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workbookProtection workbookAlgorithmName="SHA-512" workbookHashValue="jsxLT86OWuy3RnyiJ3sDKHz0oxbg1Y8wM/ay1QEB/uztHd0bRxkyifAyR476/9it8A6Jtal7IXBNEu6JmKNy7A==" workbookSaltValue="C3qpuqEKUAHxEHq9S7V1cQ==" workbookSpinCount="100000" lockStructure="1"/>
  <bookViews>
    <workbookView xWindow="-15" yWindow="-15" windowWidth="28830" windowHeight="6705" tabRatio="892"/>
  </bookViews>
  <sheets>
    <sheet name="Cover Page" sheetId="6" r:id="rId1"/>
    <sheet name="EMH1" sheetId="28" state="hidden" r:id="rId2"/>
    <sheet name="EMH" sheetId="46" state="hidden" r:id="rId3"/>
    <sheet name="District Label" sheetId="37" state="hidden" r:id="rId4"/>
    <sheet name="BOCES SELECT" sheetId="38" state="hidden" r:id="rId5"/>
    <sheet name="DIST_IMP" sheetId="34" state="hidden" r:id="rId6"/>
    <sheet name="Budget Summary" sheetId="9" r:id="rId7"/>
    <sheet name="BOCES-Consortium" sheetId="36" r:id="rId8"/>
    <sheet name="Strategy Development" sheetId="43" r:id="rId9"/>
    <sheet name="Tiered Instruction" sheetId="5" r:id="rId10"/>
    <sheet name="Leadership &amp; Ed Effectiveness" sheetId="26" r:id="rId11"/>
    <sheet name="Continuum of Services" sheetId="25" r:id="rId12"/>
    <sheet name="Other" sheetId="27" r:id="rId13"/>
    <sheet name="CSW Programs" sheetId="13" r:id="rId14"/>
    <sheet name="Location Totals" sheetId="10" r:id="rId15"/>
    <sheet name="Sheet1" sheetId="45" state="hidden" r:id="rId16"/>
    <sheet name="Set-Aside Summary" sheetId="11" r:id="rId17"/>
    <sheet name="Work Notes &amp; CDE Comments" sheetId="35" r:id="rId18"/>
    <sheet name="Instructions" sheetId="41" state="hidden" r:id="rId19"/>
    <sheet name="School Mailing Address" sheetId="16" state="hidden" r:id="rId20"/>
    <sheet name="Sheet 1" sheetId="42" state="hidden" r:id="rId21"/>
  </sheets>
  <definedNames>
    <definedName name="_xlnm._FilterDatabase" localSheetId="11" hidden="1">'Continuum of Services'!$A$10:$AC$1001</definedName>
    <definedName name="_xlnm._FilterDatabase" localSheetId="13" hidden="1">'CSW Programs'!$B$2:$AD$500</definedName>
    <definedName name="_xlnm._FilterDatabase" localSheetId="5" hidden="1">DIST_IMP!$A$1:$I$3128</definedName>
    <definedName name="_xlnm._FilterDatabase" localSheetId="2" hidden="1">EMH!$A$1:$H$2861</definedName>
    <definedName name="_xlnm._FilterDatabase" localSheetId="1" hidden="1">'EMH1'!$A$1:$F$3329</definedName>
    <definedName name="_xlnm._FilterDatabase" localSheetId="10" hidden="1">'Leadership &amp; Ed Effectiveness'!$A$10:$AC$1001</definedName>
    <definedName name="_xlnm._FilterDatabase" localSheetId="14" hidden="1">'Location Totals'!$B$1:$B$337</definedName>
    <definedName name="_xlnm._FilterDatabase" localSheetId="12" hidden="1">Other!$A$10:$AC$1001</definedName>
    <definedName name="_xlnm._FilterDatabase" localSheetId="19" hidden="1">'School Mailing Address'!$A$1:$C$1817</definedName>
    <definedName name="_xlnm._FilterDatabase" localSheetId="9" hidden="1">'Tiered Instruction'!$A$10:$AC$999</definedName>
    <definedName name="ACADEMY_20">EMH!$C$1421:$C$1461</definedName>
    <definedName name="ADAMS_12_FIVE_STAR_SCHOOLS">EMH!$C$32:$C$111</definedName>
    <definedName name="ADAMS_ARAPAHOE_28J">EMH!$C$354:$C$439</definedName>
    <definedName name="ADAMS_COUNTY_14">EMH!$C$112:$C$124</definedName>
    <definedName name="administrator">'School Mailing Address'!$H$22:$H$25</definedName>
    <definedName name="AGATE_300">EMH!$C$1218:$C$1219</definedName>
    <definedName name="AGUILAR_REORGANIZED_6">EMH!$C$2091:$C$2092</definedName>
    <definedName name="AKRON_R_1">EMH!$C$2469:$C$2470</definedName>
    <definedName name="ALAMOSA_RE_11J">EMH!$C$199:$C$207</definedName>
    <definedName name="Amount">'Tiered Instruction:CSW Programs'!$J$3:$J$500</definedName>
    <definedName name="Amount_CS">'Continuum of Services'!$I$11:$I$1008</definedName>
    <definedName name="Amount_ETL">'Leadership &amp; Ed Effectiveness'!$I$11:$I$1008</definedName>
    <definedName name="Amount_Other">Other!$I$11:$I$1007</definedName>
    <definedName name="Amount_SW">'CSW Programs'!$J$3:$J$2000</definedName>
    <definedName name="Amount_TI">'Tiered Instruction'!$I$11:$I$1008</definedName>
    <definedName name="ARCHULETA_COUNTY_50_JT">EMH!$C$453:$C$460</definedName>
    <definedName name="ARICKAREE_R_2">EMH!$C$2471:$C$2472</definedName>
    <definedName name="ARRIBA_FLAGLER_C_20">EMH!$C$1898:$C$1899</definedName>
    <definedName name="ASPEN_1">EMH!$C$2289:$C$2297</definedName>
    <definedName name="AULT_HIGHLAND_RE_9">EMH!$C$2592:$C$2593</definedName>
    <definedName name="BAYFIELD_10_JT_R">EMH!$C$1932:$C$1943</definedName>
    <definedName name="BENNETT_29J">EMH!$C$161:$C$166</definedName>
    <definedName name="BETHUNE_R_5">EMH!$C$1904:$C$1905</definedName>
    <definedName name="BIG_SANDY_100J">EMH!$C$1214:$C$1215</definedName>
    <definedName name="BOCES_DIST_NAME">'BOCES-Consortium'!$C$11:$C$50</definedName>
    <definedName name="BOULDER_VALLEY_RE_2">EMH!$C$569:$C$685</definedName>
    <definedName name="BRANSON_REORGANIZED_82">EMH!$C$2093:$C$2094</definedName>
    <definedName name="BRIGGSDALE_RE_10">EMH!$C$2594:$C$2595</definedName>
    <definedName name="BRUSH_RE_2_J">EMH!$C$2239:$C$2244</definedName>
    <definedName name="BUENA_VISTA_R_31">EMH!$C$686:$C$687</definedName>
    <definedName name="BUFFALO_RE_4J">EMH!$C$2115:$C$2116</definedName>
    <definedName name="BURLINGTON_RE_6J">EMH!$C$1906:$C$1907</definedName>
    <definedName name="BYERS_32J">EMH!$C$440:$C$452</definedName>
    <definedName name="CALHAN_RJ_1">EMH!$C$1220:$C$1221</definedName>
    <definedName name="CAMPO_RE_6">EMH!$C$469:$C$470</definedName>
    <definedName name="CANON_CITY_RE_1">EMH!$C$1540:$C$1560</definedName>
    <definedName name="CENTENNIAL_BOCES">EMH!$C$2663:$C$2667</definedName>
    <definedName name="CENTENNIAL_R_1">EMH!$C$717:$C$718</definedName>
    <definedName name="CENTER_26_JT">EMH!$C$2433:$C$2434</definedName>
    <definedName name="Changes">'School Mailing Address'!$AA$2:$AA$9</definedName>
    <definedName name="CHARTER_SCHOOL_INSTITUTE">EMH!$C$2608:$C$2658</definedName>
    <definedName name="CHERAW_31">EMH!$C$2273:$C$2274</definedName>
    <definedName name="CHERRY_CREEK_5">EMH!$C$232:$C$316</definedName>
    <definedName name="CHEYENNE_COUNTY_RE_5">EMH!$C$703:$C$704</definedName>
    <definedName name="CHEYENNE_MOUNTAIN_12">EMH!$C$1403:$C$1414</definedName>
    <definedName name="CLEAR_CREEK_RE_1">EMH!$C$705:$C$707</definedName>
    <definedName name="coach">'School Mailing Address'!$H$10:$H$19</definedName>
    <definedName name="Colorado_Digital_BOCES">EMH!$C$2677:$C$2683</definedName>
    <definedName name="Colorado_School_For_The_Deaf_And_Blind">EMH!$C$2659:$C$2660</definedName>
    <definedName name="COLORADO_SPRINGS_11">EMH!$C$1286:$C$1402</definedName>
    <definedName name="ContactEMail">'Cover Page'!$C$22</definedName>
    <definedName name="ContactName">'Cover Page'!$C$19</definedName>
    <definedName name="ContactPhone">'Cover Page'!$C$21</definedName>
    <definedName name="ContactTitle">'Cover Page'!$C$20</definedName>
    <definedName name="COTOPAXI_RE_3">EMH!$C$1568:$C$1569</definedName>
    <definedName name="coverpage" localSheetId="0">'Cover Page'!$C$4</definedName>
    <definedName name="coverpage" localSheetId="19">'School Mailing Address'!$C$4</definedName>
    <definedName name="CREEDE_SCHOOL_DISTRICT">EMH!$C$2188:$C$2189</definedName>
    <definedName name="CRIPPLE_CREEK_VICTOR_RE_1">EMH!$C$2459:$C$2460</definedName>
    <definedName name="CROWLEY_COUNTY_RE_1_J">EMH!$C$721:$C$722</definedName>
    <definedName name="CUSTER_COUNTY_SCHOOL_DISTRICT_C_1">EMH!$C$723:$C$724</definedName>
    <definedName name="DE_BEQUE_49JT">EMH!$C$2119:$C$2120</definedName>
    <definedName name="DEER_TRAIL_26J">EMH!$C$351:$C$353</definedName>
    <definedName name="DEL_NORTE_C_7">EMH!$C$2396:$C$2397</definedName>
    <definedName name="DELTA_COUNTY_50_J">EMH!$C$725:$C$748</definedName>
    <definedName name="DENVER_COUNTY_1">EMH!$C$749:$C$1051</definedName>
    <definedName name="DISTRICT">'EMH1'!$G$2:$G$188</definedName>
    <definedName name="DistrictName">'Cover Page'!$C$5</definedName>
    <definedName name="DistrictNumber">'EMH1'!$F$2:$F$201</definedName>
    <definedName name="DOLORES_COUNTY_RE_NO2">EMH!$C$1052:$D$1053</definedName>
    <definedName name="DOLORES_RE_4A">EMH!$C$2214:$C$2215</definedName>
    <definedName name="DOUGLAS_COUNTY_RE_1">EMH!$C$1054:$C$1172</definedName>
    <definedName name="DURANGO_9_R">EMH!$C$1910:$C$1931</definedName>
    <definedName name="EADS_RE_1">EMH!$C$1894:$C$1895</definedName>
    <definedName name="EAGLE_COUNTY_RE_50">EMH!$C$1173:$C$1202</definedName>
    <definedName name="East_Central_BOCES">EMH!$C$2704:$C$2705</definedName>
    <definedName name="EAST_GRAND_2">EMH!$C$1615:$C$1622</definedName>
    <definedName name="EAST_OTERO_R_1">EMH!$C$2261:$C$2266</definedName>
    <definedName name="EATON_RE_2">EMH!$C$2487:$C$2494</definedName>
    <definedName name="EDISON_54_JT">EMH!$C$1536:$C$1537</definedName>
    <definedName name="ELBERT_200">EMH!$C$1216:$C$1217</definedName>
    <definedName name="ELIZABETH_C_1">EMH!$C$1203:$C$1211</definedName>
    <definedName name="ELLICOTT_22">EMH!$C$1462:$C$1463</definedName>
    <definedName name="EMH">'School Mailing Address'!$L$2:$L$5</definedName>
    <definedName name="ENGLEWOOD_1">EMH!$C$210:$C$223</definedName>
    <definedName name="ESTES_PARK_R_3">EMH!$C$2071:$C$2078</definedName>
    <definedName name="EXPEDITIONARY_BOCES">EMH!$C$2672:$C$2676</definedName>
    <definedName name="FALCON_49">EMH!$C$1485:$C$1535</definedName>
    <definedName name="FORT_MORGAN_RE_3">EMH!$C$2245:$C$2256</definedName>
    <definedName name="FOUNTAIN_8">EMH!$C$1271:$C$1285</definedName>
    <definedName name="FOWLER_R_4J">EMH!$C$2271:$C$2272</definedName>
    <definedName name="FREMONT_RE_2">EMH!$C$1561:$C$1567</definedName>
    <definedName name="FRENCHMAN_RE_3">EMH!$C$2113:$C$2114</definedName>
    <definedName name="FTE_CS">'Continuum of Services'!$G$11:$G$1008</definedName>
    <definedName name="FTE_ETL">'Leadership &amp; Ed Effectiveness'!$G$11:$G$1008</definedName>
    <definedName name="FTE_Other">Other!$G$11:$G$1007</definedName>
    <definedName name="FTE_TI">'Tiered Instruction'!$G$11:$G$1008</definedName>
    <definedName name="funding">'School Mailing Address'!$O$2:$O$26</definedName>
    <definedName name="FundingSource">'Tiered Instruction:CSW Programs'!$H$3:$H$500</definedName>
    <definedName name="Fundingsource_CS">'Continuum of Services'!$H$11:$H$1008</definedName>
    <definedName name="FundingSource_ETL">'Leadership &amp; Ed Effectiveness'!$H$11:$H$1008</definedName>
    <definedName name="FundingSource_Other">Other!$H$11:$H$1007</definedName>
    <definedName name="FundingSource_SW">'CSW Programs'!$R$3:$R$2000</definedName>
    <definedName name="FundingSource_TI">'Tiered Instruction'!$H$11:$H$1008</definedName>
    <definedName name="GARFIELD_16">EMH!$C$1609:$C$1610</definedName>
    <definedName name="GARFIELD_RE_2">EMH!$C$1594:$C$1608</definedName>
    <definedName name="GENOA_HUGO_C113">EMH!$C$2097:$C$2098</definedName>
    <definedName name="GILPIN_COUNTY_RE_1">EMH!$C$1611:$C$1612</definedName>
    <definedName name="GRANADA_RE_1">EMH!$C$2298:$C$2299</definedName>
    <definedName name="GREELEY_6">EMH!$C$2525:$C$2578</definedName>
    <definedName name="GUNNISON_WATERSHED_RE1J">EMH!$C$1623:$C$1638</definedName>
    <definedName name="HANOVER_28">EMH!$C$1466:$C$1470</definedName>
    <definedName name="HARRISON_2">EMH!$C$1222:$C$1252</definedName>
    <definedName name="HAXTUN_RE_2J">EMH!$C$2287:$C$2288</definedName>
    <definedName name="HAYDEN_RE_1">EMH!$C$2413:$C$2414</definedName>
    <definedName name="HI_PLAINS_R_23">EMH!$C$1900:$C$1901</definedName>
    <definedName name="HINSDALE_COUNTY_RE_1">EMH!$C$1639:$C$1640</definedName>
    <definedName name="HOEHNE_REORGANIZED_3">EMH!$C$2089:$C$2090</definedName>
    <definedName name="HOLLY_RE_3">EMH!$C$2307:$C$2308</definedName>
    <definedName name="HOLYOKE_RE_1J">EMH!$C$2285:$C$2286</definedName>
    <definedName name="HUERFANO_RE_1">EMH!$C$1641:$C$1642</definedName>
    <definedName name="IDALIA_RJ_3">EMH!$C$2604:$C$2605</definedName>
    <definedName name="IGNACIO_11_JT">EMH!$C$1944:$C$1945</definedName>
    <definedName name="IndirectCostRate">'Cover Page'!$C$6</definedName>
    <definedName name="interventionist">'School Mailing Address'!$H$6:$H$9</definedName>
    <definedName name="JEFFERSON_COUNTY_R_1">EMH!$C$1647:$C$1893</definedName>
    <definedName name="JOHNSTOWN_MILLIKEN_RE_5J">EMH!$C$2523:$C$2524</definedName>
    <definedName name="JULESBURG_RE_1">EMH!$C$2441:$C$2442</definedName>
    <definedName name="KARVAL_RE_23">EMH!$C$2101:$C$2102</definedName>
    <definedName name="KEENESBURG_RE_3_J">EMH!#REF!</definedName>
    <definedName name="KIM_REORGANIZED_88">EMH!$C$2095:$C$2096</definedName>
    <definedName name="KIOWA_C_2">EMH!$C$1212:$C$1213</definedName>
    <definedName name="KIT_CARSON_R_1">EMH!$C$701:$C$702</definedName>
    <definedName name="LA_VETA_RE_2">EMH!$C$1643:$C$1644</definedName>
    <definedName name="LAKE_COUNTY_R_1">EMH!$C$1908:$C$1909</definedName>
    <definedName name="LAMAR_RE_2">EMH!$C$2300:$C$2306</definedName>
    <definedName name="LAS_ANIMAS_RE_1">EMH!$C$471:$C$472</definedName>
    <definedName name="LEWIS_PALMER_38">EMH!$C$1471:$C$1484</definedName>
    <definedName name="liaison">'School Mailing Address'!$H$27:$H$30</definedName>
    <definedName name="LIBERTY_J_4">EMH!$C$2606:$C$2607</definedName>
    <definedName name="LIMON_RE_4J">EMH!$C$2099:$C$2100</definedName>
    <definedName name="LITTLETON_6">EMH!$C$317:$C$350</definedName>
    <definedName name="Location">'Tiered Instruction:CSW Programs'!$D$3:$D$500</definedName>
    <definedName name="Location_CS">'Continuum of Services'!$C$11:$C$1008</definedName>
    <definedName name="Location_ETL">'Leadership &amp; Ed Effectiveness'!$C$11:$C$1008</definedName>
    <definedName name="Location_Other">Other!$C$11:$C$1007</definedName>
    <definedName name="Location_SW">'CSW Programs'!$D$3:$D$2000</definedName>
    <definedName name="Location_TI">'Tiered Instruction'!$C$11:$C$1008</definedName>
    <definedName name="LONE_STAR_101">EMH!$C$2475:$C$2476</definedName>
    <definedName name="MANCOS_RE_6">EMH!$C$2216:$C$2217</definedName>
    <definedName name="MANITOU_SPRINGS_14">EMH!$C$1415:$C$1420</definedName>
    <definedName name="MANZANOLA_3J">EMH!$C$2269:$C$2270</definedName>
    <definedName name="Mapleton">'School Mailing Address'!$C$2:$C$17</definedName>
    <definedName name="MAPLETON_1">EMH!$C$2:$C$31</definedName>
    <definedName name="MC_CLAVE_RE_2">EMH!$C$473:$C$474</definedName>
    <definedName name="MEEKER_RE1">EMH!$C$2392:$C$2393</definedName>
    <definedName name="mentor">'School Mailing Address'!$H$20:$H$21</definedName>
    <definedName name="MESA_COUNTY_VALLEY_51">EMH!$C$2123:$C$2187</definedName>
    <definedName name="MIAMI_YODER_60_JT">EMH!$C$1538:$C$1539</definedName>
    <definedName name="MOFFAT_2">EMH!$C$2431:$C$2432</definedName>
    <definedName name="MOFFAT_COUNTY_RE_NO_1">EMH!$C$2190:$C$2199</definedName>
    <definedName name="MONTE_VISTA_C_8">EMH!$C$2398:$C$2410</definedName>
    <definedName name="MONTEZUMA_CORTEZ_RE_1">EMH!$C$2200:$C$2213</definedName>
    <definedName name="MONTROSE_COUNTY_RE_1J">EMH!$C$2218:$C$2236</definedName>
    <definedName name="MOUNTAIN_BOCES">EMH!$C$2661:$C$2662</definedName>
    <definedName name="MOUNTAIN_VALLEY_RE_1">EMH!$C$2429:$C$2430</definedName>
    <definedName name="Mt_Evans_BOCES">EMH!$C$2706:$C$2707</definedName>
    <definedName name="NORTH_CONEJOS_RE_1J">EMH!$C$708:$C$712</definedName>
    <definedName name="North_East_BOCES">EMH!$C$2684:$C$2685</definedName>
    <definedName name="NORTH_PARK_R_1">EMH!$C$1645:$C$1646</definedName>
    <definedName name="Northwest_BOCES">EMH!$C$2698:$C$2699</definedName>
    <definedName name="NORWOOD_R_2J">EMH!$C$2439:$C$2440</definedName>
    <definedName name="obj_cs">'Continuum of Services'!$M$11:$M$1008</definedName>
    <definedName name="obj_etl">'Leadership &amp; Ed Effectiveness'!$M$11:$M$1008</definedName>
    <definedName name="obj_other">Other!$M$11:$M$1007</definedName>
    <definedName name="obj_ti">'Tiered Instruction'!$M$11:$M$1008</definedName>
    <definedName name="object">'School Mailing Address'!$N$10:$N$20</definedName>
    <definedName name="object_code">'School Mailing Address'!$J$2:$J$24</definedName>
    <definedName name="Object_CS">'Continuum of Services'!$E$11:$E$1008</definedName>
    <definedName name="Object_ETL">'Leadership &amp; Ed Effectiveness'!$E$11:$E$1008</definedName>
    <definedName name="Object_Other">Other!$E$11:$E$1007</definedName>
    <definedName name="Object_TI">'Tiered Instruction'!$E$11:$E$1008</definedName>
    <definedName name="other">'School Mailing Address'!$H$34</definedName>
    <definedName name="OTIS_R_3">EMH!$C$2473:$C$2474</definedName>
    <definedName name="OURAY_R_1">EMH!$C$2277:$C$2278</definedName>
    <definedName name="para">'School Mailing Address'!$H$5</definedName>
    <definedName name="PARK_COUNTY_RE_2">EMH!$C$2283:$C$2284</definedName>
    <definedName name="PAWNEE_RE_12">EMH!$C$2598:$C$2599</definedName>
    <definedName name="PEYTON_23_JT">EMH!$C$1464:$C$1465</definedName>
    <definedName name="PLAINVIEW_RE_2">EMH!$C$1896:$C$1897</definedName>
    <definedName name="PLATEAU_RE_5">EMH!$C$2117:$C$2118</definedName>
    <definedName name="PLATEAU_VALLEY_50">EMH!$C$2121:$C$2122</definedName>
    <definedName name="PLATTE_CANYON_1">EMH!$C$2281:$C$2282</definedName>
    <definedName name="PLATTE_VALLEY_RE_7">EMH!$C$2579:$C$2583</definedName>
    <definedName name="Position_CS">'Continuum of Services'!$F$11:$F$1008</definedName>
    <definedName name="Position_ETL">'Leadership &amp; Ed Effectiveness'!$F$11:$F$1008</definedName>
    <definedName name="Position_Other">Other!$F$11:$F$1007</definedName>
    <definedName name="Position_TI">'Tiered Instruction'!$F$11:$F$1008</definedName>
    <definedName name="POUDRE_R_1">EMH!$C$1946:$C$2018</definedName>
    <definedName name="PRAIRIE_RE_11">EMH!$C$2596:$C$2597</definedName>
    <definedName name="PRIMERO_REORGANIZED_2">EMH!$C$2087:$C$2088</definedName>
    <definedName name="_xlnm.Print_Area" localSheetId="6">'Budget Summary'!$A$1:$N$77</definedName>
    <definedName name="_xlnm.Print_Area" localSheetId="0">'Cover Page'!$A:$C</definedName>
    <definedName name="_xlnm.Print_Area" localSheetId="9">'Tiered Instruction'!$A$10:$J$205</definedName>
    <definedName name="_xlnm.Print_Titles" localSheetId="16">'Set-Aside Summary'!$1:$6</definedName>
    <definedName name="PRITCHETT_RE_3">EMH!$C$463:$C$464</definedName>
    <definedName name="program">'School Mailing Address'!$P$2:$P$5</definedName>
    <definedName name="Program_CS">'Continuum of Services'!$D$11:$D$1008</definedName>
    <definedName name="Program_ETL">'Leadership &amp; Ed Effectiveness'!$D$11:$D$1008</definedName>
    <definedName name="Program_Other">Other!$D$11:$D$1007</definedName>
    <definedName name="Program_TI">'Tiered Instruction'!$D$11:$D$1008</definedName>
    <definedName name="ProgramImprovementStatus">'Cover Page'!$C$10</definedName>
    <definedName name="PUEBLO_CITY_60">EMH!$C$2311:$C$2361</definedName>
    <definedName name="PUEBLO_COUNTY_70">EMH!$C$2362:$C$2391</definedName>
    <definedName name="RANGELY_RE_4">EMH!$C$2394:$C$2395</definedName>
    <definedName name="ReapEligible">'Cover Page'!$C$8</definedName>
    <definedName name="REVERE_SCHOOL_DISTRICT">EMH!$C$2443:$C$2444</definedName>
    <definedName name="RIDGWAY_R_2">EMH!$C$2279:$C$2280</definedName>
    <definedName name="Rio_Blanco_BOCES">EMH!$C$2700:$C$2701</definedName>
    <definedName name="ROARING_FORK_RE_1">EMH!$C$1570:$C$1593</definedName>
    <definedName name="ROCKY_FORD_R_2">EMH!$C$2267:$C$2268</definedName>
    <definedName name="Salary">'School Mailing Address'!$S$3:$S$48</definedName>
    <definedName name="SALIDA_R_32">EMH!$C$688:$C$700</definedName>
    <definedName name="SAN_JUAN_BOCES">EMH!$C$2668:$C$2671</definedName>
    <definedName name="San_Luis_Valley_BOCES">EMH!$C$2686:$C$2687</definedName>
    <definedName name="SANFORD_6J">EMH!$C$713:$C$714</definedName>
    <definedName name="SANGRE_DE_CRISTO_RE_22J">EMH!$C$208:$C$209</definedName>
    <definedName name="Santa_Fe_Trail_BOCES">EMH!$C$2710:$C$2711</definedName>
    <definedName name="SARGENT_RE_33J">EMH!$C$2411:$C$2412</definedName>
    <definedName name="School_District_27J">EMH!$C$125:$C$160</definedName>
    <definedName name="Schools_on_Improvement_Status">'Cover Page'!$C$11</definedName>
    <definedName name="SHERIDAN_2">EMH!$C$224:$C$231</definedName>
    <definedName name="SIERRA_GRANDE_R_30">EMH!$C$719:$C$720</definedName>
    <definedName name="signover" localSheetId="7">'BOCES-Consortium'!$B$11:$M$50</definedName>
    <definedName name="signovercol1" localSheetId="7">'BOCES-Consortium'!$B$11:$B$50</definedName>
    <definedName name="SILVERTON_1">EMH!$C$2435:$C$2436</definedName>
    <definedName name="source_cs">'Continuum of Services'!$Q$11:$Q$1008</definedName>
    <definedName name="source_etl">'Leadership &amp; Ed Effectiveness'!$Q$11:$Q$1008</definedName>
    <definedName name="source_other">Other!$Q$11:$Q$1007</definedName>
    <definedName name="source_sw">'CSW Programs'!$I$4:$I$2000</definedName>
    <definedName name="source_ti">'Tiered Instruction'!$Q$11:$Q$1008</definedName>
    <definedName name="South_Central_BOCES">EMH!$C$2688:$C$2689</definedName>
    <definedName name="SOUTH_CONEJOS_RE_10">EMH!$C$715:$C$716</definedName>
    <definedName name="South_Platte_Valley_BOCES">EMH!$C$2690:$C$2691</definedName>
    <definedName name="SOUTH_ROUTT_RE_3">EMH!$C$2427:$C$2428</definedName>
    <definedName name="Southeastern_Colo_BOCES">EMH!$C$2692:$C$2693</definedName>
    <definedName name="Southwest_BOCES">EMH!$C$2694:$C$2695</definedName>
    <definedName name="SPRINGFIELD_RE_4">EMH!$C$465:$C$466</definedName>
    <definedName name="SPSS">DIST_IMP!$A$1:$F$187</definedName>
    <definedName name="ST_VRAIN_VALLEY_RE_1J">EMH!$C$475:$C$568</definedName>
    <definedName name="STEAMBOAT_SPRINGS_RE_2">EMH!$C$2415:$C$2426</definedName>
    <definedName name="stipends">'School Mailing Address'!$H$32</definedName>
    <definedName name="STRASBURG_31J">EMH!$C$167:$C$169</definedName>
    <definedName name="strategy">'School Mailing Address'!$M$2:$M$21</definedName>
    <definedName name="Strategy_CS">'Continuum of Services'!$K$11:$K$1008</definedName>
    <definedName name="Strategy_ETL">'Leadership &amp; Ed Effectiveness'!$K$11:$K$1008</definedName>
    <definedName name="Strategy_Other">Other!$K$11:$K$1007</definedName>
    <definedName name="Strategy_TI">'Tiered Instruction'!$O$11:$O$1008</definedName>
    <definedName name="Stratiegies">'Strategy Development'!$B$2:$B$50</definedName>
    <definedName name="STRATTON_R_4">EMH!$C$1902:$C$1903</definedName>
    <definedName name="subs">'School Mailing Address'!$H$33</definedName>
    <definedName name="SUMMIT_RE_1">EMH!$C$2445:$C$2458</definedName>
    <definedName name="SW_Funding">'School Mailing Address'!$Q$2:$Q$10</definedName>
    <definedName name="SWINK_33">EMH!$C$2275:$C$2276</definedName>
    <definedName name="teacher">'School Mailing Address'!$H$2:$H$4</definedName>
    <definedName name="TELLURIDE_R_1">EMH!$C$2437:$C$2438</definedName>
    <definedName name="THOMPSON_R2_J">EMH!$C$2019:$C$2070</definedName>
    <definedName name="translator">'School Mailing Address'!$H$31</definedName>
    <definedName name="TRINIDAD_1">EMH!$C$2079:$C$2086</definedName>
    <definedName name="Uncompahgre_BOCES">EMH!$C$2708:$C$2709</definedName>
    <definedName name="Ute_Pass_BOCES">EMH!$C$2702:$C$2703</definedName>
    <definedName name="VALLEY_RE_1">EMH!$C$2103:$C$2112</definedName>
    <definedName name="VILAS_RE_5">EMH!$C$467:$C$468</definedName>
    <definedName name="WALSH_RE_1">EMH!$C$461:$C$462</definedName>
    <definedName name="WELD_COUNTY_RE_1">EMH!$C$2479:$C$2486</definedName>
    <definedName name="WELD_COUNTY_SCHOOL_DISTRICT_RE_3J">EMH!$C$2495:$C$2503</definedName>
    <definedName name="WELD_COUNTY_SD_RE_8">EMH!$C$2584:$C$2591</definedName>
    <definedName name="WELDON_VALLEY_RE_20_J">EMH!$C$2257:$C$2258</definedName>
    <definedName name="West_Central_BOCES">EMH!$C$2696:$C$2697</definedName>
    <definedName name="WEST_END_RE_2">EMH!$C$2237:$C$2238</definedName>
    <definedName name="WEST_GRAND_1_JT.">EMH!$C$1613:$C$1614</definedName>
    <definedName name="WESTMINSTER_50">EMH!$C$170:$C$198</definedName>
    <definedName name="WIDEFIELD_3">EMH!$C$1253:$C$1270</definedName>
    <definedName name="WIGGINS_RE_50_J">EMH!$C$2259:$C$2260</definedName>
    <definedName name="WILEY_RE_13_JT">EMH!$C$2309:$C$2310</definedName>
    <definedName name="WINDSOR_RE_4">EMH!$C$2504:$C$2522</definedName>
    <definedName name="WOODLAND_PARK_RE_2">EMH!$C$2461:$C$2468</definedName>
    <definedName name="WOODLIN_R_104">EMH!$C$2477:$C$2478</definedName>
    <definedName name="WRAY_RD_2">EMH!$C$2602:$C$2603</definedName>
    <definedName name="YUMA_1">EMH!$C$2600:$C$2601</definedName>
  </definedNames>
  <calcPr calcId="145621"/>
</workbook>
</file>

<file path=xl/calcChain.xml><?xml version="1.0" encoding="utf-8"?>
<calcChain xmlns="http://schemas.openxmlformats.org/spreadsheetml/2006/main">
  <c r="D13" i="36" l="1"/>
  <c r="C10" i="6"/>
  <c r="I67" i="9" l="1"/>
  <c r="I20" i="9"/>
  <c r="I73" i="9" l="1"/>
  <c r="D7" i="5"/>
  <c r="D7" i="27"/>
  <c r="D7" i="25"/>
  <c r="D7" i="26"/>
  <c r="BZ1" i="10"/>
  <c r="C5" i="6"/>
  <c r="P12" i="13"/>
  <c r="N12" i="13"/>
  <c r="M12" i="13"/>
  <c r="Q12" i="13" s="1"/>
  <c r="P11" i="13"/>
  <c r="N11" i="13"/>
  <c r="M11" i="13"/>
  <c r="P10" i="13"/>
  <c r="N10" i="13"/>
  <c r="M10" i="13"/>
  <c r="R10" i="13" s="1"/>
  <c r="S10" i="13"/>
  <c r="P9" i="13"/>
  <c r="N9" i="13"/>
  <c r="M9" i="13"/>
  <c r="R9" i="13" s="1"/>
  <c r="S9" i="13"/>
  <c r="P8" i="13"/>
  <c r="N8" i="13"/>
  <c r="M8" i="13"/>
  <c r="R8" i="13"/>
  <c r="S8" i="13" s="1"/>
  <c r="P7" i="13"/>
  <c r="N7" i="13"/>
  <c r="M7" i="13"/>
  <c r="R7" i="13" s="1"/>
  <c r="S7" i="13" s="1"/>
  <c r="Q7" i="13"/>
  <c r="Q9" i="13"/>
  <c r="Q8" i="13"/>
  <c r="Q10" i="13"/>
  <c r="D2" i="11"/>
  <c r="L12" i="27"/>
  <c r="M12" i="27"/>
  <c r="L13" i="27"/>
  <c r="M13" i="27"/>
  <c r="L14" i="27"/>
  <c r="Q14" i="27" s="1"/>
  <c r="R14" i="27"/>
  <c r="M14" i="27"/>
  <c r="L15" i="27"/>
  <c r="M15" i="27"/>
  <c r="L16" i="27"/>
  <c r="Q16" i="27" s="1"/>
  <c r="R16" i="27" s="1"/>
  <c r="M16" i="27"/>
  <c r="L17" i="27"/>
  <c r="P17" i="27" s="1"/>
  <c r="Q17" i="27"/>
  <c r="R17" i="27" s="1"/>
  <c r="M17" i="27"/>
  <c r="L18" i="27"/>
  <c r="P18" i="27" s="1"/>
  <c r="Q18" i="27"/>
  <c r="R18" i="27" s="1"/>
  <c r="M18" i="27"/>
  <c r="L19" i="27"/>
  <c r="Q19" i="27" s="1"/>
  <c r="R19" i="27" s="1"/>
  <c r="M19" i="27"/>
  <c r="L20" i="27"/>
  <c r="P20" i="27"/>
  <c r="M20" i="27"/>
  <c r="L21" i="27"/>
  <c r="M21" i="27"/>
  <c r="L22" i="27"/>
  <c r="M22" i="27"/>
  <c r="L23" i="27"/>
  <c r="M23" i="27"/>
  <c r="L24" i="27"/>
  <c r="P24" i="27" s="1"/>
  <c r="M24" i="27"/>
  <c r="L25" i="27"/>
  <c r="M25" i="27"/>
  <c r="L26" i="27"/>
  <c r="Q26" i="27" s="1"/>
  <c r="R26" i="27" s="1"/>
  <c r="M26" i="27"/>
  <c r="L27" i="27"/>
  <c r="P27" i="27" s="1"/>
  <c r="M27" i="27"/>
  <c r="L28" i="27"/>
  <c r="P28" i="27"/>
  <c r="M28" i="27"/>
  <c r="L29" i="27"/>
  <c r="M29" i="27"/>
  <c r="L30" i="27"/>
  <c r="M30" i="27"/>
  <c r="L31" i="27"/>
  <c r="M31" i="27"/>
  <c r="L32" i="27"/>
  <c r="P32" i="27" s="1"/>
  <c r="M32" i="27"/>
  <c r="L33" i="27"/>
  <c r="M33" i="27"/>
  <c r="L34" i="27"/>
  <c r="M34" i="27"/>
  <c r="L35" i="27"/>
  <c r="P35" i="27" s="1"/>
  <c r="M35" i="27"/>
  <c r="L36" i="27"/>
  <c r="M36" i="27"/>
  <c r="L37" i="27"/>
  <c r="M37" i="27"/>
  <c r="L38" i="27"/>
  <c r="M38" i="27"/>
  <c r="L39" i="27"/>
  <c r="Q39" i="27" s="1"/>
  <c r="R39" i="27" s="1"/>
  <c r="M39" i="27"/>
  <c r="L40" i="27"/>
  <c r="P40" i="27"/>
  <c r="M40" i="27"/>
  <c r="L41" i="27"/>
  <c r="M41" i="27"/>
  <c r="L42" i="27"/>
  <c r="P42" i="27" s="1"/>
  <c r="M42" i="27"/>
  <c r="L43" i="27"/>
  <c r="Q43" i="27" s="1"/>
  <c r="M43" i="27"/>
  <c r="L44" i="27"/>
  <c r="M44" i="27"/>
  <c r="L45" i="27"/>
  <c r="M45" i="27"/>
  <c r="L46" i="27"/>
  <c r="M46" i="27"/>
  <c r="L47" i="27"/>
  <c r="M47" i="27"/>
  <c r="L48" i="27"/>
  <c r="P48" i="27"/>
  <c r="M48" i="27"/>
  <c r="L49" i="27"/>
  <c r="M49" i="27"/>
  <c r="L50" i="27"/>
  <c r="Q50" i="27"/>
  <c r="R50" i="27" s="1"/>
  <c r="M50" i="27"/>
  <c r="L51" i="27"/>
  <c r="M51" i="27"/>
  <c r="L52" i="27"/>
  <c r="M52" i="27"/>
  <c r="L53" i="27"/>
  <c r="Q53" i="27" s="1"/>
  <c r="R53" i="27" s="1"/>
  <c r="M53" i="27"/>
  <c r="L54" i="27"/>
  <c r="M54" i="27"/>
  <c r="L55" i="27"/>
  <c r="M55" i="27"/>
  <c r="L56" i="27"/>
  <c r="P56" i="27" s="1"/>
  <c r="M56" i="27"/>
  <c r="L57" i="27"/>
  <c r="Q57" i="27" s="1"/>
  <c r="R57" i="27" s="1"/>
  <c r="P57" i="27"/>
  <c r="M57" i="27"/>
  <c r="L58" i="27"/>
  <c r="M58" i="27"/>
  <c r="L59" i="27"/>
  <c r="Q59" i="27" s="1"/>
  <c r="R59" i="27" s="1"/>
  <c r="M59" i="27"/>
  <c r="L60" i="27"/>
  <c r="M60" i="27"/>
  <c r="L61" i="27"/>
  <c r="M61" i="27"/>
  <c r="L62" i="27"/>
  <c r="M62" i="27"/>
  <c r="L63" i="27"/>
  <c r="M63" i="27"/>
  <c r="L64" i="27"/>
  <c r="Q64" i="27" s="1"/>
  <c r="R64" i="27" s="1"/>
  <c r="P64" i="27"/>
  <c r="M64" i="27"/>
  <c r="L65" i="27"/>
  <c r="P65" i="27" s="1"/>
  <c r="Q65" i="27"/>
  <c r="R65" i="27" s="1"/>
  <c r="M65" i="27"/>
  <c r="L66" i="27"/>
  <c r="M66" i="27"/>
  <c r="L67" i="27"/>
  <c r="P67" i="27" s="1"/>
  <c r="M67" i="27"/>
  <c r="L68" i="27"/>
  <c r="P68" i="27"/>
  <c r="M68" i="27"/>
  <c r="L69" i="27"/>
  <c r="P69" i="27"/>
  <c r="M69" i="27"/>
  <c r="L70" i="27"/>
  <c r="Q70" i="27"/>
  <c r="R70" i="27" s="1"/>
  <c r="M70" i="27"/>
  <c r="L71" i="27"/>
  <c r="M71" i="27"/>
  <c r="P53" i="27"/>
  <c r="Q48" i="27"/>
  <c r="R48" i="27" s="1"/>
  <c r="Q24" i="27"/>
  <c r="R24" i="27" s="1"/>
  <c r="P70" i="27"/>
  <c r="P50" i="27"/>
  <c r="Q69" i="27"/>
  <c r="R69" i="27"/>
  <c r="Q40" i="27"/>
  <c r="R40" i="27" s="1"/>
  <c r="Q28" i="27"/>
  <c r="R28" i="27" s="1"/>
  <c r="P14" i="27"/>
  <c r="Q56" i="27"/>
  <c r="R56" i="27" s="1"/>
  <c r="Q68" i="27"/>
  <c r="R68" i="27"/>
  <c r="Q32" i="27"/>
  <c r="R32" i="27" s="1"/>
  <c r="Q20" i="27"/>
  <c r="R20" i="27" s="1"/>
  <c r="Q35" i="27"/>
  <c r="R35" i="27" s="1"/>
  <c r="P15" i="27"/>
  <c r="Q15" i="27"/>
  <c r="R15" i="27" s="1"/>
  <c r="P51" i="27"/>
  <c r="Q51" i="27"/>
  <c r="R51" i="27" s="1"/>
  <c r="Q67" i="27"/>
  <c r="R67" i="27"/>
  <c r="P23" i="27"/>
  <c r="Q23" i="27"/>
  <c r="R23" i="27" s="1"/>
  <c r="P39" i="27"/>
  <c r="P59" i="27"/>
  <c r="P43" i="27"/>
  <c r="R43" i="27"/>
  <c r="P47" i="27"/>
  <c r="Q47" i="27"/>
  <c r="R47" i="27" s="1"/>
  <c r="P31" i="27"/>
  <c r="Q31" i="27"/>
  <c r="R31" i="27" s="1"/>
  <c r="BY2" i="10"/>
  <c r="BX2" i="10"/>
  <c r="BW2" i="10"/>
  <c r="BV2" i="10"/>
  <c r="BU2" i="10"/>
  <c r="BT2" i="10"/>
  <c r="BS2" i="10"/>
  <c r="BR2" i="10"/>
  <c r="BQ2" i="10"/>
  <c r="K11" i="27"/>
  <c r="K12" i="27" s="1"/>
  <c r="K11" i="25"/>
  <c r="K12" i="25"/>
  <c r="K13" i="25" s="1"/>
  <c r="K14" i="25" s="1"/>
  <c r="K15" i="25" s="1"/>
  <c r="K16" i="25" s="1"/>
  <c r="K17" i="25" s="1"/>
  <c r="K18" i="25" s="1"/>
  <c r="K19" i="25" s="1"/>
  <c r="K20" i="25" s="1"/>
  <c r="K21" i="25" s="1"/>
  <c r="K22" i="25" s="1"/>
  <c r="K23" i="25" s="1"/>
  <c r="K24" i="25" s="1"/>
  <c r="K25" i="25" s="1"/>
  <c r="K26" i="25" s="1"/>
  <c r="K27" i="25" s="1"/>
  <c r="K28" i="25" s="1"/>
  <c r="K29" i="25" s="1"/>
  <c r="K30" i="25" s="1"/>
  <c r="K31" i="25" s="1"/>
  <c r="K32" i="25" s="1"/>
  <c r="K33" i="25" s="1"/>
  <c r="K34" i="25" s="1"/>
  <c r="K35" i="25" s="1"/>
  <c r="K36" i="25" s="1"/>
  <c r="K37" i="25" s="1"/>
  <c r="K38" i="25" s="1"/>
  <c r="K39" i="25" s="1"/>
  <c r="K40" i="25" s="1"/>
  <c r="K41" i="25" s="1"/>
  <c r="K42" i="25" s="1"/>
  <c r="K43" i="25" s="1"/>
  <c r="K44" i="25" s="1"/>
  <c r="K45" i="25" s="1"/>
  <c r="K46" i="25" s="1"/>
  <c r="K47" i="25" s="1"/>
  <c r="K48" i="25" s="1"/>
  <c r="K49" i="25" s="1"/>
  <c r="K50" i="25" s="1"/>
  <c r="K51" i="25" s="1"/>
  <c r="K52" i="25" s="1"/>
  <c r="K53" i="25" s="1"/>
  <c r="K54" i="25" s="1"/>
  <c r="K55" i="25" s="1"/>
  <c r="K56" i="25" s="1"/>
  <c r="K57" i="25" s="1"/>
  <c r="K58" i="25" s="1"/>
  <c r="K59" i="25" s="1"/>
  <c r="K60" i="25" s="1"/>
  <c r="K61" i="25" s="1"/>
  <c r="K62" i="25" s="1"/>
  <c r="K63" i="25" s="1"/>
  <c r="K64" i="25" s="1"/>
  <c r="K65" i="25" s="1"/>
  <c r="K66" i="25" s="1"/>
  <c r="K67" i="25" s="1"/>
  <c r="K68" i="25" s="1"/>
  <c r="K69" i="25" s="1"/>
  <c r="K70" i="25" s="1"/>
  <c r="K71" i="25" s="1"/>
  <c r="K72" i="25" s="1"/>
  <c r="K73" i="25" s="1"/>
  <c r="K74" i="25" s="1"/>
  <c r="K75" i="25" s="1"/>
  <c r="K76" i="25" s="1"/>
  <c r="K77" i="25" s="1"/>
  <c r="K78" i="25" s="1"/>
  <c r="K79" i="25" s="1"/>
  <c r="K11" i="26"/>
  <c r="K12" i="26" s="1"/>
  <c r="K13" i="26"/>
  <c r="K11" i="5"/>
  <c r="J11" i="5" s="1"/>
  <c r="K13" i="27"/>
  <c r="O12" i="27"/>
  <c r="K12" i="5"/>
  <c r="K13" i="5" s="1"/>
  <c r="K14" i="5" s="1"/>
  <c r="K15" i="5" s="1"/>
  <c r="K16" i="5" s="1"/>
  <c r="K17" i="5" s="1"/>
  <c r="K18" i="5" s="1"/>
  <c r="K19" i="5" s="1"/>
  <c r="K20" i="5" s="1"/>
  <c r="K21" i="5" s="1"/>
  <c r="O21" i="5" s="1"/>
  <c r="P500" i="13"/>
  <c r="N500" i="13"/>
  <c r="M500" i="13"/>
  <c r="P499" i="13"/>
  <c r="N499" i="13"/>
  <c r="M499" i="13"/>
  <c r="R499" i="13"/>
  <c r="S499" i="13" s="1"/>
  <c r="P498" i="13"/>
  <c r="N498" i="13"/>
  <c r="M498" i="13"/>
  <c r="P497" i="13"/>
  <c r="N497" i="13"/>
  <c r="M497" i="13"/>
  <c r="R497" i="13"/>
  <c r="S497" i="13" s="1"/>
  <c r="P496" i="13"/>
  <c r="N496" i="13"/>
  <c r="M496" i="13"/>
  <c r="P495" i="13"/>
  <c r="N495" i="13"/>
  <c r="M495" i="13"/>
  <c r="P494" i="13"/>
  <c r="N494" i="13"/>
  <c r="M494" i="13"/>
  <c r="P493" i="13"/>
  <c r="N493" i="13"/>
  <c r="M493" i="13"/>
  <c r="R493" i="13"/>
  <c r="S493" i="13" s="1"/>
  <c r="P492" i="13"/>
  <c r="N492" i="13"/>
  <c r="M492" i="13"/>
  <c r="R492" i="13" s="1"/>
  <c r="S492" i="13" s="1"/>
  <c r="P491" i="13"/>
  <c r="N491" i="13"/>
  <c r="M491" i="13"/>
  <c r="Q491" i="13"/>
  <c r="P490" i="13"/>
  <c r="N490" i="13"/>
  <c r="M490" i="13"/>
  <c r="R490" i="13"/>
  <c r="S490" i="13"/>
  <c r="P489" i="13"/>
  <c r="N489" i="13"/>
  <c r="M489" i="13"/>
  <c r="R489" i="13" s="1"/>
  <c r="S489" i="13"/>
  <c r="P488" i="13"/>
  <c r="N488" i="13"/>
  <c r="M488" i="13"/>
  <c r="P487" i="13"/>
  <c r="N487" i="13"/>
  <c r="M487" i="13"/>
  <c r="P486" i="13"/>
  <c r="N486" i="13"/>
  <c r="M486" i="13"/>
  <c r="R486" i="13" s="1"/>
  <c r="S486" i="13" s="1"/>
  <c r="P485" i="13"/>
  <c r="N485" i="13"/>
  <c r="M485" i="13"/>
  <c r="P484" i="13"/>
  <c r="N484" i="13"/>
  <c r="M484" i="13"/>
  <c r="Q484" i="13" s="1"/>
  <c r="R484" i="13"/>
  <c r="S484" i="13" s="1"/>
  <c r="R483" i="13"/>
  <c r="S483" i="13" s="1"/>
  <c r="P483" i="13"/>
  <c r="N483" i="13"/>
  <c r="M483" i="13"/>
  <c r="Q483" i="13"/>
  <c r="P482" i="13"/>
  <c r="N482" i="13"/>
  <c r="M482" i="13"/>
  <c r="R482" i="13" s="1"/>
  <c r="S482" i="13" s="1"/>
  <c r="P481" i="13"/>
  <c r="N481" i="13"/>
  <c r="M481" i="13"/>
  <c r="R481" i="13"/>
  <c r="S481" i="13"/>
  <c r="P480" i="13"/>
  <c r="N480" i="13"/>
  <c r="M480" i="13"/>
  <c r="Q480" i="13" s="1"/>
  <c r="P479" i="13"/>
  <c r="N479" i="13"/>
  <c r="M479" i="13"/>
  <c r="Q479" i="13"/>
  <c r="P478" i="13"/>
  <c r="N478" i="13"/>
  <c r="M478" i="13"/>
  <c r="P477" i="13"/>
  <c r="N477" i="13"/>
  <c r="M477" i="13"/>
  <c r="R477" i="13" s="1"/>
  <c r="S477" i="13" s="1"/>
  <c r="P476" i="13"/>
  <c r="N476" i="13"/>
  <c r="M476" i="13"/>
  <c r="R476" i="13"/>
  <c r="S476" i="13" s="1"/>
  <c r="P475" i="13"/>
  <c r="N475" i="13"/>
  <c r="M475" i="13"/>
  <c r="Q475" i="13"/>
  <c r="P474" i="13"/>
  <c r="N474" i="13"/>
  <c r="M474" i="13"/>
  <c r="P473" i="13"/>
  <c r="N473" i="13"/>
  <c r="M473" i="13"/>
  <c r="R473" i="13"/>
  <c r="S473" i="13"/>
  <c r="P472" i="13"/>
  <c r="N472" i="13"/>
  <c r="M472" i="13"/>
  <c r="R472" i="13" s="1"/>
  <c r="S472" i="13"/>
  <c r="P471" i="13"/>
  <c r="N471" i="13"/>
  <c r="M471" i="13"/>
  <c r="P470" i="13"/>
  <c r="N470" i="13"/>
  <c r="M470" i="13"/>
  <c r="P469" i="13"/>
  <c r="N469" i="13"/>
  <c r="M469" i="13"/>
  <c r="R469" i="13"/>
  <c r="S469" i="13"/>
  <c r="P468" i="13"/>
  <c r="N468" i="13"/>
  <c r="M468" i="13"/>
  <c r="Q468" i="13" s="1"/>
  <c r="P467" i="13"/>
  <c r="N467" i="13"/>
  <c r="M467" i="13"/>
  <c r="P466" i="13"/>
  <c r="N466" i="13"/>
  <c r="M466" i="13"/>
  <c r="R466" i="13"/>
  <c r="S466" i="13" s="1"/>
  <c r="P465" i="13"/>
  <c r="N465" i="13"/>
  <c r="M465" i="13"/>
  <c r="R465" i="13" s="1"/>
  <c r="S465" i="13"/>
  <c r="P464" i="13"/>
  <c r="N464" i="13"/>
  <c r="M464" i="13"/>
  <c r="R464" i="13"/>
  <c r="S464" i="13"/>
  <c r="P463" i="13"/>
  <c r="N463" i="13"/>
  <c r="M463" i="13"/>
  <c r="R463" i="13" s="1"/>
  <c r="S463" i="13" s="1"/>
  <c r="P462" i="13"/>
  <c r="N462" i="13"/>
  <c r="M462" i="13"/>
  <c r="P461" i="13"/>
  <c r="N461" i="13"/>
  <c r="M461" i="13"/>
  <c r="P460" i="13"/>
  <c r="N460" i="13"/>
  <c r="M460" i="13"/>
  <c r="R460" i="13"/>
  <c r="S460" i="13"/>
  <c r="P459" i="13"/>
  <c r="N459" i="13"/>
  <c r="M459" i="13"/>
  <c r="R459" i="13" s="1"/>
  <c r="S459" i="13"/>
  <c r="P458" i="13"/>
  <c r="N458" i="13"/>
  <c r="M458" i="13"/>
  <c r="Q458" i="13" s="1"/>
  <c r="R458" i="13"/>
  <c r="S458" i="13" s="1"/>
  <c r="P457" i="13"/>
  <c r="N457" i="13"/>
  <c r="M457" i="13"/>
  <c r="R457" i="13" s="1"/>
  <c r="S457" i="13" s="1"/>
  <c r="P456" i="13"/>
  <c r="N456" i="13"/>
  <c r="M456" i="13"/>
  <c r="P455" i="13"/>
  <c r="N455" i="13"/>
  <c r="M455" i="13"/>
  <c r="R455" i="13" s="1"/>
  <c r="S455" i="13" s="1"/>
  <c r="P454" i="13"/>
  <c r="N454" i="13"/>
  <c r="M454" i="13"/>
  <c r="P453" i="13"/>
  <c r="N453" i="13"/>
  <c r="M453" i="13"/>
  <c r="P452" i="13"/>
  <c r="N452" i="13"/>
  <c r="M452" i="13"/>
  <c r="R452" i="13"/>
  <c r="S452" i="13" s="1"/>
  <c r="P451" i="13"/>
  <c r="N451" i="13"/>
  <c r="M451" i="13"/>
  <c r="R451" i="13"/>
  <c r="S451" i="13"/>
  <c r="P450" i="13"/>
  <c r="N450" i="13"/>
  <c r="M450" i="13"/>
  <c r="P449" i="13"/>
  <c r="N449" i="13"/>
  <c r="M449" i="13"/>
  <c r="R449" i="13"/>
  <c r="S449" i="13"/>
  <c r="P448" i="13"/>
  <c r="N448" i="13"/>
  <c r="M448" i="13"/>
  <c r="Q448" i="13"/>
  <c r="P447" i="13"/>
  <c r="N447" i="13"/>
  <c r="M447" i="13"/>
  <c r="Q447" i="13" s="1"/>
  <c r="R447" i="13"/>
  <c r="S447" i="13" s="1"/>
  <c r="P446" i="13"/>
  <c r="N446" i="13"/>
  <c r="M446" i="13"/>
  <c r="P445" i="13"/>
  <c r="N445" i="13"/>
  <c r="M445" i="13"/>
  <c r="R445" i="13"/>
  <c r="S445" i="13" s="1"/>
  <c r="P444" i="13"/>
  <c r="N444" i="13"/>
  <c r="M444" i="13"/>
  <c r="P443" i="13"/>
  <c r="N443" i="13"/>
  <c r="M443" i="13"/>
  <c r="Q443" i="13" s="1"/>
  <c r="R443" i="13"/>
  <c r="S443" i="13" s="1"/>
  <c r="P442" i="13"/>
  <c r="N442" i="13"/>
  <c r="M442" i="13"/>
  <c r="R442" i="13" s="1"/>
  <c r="S442" i="13" s="1"/>
  <c r="P441" i="13"/>
  <c r="N441" i="13"/>
  <c r="M441" i="13"/>
  <c r="P440" i="13"/>
  <c r="N440" i="13"/>
  <c r="M440" i="13"/>
  <c r="P439" i="13"/>
  <c r="N439" i="13"/>
  <c r="M439" i="13"/>
  <c r="P438" i="13"/>
  <c r="N438" i="13"/>
  <c r="M438" i="13"/>
  <c r="P437" i="13"/>
  <c r="N437" i="13"/>
  <c r="M437" i="13"/>
  <c r="P436" i="13"/>
  <c r="N436" i="13"/>
  <c r="M436" i="13"/>
  <c r="P435" i="13"/>
  <c r="N435" i="13"/>
  <c r="M435" i="13"/>
  <c r="P434" i="13"/>
  <c r="N434" i="13"/>
  <c r="M434" i="13"/>
  <c r="R434" i="13" s="1"/>
  <c r="S434" i="13" s="1"/>
  <c r="P433" i="13"/>
  <c r="N433" i="13"/>
  <c r="M433" i="13"/>
  <c r="P432" i="13"/>
  <c r="N432" i="13"/>
  <c r="M432" i="13"/>
  <c r="P431" i="13"/>
  <c r="N431" i="13"/>
  <c r="M431" i="13"/>
  <c r="P430" i="13"/>
  <c r="N430" i="13"/>
  <c r="M430" i="13"/>
  <c r="Q430" i="13" s="1"/>
  <c r="P429" i="13"/>
  <c r="N429" i="13"/>
  <c r="M429" i="13"/>
  <c r="P428" i="13"/>
  <c r="N428" i="13"/>
  <c r="M428" i="13"/>
  <c r="R428" i="13"/>
  <c r="S428" i="13" s="1"/>
  <c r="P427" i="13"/>
  <c r="N427" i="13"/>
  <c r="M427" i="13"/>
  <c r="P426" i="13"/>
  <c r="N426" i="13"/>
  <c r="M426" i="13"/>
  <c r="P425" i="13"/>
  <c r="N425" i="13"/>
  <c r="M425" i="13"/>
  <c r="P424" i="13"/>
  <c r="N424" i="13"/>
  <c r="M424" i="13"/>
  <c r="P423" i="13"/>
  <c r="N423" i="13"/>
  <c r="M423" i="13"/>
  <c r="R423" i="13"/>
  <c r="S423" i="13" s="1"/>
  <c r="P422" i="13"/>
  <c r="N422" i="13"/>
  <c r="M422" i="13"/>
  <c r="P421" i="13"/>
  <c r="N421" i="13"/>
  <c r="M421" i="13"/>
  <c r="P420" i="13"/>
  <c r="N420" i="13"/>
  <c r="M420" i="13"/>
  <c r="R420" i="13" s="1"/>
  <c r="S420" i="13" s="1"/>
  <c r="P419" i="13"/>
  <c r="N419" i="13"/>
  <c r="M419" i="13"/>
  <c r="P418" i="13"/>
  <c r="N418" i="13"/>
  <c r="M418" i="13"/>
  <c r="R418" i="13" s="1"/>
  <c r="S418" i="13" s="1"/>
  <c r="P417" i="13"/>
  <c r="N417" i="13"/>
  <c r="M417" i="13"/>
  <c r="P416" i="13"/>
  <c r="N416" i="13"/>
  <c r="M416" i="13"/>
  <c r="Q416" i="13" s="1"/>
  <c r="P415" i="13"/>
  <c r="N415" i="13"/>
  <c r="M415" i="13"/>
  <c r="P414" i="13"/>
  <c r="N414" i="13"/>
  <c r="M414" i="13"/>
  <c r="P413" i="13"/>
  <c r="N413" i="13"/>
  <c r="M413" i="13"/>
  <c r="P412" i="13"/>
  <c r="N412" i="13"/>
  <c r="M412" i="13"/>
  <c r="Q412" i="13"/>
  <c r="P411" i="13"/>
  <c r="N411" i="13"/>
  <c r="M411" i="13"/>
  <c r="R411" i="13"/>
  <c r="S411" i="13" s="1"/>
  <c r="P410" i="13"/>
  <c r="N410" i="13"/>
  <c r="M410" i="13"/>
  <c r="P409" i="13"/>
  <c r="N409" i="13"/>
  <c r="M409" i="13"/>
  <c r="P408" i="13"/>
  <c r="N408" i="13"/>
  <c r="M408" i="13"/>
  <c r="P407" i="13"/>
  <c r="N407" i="13"/>
  <c r="M407" i="13"/>
  <c r="R407" i="13"/>
  <c r="S407" i="13"/>
  <c r="P406" i="13"/>
  <c r="N406" i="13"/>
  <c r="M406" i="13"/>
  <c r="Q406" i="13" s="1"/>
  <c r="P405" i="13"/>
  <c r="N405" i="13"/>
  <c r="M405" i="13"/>
  <c r="P404" i="13"/>
  <c r="N404" i="13"/>
  <c r="M404" i="13"/>
  <c r="Q404" i="13" s="1"/>
  <c r="P403" i="13"/>
  <c r="N403" i="13"/>
  <c r="M403" i="13"/>
  <c r="R403" i="13" s="1"/>
  <c r="S403" i="13" s="1"/>
  <c r="P402" i="13"/>
  <c r="N402" i="13"/>
  <c r="M402" i="13"/>
  <c r="R402" i="13"/>
  <c r="S402" i="13" s="1"/>
  <c r="P401" i="13"/>
  <c r="N401" i="13"/>
  <c r="M401" i="13"/>
  <c r="P400" i="13"/>
  <c r="N400" i="13"/>
  <c r="M400" i="13"/>
  <c r="R400" i="13"/>
  <c r="S400" i="13" s="1"/>
  <c r="P399" i="13"/>
  <c r="N399" i="13"/>
  <c r="M399" i="13"/>
  <c r="R399" i="13"/>
  <c r="S399" i="13" s="1"/>
  <c r="P398" i="13"/>
  <c r="N398" i="13"/>
  <c r="M398" i="13"/>
  <c r="P397" i="13"/>
  <c r="N397" i="13"/>
  <c r="M397" i="13"/>
  <c r="P396" i="13"/>
  <c r="N396" i="13"/>
  <c r="M396" i="13"/>
  <c r="R396" i="13"/>
  <c r="S396" i="13" s="1"/>
  <c r="P395" i="13"/>
  <c r="N395" i="13"/>
  <c r="M395" i="13"/>
  <c r="R395" i="13"/>
  <c r="S395" i="13"/>
  <c r="P394" i="13"/>
  <c r="N394" i="13"/>
  <c r="M394" i="13"/>
  <c r="R394" i="13"/>
  <c r="S394" i="13" s="1"/>
  <c r="P393" i="13"/>
  <c r="N393" i="13"/>
  <c r="M393" i="13"/>
  <c r="P392" i="13"/>
  <c r="N392" i="13"/>
  <c r="M392" i="13"/>
  <c r="P391" i="13"/>
  <c r="N391" i="13"/>
  <c r="M391" i="13"/>
  <c r="Q391" i="13"/>
  <c r="P390" i="13"/>
  <c r="N390" i="13"/>
  <c r="M390" i="13"/>
  <c r="P389" i="13"/>
  <c r="N389" i="13"/>
  <c r="M389" i="13"/>
  <c r="P388" i="13"/>
  <c r="N388" i="13"/>
  <c r="M388" i="13"/>
  <c r="P387" i="13"/>
  <c r="N387" i="13"/>
  <c r="M387" i="13"/>
  <c r="Q387" i="13"/>
  <c r="P386" i="13"/>
  <c r="N386" i="13"/>
  <c r="M386" i="13"/>
  <c r="P385" i="13"/>
  <c r="N385" i="13"/>
  <c r="M385" i="13"/>
  <c r="P384" i="13"/>
  <c r="N384" i="13"/>
  <c r="M384" i="13"/>
  <c r="R384" i="13"/>
  <c r="S384" i="13" s="1"/>
  <c r="P383" i="13"/>
  <c r="N383" i="13"/>
  <c r="M383" i="13"/>
  <c r="R383" i="13" s="1"/>
  <c r="P382" i="13"/>
  <c r="N382" i="13"/>
  <c r="M382" i="13"/>
  <c r="P381" i="13"/>
  <c r="N381" i="13"/>
  <c r="M381" i="13"/>
  <c r="P380" i="13"/>
  <c r="N380" i="13"/>
  <c r="M380" i="13"/>
  <c r="R380" i="13"/>
  <c r="S380" i="13"/>
  <c r="P379" i="13"/>
  <c r="N379" i="13"/>
  <c r="M379" i="13"/>
  <c r="P378" i="13"/>
  <c r="N378" i="13"/>
  <c r="M378" i="13"/>
  <c r="R378" i="13"/>
  <c r="S378" i="13"/>
  <c r="P377" i="13"/>
  <c r="N377" i="13"/>
  <c r="M377" i="13"/>
  <c r="P376" i="13"/>
  <c r="N376" i="13"/>
  <c r="M376" i="13"/>
  <c r="R376" i="13"/>
  <c r="S376" i="13"/>
  <c r="P375" i="13"/>
  <c r="N375" i="13"/>
  <c r="M375" i="13"/>
  <c r="R375" i="13"/>
  <c r="S375" i="13" s="1"/>
  <c r="P374" i="13"/>
  <c r="N374" i="13"/>
  <c r="M374" i="13"/>
  <c r="P373" i="13"/>
  <c r="N373" i="13"/>
  <c r="M373" i="13"/>
  <c r="P372" i="13"/>
  <c r="N372" i="13"/>
  <c r="M372" i="13"/>
  <c r="P371" i="13"/>
  <c r="N371" i="13"/>
  <c r="M371" i="13"/>
  <c r="R371" i="13"/>
  <c r="S371" i="13" s="1"/>
  <c r="P370" i="13"/>
  <c r="N370" i="13"/>
  <c r="M370" i="13"/>
  <c r="R370" i="13"/>
  <c r="S370" i="13"/>
  <c r="P369" i="13"/>
  <c r="N369" i="13"/>
  <c r="M369" i="13"/>
  <c r="P368" i="13"/>
  <c r="N368" i="13"/>
  <c r="M368" i="13"/>
  <c r="P367" i="13"/>
  <c r="N367" i="13"/>
  <c r="M367" i="13"/>
  <c r="P366" i="13"/>
  <c r="N366" i="13"/>
  <c r="M366" i="13"/>
  <c r="P365" i="13"/>
  <c r="N365" i="13"/>
  <c r="M365" i="13"/>
  <c r="P364" i="13"/>
  <c r="N364" i="13"/>
  <c r="M364" i="13"/>
  <c r="P363" i="13"/>
  <c r="N363" i="13"/>
  <c r="M363" i="13"/>
  <c r="R363" i="13"/>
  <c r="S363" i="13"/>
  <c r="P362" i="13"/>
  <c r="N362" i="13"/>
  <c r="M362" i="13"/>
  <c r="P361" i="13"/>
  <c r="N361" i="13"/>
  <c r="M361" i="13"/>
  <c r="P360" i="13"/>
  <c r="N360" i="13"/>
  <c r="M360" i="13"/>
  <c r="R360" i="13" s="1"/>
  <c r="P359" i="13"/>
  <c r="N359" i="13"/>
  <c r="M359" i="13"/>
  <c r="P358" i="13"/>
  <c r="N358" i="13"/>
  <c r="M358" i="13"/>
  <c r="P357" i="13"/>
  <c r="N357" i="13"/>
  <c r="M357" i="13"/>
  <c r="P356" i="13"/>
  <c r="N356" i="13"/>
  <c r="M356" i="13"/>
  <c r="P355" i="13"/>
  <c r="N355" i="13"/>
  <c r="M355" i="13"/>
  <c r="P354" i="13"/>
  <c r="N354" i="13"/>
  <c r="M354" i="13"/>
  <c r="P353" i="13"/>
  <c r="N353" i="13"/>
  <c r="M353" i="13"/>
  <c r="P352" i="13"/>
  <c r="N352" i="13"/>
  <c r="M352" i="13"/>
  <c r="Q352" i="13" s="1"/>
  <c r="P351" i="13"/>
  <c r="N351" i="13"/>
  <c r="M351" i="13"/>
  <c r="P350" i="13"/>
  <c r="N350" i="13"/>
  <c r="M350" i="13"/>
  <c r="P349" i="13"/>
  <c r="N349" i="13"/>
  <c r="M349" i="13"/>
  <c r="P348" i="13"/>
  <c r="N348" i="13"/>
  <c r="M348" i="13"/>
  <c r="P347" i="13"/>
  <c r="N347" i="13"/>
  <c r="M347" i="13"/>
  <c r="R347" i="13"/>
  <c r="S347" i="13" s="1"/>
  <c r="P346" i="13"/>
  <c r="N346" i="13"/>
  <c r="M346" i="13"/>
  <c r="R346" i="13" s="1"/>
  <c r="S346" i="13" s="1"/>
  <c r="P345" i="13"/>
  <c r="N345" i="13"/>
  <c r="M345" i="13"/>
  <c r="P344" i="13"/>
  <c r="N344" i="13"/>
  <c r="M344" i="13"/>
  <c r="Q344" i="13"/>
  <c r="P343" i="13"/>
  <c r="N343" i="13"/>
  <c r="M343" i="13"/>
  <c r="Q343" i="13" s="1"/>
  <c r="P342" i="13"/>
  <c r="N342" i="13"/>
  <c r="M342" i="13"/>
  <c r="P341" i="13"/>
  <c r="N341" i="13"/>
  <c r="M341" i="13"/>
  <c r="R341" i="13" s="1"/>
  <c r="P340" i="13"/>
  <c r="N340" i="13"/>
  <c r="M340" i="13"/>
  <c r="Q340" i="13"/>
  <c r="P339" i="13"/>
  <c r="N339" i="13"/>
  <c r="M339" i="13"/>
  <c r="P338" i="13"/>
  <c r="N338" i="13"/>
  <c r="M338" i="13"/>
  <c r="R338" i="13" s="1"/>
  <c r="S338" i="13"/>
  <c r="P337" i="13"/>
  <c r="N337" i="13"/>
  <c r="M337" i="13"/>
  <c r="P336" i="13"/>
  <c r="N336" i="13"/>
  <c r="M336" i="13"/>
  <c r="P335" i="13"/>
  <c r="N335" i="13"/>
  <c r="M335" i="13"/>
  <c r="Q335" i="13" s="1"/>
  <c r="P334" i="13"/>
  <c r="N334" i="13"/>
  <c r="M334" i="13"/>
  <c r="P333" i="13"/>
  <c r="N333" i="13"/>
  <c r="M333" i="13"/>
  <c r="P332" i="13"/>
  <c r="N332" i="13"/>
  <c r="M332" i="13"/>
  <c r="P331" i="13"/>
  <c r="N331" i="13"/>
  <c r="M331" i="13"/>
  <c r="P330" i="13"/>
  <c r="N330" i="13"/>
  <c r="M330" i="13"/>
  <c r="Q330" i="13" s="1"/>
  <c r="P329" i="13"/>
  <c r="N329" i="13"/>
  <c r="M329" i="13"/>
  <c r="P328" i="13"/>
  <c r="N328" i="13"/>
  <c r="M328" i="13"/>
  <c r="P327" i="13"/>
  <c r="N327" i="13"/>
  <c r="M327" i="13"/>
  <c r="P326" i="13"/>
  <c r="N326" i="13"/>
  <c r="M326" i="13"/>
  <c r="Q326" i="13" s="1"/>
  <c r="P325" i="13"/>
  <c r="N325" i="13"/>
  <c r="M325" i="13"/>
  <c r="P324" i="13"/>
  <c r="N324" i="13"/>
  <c r="M324" i="13"/>
  <c r="Q324" i="13" s="1"/>
  <c r="P323" i="13"/>
  <c r="N323" i="13"/>
  <c r="M323" i="13"/>
  <c r="R323" i="13"/>
  <c r="S323" i="13" s="1"/>
  <c r="P322" i="13"/>
  <c r="N322" i="13"/>
  <c r="M322" i="13"/>
  <c r="P321" i="13"/>
  <c r="N321" i="13"/>
  <c r="M321" i="13"/>
  <c r="R321" i="13"/>
  <c r="S321" i="13" s="1"/>
  <c r="P320" i="13"/>
  <c r="N320" i="13"/>
  <c r="M320" i="13"/>
  <c r="Q320" i="13"/>
  <c r="P319" i="13"/>
  <c r="N319" i="13"/>
  <c r="M319" i="13"/>
  <c r="R319" i="13" s="1"/>
  <c r="S319" i="13" s="1"/>
  <c r="P318" i="13"/>
  <c r="N318" i="13"/>
  <c r="M318" i="13"/>
  <c r="P317" i="13"/>
  <c r="N317" i="13"/>
  <c r="M317" i="13"/>
  <c r="P316" i="13"/>
  <c r="N316" i="13"/>
  <c r="M316" i="13"/>
  <c r="P315" i="13"/>
  <c r="N315" i="13"/>
  <c r="M315" i="13"/>
  <c r="P314" i="13"/>
  <c r="N314" i="13"/>
  <c r="M314" i="13"/>
  <c r="P313" i="13"/>
  <c r="N313" i="13"/>
  <c r="M313" i="13"/>
  <c r="Q313" i="13"/>
  <c r="P312" i="13"/>
  <c r="N312" i="13"/>
  <c r="M312" i="13"/>
  <c r="P311" i="13"/>
  <c r="N311" i="13"/>
  <c r="M311" i="13"/>
  <c r="P310" i="13"/>
  <c r="N310" i="13"/>
  <c r="M310" i="13"/>
  <c r="R310" i="13"/>
  <c r="S310" i="13" s="1"/>
  <c r="P309" i="13"/>
  <c r="N309" i="13"/>
  <c r="M309" i="13"/>
  <c r="P308" i="13"/>
  <c r="N308" i="13"/>
  <c r="M308" i="13"/>
  <c r="R308" i="13" s="1"/>
  <c r="S308" i="13" s="1"/>
  <c r="P307" i="13"/>
  <c r="N307" i="13"/>
  <c r="M307" i="13"/>
  <c r="P306" i="13"/>
  <c r="N306" i="13"/>
  <c r="M306" i="13"/>
  <c r="R306" i="13" s="1"/>
  <c r="S306" i="13" s="1"/>
  <c r="P305" i="13"/>
  <c r="N305" i="13"/>
  <c r="M305" i="13"/>
  <c r="P304" i="13"/>
  <c r="N304" i="13"/>
  <c r="M304" i="13"/>
  <c r="Q304" i="13" s="1"/>
  <c r="P303" i="13"/>
  <c r="N303" i="13"/>
  <c r="M303" i="13"/>
  <c r="R303" i="13" s="1"/>
  <c r="P302" i="13"/>
  <c r="N302" i="13"/>
  <c r="M302" i="13"/>
  <c r="P301" i="13"/>
  <c r="N301" i="13"/>
  <c r="M301" i="13"/>
  <c r="P300" i="13"/>
  <c r="N300" i="13"/>
  <c r="M300" i="13"/>
  <c r="R300" i="13"/>
  <c r="S300" i="13" s="1"/>
  <c r="P299" i="13"/>
  <c r="N299" i="13"/>
  <c r="M299" i="13"/>
  <c r="P298" i="13"/>
  <c r="N298" i="13"/>
  <c r="M298" i="13"/>
  <c r="R298" i="13"/>
  <c r="S298" i="13" s="1"/>
  <c r="P297" i="13"/>
  <c r="N297" i="13"/>
  <c r="M297" i="13"/>
  <c r="P296" i="13"/>
  <c r="N296" i="13"/>
  <c r="M296" i="13"/>
  <c r="Q296" i="13"/>
  <c r="P295" i="13"/>
  <c r="N295" i="13"/>
  <c r="M295" i="13"/>
  <c r="Q295" i="13"/>
  <c r="P294" i="13"/>
  <c r="N294" i="13"/>
  <c r="M294" i="13"/>
  <c r="P293" i="13"/>
  <c r="N293" i="13"/>
  <c r="M293" i="13"/>
  <c r="P292" i="13"/>
  <c r="N292" i="13"/>
  <c r="M292" i="13"/>
  <c r="Q292" i="13" s="1"/>
  <c r="P291" i="13"/>
  <c r="N291" i="13"/>
  <c r="M291" i="13"/>
  <c r="P290" i="13"/>
  <c r="N290" i="13"/>
  <c r="M290" i="13"/>
  <c r="P289" i="13"/>
  <c r="N289" i="13"/>
  <c r="M289" i="13"/>
  <c r="Q289" i="13" s="1"/>
  <c r="P288" i="13"/>
  <c r="N288" i="13"/>
  <c r="M288" i="13"/>
  <c r="R288" i="13"/>
  <c r="S288" i="13"/>
  <c r="P287" i="13"/>
  <c r="N287" i="13"/>
  <c r="M287" i="13"/>
  <c r="Q287" i="13" s="1"/>
  <c r="P286" i="13"/>
  <c r="N286" i="13"/>
  <c r="M286" i="13"/>
  <c r="P285" i="13"/>
  <c r="N285" i="13"/>
  <c r="M285" i="13"/>
  <c r="P284" i="13"/>
  <c r="N284" i="13"/>
  <c r="M284" i="13"/>
  <c r="Q284" i="13" s="1"/>
  <c r="P283" i="13"/>
  <c r="N283" i="13"/>
  <c r="M283" i="13"/>
  <c r="P282" i="13"/>
  <c r="N282" i="13"/>
  <c r="M282" i="13"/>
  <c r="P281" i="13"/>
  <c r="N281" i="13"/>
  <c r="M281" i="13"/>
  <c r="R281" i="13"/>
  <c r="S281" i="13"/>
  <c r="P280" i="13"/>
  <c r="N280" i="13"/>
  <c r="M280" i="13"/>
  <c r="Q280" i="13"/>
  <c r="P279" i="13"/>
  <c r="N279" i="13"/>
  <c r="M279" i="13"/>
  <c r="P278" i="13"/>
  <c r="N278" i="13"/>
  <c r="M278" i="13"/>
  <c r="R278" i="13" s="1"/>
  <c r="S278" i="13" s="1"/>
  <c r="P277" i="13"/>
  <c r="N277" i="13"/>
  <c r="M277" i="13"/>
  <c r="P276" i="13"/>
  <c r="N276" i="13"/>
  <c r="M276" i="13"/>
  <c r="P275" i="13"/>
  <c r="N275" i="13"/>
  <c r="M275" i="13"/>
  <c r="P274" i="13"/>
  <c r="N274" i="13"/>
  <c r="M274" i="13"/>
  <c r="P273" i="13"/>
  <c r="N273" i="13"/>
  <c r="M273" i="13"/>
  <c r="Q273" i="13"/>
  <c r="P272" i="13"/>
  <c r="N272" i="13"/>
  <c r="M272" i="13"/>
  <c r="Q272" i="13"/>
  <c r="P271" i="13"/>
  <c r="N271" i="13"/>
  <c r="M271" i="13"/>
  <c r="P270" i="13"/>
  <c r="N270" i="13"/>
  <c r="M270" i="13"/>
  <c r="P269" i="13"/>
  <c r="N269" i="13"/>
  <c r="M269" i="13"/>
  <c r="Q269" i="13" s="1"/>
  <c r="P268" i="13"/>
  <c r="N268" i="13"/>
  <c r="M268" i="13"/>
  <c r="R268" i="13" s="1"/>
  <c r="S268" i="13" s="1"/>
  <c r="P267" i="13"/>
  <c r="N267" i="13"/>
  <c r="M267" i="13"/>
  <c r="R267" i="13" s="1"/>
  <c r="S267" i="13" s="1"/>
  <c r="P266" i="13"/>
  <c r="N266" i="13"/>
  <c r="M266" i="13"/>
  <c r="P265" i="13"/>
  <c r="N265" i="13"/>
  <c r="M265" i="13"/>
  <c r="P264" i="13"/>
  <c r="N264" i="13"/>
  <c r="M264" i="13"/>
  <c r="Q264" i="13" s="1"/>
  <c r="P263" i="13"/>
  <c r="N263" i="13"/>
  <c r="M263" i="13"/>
  <c r="R263" i="13"/>
  <c r="S263" i="13" s="1"/>
  <c r="P262" i="13"/>
  <c r="N262" i="13"/>
  <c r="M262" i="13"/>
  <c r="P261" i="13"/>
  <c r="N261" i="13"/>
  <c r="M261" i="13"/>
  <c r="Q261" i="13"/>
  <c r="P260" i="13"/>
  <c r="N260" i="13"/>
  <c r="M260" i="13"/>
  <c r="P259" i="13"/>
  <c r="N259" i="13"/>
  <c r="M259" i="13"/>
  <c r="P258" i="13"/>
  <c r="N258" i="13"/>
  <c r="M258" i="13"/>
  <c r="R258" i="13" s="1"/>
  <c r="S258" i="13"/>
  <c r="P257" i="13"/>
  <c r="N257" i="13"/>
  <c r="M257" i="13"/>
  <c r="P256" i="13"/>
  <c r="N256" i="13"/>
  <c r="M256" i="13"/>
  <c r="P255" i="13"/>
  <c r="N255" i="13"/>
  <c r="M255" i="13"/>
  <c r="Q255" i="13"/>
  <c r="P254" i="13"/>
  <c r="N254" i="13"/>
  <c r="M254" i="13"/>
  <c r="P253" i="13"/>
  <c r="N253" i="13"/>
  <c r="M253" i="13"/>
  <c r="R253" i="13" s="1"/>
  <c r="P252" i="13"/>
  <c r="N252" i="13"/>
  <c r="M252" i="13"/>
  <c r="Q252" i="13"/>
  <c r="P251" i="13"/>
  <c r="N251" i="13"/>
  <c r="M251" i="13"/>
  <c r="P250" i="13"/>
  <c r="N250" i="13"/>
  <c r="M250" i="13"/>
  <c r="R250" i="13" s="1"/>
  <c r="S250" i="13" s="1"/>
  <c r="P249" i="13"/>
  <c r="N249" i="13"/>
  <c r="M249" i="13"/>
  <c r="P248" i="13"/>
  <c r="N248" i="13"/>
  <c r="M248" i="13"/>
  <c r="Q248" i="13" s="1"/>
  <c r="P247" i="13"/>
  <c r="N247" i="13"/>
  <c r="M247" i="13"/>
  <c r="Q247" i="13" s="1"/>
  <c r="P246" i="13"/>
  <c r="N246" i="13"/>
  <c r="M246" i="13"/>
  <c r="P245" i="13"/>
  <c r="N245" i="13"/>
  <c r="M245" i="13"/>
  <c r="P244" i="13"/>
  <c r="N244" i="13"/>
  <c r="M244" i="13"/>
  <c r="P243" i="13"/>
  <c r="N243" i="13"/>
  <c r="M243" i="13"/>
  <c r="P242" i="13"/>
  <c r="N242" i="13"/>
  <c r="M242" i="13"/>
  <c r="P241" i="13"/>
  <c r="N241" i="13"/>
  <c r="M241" i="13"/>
  <c r="R241" i="13"/>
  <c r="S241" i="13" s="1"/>
  <c r="P240" i="13"/>
  <c r="N240" i="13"/>
  <c r="M240" i="13"/>
  <c r="Q240" i="13"/>
  <c r="P239" i="13"/>
  <c r="N239" i="13"/>
  <c r="M239" i="13"/>
  <c r="Q239" i="13" s="1"/>
  <c r="P238" i="13"/>
  <c r="N238" i="13"/>
  <c r="M238" i="13"/>
  <c r="P237" i="13"/>
  <c r="N237" i="13"/>
  <c r="M237" i="13"/>
  <c r="R237" i="13"/>
  <c r="S237" i="13" s="1"/>
  <c r="P236" i="13"/>
  <c r="N236" i="13"/>
  <c r="M236" i="13"/>
  <c r="P235" i="13"/>
  <c r="N235" i="13"/>
  <c r="M235" i="13"/>
  <c r="Q235" i="13"/>
  <c r="P234" i="13"/>
  <c r="N234" i="13"/>
  <c r="M234" i="13"/>
  <c r="P233" i="13"/>
  <c r="N233" i="13"/>
  <c r="M233" i="13"/>
  <c r="P232" i="13"/>
  <c r="N232" i="13"/>
  <c r="M232" i="13"/>
  <c r="Q232" i="13" s="1"/>
  <c r="P231" i="13"/>
  <c r="N231" i="13"/>
  <c r="M231" i="13"/>
  <c r="R231" i="13"/>
  <c r="S231" i="13" s="1"/>
  <c r="P230" i="13"/>
  <c r="N230" i="13"/>
  <c r="M230" i="13"/>
  <c r="R230" i="13"/>
  <c r="S230" i="13" s="1"/>
  <c r="P229" i="13"/>
  <c r="N229" i="13"/>
  <c r="M229" i="13"/>
  <c r="R229" i="13" s="1"/>
  <c r="S229" i="13" s="1"/>
  <c r="P228" i="13"/>
  <c r="N228" i="13"/>
  <c r="M228" i="13"/>
  <c r="Q228" i="13"/>
  <c r="P227" i="13"/>
  <c r="N227" i="13"/>
  <c r="M227" i="13"/>
  <c r="P226" i="13"/>
  <c r="N226" i="13"/>
  <c r="M226" i="13"/>
  <c r="R226" i="13" s="1"/>
  <c r="P225" i="13"/>
  <c r="N225" i="13"/>
  <c r="M225" i="13"/>
  <c r="R225" i="13"/>
  <c r="S225" i="13"/>
  <c r="P224" i="13"/>
  <c r="N224" i="13"/>
  <c r="M224" i="13"/>
  <c r="P223" i="13"/>
  <c r="N223" i="13"/>
  <c r="M223" i="13"/>
  <c r="P222" i="13"/>
  <c r="N222" i="13"/>
  <c r="M222" i="13"/>
  <c r="Q222" i="13" s="1"/>
  <c r="P221" i="13"/>
  <c r="N221" i="13"/>
  <c r="M221" i="13"/>
  <c r="P220" i="13"/>
  <c r="N220" i="13"/>
  <c r="M220" i="13"/>
  <c r="Q220" i="13" s="1"/>
  <c r="P219" i="13"/>
  <c r="N219" i="13"/>
  <c r="M219" i="13"/>
  <c r="P218" i="13"/>
  <c r="N218" i="13"/>
  <c r="M218" i="13"/>
  <c r="Q218" i="13" s="1"/>
  <c r="P217" i="13"/>
  <c r="N217" i="13"/>
  <c r="M217" i="13"/>
  <c r="P216" i="13"/>
  <c r="N216" i="13"/>
  <c r="M216" i="13"/>
  <c r="Q216" i="13"/>
  <c r="P215" i="13"/>
  <c r="N215" i="13"/>
  <c r="M215" i="13"/>
  <c r="P214" i="13"/>
  <c r="N214" i="13"/>
  <c r="M214" i="13"/>
  <c r="P213" i="13"/>
  <c r="N213" i="13"/>
  <c r="M213" i="13"/>
  <c r="P212" i="13"/>
  <c r="N212" i="13"/>
  <c r="M212" i="13"/>
  <c r="P211" i="13"/>
  <c r="N211" i="13"/>
  <c r="M211" i="13"/>
  <c r="R211" i="13"/>
  <c r="S211" i="13" s="1"/>
  <c r="P210" i="13"/>
  <c r="N210" i="13"/>
  <c r="M210" i="13"/>
  <c r="P209" i="13"/>
  <c r="N209" i="13"/>
  <c r="M209" i="13"/>
  <c r="Q209" i="13" s="1"/>
  <c r="P208" i="13"/>
  <c r="N208" i="13"/>
  <c r="M208" i="13"/>
  <c r="Q208" i="13" s="1"/>
  <c r="P207" i="13"/>
  <c r="N207" i="13"/>
  <c r="M207" i="13"/>
  <c r="P206" i="13"/>
  <c r="N206" i="13"/>
  <c r="M206" i="13"/>
  <c r="P205" i="13"/>
  <c r="N205" i="13"/>
  <c r="M205" i="13"/>
  <c r="R205" i="13"/>
  <c r="S205" i="13" s="1"/>
  <c r="P204" i="13"/>
  <c r="N204" i="13"/>
  <c r="M204" i="13"/>
  <c r="P203" i="13"/>
  <c r="N203" i="13"/>
  <c r="M203" i="13"/>
  <c r="Q203" i="13"/>
  <c r="P202" i="13"/>
  <c r="N202" i="13"/>
  <c r="M202" i="13"/>
  <c r="P201" i="13"/>
  <c r="N201" i="13"/>
  <c r="M201" i="13"/>
  <c r="Q201" i="13" s="1"/>
  <c r="P200" i="13"/>
  <c r="N200" i="13"/>
  <c r="M200" i="13"/>
  <c r="P199" i="13"/>
  <c r="N199" i="13"/>
  <c r="M199" i="13"/>
  <c r="P198" i="13"/>
  <c r="N198" i="13"/>
  <c r="M198" i="13"/>
  <c r="Q198" i="13" s="1"/>
  <c r="P197" i="13"/>
  <c r="N197" i="13"/>
  <c r="M197" i="13"/>
  <c r="P196" i="13"/>
  <c r="N196" i="13"/>
  <c r="M196" i="13"/>
  <c r="Q196" i="13" s="1"/>
  <c r="P195" i="13"/>
  <c r="N195" i="13"/>
  <c r="M195" i="13"/>
  <c r="Q195" i="13" s="1"/>
  <c r="P194" i="13"/>
  <c r="N194" i="13"/>
  <c r="M194" i="13"/>
  <c r="P193" i="13"/>
  <c r="N193" i="13"/>
  <c r="M193" i="13"/>
  <c r="Q193" i="13" s="1"/>
  <c r="P192" i="13"/>
  <c r="N192" i="13"/>
  <c r="M192" i="13"/>
  <c r="P191" i="13"/>
  <c r="N191" i="13"/>
  <c r="M191" i="13"/>
  <c r="P190" i="13"/>
  <c r="N190" i="13"/>
  <c r="M190" i="13"/>
  <c r="R190" i="13"/>
  <c r="S190" i="13" s="1"/>
  <c r="P189" i="13"/>
  <c r="N189" i="13"/>
  <c r="M189" i="13"/>
  <c r="P188" i="13"/>
  <c r="N188" i="13"/>
  <c r="M188" i="13"/>
  <c r="Q188" i="13"/>
  <c r="P187" i="13"/>
  <c r="N187" i="13"/>
  <c r="M187" i="13"/>
  <c r="P186" i="13"/>
  <c r="N186" i="13"/>
  <c r="M186" i="13"/>
  <c r="R186" i="13"/>
  <c r="S186" i="13"/>
  <c r="P185" i="13"/>
  <c r="N185" i="13"/>
  <c r="M185" i="13"/>
  <c r="P184" i="13"/>
  <c r="N184" i="13"/>
  <c r="M184" i="13"/>
  <c r="P183" i="13"/>
  <c r="N183" i="13"/>
  <c r="M183" i="13"/>
  <c r="P182" i="13"/>
  <c r="N182" i="13"/>
  <c r="M182" i="13"/>
  <c r="P181" i="13"/>
  <c r="N181" i="13"/>
  <c r="M181" i="13"/>
  <c r="R181" i="13"/>
  <c r="S181" i="13" s="1"/>
  <c r="P180" i="13"/>
  <c r="N180" i="13"/>
  <c r="M180" i="13"/>
  <c r="R180" i="13"/>
  <c r="S180" i="13" s="1"/>
  <c r="P179" i="13"/>
  <c r="N179" i="13"/>
  <c r="M179" i="13"/>
  <c r="P178" i="13"/>
  <c r="N178" i="13"/>
  <c r="M178" i="13"/>
  <c r="P177" i="13"/>
  <c r="N177" i="13"/>
  <c r="M177" i="13"/>
  <c r="P176" i="13"/>
  <c r="N176" i="13"/>
  <c r="M176" i="13"/>
  <c r="P175" i="13"/>
  <c r="N175" i="13"/>
  <c r="M175" i="13"/>
  <c r="P174" i="13"/>
  <c r="N174" i="13"/>
  <c r="M174" i="13"/>
  <c r="R174" i="13"/>
  <c r="S174" i="13" s="1"/>
  <c r="P173" i="13"/>
  <c r="N173" i="13"/>
  <c r="M173" i="13"/>
  <c r="R173" i="13"/>
  <c r="S173" i="13" s="1"/>
  <c r="P172" i="13"/>
  <c r="N172" i="13"/>
  <c r="M172" i="13"/>
  <c r="P171" i="13"/>
  <c r="N171" i="13"/>
  <c r="M171" i="13"/>
  <c r="R171" i="13"/>
  <c r="S171" i="13" s="1"/>
  <c r="P170" i="13"/>
  <c r="N170" i="13"/>
  <c r="M170" i="13"/>
  <c r="P169" i="13"/>
  <c r="N169" i="13"/>
  <c r="M169" i="13"/>
  <c r="P168" i="13"/>
  <c r="N168" i="13"/>
  <c r="M168" i="13"/>
  <c r="P167" i="13"/>
  <c r="N167" i="13"/>
  <c r="M167" i="13"/>
  <c r="P166" i="13"/>
  <c r="N166" i="13"/>
  <c r="M166" i="13"/>
  <c r="P165" i="13"/>
  <c r="N165" i="13"/>
  <c r="M165" i="13"/>
  <c r="P164" i="13"/>
  <c r="N164" i="13"/>
  <c r="M164" i="13"/>
  <c r="R164" i="13" s="1"/>
  <c r="S164" i="13" s="1"/>
  <c r="P163" i="13"/>
  <c r="N163" i="13"/>
  <c r="M163" i="13"/>
  <c r="P162" i="13"/>
  <c r="N162" i="13"/>
  <c r="M162" i="13"/>
  <c r="P161" i="13"/>
  <c r="N161" i="13"/>
  <c r="M161" i="13"/>
  <c r="R161" i="13"/>
  <c r="S161" i="13" s="1"/>
  <c r="P160" i="13"/>
  <c r="N160" i="13"/>
  <c r="M160" i="13"/>
  <c r="Q160" i="13"/>
  <c r="P159" i="13"/>
  <c r="N159" i="13"/>
  <c r="M159" i="13"/>
  <c r="P158" i="13"/>
  <c r="N158" i="13"/>
  <c r="M158" i="13"/>
  <c r="R158" i="13"/>
  <c r="S158" i="13"/>
  <c r="P157" i="13"/>
  <c r="N157" i="13"/>
  <c r="M157" i="13"/>
  <c r="Q157" i="13" s="1"/>
  <c r="P156" i="13"/>
  <c r="N156" i="13"/>
  <c r="M156" i="13"/>
  <c r="P155" i="13"/>
  <c r="N155" i="13"/>
  <c r="M155" i="13"/>
  <c r="R155" i="13" s="1"/>
  <c r="S155" i="13"/>
  <c r="P154" i="13"/>
  <c r="N154" i="13"/>
  <c r="M154" i="13"/>
  <c r="R154" i="13" s="1"/>
  <c r="S154" i="13" s="1"/>
  <c r="P153" i="13"/>
  <c r="N153" i="13"/>
  <c r="M153" i="13"/>
  <c r="P152" i="13"/>
  <c r="N152" i="13"/>
  <c r="M152" i="13"/>
  <c r="R152" i="13"/>
  <c r="S152" i="13" s="1"/>
  <c r="P151" i="13"/>
  <c r="N151" i="13"/>
  <c r="M151" i="13"/>
  <c r="P150" i="13"/>
  <c r="N150" i="13"/>
  <c r="M150" i="13"/>
  <c r="Q150" i="13" s="1"/>
  <c r="P149" i="13"/>
  <c r="N149" i="13"/>
  <c r="M149" i="13"/>
  <c r="P148" i="13"/>
  <c r="N148" i="13"/>
  <c r="M148" i="13"/>
  <c r="Q148" i="13"/>
  <c r="P147" i="13"/>
  <c r="N147" i="13"/>
  <c r="M147" i="13"/>
  <c r="P146" i="13"/>
  <c r="N146" i="13"/>
  <c r="M146" i="13"/>
  <c r="P145" i="13"/>
  <c r="N145" i="13"/>
  <c r="M145" i="13"/>
  <c r="R145" i="13"/>
  <c r="S145" i="13" s="1"/>
  <c r="P144" i="13"/>
  <c r="N144" i="13"/>
  <c r="M144" i="13"/>
  <c r="P143" i="13"/>
  <c r="N143" i="13"/>
  <c r="M143" i="13"/>
  <c r="Q143" i="13"/>
  <c r="P142" i="13"/>
  <c r="N142" i="13"/>
  <c r="M142" i="13"/>
  <c r="P141" i="13"/>
  <c r="N141" i="13"/>
  <c r="M141" i="13"/>
  <c r="R141" i="13" s="1"/>
  <c r="S141" i="13" s="1"/>
  <c r="P140" i="13"/>
  <c r="N140" i="13"/>
  <c r="M140" i="13"/>
  <c r="Q140" i="13"/>
  <c r="P139" i="13"/>
  <c r="N139" i="13"/>
  <c r="M139" i="13"/>
  <c r="Q139" i="13" s="1"/>
  <c r="R139" i="13"/>
  <c r="S139" i="13" s="1"/>
  <c r="P138" i="13"/>
  <c r="N138" i="13"/>
  <c r="M138" i="13"/>
  <c r="P137" i="13"/>
  <c r="N137" i="13"/>
  <c r="M137" i="13"/>
  <c r="P136" i="13"/>
  <c r="N136" i="13"/>
  <c r="M136" i="13"/>
  <c r="P135" i="13"/>
  <c r="N135" i="13"/>
  <c r="M135" i="13"/>
  <c r="R135" i="13"/>
  <c r="S135" i="13" s="1"/>
  <c r="P134" i="13"/>
  <c r="N134" i="13"/>
  <c r="M134" i="13"/>
  <c r="P133" i="13"/>
  <c r="N133" i="13"/>
  <c r="M133" i="13"/>
  <c r="Q133" i="13"/>
  <c r="P132" i="13"/>
  <c r="N132" i="13"/>
  <c r="M132" i="13"/>
  <c r="Q132" i="13" s="1"/>
  <c r="P131" i="13"/>
  <c r="N131" i="13"/>
  <c r="M131" i="13"/>
  <c r="P130" i="13"/>
  <c r="N130" i="13"/>
  <c r="M130" i="13"/>
  <c r="Q130" i="13" s="1"/>
  <c r="P129" i="13"/>
  <c r="N129" i="13"/>
  <c r="M129" i="13"/>
  <c r="Q129" i="13"/>
  <c r="P128" i="13"/>
  <c r="N128" i="13"/>
  <c r="M128" i="13"/>
  <c r="P127" i="13"/>
  <c r="N127" i="13"/>
  <c r="M127" i="13"/>
  <c r="P126" i="13"/>
  <c r="N126" i="13"/>
  <c r="M126" i="13"/>
  <c r="P125" i="13"/>
  <c r="N125" i="13"/>
  <c r="M125" i="13"/>
  <c r="P124" i="13"/>
  <c r="N124" i="13"/>
  <c r="M124" i="13"/>
  <c r="Q124" i="13"/>
  <c r="P123" i="13"/>
  <c r="N123" i="13"/>
  <c r="M123" i="13"/>
  <c r="Q123" i="13"/>
  <c r="P122" i="13"/>
  <c r="N122" i="13"/>
  <c r="M122" i="13"/>
  <c r="Q122" i="13"/>
  <c r="P121" i="13"/>
  <c r="N121" i="13"/>
  <c r="M121" i="13"/>
  <c r="P120" i="13"/>
  <c r="N120" i="13"/>
  <c r="M120" i="13"/>
  <c r="Q120" i="13" s="1"/>
  <c r="P119" i="13"/>
  <c r="N119" i="13"/>
  <c r="M119" i="13"/>
  <c r="Q119" i="13"/>
  <c r="P118" i="13"/>
  <c r="N118" i="13"/>
  <c r="M118" i="13"/>
  <c r="P117" i="13"/>
  <c r="N117" i="13"/>
  <c r="M117" i="13"/>
  <c r="Q117" i="13" s="1"/>
  <c r="P116" i="13"/>
  <c r="N116" i="13"/>
  <c r="M116" i="13"/>
  <c r="Q116" i="13" s="1"/>
  <c r="P115" i="13"/>
  <c r="N115" i="13"/>
  <c r="M115" i="13"/>
  <c r="R115" i="13" s="1"/>
  <c r="S115" i="13" s="1"/>
  <c r="P114" i="13"/>
  <c r="N114" i="13"/>
  <c r="M114" i="13"/>
  <c r="P113" i="13"/>
  <c r="N113" i="13"/>
  <c r="M113" i="13"/>
  <c r="R113" i="13" s="1"/>
  <c r="P112" i="13"/>
  <c r="N112" i="13"/>
  <c r="M112" i="13"/>
  <c r="Q112" i="13" s="1"/>
  <c r="P111" i="13"/>
  <c r="N111" i="13"/>
  <c r="M111" i="13"/>
  <c r="P110" i="13"/>
  <c r="N110" i="13"/>
  <c r="M110" i="13"/>
  <c r="R110" i="13"/>
  <c r="S110" i="13"/>
  <c r="P109" i="13"/>
  <c r="N109" i="13"/>
  <c r="M109" i="13"/>
  <c r="Q109" i="13" s="1"/>
  <c r="P108" i="13"/>
  <c r="N108" i="13"/>
  <c r="M108" i="13"/>
  <c r="Q108" i="13" s="1"/>
  <c r="P107" i="13"/>
  <c r="N107" i="13"/>
  <c r="M107" i="13"/>
  <c r="P106" i="13"/>
  <c r="N106" i="13"/>
  <c r="M106" i="13"/>
  <c r="R106" i="13" s="1"/>
  <c r="S106" i="13" s="1"/>
  <c r="P105" i="13"/>
  <c r="N105" i="13"/>
  <c r="M105" i="13"/>
  <c r="P104" i="13"/>
  <c r="N104" i="13"/>
  <c r="M104" i="13"/>
  <c r="P103" i="13"/>
  <c r="N103" i="13"/>
  <c r="M103" i="13"/>
  <c r="P102" i="13"/>
  <c r="N102" i="13"/>
  <c r="M102" i="13"/>
  <c r="P101" i="13"/>
  <c r="N101" i="13"/>
  <c r="M101" i="13"/>
  <c r="Q101" i="13"/>
  <c r="P100" i="13"/>
  <c r="N100" i="13"/>
  <c r="M100" i="13"/>
  <c r="R100" i="13"/>
  <c r="S100" i="13" s="1"/>
  <c r="P99" i="13"/>
  <c r="N99" i="13"/>
  <c r="M99" i="13"/>
  <c r="Q99" i="13" s="1"/>
  <c r="P98" i="13"/>
  <c r="N98" i="13"/>
  <c r="M98" i="13"/>
  <c r="P97" i="13"/>
  <c r="N97" i="13"/>
  <c r="M97" i="13"/>
  <c r="R97" i="13" s="1"/>
  <c r="S97" i="13" s="1"/>
  <c r="P96" i="13"/>
  <c r="N96" i="13"/>
  <c r="M96" i="13"/>
  <c r="P95" i="13"/>
  <c r="N95" i="13"/>
  <c r="M95" i="13"/>
  <c r="P94" i="13"/>
  <c r="N94" i="13"/>
  <c r="M94" i="13"/>
  <c r="Q94" i="13"/>
  <c r="P93" i="13"/>
  <c r="N93" i="13"/>
  <c r="M93" i="13"/>
  <c r="Q93" i="13"/>
  <c r="P92" i="13"/>
  <c r="N92" i="13"/>
  <c r="M92" i="13"/>
  <c r="P91" i="13"/>
  <c r="N91" i="13"/>
  <c r="M91" i="13"/>
  <c r="Q91" i="13" s="1"/>
  <c r="P90" i="13"/>
  <c r="N90" i="13"/>
  <c r="M90" i="13"/>
  <c r="Q90" i="13" s="1"/>
  <c r="P89" i="13"/>
  <c r="N89" i="13"/>
  <c r="M89" i="13"/>
  <c r="P88" i="13"/>
  <c r="N88" i="13"/>
  <c r="M88" i="13"/>
  <c r="P87" i="13"/>
  <c r="N87" i="13"/>
  <c r="M87" i="13"/>
  <c r="Q87" i="13"/>
  <c r="P86" i="13"/>
  <c r="N86" i="13"/>
  <c r="M86" i="13"/>
  <c r="P85" i="13"/>
  <c r="N85" i="13"/>
  <c r="M85" i="13"/>
  <c r="Q85" i="13"/>
  <c r="P84" i="13"/>
  <c r="N84" i="13"/>
  <c r="M84" i="13"/>
  <c r="Q84" i="13"/>
  <c r="P83" i="13"/>
  <c r="N83" i="13"/>
  <c r="M83" i="13"/>
  <c r="P82" i="13"/>
  <c r="N82" i="13"/>
  <c r="M82" i="13"/>
  <c r="P81" i="13"/>
  <c r="N81" i="13"/>
  <c r="M81" i="13"/>
  <c r="P80" i="13"/>
  <c r="N80" i="13"/>
  <c r="M80" i="13"/>
  <c r="Q80" i="13"/>
  <c r="P79" i="13"/>
  <c r="N79" i="13"/>
  <c r="M79" i="13"/>
  <c r="R79" i="13" s="1"/>
  <c r="S79" i="13" s="1"/>
  <c r="P78" i="13"/>
  <c r="N78" i="13"/>
  <c r="M78" i="13"/>
  <c r="R78" i="13"/>
  <c r="S78" i="13"/>
  <c r="P77" i="13"/>
  <c r="N77" i="13"/>
  <c r="M77" i="13"/>
  <c r="P76" i="13"/>
  <c r="N76" i="13"/>
  <c r="M76" i="13"/>
  <c r="R76" i="13"/>
  <c r="S76" i="13"/>
  <c r="P75" i="13"/>
  <c r="N75" i="13"/>
  <c r="M75" i="13"/>
  <c r="P74" i="13"/>
  <c r="N74" i="13"/>
  <c r="M74" i="13"/>
  <c r="R74" i="13"/>
  <c r="S74" i="13"/>
  <c r="P73" i="13"/>
  <c r="N73" i="13"/>
  <c r="M73" i="13"/>
  <c r="Q73" i="13"/>
  <c r="P72" i="13"/>
  <c r="N72" i="13"/>
  <c r="M72" i="13"/>
  <c r="Q72" i="13" s="1"/>
  <c r="R72" i="13"/>
  <c r="S72" i="13" s="1"/>
  <c r="P71" i="13"/>
  <c r="N71" i="13"/>
  <c r="M71" i="13"/>
  <c r="Q71" i="13" s="1"/>
  <c r="P70" i="13"/>
  <c r="N70" i="13"/>
  <c r="M70" i="13"/>
  <c r="P69" i="13"/>
  <c r="N69" i="13"/>
  <c r="M69" i="13"/>
  <c r="P68" i="13"/>
  <c r="N68" i="13"/>
  <c r="M68" i="13"/>
  <c r="P67" i="13"/>
  <c r="N67" i="13"/>
  <c r="M67" i="13"/>
  <c r="P66" i="13"/>
  <c r="N66" i="13"/>
  <c r="M66" i="13"/>
  <c r="P65" i="13"/>
  <c r="N65" i="13"/>
  <c r="M65" i="13"/>
  <c r="Q65" i="13" s="1"/>
  <c r="P64" i="13"/>
  <c r="N64" i="13"/>
  <c r="M64" i="13"/>
  <c r="R64" i="13" s="1"/>
  <c r="S64" i="13" s="1"/>
  <c r="P63" i="13"/>
  <c r="N63" i="13"/>
  <c r="M63" i="13"/>
  <c r="R63" i="13"/>
  <c r="S63" i="13" s="1"/>
  <c r="P62" i="13"/>
  <c r="N62" i="13"/>
  <c r="M62" i="13"/>
  <c r="P61" i="13"/>
  <c r="N61" i="13"/>
  <c r="M61" i="13"/>
  <c r="P60" i="13"/>
  <c r="N60" i="13"/>
  <c r="M60" i="13"/>
  <c r="Q60" i="13"/>
  <c r="P59" i="13"/>
  <c r="N59" i="13"/>
  <c r="M59" i="13"/>
  <c r="Q59" i="13" s="1"/>
  <c r="P58" i="13"/>
  <c r="N58" i="13"/>
  <c r="M58" i="13"/>
  <c r="R58" i="13"/>
  <c r="S58" i="13"/>
  <c r="P57" i="13"/>
  <c r="N57" i="13"/>
  <c r="M57" i="13"/>
  <c r="Q57" i="13" s="1"/>
  <c r="P56" i="13"/>
  <c r="N56" i="13"/>
  <c r="M56" i="13"/>
  <c r="Q56" i="13"/>
  <c r="P55" i="13"/>
  <c r="N55" i="13"/>
  <c r="M55" i="13"/>
  <c r="P54" i="13"/>
  <c r="N54" i="13"/>
  <c r="M54" i="13"/>
  <c r="R54" i="13"/>
  <c r="S54" i="13"/>
  <c r="P53" i="13"/>
  <c r="N53" i="13"/>
  <c r="M53" i="13"/>
  <c r="Q53" i="13" s="1"/>
  <c r="P52" i="13"/>
  <c r="N52" i="13"/>
  <c r="M52" i="13"/>
  <c r="Q52" i="13"/>
  <c r="P51" i="13"/>
  <c r="N51" i="13"/>
  <c r="M51" i="13"/>
  <c r="P50" i="13"/>
  <c r="N50" i="13"/>
  <c r="M50" i="13"/>
  <c r="R50" i="13" s="1"/>
  <c r="P49" i="13"/>
  <c r="N49" i="13"/>
  <c r="M49" i="13"/>
  <c r="P48" i="13"/>
  <c r="N48" i="13"/>
  <c r="M48" i="13"/>
  <c r="Q48" i="13" s="1"/>
  <c r="P47" i="13"/>
  <c r="N47" i="13"/>
  <c r="M47" i="13"/>
  <c r="P46" i="13"/>
  <c r="N46" i="13"/>
  <c r="M46" i="13"/>
  <c r="R46" i="13"/>
  <c r="S46" i="13" s="1"/>
  <c r="P45" i="13"/>
  <c r="N45" i="13"/>
  <c r="M45" i="13"/>
  <c r="R45" i="13"/>
  <c r="S45" i="13"/>
  <c r="P44" i="13"/>
  <c r="N44" i="13"/>
  <c r="M44" i="13"/>
  <c r="Q44" i="13"/>
  <c r="P43" i="13"/>
  <c r="N43" i="13"/>
  <c r="M43" i="13"/>
  <c r="Q43" i="13"/>
  <c r="P42" i="13"/>
  <c r="N42" i="13"/>
  <c r="M42" i="13"/>
  <c r="R42" i="13"/>
  <c r="S42" i="13"/>
  <c r="P41" i="13"/>
  <c r="N41" i="13"/>
  <c r="M41" i="13"/>
  <c r="P40" i="13"/>
  <c r="N40" i="13"/>
  <c r="M40" i="13"/>
  <c r="Q40" i="13"/>
  <c r="P39" i="13"/>
  <c r="N39" i="13"/>
  <c r="M39" i="13"/>
  <c r="R39" i="13"/>
  <c r="S39" i="13" s="1"/>
  <c r="P38" i="13"/>
  <c r="N38" i="13"/>
  <c r="M38" i="13"/>
  <c r="R38" i="13"/>
  <c r="S38" i="13" s="1"/>
  <c r="P37" i="13"/>
  <c r="N37" i="13"/>
  <c r="M37" i="13"/>
  <c r="R37" i="13"/>
  <c r="P36" i="13"/>
  <c r="N36" i="13"/>
  <c r="M36" i="13"/>
  <c r="R36" i="13" s="1"/>
  <c r="S36" i="13" s="1"/>
  <c r="P35" i="13"/>
  <c r="N35" i="13"/>
  <c r="M35" i="13"/>
  <c r="R35" i="13" s="1"/>
  <c r="S35" i="13"/>
  <c r="P34" i="13"/>
  <c r="N34" i="13"/>
  <c r="M34" i="13"/>
  <c r="R34" i="13"/>
  <c r="S34" i="13" s="1"/>
  <c r="P33" i="13"/>
  <c r="N33" i="13"/>
  <c r="M33" i="13"/>
  <c r="R33" i="13"/>
  <c r="S33" i="13" s="1"/>
  <c r="P32" i="13"/>
  <c r="N32" i="13"/>
  <c r="M32" i="13"/>
  <c r="R32" i="13"/>
  <c r="S32" i="13" s="1"/>
  <c r="P31" i="13"/>
  <c r="N31" i="13"/>
  <c r="M31" i="13"/>
  <c r="Q31" i="13" s="1"/>
  <c r="P30" i="13"/>
  <c r="N30" i="13"/>
  <c r="M30" i="13"/>
  <c r="R30" i="13"/>
  <c r="S30" i="13" s="1"/>
  <c r="P29" i="13"/>
  <c r="N29" i="13"/>
  <c r="M29" i="13"/>
  <c r="Q29" i="13"/>
  <c r="P28" i="13"/>
  <c r="N28" i="13"/>
  <c r="M28" i="13"/>
  <c r="P27" i="13"/>
  <c r="N27" i="13"/>
  <c r="M27" i="13"/>
  <c r="P26" i="13"/>
  <c r="N26" i="13"/>
  <c r="M26" i="13"/>
  <c r="P25" i="13"/>
  <c r="N25" i="13"/>
  <c r="M25" i="13"/>
  <c r="P24" i="13"/>
  <c r="N24" i="13"/>
  <c r="M24" i="13"/>
  <c r="R24" i="13"/>
  <c r="S24" i="13" s="1"/>
  <c r="P23" i="13"/>
  <c r="N23" i="13"/>
  <c r="M23" i="13"/>
  <c r="R23" i="13"/>
  <c r="S23" i="13"/>
  <c r="P22" i="13"/>
  <c r="N22" i="13"/>
  <c r="M22" i="13"/>
  <c r="R22" i="13"/>
  <c r="S22" i="13"/>
  <c r="P21" i="13"/>
  <c r="N21" i="13"/>
  <c r="M21" i="13"/>
  <c r="R21" i="13" s="1"/>
  <c r="S21" i="13"/>
  <c r="P20" i="13"/>
  <c r="N20" i="13"/>
  <c r="M20" i="13"/>
  <c r="Q20" i="13"/>
  <c r="P19" i="13"/>
  <c r="N19" i="13"/>
  <c r="M19" i="13"/>
  <c r="R19" i="13"/>
  <c r="S19" i="13" s="1"/>
  <c r="P18" i="13"/>
  <c r="N18" i="13"/>
  <c r="M18" i="13"/>
  <c r="R18" i="13"/>
  <c r="S18" i="13" s="1"/>
  <c r="P17" i="13"/>
  <c r="N17" i="13"/>
  <c r="M17" i="13"/>
  <c r="Q17" i="13"/>
  <c r="P16" i="13"/>
  <c r="N16" i="13"/>
  <c r="M16" i="13"/>
  <c r="P15" i="13"/>
  <c r="N15" i="13"/>
  <c r="M15" i="13"/>
  <c r="R15" i="13" s="1"/>
  <c r="S15" i="13" s="1"/>
  <c r="P14" i="13"/>
  <c r="N14" i="13"/>
  <c r="M14" i="13"/>
  <c r="R14" i="13"/>
  <c r="S14" i="13" s="1"/>
  <c r="P13" i="13"/>
  <c r="N13" i="13"/>
  <c r="M13" i="13"/>
  <c r="Q13" i="13" s="1"/>
  <c r="R13" i="13"/>
  <c r="S13" i="13" s="1"/>
  <c r="P6" i="13"/>
  <c r="N6" i="13"/>
  <c r="M6" i="13"/>
  <c r="R6" i="13"/>
  <c r="S6" i="13"/>
  <c r="P5" i="13"/>
  <c r="N5" i="13"/>
  <c r="M5" i="13"/>
  <c r="Q5" i="13" s="1"/>
  <c r="P4" i="13"/>
  <c r="N4" i="13"/>
  <c r="M4" i="13"/>
  <c r="R4" i="13"/>
  <c r="Q74" i="13"/>
  <c r="R87" i="13"/>
  <c r="S87" i="13"/>
  <c r="R280" i="13"/>
  <c r="S280" i="13" s="1"/>
  <c r="Q466" i="13"/>
  <c r="R416" i="13"/>
  <c r="S416" i="13"/>
  <c r="Q152" i="13"/>
  <c r="Q171" i="13"/>
  <c r="R320" i="13"/>
  <c r="S320" i="13"/>
  <c r="Q300" i="13"/>
  <c r="R391" i="13"/>
  <c r="S391" i="13"/>
  <c r="R48" i="13"/>
  <c r="S48" i="13" s="1"/>
  <c r="R344" i="13"/>
  <c r="S344" i="13"/>
  <c r="Q464" i="13"/>
  <c r="Q154" i="13"/>
  <c r="Q161" i="13"/>
  <c r="Q396" i="13"/>
  <c r="Q46" i="13"/>
  <c r="Q384" i="13"/>
  <c r="R143" i="13"/>
  <c r="S143" i="13" s="1"/>
  <c r="Q173" i="13"/>
  <c r="Q205" i="13"/>
  <c r="Q298" i="13"/>
  <c r="R352" i="13"/>
  <c r="S352" i="13"/>
  <c r="Q375" i="13"/>
  <c r="R56" i="13"/>
  <c r="S56" i="13" s="1"/>
  <c r="Q181" i="13"/>
  <c r="Q231" i="13"/>
  <c r="R248" i="13"/>
  <c r="S248" i="13"/>
  <c r="R313" i="13"/>
  <c r="S313" i="13" s="1"/>
  <c r="Q338" i="13"/>
  <c r="R412" i="13"/>
  <c r="S412" i="13"/>
  <c r="R491" i="13"/>
  <c r="S491" i="13"/>
  <c r="R284" i="13"/>
  <c r="S284" i="13"/>
  <c r="Q371" i="13"/>
  <c r="Q472" i="13"/>
  <c r="R340" i="13"/>
  <c r="S340" i="13"/>
  <c r="R387" i="13"/>
  <c r="S387" i="13" s="1"/>
  <c r="R80" i="13"/>
  <c r="S80" i="13" s="1"/>
  <c r="R148" i="13"/>
  <c r="S148" i="13"/>
  <c r="Q380" i="13"/>
  <c r="Q460" i="13"/>
  <c r="R479" i="13"/>
  <c r="S479" i="13" s="1"/>
  <c r="R5" i="13"/>
  <c r="S5" i="13" s="1"/>
  <c r="R196" i="13"/>
  <c r="S196" i="13"/>
  <c r="Q211" i="13"/>
  <c r="R239" i="13"/>
  <c r="S239" i="13" s="1"/>
  <c r="Q403" i="13"/>
  <c r="R448" i="13"/>
  <c r="S448" i="13"/>
  <c r="R188" i="13"/>
  <c r="S188" i="13" s="1"/>
  <c r="Q268" i="13"/>
  <c r="Q407" i="13"/>
  <c r="Q442" i="13"/>
  <c r="Q186" i="13"/>
  <c r="R52" i="13"/>
  <c r="S52" i="13"/>
  <c r="Q100" i="13"/>
  <c r="Q76" i="13"/>
  <c r="R119" i="13"/>
  <c r="S119" i="13" s="1"/>
  <c r="R124" i="13"/>
  <c r="S124" i="13" s="1"/>
  <c r="R287" i="13"/>
  <c r="S287" i="13" s="1"/>
  <c r="Q423" i="13"/>
  <c r="Q428" i="13"/>
  <c r="R475" i="13"/>
  <c r="S475" i="13" s="1"/>
  <c r="Q189" i="13"/>
  <c r="R189" i="13"/>
  <c r="S189" i="13"/>
  <c r="R66" i="13"/>
  <c r="S66" i="13" s="1"/>
  <c r="Q66" i="13"/>
  <c r="Q97" i="13"/>
  <c r="R182" i="13"/>
  <c r="S182" i="13" s="1"/>
  <c r="Q182" i="13"/>
  <c r="Q482" i="13"/>
  <c r="R120" i="13"/>
  <c r="S120" i="13" s="1"/>
  <c r="R227" i="13"/>
  <c r="S227" i="13" s="1"/>
  <c r="Q227" i="13"/>
  <c r="Q312" i="13"/>
  <c r="R312" i="13"/>
  <c r="S312" i="13" s="1"/>
  <c r="R339" i="13"/>
  <c r="S339" i="13" s="1"/>
  <c r="Q339" i="13"/>
  <c r="Q39" i="13"/>
  <c r="Q64" i="13"/>
  <c r="R260" i="13"/>
  <c r="S260" i="13" s="1"/>
  <c r="Q260" i="13"/>
  <c r="R332" i="13"/>
  <c r="S332" i="13"/>
  <c r="Q332" i="13"/>
  <c r="R367" i="13"/>
  <c r="S367" i="13"/>
  <c r="Q367" i="13"/>
  <c r="Q431" i="13"/>
  <c r="R431" i="13"/>
  <c r="S431" i="13" s="1"/>
  <c r="Q88" i="13"/>
  <c r="R88" i="13"/>
  <c r="S88" i="13"/>
  <c r="Q164" i="13"/>
  <c r="Q180" i="13"/>
  <c r="Q212" i="13"/>
  <c r="R212" i="13"/>
  <c r="S212" i="13"/>
  <c r="R471" i="13"/>
  <c r="S471" i="13" s="1"/>
  <c r="Q471" i="13"/>
  <c r="R132" i="13"/>
  <c r="S132" i="13" s="1"/>
  <c r="R184" i="13"/>
  <c r="S184" i="13" s="1"/>
  <c r="Q184" i="13"/>
  <c r="R221" i="13"/>
  <c r="S221" i="13"/>
  <c r="Q221" i="13"/>
  <c r="Q92" i="13"/>
  <c r="R92" i="13"/>
  <c r="S92" i="13" s="1"/>
  <c r="R356" i="13"/>
  <c r="S356" i="13"/>
  <c r="Q356" i="13"/>
  <c r="Q327" i="13"/>
  <c r="R327" i="13"/>
  <c r="S327" i="13" s="1"/>
  <c r="R480" i="13"/>
  <c r="S480" i="13" s="1"/>
  <c r="Q110" i="13"/>
  <c r="Q151" i="13"/>
  <c r="R151" i="13"/>
  <c r="S151" i="13"/>
  <c r="R176" i="13"/>
  <c r="S176" i="13"/>
  <c r="Q176" i="13"/>
  <c r="R200" i="13"/>
  <c r="S200" i="13"/>
  <c r="Q200" i="13"/>
  <c r="Q305" i="13"/>
  <c r="R305" i="13"/>
  <c r="S305" i="13" s="1"/>
  <c r="R419" i="13"/>
  <c r="S419" i="13" s="1"/>
  <c r="Q419" i="13"/>
  <c r="R495" i="13"/>
  <c r="S495" i="13" s="1"/>
  <c r="Q495" i="13"/>
  <c r="S303" i="13"/>
  <c r="Q303" i="13"/>
  <c r="R343" i="13"/>
  <c r="S343" i="13"/>
  <c r="R488" i="13"/>
  <c r="S488" i="13"/>
  <c r="Q488" i="13"/>
  <c r="R99" i="13"/>
  <c r="S99" i="13" s="1"/>
  <c r="R172" i="13"/>
  <c r="S172" i="13" s="1"/>
  <c r="Q172" i="13"/>
  <c r="R274" i="13"/>
  <c r="S274" i="13" s="1"/>
  <c r="Q274" i="13"/>
  <c r="Q383" i="13"/>
  <c r="S383" i="13"/>
  <c r="Q463" i="13"/>
  <c r="R496" i="13"/>
  <c r="S496" i="13"/>
  <c r="Q496" i="13"/>
  <c r="R168" i="13"/>
  <c r="S168" i="13"/>
  <c r="Q168" i="13"/>
  <c r="Q319" i="13"/>
  <c r="R456" i="13"/>
  <c r="S456" i="13" s="1"/>
  <c r="Q456" i="13"/>
  <c r="Q95" i="13"/>
  <c r="R95" i="13"/>
  <c r="S95" i="13" s="1"/>
  <c r="R214" i="13"/>
  <c r="S214" i="13" s="1"/>
  <c r="Q214" i="13"/>
  <c r="R249" i="13"/>
  <c r="S249" i="13"/>
  <c r="Q249" i="13"/>
  <c r="R351" i="13"/>
  <c r="S351" i="13"/>
  <c r="Q351" i="13"/>
  <c r="R436" i="13"/>
  <c r="S436" i="13"/>
  <c r="Q436" i="13"/>
  <c r="R55" i="13"/>
  <c r="S55" i="13" s="1"/>
  <c r="Q55" i="13"/>
  <c r="R53" i="13"/>
  <c r="S53" i="13"/>
  <c r="Q78" i="13"/>
  <c r="R81" i="13"/>
  <c r="S81" i="13"/>
  <c r="Q81" i="13"/>
  <c r="Q106" i="13"/>
  <c r="R193" i="13"/>
  <c r="S193" i="13" s="1"/>
  <c r="R208" i="13"/>
  <c r="S208" i="13" s="1"/>
  <c r="Q225" i="13"/>
  <c r="Q236" i="13"/>
  <c r="R236" i="13"/>
  <c r="S236" i="13" s="1"/>
  <c r="Q253" i="13"/>
  <c r="S253" i="13"/>
  <c r="S360" i="13"/>
  <c r="Q360" i="13"/>
  <c r="R392" i="13"/>
  <c r="S392" i="13"/>
  <c r="Q392" i="13"/>
  <c r="Q427" i="13"/>
  <c r="R427" i="13"/>
  <c r="S427" i="13"/>
  <c r="Q230" i="13"/>
  <c r="Q281" i="13"/>
  <c r="Q288" i="13"/>
  <c r="Q308" i="13"/>
  <c r="Q323" i="13"/>
  <c r="R335" i="13"/>
  <c r="S335" i="13" s="1"/>
  <c r="Q347" i="13"/>
  <c r="Q370" i="13"/>
  <c r="Q402" i="13"/>
  <c r="R404" i="13"/>
  <c r="S404" i="13" s="1"/>
  <c r="Q459" i="13"/>
  <c r="R17" i="13"/>
  <c r="S17" i="13" s="1"/>
  <c r="Q38" i="13"/>
  <c r="Q45" i="13"/>
  <c r="R60" i="13"/>
  <c r="S60" i="13" s="1"/>
  <c r="R116" i="13"/>
  <c r="S116" i="13" s="1"/>
  <c r="R123" i="13"/>
  <c r="S123" i="13" s="1"/>
  <c r="Q158" i="13"/>
  <c r="R235" i="13"/>
  <c r="S235" i="13"/>
  <c r="Q237" i="13"/>
  <c r="Q241" i="13"/>
  <c r="R252" i="13"/>
  <c r="S252" i="13" s="1"/>
  <c r="Q263" i="13"/>
  <c r="R295" i="13"/>
  <c r="S295" i="13" s="1"/>
  <c r="R304" i="13"/>
  <c r="S304" i="13"/>
  <c r="Q306" i="13"/>
  <c r="Q321" i="13"/>
  <c r="Q363" i="13"/>
  <c r="Q400" i="13"/>
  <c r="Q418" i="13"/>
  <c r="Q455" i="13"/>
  <c r="R83" i="13"/>
  <c r="S83" i="13" s="1"/>
  <c r="Q83" i="13"/>
  <c r="R112" i="13"/>
  <c r="S112" i="13" s="1"/>
  <c r="Q103" i="13"/>
  <c r="R103" i="13"/>
  <c r="S103" i="13"/>
  <c r="S50" i="13"/>
  <c r="Q50" i="13"/>
  <c r="R70" i="13"/>
  <c r="S70" i="13" s="1"/>
  <c r="Q70" i="13"/>
  <c r="Q111" i="13"/>
  <c r="R111" i="13"/>
  <c r="S111" i="13"/>
  <c r="R130" i="13"/>
  <c r="S130" i="13"/>
  <c r="R170" i="13"/>
  <c r="S170" i="13" s="1"/>
  <c r="Q170" i="13"/>
  <c r="R206" i="13"/>
  <c r="S206" i="13"/>
  <c r="Q206" i="13"/>
  <c r="Q267" i="13"/>
  <c r="R269" i="13"/>
  <c r="S269" i="13" s="1"/>
  <c r="R314" i="13"/>
  <c r="S314" i="13"/>
  <c r="Q314" i="13"/>
  <c r="R57" i="13"/>
  <c r="S57" i="13" s="1"/>
  <c r="R84" i="13"/>
  <c r="S84" i="13" s="1"/>
  <c r="R114" i="13"/>
  <c r="S114" i="13" s="1"/>
  <c r="Q114" i="13"/>
  <c r="R160" i="13"/>
  <c r="S160" i="13" s="1"/>
  <c r="Q215" i="13"/>
  <c r="R215" i="13"/>
  <c r="S215" i="13" s="1"/>
  <c r="R273" i="13"/>
  <c r="S273" i="13"/>
  <c r="R291" i="13"/>
  <c r="S291" i="13" s="1"/>
  <c r="Q291" i="13"/>
  <c r="R324" i="13"/>
  <c r="S324" i="13"/>
  <c r="R142" i="13"/>
  <c r="S142" i="13"/>
  <c r="Q142" i="13"/>
  <c r="Q61" i="13"/>
  <c r="R61" i="13"/>
  <c r="S61" i="13" s="1"/>
  <c r="Q115" i="13"/>
  <c r="R218" i="13"/>
  <c r="S218" i="13" s="1"/>
  <c r="R372" i="13"/>
  <c r="S372" i="13" s="1"/>
  <c r="Q372" i="13"/>
  <c r="R44" i="13"/>
  <c r="S44" i="13"/>
  <c r="Q49" i="13"/>
  <c r="R49" i="13"/>
  <c r="S49" i="13" s="1"/>
  <c r="R59" i="13"/>
  <c r="S59" i="13" s="1"/>
  <c r="R94" i="13"/>
  <c r="S94" i="13" s="1"/>
  <c r="R108" i="13"/>
  <c r="S108" i="13"/>
  <c r="R203" i="13"/>
  <c r="S203" i="13" s="1"/>
  <c r="R240" i="13"/>
  <c r="S240" i="13" s="1"/>
  <c r="R255" i="13"/>
  <c r="S255" i="13" s="1"/>
  <c r="R272" i="13"/>
  <c r="S272" i="13"/>
  <c r="R326" i="13"/>
  <c r="S326" i="13" s="1"/>
  <c r="R359" i="13"/>
  <c r="S359" i="13" s="1"/>
  <c r="Q359" i="13"/>
  <c r="R368" i="13"/>
  <c r="S368" i="13"/>
  <c r="Q368" i="13"/>
  <c r="R209" i="13"/>
  <c r="S209" i="13" s="1"/>
  <c r="Q317" i="13"/>
  <c r="R317" i="13"/>
  <c r="S317" i="13"/>
  <c r="R222" i="13"/>
  <c r="S222" i="13"/>
  <c r="Q283" i="13"/>
  <c r="R283" i="13"/>
  <c r="S283" i="13" s="1"/>
  <c r="R328" i="13"/>
  <c r="S328" i="13" s="1"/>
  <c r="Q328" i="13"/>
  <c r="R73" i="13"/>
  <c r="S73" i="13"/>
  <c r="R90" i="13"/>
  <c r="S90" i="13" s="1"/>
  <c r="Q113" i="13"/>
  <c r="S113" i="13"/>
  <c r="R140" i="13"/>
  <c r="S140" i="13" s="1"/>
  <c r="R157" i="13"/>
  <c r="S157" i="13" s="1"/>
  <c r="R187" i="13"/>
  <c r="S187" i="13"/>
  <c r="Q187" i="13"/>
  <c r="R220" i="13"/>
  <c r="S220" i="13" s="1"/>
  <c r="R232" i="13"/>
  <c r="S232" i="13" s="1"/>
  <c r="R296" i="13"/>
  <c r="S296" i="13"/>
  <c r="Q299" i="13"/>
  <c r="R299" i="13"/>
  <c r="S299" i="13"/>
  <c r="Q107" i="13"/>
  <c r="R107" i="13"/>
  <c r="S107" i="13" s="1"/>
  <c r="Q149" i="13"/>
  <c r="R149" i="13"/>
  <c r="S149" i="13"/>
  <c r="R165" i="13"/>
  <c r="S165" i="13" s="1"/>
  <c r="Q165" i="13"/>
  <c r="Q104" i="13"/>
  <c r="R104" i="13"/>
  <c r="S104" i="13" s="1"/>
  <c r="R122" i="13"/>
  <c r="S122" i="13" s="1"/>
  <c r="R150" i="13"/>
  <c r="S150" i="13" s="1"/>
  <c r="Q183" i="13"/>
  <c r="R183" i="13"/>
  <c r="S183" i="13" s="1"/>
  <c r="R216" i="13"/>
  <c r="S216" i="13" s="1"/>
  <c r="R228" i="13"/>
  <c r="S228" i="13" s="1"/>
  <c r="Q233" i="13"/>
  <c r="R233" i="13"/>
  <c r="S233" i="13" s="1"/>
  <c r="R264" i="13"/>
  <c r="S264" i="13"/>
  <c r="R277" i="13"/>
  <c r="S277" i="13"/>
  <c r="Q277" i="13"/>
  <c r="R292" i="13"/>
  <c r="S292" i="13"/>
  <c r="R301" i="13"/>
  <c r="S301" i="13" s="1"/>
  <c r="Q301" i="13"/>
  <c r="R355" i="13"/>
  <c r="S355" i="13"/>
  <c r="Q355" i="13"/>
  <c r="Q499" i="13"/>
  <c r="Q395" i="13"/>
  <c r="Q399" i="13"/>
  <c r="Q420" i="13"/>
  <c r="Q452" i="13"/>
  <c r="Q490" i="13"/>
  <c r="Q376" i="13"/>
  <c r="Q378" i="13"/>
  <c r="Q411" i="13"/>
  <c r="Q434" i="13"/>
  <c r="Q451" i="13"/>
  <c r="Q476" i="13"/>
  <c r="Q492" i="13"/>
  <c r="Q394" i="13"/>
  <c r="R40" i="13"/>
  <c r="S40" i="13"/>
  <c r="Q18" i="13"/>
  <c r="Q35" i="13"/>
  <c r="R43" i="13"/>
  <c r="S43" i="13" s="1"/>
  <c r="R20" i="13"/>
  <c r="S20" i="13" s="1"/>
  <c r="R31" i="13"/>
  <c r="S31" i="13"/>
  <c r="Q24" i="13"/>
  <c r="Q4" i="13"/>
  <c r="Q19" i="13"/>
  <c r="Q30" i="13"/>
  <c r="Q32" i="13"/>
  <c r="Q34" i="13"/>
  <c r="Q36" i="13"/>
  <c r="Q14" i="13"/>
  <c r="Q21" i="13"/>
  <c r="Q23" i="13"/>
  <c r="S37" i="13"/>
  <c r="Q37" i="13"/>
  <c r="R29" i="13"/>
  <c r="S29" i="13" s="1"/>
  <c r="Q6" i="13"/>
  <c r="R134" i="13"/>
  <c r="S134" i="13"/>
  <c r="Q134" i="13"/>
  <c r="R153" i="13"/>
  <c r="S153" i="13"/>
  <c r="Q153" i="13"/>
  <c r="R166" i="13"/>
  <c r="S166" i="13" s="1"/>
  <c r="Q166" i="13"/>
  <c r="Q213" i="13"/>
  <c r="R213" i="13"/>
  <c r="S213" i="13" s="1"/>
  <c r="R259" i="13"/>
  <c r="S259" i="13" s="1"/>
  <c r="Q259" i="13"/>
  <c r="Q275" i="13"/>
  <c r="R275" i="13"/>
  <c r="S275" i="13"/>
  <c r="R294" i="13"/>
  <c r="S294" i="13" s="1"/>
  <c r="Q294" i="13"/>
  <c r="R358" i="13"/>
  <c r="S358" i="13"/>
  <c r="Q358" i="13"/>
  <c r="R369" i="13"/>
  <c r="S369" i="13"/>
  <c r="Q369" i="13"/>
  <c r="R337" i="13"/>
  <c r="S337" i="13"/>
  <c r="Q337" i="13"/>
  <c r="R373" i="13"/>
  <c r="S373" i="13"/>
  <c r="Q373" i="13"/>
  <c r="Q42" i="13"/>
  <c r="Q63" i="13"/>
  <c r="Q105" i="13"/>
  <c r="R105" i="13"/>
  <c r="S105" i="13" s="1"/>
  <c r="Q121" i="13"/>
  <c r="R121" i="13"/>
  <c r="S121" i="13"/>
  <c r="Q141" i="13"/>
  <c r="R178" i="13"/>
  <c r="S178" i="13" s="1"/>
  <c r="Q178" i="13"/>
  <c r="Q197" i="13"/>
  <c r="R197" i="13"/>
  <c r="S197" i="13" s="1"/>
  <c r="R201" i="13"/>
  <c r="S201" i="13"/>
  <c r="R257" i="13"/>
  <c r="S257" i="13" s="1"/>
  <c r="Q257" i="13"/>
  <c r="R265" i="13"/>
  <c r="S265" i="13"/>
  <c r="Q265" i="13"/>
  <c r="R498" i="13"/>
  <c r="S498" i="13" s="1"/>
  <c r="Q498" i="13"/>
  <c r="R147" i="13"/>
  <c r="S147" i="13"/>
  <c r="Q147" i="13"/>
  <c r="R175" i="13"/>
  <c r="S175" i="13" s="1"/>
  <c r="Q175" i="13"/>
  <c r="R185" i="13"/>
  <c r="S185" i="13"/>
  <c r="Q185" i="13"/>
  <c r="R262" i="13"/>
  <c r="S262" i="13"/>
  <c r="Q262" i="13"/>
  <c r="R289" i="13"/>
  <c r="S289" i="13" s="1"/>
  <c r="R422" i="13"/>
  <c r="S422" i="13"/>
  <c r="Q422" i="13"/>
  <c r="R433" i="13"/>
  <c r="S433" i="13" s="1"/>
  <c r="Q433" i="13"/>
  <c r="Q486" i="13"/>
  <c r="R198" i="13"/>
  <c r="S198" i="13" s="1"/>
  <c r="R238" i="13"/>
  <c r="S238" i="13"/>
  <c r="Q238" i="13"/>
  <c r="R426" i="13"/>
  <c r="S426" i="13"/>
  <c r="Q426" i="13"/>
  <c r="R437" i="13"/>
  <c r="S437" i="13"/>
  <c r="Q437" i="13"/>
  <c r="R450" i="13"/>
  <c r="S450" i="13" s="1"/>
  <c r="Q450" i="13"/>
  <c r="R71" i="13"/>
  <c r="S71" i="13" s="1"/>
  <c r="Q79" i="13"/>
  <c r="Q229" i="13"/>
  <c r="Q125" i="13"/>
  <c r="R125" i="13"/>
  <c r="S125" i="13" s="1"/>
  <c r="R254" i="13"/>
  <c r="S254" i="13"/>
  <c r="Q254" i="13"/>
  <c r="Q15" i="13"/>
  <c r="Q58" i="13"/>
  <c r="R129" i="13"/>
  <c r="S129" i="13" s="1"/>
  <c r="Q135" i="13"/>
  <c r="Q137" i="13"/>
  <c r="R137" i="13"/>
  <c r="S137" i="13" s="1"/>
  <c r="Q145" i="13"/>
  <c r="R207" i="13"/>
  <c r="S207" i="13"/>
  <c r="Q207" i="13"/>
  <c r="R223" i="13"/>
  <c r="S223" i="13" s="1"/>
  <c r="Q223" i="13"/>
  <c r="R245" i="13"/>
  <c r="S245" i="13"/>
  <c r="Q245" i="13"/>
  <c r="R282" i="13"/>
  <c r="S282" i="13" s="1"/>
  <c r="Q282" i="13"/>
  <c r="R286" i="13"/>
  <c r="S286" i="13"/>
  <c r="Q286" i="13"/>
  <c r="R386" i="13"/>
  <c r="S386" i="13"/>
  <c r="Q386" i="13"/>
  <c r="R397" i="13"/>
  <c r="S397" i="13" s="1"/>
  <c r="Q397" i="13"/>
  <c r="R430" i="13"/>
  <c r="S430" i="13" s="1"/>
  <c r="R330" i="13"/>
  <c r="S330" i="13" s="1"/>
  <c r="R118" i="13"/>
  <c r="S118" i="13"/>
  <c r="Q118" i="13"/>
  <c r="R131" i="13"/>
  <c r="S131" i="13" s="1"/>
  <c r="Q131" i="13"/>
  <c r="R194" i="13"/>
  <c r="S194" i="13"/>
  <c r="Q194" i="13"/>
  <c r="S226" i="13"/>
  <c r="Q226" i="13"/>
  <c r="R318" i="13"/>
  <c r="S318" i="13"/>
  <c r="Q318" i="13"/>
  <c r="Q33" i="13"/>
  <c r="Q22" i="13"/>
  <c r="Q54" i="13"/>
  <c r="R75" i="13"/>
  <c r="S75" i="13"/>
  <c r="Q75" i="13"/>
  <c r="R93" i="13"/>
  <c r="S93" i="13" s="1"/>
  <c r="R109" i="13"/>
  <c r="S109" i="13" s="1"/>
  <c r="Q169" i="13"/>
  <c r="R169" i="13"/>
  <c r="S169" i="13"/>
  <c r="R191" i="13"/>
  <c r="S191" i="13"/>
  <c r="Q191" i="13"/>
  <c r="R242" i="13"/>
  <c r="S242" i="13"/>
  <c r="Q242" i="13"/>
  <c r="R251" i="13"/>
  <c r="S251" i="13"/>
  <c r="Q251" i="13"/>
  <c r="R297" i="13"/>
  <c r="S297" i="13" s="1"/>
  <c r="Q297" i="13"/>
  <c r="R271" i="13"/>
  <c r="S271" i="13" s="1"/>
  <c r="Q271" i="13"/>
  <c r="R333" i="13"/>
  <c r="S333" i="13" s="1"/>
  <c r="Q333" i="13"/>
  <c r="Q346" i="13"/>
  <c r="R462" i="13"/>
  <c r="S462" i="13"/>
  <c r="Q462" i="13"/>
  <c r="R85" i="13"/>
  <c r="S85" i="13"/>
  <c r="R101" i="13"/>
  <c r="S101" i="13"/>
  <c r="R117" i="13"/>
  <c r="S117" i="13" s="1"/>
  <c r="R133" i="13"/>
  <c r="S133" i="13" s="1"/>
  <c r="Q155" i="13"/>
  <c r="Q174" i="13"/>
  <c r="Q190" i="13"/>
  <c r="R247" i="13"/>
  <c r="S247" i="13" s="1"/>
  <c r="Q250" i="13"/>
  <c r="Q258" i="13"/>
  <c r="R261" i="13"/>
  <c r="S261" i="13"/>
  <c r="Q278" i="13"/>
  <c r="Q285" i="13"/>
  <c r="R285" i="13"/>
  <c r="S285" i="13" s="1"/>
  <c r="R302" i="13"/>
  <c r="S302" i="13" s="1"/>
  <c r="Q302" i="13"/>
  <c r="Q307" i="13"/>
  <c r="R307" i="13"/>
  <c r="S307" i="13" s="1"/>
  <c r="R393" i="13"/>
  <c r="S393" i="13" s="1"/>
  <c r="Q393" i="13"/>
  <c r="R446" i="13"/>
  <c r="S446" i="13" s="1"/>
  <c r="Q446" i="13"/>
  <c r="R162" i="13"/>
  <c r="S162" i="13" s="1"/>
  <c r="Q162" i="13"/>
  <c r="R279" i="13"/>
  <c r="S279" i="13"/>
  <c r="Q279" i="13"/>
  <c r="R315" i="13"/>
  <c r="S315" i="13" s="1"/>
  <c r="Q315" i="13"/>
  <c r="Q325" i="13"/>
  <c r="R325" i="13"/>
  <c r="S325" i="13" s="1"/>
  <c r="R366" i="13"/>
  <c r="S366" i="13"/>
  <c r="Q366" i="13"/>
  <c r="R409" i="13"/>
  <c r="S409" i="13" s="1"/>
  <c r="Q409" i="13"/>
  <c r="R413" i="13"/>
  <c r="S413" i="13"/>
  <c r="Q413" i="13"/>
  <c r="R470" i="13"/>
  <c r="S470" i="13" s="1"/>
  <c r="Q470" i="13"/>
  <c r="R342" i="13"/>
  <c r="S342" i="13"/>
  <c r="Q342" i="13"/>
  <c r="R417" i="13"/>
  <c r="S417" i="13"/>
  <c r="Q417" i="13"/>
  <c r="R474" i="13"/>
  <c r="S474" i="13"/>
  <c r="Q474" i="13"/>
  <c r="R353" i="13"/>
  <c r="S353" i="13" s="1"/>
  <c r="Q353" i="13"/>
  <c r="R389" i="13"/>
  <c r="S389" i="13" s="1"/>
  <c r="Q389" i="13"/>
  <c r="R406" i="13"/>
  <c r="S406" i="13" s="1"/>
  <c r="R322" i="13"/>
  <c r="S322" i="13" s="1"/>
  <c r="Q322" i="13"/>
  <c r="R334" i="13"/>
  <c r="S334" i="13" s="1"/>
  <c r="Q334" i="13"/>
  <c r="S341" i="13"/>
  <c r="Q341" i="13"/>
  <c r="R350" i="13"/>
  <c r="S350" i="13"/>
  <c r="Q350" i="13"/>
  <c r="R357" i="13"/>
  <c r="S357" i="13"/>
  <c r="Q357" i="13"/>
  <c r="R377" i="13"/>
  <c r="S377" i="13" s="1"/>
  <c r="Q377" i="13"/>
  <c r="R390" i="13"/>
  <c r="S390" i="13" s="1"/>
  <c r="Q390" i="13"/>
  <c r="R421" i="13"/>
  <c r="S421" i="13" s="1"/>
  <c r="Q421" i="13"/>
  <c r="R441" i="13"/>
  <c r="S441" i="13"/>
  <c r="Q441" i="13"/>
  <c r="R381" i="13"/>
  <c r="S381" i="13" s="1"/>
  <c r="Q381" i="13"/>
  <c r="R401" i="13"/>
  <c r="S401" i="13"/>
  <c r="Q401" i="13"/>
  <c r="R414" i="13"/>
  <c r="S414" i="13"/>
  <c r="Q414" i="13"/>
  <c r="R478" i="13"/>
  <c r="S478" i="13"/>
  <c r="Q478" i="13"/>
  <c r="R311" i="13"/>
  <c r="S311" i="13" s="1"/>
  <c r="Q311" i="13"/>
  <c r="R361" i="13"/>
  <c r="S361" i="13" s="1"/>
  <c r="Q361" i="13"/>
  <c r="R374" i="13"/>
  <c r="S374" i="13" s="1"/>
  <c r="Q374" i="13"/>
  <c r="R405" i="13"/>
  <c r="S405" i="13" s="1"/>
  <c r="Q405" i="13"/>
  <c r="R425" i="13"/>
  <c r="S425" i="13" s="1"/>
  <c r="Q425" i="13"/>
  <c r="R438" i="13"/>
  <c r="S438" i="13"/>
  <c r="Q438" i="13"/>
  <c r="R454" i="13"/>
  <c r="S454" i="13" s="1"/>
  <c r="Q454" i="13"/>
  <c r="R329" i="13"/>
  <c r="S329" i="13"/>
  <c r="Q329" i="13"/>
  <c r="R345" i="13"/>
  <c r="S345" i="13"/>
  <c r="Q345" i="13"/>
  <c r="R365" i="13"/>
  <c r="S365" i="13"/>
  <c r="Q365" i="13"/>
  <c r="R385" i="13"/>
  <c r="S385" i="13" s="1"/>
  <c r="Q385" i="13"/>
  <c r="R398" i="13"/>
  <c r="S398" i="13"/>
  <c r="Q398" i="13"/>
  <c r="R429" i="13"/>
  <c r="S429" i="13" s="1"/>
  <c r="Q429" i="13"/>
  <c r="R494" i="13"/>
  <c r="S494" i="13"/>
  <c r="Q494" i="13"/>
  <c r="Q310" i="13"/>
  <c r="Q445" i="13"/>
  <c r="Q449" i="13"/>
  <c r="Q457" i="13"/>
  <c r="Q465" i="13"/>
  <c r="Q469" i="13"/>
  <c r="Q473" i="13"/>
  <c r="Q477" i="13"/>
  <c r="Q481" i="13"/>
  <c r="Q489" i="13"/>
  <c r="Q493" i="13"/>
  <c r="Q497" i="13"/>
  <c r="E3308" i="28"/>
  <c r="E3309" i="28" s="1"/>
  <c r="E3303" i="28"/>
  <c r="E3304" i="28" s="1"/>
  <c r="E3299" i="28"/>
  <c r="E3300" i="28" s="1"/>
  <c r="E3295" i="28"/>
  <c r="E3296" i="28" s="1"/>
  <c r="E3288" i="28"/>
  <c r="E3289" i="28" s="1"/>
  <c r="E3283" i="28"/>
  <c r="E3284" i="28" s="1"/>
  <c r="E3238" i="28"/>
  <c r="E3239" i="28" s="1"/>
  <c r="E3233" i="28"/>
  <c r="E3234" i="28" s="1"/>
  <c r="E3228" i="28"/>
  <c r="E3229" i="28" s="1"/>
  <c r="E3221" i="28"/>
  <c r="E3222" i="28" s="1"/>
  <c r="E3215" i="28"/>
  <c r="E3216" i="28" s="1"/>
  <c r="E3210" i="28"/>
  <c r="E3211" i="28" s="1"/>
  <c r="E3205" i="28"/>
  <c r="E3206" i="28" s="1"/>
  <c r="E3200" i="28"/>
  <c r="E3201" i="28" s="1"/>
  <c r="E3194" i="28"/>
  <c r="E3195" i="28" s="1"/>
  <c r="E3188" i="28"/>
  <c r="E3189" i="28" s="1"/>
  <c r="E3182" i="28"/>
  <c r="E3183" i="28" s="1"/>
  <c r="E3116" i="28"/>
  <c r="E3117" i="28" s="1"/>
  <c r="E3106" i="28"/>
  <c r="E3107" i="28" s="1"/>
  <c r="E3094" i="28"/>
  <c r="E3095" i="28" s="1"/>
  <c r="E3084" i="28"/>
  <c r="E3085" i="28" s="1"/>
  <c r="E3074" i="28"/>
  <c r="E3075" i="28" s="1"/>
  <c r="E3064" i="28"/>
  <c r="E3065" i="28" s="1"/>
  <c r="E3059" i="28"/>
  <c r="E3060" i="28" s="1"/>
  <c r="E3053" i="28"/>
  <c r="E3054" i="28" s="1"/>
  <c r="E3048" i="28"/>
  <c r="E3049" i="28" s="1"/>
  <c r="E3043" i="28"/>
  <c r="E3044" i="28" s="1"/>
  <c r="E3037" i="28"/>
  <c r="E3038" i="28" s="1"/>
  <c r="E3027" i="28"/>
  <c r="E3028" i="28" s="1"/>
  <c r="E3022" i="28"/>
  <c r="E3023" i="28" s="1"/>
  <c r="E3006" i="28"/>
  <c r="E3007" i="28" s="1"/>
  <c r="E3000" i="28"/>
  <c r="E3001" i="28" s="1"/>
  <c r="E2993" i="28"/>
  <c r="E2994" i="28" s="1"/>
  <c r="E2987" i="28"/>
  <c r="E2988" i="28" s="1"/>
  <c r="E2978" i="28"/>
  <c r="E2979" i="28" s="1"/>
  <c r="E2972" i="28"/>
  <c r="E2973" i="28" s="1"/>
  <c r="E2964" i="28"/>
  <c r="E2965" i="28" s="1"/>
  <c r="E2956" i="28"/>
  <c r="E2957" i="28" s="1"/>
  <c r="E2951" i="28"/>
  <c r="E2952" i="28" s="1"/>
  <c r="E2946" i="28"/>
  <c r="E2947" i="28" s="1"/>
  <c r="E2927" i="28"/>
  <c r="E2928" i="28" s="1"/>
  <c r="E2922" i="28"/>
  <c r="E2923" i="28" s="1"/>
  <c r="E2916" i="28"/>
  <c r="E2917" i="28" s="1"/>
  <c r="E2901" i="28"/>
  <c r="E2902" i="28" s="1"/>
  <c r="E2893" i="28"/>
  <c r="E2894" i="28" s="1"/>
  <c r="E2888" i="28"/>
  <c r="E2889" i="28" s="1"/>
  <c r="E2883" i="28"/>
  <c r="E2884" i="28" s="1"/>
  <c r="E2852" i="28"/>
  <c r="E2853" i="28" s="1"/>
  <c r="E2797" i="28"/>
  <c r="E2798" i="28" s="1"/>
  <c r="E2792" i="28"/>
  <c r="E2793" i="28" s="1"/>
  <c r="E2787" i="28"/>
  <c r="E2788" i="28" s="1"/>
  <c r="E2778" i="28"/>
  <c r="E2779" i="28" s="1"/>
  <c r="E2773" i="28"/>
  <c r="E2774" i="28" s="1"/>
  <c r="E2758" i="28"/>
  <c r="E2759" i="28" s="1"/>
  <c r="E2753" i="28"/>
  <c r="E2754" i="28" s="1"/>
  <c r="E2747" i="28"/>
  <c r="E2748" i="28" s="1"/>
  <c r="E2737" i="28"/>
  <c r="E2738" i="28" s="1"/>
  <c r="E2731" i="28"/>
  <c r="E2732" i="28" s="1"/>
  <c r="E2726" i="28"/>
  <c r="E2727" i="28" s="1"/>
  <c r="E2721" i="28"/>
  <c r="E2722" i="28" s="1"/>
  <c r="E2716" i="28"/>
  <c r="E2717" i="28" s="1"/>
  <c r="E2711" i="28"/>
  <c r="E2712" i="28" s="1"/>
  <c r="E2705" i="28"/>
  <c r="E2706" i="28" s="1"/>
  <c r="E2700" i="28"/>
  <c r="E2701" i="28" s="1"/>
  <c r="E2691" i="28"/>
  <c r="E2692" i="28" s="1"/>
  <c r="E2684" i="28"/>
  <c r="E2685" i="28" s="1"/>
  <c r="E2679" i="28"/>
  <c r="E2680" i="28" s="1"/>
  <c r="E2674" i="28"/>
  <c r="E2675" i="28" s="1"/>
  <c r="E2662" i="28"/>
  <c r="E2663" i="28" s="1"/>
  <c r="E2656" i="28"/>
  <c r="E2657" i="28" s="1"/>
  <c r="E2649" i="28"/>
  <c r="E2650" i="28" s="1"/>
  <c r="E2630" i="28"/>
  <c r="E2631" i="28" s="1"/>
  <c r="E2624" i="28"/>
  <c r="E2625" i="28" s="1"/>
  <c r="E2619" i="28"/>
  <c r="E2620" i="28" s="1"/>
  <c r="E2601" i="28"/>
  <c r="E2602" i="28" s="1"/>
  <c r="E2590" i="28"/>
  <c r="E2591" i="28" s="1"/>
  <c r="E2584" i="28"/>
  <c r="E2585" i="28" s="1"/>
  <c r="E2504" i="28"/>
  <c r="E2505" i="28" s="1"/>
  <c r="E2498" i="28"/>
  <c r="E2499" i="28" s="1"/>
  <c r="E2493" i="28"/>
  <c r="E2494" i="28" s="1"/>
  <c r="E2488" i="28"/>
  <c r="E2489" i="28" s="1"/>
  <c r="E2482" i="28"/>
  <c r="E2483" i="28" s="1"/>
  <c r="E2477" i="28"/>
  <c r="E2478" i="28" s="1"/>
  <c r="E2465" i="28"/>
  <c r="E2466" i="28" s="1"/>
  <c r="E2457" i="28"/>
  <c r="E2458" i="28" s="1"/>
  <c r="E2451" i="28"/>
  <c r="E2452" i="28" s="1"/>
  <c r="E2446" i="28"/>
  <c r="E2447" i="28" s="1"/>
  <c r="E2441" i="28"/>
  <c r="E2442" i="28" s="1"/>
  <c r="E2433" i="28"/>
  <c r="E2434" i="28" s="1"/>
  <c r="E2428" i="28"/>
  <c r="E2429" i="28" s="1"/>
  <c r="E2423" i="28"/>
  <c r="E2424" i="28" s="1"/>
  <c r="E2418" i="28"/>
  <c r="E2419" i="28" s="1"/>
  <c r="E2410" i="28"/>
  <c r="E2411" i="28" s="1"/>
  <c r="E2402" i="28"/>
  <c r="E2403" i="28" s="1"/>
  <c r="E2345" i="28"/>
  <c r="E2346" i="28" s="1"/>
  <c r="E2260" i="28"/>
  <c r="E2261" i="28" s="1"/>
  <c r="E2253" i="28"/>
  <c r="E2254" i="28" s="1"/>
  <c r="E2244" i="28"/>
  <c r="E2245" i="28" s="1"/>
  <c r="E2207" i="28"/>
  <c r="E2208" i="28" s="1"/>
  <c r="E2200" i="28"/>
  <c r="E2201" i="28" s="1"/>
  <c r="E2194" i="28"/>
  <c r="E2195" i="28" s="1"/>
  <c r="E2189" i="28"/>
  <c r="E2190" i="28" s="1"/>
  <c r="E2184" i="28"/>
  <c r="E2185" i="28" s="1"/>
  <c r="E2179" i="28"/>
  <c r="E2180" i="28" s="1"/>
  <c r="E2174" i="28"/>
  <c r="E2175" i="28" s="1"/>
  <c r="E2169" i="28"/>
  <c r="E2170" i="28" s="1"/>
  <c r="E2164" i="28"/>
  <c r="E2165" i="28" s="1"/>
  <c r="E1908" i="28"/>
  <c r="E1909" i="28" s="1"/>
  <c r="E1903" i="28"/>
  <c r="E1904" i="28" s="1"/>
  <c r="E1898" i="28"/>
  <c r="E1899" i="28" s="1"/>
  <c r="E1891" i="28"/>
  <c r="E1892" i="28" s="1"/>
  <c r="E1886" i="28"/>
  <c r="E1887" i="28" s="1"/>
  <c r="E1867" i="28"/>
  <c r="E1868" i="28" s="1"/>
  <c r="E1854" i="28"/>
  <c r="E1855" i="28" s="1"/>
  <c r="E1848" i="28"/>
  <c r="E1849" i="28" s="1"/>
  <c r="E1842" i="28"/>
  <c r="E1843" i="28" s="1"/>
  <c r="E1835" i="28"/>
  <c r="E1836" i="28" s="1"/>
  <c r="E1819" i="28"/>
  <c r="E1820" i="28" s="1"/>
  <c r="E1789" i="28"/>
  <c r="E1790" i="28" s="1"/>
  <c r="E1783" i="28"/>
  <c r="E1784" i="28" s="1"/>
  <c r="E1772" i="28"/>
  <c r="E1773" i="28" s="1"/>
  <c r="E1750" i="28"/>
  <c r="E1751" i="28" s="1"/>
  <c r="E1745" i="28"/>
  <c r="E1746" i="28" s="1"/>
  <c r="E1738" i="28"/>
  <c r="E1739" i="28" s="1"/>
  <c r="E1698" i="28"/>
  <c r="E1699" i="28" s="1"/>
  <c r="E1682" i="28"/>
  <c r="E1683" i="28" s="1"/>
  <c r="E1676" i="28"/>
  <c r="E1677" i="28" s="1"/>
  <c r="E1671" i="28"/>
  <c r="E1672" i="28" s="1"/>
  <c r="E1665" i="28"/>
  <c r="E1666" i="28" s="1"/>
  <c r="E1622" i="28"/>
  <c r="E1623" i="28" s="1"/>
  <c r="E1615" i="28"/>
  <c r="E1616" i="28" s="1"/>
  <c r="E1603" i="28"/>
  <c r="E1604" i="28" s="1"/>
  <c r="E1470" i="28"/>
  <c r="E1471" i="28" s="1"/>
  <c r="E1455" i="28"/>
  <c r="E1456" i="28" s="1"/>
  <c r="E1437" i="28"/>
  <c r="E1438" i="28" s="1"/>
  <c r="E1407" i="28"/>
  <c r="E1408" i="28" s="1"/>
  <c r="E1402" i="28"/>
  <c r="E1403" i="28" s="1"/>
  <c r="E1399" i="28"/>
  <c r="E1400" i="28" s="1"/>
  <c r="E1394" i="28"/>
  <c r="E1395" i="28" s="1"/>
  <c r="E1389" i="28"/>
  <c r="E1390" i="28" s="1"/>
  <c r="E1384" i="28"/>
  <c r="E1385" i="28" s="1"/>
  <c r="E1375" i="28"/>
  <c r="E1376" i="28" s="1"/>
  <c r="E1342" i="28"/>
  <c r="E1343" i="28" s="1"/>
  <c r="E1228" i="28"/>
  <c r="E1229" i="28" s="1"/>
  <c r="E1221" i="28"/>
  <c r="E1222" i="28" s="1"/>
  <c r="E896" i="28"/>
  <c r="E897" i="28" s="1"/>
  <c r="E855" i="28"/>
  <c r="E856" i="28" s="1"/>
  <c r="E849" i="28"/>
  <c r="E850" i="28" s="1"/>
  <c r="E843" i="28"/>
  <c r="E844" i="28" s="1"/>
  <c r="E837" i="28"/>
  <c r="E838" i="28" s="1"/>
  <c r="E832" i="28"/>
  <c r="E833" i="28" s="1"/>
  <c r="E827" i="28"/>
  <c r="E828" i="28" s="1"/>
  <c r="E822" i="28"/>
  <c r="E823" i="28" s="1"/>
  <c r="E811" i="28"/>
  <c r="E812" i="28" s="1"/>
  <c r="E804" i="28"/>
  <c r="E805" i="28" s="1"/>
  <c r="E799" i="28"/>
  <c r="E800" i="28" s="1"/>
  <c r="E794" i="28"/>
  <c r="E795" i="28" s="1"/>
  <c r="E779" i="28"/>
  <c r="E780" i="28" s="1"/>
  <c r="E768" i="28"/>
  <c r="E769" i="28" s="1"/>
  <c r="E625" i="28"/>
  <c r="E626" i="28" s="1"/>
  <c r="E533" i="28"/>
  <c r="E534" i="28" s="1"/>
  <c r="E528" i="28"/>
  <c r="E529" i="28" s="1"/>
  <c r="E522" i="28"/>
  <c r="E523" i="28" s="1"/>
  <c r="E517" i="28"/>
  <c r="E518" i="28" s="1"/>
  <c r="E509" i="28"/>
  <c r="E510" i="28" s="1"/>
  <c r="E504" i="28"/>
  <c r="E505" i="28" s="1"/>
  <c r="E499" i="28"/>
  <c r="E500" i="28" s="1"/>
  <c r="E494" i="28"/>
  <c r="E495" i="28" s="1"/>
  <c r="E482" i="28"/>
  <c r="E483" i="28" s="1"/>
  <c r="E474" i="28"/>
  <c r="E475" i="28" s="1"/>
  <c r="E377" i="28"/>
  <c r="E378" i="28" s="1"/>
  <c r="E372" i="28"/>
  <c r="E373" i="28" s="1"/>
  <c r="E339" i="28"/>
  <c r="E340" i="28" s="1"/>
  <c r="E253" i="28"/>
  <c r="E254" i="28" s="1"/>
  <c r="E246" i="28"/>
  <c r="E247" i="28" s="1"/>
  <c r="E231" i="28"/>
  <c r="E232" i="28" s="1"/>
  <c r="E226" i="28"/>
  <c r="E227" i="28" s="1"/>
  <c r="E214" i="28"/>
  <c r="E215" i="28" s="1"/>
  <c r="E185" i="28"/>
  <c r="E178" i="28"/>
  <c r="E179" i="28" s="1"/>
  <c r="E170" i="28"/>
  <c r="E131" i="28"/>
  <c r="E115" i="28"/>
  <c r="E31" i="28"/>
  <c r="E32" i="28" s="1"/>
  <c r="O3" i="13"/>
  <c r="N11" i="27"/>
  <c r="N11" i="26"/>
  <c r="N11" i="25"/>
  <c r="N11" i="5"/>
  <c r="M1007" i="27"/>
  <c r="L1007" i="27"/>
  <c r="M1006" i="27"/>
  <c r="L1006" i="27"/>
  <c r="P1006" i="27" s="1"/>
  <c r="M1005" i="27"/>
  <c r="L1005" i="27"/>
  <c r="M1004" i="27"/>
  <c r="L1004" i="27"/>
  <c r="Q1004" i="27" s="1"/>
  <c r="R1004" i="27" s="1"/>
  <c r="M1003" i="27"/>
  <c r="L1003" i="27"/>
  <c r="P1003" i="27"/>
  <c r="M1002" i="27"/>
  <c r="L1002" i="27"/>
  <c r="M1001" i="27"/>
  <c r="L1001" i="27"/>
  <c r="M1000" i="27"/>
  <c r="L1000" i="27"/>
  <c r="M999" i="27"/>
  <c r="L999" i="27"/>
  <c r="M998" i="27"/>
  <c r="L998" i="27"/>
  <c r="P998" i="27"/>
  <c r="M997" i="27"/>
  <c r="L997" i="27"/>
  <c r="M996" i="27"/>
  <c r="L996" i="27"/>
  <c r="M995" i="27"/>
  <c r="L995" i="27"/>
  <c r="Q995" i="27" s="1"/>
  <c r="R995" i="27"/>
  <c r="M994" i="27"/>
  <c r="L994" i="27"/>
  <c r="M993" i="27"/>
  <c r="L993" i="27"/>
  <c r="M992" i="27"/>
  <c r="L992" i="27"/>
  <c r="M991" i="27"/>
  <c r="L991" i="27"/>
  <c r="M990" i="27"/>
  <c r="L990" i="27"/>
  <c r="Q990" i="27"/>
  <c r="R990" i="27" s="1"/>
  <c r="M989" i="27"/>
  <c r="L989" i="27"/>
  <c r="Q989" i="27" s="1"/>
  <c r="R989" i="27"/>
  <c r="M988" i="27"/>
  <c r="L988" i="27"/>
  <c r="M987" i="27"/>
  <c r="L987" i="27"/>
  <c r="Q987" i="27"/>
  <c r="R987" i="27" s="1"/>
  <c r="M986" i="27"/>
  <c r="L986" i="27"/>
  <c r="M985" i="27"/>
  <c r="L985" i="27"/>
  <c r="M984" i="27"/>
  <c r="L984" i="27"/>
  <c r="M983" i="27"/>
  <c r="L983" i="27"/>
  <c r="Q983" i="27" s="1"/>
  <c r="R983" i="27" s="1"/>
  <c r="M982" i="27"/>
  <c r="L982" i="27"/>
  <c r="Q982" i="27"/>
  <c r="R982" i="27" s="1"/>
  <c r="M981" i="27"/>
  <c r="L981" i="27"/>
  <c r="Q981" i="27" s="1"/>
  <c r="R981" i="27"/>
  <c r="M980" i="27"/>
  <c r="L980" i="27"/>
  <c r="Q980" i="27"/>
  <c r="R980" i="27" s="1"/>
  <c r="M979" i="27"/>
  <c r="L979" i="27"/>
  <c r="Q979" i="27" s="1"/>
  <c r="R979" i="27" s="1"/>
  <c r="M978" i="27"/>
  <c r="L978" i="27"/>
  <c r="M977" i="27"/>
  <c r="L977" i="27"/>
  <c r="M976" i="27"/>
  <c r="L976" i="27"/>
  <c r="M975" i="27"/>
  <c r="L975" i="27"/>
  <c r="M974" i="27"/>
  <c r="L974" i="27"/>
  <c r="Q974" i="27"/>
  <c r="R974" i="27" s="1"/>
  <c r="M973" i="27"/>
  <c r="L973" i="27"/>
  <c r="M972" i="27"/>
  <c r="L972" i="27"/>
  <c r="M971" i="27"/>
  <c r="L971" i="27"/>
  <c r="Q971" i="27" s="1"/>
  <c r="R971" i="27" s="1"/>
  <c r="M970" i="27"/>
  <c r="L970" i="27"/>
  <c r="M969" i="27"/>
  <c r="L969" i="27"/>
  <c r="M968" i="27"/>
  <c r="L968" i="27"/>
  <c r="M967" i="27"/>
  <c r="L967" i="27"/>
  <c r="Q967" i="27" s="1"/>
  <c r="R967" i="27"/>
  <c r="M966" i="27"/>
  <c r="L966" i="27"/>
  <c r="Q966" i="27" s="1"/>
  <c r="R966" i="27" s="1"/>
  <c r="M965" i="27"/>
  <c r="L965" i="27"/>
  <c r="P965" i="27" s="1"/>
  <c r="M964" i="27"/>
  <c r="L964" i="27"/>
  <c r="Q964" i="27" s="1"/>
  <c r="R964" i="27" s="1"/>
  <c r="M963" i="27"/>
  <c r="L963" i="27"/>
  <c r="M962" i="27"/>
  <c r="L962" i="27"/>
  <c r="M961" i="27"/>
  <c r="L961" i="27"/>
  <c r="M960" i="27"/>
  <c r="L960" i="27"/>
  <c r="M959" i="27"/>
  <c r="L959" i="27"/>
  <c r="Q959" i="27" s="1"/>
  <c r="R959" i="27"/>
  <c r="M958" i="27"/>
  <c r="L958" i="27"/>
  <c r="M957" i="27"/>
  <c r="L957" i="27"/>
  <c r="M956" i="27"/>
  <c r="L956" i="27"/>
  <c r="Q956" i="27" s="1"/>
  <c r="R956" i="27" s="1"/>
  <c r="M955" i="27"/>
  <c r="L955" i="27"/>
  <c r="M954" i="27"/>
  <c r="L954" i="27"/>
  <c r="P954" i="27" s="1"/>
  <c r="M953" i="27"/>
  <c r="L953" i="27"/>
  <c r="M952" i="27"/>
  <c r="L952" i="27"/>
  <c r="Q952" i="27" s="1"/>
  <c r="R952" i="27" s="1"/>
  <c r="M951" i="27"/>
  <c r="L951" i="27"/>
  <c r="Q951" i="27" s="1"/>
  <c r="R951" i="27" s="1"/>
  <c r="M950" i="27"/>
  <c r="L950" i="27"/>
  <c r="M949" i="27"/>
  <c r="L949" i="27"/>
  <c r="M948" i="27"/>
  <c r="L948" i="27"/>
  <c r="M947" i="27"/>
  <c r="L947" i="27"/>
  <c r="M946" i="27"/>
  <c r="L946" i="27"/>
  <c r="M945" i="27"/>
  <c r="L945" i="27"/>
  <c r="M944" i="27"/>
  <c r="L944" i="27"/>
  <c r="M943" i="27"/>
  <c r="L943" i="27"/>
  <c r="M942" i="27"/>
  <c r="L942" i="27"/>
  <c r="M941" i="27"/>
  <c r="L941" i="27"/>
  <c r="M940" i="27"/>
  <c r="L940" i="27"/>
  <c r="M939" i="27"/>
  <c r="L939" i="27"/>
  <c r="M938" i="27"/>
  <c r="L938" i="27"/>
  <c r="M937" i="27"/>
  <c r="L937" i="27"/>
  <c r="M936" i="27"/>
  <c r="L936" i="27"/>
  <c r="M935" i="27"/>
  <c r="L935" i="27"/>
  <c r="Q935" i="27" s="1"/>
  <c r="R935" i="27" s="1"/>
  <c r="M934" i="27"/>
  <c r="L934" i="27"/>
  <c r="M933" i="27"/>
  <c r="L933" i="27"/>
  <c r="M932" i="27"/>
  <c r="L932" i="27"/>
  <c r="M931" i="27"/>
  <c r="L931" i="27"/>
  <c r="Q931" i="27"/>
  <c r="R931" i="27" s="1"/>
  <c r="M930" i="27"/>
  <c r="L930" i="27"/>
  <c r="M929" i="27"/>
  <c r="L929" i="27"/>
  <c r="Q929" i="27" s="1"/>
  <c r="R929" i="27" s="1"/>
  <c r="M928" i="27"/>
  <c r="L928" i="27"/>
  <c r="M927" i="27"/>
  <c r="L927" i="27"/>
  <c r="Q927" i="27" s="1"/>
  <c r="R927" i="27" s="1"/>
  <c r="M926" i="27"/>
  <c r="L926" i="27"/>
  <c r="Q926" i="27" s="1"/>
  <c r="R926" i="27" s="1"/>
  <c r="M925" i="27"/>
  <c r="L925" i="27"/>
  <c r="P925" i="27" s="1"/>
  <c r="M924" i="27"/>
  <c r="L924" i="27"/>
  <c r="Q924" i="27" s="1"/>
  <c r="R924" i="27" s="1"/>
  <c r="M923" i="27"/>
  <c r="L923" i="27"/>
  <c r="Q923" i="27" s="1"/>
  <c r="R923" i="27" s="1"/>
  <c r="M922" i="27"/>
  <c r="L922" i="27"/>
  <c r="M921" i="27"/>
  <c r="L921" i="27"/>
  <c r="M920" i="27"/>
  <c r="L920" i="27"/>
  <c r="M919" i="27"/>
  <c r="L919" i="27"/>
  <c r="M918" i="27"/>
  <c r="L918" i="27"/>
  <c r="M917" i="27"/>
  <c r="L917" i="27"/>
  <c r="Q917" i="27" s="1"/>
  <c r="R917" i="27" s="1"/>
  <c r="M916" i="27"/>
  <c r="L916" i="27"/>
  <c r="M915" i="27"/>
  <c r="L915" i="27"/>
  <c r="Q915" i="27"/>
  <c r="R915" i="27" s="1"/>
  <c r="M914" i="27"/>
  <c r="L914" i="27"/>
  <c r="P914" i="27" s="1"/>
  <c r="M913" i="27"/>
  <c r="L913" i="27"/>
  <c r="Q913" i="27" s="1"/>
  <c r="R913" i="27" s="1"/>
  <c r="M912" i="27"/>
  <c r="L912" i="27"/>
  <c r="M911" i="27"/>
  <c r="L911" i="27"/>
  <c r="M910" i="27"/>
  <c r="L910" i="27"/>
  <c r="P910" i="27" s="1"/>
  <c r="M909" i="27"/>
  <c r="L909" i="27"/>
  <c r="P909" i="27" s="1"/>
  <c r="M908" i="27"/>
  <c r="L908" i="27"/>
  <c r="M907" i="27"/>
  <c r="L907" i="27"/>
  <c r="M906" i="27"/>
  <c r="L906" i="27"/>
  <c r="Q906" i="27" s="1"/>
  <c r="M905" i="27"/>
  <c r="L905" i="27"/>
  <c r="M904" i="27"/>
  <c r="L904" i="27"/>
  <c r="P904" i="27" s="1"/>
  <c r="M903" i="27"/>
  <c r="L903" i="27"/>
  <c r="M902" i="27"/>
  <c r="L902" i="27"/>
  <c r="P902" i="27" s="1"/>
  <c r="M901" i="27"/>
  <c r="L901" i="27"/>
  <c r="P901" i="27" s="1"/>
  <c r="M900" i="27"/>
  <c r="L900" i="27"/>
  <c r="P900" i="27" s="1"/>
  <c r="M899" i="27"/>
  <c r="L899" i="27"/>
  <c r="Q899" i="27" s="1"/>
  <c r="M898" i="27"/>
  <c r="L898" i="27"/>
  <c r="P898" i="27" s="1"/>
  <c r="M897" i="27"/>
  <c r="L897" i="27"/>
  <c r="M896" i="27"/>
  <c r="L896" i="27"/>
  <c r="P896" i="27" s="1"/>
  <c r="M895" i="27"/>
  <c r="L895" i="27"/>
  <c r="M894" i="27"/>
  <c r="L894" i="27"/>
  <c r="P894" i="27" s="1"/>
  <c r="M893" i="27"/>
  <c r="L893" i="27"/>
  <c r="P893" i="27"/>
  <c r="M892" i="27"/>
  <c r="L892" i="27"/>
  <c r="P892" i="27"/>
  <c r="M891" i="27"/>
  <c r="L891" i="27"/>
  <c r="Q891" i="27" s="1"/>
  <c r="M890" i="27"/>
  <c r="L890" i="27"/>
  <c r="M889" i="27"/>
  <c r="L889" i="27"/>
  <c r="M888" i="27"/>
  <c r="L888" i="27"/>
  <c r="M887" i="27"/>
  <c r="L887" i="27"/>
  <c r="Q887" i="27" s="1"/>
  <c r="R887" i="27" s="1"/>
  <c r="M886" i="27"/>
  <c r="L886" i="27"/>
  <c r="M885" i="27"/>
  <c r="L885" i="27"/>
  <c r="P885" i="27" s="1"/>
  <c r="M884" i="27"/>
  <c r="L884" i="27"/>
  <c r="P884" i="27" s="1"/>
  <c r="M883" i="27"/>
  <c r="L883" i="27"/>
  <c r="P883" i="27" s="1"/>
  <c r="M882" i="27"/>
  <c r="L882" i="27"/>
  <c r="M881" i="27"/>
  <c r="L881" i="27"/>
  <c r="P881" i="27" s="1"/>
  <c r="M880" i="27"/>
  <c r="L880" i="27"/>
  <c r="M879" i="27"/>
  <c r="L879" i="27"/>
  <c r="P879" i="27" s="1"/>
  <c r="M878" i="27"/>
  <c r="L878" i="27"/>
  <c r="M877" i="27"/>
  <c r="L877" i="27"/>
  <c r="M876" i="27"/>
  <c r="L876" i="27"/>
  <c r="P876" i="27"/>
  <c r="M875" i="27"/>
  <c r="L875" i="27"/>
  <c r="M874" i="27"/>
  <c r="L874" i="27"/>
  <c r="M873" i="27"/>
  <c r="L873" i="27"/>
  <c r="P873" i="27" s="1"/>
  <c r="M872" i="27"/>
  <c r="L872" i="27"/>
  <c r="P872" i="27" s="1"/>
  <c r="M871" i="27"/>
  <c r="L871" i="27"/>
  <c r="M870" i="27"/>
  <c r="L870" i="27"/>
  <c r="M869" i="27"/>
  <c r="L869" i="27"/>
  <c r="P869" i="27" s="1"/>
  <c r="M868" i="27"/>
  <c r="L868" i="27"/>
  <c r="P868" i="27" s="1"/>
  <c r="M867" i="27"/>
  <c r="L867" i="27"/>
  <c r="P867" i="27" s="1"/>
  <c r="M866" i="27"/>
  <c r="L866" i="27"/>
  <c r="Q866" i="27" s="1"/>
  <c r="M865" i="27"/>
  <c r="L865" i="27"/>
  <c r="M864" i="27"/>
  <c r="L864" i="27"/>
  <c r="M863" i="27"/>
  <c r="L863" i="27"/>
  <c r="P863" i="27" s="1"/>
  <c r="M862" i="27"/>
  <c r="L862" i="27"/>
  <c r="M861" i="27"/>
  <c r="L861" i="27"/>
  <c r="Q861" i="27" s="1"/>
  <c r="R861" i="27" s="1"/>
  <c r="M860" i="27"/>
  <c r="L860" i="27"/>
  <c r="M859" i="27"/>
  <c r="L859" i="27"/>
  <c r="P859" i="27" s="1"/>
  <c r="M858" i="27"/>
  <c r="L858" i="27"/>
  <c r="P858" i="27" s="1"/>
  <c r="M857" i="27"/>
  <c r="L857" i="27"/>
  <c r="Q857" i="27" s="1"/>
  <c r="R857" i="27" s="1"/>
  <c r="M856" i="27"/>
  <c r="L856" i="27"/>
  <c r="M855" i="27"/>
  <c r="L855" i="27"/>
  <c r="P855" i="27"/>
  <c r="M854" i="27"/>
  <c r="L854" i="27"/>
  <c r="Q854" i="27" s="1"/>
  <c r="P854" i="27"/>
  <c r="M853" i="27"/>
  <c r="L853" i="27"/>
  <c r="M852" i="27"/>
  <c r="L852" i="27"/>
  <c r="M851" i="27"/>
  <c r="L851" i="27"/>
  <c r="P851" i="27" s="1"/>
  <c r="M850" i="27"/>
  <c r="L850" i="27"/>
  <c r="P850" i="27" s="1"/>
  <c r="M849" i="27"/>
  <c r="L849" i="27"/>
  <c r="M848" i="27"/>
  <c r="L848" i="27"/>
  <c r="M847" i="27"/>
  <c r="L847" i="27"/>
  <c r="P847" i="27" s="1"/>
  <c r="M846" i="27"/>
  <c r="L846" i="27"/>
  <c r="P846" i="27"/>
  <c r="M845" i="27"/>
  <c r="L845" i="27"/>
  <c r="M844" i="27"/>
  <c r="L844" i="27"/>
  <c r="Q844" i="27" s="1"/>
  <c r="R844" i="27" s="1"/>
  <c r="M843" i="27"/>
  <c r="L843" i="27"/>
  <c r="P843" i="27" s="1"/>
  <c r="M842" i="27"/>
  <c r="L842" i="27"/>
  <c r="M841" i="27"/>
  <c r="L841" i="27"/>
  <c r="M840" i="27"/>
  <c r="L840" i="27"/>
  <c r="M839" i="27"/>
  <c r="L839" i="27"/>
  <c r="M838" i="27"/>
  <c r="L838" i="27"/>
  <c r="M837" i="27"/>
  <c r="L837" i="27"/>
  <c r="P837" i="27" s="1"/>
  <c r="M836" i="27"/>
  <c r="L836" i="27"/>
  <c r="Q836" i="27" s="1"/>
  <c r="M835" i="27"/>
  <c r="L835" i="27"/>
  <c r="M834" i="27"/>
  <c r="L834" i="27"/>
  <c r="P834" i="27" s="1"/>
  <c r="M833" i="27"/>
  <c r="L833" i="27"/>
  <c r="M832" i="27"/>
  <c r="L832" i="27"/>
  <c r="P832" i="27" s="1"/>
  <c r="M831" i="27"/>
  <c r="L831" i="27"/>
  <c r="M830" i="27"/>
  <c r="L830" i="27"/>
  <c r="P830" i="27"/>
  <c r="M829" i="27"/>
  <c r="L829" i="27"/>
  <c r="M828" i="27"/>
  <c r="L828" i="27"/>
  <c r="M827" i="27"/>
  <c r="L827" i="27"/>
  <c r="Q827" i="27" s="1"/>
  <c r="R827" i="27" s="1"/>
  <c r="M826" i="27"/>
  <c r="L826" i="27"/>
  <c r="P826" i="27" s="1"/>
  <c r="M825" i="27"/>
  <c r="L825" i="27"/>
  <c r="M824" i="27"/>
  <c r="L824" i="27"/>
  <c r="P824" i="27" s="1"/>
  <c r="M823" i="27"/>
  <c r="L823" i="27"/>
  <c r="M822" i="27"/>
  <c r="L822" i="27"/>
  <c r="M821" i="27"/>
  <c r="L821" i="27"/>
  <c r="P821" i="27" s="1"/>
  <c r="M820" i="27"/>
  <c r="L820" i="27"/>
  <c r="M819" i="27"/>
  <c r="L819" i="27"/>
  <c r="M818" i="27"/>
  <c r="L818" i="27"/>
  <c r="M817" i="27"/>
  <c r="L817" i="27"/>
  <c r="M816" i="27"/>
  <c r="L816" i="27"/>
  <c r="Q816" i="27" s="1"/>
  <c r="R816" i="27" s="1"/>
  <c r="M815" i="27"/>
  <c r="L815" i="27"/>
  <c r="Q815" i="27" s="1"/>
  <c r="R815" i="27" s="1"/>
  <c r="M814" i="27"/>
  <c r="L814" i="27"/>
  <c r="P814" i="27" s="1"/>
  <c r="M813" i="27"/>
  <c r="L813" i="27"/>
  <c r="M812" i="27"/>
  <c r="L812" i="27"/>
  <c r="M811" i="27"/>
  <c r="L811" i="27"/>
  <c r="P811" i="27" s="1"/>
  <c r="M810" i="27"/>
  <c r="L810" i="27"/>
  <c r="M809" i="27"/>
  <c r="L809" i="27"/>
  <c r="M808" i="27"/>
  <c r="L808" i="27"/>
  <c r="M807" i="27"/>
  <c r="L807" i="27"/>
  <c r="Q807" i="27" s="1"/>
  <c r="M806" i="27"/>
  <c r="L806" i="27"/>
  <c r="Q806" i="27" s="1"/>
  <c r="R806" i="27" s="1"/>
  <c r="M805" i="27"/>
  <c r="L805" i="27"/>
  <c r="M804" i="27"/>
  <c r="L804" i="27"/>
  <c r="M803" i="27"/>
  <c r="L803" i="27"/>
  <c r="M802" i="27"/>
  <c r="L802" i="27"/>
  <c r="P802" i="27" s="1"/>
  <c r="M801" i="27"/>
  <c r="L801" i="27"/>
  <c r="M800" i="27"/>
  <c r="L800" i="27"/>
  <c r="P800" i="27"/>
  <c r="M799" i="27"/>
  <c r="L799" i="27"/>
  <c r="M798" i="27"/>
  <c r="L798" i="27"/>
  <c r="M797" i="27"/>
  <c r="L797" i="27"/>
  <c r="M796" i="27"/>
  <c r="L796" i="27"/>
  <c r="P796" i="27" s="1"/>
  <c r="M795" i="27"/>
  <c r="L795" i="27"/>
  <c r="M794" i="27"/>
  <c r="L794" i="27"/>
  <c r="M793" i="27"/>
  <c r="L793" i="27"/>
  <c r="P793" i="27" s="1"/>
  <c r="M792" i="27"/>
  <c r="L792" i="27"/>
  <c r="Q792" i="27" s="1"/>
  <c r="R792" i="27" s="1"/>
  <c r="M791" i="27"/>
  <c r="L791" i="27"/>
  <c r="Q791" i="27" s="1"/>
  <c r="R791" i="27" s="1"/>
  <c r="M790" i="27"/>
  <c r="L790" i="27"/>
  <c r="P790" i="27" s="1"/>
  <c r="M789" i="27"/>
  <c r="L789" i="27"/>
  <c r="M788" i="27"/>
  <c r="L788" i="27"/>
  <c r="M787" i="27"/>
  <c r="L787" i="27"/>
  <c r="M786" i="27"/>
  <c r="L786" i="27"/>
  <c r="M785" i="27"/>
  <c r="L785" i="27"/>
  <c r="P785" i="27"/>
  <c r="M784" i="27"/>
  <c r="L784" i="27"/>
  <c r="M783" i="27"/>
  <c r="L783" i="27"/>
  <c r="M782" i="27"/>
  <c r="L782" i="27"/>
  <c r="P782" i="27"/>
  <c r="M781" i="27"/>
  <c r="L781" i="27"/>
  <c r="M780" i="27"/>
  <c r="L780" i="27"/>
  <c r="M779" i="27"/>
  <c r="L779" i="27"/>
  <c r="P779" i="27" s="1"/>
  <c r="M778" i="27"/>
  <c r="L778" i="27"/>
  <c r="P778" i="27" s="1"/>
  <c r="M777" i="27"/>
  <c r="L777" i="27"/>
  <c r="M776" i="27"/>
  <c r="L776" i="27"/>
  <c r="M775" i="27"/>
  <c r="L775" i="27"/>
  <c r="M774" i="27"/>
  <c r="L774" i="27"/>
  <c r="M773" i="27"/>
  <c r="L773" i="27"/>
  <c r="M772" i="27"/>
  <c r="L772" i="27"/>
  <c r="P772" i="27" s="1"/>
  <c r="M771" i="27"/>
  <c r="L771" i="27"/>
  <c r="P771" i="27" s="1"/>
  <c r="M770" i="27"/>
  <c r="L770" i="27"/>
  <c r="M769" i="27"/>
  <c r="L769" i="27"/>
  <c r="P769" i="27" s="1"/>
  <c r="M768" i="27"/>
  <c r="L768" i="27"/>
  <c r="M767" i="27"/>
  <c r="L767" i="27"/>
  <c r="Q767" i="27" s="1"/>
  <c r="R767" i="27" s="1"/>
  <c r="M766" i="27"/>
  <c r="L766" i="27"/>
  <c r="M765" i="27"/>
  <c r="L765" i="27"/>
  <c r="M764" i="27"/>
  <c r="L764" i="27"/>
  <c r="M763" i="27"/>
  <c r="L763" i="27"/>
  <c r="P763" i="27" s="1"/>
  <c r="M762" i="27"/>
  <c r="L762" i="27"/>
  <c r="P762" i="27" s="1"/>
  <c r="M761" i="27"/>
  <c r="L761" i="27"/>
  <c r="P761" i="27" s="1"/>
  <c r="M760" i="27"/>
  <c r="L760" i="27"/>
  <c r="M759" i="27"/>
  <c r="L759" i="27"/>
  <c r="P759" i="27" s="1"/>
  <c r="M758" i="27"/>
  <c r="L758" i="27"/>
  <c r="P758" i="27" s="1"/>
  <c r="M757" i="27"/>
  <c r="L757" i="27"/>
  <c r="M756" i="27"/>
  <c r="L756" i="27"/>
  <c r="M755" i="27"/>
  <c r="L755" i="27"/>
  <c r="Q755" i="27" s="1"/>
  <c r="R755" i="27" s="1"/>
  <c r="M754" i="27"/>
  <c r="L754" i="27"/>
  <c r="M753" i="27"/>
  <c r="L753" i="27"/>
  <c r="M752" i="27"/>
  <c r="L752" i="27"/>
  <c r="P752" i="27"/>
  <c r="M751" i="27"/>
  <c r="L751" i="27"/>
  <c r="M750" i="27"/>
  <c r="L750" i="27"/>
  <c r="P750" i="27" s="1"/>
  <c r="M749" i="27"/>
  <c r="L749" i="27"/>
  <c r="M748" i="27"/>
  <c r="L748" i="27"/>
  <c r="P748" i="27" s="1"/>
  <c r="M747" i="27"/>
  <c r="L747" i="27"/>
  <c r="P747" i="27" s="1"/>
  <c r="M746" i="27"/>
  <c r="L746" i="27"/>
  <c r="M745" i="27"/>
  <c r="L745" i="27"/>
  <c r="M744" i="27"/>
  <c r="L744" i="27"/>
  <c r="P744" i="27" s="1"/>
  <c r="M743" i="27"/>
  <c r="L743" i="27"/>
  <c r="P743" i="27" s="1"/>
  <c r="M742" i="27"/>
  <c r="L742" i="27"/>
  <c r="P742" i="27" s="1"/>
  <c r="M741" i="27"/>
  <c r="L741" i="27"/>
  <c r="M740" i="27"/>
  <c r="L740" i="27"/>
  <c r="Q740" i="27" s="1"/>
  <c r="R740" i="27" s="1"/>
  <c r="M739" i="27"/>
  <c r="L739" i="27"/>
  <c r="P739" i="27" s="1"/>
  <c r="M738" i="27"/>
  <c r="L738" i="27"/>
  <c r="M737" i="27"/>
  <c r="L737" i="27"/>
  <c r="P737" i="27" s="1"/>
  <c r="M736" i="27"/>
  <c r="L736" i="27"/>
  <c r="M735" i="27"/>
  <c r="L735" i="27"/>
  <c r="M734" i="27"/>
  <c r="L734" i="27"/>
  <c r="P734" i="27"/>
  <c r="M733" i="27"/>
  <c r="L733" i="27"/>
  <c r="P733" i="27" s="1"/>
  <c r="M732" i="27"/>
  <c r="L732" i="27"/>
  <c r="M731" i="27"/>
  <c r="L731" i="27"/>
  <c r="M730" i="27"/>
  <c r="L730" i="27"/>
  <c r="P730" i="27" s="1"/>
  <c r="M729" i="27"/>
  <c r="L729" i="27"/>
  <c r="Q729" i="27" s="1"/>
  <c r="R729" i="27" s="1"/>
  <c r="M728" i="27"/>
  <c r="L728" i="27"/>
  <c r="M727" i="27"/>
  <c r="L727" i="27"/>
  <c r="M726" i="27"/>
  <c r="L726" i="27"/>
  <c r="Q726" i="27" s="1"/>
  <c r="R726" i="27" s="1"/>
  <c r="M725" i="27"/>
  <c r="L725" i="27"/>
  <c r="Q725" i="27" s="1"/>
  <c r="R725" i="27"/>
  <c r="M724" i="27"/>
  <c r="L724" i="27"/>
  <c r="M723" i="27"/>
  <c r="L723" i="27"/>
  <c r="M722" i="27"/>
  <c r="L722" i="27"/>
  <c r="M721" i="27"/>
  <c r="L721" i="27"/>
  <c r="P721" i="27" s="1"/>
  <c r="M720" i="27"/>
  <c r="L720" i="27"/>
  <c r="M719" i="27"/>
  <c r="L719" i="27"/>
  <c r="Q719" i="27"/>
  <c r="R719" i="27"/>
  <c r="M718" i="27"/>
  <c r="L718" i="27"/>
  <c r="M717" i="27"/>
  <c r="L717" i="27"/>
  <c r="Q717" i="27"/>
  <c r="R717" i="27" s="1"/>
  <c r="M716" i="27"/>
  <c r="L716" i="27"/>
  <c r="M715" i="27"/>
  <c r="L715" i="27"/>
  <c r="M714" i="27"/>
  <c r="L714" i="27"/>
  <c r="M713" i="27"/>
  <c r="L713" i="27"/>
  <c r="P713" i="27"/>
  <c r="M712" i="27"/>
  <c r="L712" i="27"/>
  <c r="Q712" i="27" s="1"/>
  <c r="R712" i="27" s="1"/>
  <c r="M711" i="27"/>
  <c r="L711" i="27"/>
  <c r="M710" i="27"/>
  <c r="L710" i="27"/>
  <c r="M709" i="27"/>
  <c r="L709" i="27"/>
  <c r="M708" i="27"/>
  <c r="L708" i="27"/>
  <c r="P708" i="27" s="1"/>
  <c r="M707" i="27"/>
  <c r="L707" i="27"/>
  <c r="Q707" i="27" s="1"/>
  <c r="R707" i="27" s="1"/>
  <c r="M706" i="27"/>
  <c r="L706" i="27"/>
  <c r="M705" i="27"/>
  <c r="L705" i="27"/>
  <c r="M704" i="27"/>
  <c r="L704" i="27"/>
  <c r="Q704" i="27" s="1"/>
  <c r="R704" i="27" s="1"/>
  <c r="M703" i="27"/>
  <c r="L703" i="27"/>
  <c r="Q703" i="27" s="1"/>
  <c r="R703" i="27" s="1"/>
  <c r="M702" i="27"/>
  <c r="L702" i="27"/>
  <c r="M701" i="27"/>
  <c r="L701" i="27"/>
  <c r="M700" i="27"/>
  <c r="L700" i="27"/>
  <c r="Q700" i="27" s="1"/>
  <c r="R700" i="27" s="1"/>
  <c r="M699" i="27"/>
  <c r="L699" i="27"/>
  <c r="Q699" i="27" s="1"/>
  <c r="R699" i="27" s="1"/>
  <c r="M698" i="27"/>
  <c r="L698" i="27"/>
  <c r="M697" i="27"/>
  <c r="L697" i="27"/>
  <c r="M696" i="27"/>
  <c r="L696" i="27"/>
  <c r="P696" i="27" s="1"/>
  <c r="M695" i="27"/>
  <c r="L695" i="27"/>
  <c r="Q695" i="27" s="1"/>
  <c r="M694" i="27"/>
  <c r="L694" i="27"/>
  <c r="M693" i="27"/>
  <c r="L693" i="27"/>
  <c r="M692" i="27"/>
  <c r="L692" i="27"/>
  <c r="M691" i="27"/>
  <c r="L691" i="27"/>
  <c r="P691" i="27" s="1"/>
  <c r="Q691" i="27"/>
  <c r="R691" i="27" s="1"/>
  <c r="M690" i="27"/>
  <c r="L690" i="27"/>
  <c r="M689" i="27"/>
  <c r="L689" i="27"/>
  <c r="Q689" i="27" s="1"/>
  <c r="R689" i="27" s="1"/>
  <c r="M688" i="27"/>
  <c r="L688" i="27"/>
  <c r="P688" i="27" s="1"/>
  <c r="M687" i="27"/>
  <c r="L687" i="27"/>
  <c r="M686" i="27"/>
  <c r="L686" i="27"/>
  <c r="Q686" i="27" s="1"/>
  <c r="R686" i="27" s="1"/>
  <c r="M685" i="27"/>
  <c r="L685" i="27"/>
  <c r="M684" i="27"/>
  <c r="L684" i="27"/>
  <c r="M683" i="27"/>
  <c r="L683" i="27"/>
  <c r="M682" i="27"/>
  <c r="L682" i="27"/>
  <c r="M681" i="27"/>
  <c r="L681" i="27"/>
  <c r="M680" i="27"/>
  <c r="L680" i="27"/>
  <c r="M679" i="27"/>
  <c r="L679" i="27"/>
  <c r="M678" i="27"/>
  <c r="L678" i="27"/>
  <c r="M677" i="27"/>
  <c r="L677" i="27"/>
  <c r="M676" i="27"/>
  <c r="L676" i="27"/>
  <c r="Q676" i="27" s="1"/>
  <c r="R676" i="27" s="1"/>
  <c r="M675" i="27"/>
  <c r="L675" i="27"/>
  <c r="M674" i="27"/>
  <c r="L674" i="27"/>
  <c r="P674" i="27" s="1"/>
  <c r="Q674" i="27"/>
  <c r="R674" i="27" s="1"/>
  <c r="M673" i="27"/>
  <c r="L673" i="27"/>
  <c r="P673" i="27" s="1"/>
  <c r="M672" i="27"/>
  <c r="L672" i="27"/>
  <c r="Q672" i="27" s="1"/>
  <c r="R672" i="27" s="1"/>
  <c r="M671" i="27"/>
  <c r="L671" i="27"/>
  <c r="Q671" i="27" s="1"/>
  <c r="R671" i="27" s="1"/>
  <c r="M670" i="27"/>
  <c r="L670" i="27"/>
  <c r="Q670" i="27" s="1"/>
  <c r="R670" i="27" s="1"/>
  <c r="M669" i="27"/>
  <c r="L669" i="27"/>
  <c r="P669" i="27" s="1"/>
  <c r="M668" i="27"/>
  <c r="L668" i="27"/>
  <c r="Q668" i="27" s="1"/>
  <c r="R668" i="27" s="1"/>
  <c r="M667" i="27"/>
  <c r="L667" i="27"/>
  <c r="M666" i="27"/>
  <c r="L666" i="27"/>
  <c r="Q666" i="27" s="1"/>
  <c r="R666" i="27" s="1"/>
  <c r="M665" i="27"/>
  <c r="L665" i="27"/>
  <c r="M664" i="27"/>
  <c r="L664" i="27"/>
  <c r="M663" i="27"/>
  <c r="L663" i="27"/>
  <c r="M662" i="27"/>
  <c r="L662" i="27"/>
  <c r="Q662" i="27" s="1"/>
  <c r="R662" i="27" s="1"/>
  <c r="M661" i="27"/>
  <c r="L661" i="27"/>
  <c r="Q661" i="27" s="1"/>
  <c r="R661" i="27" s="1"/>
  <c r="M660" i="27"/>
  <c r="L660" i="27"/>
  <c r="Q660" i="27" s="1"/>
  <c r="R660" i="27"/>
  <c r="M659" i="27"/>
  <c r="L659" i="27"/>
  <c r="M658" i="27"/>
  <c r="L658" i="27"/>
  <c r="P658" i="27"/>
  <c r="M657" i="27"/>
  <c r="L657" i="27"/>
  <c r="M656" i="27"/>
  <c r="L656" i="27"/>
  <c r="M655" i="27"/>
  <c r="L655" i="27"/>
  <c r="P655" i="27" s="1"/>
  <c r="M654" i="27"/>
  <c r="L654" i="27"/>
  <c r="M653" i="27"/>
  <c r="L653" i="27"/>
  <c r="P653" i="27" s="1"/>
  <c r="M652" i="27"/>
  <c r="L652" i="27"/>
  <c r="M651" i="27"/>
  <c r="L651" i="27"/>
  <c r="P651" i="27" s="1"/>
  <c r="M650" i="27"/>
  <c r="L650" i="27"/>
  <c r="M649" i="27"/>
  <c r="L649" i="27"/>
  <c r="M648" i="27"/>
  <c r="L648" i="27"/>
  <c r="M647" i="27"/>
  <c r="L647" i="27"/>
  <c r="M646" i="27"/>
  <c r="L646" i="27"/>
  <c r="M645" i="27"/>
  <c r="L645" i="27"/>
  <c r="M644" i="27"/>
  <c r="L644" i="27"/>
  <c r="M643" i="27"/>
  <c r="L643" i="27"/>
  <c r="M642" i="27"/>
  <c r="L642" i="27"/>
  <c r="M641" i="27"/>
  <c r="L641" i="27"/>
  <c r="P641" i="27" s="1"/>
  <c r="M640" i="27"/>
  <c r="L640" i="27"/>
  <c r="M639" i="27"/>
  <c r="L639" i="27"/>
  <c r="M638" i="27"/>
  <c r="L638" i="27"/>
  <c r="Q638" i="27"/>
  <c r="R638" i="27" s="1"/>
  <c r="M637" i="27"/>
  <c r="L637" i="27"/>
  <c r="Q637" i="27" s="1"/>
  <c r="R637" i="27" s="1"/>
  <c r="M636" i="27"/>
  <c r="L636" i="27"/>
  <c r="M635" i="27"/>
  <c r="L635" i="27"/>
  <c r="M634" i="27"/>
  <c r="L634" i="27"/>
  <c r="M633" i="27"/>
  <c r="L633" i="27"/>
  <c r="M632" i="27"/>
  <c r="L632" i="27"/>
  <c r="M631" i="27"/>
  <c r="L631" i="27"/>
  <c r="M630" i="27"/>
  <c r="L630" i="27"/>
  <c r="P630" i="27" s="1"/>
  <c r="M629" i="27"/>
  <c r="L629" i="27"/>
  <c r="M628" i="27"/>
  <c r="L628" i="27"/>
  <c r="Q628" i="27" s="1"/>
  <c r="R628" i="27" s="1"/>
  <c r="M627" i="27"/>
  <c r="L627" i="27"/>
  <c r="P627" i="27" s="1"/>
  <c r="Q627" i="27"/>
  <c r="R627" i="27" s="1"/>
  <c r="M626" i="27"/>
  <c r="L626" i="27"/>
  <c r="M625" i="27"/>
  <c r="L625" i="27"/>
  <c r="M624" i="27"/>
  <c r="L624" i="27"/>
  <c r="Q624" i="27" s="1"/>
  <c r="R624" i="27" s="1"/>
  <c r="M623" i="27"/>
  <c r="L623" i="27"/>
  <c r="M622" i="27"/>
  <c r="L622" i="27"/>
  <c r="Q622" i="27"/>
  <c r="R622" i="27" s="1"/>
  <c r="M621" i="27"/>
  <c r="L621" i="27"/>
  <c r="M620" i="27"/>
  <c r="L620" i="27"/>
  <c r="P620" i="27" s="1"/>
  <c r="M619" i="27"/>
  <c r="L619" i="27"/>
  <c r="M618" i="27"/>
  <c r="L618" i="27"/>
  <c r="M617" i="27"/>
  <c r="L617" i="27"/>
  <c r="M616" i="27"/>
  <c r="L616" i="27"/>
  <c r="P616" i="27" s="1"/>
  <c r="M615" i="27"/>
  <c r="L615" i="27"/>
  <c r="M614" i="27"/>
  <c r="L614" i="27"/>
  <c r="M613" i="27"/>
  <c r="L613" i="27"/>
  <c r="M612" i="27"/>
  <c r="L612" i="27"/>
  <c r="Q612" i="27" s="1"/>
  <c r="R612" i="27" s="1"/>
  <c r="M611" i="27"/>
  <c r="L611" i="27"/>
  <c r="M610" i="27"/>
  <c r="L610" i="27"/>
  <c r="Q610" i="27" s="1"/>
  <c r="R610" i="27" s="1"/>
  <c r="M609" i="27"/>
  <c r="L609" i="27"/>
  <c r="M608" i="27"/>
  <c r="L608" i="27"/>
  <c r="M607" i="27"/>
  <c r="L607" i="27"/>
  <c r="P607" i="27" s="1"/>
  <c r="Q607" i="27"/>
  <c r="R607" i="27" s="1"/>
  <c r="M606" i="27"/>
  <c r="L606" i="27"/>
  <c r="M605" i="27"/>
  <c r="L605" i="27"/>
  <c r="Q605" i="27" s="1"/>
  <c r="R605" i="27" s="1"/>
  <c r="M604" i="27"/>
  <c r="L604" i="27"/>
  <c r="Q604" i="27" s="1"/>
  <c r="R604" i="27" s="1"/>
  <c r="M603" i="27"/>
  <c r="L603" i="27"/>
  <c r="P603" i="27" s="1"/>
  <c r="M602" i="27"/>
  <c r="L602" i="27"/>
  <c r="M601" i="27"/>
  <c r="L601" i="27"/>
  <c r="P601" i="27" s="1"/>
  <c r="M600" i="27"/>
  <c r="L600" i="27"/>
  <c r="Q600" i="27" s="1"/>
  <c r="M599" i="27"/>
  <c r="L599" i="27"/>
  <c r="Q599" i="27" s="1"/>
  <c r="R599" i="27" s="1"/>
  <c r="M598" i="27"/>
  <c r="L598" i="27"/>
  <c r="M597" i="27"/>
  <c r="L597" i="27"/>
  <c r="M596" i="27"/>
  <c r="L596" i="27"/>
  <c r="M595" i="27"/>
  <c r="L595" i="27"/>
  <c r="P595" i="27" s="1"/>
  <c r="M594" i="27"/>
  <c r="L594" i="27"/>
  <c r="M593" i="27"/>
  <c r="L593" i="27"/>
  <c r="Q593" i="27" s="1"/>
  <c r="R593" i="27" s="1"/>
  <c r="M592" i="27"/>
  <c r="L592" i="27"/>
  <c r="Q592" i="27" s="1"/>
  <c r="R592" i="27" s="1"/>
  <c r="M591" i="27"/>
  <c r="L591" i="27"/>
  <c r="M590" i="27"/>
  <c r="L590" i="27"/>
  <c r="M589" i="27"/>
  <c r="L589" i="27"/>
  <c r="P589" i="27"/>
  <c r="M588" i="27"/>
  <c r="L588" i="27"/>
  <c r="Q588" i="27" s="1"/>
  <c r="R588" i="27" s="1"/>
  <c r="M587" i="27"/>
  <c r="L587" i="27"/>
  <c r="M586" i="27"/>
  <c r="L586" i="27"/>
  <c r="M585" i="27"/>
  <c r="L585" i="27"/>
  <c r="M584" i="27"/>
  <c r="L584" i="27"/>
  <c r="P584" i="27" s="1"/>
  <c r="M583" i="27"/>
  <c r="L583" i="27"/>
  <c r="M582" i="27"/>
  <c r="L582" i="27"/>
  <c r="Q582" i="27" s="1"/>
  <c r="R582" i="27" s="1"/>
  <c r="M581" i="27"/>
  <c r="L581" i="27"/>
  <c r="M580" i="27"/>
  <c r="L580" i="27"/>
  <c r="P580" i="27" s="1"/>
  <c r="M579" i="27"/>
  <c r="L579" i="27"/>
  <c r="P579" i="27" s="1"/>
  <c r="M578" i="27"/>
  <c r="L578" i="27"/>
  <c r="P578" i="27" s="1"/>
  <c r="M577" i="27"/>
  <c r="L577" i="27"/>
  <c r="M576" i="27"/>
  <c r="L576" i="27"/>
  <c r="M575" i="27"/>
  <c r="L575" i="27"/>
  <c r="M574" i="27"/>
  <c r="L574" i="27"/>
  <c r="Q574" i="27" s="1"/>
  <c r="R574" i="27"/>
  <c r="M573" i="27"/>
  <c r="L573" i="27"/>
  <c r="M572" i="27"/>
  <c r="L572" i="27"/>
  <c r="M571" i="27"/>
  <c r="L571" i="27"/>
  <c r="P571" i="27" s="1"/>
  <c r="M570" i="27"/>
  <c r="L570" i="27"/>
  <c r="P570" i="27" s="1"/>
  <c r="M569" i="27"/>
  <c r="L569" i="27"/>
  <c r="M568" i="27"/>
  <c r="L568" i="27"/>
  <c r="M567" i="27"/>
  <c r="L567" i="27"/>
  <c r="M566" i="27"/>
  <c r="L566" i="27"/>
  <c r="M565" i="27"/>
  <c r="L565" i="27"/>
  <c r="M564" i="27"/>
  <c r="L564" i="27"/>
  <c r="Q564" i="27" s="1"/>
  <c r="M563" i="27"/>
  <c r="L563" i="27"/>
  <c r="Q563" i="27"/>
  <c r="R563" i="27" s="1"/>
  <c r="M562" i="27"/>
  <c r="L562" i="27"/>
  <c r="Q562" i="27" s="1"/>
  <c r="R562" i="27" s="1"/>
  <c r="M561" i="27"/>
  <c r="L561" i="27"/>
  <c r="P561" i="27" s="1"/>
  <c r="M560" i="27"/>
  <c r="L560" i="27"/>
  <c r="Q560" i="27" s="1"/>
  <c r="R560" i="27" s="1"/>
  <c r="M559" i="27"/>
  <c r="L559" i="27"/>
  <c r="M558" i="27"/>
  <c r="L558" i="27"/>
  <c r="M557" i="27"/>
  <c r="L557" i="27"/>
  <c r="M556" i="27"/>
  <c r="L556" i="27"/>
  <c r="P556" i="27" s="1"/>
  <c r="M555" i="27"/>
  <c r="L555" i="27"/>
  <c r="Q555" i="27" s="1"/>
  <c r="M554" i="27"/>
  <c r="L554" i="27"/>
  <c r="Q554" i="27" s="1"/>
  <c r="R554" i="27" s="1"/>
  <c r="M553" i="27"/>
  <c r="L553" i="27"/>
  <c r="M552" i="27"/>
  <c r="L552" i="27"/>
  <c r="Q552" i="27" s="1"/>
  <c r="R552" i="27" s="1"/>
  <c r="M551" i="27"/>
  <c r="L551" i="27"/>
  <c r="P551" i="27" s="1"/>
  <c r="M550" i="27"/>
  <c r="L550" i="27"/>
  <c r="M549" i="27"/>
  <c r="L549" i="27"/>
  <c r="M548" i="27"/>
  <c r="L548" i="27"/>
  <c r="M547" i="27"/>
  <c r="L547" i="27"/>
  <c r="Q547" i="27" s="1"/>
  <c r="R547" i="27" s="1"/>
  <c r="M546" i="27"/>
  <c r="L546" i="27"/>
  <c r="Q546" i="27" s="1"/>
  <c r="R546" i="27" s="1"/>
  <c r="M545" i="27"/>
  <c r="L545" i="27"/>
  <c r="P545" i="27"/>
  <c r="M544" i="27"/>
  <c r="L544" i="27"/>
  <c r="Q544" i="27"/>
  <c r="R544" i="27" s="1"/>
  <c r="M543" i="27"/>
  <c r="L543" i="27"/>
  <c r="M542" i="27"/>
  <c r="L542" i="27"/>
  <c r="M541" i="27"/>
  <c r="L541" i="27"/>
  <c r="M540" i="27"/>
  <c r="L540" i="27"/>
  <c r="Q540" i="27" s="1"/>
  <c r="R540" i="27" s="1"/>
  <c r="M539" i="27"/>
  <c r="L539" i="27"/>
  <c r="Q539" i="27" s="1"/>
  <c r="R539" i="27" s="1"/>
  <c r="M538" i="27"/>
  <c r="L538" i="27"/>
  <c r="M537" i="27"/>
  <c r="L537" i="27"/>
  <c r="M536" i="27"/>
  <c r="L536" i="27"/>
  <c r="M535" i="27"/>
  <c r="L535" i="27"/>
  <c r="M534" i="27"/>
  <c r="L534" i="27"/>
  <c r="M533" i="27"/>
  <c r="L533" i="27"/>
  <c r="P533" i="27" s="1"/>
  <c r="M532" i="27"/>
  <c r="L532" i="27"/>
  <c r="M531" i="27"/>
  <c r="L531" i="27"/>
  <c r="M530" i="27"/>
  <c r="L530" i="27"/>
  <c r="M529" i="27"/>
  <c r="L529" i="27"/>
  <c r="P529" i="27"/>
  <c r="M528" i="27"/>
  <c r="L528" i="27"/>
  <c r="Q528" i="27"/>
  <c r="R528" i="27" s="1"/>
  <c r="M527" i="27"/>
  <c r="L527" i="27"/>
  <c r="M526" i="27"/>
  <c r="L526" i="27"/>
  <c r="Q526" i="27" s="1"/>
  <c r="R526" i="27" s="1"/>
  <c r="M525" i="27"/>
  <c r="L525" i="27"/>
  <c r="M524" i="27"/>
  <c r="L524" i="27"/>
  <c r="M523" i="27"/>
  <c r="L523" i="27"/>
  <c r="M522" i="27"/>
  <c r="L522" i="27"/>
  <c r="M521" i="27"/>
  <c r="L521" i="27"/>
  <c r="M520" i="27"/>
  <c r="L520" i="27"/>
  <c r="M519" i="27"/>
  <c r="L519" i="27"/>
  <c r="M518" i="27"/>
  <c r="L518" i="27"/>
  <c r="M517" i="27"/>
  <c r="L517" i="27"/>
  <c r="M516" i="27"/>
  <c r="L516" i="27"/>
  <c r="M515" i="27"/>
  <c r="L515" i="27"/>
  <c r="Q515" i="27" s="1"/>
  <c r="R515" i="27" s="1"/>
  <c r="M514" i="27"/>
  <c r="L514" i="27"/>
  <c r="Q514" i="27" s="1"/>
  <c r="R514" i="27" s="1"/>
  <c r="M513" i="27"/>
  <c r="L513" i="27"/>
  <c r="M512" i="27"/>
  <c r="L512" i="27"/>
  <c r="M511" i="27"/>
  <c r="L511" i="27"/>
  <c r="Q511" i="27" s="1"/>
  <c r="R511" i="27" s="1"/>
  <c r="M510" i="27"/>
  <c r="L510" i="27"/>
  <c r="Q510" i="27" s="1"/>
  <c r="R510" i="27" s="1"/>
  <c r="M509" i="27"/>
  <c r="L509" i="27"/>
  <c r="M508" i="27"/>
  <c r="L508" i="27"/>
  <c r="Q508" i="27" s="1"/>
  <c r="R508" i="27" s="1"/>
  <c r="M507" i="27"/>
  <c r="L507" i="27"/>
  <c r="M506" i="27"/>
  <c r="L506" i="27"/>
  <c r="Q506" i="27" s="1"/>
  <c r="R506" i="27" s="1"/>
  <c r="M505" i="27"/>
  <c r="L505" i="27"/>
  <c r="M504" i="27"/>
  <c r="L504" i="27"/>
  <c r="Q504" i="27"/>
  <c r="R504" i="27" s="1"/>
  <c r="M503" i="27"/>
  <c r="L503" i="27"/>
  <c r="Q503" i="27" s="1"/>
  <c r="R503" i="27" s="1"/>
  <c r="M502" i="27"/>
  <c r="L502" i="27"/>
  <c r="Q502" i="27" s="1"/>
  <c r="R502" i="27" s="1"/>
  <c r="M501" i="27"/>
  <c r="L501" i="27"/>
  <c r="Q501" i="27" s="1"/>
  <c r="R501" i="27" s="1"/>
  <c r="M500" i="27"/>
  <c r="L500" i="27"/>
  <c r="Q500" i="27"/>
  <c r="R500" i="27" s="1"/>
  <c r="M499" i="27"/>
  <c r="L499" i="27"/>
  <c r="M498" i="27"/>
  <c r="L498" i="27"/>
  <c r="Q498" i="27" s="1"/>
  <c r="R498" i="27" s="1"/>
  <c r="M497" i="27"/>
  <c r="L497" i="27"/>
  <c r="M496" i="27"/>
  <c r="L496" i="27"/>
  <c r="Q496" i="27" s="1"/>
  <c r="R496" i="27"/>
  <c r="M495" i="27"/>
  <c r="L495" i="27"/>
  <c r="Q495" i="27" s="1"/>
  <c r="M494" i="27"/>
  <c r="L494" i="27"/>
  <c r="Q494" i="27" s="1"/>
  <c r="R494" i="27" s="1"/>
  <c r="M493" i="27"/>
  <c r="L493" i="27"/>
  <c r="M492" i="27"/>
  <c r="L492" i="27"/>
  <c r="Q492" i="27"/>
  <c r="R492" i="27" s="1"/>
  <c r="M491" i="27"/>
  <c r="L491" i="27"/>
  <c r="M490" i="27"/>
  <c r="L490" i="27"/>
  <c r="Q490" i="27"/>
  <c r="R490" i="27" s="1"/>
  <c r="M489" i="27"/>
  <c r="L489" i="27"/>
  <c r="M488" i="27"/>
  <c r="L488" i="27"/>
  <c r="Q488" i="27" s="1"/>
  <c r="R488" i="27" s="1"/>
  <c r="M487" i="27"/>
  <c r="L487" i="27"/>
  <c r="M486" i="27"/>
  <c r="L486" i="27"/>
  <c r="Q486" i="27" s="1"/>
  <c r="R486" i="27"/>
  <c r="M485" i="27"/>
  <c r="L485" i="27"/>
  <c r="M484" i="27"/>
  <c r="L484" i="27"/>
  <c r="Q484" i="27" s="1"/>
  <c r="R484" i="27" s="1"/>
  <c r="M483" i="27"/>
  <c r="L483" i="27"/>
  <c r="Q483" i="27" s="1"/>
  <c r="R483" i="27" s="1"/>
  <c r="M482" i="27"/>
  <c r="L482" i="27"/>
  <c r="Q482" i="27" s="1"/>
  <c r="R482" i="27" s="1"/>
  <c r="M481" i="27"/>
  <c r="L481" i="27"/>
  <c r="M480" i="27"/>
  <c r="L480" i="27"/>
  <c r="Q480" i="27"/>
  <c r="R480" i="27" s="1"/>
  <c r="M479" i="27"/>
  <c r="L479" i="27"/>
  <c r="M478" i="27"/>
  <c r="L478" i="27"/>
  <c r="Q478" i="27" s="1"/>
  <c r="R478" i="27" s="1"/>
  <c r="M477" i="27"/>
  <c r="L477" i="27"/>
  <c r="M476" i="27"/>
  <c r="L476" i="27"/>
  <c r="Q476" i="27" s="1"/>
  <c r="R476" i="27" s="1"/>
  <c r="M475" i="27"/>
  <c r="L475" i="27"/>
  <c r="M474" i="27"/>
  <c r="L474" i="27"/>
  <c r="Q474" i="27" s="1"/>
  <c r="R474" i="27" s="1"/>
  <c r="M473" i="27"/>
  <c r="L473" i="27"/>
  <c r="M472" i="27"/>
  <c r="L472" i="27"/>
  <c r="Q472" i="27" s="1"/>
  <c r="R472" i="27" s="1"/>
  <c r="M471" i="27"/>
  <c r="L471" i="27"/>
  <c r="M470" i="27"/>
  <c r="L470" i="27"/>
  <c r="Q470" i="27" s="1"/>
  <c r="R470" i="27" s="1"/>
  <c r="M469" i="27"/>
  <c r="L469" i="27"/>
  <c r="P469" i="27" s="1"/>
  <c r="M468" i="27"/>
  <c r="L468" i="27"/>
  <c r="Q468" i="27" s="1"/>
  <c r="R468" i="27"/>
  <c r="M467" i="27"/>
  <c r="L467" i="27"/>
  <c r="Q467" i="27"/>
  <c r="R467" i="27" s="1"/>
  <c r="M466" i="27"/>
  <c r="L466" i="27"/>
  <c r="Q466" i="27" s="1"/>
  <c r="R466" i="27" s="1"/>
  <c r="M465" i="27"/>
  <c r="L465" i="27"/>
  <c r="M464" i="27"/>
  <c r="L464" i="27"/>
  <c r="Q464" i="27"/>
  <c r="R464" i="27"/>
  <c r="M463" i="27"/>
  <c r="L463" i="27"/>
  <c r="Q463" i="27" s="1"/>
  <c r="M462" i="27"/>
  <c r="L462" i="27"/>
  <c r="Q462" i="27"/>
  <c r="R462" i="27" s="1"/>
  <c r="M461" i="27"/>
  <c r="L461" i="27"/>
  <c r="M460" i="27"/>
  <c r="L460" i="27"/>
  <c r="Q460" i="27" s="1"/>
  <c r="R460" i="27" s="1"/>
  <c r="M459" i="27"/>
  <c r="L459" i="27"/>
  <c r="P459" i="27" s="1"/>
  <c r="M458" i="27"/>
  <c r="L458" i="27"/>
  <c r="Q458" i="27" s="1"/>
  <c r="R458" i="27" s="1"/>
  <c r="M457" i="27"/>
  <c r="L457" i="27"/>
  <c r="Q457" i="27" s="1"/>
  <c r="M456" i="27"/>
  <c r="L456" i="27"/>
  <c r="M455" i="27"/>
  <c r="L455" i="27"/>
  <c r="Q455" i="27" s="1"/>
  <c r="R455" i="27" s="1"/>
  <c r="M454" i="27"/>
  <c r="L454" i="27"/>
  <c r="Q454" i="27"/>
  <c r="R454" i="27" s="1"/>
  <c r="M453" i="27"/>
  <c r="L453" i="27"/>
  <c r="P453" i="27" s="1"/>
  <c r="M452" i="27"/>
  <c r="L452" i="27"/>
  <c r="Q452" i="27"/>
  <c r="R452" i="27" s="1"/>
  <c r="M451" i="27"/>
  <c r="L451" i="27"/>
  <c r="Q451" i="27" s="1"/>
  <c r="R451" i="27" s="1"/>
  <c r="M450" i="27"/>
  <c r="L450" i="27"/>
  <c r="Q450" i="27"/>
  <c r="R450" i="27" s="1"/>
  <c r="M449" i="27"/>
  <c r="L449" i="27"/>
  <c r="M448" i="27"/>
  <c r="L448" i="27"/>
  <c r="Q448" i="27" s="1"/>
  <c r="R448" i="27" s="1"/>
  <c r="M447" i="27"/>
  <c r="L447" i="27"/>
  <c r="M446" i="27"/>
  <c r="L446" i="27"/>
  <c r="Q446" i="27" s="1"/>
  <c r="R446" i="27" s="1"/>
  <c r="M445" i="27"/>
  <c r="L445" i="27"/>
  <c r="Q445" i="27" s="1"/>
  <c r="M444" i="27"/>
  <c r="L444" i="27"/>
  <c r="Q444" i="27" s="1"/>
  <c r="R444" i="27"/>
  <c r="M443" i="27"/>
  <c r="L443" i="27"/>
  <c r="M442" i="27"/>
  <c r="L442" i="27"/>
  <c r="P442" i="27" s="1"/>
  <c r="M441" i="27"/>
  <c r="L441" i="27"/>
  <c r="Q441" i="27" s="1"/>
  <c r="M440" i="27"/>
  <c r="L440" i="27"/>
  <c r="Q440" i="27"/>
  <c r="R440" i="27" s="1"/>
  <c r="M439" i="27"/>
  <c r="L439" i="27"/>
  <c r="P439" i="27" s="1"/>
  <c r="M438" i="27"/>
  <c r="L438" i="27"/>
  <c r="Q438" i="27" s="1"/>
  <c r="R438" i="27" s="1"/>
  <c r="M437" i="27"/>
  <c r="L437" i="27"/>
  <c r="M436" i="27"/>
  <c r="L436" i="27"/>
  <c r="Q436" i="27" s="1"/>
  <c r="R436" i="27"/>
  <c r="M435" i="27"/>
  <c r="L435" i="27"/>
  <c r="Q435" i="27" s="1"/>
  <c r="R435" i="27" s="1"/>
  <c r="M434" i="27"/>
  <c r="L434" i="27"/>
  <c r="Q434" i="27"/>
  <c r="R434" i="27" s="1"/>
  <c r="M433" i="27"/>
  <c r="L433" i="27"/>
  <c r="M432" i="27"/>
  <c r="L432" i="27"/>
  <c r="Q432" i="27" s="1"/>
  <c r="R432" i="27" s="1"/>
  <c r="M431" i="27"/>
  <c r="L431" i="27"/>
  <c r="P431" i="27" s="1"/>
  <c r="M430" i="27"/>
  <c r="L430" i="27"/>
  <c r="Q430" i="27" s="1"/>
  <c r="R430" i="27" s="1"/>
  <c r="M429" i="27"/>
  <c r="L429" i="27"/>
  <c r="M428" i="27"/>
  <c r="L428" i="27"/>
  <c r="Q428" i="27" s="1"/>
  <c r="R428" i="27"/>
  <c r="M427" i="27"/>
  <c r="L427" i="27"/>
  <c r="Q427" i="27"/>
  <c r="R427" i="27" s="1"/>
  <c r="M426" i="27"/>
  <c r="L426" i="27"/>
  <c r="Q426" i="27" s="1"/>
  <c r="R426" i="27" s="1"/>
  <c r="M425" i="27"/>
  <c r="L425" i="27"/>
  <c r="M424" i="27"/>
  <c r="L424" i="27"/>
  <c r="M423" i="27"/>
  <c r="L423" i="27"/>
  <c r="M422" i="27"/>
  <c r="L422" i="27"/>
  <c r="Q422" i="27"/>
  <c r="R422" i="27" s="1"/>
  <c r="M421" i="27"/>
  <c r="L421" i="27"/>
  <c r="M420" i="27"/>
  <c r="L420" i="27"/>
  <c r="Q420" i="27" s="1"/>
  <c r="R420" i="27" s="1"/>
  <c r="M419" i="27"/>
  <c r="L419" i="27"/>
  <c r="M418" i="27"/>
  <c r="L418" i="27"/>
  <c r="Q418" i="27" s="1"/>
  <c r="R418" i="27"/>
  <c r="M417" i="27"/>
  <c r="L417" i="27"/>
  <c r="M416" i="27"/>
  <c r="L416" i="27"/>
  <c r="Q416" i="27" s="1"/>
  <c r="R416" i="27" s="1"/>
  <c r="M415" i="27"/>
  <c r="L415" i="27"/>
  <c r="M414" i="27"/>
  <c r="L414" i="27"/>
  <c r="P414" i="27" s="1"/>
  <c r="M413" i="27"/>
  <c r="L413" i="27"/>
  <c r="M412" i="27"/>
  <c r="L412" i="27"/>
  <c r="Q412" i="27" s="1"/>
  <c r="R412" i="27" s="1"/>
  <c r="M411" i="27"/>
  <c r="L411" i="27"/>
  <c r="Q411" i="27" s="1"/>
  <c r="R411" i="27" s="1"/>
  <c r="M410" i="27"/>
  <c r="L410" i="27"/>
  <c r="P410" i="27" s="1"/>
  <c r="M409" i="27"/>
  <c r="L409" i="27"/>
  <c r="M408" i="27"/>
  <c r="L408" i="27"/>
  <c r="Q408" i="27" s="1"/>
  <c r="R408" i="27" s="1"/>
  <c r="M407" i="27"/>
  <c r="L407" i="27"/>
  <c r="Q407" i="27" s="1"/>
  <c r="M406" i="27"/>
  <c r="L406" i="27"/>
  <c r="P406" i="27" s="1"/>
  <c r="M405" i="27"/>
  <c r="L405" i="27"/>
  <c r="M404" i="27"/>
  <c r="L404" i="27"/>
  <c r="Q404" i="27"/>
  <c r="R404" i="27" s="1"/>
  <c r="M403" i="27"/>
  <c r="L403" i="27"/>
  <c r="M402" i="27"/>
  <c r="L402" i="27"/>
  <c r="Q402" i="27" s="1"/>
  <c r="R402" i="27" s="1"/>
  <c r="M401" i="27"/>
  <c r="L401" i="27"/>
  <c r="M400" i="27"/>
  <c r="L400" i="27"/>
  <c r="M399" i="27"/>
  <c r="L399" i="27"/>
  <c r="M398" i="27"/>
  <c r="L398" i="27"/>
  <c r="M397" i="27"/>
  <c r="L397" i="27"/>
  <c r="Q397" i="27" s="1"/>
  <c r="M396" i="27"/>
  <c r="L396" i="27"/>
  <c r="Q396" i="27" s="1"/>
  <c r="R396" i="27" s="1"/>
  <c r="M395" i="27"/>
  <c r="L395" i="27"/>
  <c r="Q395" i="27" s="1"/>
  <c r="R395" i="27" s="1"/>
  <c r="M394" i="27"/>
  <c r="L394" i="27"/>
  <c r="M393" i="27"/>
  <c r="L393" i="27"/>
  <c r="M392" i="27"/>
  <c r="L392" i="27"/>
  <c r="M391" i="27"/>
  <c r="L391" i="27"/>
  <c r="M390" i="27"/>
  <c r="L390" i="27"/>
  <c r="M389" i="27"/>
  <c r="L389" i="27"/>
  <c r="Q389" i="27" s="1"/>
  <c r="M388" i="27"/>
  <c r="L388" i="27"/>
  <c r="Q388" i="27"/>
  <c r="R388" i="27" s="1"/>
  <c r="M387" i="27"/>
  <c r="L387" i="27"/>
  <c r="P387" i="27" s="1"/>
  <c r="M386" i="27"/>
  <c r="L386" i="27"/>
  <c r="Q386" i="27" s="1"/>
  <c r="R386" i="27" s="1"/>
  <c r="M385" i="27"/>
  <c r="L385" i="27"/>
  <c r="M384" i="27"/>
  <c r="L384" i="27"/>
  <c r="M383" i="27"/>
  <c r="L383" i="27"/>
  <c r="M382" i="27"/>
  <c r="L382" i="27"/>
  <c r="Q382" i="27"/>
  <c r="R382" i="27" s="1"/>
  <c r="M381" i="27"/>
  <c r="L381" i="27"/>
  <c r="M380" i="27"/>
  <c r="L380" i="27"/>
  <c r="Q380" i="27" s="1"/>
  <c r="R380" i="27" s="1"/>
  <c r="M379" i="27"/>
  <c r="L379" i="27"/>
  <c r="Q379" i="27" s="1"/>
  <c r="R379" i="27" s="1"/>
  <c r="M378" i="27"/>
  <c r="L378" i="27"/>
  <c r="M377" i="27"/>
  <c r="L377" i="27"/>
  <c r="Q377" i="27" s="1"/>
  <c r="R377" i="27" s="1"/>
  <c r="M376" i="27"/>
  <c r="L376" i="27"/>
  <c r="Q376" i="27" s="1"/>
  <c r="R376" i="27" s="1"/>
  <c r="M375" i="27"/>
  <c r="L375" i="27"/>
  <c r="M374" i="27"/>
  <c r="L374" i="27"/>
  <c r="Q374" i="27" s="1"/>
  <c r="R374" i="27" s="1"/>
  <c r="M373" i="27"/>
  <c r="L373" i="27"/>
  <c r="Q373" i="27" s="1"/>
  <c r="R373" i="27" s="1"/>
  <c r="M372" i="27"/>
  <c r="L372" i="27"/>
  <c r="Q372" i="27" s="1"/>
  <c r="R372" i="27" s="1"/>
  <c r="M371" i="27"/>
  <c r="L371" i="27"/>
  <c r="M370" i="27"/>
  <c r="L370" i="27"/>
  <c r="M369" i="27"/>
  <c r="L369" i="27"/>
  <c r="Q369" i="27" s="1"/>
  <c r="R369" i="27" s="1"/>
  <c r="M368" i="27"/>
  <c r="L368" i="27"/>
  <c r="M367" i="27"/>
  <c r="L367" i="27"/>
  <c r="Q367" i="27" s="1"/>
  <c r="R367" i="27"/>
  <c r="M366" i="27"/>
  <c r="L366" i="27"/>
  <c r="Q366" i="27" s="1"/>
  <c r="R366" i="27" s="1"/>
  <c r="M365" i="27"/>
  <c r="L365" i="27"/>
  <c r="M364" i="27"/>
  <c r="L364" i="27"/>
  <c r="M363" i="27"/>
  <c r="L363" i="27"/>
  <c r="M362" i="27"/>
  <c r="L362" i="27"/>
  <c r="Q362" i="27" s="1"/>
  <c r="R362" i="27" s="1"/>
  <c r="M361" i="27"/>
  <c r="L361" i="27"/>
  <c r="Q361" i="27"/>
  <c r="R361" i="27" s="1"/>
  <c r="M360" i="27"/>
  <c r="L360" i="27"/>
  <c r="M359" i="27"/>
  <c r="L359" i="27"/>
  <c r="Q359" i="27"/>
  <c r="R359" i="27" s="1"/>
  <c r="M358" i="27"/>
  <c r="L358" i="27"/>
  <c r="M357" i="27"/>
  <c r="L357" i="27"/>
  <c r="M356" i="27"/>
  <c r="L356" i="27"/>
  <c r="M355" i="27"/>
  <c r="L355" i="27"/>
  <c r="M354" i="27"/>
  <c r="L354" i="27"/>
  <c r="M353" i="27"/>
  <c r="L353" i="27"/>
  <c r="P353" i="27" s="1"/>
  <c r="M352" i="27"/>
  <c r="L352" i="27"/>
  <c r="Q352" i="27" s="1"/>
  <c r="R352" i="27" s="1"/>
  <c r="M351" i="27"/>
  <c r="L351" i="27"/>
  <c r="M350" i="27"/>
  <c r="L350" i="27"/>
  <c r="Q350" i="27" s="1"/>
  <c r="R350" i="27" s="1"/>
  <c r="M349" i="27"/>
  <c r="L349" i="27"/>
  <c r="M348" i="27"/>
  <c r="L348" i="27"/>
  <c r="M347" i="27"/>
  <c r="L347" i="27"/>
  <c r="Q347" i="27" s="1"/>
  <c r="R347" i="27" s="1"/>
  <c r="M346" i="27"/>
  <c r="L346" i="27"/>
  <c r="P346" i="27" s="1"/>
  <c r="M345" i="27"/>
  <c r="L345" i="27"/>
  <c r="M344" i="27"/>
  <c r="L344" i="27"/>
  <c r="M343" i="27"/>
  <c r="L343" i="27"/>
  <c r="Q343" i="27" s="1"/>
  <c r="R343" i="27" s="1"/>
  <c r="M342" i="27"/>
  <c r="L342" i="27"/>
  <c r="Q342" i="27" s="1"/>
  <c r="R342" i="27" s="1"/>
  <c r="M341" i="27"/>
  <c r="L341" i="27"/>
  <c r="M340" i="27"/>
  <c r="L340" i="27"/>
  <c r="M339" i="27"/>
  <c r="L339" i="27"/>
  <c r="Q339" i="27" s="1"/>
  <c r="R339" i="27"/>
  <c r="M338" i="27"/>
  <c r="L338" i="27"/>
  <c r="P338" i="27" s="1"/>
  <c r="M337" i="27"/>
  <c r="L337" i="27"/>
  <c r="Q337" i="27"/>
  <c r="R337" i="27"/>
  <c r="M336" i="27"/>
  <c r="L336" i="27"/>
  <c r="Q336" i="27" s="1"/>
  <c r="R336" i="27" s="1"/>
  <c r="M335" i="27"/>
  <c r="L335" i="27"/>
  <c r="M334" i="27"/>
  <c r="L334" i="27"/>
  <c r="M333" i="27"/>
  <c r="L333" i="27"/>
  <c r="P333" i="27" s="1"/>
  <c r="M332" i="27"/>
  <c r="L332" i="27"/>
  <c r="Q332" i="27" s="1"/>
  <c r="R332" i="27" s="1"/>
  <c r="M331" i="27"/>
  <c r="L331" i="27"/>
  <c r="M330" i="27"/>
  <c r="L330" i="27"/>
  <c r="Q330" i="27"/>
  <c r="R330" i="27"/>
  <c r="M329" i="27"/>
  <c r="L329" i="27"/>
  <c r="P329" i="27" s="1"/>
  <c r="M328" i="27"/>
  <c r="L328" i="27"/>
  <c r="Q328" i="27"/>
  <c r="R328" i="27" s="1"/>
  <c r="M327" i="27"/>
  <c r="L327" i="27"/>
  <c r="Q327" i="27" s="1"/>
  <c r="R327" i="27"/>
  <c r="M326" i="27"/>
  <c r="L326" i="27"/>
  <c r="P326" i="27" s="1"/>
  <c r="M325" i="27"/>
  <c r="L325" i="27"/>
  <c r="M324" i="27"/>
  <c r="L324" i="27"/>
  <c r="M323" i="27"/>
  <c r="L323" i="27"/>
  <c r="Q323" i="27" s="1"/>
  <c r="R323" i="27" s="1"/>
  <c r="M322" i="27"/>
  <c r="L322" i="27"/>
  <c r="Q322" i="27" s="1"/>
  <c r="R322" i="27" s="1"/>
  <c r="M321" i="27"/>
  <c r="L321" i="27"/>
  <c r="M320" i="27"/>
  <c r="L320" i="27"/>
  <c r="P320" i="27" s="1"/>
  <c r="M319" i="27"/>
  <c r="L319" i="27"/>
  <c r="P319" i="27" s="1"/>
  <c r="M318" i="27"/>
  <c r="L318" i="27"/>
  <c r="M317" i="27"/>
  <c r="L317" i="27"/>
  <c r="M316" i="27"/>
  <c r="L316" i="27"/>
  <c r="M315" i="27"/>
  <c r="L315" i="27"/>
  <c r="P315" i="27"/>
  <c r="M314" i="27"/>
  <c r="L314" i="27"/>
  <c r="M313" i="27"/>
  <c r="L313" i="27"/>
  <c r="M312" i="27"/>
  <c r="L312" i="27"/>
  <c r="P312" i="27" s="1"/>
  <c r="M311" i="27"/>
  <c r="L311" i="27"/>
  <c r="P311" i="27" s="1"/>
  <c r="M310" i="27"/>
  <c r="L310" i="27"/>
  <c r="P310" i="27" s="1"/>
  <c r="M309" i="27"/>
  <c r="L309" i="27"/>
  <c r="P309" i="27" s="1"/>
  <c r="M308" i="27"/>
  <c r="L308" i="27"/>
  <c r="M307" i="27"/>
  <c r="L307" i="27"/>
  <c r="M306" i="27"/>
  <c r="L306" i="27"/>
  <c r="M305" i="27"/>
  <c r="L305" i="27"/>
  <c r="P305" i="27" s="1"/>
  <c r="M304" i="27"/>
  <c r="L304" i="27"/>
  <c r="M303" i="27"/>
  <c r="L303" i="27"/>
  <c r="P303" i="27" s="1"/>
  <c r="M302" i="27"/>
  <c r="L302" i="27"/>
  <c r="P302" i="27"/>
  <c r="M301" i="27"/>
  <c r="L301" i="27"/>
  <c r="M300" i="27"/>
  <c r="L300" i="27"/>
  <c r="Q300" i="27" s="1"/>
  <c r="R300" i="27" s="1"/>
  <c r="M299" i="27"/>
  <c r="L299" i="27"/>
  <c r="M298" i="27"/>
  <c r="L298" i="27"/>
  <c r="Q298" i="27" s="1"/>
  <c r="R298" i="27" s="1"/>
  <c r="M297" i="27"/>
  <c r="L297" i="27"/>
  <c r="P297" i="27" s="1"/>
  <c r="M296" i="27"/>
  <c r="L296" i="27"/>
  <c r="Q296" i="27" s="1"/>
  <c r="R296" i="27" s="1"/>
  <c r="M295" i="27"/>
  <c r="L295" i="27"/>
  <c r="M294" i="27"/>
  <c r="L294" i="27"/>
  <c r="Q294" i="27" s="1"/>
  <c r="M293" i="27"/>
  <c r="L293" i="27"/>
  <c r="Q293" i="27" s="1"/>
  <c r="R293" i="27" s="1"/>
  <c r="M292" i="27"/>
  <c r="L292" i="27"/>
  <c r="Q292" i="27" s="1"/>
  <c r="M291" i="27"/>
  <c r="L291" i="27"/>
  <c r="M290" i="27"/>
  <c r="L290" i="27"/>
  <c r="P290" i="27" s="1"/>
  <c r="M289" i="27"/>
  <c r="L289" i="27"/>
  <c r="P289" i="27" s="1"/>
  <c r="M288" i="27"/>
  <c r="L288" i="27"/>
  <c r="P288" i="27" s="1"/>
  <c r="M287" i="27"/>
  <c r="L287" i="27"/>
  <c r="P287" i="27" s="1"/>
  <c r="M286" i="27"/>
  <c r="L286" i="27"/>
  <c r="M285" i="27"/>
  <c r="L285" i="27"/>
  <c r="M284" i="27"/>
  <c r="L284" i="27"/>
  <c r="P284" i="27" s="1"/>
  <c r="M283" i="27"/>
  <c r="L283" i="27"/>
  <c r="M282" i="27"/>
  <c r="L282" i="27"/>
  <c r="M281" i="27"/>
  <c r="L281" i="27"/>
  <c r="Q281" i="27" s="1"/>
  <c r="R281" i="27" s="1"/>
  <c r="M280" i="27"/>
  <c r="L280" i="27"/>
  <c r="Q280" i="27" s="1"/>
  <c r="R280" i="27" s="1"/>
  <c r="M279" i="27"/>
  <c r="L279" i="27"/>
  <c r="M278" i="27"/>
  <c r="L278" i="27"/>
  <c r="P278" i="27"/>
  <c r="M277" i="27"/>
  <c r="L277" i="27"/>
  <c r="M276" i="27"/>
  <c r="L276" i="27"/>
  <c r="M275" i="27"/>
  <c r="L275" i="27"/>
  <c r="P275" i="27" s="1"/>
  <c r="M274" i="27"/>
  <c r="L274" i="27"/>
  <c r="P274" i="27" s="1"/>
  <c r="M273" i="27"/>
  <c r="L273" i="27"/>
  <c r="P273" i="27" s="1"/>
  <c r="M272" i="27"/>
  <c r="L272" i="27"/>
  <c r="P272" i="27" s="1"/>
  <c r="M271" i="27"/>
  <c r="L271" i="27"/>
  <c r="M270" i="27"/>
  <c r="L270" i="27"/>
  <c r="Q270" i="27" s="1"/>
  <c r="R270" i="27" s="1"/>
  <c r="M269" i="27"/>
  <c r="L269" i="27"/>
  <c r="P269" i="27" s="1"/>
  <c r="M268" i="27"/>
  <c r="L268" i="27"/>
  <c r="M267" i="27"/>
  <c r="L267" i="27"/>
  <c r="M266" i="27"/>
  <c r="L266" i="27"/>
  <c r="M265" i="27"/>
  <c r="L265" i="27"/>
  <c r="M264" i="27"/>
  <c r="L264" i="27"/>
  <c r="P264" i="27" s="1"/>
  <c r="M263" i="27"/>
  <c r="L263" i="27"/>
  <c r="P263" i="27" s="1"/>
  <c r="M262" i="27"/>
  <c r="L262" i="27"/>
  <c r="Q262" i="27" s="1"/>
  <c r="M261" i="27"/>
  <c r="L261" i="27"/>
  <c r="M260" i="27"/>
  <c r="L260" i="27"/>
  <c r="M259" i="27"/>
  <c r="L259" i="27"/>
  <c r="M258" i="27"/>
  <c r="L258" i="27"/>
  <c r="P258" i="27" s="1"/>
  <c r="M257" i="27"/>
  <c r="L257" i="27"/>
  <c r="M256" i="27"/>
  <c r="L256" i="27"/>
  <c r="P256" i="27" s="1"/>
  <c r="M255" i="27"/>
  <c r="L255" i="27"/>
  <c r="P255" i="27" s="1"/>
  <c r="M254" i="27"/>
  <c r="L254" i="27"/>
  <c r="M253" i="27"/>
  <c r="L253" i="27"/>
  <c r="M252" i="27"/>
  <c r="L252" i="27"/>
  <c r="M251" i="27"/>
  <c r="L251" i="27"/>
  <c r="P251" i="27"/>
  <c r="M250" i="27"/>
  <c r="L250" i="27"/>
  <c r="M249" i="27"/>
  <c r="L249" i="27"/>
  <c r="M248" i="27"/>
  <c r="L248" i="27"/>
  <c r="M247" i="27"/>
  <c r="L247" i="27"/>
  <c r="P247" i="27" s="1"/>
  <c r="M246" i="27"/>
  <c r="L246" i="27"/>
  <c r="P246" i="27" s="1"/>
  <c r="M245" i="27"/>
  <c r="L245" i="27"/>
  <c r="P245" i="27" s="1"/>
  <c r="M244" i="27"/>
  <c r="L244" i="27"/>
  <c r="M243" i="27"/>
  <c r="L243" i="27"/>
  <c r="M242" i="27"/>
  <c r="L242" i="27"/>
  <c r="P242" i="27" s="1"/>
  <c r="M241" i="27"/>
  <c r="L241" i="27"/>
  <c r="M240" i="27"/>
  <c r="L240" i="27"/>
  <c r="M239" i="27"/>
  <c r="L239" i="27"/>
  <c r="M238" i="27"/>
  <c r="L238" i="27"/>
  <c r="M237" i="27"/>
  <c r="L237" i="27"/>
  <c r="M236" i="27"/>
  <c r="L236" i="27"/>
  <c r="M235" i="27"/>
  <c r="L235" i="27"/>
  <c r="P235" i="27"/>
  <c r="M234" i="27"/>
  <c r="L234" i="27"/>
  <c r="M233" i="27"/>
  <c r="L233" i="27"/>
  <c r="M232" i="27"/>
  <c r="L232" i="27"/>
  <c r="M231" i="27"/>
  <c r="L231" i="27"/>
  <c r="M230" i="27"/>
  <c r="L230" i="27"/>
  <c r="M229" i="27"/>
  <c r="L229" i="27"/>
  <c r="Q229" i="27" s="1"/>
  <c r="P229" i="27"/>
  <c r="M228" i="27"/>
  <c r="L228" i="27"/>
  <c r="M227" i="27"/>
  <c r="L227" i="27"/>
  <c r="P227" i="27" s="1"/>
  <c r="M226" i="27"/>
  <c r="L226" i="27"/>
  <c r="P226" i="27" s="1"/>
  <c r="M225" i="27"/>
  <c r="L225" i="27"/>
  <c r="M224" i="27"/>
  <c r="L224" i="27"/>
  <c r="M223" i="27"/>
  <c r="L223" i="27"/>
  <c r="P223" i="27" s="1"/>
  <c r="M222" i="27"/>
  <c r="L222" i="27"/>
  <c r="Q222" i="27" s="1"/>
  <c r="R222" i="27" s="1"/>
  <c r="P222" i="27"/>
  <c r="M221" i="27"/>
  <c r="L221" i="27"/>
  <c r="P221" i="27"/>
  <c r="M220" i="27"/>
  <c r="L220" i="27"/>
  <c r="M219" i="27"/>
  <c r="L219" i="27"/>
  <c r="Q219" i="27" s="1"/>
  <c r="P219" i="27"/>
  <c r="M218" i="27"/>
  <c r="L218" i="27"/>
  <c r="M217" i="27"/>
  <c r="L217" i="27"/>
  <c r="Q217" i="27" s="1"/>
  <c r="R217" i="27" s="1"/>
  <c r="M216" i="27"/>
  <c r="L216" i="27"/>
  <c r="P216" i="27" s="1"/>
  <c r="M215" i="27"/>
  <c r="L215" i="27"/>
  <c r="Q215" i="27" s="1"/>
  <c r="R215" i="27" s="1"/>
  <c r="M214" i="27"/>
  <c r="L214" i="27"/>
  <c r="M213" i="27"/>
  <c r="L213" i="27"/>
  <c r="M212" i="27"/>
  <c r="L212" i="27"/>
  <c r="M211" i="27"/>
  <c r="L211" i="27"/>
  <c r="P211" i="27" s="1"/>
  <c r="M210" i="27"/>
  <c r="L210" i="27"/>
  <c r="P210" i="27" s="1"/>
  <c r="M209" i="27"/>
  <c r="L209" i="27"/>
  <c r="M208" i="27"/>
  <c r="L208" i="27"/>
  <c r="P208" i="27"/>
  <c r="M207" i="27"/>
  <c r="L207" i="27"/>
  <c r="P207" i="27" s="1"/>
  <c r="M206" i="27"/>
  <c r="L206" i="27"/>
  <c r="M205" i="27"/>
  <c r="L205" i="27"/>
  <c r="P205" i="27" s="1"/>
  <c r="M204" i="27"/>
  <c r="L204" i="27"/>
  <c r="M203" i="27"/>
  <c r="L203" i="27"/>
  <c r="P203" i="27"/>
  <c r="M202" i="27"/>
  <c r="L202" i="27"/>
  <c r="M201" i="27"/>
  <c r="L201" i="27"/>
  <c r="M200" i="27"/>
  <c r="L200" i="27"/>
  <c r="Q200" i="27" s="1"/>
  <c r="M199" i="27"/>
  <c r="L199" i="27"/>
  <c r="Q199" i="27" s="1"/>
  <c r="R199" i="27" s="1"/>
  <c r="M198" i="27"/>
  <c r="L198" i="27"/>
  <c r="M197" i="27"/>
  <c r="L197" i="27"/>
  <c r="Q197" i="27" s="1"/>
  <c r="R197" i="27" s="1"/>
  <c r="M196" i="27"/>
  <c r="L196" i="27"/>
  <c r="M195" i="27"/>
  <c r="L195" i="27"/>
  <c r="M194" i="27"/>
  <c r="L194" i="27"/>
  <c r="P194" i="27" s="1"/>
  <c r="M193" i="27"/>
  <c r="L193" i="27"/>
  <c r="Q193" i="27" s="1"/>
  <c r="M192" i="27"/>
  <c r="L192" i="27"/>
  <c r="M191" i="27"/>
  <c r="L191" i="27"/>
  <c r="P191" i="27" s="1"/>
  <c r="M190" i="27"/>
  <c r="L190" i="27"/>
  <c r="Q190" i="27" s="1"/>
  <c r="R190" i="27" s="1"/>
  <c r="P190" i="27"/>
  <c r="M189" i="27"/>
  <c r="L189" i="27"/>
  <c r="Q189" i="27" s="1"/>
  <c r="M188" i="27"/>
  <c r="L188" i="27"/>
  <c r="M187" i="27"/>
  <c r="L187" i="27"/>
  <c r="P187" i="27" s="1"/>
  <c r="M186" i="27"/>
  <c r="L186" i="27"/>
  <c r="P186" i="27" s="1"/>
  <c r="M185" i="27"/>
  <c r="L185" i="27"/>
  <c r="M184" i="27"/>
  <c r="L184" i="27"/>
  <c r="M183" i="27"/>
  <c r="L183" i="27"/>
  <c r="P183" i="27" s="1"/>
  <c r="M182" i="27"/>
  <c r="L182" i="27"/>
  <c r="M181" i="27"/>
  <c r="L181" i="27"/>
  <c r="M180" i="27"/>
  <c r="L180" i="27"/>
  <c r="M179" i="27"/>
  <c r="L179" i="27"/>
  <c r="Q179" i="27" s="1"/>
  <c r="R179" i="27" s="1"/>
  <c r="M178" i="27"/>
  <c r="L178" i="27"/>
  <c r="P178" i="27" s="1"/>
  <c r="M177" i="27"/>
  <c r="L177" i="27"/>
  <c r="M176" i="27"/>
  <c r="L176" i="27"/>
  <c r="P176" i="27"/>
  <c r="M175" i="27"/>
  <c r="L175" i="27"/>
  <c r="P175" i="27" s="1"/>
  <c r="M174" i="27"/>
  <c r="L174" i="27"/>
  <c r="P174" i="27"/>
  <c r="M173" i="27"/>
  <c r="L173" i="27"/>
  <c r="P173" i="27" s="1"/>
  <c r="M172" i="27"/>
  <c r="L172" i="27"/>
  <c r="P172" i="27" s="1"/>
  <c r="M171" i="27"/>
  <c r="L171" i="27"/>
  <c r="M170" i="27"/>
  <c r="L170" i="27"/>
  <c r="Q170" i="27" s="1"/>
  <c r="R170" i="27" s="1"/>
  <c r="M169" i="27"/>
  <c r="L169" i="27"/>
  <c r="Q169" i="27" s="1"/>
  <c r="R169" i="27" s="1"/>
  <c r="M168" i="27"/>
  <c r="L168" i="27"/>
  <c r="Q168" i="27" s="1"/>
  <c r="R168" i="27" s="1"/>
  <c r="M167" i="27"/>
  <c r="L167" i="27"/>
  <c r="P167" i="27"/>
  <c r="M166" i="27"/>
  <c r="L166" i="27"/>
  <c r="M165" i="27"/>
  <c r="L165" i="27"/>
  <c r="M164" i="27"/>
  <c r="L164" i="27"/>
  <c r="M163" i="27"/>
  <c r="L163" i="27"/>
  <c r="M162" i="27"/>
  <c r="L162" i="27"/>
  <c r="M161" i="27"/>
  <c r="L161" i="27"/>
  <c r="Q161" i="27" s="1"/>
  <c r="R161" i="27" s="1"/>
  <c r="M160" i="27"/>
  <c r="L160" i="27"/>
  <c r="M159" i="27"/>
  <c r="L159" i="27"/>
  <c r="P159" i="27"/>
  <c r="M158" i="27"/>
  <c r="L158" i="27"/>
  <c r="M157" i="27"/>
  <c r="L157" i="27"/>
  <c r="P157" i="27" s="1"/>
  <c r="M156" i="27"/>
  <c r="L156" i="27"/>
  <c r="M155" i="27"/>
  <c r="L155" i="27"/>
  <c r="M154" i="27"/>
  <c r="L154" i="27"/>
  <c r="Q154" i="27" s="1"/>
  <c r="R154" i="27" s="1"/>
  <c r="M153" i="27"/>
  <c r="L153" i="27"/>
  <c r="M152" i="27"/>
  <c r="L152" i="27"/>
  <c r="M151" i="27"/>
  <c r="L151" i="27"/>
  <c r="M150" i="27"/>
  <c r="L150" i="27"/>
  <c r="P150" i="27" s="1"/>
  <c r="M149" i="27"/>
  <c r="L149" i="27"/>
  <c r="M148" i="27"/>
  <c r="L148" i="27"/>
  <c r="M147" i="27"/>
  <c r="L147" i="27"/>
  <c r="P147" i="27" s="1"/>
  <c r="M146" i="27"/>
  <c r="L146" i="27"/>
  <c r="P146" i="27" s="1"/>
  <c r="M145" i="27"/>
  <c r="L145" i="27"/>
  <c r="M144" i="27"/>
  <c r="L144" i="27"/>
  <c r="M143" i="27"/>
  <c r="L143" i="27"/>
  <c r="M142" i="27"/>
  <c r="L142" i="27"/>
  <c r="P142" i="27" s="1"/>
  <c r="M141" i="27"/>
  <c r="L141" i="27"/>
  <c r="M140" i="27"/>
  <c r="L140" i="27"/>
  <c r="M139" i="27"/>
  <c r="L139" i="27"/>
  <c r="M138" i="27"/>
  <c r="L138" i="27"/>
  <c r="Q138" i="27" s="1"/>
  <c r="R138" i="27" s="1"/>
  <c r="P138" i="27"/>
  <c r="M137" i="27"/>
  <c r="L137" i="27"/>
  <c r="M136" i="27"/>
  <c r="L136" i="27"/>
  <c r="P136" i="27" s="1"/>
  <c r="M135" i="27"/>
  <c r="L135" i="27"/>
  <c r="P135" i="27"/>
  <c r="M134" i="27"/>
  <c r="L134" i="27"/>
  <c r="M133" i="27"/>
  <c r="L133" i="27"/>
  <c r="M132" i="27"/>
  <c r="L132" i="27"/>
  <c r="M131" i="27"/>
  <c r="L131" i="27"/>
  <c r="Q131" i="27" s="1"/>
  <c r="R131" i="27" s="1"/>
  <c r="M130" i="27"/>
  <c r="L130" i="27"/>
  <c r="P130" i="27" s="1"/>
  <c r="M129" i="27"/>
  <c r="L129" i="27"/>
  <c r="P129" i="27" s="1"/>
  <c r="M128" i="27"/>
  <c r="L128" i="27"/>
  <c r="Q128" i="27" s="1"/>
  <c r="R128" i="27" s="1"/>
  <c r="M127" i="27"/>
  <c r="L127" i="27"/>
  <c r="M126" i="27"/>
  <c r="L126" i="27"/>
  <c r="M125" i="27"/>
  <c r="L125" i="27"/>
  <c r="M124" i="27"/>
  <c r="L124" i="27"/>
  <c r="P124" i="27" s="1"/>
  <c r="M123" i="27"/>
  <c r="L123" i="27"/>
  <c r="M122" i="27"/>
  <c r="L122" i="27"/>
  <c r="M121" i="27"/>
  <c r="L121" i="27"/>
  <c r="M120" i="27"/>
  <c r="L120" i="27"/>
  <c r="M119" i="27"/>
  <c r="L119" i="27"/>
  <c r="M118" i="27"/>
  <c r="L118" i="27"/>
  <c r="P118" i="27" s="1"/>
  <c r="M117" i="27"/>
  <c r="L117" i="27"/>
  <c r="M116" i="27"/>
  <c r="L116" i="27"/>
  <c r="M115" i="27"/>
  <c r="L115" i="27"/>
  <c r="P115" i="27" s="1"/>
  <c r="M114" i="27"/>
  <c r="L114" i="27"/>
  <c r="M113" i="27"/>
  <c r="L113" i="27"/>
  <c r="M112" i="27"/>
  <c r="L112" i="27"/>
  <c r="P112" i="27" s="1"/>
  <c r="M111" i="27"/>
  <c r="L111" i="27"/>
  <c r="M110" i="27"/>
  <c r="L110" i="27"/>
  <c r="Q110" i="27" s="1"/>
  <c r="R110" i="27" s="1"/>
  <c r="M109" i="27"/>
  <c r="L109" i="27"/>
  <c r="M108" i="27"/>
  <c r="L108" i="27"/>
  <c r="M107" i="27"/>
  <c r="L107" i="27"/>
  <c r="P107" i="27" s="1"/>
  <c r="M106" i="27"/>
  <c r="L106" i="27"/>
  <c r="M105" i="27"/>
  <c r="L105" i="27"/>
  <c r="M104" i="27"/>
  <c r="L104" i="27"/>
  <c r="Q104" i="27" s="1"/>
  <c r="R104" i="27" s="1"/>
  <c r="P104" i="27"/>
  <c r="M103" i="27"/>
  <c r="L103" i="27"/>
  <c r="M102" i="27"/>
  <c r="L102" i="27"/>
  <c r="M101" i="27"/>
  <c r="L101" i="27"/>
  <c r="Q101" i="27" s="1"/>
  <c r="R101" i="27" s="1"/>
  <c r="M100" i="27"/>
  <c r="L100" i="27"/>
  <c r="M99" i="27"/>
  <c r="L99" i="27"/>
  <c r="M98" i="27"/>
  <c r="L98" i="27"/>
  <c r="P98" i="27" s="1"/>
  <c r="M97" i="27"/>
  <c r="L97" i="27"/>
  <c r="M96" i="27"/>
  <c r="L96" i="27"/>
  <c r="M95" i="27"/>
  <c r="L95" i="27"/>
  <c r="M94" i="27"/>
  <c r="L94" i="27"/>
  <c r="M93" i="27"/>
  <c r="L93" i="27"/>
  <c r="M92" i="27"/>
  <c r="L92" i="27"/>
  <c r="M91" i="27"/>
  <c r="L91" i="27"/>
  <c r="M90" i="27"/>
  <c r="L90" i="27"/>
  <c r="P90" i="27"/>
  <c r="M89" i="27"/>
  <c r="L89" i="27"/>
  <c r="P89" i="27" s="1"/>
  <c r="M88" i="27"/>
  <c r="L88" i="27"/>
  <c r="P88" i="27" s="1"/>
  <c r="M87" i="27"/>
  <c r="L87" i="27"/>
  <c r="M86" i="27"/>
  <c r="L86" i="27"/>
  <c r="P86" i="27" s="1"/>
  <c r="M85" i="27"/>
  <c r="L85" i="27"/>
  <c r="P85" i="27"/>
  <c r="M84" i="27"/>
  <c r="L84" i="27"/>
  <c r="P84" i="27" s="1"/>
  <c r="M83" i="27"/>
  <c r="L83" i="27"/>
  <c r="Q83" i="27" s="1"/>
  <c r="P83" i="27"/>
  <c r="M82" i="27"/>
  <c r="L82" i="27"/>
  <c r="P82" i="27"/>
  <c r="M81" i="27"/>
  <c r="L81" i="27"/>
  <c r="Q81" i="27" s="1"/>
  <c r="R81" i="27" s="1"/>
  <c r="M80" i="27"/>
  <c r="L80" i="27"/>
  <c r="Q80" i="27" s="1"/>
  <c r="R80" i="27" s="1"/>
  <c r="P80" i="27"/>
  <c r="M79" i="27"/>
  <c r="L79" i="27"/>
  <c r="M78" i="27"/>
  <c r="L78" i="27"/>
  <c r="P78" i="27"/>
  <c r="M77" i="27"/>
  <c r="L77" i="27"/>
  <c r="P77" i="27" s="1"/>
  <c r="M76" i="27"/>
  <c r="L76" i="27"/>
  <c r="M75" i="27"/>
  <c r="L75" i="27"/>
  <c r="P75" i="27" s="1"/>
  <c r="M74" i="27"/>
  <c r="L74" i="27"/>
  <c r="M73" i="27"/>
  <c r="L73" i="27"/>
  <c r="M72" i="27"/>
  <c r="L72" i="27"/>
  <c r="P72" i="27" s="1"/>
  <c r="M1008" i="26"/>
  <c r="L1008" i="26"/>
  <c r="M1007" i="26"/>
  <c r="L1007" i="26"/>
  <c r="M1006" i="26"/>
  <c r="L1006" i="26"/>
  <c r="M1005" i="26"/>
  <c r="L1005" i="26"/>
  <c r="P1005" i="26"/>
  <c r="M1004" i="26"/>
  <c r="L1004" i="26"/>
  <c r="Q1004" i="26"/>
  <c r="R1004" i="26" s="1"/>
  <c r="M1003" i="26"/>
  <c r="L1003" i="26"/>
  <c r="Q1003" i="26" s="1"/>
  <c r="R1003" i="26" s="1"/>
  <c r="M1002" i="26"/>
  <c r="L1002" i="26"/>
  <c r="M1001" i="26"/>
  <c r="L1001" i="26"/>
  <c r="M1000" i="26"/>
  <c r="L1000" i="26"/>
  <c r="M999" i="26"/>
  <c r="L999" i="26"/>
  <c r="Q999" i="26"/>
  <c r="R999" i="26" s="1"/>
  <c r="M998" i="26"/>
  <c r="L998" i="26"/>
  <c r="Q998" i="26" s="1"/>
  <c r="M997" i="26"/>
  <c r="L997" i="26"/>
  <c r="Q997" i="26" s="1"/>
  <c r="R997" i="26" s="1"/>
  <c r="M996" i="26"/>
  <c r="L996" i="26"/>
  <c r="P996" i="26"/>
  <c r="M995" i="26"/>
  <c r="L995" i="26"/>
  <c r="M994" i="26"/>
  <c r="L994" i="26"/>
  <c r="M993" i="26"/>
  <c r="L993" i="26"/>
  <c r="M992" i="26"/>
  <c r="L992" i="26"/>
  <c r="Q992" i="26" s="1"/>
  <c r="R992" i="26" s="1"/>
  <c r="M991" i="26"/>
  <c r="L991" i="26"/>
  <c r="P991" i="26"/>
  <c r="M990" i="26"/>
  <c r="L990" i="26"/>
  <c r="M989" i="26"/>
  <c r="L989" i="26"/>
  <c r="M988" i="26"/>
  <c r="L988" i="26"/>
  <c r="M987" i="26"/>
  <c r="L987" i="26"/>
  <c r="M986" i="26"/>
  <c r="L986" i="26"/>
  <c r="M985" i="26"/>
  <c r="L985" i="26"/>
  <c r="M984" i="26"/>
  <c r="L984" i="26"/>
  <c r="Q984" i="26" s="1"/>
  <c r="R984" i="26" s="1"/>
  <c r="M983" i="26"/>
  <c r="L983" i="26"/>
  <c r="M982" i="26"/>
  <c r="L982" i="26"/>
  <c r="Q982" i="26" s="1"/>
  <c r="R982" i="26"/>
  <c r="M981" i="26"/>
  <c r="L981" i="26"/>
  <c r="Q981" i="26"/>
  <c r="R981" i="26" s="1"/>
  <c r="M980" i="26"/>
  <c r="L980" i="26"/>
  <c r="M979" i="26"/>
  <c r="L979" i="26"/>
  <c r="M978" i="26"/>
  <c r="L978" i="26"/>
  <c r="P978" i="26"/>
  <c r="M977" i="26"/>
  <c r="L977" i="26"/>
  <c r="P977" i="26" s="1"/>
  <c r="M976" i="26"/>
  <c r="L976" i="26"/>
  <c r="M975" i="26"/>
  <c r="L975" i="26"/>
  <c r="M974" i="26"/>
  <c r="L974" i="26"/>
  <c r="M973" i="26"/>
  <c r="L973" i="26"/>
  <c r="M972" i="26"/>
  <c r="L972" i="26"/>
  <c r="M971" i="26"/>
  <c r="L971" i="26"/>
  <c r="P971" i="26" s="1"/>
  <c r="M970" i="26"/>
  <c r="L970" i="26"/>
  <c r="Q970" i="26" s="1"/>
  <c r="P970" i="26"/>
  <c r="M969" i="26"/>
  <c r="L969" i="26"/>
  <c r="P969" i="26" s="1"/>
  <c r="M968" i="26"/>
  <c r="L968" i="26"/>
  <c r="Q968" i="26"/>
  <c r="R968" i="26" s="1"/>
  <c r="M967" i="26"/>
  <c r="L967" i="26"/>
  <c r="M966" i="26"/>
  <c r="L966" i="26"/>
  <c r="M965" i="26"/>
  <c r="L965" i="26"/>
  <c r="M964" i="26"/>
  <c r="L964" i="26"/>
  <c r="M963" i="26"/>
  <c r="L963" i="26"/>
  <c r="M962" i="26"/>
  <c r="L962" i="26"/>
  <c r="M961" i="26"/>
  <c r="L961" i="26"/>
  <c r="M960" i="26"/>
  <c r="L960" i="26"/>
  <c r="Q960" i="26"/>
  <c r="R960" i="26" s="1"/>
  <c r="M959" i="26"/>
  <c r="L959" i="26"/>
  <c r="M958" i="26"/>
  <c r="L958" i="26"/>
  <c r="P958" i="26" s="1"/>
  <c r="M957" i="26"/>
  <c r="L957" i="26"/>
  <c r="M956" i="26"/>
  <c r="L956" i="26"/>
  <c r="P956" i="26" s="1"/>
  <c r="M955" i="26"/>
  <c r="L955" i="26"/>
  <c r="M954" i="26"/>
  <c r="L954" i="26"/>
  <c r="P954" i="26" s="1"/>
  <c r="M953" i="26"/>
  <c r="L953" i="26"/>
  <c r="Q953" i="26" s="1"/>
  <c r="R953" i="26" s="1"/>
  <c r="M952" i="26"/>
  <c r="L952" i="26"/>
  <c r="Q952" i="26" s="1"/>
  <c r="R952" i="26"/>
  <c r="M951" i="26"/>
  <c r="L951" i="26"/>
  <c r="M950" i="26"/>
  <c r="L950" i="26"/>
  <c r="M949" i="26"/>
  <c r="L949" i="26"/>
  <c r="Q949" i="26" s="1"/>
  <c r="M948" i="26"/>
  <c r="L948" i="26"/>
  <c r="M947" i="26"/>
  <c r="L947" i="26"/>
  <c r="Q947" i="26"/>
  <c r="R947" i="26" s="1"/>
  <c r="M946" i="26"/>
  <c r="L946" i="26"/>
  <c r="M945" i="26"/>
  <c r="L945" i="26"/>
  <c r="M944" i="26"/>
  <c r="L944" i="26"/>
  <c r="Q944" i="26" s="1"/>
  <c r="R944" i="26" s="1"/>
  <c r="M943" i="26"/>
  <c r="L943" i="26"/>
  <c r="P943" i="26" s="1"/>
  <c r="M942" i="26"/>
  <c r="L942" i="26"/>
  <c r="M941" i="26"/>
  <c r="L941" i="26"/>
  <c r="P941" i="26" s="1"/>
  <c r="Q941" i="26"/>
  <c r="R941" i="26" s="1"/>
  <c r="M940" i="26"/>
  <c r="L940" i="26"/>
  <c r="M939" i="26"/>
  <c r="L939" i="26"/>
  <c r="M938" i="26"/>
  <c r="L938" i="26"/>
  <c r="P938" i="26" s="1"/>
  <c r="M937" i="26"/>
  <c r="L937" i="26"/>
  <c r="Q937" i="26" s="1"/>
  <c r="R937" i="26"/>
  <c r="M936" i="26"/>
  <c r="L936" i="26"/>
  <c r="M935" i="26"/>
  <c r="L935" i="26"/>
  <c r="M934" i="26"/>
  <c r="L934" i="26"/>
  <c r="M933" i="26"/>
  <c r="L933" i="26"/>
  <c r="Q933" i="26" s="1"/>
  <c r="R933" i="26" s="1"/>
  <c r="M932" i="26"/>
  <c r="L932" i="26"/>
  <c r="Q932" i="26"/>
  <c r="R932" i="26" s="1"/>
  <c r="M931" i="26"/>
  <c r="L931" i="26"/>
  <c r="M930" i="26"/>
  <c r="L930" i="26"/>
  <c r="Q930" i="26"/>
  <c r="R930" i="26" s="1"/>
  <c r="M929" i="26"/>
  <c r="L929" i="26"/>
  <c r="M928" i="26"/>
  <c r="L928" i="26"/>
  <c r="M927" i="26"/>
  <c r="L927" i="26"/>
  <c r="M926" i="26"/>
  <c r="L926" i="26"/>
  <c r="Q926" i="26" s="1"/>
  <c r="M925" i="26"/>
  <c r="L925" i="26"/>
  <c r="M924" i="26"/>
  <c r="L924" i="26"/>
  <c r="P924" i="26"/>
  <c r="M923" i="26"/>
  <c r="L923" i="26"/>
  <c r="Q923" i="26"/>
  <c r="R923" i="26" s="1"/>
  <c r="M922" i="26"/>
  <c r="L922" i="26"/>
  <c r="P922" i="26" s="1"/>
  <c r="M921" i="26"/>
  <c r="L921" i="26"/>
  <c r="M920" i="26"/>
  <c r="L920" i="26"/>
  <c r="P920" i="26" s="1"/>
  <c r="M919" i="26"/>
  <c r="L919" i="26"/>
  <c r="P919" i="26" s="1"/>
  <c r="Q919" i="26"/>
  <c r="R919" i="26" s="1"/>
  <c r="M918" i="26"/>
  <c r="L918" i="26"/>
  <c r="M917" i="26"/>
  <c r="L917" i="26"/>
  <c r="Q917" i="26" s="1"/>
  <c r="R917" i="26" s="1"/>
  <c r="M916" i="26"/>
  <c r="L916" i="26"/>
  <c r="P916" i="26" s="1"/>
  <c r="M915" i="26"/>
  <c r="L915" i="26"/>
  <c r="P915" i="26" s="1"/>
  <c r="M914" i="26"/>
  <c r="L914" i="26"/>
  <c r="Q914" i="26" s="1"/>
  <c r="R914" i="26" s="1"/>
  <c r="M913" i="26"/>
  <c r="L913" i="26"/>
  <c r="P913" i="26" s="1"/>
  <c r="M912" i="26"/>
  <c r="L912" i="26"/>
  <c r="Q912" i="26" s="1"/>
  <c r="R912" i="26" s="1"/>
  <c r="M911" i="26"/>
  <c r="L911" i="26"/>
  <c r="M910" i="26"/>
  <c r="L910" i="26"/>
  <c r="M909" i="26"/>
  <c r="L909" i="26"/>
  <c r="P909" i="26" s="1"/>
  <c r="M908" i="26"/>
  <c r="L908" i="26"/>
  <c r="M907" i="26"/>
  <c r="L907" i="26"/>
  <c r="M906" i="26"/>
  <c r="L906" i="26"/>
  <c r="Q906" i="26"/>
  <c r="R906" i="26" s="1"/>
  <c r="M905" i="26"/>
  <c r="L905" i="26"/>
  <c r="M904" i="26"/>
  <c r="L904" i="26"/>
  <c r="M903" i="26"/>
  <c r="L903" i="26"/>
  <c r="M902" i="26"/>
  <c r="L902" i="26"/>
  <c r="M901" i="26"/>
  <c r="L901" i="26"/>
  <c r="M900" i="26"/>
  <c r="L900" i="26"/>
  <c r="M899" i="26"/>
  <c r="L899" i="26"/>
  <c r="M898" i="26"/>
  <c r="L898" i="26"/>
  <c r="M897" i="26"/>
  <c r="L897" i="26"/>
  <c r="P897" i="26" s="1"/>
  <c r="M896" i="26"/>
  <c r="L896" i="26"/>
  <c r="M895" i="26"/>
  <c r="L895" i="26"/>
  <c r="M894" i="26"/>
  <c r="L894" i="26"/>
  <c r="Q894" i="26" s="1"/>
  <c r="M893" i="26"/>
  <c r="L893" i="26"/>
  <c r="M892" i="26"/>
  <c r="L892" i="26"/>
  <c r="M891" i="26"/>
  <c r="L891" i="26"/>
  <c r="M890" i="26"/>
  <c r="L890" i="26"/>
  <c r="P890" i="26" s="1"/>
  <c r="M889" i="26"/>
  <c r="L889" i="26"/>
  <c r="Q889" i="26" s="1"/>
  <c r="M888" i="26"/>
  <c r="L888" i="26"/>
  <c r="M887" i="26"/>
  <c r="L887" i="26"/>
  <c r="M886" i="26"/>
  <c r="L886" i="26"/>
  <c r="M885" i="26"/>
  <c r="L885" i="26"/>
  <c r="M884" i="26"/>
  <c r="L884" i="26"/>
  <c r="P884" i="26" s="1"/>
  <c r="M883" i="26"/>
  <c r="L883" i="26"/>
  <c r="P883" i="26" s="1"/>
  <c r="M882" i="26"/>
  <c r="L882" i="26"/>
  <c r="Q882" i="26"/>
  <c r="R882" i="26" s="1"/>
  <c r="M881" i="26"/>
  <c r="L881" i="26"/>
  <c r="M880" i="26"/>
  <c r="L880" i="26"/>
  <c r="M879" i="26"/>
  <c r="L879" i="26"/>
  <c r="M878" i="26"/>
  <c r="L878" i="26"/>
  <c r="M877" i="26"/>
  <c r="L877" i="26"/>
  <c r="P877" i="26" s="1"/>
  <c r="M876" i="26"/>
  <c r="L876" i="26"/>
  <c r="M875" i="26"/>
  <c r="L875" i="26"/>
  <c r="M874" i="26"/>
  <c r="L874" i="26"/>
  <c r="M873" i="26"/>
  <c r="L873" i="26"/>
  <c r="P873" i="26" s="1"/>
  <c r="M872" i="26"/>
  <c r="L872" i="26"/>
  <c r="M871" i="26"/>
  <c r="L871" i="26"/>
  <c r="M870" i="26"/>
  <c r="L870" i="26"/>
  <c r="M869" i="26"/>
  <c r="L869" i="26"/>
  <c r="P869" i="26" s="1"/>
  <c r="M868" i="26"/>
  <c r="L868" i="26"/>
  <c r="P868" i="26" s="1"/>
  <c r="M867" i="26"/>
  <c r="L867" i="26"/>
  <c r="P867" i="26"/>
  <c r="M866" i="26"/>
  <c r="L866" i="26"/>
  <c r="P866" i="26" s="1"/>
  <c r="M865" i="26"/>
  <c r="L865" i="26"/>
  <c r="M864" i="26"/>
  <c r="L864" i="26"/>
  <c r="Q864" i="26" s="1"/>
  <c r="R864" i="26" s="1"/>
  <c r="M863" i="26"/>
  <c r="L863" i="26"/>
  <c r="P863" i="26"/>
  <c r="M862" i="26"/>
  <c r="L862" i="26"/>
  <c r="P862" i="26" s="1"/>
  <c r="M861" i="26"/>
  <c r="L861" i="26"/>
  <c r="M860" i="26"/>
  <c r="L860" i="26"/>
  <c r="M859" i="26"/>
  <c r="L859" i="26"/>
  <c r="P859" i="26" s="1"/>
  <c r="M858" i="26"/>
  <c r="L858" i="26"/>
  <c r="M857" i="26"/>
  <c r="L857" i="26"/>
  <c r="Q857" i="26" s="1"/>
  <c r="R857" i="26" s="1"/>
  <c r="M856" i="26"/>
  <c r="L856" i="26"/>
  <c r="M855" i="26"/>
  <c r="L855" i="26"/>
  <c r="Q855" i="26" s="1"/>
  <c r="R855" i="26" s="1"/>
  <c r="M854" i="26"/>
  <c r="L854" i="26"/>
  <c r="Q854" i="26" s="1"/>
  <c r="R854" i="26" s="1"/>
  <c r="M853" i="26"/>
  <c r="L853" i="26"/>
  <c r="Q853" i="26" s="1"/>
  <c r="R853" i="26" s="1"/>
  <c r="M852" i="26"/>
  <c r="L852" i="26"/>
  <c r="P852" i="26" s="1"/>
  <c r="M851" i="26"/>
  <c r="L851" i="26"/>
  <c r="Q851" i="26" s="1"/>
  <c r="R851" i="26" s="1"/>
  <c r="M850" i="26"/>
  <c r="L850" i="26"/>
  <c r="M849" i="26"/>
  <c r="L849" i="26"/>
  <c r="M848" i="26"/>
  <c r="L848" i="26"/>
  <c r="Q848" i="26" s="1"/>
  <c r="R848" i="26" s="1"/>
  <c r="M847" i="26"/>
  <c r="L847" i="26"/>
  <c r="M846" i="26"/>
  <c r="L846" i="26"/>
  <c r="M845" i="26"/>
  <c r="L845" i="26"/>
  <c r="P845" i="26" s="1"/>
  <c r="M844" i="26"/>
  <c r="L844" i="26"/>
  <c r="P844" i="26"/>
  <c r="M843" i="26"/>
  <c r="L843" i="26"/>
  <c r="M842" i="26"/>
  <c r="L842" i="26"/>
  <c r="Q842" i="26"/>
  <c r="R842" i="26" s="1"/>
  <c r="M841" i="26"/>
  <c r="L841" i="26"/>
  <c r="P841" i="26" s="1"/>
  <c r="M840" i="26"/>
  <c r="L840" i="26"/>
  <c r="M839" i="26"/>
  <c r="L839" i="26"/>
  <c r="Q839" i="26" s="1"/>
  <c r="R839" i="26" s="1"/>
  <c r="M838" i="26"/>
  <c r="L838" i="26"/>
  <c r="M837" i="26"/>
  <c r="L837" i="26"/>
  <c r="M836" i="26"/>
  <c r="L836" i="26"/>
  <c r="M835" i="26"/>
  <c r="L835" i="26"/>
  <c r="Q835" i="26" s="1"/>
  <c r="R835" i="26" s="1"/>
  <c r="M834" i="26"/>
  <c r="L834" i="26"/>
  <c r="Q834" i="26" s="1"/>
  <c r="R834" i="26"/>
  <c r="M833" i="26"/>
  <c r="L833" i="26"/>
  <c r="M832" i="26"/>
  <c r="L832" i="26"/>
  <c r="M831" i="26"/>
  <c r="L831" i="26"/>
  <c r="Q831" i="26" s="1"/>
  <c r="R831" i="26" s="1"/>
  <c r="M830" i="26"/>
  <c r="L830" i="26"/>
  <c r="M829" i="26"/>
  <c r="L829" i="26"/>
  <c r="M828" i="26"/>
  <c r="L828" i="26"/>
  <c r="Q828" i="26" s="1"/>
  <c r="M827" i="26"/>
  <c r="L827" i="26"/>
  <c r="M826" i="26"/>
  <c r="L826" i="26"/>
  <c r="Q826" i="26"/>
  <c r="R826" i="26" s="1"/>
  <c r="M825" i="26"/>
  <c r="L825" i="26"/>
  <c r="M824" i="26"/>
  <c r="L824" i="26"/>
  <c r="M823" i="26"/>
  <c r="L823" i="26"/>
  <c r="M822" i="26"/>
  <c r="L822" i="26"/>
  <c r="M821" i="26"/>
  <c r="L821" i="26"/>
  <c r="M820" i="26"/>
  <c r="L820" i="26"/>
  <c r="M819" i="26"/>
  <c r="L819" i="26"/>
  <c r="M818" i="26"/>
  <c r="L818" i="26"/>
  <c r="Q818" i="26" s="1"/>
  <c r="R818" i="26" s="1"/>
  <c r="M817" i="26"/>
  <c r="L817" i="26"/>
  <c r="M816" i="26"/>
  <c r="L816" i="26"/>
  <c r="M815" i="26"/>
  <c r="L815" i="26"/>
  <c r="M814" i="26"/>
  <c r="L814" i="26"/>
  <c r="P814" i="26" s="1"/>
  <c r="M813" i="26"/>
  <c r="L813" i="26"/>
  <c r="M812" i="26"/>
  <c r="L812" i="26"/>
  <c r="M811" i="26"/>
  <c r="L811" i="26"/>
  <c r="M810" i="26"/>
  <c r="L810" i="26"/>
  <c r="P810" i="26" s="1"/>
  <c r="M809" i="26"/>
  <c r="L809" i="26"/>
  <c r="M808" i="26"/>
  <c r="L808" i="26"/>
  <c r="M807" i="26"/>
  <c r="L807" i="26"/>
  <c r="P807" i="26" s="1"/>
  <c r="M806" i="26"/>
  <c r="L806" i="26"/>
  <c r="Q806" i="26" s="1"/>
  <c r="R806" i="26" s="1"/>
  <c r="M805" i="26"/>
  <c r="L805" i="26"/>
  <c r="M804" i="26"/>
  <c r="L804" i="26"/>
  <c r="M803" i="26"/>
  <c r="L803" i="26"/>
  <c r="P803" i="26" s="1"/>
  <c r="M802" i="26"/>
  <c r="L802" i="26"/>
  <c r="M801" i="26"/>
  <c r="L801" i="26"/>
  <c r="M800" i="26"/>
  <c r="L800" i="26"/>
  <c r="M799" i="26"/>
  <c r="L799" i="26"/>
  <c r="P799" i="26" s="1"/>
  <c r="M798" i="26"/>
  <c r="L798" i="26"/>
  <c r="M797" i="26"/>
  <c r="L797" i="26"/>
  <c r="M796" i="26"/>
  <c r="L796" i="26"/>
  <c r="M795" i="26"/>
  <c r="L795" i="26"/>
  <c r="P795" i="26" s="1"/>
  <c r="M794" i="26"/>
  <c r="L794" i="26"/>
  <c r="M793" i="26"/>
  <c r="L793" i="26"/>
  <c r="M792" i="26"/>
  <c r="L792" i="26"/>
  <c r="M791" i="26"/>
  <c r="L791" i="26"/>
  <c r="P791" i="26" s="1"/>
  <c r="M790" i="26"/>
  <c r="L790" i="26"/>
  <c r="M789" i="26"/>
  <c r="L789" i="26"/>
  <c r="M788" i="26"/>
  <c r="L788" i="26"/>
  <c r="M787" i="26"/>
  <c r="L787" i="26"/>
  <c r="P787" i="26" s="1"/>
  <c r="M786" i="26"/>
  <c r="L786" i="26"/>
  <c r="M785" i="26"/>
  <c r="L785" i="26"/>
  <c r="M784" i="26"/>
  <c r="L784" i="26"/>
  <c r="M783" i="26"/>
  <c r="L783" i="26"/>
  <c r="M782" i="26"/>
  <c r="L782" i="26"/>
  <c r="M781" i="26"/>
  <c r="L781" i="26"/>
  <c r="M780" i="26"/>
  <c r="L780" i="26"/>
  <c r="Q780" i="26" s="1"/>
  <c r="R780" i="26"/>
  <c r="M779" i="26"/>
  <c r="L779" i="26"/>
  <c r="M778" i="26"/>
  <c r="L778" i="26"/>
  <c r="M777" i="26"/>
  <c r="L777" i="26"/>
  <c r="Q777" i="26" s="1"/>
  <c r="R777" i="26" s="1"/>
  <c r="M776" i="26"/>
  <c r="L776" i="26"/>
  <c r="M775" i="26"/>
  <c r="L775" i="26"/>
  <c r="Q775" i="26"/>
  <c r="R775" i="26" s="1"/>
  <c r="M774" i="26"/>
  <c r="L774" i="26"/>
  <c r="M773" i="26"/>
  <c r="L773" i="26"/>
  <c r="M772" i="26"/>
  <c r="L772" i="26"/>
  <c r="M771" i="26"/>
  <c r="L771" i="26"/>
  <c r="M770" i="26"/>
  <c r="L770" i="26"/>
  <c r="Q770" i="26" s="1"/>
  <c r="R770" i="26" s="1"/>
  <c r="M769" i="26"/>
  <c r="L769" i="26"/>
  <c r="M768" i="26"/>
  <c r="L768" i="26"/>
  <c r="M767" i="26"/>
  <c r="L767" i="26"/>
  <c r="M766" i="26"/>
  <c r="L766" i="26"/>
  <c r="Q766" i="26" s="1"/>
  <c r="R766" i="26" s="1"/>
  <c r="M765" i="26"/>
  <c r="L765" i="26"/>
  <c r="M764" i="26"/>
  <c r="L764" i="26"/>
  <c r="Q764" i="26" s="1"/>
  <c r="R764" i="26" s="1"/>
  <c r="M763" i="26"/>
  <c r="L763" i="26"/>
  <c r="M762" i="26"/>
  <c r="L762" i="26"/>
  <c r="M761" i="26"/>
  <c r="L761" i="26"/>
  <c r="M760" i="26"/>
  <c r="L760" i="26"/>
  <c r="Q760" i="26" s="1"/>
  <c r="R760" i="26" s="1"/>
  <c r="M759" i="26"/>
  <c r="L759" i="26"/>
  <c r="P759" i="26" s="1"/>
  <c r="M758" i="26"/>
  <c r="L758" i="26"/>
  <c r="M757" i="26"/>
  <c r="L757" i="26"/>
  <c r="P757" i="26" s="1"/>
  <c r="M756" i="26"/>
  <c r="L756" i="26"/>
  <c r="Q756" i="26" s="1"/>
  <c r="R756" i="26" s="1"/>
  <c r="M755" i="26"/>
  <c r="L755" i="26"/>
  <c r="Q755" i="26" s="1"/>
  <c r="R755" i="26" s="1"/>
  <c r="M754" i="26"/>
  <c r="L754" i="26"/>
  <c r="M753" i="26"/>
  <c r="L753" i="26"/>
  <c r="M752" i="26"/>
  <c r="L752" i="26"/>
  <c r="Q752" i="26" s="1"/>
  <c r="R752" i="26" s="1"/>
  <c r="M751" i="26"/>
  <c r="L751" i="26"/>
  <c r="Q751" i="26" s="1"/>
  <c r="R751" i="26" s="1"/>
  <c r="P751" i="26"/>
  <c r="M750" i="26"/>
  <c r="L750" i="26"/>
  <c r="M749" i="26"/>
  <c r="L749" i="26"/>
  <c r="P749" i="26" s="1"/>
  <c r="M748" i="26"/>
  <c r="L748" i="26"/>
  <c r="M747" i="26"/>
  <c r="L747" i="26"/>
  <c r="M746" i="26"/>
  <c r="L746" i="26"/>
  <c r="M745" i="26"/>
  <c r="L745" i="26"/>
  <c r="M744" i="26"/>
  <c r="L744" i="26"/>
  <c r="Q744" i="26" s="1"/>
  <c r="R744" i="26" s="1"/>
  <c r="M743" i="26"/>
  <c r="L743" i="26"/>
  <c r="Q743" i="26"/>
  <c r="R743" i="26" s="1"/>
  <c r="M742" i="26"/>
  <c r="L742" i="26"/>
  <c r="M741" i="26"/>
  <c r="L741" i="26"/>
  <c r="M740" i="26"/>
  <c r="L740" i="26"/>
  <c r="M739" i="26"/>
  <c r="L739" i="26"/>
  <c r="M738" i="26"/>
  <c r="L738" i="26"/>
  <c r="M737" i="26"/>
  <c r="L737" i="26"/>
  <c r="M736" i="26"/>
  <c r="L736" i="26"/>
  <c r="M735" i="26"/>
  <c r="L735" i="26"/>
  <c r="Q735" i="26" s="1"/>
  <c r="M734" i="26"/>
  <c r="L734" i="26"/>
  <c r="M733" i="26"/>
  <c r="L733" i="26"/>
  <c r="M732" i="26"/>
  <c r="L732" i="26"/>
  <c r="M731" i="26"/>
  <c r="L731" i="26"/>
  <c r="M730" i="26"/>
  <c r="L730" i="26"/>
  <c r="M729" i="26"/>
  <c r="L729" i="26"/>
  <c r="P729" i="26" s="1"/>
  <c r="M728" i="26"/>
  <c r="L728" i="26"/>
  <c r="Q728" i="26"/>
  <c r="R728" i="26" s="1"/>
  <c r="M727" i="26"/>
  <c r="L727" i="26"/>
  <c r="M726" i="26"/>
  <c r="L726" i="26"/>
  <c r="M725" i="26"/>
  <c r="L725" i="26"/>
  <c r="M724" i="26"/>
  <c r="L724" i="26"/>
  <c r="M723" i="26"/>
  <c r="L723" i="26"/>
  <c r="M722" i="26"/>
  <c r="L722" i="26"/>
  <c r="M721" i="26"/>
  <c r="L721" i="26"/>
  <c r="P721" i="26" s="1"/>
  <c r="M720" i="26"/>
  <c r="L720" i="26"/>
  <c r="M719" i="26"/>
  <c r="L719" i="26"/>
  <c r="M718" i="26"/>
  <c r="L718" i="26"/>
  <c r="Q718" i="26"/>
  <c r="R718" i="26" s="1"/>
  <c r="M717" i="26"/>
  <c r="L717" i="26"/>
  <c r="M716" i="26"/>
  <c r="L716" i="26"/>
  <c r="Q716" i="26" s="1"/>
  <c r="R716" i="26" s="1"/>
  <c r="M715" i="26"/>
  <c r="L715" i="26"/>
  <c r="M714" i="26"/>
  <c r="L714" i="26"/>
  <c r="M713" i="26"/>
  <c r="L713" i="26"/>
  <c r="Q713" i="26" s="1"/>
  <c r="R713" i="26" s="1"/>
  <c r="M712" i="26"/>
  <c r="L712" i="26"/>
  <c r="Q712" i="26" s="1"/>
  <c r="R712" i="26" s="1"/>
  <c r="M711" i="26"/>
  <c r="L711" i="26"/>
  <c r="M710" i="26"/>
  <c r="L710" i="26"/>
  <c r="M709" i="26"/>
  <c r="L709" i="26"/>
  <c r="M708" i="26"/>
  <c r="L708" i="26"/>
  <c r="M707" i="26"/>
  <c r="L707" i="26"/>
  <c r="M706" i="26"/>
  <c r="L706" i="26"/>
  <c r="P706" i="26" s="1"/>
  <c r="M705" i="26"/>
  <c r="L705" i="26"/>
  <c r="M704" i="26"/>
  <c r="L704" i="26"/>
  <c r="M703" i="26"/>
  <c r="L703" i="26"/>
  <c r="P703" i="26"/>
  <c r="M702" i="26"/>
  <c r="L702" i="26"/>
  <c r="M701" i="26"/>
  <c r="L701" i="26"/>
  <c r="Q701" i="26"/>
  <c r="R701" i="26" s="1"/>
  <c r="M700" i="26"/>
  <c r="L700" i="26"/>
  <c r="M699" i="26"/>
  <c r="L699" i="26"/>
  <c r="P699" i="26" s="1"/>
  <c r="M698" i="26"/>
  <c r="L698" i="26"/>
  <c r="M697" i="26"/>
  <c r="L697" i="26"/>
  <c r="P697" i="26" s="1"/>
  <c r="M696" i="26"/>
  <c r="L696" i="26"/>
  <c r="M695" i="26"/>
  <c r="L695" i="26"/>
  <c r="M694" i="26"/>
  <c r="L694" i="26"/>
  <c r="Q694" i="26" s="1"/>
  <c r="R694" i="26" s="1"/>
  <c r="M693" i="26"/>
  <c r="L693" i="26"/>
  <c r="M692" i="26"/>
  <c r="L692" i="26"/>
  <c r="M691" i="26"/>
  <c r="L691" i="26"/>
  <c r="Q691" i="26" s="1"/>
  <c r="R691" i="26" s="1"/>
  <c r="M690" i="26"/>
  <c r="L690" i="26"/>
  <c r="M689" i="26"/>
  <c r="L689" i="26"/>
  <c r="M688" i="26"/>
  <c r="L688" i="26"/>
  <c r="M687" i="26"/>
  <c r="L687" i="26"/>
  <c r="Q687" i="26" s="1"/>
  <c r="R687" i="26" s="1"/>
  <c r="M686" i="26"/>
  <c r="L686" i="26"/>
  <c r="Q686" i="26" s="1"/>
  <c r="R686" i="26"/>
  <c r="M685" i="26"/>
  <c r="L685" i="26"/>
  <c r="M684" i="26"/>
  <c r="L684" i="26"/>
  <c r="M683" i="26"/>
  <c r="L683" i="26"/>
  <c r="M682" i="26"/>
  <c r="L682" i="26"/>
  <c r="M681" i="26"/>
  <c r="L681" i="26"/>
  <c r="P681" i="26"/>
  <c r="M680" i="26"/>
  <c r="L680" i="26"/>
  <c r="P680" i="26" s="1"/>
  <c r="M679" i="26"/>
  <c r="L679" i="26"/>
  <c r="Q679" i="26"/>
  <c r="R679" i="26" s="1"/>
  <c r="M678" i="26"/>
  <c r="L678" i="26"/>
  <c r="P678" i="26" s="1"/>
  <c r="M677" i="26"/>
  <c r="L677" i="26"/>
  <c r="M676" i="26"/>
  <c r="L676" i="26"/>
  <c r="M675" i="26"/>
  <c r="L675" i="26"/>
  <c r="M674" i="26"/>
  <c r="L674" i="26"/>
  <c r="M673" i="26"/>
  <c r="L673" i="26"/>
  <c r="P673" i="26" s="1"/>
  <c r="M672" i="26"/>
  <c r="L672" i="26"/>
  <c r="M671" i="26"/>
  <c r="L671" i="26"/>
  <c r="M670" i="26"/>
  <c r="L670" i="26"/>
  <c r="P670" i="26"/>
  <c r="M669" i="26"/>
  <c r="L669" i="26"/>
  <c r="M668" i="26"/>
  <c r="L668" i="26"/>
  <c r="Q668" i="26" s="1"/>
  <c r="M667" i="26"/>
  <c r="L667" i="26"/>
  <c r="M666" i="26"/>
  <c r="L666" i="26"/>
  <c r="M665" i="26"/>
  <c r="L665" i="26"/>
  <c r="M664" i="26"/>
  <c r="L664" i="26"/>
  <c r="M663" i="26"/>
  <c r="L663" i="26"/>
  <c r="P663" i="26" s="1"/>
  <c r="M662" i="26"/>
  <c r="L662" i="26"/>
  <c r="Q662" i="26" s="1"/>
  <c r="R662" i="26" s="1"/>
  <c r="M661" i="26"/>
  <c r="L661" i="26"/>
  <c r="M660" i="26"/>
  <c r="L660" i="26"/>
  <c r="P660" i="26" s="1"/>
  <c r="M659" i="26"/>
  <c r="L659" i="26"/>
  <c r="Q659" i="26" s="1"/>
  <c r="M658" i="26"/>
  <c r="L658" i="26"/>
  <c r="M657" i="26"/>
  <c r="L657" i="26"/>
  <c r="M656" i="26"/>
  <c r="L656" i="26"/>
  <c r="M655" i="26"/>
  <c r="L655" i="26"/>
  <c r="P655" i="26"/>
  <c r="M654" i="26"/>
  <c r="L654" i="26"/>
  <c r="Q654" i="26"/>
  <c r="R654" i="26"/>
  <c r="M653" i="26"/>
  <c r="L653" i="26"/>
  <c r="M652" i="26"/>
  <c r="L652" i="26"/>
  <c r="M651" i="26"/>
  <c r="L651" i="26"/>
  <c r="M650" i="26"/>
  <c r="L650" i="26"/>
  <c r="M649" i="26"/>
  <c r="L649" i="26"/>
  <c r="M648" i="26"/>
  <c r="L648" i="26"/>
  <c r="Q648" i="26" s="1"/>
  <c r="R648" i="26"/>
  <c r="M647" i="26"/>
  <c r="L647" i="26"/>
  <c r="Q647" i="26" s="1"/>
  <c r="R647" i="26" s="1"/>
  <c r="P647" i="26"/>
  <c r="M646" i="26"/>
  <c r="L646" i="26"/>
  <c r="M645" i="26"/>
  <c r="L645" i="26"/>
  <c r="Q645" i="26" s="1"/>
  <c r="R645" i="26" s="1"/>
  <c r="M644" i="26"/>
  <c r="L644" i="26"/>
  <c r="M643" i="26"/>
  <c r="L643" i="26"/>
  <c r="M642" i="26"/>
  <c r="L642" i="26"/>
  <c r="M641" i="26"/>
  <c r="L641" i="26"/>
  <c r="P641" i="26" s="1"/>
  <c r="Q641" i="26"/>
  <c r="R641" i="26" s="1"/>
  <c r="M640" i="26"/>
  <c r="L640" i="26"/>
  <c r="P640" i="26" s="1"/>
  <c r="M639" i="26"/>
  <c r="L639" i="26"/>
  <c r="M638" i="26"/>
  <c r="L638" i="26"/>
  <c r="M637" i="26"/>
  <c r="L637" i="26"/>
  <c r="M636" i="26"/>
  <c r="L636" i="26"/>
  <c r="Q636" i="26" s="1"/>
  <c r="R636" i="26" s="1"/>
  <c r="M635" i="26"/>
  <c r="L635" i="26"/>
  <c r="M634" i="26"/>
  <c r="L634" i="26"/>
  <c r="M633" i="26"/>
  <c r="L633" i="26"/>
  <c r="M632" i="26"/>
  <c r="L632" i="26"/>
  <c r="M631" i="26"/>
  <c r="L631" i="26"/>
  <c r="P631" i="26"/>
  <c r="M630" i="26"/>
  <c r="L630" i="26"/>
  <c r="Q630" i="26"/>
  <c r="R630" i="26" s="1"/>
  <c r="M629" i="26"/>
  <c r="L629" i="26"/>
  <c r="P629" i="26" s="1"/>
  <c r="M628" i="26"/>
  <c r="L628" i="26"/>
  <c r="M627" i="26"/>
  <c r="L627" i="26"/>
  <c r="M626" i="26"/>
  <c r="L626" i="26"/>
  <c r="M625" i="26"/>
  <c r="L625" i="26"/>
  <c r="M624" i="26"/>
  <c r="L624" i="26"/>
  <c r="M623" i="26"/>
  <c r="L623" i="26"/>
  <c r="P623" i="26"/>
  <c r="M622" i="26"/>
  <c r="L622" i="26"/>
  <c r="P622" i="26" s="1"/>
  <c r="M621" i="26"/>
  <c r="L621" i="26"/>
  <c r="P621" i="26" s="1"/>
  <c r="Q621" i="26"/>
  <c r="R621" i="26" s="1"/>
  <c r="M620" i="26"/>
  <c r="L620" i="26"/>
  <c r="Q620" i="26" s="1"/>
  <c r="M619" i="26"/>
  <c r="L619" i="26"/>
  <c r="M618" i="26"/>
  <c r="L618" i="26"/>
  <c r="Q618" i="26" s="1"/>
  <c r="R618" i="26" s="1"/>
  <c r="M617" i="26"/>
  <c r="L617" i="26"/>
  <c r="M616" i="26"/>
  <c r="L616" i="26"/>
  <c r="Q616" i="26" s="1"/>
  <c r="R616" i="26" s="1"/>
  <c r="M615" i="26"/>
  <c r="L615" i="26"/>
  <c r="M614" i="26"/>
  <c r="L614" i="26"/>
  <c r="Q614" i="26" s="1"/>
  <c r="R614" i="26" s="1"/>
  <c r="M613" i="26"/>
  <c r="L613" i="26"/>
  <c r="M612" i="26"/>
  <c r="L612" i="26"/>
  <c r="P612" i="26" s="1"/>
  <c r="M611" i="26"/>
  <c r="L611" i="26"/>
  <c r="M610" i="26"/>
  <c r="L610" i="26"/>
  <c r="Q610" i="26" s="1"/>
  <c r="R610" i="26" s="1"/>
  <c r="M609" i="26"/>
  <c r="L609" i="26"/>
  <c r="Q609" i="26" s="1"/>
  <c r="R609" i="26"/>
  <c r="M608" i="26"/>
  <c r="L608" i="26"/>
  <c r="Q608" i="26"/>
  <c r="R608" i="26" s="1"/>
  <c r="M607" i="26"/>
  <c r="L607" i="26"/>
  <c r="M606" i="26"/>
  <c r="L606" i="26"/>
  <c r="M605" i="26"/>
  <c r="L605" i="26"/>
  <c r="M604" i="26"/>
  <c r="L604" i="26"/>
  <c r="M603" i="26"/>
  <c r="L603" i="26"/>
  <c r="M602" i="26"/>
  <c r="L602" i="26"/>
  <c r="M601" i="26"/>
  <c r="L601" i="26"/>
  <c r="M600" i="26"/>
  <c r="L600" i="26"/>
  <c r="P600" i="26" s="1"/>
  <c r="M599" i="26"/>
  <c r="L599" i="26"/>
  <c r="M598" i="26"/>
  <c r="L598" i="26"/>
  <c r="Q598" i="26" s="1"/>
  <c r="R598" i="26" s="1"/>
  <c r="M597" i="26"/>
  <c r="L597" i="26"/>
  <c r="Q597" i="26" s="1"/>
  <c r="R597" i="26"/>
  <c r="M596" i="26"/>
  <c r="L596" i="26"/>
  <c r="M595" i="26"/>
  <c r="L595" i="26"/>
  <c r="M594" i="26"/>
  <c r="L594" i="26"/>
  <c r="M593" i="26"/>
  <c r="L593" i="26"/>
  <c r="M592" i="26"/>
  <c r="L592" i="26"/>
  <c r="P592" i="26" s="1"/>
  <c r="M591" i="26"/>
  <c r="L591" i="26"/>
  <c r="M590" i="26"/>
  <c r="L590" i="26"/>
  <c r="Q590" i="26" s="1"/>
  <c r="R590" i="26" s="1"/>
  <c r="M589" i="26"/>
  <c r="L589" i="26"/>
  <c r="M588" i="26"/>
  <c r="L588" i="26"/>
  <c r="Q588" i="26" s="1"/>
  <c r="M587" i="26"/>
  <c r="L587" i="26"/>
  <c r="M586" i="26"/>
  <c r="L586" i="26"/>
  <c r="M585" i="26"/>
  <c r="L585" i="26"/>
  <c r="M584" i="26"/>
  <c r="L584" i="26"/>
  <c r="Q584" i="26" s="1"/>
  <c r="R584" i="26" s="1"/>
  <c r="M583" i="26"/>
  <c r="L583" i="26"/>
  <c r="M582" i="26"/>
  <c r="L582" i="26"/>
  <c r="Q582" i="26" s="1"/>
  <c r="R582" i="26" s="1"/>
  <c r="M581" i="26"/>
  <c r="L581" i="26"/>
  <c r="Q581" i="26"/>
  <c r="R581" i="26"/>
  <c r="M580" i="26"/>
  <c r="L580" i="26"/>
  <c r="M579" i="26"/>
  <c r="L579" i="26"/>
  <c r="Q579" i="26" s="1"/>
  <c r="R579" i="26" s="1"/>
  <c r="M578" i="26"/>
  <c r="L578" i="26"/>
  <c r="M577" i="26"/>
  <c r="L577" i="26"/>
  <c r="M576" i="26"/>
  <c r="L576" i="26"/>
  <c r="M575" i="26"/>
  <c r="L575" i="26"/>
  <c r="P575" i="26"/>
  <c r="M574" i="26"/>
  <c r="L574" i="26"/>
  <c r="P574" i="26" s="1"/>
  <c r="M573" i="26"/>
  <c r="L573" i="26"/>
  <c r="Q573" i="26"/>
  <c r="R573" i="26" s="1"/>
  <c r="M572" i="26"/>
  <c r="L572" i="26"/>
  <c r="Q572" i="26" s="1"/>
  <c r="R572" i="26" s="1"/>
  <c r="M571" i="26"/>
  <c r="L571" i="26"/>
  <c r="Q571" i="26" s="1"/>
  <c r="R571" i="26" s="1"/>
  <c r="M570" i="26"/>
  <c r="L570" i="26"/>
  <c r="P570" i="26" s="1"/>
  <c r="M569" i="26"/>
  <c r="L569" i="26"/>
  <c r="M568" i="26"/>
  <c r="L568" i="26"/>
  <c r="Q568" i="26" s="1"/>
  <c r="R568" i="26"/>
  <c r="M567" i="26"/>
  <c r="L567" i="26"/>
  <c r="Q567" i="26" s="1"/>
  <c r="R567" i="26" s="1"/>
  <c r="M566" i="26"/>
  <c r="L566" i="26"/>
  <c r="M565" i="26"/>
  <c r="L565" i="26"/>
  <c r="M564" i="26"/>
  <c r="L564" i="26"/>
  <c r="M563" i="26"/>
  <c r="L563" i="26"/>
  <c r="M562" i="26"/>
  <c r="L562" i="26"/>
  <c r="P562" i="26"/>
  <c r="M561" i="26"/>
  <c r="L561" i="26"/>
  <c r="M560" i="26"/>
  <c r="L560" i="26"/>
  <c r="M559" i="26"/>
  <c r="L559" i="26"/>
  <c r="P559" i="26" s="1"/>
  <c r="M558" i="26"/>
  <c r="L558" i="26"/>
  <c r="M557" i="26"/>
  <c r="L557" i="26"/>
  <c r="M556" i="26"/>
  <c r="L556" i="26"/>
  <c r="Q556" i="26"/>
  <c r="R556" i="26" s="1"/>
  <c r="M555" i="26"/>
  <c r="L555" i="26"/>
  <c r="Q555" i="26" s="1"/>
  <c r="R555" i="26" s="1"/>
  <c r="M554" i="26"/>
  <c r="L554" i="26"/>
  <c r="M553" i="26"/>
  <c r="L553" i="26"/>
  <c r="Q553" i="26" s="1"/>
  <c r="R553" i="26" s="1"/>
  <c r="M552" i="26"/>
  <c r="L552" i="26"/>
  <c r="Q552" i="26" s="1"/>
  <c r="M551" i="26"/>
  <c r="L551" i="26"/>
  <c r="P551" i="26" s="1"/>
  <c r="M550" i="26"/>
  <c r="L550" i="26"/>
  <c r="M549" i="26"/>
  <c r="L549" i="26"/>
  <c r="Q549" i="26" s="1"/>
  <c r="M548" i="26"/>
  <c r="L548" i="26"/>
  <c r="P548" i="26" s="1"/>
  <c r="Q548" i="26"/>
  <c r="R548" i="26" s="1"/>
  <c r="M547" i="26"/>
  <c r="L547" i="26"/>
  <c r="Q547" i="26" s="1"/>
  <c r="M546" i="26"/>
  <c r="L546" i="26"/>
  <c r="Q546" i="26" s="1"/>
  <c r="R546" i="26" s="1"/>
  <c r="M545" i="26"/>
  <c r="L545" i="26"/>
  <c r="P545" i="26" s="1"/>
  <c r="Q545" i="26"/>
  <c r="R545" i="26"/>
  <c r="M544" i="26"/>
  <c r="L544" i="26"/>
  <c r="M543" i="26"/>
  <c r="L543" i="26"/>
  <c r="M542" i="26"/>
  <c r="L542" i="26"/>
  <c r="P542" i="26" s="1"/>
  <c r="M541" i="26"/>
  <c r="L541" i="26"/>
  <c r="P541" i="26" s="1"/>
  <c r="M540" i="26"/>
  <c r="L540" i="26"/>
  <c r="Q540" i="26" s="1"/>
  <c r="R540" i="26" s="1"/>
  <c r="M539" i="26"/>
  <c r="L539" i="26"/>
  <c r="P539" i="26" s="1"/>
  <c r="M538" i="26"/>
  <c r="L538" i="26"/>
  <c r="M537" i="26"/>
  <c r="L537" i="26"/>
  <c r="M536" i="26"/>
  <c r="L536" i="26"/>
  <c r="M535" i="26"/>
  <c r="L535" i="26"/>
  <c r="P535" i="26" s="1"/>
  <c r="M534" i="26"/>
  <c r="L534" i="26"/>
  <c r="P534" i="26" s="1"/>
  <c r="M533" i="26"/>
  <c r="L533" i="26"/>
  <c r="P533" i="26"/>
  <c r="M532" i="26"/>
  <c r="L532" i="26"/>
  <c r="M531" i="26"/>
  <c r="L531" i="26"/>
  <c r="Q531" i="26" s="1"/>
  <c r="R531" i="26" s="1"/>
  <c r="M530" i="26"/>
  <c r="L530" i="26"/>
  <c r="P530" i="26" s="1"/>
  <c r="M529" i="26"/>
  <c r="L529" i="26"/>
  <c r="M528" i="26"/>
  <c r="L528" i="26"/>
  <c r="Q528" i="26"/>
  <c r="R528" i="26" s="1"/>
  <c r="M527" i="26"/>
  <c r="L527" i="26"/>
  <c r="P527" i="26"/>
  <c r="M526" i="26"/>
  <c r="L526" i="26"/>
  <c r="M525" i="26"/>
  <c r="L525" i="26"/>
  <c r="M524" i="26"/>
  <c r="L524" i="26"/>
  <c r="Q524" i="26"/>
  <c r="R524" i="26" s="1"/>
  <c r="M523" i="26"/>
  <c r="L523" i="26"/>
  <c r="M522" i="26"/>
  <c r="L522" i="26"/>
  <c r="Q522" i="26" s="1"/>
  <c r="R522" i="26" s="1"/>
  <c r="M521" i="26"/>
  <c r="L521" i="26"/>
  <c r="Q521" i="26" s="1"/>
  <c r="R521" i="26" s="1"/>
  <c r="M520" i="26"/>
  <c r="L520" i="26"/>
  <c r="Q520" i="26" s="1"/>
  <c r="R520" i="26"/>
  <c r="M519" i="26"/>
  <c r="L519" i="26"/>
  <c r="M518" i="26"/>
  <c r="L518" i="26"/>
  <c r="P518" i="26" s="1"/>
  <c r="Q518" i="26"/>
  <c r="R518" i="26" s="1"/>
  <c r="M517" i="26"/>
  <c r="L517" i="26"/>
  <c r="M516" i="26"/>
  <c r="L516" i="26"/>
  <c r="M515" i="26"/>
  <c r="L515" i="26"/>
  <c r="P515" i="26"/>
  <c r="M514" i="26"/>
  <c r="L514" i="26"/>
  <c r="P514" i="26"/>
  <c r="M513" i="26"/>
  <c r="L513" i="26"/>
  <c r="M512" i="26"/>
  <c r="L512" i="26"/>
  <c r="P512" i="26" s="1"/>
  <c r="Q512" i="26"/>
  <c r="R512" i="26" s="1"/>
  <c r="M511" i="26"/>
  <c r="L511" i="26"/>
  <c r="M510" i="26"/>
  <c r="L510" i="26"/>
  <c r="M509" i="26"/>
  <c r="L509" i="26"/>
  <c r="M508" i="26"/>
  <c r="L508" i="26"/>
  <c r="M507" i="26"/>
  <c r="L507" i="26"/>
  <c r="M506" i="26"/>
  <c r="L506" i="26"/>
  <c r="M505" i="26"/>
  <c r="L505" i="26"/>
  <c r="P505" i="26"/>
  <c r="M504" i="26"/>
  <c r="L504" i="26"/>
  <c r="Q504" i="26" s="1"/>
  <c r="R504" i="26" s="1"/>
  <c r="M503" i="26"/>
  <c r="L503" i="26"/>
  <c r="P503" i="26" s="1"/>
  <c r="M502" i="26"/>
  <c r="L502" i="26"/>
  <c r="P502" i="26" s="1"/>
  <c r="M501" i="26"/>
  <c r="L501" i="26"/>
  <c r="M500" i="26"/>
  <c r="L500" i="26"/>
  <c r="M499" i="26"/>
  <c r="L499" i="26"/>
  <c r="Q499" i="26"/>
  <c r="R499" i="26" s="1"/>
  <c r="M498" i="26"/>
  <c r="L498" i="26"/>
  <c r="M497" i="26"/>
  <c r="L497" i="26"/>
  <c r="M496" i="26"/>
  <c r="L496" i="26"/>
  <c r="P496" i="26" s="1"/>
  <c r="M495" i="26"/>
  <c r="L495" i="26"/>
  <c r="Q495" i="26" s="1"/>
  <c r="R495" i="26" s="1"/>
  <c r="M494" i="26"/>
  <c r="L494" i="26"/>
  <c r="Q494" i="26" s="1"/>
  <c r="R494" i="26"/>
  <c r="M493" i="26"/>
  <c r="L493" i="26"/>
  <c r="Q493" i="26" s="1"/>
  <c r="R493" i="26" s="1"/>
  <c r="M492" i="26"/>
  <c r="L492" i="26"/>
  <c r="Q492" i="26"/>
  <c r="R492" i="26" s="1"/>
  <c r="M491" i="26"/>
  <c r="L491" i="26"/>
  <c r="M490" i="26"/>
  <c r="L490" i="26"/>
  <c r="M489" i="26"/>
  <c r="L489" i="26"/>
  <c r="M488" i="26"/>
  <c r="L488" i="26"/>
  <c r="P488" i="26" s="1"/>
  <c r="M487" i="26"/>
  <c r="L487" i="26"/>
  <c r="M486" i="26"/>
  <c r="L486" i="26"/>
  <c r="M485" i="26"/>
  <c r="L485" i="26"/>
  <c r="Q485" i="26"/>
  <c r="R485" i="26" s="1"/>
  <c r="M484" i="26"/>
  <c r="L484" i="26"/>
  <c r="P484" i="26" s="1"/>
  <c r="M483" i="26"/>
  <c r="L483" i="26"/>
  <c r="Q483" i="26"/>
  <c r="R483" i="26" s="1"/>
  <c r="M482" i="26"/>
  <c r="L482" i="26"/>
  <c r="M481" i="26"/>
  <c r="L481" i="26"/>
  <c r="P481" i="26" s="1"/>
  <c r="M480" i="26"/>
  <c r="L480" i="26"/>
  <c r="M479" i="26"/>
  <c r="L479" i="26"/>
  <c r="P479" i="26"/>
  <c r="M478" i="26"/>
  <c r="L478" i="26"/>
  <c r="P478" i="26" s="1"/>
  <c r="M477" i="26"/>
  <c r="L477" i="26"/>
  <c r="M476" i="26"/>
  <c r="L476" i="26"/>
  <c r="Q476" i="26"/>
  <c r="R476" i="26" s="1"/>
  <c r="M475" i="26"/>
  <c r="L475" i="26"/>
  <c r="M474" i="26"/>
  <c r="L474" i="26"/>
  <c r="M473" i="26"/>
  <c r="L473" i="26"/>
  <c r="M472" i="26"/>
  <c r="L472" i="26"/>
  <c r="P472" i="26" s="1"/>
  <c r="Q472" i="26"/>
  <c r="R472" i="26" s="1"/>
  <c r="M471" i="26"/>
  <c r="L471" i="26"/>
  <c r="M470" i="26"/>
  <c r="L470" i="26"/>
  <c r="Q470" i="26"/>
  <c r="R470" i="26" s="1"/>
  <c r="M469" i="26"/>
  <c r="L469" i="26"/>
  <c r="Q469" i="26" s="1"/>
  <c r="M468" i="26"/>
  <c r="L468" i="26"/>
  <c r="M467" i="26"/>
  <c r="L467" i="26"/>
  <c r="M466" i="26"/>
  <c r="L466" i="26"/>
  <c r="Q466" i="26" s="1"/>
  <c r="R466" i="26" s="1"/>
  <c r="M465" i="26"/>
  <c r="L465" i="26"/>
  <c r="P465" i="26" s="1"/>
  <c r="M464" i="26"/>
  <c r="L464" i="26"/>
  <c r="M463" i="26"/>
  <c r="L463" i="26"/>
  <c r="P463" i="26" s="1"/>
  <c r="M462" i="26"/>
  <c r="L462" i="26"/>
  <c r="M461" i="26"/>
  <c r="L461" i="26"/>
  <c r="P461" i="26" s="1"/>
  <c r="M460" i="26"/>
  <c r="L460" i="26"/>
  <c r="P460" i="26" s="1"/>
  <c r="M459" i="26"/>
  <c r="L459" i="26"/>
  <c r="M458" i="26"/>
  <c r="L458" i="26"/>
  <c r="Q458" i="26" s="1"/>
  <c r="R458" i="26" s="1"/>
  <c r="M457" i="26"/>
  <c r="L457" i="26"/>
  <c r="Q457" i="26" s="1"/>
  <c r="R457" i="26" s="1"/>
  <c r="M456" i="26"/>
  <c r="L456" i="26"/>
  <c r="M455" i="26"/>
  <c r="L455" i="26"/>
  <c r="Q455" i="26" s="1"/>
  <c r="R455" i="26" s="1"/>
  <c r="M454" i="26"/>
  <c r="L454" i="26"/>
  <c r="M453" i="26"/>
  <c r="L453" i="26"/>
  <c r="Q453" i="26" s="1"/>
  <c r="R453" i="26" s="1"/>
  <c r="M452" i="26"/>
  <c r="L452" i="26"/>
  <c r="M451" i="26"/>
  <c r="L451" i="26"/>
  <c r="M450" i="26"/>
  <c r="L450" i="26"/>
  <c r="M449" i="26"/>
  <c r="L449" i="26"/>
  <c r="Q449" i="26" s="1"/>
  <c r="M448" i="26"/>
  <c r="L448" i="26"/>
  <c r="P448" i="26"/>
  <c r="M447" i="26"/>
  <c r="L447" i="26"/>
  <c r="P447" i="26" s="1"/>
  <c r="M446" i="26"/>
  <c r="L446" i="26"/>
  <c r="Q446" i="26" s="1"/>
  <c r="M445" i="26"/>
  <c r="L445" i="26"/>
  <c r="M444" i="26"/>
  <c r="L444" i="26"/>
  <c r="M443" i="26"/>
  <c r="L443" i="26"/>
  <c r="Q443" i="26" s="1"/>
  <c r="R443" i="26" s="1"/>
  <c r="P443" i="26"/>
  <c r="M442" i="26"/>
  <c r="L442" i="26"/>
  <c r="M441" i="26"/>
  <c r="L441" i="26"/>
  <c r="P441" i="26"/>
  <c r="M440" i="26"/>
  <c r="L440" i="26"/>
  <c r="P440" i="26" s="1"/>
  <c r="Q440" i="26"/>
  <c r="R440" i="26" s="1"/>
  <c r="M439" i="26"/>
  <c r="L439" i="26"/>
  <c r="Q439" i="26" s="1"/>
  <c r="R439" i="26" s="1"/>
  <c r="M438" i="26"/>
  <c r="L438" i="26"/>
  <c r="Q438" i="26"/>
  <c r="R438" i="26" s="1"/>
  <c r="M437" i="26"/>
  <c r="L437" i="26"/>
  <c r="Q437" i="26" s="1"/>
  <c r="R437" i="26" s="1"/>
  <c r="M436" i="26"/>
  <c r="L436" i="26"/>
  <c r="M435" i="26"/>
  <c r="L435" i="26"/>
  <c r="M434" i="26"/>
  <c r="L434" i="26"/>
  <c r="Q434" i="26" s="1"/>
  <c r="R434" i="26" s="1"/>
  <c r="M433" i="26"/>
  <c r="L433" i="26"/>
  <c r="P433" i="26" s="1"/>
  <c r="M432" i="26"/>
  <c r="L432" i="26"/>
  <c r="M431" i="26"/>
  <c r="L431" i="26"/>
  <c r="Q431" i="26" s="1"/>
  <c r="R431" i="26" s="1"/>
  <c r="M430" i="26"/>
  <c r="L430" i="26"/>
  <c r="M429" i="26"/>
  <c r="L429" i="26"/>
  <c r="P429" i="26" s="1"/>
  <c r="M428" i="26"/>
  <c r="L428" i="26"/>
  <c r="M427" i="26"/>
  <c r="L427" i="26"/>
  <c r="P427" i="26" s="1"/>
  <c r="M426" i="26"/>
  <c r="L426" i="26"/>
  <c r="P426" i="26"/>
  <c r="M425" i="26"/>
  <c r="L425" i="26"/>
  <c r="Q425" i="26"/>
  <c r="R425" i="26" s="1"/>
  <c r="M424" i="26"/>
  <c r="L424" i="26"/>
  <c r="P424" i="26" s="1"/>
  <c r="M423" i="26"/>
  <c r="L423" i="26"/>
  <c r="M422" i="26"/>
  <c r="L422" i="26"/>
  <c r="M421" i="26"/>
  <c r="L421" i="26"/>
  <c r="P421" i="26" s="1"/>
  <c r="M420" i="26"/>
  <c r="L420" i="26"/>
  <c r="P420" i="26" s="1"/>
  <c r="M419" i="26"/>
  <c r="L419" i="26"/>
  <c r="M418" i="26"/>
  <c r="L418" i="26"/>
  <c r="M417" i="26"/>
  <c r="L417" i="26"/>
  <c r="M416" i="26"/>
  <c r="L416" i="26"/>
  <c r="M415" i="26"/>
  <c r="L415" i="26"/>
  <c r="M414" i="26"/>
  <c r="L414" i="26"/>
  <c r="M413" i="26"/>
  <c r="L413" i="26"/>
  <c r="M412" i="26"/>
  <c r="L412" i="26"/>
  <c r="M411" i="26"/>
  <c r="L411" i="26"/>
  <c r="Q411" i="26" s="1"/>
  <c r="R411" i="26" s="1"/>
  <c r="M410" i="26"/>
  <c r="L410" i="26"/>
  <c r="M409" i="26"/>
  <c r="L409" i="26"/>
  <c r="M408" i="26"/>
  <c r="L408" i="26"/>
  <c r="P408" i="26" s="1"/>
  <c r="M407" i="26"/>
  <c r="L407" i="26"/>
  <c r="M406" i="26"/>
  <c r="L406" i="26"/>
  <c r="M405" i="26"/>
  <c r="L405" i="26"/>
  <c r="M404" i="26"/>
  <c r="L404" i="26"/>
  <c r="P404" i="26" s="1"/>
  <c r="M403" i="26"/>
  <c r="L403" i="26"/>
  <c r="P403" i="26" s="1"/>
  <c r="M402" i="26"/>
  <c r="L402" i="26"/>
  <c r="Q402" i="26" s="1"/>
  <c r="R402" i="26" s="1"/>
  <c r="M401" i="26"/>
  <c r="L401" i="26"/>
  <c r="P401" i="26"/>
  <c r="M400" i="26"/>
  <c r="L400" i="26"/>
  <c r="Q400" i="26" s="1"/>
  <c r="R400" i="26" s="1"/>
  <c r="M399" i="26"/>
  <c r="L399" i="26"/>
  <c r="M398" i="26"/>
  <c r="L398" i="26"/>
  <c r="P398" i="26" s="1"/>
  <c r="M397" i="26"/>
  <c r="L397" i="26"/>
  <c r="M396" i="26"/>
  <c r="L396" i="26"/>
  <c r="M395" i="26"/>
  <c r="L395" i="26"/>
  <c r="M394" i="26"/>
  <c r="L394" i="26"/>
  <c r="P394" i="26"/>
  <c r="M393" i="26"/>
  <c r="L393" i="26"/>
  <c r="P393" i="26"/>
  <c r="M392" i="26"/>
  <c r="L392" i="26"/>
  <c r="M391" i="26"/>
  <c r="L391" i="26"/>
  <c r="P391" i="26"/>
  <c r="M390" i="26"/>
  <c r="L390" i="26"/>
  <c r="P390" i="26"/>
  <c r="M389" i="26"/>
  <c r="L389" i="26"/>
  <c r="P389" i="26" s="1"/>
  <c r="M388" i="26"/>
  <c r="L388" i="26"/>
  <c r="M387" i="26"/>
  <c r="L387" i="26"/>
  <c r="P387" i="26" s="1"/>
  <c r="M386" i="26"/>
  <c r="L386" i="26"/>
  <c r="M385" i="26"/>
  <c r="L385" i="26"/>
  <c r="P385" i="26" s="1"/>
  <c r="M384" i="26"/>
  <c r="L384" i="26"/>
  <c r="M383" i="26"/>
  <c r="L383" i="26"/>
  <c r="M382" i="26"/>
  <c r="L382" i="26"/>
  <c r="P382" i="26" s="1"/>
  <c r="M381" i="26"/>
  <c r="L381" i="26"/>
  <c r="M380" i="26"/>
  <c r="L380" i="26"/>
  <c r="M379" i="26"/>
  <c r="L379" i="26"/>
  <c r="P379" i="26" s="1"/>
  <c r="M378" i="26"/>
  <c r="L378" i="26"/>
  <c r="P378" i="26" s="1"/>
  <c r="M377" i="26"/>
  <c r="L377" i="26"/>
  <c r="M376" i="26"/>
  <c r="L376" i="26"/>
  <c r="P376" i="26" s="1"/>
  <c r="M375" i="26"/>
  <c r="L375" i="26"/>
  <c r="P375" i="26" s="1"/>
  <c r="M374" i="26"/>
  <c r="L374" i="26"/>
  <c r="P374" i="26" s="1"/>
  <c r="M373" i="26"/>
  <c r="L373" i="26"/>
  <c r="P373" i="26"/>
  <c r="M372" i="26"/>
  <c r="L372" i="26"/>
  <c r="M371" i="26"/>
  <c r="L371" i="26"/>
  <c r="P371" i="26" s="1"/>
  <c r="M370" i="26"/>
  <c r="L370" i="26"/>
  <c r="M369" i="26"/>
  <c r="L369" i="26"/>
  <c r="P369" i="26" s="1"/>
  <c r="M368" i="26"/>
  <c r="L368" i="26"/>
  <c r="Q368" i="26" s="1"/>
  <c r="M367" i="26"/>
  <c r="L367" i="26"/>
  <c r="M366" i="26"/>
  <c r="L366" i="26"/>
  <c r="P366" i="26" s="1"/>
  <c r="M365" i="26"/>
  <c r="L365" i="26"/>
  <c r="M364" i="26"/>
  <c r="L364" i="26"/>
  <c r="M363" i="26"/>
  <c r="L363" i="26"/>
  <c r="P363" i="26"/>
  <c r="M362" i="26"/>
  <c r="L362" i="26"/>
  <c r="M361" i="26"/>
  <c r="L361" i="26"/>
  <c r="P361" i="26" s="1"/>
  <c r="M360" i="26"/>
  <c r="L360" i="26"/>
  <c r="P360" i="26" s="1"/>
  <c r="M359" i="26"/>
  <c r="L359" i="26"/>
  <c r="P359" i="26" s="1"/>
  <c r="M358" i="26"/>
  <c r="L358" i="26"/>
  <c r="P358" i="26" s="1"/>
  <c r="M357" i="26"/>
  <c r="L357" i="26"/>
  <c r="M356" i="26"/>
  <c r="L356" i="26"/>
  <c r="M355" i="26"/>
  <c r="L355" i="26"/>
  <c r="P355" i="26" s="1"/>
  <c r="M354" i="26"/>
  <c r="L354" i="26"/>
  <c r="P354" i="26" s="1"/>
  <c r="M353" i="26"/>
  <c r="L353" i="26"/>
  <c r="P353" i="26" s="1"/>
  <c r="M352" i="26"/>
  <c r="L352" i="26"/>
  <c r="M351" i="26"/>
  <c r="L351" i="26"/>
  <c r="M350" i="26"/>
  <c r="L350" i="26"/>
  <c r="P350" i="26" s="1"/>
  <c r="M349" i="26"/>
  <c r="L349" i="26"/>
  <c r="M348" i="26"/>
  <c r="L348" i="26"/>
  <c r="M347" i="26"/>
  <c r="L347" i="26"/>
  <c r="P347" i="26" s="1"/>
  <c r="M346" i="26"/>
  <c r="L346" i="26"/>
  <c r="M345" i="26"/>
  <c r="L345" i="26"/>
  <c r="M344" i="26"/>
  <c r="L344" i="26"/>
  <c r="M343" i="26"/>
  <c r="L343" i="26"/>
  <c r="M342" i="26"/>
  <c r="L342" i="26"/>
  <c r="P342" i="26"/>
  <c r="M341" i="26"/>
  <c r="L341" i="26"/>
  <c r="P341" i="26" s="1"/>
  <c r="M340" i="26"/>
  <c r="L340" i="26"/>
  <c r="M339" i="26"/>
  <c r="L339" i="26"/>
  <c r="P339" i="26" s="1"/>
  <c r="M338" i="26"/>
  <c r="L338" i="26"/>
  <c r="M337" i="26"/>
  <c r="L337" i="26"/>
  <c r="P337" i="26" s="1"/>
  <c r="M336" i="26"/>
  <c r="L336" i="26"/>
  <c r="M335" i="26"/>
  <c r="L335" i="26"/>
  <c r="M334" i="26"/>
  <c r="L334" i="26"/>
  <c r="P334" i="26" s="1"/>
  <c r="M333" i="26"/>
  <c r="L333" i="26"/>
  <c r="P333" i="26" s="1"/>
  <c r="M332" i="26"/>
  <c r="L332" i="26"/>
  <c r="M331" i="26"/>
  <c r="L331" i="26"/>
  <c r="P331" i="26" s="1"/>
  <c r="M330" i="26"/>
  <c r="L330" i="26"/>
  <c r="P330" i="26" s="1"/>
  <c r="M329" i="26"/>
  <c r="L329" i="26"/>
  <c r="P329" i="26" s="1"/>
  <c r="M328" i="26"/>
  <c r="L328" i="26"/>
  <c r="M327" i="26"/>
  <c r="L327" i="26"/>
  <c r="P327" i="26" s="1"/>
  <c r="M326" i="26"/>
  <c r="L326" i="26"/>
  <c r="P326" i="26" s="1"/>
  <c r="M325" i="26"/>
  <c r="L325" i="26"/>
  <c r="M324" i="26"/>
  <c r="L324" i="26"/>
  <c r="Q324" i="26" s="1"/>
  <c r="M323" i="26"/>
  <c r="L323" i="26"/>
  <c r="M322" i="26"/>
  <c r="L322" i="26"/>
  <c r="M321" i="26"/>
  <c r="L321" i="26"/>
  <c r="P321" i="26" s="1"/>
  <c r="M320" i="26"/>
  <c r="L320" i="26"/>
  <c r="P320" i="26" s="1"/>
  <c r="M319" i="26"/>
  <c r="L319" i="26"/>
  <c r="Q319" i="26" s="1"/>
  <c r="M318" i="26"/>
  <c r="L318" i="26"/>
  <c r="P318" i="26" s="1"/>
  <c r="M317" i="26"/>
  <c r="L317" i="26"/>
  <c r="M316" i="26"/>
  <c r="L316" i="26"/>
  <c r="M315" i="26"/>
  <c r="L315" i="26"/>
  <c r="P315" i="26" s="1"/>
  <c r="M314" i="26"/>
  <c r="L314" i="26"/>
  <c r="M313" i="26"/>
  <c r="L313" i="26"/>
  <c r="P313" i="26" s="1"/>
  <c r="M312" i="26"/>
  <c r="L312" i="26"/>
  <c r="Q312" i="26" s="1"/>
  <c r="R312" i="26" s="1"/>
  <c r="M311" i="26"/>
  <c r="L311" i="26"/>
  <c r="P311" i="26" s="1"/>
  <c r="M310" i="26"/>
  <c r="L310" i="26"/>
  <c r="P310" i="26" s="1"/>
  <c r="M309" i="26"/>
  <c r="L309" i="26"/>
  <c r="M308" i="26"/>
  <c r="L308" i="26"/>
  <c r="P308" i="26" s="1"/>
  <c r="M307" i="26"/>
  <c r="L307" i="26"/>
  <c r="P307" i="26" s="1"/>
  <c r="M306" i="26"/>
  <c r="L306" i="26"/>
  <c r="M305" i="26"/>
  <c r="L305" i="26"/>
  <c r="P305" i="26"/>
  <c r="M304" i="26"/>
  <c r="L304" i="26"/>
  <c r="P304" i="26" s="1"/>
  <c r="M303" i="26"/>
  <c r="L303" i="26"/>
  <c r="M302" i="26"/>
  <c r="L302" i="26"/>
  <c r="P302" i="26" s="1"/>
  <c r="M301" i="26"/>
  <c r="L301" i="26"/>
  <c r="P301" i="26" s="1"/>
  <c r="M300" i="26"/>
  <c r="L300" i="26"/>
  <c r="M299" i="26"/>
  <c r="L299" i="26"/>
  <c r="M298" i="26"/>
  <c r="L298" i="26"/>
  <c r="M297" i="26"/>
  <c r="L297" i="26"/>
  <c r="P297" i="26" s="1"/>
  <c r="M296" i="26"/>
  <c r="L296" i="26"/>
  <c r="P296" i="26"/>
  <c r="M295" i="26"/>
  <c r="L295" i="26"/>
  <c r="M294" i="26"/>
  <c r="L294" i="26"/>
  <c r="P294" i="26" s="1"/>
  <c r="M293" i="26"/>
  <c r="L293" i="26"/>
  <c r="P293" i="26" s="1"/>
  <c r="M292" i="26"/>
  <c r="L292" i="26"/>
  <c r="M291" i="26"/>
  <c r="L291" i="26"/>
  <c r="P291" i="26"/>
  <c r="M290" i="26"/>
  <c r="L290" i="26"/>
  <c r="M289" i="26"/>
  <c r="L289" i="26"/>
  <c r="P289" i="26"/>
  <c r="M288" i="26"/>
  <c r="L288" i="26"/>
  <c r="M287" i="26"/>
  <c r="L287" i="26"/>
  <c r="P287" i="26" s="1"/>
  <c r="M286" i="26"/>
  <c r="L286" i="26"/>
  <c r="M285" i="26"/>
  <c r="L285" i="26"/>
  <c r="P285" i="26" s="1"/>
  <c r="M284" i="26"/>
  <c r="L284" i="26"/>
  <c r="M283" i="26"/>
  <c r="L283" i="26"/>
  <c r="P283" i="26" s="1"/>
  <c r="M282" i="26"/>
  <c r="L282" i="26"/>
  <c r="Q282" i="26" s="1"/>
  <c r="R282" i="26" s="1"/>
  <c r="M281" i="26"/>
  <c r="L281" i="26"/>
  <c r="P281" i="26" s="1"/>
  <c r="M280" i="26"/>
  <c r="L280" i="26"/>
  <c r="M279" i="26"/>
  <c r="L279" i="26"/>
  <c r="P279" i="26" s="1"/>
  <c r="M278" i="26"/>
  <c r="L278" i="26"/>
  <c r="P278" i="26" s="1"/>
  <c r="M277" i="26"/>
  <c r="L277" i="26"/>
  <c r="P277" i="26" s="1"/>
  <c r="M276" i="26"/>
  <c r="L276" i="26"/>
  <c r="M275" i="26"/>
  <c r="L275" i="26"/>
  <c r="P275" i="26"/>
  <c r="M274" i="26"/>
  <c r="L274" i="26"/>
  <c r="M273" i="26"/>
  <c r="L273" i="26"/>
  <c r="M272" i="26"/>
  <c r="L272" i="26"/>
  <c r="M271" i="26"/>
  <c r="L271" i="26"/>
  <c r="M270" i="26"/>
  <c r="L270" i="26"/>
  <c r="M269" i="26"/>
  <c r="L269" i="26"/>
  <c r="P269" i="26"/>
  <c r="M268" i="26"/>
  <c r="L268" i="26"/>
  <c r="M267" i="26"/>
  <c r="L267" i="26"/>
  <c r="M266" i="26"/>
  <c r="L266" i="26"/>
  <c r="M265" i="26"/>
  <c r="L265" i="26"/>
  <c r="M264" i="26"/>
  <c r="L264" i="26"/>
  <c r="M263" i="26"/>
  <c r="L263" i="26"/>
  <c r="M262" i="26"/>
  <c r="L262" i="26"/>
  <c r="P262" i="26" s="1"/>
  <c r="M261" i="26"/>
  <c r="L261" i="26"/>
  <c r="M260" i="26"/>
  <c r="L260" i="26"/>
  <c r="M259" i="26"/>
  <c r="L259" i="26"/>
  <c r="P259" i="26" s="1"/>
  <c r="M258" i="26"/>
  <c r="L258" i="26"/>
  <c r="Q258" i="26" s="1"/>
  <c r="R258" i="26" s="1"/>
  <c r="M257" i="26"/>
  <c r="L257" i="26"/>
  <c r="M256" i="26"/>
  <c r="L256" i="26"/>
  <c r="P256" i="26" s="1"/>
  <c r="M255" i="26"/>
  <c r="L255" i="26"/>
  <c r="M254" i="26"/>
  <c r="L254" i="26"/>
  <c r="M253" i="26"/>
  <c r="L253" i="26"/>
  <c r="P253" i="26"/>
  <c r="M252" i="26"/>
  <c r="L252" i="26"/>
  <c r="Q252" i="26" s="1"/>
  <c r="R252" i="26" s="1"/>
  <c r="M251" i="26"/>
  <c r="L251" i="26"/>
  <c r="Q251" i="26" s="1"/>
  <c r="R251" i="26" s="1"/>
  <c r="P251" i="26"/>
  <c r="M250" i="26"/>
  <c r="L250" i="26"/>
  <c r="M249" i="26"/>
  <c r="L249" i="26"/>
  <c r="M248" i="26"/>
  <c r="L248" i="26"/>
  <c r="M247" i="26"/>
  <c r="L247" i="26"/>
  <c r="P247" i="26" s="1"/>
  <c r="M246" i="26"/>
  <c r="L246" i="26"/>
  <c r="M245" i="26"/>
  <c r="L245" i="26"/>
  <c r="M244" i="26"/>
  <c r="L244" i="26"/>
  <c r="M243" i="26"/>
  <c r="L243" i="26"/>
  <c r="P243" i="26" s="1"/>
  <c r="M242" i="26"/>
  <c r="L242" i="26"/>
  <c r="M241" i="26"/>
  <c r="L241" i="26"/>
  <c r="M240" i="26"/>
  <c r="L240" i="26"/>
  <c r="M239" i="26"/>
  <c r="L239" i="26"/>
  <c r="P239" i="26"/>
  <c r="M238" i="26"/>
  <c r="L238" i="26"/>
  <c r="M237" i="26"/>
  <c r="L237" i="26"/>
  <c r="P237" i="26"/>
  <c r="M236" i="26"/>
  <c r="L236" i="26"/>
  <c r="M235" i="26"/>
  <c r="L235" i="26"/>
  <c r="P235" i="26"/>
  <c r="M234" i="26"/>
  <c r="L234" i="26"/>
  <c r="P234" i="26"/>
  <c r="M233" i="26"/>
  <c r="L233" i="26"/>
  <c r="M232" i="26"/>
  <c r="L232" i="26"/>
  <c r="P232" i="26" s="1"/>
  <c r="M231" i="26"/>
  <c r="L231" i="26"/>
  <c r="P231" i="26" s="1"/>
  <c r="M230" i="26"/>
  <c r="L230" i="26"/>
  <c r="M229" i="26"/>
  <c r="L229" i="26"/>
  <c r="M228" i="26"/>
  <c r="L228" i="26"/>
  <c r="M227" i="26"/>
  <c r="L227" i="26"/>
  <c r="M226" i="26"/>
  <c r="L226" i="26"/>
  <c r="P226" i="26" s="1"/>
  <c r="M225" i="26"/>
  <c r="L225" i="26"/>
  <c r="M224" i="26"/>
  <c r="L224" i="26"/>
  <c r="M223" i="26"/>
  <c r="L223" i="26"/>
  <c r="P223" i="26" s="1"/>
  <c r="M222" i="26"/>
  <c r="L222" i="26"/>
  <c r="M221" i="26"/>
  <c r="L221" i="26"/>
  <c r="M220" i="26"/>
  <c r="L220" i="26"/>
  <c r="P220" i="26" s="1"/>
  <c r="M219" i="26"/>
  <c r="L219" i="26"/>
  <c r="M218" i="26"/>
  <c r="L218" i="26"/>
  <c r="P218" i="26"/>
  <c r="M217" i="26"/>
  <c r="L217" i="26"/>
  <c r="P217" i="26" s="1"/>
  <c r="M216" i="26"/>
  <c r="L216" i="26"/>
  <c r="M215" i="26"/>
  <c r="L215" i="26"/>
  <c r="P215" i="26"/>
  <c r="M214" i="26"/>
  <c r="L214" i="26"/>
  <c r="M213" i="26"/>
  <c r="L213" i="26"/>
  <c r="P213" i="26" s="1"/>
  <c r="M212" i="26"/>
  <c r="L212" i="26"/>
  <c r="M211" i="26"/>
  <c r="L211" i="26"/>
  <c r="M210" i="26"/>
  <c r="L210" i="26"/>
  <c r="P210" i="26"/>
  <c r="M209" i="26"/>
  <c r="L209" i="26"/>
  <c r="M208" i="26"/>
  <c r="L208" i="26"/>
  <c r="M207" i="26"/>
  <c r="L207" i="26"/>
  <c r="M206" i="26"/>
  <c r="L206" i="26"/>
  <c r="Q206" i="26" s="1"/>
  <c r="M205" i="26"/>
  <c r="L205" i="26"/>
  <c r="P205" i="26" s="1"/>
  <c r="M204" i="26"/>
  <c r="L204" i="26"/>
  <c r="P204" i="26" s="1"/>
  <c r="M203" i="26"/>
  <c r="L203" i="26"/>
  <c r="P203" i="26" s="1"/>
  <c r="M202" i="26"/>
  <c r="L202" i="26"/>
  <c r="P202" i="26" s="1"/>
  <c r="M201" i="26"/>
  <c r="L201" i="26"/>
  <c r="M200" i="26"/>
  <c r="L200" i="26"/>
  <c r="M199" i="26"/>
  <c r="L199" i="26"/>
  <c r="M198" i="26"/>
  <c r="L198" i="26"/>
  <c r="P198" i="26"/>
  <c r="M197" i="26"/>
  <c r="L197" i="26"/>
  <c r="P197" i="26" s="1"/>
  <c r="M196" i="26"/>
  <c r="L196" i="26"/>
  <c r="M195" i="26"/>
  <c r="L195" i="26"/>
  <c r="P195" i="26" s="1"/>
  <c r="M194" i="26"/>
  <c r="L194" i="26"/>
  <c r="M193" i="26"/>
  <c r="L193" i="26"/>
  <c r="M192" i="26"/>
  <c r="L192" i="26"/>
  <c r="M191" i="26"/>
  <c r="L191" i="26"/>
  <c r="M190" i="26"/>
  <c r="L190" i="26"/>
  <c r="Q190" i="26" s="1"/>
  <c r="R190" i="26" s="1"/>
  <c r="M189" i="26"/>
  <c r="L189" i="26"/>
  <c r="M188" i="26"/>
  <c r="L188" i="26"/>
  <c r="M187" i="26"/>
  <c r="L187" i="26"/>
  <c r="Q187" i="26" s="1"/>
  <c r="M186" i="26"/>
  <c r="L186" i="26"/>
  <c r="P186" i="26" s="1"/>
  <c r="M185" i="26"/>
  <c r="L185" i="26"/>
  <c r="P185" i="26"/>
  <c r="M184" i="26"/>
  <c r="L184" i="26"/>
  <c r="M183" i="26"/>
  <c r="L183" i="26"/>
  <c r="P183" i="26" s="1"/>
  <c r="M182" i="26"/>
  <c r="L182" i="26"/>
  <c r="P182" i="26"/>
  <c r="M181" i="26"/>
  <c r="L181" i="26"/>
  <c r="P181" i="26"/>
  <c r="M180" i="26"/>
  <c r="L180" i="26"/>
  <c r="M179" i="26"/>
  <c r="L179" i="26"/>
  <c r="M178" i="26"/>
  <c r="L178" i="26"/>
  <c r="P178" i="26" s="1"/>
  <c r="M177" i="26"/>
  <c r="L177" i="26"/>
  <c r="M176" i="26"/>
  <c r="L176" i="26"/>
  <c r="M175" i="26"/>
  <c r="L175" i="26"/>
  <c r="P175" i="26" s="1"/>
  <c r="M174" i="26"/>
  <c r="L174" i="26"/>
  <c r="M173" i="26"/>
  <c r="L173" i="26"/>
  <c r="Q173" i="26" s="1"/>
  <c r="R173" i="26" s="1"/>
  <c r="P173" i="26"/>
  <c r="M172" i="26"/>
  <c r="L172" i="26"/>
  <c r="M171" i="26"/>
  <c r="L171" i="26"/>
  <c r="M170" i="26"/>
  <c r="L170" i="26"/>
  <c r="P170" i="26" s="1"/>
  <c r="M169" i="26"/>
  <c r="L169" i="26"/>
  <c r="P169" i="26" s="1"/>
  <c r="M168" i="26"/>
  <c r="L168" i="26"/>
  <c r="P168" i="26" s="1"/>
  <c r="M167" i="26"/>
  <c r="L167" i="26"/>
  <c r="P167" i="26" s="1"/>
  <c r="M166" i="26"/>
  <c r="L166" i="26"/>
  <c r="P166" i="26" s="1"/>
  <c r="M165" i="26"/>
  <c r="L165" i="26"/>
  <c r="P165" i="26" s="1"/>
  <c r="M164" i="26"/>
  <c r="L164" i="26"/>
  <c r="M163" i="26"/>
  <c r="L163" i="26"/>
  <c r="M162" i="26"/>
  <c r="L162" i="26"/>
  <c r="P162" i="26" s="1"/>
  <c r="M161" i="26"/>
  <c r="L161" i="26"/>
  <c r="P161" i="26" s="1"/>
  <c r="M160" i="26"/>
  <c r="L160" i="26"/>
  <c r="M159" i="26"/>
  <c r="L159" i="26"/>
  <c r="P159" i="26" s="1"/>
  <c r="M158" i="26"/>
  <c r="L158" i="26"/>
  <c r="M157" i="26"/>
  <c r="L157" i="26"/>
  <c r="P157" i="26" s="1"/>
  <c r="M156" i="26"/>
  <c r="L156" i="26"/>
  <c r="Q156" i="26" s="1"/>
  <c r="R156" i="26" s="1"/>
  <c r="M155" i="26"/>
  <c r="L155" i="26"/>
  <c r="P155" i="26" s="1"/>
  <c r="M154" i="26"/>
  <c r="L154" i="26"/>
  <c r="M153" i="26"/>
  <c r="L153" i="26"/>
  <c r="Q153" i="26" s="1"/>
  <c r="M152" i="26"/>
  <c r="L152" i="26"/>
  <c r="M151" i="26"/>
  <c r="L151" i="26"/>
  <c r="P151" i="26" s="1"/>
  <c r="M150" i="26"/>
  <c r="L150" i="26"/>
  <c r="P150" i="26" s="1"/>
  <c r="M149" i="26"/>
  <c r="L149" i="26"/>
  <c r="P149" i="26" s="1"/>
  <c r="M148" i="26"/>
  <c r="L148" i="26"/>
  <c r="M147" i="26"/>
  <c r="L147" i="26"/>
  <c r="M146" i="26"/>
  <c r="L146" i="26"/>
  <c r="P146" i="26"/>
  <c r="M145" i="26"/>
  <c r="L145" i="26"/>
  <c r="M144" i="26"/>
  <c r="L144" i="26"/>
  <c r="M143" i="26"/>
  <c r="L143" i="26"/>
  <c r="P143" i="26" s="1"/>
  <c r="M142" i="26"/>
  <c r="L142" i="26"/>
  <c r="Q142" i="26" s="1"/>
  <c r="R142" i="26" s="1"/>
  <c r="P142" i="26"/>
  <c r="M141" i="26"/>
  <c r="L141" i="26"/>
  <c r="P141" i="26"/>
  <c r="M140" i="26"/>
  <c r="L140" i="26"/>
  <c r="M139" i="26"/>
  <c r="L139" i="26"/>
  <c r="Q139" i="26" s="1"/>
  <c r="M138" i="26"/>
  <c r="L138" i="26"/>
  <c r="P138" i="26" s="1"/>
  <c r="M137" i="26"/>
  <c r="L137" i="26"/>
  <c r="M136" i="26"/>
  <c r="L136" i="26"/>
  <c r="M135" i="26"/>
  <c r="L135" i="26"/>
  <c r="M134" i="26"/>
  <c r="L134" i="26"/>
  <c r="P134" i="26"/>
  <c r="M133" i="26"/>
  <c r="L133" i="26"/>
  <c r="P133" i="26"/>
  <c r="M132" i="26"/>
  <c r="L132" i="26"/>
  <c r="Q132" i="26" s="1"/>
  <c r="R132" i="26" s="1"/>
  <c r="M131" i="26"/>
  <c r="L131" i="26"/>
  <c r="M130" i="26"/>
  <c r="L130" i="26"/>
  <c r="M129" i="26"/>
  <c r="L129" i="26"/>
  <c r="P129" i="26" s="1"/>
  <c r="M128" i="26"/>
  <c r="L128" i="26"/>
  <c r="M127" i="26"/>
  <c r="L127" i="26"/>
  <c r="P127" i="26"/>
  <c r="M126" i="26"/>
  <c r="L126" i="26"/>
  <c r="P126" i="26"/>
  <c r="M125" i="26"/>
  <c r="L125" i="26"/>
  <c r="Q125" i="26" s="1"/>
  <c r="R125" i="26" s="1"/>
  <c r="M124" i="26"/>
  <c r="L124" i="26"/>
  <c r="M123" i="26"/>
  <c r="L123" i="26"/>
  <c r="M122" i="26"/>
  <c r="L122" i="26"/>
  <c r="P122" i="26" s="1"/>
  <c r="M121" i="26"/>
  <c r="L121" i="26"/>
  <c r="M120" i="26"/>
  <c r="L120" i="26"/>
  <c r="M119" i="26"/>
  <c r="L119" i="26"/>
  <c r="M118" i="26"/>
  <c r="L118" i="26"/>
  <c r="P118" i="26" s="1"/>
  <c r="M117" i="26"/>
  <c r="L117" i="26"/>
  <c r="M116" i="26"/>
  <c r="L116" i="26"/>
  <c r="M115" i="26"/>
  <c r="L115" i="26"/>
  <c r="M114" i="26"/>
  <c r="L114" i="26"/>
  <c r="P114" i="26" s="1"/>
  <c r="M113" i="26"/>
  <c r="L113" i="26"/>
  <c r="P113" i="26" s="1"/>
  <c r="M112" i="26"/>
  <c r="L112" i="26"/>
  <c r="M111" i="26"/>
  <c r="L111" i="26"/>
  <c r="M110" i="26"/>
  <c r="L110" i="26"/>
  <c r="M109" i="26"/>
  <c r="L109" i="26"/>
  <c r="P109" i="26"/>
  <c r="M108" i="26"/>
  <c r="L108" i="26"/>
  <c r="Q108" i="26" s="1"/>
  <c r="R108" i="26" s="1"/>
  <c r="M107" i="26"/>
  <c r="L107" i="26"/>
  <c r="M106" i="26"/>
  <c r="L106" i="26"/>
  <c r="P106" i="26" s="1"/>
  <c r="M105" i="26"/>
  <c r="L105" i="26"/>
  <c r="M104" i="26"/>
  <c r="L104" i="26"/>
  <c r="P104" i="26" s="1"/>
  <c r="M103" i="26"/>
  <c r="L103" i="26"/>
  <c r="M102" i="26"/>
  <c r="L102" i="26"/>
  <c r="P102" i="26" s="1"/>
  <c r="M101" i="26"/>
  <c r="L101" i="26"/>
  <c r="P101" i="26" s="1"/>
  <c r="M100" i="26"/>
  <c r="L100" i="26"/>
  <c r="Q100" i="26" s="1"/>
  <c r="R100" i="26" s="1"/>
  <c r="M99" i="26"/>
  <c r="L99" i="26"/>
  <c r="M98" i="26"/>
  <c r="L98" i="26"/>
  <c r="M97" i="26"/>
  <c r="L97" i="26"/>
  <c r="M96" i="26"/>
  <c r="L96" i="26"/>
  <c r="M95" i="26"/>
  <c r="L95" i="26"/>
  <c r="P95" i="26" s="1"/>
  <c r="M94" i="26"/>
  <c r="L94" i="26"/>
  <c r="M93" i="26"/>
  <c r="L93" i="26"/>
  <c r="M92" i="26"/>
  <c r="L92" i="26"/>
  <c r="M91" i="26"/>
  <c r="L91" i="26"/>
  <c r="M90" i="26"/>
  <c r="L90" i="26"/>
  <c r="M89" i="26"/>
  <c r="L89" i="26"/>
  <c r="Q89" i="26" s="1"/>
  <c r="R89" i="26" s="1"/>
  <c r="M88" i="26"/>
  <c r="L88" i="26"/>
  <c r="P88" i="26" s="1"/>
  <c r="M87" i="26"/>
  <c r="L87" i="26"/>
  <c r="P87" i="26"/>
  <c r="M86" i="26"/>
  <c r="L86" i="26"/>
  <c r="M85" i="26"/>
  <c r="L85" i="26"/>
  <c r="P85" i="26"/>
  <c r="M84" i="26"/>
  <c r="L84" i="26"/>
  <c r="M83" i="26"/>
  <c r="L83" i="26"/>
  <c r="M82" i="26"/>
  <c r="L82" i="26"/>
  <c r="P82" i="26" s="1"/>
  <c r="M81" i="26"/>
  <c r="L81" i="26"/>
  <c r="M80" i="26"/>
  <c r="L80" i="26"/>
  <c r="M79" i="26"/>
  <c r="L79" i="26"/>
  <c r="P79" i="26"/>
  <c r="M78" i="26"/>
  <c r="L78" i="26"/>
  <c r="M77" i="26"/>
  <c r="L77" i="26"/>
  <c r="P77" i="26"/>
  <c r="M76" i="26"/>
  <c r="L76" i="26"/>
  <c r="M75" i="26"/>
  <c r="L75" i="26"/>
  <c r="Q75" i="26" s="1"/>
  <c r="R75" i="26" s="1"/>
  <c r="M74" i="26"/>
  <c r="L74" i="26"/>
  <c r="P74" i="26" s="1"/>
  <c r="M73" i="26"/>
  <c r="L73" i="26"/>
  <c r="M72" i="26"/>
  <c r="L72" i="26"/>
  <c r="P72" i="26" s="1"/>
  <c r="M71" i="26"/>
  <c r="L71" i="26"/>
  <c r="Q71" i="26" s="1"/>
  <c r="R71" i="26" s="1"/>
  <c r="M70" i="26"/>
  <c r="L70" i="26"/>
  <c r="P70" i="26" s="1"/>
  <c r="M69" i="26"/>
  <c r="L69" i="26"/>
  <c r="P69" i="26" s="1"/>
  <c r="M68" i="26"/>
  <c r="L68" i="26"/>
  <c r="M67" i="26"/>
  <c r="L67" i="26"/>
  <c r="P67" i="26" s="1"/>
  <c r="M66" i="26"/>
  <c r="L66" i="26"/>
  <c r="M65" i="26"/>
  <c r="L65" i="26"/>
  <c r="P65" i="26" s="1"/>
  <c r="M64" i="26"/>
  <c r="L64" i="26"/>
  <c r="P64" i="26" s="1"/>
  <c r="M63" i="26"/>
  <c r="L63" i="26"/>
  <c r="P63" i="26" s="1"/>
  <c r="M62" i="26"/>
  <c r="L62" i="26"/>
  <c r="M61" i="26"/>
  <c r="L61" i="26"/>
  <c r="M60" i="26"/>
  <c r="L60" i="26"/>
  <c r="M59" i="26"/>
  <c r="L59" i="26"/>
  <c r="P59" i="26" s="1"/>
  <c r="M58" i="26"/>
  <c r="L58" i="26"/>
  <c r="P58" i="26" s="1"/>
  <c r="M57" i="26"/>
  <c r="L57" i="26"/>
  <c r="P57" i="26" s="1"/>
  <c r="M56" i="26"/>
  <c r="L56" i="26"/>
  <c r="M55" i="26"/>
  <c r="L55" i="26"/>
  <c r="P55" i="26"/>
  <c r="M54" i="26"/>
  <c r="L54" i="26"/>
  <c r="M53" i="26"/>
  <c r="L53" i="26"/>
  <c r="P53" i="26" s="1"/>
  <c r="M52" i="26"/>
  <c r="L52" i="26"/>
  <c r="P52" i="26" s="1"/>
  <c r="M51" i="26"/>
  <c r="L51" i="26"/>
  <c r="Q51" i="26" s="1"/>
  <c r="R51" i="26" s="1"/>
  <c r="M50" i="26"/>
  <c r="L50" i="26"/>
  <c r="P50" i="26"/>
  <c r="M49" i="26"/>
  <c r="L49" i="26"/>
  <c r="P49" i="26" s="1"/>
  <c r="M48" i="26"/>
  <c r="L48" i="26"/>
  <c r="P48" i="26" s="1"/>
  <c r="M47" i="26"/>
  <c r="L47" i="26"/>
  <c r="P47" i="26" s="1"/>
  <c r="M46" i="26"/>
  <c r="L46" i="26"/>
  <c r="P46" i="26"/>
  <c r="M45" i="26"/>
  <c r="L45" i="26"/>
  <c r="P45" i="26" s="1"/>
  <c r="M44" i="26"/>
  <c r="L44" i="26"/>
  <c r="M43" i="26"/>
  <c r="L43" i="26"/>
  <c r="M42" i="26"/>
  <c r="L42" i="26"/>
  <c r="P42" i="26" s="1"/>
  <c r="M41" i="26"/>
  <c r="L41" i="26"/>
  <c r="P41" i="26" s="1"/>
  <c r="M40" i="26"/>
  <c r="L40" i="26"/>
  <c r="M39" i="26"/>
  <c r="L39" i="26"/>
  <c r="M38" i="26"/>
  <c r="L38" i="26"/>
  <c r="P38" i="26" s="1"/>
  <c r="M37" i="26"/>
  <c r="L37" i="26"/>
  <c r="P37" i="26"/>
  <c r="M36" i="26"/>
  <c r="L36" i="26"/>
  <c r="M35" i="26"/>
  <c r="L35" i="26"/>
  <c r="Q35" i="26" s="1"/>
  <c r="M34" i="26"/>
  <c r="L34" i="26"/>
  <c r="P34" i="26" s="1"/>
  <c r="M33" i="26"/>
  <c r="L33" i="26"/>
  <c r="M32" i="26"/>
  <c r="L32" i="26"/>
  <c r="P32" i="26"/>
  <c r="M31" i="26"/>
  <c r="L31" i="26"/>
  <c r="M30" i="26"/>
  <c r="L30" i="26"/>
  <c r="M29" i="26"/>
  <c r="L29" i="26"/>
  <c r="P29" i="26" s="1"/>
  <c r="M28" i="26"/>
  <c r="L28" i="26"/>
  <c r="M27" i="26"/>
  <c r="L27" i="26"/>
  <c r="M26" i="26"/>
  <c r="L26" i="26"/>
  <c r="P26" i="26" s="1"/>
  <c r="M25" i="26"/>
  <c r="L25" i="26"/>
  <c r="M24" i="26"/>
  <c r="L24" i="26"/>
  <c r="P24" i="26" s="1"/>
  <c r="M23" i="26"/>
  <c r="L23" i="26"/>
  <c r="P23" i="26" s="1"/>
  <c r="M22" i="26"/>
  <c r="L22" i="26"/>
  <c r="M21" i="26"/>
  <c r="L21" i="26"/>
  <c r="P21" i="26" s="1"/>
  <c r="M20" i="26"/>
  <c r="L20" i="26"/>
  <c r="P20" i="26" s="1"/>
  <c r="M19" i="26"/>
  <c r="L19" i="26"/>
  <c r="Q19" i="26" s="1"/>
  <c r="M18" i="26"/>
  <c r="L18" i="26"/>
  <c r="P18" i="26" s="1"/>
  <c r="M17" i="26"/>
  <c r="L17" i="26"/>
  <c r="P17" i="26" s="1"/>
  <c r="M16" i="26"/>
  <c r="L16" i="26"/>
  <c r="M15" i="26"/>
  <c r="L15" i="26"/>
  <c r="P15" i="26" s="1"/>
  <c r="M1008" i="25"/>
  <c r="L1008" i="25"/>
  <c r="Q1008" i="25"/>
  <c r="R1008" i="25" s="1"/>
  <c r="M1007" i="25"/>
  <c r="L1007" i="25"/>
  <c r="P1007" i="25" s="1"/>
  <c r="M1006" i="25"/>
  <c r="L1006" i="25"/>
  <c r="P1006" i="25"/>
  <c r="M1005" i="25"/>
  <c r="L1005" i="25"/>
  <c r="P1005" i="25"/>
  <c r="M1004" i="25"/>
  <c r="L1004" i="25"/>
  <c r="Q1004" i="25"/>
  <c r="R1004" i="25" s="1"/>
  <c r="M1003" i="25"/>
  <c r="L1003" i="25"/>
  <c r="P1003" i="25" s="1"/>
  <c r="M1002" i="25"/>
  <c r="L1002" i="25"/>
  <c r="P1002" i="25" s="1"/>
  <c r="M1001" i="25"/>
  <c r="L1001" i="25"/>
  <c r="P1001" i="25"/>
  <c r="M1000" i="25"/>
  <c r="L1000" i="25"/>
  <c r="M999" i="25"/>
  <c r="L999" i="25"/>
  <c r="P999" i="25" s="1"/>
  <c r="M998" i="25"/>
  <c r="L998" i="25"/>
  <c r="P998" i="25"/>
  <c r="M997" i="25"/>
  <c r="L997" i="25"/>
  <c r="P997" i="25"/>
  <c r="M996" i="25"/>
  <c r="L996" i="25"/>
  <c r="P996" i="25" s="1"/>
  <c r="Q996" i="25"/>
  <c r="R996" i="25" s="1"/>
  <c r="M995" i="25"/>
  <c r="L995" i="25"/>
  <c r="M994" i="25"/>
  <c r="L994" i="25"/>
  <c r="M993" i="25"/>
  <c r="L993" i="25"/>
  <c r="P993" i="25" s="1"/>
  <c r="M992" i="25"/>
  <c r="L992" i="25"/>
  <c r="Q992" i="25" s="1"/>
  <c r="R992" i="25" s="1"/>
  <c r="M991" i="25"/>
  <c r="L991" i="25"/>
  <c r="M990" i="25"/>
  <c r="L990" i="25"/>
  <c r="P990" i="25"/>
  <c r="M989" i="25"/>
  <c r="L989" i="25"/>
  <c r="P989" i="25"/>
  <c r="M988" i="25"/>
  <c r="L988" i="25"/>
  <c r="M987" i="25"/>
  <c r="L987" i="25"/>
  <c r="P987" i="25"/>
  <c r="M986" i="25"/>
  <c r="L986" i="25"/>
  <c r="P986" i="25"/>
  <c r="M985" i="25"/>
  <c r="L985" i="25"/>
  <c r="P985" i="25"/>
  <c r="M984" i="25"/>
  <c r="L984" i="25"/>
  <c r="P984" i="25"/>
  <c r="M983" i="25"/>
  <c r="L983" i="25"/>
  <c r="M982" i="25"/>
  <c r="L982" i="25"/>
  <c r="M981" i="25"/>
  <c r="L981" i="25"/>
  <c r="M980" i="25"/>
  <c r="L980" i="25"/>
  <c r="P980" i="25"/>
  <c r="M979" i="25"/>
  <c r="L979" i="25"/>
  <c r="M978" i="25"/>
  <c r="L978" i="25"/>
  <c r="P978" i="25" s="1"/>
  <c r="M977" i="25"/>
  <c r="L977" i="25"/>
  <c r="P977" i="25" s="1"/>
  <c r="M976" i="25"/>
  <c r="L976" i="25"/>
  <c r="Q976" i="25" s="1"/>
  <c r="R976" i="25" s="1"/>
  <c r="M975" i="25"/>
  <c r="L975" i="25"/>
  <c r="P975" i="25" s="1"/>
  <c r="M974" i="25"/>
  <c r="L974" i="25"/>
  <c r="P974" i="25" s="1"/>
  <c r="M973" i="25"/>
  <c r="L973" i="25"/>
  <c r="P973" i="25"/>
  <c r="M972" i="25"/>
  <c r="L972" i="25"/>
  <c r="Q972" i="25"/>
  <c r="R972" i="25" s="1"/>
  <c r="M971" i="25"/>
  <c r="L971" i="25"/>
  <c r="M970" i="25"/>
  <c r="L970" i="25"/>
  <c r="M969" i="25"/>
  <c r="L969" i="25"/>
  <c r="P969" i="25" s="1"/>
  <c r="M968" i="25"/>
  <c r="L968" i="25"/>
  <c r="M967" i="25"/>
  <c r="L967" i="25"/>
  <c r="P967" i="25" s="1"/>
  <c r="M966" i="25"/>
  <c r="L966" i="25"/>
  <c r="P966" i="25" s="1"/>
  <c r="M965" i="25"/>
  <c r="L965" i="25"/>
  <c r="M964" i="25"/>
  <c r="L964" i="25"/>
  <c r="M963" i="25"/>
  <c r="L963" i="25"/>
  <c r="P963" i="25" s="1"/>
  <c r="M962" i="25"/>
  <c r="L962" i="25"/>
  <c r="P962" i="25" s="1"/>
  <c r="M961" i="25"/>
  <c r="L961" i="25"/>
  <c r="P961" i="25" s="1"/>
  <c r="M960" i="25"/>
  <c r="L960" i="25"/>
  <c r="Q960" i="25" s="1"/>
  <c r="R960" i="25" s="1"/>
  <c r="M959" i="25"/>
  <c r="L959" i="25"/>
  <c r="M958" i="25"/>
  <c r="L958" i="25"/>
  <c r="P958" i="25" s="1"/>
  <c r="M957" i="25"/>
  <c r="L957" i="25"/>
  <c r="P957" i="25" s="1"/>
  <c r="M956" i="25"/>
  <c r="L956" i="25"/>
  <c r="P956" i="25" s="1"/>
  <c r="M955" i="25"/>
  <c r="L955" i="25"/>
  <c r="P955" i="25" s="1"/>
  <c r="M954" i="25"/>
  <c r="L954" i="25"/>
  <c r="P954" i="25" s="1"/>
  <c r="M953" i="25"/>
  <c r="L953" i="25"/>
  <c r="P953" i="25" s="1"/>
  <c r="M952" i="25"/>
  <c r="L952" i="25"/>
  <c r="M951" i="25"/>
  <c r="L951" i="25"/>
  <c r="P951" i="25"/>
  <c r="M950" i="25"/>
  <c r="L950" i="25"/>
  <c r="P950" i="25" s="1"/>
  <c r="M949" i="25"/>
  <c r="L949" i="25"/>
  <c r="P949" i="25" s="1"/>
  <c r="M948" i="25"/>
  <c r="L948" i="25"/>
  <c r="M947" i="25"/>
  <c r="L947" i="25"/>
  <c r="P947" i="25" s="1"/>
  <c r="M946" i="25"/>
  <c r="L946" i="25"/>
  <c r="P946" i="25"/>
  <c r="M945" i="25"/>
  <c r="L945" i="25"/>
  <c r="M944" i="25"/>
  <c r="L944" i="25"/>
  <c r="Q944" i="25" s="1"/>
  <c r="R944" i="25" s="1"/>
  <c r="M943" i="25"/>
  <c r="L943" i="25"/>
  <c r="P943" i="25" s="1"/>
  <c r="M942" i="25"/>
  <c r="L942" i="25"/>
  <c r="Q942" i="25" s="1"/>
  <c r="R942" i="25" s="1"/>
  <c r="M941" i="25"/>
  <c r="L941" i="25"/>
  <c r="Q941" i="25" s="1"/>
  <c r="R941" i="25" s="1"/>
  <c r="P941" i="25"/>
  <c r="M940" i="25"/>
  <c r="L940" i="25"/>
  <c r="M939" i="25"/>
  <c r="L939" i="25"/>
  <c r="M938" i="25"/>
  <c r="L938" i="25"/>
  <c r="Q938" i="25"/>
  <c r="R938" i="25" s="1"/>
  <c r="M937" i="25"/>
  <c r="L937" i="25"/>
  <c r="M936" i="25"/>
  <c r="L936" i="25"/>
  <c r="Q936" i="25" s="1"/>
  <c r="R936" i="25" s="1"/>
  <c r="M935" i="25"/>
  <c r="L935" i="25"/>
  <c r="P935" i="25" s="1"/>
  <c r="M934" i="25"/>
  <c r="L934" i="25"/>
  <c r="M933" i="25"/>
  <c r="L933" i="25"/>
  <c r="M932" i="25"/>
  <c r="L932" i="25"/>
  <c r="P932" i="25" s="1"/>
  <c r="M931" i="25"/>
  <c r="L931" i="25"/>
  <c r="M930" i="25"/>
  <c r="L930" i="25"/>
  <c r="M929" i="25"/>
  <c r="L929" i="25"/>
  <c r="Q929" i="25" s="1"/>
  <c r="R929" i="25" s="1"/>
  <c r="M928" i="25"/>
  <c r="L928" i="25"/>
  <c r="Q928" i="25" s="1"/>
  <c r="R928" i="25"/>
  <c r="M927" i="25"/>
  <c r="L927" i="25"/>
  <c r="Q927" i="25" s="1"/>
  <c r="R927" i="25" s="1"/>
  <c r="P927" i="25"/>
  <c r="M926" i="25"/>
  <c r="L926" i="25"/>
  <c r="M925" i="25"/>
  <c r="L925" i="25"/>
  <c r="P925" i="25"/>
  <c r="M924" i="25"/>
  <c r="L924" i="25"/>
  <c r="M923" i="25"/>
  <c r="L923" i="25"/>
  <c r="M922" i="25"/>
  <c r="L922" i="25"/>
  <c r="Q922" i="25" s="1"/>
  <c r="R922" i="25" s="1"/>
  <c r="M921" i="25"/>
  <c r="L921" i="25"/>
  <c r="P921" i="25" s="1"/>
  <c r="M920" i="25"/>
  <c r="L920" i="25"/>
  <c r="M919" i="25"/>
  <c r="L919" i="25"/>
  <c r="M918" i="25"/>
  <c r="L918" i="25"/>
  <c r="Q918" i="25" s="1"/>
  <c r="R918" i="25" s="1"/>
  <c r="M917" i="25"/>
  <c r="L917" i="25"/>
  <c r="M916" i="25"/>
  <c r="L916" i="25"/>
  <c r="Q916" i="25"/>
  <c r="R916" i="25" s="1"/>
  <c r="M915" i="25"/>
  <c r="L915" i="25"/>
  <c r="Q915" i="25" s="1"/>
  <c r="R915" i="25" s="1"/>
  <c r="M914" i="25"/>
  <c r="L914" i="25"/>
  <c r="Q914" i="25" s="1"/>
  <c r="R914" i="25" s="1"/>
  <c r="M913" i="25"/>
  <c r="L913" i="25"/>
  <c r="Q913" i="25" s="1"/>
  <c r="R913" i="25" s="1"/>
  <c r="M912" i="25"/>
  <c r="L912" i="25"/>
  <c r="Q912" i="25"/>
  <c r="R912" i="25" s="1"/>
  <c r="M911" i="25"/>
  <c r="L911" i="25"/>
  <c r="P911" i="25"/>
  <c r="M910" i="25"/>
  <c r="L910" i="25"/>
  <c r="M909" i="25"/>
  <c r="L909" i="25"/>
  <c r="M908" i="25"/>
  <c r="L908" i="25"/>
  <c r="Q908" i="25" s="1"/>
  <c r="R908" i="25" s="1"/>
  <c r="M907" i="25"/>
  <c r="L907" i="25"/>
  <c r="M906" i="25"/>
  <c r="L906" i="25"/>
  <c r="P906" i="25" s="1"/>
  <c r="M905" i="25"/>
  <c r="L905" i="25"/>
  <c r="M904" i="25"/>
  <c r="L904" i="25"/>
  <c r="M903" i="25"/>
  <c r="L903" i="25"/>
  <c r="M902" i="25"/>
  <c r="L902" i="25"/>
  <c r="Q902" i="25"/>
  <c r="R902" i="25" s="1"/>
  <c r="M901" i="25"/>
  <c r="L901" i="25"/>
  <c r="Q901" i="25"/>
  <c r="R901" i="25" s="1"/>
  <c r="M900" i="25"/>
  <c r="L900" i="25"/>
  <c r="P900" i="25" s="1"/>
  <c r="Q900" i="25"/>
  <c r="R900" i="25" s="1"/>
  <c r="M899" i="25"/>
  <c r="L899" i="25"/>
  <c r="M898" i="25"/>
  <c r="L898" i="25"/>
  <c r="Q898" i="25"/>
  <c r="R898" i="25" s="1"/>
  <c r="M897" i="25"/>
  <c r="L897" i="25"/>
  <c r="Q897" i="25" s="1"/>
  <c r="R897" i="25" s="1"/>
  <c r="M896" i="25"/>
  <c r="L896" i="25"/>
  <c r="Q896" i="25"/>
  <c r="R896" i="25" s="1"/>
  <c r="M895" i="25"/>
  <c r="L895" i="25"/>
  <c r="P895" i="25" s="1"/>
  <c r="M894" i="25"/>
  <c r="L894" i="25"/>
  <c r="Q894" i="25" s="1"/>
  <c r="R894" i="25" s="1"/>
  <c r="M893" i="25"/>
  <c r="L893" i="25"/>
  <c r="P893" i="25" s="1"/>
  <c r="M892" i="25"/>
  <c r="L892" i="25"/>
  <c r="P892" i="25"/>
  <c r="M891" i="25"/>
  <c r="L891" i="25"/>
  <c r="M890" i="25"/>
  <c r="L890" i="25"/>
  <c r="P890" i="25" s="1"/>
  <c r="Q890" i="25"/>
  <c r="R890" i="25" s="1"/>
  <c r="M889" i="25"/>
  <c r="L889" i="25"/>
  <c r="M888" i="25"/>
  <c r="L888" i="25"/>
  <c r="M887" i="25"/>
  <c r="L887" i="25"/>
  <c r="P887" i="25" s="1"/>
  <c r="M886" i="25"/>
  <c r="L886" i="25"/>
  <c r="Q886" i="25"/>
  <c r="R886" i="25"/>
  <c r="M885" i="25"/>
  <c r="L885" i="25"/>
  <c r="M884" i="25"/>
  <c r="L884" i="25"/>
  <c r="P884" i="25" s="1"/>
  <c r="M883" i="25"/>
  <c r="L883" i="25"/>
  <c r="Q883" i="25"/>
  <c r="R883" i="25" s="1"/>
  <c r="M882" i="25"/>
  <c r="L882" i="25"/>
  <c r="Q882" i="25"/>
  <c r="R882" i="25" s="1"/>
  <c r="M881" i="25"/>
  <c r="L881" i="25"/>
  <c r="Q881" i="25"/>
  <c r="R881" i="25" s="1"/>
  <c r="M880" i="25"/>
  <c r="L880" i="25"/>
  <c r="Q880" i="25"/>
  <c r="R880" i="25" s="1"/>
  <c r="M879" i="25"/>
  <c r="L879" i="25"/>
  <c r="P879" i="25"/>
  <c r="M878" i="25"/>
  <c r="L878" i="25"/>
  <c r="M877" i="25"/>
  <c r="L877" i="25"/>
  <c r="P877" i="25" s="1"/>
  <c r="M876" i="25"/>
  <c r="L876" i="25"/>
  <c r="Q876" i="25"/>
  <c r="R876" i="25" s="1"/>
  <c r="M875" i="25"/>
  <c r="L875" i="25"/>
  <c r="P875" i="25"/>
  <c r="M874" i="25"/>
  <c r="L874" i="25"/>
  <c r="M873" i="25"/>
  <c r="L873" i="25"/>
  <c r="P873" i="25" s="1"/>
  <c r="M872" i="25"/>
  <c r="L872" i="25"/>
  <c r="M871" i="25"/>
  <c r="L871" i="25"/>
  <c r="M870" i="25"/>
  <c r="L870" i="25"/>
  <c r="Q870" i="25" s="1"/>
  <c r="R870" i="25" s="1"/>
  <c r="M869" i="25"/>
  <c r="L869" i="25"/>
  <c r="M868" i="25"/>
  <c r="L868" i="25"/>
  <c r="M867" i="25"/>
  <c r="L867" i="25"/>
  <c r="M866" i="25"/>
  <c r="L866" i="25"/>
  <c r="P866" i="25" s="1"/>
  <c r="M865" i="25"/>
  <c r="L865" i="25"/>
  <c r="M864" i="25"/>
  <c r="L864" i="25"/>
  <c r="M863" i="25"/>
  <c r="L863" i="25"/>
  <c r="P863" i="25" s="1"/>
  <c r="M862" i="25"/>
  <c r="L862" i="25"/>
  <c r="Q862" i="25"/>
  <c r="R862" i="25" s="1"/>
  <c r="M861" i="25"/>
  <c r="L861" i="25"/>
  <c r="P861" i="25" s="1"/>
  <c r="M860" i="25"/>
  <c r="L860" i="25"/>
  <c r="M859" i="25"/>
  <c r="L859" i="25"/>
  <c r="P859" i="25" s="1"/>
  <c r="M858" i="25"/>
  <c r="L858" i="25"/>
  <c r="P858" i="25" s="1"/>
  <c r="M857" i="25"/>
  <c r="L857" i="25"/>
  <c r="M856" i="25"/>
  <c r="L856" i="25"/>
  <c r="M855" i="25"/>
  <c r="L855" i="25"/>
  <c r="M854" i="25"/>
  <c r="L854" i="25"/>
  <c r="Q854" i="25" s="1"/>
  <c r="R854" i="25" s="1"/>
  <c r="M853" i="25"/>
  <c r="L853" i="25"/>
  <c r="M852" i="25"/>
  <c r="L852" i="25"/>
  <c r="Q852" i="25" s="1"/>
  <c r="M851" i="25"/>
  <c r="L851" i="25"/>
  <c r="P851" i="25" s="1"/>
  <c r="M850" i="25"/>
  <c r="L850" i="25"/>
  <c r="M849" i="25"/>
  <c r="L849" i="25"/>
  <c r="M848" i="25"/>
  <c r="L848" i="25"/>
  <c r="M847" i="25"/>
  <c r="L847" i="25"/>
  <c r="M846" i="25"/>
  <c r="L846" i="25"/>
  <c r="M845" i="25"/>
  <c r="L845" i="25"/>
  <c r="P845" i="25" s="1"/>
  <c r="M844" i="25"/>
  <c r="L844" i="25"/>
  <c r="M843" i="25"/>
  <c r="L843" i="25"/>
  <c r="P843" i="25" s="1"/>
  <c r="M842" i="25"/>
  <c r="L842" i="25"/>
  <c r="P842" i="25" s="1"/>
  <c r="M841" i="25"/>
  <c r="L841" i="25"/>
  <c r="P841" i="25" s="1"/>
  <c r="M840" i="25"/>
  <c r="L840" i="25"/>
  <c r="M839" i="25"/>
  <c r="L839" i="25"/>
  <c r="Q839" i="25" s="1"/>
  <c r="R839" i="25" s="1"/>
  <c r="M838" i="25"/>
  <c r="L838" i="25"/>
  <c r="Q838" i="25" s="1"/>
  <c r="R838" i="25"/>
  <c r="M837" i="25"/>
  <c r="L837" i="25"/>
  <c r="Q837" i="25" s="1"/>
  <c r="M836" i="25"/>
  <c r="L836" i="25"/>
  <c r="Q836" i="25" s="1"/>
  <c r="R836" i="25" s="1"/>
  <c r="M835" i="25"/>
  <c r="L835" i="25"/>
  <c r="Q835" i="25" s="1"/>
  <c r="R835" i="25" s="1"/>
  <c r="M834" i="25"/>
  <c r="L834" i="25"/>
  <c r="M833" i="25"/>
  <c r="L833" i="25"/>
  <c r="Q833" i="25" s="1"/>
  <c r="R833" i="25" s="1"/>
  <c r="M832" i="25"/>
  <c r="L832" i="25"/>
  <c r="M831" i="25"/>
  <c r="L831" i="25"/>
  <c r="M830" i="25"/>
  <c r="L830" i="25"/>
  <c r="M829" i="25"/>
  <c r="L829" i="25"/>
  <c r="M828" i="25"/>
  <c r="L828" i="25"/>
  <c r="Q828" i="25"/>
  <c r="R828" i="25" s="1"/>
  <c r="M827" i="25"/>
  <c r="L827" i="25"/>
  <c r="P827" i="25"/>
  <c r="M826" i="25"/>
  <c r="L826" i="25"/>
  <c r="M825" i="25"/>
  <c r="L825" i="25"/>
  <c r="P825" i="25" s="1"/>
  <c r="M824" i="25"/>
  <c r="L824" i="25"/>
  <c r="Q824" i="25" s="1"/>
  <c r="R824" i="25" s="1"/>
  <c r="M823" i="25"/>
  <c r="L823" i="25"/>
  <c r="Q823" i="25" s="1"/>
  <c r="R823" i="25" s="1"/>
  <c r="M822" i="25"/>
  <c r="L822" i="25"/>
  <c r="M821" i="25"/>
  <c r="L821" i="25"/>
  <c r="Q821" i="25" s="1"/>
  <c r="R821" i="25" s="1"/>
  <c r="M820" i="25"/>
  <c r="L820" i="25"/>
  <c r="M819" i="25"/>
  <c r="L819" i="25"/>
  <c r="M818" i="25"/>
  <c r="L818" i="25"/>
  <c r="M817" i="25"/>
  <c r="L817" i="25"/>
  <c r="M816" i="25"/>
  <c r="L816" i="25"/>
  <c r="M815" i="25"/>
  <c r="L815" i="25"/>
  <c r="P815" i="25" s="1"/>
  <c r="M814" i="25"/>
  <c r="L814" i="25"/>
  <c r="M813" i="25"/>
  <c r="L813" i="25"/>
  <c r="Q813" i="25" s="1"/>
  <c r="R813" i="25" s="1"/>
  <c r="M812" i="25"/>
  <c r="L812" i="25"/>
  <c r="M811" i="25"/>
  <c r="L811" i="25"/>
  <c r="P811" i="25" s="1"/>
  <c r="M810" i="25"/>
  <c r="L810" i="25"/>
  <c r="M809" i="25"/>
  <c r="L809" i="25"/>
  <c r="P809" i="25" s="1"/>
  <c r="M808" i="25"/>
  <c r="L808" i="25"/>
  <c r="Q808" i="25" s="1"/>
  <c r="R808" i="25" s="1"/>
  <c r="M807" i="25"/>
  <c r="L807" i="25"/>
  <c r="M806" i="25"/>
  <c r="L806" i="25"/>
  <c r="M805" i="25"/>
  <c r="L805" i="25"/>
  <c r="Q805" i="25"/>
  <c r="R805" i="25" s="1"/>
  <c r="M804" i="25"/>
  <c r="L804" i="25"/>
  <c r="M803" i="25"/>
  <c r="L803" i="25"/>
  <c r="Q803" i="25" s="1"/>
  <c r="R803" i="25" s="1"/>
  <c r="M802" i="25"/>
  <c r="L802" i="25"/>
  <c r="M801" i="25"/>
  <c r="L801" i="25"/>
  <c r="M800" i="25"/>
  <c r="L800" i="25"/>
  <c r="Q800" i="25"/>
  <c r="R800" i="25" s="1"/>
  <c r="M799" i="25"/>
  <c r="L799" i="25"/>
  <c r="M798" i="25"/>
  <c r="L798" i="25"/>
  <c r="P798" i="25" s="1"/>
  <c r="M797" i="25"/>
  <c r="L797" i="25"/>
  <c r="M796" i="25"/>
  <c r="L796" i="25"/>
  <c r="M795" i="25"/>
  <c r="L795" i="25"/>
  <c r="P795" i="25" s="1"/>
  <c r="M794" i="25"/>
  <c r="L794" i="25"/>
  <c r="M793" i="25"/>
  <c r="L793" i="25"/>
  <c r="P793" i="25" s="1"/>
  <c r="M792" i="25"/>
  <c r="L792" i="25"/>
  <c r="P792" i="25" s="1"/>
  <c r="M791" i="25"/>
  <c r="L791" i="25"/>
  <c r="M790" i="25"/>
  <c r="L790" i="25"/>
  <c r="M789" i="25"/>
  <c r="L789" i="25"/>
  <c r="M788" i="25"/>
  <c r="L788" i="25"/>
  <c r="P788" i="25" s="1"/>
  <c r="M787" i="25"/>
  <c r="L787" i="25"/>
  <c r="P787" i="25" s="1"/>
  <c r="M786" i="25"/>
  <c r="L786" i="25"/>
  <c r="M785" i="25"/>
  <c r="L785" i="25"/>
  <c r="Q785" i="25" s="1"/>
  <c r="R785" i="25" s="1"/>
  <c r="M784" i="25"/>
  <c r="L784" i="25"/>
  <c r="M783" i="25"/>
  <c r="L783" i="25"/>
  <c r="P783" i="25"/>
  <c r="M782" i="25"/>
  <c r="L782" i="25"/>
  <c r="Q782" i="25" s="1"/>
  <c r="R782" i="25" s="1"/>
  <c r="M781" i="25"/>
  <c r="L781" i="25"/>
  <c r="M780" i="25"/>
  <c r="L780" i="25"/>
  <c r="Q780" i="25" s="1"/>
  <c r="R780" i="25" s="1"/>
  <c r="P780" i="25"/>
  <c r="M779" i="25"/>
  <c r="L779" i="25"/>
  <c r="M778" i="25"/>
  <c r="L778" i="25"/>
  <c r="P778" i="25" s="1"/>
  <c r="M777" i="25"/>
  <c r="L777" i="25"/>
  <c r="P777" i="25" s="1"/>
  <c r="M776" i="25"/>
  <c r="L776" i="25"/>
  <c r="Q776" i="25" s="1"/>
  <c r="R776" i="25" s="1"/>
  <c r="M775" i="25"/>
  <c r="L775" i="25"/>
  <c r="M774" i="25"/>
  <c r="L774" i="25"/>
  <c r="Q774" i="25" s="1"/>
  <c r="R774" i="25" s="1"/>
  <c r="M773" i="25"/>
  <c r="L773" i="25"/>
  <c r="Q773" i="25" s="1"/>
  <c r="R773" i="25" s="1"/>
  <c r="M772" i="25"/>
  <c r="L772" i="25"/>
  <c r="P772" i="25"/>
  <c r="M771" i="25"/>
  <c r="L771" i="25"/>
  <c r="Q771" i="25" s="1"/>
  <c r="R771" i="25" s="1"/>
  <c r="M770" i="25"/>
  <c r="L770" i="25"/>
  <c r="Q770" i="25" s="1"/>
  <c r="R770" i="25"/>
  <c r="M769" i="25"/>
  <c r="L769" i="25"/>
  <c r="Q769" i="25" s="1"/>
  <c r="R769" i="25"/>
  <c r="M768" i="25"/>
  <c r="L768" i="25"/>
  <c r="Q768" i="25" s="1"/>
  <c r="R768" i="25" s="1"/>
  <c r="M767" i="25"/>
  <c r="L767" i="25"/>
  <c r="P767" i="25"/>
  <c r="M766" i="25"/>
  <c r="L766" i="25"/>
  <c r="Q766" i="25" s="1"/>
  <c r="R766" i="25" s="1"/>
  <c r="P766" i="25"/>
  <c r="M765" i="25"/>
  <c r="L765" i="25"/>
  <c r="P765" i="25" s="1"/>
  <c r="M764" i="25"/>
  <c r="L764" i="25"/>
  <c r="Q764" i="25"/>
  <c r="R764" i="25" s="1"/>
  <c r="M763" i="25"/>
  <c r="L763" i="25"/>
  <c r="M762" i="25"/>
  <c r="L762" i="25"/>
  <c r="P762" i="25" s="1"/>
  <c r="M761" i="25"/>
  <c r="L761" i="25"/>
  <c r="M760" i="25"/>
  <c r="L760" i="25"/>
  <c r="M759" i="25"/>
  <c r="L759" i="25"/>
  <c r="P759" i="25" s="1"/>
  <c r="M758" i="25"/>
  <c r="L758" i="25"/>
  <c r="Q758" i="25"/>
  <c r="R758" i="25" s="1"/>
  <c r="M757" i="25"/>
  <c r="L757" i="25"/>
  <c r="Q757" i="25" s="1"/>
  <c r="R757" i="25" s="1"/>
  <c r="M756" i="25"/>
  <c r="L756" i="25"/>
  <c r="Q756" i="25" s="1"/>
  <c r="R756" i="25" s="1"/>
  <c r="M755" i="25"/>
  <c r="L755" i="25"/>
  <c r="Q755" i="25" s="1"/>
  <c r="R755" i="25" s="1"/>
  <c r="M754" i="25"/>
  <c r="L754" i="25"/>
  <c r="Q754" i="25" s="1"/>
  <c r="R754" i="25" s="1"/>
  <c r="M753" i="25"/>
  <c r="L753" i="25"/>
  <c r="Q753" i="25"/>
  <c r="R753" i="25" s="1"/>
  <c r="M752" i="25"/>
  <c r="L752" i="25"/>
  <c r="Q752" i="25" s="1"/>
  <c r="R752" i="25" s="1"/>
  <c r="M751" i="25"/>
  <c r="L751" i="25"/>
  <c r="M750" i="25"/>
  <c r="L750" i="25"/>
  <c r="Q750" i="25" s="1"/>
  <c r="R750" i="25" s="1"/>
  <c r="M749" i="25"/>
  <c r="L749" i="25"/>
  <c r="P749" i="25" s="1"/>
  <c r="M748" i="25"/>
  <c r="L748" i="25"/>
  <c r="Q748" i="25" s="1"/>
  <c r="R748" i="25" s="1"/>
  <c r="M747" i="25"/>
  <c r="L747" i="25"/>
  <c r="M746" i="25"/>
  <c r="L746" i="25"/>
  <c r="P746" i="25"/>
  <c r="M745" i="25"/>
  <c r="L745" i="25"/>
  <c r="P745" i="25" s="1"/>
  <c r="M744" i="25"/>
  <c r="L744" i="25"/>
  <c r="M743" i="25"/>
  <c r="L743" i="25"/>
  <c r="M742" i="25"/>
  <c r="L742" i="25"/>
  <c r="M741" i="25"/>
  <c r="L741" i="25"/>
  <c r="Q741" i="25" s="1"/>
  <c r="R741" i="25" s="1"/>
  <c r="M740" i="25"/>
  <c r="L740" i="25"/>
  <c r="M739" i="25"/>
  <c r="L739" i="25"/>
  <c r="M738" i="25"/>
  <c r="L738" i="25"/>
  <c r="M737" i="25"/>
  <c r="L737" i="25"/>
  <c r="M736" i="25"/>
  <c r="L736" i="25"/>
  <c r="Q736" i="25" s="1"/>
  <c r="R736" i="25" s="1"/>
  <c r="M735" i="25"/>
  <c r="L735" i="25"/>
  <c r="M734" i="25"/>
  <c r="L734" i="25"/>
  <c r="P734" i="25"/>
  <c r="M733" i="25"/>
  <c r="L733" i="25"/>
  <c r="P733" i="25" s="1"/>
  <c r="M732" i="25"/>
  <c r="L732" i="25"/>
  <c r="M731" i="25"/>
  <c r="L731" i="25"/>
  <c r="P731" i="25" s="1"/>
  <c r="M730" i="25"/>
  <c r="L730" i="25"/>
  <c r="P730" i="25" s="1"/>
  <c r="M729" i="25"/>
  <c r="L729" i="25"/>
  <c r="Q729" i="25" s="1"/>
  <c r="M728" i="25"/>
  <c r="L728" i="25"/>
  <c r="M727" i="25"/>
  <c r="L727" i="25"/>
  <c r="P727" i="25" s="1"/>
  <c r="M726" i="25"/>
  <c r="L726" i="25"/>
  <c r="Q726" i="25"/>
  <c r="R726" i="25" s="1"/>
  <c r="M725" i="25"/>
  <c r="L725" i="25"/>
  <c r="Q725" i="25" s="1"/>
  <c r="R725" i="25" s="1"/>
  <c r="M724" i="25"/>
  <c r="L724" i="25"/>
  <c r="Q724" i="25" s="1"/>
  <c r="R724" i="25" s="1"/>
  <c r="M723" i="25"/>
  <c r="L723" i="25"/>
  <c r="P723" i="25" s="1"/>
  <c r="M722" i="25"/>
  <c r="L722" i="25"/>
  <c r="M721" i="25"/>
  <c r="L721" i="25"/>
  <c r="M720" i="25"/>
  <c r="L720" i="25"/>
  <c r="M719" i="25"/>
  <c r="L719" i="25"/>
  <c r="P719" i="25" s="1"/>
  <c r="M718" i="25"/>
  <c r="L718" i="25"/>
  <c r="M717" i="25"/>
  <c r="L717" i="25"/>
  <c r="P717" i="25" s="1"/>
  <c r="M716" i="25"/>
  <c r="L716" i="25"/>
  <c r="Q716" i="25" s="1"/>
  <c r="R716" i="25" s="1"/>
  <c r="M715" i="25"/>
  <c r="L715" i="25"/>
  <c r="M714" i="25"/>
  <c r="L714" i="25"/>
  <c r="M713" i="25"/>
  <c r="L713" i="25"/>
  <c r="P713" i="25" s="1"/>
  <c r="M712" i="25"/>
  <c r="L712" i="25"/>
  <c r="M711" i="25"/>
  <c r="L711" i="25"/>
  <c r="M710" i="25"/>
  <c r="L710" i="25"/>
  <c r="M709" i="25"/>
  <c r="L709" i="25"/>
  <c r="M708" i="25"/>
  <c r="L708" i="25"/>
  <c r="P708" i="25" s="1"/>
  <c r="M707" i="25"/>
  <c r="L707" i="25"/>
  <c r="M706" i="25"/>
  <c r="L706" i="25"/>
  <c r="M705" i="25"/>
  <c r="L705" i="25"/>
  <c r="Q705" i="25" s="1"/>
  <c r="R705" i="25" s="1"/>
  <c r="M704" i="25"/>
  <c r="L704" i="25"/>
  <c r="M703" i="25"/>
  <c r="L703" i="25"/>
  <c r="P703" i="25" s="1"/>
  <c r="M702" i="25"/>
  <c r="L702" i="25"/>
  <c r="Q702" i="25" s="1"/>
  <c r="R702" i="25" s="1"/>
  <c r="M701" i="25"/>
  <c r="L701" i="25"/>
  <c r="P701" i="25" s="1"/>
  <c r="M700" i="25"/>
  <c r="L700" i="25"/>
  <c r="M699" i="25"/>
  <c r="L699" i="25"/>
  <c r="M698" i="25"/>
  <c r="L698" i="25"/>
  <c r="P698" i="25" s="1"/>
  <c r="M697" i="25"/>
  <c r="L697" i="25"/>
  <c r="M696" i="25"/>
  <c r="L696" i="25"/>
  <c r="M695" i="25"/>
  <c r="L695" i="25"/>
  <c r="P695" i="25" s="1"/>
  <c r="M694" i="25"/>
  <c r="L694" i="25"/>
  <c r="Q694" i="25" s="1"/>
  <c r="R694" i="25"/>
  <c r="M693" i="25"/>
  <c r="L693" i="25"/>
  <c r="Q693" i="25" s="1"/>
  <c r="R693" i="25" s="1"/>
  <c r="M692" i="25"/>
  <c r="L692" i="25"/>
  <c r="Q692" i="25" s="1"/>
  <c r="R692" i="25" s="1"/>
  <c r="M691" i="25"/>
  <c r="L691" i="25"/>
  <c r="M690" i="25"/>
  <c r="L690" i="25"/>
  <c r="M689" i="25"/>
  <c r="L689" i="25"/>
  <c r="Q689" i="25" s="1"/>
  <c r="R689" i="25" s="1"/>
  <c r="M688" i="25"/>
  <c r="L688" i="25"/>
  <c r="Q688" i="25"/>
  <c r="R688" i="25" s="1"/>
  <c r="M687" i="25"/>
  <c r="L687" i="25"/>
  <c r="P687" i="25" s="1"/>
  <c r="M686" i="25"/>
  <c r="L686" i="25"/>
  <c r="Q686" i="25" s="1"/>
  <c r="R686" i="25" s="1"/>
  <c r="M685" i="25"/>
  <c r="L685" i="25"/>
  <c r="P685" i="25" s="1"/>
  <c r="M684" i="25"/>
  <c r="L684" i="25"/>
  <c r="Q684" i="25"/>
  <c r="R684" i="25" s="1"/>
  <c r="M683" i="25"/>
  <c r="L683" i="25"/>
  <c r="M682" i="25"/>
  <c r="L682" i="25"/>
  <c r="P682" i="25" s="1"/>
  <c r="M681" i="25"/>
  <c r="L681" i="25"/>
  <c r="M680" i="25"/>
  <c r="L680" i="25"/>
  <c r="P680" i="25" s="1"/>
  <c r="M679" i="25"/>
  <c r="L679" i="25"/>
  <c r="Q679" i="25" s="1"/>
  <c r="R679" i="25" s="1"/>
  <c r="M678" i="25"/>
  <c r="L678" i="25"/>
  <c r="Q678" i="25" s="1"/>
  <c r="R678" i="25" s="1"/>
  <c r="M677" i="25"/>
  <c r="L677" i="25"/>
  <c r="M676" i="25"/>
  <c r="L676" i="25"/>
  <c r="Q676" i="25" s="1"/>
  <c r="R676" i="25" s="1"/>
  <c r="M675" i="25"/>
  <c r="L675" i="25"/>
  <c r="M674" i="25"/>
  <c r="L674" i="25"/>
  <c r="Q674" i="25" s="1"/>
  <c r="R674" i="25" s="1"/>
  <c r="M673" i="25"/>
  <c r="L673" i="25"/>
  <c r="Q673" i="25" s="1"/>
  <c r="R673" i="25" s="1"/>
  <c r="M672" i="25"/>
  <c r="L672" i="25"/>
  <c r="Q672" i="25" s="1"/>
  <c r="R672" i="25" s="1"/>
  <c r="M671" i="25"/>
  <c r="L671" i="25"/>
  <c r="M670" i="25"/>
  <c r="L670" i="25"/>
  <c r="P670" i="25" s="1"/>
  <c r="M669" i="25"/>
  <c r="L669" i="25"/>
  <c r="M668" i="25"/>
  <c r="L668" i="25"/>
  <c r="M667" i="25"/>
  <c r="L667" i="25"/>
  <c r="M666" i="25"/>
  <c r="L666" i="25"/>
  <c r="M665" i="25"/>
  <c r="L665" i="25"/>
  <c r="M664" i="25"/>
  <c r="L664" i="25"/>
  <c r="Q664" i="25" s="1"/>
  <c r="R664" i="25" s="1"/>
  <c r="M663" i="25"/>
  <c r="L663" i="25"/>
  <c r="M662" i="25"/>
  <c r="L662" i="25"/>
  <c r="Q662" i="25"/>
  <c r="R662" i="25" s="1"/>
  <c r="M661" i="25"/>
  <c r="L661" i="25"/>
  <c r="Q661" i="25"/>
  <c r="R661" i="25" s="1"/>
  <c r="M660" i="25"/>
  <c r="L660" i="25"/>
  <c r="P660" i="25" s="1"/>
  <c r="M659" i="25"/>
  <c r="L659" i="25"/>
  <c r="P659" i="25"/>
  <c r="M658" i="25"/>
  <c r="L658" i="25"/>
  <c r="P658" i="25" s="1"/>
  <c r="M657" i="25"/>
  <c r="L657" i="25"/>
  <c r="P657" i="25" s="1"/>
  <c r="Q657" i="25"/>
  <c r="R657" i="25" s="1"/>
  <c r="M656" i="25"/>
  <c r="L656" i="25"/>
  <c r="Q656" i="25" s="1"/>
  <c r="R656" i="25" s="1"/>
  <c r="M655" i="25"/>
  <c r="L655" i="25"/>
  <c r="M654" i="25"/>
  <c r="L654" i="25"/>
  <c r="P654" i="25" s="1"/>
  <c r="M653" i="25"/>
  <c r="L653" i="25"/>
  <c r="M652" i="25"/>
  <c r="L652" i="25"/>
  <c r="Q652" i="25" s="1"/>
  <c r="R652" i="25"/>
  <c r="M651" i="25"/>
  <c r="L651" i="25"/>
  <c r="M650" i="25"/>
  <c r="L650" i="25"/>
  <c r="M649" i="25"/>
  <c r="L649" i="25"/>
  <c r="P649" i="25" s="1"/>
  <c r="M648" i="25"/>
  <c r="L648" i="25"/>
  <c r="M647" i="25"/>
  <c r="L647" i="25"/>
  <c r="M646" i="25"/>
  <c r="L646" i="25"/>
  <c r="Q646" i="25" s="1"/>
  <c r="R646" i="25" s="1"/>
  <c r="M645" i="25"/>
  <c r="L645" i="25"/>
  <c r="M644" i="25"/>
  <c r="L644" i="25"/>
  <c r="Q644" i="25" s="1"/>
  <c r="R644" i="25" s="1"/>
  <c r="M643" i="25"/>
  <c r="L643" i="25"/>
  <c r="Q643" i="25"/>
  <c r="R643" i="25" s="1"/>
  <c r="M642" i="25"/>
  <c r="L642" i="25"/>
  <c r="Q642" i="25"/>
  <c r="R642" i="25" s="1"/>
  <c r="M641" i="25"/>
  <c r="L641" i="25"/>
  <c r="Q641" i="25" s="1"/>
  <c r="R641" i="25" s="1"/>
  <c r="M640" i="25"/>
  <c r="L640" i="25"/>
  <c r="M639" i="25"/>
  <c r="L639" i="25"/>
  <c r="P639" i="25" s="1"/>
  <c r="M638" i="25"/>
  <c r="L638" i="25"/>
  <c r="Q638" i="25" s="1"/>
  <c r="R638" i="25" s="1"/>
  <c r="P638" i="25"/>
  <c r="M637" i="25"/>
  <c r="L637" i="25"/>
  <c r="P637" i="25"/>
  <c r="M636" i="25"/>
  <c r="L636" i="25"/>
  <c r="P636" i="25"/>
  <c r="M635" i="25"/>
  <c r="L635" i="25"/>
  <c r="M634" i="25"/>
  <c r="L634" i="25"/>
  <c r="M633" i="25"/>
  <c r="L633" i="25"/>
  <c r="P633" i="25" s="1"/>
  <c r="M632" i="25"/>
  <c r="L632" i="25"/>
  <c r="M631" i="25"/>
  <c r="L631" i="25"/>
  <c r="M630" i="25"/>
  <c r="L630" i="25"/>
  <c r="Q630" i="25" s="1"/>
  <c r="R630" i="25" s="1"/>
  <c r="M629" i="25"/>
  <c r="L629" i="25"/>
  <c r="Q629" i="25"/>
  <c r="R629" i="25" s="1"/>
  <c r="M628" i="25"/>
  <c r="L628" i="25"/>
  <c r="Q628" i="25" s="1"/>
  <c r="R628" i="25"/>
  <c r="M627" i="25"/>
  <c r="L627" i="25"/>
  <c r="Q627" i="25"/>
  <c r="R627" i="25" s="1"/>
  <c r="M626" i="25"/>
  <c r="L626" i="25"/>
  <c r="M625" i="25"/>
  <c r="L625" i="25"/>
  <c r="Q625" i="25"/>
  <c r="R625" i="25" s="1"/>
  <c r="M624" i="25"/>
  <c r="L624" i="25"/>
  <c r="Q624" i="25" s="1"/>
  <c r="R624" i="25"/>
  <c r="M623" i="25"/>
  <c r="L623" i="25"/>
  <c r="M622" i="25"/>
  <c r="L622" i="25"/>
  <c r="M621" i="25"/>
  <c r="L621" i="25"/>
  <c r="P621" i="25" s="1"/>
  <c r="M620" i="25"/>
  <c r="L620" i="25"/>
  <c r="M619" i="25"/>
  <c r="L619" i="25"/>
  <c r="P619" i="25" s="1"/>
  <c r="M618" i="25"/>
  <c r="L618" i="25"/>
  <c r="P618" i="25" s="1"/>
  <c r="M617" i="25"/>
  <c r="L617" i="25"/>
  <c r="P617" i="25"/>
  <c r="M616" i="25"/>
  <c r="L616" i="25"/>
  <c r="P616" i="25" s="1"/>
  <c r="M615" i="25"/>
  <c r="L615" i="25"/>
  <c r="M614" i="25"/>
  <c r="L614" i="25"/>
  <c r="Q614" i="25" s="1"/>
  <c r="R614" i="25"/>
  <c r="M613" i="25"/>
  <c r="L613" i="25"/>
  <c r="M612" i="25"/>
  <c r="L612" i="25"/>
  <c r="M611" i="25"/>
  <c r="L611" i="25"/>
  <c r="Q611" i="25" s="1"/>
  <c r="R611" i="25" s="1"/>
  <c r="M610" i="25"/>
  <c r="L610" i="25"/>
  <c r="M609" i="25"/>
  <c r="L609" i="25"/>
  <c r="Q609" i="25" s="1"/>
  <c r="R609" i="25" s="1"/>
  <c r="M608" i="25"/>
  <c r="L608" i="25"/>
  <c r="Q608" i="25" s="1"/>
  <c r="R608" i="25" s="1"/>
  <c r="M607" i="25"/>
  <c r="L607" i="25"/>
  <c r="M606" i="25"/>
  <c r="L606" i="25"/>
  <c r="Q606" i="25" s="1"/>
  <c r="R606" i="25" s="1"/>
  <c r="M605" i="25"/>
  <c r="L605" i="25"/>
  <c r="Q605" i="25" s="1"/>
  <c r="R605" i="25" s="1"/>
  <c r="M604" i="25"/>
  <c r="L604" i="25"/>
  <c r="Q604" i="25" s="1"/>
  <c r="R604" i="25" s="1"/>
  <c r="M603" i="25"/>
  <c r="L603" i="25"/>
  <c r="M602" i="25"/>
  <c r="L602" i="25"/>
  <c r="M601" i="25"/>
  <c r="L601" i="25"/>
  <c r="Q601" i="25" s="1"/>
  <c r="R601" i="25" s="1"/>
  <c r="M600" i="25"/>
  <c r="L600" i="25"/>
  <c r="Q600" i="25" s="1"/>
  <c r="R600" i="25" s="1"/>
  <c r="M599" i="25"/>
  <c r="L599" i="25"/>
  <c r="M598" i="25"/>
  <c r="L598" i="25"/>
  <c r="M597" i="25"/>
  <c r="L597" i="25"/>
  <c r="Q597" i="25" s="1"/>
  <c r="R597" i="25" s="1"/>
  <c r="M596" i="25"/>
  <c r="L596" i="25"/>
  <c r="Q596" i="25" s="1"/>
  <c r="R596" i="25" s="1"/>
  <c r="M595" i="25"/>
  <c r="L595" i="25"/>
  <c r="Q595" i="25" s="1"/>
  <c r="R595" i="25"/>
  <c r="M594" i="25"/>
  <c r="L594" i="25"/>
  <c r="Q594" i="25" s="1"/>
  <c r="R594" i="25" s="1"/>
  <c r="M593" i="25"/>
  <c r="L593" i="25"/>
  <c r="M592" i="25"/>
  <c r="L592" i="25"/>
  <c r="Q592" i="25" s="1"/>
  <c r="R592" i="25" s="1"/>
  <c r="M591" i="25"/>
  <c r="L591" i="25"/>
  <c r="M590" i="25"/>
  <c r="L590" i="25"/>
  <c r="M589" i="25"/>
  <c r="L589" i="25"/>
  <c r="Q589" i="25" s="1"/>
  <c r="R589" i="25" s="1"/>
  <c r="M588" i="25"/>
  <c r="L588" i="25"/>
  <c r="M587" i="25"/>
  <c r="L587" i="25"/>
  <c r="Q587" i="25" s="1"/>
  <c r="R587" i="25" s="1"/>
  <c r="M586" i="25"/>
  <c r="L586" i="25"/>
  <c r="M585" i="25"/>
  <c r="L585" i="25"/>
  <c r="M584" i="25"/>
  <c r="L584" i="25"/>
  <c r="M583" i="25"/>
  <c r="L583" i="25"/>
  <c r="M582" i="25"/>
  <c r="L582" i="25"/>
  <c r="M581" i="25"/>
  <c r="L581" i="25"/>
  <c r="M580" i="25"/>
  <c r="L580" i="25"/>
  <c r="P580" i="25" s="1"/>
  <c r="Q580" i="25"/>
  <c r="R580" i="25" s="1"/>
  <c r="M579" i="25"/>
  <c r="L579" i="25"/>
  <c r="Q579" i="25" s="1"/>
  <c r="R579" i="25" s="1"/>
  <c r="M578" i="25"/>
  <c r="L578" i="25"/>
  <c r="P578" i="25" s="1"/>
  <c r="M577" i="25"/>
  <c r="L577" i="25"/>
  <c r="P577" i="25" s="1"/>
  <c r="M576" i="25"/>
  <c r="L576" i="25"/>
  <c r="M575" i="25"/>
  <c r="L575" i="25"/>
  <c r="M574" i="25"/>
  <c r="L574" i="25"/>
  <c r="M573" i="25"/>
  <c r="L573" i="25"/>
  <c r="M572" i="25"/>
  <c r="L572" i="25"/>
  <c r="Q572" i="25"/>
  <c r="R572" i="25" s="1"/>
  <c r="M571" i="25"/>
  <c r="L571" i="25"/>
  <c r="M570" i="25"/>
  <c r="L570" i="25"/>
  <c r="Q570" i="25" s="1"/>
  <c r="R570" i="25" s="1"/>
  <c r="M569" i="25"/>
  <c r="L569" i="25"/>
  <c r="P569" i="25" s="1"/>
  <c r="M568" i="25"/>
  <c r="L568" i="25"/>
  <c r="Q568" i="25" s="1"/>
  <c r="R568" i="25" s="1"/>
  <c r="M567" i="25"/>
  <c r="L567" i="25"/>
  <c r="P567" i="25" s="1"/>
  <c r="M566" i="25"/>
  <c r="L566" i="25"/>
  <c r="Q566" i="25" s="1"/>
  <c r="R566" i="25" s="1"/>
  <c r="M565" i="25"/>
  <c r="L565" i="25"/>
  <c r="Q565" i="25" s="1"/>
  <c r="M564" i="25"/>
  <c r="L564" i="25"/>
  <c r="M563" i="25"/>
  <c r="L563" i="25"/>
  <c r="Q563" i="25" s="1"/>
  <c r="R563" i="25" s="1"/>
  <c r="M562" i="25"/>
  <c r="L562" i="25"/>
  <c r="M561" i="25"/>
  <c r="L561" i="25"/>
  <c r="M560" i="25"/>
  <c r="L560" i="25"/>
  <c r="Q560" i="25"/>
  <c r="R560" i="25" s="1"/>
  <c r="M559" i="25"/>
  <c r="L559" i="25"/>
  <c r="M558" i="25"/>
  <c r="L558" i="25"/>
  <c r="M557" i="25"/>
  <c r="L557" i="25"/>
  <c r="M556" i="25"/>
  <c r="L556" i="25"/>
  <c r="M555" i="25"/>
  <c r="L555" i="25"/>
  <c r="Q555" i="25"/>
  <c r="R555" i="25" s="1"/>
  <c r="M554" i="25"/>
  <c r="L554" i="25"/>
  <c r="M553" i="25"/>
  <c r="L553" i="25"/>
  <c r="M552" i="25"/>
  <c r="L552" i="25"/>
  <c r="Q552" i="25" s="1"/>
  <c r="R552" i="25" s="1"/>
  <c r="M551" i="25"/>
  <c r="L551" i="25"/>
  <c r="P551" i="25" s="1"/>
  <c r="M550" i="25"/>
  <c r="L550" i="25"/>
  <c r="Q550" i="25" s="1"/>
  <c r="R550" i="25" s="1"/>
  <c r="M549" i="25"/>
  <c r="L549" i="25"/>
  <c r="M548" i="25"/>
  <c r="L548" i="25"/>
  <c r="Q548" i="25"/>
  <c r="R548" i="25" s="1"/>
  <c r="M547" i="25"/>
  <c r="L547" i="25"/>
  <c r="Q547" i="25" s="1"/>
  <c r="R547" i="25" s="1"/>
  <c r="M546" i="25"/>
  <c r="L546" i="25"/>
  <c r="Q546" i="25" s="1"/>
  <c r="R546" i="25" s="1"/>
  <c r="M545" i="25"/>
  <c r="L545" i="25"/>
  <c r="M544" i="25"/>
  <c r="L544" i="25"/>
  <c r="Q544" i="25" s="1"/>
  <c r="R544" i="25" s="1"/>
  <c r="M543" i="25"/>
  <c r="L543" i="25"/>
  <c r="Q543" i="25" s="1"/>
  <c r="R543" i="25" s="1"/>
  <c r="M542" i="25"/>
  <c r="L542" i="25"/>
  <c r="M541" i="25"/>
  <c r="L541" i="25"/>
  <c r="M540" i="25"/>
  <c r="L540" i="25"/>
  <c r="Q540" i="25"/>
  <c r="R540" i="25"/>
  <c r="M539" i="25"/>
  <c r="L539" i="25"/>
  <c r="M538" i="25"/>
  <c r="L538" i="25"/>
  <c r="Q538" i="25"/>
  <c r="R538" i="25" s="1"/>
  <c r="M537" i="25"/>
  <c r="L537" i="25"/>
  <c r="M536" i="25"/>
  <c r="L536" i="25"/>
  <c r="Q536" i="25" s="1"/>
  <c r="R536" i="25"/>
  <c r="M535" i="25"/>
  <c r="L535" i="25"/>
  <c r="M534" i="25"/>
  <c r="L534" i="25"/>
  <c r="M533" i="25"/>
  <c r="L533" i="25"/>
  <c r="M532" i="25"/>
  <c r="L532" i="25"/>
  <c r="Q532" i="25"/>
  <c r="R532" i="25" s="1"/>
  <c r="M531" i="25"/>
  <c r="L531" i="25"/>
  <c r="Q531" i="25" s="1"/>
  <c r="R531" i="25" s="1"/>
  <c r="M530" i="25"/>
  <c r="L530" i="25"/>
  <c r="P530" i="25" s="1"/>
  <c r="M529" i="25"/>
  <c r="L529" i="25"/>
  <c r="M528" i="25"/>
  <c r="L528" i="25"/>
  <c r="Q528" i="25" s="1"/>
  <c r="R528" i="25"/>
  <c r="M527" i="25"/>
  <c r="L527" i="25"/>
  <c r="M526" i="25"/>
  <c r="L526" i="25"/>
  <c r="Q526" i="25"/>
  <c r="R526" i="25" s="1"/>
  <c r="M525" i="25"/>
  <c r="L525" i="25"/>
  <c r="Q525" i="25" s="1"/>
  <c r="R525" i="25" s="1"/>
  <c r="M524" i="25"/>
  <c r="L524" i="25"/>
  <c r="M523" i="25"/>
  <c r="L523" i="25"/>
  <c r="M522" i="25"/>
  <c r="L522" i="25"/>
  <c r="Q522" i="25"/>
  <c r="R522" i="25" s="1"/>
  <c r="M521" i="25"/>
  <c r="L521" i="25"/>
  <c r="P521" i="25" s="1"/>
  <c r="M520" i="25"/>
  <c r="L520" i="25"/>
  <c r="Q520" i="25"/>
  <c r="R520" i="25" s="1"/>
  <c r="M519" i="25"/>
  <c r="L519" i="25"/>
  <c r="M518" i="25"/>
  <c r="L518" i="25"/>
  <c r="Q518" i="25" s="1"/>
  <c r="R518" i="25"/>
  <c r="M517" i="25"/>
  <c r="L517" i="25"/>
  <c r="M516" i="25"/>
  <c r="L516" i="25"/>
  <c r="Q516" i="25" s="1"/>
  <c r="R516" i="25" s="1"/>
  <c r="M515" i="25"/>
  <c r="L515" i="25"/>
  <c r="M514" i="25"/>
  <c r="L514" i="25"/>
  <c r="Q514" i="25" s="1"/>
  <c r="R514" i="25"/>
  <c r="M513" i="25"/>
  <c r="L513" i="25"/>
  <c r="M512" i="25"/>
  <c r="L512" i="25"/>
  <c r="Q512" i="25" s="1"/>
  <c r="R512" i="25"/>
  <c r="M511" i="25"/>
  <c r="L511" i="25"/>
  <c r="M510" i="25"/>
  <c r="L510" i="25"/>
  <c r="Q510" i="25"/>
  <c r="R510" i="25" s="1"/>
  <c r="M509" i="25"/>
  <c r="L509" i="25"/>
  <c r="M508" i="25"/>
  <c r="L508" i="25"/>
  <c r="Q508" i="25" s="1"/>
  <c r="R508" i="25"/>
  <c r="M507" i="25"/>
  <c r="L507" i="25"/>
  <c r="M506" i="25"/>
  <c r="L506" i="25"/>
  <c r="Q506" i="25" s="1"/>
  <c r="R506" i="25" s="1"/>
  <c r="M505" i="25"/>
  <c r="L505" i="25"/>
  <c r="M504" i="25"/>
  <c r="L504" i="25"/>
  <c r="P504" i="25" s="1"/>
  <c r="M503" i="25"/>
  <c r="L503" i="25"/>
  <c r="P503" i="25" s="1"/>
  <c r="M502" i="25"/>
  <c r="L502" i="25"/>
  <c r="M501" i="25"/>
  <c r="L501" i="25"/>
  <c r="Q501" i="25"/>
  <c r="R501" i="25"/>
  <c r="M500" i="25"/>
  <c r="L500" i="25"/>
  <c r="Q500" i="25" s="1"/>
  <c r="R500" i="25"/>
  <c r="M499" i="25"/>
  <c r="L499" i="25"/>
  <c r="Q499" i="25" s="1"/>
  <c r="R499" i="25" s="1"/>
  <c r="M498" i="25"/>
  <c r="L498" i="25"/>
  <c r="Q498" i="25" s="1"/>
  <c r="R498" i="25" s="1"/>
  <c r="M497" i="25"/>
  <c r="L497" i="25"/>
  <c r="M496" i="25"/>
  <c r="L496" i="25"/>
  <c r="M495" i="25"/>
  <c r="L495" i="25"/>
  <c r="M494" i="25"/>
  <c r="L494" i="25"/>
  <c r="M493" i="25"/>
  <c r="L493" i="25"/>
  <c r="P493" i="25" s="1"/>
  <c r="M492" i="25"/>
  <c r="L492" i="25"/>
  <c r="Q492" i="25"/>
  <c r="R492" i="25" s="1"/>
  <c r="M491" i="25"/>
  <c r="L491" i="25"/>
  <c r="Q491" i="25"/>
  <c r="R491" i="25" s="1"/>
  <c r="M490" i="25"/>
  <c r="L490" i="25"/>
  <c r="Q490" i="25" s="1"/>
  <c r="R490" i="25" s="1"/>
  <c r="M489" i="25"/>
  <c r="L489" i="25"/>
  <c r="M488" i="25"/>
  <c r="L488" i="25"/>
  <c r="Q488" i="25" s="1"/>
  <c r="R488" i="25" s="1"/>
  <c r="M487" i="25"/>
  <c r="L487" i="25"/>
  <c r="P487" i="25" s="1"/>
  <c r="M486" i="25"/>
  <c r="L486" i="25"/>
  <c r="Q486" i="25" s="1"/>
  <c r="R486" i="25"/>
  <c r="M485" i="25"/>
  <c r="L485" i="25"/>
  <c r="Q485" i="25" s="1"/>
  <c r="R485" i="25"/>
  <c r="M484" i="25"/>
  <c r="L484" i="25"/>
  <c r="M483" i="25"/>
  <c r="L483" i="25"/>
  <c r="M482" i="25"/>
  <c r="L482" i="25"/>
  <c r="M481" i="25"/>
  <c r="L481" i="25"/>
  <c r="P481" i="25" s="1"/>
  <c r="M480" i="25"/>
  <c r="L480" i="25"/>
  <c r="M479" i="25"/>
  <c r="L479" i="25"/>
  <c r="Q479" i="25" s="1"/>
  <c r="R479" i="25" s="1"/>
  <c r="M478" i="25"/>
  <c r="L478" i="25"/>
  <c r="Q478" i="25"/>
  <c r="R478" i="25" s="1"/>
  <c r="M477" i="25"/>
  <c r="L477" i="25"/>
  <c r="M476" i="25"/>
  <c r="L476" i="25"/>
  <c r="M475" i="25"/>
  <c r="L475" i="25"/>
  <c r="M474" i="25"/>
  <c r="L474" i="25"/>
  <c r="Q474" i="25" s="1"/>
  <c r="R474" i="25" s="1"/>
  <c r="M473" i="25"/>
  <c r="L473" i="25"/>
  <c r="M472" i="25"/>
  <c r="L472" i="25"/>
  <c r="Q472" i="25"/>
  <c r="R472" i="25" s="1"/>
  <c r="M471" i="25"/>
  <c r="L471" i="25"/>
  <c r="Q471" i="25"/>
  <c r="R471" i="25"/>
  <c r="M470" i="25"/>
  <c r="L470" i="25"/>
  <c r="Q470" i="25" s="1"/>
  <c r="R470" i="25" s="1"/>
  <c r="M469" i="25"/>
  <c r="L469" i="25"/>
  <c r="M468" i="25"/>
  <c r="L468" i="25"/>
  <c r="Q468" i="25" s="1"/>
  <c r="R468" i="25"/>
  <c r="M467" i="25"/>
  <c r="L467" i="25"/>
  <c r="M466" i="25"/>
  <c r="L466" i="25"/>
  <c r="M465" i="25"/>
  <c r="L465" i="25"/>
  <c r="P465" i="25" s="1"/>
  <c r="M464" i="25"/>
  <c r="L464" i="25"/>
  <c r="Q464" i="25"/>
  <c r="R464" i="25" s="1"/>
  <c r="M463" i="25"/>
  <c r="L463" i="25"/>
  <c r="P463" i="25" s="1"/>
  <c r="M462" i="25"/>
  <c r="L462" i="25"/>
  <c r="P462" i="25" s="1"/>
  <c r="M461" i="25"/>
  <c r="L461" i="25"/>
  <c r="Q461" i="25"/>
  <c r="R461" i="25" s="1"/>
  <c r="M460" i="25"/>
  <c r="L460" i="25"/>
  <c r="Q460" i="25" s="1"/>
  <c r="R460" i="25" s="1"/>
  <c r="M459" i="25"/>
  <c r="L459" i="25"/>
  <c r="Q459" i="25" s="1"/>
  <c r="R459" i="25" s="1"/>
  <c r="M458" i="25"/>
  <c r="L458" i="25"/>
  <c r="M457" i="25"/>
  <c r="L457" i="25"/>
  <c r="Q457" i="25" s="1"/>
  <c r="R457" i="25" s="1"/>
  <c r="M456" i="25"/>
  <c r="L456" i="25"/>
  <c r="Q456" i="25" s="1"/>
  <c r="R456" i="25" s="1"/>
  <c r="M455" i="25"/>
  <c r="L455" i="25"/>
  <c r="M454" i="25"/>
  <c r="L454" i="25"/>
  <c r="M453" i="25"/>
  <c r="L453" i="25"/>
  <c r="Q453" i="25" s="1"/>
  <c r="R453" i="25"/>
  <c r="M452" i="25"/>
  <c r="L452" i="25"/>
  <c r="M451" i="25"/>
  <c r="L451" i="25"/>
  <c r="P451" i="25" s="1"/>
  <c r="Q451" i="25"/>
  <c r="R451" i="25" s="1"/>
  <c r="M450" i="25"/>
  <c r="L450" i="25"/>
  <c r="M449" i="25"/>
  <c r="L449" i="25"/>
  <c r="Q449" i="25" s="1"/>
  <c r="R449" i="25" s="1"/>
  <c r="M448" i="25"/>
  <c r="L448" i="25"/>
  <c r="P448" i="25" s="1"/>
  <c r="M447" i="25"/>
  <c r="L447" i="25"/>
  <c r="Q447" i="25" s="1"/>
  <c r="R447" i="25" s="1"/>
  <c r="M446" i="25"/>
  <c r="L446" i="25"/>
  <c r="M445" i="25"/>
  <c r="L445" i="25"/>
  <c r="Q445" i="25"/>
  <c r="R445" i="25" s="1"/>
  <c r="M444" i="25"/>
  <c r="L444" i="25"/>
  <c r="M443" i="25"/>
  <c r="L443" i="25"/>
  <c r="Q443" i="25"/>
  <c r="R443" i="25"/>
  <c r="M442" i="25"/>
  <c r="L442" i="25"/>
  <c r="M441" i="25"/>
  <c r="L441" i="25"/>
  <c r="Q441" i="25"/>
  <c r="R441" i="25" s="1"/>
  <c r="M440" i="25"/>
  <c r="L440" i="25"/>
  <c r="Q440" i="25" s="1"/>
  <c r="R440" i="25" s="1"/>
  <c r="M439" i="25"/>
  <c r="L439" i="25"/>
  <c r="P439" i="25" s="1"/>
  <c r="M438" i="25"/>
  <c r="L438" i="25"/>
  <c r="M437" i="25"/>
  <c r="L437" i="25"/>
  <c r="Q437" i="25" s="1"/>
  <c r="R437" i="25" s="1"/>
  <c r="M436" i="25"/>
  <c r="L436" i="25"/>
  <c r="M435" i="25"/>
  <c r="L435" i="25"/>
  <c r="M434" i="25"/>
  <c r="L434" i="25"/>
  <c r="M433" i="25"/>
  <c r="L433" i="25"/>
  <c r="Q433" i="25" s="1"/>
  <c r="R433" i="25"/>
  <c r="M432" i="25"/>
  <c r="L432" i="25"/>
  <c r="M431" i="25"/>
  <c r="L431" i="25"/>
  <c r="M430" i="25"/>
  <c r="L430" i="25"/>
  <c r="M429" i="25"/>
  <c r="L429" i="25"/>
  <c r="Q429" i="25" s="1"/>
  <c r="R429" i="25" s="1"/>
  <c r="M428" i="25"/>
  <c r="L428" i="25"/>
  <c r="P428" i="25"/>
  <c r="M427" i="25"/>
  <c r="L427" i="25"/>
  <c r="P427" i="25" s="1"/>
  <c r="Q427" i="25"/>
  <c r="R427" i="25" s="1"/>
  <c r="M426" i="25"/>
  <c r="L426" i="25"/>
  <c r="M425" i="25"/>
  <c r="L425" i="25"/>
  <c r="M424" i="25"/>
  <c r="L424" i="25"/>
  <c r="M423" i="25"/>
  <c r="L423" i="25"/>
  <c r="P423" i="25" s="1"/>
  <c r="M422" i="25"/>
  <c r="L422" i="25"/>
  <c r="M421" i="25"/>
  <c r="L421" i="25"/>
  <c r="Q421" i="25" s="1"/>
  <c r="R421" i="25" s="1"/>
  <c r="M420" i="25"/>
  <c r="L420" i="25"/>
  <c r="P420" i="25" s="1"/>
  <c r="M419" i="25"/>
  <c r="L419" i="25"/>
  <c r="Q419" i="25"/>
  <c r="R419" i="25" s="1"/>
  <c r="M418" i="25"/>
  <c r="L418" i="25"/>
  <c r="M417" i="25"/>
  <c r="L417" i="25"/>
  <c r="M416" i="25"/>
  <c r="L416" i="25"/>
  <c r="M415" i="25"/>
  <c r="L415" i="25"/>
  <c r="M414" i="25"/>
  <c r="L414" i="25"/>
  <c r="P414" i="25" s="1"/>
  <c r="M413" i="25"/>
  <c r="L413" i="25"/>
  <c r="P413" i="25" s="1"/>
  <c r="M412" i="25"/>
  <c r="L412" i="25"/>
  <c r="P412" i="25" s="1"/>
  <c r="M411" i="25"/>
  <c r="L411" i="25"/>
  <c r="Q411" i="25" s="1"/>
  <c r="R411" i="25" s="1"/>
  <c r="M410" i="25"/>
  <c r="L410" i="25"/>
  <c r="Q410" i="25" s="1"/>
  <c r="R410" i="25" s="1"/>
  <c r="M409" i="25"/>
  <c r="L409" i="25"/>
  <c r="M408" i="25"/>
  <c r="L408" i="25"/>
  <c r="M407" i="25"/>
  <c r="L407" i="25"/>
  <c r="P407" i="25" s="1"/>
  <c r="M406" i="25"/>
  <c r="L406" i="25"/>
  <c r="Q406" i="25" s="1"/>
  <c r="R406" i="25" s="1"/>
  <c r="M405" i="25"/>
  <c r="L405" i="25"/>
  <c r="P405" i="25" s="1"/>
  <c r="M404" i="25"/>
  <c r="L404" i="25"/>
  <c r="P404" i="25"/>
  <c r="M403" i="25"/>
  <c r="L403" i="25"/>
  <c r="M402" i="25"/>
  <c r="L402" i="25"/>
  <c r="M401" i="25"/>
  <c r="L401" i="25"/>
  <c r="M400" i="25"/>
  <c r="L400" i="25"/>
  <c r="P400" i="25" s="1"/>
  <c r="M399" i="25"/>
  <c r="L399" i="25"/>
  <c r="P399" i="25" s="1"/>
  <c r="Q399" i="25"/>
  <c r="R399" i="25" s="1"/>
  <c r="M398" i="25"/>
  <c r="L398" i="25"/>
  <c r="M397" i="25"/>
  <c r="L397" i="25"/>
  <c r="P397" i="25" s="1"/>
  <c r="M396" i="25"/>
  <c r="L396" i="25"/>
  <c r="P396" i="25"/>
  <c r="M395" i="25"/>
  <c r="L395" i="25"/>
  <c r="M394" i="25"/>
  <c r="L394" i="25"/>
  <c r="M393" i="25"/>
  <c r="L393" i="25"/>
  <c r="Q393" i="25" s="1"/>
  <c r="M392" i="25"/>
  <c r="L392" i="25"/>
  <c r="Q392" i="25" s="1"/>
  <c r="R392" i="25" s="1"/>
  <c r="M391" i="25"/>
  <c r="L391" i="25"/>
  <c r="P391" i="25"/>
  <c r="M390" i="25"/>
  <c r="L390" i="25"/>
  <c r="P390" i="25"/>
  <c r="M389" i="25"/>
  <c r="L389" i="25"/>
  <c r="Q389" i="25"/>
  <c r="R389" i="25" s="1"/>
  <c r="M388" i="25"/>
  <c r="L388" i="25"/>
  <c r="Q388" i="25" s="1"/>
  <c r="R388" i="25" s="1"/>
  <c r="M387" i="25"/>
  <c r="L387" i="25"/>
  <c r="P387" i="25" s="1"/>
  <c r="M386" i="25"/>
  <c r="L386" i="25"/>
  <c r="M385" i="25"/>
  <c r="L385" i="25"/>
  <c r="M384" i="25"/>
  <c r="L384" i="25"/>
  <c r="Q384" i="25" s="1"/>
  <c r="R384" i="25" s="1"/>
  <c r="M383" i="25"/>
  <c r="L383" i="25"/>
  <c r="Q383" i="25" s="1"/>
  <c r="R383" i="25" s="1"/>
  <c r="M382" i="25"/>
  <c r="L382" i="25"/>
  <c r="P382" i="25" s="1"/>
  <c r="M381" i="25"/>
  <c r="L381" i="25"/>
  <c r="M380" i="25"/>
  <c r="L380" i="25"/>
  <c r="Q380" i="25"/>
  <c r="R380" i="25" s="1"/>
  <c r="M379" i="25"/>
  <c r="L379" i="25"/>
  <c r="M378" i="25"/>
  <c r="L378" i="25"/>
  <c r="P378" i="25" s="1"/>
  <c r="M377" i="25"/>
  <c r="L377" i="25"/>
  <c r="Q377" i="25" s="1"/>
  <c r="R377" i="25" s="1"/>
  <c r="M376" i="25"/>
  <c r="L376" i="25"/>
  <c r="Q376" i="25" s="1"/>
  <c r="R376" i="25" s="1"/>
  <c r="P376" i="25"/>
  <c r="M375" i="25"/>
  <c r="L375" i="25"/>
  <c r="P375" i="25"/>
  <c r="M374" i="25"/>
  <c r="L374" i="25"/>
  <c r="M373" i="25"/>
  <c r="L373" i="25"/>
  <c r="M372" i="25"/>
  <c r="L372" i="25"/>
  <c r="Q372" i="25" s="1"/>
  <c r="R372" i="25" s="1"/>
  <c r="M371" i="25"/>
  <c r="L371" i="25"/>
  <c r="M370" i="25"/>
  <c r="L370" i="25"/>
  <c r="P370" i="25" s="1"/>
  <c r="M369" i="25"/>
  <c r="L369" i="25"/>
  <c r="M368" i="25"/>
  <c r="L368" i="25"/>
  <c r="Q368" i="25" s="1"/>
  <c r="R368" i="25"/>
  <c r="M367" i="25"/>
  <c r="L367" i="25"/>
  <c r="M366" i="25"/>
  <c r="L366" i="25"/>
  <c r="P366" i="25"/>
  <c r="M365" i="25"/>
  <c r="L365" i="25"/>
  <c r="P365" i="25"/>
  <c r="M364" i="25"/>
  <c r="L364" i="25"/>
  <c r="Q364" i="25"/>
  <c r="R364" i="25" s="1"/>
  <c r="M363" i="25"/>
  <c r="L363" i="25"/>
  <c r="M362" i="25"/>
  <c r="L362" i="25"/>
  <c r="M361" i="25"/>
  <c r="L361" i="25"/>
  <c r="M360" i="25"/>
  <c r="L360" i="25"/>
  <c r="M359" i="25"/>
  <c r="L359" i="25"/>
  <c r="P359" i="25" s="1"/>
  <c r="M358" i="25"/>
  <c r="L358" i="25"/>
  <c r="M357" i="25"/>
  <c r="L357" i="25"/>
  <c r="M356" i="25"/>
  <c r="L356" i="25"/>
  <c r="M355" i="25"/>
  <c r="L355" i="25"/>
  <c r="M354" i="25"/>
  <c r="L354" i="25"/>
  <c r="M353" i="25"/>
  <c r="L353" i="25"/>
  <c r="Q353" i="25" s="1"/>
  <c r="R353" i="25" s="1"/>
  <c r="M352" i="25"/>
  <c r="L352" i="25"/>
  <c r="Q352" i="25" s="1"/>
  <c r="R352" i="25" s="1"/>
  <c r="M351" i="25"/>
  <c r="L351" i="25"/>
  <c r="M350" i="25"/>
  <c r="L350" i="25"/>
  <c r="M349" i="25"/>
  <c r="L349" i="25"/>
  <c r="Q349" i="25" s="1"/>
  <c r="R349" i="25" s="1"/>
  <c r="M348" i="25"/>
  <c r="L348" i="25"/>
  <c r="M347" i="25"/>
  <c r="L347" i="25"/>
  <c r="M346" i="25"/>
  <c r="L346" i="25"/>
  <c r="M345" i="25"/>
  <c r="L345" i="25"/>
  <c r="Q345" i="25" s="1"/>
  <c r="R345" i="25" s="1"/>
  <c r="M344" i="25"/>
  <c r="L344" i="25"/>
  <c r="Q344" i="25" s="1"/>
  <c r="R344" i="25" s="1"/>
  <c r="M343" i="25"/>
  <c r="L343" i="25"/>
  <c r="P343" i="25"/>
  <c r="M342" i="25"/>
  <c r="L342" i="25"/>
  <c r="P342" i="25"/>
  <c r="M341" i="25"/>
  <c r="L341" i="25"/>
  <c r="P341" i="25"/>
  <c r="M340" i="25"/>
  <c r="L340" i="25"/>
  <c r="M339" i="25"/>
  <c r="L339" i="25"/>
  <c r="M338" i="25"/>
  <c r="L338" i="25"/>
  <c r="Q338" i="25" s="1"/>
  <c r="R338" i="25" s="1"/>
  <c r="M337" i="25"/>
  <c r="L337" i="25"/>
  <c r="M336" i="25"/>
  <c r="L336" i="25"/>
  <c r="P336" i="25" s="1"/>
  <c r="M335" i="25"/>
  <c r="L335" i="25"/>
  <c r="P335" i="25" s="1"/>
  <c r="M334" i="25"/>
  <c r="L334" i="25"/>
  <c r="Q334" i="25" s="1"/>
  <c r="R334" i="25" s="1"/>
  <c r="M333" i="25"/>
  <c r="L333" i="25"/>
  <c r="Q333" i="25"/>
  <c r="R333" i="25"/>
  <c r="M332" i="25"/>
  <c r="L332" i="25"/>
  <c r="P332" i="25" s="1"/>
  <c r="M331" i="25"/>
  <c r="L331" i="25"/>
  <c r="M330" i="25"/>
  <c r="L330" i="25"/>
  <c r="M329" i="25"/>
  <c r="L329" i="25"/>
  <c r="Q329" i="25" s="1"/>
  <c r="R329" i="25" s="1"/>
  <c r="M328" i="25"/>
  <c r="L328" i="25"/>
  <c r="Q328" i="25" s="1"/>
  <c r="R328" i="25" s="1"/>
  <c r="M327" i="25"/>
  <c r="L327" i="25"/>
  <c r="P327" i="25"/>
  <c r="M326" i="25"/>
  <c r="L326" i="25"/>
  <c r="M325" i="25"/>
  <c r="L325" i="25"/>
  <c r="P325" i="25"/>
  <c r="M324" i="25"/>
  <c r="L324" i="25"/>
  <c r="Q324" i="25"/>
  <c r="R324" i="25" s="1"/>
  <c r="M323" i="25"/>
  <c r="L323" i="25"/>
  <c r="M322" i="25"/>
  <c r="L322" i="25"/>
  <c r="M321" i="25"/>
  <c r="L321" i="25"/>
  <c r="P321" i="25" s="1"/>
  <c r="M320" i="25"/>
  <c r="L320" i="25"/>
  <c r="Q320" i="25" s="1"/>
  <c r="R320" i="25" s="1"/>
  <c r="M319" i="25"/>
  <c r="L319" i="25"/>
  <c r="P319" i="25" s="1"/>
  <c r="M318" i="25"/>
  <c r="L318" i="25"/>
  <c r="M317" i="25"/>
  <c r="L317" i="25"/>
  <c r="M316" i="25"/>
  <c r="L316" i="25"/>
  <c r="M315" i="25"/>
  <c r="L315" i="25"/>
  <c r="Q315" i="25" s="1"/>
  <c r="R315" i="25" s="1"/>
  <c r="M314" i="25"/>
  <c r="L314" i="25"/>
  <c r="M313" i="25"/>
  <c r="L313" i="25"/>
  <c r="M312" i="25"/>
  <c r="L312" i="25"/>
  <c r="P312" i="25"/>
  <c r="M311" i="25"/>
  <c r="L311" i="25"/>
  <c r="Q311" i="25"/>
  <c r="R311" i="25" s="1"/>
  <c r="M310" i="25"/>
  <c r="L310" i="25"/>
  <c r="Q310" i="25"/>
  <c r="R310" i="25" s="1"/>
  <c r="M309" i="25"/>
  <c r="L309" i="25"/>
  <c r="M308" i="25"/>
  <c r="L308" i="25"/>
  <c r="P308" i="25" s="1"/>
  <c r="Q308" i="25"/>
  <c r="R308" i="25" s="1"/>
  <c r="M307" i="25"/>
  <c r="L307" i="25"/>
  <c r="M306" i="25"/>
  <c r="L306" i="25"/>
  <c r="M305" i="25"/>
  <c r="L305" i="25"/>
  <c r="Q305" i="25" s="1"/>
  <c r="R305" i="25" s="1"/>
  <c r="M304" i="25"/>
  <c r="L304" i="25"/>
  <c r="M303" i="25"/>
  <c r="L303" i="25"/>
  <c r="Q303" i="25" s="1"/>
  <c r="R303" i="25" s="1"/>
  <c r="M302" i="25"/>
  <c r="L302" i="25"/>
  <c r="P302" i="25"/>
  <c r="M301" i="25"/>
  <c r="L301" i="25"/>
  <c r="Q301" i="25" s="1"/>
  <c r="R301" i="25" s="1"/>
  <c r="M300" i="25"/>
  <c r="L300" i="25"/>
  <c r="M299" i="25"/>
  <c r="L299" i="25"/>
  <c r="P299" i="25" s="1"/>
  <c r="M298" i="25"/>
  <c r="L298" i="25"/>
  <c r="M297" i="25"/>
  <c r="L297" i="25"/>
  <c r="M296" i="25"/>
  <c r="L296" i="25"/>
  <c r="M295" i="25"/>
  <c r="L295" i="25"/>
  <c r="M294" i="25"/>
  <c r="L294" i="25"/>
  <c r="M293" i="25"/>
  <c r="L293" i="25"/>
  <c r="Q293" i="25" s="1"/>
  <c r="R293" i="25" s="1"/>
  <c r="M292" i="25"/>
  <c r="L292" i="25"/>
  <c r="Q292" i="25" s="1"/>
  <c r="R292" i="25" s="1"/>
  <c r="M291" i="25"/>
  <c r="L291" i="25"/>
  <c r="P291" i="25" s="1"/>
  <c r="M290" i="25"/>
  <c r="L290" i="25"/>
  <c r="Q290" i="25" s="1"/>
  <c r="R290" i="25" s="1"/>
  <c r="M289" i="25"/>
  <c r="L289" i="25"/>
  <c r="P289" i="25" s="1"/>
  <c r="M288" i="25"/>
  <c r="L288" i="25"/>
  <c r="P288" i="25" s="1"/>
  <c r="M287" i="25"/>
  <c r="L287" i="25"/>
  <c r="P287" i="25" s="1"/>
  <c r="M286" i="25"/>
  <c r="L286" i="25"/>
  <c r="Q286" i="25" s="1"/>
  <c r="R286" i="25" s="1"/>
  <c r="M285" i="25"/>
  <c r="L285" i="25"/>
  <c r="M284" i="25"/>
  <c r="L284" i="25"/>
  <c r="M283" i="25"/>
  <c r="L283" i="25"/>
  <c r="P283" i="25" s="1"/>
  <c r="M282" i="25"/>
  <c r="L282" i="25"/>
  <c r="Q282" i="25" s="1"/>
  <c r="R282" i="25" s="1"/>
  <c r="M281" i="25"/>
  <c r="L281" i="25"/>
  <c r="P281" i="25" s="1"/>
  <c r="M280" i="25"/>
  <c r="L280" i="25"/>
  <c r="Q280" i="25"/>
  <c r="R280" i="25"/>
  <c r="M279" i="25"/>
  <c r="L279" i="25"/>
  <c r="P279" i="25" s="1"/>
  <c r="M278" i="25"/>
  <c r="L278" i="25"/>
  <c r="Q278" i="25" s="1"/>
  <c r="R278" i="25" s="1"/>
  <c r="M277" i="25"/>
  <c r="L277" i="25"/>
  <c r="Q277" i="25"/>
  <c r="R277" i="25"/>
  <c r="M276" i="25"/>
  <c r="L276" i="25"/>
  <c r="Q276" i="25" s="1"/>
  <c r="R276" i="25"/>
  <c r="M275" i="25"/>
  <c r="L275" i="25"/>
  <c r="P275" i="25" s="1"/>
  <c r="M274" i="25"/>
  <c r="L274" i="25"/>
  <c r="M273" i="25"/>
  <c r="L273" i="25"/>
  <c r="P273" i="25" s="1"/>
  <c r="M272" i="25"/>
  <c r="L272" i="25"/>
  <c r="M271" i="25"/>
  <c r="L271" i="25"/>
  <c r="Q271" i="25" s="1"/>
  <c r="R271" i="25" s="1"/>
  <c r="M270" i="25"/>
  <c r="L270" i="25"/>
  <c r="M269" i="25"/>
  <c r="L269" i="25"/>
  <c r="M268" i="25"/>
  <c r="L268" i="25"/>
  <c r="M267" i="25"/>
  <c r="L267" i="25"/>
  <c r="P267" i="25" s="1"/>
  <c r="M266" i="25"/>
  <c r="L266" i="25"/>
  <c r="Q266" i="25"/>
  <c r="R266" i="25" s="1"/>
  <c r="M265" i="25"/>
  <c r="L265" i="25"/>
  <c r="P265" i="25" s="1"/>
  <c r="M264" i="25"/>
  <c r="L264" i="25"/>
  <c r="Q264" i="25" s="1"/>
  <c r="R264" i="25" s="1"/>
  <c r="M263" i="25"/>
  <c r="L263" i="25"/>
  <c r="M262" i="25"/>
  <c r="L262" i="25"/>
  <c r="Q262" i="25" s="1"/>
  <c r="R262" i="25"/>
  <c r="M261" i="25"/>
  <c r="L261" i="25"/>
  <c r="Q261" i="25" s="1"/>
  <c r="R261" i="25" s="1"/>
  <c r="M260" i="25"/>
  <c r="L260" i="25"/>
  <c r="Q260" i="25" s="1"/>
  <c r="R260" i="25" s="1"/>
  <c r="M259" i="25"/>
  <c r="L259" i="25"/>
  <c r="M258" i="25"/>
  <c r="L258" i="25"/>
  <c r="Q258" i="25"/>
  <c r="R258" i="25" s="1"/>
  <c r="M257" i="25"/>
  <c r="L257" i="25"/>
  <c r="P257" i="25" s="1"/>
  <c r="M256" i="25"/>
  <c r="L256" i="25"/>
  <c r="M255" i="25"/>
  <c r="L255" i="25"/>
  <c r="Q255" i="25" s="1"/>
  <c r="P255" i="25"/>
  <c r="M254" i="25"/>
  <c r="L254" i="25"/>
  <c r="M253" i="25"/>
  <c r="L253" i="25"/>
  <c r="Q253" i="25" s="1"/>
  <c r="R253" i="25"/>
  <c r="M252" i="25"/>
  <c r="L252" i="25"/>
  <c r="P252" i="25" s="1"/>
  <c r="Q252" i="25"/>
  <c r="R252" i="25" s="1"/>
  <c r="M251" i="25"/>
  <c r="L251" i="25"/>
  <c r="M250" i="25"/>
  <c r="L250" i="25"/>
  <c r="Q250" i="25"/>
  <c r="R250" i="25"/>
  <c r="M249" i="25"/>
  <c r="L249" i="25"/>
  <c r="P249" i="25" s="1"/>
  <c r="M248" i="25"/>
  <c r="L248" i="25"/>
  <c r="P248" i="25" s="1"/>
  <c r="M247" i="25"/>
  <c r="L247" i="25"/>
  <c r="M246" i="25"/>
  <c r="L246" i="25"/>
  <c r="M245" i="25"/>
  <c r="L245" i="25"/>
  <c r="Q245" i="25" s="1"/>
  <c r="R245" i="25" s="1"/>
  <c r="M244" i="25"/>
  <c r="L244" i="25"/>
  <c r="M243" i="25"/>
  <c r="L243" i="25"/>
  <c r="M242" i="25"/>
  <c r="L242" i="25"/>
  <c r="M241" i="25"/>
  <c r="L241" i="25"/>
  <c r="P241" i="25" s="1"/>
  <c r="M240" i="25"/>
  <c r="L240" i="25"/>
  <c r="Q240" i="25"/>
  <c r="R240" i="25" s="1"/>
  <c r="M239" i="25"/>
  <c r="L239" i="25"/>
  <c r="M238" i="25"/>
  <c r="L238" i="25"/>
  <c r="Q238" i="25" s="1"/>
  <c r="R238" i="25" s="1"/>
  <c r="M237" i="25"/>
  <c r="L237" i="25"/>
  <c r="Q237" i="25" s="1"/>
  <c r="P237" i="25"/>
  <c r="M236" i="25"/>
  <c r="L236" i="25"/>
  <c r="Q236" i="25" s="1"/>
  <c r="R236" i="25" s="1"/>
  <c r="M235" i="25"/>
  <c r="L235" i="25"/>
  <c r="Q235" i="25" s="1"/>
  <c r="R235" i="25" s="1"/>
  <c r="M234" i="25"/>
  <c r="L234" i="25"/>
  <c r="Q234" i="25" s="1"/>
  <c r="R234" i="25" s="1"/>
  <c r="M233" i="25"/>
  <c r="L233" i="25"/>
  <c r="P233" i="25" s="1"/>
  <c r="M232" i="25"/>
  <c r="L232" i="25"/>
  <c r="M231" i="25"/>
  <c r="L231" i="25"/>
  <c r="M230" i="25"/>
  <c r="L230" i="25"/>
  <c r="M229" i="25"/>
  <c r="L229" i="25"/>
  <c r="Q229" i="25" s="1"/>
  <c r="R229" i="25" s="1"/>
  <c r="M228" i="25"/>
  <c r="L228" i="25"/>
  <c r="P228" i="25"/>
  <c r="M227" i="25"/>
  <c r="L227" i="25"/>
  <c r="M226" i="25"/>
  <c r="L226" i="25"/>
  <c r="Q226" i="25"/>
  <c r="R226" i="25"/>
  <c r="M225" i="25"/>
  <c r="L225" i="25"/>
  <c r="M224" i="25"/>
  <c r="L224" i="25"/>
  <c r="Q224" i="25" s="1"/>
  <c r="R224" i="25"/>
  <c r="M223" i="25"/>
  <c r="L223" i="25"/>
  <c r="M222" i="25"/>
  <c r="L222" i="25"/>
  <c r="M221" i="25"/>
  <c r="L221" i="25"/>
  <c r="M220" i="25"/>
  <c r="L220" i="25"/>
  <c r="Q220" i="25"/>
  <c r="R220" i="25" s="1"/>
  <c r="M219" i="25"/>
  <c r="L219" i="25"/>
  <c r="M218" i="25"/>
  <c r="L218" i="25"/>
  <c r="Q218" i="25"/>
  <c r="R218" i="25" s="1"/>
  <c r="M217" i="25"/>
  <c r="L217" i="25"/>
  <c r="M216" i="25"/>
  <c r="L216" i="25"/>
  <c r="Q216" i="25" s="1"/>
  <c r="R216" i="25"/>
  <c r="M215" i="25"/>
  <c r="L215" i="25"/>
  <c r="Q215" i="25" s="1"/>
  <c r="R215" i="25" s="1"/>
  <c r="M214" i="25"/>
  <c r="L214" i="25"/>
  <c r="P214" i="25" s="1"/>
  <c r="M213" i="25"/>
  <c r="L213" i="25"/>
  <c r="P213" i="25"/>
  <c r="M212" i="25"/>
  <c r="L212" i="25"/>
  <c r="M211" i="25"/>
  <c r="L211" i="25"/>
  <c r="Q211" i="25" s="1"/>
  <c r="R211" i="25"/>
  <c r="M210" i="25"/>
  <c r="L210" i="25"/>
  <c r="Q210" i="25"/>
  <c r="R210" i="25" s="1"/>
  <c r="M209" i="25"/>
  <c r="L209" i="25"/>
  <c r="P209" i="25" s="1"/>
  <c r="M208" i="25"/>
  <c r="L208" i="25"/>
  <c r="M207" i="25"/>
  <c r="L207" i="25"/>
  <c r="Q207" i="25" s="1"/>
  <c r="R207" i="25" s="1"/>
  <c r="M206" i="25"/>
  <c r="L206" i="25"/>
  <c r="P206" i="25" s="1"/>
  <c r="M205" i="25"/>
  <c r="L205" i="25"/>
  <c r="M204" i="25"/>
  <c r="L204" i="25"/>
  <c r="Q204" i="25"/>
  <c r="R204" i="25" s="1"/>
  <c r="M203" i="25"/>
  <c r="L203" i="25"/>
  <c r="M202" i="25"/>
  <c r="L202" i="25"/>
  <c r="M201" i="25"/>
  <c r="L201" i="25"/>
  <c r="P201" i="25" s="1"/>
  <c r="M200" i="25"/>
  <c r="L200" i="25"/>
  <c r="M199" i="25"/>
  <c r="L199" i="25"/>
  <c r="P199" i="25" s="1"/>
  <c r="M198" i="25"/>
  <c r="L198" i="25"/>
  <c r="M197" i="25"/>
  <c r="L197" i="25"/>
  <c r="P197" i="25"/>
  <c r="M196" i="25"/>
  <c r="L196" i="25"/>
  <c r="Q196" i="25"/>
  <c r="R196" i="25"/>
  <c r="M195" i="25"/>
  <c r="L195" i="25"/>
  <c r="Q195" i="25" s="1"/>
  <c r="R195" i="25" s="1"/>
  <c r="M194" i="25"/>
  <c r="L194" i="25"/>
  <c r="Q194" i="25" s="1"/>
  <c r="R194" i="25"/>
  <c r="M193" i="25"/>
  <c r="L193" i="25"/>
  <c r="P193" i="25" s="1"/>
  <c r="M192" i="25"/>
  <c r="L192" i="25"/>
  <c r="Q192" i="25" s="1"/>
  <c r="R192" i="25" s="1"/>
  <c r="M191" i="25"/>
  <c r="L191" i="25"/>
  <c r="Q191" i="25" s="1"/>
  <c r="R191" i="25" s="1"/>
  <c r="M190" i="25"/>
  <c r="L190" i="25"/>
  <c r="Q190" i="25" s="1"/>
  <c r="R190" i="25" s="1"/>
  <c r="M189" i="25"/>
  <c r="L189" i="25"/>
  <c r="M188" i="25"/>
  <c r="L188" i="25"/>
  <c r="P188" i="25" s="1"/>
  <c r="M187" i="25"/>
  <c r="L187" i="25"/>
  <c r="Q187" i="25"/>
  <c r="R187" i="25"/>
  <c r="M186" i="25"/>
  <c r="L186" i="25"/>
  <c r="Q186" i="25" s="1"/>
  <c r="R186" i="25" s="1"/>
  <c r="M185" i="25"/>
  <c r="L185" i="25"/>
  <c r="P185" i="25" s="1"/>
  <c r="M184" i="25"/>
  <c r="L184" i="25"/>
  <c r="Q184" i="25" s="1"/>
  <c r="R184" i="25" s="1"/>
  <c r="M183" i="25"/>
  <c r="L183" i="25"/>
  <c r="Q183" i="25"/>
  <c r="R183" i="25" s="1"/>
  <c r="M182" i="25"/>
  <c r="L182" i="25"/>
  <c r="P182" i="25" s="1"/>
  <c r="M181" i="25"/>
  <c r="L181" i="25"/>
  <c r="Q181" i="25" s="1"/>
  <c r="R181" i="25" s="1"/>
  <c r="M180" i="25"/>
  <c r="L180" i="25"/>
  <c r="P180" i="25" s="1"/>
  <c r="M179" i="25"/>
  <c r="L179" i="25"/>
  <c r="P179" i="25" s="1"/>
  <c r="M178" i="25"/>
  <c r="L178" i="25"/>
  <c r="Q178" i="25"/>
  <c r="R178" i="25" s="1"/>
  <c r="M177" i="25"/>
  <c r="L177" i="25"/>
  <c r="P177" i="25"/>
  <c r="M176" i="25"/>
  <c r="L176" i="25"/>
  <c r="Q176" i="25"/>
  <c r="R176" i="25" s="1"/>
  <c r="M175" i="25"/>
  <c r="L175" i="25"/>
  <c r="Q175" i="25" s="1"/>
  <c r="R175" i="25"/>
  <c r="M174" i="25"/>
  <c r="L174" i="25"/>
  <c r="P174" i="25" s="1"/>
  <c r="M173" i="25"/>
  <c r="L173" i="25"/>
  <c r="M172" i="25"/>
  <c r="L172" i="25"/>
  <c r="M171" i="25"/>
  <c r="L171" i="25"/>
  <c r="Q171" i="25" s="1"/>
  <c r="R171" i="25" s="1"/>
  <c r="M170" i="25"/>
  <c r="L170" i="25"/>
  <c r="Q170" i="25" s="1"/>
  <c r="R170" i="25" s="1"/>
  <c r="M169" i="25"/>
  <c r="L169" i="25"/>
  <c r="P169" i="25" s="1"/>
  <c r="M168" i="25"/>
  <c r="L168" i="25"/>
  <c r="M167" i="25"/>
  <c r="L167" i="25"/>
  <c r="Q167" i="25" s="1"/>
  <c r="R167" i="25"/>
  <c r="M166" i="25"/>
  <c r="L166" i="25"/>
  <c r="Q166" i="25"/>
  <c r="R166" i="25" s="1"/>
  <c r="M165" i="25"/>
  <c r="L165" i="25"/>
  <c r="M164" i="25"/>
  <c r="L164" i="25"/>
  <c r="P164" i="25"/>
  <c r="M163" i="25"/>
  <c r="L163" i="25"/>
  <c r="Q163" i="25"/>
  <c r="R163" i="25" s="1"/>
  <c r="M162" i="25"/>
  <c r="L162" i="25"/>
  <c r="M161" i="25"/>
  <c r="L161" i="25"/>
  <c r="P161" i="25"/>
  <c r="M160" i="25"/>
  <c r="L160" i="25"/>
  <c r="M159" i="25"/>
  <c r="L159" i="25"/>
  <c r="M158" i="25"/>
  <c r="L158" i="25"/>
  <c r="M157" i="25"/>
  <c r="L157" i="25"/>
  <c r="Q157" i="25" s="1"/>
  <c r="R157" i="25" s="1"/>
  <c r="M156" i="25"/>
  <c r="L156" i="25"/>
  <c r="P156" i="25" s="1"/>
  <c r="Q156" i="25"/>
  <c r="R156" i="25" s="1"/>
  <c r="M155" i="25"/>
  <c r="L155" i="25"/>
  <c r="Q155" i="25" s="1"/>
  <c r="R155" i="25" s="1"/>
  <c r="M154" i="25"/>
  <c r="L154" i="25"/>
  <c r="Q154" i="25" s="1"/>
  <c r="R154" i="25" s="1"/>
  <c r="M153" i="25"/>
  <c r="L153" i="25"/>
  <c r="P153" i="25" s="1"/>
  <c r="M152" i="25"/>
  <c r="L152" i="25"/>
  <c r="M151" i="25"/>
  <c r="L151" i="25"/>
  <c r="P151" i="25" s="1"/>
  <c r="M150" i="25"/>
  <c r="L150" i="25"/>
  <c r="M149" i="25"/>
  <c r="L149" i="25"/>
  <c r="Q149" i="25"/>
  <c r="R149" i="25" s="1"/>
  <c r="M148" i="25"/>
  <c r="L148" i="25"/>
  <c r="Q148" i="25" s="1"/>
  <c r="R148" i="25" s="1"/>
  <c r="M147" i="25"/>
  <c r="L147" i="25"/>
  <c r="Q147" i="25" s="1"/>
  <c r="R147" i="25" s="1"/>
  <c r="M146" i="25"/>
  <c r="L146" i="25"/>
  <c r="M145" i="25"/>
  <c r="L145" i="25"/>
  <c r="M144" i="25"/>
  <c r="L144" i="25"/>
  <c r="P144" i="25"/>
  <c r="M143" i="25"/>
  <c r="L143" i="25"/>
  <c r="M142" i="25"/>
  <c r="L142" i="25"/>
  <c r="P142" i="25" s="1"/>
  <c r="M141" i="25"/>
  <c r="L141" i="25"/>
  <c r="Q141" i="25" s="1"/>
  <c r="R141" i="25" s="1"/>
  <c r="M140" i="25"/>
  <c r="L140" i="25"/>
  <c r="M139" i="25"/>
  <c r="L139" i="25"/>
  <c r="P139" i="25" s="1"/>
  <c r="M138" i="25"/>
  <c r="L138" i="25"/>
  <c r="P138" i="25" s="1"/>
  <c r="M137" i="25"/>
  <c r="L137" i="25"/>
  <c r="P137" i="25" s="1"/>
  <c r="M136" i="25"/>
  <c r="L136" i="25"/>
  <c r="M135" i="25"/>
  <c r="L135" i="25"/>
  <c r="M134" i="25"/>
  <c r="L134" i="25"/>
  <c r="M133" i="25"/>
  <c r="L133" i="25"/>
  <c r="M132" i="25"/>
  <c r="L132" i="25"/>
  <c r="Q132" i="25" s="1"/>
  <c r="R132" i="25" s="1"/>
  <c r="M131" i="25"/>
  <c r="L131" i="25"/>
  <c r="Q131" i="25" s="1"/>
  <c r="R131" i="25" s="1"/>
  <c r="P131" i="25"/>
  <c r="M130" i="25"/>
  <c r="L130" i="25"/>
  <c r="Q130" i="25"/>
  <c r="R130" i="25" s="1"/>
  <c r="M129" i="25"/>
  <c r="L129" i="25"/>
  <c r="M128" i="25"/>
  <c r="L128" i="25"/>
  <c r="P128" i="25" s="1"/>
  <c r="Q128" i="25"/>
  <c r="R128" i="25" s="1"/>
  <c r="M127" i="25"/>
  <c r="L127" i="25"/>
  <c r="Q127" i="25" s="1"/>
  <c r="R127" i="25"/>
  <c r="M126" i="25"/>
  <c r="L126" i="25"/>
  <c r="P126" i="25"/>
  <c r="M125" i="25"/>
  <c r="L125" i="25"/>
  <c r="P125" i="25" s="1"/>
  <c r="M124" i="25"/>
  <c r="L124" i="25"/>
  <c r="Q124" i="25" s="1"/>
  <c r="R124" i="25" s="1"/>
  <c r="P124" i="25"/>
  <c r="M123" i="25"/>
  <c r="L123" i="25"/>
  <c r="Q123" i="25"/>
  <c r="R123" i="25"/>
  <c r="M122" i="25"/>
  <c r="L122" i="25"/>
  <c r="Q122" i="25" s="1"/>
  <c r="R122" i="25"/>
  <c r="M121" i="25"/>
  <c r="L121" i="25"/>
  <c r="P121" i="25"/>
  <c r="M120" i="25"/>
  <c r="L120" i="25"/>
  <c r="M119" i="25"/>
  <c r="L119" i="25"/>
  <c r="M118" i="25"/>
  <c r="L118" i="25"/>
  <c r="M117" i="25"/>
  <c r="L117" i="25"/>
  <c r="P117" i="25" s="1"/>
  <c r="Q117" i="25"/>
  <c r="R117" i="25" s="1"/>
  <c r="M116" i="25"/>
  <c r="L116" i="25"/>
  <c r="Q116" i="25" s="1"/>
  <c r="R116" i="25" s="1"/>
  <c r="P116" i="25"/>
  <c r="M115" i="25"/>
  <c r="L115" i="25"/>
  <c r="Q115" i="25" s="1"/>
  <c r="R115" i="25" s="1"/>
  <c r="M114" i="25"/>
  <c r="L114" i="25"/>
  <c r="Q114" i="25" s="1"/>
  <c r="R114" i="25" s="1"/>
  <c r="M113" i="25"/>
  <c r="L113" i="25"/>
  <c r="P113" i="25" s="1"/>
  <c r="M112" i="25"/>
  <c r="L112" i="25"/>
  <c r="Q112" i="25" s="1"/>
  <c r="R112" i="25"/>
  <c r="M111" i="25"/>
  <c r="L111" i="25"/>
  <c r="Q111" i="25"/>
  <c r="R111" i="25" s="1"/>
  <c r="M110" i="25"/>
  <c r="L110" i="25"/>
  <c r="P110" i="25" s="1"/>
  <c r="M109" i="25"/>
  <c r="L109" i="25"/>
  <c r="Q109" i="25" s="1"/>
  <c r="R109" i="25"/>
  <c r="M108" i="25"/>
  <c r="L108" i="25"/>
  <c r="P108" i="25" s="1"/>
  <c r="M107" i="25"/>
  <c r="L107" i="25"/>
  <c r="Q107" i="25" s="1"/>
  <c r="R107" i="25" s="1"/>
  <c r="M106" i="25"/>
  <c r="L106" i="25"/>
  <c r="M105" i="25"/>
  <c r="L105" i="25"/>
  <c r="P105" i="25" s="1"/>
  <c r="M104" i="25"/>
  <c r="L104" i="25"/>
  <c r="Q104" i="25" s="1"/>
  <c r="R104" i="25" s="1"/>
  <c r="M103" i="25"/>
  <c r="L103" i="25"/>
  <c r="Q103" i="25" s="1"/>
  <c r="R103" i="25" s="1"/>
  <c r="M102" i="25"/>
  <c r="L102" i="25"/>
  <c r="M101" i="25"/>
  <c r="L101" i="25"/>
  <c r="M100" i="25"/>
  <c r="L100" i="25"/>
  <c r="P100" i="25" s="1"/>
  <c r="Q100" i="25"/>
  <c r="R100" i="25"/>
  <c r="M99" i="25"/>
  <c r="L99" i="25"/>
  <c r="M98" i="25"/>
  <c r="L98" i="25"/>
  <c r="Q98" i="25"/>
  <c r="R98" i="25" s="1"/>
  <c r="M97" i="25"/>
  <c r="L97" i="25"/>
  <c r="Q97" i="25" s="1"/>
  <c r="R97" i="25" s="1"/>
  <c r="P97" i="25"/>
  <c r="M96" i="25"/>
  <c r="L96" i="25"/>
  <c r="M95" i="25"/>
  <c r="L95" i="25"/>
  <c r="P95" i="25" s="1"/>
  <c r="M94" i="25"/>
  <c r="L94" i="25"/>
  <c r="Q94" i="25" s="1"/>
  <c r="R94" i="25" s="1"/>
  <c r="M93" i="25"/>
  <c r="L93" i="25"/>
  <c r="Q93" i="25" s="1"/>
  <c r="R93" i="25" s="1"/>
  <c r="M92" i="25"/>
  <c r="L92" i="25"/>
  <c r="Q92" i="25" s="1"/>
  <c r="R92" i="25" s="1"/>
  <c r="M91" i="25"/>
  <c r="L91" i="25"/>
  <c r="P91" i="25" s="1"/>
  <c r="M90" i="25"/>
  <c r="L90" i="25"/>
  <c r="M89" i="25"/>
  <c r="L89" i="25"/>
  <c r="P89" i="25" s="1"/>
  <c r="M88" i="25"/>
  <c r="L88" i="25"/>
  <c r="Q88" i="25" s="1"/>
  <c r="R88" i="25" s="1"/>
  <c r="M87" i="25"/>
  <c r="L87" i="25"/>
  <c r="P87" i="25" s="1"/>
  <c r="M86" i="25"/>
  <c r="L86" i="25"/>
  <c r="Q86" i="25" s="1"/>
  <c r="R86" i="25" s="1"/>
  <c r="M85" i="25"/>
  <c r="L85" i="25"/>
  <c r="Q85" i="25" s="1"/>
  <c r="R85" i="25" s="1"/>
  <c r="P85" i="25"/>
  <c r="M84" i="25"/>
  <c r="L84" i="25"/>
  <c r="M83" i="25"/>
  <c r="L83" i="25"/>
  <c r="P83" i="25" s="1"/>
  <c r="M82" i="25"/>
  <c r="L82" i="25"/>
  <c r="Q82" i="25"/>
  <c r="R82" i="25"/>
  <c r="M81" i="25"/>
  <c r="L81" i="25"/>
  <c r="Q81" i="25" s="1"/>
  <c r="P81" i="25"/>
  <c r="M80" i="25"/>
  <c r="L80" i="25"/>
  <c r="M79" i="25"/>
  <c r="L79" i="25"/>
  <c r="P79" i="25" s="1"/>
  <c r="Q79" i="25"/>
  <c r="R79" i="25" s="1"/>
  <c r="M78" i="25"/>
  <c r="L78" i="25"/>
  <c r="P78" i="25"/>
  <c r="M77" i="25"/>
  <c r="L77" i="25"/>
  <c r="Q77" i="25"/>
  <c r="R77" i="25" s="1"/>
  <c r="M76" i="25"/>
  <c r="L76" i="25"/>
  <c r="M75" i="25"/>
  <c r="L75" i="25"/>
  <c r="Q75" i="25" s="1"/>
  <c r="R75" i="25"/>
  <c r="M74" i="25"/>
  <c r="L74" i="25"/>
  <c r="Q74" i="25"/>
  <c r="R74" i="25" s="1"/>
  <c r="M73" i="25"/>
  <c r="L73" i="25"/>
  <c r="P73" i="25" s="1"/>
  <c r="M72" i="25"/>
  <c r="L72" i="25"/>
  <c r="M71" i="25"/>
  <c r="L71" i="25"/>
  <c r="P71" i="25" s="1"/>
  <c r="M70" i="25"/>
  <c r="L70" i="25"/>
  <c r="P70" i="25" s="1"/>
  <c r="Q70" i="25"/>
  <c r="R70" i="25" s="1"/>
  <c r="M69" i="25"/>
  <c r="L69" i="25"/>
  <c r="M68" i="25"/>
  <c r="L68" i="25"/>
  <c r="M67" i="25"/>
  <c r="L67" i="25"/>
  <c r="M66" i="25"/>
  <c r="L66" i="25"/>
  <c r="M65" i="25"/>
  <c r="L65" i="25"/>
  <c r="M64" i="25"/>
  <c r="L64" i="25"/>
  <c r="P64" i="25" s="1"/>
  <c r="M63" i="25"/>
  <c r="L63" i="25"/>
  <c r="P63" i="25" s="1"/>
  <c r="Q63" i="25"/>
  <c r="R63" i="25" s="1"/>
  <c r="M62" i="25"/>
  <c r="L62" i="25"/>
  <c r="M61" i="25"/>
  <c r="L61" i="25"/>
  <c r="M60" i="25"/>
  <c r="L60" i="25"/>
  <c r="Q60" i="25"/>
  <c r="R60" i="25" s="1"/>
  <c r="M59" i="25"/>
  <c r="L59" i="25"/>
  <c r="P59" i="25" s="1"/>
  <c r="M58" i="25"/>
  <c r="L58" i="25"/>
  <c r="Q58" i="25" s="1"/>
  <c r="R58" i="25" s="1"/>
  <c r="M57" i="25"/>
  <c r="L57" i="25"/>
  <c r="M56" i="25"/>
  <c r="L56" i="25"/>
  <c r="M55" i="25"/>
  <c r="L55" i="25"/>
  <c r="M54" i="25"/>
  <c r="L54" i="25"/>
  <c r="P54" i="25" s="1"/>
  <c r="M53" i="25"/>
  <c r="L53" i="25"/>
  <c r="P53" i="25" s="1"/>
  <c r="M52" i="25"/>
  <c r="L52" i="25"/>
  <c r="P52" i="25"/>
  <c r="M51" i="25"/>
  <c r="L51" i="25"/>
  <c r="P51" i="25"/>
  <c r="M50" i="25"/>
  <c r="L50" i="25"/>
  <c r="M49" i="25"/>
  <c r="L49" i="25"/>
  <c r="P49" i="25"/>
  <c r="M48" i="25"/>
  <c r="L48" i="25"/>
  <c r="Q48" i="25"/>
  <c r="R48" i="25" s="1"/>
  <c r="M47" i="25"/>
  <c r="L47" i="25"/>
  <c r="M46" i="25"/>
  <c r="L46" i="25"/>
  <c r="P46" i="25"/>
  <c r="M45" i="25"/>
  <c r="L45" i="25"/>
  <c r="P45" i="25" s="1"/>
  <c r="Q45" i="25"/>
  <c r="R45" i="25" s="1"/>
  <c r="M44" i="25"/>
  <c r="L44" i="25"/>
  <c r="Q44" i="25" s="1"/>
  <c r="R44" i="25"/>
  <c r="M43" i="25"/>
  <c r="L43" i="25"/>
  <c r="Q43" i="25" s="1"/>
  <c r="R43" i="25" s="1"/>
  <c r="M42" i="25"/>
  <c r="L42" i="25"/>
  <c r="Q42" i="25" s="1"/>
  <c r="R42" i="25" s="1"/>
  <c r="M41" i="25"/>
  <c r="L41" i="25"/>
  <c r="M40" i="25"/>
  <c r="L40" i="25"/>
  <c r="Q98" i="27"/>
  <c r="R98" i="27" s="1"/>
  <c r="Q793" i="27"/>
  <c r="R793" i="27" s="1"/>
  <c r="Q75" i="27"/>
  <c r="R75" i="27"/>
  <c r="Q669" i="27"/>
  <c r="R669" i="27" s="1"/>
  <c r="Q341" i="25"/>
  <c r="R341" i="25"/>
  <c r="P594" i="25"/>
  <c r="P908" i="25"/>
  <c r="R237" i="25"/>
  <c r="P555" i="26"/>
  <c r="P654" i="26"/>
  <c r="Q562" i="26"/>
  <c r="R562" i="26" s="1"/>
  <c r="Q515" i="26"/>
  <c r="R515" i="26" s="1"/>
  <c r="P851" i="26"/>
  <c r="P679" i="26"/>
  <c r="Q703" i="26"/>
  <c r="R703" i="26" s="1"/>
  <c r="P470" i="25"/>
  <c r="Q185" i="26"/>
  <c r="R185" i="26" s="1"/>
  <c r="P524" i="26"/>
  <c r="Q575" i="26"/>
  <c r="R575" i="26" s="1"/>
  <c r="P582" i="26"/>
  <c r="P842" i="26"/>
  <c r="P937" i="26"/>
  <c r="P60" i="25"/>
  <c r="Q174" i="25"/>
  <c r="R174" i="25" s="1"/>
  <c r="Q639" i="25"/>
  <c r="R639" i="25" s="1"/>
  <c r="P693" i="25"/>
  <c r="Q795" i="25"/>
  <c r="R795" i="25" s="1"/>
  <c r="P876" i="25"/>
  <c r="Q182" i="26"/>
  <c r="R182" i="26" s="1"/>
  <c r="Q391" i="26"/>
  <c r="R391" i="26" s="1"/>
  <c r="Q478" i="26"/>
  <c r="R478" i="26" s="1"/>
  <c r="Q527" i="26"/>
  <c r="R527" i="26" s="1"/>
  <c r="P831" i="26"/>
  <c r="Q290" i="27"/>
  <c r="R290" i="27" s="1"/>
  <c r="P451" i="27"/>
  <c r="P526" i="27"/>
  <c r="P901" i="25"/>
  <c r="P882" i="25"/>
  <c r="P597" i="26"/>
  <c r="P700" i="27"/>
  <c r="Q925" i="25"/>
  <c r="R925" i="25"/>
  <c r="Q481" i="26"/>
  <c r="R481" i="26"/>
  <c r="Q191" i="27"/>
  <c r="R191" i="27" s="1"/>
  <c r="Q182" i="25"/>
  <c r="R182" i="25" s="1"/>
  <c r="Q636" i="25"/>
  <c r="R636" i="25"/>
  <c r="P643" i="25"/>
  <c r="Q772" i="25"/>
  <c r="R772" i="25" s="1"/>
  <c r="Q873" i="25"/>
  <c r="R873" i="25" s="1"/>
  <c r="P880" i="25"/>
  <c r="Q341" i="26"/>
  <c r="R341" i="26" s="1"/>
  <c r="Q461" i="26"/>
  <c r="R461" i="26" s="1"/>
  <c r="Q287" i="27"/>
  <c r="R287" i="27"/>
  <c r="Q302" i="27"/>
  <c r="R302" i="27" s="1"/>
  <c r="P676" i="27"/>
  <c r="P770" i="26"/>
  <c r="P544" i="27"/>
  <c r="Q162" i="26"/>
  <c r="R162" i="26" s="1"/>
  <c r="Q394" i="26"/>
  <c r="R394" i="26" s="1"/>
  <c r="P915" i="27"/>
  <c r="P984" i="26"/>
  <c r="Q58" i="26"/>
  <c r="R58" i="26" s="1"/>
  <c r="Q376" i="26"/>
  <c r="R376" i="26" s="1"/>
  <c r="P981" i="26"/>
  <c r="Q996" i="26"/>
  <c r="R996" i="26"/>
  <c r="Q463" i="26"/>
  <c r="R463" i="26" s="1"/>
  <c r="Q503" i="26"/>
  <c r="R503" i="26" s="1"/>
  <c r="P630" i="26"/>
  <c r="P713" i="26"/>
  <c r="P492" i="26"/>
  <c r="Q924" i="26"/>
  <c r="R924" i="26" s="1"/>
  <c r="Q448" i="26"/>
  <c r="R448" i="26" s="1"/>
  <c r="P579" i="26"/>
  <c r="Q256" i="27"/>
  <c r="R256" i="27" s="1"/>
  <c r="P359" i="27"/>
  <c r="P408" i="27"/>
  <c r="P427" i="27"/>
  <c r="Q570" i="27"/>
  <c r="R570" i="27" s="1"/>
  <c r="P707" i="27"/>
  <c r="P923" i="27"/>
  <c r="R219" i="27"/>
  <c r="P467" i="27"/>
  <c r="Q673" i="27"/>
  <c r="R673" i="27" s="1"/>
  <c r="Q790" i="27"/>
  <c r="R790" i="27"/>
  <c r="Q288" i="27"/>
  <c r="R288" i="27" s="1"/>
  <c r="Q315" i="27"/>
  <c r="R315" i="27"/>
  <c r="Q713" i="27"/>
  <c r="R713" i="27" s="1"/>
  <c r="Q772" i="27"/>
  <c r="R772" i="27" s="1"/>
  <c r="P967" i="27"/>
  <c r="Q135" i="27"/>
  <c r="R135" i="27" s="1"/>
  <c r="Q174" i="27"/>
  <c r="R174" i="27" s="1"/>
  <c r="P262" i="25"/>
  <c r="Q54" i="25"/>
  <c r="R54" i="25" s="1"/>
  <c r="Q78" i="25"/>
  <c r="R78" i="25" s="1"/>
  <c r="Q391" i="25"/>
  <c r="R391" i="25"/>
  <c r="P596" i="25"/>
  <c r="P741" i="25"/>
  <c r="P748" i="25"/>
  <c r="P532" i="25"/>
  <c r="Q723" i="25"/>
  <c r="R723" i="25" s="1"/>
  <c r="Q51" i="25"/>
  <c r="R51" i="25" s="1"/>
  <c r="P115" i="25"/>
  <c r="Q164" i="25"/>
  <c r="R164" i="25" s="1"/>
  <c r="P320" i="25"/>
  <c r="Q366" i="25"/>
  <c r="R366" i="25" s="1"/>
  <c r="Q708" i="25"/>
  <c r="R708" i="25" s="1"/>
  <c r="Q1002" i="25"/>
  <c r="R1002" i="25"/>
  <c r="P149" i="25"/>
  <c r="Q302" i="25"/>
  <c r="R302" i="25" s="1"/>
  <c r="P705" i="25"/>
  <c r="Q851" i="25"/>
  <c r="R851" i="25" s="1"/>
  <c r="Q987" i="25"/>
  <c r="R987" i="25" s="1"/>
  <c r="P344" i="25"/>
  <c r="Q118" i="26"/>
  <c r="R118" i="26" s="1"/>
  <c r="Q311" i="26"/>
  <c r="R311" i="26" s="1"/>
  <c r="P609" i="26"/>
  <c r="Q863" i="26"/>
  <c r="R863" i="26" s="1"/>
  <c r="Q427" i="26"/>
  <c r="R427" i="26"/>
  <c r="Q460" i="26"/>
  <c r="R460" i="26" s="1"/>
  <c r="Q479" i="26"/>
  <c r="R479" i="26" s="1"/>
  <c r="Q678" i="26"/>
  <c r="R678" i="26"/>
  <c r="Q681" i="26"/>
  <c r="R681" i="26" s="1"/>
  <c r="P834" i="26"/>
  <c r="P906" i="26"/>
  <c r="Q34" i="26"/>
  <c r="R34" i="26" s="1"/>
  <c r="P520" i="26"/>
  <c r="P546" i="26"/>
  <c r="P553" i="26"/>
  <c r="P556" i="26"/>
  <c r="P712" i="26"/>
  <c r="P801" i="26"/>
  <c r="Q801" i="26"/>
  <c r="R801" i="26" s="1"/>
  <c r="P794" i="27"/>
  <c r="Q794" i="27"/>
  <c r="R794" i="27" s="1"/>
  <c r="P206" i="26"/>
  <c r="R206" i="26"/>
  <c r="P526" i="26"/>
  <c r="Q526" i="26"/>
  <c r="R526" i="26" s="1"/>
  <c r="Q574" i="26"/>
  <c r="R574" i="26" s="1"/>
  <c r="P598" i="26"/>
  <c r="P633" i="26"/>
  <c r="Q633" i="26"/>
  <c r="R633" i="26" s="1"/>
  <c r="Q815" i="26"/>
  <c r="R815" i="26" s="1"/>
  <c r="P815" i="26"/>
  <c r="Q883" i="26"/>
  <c r="R883" i="26" s="1"/>
  <c r="P950" i="26"/>
  <c r="Q950" i="26"/>
  <c r="R950" i="26" s="1"/>
  <c r="P143" i="27"/>
  <c r="Q143" i="27"/>
  <c r="R143" i="27" s="1"/>
  <c r="P151" i="27"/>
  <c r="Q151" i="27"/>
  <c r="R151" i="27" s="1"/>
  <c r="P299" i="27"/>
  <c r="Q299" i="27"/>
  <c r="R299" i="27" s="1"/>
  <c r="P604" i="27"/>
  <c r="Q837" i="27"/>
  <c r="R837" i="27"/>
  <c r="Q121" i="25"/>
  <c r="R121" i="25"/>
  <c r="Q142" i="25"/>
  <c r="R142" i="25" s="1"/>
  <c r="Q249" i="25"/>
  <c r="R249" i="25" s="1"/>
  <c r="P629" i="25"/>
  <c r="P661" i="25"/>
  <c r="Q745" i="25"/>
  <c r="R745" i="25" s="1"/>
  <c r="P828" i="25"/>
  <c r="P897" i="25"/>
  <c r="P71" i="26"/>
  <c r="Q186" i="26"/>
  <c r="R186" i="26" s="1"/>
  <c r="Q304" i="26"/>
  <c r="R304" i="26" s="1"/>
  <c r="P567" i="26"/>
  <c r="P1004" i="26"/>
  <c r="P435" i="27"/>
  <c r="Q580" i="27"/>
  <c r="R580" i="27" s="1"/>
  <c r="Q872" i="26"/>
  <c r="R872" i="26" s="1"/>
  <c r="P872" i="26"/>
  <c r="P296" i="27"/>
  <c r="P94" i="25"/>
  <c r="Q659" i="25"/>
  <c r="R659" i="25" s="1"/>
  <c r="Q980" i="25"/>
  <c r="R980" i="25" s="1"/>
  <c r="P446" i="26"/>
  <c r="R446" i="26"/>
  <c r="Q622" i="26"/>
  <c r="R622" i="26" s="1"/>
  <c r="Q721" i="26"/>
  <c r="R721" i="26" s="1"/>
  <c r="P914" i="26"/>
  <c r="P337" i="27"/>
  <c r="Q91" i="25"/>
  <c r="R91" i="25" s="1"/>
  <c r="Q126" i="25"/>
  <c r="R126" i="25" s="1"/>
  <c r="P184" i="25"/>
  <c r="Q199" i="25"/>
  <c r="R199" i="25" s="1"/>
  <c r="P389" i="25"/>
  <c r="P392" i="25"/>
  <c r="P656" i="25"/>
  <c r="P688" i="25"/>
  <c r="P764" i="25"/>
  <c r="P770" i="25"/>
  <c r="Q954" i="25"/>
  <c r="R954" i="25" s="1"/>
  <c r="Q104" i="26"/>
  <c r="R104" i="26" s="1"/>
  <c r="P248" i="26"/>
  <c r="Q248" i="26"/>
  <c r="R248" i="26" s="1"/>
  <c r="P434" i="26"/>
  <c r="Q533" i="26"/>
  <c r="R533" i="26"/>
  <c r="Q537" i="26"/>
  <c r="R537" i="26" s="1"/>
  <c r="P537" i="26"/>
  <c r="Q615" i="26"/>
  <c r="R615" i="26" s="1"/>
  <c r="P615" i="26"/>
  <c r="Q726" i="26"/>
  <c r="R726" i="26" s="1"/>
  <c r="P726" i="26"/>
  <c r="Q825" i="26"/>
  <c r="R825" i="26" s="1"/>
  <c r="P825" i="26"/>
  <c r="P96" i="27"/>
  <c r="Q96" i="27"/>
  <c r="R96" i="27" s="1"/>
  <c r="Q264" i="27"/>
  <c r="R264" i="27" s="1"/>
  <c r="Q309" i="27"/>
  <c r="R309" i="27" s="1"/>
  <c r="Q312" i="27"/>
  <c r="R312" i="27" s="1"/>
  <c r="P330" i="27"/>
  <c r="P568" i="27"/>
  <c r="Q568" i="27"/>
  <c r="R568" i="27" s="1"/>
  <c r="Q769" i="27"/>
  <c r="R769" i="27" s="1"/>
  <c r="P875" i="27"/>
  <c r="Q875" i="27"/>
  <c r="R875" i="27" s="1"/>
  <c r="P309" i="26"/>
  <c r="Q309" i="26"/>
  <c r="R309" i="26" s="1"/>
  <c r="P154" i="26"/>
  <c r="Q154" i="26"/>
  <c r="R154" i="26"/>
  <c r="P282" i="26"/>
  <c r="Q456" i="26"/>
  <c r="R456" i="26" s="1"/>
  <c r="P456" i="26"/>
  <c r="Q207" i="27"/>
  <c r="R207" i="27" s="1"/>
  <c r="Q398" i="27"/>
  <c r="R398" i="27" s="1"/>
  <c r="P398" i="27"/>
  <c r="Q448" i="25"/>
  <c r="R448" i="25" s="1"/>
  <c r="R547" i="26"/>
  <c r="P547" i="26"/>
  <c r="Q729" i="26"/>
  <c r="R729" i="26" s="1"/>
  <c r="P103" i="27"/>
  <c r="Q103" i="27"/>
  <c r="R103" i="27" s="1"/>
  <c r="Q761" i="27"/>
  <c r="R761" i="27"/>
  <c r="R854" i="27"/>
  <c r="P130" i="25"/>
  <c r="Q151" i="25"/>
  <c r="R151" i="25" s="1"/>
  <c r="Q214" i="25"/>
  <c r="R214" i="25" s="1"/>
  <c r="Q248" i="25"/>
  <c r="R248" i="25" s="1"/>
  <c r="Q279" i="25"/>
  <c r="R279" i="25" s="1"/>
  <c r="Q327" i="25"/>
  <c r="R327" i="25" s="1"/>
  <c r="Q342" i="25"/>
  <c r="R342" i="25" s="1"/>
  <c r="Q407" i="25"/>
  <c r="R407" i="25" s="1"/>
  <c r="P595" i="25"/>
  <c r="P750" i="25"/>
  <c r="Q767" i="25"/>
  <c r="R767" i="25" s="1"/>
  <c r="Q884" i="25"/>
  <c r="R884" i="25"/>
  <c r="Q921" i="25"/>
  <c r="R921" i="25" s="1"/>
  <c r="Q359" i="26"/>
  <c r="R359" i="26"/>
  <c r="Q421" i="26"/>
  <c r="R421" i="26" s="1"/>
  <c r="P662" i="26"/>
  <c r="Q810" i="26"/>
  <c r="R810" i="26" s="1"/>
  <c r="P818" i="26"/>
  <c r="Q890" i="26"/>
  <c r="R890" i="26" s="1"/>
  <c r="P953" i="26"/>
  <c r="P961" i="26"/>
  <c r="Q961" i="26"/>
  <c r="R961" i="26" s="1"/>
  <c r="P154" i="27"/>
  <c r="Q242" i="27"/>
  <c r="R242" i="27" s="1"/>
  <c r="Q258" i="27"/>
  <c r="R258" i="27" s="1"/>
  <c r="P557" i="27"/>
  <c r="Q557" i="27"/>
  <c r="R557" i="27" s="1"/>
  <c r="P622" i="27"/>
  <c r="Q747" i="27"/>
  <c r="R747" i="27" s="1"/>
  <c r="P971" i="27"/>
  <c r="P114" i="27"/>
  <c r="Q114" i="27"/>
  <c r="R114" i="27"/>
  <c r="P839" i="26"/>
  <c r="Q345" i="27"/>
  <c r="R345" i="27" s="1"/>
  <c r="P345" i="27"/>
  <c r="P791" i="27"/>
  <c r="P540" i="25"/>
  <c r="P684" i="25"/>
  <c r="Q514" i="26"/>
  <c r="R514" i="26" s="1"/>
  <c r="Q922" i="26"/>
  <c r="R922" i="26" s="1"/>
  <c r="Q334" i="27"/>
  <c r="R334" i="27" s="1"/>
  <c r="P334" i="27"/>
  <c r="P531" i="26"/>
  <c r="Q255" i="27"/>
  <c r="R255" i="27" s="1"/>
  <c r="P306" i="27"/>
  <c r="Q306" i="27"/>
  <c r="R306" i="27"/>
  <c r="P369" i="27"/>
  <c r="Q542" i="27"/>
  <c r="R542" i="27" s="1"/>
  <c r="P542" i="27"/>
  <c r="Q965" i="27"/>
  <c r="R965" i="27" s="1"/>
  <c r="Q46" i="26"/>
  <c r="R46" i="26" s="1"/>
  <c r="Q65" i="26"/>
  <c r="R65" i="26" s="1"/>
  <c r="Q72" i="26"/>
  <c r="R72" i="26" s="1"/>
  <c r="Q373" i="26"/>
  <c r="R373" i="26" s="1"/>
  <c r="P476" i="26"/>
  <c r="Q623" i="26"/>
  <c r="R623" i="26" s="1"/>
  <c r="Q670" i="26"/>
  <c r="R670" i="26" s="1"/>
  <c r="P775" i="26"/>
  <c r="P806" i="26"/>
  <c r="P923" i="26"/>
  <c r="P930" i="26"/>
  <c r="P944" i="26"/>
  <c r="Q978" i="26"/>
  <c r="R978" i="26"/>
  <c r="P992" i="26"/>
  <c r="P999" i="26"/>
  <c r="Q72" i="27"/>
  <c r="R72" i="27"/>
  <c r="Q90" i="27"/>
  <c r="R90" i="27" s="1"/>
  <c r="Q167" i="27"/>
  <c r="R167" i="27" s="1"/>
  <c r="Q216" i="27"/>
  <c r="R216" i="27" s="1"/>
  <c r="Q263" i="27"/>
  <c r="R263" i="27" s="1"/>
  <c r="Q269" i="27"/>
  <c r="R269" i="27" s="1"/>
  <c r="P339" i="27"/>
  <c r="P361" i="27"/>
  <c r="P386" i="27"/>
  <c r="Q533" i="27"/>
  <c r="R533" i="27"/>
  <c r="Q579" i="27"/>
  <c r="R579" i="27"/>
  <c r="P666" i="27"/>
  <c r="Q742" i="27"/>
  <c r="R742" i="27"/>
  <c r="Q782" i="27"/>
  <c r="R782" i="27" s="1"/>
  <c r="Q900" i="27"/>
  <c r="R900" i="27" s="1"/>
  <c r="Q237" i="26"/>
  <c r="R237" i="26" s="1"/>
  <c r="Q631" i="26"/>
  <c r="R631" i="26" s="1"/>
  <c r="Q1005" i="26"/>
  <c r="R1005" i="26" s="1"/>
  <c r="P367" i="27"/>
  <c r="Q658" i="27"/>
  <c r="R658" i="27"/>
  <c r="Q868" i="27"/>
  <c r="R868" i="27" s="1"/>
  <c r="P25" i="26"/>
  <c r="Q25" i="26"/>
  <c r="R25" i="26" s="1"/>
  <c r="Q256" i="26"/>
  <c r="R256" i="26" s="1"/>
  <c r="P400" i="26"/>
  <c r="P54" i="26"/>
  <c r="Q54" i="26"/>
  <c r="R54" i="26"/>
  <c r="P120" i="26"/>
  <c r="Q120" i="26"/>
  <c r="R120" i="26"/>
  <c r="P158" i="26"/>
  <c r="Q158" i="26"/>
  <c r="R158" i="26" s="1"/>
  <c r="Q301" i="26"/>
  <c r="R301" i="26" s="1"/>
  <c r="P384" i="26"/>
  <c r="Q384" i="26"/>
  <c r="R384" i="26" s="1"/>
  <c r="Q459" i="26"/>
  <c r="R459" i="26"/>
  <c r="P459" i="26"/>
  <c r="P523" i="26"/>
  <c r="Q523" i="26"/>
  <c r="R523" i="26"/>
  <c r="Q534" i="26"/>
  <c r="R534" i="26" s="1"/>
  <c r="Q559" i="26"/>
  <c r="R559" i="26" s="1"/>
  <c r="Q663" i="26"/>
  <c r="R663" i="26" s="1"/>
  <c r="Q696" i="26"/>
  <c r="R696" i="26" s="1"/>
  <c r="P696" i="26"/>
  <c r="Q887" i="26"/>
  <c r="R887" i="26" s="1"/>
  <c r="P887" i="26"/>
  <c r="R894" i="26"/>
  <c r="P894" i="26"/>
  <c r="Q142" i="27"/>
  <c r="R142" i="27" s="1"/>
  <c r="Q183" i="27"/>
  <c r="R183" i="27" s="1"/>
  <c r="R81" i="25"/>
  <c r="P264" i="25"/>
  <c r="Q312" i="25"/>
  <c r="R312" i="25"/>
  <c r="Q335" i="25"/>
  <c r="R335" i="25" s="1"/>
  <c r="Q400" i="25"/>
  <c r="R400" i="25" s="1"/>
  <c r="P508" i="25"/>
  <c r="P546" i="25"/>
  <c r="P725" i="25"/>
  <c r="P757" i="25"/>
  <c r="P803" i="25"/>
  <c r="P870" i="25"/>
  <c r="P221" i="26"/>
  <c r="Q221" i="26"/>
  <c r="R221" i="26" s="1"/>
  <c r="Q475" i="26"/>
  <c r="R475" i="26" s="1"/>
  <c r="P475" i="26"/>
  <c r="Q484" i="26"/>
  <c r="R484" i="26" s="1"/>
  <c r="Q511" i="26"/>
  <c r="R511" i="26" s="1"/>
  <c r="P511" i="26"/>
  <c r="P540" i="26"/>
  <c r="Q685" i="26"/>
  <c r="R685" i="26" s="1"/>
  <c r="P685" i="26"/>
  <c r="Q802" i="26"/>
  <c r="R802" i="26" s="1"/>
  <c r="P802" i="26"/>
  <c r="P855" i="26"/>
  <c r="P968" i="26"/>
  <c r="P994" i="26"/>
  <c r="Q994" i="26"/>
  <c r="R994" i="26" s="1"/>
  <c r="Q605" i="26"/>
  <c r="R605" i="26" s="1"/>
  <c r="P605" i="26"/>
  <c r="P245" i="26"/>
  <c r="Q245" i="26"/>
  <c r="R245" i="26" s="1"/>
  <c r="P959" i="26"/>
  <c r="Q959" i="26"/>
  <c r="R959" i="26"/>
  <c r="Q702" i="27"/>
  <c r="R702" i="27"/>
  <c r="P702" i="27"/>
  <c r="P492" i="25"/>
  <c r="P560" i="25"/>
  <c r="P570" i="25"/>
  <c r="P614" i="25"/>
  <c r="P644" i="25"/>
  <c r="P835" i="25"/>
  <c r="Q877" i="25"/>
  <c r="R877" i="25" s="1"/>
  <c r="Q451" i="26"/>
  <c r="R451" i="26" s="1"/>
  <c r="P451" i="26"/>
  <c r="P917" i="26"/>
  <c r="P181" i="27"/>
  <c r="Q181" i="27"/>
  <c r="R181" i="27" s="1"/>
  <c r="P271" i="27"/>
  <c r="Q271" i="27"/>
  <c r="R271" i="27" s="1"/>
  <c r="P661" i="27"/>
  <c r="Q46" i="25"/>
  <c r="R46" i="25" s="1"/>
  <c r="Q197" i="25"/>
  <c r="R197" i="25" s="1"/>
  <c r="P238" i="25"/>
  <c r="P278" i="25"/>
  <c r="P280" i="25"/>
  <c r="Q336" i="25"/>
  <c r="R336" i="25" s="1"/>
  <c r="Q359" i="25"/>
  <c r="R359" i="25" s="1"/>
  <c r="P388" i="25"/>
  <c r="Q390" i="25"/>
  <c r="R390" i="25"/>
  <c r="P443" i="25"/>
  <c r="P604" i="25"/>
  <c r="P624" i="25"/>
  <c r="P676" i="25"/>
  <c r="P686" i="25"/>
  <c r="P689" i="25"/>
  <c r="P692" i="25"/>
  <c r="P771" i="25"/>
  <c r="P773" i="25"/>
  <c r="Q843" i="25"/>
  <c r="R843" i="25" s="1"/>
  <c r="Q875" i="25"/>
  <c r="R875" i="25" s="1"/>
  <c r="P886" i="25"/>
  <c r="P896" i="25"/>
  <c r="P912" i="25"/>
  <c r="P938" i="25"/>
  <c r="Q955" i="25"/>
  <c r="R955" i="25" s="1"/>
  <c r="P972" i="25"/>
  <c r="Q986" i="25"/>
  <c r="R986" i="25" s="1"/>
  <c r="Q993" i="25"/>
  <c r="R993" i="25" s="1"/>
  <c r="P153" i="26"/>
  <c r="R153" i="26"/>
  <c r="P190" i="26"/>
  <c r="P368" i="26"/>
  <c r="R368" i="26"/>
  <c r="Q482" i="26"/>
  <c r="R482" i="26" s="1"/>
  <c r="P482" i="26"/>
  <c r="P499" i="26"/>
  <c r="Q513" i="26"/>
  <c r="R513" i="26" s="1"/>
  <c r="P513" i="26"/>
  <c r="R552" i="26"/>
  <c r="P552" i="26"/>
  <c r="R889" i="26"/>
  <c r="P889" i="26"/>
  <c r="Q945" i="26"/>
  <c r="R945" i="26" s="1"/>
  <c r="P945" i="26"/>
  <c r="P126" i="27"/>
  <c r="Q126" i="27"/>
  <c r="R126" i="27" s="1"/>
  <c r="P155" i="27"/>
  <c r="Q155" i="27"/>
  <c r="R155" i="27" s="1"/>
  <c r="P170" i="27"/>
  <c r="Q226" i="27"/>
  <c r="R226" i="27" s="1"/>
  <c r="P317" i="27"/>
  <c r="Q317" i="27"/>
  <c r="R317" i="27"/>
  <c r="Q410" i="27"/>
  <c r="R410" i="27" s="1"/>
  <c r="Q620" i="27"/>
  <c r="R620" i="27" s="1"/>
  <c r="P103" i="26"/>
  <c r="Q103" i="26"/>
  <c r="R103" i="26" s="1"/>
  <c r="Q444" i="26"/>
  <c r="R444" i="26" s="1"/>
  <c r="P444" i="26"/>
  <c r="Q532" i="26"/>
  <c r="R532" i="26" s="1"/>
  <c r="P532" i="26"/>
  <c r="P671" i="27"/>
  <c r="P352" i="25"/>
  <c r="Q730" i="25"/>
  <c r="R730" i="25" s="1"/>
  <c r="Q935" i="25"/>
  <c r="R935" i="25" s="1"/>
  <c r="Q26" i="26"/>
  <c r="R26" i="26" s="1"/>
  <c r="Q218" i="26"/>
  <c r="R218" i="26" s="1"/>
  <c r="P328" i="26"/>
  <c r="Q328" i="26"/>
  <c r="R328" i="26" s="1"/>
  <c r="Q360" i="26"/>
  <c r="R360" i="26" s="1"/>
  <c r="P431" i="26"/>
  <c r="Q509" i="26"/>
  <c r="R509" i="26" s="1"/>
  <c r="P509" i="26"/>
  <c r="Q580" i="26"/>
  <c r="R580" i="26" s="1"/>
  <c r="P580" i="26"/>
  <c r="P189" i="27"/>
  <c r="R189" i="27"/>
  <c r="Q353" i="27"/>
  <c r="R353" i="27" s="1"/>
  <c r="Q682" i="27"/>
  <c r="R682" i="27" s="1"/>
  <c r="P682" i="27"/>
  <c r="P204" i="25"/>
  <c r="Q213" i="25"/>
  <c r="R213" i="25" s="1"/>
  <c r="P236" i="25"/>
  <c r="P293" i="25"/>
  <c r="P372" i="25"/>
  <c r="Q375" i="25"/>
  <c r="R375" i="25" s="1"/>
  <c r="Q396" i="25"/>
  <c r="R396" i="25" s="1"/>
  <c r="Q420" i="25"/>
  <c r="R420" i="25" s="1"/>
  <c r="P471" i="25"/>
  <c r="P510" i="25"/>
  <c r="P516" i="25"/>
  <c r="P548" i="25"/>
  <c r="P608" i="25"/>
  <c r="Q654" i="25"/>
  <c r="R654" i="25" s="1"/>
  <c r="Q670" i="25"/>
  <c r="R670" i="25"/>
  <c r="P716" i="25"/>
  <c r="Q734" i="25"/>
  <c r="R734" i="25"/>
  <c r="P800" i="25"/>
  <c r="P833" i="25"/>
  <c r="Q859" i="25"/>
  <c r="R859" i="25" s="1"/>
  <c r="P881" i="25"/>
  <c r="Q906" i="25"/>
  <c r="R906" i="25" s="1"/>
  <c r="P916" i="25"/>
  <c r="Q963" i="25"/>
  <c r="R963" i="25" s="1"/>
  <c r="Q1003" i="25"/>
  <c r="R1003" i="25"/>
  <c r="Q15" i="26"/>
  <c r="R15" i="26"/>
  <c r="Q168" i="26"/>
  <c r="R168" i="26"/>
  <c r="P325" i="26"/>
  <c r="Q325" i="26"/>
  <c r="R325" i="26" s="1"/>
  <c r="Q333" i="26"/>
  <c r="R333" i="26" s="1"/>
  <c r="P344" i="26"/>
  <c r="Q344" i="26"/>
  <c r="R344" i="26"/>
  <c r="P438" i="26"/>
  <c r="Q441" i="26"/>
  <c r="R441" i="26" s="1"/>
  <c r="P568" i="26"/>
  <c r="P781" i="26"/>
  <c r="Q781" i="26"/>
  <c r="R781" i="26"/>
  <c r="Q850" i="26"/>
  <c r="R850" i="26" s="1"/>
  <c r="P850" i="26"/>
  <c r="P864" i="26"/>
  <c r="Q918" i="26"/>
  <c r="R918" i="26" s="1"/>
  <c r="P918" i="26"/>
  <c r="Q928" i="26"/>
  <c r="R928" i="26" s="1"/>
  <c r="P928" i="26"/>
  <c r="Q971" i="26"/>
  <c r="R971" i="26" s="1"/>
  <c r="P33" i="26"/>
  <c r="Q33" i="26"/>
  <c r="R33" i="26" s="1"/>
  <c r="P290" i="26"/>
  <c r="Q290" i="26"/>
  <c r="R290" i="26" s="1"/>
  <c r="Q601" i="26"/>
  <c r="R601" i="26" s="1"/>
  <c r="P601" i="26"/>
  <c r="P809" i="27"/>
  <c r="Q809" i="27"/>
  <c r="R809" i="27" s="1"/>
  <c r="P310" i="25"/>
  <c r="Q365" i="25"/>
  <c r="R365" i="25" s="1"/>
  <c r="P368" i="25"/>
  <c r="P380" i="25"/>
  <c r="P499" i="25"/>
  <c r="P544" i="25"/>
  <c r="Q815" i="25"/>
  <c r="R815" i="25" s="1"/>
  <c r="Q892" i="25"/>
  <c r="R892" i="25" s="1"/>
  <c r="Q932" i="25"/>
  <c r="R932" i="25" s="1"/>
  <c r="P30" i="26"/>
  <c r="Q30" i="26"/>
  <c r="R30" i="26" s="1"/>
  <c r="Q561" i="26"/>
  <c r="R561" i="26" s="1"/>
  <c r="P561" i="26"/>
  <c r="P571" i="26"/>
  <c r="Q814" i="26"/>
  <c r="R814" i="26" s="1"/>
  <c r="P279" i="27"/>
  <c r="Q279" i="27"/>
  <c r="R279" i="27" s="1"/>
  <c r="Q331" i="27"/>
  <c r="R331" i="27"/>
  <c r="P331" i="27"/>
  <c r="Q338" i="27"/>
  <c r="R338" i="27" s="1"/>
  <c r="Q439" i="27"/>
  <c r="R439" i="27" s="1"/>
  <c r="Q650" i="27"/>
  <c r="R650" i="27" s="1"/>
  <c r="P650" i="27"/>
  <c r="P75" i="25"/>
  <c r="P514" i="25"/>
  <c r="Q731" i="25"/>
  <c r="R731" i="25" s="1"/>
  <c r="Q787" i="25"/>
  <c r="R787" i="25" s="1"/>
  <c r="Q866" i="25"/>
  <c r="R866" i="25" s="1"/>
  <c r="Q49" i="26"/>
  <c r="R49" i="26" s="1"/>
  <c r="Q57" i="26"/>
  <c r="R57" i="26"/>
  <c r="Q126" i="26"/>
  <c r="R126" i="26" s="1"/>
  <c r="Q269" i="26"/>
  <c r="R269" i="26" s="1"/>
  <c r="P425" i="26"/>
  <c r="Q464" i="26"/>
  <c r="R464" i="26" s="1"/>
  <c r="P464" i="26"/>
  <c r="Q497" i="26"/>
  <c r="R497" i="26" s="1"/>
  <c r="P497" i="26"/>
  <c r="Q566" i="26"/>
  <c r="R566" i="26" s="1"/>
  <c r="P566" i="26"/>
  <c r="Q617" i="26"/>
  <c r="R617" i="26" s="1"/>
  <c r="P617" i="26"/>
  <c r="Q646" i="26"/>
  <c r="R646" i="26"/>
  <c r="P646" i="26"/>
  <c r="P836" i="26"/>
  <c r="Q836" i="26"/>
  <c r="R836" i="26" s="1"/>
  <c r="P847" i="26"/>
  <c r="Q847" i="26"/>
  <c r="R847" i="26" s="1"/>
  <c r="Q1000" i="26"/>
  <c r="R1000" i="26" s="1"/>
  <c r="P1000" i="26"/>
  <c r="P171" i="27"/>
  <c r="Q171" i="27"/>
  <c r="R171" i="27" s="1"/>
  <c r="Q594" i="27"/>
  <c r="R594" i="27" s="1"/>
  <c r="P594" i="27"/>
  <c r="Q602" i="27"/>
  <c r="R602" i="27" s="1"/>
  <c r="P602" i="27"/>
  <c r="Q632" i="27"/>
  <c r="R632" i="27" s="1"/>
  <c r="P632" i="27"/>
  <c r="P493" i="26"/>
  <c r="Q502" i="26"/>
  <c r="R502" i="26"/>
  <c r="R549" i="26"/>
  <c r="P549" i="26"/>
  <c r="Q639" i="26"/>
  <c r="R639" i="26"/>
  <c r="P639" i="26"/>
  <c r="Q749" i="26"/>
  <c r="R749" i="26" s="1"/>
  <c r="Q840" i="26"/>
  <c r="R840" i="26" s="1"/>
  <c r="P840" i="26"/>
  <c r="Q951" i="26"/>
  <c r="R951" i="26"/>
  <c r="P951" i="26"/>
  <c r="Q993" i="26"/>
  <c r="R993" i="26" s="1"/>
  <c r="P993" i="26"/>
  <c r="P76" i="27"/>
  <c r="Q76" i="27"/>
  <c r="R76" i="27" s="1"/>
  <c r="Q178" i="27"/>
  <c r="R178" i="27"/>
  <c r="Q186" i="27"/>
  <c r="R186" i="27" s="1"/>
  <c r="P197" i="27"/>
  <c r="P605" i="27"/>
  <c r="Q975" i="27"/>
  <c r="R975" i="27"/>
  <c r="P975" i="27"/>
  <c r="P274" i="26"/>
  <c r="Q274" i="26"/>
  <c r="R274" i="26" s="1"/>
  <c r="Q420" i="26"/>
  <c r="R420" i="26" s="1"/>
  <c r="R469" i="26"/>
  <c r="P469" i="26"/>
  <c r="Q519" i="26"/>
  <c r="R519" i="26" s="1"/>
  <c r="P519" i="26"/>
  <c r="Q554" i="26"/>
  <c r="R554" i="26" s="1"/>
  <c r="P554" i="26"/>
  <c r="Q563" i="26"/>
  <c r="R563" i="26" s="1"/>
  <c r="P563" i="26"/>
  <c r="Q578" i="26"/>
  <c r="R578" i="26" s="1"/>
  <c r="P578" i="26"/>
  <c r="P657" i="26"/>
  <c r="Q657" i="26"/>
  <c r="R657" i="26" s="1"/>
  <c r="R735" i="26"/>
  <c r="P735" i="26"/>
  <c r="Q757" i="26"/>
  <c r="R757" i="26" s="1"/>
  <c r="Q761" i="26"/>
  <c r="R761" i="26" s="1"/>
  <c r="P761" i="26"/>
  <c r="Q884" i="26"/>
  <c r="R884" i="26" s="1"/>
  <c r="Q88" i="27"/>
  <c r="R88" i="27" s="1"/>
  <c r="P106" i="27"/>
  <c r="Q106" i="27"/>
  <c r="R106" i="27" s="1"/>
  <c r="P552" i="27"/>
  <c r="P908" i="27"/>
  <c r="Q908" i="27"/>
  <c r="R908" i="27"/>
  <c r="P271" i="26"/>
  <c r="Q271" i="26"/>
  <c r="R271" i="26" s="1"/>
  <c r="Q433" i="26"/>
  <c r="R433" i="26" s="1"/>
  <c r="P449" i="26"/>
  <c r="R449" i="26"/>
  <c r="Q786" i="26"/>
  <c r="R786" i="26" s="1"/>
  <c r="P786" i="26"/>
  <c r="P805" i="26"/>
  <c r="Q805" i="26"/>
  <c r="R805" i="26" s="1"/>
  <c r="P835" i="26"/>
  <c r="P874" i="26"/>
  <c r="Q874" i="26"/>
  <c r="R874" i="26" s="1"/>
  <c r="Q936" i="26"/>
  <c r="R936" i="26" s="1"/>
  <c r="P936" i="26"/>
  <c r="Q1007" i="26"/>
  <c r="R1007" i="26" s="1"/>
  <c r="P1007" i="26"/>
  <c r="Q247" i="27"/>
  <c r="R247" i="27" s="1"/>
  <c r="P282" i="27"/>
  <c r="Q282" i="27"/>
  <c r="R282" i="27" s="1"/>
  <c r="Q584" i="27"/>
  <c r="R584" i="27" s="1"/>
  <c r="P1007" i="27"/>
  <c r="Q1007" i="27"/>
  <c r="R1007" i="27"/>
  <c r="Q21" i="26"/>
  <c r="R21" i="26"/>
  <c r="Q24" i="26"/>
  <c r="R24" i="26" s="1"/>
  <c r="Q150" i="26"/>
  <c r="R150" i="26" s="1"/>
  <c r="Q167" i="26"/>
  <c r="R167" i="26" s="1"/>
  <c r="Q231" i="26"/>
  <c r="R231" i="26"/>
  <c r="Q253" i="26"/>
  <c r="R253" i="26" s="1"/>
  <c r="P261" i="26"/>
  <c r="Q261" i="26"/>
  <c r="R261" i="26"/>
  <c r="Q296" i="26"/>
  <c r="R296" i="26" s="1"/>
  <c r="Q327" i="26"/>
  <c r="R327" i="26" s="1"/>
  <c r="Q330" i="26"/>
  <c r="R330" i="26" s="1"/>
  <c r="P466" i="26"/>
  <c r="Q498" i="26"/>
  <c r="R498" i="26"/>
  <c r="P498" i="26"/>
  <c r="P504" i="26"/>
  <c r="P573" i="26"/>
  <c r="Q592" i="26"/>
  <c r="R592" i="26" s="1"/>
  <c r="Q599" i="26"/>
  <c r="R599" i="26" s="1"/>
  <c r="P599" i="26"/>
  <c r="P648" i="26"/>
  <c r="Q705" i="26"/>
  <c r="R705" i="26"/>
  <c r="P705" i="26"/>
  <c r="P728" i="26"/>
  <c r="Q754" i="26"/>
  <c r="R754" i="26" s="1"/>
  <c r="P754" i="26"/>
  <c r="P899" i="26"/>
  <c r="Q899" i="26"/>
  <c r="R899" i="26"/>
  <c r="P932" i="26"/>
  <c r="Q956" i="26"/>
  <c r="R956" i="26" s="1"/>
  <c r="Q465" i="26"/>
  <c r="R465" i="26" s="1"/>
  <c r="P470" i="26"/>
  <c r="P483" i="26"/>
  <c r="P494" i="26"/>
  <c r="Q505" i="26"/>
  <c r="R505" i="26" s="1"/>
  <c r="P522" i="26"/>
  <c r="P572" i="26"/>
  <c r="P694" i="26"/>
  <c r="P701" i="26"/>
  <c r="P766" i="26"/>
  <c r="P854" i="26"/>
  <c r="P857" i="26"/>
  <c r="Q869" i="26"/>
  <c r="R869" i="26" s="1"/>
  <c r="P952" i="26"/>
  <c r="Q958" i="26"/>
  <c r="R958" i="26" s="1"/>
  <c r="P152" i="27"/>
  <c r="Q152" i="27"/>
  <c r="R152" i="27" s="1"/>
  <c r="P240" i="27"/>
  <c r="Q240" i="27"/>
  <c r="R240" i="27" s="1"/>
  <c r="P362" i="27"/>
  <c r="Q608" i="27"/>
  <c r="R608" i="27" s="1"/>
  <c r="P608" i="27"/>
  <c r="Q623" i="27"/>
  <c r="R623" i="27" s="1"/>
  <c r="P623" i="27"/>
  <c r="P720" i="27"/>
  <c r="Q720" i="27"/>
  <c r="R720" i="27"/>
  <c r="Q834" i="27"/>
  <c r="R834" i="27" s="1"/>
  <c r="P110" i="27"/>
  <c r="P139" i="27"/>
  <c r="Q139" i="27"/>
  <c r="R139" i="27"/>
  <c r="Q311" i="27"/>
  <c r="R311" i="27" s="1"/>
  <c r="Q378" i="27"/>
  <c r="R378" i="27" s="1"/>
  <c r="P378" i="27"/>
  <c r="P665" i="27"/>
  <c r="Q665" i="27"/>
  <c r="R665" i="27"/>
  <c r="P893" i="26"/>
  <c r="Q893" i="26"/>
  <c r="R893" i="26" s="1"/>
  <c r="P79" i="27"/>
  <c r="Q79" i="27"/>
  <c r="R79" i="27" s="1"/>
  <c r="Q136" i="27"/>
  <c r="R136" i="27" s="1"/>
  <c r="Q194" i="27"/>
  <c r="R194" i="27" s="1"/>
  <c r="P250" i="27"/>
  <c r="Q250" i="27"/>
  <c r="R250" i="27" s="1"/>
  <c r="P298" i="27"/>
  <c r="P455" i="27"/>
  <c r="R495" i="27"/>
  <c r="P495" i="27"/>
  <c r="Q614" i="27"/>
  <c r="R614" i="27" s="1"/>
  <c r="P614" i="27"/>
  <c r="Q618" i="27"/>
  <c r="R618" i="27" s="1"/>
  <c r="P618" i="27"/>
  <c r="P637" i="27"/>
  <c r="Q648" i="27"/>
  <c r="R648" i="27" s="1"/>
  <c r="P648" i="27"/>
  <c r="Q996" i="27"/>
  <c r="R996" i="27"/>
  <c r="P996" i="27"/>
  <c r="P1004" i="27"/>
  <c r="P455" i="26"/>
  <c r="P485" i="26"/>
  <c r="Q488" i="26"/>
  <c r="R488" i="26" s="1"/>
  <c r="P528" i="26"/>
  <c r="Q530" i="26"/>
  <c r="R530" i="26" s="1"/>
  <c r="P608" i="26"/>
  <c r="Q655" i="26"/>
  <c r="R655" i="26" s="1"/>
  <c r="P743" i="26"/>
  <c r="P780" i="26"/>
  <c r="P826" i="26"/>
  <c r="Q844" i="26"/>
  <c r="R844" i="26" s="1"/>
  <c r="P882" i="26"/>
  <c r="P960" i="26"/>
  <c r="P133" i="27"/>
  <c r="Q133" i="27"/>
  <c r="R133" i="27"/>
  <c r="P162" i="27"/>
  <c r="Q162" i="27"/>
  <c r="R162" i="27" s="1"/>
  <c r="P224" i="27"/>
  <c r="Q224" i="27"/>
  <c r="R224" i="27"/>
  <c r="P295" i="27"/>
  <c r="Q295" i="27"/>
  <c r="R295" i="27" s="1"/>
  <c r="Q371" i="27"/>
  <c r="R371" i="27" s="1"/>
  <c r="P371" i="27"/>
  <c r="Q723" i="27"/>
  <c r="R723" i="27" s="1"/>
  <c r="P723" i="27"/>
  <c r="P931" i="27"/>
  <c r="Q89" i="27"/>
  <c r="R89" i="27"/>
  <c r="P200" i="27"/>
  <c r="R200" i="27"/>
  <c r="Q210" i="27"/>
  <c r="R210" i="27" s="1"/>
  <c r="P218" i="27"/>
  <c r="Q218" i="27"/>
  <c r="R218" i="27"/>
  <c r="Q319" i="27"/>
  <c r="R319" i="27" s="1"/>
  <c r="Q344" i="27"/>
  <c r="R344" i="27"/>
  <c r="P344" i="27"/>
  <c r="P628" i="27"/>
  <c r="Q653" i="27"/>
  <c r="R653" i="27" s="1"/>
  <c r="Q779" i="27"/>
  <c r="R779" i="27" s="1"/>
  <c r="Q953" i="27"/>
  <c r="R953" i="27"/>
  <c r="P953" i="27"/>
  <c r="Q991" i="27"/>
  <c r="R991" i="27"/>
  <c r="P991" i="27"/>
  <c r="P234" i="27"/>
  <c r="Q234" i="27"/>
  <c r="R234" i="27" s="1"/>
  <c r="P286" i="27"/>
  <c r="Q286" i="27"/>
  <c r="R286" i="27" s="1"/>
  <c r="Q335" i="27"/>
  <c r="R335" i="27" s="1"/>
  <c r="P335" i="27"/>
  <c r="P283" i="27"/>
  <c r="Q283" i="27"/>
  <c r="R283" i="27" s="1"/>
  <c r="P753" i="27"/>
  <c r="Q753" i="27"/>
  <c r="R753" i="27" s="1"/>
  <c r="P806" i="27"/>
  <c r="Q963" i="27"/>
  <c r="R963" i="27" s="1"/>
  <c r="P963" i="27"/>
  <c r="Q82" i="27"/>
  <c r="R82" i="27" s="1"/>
  <c r="Q107" i="27"/>
  <c r="R107" i="27"/>
  <c r="Q130" i="27"/>
  <c r="R130" i="27" s="1"/>
  <c r="Q146" i="27"/>
  <c r="R146" i="27" s="1"/>
  <c r="Q159" i="27"/>
  <c r="R159" i="27" s="1"/>
  <c r="Q175" i="27"/>
  <c r="R175" i="27" s="1"/>
  <c r="P231" i="27"/>
  <c r="Q231" i="27"/>
  <c r="R231" i="27" s="1"/>
  <c r="P280" i="27"/>
  <c r="Q326" i="27"/>
  <c r="R326" i="27" s="1"/>
  <c r="Q417" i="27"/>
  <c r="R417" i="27" s="1"/>
  <c r="P417" i="27"/>
  <c r="P563" i="27"/>
  <c r="Q589" i="27"/>
  <c r="R589" i="27" s="1"/>
  <c r="P717" i="27"/>
  <c r="P746" i="27"/>
  <c r="Q746" i="27"/>
  <c r="R746" i="27" s="1"/>
  <c r="Q785" i="27"/>
  <c r="R785" i="27" s="1"/>
  <c r="P959" i="27"/>
  <c r="P983" i="27"/>
  <c r="Q203" i="27"/>
  <c r="R203" i="27" s="1"/>
  <c r="R229" i="27"/>
  <c r="Q235" i="27"/>
  <c r="R235" i="27" s="1"/>
  <c r="Q251" i="27"/>
  <c r="R251" i="27"/>
  <c r="Q272" i="27"/>
  <c r="R272" i="27" s="1"/>
  <c r="P418" i="27"/>
  <c r="P483" i="27"/>
  <c r="P503" i="27"/>
  <c r="P539" i="27"/>
  <c r="P574" i="27"/>
  <c r="P592" i="27"/>
  <c r="P703" i="27"/>
  <c r="P719" i="27"/>
  <c r="Q778" i="27"/>
  <c r="R778" i="27" s="1"/>
  <c r="Q800" i="27"/>
  <c r="R800" i="27" s="1"/>
  <c r="Q858" i="27"/>
  <c r="R858" i="27" s="1"/>
  <c r="Q872" i="27"/>
  <c r="R872" i="27" s="1"/>
  <c r="P927" i="27"/>
  <c r="P951" i="27"/>
  <c r="Q320" i="27"/>
  <c r="R320" i="27"/>
  <c r="P638" i="27"/>
  <c r="P660" i="27"/>
  <c r="Q721" i="27"/>
  <c r="R721" i="27" s="1"/>
  <c r="Q734" i="27"/>
  <c r="R734" i="27" s="1"/>
  <c r="Q737" i="27"/>
  <c r="R737" i="27" s="1"/>
  <c r="Q750" i="27"/>
  <c r="R750" i="27" s="1"/>
  <c r="Q821" i="27"/>
  <c r="R821" i="27" s="1"/>
  <c r="Q824" i="27"/>
  <c r="R824" i="27" s="1"/>
  <c r="Q850" i="27"/>
  <c r="R850" i="27" s="1"/>
  <c r="P979" i="27"/>
  <c r="P383" i="25"/>
  <c r="Q602" i="25"/>
  <c r="R602" i="25" s="1"/>
  <c r="P602" i="25"/>
  <c r="Q869" i="25"/>
  <c r="R869" i="25" s="1"/>
  <c r="P869" i="25"/>
  <c r="P149" i="27"/>
  <c r="Q149" i="27"/>
  <c r="R149" i="27"/>
  <c r="Q680" i="27"/>
  <c r="R680" i="27" s="1"/>
  <c r="P680" i="27"/>
  <c r="Q348" i="25"/>
  <c r="R348" i="25" s="1"/>
  <c r="P348" i="25"/>
  <c r="Q530" i="25"/>
  <c r="R530" i="25"/>
  <c r="Q564" i="25"/>
  <c r="R564" i="25"/>
  <c r="P564" i="25"/>
  <c r="Q720" i="25"/>
  <c r="R720" i="25" s="1"/>
  <c r="P720" i="25"/>
  <c r="Q818" i="25"/>
  <c r="R818" i="25"/>
  <c r="P818" i="25"/>
  <c r="R837" i="25"/>
  <c r="P837" i="25"/>
  <c r="Q950" i="25"/>
  <c r="R950" i="25"/>
  <c r="P229" i="26"/>
  <c r="Q229" i="26"/>
  <c r="R229" i="26" s="1"/>
  <c r="P240" i="26"/>
  <c r="Q240" i="26"/>
  <c r="R240" i="26" s="1"/>
  <c r="Q496" i="26"/>
  <c r="R496" i="26" s="1"/>
  <c r="Q539" i="26"/>
  <c r="R539" i="26" s="1"/>
  <c r="P228" i="27"/>
  <c r="Q228" i="27"/>
  <c r="R228" i="27"/>
  <c r="P259" i="27"/>
  <c r="Q259" i="27"/>
  <c r="R259" i="27" s="1"/>
  <c r="P692" i="27"/>
  <c r="Q692" i="27"/>
  <c r="R692" i="27"/>
  <c r="P795" i="27"/>
  <c r="Q795" i="27"/>
  <c r="R795" i="27" s="1"/>
  <c r="P813" i="27"/>
  <c r="Q813" i="27"/>
  <c r="R813" i="27" s="1"/>
  <c r="P838" i="27"/>
  <c r="Q838" i="27"/>
  <c r="R838" i="27" s="1"/>
  <c r="Q988" i="27"/>
  <c r="R988" i="27"/>
  <c r="P988" i="27"/>
  <c r="Q169" i="25"/>
  <c r="R169" i="25" s="1"/>
  <c r="Q179" i="25"/>
  <c r="R179" i="25" s="1"/>
  <c r="P187" i="25"/>
  <c r="P234" i="25"/>
  <c r="Q287" i="25"/>
  <c r="R287" i="25" s="1"/>
  <c r="Q325" i="25"/>
  <c r="R325" i="25" s="1"/>
  <c r="P333" i="25"/>
  <c r="Q382" i="25"/>
  <c r="R382" i="25" s="1"/>
  <c r="Q404" i="25"/>
  <c r="R404" i="25" s="1"/>
  <c r="P408" i="25"/>
  <c r="Q408" i="25"/>
  <c r="R408" i="25" s="1"/>
  <c r="P411" i="25"/>
  <c r="P485" i="25"/>
  <c r="P501" i="25"/>
  <c r="P526" i="25"/>
  <c r="Q558" i="25"/>
  <c r="R558" i="25" s="1"/>
  <c r="P558" i="25"/>
  <c r="P592" i="25"/>
  <c r="P642" i="25"/>
  <c r="P666" i="25"/>
  <c r="Q666" i="25"/>
  <c r="R666" i="25"/>
  <c r="Q687" i="25"/>
  <c r="R687" i="25"/>
  <c r="P779" i="25"/>
  <c r="Q779" i="25"/>
  <c r="R779" i="25"/>
  <c r="Q788" i="25"/>
  <c r="R788" i="25" s="1"/>
  <c r="P805" i="25"/>
  <c r="P813" i="25"/>
  <c r="Q832" i="25"/>
  <c r="R832" i="25" s="1"/>
  <c r="P832" i="25"/>
  <c r="P862" i="25"/>
  <c r="Q899" i="25"/>
  <c r="R899" i="25"/>
  <c r="P899" i="25"/>
  <c r="P915" i="25"/>
  <c r="Q947" i="25"/>
  <c r="R947" i="25" s="1"/>
  <c r="Q375" i="26"/>
  <c r="R375" i="26" s="1"/>
  <c r="Q378" i="26"/>
  <c r="R378" i="26" s="1"/>
  <c r="P399" i="26"/>
  <c r="Q399" i="26"/>
  <c r="R399" i="26" s="1"/>
  <c r="Q424" i="26"/>
  <c r="R424" i="26" s="1"/>
  <c r="Q426" i="26"/>
  <c r="R426" i="26" s="1"/>
  <c r="Q535" i="26"/>
  <c r="R535" i="26" s="1"/>
  <c r="P929" i="25"/>
  <c r="P774" i="27"/>
  <c r="Q774" i="27"/>
  <c r="R774" i="27" s="1"/>
  <c r="P945" i="25"/>
  <c r="Q945" i="25"/>
  <c r="R945" i="25"/>
  <c r="P422" i="26"/>
  <c r="Q422" i="26"/>
  <c r="R422" i="26" s="1"/>
  <c r="P468" i="26"/>
  <c r="Q468" i="26"/>
  <c r="R468" i="26" s="1"/>
  <c r="P645" i="26"/>
  <c r="P989" i="26"/>
  <c r="Q989" i="26"/>
  <c r="R989" i="26"/>
  <c r="P170" i="25"/>
  <c r="Q273" i="25"/>
  <c r="R273" i="25" s="1"/>
  <c r="Q283" i="25"/>
  <c r="R283" i="25" s="1"/>
  <c r="P328" i="25"/>
  <c r="P364" i="25"/>
  <c r="P456" i="25"/>
  <c r="P486" i="25"/>
  <c r="P630" i="25"/>
  <c r="P673" i="25"/>
  <c r="P702" i="25"/>
  <c r="P715" i="25"/>
  <c r="Q715" i="25"/>
  <c r="R715" i="25" s="1"/>
  <c r="Q738" i="25"/>
  <c r="R738" i="25" s="1"/>
  <c r="P738" i="25"/>
  <c r="Q910" i="25"/>
  <c r="R910" i="25" s="1"/>
  <c r="P910" i="25"/>
  <c r="Q968" i="25"/>
  <c r="R968" i="25" s="1"/>
  <c r="P968" i="25"/>
  <c r="P94" i="26"/>
  <c r="Q94" i="26"/>
  <c r="R94" i="26" s="1"/>
  <c r="Q816" i="26"/>
  <c r="R816" i="26" s="1"/>
  <c r="P816" i="26"/>
  <c r="Q52" i="25"/>
  <c r="R52" i="25" s="1"/>
  <c r="Q71" i="25"/>
  <c r="R71" i="25" s="1"/>
  <c r="Q95" i="25"/>
  <c r="R95" i="25"/>
  <c r="P109" i="25"/>
  <c r="P111" i="25"/>
  <c r="Q188" i="25"/>
  <c r="R188" i="25" s="1"/>
  <c r="P207" i="25"/>
  <c r="R255" i="25"/>
  <c r="P276" i="25"/>
  <c r="P286" i="25"/>
  <c r="Q288" i="25"/>
  <c r="R288" i="25" s="1"/>
  <c r="P301" i="25"/>
  <c r="Q332" i="25"/>
  <c r="R332" i="25" s="1"/>
  <c r="Q428" i="25"/>
  <c r="R428" i="25"/>
  <c r="P472" i="25"/>
  <c r="P522" i="25"/>
  <c r="P538" i="25"/>
  <c r="P550" i="25"/>
  <c r="P572" i="25"/>
  <c r="P606" i="25"/>
  <c r="P655" i="25"/>
  <c r="Q655" i="25"/>
  <c r="R655" i="25" s="1"/>
  <c r="Q658" i="25"/>
  <c r="R658" i="25" s="1"/>
  <c r="Q783" i="25"/>
  <c r="R783" i="25" s="1"/>
  <c r="P799" i="25"/>
  <c r="Q799" i="25"/>
  <c r="R799" i="25" s="1"/>
  <c r="Q804" i="25"/>
  <c r="R804" i="25"/>
  <c r="P804" i="25"/>
  <c r="Q842" i="25"/>
  <c r="R842" i="25"/>
  <c r="Q845" i="25"/>
  <c r="R845" i="25" s="1"/>
  <c r="Q867" i="25"/>
  <c r="R867" i="25" s="1"/>
  <c r="P867" i="25"/>
  <c r="P891" i="25"/>
  <c r="Q891" i="25"/>
  <c r="R891" i="25" s="1"/>
  <c r="Q962" i="25"/>
  <c r="R962" i="25" s="1"/>
  <c r="Q984" i="25"/>
  <c r="R984" i="25" s="1"/>
  <c r="P80" i="26"/>
  <c r="Q80" i="26"/>
  <c r="R80" i="26" s="1"/>
  <c r="P144" i="26"/>
  <c r="Q144" i="26"/>
  <c r="R144" i="26" s="1"/>
  <c r="Q665" i="26"/>
  <c r="R665" i="26" s="1"/>
  <c r="P665" i="26"/>
  <c r="Q969" i="26"/>
  <c r="R969" i="26" s="1"/>
  <c r="Q878" i="25"/>
  <c r="R878" i="25" s="1"/>
  <c r="P878" i="25"/>
  <c r="Q1000" i="25"/>
  <c r="R1000" i="25"/>
  <c r="P1000" i="25"/>
  <c r="P208" i="26"/>
  <c r="Q208" i="26"/>
  <c r="R208" i="26" s="1"/>
  <c r="P213" i="27"/>
  <c r="Q213" i="27"/>
  <c r="R213" i="27"/>
  <c r="P367" i="25"/>
  <c r="Q367" i="25"/>
  <c r="R367" i="25" s="1"/>
  <c r="P194" i="26"/>
  <c r="Q194" i="26"/>
  <c r="R194" i="26"/>
  <c r="P383" i="26"/>
  <c r="Q383" i="26"/>
  <c r="R383" i="26"/>
  <c r="P704" i="26"/>
  <c r="Q704" i="26"/>
  <c r="R704" i="26"/>
  <c r="Q737" i="26"/>
  <c r="R737" i="26"/>
  <c r="P737" i="26"/>
  <c r="Q265" i="25"/>
  <c r="R265" i="25"/>
  <c r="Q612" i="25"/>
  <c r="R612" i="25" s="1"/>
  <c r="P612" i="25"/>
  <c r="Q955" i="26"/>
  <c r="R955" i="26" s="1"/>
  <c r="P955" i="26"/>
  <c r="Q409" i="27"/>
  <c r="R409" i="27" s="1"/>
  <c r="P409" i="27"/>
  <c r="Q507" i="27"/>
  <c r="R507" i="27" s="1"/>
  <c r="P507" i="27"/>
  <c r="Q664" i="27"/>
  <c r="R664" i="27"/>
  <c r="P664" i="27"/>
  <c r="P672" i="27"/>
  <c r="P155" i="25"/>
  <c r="P166" i="25"/>
  <c r="P175" i="25"/>
  <c r="Q193" i="25"/>
  <c r="R193" i="25" s="1"/>
  <c r="P218" i="25"/>
  <c r="Q228" i="25"/>
  <c r="R228" i="25" s="1"/>
  <c r="Q233" i="25"/>
  <c r="R233" i="25" s="1"/>
  <c r="P258" i="25"/>
  <c r="P261" i="25"/>
  <c r="P303" i="25"/>
  <c r="P311" i="25"/>
  <c r="P324" i="25"/>
  <c r="Q343" i="25"/>
  <c r="R343" i="25"/>
  <c r="P384" i="25"/>
  <c r="P419" i="25"/>
  <c r="P478" i="25"/>
  <c r="P500" i="25"/>
  <c r="Q576" i="25"/>
  <c r="R576" i="25" s="1"/>
  <c r="P576" i="25"/>
  <c r="P625" i="25"/>
  <c r="P652" i="25"/>
  <c r="Q709" i="25"/>
  <c r="R709" i="25" s="1"/>
  <c r="P709" i="25"/>
  <c r="P726" i="25"/>
  <c r="P753" i="25"/>
  <c r="P781" i="25"/>
  <c r="Q781" i="25"/>
  <c r="R781" i="25" s="1"/>
  <c r="P836" i="25"/>
  <c r="Q885" i="25"/>
  <c r="R885" i="25"/>
  <c r="P885" i="25"/>
  <c r="P959" i="25"/>
  <c r="Q959" i="25"/>
  <c r="R959" i="25" s="1"/>
  <c r="P982" i="25"/>
  <c r="Q982" i="25"/>
  <c r="R982" i="25" s="1"/>
  <c r="Q988" i="25"/>
  <c r="R988" i="25" s="1"/>
  <c r="P988" i="25"/>
  <c r="P1004" i="25"/>
  <c r="P66" i="26"/>
  <c r="Q66" i="26"/>
  <c r="R66" i="26"/>
  <c r="Q585" i="26"/>
  <c r="R585" i="26" s="1"/>
  <c r="P585" i="26"/>
  <c r="P614" i="26"/>
  <c r="Q867" i="26"/>
  <c r="R867" i="26" s="1"/>
  <c r="Q897" i="26"/>
  <c r="R897" i="26" s="1"/>
  <c r="Q964" i="26"/>
  <c r="R964" i="26"/>
  <c r="P964" i="26"/>
  <c r="P424" i="25"/>
  <c r="Q424" i="25"/>
  <c r="R424" i="25" s="1"/>
  <c r="Q462" i="25"/>
  <c r="R462" i="25" s="1"/>
  <c r="Q598" i="25"/>
  <c r="R598" i="25" s="1"/>
  <c r="P598" i="25"/>
  <c r="P847" i="25"/>
  <c r="Q847" i="25"/>
  <c r="R847" i="25" s="1"/>
  <c r="P61" i="26"/>
  <c r="Q61" i="26"/>
  <c r="R61" i="26"/>
  <c r="P386" i="26"/>
  <c r="Q386" i="26"/>
  <c r="R386" i="26" s="1"/>
  <c r="P241" i="27"/>
  <c r="Q241" i="27"/>
  <c r="R241" i="27"/>
  <c r="Q957" i="27"/>
  <c r="R957" i="27" s="1"/>
  <c r="P957" i="27"/>
  <c r="Q469" i="25"/>
  <c r="R469" i="25" s="1"/>
  <c r="P469" i="25"/>
  <c r="P634" i="25"/>
  <c r="Q634" i="25"/>
  <c r="R634" i="25"/>
  <c r="Q660" i="25"/>
  <c r="R660" i="25"/>
  <c r="Q860" i="25"/>
  <c r="R860" i="25"/>
  <c r="P860" i="25"/>
  <c r="P994" i="25"/>
  <c r="Q994" i="25"/>
  <c r="R994" i="25" s="1"/>
  <c r="Q551" i="26"/>
  <c r="R551" i="26" s="1"/>
  <c r="Q638" i="26"/>
  <c r="R638" i="26" s="1"/>
  <c r="P638" i="26"/>
  <c r="Q87" i="25"/>
  <c r="R87" i="25" s="1"/>
  <c r="Q180" i="25"/>
  <c r="R180" i="25" s="1"/>
  <c r="Q185" i="25"/>
  <c r="R185" i="25" s="1"/>
  <c r="Q412" i="25"/>
  <c r="R412" i="25"/>
  <c r="P459" i="25"/>
  <c r="P518" i="25"/>
  <c r="P926" i="25"/>
  <c r="Q926" i="25"/>
  <c r="R926" i="25" s="1"/>
  <c r="Q961" i="25"/>
  <c r="R961" i="25" s="1"/>
  <c r="P991" i="25"/>
  <c r="Q991" i="25"/>
  <c r="R991" i="25" s="1"/>
  <c r="Q976" i="26"/>
  <c r="R976" i="26" s="1"/>
  <c r="P976" i="26"/>
  <c r="Q487" i="27"/>
  <c r="R487" i="27" s="1"/>
  <c r="P487" i="27"/>
  <c r="P613" i="27"/>
  <c r="Q613" i="27"/>
  <c r="R613" i="27" s="1"/>
  <c r="Q482" i="25"/>
  <c r="R482" i="25" s="1"/>
  <c r="P482" i="25"/>
  <c r="Q610" i="25"/>
  <c r="R610" i="25"/>
  <c r="P610" i="25"/>
  <c r="P736" i="25"/>
  <c r="R852" i="25"/>
  <c r="P852" i="25"/>
  <c r="Q905" i="25"/>
  <c r="R905" i="25" s="1"/>
  <c r="P905" i="25"/>
  <c r="Q931" i="25"/>
  <c r="R931" i="25" s="1"/>
  <c r="P931" i="25"/>
  <c r="P351" i="26"/>
  <c r="Q351" i="26"/>
  <c r="R351" i="26"/>
  <c r="P442" i="26"/>
  <c r="Q442" i="26"/>
  <c r="R442" i="26"/>
  <c r="Q516" i="26"/>
  <c r="R516" i="26" s="1"/>
  <c r="P516" i="26"/>
  <c r="P521" i="26"/>
  <c r="P797" i="26"/>
  <c r="Q797" i="26"/>
  <c r="R797" i="26" s="1"/>
  <c r="P809" i="26"/>
  <c r="Q809" i="26"/>
  <c r="R809" i="26" s="1"/>
  <c r="P498" i="25"/>
  <c r="P506" i="25"/>
  <c r="P520" i="25"/>
  <c r="P627" i="25"/>
  <c r="P641" i="25"/>
  <c r="Q649" i="25"/>
  <c r="R649" i="25" s="1"/>
  <c r="P672" i="25"/>
  <c r="Q703" i="25"/>
  <c r="R703" i="25" s="1"/>
  <c r="R729" i="25"/>
  <c r="P755" i="25"/>
  <c r="P769" i="25"/>
  <c r="Q777" i="25"/>
  <c r="R777" i="25" s="1"/>
  <c r="P821" i="25"/>
  <c r="Q841" i="25"/>
  <c r="R841" i="25" s="1"/>
  <c r="Q861" i="25"/>
  <c r="R861" i="25" s="1"/>
  <c r="Q895" i="25"/>
  <c r="R895" i="25" s="1"/>
  <c r="Q911" i="25"/>
  <c r="R911" i="25"/>
  <c r="P914" i="25"/>
  <c r="Q943" i="25"/>
  <c r="R943" i="25"/>
  <c r="Q946" i="25"/>
  <c r="R946" i="25" s="1"/>
  <c r="Q966" i="25"/>
  <c r="R966" i="25" s="1"/>
  <c r="Q978" i="25"/>
  <c r="R978" i="25" s="1"/>
  <c r="Q998" i="25"/>
  <c r="R998" i="25" s="1"/>
  <c r="Q1007" i="25"/>
  <c r="R1007" i="25"/>
  <c r="P97" i="26"/>
  <c r="Q97" i="26"/>
  <c r="R97" i="26" s="1"/>
  <c r="P125" i="26"/>
  <c r="P255" i="26"/>
  <c r="Q255" i="26"/>
  <c r="R255" i="26" s="1"/>
  <c r="P616" i="26"/>
  <c r="P346" i="26"/>
  <c r="Q346" i="26"/>
  <c r="R346" i="26" s="1"/>
  <c r="Q489" i="26"/>
  <c r="R489" i="26" s="1"/>
  <c r="P489" i="26"/>
  <c r="P288" i="26"/>
  <c r="Q288" i="26"/>
  <c r="R288" i="26" s="1"/>
  <c r="P319" i="26"/>
  <c r="R319" i="26"/>
  <c r="P343" i="26"/>
  <c r="Q343" i="26"/>
  <c r="R343" i="26" s="1"/>
  <c r="Q550" i="26"/>
  <c r="R550" i="26" s="1"/>
  <c r="P550" i="26"/>
  <c r="Q762" i="26"/>
  <c r="R762" i="26"/>
  <c r="P762" i="26"/>
  <c r="Q790" i="26"/>
  <c r="R790" i="26" s="1"/>
  <c r="P790" i="26"/>
  <c r="Q794" i="26"/>
  <c r="R794" i="26" s="1"/>
  <c r="P794" i="26"/>
  <c r="P145" i="26"/>
  <c r="Q145" i="26"/>
  <c r="R145" i="26" s="1"/>
  <c r="P189" i="26"/>
  <c r="Q189" i="26"/>
  <c r="R189" i="26"/>
  <c r="P457" i="26"/>
  <c r="Q600" i="26"/>
  <c r="R600" i="26" s="1"/>
  <c r="Q710" i="26"/>
  <c r="R710" i="26" s="1"/>
  <c r="P710" i="26"/>
  <c r="P744" i="26"/>
  <c r="Q20" i="26"/>
  <c r="R20" i="26" s="1"/>
  <c r="Q29" i="26"/>
  <c r="R29" i="26"/>
  <c r="Q32" i="26"/>
  <c r="R32" i="26" s="1"/>
  <c r="Q41" i="26"/>
  <c r="R41" i="26" s="1"/>
  <c r="Q48" i="26"/>
  <c r="R48" i="26" s="1"/>
  <c r="P86" i="26"/>
  <c r="Q86" i="26"/>
  <c r="R86" i="26" s="1"/>
  <c r="Q113" i="26"/>
  <c r="R113" i="26" s="1"/>
  <c r="Q157" i="26"/>
  <c r="R157" i="26" s="1"/>
  <c r="Q169" i="26"/>
  <c r="R169" i="26" s="1"/>
  <c r="P214" i="26"/>
  <c r="Q214" i="26"/>
  <c r="R214" i="26" s="1"/>
  <c r="Q232" i="26"/>
  <c r="R232" i="26"/>
  <c r="Q235" i="26"/>
  <c r="R235" i="26" s="1"/>
  <c r="P250" i="26"/>
  <c r="Q250" i="26"/>
  <c r="R250" i="26" s="1"/>
  <c r="P402" i="26"/>
  <c r="Q436" i="26"/>
  <c r="R436" i="26" s="1"/>
  <c r="P436" i="26"/>
  <c r="Q542" i="26"/>
  <c r="R542" i="26" s="1"/>
  <c r="Q570" i="26"/>
  <c r="R570" i="26"/>
  <c r="P581" i="26"/>
  <c r="P686" i="26"/>
  <c r="Q697" i="26"/>
  <c r="R697" i="26" s="1"/>
  <c r="P718" i="26"/>
  <c r="P811" i="26"/>
  <c r="Q811" i="26"/>
  <c r="R811" i="26"/>
  <c r="Q913" i="26"/>
  <c r="R913" i="26"/>
  <c r="P933" i="26"/>
  <c r="Q979" i="26"/>
  <c r="R979" i="26"/>
  <c r="P979" i="26"/>
  <c r="Q985" i="26"/>
  <c r="R985" i="26" s="1"/>
  <c r="P985" i="26"/>
  <c r="P225" i="27"/>
  <c r="Q225" i="27"/>
  <c r="R225" i="27"/>
  <c r="Q305" i="27"/>
  <c r="R305" i="27"/>
  <c r="P73" i="26"/>
  <c r="Q73" i="26"/>
  <c r="R73" i="26" s="1"/>
  <c r="Q88" i="26"/>
  <c r="R88" i="26" s="1"/>
  <c r="Q122" i="26"/>
  <c r="R122" i="26" s="1"/>
  <c r="P201" i="26"/>
  <c r="Q201" i="26"/>
  <c r="R201" i="26" s="1"/>
  <c r="Q285" i="26"/>
  <c r="R285" i="26"/>
  <c r="P306" i="26"/>
  <c r="Q306" i="26"/>
  <c r="R306" i="26" s="1"/>
  <c r="P370" i="26"/>
  <c r="Q370" i="26"/>
  <c r="R370" i="26" s="1"/>
  <c r="P445" i="26"/>
  <c r="Q445" i="26"/>
  <c r="R445" i="26"/>
  <c r="Q560" i="26"/>
  <c r="R560" i="26" s="1"/>
  <c r="P560" i="26"/>
  <c r="Q734" i="26"/>
  <c r="R734" i="26" s="1"/>
  <c r="P734" i="26"/>
  <c r="P136" i="26"/>
  <c r="Q136" i="26"/>
  <c r="R136" i="26" s="1"/>
  <c r="P227" i="26"/>
  <c r="Q227" i="26"/>
  <c r="R227" i="26" s="1"/>
  <c r="P303" i="26"/>
  <c r="Q303" i="26"/>
  <c r="R303" i="26" s="1"/>
  <c r="P367" i="26"/>
  <c r="Q367" i="26"/>
  <c r="R367" i="26" s="1"/>
  <c r="Q583" i="26"/>
  <c r="R583" i="26" s="1"/>
  <c r="P583" i="26"/>
  <c r="Q593" i="26"/>
  <c r="R593" i="26" s="1"/>
  <c r="P593" i="26"/>
  <c r="Q791" i="26"/>
  <c r="R791" i="26" s="1"/>
  <c r="Q795" i="26"/>
  <c r="R795" i="26" s="1"/>
  <c r="Q866" i="26"/>
  <c r="R866" i="26" s="1"/>
  <c r="Q921" i="26"/>
  <c r="R921" i="26" s="1"/>
  <c r="P921" i="26"/>
  <c r="P974" i="26"/>
  <c r="Q974" i="26"/>
  <c r="R974" i="26" s="1"/>
  <c r="P16" i="26"/>
  <c r="Q16" i="26"/>
  <c r="R16" i="26" s="1"/>
  <c r="Q64" i="26"/>
  <c r="R64" i="26" s="1"/>
  <c r="P110" i="26"/>
  <c r="Q110" i="26"/>
  <c r="R110" i="26" s="1"/>
  <c r="P192" i="26"/>
  <c r="Q192" i="26"/>
  <c r="R192" i="26" s="1"/>
  <c r="Q217" i="26"/>
  <c r="R217" i="26" s="1"/>
  <c r="P242" i="26"/>
  <c r="Q242" i="26"/>
  <c r="R242" i="26" s="1"/>
  <c r="Q293" i="26"/>
  <c r="R293" i="26" s="1"/>
  <c r="P435" i="26"/>
  <c r="Q435" i="26"/>
  <c r="R435" i="26"/>
  <c r="Q490" i="26"/>
  <c r="R490" i="26" s="1"/>
  <c r="P490" i="26"/>
  <c r="Q544" i="26"/>
  <c r="R544" i="26" s="1"/>
  <c r="P544" i="26"/>
  <c r="Q606" i="26"/>
  <c r="R606" i="26" s="1"/>
  <c r="P606" i="26"/>
  <c r="Q689" i="26"/>
  <c r="R689" i="26"/>
  <c r="P689" i="26"/>
  <c r="P785" i="26"/>
  <c r="Q785" i="26"/>
  <c r="R785" i="26" s="1"/>
  <c r="Q819" i="26"/>
  <c r="R819" i="26" s="1"/>
  <c r="P819" i="26"/>
  <c r="P912" i="26"/>
  <c r="Q1008" i="26"/>
  <c r="R1008" i="26" s="1"/>
  <c r="P1008" i="26"/>
  <c r="Q742" i="26"/>
  <c r="R742" i="26" s="1"/>
  <c r="P742" i="26"/>
  <c r="Q778" i="26"/>
  <c r="R778" i="26" s="1"/>
  <c r="P778" i="26"/>
  <c r="Q870" i="26"/>
  <c r="R870" i="26"/>
  <c r="P870" i="26"/>
  <c r="Q909" i="26"/>
  <c r="R909" i="26" s="1"/>
  <c r="Q965" i="26"/>
  <c r="R965" i="26" s="1"/>
  <c r="P965" i="26"/>
  <c r="Q591" i="26"/>
  <c r="R591" i="26" s="1"/>
  <c r="P591" i="26"/>
  <c r="Q669" i="26"/>
  <c r="R669" i="26" s="1"/>
  <c r="P669" i="26"/>
  <c r="Q782" i="26"/>
  <c r="R782" i="26"/>
  <c r="P782" i="26"/>
  <c r="P986" i="26"/>
  <c r="Q986" i="26"/>
  <c r="R986" i="26" s="1"/>
  <c r="P1001" i="26"/>
  <c r="Q1001" i="26"/>
  <c r="R1001" i="26" s="1"/>
  <c r="P102" i="27"/>
  <c r="Q102" i="27"/>
  <c r="R102" i="27" s="1"/>
  <c r="P105" i="27"/>
  <c r="Q105" i="27"/>
  <c r="R105" i="27" s="1"/>
  <c r="P108" i="27"/>
  <c r="Q108" i="27"/>
  <c r="R108" i="27"/>
  <c r="Q736" i="26"/>
  <c r="R736" i="26"/>
  <c r="P736" i="26"/>
  <c r="P765" i="26"/>
  <c r="Q765" i="26"/>
  <c r="R765" i="26" s="1"/>
  <c r="Q830" i="26"/>
  <c r="R830" i="26"/>
  <c r="P830" i="26"/>
  <c r="Q990" i="26"/>
  <c r="R990" i="26" s="1"/>
  <c r="P990" i="26"/>
  <c r="Q637" i="26"/>
  <c r="R637" i="26" s="1"/>
  <c r="P637" i="26"/>
  <c r="Q733" i="26"/>
  <c r="R733" i="26" s="1"/>
  <c r="P733" i="26"/>
  <c r="Q796" i="26"/>
  <c r="R796" i="26" s="1"/>
  <c r="P796" i="26"/>
  <c r="Q878" i="26"/>
  <c r="R878" i="26" s="1"/>
  <c r="P878" i="26"/>
  <c r="Q975" i="26"/>
  <c r="R975" i="26"/>
  <c r="P975" i="26"/>
  <c r="P134" i="27"/>
  <c r="Q134" i="27"/>
  <c r="R134" i="27" s="1"/>
  <c r="P137" i="27"/>
  <c r="Q137" i="27"/>
  <c r="R137" i="27" s="1"/>
  <c r="P140" i="27"/>
  <c r="Q140" i="27"/>
  <c r="R140" i="27"/>
  <c r="P166" i="27"/>
  <c r="Q166" i="27"/>
  <c r="R166" i="27"/>
  <c r="Q551" i="27"/>
  <c r="R551" i="27" s="1"/>
  <c r="Q583" i="27"/>
  <c r="R583" i="27" s="1"/>
  <c r="P583" i="27"/>
  <c r="Q595" i="27"/>
  <c r="R595" i="27" s="1"/>
  <c r="Q619" i="27"/>
  <c r="R619" i="27" s="1"/>
  <c r="P619" i="27"/>
  <c r="Q633" i="27"/>
  <c r="R633" i="27" s="1"/>
  <c r="P633" i="27"/>
  <c r="P99" i="27"/>
  <c r="Q99" i="27"/>
  <c r="R99" i="27" s="1"/>
  <c r="P125" i="27"/>
  <c r="Q125" i="27"/>
  <c r="R125" i="27" s="1"/>
  <c r="Q527" i="27"/>
  <c r="R527" i="27"/>
  <c r="P527" i="27"/>
  <c r="P109" i="27"/>
  <c r="Q109" i="27"/>
  <c r="R109" i="27" s="1"/>
  <c r="Q419" i="27"/>
  <c r="R419" i="27" s="1"/>
  <c r="P419" i="27"/>
  <c r="Q471" i="27"/>
  <c r="R471" i="27" s="1"/>
  <c r="P471" i="27"/>
  <c r="R970" i="26"/>
  <c r="P161" i="27"/>
  <c r="P177" i="27"/>
  <c r="Q177" i="27"/>
  <c r="R177" i="27" s="1"/>
  <c r="P196" i="27"/>
  <c r="Q196" i="27"/>
  <c r="R196" i="27" s="1"/>
  <c r="P212" i="27"/>
  <c r="Q212" i="27"/>
  <c r="R212" i="27" s="1"/>
  <c r="P262" i="27"/>
  <c r="R262" i="27"/>
  <c r="P265" i="27"/>
  <c r="Q265" i="27"/>
  <c r="R265" i="27"/>
  <c r="P268" i="27"/>
  <c r="Q268" i="27"/>
  <c r="R268" i="27"/>
  <c r="Q289" i="27"/>
  <c r="R289" i="27"/>
  <c r="Q78" i="27"/>
  <c r="R78" i="27"/>
  <c r="R83" i="27"/>
  <c r="P92" i="27"/>
  <c r="Q92" i="27"/>
  <c r="R92" i="27"/>
  <c r="P193" i="27"/>
  <c r="R193" i="27"/>
  <c r="P209" i="27"/>
  <c r="Q209" i="27"/>
  <c r="R209" i="27"/>
  <c r="Q221" i="27"/>
  <c r="R221" i="27" s="1"/>
  <c r="P237" i="27"/>
  <c r="Q237" i="27"/>
  <c r="R237" i="27"/>
  <c r="P292" i="27"/>
  <c r="R292" i="27"/>
  <c r="Q390" i="27"/>
  <c r="R390" i="27" s="1"/>
  <c r="P390" i="27"/>
  <c r="Q400" i="27"/>
  <c r="R400" i="27" s="1"/>
  <c r="P400" i="27"/>
  <c r="P402" i="27"/>
  <c r="R463" i="27"/>
  <c r="P463" i="27"/>
  <c r="P94" i="27"/>
  <c r="Q94" i="27"/>
  <c r="R94" i="27" s="1"/>
  <c r="P100" i="27"/>
  <c r="Q100" i="27"/>
  <c r="R100" i="27" s="1"/>
  <c r="P116" i="27"/>
  <c r="Q116" i="27"/>
  <c r="R116" i="27" s="1"/>
  <c r="P141" i="27"/>
  <c r="Q141" i="27"/>
  <c r="R141" i="27" s="1"/>
  <c r="P163" i="27"/>
  <c r="Q163" i="27"/>
  <c r="R163" i="27" s="1"/>
  <c r="P198" i="27"/>
  <c r="Q198" i="27"/>
  <c r="R198" i="27" s="1"/>
  <c r="P201" i="27"/>
  <c r="Q201" i="27"/>
  <c r="R201" i="27" s="1"/>
  <c r="P204" i="27"/>
  <c r="Q204" i="27"/>
  <c r="R204" i="27"/>
  <c r="P260" i="27"/>
  <c r="Q260" i="27"/>
  <c r="R260" i="27"/>
  <c r="Q324" i="27"/>
  <c r="R324" i="27" s="1"/>
  <c r="P324" i="27"/>
  <c r="Q392" i="27"/>
  <c r="R392" i="27" s="1"/>
  <c r="P392" i="27"/>
  <c r="Q475" i="27"/>
  <c r="R475" i="27"/>
  <c r="P475" i="27"/>
  <c r="P132" i="27"/>
  <c r="Q132" i="27"/>
  <c r="R132" i="27" s="1"/>
  <c r="P148" i="27"/>
  <c r="Q148" i="27"/>
  <c r="R148" i="27" s="1"/>
  <c r="P160" i="27"/>
  <c r="Q160" i="27"/>
  <c r="R160" i="27" s="1"/>
  <c r="Q173" i="27"/>
  <c r="R173" i="27" s="1"/>
  <c r="P195" i="27"/>
  <c r="Q195" i="27"/>
  <c r="R195" i="27" s="1"/>
  <c r="P257" i="27"/>
  <c r="Q257" i="27"/>
  <c r="R257" i="27"/>
  <c r="P294" i="27"/>
  <c r="R294" i="27"/>
  <c r="Q297" i="27"/>
  <c r="R297" i="27" s="1"/>
  <c r="P321" i="27"/>
  <c r="Q321" i="27"/>
  <c r="R321" i="27" s="1"/>
  <c r="P411" i="27"/>
  <c r="Q525" i="27"/>
  <c r="R525" i="27" s="1"/>
  <c r="P525" i="27"/>
  <c r="Q641" i="27"/>
  <c r="R641" i="27" s="1"/>
  <c r="P729" i="27"/>
  <c r="P801" i="27"/>
  <c r="Q801" i="27"/>
  <c r="R801" i="27" s="1"/>
  <c r="P816" i="27"/>
  <c r="Q826" i="27"/>
  <c r="R826" i="27" s="1"/>
  <c r="Q86" i="27"/>
  <c r="R86" i="27" s="1"/>
  <c r="P95" i="27"/>
  <c r="Q95" i="27"/>
  <c r="R95" i="27" s="1"/>
  <c r="Q129" i="27"/>
  <c r="R129" i="27" s="1"/>
  <c r="P164" i="27"/>
  <c r="Q164" i="27"/>
  <c r="R164" i="27" s="1"/>
  <c r="P180" i="27"/>
  <c r="Q180" i="27"/>
  <c r="R180" i="27" s="1"/>
  <c r="P192" i="27"/>
  <c r="Q192" i="27"/>
  <c r="R192" i="27" s="1"/>
  <c r="P230" i="27"/>
  <c r="Q230" i="27"/>
  <c r="R230" i="27" s="1"/>
  <c r="P233" i="27"/>
  <c r="Q233" i="27"/>
  <c r="R233" i="27" s="1"/>
  <c r="P236" i="27"/>
  <c r="Q236" i="27"/>
  <c r="R236" i="27"/>
  <c r="Q245" i="27"/>
  <c r="R245" i="27" s="1"/>
  <c r="P276" i="27"/>
  <c r="Q276" i="27"/>
  <c r="R276" i="27" s="1"/>
  <c r="P291" i="27"/>
  <c r="Q291" i="27"/>
  <c r="R291" i="27"/>
  <c r="Q443" i="27"/>
  <c r="R443" i="27" s="1"/>
  <c r="P443" i="27"/>
  <c r="Q516" i="27"/>
  <c r="R516" i="27" s="1"/>
  <c r="P516" i="27"/>
  <c r="R695" i="27"/>
  <c r="P695" i="27"/>
  <c r="Q711" i="27"/>
  <c r="R711" i="27"/>
  <c r="P711" i="27"/>
  <c r="P798" i="27"/>
  <c r="Q798" i="27"/>
  <c r="R798" i="27" s="1"/>
  <c r="P845" i="27"/>
  <c r="Q845" i="27"/>
  <c r="R845" i="27" s="1"/>
  <c r="Q925" i="27"/>
  <c r="R925" i="27" s="1"/>
  <c r="Q949" i="27"/>
  <c r="R949" i="27" s="1"/>
  <c r="P949" i="27"/>
  <c r="Q354" i="27"/>
  <c r="R354" i="27" s="1"/>
  <c r="P354" i="27"/>
  <c r="Q385" i="27"/>
  <c r="R385" i="27"/>
  <c r="P385" i="27"/>
  <c r="Q534" i="27"/>
  <c r="R534" i="27"/>
  <c r="P534" i="27"/>
  <c r="Q647" i="27"/>
  <c r="R647" i="27" s="1"/>
  <c r="P647" i="27"/>
  <c r="P777" i="27"/>
  <c r="Q777" i="27"/>
  <c r="R777" i="27" s="1"/>
  <c r="P395" i="27"/>
  <c r="Q519" i="27"/>
  <c r="R519" i="27" s="1"/>
  <c r="P519" i="27"/>
  <c r="Q532" i="27"/>
  <c r="R532" i="27" s="1"/>
  <c r="P532" i="27"/>
  <c r="Q626" i="27"/>
  <c r="R626" i="27" s="1"/>
  <c r="P626" i="27"/>
  <c r="P644" i="27"/>
  <c r="Q644" i="27"/>
  <c r="R644" i="27" s="1"/>
  <c r="Q687" i="27"/>
  <c r="R687" i="27"/>
  <c r="P687" i="27"/>
  <c r="P754" i="27"/>
  <c r="Q754" i="27"/>
  <c r="R754" i="27" s="1"/>
  <c r="P768" i="27"/>
  <c r="Q768" i="27"/>
  <c r="R768" i="27" s="1"/>
  <c r="Q77" i="27"/>
  <c r="R77" i="27" s="1"/>
  <c r="P121" i="27"/>
  <c r="Q121" i="27"/>
  <c r="R121" i="27" s="1"/>
  <c r="Q124" i="27"/>
  <c r="R124" i="27" s="1"/>
  <c r="P153" i="27"/>
  <c r="Q153" i="27"/>
  <c r="R153" i="27" s="1"/>
  <c r="P156" i="27"/>
  <c r="Q156" i="27"/>
  <c r="R156" i="27" s="1"/>
  <c r="P185" i="27"/>
  <c r="Q185" i="27"/>
  <c r="R185" i="27" s="1"/>
  <c r="P188" i="27"/>
  <c r="Q188" i="27"/>
  <c r="R188" i="27" s="1"/>
  <c r="P217" i="27"/>
  <c r="P220" i="27"/>
  <c r="Q220" i="27"/>
  <c r="R220" i="27" s="1"/>
  <c r="P249" i="27"/>
  <c r="Q249" i="27"/>
  <c r="R249" i="27" s="1"/>
  <c r="P252" i="27"/>
  <c r="Q252" i="27"/>
  <c r="R252" i="27"/>
  <c r="Q284" i="27"/>
  <c r="R284" i="27" s="1"/>
  <c r="P313" i="27"/>
  <c r="Q313" i="27"/>
  <c r="R313" i="27" s="1"/>
  <c r="P316" i="27"/>
  <c r="Q316" i="27"/>
  <c r="R316" i="27" s="1"/>
  <c r="Q499" i="27"/>
  <c r="R499" i="27"/>
  <c r="P499" i="27"/>
  <c r="Q513" i="27"/>
  <c r="R513" i="27" s="1"/>
  <c r="P513" i="27"/>
  <c r="P588" i="27"/>
  <c r="Q598" i="27"/>
  <c r="R598" i="27" s="1"/>
  <c r="P598" i="27"/>
  <c r="Q654" i="27"/>
  <c r="R654" i="27"/>
  <c r="P654" i="27"/>
  <c r="P738" i="27"/>
  <c r="Q738" i="27"/>
  <c r="R738" i="27" s="1"/>
  <c r="P765" i="27"/>
  <c r="Q765" i="27"/>
  <c r="R765" i="27" s="1"/>
  <c r="Q85" i="27"/>
  <c r="R85" i="27" s="1"/>
  <c r="P93" i="27"/>
  <c r="Q93" i="27"/>
  <c r="R93" i="27" s="1"/>
  <c r="Q112" i="27"/>
  <c r="R112" i="27" s="1"/>
  <c r="Q118" i="27"/>
  <c r="R118" i="27" s="1"/>
  <c r="Q147" i="27"/>
  <c r="R147" i="27"/>
  <c r="Q150" i="27"/>
  <c r="R150" i="27" s="1"/>
  <c r="Q176" i="27"/>
  <c r="R176" i="27" s="1"/>
  <c r="Q208" i="27"/>
  <c r="R208" i="27" s="1"/>
  <c r="Q246" i="27"/>
  <c r="R246" i="27" s="1"/>
  <c r="Q275" i="27"/>
  <c r="R275" i="27" s="1"/>
  <c r="Q278" i="27"/>
  <c r="R278" i="27" s="1"/>
  <c r="Q310" i="27"/>
  <c r="R310" i="27" s="1"/>
  <c r="Q346" i="27"/>
  <c r="R346" i="27" s="1"/>
  <c r="Q393" i="27"/>
  <c r="R393" i="27" s="1"/>
  <c r="P393" i="27"/>
  <c r="Q762" i="27"/>
  <c r="R762" i="27"/>
  <c r="Q955" i="27"/>
  <c r="R955" i="27" s="1"/>
  <c r="P955" i="27"/>
  <c r="P1002" i="27"/>
  <c r="Q1002" i="27"/>
  <c r="R1002" i="27" s="1"/>
  <c r="P540" i="27"/>
  <c r="Q575" i="27"/>
  <c r="R575" i="27" s="1"/>
  <c r="P575" i="27"/>
  <c r="Q642" i="27"/>
  <c r="R642" i="27" s="1"/>
  <c r="P642" i="27"/>
  <c r="Q657" i="27"/>
  <c r="R657" i="27" s="1"/>
  <c r="P657" i="27"/>
  <c r="Q714" i="27"/>
  <c r="R714" i="27" s="1"/>
  <c r="P714" i="27"/>
  <c r="P786" i="27"/>
  <c r="Q786" i="27"/>
  <c r="R786" i="27" s="1"/>
  <c r="Q919" i="27"/>
  <c r="R919" i="27"/>
  <c r="P919" i="27"/>
  <c r="P537" i="27"/>
  <c r="Q537" i="27"/>
  <c r="R537" i="27" s="1"/>
  <c r="Q590" i="27"/>
  <c r="R590" i="27" s="1"/>
  <c r="P590" i="27"/>
  <c r="Q617" i="27"/>
  <c r="R617" i="27" s="1"/>
  <c r="P617" i="27"/>
  <c r="Q639" i="27"/>
  <c r="R639" i="27" s="1"/>
  <c r="P639" i="27"/>
  <c r="Q690" i="27"/>
  <c r="R690" i="27" s="1"/>
  <c r="P690" i="27"/>
  <c r="Q727" i="27"/>
  <c r="R727" i="27"/>
  <c r="P727" i="27"/>
  <c r="P810" i="27"/>
  <c r="Q810" i="27"/>
  <c r="R810" i="27" s="1"/>
  <c r="P842" i="27"/>
  <c r="Q842" i="27"/>
  <c r="R842" i="27" s="1"/>
  <c r="Q652" i="27"/>
  <c r="R652" i="27" s="1"/>
  <c r="P652" i="27"/>
  <c r="P709" i="27"/>
  <c r="Q709" i="27"/>
  <c r="R709" i="27" s="1"/>
  <c r="P760" i="27"/>
  <c r="Q760" i="27"/>
  <c r="R760" i="27"/>
  <c r="P807" i="27"/>
  <c r="R807" i="27"/>
  <c r="R564" i="27"/>
  <c r="P564" i="27"/>
  <c r="Q706" i="27"/>
  <c r="R706" i="27" s="1"/>
  <c r="P706" i="27"/>
  <c r="P804" i="27"/>
  <c r="Q804" i="27"/>
  <c r="R804" i="27" s="1"/>
  <c r="P829" i="27"/>
  <c r="Q829" i="27"/>
  <c r="R829" i="27" s="1"/>
  <c r="Q943" i="27"/>
  <c r="R943" i="27" s="1"/>
  <c r="P943" i="27"/>
  <c r="Q947" i="27"/>
  <c r="R947" i="27" s="1"/>
  <c r="P947" i="27"/>
  <c r="Q972" i="27"/>
  <c r="R972" i="27" s="1"/>
  <c r="P972" i="27"/>
  <c r="Q884" i="27"/>
  <c r="R884" i="27"/>
  <c r="P917" i="27"/>
  <c r="P686" i="27"/>
  <c r="P699" i="27"/>
  <c r="Q730" i="27"/>
  <c r="R730" i="27" s="1"/>
  <c r="Q752" i="27"/>
  <c r="R752" i="27"/>
  <c r="Q758" i="27"/>
  <c r="R758" i="27" s="1"/>
  <c r="Q802" i="27"/>
  <c r="R802" i="27" s="1"/>
  <c r="Q811" i="27"/>
  <c r="R811" i="27" s="1"/>
  <c r="Q814" i="27"/>
  <c r="R814" i="27" s="1"/>
  <c r="Q830" i="27"/>
  <c r="R830" i="27" s="1"/>
  <c r="Q846" i="27"/>
  <c r="R846" i="27"/>
  <c r="Q881" i="27"/>
  <c r="R881" i="27" s="1"/>
  <c r="Q892" i="27"/>
  <c r="R892" i="27" s="1"/>
  <c r="P935" i="27"/>
  <c r="P981" i="27"/>
  <c r="P987" i="27"/>
  <c r="P989" i="27"/>
  <c r="P995" i="27"/>
  <c r="Q1006" i="27"/>
  <c r="R1006" i="27"/>
  <c r="Q358" i="27"/>
  <c r="R358" i="27"/>
  <c r="P358" i="27"/>
  <c r="Q732" i="27"/>
  <c r="R732" i="27"/>
  <c r="P732" i="27"/>
  <c r="Q355" i="27"/>
  <c r="R355" i="27" s="1"/>
  <c r="P355" i="27"/>
  <c r="Q368" i="27"/>
  <c r="R368" i="27" s="1"/>
  <c r="P368" i="27"/>
  <c r="Q585" i="27"/>
  <c r="R585" i="27" s="1"/>
  <c r="P585" i="27"/>
  <c r="Q381" i="27"/>
  <c r="R381" i="27" s="1"/>
  <c r="P381" i="27"/>
  <c r="Q403" i="27"/>
  <c r="R403" i="27" s="1"/>
  <c r="P403" i="27"/>
  <c r="Q576" i="27"/>
  <c r="R576" i="27"/>
  <c r="P576" i="27"/>
  <c r="P553" i="27"/>
  <c r="Q553" i="27"/>
  <c r="R553" i="27" s="1"/>
  <c r="Q348" i="27"/>
  <c r="R348" i="27" s="1"/>
  <c r="P348" i="27"/>
  <c r="Q325" i="27"/>
  <c r="R325" i="27"/>
  <c r="P325" i="27"/>
  <c r="Q375" i="27"/>
  <c r="R375" i="27" s="1"/>
  <c r="P375" i="27"/>
  <c r="P693" i="27"/>
  <c r="Q693" i="27"/>
  <c r="R693" i="27"/>
  <c r="Q356" i="27"/>
  <c r="R356" i="27" s="1"/>
  <c r="P356" i="27"/>
  <c r="Q415" i="27"/>
  <c r="R415" i="27" s="1"/>
  <c r="P415" i="27"/>
  <c r="Q517" i="27"/>
  <c r="R517" i="27" s="1"/>
  <c r="P517" i="27"/>
  <c r="Q536" i="27"/>
  <c r="R536" i="27" s="1"/>
  <c r="P536" i="27"/>
  <c r="R555" i="27"/>
  <c r="P555" i="27"/>
  <c r="Q567" i="27"/>
  <c r="R567" i="27" s="1"/>
  <c r="P567" i="27"/>
  <c r="Q596" i="27"/>
  <c r="R596" i="27" s="1"/>
  <c r="P596" i="27"/>
  <c r="Q616" i="27"/>
  <c r="R616" i="27" s="1"/>
  <c r="Q656" i="27"/>
  <c r="R656" i="27" s="1"/>
  <c r="P656" i="27"/>
  <c r="Q675" i="27"/>
  <c r="R675" i="27" s="1"/>
  <c r="P675" i="27"/>
  <c r="P905" i="27"/>
  <c r="Q905" i="27"/>
  <c r="R905" i="27" s="1"/>
  <c r="P322" i="27"/>
  <c r="P327" i="27"/>
  <c r="Q341" i="27"/>
  <c r="R341" i="27"/>
  <c r="P341" i="27"/>
  <c r="P342" i="27"/>
  <c r="P352" i="27"/>
  <c r="P373" i="27"/>
  <c r="P376" i="27"/>
  <c r="P379" i="27"/>
  <c r="P382" i="27"/>
  <c r="Q413" i="27"/>
  <c r="R413" i="27" s="1"/>
  <c r="P413" i="27"/>
  <c r="P422" i="27"/>
  <c r="P426" i="27"/>
  <c r="P430" i="27"/>
  <c r="P434" i="27"/>
  <c r="P438" i="27"/>
  <c r="P446" i="27"/>
  <c r="P450" i="27"/>
  <c r="P454" i="27"/>
  <c r="P458" i="27"/>
  <c r="P462" i="27"/>
  <c r="P466" i="27"/>
  <c r="P474" i="27"/>
  <c r="P478" i="27"/>
  <c r="P482" i="27"/>
  <c r="P486" i="27"/>
  <c r="P490" i="27"/>
  <c r="P498" i="27"/>
  <c r="P502" i="27"/>
  <c r="P506" i="27"/>
  <c r="P521" i="27"/>
  <c r="Q521" i="27"/>
  <c r="R521" i="27"/>
  <c r="Q541" i="27"/>
  <c r="R541" i="27" s="1"/>
  <c r="P541" i="27"/>
  <c r="P547" i="27"/>
  <c r="Q549" i="27"/>
  <c r="R549" i="27"/>
  <c r="P549" i="27"/>
  <c r="Q630" i="27"/>
  <c r="R630" i="27" s="1"/>
  <c r="P783" i="27"/>
  <c r="Q783" i="27"/>
  <c r="R783" i="27" s="1"/>
  <c r="Q340" i="27"/>
  <c r="R340" i="27" s="1"/>
  <c r="P340" i="27"/>
  <c r="Q391" i="27"/>
  <c r="R391" i="27"/>
  <c r="P391" i="27"/>
  <c r="R397" i="27"/>
  <c r="P397" i="27"/>
  <c r="R407" i="27"/>
  <c r="P407" i="27"/>
  <c r="Q421" i="27"/>
  <c r="R421" i="27"/>
  <c r="P421" i="27"/>
  <c r="Q425" i="27"/>
  <c r="R425" i="27" s="1"/>
  <c r="P425" i="27"/>
  <c r="Q429" i="27"/>
  <c r="R429" i="27" s="1"/>
  <c r="P429" i="27"/>
  <c r="Q433" i="27"/>
  <c r="R433" i="27" s="1"/>
  <c r="P433" i="27"/>
  <c r="Q437" i="27"/>
  <c r="R437" i="27" s="1"/>
  <c r="P437" i="27"/>
  <c r="R441" i="27"/>
  <c r="P441" i="27"/>
  <c r="R445" i="27"/>
  <c r="P445" i="27"/>
  <c r="Q449" i="27"/>
  <c r="R449" i="27" s="1"/>
  <c r="P449" i="27"/>
  <c r="Q453" i="27"/>
  <c r="R453" i="27" s="1"/>
  <c r="R457" i="27"/>
  <c r="Q461" i="27"/>
  <c r="R461" i="27" s="1"/>
  <c r="P461" i="27"/>
  <c r="Q465" i="27"/>
  <c r="R465" i="27" s="1"/>
  <c r="P465" i="27"/>
  <c r="Q469" i="27"/>
  <c r="R469" i="27" s="1"/>
  <c r="Q473" i="27"/>
  <c r="R473" i="27"/>
  <c r="P473" i="27"/>
  <c r="Q477" i="27"/>
  <c r="R477" i="27"/>
  <c r="P477" i="27"/>
  <c r="Q485" i="27"/>
  <c r="R485" i="27" s="1"/>
  <c r="P485" i="27"/>
  <c r="Q489" i="27"/>
  <c r="R489" i="27" s="1"/>
  <c r="P489" i="27"/>
  <c r="Q493" i="27"/>
  <c r="R493" i="27" s="1"/>
  <c r="P493" i="27"/>
  <c r="Q497" i="27"/>
  <c r="R497" i="27" s="1"/>
  <c r="P497" i="27"/>
  <c r="P501" i="27"/>
  <c r="Q505" i="27"/>
  <c r="R505" i="27" s="1"/>
  <c r="P505" i="27"/>
  <c r="Q509" i="27"/>
  <c r="R509" i="27" s="1"/>
  <c r="P509" i="27"/>
  <c r="Q530" i="27"/>
  <c r="R530" i="27"/>
  <c r="P530" i="27"/>
  <c r="Q572" i="27"/>
  <c r="R572" i="27" s="1"/>
  <c r="P572" i="27"/>
  <c r="P581" i="27"/>
  <c r="Q581" i="27"/>
  <c r="R581" i="27" s="1"/>
  <c r="Q365" i="27"/>
  <c r="R365" i="27" s="1"/>
  <c r="P365" i="27"/>
  <c r="Q383" i="27"/>
  <c r="R383" i="27" s="1"/>
  <c r="P383" i="27"/>
  <c r="R389" i="27"/>
  <c r="P389" i="27"/>
  <c r="Q587" i="27"/>
  <c r="R587" i="27" s="1"/>
  <c r="P587" i="27"/>
  <c r="P670" i="27"/>
  <c r="P874" i="27"/>
  <c r="Q874" i="27"/>
  <c r="R874" i="27" s="1"/>
  <c r="Q357" i="27"/>
  <c r="R357" i="27" s="1"/>
  <c r="P357" i="27"/>
  <c r="Q399" i="27"/>
  <c r="R399" i="27" s="1"/>
  <c r="P399" i="27"/>
  <c r="Q405" i="27"/>
  <c r="R405" i="27" s="1"/>
  <c r="P405" i="27"/>
  <c r="Q414" i="27"/>
  <c r="R414" i="27"/>
  <c r="Q545" i="27"/>
  <c r="R545" i="27"/>
  <c r="P562" i="27"/>
  <c r="P612" i="27"/>
  <c r="Q635" i="27"/>
  <c r="R635" i="27"/>
  <c r="P635" i="27"/>
  <c r="Q659" i="27"/>
  <c r="R659" i="27"/>
  <c r="P659" i="27"/>
  <c r="P689" i="27"/>
  <c r="Q743" i="27"/>
  <c r="R743" i="27" s="1"/>
  <c r="P848" i="27"/>
  <c r="Q848" i="27"/>
  <c r="R848" i="27" s="1"/>
  <c r="P343" i="27"/>
  <c r="Q364" i="27"/>
  <c r="R364" i="27"/>
  <c r="P364" i="27"/>
  <c r="P416" i="27"/>
  <c r="Q512" i="27"/>
  <c r="R512" i="27"/>
  <c r="P512" i="27"/>
  <c r="Q538" i="27"/>
  <c r="R538" i="27"/>
  <c r="P538" i="27"/>
  <c r="P573" i="27"/>
  <c r="Q573" i="27"/>
  <c r="R573" i="27" s="1"/>
  <c r="R600" i="27"/>
  <c r="P600" i="27"/>
  <c r="P668" i="27"/>
  <c r="Q683" i="27"/>
  <c r="R683" i="27" s="1"/>
  <c r="P683" i="27"/>
  <c r="P685" i="27"/>
  <c r="Q685" i="27"/>
  <c r="R685" i="27" s="1"/>
  <c r="P741" i="27"/>
  <c r="Q741" i="27"/>
  <c r="R741" i="27" s="1"/>
  <c r="P328" i="27"/>
  <c r="Q349" i="27"/>
  <c r="R349" i="27" s="1"/>
  <c r="P349" i="27"/>
  <c r="P350" i="27"/>
  <c r="Q523" i="27"/>
  <c r="R523" i="27" s="1"/>
  <c r="P523" i="27"/>
  <c r="P528" i="27"/>
  <c r="P621" i="27"/>
  <c r="Q621" i="27"/>
  <c r="R621" i="27" s="1"/>
  <c r="Q681" i="27"/>
  <c r="R681" i="27"/>
  <c r="P681" i="27"/>
  <c r="Q697" i="27"/>
  <c r="R697" i="27"/>
  <c r="P697" i="27"/>
  <c r="P704" i="27"/>
  <c r="P757" i="27"/>
  <c r="Q757" i="27"/>
  <c r="R757" i="27" s="1"/>
  <c r="P789" i="27"/>
  <c r="Q789" i="27"/>
  <c r="R789" i="27" s="1"/>
  <c r="P833" i="27"/>
  <c r="Q833" i="27"/>
  <c r="R833" i="27" s="1"/>
  <c r="P799" i="27"/>
  <c r="Q799" i="27"/>
  <c r="R799" i="27" s="1"/>
  <c r="P817" i="27"/>
  <c r="Q817" i="27"/>
  <c r="R817" i="27" s="1"/>
  <c r="P828" i="27"/>
  <c r="Q828" i="27"/>
  <c r="R828" i="27" s="1"/>
  <c r="P841" i="27"/>
  <c r="Q841" i="27"/>
  <c r="R841" i="27" s="1"/>
  <c r="Q625" i="27"/>
  <c r="R625" i="27" s="1"/>
  <c r="P625" i="27"/>
  <c r="P645" i="27"/>
  <c r="Q645" i="27"/>
  <c r="R645" i="27" s="1"/>
  <c r="Q649" i="27"/>
  <c r="R649" i="27" s="1"/>
  <c r="P649" i="27"/>
  <c r="Q678" i="27"/>
  <c r="R678" i="27"/>
  <c r="P678" i="27"/>
  <c r="Q718" i="27"/>
  <c r="R718" i="27" s="1"/>
  <c r="P718" i="27"/>
  <c r="P749" i="27"/>
  <c r="Q749" i="27"/>
  <c r="R749" i="27"/>
  <c r="P787" i="27"/>
  <c r="Q787" i="27"/>
  <c r="R787" i="27" s="1"/>
  <c r="P820" i="27"/>
  <c r="Q820" i="27"/>
  <c r="R820" i="27"/>
  <c r="P546" i="27"/>
  <c r="Q571" i="27"/>
  <c r="R571" i="27" s="1"/>
  <c r="Q631" i="27"/>
  <c r="R631" i="27" s="1"/>
  <c r="P631" i="27"/>
  <c r="Q636" i="27"/>
  <c r="R636" i="27" s="1"/>
  <c r="P636" i="27"/>
  <c r="Q651" i="27"/>
  <c r="R651" i="27" s="1"/>
  <c r="P701" i="27"/>
  <c r="Q701" i="27"/>
  <c r="R701" i="27" s="1"/>
  <c r="P722" i="27"/>
  <c r="Q722" i="27"/>
  <c r="R722" i="27" s="1"/>
  <c r="P726" i="27"/>
  <c r="Q739" i="27"/>
  <c r="R739" i="27" s="1"/>
  <c r="P767" i="27"/>
  <c r="P805" i="27"/>
  <c r="Q805" i="27"/>
  <c r="R805" i="27" s="1"/>
  <c r="Q948" i="27"/>
  <c r="R948" i="27" s="1"/>
  <c r="P948" i="27"/>
  <c r="P597" i="27"/>
  <c r="Q597" i="27"/>
  <c r="R597" i="27" s="1"/>
  <c r="Q601" i="27"/>
  <c r="R601" i="27" s="1"/>
  <c r="Q606" i="27"/>
  <c r="R606" i="27" s="1"/>
  <c r="P606" i="27"/>
  <c r="Q611" i="27"/>
  <c r="R611" i="27" s="1"/>
  <c r="P611" i="27"/>
  <c r="Q615" i="27"/>
  <c r="R615" i="27" s="1"/>
  <c r="P615" i="27"/>
  <c r="Q640" i="27"/>
  <c r="R640" i="27" s="1"/>
  <c r="P640" i="27"/>
  <c r="Q667" i="27"/>
  <c r="R667" i="27"/>
  <c r="P667" i="27"/>
  <c r="P745" i="27"/>
  <c r="Q745" i="27"/>
  <c r="R745" i="27" s="1"/>
  <c r="P823" i="27"/>
  <c r="Q823" i="27"/>
  <c r="R823" i="27" s="1"/>
  <c r="P839" i="27"/>
  <c r="Q839" i="27"/>
  <c r="R839" i="27" s="1"/>
  <c r="P857" i="27"/>
  <c r="P372" i="27"/>
  <c r="P380" i="27"/>
  <c r="P388" i="27"/>
  <c r="P396" i="27"/>
  <c r="P404" i="27"/>
  <c r="P412" i="27"/>
  <c r="P420" i="27"/>
  <c r="P428" i="27"/>
  <c r="P436" i="27"/>
  <c r="P440" i="27"/>
  <c r="P444" i="27"/>
  <c r="P448" i="27"/>
  <c r="P452" i="27"/>
  <c r="P460" i="27"/>
  <c r="P464" i="27"/>
  <c r="P468" i="27"/>
  <c r="P472" i="27"/>
  <c r="P480" i="27"/>
  <c r="P484" i="27"/>
  <c r="P488" i="27"/>
  <c r="P492" i="27"/>
  <c r="P496" i="27"/>
  <c r="P500" i="27"/>
  <c r="P504" i="27"/>
  <c r="P508" i="27"/>
  <c r="Q522" i="27"/>
  <c r="R522" i="27" s="1"/>
  <c r="P522" i="27"/>
  <c r="Q529" i="27"/>
  <c r="R529" i="27" s="1"/>
  <c r="Q561" i="27"/>
  <c r="R561" i="27" s="1"/>
  <c r="Q646" i="27"/>
  <c r="R646" i="27" s="1"/>
  <c r="P646" i="27"/>
  <c r="Q696" i="27"/>
  <c r="R696" i="27" s="1"/>
  <c r="P716" i="27"/>
  <c r="Q716" i="27"/>
  <c r="R716" i="27" s="1"/>
  <c r="P735" i="27"/>
  <c r="Q735" i="27"/>
  <c r="R735" i="27" s="1"/>
  <c r="P773" i="27"/>
  <c r="Q773" i="27"/>
  <c r="R773" i="27" s="1"/>
  <c r="P803" i="27"/>
  <c r="Q803" i="27"/>
  <c r="R803" i="27" s="1"/>
  <c r="P877" i="27"/>
  <c r="Q877" i="27"/>
  <c r="R877" i="27"/>
  <c r="P852" i="27"/>
  <c r="Q852" i="27"/>
  <c r="R852" i="27"/>
  <c r="Q731" i="27"/>
  <c r="R731" i="27" s="1"/>
  <c r="P731" i="27"/>
  <c r="P764" i="27"/>
  <c r="Q764" i="27"/>
  <c r="R764" i="27"/>
  <c r="P776" i="27"/>
  <c r="Q776" i="27"/>
  <c r="R776" i="27"/>
  <c r="P780" i="27"/>
  <c r="Q780" i="27"/>
  <c r="R780" i="27" s="1"/>
  <c r="P792" i="27"/>
  <c r="Q796" i="27"/>
  <c r="R796" i="27" s="1"/>
  <c r="P808" i="27"/>
  <c r="Q808" i="27"/>
  <c r="R808" i="27"/>
  <c r="P812" i="27"/>
  <c r="Q812" i="27"/>
  <c r="R812" i="27" s="1"/>
  <c r="P831" i="27"/>
  <c r="Q831" i="27"/>
  <c r="R831" i="27"/>
  <c r="P836" i="27"/>
  <c r="R836" i="27"/>
  <c r="P897" i="27"/>
  <c r="Q897" i="27"/>
  <c r="R897" i="27"/>
  <c r="P751" i="27"/>
  <c r="Q751" i="27"/>
  <c r="R751" i="27" s="1"/>
  <c r="P825" i="27"/>
  <c r="Q825" i="27"/>
  <c r="R825" i="27" s="1"/>
  <c r="P853" i="27"/>
  <c r="Q853" i="27"/>
  <c r="R853" i="27" s="1"/>
  <c r="P864" i="27"/>
  <c r="Q864" i="27"/>
  <c r="R864" i="27" s="1"/>
  <c r="Q748" i="27"/>
  <c r="R748" i="27" s="1"/>
  <c r="P880" i="27"/>
  <c r="Q880" i="27"/>
  <c r="R880" i="27" s="1"/>
  <c r="P889" i="27"/>
  <c r="Q889" i="27"/>
  <c r="R889" i="27" s="1"/>
  <c r="P849" i="27"/>
  <c r="Q849" i="27"/>
  <c r="R849" i="27"/>
  <c r="P860" i="27"/>
  <c r="Q860" i="27"/>
  <c r="R860" i="27" s="1"/>
  <c r="P819" i="27"/>
  <c r="Q819" i="27"/>
  <c r="R819" i="27" s="1"/>
  <c r="P827" i="27"/>
  <c r="P835" i="27"/>
  <c r="Q835" i="27"/>
  <c r="R835" i="27" s="1"/>
  <c r="P856" i="27"/>
  <c r="Q856" i="27"/>
  <c r="R856" i="27"/>
  <c r="P861" i="27"/>
  <c r="P871" i="27"/>
  <c r="Q871" i="27"/>
  <c r="R871" i="27"/>
  <c r="Q932" i="27"/>
  <c r="R932" i="27"/>
  <c r="P932" i="27"/>
  <c r="Q958" i="27"/>
  <c r="R958" i="27"/>
  <c r="P958" i="27"/>
  <c r="P886" i="27"/>
  <c r="Q886" i="27"/>
  <c r="R886" i="27" s="1"/>
  <c r="Q910" i="27"/>
  <c r="R910" i="27" s="1"/>
  <c r="Q920" i="27"/>
  <c r="R920" i="27" s="1"/>
  <c r="P920" i="27"/>
  <c r="Q922" i="27"/>
  <c r="R922" i="27"/>
  <c r="P922" i="27"/>
  <c r="Q934" i="27"/>
  <c r="R934" i="27"/>
  <c r="P934" i="27"/>
  <c r="Q936" i="27"/>
  <c r="R936" i="27"/>
  <c r="P936" i="27"/>
  <c r="Q969" i="27"/>
  <c r="R969" i="27" s="1"/>
  <c r="P969" i="27"/>
  <c r="P870" i="27"/>
  <c r="Q870" i="27"/>
  <c r="R870" i="27" s="1"/>
  <c r="R891" i="27"/>
  <c r="P899" i="27"/>
  <c r="R899" i="27"/>
  <c r="P907" i="27"/>
  <c r="Q907" i="27"/>
  <c r="R907" i="27"/>
  <c r="Q912" i="27"/>
  <c r="R912" i="27" s="1"/>
  <c r="P912" i="27"/>
  <c r="Q914" i="27"/>
  <c r="R914" i="27" s="1"/>
  <c r="Q960" i="27"/>
  <c r="R960" i="27" s="1"/>
  <c r="P960" i="27"/>
  <c r="Q985" i="27"/>
  <c r="R985" i="27" s="1"/>
  <c r="P985" i="27"/>
  <c r="P1001" i="27"/>
  <c r="Q1001" i="27"/>
  <c r="R1001" i="27" s="1"/>
  <c r="P866" i="27"/>
  <c r="R866" i="27"/>
  <c r="Q867" i="27"/>
  <c r="R867" i="27" s="1"/>
  <c r="P882" i="27"/>
  <c r="Q882" i="27"/>
  <c r="R882" i="27" s="1"/>
  <c r="Q916" i="27"/>
  <c r="R916" i="27" s="1"/>
  <c r="P916" i="27"/>
  <c r="P924" i="27"/>
  <c r="P926" i="27"/>
  <c r="P929" i="27"/>
  <c r="Q940" i="27"/>
  <c r="R940" i="27" s="1"/>
  <c r="P940" i="27"/>
  <c r="Q993" i="27"/>
  <c r="R993" i="27"/>
  <c r="P993" i="27"/>
  <c r="Q876" i="27"/>
  <c r="R876" i="27" s="1"/>
  <c r="P890" i="27"/>
  <c r="Q890" i="27"/>
  <c r="R890" i="27"/>
  <c r="Q896" i="27"/>
  <c r="R896" i="27" s="1"/>
  <c r="Q904" i="27"/>
  <c r="R904" i="27" s="1"/>
  <c r="P906" i="27"/>
  <c r="R906" i="27"/>
  <c r="Q954" i="27"/>
  <c r="R954" i="27" s="1"/>
  <c r="Q968" i="27"/>
  <c r="R968" i="27"/>
  <c r="P968" i="27"/>
  <c r="Q978" i="27"/>
  <c r="R978" i="27"/>
  <c r="P978" i="27"/>
  <c r="P999" i="27"/>
  <c r="Q999" i="27"/>
  <c r="R999" i="27" s="1"/>
  <c r="Q843" i="27"/>
  <c r="R843" i="27" s="1"/>
  <c r="Q847" i="27"/>
  <c r="R847" i="27"/>
  <c r="Q851" i="27"/>
  <c r="R851" i="27" s="1"/>
  <c r="Q855" i="27"/>
  <c r="R855" i="27" s="1"/>
  <c r="Q859" i="27"/>
  <c r="R859" i="27" s="1"/>
  <c r="Q863" i="27"/>
  <c r="R863" i="27" s="1"/>
  <c r="P878" i="27"/>
  <c r="Q878" i="27"/>
  <c r="R878" i="27"/>
  <c r="Q879" i="27"/>
  <c r="R879" i="27" s="1"/>
  <c r="Q885" i="27"/>
  <c r="R885" i="27" s="1"/>
  <c r="Q893" i="27"/>
  <c r="R893" i="27" s="1"/>
  <c r="P895" i="27"/>
  <c r="Q895" i="27"/>
  <c r="R895" i="27" s="1"/>
  <c r="Q901" i="27"/>
  <c r="R901" i="27"/>
  <c r="P903" i="27"/>
  <c r="Q903" i="27"/>
  <c r="R903" i="27" s="1"/>
  <c r="Q909" i="27"/>
  <c r="R909" i="27"/>
  <c r="P911" i="27"/>
  <c r="Q911" i="27"/>
  <c r="R911" i="27" s="1"/>
  <c r="Q928" i="27"/>
  <c r="R928" i="27"/>
  <c r="P928" i="27"/>
  <c r="Q937" i="27"/>
  <c r="R937" i="27" s="1"/>
  <c r="P937" i="27"/>
  <c r="Q944" i="27"/>
  <c r="R944" i="27" s="1"/>
  <c r="P944" i="27"/>
  <c r="Q946" i="27"/>
  <c r="R946" i="27" s="1"/>
  <c r="P946" i="27"/>
  <c r="P964" i="27"/>
  <c r="Q984" i="27"/>
  <c r="R984" i="27"/>
  <c r="P984" i="27"/>
  <c r="Q976" i="27"/>
  <c r="R976" i="27"/>
  <c r="P976" i="27"/>
  <c r="P980" i="27"/>
  <c r="Q994" i="27"/>
  <c r="R994" i="27" s="1"/>
  <c r="P994" i="27"/>
  <c r="Q930" i="27"/>
  <c r="R930" i="27" s="1"/>
  <c r="P930" i="27"/>
  <c r="Q942" i="27"/>
  <c r="R942" i="27"/>
  <c r="P942" i="27"/>
  <c r="Q962" i="27"/>
  <c r="R962" i="27"/>
  <c r="P962" i="27"/>
  <c r="Q970" i="27"/>
  <c r="R970" i="27" s="1"/>
  <c r="P970" i="27"/>
  <c r="Q992" i="27"/>
  <c r="R992" i="27" s="1"/>
  <c r="P992" i="27"/>
  <c r="P913" i="27"/>
  <c r="Q918" i="27"/>
  <c r="R918" i="27" s="1"/>
  <c r="P918" i="27"/>
  <c r="Q938" i="27"/>
  <c r="R938" i="27" s="1"/>
  <c r="P938" i="27"/>
  <c r="Q950" i="27"/>
  <c r="R950" i="27" s="1"/>
  <c r="P950" i="27"/>
  <c r="Q977" i="27"/>
  <c r="R977" i="27" s="1"/>
  <c r="P977" i="27"/>
  <c r="Q986" i="27"/>
  <c r="R986" i="27" s="1"/>
  <c r="P986" i="27"/>
  <c r="P1000" i="27"/>
  <c r="Q1000" i="27"/>
  <c r="R1000" i="27"/>
  <c r="P1005" i="27"/>
  <c r="Q1005" i="27"/>
  <c r="R1005" i="27"/>
  <c r="P966" i="27"/>
  <c r="P974" i="27"/>
  <c r="P982" i="27"/>
  <c r="P990" i="27"/>
  <c r="Q998" i="27"/>
  <c r="R998" i="27" s="1"/>
  <c r="Q1003" i="27"/>
  <c r="R1003" i="27"/>
  <c r="P51" i="26"/>
  <c r="P83" i="26"/>
  <c r="Q83" i="26"/>
  <c r="R83" i="26" s="1"/>
  <c r="P147" i="26"/>
  <c r="Q147" i="26"/>
  <c r="R147" i="26" s="1"/>
  <c r="P179" i="26"/>
  <c r="Q179" i="26"/>
  <c r="R179" i="26"/>
  <c r="P211" i="26"/>
  <c r="Q211" i="26"/>
  <c r="R211" i="26" s="1"/>
  <c r="P225" i="26"/>
  <c r="Q225" i="26"/>
  <c r="R225" i="26" s="1"/>
  <c r="P233" i="26"/>
  <c r="Q233" i="26"/>
  <c r="R233" i="26" s="1"/>
  <c r="Q278" i="26"/>
  <c r="R278" i="26"/>
  <c r="Q690" i="26"/>
  <c r="R690" i="26"/>
  <c r="P690" i="26"/>
  <c r="P789" i="26"/>
  <c r="Q789" i="26"/>
  <c r="R789" i="26" s="1"/>
  <c r="Q17" i="26"/>
  <c r="R17" i="26" s="1"/>
  <c r="P36" i="26"/>
  <c r="Q36" i="26"/>
  <c r="R36" i="26" s="1"/>
  <c r="Q37" i="26"/>
  <c r="R37" i="26" s="1"/>
  <c r="Q47" i="26"/>
  <c r="R47" i="26" s="1"/>
  <c r="Q69" i="26"/>
  <c r="R69" i="26"/>
  <c r="Q79" i="26"/>
  <c r="R79" i="26" s="1"/>
  <c r="P100" i="26"/>
  <c r="Q101" i="26"/>
  <c r="R101" i="26" s="1"/>
  <c r="Q133" i="26"/>
  <c r="R133" i="26" s="1"/>
  <c r="Q143" i="26"/>
  <c r="R143" i="26"/>
  <c r="P164" i="26"/>
  <c r="Q164" i="26"/>
  <c r="R164" i="26" s="1"/>
  <c r="Q165" i="26"/>
  <c r="R165" i="26" s="1"/>
  <c r="Q175" i="26"/>
  <c r="R175" i="26" s="1"/>
  <c r="P196" i="26"/>
  <c r="Q196" i="26"/>
  <c r="R196" i="26" s="1"/>
  <c r="Q197" i="26"/>
  <c r="R197" i="26" s="1"/>
  <c r="Q223" i="26"/>
  <c r="R223" i="26"/>
  <c r="Q239" i="26"/>
  <c r="R239" i="26" s="1"/>
  <c r="P244" i="26"/>
  <c r="Q244" i="26"/>
  <c r="R244" i="26" s="1"/>
  <c r="P246" i="26"/>
  <c r="Q246" i="26"/>
  <c r="R246" i="26"/>
  <c r="P260" i="26"/>
  <c r="Q260" i="26"/>
  <c r="R260" i="26"/>
  <c r="P276" i="26"/>
  <c r="Q276" i="26"/>
  <c r="R276" i="26" s="1"/>
  <c r="Q308" i="26"/>
  <c r="R308" i="26" s="1"/>
  <c r="P340" i="26"/>
  <c r="Q340" i="26"/>
  <c r="R340" i="26" s="1"/>
  <c r="P372" i="26"/>
  <c r="Q372" i="26"/>
  <c r="R372" i="26" s="1"/>
  <c r="Q404" i="26"/>
  <c r="R404" i="26" s="1"/>
  <c r="Q408" i="26"/>
  <c r="R408" i="26" s="1"/>
  <c r="Q412" i="26"/>
  <c r="R412" i="26" s="1"/>
  <c r="P412" i="26"/>
  <c r="P43" i="26"/>
  <c r="Q43" i="26"/>
  <c r="R43" i="26" s="1"/>
  <c r="P75" i="26"/>
  <c r="P188" i="26"/>
  <c r="Q188" i="26"/>
  <c r="R188" i="26" s="1"/>
  <c r="P236" i="26"/>
  <c r="Q236" i="26"/>
  <c r="R236" i="26"/>
  <c r="P396" i="26"/>
  <c r="Q396" i="26"/>
  <c r="R396" i="26" s="1"/>
  <c r="P35" i="26"/>
  <c r="R35" i="26"/>
  <c r="Q67" i="26"/>
  <c r="R67" i="26"/>
  <c r="Q82" i="26"/>
  <c r="R82" i="26"/>
  <c r="P99" i="26"/>
  <c r="Q99" i="26"/>
  <c r="R99" i="26" s="1"/>
  <c r="P163" i="26"/>
  <c r="Q163" i="26"/>
  <c r="R163" i="26"/>
  <c r="Q178" i="26"/>
  <c r="R178" i="26"/>
  <c r="P228" i="26"/>
  <c r="Q228" i="26"/>
  <c r="R228" i="26" s="1"/>
  <c r="Q53" i="26"/>
  <c r="R53" i="26" s="1"/>
  <c r="Q63" i="26"/>
  <c r="R63" i="26" s="1"/>
  <c r="P84" i="26"/>
  <c r="Q84" i="26"/>
  <c r="R84" i="26" s="1"/>
  <c r="Q85" i="26"/>
  <c r="R85" i="26"/>
  <c r="Q95" i="26"/>
  <c r="R95" i="26" s="1"/>
  <c r="P116" i="26"/>
  <c r="Q116" i="26"/>
  <c r="R116" i="26" s="1"/>
  <c r="Q127" i="26"/>
  <c r="R127" i="26" s="1"/>
  <c r="P148" i="26"/>
  <c r="Q148" i="26"/>
  <c r="R148" i="26"/>
  <c r="Q159" i="26"/>
  <c r="R159" i="26" s="1"/>
  <c r="P180" i="26"/>
  <c r="Q180" i="26"/>
  <c r="R180" i="26" s="1"/>
  <c r="Q181" i="26"/>
  <c r="R181" i="26"/>
  <c r="P212" i="26"/>
  <c r="Q212" i="26"/>
  <c r="R212" i="26" s="1"/>
  <c r="Q213" i="26"/>
  <c r="R213" i="26" s="1"/>
  <c r="Q220" i="26"/>
  <c r="R220" i="26" s="1"/>
  <c r="Q234" i="26"/>
  <c r="R234" i="26" s="1"/>
  <c r="P252" i="26"/>
  <c r="P254" i="26"/>
  <c r="Q254" i="26"/>
  <c r="R254" i="26" s="1"/>
  <c r="P268" i="26"/>
  <c r="Q268" i="26"/>
  <c r="R268" i="26" s="1"/>
  <c r="P270" i="26"/>
  <c r="Q270" i="26"/>
  <c r="R270" i="26"/>
  <c r="P295" i="26"/>
  <c r="Q295" i="26"/>
  <c r="R295" i="26" s="1"/>
  <c r="P324" i="26"/>
  <c r="R324" i="26"/>
  <c r="P356" i="26"/>
  <c r="Q356" i="26"/>
  <c r="R356" i="26" s="1"/>
  <c r="P388" i="26"/>
  <c r="Q388" i="26"/>
  <c r="R388" i="26" s="1"/>
  <c r="Q406" i="26"/>
  <c r="R406" i="26" s="1"/>
  <c r="P406" i="26"/>
  <c r="Q410" i="26"/>
  <c r="R410" i="26"/>
  <c r="P410" i="26"/>
  <c r="Q414" i="26"/>
  <c r="R414" i="26" s="1"/>
  <c r="P414" i="26"/>
  <c r="Q418" i="26"/>
  <c r="R418" i="26" s="1"/>
  <c r="P418" i="26"/>
  <c r="Q747" i="26"/>
  <c r="R747" i="26" s="1"/>
  <c r="P747" i="26"/>
  <c r="P286" i="26"/>
  <c r="Q286" i="26"/>
  <c r="R286" i="26"/>
  <c r="Q602" i="26"/>
  <c r="R602" i="26"/>
  <c r="P602" i="26"/>
  <c r="P92" i="26"/>
  <c r="Q92" i="26"/>
  <c r="R92" i="26" s="1"/>
  <c r="P124" i="26"/>
  <c r="Q124" i="26"/>
  <c r="R124" i="26" s="1"/>
  <c r="P222" i="26"/>
  <c r="Q222" i="26"/>
  <c r="R222" i="26"/>
  <c r="P249" i="26"/>
  <c r="Q249" i="26"/>
  <c r="R249" i="26"/>
  <c r="P332" i="26"/>
  <c r="Q332" i="26"/>
  <c r="R332" i="26" s="1"/>
  <c r="Q50" i="26"/>
  <c r="R50" i="26" s="1"/>
  <c r="Q114" i="26"/>
  <c r="R114" i="26"/>
  <c r="Q146" i="26"/>
  <c r="R146" i="26" s="1"/>
  <c r="Q195" i="26"/>
  <c r="R195" i="26" s="1"/>
  <c r="P27" i="26"/>
  <c r="Q27" i="26"/>
  <c r="R27" i="26" s="1"/>
  <c r="Q42" i="26"/>
  <c r="R42" i="26" s="1"/>
  <c r="Q70" i="26"/>
  <c r="R70" i="26"/>
  <c r="P91" i="26"/>
  <c r="Q91" i="26"/>
  <c r="R91" i="26" s="1"/>
  <c r="Q102" i="26"/>
  <c r="R102" i="26" s="1"/>
  <c r="Q106" i="26"/>
  <c r="R106" i="26" s="1"/>
  <c r="Q134" i="26"/>
  <c r="R134" i="26" s="1"/>
  <c r="Q138" i="26"/>
  <c r="R138" i="26"/>
  <c r="Q155" i="26"/>
  <c r="R155" i="26" s="1"/>
  <c r="Q166" i="26"/>
  <c r="R166" i="26"/>
  <c r="Q170" i="26"/>
  <c r="R170" i="26" s="1"/>
  <c r="R187" i="26"/>
  <c r="Q198" i="26"/>
  <c r="R198" i="26" s="1"/>
  <c r="Q202" i="26"/>
  <c r="R202" i="26"/>
  <c r="P219" i="26"/>
  <c r="Q219" i="26"/>
  <c r="R219" i="26" s="1"/>
  <c r="Q226" i="26"/>
  <c r="R226" i="26" s="1"/>
  <c r="Q287" i="26"/>
  <c r="R287" i="26" s="1"/>
  <c r="Q693" i="26"/>
  <c r="R693" i="26"/>
  <c r="P693" i="26"/>
  <c r="P107" i="26"/>
  <c r="Q107" i="26"/>
  <c r="R107" i="26" s="1"/>
  <c r="P139" i="26"/>
  <c r="R139" i="26"/>
  <c r="P171" i="26"/>
  <c r="Q171" i="26"/>
  <c r="R171" i="26"/>
  <c r="Q628" i="26"/>
  <c r="R628" i="26" s="1"/>
  <c r="P628" i="26"/>
  <c r="P19" i="26"/>
  <c r="R19" i="26"/>
  <c r="P28" i="26"/>
  <c r="Q28" i="26"/>
  <c r="R28" i="26" s="1"/>
  <c r="P265" i="26"/>
  <c r="Q265" i="26"/>
  <c r="R265" i="26" s="1"/>
  <c r="P284" i="26"/>
  <c r="Q284" i="26"/>
  <c r="R284" i="26" s="1"/>
  <c r="P364" i="26"/>
  <c r="Q364" i="26"/>
  <c r="R364" i="26" s="1"/>
  <c r="P131" i="26"/>
  <c r="Q131" i="26"/>
  <c r="R131" i="26"/>
  <c r="Q210" i="26"/>
  <c r="R210" i="26" s="1"/>
  <c r="P230" i="26"/>
  <c r="Q230" i="26"/>
  <c r="R230" i="26" s="1"/>
  <c r="Q279" i="26"/>
  <c r="R279" i="26" s="1"/>
  <c r="Q18" i="26"/>
  <c r="R18" i="26"/>
  <c r="P44" i="26"/>
  <c r="Q44" i="26"/>
  <c r="R44" i="26" s="1"/>
  <c r="Q45" i="26"/>
  <c r="R45" i="26" s="1"/>
  <c r="Q55" i="26"/>
  <c r="R55" i="26"/>
  <c r="P76" i="26"/>
  <c r="Q76" i="26"/>
  <c r="R76" i="26"/>
  <c r="Q77" i="26"/>
  <c r="R77" i="26" s="1"/>
  <c r="Q87" i="26"/>
  <c r="R87" i="26" s="1"/>
  <c r="P108" i="26"/>
  <c r="Q109" i="26"/>
  <c r="R109" i="26" s="1"/>
  <c r="P140" i="26"/>
  <c r="Q140" i="26"/>
  <c r="R140" i="26" s="1"/>
  <c r="Q141" i="26"/>
  <c r="R141" i="26" s="1"/>
  <c r="Q151" i="26"/>
  <c r="R151" i="26" s="1"/>
  <c r="P172" i="26"/>
  <c r="Q172" i="26"/>
  <c r="R172" i="26"/>
  <c r="Q183" i="26"/>
  <c r="R183" i="26"/>
  <c r="Q204" i="26"/>
  <c r="R204" i="26" s="1"/>
  <c r="Q205" i="26"/>
  <c r="R205" i="26" s="1"/>
  <c r="Q215" i="26"/>
  <c r="R215" i="26" s="1"/>
  <c r="P241" i="26"/>
  <c r="Q241" i="26"/>
  <c r="R241" i="26" s="1"/>
  <c r="P257" i="26"/>
  <c r="Q257" i="26"/>
  <c r="R257" i="26"/>
  <c r="P273" i="26"/>
  <c r="Q273" i="26"/>
  <c r="R273" i="26" s="1"/>
  <c r="P316" i="26"/>
  <c r="Q316" i="26"/>
  <c r="R316" i="26" s="1"/>
  <c r="P348" i="26"/>
  <c r="Q348" i="26"/>
  <c r="R348" i="26" s="1"/>
  <c r="P773" i="26"/>
  <c r="Q773" i="26"/>
  <c r="R773" i="26"/>
  <c r="Q804" i="26"/>
  <c r="R804" i="26" s="1"/>
  <c r="P804" i="26"/>
  <c r="Q586" i="26"/>
  <c r="R586" i="26" s="1"/>
  <c r="P586" i="26"/>
  <c r="R620" i="26"/>
  <c r="P620" i="26"/>
  <c r="Q708" i="26"/>
  <c r="R708" i="26"/>
  <c r="P708" i="26"/>
  <c r="Q741" i="26"/>
  <c r="R741" i="26"/>
  <c r="P741" i="26"/>
  <c r="Q798" i="26"/>
  <c r="R798" i="26"/>
  <c r="P798" i="26"/>
  <c r="Q862" i="26"/>
  <c r="R862" i="26" s="1"/>
  <c r="Q987" i="26"/>
  <c r="R987" i="26" s="1"/>
  <c r="P987" i="26"/>
  <c r="Q589" i="26"/>
  <c r="R589" i="26" s="1"/>
  <c r="P589" i="26"/>
  <c r="Q595" i="26"/>
  <c r="R595" i="26" s="1"/>
  <c r="P595" i="26"/>
  <c r="Q611" i="26"/>
  <c r="R611" i="26"/>
  <c r="P611" i="26"/>
  <c r="R668" i="26"/>
  <c r="P668" i="26"/>
  <c r="Q730" i="26"/>
  <c r="R730" i="26"/>
  <c r="P730" i="26"/>
  <c r="Q759" i="26"/>
  <c r="R759" i="26"/>
  <c r="Q827" i="26"/>
  <c r="R827" i="26" s="1"/>
  <c r="P827" i="26"/>
  <c r="Q832" i="26"/>
  <c r="R832" i="26" s="1"/>
  <c r="P832" i="26"/>
  <c r="P848" i="26"/>
  <c r="Q879" i="26"/>
  <c r="R879" i="26"/>
  <c r="P879" i="26"/>
  <c r="Q910" i="26"/>
  <c r="R910" i="26"/>
  <c r="P910" i="26"/>
  <c r="Q935" i="26"/>
  <c r="R935" i="26"/>
  <c r="P935" i="26"/>
  <c r="P962" i="26"/>
  <c r="Q962" i="26"/>
  <c r="R962" i="26" s="1"/>
  <c r="Q626" i="26"/>
  <c r="R626" i="26" s="1"/>
  <c r="P626" i="26"/>
  <c r="Q629" i="26"/>
  <c r="R629" i="26" s="1"/>
  <c r="Q635" i="26"/>
  <c r="R635" i="26" s="1"/>
  <c r="P635" i="26"/>
  <c r="Q714" i="26"/>
  <c r="R714" i="26" s="1"/>
  <c r="P714" i="26"/>
  <c r="Q748" i="26"/>
  <c r="R748" i="26" s="1"/>
  <c r="P748" i="26"/>
  <c r="Q799" i="26"/>
  <c r="R799" i="26" s="1"/>
  <c r="Q846" i="26"/>
  <c r="R846" i="26" s="1"/>
  <c r="P846" i="26"/>
  <c r="P860" i="26"/>
  <c r="Q860" i="26"/>
  <c r="R860" i="26" s="1"/>
  <c r="Q876" i="26"/>
  <c r="R876" i="26" s="1"/>
  <c r="P876" i="26"/>
  <c r="Q905" i="26"/>
  <c r="R905" i="26" s="1"/>
  <c r="P905" i="26"/>
  <c r="Q988" i="26"/>
  <c r="R988" i="26" s="1"/>
  <c r="P988" i="26"/>
  <c r="Q281" i="26"/>
  <c r="R281" i="26" s="1"/>
  <c r="Q289" i="26"/>
  <c r="R289" i="26" s="1"/>
  <c r="Q297" i="26"/>
  <c r="R297" i="26" s="1"/>
  <c r="Q305" i="26"/>
  <c r="R305" i="26" s="1"/>
  <c r="Q313" i="26"/>
  <c r="R313" i="26"/>
  <c r="Q321" i="26"/>
  <c r="R321" i="26" s="1"/>
  <c r="Q329" i="26"/>
  <c r="R329" i="26"/>
  <c r="Q337" i="26"/>
  <c r="R337" i="26"/>
  <c r="Q353" i="26"/>
  <c r="R353" i="26" s="1"/>
  <c r="Q361" i="26"/>
  <c r="R361" i="26" s="1"/>
  <c r="Q385" i="26"/>
  <c r="R385" i="26" s="1"/>
  <c r="Q393" i="26"/>
  <c r="R393" i="26"/>
  <c r="Q401" i="26"/>
  <c r="R401" i="26"/>
  <c r="Q405" i="26"/>
  <c r="R405" i="26" s="1"/>
  <c r="P405" i="26"/>
  <c r="Q407" i="26"/>
  <c r="R407" i="26"/>
  <c r="P407" i="26"/>
  <c r="Q409" i="26"/>
  <c r="R409" i="26"/>
  <c r="P409" i="26"/>
  <c r="P411" i="26"/>
  <c r="Q413" i="26"/>
  <c r="R413" i="26"/>
  <c r="P413" i="26"/>
  <c r="Q415" i="26"/>
  <c r="R415" i="26" s="1"/>
  <c r="P415" i="26"/>
  <c r="Q417" i="26"/>
  <c r="R417" i="26" s="1"/>
  <c r="P417" i="26"/>
  <c r="Q419" i="26"/>
  <c r="R419" i="26" s="1"/>
  <c r="P419" i="26"/>
  <c r="Q644" i="26"/>
  <c r="R644" i="26" s="1"/>
  <c r="P644" i="26"/>
  <c r="Q677" i="26"/>
  <c r="R677" i="26" s="1"/>
  <c r="P677" i="26"/>
  <c r="Q717" i="26"/>
  <c r="R717" i="26" s="1"/>
  <c r="P717" i="26"/>
  <c r="Q723" i="26"/>
  <c r="R723" i="26" s="1"/>
  <c r="P723" i="26"/>
  <c r="Q739" i="26"/>
  <c r="R739" i="26" s="1"/>
  <c r="P739" i="26"/>
  <c r="Q793" i="26"/>
  <c r="R793" i="26" s="1"/>
  <c r="P793" i="26"/>
  <c r="Q833" i="26"/>
  <c r="R833" i="26" s="1"/>
  <c r="P833" i="26"/>
  <c r="P925" i="26"/>
  <c r="Q925" i="26"/>
  <c r="R925" i="26" s="1"/>
  <c r="Q294" i="26"/>
  <c r="R294" i="26" s="1"/>
  <c r="Q302" i="26"/>
  <c r="R302" i="26" s="1"/>
  <c r="Q310" i="26"/>
  <c r="R310" i="26" s="1"/>
  <c r="Q318" i="26"/>
  <c r="R318" i="26" s="1"/>
  <c r="Q326" i="26"/>
  <c r="R326" i="26"/>
  <c r="Q342" i="26"/>
  <c r="R342" i="26" s="1"/>
  <c r="Q350" i="26"/>
  <c r="R350" i="26"/>
  <c r="Q366" i="26"/>
  <c r="R366" i="26" s="1"/>
  <c r="Q374" i="26"/>
  <c r="R374" i="26" s="1"/>
  <c r="Q382" i="26"/>
  <c r="R382" i="26" s="1"/>
  <c r="Q390" i="26"/>
  <c r="R390" i="26" s="1"/>
  <c r="Q398" i="26"/>
  <c r="R398" i="26" s="1"/>
  <c r="Q604" i="26"/>
  <c r="R604" i="26" s="1"/>
  <c r="P604" i="26"/>
  <c r="Q666" i="26"/>
  <c r="R666" i="26" s="1"/>
  <c r="P666" i="26"/>
  <c r="Q692" i="26"/>
  <c r="R692" i="26" s="1"/>
  <c r="P692" i="26"/>
  <c r="P755" i="26"/>
  <c r="Q779" i="26"/>
  <c r="R779" i="26"/>
  <c r="P779" i="26"/>
  <c r="Q803" i="26"/>
  <c r="R803" i="26"/>
  <c r="Q808" i="26"/>
  <c r="R808" i="26" s="1"/>
  <c r="P808" i="26"/>
  <c r="Q911" i="26"/>
  <c r="R911" i="26"/>
  <c r="P911" i="26"/>
  <c r="Q243" i="26"/>
  <c r="R243" i="26" s="1"/>
  <c r="Q259" i="26"/>
  <c r="R259" i="26"/>
  <c r="Q275" i="26"/>
  <c r="R275" i="26" s="1"/>
  <c r="Q283" i="26"/>
  <c r="R283" i="26" s="1"/>
  <c r="Q291" i="26"/>
  <c r="R291" i="26"/>
  <c r="Q307" i="26"/>
  <c r="R307" i="26" s="1"/>
  <c r="Q315" i="26"/>
  <c r="R315" i="26" s="1"/>
  <c r="Q331" i="26"/>
  <c r="R331" i="26" s="1"/>
  <c r="Q339" i="26"/>
  <c r="R339" i="26" s="1"/>
  <c r="Q347" i="26"/>
  <c r="R347" i="26"/>
  <c r="Q355" i="26"/>
  <c r="R355" i="26"/>
  <c r="Q363" i="26"/>
  <c r="R363" i="26" s="1"/>
  <c r="Q371" i="26"/>
  <c r="R371" i="26" s="1"/>
  <c r="Q379" i="26"/>
  <c r="R379" i="26"/>
  <c r="Q387" i="26"/>
  <c r="R387" i="26"/>
  <c r="Q403" i="26"/>
  <c r="R403" i="26" s="1"/>
  <c r="Q619" i="26"/>
  <c r="R619" i="26" s="1"/>
  <c r="P619" i="26"/>
  <c r="Q684" i="26"/>
  <c r="R684" i="26" s="1"/>
  <c r="P684" i="26"/>
  <c r="P777" i="26"/>
  <c r="P829" i="26"/>
  <c r="Q829" i="26"/>
  <c r="R829" i="26" s="1"/>
  <c r="Q838" i="26"/>
  <c r="R838" i="26"/>
  <c r="P838" i="26"/>
  <c r="Q856" i="26"/>
  <c r="R856" i="26"/>
  <c r="P856" i="26"/>
  <c r="Q871" i="26"/>
  <c r="R871" i="26" s="1"/>
  <c r="P871" i="26"/>
  <c r="P901" i="26"/>
  <c r="Q901" i="26"/>
  <c r="R901" i="26" s="1"/>
  <c r="Q943" i="26"/>
  <c r="R943" i="26" s="1"/>
  <c r="Q613" i="26"/>
  <c r="R613" i="26" s="1"/>
  <c r="P613" i="26"/>
  <c r="Q642" i="26"/>
  <c r="R642" i="26" s="1"/>
  <c r="P642" i="26"/>
  <c r="Q653" i="26"/>
  <c r="R653" i="26"/>
  <c r="P653" i="26"/>
  <c r="R659" i="26"/>
  <c r="P659" i="26"/>
  <c r="Q675" i="26"/>
  <c r="R675" i="26"/>
  <c r="P675" i="26"/>
  <c r="Q732" i="26"/>
  <c r="R732" i="26" s="1"/>
  <c r="P732" i="26"/>
  <c r="Q753" i="26"/>
  <c r="R753" i="26"/>
  <c r="P753" i="26"/>
  <c r="Q758" i="26"/>
  <c r="R758" i="26" s="1"/>
  <c r="P758" i="26"/>
  <c r="P881" i="26"/>
  <c r="Q881" i="26"/>
  <c r="R881" i="26"/>
  <c r="Q973" i="26"/>
  <c r="R973" i="26" s="1"/>
  <c r="P973" i="26"/>
  <c r="Q587" i="26"/>
  <c r="R587" i="26" s="1"/>
  <c r="P587" i="26"/>
  <c r="Q596" i="26"/>
  <c r="R596" i="26"/>
  <c r="P596" i="26"/>
  <c r="P618" i="26"/>
  <c r="Q651" i="26"/>
  <c r="R651" i="26"/>
  <c r="P651" i="26"/>
  <c r="Q660" i="26"/>
  <c r="R660" i="26"/>
  <c r="Q682" i="26"/>
  <c r="R682" i="26" s="1"/>
  <c r="P682" i="26"/>
  <c r="Q715" i="26"/>
  <c r="R715" i="26" s="1"/>
  <c r="P715" i="26"/>
  <c r="Q724" i="26"/>
  <c r="R724" i="26" s="1"/>
  <c r="P724" i="26"/>
  <c r="Q746" i="26"/>
  <c r="R746" i="26" s="1"/>
  <c r="P746" i="26"/>
  <c r="Q768" i="26"/>
  <c r="R768" i="26" s="1"/>
  <c r="P768" i="26"/>
  <c r="Q822" i="26"/>
  <c r="R822" i="26"/>
  <c r="P822" i="26"/>
  <c r="Q902" i="26"/>
  <c r="R902" i="26"/>
  <c r="P902" i="26"/>
  <c r="Q594" i="26"/>
  <c r="R594" i="26"/>
  <c r="P594" i="26"/>
  <c r="Q627" i="26"/>
  <c r="R627" i="26" s="1"/>
  <c r="P627" i="26"/>
  <c r="Q658" i="26"/>
  <c r="R658" i="26" s="1"/>
  <c r="P658" i="26"/>
  <c r="P691" i="26"/>
  <c r="Q700" i="26"/>
  <c r="R700" i="26" s="1"/>
  <c r="P700" i="26"/>
  <c r="Q722" i="26"/>
  <c r="R722" i="26" s="1"/>
  <c r="P722" i="26"/>
  <c r="Q774" i="26"/>
  <c r="R774" i="26" s="1"/>
  <c r="P774" i="26"/>
  <c r="Q783" i="26"/>
  <c r="R783" i="26" s="1"/>
  <c r="P783" i="26"/>
  <c r="Q788" i="26"/>
  <c r="R788" i="26" s="1"/>
  <c r="P788" i="26"/>
  <c r="Q792" i="26"/>
  <c r="R792" i="26" s="1"/>
  <c r="P792" i="26"/>
  <c r="P813" i="26"/>
  <c r="Q813" i="26"/>
  <c r="R813" i="26" s="1"/>
  <c r="Q865" i="26"/>
  <c r="R865" i="26"/>
  <c r="P865" i="26"/>
  <c r="P946" i="26"/>
  <c r="Q946" i="26"/>
  <c r="R946" i="26" s="1"/>
  <c r="Q603" i="26"/>
  <c r="R603" i="26" s="1"/>
  <c r="P603" i="26"/>
  <c r="Q612" i="26"/>
  <c r="R612" i="26" s="1"/>
  <c r="Q634" i="26"/>
  <c r="R634" i="26" s="1"/>
  <c r="P634" i="26"/>
  <c r="Q667" i="26"/>
  <c r="R667" i="26" s="1"/>
  <c r="P667" i="26"/>
  <c r="Q698" i="26"/>
  <c r="R698" i="26" s="1"/>
  <c r="P698" i="26"/>
  <c r="Q731" i="26"/>
  <c r="R731" i="26"/>
  <c r="P731" i="26"/>
  <c r="Q740" i="26"/>
  <c r="R740" i="26" s="1"/>
  <c r="P740" i="26"/>
  <c r="Q817" i="26"/>
  <c r="R817" i="26" s="1"/>
  <c r="P817" i="26"/>
  <c r="P837" i="26"/>
  <c r="Q837" i="26"/>
  <c r="R837" i="26" s="1"/>
  <c r="Q907" i="26"/>
  <c r="R907" i="26" s="1"/>
  <c r="P907" i="26"/>
  <c r="Q931" i="26"/>
  <c r="R931" i="26" s="1"/>
  <c r="P931" i="26"/>
  <c r="Q980" i="26"/>
  <c r="R980" i="26" s="1"/>
  <c r="P980" i="26"/>
  <c r="Q995" i="26"/>
  <c r="R995" i="26"/>
  <c r="P995" i="26"/>
  <c r="R588" i="26"/>
  <c r="P588" i="26"/>
  <c r="Q652" i="26"/>
  <c r="R652" i="26"/>
  <c r="P652" i="26"/>
  <c r="Q674" i="26"/>
  <c r="R674" i="26" s="1"/>
  <c r="P674" i="26"/>
  <c r="Q707" i="26"/>
  <c r="R707" i="26" s="1"/>
  <c r="P707" i="26"/>
  <c r="P716" i="26"/>
  <c r="Q738" i="26"/>
  <c r="R738" i="26" s="1"/>
  <c r="P738" i="26"/>
  <c r="Q763" i="26"/>
  <c r="R763" i="26" s="1"/>
  <c r="P763" i="26"/>
  <c r="Q823" i="26"/>
  <c r="R823" i="26"/>
  <c r="P823" i="26"/>
  <c r="R828" i="26"/>
  <c r="P828" i="26"/>
  <c r="Q841" i="26"/>
  <c r="R841" i="26" s="1"/>
  <c r="Q859" i="26"/>
  <c r="R859" i="26" s="1"/>
  <c r="Q916" i="26"/>
  <c r="R916" i="26" s="1"/>
  <c r="Q929" i="26"/>
  <c r="R929" i="26" s="1"/>
  <c r="P929" i="26"/>
  <c r="Q991" i="26"/>
  <c r="R991" i="26"/>
  <c r="Q886" i="26"/>
  <c r="R886" i="26"/>
  <c r="P886" i="26"/>
  <c r="Q891" i="26"/>
  <c r="R891" i="26" s="1"/>
  <c r="P891" i="26"/>
  <c r="Q895" i="26"/>
  <c r="R895" i="26" s="1"/>
  <c r="P895" i="26"/>
  <c r="Q920" i="26"/>
  <c r="R920" i="26" s="1"/>
  <c r="Q939" i="26"/>
  <c r="R939" i="26" s="1"/>
  <c r="P939" i="26"/>
  <c r="P957" i="26"/>
  <c r="Q957" i="26"/>
  <c r="R957" i="26"/>
  <c r="P1006" i="26"/>
  <c r="Q1006" i="26"/>
  <c r="R1006" i="26"/>
  <c r="Q880" i="26"/>
  <c r="R880" i="26" s="1"/>
  <c r="P880" i="26"/>
  <c r="R926" i="26"/>
  <c r="P926" i="26"/>
  <c r="R949" i="26"/>
  <c r="P949" i="26"/>
  <c r="Q983" i="26"/>
  <c r="R983" i="26"/>
  <c r="P983" i="26"/>
  <c r="Q852" i="26"/>
  <c r="R852" i="26" s="1"/>
  <c r="Q877" i="26"/>
  <c r="R877" i="26" s="1"/>
  <c r="Q896" i="26"/>
  <c r="R896" i="26" s="1"/>
  <c r="P896" i="26"/>
  <c r="Q915" i="26"/>
  <c r="R915" i="26"/>
  <c r="Q934" i="26"/>
  <c r="R934" i="26" s="1"/>
  <c r="P934" i="26"/>
  <c r="P947" i="26"/>
  <c r="Q954" i="26"/>
  <c r="R954" i="26"/>
  <c r="Q977" i="26"/>
  <c r="R977" i="26"/>
  <c r="R998" i="26"/>
  <c r="P998" i="26"/>
  <c r="P1003" i="26"/>
  <c r="P1002" i="26"/>
  <c r="Q1002" i="26"/>
  <c r="R1002" i="26" s="1"/>
  <c r="Q938" i="26"/>
  <c r="R938" i="26"/>
  <c r="P982" i="26"/>
  <c r="P997" i="26"/>
  <c r="Q133" i="25"/>
  <c r="R133" i="25" s="1"/>
  <c r="P133" i="25"/>
  <c r="Q69" i="25"/>
  <c r="R69" i="25"/>
  <c r="P69" i="25"/>
  <c r="Q84" i="25"/>
  <c r="R84" i="25" s="1"/>
  <c r="P84" i="25"/>
  <c r="Q99" i="25"/>
  <c r="R99" i="25" s="1"/>
  <c r="P99" i="25"/>
  <c r="Q55" i="25"/>
  <c r="R55" i="25" s="1"/>
  <c r="P55" i="25"/>
  <c r="P80" i="25"/>
  <c r="Q80" i="25"/>
  <c r="R80" i="25" s="1"/>
  <c r="P114" i="25"/>
  <c r="P129" i="25"/>
  <c r="Q129" i="25"/>
  <c r="R129" i="25"/>
  <c r="Q50" i="25"/>
  <c r="R50" i="25" s="1"/>
  <c r="P50" i="25"/>
  <c r="P65" i="25"/>
  <c r="Q65" i="25"/>
  <c r="R65" i="25" s="1"/>
  <c r="Q119" i="25"/>
  <c r="R119" i="25" s="1"/>
  <c r="P119" i="25"/>
  <c r="P104" i="25"/>
  <c r="Q144" i="25"/>
  <c r="R144" i="25" s="1"/>
  <c r="P163" i="25"/>
  <c r="P178" i="25"/>
  <c r="P183" i="25"/>
  <c r="P305" i="25"/>
  <c r="Q331" i="25"/>
  <c r="R331" i="25" s="1"/>
  <c r="P331" i="25"/>
  <c r="Q346" i="25"/>
  <c r="R346" i="25" s="1"/>
  <c r="P346" i="25"/>
  <c r="Q369" i="25"/>
  <c r="R369" i="25" s="1"/>
  <c r="P369" i="25"/>
  <c r="Q409" i="25"/>
  <c r="R409" i="25" s="1"/>
  <c r="P409" i="25"/>
  <c r="Q434" i="25"/>
  <c r="R434" i="25"/>
  <c r="P434" i="25"/>
  <c r="Q450" i="25"/>
  <c r="R450" i="25" s="1"/>
  <c r="P450" i="25"/>
  <c r="Q458" i="25"/>
  <c r="R458" i="25" s="1"/>
  <c r="P458" i="25"/>
  <c r="Q583" i="25"/>
  <c r="R583" i="25" s="1"/>
  <c r="P583" i="25"/>
  <c r="Q307" i="25"/>
  <c r="R307" i="25" s="1"/>
  <c r="P307" i="25"/>
  <c r="Q387" i="25"/>
  <c r="R387" i="25"/>
  <c r="P123" i="25"/>
  <c r="Q153" i="25"/>
  <c r="R153" i="25" s="1"/>
  <c r="P157" i="25"/>
  <c r="P192" i="25"/>
  <c r="Q314" i="25"/>
  <c r="R314" i="25" s="1"/>
  <c r="P314" i="25"/>
  <c r="Q339" i="25"/>
  <c r="R339" i="25"/>
  <c r="P339" i="25"/>
  <c r="Q354" i="25"/>
  <c r="R354" i="25"/>
  <c r="P354" i="25"/>
  <c r="Q397" i="25"/>
  <c r="R397" i="25" s="1"/>
  <c r="Q422" i="25"/>
  <c r="R422" i="25" s="1"/>
  <c r="P422" i="25"/>
  <c r="P429" i="25"/>
  <c r="P563" i="25"/>
  <c r="Q603" i="25"/>
  <c r="R603" i="25" s="1"/>
  <c r="P603" i="25"/>
  <c r="P132" i="25"/>
  <c r="P147" i="25"/>
  <c r="P167" i="25"/>
  <c r="Q177" i="25"/>
  <c r="R177" i="25" s="1"/>
  <c r="P181" i="25"/>
  <c r="P196" i="25"/>
  <c r="P216" i="25"/>
  <c r="P226" i="25"/>
  <c r="Q241" i="25"/>
  <c r="R241" i="25" s="1"/>
  <c r="P245" i="25"/>
  <c r="P250" i="25"/>
  <c r="P253" i="25"/>
  <c r="P271" i="25"/>
  <c r="Q275" i="25"/>
  <c r="R275" i="25"/>
  <c r="P282" i="25"/>
  <c r="Q321" i="25"/>
  <c r="R321" i="25"/>
  <c r="Q362" i="25"/>
  <c r="R362" i="25"/>
  <c r="P362" i="25"/>
  <c r="Q417" i="25"/>
  <c r="R417" i="25" s="1"/>
  <c r="P417" i="25"/>
  <c r="Q466" i="25"/>
  <c r="R466" i="25" s="1"/>
  <c r="P466" i="25"/>
  <c r="Q298" i="25"/>
  <c r="R298" i="25" s="1"/>
  <c r="P298" i="25"/>
  <c r="Q323" i="25"/>
  <c r="R323" i="25"/>
  <c r="P323" i="25"/>
  <c r="P338" i="25"/>
  <c r="P44" i="25"/>
  <c r="Q49" i="25"/>
  <c r="R49" i="25" s="1"/>
  <c r="Q59" i="25"/>
  <c r="R59" i="25" s="1"/>
  <c r="Q64" i="25"/>
  <c r="R64" i="25" s="1"/>
  <c r="P98" i="25"/>
  <c r="Q108" i="25"/>
  <c r="R108" i="25" s="1"/>
  <c r="Q113" i="25"/>
  <c r="R113" i="25"/>
  <c r="Q53" i="25"/>
  <c r="R53" i="25" s="1"/>
  <c r="P58" i="25"/>
  <c r="Q73" i="25"/>
  <c r="R73" i="25" s="1"/>
  <c r="P77" i="25"/>
  <c r="Q83" i="25"/>
  <c r="R83" i="25"/>
  <c r="P127" i="25"/>
  <c r="Q137" i="25"/>
  <c r="R137" i="25" s="1"/>
  <c r="P141" i="25"/>
  <c r="P220" i="25"/>
  <c r="P240" i="25"/>
  <c r="Q257" i="25"/>
  <c r="R257" i="25" s="1"/>
  <c r="Q289" i="25"/>
  <c r="R289" i="25" s="1"/>
  <c r="Q297" i="25"/>
  <c r="R297" i="25" s="1"/>
  <c r="P297" i="25"/>
  <c r="Q355" i="25"/>
  <c r="R355" i="25" s="1"/>
  <c r="P355" i="25"/>
  <c r="Q370" i="25"/>
  <c r="R370" i="25" s="1"/>
  <c r="R393" i="25"/>
  <c r="Q398" i="25"/>
  <c r="R398" i="25" s="1"/>
  <c r="P398" i="25"/>
  <c r="Q405" i="25"/>
  <c r="R405" i="25" s="1"/>
  <c r="Q430" i="25"/>
  <c r="R430" i="25" s="1"/>
  <c r="P430" i="25"/>
  <c r="P74" i="25"/>
  <c r="P88" i="25"/>
  <c r="P48" i="25"/>
  <c r="P92" i="25"/>
  <c r="P107" i="25"/>
  <c r="P112" i="25"/>
  <c r="P122" i="25"/>
  <c r="P171" i="25"/>
  <c r="P176" i="25"/>
  <c r="P186" i="25"/>
  <c r="P191" i="25"/>
  <c r="Q201" i="25"/>
  <c r="R201" i="25"/>
  <c r="P82" i="25"/>
  <c r="Q161" i="25"/>
  <c r="R161" i="25" s="1"/>
  <c r="P195" i="25"/>
  <c r="P210" i="25"/>
  <c r="P215" i="25"/>
  <c r="P229" i="25"/>
  <c r="Q267" i="25"/>
  <c r="R267" i="25" s="1"/>
  <c r="P277" i="25"/>
  <c r="Q306" i="25"/>
  <c r="R306" i="25" s="1"/>
  <c r="P306" i="25"/>
  <c r="P315" i="25"/>
  <c r="Q337" i="25"/>
  <c r="R337" i="25"/>
  <c r="P337" i="25"/>
  <c r="Q363" i="25"/>
  <c r="R363" i="25"/>
  <c r="P363" i="25"/>
  <c r="Q418" i="25"/>
  <c r="R418" i="25" s="1"/>
  <c r="P418" i="25"/>
  <c r="Q425" i="25"/>
  <c r="R425" i="25" s="1"/>
  <c r="P425" i="25"/>
  <c r="Q438" i="25"/>
  <c r="R438" i="25" s="1"/>
  <c r="P438" i="25"/>
  <c r="Q454" i="25"/>
  <c r="R454" i="25" s="1"/>
  <c r="P454" i="25"/>
  <c r="Q537" i="25"/>
  <c r="R537" i="25"/>
  <c r="P537" i="25"/>
  <c r="Q313" i="25"/>
  <c r="R313" i="25" s="1"/>
  <c r="P313" i="25"/>
  <c r="Q322" i="25"/>
  <c r="R322" i="25" s="1"/>
  <c r="P322" i="25"/>
  <c r="Q386" i="25"/>
  <c r="R386" i="25" s="1"/>
  <c r="P386" i="25"/>
  <c r="Q394" i="25"/>
  <c r="R394" i="25" s="1"/>
  <c r="P394" i="25"/>
  <c r="Q413" i="25"/>
  <c r="R413" i="25" s="1"/>
  <c r="Q495" i="25"/>
  <c r="R495" i="25" s="1"/>
  <c r="P495" i="25"/>
  <c r="P808" i="25"/>
  <c r="P194" i="25"/>
  <c r="Q209" i="25"/>
  <c r="R209" i="25" s="1"/>
  <c r="P266" i="25"/>
  <c r="Q330" i="25"/>
  <c r="R330" i="25" s="1"/>
  <c r="P330" i="25"/>
  <c r="P353" i="25"/>
  <c r="Q401" i="25"/>
  <c r="R401" i="25" s="1"/>
  <c r="P401" i="25"/>
  <c r="Q426" i="25"/>
  <c r="R426" i="25" s="1"/>
  <c r="P426" i="25"/>
  <c r="Q473" i="25"/>
  <c r="R473" i="25" s="1"/>
  <c r="P473" i="25"/>
  <c r="P479" i="25"/>
  <c r="Q487" i="25"/>
  <c r="R487" i="25" s="1"/>
  <c r="Q505" i="25"/>
  <c r="R505" i="25" s="1"/>
  <c r="P505" i="25"/>
  <c r="Q517" i="25"/>
  <c r="R517" i="25"/>
  <c r="P517" i="25"/>
  <c r="Q539" i="25"/>
  <c r="R539" i="25" s="1"/>
  <c r="P539" i="25"/>
  <c r="P683" i="25"/>
  <c r="Q683" i="25"/>
  <c r="R683" i="25" s="1"/>
  <c r="Q695" i="25"/>
  <c r="R695" i="25"/>
  <c r="P699" i="25"/>
  <c r="Q699" i="25"/>
  <c r="R699" i="25" s="1"/>
  <c r="Q497" i="25"/>
  <c r="R497" i="25" s="1"/>
  <c r="P497" i="25"/>
  <c r="Q507" i="25"/>
  <c r="R507" i="25"/>
  <c r="P507" i="25"/>
  <c r="Q521" i="25"/>
  <c r="R521" i="25"/>
  <c r="P543" i="25"/>
  <c r="Q465" i="25"/>
  <c r="R465" i="25" s="1"/>
  <c r="Q519" i="25"/>
  <c r="R519" i="25" s="1"/>
  <c r="P519" i="25"/>
  <c r="Q571" i="25"/>
  <c r="R571" i="25"/>
  <c r="P571" i="25"/>
  <c r="P531" i="25"/>
  <c r="Q806" i="25"/>
  <c r="R806" i="25" s="1"/>
  <c r="P806" i="25"/>
  <c r="P810" i="25"/>
  <c r="Q810" i="25"/>
  <c r="R810" i="25"/>
  <c r="P461" i="25"/>
  <c r="P433" i="25"/>
  <c r="P437" i="25"/>
  <c r="P441" i="25"/>
  <c r="P445" i="25"/>
  <c r="P449" i="25"/>
  <c r="P453" i="25"/>
  <c r="P457" i="25"/>
  <c r="P468" i="25"/>
  <c r="P491" i="25"/>
  <c r="Q513" i="25"/>
  <c r="R513" i="25"/>
  <c r="P513" i="25"/>
  <c r="P681" i="25"/>
  <c r="Q681" i="25"/>
  <c r="R681" i="25" s="1"/>
  <c r="P697" i="25"/>
  <c r="Q697" i="25"/>
  <c r="R697" i="25" s="1"/>
  <c r="P474" i="25"/>
  <c r="Q493" i="25"/>
  <c r="R493" i="25"/>
  <c r="P525" i="25"/>
  <c r="P528" i="25"/>
  <c r="Q822" i="25"/>
  <c r="R822" i="25" s="1"/>
  <c r="P822" i="25"/>
  <c r="P826" i="25"/>
  <c r="Q826" i="25"/>
  <c r="R826" i="25" s="1"/>
  <c r="P939" i="25"/>
  <c r="Q939" i="25"/>
  <c r="R939" i="25" s="1"/>
  <c r="P460" i="25"/>
  <c r="P464" i="25"/>
  <c r="P490" i="25"/>
  <c r="Q551" i="25"/>
  <c r="R551" i="25" s="1"/>
  <c r="Q749" i="25"/>
  <c r="R749" i="25" s="1"/>
  <c r="Q553" i="25"/>
  <c r="R553" i="25"/>
  <c r="P553" i="25"/>
  <c r="R565" i="25"/>
  <c r="P647" i="25"/>
  <c r="Q647" i="25"/>
  <c r="R647" i="25" s="1"/>
  <c r="P663" i="25"/>
  <c r="Q663" i="25"/>
  <c r="R663" i="25"/>
  <c r="Q792" i="25"/>
  <c r="R792" i="25" s="1"/>
  <c r="Q489" i="25"/>
  <c r="R489" i="25" s="1"/>
  <c r="P489" i="25"/>
  <c r="Q527" i="25"/>
  <c r="R527" i="25" s="1"/>
  <c r="P527" i="25"/>
  <c r="P615" i="25"/>
  <c r="Q615" i="25"/>
  <c r="R615" i="25" s="1"/>
  <c r="P631" i="25"/>
  <c r="Q631" i="25"/>
  <c r="R631" i="25" s="1"/>
  <c r="Q760" i="25"/>
  <c r="R760" i="25" s="1"/>
  <c r="P760" i="25"/>
  <c r="P903" i="25"/>
  <c r="Q903" i="25"/>
  <c r="R903" i="25"/>
  <c r="Q923" i="25"/>
  <c r="R923" i="25" s="1"/>
  <c r="P923" i="25"/>
  <c r="P981" i="25"/>
  <c r="Q981" i="25"/>
  <c r="R981" i="25" s="1"/>
  <c r="Q559" i="25"/>
  <c r="R559" i="25" s="1"/>
  <c r="P559" i="25"/>
  <c r="Q591" i="25"/>
  <c r="R591" i="25" s="1"/>
  <c r="P591" i="25"/>
  <c r="Q744" i="25"/>
  <c r="R744" i="25" s="1"/>
  <c r="P744" i="25"/>
  <c r="Q503" i="25"/>
  <c r="R503" i="25" s="1"/>
  <c r="Q509" i="25"/>
  <c r="R509" i="25"/>
  <c r="P509" i="25"/>
  <c r="Q529" i="25"/>
  <c r="R529" i="25" s="1"/>
  <c r="P529" i="25"/>
  <c r="P536" i="25"/>
  <c r="Q541" i="25"/>
  <c r="R541" i="25" s="1"/>
  <c r="P541" i="25"/>
  <c r="Q561" i="25"/>
  <c r="R561" i="25" s="1"/>
  <c r="P561" i="25"/>
  <c r="P568" i="25"/>
  <c r="Q573" i="25"/>
  <c r="R573" i="25" s="1"/>
  <c r="P573" i="25"/>
  <c r="Q593" i="25"/>
  <c r="R593" i="25" s="1"/>
  <c r="P593" i="25"/>
  <c r="P600" i="25"/>
  <c r="Q712" i="25"/>
  <c r="R712" i="25" s="1"/>
  <c r="P712" i="25"/>
  <c r="Q728" i="25"/>
  <c r="R728" i="25" s="1"/>
  <c r="P728" i="25"/>
  <c r="P774" i="25"/>
  <c r="P839" i="25"/>
  <c r="P855" i="25"/>
  <c r="Q855" i="25"/>
  <c r="R855" i="25"/>
  <c r="P871" i="25"/>
  <c r="Q871" i="25"/>
  <c r="R871" i="25"/>
  <c r="Q535" i="25"/>
  <c r="R535" i="25"/>
  <c r="P535" i="25"/>
  <c r="Q599" i="25"/>
  <c r="R599" i="25"/>
  <c r="P599" i="25"/>
  <c r="Q696" i="25"/>
  <c r="R696" i="25" s="1"/>
  <c r="P696" i="25"/>
  <c r="Q717" i="25"/>
  <c r="R717" i="25" s="1"/>
  <c r="Q733" i="25"/>
  <c r="R733" i="25" s="1"/>
  <c r="P758" i="25"/>
  <c r="Q778" i="25"/>
  <c r="R778" i="25"/>
  <c r="P807" i="25"/>
  <c r="Q807" i="25"/>
  <c r="R807" i="25" s="1"/>
  <c r="Q888" i="25"/>
  <c r="R888" i="25" s="1"/>
  <c r="P888" i="25"/>
  <c r="Q904" i="25"/>
  <c r="R904" i="25" s="1"/>
  <c r="P904" i="25"/>
  <c r="P965" i="25"/>
  <c r="Q965" i="25"/>
  <c r="R965" i="25" s="1"/>
  <c r="Q569" i="25"/>
  <c r="R569" i="25" s="1"/>
  <c r="P579" i="25"/>
  <c r="Q581" i="25"/>
  <c r="R581" i="25"/>
  <c r="P581" i="25"/>
  <c r="Q607" i="25"/>
  <c r="R607" i="25" s="1"/>
  <c r="P607" i="25"/>
  <c r="Q617" i="25"/>
  <c r="R617" i="25" s="1"/>
  <c r="Q619" i="25"/>
  <c r="R619" i="25" s="1"/>
  <c r="Q633" i="25"/>
  <c r="R633" i="25" s="1"/>
  <c r="Q648" i="25"/>
  <c r="R648" i="25" s="1"/>
  <c r="P648" i="25"/>
  <c r="Q685" i="25"/>
  <c r="R685" i="25" s="1"/>
  <c r="Q701" i="25"/>
  <c r="R701" i="25" s="1"/>
  <c r="Q746" i="25"/>
  <c r="R746" i="25" s="1"/>
  <c r="Q762" i="25"/>
  <c r="R762" i="25" s="1"/>
  <c r="P775" i="25"/>
  <c r="Q775" i="25"/>
  <c r="R775" i="25" s="1"/>
  <c r="P791" i="25"/>
  <c r="Q791" i="25"/>
  <c r="R791" i="25" s="1"/>
  <c r="Q575" i="25"/>
  <c r="R575" i="25" s="1"/>
  <c r="P575" i="25"/>
  <c r="Q616" i="25"/>
  <c r="R616" i="25" s="1"/>
  <c r="Q632" i="25"/>
  <c r="R632" i="25" s="1"/>
  <c r="P632" i="25"/>
  <c r="P678" i="25"/>
  <c r="P694" i="25"/>
  <c r="P743" i="25"/>
  <c r="Q743" i="25"/>
  <c r="R743" i="25"/>
  <c r="Q759" i="25"/>
  <c r="R759" i="25"/>
  <c r="Q874" i="25"/>
  <c r="R874" i="25" s="1"/>
  <c r="P874" i="25"/>
  <c r="Q889" i="25"/>
  <c r="R889" i="25"/>
  <c r="P889" i="25"/>
  <c r="Q909" i="25"/>
  <c r="R909" i="25"/>
  <c r="P909" i="25"/>
  <c r="P933" i="25"/>
  <c r="Q933" i="25"/>
  <c r="R933" i="25" s="1"/>
  <c r="Q949" i="25"/>
  <c r="R949" i="25" s="1"/>
  <c r="Q545" i="25"/>
  <c r="R545" i="25" s="1"/>
  <c r="P545" i="25"/>
  <c r="P555" i="25"/>
  <c r="Q557" i="25"/>
  <c r="R557" i="25" s="1"/>
  <c r="P557" i="25"/>
  <c r="P587" i="25"/>
  <c r="P589" i="25"/>
  <c r="Q637" i="25"/>
  <c r="R637" i="25" s="1"/>
  <c r="P646" i="25"/>
  <c r="P662" i="25"/>
  <c r="Q682" i="25"/>
  <c r="R682" i="25" s="1"/>
  <c r="Q698" i="25"/>
  <c r="R698" i="25" s="1"/>
  <c r="P711" i="25"/>
  <c r="Q711" i="25"/>
  <c r="R711" i="25" s="1"/>
  <c r="Q811" i="25"/>
  <c r="R811" i="25" s="1"/>
  <c r="Q825" i="25"/>
  <c r="R825" i="25" s="1"/>
  <c r="Q827" i="25"/>
  <c r="R827" i="25" s="1"/>
  <c r="Q840" i="25"/>
  <c r="R840" i="25" s="1"/>
  <c r="P840" i="25"/>
  <c r="Q856" i="25"/>
  <c r="R856" i="25" s="1"/>
  <c r="P856" i="25"/>
  <c r="Q893" i="25"/>
  <c r="R893" i="25" s="1"/>
  <c r="P919" i="25"/>
  <c r="Q919" i="25"/>
  <c r="R919" i="25" s="1"/>
  <c r="P894" i="25"/>
  <c r="P942" i="25"/>
  <c r="Q997" i="25"/>
  <c r="R997" i="25" s="1"/>
  <c r="Q879" i="25"/>
  <c r="R879" i="25" s="1"/>
  <c r="P883" i="25"/>
  <c r="P898" i="25"/>
  <c r="P913" i="25"/>
  <c r="P918" i="25"/>
  <c r="P928" i="25"/>
  <c r="P944" i="25"/>
  <c r="Q951" i="25"/>
  <c r="R951" i="25" s="1"/>
  <c r="P960" i="25"/>
  <c r="Q967" i="25"/>
  <c r="R967" i="25"/>
  <c r="Q974" i="25"/>
  <c r="R974" i="25"/>
  <c r="Q990" i="25"/>
  <c r="R990" i="25" s="1"/>
  <c r="Q999" i="25"/>
  <c r="R999" i="25" s="1"/>
  <c r="Q1006" i="25"/>
  <c r="R1006" i="25"/>
  <c r="P1008" i="25"/>
  <c r="P922" i="25"/>
  <c r="Q969" i="25"/>
  <c r="R969" i="25" s="1"/>
  <c r="Q985" i="25"/>
  <c r="R985" i="25" s="1"/>
  <c r="Q1001" i="25"/>
  <c r="R1001" i="25" s="1"/>
  <c r="P902" i="25"/>
  <c r="Q887" i="25"/>
  <c r="R887" i="25" s="1"/>
  <c r="Q957" i="25"/>
  <c r="R957" i="25" s="1"/>
  <c r="Q973" i="25"/>
  <c r="R973" i="25" s="1"/>
  <c r="Q989" i="25"/>
  <c r="R989" i="25" s="1"/>
  <c r="Q1005" i="25"/>
  <c r="R1005" i="25" s="1"/>
  <c r="M1008" i="5"/>
  <c r="L1008" i="5"/>
  <c r="P1008" i="5" s="1"/>
  <c r="M1007" i="5"/>
  <c r="L1007" i="5"/>
  <c r="M1006" i="5"/>
  <c r="L1006" i="5"/>
  <c r="P1006" i="5"/>
  <c r="M1005" i="5"/>
  <c r="L1005" i="5"/>
  <c r="M1004" i="5"/>
  <c r="L1004" i="5"/>
  <c r="M1003" i="5"/>
  <c r="L1003" i="5"/>
  <c r="P1003" i="5"/>
  <c r="M1002" i="5"/>
  <c r="L1002" i="5"/>
  <c r="P1002" i="5" s="1"/>
  <c r="M1001" i="5"/>
  <c r="L1001" i="5"/>
  <c r="M1000" i="5"/>
  <c r="L1000" i="5"/>
  <c r="P1000" i="5"/>
  <c r="M999" i="5"/>
  <c r="L999" i="5"/>
  <c r="P999" i="5" s="1"/>
  <c r="M998" i="5"/>
  <c r="L998" i="5"/>
  <c r="M997" i="5"/>
  <c r="L997" i="5"/>
  <c r="Q997" i="5" s="1"/>
  <c r="P997" i="5"/>
  <c r="M996" i="5"/>
  <c r="L996" i="5"/>
  <c r="M995" i="5"/>
  <c r="L995" i="5"/>
  <c r="M994" i="5"/>
  <c r="L994" i="5"/>
  <c r="M993" i="5"/>
  <c r="L993" i="5"/>
  <c r="M992" i="5"/>
  <c r="L992" i="5"/>
  <c r="P992" i="5"/>
  <c r="M991" i="5"/>
  <c r="L991" i="5"/>
  <c r="P991" i="5"/>
  <c r="M990" i="5"/>
  <c r="L990" i="5"/>
  <c r="P990" i="5" s="1"/>
  <c r="M989" i="5"/>
  <c r="L989" i="5"/>
  <c r="M988" i="5"/>
  <c r="L988" i="5"/>
  <c r="M987" i="5"/>
  <c r="L987" i="5"/>
  <c r="M986" i="5"/>
  <c r="L986" i="5"/>
  <c r="M985" i="5"/>
  <c r="L985" i="5"/>
  <c r="M984" i="5"/>
  <c r="L984" i="5"/>
  <c r="P984" i="5"/>
  <c r="M983" i="5"/>
  <c r="L983" i="5"/>
  <c r="P983" i="5" s="1"/>
  <c r="M982" i="5"/>
  <c r="L982" i="5"/>
  <c r="P982" i="5" s="1"/>
  <c r="M981" i="5"/>
  <c r="L981" i="5"/>
  <c r="P981" i="5" s="1"/>
  <c r="M980" i="5"/>
  <c r="L980" i="5"/>
  <c r="M979" i="5"/>
  <c r="L979" i="5"/>
  <c r="M978" i="5"/>
  <c r="L978" i="5"/>
  <c r="P978" i="5" s="1"/>
  <c r="M977" i="5"/>
  <c r="L977" i="5"/>
  <c r="P977" i="5"/>
  <c r="M976" i="5"/>
  <c r="L976" i="5"/>
  <c r="P976" i="5" s="1"/>
  <c r="M975" i="5"/>
  <c r="L975" i="5"/>
  <c r="P975" i="5" s="1"/>
  <c r="M974" i="5"/>
  <c r="L974" i="5"/>
  <c r="P974" i="5" s="1"/>
  <c r="M973" i="5"/>
  <c r="L973" i="5"/>
  <c r="P973" i="5"/>
  <c r="M972" i="5"/>
  <c r="L972" i="5"/>
  <c r="M971" i="5"/>
  <c r="L971" i="5"/>
  <c r="M970" i="5"/>
  <c r="L970" i="5"/>
  <c r="P970" i="5" s="1"/>
  <c r="M969" i="5"/>
  <c r="L969" i="5"/>
  <c r="P969" i="5" s="1"/>
  <c r="M968" i="5"/>
  <c r="L968" i="5"/>
  <c r="M967" i="5"/>
  <c r="L967" i="5"/>
  <c r="P967" i="5" s="1"/>
  <c r="M966" i="5"/>
  <c r="L966" i="5"/>
  <c r="M965" i="5"/>
  <c r="L965" i="5"/>
  <c r="P965" i="5" s="1"/>
  <c r="M964" i="5"/>
  <c r="L964" i="5"/>
  <c r="Q964" i="5" s="1"/>
  <c r="M963" i="5"/>
  <c r="L963" i="5"/>
  <c r="M962" i="5"/>
  <c r="L962" i="5"/>
  <c r="P962" i="5" s="1"/>
  <c r="M961" i="5"/>
  <c r="L961" i="5"/>
  <c r="M960" i="5"/>
  <c r="L960" i="5"/>
  <c r="P960" i="5" s="1"/>
  <c r="M959" i="5"/>
  <c r="L959" i="5"/>
  <c r="P959" i="5" s="1"/>
  <c r="M958" i="5"/>
  <c r="L958" i="5"/>
  <c r="Q958" i="5" s="1"/>
  <c r="M957" i="5"/>
  <c r="L957" i="5"/>
  <c r="P957" i="5" s="1"/>
  <c r="M956" i="5"/>
  <c r="L956" i="5"/>
  <c r="P956" i="5" s="1"/>
  <c r="M955" i="5"/>
  <c r="L955" i="5"/>
  <c r="Q955" i="5" s="1"/>
  <c r="R955" i="5" s="1"/>
  <c r="M954" i="5"/>
  <c r="L954" i="5"/>
  <c r="P954" i="5" s="1"/>
  <c r="M953" i="5"/>
  <c r="L953" i="5"/>
  <c r="P953" i="5"/>
  <c r="M952" i="5"/>
  <c r="L952" i="5"/>
  <c r="P952" i="5"/>
  <c r="M951" i="5"/>
  <c r="L951" i="5"/>
  <c r="P951" i="5" s="1"/>
  <c r="M950" i="5"/>
  <c r="L950" i="5"/>
  <c r="M949" i="5"/>
  <c r="L949" i="5"/>
  <c r="M948" i="5"/>
  <c r="L948" i="5"/>
  <c r="M947" i="5"/>
  <c r="L947" i="5"/>
  <c r="P947" i="5" s="1"/>
  <c r="M946" i="5"/>
  <c r="L946" i="5"/>
  <c r="M945" i="5"/>
  <c r="L945" i="5"/>
  <c r="M944" i="5"/>
  <c r="L944" i="5"/>
  <c r="P944" i="5"/>
  <c r="M943" i="5"/>
  <c r="L943" i="5"/>
  <c r="M942" i="5"/>
  <c r="L942" i="5"/>
  <c r="Q942" i="5" s="1"/>
  <c r="R942" i="5" s="1"/>
  <c r="M941" i="5"/>
  <c r="L941" i="5"/>
  <c r="P941" i="5"/>
  <c r="M940" i="5"/>
  <c r="L940" i="5"/>
  <c r="M939" i="5"/>
  <c r="L939" i="5"/>
  <c r="M938" i="5"/>
  <c r="L938" i="5"/>
  <c r="M937" i="5"/>
  <c r="L937" i="5"/>
  <c r="P937" i="5"/>
  <c r="M936" i="5"/>
  <c r="L936" i="5"/>
  <c r="P936" i="5" s="1"/>
  <c r="M935" i="5"/>
  <c r="L935" i="5"/>
  <c r="P935" i="5" s="1"/>
  <c r="M934" i="5"/>
  <c r="L934" i="5"/>
  <c r="Q934" i="5" s="1"/>
  <c r="R934" i="5" s="1"/>
  <c r="M933" i="5"/>
  <c r="L933" i="5"/>
  <c r="M932" i="5"/>
  <c r="L932" i="5"/>
  <c r="P932" i="5" s="1"/>
  <c r="M931" i="5"/>
  <c r="L931" i="5"/>
  <c r="M930" i="5"/>
  <c r="L930" i="5"/>
  <c r="P930" i="5"/>
  <c r="M929" i="5"/>
  <c r="L929" i="5"/>
  <c r="M928" i="5"/>
  <c r="L928" i="5"/>
  <c r="P928" i="5" s="1"/>
  <c r="M927" i="5"/>
  <c r="L927" i="5"/>
  <c r="P927" i="5" s="1"/>
  <c r="M926" i="5"/>
  <c r="L926" i="5"/>
  <c r="M925" i="5"/>
  <c r="L925" i="5"/>
  <c r="P925" i="5" s="1"/>
  <c r="M924" i="5"/>
  <c r="L924" i="5"/>
  <c r="P924" i="5"/>
  <c r="M923" i="5"/>
  <c r="L923" i="5"/>
  <c r="P923" i="5" s="1"/>
  <c r="M922" i="5"/>
  <c r="L922" i="5"/>
  <c r="M921" i="5"/>
  <c r="L921" i="5"/>
  <c r="P921" i="5" s="1"/>
  <c r="M920" i="5"/>
  <c r="L920" i="5"/>
  <c r="P920" i="5" s="1"/>
  <c r="M919" i="5"/>
  <c r="L919" i="5"/>
  <c r="P919" i="5" s="1"/>
  <c r="M918" i="5"/>
  <c r="L918" i="5"/>
  <c r="M917" i="5"/>
  <c r="L917" i="5"/>
  <c r="M916" i="5"/>
  <c r="L916" i="5"/>
  <c r="P916" i="5" s="1"/>
  <c r="M915" i="5"/>
  <c r="L915" i="5"/>
  <c r="M914" i="5"/>
  <c r="L914" i="5"/>
  <c r="M913" i="5"/>
  <c r="L913" i="5"/>
  <c r="P913" i="5" s="1"/>
  <c r="M912" i="5"/>
  <c r="L912" i="5"/>
  <c r="P912" i="5"/>
  <c r="M911" i="5"/>
  <c r="L911" i="5"/>
  <c r="M910" i="5"/>
  <c r="L910" i="5"/>
  <c r="M909" i="5"/>
  <c r="L909" i="5"/>
  <c r="M908" i="5"/>
  <c r="L908" i="5"/>
  <c r="Q908" i="5" s="1"/>
  <c r="M907" i="5"/>
  <c r="L907" i="5"/>
  <c r="P907" i="5" s="1"/>
  <c r="M906" i="5"/>
  <c r="L906" i="5"/>
  <c r="P906" i="5"/>
  <c r="M905" i="5"/>
  <c r="L905" i="5"/>
  <c r="P905" i="5"/>
  <c r="M904" i="5"/>
  <c r="L904" i="5"/>
  <c r="P904" i="5" s="1"/>
  <c r="M903" i="5"/>
  <c r="L903" i="5"/>
  <c r="M902" i="5"/>
  <c r="L902" i="5"/>
  <c r="M901" i="5"/>
  <c r="L901" i="5"/>
  <c r="M900" i="5"/>
  <c r="L900" i="5"/>
  <c r="P900" i="5" s="1"/>
  <c r="M899" i="5"/>
  <c r="L899" i="5"/>
  <c r="M898" i="5"/>
  <c r="L898" i="5"/>
  <c r="P898" i="5"/>
  <c r="M897" i="5"/>
  <c r="L897" i="5"/>
  <c r="M896" i="5"/>
  <c r="L896" i="5"/>
  <c r="P896" i="5" s="1"/>
  <c r="M895" i="5"/>
  <c r="L895" i="5"/>
  <c r="Q895" i="5" s="1"/>
  <c r="R895" i="5" s="1"/>
  <c r="M894" i="5"/>
  <c r="L894" i="5"/>
  <c r="Q894" i="5"/>
  <c r="R894" i="5" s="1"/>
  <c r="M893" i="5"/>
  <c r="L893" i="5"/>
  <c r="Q893" i="5" s="1"/>
  <c r="R893" i="5" s="1"/>
  <c r="M892" i="5"/>
  <c r="L892" i="5"/>
  <c r="P892" i="5"/>
  <c r="M891" i="5"/>
  <c r="L891" i="5"/>
  <c r="P891" i="5" s="1"/>
  <c r="M890" i="5"/>
  <c r="L890" i="5"/>
  <c r="M889" i="5"/>
  <c r="L889" i="5"/>
  <c r="Q889" i="5" s="1"/>
  <c r="R889" i="5" s="1"/>
  <c r="M888" i="5"/>
  <c r="L888" i="5"/>
  <c r="P888" i="5" s="1"/>
  <c r="M887" i="5"/>
  <c r="L887" i="5"/>
  <c r="P887" i="5" s="1"/>
  <c r="M886" i="5"/>
  <c r="L886" i="5"/>
  <c r="Q886" i="5" s="1"/>
  <c r="M885" i="5"/>
  <c r="L885" i="5"/>
  <c r="Q885" i="5"/>
  <c r="R885" i="5" s="1"/>
  <c r="M884" i="5"/>
  <c r="L884" i="5"/>
  <c r="Q884" i="5" s="1"/>
  <c r="P884" i="5"/>
  <c r="M883" i="5"/>
  <c r="L883" i="5"/>
  <c r="Q883" i="5" s="1"/>
  <c r="R883" i="5"/>
  <c r="M882" i="5"/>
  <c r="L882" i="5"/>
  <c r="Q882" i="5" s="1"/>
  <c r="M881" i="5"/>
  <c r="L881" i="5"/>
  <c r="Q881" i="5"/>
  <c r="R881" i="5" s="1"/>
  <c r="M880" i="5"/>
  <c r="L880" i="5"/>
  <c r="Q880" i="5" s="1"/>
  <c r="R880" i="5" s="1"/>
  <c r="M879" i="5"/>
  <c r="L879" i="5"/>
  <c r="M878" i="5"/>
  <c r="L878" i="5"/>
  <c r="M877" i="5"/>
  <c r="L877" i="5"/>
  <c r="Q877" i="5" s="1"/>
  <c r="R877" i="5" s="1"/>
  <c r="M876" i="5"/>
  <c r="L876" i="5"/>
  <c r="P876" i="5" s="1"/>
  <c r="M875" i="5"/>
  <c r="L875" i="5"/>
  <c r="M874" i="5"/>
  <c r="L874" i="5"/>
  <c r="M873" i="5"/>
  <c r="L873" i="5"/>
  <c r="M872" i="5"/>
  <c r="L872" i="5"/>
  <c r="P872" i="5"/>
  <c r="M871" i="5"/>
  <c r="L871" i="5"/>
  <c r="Q871" i="5"/>
  <c r="R871" i="5" s="1"/>
  <c r="M870" i="5"/>
  <c r="L870" i="5"/>
  <c r="Q870" i="5" s="1"/>
  <c r="R870" i="5" s="1"/>
  <c r="M869" i="5"/>
  <c r="L869" i="5"/>
  <c r="Q869" i="5" s="1"/>
  <c r="R869" i="5" s="1"/>
  <c r="M868" i="5"/>
  <c r="L868" i="5"/>
  <c r="P868" i="5"/>
  <c r="M867" i="5"/>
  <c r="L867" i="5"/>
  <c r="M866" i="5"/>
  <c r="L866" i="5"/>
  <c r="M865" i="5"/>
  <c r="L865" i="5"/>
  <c r="Q865" i="5" s="1"/>
  <c r="R865" i="5" s="1"/>
  <c r="M864" i="5"/>
  <c r="L864" i="5"/>
  <c r="P864" i="5"/>
  <c r="M863" i="5"/>
  <c r="L863" i="5"/>
  <c r="M862" i="5"/>
  <c r="L862" i="5"/>
  <c r="P862" i="5"/>
  <c r="M861" i="5"/>
  <c r="L861" i="5"/>
  <c r="Q861" i="5"/>
  <c r="R861" i="5" s="1"/>
  <c r="M860" i="5"/>
  <c r="L860" i="5"/>
  <c r="M859" i="5"/>
  <c r="L859" i="5"/>
  <c r="Q859" i="5"/>
  <c r="R859" i="5" s="1"/>
  <c r="M858" i="5"/>
  <c r="L858" i="5"/>
  <c r="M857" i="5"/>
  <c r="L857" i="5"/>
  <c r="M856" i="5"/>
  <c r="L856" i="5"/>
  <c r="Q856" i="5" s="1"/>
  <c r="R856" i="5" s="1"/>
  <c r="M855" i="5"/>
  <c r="L855" i="5"/>
  <c r="Q855" i="5" s="1"/>
  <c r="R855" i="5" s="1"/>
  <c r="M854" i="5"/>
  <c r="L854" i="5"/>
  <c r="Q854" i="5" s="1"/>
  <c r="R854" i="5" s="1"/>
  <c r="M853" i="5"/>
  <c r="L853" i="5"/>
  <c r="Q853" i="5"/>
  <c r="R853" i="5" s="1"/>
  <c r="M852" i="5"/>
  <c r="L852" i="5"/>
  <c r="P852" i="5" s="1"/>
  <c r="M851" i="5"/>
  <c r="L851" i="5"/>
  <c r="M850" i="5"/>
  <c r="L850" i="5"/>
  <c r="M849" i="5"/>
  <c r="L849" i="5"/>
  <c r="Q849" i="5"/>
  <c r="R849" i="5" s="1"/>
  <c r="M848" i="5"/>
  <c r="L848" i="5"/>
  <c r="P848" i="5"/>
  <c r="M847" i="5"/>
  <c r="L847" i="5"/>
  <c r="M846" i="5"/>
  <c r="L846" i="5"/>
  <c r="M845" i="5"/>
  <c r="L845" i="5"/>
  <c r="P845" i="5" s="1"/>
  <c r="Q845" i="5"/>
  <c r="R845" i="5" s="1"/>
  <c r="M844" i="5"/>
  <c r="L844" i="5"/>
  <c r="Q844" i="5" s="1"/>
  <c r="M843" i="5"/>
  <c r="L843" i="5"/>
  <c r="P843" i="5" s="1"/>
  <c r="M842" i="5"/>
  <c r="L842" i="5"/>
  <c r="Q842" i="5" s="1"/>
  <c r="R842" i="5" s="1"/>
  <c r="M841" i="5"/>
  <c r="L841" i="5"/>
  <c r="M840" i="5"/>
  <c r="L840" i="5"/>
  <c r="M839" i="5"/>
  <c r="L839" i="5"/>
  <c r="M838" i="5"/>
  <c r="L838" i="5"/>
  <c r="Q838" i="5" s="1"/>
  <c r="R838" i="5" s="1"/>
  <c r="M837" i="5"/>
  <c r="L837" i="5"/>
  <c r="M836" i="5"/>
  <c r="L836" i="5"/>
  <c r="M835" i="5"/>
  <c r="L835" i="5"/>
  <c r="P835" i="5" s="1"/>
  <c r="M834" i="5"/>
  <c r="L834" i="5"/>
  <c r="P834" i="5" s="1"/>
  <c r="M833" i="5"/>
  <c r="L833" i="5"/>
  <c r="Q833" i="5"/>
  <c r="R833" i="5" s="1"/>
  <c r="M832" i="5"/>
  <c r="L832" i="5"/>
  <c r="P832" i="5"/>
  <c r="M831" i="5"/>
  <c r="L831" i="5"/>
  <c r="Q831" i="5" s="1"/>
  <c r="R831" i="5" s="1"/>
  <c r="M830" i="5"/>
  <c r="L830" i="5"/>
  <c r="Q830" i="5" s="1"/>
  <c r="R830" i="5" s="1"/>
  <c r="M829" i="5"/>
  <c r="L829" i="5"/>
  <c r="Q829" i="5" s="1"/>
  <c r="R829" i="5" s="1"/>
  <c r="M828" i="5"/>
  <c r="L828" i="5"/>
  <c r="M827" i="5"/>
  <c r="L827" i="5"/>
  <c r="P827" i="5" s="1"/>
  <c r="M826" i="5"/>
  <c r="L826" i="5"/>
  <c r="M825" i="5"/>
  <c r="L825" i="5"/>
  <c r="Q825" i="5" s="1"/>
  <c r="R825" i="5" s="1"/>
  <c r="M824" i="5"/>
  <c r="L824" i="5"/>
  <c r="P824" i="5"/>
  <c r="M823" i="5"/>
  <c r="L823" i="5"/>
  <c r="P823" i="5"/>
  <c r="M822" i="5"/>
  <c r="L822" i="5"/>
  <c r="P822" i="5"/>
  <c r="M821" i="5"/>
  <c r="L821" i="5"/>
  <c r="M820" i="5"/>
  <c r="L820" i="5"/>
  <c r="M819" i="5"/>
  <c r="L819" i="5"/>
  <c r="Q819" i="5" s="1"/>
  <c r="R819" i="5" s="1"/>
  <c r="M818" i="5"/>
  <c r="L818" i="5"/>
  <c r="M817" i="5"/>
  <c r="L817" i="5"/>
  <c r="Q817" i="5" s="1"/>
  <c r="R817" i="5"/>
  <c r="M816" i="5"/>
  <c r="L816" i="5"/>
  <c r="Q816" i="5" s="1"/>
  <c r="R816" i="5" s="1"/>
  <c r="M815" i="5"/>
  <c r="L815" i="5"/>
  <c r="Q815" i="5" s="1"/>
  <c r="R815" i="5" s="1"/>
  <c r="M814" i="5"/>
  <c r="L814" i="5"/>
  <c r="M813" i="5"/>
  <c r="L813" i="5"/>
  <c r="Q813" i="5" s="1"/>
  <c r="R813" i="5" s="1"/>
  <c r="M812" i="5"/>
  <c r="L812" i="5"/>
  <c r="M811" i="5"/>
  <c r="L811" i="5"/>
  <c r="Q811" i="5" s="1"/>
  <c r="R811" i="5" s="1"/>
  <c r="M810" i="5"/>
  <c r="L810" i="5"/>
  <c r="P810" i="5" s="1"/>
  <c r="M809" i="5"/>
  <c r="L809" i="5"/>
  <c r="M808" i="5"/>
  <c r="L808" i="5"/>
  <c r="P808" i="5"/>
  <c r="M807" i="5"/>
  <c r="L807" i="5"/>
  <c r="M806" i="5"/>
  <c r="L806" i="5"/>
  <c r="P806" i="5" s="1"/>
  <c r="M805" i="5"/>
  <c r="L805" i="5"/>
  <c r="M804" i="5"/>
  <c r="L804" i="5"/>
  <c r="Q804" i="5" s="1"/>
  <c r="R804" i="5" s="1"/>
  <c r="M803" i="5"/>
  <c r="L803" i="5"/>
  <c r="Q803" i="5" s="1"/>
  <c r="R803" i="5"/>
  <c r="M802" i="5"/>
  <c r="L802" i="5"/>
  <c r="M801" i="5"/>
  <c r="L801" i="5"/>
  <c r="Q801" i="5" s="1"/>
  <c r="R801" i="5" s="1"/>
  <c r="M800" i="5"/>
  <c r="L800" i="5"/>
  <c r="Q800" i="5" s="1"/>
  <c r="R800" i="5"/>
  <c r="M799" i="5"/>
  <c r="L799" i="5"/>
  <c r="M798" i="5"/>
  <c r="L798" i="5"/>
  <c r="Q798" i="5" s="1"/>
  <c r="R798" i="5" s="1"/>
  <c r="M797" i="5"/>
  <c r="L797" i="5"/>
  <c r="Q797" i="5" s="1"/>
  <c r="R797" i="5" s="1"/>
  <c r="M796" i="5"/>
  <c r="L796" i="5"/>
  <c r="P796" i="5" s="1"/>
  <c r="M795" i="5"/>
  <c r="L795" i="5"/>
  <c r="P795" i="5"/>
  <c r="M794" i="5"/>
  <c r="L794" i="5"/>
  <c r="M793" i="5"/>
  <c r="L793" i="5"/>
  <c r="Q793" i="5"/>
  <c r="R793" i="5" s="1"/>
  <c r="M792" i="5"/>
  <c r="L792" i="5"/>
  <c r="P792" i="5"/>
  <c r="M791" i="5"/>
  <c r="L791" i="5"/>
  <c r="M790" i="5"/>
  <c r="L790" i="5"/>
  <c r="M789" i="5"/>
  <c r="L789" i="5"/>
  <c r="M788" i="5"/>
  <c r="L788" i="5"/>
  <c r="P788" i="5" s="1"/>
  <c r="M787" i="5"/>
  <c r="L787" i="5"/>
  <c r="Q787" i="5"/>
  <c r="R787" i="5" s="1"/>
  <c r="M786" i="5"/>
  <c r="L786" i="5"/>
  <c r="P786" i="5" s="1"/>
  <c r="M785" i="5"/>
  <c r="L785" i="5"/>
  <c r="P785" i="5" s="1"/>
  <c r="M784" i="5"/>
  <c r="L784" i="5"/>
  <c r="Q784" i="5" s="1"/>
  <c r="R784" i="5"/>
  <c r="M783" i="5"/>
  <c r="L783" i="5"/>
  <c r="M782" i="5"/>
  <c r="L782" i="5"/>
  <c r="Q782" i="5" s="1"/>
  <c r="M781" i="5"/>
  <c r="L781" i="5"/>
  <c r="M780" i="5"/>
  <c r="L780" i="5"/>
  <c r="P780" i="5"/>
  <c r="M779" i="5"/>
  <c r="L779" i="5"/>
  <c r="M778" i="5"/>
  <c r="L778" i="5"/>
  <c r="P778" i="5" s="1"/>
  <c r="M777" i="5"/>
  <c r="L777" i="5"/>
  <c r="M776" i="5"/>
  <c r="L776" i="5"/>
  <c r="P776" i="5" s="1"/>
  <c r="M775" i="5"/>
  <c r="L775" i="5"/>
  <c r="M774" i="5"/>
  <c r="L774" i="5"/>
  <c r="M773" i="5"/>
  <c r="L773" i="5"/>
  <c r="M772" i="5"/>
  <c r="L772" i="5"/>
  <c r="P772" i="5" s="1"/>
  <c r="M771" i="5"/>
  <c r="L771" i="5"/>
  <c r="Q771" i="5" s="1"/>
  <c r="R771" i="5" s="1"/>
  <c r="M770" i="5"/>
  <c r="L770" i="5"/>
  <c r="Q770" i="5" s="1"/>
  <c r="R770" i="5" s="1"/>
  <c r="M769" i="5"/>
  <c r="L769" i="5"/>
  <c r="P769" i="5"/>
  <c r="M768" i="5"/>
  <c r="L768" i="5"/>
  <c r="M767" i="5"/>
  <c r="L767" i="5"/>
  <c r="M766" i="5"/>
  <c r="L766" i="5"/>
  <c r="M765" i="5"/>
  <c r="L765" i="5"/>
  <c r="Q765" i="5" s="1"/>
  <c r="R765" i="5" s="1"/>
  <c r="M764" i="5"/>
  <c r="L764" i="5"/>
  <c r="Q764" i="5" s="1"/>
  <c r="R764" i="5" s="1"/>
  <c r="P764" i="5"/>
  <c r="M763" i="5"/>
  <c r="L763" i="5"/>
  <c r="M762" i="5"/>
  <c r="L762" i="5"/>
  <c r="Q762" i="5" s="1"/>
  <c r="R762" i="5" s="1"/>
  <c r="M761" i="5"/>
  <c r="L761" i="5"/>
  <c r="Q761" i="5" s="1"/>
  <c r="R761" i="5"/>
  <c r="M760" i="5"/>
  <c r="L760" i="5"/>
  <c r="P760" i="5" s="1"/>
  <c r="M759" i="5"/>
  <c r="L759" i="5"/>
  <c r="M758" i="5"/>
  <c r="L758" i="5"/>
  <c r="Q758" i="5" s="1"/>
  <c r="R758" i="5" s="1"/>
  <c r="P758" i="5"/>
  <c r="M757" i="5"/>
  <c r="L757" i="5"/>
  <c r="Q757" i="5" s="1"/>
  <c r="R757" i="5"/>
  <c r="M756" i="5"/>
  <c r="L756" i="5"/>
  <c r="M755" i="5"/>
  <c r="L755" i="5"/>
  <c r="Q755" i="5" s="1"/>
  <c r="R755" i="5" s="1"/>
  <c r="M754" i="5"/>
  <c r="L754" i="5"/>
  <c r="Q754" i="5" s="1"/>
  <c r="M753" i="5"/>
  <c r="L753" i="5"/>
  <c r="P753" i="5" s="1"/>
  <c r="M752" i="5"/>
  <c r="L752" i="5"/>
  <c r="M751" i="5"/>
  <c r="L751" i="5"/>
  <c r="P751" i="5"/>
  <c r="M750" i="5"/>
  <c r="L750" i="5"/>
  <c r="M749" i="5"/>
  <c r="L749" i="5"/>
  <c r="M748" i="5"/>
  <c r="L748" i="5"/>
  <c r="P748" i="5"/>
  <c r="M747" i="5"/>
  <c r="L747" i="5"/>
  <c r="Q747" i="5" s="1"/>
  <c r="R747" i="5" s="1"/>
  <c r="M746" i="5"/>
  <c r="L746" i="5"/>
  <c r="M745" i="5"/>
  <c r="L745" i="5"/>
  <c r="M744" i="5"/>
  <c r="L744" i="5"/>
  <c r="M743" i="5"/>
  <c r="L743" i="5"/>
  <c r="M742" i="5"/>
  <c r="L742" i="5"/>
  <c r="M741" i="5"/>
  <c r="L741" i="5"/>
  <c r="M740" i="5"/>
  <c r="L740" i="5"/>
  <c r="P740" i="5"/>
  <c r="M739" i="5"/>
  <c r="L739" i="5"/>
  <c r="M738" i="5"/>
  <c r="L738" i="5"/>
  <c r="Q738" i="5" s="1"/>
  <c r="R738" i="5" s="1"/>
  <c r="M737" i="5"/>
  <c r="L737" i="5"/>
  <c r="M736" i="5"/>
  <c r="L736" i="5"/>
  <c r="M735" i="5"/>
  <c r="L735" i="5"/>
  <c r="M734" i="5"/>
  <c r="L734" i="5"/>
  <c r="P734" i="5" s="1"/>
  <c r="M733" i="5"/>
  <c r="L733" i="5"/>
  <c r="P733" i="5" s="1"/>
  <c r="M732" i="5"/>
  <c r="L732" i="5"/>
  <c r="M731" i="5"/>
  <c r="L731" i="5"/>
  <c r="Q731" i="5"/>
  <c r="R731" i="5" s="1"/>
  <c r="M730" i="5"/>
  <c r="L730" i="5"/>
  <c r="M729" i="5"/>
  <c r="L729" i="5"/>
  <c r="M728" i="5"/>
  <c r="L728" i="5"/>
  <c r="P728" i="5" s="1"/>
  <c r="M727" i="5"/>
  <c r="L727" i="5"/>
  <c r="Q727" i="5" s="1"/>
  <c r="R727" i="5" s="1"/>
  <c r="M726" i="5"/>
  <c r="L726" i="5"/>
  <c r="Q726" i="5" s="1"/>
  <c r="R726" i="5" s="1"/>
  <c r="M725" i="5"/>
  <c r="L725" i="5"/>
  <c r="P725" i="5"/>
  <c r="M724" i="5"/>
  <c r="L724" i="5"/>
  <c r="P724" i="5" s="1"/>
  <c r="M723" i="5"/>
  <c r="L723" i="5"/>
  <c r="M722" i="5"/>
  <c r="L722" i="5"/>
  <c r="M721" i="5"/>
  <c r="L721" i="5"/>
  <c r="Q721" i="5"/>
  <c r="R721" i="5" s="1"/>
  <c r="M720" i="5"/>
  <c r="L720" i="5"/>
  <c r="M719" i="5"/>
  <c r="L719" i="5"/>
  <c r="Q719" i="5" s="1"/>
  <c r="R719" i="5" s="1"/>
  <c r="M718" i="5"/>
  <c r="L718" i="5"/>
  <c r="P718" i="5"/>
  <c r="M717" i="5"/>
  <c r="L717" i="5"/>
  <c r="Q717" i="5"/>
  <c r="R717" i="5" s="1"/>
  <c r="M716" i="5"/>
  <c r="L716" i="5"/>
  <c r="P716" i="5" s="1"/>
  <c r="M715" i="5"/>
  <c r="L715" i="5"/>
  <c r="M714" i="5"/>
  <c r="L714" i="5"/>
  <c r="P714" i="5" s="1"/>
  <c r="M713" i="5"/>
  <c r="L713" i="5"/>
  <c r="M712" i="5"/>
  <c r="L712" i="5"/>
  <c r="P712" i="5" s="1"/>
  <c r="M711" i="5"/>
  <c r="L711" i="5"/>
  <c r="M710" i="5"/>
  <c r="L710" i="5"/>
  <c r="P710" i="5"/>
  <c r="M709" i="5"/>
  <c r="L709" i="5"/>
  <c r="M708" i="5"/>
  <c r="L708" i="5"/>
  <c r="P708" i="5" s="1"/>
  <c r="M707" i="5"/>
  <c r="L707" i="5"/>
  <c r="M706" i="5"/>
  <c r="L706" i="5"/>
  <c r="Q706" i="5" s="1"/>
  <c r="R706" i="5" s="1"/>
  <c r="P706" i="5"/>
  <c r="M705" i="5"/>
  <c r="L705" i="5"/>
  <c r="Q705" i="5" s="1"/>
  <c r="R705" i="5" s="1"/>
  <c r="M704" i="5"/>
  <c r="L704" i="5"/>
  <c r="Q704" i="5" s="1"/>
  <c r="R704" i="5" s="1"/>
  <c r="M703" i="5"/>
  <c r="L703" i="5"/>
  <c r="M702" i="5"/>
  <c r="L702" i="5"/>
  <c r="M701" i="5"/>
  <c r="L701" i="5"/>
  <c r="M700" i="5"/>
  <c r="L700" i="5"/>
  <c r="M699" i="5"/>
  <c r="L699" i="5"/>
  <c r="M698" i="5"/>
  <c r="L698" i="5"/>
  <c r="Q698" i="5" s="1"/>
  <c r="R698" i="5"/>
  <c r="M697" i="5"/>
  <c r="L697" i="5"/>
  <c r="M696" i="5"/>
  <c r="L696" i="5"/>
  <c r="M695" i="5"/>
  <c r="L695" i="5"/>
  <c r="M694" i="5"/>
  <c r="L694" i="5"/>
  <c r="M693" i="5"/>
  <c r="L693" i="5"/>
  <c r="Q693" i="5"/>
  <c r="R693" i="5" s="1"/>
  <c r="M692" i="5"/>
  <c r="L692" i="5"/>
  <c r="P692" i="5" s="1"/>
  <c r="M691" i="5"/>
  <c r="L691" i="5"/>
  <c r="Q691" i="5" s="1"/>
  <c r="R691" i="5" s="1"/>
  <c r="M690" i="5"/>
  <c r="L690" i="5"/>
  <c r="M689" i="5"/>
  <c r="L689" i="5"/>
  <c r="Q689" i="5" s="1"/>
  <c r="R689" i="5" s="1"/>
  <c r="M688" i="5"/>
  <c r="L688" i="5"/>
  <c r="P688" i="5"/>
  <c r="M687" i="5"/>
  <c r="L687" i="5"/>
  <c r="P687" i="5" s="1"/>
  <c r="M686" i="5"/>
  <c r="L686" i="5"/>
  <c r="Q686" i="5" s="1"/>
  <c r="R686" i="5" s="1"/>
  <c r="M685" i="5"/>
  <c r="L685" i="5"/>
  <c r="M684" i="5"/>
  <c r="L684" i="5"/>
  <c r="M683" i="5"/>
  <c r="L683" i="5"/>
  <c r="M682" i="5"/>
  <c r="L682" i="5"/>
  <c r="Q682" i="5" s="1"/>
  <c r="R682" i="5" s="1"/>
  <c r="M681" i="5"/>
  <c r="L681" i="5"/>
  <c r="M680" i="5"/>
  <c r="L680" i="5"/>
  <c r="P680" i="5" s="1"/>
  <c r="M679" i="5"/>
  <c r="L679" i="5"/>
  <c r="M678" i="5"/>
  <c r="L678" i="5"/>
  <c r="Q678" i="5" s="1"/>
  <c r="M677" i="5"/>
  <c r="L677" i="5"/>
  <c r="P677" i="5" s="1"/>
  <c r="M676" i="5"/>
  <c r="L676" i="5"/>
  <c r="P676" i="5" s="1"/>
  <c r="M675" i="5"/>
  <c r="L675" i="5"/>
  <c r="M674" i="5"/>
  <c r="L674" i="5"/>
  <c r="Q674" i="5" s="1"/>
  <c r="M673" i="5"/>
  <c r="L673" i="5"/>
  <c r="Q673" i="5"/>
  <c r="R673" i="5" s="1"/>
  <c r="M672" i="5"/>
  <c r="L672" i="5"/>
  <c r="Q672" i="5" s="1"/>
  <c r="M671" i="5"/>
  <c r="L671" i="5"/>
  <c r="M670" i="5"/>
  <c r="L670" i="5"/>
  <c r="M669" i="5"/>
  <c r="L669" i="5"/>
  <c r="M668" i="5"/>
  <c r="L668" i="5"/>
  <c r="M667" i="5"/>
  <c r="L667" i="5"/>
  <c r="M666" i="5"/>
  <c r="L666" i="5"/>
  <c r="M665" i="5"/>
  <c r="L665" i="5"/>
  <c r="M664" i="5"/>
  <c r="L664" i="5"/>
  <c r="P664" i="5" s="1"/>
  <c r="M663" i="5"/>
  <c r="L663" i="5"/>
  <c r="M662" i="5"/>
  <c r="L662" i="5"/>
  <c r="M661" i="5"/>
  <c r="L661" i="5"/>
  <c r="Q661" i="5" s="1"/>
  <c r="R661" i="5" s="1"/>
  <c r="M660" i="5"/>
  <c r="L660" i="5"/>
  <c r="P660" i="5" s="1"/>
  <c r="M659" i="5"/>
  <c r="L659" i="5"/>
  <c r="M658" i="5"/>
  <c r="L658" i="5"/>
  <c r="Q658" i="5" s="1"/>
  <c r="M657" i="5"/>
  <c r="L657" i="5"/>
  <c r="Q657" i="5" s="1"/>
  <c r="R657" i="5" s="1"/>
  <c r="M656" i="5"/>
  <c r="L656" i="5"/>
  <c r="P656" i="5" s="1"/>
  <c r="M655" i="5"/>
  <c r="L655" i="5"/>
  <c r="Q655" i="5"/>
  <c r="R655" i="5" s="1"/>
  <c r="M654" i="5"/>
  <c r="L654" i="5"/>
  <c r="P654" i="5"/>
  <c r="M653" i="5"/>
  <c r="L653" i="5"/>
  <c r="M652" i="5"/>
  <c r="L652" i="5"/>
  <c r="P652" i="5" s="1"/>
  <c r="M651" i="5"/>
  <c r="L651" i="5"/>
  <c r="Q651" i="5" s="1"/>
  <c r="R651" i="5" s="1"/>
  <c r="M650" i="5"/>
  <c r="L650" i="5"/>
  <c r="M649" i="5"/>
  <c r="L649" i="5"/>
  <c r="Q649" i="5"/>
  <c r="R649" i="5" s="1"/>
  <c r="M648" i="5"/>
  <c r="L648" i="5"/>
  <c r="P648" i="5" s="1"/>
  <c r="M647" i="5"/>
  <c r="L647" i="5"/>
  <c r="P647" i="5" s="1"/>
  <c r="M646" i="5"/>
  <c r="L646" i="5"/>
  <c r="M645" i="5"/>
  <c r="L645" i="5"/>
  <c r="M644" i="5"/>
  <c r="L644" i="5"/>
  <c r="P644" i="5" s="1"/>
  <c r="M643" i="5"/>
  <c r="L643" i="5"/>
  <c r="M642" i="5"/>
  <c r="L642" i="5"/>
  <c r="Q642" i="5" s="1"/>
  <c r="R642" i="5" s="1"/>
  <c r="M641" i="5"/>
  <c r="L641" i="5"/>
  <c r="Q641" i="5" s="1"/>
  <c r="R641" i="5" s="1"/>
  <c r="M640" i="5"/>
  <c r="L640" i="5"/>
  <c r="P640" i="5" s="1"/>
  <c r="M639" i="5"/>
  <c r="L639" i="5"/>
  <c r="P639" i="5" s="1"/>
  <c r="M638" i="5"/>
  <c r="L638" i="5"/>
  <c r="M637" i="5"/>
  <c r="L637" i="5"/>
  <c r="P637" i="5"/>
  <c r="M636" i="5"/>
  <c r="L636" i="5"/>
  <c r="P636" i="5" s="1"/>
  <c r="M635" i="5"/>
  <c r="L635" i="5"/>
  <c r="Q635" i="5" s="1"/>
  <c r="R635" i="5" s="1"/>
  <c r="M634" i="5"/>
  <c r="L634" i="5"/>
  <c r="Q634" i="5"/>
  <c r="R634" i="5"/>
  <c r="M633" i="5"/>
  <c r="L633" i="5"/>
  <c r="Q633" i="5" s="1"/>
  <c r="R633" i="5" s="1"/>
  <c r="M632" i="5"/>
  <c r="L632" i="5"/>
  <c r="Q632" i="5" s="1"/>
  <c r="R632" i="5" s="1"/>
  <c r="P632" i="5"/>
  <c r="M631" i="5"/>
  <c r="L631" i="5"/>
  <c r="P631" i="5"/>
  <c r="M630" i="5"/>
  <c r="L630" i="5"/>
  <c r="P630" i="5" s="1"/>
  <c r="M629" i="5"/>
  <c r="L629" i="5"/>
  <c r="Q629" i="5" s="1"/>
  <c r="R629" i="5" s="1"/>
  <c r="P629" i="5"/>
  <c r="M628" i="5"/>
  <c r="L628" i="5"/>
  <c r="P628" i="5"/>
  <c r="M627" i="5"/>
  <c r="L627" i="5"/>
  <c r="M626" i="5"/>
  <c r="L626" i="5"/>
  <c r="Q626" i="5" s="1"/>
  <c r="R626" i="5" s="1"/>
  <c r="M625" i="5"/>
  <c r="L625" i="5"/>
  <c r="Q625" i="5" s="1"/>
  <c r="R625" i="5"/>
  <c r="M624" i="5"/>
  <c r="L624" i="5"/>
  <c r="P624" i="5" s="1"/>
  <c r="M623" i="5"/>
  <c r="L623" i="5"/>
  <c r="P623" i="5" s="1"/>
  <c r="M622" i="5"/>
  <c r="L622" i="5"/>
  <c r="M621" i="5"/>
  <c r="L621" i="5"/>
  <c r="Q621" i="5" s="1"/>
  <c r="R621" i="5" s="1"/>
  <c r="M620" i="5"/>
  <c r="L620" i="5"/>
  <c r="P620" i="5" s="1"/>
  <c r="M619" i="5"/>
  <c r="L619" i="5"/>
  <c r="P619" i="5" s="1"/>
  <c r="M618" i="5"/>
  <c r="L618" i="5"/>
  <c r="M617" i="5"/>
  <c r="L617" i="5"/>
  <c r="Q617" i="5" s="1"/>
  <c r="R617" i="5" s="1"/>
  <c r="M616" i="5"/>
  <c r="L616" i="5"/>
  <c r="P616" i="5"/>
  <c r="M615" i="5"/>
  <c r="L615" i="5"/>
  <c r="P615" i="5" s="1"/>
  <c r="M614" i="5"/>
  <c r="L614" i="5"/>
  <c r="P614" i="5" s="1"/>
  <c r="M613" i="5"/>
  <c r="L613" i="5"/>
  <c r="M612" i="5"/>
  <c r="L612" i="5"/>
  <c r="M611" i="5"/>
  <c r="L611" i="5"/>
  <c r="Q611" i="5" s="1"/>
  <c r="R611" i="5"/>
  <c r="M610" i="5"/>
  <c r="L610" i="5"/>
  <c r="M609" i="5"/>
  <c r="L609" i="5"/>
  <c r="Q609" i="5"/>
  <c r="R609" i="5" s="1"/>
  <c r="M608" i="5"/>
  <c r="L608" i="5"/>
  <c r="Q608" i="5" s="1"/>
  <c r="P608" i="5"/>
  <c r="M607" i="5"/>
  <c r="L607" i="5"/>
  <c r="P607" i="5" s="1"/>
  <c r="M606" i="5"/>
  <c r="L606" i="5"/>
  <c r="M605" i="5"/>
  <c r="L605" i="5"/>
  <c r="P605" i="5" s="1"/>
  <c r="M604" i="5"/>
  <c r="L604" i="5"/>
  <c r="P604" i="5" s="1"/>
  <c r="M603" i="5"/>
  <c r="L603" i="5"/>
  <c r="Q603" i="5" s="1"/>
  <c r="R603" i="5" s="1"/>
  <c r="M602" i="5"/>
  <c r="L602" i="5"/>
  <c r="M601" i="5"/>
  <c r="L601" i="5"/>
  <c r="M600" i="5"/>
  <c r="L600" i="5"/>
  <c r="P600" i="5" s="1"/>
  <c r="M599" i="5"/>
  <c r="L599" i="5"/>
  <c r="M598" i="5"/>
  <c r="L598" i="5"/>
  <c r="M597" i="5"/>
  <c r="L597" i="5"/>
  <c r="Q597" i="5"/>
  <c r="R597" i="5" s="1"/>
  <c r="M596" i="5"/>
  <c r="L596" i="5"/>
  <c r="M595" i="5"/>
  <c r="L595" i="5"/>
  <c r="M594" i="5"/>
  <c r="L594" i="5"/>
  <c r="Q594" i="5" s="1"/>
  <c r="R594" i="5" s="1"/>
  <c r="M593" i="5"/>
  <c r="L593" i="5"/>
  <c r="Q593" i="5" s="1"/>
  <c r="R593" i="5" s="1"/>
  <c r="M592" i="5"/>
  <c r="L592" i="5"/>
  <c r="M591" i="5"/>
  <c r="L591" i="5"/>
  <c r="Q591" i="5" s="1"/>
  <c r="R591" i="5" s="1"/>
  <c r="M590" i="5"/>
  <c r="L590" i="5"/>
  <c r="M589" i="5"/>
  <c r="L589" i="5"/>
  <c r="Q589" i="5" s="1"/>
  <c r="R589" i="5" s="1"/>
  <c r="M588" i="5"/>
  <c r="L588" i="5"/>
  <c r="M587" i="5"/>
  <c r="L587" i="5"/>
  <c r="Q587" i="5"/>
  <c r="R587" i="5" s="1"/>
  <c r="M586" i="5"/>
  <c r="L586" i="5"/>
  <c r="M585" i="5"/>
  <c r="L585" i="5"/>
  <c r="M584" i="5"/>
  <c r="L584" i="5"/>
  <c r="P584" i="5" s="1"/>
  <c r="M583" i="5"/>
  <c r="L583" i="5"/>
  <c r="M582" i="5"/>
  <c r="L582" i="5"/>
  <c r="Q582" i="5" s="1"/>
  <c r="R582" i="5" s="1"/>
  <c r="M581" i="5"/>
  <c r="L581" i="5"/>
  <c r="M580" i="5"/>
  <c r="L580" i="5"/>
  <c r="P580" i="5" s="1"/>
  <c r="M579" i="5"/>
  <c r="L579" i="5"/>
  <c r="M578" i="5"/>
  <c r="L578" i="5"/>
  <c r="Q578" i="5" s="1"/>
  <c r="R578" i="5" s="1"/>
  <c r="M577" i="5"/>
  <c r="L577" i="5"/>
  <c r="M576" i="5"/>
  <c r="L576" i="5"/>
  <c r="Q576" i="5" s="1"/>
  <c r="M575" i="5"/>
  <c r="L575" i="5"/>
  <c r="Q575" i="5"/>
  <c r="R575" i="5" s="1"/>
  <c r="M574" i="5"/>
  <c r="L574" i="5"/>
  <c r="Q574" i="5" s="1"/>
  <c r="R574" i="5" s="1"/>
  <c r="M573" i="5"/>
  <c r="L573" i="5"/>
  <c r="Q573" i="5"/>
  <c r="R573" i="5" s="1"/>
  <c r="M572" i="5"/>
  <c r="L572" i="5"/>
  <c r="M571" i="5"/>
  <c r="L571" i="5"/>
  <c r="P571" i="5" s="1"/>
  <c r="M570" i="5"/>
  <c r="L570" i="5"/>
  <c r="Q570" i="5" s="1"/>
  <c r="R570" i="5"/>
  <c r="M569" i="5"/>
  <c r="L569" i="5"/>
  <c r="M568" i="5"/>
  <c r="L568" i="5"/>
  <c r="M567" i="5"/>
  <c r="L567" i="5"/>
  <c r="M566" i="5"/>
  <c r="L566" i="5"/>
  <c r="M565" i="5"/>
  <c r="L565" i="5"/>
  <c r="Q565" i="5"/>
  <c r="R565" i="5"/>
  <c r="M564" i="5"/>
  <c r="L564" i="5"/>
  <c r="Q564" i="5" s="1"/>
  <c r="M563" i="5"/>
  <c r="L563" i="5"/>
  <c r="Q563" i="5" s="1"/>
  <c r="R563" i="5" s="1"/>
  <c r="M562" i="5"/>
  <c r="L562" i="5"/>
  <c r="Q562" i="5"/>
  <c r="R562" i="5"/>
  <c r="M561" i="5"/>
  <c r="L561" i="5"/>
  <c r="Q561" i="5" s="1"/>
  <c r="R561" i="5" s="1"/>
  <c r="M560" i="5"/>
  <c r="L560" i="5"/>
  <c r="M559" i="5"/>
  <c r="L559" i="5"/>
  <c r="M558" i="5"/>
  <c r="L558" i="5"/>
  <c r="Q558" i="5" s="1"/>
  <c r="P558" i="5"/>
  <c r="M557" i="5"/>
  <c r="L557" i="5"/>
  <c r="M556" i="5"/>
  <c r="L556" i="5"/>
  <c r="M555" i="5"/>
  <c r="L555" i="5"/>
  <c r="Q555" i="5" s="1"/>
  <c r="R555" i="5"/>
  <c r="M554" i="5"/>
  <c r="L554" i="5"/>
  <c r="P554" i="5" s="1"/>
  <c r="M553" i="5"/>
  <c r="L553" i="5"/>
  <c r="M552" i="5"/>
  <c r="L552" i="5"/>
  <c r="M551" i="5"/>
  <c r="L551" i="5"/>
  <c r="M550" i="5"/>
  <c r="L550" i="5"/>
  <c r="P550" i="5"/>
  <c r="M549" i="5"/>
  <c r="L549" i="5"/>
  <c r="M548" i="5"/>
  <c r="L548" i="5"/>
  <c r="Q548" i="5" s="1"/>
  <c r="R548" i="5" s="1"/>
  <c r="M547" i="5"/>
  <c r="L547" i="5"/>
  <c r="Q547" i="5"/>
  <c r="R547" i="5"/>
  <c r="M546" i="5"/>
  <c r="L546" i="5"/>
  <c r="M545" i="5"/>
  <c r="L545" i="5"/>
  <c r="P545" i="5" s="1"/>
  <c r="M544" i="5"/>
  <c r="L544" i="5"/>
  <c r="M543" i="5"/>
  <c r="L543" i="5"/>
  <c r="M542" i="5"/>
  <c r="L542" i="5"/>
  <c r="P542" i="5"/>
  <c r="M541" i="5"/>
  <c r="L541" i="5"/>
  <c r="P541" i="5" s="1"/>
  <c r="M540" i="5"/>
  <c r="L540" i="5"/>
  <c r="P540" i="5" s="1"/>
  <c r="M539" i="5"/>
  <c r="L539" i="5"/>
  <c r="Q539" i="5"/>
  <c r="R539" i="5" s="1"/>
  <c r="M538" i="5"/>
  <c r="L538" i="5"/>
  <c r="Q538" i="5" s="1"/>
  <c r="R538" i="5" s="1"/>
  <c r="M537" i="5"/>
  <c r="L537" i="5"/>
  <c r="M536" i="5"/>
  <c r="L536" i="5"/>
  <c r="P536" i="5" s="1"/>
  <c r="M535" i="5"/>
  <c r="L535" i="5"/>
  <c r="Q535" i="5"/>
  <c r="R535" i="5" s="1"/>
  <c r="M534" i="5"/>
  <c r="L534" i="5"/>
  <c r="Q534" i="5" s="1"/>
  <c r="R534" i="5" s="1"/>
  <c r="P534" i="5"/>
  <c r="M533" i="5"/>
  <c r="L533" i="5"/>
  <c r="P533" i="5" s="1"/>
  <c r="M532" i="5"/>
  <c r="L532" i="5"/>
  <c r="Q532" i="5" s="1"/>
  <c r="R532" i="5" s="1"/>
  <c r="M531" i="5"/>
  <c r="L531" i="5"/>
  <c r="M530" i="5"/>
  <c r="L530" i="5"/>
  <c r="Q530" i="5" s="1"/>
  <c r="M529" i="5"/>
  <c r="L529" i="5"/>
  <c r="M528" i="5"/>
  <c r="L528" i="5"/>
  <c r="P528" i="5"/>
  <c r="M527" i="5"/>
  <c r="L527" i="5"/>
  <c r="Q527" i="5"/>
  <c r="R527" i="5"/>
  <c r="M526" i="5"/>
  <c r="L526" i="5"/>
  <c r="M525" i="5"/>
  <c r="L525" i="5"/>
  <c r="M524" i="5"/>
  <c r="L524" i="5"/>
  <c r="M523" i="5"/>
  <c r="L523" i="5"/>
  <c r="P523" i="5"/>
  <c r="M522" i="5"/>
  <c r="L522" i="5"/>
  <c r="M521" i="5"/>
  <c r="L521" i="5"/>
  <c r="Q521" i="5" s="1"/>
  <c r="R521" i="5" s="1"/>
  <c r="M520" i="5"/>
  <c r="L520" i="5"/>
  <c r="M519" i="5"/>
  <c r="L519" i="5"/>
  <c r="Q519" i="5" s="1"/>
  <c r="R519" i="5"/>
  <c r="M518" i="5"/>
  <c r="L518" i="5"/>
  <c r="P518" i="5" s="1"/>
  <c r="M517" i="5"/>
  <c r="L517" i="5"/>
  <c r="M516" i="5"/>
  <c r="L516" i="5"/>
  <c r="Q516" i="5"/>
  <c r="R516" i="5" s="1"/>
  <c r="M515" i="5"/>
  <c r="L515" i="5"/>
  <c r="Q515" i="5" s="1"/>
  <c r="R515" i="5" s="1"/>
  <c r="M514" i="5"/>
  <c r="L514" i="5"/>
  <c r="P514" i="5" s="1"/>
  <c r="M513" i="5"/>
  <c r="L513" i="5"/>
  <c r="Q513" i="5" s="1"/>
  <c r="R513" i="5" s="1"/>
  <c r="M512" i="5"/>
  <c r="L512" i="5"/>
  <c r="M511" i="5"/>
  <c r="L511" i="5"/>
  <c r="P511" i="5" s="1"/>
  <c r="M510" i="5"/>
  <c r="L510" i="5"/>
  <c r="Q510" i="5" s="1"/>
  <c r="R510" i="5" s="1"/>
  <c r="P510" i="5"/>
  <c r="M509" i="5"/>
  <c r="L509" i="5"/>
  <c r="P509" i="5" s="1"/>
  <c r="Q509" i="5"/>
  <c r="R509" i="5"/>
  <c r="M508" i="5"/>
  <c r="L508" i="5"/>
  <c r="Q508" i="5" s="1"/>
  <c r="R508" i="5" s="1"/>
  <c r="M507" i="5"/>
  <c r="L507" i="5"/>
  <c r="Q507" i="5" s="1"/>
  <c r="R507" i="5" s="1"/>
  <c r="M506" i="5"/>
  <c r="L506" i="5"/>
  <c r="P506" i="5" s="1"/>
  <c r="M505" i="5"/>
  <c r="L505" i="5"/>
  <c r="Q505" i="5"/>
  <c r="R505" i="5" s="1"/>
  <c r="M504" i="5"/>
  <c r="L504" i="5"/>
  <c r="Q504" i="5" s="1"/>
  <c r="R504" i="5" s="1"/>
  <c r="M503" i="5"/>
  <c r="L503" i="5"/>
  <c r="M502" i="5"/>
  <c r="L502" i="5"/>
  <c r="P502" i="5" s="1"/>
  <c r="M501" i="5"/>
  <c r="L501" i="5"/>
  <c r="Q501" i="5"/>
  <c r="R501" i="5" s="1"/>
  <c r="M500" i="5"/>
  <c r="L500" i="5"/>
  <c r="M499" i="5"/>
  <c r="L499" i="5"/>
  <c r="Q499" i="5"/>
  <c r="R499" i="5" s="1"/>
  <c r="M498" i="5"/>
  <c r="L498" i="5"/>
  <c r="M497" i="5"/>
  <c r="L497" i="5"/>
  <c r="Q497" i="5" s="1"/>
  <c r="R497" i="5" s="1"/>
  <c r="M496" i="5"/>
  <c r="L496" i="5"/>
  <c r="P496" i="5"/>
  <c r="M495" i="5"/>
  <c r="L495" i="5"/>
  <c r="Q495" i="5" s="1"/>
  <c r="R495" i="5" s="1"/>
  <c r="M494" i="5"/>
  <c r="L494" i="5"/>
  <c r="M493" i="5"/>
  <c r="L493" i="5"/>
  <c r="M492" i="5"/>
  <c r="L492" i="5"/>
  <c r="Q492" i="5" s="1"/>
  <c r="R492" i="5" s="1"/>
  <c r="M491" i="5"/>
  <c r="L491" i="5"/>
  <c r="P491" i="5" s="1"/>
  <c r="M490" i="5"/>
  <c r="L490" i="5"/>
  <c r="P490" i="5" s="1"/>
  <c r="M489" i="5"/>
  <c r="L489" i="5"/>
  <c r="M488" i="5"/>
  <c r="L488" i="5"/>
  <c r="M487" i="5"/>
  <c r="L487" i="5"/>
  <c r="M486" i="5"/>
  <c r="L486" i="5"/>
  <c r="P486" i="5" s="1"/>
  <c r="M485" i="5"/>
  <c r="L485" i="5"/>
  <c r="Q485" i="5" s="1"/>
  <c r="R485" i="5" s="1"/>
  <c r="M484" i="5"/>
  <c r="L484" i="5"/>
  <c r="P484" i="5" s="1"/>
  <c r="Q484" i="5"/>
  <c r="R484" i="5" s="1"/>
  <c r="M483" i="5"/>
  <c r="L483" i="5"/>
  <c r="Q483" i="5"/>
  <c r="R483" i="5" s="1"/>
  <c r="M482" i="5"/>
  <c r="L482" i="5"/>
  <c r="P482" i="5" s="1"/>
  <c r="M481" i="5"/>
  <c r="L481" i="5"/>
  <c r="Q481" i="5" s="1"/>
  <c r="R481" i="5"/>
  <c r="M480" i="5"/>
  <c r="L480" i="5"/>
  <c r="Q480" i="5"/>
  <c r="R480" i="5" s="1"/>
  <c r="M479" i="5"/>
  <c r="L479" i="5"/>
  <c r="Q479" i="5" s="1"/>
  <c r="R479" i="5" s="1"/>
  <c r="M478" i="5"/>
  <c r="L478" i="5"/>
  <c r="M477" i="5"/>
  <c r="L477" i="5"/>
  <c r="Q477" i="5"/>
  <c r="R477" i="5" s="1"/>
  <c r="M476" i="5"/>
  <c r="L476" i="5"/>
  <c r="Q476" i="5" s="1"/>
  <c r="R476" i="5" s="1"/>
  <c r="M475" i="5"/>
  <c r="L475" i="5"/>
  <c r="M474" i="5"/>
  <c r="L474" i="5"/>
  <c r="P474" i="5" s="1"/>
  <c r="M473" i="5"/>
  <c r="L473" i="5"/>
  <c r="M472" i="5"/>
  <c r="L472" i="5"/>
  <c r="P472" i="5" s="1"/>
  <c r="Q472" i="5"/>
  <c r="R472" i="5" s="1"/>
  <c r="M471" i="5"/>
  <c r="L471" i="5"/>
  <c r="P471" i="5" s="1"/>
  <c r="Q471" i="5"/>
  <c r="R471" i="5" s="1"/>
  <c r="M470" i="5"/>
  <c r="L470" i="5"/>
  <c r="P470" i="5" s="1"/>
  <c r="M469" i="5"/>
  <c r="L469" i="5"/>
  <c r="Q469" i="5"/>
  <c r="R469" i="5" s="1"/>
  <c r="M468" i="5"/>
  <c r="L468" i="5"/>
  <c r="M467" i="5"/>
  <c r="L467" i="5"/>
  <c r="Q467" i="5" s="1"/>
  <c r="R467" i="5" s="1"/>
  <c r="M466" i="5"/>
  <c r="L466" i="5"/>
  <c r="M465" i="5"/>
  <c r="L465" i="5"/>
  <c r="P465" i="5" s="1"/>
  <c r="M464" i="5"/>
  <c r="L464" i="5"/>
  <c r="Q464" i="5" s="1"/>
  <c r="R464" i="5" s="1"/>
  <c r="M463" i="5"/>
  <c r="L463" i="5"/>
  <c r="Q463" i="5"/>
  <c r="R463" i="5" s="1"/>
  <c r="M462" i="5"/>
  <c r="L462" i="5"/>
  <c r="P462" i="5" s="1"/>
  <c r="M461" i="5"/>
  <c r="L461" i="5"/>
  <c r="M460" i="5"/>
  <c r="L460" i="5"/>
  <c r="Q460" i="5" s="1"/>
  <c r="R460" i="5" s="1"/>
  <c r="M459" i="5"/>
  <c r="L459" i="5"/>
  <c r="P459" i="5" s="1"/>
  <c r="Q459" i="5"/>
  <c r="R459" i="5" s="1"/>
  <c r="M458" i="5"/>
  <c r="L458" i="5"/>
  <c r="P458" i="5"/>
  <c r="M457" i="5"/>
  <c r="L457" i="5"/>
  <c r="P457" i="5" s="1"/>
  <c r="M456" i="5"/>
  <c r="L456" i="5"/>
  <c r="M455" i="5"/>
  <c r="L455" i="5"/>
  <c r="Q455" i="5"/>
  <c r="R455" i="5" s="1"/>
  <c r="M454" i="5"/>
  <c r="L454" i="5"/>
  <c r="P454" i="5" s="1"/>
  <c r="M453" i="5"/>
  <c r="L453" i="5"/>
  <c r="P453" i="5" s="1"/>
  <c r="Q453" i="5"/>
  <c r="R453" i="5" s="1"/>
  <c r="M452" i="5"/>
  <c r="L452" i="5"/>
  <c r="Q452" i="5"/>
  <c r="R452" i="5" s="1"/>
  <c r="M451" i="5"/>
  <c r="L451" i="5"/>
  <c r="Q451" i="5" s="1"/>
  <c r="R451" i="5" s="1"/>
  <c r="M450" i="5"/>
  <c r="L450" i="5"/>
  <c r="M449" i="5"/>
  <c r="L449" i="5"/>
  <c r="Q449" i="5" s="1"/>
  <c r="R449" i="5"/>
  <c r="M448" i="5"/>
  <c r="L448" i="5"/>
  <c r="P448" i="5" s="1"/>
  <c r="M447" i="5"/>
  <c r="L447" i="5"/>
  <c r="Q447" i="5"/>
  <c r="R447" i="5" s="1"/>
  <c r="M446" i="5"/>
  <c r="L446" i="5"/>
  <c r="M445" i="5"/>
  <c r="L445" i="5"/>
  <c r="P445" i="5" s="1"/>
  <c r="M444" i="5"/>
  <c r="L444" i="5"/>
  <c r="Q444" i="5" s="1"/>
  <c r="R444" i="5" s="1"/>
  <c r="M443" i="5"/>
  <c r="L443" i="5"/>
  <c r="P443" i="5" s="1"/>
  <c r="M442" i="5"/>
  <c r="L442" i="5"/>
  <c r="P442" i="5" s="1"/>
  <c r="M441" i="5"/>
  <c r="L441" i="5"/>
  <c r="Q441" i="5" s="1"/>
  <c r="R441" i="5" s="1"/>
  <c r="M440" i="5"/>
  <c r="L440" i="5"/>
  <c r="Q440" i="5"/>
  <c r="R440" i="5" s="1"/>
  <c r="M439" i="5"/>
  <c r="L439" i="5"/>
  <c r="M438" i="5"/>
  <c r="L438" i="5"/>
  <c r="M437" i="5"/>
  <c r="L437" i="5"/>
  <c r="Q437" i="5" s="1"/>
  <c r="R437" i="5" s="1"/>
  <c r="M436" i="5"/>
  <c r="L436" i="5"/>
  <c r="Q436" i="5" s="1"/>
  <c r="R436" i="5"/>
  <c r="M435" i="5"/>
  <c r="L435" i="5"/>
  <c r="Q435" i="5" s="1"/>
  <c r="R435" i="5" s="1"/>
  <c r="M434" i="5"/>
  <c r="L434" i="5"/>
  <c r="P434" i="5" s="1"/>
  <c r="M433" i="5"/>
  <c r="L433" i="5"/>
  <c r="M432" i="5"/>
  <c r="L432" i="5"/>
  <c r="M431" i="5"/>
  <c r="L431" i="5"/>
  <c r="M430" i="5"/>
  <c r="L430" i="5"/>
  <c r="M429" i="5"/>
  <c r="L429" i="5"/>
  <c r="M428" i="5"/>
  <c r="L428" i="5"/>
  <c r="P428" i="5" s="1"/>
  <c r="Q428" i="5"/>
  <c r="R428" i="5" s="1"/>
  <c r="M427" i="5"/>
  <c r="L427" i="5"/>
  <c r="Q427" i="5"/>
  <c r="R427" i="5" s="1"/>
  <c r="M426" i="5"/>
  <c r="L426" i="5"/>
  <c r="P426" i="5"/>
  <c r="M425" i="5"/>
  <c r="L425" i="5"/>
  <c r="Q425" i="5" s="1"/>
  <c r="R425" i="5" s="1"/>
  <c r="M424" i="5"/>
  <c r="L424" i="5"/>
  <c r="M423" i="5"/>
  <c r="L423" i="5"/>
  <c r="Q423" i="5" s="1"/>
  <c r="R423" i="5"/>
  <c r="M422" i="5"/>
  <c r="L422" i="5"/>
  <c r="M421" i="5"/>
  <c r="L421" i="5"/>
  <c r="P421" i="5" s="1"/>
  <c r="Q421" i="5"/>
  <c r="R421" i="5" s="1"/>
  <c r="M420" i="5"/>
  <c r="L420" i="5"/>
  <c r="P420" i="5" s="1"/>
  <c r="Q420" i="5"/>
  <c r="R420" i="5" s="1"/>
  <c r="M419" i="5"/>
  <c r="L419" i="5"/>
  <c r="M418" i="5"/>
  <c r="L418" i="5"/>
  <c r="P418" i="5" s="1"/>
  <c r="M417" i="5"/>
  <c r="L417" i="5"/>
  <c r="Q417" i="5" s="1"/>
  <c r="R417" i="5" s="1"/>
  <c r="M416" i="5"/>
  <c r="L416" i="5"/>
  <c r="Q416" i="5" s="1"/>
  <c r="R416" i="5" s="1"/>
  <c r="M415" i="5"/>
  <c r="L415" i="5"/>
  <c r="Q415" i="5" s="1"/>
  <c r="R415" i="5"/>
  <c r="M414" i="5"/>
  <c r="L414" i="5"/>
  <c r="M413" i="5"/>
  <c r="L413" i="5"/>
  <c r="Q413" i="5" s="1"/>
  <c r="R413" i="5" s="1"/>
  <c r="M412" i="5"/>
  <c r="L412" i="5"/>
  <c r="M411" i="5"/>
  <c r="L411" i="5"/>
  <c r="Q411" i="5" s="1"/>
  <c r="R411" i="5"/>
  <c r="M410" i="5"/>
  <c r="L410" i="5"/>
  <c r="M409" i="5"/>
  <c r="L409" i="5"/>
  <c r="M408" i="5"/>
  <c r="L408" i="5"/>
  <c r="M407" i="5"/>
  <c r="L407" i="5"/>
  <c r="Q407" i="5" s="1"/>
  <c r="R407" i="5" s="1"/>
  <c r="M406" i="5"/>
  <c r="L406" i="5"/>
  <c r="Q406" i="5" s="1"/>
  <c r="R406" i="5" s="1"/>
  <c r="P406" i="5"/>
  <c r="M405" i="5"/>
  <c r="L405" i="5"/>
  <c r="Q405" i="5"/>
  <c r="R405" i="5" s="1"/>
  <c r="M404" i="5"/>
  <c r="L404" i="5"/>
  <c r="P404" i="5" s="1"/>
  <c r="M403" i="5"/>
  <c r="L403" i="5"/>
  <c r="M402" i="5"/>
  <c r="L402" i="5"/>
  <c r="P402" i="5" s="1"/>
  <c r="M401" i="5"/>
  <c r="L401" i="5"/>
  <c r="P401" i="5" s="1"/>
  <c r="M400" i="5"/>
  <c r="L400" i="5"/>
  <c r="P400" i="5" s="1"/>
  <c r="M399" i="5"/>
  <c r="L399" i="5"/>
  <c r="Q399" i="5" s="1"/>
  <c r="R399" i="5"/>
  <c r="M398" i="5"/>
  <c r="L398" i="5"/>
  <c r="P398" i="5"/>
  <c r="M397" i="5"/>
  <c r="L397" i="5"/>
  <c r="M396" i="5"/>
  <c r="L396" i="5"/>
  <c r="Q396" i="5" s="1"/>
  <c r="R396" i="5"/>
  <c r="M395" i="5"/>
  <c r="L395" i="5"/>
  <c r="M394" i="5"/>
  <c r="L394" i="5"/>
  <c r="Q394" i="5" s="1"/>
  <c r="R394" i="5" s="1"/>
  <c r="M393" i="5"/>
  <c r="L393" i="5"/>
  <c r="Q393" i="5" s="1"/>
  <c r="R393" i="5" s="1"/>
  <c r="M392" i="5"/>
  <c r="L392" i="5"/>
  <c r="Q392" i="5" s="1"/>
  <c r="R392" i="5" s="1"/>
  <c r="M391" i="5"/>
  <c r="L391" i="5"/>
  <c r="Q391" i="5" s="1"/>
  <c r="R391" i="5" s="1"/>
  <c r="M390" i="5"/>
  <c r="L390" i="5"/>
  <c r="P390" i="5"/>
  <c r="M389" i="5"/>
  <c r="L389" i="5"/>
  <c r="Q389" i="5" s="1"/>
  <c r="R389" i="5" s="1"/>
  <c r="M388" i="5"/>
  <c r="L388" i="5"/>
  <c r="M387" i="5"/>
  <c r="L387" i="5"/>
  <c r="Q387" i="5" s="1"/>
  <c r="R387" i="5" s="1"/>
  <c r="M386" i="5"/>
  <c r="L386" i="5"/>
  <c r="M385" i="5"/>
  <c r="L385" i="5"/>
  <c r="Q385" i="5" s="1"/>
  <c r="R385" i="5" s="1"/>
  <c r="M384" i="5"/>
  <c r="L384" i="5"/>
  <c r="M383" i="5"/>
  <c r="L383" i="5"/>
  <c r="M382" i="5"/>
  <c r="L382" i="5"/>
  <c r="P382" i="5"/>
  <c r="M381" i="5"/>
  <c r="L381" i="5"/>
  <c r="P381" i="5" s="1"/>
  <c r="M380" i="5"/>
  <c r="L380" i="5"/>
  <c r="P380" i="5" s="1"/>
  <c r="M379" i="5"/>
  <c r="L379" i="5"/>
  <c r="P379" i="5" s="1"/>
  <c r="M378" i="5"/>
  <c r="L378" i="5"/>
  <c r="P378" i="5" s="1"/>
  <c r="M377" i="5"/>
  <c r="L377" i="5"/>
  <c r="P377" i="5" s="1"/>
  <c r="M376" i="5"/>
  <c r="L376" i="5"/>
  <c r="P376" i="5" s="1"/>
  <c r="M375" i="5"/>
  <c r="L375" i="5"/>
  <c r="Q375" i="5" s="1"/>
  <c r="R375" i="5" s="1"/>
  <c r="M374" i="5"/>
  <c r="L374" i="5"/>
  <c r="Q374" i="5" s="1"/>
  <c r="R374" i="5"/>
  <c r="M373" i="5"/>
  <c r="L373" i="5"/>
  <c r="Q373" i="5" s="1"/>
  <c r="R373" i="5" s="1"/>
  <c r="M372" i="5"/>
  <c r="L372" i="5"/>
  <c r="Q372" i="5" s="1"/>
  <c r="R372" i="5" s="1"/>
  <c r="M371" i="5"/>
  <c r="L371" i="5"/>
  <c r="Q371" i="5" s="1"/>
  <c r="R371" i="5" s="1"/>
  <c r="M370" i="5"/>
  <c r="L370" i="5"/>
  <c r="M369" i="5"/>
  <c r="L369" i="5"/>
  <c r="P369" i="5" s="1"/>
  <c r="M368" i="5"/>
  <c r="L368" i="5"/>
  <c r="Q368" i="5" s="1"/>
  <c r="R368" i="5" s="1"/>
  <c r="M367" i="5"/>
  <c r="L367" i="5"/>
  <c r="Q367" i="5"/>
  <c r="R367" i="5" s="1"/>
  <c r="M366" i="5"/>
  <c r="L366" i="5"/>
  <c r="Q366" i="5" s="1"/>
  <c r="R366" i="5" s="1"/>
  <c r="M365" i="5"/>
  <c r="L365" i="5"/>
  <c r="M364" i="5"/>
  <c r="L364" i="5"/>
  <c r="Q364" i="5" s="1"/>
  <c r="R364" i="5"/>
  <c r="M363" i="5"/>
  <c r="L363" i="5"/>
  <c r="M362" i="5"/>
  <c r="L362" i="5"/>
  <c r="M361" i="5"/>
  <c r="L361" i="5"/>
  <c r="Q361" i="5"/>
  <c r="R361" i="5" s="1"/>
  <c r="M360" i="5"/>
  <c r="L360" i="5"/>
  <c r="M359" i="5"/>
  <c r="L359" i="5"/>
  <c r="Q359" i="5" s="1"/>
  <c r="R359" i="5"/>
  <c r="M358" i="5"/>
  <c r="L358" i="5"/>
  <c r="Q358" i="5" s="1"/>
  <c r="R358" i="5"/>
  <c r="M357" i="5"/>
  <c r="L357" i="5"/>
  <c r="M356" i="5"/>
  <c r="L356" i="5"/>
  <c r="Q356" i="5" s="1"/>
  <c r="R356" i="5" s="1"/>
  <c r="M355" i="5"/>
  <c r="L355" i="5"/>
  <c r="M354" i="5"/>
  <c r="L354" i="5"/>
  <c r="Q354" i="5" s="1"/>
  <c r="R354" i="5" s="1"/>
  <c r="M353" i="5"/>
  <c r="L353" i="5"/>
  <c r="M352" i="5"/>
  <c r="L352" i="5"/>
  <c r="M351" i="5"/>
  <c r="L351" i="5"/>
  <c r="M350" i="5"/>
  <c r="L350" i="5"/>
  <c r="Q350" i="5" s="1"/>
  <c r="R350" i="5" s="1"/>
  <c r="M349" i="5"/>
  <c r="L349" i="5"/>
  <c r="Q349" i="5" s="1"/>
  <c r="R349" i="5"/>
  <c r="M348" i="5"/>
  <c r="L348" i="5"/>
  <c r="M347" i="5"/>
  <c r="L347" i="5"/>
  <c r="Q347" i="5" s="1"/>
  <c r="R347" i="5" s="1"/>
  <c r="M346" i="5"/>
  <c r="L346" i="5"/>
  <c r="Q346" i="5" s="1"/>
  <c r="R346" i="5" s="1"/>
  <c r="M345" i="5"/>
  <c r="L345" i="5"/>
  <c r="M344" i="5"/>
  <c r="L344" i="5"/>
  <c r="M343" i="5"/>
  <c r="L343" i="5"/>
  <c r="M342" i="5"/>
  <c r="L342" i="5"/>
  <c r="M341" i="5"/>
  <c r="L341" i="5"/>
  <c r="Q341" i="5" s="1"/>
  <c r="R341" i="5" s="1"/>
  <c r="M340" i="5"/>
  <c r="L340" i="5"/>
  <c r="M339" i="5"/>
  <c r="L339" i="5"/>
  <c r="Q339" i="5" s="1"/>
  <c r="R339" i="5"/>
  <c r="M338" i="5"/>
  <c r="L338" i="5"/>
  <c r="Q338" i="5" s="1"/>
  <c r="R338" i="5" s="1"/>
  <c r="M337" i="5"/>
  <c r="L337" i="5"/>
  <c r="Q337" i="5" s="1"/>
  <c r="R337" i="5" s="1"/>
  <c r="M336" i="5"/>
  <c r="L336" i="5"/>
  <c r="M335" i="5"/>
  <c r="L335" i="5"/>
  <c r="M334" i="5"/>
  <c r="L334" i="5"/>
  <c r="M333" i="5"/>
  <c r="L333" i="5"/>
  <c r="Q333" i="5" s="1"/>
  <c r="R333" i="5"/>
  <c r="M332" i="5"/>
  <c r="L332" i="5"/>
  <c r="M331" i="5"/>
  <c r="L331" i="5"/>
  <c r="Q331" i="5" s="1"/>
  <c r="R331" i="5" s="1"/>
  <c r="M330" i="5"/>
  <c r="L330" i="5"/>
  <c r="M329" i="5"/>
  <c r="L329" i="5"/>
  <c r="M328" i="5"/>
  <c r="L328" i="5"/>
  <c r="M327" i="5"/>
  <c r="L327" i="5"/>
  <c r="Q327" i="5" s="1"/>
  <c r="R327" i="5" s="1"/>
  <c r="M326" i="5"/>
  <c r="L326" i="5"/>
  <c r="Q326" i="5" s="1"/>
  <c r="R326" i="5" s="1"/>
  <c r="M325" i="5"/>
  <c r="L325" i="5"/>
  <c r="M324" i="5"/>
  <c r="L324" i="5"/>
  <c r="Q324" i="5" s="1"/>
  <c r="R324" i="5" s="1"/>
  <c r="M323" i="5"/>
  <c r="L323" i="5"/>
  <c r="M322" i="5"/>
  <c r="L322" i="5"/>
  <c r="M321" i="5"/>
  <c r="L321" i="5"/>
  <c r="M320" i="5"/>
  <c r="L320" i="5"/>
  <c r="M319" i="5"/>
  <c r="L319" i="5"/>
  <c r="M318" i="5"/>
  <c r="L318" i="5"/>
  <c r="M317" i="5"/>
  <c r="L317" i="5"/>
  <c r="Q317" i="5" s="1"/>
  <c r="R317" i="5" s="1"/>
  <c r="M316" i="5"/>
  <c r="L316" i="5"/>
  <c r="Q316" i="5" s="1"/>
  <c r="R316" i="5" s="1"/>
  <c r="M315" i="5"/>
  <c r="L315" i="5"/>
  <c r="Q315" i="5" s="1"/>
  <c r="R315" i="5" s="1"/>
  <c r="M314" i="5"/>
  <c r="L314" i="5"/>
  <c r="M313" i="5"/>
  <c r="L313" i="5"/>
  <c r="M312" i="5"/>
  <c r="L312" i="5"/>
  <c r="M311" i="5"/>
  <c r="L311" i="5"/>
  <c r="Q311" i="5" s="1"/>
  <c r="R311" i="5" s="1"/>
  <c r="M310" i="5"/>
  <c r="L310" i="5"/>
  <c r="M309" i="5"/>
  <c r="L309" i="5"/>
  <c r="M308" i="5"/>
  <c r="L308" i="5"/>
  <c r="M307" i="5"/>
  <c r="L307" i="5"/>
  <c r="M306" i="5"/>
  <c r="L306" i="5"/>
  <c r="M305" i="5"/>
  <c r="L305" i="5"/>
  <c r="Q305" i="5" s="1"/>
  <c r="R305" i="5"/>
  <c r="M304" i="5"/>
  <c r="L304" i="5"/>
  <c r="M303" i="5"/>
  <c r="L303" i="5"/>
  <c r="M302" i="5"/>
  <c r="L302" i="5"/>
  <c r="M301" i="5"/>
  <c r="L301" i="5"/>
  <c r="M300" i="5"/>
  <c r="L300" i="5"/>
  <c r="M299" i="5"/>
  <c r="L299" i="5"/>
  <c r="P299" i="5" s="1"/>
  <c r="Q299" i="5"/>
  <c r="R299" i="5"/>
  <c r="M298" i="5"/>
  <c r="L298" i="5"/>
  <c r="P298" i="5" s="1"/>
  <c r="M297" i="5"/>
  <c r="L297" i="5"/>
  <c r="Q297" i="5" s="1"/>
  <c r="R297" i="5" s="1"/>
  <c r="M296" i="5"/>
  <c r="L296" i="5"/>
  <c r="Q296" i="5" s="1"/>
  <c r="R296" i="5" s="1"/>
  <c r="M295" i="5"/>
  <c r="L295" i="5"/>
  <c r="Q295" i="5"/>
  <c r="R295" i="5"/>
  <c r="M294" i="5"/>
  <c r="L294" i="5"/>
  <c r="M293" i="5"/>
  <c r="L293" i="5"/>
  <c r="M292" i="5"/>
  <c r="L292" i="5"/>
  <c r="M291" i="5"/>
  <c r="L291" i="5"/>
  <c r="M290" i="5"/>
  <c r="L290" i="5"/>
  <c r="M289" i="5"/>
  <c r="L289" i="5"/>
  <c r="M288" i="5"/>
  <c r="L288" i="5"/>
  <c r="M287" i="5"/>
  <c r="L287" i="5"/>
  <c r="M286" i="5"/>
  <c r="L286" i="5"/>
  <c r="Q286" i="5" s="1"/>
  <c r="M285" i="5"/>
  <c r="L285" i="5"/>
  <c r="P285" i="5" s="1"/>
  <c r="M284" i="5"/>
  <c r="L284" i="5"/>
  <c r="P284" i="5" s="1"/>
  <c r="M283" i="5"/>
  <c r="L283" i="5"/>
  <c r="P283" i="5" s="1"/>
  <c r="M282" i="5"/>
  <c r="L282" i="5"/>
  <c r="Q282" i="5"/>
  <c r="R282" i="5" s="1"/>
  <c r="M281" i="5"/>
  <c r="L281" i="5"/>
  <c r="Q281" i="5"/>
  <c r="R281" i="5" s="1"/>
  <c r="M280" i="5"/>
  <c r="L280" i="5"/>
  <c r="M279" i="5"/>
  <c r="L279" i="5"/>
  <c r="P279" i="5" s="1"/>
  <c r="M278" i="5"/>
  <c r="L278" i="5"/>
  <c r="M277" i="5"/>
  <c r="L277" i="5"/>
  <c r="M276" i="5"/>
  <c r="L276" i="5"/>
  <c r="P276" i="5" s="1"/>
  <c r="M275" i="5"/>
  <c r="L275" i="5"/>
  <c r="M274" i="5"/>
  <c r="L274" i="5"/>
  <c r="Q274" i="5" s="1"/>
  <c r="R274" i="5"/>
  <c r="M273" i="5"/>
  <c r="L273" i="5"/>
  <c r="M272" i="5"/>
  <c r="L272" i="5"/>
  <c r="M271" i="5"/>
  <c r="L271" i="5"/>
  <c r="Q271" i="5" s="1"/>
  <c r="R271" i="5" s="1"/>
  <c r="M270" i="5"/>
  <c r="L270" i="5"/>
  <c r="P270" i="5" s="1"/>
  <c r="M269" i="5"/>
  <c r="L269" i="5"/>
  <c r="M268" i="5"/>
  <c r="L268" i="5"/>
  <c r="M267" i="5"/>
  <c r="L267" i="5"/>
  <c r="Q267" i="5" s="1"/>
  <c r="R267" i="5" s="1"/>
  <c r="M266" i="5"/>
  <c r="L266" i="5"/>
  <c r="Q266" i="5" s="1"/>
  <c r="R266" i="5" s="1"/>
  <c r="M265" i="5"/>
  <c r="L265" i="5"/>
  <c r="Q265" i="5"/>
  <c r="R265" i="5" s="1"/>
  <c r="M264" i="5"/>
  <c r="L264" i="5"/>
  <c r="P264" i="5" s="1"/>
  <c r="M263" i="5"/>
  <c r="L263" i="5"/>
  <c r="P263" i="5" s="1"/>
  <c r="Q263" i="5"/>
  <c r="R263" i="5" s="1"/>
  <c r="M262" i="5"/>
  <c r="L262" i="5"/>
  <c r="Q262" i="5" s="1"/>
  <c r="M261" i="5"/>
  <c r="L261" i="5"/>
  <c r="Q261" i="5" s="1"/>
  <c r="R261" i="5" s="1"/>
  <c r="M260" i="5"/>
  <c r="L260" i="5"/>
  <c r="M259" i="5"/>
  <c r="L259" i="5"/>
  <c r="M258" i="5"/>
  <c r="L258" i="5"/>
  <c r="M257" i="5"/>
  <c r="L257" i="5"/>
  <c r="Q257" i="5" s="1"/>
  <c r="R257" i="5" s="1"/>
  <c r="M256" i="5"/>
  <c r="L256" i="5"/>
  <c r="Q256" i="5" s="1"/>
  <c r="R256" i="5" s="1"/>
  <c r="M255" i="5"/>
  <c r="L255" i="5"/>
  <c r="M254" i="5"/>
  <c r="L254" i="5"/>
  <c r="P254" i="5" s="1"/>
  <c r="M253" i="5"/>
  <c r="L253" i="5"/>
  <c r="M252" i="5"/>
  <c r="L252" i="5"/>
  <c r="M251" i="5"/>
  <c r="L251" i="5"/>
  <c r="M250" i="5"/>
  <c r="L250" i="5"/>
  <c r="Q250" i="5"/>
  <c r="R250" i="5" s="1"/>
  <c r="M249" i="5"/>
  <c r="L249" i="5"/>
  <c r="M248" i="5"/>
  <c r="L248" i="5"/>
  <c r="Q248" i="5" s="1"/>
  <c r="R248" i="5" s="1"/>
  <c r="M247" i="5"/>
  <c r="L247" i="5"/>
  <c r="M246" i="5"/>
  <c r="L246" i="5"/>
  <c r="M245" i="5"/>
  <c r="L245" i="5"/>
  <c r="M244" i="5"/>
  <c r="L244" i="5"/>
  <c r="Q244" i="5" s="1"/>
  <c r="M243" i="5"/>
  <c r="L243" i="5"/>
  <c r="M242" i="5"/>
  <c r="L242" i="5"/>
  <c r="Q242" i="5" s="1"/>
  <c r="R242" i="5" s="1"/>
  <c r="M241" i="5"/>
  <c r="L241" i="5"/>
  <c r="M240" i="5"/>
  <c r="L240" i="5"/>
  <c r="Q240" i="5" s="1"/>
  <c r="R240" i="5"/>
  <c r="M239" i="5"/>
  <c r="L239" i="5"/>
  <c r="M238" i="5"/>
  <c r="L238" i="5"/>
  <c r="P238" i="5" s="1"/>
  <c r="M237" i="5"/>
  <c r="L237" i="5"/>
  <c r="P237" i="5" s="1"/>
  <c r="M236" i="5"/>
  <c r="L236" i="5"/>
  <c r="M235" i="5"/>
  <c r="L235" i="5"/>
  <c r="M234" i="5"/>
  <c r="L234" i="5"/>
  <c r="M233" i="5"/>
  <c r="L233" i="5"/>
  <c r="Q233" i="5"/>
  <c r="R233" i="5"/>
  <c r="M232" i="5"/>
  <c r="L232" i="5"/>
  <c r="M231" i="5"/>
  <c r="L231" i="5"/>
  <c r="Q231" i="5" s="1"/>
  <c r="R231" i="5" s="1"/>
  <c r="M230" i="5"/>
  <c r="L230" i="5"/>
  <c r="M229" i="5"/>
  <c r="L229" i="5"/>
  <c r="M228" i="5"/>
  <c r="L228" i="5"/>
  <c r="Q228" i="5" s="1"/>
  <c r="M227" i="5"/>
  <c r="L227" i="5"/>
  <c r="M226" i="5"/>
  <c r="L226" i="5"/>
  <c r="M225" i="5"/>
  <c r="L225" i="5"/>
  <c r="M224" i="5"/>
  <c r="L224" i="5"/>
  <c r="M223" i="5"/>
  <c r="L223" i="5"/>
  <c r="M222" i="5"/>
  <c r="L222" i="5"/>
  <c r="P222" i="5" s="1"/>
  <c r="M221" i="5"/>
  <c r="L221" i="5"/>
  <c r="M220" i="5"/>
  <c r="L220" i="5"/>
  <c r="P220" i="5" s="1"/>
  <c r="M219" i="5"/>
  <c r="L219" i="5"/>
  <c r="M218" i="5"/>
  <c r="L218" i="5"/>
  <c r="Q218" i="5"/>
  <c r="R218" i="5" s="1"/>
  <c r="M217" i="5"/>
  <c r="L217" i="5"/>
  <c r="Q217" i="5" s="1"/>
  <c r="R217" i="5" s="1"/>
  <c r="M216" i="5"/>
  <c r="L216" i="5"/>
  <c r="Q216" i="5" s="1"/>
  <c r="R216" i="5" s="1"/>
  <c r="M215" i="5"/>
  <c r="L215" i="5"/>
  <c r="P215" i="5" s="1"/>
  <c r="Q215" i="5"/>
  <c r="R215" i="5" s="1"/>
  <c r="M214" i="5"/>
  <c r="L214" i="5"/>
  <c r="Q214" i="5" s="1"/>
  <c r="M213" i="5"/>
  <c r="L213" i="5"/>
  <c r="M212" i="5"/>
  <c r="L212" i="5"/>
  <c r="Q212" i="5" s="1"/>
  <c r="M211" i="5"/>
  <c r="L211" i="5"/>
  <c r="M210" i="5"/>
  <c r="L210" i="5"/>
  <c r="Q210" i="5" s="1"/>
  <c r="R210" i="5"/>
  <c r="M209" i="5"/>
  <c r="L209" i="5"/>
  <c r="M208" i="5"/>
  <c r="L208" i="5"/>
  <c r="M207" i="5"/>
  <c r="L207" i="5"/>
  <c r="Q207" i="5" s="1"/>
  <c r="R207" i="5" s="1"/>
  <c r="M206" i="5"/>
  <c r="L206" i="5"/>
  <c r="M205" i="5"/>
  <c r="L205" i="5"/>
  <c r="M204" i="5"/>
  <c r="L204" i="5"/>
  <c r="Q204" i="5" s="1"/>
  <c r="R204" i="5" s="1"/>
  <c r="M203" i="5"/>
  <c r="L203" i="5"/>
  <c r="Q203" i="5"/>
  <c r="R203" i="5"/>
  <c r="M202" i="5"/>
  <c r="L202" i="5"/>
  <c r="Q202" i="5"/>
  <c r="R202" i="5" s="1"/>
  <c r="M201" i="5"/>
  <c r="L201" i="5"/>
  <c r="M200" i="5"/>
  <c r="L200" i="5"/>
  <c r="Q200" i="5"/>
  <c r="R200" i="5" s="1"/>
  <c r="M199" i="5"/>
  <c r="L199" i="5"/>
  <c r="Q199" i="5"/>
  <c r="R199" i="5" s="1"/>
  <c r="M198" i="5"/>
  <c r="L198" i="5"/>
  <c r="P198" i="5" s="1"/>
  <c r="M197" i="5"/>
  <c r="L197" i="5"/>
  <c r="P197" i="5" s="1"/>
  <c r="M196" i="5"/>
  <c r="L196" i="5"/>
  <c r="M195" i="5"/>
  <c r="L195" i="5"/>
  <c r="M194" i="5"/>
  <c r="L194" i="5"/>
  <c r="M193" i="5"/>
  <c r="L193" i="5"/>
  <c r="M192" i="5"/>
  <c r="L192" i="5"/>
  <c r="Q192" i="5" s="1"/>
  <c r="R192" i="5" s="1"/>
  <c r="M191" i="5"/>
  <c r="L191" i="5"/>
  <c r="M190" i="5"/>
  <c r="L190" i="5"/>
  <c r="P190" i="5" s="1"/>
  <c r="M189" i="5"/>
  <c r="L189" i="5"/>
  <c r="Q189" i="5" s="1"/>
  <c r="R189" i="5" s="1"/>
  <c r="M188" i="5"/>
  <c r="L188" i="5"/>
  <c r="P188" i="5" s="1"/>
  <c r="M187" i="5"/>
  <c r="L187" i="5"/>
  <c r="Q187" i="5" s="1"/>
  <c r="R187" i="5" s="1"/>
  <c r="M186" i="5"/>
  <c r="L186" i="5"/>
  <c r="Q186" i="5"/>
  <c r="R186" i="5" s="1"/>
  <c r="M185" i="5"/>
  <c r="L185" i="5"/>
  <c r="M184" i="5"/>
  <c r="L184" i="5"/>
  <c r="Q184" i="5"/>
  <c r="R184" i="5" s="1"/>
  <c r="M183" i="5"/>
  <c r="L183" i="5"/>
  <c r="M182" i="5"/>
  <c r="L182" i="5"/>
  <c r="M181" i="5"/>
  <c r="L181" i="5"/>
  <c r="Q181" i="5" s="1"/>
  <c r="R181" i="5" s="1"/>
  <c r="M180" i="5"/>
  <c r="L180" i="5"/>
  <c r="Q180" i="5" s="1"/>
  <c r="R180" i="5" s="1"/>
  <c r="M179" i="5"/>
  <c r="L179" i="5"/>
  <c r="Q179" i="5" s="1"/>
  <c r="R179" i="5" s="1"/>
  <c r="M178" i="5"/>
  <c r="L178" i="5"/>
  <c r="M177" i="5"/>
  <c r="L177" i="5"/>
  <c r="M176" i="5"/>
  <c r="L176" i="5"/>
  <c r="M175" i="5"/>
  <c r="L175" i="5"/>
  <c r="M174" i="5"/>
  <c r="L174" i="5"/>
  <c r="Q174" i="5" s="1"/>
  <c r="M173" i="5"/>
  <c r="L173" i="5"/>
  <c r="Q173" i="5" s="1"/>
  <c r="R173" i="5" s="1"/>
  <c r="M172" i="5"/>
  <c r="L172" i="5"/>
  <c r="P172" i="5" s="1"/>
  <c r="M171" i="5"/>
  <c r="L171" i="5"/>
  <c r="Q171" i="5"/>
  <c r="R171" i="5" s="1"/>
  <c r="M170" i="5"/>
  <c r="L170" i="5"/>
  <c r="M169" i="5"/>
  <c r="L169" i="5"/>
  <c r="M168" i="5"/>
  <c r="L168" i="5"/>
  <c r="Q168" i="5" s="1"/>
  <c r="R168" i="5" s="1"/>
  <c r="M167" i="5"/>
  <c r="L167" i="5"/>
  <c r="Q167" i="5" s="1"/>
  <c r="R167" i="5" s="1"/>
  <c r="M166" i="5"/>
  <c r="L166" i="5"/>
  <c r="Q166" i="5" s="1"/>
  <c r="M165" i="5"/>
  <c r="L165" i="5"/>
  <c r="Q165" i="5" s="1"/>
  <c r="R165" i="5" s="1"/>
  <c r="M164" i="5"/>
  <c r="L164" i="5"/>
  <c r="M163" i="5"/>
  <c r="L163" i="5"/>
  <c r="M162" i="5"/>
  <c r="L162" i="5"/>
  <c r="M161" i="5"/>
  <c r="L161" i="5"/>
  <c r="M160" i="5"/>
  <c r="L160" i="5"/>
  <c r="M159" i="5"/>
  <c r="L159" i="5"/>
  <c r="M158" i="5"/>
  <c r="L158" i="5"/>
  <c r="P158" i="5" s="1"/>
  <c r="M157" i="5"/>
  <c r="L157" i="5"/>
  <c r="M156" i="5"/>
  <c r="L156" i="5"/>
  <c r="M155" i="5"/>
  <c r="L155" i="5"/>
  <c r="M154" i="5"/>
  <c r="L154" i="5"/>
  <c r="Q154" i="5"/>
  <c r="R154" i="5" s="1"/>
  <c r="M153" i="5"/>
  <c r="L153" i="5"/>
  <c r="Q153" i="5" s="1"/>
  <c r="R153" i="5" s="1"/>
  <c r="M152" i="5"/>
  <c r="L152" i="5"/>
  <c r="Q152" i="5"/>
  <c r="R152" i="5" s="1"/>
  <c r="M151" i="5"/>
  <c r="L151" i="5"/>
  <c r="Q151" i="5" s="1"/>
  <c r="R151" i="5" s="1"/>
  <c r="M150" i="5"/>
  <c r="L150" i="5"/>
  <c r="Q150" i="5" s="1"/>
  <c r="R150" i="5" s="1"/>
  <c r="M149" i="5"/>
  <c r="L149" i="5"/>
  <c r="P149" i="5" s="1"/>
  <c r="M148" i="5"/>
  <c r="L148" i="5"/>
  <c r="Q148" i="5" s="1"/>
  <c r="R148" i="5" s="1"/>
  <c r="M147" i="5"/>
  <c r="L147" i="5"/>
  <c r="M146" i="5"/>
  <c r="L146" i="5"/>
  <c r="M145" i="5"/>
  <c r="L145" i="5"/>
  <c r="M144" i="5"/>
  <c r="L144" i="5"/>
  <c r="M143" i="5"/>
  <c r="L143" i="5"/>
  <c r="M142" i="5"/>
  <c r="L142" i="5"/>
  <c r="Q142" i="5" s="1"/>
  <c r="R142" i="5" s="1"/>
  <c r="M141" i="5"/>
  <c r="L141" i="5"/>
  <c r="Q141" i="5" s="1"/>
  <c r="M140" i="5"/>
  <c r="L140" i="5"/>
  <c r="P140" i="5" s="1"/>
  <c r="M139" i="5"/>
  <c r="L139" i="5"/>
  <c r="Q139" i="5"/>
  <c r="R139" i="5" s="1"/>
  <c r="M138" i="5"/>
  <c r="L138" i="5"/>
  <c r="Q138" i="5" s="1"/>
  <c r="R138" i="5" s="1"/>
  <c r="M137" i="5"/>
  <c r="L137" i="5"/>
  <c r="Q137" i="5"/>
  <c r="R137" i="5" s="1"/>
  <c r="M136" i="5"/>
  <c r="L136" i="5"/>
  <c r="M135" i="5"/>
  <c r="L135" i="5"/>
  <c r="Q135" i="5"/>
  <c r="R135" i="5" s="1"/>
  <c r="M134" i="5"/>
  <c r="L134" i="5"/>
  <c r="M133" i="5"/>
  <c r="L133" i="5"/>
  <c r="Q133" i="5" s="1"/>
  <c r="R133" i="5" s="1"/>
  <c r="M132" i="5"/>
  <c r="L132" i="5"/>
  <c r="M131" i="5"/>
  <c r="L131" i="5"/>
  <c r="M130" i="5"/>
  <c r="L130" i="5"/>
  <c r="M129" i="5"/>
  <c r="L129" i="5"/>
  <c r="M128" i="5"/>
  <c r="L128" i="5"/>
  <c r="Q128" i="5" s="1"/>
  <c r="R128" i="5" s="1"/>
  <c r="M127" i="5"/>
  <c r="L127" i="5"/>
  <c r="M126" i="5"/>
  <c r="L126" i="5"/>
  <c r="M125" i="5"/>
  <c r="L125" i="5"/>
  <c r="M124" i="5"/>
  <c r="L124" i="5"/>
  <c r="Q124" i="5" s="1"/>
  <c r="R124" i="5" s="1"/>
  <c r="M123" i="5"/>
  <c r="L123" i="5"/>
  <c r="M122" i="5"/>
  <c r="L122" i="5"/>
  <c r="M121" i="5"/>
  <c r="L121" i="5"/>
  <c r="M120" i="5"/>
  <c r="L120" i="5"/>
  <c r="Q120" i="5" s="1"/>
  <c r="R120" i="5" s="1"/>
  <c r="M119" i="5"/>
  <c r="L119" i="5"/>
  <c r="Q119" i="5" s="1"/>
  <c r="R119" i="5" s="1"/>
  <c r="M118" i="5"/>
  <c r="L118" i="5"/>
  <c r="M117" i="5"/>
  <c r="L117" i="5"/>
  <c r="P117" i="5" s="1"/>
  <c r="M116" i="5"/>
  <c r="L116" i="5"/>
  <c r="P116" i="5" s="1"/>
  <c r="M115" i="5"/>
  <c r="L115" i="5"/>
  <c r="M114" i="5"/>
  <c r="L114" i="5"/>
  <c r="Q114" i="5" s="1"/>
  <c r="R114" i="5" s="1"/>
  <c r="M113" i="5"/>
  <c r="L113" i="5"/>
  <c r="Q113" i="5" s="1"/>
  <c r="R113" i="5" s="1"/>
  <c r="M112" i="5"/>
  <c r="L112" i="5"/>
  <c r="Q112" i="5" s="1"/>
  <c r="R112" i="5" s="1"/>
  <c r="M111" i="5"/>
  <c r="L111" i="5"/>
  <c r="M110" i="5"/>
  <c r="L110" i="5"/>
  <c r="Q110" i="5" s="1"/>
  <c r="M109" i="5"/>
  <c r="L109" i="5"/>
  <c r="Q109" i="5" s="1"/>
  <c r="R109" i="5" s="1"/>
  <c r="M108" i="5"/>
  <c r="L108" i="5"/>
  <c r="P108" i="5" s="1"/>
  <c r="M107" i="5"/>
  <c r="L107" i="5"/>
  <c r="Q107" i="5"/>
  <c r="R107" i="5" s="1"/>
  <c r="M106" i="5"/>
  <c r="L106" i="5"/>
  <c r="M105" i="5"/>
  <c r="L105" i="5"/>
  <c r="Q105" i="5"/>
  <c r="R105" i="5"/>
  <c r="M104" i="5"/>
  <c r="L104" i="5"/>
  <c r="M103" i="5"/>
  <c r="L103" i="5"/>
  <c r="P103" i="5" s="1"/>
  <c r="Q103" i="5"/>
  <c r="R103" i="5" s="1"/>
  <c r="M102" i="5"/>
  <c r="L102" i="5"/>
  <c r="P102" i="5" s="1"/>
  <c r="M101" i="5"/>
  <c r="L101" i="5"/>
  <c r="P101" i="5" s="1"/>
  <c r="M100" i="5"/>
  <c r="L100" i="5"/>
  <c r="M99" i="5"/>
  <c r="L99" i="5"/>
  <c r="M98" i="5"/>
  <c r="L98" i="5"/>
  <c r="M97" i="5"/>
  <c r="L97" i="5"/>
  <c r="Q97" i="5" s="1"/>
  <c r="R97" i="5" s="1"/>
  <c r="M96" i="5"/>
  <c r="L96" i="5"/>
  <c r="M95" i="5"/>
  <c r="L95" i="5"/>
  <c r="M94" i="5"/>
  <c r="L94" i="5"/>
  <c r="P94" i="5" s="1"/>
  <c r="M93" i="5"/>
  <c r="L93" i="5"/>
  <c r="M92" i="5"/>
  <c r="L92" i="5"/>
  <c r="P92" i="5" s="1"/>
  <c r="M91" i="5"/>
  <c r="L91" i="5"/>
  <c r="Q91" i="5"/>
  <c r="R91" i="5" s="1"/>
  <c r="M90" i="5"/>
  <c r="L90" i="5"/>
  <c r="Q90" i="5" s="1"/>
  <c r="R90" i="5" s="1"/>
  <c r="M89" i="5"/>
  <c r="L89" i="5"/>
  <c r="M88" i="5"/>
  <c r="L88" i="5"/>
  <c r="P88" i="5" s="1"/>
  <c r="Q88" i="5"/>
  <c r="R88" i="5" s="1"/>
  <c r="M87" i="5"/>
  <c r="L87" i="5"/>
  <c r="Q87" i="5"/>
  <c r="R87" i="5" s="1"/>
  <c r="M86" i="5"/>
  <c r="L86" i="5"/>
  <c r="M85" i="5"/>
  <c r="L85" i="5"/>
  <c r="P85" i="5" s="1"/>
  <c r="M84" i="5"/>
  <c r="L84" i="5"/>
  <c r="P84" i="5" s="1"/>
  <c r="M83" i="5"/>
  <c r="L83" i="5"/>
  <c r="M82" i="5"/>
  <c r="L82" i="5"/>
  <c r="Q82" i="5" s="1"/>
  <c r="R82" i="5"/>
  <c r="M81" i="5"/>
  <c r="L81" i="5"/>
  <c r="Q81" i="5" s="1"/>
  <c r="R81" i="5" s="1"/>
  <c r="M80" i="5"/>
  <c r="L80" i="5"/>
  <c r="M79" i="5"/>
  <c r="L79" i="5"/>
  <c r="Q79" i="5" s="1"/>
  <c r="R79" i="5" s="1"/>
  <c r="M78" i="5"/>
  <c r="L78" i="5"/>
  <c r="P78" i="5" s="1"/>
  <c r="M77" i="5"/>
  <c r="L77" i="5"/>
  <c r="M76" i="5"/>
  <c r="L76" i="5"/>
  <c r="Q76" i="5" s="1"/>
  <c r="R76" i="5" s="1"/>
  <c r="M75" i="5"/>
  <c r="L75" i="5"/>
  <c r="Q75" i="5" s="1"/>
  <c r="R75" i="5" s="1"/>
  <c r="M74" i="5"/>
  <c r="L74" i="5"/>
  <c r="M73" i="5"/>
  <c r="L73" i="5"/>
  <c r="M72" i="5"/>
  <c r="L72" i="5"/>
  <c r="M71" i="5"/>
  <c r="L71" i="5"/>
  <c r="M70" i="5"/>
  <c r="L70" i="5"/>
  <c r="M69" i="5"/>
  <c r="L69" i="5"/>
  <c r="M68" i="5"/>
  <c r="L68" i="5"/>
  <c r="Q68" i="5" s="1"/>
  <c r="R68" i="5" s="1"/>
  <c r="M67" i="5"/>
  <c r="L67" i="5"/>
  <c r="Q67" i="5" s="1"/>
  <c r="R67" i="5" s="1"/>
  <c r="M66" i="5"/>
  <c r="L66" i="5"/>
  <c r="M65" i="5"/>
  <c r="L65" i="5"/>
  <c r="Q65" i="5" s="1"/>
  <c r="R65" i="5" s="1"/>
  <c r="M64" i="5"/>
  <c r="L64" i="5"/>
  <c r="M63" i="5"/>
  <c r="L63" i="5"/>
  <c r="Q63" i="5" s="1"/>
  <c r="R63" i="5" s="1"/>
  <c r="M62" i="5"/>
  <c r="L62" i="5"/>
  <c r="Q62" i="5" s="1"/>
  <c r="M61" i="5"/>
  <c r="L61" i="5"/>
  <c r="P61" i="5" s="1"/>
  <c r="M60" i="5"/>
  <c r="L60" i="5"/>
  <c r="M59" i="5"/>
  <c r="L59" i="5"/>
  <c r="Q59" i="5" s="1"/>
  <c r="R59" i="5"/>
  <c r="M58" i="5"/>
  <c r="L58" i="5"/>
  <c r="M57" i="5"/>
  <c r="L57" i="5"/>
  <c r="Q57" i="5" s="1"/>
  <c r="R57" i="5" s="1"/>
  <c r="M56" i="5"/>
  <c r="L56" i="5"/>
  <c r="Q56" i="5" s="1"/>
  <c r="R56" i="5" s="1"/>
  <c r="M55" i="5"/>
  <c r="L55" i="5"/>
  <c r="M54" i="5"/>
  <c r="L54" i="5"/>
  <c r="P54" i="5" s="1"/>
  <c r="M53" i="5"/>
  <c r="L53" i="5"/>
  <c r="M52" i="5"/>
  <c r="L52" i="5"/>
  <c r="M51" i="5"/>
  <c r="L51" i="5"/>
  <c r="Q51" i="5" s="1"/>
  <c r="R51" i="5" s="1"/>
  <c r="M50" i="5"/>
  <c r="L50" i="5"/>
  <c r="Q50" i="5" s="1"/>
  <c r="R50" i="5" s="1"/>
  <c r="M49" i="5"/>
  <c r="L49" i="5"/>
  <c r="M48" i="5"/>
  <c r="L48" i="5"/>
  <c r="M47" i="5"/>
  <c r="L47" i="5"/>
  <c r="Q47" i="5" s="1"/>
  <c r="R47" i="5" s="1"/>
  <c r="M46" i="5"/>
  <c r="L46" i="5"/>
  <c r="P46" i="5" s="1"/>
  <c r="M45" i="5"/>
  <c r="L45" i="5"/>
  <c r="P45" i="5" s="1"/>
  <c r="M44" i="5"/>
  <c r="L44" i="5"/>
  <c r="Q44" i="5" s="1"/>
  <c r="R44" i="5" s="1"/>
  <c r="M43" i="5"/>
  <c r="L43" i="5"/>
  <c r="M42" i="5"/>
  <c r="L42" i="5"/>
  <c r="M41" i="5"/>
  <c r="L41" i="5"/>
  <c r="M40" i="5"/>
  <c r="L40" i="5"/>
  <c r="M39" i="5"/>
  <c r="L39" i="5"/>
  <c r="Q39" i="5" s="1"/>
  <c r="R39" i="5"/>
  <c r="M38" i="5"/>
  <c r="L38" i="5"/>
  <c r="Q38" i="5" s="1"/>
  <c r="R38" i="5" s="1"/>
  <c r="M37" i="5"/>
  <c r="L37" i="5"/>
  <c r="Q37" i="5" s="1"/>
  <c r="R37" i="5" s="1"/>
  <c r="M36" i="5"/>
  <c r="L36" i="5"/>
  <c r="M35" i="5"/>
  <c r="L35" i="5"/>
  <c r="M34" i="5"/>
  <c r="L34" i="5"/>
  <c r="Q34" i="5" s="1"/>
  <c r="R34" i="5" s="1"/>
  <c r="M33" i="5"/>
  <c r="L33" i="5"/>
  <c r="M32" i="5"/>
  <c r="L32" i="5"/>
  <c r="Q32" i="5" s="1"/>
  <c r="R32" i="5" s="1"/>
  <c r="M31" i="5"/>
  <c r="L31" i="5"/>
  <c r="Q31" i="5" s="1"/>
  <c r="R31" i="5" s="1"/>
  <c r="M30" i="5"/>
  <c r="L30" i="5"/>
  <c r="Q30" i="5" s="1"/>
  <c r="M29" i="5"/>
  <c r="L29" i="5"/>
  <c r="M28" i="5"/>
  <c r="L28" i="5"/>
  <c r="M27" i="5"/>
  <c r="L27" i="5"/>
  <c r="M26" i="5"/>
  <c r="L26" i="5"/>
  <c r="M25" i="5"/>
  <c r="L25" i="5"/>
  <c r="Q25" i="5" s="1"/>
  <c r="R25" i="5" s="1"/>
  <c r="M24" i="5"/>
  <c r="L24" i="5"/>
  <c r="M23" i="5"/>
  <c r="L23" i="5"/>
  <c r="M22" i="5"/>
  <c r="L22" i="5"/>
  <c r="P22" i="5" s="1"/>
  <c r="M21" i="5"/>
  <c r="L21" i="5"/>
  <c r="Q21" i="5" s="1"/>
  <c r="M20" i="5"/>
  <c r="L20" i="5"/>
  <c r="P20" i="5" s="1"/>
  <c r="M19" i="5"/>
  <c r="L19" i="5"/>
  <c r="P19" i="5" s="1"/>
  <c r="M18" i="5"/>
  <c r="L18" i="5"/>
  <c r="Q18" i="5"/>
  <c r="R18" i="5" s="1"/>
  <c r="M17" i="5"/>
  <c r="L17" i="5"/>
  <c r="Q17" i="5" s="1"/>
  <c r="R17" i="5" s="1"/>
  <c r="M16" i="5"/>
  <c r="L16" i="5"/>
  <c r="Q16" i="5"/>
  <c r="R16" i="5"/>
  <c r="M15" i="5"/>
  <c r="L15" i="5"/>
  <c r="Q15" i="5" s="1"/>
  <c r="R15" i="5" s="1"/>
  <c r="M14" i="5"/>
  <c r="L14" i="5"/>
  <c r="P14" i="5" s="1"/>
  <c r="M13" i="5"/>
  <c r="L13" i="5"/>
  <c r="Q13" i="5" s="1"/>
  <c r="R13" i="5" s="1"/>
  <c r="M12" i="5"/>
  <c r="L12" i="5"/>
  <c r="Q957" i="5"/>
  <c r="R957" i="5" s="1"/>
  <c r="P871" i="5"/>
  <c r="Q978" i="5"/>
  <c r="R978" i="5" s="1"/>
  <c r="P761" i="5"/>
  <c r="Q448" i="5"/>
  <c r="R448" i="5" s="1"/>
  <c r="Q550" i="5"/>
  <c r="R550" i="5" s="1"/>
  <c r="P565" i="5"/>
  <c r="Q656" i="5"/>
  <c r="R656" i="5" s="1"/>
  <c r="P535" i="5"/>
  <c r="Q474" i="5"/>
  <c r="R474" i="5" s="1"/>
  <c r="P463" i="5"/>
  <c r="R608" i="5"/>
  <c r="P441" i="5"/>
  <c r="P649" i="5"/>
  <c r="P367" i="5"/>
  <c r="Q630" i="5"/>
  <c r="R630" i="5"/>
  <c r="P295" i="5"/>
  <c r="Q615" i="5"/>
  <c r="R615" i="5" s="1"/>
  <c r="P435" i="5"/>
  <c r="Q637" i="5"/>
  <c r="R637" i="5"/>
  <c r="P893" i="5"/>
  <c r="Q916" i="5"/>
  <c r="R916" i="5" s="1"/>
  <c r="Q947" i="5"/>
  <c r="R947" i="5" s="1"/>
  <c r="P578" i="5"/>
  <c r="P717" i="5"/>
  <c r="P731" i="5"/>
  <c r="P865" i="5"/>
  <c r="Q868" i="5"/>
  <c r="R868" i="5" s="1"/>
  <c r="P575" i="5"/>
  <c r="Q624" i="5"/>
  <c r="R624" i="5" s="1"/>
  <c r="Q714" i="5"/>
  <c r="R714" i="5" s="1"/>
  <c r="Q862" i="5"/>
  <c r="R862" i="5" s="1"/>
  <c r="Q688" i="5"/>
  <c r="R688" i="5"/>
  <c r="P801" i="5"/>
  <c r="Q953" i="5"/>
  <c r="R953" i="5" s="1"/>
  <c r="Q1003" i="5"/>
  <c r="R1003" i="5"/>
  <c r="P324" i="5"/>
  <c r="P508" i="5"/>
  <c r="P139" i="5"/>
  <c r="Q906" i="5"/>
  <c r="R906" i="5" s="1"/>
  <c r="P67" i="5"/>
  <c r="P192" i="5"/>
  <c r="P333" i="5"/>
  <c r="Q379" i="5"/>
  <c r="R379" i="5" s="1"/>
  <c r="P440" i="5"/>
  <c r="P825" i="5"/>
  <c r="Q832" i="5"/>
  <c r="R832" i="5" s="1"/>
  <c r="P849" i="5"/>
  <c r="Q852" i="5"/>
  <c r="R852" i="5"/>
  <c r="P112" i="5"/>
  <c r="P350" i="5"/>
  <c r="P392" i="5"/>
  <c r="P485" i="5"/>
  <c r="Q677" i="5"/>
  <c r="R677" i="5" s="1"/>
  <c r="Q951" i="5"/>
  <c r="R951" i="5" s="1"/>
  <c r="Q954" i="5"/>
  <c r="R954" i="5" s="1"/>
  <c r="P87" i="5"/>
  <c r="P356" i="5"/>
  <c r="Q376" i="5"/>
  <c r="R376" i="5" s="1"/>
  <c r="P427" i="5"/>
  <c r="P480" i="5"/>
  <c r="P483" i="5"/>
  <c r="P597" i="5"/>
  <c r="P611" i="5"/>
  <c r="P793" i="5"/>
  <c r="Q796" i="5"/>
  <c r="R796" i="5" s="1"/>
  <c r="P881" i="5"/>
  <c r="Q937" i="5"/>
  <c r="R937" i="5" s="1"/>
  <c r="P152" i="5"/>
  <c r="P339" i="5"/>
  <c r="P562" i="5"/>
  <c r="P47" i="5"/>
  <c r="P171" i="5"/>
  <c r="Q843" i="5"/>
  <c r="R843" i="5" s="1"/>
  <c r="Q900" i="5"/>
  <c r="R900" i="5"/>
  <c r="Q974" i="5"/>
  <c r="R974" i="5" s="1"/>
  <c r="P451" i="5"/>
  <c r="P633" i="5"/>
  <c r="R884" i="5"/>
  <c r="P515" i="5"/>
  <c r="P641" i="5"/>
  <c r="Q728" i="5"/>
  <c r="R728" i="5" s="1"/>
  <c r="P755" i="5"/>
  <c r="P813" i="5"/>
  <c r="P816" i="5"/>
  <c r="P179" i="5"/>
  <c r="P199" i="5"/>
  <c r="P256" i="5"/>
  <c r="P349" i="5"/>
  <c r="Q381" i="5"/>
  <c r="R381" i="5" s="1"/>
  <c r="P387" i="5"/>
  <c r="P423" i="5"/>
  <c r="Q462" i="5"/>
  <c r="R462" i="5" s="1"/>
  <c r="P499" i="5"/>
  <c r="Q523" i="5"/>
  <c r="R523" i="5" s="1"/>
  <c r="Q533" i="5"/>
  <c r="R533" i="5"/>
  <c r="R558" i="5"/>
  <c r="P561" i="5"/>
  <c r="P573" i="5"/>
  <c r="P609" i="5"/>
  <c r="P625" i="5"/>
  <c r="Q654" i="5"/>
  <c r="R654" i="5" s="1"/>
  <c r="P657" i="5"/>
  <c r="P698" i="5"/>
  <c r="Q710" i="5"/>
  <c r="R710" i="5" s="1"/>
  <c r="Q716" i="5"/>
  <c r="R716" i="5"/>
  <c r="P800" i="5"/>
  <c r="P889" i="5"/>
  <c r="Q891" i="5"/>
  <c r="R891" i="5" s="1"/>
  <c r="Q935" i="5"/>
  <c r="R935" i="5" s="1"/>
  <c r="P366" i="5"/>
  <c r="Q542" i="5"/>
  <c r="R542" i="5" s="1"/>
  <c r="P829" i="5"/>
  <c r="Q921" i="5"/>
  <c r="R921" i="5" s="1"/>
  <c r="Q941" i="5"/>
  <c r="R941" i="5" s="1"/>
  <c r="P39" i="5"/>
  <c r="P59" i="5"/>
  <c r="P68" i="5"/>
  <c r="P305" i="5"/>
  <c r="P317" i="5"/>
  <c r="P407" i="5"/>
  <c r="P479" i="5"/>
  <c r="Q496" i="5"/>
  <c r="R496" i="5" s="1"/>
  <c r="P693" i="5"/>
  <c r="P762" i="5"/>
  <c r="Q769" i="5"/>
  <c r="R769" i="5" s="1"/>
  <c r="P811" i="5"/>
  <c r="P833" i="5"/>
  <c r="P842" i="5"/>
  <c r="P853" i="5"/>
  <c r="Q905" i="5"/>
  <c r="R905" i="5" s="1"/>
  <c r="Q925" i="5"/>
  <c r="R925" i="5" s="1"/>
  <c r="Q932" i="5"/>
  <c r="R932" i="5"/>
  <c r="Q1002" i="5"/>
  <c r="R1002" i="5" s="1"/>
  <c r="P167" i="5"/>
  <c r="P539" i="5"/>
  <c r="Q660" i="5"/>
  <c r="R660" i="5"/>
  <c r="Q718" i="5"/>
  <c r="R718" i="5" s="1"/>
  <c r="P721" i="5"/>
  <c r="P885" i="5"/>
  <c r="P128" i="5"/>
  <c r="P527" i="5"/>
  <c r="P594" i="5"/>
  <c r="Q620" i="5"/>
  <c r="R620" i="5" s="1"/>
  <c r="Q652" i="5"/>
  <c r="R652" i="5" s="1"/>
  <c r="P705" i="5"/>
  <c r="Q753" i="5"/>
  <c r="R753" i="5" s="1"/>
  <c r="P817" i="5"/>
  <c r="Q848" i="5"/>
  <c r="R848" i="5" s="1"/>
  <c r="P861" i="5"/>
  <c r="Q864" i="5"/>
  <c r="R864" i="5" s="1"/>
  <c r="Q919" i="5"/>
  <c r="R919" i="5" s="1"/>
  <c r="Q970" i="5"/>
  <c r="R970" i="5"/>
  <c r="Q973" i="5"/>
  <c r="R973" i="5"/>
  <c r="Q991" i="5"/>
  <c r="R991" i="5"/>
  <c r="P18" i="5"/>
  <c r="P25" i="5"/>
  <c r="P63" i="5"/>
  <c r="P81" i="5"/>
  <c r="Q380" i="5"/>
  <c r="R380" i="5" s="1"/>
  <c r="Q465" i="5"/>
  <c r="R465" i="5" s="1"/>
  <c r="P602" i="5"/>
  <c r="Q602" i="5"/>
  <c r="R602" i="5" s="1"/>
  <c r="P621" i="5"/>
  <c r="P627" i="5"/>
  <c r="Q627" i="5"/>
  <c r="R627" i="5" s="1"/>
  <c r="Q722" i="5"/>
  <c r="R722" i="5"/>
  <c r="P722" i="5"/>
  <c r="Q778" i="5"/>
  <c r="R778" i="5" s="1"/>
  <c r="R782" i="5"/>
  <c r="P782" i="5"/>
  <c r="P877" i="5"/>
  <c r="Q923" i="5"/>
  <c r="R923" i="5" s="1"/>
  <c r="P940" i="5"/>
  <c r="Q940" i="5"/>
  <c r="R940" i="5"/>
  <c r="P91" i="5"/>
  <c r="P105" i="5"/>
  <c r="P107" i="5"/>
  <c r="P79" i="5"/>
  <c r="P113" i="5"/>
  <c r="P119" i="5"/>
  <c r="P233" i="5"/>
  <c r="P364" i="5"/>
  <c r="Q457" i="5"/>
  <c r="R457" i="5" s="1"/>
  <c r="Q514" i="5"/>
  <c r="R514" i="5" s="1"/>
  <c r="Q605" i="5"/>
  <c r="R605" i="5" s="1"/>
  <c r="Q675" i="5"/>
  <c r="R675" i="5" s="1"/>
  <c r="P675" i="5"/>
  <c r="Q725" i="5"/>
  <c r="R725" i="5"/>
  <c r="Q751" i="5"/>
  <c r="R751" i="5"/>
  <c r="Q768" i="5"/>
  <c r="R768" i="5" s="1"/>
  <c r="P768" i="5"/>
  <c r="Q806" i="5"/>
  <c r="R806" i="5"/>
  <c r="P914" i="5"/>
  <c r="Q914" i="5"/>
  <c r="R914" i="5" s="1"/>
  <c r="P961" i="5"/>
  <c r="Q961" i="5"/>
  <c r="R961" i="5" s="1"/>
  <c r="P989" i="5"/>
  <c r="Q989" i="5"/>
  <c r="R989" i="5"/>
  <c r="P1007" i="5"/>
  <c r="Q1007" i="5"/>
  <c r="R1007" i="5" s="1"/>
  <c r="Q536" i="5"/>
  <c r="R536" i="5" s="1"/>
  <c r="P726" i="5"/>
  <c r="Q745" i="5"/>
  <c r="R745" i="5" s="1"/>
  <c r="P745" i="5"/>
  <c r="P779" i="5"/>
  <c r="Q779" i="5"/>
  <c r="R779" i="5" s="1"/>
  <c r="Q835" i="5"/>
  <c r="R835" i="5" s="1"/>
  <c r="P838" i="5"/>
  <c r="Q907" i="5"/>
  <c r="R907" i="5" s="1"/>
  <c r="Q503" i="5"/>
  <c r="R503" i="5" s="1"/>
  <c r="P503" i="5"/>
  <c r="Q540" i="5"/>
  <c r="R540" i="5" s="1"/>
  <c r="P583" i="5"/>
  <c r="Q583" i="5"/>
  <c r="R583" i="5"/>
  <c r="P672" i="5"/>
  <c r="R672" i="5"/>
  <c r="Q703" i="5"/>
  <c r="R703" i="5"/>
  <c r="P703" i="5"/>
  <c r="P759" i="5"/>
  <c r="Q759" i="5"/>
  <c r="R759" i="5" s="1"/>
  <c r="P807" i="5"/>
  <c r="Q807" i="5"/>
  <c r="R807" i="5"/>
  <c r="P901" i="5"/>
  <c r="Q901" i="5"/>
  <c r="R901" i="5" s="1"/>
  <c r="P986" i="5"/>
  <c r="Q986" i="5"/>
  <c r="R986" i="5"/>
  <c r="P82" i="5"/>
  <c r="P90" i="5"/>
  <c r="P151" i="5"/>
  <c r="P217" i="5"/>
  <c r="P281" i="5"/>
  <c r="P326" i="5"/>
  <c r="P358" i="5"/>
  <c r="P374" i="5"/>
  <c r="Q390" i="5"/>
  <c r="R390" i="5" s="1"/>
  <c r="P399" i="5"/>
  <c r="Q402" i="5"/>
  <c r="R402" i="5"/>
  <c r="Q433" i="5"/>
  <c r="R433" i="5" s="1"/>
  <c r="P433" i="5"/>
  <c r="P447" i="5"/>
  <c r="P452" i="5"/>
  <c r="P455" i="5"/>
  <c r="Q613" i="5"/>
  <c r="R613" i="5"/>
  <c r="P613" i="5"/>
  <c r="Q619" i="5"/>
  <c r="R619" i="5" s="1"/>
  <c r="P746" i="5"/>
  <c r="Q746" i="5"/>
  <c r="R746" i="5" s="1"/>
  <c r="Q766" i="5"/>
  <c r="R766" i="5" s="1"/>
  <c r="P766" i="5"/>
  <c r="P908" i="5"/>
  <c r="R908" i="5"/>
  <c r="P955" i="5"/>
  <c r="P203" i="5"/>
  <c r="P240" i="5"/>
  <c r="P267" i="5"/>
  <c r="P396" i="5"/>
  <c r="P405" i="5"/>
  <c r="P497" i="5"/>
  <c r="P555" i="5"/>
  <c r="P563" i="5"/>
  <c r="P588" i="5"/>
  <c r="Q588" i="5"/>
  <c r="R588" i="5" s="1"/>
  <c r="Q665" i="5"/>
  <c r="R665" i="5" s="1"/>
  <c r="P665" i="5"/>
  <c r="P683" i="5"/>
  <c r="Q683" i="5"/>
  <c r="R683" i="5" s="1"/>
  <c r="P707" i="5"/>
  <c r="Q707" i="5"/>
  <c r="R707" i="5" s="1"/>
  <c r="Q733" i="5"/>
  <c r="R733" i="5" s="1"/>
  <c r="Q750" i="5"/>
  <c r="R750" i="5" s="1"/>
  <c r="P750" i="5"/>
  <c r="P830" i="5"/>
  <c r="Q857" i="5"/>
  <c r="R857" i="5" s="1"/>
  <c r="P857" i="5"/>
  <c r="R886" i="5"/>
  <c r="P886" i="5"/>
  <c r="P929" i="5"/>
  <c r="Q929" i="5"/>
  <c r="R929" i="5" s="1"/>
  <c r="P946" i="5"/>
  <c r="Q946" i="5"/>
  <c r="R946" i="5" s="1"/>
  <c r="P949" i="5"/>
  <c r="Q949" i="5"/>
  <c r="R949" i="5"/>
  <c r="P137" i="5"/>
  <c r="P187" i="5"/>
  <c r="P207" i="5"/>
  <c r="P265" i="5"/>
  <c r="P271" i="5"/>
  <c r="P338" i="5"/>
  <c r="P354" i="5"/>
  <c r="P361" i="5"/>
  <c r="Q377" i="5"/>
  <c r="R377" i="5" s="1"/>
  <c r="P411" i="5"/>
  <c r="P436" i="5"/>
  <c r="Q442" i="5"/>
  <c r="R442" i="5" s="1"/>
  <c r="P464" i="5"/>
  <c r="P467" i="5"/>
  <c r="P519" i="5"/>
  <c r="Q528" i="5"/>
  <c r="R528" i="5" s="1"/>
  <c r="Q581" i="5"/>
  <c r="R581" i="5" s="1"/>
  <c r="P581" i="5"/>
  <c r="P592" i="5"/>
  <c r="Q592" i="5"/>
  <c r="R592" i="5" s="1"/>
  <c r="P617" i="5"/>
  <c r="Q639" i="5"/>
  <c r="R639" i="5" s="1"/>
  <c r="R658" i="5"/>
  <c r="P658" i="5"/>
  <c r="Q734" i="5"/>
  <c r="R734" i="5" s="1"/>
  <c r="P747" i="5"/>
  <c r="P763" i="5"/>
  <c r="Q763" i="5"/>
  <c r="R763" i="5" s="1"/>
  <c r="P774" i="5"/>
  <c r="Q774" i="5"/>
  <c r="R774" i="5" s="1"/>
  <c r="Q777" i="5"/>
  <c r="R777" i="5" s="1"/>
  <c r="P777" i="5"/>
  <c r="Q781" i="5"/>
  <c r="R781" i="5" s="1"/>
  <c r="P781" i="5"/>
  <c r="Q785" i="5"/>
  <c r="R785" i="5"/>
  <c r="P798" i="5"/>
  <c r="Q827" i="5"/>
  <c r="R827" i="5" s="1"/>
  <c r="P880" i="5"/>
  <c r="P939" i="5"/>
  <c r="Q939" i="5"/>
  <c r="R939" i="5" s="1"/>
  <c r="P51" i="5"/>
  <c r="P65" i="5"/>
  <c r="P75" i="5"/>
  <c r="P97" i="5"/>
  <c r="P135" i="5"/>
  <c r="P257" i="5"/>
  <c r="P311" i="5"/>
  <c r="P315" i="5"/>
  <c r="P359" i="5"/>
  <c r="P375" i="5"/>
  <c r="P526" i="5"/>
  <c r="Q526" i="5"/>
  <c r="R526" i="5" s="1"/>
  <c r="P544" i="5"/>
  <c r="Q544" i="5"/>
  <c r="R544" i="5"/>
  <c r="P547" i="5"/>
  <c r="Q585" i="5"/>
  <c r="R585" i="5"/>
  <c r="P585" i="5"/>
  <c r="P643" i="5"/>
  <c r="Q643" i="5"/>
  <c r="R643" i="5"/>
  <c r="Q662" i="5"/>
  <c r="R662" i="5" s="1"/>
  <c r="P662" i="5"/>
  <c r="P666" i="5"/>
  <c r="Q666" i="5"/>
  <c r="R666" i="5" s="1"/>
  <c r="R754" i="5"/>
  <c r="P854" i="5"/>
  <c r="Q887" i="5"/>
  <c r="R887" i="5" s="1"/>
  <c r="Q913" i="5"/>
  <c r="R913" i="5" s="1"/>
  <c r="P933" i="5"/>
  <c r="Q933" i="5"/>
  <c r="R933" i="5" s="1"/>
  <c r="P943" i="5"/>
  <c r="Q943" i="5"/>
  <c r="R943" i="5" s="1"/>
  <c r="P589" i="5"/>
  <c r="P673" i="5"/>
  <c r="Q687" i="5"/>
  <c r="R687" i="5" s="1"/>
  <c r="P831" i="5"/>
  <c r="P895" i="5"/>
  <c r="Q898" i="5"/>
  <c r="R898" i="5" s="1"/>
  <c r="Q924" i="5"/>
  <c r="R924" i="5"/>
  <c r="Q930" i="5"/>
  <c r="R930" i="5"/>
  <c r="Q959" i="5"/>
  <c r="R959" i="5" s="1"/>
  <c r="Q962" i="5"/>
  <c r="R962" i="5" s="1"/>
  <c r="Q631" i="5"/>
  <c r="R631" i="5" s="1"/>
  <c r="P634" i="5"/>
  <c r="Q647" i="5"/>
  <c r="R647" i="5" s="1"/>
  <c r="Q664" i="5"/>
  <c r="R664" i="5"/>
  <c r="P689" i="5"/>
  <c r="P133" i="5"/>
  <c r="Q197" i="5"/>
  <c r="R197" i="5" s="1"/>
  <c r="R228" i="5"/>
  <c r="P228" i="5"/>
  <c r="R21" i="5"/>
  <c r="P21" i="5"/>
  <c r="Q61" i="5"/>
  <c r="R61" i="5" s="1"/>
  <c r="Q94" i="5"/>
  <c r="R94" i="5"/>
  <c r="Q118" i="5"/>
  <c r="R118" i="5"/>
  <c r="P118" i="5"/>
  <c r="P173" i="5"/>
  <c r="P204" i="5"/>
  <c r="Q237" i="5"/>
  <c r="R237" i="5" s="1"/>
  <c r="Q246" i="5"/>
  <c r="R246" i="5"/>
  <c r="P246" i="5"/>
  <c r="Q149" i="5"/>
  <c r="R149" i="5" s="1"/>
  <c r="Q158" i="5"/>
  <c r="R158" i="5" s="1"/>
  <c r="P180" i="5"/>
  <c r="Q22" i="5"/>
  <c r="R22" i="5" s="1"/>
  <c r="Q53" i="5"/>
  <c r="R53" i="5"/>
  <c r="P53" i="5"/>
  <c r="Q93" i="5"/>
  <c r="R93" i="5"/>
  <c r="P93" i="5"/>
  <c r="Q108" i="5"/>
  <c r="R108" i="5" s="1"/>
  <c r="P181" i="5"/>
  <c r="Q190" i="5"/>
  <c r="R190" i="5"/>
  <c r="R212" i="5"/>
  <c r="P212" i="5"/>
  <c r="Q254" i="5"/>
  <c r="R254" i="5" s="1"/>
  <c r="P15" i="5"/>
  <c r="P44" i="5"/>
  <c r="Q46" i="5"/>
  <c r="R46" i="5" s="1"/>
  <c r="Q102" i="5"/>
  <c r="R102" i="5" s="1"/>
  <c r="Q157" i="5"/>
  <c r="R157" i="5" s="1"/>
  <c r="P157" i="5"/>
  <c r="R166" i="5"/>
  <c r="P166" i="5"/>
  <c r="Q188" i="5"/>
  <c r="R188" i="5" s="1"/>
  <c r="P200" i="5"/>
  <c r="Q221" i="5"/>
  <c r="R221" i="5" s="1"/>
  <c r="P221" i="5"/>
  <c r="Q285" i="5"/>
  <c r="R285" i="5" s="1"/>
  <c r="Q100" i="5"/>
  <c r="R100" i="5"/>
  <c r="P100" i="5"/>
  <c r="Q164" i="5"/>
  <c r="R164" i="5" s="1"/>
  <c r="P164" i="5"/>
  <c r="P261" i="5"/>
  <c r="Q292" i="5"/>
  <c r="R292" i="5" s="1"/>
  <c r="P292" i="5"/>
  <c r="P13" i="5"/>
  <c r="Q277" i="5"/>
  <c r="R277" i="5"/>
  <c r="P277" i="5"/>
  <c r="Q45" i="5"/>
  <c r="R45" i="5" s="1"/>
  <c r="Q78" i="5"/>
  <c r="R78" i="5" s="1"/>
  <c r="Q86" i="5"/>
  <c r="R86" i="5"/>
  <c r="P86" i="5"/>
  <c r="Q125" i="5"/>
  <c r="R125" i="5" s="1"/>
  <c r="P125" i="5"/>
  <c r="Q156" i="5"/>
  <c r="R156" i="5" s="1"/>
  <c r="P156" i="5"/>
  <c r="P168" i="5"/>
  <c r="P189" i="5"/>
  <c r="Q198" i="5"/>
  <c r="R198" i="5" s="1"/>
  <c r="Q253" i="5"/>
  <c r="R253" i="5" s="1"/>
  <c r="P253" i="5"/>
  <c r="R262" i="5"/>
  <c r="P262" i="5"/>
  <c r="Q284" i="5"/>
  <c r="R284" i="5" s="1"/>
  <c r="Q268" i="5"/>
  <c r="R268" i="5" s="1"/>
  <c r="P268" i="5"/>
  <c r="Q92" i="5"/>
  <c r="R92" i="5" s="1"/>
  <c r="R244" i="5"/>
  <c r="P244" i="5"/>
  <c r="R30" i="5"/>
  <c r="P30" i="5"/>
  <c r="P31" i="5"/>
  <c r="Q69" i="5"/>
  <c r="R69" i="5" s="1"/>
  <c r="P69" i="5"/>
  <c r="P76" i="5"/>
  <c r="Q84" i="5"/>
  <c r="R84" i="5" s="1"/>
  <c r="Q132" i="5"/>
  <c r="R132" i="5" s="1"/>
  <c r="P132" i="5"/>
  <c r="R174" i="5"/>
  <c r="P174" i="5"/>
  <c r="Q196" i="5"/>
  <c r="R196" i="5" s="1"/>
  <c r="P196" i="5"/>
  <c r="Q229" i="5"/>
  <c r="R229" i="5" s="1"/>
  <c r="P229" i="5"/>
  <c r="Q260" i="5"/>
  <c r="R260" i="5"/>
  <c r="P260" i="5"/>
  <c r="Q182" i="5"/>
  <c r="R182" i="5" s="1"/>
  <c r="P182" i="5"/>
  <c r="P38" i="5"/>
  <c r="Q116" i="5"/>
  <c r="R116" i="5" s="1"/>
  <c r="R286" i="5"/>
  <c r="P286" i="5"/>
  <c r="P16" i="5"/>
  <c r="P37" i="5"/>
  <c r="R62" i="5"/>
  <c r="P62" i="5"/>
  <c r="R110" i="5"/>
  <c r="P110" i="5"/>
  <c r="R141" i="5"/>
  <c r="P141" i="5"/>
  <c r="Q172" i="5"/>
  <c r="R172" i="5" s="1"/>
  <c r="P184" i="5"/>
  <c r="Q205" i="5"/>
  <c r="R205" i="5" s="1"/>
  <c r="P205" i="5"/>
  <c r="R214" i="5"/>
  <c r="P214" i="5"/>
  <c r="Q269" i="5"/>
  <c r="R269" i="5" s="1"/>
  <c r="P269" i="5"/>
  <c r="Q278" i="5"/>
  <c r="R278" i="5"/>
  <c r="P278" i="5"/>
  <c r="Q400" i="5"/>
  <c r="R400" i="5"/>
  <c r="Q404" i="5"/>
  <c r="R404" i="5" s="1"/>
  <c r="Q546" i="5"/>
  <c r="R546" i="5"/>
  <c r="P546" i="5"/>
  <c r="P572" i="5"/>
  <c r="Q572" i="5"/>
  <c r="R572" i="5"/>
  <c r="P576" i="5"/>
  <c r="R576" i="5"/>
  <c r="Q618" i="5"/>
  <c r="R618" i="5"/>
  <c r="P618" i="5"/>
  <c r="Q636" i="5"/>
  <c r="R636" i="5" s="1"/>
  <c r="P700" i="5"/>
  <c r="Q700" i="5"/>
  <c r="R700" i="5"/>
  <c r="P114" i="5"/>
  <c r="P138" i="5"/>
  <c r="P154" i="5"/>
  <c r="P186" i="5"/>
  <c r="P202" i="5"/>
  <c r="P210" i="5"/>
  <c r="P218" i="5"/>
  <c r="P242" i="5"/>
  <c r="P250" i="5"/>
  <c r="P266" i="5"/>
  <c r="P274" i="5"/>
  <c r="P282" i="5"/>
  <c r="Q454" i="5"/>
  <c r="R454" i="5" s="1"/>
  <c r="P505" i="5"/>
  <c r="P532" i="5"/>
  <c r="Q554" i="5"/>
  <c r="R554" i="5" s="1"/>
  <c r="R564" i="5"/>
  <c r="P564" i="5"/>
  <c r="P417" i="5"/>
  <c r="Q426" i="5"/>
  <c r="R426" i="5"/>
  <c r="P469" i="5"/>
  <c r="P481" i="5"/>
  <c r="Q490" i="5"/>
  <c r="R490" i="5"/>
  <c r="P560" i="5"/>
  <c r="Q560" i="5"/>
  <c r="R560" i="5" s="1"/>
  <c r="Q607" i="5"/>
  <c r="R607" i="5" s="1"/>
  <c r="Q648" i="5"/>
  <c r="R648" i="5" s="1"/>
  <c r="R678" i="5"/>
  <c r="P678" i="5"/>
  <c r="Q398" i="5"/>
  <c r="R398" i="5" s="1"/>
  <c r="P460" i="5"/>
  <c r="Q502" i="5"/>
  <c r="R502" i="5" s="1"/>
  <c r="Q529" i="5"/>
  <c r="R529" i="5" s="1"/>
  <c r="P529" i="5"/>
  <c r="P570" i="5"/>
  <c r="P574" i="5"/>
  <c r="P603" i="5"/>
  <c r="Q614" i="5"/>
  <c r="R614" i="5" s="1"/>
  <c r="Q723" i="5"/>
  <c r="R723" i="5"/>
  <c r="P723" i="5"/>
  <c r="Q584" i="5"/>
  <c r="R584" i="5"/>
  <c r="Q610" i="5"/>
  <c r="R610" i="5" s="1"/>
  <c r="P610" i="5"/>
  <c r="Q671" i="5"/>
  <c r="R671" i="5" s="1"/>
  <c r="P671" i="5"/>
  <c r="Q537" i="5"/>
  <c r="R537" i="5" s="1"/>
  <c r="P537" i="5"/>
  <c r="Q378" i="5"/>
  <c r="R378" i="5"/>
  <c r="Q382" i="5"/>
  <c r="R382" i="5"/>
  <c r="P416" i="5"/>
  <c r="P425" i="5"/>
  <c r="Q434" i="5"/>
  <c r="R434" i="5" s="1"/>
  <c r="P444" i="5"/>
  <c r="P477" i="5"/>
  <c r="Q486" i="5"/>
  <c r="R486" i="5" s="1"/>
  <c r="Q506" i="5"/>
  <c r="R506" i="5" s="1"/>
  <c r="Q522" i="5"/>
  <c r="R522" i="5" s="1"/>
  <c r="P522" i="5"/>
  <c r="Q545" i="5"/>
  <c r="R545" i="5"/>
  <c r="Q599" i="5"/>
  <c r="R599" i="5" s="1"/>
  <c r="P599" i="5"/>
  <c r="Q667" i="5"/>
  <c r="R667" i="5" s="1"/>
  <c r="P667" i="5"/>
  <c r="R674" i="5"/>
  <c r="P674" i="5"/>
  <c r="P704" i="5"/>
  <c r="P385" i="5"/>
  <c r="P437" i="5"/>
  <c r="P449" i="5"/>
  <c r="Q458" i="5"/>
  <c r="R458" i="5" s="1"/>
  <c r="P501" i="5"/>
  <c r="P516" i="5"/>
  <c r="R530" i="5"/>
  <c r="P530" i="5"/>
  <c r="Q553" i="5"/>
  <c r="R553" i="5" s="1"/>
  <c r="P553" i="5"/>
  <c r="Q580" i="5"/>
  <c r="R580" i="5" s="1"/>
  <c r="Q595" i="5"/>
  <c r="R595" i="5" s="1"/>
  <c r="P595" i="5"/>
  <c r="Q622" i="5"/>
  <c r="R622" i="5"/>
  <c r="P622" i="5"/>
  <c r="Q418" i="5"/>
  <c r="R418" i="5" s="1"/>
  <c r="Q470" i="5"/>
  <c r="R470" i="5" s="1"/>
  <c r="Q482" i="5"/>
  <c r="R482" i="5"/>
  <c r="P492" i="5"/>
  <c r="P513" i="5"/>
  <c r="Q640" i="5"/>
  <c r="R640" i="5" s="1"/>
  <c r="Q663" i="5"/>
  <c r="R663" i="5" s="1"/>
  <c r="P663" i="5"/>
  <c r="Q773" i="5"/>
  <c r="R773" i="5" s="1"/>
  <c r="P773" i="5"/>
  <c r="P828" i="5"/>
  <c r="Q828" i="5"/>
  <c r="R828" i="5"/>
  <c r="R882" i="5"/>
  <c r="P882" i="5"/>
  <c r="P958" i="5"/>
  <c r="R958" i="5"/>
  <c r="Q616" i="5"/>
  <c r="R616" i="5"/>
  <c r="Q680" i="5"/>
  <c r="R680" i="5" s="1"/>
  <c r="Q740" i="5"/>
  <c r="R740" i="5" s="1"/>
  <c r="Q788" i="5"/>
  <c r="R788" i="5" s="1"/>
  <c r="Q822" i="5"/>
  <c r="R822" i="5"/>
  <c r="Q824" i="5"/>
  <c r="R824" i="5" s="1"/>
  <c r="P950" i="5"/>
  <c r="Q950" i="5"/>
  <c r="R950" i="5"/>
  <c r="P765" i="5"/>
  <c r="Q821" i="5"/>
  <c r="R821" i="5" s="1"/>
  <c r="P821" i="5"/>
  <c r="P840" i="5"/>
  <c r="Q840" i="5"/>
  <c r="R840" i="5" s="1"/>
  <c r="P844" i="5"/>
  <c r="R844" i="5"/>
  <c r="P860" i="5"/>
  <c r="Q860" i="5"/>
  <c r="R860" i="5" s="1"/>
  <c r="Q867" i="5"/>
  <c r="R867" i="5" s="1"/>
  <c r="P867" i="5"/>
  <c r="P942" i="5"/>
  <c r="P934" i="5"/>
  <c r="Q780" i="5"/>
  <c r="R780" i="5"/>
  <c r="Q805" i="5"/>
  <c r="R805" i="5" s="1"/>
  <c r="P805" i="5"/>
  <c r="P819" i="5"/>
  <c r="P856" i="5"/>
  <c r="P883" i="5"/>
  <c r="P926" i="5"/>
  <c r="Q926" i="5"/>
  <c r="R926" i="5" s="1"/>
  <c r="P682" i="5"/>
  <c r="P686" i="5"/>
  <c r="Q708" i="5"/>
  <c r="R708" i="5"/>
  <c r="Q712" i="5"/>
  <c r="R712" i="5" s="1"/>
  <c r="Q748" i="5"/>
  <c r="R748" i="5"/>
  <c r="P803" i="5"/>
  <c r="Q808" i="5"/>
  <c r="R808" i="5" s="1"/>
  <c r="Q823" i="5"/>
  <c r="R823" i="5" s="1"/>
  <c r="Q834" i="5"/>
  <c r="R834" i="5" s="1"/>
  <c r="Q851" i="5"/>
  <c r="R851" i="5" s="1"/>
  <c r="P851" i="5"/>
  <c r="P918" i="5"/>
  <c r="Q918" i="5"/>
  <c r="R918" i="5"/>
  <c r="P972" i="5"/>
  <c r="Q972" i="5"/>
  <c r="R972" i="5" s="1"/>
  <c r="P587" i="5"/>
  <c r="P591" i="5"/>
  <c r="P651" i="5"/>
  <c r="P655" i="5"/>
  <c r="P719" i="5"/>
  <c r="P738" i="5"/>
  <c r="Q760" i="5"/>
  <c r="R760" i="5" s="1"/>
  <c r="Q772" i="5"/>
  <c r="R772" i="5" s="1"/>
  <c r="P784" i="5"/>
  <c r="P787" i="5"/>
  <c r="Q789" i="5"/>
  <c r="R789" i="5" s="1"/>
  <c r="P789" i="5"/>
  <c r="Q792" i="5"/>
  <c r="R792" i="5" s="1"/>
  <c r="Q795" i="5"/>
  <c r="R795" i="5" s="1"/>
  <c r="P820" i="5"/>
  <c r="Q820" i="5"/>
  <c r="R820" i="5" s="1"/>
  <c r="Q847" i="5"/>
  <c r="R847" i="5" s="1"/>
  <c r="P847" i="5"/>
  <c r="P910" i="5"/>
  <c r="Q910" i="5"/>
  <c r="R910" i="5" s="1"/>
  <c r="Q628" i="5"/>
  <c r="R628" i="5" s="1"/>
  <c r="Q692" i="5"/>
  <c r="R692" i="5"/>
  <c r="P756" i="5"/>
  <c r="Q756" i="5"/>
  <c r="R756" i="5" s="1"/>
  <c r="P757" i="5"/>
  <c r="Q810" i="5"/>
  <c r="R810" i="5"/>
  <c r="P902" i="5"/>
  <c r="Q902" i="5"/>
  <c r="R902" i="5" s="1"/>
  <c r="P964" i="5"/>
  <c r="R964" i="5"/>
  <c r="P993" i="5"/>
  <c r="Q993" i="5"/>
  <c r="R993" i="5" s="1"/>
  <c r="Q872" i="5"/>
  <c r="R872" i="5"/>
  <c r="Q876" i="5"/>
  <c r="R876" i="5" s="1"/>
  <c r="P968" i="5"/>
  <c r="Q968" i="5"/>
  <c r="R968" i="5"/>
  <c r="Q975" i="5"/>
  <c r="R975" i="5"/>
  <c r="Q977" i="5"/>
  <c r="R977" i="5"/>
  <c r="P894" i="5"/>
  <c r="P980" i="5"/>
  <c r="Q980" i="5"/>
  <c r="R980" i="5"/>
  <c r="P996" i="5"/>
  <c r="Q996" i="5"/>
  <c r="R996" i="5"/>
  <c r="P985" i="5"/>
  <c r="Q985" i="5"/>
  <c r="R985" i="5"/>
  <c r="P1001" i="5"/>
  <c r="Q1001" i="5"/>
  <c r="R1001" i="5" s="1"/>
  <c r="P855" i="5"/>
  <c r="P859" i="5"/>
  <c r="P870" i="5"/>
  <c r="Q896" i="5"/>
  <c r="R896" i="5" s="1"/>
  <c r="Q904" i="5"/>
  <c r="R904" i="5" s="1"/>
  <c r="Q912" i="5"/>
  <c r="R912" i="5"/>
  <c r="Q920" i="5"/>
  <c r="R920" i="5" s="1"/>
  <c r="Q928" i="5"/>
  <c r="R928" i="5"/>
  <c r="Q936" i="5"/>
  <c r="R936" i="5" s="1"/>
  <c r="Q944" i="5"/>
  <c r="R944" i="5" s="1"/>
  <c r="Q952" i="5"/>
  <c r="R952" i="5" s="1"/>
  <c r="Q965" i="5"/>
  <c r="R965" i="5" s="1"/>
  <c r="Q888" i="5"/>
  <c r="R888" i="5" s="1"/>
  <c r="Q892" i="5"/>
  <c r="R892" i="5" s="1"/>
  <c r="Q981" i="5"/>
  <c r="R981" i="5" s="1"/>
  <c r="Q983" i="5"/>
  <c r="R983" i="5" s="1"/>
  <c r="P988" i="5"/>
  <c r="Q988" i="5"/>
  <c r="R988" i="5" s="1"/>
  <c r="R997" i="5"/>
  <c r="Q999" i="5"/>
  <c r="R999" i="5" s="1"/>
  <c r="P1004" i="5"/>
  <c r="Q1004" i="5"/>
  <c r="R1004" i="5"/>
  <c r="Q976" i="5"/>
  <c r="R976" i="5" s="1"/>
  <c r="Q984" i="5"/>
  <c r="R984" i="5"/>
  <c r="Q992" i="5"/>
  <c r="R992" i="5" s="1"/>
  <c r="Q1000" i="5"/>
  <c r="R1000" i="5" s="1"/>
  <c r="Q1008" i="5"/>
  <c r="R1008" i="5" s="1"/>
  <c r="Q982" i="5"/>
  <c r="R982" i="5"/>
  <c r="Q990" i="5"/>
  <c r="R990" i="5" s="1"/>
  <c r="Q1006" i="5"/>
  <c r="R1006" i="5" s="1"/>
  <c r="B3" i="36"/>
  <c r="B55" i="9"/>
  <c r="M14" i="26"/>
  <c r="L14" i="26"/>
  <c r="P14" i="26"/>
  <c r="M13" i="26"/>
  <c r="L13" i="26"/>
  <c r="P13" i="26"/>
  <c r="M12" i="26"/>
  <c r="L12" i="26"/>
  <c r="Q12" i="26" s="1"/>
  <c r="R12" i="26" s="1"/>
  <c r="M39" i="25"/>
  <c r="L39" i="25"/>
  <c r="M38" i="25"/>
  <c r="L38" i="25"/>
  <c r="Q38" i="25" s="1"/>
  <c r="R38" i="25"/>
  <c r="M37" i="25"/>
  <c r="L37" i="25"/>
  <c r="M36" i="25"/>
  <c r="L36" i="25"/>
  <c r="M35" i="25"/>
  <c r="L35" i="25"/>
  <c r="M34" i="25"/>
  <c r="L34" i="25"/>
  <c r="P34" i="25" s="1"/>
  <c r="Q34" i="25"/>
  <c r="R34" i="25" s="1"/>
  <c r="M33" i="25"/>
  <c r="L33" i="25"/>
  <c r="M32" i="25"/>
  <c r="L32" i="25"/>
  <c r="P32" i="25" s="1"/>
  <c r="M31" i="25"/>
  <c r="L31" i="25"/>
  <c r="Q31" i="25" s="1"/>
  <c r="R31" i="25" s="1"/>
  <c r="P31" i="25"/>
  <c r="M30" i="25"/>
  <c r="L30" i="25"/>
  <c r="M29" i="25"/>
  <c r="L29" i="25"/>
  <c r="Q29" i="25"/>
  <c r="R29" i="25"/>
  <c r="M28" i="25"/>
  <c r="L28" i="25"/>
  <c r="P28" i="25" s="1"/>
  <c r="M27" i="25"/>
  <c r="L27" i="25"/>
  <c r="Q27" i="25" s="1"/>
  <c r="R27" i="25" s="1"/>
  <c r="M26" i="25"/>
  <c r="L26" i="25"/>
  <c r="M25" i="25"/>
  <c r="L25" i="25"/>
  <c r="P25" i="25" s="1"/>
  <c r="Q25" i="25"/>
  <c r="R25" i="25" s="1"/>
  <c r="M24" i="25"/>
  <c r="L24" i="25"/>
  <c r="M23" i="25"/>
  <c r="L23" i="25"/>
  <c r="Q23" i="25" s="1"/>
  <c r="R23" i="25" s="1"/>
  <c r="M22" i="25"/>
  <c r="L22" i="25"/>
  <c r="Q22" i="25" s="1"/>
  <c r="M21" i="25"/>
  <c r="L21" i="25"/>
  <c r="Q21" i="25" s="1"/>
  <c r="R21" i="25"/>
  <c r="M20" i="25"/>
  <c r="L20" i="25"/>
  <c r="M19" i="25"/>
  <c r="L19" i="25"/>
  <c r="M18" i="25"/>
  <c r="L18" i="25"/>
  <c r="Q18" i="25"/>
  <c r="R18" i="25" s="1"/>
  <c r="M17" i="25"/>
  <c r="L17" i="25"/>
  <c r="P17" i="25" s="1"/>
  <c r="M16" i="25"/>
  <c r="L16" i="25"/>
  <c r="P16" i="25" s="1"/>
  <c r="M15" i="25"/>
  <c r="L15" i="25"/>
  <c r="P15" i="25" s="1"/>
  <c r="Q15" i="25"/>
  <c r="R15" i="25"/>
  <c r="M14" i="25"/>
  <c r="L14" i="25"/>
  <c r="Q14" i="25" s="1"/>
  <c r="R14" i="25" s="1"/>
  <c r="M13" i="25"/>
  <c r="L13" i="25"/>
  <c r="M12" i="25"/>
  <c r="L12" i="25"/>
  <c r="Q12" i="25" s="1"/>
  <c r="R12" i="25" s="1"/>
  <c r="P27" i="25"/>
  <c r="P38" i="25"/>
  <c r="Q13" i="26"/>
  <c r="R13" i="26"/>
  <c r="P14" i="25"/>
  <c r="P23" i="25"/>
  <c r="P12" i="26"/>
  <c r="Q14" i="26"/>
  <c r="R14" i="26"/>
  <c r="R22" i="25"/>
  <c r="Q33" i="25"/>
  <c r="R33" i="25" s="1"/>
  <c r="P33" i="25"/>
  <c r="P18" i="25"/>
  <c r="P29" i="25"/>
  <c r="P21" i="25"/>
  <c r="M19" i="9"/>
  <c r="B25" i="9"/>
  <c r="B59" i="9"/>
  <c r="E20" i="9"/>
  <c r="D4" i="26" s="1"/>
  <c r="BP2" i="10"/>
  <c r="BO2" i="10"/>
  <c r="BN2" i="10"/>
  <c r="BM2" i="10"/>
  <c r="BL2" i="10"/>
  <c r="BK2" i="10"/>
  <c r="BJ2" i="10"/>
  <c r="BI2" i="10"/>
  <c r="BH2" i="10"/>
  <c r="BG2" i="10"/>
  <c r="BF2" i="10"/>
  <c r="BE2" i="10"/>
  <c r="BD2" i="10"/>
  <c r="BC2" i="10"/>
  <c r="BB2" i="10"/>
  <c r="BA2" i="10"/>
  <c r="AZ2" i="10"/>
  <c r="AY2" i="10"/>
  <c r="AX2" i="10"/>
  <c r="L20" i="9"/>
  <c r="D8" i="25" s="1"/>
  <c r="K20" i="9"/>
  <c r="K73" i="9" s="1"/>
  <c r="J20" i="9"/>
  <c r="J73" i="9" s="1"/>
  <c r="H20" i="9"/>
  <c r="D6" i="27" s="1"/>
  <c r="G20" i="9"/>
  <c r="D5" i="25" s="1"/>
  <c r="F20" i="9"/>
  <c r="F73" i="9" s="1"/>
  <c r="D20" i="9"/>
  <c r="D3" i="5" s="1"/>
  <c r="B38" i="9"/>
  <c r="B48" i="9"/>
  <c r="B28" i="9"/>
  <c r="L67" i="9"/>
  <c r="K67" i="9"/>
  <c r="J67" i="9"/>
  <c r="H67" i="9"/>
  <c r="G67" i="9"/>
  <c r="F67" i="9"/>
  <c r="E67" i="9"/>
  <c r="D67" i="9"/>
  <c r="C67" i="9"/>
  <c r="C9" i="6"/>
  <c r="M13" i="36"/>
  <c r="C11" i="6"/>
  <c r="D4" i="11" s="1"/>
  <c r="D3" i="11"/>
  <c r="E50" i="36"/>
  <c r="G50" i="36" s="1"/>
  <c r="E49" i="36"/>
  <c r="G49" i="36" s="1"/>
  <c r="E48" i="36"/>
  <c r="G48" i="36" s="1"/>
  <c r="E47" i="36"/>
  <c r="G47" i="36" s="1"/>
  <c r="E46" i="36"/>
  <c r="G46" i="36" s="1"/>
  <c r="E45" i="36"/>
  <c r="G45" i="36" s="1"/>
  <c r="E44" i="36"/>
  <c r="G44" i="36" s="1"/>
  <c r="E43" i="36"/>
  <c r="G43" i="36" s="1"/>
  <c r="E42" i="36"/>
  <c r="G42" i="36" s="1"/>
  <c r="E41" i="36"/>
  <c r="G41" i="36" s="1"/>
  <c r="E40" i="36"/>
  <c r="G40" i="36" s="1"/>
  <c r="E39" i="36"/>
  <c r="G39" i="36" s="1"/>
  <c r="E38" i="36"/>
  <c r="G38" i="36" s="1"/>
  <c r="E37" i="36"/>
  <c r="G37" i="36" s="1"/>
  <c r="E36" i="36"/>
  <c r="G36" i="36" s="1"/>
  <c r="E35" i="36"/>
  <c r="G35" i="36" s="1"/>
  <c r="E34" i="36"/>
  <c r="G34" i="36" s="1"/>
  <c r="E33" i="36"/>
  <c r="G33" i="36" s="1"/>
  <c r="E32" i="36"/>
  <c r="G32" i="36" s="1"/>
  <c r="E31" i="36"/>
  <c r="G31" i="36" s="1"/>
  <c r="E30" i="36"/>
  <c r="G30" i="36" s="1"/>
  <c r="E29" i="36"/>
  <c r="G29" i="36" s="1"/>
  <c r="E28" i="36"/>
  <c r="G28" i="36" s="1"/>
  <c r="E27" i="36"/>
  <c r="G27" i="36" s="1"/>
  <c r="E26" i="36"/>
  <c r="G26" i="36" s="1"/>
  <c r="E25" i="36"/>
  <c r="G25" i="36" s="1"/>
  <c r="E24" i="36"/>
  <c r="G24" i="36" s="1"/>
  <c r="E23" i="36"/>
  <c r="G23" i="36" s="1"/>
  <c r="E22" i="36"/>
  <c r="G22" i="36" s="1"/>
  <c r="E21" i="36"/>
  <c r="G21" i="36" s="1"/>
  <c r="E20" i="36"/>
  <c r="G20" i="36" s="1"/>
  <c r="E19" i="36"/>
  <c r="G19" i="36" s="1"/>
  <c r="E18" i="36"/>
  <c r="G18" i="36" s="1"/>
  <c r="E17" i="36"/>
  <c r="G17" i="36" s="1"/>
  <c r="E16" i="36"/>
  <c r="G16" i="36" s="1"/>
  <c r="E15" i="36"/>
  <c r="G15" i="36" s="1"/>
  <c r="E14" i="36"/>
  <c r="G14" i="36" s="1"/>
  <c r="E13" i="36"/>
  <c r="G13" i="36" s="1"/>
  <c r="E12" i="36"/>
  <c r="G12" i="36" s="1"/>
  <c r="D50" i="36"/>
  <c r="F50" i="36" s="1"/>
  <c r="D49" i="36"/>
  <c r="F49" i="36" s="1"/>
  <c r="D48" i="36"/>
  <c r="F48" i="36" s="1"/>
  <c r="D47" i="36"/>
  <c r="F47" i="36" s="1"/>
  <c r="D46" i="36"/>
  <c r="F46" i="36" s="1"/>
  <c r="D45" i="36"/>
  <c r="F45" i="36" s="1"/>
  <c r="D44" i="36"/>
  <c r="F44" i="36" s="1"/>
  <c r="D43" i="36"/>
  <c r="F43" i="36" s="1"/>
  <c r="D42" i="36"/>
  <c r="F42" i="36" s="1"/>
  <c r="D41" i="36"/>
  <c r="F41" i="36" s="1"/>
  <c r="D40" i="36"/>
  <c r="F40" i="36" s="1"/>
  <c r="D39" i="36"/>
  <c r="F39" i="36" s="1"/>
  <c r="D38" i="36"/>
  <c r="F38" i="36" s="1"/>
  <c r="D37" i="36"/>
  <c r="F37" i="36" s="1"/>
  <c r="D36" i="36"/>
  <c r="F36" i="36" s="1"/>
  <c r="D35" i="36"/>
  <c r="F35" i="36" s="1"/>
  <c r="D34" i="36"/>
  <c r="F34" i="36" s="1"/>
  <c r="D33" i="36"/>
  <c r="F33" i="36" s="1"/>
  <c r="D32" i="36"/>
  <c r="F32" i="36" s="1"/>
  <c r="D31" i="36"/>
  <c r="F31" i="36" s="1"/>
  <c r="D30" i="36"/>
  <c r="F30" i="36" s="1"/>
  <c r="D29" i="36"/>
  <c r="F29" i="36" s="1"/>
  <c r="D28" i="36"/>
  <c r="F28" i="36" s="1"/>
  <c r="D27" i="36"/>
  <c r="F27" i="36" s="1"/>
  <c r="D26" i="36"/>
  <c r="F26" i="36" s="1"/>
  <c r="D25" i="36"/>
  <c r="F25" i="36" s="1"/>
  <c r="D24" i="36"/>
  <c r="F24" i="36" s="1"/>
  <c r="D23" i="36"/>
  <c r="F23" i="36" s="1"/>
  <c r="D22" i="36"/>
  <c r="F22" i="36" s="1"/>
  <c r="D21" i="36"/>
  <c r="F21" i="36" s="1"/>
  <c r="D20" i="36"/>
  <c r="F20" i="36" s="1"/>
  <c r="D19" i="36"/>
  <c r="F19" i="36" s="1"/>
  <c r="D18" i="36"/>
  <c r="F18" i="36" s="1"/>
  <c r="D17" i="36"/>
  <c r="F17" i="36" s="1"/>
  <c r="D16" i="36"/>
  <c r="F16" i="36" s="1"/>
  <c r="D15" i="36"/>
  <c r="F15" i="36" s="1"/>
  <c r="D14" i="36"/>
  <c r="F14" i="36" s="1"/>
  <c r="F13" i="36"/>
  <c r="D12" i="36"/>
  <c r="F12" i="36" s="1"/>
  <c r="C4" i="36"/>
  <c r="B11" i="36" s="1"/>
  <c r="C50" i="36"/>
  <c r="A43" i="38" s="1"/>
  <c r="B43" i="38" s="1"/>
  <c r="C49" i="36"/>
  <c r="A42" i="38" s="1"/>
  <c r="C42" i="38" s="1"/>
  <c r="C48" i="36"/>
  <c r="A41" i="38" s="1"/>
  <c r="C41" i="38" s="1"/>
  <c r="C47" i="36"/>
  <c r="A40" i="38" s="1"/>
  <c r="C46" i="36"/>
  <c r="A39" i="38" s="1"/>
  <c r="C45" i="36"/>
  <c r="A38" i="38" s="1"/>
  <c r="C44" i="36"/>
  <c r="A37" i="38" s="1"/>
  <c r="B37" i="38" s="1"/>
  <c r="C43" i="36"/>
  <c r="A36" i="38" s="1"/>
  <c r="B36" i="38" s="1"/>
  <c r="C42" i="36"/>
  <c r="A35" i="38" s="1"/>
  <c r="C41" i="36"/>
  <c r="A34" i="38" s="1"/>
  <c r="C40" i="36"/>
  <c r="A33" i="38" s="1"/>
  <c r="B33" i="38" s="1"/>
  <c r="C39" i="36"/>
  <c r="A32" i="38" s="1"/>
  <c r="B32" i="38" s="1"/>
  <c r="C38" i="36"/>
  <c r="A31" i="38" s="1"/>
  <c r="B31" i="38" s="1"/>
  <c r="C37" i="36"/>
  <c r="A30" i="38" s="1"/>
  <c r="B30" i="38" s="1"/>
  <c r="C36" i="36"/>
  <c r="A29" i="38" s="1"/>
  <c r="C29" i="38" s="1"/>
  <c r="C35" i="36"/>
  <c r="A28" i="38" s="1"/>
  <c r="C34" i="36"/>
  <c r="A27" i="38" s="1"/>
  <c r="C33" i="36"/>
  <c r="A26" i="38" s="1"/>
  <c r="C26" i="38" s="1"/>
  <c r="C32" i="36"/>
  <c r="A25" i="38" s="1"/>
  <c r="B25" i="38" s="1"/>
  <c r="C31" i="36"/>
  <c r="A24" i="38" s="1"/>
  <c r="C30" i="36"/>
  <c r="A23" i="38" s="1"/>
  <c r="C29" i="36"/>
  <c r="A22" i="38" s="1"/>
  <c r="B22" i="38" s="1"/>
  <c r="C28" i="36"/>
  <c r="A21" i="38" s="1"/>
  <c r="C21" i="38" s="1"/>
  <c r="C27" i="36"/>
  <c r="A20" i="38" s="1"/>
  <c r="C26" i="36"/>
  <c r="A19" i="38" s="1"/>
  <c r="C25" i="36"/>
  <c r="A18" i="38" s="1"/>
  <c r="B18" i="38" s="1"/>
  <c r="C24" i="36"/>
  <c r="A17" i="38" s="1"/>
  <c r="B17" i="38" s="1"/>
  <c r="C23" i="36"/>
  <c r="A16" i="38" s="1"/>
  <c r="C22" i="36"/>
  <c r="A15" i="38" s="1"/>
  <c r="B15" i="38" s="1"/>
  <c r="C21" i="36"/>
  <c r="A14" i="38" s="1"/>
  <c r="B14" i="38" s="1"/>
  <c r="C20" i="36"/>
  <c r="A13" i="38" s="1"/>
  <c r="C19" i="36"/>
  <c r="A12" i="38" s="1"/>
  <c r="C18" i="36"/>
  <c r="A11" i="38" s="1"/>
  <c r="C17" i="36"/>
  <c r="A10" i="38" s="1"/>
  <c r="M50" i="36"/>
  <c r="M49" i="36"/>
  <c r="M48" i="36"/>
  <c r="M47" i="36"/>
  <c r="M46" i="36"/>
  <c r="M45" i="36"/>
  <c r="M44" i="36"/>
  <c r="M43" i="36"/>
  <c r="M42" i="36"/>
  <c r="M41" i="36"/>
  <c r="M40" i="36"/>
  <c r="M39" i="36"/>
  <c r="M38" i="36"/>
  <c r="M37" i="36"/>
  <c r="M36" i="36"/>
  <c r="M35" i="36"/>
  <c r="M34" i="36"/>
  <c r="M33" i="36"/>
  <c r="M32" i="36"/>
  <c r="M31" i="36"/>
  <c r="M30" i="36"/>
  <c r="M29" i="36"/>
  <c r="M28" i="36"/>
  <c r="M27" i="36"/>
  <c r="M26" i="36"/>
  <c r="M25" i="36"/>
  <c r="M24" i="36"/>
  <c r="M23" i="36"/>
  <c r="M22" i="36"/>
  <c r="M21" i="36"/>
  <c r="M20" i="36"/>
  <c r="M19" i="36"/>
  <c r="M18" i="36"/>
  <c r="M17" i="36"/>
  <c r="M16" i="36"/>
  <c r="M15" i="36"/>
  <c r="M14" i="36"/>
  <c r="M12" i="36"/>
  <c r="M11" i="36"/>
  <c r="L9" i="36"/>
  <c r="K9" i="36"/>
  <c r="J9" i="36"/>
  <c r="I9" i="36"/>
  <c r="M9" i="36" s="1"/>
  <c r="H9" i="36"/>
  <c r="L11" i="5"/>
  <c r="E59" i="9"/>
  <c r="O11" i="5"/>
  <c r="D65" i="9"/>
  <c r="A3308" i="28"/>
  <c r="A3309" i="28" s="1"/>
  <c r="A3303" i="28"/>
  <c r="A3304" i="28" s="1"/>
  <c r="A3299" i="28"/>
  <c r="A3300" i="28" s="1"/>
  <c r="A3295" i="28"/>
  <c r="A3296" i="28" s="1"/>
  <c r="A3288" i="28"/>
  <c r="A3289" i="28" s="1"/>
  <c r="A3283" i="28"/>
  <c r="A3284" i="28" s="1"/>
  <c r="A3238" i="28"/>
  <c r="A3239" i="28" s="1"/>
  <c r="A3233" i="28"/>
  <c r="A3234" i="28" s="1"/>
  <c r="A3228" i="28"/>
  <c r="A3229" i="28" s="1"/>
  <c r="A3221" i="28"/>
  <c r="A3222" i="28" s="1"/>
  <c r="A3215" i="28"/>
  <c r="A3216" i="28" s="1"/>
  <c r="A3210" i="28"/>
  <c r="A3211" i="28" s="1"/>
  <c r="A3205" i="28"/>
  <c r="A3206" i="28" s="1"/>
  <c r="A3200" i="28"/>
  <c r="A3201" i="28" s="1"/>
  <c r="A3194" i="28"/>
  <c r="A3195" i="28" s="1"/>
  <c r="A3188" i="28"/>
  <c r="A3189" i="28" s="1"/>
  <c r="A3182" i="28"/>
  <c r="A3183" i="28" s="1"/>
  <c r="A3116" i="28"/>
  <c r="A3117" i="28" s="1"/>
  <c r="A3106" i="28"/>
  <c r="A3107" i="28" s="1"/>
  <c r="A3094" i="28"/>
  <c r="A3095" i="28" s="1"/>
  <c r="A3084" i="28"/>
  <c r="A3085" i="28" s="1"/>
  <c r="A3074" i="28"/>
  <c r="A3075" i="28" s="1"/>
  <c r="A3064" i="28"/>
  <c r="A3065" i="28" s="1"/>
  <c r="A3059" i="28"/>
  <c r="A3060" i="28" s="1"/>
  <c r="A3053" i="28"/>
  <c r="A3054" i="28" s="1"/>
  <c r="A3048" i="28"/>
  <c r="A3049" i="28" s="1"/>
  <c r="A3043" i="28"/>
  <c r="A3044" i="28" s="1"/>
  <c r="A3037" i="28"/>
  <c r="A3038" i="28" s="1"/>
  <c r="A3027" i="28"/>
  <c r="A3028" i="28" s="1"/>
  <c r="A3022" i="28"/>
  <c r="A3023" i="28" s="1"/>
  <c r="A3006" i="28"/>
  <c r="A3007" i="28" s="1"/>
  <c r="A3000" i="28"/>
  <c r="A3001" i="28" s="1"/>
  <c r="A2993" i="28"/>
  <c r="A2994" i="28" s="1"/>
  <c r="A2987" i="28"/>
  <c r="A2988" i="28" s="1"/>
  <c r="A2978" i="28"/>
  <c r="A2979" i="28" s="1"/>
  <c r="A2972" i="28"/>
  <c r="A2973" i="28" s="1"/>
  <c r="A2964" i="28"/>
  <c r="A2965" i="28" s="1"/>
  <c r="A2956" i="28"/>
  <c r="A2957" i="28" s="1"/>
  <c r="A2951" i="28"/>
  <c r="A2952" i="28" s="1"/>
  <c r="A2946" i="28"/>
  <c r="A2947" i="28" s="1"/>
  <c r="A2927" i="28"/>
  <c r="A2928" i="28" s="1"/>
  <c r="A2922" i="28"/>
  <c r="A2923" i="28" s="1"/>
  <c r="A2916" i="28"/>
  <c r="A2917" i="28" s="1"/>
  <c r="A2901" i="28"/>
  <c r="A2902" i="28" s="1"/>
  <c r="A2893" i="28"/>
  <c r="A2894" i="28" s="1"/>
  <c r="A2888" i="28"/>
  <c r="A2889" i="28" s="1"/>
  <c r="A2883" i="28"/>
  <c r="A2884" i="28" s="1"/>
  <c r="A2852" i="28"/>
  <c r="A2853" i="28" s="1"/>
  <c r="A2797" i="28"/>
  <c r="A2798" i="28" s="1"/>
  <c r="A2792" i="28"/>
  <c r="A2793" i="28" s="1"/>
  <c r="A2787" i="28"/>
  <c r="A2788" i="28" s="1"/>
  <c r="A2778" i="28"/>
  <c r="A2779" i="28" s="1"/>
  <c r="A2773" i="28"/>
  <c r="A2774" i="28" s="1"/>
  <c r="A2758" i="28"/>
  <c r="A2759" i="28" s="1"/>
  <c r="A2753" i="28"/>
  <c r="A2754" i="28" s="1"/>
  <c r="A2747" i="28"/>
  <c r="A2748" i="28" s="1"/>
  <c r="A2737" i="28"/>
  <c r="A2738" i="28" s="1"/>
  <c r="A2731" i="28"/>
  <c r="A2732" i="28" s="1"/>
  <c r="A2726" i="28"/>
  <c r="A2727" i="28" s="1"/>
  <c r="A2721" i="28"/>
  <c r="A2722" i="28" s="1"/>
  <c r="A2716" i="28"/>
  <c r="A2717" i="28" s="1"/>
  <c r="A2711" i="28"/>
  <c r="A2712" i="28" s="1"/>
  <c r="A2705" i="28"/>
  <c r="A2706" i="28" s="1"/>
  <c r="A2700" i="28"/>
  <c r="A2701" i="28" s="1"/>
  <c r="A2691" i="28"/>
  <c r="A2692" i="28" s="1"/>
  <c r="A2684" i="28"/>
  <c r="A2685" i="28" s="1"/>
  <c r="A2679" i="28"/>
  <c r="A2680" i="28" s="1"/>
  <c r="A2674" i="28"/>
  <c r="A2675" i="28" s="1"/>
  <c r="A2662" i="28"/>
  <c r="A2663" i="28" s="1"/>
  <c r="A2656" i="28"/>
  <c r="A2657" i="28" s="1"/>
  <c r="A2649" i="28"/>
  <c r="A2650" i="28" s="1"/>
  <c r="A2630" i="28"/>
  <c r="A2631" i="28" s="1"/>
  <c r="A2624" i="28"/>
  <c r="A2625" i="28" s="1"/>
  <c r="A2619" i="28"/>
  <c r="A2620" i="28" s="1"/>
  <c r="A2601" i="28"/>
  <c r="A2602" i="28" s="1"/>
  <c r="A2590" i="28"/>
  <c r="A2591" i="28" s="1"/>
  <c r="A2584" i="28"/>
  <c r="A2585" i="28" s="1"/>
  <c r="A2504" i="28"/>
  <c r="A2505" i="28" s="1"/>
  <c r="A2498" i="28"/>
  <c r="A2499" i="28" s="1"/>
  <c r="A2493" i="28"/>
  <c r="A2494" i="28" s="1"/>
  <c r="A2488" i="28"/>
  <c r="A2489" i="28" s="1"/>
  <c r="A2482" i="28"/>
  <c r="A2483" i="28" s="1"/>
  <c r="A2477" i="28"/>
  <c r="A2478" i="28" s="1"/>
  <c r="A2465" i="28"/>
  <c r="A2466" i="28" s="1"/>
  <c r="A2457" i="28"/>
  <c r="A2458" i="28" s="1"/>
  <c r="A2451" i="28"/>
  <c r="A2452" i="28" s="1"/>
  <c r="A2446" i="28"/>
  <c r="A2447" i="28" s="1"/>
  <c r="A2441" i="28"/>
  <c r="A2442" i="28" s="1"/>
  <c r="A2433" i="28"/>
  <c r="A2434" i="28" s="1"/>
  <c r="A2428" i="28"/>
  <c r="A2429" i="28" s="1"/>
  <c r="A2423" i="28"/>
  <c r="A2424" i="28" s="1"/>
  <c r="A2418" i="28"/>
  <c r="A2419" i="28" s="1"/>
  <c r="A2410" i="28"/>
  <c r="A2411" i="28" s="1"/>
  <c r="A2402" i="28"/>
  <c r="A2403" i="28" s="1"/>
  <c r="A2345" i="28"/>
  <c r="A2346" i="28" s="1"/>
  <c r="A2260" i="28"/>
  <c r="A2261" i="28" s="1"/>
  <c r="A2253" i="28"/>
  <c r="A2254" i="28" s="1"/>
  <c r="A2244" i="28"/>
  <c r="A2245" i="28" s="1"/>
  <c r="A2207" i="28"/>
  <c r="A2208" i="28" s="1"/>
  <c r="A2200" i="28"/>
  <c r="A2201" i="28" s="1"/>
  <c r="A2194" i="28"/>
  <c r="A2195" i="28" s="1"/>
  <c r="A2189" i="28"/>
  <c r="A2190" i="28" s="1"/>
  <c r="A2184" i="28"/>
  <c r="A2185" i="28" s="1"/>
  <c r="A2179" i="28"/>
  <c r="A2180" i="28" s="1"/>
  <c r="A2174" i="28"/>
  <c r="A2175" i="28" s="1"/>
  <c r="A2169" i="28"/>
  <c r="A2170" i="28"/>
  <c r="A2164" i="28"/>
  <c r="A2165" i="28" s="1"/>
  <c r="A1908" i="28"/>
  <c r="A1909" i="28" s="1"/>
  <c r="A1903" i="28"/>
  <c r="A1904" i="28" s="1"/>
  <c r="A1898" i="28"/>
  <c r="A1899" i="28" s="1"/>
  <c r="A1891" i="28"/>
  <c r="A1892" i="28" s="1"/>
  <c r="A1886" i="28"/>
  <c r="A1887" i="28" s="1"/>
  <c r="A1867" i="28"/>
  <c r="A1868" i="28" s="1"/>
  <c r="A1854" i="28"/>
  <c r="A1855" i="28" s="1"/>
  <c r="A1848" i="28"/>
  <c r="A1849" i="28" s="1"/>
  <c r="A1842" i="28"/>
  <c r="A1843" i="28" s="1"/>
  <c r="A1835" i="28"/>
  <c r="A1836" i="28" s="1"/>
  <c r="A1819" i="28"/>
  <c r="A1820" i="28" s="1"/>
  <c r="A1789" i="28"/>
  <c r="A1790" i="28" s="1"/>
  <c r="A1783" i="28"/>
  <c r="A1784" i="28" s="1"/>
  <c r="A1772" i="28"/>
  <c r="A1773" i="28" s="1"/>
  <c r="A1750" i="28"/>
  <c r="A1751" i="28" s="1"/>
  <c r="A1745" i="28"/>
  <c r="A1746" i="28" s="1"/>
  <c r="A1738" i="28"/>
  <c r="A1739" i="28" s="1"/>
  <c r="A1698" i="28"/>
  <c r="A1699" i="28" s="1"/>
  <c r="A1682" i="28"/>
  <c r="A1683" i="28" s="1"/>
  <c r="A1676" i="28"/>
  <c r="A1677" i="28" s="1"/>
  <c r="A1671" i="28"/>
  <c r="A1672" i="28" s="1"/>
  <c r="A1665" i="28"/>
  <c r="A1666" i="28" s="1"/>
  <c r="A1622" i="28"/>
  <c r="A1623" i="28" s="1"/>
  <c r="A1615" i="28"/>
  <c r="A1616" i="28" s="1"/>
  <c r="A1603" i="28"/>
  <c r="A1604" i="28" s="1"/>
  <c r="A1470" i="28"/>
  <c r="A1471" i="28" s="1"/>
  <c r="A1455" i="28"/>
  <c r="A1456" i="28" s="1"/>
  <c r="A1437" i="28"/>
  <c r="A1438" i="28" s="1"/>
  <c r="A1407" i="28"/>
  <c r="A1408" i="28" s="1"/>
  <c r="A1402" i="28"/>
  <c r="A1403" i="28" s="1"/>
  <c r="A1399" i="28"/>
  <c r="A1400" i="28" s="1"/>
  <c r="A1394" i="28"/>
  <c r="A1395" i="28" s="1"/>
  <c r="A1389" i="28"/>
  <c r="A1390" i="28" s="1"/>
  <c r="A1384" i="28"/>
  <c r="A1385" i="28" s="1"/>
  <c r="A1375" i="28"/>
  <c r="A1376" i="28" s="1"/>
  <c r="A1342" i="28"/>
  <c r="A1343" i="28" s="1"/>
  <c r="A1228" i="28"/>
  <c r="A1229" i="28" s="1"/>
  <c r="A1221" i="28"/>
  <c r="A1222" i="28" s="1"/>
  <c r="A896" i="28"/>
  <c r="A897" i="28" s="1"/>
  <c r="A855" i="28"/>
  <c r="A856" i="28" s="1"/>
  <c r="A849" i="28"/>
  <c r="A850" i="28" s="1"/>
  <c r="A843" i="28"/>
  <c r="A844" i="28" s="1"/>
  <c r="A837" i="28"/>
  <c r="A838" i="28" s="1"/>
  <c r="A832" i="28"/>
  <c r="A833" i="28" s="1"/>
  <c r="A827" i="28"/>
  <c r="A828" i="28" s="1"/>
  <c r="A822" i="28"/>
  <c r="A823" i="28" s="1"/>
  <c r="A811" i="28"/>
  <c r="A812" i="28"/>
  <c r="A804" i="28"/>
  <c r="A805" i="28" s="1"/>
  <c r="A799" i="28"/>
  <c r="A800" i="28" s="1"/>
  <c r="A794" i="28"/>
  <c r="A795" i="28" s="1"/>
  <c r="A779" i="28"/>
  <c r="A780" i="28" s="1"/>
  <c r="A768" i="28"/>
  <c r="A769" i="28" s="1"/>
  <c r="A625" i="28"/>
  <c r="A626" i="28" s="1"/>
  <c r="A533" i="28"/>
  <c r="A534" i="28" s="1"/>
  <c r="A528" i="28"/>
  <c r="A529" i="28" s="1"/>
  <c r="A522" i="28"/>
  <c r="A523" i="28" s="1"/>
  <c r="A517" i="28"/>
  <c r="A518" i="28" s="1"/>
  <c r="A509" i="28"/>
  <c r="A510" i="28" s="1"/>
  <c r="A504" i="28"/>
  <c r="A505" i="28" s="1"/>
  <c r="A499" i="28"/>
  <c r="A500" i="28" s="1"/>
  <c r="A494" i="28"/>
  <c r="A495" i="28" s="1"/>
  <c r="A482" i="28"/>
  <c r="A483" i="28" s="1"/>
  <c r="A474" i="28"/>
  <c r="A475" i="28" s="1"/>
  <c r="A377" i="28"/>
  <c r="A378" i="28" s="1"/>
  <c r="A372" i="28"/>
  <c r="A373" i="28" s="1"/>
  <c r="A339" i="28"/>
  <c r="A340" i="28" s="1"/>
  <c r="A253" i="28"/>
  <c r="A254" i="28" s="1"/>
  <c r="A246" i="28"/>
  <c r="A247" i="28" s="1"/>
  <c r="A231" i="28"/>
  <c r="A232" i="28" s="1"/>
  <c r="A226" i="28"/>
  <c r="A227" i="28" s="1"/>
  <c r="A214" i="28"/>
  <c r="A215" i="28" s="1"/>
  <c r="A185" i="28"/>
  <c r="A178" i="28"/>
  <c r="A179" i="28" s="1"/>
  <c r="A170" i="28"/>
  <c r="A131" i="28"/>
  <c r="A115" i="28"/>
  <c r="A31" i="28"/>
  <c r="M11" i="27"/>
  <c r="M11" i="26"/>
  <c r="M11" i="25"/>
  <c r="C16" i="36"/>
  <c r="A9" i="38" s="1"/>
  <c r="C9" i="38" s="1"/>
  <c r="C15" i="36"/>
  <c r="A8" i="38" s="1"/>
  <c r="M11" i="5"/>
  <c r="B58" i="9"/>
  <c r="B57" i="9"/>
  <c r="B56" i="9"/>
  <c r="B54" i="9"/>
  <c r="B53" i="9"/>
  <c r="B52" i="9"/>
  <c r="B51" i="9"/>
  <c r="B50" i="9"/>
  <c r="B49" i="9"/>
  <c r="B47" i="9"/>
  <c r="B46" i="9"/>
  <c r="I46" i="9" s="1"/>
  <c r="B45" i="9"/>
  <c r="B44" i="9"/>
  <c r="B43" i="9"/>
  <c r="B42" i="9"/>
  <c r="B41" i="9"/>
  <c r="B40" i="9"/>
  <c r="B39" i="9"/>
  <c r="B37" i="9"/>
  <c r="B36" i="9"/>
  <c r="B35" i="9"/>
  <c r="B34" i="9"/>
  <c r="B33" i="9"/>
  <c r="B32" i="9"/>
  <c r="B31" i="9"/>
  <c r="B30" i="9"/>
  <c r="B29" i="9"/>
  <c r="I29" i="9" s="1"/>
  <c r="B27" i="9"/>
  <c r="B26" i="9"/>
  <c r="B24" i="9"/>
  <c r="B23" i="9"/>
  <c r="B22" i="9"/>
  <c r="D28" i="9"/>
  <c r="C45" i="9"/>
  <c r="E46" i="9"/>
  <c r="K46" i="9"/>
  <c r="D46" i="9"/>
  <c r="H46" i="9"/>
  <c r="F46" i="9"/>
  <c r="L46" i="9"/>
  <c r="C46" i="9"/>
  <c r="J46" i="9"/>
  <c r="G46" i="9"/>
  <c r="D29" i="9"/>
  <c r="J29" i="9"/>
  <c r="L29" i="9"/>
  <c r="C29" i="9"/>
  <c r="H29" i="9"/>
  <c r="K29" i="9"/>
  <c r="F29" i="9"/>
  <c r="E29" i="9"/>
  <c r="G29" i="9"/>
  <c r="J39" i="9"/>
  <c r="K32" i="9"/>
  <c r="D54" i="9"/>
  <c r="D8" i="9"/>
  <c r="L11" i="27"/>
  <c r="Q11" i="27" s="1"/>
  <c r="L11" i="26"/>
  <c r="H56" i="9"/>
  <c r="L11" i="25"/>
  <c r="L8" i="9"/>
  <c r="K8" i="9"/>
  <c r="J8" i="9"/>
  <c r="H8" i="9"/>
  <c r="G8" i="9"/>
  <c r="F8" i="9"/>
  <c r="E8" i="9"/>
  <c r="C8" i="9"/>
  <c r="Q11" i="25"/>
  <c r="R11" i="25" s="1"/>
  <c r="P11" i="25"/>
  <c r="Q11" i="26"/>
  <c r="R11" i="26" s="1"/>
  <c r="P11" i="26"/>
  <c r="P11" i="27"/>
  <c r="C65" i="9"/>
  <c r="E65" i="9"/>
  <c r="K47" i="9"/>
  <c r="J42" i="9"/>
  <c r="D23" i="9"/>
  <c r="L27" i="9"/>
  <c r="G56" i="9"/>
  <c r="J56" i="9"/>
  <c r="D56" i="9"/>
  <c r="L22" i="9"/>
  <c r="F22" i="9"/>
  <c r="O17" i="5"/>
  <c r="R11" i="27"/>
  <c r="D3307" i="28"/>
  <c r="D3306" i="28"/>
  <c r="D3305" i="28"/>
  <c r="D3302" i="28"/>
  <c r="D3301" i="28"/>
  <c r="D3298" i="28"/>
  <c r="D3297" i="28"/>
  <c r="D3294" i="28"/>
  <c r="D3293" i="28"/>
  <c r="D3292" i="28"/>
  <c r="D3291" i="28"/>
  <c r="D3290" i="28"/>
  <c r="D3287" i="28"/>
  <c r="D3286" i="28"/>
  <c r="D3285" i="28"/>
  <c r="D3282" i="28"/>
  <c r="D3281" i="28"/>
  <c r="D3280" i="28"/>
  <c r="D3279" i="28"/>
  <c r="D3278" i="28"/>
  <c r="D3277" i="28"/>
  <c r="D3276" i="28"/>
  <c r="D3275" i="28"/>
  <c r="D3274" i="28"/>
  <c r="D3273" i="28"/>
  <c r="D3272" i="28"/>
  <c r="D3271" i="28"/>
  <c r="D3270" i="28"/>
  <c r="D3269" i="28"/>
  <c r="D3268" i="28"/>
  <c r="D3267" i="28"/>
  <c r="D3266" i="28"/>
  <c r="D3265" i="28"/>
  <c r="D3264" i="28"/>
  <c r="D3263" i="28"/>
  <c r="D3262" i="28"/>
  <c r="D3261" i="28"/>
  <c r="D3260" i="28"/>
  <c r="D3259" i="28"/>
  <c r="D3258" i="28"/>
  <c r="D3257" i="28"/>
  <c r="D3256" i="28"/>
  <c r="D3255" i="28"/>
  <c r="D3254" i="28"/>
  <c r="D3253" i="28"/>
  <c r="D3252" i="28"/>
  <c r="D3251" i="28"/>
  <c r="D3250" i="28"/>
  <c r="D3249" i="28"/>
  <c r="D3248" i="28"/>
  <c r="D3247" i="28"/>
  <c r="D3246" i="28"/>
  <c r="D3245" i="28"/>
  <c r="D3244" i="28"/>
  <c r="D3243" i="28"/>
  <c r="D3242" i="28"/>
  <c r="D3241" i="28"/>
  <c r="D3240" i="28"/>
  <c r="D3237" i="28"/>
  <c r="D3236" i="28"/>
  <c r="D3235" i="28"/>
  <c r="D3232" i="28"/>
  <c r="D3231" i="28"/>
  <c r="D3230" i="28"/>
  <c r="D3226" i="28"/>
  <c r="D3225" i="28"/>
  <c r="D3224" i="28"/>
  <c r="D3223" i="28"/>
  <c r="D3220" i="28"/>
  <c r="D3219" i="28"/>
  <c r="D3218" i="28"/>
  <c r="D3217" i="28"/>
  <c r="D3214" i="28"/>
  <c r="D3213" i="28"/>
  <c r="D3212" i="28"/>
  <c r="D3209" i="28"/>
  <c r="D3208" i="28"/>
  <c r="D3207" i="28"/>
  <c r="D3204" i="28"/>
  <c r="D3203" i="28"/>
  <c r="D3202" i="28"/>
  <c r="D3198" i="28"/>
  <c r="D3197" i="28"/>
  <c r="D3196" i="28"/>
  <c r="D3193" i="28"/>
  <c r="D3192" i="28"/>
  <c r="D3191" i="28"/>
  <c r="D3190" i="28"/>
  <c r="D3186" i="28"/>
  <c r="D3185" i="28"/>
  <c r="D3184" i="28"/>
  <c r="D3175" i="28"/>
  <c r="D3174" i="28"/>
  <c r="D3160" i="28"/>
  <c r="D3159" i="28"/>
  <c r="D3158" i="28"/>
  <c r="D3157" i="28"/>
  <c r="D3156" i="28"/>
  <c r="D3155" i="28"/>
  <c r="D3154" i="28"/>
  <c r="D3153" i="28"/>
  <c r="D3152" i="28"/>
  <c r="D3151" i="28"/>
  <c r="D3150" i="28"/>
  <c r="D3149" i="28"/>
  <c r="D3148" i="28"/>
  <c r="D3147" i="28"/>
  <c r="D3146" i="28"/>
  <c r="D3145" i="28"/>
  <c r="D3144" i="28"/>
  <c r="D3143" i="28"/>
  <c r="D3142" i="28"/>
  <c r="D3141" i="28"/>
  <c r="D3140" i="28"/>
  <c r="D3139" i="28"/>
  <c r="D3138" i="28"/>
  <c r="D3137" i="28"/>
  <c r="D3136" i="28"/>
  <c r="D3135" i="28"/>
  <c r="D3134" i="28"/>
  <c r="D3133" i="28"/>
  <c r="D3132" i="28"/>
  <c r="D3131" i="28"/>
  <c r="D3130" i="28"/>
  <c r="D3129" i="28"/>
  <c r="D3128" i="28"/>
  <c r="D3127" i="28"/>
  <c r="D3126" i="28"/>
  <c r="D3125" i="28"/>
  <c r="D3124" i="28"/>
  <c r="D3123" i="28"/>
  <c r="D3122" i="28"/>
  <c r="D3121" i="28"/>
  <c r="D3120" i="28"/>
  <c r="D3119" i="28"/>
  <c r="D3118" i="28"/>
  <c r="D3114" i="28"/>
  <c r="D3113" i="28"/>
  <c r="D3112" i="28"/>
  <c r="D3111" i="28"/>
  <c r="D3110" i="28"/>
  <c r="D3109" i="28"/>
  <c r="D3108" i="28"/>
  <c r="D3105" i="28"/>
  <c r="D3104" i="28"/>
  <c r="D3103" i="28"/>
  <c r="D3102" i="28"/>
  <c r="D3101" i="28"/>
  <c r="D3100" i="28"/>
  <c r="D3099" i="28"/>
  <c r="D3098" i="28"/>
  <c r="D3097" i="28"/>
  <c r="D3096" i="28"/>
  <c r="D3092" i="28"/>
  <c r="D3091" i="28"/>
  <c r="D3090" i="28"/>
  <c r="D3089" i="28"/>
  <c r="D3088" i="28"/>
  <c r="D3087" i="28"/>
  <c r="D3086" i="28"/>
  <c r="D3080" i="28"/>
  <c r="D3079" i="28"/>
  <c r="D3078" i="28"/>
  <c r="D3077" i="28"/>
  <c r="D3076" i="28"/>
  <c r="D3071" i="28"/>
  <c r="D3070" i="28"/>
  <c r="D3069" i="28"/>
  <c r="D3068" i="28"/>
  <c r="D3067" i="28"/>
  <c r="D3066" i="28"/>
  <c r="D3063" i="28"/>
  <c r="D3062" i="28"/>
  <c r="D3061" i="28"/>
  <c r="D3058" i="28"/>
  <c r="D3057" i="28"/>
  <c r="D3056" i="28"/>
  <c r="D3055" i="28"/>
  <c r="D3052" i="28"/>
  <c r="D3051" i="28"/>
  <c r="D3050" i="28"/>
  <c r="D3047" i="28"/>
  <c r="D3046" i="28"/>
  <c r="D3045" i="28"/>
  <c r="D3041" i="28"/>
  <c r="D3040" i="28"/>
  <c r="D3039" i="28"/>
  <c r="D3033" i="28"/>
  <c r="D3032" i="28"/>
  <c r="D3031" i="28"/>
  <c r="D3030" i="28"/>
  <c r="D3029" i="28"/>
  <c r="D3026" i="28"/>
  <c r="D3025" i="28"/>
  <c r="D3024" i="28"/>
  <c r="D3016" i="28"/>
  <c r="D3015" i="28"/>
  <c r="D3014" i="28"/>
  <c r="D3013" i="28"/>
  <c r="D3012" i="28"/>
  <c r="D3011" i="28"/>
  <c r="D3010" i="28"/>
  <c r="D3009" i="28"/>
  <c r="D3008" i="28"/>
  <c r="D3004" i="28"/>
  <c r="D3003" i="28"/>
  <c r="D3002" i="28"/>
  <c r="D2999" i="28"/>
  <c r="D2998" i="28"/>
  <c r="D2997" i="28"/>
  <c r="D2996" i="28"/>
  <c r="D2995" i="28"/>
  <c r="D2991" i="28"/>
  <c r="D2990" i="28"/>
  <c r="D2989" i="28"/>
  <c r="D2982" i="28"/>
  <c r="D2981" i="28"/>
  <c r="D2980" i="28"/>
  <c r="D2976" i="28"/>
  <c r="D2975" i="28"/>
  <c r="D2974" i="28"/>
  <c r="D2970" i="28"/>
  <c r="D2969" i="28"/>
  <c r="D2968" i="28"/>
  <c r="D2967" i="28"/>
  <c r="D2966" i="28"/>
  <c r="D2963" i="28"/>
  <c r="D2962" i="28"/>
  <c r="D2961" i="28"/>
  <c r="D2960" i="28"/>
  <c r="D2959" i="28"/>
  <c r="D2958" i="28"/>
  <c r="D2955" i="28"/>
  <c r="D2954" i="28"/>
  <c r="D2953" i="28"/>
  <c r="D2950" i="28"/>
  <c r="D2949" i="28"/>
  <c r="D2948" i="28"/>
  <c r="D2935" i="28"/>
  <c r="D2934" i="28"/>
  <c r="D2933" i="28"/>
  <c r="D2932" i="28"/>
  <c r="D2931" i="28"/>
  <c r="D2930" i="28"/>
  <c r="D2929" i="28"/>
  <c r="D2926" i="28"/>
  <c r="D2925" i="28"/>
  <c r="D2924" i="28"/>
  <c r="D2920" i="28"/>
  <c r="D2919" i="28"/>
  <c r="D2918" i="28"/>
  <c r="D2913" i="28"/>
  <c r="D2912" i="28"/>
  <c r="D2911" i="28"/>
  <c r="D2910" i="28"/>
  <c r="D2909" i="28"/>
  <c r="D2908" i="28"/>
  <c r="D2907" i="28"/>
  <c r="D2906" i="28"/>
  <c r="D2905" i="28"/>
  <c r="D2904" i="28"/>
  <c r="D2903" i="28"/>
  <c r="D2898" i="28"/>
  <c r="D2897" i="28"/>
  <c r="D2896" i="28"/>
  <c r="D2895" i="28"/>
  <c r="D2892" i="28"/>
  <c r="D2891" i="28"/>
  <c r="D2890" i="28"/>
  <c r="D2887" i="28"/>
  <c r="D2886" i="28"/>
  <c r="D2885" i="28"/>
  <c r="D2881" i="28"/>
  <c r="D2880" i="28"/>
  <c r="D2879" i="28"/>
  <c r="D2878" i="28"/>
  <c r="D2877" i="28"/>
  <c r="D2876" i="28"/>
  <c r="D2875" i="28"/>
  <c r="D2874" i="28"/>
  <c r="D2873" i="28"/>
  <c r="D2872" i="28"/>
  <c r="D2871" i="28"/>
  <c r="D2870" i="28"/>
  <c r="D2869" i="28"/>
  <c r="D2868" i="28"/>
  <c r="D2867" i="28"/>
  <c r="D2866" i="28"/>
  <c r="D2865" i="28"/>
  <c r="D2864" i="28"/>
  <c r="D2863" i="28"/>
  <c r="D2862" i="28"/>
  <c r="D2861" i="28"/>
  <c r="D2860" i="28"/>
  <c r="D2859" i="28"/>
  <c r="D2858" i="28"/>
  <c r="D2857" i="28"/>
  <c r="D2856" i="28"/>
  <c r="D2855" i="28"/>
  <c r="D2854" i="28"/>
  <c r="D2842" i="28"/>
  <c r="D2839" i="28"/>
  <c r="D2838" i="28"/>
  <c r="D2837" i="28"/>
  <c r="D2836" i="28"/>
  <c r="D2835" i="28"/>
  <c r="D2834" i="28"/>
  <c r="D2833" i="28"/>
  <c r="D2832" i="28"/>
  <c r="D2831" i="28"/>
  <c r="D2830" i="28"/>
  <c r="D2829" i="28"/>
  <c r="D2828" i="28"/>
  <c r="D2827" i="28"/>
  <c r="D2826" i="28"/>
  <c r="D2825" i="28"/>
  <c r="D2824" i="28"/>
  <c r="D2823" i="28"/>
  <c r="D2822" i="28"/>
  <c r="D2821" i="28"/>
  <c r="D2820" i="28"/>
  <c r="D2819" i="28"/>
  <c r="D2818" i="28"/>
  <c r="D2817" i="28"/>
  <c r="D2816" i="28"/>
  <c r="D2815" i="28"/>
  <c r="D2814" i="28"/>
  <c r="D2813" i="28"/>
  <c r="D2812" i="28"/>
  <c r="D2811" i="28"/>
  <c r="D2810" i="28"/>
  <c r="D2809" i="28"/>
  <c r="D2808" i="28"/>
  <c r="D2807" i="28"/>
  <c r="D2806" i="28"/>
  <c r="D2805" i="28"/>
  <c r="D2804" i="28"/>
  <c r="D2803" i="28"/>
  <c r="D2802" i="28"/>
  <c r="D2801" i="28"/>
  <c r="D2800" i="28"/>
  <c r="D2799" i="28"/>
  <c r="D2796" i="28"/>
  <c r="D2795" i="28"/>
  <c r="D2794" i="28"/>
  <c r="D2791" i="28"/>
  <c r="D2790" i="28"/>
  <c r="D2789" i="28"/>
  <c r="D2784" i="28"/>
  <c r="D2783" i="28"/>
  <c r="D2782" i="28"/>
  <c r="D2781" i="28"/>
  <c r="D2780" i="28"/>
  <c r="D2777" i="28"/>
  <c r="D2776" i="28"/>
  <c r="D2775" i="28"/>
  <c r="D2765" i="28"/>
  <c r="D2764" i="28"/>
  <c r="D2763" i="28"/>
  <c r="D2762" i="28"/>
  <c r="D2761" i="28"/>
  <c r="D2760" i="28"/>
  <c r="D2757" i="28"/>
  <c r="D2756" i="28"/>
  <c r="D2755" i="28"/>
  <c r="D2751" i="28"/>
  <c r="D2750" i="28"/>
  <c r="D2749" i="28"/>
  <c r="D2745" i="28"/>
  <c r="D2744" i="28"/>
  <c r="D2743" i="28"/>
  <c r="D2742" i="28"/>
  <c r="D2741" i="28"/>
  <c r="D2740" i="28"/>
  <c r="D2739" i="28"/>
  <c r="D2735" i="28"/>
  <c r="D2734" i="28"/>
  <c r="D2733" i="28"/>
  <c r="D2730" i="28"/>
  <c r="D2729" i="28"/>
  <c r="D2728" i="28"/>
  <c r="D2725" i="28"/>
  <c r="D2724" i="28"/>
  <c r="D2723" i="28"/>
  <c r="D2720" i="28"/>
  <c r="D2719" i="28"/>
  <c r="D2718" i="28"/>
  <c r="D2715" i="28"/>
  <c r="D2714" i="28"/>
  <c r="D2713" i="28"/>
  <c r="D2709" i="28"/>
  <c r="D2708" i="28"/>
  <c r="D2707" i="28"/>
  <c r="D2704" i="28"/>
  <c r="D2703" i="28"/>
  <c r="D2702" i="28"/>
  <c r="D2696" i="28"/>
  <c r="D2695" i="28"/>
  <c r="D2694" i="28"/>
  <c r="D2693" i="28"/>
  <c r="D2689" i="28"/>
  <c r="D2688" i="28"/>
  <c r="D2687" i="28"/>
  <c r="D2686" i="28"/>
  <c r="D2683" i="28"/>
  <c r="D2682" i="28"/>
  <c r="D2681" i="28"/>
  <c r="D2678" i="28"/>
  <c r="D2677" i="28"/>
  <c r="D2676" i="28"/>
  <c r="D2671" i="28"/>
  <c r="D2670" i="28"/>
  <c r="D2669" i="28"/>
  <c r="D2668" i="28"/>
  <c r="D2667" i="28"/>
  <c r="D2666" i="28"/>
  <c r="D2665" i="28"/>
  <c r="D2664" i="28"/>
  <c r="D2661" i="28"/>
  <c r="D2660" i="28"/>
  <c r="D2659" i="28"/>
  <c r="D2658" i="28"/>
  <c r="D2655" i="28"/>
  <c r="D2654" i="28"/>
  <c r="D2653" i="28"/>
  <c r="D2652" i="28"/>
  <c r="D2651" i="28"/>
  <c r="D2647" i="28"/>
  <c r="D2646" i="28"/>
  <c r="D2645" i="28"/>
  <c r="D2644" i="28"/>
  <c r="D2643" i="28"/>
  <c r="D2642" i="28"/>
  <c r="D2641" i="28"/>
  <c r="D2640" i="28"/>
  <c r="D2639" i="28"/>
  <c r="D2638" i="28"/>
  <c r="D2637" i="28"/>
  <c r="D2636" i="28"/>
  <c r="D2635" i="28"/>
  <c r="D2634" i="28"/>
  <c r="D2633" i="28"/>
  <c r="D2632" i="28"/>
  <c r="D2628" i="28"/>
  <c r="D2627" i="28"/>
  <c r="D2626" i="28"/>
  <c r="D2623" i="28"/>
  <c r="D2622" i="28"/>
  <c r="D2621" i="28"/>
  <c r="D2611" i="28"/>
  <c r="D2610" i="28"/>
  <c r="D2609" i="28"/>
  <c r="D2608" i="28"/>
  <c r="D2607" i="28"/>
  <c r="D2606" i="28"/>
  <c r="D2605" i="28"/>
  <c r="D2604" i="28"/>
  <c r="D2603" i="28"/>
  <c r="D2598" i="28"/>
  <c r="D2597" i="28"/>
  <c r="D2596" i="28"/>
  <c r="D2595" i="28"/>
  <c r="D2594" i="28"/>
  <c r="D2593" i="28"/>
  <c r="D2592" i="28"/>
  <c r="D2588" i="28"/>
  <c r="D2587" i="28"/>
  <c r="D2586" i="28"/>
  <c r="D2575" i="28"/>
  <c r="D2574" i="28"/>
  <c r="D2573" i="28"/>
  <c r="D2559" i="28"/>
  <c r="D2558" i="28"/>
  <c r="D2557" i="28"/>
  <c r="D2556" i="28"/>
  <c r="D2555" i="28"/>
  <c r="D2554" i="28"/>
  <c r="D2553" i="28"/>
  <c r="D2552" i="28"/>
  <c r="D2551" i="28"/>
  <c r="D2550" i="28"/>
  <c r="D2549" i="28"/>
  <c r="D2548" i="28"/>
  <c r="D2547" i="28"/>
  <c r="D2546" i="28"/>
  <c r="D2545" i="28"/>
  <c r="D2544" i="28"/>
  <c r="D2543" i="28"/>
  <c r="D2542" i="28"/>
  <c r="D2541" i="28"/>
  <c r="D2540" i="28"/>
  <c r="D2539" i="28"/>
  <c r="D2538" i="28"/>
  <c r="D2537" i="28"/>
  <c r="D2536" i="28"/>
  <c r="D2535" i="28"/>
  <c r="D2534" i="28"/>
  <c r="D2533" i="28"/>
  <c r="D2532" i="28"/>
  <c r="D2531" i="28"/>
  <c r="D2530" i="28"/>
  <c r="D2529" i="28"/>
  <c r="D2528" i="28"/>
  <c r="D2527" i="28"/>
  <c r="D2526" i="28"/>
  <c r="D2525" i="28"/>
  <c r="D2524" i="28"/>
  <c r="D2523" i="28"/>
  <c r="D2522" i="28"/>
  <c r="D2521" i="28"/>
  <c r="D2520" i="28"/>
  <c r="D2519" i="28"/>
  <c r="D2518" i="28"/>
  <c r="D2517" i="28"/>
  <c r="D2516" i="28"/>
  <c r="D2515" i="28"/>
  <c r="D2514" i="28"/>
  <c r="D2513" i="28"/>
  <c r="D2512" i="28"/>
  <c r="D2511" i="28"/>
  <c r="D2510" i="28"/>
  <c r="D2509" i="28"/>
  <c r="D2508" i="28"/>
  <c r="D2507" i="28"/>
  <c r="D2506" i="28"/>
  <c r="D2503" i="28"/>
  <c r="D2502" i="28"/>
  <c r="D2501" i="28"/>
  <c r="D2500" i="28"/>
  <c r="D2497" i="28"/>
  <c r="D2496" i="28"/>
  <c r="D2495" i="28"/>
  <c r="D2492" i="28"/>
  <c r="D2491" i="28"/>
  <c r="D2490" i="28"/>
  <c r="D2486" i="28"/>
  <c r="D2485" i="28"/>
  <c r="D2484" i="28"/>
  <c r="D2481" i="28"/>
  <c r="D2480" i="28"/>
  <c r="D2479" i="28"/>
  <c r="D2473" i="28"/>
  <c r="D2472" i="28"/>
  <c r="D2471" i="28"/>
  <c r="D2470" i="28"/>
  <c r="D2469" i="28"/>
  <c r="D2468" i="28"/>
  <c r="D2467" i="28"/>
  <c r="D2464" i="28"/>
  <c r="D2463" i="28"/>
  <c r="D2462" i="28"/>
  <c r="D2461" i="28"/>
  <c r="D2460" i="28"/>
  <c r="D2459" i="28"/>
  <c r="D2456" i="28"/>
  <c r="D2455" i="28"/>
  <c r="D2454" i="28"/>
  <c r="D2453" i="28"/>
  <c r="D2450" i="28"/>
  <c r="D2449" i="28"/>
  <c r="D2448" i="28"/>
  <c r="D2445" i="28"/>
  <c r="D2444" i="28"/>
  <c r="D2443" i="28"/>
  <c r="D2440" i="28"/>
  <c r="D2439" i="28"/>
  <c r="D2438" i="28"/>
  <c r="D2437" i="28"/>
  <c r="D2436" i="28"/>
  <c r="D2435" i="28"/>
  <c r="D2432" i="28"/>
  <c r="D2431" i="28"/>
  <c r="D2430" i="28"/>
  <c r="D2427" i="28"/>
  <c r="D2426" i="28"/>
  <c r="D2425" i="28"/>
  <c r="D2422" i="28"/>
  <c r="D2421" i="28"/>
  <c r="D2420" i="28"/>
  <c r="D2416" i="28"/>
  <c r="D2415" i="28"/>
  <c r="D2414" i="28"/>
  <c r="D2413" i="28"/>
  <c r="D2409" i="28"/>
  <c r="D2408" i="28"/>
  <c r="D2407" i="28"/>
  <c r="D2406" i="28"/>
  <c r="D2405" i="28"/>
  <c r="D2404" i="28"/>
  <c r="D2390" i="28"/>
  <c r="D2387" i="28"/>
  <c r="D2386" i="28"/>
  <c r="D2385" i="28"/>
  <c r="D2384" i="28"/>
  <c r="D2383" i="28"/>
  <c r="D2382" i="28"/>
  <c r="D2381" i="28"/>
  <c r="D2380" i="28"/>
  <c r="D2379" i="28"/>
  <c r="D2378" i="28"/>
  <c r="D2377" i="28"/>
  <c r="D2376" i="28"/>
  <c r="D2375" i="28"/>
  <c r="D2374" i="28"/>
  <c r="D2373" i="28"/>
  <c r="D2372" i="28"/>
  <c r="D2371" i="28"/>
  <c r="D2370" i="28"/>
  <c r="D2369" i="28"/>
  <c r="D2368" i="28"/>
  <c r="D2367" i="28"/>
  <c r="D2366" i="28"/>
  <c r="D2365" i="28"/>
  <c r="D2364" i="28"/>
  <c r="D2363" i="28"/>
  <c r="D2362" i="28"/>
  <c r="D2361" i="28"/>
  <c r="D2360" i="28"/>
  <c r="D2359" i="28"/>
  <c r="D2358" i="28"/>
  <c r="D2357" i="28"/>
  <c r="D2356" i="28"/>
  <c r="D2355" i="28"/>
  <c r="D2354" i="28"/>
  <c r="D2353" i="28"/>
  <c r="D2352" i="28"/>
  <c r="D2351" i="28"/>
  <c r="D2350" i="28"/>
  <c r="D2349" i="28"/>
  <c r="D2348" i="28"/>
  <c r="D2347" i="28"/>
  <c r="D2329" i="28"/>
  <c r="D2328" i="28"/>
  <c r="D2327" i="28"/>
  <c r="D2321" i="28"/>
  <c r="D2320" i="28"/>
  <c r="D2319" i="28"/>
  <c r="D2318" i="28"/>
  <c r="D2317" i="28"/>
  <c r="D2316" i="28"/>
  <c r="D2315" i="28"/>
  <c r="D2314" i="28"/>
  <c r="D2313" i="28"/>
  <c r="D2312" i="28"/>
  <c r="D2311" i="28"/>
  <c r="D2310" i="28"/>
  <c r="D2309" i="28"/>
  <c r="D2308" i="28"/>
  <c r="D2307" i="28"/>
  <c r="D2306" i="28"/>
  <c r="D2305" i="28"/>
  <c r="D2304" i="28"/>
  <c r="D2303" i="28"/>
  <c r="D2302" i="28"/>
  <c r="D2301" i="28"/>
  <c r="D2300" i="28"/>
  <c r="D2299" i="28"/>
  <c r="D2298" i="28"/>
  <c r="D2297" i="28"/>
  <c r="D2296" i="28"/>
  <c r="D2295" i="28"/>
  <c r="D2294" i="28"/>
  <c r="D2293" i="28"/>
  <c r="D2292" i="28"/>
  <c r="D2291" i="28"/>
  <c r="D2290" i="28"/>
  <c r="D2289" i="28"/>
  <c r="D2288" i="28"/>
  <c r="D2287" i="28"/>
  <c r="D2286" i="28"/>
  <c r="D2285" i="28"/>
  <c r="D2284" i="28"/>
  <c r="D2283" i="28"/>
  <c r="D2282" i="28"/>
  <c r="D2281" i="28"/>
  <c r="D2280" i="28"/>
  <c r="D2279" i="28"/>
  <c r="D2278" i="28"/>
  <c r="D2277" i="28"/>
  <c r="D2276" i="28"/>
  <c r="D2275" i="28"/>
  <c r="D2274" i="28"/>
  <c r="D2273" i="28"/>
  <c r="D2272" i="28"/>
  <c r="D2271" i="28"/>
  <c r="D2270" i="28"/>
  <c r="D2269" i="28"/>
  <c r="D2268" i="28"/>
  <c r="D2267" i="28"/>
  <c r="D2266" i="28"/>
  <c r="D2265" i="28"/>
  <c r="D2264" i="28"/>
  <c r="D2263" i="28"/>
  <c r="D2262" i="28"/>
  <c r="D2258" i="28"/>
  <c r="D2257" i="28"/>
  <c r="D2256" i="28"/>
  <c r="D2255" i="28"/>
  <c r="D2248" i="28"/>
  <c r="D2247" i="28"/>
  <c r="D2246" i="28"/>
  <c r="D2221" i="28"/>
  <c r="D2220" i="28"/>
  <c r="D2219" i="28"/>
  <c r="D2218" i="28"/>
  <c r="D2217" i="28"/>
  <c r="D2216" i="28"/>
  <c r="D2215" i="28"/>
  <c r="D2214" i="28"/>
  <c r="D2213" i="28"/>
  <c r="D2212" i="28"/>
  <c r="D2211" i="28"/>
  <c r="D2210" i="28"/>
  <c r="D2209" i="28"/>
  <c r="D2206" i="28"/>
  <c r="D2205" i="28"/>
  <c r="D2204" i="28"/>
  <c r="D2203" i="28"/>
  <c r="D2202" i="28"/>
  <c r="D2199" i="28"/>
  <c r="D2198" i="28"/>
  <c r="D2197" i="28"/>
  <c r="D2196" i="28"/>
  <c r="D2193" i="28"/>
  <c r="D2192" i="28"/>
  <c r="D2191" i="28"/>
  <c r="D2188" i="28"/>
  <c r="D2187" i="28"/>
  <c r="D2186" i="28"/>
  <c r="D2183" i="28"/>
  <c r="D2182" i="28"/>
  <c r="D2181" i="28"/>
  <c r="D2178" i="28"/>
  <c r="D2177" i="28"/>
  <c r="D2176" i="28"/>
  <c r="D2173" i="28"/>
  <c r="D2172" i="28"/>
  <c r="D2171" i="28"/>
  <c r="D2168" i="28"/>
  <c r="D2167" i="28"/>
  <c r="D2166" i="28"/>
  <c r="D2124" i="28"/>
  <c r="D2123" i="28"/>
  <c r="D2122" i="28"/>
  <c r="D2121" i="28"/>
  <c r="D2120" i="28"/>
  <c r="D2099" i="28"/>
  <c r="D2098" i="28"/>
  <c r="D2097" i="28"/>
  <c r="D2096" i="28"/>
  <c r="D2095" i="28"/>
  <c r="D2094" i="28"/>
  <c r="D2093" i="28"/>
  <c r="D2092" i="28"/>
  <c r="D2091" i="28"/>
  <c r="D2090" i="28"/>
  <c r="D2089" i="28"/>
  <c r="D2088" i="28"/>
  <c r="D2087" i="28"/>
  <c r="D2086" i="28"/>
  <c r="D2085" i="28"/>
  <c r="D2084" i="28"/>
  <c r="D2083" i="28"/>
  <c r="D2082" i="28"/>
  <c r="D2081" i="28"/>
  <c r="D2080" i="28"/>
  <c r="D2079" i="28"/>
  <c r="D2078" i="28"/>
  <c r="D2077" i="28"/>
  <c r="D2076" i="28"/>
  <c r="D2075" i="28"/>
  <c r="D2074" i="28"/>
  <c r="D2073" i="28"/>
  <c r="D2072" i="28"/>
  <c r="D2071" i="28"/>
  <c r="D2070" i="28"/>
  <c r="D2069" i="28"/>
  <c r="D2068" i="28"/>
  <c r="D2067" i="28"/>
  <c r="D2066" i="28"/>
  <c r="D2065" i="28"/>
  <c r="D2064" i="28"/>
  <c r="D2063" i="28"/>
  <c r="D2062" i="28"/>
  <c r="D2061" i="28"/>
  <c r="D2060" i="28"/>
  <c r="D2059" i="28"/>
  <c r="D2058" i="28"/>
  <c r="D2057" i="28"/>
  <c r="D2056" i="28"/>
  <c r="D2055" i="28"/>
  <c r="D2054" i="28"/>
  <c r="D2053" i="28"/>
  <c r="D2052" i="28"/>
  <c r="D2051" i="28"/>
  <c r="D2050" i="28"/>
  <c r="D2049" i="28"/>
  <c r="D2048" i="28"/>
  <c r="D2047" i="28"/>
  <c r="D2046" i="28"/>
  <c r="D2045" i="28"/>
  <c r="D2044" i="28"/>
  <c r="D2043" i="28"/>
  <c r="D2042" i="28"/>
  <c r="D2041" i="28"/>
  <c r="D2040" i="28"/>
  <c r="D2039" i="28"/>
  <c r="D2038" i="28"/>
  <c r="D2037" i="28"/>
  <c r="D2036" i="28"/>
  <c r="D2035" i="28"/>
  <c r="D2034" i="28"/>
  <c r="D2033" i="28"/>
  <c r="D2032" i="28"/>
  <c r="D2031" i="28"/>
  <c r="D2030" i="28"/>
  <c r="D2029" i="28"/>
  <c r="D2028" i="28"/>
  <c r="D2027" i="28"/>
  <c r="D2026" i="28"/>
  <c r="D2025" i="28"/>
  <c r="D2024" i="28"/>
  <c r="D2023" i="28"/>
  <c r="D2022" i="28"/>
  <c r="D2021" i="28"/>
  <c r="D2020" i="28"/>
  <c r="D2019" i="28"/>
  <c r="D2018" i="28"/>
  <c r="D2017" i="28"/>
  <c r="D2016" i="28"/>
  <c r="D2015" i="28"/>
  <c r="D2014" i="28"/>
  <c r="D2013" i="28"/>
  <c r="D2012" i="28"/>
  <c r="D2011" i="28"/>
  <c r="D2010" i="28"/>
  <c r="D2009" i="28"/>
  <c r="D2008" i="28"/>
  <c r="D2007" i="28"/>
  <c r="D2006" i="28"/>
  <c r="D2005" i="28"/>
  <c r="D2004" i="28"/>
  <c r="D2003" i="28"/>
  <c r="D2002" i="28"/>
  <c r="D2001" i="28"/>
  <c r="D2000" i="28"/>
  <c r="D1999" i="28"/>
  <c r="D1998" i="28"/>
  <c r="D1997" i="28"/>
  <c r="D1996" i="28"/>
  <c r="D1995" i="28"/>
  <c r="D1994" i="28"/>
  <c r="D1993" i="28"/>
  <c r="D1992" i="28"/>
  <c r="D1991" i="28"/>
  <c r="D1990" i="28"/>
  <c r="D1989" i="28"/>
  <c r="D1988" i="28"/>
  <c r="D1987" i="28"/>
  <c r="D1986" i="28"/>
  <c r="D1985" i="28"/>
  <c r="D1984" i="28"/>
  <c r="D1983" i="28"/>
  <c r="D1982" i="28"/>
  <c r="D1981" i="28"/>
  <c r="D1980" i="28"/>
  <c r="D1979" i="28"/>
  <c r="D1978" i="28"/>
  <c r="D1977" i="28"/>
  <c r="D1976" i="28"/>
  <c r="D1975" i="28"/>
  <c r="D1974" i="28"/>
  <c r="D1973" i="28"/>
  <c r="D1972" i="28"/>
  <c r="D1971" i="28"/>
  <c r="D1970" i="28"/>
  <c r="D1969" i="28"/>
  <c r="D1968" i="28"/>
  <c r="D1967" i="28"/>
  <c r="D1966" i="28"/>
  <c r="D1965" i="28"/>
  <c r="D1964" i="28"/>
  <c r="D1963" i="28"/>
  <c r="D1962" i="28"/>
  <c r="D1961" i="28"/>
  <c r="D1960" i="28"/>
  <c r="D1959" i="28"/>
  <c r="D1958" i="28"/>
  <c r="D1957" i="28"/>
  <c r="D1956" i="28"/>
  <c r="D1955" i="28"/>
  <c r="D1954" i="28"/>
  <c r="D1953" i="28"/>
  <c r="D1952" i="28"/>
  <c r="D1951" i="28"/>
  <c r="D1950" i="28"/>
  <c r="D1949" i="28"/>
  <c r="D1948" i="28"/>
  <c r="D1947" i="28"/>
  <c r="D1946" i="28"/>
  <c r="D1945" i="28"/>
  <c r="D1944" i="28"/>
  <c r="D1943" i="28"/>
  <c r="D1942" i="28"/>
  <c r="D1941" i="28"/>
  <c r="D1940" i="28"/>
  <c r="D1939" i="28"/>
  <c r="D1938" i="28"/>
  <c r="D1937" i="28"/>
  <c r="D1936" i="28"/>
  <c r="D1935" i="28"/>
  <c r="D1934" i="28"/>
  <c r="D1933" i="28"/>
  <c r="D1932" i="28"/>
  <c r="D1931" i="28"/>
  <c r="D1930" i="28"/>
  <c r="D1929" i="28"/>
  <c r="D1928" i="28"/>
  <c r="D1927" i="28"/>
  <c r="D1926" i="28"/>
  <c r="D1925" i="28"/>
  <c r="D1924" i="28"/>
  <c r="D1923" i="28"/>
  <c r="D1922" i="28"/>
  <c r="D1921" i="28"/>
  <c r="D1920" i="28"/>
  <c r="D1919" i="28"/>
  <c r="D1918" i="28"/>
  <c r="D1917" i="28"/>
  <c r="D1916" i="28"/>
  <c r="D1915" i="28"/>
  <c r="D1914" i="28"/>
  <c r="D1913" i="28"/>
  <c r="D1912" i="28"/>
  <c r="D1911" i="28"/>
  <c r="D1910" i="28"/>
  <c r="D1907" i="28"/>
  <c r="D1906" i="28"/>
  <c r="D1905" i="28"/>
  <c r="D1902" i="28"/>
  <c r="D1901" i="28"/>
  <c r="D1900" i="28"/>
  <c r="D1897" i="28"/>
  <c r="D1896" i="28"/>
  <c r="D1895" i="28"/>
  <c r="D1894" i="28"/>
  <c r="D1893" i="28"/>
  <c r="D1890" i="28"/>
  <c r="D1889" i="28"/>
  <c r="D1888" i="28"/>
  <c r="D1877" i="28"/>
  <c r="D1876" i="28"/>
  <c r="D1875" i="28"/>
  <c r="D1874" i="28"/>
  <c r="D1873" i="28"/>
  <c r="D1872" i="28"/>
  <c r="D1871" i="28"/>
  <c r="D1870" i="28"/>
  <c r="D1869" i="28"/>
  <c r="D1860" i="28"/>
  <c r="D1859" i="28"/>
  <c r="D1858" i="28"/>
  <c r="D1857" i="28"/>
  <c r="D1856" i="28"/>
  <c r="D1852" i="28"/>
  <c r="D1851" i="28"/>
  <c r="D1850" i="28"/>
  <c r="D1846" i="28"/>
  <c r="D1845" i="28"/>
  <c r="D1844" i="28"/>
  <c r="D1840" i="28"/>
  <c r="D1839" i="28"/>
  <c r="D1838" i="28"/>
  <c r="D1837" i="28"/>
  <c r="D1832" i="28"/>
  <c r="D1831" i="28"/>
  <c r="D1830" i="28"/>
  <c r="D1829" i="28"/>
  <c r="D1828" i="28"/>
  <c r="D1827" i="28"/>
  <c r="D1826" i="28"/>
  <c r="D1825" i="28"/>
  <c r="D1824" i="28"/>
  <c r="D1823" i="28"/>
  <c r="D1822" i="28"/>
  <c r="D1821" i="28"/>
  <c r="D1811" i="28"/>
  <c r="D1805" i="28"/>
  <c r="D1804" i="28"/>
  <c r="D1803" i="28"/>
  <c r="D1802" i="28"/>
  <c r="D1801" i="28"/>
  <c r="D1800" i="28"/>
  <c r="D1799" i="28"/>
  <c r="D1798" i="28"/>
  <c r="D1797" i="28"/>
  <c r="D1796" i="28"/>
  <c r="D1795" i="28"/>
  <c r="D1794" i="28"/>
  <c r="D1793" i="28"/>
  <c r="D1792" i="28"/>
  <c r="D1791" i="28"/>
  <c r="D1787" i="28"/>
  <c r="D1786" i="28"/>
  <c r="D1785" i="28"/>
  <c r="D1779" i="28"/>
  <c r="D1778" i="28"/>
  <c r="D1777" i="28"/>
  <c r="D1776" i="28"/>
  <c r="D1775" i="28"/>
  <c r="D1774" i="28"/>
  <c r="D1764" i="28"/>
  <c r="D1763" i="28"/>
  <c r="D1762" i="28"/>
  <c r="D1761" i="28"/>
  <c r="D1760" i="28"/>
  <c r="D1759" i="28"/>
  <c r="D1758" i="28"/>
  <c r="D1757" i="28"/>
  <c r="D1756" i="28"/>
  <c r="D1755" i="28"/>
  <c r="D1754" i="28"/>
  <c r="D1753" i="28"/>
  <c r="D1752" i="28"/>
  <c r="D1749" i="28"/>
  <c r="D1748" i="28"/>
  <c r="D1747" i="28"/>
  <c r="D1744" i="28"/>
  <c r="D1743" i="28"/>
  <c r="D1742" i="28"/>
  <c r="D1741" i="28"/>
  <c r="D1740" i="28"/>
  <c r="D1733" i="28"/>
  <c r="D1732" i="28"/>
  <c r="D1731" i="28"/>
  <c r="D1730" i="28"/>
  <c r="D1729" i="28"/>
  <c r="D1728" i="28"/>
  <c r="D1727" i="28"/>
  <c r="D1726" i="28"/>
  <c r="D1725" i="28"/>
  <c r="D1724" i="28"/>
  <c r="D1723" i="28"/>
  <c r="D1722" i="28"/>
  <c r="D1721" i="28"/>
  <c r="D1720" i="28"/>
  <c r="D1719" i="28"/>
  <c r="D1718" i="28"/>
  <c r="D1717" i="28"/>
  <c r="D1716" i="28"/>
  <c r="D1715" i="28"/>
  <c r="D1714" i="28"/>
  <c r="D1713" i="28"/>
  <c r="D1712" i="28"/>
  <c r="D1711" i="28"/>
  <c r="D1710" i="28"/>
  <c r="D1709" i="28"/>
  <c r="D1708" i="28"/>
  <c r="D1707" i="28"/>
  <c r="D1706" i="28"/>
  <c r="D1705" i="28"/>
  <c r="D1704" i="28"/>
  <c r="D1703" i="28"/>
  <c r="D1702" i="28"/>
  <c r="D1701" i="28"/>
  <c r="D1700" i="28"/>
  <c r="D1693" i="28"/>
  <c r="D1692" i="28"/>
  <c r="D1691" i="28"/>
  <c r="D1690" i="28"/>
  <c r="D1689" i="28"/>
  <c r="D1688" i="28"/>
  <c r="D1687" i="28"/>
  <c r="D1686" i="28"/>
  <c r="D1685" i="28"/>
  <c r="D1684" i="28"/>
  <c r="D1681" i="28"/>
  <c r="D1680" i="28"/>
  <c r="D1679" i="28"/>
  <c r="D1678" i="28"/>
  <c r="D1675" i="28"/>
  <c r="D1674" i="28"/>
  <c r="D1673" i="28"/>
  <c r="D1669" i="28"/>
  <c r="D1668" i="28"/>
  <c r="D1667" i="28"/>
  <c r="D1660" i="28"/>
  <c r="D1659" i="28"/>
  <c r="D1658" i="28"/>
  <c r="D1657" i="28"/>
  <c r="D1656" i="28"/>
  <c r="D1655" i="28"/>
  <c r="D1654" i="28"/>
  <c r="D1653" i="28"/>
  <c r="D1652" i="28"/>
  <c r="D1651" i="28"/>
  <c r="D1650" i="28"/>
  <c r="D1649" i="28"/>
  <c r="D1648" i="28"/>
  <c r="D1647" i="28"/>
  <c r="D1646" i="28"/>
  <c r="D1645" i="28"/>
  <c r="D1644" i="28"/>
  <c r="D1643" i="28"/>
  <c r="D1642" i="28"/>
  <c r="D1641" i="28"/>
  <c r="D1640" i="28"/>
  <c r="D1639" i="28"/>
  <c r="D1638" i="28"/>
  <c r="D1637" i="28"/>
  <c r="D1636" i="28"/>
  <c r="D1635" i="28"/>
  <c r="D1634" i="28"/>
  <c r="D1633" i="28"/>
  <c r="D1632" i="28"/>
  <c r="D1631" i="28"/>
  <c r="D1630" i="28"/>
  <c r="D1629" i="28"/>
  <c r="D1628" i="28"/>
  <c r="D1627" i="28"/>
  <c r="D1626" i="28"/>
  <c r="D1625" i="28"/>
  <c r="D1624" i="28"/>
  <c r="D1621" i="28"/>
  <c r="D1620" i="28"/>
  <c r="D1619" i="28"/>
  <c r="D1618" i="28"/>
  <c r="D1617" i="28"/>
  <c r="D1612" i="28"/>
  <c r="D1611" i="28"/>
  <c r="D1610" i="28"/>
  <c r="D1609" i="28"/>
  <c r="D1608" i="28"/>
  <c r="D1607" i="28"/>
  <c r="D1606" i="28"/>
  <c r="D1605" i="28"/>
  <c r="D1581" i="28"/>
  <c r="D1580" i="28"/>
  <c r="D1538" i="28"/>
  <c r="D1537" i="28"/>
  <c r="D1536" i="28"/>
  <c r="D1535" i="28"/>
  <c r="D1534" i="28"/>
  <c r="D1533" i="28"/>
  <c r="D1532" i="28"/>
  <c r="D1531" i="28"/>
  <c r="D1530" i="28"/>
  <c r="D1529" i="28"/>
  <c r="D1528" i="28"/>
  <c r="D1527" i="28"/>
  <c r="D1526" i="28"/>
  <c r="D1525" i="28"/>
  <c r="D1524" i="28"/>
  <c r="D1523" i="28"/>
  <c r="D1522" i="28"/>
  <c r="D1521" i="28"/>
  <c r="D1520" i="28"/>
  <c r="D1519" i="28"/>
  <c r="D1518" i="28"/>
  <c r="D1517" i="28"/>
  <c r="D1516" i="28"/>
  <c r="D1515" i="28"/>
  <c r="D1514" i="28"/>
  <c r="D1513" i="28"/>
  <c r="D1512" i="28"/>
  <c r="D1511" i="28"/>
  <c r="D1510" i="28"/>
  <c r="D1509" i="28"/>
  <c r="D1508" i="28"/>
  <c r="D1507" i="28"/>
  <c r="D1506" i="28"/>
  <c r="D1505" i="28"/>
  <c r="D1504" i="28"/>
  <c r="D1503" i="28"/>
  <c r="D1502" i="28"/>
  <c r="D1501" i="28"/>
  <c r="D1500" i="28"/>
  <c r="D1499" i="28"/>
  <c r="D1498" i="28"/>
  <c r="D1497" i="28"/>
  <c r="D1496" i="28"/>
  <c r="D1495" i="28"/>
  <c r="D1494" i="28"/>
  <c r="D1493" i="28"/>
  <c r="D1492" i="28"/>
  <c r="D1491" i="28"/>
  <c r="D1490" i="28"/>
  <c r="D1489" i="28"/>
  <c r="D1488" i="28"/>
  <c r="D1487" i="28"/>
  <c r="D1486" i="28"/>
  <c r="D1485" i="28"/>
  <c r="D1484" i="28"/>
  <c r="D1483" i="28"/>
  <c r="D1482" i="28"/>
  <c r="D1481" i="28"/>
  <c r="D1480" i="28"/>
  <c r="D1479" i="28"/>
  <c r="D1478" i="28"/>
  <c r="D1477" i="28"/>
  <c r="D1476" i="28"/>
  <c r="D1475" i="28"/>
  <c r="D1474" i="28"/>
  <c r="D1473" i="28"/>
  <c r="D1472" i="28"/>
  <c r="D1469" i="28"/>
  <c r="D1468" i="28"/>
  <c r="D1467" i="28"/>
  <c r="D1466" i="28"/>
  <c r="D1465" i="28"/>
  <c r="D1464" i="28"/>
  <c r="D1463" i="28"/>
  <c r="D1462" i="28"/>
  <c r="D1461" i="28"/>
  <c r="D1460" i="28"/>
  <c r="D1459" i="28"/>
  <c r="D1458" i="28"/>
  <c r="D1457" i="28"/>
  <c r="D1453" i="28"/>
  <c r="D1452" i="28"/>
  <c r="D1451" i="28"/>
  <c r="D1450" i="28"/>
  <c r="D1449" i="28"/>
  <c r="D1448" i="28"/>
  <c r="D1447" i="28"/>
  <c r="D1446" i="28"/>
  <c r="D1445" i="28"/>
  <c r="D1444" i="28"/>
  <c r="D1443" i="28"/>
  <c r="D1442" i="28"/>
  <c r="D1441" i="28"/>
  <c r="D1440" i="28"/>
  <c r="D1439" i="28"/>
  <c r="D1435" i="28"/>
  <c r="D1434" i="28"/>
  <c r="D1433" i="28"/>
  <c r="D1432" i="28"/>
  <c r="D1431" i="28"/>
  <c r="D1430" i="28"/>
  <c r="D1429" i="28"/>
  <c r="D1428" i="28"/>
  <c r="D1427" i="28"/>
  <c r="D1426" i="28"/>
  <c r="D1425" i="28"/>
  <c r="D1424" i="28"/>
  <c r="D1423" i="28"/>
  <c r="D1422" i="28"/>
  <c r="D1421" i="28"/>
  <c r="D1420" i="28"/>
  <c r="D1419" i="28"/>
  <c r="D1418" i="28"/>
  <c r="D1417" i="28"/>
  <c r="D1416" i="28"/>
  <c r="D1415" i="28"/>
  <c r="D1414" i="28"/>
  <c r="D1413" i="28"/>
  <c r="D1412" i="28"/>
  <c r="D1411" i="28"/>
  <c r="D1410" i="28"/>
  <c r="D1409" i="28"/>
  <c r="D1406" i="28"/>
  <c r="D1405" i="28"/>
  <c r="D1404" i="28"/>
  <c r="D1401" i="28"/>
  <c r="D1398" i="28"/>
  <c r="D1397" i="28"/>
  <c r="D1396" i="28"/>
  <c r="D1393" i="28"/>
  <c r="D1392" i="28"/>
  <c r="D1391" i="28"/>
  <c r="D1388" i="28"/>
  <c r="D1387" i="28"/>
  <c r="D1386" i="28"/>
  <c r="D1383" i="28"/>
  <c r="D1382" i="28"/>
  <c r="D1381" i="28"/>
  <c r="D1380" i="28"/>
  <c r="D1379" i="28"/>
  <c r="D1378" i="28"/>
  <c r="D1377" i="28"/>
  <c r="D1368" i="28"/>
  <c r="D1367" i="28"/>
  <c r="D1366" i="28"/>
  <c r="D1365" i="28"/>
  <c r="D1364" i="28"/>
  <c r="D1363" i="28"/>
  <c r="D1362" i="28"/>
  <c r="D1361" i="28"/>
  <c r="D1360" i="28"/>
  <c r="D1359" i="28"/>
  <c r="D1358" i="28"/>
  <c r="D1357" i="28"/>
  <c r="D1356" i="28"/>
  <c r="D1355" i="28"/>
  <c r="D1354" i="28"/>
  <c r="D1353" i="28"/>
  <c r="D1352" i="28"/>
  <c r="D1351" i="28"/>
  <c r="D1350" i="28"/>
  <c r="D1349" i="28"/>
  <c r="D1348" i="28"/>
  <c r="D1347" i="28"/>
  <c r="D1346" i="28"/>
  <c r="D1345" i="28"/>
  <c r="D1344" i="28"/>
  <c r="D1327" i="28"/>
  <c r="D1326" i="28"/>
  <c r="D1325" i="28"/>
  <c r="D1324" i="28"/>
  <c r="D1323" i="28"/>
  <c r="D1322" i="28"/>
  <c r="D1321" i="28"/>
  <c r="D1320" i="28"/>
  <c r="D1319" i="28"/>
  <c r="D1318" i="28"/>
  <c r="D1317" i="28"/>
  <c r="D1316" i="28"/>
  <c r="D1315" i="28"/>
  <c r="D1314" i="28"/>
  <c r="D1313" i="28"/>
  <c r="D1312" i="28"/>
  <c r="D1311" i="28"/>
  <c r="D1310" i="28"/>
  <c r="D1309" i="28"/>
  <c r="D1308" i="28"/>
  <c r="D1307" i="28"/>
  <c r="D1306" i="28"/>
  <c r="D1305" i="28"/>
  <c r="D1304" i="28"/>
  <c r="D1303" i="28"/>
  <c r="D1302" i="28"/>
  <c r="D1301" i="28"/>
  <c r="D1300" i="28"/>
  <c r="D1299" i="28"/>
  <c r="D1298" i="28"/>
  <c r="D1297" i="28"/>
  <c r="D1296" i="28"/>
  <c r="D1295" i="28"/>
  <c r="D1294" i="28"/>
  <c r="D1293" i="28"/>
  <c r="D1292" i="28"/>
  <c r="D1291" i="28"/>
  <c r="D1290" i="28"/>
  <c r="D1289" i="28"/>
  <c r="D1288" i="28"/>
  <c r="D1287" i="28"/>
  <c r="D1286" i="28"/>
  <c r="D1285" i="28"/>
  <c r="D1284" i="28"/>
  <c r="D1283" i="28"/>
  <c r="D1282" i="28"/>
  <c r="D1281" i="28"/>
  <c r="D1280" i="28"/>
  <c r="D1279" i="28"/>
  <c r="D1278" i="28"/>
  <c r="D1277" i="28"/>
  <c r="D1276" i="28"/>
  <c r="D1275" i="28"/>
  <c r="D1274" i="28"/>
  <c r="D1273" i="28"/>
  <c r="D1272" i="28"/>
  <c r="D1271" i="28"/>
  <c r="D1270" i="28"/>
  <c r="D1269" i="28"/>
  <c r="D1268" i="28"/>
  <c r="D1267" i="28"/>
  <c r="D1266" i="28"/>
  <c r="D1265" i="28"/>
  <c r="D1264" i="28"/>
  <c r="D1263" i="28"/>
  <c r="D1262" i="28"/>
  <c r="D1261" i="28"/>
  <c r="D1260" i="28"/>
  <c r="D1259" i="28"/>
  <c r="D1258" i="28"/>
  <c r="D1257" i="28"/>
  <c r="D1256" i="28"/>
  <c r="D1255" i="28"/>
  <c r="D1254" i="28"/>
  <c r="D1253" i="28"/>
  <c r="D1252" i="28"/>
  <c r="D1251" i="28"/>
  <c r="D1250" i="28"/>
  <c r="D1249" i="28"/>
  <c r="D1248" i="28"/>
  <c r="D1247" i="28"/>
  <c r="D1246" i="28"/>
  <c r="D1245" i="28"/>
  <c r="D1244" i="28"/>
  <c r="D1243" i="28"/>
  <c r="D1242" i="28"/>
  <c r="D1241" i="28"/>
  <c r="D1240" i="28"/>
  <c r="D1239" i="28"/>
  <c r="D1238" i="28"/>
  <c r="D1237" i="28"/>
  <c r="D1236" i="28"/>
  <c r="D1235" i="28"/>
  <c r="D1234" i="28"/>
  <c r="D1233" i="28"/>
  <c r="D1232" i="28"/>
  <c r="D1231" i="28"/>
  <c r="D1230" i="28"/>
  <c r="D1226" i="28"/>
  <c r="D1225" i="28"/>
  <c r="D1224" i="28"/>
  <c r="D1223" i="28"/>
  <c r="D1145" i="28"/>
  <c r="D1144" i="28"/>
  <c r="D1143" i="28"/>
  <c r="D1142" i="28"/>
  <c r="D1141" i="28"/>
  <c r="D1140" i="28"/>
  <c r="D1139" i="28"/>
  <c r="D1138" i="28"/>
  <c r="D1137" i="28"/>
  <c r="D1136" i="28"/>
  <c r="D1135" i="28"/>
  <c r="D1134" i="28"/>
  <c r="D1133" i="28"/>
  <c r="D1113" i="28"/>
  <c r="D1112" i="28"/>
  <c r="D1111" i="28"/>
  <c r="D1110" i="28"/>
  <c r="D1109" i="28"/>
  <c r="D1108" i="28"/>
  <c r="D1107" i="28"/>
  <c r="D1106" i="28"/>
  <c r="D1105" i="28"/>
  <c r="D1104" i="28"/>
  <c r="D1103" i="28"/>
  <c r="D1102" i="28"/>
  <c r="D1101" i="28"/>
  <c r="D1100" i="28"/>
  <c r="D1099" i="28"/>
  <c r="D1098" i="28"/>
  <c r="D1097" i="28"/>
  <c r="D1096" i="28"/>
  <c r="D1095" i="28"/>
  <c r="D1094" i="28"/>
  <c r="D1093" i="28"/>
  <c r="D1092" i="28"/>
  <c r="D1091" i="28"/>
  <c r="D1090" i="28"/>
  <c r="D1089" i="28"/>
  <c r="D1088" i="28"/>
  <c r="D1087" i="28"/>
  <c r="D1086" i="28"/>
  <c r="D1085" i="28"/>
  <c r="D1084" i="28"/>
  <c r="D1083" i="28"/>
  <c r="D1082" i="28"/>
  <c r="D1081" i="28"/>
  <c r="D1080" i="28"/>
  <c r="D1079" i="28"/>
  <c r="D1078" i="28"/>
  <c r="D1077" i="28"/>
  <c r="D1076" i="28"/>
  <c r="D1075" i="28"/>
  <c r="D1074" i="28"/>
  <c r="D1073" i="28"/>
  <c r="D1072" i="28"/>
  <c r="D1071" i="28"/>
  <c r="D1070" i="28"/>
  <c r="D1069" i="28"/>
  <c r="D1068" i="28"/>
  <c r="D1067" i="28"/>
  <c r="D1066" i="28"/>
  <c r="D1065" i="28"/>
  <c r="D1064" i="28"/>
  <c r="D1063" i="28"/>
  <c r="D1062" i="28"/>
  <c r="D1061" i="28"/>
  <c r="D1060" i="28"/>
  <c r="D1059" i="28"/>
  <c r="D1058" i="28"/>
  <c r="D1057" i="28"/>
  <c r="D1056" i="28"/>
  <c r="D1055" i="28"/>
  <c r="D1054" i="28"/>
  <c r="D1053" i="28"/>
  <c r="D1052" i="28"/>
  <c r="D1051" i="28"/>
  <c r="D1050" i="28"/>
  <c r="D1049" i="28"/>
  <c r="D1048" i="28"/>
  <c r="D1047" i="28"/>
  <c r="D1046" i="28"/>
  <c r="D1045" i="28"/>
  <c r="D1044" i="28"/>
  <c r="D1043" i="28"/>
  <c r="D1042" i="28"/>
  <c r="D1041" i="28"/>
  <c r="D1040" i="28"/>
  <c r="D1039" i="28"/>
  <c r="D1038" i="28"/>
  <c r="D1037" i="28"/>
  <c r="D1036" i="28"/>
  <c r="D1035" i="28"/>
  <c r="D1034" i="28"/>
  <c r="D1033" i="28"/>
  <c r="D1032" i="28"/>
  <c r="D1031" i="28"/>
  <c r="D1030" i="28"/>
  <c r="D1029" i="28"/>
  <c r="D1028" i="28"/>
  <c r="D1027" i="28"/>
  <c r="D1026" i="28"/>
  <c r="D1025" i="28"/>
  <c r="D1024" i="28"/>
  <c r="D1023" i="28"/>
  <c r="D1022" i="28"/>
  <c r="D1021" i="28"/>
  <c r="D1020" i="28"/>
  <c r="D1019" i="28"/>
  <c r="D1018" i="28"/>
  <c r="D1017" i="28"/>
  <c r="D1016" i="28"/>
  <c r="D1015" i="28"/>
  <c r="D1014" i="28"/>
  <c r="D1013" i="28"/>
  <c r="D1012" i="28"/>
  <c r="D1011" i="28"/>
  <c r="D1010" i="28"/>
  <c r="D1009" i="28"/>
  <c r="D1008" i="28"/>
  <c r="D1007" i="28"/>
  <c r="D1006" i="28"/>
  <c r="D1005" i="28"/>
  <c r="D1004" i="28"/>
  <c r="D1003" i="28"/>
  <c r="D1002" i="28"/>
  <c r="D1001" i="28"/>
  <c r="D1000" i="28"/>
  <c r="D999" i="28"/>
  <c r="D998" i="28"/>
  <c r="D997" i="28"/>
  <c r="D996" i="28"/>
  <c r="D995" i="28"/>
  <c r="D994" i="28"/>
  <c r="D993" i="28"/>
  <c r="D992" i="28"/>
  <c r="D991" i="28"/>
  <c r="D990" i="28"/>
  <c r="D989" i="28"/>
  <c r="D988" i="28"/>
  <c r="D987" i="28"/>
  <c r="D986" i="28"/>
  <c r="D985" i="28"/>
  <c r="D984" i="28"/>
  <c r="D983" i="28"/>
  <c r="D982" i="28"/>
  <c r="D981" i="28"/>
  <c r="D980" i="28"/>
  <c r="D979" i="28"/>
  <c r="D978" i="28"/>
  <c r="D977" i="28"/>
  <c r="D976" i="28"/>
  <c r="D975" i="28"/>
  <c r="D974" i="28"/>
  <c r="D973" i="28"/>
  <c r="D972" i="28"/>
  <c r="D971" i="28"/>
  <c r="D970" i="28"/>
  <c r="D969" i="28"/>
  <c r="D968" i="28"/>
  <c r="D967" i="28"/>
  <c r="D966" i="28"/>
  <c r="D965" i="28"/>
  <c r="D964" i="28"/>
  <c r="D963" i="28"/>
  <c r="D962" i="28"/>
  <c r="D961" i="28"/>
  <c r="D960" i="28"/>
  <c r="D959" i="28"/>
  <c r="D958" i="28"/>
  <c r="D957" i="28"/>
  <c r="D956" i="28"/>
  <c r="D955" i="28"/>
  <c r="D954" i="28"/>
  <c r="D953" i="28"/>
  <c r="D952" i="28"/>
  <c r="D951" i="28"/>
  <c r="D950" i="28"/>
  <c r="D949" i="28"/>
  <c r="D948" i="28"/>
  <c r="D947" i="28"/>
  <c r="D946" i="28"/>
  <c r="D945" i="28"/>
  <c r="D944" i="28"/>
  <c r="D943" i="28"/>
  <c r="D942" i="28"/>
  <c r="D941" i="28"/>
  <c r="D940" i="28"/>
  <c r="D939" i="28"/>
  <c r="D938" i="28"/>
  <c r="D937" i="28"/>
  <c r="D936" i="28"/>
  <c r="D935" i="28"/>
  <c r="D934" i="28"/>
  <c r="D933" i="28"/>
  <c r="D932" i="28"/>
  <c r="D931" i="28"/>
  <c r="D930" i="28"/>
  <c r="D929" i="28"/>
  <c r="D928" i="28"/>
  <c r="D927" i="28"/>
  <c r="D926" i="28"/>
  <c r="D925" i="28"/>
  <c r="D924" i="28"/>
  <c r="D923" i="28"/>
  <c r="D922" i="28"/>
  <c r="D921" i="28"/>
  <c r="D920" i="28"/>
  <c r="D919" i="28"/>
  <c r="D918" i="28"/>
  <c r="D917" i="28"/>
  <c r="D916" i="28"/>
  <c r="D915" i="28"/>
  <c r="D914" i="28"/>
  <c r="D913" i="28"/>
  <c r="D912" i="28"/>
  <c r="D911" i="28"/>
  <c r="D910" i="28"/>
  <c r="D909" i="28"/>
  <c r="D908" i="28"/>
  <c r="D907" i="28"/>
  <c r="D906" i="28"/>
  <c r="D905" i="28"/>
  <c r="D904" i="28"/>
  <c r="D903" i="28"/>
  <c r="D902" i="28"/>
  <c r="D901" i="28"/>
  <c r="D900" i="28"/>
  <c r="D899" i="28"/>
  <c r="D898" i="28"/>
  <c r="D890" i="28"/>
  <c r="D887" i="28"/>
  <c r="D886" i="28"/>
  <c r="D885" i="28"/>
  <c r="D884" i="28"/>
  <c r="D883" i="28"/>
  <c r="D882" i="28"/>
  <c r="D881" i="28"/>
  <c r="D880" i="28"/>
  <c r="D879" i="28"/>
  <c r="D878" i="28"/>
  <c r="D877" i="28"/>
  <c r="D876" i="28"/>
  <c r="D875" i="28"/>
  <c r="D874" i="28"/>
  <c r="D873" i="28"/>
  <c r="D872" i="28"/>
  <c r="D871" i="28"/>
  <c r="D870" i="28"/>
  <c r="D869" i="28"/>
  <c r="D868" i="28"/>
  <c r="D867" i="28"/>
  <c r="D866" i="28"/>
  <c r="D865" i="28"/>
  <c r="D864" i="28"/>
  <c r="D863" i="28"/>
  <c r="D862" i="28"/>
  <c r="D861" i="28"/>
  <c r="D860" i="28"/>
  <c r="D859" i="28"/>
  <c r="D858" i="28"/>
  <c r="D857" i="28"/>
  <c r="D853" i="28"/>
  <c r="D852" i="28"/>
  <c r="D851" i="28"/>
  <c r="D847" i="28"/>
  <c r="D846" i="28"/>
  <c r="D845" i="28"/>
  <c r="D841" i="28"/>
  <c r="D840" i="28"/>
  <c r="D839" i="28"/>
  <c r="D836" i="28"/>
  <c r="D835" i="28"/>
  <c r="D834" i="28"/>
  <c r="D831" i="28"/>
  <c r="D830" i="28"/>
  <c r="D829" i="28"/>
  <c r="D826" i="28"/>
  <c r="D825" i="28"/>
  <c r="D824" i="28"/>
  <c r="D820" i="28"/>
  <c r="D819" i="28"/>
  <c r="D818" i="28"/>
  <c r="D817" i="28"/>
  <c r="D816" i="28"/>
  <c r="D815" i="28"/>
  <c r="D814" i="28"/>
  <c r="D813" i="28"/>
  <c r="D810" i="28"/>
  <c r="D809" i="28"/>
  <c r="D808" i="28"/>
  <c r="D807" i="28"/>
  <c r="D806" i="28"/>
  <c r="D803" i="28"/>
  <c r="D802" i="28"/>
  <c r="D801" i="28"/>
  <c r="D798" i="28"/>
  <c r="D797" i="28"/>
  <c r="D796" i="28"/>
  <c r="D787" i="28"/>
  <c r="D786" i="28"/>
  <c r="D785" i="28"/>
  <c r="D784" i="28"/>
  <c r="D783" i="28"/>
  <c r="D782" i="28"/>
  <c r="D781" i="28"/>
  <c r="D777" i="28"/>
  <c r="D776" i="28"/>
  <c r="D775" i="28"/>
  <c r="D774" i="28"/>
  <c r="D773" i="28"/>
  <c r="D772" i="28"/>
  <c r="D771" i="28"/>
  <c r="D770" i="28"/>
  <c r="D730" i="28"/>
  <c r="D695" i="28"/>
  <c r="D694" i="28"/>
  <c r="D693" i="28"/>
  <c r="D692" i="28"/>
  <c r="D691" i="28"/>
  <c r="D690" i="28"/>
  <c r="D689" i="28"/>
  <c r="D688" i="28"/>
  <c r="D687" i="28"/>
  <c r="D686" i="28"/>
  <c r="D685" i="28"/>
  <c r="D684" i="28"/>
  <c r="D683" i="28"/>
  <c r="D682" i="28"/>
  <c r="D681" i="28"/>
  <c r="D680" i="28"/>
  <c r="D679" i="28"/>
  <c r="D678" i="28"/>
  <c r="D677" i="28"/>
  <c r="D676" i="28"/>
  <c r="D675" i="28"/>
  <c r="D674" i="28"/>
  <c r="D673" i="28"/>
  <c r="D672" i="28"/>
  <c r="D671" i="28"/>
  <c r="D670" i="28"/>
  <c r="D669" i="28"/>
  <c r="D668" i="28"/>
  <c r="D667" i="28"/>
  <c r="D666" i="28"/>
  <c r="D665" i="28"/>
  <c r="D664" i="28"/>
  <c r="D663" i="28"/>
  <c r="D662" i="28"/>
  <c r="D661" i="28"/>
  <c r="D660" i="28"/>
  <c r="D659" i="28"/>
  <c r="D658" i="28"/>
  <c r="D657" i="28"/>
  <c r="D656" i="28"/>
  <c r="D655" i="28"/>
  <c r="D654" i="28"/>
  <c r="D653" i="28"/>
  <c r="D652" i="28"/>
  <c r="D651" i="28"/>
  <c r="D650" i="28"/>
  <c r="D649" i="28"/>
  <c r="D648" i="28"/>
  <c r="D647" i="28"/>
  <c r="D646" i="28"/>
  <c r="D645" i="28"/>
  <c r="D644" i="28"/>
  <c r="D643" i="28"/>
  <c r="D642" i="28"/>
  <c r="D641" i="28"/>
  <c r="D640" i="28"/>
  <c r="D639" i="28"/>
  <c r="D638" i="28"/>
  <c r="D637" i="28"/>
  <c r="D636" i="28"/>
  <c r="D635" i="28"/>
  <c r="D634" i="28"/>
  <c r="D633" i="28"/>
  <c r="D632" i="28"/>
  <c r="D631" i="28"/>
  <c r="D630" i="28"/>
  <c r="D629" i="28"/>
  <c r="D628" i="28"/>
  <c r="D627" i="28"/>
  <c r="D601" i="28"/>
  <c r="D596" i="28"/>
  <c r="D595" i="28"/>
  <c r="D594" i="28"/>
  <c r="D593" i="28"/>
  <c r="D592" i="28"/>
  <c r="D591" i="28"/>
  <c r="D590" i="28"/>
  <c r="D589" i="28"/>
  <c r="D588" i="28"/>
  <c r="D587" i="28"/>
  <c r="D586" i="28"/>
  <c r="D585" i="28"/>
  <c r="D584" i="28"/>
  <c r="D583" i="28"/>
  <c r="D582" i="28"/>
  <c r="D581" i="28"/>
  <c r="D580" i="28"/>
  <c r="D579" i="28"/>
  <c r="D578" i="28"/>
  <c r="D577" i="28"/>
  <c r="D576" i="28"/>
  <c r="D575" i="28"/>
  <c r="D574" i="28"/>
  <c r="D573" i="28"/>
  <c r="D572" i="28"/>
  <c r="D571" i="28"/>
  <c r="D570" i="28"/>
  <c r="D569" i="28"/>
  <c r="D568" i="28"/>
  <c r="D567" i="28"/>
  <c r="D566" i="28"/>
  <c r="D565" i="28"/>
  <c r="D564" i="28"/>
  <c r="D563" i="28"/>
  <c r="D562" i="28"/>
  <c r="D561" i="28"/>
  <c r="D560" i="28"/>
  <c r="D559" i="28"/>
  <c r="D558" i="28"/>
  <c r="D557" i="28"/>
  <c r="D556" i="28"/>
  <c r="D555" i="28"/>
  <c r="D554" i="28"/>
  <c r="D553" i="28"/>
  <c r="D552" i="28"/>
  <c r="D551" i="28"/>
  <c r="D550" i="28"/>
  <c r="D549" i="28"/>
  <c r="D548" i="28"/>
  <c r="D547" i="28"/>
  <c r="D546" i="28"/>
  <c r="D545" i="28"/>
  <c r="D544" i="28"/>
  <c r="D543" i="28"/>
  <c r="D542" i="28"/>
  <c r="D541" i="28"/>
  <c r="D540" i="28"/>
  <c r="D539" i="28"/>
  <c r="D538" i="28"/>
  <c r="D537" i="28"/>
  <c r="D536" i="28"/>
  <c r="D535" i="28"/>
  <c r="D532" i="28"/>
  <c r="D531" i="28"/>
  <c r="D530" i="28"/>
  <c r="D526" i="28"/>
  <c r="D525" i="28"/>
  <c r="D524" i="28"/>
  <c r="D521" i="28"/>
  <c r="D520" i="28"/>
  <c r="D519" i="28"/>
  <c r="D516" i="28"/>
  <c r="D515" i="28"/>
  <c r="D514" i="28"/>
  <c r="D513" i="28"/>
  <c r="D512" i="28"/>
  <c r="D511" i="28"/>
  <c r="D508" i="28"/>
  <c r="D507" i="28"/>
  <c r="D506" i="28"/>
  <c r="D503" i="28"/>
  <c r="D502" i="28"/>
  <c r="D501" i="28"/>
  <c r="D498" i="28"/>
  <c r="D497" i="28"/>
  <c r="D496" i="28"/>
  <c r="D488" i="28"/>
  <c r="D487" i="28"/>
  <c r="D486" i="28"/>
  <c r="D485" i="28"/>
  <c r="D484" i="28"/>
  <c r="D481" i="28"/>
  <c r="D480" i="28"/>
  <c r="D479" i="28"/>
  <c r="D478" i="28"/>
  <c r="D477" i="28"/>
  <c r="D476" i="28"/>
  <c r="D455" i="28"/>
  <c r="D454" i="28"/>
  <c r="D453" i="28"/>
  <c r="D452" i="28"/>
  <c r="D450" i="28"/>
  <c r="D449" i="28"/>
  <c r="D448" i="28"/>
  <c r="D447" i="28"/>
  <c r="D446" i="28"/>
  <c r="D445" i="28"/>
  <c r="D444" i="28"/>
  <c r="D443" i="28"/>
  <c r="D442" i="28"/>
  <c r="D441" i="28"/>
  <c r="D440" i="28"/>
  <c r="D439" i="28"/>
  <c r="D438" i="28"/>
  <c r="D437" i="28"/>
  <c r="D436" i="28"/>
  <c r="D435" i="28"/>
  <c r="D434" i="28"/>
  <c r="D433" i="28"/>
  <c r="D432" i="28"/>
  <c r="D431" i="28"/>
  <c r="D430" i="28"/>
  <c r="D429" i="28"/>
  <c r="D428" i="28"/>
  <c r="D427" i="28"/>
  <c r="D426" i="28"/>
  <c r="D425" i="28"/>
  <c r="D424" i="28"/>
  <c r="D423" i="28"/>
  <c r="D422" i="28"/>
  <c r="D421" i="28"/>
  <c r="D420" i="28"/>
  <c r="D419" i="28"/>
  <c r="D418" i="28"/>
  <c r="D417" i="28"/>
  <c r="D416" i="28"/>
  <c r="D415" i="28"/>
  <c r="D414" i="28"/>
  <c r="D413" i="28"/>
  <c r="D412" i="28"/>
  <c r="D411" i="28"/>
  <c r="D410" i="28"/>
  <c r="D409" i="28"/>
  <c r="D408" i="28"/>
  <c r="D407" i="28"/>
  <c r="D406" i="28"/>
  <c r="D405" i="28"/>
  <c r="D404" i="28"/>
  <c r="D403" i="28"/>
  <c r="D402" i="28"/>
  <c r="D401" i="28"/>
  <c r="D400" i="28"/>
  <c r="D399" i="28"/>
  <c r="D398" i="28"/>
  <c r="D397" i="28"/>
  <c r="D396" i="28"/>
  <c r="D395" i="28"/>
  <c r="D394" i="28"/>
  <c r="D393" i="28"/>
  <c r="D392" i="28"/>
  <c r="D391" i="28"/>
  <c r="D390" i="28"/>
  <c r="D389" i="28"/>
  <c r="D388" i="28"/>
  <c r="D387" i="28"/>
  <c r="D386" i="28"/>
  <c r="D385" i="28"/>
  <c r="D384" i="28"/>
  <c r="D383" i="28"/>
  <c r="D382" i="28"/>
  <c r="D381" i="28"/>
  <c r="D380" i="28"/>
  <c r="D379" i="28"/>
  <c r="D376" i="28"/>
  <c r="D375" i="28"/>
  <c r="D374" i="28"/>
  <c r="D369" i="28"/>
  <c r="D368" i="28"/>
  <c r="D364" i="28"/>
  <c r="D363" i="28"/>
  <c r="D362" i="28"/>
  <c r="D361" i="28"/>
  <c r="D360" i="28"/>
  <c r="D359" i="28"/>
  <c r="D358" i="28"/>
  <c r="D357" i="28"/>
  <c r="D356" i="28"/>
  <c r="D355" i="28"/>
  <c r="D354" i="28"/>
  <c r="D353" i="28"/>
  <c r="D352" i="28"/>
  <c r="D351" i="28"/>
  <c r="D350" i="28"/>
  <c r="D349" i="28"/>
  <c r="D348" i="28"/>
  <c r="D347" i="28"/>
  <c r="D346" i="28"/>
  <c r="D345" i="28"/>
  <c r="D344" i="28"/>
  <c r="D343" i="28"/>
  <c r="D342" i="28"/>
  <c r="D341" i="28"/>
  <c r="D333" i="28"/>
  <c r="D332" i="28"/>
  <c r="D331" i="28"/>
  <c r="D320" i="28"/>
  <c r="D319" i="28"/>
  <c r="D318" i="28"/>
  <c r="D317" i="28"/>
  <c r="D316" i="28"/>
  <c r="D315" i="28"/>
  <c r="D314" i="28"/>
  <c r="D313" i="28"/>
  <c r="D312" i="28"/>
  <c r="D311" i="28"/>
  <c r="D310" i="28"/>
  <c r="D309" i="28"/>
  <c r="D308" i="28"/>
  <c r="D307" i="28"/>
  <c r="D306" i="28"/>
  <c r="D305" i="28"/>
  <c r="D304" i="28"/>
  <c r="D303" i="28"/>
  <c r="D302" i="28"/>
  <c r="D301" i="28"/>
  <c r="D300" i="28"/>
  <c r="D299" i="28"/>
  <c r="D298" i="28"/>
  <c r="D297" i="28"/>
  <c r="D296" i="28"/>
  <c r="D295" i="28"/>
  <c r="D294" i="28"/>
  <c r="D293" i="28"/>
  <c r="D292" i="28"/>
  <c r="D291" i="28"/>
  <c r="D290" i="28"/>
  <c r="D289" i="28"/>
  <c r="D288" i="28"/>
  <c r="D287" i="28"/>
  <c r="D286" i="28"/>
  <c r="D285" i="28"/>
  <c r="D284" i="28"/>
  <c r="D283" i="28"/>
  <c r="D282" i="28"/>
  <c r="D281" i="28"/>
  <c r="D280" i="28"/>
  <c r="D279" i="28"/>
  <c r="D278" i="28"/>
  <c r="D277" i="28"/>
  <c r="D276" i="28"/>
  <c r="D275" i="28"/>
  <c r="D274" i="28"/>
  <c r="D273" i="28"/>
  <c r="D272" i="28"/>
  <c r="D271" i="28"/>
  <c r="D270" i="28"/>
  <c r="D269" i="28"/>
  <c r="D268" i="28"/>
  <c r="D267" i="28"/>
  <c r="D266" i="28"/>
  <c r="D265" i="28"/>
  <c r="D264" i="28"/>
  <c r="D263" i="28"/>
  <c r="D262" i="28"/>
  <c r="D261" i="28"/>
  <c r="D260" i="28"/>
  <c r="D259" i="28"/>
  <c r="D258" i="28"/>
  <c r="D257" i="28"/>
  <c r="D256" i="28"/>
  <c r="D255" i="28"/>
  <c r="D252" i="28"/>
  <c r="D251" i="28"/>
  <c r="D250" i="28"/>
  <c r="D249" i="28"/>
  <c r="D248" i="28"/>
  <c r="D244" i="28"/>
  <c r="D240" i="28"/>
  <c r="D239" i="28"/>
  <c r="D238" i="28"/>
  <c r="D237" i="28"/>
  <c r="D236" i="28"/>
  <c r="D235" i="28"/>
  <c r="D234" i="28"/>
  <c r="D233" i="28"/>
  <c r="D230" i="28"/>
  <c r="D229" i="28"/>
  <c r="D228" i="28"/>
  <c r="D221" i="28"/>
  <c r="D220" i="28"/>
  <c r="D219" i="28"/>
  <c r="D218" i="28"/>
  <c r="D217" i="28"/>
  <c r="D216" i="28"/>
  <c r="D205" i="28"/>
  <c r="D204" i="28"/>
  <c r="D203" i="28"/>
  <c r="D201" i="28"/>
  <c r="D200" i="28"/>
  <c r="D199" i="28"/>
  <c r="D198" i="28"/>
  <c r="D197" i="28"/>
  <c r="D196" i="28"/>
  <c r="D195" i="28"/>
  <c r="D194" i="28"/>
  <c r="D192" i="28"/>
  <c r="D191" i="28"/>
  <c r="D188" i="28"/>
  <c r="D202" i="28"/>
  <c r="D193" i="28"/>
  <c r="D190" i="28"/>
  <c r="D189" i="28"/>
  <c r="D187" i="28"/>
  <c r="D183" i="28"/>
  <c r="D182" i="28"/>
  <c r="D181" i="28"/>
  <c r="D180" i="28"/>
  <c r="D176" i="28"/>
  <c r="D175" i="28"/>
  <c r="D174" i="28"/>
  <c r="D173" i="28"/>
  <c r="D172" i="28"/>
  <c r="D165" i="28"/>
  <c r="D163" i="28"/>
  <c r="D162" i="28"/>
  <c r="D161" i="28"/>
  <c r="D160" i="28"/>
  <c r="D159" i="28"/>
  <c r="D158" i="28"/>
  <c r="D157" i="28"/>
  <c r="D156" i="28"/>
  <c r="D155" i="28"/>
  <c r="D154" i="28"/>
  <c r="D153" i="28"/>
  <c r="D152" i="28"/>
  <c r="D151" i="28"/>
  <c r="D150" i="28"/>
  <c r="D149" i="28"/>
  <c r="D148" i="28"/>
  <c r="D147" i="28"/>
  <c r="D146" i="28"/>
  <c r="D145" i="28"/>
  <c r="D144" i="28"/>
  <c r="D143" i="28"/>
  <c r="D142" i="28"/>
  <c r="D141" i="28"/>
  <c r="D140" i="28"/>
  <c r="D139" i="28"/>
  <c r="D138" i="28"/>
  <c r="D137" i="28"/>
  <c r="D136" i="28"/>
  <c r="D135" i="28"/>
  <c r="D134" i="28"/>
  <c r="D133" i="28"/>
  <c r="D130" i="28"/>
  <c r="D128" i="28"/>
  <c r="D127" i="28"/>
  <c r="D126" i="28"/>
  <c r="D125" i="28"/>
  <c r="D124" i="28"/>
  <c r="D123" i="28"/>
  <c r="D122" i="28"/>
  <c r="D121" i="28"/>
  <c r="D120" i="28"/>
  <c r="D119" i="28"/>
  <c r="D118" i="28"/>
  <c r="D117" i="28"/>
  <c r="D108" i="28"/>
  <c r="D107" i="28"/>
  <c r="D106" i="28"/>
  <c r="D99" i="28"/>
  <c r="D98" i="28"/>
  <c r="D97" i="28"/>
  <c r="D96" i="28"/>
  <c r="D95" i="28"/>
  <c r="D94" i="28"/>
  <c r="D93" i="28"/>
  <c r="D92" i="28"/>
  <c r="D91" i="28"/>
  <c r="D90" i="28"/>
  <c r="D89" i="28"/>
  <c r="D88" i="28"/>
  <c r="D87" i="28"/>
  <c r="D86" i="28"/>
  <c r="D85" i="28"/>
  <c r="D84" i="28"/>
  <c r="D83" i="28"/>
  <c r="D82" i="28"/>
  <c r="D81" i="28"/>
  <c r="D80" i="28"/>
  <c r="D79" i="28"/>
  <c r="D78" i="28"/>
  <c r="D77" i="28"/>
  <c r="D76" i="28"/>
  <c r="D75" i="28"/>
  <c r="D74" i="28"/>
  <c r="D73" i="28"/>
  <c r="D72" i="28"/>
  <c r="D71" i="28"/>
  <c r="D70" i="28"/>
  <c r="D69" i="28"/>
  <c r="D68" i="28"/>
  <c r="D67" i="28"/>
  <c r="D66" i="28"/>
  <c r="D65" i="28"/>
  <c r="D64" i="28"/>
  <c r="D63" i="28"/>
  <c r="D62" i="28"/>
  <c r="D61" i="28"/>
  <c r="D60" i="28"/>
  <c r="D59" i="28"/>
  <c r="D58" i="28"/>
  <c r="D57" i="28"/>
  <c r="D56" i="28"/>
  <c r="D55" i="28"/>
  <c r="D54" i="28"/>
  <c r="D53" i="28"/>
  <c r="D52" i="28"/>
  <c r="D51" i="28"/>
  <c r="D50" i="28"/>
  <c r="D49" i="28"/>
  <c r="D48" i="28"/>
  <c r="D47" i="28"/>
  <c r="D46" i="28"/>
  <c r="D45" i="28"/>
  <c r="D44" i="28"/>
  <c r="D43" i="28"/>
  <c r="D42" i="28"/>
  <c r="D41" i="28"/>
  <c r="D40" i="28"/>
  <c r="D39" i="28"/>
  <c r="D38" i="28"/>
  <c r="D37" i="28"/>
  <c r="D36" i="28"/>
  <c r="D35" i="28"/>
  <c r="D34" i="28"/>
  <c r="D33" i="28"/>
  <c r="D29" i="28"/>
  <c r="D28" i="28"/>
  <c r="D27" i="28"/>
  <c r="D26" i="28"/>
  <c r="D25" i="28"/>
  <c r="D24" i="28"/>
  <c r="D23" i="28"/>
  <c r="D22" i="28"/>
  <c r="D21" i="28"/>
  <c r="D20" i="28"/>
  <c r="D19" i="28"/>
  <c r="D18" i="28"/>
  <c r="D17" i="28"/>
  <c r="D16" i="28"/>
  <c r="D15" i="28"/>
  <c r="D14" i="28"/>
  <c r="D13" i="28"/>
  <c r="D12" i="28"/>
  <c r="D11" i="28"/>
  <c r="D10" i="28"/>
  <c r="D9" i="28"/>
  <c r="D8" i="28"/>
  <c r="D7" i="28"/>
  <c r="D6" i="28"/>
  <c r="D5" i="28"/>
  <c r="D4" i="28"/>
  <c r="D3" i="28"/>
  <c r="D2" i="28"/>
  <c r="C14" i="9"/>
  <c r="G7" i="11" s="1"/>
  <c r="I29" i="11" s="1"/>
  <c r="L58" i="9"/>
  <c r="K3" i="13"/>
  <c r="O11" i="25"/>
  <c r="O11" i="26"/>
  <c r="O11" i="27"/>
  <c r="O12" i="25"/>
  <c r="O12" i="26"/>
  <c r="AW2" i="10"/>
  <c r="O14" i="25"/>
  <c r="O15" i="25"/>
  <c r="J15" i="25"/>
  <c r="J16" i="25"/>
  <c r="O16" i="25"/>
  <c r="O18" i="25"/>
  <c r="O19" i="25"/>
  <c r="J19" i="25"/>
  <c r="O20" i="25"/>
  <c r="J20" i="25"/>
  <c r="O22" i="25"/>
  <c r="O23" i="25"/>
  <c r="J23" i="25"/>
  <c r="O24" i="25"/>
  <c r="J24" i="25"/>
  <c r="O26" i="25"/>
  <c r="O27" i="25"/>
  <c r="J27" i="25"/>
  <c r="O28" i="25"/>
  <c r="J28" i="25"/>
  <c r="O30" i="25"/>
  <c r="O31" i="25"/>
  <c r="J31" i="25"/>
  <c r="O32" i="25"/>
  <c r="J32" i="25"/>
  <c r="O34" i="25"/>
  <c r="O35" i="25"/>
  <c r="J35" i="25"/>
  <c r="J12" i="27"/>
  <c r="O36" i="25"/>
  <c r="J13" i="27"/>
  <c r="O37" i="25"/>
  <c r="O38" i="25"/>
  <c r="J38" i="25"/>
  <c r="J39" i="25"/>
  <c r="O39" i="25"/>
  <c r="O41" i="25"/>
  <c r="J42" i="25"/>
  <c r="O42" i="25"/>
  <c r="O43" i="25"/>
  <c r="O44" i="25"/>
  <c r="J45" i="25"/>
  <c r="J46" i="25"/>
  <c r="O47" i="25"/>
  <c r="J47" i="25"/>
  <c r="J48" i="25"/>
  <c r="O49" i="25"/>
  <c r="O50" i="25"/>
  <c r="J51" i="25"/>
  <c r="O51" i="25"/>
  <c r="J52" i="25"/>
  <c r="O53" i="25"/>
  <c r="K13" i="16"/>
  <c r="K12" i="16"/>
  <c r="K11" i="16"/>
  <c r="K10" i="16"/>
  <c r="K9" i="16"/>
  <c r="K8" i="16"/>
  <c r="K7" i="16"/>
  <c r="K6" i="16"/>
  <c r="K5" i="16"/>
  <c r="K4" i="16"/>
  <c r="K3" i="16"/>
  <c r="J54" i="25"/>
  <c r="O54" i="25"/>
  <c r="M69" i="9"/>
  <c r="M18" i="9"/>
  <c r="M14" i="9"/>
  <c r="M13" i="9"/>
  <c r="E73" i="9"/>
  <c r="J56" i="25"/>
  <c r="M70" i="9"/>
  <c r="M15" i="9"/>
  <c r="J57" i="25"/>
  <c r="O58" i="25"/>
  <c r="J58" i="25"/>
  <c r="J59" i="25"/>
  <c r="O60" i="25"/>
  <c r="O61" i="25"/>
  <c r="O62" i="25"/>
  <c r="J62" i="25"/>
  <c r="O63" i="25"/>
  <c r="O64" i="25"/>
  <c r="O65" i="25"/>
  <c r="J66" i="25"/>
  <c r="O66" i="25"/>
  <c r="J67" i="25"/>
  <c r="O68" i="25"/>
  <c r="O69" i="25"/>
  <c r="O70" i="25"/>
  <c r="J70" i="25"/>
  <c r="J71" i="25"/>
  <c r="J72" i="25"/>
  <c r="O73" i="25"/>
  <c r="J74" i="25"/>
  <c r="O74" i="25"/>
  <c r="J75" i="25"/>
  <c r="O76" i="25"/>
  <c r="J77" i="25"/>
  <c r="J78" i="25"/>
  <c r="O78" i="25"/>
  <c r="J12" i="26"/>
  <c r="J11" i="25"/>
  <c r="J11" i="27"/>
  <c r="K1008" i="25"/>
  <c r="O1008" i="25" s="1"/>
  <c r="J11" i="26"/>
  <c r="J43" i="25"/>
  <c r="J12" i="25"/>
  <c r="A1" i="27" l="1"/>
  <c r="C24" i="6"/>
  <c r="B41" i="38"/>
  <c r="J20" i="5"/>
  <c r="P74" i="27"/>
  <c r="Q74" i="27"/>
  <c r="R74" i="27" s="1"/>
  <c r="Q447" i="27"/>
  <c r="R447" i="27" s="1"/>
  <c r="P447" i="27"/>
  <c r="Q715" i="27"/>
  <c r="R715" i="27" s="1"/>
  <c r="P715" i="27"/>
  <c r="P736" i="27"/>
  <c r="Q736" i="27"/>
  <c r="R736" i="27" s="1"/>
  <c r="P840" i="27"/>
  <c r="Q840" i="27"/>
  <c r="R840" i="27" s="1"/>
  <c r="Q883" i="27"/>
  <c r="R883" i="27" s="1"/>
  <c r="P891" i="27"/>
  <c r="Q708" i="27"/>
  <c r="R708" i="27" s="1"/>
  <c r="P740" i="27"/>
  <c r="Q274" i="27"/>
  <c r="R274" i="27" s="1"/>
  <c r="P179" i="27"/>
  <c r="Q202" i="27"/>
  <c r="R202" i="27" s="1"/>
  <c r="P202" i="27"/>
  <c r="P254" i="27"/>
  <c r="Q254" i="27"/>
  <c r="R254" i="27" s="1"/>
  <c r="P266" i="27"/>
  <c r="Q266" i="27"/>
  <c r="R266" i="27" s="1"/>
  <c r="P270" i="27"/>
  <c r="P285" i="27"/>
  <c r="Q285" i="27"/>
  <c r="R285" i="27" s="1"/>
  <c r="P293" i="27"/>
  <c r="Q351" i="27"/>
  <c r="R351" i="27" s="1"/>
  <c r="P351" i="27"/>
  <c r="Q423" i="27"/>
  <c r="R423" i="27" s="1"/>
  <c r="P423" i="27"/>
  <c r="P518" i="27"/>
  <c r="Q518" i="27"/>
  <c r="R518" i="27" s="1"/>
  <c r="P548" i="27"/>
  <c r="Q548" i="27"/>
  <c r="R548" i="27" s="1"/>
  <c r="P586" i="27"/>
  <c r="Q586" i="27"/>
  <c r="R586" i="27" s="1"/>
  <c r="P677" i="27"/>
  <c r="Q677" i="27"/>
  <c r="R677" i="27" s="1"/>
  <c r="Q921" i="27"/>
  <c r="R921" i="27" s="1"/>
  <c r="P921" i="27"/>
  <c r="P34" i="27"/>
  <c r="Q34" i="27"/>
  <c r="R34" i="27" s="1"/>
  <c r="P16" i="27"/>
  <c r="P111" i="27"/>
  <c r="Q111" i="27"/>
  <c r="R111" i="27" s="1"/>
  <c r="P165" i="27"/>
  <c r="Q165" i="27"/>
  <c r="R165" i="27" s="1"/>
  <c r="P243" i="27"/>
  <c r="Q243" i="27"/>
  <c r="R243" i="27" s="1"/>
  <c r="Q304" i="27"/>
  <c r="R304" i="27" s="1"/>
  <c r="P304" i="27"/>
  <c r="P370" i="27"/>
  <c r="Q370" i="27"/>
  <c r="R370" i="27" s="1"/>
  <c r="Q401" i="27"/>
  <c r="R401" i="27" s="1"/>
  <c r="P401" i="27"/>
  <c r="Q52" i="27"/>
  <c r="R52" i="27" s="1"/>
  <c r="P52" i="27"/>
  <c r="P510" i="27"/>
  <c r="P323" i="27"/>
  <c r="Q556" i="27"/>
  <c r="R556" i="27" s="1"/>
  <c r="Q763" i="27"/>
  <c r="R763" i="27" s="1"/>
  <c r="Q187" i="27"/>
  <c r="R187" i="27" s="1"/>
  <c r="P168" i="27"/>
  <c r="P123" i="27"/>
  <c r="Q123" i="27"/>
  <c r="R123" i="27" s="1"/>
  <c r="P158" i="27"/>
  <c r="Q158" i="27"/>
  <c r="R158" i="27" s="1"/>
  <c r="P363" i="27"/>
  <c r="Q363" i="27"/>
  <c r="R363" i="27" s="1"/>
  <c r="Q424" i="27"/>
  <c r="R424" i="27" s="1"/>
  <c r="P424" i="27"/>
  <c r="Q479" i="27"/>
  <c r="R479" i="27" s="1"/>
  <c r="P479" i="27"/>
  <c r="Q818" i="27"/>
  <c r="R818" i="27" s="1"/>
  <c r="P818" i="27"/>
  <c r="P822" i="27"/>
  <c r="Q822" i="27"/>
  <c r="R822" i="27" s="1"/>
  <c r="P26" i="27"/>
  <c r="P37" i="27"/>
  <c r="Q37" i="27"/>
  <c r="R37" i="27" s="1"/>
  <c r="Q898" i="27"/>
  <c r="R898" i="27" s="1"/>
  <c r="Q873" i="27"/>
  <c r="R873" i="27" s="1"/>
  <c r="P554" i="27"/>
  <c r="P476" i="27"/>
  <c r="P662" i="27"/>
  <c r="P582" i="27"/>
  <c r="P347" i="27"/>
  <c r="Q406" i="27"/>
  <c r="R406" i="27" s="1"/>
  <c r="P336" i="27"/>
  <c r="P593" i="27"/>
  <c r="P377" i="27"/>
  <c r="Q115" i="27"/>
  <c r="R115" i="27" s="1"/>
  <c r="Q205" i="27"/>
  <c r="R205" i="27" s="1"/>
  <c r="Q273" i="27"/>
  <c r="R273" i="27" s="1"/>
  <c r="P610" i="27"/>
  <c r="P215" i="27"/>
  <c r="Q655" i="27"/>
  <c r="R655" i="27" s="1"/>
  <c r="P97" i="27"/>
  <c r="Q97" i="27"/>
  <c r="R97" i="27" s="1"/>
  <c r="P101" i="27"/>
  <c r="P244" i="27"/>
  <c r="Q244" i="27"/>
  <c r="R244" i="27" s="1"/>
  <c r="P248" i="27"/>
  <c r="Q248" i="27"/>
  <c r="R248" i="27" s="1"/>
  <c r="Q442" i="27"/>
  <c r="R442" i="27" s="1"/>
  <c r="Q459" i="27"/>
  <c r="R459" i="27" s="1"/>
  <c r="P663" i="27"/>
  <c r="Q663" i="27"/>
  <c r="R663" i="27" s="1"/>
  <c r="P694" i="27"/>
  <c r="Q694" i="27"/>
  <c r="R694" i="27" s="1"/>
  <c r="Q698" i="27"/>
  <c r="R698" i="27" s="1"/>
  <c r="P698" i="27"/>
  <c r="Q784" i="27"/>
  <c r="R784" i="27" s="1"/>
  <c r="P784" i="27"/>
  <c r="Q55" i="27"/>
  <c r="R55" i="27" s="1"/>
  <c r="P55" i="27"/>
  <c r="Q44" i="27"/>
  <c r="R44" i="27" s="1"/>
  <c r="P44" i="27"/>
  <c r="P301" i="27"/>
  <c r="Q301" i="27"/>
  <c r="R301" i="27" s="1"/>
  <c r="Q643" i="27"/>
  <c r="R643" i="27" s="1"/>
  <c r="P643" i="27"/>
  <c r="Q902" i="27"/>
  <c r="R902" i="27" s="1"/>
  <c r="P844" i="27"/>
  <c r="Q771" i="27"/>
  <c r="R771" i="27" s="1"/>
  <c r="Q333" i="27"/>
  <c r="R333" i="27" s="1"/>
  <c r="P470" i="27"/>
  <c r="P956" i="27"/>
  <c r="Q84" i="27"/>
  <c r="R84" i="27" s="1"/>
  <c r="Q157" i="27"/>
  <c r="R157" i="27" s="1"/>
  <c r="Q172" i="27"/>
  <c r="R172" i="27" s="1"/>
  <c r="P366" i="27"/>
  <c r="P560" i="27"/>
  <c r="Q744" i="27"/>
  <c r="R744" i="27" s="1"/>
  <c r="Q733" i="27"/>
  <c r="R733" i="27" s="1"/>
  <c r="Q520" i="27"/>
  <c r="R520" i="27" s="1"/>
  <c r="P520" i="27"/>
  <c r="Q524" i="27"/>
  <c r="R524" i="27" s="1"/>
  <c r="P524" i="27"/>
  <c r="Q531" i="27"/>
  <c r="R531" i="27" s="1"/>
  <c r="P531" i="27"/>
  <c r="P535" i="27"/>
  <c r="Q535" i="27"/>
  <c r="R535" i="27" s="1"/>
  <c r="Q550" i="27"/>
  <c r="R550" i="27" s="1"/>
  <c r="P550" i="27"/>
  <c r="Q558" i="27"/>
  <c r="R558" i="27" s="1"/>
  <c r="P558" i="27"/>
  <c r="P781" i="27"/>
  <c r="Q781" i="27"/>
  <c r="R781" i="27" s="1"/>
  <c r="P788" i="27"/>
  <c r="Q788" i="27"/>
  <c r="R788" i="27" s="1"/>
  <c r="P865" i="27"/>
  <c r="Q865" i="27"/>
  <c r="R865" i="27" s="1"/>
  <c r="Q27" i="27"/>
  <c r="R27" i="27" s="1"/>
  <c r="P19" i="27"/>
  <c r="P952" i="27"/>
  <c r="P432" i="27"/>
  <c r="P815" i="27"/>
  <c r="P712" i="27"/>
  <c r="P332" i="27"/>
  <c r="P515" i="27"/>
  <c r="P725" i="27"/>
  <c r="Q832" i="27"/>
  <c r="R832" i="27" s="1"/>
  <c r="P128" i="27"/>
  <c r="Q227" i="27"/>
  <c r="R227" i="27" s="1"/>
  <c r="P511" i="27"/>
  <c r="Q223" i="27"/>
  <c r="R223" i="27" s="1"/>
  <c r="Q603" i="27"/>
  <c r="R603" i="27" s="1"/>
  <c r="P374" i="27"/>
  <c r="P599" i="27"/>
  <c r="P81" i="27"/>
  <c r="Q303" i="27"/>
  <c r="R303" i="27" s="1"/>
  <c r="P73" i="27"/>
  <c r="Q73" i="27"/>
  <c r="R73" i="27" s="1"/>
  <c r="Q456" i="27"/>
  <c r="R456" i="27" s="1"/>
  <c r="P456" i="27"/>
  <c r="Q491" i="27"/>
  <c r="R491" i="27" s="1"/>
  <c r="P491" i="27"/>
  <c r="Q566" i="27"/>
  <c r="R566" i="27" s="1"/>
  <c r="P566" i="27"/>
  <c r="Q724" i="27"/>
  <c r="R724" i="27" s="1"/>
  <c r="P724" i="27"/>
  <c r="P766" i="27"/>
  <c r="Q766" i="27"/>
  <c r="R766" i="27" s="1"/>
  <c r="Q770" i="27"/>
  <c r="R770" i="27" s="1"/>
  <c r="P770" i="27"/>
  <c r="K14" i="27"/>
  <c r="O13" i="27"/>
  <c r="P71" i="27"/>
  <c r="Q71" i="27"/>
  <c r="R71" i="27" s="1"/>
  <c r="P206" i="27"/>
  <c r="Q206" i="27"/>
  <c r="R206" i="27" s="1"/>
  <c r="P239" i="27"/>
  <c r="Q239" i="27"/>
  <c r="R239" i="27" s="1"/>
  <c r="P308" i="27"/>
  <c r="Q308" i="27"/>
  <c r="R308" i="27" s="1"/>
  <c r="P514" i="27"/>
  <c r="P887" i="27"/>
  <c r="Q894" i="27"/>
  <c r="R894" i="27" s="1"/>
  <c r="P457" i="27"/>
  <c r="P494" i="27"/>
  <c r="Q869" i="27"/>
  <c r="R869" i="27" s="1"/>
  <c r="P281" i="27"/>
  <c r="Q431" i="27"/>
  <c r="R431" i="27" s="1"/>
  <c r="Q759" i="27"/>
  <c r="R759" i="27" s="1"/>
  <c r="P300" i="27"/>
  <c r="Q387" i="27"/>
  <c r="R387" i="27" s="1"/>
  <c r="P169" i="27"/>
  <c r="P131" i="27"/>
  <c r="P199" i="27"/>
  <c r="Q329" i="27"/>
  <c r="R329" i="27" s="1"/>
  <c r="Q578" i="27"/>
  <c r="R578" i="27" s="1"/>
  <c r="P87" i="27"/>
  <c r="Q87" i="27"/>
  <c r="R87" i="27" s="1"/>
  <c r="P113" i="27"/>
  <c r="Q113" i="27"/>
  <c r="R113" i="27" s="1"/>
  <c r="P117" i="27"/>
  <c r="Q117" i="27"/>
  <c r="R117" i="27" s="1"/>
  <c r="P253" i="27"/>
  <c r="Q253" i="27"/>
  <c r="R253" i="27" s="1"/>
  <c r="P318" i="27"/>
  <c r="Q318" i="27"/>
  <c r="R318" i="27" s="1"/>
  <c r="Q384" i="27"/>
  <c r="R384" i="27" s="1"/>
  <c r="P384" i="27"/>
  <c r="P559" i="27"/>
  <c r="Q559" i="27"/>
  <c r="R559" i="27" s="1"/>
  <c r="Q577" i="27"/>
  <c r="R577" i="27" s="1"/>
  <c r="P577" i="27"/>
  <c r="Q728" i="27"/>
  <c r="R728" i="27" s="1"/>
  <c r="P728" i="27"/>
  <c r="P755" i="27"/>
  <c r="P797" i="27"/>
  <c r="Q797" i="27"/>
  <c r="R797" i="27" s="1"/>
  <c r="P862" i="27"/>
  <c r="Q862" i="27"/>
  <c r="R862" i="27" s="1"/>
  <c r="P61" i="27"/>
  <c r="Q61" i="27"/>
  <c r="R61" i="27" s="1"/>
  <c r="P184" i="27"/>
  <c r="Q184" i="27"/>
  <c r="R184" i="27" s="1"/>
  <c r="Q679" i="27"/>
  <c r="R679" i="27" s="1"/>
  <c r="P679" i="27"/>
  <c r="Q705" i="27"/>
  <c r="R705" i="27" s="1"/>
  <c r="P705" i="27"/>
  <c r="Q756" i="27"/>
  <c r="R756" i="27" s="1"/>
  <c r="P756" i="27"/>
  <c r="Q961" i="27"/>
  <c r="R961" i="27" s="1"/>
  <c r="P961" i="27"/>
  <c r="P36" i="27"/>
  <c r="Q36" i="27"/>
  <c r="R36" i="27" s="1"/>
  <c r="Q91" i="27"/>
  <c r="R91" i="27" s="1"/>
  <c r="P91" i="27"/>
  <c r="Q609" i="27"/>
  <c r="R609" i="27" s="1"/>
  <c r="P609" i="27"/>
  <c r="P624" i="27"/>
  <c r="P684" i="27"/>
  <c r="Q684" i="27"/>
  <c r="R684" i="27" s="1"/>
  <c r="Q688" i="27"/>
  <c r="R688" i="27" s="1"/>
  <c r="Q939" i="27"/>
  <c r="R939" i="27" s="1"/>
  <c r="P939" i="27"/>
  <c r="Q973" i="27"/>
  <c r="R973" i="27" s="1"/>
  <c r="P973" i="27"/>
  <c r="Q46" i="27"/>
  <c r="R46" i="27" s="1"/>
  <c r="P46" i="27"/>
  <c r="Q42" i="27"/>
  <c r="R42" i="27" s="1"/>
  <c r="P314" i="27"/>
  <c r="Q314" i="27"/>
  <c r="R314" i="27" s="1"/>
  <c r="Q66" i="27"/>
  <c r="R66" i="27" s="1"/>
  <c r="P66" i="27"/>
  <c r="Q76" i="25"/>
  <c r="R76" i="25" s="1"/>
  <c r="P76" i="25"/>
  <c r="Q356" i="25"/>
  <c r="R356" i="25" s="1"/>
  <c r="P356" i="25"/>
  <c r="Q446" i="25"/>
  <c r="R446" i="25" s="1"/>
  <c r="P446" i="25"/>
  <c r="P797" i="25"/>
  <c r="Q797" i="25"/>
  <c r="R797" i="25" s="1"/>
  <c r="P930" i="25"/>
  <c r="Q930" i="25"/>
  <c r="R930" i="25" s="1"/>
  <c r="Q35" i="25"/>
  <c r="R35" i="25" s="1"/>
  <c r="P35" i="25"/>
  <c r="P103" i="25"/>
  <c r="P410" i="25"/>
  <c r="Q299" i="25"/>
  <c r="R299" i="25" s="1"/>
  <c r="P854" i="25"/>
  <c r="Q90" i="25"/>
  <c r="R90" i="25" s="1"/>
  <c r="P90" i="25"/>
  <c r="P198" i="25"/>
  <c r="Q198" i="25"/>
  <c r="R198" i="25" s="1"/>
  <c r="Q219" i="25"/>
  <c r="R219" i="25" s="1"/>
  <c r="P219" i="25"/>
  <c r="Q232" i="25"/>
  <c r="R232" i="25" s="1"/>
  <c r="P232" i="25"/>
  <c r="Q243" i="25"/>
  <c r="R243" i="25" s="1"/>
  <c r="P243" i="25"/>
  <c r="P247" i="25"/>
  <c r="Q247" i="25"/>
  <c r="R247" i="25" s="1"/>
  <c r="Q653" i="25"/>
  <c r="R653" i="25" s="1"/>
  <c r="P653" i="25"/>
  <c r="P671" i="25"/>
  <c r="Q671" i="25"/>
  <c r="R671" i="25" s="1"/>
  <c r="Q675" i="25"/>
  <c r="R675" i="25" s="1"/>
  <c r="P675" i="25"/>
  <c r="Q690" i="25"/>
  <c r="R690" i="25" s="1"/>
  <c r="P690" i="25"/>
  <c r="P751" i="25"/>
  <c r="Q751" i="25"/>
  <c r="R751" i="25" s="1"/>
  <c r="Q786" i="25"/>
  <c r="R786" i="25" s="1"/>
  <c r="P786" i="25"/>
  <c r="P794" i="25"/>
  <c r="Q794" i="25"/>
  <c r="R794" i="25" s="1"/>
  <c r="P983" i="25"/>
  <c r="Q983" i="25"/>
  <c r="R983" i="25" s="1"/>
  <c r="Q17" i="25"/>
  <c r="R17" i="25" s="1"/>
  <c r="P823" i="25"/>
  <c r="Q567" i="25"/>
  <c r="R567" i="25" s="1"/>
  <c r="P824" i="25"/>
  <c r="P345" i="25"/>
  <c r="P377" i="25"/>
  <c r="Q414" i="25"/>
  <c r="R414" i="25" s="1"/>
  <c r="P609" i="25"/>
  <c r="Q463" i="25"/>
  <c r="R463" i="25" s="1"/>
  <c r="Q956" i="25"/>
  <c r="R956" i="25" s="1"/>
  <c r="P754" i="25"/>
  <c r="P349" i="25"/>
  <c r="Q40" i="25"/>
  <c r="R40" i="25" s="1"/>
  <c r="P40" i="25"/>
  <c r="P623" i="25"/>
  <c r="Q623" i="25"/>
  <c r="R623" i="25" s="1"/>
  <c r="P650" i="25"/>
  <c r="Q650" i="25"/>
  <c r="R650" i="25" s="1"/>
  <c r="Q706" i="25"/>
  <c r="R706" i="25" s="1"/>
  <c r="P706" i="25"/>
  <c r="Q710" i="25"/>
  <c r="R710" i="25" s="1"/>
  <c r="P710" i="25"/>
  <c r="P714" i="25"/>
  <c r="Q714" i="25"/>
  <c r="R714" i="25" s="1"/>
  <c r="Q722" i="25"/>
  <c r="R722" i="25" s="1"/>
  <c r="P722" i="25"/>
  <c r="P729" i="25"/>
  <c r="Q740" i="25"/>
  <c r="R740" i="25" s="1"/>
  <c r="P740" i="25"/>
  <c r="Q907" i="25"/>
  <c r="R907" i="25" s="1"/>
  <c r="P907" i="25"/>
  <c r="Q917" i="25"/>
  <c r="R917" i="25" s="1"/>
  <c r="P917" i="25"/>
  <c r="P24" i="25"/>
  <c r="Q24" i="25"/>
  <c r="R24" i="25" s="1"/>
  <c r="Q374" i="25"/>
  <c r="R374" i="25" s="1"/>
  <c r="P374" i="25"/>
  <c r="Q402" i="25"/>
  <c r="R402" i="25" s="1"/>
  <c r="P402" i="25"/>
  <c r="Q819" i="25"/>
  <c r="R819" i="25" s="1"/>
  <c r="P819" i="25"/>
  <c r="Q834" i="25"/>
  <c r="R834" i="25" s="1"/>
  <c r="P834" i="25"/>
  <c r="Q110" i="25"/>
  <c r="R110" i="25" s="1"/>
  <c r="Q146" i="25"/>
  <c r="R146" i="25" s="1"/>
  <c r="P146" i="25"/>
  <c r="Q231" i="25"/>
  <c r="R231" i="25" s="1"/>
  <c r="P231" i="25"/>
  <c r="Q242" i="25"/>
  <c r="R242" i="25" s="1"/>
  <c r="P242" i="25"/>
  <c r="P235" i="25"/>
  <c r="Q205" i="25"/>
  <c r="R205" i="25" s="1"/>
  <c r="P205" i="25"/>
  <c r="Q212" i="25"/>
  <c r="R212" i="25" s="1"/>
  <c r="P212" i="25"/>
  <c r="Q222" i="25"/>
  <c r="R222" i="25" s="1"/>
  <c r="P222" i="25"/>
  <c r="P225" i="25"/>
  <c r="Q225" i="25"/>
  <c r="R225" i="25" s="1"/>
  <c r="Q256" i="25"/>
  <c r="R256" i="25" s="1"/>
  <c r="P256" i="25"/>
  <c r="Q263" i="25"/>
  <c r="R263" i="25" s="1"/>
  <c r="P263" i="25"/>
  <c r="Q270" i="25"/>
  <c r="R270" i="25" s="1"/>
  <c r="P270" i="25"/>
  <c r="P317" i="25"/>
  <c r="Q317" i="25"/>
  <c r="R317" i="25" s="1"/>
  <c r="Q357" i="25"/>
  <c r="R357" i="25" s="1"/>
  <c r="P357" i="25"/>
  <c r="Q739" i="25"/>
  <c r="R739" i="25" s="1"/>
  <c r="P739" i="25"/>
  <c r="Q816" i="25"/>
  <c r="R816" i="25" s="1"/>
  <c r="P816" i="25"/>
  <c r="P820" i="25"/>
  <c r="Q820" i="25"/>
  <c r="R820" i="25" s="1"/>
  <c r="Q924" i="25"/>
  <c r="R924" i="25" s="1"/>
  <c r="P924" i="25"/>
  <c r="Q934" i="25"/>
  <c r="R934" i="25" s="1"/>
  <c r="P934" i="25"/>
  <c r="P979" i="25"/>
  <c r="Q979" i="25"/>
  <c r="R979" i="25" s="1"/>
  <c r="Q20" i="25"/>
  <c r="R20" i="25" s="1"/>
  <c r="P20" i="25"/>
  <c r="P992" i="25"/>
  <c r="P605" i="25"/>
  <c r="P597" i="25"/>
  <c r="P488" i="25"/>
  <c r="Q504" i="25"/>
  <c r="R504" i="25" s="1"/>
  <c r="P679" i="25"/>
  <c r="Q291" i="25"/>
  <c r="R291" i="25" s="1"/>
  <c r="Q89" i="25"/>
  <c r="R89" i="25" s="1"/>
  <c r="P86" i="25"/>
  <c r="P57" i="25"/>
  <c r="Q57" i="25"/>
  <c r="R57" i="25" s="1"/>
  <c r="Q524" i="25"/>
  <c r="R524" i="25" s="1"/>
  <c r="P524" i="25"/>
  <c r="Q578" i="25"/>
  <c r="R578" i="25" s="1"/>
  <c r="Q668" i="25"/>
  <c r="R668" i="25" s="1"/>
  <c r="P668" i="25"/>
  <c r="Q360" i="25"/>
  <c r="R360" i="25" s="1"/>
  <c r="P360" i="25"/>
  <c r="Q395" i="25"/>
  <c r="R395" i="25" s="1"/>
  <c r="P395" i="25"/>
  <c r="P515" i="25"/>
  <c r="Q515" i="25"/>
  <c r="R515" i="25" s="1"/>
  <c r="P830" i="25"/>
  <c r="Q830" i="25"/>
  <c r="R830" i="25" s="1"/>
  <c r="Q481" i="25"/>
  <c r="R481" i="25" s="1"/>
  <c r="Q66" i="25"/>
  <c r="R66" i="25" s="1"/>
  <c r="P66" i="25"/>
  <c r="P295" i="25"/>
  <c r="Q295" i="25"/>
  <c r="R295" i="25" s="1"/>
  <c r="P381" i="25"/>
  <c r="Q381" i="25"/>
  <c r="R381" i="25" s="1"/>
  <c r="P812" i="25"/>
  <c r="Q812" i="25"/>
  <c r="R812" i="25" s="1"/>
  <c r="P846" i="25"/>
  <c r="Q846" i="25"/>
  <c r="R846" i="25" s="1"/>
  <c r="Q765" i="25"/>
  <c r="R765" i="25" s="1"/>
  <c r="P406" i="25"/>
  <c r="P421" i="25"/>
  <c r="P260" i="25"/>
  <c r="P43" i="25"/>
  <c r="P838" i="25"/>
  <c r="Q152" i="25"/>
  <c r="R152" i="25" s="1"/>
  <c r="P152" i="25"/>
  <c r="Q452" i="25"/>
  <c r="R452" i="25" s="1"/>
  <c r="P452" i="25"/>
  <c r="Q484" i="25"/>
  <c r="R484" i="25" s="1"/>
  <c r="P484" i="25"/>
  <c r="Q511" i="25"/>
  <c r="R511" i="25" s="1"/>
  <c r="P511" i="25"/>
  <c r="Q613" i="25"/>
  <c r="R613" i="25" s="1"/>
  <c r="P613" i="25"/>
  <c r="Q620" i="25"/>
  <c r="R620" i="25" s="1"/>
  <c r="P620" i="25"/>
  <c r="P640" i="25"/>
  <c r="Q640" i="25"/>
  <c r="R640" i="25" s="1"/>
  <c r="Q872" i="25"/>
  <c r="R872" i="25" s="1"/>
  <c r="P872" i="25"/>
  <c r="P12" i="25"/>
  <c r="Q28" i="25"/>
  <c r="R28" i="25" s="1"/>
  <c r="Q30" i="25"/>
  <c r="R30" i="25" s="1"/>
  <c r="P30" i="25"/>
  <c r="P37" i="25"/>
  <c r="Q37" i="25"/>
  <c r="R37" i="25" s="1"/>
  <c r="P664" i="25"/>
  <c r="P601" i="25"/>
  <c r="Q680" i="25"/>
  <c r="R680" i="25" s="1"/>
  <c r="P93" i="25"/>
  <c r="P148" i="25"/>
  <c r="Q975" i="25"/>
  <c r="R975" i="25" s="1"/>
  <c r="P768" i="25"/>
  <c r="P440" i="25"/>
  <c r="P334" i="25"/>
  <c r="Q793" i="25"/>
  <c r="R793" i="25" s="1"/>
  <c r="P785" i="25"/>
  <c r="Q96" i="25"/>
  <c r="R96" i="25" s="1"/>
  <c r="P96" i="25"/>
  <c r="Q106" i="25"/>
  <c r="R106" i="25" s="1"/>
  <c r="P106" i="25"/>
  <c r="Q125" i="25"/>
  <c r="R125" i="25" s="1"/>
  <c r="Q138" i="25"/>
  <c r="R138" i="25" s="1"/>
  <c r="P145" i="25"/>
  <c r="Q145" i="25"/>
  <c r="R145" i="25" s="1"/>
  <c r="Q467" i="25"/>
  <c r="R467" i="25" s="1"/>
  <c r="P467" i="25"/>
  <c r="Q494" i="25"/>
  <c r="R494" i="25" s="1"/>
  <c r="P494" i="25"/>
  <c r="Q549" i="25"/>
  <c r="R549" i="25" s="1"/>
  <c r="P549" i="25"/>
  <c r="Q556" i="25"/>
  <c r="R556" i="25" s="1"/>
  <c r="P556" i="25"/>
  <c r="P582" i="25"/>
  <c r="Q582" i="25"/>
  <c r="R582" i="25" s="1"/>
  <c r="Q586" i="25"/>
  <c r="R586" i="25" s="1"/>
  <c r="P586" i="25"/>
  <c r="Q590" i="25"/>
  <c r="R590" i="25" s="1"/>
  <c r="P590" i="25"/>
  <c r="P853" i="25"/>
  <c r="Q853" i="25"/>
  <c r="R853" i="25" s="1"/>
  <c r="P857" i="25"/>
  <c r="Q857" i="25"/>
  <c r="R857" i="25" s="1"/>
  <c r="Q223" i="25"/>
  <c r="R223" i="25" s="1"/>
  <c r="P223" i="25"/>
  <c r="Q284" i="25"/>
  <c r="R284" i="25" s="1"/>
  <c r="P284" i="25"/>
  <c r="Q403" i="25"/>
  <c r="R403" i="25" s="1"/>
  <c r="P403" i="25"/>
  <c r="Q651" i="25"/>
  <c r="R651" i="25" s="1"/>
  <c r="P651" i="25"/>
  <c r="P737" i="25"/>
  <c r="Q737" i="25"/>
  <c r="R737" i="25" s="1"/>
  <c r="Q802" i="25"/>
  <c r="R802" i="25" s="1"/>
  <c r="P802" i="25"/>
  <c r="J13" i="25"/>
  <c r="O77" i="25"/>
  <c r="J73" i="25"/>
  <c r="J69" i="25"/>
  <c r="J65" i="25"/>
  <c r="J61" i="25"/>
  <c r="O57" i="25"/>
  <c r="J50" i="25"/>
  <c r="O46" i="25"/>
  <c r="J41" i="25"/>
  <c r="J37" i="25"/>
  <c r="J34" i="25"/>
  <c r="J30" i="25"/>
  <c r="J26" i="25"/>
  <c r="J22" i="25"/>
  <c r="J18" i="25"/>
  <c r="J14" i="25"/>
  <c r="Q953" i="25"/>
  <c r="R953" i="25" s="1"/>
  <c r="Q577" i="25"/>
  <c r="R577" i="25" s="1"/>
  <c r="P936" i="25"/>
  <c r="P393" i="25"/>
  <c r="P329" i="25"/>
  <c r="P190" i="25"/>
  <c r="P547" i="25"/>
  <c r="P290" i="25"/>
  <c r="P611" i="25"/>
  <c r="Q281" i="25"/>
  <c r="R281" i="25" s="1"/>
  <c r="P217" i="25"/>
  <c r="Q217" i="25"/>
  <c r="R217" i="25" s="1"/>
  <c r="P304" i="25"/>
  <c r="Q304" i="25"/>
  <c r="R304" i="25" s="1"/>
  <c r="Q415" i="25"/>
  <c r="R415" i="25" s="1"/>
  <c r="P415" i="25"/>
  <c r="P665" i="25"/>
  <c r="Q665" i="25"/>
  <c r="R665" i="25" s="1"/>
  <c r="Q118" i="25"/>
  <c r="R118" i="25" s="1"/>
  <c r="P118" i="25"/>
  <c r="Q700" i="25"/>
  <c r="R700" i="25" s="1"/>
  <c r="P700" i="25"/>
  <c r="Q704" i="25"/>
  <c r="R704" i="25" s="1"/>
  <c r="P704" i="25"/>
  <c r="J68" i="25"/>
  <c r="J60" i="25"/>
  <c r="J49" i="25"/>
  <c r="O40" i="25"/>
  <c r="J33" i="25"/>
  <c r="J29" i="25"/>
  <c r="J21" i="25"/>
  <c r="Q727" i="25"/>
  <c r="R727" i="25" s="1"/>
  <c r="P776" i="25"/>
  <c r="P512" i="25"/>
  <c r="Q618" i="25"/>
  <c r="R618" i="25" s="1"/>
  <c r="P154" i="25"/>
  <c r="P42" i="25"/>
  <c r="Q272" i="25"/>
  <c r="R272" i="25" s="1"/>
  <c r="P272" i="25"/>
  <c r="Q140" i="25"/>
  <c r="R140" i="25" s="1"/>
  <c r="P140" i="25"/>
  <c r="Q622" i="25"/>
  <c r="R622" i="25" s="1"/>
  <c r="P622" i="25"/>
  <c r="Q848" i="25"/>
  <c r="R848" i="25" s="1"/>
  <c r="P848" i="25"/>
  <c r="J76" i="25"/>
  <c r="O72" i="25"/>
  <c r="J64" i="25"/>
  <c r="O55" i="25"/>
  <c r="J53" i="25"/>
  <c r="O45" i="25"/>
  <c r="J25" i="25"/>
  <c r="J17" i="25"/>
  <c r="Q958" i="25"/>
  <c r="R958" i="25" s="1"/>
  <c r="Q378" i="25"/>
  <c r="R378" i="25" s="1"/>
  <c r="Q977" i="25"/>
  <c r="R977" i="25" s="1"/>
  <c r="Q863" i="25"/>
  <c r="R863" i="25" s="1"/>
  <c r="P447" i="25"/>
  <c r="P724" i="25"/>
  <c r="Q139" i="25"/>
  <c r="R139" i="25" s="1"/>
  <c r="P101" i="25"/>
  <c r="Q101" i="25"/>
  <c r="R101" i="25" s="1"/>
  <c r="Q208" i="25"/>
  <c r="R208" i="25" s="1"/>
  <c r="P208" i="25"/>
  <c r="Q416" i="25"/>
  <c r="R416" i="25" s="1"/>
  <c r="P416" i="25"/>
  <c r="Q742" i="25"/>
  <c r="R742" i="25" s="1"/>
  <c r="P742" i="25"/>
  <c r="Q784" i="25"/>
  <c r="R784" i="25" s="1"/>
  <c r="P784" i="25"/>
  <c r="Q796" i="25"/>
  <c r="R796" i="25" s="1"/>
  <c r="P796" i="25"/>
  <c r="P940" i="25"/>
  <c r="Q940" i="25"/>
  <c r="R940" i="25" s="1"/>
  <c r="O75" i="25"/>
  <c r="O71" i="25"/>
  <c r="O67" i="25"/>
  <c r="J63" i="25"/>
  <c r="O59" i="25"/>
  <c r="O56" i="25"/>
  <c r="J55" i="25"/>
  <c r="O52" i="25"/>
  <c r="O48" i="25"/>
  <c r="J44" i="25"/>
  <c r="J40" i="25"/>
  <c r="J36" i="25"/>
  <c r="O33" i="25"/>
  <c r="O29" i="25"/>
  <c r="O25" i="25"/>
  <c r="O21" i="25"/>
  <c r="O17" i="25"/>
  <c r="O13" i="25"/>
  <c r="P976" i="25"/>
  <c r="Q621" i="25"/>
  <c r="R621" i="25" s="1"/>
  <c r="P565" i="25"/>
  <c r="P224" i="25"/>
  <c r="P292" i="25"/>
  <c r="P211" i="25"/>
  <c r="P628" i="25"/>
  <c r="Q423" i="25"/>
  <c r="R423" i="25" s="1"/>
  <c r="Q431" i="25"/>
  <c r="R431" i="25" s="1"/>
  <c r="P431" i="25"/>
  <c r="Q645" i="25"/>
  <c r="R645" i="25" s="1"/>
  <c r="P645" i="25"/>
  <c r="Q721" i="25"/>
  <c r="R721" i="25" s="1"/>
  <c r="P721" i="25"/>
  <c r="P735" i="25"/>
  <c r="Q735" i="25"/>
  <c r="R735" i="25" s="1"/>
  <c r="P761" i="25"/>
  <c r="Q761" i="25"/>
  <c r="R761" i="25" s="1"/>
  <c r="P868" i="25"/>
  <c r="Q868" i="25"/>
  <c r="R868" i="25" s="1"/>
  <c r="P971" i="25"/>
  <c r="Q971" i="25"/>
  <c r="R971" i="25" s="1"/>
  <c r="P455" i="25"/>
  <c r="Q455" i="25"/>
  <c r="R455" i="25" s="1"/>
  <c r="Q584" i="25"/>
  <c r="R584" i="25" s="1"/>
  <c r="P584" i="25"/>
  <c r="Q814" i="25"/>
  <c r="R814" i="25" s="1"/>
  <c r="P814" i="25"/>
  <c r="P937" i="25"/>
  <c r="Q937" i="25"/>
  <c r="R937" i="25" s="1"/>
  <c r="P72" i="25"/>
  <c r="Q72" i="25"/>
  <c r="R72" i="25" s="1"/>
  <c r="Q227" i="25"/>
  <c r="R227" i="25" s="1"/>
  <c r="P227" i="25"/>
  <c r="P829" i="25"/>
  <c r="Q829" i="25"/>
  <c r="R829" i="25" s="1"/>
  <c r="P995" i="25"/>
  <c r="Q995" i="25"/>
  <c r="R995" i="25" s="1"/>
  <c r="P672" i="26"/>
  <c r="Q672" i="26"/>
  <c r="R672" i="26" s="1"/>
  <c r="K14" i="26"/>
  <c r="O13" i="26"/>
  <c r="J13" i="26"/>
  <c r="P709" i="26"/>
  <c r="Q709" i="26"/>
  <c r="R709" i="26" s="1"/>
  <c r="Q972" i="26"/>
  <c r="R972" i="26" s="1"/>
  <c r="P972" i="26"/>
  <c r="Q576" i="26"/>
  <c r="R576" i="26" s="1"/>
  <c r="P576" i="26"/>
  <c r="Q676" i="26"/>
  <c r="R676" i="26" s="1"/>
  <c r="P676" i="26"/>
  <c r="Q683" i="26"/>
  <c r="R683" i="26" s="1"/>
  <c r="P683" i="26"/>
  <c r="P702" i="26"/>
  <c r="Q702" i="26"/>
  <c r="R702" i="26" s="1"/>
  <c r="Q111" i="26"/>
  <c r="R111" i="26" s="1"/>
  <c r="P111" i="26"/>
  <c r="Q115" i="26"/>
  <c r="R115" i="26" s="1"/>
  <c r="P115" i="26"/>
  <c r="P119" i="26"/>
  <c r="Q119" i="26"/>
  <c r="R119" i="26" s="1"/>
  <c r="Q123" i="26"/>
  <c r="R123" i="26" s="1"/>
  <c r="P123" i="26"/>
  <c r="Q130" i="26"/>
  <c r="R130" i="26" s="1"/>
  <c r="P130" i="26"/>
  <c r="Q137" i="26"/>
  <c r="R137" i="26" s="1"/>
  <c r="P137" i="26"/>
  <c r="Q209" i="26"/>
  <c r="R209" i="26" s="1"/>
  <c r="P209" i="26"/>
  <c r="P216" i="26"/>
  <c r="Q216" i="26"/>
  <c r="R216" i="26" s="1"/>
  <c r="P238" i="26"/>
  <c r="Q238" i="26"/>
  <c r="R238" i="26" s="1"/>
  <c r="Q272" i="26"/>
  <c r="R272" i="26" s="1"/>
  <c r="P272" i="26"/>
  <c r="P298" i="26"/>
  <c r="Q298" i="26"/>
  <c r="R298" i="26" s="1"/>
  <c r="Q349" i="26"/>
  <c r="R349" i="26" s="1"/>
  <c r="P349" i="26"/>
  <c r="P380" i="26"/>
  <c r="Q380" i="26"/>
  <c r="R380" i="26" s="1"/>
  <c r="Q450" i="26"/>
  <c r="R450" i="26" s="1"/>
  <c r="P450" i="26"/>
  <c r="Q454" i="26"/>
  <c r="R454" i="26" s="1"/>
  <c r="P454" i="26"/>
  <c r="Q462" i="26"/>
  <c r="R462" i="26" s="1"/>
  <c r="P462" i="26"/>
  <c r="Q473" i="26"/>
  <c r="R473" i="26" s="1"/>
  <c r="P473" i="26"/>
  <c r="Q480" i="26"/>
  <c r="R480" i="26" s="1"/>
  <c r="P480" i="26"/>
  <c r="P491" i="26"/>
  <c r="Q491" i="26"/>
  <c r="R491" i="26" s="1"/>
  <c r="P529" i="26"/>
  <c r="Q529" i="26"/>
  <c r="R529" i="26" s="1"/>
  <c r="P643" i="26"/>
  <c r="Q643" i="26"/>
  <c r="R643" i="26" s="1"/>
  <c r="Q650" i="26"/>
  <c r="R650" i="26" s="1"/>
  <c r="P650" i="26"/>
  <c r="Q447" i="26"/>
  <c r="R447" i="26" s="1"/>
  <c r="P299" i="26"/>
  <c r="Q299" i="26"/>
  <c r="R299" i="26" s="1"/>
  <c r="P362" i="26"/>
  <c r="Q362" i="26"/>
  <c r="R362" i="26" s="1"/>
  <c r="P377" i="26"/>
  <c r="Q377" i="26"/>
  <c r="R377" i="26" s="1"/>
  <c r="P381" i="26"/>
  <c r="Q381" i="26"/>
  <c r="R381" i="26" s="1"/>
  <c r="P392" i="26"/>
  <c r="Q392" i="26"/>
  <c r="R392" i="26" s="1"/>
  <c r="P395" i="26"/>
  <c r="Q395" i="26"/>
  <c r="R395" i="26" s="1"/>
  <c r="Q506" i="26"/>
  <c r="R506" i="26" s="1"/>
  <c r="P506" i="26"/>
  <c r="P510" i="26"/>
  <c r="Q510" i="26"/>
  <c r="R510" i="26" s="1"/>
  <c r="P772" i="26"/>
  <c r="Q772" i="26"/>
  <c r="R772" i="26" s="1"/>
  <c r="Q849" i="26"/>
  <c r="R849" i="26" s="1"/>
  <c r="P849" i="26"/>
  <c r="P760" i="26"/>
  <c r="Q354" i="26"/>
  <c r="R354" i="26" s="1"/>
  <c r="P105" i="26"/>
  <c r="Q105" i="26"/>
  <c r="R105" i="26" s="1"/>
  <c r="P266" i="26"/>
  <c r="Q266" i="26"/>
  <c r="R266" i="26" s="1"/>
  <c r="Q541" i="26"/>
  <c r="R541" i="26" s="1"/>
  <c r="P22" i="26"/>
  <c r="Q22" i="26"/>
  <c r="R22" i="26" s="1"/>
  <c r="P135" i="26"/>
  <c r="Q135" i="26"/>
  <c r="R135" i="26" s="1"/>
  <c r="Q845" i="26"/>
  <c r="R845" i="26" s="1"/>
  <c r="P610" i="26"/>
  <c r="Q369" i="26"/>
  <c r="R369" i="26" s="1"/>
  <c r="Q807" i="26"/>
  <c r="R807" i="26" s="1"/>
  <c r="Q59" i="26"/>
  <c r="R59" i="26" s="1"/>
  <c r="Q52" i="26"/>
  <c r="R52" i="26" s="1"/>
  <c r="Q699" i="26"/>
  <c r="R699" i="26" s="1"/>
  <c r="P89" i="26"/>
  <c r="P437" i="26"/>
  <c r="Q277" i="26"/>
  <c r="R277" i="26" s="1"/>
  <c r="Q389" i="26"/>
  <c r="R389" i="26" s="1"/>
  <c r="P752" i="26"/>
  <c r="Q60" i="26"/>
  <c r="R60" i="26" s="1"/>
  <c r="P60" i="26"/>
  <c r="Q68" i="26"/>
  <c r="R68" i="26" s="1"/>
  <c r="P68" i="26"/>
  <c r="P90" i="26"/>
  <c r="Q90" i="26"/>
  <c r="R90" i="26" s="1"/>
  <c r="P98" i="26"/>
  <c r="Q98" i="26"/>
  <c r="R98" i="26" s="1"/>
  <c r="P263" i="26"/>
  <c r="Q263" i="26"/>
  <c r="R263" i="26" s="1"/>
  <c r="P267" i="26"/>
  <c r="Q267" i="26"/>
  <c r="R267" i="26" s="1"/>
  <c r="P416" i="26"/>
  <c r="Q416" i="26"/>
  <c r="R416" i="26" s="1"/>
  <c r="P500" i="26"/>
  <c r="Q500" i="26"/>
  <c r="R500" i="26" s="1"/>
  <c r="P750" i="26"/>
  <c r="Q750" i="26"/>
  <c r="R750" i="26" s="1"/>
  <c r="Q843" i="26"/>
  <c r="R843" i="26" s="1"/>
  <c r="P843" i="26"/>
  <c r="P885" i="26"/>
  <c r="Q885" i="26"/>
  <c r="R885" i="26" s="1"/>
  <c r="P927" i="26"/>
  <c r="Q927" i="26"/>
  <c r="R927" i="26" s="1"/>
  <c r="P607" i="26"/>
  <c r="Q607" i="26"/>
  <c r="R607" i="26" s="1"/>
  <c r="P625" i="26"/>
  <c r="Q625" i="26"/>
  <c r="R625" i="26" s="1"/>
  <c r="Q632" i="26"/>
  <c r="R632" i="26" s="1"/>
  <c r="P632" i="26"/>
  <c r="Q661" i="26"/>
  <c r="R661" i="26" s="1"/>
  <c r="P661" i="26"/>
  <c r="Q695" i="26"/>
  <c r="R695" i="26" s="1"/>
  <c r="P695" i="26"/>
  <c r="Q358" i="26"/>
  <c r="R358" i="26" s="1"/>
  <c r="Q640" i="26"/>
  <c r="R640" i="26" s="1"/>
  <c r="Q787" i="26"/>
  <c r="R787" i="26" s="1"/>
  <c r="P93" i="26"/>
  <c r="Q93" i="26"/>
  <c r="R93" i="26" s="1"/>
  <c r="P335" i="26"/>
  <c r="Q335" i="26"/>
  <c r="R335" i="26" s="1"/>
  <c r="Q745" i="26"/>
  <c r="R745" i="26" s="1"/>
  <c r="P745" i="26"/>
  <c r="P853" i="26"/>
  <c r="Q247" i="26"/>
  <c r="R247" i="26" s="1"/>
  <c r="P187" i="26"/>
  <c r="Q680" i="26"/>
  <c r="R680" i="26" s="1"/>
  <c r="Q199" i="26"/>
  <c r="R199" i="26" s="1"/>
  <c r="P199" i="26"/>
  <c r="Q711" i="26"/>
  <c r="R711" i="26" s="1"/>
  <c r="P711" i="26"/>
  <c r="Q963" i="26"/>
  <c r="R963" i="26" s="1"/>
  <c r="P963" i="26"/>
  <c r="P636" i="26"/>
  <c r="P764" i="26"/>
  <c r="Q706" i="26"/>
  <c r="R706" i="26" s="1"/>
  <c r="Q203" i="26"/>
  <c r="R203" i="26" s="1"/>
  <c r="P756" i="26"/>
  <c r="Q429" i="26"/>
  <c r="R429" i="26" s="1"/>
  <c r="P258" i="26"/>
  <c r="P495" i="26"/>
  <c r="Q161" i="26"/>
  <c r="R161" i="26" s="1"/>
  <c r="Q338" i="26"/>
  <c r="R338" i="26" s="1"/>
  <c r="P338" i="26"/>
  <c r="P191" i="26"/>
  <c r="Q191" i="26"/>
  <c r="R191" i="26" s="1"/>
  <c r="Q292" i="26"/>
  <c r="R292" i="26" s="1"/>
  <c r="P292" i="26"/>
  <c r="P121" i="26"/>
  <c r="Q121" i="26"/>
  <c r="R121" i="26" s="1"/>
  <c r="P128" i="26"/>
  <c r="Q128" i="26"/>
  <c r="R128" i="26" s="1"/>
  <c r="P177" i="26"/>
  <c r="Q177" i="26"/>
  <c r="R177" i="26" s="1"/>
  <c r="Q184" i="26"/>
  <c r="R184" i="26" s="1"/>
  <c r="P184" i="26"/>
  <c r="P207" i="26"/>
  <c r="Q207" i="26"/>
  <c r="R207" i="26" s="1"/>
  <c r="P300" i="26"/>
  <c r="Q300" i="26"/>
  <c r="R300" i="26" s="1"/>
  <c r="P908" i="26"/>
  <c r="Q908" i="26"/>
  <c r="R908" i="26" s="1"/>
  <c r="Q334" i="26"/>
  <c r="R334" i="26" s="1"/>
  <c r="Q149" i="26"/>
  <c r="R149" i="26" s="1"/>
  <c r="Q262" i="26"/>
  <c r="R262" i="26" s="1"/>
  <c r="P132" i="26"/>
  <c r="P687" i="26"/>
  <c r="Q873" i="26"/>
  <c r="R873" i="26" s="1"/>
  <c r="Q565" i="26"/>
  <c r="R565" i="26" s="1"/>
  <c r="P565" i="26"/>
  <c r="Q656" i="26"/>
  <c r="R656" i="26" s="1"/>
  <c r="P656" i="26"/>
  <c r="P664" i="26"/>
  <c r="Q664" i="26"/>
  <c r="R664" i="26" s="1"/>
  <c r="P720" i="26"/>
  <c r="Q720" i="26"/>
  <c r="R720" i="26" s="1"/>
  <c r="P62" i="26"/>
  <c r="Q62" i="26"/>
  <c r="R62" i="26" s="1"/>
  <c r="Q81" i="26"/>
  <c r="R81" i="26" s="1"/>
  <c r="P81" i="26"/>
  <c r="P96" i="26"/>
  <c r="Q96" i="26"/>
  <c r="R96" i="26" s="1"/>
  <c r="Q352" i="26"/>
  <c r="R352" i="26" s="1"/>
  <c r="P352" i="26"/>
  <c r="P397" i="26"/>
  <c r="Q397" i="26"/>
  <c r="R397" i="26" s="1"/>
  <c r="Q486" i="26"/>
  <c r="R486" i="26" s="1"/>
  <c r="P486" i="26"/>
  <c r="Q508" i="26"/>
  <c r="R508" i="26" s="1"/>
  <c r="P508" i="26"/>
  <c r="Q557" i="26"/>
  <c r="R557" i="26" s="1"/>
  <c r="P557" i="26"/>
  <c r="Q861" i="26"/>
  <c r="R861" i="26" s="1"/>
  <c r="P861" i="26"/>
  <c r="Q74" i="26"/>
  <c r="R74" i="26" s="1"/>
  <c r="Q23" i="26"/>
  <c r="R23" i="26" s="1"/>
  <c r="Q868" i="26"/>
  <c r="R868" i="26" s="1"/>
  <c r="P584" i="26"/>
  <c r="P312" i="26"/>
  <c r="Q40" i="26"/>
  <c r="R40" i="26" s="1"/>
  <c r="P40" i="26"/>
  <c r="P112" i="26"/>
  <c r="Q112" i="26"/>
  <c r="R112" i="26" s="1"/>
  <c r="P314" i="26"/>
  <c r="Q314" i="26"/>
  <c r="R314" i="26" s="1"/>
  <c r="P322" i="26"/>
  <c r="Q322" i="26"/>
  <c r="R322" i="26" s="1"/>
  <c r="Q428" i="26"/>
  <c r="R428" i="26" s="1"/>
  <c r="P428" i="26"/>
  <c r="P432" i="26"/>
  <c r="Q432" i="26"/>
  <c r="R432" i="26" s="1"/>
  <c r="Q525" i="26"/>
  <c r="R525" i="26" s="1"/>
  <c r="P525" i="26"/>
  <c r="Q671" i="26"/>
  <c r="R671" i="26" s="1"/>
  <c r="P671" i="26"/>
  <c r="P719" i="26"/>
  <c r="Q719" i="26"/>
  <c r="R719" i="26" s="1"/>
  <c r="Q727" i="26"/>
  <c r="R727" i="26" s="1"/>
  <c r="P727" i="26"/>
  <c r="Q769" i="26"/>
  <c r="R769" i="26" s="1"/>
  <c r="P769" i="26"/>
  <c r="Q784" i="26"/>
  <c r="R784" i="26" s="1"/>
  <c r="P784" i="26"/>
  <c r="P800" i="26"/>
  <c r="Q800" i="26"/>
  <c r="R800" i="26" s="1"/>
  <c r="P812" i="26"/>
  <c r="Q812" i="26"/>
  <c r="R812" i="26" s="1"/>
  <c r="P820" i="26"/>
  <c r="Q820" i="26"/>
  <c r="R820" i="26" s="1"/>
  <c r="Q824" i="26"/>
  <c r="R824" i="26" s="1"/>
  <c r="P824" i="26"/>
  <c r="P888" i="26"/>
  <c r="Q888" i="26"/>
  <c r="R888" i="26" s="1"/>
  <c r="Q892" i="26"/>
  <c r="R892" i="26" s="1"/>
  <c r="P892" i="26"/>
  <c r="P900" i="26"/>
  <c r="Q900" i="26"/>
  <c r="R900" i="26" s="1"/>
  <c r="P904" i="26"/>
  <c r="Q904" i="26"/>
  <c r="R904" i="26" s="1"/>
  <c r="Q940" i="26"/>
  <c r="R940" i="26" s="1"/>
  <c r="P940" i="26"/>
  <c r="Q966" i="26"/>
  <c r="R966" i="26" s="1"/>
  <c r="P966" i="26"/>
  <c r="P174" i="26"/>
  <c r="Q174" i="26"/>
  <c r="R174" i="26" s="1"/>
  <c r="P200" i="26"/>
  <c r="Q200" i="26"/>
  <c r="R200" i="26" s="1"/>
  <c r="P423" i="26"/>
  <c r="Q423" i="26"/>
  <c r="R423" i="26" s="1"/>
  <c r="Q430" i="26"/>
  <c r="R430" i="26" s="1"/>
  <c r="P430" i="26"/>
  <c r="P577" i="26"/>
  <c r="Q577" i="26"/>
  <c r="R577" i="26" s="1"/>
  <c r="Q725" i="26"/>
  <c r="R725" i="26" s="1"/>
  <c r="P725" i="26"/>
  <c r="Q767" i="26"/>
  <c r="R767" i="26" s="1"/>
  <c r="P767" i="26"/>
  <c r="P771" i="26"/>
  <c r="Q771" i="26"/>
  <c r="R771" i="26" s="1"/>
  <c r="Q38" i="26"/>
  <c r="R38" i="26" s="1"/>
  <c r="P453" i="26"/>
  <c r="Q320" i="26"/>
  <c r="R320" i="26" s="1"/>
  <c r="Q129" i="26"/>
  <c r="R129" i="26" s="1"/>
  <c r="Q673" i="26"/>
  <c r="R673" i="26" s="1"/>
  <c r="P538" i="26"/>
  <c r="Q538" i="26"/>
  <c r="R538" i="26" s="1"/>
  <c r="Q875" i="26"/>
  <c r="R875" i="26" s="1"/>
  <c r="P875" i="26"/>
  <c r="P193" i="26"/>
  <c r="Q193" i="26"/>
  <c r="R193" i="26" s="1"/>
  <c r="P264" i="26"/>
  <c r="Q264" i="26"/>
  <c r="R264" i="26" s="1"/>
  <c r="Q336" i="26"/>
  <c r="R336" i="26" s="1"/>
  <c r="P336" i="26"/>
  <c r="Q467" i="26"/>
  <c r="R467" i="26" s="1"/>
  <c r="P467" i="26"/>
  <c r="P474" i="26"/>
  <c r="Q474" i="26"/>
  <c r="R474" i="26" s="1"/>
  <c r="P536" i="26"/>
  <c r="Q536" i="26"/>
  <c r="R536" i="26" s="1"/>
  <c r="Q688" i="26"/>
  <c r="R688" i="26" s="1"/>
  <c r="P688" i="26"/>
  <c r="P898" i="26"/>
  <c r="Q898" i="26"/>
  <c r="R898" i="26" s="1"/>
  <c r="Q78" i="26"/>
  <c r="R78" i="26" s="1"/>
  <c r="P78" i="26"/>
  <c r="P224" i="26"/>
  <c r="Q224" i="26"/>
  <c r="R224" i="26" s="1"/>
  <c r="Q558" i="26"/>
  <c r="R558" i="26" s="1"/>
  <c r="P558" i="26"/>
  <c r="P569" i="26"/>
  <c r="Q569" i="26"/>
  <c r="R569" i="26" s="1"/>
  <c r="P649" i="26"/>
  <c r="Q649" i="26"/>
  <c r="R649" i="26" s="1"/>
  <c r="Q776" i="26"/>
  <c r="R776" i="26" s="1"/>
  <c r="P776" i="26"/>
  <c r="P903" i="26"/>
  <c r="Q903" i="26"/>
  <c r="R903" i="26" s="1"/>
  <c r="P39" i="26"/>
  <c r="Q39" i="26"/>
  <c r="R39" i="26" s="1"/>
  <c r="P357" i="26"/>
  <c r="Q357" i="26"/>
  <c r="R357" i="26" s="1"/>
  <c r="P543" i="26"/>
  <c r="Q543" i="26"/>
  <c r="R543" i="26" s="1"/>
  <c r="Q624" i="26"/>
  <c r="R624" i="26" s="1"/>
  <c r="P624" i="26"/>
  <c r="Q236" i="5"/>
  <c r="R236" i="5" s="1"/>
  <c r="P236" i="5"/>
  <c r="P767" i="5"/>
  <c r="Q767" i="5"/>
  <c r="R767" i="5" s="1"/>
  <c r="O20" i="5"/>
  <c r="P770" i="5"/>
  <c r="Q676" i="5"/>
  <c r="R676" i="5" s="1"/>
  <c r="P77" i="5"/>
  <c r="Q77" i="5"/>
  <c r="R77" i="5" s="1"/>
  <c r="P230" i="5"/>
  <c r="Q230" i="5"/>
  <c r="R230" i="5" s="1"/>
  <c r="Q306" i="5"/>
  <c r="R306" i="5" s="1"/>
  <c r="P306" i="5"/>
  <c r="P466" i="5"/>
  <c r="Q466" i="5"/>
  <c r="R466" i="5" s="1"/>
  <c r="P650" i="5"/>
  <c r="Q650" i="5"/>
  <c r="R650" i="5" s="1"/>
  <c r="P669" i="5"/>
  <c r="Q669" i="5"/>
  <c r="R669" i="5" s="1"/>
  <c r="P695" i="5"/>
  <c r="Q695" i="5"/>
  <c r="R695" i="5" s="1"/>
  <c r="J13" i="5"/>
  <c r="Q960" i="5"/>
  <c r="R960" i="5" s="1"/>
  <c r="P538" i="5"/>
  <c r="P548" i="5"/>
  <c r="P521" i="5"/>
  <c r="P248" i="5"/>
  <c r="P150" i="5"/>
  <c r="P124" i="5"/>
  <c r="Q956" i="5"/>
  <c r="R956" i="5" s="1"/>
  <c r="P626" i="5"/>
  <c r="P661" i="5"/>
  <c r="P504" i="5"/>
  <c r="P691" i="5"/>
  <c r="P415" i="5"/>
  <c r="P34" i="5"/>
  <c r="P136" i="5"/>
  <c r="Q136" i="5"/>
  <c r="R136" i="5" s="1"/>
  <c r="Q208" i="5"/>
  <c r="R208" i="5" s="1"/>
  <c r="P208" i="5"/>
  <c r="P388" i="5"/>
  <c r="Q388" i="5"/>
  <c r="R388" i="5" s="1"/>
  <c r="Q412" i="5"/>
  <c r="R412" i="5" s="1"/>
  <c r="P412" i="5"/>
  <c r="P419" i="5"/>
  <c r="Q419" i="5"/>
  <c r="R419" i="5" s="1"/>
  <c r="P422" i="5"/>
  <c r="Q422" i="5"/>
  <c r="R422" i="5" s="1"/>
  <c r="P432" i="5"/>
  <c r="Q432" i="5"/>
  <c r="R432" i="5" s="1"/>
  <c r="Q456" i="5"/>
  <c r="R456" i="5" s="1"/>
  <c r="P456" i="5"/>
  <c r="P494" i="5"/>
  <c r="Q494" i="5"/>
  <c r="R494" i="5" s="1"/>
  <c r="P743" i="5"/>
  <c r="Q743" i="5"/>
  <c r="R743" i="5" s="1"/>
  <c r="P846" i="5"/>
  <c r="Q846" i="5"/>
  <c r="R846" i="5" s="1"/>
  <c r="Q873" i="5"/>
  <c r="R873" i="5" s="1"/>
  <c r="P873" i="5"/>
  <c r="J16" i="5"/>
  <c r="O19" i="5"/>
  <c r="O13" i="5"/>
  <c r="Q969" i="5"/>
  <c r="R969" i="5" s="1"/>
  <c r="P804" i="5"/>
  <c r="P393" i="5"/>
  <c r="Q600" i="5"/>
  <c r="R600" i="5" s="1"/>
  <c r="P327" i="5"/>
  <c r="P347" i="5"/>
  <c r="P635" i="5"/>
  <c r="P373" i="5"/>
  <c r="P797" i="5"/>
  <c r="P372" i="5"/>
  <c r="P337" i="5"/>
  <c r="Q541" i="5"/>
  <c r="R541" i="5" s="1"/>
  <c r="Q786" i="5"/>
  <c r="R786" i="5" s="1"/>
  <c r="P231" i="5"/>
  <c r="P815" i="5"/>
  <c r="Q35" i="5"/>
  <c r="R35" i="5" s="1"/>
  <c r="P35" i="5"/>
  <c r="Q169" i="5"/>
  <c r="R169" i="5" s="1"/>
  <c r="P169" i="5"/>
  <c r="Q191" i="5"/>
  <c r="R191" i="5" s="1"/>
  <c r="P191" i="5"/>
  <c r="P219" i="5"/>
  <c r="Q219" i="5"/>
  <c r="R219" i="5" s="1"/>
  <c r="Q227" i="5"/>
  <c r="R227" i="5" s="1"/>
  <c r="P227" i="5"/>
  <c r="Q357" i="5"/>
  <c r="R357" i="5" s="1"/>
  <c r="P357" i="5"/>
  <c r="Q409" i="5"/>
  <c r="R409" i="5" s="1"/>
  <c r="P409" i="5"/>
  <c r="Q491" i="5"/>
  <c r="R491" i="5" s="1"/>
  <c r="Q569" i="5"/>
  <c r="R569" i="5" s="1"/>
  <c r="P569" i="5"/>
  <c r="Q598" i="5"/>
  <c r="R598" i="5" s="1"/>
  <c r="P598" i="5"/>
  <c r="P612" i="5"/>
  <c r="Q612" i="5"/>
  <c r="R612" i="5" s="1"/>
  <c r="P670" i="5"/>
  <c r="Q670" i="5"/>
  <c r="R670" i="5" s="1"/>
  <c r="Q783" i="5"/>
  <c r="R783" i="5" s="1"/>
  <c r="P783" i="5"/>
  <c r="Q365" i="5"/>
  <c r="R365" i="5" s="1"/>
  <c r="P365" i="5"/>
  <c r="Q500" i="5"/>
  <c r="R500" i="5" s="1"/>
  <c r="P500" i="5"/>
  <c r="P517" i="5"/>
  <c r="Q517" i="5"/>
  <c r="R517" i="5" s="1"/>
  <c r="P586" i="5"/>
  <c r="Q586" i="5"/>
  <c r="R586" i="5" s="1"/>
  <c r="Q702" i="5"/>
  <c r="R702" i="5" s="1"/>
  <c r="P702" i="5"/>
  <c r="Q713" i="5"/>
  <c r="R713" i="5" s="1"/>
  <c r="P713" i="5"/>
  <c r="Q897" i="5"/>
  <c r="R897" i="5" s="1"/>
  <c r="P897" i="5"/>
  <c r="P915" i="5"/>
  <c r="Q915" i="5"/>
  <c r="R915" i="5" s="1"/>
  <c r="J17" i="5"/>
  <c r="O14" i="5"/>
  <c r="P476" i="5"/>
  <c r="P142" i="5"/>
  <c r="Q161" i="5"/>
  <c r="R161" i="5" s="1"/>
  <c r="P161" i="5"/>
  <c r="Q201" i="5"/>
  <c r="R201" i="5" s="1"/>
  <c r="P201" i="5"/>
  <c r="Q211" i="5"/>
  <c r="R211" i="5" s="1"/>
  <c r="P211" i="5"/>
  <c r="Q551" i="5"/>
  <c r="R551" i="5" s="1"/>
  <c r="P551" i="5"/>
  <c r="P590" i="5"/>
  <c r="Q590" i="5"/>
  <c r="R590" i="5" s="1"/>
  <c r="J15" i="5"/>
  <c r="P727" i="5"/>
  <c r="P89" i="5"/>
  <c r="Q89" i="5"/>
  <c r="R89" i="5" s="1"/>
  <c r="Q323" i="5"/>
  <c r="R323" i="5" s="1"/>
  <c r="P323" i="5"/>
  <c r="Q556" i="5"/>
  <c r="R556" i="5" s="1"/>
  <c r="P556" i="5"/>
  <c r="Q967" i="5"/>
  <c r="R967" i="5" s="1"/>
  <c r="P771" i="5"/>
  <c r="Q518" i="5"/>
  <c r="R518" i="5" s="1"/>
  <c r="P389" i="5"/>
  <c r="Q644" i="5"/>
  <c r="R644" i="5" s="1"/>
  <c r="Q140" i="5"/>
  <c r="R140" i="5" s="1"/>
  <c r="P148" i="5"/>
  <c r="P331" i="5"/>
  <c r="P413" i="5"/>
  <c r="P341" i="5"/>
  <c r="P50" i="5"/>
  <c r="Q122" i="5"/>
  <c r="R122" i="5" s="1"/>
  <c r="P122" i="5"/>
  <c r="Q134" i="5"/>
  <c r="R134" i="5" s="1"/>
  <c r="P134" i="5"/>
  <c r="Q308" i="5"/>
  <c r="R308" i="5" s="1"/>
  <c r="P308" i="5"/>
  <c r="P410" i="5"/>
  <c r="Q410" i="5"/>
  <c r="R410" i="5" s="1"/>
  <c r="P566" i="5"/>
  <c r="Q566" i="5"/>
  <c r="R566" i="5" s="1"/>
  <c r="Q737" i="5"/>
  <c r="R737" i="5" s="1"/>
  <c r="P737" i="5"/>
  <c r="Q836" i="5"/>
  <c r="R836" i="5" s="1"/>
  <c r="P836" i="5"/>
  <c r="O15" i="5"/>
  <c r="P165" i="5"/>
  <c r="Q222" i="5"/>
  <c r="R222" i="5" s="1"/>
  <c r="Q270" i="5"/>
  <c r="R270" i="5" s="1"/>
  <c r="Q85" i="5"/>
  <c r="R85" i="5" s="1"/>
  <c r="Q117" i="5"/>
  <c r="R117" i="5" s="1"/>
  <c r="Q927" i="5"/>
  <c r="R927" i="5" s="1"/>
  <c r="P297" i="5"/>
  <c r="P869" i="5"/>
  <c r="P216" i="5"/>
  <c r="P391" i="5"/>
  <c r="Q52" i="5"/>
  <c r="R52" i="5" s="1"/>
  <c r="P52" i="5"/>
  <c r="Q83" i="5"/>
  <c r="R83" i="5" s="1"/>
  <c r="P83" i="5"/>
  <c r="Q235" i="5"/>
  <c r="R235" i="5" s="1"/>
  <c r="P235" i="5"/>
  <c r="Q280" i="5"/>
  <c r="R280" i="5" s="1"/>
  <c r="P280" i="5"/>
  <c r="Q291" i="5"/>
  <c r="R291" i="5" s="1"/>
  <c r="P291" i="5"/>
  <c r="P386" i="5"/>
  <c r="Q386" i="5"/>
  <c r="R386" i="5" s="1"/>
  <c r="P557" i="5"/>
  <c r="Q557" i="5"/>
  <c r="R557" i="5" s="1"/>
  <c r="P730" i="5"/>
  <c r="Q730" i="5"/>
  <c r="R730" i="5" s="1"/>
  <c r="Q741" i="5"/>
  <c r="R741" i="5" s="1"/>
  <c r="P741" i="5"/>
  <c r="P752" i="5"/>
  <c r="Q752" i="5"/>
  <c r="R752" i="5" s="1"/>
  <c r="Q875" i="5"/>
  <c r="R875" i="5" s="1"/>
  <c r="P875" i="5"/>
  <c r="P966" i="5"/>
  <c r="Q966" i="5"/>
  <c r="R966" i="5" s="1"/>
  <c r="P394" i="5"/>
  <c r="P642" i="5"/>
  <c r="P593" i="5"/>
  <c r="P582" i="5"/>
  <c r="Q715" i="5"/>
  <c r="R715" i="5" s="1"/>
  <c r="P715" i="5"/>
  <c r="Q818" i="5"/>
  <c r="R818" i="5" s="1"/>
  <c r="P818" i="5"/>
  <c r="P917" i="5"/>
  <c r="Q917" i="5"/>
  <c r="R917" i="5" s="1"/>
  <c r="O18" i="5"/>
  <c r="J18" i="5"/>
  <c r="O16" i="5"/>
  <c r="O12" i="5"/>
  <c r="P120" i="5"/>
  <c r="Q238" i="5"/>
  <c r="R238" i="5" s="1"/>
  <c r="P296" i="5"/>
  <c r="Q54" i="5"/>
  <c r="R54" i="5" s="1"/>
  <c r="Q14" i="5"/>
  <c r="R14" i="5" s="1"/>
  <c r="P754" i="5"/>
  <c r="P153" i="5"/>
  <c r="P507" i="5"/>
  <c r="Q443" i="5"/>
  <c r="R443" i="5" s="1"/>
  <c r="P346" i="5"/>
  <c r="Q604" i="5"/>
  <c r="R604" i="5" s="1"/>
  <c r="Q60" i="5"/>
  <c r="R60" i="5" s="1"/>
  <c r="P60" i="5"/>
  <c r="Q193" i="5"/>
  <c r="R193" i="5" s="1"/>
  <c r="P193" i="5"/>
  <c r="Q321" i="5"/>
  <c r="R321" i="5" s="1"/>
  <c r="P321" i="5"/>
  <c r="Q424" i="5"/>
  <c r="R424" i="5" s="1"/>
  <c r="P424" i="5"/>
  <c r="P438" i="5"/>
  <c r="Q438" i="5"/>
  <c r="R438" i="5" s="1"/>
  <c r="P694" i="5"/>
  <c r="Q694" i="5"/>
  <c r="R694" i="5" s="1"/>
  <c r="Q709" i="5"/>
  <c r="R709" i="5" s="1"/>
  <c r="P709" i="5"/>
  <c r="Q749" i="5"/>
  <c r="R749" i="5" s="1"/>
  <c r="P749" i="5"/>
  <c r="Q802" i="5"/>
  <c r="R802" i="5" s="1"/>
  <c r="P802" i="5"/>
  <c r="P826" i="5"/>
  <c r="Q826" i="5"/>
  <c r="R826" i="5" s="1"/>
  <c r="P911" i="5"/>
  <c r="Q911" i="5"/>
  <c r="R911" i="5" s="1"/>
  <c r="Q155" i="5"/>
  <c r="R155" i="5" s="1"/>
  <c r="P155" i="5"/>
  <c r="Q288" i="5"/>
  <c r="R288" i="5" s="1"/>
  <c r="P288" i="5"/>
  <c r="Q328" i="5"/>
  <c r="R328" i="5" s="1"/>
  <c r="P328" i="5"/>
  <c r="Q431" i="5"/>
  <c r="R431" i="5" s="1"/>
  <c r="P431" i="5"/>
  <c r="P549" i="5"/>
  <c r="Q549" i="5"/>
  <c r="R549" i="5" s="1"/>
  <c r="P579" i="5"/>
  <c r="Q579" i="5"/>
  <c r="R579" i="5" s="1"/>
  <c r="Q601" i="5"/>
  <c r="R601" i="5" s="1"/>
  <c r="P601" i="5"/>
  <c r="P794" i="5"/>
  <c r="Q794" i="5"/>
  <c r="R794" i="5" s="1"/>
  <c r="Q697" i="5"/>
  <c r="R697" i="5" s="1"/>
  <c r="P697" i="5"/>
  <c r="P736" i="5"/>
  <c r="Q736" i="5"/>
  <c r="R736" i="5" s="1"/>
  <c r="P799" i="5"/>
  <c r="Q799" i="5"/>
  <c r="R799" i="5" s="1"/>
  <c r="P841" i="5"/>
  <c r="Q841" i="5"/>
  <c r="R841" i="5" s="1"/>
  <c r="Q183" i="5"/>
  <c r="R183" i="5" s="1"/>
  <c r="P183" i="5"/>
  <c r="Q330" i="5"/>
  <c r="R330" i="5" s="1"/>
  <c r="P330" i="5"/>
  <c r="Q429" i="5"/>
  <c r="R429" i="5" s="1"/>
  <c r="P429" i="5"/>
  <c r="P596" i="5"/>
  <c r="Q596" i="5"/>
  <c r="R596" i="5" s="1"/>
  <c r="Q701" i="5"/>
  <c r="R701" i="5" s="1"/>
  <c r="P701" i="5"/>
  <c r="Q39" i="25"/>
  <c r="R39" i="25" s="1"/>
  <c r="P39" i="25"/>
  <c r="K80" i="25"/>
  <c r="J79" i="25"/>
  <c r="O79" i="25"/>
  <c r="Q300" i="5"/>
  <c r="R300" i="5" s="1"/>
  <c r="P300" i="5"/>
  <c r="G49" i="9"/>
  <c r="I49" i="9"/>
  <c r="E58" i="9"/>
  <c r="C58" i="9"/>
  <c r="M58" i="9" s="1"/>
  <c r="C24" i="9"/>
  <c r="I24" i="9"/>
  <c r="F34" i="9"/>
  <c r="I34" i="9"/>
  <c r="C43" i="9"/>
  <c r="I43" i="9"/>
  <c r="D52" i="9"/>
  <c r="I52" i="9"/>
  <c r="Q11" i="5"/>
  <c r="R11" i="5" s="1"/>
  <c r="P11" i="5"/>
  <c r="P559" i="5"/>
  <c r="Q559" i="5"/>
  <c r="R559" i="5" s="1"/>
  <c r="C10" i="38"/>
  <c r="B10" i="38"/>
  <c r="P36" i="25"/>
  <c r="Q36" i="25"/>
  <c r="R36" i="25" s="1"/>
  <c r="Q129" i="5"/>
  <c r="R129" i="5" s="1"/>
  <c r="P129" i="5"/>
  <c r="Q160" i="5"/>
  <c r="R160" i="5" s="1"/>
  <c r="P160" i="5"/>
  <c r="P735" i="5"/>
  <c r="Q735" i="5"/>
  <c r="R735" i="5" s="1"/>
  <c r="Q739" i="5"/>
  <c r="R739" i="5" s="1"/>
  <c r="P739" i="5"/>
  <c r="Q209" i="5"/>
  <c r="R209" i="5" s="1"/>
  <c r="P209" i="5"/>
  <c r="Q249" i="5"/>
  <c r="R249" i="5" s="1"/>
  <c r="P249" i="5"/>
  <c r="Q252" i="5"/>
  <c r="R252" i="5" s="1"/>
  <c r="P252" i="5"/>
  <c r="Q126" i="5"/>
  <c r="R126" i="5" s="1"/>
  <c r="P126" i="5"/>
  <c r="P95" i="5"/>
  <c r="Q95" i="5"/>
  <c r="R95" i="5" s="1"/>
  <c r="Q99" i="5"/>
  <c r="R99" i="5" s="1"/>
  <c r="P99" i="5"/>
  <c r="Q143" i="5"/>
  <c r="R143" i="5" s="1"/>
  <c r="P143" i="5"/>
  <c r="P850" i="5"/>
  <c r="Q850" i="5"/>
  <c r="R850" i="5" s="1"/>
  <c r="Q863" i="5"/>
  <c r="R863" i="5" s="1"/>
  <c r="P863" i="5"/>
  <c r="Q874" i="5"/>
  <c r="R874" i="5" s="1"/>
  <c r="P874" i="5"/>
  <c r="Q878" i="5"/>
  <c r="R878" i="5" s="1"/>
  <c r="P878" i="5"/>
  <c r="Q931" i="5"/>
  <c r="R931" i="5" s="1"/>
  <c r="P931" i="5"/>
  <c r="P938" i="5"/>
  <c r="Q938" i="5"/>
  <c r="R938" i="5" s="1"/>
  <c r="P945" i="5"/>
  <c r="Q945" i="5"/>
  <c r="R945" i="5" s="1"/>
  <c r="P963" i="5"/>
  <c r="Q963" i="5"/>
  <c r="R963" i="5" s="1"/>
  <c r="P995" i="5"/>
  <c r="Q995" i="5"/>
  <c r="R995" i="5" s="1"/>
  <c r="Q80" i="5"/>
  <c r="R80" i="5" s="1"/>
  <c r="P80" i="5"/>
  <c r="Q206" i="5"/>
  <c r="R206" i="5" s="1"/>
  <c r="P206" i="5"/>
  <c r="Q685" i="5"/>
  <c r="R685" i="5" s="1"/>
  <c r="P685" i="5"/>
  <c r="P732" i="5"/>
  <c r="Q732" i="5"/>
  <c r="R732" i="5" s="1"/>
  <c r="Q73" i="5"/>
  <c r="R73" i="5" s="1"/>
  <c r="P73" i="5"/>
  <c r="Q310" i="5"/>
  <c r="R310" i="5" s="1"/>
  <c r="P310" i="5"/>
  <c r="Q475" i="5"/>
  <c r="R475" i="5" s="1"/>
  <c r="P475" i="5"/>
  <c r="F59" i="9"/>
  <c r="I59" i="9"/>
  <c r="H59" i="9"/>
  <c r="J59" i="9"/>
  <c r="K59" i="9"/>
  <c r="Q36" i="5"/>
  <c r="R36" i="5" s="1"/>
  <c r="P36" i="5"/>
  <c r="P303" i="5"/>
  <c r="Q303" i="5"/>
  <c r="R303" i="5" s="1"/>
  <c r="E28" i="9"/>
  <c r="I28" i="9"/>
  <c r="H28" i="9"/>
  <c r="L28" i="9"/>
  <c r="G28" i="9"/>
  <c r="P29" i="5"/>
  <c r="Q29" i="5"/>
  <c r="R29" i="5" s="1"/>
  <c r="Q33" i="5"/>
  <c r="R33" i="5" s="1"/>
  <c r="P33" i="5"/>
  <c r="P48" i="5"/>
  <c r="Q48" i="5"/>
  <c r="R48" i="5" s="1"/>
  <c r="Q66" i="5"/>
  <c r="R66" i="5" s="1"/>
  <c r="P66" i="5"/>
  <c r="Q70" i="5"/>
  <c r="R70" i="5" s="1"/>
  <c r="P70" i="5"/>
  <c r="Q146" i="5"/>
  <c r="R146" i="5" s="1"/>
  <c r="P146" i="5"/>
  <c r="Q163" i="5"/>
  <c r="R163" i="5" s="1"/>
  <c r="P163" i="5"/>
  <c r="P384" i="5"/>
  <c r="Q384" i="5"/>
  <c r="R384" i="5" s="1"/>
  <c r="Q397" i="5"/>
  <c r="R397" i="5" s="1"/>
  <c r="P397" i="5"/>
  <c r="Q403" i="5"/>
  <c r="R403" i="5" s="1"/>
  <c r="P403" i="5"/>
  <c r="A32" i="28"/>
  <c r="C13" i="36" s="1"/>
  <c r="A6" i="38" s="1"/>
  <c r="C6" i="38" s="1"/>
  <c r="C14" i="36"/>
  <c r="A7" i="38" s="1"/>
  <c r="B7" i="38" s="1"/>
  <c r="C12" i="36"/>
  <c r="A5" i="38" s="1"/>
  <c r="C5" i="38" s="1"/>
  <c r="Q58" i="5"/>
  <c r="R58" i="5" s="1"/>
  <c r="P58" i="5"/>
  <c r="Q159" i="5"/>
  <c r="R159" i="5" s="1"/>
  <c r="P159" i="5"/>
  <c r="Q213" i="5"/>
  <c r="R213" i="5" s="1"/>
  <c r="P213" i="5"/>
  <c r="J26" i="9"/>
  <c r="I26" i="9"/>
  <c r="D35" i="9"/>
  <c r="I35" i="9"/>
  <c r="E44" i="9"/>
  <c r="I44" i="9"/>
  <c r="E53" i="9"/>
  <c r="I53" i="9"/>
  <c r="P13" i="25"/>
  <c r="Q13" i="25"/>
  <c r="R13" i="25" s="1"/>
  <c r="Q26" i="25"/>
  <c r="R26" i="25" s="1"/>
  <c r="P26" i="25"/>
  <c r="Q276" i="5"/>
  <c r="R276" i="5" s="1"/>
  <c r="Q130" i="5"/>
  <c r="R130" i="5" s="1"/>
  <c r="P130" i="5"/>
  <c r="Q194" i="5"/>
  <c r="R194" i="5" s="1"/>
  <c r="P194" i="5"/>
  <c r="Q279" i="5"/>
  <c r="R279" i="5" s="1"/>
  <c r="Q293" i="5"/>
  <c r="R293" i="5" s="1"/>
  <c r="P293" i="5"/>
  <c r="Q659" i="5"/>
  <c r="R659" i="5" s="1"/>
  <c r="P659" i="5"/>
  <c r="Q729" i="5"/>
  <c r="R729" i="5" s="1"/>
  <c r="P729" i="5"/>
  <c r="D27" i="9"/>
  <c r="I27" i="9"/>
  <c r="C27" i="9"/>
  <c r="L36" i="9"/>
  <c r="I36" i="9"/>
  <c r="F36" i="9"/>
  <c r="H45" i="9"/>
  <c r="I45" i="9"/>
  <c r="L54" i="9"/>
  <c r="I54" i="9"/>
  <c r="K54" i="9"/>
  <c r="C54" i="9"/>
  <c r="Q16" i="25"/>
  <c r="R16" i="25" s="1"/>
  <c r="P17" i="5"/>
  <c r="Q19" i="5"/>
  <c r="R19" i="5" s="1"/>
  <c r="Q26" i="5"/>
  <c r="R26" i="5" s="1"/>
  <c r="P26" i="5"/>
  <c r="Q123" i="5"/>
  <c r="R123" i="5" s="1"/>
  <c r="P123" i="5"/>
  <c r="Q272" i="5"/>
  <c r="R272" i="5" s="1"/>
  <c r="P272" i="5"/>
  <c r="Q352" i="5"/>
  <c r="R352" i="5" s="1"/>
  <c r="P352" i="5"/>
  <c r="P699" i="5"/>
  <c r="Q699" i="5"/>
  <c r="R699" i="5" s="1"/>
  <c r="Q12" i="5"/>
  <c r="I37" i="9" s="1"/>
  <c r="P12" i="5"/>
  <c r="Q111" i="5"/>
  <c r="R111" i="5" s="1"/>
  <c r="P111" i="5"/>
  <c r="Q178" i="5"/>
  <c r="R178" i="5" s="1"/>
  <c r="P178" i="5"/>
  <c r="Q241" i="5"/>
  <c r="R241" i="5" s="1"/>
  <c r="P241" i="5"/>
  <c r="Q245" i="5"/>
  <c r="R245" i="5" s="1"/>
  <c r="P245" i="5"/>
  <c r="Q251" i="5"/>
  <c r="R251" i="5" s="1"/>
  <c r="P251" i="5"/>
  <c r="Q313" i="5"/>
  <c r="R313" i="5" s="1"/>
  <c r="P313" i="5"/>
  <c r="Q335" i="5"/>
  <c r="R335" i="5" s="1"/>
  <c r="P335" i="5"/>
  <c r="Q345" i="5"/>
  <c r="R345" i="5" s="1"/>
  <c r="P345" i="5"/>
  <c r="Q899" i="5"/>
  <c r="R899" i="5" s="1"/>
  <c r="P899" i="5"/>
  <c r="P903" i="5"/>
  <c r="Q903" i="5"/>
  <c r="R903" i="5" s="1"/>
  <c r="P948" i="5"/>
  <c r="Q948" i="5"/>
  <c r="R948" i="5" s="1"/>
  <c r="P987" i="5"/>
  <c r="Q987" i="5"/>
  <c r="R987" i="5" s="1"/>
  <c r="P994" i="5"/>
  <c r="Q994" i="5"/>
  <c r="R994" i="5" s="1"/>
  <c r="D39" i="9"/>
  <c r="I39" i="9"/>
  <c r="C47" i="9"/>
  <c r="I47" i="9"/>
  <c r="C57" i="9"/>
  <c r="I57" i="9"/>
  <c r="Q175" i="5"/>
  <c r="R175" i="5" s="1"/>
  <c r="P175" i="5"/>
  <c r="P232" i="5"/>
  <c r="Q232" i="5"/>
  <c r="R232" i="5" s="1"/>
  <c r="Q255" i="5"/>
  <c r="R255" i="5" s="1"/>
  <c r="P255" i="5"/>
  <c r="Q332" i="5"/>
  <c r="R332" i="5" s="1"/>
  <c r="P332" i="5"/>
  <c r="Q342" i="5"/>
  <c r="R342" i="5" s="1"/>
  <c r="P342" i="5"/>
  <c r="P489" i="5"/>
  <c r="Q489" i="5"/>
  <c r="R489" i="5" s="1"/>
  <c r="Q543" i="5"/>
  <c r="R543" i="5" s="1"/>
  <c r="P543" i="5"/>
  <c r="P568" i="5"/>
  <c r="Q568" i="5"/>
  <c r="R568" i="5" s="1"/>
  <c r="P890" i="5"/>
  <c r="Q890" i="5"/>
  <c r="R890" i="5" s="1"/>
  <c r="P998" i="5"/>
  <c r="Q998" i="5"/>
  <c r="R998" i="5" s="1"/>
  <c r="P1005" i="5"/>
  <c r="Q1005" i="5"/>
  <c r="R1005" i="5" s="1"/>
  <c r="E23" i="9"/>
  <c r="C23" i="9"/>
  <c r="I23" i="9"/>
  <c r="F33" i="9"/>
  <c r="I33" i="9"/>
  <c r="H42" i="9"/>
  <c r="I42" i="9"/>
  <c r="P22" i="25"/>
  <c r="Q32" i="25"/>
  <c r="R32" i="25" s="1"/>
  <c r="Q101" i="5"/>
  <c r="R101" i="5" s="1"/>
  <c r="Q220" i="5"/>
  <c r="R220" i="5" s="1"/>
  <c r="P57" i="5"/>
  <c r="P495" i="5"/>
  <c r="P32" i="5"/>
  <c r="P316" i="5"/>
  <c r="Q104" i="5"/>
  <c r="R104" i="5" s="1"/>
  <c r="P104" i="5"/>
  <c r="P234" i="5"/>
  <c r="Q234" i="5"/>
  <c r="R234" i="5" s="1"/>
  <c r="Q258" i="5"/>
  <c r="R258" i="5" s="1"/>
  <c r="P258" i="5"/>
  <c r="Q320" i="5"/>
  <c r="R320" i="5" s="1"/>
  <c r="P320" i="5"/>
  <c r="Q348" i="5"/>
  <c r="R348" i="5" s="1"/>
  <c r="P348" i="5"/>
  <c r="Q355" i="5"/>
  <c r="R355" i="5" s="1"/>
  <c r="P355" i="5"/>
  <c r="P408" i="5"/>
  <c r="Q408" i="5"/>
  <c r="R408" i="5" s="1"/>
  <c r="P567" i="5"/>
  <c r="Q567" i="5"/>
  <c r="R567" i="5" s="1"/>
  <c r="K56" i="9"/>
  <c r="I56" i="9"/>
  <c r="C33" i="38"/>
  <c r="C25" i="9"/>
  <c r="I25" i="9"/>
  <c r="P19" i="25"/>
  <c r="Q19" i="25"/>
  <c r="R19" i="25" s="1"/>
  <c r="P56" i="5"/>
  <c r="P109" i="5"/>
  <c r="P41" i="5"/>
  <c r="Q41" i="5"/>
  <c r="R41" i="5" s="1"/>
  <c r="Q96" i="5"/>
  <c r="R96" i="5" s="1"/>
  <c r="P96" i="5"/>
  <c r="Q115" i="5"/>
  <c r="R115" i="5" s="1"/>
  <c r="P115" i="5"/>
  <c r="P121" i="5"/>
  <c r="Q121" i="5"/>
  <c r="R121" i="5" s="1"/>
  <c r="P185" i="5"/>
  <c r="Q185" i="5"/>
  <c r="R185" i="5" s="1"/>
  <c r="Q273" i="5"/>
  <c r="R273" i="5" s="1"/>
  <c r="P273" i="5"/>
  <c r="Q298" i="5"/>
  <c r="R298" i="5" s="1"/>
  <c r="Q304" i="5"/>
  <c r="R304" i="5" s="1"/>
  <c r="P304" i="5"/>
  <c r="P307" i="5"/>
  <c r="Q307" i="5"/>
  <c r="R307" i="5" s="1"/>
  <c r="Q336" i="5"/>
  <c r="R336" i="5" s="1"/>
  <c r="P336" i="5"/>
  <c r="P524" i="5"/>
  <c r="Q524" i="5"/>
  <c r="R524" i="5" s="1"/>
  <c r="P606" i="5"/>
  <c r="Q606" i="5"/>
  <c r="R606" i="5" s="1"/>
  <c r="Q623" i="5"/>
  <c r="R623" i="5" s="1"/>
  <c r="Q638" i="5"/>
  <c r="R638" i="5" s="1"/>
  <c r="P638" i="5"/>
  <c r="P653" i="5"/>
  <c r="Q653" i="5"/>
  <c r="R653" i="5" s="1"/>
  <c r="P668" i="5"/>
  <c r="Q668" i="5"/>
  <c r="R668" i="5" s="1"/>
  <c r="Q679" i="5"/>
  <c r="R679" i="5" s="1"/>
  <c r="P679" i="5"/>
  <c r="P866" i="5"/>
  <c r="Q866" i="5"/>
  <c r="R866" i="5" s="1"/>
  <c r="Q49" i="5"/>
  <c r="R49" i="5" s="1"/>
  <c r="P49" i="5"/>
  <c r="Q74" i="5"/>
  <c r="R74" i="5" s="1"/>
  <c r="P74" i="5"/>
  <c r="P144" i="5"/>
  <c r="Q144" i="5"/>
  <c r="R144" i="5" s="1"/>
  <c r="P195" i="5"/>
  <c r="Q195" i="5"/>
  <c r="R195" i="5" s="1"/>
  <c r="P223" i="5"/>
  <c r="Q223" i="5"/>
  <c r="R223" i="5" s="1"/>
  <c r="P247" i="5"/>
  <c r="Q247" i="5"/>
  <c r="R247" i="5" s="1"/>
  <c r="Q283" i="5"/>
  <c r="R283" i="5" s="1"/>
  <c r="Q290" i="5"/>
  <c r="R290" i="5" s="1"/>
  <c r="P290" i="5"/>
  <c r="Q294" i="5"/>
  <c r="R294" i="5" s="1"/>
  <c r="P294" i="5"/>
  <c r="P329" i="5"/>
  <c r="Q329" i="5"/>
  <c r="R329" i="5" s="1"/>
  <c r="Q360" i="5"/>
  <c r="R360" i="5" s="1"/>
  <c r="P360" i="5"/>
  <c r="Q369" i="5"/>
  <c r="R369" i="5" s="1"/>
  <c r="P512" i="5"/>
  <c r="Q512" i="5"/>
  <c r="R512" i="5" s="1"/>
  <c r="P531" i="5"/>
  <c r="Q531" i="5"/>
  <c r="R531" i="5" s="1"/>
  <c r="Q646" i="5"/>
  <c r="R646" i="5" s="1"/>
  <c r="P646" i="5"/>
  <c r="Q776" i="5"/>
  <c r="R776" i="5" s="1"/>
  <c r="P812" i="5"/>
  <c r="Q812" i="5"/>
  <c r="R812" i="5" s="1"/>
  <c r="Q162" i="25"/>
  <c r="R162" i="25" s="1"/>
  <c r="P162" i="25"/>
  <c r="P165" i="25"/>
  <c r="Q165" i="25"/>
  <c r="R165" i="25" s="1"/>
  <c r="C55" i="9"/>
  <c r="I55" i="9"/>
  <c r="Q42" i="5"/>
  <c r="R42" i="5" s="1"/>
  <c r="P42" i="5"/>
  <c r="Q64" i="5"/>
  <c r="R64" i="5" s="1"/>
  <c r="P64" i="5"/>
  <c r="P170" i="5"/>
  <c r="Q170" i="5"/>
  <c r="R170" i="5" s="1"/>
  <c r="Q264" i="5"/>
  <c r="R264" i="5" s="1"/>
  <c r="Q319" i="5"/>
  <c r="R319" i="5" s="1"/>
  <c r="P319" i="5"/>
  <c r="P498" i="5"/>
  <c r="Q498" i="5"/>
  <c r="R498" i="5" s="1"/>
  <c r="Q525" i="5"/>
  <c r="R525" i="5" s="1"/>
  <c r="P525" i="5"/>
  <c r="Q744" i="5"/>
  <c r="R744" i="5" s="1"/>
  <c r="P744" i="5"/>
  <c r="P839" i="5"/>
  <c r="Q839" i="5"/>
  <c r="R839" i="5" s="1"/>
  <c r="K22" i="9"/>
  <c r="I22" i="9"/>
  <c r="C32" i="9"/>
  <c r="I32" i="9"/>
  <c r="J38" i="9"/>
  <c r="I38" i="9"/>
  <c r="P106" i="5"/>
  <c r="Q106" i="5"/>
  <c r="R106" i="5" s="1"/>
  <c r="Q145" i="5"/>
  <c r="R145" i="5" s="1"/>
  <c r="P145" i="5"/>
  <c r="Q224" i="5"/>
  <c r="R224" i="5" s="1"/>
  <c r="P224" i="5"/>
  <c r="Q287" i="5"/>
  <c r="R287" i="5" s="1"/>
  <c r="P287" i="5"/>
  <c r="Q351" i="5"/>
  <c r="R351" i="5" s="1"/>
  <c r="P351" i="5"/>
  <c r="P414" i="5"/>
  <c r="Q414" i="5"/>
  <c r="R414" i="5" s="1"/>
  <c r="Q439" i="5"/>
  <c r="R439" i="5" s="1"/>
  <c r="P439" i="5"/>
  <c r="Q809" i="5"/>
  <c r="R809" i="5" s="1"/>
  <c r="P809" i="5"/>
  <c r="P371" i="5"/>
  <c r="Q28" i="5"/>
  <c r="R28" i="5" s="1"/>
  <c r="P28" i="5"/>
  <c r="P55" i="5"/>
  <c r="Q55" i="5"/>
  <c r="R55" i="5" s="1"/>
  <c r="Q72" i="5"/>
  <c r="R72" i="5" s="1"/>
  <c r="P72" i="5"/>
  <c r="Q131" i="5"/>
  <c r="R131" i="5" s="1"/>
  <c r="P131" i="5"/>
  <c r="Q177" i="5"/>
  <c r="R177" i="5" s="1"/>
  <c r="P177" i="5"/>
  <c r="Q226" i="5"/>
  <c r="R226" i="5" s="1"/>
  <c r="P226" i="5"/>
  <c r="Q275" i="5"/>
  <c r="R275" i="5" s="1"/>
  <c r="P275" i="5"/>
  <c r="P289" i="5"/>
  <c r="Q289" i="5"/>
  <c r="R289" i="5" s="1"/>
  <c r="P309" i="5"/>
  <c r="Q309" i="5"/>
  <c r="R309" i="5" s="1"/>
  <c r="Q322" i="5"/>
  <c r="R322" i="5" s="1"/>
  <c r="P322" i="5"/>
  <c r="P325" i="5"/>
  <c r="Q325" i="5"/>
  <c r="R325" i="5" s="1"/>
  <c r="Q363" i="5"/>
  <c r="R363" i="5" s="1"/>
  <c r="P363" i="5"/>
  <c r="P450" i="5"/>
  <c r="Q450" i="5"/>
  <c r="R450" i="5" s="1"/>
  <c r="Q468" i="5"/>
  <c r="R468" i="5" s="1"/>
  <c r="P468" i="5"/>
  <c r="P552" i="5"/>
  <c r="Q552" i="5"/>
  <c r="R552" i="5" s="1"/>
  <c r="P645" i="5"/>
  <c r="Q645" i="5"/>
  <c r="R645" i="5" s="1"/>
  <c r="P909" i="5"/>
  <c r="Q909" i="5"/>
  <c r="R909" i="5" s="1"/>
  <c r="P979" i="5"/>
  <c r="Q979" i="5"/>
  <c r="R979" i="5" s="1"/>
  <c r="Q158" i="25"/>
  <c r="R158" i="25" s="1"/>
  <c r="P158" i="25"/>
  <c r="P189" i="25"/>
  <c r="Q189" i="25"/>
  <c r="R189" i="25" s="1"/>
  <c r="Q23" i="5"/>
  <c r="R23" i="5" s="1"/>
  <c r="P23" i="5"/>
  <c r="Q40" i="5"/>
  <c r="R40" i="5" s="1"/>
  <c r="P40" i="5"/>
  <c r="P43" i="5"/>
  <c r="Q43" i="5"/>
  <c r="R43" i="5" s="1"/>
  <c r="Q98" i="5"/>
  <c r="R98" i="5" s="1"/>
  <c r="P98" i="5"/>
  <c r="Q147" i="5"/>
  <c r="R147" i="5" s="1"/>
  <c r="P147" i="5"/>
  <c r="Q259" i="5"/>
  <c r="R259" i="5" s="1"/>
  <c r="P259" i="5"/>
  <c r="Q301" i="5"/>
  <c r="R301" i="5" s="1"/>
  <c r="P301" i="5"/>
  <c r="Q314" i="5"/>
  <c r="R314" i="5" s="1"/>
  <c r="P314" i="5"/>
  <c r="Q370" i="5"/>
  <c r="R370" i="5" s="1"/>
  <c r="P370" i="5"/>
  <c r="Q401" i="5"/>
  <c r="R401" i="5" s="1"/>
  <c r="P478" i="5"/>
  <c r="Q478" i="5"/>
  <c r="R478" i="5" s="1"/>
  <c r="Q571" i="5"/>
  <c r="R571" i="5" s="1"/>
  <c r="Q577" i="5"/>
  <c r="R577" i="5" s="1"/>
  <c r="P577" i="5"/>
  <c r="P696" i="5"/>
  <c r="Q696" i="5"/>
  <c r="R696" i="5" s="1"/>
  <c r="Q742" i="5"/>
  <c r="R742" i="5" s="1"/>
  <c r="P742" i="5"/>
  <c r="P790" i="5"/>
  <c r="Q790" i="5"/>
  <c r="R790" i="5" s="1"/>
  <c r="Q879" i="5"/>
  <c r="R879" i="5" s="1"/>
  <c r="P879" i="5"/>
  <c r="Q268" i="25"/>
  <c r="R268" i="25" s="1"/>
  <c r="P268" i="25"/>
  <c r="Q239" i="5"/>
  <c r="R239" i="5" s="1"/>
  <c r="P239" i="5"/>
  <c r="Q340" i="5"/>
  <c r="R340" i="5" s="1"/>
  <c r="P340" i="5"/>
  <c r="P343" i="5"/>
  <c r="Q343" i="5"/>
  <c r="R343" i="5" s="1"/>
  <c r="P395" i="5"/>
  <c r="Q395" i="5"/>
  <c r="R395" i="5" s="1"/>
  <c r="P446" i="5"/>
  <c r="Q446" i="5"/>
  <c r="R446" i="5" s="1"/>
  <c r="P487" i="5"/>
  <c r="Q487" i="5"/>
  <c r="R487" i="5" s="1"/>
  <c r="Q493" i="5"/>
  <c r="R493" i="5" s="1"/>
  <c r="P493" i="5"/>
  <c r="Q690" i="5"/>
  <c r="R690" i="5" s="1"/>
  <c r="P690" i="5"/>
  <c r="Q814" i="5"/>
  <c r="R814" i="5" s="1"/>
  <c r="P814" i="5"/>
  <c r="Q858" i="5"/>
  <c r="R858" i="5" s="1"/>
  <c r="P858" i="5"/>
  <c r="Q24" i="5"/>
  <c r="R24" i="5" s="1"/>
  <c r="P24" i="5"/>
  <c r="P27" i="5"/>
  <c r="Q27" i="5"/>
  <c r="R27" i="5" s="1"/>
  <c r="P71" i="5"/>
  <c r="Q71" i="5"/>
  <c r="R71" i="5" s="1"/>
  <c r="P127" i="5"/>
  <c r="Q127" i="5"/>
  <c r="R127" i="5" s="1"/>
  <c r="Q162" i="5"/>
  <c r="R162" i="5" s="1"/>
  <c r="P162" i="5"/>
  <c r="P176" i="5"/>
  <c r="Q176" i="5"/>
  <c r="R176" i="5" s="1"/>
  <c r="P225" i="5"/>
  <c r="Q225" i="5"/>
  <c r="R225" i="5" s="1"/>
  <c r="Q302" i="5"/>
  <c r="R302" i="5" s="1"/>
  <c r="P302" i="5"/>
  <c r="Q318" i="5"/>
  <c r="R318" i="5" s="1"/>
  <c r="P318" i="5"/>
  <c r="Q334" i="5"/>
  <c r="R334" i="5" s="1"/>
  <c r="P334" i="5"/>
  <c r="Q353" i="5"/>
  <c r="R353" i="5" s="1"/>
  <c r="P353" i="5"/>
  <c r="Q362" i="5"/>
  <c r="R362" i="5" s="1"/>
  <c r="P362" i="5"/>
  <c r="P430" i="5"/>
  <c r="Q430" i="5"/>
  <c r="R430" i="5" s="1"/>
  <c r="Q511" i="5"/>
  <c r="R511" i="5" s="1"/>
  <c r="P684" i="5"/>
  <c r="Q684" i="5"/>
  <c r="R684" i="5" s="1"/>
  <c r="P720" i="5"/>
  <c r="Q720" i="5"/>
  <c r="R720" i="5" s="1"/>
  <c r="P791" i="5"/>
  <c r="Q791" i="5"/>
  <c r="R791" i="5" s="1"/>
  <c r="Q837" i="5"/>
  <c r="R837" i="5" s="1"/>
  <c r="P837" i="5"/>
  <c r="P922" i="5"/>
  <c r="Q922" i="5"/>
  <c r="R922" i="5" s="1"/>
  <c r="Q971" i="5"/>
  <c r="R971" i="5" s="1"/>
  <c r="P971" i="5"/>
  <c r="Q200" i="25"/>
  <c r="R200" i="25" s="1"/>
  <c r="P200" i="25"/>
  <c r="Q243" i="5"/>
  <c r="R243" i="5" s="1"/>
  <c r="P243" i="5"/>
  <c r="Q312" i="5"/>
  <c r="R312" i="5" s="1"/>
  <c r="P312" i="5"/>
  <c r="Q344" i="5"/>
  <c r="R344" i="5" s="1"/>
  <c r="P344" i="5"/>
  <c r="Q383" i="5"/>
  <c r="R383" i="5" s="1"/>
  <c r="P383" i="5"/>
  <c r="P461" i="5"/>
  <c r="Q461" i="5"/>
  <c r="R461" i="5" s="1"/>
  <c r="P473" i="5"/>
  <c r="Q473" i="5"/>
  <c r="R473" i="5" s="1"/>
  <c r="Q488" i="5"/>
  <c r="R488" i="5" s="1"/>
  <c r="P488" i="5"/>
  <c r="P520" i="5"/>
  <c r="Q520" i="5"/>
  <c r="R520" i="5" s="1"/>
  <c r="Q681" i="5"/>
  <c r="R681" i="5" s="1"/>
  <c r="P681" i="5"/>
  <c r="P711" i="5"/>
  <c r="Q711" i="5"/>
  <c r="R711" i="5" s="1"/>
  <c r="P775" i="5"/>
  <c r="Q775" i="5"/>
  <c r="R775" i="5" s="1"/>
  <c r="Q379" i="25"/>
  <c r="R379" i="25" s="1"/>
  <c r="P379" i="25"/>
  <c r="P385" i="25"/>
  <c r="Q385" i="25"/>
  <c r="R385" i="25" s="1"/>
  <c r="P432" i="25"/>
  <c r="Q432" i="25"/>
  <c r="R432" i="25" s="1"/>
  <c r="Q476" i="25"/>
  <c r="R476" i="25" s="1"/>
  <c r="P476" i="25"/>
  <c r="Q574" i="25"/>
  <c r="R574" i="25" s="1"/>
  <c r="P574" i="25"/>
  <c r="J48" i="9"/>
  <c r="I48" i="9"/>
  <c r="P368" i="5"/>
  <c r="Q724" i="5"/>
  <c r="R724" i="5" s="1"/>
  <c r="Q809" i="25"/>
  <c r="R809" i="25" s="1"/>
  <c r="Q211" i="27"/>
  <c r="R211" i="27" s="1"/>
  <c r="Q445" i="5"/>
  <c r="R445" i="5" s="1"/>
  <c r="P439" i="26"/>
  <c r="P674" i="25"/>
  <c r="P156" i="26"/>
  <c r="Q798" i="25"/>
  <c r="R798" i="25" s="1"/>
  <c r="P67" i="25"/>
  <c r="Q67" i="25"/>
  <c r="R67" i="25" s="1"/>
  <c r="Q135" i="25"/>
  <c r="R135" i="25" s="1"/>
  <c r="P135" i="25"/>
  <c r="Q246" i="25"/>
  <c r="R246" i="25" s="1"/>
  <c r="P246" i="25"/>
  <c r="Q477" i="25"/>
  <c r="R477" i="25" s="1"/>
  <c r="P477" i="25"/>
  <c r="Q496" i="25"/>
  <c r="R496" i="25" s="1"/>
  <c r="P496" i="25"/>
  <c r="Q502" i="25"/>
  <c r="R502" i="25" s="1"/>
  <c r="P502" i="25"/>
  <c r="P635" i="25"/>
  <c r="Q635" i="25"/>
  <c r="R635" i="25" s="1"/>
  <c r="P667" i="25"/>
  <c r="Q667" i="25"/>
  <c r="R667" i="25" s="1"/>
  <c r="Q316" i="25"/>
  <c r="R316" i="25" s="1"/>
  <c r="P316" i="25"/>
  <c r="P347" i="25"/>
  <c r="Q347" i="25"/>
  <c r="R347" i="25" s="1"/>
  <c r="P351" i="25"/>
  <c r="Q351" i="25"/>
  <c r="R351" i="25" s="1"/>
  <c r="Q361" i="25"/>
  <c r="R361" i="25" s="1"/>
  <c r="P361" i="25"/>
  <c r="Q371" i="25"/>
  <c r="R371" i="25" s="1"/>
  <c r="P371" i="25"/>
  <c r="Q534" i="25"/>
  <c r="R534" i="25" s="1"/>
  <c r="P534" i="25"/>
  <c r="P585" i="25"/>
  <c r="Q585" i="25"/>
  <c r="R585" i="25" s="1"/>
  <c r="Q677" i="25"/>
  <c r="R677" i="25" s="1"/>
  <c r="P677" i="25"/>
  <c r="Q691" i="25"/>
  <c r="R691" i="25" s="1"/>
  <c r="P691" i="25"/>
  <c r="Q707" i="25"/>
  <c r="R707" i="25" s="1"/>
  <c r="P707" i="25"/>
  <c r="Q732" i="25"/>
  <c r="R732" i="25" s="1"/>
  <c r="P732" i="25"/>
  <c r="Q790" i="25"/>
  <c r="R790" i="25" s="1"/>
  <c r="P790" i="25"/>
  <c r="P850" i="25"/>
  <c r="Q850" i="25"/>
  <c r="R850" i="25" s="1"/>
  <c r="Q865" i="25"/>
  <c r="R865" i="25" s="1"/>
  <c r="P865" i="25"/>
  <c r="P964" i="25"/>
  <c r="Q964" i="25"/>
  <c r="R964" i="25" s="1"/>
  <c r="P152" i="26"/>
  <c r="Q152" i="26"/>
  <c r="R152" i="26" s="1"/>
  <c r="P160" i="26"/>
  <c r="Q160" i="26"/>
  <c r="R160" i="26" s="1"/>
  <c r="Q487" i="26"/>
  <c r="R487" i="26" s="1"/>
  <c r="P487" i="26"/>
  <c r="Q501" i="26"/>
  <c r="R501" i="26" s="1"/>
  <c r="P501" i="26"/>
  <c r="P564" i="26"/>
  <c r="Q564" i="26"/>
  <c r="R564" i="26" s="1"/>
  <c r="Q858" i="26"/>
  <c r="R858" i="26" s="1"/>
  <c r="P858" i="26"/>
  <c r="Q942" i="26"/>
  <c r="R942" i="26" s="1"/>
  <c r="P942" i="26"/>
  <c r="Q967" i="26"/>
  <c r="R967" i="26" s="1"/>
  <c r="P967" i="26"/>
  <c r="P145" i="27"/>
  <c r="Q145" i="27"/>
  <c r="R145" i="27" s="1"/>
  <c r="P232" i="27"/>
  <c r="Q232" i="27"/>
  <c r="R232" i="27" s="1"/>
  <c r="P394" i="27"/>
  <c r="Q394" i="27"/>
  <c r="R394" i="27" s="1"/>
  <c r="P481" i="27"/>
  <c r="Q481" i="27"/>
  <c r="R481" i="27" s="1"/>
  <c r="Q543" i="27"/>
  <c r="R543" i="27" s="1"/>
  <c r="P543" i="27"/>
  <c r="P565" i="27"/>
  <c r="Q565" i="27"/>
  <c r="R565" i="27" s="1"/>
  <c r="P569" i="27"/>
  <c r="Q569" i="27"/>
  <c r="R569" i="27" s="1"/>
  <c r="P591" i="27"/>
  <c r="Q591" i="27"/>
  <c r="R591" i="27" s="1"/>
  <c r="P634" i="27"/>
  <c r="Q634" i="27"/>
  <c r="R634" i="27" s="1"/>
  <c r="Q285" i="25"/>
  <c r="R285" i="25" s="1"/>
  <c r="P285" i="25"/>
  <c r="Q120" i="25"/>
  <c r="R120" i="25" s="1"/>
  <c r="P120" i="25"/>
  <c r="Q134" i="25"/>
  <c r="R134" i="25" s="1"/>
  <c r="P134" i="25"/>
  <c r="Q203" i="25"/>
  <c r="R203" i="25" s="1"/>
  <c r="P203" i="25"/>
  <c r="Q221" i="25"/>
  <c r="R221" i="25" s="1"/>
  <c r="P221" i="25"/>
  <c r="P309" i="25"/>
  <c r="Q309" i="25"/>
  <c r="R309" i="25" s="1"/>
  <c r="P326" i="25"/>
  <c r="Q326" i="25"/>
  <c r="R326" i="25" s="1"/>
  <c r="Q350" i="25"/>
  <c r="R350" i="25" s="1"/>
  <c r="P350" i="25"/>
  <c r="Q373" i="25"/>
  <c r="R373" i="25" s="1"/>
  <c r="P373" i="25"/>
  <c r="Q480" i="25"/>
  <c r="R480" i="25" s="1"/>
  <c r="P480" i="25"/>
  <c r="P533" i="25"/>
  <c r="Q533" i="25"/>
  <c r="R533" i="25" s="1"/>
  <c r="P718" i="25"/>
  <c r="Q718" i="25"/>
  <c r="R718" i="25" s="1"/>
  <c r="Q789" i="25"/>
  <c r="R789" i="25" s="1"/>
  <c r="P789" i="25"/>
  <c r="Q849" i="25"/>
  <c r="R849" i="25" s="1"/>
  <c r="P849" i="25"/>
  <c r="Q864" i="25"/>
  <c r="R864" i="25" s="1"/>
  <c r="P864" i="25"/>
  <c r="P280" i="26"/>
  <c r="Q280" i="26"/>
  <c r="R280" i="26" s="1"/>
  <c r="P452" i="26"/>
  <c r="Q452" i="26"/>
  <c r="R452" i="26" s="1"/>
  <c r="P517" i="26"/>
  <c r="Q517" i="26"/>
  <c r="R517" i="26" s="1"/>
  <c r="P948" i="26"/>
  <c r="Q948" i="26"/>
  <c r="R948" i="26" s="1"/>
  <c r="P144" i="27"/>
  <c r="Q144" i="27"/>
  <c r="R144" i="27" s="1"/>
  <c r="P214" i="27"/>
  <c r="Q214" i="27"/>
  <c r="R214" i="27" s="1"/>
  <c r="P261" i="27"/>
  <c r="Q261" i="27"/>
  <c r="R261" i="27" s="1"/>
  <c r="P629" i="27"/>
  <c r="Q629" i="27"/>
  <c r="R629" i="27" s="1"/>
  <c r="Q933" i="27"/>
  <c r="R933" i="27" s="1"/>
  <c r="P933" i="27"/>
  <c r="Q941" i="27"/>
  <c r="R941" i="27" s="1"/>
  <c r="P941" i="27"/>
  <c r="Q945" i="27"/>
  <c r="R945" i="27" s="1"/>
  <c r="P945" i="27"/>
  <c r="Q159" i="25"/>
  <c r="R159" i="25" s="1"/>
  <c r="P159" i="25"/>
  <c r="Q168" i="25"/>
  <c r="R168" i="25" s="1"/>
  <c r="P168" i="25"/>
  <c r="Q244" i="25"/>
  <c r="R244" i="25" s="1"/>
  <c r="P244" i="25"/>
  <c r="Q259" i="25"/>
  <c r="R259" i="25" s="1"/>
  <c r="P259" i="25"/>
  <c r="Q274" i="25"/>
  <c r="R274" i="25" s="1"/>
  <c r="P274" i="25"/>
  <c r="P626" i="25"/>
  <c r="Q626" i="25"/>
  <c r="R626" i="25" s="1"/>
  <c r="Q844" i="25"/>
  <c r="R844" i="25" s="1"/>
  <c r="P844" i="25"/>
  <c r="P31" i="26"/>
  <c r="Q31" i="26"/>
  <c r="R31" i="26" s="1"/>
  <c r="P56" i="26"/>
  <c r="Q56" i="26"/>
  <c r="R56" i="26" s="1"/>
  <c r="P117" i="26"/>
  <c r="Q117" i="26"/>
  <c r="R117" i="26" s="1"/>
  <c r="P176" i="26"/>
  <c r="Q176" i="26"/>
  <c r="R176" i="26" s="1"/>
  <c r="P345" i="26"/>
  <c r="Q345" i="26"/>
  <c r="R345" i="26" s="1"/>
  <c r="Q477" i="26"/>
  <c r="R477" i="26" s="1"/>
  <c r="P477" i="26"/>
  <c r="P119" i="27"/>
  <c r="Q119" i="27"/>
  <c r="R119" i="27" s="1"/>
  <c r="P127" i="27"/>
  <c r="Q127" i="27"/>
  <c r="R127" i="27" s="1"/>
  <c r="P182" i="27"/>
  <c r="Q182" i="27"/>
  <c r="R182" i="27" s="1"/>
  <c r="Q277" i="27"/>
  <c r="R277" i="27" s="1"/>
  <c r="P277" i="27"/>
  <c r="P307" i="27"/>
  <c r="Q307" i="27"/>
  <c r="R307" i="27" s="1"/>
  <c r="Q360" i="27"/>
  <c r="R360" i="27" s="1"/>
  <c r="P360" i="27"/>
  <c r="P756" i="25"/>
  <c r="P752" i="25"/>
  <c r="Q206" i="25"/>
  <c r="R206" i="25" s="1"/>
  <c r="Q319" i="25"/>
  <c r="R319" i="25" s="1"/>
  <c r="P458" i="26"/>
  <c r="P61" i="25"/>
  <c r="Q61" i="25"/>
  <c r="R61" i="25" s="1"/>
  <c r="P68" i="25"/>
  <c r="Q68" i="25"/>
  <c r="R68" i="25" s="1"/>
  <c r="P150" i="25"/>
  <c r="Q150" i="25"/>
  <c r="R150" i="25" s="1"/>
  <c r="P251" i="25"/>
  <c r="Q251" i="25"/>
  <c r="R251" i="25" s="1"/>
  <c r="P254" i="25"/>
  <c r="Q254" i="25"/>
  <c r="R254" i="25" s="1"/>
  <c r="Q300" i="25"/>
  <c r="R300" i="25" s="1"/>
  <c r="P300" i="25"/>
  <c r="P444" i="25"/>
  <c r="Q444" i="25"/>
  <c r="R444" i="25" s="1"/>
  <c r="R500" i="13"/>
  <c r="S500" i="13" s="1"/>
  <c r="Q500" i="13"/>
  <c r="P41" i="25"/>
  <c r="Q41" i="25"/>
  <c r="R41" i="25" s="1"/>
  <c r="Q202" i="25"/>
  <c r="R202" i="25" s="1"/>
  <c r="P202" i="25"/>
  <c r="P239" i="25"/>
  <c r="Q239" i="25"/>
  <c r="R239" i="25" s="1"/>
  <c r="Q475" i="25"/>
  <c r="R475" i="25" s="1"/>
  <c r="P475" i="25"/>
  <c r="P763" i="25"/>
  <c r="Q763" i="25"/>
  <c r="R763" i="25" s="1"/>
  <c r="Q817" i="25"/>
  <c r="R817" i="25" s="1"/>
  <c r="P817" i="25"/>
  <c r="P831" i="25"/>
  <c r="Q831" i="25"/>
  <c r="R831" i="25" s="1"/>
  <c r="Q952" i="25"/>
  <c r="R952" i="25" s="1"/>
  <c r="P952" i="25"/>
  <c r="P323" i="26"/>
  <c r="Q323" i="26"/>
  <c r="R323" i="26" s="1"/>
  <c r="Q471" i="26"/>
  <c r="R471" i="26" s="1"/>
  <c r="P471" i="26"/>
  <c r="P821" i="26"/>
  <c r="Q821" i="26"/>
  <c r="R821" i="26" s="1"/>
  <c r="Q120" i="27"/>
  <c r="R120" i="27" s="1"/>
  <c r="P120" i="27"/>
  <c r="P267" i="27"/>
  <c r="Q267" i="27"/>
  <c r="R267" i="27" s="1"/>
  <c r="P775" i="27"/>
  <c r="Q775" i="27"/>
  <c r="R775" i="27" s="1"/>
  <c r="P888" i="27"/>
  <c r="Q888" i="27"/>
  <c r="R888" i="27" s="1"/>
  <c r="Q997" i="27"/>
  <c r="R997" i="27" s="1"/>
  <c r="P997" i="27"/>
  <c r="R354" i="13"/>
  <c r="S354" i="13" s="1"/>
  <c r="Q354" i="13"/>
  <c r="Q362" i="13"/>
  <c r="R362" i="13"/>
  <c r="S362" i="13" s="1"/>
  <c r="Q364" i="13"/>
  <c r="R364" i="13"/>
  <c r="S364" i="13" s="1"/>
  <c r="R382" i="13"/>
  <c r="S382" i="13" s="1"/>
  <c r="Q382" i="13"/>
  <c r="R410" i="13"/>
  <c r="S410" i="13" s="1"/>
  <c r="Q410" i="13"/>
  <c r="P566" i="25"/>
  <c r="Q47" i="25"/>
  <c r="R47" i="25" s="1"/>
  <c r="P47" i="25"/>
  <c r="Q56" i="25"/>
  <c r="R56" i="25" s="1"/>
  <c r="P56" i="25"/>
  <c r="P62" i="25"/>
  <c r="Q62" i="25"/>
  <c r="R62" i="25" s="1"/>
  <c r="P102" i="25"/>
  <c r="Q102" i="25"/>
  <c r="R102" i="25" s="1"/>
  <c r="Q143" i="25"/>
  <c r="R143" i="25" s="1"/>
  <c r="P143" i="25"/>
  <c r="P173" i="25"/>
  <c r="Q173" i="25"/>
  <c r="R173" i="25" s="1"/>
  <c r="P230" i="25"/>
  <c r="Q230" i="25"/>
  <c r="R230" i="25" s="1"/>
  <c r="Q294" i="25"/>
  <c r="R294" i="25" s="1"/>
  <c r="P294" i="25"/>
  <c r="Q318" i="25"/>
  <c r="R318" i="25" s="1"/>
  <c r="P318" i="25"/>
  <c r="P435" i="25"/>
  <c r="Q435" i="25"/>
  <c r="R435" i="25" s="1"/>
  <c r="P442" i="25"/>
  <c r="Q442" i="25"/>
  <c r="R442" i="25" s="1"/>
  <c r="Q483" i="25"/>
  <c r="R483" i="25" s="1"/>
  <c r="P483" i="25"/>
  <c r="Q523" i="25"/>
  <c r="R523" i="25" s="1"/>
  <c r="P523" i="25"/>
  <c r="Q542" i="25"/>
  <c r="R542" i="25" s="1"/>
  <c r="P542" i="25"/>
  <c r="P782" i="25"/>
  <c r="Q296" i="25"/>
  <c r="R296" i="25" s="1"/>
  <c r="P296" i="25"/>
  <c r="P801" i="25"/>
  <c r="Q801" i="25"/>
  <c r="R801" i="25" s="1"/>
  <c r="P317" i="26"/>
  <c r="Q317" i="26"/>
  <c r="R317" i="26" s="1"/>
  <c r="P365" i="26"/>
  <c r="Q365" i="26"/>
  <c r="R365" i="26" s="1"/>
  <c r="P122" i="27"/>
  <c r="Q122" i="27"/>
  <c r="R122" i="27" s="1"/>
  <c r="Q439" i="25"/>
  <c r="R439" i="25" s="1"/>
  <c r="Q105" i="25"/>
  <c r="R105" i="25" s="1"/>
  <c r="Q160" i="25"/>
  <c r="R160" i="25" s="1"/>
  <c r="P160" i="25"/>
  <c r="P269" i="25"/>
  <c r="Q269" i="25"/>
  <c r="R269" i="25" s="1"/>
  <c r="Q340" i="25"/>
  <c r="R340" i="25" s="1"/>
  <c r="P340" i="25"/>
  <c r="Q554" i="25"/>
  <c r="R554" i="25" s="1"/>
  <c r="P554" i="25"/>
  <c r="P669" i="25"/>
  <c r="Q669" i="25"/>
  <c r="R669" i="25" s="1"/>
  <c r="Q948" i="25"/>
  <c r="R948" i="25" s="1"/>
  <c r="P948" i="25"/>
  <c r="R16" i="13"/>
  <c r="S16" i="13" s="1"/>
  <c r="Q16" i="13"/>
  <c r="Q26" i="13"/>
  <c r="R26" i="13"/>
  <c r="S26" i="13" s="1"/>
  <c r="P358" i="25"/>
  <c r="Q358" i="25"/>
  <c r="R358" i="25" s="1"/>
  <c r="Q747" i="25"/>
  <c r="R747" i="25" s="1"/>
  <c r="P747" i="25"/>
  <c r="P970" i="25"/>
  <c r="Q970" i="25"/>
  <c r="R970" i="25" s="1"/>
  <c r="Q348" i="13"/>
  <c r="R348" i="13"/>
  <c r="S348" i="13" s="1"/>
  <c r="K22" i="5"/>
  <c r="J21" i="5"/>
  <c r="P136" i="25"/>
  <c r="Q136" i="25"/>
  <c r="R136" i="25" s="1"/>
  <c r="Q172" i="25"/>
  <c r="R172" i="25" s="1"/>
  <c r="P172" i="25"/>
  <c r="P436" i="25"/>
  <c r="Q436" i="25"/>
  <c r="R436" i="25" s="1"/>
  <c r="Q562" i="25"/>
  <c r="R562" i="25" s="1"/>
  <c r="P562" i="25"/>
  <c r="Q588" i="25"/>
  <c r="R588" i="25" s="1"/>
  <c r="P588" i="25"/>
  <c r="Q920" i="25"/>
  <c r="R920" i="25" s="1"/>
  <c r="P920" i="25"/>
  <c r="Q507" i="26"/>
  <c r="R507" i="26" s="1"/>
  <c r="P507" i="26"/>
  <c r="P238" i="27"/>
  <c r="Q238" i="27"/>
  <c r="R238" i="27" s="1"/>
  <c r="Q710" i="27"/>
  <c r="R710" i="27" s="1"/>
  <c r="P710" i="27"/>
  <c r="Q713" i="25"/>
  <c r="R713" i="25" s="1"/>
  <c r="P552" i="25"/>
  <c r="P590" i="26"/>
  <c r="Q177" i="13"/>
  <c r="R177" i="13"/>
  <c r="S177" i="13" s="1"/>
  <c r="R219" i="13"/>
  <c r="S219" i="13" s="1"/>
  <c r="Q219" i="13"/>
  <c r="R349" i="13"/>
  <c r="S349" i="13" s="1"/>
  <c r="Q349" i="13"/>
  <c r="Q467" i="13"/>
  <c r="R467" i="13"/>
  <c r="S467" i="13" s="1"/>
  <c r="R234" i="13"/>
  <c r="S234" i="13" s="1"/>
  <c r="Q234" i="13"/>
  <c r="Q246" i="13"/>
  <c r="R246" i="13"/>
  <c r="S246" i="13" s="1"/>
  <c r="R256" i="13"/>
  <c r="S256" i="13" s="1"/>
  <c r="Q256" i="13"/>
  <c r="Q719" i="25"/>
  <c r="R719" i="25" s="1"/>
  <c r="Q858" i="25"/>
  <c r="R858" i="25" s="1"/>
  <c r="Q77" i="13"/>
  <c r="R77" i="13"/>
  <c r="S77" i="13" s="1"/>
  <c r="R86" i="13"/>
  <c r="S86" i="13" s="1"/>
  <c r="Q86" i="13"/>
  <c r="Q192" i="13"/>
  <c r="R192" i="13"/>
  <c r="S192" i="13" s="1"/>
  <c r="R210" i="13"/>
  <c r="S210" i="13" s="1"/>
  <c r="Q210" i="13"/>
  <c r="Q54" i="27"/>
  <c r="R54" i="27" s="1"/>
  <c r="P54" i="27"/>
  <c r="R25" i="13"/>
  <c r="S25" i="13" s="1"/>
  <c r="Q25" i="13"/>
  <c r="R51" i="13"/>
  <c r="S51" i="13" s="1"/>
  <c r="Q51" i="13"/>
  <c r="Q62" i="13"/>
  <c r="R62" i="13"/>
  <c r="S62" i="13" s="1"/>
  <c r="Q28" i="13"/>
  <c r="R28" i="13"/>
  <c r="S28" i="13" s="1"/>
  <c r="Q136" i="13"/>
  <c r="R136" i="13"/>
  <c r="S136" i="13" s="1"/>
  <c r="R167" i="13"/>
  <c r="S167" i="13" s="1"/>
  <c r="Q167" i="13"/>
  <c r="Q440" i="13"/>
  <c r="R440" i="13"/>
  <c r="S440" i="13" s="1"/>
  <c r="R453" i="13"/>
  <c r="S453" i="13" s="1"/>
  <c r="Q453" i="13"/>
  <c r="S4" i="13"/>
  <c r="Q98" i="13"/>
  <c r="R98" i="13"/>
  <c r="S98" i="13" s="1"/>
  <c r="R156" i="13"/>
  <c r="S156" i="13" s="1"/>
  <c r="Q156" i="13"/>
  <c r="R217" i="13"/>
  <c r="S217" i="13" s="1"/>
  <c r="Q217" i="13"/>
  <c r="R243" i="13"/>
  <c r="S243" i="13" s="1"/>
  <c r="Q243" i="13"/>
  <c r="Q408" i="13"/>
  <c r="R408" i="13"/>
  <c r="S408" i="13" s="1"/>
  <c r="Q96" i="13"/>
  <c r="R96" i="13"/>
  <c r="S96" i="13" s="1"/>
  <c r="Q128" i="13"/>
  <c r="R128" i="13"/>
  <c r="S128" i="13" s="1"/>
  <c r="R266" i="13"/>
  <c r="S266" i="13" s="1"/>
  <c r="Q266" i="13"/>
  <c r="R439" i="13"/>
  <c r="S439" i="13" s="1"/>
  <c r="Q439" i="13"/>
  <c r="Q444" i="13"/>
  <c r="R444" i="13"/>
  <c r="S444" i="13" s="1"/>
  <c r="R69" i="13"/>
  <c r="S69" i="13" s="1"/>
  <c r="Q69" i="13"/>
  <c r="Q82" i="13"/>
  <c r="R82" i="13"/>
  <c r="S82" i="13" s="1"/>
  <c r="R89" i="13"/>
  <c r="S89" i="13" s="1"/>
  <c r="Q89" i="13"/>
  <c r="Q138" i="13"/>
  <c r="R138" i="13"/>
  <c r="S138" i="13" s="1"/>
  <c r="Q159" i="13"/>
  <c r="R159" i="13"/>
  <c r="S159" i="13" s="1"/>
  <c r="R244" i="13"/>
  <c r="S244" i="13" s="1"/>
  <c r="Q244" i="13"/>
  <c r="R424" i="13"/>
  <c r="S424" i="13" s="1"/>
  <c r="Q424" i="13"/>
  <c r="R202" i="13"/>
  <c r="S202" i="13" s="1"/>
  <c r="Q202" i="13"/>
  <c r="R270" i="13"/>
  <c r="S270" i="13" s="1"/>
  <c r="Q270" i="13"/>
  <c r="Q309" i="13"/>
  <c r="R309" i="13"/>
  <c r="S309" i="13" s="1"/>
  <c r="R485" i="13"/>
  <c r="S485" i="13" s="1"/>
  <c r="Q485" i="13"/>
  <c r="R67" i="13"/>
  <c r="S67" i="13" s="1"/>
  <c r="Q67" i="13"/>
  <c r="R126" i="13"/>
  <c r="S126" i="13" s="1"/>
  <c r="Q126" i="13"/>
  <c r="Q290" i="13"/>
  <c r="R290" i="13"/>
  <c r="S290" i="13" s="1"/>
  <c r="R415" i="13"/>
  <c r="S415" i="13" s="1"/>
  <c r="Q415" i="13"/>
  <c r="Q435" i="13"/>
  <c r="R435" i="13"/>
  <c r="S435" i="13" s="1"/>
  <c r="R27" i="13"/>
  <c r="S27" i="13" s="1"/>
  <c r="Q27" i="13"/>
  <c r="R41" i="13"/>
  <c r="S41" i="13" s="1"/>
  <c r="Q41" i="13"/>
  <c r="Q102" i="13"/>
  <c r="R102" i="13"/>
  <c r="S102" i="13" s="1"/>
  <c r="Q179" i="13"/>
  <c r="R179" i="13"/>
  <c r="S179" i="13" s="1"/>
  <c r="R47" i="13"/>
  <c r="S47" i="13" s="1"/>
  <c r="Q47" i="13"/>
  <c r="Q68" i="13"/>
  <c r="R68" i="13"/>
  <c r="S68" i="13" s="1"/>
  <c r="Q127" i="13"/>
  <c r="R127" i="13"/>
  <c r="S127" i="13" s="1"/>
  <c r="R224" i="13"/>
  <c r="S224" i="13" s="1"/>
  <c r="Q224" i="13"/>
  <c r="Q336" i="13"/>
  <c r="R336" i="13"/>
  <c r="S336" i="13" s="1"/>
  <c r="R379" i="13"/>
  <c r="S379" i="13" s="1"/>
  <c r="Q379" i="13"/>
  <c r="R388" i="13"/>
  <c r="S388" i="13" s="1"/>
  <c r="Q388" i="13"/>
  <c r="R461" i="13"/>
  <c r="S461" i="13" s="1"/>
  <c r="Q461" i="13"/>
  <c r="R487" i="13"/>
  <c r="S487" i="13" s="1"/>
  <c r="Q487" i="13"/>
  <c r="R91" i="13"/>
  <c r="S91" i="13" s="1"/>
  <c r="Q316" i="13"/>
  <c r="R316" i="13"/>
  <c r="S316" i="13" s="1"/>
  <c r="Q163" i="13"/>
  <c r="R163" i="13"/>
  <c r="S163" i="13" s="1"/>
  <c r="Q331" i="13"/>
  <c r="R331" i="13"/>
  <c r="S331" i="13" s="1"/>
  <c r="Q432" i="13"/>
  <c r="R432" i="13"/>
  <c r="S432" i="13" s="1"/>
  <c r="Q276" i="13"/>
  <c r="R276" i="13"/>
  <c r="S276" i="13" s="1"/>
  <c r="Q293" i="13"/>
  <c r="R293" i="13"/>
  <c r="S293" i="13" s="1"/>
  <c r="R468" i="13"/>
  <c r="S468" i="13" s="1"/>
  <c r="R65" i="13"/>
  <c r="S65" i="13" s="1"/>
  <c r="Q144" i="13"/>
  <c r="R144" i="13"/>
  <c r="S144" i="13" s="1"/>
  <c r="R146" i="13"/>
  <c r="S146" i="13" s="1"/>
  <c r="Q146" i="13"/>
  <c r="Q199" i="13"/>
  <c r="R199" i="13"/>
  <c r="S199" i="13" s="1"/>
  <c r="Q204" i="13"/>
  <c r="R204" i="13"/>
  <c r="S204" i="13" s="1"/>
  <c r="R195" i="13"/>
  <c r="S195" i="13" s="1"/>
  <c r="P49" i="27"/>
  <c r="Q49" i="27"/>
  <c r="R49" i="27" s="1"/>
  <c r="P22" i="27"/>
  <c r="Q22" i="27"/>
  <c r="R22" i="27" s="1"/>
  <c r="P13" i="27"/>
  <c r="Q13" i="27"/>
  <c r="R13" i="27" s="1"/>
  <c r="Q38" i="27"/>
  <c r="R38" i="27" s="1"/>
  <c r="P38" i="27"/>
  <c r="Q12" i="27"/>
  <c r="R12" i="27" s="1"/>
  <c r="P12" i="27"/>
  <c r="Q30" i="27"/>
  <c r="R30" i="27" s="1"/>
  <c r="P30" i="27"/>
  <c r="Q62" i="27"/>
  <c r="R62" i="27" s="1"/>
  <c r="P62" i="27"/>
  <c r="P45" i="27"/>
  <c r="Q45" i="27"/>
  <c r="R45" i="27" s="1"/>
  <c r="P25" i="27"/>
  <c r="Q25" i="27"/>
  <c r="R25" i="27" s="1"/>
  <c r="P41" i="27"/>
  <c r="Q41" i="27"/>
  <c r="R41" i="27" s="1"/>
  <c r="P60" i="27"/>
  <c r="Q60" i="27"/>
  <c r="R60" i="27" s="1"/>
  <c r="P33" i="27"/>
  <c r="Q33" i="27"/>
  <c r="R33" i="27" s="1"/>
  <c r="R12" i="13"/>
  <c r="S12" i="13" s="1"/>
  <c r="P63" i="27"/>
  <c r="Q63" i="27"/>
  <c r="R63" i="27" s="1"/>
  <c r="P29" i="27"/>
  <c r="Q29" i="27"/>
  <c r="R29" i="27" s="1"/>
  <c r="Q58" i="27"/>
  <c r="R58" i="27" s="1"/>
  <c r="P58" i="27"/>
  <c r="P21" i="27"/>
  <c r="Q21" i="27"/>
  <c r="R21" i="27" s="1"/>
  <c r="R11" i="13"/>
  <c r="Q11" i="13"/>
  <c r="F51" i="36"/>
  <c r="G51" i="36"/>
  <c r="G9" i="36" s="1"/>
  <c r="I12" i="11" s="1"/>
  <c r="K53" i="9"/>
  <c r="C34" i="9"/>
  <c r="K49" i="9"/>
  <c r="C59" i="9"/>
  <c r="J54" i="9"/>
  <c r="H39" i="9"/>
  <c r="H49" i="9"/>
  <c r="G59" i="9"/>
  <c r="D43" i="9"/>
  <c r="K39" i="9"/>
  <c r="K48" i="9"/>
  <c r="L59" i="9"/>
  <c r="D59" i="9"/>
  <c r="E24" i="9"/>
  <c r="E54" i="9"/>
  <c r="L39" i="9"/>
  <c r="D36" i="9"/>
  <c r="G27" i="9"/>
  <c r="G54" i="9"/>
  <c r="D55" i="9"/>
  <c r="G23" i="9"/>
  <c r="K42" i="9"/>
  <c r="H55" i="9"/>
  <c r="J53" i="9"/>
  <c r="G33" i="9"/>
  <c r="J55" i="9"/>
  <c r="D4" i="27"/>
  <c r="E33" i="9"/>
  <c r="C36" i="9"/>
  <c r="F23" i="9"/>
  <c r="K27" i="9"/>
  <c r="F42" i="9"/>
  <c r="L53" i="9"/>
  <c r="F54" i="9"/>
  <c r="E39" i="9"/>
  <c r="G38" i="9"/>
  <c r="L55" i="9"/>
  <c r="D4" i="5"/>
  <c r="K55" i="9"/>
  <c r="L23" i="9"/>
  <c r="C42" i="9"/>
  <c r="D33" i="9"/>
  <c r="D42" i="9"/>
  <c r="F55" i="9"/>
  <c r="C20" i="9"/>
  <c r="D2" i="5" s="1"/>
  <c r="H33" i="9"/>
  <c r="H27" i="9"/>
  <c r="H57" i="9"/>
  <c r="H54" i="9"/>
  <c r="C39" i="9"/>
  <c r="E45" i="9"/>
  <c r="G55" i="9"/>
  <c r="D4" i="25"/>
  <c r="E55" i="9"/>
  <c r="C26" i="9"/>
  <c r="J45" i="9"/>
  <c r="L33" i="9"/>
  <c r="J36" i="9"/>
  <c r="H23" i="9"/>
  <c r="E42" i="9"/>
  <c r="G53" i="9"/>
  <c r="H34" i="9"/>
  <c r="H38" i="9"/>
  <c r="D6" i="5"/>
  <c r="H73" i="9"/>
  <c r="B42" i="38"/>
  <c r="C22" i="38"/>
  <c r="B29" i="38"/>
  <c r="B9" i="38"/>
  <c r="C18" i="38"/>
  <c r="C15" i="38"/>
  <c r="B20" i="38"/>
  <c r="C20" i="38"/>
  <c r="C31" i="38"/>
  <c r="B26" i="38"/>
  <c r="C25" i="38"/>
  <c r="C17" i="38"/>
  <c r="B24" i="38"/>
  <c r="C24" i="38"/>
  <c r="C19" i="38"/>
  <c r="B19" i="38"/>
  <c r="C8" i="38"/>
  <c r="B8" i="38"/>
  <c r="G199" i="28"/>
  <c r="B39" i="38"/>
  <c r="C39" i="38"/>
  <c r="G186" i="28"/>
  <c r="C28" i="38"/>
  <c r="B28" i="38"/>
  <c r="B12" i="38"/>
  <c r="C12" i="38"/>
  <c r="B40" i="38"/>
  <c r="C40" i="38"/>
  <c r="G191" i="28"/>
  <c r="B35" i="38"/>
  <c r="C35" i="38"/>
  <c r="C23" i="38"/>
  <c r="B23" i="38"/>
  <c r="G195" i="28"/>
  <c r="C37" i="38"/>
  <c r="C36" i="38"/>
  <c r="C32" i="38"/>
  <c r="G189" i="28"/>
  <c r="C43" i="38"/>
  <c r="B13" i="38"/>
  <c r="C13" i="38"/>
  <c r="G198" i="28"/>
  <c r="G193" i="28"/>
  <c r="C30" i="38"/>
  <c r="G194" i="28"/>
  <c r="G188" i="28"/>
  <c r="B21" i="38"/>
  <c r="G192" i="28"/>
  <c r="G197" i="28"/>
  <c r="G190" i="28"/>
  <c r="G187" i="28"/>
  <c r="C38" i="38"/>
  <c r="B38" i="38"/>
  <c r="C11" i="38"/>
  <c r="B11" i="38"/>
  <c r="C16" i="38"/>
  <c r="B16" i="38"/>
  <c r="C27" i="38"/>
  <c r="B27" i="38"/>
  <c r="C14" i="38"/>
  <c r="C34" i="38"/>
  <c r="B34" i="38"/>
  <c r="C5" i="36"/>
  <c r="C11" i="36" s="1"/>
  <c r="A4" i="38" s="1"/>
  <c r="C4" i="38" s="1"/>
  <c r="Q20" i="5"/>
  <c r="R20" i="5" s="1"/>
  <c r="F25" i="9"/>
  <c r="F48" i="9"/>
  <c r="C22" i="9"/>
  <c r="H47" i="9"/>
  <c r="G35" i="9"/>
  <c r="G32" i="9"/>
  <c r="J32" i="9"/>
  <c r="J49" i="9"/>
  <c r="H44" i="9"/>
  <c r="C48" i="9"/>
  <c r="J33" i="9"/>
  <c r="K33" i="9"/>
  <c r="D22" i="9"/>
  <c r="L42" i="9"/>
  <c r="D47" i="9"/>
  <c r="J57" i="9"/>
  <c r="K57" i="9"/>
  <c r="C49" i="9"/>
  <c r="L44" i="9"/>
  <c r="G25" i="9"/>
  <c r="L48" i="9"/>
  <c r="D48" i="9"/>
  <c r="E49" i="9"/>
  <c r="L25" i="9"/>
  <c r="H48" i="9"/>
  <c r="D5" i="27"/>
  <c r="L47" i="9"/>
  <c r="G22" i="9"/>
  <c r="E48" i="9"/>
  <c r="E47" i="9"/>
  <c r="J23" i="9"/>
  <c r="D57" i="9"/>
  <c r="E32" i="9"/>
  <c r="F32" i="9"/>
  <c r="C33" i="9"/>
  <c r="J22" i="9"/>
  <c r="H22" i="9"/>
  <c r="K23" i="9"/>
  <c r="G42" i="9"/>
  <c r="F47" i="9"/>
  <c r="E52" i="9"/>
  <c r="F57" i="9"/>
  <c r="H32" i="9"/>
  <c r="F49" i="9"/>
  <c r="D49" i="9"/>
  <c r="G48" i="9"/>
  <c r="E57" i="9"/>
  <c r="J47" i="9"/>
  <c r="D32" i="9"/>
  <c r="L32" i="9"/>
  <c r="L49" i="9"/>
  <c r="E22" i="9"/>
  <c r="C73" i="9"/>
  <c r="G47" i="9"/>
  <c r="G57" i="9"/>
  <c r="L57" i="9"/>
  <c r="K35" i="9"/>
  <c r="E35" i="9"/>
  <c r="D3" i="26"/>
  <c r="D6" i="25"/>
  <c r="L24" i="9"/>
  <c r="K43" i="9"/>
  <c r="H43" i="9"/>
  <c r="F44" i="9"/>
  <c r="J25" i="9"/>
  <c r="L38" i="9"/>
  <c r="G36" i="9"/>
  <c r="H36" i="9"/>
  <c r="L56" i="9"/>
  <c r="H24" i="9"/>
  <c r="J27" i="9"/>
  <c r="F27" i="9"/>
  <c r="L26" i="9"/>
  <c r="C52" i="9"/>
  <c r="C53" i="9"/>
  <c r="C35" i="9"/>
  <c r="L34" i="9"/>
  <c r="E43" i="9"/>
  <c r="K45" i="9"/>
  <c r="J44" i="9"/>
  <c r="E25" i="9"/>
  <c r="J28" i="9"/>
  <c r="D38" i="9"/>
  <c r="D3" i="27"/>
  <c r="F43" i="9"/>
  <c r="J34" i="9"/>
  <c r="D24" i="9"/>
  <c r="G45" i="9"/>
  <c r="F45" i="9"/>
  <c r="D44" i="9"/>
  <c r="E36" i="9"/>
  <c r="C56" i="9"/>
  <c r="E56" i="9"/>
  <c r="K24" i="9"/>
  <c r="F26" i="9"/>
  <c r="D26" i="9"/>
  <c r="F52" i="9"/>
  <c r="D53" i="9"/>
  <c r="H35" i="9"/>
  <c r="J35" i="9"/>
  <c r="L35" i="9"/>
  <c r="G34" i="9"/>
  <c r="G43" i="9"/>
  <c r="L45" i="9"/>
  <c r="K44" i="9"/>
  <c r="G44" i="9"/>
  <c r="K25" i="9"/>
  <c r="K28" i="9"/>
  <c r="E38" i="9"/>
  <c r="M29" i="9"/>
  <c r="J24" i="9"/>
  <c r="H52" i="9"/>
  <c r="F53" i="9"/>
  <c r="D34" i="9"/>
  <c r="L43" i="9"/>
  <c r="K38" i="9"/>
  <c r="K36" i="9"/>
  <c r="F56" i="9"/>
  <c r="G24" i="9"/>
  <c r="H26" i="9"/>
  <c r="G26" i="9"/>
  <c r="E27" i="9"/>
  <c r="L52" i="9"/>
  <c r="K52" i="9"/>
  <c r="F24" i="9"/>
  <c r="J52" i="9"/>
  <c r="F39" i="9"/>
  <c r="G39" i="9"/>
  <c r="E34" i="9"/>
  <c r="F35" i="9"/>
  <c r="J43" i="9"/>
  <c r="D45" i="9"/>
  <c r="C44" i="9"/>
  <c r="F28" i="9"/>
  <c r="H25" i="9"/>
  <c r="C38" i="9"/>
  <c r="F38" i="9"/>
  <c r="K26" i="9"/>
  <c r="G52" i="9"/>
  <c r="K34" i="9"/>
  <c r="D25" i="9"/>
  <c r="E26" i="9"/>
  <c r="H53" i="9"/>
  <c r="M46" i="9"/>
  <c r="C28" i="9"/>
  <c r="L65" i="9"/>
  <c r="D73" i="9"/>
  <c r="D3" i="25"/>
  <c r="D8" i="5"/>
  <c r="G73" i="9"/>
  <c r="D5" i="5"/>
  <c r="D8" i="26"/>
  <c r="D5" i="26"/>
  <c r="D8" i="27"/>
  <c r="I27" i="11"/>
  <c r="D6" i="26"/>
  <c r="L73" i="9"/>
  <c r="A1" i="13"/>
  <c r="A1" i="5"/>
  <c r="D1" i="11"/>
  <c r="A1" i="9"/>
  <c r="I28" i="11"/>
  <c r="I32" i="11" s="1"/>
  <c r="A1" i="26"/>
  <c r="A1" i="25"/>
  <c r="A1" i="10"/>
  <c r="D37" i="9" l="1"/>
  <c r="H37" i="9"/>
  <c r="H40" i="9" s="1"/>
  <c r="K37" i="9"/>
  <c r="K40" i="9" s="1"/>
  <c r="R12" i="5"/>
  <c r="G37" i="9"/>
  <c r="J14" i="27"/>
  <c r="K15" i="27"/>
  <c r="O14" i="27"/>
  <c r="I40" i="9"/>
  <c r="K15" i="26"/>
  <c r="J14" i="26"/>
  <c r="O14" i="26"/>
  <c r="G4" i="38"/>
  <c r="G5" i="38" s="1"/>
  <c r="G6" i="38" s="1"/>
  <c r="G7" i="38" s="1"/>
  <c r="G8" i="38" s="1"/>
  <c r="G9" i="38" s="1"/>
  <c r="G10" i="38" s="1"/>
  <c r="G11" i="38" s="1"/>
  <c r="G12" i="38" s="1"/>
  <c r="G13" i="38" s="1"/>
  <c r="G14" i="38" s="1"/>
  <c r="G15" i="38" s="1"/>
  <c r="G16" i="38" s="1"/>
  <c r="G17" i="38" s="1"/>
  <c r="G18" i="38" s="1"/>
  <c r="G19" i="38" s="1"/>
  <c r="G20" i="38" s="1"/>
  <c r="G21" i="38" s="1"/>
  <c r="G22" i="38" s="1"/>
  <c r="G23" i="38" s="1"/>
  <c r="G24" i="38" s="1"/>
  <c r="G25" i="38" s="1"/>
  <c r="G26" i="38" s="1"/>
  <c r="G27" i="38" s="1"/>
  <c r="G28" i="38" s="1"/>
  <c r="G29" i="38" s="1"/>
  <c r="G30" i="38" s="1"/>
  <c r="G31" i="38" s="1"/>
  <c r="G32" i="38" s="1"/>
  <c r="G33" i="38" s="1"/>
  <c r="G34" i="38" s="1"/>
  <c r="G35" i="38" s="1"/>
  <c r="G36" i="38" s="1"/>
  <c r="G37" i="38" s="1"/>
  <c r="G38" i="38" s="1"/>
  <c r="G39" i="38" s="1"/>
  <c r="G40" i="38" s="1"/>
  <c r="G41" i="38" s="1"/>
  <c r="G42" i="38" s="1"/>
  <c r="G43" i="38" s="1"/>
  <c r="G44" i="38" s="1"/>
  <c r="G45" i="38" s="1"/>
  <c r="G46" i="38" s="1"/>
  <c r="G47" i="38" s="1"/>
  <c r="G48" i="38" s="1"/>
  <c r="G49" i="38" s="1"/>
  <c r="G50" i="38" s="1"/>
  <c r="G51" i="38" s="1"/>
  <c r="G52" i="38" s="1"/>
  <c r="G53" i="38" s="1"/>
  <c r="G54" i="38" s="1"/>
  <c r="G55" i="38" s="1"/>
  <c r="G56" i="38" s="1"/>
  <c r="G57" i="38" s="1"/>
  <c r="G58" i="38" s="1"/>
  <c r="G59" i="38" s="1"/>
  <c r="G60" i="38" s="1"/>
  <c r="G61" i="38" s="1"/>
  <c r="G62" i="38" s="1"/>
  <c r="G63" i="38" s="1"/>
  <c r="G64" i="38" s="1"/>
  <c r="G65" i="38" s="1"/>
  <c r="G66" i="38" s="1"/>
  <c r="G67" i="38" s="1"/>
  <c r="G68" i="38" s="1"/>
  <c r="G69" i="38" s="1"/>
  <c r="G70" i="38" s="1"/>
  <c r="G71" i="38" s="1"/>
  <c r="G72" i="38" s="1"/>
  <c r="G73" i="38" s="1"/>
  <c r="G74" i="38" s="1"/>
  <c r="G75" i="38" s="1"/>
  <c r="G76" i="38" s="1"/>
  <c r="G77" i="38" s="1"/>
  <c r="G78" i="38" s="1"/>
  <c r="G79" i="38" s="1"/>
  <c r="G80" i="38" s="1"/>
  <c r="G81" i="38" s="1"/>
  <c r="G82" i="38" s="1"/>
  <c r="G83" i="38" s="1"/>
  <c r="G84" i="38" s="1"/>
  <c r="G85" i="38" s="1"/>
  <c r="G86" i="38" s="1"/>
  <c r="G87" i="38" s="1"/>
  <c r="G88" i="38" s="1"/>
  <c r="G89" i="38" s="1"/>
  <c r="G90" i="38" s="1"/>
  <c r="G91" i="38" s="1"/>
  <c r="G92" i="38" s="1"/>
  <c r="G93" i="38" s="1"/>
  <c r="G94" i="38" s="1"/>
  <c r="G95" i="38" s="1"/>
  <c r="G96" i="38" s="1"/>
  <c r="G97" i="38" s="1"/>
  <c r="G98" i="38" s="1"/>
  <c r="G99" i="38" s="1"/>
  <c r="G100" i="38" s="1"/>
  <c r="G101" i="38" s="1"/>
  <c r="G102" i="38" s="1"/>
  <c r="G103" i="38" s="1"/>
  <c r="G104" i="38" s="1"/>
  <c r="G105" i="38" s="1"/>
  <c r="G106" i="38" s="1"/>
  <c r="G107" i="38" s="1"/>
  <c r="G108" i="38" s="1"/>
  <c r="G109" i="38" s="1"/>
  <c r="G110" i="38" s="1"/>
  <c r="G111" i="38" s="1"/>
  <c r="G112" i="38" s="1"/>
  <c r="G113" i="38" s="1"/>
  <c r="G114" i="38" s="1"/>
  <c r="G115" i="38" s="1"/>
  <c r="G116" i="38" s="1"/>
  <c r="G117" i="38" s="1"/>
  <c r="G118" i="38" s="1"/>
  <c r="G119" i="38" s="1"/>
  <c r="G120" i="38" s="1"/>
  <c r="G121" i="38" s="1"/>
  <c r="G122" i="38" s="1"/>
  <c r="G123" i="38" s="1"/>
  <c r="G124" i="38" s="1"/>
  <c r="G125" i="38" s="1"/>
  <c r="G126" i="38" s="1"/>
  <c r="G127" i="38" s="1"/>
  <c r="G128" i="38" s="1"/>
  <c r="G129" i="38" s="1"/>
  <c r="G130" i="38" s="1"/>
  <c r="G131" i="38" s="1"/>
  <c r="G132" i="38" s="1"/>
  <c r="G133" i="38" s="1"/>
  <c r="G134" i="38" s="1"/>
  <c r="G135" i="38" s="1"/>
  <c r="G136" i="38" s="1"/>
  <c r="G137" i="38" s="1"/>
  <c r="G138" i="38" s="1"/>
  <c r="G139" i="38" s="1"/>
  <c r="G140" i="38" s="1"/>
  <c r="G141" i="38" s="1"/>
  <c r="G142" i="38" s="1"/>
  <c r="G143" i="38" s="1"/>
  <c r="G144" i="38" s="1"/>
  <c r="G145" i="38" s="1"/>
  <c r="G146" i="38" s="1"/>
  <c r="G147" i="38" s="1"/>
  <c r="G148" i="38" s="1"/>
  <c r="G149" i="38" s="1"/>
  <c r="G150" i="38" s="1"/>
  <c r="G151" i="38" s="1"/>
  <c r="G152" i="38" s="1"/>
  <c r="G153" i="38" s="1"/>
  <c r="G154" i="38" s="1"/>
  <c r="G155" i="38" s="1"/>
  <c r="G156" i="38" s="1"/>
  <c r="G157" i="38" s="1"/>
  <c r="G158" i="38" s="1"/>
  <c r="G159" i="38" s="1"/>
  <c r="G160" i="38" s="1"/>
  <c r="G161" i="38" s="1"/>
  <c r="G162" i="38" s="1"/>
  <c r="G163" i="38" s="1"/>
  <c r="G164" i="38" s="1"/>
  <c r="G165" i="38" s="1"/>
  <c r="G166" i="38" s="1"/>
  <c r="G167" i="38" s="1"/>
  <c r="G168" i="38" s="1"/>
  <c r="G169" i="38" s="1"/>
  <c r="G170" i="38" s="1"/>
  <c r="G171" i="38" s="1"/>
  <c r="G172" i="38" s="1"/>
  <c r="G173" i="38" s="1"/>
  <c r="G174" i="38" s="1"/>
  <c r="G175" i="38" s="1"/>
  <c r="G176" i="38" s="1"/>
  <c r="G177" i="38" s="1"/>
  <c r="G178" i="38" s="1"/>
  <c r="G179" i="38" s="1"/>
  <c r="G180" i="38" s="1"/>
  <c r="G181" i="38" s="1"/>
  <c r="G182" i="38" s="1"/>
  <c r="G183" i="38" s="1"/>
  <c r="G184" i="38" s="1"/>
  <c r="G185" i="38" s="1"/>
  <c r="G186" i="38" s="1"/>
  <c r="G187" i="38" s="1"/>
  <c r="G188" i="38" s="1"/>
  <c r="G189" i="38" s="1"/>
  <c r="G190" i="38" s="1"/>
  <c r="G191" i="38" s="1"/>
  <c r="G192" i="38" s="1"/>
  <c r="G193" i="38" s="1"/>
  <c r="G194" i="38" s="1"/>
  <c r="G195" i="38" s="1"/>
  <c r="G196" i="38" s="1"/>
  <c r="G197" i="38" s="1"/>
  <c r="G198" i="38" s="1"/>
  <c r="G199" i="38" s="1"/>
  <c r="G200" i="38" s="1"/>
  <c r="G201" i="38" s="1"/>
  <c r="G202" i="38" s="1"/>
  <c r="G203" i="38" s="1"/>
  <c r="G204" i="38" s="1"/>
  <c r="G205" i="38" s="1"/>
  <c r="G206" i="38" s="1"/>
  <c r="G207" i="38" s="1"/>
  <c r="G208" i="38" s="1"/>
  <c r="G209" i="38" s="1"/>
  <c r="G210" i="38" s="1"/>
  <c r="G211" i="38" s="1"/>
  <c r="G212" i="38" s="1"/>
  <c r="G213" i="38" s="1"/>
  <c r="G214" i="38" s="1"/>
  <c r="G215" i="38" s="1"/>
  <c r="G216" i="38" s="1"/>
  <c r="G217" i="38" s="1"/>
  <c r="G218" i="38" s="1"/>
  <c r="G219" i="38" s="1"/>
  <c r="G220" i="38" s="1"/>
  <c r="G221" i="38" s="1"/>
  <c r="G222" i="38" s="1"/>
  <c r="G223" i="38" s="1"/>
  <c r="G224" i="38" s="1"/>
  <c r="G225" i="38" s="1"/>
  <c r="G226" i="38" s="1"/>
  <c r="G227" i="38" s="1"/>
  <c r="G228" i="38" s="1"/>
  <c r="G229" i="38" s="1"/>
  <c r="G230" i="38" s="1"/>
  <c r="G231" i="38" s="1"/>
  <c r="G232" i="38" s="1"/>
  <c r="G233" i="38" s="1"/>
  <c r="G234" i="38" s="1"/>
  <c r="G235" i="38" s="1"/>
  <c r="G236" i="38" s="1"/>
  <c r="G237" i="38" s="1"/>
  <c r="G238" i="38" s="1"/>
  <c r="G239" i="38" s="1"/>
  <c r="G240" i="38" s="1"/>
  <c r="G241" i="38" s="1"/>
  <c r="G242" i="38" s="1"/>
  <c r="G243" i="38" s="1"/>
  <c r="G244" i="38" s="1"/>
  <c r="G245" i="38" s="1"/>
  <c r="G246" i="38" s="1"/>
  <c r="G247" i="38" s="1"/>
  <c r="G248" i="38" s="1"/>
  <c r="G249" i="38" s="1"/>
  <c r="G250" i="38" s="1"/>
  <c r="G251" i="38" s="1"/>
  <c r="G252" i="38" s="1"/>
  <c r="G253" i="38" s="1"/>
  <c r="G254" i="38" s="1"/>
  <c r="G255" i="38" s="1"/>
  <c r="G256" i="38" s="1"/>
  <c r="G257" i="38" s="1"/>
  <c r="G258" i="38" s="1"/>
  <c r="G259" i="38" s="1"/>
  <c r="G260" i="38" s="1"/>
  <c r="G261" i="38" s="1"/>
  <c r="G262" i="38" s="1"/>
  <c r="G263" i="38" s="1"/>
  <c r="G264" i="38" s="1"/>
  <c r="G265" i="38" s="1"/>
  <c r="G266" i="38" s="1"/>
  <c r="G267" i="38" s="1"/>
  <c r="G268" i="38" s="1"/>
  <c r="G269" i="38" s="1"/>
  <c r="G270" i="38" s="1"/>
  <c r="G271" i="38" s="1"/>
  <c r="G272" i="38" s="1"/>
  <c r="G273" i="38" s="1"/>
  <c r="G274" i="38" s="1"/>
  <c r="G275" i="38" s="1"/>
  <c r="G276" i="38" s="1"/>
  <c r="G277" i="38" s="1"/>
  <c r="G278" i="38" s="1"/>
  <c r="G279" i="38" s="1"/>
  <c r="G280" i="38" s="1"/>
  <c r="G281" i="38" s="1"/>
  <c r="G282" i="38" s="1"/>
  <c r="G283" i="38" s="1"/>
  <c r="G284" i="38" s="1"/>
  <c r="G285" i="38" s="1"/>
  <c r="G286" i="38" s="1"/>
  <c r="G287" i="38" s="1"/>
  <c r="G288" i="38" s="1"/>
  <c r="G289" i="38" s="1"/>
  <c r="G290" i="38" s="1"/>
  <c r="G291" i="38" s="1"/>
  <c r="G292" i="38" s="1"/>
  <c r="G293" i="38" s="1"/>
  <c r="G294" i="38" s="1"/>
  <c r="G295" i="38" s="1"/>
  <c r="G296" i="38" s="1"/>
  <c r="G297" i="38" s="1"/>
  <c r="G298" i="38" s="1"/>
  <c r="G299" i="38" s="1"/>
  <c r="G300" i="38" s="1"/>
  <c r="G301" i="38" s="1"/>
  <c r="G302" i="38" s="1"/>
  <c r="G303" i="38" s="1"/>
  <c r="G304" i="38" s="1"/>
  <c r="G305" i="38" s="1"/>
  <c r="G306" i="38" s="1"/>
  <c r="G307" i="38" s="1"/>
  <c r="G308" i="38" s="1"/>
  <c r="G309" i="38" s="1"/>
  <c r="G310" i="38" s="1"/>
  <c r="G311" i="38" s="1"/>
  <c r="G312" i="38" s="1"/>
  <c r="G313" i="38" s="1"/>
  <c r="G314" i="38" s="1"/>
  <c r="G315" i="38" s="1"/>
  <c r="G316" i="38" s="1"/>
  <c r="G317" i="38" s="1"/>
  <c r="G318" i="38" s="1"/>
  <c r="G319" i="38" s="1"/>
  <c r="G320" i="38" s="1"/>
  <c r="G321" i="38" s="1"/>
  <c r="G322" i="38" s="1"/>
  <c r="G323" i="38" s="1"/>
  <c r="G324" i="38" s="1"/>
  <c r="G325" i="38" s="1"/>
  <c r="G326" i="38" s="1"/>
  <c r="G327" i="38" s="1"/>
  <c r="G328" i="38" s="1"/>
  <c r="G329" i="38" s="1"/>
  <c r="G330" i="38" s="1"/>
  <c r="G331" i="38" s="1"/>
  <c r="G332" i="38" s="1"/>
  <c r="G333" i="38" s="1"/>
  <c r="G334" i="38" s="1"/>
  <c r="G335" i="38" s="1"/>
  <c r="G336" i="38" s="1"/>
  <c r="G337" i="38" s="1"/>
  <c r="G338" i="38" s="1"/>
  <c r="G339" i="38" s="1"/>
  <c r="G340" i="38" s="1"/>
  <c r="G341" i="38" s="1"/>
  <c r="G342" i="38" s="1"/>
  <c r="G343" i="38" s="1"/>
  <c r="G344" i="38" s="1"/>
  <c r="G345" i="38" s="1"/>
  <c r="G346" i="38" s="1"/>
  <c r="G347" i="38" s="1"/>
  <c r="G348" i="38" s="1"/>
  <c r="G349" i="38" s="1"/>
  <c r="G350" i="38" s="1"/>
  <c r="G351" i="38" s="1"/>
  <c r="G352" i="38" s="1"/>
  <c r="G353" i="38" s="1"/>
  <c r="G354" i="38" s="1"/>
  <c r="G355" i="38" s="1"/>
  <c r="G356" i="38" s="1"/>
  <c r="G357" i="38" s="1"/>
  <c r="G358" i="38" s="1"/>
  <c r="G359" i="38" s="1"/>
  <c r="G360" i="38" s="1"/>
  <c r="G361" i="38" s="1"/>
  <c r="G362" i="38" s="1"/>
  <c r="G363" i="38" s="1"/>
  <c r="G364" i="38" s="1"/>
  <c r="G365" i="38" s="1"/>
  <c r="G366" i="38" s="1"/>
  <c r="G367" i="38" s="1"/>
  <c r="G368" i="38" s="1"/>
  <c r="G369" i="38" s="1"/>
  <c r="G370" i="38" s="1"/>
  <c r="G371" i="38" s="1"/>
  <c r="G372" i="38" s="1"/>
  <c r="G373" i="38" s="1"/>
  <c r="G374" i="38" s="1"/>
  <c r="G375" i="38" s="1"/>
  <c r="G376" i="38" s="1"/>
  <c r="G377" i="38" s="1"/>
  <c r="G378" i="38" s="1"/>
  <c r="G379" i="38" s="1"/>
  <c r="G380" i="38" s="1"/>
  <c r="G381" i="38" s="1"/>
  <c r="G382" i="38" s="1"/>
  <c r="G383" i="38" s="1"/>
  <c r="G384" i="38" s="1"/>
  <c r="G385" i="38" s="1"/>
  <c r="G386" i="38" s="1"/>
  <c r="G387" i="38" s="1"/>
  <c r="G388" i="38" s="1"/>
  <c r="G389" i="38" s="1"/>
  <c r="G390" i="38" s="1"/>
  <c r="G391" i="38" s="1"/>
  <c r="G392" i="38" s="1"/>
  <c r="G393" i="38" s="1"/>
  <c r="G394" i="38" s="1"/>
  <c r="G395" i="38" s="1"/>
  <c r="G396" i="38" s="1"/>
  <c r="G397" i="38" s="1"/>
  <c r="G398" i="38" s="1"/>
  <c r="G399" i="38" s="1"/>
  <c r="G400" i="38" s="1"/>
  <c r="G401" i="38" s="1"/>
  <c r="G402" i="38" s="1"/>
  <c r="G403" i="38" s="1"/>
  <c r="G404" i="38" s="1"/>
  <c r="G405" i="38" s="1"/>
  <c r="G406" i="38" s="1"/>
  <c r="G407" i="38" s="1"/>
  <c r="G408" i="38" s="1"/>
  <c r="G409" i="38" s="1"/>
  <c r="G410" i="38" s="1"/>
  <c r="G411" i="38" s="1"/>
  <c r="G412" i="38" s="1"/>
  <c r="G413" i="38" s="1"/>
  <c r="G414" i="38" s="1"/>
  <c r="G415" i="38" s="1"/>
  <c r="G416" i="38" s="1"/>
  <c r="G417" i="38" s="1"/>
  <c r="G418" i="38" s="1"/>
  <c r="G419" i="38" s="1"/>
  <c r="G420" i="38" s="1"/>
  <c r="G421" i="38" s="1"/>
  <c r="G422" i="38" s="1"/>
  <c r="G423" i="38" s="1"/>
  <c r="G424" i="38" s="1"/>
  <c r="G425" i="38" s="1"/>
  <c r="G426" i="38" s="1"/>
  <c r="G427" i="38" s="1"/>
  <c r="G428" i="38" s="1"/>
  <c r="G429" i="38" s="1"/>
  <c r="G430" i="38" s="1"/>
  <c r="G431" i="38" s="1"/>
  <c r="G432" i="38" s="1"/>
  <c r="G433" i="38" s="1"/>
  <c r="G434" i="38" s="1"/>
  <c r="G435" i="38" s="1"/>
  <c r="G436" i="38" s="1"/>
  <c r="G437" i="38" s="1"/>
  <c r="G438" i="38" s="1"/>
  <c r="G439" i="38" s="1"/>
  <c r="G440" i="38" s="1"/>
  <c r="G441" i="38" s="1"/>
  <c r="G442" i="38" s="1"/>
  <c r="G443" i="38" s="1"/>
  <c r="G444" i="38" s="1"/>
  <c r="G445" i="38" s="1"/>
  <c r="G446" i="38" s="1"/>
  <c r="G447" i="38" s="1"/>
  <c r="G448" i="38" s="1"/>
  <c r="G449" i="38" s="1"/>
  <c r="G450" i="38" s="1"/>
  <c r="G451" i="38" s="1"/>
  <c r="G452" i="38" s="1"/>
  <c r="G453" i="38" s="1"/>
  <c r="G454" i="38" s="1"/>
  <c r="G455" i="38" s="1"/>
  <c r="G456" i="38" s="1"/>
  <c r="G457" i="38" s="1"/>
  <c r="G458" i="38" s="1"/>
  <c r="G459" i="38" s="1"/>
  <c r="G460" i="38" s="1"/>
  <c r="G461" i="38" s="1"/>
  <c r="G462" i="38" s="1"/>
  <c r="G463" i="38" s="1"/>
  <c r="G464" i="38" s="1"/>
  <c r="G465" i="38" s="1"/>
  <c r="G466" i="38" s="1"/>
  <c r="G467" i="38" s="1"/>
  <c r="G468" i="38" s="1"/>
  <c r="G469" i="38" s="1"/>
  <c r="G470" i="38" s="1"/>
  <c r="G471" i="38" s="1"/>
  <c r="G472" i="38" s="1"/>
  <c r="G473" i="38" s="1"/>
  <c r="G474" i="38" s="1"/>
  <c r="G475" i="38" s="1"/>
  <c r="G476" i="38" s="1"/>
  <c r="G477" i="38" s="1"/>
  <c r="G478" i="38" s="1"/>
  <c r="G479" i="38" s="1"/>
  <c r="G480" i="38" s="1"/>
  <c r="G481" i="38" s="1"/>
  <c r="G482" i="38" s="1"/>
  <c r="G483" i="38" s="1"/>
  <c r="G484" i="38" s="1"/>
  <c r="G485" i="38" s="1"/>
  <c r="G486" i="38" s="1"/>
  <c r="G487" i="38" s="1"/>
  <c r="G488" i="38" s="1"/>
  <c r="G489" i="38" s="1"/>
  <c r="G490" i="38" s="1"/>
  <c r="G491" i="38" s="1"/>
  <c r="G492" i="38" s="1"/>
  <c r="G493" i="38" s="1"/>
  <c r="G494" i="38" s="1"/>
  <c r="G495" i="38" s="1"/>
  <c r="G496" i="38" s="1"/>
  <c r="G497" i="38" s="1"/>
  <c r="G498" i="38" s="1"/>
  <c r="G499" i="38" s="1"/>
  <c r="G500" i="38" s="1"/>
  <c r="G501" i="38" s="1"/>
  <c r="B6" i="38"/>
  <c r="B5" i="38"/>
  <c r="F37" i="9"/>
  <c r="F40" i="9" s="1"/>
  <c r="J37" i="9"/>
  <c r="J40" i="9" s="1"/>
  <c r="C37" i="9"/>
  <c r="C40" i="9" s="1"/>
  <c r="L37" i="9"/>
  <c r="L40" i="9" s="1"/>
  <c r="E37" i="9"/>
  <c r="E40" i="9" s="1"/>
  <c r="C7" i="38"/>
  <c r="I50" i="9"/>
  <c r="E62" i="9"/>
  <c r="I60" i="9"/>
  <c r="K23" i="5"/>
  <c r="O22" i="5"/>
  <c r="J22" i="5"/>
  <c r="K81" i="25"/>
  <c r="J80" i="25"/>
  <c r="O80" i="25"/>
  <c r="I30" i="9"/>
  <c r="S11" i="13"/>
  <c r="C62" i="9"/>
  <c r="M62" i="9" s="1"/>
  <c r="L62" i="9"/>
  <c r="F9" i="36"/>
  <c r="I20" i="11" s="1"/>
  <c r="B4" i="38"/>
  <c r="F4" i="38" s="1"/>
  <c r="D2" i="27"/>
  <c r="M59" i="9"/>
  <c r="D2" i="26"/>
  <c r="M20" i="9"/>
  <c r="M73" i="9" s="1"/>
  <c r="M54" i="9"/>
  <c r="D2" i="25"/>
  <c r="M55" i="9"/>
  <c r="J60" i="9"/>
  <c r="K60" i="9"/>
  <c r="M23" i="9"/>
  <c r="M33" i="9"/>
  <c r="M47" i="9"/>
  <c r="M57" i="9"/>
  <c r="L60" i="9"/>
  <c r="H50" i="9"/>
  <c r="G60" i="9"/>
  <c r="J50" i="9"/>
  <c r="M36" i="9"/>
  <c r="M42" i="9"/>
  <c r="M48" i="9"/>
  <c r="M49" i="9"/>
  <c r="F60" i="9"/>
  <c r="M32" i="9"/>
  <c r="M45" i="9"/>
  <c r="C30" i="9"/>
  <c r="M22" i="9"/>
  <c r="G50" i="9"/>
  <c r="E60" i="9"/>
  <c r="H30" i="9"/>
  <c r="M26" i="9"/>
  <c r="M44" i="9"/>
  <c r="M53" i="9"/>
  <c r="D50" i="9"/>
  <c r="L30" i="9"/>
  <c r="M34" i="9"/>
  <c r="F30" i="9"/>
  <c r="M43" i="9"/>
  <c r="M27" i="9"/>
  <c r="E30" i="9"/>
  <c r="M25" i="9"/>
  <c r="M39" i="9"/>
  <c r="G30" i="9"/>
  <c r="L50" i="9"/>
  <c r="G40" i="9"/>
  <c r="K30" i="9"/>
  <c r="M24" i="9"/>
  <c r="M52" i="9"/>
  <c r="M56" i="9"/>
  <c r="M35" i="9"/>
  <c r="M38" i="9"/>
  <c r="D30" i="9"/>
  <c r="E50" i="9"/>
  <c r="D40" i="9"/>
  <c r="J30" i="9"/>
  <c r="F50" i="9"/>
  <c r="C60" i="9"/>
  <c r="D60" i="9"/>
  <c r="K50" i="9"/>
  <c r="H60" i="9"/>
  <c r="C50" i="9"/>
  <c r="M65" i="9"/>
  <c r="J15" i="27" l="1"/>
  <c r="O15" i="27"/>
  <c r="K16" i="27"/>
  <c r="I63" i="9"/>
  <c r="I66" i="9" s="1"/>
  <c r="I68" i="9" s="1"/>
  <c r="I71" i="9" s="1"/>
  <c r="E7" i="27" s="1"/>
  <c r="F7" i="27" s="1"/>
  <c r="K16" i="26"/>
  <c r="O15" i="26"/>
  <c r="J15" i="26"/>
  <c r="M37" i="9"/>
  <c r="K24" i="5"/>
  <c r="O23" i="5"/>
  <c r="J23" i="5"/>
  <c r="K82" i="25"/>
  <c r="J81" i="25"/>
  <c r="O81" i="25"/>
  <c r="D1" i="38"/>
  <c r="E4" i="38" s="1"/>
  <c r="M30" i="9"/>
  <c r="L63" i="9"/>
  <c r="L66" i="9" s="1"/>
  <c r="L68" i="9" s="1"/>
  <c r="L71" i="9" s="1"/>
  <c r="L74" i="9" s="1"/>
  <c r="H63" i="9"/>
  <c r="H66" i="9" s="1"/>
  <c r="H68" i="9" s="1"/>
  <c r="H71" i="9" s="1"/>
  <c r="H74" i="9" s="1"/>
  <c r="K63" i="9"/>
  <c r="K66" i="9" s="1"/>
  <c r="K68" i="9" s="1"/>
  <c r="K71" i="9" s="1"/>
  <c r="K72" i="9" s="1"/>
  <c r="E63" i="9"/>
  <c r="E66" i="9" s="1"/>
  <c r="E68" i="9" s="1"/>
  <c r="E71" i="9" s="1"/>
  <c r="E74" i="9" s="1"/>
  <c r="J63" i="9"/>
  <c r="J66" i="9" s="1"/>
  <c r="J68" i="9" s="1"/>
  <c r="J71" i="9" s="1"/>
  <c r="J72" i="9" s="1"/>
  <c r="M50" i="9"/>
  <c r="G63" i="9"/>
  <c r="G66" i="9" s="1"/>
  <c r="G68" i="9" s="1"/>
  <c r="G71" i="9" s="1"/>
  <c r="C63" i="9"/>
  <c r="C66" i="9" s="1"/>
  <c r="M60" i="9"/>
  <c r="F63" i="9"/>
  <c r="F66" i="9" s="1"/>
  <c r="F68" i="9" s="1"/>
  <c r="F71" i="9" s="1"/>
  <c r="F75" i="9" s="1"/>
  <c r="M40" i="9"/>
  <c r="D63" i="9"/>
  <c r="D66" i="9" s="1"/>
  <c r="D68" i="9" s="1"/>
  <c r="D71" i="9" s="1"/>
  <c r="F5" i="38"/>
  <c r="I4" i="38"/>
  <c r="H4" i="38"/>
  <c r="CH4" i="38"/>
  <c r="I74" i="9" l="1"/>
  <c r="E7" i="26"/>
  <c r="F7" i="26" s="1"/>
  <c r="E7" i="25"/>
  <c r="F7" i="25" s="1"/>
  <c r="J16" i="27"/>
  <c r="O16" i="27"/>
  <c r="K17" i="27"/>
  <c r="I75" i="9"/>
  <c r="I72" i="9"/>
  <c r="E7" i="5"/>
  <c r="F7" i="5" s="1"/>
  <c r="K17" i="26"/>
  <c r="J16" i="26"/>
  <c r="O16" i="26"/>
  <c r="K25" i="5"/>
  <c r="O24" i="5"/>
  <c r="J24" i="5"/>
  <c r="K83" i="25"/>
  <c r="O82" i="25"/>
  <c r="J82" i="25"/>
  <c r="Z11" i="26"/>
  <c r="AA11" i="27"/>
  <c r="AA11" i="25"/>
  <c r="AA11" i="5"/>
  <c r="AA11" i="26"/>
  <c r="AB3" i="13"/>
  <c r="Z11" i="25"/>
  <c r="E5" i="38"/>
  <c r="Z12" i="26" s="1"/>
  <c r="Z11" i="27"/>
  <c r="Z11" i="5"/>
  <c r="AA3" i="13"/>
  <c r="E8" i="26"/>
  <c r="F8" i="26" s="1"/>
  <c r="E8" i="5"/>
  <c r="F8" i="5" s="1"/>
  <c r="E8" i="25"/>
  <c r="F8" i="25" s="1"/>
  <c r="L75" i="9"/>
  <c r="E4" i="25"/>
  <c r="F4" i="25" s="1"/>
  <c r="E8" i="27"/>
  <c r="F8" i="27" s="1"/>
  <c r="E72" i="9"/>
  <c r="E75" i="9"/>
  <c r="L72" i="9"/>
  <c r="E6" i="25"/>
  <c r="F6" i="25" s="1"/>
  <c r="E6" i="27"/>
  <c r="F6" i="27" s="1"/>
  <c r="E6" i="26"/>
  <c r="F6" i="26" s="1"/>
  <c r="H75" i="9"/>
  <c r="E6" i="5"/>
  <c r="F6" i="5" s="1"/>
  <c r="H72" i="9"/>
  <c r="K75" i="9"/>
  <c r="E4" i="5"/>
  <c r="F4" i="5" s="1"/>
  <c r="E4" i="27"/>
  <c r="F4" i="27" s="1"/>
  <c r="K74" i="9"/>
  <c r="F72" i="9"/>
  <c r="E4" i="26"/>
  <c r="F4" i="26" s="1"/>
  <c r="F74" i="9"/>
  <c r="J75" i="9"/>
  <c r="J74" i="9"/>
  <c r="E5" i="26"/>
  <c r="F5" i="26" s="1"/>
  <c r="G72" i="9"/>
  <c r="G75" i="9"/>
  <c r="E5" i="27"/>
  <c r="F5" i="27" s="1"/>
  <c r="G74" i="9"/>
  <c r="E5" i="25"/>
  <c r="F5" i="25" s="1"/>
  <c r="E5" i="5"/>
  <c r="F5" i="5" s="1"/>
  <c r="E3" i="27"/>
  <c r="F3" i="27" s="1"/>
  <c r="E3" i="25"/>
  <c r="F3" i="25" s="1"/>
  <c r="D72" i="9"/>
  <c r="D75" i="9"/>
  <c r="D74" i="9"/>
  <c r="E3" i="5"/>
  <c r="F3" i="5" s="1"/>
  <c r="E3" i="26"/>
  <c r="F3" i="26" s="1"/>
  <c r="M63" i="9"/>
  <c r="M66" i="9"/>
  <c r="C68" i="9"/>
  <c r="K4" i="38"/>
  <c r="J4" i="38"/>
  <c r="I5" i="38"/>
  <c r="F6" i="38"/>
  <c r="H5" i="38"/>
  <c r="J17" i="27" l="1"/>
  <c r="O17" i="27"/>
  <c r="K18" i="27"/>
  <c r="K18" i="26"/>
  <c r="J17" i="26"/>
  <c r="O17" i="26"/>
  <c r="K84" i="25"/>
  <c r="J83" i="25"/>
  <c r="O83" i="25"/>
  <c r="K26" i="5"/>
  <c r="O25" i="5"/>
  <c r="J25" i="5"/>
  <c r="E6" i="38"/>
  <c r="Z12" i="25"/>
  <c r="Z12" i="5"/>
  <c r="AA4" i="13"/>
  <c r="Z12" i="27"/>
  <c r="C71" i="9"/>
  <c r="M68" i="9"/>
  <c r="K5" i="38"/>
  <c r="J5" i="38"/>
  <c r="M4" i="38"/>
  <c r="L4" i="38"/>
  <c r="I6" i="38"/>
  <c r="F7" i="38"/>
  <c r="H6" i="38"/>
  <c r="CH5" i="38"/>
  <c r="CH6" i="38"/>
  <c r="J18" i="27" l="1"/>
  <c r="O18" i="27"/>
  <c r="K19" i="27"/>
  <c r="K19" i="26"/>
  <c r="J18" i="26"/>
  <c r="O18" i="26"/>
  <c r="AA12" i="27"/>
  <c r="AA12" i="25"/>
  <c r="AA12" i="5"/>
  <c r="AA12" i="26"/>
  <c r="AB4" i="13"/>
  <c r="K85" i="25"/>
  <c r="J84" i="25"/>
  <c r="O84" i="25"/>
  <c r="K27" i="5"/>
  <c r="J26" i="5"/>
  <c r="O26" i="5"/>
  <c r="E7" i="38"/>
  <c r="Z13" i="5"/>
  <c r="AA5" i="13"/>
  <c r="Z13" i="26"/>
  <c r="Z13" i="27"/>
  <c r="Z13" i="25"/>
  <c r="AA13" i="26"/>
  <c r="AA13" i="5"/>
  <c r="AA13" i="27"/>
  <c r="AA13" i="25"/>
  <c r="AB5" i="13"/>
  <c r="E2" i="26"/>
  <c r="F2" i="26" s="1"/>
  <c r="E2" i="27"/>
  <c r="F2" i="27" s="1"/>
  <c r="E2" i="25"/>
  <c r="F2" i="25" s="1"/>
  <c r="E2" i="5"/>
  <c r="F2" i="5" s="1"/>
  <c r="C75" i="9"/>
  <c r="C72" i="9"/>
  <c r="C74" i="9"/>
  <c r="M71" i="9"/>
  <c r="J6" i="38"/>
  <c r="K6" i="38"/>
  <c r="L5" i="38"/>
  <c r="M5" i="38"/>
  <c r="I7" i="38"/>
  <c r="F8" i="38"/>
  <c r="H7" i="38"/>
  <c r="N4" i="38"/>
  <c r="O4" i="38"/>
  <c r="J19" i="27" l="1"/>
  <c r="K20" i="27"/>
  <c r="O19" i="27"/>
  <c r="K20" i="26"/>
  <c r="O19" i="26"/>
  <c r="J19" i="26"/>
  <c r="Z14" i="25"/>
  <c r="K28" i="5"/>
  <c r="O27" i="5"/>
  <c r="J27" i="5"/>
  <c r="K86" i="25"/>
  <c r="J85" i="25"/>
  <c r="O85" i="25"/>
  <c r="Z14" i="26"/>
  <c r="Z14" i="5"/>
  <c r="AA6" i="13"/>
  <c r="Z14" i="27"/>
  <c r="E8" i="38"/>
  <c r="Z15" i="5" s="1"/>
  <c r="M74" i="9"/>
  <c r="M72" i="9"/>
  <c r="M75" i="9"/>
  <c r="P4" i="38"/>
  <c r="Q4" i="38"/>
  <c r="M6" i="38"/>
  <c r="L6" i="38"/>
  <c r="O5" i="38"/>
  <c r="N5" i="38"/>
  <c r="J7" i="38"/>
  <c r="K7" i="38"/>
  <c r="I8" i="38"/>
  <c r="F9" i="38"/>
  <c r="H8" i="38"/>
  <c r="CH7" i="38"/>
  <c r="CH8" i="38"/>
  <c r="K21" i="27" l="1"/>
  <c r="J20" i="27"/>
  <c r="O20" i="27"/>
  <c r="K21" i="26"/>
  <c r="J20" i="26"/>
  <c r="O20" i="26"/>
  <c r="AA14" i="5"/>
  <c r="AB6" i="13"/>
  <c r="AA14" i="25"/>
  <c r="AA14" i="27"/>
  <c r="AA14" i="26"/>
  <c r="K29" i="5"/>
  <c r="O28" i="5"/>
  <c r="J28" i="5"/>
  <c r="K87" i="25"/>
  <c r="O86" i="25"/>
  <c r="J86" i="25"/>
  <c r="Z15" i="27"/>
  <c r="Z15" i="26"/>
  <c r="AA7" i="13"/>
  <c r="E9" i="38"/>
  <c r="Z15" i="25"/>
  <c r="AA15" i="5"/>
  <c r="AA15" i="26"/>
  <c r="AA15" i="25"/>
  <c r="AB7" i="13"/>
  <c r="AA15" i="27"/>
  <c r="J8" i="38"/>
  <c r="K8" i="38"/>
  <c r="S4" i="38"/>
  <c r="R4" i="38"/>
  <c r="M7" i="38"/>
  <c r="L7" i="38"/>
  <c r="N6" i="38"/>
  <c r="O6" i="38"/>
  <c r="Q5" i="38"/>
  <c r="P5" i="38"/>
  <c r="H9" i="38"/>
  <c r="I9" i="38"/>
  <c r="F10" i="38"/>
  <c r="K22" i="27" l="1"/>
  <c r="O21" i="27"/>
  <c r="J21" i="27"/>
  <c r="K22" i="26"/>
  <c r="J21" i="26"/>
  <c r="O21" i="26"/>
  <c r="AA8" i="13"/>
  <c r="K30" i="5"/>
  <c r="J29" i="5"/>
  <c r="O29" i="5"/>
  <c r="K88" i="25"/>
  <c r="J87" i="25"/>
  <c r="O87" i="25"/>
  <c r="Z16" i="26"/>
  <c r="Z16" i="5"/>
  <c r="Z16" i="25"/>
  <c r="E10" i="38"/>
  <c r="Z17" i="26" s="1"/>
  <c r="Z16" i="27"/>
  <c r="I10" i="38"/>
  <c r="H10" i="38"/>
  <c r="F11" i="38"/>
  <c r="R5" i="38"/>
  <c r="S5" i="38"/>
  <c r="L8" i="38"/>
  <c r="M8" i="38"/>
  <c r="O7" i="38"/>
  <c r="N7" i="38"/>
  <c r="T4" i="38"/>
  <c r="U4" i="38"/>
  <c r="K9" i="38"/>
  <c r="J9" i="38"/>
  <c r="P6" i="38"/>
  <c r="Q6" i="38"/>
  <c r="CH9" i="38"/>
  <c r="CH10" i="38"/>
  <c r="O22" i="27" l="1"/>
  <c r="J22" i="27"/>
  <c r="K23" i="27"/>
  <c r="K23" i="26"/>
  <c r="J22" i="26"/>
  <c r="O22" i="26"/>
  <c r="AA16" i="26"/>
  <c r="AB8" i="13"/>
  <c r="AA16" i="27"/>
  <c r="AA16" i="5"/>
  <c r="AA16" i="25"/>
  <c r="K89" i="25"/>
  <c r="J88" i="25"/>
  <c r="O88" i="25"/>
  <c r="K31" i="5"/>
  <c r="J30" i="5"/>
  <c r="O30" i="5"/>
  <c r="E11" i="38"/>
  <c r="E12" i="38" s="1"/>
  <c r="AA9" i="13"/>
  <c r="Z17" i="5"/>
  <c r="Z17" i="25"/>
  <c r="Z17" i="27"/>
  <c r="AA17" i="27"/>
  <c r="AA17" i="26"/>
  <c r="AA17" i="5"/>
  <c r="AB9" i="13"/>
  <c r="AA17" i="25"/>
  <c r="I11" i="38"/>
  <c r="H11" i="38"/>
  <c r="F12" i="38"/>
  <c r="Q7" i="38"/>
  <c r="P7" i="38"/>
  <c r="K10" i="38"/>
  <c r="J10" i="38"/>
  <c r="R6" i="38"/>
  <c r="S6" i="38"/>
  <c r="M9" i="38"/>
  <c r="L9" i="38"/>
  <c r="T5" i="38"/>
  <c r="U5" i="38"/>
  <c r="V4" i="38"/>
  <c r="W4" i="38"/>
  <c r="N8" i="38"/>
  <c r="O8" i="38"/>
  <c r="CH11" i="38"/>
  <c r="O23" i="27" l="1"/>
  <c r="K24" i="27"/>
  <c r="J23" i="27"/>
  <c r="K24" i="26"/>
  <c r="O23" i="26"/>
  <c r="J23" i="26"/>
  <c r="K32" i="5"/>
  <c r="O31" i="5"/>
  <c r="J31" i="5"/>
  <c r="K90" i="25"/>
  <c r="J89" i="25"/>
  <c r="O89" i="25"/>
  <c r="Z18" i="25"/>
  <c r="Z18" i="26"/>
  <c r="Z18" i="27"/>
  <c r="Z18" i="5"/>
  <c r="AA10" i="13"/>
  <c r="AA18" i="26"/>
  <c r="AA18" i="27"/>
  <c r="AB10" i="13"/>
  <c r="AA18" i="5"/>
  <c r="AA18" i="25"/>
  <c r="U6" i="38"/>
  <c r="T6" i="38"/>
  <c r="V5" i="38"/>
  <c r="W5" i="38"/>
  <c r="S7" i="38"/>
  <c r="R7" i="38"/>
  <c r="L10" i="38"/>
  <c r="M10" i="38"/>
  <c r="X4" i="38"/>
  <c r="Y4" i="38"/>
  <c r="Z19" i="5"/>
  <c r="Z19" i="27"/>
  <c r="E13" i="38"/>
  <c r="AA11" i="13"/>
  <c r="Z19" i="26"/>
  <c r="Z19" i="25"/>
  <c r="H12" i="38"/>
  <c r="F13" i="38"/>
  <c r="I12" i="38"/>
  <c r="N9" i="38"/>
  <c r="O9" i="38"/>
  <c r="K11" i="38"/>
  <c r="J11" i="38"/>
  <c r="Q8" i="38"/>
  <c r="P8" i="38"/>
  <c r="CH12" i="38"/>
  <c r="J24" i="27" l="1"/>
  <c r="K25" i="27"/>
  <c r="O24" i="27"/>
  <c r="K25" i="26"/>
  <c r="O24" i="26"/>
  <c r="J24" i="26"/>
  <c r="K33" i="5"/>
  <c r="O32" i="5"/>
  <c r="J32" i="5"/>
  <c r="K91" i="25"/>
  <c r="O90" i="25"/>
  <c r="J90" i="25"/>
  <c r="AA19" i="27"/>
  <c r="AA19" i="25"/>
  <c r="AB11" i="13"/>
  <c r="AA19" i="26"/>
  <c r="AA19" i="5"/>
  <c r="X5" i="38"/>
  <c r="Y5" i="38"/>
  <c r="W6" i="38"/>
  <c r="V6" i="38"/>
  <c r="O10" i="38"/>
  <c r="N10" i="38"/>
  <c r="S8" i="38"/>
  <c r="R8" i="38"/>
  <c r="AA12" i="13"/>
  <c r="Z20" i="27"/>
  <c r="E14" i="38"/>
  <c r="Z20" i="26"/>
  <c r="Z20" i="5"/>
  <c r="Z20" i="25"/>
  <c r="Q9" i="38"/>
  <c r="P9" i="38"/>
  <c r="Z4" i="38"/>
  <c r="AA4" i="38"/>
  <c r="F14" i="38"/>
  <c r="I13" i="38"/>
  <c r="H13" i="38"/>
  <c r="J12" i="38"/>
  <c r="K12" i="38"/>
  <c r="T7" i="38"/>
  <c r="U7" i="38"/>
  <c r="L11" i="38"/>
  <c r="M11" i="38"/>
  <c r="CH13" i="38"/>
  <c r="O25" i="27" l="1"/>
  <c r="K26" i="27"/>
  <c r="J25" i="27"/>
  <c r="K26" i="26"/>
  <c r="J25" i="26"/>
  <c r="O25" i="26"/>
  <c r="K92" i="25"/>
  <c r="J91" i="25"/>
  <c r="O91" i="25"/>
  <c r="K34" i="5"/>
  <c r="J33" i="5"/>
  <c r="O33" i="5"/>
  <c r="AB12" i="13"/>
  <c r="AA20" i="26"/>
  <c r="AA20" i="25"/>
  <c r="AA20" i="27"/>
  <c r="AA20" i="5"/>
  <c r="H14" i="38"/>
  <c r="I14" i="38"/>
  <c r="F15" i="38"/>
  <c r="E15" i="38"/>
  <c r="Z21" i="27"/>
  <c r="Z21" i="26"/>
  <c r="Z21" i="5"/>
  <c r="AA13" i="13"/>
  <c r="Z21" i="25"/>
  <c r="AB4" i="38"/>
  <c r="AC4" i="38"/>
  <c r="Z5" i="38"/>
  <c r="AA5" i="38"/>
  <c r="R9" i="38"/>
  <c r="S9" i="38"/>
  <c r="M12" i="38"/>
  <c r="L12" i="38"/>
  <c r="P10" i="38"/>
  <c r="Q10" i="38"/>
  <c r="J13" i="38"/>
  <c r="K13" i="38"/>
  <c r="N11" i="38"/>
  <c r="O11" i="38"/>
  <c r="V7" i="38"/>
  <c r="W7" i="38"/>
  <c r="U8" i="38"/>
  <c r="T8" i="38"/>
  <c r="Y6" i="38"/>
  <c r="X6" i="38"/>
  <c r="CH14" i="38"/>
  <c r="K27" i="27" l="1"/>
  <c r="O26" i="27"/>
  <c r="J26" i="27"/>
  <c r="K27" i="26"/>
  <c r="O26" i="26"/>
  <c r="J26" i="26"/>
  <c r="K93" i="25"/>
  <c r="O92" i="25"/>
  <c r="J92" i="25"/>
  <c r="K35" i="5"/>
  <c r="O34" i="5"/>
  <c r="J34" i="5"/>
  <c r="AA21" i="25"/>
  <c r="AA21" i="27"/>
  <c r="AB13" i="13"/>
  <c r="AA21" i="26"/>
  <c r="AA21" i="5"/>
  <c r="O12" i="38"/>
  <c r="N12" i="38"/>
  <c r="Y7" i="38"/>
  <c r="X7" i="38"/>
  <c r="W8" i="38"/>
  <c r="V8" i="38"/>
  <c r="I15" i="38"/>
  <c r="H15" i="38"/>
  <c r="F16" i="38"/>
  <c r="R10" i="38"/>
  <c r="S10" i="38"/>
  <c r="J14" i="38"/>
  <c r="K14" i="38"/>
  <c r="Q11" i="38"/>
  <c r="P11" i="38"/>
  <c r="T9" i="38"/>
  <c r="U9" i="38"/>
  <c r="Z6" i="38"/>
  <c r="AA6" i="38"/>
  <c r="AD4" i="38"/>
  <c r="AE4" i="38"/>
  <c r="L13" i="38"/>
  <c r="M13" i="38"/>
  <c r="AB5" i="38"/>
  <c r="AC5" i="38"/>
  <c r="Z22" i="25"/>
  <c r="E16" i="38"/>
  <c r="Z22" i="5"/>
  <c r="Z22" i="27"/>
  <c r="AA14" i="13"/>
  <c r="Z22" i="26"/>
  <c r="CH15" i="38"/>
  <c r="O27" i="27" l="1"/>
  <c r="K28" i="27"/>
  <c r="J27" i="27"/>
  <c r="K28" i="26"/>
  <c r="J27" i="26"/>
  <c r="O27" i="26"/>
  <c r="K94" i="25"/>
  <c r="J93" i="25"/>
  <c r="O93" i="25"/>
  <c r="K36" i="5"/>
  <c r="J35" i="5"/>
  <c r="O35" i="5"/>
  <c r="AA22" i="5"/>
  <c r="AA22" i="27"/>
  <c r="AB14" i="13"/>
  <c r="AA22" i="25"/>
  <c r="AA22" i="26"/>
  <c r="AB6" i="38"/>
  <c r="AC6" i="38"/>
  <c r="Z23" i="5"/>
  <c r="Z23" i="25"/>
  <c r="Z23" i="26"/>
  <c r="AA15" i="13"/>
  <c r="E17" i="38"/>
  <c r="Z23" i="27"/>
  <c r="U10" i="38"/>
  <c r="T10" i="38"/>
  <c r="K15" i="38"/>
  <c r="J15" i="38"/>
  <c r="S11" i="38"/>
  <c r="R11" i="38"/>
  <c r="Y8" i="38"/>
  <c r="X8" i="38"/>
  <c r="Q12" i="38"/>
  <c r="P12" i="38"/>
  <c r="I16" i="38"/>
  <c r="F17" i="38"/>
  <c r="H16" i="38"/>
  <c r="AD5" i="38"/>
  <c r="AE5" i="38"/>
  <c r="V9" i="38"/>
  <c r="W9" i="38"/>
  <c r="N13" i="38"/>
  <c r="O13" i="38"/>
  <c r="AF4" i="38"/>
  <c r="AG4" i="38"/>
  <c r="M14" i="38"/>
  <c r="L14" i="38"/>
  <c r="Z7" i="38"/>
  <c r="AA7" i="38"/>
  <c r="CH16" i="38"/>
  <c r="O28" i="27" l="1"/>
  <c r="J28" i="27"/>
  <c r="K29" i="27"/>
  <c r="K29" i="26"/>
  <c r="J28" i="26"/>
  <c r="O28" i="26"/>
  <c r="K37" i="5"/>
  <c r="O36" i="5"/>
  <c r="J36" i="5"/>
  <c r="K95" i="25"/>
  <c r="J94" i="25"/>
  <c r="O94" i="25"/>
  <c r="AA23" i="25"/>
  <c r="AA23" i="5"/>
  <c r="AB15" i="13"/>
  <c r="AA23" i="27"/>
  <c r="AA23" i="26"/>
  <c r="P13" i="38"/>
  <c r="Q13" i="38"/>
  <c r="V10" i="38"/>
  <c r="W10" i="38"/>
  <c r="AB7" i="38"/>
  <c r="AC7" i="38"/>
  <c r="Z8" i="38"/>
  <c r="AA8" i="38"/>
  <c r="O14" i="38"/>
  <c r="N14" i="38"/>
  <c r="U11" i="38"/>
  <c r="T11" i="38"/>
  <c r="J16" i="38"/>
  <c r="K16" i="38"/>
  <c r="S12" i="38"/>
  <c r="R12" i="38"/>
  <c r="AE6" i="38"/>
  <c r="AD6" i="38"/>
  <c r="X9" i="38"/>
  <c r="Y9" i="38"/>
  <c r="AA16" i="13"/>
  <c r="Z24" i="25"/>
  <c r="E18" i="38"/>
  <c r="Z24" i="26"/>
  <c r="Z24" i="27"/>
  <c r="Z24" i="5"/>
  <c r="AF5" i="38"/>
  <c r="AG5" i="38"/>
  <c r="AI4" i="38"/>
  <c r="AH4" i="38"/>
  <c r="F18" i="38"/>
  <c r="H17" i="38"/>
  <c r="I17" i="38"/>
  <c r="L15" i="38"/>
  <c r="M15" i="38"/>
  <c r="CH17" i="38"/>
  <c r="O29" i="27" l="1"/>
  <c r="J29" i="27"/>
  <c r="K30" i="27"/>
  <c r="K30" i="26"/>
  <c r="O29" i="26"/>
  <c r="J29" i="26"/>
  <c r="K96" i="25"/>
  <c r="O95" i="25"/>
  <c r="J95" i="25"/>
  <c r="K38" i="5"/>
  <c r="O37" i="5"/>
  <c r="J37" i="5"/>
  <c r="AA24" i="27"/>
  <c r="AA24" i="5"/>
  <c r="AA24" i="25"/>
  <c r="AA24" i="26"/>
  <c r="AB16" i="13"/>
  <c r="AG6" i="38"/>
  <c r="AF6" i="38"/>
  <c r="U12" i="38"/>
  <c r="T12" i="38"/>
  <c r="Z25" i="5"/>
  <c r="E19" i="38"/>
  <c r="AA17" i="13"/>
  <c r="Z25" i="27"/>
  <c r="Z25" i="25"/>
  <c r="Z25" i="26"/>
  <c r="AB8" i="38"/>
  <c r="AC8" i="38"/>
  <c r="AI5" i="38"/>
  <c r="AH5" i="38"/>
  <c r="AA9" i="38"/>
  <c r="Z9" i="38"/>
  <c r="X10" i="38"/>
  <c r="Y10" i="38"/>
  <c r="N15" i="38"/>
  <c r="O15" i="38"/>
  <c r="Q14" i="38"/>
  <c r="P14" i="38"/>
  <c r="S13" i="38"/>
  <c r="R13" i="38"/>
  <c r="M16" i="38"/>
  <c r="L16" i="38"/>
  <c r="AE7" i="38"/>
  <c r="AD7" i="38"/>
  <c r="J17" i="38"/>
  <c r="K17" i="38"/>
  <c r="H18" i="38"/>
  <c r="I18" i="38"/>
  <c r="F19" i="38"/>
  <c r="AK4" i="38"/>
  <c r="AJ4" i="38"/>
  <c r="V11" i="38"/>
  <c r="W11" i="38"/>
  <c r="CH18" i="38"/>
  <c r="J30" i="27" l="1"/>
  <c r="O30" i="27"/>
  <c r="K31" i="27"/>
  <c r="K31" i="26"/>
  <c r="O30" i="26"/>
  <c r="J30" i="26"/>
  <c r="K97" i="25"/>
  <c r="J96" i="25"/>
  <c r="O96" i="25"/>
  <c r="K39" i="5"/>
  <c r="J38" i="5"/>
  <c r="O38" i="5"/>
  <c r="AA25" i="25"/>
  <c r="AA25" i="27"/>
  <c r="AA25" i="5"/>
  <c r="AB17" i="13"/>
  <c r="AA25" i="26"/>
  <c r="H19" i="38"/>
  <c r="F20" i="38"/>
  <c r="I19" i="38"/>
  <c r="R14" i="38"/>
  <c r="S14" i="38"/>
  <c r="Z26" i="25"/>
  <c r="Z26" i="27"/>
  <c r="E20" i="38"/>
  <c r="Z26" i="26"/>
  <c r="AA18" i="13"/>
  <c r="Z26" i="5"/>
  <c r="AM4" i="38"/>
  <c r="AL4" i="38"/>
  <c r="P15" i="38"/>
  <c r="Q15" i="38"/>
  <c r="AE8" i="38"/>
  <c r="AD8" i="38"/>
  <c r="AB9" i="38"/>
  <c r="AC9" i="38"/>
  <c r="K18" i="38"/>
  <c r="J18" i="38"/>
  <c r="L17" i="38"/>
  <c r="M17" i="38"/>
  <c r="O16" i="38"/>
  <c r="N16" i="38"/>
  <c r="AI6" i="38"/>
  <c r="AH6" i="38"/>
  <c r="AA10" i="38"/>
  <c r="Z10" i="38"/>
  <c r="U13" i="38"/>
  <c r="T13" i="38"/>
  <c r="AK5" i="38"/>
  <c r="AJ5" i="38"/>
  <c r="X11" i="38"/>
  <c r="Y11" i="38"/>
  <c r="AF7" i="38"/>
  <c r="AG7" i="38"/>
  <c r="V12" i="38"/>
  <c r="W12" i="38"/>
  <c r="CH19" i="38"/>
  <c r="O31" i="27" l="1"/>
  <c r="K32" i="27"/>
  <c r="J31" i="27"/>
  <c r="K32" i="26"/>
  <c r="J31" i="26"/>
  <c r="O31" i="26"/>
  <c r="K40" i="5"/>
  <c r="J39" i="5"/>
  <c r="O39" i="5"/>
  <c r="K98" i="25"/>
  <c r="J97" i="25"/>
  <c r="O97" i="25"/>
  <c r="AB18" i="13"/>
  <c r="AA26" i="5"/>
  <c r="AA26" i="25"/>
  <c r="AA26" i="26"/>
  <c r="AA26" i="27"/>
  <c r="Z11" i="38"/>
  <c r="AA11" i="38"/>
  <c r="I20" i="38"/>
  <c r="H20" i="38"/>
  <c r="F21" i="38"/>
  <c r="P16" i="38"/>
  <c r="Q16" i="38"/>
  <c r="E21" i="38"/>
  <c r="Z27" i="5"/>
  <c r="AA19" i="13"/>
  <c r="Z27" i="27"/>
  <c r="Z27" i="25"/>
  <c r="Z27" i="26"/>
  <c r="AK6" i="38"/>
  <c r="AJ6" i="38"/>
  <c r="AL5" i="38"/>
  <c r="AM5" i="38"/>
  <c r="W13" i="38"/>
  <c r="V13" i="38"/>
  <c r="R15" i="38"/>
  <c r="S15" i="38"/>
  <c r="K19" i="38"/>
  <c r="J19" i="38"/>
  <c r="Y12" i="38"/>
  <c r="X12" i="38"/>
  <c r="N17" i="38"/>
  <c r="O17" i="38"/>
  <c r="AB10" i="38"/>
  <c r="AC10" i="38"/>
  <c r="L18" i="38"/>
  <c r="M18" i="38"/>
  <c r="AO4" i="38"/>
  <c r="AN4" i="38"/>
  <c r="AD9" i="38"/>
  <c r="AE9" i="38"/>
  <c r="AG8" i="38"/>
  <c r="AF8" i="38"/>
  <c r="AI7" i="38"/>
  <c r="AH7" i="38"/>
  <c r="T14" i="38"/>
  <c r="U14" i="38"/>
  <c r="CH20" i="38"/>
  <c r="O32" i="27" l="1"/>
  <c r="K33" i="27"/>
  <c r="J32" i="27"/>
  <c r="K33" i="26"/>
  <c r="J32" i="26"/>
  <c r="O32" i="26"/>
  <c r="K41" i="5"/>
  <c r="J40" i="5"/>
  <c r="O40" i="5"/>
  <c r="K99" i="25"/>
  <c r="O98" i="25"/>
  <c r="J98" i="25"/>
  <c r="AB19" i="13"/>
  <c r="AA27" i="5"/>
  <c r="AA27" i="25"/>
  <c r="AA27" i="26"/>
  <c r="AA27" i="27"/>
  <c r="AG9" i="38"/>
  <c r="AF9" i="38"/>
  <c r="AA12" i="38"/>
  <c r="Z12" i="38"/>
  <c r="AB11" i="38"/>
  <c r="AC11" i="38"/>
  <c r="X13" i="38"/>
  <c r="Y13" i="38"/>
  <c r="V14" i="38"/>
  <c r="W14" i="38"/>
  <c r="L19" i="38"/>
  <c r="M19" i="38"/>
  <c r="S16" i="38"/>
  <c r="R16" i="38"/>
  <c r="E22" i="38"/>
  <c r="Z28" i="26"/>
  <c r="Z28" i="27"/>
  <c r="AA20" i="13"/>
  <c r="Z28" i="25"/>
  <c r="Z28" i="5"/>
  <c r="AJ7" i="38"/>
  <c r="AK7" i="38"/>
  <c r="AL6" i="38"/>
  <c r="AM6" i="38"/>
  <c r="N18" i="38"/>
  <c r="O18" i="38"/>
  <c r="AH8" i="38"/>
  <c r="AI8" i="38"/>
  <c r="H21" i="38"/>
  <c r="I21" i="38"/>
  <c r="F22" i="38"/>
  <c r="Q17" i="38"/>
  <c r="P17" i="38"/>
  <c r="AQ4" i="38"/>
  <c r="AP4" i="38"/>
  <c r="AN5" i="38"/>
  <c r="AO5" i="38"/>
  <c r="AD10" i="38"/>
  <c r="AE10" i="38"/>
  <c r="T15" i="38"/>
  <c r="U15" i="38"/>
  <c r="J20" i="38"/>
  <c r="K20" i="38"/>
  <c r="CH21" i="38"/>
  <c r="O33" i="27" l="1"/>
  <c r="J33" i="27"/>
  <c r="K34" i="27"/>
  <c r="K34" i="26"/>
  <c r="O33" i="26"/>
  <c r="J33" i="26"/>
  <c r="K100" i="25"/>
  <c r="O99" i="25"/>
  <c r="J99" i="25"/>
  <c r="K42" i="5"/>
  <c r="J41" i="5"/>
  <c r="O41" i="5"/>
  <c r="AA28" i="26"/>
  <c r="AA28" i="25"/>
  <c r="AA28" i="5"/>
  <c r="AA28" i="27"/>
  <c r="AB20" i="13"/>
  <c r="X14" i="38"/>
  <c r="Y14" i="38"/>
  <c r="AS4" i="38"/>
  <c r="AR4" i="38"/>
  <c r="AJ8" i="38"/>
  <c r="AK8" i="38"/>
  <c r="N19" i="38"/>
  <c r="O19" i="38"/>
  <c r="S17" i="38"/>
  <c r="R17" i="38"/>
  <c r="V15" i="38"/>
  <c r="W15" i="38"/>
  <c r="Z29" i="5"/>
  <c r="Z29" i="25"/>
  <c r="AA21" i="13"/>
  <c r="Z29" i="27"/>
  <c r="E23" i="38"/>
  <c r="Z29" i="26"/>
  <c r="T16" i="38"/>
  <c r="U16" i="38"/>
  <c r="H22" i="38"/>
  <c r="F23" i="38"/>
  <c r="I22" i="38"/>
  <c r="AN6" i="38"/>
  <c r="AO6" i="38"/>
  <c r="AA13" i="38"/>
  <c r="Z13" i="38"/>
  <c r="AF10" i="38"/>
  <c r="AG10" i="38"/>
  <c r="J21" i="38"/>
  <c r="K21" i="38"/>
  <c r="AL7" i="38"/>
  <c r="AM7" i="38"/>
  <c r="AE11" i="38"/>
  <c r="AD11" i="38"/>
  <c r="M20" i="38"/>
  <c r="L20" i="38"/>
  <c r="AH9" i="38"/>
  <c r="AI9" i="38"/>
  <c r="Q18" i="38"/>
  <c r="P18" i="38"/>
  <c r="AP5" i="38"/>
  <c r="AQ5" i="38"/>
  <c r="AC12" i="38"/>
  <c r="AB12" i="38"/>
  <c r="CH22" i="38"/>
  <c r="J34" i="27" l="1"/>
  <c r="O34" i="27"/>
  <c r="K35" i="27"/>
  <c r="K35" i="26"/>
  <c r="O34" i="26"/>
  <c r="J34" i="26"/>
  <c r="K43" i="5"/>
  <c r="J42" i="5"/>
  <c r="O42" i="5"/>
  <c r="K101" i="25"/>
  <c r="J100" i="25"/>
  <c r="O100" i="25"/>
  <c r="AA29" i="27"/>
  <c r="AA29" i="5"/>
  <c r="AA29" i="25"/>
  <c r="AB21" i="13"/>
  <c r="AA29" i="26"/>
  <c r="Z14" i="38"/>
  <c r="AA14" i="38"/>
  <c r="AP6" i="38"/>
  <c r="AQ6" i="38"/>
  <c r="AF11" i="38"/>
  <c r="AG11" i="38"/>
  <c r="AC13" i="38"/>
  <c r="AB13" i="38"/>
  <c r="W16" i="38"/>
  <c r="V16" i="38"/>
  <c r="Y15" i="38"/>
  <c r="X15" i="38"/>
  <c r="U17" i="38"/>
  <c r="T17" i="38"/>
  <c r="AK9" i="38"/>
  <c r="AJ9" i="38"/>
  <c r="I23" i="38"/>
  <c r="F24" i="38"/>
  <c r="H23" i="38"/>
  <c r="AS5" i="38"/>
  <c r="AR5" i="38"/>
  <c r="AE12" i="38"/>
  <c r="AD12" i="38"/>
  <c r="O20" i="38"/>
  <c r="N20" i="38"/>
  <c r="K22" i="38"/>
  <c r="J22" i="38"/>
  <c r="AM8" i="38"/>
  <c r="AL8" i="38"/>
  <c r="R18" i="38"/>
  <c r="S18" i="38"/>
  <c r="Z30" i="26"/>
  <c r="E24" i="38"/>
  <c r="AA22" i="13"/>
  <c r="Z30" i="25"/>
  <c r="Z30" i="27"/>
  <c r="Z30" i="5"/>
  <c r="AO7" i="38"/>
  <c r="AN7" i="38"/>
  <c r="P19" i="38"/>
  <c r="Q19" i="38"/>
  <c r="M21" i="38"/>
  <c r="L21" i="38"/>
  <c r="AH10" i="38"/>
  <c r="AI10" i="38"/>
  <c r="AT4" i="38"/>
  <c r="AU4" i="38"/>
  <c r="CH23" i="38"/>
  <c r="J35" i="27" l="1"/>
  <c r="O35" i="27"/>
  <c r="K36" i="27"/>
  <c r="K36" i="26"/>
  <c r="J35" i="26"/>
  <c r="O35" i="26"/>
  <c r="K102" i="25"/>
  <c r="J101" i="25"/>
  <c r="O101" i="25"/>
  <c r="K44" i="5"/>
  <c r="J43" i="5"/>
  <c r="O43" i="5"/>
  <c r="AA30" i="27"/>
  <c r="AA30" i="5"/>
  <c r="AB22" i="13"/>
  <c r="AA30" i="26"/>
  <c r="AA30" i="25"/>
  <c r="Q20" i="38"/>
  <c r="P20" i="38"/>
  <c r="R19" i="38"/>
  <c r="S19" i="38"/>
  <c r="AL9" i="38"/>
  <c r="AM9" i="38"/>
  <c r="N21" i="38"/>
  <c r="O21" i="38"/>
  <c r="M22" i="38"/>
  <c r="L22" i="38"/>
  <c r="K23" i="38"/>
  <c r="J23" i="38"/>
  <c r="AR6" i="38"/>
  <c r="AS6" i="38"/>
  <c r="AC14" i="38"/>
  <c r="AB14" i="38"/>
  <c r="AG12" i="38"/>
  <c r="AF12" i="38"/>
  <c r="T18" i="38"/>
  <c r="U18" i="38"/>
  <c r="W17" i="38"/>
  <c r="V17" i="38"/>
  <c r="Y16" i="38"/>
  <c r="X16" i="38"/>
  <c r="Z31" i="5"/>
  <c r="Z31" i="25"/>
  <c r="Z31" i="26"/>
  <c r="E25" i="38"/>
  <c r="AA23" i="13"/>
  <c r="Z31" i="27"/>
  <c r="AE13" i="38"/>
  <c r="AD13" i="38"/>
  <c r="AQ7" i="38"/>
  <c r="AP7" i="38"/>
  <c r="AN8" i="38"/>
  <c r="AO8" i="38"/>
  <c r="AT5" i="38"/>
  <c r="AU5" i="38"/>
  <c r="AH11" i="38"/>
  <c r="AI11" i="38"/>
  <c r="H24" i="38"/>
  <c r="I24" i="38"/>
  <c r="F25" i="38"/>
  <c r="AV4" i="38"/>
  <c r="AW4" i="38"/>
  <c r="AJ10" i="38"/>
  <c r="AK10" i="38"/>
  <c r="AA15" i="38"/>
  <c r="Z15" i="38"/>
  <c r="CH24" i="38"/>
  <c r="K37" i="27" l="1"/>
  <c r="O36" i="27"/>
  <c r="J36" i="27"/>
  <c r="K37" i="26"/>
  <c r="O36" i="26"/>
  <c r="J36" i="26"/>
  <c r="K103" i="25"/>
  <c r="O102" i="25"/>
  <c r="J102" i="25"/>
  <c r="K45" i="5"/>
  <c r="O44" i="5"/>
  <c r="J44" i="5"/>
  <c r="AA31" i="25"/>
  <c r="AA31" i="5"/>
  <c r="AA31" i="27"/>
  <c r="AB23" i="13"/>
  <c r="AA31" i="26"/>
  <c r="AS7" i="38"/>
  <c r="AR7" i="38"/>
  <c r="R20" i="38"/>
  <c r="S20" i="38"/>
  <c r="I25" i="38"/>
  <c r="H25" i="38"/>
  <c r="F26" i="38"/>
  <c r="AQ8" i="38"/>
  <c r="AP8" i="38"/>
  <c r="V18" i="38"/>
  <c r="W18" i="38"/>
  <c r="T19" i="38"/>
  <c r="U19" i="38"/>
  <c r="AC15" i="38"/>
  <c r="AB15" i="38"/>
  <c r="AD14" i="38"/>
  <c r="AE14" i="38"/>
  <c r="AK11" i="38"/>
  <c r="AJ11" i="38"/>
  <c r="Y17" i="38"/>
  <c r="X17" i="38"/>
  <c r="N22" i="38"/>
  <c r="O22" i="38"/>
  <c r="AG13" i="38"/>
  <c r="AF13" i="38"/>
  <c r="AV5" i="38"/>
  <c r="AW5" i="38"/>
  <c r="AU6" i="38"/>
  <c r="AT6" i="38"/>
  <c r="AN9" i="38"/>
  <c r="AO9" i="38"/>
  <c r="AH12" i="38"/>
  <c r="AI12" i="38"/>
  <c r="K24" i="38"/>
  <c r="J24" i="38"/>
  <c r="AA16" i="38"/>
  <c r="Z16" i="38"/>
  <c r="P21" i="38"/>
  <c r="Q21" i="38"/>
  <c r="AM10" i="38"/>
  <c r="AL10" i="38"/>
  <c r="AY4" i="38"/>
  <c r="AX4" i="38"/>
  <c r="Z32" i="27"/>
  <c r="Z32" i="26"/>
  <c r="AA24" i="13"/>
  <c r="Z32" i="25"/>
  <c r="E26" i="38"/>
  <c r="Z32" i="5"/>
  <c r="M23" i="38"/>
  <c r="L23" i="38"/>
  <c r="CH25" i="38"/>
  <c r="K38" i="27" l="1"/>
  <c r="O37" i="27"/>
  <c r="J37" i="27"/>
  <c r="K38" i="26"/>
  <c r="J37" i="26"/>
  <c r="O37" i="26"/>
  <c r="K46" i="5"/>
  <c r="O45" i="5"/>
  <c r="J45" i="5"/>
  <c r="K104" i="25"/>
  <c r="O103" i="25"/>
  <c r="J103" i="25"/>
  <c r="AB24" i="13"/>
  <c r="AA32" i="5"/>
  <c r="AA32" i="26"/>
  <c r="AA32" i="27"/>
  <c r="AA32" i="25"/>
  <c r="AX5" i="38"/>
  <c r="AY5" i="38"/>
  <c r="Z33" i="27"/>
  <c r="AA25" i="13"/>
  <c r="Z33" i="26"/>
  <c r="Z33" i="5"/>
  <c r="E27" i="38"/>
  <c r="Z33" i="25"/>
  <c r="AG14" i="38"/>
  <c r="AF14" i="38"/>
  <c r="N23" i="38"/>
  <c r="O23" i="38"/>
  <c r="BA4" i="38"/>
  <c r="AZ4" i="38"/>
  <c r="L24" i="38"/>
  <c r="M24" i="38"/>
  <c r="AM11" i="38"/>
  <c r="AL11" i="38"/>
  <c r="T20" i="38"/>
  <c r="U20" i="38"/>
  <c r="AU7" i="38"/>
  <c r="AT7" i="38"/>
  <c r="AI13" i="38"/>
  <c r="AH13" i="38"/>
  <c r="AE15" i="38"/>
  <c r="AD15" i="38"/>
  <c r="AQ9" i="38"/>
  <c r="AP9" i="38"/>
  <c r="P22" i="38"/>
  <c r="Q22" i="38"/>
  <c r="K25" i="38"/>
  <c r="J25" i="38"/>
  <c r="AS8" i="38"/>
  <c r="AR8" i="38"/>
  <c r="AB16" i="38"/>
  <c r="AC16" i="38"/>
  <c r="AW6" i="38"/>
  <c r="AV6" i="38"/>
  <c r="AA17" i="38"/>
  <c r="Z17" i="38"/>
  <c r="Y18" i="38"/>
  <c r="X18" i="38"/>
  <c r="AN10" i="38"/>
  <c r="AO10" i="38"/>
  <c r="AK12" i="38"/>
  <c r="AJ12" i="38"/>
  <c r="F27" i="38"/>
  <c r="H26" i="38"/>
  <c r="I26" i="38"/>
  <c r="S21" i="38"/>
  <c r="R21" i="38"/>
  <c r="W19" i="38"/>
  <c r="V19" i="38"/>
  <c r="CH26" i="38"/>
  <c r="O38" i="27" l="1"/>
  <c r="K39" i="27"/>
  <c r="J38" i="27"/>
  <c r="K39" i="26"/>
  <c r="J38" i="26"/>
  <c r="O38" i="26"/>
  <c r="K105" i="25"/>
  <c r="J104" i="25"/>
  <c r="O104" i="25"/>
  <c r="K47" i="5"/>
  <c r="O46" i="5"/>
  <c r="J46" i="5"/>
  <c r="AA33" i="5"/>
  <c r="AB25" i="13"/>
  <c r="AA33" i="27"/>
  <c r="AA33" i="26"/>
  <c r="AA33" i="25"/>
  <c r="AA18" i="38"/>
  <c r="Z18" i="38"/>
  <c r="AB17" i="38"/>
  <c r="AC17" i="38"/>
  <c r="T21" i="38"/>
  <c r="U21" i="38"/>
  <c r="AQ10" i="38"/>
  <c r="AP10" i="38"/>
  <c r="AD16" i="38"/>
  <c r="AE16" i="38"/>
  <c r="W20" i="38"/>
  <c r="V20" i="38"/>
  <c r="P23" i="38"/>
  <c r="Q23" i="38"/>
  <c r="AO11" i="38"/>
  <c r="AN11" i="38"/>
  <c r="K26" i="38"/>
  <c r="J26" i="38"/>
  <c r="E28" i="38"/>
  <c r="Z34" i="26"/>
  <c r="Z34" i="27"/>
  <c r="Z34" i="5"/>
  <c r="Z34" i="25"/>
  <c r="AA26" i="13"/>
  <c r="AL12" i="38"/>
  <c r="AM12" i="38"/>
  <c r="AY6" i="38"/>
  <c r="AX6" i="38"/>
  <c r="AV7" i="38"/>
  <c r="AW7" i="38"/>
  <c r="BB4" i="38"/>
  <c r="BC4" i="38"/>
  <c r="AG15" i="38"/>
  <c r="AF15" i="38"/>
  <c r="BA5" i="38"/>
  <c r="AZ5" i="38"/>
  <c r="AJ13" i="38"/>
  <c r="AK13" i="38"/>
  <c r="Y19" i="38"/>
  <c r="X19" i="38"/>
  <c r="S22" i="38"/>
  <c r="R22" i="38"/>
  <c r="AU8" i="38"/>
  <c r="AT8" i="38"/>
  <c r="AH14" i="38"/>
  <c r="AI14" i="38"/>
  <c r="M25" i="38"/>
  <c r="L25" i="38"/>
  <c r="F28" i="38"/>
  <c r="H27" i="38"/>
  <c r="I27" i="38"/>
  <c r="N24" i="38"/>
  <c r="O24" i="38"/>
  <c r="AR9" i="38"/>
  <c r="AS9" i="38"/>
  <c r="CH27" i="38"/>
  <c r="O39" i="27" l="1"/>
  <c r="K40" i="27"/>
  <c r="J39" i="27"/>
  <c r="K40" i="26"/>
  <c r="O39" i="26"/>
  <c r="J39" i="26"/>
  <c r="K106" i="25"/>
  <c r="O105" i="25"/>
  <c r="J105" i="25"/>
  <c r="K48" i="5"/>
  <c r="J47" i="5"/>
  <c r="O47" i="5"/>
  <c r="AA34" i="5"/>
  <c r="AB26" i="13"/>
  <c r="AA34" i="26"/>
  <c r="AA34" i="27"/>
  <c r="AA34" i="25"/>
  <c r="AH15" i="38"/>
  <c r="AI15" i="38"/>
  <c r="I28" i="38"/>
  <c r="F29" i="38"/>
  <c r="H28" i="38"/>
  <c r="Z19" i="38"/>
  <c r="AA19" i="38"/>
  <c r="AS10" i="38"/>
  <c r="AR10" i="38"/>
  <c r="Z35" i="5"/>
  <c r="E29" i="38"/>
  <c r="AA27" i="13"/>
  <c r="Z35" i="27"/>
  <c r="Z35" i="26"/>
  <c r="Z35" i="25"/>
  <c r="AD17" i="38"/>
  <c r="AE17" i="38"/>
  <c r="K27" i="38"/>
  <c r="J27" i="38"/>
  <c r="M26" i="38"/>
  <c r="L26" i="38"/>
  <c r="AG16" i="38"/>
  <c r="AF16" i="38"/>
  <c r="AQ11" i="38"/>
  <c r="AP11" i="38"/>
  <c r="T22" i="38"/>
  <c r="U22" i="38"/>
  <c r="AB18" i="38"/>
  <c r="AC18" i="38"/>
  <c r="AO12" i="38"/>
  <c r="AN12" i="38"/>
  <c r="N25" i="38"/>
  <c r="O25" i="38"/>
  <c r="BE4" i="38"/>
  <c r="BD4" i="38"/>
  <c r="AU9" i="38"/>
  <c r="AT9" i="38"/>
  <c r="AJ14" i="38"/>
  <c r="AK14" i="38"/>
  <c r="AL13" i="38"/>
  <c r="AM13" i="38"/>
  <c r="AY7" i="38"/>
  <c r="AX7" i="38"/>
  <c r="R23" i="38"/>
  <c r="S23" i="38"/>
  <c r="W21" i="38"/>
  <c r="V21" i="38"/>
  <c r="Q24" i="38"/>
  <c r="P24" i="38"/>
  <c r="AW8" i="38"/>
  <c r="AV8" i="38"/>
  <c r="BB5" i="38"/>
  <c r="BC5" i="38"/>
  <c r="AZ6" i="38"/>
  <c r="BA6" i="38"/>
  <c r="X20" i="38"/>
  <c r="Y20" i="38"/>
  <c r="CH28" i="38"/>
  <c r="K41" i="27" l="1"/>
  <c r="O40" i="27"/>
  <c r="J40" i="27"/>
  <c r="K41" i="26"/>
  <c r="O40" i="26"/>
  <c r="J40" i="26"/>
  <c r="K107" i="25"/>
  <c r="O106" i="25"/>
  <c r="J106" i="25"/>
  <c r="K49" i="5"/>
  <c r="O48" i="5"/>
  <c r="J48" i="5"/>
  <c r="AA35" i="5"/>
  <c r="AB27" i="13"/>
  <c r="AA35" i="26"/>
  <c r="AA35" i="25"/>
  <c r="AA35" i="27"/>
  <c r="S24" i="38"/>
  <c r="R24" i="38"/>
  <c r="AT10" i="38"/>
  <c r="AU10" i="38"/>
  <c r="AF17" i="38"/>
  <c r="AG17" i="38"/>
  <c r="AX8" i="38"/>
  <c r="AY8" i="38"/>
  <c r="BA7" i="38"/>
  <c r="AZ7" i="38"/>
  <c r="BF4" i="38"/>
  <c r="BG4" i="38"/>
  <c r="M27" i="38"/>
  <c r="L27" i="38"/>
  <c r="Z36" i="27"/>
  <c r="Z36" i="25"/>
  <c r="AA28" i="13"/>
  <c r="Z36" i="5"/>
  <c r="E30" i="38"/>
  <c r="Z36" i="26"/>
  <c r="V22" i="38"/>
  <c r="W22" i="38"/>
  <c r="AR11" i="38"/>
  <c r="AS11" i="38"/>
  <c r="AN13" i="38"/>
  <c r="AO13" i="38"/>
  <c r="AI16" i="38"/>
  <c r="AH16" i="38"/>
  <c r="AL14" i="38"/>
  <c r="AM14" i="38"/>
  <c r="AC19" i="38"/>
  <c r="AB19" i="38"/>
  <c r="AA20" i="38"/>
  <c r="Z20" i="38"/>
  <c r="Y21" i="38"/>
  <c r="X21" i="38"/>
  <c r="AW9" i="38"/>
  <c r="AV9" i="38"/>
  <c r="N26" i="38"/>
  <c r="O26" i="38"/>
  <c r="K28" i="38"/>
  <c r="J28" i="38"/>
  <c r="AJ15" i="38"/>
  <c r="AK15" i="38"/>
  <c r="P25" i="38"/>
  <c r="Q25" i="38"/>
  <c r="AQ12" i="38"/>
  <c r="AP12" i="38"/>
  <c r="BB6" i="38"/>
  <c r="BC6" i="38"/>
  <c r="BE5" i="38"/>
  <c r="BD5" i="38"/>
  <c r="T23" i="38"/>
  <c r="U23" i="38"/>
  <c r="AD18" i="38"/>
  <c r="AE18" i="38"/>
  <c r="H29" i="38"/>
  <c r="F30" i="38"/>
  <c r="I29" i="38"/>
  <c r="CH29" i="38"/>
  <c r="O41" i="27" l="1"/>
  <c r="K42" i="27"/>
  <c r="J41" i="27"/>
  <c r="K42" i="26"/>
  <c r="O41" i="26"/>
  <c r="J41" i="26"/>
  <c r="K50" i="5"/>
  <c r="O49" i="5"/>
  <c r="J49" i="5"/>
  <c r="K108" i="25"/>
  <c r="O107" i="25"/>
  <c r="J107" i="25"/>
  <c r="AA36" i="26"/>
  <c r="AA36" i="25"/>
  <c r="AA36" i="27"/>
  <c r="AA36" i="5"/>
  <c r="AB28" i="13"/>
  <c r="U24" i="38"/>
  <c r="T24" i="38"/>
  <c r="BD6" i="38"/>
  <c r="BE6" i="38"/>
  <c r="AM15" i="38"/>
  <c r="AL15" i="38"/>
  <c r="E31" i="38"/>
  <c r="AA29" i="13"/>
  <c r="Z37" i="27"/>
  <c r="Z37" i="26"/>
  <c r="Z37" i="5"/>
  <c r="Z37" i="25"/>
  <c r="BI4" i="38"/>
  <c r="BH4" i="38"/>
  <c r="AW10" i="38"/>
  <c r="AV10" i="38"/>
  <c r="H30" i="38"/>
  <c r="I30" i="38"/>
  <c r="F31" i="38"/>
  <c r="K29" i="38"/>
  <c r="J29" i="38"/>
  <c r="AD19" i="38"/>
  <c r="AE19" i="38"/>
  <c r="AF18" i="38"/>
  <c r="AG18" i="38"/>
  <c r="AX9" i="38"/>
  <c r="AY9" i="38"/>
  <c r="O27" i="38"/>
  <c r="N27" i="38"/>
  <c r="AC20" i="38"/>
  <c r="AB20" i="38"/>
  <c r="BB7" i="38"/>
  <c r="BC7" i="38"/>
  <c r="AR12" i="38"/>
  <c r="AS12" i="38"/>
  <c r="P26" i="38"/>
  <c r="Q26" i="38"/>
  <c r="V23" i="38"/>
  <c r="W23" i="38"/>
  <c r="S25" i="38"/>
  <c r="R25" i="38"/>
  <c r="AN14" i="38"/>
  <c r="AO14" i="38"/>
  <c r="X22" i="38"/>
  <c r="Y22" i="38"/>
  <c r="AI17" i="38"/>
  <c r="AH17" i="38"/>
  <c r="L28" i="38"/>
  <c r="M28" i="38"/>
  <c r="AP13" i="38"/>
  <c r="AQ13" i="38"/>
  <c r="AU11" i="38"/>
  <c r="AT11" i="38"/>
  <c r="BA8" i="38"/>
  <c r="AZ8" i="38"/>
  <c r="BG5" i="38"/>
  <c r="BF5" i="38"/>
  <c r="AA21" i="38"/>
  <c r="Z21" i="38"/>
  <c r="AK16" i="38"/>
  <c r="AJ16" i="38"/>
  <c r="CH30" i="38"/>
  <c r="K43" i="27" l="1"/>
  <c r="O42" i="27"/>
  <c r="J42" i="27"/>
  <c r="K43" i="26"/>
  <c r="O42" i="26"/>
  <c r="J42" i="26"/>
  <c r="K109" i="25"/>
  <c r="J108" i="25"/>
  <c r="O108" i="25"/>
  <c r="K51" i="5"/>
  <c r="J50" i="5"/>
  <c r="O50" i="5"/>
  <c r="AA37" i="25"/>
  <c r="AA37" i="26"/>
  <c r="AA37" i="27"/>
  <c r="AB29" i="13"/>
  <c r="AA37" i="5"/>
  <c r="BI5" i="38"/>
  <c r="BH5" i="38"/>
  <c r="AJ17" i="38"/>
  <c r="AK17" i="38"/>
  <c r="AB21" i="38"/>
  <c r="AC21" i="38"/>
  <c r="I31" i="38"/>
  <c r="H31" i="38"/>
  <c r="F32" i="38"/>
  <c r="BG6" i="38"/>
  <c r="BF6" i="38"/>
  <c r="AT12" i="38"/>
  <c r="AU12" i="38"/>
  <c r="V24" i="38"/>
  <c r="W24" i="38"/>
  <c r="X23" i="38"/>
  <c r="Y23" i="38"/>
  <c r="AF19" i="38"/>
  <c r="AG19" i="38"/>
  <c r="BJ4" i="38"/>
  <c r="BK4" i="38"/>
  <c r="AO15" i="38"/>
  <c r="AN15" i="38"/>
  <c r="AR13" i="38"/>
  <c r="AS13" i="38"/>
  <c r="AZ9" i="38"/>
  <c r="BA9" i="38"/>
  <c r="K30" i="38"/>
  <c r="J30" i="38"/>
  <c r="AI18" i="38"/>
  <c r="AH18" i="38"/>
  <c r="AM16" i="38"/>
  <c r="AL16" i="38"/>
  <c r="AV11" i="38"/>
  <c r="AW11" i="38"/>
  <c r="Q27" i="38"/>
  <c r="P27" i="38"/>
  <c r="M29" i="38"/>
  <c r="L29" i="38"/>
  <c r="AQ14" i="38"/>
  <c r="AP14" i="38"/>
  <c r="T25" i="38"/>
  <c r="U25" i="38"/>
  <c r="O28" i="38"/>
  <c r="N28" i="38"/>
  <c r="BD7" i="38"/>
  <c r="BE7" i="38"/>
  <c r="AY10" i="38"/>
  <c r="AX10" i="38"/>
  <c r="BB8" i="38"/>
  <c r="BC8" i="38"/>
  <c r="AE20" i="38"/>
  <c r="AD20" i="38"/>
  <c r="Z38" i="5"/>
  <c r="E32" i="38"/>
  <c r="Z38" i="25"/>
  <c r="AA30" i="13"/>
  <c r="Z38" i="26"/>
  <c r="Z38" i="27"/>
  <c r="Z22" i="38"/>
  <c r="AA22" i="38"/>
  <c r="S26" i="38"/>
  <c r="R26" i="38"/>
  <c r="CH31" i="38"/>
  <c r="O43" i="27" l="1"/>
  <c r="J43" i="27"/>
  <c r="K44" i="27"/>
  <c r="K44" i="26"/>
  <c r="J43" i="26"/>
  <c r="O43" i="26"/>
  <c r="K52" i="5"/>
  <c r="J51" i="5"/>
  <c r="O51" i="5"/>
  <c r="K110" i="25"/>
  <c r="J109" i="25"/>
  <c r="O109" i="25"/>
  <c r="AA38" i="27"/>
  <c r="AB30" i="13"/>
  <c r="AA38" i="25"/>
  <c r="AA38" i="5"/>
  <c r="AA38" i="26"/>
  <c r="V25" i="38"/>
  <c r="W25" i="38"/>
  <c r="AI19" i="38"/>
  <c r="AH19" i="38"/>
  <c r="BA10" i="38"/>
  <c r="AZ10" i="38"/>
  <c r="K31" i="38"/>
  <c r="J31" i="38"/>
  <c r="BH6" i="38"/>
  <c r="BI6" i="38"/>
  <c r="AL17" i="38"/>
  <c r="AM17" i="38"/>
  <c r="BE8" i="38"/>
  <c r="BD8" i="38"/>
  <c r="AS14" i="38"/>
  <c r="AR14" i="38"/>
  <c r="AQ15" i="38"/>
  <c r="AP15" i="38"/>
  <c r="BF7" i="38"/>
  <c r="BG7" i="38"/>
  <c r="Y24" i="38"/>
  <c r="X24" i="38"/>
  <c r="BC9" i="38"/>
  <c r="BB9" i="38"/>
  <c r="AU13" i="38"/>
  <c r="AT13" i="38"/>
  <c r="T26" i="38"/>
  <c r="U26" i="38"/>
  <c r="N29" i="38"/>
  <c r="O29" i="38"/>
  <c r="AF20" i="38"/>
  <c r="AG20" i="38"/>
  <c r="P28" i="38"/>
  <c r="Q28" i="38"/>
  <c r="S27" i="38"/>
  <c r="R27" i="38"/>
  <c r="L30" i="38"/>
  <c r="M30" i="38"/>
  <c r="AE21" i="38"/>
  <c r="AD21" i="38"/>
  <c r="AX11" i="38"/>
  <c r="AY11" i="38"/>
  <c r="BK5" i="38"/>
  <c r="BJ5" i="38"/>
  <c r="AO16" i="38"/>
  <c r="AN16" i="38"/>
  <c r="F33" i="38"/>
  <c r="I32" i="38"/>
  <c r="H32" i="38"/>
  <c r="Z23" i="38"/>
  <c r="AA23" i="38"/>
  <c r="E33" i="38"/>
  <c r="AA31" i="13"/>
  <c r="Z39" i="5"/>
  <c r="Z39" i="27"/>
  <c r="Z39" i="26"/>
  <c r="Z39" i="25"/>
  <c r="AJ18" i="38"/>
  <c r="AK18" i="38"/>
  <c r="AC22" i="38"/>
  <c r="AB22" i="38"/>
  <c r="BL4" i="38"/>
  <c r="BM4" i="38"/>
  <c r="AV12" i="38"/>
  <c r="AW12" i="38"/>
  <c r="CH32" i="38"/>
  <c r="J44" i="27" l="1"/>
  <c r="O44" i="27"/>
  <c r="K45" i="27"/>
  <c r="K45" i="26"/>
  <c r="J44" i="26"/>
  <c r="O44" i="26"/>
  <c r="K53" i="5"/>
  <c r="J52" i="5"/>
  <c r="O52" i="5"/>
  <c r="K111" i="25"/>
  <c r="O110" i="25"/>
  <c r="J110" i="25"/>
  <c r="AA39" i="5"/>
  <c r="AB31" i="13"/>
  <c r="AA39" i="27"/>
  <c r="AA39" i="26"/>
  <c r="AA39" i="25"/>
  <c r="AL18" i="38"/>
  <c r="AM18" i="38"/>
  <c r="AW13" i="38"/>
  <c r="AV13" i="38"/>
  <c r="R28" i="38"/>
  <c r="S28" i="38"/>
  <c r="AY12" i="38"/>
  <c r="AX12" i="38"/>
  <c r="W26" i="38"/>
  <c r="V26" i="38"/>
  <c r="BH7" i="38"/>
  <c r="BI7" i="38"/>
  <c r="AO17" i="38"/>
  <c r="AN17" i="38"/>
  <c r="AB23" i="38"/>
  <c r="AC23" i="38"/>
  <c r="K32" i="38"/>
  <c r="J32" i="38"/>
  <c r="BD9" i="38"/>
  <c r="BE9" i="38"/>
  <c r="AH20" i="38"/>
  <c r="AI20" i="38"/>
  <c r="BO4" i="38"/>
  <c r="BN4" i="38"/>
  <c r="AP16" i="38"/>
  <c r="AQ16" i="38"/>
  <c r="AA24" i="38"/>
  <c r="Z24" i="38"/>
  <c r="BG8" i="38"/>
  <c r="BF8" i="38"/>
  <c r="BB10" i="38"/>
  <c r="BC10" i="38"/>
  <c r="AS15" i="38"/>
  <c r="AR15" i="38"/>
  <c r="AZ11" i="38"/>
  <c r="BA11" i="38"/>
  <c r="BJ6" i="38"/>
  <c r="BK6" i="38"/>
  <c r="AU14" i="38"/>
  <c r="AT14" i="38"/>
  <c r="H33" i="38"/>
  <c r="I33" i="38"/>
  <c r="F34" i="38"/>
  <c r="AE22" i="38"/>
  <c r="AD22" i="38"/>
  <c r="O30" i="38"/>
  <c r="N30" i="38"/>
  <c r="Q29" i="38"/>
  <c r="P29" i="38"/>
  <c r="X25" i="38"/>
  <c r="Y25" i="38"/>
  <c r="AG21" i="38"/>
  <c r="AF21" i="38"/>
  <c r="M31" i="38"/>
  <c r="L31" i="38"/>
  <c r="Z40" i="25"/>
  <c r="AA32" i="13"/>
  <c r="Z40" i="5"/>
  <c r="E34" i="38"/>
  <c r="Z40" i="26"/>
  <c r="Z40" i="27"/>
  <c r="BL5" i="38"/>
  <c r="BM5" i="38"/>
  <c r="U27" i="38"/>
  <c r="T27" i="38"/>
  <c r="AJ19" i="38"/>
  <c r="AK19" i="38"/>
  <c r="CH33" i="38"/>
  <c r="K46" i="27" l="1"/>
  <c r="O45" i="27"/>
  <c r="J45" i="27"/>
  <c r="K46" i="26"/>
  <c r="O45" i="26"/>
  <c r="J45" i="26"/>
  <c r="K112" i="25"/>
  <c r="J111" i="25"/>
  <c r="O111" i="25"/>
  <c r="K54" i="5"/>
  <c r="O53" i="5"/>
  <c r="J53" i="5"/>
  <c r="AA40" i="5"/>
  <c r="AA40" i="25"/>
  <c r="AA40" i="27"/>
  <c r="AB32" i="13"/>
  <c r="AA40" i="26"/>
  <c r="AA25" i="38"/>
  <c r="Z25" i="38"/>
  <c r="M32" i="38"/>
  <c r="L32" i="38"/>
  <c r="Z41" i="27"/>
  <c r="Z41" i="5"/>
  <c r="E35" i="38"/>
  <c r="AA33" i="13"/>
  <c r="Z41" i="25"/>
  <c r="Z41" i="26"/>
  <c r="I34" i="38"/>
  <c r="F35" i="38"/>
  <c r="H34" i="38"/>
  <c r="BB11" i="38"/>
  <c r="BC11" i="38"/>
  <c r="BG9" i="38"/>
  <c r="BF9" i="38"/>
  <c r="BK7" i="38"/>
  <c r="BJ7" i="38"/>
  <c r="V27" i="38"/>
  <c r="W27" i="38"/>
  <c r="R29" i="38"/>
  <c r="S29" i="38"/>
  <c r="AW14" i="38"/>
  <c r="AV14" i="38"/>
  <c r="AZ12" i="38"/>
  <c r="BA12" i="38"/>
  <c r="N31" i="38"/>
  <c r="O31" i="38"/>
  <c r="BD10" i="38"/>
  <c r="BE10" i="38"/>
  <c r="AE23" i="38"/>
  <c r="AD23" i="38"/>
  <c r="BN5" i="38"/>
  <c r="BO5" i="38"/>
  <c r="BI8" i="38"/>
  <c r="BH8" i="38"/>
  <c r="AQ17" i="38"/>
  <c r="AP17" i="38"/>
  <c r="AM19" i="38"/>
  <c r="AL19" i="38"/>
  <c r="AT15" i="38"/>
  <c r="AU15" i="38"/>
  <c r="K33" i="38"/>
  <c r="J33" i="38"/>
  <c r="AI21" i="38"/>
  <c r="AH21" i="38"/>
  <c r="AG22" i="38"/>
  <c r="AF22" i="38"/>
  <c r="BM6" i="38"/>
  <c r="BL6" i="38"/>
  <c r="AJ20" i="38"/>
  <c r="AK20" i="38"/>
  <c r="T28" i="38"/>
  <c r="U28" i="38"/>
  <c r="Y26" i="38"/>
  <c r="X26" i="38"/>
  <c r="AR16" i="38"/>
  <c r="AS16" i="38"/>
  <c r="AN18" i="38"/>
  <c r="AO18" i="38"/>
  <c r="BP4" i="38"/>
  <c r="BQ4" i="38"/>
  <c r="Q30" i="38"/>
  <c r="P30" i="38"/>
  <c r="AC24" i="38"/>
  <c r="AB24" i="38"/>
  <c r="AX13" i="38"/>
  <c r="AY13" i="38"/>
  <c r="CH34" i="38"/>
  <c r="J46" i="27" l="1"/>
  <c r="K47" i="27"/>
  <c r="O46" i="27"/>
  <c r="K47" i="26"/>
  <c r="J46" i="26"/>
  <c r="O46" i="26"/>
  <c r="K113" i="25"/>
  <c r="O112" i="25"/>
  <c r="J112" i="25"/>
  <c r="K55" i="5"/>
  <c r="O54" i="5"/>
  <c r="J54" i="5"/>
  <c r="AA41" i="26"/>
  <c r="AB33" i="13"/>
  <c r="AA41" i="27"/>
  <c r="AA41" i="5"/>
  <c r="AA41" i="25"/>
  <c r="BS4" i="38"/>
  <c r="BR4" i="38"/>
  <c r="K34" i="38"/>
  <c r="J34" i="38"/>
  <c r="AL20" i="38"/>
  <c r="AM20" i="38"/>
  <c r="Y27" i="38"/>
  <c r="X27" i="38"/>
  <c r="AK21" i="38"/>
  <c r="AJ21" i="38"/>
  <c r="AS17" i="38"/>
  <c r="AR17" i="38"/>
  <c r="W28" i="38"/>
  <c r="V28" i="38"/>
  <c r="U29" i="38"/>
  <c r="T29" i="38"/>
  <c r="Z42" i="27"/>
  <c r="Z42" i="26"/>
  <c r="E36" i="38"/>
  <c r="AA34" i="13"/>
  <c r="Z42" i="25"/>
  <c r="Z42" i="5"/>
  <c r="BK8" i="38"/>
  <c r="BJ8" i="38"/>
  <c r="BA13" i="38"/>
  <c r="AZ13" i="38"/>
  <c r="H35" i="38"/>
  <c r="F36" i="38"/>
  <c r="I35" i="38"/>
  <c r="AU16" i="38"/>
  <c r="AT16" i="38"/>
  <c r="AV15" i="38"/>
  <c r="AW15" i="38"/>
  <c r="BQ5" i="38"/>
  <c r="BP5" i="38"/>
  <c r="BC12" i="38"/>
  <c r="BB12" i="38"/>
  <c r="BD11" i="38"/>
  <c r="BE11" i="38"/>
  <c r="M33" i="38"/>
  <c r="L33" i="38"/>
  <c r="AQ18" i="38"/>
  <c r="AP18" i="38"/>
  <c r="Q31" i="38"/>
  <c r="P31" i="38"/>
  <c r="AE24" i="38"/>
  <c r="AD24" i="38"/>
  <c r="O32" i="38"/>
  <c r="N32" i="38"/>
  <c r="S30" i="38"/>
  <c r="R30" i="38"/>
  <c r="Z26" i="38"/>
  <c r="AA26" i="38"/>
  <c r="AH22" i="38"/>
  <c r="AI22" i="38"/>
  <c r="AO19" i="38"/>
  <c r="AN19" i="38"/>
  <c r="AG23" i="38"/>
  <c r="AF23" i="38"/>
  <c r="AY14" i="38"/>
  <c r="AX14" i="38"/>
  <c r="BI9" i="38"/>
  <c r="BH9" i="38"/>
  <c r="AB25" i="38"/>
  <c r="AC25" i="38"/>
  <c r="BG10" i="38"/>
  <c r="BF10" i="38"/>
  <c r="BO6" i="38"/>
  <c r="BN6" i="38"/>
  <c r="BM7" i="38"/>
  <c r="BL7" i="38"/>
  <c r="J47" i="27" l="1"/>
  <c r="O47" i="27"/>
  <c r="K48" i="27"/>
  <c r="K48" i="26"/>
  <c r="J47" i="26"/>
  <c r="O47" i="26"/>
  <c r="K56" i="5"/>
  <c r="J55" i="5"/>
  <c r="O55" i="5"/>
  <c r="K114" i="25"/>
  <c r="O113" i="25"/>
  <c r="J113" i="25"/>
  <c r="P32" i="38"/>
  <c r="Q32" i="38"/>
  <c r="AW16" i="38"/>
  <c r="AV16" i="38"/>
  <c r="W29" i="38"/>
  <c r="V29" i="38"/>
  <c r="BG11" i="38"/>
  <c r="BF11" i="38"/>
  <c r="BB13" i="38"/>
  <c r="BC13" i="38"/>
  <c r="Z43" i="26"/>
  <c r="Z43" i="27"/>
  <c r="AA35" i="13"/>
  <c r="Z43" i="25"/>
  <c r="E37" i="38"/>
  <c r="Z43" i="5"/>
  <c r="AP19" i="38"/>
  <c r="AQ19" i="38"/>
  <c r="BU4" i="38"/>
  <c r="BT4" i="38"/>
  <c r="BK9" i="38"/>
  <c r="BJ9" i="38"/>
  <c r="AA27" i="38"/>
  <c r="Z27" i="38"/>
  <c r="AZ14" i="38"/>
  <c r="BA14" i="38"/>
  <c r="S31" i="38"/>
  <c r="R31" i="38"/>
  <c r="BE12" i="38"/>
  <c r="BD12" i="38"/>
  <c r="X28" i="38"/>
  <c r="Y28" i="38"/>
  <c r="AE25" i="38"/>
  <c r="AD25" i="38"/>
  <c r="AY15" i="38"/>
  <c r="AX15" i="38"/>
  <c r="BN7" i="38"/>
  <c r="BO7" i="38"/>
  <c r="AJ22" i="38"/>
  <c r="AK22" i="38"/>
  <c r="BQ6" i="38"/>
  <c r="BP6" i="38"/>
  <c r="AB26" i="38"/>
  <c r="AC26" i="38"/>
  <c r="F37" i="38"/>
  <c r="I36" i="38"/>
  <c r="H36" i="38"/>
  <c r="AO20" i="38"/>
  <c r="AN20" i="38"/>
  <c r="O33" i="38"/>
  <c r="N33" i="38"/>
  <c r="AM21" i="38"/>
  <c r="AL21" i="38"/>
  <c r="BM8" i="38"/>
  <c r="BL8" i="38"/>
  <c r="AG24" i="38"/>
  <c r="AF24" i="38"/>
  <c r="BI10" i="38"/>
  <c r="BH10" i="38"/>
  <c r="AI23" i="38"/>
  <c r="AH23" i="38"/>
  <c r="U30" i="38"/>
  <c r="T30" i="38"/>
  <c r="AS18" i="38"/>
  <c r="AR18" i="38"/>
  <c r="BS5" i="38"/>
  <c r="BR5" i="38"/>
  <c r="K35" i="38"/>
  <c r="J35" i="38"/>
  <c r="AU17" i="38"/>
  <c r="AT17" i="38"/>
  <c r="M34" i="38"/>
  <c r="L34" i="38"/>
  <c r="CH35" i="38"/>
  <c r="J48" i="27" l="1"/>
  <c r="O48" i="27"/>
  <c r="K49" i="27"/>
  <c r="K49" i="26"/>
  <c r="O48" i="26"/>
  <c r="J48" i="26"/>
  <c r="AA42" i="5"/>
  <c r="AA42" i="25"/>
  <c r="AA42" i="27"/>
  <c r="AB34" i="13"/>
  <c r="AA42" i="26"/>
  <c r="K115" i="25"/>
  <c r="J114" i="25"/>
  <c r="O114" i="25"/>
  <c r="K57" i="5"/>
  <c r="O56" i="5"/>
  <c r="J56" i="5"/>
  <c r="AU18" i="38"/>
  <c r="AT18" i="38"/>
  <c r="BC14" i="38"/>
  <c r="BB14" i="38"/>
  <c r="BN8" i="38"/>
  <c r="BO8" i="38"/>
  <c r="BS6" i="38"/>
  <c r="BR6" i="38"/>
  <c r="AG25" i="38"/>
  <c r="AF25" i="38"/>
  <c r="O34" i="38"/>
  <c r="N34" i="38"/>
  <c r="BE13" i="38"/>
  <c r="BD13" i="38"/>
  <c r="AW17" i="38"/>
  <c r="AV17" i="38"/>
  <c r="K36" i="38"/>
  <c r="J36" i="38"/>
  <c r="Z28" i="38"/>
  <c r="AA28" i="38"/>
  <c r="BI11" i="38"/>
  <c r="BH11" i="38"/>
  <c r="BM9" i="38"/>
  <c r="BL9" i="38"/>
  <c r="AA36" i="13"/>
  <c r="Z44" i="27"/>
  <c r="Z44" i="26"/>
  <c r="Z44" i="25"/>
  <c r="E38" i="38"/>
  <c r="Z44" i="5"/>
  <c r="AK23" i="38"/>
  <c r="AJ23" i="38"/>
  <c r="AN21" i="38"/>
  <c r="AO21" i="38"/>
  <c r="H37" i="38"/>
  <c r="I37" i="38"/>
  <c r="F38" i="38"/>
  <c r="BP7" i="38"/>
  <c r="BQ7" i="38"/>
  <c r="Y29" i="38"/>
  <c r="X29" i="38"/>
  <c r="AH24" i="38"/>
  <c r="AI24" i="38"/>
  <c r="BG12" i="38"/>
  <c r="BF12" i="38"/>
  <c r="L35" i="38"/>
  <c r="M35" i="38"/>
  <c r="BA15" i="38"/>
  <c r="AZ15" i="38"/>
  <c r="T31" i="38"/>
  <c r="U31" i="38"/>
  <c r="BV4" i="38"/>
  <c r="BW4" i="38"/>
  <c r="AP20" i="38"/>
  <c r="AQ20" i="38"/>
  <c r="AS19" i="38"/>
  <c r="AR19" i="38"/>
  <c r="AC27" i="38"/>
  <c r="AB27" i="38"/>
  <c r="R32" i="38"/>
  <c r="S32" i="38"/>
  <c r="V30" i="38"/>
  <c r="W30" i="38"/>
  <c r="AL22" i="38"/>
  <c r="AM22" i="38"/>
  <c r="BT5" i="38"/>
  <c r="BU5" i="38"/>
  <c r="BJ10" i="38"/>
  <c r="BK10" i="38"/>
  <c r="Q33" i="38"/>
  <c r="P33" i="38"/>
  <c r="AE26" i="38"/>
  <c r="AD26" i="38"/>
  <c r="AY16" i="38"/>
  <c r="AX16" i="38"/>
  <c r="CH36" i="38"/>
  <c r="K50" i="27" l="1"/>
  <c r="O49" i="27"/>
  <c r="J49" i="27"/>
  <c r="K50" i="26"/>
  <c r="O49" i="26"/>
  <c r="J49" i="26"/>
  <c r="AA43" i="27"/>
  <c r="AB35" i="13"/>
  <c r="AA43" i="26"/>
  <c r="AA43" i="25"/>
  <c r="AA43" i="5"/>
  <c r="K116" i="25"/>
  <c r="J115" i="25"/>
  <c r="O115" i="25"/>
  <c r="K58" i="5"/>
  <c r="O57" i="5"/>
  <c r="J57" i="5"/>
  <c r="AU19" i="38"/>
  <c r="AT19" i="38"/>
  <c r="AQ21" i="38"/>
  <c r="AP21" i="38"/>
  <c r="AV18" i="38"/>
  <c r="AW18" i="38"/>
  <c r="S33" i="38"/>
  <c r="R33" i="38"/>
  <c r="BN9" i="38"/>
  <c r="BO9" i="38"/>
  <c r="X30" i="38"/>
  <c r="Y30" i="38"/>
  <c r="BR7" i="38"/>
  <c r="BS7" i="38"/>
  <c r="BW5" i="38"/>
  <c r="BV5" i="38"/>
  <c r="V31" i="38"/>
  <c r="W31" i="38"/>
  <c r="AJ24" i="38"/>
  <c r="AK24" i="38"/>
  <c r="AC28" i="38"/>
  <c r="AB28" i="38"/>
  <c r="AX17" i="38"/>
  <c r="AY17" i="38"/>
  <c r="BH12" i="38"/>
  <c r="BI12" i="38"/>
  <c r="I38" i="38"/>
  <c r="H38" i="38"/>
  <c r="F39" i="38"/>
  <c r="Z45" i="26"/>
  <c r="E39" i="38"/>
  <c r="Z45" i="25"/>
  <c r="AA37" i="13"/>
  <c r="Z45" i="5"/>
  <c r="Z45" i="27"/>
  <c r="BK11" i="38"/>
  <c r="BJ11" i="38"/>
  <c r="BG13" i="38"/>
  <c r="BF13" i="38"/>
  <c r="AG26" i="38"/>
  <c r="AF26" i="38"/>
  <c r="BC15" i="38"/>
  <c r="BB15" i="38"/>
  <c r="L36" i="38"/>
  <c r="M36" i="38"/>
  <c r="AO22" i="38"/>
  <c r="AN22" i="38"/>
  <c r="AL23" i="38"/>
  <c r="AM23" i="38"/>
  <c r="BT6" i="38"/>
  <c r="BU6" i="38"/>
  <c r="AS20" i="38"/>
  <c r="AR20" i="38"/>
  <c r="BM10" i="38"/>
  <c r="BL10" i="38"/>
  <c r="T32" i="38"/>
  <c r="U32" i="38"/>
  <c r="BY4" i="38"/>
  <c r="BX4" i="38"/>
  <c r="BQ8" i="38"/>
  <c r="BP8" i="38"/>
  <c r="Z29" i="38"/>
  <c r="AA29" i="38"/>
  <c r="AI25" i="38"/>
  <c r="AH25" i="38"/>
  <c r="N35" i="38"/>
  <c r="O35" i="38"/>
  <c r="AZ16" i="38"/>
  <c r="BA16" i="38"/>
  <c r="AE27" i="38"/>
  <c r="AD27" i="38"/>
  <c r="K37" i="38"/>
  <c r="J37" i="38"/>
  <c r="Q34" i="38"/>
  <c r="P34" i="38"/>
  <c r="BD14" i="38"/>
  <c r="BE14" i="38"/>
  <c r="CH37" i="38"/>
  <c r="O50" i="27" l="1"/>
  <c r="J50" i="27"/>
  <c r="K51" i="27"/>
  <c r="K51" i="26"/>
  <c r="O50" i="26"/>
  <c r="J50" i="26"/>
  <c r="AB36" i="13"/>
  <c r="AA44" i="25"/>
  <c r="AA44" i="27"/>
  <c r="AA44" i="26"/>
  <c r="AA44" i="5"/>
  <c r="K59" i="5"/>
  <c r="J58" i="5"/>
  <c r="O58" i="5"/>
  <c r="K117" i="25"/>
  <c r="J116" i="25"/>
  <c r="O116" i="25"/>
  <c r="V32" i="38"/>
  <c r="W32" i="38"/>
  <c r="BJ12" i="38"/>
  <c r="BK12" i="38"/>
  <c r="AZ17" i="38"/>
  <c r="BA17" i="38"/>
  <c r="Q35" i="38"/>
  <c r="P35" i="38"/>
  <c r="BW6" i="38"/>
  <c r="BV6" i="38"/>
  <c r="AM24" i="38"/>
  <c r="AL24" i="38"/>
  <c r="Z30" i="38"/>
  <c r="AA30" i="38"/>
  <c r="AJ25" i="38"/>
  <c r="AK25" i="38"/>
  <c r="AI26" i="38"/>
  <c r="AH26" i="38"/>
  <c r="BN10" i="38"/>
  <c r="BO10" i="38"/>
  <c r="BS8" i="38"/>
  <c r="BR8" i="38"/>
  <c r="AU20" i="38"/>
  <c r="AT20" i="38"/>
  <c r="BL11" i="38"/>
  <c r="BM11" i="38"/>
  <c r="AE28" i="38"/>
  <c r="AD28" i="38"/>
  <c r="AW19" i="38"/>
  <c r="AV19" i="38"/>
  <c r="BP9" i="38"/>
  <c r="BQ9" i="38"/>
  <c r="BH13" i="38"/>
  <c r="BI13" i="38"/>
  <c r="BY5" i="38"/>
  <c r="BX5" i="38"/>
  <c r="BG14" i="38"/>
  <c r="BF14" i="38"/>
  <c r="BC16" i="38"/>
  <c r="BB16" i="38"/>
  <c r="O36" i="38"/>
  <c r="N36" i="38"/>
  <c r="I39" i="38"/>
  <c r="F40" i="38"/>
  <c r="H39" i="38"/>
  <c r="BU7" i="38"/>
  <c r="BT7" i="38"/>
  <c r="AX18" i="38"/>
  <c r="AY18" i="38"/>
  <c r="L37" i="38"/>
  <c r="M37" i="38"/>
  <c r="AN23" i="38"/>
  <c r="AO23" i="38"/>
  <c r="Y31" i="38"/>
  <c r="X31" i="38"/>
  <c r="AG27" i="38"/>
  <c r="AF27" i="38"/>
  <c r="AQ22" i="38"/>
  <c r="AP22" i="38"/>
  <c r="T33" i="38"/>
  <c r="U33" i="38"/>
  <c r="AB29" i="38"/>
  <c r="AC29" i="38"/>
  <c r="Z46" i="27"/>
  <c r="Z46" i="25"/>
  <c r="Z46" i="5"/>
  <c r="Z46" i="26"/>
  <c r="AA38" i="13"/>
  <c r="E40" i="38"/>
  <c r="R34" i="38"/>
  <c r="S34" i="38"/>
  <c r="CA4" i="38"/>
  <c r="BZ4" i="38"/>
  <c r="BE15" i="38"/>
  <c r="BD15" i="38"/>
  <c r="K38" i="38"/>
  <c r="J38" i="38"/>
  <c r="AR21" i="38"/>
  <c r="AS21" i="38"/>
  <c r="CH38" i="38"/>
  <c r="K52" i="27" l="1"/>
  <c r="J51" i="27"/>
  <c r="O51" i="27"/>
  <c r="K52" i="26"/>
  <c r="O51" i="26"/>
  <c r="J51" i="26"/>
  <c r="AB37" i="13"/>
  <c r="AA45" i="26"/>
  <c r="AA45" i="27"/>
  <c r="AA45" i="25"/>
  <c r="AA45" i="5"/>
  <c r="K118" i="25"/>
  <c r="J117" i="25"/>
  <c r="O117" i="25"/>
  <c r="K60" i="5"/>
  <c r="J59" i="5"/>
  <c r="O59" i="5"/>
  <c r="BX6" i="38"/>
  <c r="BY6" i="38"/>
  <c r="AI27" i="38"/>
  <c r="AH27" i="38"/>
  <c r="BJ13" i="38"/>
  <c r="BK13" i="38"/>
  <c r="AU21" i="38"/>
  <c r="AT21" i="38"/>
  <c r="Z31" i="38"/>
  <c r="AA31" i="38"/>
  <c r="AR22" i="38"/>
  <c r="AS22" i="38"/>
  <c r="BQ10" i="38"/>
  <c r="BP10" i="38"/>
  <c r="BM12" i="38"/>
  <c r="BL12" i="38"/>
  <c r="N37" i="38"/>
  <c r="O37" i="38"/>
  <c r="BN11" i="38"/>
  <c r="BO11" i="38"/>
  <c r="L38" i="38"/>
  <c r="M38" i="38"/>
  <c r="AA39" i="13"/>
  <c r="Z47" i="26"/>
  <c r="E41" i="38"/>
  <c r="Z47" i="27"/>
  <c r="Z47" i="5"/>
  <c r="Z47" i="25"/>
  <c r="AE29" i="38"/>
  <c r="AD29" i="38"/>
  <c r="BI14" i="38"/>
  <c r="BH14" i="38"/>
  <c r="AX19" i="38"/>
  <c r="AY19" i="38"/>
  <c r="BU8" i="38"/>
  <c r="BT8" i="38"/>
  <c r="AZ18" i="38"/>
  <c r="BA18" i="38"/>
  <c r="S35" i="38"/>
  <c r="R35" i="38"/>
  <c r="T34" i="38"/>
  <c r="U34" i="38"/>
  <c r="BV7" i="38"/>
  <c r="BW7" i="38"/>
  <c r="AM25" i="38"/>
  <c r="AL25" i="38"/>
  <c r="K39" i="38"/>
  <c r="J39" i="38"/>
  <c r="AC30" i="38"/>
  <c r="AB30" i="38"/>
  <c r="BB17" i="38"/>
  <c r="BC17" i="38"/>
  <c r="CC4" i="38"/>
  <c r="CB4" i="38"/>
  <c r="P36" i="38"/>
  <c r="Q36" i="38"/>
  <c r="AK26" i="38"/>
  <c r="AJ26" i="38"/>
  <c r="Y32" i="38"/>
  <c r="X32" i="38"/>
  <c r="BD16" i="38"/>
  <c r="BE16" i="38"/>
  <c r="AW20" i="38"/>
  <c r="AV20" i="38"/>
  <c r="BS9" i="38"/>
  <c r="BR9" i="38"/>
  <c r="BF15" i="38"/>
  <c r="BG15" i="38"/>
  <c r="V33" i="38"/>
  <c r="W33" i="38"/>
  <c r="AQ23" i="38"/>
  <c r="AP23" i="38"/>
  <c r="I40" i="38"/>
  <c r="H40" i="38"/>
  <c r="F41" i="38"/>
  <c r="BZ5" i="38"/>
  <c r="CA5" i="38"/>
  <c r="AF28" i="38"/>
  <c r="AG28" i="38"/>
  <c r="AO24" i="38"/>
  <c r="AN24" i="38"/>
  <c r="CH39" i="38"/>
  <c r="K53" i="27" l="1"/>
  <c r="O52" i="27"/>
  <c r="J52" i="27"/>
  <c r="K53" i="26"/>
  <c r="O52" i="26"/>
  <c r="J52" i="26"/>
  <c r="AA46" i="25"/>
  <c r="AB38" i="13"/>
  <c r="AA46" i="27"/>
  <c r="AA46" i="5"/>
  <c r="AA46" i="26"/>
  <c r="K119" i="25"/>
  <c r="O118" i="25"/>
  <c r="J118" i="25"/>
  <c r="K61" i="5"/>
  <c r="O60" i="5"/>
  <c r="J60" i="5"/>
  <c r="AQ24" i="38"/>
  <c r="AP24" i="38"/>
  <c r="Z48" i="26"/>
  <c r="AA40" i="13"/>
  <c r="Z48" i="25"/>
  <c r="E42" i="38"/>
  <c r="Z48" i="27"/>
  <c r="Z48" i="5"/>
  <c r="J40" i="38"/>
  <c r="K40" i="38"/>
  <c r="BU9" i="38"/>
  <c r="BT9" i="38"/>
  <c r="AL26" i="38"/>
  <c r="AM26" i="38"/>
  <c r="AE30" i="38"/>
  <c r="AD30" i="38"/>
  <c r="BQ11" i="38"/>
  <c r="BP11" i="38"/>
  <c r="AT22" i="38"/>
  <c r="AU22" i="38"/>
  <c r="W34" i="38"/>
  <c r="V34" i="38"/>
  <c r="AS23" i="38"/>
  <c r="AR23" i="38"/>
  <c r="BJ14" i="38"/>
  <c r="BK14" i="38"/>
  <c r="BZ6" i="38"/>
  <c r="CA6" i="38"/>
  <c r="R36" i="38"/>
  <c r="S36" i="38"/>
  <c r="AV21" i="38"/>
  <c r="AW21" i="38"/>
  <c r="Y33" i="38"/>
  <c r="X33" i="38"/>
  <c r="BG16" i="38"/>
  <c r="BF16" i="38"/>
  <c r="BC18" i="38"/>
  <c r="BB18" i="38"/>
  <c r="BS10" i="38"/>
  <c r="BR10" i="38"/>
  <c r="T35" i="38"/>
  <c r="U35" i="38"/>
  <c r="AB31" i="38"/>
  <c r="AC31" i="38"/>
  <c r="AH28" i="38"/>
  <c r="AI28" i="38"/>
  <c r="CD4" i="38"/>
  <c r="CE4" i="38"/>
  <c r="AF29" i="38"/>
  <c r="AG29" i="38"/>
  <c r="CC5" i="38"/>
  <c r="CB5" i="38"/>
  <c r="Z32" i="38"/>
  <c r="AA32" i="38"/>
  <c r="BW8" i="38"/>
  <c r="BV8" i="38"/>
  <c r="O38" i="38"/>
  <c r="N38" i="38"/>
  <c r="BM13" i="38"/>
  <c r="BL13" i="38"/>
  <c r="BA19" i="38"/>
  <c r="AZ19" i="38"/>
  <c r="AX20" i="38"/>
  <c r="AY20" i="38"/>
  <c r="M39" i="38"/>
  <c r="L39" i="38"/>
  <c r="Q37" i="38"/>
  <c r="P37" i="38"/>
  <c r="BN12" i="38"/>
  <c r="BO12" i="38"/>
  <c r="AO25" i="38"/>
  <c r="AN25" i="38"/>
  <c r="F42" i="38"/>
  <c r="I41" i="38"/>
  <c r="H41" i="38"/>
  <c r="BH15" i="38"/>
  <c r="BI15" i="38"/>
  <c r="BE17" i="38"/>
  <c r="BD17" i="38"/>
  <c r="BY7" i="38"/>
  <c r="BX7" i="38"/>
  <c r="AK27" i="38"/>
  <c r="AJ27" i="38"/>
  <c r="CH40" i="38"/>
  <c r="O53" i="27" l="1"/>
  <c r="K54" i="27"/>
  <c r="J53" i="27"/>
  <c r="K54" i="26"/>
  <c r="O53" i="26"/>
  <c r="J53" i="26"/>
  <c r="AA47" i="5"/>
  <c r="AB39" i="13"/>
  <c r="AA47" i="25"/>
  <c r="AA47" i="26"/>
  <c r="AA47" i="27"/>
  <c r="K62" i="5"/>
  <c r="O61" i="5"/>
  <c r="J61" i="5"/>
  <c r="K120" i="25"/>
  <c r="O119" i="25"/>
  <c r="J119" i="25"/>
  <c r="I42" i="38"/>
  <c r="F43" i="38"/>
  <c r="H42" i="38"/>
  <c r="AS24" i="38"/>
  <c r="AR24" i="38"/>
  <c r="BX8" i="38"/>
  <c r="BY8" i="38"/>
  <c r="AU23" i="38"/>
  <c r="AT23" i="38"/>
  <c r="AF30" i="38"/>
  <c r="AG30" i="38"/>
  <c r="X34" i="38"/>
  <c r="Y34" i="38"/>
  <c r="O39" i="38"/>
  <c r="N39" i="38"/>
  <c r="Q38" i="38"/>
  <c r="P38" i="38"/>
  <c r="AA33" i="38"/>
  <c r="Z33" i="38"/>
  <c r="BS11" i="38"/>
  <c r="BR11" i="38"/>
  <c r="AI29" i="38"/>
  <c r="AH29" i="38"/>
  <c r="L40" i="38"/>
  <c r="M40" i="38"/>
  <c r="BA20" i="38"/>
  <c r="AZ20" i="38"/>
  <c r="CG4" i="38"/>
  <c r="CF4" i="38"/>
  <c r="BP12" i="38"/>
  <c r="BQ12" i="38"/>
  <c r="AB32" i="38"/>
  <c r="AC32" i="38"/>
  <c r="AK28" i="38"/>
  <c r="AJ28" i="38"/>
  <c r="T36" i="38"/>
  <c r="U36" i="38"/>
  <c r="AO26" i="38"/>
  <c r="AN26" i="38"/>
  <c r="CA7" i="38"/>
  <c r="BZ7" i="38"/>
  <c r="V35" i="38"/>
  <c r="W35" i="38"/>
  <c r="BL14" i="38"/>
  <c r="BM14" i="38"/>
  <c r="AQ25" i="38"/>
  <c r="AP25" i="38"/>
  <c r="BF17" i="38"/>
  <c r="BG17" i="38"/>
  <c r="BB19" i="38"/>
  <c r="BC19" i="38"/>
  <c r="Z49" i="26"/>
  <c r="Z49" i="5"/>
  <c r="Z49" i="25"/>
  <c r="Z49" i="27"/>
  <c r="E43" i="38"/>
  <c r="AA41" i="13"/>
  <c r="BK15" i="38"/>
  <c r="BJ15" i="38"/>
  <c r="R37" i="38"/>
  <c r="S37" i="38"/>
  <c r="BO13" i="38"/>
  <c r="BN13" i="38"/>
  <c r="CD5" i="38"/>
  <c r="CE5" i="38"/>
  <c r="BI16" i="38"/>
  <c r="BH16" i="38"/>
  <c r="BV9" i="38"/>
  <c r="BW9" i="38"/>
  <c r="BU10" i="38"/>
  <c r="BT10" i="38"/>
  <c r="AY21" i="38"/>
  <c r="AX21" i="38"/>
  <c r="BD18" i="38"/>
  <c r="BE18" i="38"/>
  <c r="AL27" i="38"/>
  <c r="AM27" i="38"/>
  <c r="K41" i="38"/>
  <c r="J41" i="38"/>
  <c r="AE31" i="38"/>
  <c r="AD31" i="38"/>
  <c r="CB6" i="38"/>
  <c r="CC6" i="38"/>
  <c r="AW22" i="38"/>
  <c r="AV22" i="38"/>
  <c r="CH41" i="38"/>
  <c r="K55" i="27" l="1"/>
  <c r="O54" i="27"/>
  <c r="J54" i="27"/>
  <c r="K55" i="26"/>
  <c r="O54" i="26"/>
  <c r="J54" i="26"/>
  <c r="AA48" i="26"/>
  <c r="AA48" i="5"/>
  <c r="AA48" i="27"/>
  <c r="AB40" i="13"/>
  <c r="AA48" i="25"/>
  <c r="K63" i="5"/>
  <c r="J62" i="5"/>
  <c r="O62" i="5"/>
  <c r="K121" i="25"/>
  <c r="O120" i="25"/>
  <c r="J120" i="25"/>
  <c r="AH30" i="38"/>
  <c r="AI30" i="38"/>
  <c r="CG5" i="38"/>
  <c r="CF5" i="38"/>
  <c r="AW23" i="38"/>
  <c r="AV23" i="38"/>
  <c r="BV10" i="38"/>
  <c r="BW10" i="38"/>
  <c r="BH17" i="38"/>
  <c r="BI17" i="38"/>
  <c r="N40" i="38"/>
  <c r="O40" i="38"/>
  <c r="CD6" i="38"/>
  <c r="CE6" i="38"/>
  <c r="BG18" i="38"/>
  <c r="BF18" i="38"/>
  <c r="AL28" i="38"/>
  <c r="AM28" i="38"/>
  <c r="BC20" i="38"/>
  <c r="BB20" i="38"/>
  <c r="AB33" i="38"/>
  <c r="AC33" i="38"/>
  <c r="K42" i="38"/>
  <c r="J42" i="38"/>
  <c r="X35" i="38"/>
  <c r="Y35" i="38"/>
  <c r="F44" i="38"/>
  <c r="I43" i="38"/>
  <c r="H43" i="38"/>
  <c r="CB7" i="38"/>
  <c r="CC7" i="38"/>
  <c r="R38" i="38"/>
  <c r="S38" i="38"/>
  <c r="L41" i="38"/>
  <c r="M41" i="38"/>
  <c r="Z50" i="27"/>
  <c r="Z50" i="5"/>
  <c r="E44" i="38"/>
  <c r="Z50" i="25"/>
  <c r="AA42" i="13"/>
  <c r="Z50" i="26"/>
  <c r="AE32" i="38"/>
  <c r="AD32" i="38"/>
  <c r="AS25" i="38"/>
  <c r="AR25" i="38"/>
  <c r="BR12" i="38"/>
  <c r="BS12" i="38"/>
  <c r="CA8" i="38"/>
  <c r="BZ8" i="38"/>
  <c r="AF31" i="38"/>
  <c r="AG31" i="38"/>
  <c r="BE19" i="38"/>
  <c r="BD19" i="38"/>
  <c r="BQ13" i="38"/>
  <c r="BP13" i="38"/>
  <c r="AQ26" i="38"/>
  <c r="AP26" i="38"/>
  <c r="AK29" i="38"/>
  <c r="AJ29" i="38"/>
  <c r="P39" i="38"/>
  <c r="Q39" i="38"/>
  <c r="AX22" i="38"/>
  <c r="AY22" i="38"/>
  <c r="AN27" i="38"/>
  <c r="AO27" i="38"/>
  <c r="BX9" i="38"/>
  <c r="BY9" i="38"/>
  <c r="U37" i="38"/>
  <c r="T37" i="38"/>
  <c r="BU11" i="38"/>
  <c r="BT11" i="38"/>
  <c r="AT24" i="38"/>
  <c r="AU24" i="38"/>
  <c r="BA21" i="38"/>
  <c r="AZ21" i="38"/>
  <c r="BJ16" i="38"/>
  <c r="BK16" i="38"/>
  <c r="BL15" i="38"/>
  <c r="BM15" i="38"/>
  <c r="BO14" i="38"/>
  <c r="BN14" i="38"/>
  <c r="W36" i="38"/>
  <c r="V36" i="38"/>
  <c r="AA34" i="38"/>
  <c r="Z34" i="38"/>
  <c r="CH42" i="38"/>
  <c r="K56" i="27" l="1"/>
  <c r="J55" i="27"/>
  <c r="O55" i="27"/>
  <c r="K56" i="26"/>
  <c r="J55" i="26"/>
  <c r="O55" i="26"/>
  <c r="AB41" i="13"/>
  <c r="AA49" i="5"/>
  <c r="AA49" i="27"/>
  <c r="AA49" i="26"/>
  <c r="AA49" i="25"/>
  <c r="K122" i="25"/>
  <c r="O121" i="25"/>
  <c r="J121" i="25"/>
  <c r="K64" i="5"/>
  <c r="O63" i="5"/>
  <c r="J63" i="5"/>
  <c r="BQ14" i="38"/>
  <c r="BP14" i="38"/>
  <c r="CC8" i="38"/>
  <c r="CB8" i="38"/>
  <c r="AQ27" i="38"/>
  <c r="AP27" i="38"/>
  <c r="BK17" i="38"/>
  <c r="BJ17" i="38"/>
  <c r="BS13" i="38"/>
  <c r="BR13" i="38"/>
  <c r="M42" i="38"/>
  <c r="L42" i="38"/>
  <c r="BZ9" i="38"/>
  <c r="CA9" i="38"/>
  <c r="AI31" i="38"/>
  <c r="AH31" i="38"/>
  <c r="H44" i="38"/>
  <c r="F45" i="38"/>
  <c r="I44" i="38"/>
  <c r="Q40" i="38"/>
  <c r="P40" i="38"/>
  <c r="AR26" i="38"/>
  <c r="AS26" i="38"/>
  <c r="AJ30" i="38"/>
  <c r="AK30" i="38"/>
  <c r="U38" i="38"/>
  <c r="T38" i="38"/>
  <c r="W37" i="38"/>
  <c r="V37" i="38"/>
  <c r="BG19" i="38"/>
  <c r="BF19" i="38"/>
  <c r="AU25" i="38"/>
  <c r="AT25" i="38"/>
  <c r="Z51" i="25"/>
  <c r="Z51" i="27"/>
  <c r="E45" i="38"/>
  <c r="Z51" i="26"/>
  <c r="AA43" i="13"/>
  <c r="Z51" i="5"/>
  <c r="CE7" i="38"/>
  <c r="CD7" i="38"/>
  <c r="AX23" i="38"/>
  <c r="AY23" i="38"/>
  <c r="O41" i="38"/>
  <c r="N41" i="38"/>
  <c r="AA35" i="38"/>
  <c r="Z35" i="38"/>
  <c r="BW11" i="38"/>
  <c r="BV11" i="38"/>
  <c r="AZ22" i="38"/>
  <c r="BA22" i="38"/>
  <c r="AB34" i="38"/>
  <c r="AC34" i="38"/>
  <c r="BM16" i="38"/>
  <c r="BL16" i="38"/>
  <c r="S39" i="38"/>
  <c r="R39" i="38"/>
  <c r="K43" i="38"/>
  <c r="J43" i="38"/>
  <c r="AE33" i="38"/>
  <c r="AD33" i="38"/>
  <c r="CF6" i="38"/>
  <c r="CG6" i="38"/>
  <c r="AW24" i="38"/>
  <c r="AV24" i="38"/>
  <c r="AN28" i="38"/>
  <c r="AO28" i="38"/>
  <c r="BH18" i="38"/>
  <c r="BI18" i="38"/>
  <c r="BN15" i="38"/>
  <c r="BO15" i="38"/>
  <c r="BT12" i="38"/>
  <c r="BU12" i="38"/>
  <c r="BX10" i="38"/>
  <c r="BY10" i="38"/>
  <c r="X36" i="38"/>
  <c r="Y36" i="38"/>
  <c r="BB21" i="38"/>
  <c r="BC21" i="38"/>
  <c r="AM29" i="38"/>
  <c r="AL29" i="38"/>
  <c r="AG32" i="38"/>
  <c r="AF32" i="38"/>
  <c r="BD20" i="38"/>
  <c r="BE20" i="38"/>
  <c r="CH43" i="38"/>
  <c r="J56" i="27" l="1"/>
  <c r="O56" i="27"/>
  <c r="K57" i="27"/>
  <c r="K57" i="26"/>
  <c r="O56" i="26"/>
  <c r="J56" i="26"/>
  <c r="AA50" i="25"/>
  <c r="AA50" i="26"/>
  <c r="AA50" i="27"/>
  <c r="AA50" i="5"/>
  <c r="AB42" i="13"/>
  <c r="K123" i="25"/>
  <c r="O122" i="25"/>
  <c r="J122" i="25"/>
  <c r="K65" i="5"/>
  <c r="J64" i="5"/>
  <c r="O64" i="5"/>
  <c r="AY24" i="38"/>
  <c r="AX24" i="38"/>
  <c r="BS14" i="38"/>
  <c r="BR14" i="38"/>
  <c r="AV25" i="38"/>
  <c r="AW25" i="38"/>
  <c r="BP15" i="38"/>
  <c r="BQ15" i="38"/>
  <c r="BZ10" i="38"/>
  <c r="CA10" i="38"/>
  <c r="AP28" i="38"/>
  <c r="AQ28" i="38"/>
  <c r="BC22" i="38"/>
  <c r="BB22" i="38"/>
  <c r="BA23" i="38"/>
  <c r="AZ23" i="38"/>
  <c r="V38" i="38"/>
  <c r="W38" i="38"/>
  <c r="AO29" i="38"/>
  <c r="AN29" i="38"/>
  <c r="BX11" i="38"/>
  <c r="BY11" i="38"/>
  <c r="BW12" i="38"/>
  <c r="BV12" i="38"/>
  <c r="BN16" i="38"/>
  <c r="BO16" i="38"/>
  <c r="BM17" i="38"/>
  <c r="BL17" i="38"/>
  <c r="AF33" i="38"/>
  <c r="AG33" i="38"/>
  <c r="P41" i="38"/>
  <c r="Q41" i="38"/>
  <c r="AT26" i="38"/>
  <c r="AU26" i="38"/>
  <c r="AS27" i="38"/>
  <c r="AR27" i="38"/>
  <c r="U39" i="38"/>
  <c r="T39" i="38"/>
  <c r="F46" i="38"/>
  <c r="I45" i="38"/>
  <c r="H45" i="38"/>
  <c r="AC35" i="38"/>
  <c r="AB35" i="38"/>
  <c r="AM30" i="38"/>
  <c r="AL30" i="38"/>
  <c r="BD21" i="38"/>
  <c r="BE21" i="38"/>
  <c r="BH19" i="38"/>
  <c r="BI19" i="38"/>
  <c r="BF20" i="38"/>
  <c r="BG20" i="38"/>
  <c r="AA36" i="38"/>
  <c r="Z36" i="38"/>
  <c r="BJ18" i="38"/>
  <c r="BK18" i="38"/>
  <c r="AE34" i="38"/>
  <c r="AD34" i="38"/>
  <c r="Y37" i="38"/>
  <c r="X37" i="38"/>
  <c r="R40" i="38"/>
  <c r="S40" i="38"/>
  <c r="CB9" i="38"/>
  <c r="CC9" i="38"/>
  <c r="CF7" i="38"/>
  <c r="CG7" i="38"/>
  <c r="BT13" i="38"/>
  <c r="BU13" i="38"/>
  <c r="J44" i="38"/>
  <c r="K44" i="38"/>
  <c r="AJ31" i="38"/>
  <c r="AK31" i="38"/>
  <c r="AI32" i="38"/>
  <c r="AH32" i="38"/>
  <c r="M43" i="38"/>
  <c r="L43" i="38"/>
  <c r="Z52" i="27"/>
  <c r="Z52" i="26"/>
  <c r="Z52" i="5"/>
  <c r="E46" i="38"/>
  <c r="Z52" i="25"/>
  <c r="AA44" i="13"/>
  <c r="N42" i="38"/>
  <c r="O42" i="38"/>
  <c r="CE8" i="38"/>
  <c r="CD8" i="38"/>
  <c r="CH44" i="38"/>
  <c r="K58" i="27" l="1"/>
  <c r="J57" i="27"/>
  <c r="O57" i="27"/>
  <c r="K58" i="26"/>
  <c r="J57" i="26"/>
  <c r="O57" i="26"/>
  <c r="AB43" i="13"/>
  <c r="AA51" i="25"/>
  <c r="AA51" i="26"/>
  <c r="AA51" i="27"/>
  <c r="AA51" i="5"/>
  <c r="K66" i="5"/>
  <c r="O65" i="5"/>
  <c r="J65" i="5"/>
  <c r="K124" i="25"/>
  <c r="O123" i="25"/>
  <c r="J123" i="25"/>
  <c r="AG34" i="38"/>
  <c r="AF34" i="38"/>
  <c r="BP16" i="38"/>
  <c r="BQ16" i="38"/>
  <c r="P42" i="38"/>
  <c r="Q42" i="38"/>
  <c r="O43" i="38"/>
  <c r="N43" i="38"/>
  <c r="AA37" i="38"/>
  <c r="Z37" i="38"/>
  <c r="AE35" i="38"/>
  <c r="AD35" i="38"/>
  <c r="AS28" i="38"/>
  <c r="AR28" i="38"/>
  <c r="BW13" i="38"/>
  <c r="BV13" i="38"/>
  <c r="AV26" i="38"/>
  <c r="AW26" i="38"/>
  <c r="BC23" i="38"/>
  <c r="BB23" i="38"/>
  <c r="Z53" i="5"/>
  <c r="Z53" i="26"/>
  <c r="Z53" i="27"/>
  <c r="Z53" i="25"/>
  <c r="AA45" i="13"/>
  <c r="E47" i="38"/>
  <c r="R41" i="38"/>
  <c r="S41" i="38"/>
  <c r="CG8" i="38"/>
  <c r="CF8" i="38"/>
  <c r="AM31" i="38"/>
  <c r="AL31" i="38"/>
  <c r="CE9" i="38"/>
  <c r="CD9" i="38"/>
  <c r="BM18" i="38"/>
  <c r="BL18" i="38"/>
  <c r="BG21" i="38"/>
  <c r="BF21" i="38"/>
  <c r="V39" i="38"/>
  <c r="W39" i="38"/>
  <c r="BD22" i="38"/>
  <c r="BE22" i="38"/>
  <c r="BI20" i="38"/>
  <c r="BH20" i="38"/>
  <c r="BA24" i="38"/>
  <c r="AZ24" i="38"/>
  <c r="AJ32" i="38"/>
  <c r="AK32" i="38"/>
  <c r="Y38" i="38"/>
  <c r="X38" i="38"/>
  <c r="F47" i="38"/>
  <c r="I46" i="38"/>
  <c r="H46" i="38"/>
  <c r="BS15" i="38"/>
  <c r="BR15" i="38"/>
  <c r="AC36" i="38"/>
  <c r="AB36" i="38"/>
  <c r="AN30" i="38"/>
  <c r="AO30" i="38"/>
  <c r="AI33" i="38"/>
  <c r="AH33" i="38"/>
  <c r="CA11" i="38"/>
  <c r="BZ11" i="38"/>
  <c r="AX25" i="38"/>
  <c r="AY25" i="38"/>
  <c r="K45" i="38"/>
  <c r="J45" i="38"/>
  <c r="CB10" i="38"/>
  <c r="CC10" i="38"/>
  <c r="BJ19" i="38"/>
  <c r="BK19" i="38"/>
  <c r="BX12" i="38"/>
  <c r="BY12" i="38"/>
  <c r="M44" i="38"/>
  <c r="L44" i="38"/>
  <c r="T40" i="38"/>
  <c r="U40" i="38"/>
  <c r="AT27" i="38"/>
  <c r="AU27" i="38"/>
  <c r="BN17" i="38"/>
  <c r="BO17" i="38"/>
  <c r="AP29" i="38"/>
  <c r="AQ29" i="38"/>
  <c r="BU14" i="38"/>
  <c r="BT14" i="38"/>
  <c r="CH45" i="38"/>
  <c r="J58" i="27" l="1"/>
  <c r="O58" i="27"/>
  <c r="K59" i="27"/>
  <c r="K59" i="26"/>
  <c r="O58" i="26"/>
  <c r="J58" i="26"/>
  <c r="AA52" i="5"/>
  <c r="AA52" i="25"/>
  <c r="AB44" i="13"/>
  <c r="AA52" i="26"/>
  <c r="AA52" i="27"/>
  <c r="K67" i="5"/>
  <c r="O66" i="5"/>
  <c r="J66" i="5"/>
  <c r="K125" i="25"/>
  <c r="J124" i="25"/>
  <c r="O124" i="25"/>
  <c r="AI34" i="38"/>
  <c r="AH34" i="38"/>
  <c r="AV27" i="38"/>
  <c r="AW27" i="38"/>
  <c r="BC24" i="38"/>
  <c r="BB24" i="38"/>
  <c r="AR29" i="38"/>
  <c r="AS29" i="38"/>
  <c r="AQ30" i="38"/>
  <c r="AP30" i="38"/>
  <c r="Z38" i="38"/>
  <c r="AA38" i="38"/>
  <c r="CF9" i="38"/>
  <c r="CG9" i="38"/>
  <c r="BR16" i="38"/>
  <c r="BS16" i="38"/>
  <c r="AD36" i="38"/>
  <c r="AE36" i="38"/>
  <c r="AB37" i="38"/>
  <c r="AC37" i="38"/>
  <c r="BA25" i="38"/>
  <c r="AZ25" i="38"/>
  <c r="AN31" i="38"/>
  <c r="AO31" i="38"/>
  <c r="BU15" i="38"/>
  <c r="BT15" i="38"/>
  <c r="P43" i="38"/>
  <c r="Q43" i="38"/>
  <c r="BL19" i="38"/>
  <c r="BM19" i="38"/>
  <c r="BI21" i="38"/>
  <c r="BH21" i="38"/>
  <c r="BV14" i="38"/>
  <c r="BW14" i="38"/>
  <c r="AK33" i="38"/>
  <c r="AJ33" i="38"/>
  <c r="J46" i="38"/>
  <c r="K46" i="38"/>
  <c r="AT28" i="38"/>
  <c r="AU28" i="38"/>
  <c r="BZ12" i="38"/>
  <c r="CA12" i="38"/>
  <c r="CB11" i="38"/>
  <c r="CC11" i="38"/>
  <c r="X39" i="38"/>
  <c r="Y39" i="38"/>
  <c r="BY13" i="38"/>
  <c r="BX13" i="38"/>
  <c r="V40" i="38"/>
  <c r="W40" i="38"/>
  <c r="CE10" i="38"/>
  <c r="CD10" i="38"/>
  <c r="BJ20" i="38"/>
  <c r="BK20" i="38"/>
  <c r="BN18" i="38"/>
  <c r="BO18" i="38"/>
  <c r="R42" i="38"/>
  <c r="S42" i="38"/>
  <c r="BG22" i="38"/>
  <c r="BF22" i="38"/>
  <c r="AA46" i="13"/>
  <c r="Z54" i="27"/>
  <c r="Z54" i="26"/>
  <c r="Z54" i="25"/>
  <c r="Z54" i="5"/>
  <c r="E48" i="38"/>
  <c r="BP17" i="38"/>
  <c r="BQ17" i="38"/>
  <c r="AY26" i="38"/>
  <c r="AX26" i="38"/>
  <c r="AL32" i="38"/>
  <c r="AM32" i="38"/>
  <c r="N44" i="38"/>
  <c r="O44" i="38"/>
  <c r="L45" i="38"/>
  <c r="M45" i="38"/>
  <c r="F48" i="38"/>
  <c r="I47" i="38"/>
  <c r="H47" i="38"/>
  <c r="T41" i="38"/>
  <c r="U41" i="38"/>
  <c r="BD23" i="38"/>
  <c r="BE23" i="38"/>
  <c r="AG35" i="38"/>
  <c r="AF35" i="38"/>
  <c r="CH46" i="38"/>
  <c r="O59" i="27" l="1"/>
  <c r="J59" i="27"/>
  <c r="K60" i="27"/>
  <c r="K60" i="26"/>
  <c r="J59" i="26"/>
  <c r="O59" i="26"/>
  <c r="AB45" i="13"/>
  <c r="AA53" i="25"/>
  <c r="AA53" i="27"/>
  <c r="AA53" i="5"/>
  <c r="AA53" i="26"/>
  <c r="K126" i="25"/>
  <c r="O125" i="25"/>
  <c r="J125" i="25"/>
  <c r="K68" i="5"/>
  <c r="O67" i="5"/>
  <c r="J67" i="5"/>
  <c r="CC12" i="38"/>
  <c r="CB12" i="38"/>
  <c r="K47" i="38"/>
  <c r="J47" i="38"/>
  <c r="BZ13" i="38"/>
  <c r="CA13" i="38"/>
  <c r="BQ18" i="38"/>
  <c r="BP18" i="38"/>
  <c r="BF23" i="38"/>
  <c r="BG23" i="38"/>
  <c r="Z55" i="5"/>
  <c r="Z55" i="27"/>
  <c r="Z55" i="25"/>
  <c r="E49" i="38"/>
  <c r="Z55" i="26"/>
  <c r="AA47" i="13"/>
  <c r="CE11" i="38"/>
  <c r="CD11" i="38"/>
  <c r="R43" i="38"/>
  <c r="S43" i="38"/>
  <c r="AD37" i="38"/>
  <c r="AE37" i="38"/>
  <c r="AC38" i="38"/>
  <c r="AB38" i="38"/>
  <c r="AX27" i="38"/>
  <c r="AY27" i="38"/>
  <c r="P44" i="38"/>
  <c r="Q44" i="38"/>
  <c r="AS30" i="38"/>
  <c r="AR30" i="38"/>
  <c r="BY14" i="38"/>
  <c r="BX14" i="38"/>
  <c r="AZ26" i="38"/>
  <c r="BA26" i="38"/>
  <c r="AW28" i="38"/>
  <c r="AV28" i="38"/>
  <c r="AQ31" i="38"/>
  <c r="AP31" i="38"/>
  <c r="BT16" i="38"/>
  <c r="BU16" i="38"/>
  <c r="F49" i="38"/>
  <c r="H48" i="38"/>
  <c r="I48" i="38"/>
  <c r="BC25" i="38"/>
  <c r="BB25" i="38"/>
  <c r="BD24" i="38"/>
  <c r="BE24" i="38"/>
  <c r="AJ34" i="38"/>
  <c r="AK34" i="38"/>
  <c r="T42" i="38"/>
  <c r="U42" i="38"/>
  <c r="AG36" i="38"/>
  <c r="AF36" i="38"/>
  <c r="AO32" i="38"/>
  <c r="AN32" i="38"/>
  <c r="BL20" i="38"/>
  <c r="BM20" i="38"/>
  <c r="Z39" i="38"/>
  <c r="AA39" i="38"/>
  <c r="L46" i="38"/>
  <c r="M46" i="38"/>
  <c r="BO19" i="38"/>
  <c r="BN19" i="38"/>
  <c r="BW15" i="38"/>
  <c r="BV15" i="38"/>
  <c r="V41" i="38"/>
  <c r="W41" i="38"/>
  <c r="X40" i="38"/>
  <c r="Y40" i="38"/>
  <c r="BJ21" i="38"/>
  <c r="BK21" i="38"/>
  <c r="AU29" i="38"/>
  <c r="AT29" i="38"/>
  <c r="AI35" i="38"/>
  <c r="AH35" i="38"/>
  <c r="N45" i="38"/>
  <c r="O45" i="38"/>
  <c r="BS17" i="38"/>
  <c r="BR17" i="38"/>
  <c r="BI22" i="38"/>
  <c r="BH22" i="38"/>
  <c r="CF10" i="38"/>
  <c r="CG10" i="38"/>
  <c r="AL33" i="38"/>
  <c r="AM33" i="38"/>
  <c r="CH47" i="38"/>
  <c r="O60" i="27" l="1"/>
  <c r="J60" i="27"/>
  <c r="K61" i="27"/>
  <c r="K61" i="26"/>
  <c r="O60" i="26"/>
  <c r="J60" i="26"/>
  <c r="AA54" i="5"/>
  <c r="AA54" i="26"/>
  <c r="AA54" i="27"/>
  <c r="AB46" i="13"/>
  <c r="AA54" i="25"/>
  <c r="K127" i="25"/>
  <c r="J126" i="25"/>
  <c r="O126" i="25"/>
  <c r="K69" i="5"/>
  <c r="O68" i="5"/>
  <c r="J68" i="5"/>
  <c r="BA27" i="38"/>
  <c r="AZ27" i="38"/>
  <c r="AL34" i="38"/>
  <c r="AM34" i="38"/>
  <c r="AE38" i="38"/>
  <c r="AD38" i="38"/>
  <c r="BP19" i="38"/>
  <c r="BQ19" i="38"/>
  <c r="BM21" i="38"/>
  <c r="BL21" i="38"/>
  <c r="BF24" i="38"/>
  <c r="BG24" i="38"/>
  <c r="Y41" i="38"/>
  <c r="X41" i="38"/>
  <c r="AC39" i="38"/>
  <c r="AB39" i="38"/>
  <c r="V42" i="38"/>
  <c r="W42" i="38"/>
  <c r="J48" i="38"/>
  <c r="K48" i="38"/>
  <c r="CF11" i="38"/>
  <c r="CG11" i="38"/>
  <c r="AV29" i="38"/>
  <c r="AW29" i="38"/>
  <c r="BB26" i="38"/>
  <c r="BC26" i="38"/>
  <c r="CE12" i="38"/>
  <c r="CD12" i="38"/>
  <c r="CA14" i="38"/>
  <c r="BZ14" i="38"/>
  <c r="AP32" i="38"/>
  <c r="AQ32" i="38"/>
  <c r="BW16" i="38"/>
  <c r="BV16" i="38"/>
  <c r="BR18" i="38"/>
  <c r="BS18" i="38"/>
  <c r="AR31" i="38"/>
  <c r="AS31" i="38"/>
  <c r="AU30" i="38"/>
  <c r="AT30" i="38"/>
  <c r="AI36" i="38"/>
  <c r="AH36" i="38"/>
  <c r="BD25" i="38"/>
  <c r="BE25" i="38"/>
  <c r="AF37" i="38"/>
  <c r="AG37" i="38"/>
  <c r="AA48" i="13"/>
  <c r="Z56" i="5"/>
  <c r="E50" i="38"/>
  <c r="Z56" i="27"/>
  <c r="Z56" i="26"/>
  <c r="Z56" i="25"/>
  <c r="BK22" i="38"/>
  <c r="BJ22" i="38"/>
  <c r="BY15" i="38"/>
  <c r="BX15" i="38"/>
  <c r="F50" i="38"/>
  <c r="I49" i="38"/>
  <c r="H49" i="38"/>
  <c r="BN20" i="38"/>
  <c r="BO20" i="38"/>
  <c r="BH23" i="38"/>
  <c r="BI23" i="38"/>
  <c r="AN33" i="38"/>
  <c r="AO33" i="38"/>
  <c r="Q45" i="38"/>
  <c r="P45" i="38"/>
  <c r="Z40" i="38"/>
  <c r="AA40" i="38"/>
  <c r="O46" i="38"/>
  <c r="N46" i="38"/>
  <c r="AY28" i="38"/>
  <c r="AX28" i="38"/>
  <c r="CC13" i="38"/>
  <c r="CB13" i="38"/>
  <c r="BT17" i="38"/>
  <c r="BU17" i="38"/>
  <c r="AK35" i="38"/>
  <c r="AJ35" i="38"/>
  <c r="R44" i="38"/>
  <c r="S44" i="38"/>
  <c r="U43" i="38"/>
  <c r="T43" i="38"/>
  <c r="M47" i="38"/>
  <c r="L47" i="38"/>
  <c r="CH48" i="38"/>
  <c r="K62" i="27" l="1"/>
  <c r="J61" i="27"/>
  <c r="O61" i="27"/>
  <c r="K62" i="26"/>
  <c r="O61" i="26"/>
  <c r="J61" i="26"/>
  <c r="AA55" i="5"/>
  <c r="AA55" i="26"/>
  <c r="AA55" i="25"/>
  <c r="AB47" i="13"/>
  <c r="AA55" i="27"/>
  <c r="K70" i="5"/>
  <c r="O69" i="5"/>
  <c r="J69" i="5"/>
  <c r="K128" i="25"/>
  <c r="J127" i="25"/>
  <c r="O127" i="25"/>
  <c r="BA28" i="38"/>
  <c r="AZ28" i="38"/>
  <c r="AK36" i="38"/>
  <c r="AJ36" i="38"/>
  <c r="BC27" i="38"/>
  <c r="BB27" i="38"/>
  <c r="AQ33" i="38"/>
  <c r="AP33" i="38"/>
  <c r="Y42" i="38"/>
  <c r="X42" i="38"/>
  <c r="AW30" i="38"/>
  <c r="AV30" i="38"/>
  <c r="AD39" i="38"/>
  <c r="AE39" i="38"/>
  <c r="BL22" i="38"/>
  <c r="BM22" i="38"/>
  <c r="AS32" i="38"/>
  <c r="AR32" i="38"/>
  <c r="AY29" i="38"/>
  <c r="AX29" i="38"/>
  <c r="BG25" i="38"/>
  <c r="BF25" i="38"/>
  <c r="BT18" i="38"/>
  <c r="BU18" i="38"/>
  <c r="L48" i="38"/>
  <c r="M48" i="38"/>
  <c r="BH24" i="38"/>
  <c r="BI24" i="38"/>
  <c r="AN34" i="38"/>
  <c r="AO34" i="38"/>
  <c r="AL35" i="38"/>
  <c r="AM35" i="38"/>
  <c r="BR19" i="38"/>
  <c r="BS19" i="38"/>
  <c r="N47" i="38"/>
  <c r="O47" i="38"/>
  <c r="CC14" i="38"/>
  <c r="CB14" i="38"/>
  <c r="Z41" i="38"/>
  <c r="AA41" i="38"/>
  <c r="AF38" i="38"/>
  <c r="AG38" i="38"/>
  <c r="BY16" i="38"/>
  <c r="BX16" i="38"/>
  <c r="BO21" i="38"/>
  <c r="BN21" i="38"/>
  <c r="BZ15" i="38"/>
  <c r="CA15" i="38"/>
  <c r="BD26" i="38"/>
  <c r="BE26" i="38"/>
  <c r="BW17" i="38"/>
  <c r="BV17" i="38"/>
  <c r="AB40" i="38"/>
  <c r="AC40" i="38"/>
  <c r="BP20" i="38"/>
  <c r="BQ20" i="38"/>
  <c r="AI37" i="38"/>
  <c r="AH37" i="38"/>
  <c r="AT31" i="38"/>
  <c r="AU31" i="38"/>
  <c r="I50" i="38"/>
  <c r="F51" i="38"/>
  <c r="H50" i="38"/>
  <c r="T44" i="38"/>
  <c r="U44" i="38"/>
  <c r="Z57" i="26"/>
  <c r="Z57" i="25"/>
  <c r="AA49" i="13"/>
  <c r="E51" i="38"/>
  <c r="Z57" i="27"/>
  <c r="Z57" i="5"/>
  <c r="P46" i="38"/>
  <c r="Q46" i="38"/>
  <c r="BK23" i="38"/>
  <c r="BJ23" i="38"/>
  <c r="W43" i="38"/>
  <c r="V43" i="38"/>
  <c r="CD13" i="38"/>
  <c r="CE13" i="38"/>
  <c r="S45" i="38"/>
  <c r="R45" i="38"/>
  <c r="J49" i="38"/>
  <c r="K49" i="38"/>
  <c r="CG12" i="38"/>
  <c r="CF12" i="38"/>
  <c r="CH49" i="38"/>
  <c r="K63" i="27" l="1"/>
  <c r="J62" i="27"/>
  <c r="O62" i="27"/>
  <c r="K63" i="26"/>
  <c r="J62" i="26"/>
  <c r="O62" i="26"/>
  <c r="AA56" i="27"/>
  <c r="AA56" i="25"/>
  <c r="AA56" i="5"/>
  <c r="AB48" i="13"/>
  <c r="AA56" i="26"/>
  <c r="K71" i="5"/>
  <c r="O70" i="5"/>
  <c r="J70" i="5"/>
  <c r="K129" i="25"/>
  <c r="J128" i="25"/>
  <c r="O128" i="25"/>
  <c r="O48" i="38"/>
  <c r="N48" i="38"/>
  <c r="L49" i="38"/>
  <c r="M49" i="38"/>
  <c r="AW31" i="38"/>
  <c r="AV31" i="38"/>
  <c r="Q47" i="38"/>
  <c r="P47" i="38"/>
  <c r="BJ24" i="38"/>
  <c r="BK24" i="38"/>
  <c r="U45" i="38"/>
  <c r="T45" i="38"/>
  <c r="AJ37" i="38"/>
  <c r="AK37" i="38"/>
  <c r="AU32" i="38"/>
  <c r="AT32" i="38"/>
  <c r="Z42" i="38"/>
  <c r="AA42" i="38"/>
  <c r="BB28" i="38"/>
  <c r="BC28" i="38"/>
  <c r="R46" i="38"/>
  <c r="S46" i="38"/>
  <c r="BG26" i="38"/>
  <c r="BF26" i="38"/>
  <c r="BS20" i="38"/>
  <c r="BR20" i="38"/>
  <c r="AN35" i="38"/>
  <c r="AO35" i="38"/>
  <c r="BN22" i="38"/>
  <c r="BO22" i="38"/>
  <c r="F52" i="38"/>
  <c r="I51" i="38"/>
  <c r="H51" i="38"/>
  <c r="BQ21" i="38"/>
  <c r="BP21" i="38"/>
  <c r="CE14" i="38"/>
  <c r="CD14" i="38"/>
  <c r="BH25" i="38"/>
  <c r="BI25" i="38"/>
  <c r="BD27" i="38"/>
  <c r="BE27" i="38"/>
  <c r="BT19" i="38"/>
  <c r="BU19" i="38"/>
  <c r="CG13" i="38"/>
  <c r="CF13" i="38"/>
  <c r="AC41" i="38"/>
  <c r="AB41" i="38"/>
  <c r="Y43" i="38"/>
  <c r="X43" i="38"/>
  <c r="Z58" i="5"/>
  <c r="AA50" i="13"/>
  <c r="Z58" i="25"/>
  <c r="Z58" i="27"/>
  <c r="Z58" i="26"/>
  <c r="E52" i="38"/>
  <c r="AE40" i="38"/>
  <c r="AD40" i="38"/>
  <c r="AQ34" i="38"/>
  <c r="AP34" i="38"/>
  <c r="AF39" i="38"/>
  <c r="AG39" i="38"/>
  <c r="AH38" i="38"/>
  <c r="AI38" i="38"/>
  <c r="W44" i="38"/>
  <c r="V44" i="38"/>
  <c r="AS33" i="38"/>
  <c r="AR33" i="38"/>
  <c r="J50" i="38"/>
  <c r="K50" i="38"/>
  <c r="CC15" i="38"/>
  <c r="CB15" i="38"/>
  <c r="BW18" i="38"/>
  <c r="BV18" i="38"/>
  <c r="BM23" i="38"/>
  <c r="BL23" i="38"/>
  <c r="BX17" i="38"/>
  <c r="BY17" i="38"/>
  <c r="CA16" i="38"/>
  <c r="BZ16" i="38"/>
  <c r="BA29" i="38"/>
  <c r="AZ29" i="38"/>
  <c r="AY30" i="38"/>
  <c r="AX30" i="38"/>
  <c r="AM36" i="38"/>
  <c r="AL36" i="38"/>
  <c r="CH50" i="38"/>
  <c r="K64" i="27" l="1"/>
  <c r="O63" i="27"/>
  <c r="J63" i="27"/>
  <c r="K64" i="26"/>
  <c r="J63" i="26"/>
  <c r="O63" i="26"/>
  <c r="AB49" i="13"/>
  <c r="AA57" i="27"/>
  <c r="AA57" i="26"/>
  <c r="AA57" i="25"/>
  <c r="AA57" i="5"/>
  <c r="K130" i="25"/>
  <c r="J129" i="25"/>
  <c r="O129" i="25"/>
  <c r="K72" i="5"/>
  <c r="J71" i="5"/>
  <c r="O71" i="5"/>
  <c r="BR21" i="38"/>
  <c r="BS21" i="38"/>
  <c r="AQ35" i="38"/>
  <c r="AP35" i="38"/>
  <c r="BE28" i="38"/>
  <c r="BD28" i="38"/>
  <c r="N49" i="38"/>
  <c r="O49" i="38"/>
  <c r="BC29" i="38"/>
  <c r="BB29" i="38"/>
  <c r="BX18" i="38"/>
  <c r="BY18" i="38"/>
  <c r="X44" i="38"/>
  <c r="Y44" i="38"/>
  <c r="AF40" i="38"/>
  <c r="AG40" i="38"/>
  <c r="BW19" i="38"/>
  <c r="BV19" i="38"/>
  <c r="BT20" i="38"/>
  <c r="BU20" i="38"/>
  <c r="P48" i="38"/>
  <c r="Q48" i="38"/>
  <c r="BM24" i="38"/>
  <c r="BL24" i="38"/>
  <c r="AA51" i="13"/>
  <c r="Z59" i="26"/>
  <c r="Z59" i="25"/>
  <c r="Z59" i="5"/>
  <c r="Z59" i="27"/>
  <c r="E53" i="38"/>
  <c r="BF27" i="38"/>
  <c r="BG27" i="38"/>
  <c r="BH26" i="38"/>
  <c r="BI26" i="38"/>
  <c r="AV32" i="38"/>
  <c r="AW32" i="38"/>
  <c r="AK38" i="38"/>
  <c r="AJ38" i="38"/>
  <c r="AN36" i="38"/>
  <c r="AO36" i="38"/>
  <c r="BK25" i="38"/>
  <c r="BJ25" i="38"/>
  <c r="AX31" i="38"/>
  <c r="AY31" i="38"/>
  <c r="K51" i="38"/>
  <c r="J51" i="38"/>
  <c r="CB16" i="38"/>
  <c r="CC16" i="38"/>
  <c r="AE41" i="38"/>
  <c r="AD41" i="38"/>
  <c r="CA17" i="38"/>
  <c r="BZ17" i="38"/>
  <c r="L50" i="38"/>
  <c r="M50" i="38"/>
  <c r="AH39" i="38"/>
  <c r="AI39" i="38"/>
  <c r="CF14" i="38"/>
  <c r="CG14" i="38"/>
  <c r="BQ22" i="38"/>
  <c r="BP22" i="38"/>
  <c r="U46" i="38"/>
  <c r="T46" i="38"/>
  <c r="AM37" i="38"/>
  <c r="AL37" i="38"/>
  <c r="Z43" i="38"/>
  <c r="AA43" i="38"/>
  <c r="AC42" i="38"/>
  <c r="AB42" i="38"/>
  <c r="CD15" i="38"/>
  <c r="CE15" i="38"/>
  <c r="R47" i="38"/>
  <c r="S47" i="38"/>
  <c r="I52" i="38"/>
  <c r="H52" i="38"/>
  <c r="F53" i="38"/>
  <c r="AZ30" i="38"/>
  <c r="BA30" i="38"/>
  <c r="BO23" i="38"/>
  <c r="BN23" i="38"/>
  <c r="AT33" i="38"/>
  <c r="AU33" i="38"/>
  <c r="AR34" i="38"/>
  <c r="AS34" i="38"/>
  <c r="V45" i="38"/>
  <c r="W45" i="38"/>
  <c r="CH51" i="38"/>
  <c r="K65" i="27" l="1"/>
  <c r="O64" i="27"/>
  <c r="J64" i="27"/>
  <c r="K65" i="26"/>
  <c r="J64" i="26"/>
  <c r="O64" i="26"/>
  <c r="AA58" i="5"/>
  <c r="AA58" i="25"/>
  <c r="AA58" i="27"/>
  <c r="AA58" i="26"/>
  <c r="AB50" i="13"/>
  <c r="K73" i="5"/>
  <c r="J72" i="5"/>
  <c r="O72" i="5"/>
  <c r="K131" i="25"/>
  <c r="O130" i="25"/>
  <c r="J130" i="25"/>
  <c r="AW33" i="38"/>
  <c r="AV33" i="38"/>
  <c r="AT34" i="38"/>
  <c r="AU34" i="38"/>
  <c r="K52" i="38"/>
  <c r="J52" i="38"/>
  <c r="AF41" i="38"/>
  <c r="AG41" i="38"/>
  <c r="BL25" i="38"/>
  <c r="BM25" i="38"/>
  <c r="BV20" i="38"/>
  <c r="BW20" i="38"/>
  <c r="CA18" i="38"/>
  <c r="BZ18" i="38"/>
  <c r="AB43" i="38"/>
  <c r="AC43" i="38"/>
  <c r="BJ26" i="38"/>
  <c r="BK26" i="38"/>
  <c r="BX19" i="38"/>
  <c r="BY19" i="38"/>
  <c r="BE29" i="38"/>
  <c r="BD29" i="38"/>
  <c r="AN37" i="38"/>
  <c r="AO37" i="38"/>
  <c r="U47" i="38"/>
  <c r="T47" i="38"/>
  <c r="BI27" i="38"/>
  <c r="BH27" i="38"/>
  <c r="W46" i="38"/>
  <c r="V46" i="38"/>
  <c r="L51" i="38"/>
  <c r="M51" i="38"/>
  <c r="Z60" i="27"/>
  <c r="E54" i="38"/>
  <c r="Z60" i="26"/>
  <c r="AA52" i="13"/>
  <c r="Z60" i="25"/>
  <c r="Z60" i="5"/>
  <c r="Q49" i="38"/>
  <c r="P49" i="38"/>
  <c r="CF15" i="38"/>
  <c r="CG15" i="38"/>
  <c r="N50" i="38"/>
  <c r="O50" i="38"/>
  <c r="BF28" i="38"/>
  <c r="BG28" i="38"/>
  <c r="BU21" i="38"/>
  <c r="BT21" i="38"/>
  <c r="CE16" i="38"/>
  <c r="CD16" i="38"/>
  <c r="BO24" i="38"/>
  <c r="BN24" i="38"/>
  <c r="AH40" i="38"/>
  <c r="AI40" i="38"/>
  <c r="Y45" i="38"/>
  <c r="X45" i="38"/>
  <c r="BC30" i="38"/>
  <c r="BB30" i="38"/>
  <c r="AD42" i="38"/>
  <c r="AE42" i="38"/>
  <c r="BS22" i="38"/>
  <c r="BR22" i="38"/>
  <c r="CB17" i="38"/>
  <c r="CC17" i="38"/>
  <c r="R48" i="38"/>
  <c r="S48" i="38"/>
  <c r="Z44" i="38"/>
  <c r="AA44" i="38"/>
  <c r="BQ23" i="38"/>
  <c r="BP23" i="38"/>
  <c r="AK39" i="38"/>
  <c r="AJ39" i="38"/>
  <c r="AQ36" i="38"/>
  <c r="AP36" i="38"/>
  <c r="AL38" i="38"/>
  <c r="AM38" i="38"/>
  <c r="I53" i="38"/>
  <c r="H53" i="38"/>
  <c r="F54" i="38"/>
  <c r="AZ31" i="38"/>
  <c r="BA31" i="38"/>
  <c r="AX32" i="38"/>
  <c r="AY32" i="38"/>
  <c r="AS35" i="38"/>
  <c r="AR35" i="38"/>
  <c r="CH52" i="38"/>
  <c r="K66" i="27" l="1"/>
  <c r="J65" i="27"/>
  <c r="O65" i="27"/>
  <c r="K66" i="26"/>
  <c r="J65" i="26"/>
  <c r="O65" i="26"/>
  <c r="AA59" i="5"/>
  <c r="AA59" i="25"/>
  <c r="AB51" i="13"/>
  <c r="AA59" i="26"/>
  <c r="AA59" i="27"/>
  <c r="K74" i="5"/>
  <c r="J73" i="5"/>
  <c r="O73" i="5"/>
  <c r="K132" i="25"/>
  <c r="O131" i="25"/>
  <c r="J131" i="25"/>
  <c r="AA45" i="38"/>
  <c r="Z45" i="38"/>
  <c r="AZ32" i="38"/>
  <c r="BA32" i="38"/>
  <c r="AR36" i="38"/>
  <c r="AS36" i="38"/>
  <c r="BD30" i="38"/>
  <c r="BE30" i="38"/>
  <c r="CG16" i="38"/>
  <c r="CF16" i="38"/>
  <c r="CA19" i="38"/>
  <c r="BZ19" i="38"/>
  <c r="BY20" i="38"/>
  <c r="BX20" i="38"/>
  <c r="AV34" i="38"/>
  <c r="AW34" i="38"/>
  <c r="T48" i="38"/>
  <c r="U48" i="38"/>
  <c r="Z61" i="25"/>
  <c r="Z61" i="26"/>
  <c r="AA53" i="13"/>
  <c r="E55" i="38"/>
  <c r="Z61" i="5"/>
  <c r="Z61" i="27"/>
  <c r="W47" i="38"/>
  <c r="V47" i="38"/>
  <c r="AY33" i="38"/>
  <c r="AX33" i="38"/>
  <c r="AM39" i="38"/>
  <c r="AL39" i="38"/>
  <c r="S49" i="38"/>
  <c r="R49" i="38"/>
  <c r="I54" i="38"/>
  <c r="F55" i="38"/>
  <c r="H54" i="38"/>
  <c r="J53" i="38"/>
  <c r="K53" i="38"/>
  <c r="BT22" i="38"/>
  <c r="BU22" i="38"/>
  <c r="AP37" i="38"/>
  <c r="AQ37" i="38"/>
  <c r="AI41" i="38"/>
  <c r="AH41" i="38"/>
  <c r="AJ40" i="38"/>
  <c r="AK40" i="38"/>
  <c r="BH28" i="38"/>
  <c r="BI28" i="38"/>
  <c r="Y46" i="38"/>
  <c r="X46" i="38"/>
  <c r="BG29" i="38"/>
  <c r="BF29" i="38"/>
  <c r="CC18" i="38"/>
  <c r="CB18" i="38"/>
  <c r="L52" i="38"/>
  <c r="M52" i="38"/>
  <c r="BB31" i="38"/>
  <c r="BC31" i="38"/>
  <c r="BW21" i="38"/>
  <c r="BV21" i="38"/>
  <c r="BO25" i="38"/>
  <c r="BN25" i="38"/>
  <c r="CD17" i="38"/>
  <c r="CE17" i="38"/>
  <c r="BP24" i="38"/>
  <c r="BQ24" i="38"/>
  <c r="BL26" i="38"/>
  <c r="BM26" i="38"/>
  <c r="BS23" i="38"/>
  <c r="BR23" i="38"/>
  <c r="N51" i="38"/>
  <c r="O51" i="38"/>
  <c r="AD43" i="38"/>
  <c r="AE43" i="38"/>
  <c r="AT35" i="38"/>
  <c r="AU35" i="38"/>
  <c r="AN38" i="38"/>
  <c r="AO38" i="38"/>
  <c r="AC44" i="38"/>
  <c r="AB44" i="38"/>
  <c r="AG42" i="38"/>
  <c r="AF42" i="38"/>
  <c r="Q50" i="38"/>
  <c r="P50" i="38"/>
  <c r="BJ27" i="38"/>
  <c r="BK27" i="38"/>
  <c r="CH53" i="38"/>
  <c r="O66" i="27" l="1"/>
  <c r="K67" i="27"/>
  <c r="J66" i="27"/>
  <c r="K67" i="26"/>
  <c r="J66" i="26"/>
  <c r="O66" i="26"/>
  <c r="AA60" i="26"/>
  <c r="AA60" i="25"/>
  <c r="AA60" i="5"/>
  <c r="AB52" i="13"/>
  <c r="AA60" i="27"/>
  <c r="K75" i="5"/>
  <c r="J74" i="5"/>
  <c r="O74" i="5"/>
  <c r="K133" i="25"/>
  <c r="O132" i="25"/>
  <c r="J132" i="25"/>
  <c r="BS24" i="38"/>
  <c r="BR24" i="38"/>
  <c r="U49" i="38"/>
  <c r="T49" i="38"/>
  <c r="AV35" i="38"/>
  <c r="AW35" i="38"/>
  <c r="BO26" i="38"/>
  <c r="BN26" i="38"/>
  <c r="F56" i="38"/>
  <c r="I55" i="38"/>
  <c r="H55" i="38"/>
  <c r="X47" i="38"/>
  <c r="Y47" i="38"/>
  <c r="BC32" i="38"/>
  <c r="BB32" i="38"/>
  <c r="AH42" i="38"/>
  <c r="AI42" i="38"/>
  <c r="AA46" i="38"/>
  <c r="Z46" i="38"/>
  <c r="AC45" i="38"/>
  <c r="AB45" i="38"/>
  <c r="BD31" i="38"/>
  <c r="BE31" i="38"/>
  <c r="AS37" i="38"/>
  <c r="AR37" i="38"/>
  <c r="V48" i="38"/>
  <c r="W48" i="38"/>
  <c r="AD44" i="38"/>
  <c r="AE44" i="38"/>
  <c r="P51" i="38"/>
  <c r="Q51" i="38"/>
  <c r="BW22" i="38"/>
  <c r="BV22" i="38"/>
  <c r="AX34" i="38"/>
  <c r="AY34" i="38"/>
  <c r="BT23" i="38"/>
  <c r="BU23" i="38"/>
  <c r="BP25" i="38"/>
  <c r="BQ25" i="38"/>
  <c r="CE18" i="38"/>
  <c r="CD18" i="38"/>
  <c r="Z62" i="25"/>
  <c r="Z62" i="26"/>
  <c r="E56" i="38"/>
  <c r="AA54" i="13"/>
  <c r="Z62" i="27"/>
  <c r="Z62" i="5"/>
  <c r="CA20" i="38"/>
  <c r="BZ20" i="38"/>
  <c r="AG43" i="38"/>
  <c r="AF43" i="38"/>
  <c r="CF17" i="38"/>
  <c r="CG17" i="38"/>
  <c r="O52" i="38"/>
  <c r="N52" i="38"/>
  <c r="AN39" i="38"/>
  <c r="AO39" i="38"/>
  <c r="BG30" i="38"/>
  <c r="BF30" i="38"/>
  <c r="AP38" i="38"/>
  <c r="AQ38" i="38"/>
  <c r="AM40" i="38"/>
  <c r="AL40" i="38"/>
  <c r="L53" i="38"/>
  <c r="M53" i="38"/>
  <c r="BA33" i="38"/>
  <c r="AZ33" i="38"/>
  <c r="AU36" i="38"/>
  <c r="AT36" i="38"/>
  <c r="BJ28" i="38"/>
  <c r="BK28" i="38"/>
  <c r="BM27" i="38"/>
  <c r="BL27" i="38"/>
  <c r="R50" i="38"/>
  <c r="S50" i="38"/>
  <c r="BX21" i="38"/>
  <c r="BY21" i="38"/>
  <c r="BH29" i="38"/>
  <c r="BI29" i="38"/>
  <c r="AJ41" i="38"/>
  <c r="AK41" i="38"/>
  <c r="J54" i="38"/>
  <c r="K54" i="38"/>
  <c r="CB19" i="38"/>
  <c r="CC19" i="38"/>
  <c r="CH54" i="38"/>
  <c r="K68" i="27" l="1"/>
  <c r="O67" i="27"/>
  <c r="J67" i="27"/>
  <c r="K68" i="26"/>
  <c r="O67" i="26"/>
  <c r="J67" i="26"/>
  <c r="AA61" i="25"/>
  <c r="AA61" i="27"/>
  <c r="AB53" i="13"/>
  <c r="AA61" i="26"/>
  <c r="AA61" i="5"/>
  <c r="K134" i="25"/>
  <c r="O133" i="25"/>
  <c r="J133" i="25"/>
  <c r="K76" i="5"/>
  <c r="O75" i="5"/>
  <c r="J75" i="5"/>
  <c r="AL41" i="38"/>
  <c r="AM41" i="38"/>
  <c r="AT37" i="38"/>
  <c r="AU37" i="38"/>
  <c r="F57" i="38"/>
  <c r="H56" i="38"/>
  <c r="I56" i="38"/>
  <c r="L54" i="38"/>
  <c r="M54" i="38"/>
  <c r="U50" i="38"/>
  <c r="T50" i="38"/>
  <c r="AC46" i="38"/>
  <c r="AB46" i="38"/>
  <c r="J55" i="38"/>
  <c r="K55" i="38"/>
  <c r="BN27" i="38"/>
  <c r="BO27" i="38"/>
  <c r="CC20" i="38"/>
  <c r="CB20" i="38"/>
  <c r="AZ34" i="38"/>
  <c r="BA34" i="38"/>
  <c r="X48" i="38"/>
  <c r="Y48" i="38"/>
  <c r="BU24" i="38"/>
  <c r="BT24" i="38"/>
  <c r="N53" i="38"/>
  <c r="O53" i="38"/>
  <c r="BE32" i="38"/>
  <c r="BD32" i="38"/>
  <c r="AW36" i="38"/>
  <c r="AV36" i="38"/>
  <c r="BR25" i="38"/>
  <c r="BS25" i="38"/>
  <c r="S51" i="38"/>
  <c r="R51" i="38"/>
  <c r="BF31" i="38"/>
  <c r="BG31" i="38"/>
  <c r="CG18" i="38"/>
  <c r="CF18" i="38"/>
  <c r="P52" i="38"/>
  <c r="Q52" i="38"/>
  <c r="BQ26" i="38"/>
  <c r="BP26" i="38"/>
  <c r="BM28" i="38"/>
  <c r="BL28" i="38"/>
  <c r="CE19" i="38"/>
  <c r="CD19" i="38"/>
  <c r="BZ21" i="38"/>
  <c r="CA21" i="38"/>
  <c r="AS38" i="38"/>
  <c r="AR38" i="38"/>
  <c r="AD45" i="38"/>
  <c r="AE45" i="38"/>
  <c r="AX35" i="38"/>
  <c r="AY35" i="38"/>
  <c r="AQ39" i="38"/>
  <c r="AP39" i="38"/>
  <c r="BX22" i="38"/>
  <c r="BY22" i="38"/>
  <c r="AO40" i="38"/>
  <c r="AN40" i="38"/>
  <c r="AJ42" i="38"/>
  <c r="AK42" i="38"/>
  <c r="BK29" i="38"/>
  <c r="BJ29" i="38"/>
  <c r="BB33" i="38"/>
  <c r="BC33" i="38"/>
  <c r="BI30" i="38"/>
  <c r="BH30" i="38"/>
  <c r="AH43" i="38"/>
  <c r="AI43" i="38"/>
  <c r="Z63" i="25"/>
  <c r="AA55" i="13"/>
  <c r="Z63" i="26"/>
  <c r="Z63" i="27"/>
  <c r="Z63" i="5"/>
  <c r="E57" i="38"/>
  <c r="BW23" i="38"/>
  <c r="BV23" i="38"/>
  <c r="AF44" i="38"/>
  <c r="AG44" i="38"/>
  <c r="AA47" i="38"/>
  <c r="Z47" i="38"/>
  <c r="W49" i="38"/>
  <c r="V49" i="38"/>
  <c r="CH55" i="38"/>
  <c r="O68" i="27" l="1"/>
  <c r="K69" i="27"/>
  <c r="J68" i="27"/>
  <c r="K69" i="26"/>
  <c r="J68" i="26"/>
  <c r="O68" i="26"/>
  <c r="AA62" i="27"/>
  <c r="AA62" i="5"/>
  <c r="AA62" i="26"/>
  <c r="AB54" i="13"/>
  <c r="AA62" i="25"/>
  <c r="K77" i="5"/>
  <c r="O76" i="5"/>
  <c r="J76" i="5"/>
  <c r="K135" i="25"/>
  <c r="J134" i="25"/>
  <c r="O134" i="25"/>
  <c r="AN41" i="38"/>
  <c r="AO41" i="38"/>
  <c r="AT38" i="38"/>
  <c r="AU38" i="38"/>
  <c r="BR26" i="38"/>
  <c r="BS26" i="38"/>
  <c r="T51" i="38"/>
  <c r="U51" i="38"/>
  <c r="CE20" i="38"/>
  <c r="CD20" i="38"/>
  <c r="W50" i="38"/>
  <c r="V50" i="38"/>
  <c r="AW37" i="38"/>
  <c r="AV37" i="38"/>
  <c r="BE33" i="38"/>
  <c r="BD33" i="38"/>
  <c r="BZ22" i="38"/>
  <c r="CA22" i="38"/>
  <c r="P53" i="38"/>
  <c r="Q53" i="38"/>
  <c r="AS39" i="38"/>
  <c r="AR39" i="38"/>
  <c r="BV24" i="38"/>
  <c r="BW24" i="38"/>
  <c r="BX23" i="38"/>
  <c r="BY23" i="38"/>
  <c r="R52" i="38"/>
  <c r="S52" i="38"/>
  <c r="X49" i="38"/>
  <c r="Y49" i="38"/>
  <c r="AA56" i="13"/>
  <c r="Z64" i="25"/>
  <c r="Z64" i="27"/>
  <c r="Z64" i="26"/>
  <c r="E58" i="38"/>
  <c r="Z64" i="5"/>
  <c r="AK43" i="38"/>
  <c r="AJ43" i="38"/>
  <c r="AM42" i="38"/>
  <c r="AL42" i="38"/>
  <c r="BA35" i="38"/>
  <c r="AZ35" i="38"/>
  <c r="Z48" i="38"/>
  <c r="AA48" i="38"/>
  <c r="M55" i="38"/>
  <c r="L55" i="38"/>
  <c r="K56" i="38"/>
  <c r="J56" i="38"/>
  <c r="AH44" i="38"/>
  <c r="AI44" i="38"/>
  <c r="BU25" i="38"/>
  <c r="BT25" i="38"/>
  <c r="BQ27" i="38"/>
  <c r="BP27" i="38"/>
  <c r="BK30" i="38"/>
  <c r="BJ30" i="38"/>
  <c r="AP40" i="38"/>
  <c r="AQ40" i="38"/>
  <c r="BN28" i="38"/>
  <c r="BO28" i="38"/>
  <c r="BF32" i="38"/>
  <c r="BG32" i="38"/>
  <c r="AE46" i="38"/>
  <c r="AD46" i="38"/>
  <c r="F58" i="38"/>
  <c r="I57" i="38"/>
  <c r="H57" i="38"/>
  <c r="BL29" i="38"/>
  <c r="BM29" i="38"/>
  <c r="CB21" i="38"/>
  <c r="CC21" i="38"/>
  <c r="O54" i="38"/>
  <c r="N54" i="38"/>
  <c r="CF19" i="38"/>
  <c r="CG19" i="38"/>
  <c r="AX36" i="38"/>
  <c r="AY36" i="38"/>
  <c r="AB47" i="38"/>
  <c r="AC47" i="38"/>
  <c r="AF45" i="38"/>
  <c r="AG45" i="38"/>
  <c r="BH31" i="38"/>
  <c r="BI31" i="38"/>
  <c r="BB34" i="38"/>
  <c r="BC34" i="38"/>
  <c r="CH56" i="38"/>
  <c r="K70" i="27" l="1"/>
  <c r="O69" i="27"/>
  <c r="J69" i="27"/>
  <c r="K70" i="26"/>
  <c r="J69" i="26"/>
  <c r="O69" i="26"/>
  <c r="AA63" i="25"/>
  <c r="AA63" i="26"/>
  <c r="AA63" i="5"/>
  <c r="AB55" i="13"/>
  <c r="AA63" i="27"/>
  <c r="K78" i="5"/>
  <c r="O77" i="5"/>
  <c r="J77" i="5"/>
  <c r="K136" i="25"/>
  <c r="O135" i="25"/>
  <c r="J135" i="25"/>
  <c r="AH45" i="38"/>
  <c r="AI45" i="38"/>
  <c r="M56" i="38"/>
  <c r="L56" i="38"/>
  <c r="AQ41" i="38"/>
  <c r="AP41" i="38"/>
  <c r="BK31" i="38"/>
  <c r="BJ31" i="38"/>
  <c r="BB35" i="38"/>
  <c r="BC35" i="38"/>
  <c r="Z65" i="27"/>
  <c r="Z65" i="26"/>
  <c r="Z65" i="25"/>
  <c r="AA57" i="13"/>
  <c r="E59" i="38"/>
  <c r="Z65" i="5"/>
  <c r="T52" i="38"/>
  <c r="U52" i="38"/>
  <c r="R53" i="38"/>
  <c r="S53" i="38"/>
  <c r="AW38" i="38"/>
  <c r="AV38" i="38"/>
  <c r="Q54" i="38"/>
  <c r="P54" i="38"/>
  <c r="H58" i="38"/>
  <c r="F59" i="38"/>
  <c r="I58" i="38"/>
  <c r="AR40" i="38"/>
  <c r="AS40" i="38"/>
  <c r="AK44" i="38"/>
  <c r="AJ44" i="38"/>
  <c r="CG20" i="38"/>
  <c r="CF20" i="38"/>
  <c r="BM30" i="38"/>
  <c r="BL30" i="38"/>
  <c r="BZ23" i="38"/>
  <c r="CA23" i="38"/>
  <c r="CD21" i="38"/>
  <c r="CE21" i="38"/>
  <c r="BR27" i="38"/>
  <c r="BS27" i="38"/>
  <c r="V51" i="38"/>
  <c r="W51" i="38"/>
  <c r="BI32" i="38"/>
  <c r="BH32" i="38"/>
  <c r="AU39" i="38"/>
  <c r="AT39" i="38"/>
  <c r="AY37" i="38"/>
  <c r="AX37" i="38"/>
  <c r="AO42" i="38"/>
  <c r="AN42" i="38"/>
  <c r="BG33" i="38"/>
  <c r="BF33" i="38"/>
  <c r="N55" i="38"/>
  <c r="O55" i="38"/>
  <c r="BE34" i="38"/>
  <c r="BD34" i="38"/>
  <c r="AZ36" i="38"/>
  <c r="BA36" i="38"/>
  <c r="BO29" i="38"/>
  <c r="BN29" i="38"/>
  <c r="BV25" i="38"/>
  <c r="BW25" i="38"/>
  <c r="AA49" i="38"/>
  <c r="Z49" i="38"/>
  <c r="BT26" i="38"/>
  <c r="BU26" i="38"/>
  <c r="AF46" i="38"/>
  <c r="AG46" i="38"/>
  <c r="CC22" i="38"/>
  <c r="CB22" i="38"/>
  <c r="AD47" i="38"/>
  <c r="AE47" i="38"/>
  <c r="AM43" i="38"/>
  <c r="AL43" i="38"/>
  <c r="BX24" i="38"/>
  <c r="BY24" i="38"/>
  <c r="J57" i="38"/>
  <c r="K57" i="38"/>
  <c r="BP28" i="38"/>
  <c r="BQ28" i="38"/>
  <c r="AC48" i="38"/>
  <c r="AB48" i="38"/>
  <c r="Y50" i="38"/>
  <c r="X50" i="38"/>
  <c r="CH57" i="38"/>
  <c r="O70" i="27" l="1"/>
  <c r="K71" i="27"/>
  <c r="J70" i="27"/>
  <c r="K71" i="26"/>
  <c r="O70" i="26"/>
  <c r="J70" i="26"/>
  <c r="AA64" i="25"/>
  <c r="AB56" i="13"/>
  <c r="AA64" i="5"/>
  <c r="AA64" i="26"/>
  <c r="AA64" i="27"/>
  <c r="K137" i="25"/>
  <c r="J136" i="25"/>
  <c r="O136" i="25"/>
  <c r="K79" i="5"/>
  <c r="J78" i="5"/>
  <c r="O78" i="5"/>
  <c r="BF34" i="38"/>
  <c r="BG34" i="38"/>
  <c r="K58" i="38"/>
  <c r="J58" i="38"/>
  <c r="BR28" i="38"/>
  <c r="BS28" i="38"/>
  <c r="BE35" i="38"/>
  <c r="BD35" i="38"/>
  <c r="CD22" i="38"/>
  <c r="CE22" i="38"/>
  <c r="BL31" i="38"/>
  <c r="BM31" i="38"/>
  <c r="AX38" i="38"/>
  <c r="AY38" i="38"/>
  <c r="BV26" i="38"/>
  <c r="BW26" i="38"/>
  <c r="BB36" i="38"/>
  <c r="BC36" i="38"/>
  <c r="X51" i="38"/>
  <c r="Y51" i="38"/>
  <c r="F60" i="38"/>
  <c r="H59" i="38"/>
  <c r="I59" i="38"/>
  <c r="AC49" i="38"/>
  <c r="AB49" i="38"/>
  <c r="W52" i="38"/>
  <c r="V52" i="38"/>
  <c r="AF47" i="38"/>
  <c r="AG47" i="38"/>
  <c r="BT27" i="38"/>
  <c r="BU27" i="38"/>
  <c r="AJ45" i="38"/>
  <c r="AK45" i="38"/>
  <c r="AM44" i="38"/>
  <c r="AL44" i="38"/>
  <c r="Z66" i="27"/>
  <c r="Z66" i="5"/>
  <c r="Z66" i="26"/>
  <c r="E60" i="38"/>
  <c r="Z66" i="25"/>
  <c r="AA58" i="13"/>
  <c r="L57" i="38"/>
  <c r="M57" i="38"/>
  <c r="CF21" i="38"/>
  <c r="CG21" i="38"/>
  <c r="BH33" i="38"/>
  <c r="BI33" i="38"/>
  <c r="BK32" i="38"/>
  <c r="BJ32" i="38"/>
  <c r="AR41" i="38"/>
  <c r="AS41" i="38"/>
  <c r="BA37" i="38"/>
  <c r="AZ37" i="38"/>
  <c r="R54" i="38"/>
  <c r="S54" i="38"/>
  <c r="BX25" i="38"/>
  <c r="BY25" i="38"/>
  <c r="AA50" i="38"/>
  <c r="Z50" i="38"/>
  <c r="CA24" i="38"/>
  <c r="BZ24" i="38"/>
  <c r="AH46" i="38"/>
  <c r="AI46" i="38"/>
  <c r="CC23" i="38"/>
  <c r="CB23" i="38"/>
  <c r="AU40" i="38"/>
  <c r="AT40" i="38"/>
  <c r="AV39" i="38"/>
  <c r="AW39" i="38"/>
  <c r="P55" i="38"/>
  <c r="Q55" i="38"/>
  <c r="BP29" i="38"/>
  <c r="BQ29" i="38"/>
  <c r="AD48" i="38"/>
  <c r="AE48" i="38"/>
  <c r="AO43" i="38"/>
  <c r="AN43" i="38"/>
  <c r="AP42" i="38"/>
  <c r="AQ42" i="38"/>
  <c r="BO30" i="38"/>
  <c r="BN30" i="38"/>
  <c r="U53" i="38"/>
  <c r="T53" i="38"/>
  <c r="N56" i="38"/>
  <c r="O56" i="38"/>
  <c r="CH58" i="38"/>
  <c r="J71" i="27" l="1"/>
  <c r="K72" i="27"/>
  <c r="O71" i="27"/>
  <c r="K72" i="26"/>
  <c r="O71" i="26"/>
  <c r="J71" i="26"/>
  <c r="AA65" i="25"/>
  <c r="AA65" i="5"/>
  <c r="AB57" i="13"/>
  <c r="AA65" i="27"/>
  <c r="AA65" i="26"/>
  <c r="K80" i="5"/>
  <c r="O79" i="5"/>
  <c r="J79" i="5"/>
  <c r="K138" i="25"/>
  <c r="O137" i="25"/>
  <c r="J137" i="25"/>
  <c r="CF22" i="38"/>
  <c r="CG22" i="38"/>
  <c r="BG35" i="38"/>
  <c r="BF35" i="38"/>
  <c r="AR42" i="38"/>
  <c r="AS42" i="38"/>
  <c r="T54" i="38"/>
  <c r="U54" i="38"/>
  <c r="AG48" i="38"/>
  <c r="AF48" i="38"/>
  <c r="AT41" i="38"/>
  <c r="AU41" i="38"/>
  <c r="N57" i="38"/>
  <c r="O57" i="38"/>
  <c r="AO44" i="38"/>
  <c r="AN44" i="38"/>
  <c r="Y52" i="38"/>
  <c r="X52" i="38"/>
  <c r="AA51" i="38"/>
  <c r="Z51" i="38"/>
  <c r="BN31" i="38"/>
  <c r="BO31" i="38"/>
  <c r="CD23" i="38"/>
  <c r="CE23" i="38"/>
  <c r="BR29" i="38"/>
  <c r="BS29" i="38"/>
  <c r="BE36" i="38"/>
  <c r="BD36" i="38"/>
  <c r="AQ43" i="38"/>
  <c r="AP43" i="38"/>
  <c r="CC24" i="38"/>
  <c r="CB24" i="38"/>
  <c r="BC37" i="38"/>
  <c r="BB37" i="38"/>
  <c r="BW27" i="38"/>
  <c r="BV27" i="38"/>
  <c r="K59" i="38"/>
  <c r="J59" i="38"/>
  <c r="AJ46" i="38"/>
  <c r="AK46" i="38"/>
  <c r="AA59" i="13"/>
  <c r="E61" i="38"/>
  <c r="Z67" i="27"/>
  <c r="Z67" i="5"/>
  <c r="Z67" i="26"/>
  <c r="Z67" i="25"/>
  <c r="Q56" i="38"/>
  <c r="P56" i="38"/>
  <c r="AX39" i="38"/>
  <c r="AY39" i="38"/>
  <c r="H60" i="38"/>
  <c r="F61" i="38"/>
  <c r="I60" i="38"/>
  <c r="BA38" i="38"/>
  <c r="AZ38" i="38"/>
  <c r="BU28" i="38"/>
  <c r="BT28" i="38"/>
  <c r="BQ30" i="38"/>
  <c r="BP30" i="38"/>
  <c r="BM32" i="38"/>
  <c r="BL32" i="38"/>
  <c r="BZ25" i="38"/>
  <c r="CA25" i="38"/>
  <c r="AD49" i="38"/>
  <c r="AE49" i="38"/>
  <c r="BI34" i="38"/>
  <c r="BH34" i="38"/>
  <c r="AL45" i="38"/>
  <c r="AM45" i="38"/>
  <c r="R55" i="38"/>
  <c r="S55" i="38"/>
  <c r="BJ33" i="38"/>
  <c r="BK33" i="38"/>
  <c r="BY26" i="38"/>
  <c r="BX26" i="38"/>
  <c r="W53" i="38"/>
  <c r="V53" i="38"/>
  <c r="AW40" i="38"/>
  <c r="AV40" i="38"/>
  <c r="AB50" i="38"/>
  <c r="AC50" i="38"/>
  <c r="AH47" i="38"/>
  <c r="AI47" i="38"/>
  <c r="L58" i="38"/>
  <c r="M58" i="38"/>
  <c r="CH59" i="38"/>
  <c r="K73" i="27" l="1"/>
  <c r="J72" i="27"/>
  <c r="O72" i="27"/>
  <c r="K73" i="26"/>
  <c r="O72" i="26"/>
  <c r="J72" i="26"/>
  <c r="AA66" i="5"/>
  <c r="AA66" i="27"/>
  <c r="AB58" i="13"/>
  <c r="AA66" i="26"/>
  <c r="AA66" i="25"/>
  <c r="K81" i="5"/>
  <c r="J80" i="5"/>
  <c r="O80" i="5"/>
  <c r="K139" i="25"/>
  <c r="J138" i="25"/>
  <c r="O138" i="25"/>
  <c r="BD37" i="38"/>
  <c r="BE37" i="38"/>
  <c r="AI48" i="38"/>
  <c r="AH48" i="38"/>
  <c r="BM33" i="38"/>
  <c r="BL33" i="38"/>
  <c r="R56" i="38"/>
  <c r="S56" i="38"/>
  <c r="CB25" i="38"/>
  <c r="CC25" i="38"/>
  <c r="AM46" i="38"/>
  <c r="AL46" i="38"/>
  <c r="CG23" i="38"/>
  <c r="CF23" i="38"/>
  <c r="AK47" i="38"/>
  <c r="AJ47" i="38"/>
  <c r="AW41" i="38"/>
  <c r="AV41" i="38"/>
  <c r="BW28" i="38"/>
  <c r="BV28" i="38"/>
  <c r="AD50" i="38"/>
  <c r="AE50" i="38"/>
  <c r="X53" i="38"/>
  <c r="Y53" i="38"/>
  <c r="BN32" i="38"/>
  <c r="BO32" i="38"/>
  <c r="L59" i="38"/>
  <c r="M59" i="38"/>
  <c r="AR43" i="38"/>
  <c r="AS43" i="38"/>
  <c r="BA39" i="38"/>
  <c r="AZ39" i="38"/>
  <c r="Z52" i="38"/>
  <c r="AA52" i="38"/>
  <c r="AG49" i="38"/>
  <c r="AF49" i="38"/>
  <c r="N58" i="38"/>
  <c r="O58" i="38"/>
  <c r="AO45" i="38"/>
  <c r="AN45" i="38"/>
  <c r="I61" i="38"/>
  <c r="H61" i="38"/>
  <c r="F62" i="38"/>
  <c r="BQ31" i="38"/>
  <c r="BP31" i="38"/>
  <c r="Q57" i="38"/>
  <c r="P57" i="38"/>
  <c r="AT42" i="38"/>
  <c r="AU42" i="38"/>
  <c r="Z68" i="27"/>
  <c r="AA60" i="13"/>
  <c r="Z68" i="26"/>
  <c r="Z68" i="25"/>
  <c r="Z68" i="5"/>
  <c r="E62" i="38"/>
  <c r="BT29" i="38"/>
  <c r="BU29" i="38"/>
  <c r="AX40" i="38"/>
  <c r="AY40" i="38"/>
  <c r="BC38" i="38"/>
  <c r="BB38" i="38"/>
  <c r="CE24" i="38"/>
  <c r="CD24" i="38"/>
  <c r="AP44" i="38"/>
  <c r="AQ44" i="38"/>
  <c r="U55" i="38"/>
  <c r="T55" i="38"/>
  <c r="V54" i="38"/>
  <c r="W54" i="38"/>
  <c r="CA26" i="38"/>
  <c r="BZ26" i="38"/>
  <c r="BK34" i="38"/>
  <c r="BJ34" i="38"/>
  <c r="BS30" i="38"/>
  <c r="BR30" i="38"/>
  <c r="J60" i="38"/>
  <c r="K60" i="38"/>
  <c r="BX27" i="38"/>
  <c r="BY27" i="38"/>
  <c r="BF36" i="38"/>
  <c r="BG36" i="38"/>
  <c r="AC51" i="38"/>
  <c r="AB51" i="38"/>
  <c r="BH35" i="38"/>
  <c r="BI35" i="38"/>
  <c r="CH60" i="38"/>
  <c r="O73" i="27" l="1"/>
  <c r="J73" i="27"/>
  <c r="K74" i="27"/>
  <c r="K74" i="26"/>
  <c r="J73" i="26"/>
  <c r="O73" i="26"/>
  <c r="AA67" i="27"/>
  <c r="AA67" i="26"/>
  <c r="AB59" i="13"/>
  <c r="AA67" i="5"/>
  <c r="AA67" i="25"/>
  <c r="K82" i="5"/>
  <c r="O81" i="5"/>
  <c r="J81" i="5"/>
  <c r="K140" i="25"/>
  <c r="O139" i="25"/>
  <c r="J139" i="25"/>
  <c r="AY41" i="38"/>
  <c r="AX41" i="38"/>
  <c r="AC52" i="38"/>
  <c r="AB52" i="38"/>
  <c r="BG37" i="38"/>
  <c r="BF37" i="38"/>
  <c r="CB26" i="38"/>
  <c r="CC26" i="38"/>
  <c r="AQ45" i="38"/>
  <c r="AP45" i="38"/>
  <c r="Z53" i="38"/>
  <c r="AA53" i="38"/>
  <c r="AZ40" i="38"/>
  <c r="BA40" i="38"/>
  <c r="I62" i="38"/>
  <c r="F63" i="38"/>
  <c r="H62" i="38"/>
  <c r="O59" i="38"/>
  <c r="N59" i="38"/>
  <c r="AR44" i="38"/>
  <c r="AS44" i="38"/>
  <c r="AA61" i="13"/>
  <c r="E63" i="38"/>
  <c r="Z69" i="26"/>
  <c r="Z69" i="27"/>
  <c r="Z69" i="5"/>
  <c r="Z69" i="25"/>
  <c r="R57" i="38"/>
  <c r="S57" i="38"/>
  <c r="T56" i="38"/>
  <c r="U56" i="38"/>
  <c r="BE38" i="38"/>
  <c r="BD38" i="38"/>
  <c r="BO33" i="38"/>
  <c r="BN33" i="38"/>
  <c r="BW29" i="38"/>
  <c r="BV29" i="38"/>
  <c r="CD25" i="38"/>
  <c r="CE25" i="38"/>
  <c r="CG24" i="38"/>
  <c r="CF24" i="38"/>
  <c r="BC39" i="38"/>
  <c r="BB39" i="38"/>
  <c r="AM47" i="38"/>
  <c r="AL47" i="38"/>
  <c r="BZ27" i="38"/>
  <c r="CA27" i="38"/>
  <c r="BJ35" i="38"/>
  <c r="BK35" i="38"/>
  <c r="M60" i="38"/>
  <c r="L60" i="38"/>
  <c r="X54" i="38"/>
  <c r="Y54" i="38"/>
  <c r="BR31" i="38"/>
  <c r="BS31" i="38"/>
  <c r="P58" i="38"/>
  <c r="Q58" i="38"/>
  <c r="AT43" i="38"/>
  <c r="AU43" i="38"/>
  <c r="AG50" i="38"/>
  <c r="AF50" i="38"/>
  <c r="BL34" i="38"/>
  <c r="BM34" i="38"/>
  <c r="J61" i="38"/>
  <c r="K61" i="38"/>
  <c r="BI36" i="38"/>
  <c r="BH36" i="38"/>
  <c r="BQ32" i="38"/>
  <c r="BP32" i="38"/>
  <c r="AW42" i="38"/>
  <c r="AV42" i="38"/>
  <c r="AD51" i="38"/>
  <c r="AE51" i="38"/>
  <c r="BT30" i="38"/>
  <c r="BU30" i="38"/>
  <c r="V55" i="38"/>
  <c r="W55" i="38"/>
  <c r="AH49" i="38"/>
  <c r="AI49" i="38"/>
  <c r="BX28" i="38"/>
  <c r="BY28" i="38"/>
  <c r="AO46" i="38"/>
  <c r="AN46" i="38"/>
  <c r="AJ48" i="38"/>
  <c r="AK48" i="38"/>
  <c r="CH61" i="38"/>
  <c r="J74" i="27" l="1"/>
  <c r="K75" i="27"/>
  <c r="O74" i="27"/>
  <c r="K75" i="26"/>
  <c r="O74" i="26"/>
  <c r="J74" i="26"/>
  <c r="AA68" i="26"/>
  <c r="AA68" i="27"/>
  <c r="AA68" i="25"/>
  <c r="AA68" i="5"/>
  <c r="AB60" i="13"/>
  <c r="K141" i="25"/>
  <c r="O140" i="25"/>
  <c r="J140" i="25"/>
  <c r="K83" i="5"/>
  <c r="O82" i="5"/>
  <c r="J82" i="5"/>
  <c r="BA41" i="38"/>
  <c r="AZ41" i="38"/>
  <c r="CA28" i="38"/>
  <c r="BZ28" i="38"/>
  <c r="BM35" i="38"/>
  <c r="BL35" i="38"/>
  <c r="AY42" i="38"/>
  <c r="AX42" i="38"/>
  <c r="BN34" i="38"/>
  <c r="BO34" i="38"/>
  <c r="W56" i="38"/>
  <c r="V56" i="38"/>
  <c r="Z70" i="26"/>
  <c r="AA62" i="13"/>
  <c r="Z70" i="25"/>
  <c r="Z70" i="27"/>
  <c r="E64" i="38"/>
  <c r="Z70" i="5"/>
  <c r="BV30" i="38"/>
  <c r="BW30" i="38"/>
  <c r="AW43" i="38"/>
  <c r="AV43" i="38"/>
  <c r="Q59" i="38"/>
  <c r="P59" i="38"/>
  <c r="AC53" i="38"/>
  <c r="AB53" i="38"/>
  <c r="AS45" i="38"/>
  <c r="AR45" i="38"/>
  <c r="L61" i="38"/>
  <c r="M61" i="38"/>
  <c r="BT31" i="38"/>
  <c r="BU31" i="38"/>
  <c r="BR32" i="38"/>
  <c r="BS32" i="38"/>
  <c r="AH50" i="38"/>
  <c r="AI50" i="38"/>
  <c r="AO47" i="38"/>
  <c r="AN47" i="38"/>
  <c r="BX29" i="38"/>
  <c r="BY29" i="38"/>
  <c r="BI37" i="38"/>
  <c r="BH37" i="38"/>
  <c r="R58" i="38"/>
  <c r="S58" i="38"/>
  <c r="K62" i="38"/>
  <c r="J62" i="38"/>
  <c r="AJ49" i="38"/>
  <c r="AK49" i="38"/>
  <c r="CC27" i="38"/>
  <c r="CB27" i="38"/>
  <c r="CE26" i="38"/>
  <c r="CD26" i="38"/>
  <c r="AM48" i="38"/>
  <c r="AL48" i="38"/>
  <c r="X55" i="38"/>
  <c r="Y55" i="38"/>
  <c r="AA54" i="38"/>
  <c r="Z54" i="38"/>
  <c r="U57" i="38"/>
  <c r="T57" i="38"/>
  <c r="BC40" i="38"/>
  <c r="BB40" i="38"/>
  <c r="BG38" i="38"/>
  <c r="BF38" i="38"/>
  <c r="AF51" i="38"/>
  <c r="AG51" i="38"/>
  <c r="H63" i="38"/>
  <c r="I63" i="38"/>
  <c r="F64" i="38"/>
  <c r="CG25" i="38"/>
  <c r="CF25" i="38"/>
  <c r="AP46" i="38"/>
  <c r="AQ46" i="38"/>
  <c r="BK36" i="38"/>
  <c r="BJ36" i="38"/>
  <c r="O60" i="38"/>
  <c r="N60" i="38"/>
  <c r="BE39" i="38"/>
  <c r="BD39" i="38"/>
  <c r="BP33" i="38"/>
  <c r="BQ33" i="38"/>
  <c r="AT44" i="38"/>
  <c r="AU44" i="38"/>
  <c r="AE52" i="38"/>
  <c r="AD52" i="38"/>
  <c r="CH62" i="38"/>
  <c r="K76" i="27" l="1"/>
  <c r="O75" i="27"/>
  <c r="J75" i="27"/>
  <c r="K76" i="26"/>
  <c r="O75" i="26"/>
  <c r="J75" i="26"/>
  <c r="AA69" i="26"/>
  <c r="AA69" i="25"/>
  <c r="AA69" i="27"/>
  <c r="AA69" i="5"/>
  <c r="AB61" i="13"/>
  <c r="K142" i="25"/>
  <c r="J141" i="25"/>
  <c r="O141" i="25"/>
  <c r="K84" i="5"/>
  <c r="J83" i="5"/>
  <c r="O83" i="5"/>
  <c r="AH51" i="38"/>
  <c r="AI51" i="38"/>
  <c r="BT32" i="38"/>
  <c r="BU32" i="38"/>
  <c r="BH38" i="38"/>
  <c r="BI38" i="38"/>
  <c r="AM49" i="38"/>
  <c r="AL49" i="38"/>
  <c r="M62" i="38"/>
  <c r="L62" i="38"/>
  <c r="AW44" i="38"/>
  <c r="AV44" i="38"/>
  <c r="AB54" i="38"/>
  <c r="AC54" i="38"/>
  <c r="CD27" i="38"/>
  <c r="CE27" i="38"/>
  <c r="BK37" i="38"/>
  <c r="BJ37" i="38"/>
  <c r="AD53" i="38"/>
  <c r="AE53" i="38"/>
  <c r="BS33" i="38"/>
  <c r="BR33" i="38"/>
  <c r="BQ34" i="38"/>
  <c r="BP34" i="38"/>
  <c r="AA55" i="38"/>
  <c r="Z55" i="38"/>
  <c r="BD40" i="38"/>
  <c r="BE40" i="38"/>
  <c r="AF52" i="38"/>
  <c r="AG52" i="38"/>
  <c r="Q60" i="38"/>
  <c r="P60" i="38"/>
  <c r="F65" i="38"/>
  <c r="I64" i="38"/>
  <c r="H64" i="38"/>
  <c r="N61" i="38"/>
  <c r="O61" i="38"/>
  <c r="BO35" i="38"/>
  <c r="BN35" i="38"/>
  <c r="AA63" i="13"/>
  <c r="E65" i="38"/>
  <c r="Z71" i="27"/>
  <c r="Z71" i="26"/>
  <c r="Z71" i="25"/>
  <c r="Z71" i="5"/>
  <c r="AS46" i="38"/>
  <c r="AR46" i="38"/>
  <c r="BW31" i="38"/>
  <c r="BV31" i="38"/>
  <c r="AZ42" i="38"/>
  <c r="BA42" i="38"/>
  <c r="AQ47" i="38"/>
  <c r="AP47" i="38"/>
  <c r="AX43" i="38"/>
  <c r="AY43" i="38"/>
  <c r="W57" i="38"/>
  <c r="V57" i="38"/>
  <c r="CG26" i="38"/>
  <c r="CF26" i="38"/>
  <c r="AU45" i="38"/>
  <c r="AT45" i="38"/>
  <c r="BC41" i="38"/>
  <c r="BB41" i="38"/>
  <c r="S59" i="38"/>
  <c r="R59" i="38"/>
  <c r="BF39" i="38"/>
  <c r="BG39" i="38"/>
  <c r="CA29" i="38"/>
  <c r="BZ29" i="38"/>
  <c r="AO48" i="38"/>
  <c r="AN48" i="38"/>
  <c r="BL36" i="38"/>
  <c r="BM36" i="38"/>
  <c r="K63" i="38"/>
  <c r="J63" i="38"/>
  <c r="U58" i="38"/>
  <c r="T58" i="38"/>
  <c r="AK50" i="38"/>
  <c r="AJ50" i="38"/>
  <c r="BX30" i="38"/>
  <c r="BY30" i="38"/>
  <c r="X56" i="38"/>
  <c r="Y56" i="38"/>
  <c r="CC28" i="38"/>
  <c r="CB28" i="38"/>
  <c r="CH63" i="38"/>
  <c r="J76" i="27" l="1"/>
  <c r="O76" i="27"/>
  <c r="K77" i="27"/>
  <c r="K77" i="26"/>
  <c r="O76" i="26"/>
  <c r="J76" i="26"/>
  <c r="AA70" i="26"/>
  <c r="AA70" i="5"/>
  <c r="AB62" i="13"/>
  <c r="AA70" i="27"/>
  <c r="AA70" i="25"/>
  <c r="K85" i="5"/>
  <c r="J84" i="5"/>
  <c r="O84" i="5"/>
  <c r="K143" i="25"/>
  <c r="O142" i="25"/>
  <c r="J142" i="25"/>
  <c r="AB55" i="38"/>
  <c r="AC55" i="38"/>
  <c r="I65" i="38"/>
  <c r="H65" i="38"/>
  <c r="F66" i="38"/>
  <c r="AJ51" i="38"/>
  <c r="AK51" i="38"/>
  <c r="BE41" i="38"/>
  <c r="BD41" i="38"/>
  <c r="S60" i="38"/>
  <c r="R60" i="38"/>
  <c r="AA56" i="38"/>
  <c r="Z56" i="38"/>
  <c r="BH39" i="38"/>
  <c r="BI39" i="38"/>
  <c r="BC42" i="38"/>
  <c r="BB42" i="38"/>
  <c r="K64" i="38"/>
  <c r="J64" i="38"/>
  <c r="BF40" i="38"/>
  <c r="BG40" i="38"/>
  <c r="AF53" i="38"/>
  <c r="AG53" i="38"/>
  <c r="BW32" i="38"/>
  <c r="BV32" i="38"/>
  <c r="BY31" i="38"/>
  <c r="BX31" i="38"/>
  <c r="N62" i="38"/>
  <c r="O62" i="38"/>
  <c r="BZ30" i="38"/>
  <c r="CA30" i="38"/>
  <c r="AU46" i="38"/>
  <c r="AT46" i="38"/>
  <c r="BA43" i="38"/>
  <c r="AZ43" i="38"/>
  <c r="CF27" i="38"/>
  <c r="CG27" i="38"/>
  <c r="CE28" i="38"/>
  <c r="CD28" i="38"/>
  <c r="W58" i="38"/>
  <c r="V58" i="38"/>
  <c r="CC29" i="38"/>
  <c r="CB29" i="38"/>
  <c r="AW45" i="38"/>
  <c r="AV45" i="38"/>
  <c r="AR47" i="38"/>
  <c r="AS47" i="38"/>
  <c r="BT33" i="38"/>
  <c r="BU33" i="38"/>
  <c r="X57" i="38"/>
  <c r="Y57" i="38"/>
  <c r="AP48" i="38"/>
  <c r="AQ48" i="38"/>
  <c r="AN49" i="38"/>
  <c r="AO49" i="38"/>
  <c r="BP35" i="38"/>
  <c r="BQ35" i="38"/>
  <c r="AI52" i="38"/>
  <c r="AH52" i="38"/>
  <c r="AE54" i="38"/>
  <c r="AD54" i="38"/>
  <c r="BK38" i="38"/>
  <c r="BJ38" i="38"/>
  <c r="U59" i="38"/>
  <c r="T59" i="38"/>
  <c r="BM37" i="38"/>
  <c r="BL37" i="38"/>
  <c r="BO36" i="38"/>
  <c r="BN36" i="38"/>
  <c r="AA64" i="13"/>
  <c r="E66" i="38"/>
  <c r="Z72" i="27"/>
  <c r="Z72" i="26"/>
  <c r="Z72" i="25"/>
  <c r="Z72" i="5"/>
  <c r="AL50" i="38"/>
  <c r="AM50" i="38"/>
  <c r="BS34" i="38"/>
  <c r="BR34" i="38"/>
  <c r="M63" i="38"/>
  <c r="L63" i="38"/>
  <c r="Q61" i="38"/>
  <c r="P61" i="38"/>
  <c r="AX44" i="38"/>
  <c r="AY44" i="38"/>
  <c r="CH64" i="38"/>
  <c r="O77" i="27" l="1"/>
  <c r="K78" i="27"/>
  <c r="J77" i="27"/>
  <c r="K78" i="26"/>
  <c r="J77" i="26"/>
  <c r="O77" i="26"/>
  <c r="K144" i="25"/>
  <c r="O143" i="25"/>
  <c r="J143" i="25"/>
  <c r="K86" i="5"/>
  <c r="J85" i="5"/>
  <c r="O85" i="5"/>
  <c r="AA71" i="5"/>
  <c r="AB63" i="13"/>
  <c r="AA71" i="27"/>
  <c r="AA71" i="25"/>
  <c r="AA71" i="26"/>
  <c r="Z57" i="38"/>
  <c r="AA57" i="38"/>
  <c r="W59" i="38"/>
  <c r="V59" i="38"/>
  <c r="AV46" i="38"/>
  <c r="AW46" i="38"/>
  <c r="BF41" i="38"/>
  <c r="BG41" i="38"/>
  <c r="BO37" i="38"/>
  <c r="BN37" i="38"/>
  <c r="AJ52" i="38"/>
  <c r="AK52" i="38"/>
  <c r="CD29" i="38"/>
  <c r="CE29" i="38"/>
  <c r="BB43" i="38"/>
  <c r="BC43" i="38"/>
  <c r="CA31" i="38"/>
  <c r="BZ31" i="38"/>
  <c r="M64" i="38"/>
  <c r="L64" i="38"/>
  <c r="U60" i="38"/>
  <c r="T60" i="38"/>
  <c r="BY32" i="38"/>
  <c r="BX32" i="38"/>
  <c r="BS35" i="38"/>
  <c r="BR35" i="38"/>
  <c r="Z73" i="27"/>
  <c r="Z73" i="26"/>
  <c r="E67" i="38"/>
  <c r="Z73" i="5"/>
  <c r="Z73" i="25"/>
  <c r="AA65" i="13"/>
  <c r="CF28" i="38"/>
  <c r="CG28" i="38"/>
  <c r="AQ49" i="38"/>
  <c r="AP49" i="38"/>
  <c r="AU47" i="38"/>
  <c r="AT47" i="38"/>
  <c r="CC30" i="38"/>
  <c r="CB30" i="38"/>
  <c r="AI53" i="38"/>
  <c r="AH53" i="38"/>
  <c r="BJ39" i="38"/>
  <c r="BK39" i="38"/>
  <c r="AL51" i="38"/>
  <c r="AM51" i="38"/>
  <c r="O63" i="38"/>
  <c r="N63" i="38"/>
  <c r="AE55" i="38"/>
  <c r="AD55" i="38"/>
  <c r="AZ44" i="38"/>
  <c r="BA44" i="38"/>
  <c r="AN50" i="38"/>
  <c r="AO50" i="38"/>
  <c r="BQ36" i="38"/>
  <c r="BP36" i="38"/>
  <c r="AF54" i="38"/>
  <c r="AG54" i="38"/>
  <c r="AX45" i="38"/>
  <c r="AY45" i="38"/>
  <c r="AB56" i="38"/>
  <c r="AC56" i="38"/>
  <c r="F67" i="38"/>
  <c r="I66" i="38"/>
  <c r="H66" i="38"/>
  <c r="X58" i="38"/>
  <c r="Y58" i="38"/>
  <c r="BD42" i="38"/>
  <c r="BE42" i="38"/>
  <c r="BU34" i="38"/>
  <c r="BT34" i="38"/>
  <c r="BV33" i="38"/>
  <c r="BW33" i="38"/>
  <c r="BM38" i="38"/>
  <c r="BL38" i="38"/>
  <c r="R61" i="38"/>
  <c r="S61" i="38"/>
  <c r="AR48" i="38"/>
  <c r="AS48" i="38"/>
  <c r="Q62" i="38"/>
  <c r="P62" i="38"/>
  <c r="BH40" i="38"/>
  <c r="BI40" i="38"/>
  <c r="J65" i="38"/>
  <c r="K65" i="38"/>
  <c r="CH65" i="38"/>
  <c r="K79" i="27" l="1"/>
  <c r="J78" i="27"/>
  <c r="O78" i="27"/>
  <c r="K79" i="26"/>
  <c r="O78" i="26"/>
  <c r="J78" i="26"/>
  <c r="K87" i="5"/>
  <c r="J86" i="5"/>
  <c r="O86" i="5"/>
  <c r="K145" i="25"/>
  <c r="O144" i="25"/>
  <c r="J144" i="25"/>
  <c r="AA72" i="25"/>
  <c r="AA72" i="5"/>
  <c r="AA72" i="26"/>
  <c r="AB64" i="13"/>
  <c r="AA72" i="27"/>
  <c r="K66" i="38"/>
  <c r="J66" i="38"/>
  <c r="BS36" i="38"/>
  <c r="BR36" i="38"/>
  <c r="I67" i="38"/>
  <c r="H67" i="38"/>
  <c r="F68" i="38"/>
  <c r="BK40" i="38"/>
  <c r="BJ40" i="38"/>
  <c r="AA58" i="38"/>
  <c r="Z58" i="38"/>
  <c r="AG55" i="38"/>
  <c r="AF55" i="38"/>
  <c r="AJ53" i="38"/>
  <c r="AK53" i="38"/>
  <c r="AM52" i="38"/>
  <c r="AL52" i="38"/>
  <c r="R62" i="38"/>
  <c r="S62" i="38"/>
  <c r="BP37" i="38"/>
  <c r="BQ37" i="38"/>
  <c r="AB57" i="38"/>
  <c r="AC57" i="38"/>
  <c r="AT48" i="38"/>
  <c r="AU48" i="38"/>
  <c r="BD43" i="38"/>
  <c r="BE43" i="38"/>
  <c r="AD56" i="38"/>
  <c r="AE56" i="38"/>
  <c r="AP50" i="38"/>
  <c r="AQ50" i="38"/>
  <c r="AO51" i="38"/>
  <c r="AN51" i="38"/>
  <c r="V60" i="38"/>
  <c r="W60" i="38"/>
  <c r="CC31" i="38"/>
  <c r="CB31" i="38"/>
  <c r="P63" i="38"/>
  <c r="Q63" i="38"/>
  <c r="BW34" i="38"/>
  <c r="BV34" i="38"/>
  <c r="AW47" i="38"/>
  <c r="AV47" i="38"/>
  <c r="BI41" i="38"/>
  <c r="BH41" i="38"/>
  <c r="M65" i="38"/>
  <c r="L65" i="38"/>
  <c r="U61" i="38"/>
  <c r="T61" i="38"/>
  <c r="BF42" i="38"/>
  <c r="BG42" i="38"/>
  <c r="AR49" i="38"/>
  <c r="AS49" i="38"/>
  <c r="Z74" i="25"/>
  <c r="E68" i="38"/>
  <c r="AA66" i="13"/>
  <c r="Z74" i="27"/>
  <c r="Z74" i="26"/>
  <c r="Z74" i="5"/>
  <c r="CF29" i="38"/>
  <c r="CG29" i="38"/>
  <c r="AX46" i="38"/>
  <c r="AY46" i="38"/>
  <c r="AI54" i="38"/>
  <c r="AH54" i="38"/>
  <c r="BU35" i="38"/>
  <c r="BT35" i="38"/>
  <c r="BX33" i="38"/>
  <c r="BY33" i="38"/>
  <c r="CE30" i="38"/>
  <c r="CD30" i="38"/>
  <c r="CA32" i="38"/>
  <c r="BZ32" i="38"/>
  <c r="BO38" i="38"/>
  <c r="BN38" i="38"/>
  <c r="AZ45" i="38"/>
  <c r="BA45" i="38"/>
  <c r="BC44" i="38"/>
  <c r="BB44" i="38"/>
  <c r="BM39" i="38"/>
  <c r="BL39" i="38"/>
  <c r="N64" i="38"/>
  <c r="O64" i="38"/>
  <c r="X59" i="38"/>
  <c r="Y59" i="38"/>
  <c r="K80" i="27" l="1"/>
  <c r="O79" i="27"/>
  <c r="J79" i="27"/>
  <c r="K80" i="26"/>
  <c r="J79" i="26"/>
  <c r="O79" i="26"/>
  <c r="K146" i="25"/>
  <c r="O145" i="25"/>
  <c r="J145" i="25"/>
  <c r="K88" i="5"/>
  <c r="O87" i="5"/>
  <c r="J87" i="5"/>
  <c r="CC32" i="38"/>
  <c r="CB32" i="38"/>
  <c r="BF43" i="38"/>
  <c r="BG43" i="38"/>
  <c r="W61" i="38"/>
  <c r="V61" i="38"/>
  <c r="BA46" i="38"/>
  <c r="AZ46" i="38"/>
  <c r="P64" i="38"/>
  <c r="Q64" i="38"/>
  <c r="AX47" i="38"/>
  <c r="AY47" i="38"/>
  <c r="AB58" i="38"/>
  <c r="AC58" i="38"/>
  <c r="BO39" i="38"/>
  <c r="BN39" i="38"/>
  <c r="BL40" i="38"/>
  <c r="BM40" i="38"/>
  <c r="AW48" i="38"/>
  <c r="AV48" i="38"/>
  <c r="S63" i="38"/>
  <c r="R63" i="38"/>
  <c r="AS50" i="38"/>
  <c r="AR50" i="38"/>
  <c r="AD57" i="38"/>
  <c r="AE57" i="38"/>
  <c r="AL53" i="38"/>
  <c r="AM53" i="38"/>
  <c r="J67" i="38"/>
  <c r="K67" i="38"/>
  <c r="AJ54" i="38"/>
  <c r="AK54" i="38"/>
  <c r="Y60" i="38"/>
  <c r="X60" i="38"/>
  <c r="L66" i="38"/>
  <c r="M66" i="38"/>
  <c r="AP51" i="38"/>
  <c r="AQ51" i="38"/>
  <c r="CF30" i="38"/>
  <c r="CG30" i="38"/>
  <c r="N65" i="38"/>
  <c r="O65" i="38"/>
  <c r="AA59" i="38"/>
  <c r="Z59" i="38"/>
  <c r="BB45" i="38"/>
  <c r="BC45" i="38"/>
  <c r="BZ33" i="38"/>
  <c r="CA33" i="38"/>
  <c r="BJ41" i="38"/>
  <c r="BK41" i="38"/>
  <c r="CD31" i="38"/>
  <c r="CE31" i="38"/>
  <c r="AH55" i="38"/>
  <c r="AI55" i="38"/>
  <c r="BH42" i="38"/>
  <c r="BI42" i="38"/>
  <c r="U62" i="38"/>
  <c r="T62" i="38"/>
  <c r="BY34" i="38"/>
  <c r="BX34" i="38"/>
  <c r="AN52" i="38"/>
  <c r="AO52" i="38"/>
  <c r="BD44" i="38"/>
  <c r="BE44" i="38"/>
  <c r="Z75" i="26"/>
  <c r="Z75" i="25"/>
  <c r="AA67" i="13"/>
  <c r="Z75" i="5"/>
  <c r="E69" i="38"/>
  <c r="Z75" i="27"/>
  <c r="F69" i="38"/>
  <c r="I68" i="38"/>
  <c r="H68" i="38"/>
  <c r="BP38" i="38"/>
  <c r="BQ38" i="38"/>
  <c r="BW35" i="38"/>
  <c r="BV35" i="38"/>
  <c r="AT49" i="38"/>
  <c r="AU49" i="38"/>
  <c r="AF56" i="38"/>
  <c r="AG56" i="38"/>
  <c r="BR37" i="38"/>
  <c r="BS37" i="38"/>
  <c r="BT36" i="38"/>
  <c r="BU36" i="38"/>
  <c r="CH66" i="38"/>
  <c r="K81" i="27" l="1"/>
  <c r="J80" i="27"/>
  <c r="O80" i="27"/>
  <c r="K81" i="26"/>
  <c r="O80" i="26"/>
  <c r="J80" i="26"/>
  <c r="K147" i="25"/>
  <c r="J146" i="25"/>
  <c r="O146" i="25"/>
  <c r="K89" i="5"/>
  <c r="O88" i="5"/>
  <c r="J88" i="5"/>
  <c r="AA73" i="25"/>
  <c r="AA73" i="26"/>
  <c r="AB65" i="13"/>
  <c r="AA73" i="5"/>
  <c r="AA73" i="27"/>
  <c r="AA60" i="38"/>
  <c r="Z60" i="38"/>
  <c r="Q65" i="38"/>
  <c r="P65" i="38"/>
  <c r="BO40" i="38"/>
  <c r="BN40" i="38"/>
  <c r="I69" i="38"/>
  <c r="H69" i="38"/>
  <c r="F70" i="38"/>
  <c r="BB46" i="38"/>
  <c r="BC46" i="38"/>
  <c r="CC33" i="38"/>
  <c r="CB33" i="38"/>
  <c r="BT37" i="38"/>
  <c r="BU37" i="38"/>
  <c r="BS38" i="38"/>
  <c r="BR38" i="38"/>
  <c r="CG31" i="38"/>
  <c r="CF31" i="38"/>
  <c r="N66" i="38"/>
  <c r="O66" i="38"/>
  <c r="AN53" i="38"/>
  <c r="AO53" i="38"/>
  <c r="BA47" i="38"/>
  <c r="AZ47" i="38"/>
  <c r="BI43" i="38"/>
  <c r="BH43" i="38"/>
  <c r="W62" i="38"/>
  <c r="V62" i="38"/>
  <c r="AI56" i="38"/>
  <c r="AH56" i="38"/>
  <c r="BM41" i="38"/>
  <c r="BL41" i="38"/>
  <c r="AU50" i="38"/>
  <c r="AT50" i="38"/>
  <c r="AW49" i="38"/>
  <c r="AV49" i="38"/>
  <c r="BY35" i="38"/>
  <c r="BX35" i="38"/>
  <c r="E70" i="38"/>
  <c r="Z76" i="5"/>
  <c r="Z76" i="26"/>
  <c r="AA68" i="13"/>
  <c r="Z76" i="27"/>
  <c r="Z76" i="25"/>
  <c r="T63" i="38"/>
  <c r="U63" i="38"/>
  <c r="X61" i="38"/>
  <c r="Y61" i="38"/>
  <c r="J68" i="38"/>
  <c r="K68" i="38"/>
  <c r="R64" i="38"/>
  <c r="S64" i="38"/>
  <c r="BP39" i="38"/>
  <c r="BQ39" i="38"/>
  <c r="BJ42" i="38"/>
  <c r="BK42" i="38"/>
  <c r="AL54" i="38"/>
  <c r="AM54" i="38"/>
  <c r="BV36" i="38"/>
  <c r="BW36" i="38"/>
  <c r="AP52" i="38"/>
  <c r="AQ52" i="38"/>
  <c r="AK55" i="38"/>
  <c r="AJ55" i="38"/>
  <c r="BD45" i="38"/>
  <c r="BE45" i="38"/>
  <c r="AR51" i="38"/>
  <c r="AS51" i="38"/>
  <c r="M67" i="38"/>
  <c r="L67" i="38"/>
  <c r="AE58" i="38"/>
  <c r="AD58" i="38"/>
  <c r="CE32" i="38"/>
  <c r="CD32" i="38"/>
  <c r="AF57" i="38"/>
  <c r="AG57" i="38"/>
  <c r="BF44" i="38"/>
  <c r="BG44" i="38"/>
  <c r="BZ34" i="38"/>
  <c r="CA34" i="38"/>
  <c r="AB59" i="38"/>
  <c r="AC59" i="38"/>
  <c r="AX48" i="38"/>
  <c r="AY48" i="38"/>
  <c r="CH67" i="38"/>
  <c r="J81" i="27" l="1"/>
  <c r="K82" i="27"/>
  <c r="O81" i="27"/>
  <c r="K82" i="26"/>
  <c r="O81" i="26"/>
  <c r="J81" i="26"/>
  <c r="K90" i="5"/>
  <c r="O89" i="5"/>
  <c r="J89" i="5"/>
  <c r="K148" i="25"/>
  <c r="J147" i="25"/>
  <c r="O147" i="25"/>
  <c r="AA74" i="27"/>
  <c r="AA74" i="5"/>
  <c r="AB66" i="13"/>
  <c r="AA74" i="26"/>
  <c r="AA74" i="25"/>
  <c r="AL55" i="38"/>
  <c r="AM55" i="38"/>
  <c r="BE46" i="38"/>
  <c r="BD46" i="38"/>
  <c r="CB34" i="38"/>
  <c r="CC34" i="38"/>
  <c r="BM42" i="38"/>
  <c r="BL42" i="38"/>
  <c r="BC47" i="38"/>
  <c r="BB47" i="38"/>
  <c r="BH44" i="38"/>
  <c r="BI44" i="38"/>
  <c r="BS39" i="38"/>
  <c r="BR39" i="38"/>
  <c r="AE59" i="38"/>
  <c r="AD59" i="38"/>
  <c r="BF45" i="38"/>
  <c r="BG45" i="38"/>
  <c r="AN54" i="38"/>
  <c r="AO54" i="38"/>
  <c r="L68" i="38"/>
  <c r="M68" i="38"/>
  <c r="AW50" i="38"/>
  <c r="AV50" i="38"/>
  <c r="BJ43" i="38"/>
  <c r="BK43" i="38"/>
  <c r="AB60" i="38"/>
  <c r="AC60" i="38"/>
  <c r="BO41" i="38"/>
  <c r="BN41" i="38"/>
  <c r="BZ35" i="38"/>
  <c r="CA35" i="38"/>
  <c r="AP53" i="38"/>
  <c r="AQ53" i="38"/>
  <c r="BW37" i="38"/>
  <c r="BV37" i="38"/>
  <c r="BP40" i="38"/>
  <c r="BQ40" i="38"/>
  <c r="AF58" i="38"/>
  <c r="AG58" i="38"/>
  <c r="H70" i="38"/>
  <c r="F71" i="38"/>
  <c r="I70" i="38"/>
  <c r="O67" i="38"/>
  <c r="N67" i="38"/>
  <c r="Z77" i="25"/>
  <c r="AA69" i="13"/>
  <c r="Z77" i="5"/>
  <c r="Z77" i="27"/>
  <c r="Z77" i="26"/>
  <c r="E71" i="38"/>
  <c r="W63" i="38"/>
  <c r="V63" i="38"/>
  <c r="AZ48" i="38"/>
  <c r="BA48" i="38"/>
  <c r="AI57" i="38"/>
  <c r="AH57" i="38"/>
  <c r="AU51" i="38"/>
  <c r="AT51" i="38"/>
  <c r="BY36" i="38"/>
  <c r="BX36" i="38"/>
  <c r="U64" i="38"/>
  <c r="T64" i="38"/>
  <c r="AX49" i="38"/>
  <c r="AY49" i="38"/>
  <c r="X62" i="38"/>
  <c r="Y62" i="38"/>
  <c r="CD33" i="38"/>
  <c r="CE33" i="38"/>
  <c r="AA61" i="38"/>
  <c r="Z61" i="38"/>
  <c r="BT38" i="38"/>
  <c r="BU38" i="38"/>
  <c r="J69" i="38"/>
  <c r="K69" i="38"/>
  <c r="AR52" i="38"/>
  <c r="AS52" i="38"/>
  <c r="AK56" i="38"/>
  <c r="AJ56" i="38"/>
  <c r="CF32" i="38"/>
  <c r="CG32" i="38"/>
  <c r="Q66" i="38"/>
  <c r="P66" i="38"/>
  <c r="R65" i="38"/>
  <c r="S65" i="38"/>
  <c r="CH68" i="38"/>
  <c r="K83" i="27" l="1"/>
  <c r="O82" i="27"/>
  <c r="J82" i="27"/>
  <c r="K83" i="26"/>
  <c r="O82" i="26"/>
  <c r="J82" i="26"/>
  <c r="K149" i="25"/>
  <c r="O148" i="25"/>
  <c r="J148" i="25"/>
  <c r="K91" i="5"/>
  <c r="O90" i="5"/>
  <c r="J90" i="5"/>
  <c r="AA75" i="5"/>
  <c r="AA75" i="25"/>
  <c r="AA75" i="26"/>
  <c r="AA75" i="27"/>
  <c r="AB67" i="13"/>
  <c r="F72" i="38"/>
  <c r="I71" i="38"/>
  <c r="H71" i="38"/>
  <c r="BD47" i="38"/>
  <c r="BE47" i="38"/>
  <c r="BV38" i="38"/>
  <c r="BW38" i="38"/>
  <c r="BM43" i="38"/>
  <c r="BL43" i="38"/>
  <c r="AM56" i="38"/>
  <c r="AL56" i="38"/>
  <c r="BO42" i="38"/>
  <c r="BN42" i="38"/>
  <c r="L69" i="38"/>
  <c r="M69" i="38"/>
  <c r="AA62" i="38"/>
  <c r="Z62" i="38"/>
  <c r="AD60" i="38"/>
  <c r="AE60" i="38"/>
  <c r="AQ54" i="38"/>
  <c r="AP54" i="38"/>
  <c r="BK44" i="38"/>
  <c r="BJ44" i="38"/>
  <c r="K70" i="38"/>
  <c r="J70" i="38"/>
  <c r="V64" i="38"/>
  <c r="W64" i="38"/>
  <c r="AG59" i="38"/>
  <c r="AF59" i="38"/>
  <c r="AI58" i="38"/>
  <c r="AH58" i="38"/>
  <c r="CA36" i="38"/>
  <c r="BZ36" i="38"/>
  <c r="Y63" i="38"/>
  <c r="X63" i="38"/>
  <c r="BQ41" i="38"/>
  <c r="BP41" i="38"/>
  <c r="BU39" i="38"/>
  <c r="BT39" i="38"/>
  <c r="AJ57" i="38"/>
  <c r="AK57" i="38"/>
  <c r="AO55" i="38"/>
  <c r="AN55" i="38"/>
  <c r="AB61" i="38"/>
  <c r="AC61" i="38"/>
  <c r="AX50" i="38"/>
  <c r="AY50" i="38"/>
  <c r="BC48" i="38"/>
  <c r="BB48" i="38"/>
  <c r="T65" i="38"/>
  <c r="U65" i="38"/>
  <c r="AU52" i="38"/>
  <c r="AT52" i="38"/>
  <c r="CG33" i="38"/>
  <c r="CF33" i="38"/>
  <c r="Q67" i="38"/>
  <c r="P67" i="38"/>
  <c r="BR40" i="38"/>
  <c r="BS40" i="38"/>
  <c r="N68" i="38"/>
  <c r="O68" i="38"/>
  <c r="CD34" i="38"/>
  <c r="CE34" i="38"/>
  <c r="BA49" i="38"/>
  <c r="AZ49" i="38"/>
  <c r="AS53" i="38"/>
  <c r="AR53" i="38"/>
  <c r="BH45" i="38"/>
  <c r="BI45" i="38"/>
  <c r="CB35" i="38"/>
  <c r="CC35" i="38"/>
  <c r="S66" i="38"/>
  <c r="R66" i="38"/>
  <c r="AV51" i="38"/>
  <c r="AW51" i="38"/>
  <c r="Z78" i="25"/>
  <c r="Z78" i="5"/>
  <c r="E72" i="38"/>
  <c r="AA70" i="13"/>
  <c r="Z78" i="26"/>
  <c r="Z78" i="27"/>
  <c r="BY37" i="38"/>
  <c r="BX37" i="38"/>
  <c r="BG46" i="38"/>
  <c r="BF46" i="38"/>
  <c r="CH69" i="38"/>
  <c r="O83" i="27" l="1"/>
  <c r="K84" i="27"/>
  <c r="J83" i="27"/>
  <c r="K84" i="26"/>
  <c r="J83" i="26"/>
  <c r="O83" i="26"/>
  <c r="K150" i="25"/>
  <c r="O149" i="25"/>
  <c r="J149" i="25"/>
  <c r="K92" i="5"/>
  <c r="O91" i="5"/>
  <c r="J91" i="5"/>
  <c r="AA76" i="5"/>
  <c r="AA76" i="27"/>
  <c r="AA76" i="25"/>
  <c r="AB68" i="13"/>
  <c r="AA76" i="26"/>
  <c r="AY51" i="38"/>
  <c r="AX51" i="38"/>
  <c r="BC49" i="38"/>
  <c r="BB49" i="38"/>
  <c r="BN43" i="38"/>
  <c r="BO43" i="38"/>
  <c r="E73" i="38"/>
  <c r="Z79" i="5"/>
  <c r="Z79" i="25"/>
  <c r="AA71" i="13"/>
  <c r="Z79" i="27"/>
  <c r="Z79" i="26"/>
  <c r="AJ58" i="38"/>
  <c r="AK58" i="38"/>
  <c r="AU53" i="38"/>
  <c r="AT53" i="38"/>
  <c r="AP55" i="38"/>
  <c r="AQ55" i="38"/>
  <c r="AA63" i="38"/>
  <c r="Z63" i="38"/>
  <c r="AO56" i="38"/>
  <c r="AN56" i="38"/>
  <c r="J71" i="38"/>
  <c r="K71" i="38"/>
  <c r="Y64" i="38"/>
  <c r="X64" i="38"/>
  <c r="T66" i="38"/>
  <c r="U66" i="38"/>
  <c r="CC36" i="38"/>
  <c r="CB36" i="38"/>
  <c r="H72" i="38"/>
  <c r="I72" i="38"/>
  <c r="F73" i="38"/>
  <c r="BW39" i="38"/>
  <c r="BV39" i="38"/>
  <c r="BI46" i="38"/>
  <c r="BH46" i="38"/>
  <c r="CE35" i="38"/>
  <c r="CD35" i="38"/>
  <c r="CF34" i="38"/>
  <c r="CG34" i="38"/>
  <c r="BA50" i="38"/>
  <c r="AZ50" i="38"/>
  <c r="O69" i="38"/>
  <c r="N69" i="38"/>
  <c r="BY38" i="38"/>
  <c r="BX38" i="38"/>
  <c r="BU40" i="38"/>
  <c r="BT40" i="38"/>
  <c r="S67" i="38"/>
  <c r="R67" i="38"/>
  <c r="L70" i="38"/>
  <c r="M70" i="38"/>
  <c r="AL57" i="38"/>
  <c r="AM57" i="38"/>
  <c r="AV52" i="38"/>
  <c r="AW52" i="38"/>
  <c r="BS41" i="38"/>
  <c r="BR41" i="38"/>
  <c r="AI59" i="38"/>
  <c r="AH59" i="38"/>
  <c r="AR54" i="38"/>
  <c r="AS54" i="38"/>
  <c r="BQ42" i="38"/>
  <c r="BP42" i="38"/>
  <c r="W65" i="38"/>
  <c r="V65" i="38"/>
  <c r="AG60" i="38"/>
  <c r="AF60" i="38"/>
  <c r="BE48" i="38"/>
  <c r="BD48" i="38"/>
  <c r="AC62" i="38"/>
  <c r="AB62" i="38"/>
  <c r="BL44" i="38"/>
  <c r="BM44" i="38"/>
  <c r="CA37" i="38"/>
  <c r="BZ37" i="38"/>
  <c r="BK45" i="38"/>
  <c r="BJ45" i="38"/>
  <c r="Q68" i="38"/>
  <c r="P68" i="38"/>
  <c r="AD61" i="38"/>
  <c r="AE61" i="38"/>
  <c r="BF47" i="38"/>
  <c r="BG47" i="38"/>
  <c r="CH70" i="38"/>
  <c r="O84" i="27" l="1"/>
  <c r="J84" i="27"/>
  <c r="K85" i="27"/>
  <c r="K85" i="26"/>
  <c r="O84" i="26"/>
  <c r="J84" i="26"/>
  <c r="K93" i="5"/>
  <c r="O92" i="5"/>
  <c r="J92" i="5"/>
  <c r="K151" i="25"/>
  <c r="O150" i="25"/>
  <c r="J150" i="25"/>
  <c r="AA77" i="25"/>
  <c r="AA77" i="27"/>
  <c r="AB69" i="13"/>
  <c r="AA77" i="5"/>
  <c r="AA77" i="26"/>
  <c r="AD62" i="38"/>
  <c r="AE62" i="38"/>
  <c r="I73" i="38"/>
  <c r="H73" i="38"/>
  <c r="F74" i="38"/>
  <c r="BA51" i="38"/>
  <c r="AZ51" i="38"/>
  <c r="AY52" i="38"/>
  <c r="AX52" i="38"/>
  <c r="CG35" i="38"/>
  <c r="CF35" i="38"/>
  <c r="AU54" i="38"/>
  <c r="AT54" i="38"/>
  <c r="AF61" i="38"/>
  <c r="AG61" i="38"/>
  <c r="BO44" i="38"/>
  <c r="BN44" i="38"/>
  <c r="AA64" i="38"/>
  <c r="Z64" i="38"/>
  <c r="BR42" i="38"/>
  <c r="BS42" i="38"/>
  <c r="BF48" i="38"/>
  <c r="BG48" i="38"/>
  <c r="J72" i="38"/>
  <c r="K72" i="38"/>
  <c r="AP56" i="38"/>
  <c r="AQ56" i="38"/>
  <c r="AA72" i="13"/>
  <c r="E74" i="38"/>
  <c r="Z80" i="25"/>
  <c r="Z80" i="5"/>
  <c r="Z80" i="26"/>
  <c r="Z80" i="27"/>
  <c r="CB37" i="38"/>
  <c r="CC37" i="38"/>
  <c r="AI60" i="38"/>
  <c r="AH60" i="38"/>
  <c r="AK59" i="38"/>
  <c r="AJ59" i="38"/>
  <c r="Q69" i="38"/>
  <c r="P69" i="38"/>
  <c r="BK46" i="38"/>
  <c r="BJ46" i="38"/>
  <c r="AL58" i="38"/>
  <c r="AM58" i="38"/>
  <c r="AR55" i="38"/>
  <c r="AS55" i="38"/>
  <c r="BM45" i="38"/>
  <c r="BL45" i="38"/>
  <c r="BZ38" i="38"/>
  <c r="CA38" i="38"/>
  <c r="M71" i="38"/>
  <c r="L71" i="38"/>
  <c r="BI47" i="38"/>
  <c r="BH47" i="38"/>
  <c r="O70" i="38"/>
  <c r="N70" i="38"/>
  <c r="AB63" i="38"/>
  <c r="AC63" i="38"/>
  <c r="BP43" i="38"/>
  <c r="BQ43" i="38"/>
  <c r="S68" i="38"/>
  <c r="R68" i="38"/>
  <c r="BW40" i="38"/>
  <c r="BV40" i="38"/>
  <c r="AV53" i="38"/>
  <c r="AW53" i="38"/>
  <c r="AN57" i="38"/>
  <c r="AO57" i="38"/>
  <c r="CE36" i="38"/>
  <c r="CD36" i="38"/>
  <c r="Y65" i="38"/>
  <c r="X65" i="38"/>
  <c r="BT41" i="38"/>
  <c r="BU41" i="38"/>
  <c r="T67" i="38"/>
  <c r="U67" i="38"/>
  <c r="BC50" i="38"/>
  <c r="BB50" i="38"/>
  <c r="BX39" i="38"/>
  <c r="BY39" i="38"/>
  <c r="V66" i="38"/>
  <c r="W66" i="38"/>
  <c r="BD49" i="38"/>
  <c r="BE49" i="38"/>
  <c r="CH71" i="38"/>
  <c r="J85" i="27" l="1"/>
  <c r="O85" i="27"/>
  <c r="K86" i="27"/>
  <c r="K86" i="26"/>
  <c r="J85" i="26"/>
  <c r="O85" i="26"/>
  <c r="K152" i="25"/>
  <c r="O151" i="25"/>
  <c r="J151" i="25"/>
  <c r="K94" i="5"/>
  <c r="J93" i="5"/>
  <c r="O93" i="5"/>
  <c r="AA78" i="5"/>
  <c r="AB70" i="13"/>
  <c r="AA78" i="27"/>
  <c r="AA78" i="25"/>
  <c r="AA78" i="26"/>
  <c r="BY40" i="38"/>
  <c r="BX40" i="38"/>
  <c r="AS56" i="38"/>
  <c r="AR56" i="38"/>
  <c r="CA39" i="38"/>
  <c r="BZ39" i="38"/>
  <c r="BQ44" i="38"/>
  <c r="BP44" i="38"/>
  <c r="BD50" i="38"/>
  <c r="BE50" i="38"/>
  <c r="X66" i="38"/>
  <c r="Y66" i="38"/>
  <c r="BV41" i="38"/>
  <c r="BW41" i="38"/>
  <c r="AY53" i="38"/>
  <c r="AX53" i="38"/>
  <c r="AE63" i="38"/>
  <c r="AD63" i="38"/>
  <c r="CC38" i="38"/>
  <c r="CB38" i="38"/>
  <c r="CE37" i="38"/>
  <c r="CD37" i="38"/>
  <c r="AB64" i="38"/>
  <c r="AC64" i="38"/>
  <c r="BN45" i="38"/>
  <c r="BO45" i="38"/>
  <c r="AZ52" i="38"/>
  <c r="BA52" i="38"/>
  <c r="BK47" i="38"/>
  <c r="BJ47" i="38"/>
  <c r="AM59" i="38"/>
  <c r="AL59" i="38"/>
  <c r="AT55" i="38"/>
  <c r="AU55" i="38"/>
  <c r="O71" i="38"/>
  <c r="N71" i="38"/>
  <c r="AJ60" i="38"/>
  <c r="AK60" i="38"/>
  <c r="BH48" i="38"/>
  <c r="BI48" i="38"/>
  <c r="AI61" i="38"/>
  <c r="AH61" i="38"/>
  <c r="Z65" i="38"/>
  <c r="AA65" i="38"/>
  <c r="S69" i="38"/>
  <c r="R69" i="38"/>
  <c r="AF62" i="38"/>
  <c r="AG62" i="38"/>
  <c r="U68" i="38"/>
  <c r="T68" i="38"/>
  <c r="L72" i="38"/>
  <c r="M72" i="38"/>
  <c r="BF49" i="38"/>
  <c r="BG49" i="38"/>
  <c r="W67" i="38"/>
  <c r="V67" i="38"/>
  <c r="AP57" i="38"/>
  <c r="AQ57" i="38"/>
  <c r="BS43" i="38"/>
  <c r="BR43" i="38"/>
  <c r="AO58" i="38"/>
  <c r="AN58" i="38"/>
  <c r="Z81" i="26"/>
  <c r="AA73" i="13"/>
  <c r="Z81" i="25"/>
  <c r="E75" i="38"/>
  <c r="Z81" i="5"/>
  <c r="Z81" i="27"/>
  <c r="AW54" i="38"/>
  <c r="AV54" i="38"/>
  <c r="F75" i="38"/>
  <c r="H74" i="38"/>
  <c r="I74" i="38"/>
  <c r="P70" i="38"/>
  <c r="Q70" i="38"/>
  <c r="CF36" i="38"/>
  <c r="CG36" i="38"/>
  <c r="BC51" i="38"/>
  <c r="BB51" i="38"/>
  <c r="BL46" i="38"/>
  <c r="BM46" i="38"/>
  <c r="BU42" i="38"/>
  <c r="BT42" i="38"/>
  <c r="J73" i="38"/>
  <c r="K73" i="38"/>
  <c r="CH72" i="38"/>
  <c r="O86" i="27" l="1"/>
  <c r="K87" i="27"/>
  <c r="J86" i="27"/>
  <c r="K87" i="26"/>
  <c r="J86" i="26"/>
  <c r="O86" i="26"/>
  <c r="K95" i="5"/>
  <c r="O94" i="5"/>
  <c r="J94" i="5"/>
  <c r="K153" i="25"/>
  <c r="J152" i="25"/>
  <c r="O152" i="25"/>
  <c r="AB71" i="13"/>
  <c r="AA79" i="26"/>
  <c r="AA79" i="5"/>
  <c r="AA79" i="27"/>
  <c r="AA79" i="25"/>
  <c r="W68" i="38"/>
  <c r="V68" i="38"/>
  <c r="AO59" i="38"/>
  <c r="AN59" i="38"/>
  <c r="BS44" i="38"/>
  <c r="BR44" i="38"/>
  <c r="AX54" i="38"/>
  <c r="AY54" i="38"/>
  <c r="BK48" i="38"/>
  <c r="BJ48" i="38"/>
  <c r="S70" i="38"/>
  <c r="R70" i="38"/>
  <c r="N72" i="38"/>
  <c r="O72" i="38"/>
  <c r="AC65" i="38"/>
  <c r="AB65" i="38"/>
  <c r="BC52" i="38"/>
  <c r="BB52" i="38"/>
  <c r="AA66" i="38"/>
  <c r="Z66" i="38"/>
  <c r="Z82" i="26"/>
  <c r="E76" i="38"/>
  <c r="Z82" i="27"/>
  <c r="Z82" i="25"/>
  <c r="Z82" i="5"/>
  <c r="AA74" i="13"/>
  <c r="K74" i="38"/>
  <c r="J74" i="38"/>
  <c r="AV55" i="38"/>
  <c r="AW55" i="38"/>
  <c r="F76" i="38"/>
  <c r="I75" i="38"/>
  <c r="H75" i="38"/>
  <c r="BA53" i="38"/>
  <c r="AZ53" i="38"/>
  <c r="AH62" i="38"/>
  <c r="AI62" i="38"/>
  <c r="AE64" i="38"/>
  <c r="AD64" i="38"/>
  <c r="AP58" i="38"/>
  <c r="AQ58" i="38"/>
  <c r="U69" i="38"/>
  <c r="T69" i="38"/>
  <c r="BL47" i="38"/>
  <c r="BM47" i="38"/>
  <c r="CF37" i="38"/>
  <c r="CG37" i="38"/>
  <c r="CC39" i="38"/>
  <c r="CB39" i="38"/>
  <c r="AK61" i="38"/>
  <c r="AJ61" i="38"/>
  <c r="CA40" i="38"/>
  <c r="BZ40" i="38"/>
  <c r="AR57" i="38"/>
  <c r="AS57" i="38"/>
  <c r="BP45" i="38"/>
  <c r="BQ45" i="38"/>
  <c r="Y67" i="38"/>
  <c r="X67" i="38"/>
  <c r="L73" i="38"/>
  <c r="M73" i="38"/>
  <c r="BH49" i="38"/>
  <c r="BI49" i="38"/>
  <c r="AM60" i="38"/>
  <c r="AL60" i="38"/>
  <c r="BY41" i="38"/>
  <c r="BX41" i="38"/>
  <c r="AG63" i="38"/>
  <c r="AF63" i="38"/>
  <c r="BN46" i="38"/>
  <c r="BO46" i="38"/>
  <c r="BG50" i="38"/>
  <c r="BF50" i="38"/>
  <c r="BD51" i="38"/>
  <c r="BE51" i="38"/>
  <c r="BV42" i="38"/>
  <c r="BW42" i="38"/>
  <c r="BU43" i="38"/>
  <c r="BT43" i="38"/>
  <c r="Q71" i="38"/>
  <c r="P71" i="38"/>
  <c r="CD38" i="38"/>
  <c r="CE38" i="38"/>
  <c r="AU56" i="38"/>
  <c r="AT56" i="38"/>
  <c r="CH73" i="38"/>
  <c r="J87" i="27" l="1"/>
  <c r="O87" i="27"/>
  <c r="K88" i="27"/>
  <c r="K88" i="26"/>
  <c r="J87" i="26"/>
  <c r="O87" i="26"/>
  <c r="K154" i="25"/>
  <c r="O153" i="25"/>
  <c r="J153" i="25"/>
  <c r="K96" i="5"/>
  <c r="J95" i="5"/>
  <c r="O95" i="5"/>
  <c r="AA80" i="26"/>
  <c r="AA80" i="25"/>
  <c r="AB72" i="13"/>
  <c r="AA80" i="27"/>
  <c r="AA80" i="5"/>
  <c r="AO60" i="38"/>
  <c r="AN60" i="38"/>
  <c r="BP46" i="38"/>
  <c r="BQ46" i="38"/>
  <c r="CG38" i="38"/>
  <c r="CF38" i="38"/>
  <c r="BG51" i="38"/>
  <c r="BF51" i="38"/>
  <c r="BH50" i="38"/>
  <c r="BI50" i="38"/>
  <c r="J75" i="38"/>
  <c r="K75" i="38"/>
  <c r="Y68" i="38"/>
  <c r="X68" i="38"/>
  <c r="AR58" i="38"/>
  <c r="AS58" i="38"/>
  <c r="BV43" i="38"/>
  <c r="BW43" i="38"/>
  <c r="AF64" i="38"/>
  <c r="AG64" i="38"/>
  <c r="AD65" i="38"/>
  <c r="AE65" i="38"/>
  <c r="BJ49" i="38"/>
  <c r="BK49" i="38"/>
  <c r="AI63" i="38"/>
  <c r="AH63" i="38"/>
  <c r="CB40" i="38"/>
  <c r="CC40" i="38"/>
  <c r="AX55" i="38"/>
  <c r="AY55" i="38"/>
  <c r="AA75" i="13"/>
  <c r="Z83" i="27"/>
  <c r="Z83" i="26"/>
  <c r="E77" i="38"/>
  <c r="Z83" i="25"/>
  <c r="Z83" i="5"/>
  <c r="BU44" i="38"/>
  <c r="BT44" i="38"/>
  <c r="R71" i="38"/>
  <c r="S71" i="38"/>
  <c r="BE52" i="38"/>
  <c r="BD52" i="38"/>
  <c r="BS45" i="38"/>
  <c r="BR45" i="38"/>
  <c r="AU57" i="38"/>
  <c r="AT57" i="38"/>
  <c r="BY42" i="38"/>
  <c r="BX42" i="38"/>
  <c r="O73" i="38"/>
  <c r="N73" i="38"/>
  <c r="BO47" i="38"/>
  <c r="BN47" i="38"/>
  <c r="AK62" i="38"/>
  <c r="AJ62" i="38"/>
  <c r="L74" i="38"/>
  <c r="M74" i="38"/>
  <c r="P72" i="38"/>
  <c r="Q72" i="38"/>
  <c r="CD39" i="38"/>
  <c r="CE39" i="38"/>
  <c r="BL48" i="38"/>
  <c r="BM48" i="38"/>
  <c r="I76" i="38"/>
  <c r="H76" i="38"/>
  <c r="F77" i="38"/>
  <c r="BA54" i="38"/>
  <c r="AZ54" i="38"/>
  <c r="AW56" i="38"/>
  <c r="AV56" i="38"/>
  <c r="CA41" i="38"/>
  <c r="BZ41" i="38"/>
  <c r="Z67" i="38"/>
  <c r="AA67" i="38"/>
  <c r="AM61" i="38"/>
  <c r="AL61" i="38"/>
  <c r="V69" i="38"/>
  <c r="W69" i="38"/>
  <c r="BB53" i="38"/>
  <c r="BC53" i="38"/>
  <c r="AC66" i="38"/>
  <c r="AB66" i="38"/>
  <c r="T70" i="38"/>
  <c r="U70" i="38"/>
  <c r="AP59" i="38"/>
  <c r="AQ59" i="38"/>
  <c r="CH74" i="38"/>
  <c r="O88" i="27" l="1"/>
  <c r="K89" i="27"/>
  <c r="J88" i="27"/>
  <c r="K89" i="26"/>
  <c r="O88" i="26"/>
  <c r="J88" i="26"/>
  <c r="K97" i="5"/>
  <c r="J96" i="5"/>
  <c r="O96" i="5"/>
  <c r="K155" i="25"/>
  <c r="O154" i="25"/>
  <c r="J154" i="25"/>
  <c r="AB73" i="13"/>
  <c r="AA81" i="27"/>
  <c r="AA81" i="5"/>
  <c r="AA81" i="25"/>
  <c r="AA81" i="26"/>
  <c r="F78" i="38"/>
  <c r="H77" i="38"/>
  <c r="I77" i="38"/>
  <c r="Z84" i="25"/>
  <c r="Z84" i="26"/>
  <c r="Z84" i="27"/>
  <c r="Z84" i="5"/>
  <c r="E78" i="38"/>
  <c r="AA76" i="13"/>
  <c r="AB67" i="38"/>
  <c r="AC67" i="38"/>
  <c r="BZ42" i="38"/>
  <c r="CA42" i="38"/>
  <c r="N74" i="38"/>
  <c r="O74" i="38"/>
  <c r="W70" i="38"/>
  <c r="V70" i="38"/>
  <c r="Q73" i="38"/>
  <c r="P73" i="38"/>
  <c r="BF52" i="38"/>
  <c r="BG52" i="38"/>
  <c r="CD40" i="38"/>
  <c r="CE40" i="38"/>
  <c r="AH64" i="38"/>
  <c r="AI64" i="38"/>
  <c r="M75" i="38"/>
  <c r="L75" i="38"/>
  <c r="BR46" i="38"/>
  <c r="BS46" i="38"/>
  <c r="AJ63" i="38"/>
  <c r="AK63" i="38"/>
  <c r="CC41" i="38"/>
  <c r="CB41" i="38"/>
  <c r="BI51" i="38"/>
  <c r="BH51" i="38"/>
  <c r="BW44" i="38"/>
  <c r="BV44" i="38"/>
  <c r="BL49" i="38"/>
  <c r="BM49" i="38"/>
  <c r="AT58" i="38"/>
  <c r="AU58" i="38"/>
  <c r="AY56" i="38"/>
  <c r="AX56" i="38"/>
  <c r="BN48" i="38"/>
  <c r="BO48" i="38"/>
  <c r="Z68" i="38"/>
  <c r="AA68" i="38"/>
  <c r="S72" i="38"/>
  <c r="R72" i="38"/>
  <c r="K76" i="38"/>
  <c r="J76" i="38"/>
  <c r="BJ50" i="38"/>
  <c r="BK50" i="38"/>
  <c r="AW57" i="38"/>
  <c r="AV57" i="38"/>
  <c r="AR59" i="38"/>
  <c r="AS59" i="38"/>
  <c r="Y69" i="38"/>
  <c r="X69" i="38"/>
  <c r="BP47" i="38"/>
  <c r="BQ47" i="38"/>
  <c r="BU45" i="38"/>
  <c r="BT45" i="38"/>
  <c r="BA55" i="38"/>
  <c r="AZ55" i="38"/>
  <c r="AG65" i="38"/>
  <c r="AF65" i="38"/>
  <c r="AE66" i="38"/>
  <c r="AD66" i="38"/>
  <c r="AP60" i="38"/>
  <c r="AQ60" i="38"/>
  <c r="BX43" i="38"/>
  <c r="BY43" i="38"/>
  <c r="T71" i="38"/>
  <c r="U71" i="38"/>
  <c r="BE53" i="38"/>
  <c r="BD53" i="38"/>
  <c r="AL62" i="38"/>
  <c r="AM62" i="38"/>
  <c r="AN61" i="38"/>
  <c r="AO61" i="38"/>
  <c r="BC54" i="38"/>
  <c r="BB54" i="38"/>
  <c r="CG39" i="38"/>
  <c r="CF39" i="38"/>
  <c r="CH75" i="38"/>
  <c r="O89" i="27" l="1"/>
  <c r="K90" i="27"/>
  <c r="J89" i="27"/>
  <c r="K90" i="26"/>
  <c r="J89" i="26"/>
  <c r="O89" i="26"/>
  <c r="K98" i="5"/>
  <c r="O97" i="5"/>
  <c r="J97" i="5"/>
  <c r="K156" i="25"/>
  <c r="O155" i="25"/>
  <c r="J155" i="25"/>
  <c r="AA82" i="5"/>
  <c r="AA82" i="26"/>
  <c r="AB74" i="13"/>
  <c r="AA82" i="27"/>
  <c r="AA82" i="25"/>
  <c r="K77" i="38"/>
  <c r="J77" i="38"/>
  <c r="AT59" i="38"/>
  <c r="AU59" i="38"/>
  <c r="AR60" i="38"/>
  <c r="AS60" i="38"/>
  <c r="AC68" i="38"/>
  <c r="AB68" i="38"/>
  <c r="CG40" i="38"/>
  <c r="CF40" i="38"/>
  <c r="V71" i="38"/>
  <c r="W71" i="38"/>
  <c r="AE67" i="38"/>
  <c r="AD67" i="38"/>
  <c r="BC55" i="38"/>
  <c r="BB55" i="38"/>
  <c r="CE41" i="38"/>
  <c r="CD41" i="38"/>
  <c r="AK64" i="38"/>
  <c r="AJ64" i="38"/>
  <c r="Z85" i="5"/>
  <c r="E79" i="38"/>
  <c r="Z85" i="27"/>
  <c r="Z85" i="25"/>
  <c r="Z85" i="26"/>
  <c r="AA77" i="13"/>
  <c r="BW45" i="38"/>
  <c r="BV45" i="38"/>
  <c r="AY57" i="38"/>
  <c r="AX57" i="38"/>
  <c r="AM63" i="38"/>
  <c r="AL63" i="38"/>
  <c r="P74" i="38"/>
  <c r="Q74" i="38"/>
  <c r="BG53" i="38"/>
  <c r="BF53" i="38"/>
  <c r="AF66" i="38"/>
  <c r="AG66" i="38"/>
  <c r="BX44" i="38"/>
  <c r="BY44" i="38"/>
  <c r="U72" i="38"/>
  <c r="T72" i="38"/>
  <c r="X70" i="38"/>
  <c r="Y70" i="38"/>
  <c r="AP61" i="38"/>
  <c r="AQ61" i="38"/>
  <c r="AW58" i="38"/>
  <c r="AV58" i="38"/>
  <c r="I78" i="38"/>
  <c r="F79" i="38"/>
  <c r="H78" i="38"/>
  <c r="BR47" i="38"/>
  <c r="BS47" i="38"/>
  <c r="BL50" i="38"/>
  <c r="BM50" i="38"/>
  <c r="BQ48" i="38"/>
  <c r="BP48" i="38"/>
  <c r="BU46" i="38"/>
  <c r="BT46" i="38"/>
  <c r="BI52" i="38"/>
  <c r="BH52" i="38"/>
  <c r="CC42" i="38"/>
  <c r="CB42" i="38"/>
  <c r="CA43" i="38"/>
  <c r="BZ43" i="38"/>
  <c r="AN62" i="38"/>
  <c r="AO62" i="38"/>
  <c r="BN49" i="38"/>
  <c r="BO49" i="38"/>
  <c r="BE54" i="38"/>
  <c r="BD54" i="38"/>
  <c r="AI65" i="38"/>
  <c r="AH65" i="38"/>
  <c r="Z69" i="38"/>
  <c r="AA69" i="38"/>
  <c r="M76" i="38"/>
  <c r="L76" i="38"/>
  <c r="BA56" i="38"/>
  <c r="AZ56" i="38"/>
  <c r="BK51" i="38"/>
  <c r="BJ51" i="38"/>
  <c r="N75" i="38"/>
  <c r="O75" i="38"/>
  <c r="S73" i="38"/>
  <c r="R73" i="38"/>
  <c r="CH76" i="38"/>
  <c r="J90" i="27" l="1"/>
  <c r="O90" i="27"/>
  <c r="K91" i="27"/>
  <c r="K91" i="26"/>
  <c r="J90" i="26"/>
  <c r="O90" i="26"/>
  <c r="K157" i="25"/>
  <c r="O156" i="25"/>
  <c r="J156" i="25"/>
  <c r="K99" i="5"/>
  <c r="O98" i="5"/>
  <c r="J98" i="5"/>
  <c r="AA83" i="27"/>
  <c r="AB75" i="13"/>
  <c r="AA83" i="5"/>
  <c r="AA83" i="26"/>
  <c r="AA83" i="25"/>
  <c r="CC43" i="38"/>
  <c r="CB43" i="38"/>
  <c r="BB56" i="38"/>
  <c r="BC56" i="38"/>
  <c r="P75" i="38"/>
  <c r="Q75" i="38"/>
  <c r="AC69" i="38"/>
  <c r="AB69" i="38"/>
  <c r="AQ62" i="38"/>
  <c r="AP62" i="38"/>
  <c r="F80" i="38"/>
  <c r="H79" i="38"/>
  <c r="I79" i="38"/>
  <c r="V72" i="38"/>
  <c r="W72" i="38"/>
  <c r="X71" i="38"/>
  <c r="Y71" i="38"/>
  <c r="AW59" i="38"/>
  <c r="AV59" i="38"/>
  <c r="AJ65" i="38"/>
  <c r="AK65" i="38"/>
  <c r="BS48" i="38"/>
  <c r="BR48" i="38"/>
  <c r="S74" i="38"/>
  <c r="R74" i="38"/>
  <c r="M77" i="38"/>
  <c r="L77" i="38"/>
  <c r="AX58" i="38"/>
  <c r="AY58" i="38"/>
  <c r="CD42" i="38"/>
  <c r="CE42" i="38"/>
  <c r="CA44" i="38"/>
  <c r="BZ44" i="38"/>
  <c r="BD55" i="38"/>
  <c r="BE55" i="38"/>
  <c r="T73" i="38"/>
  <c r="U73" i="38"/>
  <c r="O76" i="38"/>
  <c r="N76" i="38"/>
  <c r="BJ52" i="38"/>
  <c r="BK52" i="38"/>
  <c r="AS61" i="38"/>
  <c r="AR61" i="38"/>
  <c r="AH66" i="38"/>
  <c r="AI66" i="38"/>
  <c r="Z86" i="5"/>
  <c r="AA78" i="13"/>
  <c r="Z86" i="25"/>
  <c r="Z86" i="27"/>
  <c r="E80" i="38"/>
  <c r="Z86" i="26"/>
  <c r="AG67" i="38"/>
  <c r="AF67" i="38"/>
  <c r="BF54" i="38"/>
  <c r="BG54" i="38"/>
  <c r="AD68" i="38"/>
  <c r="AE68" i="38"/>
  <c r="BO50" i="38"/>
  <c r="BN50" i="38"/>
  <c r="BA57" i="38"/>
  <c r="AZ57" i="38"/>
  <c r="BQ49" i="38"/>
  <c r="BP49" i="38"/>
  <c r="BU47" i="38"/>
  <c r="BT47" i="38"/>
  <c r="BI53" i="38"/>
  <c r="BH53" i="38"/>
  <c r="BY45" i="38"/>
  <c r="BX45" i="38"/>
  <c r="AU60" i="38"/>
  <c r="AT60" i="38"/>
  <c r="BL51" i="38"/>
  <c r="BM51" i="38"/>
  <c r="CF41" i="38"/>
  <c r="CG41" i="38"/>
  <c r="AO63" i="38"/>
  <c r="AN63" i="38"/>
  <c r="BV46" i="38"/>
  <c r="BW46" i="38"/>
  <c r="J78" i="38"/>
  <c r="K78" i="38"/>
  <c r="AA70" i="38"/>
  <c r="Z70" i="38"/>
  <c r="AL64" i="38"/>
  <c r="AM64" i="38"/>
  <c r="CH77" i="38"/>
  <c r="J91" i="27" l="1"/>
  <c r="K92" i="27"/>
  <c r="O91" i="27"/>
  <c r="K92" i="26"/>
  <c r="J91" i="26"/>
  <c r="O91" i="26"/>
  <c r="K100" i="5"/>
  <c r="O99" i="5"/>
  <c r="J99" i="5"/>
  <c r="K158" i="25"/>
  <c r="J157" i="25"/>
  <c r="O157" i="25"/>
  <c r="AA84" i="26"/>
  <c r="AB76" i="13"/>
  <c r="AA84" i="5"/>
  <c r="AA84" i="27"/>
  <c r="AA84" i="25"/>
  <c r="BF55" i="38"/>
  <c r="BG55" i="38"/>
  <c r="CE43" i="38"/>
  <c r="CD43" i="38"/>
  <c r="CB44" i="38"/>
  <c r="CC44" i="38"/>
  <c r="BS49" i="38"/>
  <c r="BR49" i="38"/>
  <c r="AD69" i="38"/>
  <c r="AE69" i="38"/>
  <c r="BI54" i="38"/>
  <c r="BH54" i="38"/>
  <c r="BU48" i="38"/>
  <c r="BT48" i="38"/>
  <c r="Z87" i="5"/>
  <c r="E81" i="38"/>
  <c r="Z87" i="26"/>
  <c r="AA79" i="13"/>
  <c r="Z87" i="27"/>
  <c r="Z87" i="25"/>
  <c r="AU61" i="38"/>
  <c r="AT61" i="38"/>
  <c r="O77" i="38"/>
  <c r="N77" i="38"/>
  <c r="AX59" i="38"/>
  <c r="AY59" i="38"/>
  <c r="F81" i="38"/>
  <c r="I80" i="38"/>
  <c r="H80" i="38"/>
  <c r="BE56" i="38"/>
  <c r="BD56" i="38"/>
  <c r="BN51" i="38"/>
  <c r="BO51" i="38"/>
  <c r="AW60" i="38"/>
  <c r="AV60" i="38"/>
  <c r="BM52" i="38"/>
  <c r="BL52" i="38"/>
  <c r="P76" i="38"/>
  <c r="Q76" i="38"/>
  <c r="AP63" i="38"/>
  <c r="AQ63" i="38"/>
  <c r="BZ45" i="38"/>
  <c r="CA45" i="38"/>
  <c r="BB57" i="38"/>
  <c r="BC57" i="38"/>
  <c r="AI67" i="38"/>
  <c r="AH67" i="38"/>
  <c r="CF42" i="38"/>
  <c r="CG42" i="38"/>
  <c r="X72" i="38"/>
  <c r="Y72" i="38"/>
  <c r="BW47" i="38"/>
  <c r="BV47" i="38"/>
  <c r="AN64" i="38"/>
  <c r="AO64" i="38"/>
  <c r="R75" i="38"/>
  <c r="S75" i="38"/>
  <c r="AR62" i="38"/>
  <c r="AS62" i="38"/>
  <c r="M78" i="38"/>
  <c r="L78" i="38"/>
  <c r="AF68" i="38"/>
  <c r="AG68" i="38"/>
  <c r="U74" i="38"/>
  <c r="T74" i="38"/>
  <c r="AA71" i="38"/>
  <c r="Z71" i="38"/>
  <c r="BY46" i="38"/>
  <c r="BX46" i="38"/>
  <c r="AB70" i="38"/>
  <c r="AC70" i="38"/>
  <c r="BJ53" i="38"/>
  <c r="BK53" i="38"/>
  <c r="BQ50" i="38"/>
  <c r="BP50" i="38"/>
  <c r="AK66" i="38"/>
  <c r="AJ66" i="38"/>
  <c r="V73" i="38"/>
  <c r="W73" i="38"/>
  <c r="AZ58" i="38"/>
  <c r="BA58" i="38"/>
  <c r="AM65" i="38"/>
  <c r="AL65" i="38"/>
  <c r="J79" i="38"/>
  <c r="K79" i="38"/>
  <c r="CH78" i="38"/>
  <c r="J92" i="27" l="1"/>
  <c r="K93" i="27"/>
  <c r="O92" i="27"/>
  <c r="K93" i="26"/>
  <c r="O92" i="26"/>
  <c r="J92" i="26"/>
  <c r="K101" i="5"/>
  <c r="O100" i="5"/>
  <c r="J100" i="5"/>
  <c r="K159" i="25"/>
  <c r="O158" i="25"/>
  <c r="J158" i="25"/>
  <c r="AA85" i="26"/>
  <c r="AA85" i="25"/>
  <c r="AA85" i="5"/>
  <c r="AB77" i="13"/>
  <c r="AA85" i="27"/>
  <c r="AS63" i="38"/>
  <c r="AR63" i="38"/>
  <c r="Q77" i="38"/>
  <c r="P77" i="38"/>
  <c r="AD70" i="38"/>
  <c r="AE70" i="38"/>
  <c r="R76" i="38"/>
  <c r="S76" i="38"/>
  <c r="AU62" i="38"/>
  <c r="AT62" i="38"/>
  <c r="AA72" i="38"/>
  <c r="Z72" i="38"/>
  <c r="CC45" i="38"/>
  <c r="CB45" i="38"/>
  <c r="BA59" i="38"/>
  <c r="AZ59" i="38"/>
  <c r="BC58" i="38"/>
  <c r="BB58" i="38"/>
  <c r="AG69" i="38"/>
  <c r="AF69" i="38"/>
  <c r="BU49" i="38"/>
  <c r="BT49" i="38"/>
  <c r="AP64" i="38"/>
  <c r="AQ64" i="38"/>
  <c r="AL66" i="38"/>
  <c r="AM66" i="38"/>
  <c r="CA46" i="38"/>
  <c r="BZ46" i="38"/>
  <c r="O78" i="38"/>
  <c r="N78" i="38"/>
  <c r="BX47" i="38"/>
  <c r="BY47" i="38"/>
  <c r="BO52" i="38"/>
  <c r="BN52" i="38"/>
  <c r="K80" i="38"/>
  <c r="J80" i="38"/>
  <c r="BW48" i="38"/>
  <c r="BV48" i="38"/>
  <c r="W74" i="38"/>
  <c r="V74" i="38"/>
  <c r="U75" i="38"/>
  <c r="T75" i="38"/>
  <c r="BI55" i="38"/>
  <c r="BH55" i="38"/>
  <c r="BG56" i="38"/>
  <c r="BF56" i="38"/>
  <c r="Z88" i="5"/>
  <c r="Z88" i="27"/>
  <c r="Z88" i="25"/>
  <c r="E82" i="38"/>
  <c r="AA80" i="13"/>
  <c r="Z88" i="26"/>
  <c r="Y73" i="38"/>
  <c r="X73" i="38"/>
  <c r="AW61" i="38"/>
  <c r="AV61" i="38"/>
  <c r="M79" i="38"/>
  <c r="L79" i="38"/>
  <c r="BE57" i="38"/>
  <c r="BD57" i="38"/>
  <c r="CE44" i="38"/>
  <c r="CD44" i="38"/>
  <c r="BL53" i="38"/>
  <c r="BM53" i="38"/>
  <c r="BQ51" i="38"/>
  <c r="BP51" i="38"/>
  <c r="AJ67" i="38"/>
  <c r="AK67" i="38"/>
  <c r="AI68" i="38"/>
  <c r="AH68" i="38"/>
  <c r="AN65" i="38"/>
  <c r="AO65" i="38"/>
  <c r="BR50" i="38"/>
  <c r="BS50" i="38"/>
  <c r="AC71" i="38"/>
  <c r="AB71" i="38"/>
  <c r="AX60" i="38"/>
  <c r="AY60" i="38"/>
  <c r="I81" i="38"/>
  <c r="H81" i="38"/>
  <c r="F82" i="38"/>
  <c r="BJ54" i="38"/>
  <c r="BK54" i="38"/>
  <c r="CG43" i="38"/>
  <c r="CF43" i="38"/>
  <c r="CH79" i="38"/>
  <c r="J93" i="27" l="1"/>
  <c r="O93" i="27"/>
  <c r="K94" i="27"/>
  <c r="K94" i="26"/>
  <c r="J93" i="26"/>
  <c r="O93" i="26"/>
  <c r="K160" i="25"/>
  <c r="O159" i="25"/>
  <c r="J159" i="25"/>
  <c r="K102" i="5"/>
  <c r="J101" i="5"/>
  <c r="O101" i="5"/>
  <c r="AA86" i="26"/>
  <c r="AA86" i="5"/>
  <c r="AA86" i="25"/>
  <c r="AA86" i="27"/>
  <c r="AB78" i="13"/>
  <c r="AN66" i="38"/>
  <c r="AO66" i="38"/>
  <c r="BM54" i="38"/>
  <c r="BL54" i="38"/>
  <c r="BS51" i="38"/>
  <c r="BR51" i="38"/>
  <c r="O79" i="38"/>
  <c r="N79" i="38"/>
  <c r="Z89" i="27"/>
  <c r="Z89" i="25"/>
  <c r="Z89" i="5"/>
  <c r="Z89" i="26"/>
  <c r="E83" i="38"/>
  <c r="AA81" i="13"/>
  <c r="I82" i="38"/>
  <c r="H82" i="38"/>
  <c r="F83" i="38"/>
  <c r="BT50" i="38"/>
  <c r="BU50" i="38"/>
  <c r="V75" i="38"/>
  <c r="W75" i="38"/>
  <c r="BP52" i="38"/>
  <c r="BQ52" i="38"/>
  <c r="BD58" i="38"/>
  <c r="BE58" i="38"/>
  <c r="AV62" i="38"/>
  <c r="AW62" i="38"/>
  <c r="AU63" i="38"/>
  <c r="AT63" i="38"/>
  <c r="BN53" i="38"/>
  <c r="BO53" i="38"/>
  <c r="AJ68" i="38"/>
  <c r="AK68" i="38"/>
  <c r="AR64" i="38"/>
  <c r="AS64" i="38"/>
  <c r="BA60" i="38"/>
  <c r="AZ60" i="38"/>
  <c r="BH56" i="38"/>
  <c r="BI56" i="38"/>
  <c r="BX48" i="38"/>
  <c r="BY48" i="38"/>
  <c r="Q78" i="38"/>
  <c r="P78" i="38"/>
  <c r="BW49" i="38"/>
  <c r="BV49" i="38"/>
  <c r="CE45" i="38"/>
  <c r="CD45" i="38"/>
  <c r="K81" i="38"/>
  <c r="J81" i="38"/>
  <c r="AP65" i="38"/>
  <c r="AQ65" i="38"/>
  <c r="Y74" i="38"/>
  <c r="X74" i="38"/>
  <c r="CF44" i="38"/>
  <c r="CG44" i="38"/>
  <c r="CA47" i="38"/>
  <c r="BZ47" i="38"/>
  <c r="U76" i="38"/>
  <c r="T76" i="38"/>
  <c r="AD71" i="38"/>
  <c r="AE71" i="38"/>
  <c r="BF57" i="38"/>
  <c r="BG57" i="38"/>
  <c r="AF70" i="38"/>
  <c r="AG70" i="38"/>
  <c r="AY61" i="38"/>
  <c r="AX61" i="38"/>
  <c r="BC59" i="38"/>
  <c r="BB59" i="38"/>
  <c r="AA73" i="38"/>
  <c r="Z73" i="38"/>
  <c r="AL67" i="38"/>
  <c r="AM67" i="38"/>
  <c r="BK55" i="38"/>
  <c r="BJ55" i="38"/>
  <c r="M80" i="38"/>
  <c r="L80" i="38"/>
  <c r="CB46" i="38"/>
  <c r="CC46" i="38"/>
  <c r="AI69" i="38"/>
  <c r="AH69" i="38"/>
  <c r="AB72" i="38"/>
  <c r="AC72" i="38"/>
  <c r="R77" i="38"/>
  <c r="S77" i="38"/>
  <c r="CH80" i="38"/>
  <c r="J94" i="27" l="1"/>
  <c r="O94" i="27"/>
  <c r="K95" i="27"/>
  <c r="K95" i="26"/>
  <c r="O94" i="26"/>
  <c r="J94" i="26"/>
  <c r="K103" i="5"/>
  <c r="J102" i="5"/>
  <c r="O102" i="5"/>
  <c r="K161" i="25"/>
  <c r="O160" i="25"/>
  <c r="J160" i="25"/>
  <c r="AA87" i="5"/>
  <c r="AA87" i="27"/>
  <c r="AA87" i="26"/>
  <c r="AB79" i="13"/>
  <c r="AA87" i="25"/>
  <c r="AQ66" i="38"/>
  <c r="AP66" i="38"/>
  <c r="AD72" i="38"/>
  <c r="AE72" i="38"/>
  <c r="AS65" i="38"/>
  <c r="AR65" i="38"/>
  <c r="AT64" i="38"/>
  <c r="AU64" i="38"/>
  <c r="AY62" i="38"/>
  <c r="AX62" i="38"/>
  <c r="BW50" i="38"/>
  <c r="BV50" i="38"/>
  <c r="AJ69" i="38"/>
  <c r="AK69" i="38"/>
  <c r="CC47" i="38"/>
  <c r="CB47" i="38"/>
  <c r="M81" i="38"/>
  <c r="L81" i="38"/>
  <c r="F84" i="38"/>
  <c r="I83" i="38"/>
  <c r="H83" i="38"/>
  <c r="AH70" i="38"/>
  <c r="AI70" i="38"/>
  <c r="AM68" i="38"/>
  <c r="AL68" i="38"/>
  <c r="Q79" i="38"/>
  <c r="P79" i="38"/>
  <c r="BK56" i="38"/>
  <c r="BJ56" i="38"/>
  <c r="BR52" i="38"/>
  <c r="BS52" i="38"/>
  <c r="BD59" i="38"/>
  <c r="BE59" i="38"/>
  <c r="Z74" i="38"/>
  <c r="AA74" i="38"/>
  <c r="BY49" i="38"/>
  <c r="BX49" i="38"/>
  <c r="BC60" i="38"/>
  <c r="BB60" i="38"/>
  <c r="AV63" i="38"/>
  <c r="AW63" i="38"/>
  <c r="BT51" i="38"/>
  <c r="BU51" i="38"/>
  <c r="J82" i="38"/>
  <c r="K82" i="38"/>
  <c r="BI57" i="38"/>
  <c r="BH57" i="38"/>
  <c r="BP53" i="38"/>
  <c r="BQ53" i="38"/>
  <c r="O80" i="38"/>
  <c r="N80" i="38"/>
  <c r="T77" i="38"/>
  <c r="U77" i="38"/>
  <c r="AG71" i="38"/>
  <c r="AF71" i="38"/>
  <c r="X75" i="38"/>
  <c r="Y75" i="38"/>
  <c r="AA82" i="13"/>
  <c r="Z90" i="27"/>
  <c r="Z90" i="25"/>
  <c r="E84" i="38"/>
  <c r="Z90" i="26"/>
  <c r="Z90" i="5"/>
  <c r="AN67" i="38"/>
  <c r="AO67" i="38"/>
  <c r="BZ48" i="38"/>
  <c r="CA48" i="38"/>
  <c r="BG58" i="38"/>
  <c r="BF58" i="38"/>
  <c r="AB73" i="38"/>
  <c r="AC73" i="38"/>
  <c r="CF45" i="38"/>
  <c r="CG45" i="38"/>
  <c r="CD46" i="38"/>
  <c r="CE46" i="38"/>
  <c r="BM55" i="38"/>
  <c r="BL55" i="38"/>
  <c r="AZ61" i="38"/>
  <c r="BA61" i="38"/>
  <c r="W76" i="38"/>
  <c r="V76" i="38"/>
  <c r="S78" i="38"/>
  <c r="R78" i="38"/>
  <c r="BN54" i="38"/>
  <c r="BO54" i="38"/>
  <c r="CH81" i="38"/>
  <c r="K96" i="27" l="1"/>
  <c r="O95" i="27"/>
  <c r="J95" i="27"/>
  <c r="K96" i="26"/>
  <c r="O95" i="26"/>
  <c r="J95" i="26"/>
  <c r="K104" i="5"/>
  <c r="J103" i="5"/>
  <c r="O103" i="5"/>
  <c r="K162" i="25"/>
  <c r="O161" i="25"/>
  <c r="J161" i="25"/>
  <c r="AA88" i="25"/>
  <c r="AA88" i="5"/>
  <c r="AA88" i="26"/>
  <c r="AB80" i="13"/>
  <c r="AA88" i="27"/>
  <c r="CG46" i="38"/>
  <c r="CF46" i="38"/>
  <c r="CB48" i="38"/>
  <c r="CC48" i="38"/>
  <c r="P80" i="38"/>
  <c r="Q80" i="38"/>
  <c r="R79" i="38"/>
  <c r="S79" i="38"/>
  <c r="I84" i="38"/>
  <c r="H84" i="38"/>
  <c r="F85" i="38"/>
  <c r="AF72" i="38"/>
  <c r="AG72" i="38"/>
  <c r="X76" i="38"/>
  <c r="Y76" i="38"/>
  <c r="BW51" i="38"/>
  <c r="BV51" i="38"/>
  <c r="AC74" i="38"/>
  <c r="AB74" i="38"/>
  <c r="O81" i="38"/>
  <c r="N81" i="38"/>
  <c r="BA62" i="38"/>
  <c r="AZ62" i="38"/>
  <c r="AS66" i="38"/>
  <c r="AR66" i="38"/>
  <c r="Z75" i="38"/>
  <c r="AA75" i="38"/>
  <c r="BF59" i="38"/>
  <c r="BG59" i="38"/>
  <c r="CD47" i="38"/>
  <c r="CE47" i="38"/>
  <c r="BK57" i="38"/>
  <c r="BJ57" i="38"/>
  <c r="BO55" i="38"/>
  <c r="BN55" i="38"/>
  <c r="BH58" i="38"/>
  <c r="BI58" i="38"/>
  <c r="BT52" i="38"/>
  <c r="BU52" i="38"/>
  <c r="AJ70" i="38"/>
  <c r="AK70" i="38"/>
  <c r="AU65" i="38"/>
  <c r="AT65" i="38"/>
  <c r="AP67" i="38"/>
  <c r="AQ67" i="38"/>
  <c r="AN68" i="38"/>
  <c r="AO68" i="38"/>
  <c r="AX63" i="38"/>
  <c r="AY63" i="38"/>
  <c r="AE73" i="38"/>
  <c r="AD73" i="38"/>
  <c r="BE60" i="38"/>
  <c r="BD60" i="38"/>
  <c r="BQ54" i="38"/>
  <c r="BP54" i="38"/>
  <c r="Z91" i="26"/>
  <c r="AA83" i="13"/>
  <c r="E85" i="38"/>
  <c r="Z91" i="5"/>
  <c r="Z91" i="27"/>
  <c r="Z91" i="25"/>
  <c r="BZ49" i="38"/>
  <c r="CA49" i="38"/>
  <c r="BL56" i="38"/>
  <c r="BM56" i="38"/>
  <c r="J83" i="38"/>
  <c r="K83" i="38"/>
  <c r="AM69" i="38"/>
  <c r="AL69" i="38"/>
  <c r="BR53" i="38"/>
  <c r="BS53" i="38"/>
  <c r="BC61" i="38"/>
  <c r="BB61" i="38"/>
  <c r="AI71" i="38"/>
  <c r="AH71" i="38"/>
  <c r="AV64" i="38"/>
  <c r="AW64" i="38"/>
  <c r="T78" i="38"/>
  <c r="U78" i="38"/>
  <c r="W77" i="38"/>
  <c r="V77" i="38"/>
  <c r="M82" i="38"/>
  <c r="L82" i="38"/>
  <c r="BX50" i="38"/>
  <c r="BY50" i="38"/>
  <c r="CH82" i="38"/>
  <c r="K97" i="27" l="1"/>
  <c r="O96" i="27"/>
  <c r="J96" i="27"/>
  <c r="K97" i="26"/>
  <c r="J96" i="26"/>
  <c r="O96" i="26"/>
  <c r="K105" i="5"/>
  <c r="J104" i="5"/>
  <c r="O104" i="5"/>
  <c r="K163" i="25"/>
  <c r="O162" i="25"/>
  <c r="J162" i="25"/>
  <c r="AA89" i="25"/>
  <c r="AA89" i="27"/>
  <c r="AA89" i="5"/>
  <c r="AB81" i="13"/>
  <c r="AA89" i="26"/>
  <c r="AT66" i="38"/>
  <c r="AU66" i="38"/>
  <c r="L83" i="38"/>
  <c r="M83" i="38"/>
  <c r="AA84" i="13"/>
  <c r="E86" i="38"/>
  <c r="Z92" i="25"/>
  <c r="Z92" i="27"/>
  <c r="Z92" i="26"/>
  <c r="Z92" i="5"/>
  <c r="AF73" i="38"/>
  <c r="AG73" i="38"/>
  <c r="AW65" i="38"/>
  <c r="AV65" i="38"/>
  <c r="BQ55" i="38"/>
  <c r="BP55" i="38"/>
  <c r="AE74" i="38"/>
  <c r="AD74" i="38"/>
  <c r="H85" i="38"/>
  <c r="F86" i="38"/>
  <c r="I85" i="38"/>
  <c r="CD48" i="38"/>
  <c r="CE48" i="38"/>
  <c r="X77" i="38"/>
  <c r="Y77" i="38"/>
  <c r="BD61" i="38"/>
  <c r="BE61" i="38"/>
  <c r="AB75" i="38"/>
  <c r="AC75" i="38"/>
  <c r="J84" i="38"/>
  <c r="K84" i="38"/>
  <c r="BX51" i="38"/>
  <c r="BY51" i="38"/>
  <c r="CB49" i="38"/>
  <c r="CC49" i="38"/>
  <c r="BB62" i="38"/>
  <c r="BC62" i="38"/>
  <c r="U79" i="38"/>
  <c r="T79" i="38"/>
  <c r="AN69" i="38"/>
  <c r="AO69" i="38"/>
  <c r="AP68" i="38"/>
  <c r="AQ68" i="38"/>
  <c r="BV52" i="38"/>
  <c r="BW52" i="38"/>
  <c r="CG47" i="38"/>
  <c r="CF47" i="38"/>
  <c r="AA76" i="38"/>
  <c r="Z76" i="38"/>
  <c r="BO56" i="38"/>
  <c r="BN56" i="38"/>
  <c r="BM57" i="38"/>
  <c r="BL57" i="38"/>
  <c r="AL70" i="38"/>
  <c r="AM70" i="38"/>
  <c r="V78" i="38"/>
  <c r="W78" i="38"/>
  <c r="CA50" i="38"/>
  <c r="BZ50" i="38"/>
  <c r="AX64" i="38"/>
  <c r="AY64" i="38"/>
  <c r="BG60" i="38"/>
  <c r="BF60" i="38"/>
  <c r="Q81" i="38"/>
  <c r="P81" i="38"/>
  <c r="S80" i="38"/>
  <c r="R80" i="38"/>
  <c r="AZ63" i="38"/>
  <c r="BA63" i="38"/>
  <c r="BU53" i="38"/>
  <c r="BT53" i="38"/>
  <c r="BS54" i="38"/>
  <c r="BR54" i="38"/>
  <c r="O82" i="38"/>
  <c r="N82" i="38"/>
  <c r="AK71" i="38"/>
  <c r="AJ71" i="38"/>
  <c r="AR67" i="38"/>
  <c r="AS67" i="38"/>
  <c r="BK58" i="38"/>
  <c r="BJ58" i="38"/>
  <c r="BH59" i="38"/>
  <c r="BI59" i="38"/>
  <c r="AI72" i="38"/>
  <c r="AH72" i="38"/>
  <c r="CH83" i="38"/>
  <c r="O97" i="27" l="1"/>
  <c r="J97" i="27"/>
  <c r="K98" i="27"/>
  <c r="K98" i="26"/>
  <c r="O97" i="26"/>
  <c r="J97" i="26"/>
  <c r="K164" i="25"/>
  <c r="O163" i="25"/>
  <c r="J163" i="25"/>
  <c r="K106" i="5"/>
  <c r="O105" i="5"/>
  <c r="J105" i="5"/>
  <c r="AB82" i="13"/>
  <c r="AA90" i="5"/>
  <c r="AA90" i="26"/>
  <c r="AA90" i="27"/>
  <c r="AA90" i="25"/>
  <c r="BJ59" i="38"/>
  <c r="BK59" i="38"/>
  <c r="AR68" i="38"/>
  <c r="AS68" i="38"/>
  <c r="CE49" i="38"/>
  <c r="CD49" i="38"/>
  <c r="BF61" i="38"/>
  <c r="BG61" i="38"/>
  <c r="AF74" i="38"/>
  <c r="AG74" i="38"/>
  <c r="O83" i="38"/>
  <c r="N83" i="38"/>
  <c r="BM58" i="38"/>
  <c r="BL58" i="38"/>
  <c r="BU54" i="38"/>
  <c r="BT54" i="38"/>
  <c r="R81" i="38"/>
  <c r="S81" i="38"/>
  <c r="AB76" i="38"/>
  <c r="AC76" i="38"/>
  <c r="Z77" i="38"/>
  <c r="AA77" i="38"/>
  <c r="BW53" i="38"/>
  <c r="BV53" i="38"/>
  <c r="CG48" i="38"/>
  <c r="CF48" i="38"/>
  <c r="AX65" i="38"/>
  <c r="AY65" i="38"/>
  <c r="AK72" i="38"/>
  <c r="AJ72" i="38"/>
  <c r="AL71" i="38"/>
  <c r="AM71" i="38"/>
  <c r="BO57" i="38"/>
  <c r="BN57" i="38"/>
  <c r="Z93" i="26"/>
  <c r="AA85" i="13"/>
  <c r="Z93" i="5"/>
  <c r="Z93" i="27"/>
  <c r="Z93" i="25"/>
  <c r="E87" i="38"/>
  <c r="AP69" i="38"/>
  <c r="AQ69" i="38"/>
  <c r="AW66" i="38"/>
  <c r="AV66" i="38"/>
  <c r="BH60" i="38"/>
  <c r="BI60" i="38"/>
  <c r="V79" i="38"/>
  <c r="W79" i="38"/>
  <c r="AU67" i="38"/>
  <c r="AT67" i="38"/>
  <c r="BB63" i="38"/>
  <c r="BC63" i="38"/>
  <c r="BA64" i="38"/>
  <c r="AZ64" i="38"/>
  <c r="BX52" i="38"/>
  <c r="BY52" i="38"/>
  <c r="BD62" i="38"/>
  <c r="BE62" i="38"/>
  <c r="AE75" i="38"/>
  <c r="AD75" i="38"/>
  <c r="F87" i="38"/>
  <c r="I86" i="38"/>
  <c r="H86" i="38"/>
  <c r="X78" i="38"/>
  <c r="Y78" i="38"/>
  <c r="CA51" i="38"/>
  <c r="BZ51" i="38"/>
  <c r="BR55" i="38"/>
  <c r="BS55" i="38"/>
  <c r="AO70" i="38"/>
  <c r="AN70" i="38"/>
  <c r="L84" i="38"/>
  <c r="M84" i="38"/>
  <c r="Q82" i="38"/>
  <c r="P82" i="38"/>
  <c r="T80" i="38"/>
  <c r="U80" i="38"/>
  <c r="CB50" i="38"/>
  <c r="CC50" i="38"/>
  <c r="BQ56" i="38"/>
  <c r="BP56" i="38"/>
  <c r="K85" i="38"/>
  <c r="J85" i="38"/>
  <c r="AH73" i="38"/>
  <c r="AI73" i="38"/>
  <c r="CH84" i="38"/>
  <c r="O98" i="27" l="1"/>
  <c r="J98" i="27"/>
  <c r="K99" i="27"/>
  <c r="K99" i="26"/>
  <c r="O98" i="26"/>
  <c r="J98" i="26"/>
  <c r="K165" i="25"/>
  <c r="J164" i="25"/>
  <c r="O164" i="25"/>
  <c r="K107" i="5"/>
  <c r="O106" i="5"/>
  <c r="J106" i="5"/>
  <c r="AA91" i="5"/>
  <c r="AA91" i="26"/>
  <c r="AB83" i="13"/>
  <c r="AA91" i="25"/>
  <c r="AA91" i="27"/>
  <c r="Z78" i="38"/>
  <c r="AA78" i="38"/>
  <c r="AV67" i="38"/>
  <c r="AW67" i="38"/>
  <c r="BA65" i="38"/>
  <c r="AZ65" i="38"/>
  <c r="AD76" i="38"/>
  <c r="AE76" i="38"/>
  <c r="AU68" i="38"/>
  <c r="AT68" i="38"/>
  <c r="BR56" i="38"/>
  <c r="BS56" i="38"/>
  <c r="BF62" i="38"/>
  <c r="BG62" i="38"/>
  <c r="AS69" i="38"/>
  <c r="AR69" i="38"/>
  <c r="BQ57" i="38"/>
  <c r="BP57" i="38"/>
  <c r="N84" i="38"/>
  <c r="O84" i="38"/>
  <c r="T81" i="38"/>
  <c r="U81" i="38"/>
  <c r="K86" i="38"/>
  <c r="J86" i="38"/>
  <c r="Z94" i="5"/>
  <c r="Z94" i="25"/>
  <c r="Z94" i="27"/>
  <c r="Z94" i="26"/>
  <c r="E88" i="38"/>
  <c r="AA86" i="13"/>
  <c r="BI61" i="38"/>
  <c r="BH61" i="38"/>
  <c r="F88" i="38"/>
  <c r="H87" i="38"/>
  <c r="I87" i="38"/>
  <c r="BK60" i="38"/>
  <c r="BJ60" i="38"/>
  <c r="AM72" i="38"/>
  <c r="AL72" i="38"/>
  <c r="BO58" i="38"/>
  <c r="BN58" i="38"/>
  <c r="CF49" i="38"/>
  <c r="CG49" i="38"/>
  <c r="BL59" i="38"/>
  <c r="BM59" i="38"/>
  <c r="BZ52" i="38"/>
  <c r="CA52" i="38"/>
  <c r="CD50" i="38"/>
  <c r="CE50" i="38"/>
  <c r="BB64" i="38"/>
  <c r="BC64" i="38"/>
  <c r="AO71" i="38"/>
  <c r="AN71" i="38"/>
  <c r="AJ73" i="38"/>
  <c r="AK73" i="38"/>
  <c r="W80" i="38"/>
  <c r="V80" i="38"/>
  <c r="BT55" i="38"/>
  <c r="BU55" i="38"/>
  <c r="AG75" i="38"/>
  <c r="AF75" i="38"/>
  <c r="AY66" i="38"/>
  <c r="AX66" i="38"/>
  <c r="AB77" i="38"/>
  <c r="AC77" i="38"/>
  <c r="AI74" i="38"/>
  <c r="AH74" i="38"/>
  <c r="AP70" i="38"/>
  <c r="AQ70" i="38"/>
  <c r="Y79" i="38"/>
  <c r="X79" i="38"/>
  <c r="BX53" i="38"/>
  <c r="BY53" i="38"/>
  <c r="BV54" i="38"/>
  <c r="BW54" i="38"/>
  <c r="L85" i="38"/>
  <c r="M85" i="38"/>
  <c r="S82" i="38"/>
  <c r="R82" i="38"/>
  <c r="CC51" i="38"/>
  <c r="CB51" i="38"/>
  <c r="BD63" i="38"/>
  <c r="BE63" i="38"/>
  <c r="Q83" i="38"/>
  <c r="P83" i="38"/>
  <c r="CH85" i="38"/>
  <c r="J99" i="27" l="1"/>
  <c r="K100" i="27"/>
  <c r="O99" i="27"/>
  <c r="K100" i="26"/>
  <c r="O99" i="26"/>
  <c r="J99" i="26"/>
  <c r="K108" i="5"/>
  <c r="J107" i="5"/>
  <c r="O107" i="5"/>
  <c r="K166" i="25"/>
  <c r="O165" i="25"/>
  <c r="J165" i="25"/>
  <c r="AB84" i="13"/>
  <c r="AA92" i="26"/>
  <c r="AA92" i="5"/>
  <c r="AA92" i="27"/>
  <c r="AA92" i="25"/>
  <c r="BZ53" i="38"/>
  <c r="CA53" i="38"/>
  <c r="BF63" i="38"/>
  <c r="BG63" i="38"/>
  <c r="BY54" i="38"/>
  <c r="BX54" i="38"/>
  <c r="BW55" i="38"/>
  <c r="BV55" i="38"/>
  <c r="BD64" i="38"/>
  <c r="BE64" i="38"/>
  <c r="J87" i="38"/>
  <c r="K87" i="38"/>
  <c r="P84" i="38"/>
  <c r="Q84" i="38"/>
  <c r="BU56" i="38"/>
  <c r="BT56" i="38"/>
  <c r="AX67" i="38"/>
  <c r="AY67" i="38"/>
  <c r="CD51" i="38"/>
  <c r="CE51" i="38"/>
  <c r="Y80" i="38"/>
  <c r="X80" i="38"/>
  <c r="BP58" i="38"/>
  <c r="BQ58" i="38"/>
  <c r="I88" i="38"/>
  <c r="H88" i="38"/>
  <c r="F89" i="38"/>
  <c r="BS57" i="38"/>
  <c r="BR57" i="38"/>
  <c r="AW68" i="38"/>
  <c r="AV68" i="38"/>
  <c r="AD77" i="38"/>
  <c r="AE77" i="38"/>
  <c r="BJ61" i="38"/>
  <c r="BK61" i="38"/>
  <c r="Z79" i="38"/>
  <c r="AA79" i="38"/>
  <c r="AO72" i="38"/>
  <c r="AN72" i="38"/>
  <c r="M86" i="38"/>
  <c r="L86" i="38"/>
  <c r="AF76" i="38"/>
  <c r="AG76" i="38"/>
  <c r="S83" i="38"/>
  <c r="R83" i="38"/>
  <c r="AH75" i="38"/>
  <c r="AI75" i="38"/>
  <c r="AP71" i="38"/>
  <c r="AQ71" i="38"/>
  <c r="BM60" i="38"/>
  <c r="BL60" i="38"/>
  <c r="Z95" i="5"/>
  <c r="Z95" i="27"/>
  <c r="Z95" i="25"/>
  <c r="E89" i="38"/>
  <c r="AA87" i="13"/>
  <c r="Z95" i="26"/>
  <c r="BC65" i="38"/>
  <c r="BB65" i="38"/>
  <c r="AC78" i="38"/>
  <c r="AB78" i="38"/>
  <c r="AZ66" i="38"/>
  <c r="BA66" i="38"/>
  <c r="AU69" i="38"/>
  <c r="AT69" i="38"/>
  <c r="CB52" i="38"/>
  <c r="CC52" i="38"/>
  <c r="O85" i="38"/>
  <c r="N85" i="38"/>
  <c r="AR70" i="38"/>
  <c r="AS70" i="38"/>
  <c r="BO59" i="38"/>
  <c r="BN59" i="38"/>
  <c r="W81" i="38"/>
  <c r="V81" i="38"/>
  <c r="BI62" i="38"/>
  <c r="BH62" i="38"/>
  <c r="CG50" i="38"/>
  <c r="CF50" i="38"/>
  <c r="U82" i="38"/>
  <c r="T82" i="38"/>
  <c r="AM73" i="38"/>
  <c r="AL73" i="38"/>
  <c r="AJ74" i="38"/>
  <c r="AK74" i="38"/>
  <c r="CH86" i="38"/>
  <c r="K101" i="27" l="1"/>
  <c r="O100" i="27"/>
  <c r="J100" i="27"/>
  <c r="K101" i="26"/>
  <c r="J100" i="26"/>
  <c r="O100" i="26"/>
  <c r="K167" i="25"/>
  <c r="O166" i="25"/>
  <c r="J166" i="25"/>
  <c r="K109" i="5"/>
  <c r="O108" i="5"/>
  <c r="J108" i="5"/>
  <c r="AA93" i="26"/>
  <c r="AA93" i="27"/>
  <c r="AB85" i="13"/>
  <c r="AA93" i="25"/>
  <c r="AA93" i="5"/>
  <c r="AZ67" i="38"/>
  <c r="BA67" i="38"/>
  <c r="CE52" i="38"/>
  <c r="CD52" i="38"/>
  <c r="BO60" i="38"/>
  <c r="BN60" i="38"/>
  <c r="I89" i="38"/>
  <c r="H89" i="38"/>
  <c r="F90" i="38"/>
  <c r="CG51" i="38"/>
  <c r="CF51" i="38"/>
  <c r="L87" i="38"/>
  <c r="M87" i="38"/>
  <c r="BI63" i="38"/>
  <c r="BH63" i="38"/>
  <c r="W82" i="38"/>
  <c r="V82" i="38"/>
  <c r="BQ59" i="38"/>
  <c r="BP59" i="38"/>
  <c r="AV69" i="38"/>
  <c r="AW69" i="38"/>
  <c r="AH76" i="38"/>
  <c r="AI76" i="38"/>
  <c r="BM61" i="38"/>
  <c r="BL61" i="38"/>
  <c r="J88" i="38"/>
  <c r="K88" i="38"/>
  <c r="BC66" i="38"/>
  <c r="BB66" i="38"/>
  <c r="AQ72" i="38"/>
  <c r="AP72" i="38"/>
  <c r="BR58" i="38"/>
  <c r="BS58" i="38"/>
  <c r="BJ62" i="38"/>
  <c r="BK62" i="38"/>
  <c r="Q85" i="38"/>
  <c r="P85" i="38"/>
  <c r="AD78" i="38"/>
  <c r="AE78" i="38"/>
  <c r="AJ75" i="38"/>
  <c r="AK75" i="38"/>
  <c r="Z80" i="38"/>
  <c r="AA80" i="38"/>
  <c r="CA54" i="38"/>
  <c r="BZ54" i="38"/>
  <c r="BG64" i="38"/>
  <c r="BF64" i="38"/>
  <c r="BX55" i="38"/>
  <c r="BY55" i="38"/>
  <c r="AM74" i="38"/>
  <c r="AL74" i="38"/>
  <c r="T83" i="38"/>
  <c r="U83" i="38"/>
  <c r="BT57" i="38"/>
  <c r="BU57" i="38"/>
  <c r="R84" i="38"/>
  <c r="S84" i="38"/>
  <c r="O86" i="38"/>
  <c r="N86" i="38"/>
  <c r="CC53" i="38"/>
  <c r="CB53" i="38"/>
  <c r="AR71" i="38"/>
  <c r="AS71" i="38"/>
  <c r="AG77" i="38"/>
  <c r="AF77" i="38"/>
  <c r="BW56" i="38"/>
  <c r="BV56" i="38"/>
  <c r="AT70" i="38"/>
  <c r="AU70" i="38"/>
  <c r="Z96" i="27"/>
  <c r="Z96" i="25"/>
  <c r="Z96" i="5"/>
  <c r="Z96" i="26"/>
  <c r="E90" i="38"/>
  <c r="AA88" i="13"/>
  <c r="AY68" i="38"/>
  <c r="AX68" i="38"/>
  <c r="AN73" i="38"/>
  <c r="AO73" i="38"/>
  <c r="Y81" i="38"/>
  <c r="X81" i="38"/>
  <c r="BE65" i="38"/>
  <c r="BD65" i="38"/>
  <c r="AC79" i="38"/>
  <c r="AB79" i="38"/>
  <c r="CH87" i="38"/>
  <c r="K102" i="27" l="1"/>
  <c r="J101" i="27"/>
  <c r="O101" i="27"/>
  <c r="K102" i="26"/>
  <c r="J101" i="26"/>
  <c r="O101" i="26"/>
  <c r="K110" i="5"/>
  <c r="O109" i="5"/>
  <c r="J109" i="5"/>
  <c r="K168" i="25"/>
  <c r="O167" i="25"/>
  <c r="J167" i="25"/>
  <c r="AA94" i="25"/>
  <c r="AB86" i="13"/>
  <c r="AA94" i="5"/>
  <c r="AA94" i="27"/>
  <c r="AA94" i="26"/>
  <c r="BN61" i="38"/>
  <c r="BO61" i="38"/>
  <c r="Z97" i="25"/>
  <c r="AA89" i="13"/>
  <c r="Z97" i="5"/>
  <c r="Z97" i="27"/>
  <c r="Z97" i="26"/>
  <c r="E91" i="38"/>
  <c r="BX56" i="38"/>
  <c r="BY56" i="38"/>
  <c r="P86" i="38"/>
  <c r="Q86" i="38"/>
  <c r="AO74" i="38"/>
  <c r="AN74" i="38"/>
  <c r="BS59" i="38"/>
  <c r="BR59" i="38"/>
  <c r="AA81" i="38"/>
  <c r="Z81" i="38"/>
  <c r="AB80" i="38"/>
  <c r="AC80" i="38"/>
  <c r="BM62" i="38"/>
  <c r="BL62" i="38"/>
  <c r="M88" i="38"/>
  <c r="L88" i="38"/>
  <c r="X82" i="38"/>
  <c r="Y82" i="38"/>
  <c r="AM75" i="38"/>
  <c r="AL75" i="38"/>
  <c r="BJ63" i="38"/>
  <c r="BK63" i="38"/>
  <c r="AE79" i="38"/>
  <c r="AD79" i="38"/>
  <c r="AZ68" i="38"/>
  <c r="BA68" i="38"/>
  <c r="AU71" i="38"/>
  <c r="AT71" i="38"/>
  <c r="BV57" i="38"/>
  <c r="BW57" i="38"/>
  <c r="AG78" i="38"/>
  <c r="AF78" i="38"/>
  <c r="AJ76" i="38"/>
  <c r="AK76" i="38"/>
  <c r="BQ60" i="38"/>
  <c r="BP60" i="38"/>
  <c r="BC67" i="38"/>
  <c r="BB67" i="38"/>
  <c r="CA55" i="38"/>
  <c r="BZ55" i="38"/>
  <c r="AP73" i="38"/>
  <c r="AQ73" i="38"/>
  <c r="AR72" i="38"/>
  <c r="AS72" i="38"/>
  <c r="CE53" i="38"/>
  <c r="CD53" i="38"/>
  <c r="CB54" i="38"/>
  <c r="CC54" i="38"/>
  <c r="S85" i="38"/>
  <c r="R85" i="38"/>
  <c r="BE66" i="38"/>
  <c r="BD66" i="38"/>
  <c r="AH77" i="38"/>
  <c r="AI77" i="38"/>
  <c r="F91" i="38"/>
  <c r="I90" i="38"/>
  <c r="H90" i="38"/>
  <c r="U84" i="38"/>
  <c r="T84" i="38"/>
  <c r="BT58" i="38"/>
  <c r="BU58" i="38"/>
  <c r="K89" i="38"/>
  <c r="J89" i="38"/>
  <c r="BH64" i="38"/>
  <c r="BI64" i="38"/>
  <c r="BG65" i="38"/>
  <c r="BF65" i="38"/>
  <c r="AW70" i="38"/>
  <c r="AV70" i="38"/>
  <c r="W83" i="38"/>
  <c r="V83" i="38"/>
  <c r="AX69" i="38"/>
  <c r="AY69" i="38"/>
  <c r="N87" i="38"/>
  <c r="O87" i="38"/>
  <c r="CF52" i="38"/>
  <c r="CG52" i="38"/>
  <c r="CH88" i="38"/>
  <c r="J102" i="27" l="1"/>
  <c r="K103" i="27"/>
  <c r="O102" i="27"/>
  <c r="K103" i="26"/>
  <c r="J102" i="26"/>
  <c r="O102" i="26"/>
  <c r="K111" i="5"/>
  <c r="O110" i="5"/>
  <c r="J110" i="5"/>
  <c r="K169" i="25"/>
  <c r="J168" i="25"/>
  <c r="O168" i="25"/>
  <c r="AA95" i="25"/>
  <c r="AA95" i="5"/>
  <c r="AA95" i="26"/>
  <c r="AB87" i="13"/>
  <c r="AA95" i="27"/>
  <c r="AL76" i="38"/>
  <c r="AM76" i="38"/>
  <c r="Z82" i="38"/>
  <c r="AA82" i="38"/>
  <c r="BK64" i="38"/>
  <c r="BJ64" i="38"/>
  <c r="AH78" i="38"/>
  <c r="AI78" i="38"/>
  <c r="Z98" i="5"/>
  <c r="Z98" i="26"/>
  <c r="Z98" i="25"/>
  <c r="E92" i="38"/>
  <c r="AA90" i="13"/>
  <c r="Z98" i="27"/>
  <c r="Y83" i="38"/>
  <c r="X83" i="38"/>
  <c r="CE54" i="38"/>
  <c r="CD54" i="38"/>
  <c r="BD67" i="38"/>
  <c r="BE67" i="38"/>
  <c r="P87" i="38"/>
  <c r="Q87" i="38"/>
  <c r="T85" i="38"/>
  <c r="U85" i="38"/>
  <c r="AB81" i="38"/>
  <c r="AC81" i="38"/>
  <c r="AS73" i="38"/>
  <c r="AR73" i="38"/>
  <c r="BC68" i="38"/>
  <c r="BB68" i="38"/>
  <c r="BT59" i="38"/>
  <c r="BU59" i="38"/>
  <c r="M89" i="38"/>
  <c r="L89" i="38"/>
  <c r="BN62" i="38"/>
  <c r="BO62" i="38"/>
  <c r="AY70" i="38"/>
  <c r="AX70" i="38"/>
  <c r="AJ77" i="38"/>
  <c r="AK77" i="38"/>
  <c r="BX57" i="38"/>
  <c r="BY57" i="38"/>
  <c r="BL63" i="38"/>
  <c r="BM63" i="38"/>
  <c r="K90" i="38"/>
  <c r="J90" i="38"/>
  <c r="AZ69" i="38"/>
  <c r="BA69" i="38"/>
  <c r="AG79" i="38"/>
  <c r="AF79" i="38"/>
  <c r="BQ61" i="38"/>
  <c r="BP61" i="38"/>
  <c r="H91" i="38"/>
  <c r="F92" i="38"/>
  <c r="I91" i="38"/>
  <c r="BW58" i="38"/>
  <c r="BV58" i="38"/>
  <c r="BG66" i="38"/>
  <c r="BF66" i="38"/>
  <c r="BR60" i="38"/>
  <c r="BS60" i="38"/>
  <c r="AV71" i="38"/>
  <c r="AW71" i="38"/>
  <c r="AO75" i="38"/>
  <c r="AN75" i="38"/>
  <c r="CA56" i="38"/>
  <c r="BZ56" i="38"/>
  <c r="CC55" i="38"/>
  <c r="CB55" i="38"/>
  <c r="N88" i="38"/>
  <c r="O88" i="38"/>
  <c r="CG53" i="38"/>
  <c r="CF53" i="38"/>
  <c r="AP74" i="38"/>
  <c r="AQ74" i="38"/>
  <c r="BH65" i="38"/>
  <c r="BI65" i="38"/>
  <c r="W84" i="38"/>
  <c r="V84" i="38"/>
  <c r="AU72" i="38"/>
  <c r="AT72" i="38"/>
  <c r="AD80" i="38"/>
  <c r="AE80" i="38"/>
  <c r="R86" i="38"/>
  <c r="S86" i="38"/>
  <c r="CH89" i="38"/>
  <c r="O103" i="27" l="1"/>
  <c r="K104" i="27"/>
  <c r="J103" i="27"/>
  <c r="K104" i="26"/>
  <c r="O103" i="26"/>
  <c r="J103" i="26"/>
  <c r="K170" i="25"/>
  <c r="O169" i="25"/>
  <c r="J169" i="25"/>
  <c r="K112" i="5"/>
  <c r="J111" i="5"/>
  <c r="O111" i="5"/>
  <c r="AA96" i="5"/>
  <c r="AA96" i="25"/>
  <c r="AA96" i="27"/>
  <c r="AB88" i="13"/>
  <c r="AA96" i="26"/>
  <c r="AQ75" i="38"/>
  <c r="AP75" i="38"/>
  <c r="BZ57" i="38"/>
  <c r="CA57" i="38"/>
  <c r="X84" i="38"/>
  <c r="Y84" i="38"/>
  <c r="I92" i="38"/>
  <c r="F93" i="38"/>
  <c r="H92" i="38"/>
  <c r="AG80" i="38"/>
  <c r="AF80" i="38"/>
  <c r="AR74" i="38"/>
  <c r="AS74" i="38"/>
  <c r="AI79" i="38"/>
  <c r="AH79" i="38"/>
  <c r="N89" i="38"/>
  <c r="O89" i="38"/>
  <c r="CG54" i="38"/>
  <c r="CF54" i="38"/>
  <c r="AC82" i="38"/>
  <c r="AB82" i="38"/>
  <c r="AV72" i="38"/>
  <c r="AW72" i="38"/>
  <c r="Z83" i="38"/>
  <c r="AA83" i="38"/>
  <c r="BW59" i="38"/>
  <c r="BV59" i="38"/>
  <c r="P88" i="38"/>
  <c r="Q88" i="38"/>
  <c r="AZ70" i="38"/>
  <c r="BA70" i="38"/>
  <c r="CE55" i="38"/>
  <c r="CD55" i="38"/>
  <c r="J91" i="38"/>
  <c r="K91" i="38"/>
  <c r="R87" i="38"/>
  <c r="S87" i="38"/>
  <c r="BM64" i="38"/>
  <c r="BL64" i="38"/>
  <c r="BX58" i="38"/>
  <c r="BY58" i="38"/>
  <c r="AE81" i="38"/>
  <c r="AD81" i="38"/>
  <c r="AN76" i="38"/>
  <c r="AO76" i="38"/>
  <c r="BC69" i="38"/>
  <c r="BB69" i="38"/>
  <c r="AY71" i="38"/>
  <c r="AX71" i="38"/>
  <c r="BD68" i="38"/>
  <c r="BE68" i="38"/>
  <c r="AJ78" i="38"/>
  <c r="AK78" i="38"/>
  <c r="U86" i="38"/>
  <c r="T86" i="38"/>
  <c r="BJ65" i="38"/>
  <c r="BK65" i="38"/>
  <c r="BT60" i="38"/>
  <c r="BU60" i="38"/>
  <c r="BS61" i="38"/>
  <c r="BR61" i="38"/>
  <c r="AU73" i="38"/>
  <c r="AT73" i="38"/>
  <c r="Z99" i="5"/>
  <c r="Z99" i="27"/>
  <c r="E93" i="38"/>
  <c r="AA91" i="13"/>
  <c r="Z99" i="26"/>
  <c r="Z99" i="25"/>
  <c r="AL77" i="38"/>
  <c r="AM77" i="38"/>
  <c r="W85" i="38"/>
  <c r="V85" i="38"/>
  <c r="L90" i="38"/>
  <c r="M90" i="38"/>
  <c r="CC56" i="38"/>
  <c r="CB56" i="38"/>
  <c r="BI66" i="38"/>
  <c r="BH66" i="38"/>
  <c r="BO63" i="38"/>
  <c r="BN63" i="38"/>
  <c r="BP62" i="38"/>
  <c r="BQ62" i="38"/>
  <c r="BF67" i="38"/>
  <c r="BG67" i="38"/>
  <c r="CH90" i="38"/>
  <c r="K105" i="27" l="1"/>
  <c r="O104" i="27"/>
  <c r="J104" i="27"/>
  <c r="K105" i="26"/>
  <c r="J104" i="26"/>
  <c r="O104" i="26"/>
  <c r="K113" i="5"/>
  <c r="J112" i="5"/>
  <c r="O112" i="5"/>
  <c r="K171" i="25"/>
  <c r="J170" i="25"/>
  <c r="O170" i="25"/>
  <c r="AA97" i="25"/>
  <c r="AB89" i="13"/>
  <c r="AA97" i="26"/>
  <c r="AA97" i="27"/>
  <c r="AA97" i="5"/>
  <c r="Y85" i="38"/>
  <c r="X85" i="38"/>
  <c r="BG68" i="38"/>
  <c r="BF68" i="38"/>
  <c r="BJ66" i="38"/>
  <c r="BK66" i="38"/>
  <c r="W86" i="38"/>
  <c r="V86" i="38"/>
  <c r="BS62" i="38"/>
  <c r="BR62" i="38"/>
  <c r="O90" i="38"/>
  <c r="N90" i="38"/>
  <c r="AF81" i="38"/>
  <c r="AG81" i="38"/>
  <c r="BX59" i="38"/>
  <c r="BY59" i="38"/>
  <c r="AH80" i="38"/>
  <c r="AI80" i="38"/>
  <c r="CC57" i="38"/>
  <c r="CB57" i="38"/>
  <c r="Z100" i="27"/>
  <c r="Z100" i="26"/>
  <c r="E94" i="38"/>
  <c r="Z100" i="5"/>
  <c r="AA92" i="13"/>
  <c r="Z100" i="25"/>
  <c r="M91" i="38"/>
  <c r="L91" i="38"/>
  <c r="BZ58" i="38"/>
  <c r="CA58" i="38"/>
  <c r="Q89" i="38"/>
  <c r="P89" i="38"/>
  <c r="AV73" i="38"/>
  <c r="AW73" i="38"/>
  <c r="CE56" i="38"/>
  <c r="CD56" i="38"/>
  <c r="BC70" i="38"/>
  <c r="BB70" i="38"/>
  <c r="AX72" i="38"/>
  <c r="AY72" i="38"/>
  <c r="BP63" i="38"/>
  <c r="BQ63" i="38"/>
  <c r="AS75" i="38"/>
  <c r="AR75" i="38"/>
  <c r="BA71" i="38"/>
  <c r="AZ71" i="38"/>
  <c r="K92" i="38"/>
  <c r="J92" i="38"/>
  <c r="AB83" i="38"/>
  <c r="AC83" i="38"/>
  <c r="BD69" i="38"/>
  <c r="BE69" i="38"/>
  <c r="BI67" i="38"/>
  <c r="BH67" i="38"/>
  <c r="BT61" i="38"/>
  <c r="BU61" i="38"/>
  <c r="AE82" i="38"/>
  <c r="AD82" i="38"/>
  <c r="Z84" i="38"/>
  <c r="AA84" i="38"/>
  <c r="BW60" i="38"/>
  <c r="BV60" i="38"/>
  <c r="CF55" i="38"/>
  <c r="CG55" i="38"/>
  <c r="BL65" i="38"/>
  <c r="BM65" i="38"/>
  <c r="I93" i="38"/>
  <c r="H93" i="38"/>
  <c r="F94" i="38"/>
  <c r="AN77" i="38"/>
  <c r="AO77" i="38"/>
  <c r="BO64" i="38"/>
  <c r="BN64" i="38"/>
  <c r="AJ79" i="38"/>
  <c r="AK79" i="38"/>
  <c r="AM78" i="38"/>
  <c r="AL78" i="38"/>
  <c r="AP76" i="38"/>
  <c r="AQ76" i="38"/>
  <c r="U87" i="38"/>
  <c r="T87" i="38"/>
  <c r="S88" i="38"/>
  <c r="R88" i="38"/>
  <c r="AT74" i="38"/>
  <c r="AU74" i="38"/>
  <c r="CH91" i="38"/>
  <c r="K106" i="27" l="1"/>
  <c r="J105" i="27"/>
  <c r="O105" i="27"/>
  <c r="K106" i="26"/>
  <c r="J105" i="26"/>
  <c r="O105" i="26"/>
  <c r="K114" i="5"/>
  <c r="O113" i="5"/>
  <c r="J113" i="5"/>
  <c r="K172" i="25"/>
  <c r="O171" i="25"/>
  <c r="J171" i="25"/>
  <c r="AA98" i="26"/>
  <c r="AA98" i="27"/>
  <c r="AA98" i="25"/>
  <c r="AB90" i="13"/>
  <c r="AA98" i="5"/>
  <c r="AX73" i="38"/>
  <c r="AY73" i="38"/>
  <c r="AA85" i="38"/>
  <c r="Z85" i="38"/>
  <c r="R89" i="38"/>
  <c r="S89" i="38"/>
  <c r="Y86" i="38"/>
  <c r="X86" i="38"/>
  <c r="AS76" i="38"/>
  <c r="AR76" i="38"/>
  <c r="BY60" i="38"/>
  <c r="BX60" i="38"/>
  <c r="Z101" i="26"/>
  <c r="AA93" i="13"/>
  <c r="Z101" i="27"/>
  <c r="Z101" i="25"/>
  <c r="E95" i="38"/>
  <c r="Z101" i="5"/>
  <c r="AL79" i="38"/>
  <c r="AM79" i="38"/>
  <c r="AF82" i="38"/>
  <c r="AG82" i="38"/>
  <c r="BP64" i="38"/>
  <c r="BQ64" i="38"/>
  <c r="AE83" i="38"/>
  <c r="AD83" i="38"/>
  <c r="BW61" i="38"/>
  <c r="BV61" i="38"/>
  <c r="BJ67" i="38"/>
  <c r="BK67" i="38"/>
  <c r="AO78" i="38"/>
  <c r="AN78" i="38"/>
  <c r="F95" i="38"/>
  <c r="I94" i="38"/>
  <c r="H94" i="38"/>
  <c r="CB58" i="38"/>
  <c r="CC58" i="38"/>
  <c r="V87" i="38"/>
  <c r="W87" i="38"/>
  <c r="L92" i="38"/>
  <c r="M92" i="38"/>
  <c r="AJ80" i="38"/>
  <c r="AK80" i="38"/>
  <c r="AZ72" i="38"/>
  <c r="BA72" i="38"/>
  <c r="AP77" i="38"/>
  <c r="AQ77" i="38"/>
  <c r="BE70" i="38"/>
  <c r="BD70" i="38"/>
  <c r="CA59" i="38"/>
  <c r="BZ59" i="38"/>
  <c r="AV74" i="38"/>
  <c r="AW74" i="38"/>
  <c r="J93" i="38"/>
  <c r="K93" i="38"/>
  <c r="AU75" i="38"/>
  <c r="AT75" i="38"/>
  <c r="CF56" i="38"/>
  <c r="CG56" i="38"/>
  <c r="O91" i="38"/>
  <c r="N91" i="38"/>
  <c r="AH81" i="38"/>
  <c r="AI81" i="38"/>
  <c r="BL66" i="38"/>
  <c r="BM66" i="38"/>
  <c r="BO65" i="38"/>
  <c r="BN65" i="38"/>
  <c r="BR63" i="38"/>
  <c r="BS63" i="38"/>
  <c r="BU62" i="38"/>
  <c r="BT62" i="38"/>
  <c r="BC71" i="38"/>
  <c r="BB71" i="38"/>
  <c r="U88" i="38"/>
  <c r="T88" i="38"/>
  <c r="AC84" i="38"/>
  <c r="AB84" i="38"/>
  <c r="BG69" i="38"/>
  <c r="BF69" i="38"/>
  <c r="CE57" i="38"/>
  <c r="CD57" i="38"/>
  <c r="Q90" i="38"/>
  <c r="P90" i="38"/>
  <c r="BH68" i="38"/>
  <c r="BI68" i="38"/>
  <c r="CH92" i="38"/>
  <c r="J106" i="27" l="1"/>
  <c r="K107" i="27"/>
  <c r="O106" i="27"/>
  <c r="K107" i="26"/>
  <c r="J106" i="26"/>
  <c r="O106" i="26"/>
  <c r="K173" i="25"/>
  <c r="O172" i="25"/>
  <c r="J172" i="25"/>
  <c r="K115" i="5"/>
  <c r="O114" i="5"/>
  <c r="J114" i="5"/>
  <c r="AA99" i="27"/>
  <c r="AB91" i="13"/>
  <c r="AA99" i="5"/>
  <c r="AA99" i="26"/>
  <c r="AA99" i="25"/>
  <c r="AW75" i="38"/>
  <c r="AV75" i="38"/>
  <c r="I95" i="38"/>
  <c r="F96" i="38"/>
  <c r="H95" i="38"/>
  <c r="BV62" i="38"/>
  <c r="BW62" i="38"/>
  <c r="AK81" i="38"/>
  <c r="AJ81" i="38"/>
  <c r="AM80" i="38"/>
  <c r="AL80" i="38"/>
  <c r="AF83" i="38"/>
  <c r="AG83" i="38"/>
  <c r="BN66" i="38"/>
  <c r="BO66" i="38"/>
  <c r="AQ78" i="38"/>
  <c r="AP78" i="38"/>
  <c r="Z102" i="5"/>
  <c r="Z102" i="25"/>
  <c r="E96" i="38"/>
  <c r="Z102" i="27"/>
  <c r="Z102" i="26"/>
  <c r="AA94" i="13"/>
  <c r="BH69" i="38"/>
  <c r="BI69" i="38"/>
  <c r="Z86" i="38"/>
  <c r="AA86" i="38"/>
  <c r="AS77" i="38"/>
  <c r="AR77" i="38"/>
  <c r="AD84" i="38"/>
  <c r="AE84" i="38"/>
  <c r="Q91" i="38"/>
  <c r="P91" i="38"/>
  <c r="BL67" i="38"/>
  <c r="BM67" i="38"/>
  <c r="AI82" i="38"/>
  <c r="AH82" i="38"/>
  <c r="BE71" i="38"/>
  <c r="BD71" i="38"/>
  <c r="O92" i="38"/>
  <c r="N92" i="38"/>
  <c r="BR64" i="38"/>
  <c r="BS64" i="38"/>
  <c r="L93" i="38"/>
  <c r="M93" i="38"/>
  <c r="BJ68" i="38"/>
  <c r="BK68" i="38"/>
  <c r="BT63" i="38"/>
  <c r="BU63" i="38"/>
  <c r="AX74" i="38"/>
  <c r="AY74" i="38"/>
  <c r="BC72" i="38"/>
  <c r="BB72" i="38"/>
  <c r="CD58" i="38"/>
  <c r="CE58" i="38"/>
  <c r="BX61" i="38"/>
  <c r="BY61" i="38"/>
  <c r="U89" i="38"/>
  <c r="T89" i="38"/>
  <c r="CG57" i="38"/>
  <c r="CF57" i="38"/>
  <c r="BF70" i="38"/>
  <c r="BG70" i="38"/>
  <c r="AU76" i="38"/>
  <c r="AT76" i="38"/>
  <c r="BA73" i="38"/>
  <c r="AZ73" i="38"/>
  <c r="Y87" i="38"/>
  <c r="X87" i="38"/>
  <c r="S90" i="38"/>
  <c r="R90" i="38"/>
  <c r="V88" i="38"/>
  <c r="W88" i="38"/>
  <c r="BQ65" i="38"/>
  <c r="BP65" i="38"/>
  <c r="CB59" i="38"/>
  <c r="CC59" i="38"/>
  <c r="K94" i="38"/>
  <c r="J94" i="38"/>
  <c r="AN79" i="38"/>
  <c r="AO79" i="38"/>
  <c r="CA60" i="38"/>
  <c r="BZ60" i="38"/>
  <c r="AC85" i="38"/>
  <c r="AB85" i="38"/>
  <c r="CH93" i="38"/>
  <c r="K108" i="27" l="1"/>
  <c r="O107" i="27"/>
  <c r="J107" i="27"/>
  <c r="K108" i="26"/>
  <c r="O107" i="26"/>
  <c r="J107" i="26"/>
  <c r="K116" i="5"/>
  <c r="O115" i="5"/>
  <c r="J115" i="5"/>
  <c r="K174" i="25"/>
  <c r="J173" i="25"/>
  <c r="O173" i="25"/>
  <c r="AA100" i="5"/>
  <c r="AA100" i="26"/>
  <c r="AA100" i="25"/>
  <c r="AB92" i="13"/>
  <c r="AA100" i="27"/>
  <c r="AP79" i="38"/>
  <c r="AQ79" i="38"/>
  <c r="BM68" i="38"/>
  <c r="BL68" i="38"/>
  <c r="BA74" i="38"/>
  <c r="AZ74" i="38"/>
  <c r="BT64" i="38"/>
  <c r="BU64" i="38"/>
  <c r="BN67" i="38"/>
  <c r="BO67" i="38"/>
  <c r="AB86" i="38"/>
  <c r="AC86" i="38"/>
  <c r="AO80" i="38"/>
  <c r="AN80" i="38"/>
  <c r="P92" i="38"/>
  <c r="Q92" i="38"/>
  <c r="Y88" i="38"/>
  <c r="X88" i="38"/>
  <c r="AM81" i="38"/>
  <c r="AL81" i="38"/>
  <c r="CG58" i="38"/>
  <c r="CF58" i="38"/>
  <c r="AF84" i="38"/>
  <c r="AG84" i="38"/>
  <c r="AE85" i="38"/>
  <c r="AD85" i="38"/>
  <c r="AA87" i="38"/>
  <c r="Z87" i="38"/>
  <c r="BE72" i="38"/>
  <c r="BD72" i="38"/>
  <c r="AK82" i="38"/>
  <c r="AJ82" i="38"/>
  <c r="AU77" i="38"/>
  <c r="AT77" i="38"/>
  <c r="BP66" i="38"/>
  <c r="BQ66" i="38"/>
  <c r="BX62" i="38"/>
  <c r="BY62" i="38"/>
  <c r="AY75" i="38"/>
  <c r="AX75" i="38"/>
  <c r="CA61" i="38"/>
  <c r="BZ61" i="38"/>
  <c r="BJ69" i="38"/>
  <c r="BK69" i="38"/>
  <c r="T90" i="38"/>
  <c r="U90" i="38"/>
  <c r="BG71" i="38"/>
  <c r="BF71" i="38"/>
  <c r="CE59" i="38"/>
  <c r="CD59" i="38"/>
  <c r="O93" i="38"/>
  <c r="N93" i="38"/>
  <c r="Z103" i="5"/>
  <c r="Z103" i="27"/>
  <c r="AA95" i="13"/>
  <c r="E97" i="38"/>
  <c r="Z103" i="26"/>
  <c r="Z103" i="25"/>
  <c r="K95" i="38"/>
  <c r="J95" i="38"/>
  <c r="AV76" i="38"/>
  <c r="AW76" i="38"/>
  <c r="R91" i="38"/>
  <c r="S91" i="38"/>
  <c r="BV63" i="38"/>
  <c r="BW63" i="38"/>
  <c r="AS78" i="38"/>
  <c r="AR78" i="38"/>
  <c r="L94" i="38"/>
  <c r="M94" i="38"/>
  <c r="BH70" i="38"/>
  <c r="BI70" i="38"/>
  <c r="CC60" i="38"/>
  <c r="CB60" i="38"/>
  <c r="BR65" i="38"/>
  <c r="BS65" i="38"/>
  <c r="BB73" i="38"/>
  <c r="BC73" i="38"/>
  <c r="V89" i="38"/>
  <c r="W89" i="38"/>
  <c r="AH83" i="38"/>
  <c r="AI83" i="38"/>
  <c r="F97" i="38"/>
  <c r="H96" i="38"/>
  <c r="I96" i="38"/>
  <c r="CH94" i="38"/>
  <c r="K109" i="27" l="1"/>
  <c r="J108" i="27"/>
  <c r="O108" i="27"/>
  <c r="K109" i="26"/>
  <c r="J108" i="26"/>
  <c r="O108" i="26"/>
  <c r="K117" i="5"/>
  <c r="O116" i="5"/>
  <c r="J116" i="5"/>
  <c r="K175" i="25"/>
  <c r="J174" i="25"/>
  <c r="O174" i="25"/>
  <c r="AA101" i="26"/>
  <c r="AB93" i="13"/>
  <c r="AA101" i="27"/>
  <c r="AA101" i="25"/>
  <c r="AA101" i="5"/>
  <c r="AJ83" i="38"/>
  <c r="AK83" i="38"/>
  <c r="CG59" i="38"/>
  <c r="CF59" i="38"/>
  <c r="U91" i="38"/>
  <c r="T91" i="38"/>
  <c r="CE60" i="38"/>
  <c r="CD60" i="38"/>
  <c r="BL69" i="38"/>
  <c r="BM69" i="38"/>
  <c r="BS66" i="38"/>
  <c r="BR66" i="38"/>
  <c r="AD86" i="38"/>
  <c r="AE86" i="38"/>
  <c r="CB61" i="38"/>
  <c r="CC61" i="38"/>
  <c r="AS79" i="38"/>
  <c r="AR79" i="38"/>
  <c r="AA96" i="13"/>
  <c r="Z104" i="26"/>
  <c r="Z104" i="5"/>
  <c r="Z104" i="27"/>
  <c r="E98" i="38"/>
  <c r="Z104" i="25"/>
  <c r="AZ75" i="38"/>
  <c r="BA75" i="38"/>
  <c r="AH84" i="38"/>
  <c r="AI84" i="38"/>
  <c r="BW64" i="38"/>
  <c r="BV64" i="38"/>
  <c r="BD73" i="38"/>
  <c r="BE73" i="38"/>
  <c r="N94" i="38"/>
  <c r="O94" i="38"/>
  <c r="AY76" i="38"/>
  <c r="AX76" i="38"/>
  <c r="BG72" i="38"/>
  <c r="BF72" i="38"/>
  <c r="AP80" i="38"/>
  <c r="AQ80" i="38"/>
  <c r="BB74" i="38"/>
  <c r="BC74" i="38"/>
  <c r="BY63" i="38"/>
  <c r="BX63" i="38"/>
  <c r="AW77" i="38"/>
  <c r="AV77" i="38"/>
  <c r="AA88" i="38"/>
  <c r="Z88" i="38"/>
  <c r="BP67" i="38"/>
  <c r="BQ67" i="38"/>
  <c r="X89" i="38"/>
  <c r="Y89" i="38"/>
  <c r="BH71" i="38"/>
  <c r="BI71" i="38"/>
  <c r="AM82" i="38"/>
  <c r="AL82" i="38"/>
  <c r="S92" i="38"/>
  <c r="R92" i="38"/>
  <c r="K96" i="38"/>
  <c r="J96" i="38"/>
  <c r="AU78" i="38"/>
  <c r="AT78" i="38"/>
  <c r="L95" i="38"/>
  <c r="M95" i="38"/>
  <c r="W90" i="38"/>
  <c r="V90" i="38"/>
  <c r="BZ62" i="38"/>
  <c r="CA62" i="38"/>
  <c r="AG85" i="38"/>
  <c r="AF85" i="38"/>
  <c r="BK70" i="38"/>
  <c r="BJ70" i="38"/>
  <c r="H97" i="38"/>
  <c r="I97" i="38"/>
  <c r="F98" i="38"/>
  <c r="BT65" i="38"/>
  <c r="BU65" i="38"/>
  <c r="P93" i="38"/>
  <c r="Q93" i="38"/>
  <c r="AC87" i="38"/>
  <c r="AB87" i="38"/>
  <c r="AO81" i="38"/>
  <c r="AN81" i="38"/>
  <c r="BO68" i="38"/>
  <c r="BN68" i="38"/>
  <c r="CH95" i="38"/>
  <c r="J109" i="27" l="1"/>
  <c r="O109" i="27"/>
  <c r="K110" i="27"/>
  <c r="K110" i="26"/>
  <c r="J109" i="26"/>
  <c r="O109" i="26"/>
  <c r="K118" i="5"/>
  <c r="O117" i="5"/>
  <c r="J117" i="5"/>
  <c r="K176" i="25"/>
  <c r="O175" i="25"/>
  <c r="J175" i="25"/>
  <c r="AB94" i="13"/>
  <c r="AA102" i="25"/>
  <c r="AA102" i="26"/>
  <c r="AA102" i="5"/>
  <c r="AA102" i="27"/>
  <c r="BE74" i="38"/>
  <c r="BD74" i="38"/>
  <c r="BC75" i="38"/>
  <c r="BB75" i="38"/>
  <c r="AM83" i="38"/>
  <c r="AL83" i="38"/>
  <c r="N95" i="38"/>
  <c r="O95" i="38"/>
  <c r="AR80" i="38"/>
  <c r="AS80" i="38"/>
  <c r="R93" i="38"/>
  <c r="S93" i="38"/>
  <c r="Y90" i="38"/>
  <c r="X90" i="38"/>
  <c r="T92" i="38"/>
  <c r="U92" i="38"/>
  <c r="AD87" i="38"/>
  <c r="AE87" i="38"/>
  <c r="BR67" i="38"/>
  <c r="BS67" i="38"/>
  <c r="AU79" i="38"/>
  <c r="AT79" i="38"/>
  <c r="AC88" i="38"/>
  <c r="AB88" i="38"/>
  <c r="BG73" i="38"/>
  <c r="BF73" i="38"/>
  <c r="CG60" i="38"/>
  <c r="CF60" i="38"/>
  <c r="AV78" i="38"/>
  <c r="AW78" i="38"/>
  <c r="BI72" i="38"/>
  <c r="BH72" i="38"/>
  <c r="Z105" i="25"/>
  <c r="AA97" i="13"/>
  <c r="E99" i="38"/>
  <c r="Z105" i="26"/>
  <c r="Z105" i="5"/>
  <c r="Z105" i="27"/>
  <c r="BQ68" i="38"/>
  <c r="BP68" i="38"/>
  <c r="BJ71" i="38"/>
  <c r="BK71" i="38"/>
  <c r="V91" i="38"/>
  <c r="W91" i="38"/>
  <c r="J97" i="38"/>
  <c r="K97" i="38"/>
  <c r="Q94" i="38"/>
  <c r="P94" i="38"/>
  <c r="AN82" i="38"/>
  <c r="AO82" i="38"/>
  <c r="BN69" i="38"/>
  <c r="BO69" i="38"/>
  <c r="AI85" i="38"/>
  <c r="AH85" i="38"/>
  <c r="BY64" i="38"/>
  <c r="BX64" i="38"/>
  <c r="CD61" i="38"/>
  <c r="CE61" i="38"/>
  <c r="BV65" i="38"/>
  <c r="BW65" i="38"/>
  <c r="L96" i="38"/>
  <c r="M96" i="38"/>
  <c r="CA63" i="38"/>
  <c r="BZ63" i="38"/>
  <c r="BA76" i="38"/>
  <c r="AZ76" i="38"/>
  <c r="AG86" i="38"/>
  <c r="AF86" i="38"/>
  <c r="BM70" i="38"/>
  <c r="BL70" i="38"/>
  <c r="AX77" i="38"/>
  <c r="AY77" i="38"/>
  <c r="AQ81" i="38"/>
  <c r="AP81" i="38"/>
  <c r="F99" i="38"/>
  <c r="H98" i="38"/>
  <c r="I98" i="38"/>
  <c r="CC62" i="38"/>
  <c r="CB62" i="38"/>
  <c r="Z89" i="38"/>
  <c r="AA89" i="38"/>
  <c r="AK84" i="38"/>
  <c r="AJ84" i="38"/>
  <c r="BT66" i="38"/>
  <c r="BU66" i="38"/>
  <c r="CH96" i="38"/>
  <c r="J110" i="27" l="1"/>
  <c r="K111" i="27"/>
  <c r="O110" i="27"/>
  <c r="K111" i="26"/>
  <c r="J110" i="26"/>
  <c r="O110" i="26"/>
  <c r="K177" i="25"/>
  <c r="O176" i="25"/>
  <c r="J176" i="25"/>
  <c r="K119" i="5"/>
  <c r="O118" i="5"/>
  <c r="J118" i="5"/>
  <c r="AA103" i="27"/>
  <c r="AA103" i="25"/>
  <c r="AB95" i="13"/>
  <c r="AA103" i="5"/>
  <c r="AA103" i="26"/>
  <c r="BI73" i="38"/>
  <c r="BH73" i="38"/>
  <c r="CC63" i="38"/>
  <c r="CB63" i="38"/>
  <c r="AU80" i="38"/>
  <c r="AT80" i="38"/>
  <c r="CD62" i="38"/>
  <c r="CE62" i="38"/>
  <c r="P95" i="38"/>
  <c r="Q95" i="38"/>
  <c r="AR81" i="38"/>
  <c r="AS81" i="38"/>
  <c r="BC76" i="38"/>
  <c r="BB76" i="38"/>
  <c r="Z106" i="5"/>
  <c r="Z106" i="26"/>
  <c r="Z106" i="27"/>
  <c r="E100" i="38"/>
  <c r="Z106" i="25"/>
  <c r="AA98" i="13"/>
  <c r="BT67" i="38"/>
  <c r="BU67" i="38"/>
  <c r="U93" i="38"/>
  <c r="T93" i="38"/>
  <c r="CG61" i="38"/>
  <c r="CF61" i="38"/>
  <c r="AC89" i="38"/>
  <c r="AB89" i="38"/>
  <c r="BZ64" i="38"/>
  <c r="CA64" i="38"/>
  <c r="AG87" i="38"/>
  <c r="AF87" i="38"/>
  <c r="AZ77" i="38"/>
  <c r="BA77" i="38"/>
  <c r="AJ85" i="38"/>
  <c r="AK85" i="38"/>
  <c r="L97" i="38"/>
  <c r="M97" i="38"/>
  <c r="AW79" i="38"/>
  <c r="AV79" i="38"/>
  <c r="Z90" i="38"/>
  <c r="AA90" i="38"/>
  <c r="AO83" i="38"/>
  <c r="AN83" i="38"/>
  <c r="AQ82" i="38"/>
  <c r="AP82" i="38"/>
  <c r="BG74" i="38"/>
  <c r="BF74" i="38"/>
  <c r="S94" i="38"/>
  <c r="R94" i="38"/>
  <c r="AE88" i="38"/>
  <c r="AD88" i="38"/>
  <c r="BV66" i="38"/>
  <c r="BW66" i="38"/>
  <c r="K98" i="38"/>
  <c r="J98" i="38"/>
  <c r="AH86" i="38"/>
  <c r="AI86" i="38"/>
  <c r="AX78" i="38"/>
  <c r="AY78" i="38"/>
  <c r="BL71" i="38"/>
  <c r="BM71" i="38"/>
  <c r="BS68" i="38"/>
  <c r="BR68" i="38"/>
  <c r="BK72" i="38"/>
  <c r="BJ72" i="38"/>
  <c r="BO70" i="38"/>
  <c r="BN70" i="38"/>
  <c r="W92" i="38"/>
  <c r="V92" i="38"/>
  <c r="N96" i="38"/>
  <c r="O96" i="38"/>
  <c r="AM84" i="38"/>
  <c r="AL84" i="38"/>
  <c r="F100" i="38"/>
  <c r="I99" i="38"/>
  <c r="H99" i="38"/>
  <c r="BX65" i="38"/>
  <c r="BY65" i="38"/>
  <c r="BP69" i="38"/>
  <c r="BQ69" i="38"/>
  <c r="Y91" i="38"/>
  <c r="X91" i="38"/>
  <c r="BD75" i="38"/>
  <c r="BE75" i="38"/>
  <c r="CH97" i="38"/>
  <c r="J111" i="27" l="1"/>
  <c r="K112" i="27"/>
  <c r="O111" i="27"/>
  <c r="K112" i="26"/>
  <c r="J111" i="26"/>
  <c r="O111" i="26"/>
  <c r="K120" i="5"/>
  <c r="J119" i="5"/>
  <c r="O119" i="5"/>
  <c r="K178" i="25"/>
  <c r="O177" i="25"/>
  <c r="J177" i="25"/>
  <c r="AB96" i="13"/>
  <c r="AA104" i="27"/>
  <c r="AA104" i="25"/>
  <c r="AA104" i="26"/>
  <c r="AA104" i="5"/>
  <c r="BS69" i="38"/>
  <c r="BR69" i="38"/>
  <c r="AY79" i="38"/>
  <c r="AX79" i="38"/>
  <c r="R95" i="38"/>
  <c r="S95" i="38"/>
  <c r="CA65" i="38"/>
  <c r="BZ65" i="38"/>
  <c r="AR82" i="38"/>
  <c r="AS82" i="38"/>
  <c r="AN84" i="38"/>
  <c r="AO84" i="38"/>
  <c r="BL72" i="38"/>
  <c r="BM72" i="38"/>
  <c r="U94" i="38"/>
  <c r="T94" i="38"/>
  <c r="AA99" i="13"/>
  <c r="Z107" i="26"/>
  <c r="Z107" i="5"/>
  <c r="Z107" i="27"/>
  <c r="E101" i="38"/>
  <c r="Z107" i="25"/>
  <c r="AU81" i="38"/>
  <c r="AT81" i="38"/>
  <c r="BB77" i="38"/>
  <c r="BC77" i="38"/>
  <c r="BT68" i="38"/>
  <c r="BU68" i="38"/>
  <c r="AH87" i="38"/>
  <c r="AI87" i="38"/>
  <c r="J99" i="38"/>
  <c r="K99" i="38"/>
  <c r="BN71" i="38"/>
  <c r="BO71" i="38"/>
  <c r="BY66" i="38"/>
  <c r="BX66" i="38"/>
  <c r="N97" i="38"/>
  <c r="O97" i="38"/>
  <c r="CC64" i="38"/>
  <c r="CB64" i="38"/>
  <c r="BV67" i="38"/>
  <c r="BW67" i="38"/>
  <c r="BD76" i="38"/>
  <c r="BE76" i="38"/>
  <c r="AV80" i="38"/>
  <c r="AW80" i="38"/>
  <c r="AJ86" i="38"/>
  <c r="AK86" i="38"/>
  <c r="BK73" i="38"/>
  <c r="BJ73" i="38"/>
  <c r="BI74" i="38"/>
  <c r="BH74" i="38"/>
  <c r="V93" i="38"/>
  <c r="W93" i="38"/>
  <c r="X92" i="38"/>
  <c r="Y92" i="38"/>
  <c r="CF62" i="38"/>
  <c r="CG62" i="38"/>
  <c r="BG75" i="38"/>
  <c r="BF75" i="38"/>
  <c r="BP70" i="38"/>
  <c r="BQ70" i="38"/>
  <c r="AF88" i="38"/>
  <c r="AG88" i="38"/>
  <c r="AQ83" i="38"/>
  <c r="AP83" i="38"/>
  <c r="AE89" i="38"/>
  <c r="AD89" i="38"/>
  <c r="AB90" i="38"/>
  <c r="AC90" i="38"/>
  <c r="L98" i="38"/>
  <c r="M98" i="38"/>
  <c r="Q96" i="38"/>
  <c r="P96" i="38"/>
  <c r="Z91" i="38"/>
  <c r="AA91" i="38"/>
  <c r="H100" i="38"/>
  <c r="F101" i="38"/>
  <c r="I100" i="38"/>
  <c r="AZ78" i="38"/>
  <c r="BA78" i="38"/>
  <c r="AL85" i="38"/>
  <c r="AM85" i="38"/>
  <c r="CE63" i="38"/>
  <c r="CD63" i="38"/>
  <c r="CH98" i="38"/>
  <c r="K113" i="27" l="1"/>
  <c r="O112" i="27"/>
  <c r="J112" i="27"/>
  <c r="K113" i="26"/>
  <c r="O112" i="26"/>
  <c r="J112" i="26"/>
  <c r="K121" i="5"/>
  <c r="J120" i="5"/>
  <c r="O120" i="5"/>
  <c r="K179" i="25"/>
  <c r="O178" i="25"/>
  <c r="J178" i="25"/>
  <c r="AA105" i="26"/>
  <c r="AA105" i="25"/>
  <c r="AA105" i="5"/>
  <c r="AB97" i="13"/>
  <c r="AA105" i="27"/>
  <c r="BP71" i="38"/>
  <c r="BQ71" i="38"/>
  <c r="BT69" i="38"/>
  <c r="BU69" i="38"/>
  <c r="N98" i="38"/>
  <c r="O98" i="38"/>
  <c r="L99" i="38"/>
  <c r="M99" i="38"/>
  <c r="CB65" i="38"/>
  <c r="CC65" i="38"/>
  <c r="AN85" i="38"/>
  <c r="AO85" i="38"/>
  <c r="R96" i="38"/>
  <c r="S96" i="38"/>
  <c r="AS83" i="38"/>
  <c r="AR83" i="38"/>
  <c r="BL73" i="38"/>
  <c r="BM73" i="38"/>
  <c r="AQ84" i="38"/>
  <c r="AP84" i="38"/>
  <c r="BY67" i="38"/>
  <c r="BX67" i="38"/>
  <c r="AA92" i="38"/>
  <c r="Z92" i="38"/>
  <c r="V94" i="38"/>
  <c r="W94" i="38"/>
  <c r="CF63" i="38"/>
  <c r="CG63" i="38"/>
  <c r="K100" i="38"/>
  <c r="J100" i="38"/>
  <c r="AD90" i="38"/>
  <c r="AE90" i="38"/>
  <c r="BS70" i="38"/>
  <c r="BR70" i="38"/>
  <c r="Y93" i="38"/>
  <c r="X93" i="38"/>
  <c r="AY80" i="38"/>
  <c r="AX80" i="38"/>
  <c r="Q97" i="38"/>
  <c r="P97" i="38"/>
  <c r="AK87" i="38"/>
  <c r="AJ87" i="38"/>
  <c r="Z108" i="25"/>
  <c r="Z108" i="5"/>
  <c r="Z108" i="27"/>
  <c r="Z108" i="26"/>
  <c r="AA100" i="13"/>
  <c r="E102" i="38"/>
  <c r="BE77" i="38"/>
  <c r="BD77" i="38"/>
  <c r="BB78" i="38"/>
  <c r="BC78" i="38"/>
  <c r="AV81" i="38"/>
  <c r="AW81" i="38"/>
  <c r="AI88" i="38"/>
  <c r="AH88" i="38"/>
  <c r="AG89" i="38"/>
  <c r="AF89" i="38"/>
  <c r="BI75" i="38"/>
  <c r="BH75" i="38"/>
  <c r="BK74" i="38"/>
  <c r="BJ74" i="38"/>
  <c r="CA66" i="38"/>
  <c r="BZ66" i="38"/>
  <c r="BO72" i="38"/>
  <c r="BN72" i="38"/>
  <c r="U95" i="38"/>
  <c r="T95" i="38"/>
  <c r="CE64" i="38"/>
  <c r="CD64" i="38"/>
  <c r="AT82" i="38"/>
  <c r="AU82" i="38"/>
  <c r="AL86" i="38"/>
  <c r="AM86" i="38"/>
  <c r="F102" i="38"/>
  <c r="I101" i="38"/>
  <c r="H101" i="38"/>
  <c r="AC91" i="38"/>
  <c r="AB91" i="38"/>
  <c r="BF76" i="38"/>
  <c r="BG76" i="38"/>
  <c r="BV68" i="38"/>
  <c r="BW68" i="38"/>
  <c r="AZ79" i="38"/>
  <c r="BA79" i="38"/>
  <c r="CH99" i="38"/>
  <c r="O113" i="27" l="1"/>
  <c r="J113" i="27"/>
  <c r="K114" i="27"/>
  <c r="K114" i="26"/>
  <c r="O113" i="26"/>
  <c r="J113" i="26"/>
  <c r="K180" i="25"/>
  <c r="J179" i="25"/>
  <c r="O179" i="25"/>
  <c r="K122" i="5"/>
  <c r="O121" i="5"/>
  <c r="J121" i="5"/>
  <c r="AA106" i="26"/>
  <c r="AB98" i="13"/>
  <c r="AA106" i="5"/>
  <c r="AA106" i="25"/>
  <c r="AA106" i="27"/>
  <c r="AJ88" i="38"/>
  <c r="AK88" i="38"/>
  <c r="CD65" i="38"/>
  <c r="CE65" i="38"/>
  <c r="AD91" i="38"/>
  <c r="AE91" i="38"/>
  <c r="AT83" i="38"/>
  <c r="AU83" i="38"/>
  <c r="BM74" i="38"/>
  <c r="BL74" i="38"/>
  <c r="BY68" i="38"/>
  <c r="BX68" i="38"/>
  <c r="BP72" i="38"/>
  <c r="BQ72" i="38"/>
  <c r="AH89" i="38"/>
  <c r="AI89" i="38"/>
  <c r="BG77" i="38"/>
  <c r="BF77" i="38"/>
  <c r="AQ85" i="38"/>
  <c r="AP85" i="38"/>
  <c r="BW69" i="38"/>
  <c r="BV69" i="38"/>
  <c r="AL87" i="38"/>
  <c r="AM87" i="38"/>
  <c r="Z109" i="27"/>
  <c r="Z109" i="5"/>
  <c r="AA101" i="13"/>
  <c r="E103" i="38"/>
  <c r="Z109" i="25"/>
  <c r="Z109" i="26"/>
  <c r="BN73" i="38"/>
  <c r="BO73" i="38"/>
  <c r="N99" i="38"/>
  <c r="O99" i="38"/>
  <c r="K101" i="38"/>
  <c r="J101" i="38"/>
  <c r="AY81" i="38"/>
  <c r="AX81" i="38"/>
  <c r="AZ80" i="38"/>
  <c r="BA80" i="38"/>
  <c r="L100" i="38"/>
  <c r="M100" i="38"/>
  <c r="BZ67" i="38"/>
  <c r="CA67" i="38"/>
  <c r="BI76" i="38"/>
  <c r="BH76" i="38"/>
  <c r="BS71" i="38"/>
  <c r="BR71" i="38"/>
  <c r="AW82" i="38"/>
  <c r="AV82" i="38"/>
  <c r="R97" i="38"/>
  <c r="S97" i="38"/>
  <c r="AF90" i="38"/>
  <c r="AG90" i="38"/>
  <c r="BC79" i="38"/>
  <c r="BB79" i="38"/>
  <c r="V95" i="38"/>
  <c r="W95" i="38"/>
  <c r="BK75" i="38"/>
  <c r="BJ75" i="38"/>
  <c r="U96" i="38"/>
  <c r="T96" i="38"/>
  <c r="P98" i="38"/>
  <c r="Q98" i="38"/>
  <c r="AO86" i="38"/>
  <c r="AN86" i="38"/>
  <c r="BT70" i="38"/>
  <c r="BU70" i="38"/>
  <c r="CB66" i="38"/>
  <c r="CC66" i="38"/>
  <c r="X94" i="38"/>
  <c r="Y94" i="38"/>
  <c r="AC92" i="38"/>
  <c r="AB92" i="38"/>
  <c r="CF64" i="38"/>
  <c r="CG64" i="38"/>
  <c r="F103" i="38"/>
  <c r="I102" i="38"/>
  <c r="H102" i="38"/>
  <c r="BD78" i="38"/>
  <c r="BE78" i="38"/>
  <c r="Z93" i="38"/>
  <c r="AA93" i="38"/>
  <c r="AS84" i="38"/>
  <c r="AR84" i="38"/>
  <c r="CH100" i="38"/>
  <c r="J114" i="27" l="1"/>
  <c r="K115" i="27"/>
  <c r="O114" i="27"/>
  <c r="K115" i="26"/>
  <c r="O114" i="26"/>
  <c r="J114" i="26"/>
  <c r="K181" i="25"/>
  <c r="O180" i="25"/>
  <c r="J180" i="25"/>
  <c r="K123" i="5"/>
  <c r="O122" i="5"/>
  <c r="J122" i="5"/>
  <c r="AA107" i="5"/>
  <c r="AA107" i="25"/>
  <c r="AB99" i="13"/>
  <c r="AA107" i="26"/>
  <c r="AA107" i="27"/>
  <c r="BO74" i="38"/>
  <c r="BN74" i="38"/>
  <c r="BE79" i="38"/>
  <c r="BD79" i="38"/>
  <c r="AL88" i="38"/>
  <c r="AM88" i="38"/>
  <c r="K102" i="38"/>
  <c r="J102" i="38"/>
  <c r="W96" i="38"/>
  <c r="V96" i="38"/>
  <c r="AZ81" i="38"/>
  <c r="BA81" i="38"/>
  <c r="AB93" i="38"/>
  <c r="AC93" i="38"/>
  <c r="AD92" i="38"/>
  <c r="AE92" i="38"/>
  <c r="AQ86" i="38"/>
  <c r="AP86" i="38"/>
  <c r="AY82" i="38"/>
  <c r="AX82" i="38"/>
  <c r="CF65" i="38"/>
  <c r="CG65" i="38"/>
  <c r="P99" i="38"/>
  <c r="Q99" i="38"/>
  <c r="BF78" i="38"/>
  <c r="BG78" i="38"/>
  <c r="BU71" i="38"/>
  <c r="BT71" i="38"/>
  <c r="AN87" i="38"/>
  <c r="AO87" i="38"/>
  <c r="AW83" i="38"/>
  <c r="AV83" i="38"/>
  <c r="F104" i="38"/>
  <c r="H103" i="38"/>
  <c r="I103" i="38"/>
  <c r="CD66" i="38"/>
  <c r="CE66" i="38"/>
  <c r="AI90" i="38"/>
  <c r="AH90" i="38"/>
  <c r="BX69" i="38"/>
  <c r="BY69" i="38"/>
  <c r="O100" i="38"/>
  <c r="N100" i="38"/>
  <c r="S98" i="38"/>
  <c r="R98" i="38"/>
  <c r="BQ73" i="38"/>
  <c r="BP73" i="38"/>
  <c r="AJ89" i="38"/>
  <c r="AK89" i="38"/>
  <c r="AU84" i="38"/>
  <c r="AT84" i="38"/>
  <c r="BM75" i="38"/>
  <c r="BL75" i="38"/>
  <c r="L101" i="38"/>
  <c r="M101" i="38"/>
  <c r="BS72" i="38"/>
  <c r="BR72" i="38"/>
  <c r="AG91" i="38"/>
  <c r="AF91" i="38"/>
  <c r="Y95" i="38"/>
  <c r="X95" i="38"/>
  <c r="BI77" i="38"/>
  <c r="BH77" i="38"/>
  <c r="Z94" i="38"/>
  <c r="AA94" i="38"/>
  <c r="BC80" i="38"/>
  <c r="BB80" i="38"/>
  <c r="BK76" i="38"/>
  <c r="BJ76" i="38"/>
  <c r="BV70" i="38"/>
  <c r="BW70" i="38"/>
  <c r="U97" i="38"/>
  <c r="T97" i="38"/>
  <c r="CC67" i="38"/>
  <c r="CB67" i="38"/>
  <c r="AA102" i="13"/>
  <c r="Z110" i="26"/>
  <c r="Z110" i="5"/>
  <c r="E104" i="38"/>
  <c r="Z110" i="27"/>
  <c r="Z110" i="25"/>
  <c r="AS85" i="38"/>
  <c r="AR85" i="38"/>
  <c r="CA68" i="38"/>
  <c r="BZ68" i="38"/>
  <c r="CH101" i="38"/>
  <c r="J115" i="27" l="1"/>
  <c r="O115" i="27"/>
  <c r="K116" i="27"/>
  <c r="O115" i="26"/>
  <c r="J115" i="26"/>
  <c r="K116" i="26"/>
  <c r="K124" i="5"/>
  <c r="O123" i="5"/>
  <c r="J123" i="5"/>
  <c r="K182" i="25"/>
  <c r="O181" i="25"/>
  <c r="J181" i="25"/>
  <c r="AA108" i="27"/>
  <c r="AA108" i="5"/>
  <c r="AA108" i="26"/>
  <c r="AB100" i="13"/>
  <c r="AA108" i="25"/>
  <c r="AX83" i="38"/>
  <c r="AY83" i="38"/>
  <c r="AA103" i="13"/>
  <c r="Z111" i="26"/>
  <c r="Z111" i="5"/>
  <c r="Z111" i="27"/>
  <c r="Z111" i="25"/>
  <c r="E105" i="38"/>
  <c r="S99" i="38"/>
  <c r="R99" i="38"/>
  <c r="CD67" i="38"/>
  <c r="CE67" i="38"/>
  <c r="BE80" i="38"/>
  <c r="BD80" i="38"/>
  <c r="AI91" i="38"/>
  <c r="AH91" i="38"/>
  <c r="AV84" i="38"/>
  <c r="AW84" i="38"/>
  <c r="P100" i="38"/>
  <c r="Q100" i="38"/>
  <c r="BC81" i="38"/>
  <c r="BB81" i="38"/>
  <c r="J103" i="38"/>
  <c r="K103" i="38"/>
  <c r="AR86" i="38"/>
  <c r="AS86" i="38"/>
  <c r="V97" i="38"/>
  <c r="W97" i="38"/>
  <c r="CA69" i="38"/>
  <c r="BZ69" i="38"/>
  <c r="BR73" i="38"/>
  <c r="BS73" i="38"/>
  <c r="CC68" i="38"/>
  <c r="CB68" i="38"/>
  <c r="BY70" i="38"/>
  <c r="BX70" i="38"/>
  <c r="O101" i="38"/>
  <c r="N101" i="38"/>
  <c r="X96" i="38"/>
  <c r="Y96" i="38"/>
  <c r="I104" i="38"/>
  <c r="F105" i="38"/>
  <c r="H104" i="38"/>
  <c r="AL89" i="38"/>
  <c r="AM89" i="38"/>
  <c r="L102" i="38"/>
  <c r="M102" i="38"/>
  <c r="BJ77" i="38"/>
  <c r="BK77" i="38"/>
  <c r="AG92" i="38"/>
  <c r="AF92" i="38"/>
  <c r="BL76" i="38"/>
  <c r="BM76" i="38"/>
  <c r="AA95" i="38"/>
  <c r="Z95" i="38"/>
  <c r="BN75" i="38"/>
  <c r="BO75" i="38"/>
  <c r="U98" i="38"/>
  <c r="T98" i="38"/>
  <c r="AP87" i="38"/>
  <c r="AQ87" i="38"/>
  <c r="AE93" i="38"/>
  <c r="AD93" i="38"/>
  <c r="AN88" i="38"/>
  <c r="AO88" i="38"/>
  <c r="BQ74" i="38"/>
  <c r="BP74" i="38"/>
  <c r="BU72" i="38"/>
  <c r="BT72" i="38"/>
  <c r="BH78" i="38"/>
  <c r="BI78" i="38"/>
  <c r="AC94" i="38"/>
  <c r="AB94" i="38"/>
  <c r="AK90" i="38"/>
  <c r="AJ90" i="38"/>
  <c r="AT85" i="38"/>
  <c r="AU85" i="38"/>
  <c r="CG66" i="38"/>
  <c r="CF66" i="38"/>
  <c r="BV71" i="38"/>
  <c r="BW71" i="38"/>
  <c r="BA82" i="38"/>
  <c r="AZ82" i="38"/>
  <c r="BF79" i="38"/>
  <c r="BG79" i="38"/>
  <c r="CH102" i="38"/>
  <c r="J116" i="27" l="1"/>
  <c r="K117" i="27"/>
  <c r="O116" i="27"/>
  <c r="K117" i="26"/>
  <c r="O116" i="26"/>
  <c r="J116" i="26"/>
  <c r="K183" i="25"/>
  <c r="J182" i="25"/>
  <c r="O182" i="25"/>
  <c r="K125" i="5"/>
  <c r="O124" i="5"/>
  <c r="J124" i="5"/>
  <c r="AA109" i="27"/>
  <c r="AA109" i="5"/>
  <c r="AA109" i="25"/>
  <c r="AB101" i="13"/>
  <c r="AA109" i="26"/>
  <c r="AY84" i="38"/>
  <c r="AX84" i="38"/>
  <c r="BY71" i="38"/>
  <c r="BX71" i="38"/>
  <c r="AP88" i="38"/>
  <c r="AQ88" i="38"/>
  <c r="Z112" i="26"/>
  <c r="Z112" i="5"/>
  <c r="Z112" i="25"/>
  <c r="Z112" i="27"/>
  <c r="E106" i="38"/>
  <c r="AA104" i="13"/>
  <c r="AG93" i="38"/>
  <c r="AF93" i="38"/>
  <c r="CC69" i="38"/>
  <c r="CB69" i="38"/>
  <c r="F106" i="38"/>
  <c r="H105" i="38"/>
  <c r="I105" i="38"/>
  <c r="CE68" i="38"/>
  <c r="CD68" i="38"/>
  <c r="T99" i="38"/>
  <c r="U99" i="38"/>
  <c r="N102" i="38"/>
  <c r="O102" i="38"/>
  <c r="BE81" i="38"/>
  <c r="BD81" i="38"/>
  <c r="BF80" i="38"/>
  <c r="BG80" i="38"/>
  <c r="BW72" i="38"/>
  <c r="BV72" i="38"/>
  <c r="BP75" i="38"/>
  <c r="BQ75" i="38"/>
  <c r="AJ91" i="38"/>
  <c r="AK91" i="38"/>
  <c r="AB95" i="38"/>
  <c r="AC95" i="38"/>
  <c r="BT73" i="38"/>
  <c r="BU73" i="38"/>
  <c r="BJ78" i="38"/>
  <c r="BK78" i="38"/>
  <c r="Q101" i="38"/>
  <c r="P101" i="38"/>
  <c r="BH79" i="38"/>
  <c r="BI79" i="38"/>
  <c r="AV85" i="38"/>
  <c r="AW85" i="38"/>
  <c r="AR87" i="38"/>
  <c r="AS87" i="38"/>
  <c r="BN76" i="38"/>
  <c r="BO76" i="38"/>
  <c r="AN89" i="38"/>
  <c r="AO89" i="38"/>
  <c r="BZ70" i="38"/>
  <c r="CA70" i="38"/>
  <c r="AE94" i="38"/>
  <c r="AD94" i="38"/>
  <c r="AU86" i="38"/>
  <c r="AT86" i="38"/>
  <c r="BL77" i="38"/>
  <c r="BM77" i="38"/>
  <c r="AZ83" i="38"/>
  <c r="BA83" i="38"/>
  <c r="AA96" i="38"/>
  <c r="Z96" i="38"/>
  <c r="L103" i="38"/>
  <c r="M103" i="38"/>
  <c r="BC82" i="38"/>
  <c r="BB82" i="38"/>
  <c r="AM90" i="38"/>
  <c r="AL90" i="38"/>
  <c r="BR74" i="38"/>
  <c r="BS74" i="38"/>
  <c r="W98" i="38"/>
  <c r="V98" i="38"/>
  <c r="AH92" i="38"/>
  <c r="AI92" i="38"/>
  <c r="J104" i="38"/>
  <c r="K104" i="38"/>
  <c r="Y97" i="38"/>
  <c r="X97" i="38"/>
  <c r="R100" i="38"/>
  <c r="S100" i="38"/>
  <c r="CF67" i="38"/>
  <c r="CG67" i="38"/>
  <c r="CH103" i="38"/>
  <c r="J117" i="27" l="1"/>
  <c r="K118" i="27"/>
  <c r="O117" i="27"/>
  <c r="K118" i="26"/>
  <c r="J117" i="26"/>
  <c r="O117" i="26"/>
  <c r="K184" i="25"/>
  <c r="J183" i="25"/>
  <c r="O183" i="25"/>
  <c r="K126" i="5"/>
  <c r="O125" i="5"/>
  <c r="J125" i="5"/>
  <c r="AB102" i="13"/>
  <c r="AA110" i="26"/>
  <c r="AA110" i="27"/>
  <c r="AA110" i="5"/>
  <c r="AA110" i="25"/>
  <c r="BS75" i="38"/>
  <c r="BR75" i="38"/>
  <c r="BY72" i="38"/>
  <c r="BX72" i="38"/>
  <c r="M104" i="38"/>
  <c r="L104" i="38"/>
  <c r="AY85" i="38"/>
  <c r="AX85" i="38"/>
  <c r="U100" i="38"/>
  <c r="T100" i="38"/>
  <c r="O103" i="38"/>
  <c r="N103" i="38"/>
  <c r="BP76" i="38"/>
  <c r="BQ76" i="38"/>
  <c r="AL91" i="38"/>
  <c r="AM91" i="38"/>
  <c r="K105" i="38"/>
  <c r="J105" i="38"/>
  <c r="AF94" i="38"/>
  <c r="AG94" i="38"/>
  <c r="BL78" i="38"/>
  <c r="BM78" i="38"/>
  <c r="BV73" i="38"/>
  <c r="BW73" i="38"/>
  <c r="W99" i="38"/>
  <c r="V99" i="38"/>
  <c r="AI93" i="38"/>
  <c r="AH93" i="38"/>
  <c r="BD82" i="38"/>
  <c r="BE82" i="38"/>
  <c r="CG68" i="38"/>
  <c r="CF68" i="38"/>
  <c r="AC96" i="38"/>
  <c r="AB96" i="38"/>
  <c r="BA84" i="38"/>
  <c r="AZ84" i="38"/>
  <c r="Q102" i="38"/>
  <c r="P102" i="38"/>
  <c r="CB70" i="38"/>
  <c r="CC70" i="38"/>
  <c r="AK92" i="38"/>
  <c r="AJ92" i="38"/>
  <c r="BO77" i="38"/>
  <c r="BN77" i="38"/>
  <c r="AQ89" i="38"/>
  <c r="AP89" i="38"/>
  <c r="BJ79" i="38"/>
  <c r="BK79" i="38"/>
  <c r="AE95" i="38"/>
  <c r="AD95" i="38"/>
  <c r="BH80" i="38"/>
  <c r="BI80" i="38"/>
  <c r="AR88" i="38"/>
  <c r="AS88" i="38"/>
  <c r="AA97" i="38"/>
  <c r="Z97" i="38"/>
  <c r="H106" i="38"/>
  <c r="F107" i="38"/>
  <c r="I106" i="38"/>
  <c r="BT74" i="38"/>
  <c r="BU74" i="38"/>
  <c r="AT87" i="38"/>
  <c r="AU87" i="38"/>
  <c r="CE69" i="38"/>
  <c r="CD69" i="38"/>
  <c r="AN90" i="38"/>
  <c r="AO90" i="38"/>
  <c r="BC83" i="38"/>
  <c r="BB83" i="38"/>
  <c r="X98" i="38"/>
  <c r="Y98" i="38"/>
  <c r="AW86" i="38"/>
  <c r="AV86" i="38"/>
  <c r="R101" i="38"/>
  <c r="S101" i="38"/>
  <c r="BF81" i="38"/>
  <c r="BG81" i="38"/>
  <c r="Z113" i="26"/>
  <c r="Z113" i="25"/>
  <c r="Z113" i="27"/>
  <c r="E107" i="38"/>
  <c r="Z113" i="5"/>
  <c r="AA105" i="13"/>
  <c r="CA71" i="38"/>
  <c r="BZ71" i="38"/>
  <c r="CH104" i="38"/>
  <c r="O118" i="27" l="1"/>
  <c r="J118" i="27"/>
  <c r="K119" i="27"/>
  <c r="K119" i="26"/>
  <c r="O118" i="26"/>
  <c r="J118" i="26"/>
  <c r="K127" i="5"/>
  <c r="J126" i="5"/>
  <c r="O126" i="5"/>
  <c r="K185" i="25"/>
  <c r="J184" i="25"/>
  <c r="O184" i="25"/>
  <c r="AA111" i="25"/>
  <c r="AB103" i="13"/>
  <c r="AA111" i="27"/>
  <c r="AA111" i="26"/>
  <c r="AA111" i="5"/>
  <c r="AP90" i="38"/>
  <c r="AQ90" i="38"/>
  <c r="AE96" i="38"/>
  <c r="AD96" i="38"/>
  <c r="BT75" i="38"/>
  <c r="BU75" i="38"/>
  <c r="J106" i="38"/>
  <c r="K106" i="38"/>
  <c r="CE70" i="38"/>
  <c r="CD70" i="38"/>
  <c r="BJ80" i="38"/>
  <c r="BK80" i="38"/>
  <c r="AI94" i="38"/>
  <c r="AH94" i="38"/>
  <c r="AM92" i="38"/>
  <c r="AL92" i="38"/>
  <c r="W100" i="38"/>
  <c r="V100" i="38"/>
  <c r="AX86" i="38"/>
  <c r="AY86" i="38"/>
  <c r="CC71" i="38"/>
  <c r="CB71" i="38"/>
  <c r="AA98" i="38"/>
  <c r="Z98" i="38"/>
  <c r="AV87" i="38"/>
  <c r="AW87" i="38"/>
  <c r="AS89" i="38"/>
  <c r="AR89" i="38"/>
  <c r="R102" i="38"/>
  <c r="S102" i="38"/>
  <c r="N104" i="38"/>
  <c r="O104" i="38"/>
  <c r="AF95" i="38"/>
  <c r="AG95" i="38"/>
  <c r="X99" i="38"/>
  <c r="Y99" i="38"/>
  <c r="Z114" i="26"/>
  <c r="Z114" i="27"/>
  <c r="Z114" i="25"/>
  <c r="Z114" i="5"/>
  <c r="E108" i="38"/>
  <c r="AA106" i="13"/>
  <c r="BL79" i="38"/>
  <c r="BM79" i="38"/>
  <c r="BY73" i="38"/>
  <c r="BX73" i="38"/>
  <c r="BE83" i="38"/>
  <c r="BD83" i="38"/>
  <c r="AT88" i="38"/>
  <c r="AU88" i="38"/>
  <c r="BG82" i="38"/>
  <c r="BF82" i="38"/>
  <c r="BO78" i="38"/>
  <c r="BN78" i="38"/>
  <c r="BS76" i="38"/>
  <c r="BR76" i="38"/>
  <c r="U101" i="38"/>
  <c r="T101" i="38"/>
  <c r="I107" i="38"/>
  <c r="F108" i="38"/>
  <c r="H107" i="38"/>
  <c r="L105" i="38"/>
  <c r="M105" i="38"/>
  <c r="CF69" i="38"/>
  <c r="CG69" i="38"/>
  <c r="AB97" i="38"/>
  <c r="AC97" i="38"/>
  <c r="BA85" i="38"/>
  <c r="AZ85" i="38"/>
  <c r="AO91" i="38"/>
  <c r="AN91" i="38"/>
  <c r="BH81" i="38"/>
  <c r="BI81" i="38"/>
  <c r="BV74" i="38"/>
  <c r="BW74" i="38"/>
  <c r="BP77" i="38"/>
  <c r="BQ77" i="38"/>
  <c r="BB84" i="38"/>
  <c r="BC84" i="38"/>
  <c r="AK93" i="38"/>
  <c r="AJ93" i="38"/>
  <c r="Q103" i="38"/>
  <c r="P103" i="38"/>
  <c r="BZ72" i="38"/>
  <c r="CA72" i="38"/>
  <c r="CH105" i="38"/>
  <c r="O119" i="27" l="1"/>
  <c r="J119" i="27"/>
  <c r="K120" i="27"/>
  <c r="K120" i="26"/>
  <c r="O119" i="26"/>
  <c r="J119" i="26"/>
  <c r="K186" i="25"/>
  <c r="O185" i="25"/>
  <c r="J185" i="25"/>
  <c r="K128" i="5"/>
  <c r="O127" i="5"/>
  <c r="J127" i="5"/>
  <c r="AA112" i="5"/>
  <c r="AA112" i="25"/>
  <c r="AB104" i="13"/>
  <c r="AA112" i="27"/>
  <c r="AA112" i="26"/>
  <c r="AW88" i="38"/>
  <c r="AV88" i="38"/>
  <c r="X100" i="38"/>
  <c r="Y100" i="38"/>
  <c r="BK81" i="38"/>
  <c r="BJ81" i="38"/>
  <c r="Z115" i="5"/>
  <c r="AA107" i="13"/>
  <c r="Z115" i="27"/>
  <c r="E109" i="38"/>
  <c r="Z115" i="25"/>
  <c r="Z115" i="26"/>
  <c r="AR90" i="38"/>
  <c r="AS90" i="38"/>
  <c r="AP91" i="38"/>
  <c r="AQ91" i="38"/>
  <c r="AN92" i="38"/>
  <c r="AO92" i="38"/>
  <c r="BD84" i="38"/>
  <c r="BE84" i="38"/>
  <c r="BP78" i="38"/>
  <c r="BQ78" i="38"/>
  <c r="BX74" i="38"/>
  <c r="BY74" i="38"/>
  <c r="AE97" i="38"/>
  <c r="AD97" i="38"/>
  <c r="W101" i="38"/>
  <c r="V101" i="38"/>
  <c r="AA99" i="38"/>
  <c r="Z99" i="38"/>
  <c r="BA86" i="38"/>
  <c r="AZ86" i="38"/>
  <c r="BL80" i="38"/>
  <c r="BM80" i="38"/>
  <c r="AL93" i="38"/>
  <c r="AM93" i="38"/>
  <c r="CG70" i="38"/>
  <c r="CF70" i="38"/>
  <c r="AH95" i="38"/>
  <c r="AI95" i="38"/>
  <c r="O105" i="38"/>
  <c r="N105" i="38"/>
  <c r="L106" i="38"/>
  <c r="M106" i="38"/>
  <c r="BB85" i="38"/>
  <c r="BC85" i="38"/>
  <c r="J107" i="38"/>
  <c r="K107" i="38"/>
  <c r="CD71" i="38"/>
  <c r="CE71" i="38"/>
  <c r="AJ94" i="38"/>
  <c r="AK94" i="38"/>
  <c r="BU76" i="38"/>
  <c r="BT76" i="38"/>
  <c r="AX87" i="38"/>
  <c r="AY87" i="38"/>
  <c r="CA73" i="38"/>
  <c r="BZ73" i="38"/>
  <c r="P104" i="38"/>
  <c r="Q104" i="38"/>
  <c r="CB72" i="38"/>
  <c r="CC72" i="38"/>
  <c r="BR77" i="38"/>
  <c r="BS77" i="38"/>
  <c r="F109" i="38"/>
  <c r="I108" i="38"/>
  <c r="H108" i="38"/>
  <c r="BI82" i="38"/>
  <c r="BH82" i="38"/>
  <c r="U102" i="38"/>
  <c r="T102" i="38"/>
  <c r="BW75" i="38"/>
  <c r="BV75" i="38"/>
  <c r="BF83" i="38"/>
  <c r="BG83" i="38"/>
  <c r="AB98" i="38"/>
  <c r="AC98" i="38"/>
  <c r="S103" i="38"/>
  <c r="R103" i="38"/>
  <c r="BN79" i="38"/>
  <c r="BO79" i="38"/>
  <c r="AT89" i="38"/>
  <c r="AU89" i="38"/>
  <c r="AF96" i="38"/>
  <c r="AG96" i="38"/>
  <c r="CH106" i="38"/>
  <c r="J120" i="27" l="1"/>
  <c r="K121" i="27"/>
  <c r="O120" i="27"/>
  <c r="K121" i="26"/>
  <c r="O120" i="26"/>
  <c r="J120" i="26"/>
  <c r="K187" i="25"/>
  <c r="O186" i="25"/>
  <c r="J186" i="25"/>
  <c r="K129" i="5"/>
  <c r="J128" i="5"/>
  <c r="O128" i="5"/>
  <c r="AA113" i="25"/>
  <c r="AB105" i="13"/>
  <c r="AA113" i="27"/>
  <c r="AA113" i="5"/>
  <c r="AA113" i="26"/>
  <c r="BY75" i="38"/>
  <c r="BX75" i="38"/>
  <c r="CF71" i="38"/>
  <c r="CG71" i="38"/>
  <c r="L107" i="38"/>
  <c r="M107" i="38"/>
  <c r="BV76" i="38"/>
  <c r="BW76" i="38"/>
  <c r="AW89" i="38"/>
  <c r="AV89" i="38"/>
  <c r="BH83" i="38"/>
  <c r="BI83" i="38"/>
  <c r="CC73" i="38"/>
  <c r="CB73" i="38"/>
  <c r="P105" i="38"/>
  <c r="Q105" i="38"/>
  <c r="AF97" i="38"/>
  <c r="AG97" i="38"/>
  <c r="AA108" i="13"/>
  <c r="Z116" i="27"/>
  <c r="Z116" i="25"/>
  <c r="Z116" i="5"/>
  <c r="Z116" i="26"/>
  <c r="E110" i="38"/>
  <c r="AA100" i="38"/>
  <c r="Z100" i="38"/>
  <c r="AX88" i="38"/>
  <c r="AY88" i="38"/>
  <c r="U103" i="38"/>
  <c r="T103" i="38"/>
  <c r="BA87" i="38"/>
  <c r="AZ87" i="38"/>
  <c r="AJ95" i="38"/>
  <c r="AK95" i="38"/>
  <c r="AS91" i="38"/>
  <c r="AR91" i="38"/>
  <c r="BJ82" i="38"/>
  <c r="BK82" i="38"/>
  <c r="CD72" i="38"/>
  <c r="CE72" i="38"/>
  <c r="BD85" i="38"/>
  <c r="BE85" i="38"/>
  <c r="BR78" i="38"/>
  <c r="BS78" i="38"/>
  <c r="AT90" i="38"/>
  <c r="AU90" i="38"/>
  <c r="BM81" i="38"/>
  <c r="BL81" i="38"/>
  <c r="H109" i="38"/>
  <c r="F110" i="38"/>
  <c r="I109" i="38"/>
  <c r="BO80" i="38"/>
  <c r="BN80" i="38"/>
  <c r="AQ92" i="38"/>
  <c r="AP92" i="38"/>
  <c r="BC86" i="38"/>
  <c r="BB86" i="38"/>
  <c r="V102" i="38"/>
  <c r="W102" i="38"/>
  <c r="AB99" i="38"/>
  <c r="AC99" i="38"/>
  <c r="AH96" i="38"/>
  <c r="AI96" i="38"/>
  <c r="AD98" i="38"/>
  <c r="AE98" i="38"/>
  <c r="Y101" i="38"/>
  <c r="X101" i="38"/>
  <c r="BP79" i="38"/>
  <c r="BQ79" i="38"/>
  <c r="BT77" i="38"/>
  <c r="BU77" i="38"/>
  <c r="CA74" i="38"/>
  <c r="BZ74" i="38"/>
  <c r="J108" i="38"/>
  <c r="K108" i="38"/>
  <c r="R104" i="38"/>
  <c r="S104" i="38"/>
  <c r="AL94" i="38"/>
  <c r="AM94" i="38"/>
  <c r="O106" i="38"/>
  <c r="N106" i="38"/>
  <c r="AO93" i="38"/>
  <c r="AN93" i="38"/>
  <c r="BF84" i="38"/>
  <c r="BG84" i="38"/>
  <c r="CH107" i="38"/>
  <c r="K122" i="27" l="1"/>
  <c r="O121" i="27"/>
  <c r="J121" i="27"/>
  <c r="K122" i="26"/>
  <c r="J121" i="26"/>
  <c r="O121" i="26"/>
  <c r="K130" i="5"/>
  <c r="O129" i="5"/>
  <c r="J129" i="5"/>
  <c r="K188" i="25"/>
  <c r="O187" i="25"/>
  <c r="J187" i="25"/>
  <c r="AA114" i="26"/>
  <c r="AA114" i="25"/>
  <c r="AA114" i="5"/>
  <c r="AB106" i="13"/>
  <c r="AA114" i="27"/>
  <c r="AM95" i="38"/>
  <c r="AL95" i="38"/>
  <c r="BZ75" i="38"/>
  <c r="CA75" i="38"/>
  <c r="AF98" i="38"/>
  <c r="AG98" i="38"/>
  <c r="BC87" i="38"/>
  <c r="BB87" i="38"/>
  <c r="V103" i="38"/>
  <c r="W103" i="38"/>
  <c r="L108" i="38"/>
  <c r="M108" i="38"/>
  <c r="Y102" i="38"/>
  <c r="X102" i="38"/>
  <c r="H110" i="38"/>
  <c r="I110" i="38"/>
  <c r="F111" i="38"/>
  <c r="AC100" i="38"/>
  <c r="AB100" i="38"/>
  <c r="BJ83" i="38"/>
  <c r="BK83" i="38"/>
  <c r="K109" i="38"/>
  <c r="J109" i="38"/>
  <c r="Z117" i="25"/>
  <c r="Z117" i="26"/>
  <c r="AA109" i="13"/>
  <c r="E111" i="38"/>
  <c r="Z117" i="5"/>
  <c r="Z117" i="27"/>
  <c r="BV77" i="38"/>
  <c r="BW77" i="38"/>
  <c r="S105" i="38"/>
  <c r="R105" i="38"/>
  <c r="BP80" i="38"/>
  <c r="BQ80" i="38"/>
  <c r="AV90" i="38"/>
  <c r="AW90" i="38"/>
  <c r="BL82" i="38"/>
  <c r="BM82" i="38"/>
  <c r="CE73" i="38"/>
  <c r="CD73" i="38"/>
  <c r="CB74" i="38"/>
  <c r="CC74" i="38"/>
  <c r="BD86" i="38"/>
  <c r="BE86" i="38"/>
  <c r="AI97" i="38"/>
  <c r="AH97" i="38"/>
  <c r="AS92" i="38"/>
  <c r="AR92" i="38"/>
  <c r="AJ96" i="38"/>
  <c r="AK96" i="38"/>
  <c r="BI84" i="38"/>
  <c r="BH84" i="38"/>
  <c r="U104" i="38"/>
  <c r="T104" i="38"/>
  <c r="BR79" i="38"/>
  <c r="BS79" i="38"/>
  <c r="AD99" i="38"/>
  <c r="AE99" i="38"/>
  <c r="AU91" i="38"/>
  <c r="AT91" i="38"/>
  <c r="N107" i="38"/>
  <c r="O107" i="38"/>
  <c r="Q106" i="38"/>
  <c r="P106" i="38"/>
  <c r="BG85" i="38"/>
  <c r="BF85" i="38"/>
  <c r="AY89" i="38"/>
  <c r="AX89" i="38"/>
  <c r="BN81" i="38"/>
  <c r="BO81" i="38"/>
  <c r="CF72" i="38"/>
  <c r="CG72" i="38"/>
  <c r="AN94" i="38"/>
  <c r="AO94" i="38"/>
  <c r="BY76" i="38"/>
  <c r="BX76" i="38"/>
  <c r="AQ93" i="38"/>
  <c r="AP93" i="38"/>
  <c r="Z101" i="38"/>
  <c r="AA101" i="38"/>
  <c r="BT78" i="38"/>
  <c r="BU78" i="38"/>
  <c r="BA88" i="38"/>
  <c r="AZ88" i="38"/>
  <c r="CH108" i="38"/>
  <c r="O122" i="27" l="1"/>
  <c r="J122" i="27"/>
  <c r="K123" i="27"/>
  <c r="K123" i="26"/>
  <c r="J122" i="26"/>
  <c r="O122" i="26"/>
  <c r="K189" i="25"/>
  <c r="O188" i="25"/>
  <c r="J188" i="25"/>
  <c r="K131" i="5"/>
  <c r="O130" i="5"/>
  <c r="J130" i="5"/>
  <c r="AA115" i="26"/>
  <c r="AA115" i="27"/>
  <c r="AB107" i="13"/>
  <c r="AA115" i="25"/>
  <c r="AA115" i="5"/>
  <c r="AU92" i="38"/>
  <c r="AT92" i="38"/>
  <c r="AO95" i="38"/>
  <c r="AN95" i="38"/>
  <c r="BU79" i="38"/>
  <c r="BT79" i="38"/>
  <c r="BQ81" i="38"/>
  <c r="BP81" i="38"/>
  <c r="BY77" i="38"/>
  <c r="BX77" i="38"/>
  <c r="M109" i="38"/>
  <c r="L109" i="38"/>
  <c r="BW78" i="38"/>
  <c r="BV78" i="38"/>
  <c r="AP94" i="38"/>
  <c r="AQ94" i="38"/>
  <c r="AG99" i="38"/>
  <c r="AF99" i="38"/>
  <c r="AL96" i="38"/>
  <c r="AM96" i="38"/>
  <c r="CE74" i="38"/>
  <c r="CD74" i="38"/>
  <c r="BS80" i="38"/>
  <c r="BR80" i="38"/>
  <c r="E112" i="38"/>
  <c r="Z118" i="5"/>
  <c r="Z118" i="26"/>
  <c r="Z118" i="27"/>
  <c r="Z118" i="25"/>
  <c r="AA110" i="13"/>
  <c r="AE100" i="38"/>
  <c r="AD100" i="38"/>
  <c r="N108" i="38"/>
  <c r="O108" i="38"/>
  <c r="CC75" i="38"/>
  <c r="CB75" i="38"/>
  <c r="S106" i="38"/>
  <c r="R106" i="38"/>
  <c r="U105" i="38"/>
  <c r="T105" i="38"/>
  <c r="P107" i="38"/>
  <c r="Q107" i="38"/>
  <c r="BB88" i="38"/>
  <c r="BC88" i="38"/>
  <c r="CA76" i="38"/>
  <c r="BZ76" i="38"/>
  <c r="AZ89" i="38"/>
  <c r="BA89" i="38"/>
  <c r="AW91" i="38"/>
  <c r="AV91" i="38"/>
  <c r="BK84" i="38"/>
  <c r="BJ84" i="38"/>
  <c r="AA102" i="38"/>
  <c r="Z102" i="38"/>
  <c r="CF73" i="38"/>
  <c r="CG73" i="38"/>
  <c r="I111" i="38"/>
  <c r="H111" i="38"/>
  <c r="F112" i="38"/>
  <c r="AR93" i="38"/>
  <c r="AS93" i="38"/>
  <c r="AK97" i="38"/>
  <c r="AJ97" i="38"/>
  <c r="K110" i="38"/>
  <c r="J110" i="38"/>
  <c r="BF86" i="38"/>
  <c r="BG86" i="38"/>
  <c r="AY90" i="38"/>
  <c r="AX90" i="38"/>
  <c r="AI98" i="38"/>
  <c r="AH98" i="38"/>
  <c r="AC101" i="38"/>
  <c r="AB101" i="38"/>
  <c r="Y103" i="38"/>
  <c r="X103" i="38"/>
  <c r="W104" i="38"/>
  <c r="V104" i="38"/>
  <c r="BE87" i="38"/>
  <c r="BD87" i="38"/>
  <c r="BO82" i="38"/>
  <c r="BN82" i="38"/>
  <c r="BI85" i="38"/>
  <c r="BH85" i="38"/>
  <c r="BM83" i="38"/>
  <c r="BL83" i="38"/>
  <c r="CH109" i="38"/>
  <c r="J123" i="27" l="1"/>
  <c r="K124" i="27"/>
  <c r="O123" i="27"/>
  <c r="K124" i="26"/>
  <c r="O123" i="26"/>
  <c r="J123" i="26"/>
  <c r="K190" i="25"/>
  <c r="O189" i="25"/>
  <c r="J189" i="25"/>
  <c r="K132" i="5"/>
  <c r="J131" i="5"/>
  <c r="O131" i="5"/>
  <c r="AB108" i="13"/>
  <c r="AA116" i="5"/>
  <c r="AA116" i="27"/>
  <c r="AA116" i="25"/>
  <c r="AA116" i="26"/>
  <c r="BP82" i="38"/>
  <c r="BQ82" i="38"/>
  <c r="R107" i="38"/>
  <c r="S107" i="38"/>
  <c r="BZ77" i="38"/>
  <c r="CA77" i="38"/>
  <c r="AF100" i="38"/>
  <c r="AG100" i="38"/>
  <c r="AL97" i="38"/>
  <c r="AM97" i="38"/>
  <c r="BR81" i="38"/>
  <c r="BS81" i="38"/>
  <c r="AB102" i="38"/>
  <c r="AC102" i="38"/>
  <c r="BH86" i="38"/>
  <c r="BI86" i="38"/>
  <c r="J111" i="38"/>
  <c r="K111" i="38"/>
  <c r="AY91" i="38"/>
  <c r="AX91" i="38"/>
  <c r="AN96" i="38"/>
  <c r="AO96" i="38"/>
  <c r="L110" i="38"/>
  <c r="M110" i="38"/>
  <c r="Q108" i="38"/>
  <c r="P108" i="38"/>
  <c r="AW92" i="38"/>
  <c r="AV92" i="38"/>
  <c r="AK98" i="38"/>
  <c r="AJ98" i="38"/>
  <c r="AS94" i="38"/>
  <c r="AR94" i="38"/>
  <c r="X104" i="38"/>
  <c r="Y104" i="38"/>
  <c r="AZ90" i="38"/>
  <c r="BA90" i="38"/>
  <c r="CG74" i="38"/>
  <c r="CF74" i="38"/>
  <c r="BX78" i="38"/>
  <c r="BY78" i="38"/>
  <c r="BW79" i="38"/>
  <c r="BV79" i="38"/>
  <c r="AE101" i="38"/>
  <c r="AD101" i="38"/>
  <c r="AI99" i="38"/>
  <c r="AH99" i="38"/>
  <c r="V105" i="38"/>
  <c r="W105" i="38"/>
  <c r="Z119" i="5"/>
  <c r="AA111" i="13"/>
  <c r="E113" i="38"/>
  <c r="Z119" i="27"/>
  <c r="Z119" i="26"/>
  <c r="Z119" i="25"/>
  <c r="CC76" i="38"/>
  <c r="CB76" i="38"/>
  <c r="BO83" i="38"/>
  <c r="BN83" i="38"/>
  <c r="AU93" i="38"/>
  <c r="AT93" i="38"/>
  <c r="BL84" i="38"/>
  <c r="BM84" i="38"/>
  <c r="CD75" i="38"/>
  <c r="CE75" i="38"/>
  <c r="BF87" i="38"/>
  <c r="BG87" i="38"/>
  <c r="BB89" i="38"/>
  <c r="BC89" i="38"/>
  <c r="BT80" i="38"/>
  <c r="BU80" i="38"/>
  <c r="T106" i="38"/>
  <c r="U106" i="38"/>
  <c r="BJ85" i="38"/>
  <c r="BK85" i="38"/>
  <c r="AA103" i="38"/>
  <c r="Z103" i="38"/>
  <c r="I112" i="38"/>
  <c r="F113" i="38"/>
  <c r="H112" i="38"/>
  <c r="BE88" i="38"/>
  <c r="BD88" i="38"/>
  <c r="N109" i="38"/>
  <c r="O109" i="38"/>
  <c r="AP95" i="38"/>
  <c r="AQ95" i="38"/>
  <c r="CH110" i="38"/>
  <c r="J124" i="27" l="1"/>
  <c r="O124" i="27"/>
  <c r="K125" i="27"/>
  <c r="K125" i="26"/>
  <c r="O124" i="26"/>
  <c r="J124" i="26"/>
  <c r="K133" i="5"/>
  <c r="O132" i="5"/>
  <c r="J132" i="5"/>
  <c r="K191" i="25"/>
  <c r="O190" i="25"/>
  <c r="J190" i="25"/>
  <c r="AA117" i="27"/>
  <c r="AB109" i="13"/>
  <c r="AA117" i="26"/>
  <c r="AA117" i="25"/>
  <c r="AA117" i="5"/>
  <c r="BG88" i="38"/>
  <c r="BF88" i="38"/>
  <c r="BY79" i="38"/>
  <c r="BX79" i="38"/>
  <c r="AO97" i="38"/>
  <c r="AN97" i="38"/>
  <c r="V106" i="38"/>
  <c r="W106" i="38"/>
  <c r="BZ78" i="38"/>
  <c r="CA78" i="38"/>
  <c r="Q109" i="38"/>
  <c r="P109" i="38"/>
  <c r="BP83" i="38"/>
  <c r="BQ83" i="38"/>
  <c r="BC90" i="38"/>
  <c r="BB90" i="38"/>
  <c r="BU81" i="38"/>
  <c r="BT81" i="38"/>
  <c r="T107" i="38"/>
  <c r="U107" i="38"/>
  <c r="BI87" i="38"/>
  <c r="BH87" i="38"/>
  <c r="Z104" i="38"/>
  <c r="AA104" i="38"/>
  <c r="BS82" i="38"/>
  <c r="BR82" i="38"/>
  <c r="CF75" i="38"/>
  <c r="CG75" i="38"/>
  <c r="AU94" i="38"/>
  <c r="AT94" i="38"/>
  <c r="H113" i="38"/>
  <c r="F114" i="38"/>
  <c r="I113" i="38"/>
  <c r="O110" i="38"/>
  <c r="N110" i="38"/>
  <c r="AI100" i="38"/>
  <c r="AH100" i="38"/>
  <c r="BV80" i="38"/>
  <c r="BW80" i="38"/>
  <c r="BN84" i="38"/>
  <c r="BO84" i="38"/>
  <c r="AJ99" i="38"/>
  <c r="AK99" i="38"/>
  <c r="AL98" i="38"/>
  <c r="AM98" i="38"/>
  <c r="BL85" i="38"/>
  <c r="BM85" i="38"/>
  <c r="CD76" i="38"/>
  <c r="CE76" i="38"/>
  <c r="K112" i="38"/>
  <c r="J112" i="38"/>
  <c r="Y105" i="38"/>
  <c r="X105" i="38"/>
  <c r="AR95" i="38"/>
  <c r="AS95" i="38"/>
  <c r="AB103" i="38"/>
  <c r="AC103" i="38"/>
  <c r="AV93" i="38"/>
  <c r="AW93" i="38"/>
  <c r="AQ96" i="38"/>
  <c r="AP96" i="38"/>
  <c r="AD102" i="38"/>
  <c r="AE102" i="38"/>
  <c r="CC77" i="38"/>
  <c r="CB77" i="38"/>
  <c r="S108" i="38"/>
  <c r="R108" i="38"/>
  <c r="M111" i="38"/>
  <c r="L111" i="38"/>
  <c r="BJ86" i="38"/>
  <c r="BK86" i="38"/>
  <c r="BD89" i="38"/>
  <c r="BE89" i="38"/>
  <c r="AA112" i="13"/>
  <c r="Z120" i="27"/>
  <c r="Z120" i="26"/>
  <c r="Z120" i="25"/>
  <c r="E114" i="38"/>
  <c r="Z120" i="5"/>
  <c r="AF101" i="38"/>
  <c r="AG101" i="38"/>
  <c r="AX92" i="38"/>
  <c r="AY92" i="38"/>
  <c r="AZ91" i="38"/>
  <c r="BA91" i="38"/>
  <c r="CH111" i="38"/>
  <c r="J125" i="27" l="1"/>
  <c r="O125" i="27"/>
  <c r="K126" i="27"/>
  <c r="K126" i="26"/>
  <c r="O125" i="26"/>
  <c r="J125" i="26"/>
  <c r="K192" i="25"/>
  <c r="J191" i="25"/>
  <c r="O191" i="25"/>
  <c r="K134" i="5"/>
  <c r="O133" i="5"/>
  <c r="J133" i="5"/>
  <c r="AA118" i="25"/>
  <c r="AA118" i="27"/>
  <c r="AA118" i="5"/>
  <c r="AA118" i="26"/>
  <c r="AB110" i="13"/>
  <c r="AM99" i="38"/>
  <c r="AL99" i="38"/>
  <c r="BU82" i="38"/>
  <c r="BT82" i="38"/>
  <c r="AI101" i="38"/>
  <c r="AH101" i="38"/>
  <c r="BQ84" i="38"/>
  <c r="BP84" i="38"/>
  <c r="BE90" i="38"/>
  <c r="BD90" i="38"/>
  <c r="BA92" i="38"/>
  <c r="AZ92" i="38"/>
  <c r="U108" i="38"/>
  <c r="T108" i="38"/>
  <c r="M112" i="38"/>
  <c r="L112" i="38"/>
  <c r="P110" i="38"/>
  <c r="Q110" i="38"/>
  <c r="W107" i="38"/>
  <c r="V107" i="38"/>
  <c r="BI88" i="38"/>
  <c r="BH88" i="38"/>
  <c r="CB78" i="38"/>
  <c r="CC78" i="38"/>
  <c r="AD103" i="38"/>
  <c r="AE103" i="38"/>
  <c r="Z121" i="26"/>
  <c r="Z121" i="25"/>
  <c r="Z121" i="27"/>
  <c r="E115" i="38"/>
  <c r="Z121" i="5"/>
  <c r="AA113" i="13"/>
  <c r="AC104" i="38"/>
  <c r="AB104" i="38"/>
  <c r="BL86" i="38"/>
  <c r="BM86" i="38"/>
  <c r="AG102" i="38"/>
  <c r="AF102" i="38"/>
  <c r="AU95" i="38"/>
  <c r="AT95" i="38"/>
  <c r="BO85" i="38"/>
  <c r="BN85" i="38"/>
  <c r="BX80" i="38"/>
  <c r="BY80" i="38"/>
  <c r="AV94" i="38"/>
  <c r="AW94" i="38"/>
  <c r="BK87" i="38"/>
  <c r="BJ87" i="38"/>
  <c r="AQ97" i="38"/>
  <c r="AP97" i="38"/>
  <c r="AY93" i="38"/>
  <c r="AX93" i="38"/>
  <c r="BW81" i="38"/>
  <c r="BV81" i="38"/>
  <c r="CE77" i="38"/>
  <c r="CD77" i="38"/>
  <c r="BF89" i="38"/>
  <c r="BG89" i="38"/>
  <c r="H114" i="38"/>
  <c r="I114" i="38"/>
  <c r="F115" i="38"/>
  <c r="BB91" i="38"/>
  <c r="BC91" i="38"/>
  <c r="N111" i="38"/>
  <c r="O111" i="38"/>
  <c r="AR96" i="38"/>
  <c r="AS96" i="38"/>
  <c r="Z105" i="38"/>
  <c r="AA105" i="38"/>
  <c r="AK100" i="38"/>
  <c r="AJ100" i="38"/>
  <c r="BR83" i="38"/>
  <c r="BS83" i="38"/>
  <c r="CG76" i="38"/>
  <c r="CF76" i="38"/>
  <c r="J113" i="38"/>
  <c r="K113" i="38"/>
  <c r="Y106" i="38"/>
  <c r="X106" i="38"/>
  <c r="AO98" i="38"/>
  <c r="AN98" i="38"/>
  <c r="S109" i="38"/>
  <c r="R109" i="38"/>
  <c r="CA79" i="38"/>
  <c r="BZ79" i="38"/>
  <c r="CH112" i="38"/>
  <c r="O126" i="27" l="1"/>
  <c r="K127" i="27"/>
  <c r="J126" i="27"/>
  <c r="K127" i="26"/>
  <c r="J126" i="26"/>
  <c r="O126" i="26"/>
  <c r="K193" i="25"/>
  <c r="O192" i="25"/>
  <c r="J192" i="25"/>
  <c r="K135" i="5"/>
  <c r="J134" i="5"/>
  <c r="O134" i="5"/>
  <c r="AA119" i="5"/>
  <c r="AA119" i="25"/>
  <c r="AA119" i="26"/>
  <c r="AB111" i="13"/>
  <c r="AA119" i="27"/>
  <c r="AQ98" i="38"/>
  <c r="AP98" i="38"/>
  <c r="AN99" i="38"/>
  <c r="AO99" i="38"/>
  <c r="CF77" i="38"/>
  <c r="CG77" i="38"/>
  <c r="AF103" i="38"/>
  <c r="AG103" i="38"/>
  <c r="AA106" i="38"/>
  <c r="Z106" i="38"/>
  <c r="BY81" i="38"/>
  <c r="BX81" i="38"/>
  <c r="AT96" i="38"/>
  <c r="AU96" i="38"/>
  <c r="AR97" i="38"/>
  <c r="AS97" i="38"/>
  <c r="BQ85" i="38"/>
  <c r="BP85" i="38"/>
  <c r="AE104" i="38"/>
  <c r="AD104" i="38"/>
  <c r="BH89" i="38"/>
  <c r="BI89" i="38"/>
  <c r="O112" i="38"/>
  <c r="N112" i="38"/>
  <c r="CB79" i="38"/>
  <c r="CC79" i="38"/>
  <c r="F116" i="38"/>
  <c r="I115" i="38"/>
  <c r="H115" i="38"/>
  <c r="AX94" i="38"/>
  <c r="AY94" i="38"/>
  <c r="E116" i="38"/>
  <c r="Z122" i="5"/>
  <c r="AA114" i="13"/>
  <c r="Z122" i="25"/>
  <c r="Z122" i="27"/>
  <c r="Z122" i="26"/>
  <c r="BJ88" i="38"/>
  <c r="BK88" i="38"/>
  <c r="W108" i="38"/>
  <c r="V108" i="38"/>
  <c r="AJ101" i="38"/>
  <c r="AK101" i="38"/>
  <c r="BG90" i="38"/>
  <c r="BF90" i="38"/>
  <c r="Q111" i="38"/>
  <c r="P111" i="38"/>
  <c r="AV95" i="38"/>
  <c r="AW95" i="38"/>
  <c r="S110" i="38"/>
  <c r="R110" i="38"/>
  <c r="AM100" i="38"/>
  <c r="AL100" i="38"/>
  <c r="BS84" i="38"/>
  <c r="BR84" i="38"/>
  <c r="AH102" i="38"/>
  <c r="AI102" i="38"/>
  <c r="L113" i="38"/>
  <c r="M113" i="38"/>
  <c r="AB105" i="38"/>
  <c r="AC105" i="38"/>
  <c r="AZ93" i="38"/>
  <c r="BA93" i="38"/>
  <c r="BU83" i="38"/>
  <c r="BT83" i="38"/>
  <c r="BL87" i="38"/>
  <c r="BM87" i="38"/>
  <c r="BD91" i="38"/>
  <c r="BE91" i="38"/>
  <c r="CD78" i="38"/>
  <c r="CE78" i="38"/>
  <c r="U109" i="38"/>
  <c r="T109" i="38"/>
  <c r="J114" i="38"/>
  <c r="K114" i="38"/>
  <c r="CA80" i="38"/>
  <c r="BZ80" i="38"/>
  <c r="BN86" i="38"/>
  <c r="BO86" i="38"/>
  <c r="X107" i="38"/>
  <c r="Y107" i="38"/>
  <c r="BC92" i="38"/>
  <c r="BB92" i="38"/>
  <c r="BW82" i="38"/>
  <c r="BV82" i="38"/>
  <c r="CH113" i="38"/>
  <c r="K128" i="27" l="1"/>
  <c r="O127" i="27"/>
  <c r="J127" i="27"/>
  <c r="K128" i="26"/>
  <c r="O127" i="26"/>
  <c r="J127" i="26"/>
  <c r="K194" i="25"/>
  <c r="O193" i="25"/>
  <c r="J193" i="25"/>
  <c r="K136" i="5"/>
  <c r="J135" i="5"/>
  <c r="O135" i="5"/>
  <c r="AA120" i="26"/>
  <c r="AA120" i="27"/>
  <c r="AA120" i="5"/>
  <c r="AA120" i="25"/>
  <c r="AB112" i="13"/>
  <c r="Z107" i="38"/>
  <c r="AA107" i="38"/>
  <c r="Z123" i="5"/>
  <c r="AA115" i="13"/>
  <c r="Z123" i="27"/>
  <c r="Z123" i="26"/>
  <c r="Z123" i="25"/>
  <c r="E117" i="38"/>
  <c r="CG78" i="38"/>
  <c r="CF78" i="38"/>
  <c r="M114" i="38"/>
  <c r="L114" i="38"/>
  <c r="BN87" i="38"/>
  <c r="BO87" i="38"/>
  <c r="O113" i="38"/>
  <c r="N113" i="38"/>
  <c r="AM101" i="38"/>
  <c r="AL101" i="38"/>
  <c r="H116" i="38"/>
  <c r="I116" i="38"/>
  <c r="F117" i="38"/>
  <c r="AP99" i="38"/>
  <c r="AQ99" i="38"/>
  <c r="V109" i="38"/>
  <c r="W109" i="38"/>
  <c r="Y108" i="38"/>
  <c r="X108" i="38"/>
  <c r="BR85" i="38"/>
  <c r="BS85" i="38"/>
  <c r="AY95" i="38"/>
  <c r="AX95" i="38"/>
  <c r="R111" i="38"/>
  <c r="S111" i="38"/>
  <c r="P112" i="38"/>
  <c r="Q112" i="38"/>
  <c r="BP86" i="38"/>
  <c r="BQ86" i="38"/>
  <c r="BL88" i="38"/>
  <c r="BM88" i="38"/>
  <c r="AT97" i="38"/>
  <c r="AU97" i="38"/>
  <c r="BY82" i="38"/>
  <c r="BX82" i="38"/>
  <c r="CC80" i="38"/>
  <c r="CB80" i="38"/>
  <c r="AO100" i="38"/>
  <c r="AN100" i="38"/>
  <c r="BH90" i="38"/>
  <c r="BI90" i="38"/>
  <c r="AZ94" i="38"/>
  <c r="BA94" i="38"/>
  <c r="BV83" i="38"/>
  <c r="BW83" i="38"/>
  <c r="AR98" i="38"/>
  <c r="AS98" i="38"/>
  <c r="AK102" i="38"/>
  <c r="AJ102" i="38"/>
  <c r="CD79" i="38"/>
  <c r="CE79" i="38"/>
  <c r="BT84" i="38"/>
  <c r="BU84" i="38"/>
  <c r="BC93" i="38"/>
  <c r="BB93" i="38"/>
  <c r="AH103" i="38"/>
  <c r="AI103" i="38"/>
  <c r="BF91" i="38"/>
  <c r="BG91" i="38"/>
  <c r="AD105" i="38"/>
  <c r="AE105" i="38"/>
  <c r="J115" i="38"/>
  <c r="K115" i="38"/>
  <c r="BJ89" i="38"/>
  <c r="BK89" i="38"/>
  <c r="AV96" i="38"/>
  <c r="AW96" i="38"/>
  <c r="AC106" i="38"/>
  <c r="AB106" i="38"/>
  <c r="BE92" i="38"/>
  <c r="BD92" i="38"/>
  <c r="U110" i="38"/>
  <c r="T110" i="38"/>
  <c r="AF104" i="38"/>
  <c r="AG104" i="38"/>
  <c r="CA81" i="38"/>
  <c r="BZ81" i="38"/>
  <c r="CH114" i="38"/>
  <c r="O128" i="27" l="1"/>
  <c r="K129" i="27"/>
  <c r="J128" i="27"/>
  <c r="K129" i="26"/>
  <c r="J128" i="26"/>
  <c r="O128" i="26"/>
  <c r="K137" i="5"/>
  <c r="J136" i="5"/>
  <c r="O136" i="5"/>
  <c r="K195" i="25"/>
  <c r="O194" i="25"/>
  <c r="J194" i="25"/>
  <c r="AA121" i="27"/>
  <c r="AA121" i="26"/>
  <c r="AA121" i="5"/>
  <c r="AA121" i="25"/>
  <c r="AB113" i="13"/>
  <c r="W110" i="38"/>
  <c r="V110" i="38"/>
  <c r="BM89" i="38"/>
  <c r="BL89" i="38"/>
  <c r="Y109" i="38"/>
  <c r="X109" i="38"/>
  <c r="AU98" i="38"/>
  <c r="AT98" i="38"/>
  <c r="BN88" i="38"/>
  <c r="BO88" i="38"/>
  <c r="AH104" i="38"/>
  <c r="AI104" i="38"/>
  <c r="AX96" i="38"/>
  <c r="AY96" i="38"/>
  <c r="BI91" i="38"/>
  <c r="BH91" i="38"/>
  <c r="CG79" i="38"/>
  <c r="CF79" i="38"/>
  <c r="BB94" i="38"/>
  <c r="BC94" i="38"/>
  <c r="R112" i="38"/>
  <c r="S112" i="38"/>
  <c r="AN101" i="38"/>
  <c r="AO101" i="38"/>
  <c r="AV97" i="38"/>
  <c r="AW97" i="38"/>
  <c r="AC107" i="38"/>
  <c r="AB107" i="38"/>
  <c r="BA95" i="38"/>
  <c r="AZ95" i="38"/>
  <c r="L115" i="38"/>
  <c r="M115" i="38"/>
  <c r="AR99" i="38"/>
  <c r="AS99" i="38"/>
  <c r="AD106" i="38"/>
  <c r="AE106" i="38"/>
  <c r="CD80" i="38"/>
  <c r="CE80" i="38"/>
  <c r="H117" i="38"/>
  <c r="F118" i="38"/>
  <c r="I117" i="38"/>
  <c r="BP87" i="38"/>
  <c r="BQ87" i="38"/>
  <c r="AL102" i="38"/>
  <c r="AM102" i="38"/>
  <c r="BJ90" i="38"/>
  <c r="BK90" i="38"/>
  <c r="P113" i="38"/>
  <c r="Q113" i="38"/>
  <c r="BG92" i="38"/>
  <c r="BF92" i="38"/>
  <c r="AP100" i="38"/>
  <c r="AQ100" i="38"/>
  <c r="CC81" i="38"/>
  <c r="CB81" i="38"/>
  <c r="AF105" i="38"/>
  <c r="AG105" i="38"/>
  <c r="BV84" i="38"/>
  <c r="BW84" i="38"/>
  <c r="BY83" i="38"/>
  <c r="BX83" i="38"/>
  <c r="BR86" i="38"/>
  <c r="BS86" i="38"/>
  <c r="BT85" i="38"/>
  <c r="BU85" i="38"/>
  <c r="N114" i="38"/>
  <c r="O114" i="38"/>
  <c r="AJ103" i="38"/>
  <c r="AK103" i="38"/>
  <c r="U111" i="38"/>
  <c r="T111" i="38"/>
  <c r="AA116" i="13"/>
  <c r="Z124" i="27"/>
  <c r="Z124" i="25"/>
  <c r="Z124" i="5"/>
  <c r="E118" i="38"/>
  <c r="Z124" i="26"/>
  <c r="BD93" i="38"/>
  <c r="BE93" i="38"/>
  <c r="CA82" i="38"/>
  <c r="BZ82" i="38"/>
  <c r="AA108" i="38"/>
  <c r="Z108" i="38"/>
  <c r="K116" i="38"/>
  <c r="J116" i="38"/>
  <c r="CH115" i="38"/>
  <c r="K130" i="27" l="1"/>
  <c r="O129" i="27"/>
  <c r="J129" i="27"/>
  <c r="K130" i="26"/>
  <c r="O129" i="26"/>
  <c r="J129" i="26"/>
  <c r="K138" i="5"/>
  <c r="O137" i="5"/>
  <c r="J137" i="5"/>
  <c r="K196" i="25"/>
  <c r="J195" i="25"/>
  <c r="O195" i="25"/>
  <c r="AA122" i="27"/>
  <c r="AA122" i="25"/>
  <c r="AA122" i="26"/>
  <c r="AA122" i="5"/>
  <c r="AB114" i="13"/>
  <c r="Q114" i="38"/>
  <c r="P114" i="38"/>
  <c r="BQ88" i="38"/>
  <c r="BP88" i="38"/>
  <c r="AQ101" i="38"/>
  <c r="AP101" i="38"/>
  <c r="BI92" i="38"/>
  <c r="BH92" i="38"/>
  <c r="AG106" i="38"/>
  <c r="AF106" i="38"/>
  <c r="BD94" i="38"/>
  <c r="BE94" i="38"/>
  <c r="AK104" i="38"/>
  <c r="AJ104" i="38"/>
  <c r="BR87" i="38"/>
  <c r="BS87" i="38"/>
  <c r="Y110" i="38"/>
  <c r="X110" i="38"/>
  <c r="R113" i="38"/>
  <c r="S113" i="38"/>
  <c r="AV98" i="38"/>
  <c r="AW98" i="38"/>
  <c r="V111" i="38"/>
  <c r="W111" i="38"/>
  <c r="J117" i="38"/>
  <c r="K117" i="38"/>
  <c r="L116" i="38"/>
  <c r="M116" i="38"/>
  <c r="BT86" i="38"/>
  <c r="BU86" i="38"/>
  <c r="BM90" i="38"/>
  <c r="BL90" i="38"/>
  <c r="BC95" i="38"/>
  <c r="BB95" i="38"/>
  <c r="Z109" i="38"/>
  <c r="AA109" i="38"/>
  <c r="CC82" i="38"/>
  <c r="CB82" i="38"/>
  <c r="AX97" i="38"/>
  <c r="AY97" i="38"/>
  <c r="BV85" i="38"/>
  <c r="BW85" i="38"/>
  <c r="BG93" i="38"/>
  <c r="BF93" i="38"/>
  <c r="CE81" i="38"/>
  <c r="CD81" i="38"/>
  <c r="O115" i="38"/>
  <c r="N115" i="38"/>
  <c r="BZ83" i="38"/>
  <c r="CA83" i="38"/>
  <c r="CG80" i="38"/>
  <c r="CF80" i="38"/>
  <c r="T112" i="38"/>
  <c r="U112" i="38"/>
  <c r="AZ96" i="38"/>
  <c r="BA96" i="38"/>
  <c r="BY84" i="38"/>
  <c r="BX84" i="38"/>
  <c r="AT99" i="38"/>
  <c r="AU99" i="38"/>
  <c r="AI105" i="38"/>
  <c r="AH105" i="38"/>
  <c r="I118" i="38"/>
  <c r="H118" i="38"/>
  <c r="F119" i="38"/>
  <c r="BK91" i="38"/>
  <c r="BJ91" i="38"/>
  <c r="AB108" i="38"/>
  <c r="AC108" i="38"/>
  <c r="Z125" i="25"/>
  <c r="Z125" i="26"/>
  <c r="E119" i="38"/>
  <c r="AA117" i="13"/>
  <c r="Z125" i="27"/>
  <c r="Z125" i="5"/>
  <c r="AL103" i="38"/>
  <c r="AM103" i="38"/>
  <c r="AR100" i="38"/>
  <c r="AS100" i="38"/>
  <c r="AO102" i="38"/>
  <c r="AN102" i="38"/>
  <c r="AE107" i="38"/>
  <c r="AD107" i="38"/>
  <c r="BO89" i="38"/>
  <c r="BN89" i="38"/>
  <c r="CH116" i="38"/>
  <c r="J130" i="27" l="1"/>
  <c r="K131" i="27"/>
  <c r="O130" i="27"/>
  <c r="K131" i="26"/>
  <c r="O130" i="26"/>
  <c r="J130" i="26"/>
  <c r="K197" i="25"/>
  <c r="O196" i="25"/>
  <c r="J196" i="25"/>
  <c r="K139" i="5"/>
  <c r="J138" i="5"/>
  <c r="O138" i="5"/>
  <c r="AA123" i="25"/>
  <c r="AA123" i="26"/>
  <c r="AB115" i="13"/>
  <c r="AA123" i="5"/>
  <c r="AA123" i="27"/>
  <c r="BD95" i="38"/>
  <c r="BE95" i="38"/>
  <c r="M117" i="38"/>
  <c r="L117" i="38"/>
  <c r="AT100" i="38"/>
  <c r="AU100" i="38"/>
  <c r="BA97" i="38"/>
  <c r="AZ97" i="38"/>
  <c r="BL91" i="38"/>
  <c r="BM91" i="38"/>
  <c r="AV99" i="38"/>
  <c r="AW99" i="38"/>
  <c r="AC109" i="38"/>
  <c r="AB109" i="38"/>
  <c r="N116" i="38"/>
  <c r="O116" i="38"/>
  <c r="U113" i="38"/>
  <c r="T113" i="38"/>
  <c r="BG94" i="38"/>
  <c r="BF94" i="38"/>
  <c r="AI106" i="38"/>
  <c r="AH106" i="38"/>
  <c r="F120" i="38"/>
  <c r="H119" i="38"/>
  <c r="I119" i="38"/>
  <c r="X111" i="38"/>
  <c r="Y111" i="38"/>
  <c r="BP89" i="38"/>
  <c r="BQ89" i="38"/>
  <c r="AK105" i="38"/>
  <c r="AJ105" i="38"/>
  <c r="CG81" i="38"/>
  <c r="CF81" i="38"/>
  <c r="CE82" i="38"/>
  <c r="CD82" i="38"/>
  <c r="AM104" i="38"/>
  <c r="AL104" i="38"/>
  <c r="AS101" i="38"/>
  <c r="AR101" i="38"/>
  <c r="CA84" i="38"/>
  <c r="BZ84" i="38"/>
  <c r="Z110" i="38"/>
  <c r="AA110" i="38"/>
  <c r="BX85" i="38"/>
  <c r="BY85" i="38"/>
  <c r="E120" i="38"/>
  <c r="Z126" i="5"/>
  <c r="AA118" i="13"/>
  <c r="Z126" i="26"/>
  <c r="Z126" i="27"/>
  <c r="Z126" i="25"/>
  <c r="Q115" i="38"/>
  <c r="P115" i="38"/>
  <c r="BU87" i="38"/>
  <c r="BT87" i="38"/>
  <c r="AN103" i="38"/>
  <c r="AO103" i="38"/>
  <c r="W112" i="38"/>
  <c r="V112" i="38"/>
  <c r="BW86" i="38"/>
  <c r="BV86" i="38"/>
  <c r="AY98" i="38"/>
  <c r="AX98" i="38"/>
  <c r="AP102" i="38"/>
  <c r="AQ102" i="38"/>
  <c r="S114" i="38"/>
  <c r="R114" i="38"/>
  <c r="CC83" i="38"/>
  <c r="CB83" i="38"/>
  <c r="K118" i="38"/>
  <c r="J118" i="38"/>
  <c r="BN90" i="38"/>
  <c r="BO90" i="38"/>
  <c r="BJ92" i="38"/>
  <c r="BK92" i="38"/>
  <c r="BC96" i="38"/>
  <c r="BB96" i="38"/>
  <c r="AG107" i="38"/>
  <c r="AF107" i="38"/>
  <c r="AD108" i="38"/>
  <c r="AE108" i="38"/>
  <c r="BH93" i="38"/>
  <c r="BI93" i="38"/>
  <c r="BR88" i="38"/>
  <c r="BS88" i="38"/>
  <c r="CH117" i="38"/>
  <c r="J131" i="27" l="1"/>
  <c r="K132" i="27"/>
  <c r="O131" i="27"/>
  <c r="K132" i="26"/>
  <c r="J131" i="26"/>
  <c r="O131" i="26"/>
  <c r="K140" i="5"/>
  <c r="O139" i="5"/>
  <c r="J139" i="5"/>
  <c r="K198" i="25"/>
  <c r="J197" i="25"/>
  <c r="O197" i="25"/>
  <c r="AB116" i="13"/>
  <c r="AA124" i="26"/>
  <c r="AA124" i="25"/>
  <c r="AA124" i="27"/>
  <c r="AA124" i="5"/>
  <c r="V113" i="38"/>
  <c r="W113" i="38"/>
  <c r="AF108" i="38"/>
  <c r="AG108" i="38"/>
  <c r="AP103" i="38"/>
  <c r="AQ103" i="38"/>
  <c r="BA98" i="38"/>
  <c r="AZ98" i="38"/>
  <c r="H120" i="38"/>
  <c r="I120" i="38"/>
  <c r="F121" i="38"/>
  <c r="BK93" i="38"/>
  <c r="BJ93" i="38"/>
  <c r="BL92" i="38"/>
  <c r="BM92" i="38"/>
  <c r="CG82" i="38"/>
  <c r="CF82" i="38"/>
  <c r="AY99" i="38"/>
  <c r="AX99" i="38"/>
  <c r="AB110" i="38"/>
  <c r="AC110" i="38"/>
  <c r="AR102" i="38"/>
  <c r="AS102" i="38"/>
  <c r="BG95" i="38"/>
  <c r="BF95" i="38"/>
  <c r="L118" i="38"/>
  <c r="M118" i="38"/>
  <c r="AM105" i="38"/>
  <c r="AL105" i="38"/>
  <c r="P116" i="38"/>
  <c r="Q116" i="38"/>
  <c r="BE96" i="38"/>
  <c r="BD96" i="38"/>
  <c r="CD83" i="38"/>
  <c r="CE83" i="38"/>
  <c r="BY86" i="38"/>
  <c r="BX86" i="38"/>
  <c r="R115" i="38"/>
  <c r="S115" i="38"/>
  <c r="AA119" i="13"/>
  <c r="Z127" i="27"/>
  <c r="Z127" i="26"/>
  <c r="Z127" i="5"/>
  <c r="E121" i="38"/>
  <c r="Z127" i="25"/>
  <c r="AJ106" i="38"/>
  <c r="AK106" i="38"/>
  <c r="AD109" i="38"/>
  <c r="AE109" i="38"/>
  <c r="BP90" i="38"/>
  <c r="BQ90" i="38"/>
  <c r="CC84" i="38"/>
  <c r="CB84" i="38"/>
  <c r="AH107" i="38"/>
  <c r="AI107" i="38"/>
  <c r="BB97" i="38"/>
  <c r="BC97" i="38"/>
  <c r="AU101" i="38"/>
  <c r="AT101" i="38"/>
  <c r="BU88" i="38"/>
  <c r="BT88" i="38"/>
  <c r="AO104" i="38"/>
  <c r="AN104" i="38"/>
  <c r="AV100" i="38"/>
  <c r="AW100" i="38"/>
  <c r="Z111" i="38"/>
  <c r="AA111" i="38"/>
  <c r="BN91" i="38"/>
  <c r="BO91" i="38"/>
  <c r="BV87" i="38"/>
  <c r="BW87" i="38"/>
  <c r="J119" i="38"/>
  <c r="K119" i="38"/>
  <c r="U114" i="38"/>
  <c r="T114" i="38"/>
  <c r="X112" i="38"/>
  <c r="Y112" i="38"/>
  <c r="CA85" i="38"/>
  <c r="BZ85" i="38"/>
  <c r="BR89" i="38"/>
  <c r="BS89" i="38"/>
  <c r="BH94" i="38"/>
  <c r="BI94" i="38"/>
  <c r="N117" i="38"/>
  <c r="O117" i="38"/>
  <c r="CH118" i="38"/>
  <c r="K133" i="27" l="1"/>
  <c r="J132" i="27"/>
  <c r="O132" i="27"/>
  <c r="K133" i="26"/>
  <c r="J132" i="26"/>
  <c r="O132" i="26"/>
  <c r="K199" i="25"/>
  <c r="J198" i="25"/>
  <c r="O198" i="25"/>
  <c r="K141" i="5"/>
  <c r="O140" i="5"/>
  <c r="J140" i="5"/>
  <c r="AA125" i="27"/>
  <c r="AB117" i="13"/>
  <c r="AA125" i="5"/>
  <c r="AA125" i="26"/>
  <c r="AA125" i="25"/>
  <c r="L119" i="38"/>
  <c r="M119" i="38"/>
  <c r="AG109" i="38"/>
  <c r="AF109" i="38"/>
  <c r="X113" i="38"/>
  <c r="Y113" i="38"/>
  <c r="BB98" i="38"/>
  <c r="BC98" i="38"/>
  <c r="AM106" i="38"/>
  <c r="AL106" i="38"/>
  <c r="BJ94" i="38"/>
  <c r="BK94" i="38"/>
  <c r="AB111" i="38"/>
  <c r="AC111" i="38"/>
  <c r="BR90" i="38"/>
  <c r="BS90" i="38"/>
  <c r="BA99" i="38"/>
  <c r="AZ99" i="38"/>
  <c r="I121" i="38"/>
  <c r="F122" i="38"/>
  <c r="H121" i="38"/>
  <c r="AH108" i="38"/>
  <c r="AI108" i="38"/>
  <c r="AK107" i="38"/>
  <c r="AJ107" i="38"/>
  <c r="BV88" i="38"/>
  <c r="BW88" i="38"/>
  <c r="CD84" i="38"/>
  <c r="CE84" i="38"/>
  <c r="T115" i="38"/>
  <c r="U115" i="38"/>
  <c r="S116" i="38"/>
  <c r="R116" i="38"/>
  <c r="AT102" i="38"/>
  <c r="AU102" i="38"/>
  <c r="BN92" i="38"/>
  <c r="BO92" i="38"/>
  <c r="CF83" i="38"/>
  <c r="CG83" i="38"/>
  <c r="AY100" i="38"/>
  <c r="AX100" i="38"/>
  <c r="BG96" i="38"/>
  <c r="BF96" i="38"/>
  <c r="BH95" i="38"/>
  <c r="BI95" i="38"/>
  <c r="CC85" i="38"/>
  <c r="CB85" i="38"/>
  <c r="BX87" i="38"/>
  <c r="BY87" i="38"/>
  <c r="Q117" i="38"/>
  <c r="P117" i="38"/>
  <c r="Z112" i="38"/>
  <c r="AA112" i="38"/>
  <c r="BP91" i="38"/>
  <c r="BQ91" i="38"/>
  <c r="Z128" i="26"/>
  <c r="Z128" i="25"/>
  <c r="AA120" i="13"/>
  <c r="E122" i="38"/>
  <c r="Z128" i="27"/>
  <c r="Z128" i="5"/>
  <c r="CA86" i="38"/>
  <c r="BZ86" i="38"/>
  <c r="AO105" i="38"/>
  <c r="AN105" i="38"/>
  <c r="BM93" i="38"/>
  <c r="BL93" i="38"/>
  <c r="AS103" i="38"/>
  <c r="AR103" i="38"/>
  <c r="N118" i="38"/>
  <c r="O118" i="38"/>
  <c r="BT89" i="38"/>
  <c r="BU89" i="38"/>
  <c r="BE97" i="38"/>
  <c r="BD97" i="38"/>
  <c r="J120" i="38"/>
  <c r="K120" i="38"/>
  <c r="AQ104" i="38"/>
  <c r="AP104" i="38"/>
  <c r="W114" i="38"/>
  <c r="V114" i="38"/>
  <c r="AW101" i="38"/>
  <c r="AV101" i="38"/>
  <c r="AE110" i="38"/>
  <c r="AD110" i="38"/>
  <c r="CH119" i="38"/>
  <c r="J133" i="27" l="1"/>
  <c r="K134" i="27"/>
  <c r="O133" i="27"/>
  <c r="K134" i="26"/>
  <c r="O133" i="26"/>
  <c r="J133" i="26"/>
  <c r="K142" i="5"/>
  <c r="O141" i="5"/>
  <c r="J141" i="5"/>
  <c r="K200" i="25"/>
  <c r="O199" i="25"/>
  <c r="J199" i="25"/>
  <c r="AA126" i="26"/>
  <c r="AB118" i="13"/>
  <c r="AA126" i="25"/>
  <c r="AA126" i="5"/>
  <c r="AA126" i="27"/>
  <c r="AL107" i="38"/>
  <c r="AM107" i="38"/>
  <c r="CB86" i="38"/>
  <c r="CC86" i="38"/>
  <c r="Z129" i="26"/>
  <c r="Z129" i="27"/>
  <c r="Z129" i="25"/>
  <c r="Z129" i="5"/>
  <c r="E123" i="38"/>
  <c r="AA121" i="13"/>
  <c r="R117" i="38"/>
  <c r="S117" i="38"/>
  <c r="BI96" i="38"/>
  <c r="BH96" i="38"/>
  <c r="BM94" i="38"/>
  <c r="BL94" i="38"/>
  <c r="AW102" i="38"/>
  <c r="AV102" i="38"/>
  <c r="AO106" i="38"/>
  <c r="AN106" i="38"/>
  <c r="BW89" i="38"/>
  <c r="BV89" i="38"/>
  <c r="AR104" i="38"/>
  <c r="AS104" i="38"/>
  <c r="CA87" i="38"/>
  <c r="BZ87" i="38"/>
  <c r="P118" i="38"/>
  <c r="Q118" i="38"/>
  <c r="CD85" i="38"/>
  <c r="CE85" i="38"/>
  <c r="BE98" i="38"/>
  <c r="BD98" i="38"/>
  <c r="AF110" i="38"/>
  <c r="AG110" i="38"/>
  <c r="AU103" i="38"/>
  <c r="AT103" i="38"/>
  <c r="BR91" i="38"/>
  <c r="BS91" i="38"/>
  <c r="V115" i="38"/>
  <c r="W115" i="38"/>
  <c r="AK108" i="38"/>
  <c r="AJ108" i="38"/>
  <c r="AQ105" i="38"/>
  <c r="AP105" i="38"/>
  <c r="BX88" i="38"/>
  <c r="BY88" i="38"/>
  <c r="U116" i="38"/>
  <c r="T116" i="38"/>
  <c r="BU90" i="38"/>
  <c r="BT90" i="38"/>
  <c r="M120" i="38"/>
  <c r="L120" i="38"/>
  <c r="K121" i="38"/>
  <c r="J121" i="38"/>
  <c r="AD111" i="38"/>
  <c r="AE111" i="38"/>
  <c r="Z113" i="38"/>
  <c r="AA113" i="38"/>
  <c r="X114" i="38"/>
  <c r="Y114" i="38"/>
  <c r="BB99" i="38"/>
  <c r="BC99" i="38"/>
  <c r="AZ100" i="38"/>
  <c r="BA100" i="38"/>
  <c r="O119" i="38"/>
  <c r="N119" i="38"/>
  <c r="AX101" i="38"/>
  <c r="AY101" i="38"/>
  <c r="BF97" i="38"/>
  <c r="BG97" i="38"/>
  <c r="BO93" i="38"/>
  <c r="BN93" i="38"/>
  <c r="AB112" i="38"/>
  <c r="AC112" i="38"/>
  <c r="BK95" i="38"/>
  <c r="BJ95" i="38"/>
  <c r="BP92" i="38"/>
  <c r="BQ92" i="38"/>
  <c r="CG84" i="38"/>
  <c r="CF84" i="38"/>
  <c r="F123" i="38"/>
  <c r="H122" i="38"/>
  <c r="I122" i="38"/>
  <c r="AI109" i="38"/>
  <c r="AH109" i="38"/>
  <c r="CH120" i="38"/>
  <c r="K135" i="27" l="1"/>
  <c r="O134" i="27"/>
  <c r="J134" i="27"/>
  <c r="K135" i="26"/>
  <c r="J134" i="26"/>
  <c r="O134" i="26"/>
  <c r="K201" i="25"/>
  <c r="J200" i="25"/>
  <c r="O200" i="25"/>
  <c r="K143" i="5"/>
  <c r="J142" i="5"/>
  <c r="O142" i="5"/>
  <c r="AA127" i="25"/>
  <c r="AB119" i="13"/>
  <c r="AA127" i="26"/>
  <c r="AA127" i="27"/>
  <c r="AA127" i="5"/>
  <c r="AI110" i="38"/>
  <c r="AH110" i="38"/>
  <c r="BF98" i="38"/>
  <c r="BG98" i="38"/>
  <c r="Z130" i="5"/>
  <c r="E124" i="38"/>
  <c r="AA122" i="13"/>
  <c r="Z130" i="27"/>
  <c r="Z130" i="26"/>
  <c r="Z130" i="25"/>
  <c r="M121" i="38"/>
  <c r="L121" i="38"/>
  <c r="K122" i="38"/>
  <c r="J122" i="38"/>
  <c r="Q119" i="38"/>
  <c r="P119" i="38"/>
  <c r="BV90" i="38"/>
  <c r="BW90" i="38"/>
  <c r="AM108" i="38"/>
  <c r="AL108" i="38"/>
  <c r="CC87" i="38"/>
  <c r="CB87" i="38"/>
  <c r="AY102" i="38"/>
  <c r="AX102" i="38"/>
  <c r="CD86" i="38"/>
  <c r="CE86" i="38"/>
  <c r="AD112" i="38"/>
  <c r="AE112" i="38"/>
  <c r="BP93" i="38"/>
  <c r="BQ93" i="38"/>
  <c r="AN107" i="38"/>
  <c r="AO107" i="38"/>
  <c r="BC100" i="38"/>
  <c r="BB100" i="38"/>
  <c r="AK109" i="38"/>
  <c r="AJ109" i="38"/>
  <c r="BS92" i="38"/>
  <c r="BR92" i="38"/>
  <c r="BH97" i="38"/>
  <c r="BI97" i="38"/>
  <c r="BD99" i="38"/>
  <c r="BE99" i="38"/>
  <c r="CA88" i="38"/>
  <c r="BZ88" i="38"/>
  <c r="BT91" i="38"/>
  <c r="BU91" i="38"/>
  <c r="CF85" i="38"/>
  <c r="CG85" i="38"/>
  <c r="H123" i="38"/>
  <c r="I123" i="38"/>
  <c r="F124" i="38"/>
  <c r="V116" i="38"/>
  <c r="W116" i="38"/>
  <c r="BN94" i="38"/>
  <c r="BO94" i="38"/>
  <c r="AG111" i="38"/>
  <c r="AF111" i="38"/>
  <c r="Y115" i="38"/>
  <c r="X115" i="38"/>
  <c r="AU104" i="38"/>
  <c r="AT104" i="38"/>
  <c r="BJ96" i="38"/>
  <c r="BK96" i="38"/>
  <c r="BL95" i="38"/>
  <c r="BM95" i="38"/>
  <c r="N120" i="38"/>
  <c r="O120" i="38"/>
  <c r="AR105" i="38"/>
  <c r="AS105" i="38"/>
  <c r="AW103" i="38"/>
  <c r="AV103" i="38"/>
  <c r="AQ106" i="38"/>
  <c r="AP106" i="38"/>
  <c r="AC113" i="38"/>
  <c r="AB113" i="38"/>
  <c r="BX89" i="38"/>
  <c r="BY89" i="38"/>
  <c r="AZ101" i="38"/>
  <c r="BA101" i="38"/>
  <c r="AA114" i="38"/>
  <c r="Z114" i="38"/>
  <c r="R118" i="38"/>
  <c r="S118" i="38"/>
  <c r="T117" i="38"/>
  <c r="U117" i="38"/>
  <c r="CH121" i="38"/>
  <c r="J135" i="27" l="1"/>
  <c r="K136" i="27"/>
  <c r="O135" i="27"/>
  <c r="K136" i="26"/>
  <c r="J135" i="26"/>
  <c r="O135" i="26"/>
  <c r="K202" i="25"/>
  <c r="J201" i="25"/>
  <c r="O201" i="25"/>
  <c r="K144" i="5"/>
  <c r="O143" i="5"/>
  <c r="J143" i="5"/>
  <c r="AB120" i="13"/>
  <c r="AA128" i="26"/>
  <c r="AA128" i="25"/>
  <c r="AA128" i="27"/>
  <c r="AA128" i="5"/>
  <c r="J123" i="38"/>
  <c r="K123" i="38"/>
  <c r="BX90" i="38"/>
  <c r="BY90" i="38"/>
  <c r="BL96" i="38"/>
  <c r="BM96" i="38"/>
  <c r="T118" i="38"/>
  <c r="U118" i="38"/>
  <c r="P120" i="38"/>
  <c r="Q120" i="38"/>
  <c r="BD100" i="38"/>
  <c r="BE100" i="38"/>
  <c r="BI98" i="38"/>
  <c r="BH98" i="38"/>
  <c r="AR106" i="38"/>
  <c r="AS106" i="38"/>
  <c r="BO95" i="38"/>
  <c r="BN95" i="38"/>
  <c r="AQ107" i="38"/>
  <c r="AP107" i="38"/>
  <c r="BC101" i="38"/>
  <c r="BB101" i="38"/>
  <c r="BP94" i="38"/>
  <c r="BQ94" i="38"/>
  <c r="CE87" i="38"/>
  <c r="CD87" i="38"/>
  <c r="AV104" i="38"/>
  <c r="AW104" i="38"/>
  <c r="BV91" i="38"/>
  <c r="BW91" i="38"/>
  <c r="BR93" i="38"/>
  <c r="BS93" i="38"/>
  <c r="AA123" i="13"/>
  <c r="Z131" i="27"/>
  <c r="Z131" i="26"/>
  <c r="E125" i="38"/>
  <c r="Z131" i="5"/>
  <c r="Z131" i="25"/>
  <c r="AI111" i="38"/>
  <c r="AH111" i="38"/>
  <c r="CG86" i="38"/>
  <c r="CF86" i="38"/>
  <c r="AZ102" i="38"/>
  <c r="BA102" i="38"/>
  <c r="BJ97" i="38"/>
  <c r="BK97" i="38"/>
  <c r="BZ89" i="38"/>
  <c r="CA89" i="38"/>
  <c r="AU105" i="38"/>
  <c r="AT105" i="38"/>
  <c r="Y116" i="38"/>
  <c r="X116" i="38"/>
  <c r="CC88" i="38"/>
  <c r="CB88" i="38"/>
  <c r="AM109" i="38"/>
  <c r="AL109" i="38"/>
  <c r="AO108" i="38"/>
  <c r="AN108" i="38"/>
  <c r="O121" i="38"/>
  <c r="N121" i="38"/>
  <c r="AB114" i="38"/>
  <c r="AC114" i="38"/>
  <c r="BG99" i="38"/>
  <c r="BF99" i="38"/>
  <c r="AJ110" i="38"/>
  <c r="AK110" i="38"/>
  <c r="R119" i="38"/>
  <c r="S119" i="38"/>
  <c r="AY103" i="38"/>
  <c r="AX103" i="38"/>
  <c r="BU92" i="38"/>
  <c r="BT92" i="38"/>
  <c r="M122" i="38"/>
  <c r="L122" i="38"/>
  <c r="W117" i="38"/>
  <c r="V117" i="38"/>
  <c r="AD113" i="38"/>
  <c r="AE113" i="38"/>
  <c r="Z115" i="38"/>
  <c r="AA115" i="38"/>
  <c r="H124" i="38"/>
  <c r="I124" i="38"/>
  <c r="F125" i="38"/>
  <c r="AF112" i="38"/>
  <c r="AG112" i="38"/>
  <c r="CH122" i="38"/>
  <c r="J136" i="27" l="1"/>
  <c r="K137" i="27"/>
  <c r="O136" i="27"/>
  <c r="K137" i="26"/>
  <c r="J136" i="26"/>
  <c r="O136" i="26"/>
  <c r="K145" i="5"/>
  <c r="J144" i="5"/>
  <c r="O144" i="5"/>
  <c r="K203" i="25"/>
  <c r="J202" i="25"/>
  <c r="O202" i="25"/>
  <c r="AA129" i="25"/>
  <c r="AA129" i="5"/>
  <c r="AA129" i="27"/>
  <c r="AA129" i="26"/>
  <c r="AB121" i="13"/>
  <c r="AM110" i="38"/>
  <c r="AL110" i="38"/>
  <c r="AN109" i="38"/>
  <c r="AO109" i="38"/>
  <c r="R120" i="38"/>
  <c r="S120" i="38"/>
  <c r="BR94" i="38"/>
  <c r="BS94" i="38"/>
  <c r="N122" i="38"/>
  <c r="O122" i="38"/>
  <c r="AQ108" i="38"/>
  <c r="AP108" i="38"/>
  <c r="AW105" i="38"/>
  <c r="AV105" i="38"/>
  <c r="AY104" i="38"/>
  <c r="AX104" i="38"/>
  <c r="BF100" i="38"/>
  <c r="BG100" i="38"/>
  <c r="CA90" i="38"/>
  <c r="BZ90" i="38"/>
  <c r="BQ95" i="38"/>
  <c r="BP95" i="38"/>
  <c r="BV92" i="38"/>
  <c r="BW92" i="38"/>
  <c r="AJ111" i="38"/>
  <c r="AK111" i="38"/>
  <c r="L123" i="38"/>
  <c r="M123" i="38"/>
  <c r="AZ103" i="38"/>
  <c r="BA103" i="38"/>
  <c r="V118" i="38"/>
  <c r="W118" i="38"/>
  <c r="AF113" i="38"/>
  <c r="AG113" i="38"/>
  <c r="AD114" i="38"/>
  <c r="AE114" i="38"/>
  <c r="BL97" i="38"/>
  <c r="BM97" i="38"/>
  <c r="BD101" i="38"/>
  <c r="BE101" i="38"/>
  <c r="BK98" i="38"/>
  <c r="BJ98" i="38"/>
  <c r="J124" i="38"/>
  <c r="K124" i="38"/>
  <c r="BI99" i="38"/>
  <c r="BH99" i="38"/>
  <c r="CE88" i="38"/>
  <c r="CD88" i="38"/>
  <c r="BT93" i="38"/>
  <c r="BU93" i="38"/>
  <c r="AT106" i="38"/>
  <c r="AU106" i="38"/>
  <c r="AI112" i="38"/>
  <c r="AH112" i="38"/>
  <c r="X117" i="38"/>
  <c r="Y117" i="38"/>
  <c r="P121" i="38"/>
  <c r="Q121" i="38"/>
  <c r="Z116" i="38"/>
  <c r="AA116" i="38"/>
  <c r="Z132" i="25"/>
  <c r="Z132" i="26"/>
  <c r="AA124" i="13"/>
  <c r="E126" i="38"/>
  <c r="Z132" i="5"/>
  <c r="Z132" i="27"/>
  <c r="BX91" i="38"/>
  <c r="BY91" i="38"/>
  <c r="BO96" i="38"/>
  <c r="BN96" i="38"/>
  <c r="CG87" i="38"/>
  <c r="CF87" i="38"/>
  <c r="AB115" i="38"/>
  <c r="AC115" i="38"/>
  <c r="CB89" i="38"/>
  <c r="CC89" i="38"/>
  <c r="H125" i="38"/>
  <c r="F126" i="38"/>
  <c r="I125" i="38"/>
  <c r="U119" i="38"/>
  <c r="T119" i="38"/>
  <c r="BC102" i="38"/>
  <c r="BB102" i="38"/>
  <c r="AS107" i="38"/>
  <c r="AR107" i="38"/>
  <c r="CH123" i="38"/>
  <c r="J137" i="27" l="1"/>
  <c r="O137" i="27"/>
  <c r="K138" i="27"/>
  <c r="K138" i="26"/>
  <c r="J137" i="26"/>
  <c r="O137" i="26"/>
  <c r="K204" i="25"/>
  <c r="O203" i="25"/>
  <c r="J203" i="25"/>
  <c r="K146" i="5"/>
  <c r="O145" i="5"/>
  <c r="J145" i="5"/>
  <c r="AB122" i="13"/>
  <c r="AA130" i="27"/>
  <c r="AA130" i="26"/>
  <c r="AA130" i="5"/>
  <c r="AA130" i="25"/>
  <c r="AO110" i="38"/>
  <c r="AN110" i="38"/>
  <c r="S121" i="38"/>
  <c r="R121" i="38"/>
  <c r="AM111" i="38"/>
  <c r="AL111" i="38"/>
  <c r="BX92" i="38"/>
  <c r="BY92" i="38"/>
  <c r="AB116" i="38"/>
  <c r="AC116" i="38"/>
  <c r="AW106" i="38"/>
  <c r="AV106" i="38"/>
  <c r="L124" i="38"/>
  <c r="M124" i="38"/>
  <c r="AF114" i="38"/>
  <c r="AG114" i="38"/>
  <c r="O123" i="38"/>
  <c r="N123" i="38"/>
  <c r="AQ109" i="38"/>
  <c r="AP109" i="38"/>
  <c r="AD115" i="38"/>
  <c r="AE115" i="38"/>
  <c r="BV93" i="38"/>
  <c r="BW93" i="38"/>
  <c r="BH100" i="38"/>
  <c r="BI100" i="38"/>
  <c r="Z117" i="38"/>
  <c r="AA117" i="38"/>
  <c r="Y118" i="38"/>
  <c r="X118" i="38"/>
  <c r="AU107" i="38"/>
  <c r="AT107" i="38"/>
  <c r="J125" i="38"/>
  <c r="K125" i="38"/>
  <c r="AK112" i="38"/>
  <c r="AJ112" i="38"/>
  <c r="BJ99" i="38"/>
  <c r="BK99" i="38"/>
  <c r="BR95" i="38"/>
  <c r="BS95" i="38"/>
  <c r="AX105" i="38"/>
  <c r="AY105" i="38"/>
  <c r="E127" i="38"/>
  <c r="Z133" i="25"/>
  <c r="Z133" i="26"/>
  <c r="Z133" i="5"/>
  <c r="AA125" i="13"/>
  <c r="Z133" i="27"/>
  <c r="BP96" i="38"/>
  <c r="BQ96" i="38"/>
  <c r="BN97" i="38"/>
  <c r="BO97" i="38"/>
  <c r="BC103" i="38"/>
  <c r="BB103" i="38"/>
  <c r="U120" i="38"/>
  <c r="T120" i="38"/>
  <c r="V119" i="38"/>
  <c r="W119" i="38"/>
  <c r="BM98" i="38"/>
  <c r="BL98" i="38"/>
  <c r="AI113" i="38"/>
  <c r="AH113" i="38"/>
  <c r="P122" i="38"/>
  <c r="Q122" i="38"/>
  <c r="CG88" i="38"/>
  <c r="CF88" i="38"/>
  <c r="BA104" i="38"/>
  <c r="AZ104" i="38"/>
  <c r="F127" i="38"/>
  <c r="H126" i="38"/>
  <c r="I126" i="38"/>
  <c r="BG101" i="38"/>
  <c r="BF101" i="38"/>
  <c r="BT94" i="38"/>
  <c r="BU94" i="38"/>
  <c r="BE102" i="38"/>
  <c r="BD102" i="38"/>
  <c r="CD89" i="38"/>
  <c r="CE89" i="38"/>
  <c r="CA91" i="38"/>
  <c r="BZ91" i="38"/>
  <c r="CB90" i="38"/>
  <c r="CC90" i="38"/>
  <c r="AR108" i="38"/>
  <c r="AS108" i="38"/>
  <c r="CH124" i="38"/>
  <c r="J138" i="27" l="1"/>
  <c r="K139" i="27"/>
  <c r="O138" i="27"/>
  <c r="K139" i="26"/>
  <c r="O138" i="26"/>
  <c r="J138" i="26"/>
  <c r="K147" i="5"/>
  <c r="O146" i="5"/>
  <c r="J146" i="5"/>
  <c r="K205" i="25"/>
  <c r="O204" i="25"/>
  <c r="J204" i="25"/>
  <c r="AA131" i="27"/>
  <c r="AA131" i="5"/>
  <c r="AA131" i="26"/>
  <c r="AB123" i="13"/>
  <c r="AA131" i="25"/>
  <c r="CB91" i="38"/>
  <c r="CC91" i="38"/>
  <c r="BS96" i="38"/>
  <c r="BR96" i="38"/>
  <c r="AP110" i="38"/>
  <c r="AQ110" i="38"/>
  <c r="W120" i="38"/>
  <c r="V120" i="38"/>
  <c r="M125" i="38"/>
  <c r="L125" i="38"/>
  <c r="AJ113" i="38"/>
  <c r="AK113" i="38"/>
  <c r="BY93" i="38"/>
  <c r="BX93" i="38"/>
  <c r="CE90" i="38"/>
  <c r="CD90" i="38"/>
  <c r="BV94" i="38"/>
  <c r="BW94" i="38"/>
  <c r="Z134" i="5"/>
  <c r="AA126" i="13"/>
  <c r="E128" i="38"/>
  <c r="Z134" i="26"/>
  <c r="Z134" i="27"/>
  <c r="Z134" i="25"/>
  <c r="AB117" i="38"/>
  <c r="AC117" i="38"/>
  <c r="Y119" i="38"/>
  <c r="X119" i="38"/>
  <c r="P123" i="38"/>
  <c r="Q123" i="38"/>
  <c r="BA105" i="38"/>
  <c r="AZ105" i="38"/>
  <c r="AE116" i="38"/>
  <c r="AD116" i="38"/>
  <c r="AV107" i="38"/>
  <c r="AW107" i="38"/>
  <c r="CG89" i="38"/>
  <c r="CF89" i="38"/>
  <c r="AI114" i="38"/>
  <c r="AH114" i="38"/>
  <c r="BG102" i="38"/>
  <c r="BF102" i="38"/>
  <c r="F128" i="38"/>
  <c r="I127" i="38"/>
  <c r="H127" i="38"/>
  <c r="Z118" i="38"/>
  <c r="AA118" i="38"/>
  <c r="AO111" i="38"/>
  <c r="AN111" i="38"/>
  <c r="BE103" i="38"/>
  <c r="BD103" i="38"/>
  <c r="AU108" i="38"/>
  <c r="AT108" i="38"/>
  <c r="BB104" i="38"/>
  <c r="BC104" i="38"/>
  <c r="BO98" i="38"/>
  <c r="BN98" i="38"/>
  <c r="BM99" i="38"/>
  <c r="BL99" i="38"/>
  <c r="AG115" i="38"/>
  <c r="AF115" i="38"/>
  <c r="N124" i="38"/>
  <c r="O124" i="38"/>
  <c r="BH101" i="38"/>
  <c r="BI101" i="38"/>
  <c r="BJ100" i="38"/>
  <c r="BK100" i="38"/>
  <c r="S122" i="38"/>
  <c r="R122" i="38"/>
  <c r="K126" i="38"/>
  <c r="J126" i="38"/>
  <c r="BT95" i="38"/>
  <c r="BU95" i="38"/>
  <c r="BZ92" i="38"/>
  <c r="CA92" i="38"/>
  <c r="BQ97" i="38"/>
  <c r="BP97" i="38"/>
  <c r="AL112" i="38"/>
  <c r="AM112" i="38"/>
  <c r="AS109" i="38"/>
  <c r="AR109" i="38"/>
  <c r="AY106" i="38"/>
  <c r="AX106" i="38"/>
  <c r="T121" i="38"/>
  <c r="U121" i="38"/>
  <c r="CH125" i="38"/>
  <c r="J139" i="27" l="1"/>
  <c r="K140" i="27"/>
  <c r="O139" i="27"/>
  <c r="K140" i="26"/>
  <c r="O139" i="26"/>
  <c r="J139" i="26"/>
  <c r="K148" i="5"/>
  <c r="J147" i="5"/>
  <c r="O147" i="5"/>
  <c r="K206" i="25"/>
  <c r="J205" i="25"/>
  <c r="O205" i="25"/>
  <c r="AA132" i="5"/>
  <c r="AB124" i="13"/>
  <c r="AA132" i="26"/>
  <c r="AA132" i="25"/>
  <c r="AA132" i="27"/>
  <c r="N125" i="38"/>
  <c r="O125" i="38"/>
  <c r="BK101" i="38"/>
  <c r="BJ101" i="38"/>
  <c r="BB105" i="38"/>
  <c r="BC105" i="38"/>
  <c r="CG90" i="38"/>
  <c r="CF90" i="38"/>
  <c r="AO112" i="38"/>
  <c r="AN112" i="38"/>
  <c r="AC118" i="38"/>
  <c r="AB118" i="38"/>
  <c r="CB92" i="38"/>
  <c r="CC92" i="38"/>
  <c r="BM100" i="38"/>
  <c r="BL100" i="38"/>
  <c r="BH102" i="38"/>
  <c r="BI102" i="38"/>
  <c r="AG116" i="38"/>
  <c r="AF116" i="38"/>
  <c r="AM113" i="38"/>
  <c r="AL113" i="38"/>
  <c r="AQ111" i="38"/>
  <c r="AP111" i="38"/>
  <c r="BW95" i="38"/>
  <c r="BV95" i="38"/>
  <c r="BX94" i="38"/>
  <c r="BY94" i="38"/>
  <c r="L126" i="38"/>
  <c r="M126" i="38"/>
  <c r="P124" i="38"/>
  <c r="Q124" i="38"/>
  <c r="BR97" i="38"/>
  <c r="BS97" i="38"/>
  <c r="U122" i="38"/>
  <c r="T122" i="38"/>
  <c r="AI115" i="38"/>
  <c r="AH115" i="38"/>
  <c r="AV108" i="38"/>
  <c r="AW108" i="38"/>
  <c r="J127" i="38"/>
  <c r="K127" i="38"/>
  <c r="S123" i="38"/>
  <c r="R123" i="38"/>
  <c r="CA93" i="38"/>
  <c r="BZ93" i="38"/>
  <c r="BD104" i="38"/>
  <c r="BE104" i="38"/>
  <c r="W121" i="38"/>
  <c r="V121" i="38"/>
  <c r="Z119" i="38"/>
  <c r="AA119" i="38"/>
  <c r="AA127" i="13"/>
  <c r="Z135" i="27"/>
  <c r="Z135" i="26"/>
  <c r="Z135" i="5"/>
  <c r="E129" i="38"/>
  <c r="Z135" i="25"/>
  <c r="AS110" i="38"/>
  <c r="AR110" i="38"/>
  <c r="AT109" i="38"/>
  <c r="AU109" i="38"/>
  <c r="BQ98" i="38"/>
  <c r="BP98" i="38"/>
  <c r="AE117" i="38"/>
  <c r="AD117" i="38"/>
  <c r="AJ114" i="38"/>
  <c r="AK114" i="38"/>
  <c r="CD91" i="38"/>
  <c r="CE91" i="38"/>
  <c r="X120" i="38"/>
  <c r="Y120" i="38"/>
  <c r="BA106" i="38"/>
  <c r="AZ106" i="38"/>
  <c r="BN99" i="38"/>
  <c r="BO99" i="38"/>
  <c r="BF103" i="38"/>
  <c r="BG103" i="38"/>
  <c r="H128" i="38"/>
  <c r="F129" i="38"/>
  <c r="I128" i="38"/>
  <c r="AY107" i="38"/>
  <c r="AX107" i="38"/>
  <c r="BU96" i="38"/>
  <c r="BT96" i="38"/>
  <c r="CH126" i="38"/>
  <c r="O140" i="27" l="1"/>
  <c r="J140" i="27"/>
  <c r="K141" i="27"/>
  <c r="K141" i="26"/>
  <c r="O140" i="26"/>
  <c r="J140" i="26"/>
  <c r="K207" i="25"/>
  <c r="O206" i="25"/>
  <c r="J206" i="25"/>
  <c r="K149" i="5"/>
  <c r="O148" i="5"/>
  <c r="J148" i="5"/>
  <c r="AB125" i="13"/>
  <c r="AA133" i="27"/>
  <c r="AA133" i="5"/>
  <c r="AA133" i="25"/>
  <c r="AA133" i="26"/>
  <c r="AQ112" i="38"/>
  <c r="AP112" i="38"/>
  <c r="I129" i="38"/>
  <c r="F130" i="38"/>
  <c r="H129" i="38"/>
  <c r="Z136" i="26"/>
  <c r="Z136" i="25"/>
  <c r="AA128" i="13"/>
  <c r="Z136" i="27"/>
  <c r="E130" i="38"/>
  <c r="Z136" i="5"/>
  <c r="AX108" i="38"/>
  <c r="AY108" i="38"/>
  <c r="BB106" i="38"/>
  <c r="BC106" i="38"/>
  <c r="AF117" i="38"/>
  <c r="AG117" i="38"/>
  <c r="AB119" i="38"/>
  <c r="AC119" i="38"/>
  <c r="BZ94" i="38"/>
  <c r="CA94" i="38"/>
  <c r="Y121" i="38"/>
  <c r="X121" i="38"/>
  <c r="BY95" i="38"/>
  <c r="BX95" i="38"/>
  <c r="BT97" i="38"/>
  <c r="BU97" i="38"/>
  <c r="P125" i="38"/>
  <c r="Q125" i="38"/>
  <c r="AA120" i="38"/>
  <c r="Z120" i="38"/>
  <c r="BO100" i="38"/>
  <c r="BN100" i="38"/>
  <c r="BG104" i="38"/>
  <c r="BF104" i="38"/>
  <c r="BV96" i="38"/>
  <c r="BW96" i="38"/>
  <c r="BH103" i="38"/>
  <c r="BI103" i="38"/>
  <c r="CF91" i="38"/>
  <c r="CG91" i="38"/>
  <c r="AW109" i="38"/>
  <c r="AV109" i="38"/>
  <c r="CB93" i="38"/>
  <c r="CC93" i="38"/>
  <c r="AK115" i="38"/>
  <c r="AJ115" i="38"/>
  <c r="AN113" i="38"/>
  <c r="AO113" i="38"/>
  <c r="BR98" i="38"/>
  <c r="BS98" i="38"/>
  <c r="M127" i="38"/>
  <c r="L127" i="38"/>
  <c r="BK102" i="38"/>
  <c r="BJ102" i="38"/>
  <c r="K128" i="38"/>
  <c r="J128" i="38"/>
  <c r="AS111" i="38"/>
  <c r="AR111" i="38"/>
  <c r="R124" i="38"/>
  <c r="S124" i="38"/>
  <c r="AU110" i="38"/>
  <c r="AT110" i="38"/>
  <c r="N126" i="38"/>
  <c r="O126" i="38"/>
  <c r="CD92" i="38"/>
  <c r="CE92" i="38"/>
  <c r="BD105" i="38"/>
  <c r="BE105" i="38"/>
  <c r="AZ107" i="38"/>
  <c r="BA107" i="38"/>
  <c r="BQ99" i="38"/>
  <c r="BP99" i="38"/>
  <c r="AL114" i="38"/>
  <c r="AM114" i="38"/>
  <c r="U123" i="38"/>
  <c r="T123" i="38"/>
  <c r="W122" i="38"/>
  <c r="V122" i="38"/>
  <c r="AI116" i="38"/>
  <c r="AH116" i="38"/>
  <c r="AD118" i="38"/>
  <c r="AE118" i="38"/>
  <c r="BM101" i="38"/>
  <c r="BL101" i="38"/>
  <c r="CH127" i="38"/>
  <c r="J141" i="27" l="1"/>
  <c r="K142" i="27"/>
  <c r="O141" i="27"/>
  <c r="K142" i="26"/>
  <c r="O141" i="26"/>
  <c r="J141" i="26"/>
  <c r="K208" i="25"/>
  <c r="O207" i="25"/>
  <c r="J207" i="25"/>
  <c r="K150" i="5"/>
  <c r="J149" i="5"/>
  <c r="O149" i="5"/>
  <c r="AA134" i="26"/>
  <c r="AA134" i="27"/>
  <c r="AB126" i="13"/>
  <c r="AA134" i="25"/>
  <c r="AA134" i="5"/>
  <c r="AP113" i="38"/>
  <c r="AQ113" i="38"/>
  <c r="BK103" i="38"/>
  <c r="BJ103" i="38"/>
  <c r="AF118" i="38"/>
  <c r="AG118" i="38"/>
  <c r="AO114" i="38"/>
  <c r="AN114" i="38"/>
  <c r="CG92" i="38"/>
  <c r="CF92" i="38"/>
  <c r="BT98" i="38"/>
  <c r="BU98" i="38"/>
  <c r="BW97" i="38"/>
  <c r="BV97" i="38"/>
  <c r="AD119" i="38"/>
  <c r="AE119" i="38"/>
  <c r="Z137" i="26"/>
  <c r="Z137" i="25"/>
  <c r="Z137" i="5"/>
  <c r="AA129" i="13"/>
  <c r="E131" i="38"/>
  <c r="Z137" i="27"/>
  <c r="AJ116" i="38"/>
  <c r="AK116" i="38"/>
  <c r="L128" i="38"/>
  <c r="M128" i="38"/>
  <c r="BP100" i="38"/>
  <c r="BQ100" i="38"/>
  <c r="AR112" i="38"/>
  <c r="AS112" i="38"/>
  <c r="AV110" i="38"/>
  <c r="AW110" i="38"/>
  <c r="BO101" i="38"/>
  <c r="BN101" i="38"/>
  <c r="V123" i="38"/>
  <c r="W123" i="38"/>
  <c r="O127" i="38"/>
  <c r="N127" i="38"/>
  <c r="CA95" i="38"/>
  <c r="BZ95" i="38"/>
  <c r="Q126" i="38"/>
  <c r="P126" i="38"/>
  <c r="BM102" i="38"/>
  <c r="BL102" i="38"/>
  <c r="AC120" i="38"/>
  <c r="AB120" i="38"/>
  <c r="BB107" i="38"/>
  <c r="BC107" i="38"/>
  <c r="BD106" i="38"/>
  <c r="BE106" i="38"/>
  <c r="BF105" i="38"/>
  <c r="BG105" i="38"/>
  <c r="U124" i="38"/>
  <c r="T124" i="38"/>
  <c r="CE93" i="38"/>
  <c r="CD93" i="38"/>
  <c r="BY96" i="38"/>
  <c r="BX96" i="38"/>
  <c r="S125" i="38"/>
  <c r="R125" i="38"/>
  <c r="CB94" i="38"/>
  <c r="CC94" i="38"/>
  <c r="BA108" i="38"/>
  <c r="AZ108" i="38"/>
  <c r="J129" i="38"/>
  <c r="K129" i="38"/>
  <c r="BS99" i="38"/>
  <c r="BR99" i="38"/>
  <c r="AI117" i="38"/>
  <c r="AH117" i="38"/>
  <c r="Y122" i="38"/>
  <c r="X122" i="38"/>
  <c r="AM115" i="38"/>
  <c r="AL115" i="38"/>
  <c r="AA121" i="38"/>
  <c r="Z121" i="38"/>
  <c r="AU111" i="38"/>
  <c r="AT111" i="38"/>
  <c r="AX109" i="38"/>
  <c r="AY109" i="38"/>
  <c r="BI104" i="38"/>
  <c r="BH104" i="38"/>
  <c r="F131" i="38"/>
  <c r="I130" i="38"/>
  <c r="H130" i="38"/>
  <c r="CH128" i="38"/>
  <c r="J142" i="27" l="1"/>
  <c r="K143" i="27"/>
  <c r="O142" i="27"/>
  <c r="K143" i="26"/>
  <c r="O142" i="26"/>
  <c r="J142" i="26"/>
  <c r="K151" i="5"/>
  <c r="O150" i="5"/>
  <c r="J150" i="5"/>
  <c r="K209" i="25"/>
  <c r="O208" i="25"/>
  <c r="J208" i="25"/>
  <c r="AA135" i="27"/>
  <c r="AA135" i="25"/>
  <c r="AA135" i="26"/>
  <c r="AB127" i="13"/>
  <c r="AA135" i="5"/>
  <c r="L129" i="38"/>
  <c r="M129" i="38"/>
  <c r="AA122" i="38"/>
  <c r="Z122" i="38"/>
  <c r="AV111" i="38"/>
  <c r="AW111" i="38"/>
  <c r="AD120" i="38"/>
  <c r="AE120" i="38"/>
  <c r="BJ104" i="38"/>
  <c r="BK104" i="38"/>
  <c r="AN115" i="38"/>
  <c r="AO115" i="38"/>
  <c r="BZ96" i="38"/>
  <c r="CA96" i="38"/>
  <c r="S126" i="38"/>
  <c r="R126" i="38"/>
  <c r="BP101" i="38"/>
  <c r="BQ101" i="38"/>
  <c r="BV98" i="38"/>
  <c r="BW98" i="38"/>
  <c r="BB108" i="38"/>
  <c r="BC108" i="38"/>
  <c r="AX110" i="38"/>
  <c r="AY110" i="38"/>
  <c r="AQ114" i="38"/>
  <c r="AP114" i="38"/>
  <c r="AJ117" i="38"/>
  <c r="AK117" i="38"/>
  <c r="Q127" i="38"/>
  <c r="P127" i="38"/>
  <c r="CE94" i="38"/>
  <c r="CD94" i="38"/>
  <c r="AU112" i="38"/>
  <c r="AT112" i="38"/>
  <c r="Z138" i="27"/>
  <c r="Z138" i="26"/>
  <c r="Z138" i="5"/>
  <c r="E132" i="38"/>
  <c r="AA130" i="13"/>
  <c r="Z138" i="25"/>
  <c r="BX97" i="38"/>
  <c r="BY97" i="38"/>
  <c r="O128" i="38"/>
  <c r="N128" i="38"/>
  <c r="CB95" i="38"/>
  <c r="CC95" i="38"/>
  <c r="AC121" i="38"/>
  <c r="AB121" i="38"/>
  <c r="BT99" i="38"/>
  <c r="BU99" i="38"/>
  <c r="U125" i="38"/>
  <c r="T125" i="38"/>
  <c r="BN102" i="38"/>
  <c r="BO102" i="38"/>
  <c r="AH118" i="38"/>
  <c r="AI118" i="38"/>
  <c r="BG106" i="38"/>
  <c r="BF106" i="38"/>
  <c r="CG93" i="38"/>
  <c r="CF93" i="38"/>
  <c r="AS113" i="38"/>
  <c r="AR113" i="38"/>
  <c r="BA109" i="38"/>
  <c r="AZ109" i="38"/>
  <c r="BE107" i="38"/>
  <c r="BD107" i="38"/>
  <c r="AL116" i="38"/>
  <c r="AM116" i="38"/>
  <c r="W124" i="38"/>
  <c r="V124" i="38"/>
  <c r="AG119" i="38"/>
  <c r="AF119" i="38"/>
  <c r="K130" i="38"/>
  <c r="J130" i="38"/>
  <c r="H131" i="38"/>
  <c r="F132" i="38"/>
  <c r="I131" i="38"/>
  <c r="BI105" i="38"/>
  <c r="BH105" i="38"/>
  <c r="X123" i="38"/>
  <c r="Y123" i="38"/>
  <c r="BS100" i="38"/>
  <c r="BR100" i="38"/>
  <c r="BL103" i="38"/>
  <c r="BM103" i="38"/>
  <c r="CH129" i="38"/>
  <c r="K144" i="27" l="1"/>
  <c r="O143" i="27"/>
  <c r="J143" i="27"/>
  <c r="K144" i="26"/>
  <c r="O143" i="26"/>
  <c r="J143" i="26"/>
  <c r="K210" i="25"/>
  <c r="J209" i="25"/>
  <c r="O209" i="25"/>
  <c r="K152" i="5"/>
  <c r="J151" i="5"/>
  <c r="O151" i="5"/>
  <c r="AB128" i="13"/>
  <c r="AA136" i="25"/>
  <c r="AA136" i="26"/>
  <c r="AA136" i="27"/>
  <c r="AA136" i="5"/>
  <c r="BZ97" i="38"/>
  <c r="CA97" i="38"/>
  <c r="AI119" i="38"/>
  <c r="AH119" i="38"/>
  <c r="BM104" i="38"/>
  <c r="BL104" i="38"/>
  <c r="AJ118" i="38"/>
  <c r="AK118" i="38"/>
  <c r="M130" i="38"/>
  <c r="L130" i="38"/>
  <c r="BF107" i="38"/>
  <c r="BG107" i="38"/>
  <c r="BH106" i="38"/>
  <c r="BI106" i="38"/>
  <c r="AL117" i="38"/>
  <c r="AM117" i="38"/>
  <c r="BX98" i="38"/>
  <c r="BY98" i="38"/>
  <c r="AP115" i="38"/>
  <c r="AQ115" i="38"/>
  <c r="BW99" i="38"/>
  <c r="BV99" i="38"/>
  <c r="AS114" i="38"/>
  <c r="AR114" i="38"/>
  <c r="Z123" i="38"/>
  <c r="AA123" i="38"/>
  <c r="AE121" i="38"/>
  <c r="AD121" i="38"/>
  <c r="N129" i="38"/>
  <c r="O129" i="38"/>
  <c r="BJ105" i="38"/>
  <c r="BK105" i="38"/>
  <c r="CF94" i="38"/>
  <c r="CG94" i="38"/>
  <c r="U126" i="38"/>
  <c r="T126" i="38"/>
  <c r="AZ110" i="38"/>
  <c r="BA110" i="38"/>
  <c r="BQ102" i="38"/>
  <c r="BP102" i="38"/>
  <c r="CE95" i="38"/>
  <c r="CD95" i="38"/>
  <c r="Z139" i="5"/>
  <c r="Z139" i="25"/>
  <c r="Z139" i="27"/>
  <c r="Z139" i="26"/>
  <c r="E133" i="38"/>
  <c r="AA131" i="13"/>
  <c r="S127" i="38"/>
  <c r="R127" i="38"/>
  <c r="AV112" i="38"/>
  <c r="AW112" i="38"/>
  <c r="BR101" i="38"/>
  <c r="BS101" i="38"/>
  <c r="X124" i="38"/>
  <c r="Y124" i="38"/>
  <c r="BN103" i="38"/>
  <c r="BO103" i="38"/>
  <c r="H132" i="38"/>
  <c r="I132" i="38"/>
  <c r="F133" i="38"/>
  <c r="W125" i="38"/>
  <c r="V125" i="38"/>
  <c r="P128" i="38"/>
  <c r="Q128" i="38"/>
  <c r="BD108" i="38"/>
  <c r="BE108" i="38"/>
  <c r="CC96" i="38"/>
  <c r="CB96" i="38"/>
  <c r="AY111" i="38"/>
  <c r="AX111" i="38"/>
  <c r="BC109" i="38"/>
  <c r="BB109" i="38"/>
  <c r="AT113" i="38"/>
  <c r="AU113" i="38"/>
  <c r="AG120" i="38"/>
  <c r="AF120" i="38"/>
  <c r="BT100" i="38"/>
  <c r="BU100" i="38"/>
  <c r="K131" i="38"/>
  <c r="J131" i="38"/>
  <c r="AN116" i="38"/>
  <c r="AO116" i="38"/>
  <c r="AC122" i="38"/>
  <c r="AB122" i="38"/>
  <c r="CH130" i="38"/>
  <c r="J144" i="27" l="1"/>
  <c r="K145" i="27"/>
  <c r="O144" i="27"/>
  <c r="K145" i="26"/>
  <c r="J144" i="26"/>
  <c r="O144" i="26"/>
  <c r="K211" i="25"/>
  <c r="J210" i="25"/>
  <c r="O210" i="25"/>
  <c r="K153" i="5"/>
  <c r="J152" i="5"/>
  <c r="O152" i="5"/>
  <c r="AB129" i="13"/>
  <c r="AA137" i="25"/>
  <c r="AA137" i="5"/>
  <c r="AA137" i="26"/>
  <c r="AA137" i="27"/>
  <c r="M131" i="38"/>
  <c r="L131" i="38"/>
  <c r="BQ103" i="38"/>
  <c r="BP103" i="38"/>
  <c r="R128" i="38"/>
  <c r="S128" i="38"/>
  <c r="AC123" i="38"/>
  <c r="AB123" i="38"/>
  <c r="Z124" i="38"/>
  <c r="AA124" i="38"/>
  <c r="AP116" i="38"/>
  <c r="AQ116" i="38"/>
  <c r="AW113" i="38"/>
  <c r="AV113" i="38"/>
  <c r="BF108" i="38"/>
  <c r="BG108" i="38"/>
  <c r="T127" i="38"/>
  <c r="U127" i="38"/>
  <c r="AS115" i="38"/>
  <c r="AR115" i="38"/>
  <c r="BI107" i="38"/>
  <c r="BH107" i="38"/>
  <c r="BE109" i="38"/>
  <c r="BD109" i="38"/>
  <c r="CF95" i="38"/>
  <c r="CG95" i="38"/>
  <c r="CB97" i="38"/>
  <c r="CC97" i="38"/>
  <c r="X125" i="38"/>
  <c r="Y125" i="38"/>
  <c r="AD122" i="38"/>
  <c r="AE122" i="38"/>
  <c r="AI120" i="38"/>
  <c r="AH120" i="38"/>
  <c r="CE96" i="38"/>
  <c r="CD96" i="38"/>
  <c r="I133" i="38"/>
  <c r="F134" i="38"/>
  <c r="H133" i="38"/>
  <c r="BT101" i="38"/>
  <c r="BU101" i="38"/>
  <c r="BX99" i="38"/>
  <c r="BY99" i="38"/>
  <c r="BN104" i="38"/>
  <c r="BO104" i="38"/>
  <c r="BZ98" i="38"/>
  <c r="CA98" i="38"/>
  <c r="BA111" i="38"/>
  <c r="AZ111" i="38"/>
  <c r="BM105" i="38"/>
  <c r="BL105" i="38"/>
  <c r="AO117" i="38"/>
  <c r="AN117" i="38"/>
  <c r="BC110" i="38"/>
  <c r="BB110" i="38"/>
  <c r="Q129" i="38"/>
  <c r="P129" i="38"/>
  <c r="BJ106" i="38"/>
  <c r="BK106" i="38"/>
  <c r="N130" i="38"/>
  <c r="O130" i="38"/>
  <c r="BR102" i="38"/>
  <c r="BS102" i="38"/>
  <c r="AT114" i="38"/>
  <c r="AU114" i="38"/>
  <c r="BV100" i="38"/>
  <c r="BW100" i="38"/>
  <c r="AA132" i="13"/>
  <c r="Z140" i="27"/>
  <c r="Z140" i="25"/>
  <c r="Z140" i="26"/>
  <c r="E134" i="38"/>
  <c r="Z140" i="5"/>
  <c r="AL118" i="38"/>
  <c r="AM118" i="38"/>
  <c r="K132" i="38"/>
  <c r="J132" i="38"/>
  <c r="AY112" i="38"/>
  <c r="AX112" i="38"/>
  <c r="V126" i="38"/>
  <c r="W126" i="38"/>
  <c r="AF121" i="38"/>
  <c r="AG121" i="38"/>
  <c r="AJ119" i="38"/>
  <c r="AK119" i="38"/>
  <c r="CH131" i="38"/>
  <c r="K146" i="27" l="1"/>
  <c r="J145" i="27"/>
  <c r="O145" i="27"/>
  <c r="K146" i="26"/>
  <c r="J145" i="26"/>
  <c r="O145" i="26"/>
  <c r="K154" i="5"/>
  <c r="O153" i="5"/>
  <c r="J153" i="5"/>
  <c r="K212" i="25"/>
  <c r="O211" i="25"/>
  <c r="J211" i="25"/>
  <c r="AA138" i="26"/>
  <c r="AA138" i="25"/>
  <c r="AB130" i="13"/>
  <c r="AA138" i="27"/>
  <c r="AA138" i="5"/>
  <c r="BX100" i="38"/>
  <c r="BY100" i="38"/>
  <c r="BZ99" i="38"/>
  <c r="CA99" i="38"/>
  <c r="S129" i="38"/>
  <c r="R129" i="38"/>
  <c r="V127" i="38"/>
  <c r="W127" i="38"/>
  <c r="BA112" i="38"/>
  <c r="AZ112" i="38"/>
  <c r="BG109" i="38"/>
  <c r="BF109" i="38"/>
  <c r="K133" i="38"/>
  <c r="J133" i="38"/>
  <c r="AH121" i="38"/>
  <c r="AI121" i="38"/>
  <c r="AN118" i="38"/>
  <c r="AO118" i="38"/>
  <c r="BN105" i="38"/>
  <c r="BO105" i="38"/>
  <c r="CD97" i="38"/>
  <c r="CE97" i="38"/>
  <c r="AR116" i="38"/>
  <c r="AS116" i="38"/>
  <c r="AJ120" i="38"/>
  <c r="AK120" i="38"/>
  <c r="O131" i="38"/>
  <c r="N131" i="38"/>
  <c r="BW101" i="38"/>
  <c r="BV101" i="38"/>
  <c r="L132" i="38"/>
  <c r="M132" i="38"/>
  <c r="BU102" i="38"/>
  <c r="BT102" i="38"/>
  <c r="CC98" i="38"/>
  <c r="CB98" i="38"/>
  <c r="I134" i="38"/>
  <c r="H134" i="38"/>
  <c r="F135" i="38"/>
  <c r="BJ107" i="38"/>
  <c r="BK107" i="38"/>
  <c r="AY113" i="38"/>
  <c r="AX113" i="38"/>
  <c r="Z141" i="25"/>
  <c r="Z141" i="26"/>
  <c r="Z141" i="5"/>
  <c r="AA133" i="13"/>
  <c r="Z141" i="27"/>
  <c r="E135" i="38"/>
  <c r="AC124" i="38"/>
  <c r="AB124" i="38"/>
  <c r="AV114" i="38"/>
  <c r="AW114" i="38"/>
  <c r="AD123" i="38"/>
  <c r="AE123" i="38"/>
  <c r="AF122" i="38"/>
  <c r="AG122" i="38"/>
  <c r="BH108" i="38"/>
  <c r="BI108" i="38"/>
  <c r="AQ117" i="38"/>
  <c r="AP117" i="38"/>
  <c r="Z125" i="38"/>
  <c r="AA125" i="38"/>
  <c r="U128" i="38"/>
  <c r="T128" i="38"/>
  <c r="BL106" i="38"/>
  <c r="BM106" i="38"/>
  <c r="Y126" i="38"/>
  <c r="X126" i="38"/>
  <c r="BC111" i="38"/>
  <c r="BB111" i="38"/>
  <c r="BE110" i="38"/>
  <c r="BD110" i="38"/>
  <c r="AM119" i="38"/>
  <c r="AL119" i="38"/>
  <c r="Q130" i="38"/>
  <c r="P130" i="38"/>
  <c r="BQ104" i="38"/>
  <c r="BP104" i="38"/>
  <c r="CG96" i="38"/>
  <c r="CF96" i="38"/>
  <c r="AU115" i="38"/>
  <c r="AT115" i="38"/>
  <c r="BS103" i="38"/>
  <c r="BR103" i="38"/>
  <c r="CH132" i="38"/>
  <c r="J146" i="27" l="1"/>
  <c r="K147" i="27"/>
  <c r="O146" i="27"/>
  <c r="K147" i="26"/>
  <c r="O146" i="26"/>
  <c r="J146" i="26"/>
  <c r="K155" i="5"/>
  <c r="J154" i="5"/>
  <c r="O154" i="5"/>
  <c r="K213" i="25"/>
  <c r="O212" i="25"/>
  <c r="J212" i="25"/>
  <c r="AA139" i="5"/>
  <c r="AA139" i="25"/>
  <c r="AA139" i="27"/>
  <c r="AB131" i="13"/>
  <c r="AA139" i="26"/>
  <c r="Z142" i="27"/>
  <c r="Z142" i="25"/>
  <c r="E136" i="38"/>
  <c r="Z142" i="5"/>
  <c r="AA134" i="13"/>
  <c r="Z142" i="26"/>
  <c r="BZ100" i="38"/>
  <c r="CA100" i="38"/>
  <c r="BD111" i="38"/>
  <c r="BE111" i="38"/>
  <c r="BM107" i="38"/>
  <c r="BL107" i="38"/>
  <c r="BN106" i="38"/>
  <c r="BO106" i="38"/>
  <c r="BJ108" i="38"/>
  <c r="BK108" i="38"/>
  <c r="AZ113" i="38"/>
  <c r="BA113" i="38"/>
  <c r="BP105" i="38"/>
  <c r="BQ105" i="38"/>
  <c r="CB99" i="38"/>
  <c r="CC99" i="38"/>
  <c r="BG110" i="38"/>
  <c r="BF110" i="38"/>
  <c r="BB112" i="38"/>
  <c r="BC112" i="38"/>
  <c r="AL120" i="38"/>
  <c r="AM120" i="38"/>
  <c r="AF123" i="38"/>
  <c r="AG123" i="38"/>
  <c r="O132" i="38"/>
  <c r="N132" i="38"/>
  <c r="AU116" i="38"/>
  <c r="AT116" i="38"/>
  <c r="R130" i="38"/>
  <c r="S130" i="38"/>
  <c r="AA126" i="38"/>
  <c r="Z126" i="38"/>
  <c r="AR117" i="38"/>
  <c r="AS117" i="38"/>
  <c r="K134" i="38"/>
  <c r="J134" i="38"/>
  <c r="BY101" i="38"/>
  <c r="BX101" i="38"/>
  <c r="M133" i="38"/>
  <c r="L133" i="38"/>
  <c r="U129" i="38"/>
  <c r="T129" i="38"/>
  <c r="W128" i="38"/>
  <c r="V128" i="38"/>
  <c r="BW102" i="38"/>
  <c r="BV102" i="38"/>
  <c r="AI122" i="38"/>
  <c r="AH122" i="38"/>
  <c r="AP118" i="38"/>
  <c r="AQ118" i="38"/>
  <c r="BR104" i="38"/>
  <c r="BS104" i="38"/>
  <c r="X127" i="38"/>
  <c r="Y127" i="38"/>
  <c r="AY114" i="38"/>
  <c r="AX114" i="38"/>
  <c r="CF97" i="38"/>
  <c r="CG97" i="38"/>
  <c r="AC125" i="38"/>
  <c r="AB125" i="38"/>
  <c r="I135" i="38"/>
  <c r="H135" i="38"/>
  <c r="F136" i="38"/>
  <c r="AK121" i="38"/>
  <c r="AJ121" i="38"/>
  <c r="BU103" i="38"/>
  <c r="BT103" i="38"/>
  <c r="AW115" i="38"/>
  <c r="AV115" i="38"/>
  <c r="AO119" i="38"/>
  <c r="AN119" i="38"/>
  <c r="AD124" i="38"/>
  <c r="AE124" i="38"/>
  <c r="CE98" i="38"/>
  <c r="CD98" i="38"/>
  <c r="Q131" i="38"/>
  <c r="P131" i="38"/>
  <c r="BI109" i="38"/>
  <c r="BH109" i="38"/>
  <c r="CH133" i="38"/>
  <c r="O147" i="27" l="1"/>
  <c r="K148" i="27"/>
  <c r="J147" i="27"/>
  <c r="K148" i="26"/>
  <c r="J147" i="26"/>
  <c r="O147" i="26"/>
  <c r="K156" i="5"/>
  <c r="O155" i="5"/>
  <c r="J155" i="5"/>
  <c r="K214" i="25"/>
  <c r="J213" i="25"/>
  <c r="O213" i="25"/>
  <c r="AA140" i="26"/>
  <c r="AB132" i="13"/>
  <c r="AA140" i="5"/>
  <c r="AA140" i="27"/>
  <c r="AA140" i="25"/>
  <c r="BG111" i="38"/>
  <c r="BF111" i="38"/>
  <c r="W129" i="38"/>
  <c r="V129" i="38"/>
  <c r="AJ122" i="38"/>
  <c r="AK122" i="38"/>
  <c r="AD125" i="38"/>
  <c r="AE125" i="38"/>
  <c r="X128" i="38"/>
  <c r="Y128" i="38"/>
  <c r="M134" i="38"/>
  <c r="L134" i="38"/>
  <c r="AW116" i="38"/>
  <c r="AV116" i="38"/>
  <c r="Z143" i="5"/>
  <c r="Z143" i="25"/>
  <c r="E137" i="38"/>
  <c r="AA135" i="13"/>
  <c r="Z143" i="27"/>
  <c r="Z143" i="26"/>
  <c r="CG98" i="38"/>
  <c r="CF98" i="38"/>
  <c r="BC113" i="38"/>
  <c r="BB113" i="38"/>
  <c r="Q132" i="38"/>
  <c r="P132" i="38"/>
  <c r="AL121" i="38"/>
  <c r="AM121" i="38"/>
  <c r="AU117" i="38"/>
  <c r="AT117" i="38"/>
  <c r="BL108" i="38"/>
  <c r="BM108" i="38"/>
  <c r="AF124" i="38"/>
  <c r="AG124" i="38"/>
  <c r="O133" i="38"/>
  <c r="N133" i="38"/>
  <c r="BK109" i="38"/>
  <c r="BJ109" i="38"/>
  <c r="AQ119" i="38"/>
  <c r="AP119" i="38"/>
  <c r="H136" i="38"/>
  <c r="F137" i="38"/>
  <c r="I136" i="38"/>
  <c r="AH123" i="38"/>
  <c r="AI123" i="38"/>
  <c r="CE99" i="38"/>
  <c r="CD99" i="38"/>
  <c r="BQ106" i="38"/>
  <c r="BP106" i="38"/>
  <c r="BV103" i="38"/>
  <c r="BW103" i="38"/>
  <c r="BI110" i="38"/>
  <c r="BH110" i="38"/>
  <c r="AS118" i="38"/>
  <c r="AR118" i="38"/>
  <c r="K135" i="38"/>
  <c r="J135" i="38"/>
  <c r="BY102" i="38"/>
  <c r="BX102" i="38"/>
  <c r="CA101" i="38"/>
  <c r="BZ101" i="38"/>
  <c r="BN107" i="38"/>
  <c r="BO107" i="38"/>
  <c r="BT104" i="38"/>
  <c r="BU104" i="38"/>
  <c r="BE112" i="38"/>
  <c r="BD112" i="38"/>
  <c r="CC100" i="38"/>
  <c r="CB100" i="38"/>
  <c r="AZ114" i="38"/>
  <c r="BA114" i="38"/>
  <c r="AC126" i="38"/>
  <c r="AB126" i="38"/>
  <c r="R131" i="38"/>
  <c r="S131" i="38"/>
  <c r="AX115" i="38"/>
  <c r="AY115" i="38"/>
  <c r="Z127" i="38"/>
  <c r="AA127" i="38"/>
  <c r="T130" i="38"/>
  <c r="U130" i="38"/>
  <c r="AO120" i="38"/>
  <c r="AN120" i="38"/>
  <c r="BR105" i="38"/>
  <c r="BS105" i="38"/>
  <c r="CH134" i="38"/>
  <c r="O148" i="27" l="1"/>
  <c r="K149" i="27"/>
  <c r="J148" i="27"/>
  <c r="K149" i="26"/>
  <c r="O148" i="26"/>
  <c r="J148" i="26"/>
  <c r="K215" i="25"/>
  <c r="J214" i="25"/>
  <c r="O214" i="25"/>
  <c r="K157" i="5"/>
  <c r="J156" i="5"/>
  <c r="O156" i="5"/>
  <c r="AA141" i="27"/>
  <c r="AA141" i="26"/>
  <c r="AB133" i="13"/>
  <c r="AA141" i="25"/>
  <c r="AA141" i="5"/>
  <c r="AH124" i="38"/>
  <c r="AI124" i="38"/>
  <c r="BD113" i="38"/>
  <c r="BE113" i="38"/>
  <c r="AT118" i="38"/>
  <c r="AU118" i="38"/>
  <c r="BO108" i="38"/>
  <c r="BN108" i="38"/>
  <c r="BC114" i="38"/>
  <c r="BB114" i="38"/>
  <c r="AW117" i="38"/>
  <c r="AV117" i="38"/>
  <c r="U131" i="38"/>
  <c r="T131" i="38"/>
  <c r="BX103" i="38"/>
  <c r="BY103" i="38"/>
  <c r="F138" i="38"/>
  <c r="I137" i="38"/>
  <c r="H137" i="38"/>
  <c r="R132" i="38"/>
  <c r="S132" i="38"/>
  <c r="AE126" i="38"/>
  <c r="AD126" i="38"/>
  <c r="BR106" i="38"/>
  <c r="BS106" i="38"/>
  <c r="V130" i="38"/>
  <c r="W130" i="38"/>
  <c r="AS119" i="38"/>
  <c r="AR119" i="38"/>
  <c r="CF99" i="38"/>
  <c r="CG99" i="38"/>
  <c r="BP107" i="38"/>
  <c r="BQ107" i="38"/>
  <c r="BM109" i="38"/>
  <c r="BL109" i="38"/>
  <c r="CD100" i="38"/>
  <c r="CE100" i="38"/>
  <c r="CB101" i="38"/>
  <c r="CC101" i="38"/>
  <c r="BK110" i="38"/>
  <c r="BJ110" i="38"/>
  <c r="AY116" i="38"/>
  <c r="AX116" i="38"/>
  <c r="L135" i="38"/>
  <c r="M135" i="38"/>
  <c r="BW104" i="38"/>
  <c r="BV104" i="38"/>
  <c r="AA136" i="13"/>
  <c r="Z144" i="27"/>
  <c r="Z144" i="25"/>
  <c r="E138" i="38"/>
  <c r="Z144" i="5"/>
  <c r="Z144" i="26"/>
  <c r="AF125" i="38"/>
  <c r="AG125" i="38"/>
  <c r="BT105" i="38"/>
  <c r="BU105" i="38"/>
  <c r="BA115" i="38"/>
  <c r="AZ115" i="38"/>
  <c r="AJ123" i="38"/>
  <c r="AK123" i="38"/>
  <c r="Q133" i="38"/>
  <c r="P133" i="38"/>
  <c r="AM122" i="38"/>
  <c r="AL122" i="38"/>
  <c r="J136" i="38"/>
  <c r="K136" i="38"/>
  <c r="BH111" i="38"/>
  <c r="BI111" i="38"/>
  <c r="AA128" i="38"/>
  <c r="Z128" i="38"/>
  <c r="AC127" i="38"/>
  <c r="AB127" i="38"/>
  <c r="AP120" i="38"/>
  <c r="AQ120" i="38"/>
  <c r="BF112" i="38"/>
  <c r="BG112" i="38"/>
  <c r="BZ102" i="38"/>
  <c r="CA102" i="38"/>
  <c r="AN121" i="38"/>
  <c r="AO121" i="38"/>
  <c r="O134" i="38"/>
  <c r="N134" i="38"/>
  <c r="Y129" i="38"/>
  <c r="X129" i="38"/>
  <c r="CH135" i="38"/>
  <c r="J149" i="27" l="1"/>
  <c r="O149" i="27"/>
  <c r="K150" i="27"/>
  <c r="K150" i="26"/>
  <c r="J149" i="26"/>
  <c r="O149" i="26"/>
  <c r="K216" i="25"/>
  <c r="J215" i="25"/>
  <c r="O215" i="25"/>
  <c r="K158" i="5"/>
  <c r="O157" i="5"/>
  <c r="J157" i="5"/>
  <c r="AA142" i="25"/>
  <c r="AA142" i="26"/>
  <c r="AA142" i="27"/>
  <c r="AA142" i="5"/>
  <c r="AB134" i="13"/>
  <c r="BW105" i="38"/>
  <c r="BV105" i="38"/>
  <c r="AJ124" i="38"/>
  <c r="AK124" i="38"/>
  <c r="R133" i="38"/>
  <c r="S133" i="38"/>
  <c r="BR107" i="38"/>
  <c r="BS107" i="38"/>
  <c r="BP108" i="38"/>
  <c r="BQ108" i="38"/>
  <c r="CB102" i="38"/>
  <c r="CC102" i="38"/>
  <c r="BX104" i="38"/>
  <c r="BY104" i="38"/>
  <c r="AF126" i="38"/>
  <c r="AG126" i="38"/>
  <c r="AS120" i="38"/>
  <c r="AR120" i="38"/>
  <c r="L136" i="38"/>
  <c r="M136" i="38"/>
  <c r="BA116" i="38"/>
  <c r="AZ116" i="38"/>
  <c r="BN109" i="38"/>
  <c r="BO109" i="38"/>
  <c r="J137" i="38"/>
  <c r="K137" i="38"/>
  <c r="BG113" i="38"/>
  <c r="BF113" i="38"/>
  <c r="AD127" i="38"/>
  <c r="AE127" i="38"/>
  <c r="BE114" i="38"/>
  <c r="BD114" i="38"/>
  <c r="AP121" i="38"/>
  <c r="AQ121" i="38"/>
  <c r="H138" i="38"/>
  <c r="I138" i="38"/>
  <c r="F139" i="38"/>
  <c r="BZ103" i="38"/>
  <c r="CA103" i="38"/>
  <c r="CE101" i="38"/>
  <c r="CD101" i="38"/>
  <c r="V131" i="38"/>
  <c r="W131" i="38"/>
  <c r="Y130" i="38"/>
  <c r="X130" i="38"/>
  <c r="BT106" i="38"/>
  <c r="BU106" i="38"/>
  <c r="AH125" i="38"/>
  <c r="AI125" i="38"/>
  <c r="Z129" i="38"/>
  <c r="AA129" i="38"/>
  <c r="BH112" i="38"/>
  <c r="BI112" i="38"/>
  <c r="BK111" i="38"/>
  <c r="BJ111" i="38"/>
  <c r="AM123" i="38"/>
  <c r="AL123" i="38"/>
  <c r="AU119" i="38"/>
  <c r="AT119" i="38"/>
  <c r="AV118" i="38"/>
  <c r="AW118" i="38"/>
  <c r="AO122" i="38"/>
  <c r="AN122" i="38"/>
  <c r="BL110" i="38"/>
  <c r="BM110" i="38"/>
  <c r="AC128" i="38"/>
  <c r="AB128" i="38"/>
  <c r="P134" i="38"/>
  <c r="Q134" i="38"/>
  <c r="BC115" i="38"/>
  <c r="BB115" i="38"/>
  <c r="Z145" i="26"/>
  <c r="Z145" i="5"/>
  <c r="AA137" i="13"/>
  <c r="E139" i="38"/>
  <c r="Z145" i="27"/>
  <c r="Z145" i="25"/>
  <c r="O135" i="38"/>
  <c r="N135" i="38"/>
  <c r="CG100" i="38"/>
  <c r="CF100" i="38"/>
  <c r="U132" i="38"/>
  <c r="T132" i="38"/>
  <c r="AX117" i="38"/>
  <c r="AY117" i="38"/>
  <c r="CH136" i="38"/>
  <c r="K151" i="27" l="1"/>
  <c r="J150" i="27"/>
  <c r="O150" i="27"/>
  <c r="K151" i="26"/>
  <c r="O150" i="26"/>
  <c r="J150" i="26"/>
  <c r="K159" i="5"/>
  <c r="O158" i="5"/>
  <c r="J158" i="5"/>
  <c r="K217" i="25"/>
  <c r="O216" i="25"/>
  <c r="J216" i="25"/>
  <c r="AA143" i="27"/>
  <c r="AA143" i="26"/>
  <c r="AB135" i="13"/>
  <c r="AA143" i="5"/>
  <c r="AA143" i="25"/>
  <c r="CF101" i="38"/>
  <c r="CG101" i="38"/>
  <c r="M137" i="38"/>
  <c r="L137" i="38"/>
  <c r="BM111" i="38"/>
  <c r="BL111" i="38"/>
  <c r="AD128" i="38"/>
  <c r="AE128" i="38"/>
  <c r="AV119" i="38"/>
  <c r="AW119" i="38"/>
  <c r="K138" i="38"/>
  <c r="J138" i="38"/>
  <c r="O136" i="38"/>
  <c r="N136" i="38"/>
  <c r="CE102" i="38"/>
  <c r="CD102" i="38"/>
  <c r="AL124" i="38"/>
  <c r="AM124" i="38"/>
  <c r="AU120" i="38"/>
  <c r="AT120" i="38"/>
  <c r="P135" i="38"/>
  <c r="Q135" i="38"/>
  <c r="AK125" i="38"/>
  <c r="AJ125" i="38"/>
  <c r="BG114" i="38"/>
  <c r="BF114" i="38"/>
  <c r="BD115" i="38"/>
  <c r="BE115" i="38"/>
  <c r="BQ109" i="38"/>
  <c r="BP109" i="38"/>
  <c r="BU107" i="38"/>
  <c r="BT107" i="38"/>
  <c r="BV106" i="38"/>
  <c r="BW106" i="38"/>
  <c r="CB103" i="38"/>
  <c r="CC103" i="38"/>
  <c r="BC116" i="38"/>
  <c r="BB116" i="38"/>
  <c r="X131" i="38"/>
  <c r="Y131" i="38"/>
  <c r="BX105" i="38"/>
  <c r="BY105" i="38"/>
  <c r="AO123" i="38"/>
  <c r="AN123" i="38"/>
  <c r="BS108" i="38"/>
  <c r="BR108" i="38"/>
  <c r="AP122" i="38"/>
  <c r="AQ122" i="38"/>
  <c r="AI126" i="38"/>
  <c r="AH126" i="38"/>
  <c r="BA117" i="38"/>
  <c r="AZ117" i="38"/>
  <c r="AA130" i="38"/>
  <c r="Z130" i="38"/>
  <c r="H139" i="38"/>
  <c r="F140" i="38"/>
  <c r="I139" i="38"/>
  <c r="AG127" i="38"/>
  <c r="AF127" i="38"/>
  <c r="BZ104" i="38"/>
  <c r="CA104" i="38"/>
  <c r="T133" i="38"/>
  <c r="U133" i="38"/>
  <c r="AB129" i="38"/>
  <c r="AC129" i="38"/>
  <c r="AR121" i="38"/>
  <c r="AS121" i="38"/>
  <c r="BN110" i="38"/>
  <c r="BO110" i="38"/>
  <c r="W132" i="38"/>
  <c r="V132" i="38"/>
  <c r="E140" i="38"/>
  <c r="Z146" i="26"/>
  <c r="Z146" i="27"/>
  <c r="AA138" i="13"/>
  <c r="Z146" i="25"/>
  <c r="Z146" i="5"/>
  <c r="S134" i="38"/>
  <c r="R134" i="38"/>
  <c r="AX118" i="38"/>
  <c r="AY118" i="38"/>
  <c r="BJ112" i="38"/>
  <c r="BK112" i="38"/>
  <c r="BI113" i="38"/>
  <c r="BH113" i="38"/>
  <c r="CH137" i="38"/>
  <c r="J151" i="27" l="1"/>
  <c r="K152" i="27"/>
  <c r="O151" i="27"/>
  <c r="K152" i="26"/>
  <c r="J151" i="26"/>
  <c r="O151" i="26"/>
  <c r="K160" i="5"/>
  <c r="J159" i="5"/>
  <c r="O159" i="5"/>
  <c r="K218" i="25"/>
  <c r="O217" i="25"/>
  <c r="J217" i="25"/>
  <c r="AA144" i="5"/>
  <c r="AA144" i="27"/>
  <c r="AA144" i="25"/>
  <c r="AA144" i="26"/>
  <c r="AB136" i="13"/>
  <c r="AE129" i="38"/>
  <c r="AD129" i="38"/>
  <c r="X132" i="38"/>
  <c r="Y132" i="38"/>
  <c r="Z131" i="38"/>
  <c r="AA131" i="38"/>
  <c r="BL112" i="38"/>
  <c r="BM112" i="38"/>
  <c r="AH127" i="38"/>
  <c r="AI127" i="38"/>
  <c r="CE103" i="38"/>
  <c r="CD103" i="38"/>
  <c r="BF115" i="38"/>
  <c r="BG115" i="38"/>
  <c r="AU121" i="38"/>
  <c r="AT121" i="38"/>
  <c r="CA105" i="38"/>
  <c r="BZ105" i="38"/>
  <c r="Z147" i="25"/>
  <c r="E141" i="38"/>
  <c r="AA139" i="13"/>
  <c r="Z147" i="26"/>
  <c r="Z147" i="5"/>
  <c r="Z147" i="27"/>
  <c r="AR122" i="38"/>
  <c r="AS122" i="38"/>
  <c r="W133" i="38"/>
  <c r="V133" i="38"/>
  <c r="AB130" i="38"/>
  <c r="AC130" i="38"/>
  <c r="BT108" i="38"/>
  <c r="BU108" i="38"/>
  <c r="BE116" i="38"/>
  <c r="BD116" i="38"/>
  <c r="BS109" i="38"/>
  <c r="BR109" i="38"/>
  <c r="Q136" i="38"/>
  <c r="P136" i="38"/>
  <c r="BN111" i="38"/>
  <c r="BO111" i="38"/>
  <c r="AJ126" i="38"/>
  <c r="AK126" i="38"/>
  <c r="BI114" i="38"/>
  <c r="BH114" i="38"/>
  <c r="BA118" i="38"/>
  <c r="AZ118" i="38"/>
  <c r="BY106" i="38"/>
  <c r="BX106" i="38"/>
  <c r="AY119" i="38"/>
  <c r="AX119" i="38"/>
  <c r="T134" i="38"/>
  <c r="U134" i="38"/>
  <c r="AM125" i="38"/>
  <c r="AL125" i="38"/>
  <c r="J139" i="38"/>
  <c r="K139" i="38"/>
  <c r="R135" i="38"/>
  <c r="S135" i="38"/>
  <c r="AO124" i="38"/>
  <c r="AN124" i="38"/>
  <c r="H140" i="38"/>
  <c r="F141" i="38"/>
  <c r="I140" i="38"/>
  <c r="BV107" i="38"/>
  <c r="BW107" i="38"/>
  <c r="CF102" i="38"/>
  <c r="CG102" i="38"/>
  <c r="AG128" i="38"/>
  <c r="AF128" i="38"/>
  <c r="BK113" i="38"/>
  <c r="BJ113" i="38"/>
  <c r="BQ110" i="38"/>
  <c r="BP110" i="38"/>
  <c r="CC104" i="38"/>
  <c r="CB104" i="38"/>
  <c r="BC117" i="38"/>
  <c r="BB117" i="38"/>
  <c r="AQ123" i="38"/>
  <c r="AP123" i="38"/>
  <c r="AV120" i="38"/>
  <c r="AW120" i="38"/>
  <c r="M138" i="38"/>
  <c r="L138" i="38"/>
  <c r="N137" i="38"/>
  <c r="O137" i="38"/>
  <c r="CH138" i="38"/>
  <c r="O152" i="27" l="1"/>
  <c r="K153" i="27"/>
  <c r="J152" i="27"/>
  <c r="K153" i="26"/>
  <c r="O152" i="26"/>
  <c r="J152" i="26"/>
  <c r="K219" i="25"/>
  <c r="J218" i="25"/>
  <c r="O218" i="25"/>
  <c r="K161" i="5"/>
  <c r="J160" i="5"/>
  <c r="O160" i="5"/>
  <c r="AA145" i="26"/>
  <c r="AB137" i="13"/>
  <c r="AA145" i="5"/>
  <c r="AA145" i="25"/>
  <c r="AA145" i="27"/>
  <c r="CB105" i="38"/>
  <c r="CC105" i="38"/>
  <c r="BZ106" i="38"/>
  <c r="CA106" i="38"/>
  <c r="AS123" i="38"/>
  <c r="AR123" i="38"/>
  <c r="BP111" i="38"/>
  <c r="BQ111" i="38"/>
  <c r="H141" i="38"/>
  <c r="F142" i="38"/>
  <c r="I141" i="38"/>
  <c r="BA119" i="38"/>
  <c r="AZ119" i="38"/>
  <c r="BG116" i="38"/>
  <c r="BF116" i="38"/>
  <c r="AA132" i="38"/>
  <c r="Z132" i="38"/>
  <c r="BS110" i="38"/>
  <c r="BR110" i="38"/>
  <c r="AM126" i="38"/>
  <c r="AL126" i="38"/>
  <c r="BX107" i="38"/>
  <c r="BY107" i="38"/>
  <c r="M139" i="38"/>
  <c r="L139" i="38"/>
  <c r="BV108" i="38"/>
  <c r="BW108" i="38"/>
  <c r="S136" i="38"/>
  <c r="R136" i="38"/>
  <c r="BN112" i="38"/>
  <c r="BO112" i="38"/>
  <c r="BE117" i="38"/>
  <c r="BD117" i="38"/>
  <c r="AI128" i="38"/>
  <c r="AH128" i="38"/>
  <c r="J140" i="38"/>
  <c r="K140" i="38"/>
  <c r="AE130" i="38"/>
  <c r="AD130" i="38"/>
  <c r="AG129" i="38"/>
  <c r="AF129" i="38"/>
  <c r="BC118" i="38"/>
  <c r="BB118" i="38"/>
  <c r="Q137" i="38"/>
  <c r="P137" i="38"/>
  <c r="AP124" i="38"/>
  <c r="AQ124" i="38"/>
  <c r="BJ114" i="38"/>
  <c r="BK114" i="38"/>
  <c r="BT109" i="38"/>
  <c r="BU109" i="38"/>
  <c r="X133" i="38"/>
  <c r="Y133" i="38"/>
  <c r="BH115" i="38"/>
  <c r="BI115" i="38"/>
  <c r="AC131" i="38"/>
  <c r="AB131" i="38"/>
  <c r="T135" i="38"/>
  <c r="U135" i="38"/>
  <c r="AU122" i="38"/>
  <c r="AT122" i="38"/>
  <c r="AY120" i="38"/>
  <c r="AX120" i="38"/>
  <c r="AK127" i="38"/>
  <c r="AJ127" i="38"/>
  <c r="BM113" i="38"/>
  <c r="BL113" i="38"/>
  <c r="AV121" i="38"/>
  <c r="AW121" i="38"/>
  <c r="AO125" i="38"/>
  <c r="AN125" i="38"/>
  <c r="O138" i="38"/>
  <c r="N138" i="38"/>
  <c r="CD104" i="38"/>
  <c r="CE104" i="38"/>
  <c r="V134" i="38"/>
  <c r="W134" i="38"/>
  <c r="AA140" i="13"/>
  <c r="Z148" i="25"/>
  <c r="Z148" i="5"/>
  <c r="Z148" i="27"/>
  <c r="E142" i="38"/>
  <c r="Z148" i="26"/>
  <c r="CF103" i="38"/>
  <c r="CG103" i="38"/>
  <c r="CH139" i="38"/>
  <c r="O153" i="27" l="1"/>
  <c r="K154" i="27"/>
  <c r="J153" i="27"/>
  <c r="K154" i="26"/>
  <c r="O153" i="26"/>
  <c r="J153" i="26"/>
  <c r="K220" i="25"/>
  <c r="J219" i="25"/>
  <c r="O219" i="25"/>
  <c r="K162" i="5"/>
  <c r="J161" i="5"/>
  <c r="O161" i="5"/>
  <c r="AA146" i="25"/>
  <c r="AA146" i="5"/>
  <c r="AA146" i="27"/>
  <c r="AB138" i="13"/>
  <c r="AA146" i="26"/>
  <c r="AD131" i="38"/>
  <c r="AE131" i="38"/>
  <c r="N139" i="38"/>
  <c r="O139" i="38"/>
  <c r="BN113" i="38"/>
  <c r="BO113" i="38"/>
  <c r="BE118" i="38"/>
  <c r="BD118" i="38"/>
  <c r="AK128" i="38"/>
  <c r="AJ128" i="38"/>
  <c r="BU110" i="38"/>
  <c r="BT110" i="38"/>
  <c r="CC106" i="38"/>
  <c r="CB106" i="38"/>
  <c r="CF104" i="38"/>
  <c r="CG104" i="38"/>
  <c r="F143" i="38"/>
  <c r="I142" i="38"/>
  <c r="H142" i="38"/>
  <c r="AM127" i="38"/>
  <c r="AL127" i="38"/>
  <c r="AI129" i="38"/>
  <c r="AH129" i="38"/>
  <c r="AB132" i="38"/>
  <c r="AC132" i="38"/>
  <c r="BM114" i="38"/>
  <c r="BL114" i="38"/>
  <c r="AQ125" i="38"/>
  <c r="AP125" i="38"/>
  <c r="BI116" i="38"/>
  <c r="BH116" i="38"/>
  <c r="BK115" i="38"/>
  <c r="BJ115" i="38"/>
  <c r="AS124" i="38"/>
  <c r="AR124" i="38"/>
  <c r="BP112" i="38"/>
  <c r="BQ112" i="38"/>
  <c r="CA107" i="38"/>
  <c r="BZ107" i="38"/>
  <c r="AU123" i="38"/>
  <c r="AT123" i="38"/>
  <c r="BW109" i="38"/>
  <c r="BV109" i="38"/>
  <c r="BG117" i="38"/>
  <c r="BF117" i="38"/>
  <c r="CD105" i="38"/>
  <c r="CE105" i="38"/>
  <c r="AW122" i="38"/>
  <c r="AV122" i="38"/>
  <c r="R137" i="38"/>
  <c r="S137" i="38"/>
  <c r="U136" i="38"/>
  <c r="T136" i="38"/>
  <c r="AN126" i="38"/>
  <c r="AO126" i="38"/>
  <c r="BB119" i="38"/>
  <c r="BC119" i="38"/>
  <c r="Z149" i="5"/>
  <c r="E143" i="38"/>
  <c r="AA141" i="13"/>
  <c r="Z149" i="26"/>
  <c r="Z149" i="25"/>
  <c r="Z149" i="27"/>
  <c r="V135" i="38"/>
  <c r="W135" i="38"/>
  <c r="BX108" i="38"/>
  <c r="BY108" i="38"/>
  <c r="Q138" i="38"/>
  <c r="P138" i="38"/>
  <c r="J141" i="38"/>
  <c r="K141" i="38"/>
  <c r="AZ120" i="38"/>
  <c r="BA120" i="38"/>
  <c r="AF130" i="38"/>
  <c r="AG130" i="38"/>
  <c r="BR111" i="38"/>
  <c r="BS111" i="38"/>
  <c r="X134" i="38"/>
  <c r="Y134" i="38"/>
  <c r="AX121" i="38"/>
  <c r="AY121" i="38"/>
  <c r="AA133" i="38"/>
  <c r="Z133" i="38"/>
  <c r="M140" i="38"/>
  <c r="L140" i="38"/>
  <c r="CH140" i="38"/>
  <c r="J154" i="27" l="1"/>
  <c r="O154" i="27"/>
  <c r="K155" i="27"/>
  <c r="K155" i="26"/>
  <c r="J154" i="26"/>
  <c r="O154" i="26"/>
  <c r="K163" i="5"/>
  <c r="J162" i="5"/>
  <c r="O162" i="5"/>
  <c r="K221" i="25"/>
  <c r="J220" i="25"/>
  <c r="O220" i="25"/>
  <c r="AB139" i="13"/>
  <c r="AA147" i="27"/>
  <c r="AA147" i="25"/>
  <c r="AA147" i="5"/>
  <c r="AA147" i="26"/>
  <c r="AL128" i="38"/>
  <c r="AM128" i="38"/>
  <c r="Y135" i="38"/>
  <c r="X135" i="38"/>
  <c r="BM115" i="38"/>
  <c r="BL115" i="38"/>
  <c r="Z134" i="38"/>
  <c r="AA134" i="38"/>
  <c r="BJ116" i="38"/>
  <c r="BK116" i="38"/>
  <c r="AJ129" i="38"/>
  <c r="AK129" i="38"/>
  <c r="AH130" i="38"/>
  <c r="AI130" i="38"/>
  <c r="CA108" i="38"/>
  <c r="BZ108" i="38"/>
  <c r="Z150" i="27"/>
  <c r="Z150" i="26"/>
  <c r="AA142" i="13"/>
  <c r="Z150" i="25"/>
  <c r="E144" i="38"/>
  <c r="Z150" i="5"/>
  <c r="BY109" i="38"/>
  <c r="BX109" i="38"/>
  <c r="AU124" i="38"/>
  <c r="AT124" i="38"/>
  <c r="BO114" i="38"/>
  <c r="BN114" i="38"/>
  <c r="K142" i="38"/>
  <c r="J142" i="38"/>
  <c r="P139" i="38"/>
  <c r="Q139" i="38"/>
  <c r="T137" i="38"/>
  <c r="U137" i="38"/>
  <c r="BB120" i="38"/>
  <c r="BC120" i="38"/>
  <c r="AW123" i="38"/>
  <c r="AV123" i="38"/>
  <c r="AG131" i="38"/>
  <c r="AF131" i="38"/>
  <c r="AD132" i="38"/>
  <c r="AE132" i="38"/>
  <c r="N140" i="38"/>
  <c r="O140" i="38"/>
  <c r="R138" i="38"/>
  <c r="S138" i="38"/>
  <c r="AQ126" i="38"/>
  <c r="AP126" i="38"/>
  <c r="CG105" i="38"/>
  <c r="CF105" i="38"/>
  <c r="CE106" i="38"/>
  <c r="CD106" i="38"/>
  <c r="AY122" i="38"/>
  <c r="AX122" i="38"/>
  <c r="BE119" i="38"/>
  <c r="BD119" i="38"/>
  <c r="M141" i="38"/>
  <c r="L141" i="38"/>
  <c r="CC107" i="38"/>
  <c r="CB107" i="38"/>
  <c r="BU111" i="38"/>
  <c r="BT111" i="38"/>
  <c r="V136" i="38"/>
  <c r="W136" i="38"/>
  <c r="BI117" i="38"/>
  <c r="BH117" i="38"/>
  <c r="AR125" i="38"/>
  <c r="AS125" i="38"/>
  <c r="AN127" i="38"/>
  <c r="AO127" i="38"/>
  <c r="BP113" i="38"/>
  <c r="BQ113" i="38"/>
  <c r="BA121" i="38"/>
  <c r="AZ121" i="38"/>
  <c r="F144" i="38"/>
  <c r="H143" i="38"/>
  <c r="I143" i="38"/>
  <c r="BG118" i="38"/>
  <c r="BF118" i="38"/>
  <c r="AB133" i="38"/>
  <c r="AC133" i="38"/>
  <c r="BS112" i="38"/>
  <c r="BR112" i="38"/>
  <c r="BW110" i="38"/>
  <c r="BV110" i="38"/>
  <c r="CH141" i="38"/>
  <c r="J155" i="27" l="1"/>
  <c r="O155" i="27"/>
  <c r="K156" i="27"/>
  <c r="K156" i="26"/>
  <c r="O155" i="26"/>
  <c r="J155" i="26"/>
  <c r="K222" i="25"/>
  <c r="J221" i="25"/>
  <c r="O221" i="25"/>
  <c r="K164" i="5"/>
  <c r="O163" i="5"/>
  <c r="J163" i="5"/>
  <c r="AA148" i="26"/>
  <c r="AA148" i="25"/>
  <c r="AA148" i="5"/>
  <c r="AA148" i="27"/>
  <c r="AB140" i="13"/>
  <c r="V137" i="38"/>
  <c r="W137" i="38"/>
  <c r="BF119" i="38"/>
  <c r="BG119" i="38"/>
  <c r="CA109" i="38"/>
  <c r="BZ109" i="38"/>
  <c r="BH118" i="38"/>
  <c r="BI118" i="38"/>
  <c r="AZ122" i="38"/>
  <c r="BA122" i="38"/>
  <c r="BC121" i="38"/>
  <c r="BB121" i="38"/>
  <c r="BJ117" i="38"/>
  <c r="BK117" i="38"/>
  <c r="O141" i="38"/>
  <c r="N141" i="38"/>
  <c r="AV124" i="38"/>
  <c r="AW124" i="38"/>
  <c r="AL129" i="38"/>
  <c r="AM129" i="38"/>
  <c r="AH131" i="38"/>
  <c r="AI131" i="38"/>
  <c r="BM116" i="38"/>
  <c r="BL116" i="38"/>
  <c r="BS113" i="38"/>
  <c r="BR113" i="38"/>
  <c r="R139" i="38"/>
  <c r="S139" i="38"/>
  <c r="CB108" i="38"/>
  <c r="CC108" i="38"/>
  <c r="AY123" i="38"/>
  <c r="AX123" i="38"/>
  <c r="BY110" i="38"/>
  <c r="BX110" i="38"/>
  <c r="AQ127" i="38"/>
  <c r="AP127" i="38"/>
  <c r="T138" i="38"/>
  <c r="U138" i="38"/>
  <c r="Z151" i="25"/>
  <c r="E145" i="38"/>
  <c r="AA143" i="13"/>
  <c r="Z151" i="27"/>
  <c r="Z151" i="5"/>
  <c r="Z151" i="26"/>
  <c r="BN115" i="38"/>
  <c r="BO115" i="38"/>
  <c r="AR126" i="38"/>
  <c r="AS126" i="38"/>
  <c r="BV111" i="38"/>
  <c r="BW111" i="38"/>
  <c r="L142" i="38"/>
  <c r="M142" i="38"/>
  <c r="AC134" i="38"/>
  <c r="AB134" i="38"/>
  <c r="K143" i="38"/>
  <c r="J143" i="38"/>
  <c r="CE107" i="38"/>
  <c r="CD107" i="38"/>
  <c r="CG106" i="38"/>
  <c r="CF106" i="38"/>
  <c r="BQ114" i="38"/>
  <c r="BP114" i="38"/>
  <c r="AK130" i="38"/>
  <c r="AJ130" i="38"/>
  <c r="AF132" i="38"/>
  <c r="AG132" i="38"/>
  <c r="AE133" i="38"/>
  <c r="AD133" i="38"/>
  <c r="AN128" i="38"/>
  <c r="AO128" i="38"/>
  <c r="X136" i="38"/>
  <c r="Y136" i="38"/>
  <c r="BU112" i="38"/>
  <c r="BT112" i="38"/>
  <c r="F145" i="38"/>
  <c r="H144" i="38"/>
  <c r="I144" i="38"/>
  <c r="AT125" i="38"/>
  <c r="AU125" i="38"/>
  <c r="Q140" i="38"/>
  <c r="P140" i="38"/>
  <c r="BD120" i="38"/>
  <c r="BE120" i="38"/>
  <c r="Z135" i="38"/>
  <c r="AA135" i="38"/>
  <c r="CH142" i="38"/>
  <c r="K157" i="27" l="1"/>
  <c r="J156" i="27"/>
  <c r="O156" i="27"/>
  <c r="K157" i="26"/>
  <c r="O156" i="26"/>
  <c r="J156" i="26"/>
  <c r="K165" i="5"/>
  <c r="O164" i="5"/>
  <c r="J164" i="5"/>
  <c r="K223" i="25"/>
  <c r="O222" i="25"/>
  <c r="J222" i="25"/>
  <c r="AB141" i="13"/>
  <c r="AA149" i="5"/>
  <c r="AA149" i="27"/>
  <c r="AA149" i="25"/>
  <c r="AA149" i="26"/>
  <c r="R140" i="38"/>
  <c r="S140" i="38"/>
  <c r="BA123" i="38"/>
  <c r="AZ123" i="38"/>
  <c r="BR114" i="38"/>
  <c r="BS114" i="38"/>
  <c r="BG120" i="38"/>
  <c r="BF120" i="38"/>
  <c r="BW112" i="38"/>
  <c r="BV112" i="38"/>
  <c r="CF107" i="38"/>
  <c r="CG107" i="38"/>
  <c r="U139" i="38"/>
  <c r="T139" i="38"/>
  <c r="AN129" i="38"/>
  <c r="AO129" i="38"/>
  <c r="BI119" i="38"/>
  <c r="BH119" i="38"/>
  <c r="AH132" i="38"/>
  <c r="AI132" i="38"/>
  <c r="BZ110" i="38"/>
  <c r="CA110" i="38"/>
  <c r="M143" i="38"/>
  <c r="L143" i="38"/>
  <c r="BC122" i="38"/>
  <c r="BB122" i="38"/>
  <c r="AU126" i="38"/>
  <c r="AT126" i="38"/>
  <c r="AE134" i="38"/>
  <c r="AD134" i="38"/>
  <c r="AQ128" i="38"/>
  <c r="AP128" i="38"/>
  <c r="BQ115" i="38"/>
  <c r="BP115" i="38"/>
  <c r="CB109" i="38"/>
  <c r="CC109" i="38"/>
  <c r="BU113" i="38"/>
  <c r="BT113" i="38"/>
  <c r="AL130" i="38"/>
  <c r="AM130" i="38"/>
  <c r="AY124" i="38"/>
  <c r="AX124" i="38"/>
  <c r="AA136" i="38"/>
  <c r="Z136" i="38"/>
  <c r="Z152" i="25"/>
  <c r="E146" i="38"/>
  <c r="AA144" i="13"/>
  <c r="Z152" i="27"/>
  <c r="Z152" i="5"/>
  <c r="Z152" i="26"/>
  <c r="Q141" i="38"/>
  <c r="P141" i="38"/>
  <c r="BJ118" i="38"/>
  <c r="BK118" i="38"/>
  <c r="AB135" i="38"/>
  <c r="AC135" i="38"/>
  <c r="J144" i="38"/>
  <c r="K144" i="38"/>
  <c r="AG133" i="38"/>
  <c r="AF133" i="38"/>
  <c r="V138" i="38"/>
  <c r="W138" i="38"/>
  <c r="CD108" i="38"/>
  <c r="CE108" i="38"/>
  <c r="AJ131" i="38"/>
  <c r="AK131" i="38"/>
  <c r="BL117" i="38"/>
  <c r="BM117" i="38"/>
  <c r="BX111" i="38"/>
  <c r="BY111" i="38"/>
  <c r="Y137" i="38"/>
  <c r="X137" i="38"/>
  <c r="BN116" i="38"/>
  <c r="BO116" i="38"/>
  <c r="AV125" i="38"/>
  <c r="AW125" i="38"/>
  <c r="F146" i="38"/>
  <c r="H145" i="38"/>
  <c r="I145" i="38"/>
  <c r="O142" i="38"/>
  <c r="N142" i="38"/>
  <c r="AR127" i="38"/>
  <c r="AS127" i="38"/>
  <c r="BD121" i="38"/>
  <c r="BE121" i="38"/>
  <c r="CH143" i="38"/>
  <c r="K158" i="27" l="1"/>
  <c r="J157" i="27"/>
  <c r="O157" i="27"/>
  <c r="K158" i="26"/>
  <c r="J157" i="26"/>
  <c r="O157" i="26"/>
  <c r="K166" i="5"/>
  <c r="J165" i="5"/>
  <c r="O165" i="5"/>
  <c r="K224" i="25"/>
  <c r="J223" i="25"/>
  <c r="O223" i="25"/>
  <c r="AA150" i="25"/>
  <c r="AA150" i="27"/>
  <c r="AA150" i="26"/>
  <c r="AB142" i="13"/>
  <c r="AA150" i="5"/>
  <c r="AA137" i="38"/>
  <c r="Z137" i="38"/>
  <c r="AU127" i="38"/>
  <c r="AT127" i="38"/>
  <c r="CE109" i="38"/>
  <c r="CD109" i="38"/>
  <c r="AJ132" i="38"/>
  <c r="AK132" i="38"/>
  <c r="P142" i="38"/>
  <c r="Q142" i="38"/>
  <c r="BQ116" i="38"/>
  <c r="BP116" i="38"/>
  <c r="AM131" i="38"/>
  <c r="AL131" i="38"/>
  <c r="L144" i="38"/>
  <c r="M144" i="38"/>
  <c r="BA124" i="38"/>
  <c r="AZ124" i="38"/>
  <c r="BR115" i="38"/>
  <c r="BS115" i="38"/>
  <c r="BE122" i="38"/>
  <c r="BD122" i="38"/>
  <c r="BK119" i="38"/>
  <c r="BJ119" i="38"/>
  <c r="BX112" i="38"/>
  <c r="BY112" i="38"/>
  <c r="AP129" i="38"/>
  <c r="AQ129" i="38"/>
  <c r="I146" i="38"/>
  <c r="F147" i="38"/>
  <c r="H146" i="38"/>
  <c r="BL118" i="38"/>
  <c r="BM118" i="38"/>
  <c r="Z153" i="5"/>
  <c r="E147" i="38"/>
  <c r="Z153" i="25"/>
  <c r="AA145" i="13"/>
  <c r="Z153" i="26"/>
  <c r="Z153" i="27"/>
  <c r="BW113" i="38"/>
  <c r="BV113" i="38"/>
  <c r="AG134" i="38"/>
  <c r="AF134" i="38"/>
  <c r="W139" i="38"/>
  <c r="V139" i="38"/>
  <c r="AD135" i="38"/>
  <c r="AE135" i="38"/>
  <c r="AR128" i="38"/>
  <c r="AS128" i="38"/>
  <c r="J145" i="38"/>
  <c r="K145" i="38"/>
  <c r="AO130" i="38"/>
  <c r="AN130" i="38"/>
  <c r="Y138" i="38"/>
  <c r="X138" i="38"/>
  <c r="BF121" i="38"/>
  <c r="BG121" i="38"/>
  <c r="AI133" i="38"/>
  <c r="AH133" i="38"/>
  <c r="S141" i="38"/>
  <c r="R141" i="38"/>
  <c r="CC110" i="38"/>
  <c r="CB110" i="38"/>
  <c r="BT114" i="38"/>
  <c r="BU114" i="38"/>
  <c r="U140" i="38"/>
  <c r="T140" i="38"/>
  <c r="CG108" i="38"/>
  <c r="CF108" i="38"/>
  <c r="O143" i="38"/>
  <c r="N143" i="38"/>
  <c r="BI120" i="38"/>
  <c r="BH120" i="38"/>
  <c r="CA111" i="38"/>
  <c r="BZ111" i="38"/>
  <c r="AX125" i="38"/>
  <c r="AY125" i="38"/>
  <c r="BO117" i="38"/>
  <c r="BN117" i="38"/>
  <c r="AB136" i="38"/>
  <c r="AC136" i="38"/>
  <c r="AW126" i="38"/>
  <c r="AV126" i="38"/>
  <c r="BB123" i="38"/>
  <c r="BC123" i="38"/>
  <c r="CH144" i="38"/>
  <c r="O158" i="27" l="1"/>
  <c r="J158" i="27"/>
  <c r="K159" i="27"/>
  <c r="K159" i="26"/>
  <c r="J158" i="26"/>
  <c r="O158" i="26"/>
  <c r="K225" i="25"/>
  <c r="J224" i="25"/>
  <c r="O224" i="25"/>
  <c r="K167" i="5"/>
  <c r="J166" i="5"/>
  <c r="O166" i="5"/>
  <c r="AA151" i="25"/>
  <c r="AA151" i="27"/>
  <c r="AA151" i="5"/>
  <c r="AB143" i="13"/>
  <c r="AA151" i="26"/>
  <c r="BV114" i="38"/>
  <c r="BW114" i="38"/>
  <c r="L145" i="38"/>
  <c r="M145" i="38"/>
  <c r="AA146" i="13"/>
  <c r="Z154" i="26"/>
  <c r="E148" i="38"/>
  <c r="Z154" i="5"/>
  <c r="Z154" i="27"/>
  <c r="Z154" i="25"/>
  <c r="AR129" i="38"/>
  <c r="AS129" i="38"/>
  <c r="BT115" i="38"/>
  <c r="BU115" i="38"/>
  <c r="BK120" i="38"/>
  <c r="BJ120" i="38"/>
  <c r="BX113" i="38"/>
  <c r="BY113" i="38"/>
  <c r="BC124" i="38"/>
  <c r="BB124" i="38"/>
  <c r="AB137" i="38"/>
  <c r="AC137" i="38"/>
  <c r="Q143" i="38"/>
  <c r="P143" i="38"/>
  <c r="BM119" i="38"/>
  <c r="BL119" i="38"/>
  <c r="K146" i="38"/>
  <c r="J146" i="38"/>
  <c r="N144" i="38"/>
  <c r="O144" i="38"/>
  <c r="U141" i="38"/>
  <c r="T141" i="38"/>
  <c r="AQ130" i="38"/>
  <c r="AP130" i="38"/>
  <c r="Y139" i="38"/>
  <c r="X139" i="38"/>
  <c r="H147" i="38"/>
  <c r="F148" i="38"/>
  <c r="I147" i="38"/>
  <c r="BF122" i="38"/>
  <c r="BG122" i="38"/>
  <c r="AO131" i="38"/>
  <c r="AN131" i="38"/>
  <c r="CG109" i="38"/>
  <c r="CF109" i="38"/>
  <c r="AD136" i="38"/>
  <c r="AE136" i="38"/>
  <c r="BH121" i="38"/>
  <c r="BI121" i="38"/>
  <c r="CA112" i="38"/>
  <c r="BZ112" i="38"/>
  <c r="BP117" i="38"/>
  <c r="BQ117" i="38"/>
  <c r="AA138" i="38"/>
  <c r="Z138" i="38"/>
  <c r="BO118" i="38"/>
  <c r="BN118" i="38"/>
  <c r="BD123" i="38"/>
  <c r="BE123" i="38"/>
  <c r="AZ125" i="38"/>
  <c r="BA125" i="38"/>
  <c r="AT128" i="38"/>
  <c r="AU128" i="38"/>
  <c r="R142" i="38"/>
  <c r="S142" i="38"/>
  <c r="CE110" i="38"/>
  <c r="CD110" i="38"/>
  <c r="AG135" i="38"/>
  <c r="AF135" i="38"/>
  <c r="AL132" i="38"/>
  <c r="AM132" i="38"/>
  <c r="AX126" i="38"/>
  <c r="AY126" i="38"/>
  <c r="CC111" i="38"/>
  <c r="CB111" i="38"/>
  <c r="W140" i="38"/>
  <c r="V140" i="38"/>
  <c r="AJ133" i="38"/>
  <c r="AK133" i="38"/>
  <c r="AI134" i="38"/>
  <c r="AH134" i="38"/>
  <c r="BS116" i="38"/>
  <c r="BR116" i="38"/>
  <c r="AW127" i="38"/>
  <c r="AV127" i="38"/>
  <c r="CH145" i="38"/>
  <c r="K160" i="27" l="1"/>
  <c r="O159" i="27"/>
  <c r="J159" i="27"/>
  <c r="K160" i="26"/>
  <c r="J159" i="26"/>
  <c r="O159" i="26"/>
  <c r="K168" i="5"/>
  <c r="J167" i="5"/>
  <c r="O167" i="5"/>
  <c r="K226" i="25"/>
  <c r="O225" i="25"/>
  <c r="J225" i="25"/>
  <c r="AA152" i="27"/>
  <c r="AA152" i="26"/>
  <c r="AA152" i="5"/>
  <c r="AA152" i="25"/>
  <c r="AB144" i="13"/>
  <c r="T142" i="38"/>
  <c r="U142" i="38"/>
  <c r="BJ121" i="38"/>
  <c r="BK121" i="38"/>
  <c r="R143" i="38"/>
  <c r="S143" i="38"/>
  <c r="BF123" i="38"/>
  <c r="BG123" i="38"/>
  <c r="AS130" i="38"/>
  <c r="AR130" i="38"/>
  <c r="BO119" i="38"/>
  <c r="BN119" i="38"/>
  <c r="O145" i="38"/>
  <c r="N145" i="38"/>
  <c r="AJ134" i="38"/>
  <c r="AK134" i="38"/>
  <c r="BQ118" i="38"/>
  <c r="BP118" i="38"/>
  <c r="CA113" i="38"/>
  <c r="BZ113" i="38"/>
  <c r="AZ126" i="38"/>
  <c r="BA126" i="38"/>
  <c r="BI122" i="38"/>
  <c r="BH122" i="38"/>
  <c r="BX114" i="38"/>
  <c r="BY114" i="38"/>
  <c r="AB138" i="38"/>
  <c r="AC138" i="38"/>
  <c r="Z155" i="27"/>
  <c r="Z155" i="25"/>
  <c r="Z155" i="5"/>
  <c r="AA147" i="13"/>
  <c r="E149" i="38"/>
  <c r="Z155" i="26"/>
  <c r="AL133" i="38"/>
  <c r="AM133" i="38"/>
  <c r="AW128" i="38"/>
  <c r="AV128" i="38"/>
  <c r="I148" i="38"/>
  <c r="H148" i="38"/>
  <c r="F149" i="38"/>
  <c r="AI135" i="38"/>
  <c r="AH135" i="38"/>
  <c r="J147" i="38"/>
  <c r="K147" i="38"/>
  <c r="P144" i="38"/>
  <c r="Q144" i="38"/>
  <c r="AD137" i="38"/>
  <c r="AE137" i="38"/>
  <c r="BV115" i="38"/>
  <c r="BW115" i="38"/>
  <c r="BL120" i="38"/>
  <c r="BM120" i="38"/>
  <c r="Y140" i="38"/>
  <c r="X140" i="38"/>
  <c r="BB125" i="38"/>
  <c r="BC125" i="38"/>
  <c r="BR117" i="38"/>
  <c r="BS117" i="38"/>
  <c r="Z139" i="38"/>
  <c r="AA139" i="38"/>
  <c r="M146" i="38"/>
  <c r="L146" i="38"/>
  <c r="BD124" i="38"/>
  <c r="BE124" i="38"/>
  <c r="V141" i="38"/>
  <c r="W141" i="38"/>
  <c r="AN132" i="38"/>
  <c r="AO132" i="38"/>
  <c r="AF136" i="38"/>
  <c r="AG136" i="38"/>
  <c r="AY127" i="38"/>
  <c r="AX127" i="38"/>
  <c r="BT116" i="38"/>
  <c r="BU116" i="38"/>
  <c r="CE111" i="38"/>
  <c r="CD111" i="38"/>
  <c r="CF110" i="38"/>
  <c r="CG110" i="38"/>
  <c r="CC112" i="38"/>
  <c r="CB112" i="38"/>
  <c r="AQ131" i="38"/>
  <c r="AP131" i="38"/>
  <c r="AT129" i="38"/>
  <c r="AU129" i="38"/>
  <c r="CH146" i="38"/>
  <c r="O160" i="27" l="1"/>
  <c r="J160" i="27"/>
  <c r="K161" i="27"/>
  <c r="K161" i="26"/>
  <c r="J160" i="26"/>
  <c r="O160" i="26"/>
  <c r="K169" i="5"/>
  <c r="J168" i="5"/>
  <c r="O168" i="5"/>
  <c r="K227" i="25"/>
  <c r="J226" i="25"/>
  <c r="O226" i="25"/>
  <c r="AA153" i="25"/>
  <c r="AA153" i="5"/>
  <c r="AA153" i="27"/>
  <c r="AB145" i="13"/>
  <c r="AA153" i="26"/>
  <c r="BV116" i="38"/>
  <c r="BW116" i="38"/>
  <c r="X141" i="38"/>
  <c r="Y141" i="38"/>
  <c r="BT117" i="38"/>
  <c r="BU117" i="38"/>
  <c r="BY115" i="38"/>
  <c r="BX115" i="38"/>
  <c r="AD138" i="38"/>
  <c r="AE138" i="38"/>
  <c r="BM121" i="38"/>
  <c r="BL121" i="38"/>
  <c r="CD112" i="38"/>
  <c r="CE112" i="38"/>
  <c r="AZ127" i="38"/>
  <c r="BA127" i="38"/>
  <c r="H149" i="38"/>
  <c r="F150" i="38"/>
  <c r="I149" i="38"/>
  <c r="Z156" i="27"/>
  <c r="Z156" i="26"/>
  <c r="Z156" i="25"/>
  <c r="E150" i="38"/>
  <c r="Z156" i="5"/>
  <c r="AA148" i="13"/>
  <c r="BS118" i="38"/>
  <c r="BR118" i="38"/>
  <c r="AT130" i="38"/>
  <c r="AU130" i="38"/>
  <c r="J148" i="38"/>
  <c r="K148" i="38"/>
  <c r="BZ114" i="38"/>
  <c r="CA114" i="38"/>
  <c r="AI136" i="38"/>
  <c r="AH136" i="38"/>
  <c r="R144" i="38"/>
  <c r="S144" i="38"/>
  <c r="AM134" i="38"/>
  <c r="AL134" i="38"/>
  <c r="Q145" i="38"/>
  <c r="P145" i="38"/>
  <c r="BG124" i="38"/>
  <c r="BF124" i="38"/>
  <c r="BD125" i="38"/>
  <c r="BE125" i="38"/>
  <c r="AA140" i="38"/>
  <c r="Z140" i="38"/>
  <c r="AX128" i="38"/>
  <c r="AY128" i="38"/>
  <c r="AW129" i="38"/>
  <c r="AV129" i="38"/>
  <c r="AP132" i="38"/>
  <c r="AQ132" i="38"/>
  <c r="AB139" i="38"/>
  <c r="AC139" i="38"/>
  <c r="BO120" i="38"/>
  <c r="BN120" i="38"/>
  <c r="L147" i="38"/>
  <c r="M147" i="38"/>
  <c r="BC126" i="38"/>
  <c r="BB126" i="38"/>
  <c r="T143" i="38"/>
  <c r="U143" i="38"/>
  <c r="AF137" i="38"/>
  <c r="AG137" i="38"/>
  <c r="V142" i="38"/>
  <c r="W142" i="38"/>
  <c r="N146" i="38"/>
  <c r="O146" i="38"/>
  <c r="BK122" i="38"/>
  <c r="BJ122" i="38"/>
  <c r="BH123" i="38"/>
  <c r="BI123" i="38"/>
  <c r="CF111" i="38"/>
  <c r="CG111" i="38"/>
  <c r="AS131" i="38"/>
  <c r="AR131" i="38"/>
  <c r="AJ135" i="38"/>
  <c r="AK135" i="38"/>
  <c r="AO133" i="38"/>
  <c r="AN133" i="38"/>
  <c r="CB113" i="38"/>
  <c r="CC113" i="38"/>
  <c r="BP119" i="38"/>
  <c r="BQ119" i="38"/>
  <c r="CH147" i="38"/>
  <c r="K162" i="27" l="1"/>
  <c r="O161" i="27"/>
  <c r="J161" i="27"/>
  <c r="K162" i="26"/>
  <c r="J161" i="26"/>
  <c r="O161" i="26"/>
  <c r="K228" i="25"/>
  <c r="O227" i="25"/>
  <c r="J227" i="25"/>
  <c r="K170" i="5"/>
  <c r="J169" i="5"/>
  <c r="O169" i="5"/>
  <c r="AA154" i="25"/>
  <c r="AA154" i="5"/>
  <c r="AB146" i="13"/>
  <c r="AA154" i="27"/>
  <c r="AA154" i="26"/>
  <c r="CD113" i="38"/>
  <c r="CE113" i="38"/>
  <c r="Y142" i="38"/>
  <c r="X142" i="38"/>
  <c r="O147" i="38"/>
  <c r="N147" i="38"/>
  <c r="AA141" i="38"/>
  <c r="Z141" i="38"/>
  <c r="AQ133" i="38"/>
  <c r="AP133" i="38"/>
  <c r="BQ120" i="38"/>
  <c r="BP120" i="38"/>
  <c r="S145" i="38"/>
  <c r="R145" i="38"/>
  <c r="F151" i="38"/>
  <c r="H150" i="38"/>
  <c r="I150" i="38"/>
  <c r="AZ128" i="38"/>
  <c r="BA128" i="38"/>
  <c r="AG138" i="38"/>
  <c r="AF138" i="38"/>
  <c r="AN134" i="38"/>
  <c r="AO134" i="38"/>
  <c r="AM135" i="38"/>
  <c r="AL135" i="38"/>
  <c r="AE139" i="38"/>
  <c r="AD139" i="38"/>
  <c r="L148" i="38"/>
  <c r="M148" i="38"/>
  <c r="BC127" i="38"/>
  <c r="BB127" i="38"/>
  <c r="AU131" i="38"/>
  <c r="AT131" i="38"/>
  <c r="BD126" i="38"/>
  <c r="BE126" i="38"/>
  <c r="AI137" i="38"/>
  <c r="AH137" i="38"/>
  <c r="K149" i="38"/>
  <c r="J149" i="38"/>
  <c r="AB140" i="38"/>
  <c r="AC140" i="38"/>
  <c r="Z157" i="25"/>
  <c r="E151" i="38"/>
  <c r="AA149" i="13"/>
  <c r="Z157" i="27"/>
  <c r="Z157" i="5"/>
  <c r="Z157" i="26"/>
  <c r="BZ115" i="38"/>
  <c r="CA115" i="38"/>
  <c r="BR119" i="38"/>
  <c r="BS119" i="38"/>
  <c r="Q146" i="38"/>
  <c r="P146" i="38"/>
  <c r="AS132" i="38"/>
  <c r="AR132" i="38"/>
  <c r="BG125" i="38"/>
  <c r="BF125" i="38"/>
  <c r="U144" i="38"/>
  <c r="T144" i="38"/>
  <c r="AV130" i="38"/>
  <c r="AW130" i="38"/>
  <c r="CF112" i="38"/>
  <c r="CG112" i="38"/>
  <c r="BW117" i="38"/>
  <c r="BV117" i="38"/>
  <c r="BJ123" i="38"/>
  <c r="BK123" i="38"/>
  <c r="CB114" i="38"/>
  <c r="CC114" i="38"/>
  <c r="BX116" i="38"/>
  <c r="BY116" i="38"/>
  <c r="BM122" i="38"/>
  <c r="BL122" i="38"/>
  <c r="V143" i="38"/>
  <c r="W143" i="38"/>
  <c r="AX129" i="38"/>
  <c r="AY129" i="38"/>
  <c r="BH124" i="38"/>
  <c r="BI124" i="38"/>
  <c r="AK136" i="38"/>
  <c r="AJ136" i="38"/>
  <c r="BT118" i="38"/>
  <c r="BU118" i="38"/>
  <c r="BO121" i="38"/>
  <c r="BN121" i="38"/>
  <c r="CH148" i="38"/>
  <c r="O162" i="27" l="1"/>
  <c r="K163" i="27"/>
  <c r="J162" i="27"/>
  <c r="K163" i="26"/>
  <c r="O162" i="26"/>
  <c r="J162" i="26"/>
  <c r="K229" i="25"/>
  <c r="J228" i="25"/>
  <c r="O228" i="25"/>
  <c r="K171" i="5"/>
  <c r="O170" i="5"/>
  <c r="J170" i="5"/>
  <c r="AA155" i="27"/>
  <c r="AB147" i="13"/>
  <c r="AA155" i="25"/>
  <c r="AA155" i="26"/>
  <c r="AA155" i="5"/>
  <c r="AO135" i="38"/>
  <c r="AN135" i="38"/>
  <c r="BW118" i="38"/>
  <c r="BV118" i="38"/>
  <c r="X143" i="38"/>
  <c r="Y143" i="38"/>
  <c r="BL123" i="38"/>
  <c r="BM123" i="38"/>
  <c r="BU119" i="38"/>
  <c r="BT119" i="38"/>
  <c r="AA150" i="13"/>
  <c r="Z158" i="25"/>
  <c r="E152" i="38"/>
  <c r="Z158" i="27"/>
  <c r="Z158" i="26"/>
  <c r="Z158" i="5"/>
  <c r="AG139" i="38"/>
  <c r="AF139" i="38"/>
  <c r="AM136" i="38"/>
  <c r="AL136" i="38"/>
  <c r="BO122" i="38"/>
  <c r="BN122" i="38"/>
  <c r="BY117" i="38"/>
  <c r="BX117" i="38"/>
  <c r="BI125" i="38"/>
  <c r="BH125" i="38"/>
  <c r="BF126" i="38"/>
  <c r="BG126" i="38"/>
  <c r="BB128" i="38"/>
  <c r="BC128" i="38"/>
  <c r="AR133" i="38"/>
  <c r="AS133" i="38"/>
  <c r="CB115" i="38"/>
  <c r="CC115" i="38"/>
  <c r="AT132" i="38"/>
  <c r="AU132" i="38"/>
  <c r="AD140" i="38"/>
  <c r="AE140" i="38"/>
  <c r="K150" i="38"/>
  <c r="J150" i="38"/>
  <c r="BK124" i="38"/>
  <c r="BJ124" i="38"/>
  <c r="BD127" i="38"/>
  <c r="BE127" i="38"/>
  <c r="I151" i="38"/>
  <c r="H151" i="38"/>
  <c r="F152" i="38"/>
  <c r="BP121" i="38"/>
  <c r="BQ121" i="38"/>
  <c r="R146" i="38"/>
  <c r="S146" i="38"/>
  <c r="AQ134" i="38"/>
  <c r="AP134" i="38"/>
  <c r="U145" i="38"/>
  <c r="T145" i="38"/>
  <c r="P147" i="38"/>
  <c r="Q147" i="38"/>
  <c r="AV131" i="38"/>
  <c r="AW131" i="38"/>
  <c r="CA116" i="38"/>
  <c r="BZ116" i="38"/>
  <c r="M149" i="38"/>
  <c r="L149" i="38"/>
  <c r="AZ129" i="38"/>
  <c r="BA129" i="38"/>
  <c r="CD114" i="38"/>
  <c r="CE114" i="38"/>
  <c r="AY130" i="38"/>
  <c r="AX130" i="38"/>
  <c r="AJ137" i="38"/>
  <c r="AK137" i="38"/>
  <c r="AI138" i="38"/>
  <c r="AH138" i="38"/>
  <c r="CF113" i="38"/>
  <c r="CG113" i="38"/>
  <c r="AC141" i="38"/>
  <c r="AB141" i="38"/>
  <c r="V144" i="38"/>
  <c r="W144" i="38"/>
  <c r="N148" i="38"/>
  <c r="O148" i="38"/>
  <c r="BS120" i="38"/>
  <c r="BR120" i="38"/>
  <c r="Z142" i="38"/>
  <c r="AA142" i="38"/>
  <c r="CH149" i="38"/>
  <c r="K164" i="27" l="1"/>
  <c r="O163" i="27"/>
  <c r="J163" i="27"/>
  <c r="K164" i="26"/>
  <c r="J163" i="26"/>
  <c r="O163" i="26"/>
  <c r="K172" i="5"/>
  <c r="J171" i="5"/>
  <c r="O171" i="5"/>
  <c r="K230" i="25"/>
  <c r="O229" i="25"/>
  <c r="J229" i="25"/>
  <c r="AA156" i="25"/>
  <c r="AA156" i="27"/>
  <c r="AA156" i="5"/>
  <c r="AB148" i="13"/>
  <c r="AA156" i="26"/>
  <c r="BB129" i="38"/>
  <c r="BC129" i="38"/>
  <c r="L150" i="38"/>
  <c r="M150" i="38"/>
  <c r="CG114" i="38"/>
  <c r="CF114" i="38"/>
  <c r="AY131" i="38"/>
  <c r="AX131" i="38"/>
  <c r="U146" i="38"/>
  <c r="T146" i="38"/>
  <c r="BL124" i="38"/>
  <c r="BM124" i="38"/>
  <c r="BK125" i="38"/>
  <c r="BJ125" i="38"/>
  <c r="AH139" i="38"/>
  <c r="AI139" i="38"/>
  <c r="AJ138" i="38"/>
  <c r="AK138" i="38"/>
  <c r="CE115" i="38"/>
  <c r="CD115" i="38"/>
  <c r="BW119" i="38"/>
  <c r="BV119" i="38"/>
  <c r="AQ135" i="38"/>
  <c r="AP135" i="38"/>
  <c r="S147" i="38"/>
  <c r="R147" i="38"/>
  <c r="BZ117" i="38"/>
  <c r="CA117" i="38"/>
  <c r="I152" i="38"/>
  <c r="F153" i="38"/>
  <c r="H152" i="38"/>
  <c r="AL137" i="38"/>
  <c r="AM137" i="38"/>
  <c r="BQ122" i="38"/>
  <c r="BP122" i="38"/>
  <c r="AE141" i="38"/>
  <c r="AD141" i="38"/>
  <c r="CB116" i="38"/>
  <c r="CC116" i="38"/>
  <c r="AR134" i="38"/>
  <c r="AS134" i="38"/>
  <c r="AG140" i="38"/>
  <c r="AF140" i="38"/>
  <c r="BE128" i="38"/>
  <c r="BD128" i="38"/>
  <c r="Z159" i="26"/>
  <c r="E153" i="38"/>
  <c r="Z159" i="5"/>
  <c r="AA151" i="13"/>
  <c r="Z159" i="27"/>
  <c r="Z159" i="25"/>
  <c r="P148" i="38"/>
  <c r="Q148" i="38"/>
  <c r="N149" i="38"/>
  <c r="O149" i="38"/>
  <c r="X144" i="38"/>
  <c r="Y144" i="38"/>
  <c r="K151" i="38"/>
  <c r="J151" i="38"/>
  <c r="BN123" i="38"/>
  <c r="BO123" i="38"/>
  <c r="BA130" i="38"/>
  <c r="AZ130" i="38"/>
  <c r="AB142" i="38"/>
  <c r="AC142" i="38"/>
  <c r="AN136" i="38"/>
  <c r="AO136" i="38"/>
  <c r="AA143" i="38"/>
  <c r="Z143" i="38"/>
  <c r="BS121" i="38"/>
  <c r="BR121" i="38"/>
  <c r="W145" i="38"/>
  <c r="V145" i="38"/>
  <c r="AU133" i="38"/>
  <c r="AT133" i="38"/>
  <c r="BT120" i="38"/>
  <c r="BU120" i="38"/>
  <c r="BG127" i="38"/>
  <c r="BF127" i="38"/>
  <c r="AV132" i="38"/>
  <c r="AW132" i="38"/>
  <c r="BI126" i="38"/>
  <c r="BH126" i="38"/>
  <c r="BY118" i="38"/>
  <c r="BX118" i="38"/>
  <c r="CH150" i="38"/>
  <c r="O164" i="27" l="1"/>
  <c r="K165" i="27"/>
  <c r="J164" i="27"/>
  <c r="K165" i="26"/>
  <c r="J164" i="26"/>
  <c r="O164" i="26"/>
  <c r="K231" i="25"/>
  <c r="J230" i="25"/>
  <c r="O230" i="25"/>
  <c r="K173" i="5"/>
  <c r="J172" i="5"/>
  <c r="O172" i="5"/>
  <c r="AA157" i="27"/>
  <c r="AA157" i="25"/>
  <c r="AB149" i="13"/>
  <c r="AA157" i="5"/>
  <c r="AA157" i="26"/>
  <c r="AP136" i="38"/>
  <c r="AQ136" i="38"/>
  <c r="AH140" i="38"/>
  <c r="AI140" i="38"/>
  <c r="BR122" i="38"/>
  <c r="BS122" i="38"/>
  <c r="CB117" i="38"/>
  <c r="CC117" i="38"/>
  <c r="BN124" i="38"/>
  <c r="BO124" i="38"/>
  <c r="N150" i="38"/>
  <c r="O150" i="38"/>
  <c r="Y145" i="38"/>
  <c r="X145" i="38"/>
  <c r="U147" i="38"/>
  <c r="T147" i="38"/>
  <c r="W146" i="38"/>
  <c r="V146" i="38"/>
  <c r="AD142" i="38"/>
  <c r="AE142" i="38"/>
  <c r="BD129" i="38"/>
  <c r="BE129" i="38"/>
  <c r="BB130" i="38"/>
  <c r="BC130" i="38"/>
  <c r="AR135" i="38"/>
  <c r="AS135" i="38"/>
  <c r="AZ131" i="38"/>
  <c r="BA131" i="38"/>
  <c r="Q149" i="38"/>
  <c r="P149" i="38"/>
  <c r="Z160" i="27"/>
  <c r="Z160" i="26"/>
  <c r="Z160" i="25"/>
  <c r="Z160" i="5"/>
  <c r="E154" i="38"/>
  <c r="AA152" i="13"/>
  <c r="AK139" i="38"/>
  <c r="AJ139" i="38"/>
  <c r="BZ118" i="38"/>
  <c r="CA118" i="38"/>
  <c r="AC143" i="38"/>
  <c r="AB143" i="38"/>
  <c r="CE116" i="38"/>
  <c r="CD116" i="38"/>
  <c r="H153" i="38"/>
  <c r="F154" i="38"/>
  <c r="I153" i="38"/>
  <c r="BX119" i="38"/>
  <c r="BY119" i="38"/>
  <c r="BM125" i="38"/>
  <c r="BL125" i="38"/>
  <c r="AX132" i="38"/>
  <c r="AY132" i="38"/>
  <c r="AA144" i="38"/>
  <c r="Z144" i="38"/>
  <c r="BH127" i="38"/>
  <c r="BI127" i="38"/>
  <c r="AN137" i="38"/>
  <c r="AO137" i="38"/>
  <c r="BW120" i="38"/>
  <c r="BV120" i="38"/>
  <c r="BQ123" i="38"/>
  <c r="BP123" i="38"/>
  <c r="S148" i="38"/>
  <c r="R148" i="38"/>
  <c r="BG128" i="38"/>
  <c r="BF128" i="38"/>
  <c r="AF141" i="38"/>
  <c r="AG141" i="38"/>
  <c r="AM138" i="38"/>
  <c r="AL138" i="38"/>
  <c r="BU121" i="38"/>
  <c r="BT121" i="38"/>
  <c r="AU134" i="38"/>
  <c r="AT134" i="38"/>
  <c r="J152" i="38"/>
  <c r="K152" i="38"/>
  <c r="BJ126" i="38"/>
  <c r="BK126" i="38"/>
  <c r="AV133" i="38"/>
  <c r="AW133" i="38"/>
  <c r="M151" i="38"/>
  <c r="L151" i="38"/>
  <c r="CG115" i="38"/>
  <c r="CF115" i="38"/>
  <c r="CH151" i="38"/>
  <c r="J165" i="27" l="1"/>
  <c r="K166" i="27"/>
  <c r="O165" i="27"/>
  <c r="K166" i="26"/>
  <c r="O165" i="26"/>
  <c r="J165" i="26"/>
  <c r="K174" i="5"/>
  <c r="J173" i="5"/>
  <c r="O173" i="5"/>
  <c r="K232" i="25"/>
  <c r="J231" i="25"/>
  <c r="O231" i="25"/>
  <c r="AA158" i="25"/>
  <c r="AB150" i="13"/>
  <c r="AA158" i="5"/>
  <c r="AA158" i="26"/>
  <c r="AA158" i="27"/>
  <c r="AQ137" i="38"/>
  <c r="AP137" i="38"/>
  <c r="AE143" i="38"/>
  <c r="AD143" i="38"/>
  <c r="BC131" i="38"/>
  <c r="BB131" i="38"/>
  <c r="AG142" i="38"/>
  <c r="AF142" i="38"/>
  <c r="P150" i="38"/>
  <c r="Q150" i="38"/>
  <c r="AJ140" i="38"/>
  <c r="AK140" i="38"/>
  <c r="BV121" i="38"/>
  <c r="BW121" i="38"/>
  <c r="T148" i="38"/>
  <c r="U148" i="38"/>
  <c r="Y146" i="38"/>
  <c r="X146" i="38"/>
  <c r="AY133" i="38"/>
  <c r="AX133" i="38"/>
  <c r="CA119" i="38"/>
  <c r="BZ119" i="38"/>
  <c r="AU135" i="38"/>
  <c r="AT135" i="38"/>
  <c r="AR136" i="38"/>
  <c r="AS136" i="38"/>
  <c r="AC144" i="38"/>
  <c r="AB144" i="38"/>
  <c r="I154" i="38"/>
  <c r="H154" i="38"/>
  <c r="F155" i="38"/>
  <c r="BE130" i="38"/>
  <c r="BD130" i="38"/>
  <c r="BX120" i="38"/>
  <c r="BY120" i="38"/>
  <c r="K153" i="38"/>
  <c r="J153" i="38"/>
  <c r="S149" i="38"/>
  <c r="R149" i="38"/>
  <c r="Z145" i="38"/>
  <c r="AA145" i="38"/>
  <c r="BK127" i="38"/>
  <c r="BJ127" i="38"/>
  <c r="BQ124" i="38"/>
  <c r="BP124" i="38"/>
  <c r="BS123" i="38"/>
  <c r="BR123" i="38"/>
  <c r="CB118" i="38"/>
  <c r="CC118" i="38"/>
  <c r="V147" i="38"/>
  <c r="W147" i="38"/>
  <c r="AL139" i="38"/>
  <c r="AM139" i="38"/>
  <c r="M152" i="38"/>
  <c r="L152" i="38"/>
  <c r="AH141" i="38"/>
  <c r="AI141" i="38"/>
  <c r="BA132" i="38"/>
  <c r="AZ132" i="38"/>
  <c r="CF116" i="38"/>
  <c r="CG116" i="38"/>
  <c r="BG129" i="38"/>
  <c r="BF129" i="38"/>
  <c r="BT122" i="38"/>
  <c r="BU122" i="38"/>
  <c r="AN138" i="38"/>
  <c r="AO138" i="38"/>
  <c r="BM126" i="38"/>
  <c r="BL126" i="38"/>
  <c r="CD117" i="38"/>
  <c r="CE117" i="38"/>
  <c r="O151" i="38"/>
  <c r="N151" i="38"/>
  <c r="AV134" i="38"/>
  <c r="AW134" i="38"/>
  <c r="BH128" i="38"/>
  <c r="BI128" i="38"/>
  <c r="BO125" i="38"/>
  <c r="BN125" i="38"/>
  <c r="Z161" i="25"/>
  <c r="E155" i="38"/>
  <c r="Z161" i="26"/>
  <c r="Z161" i="27"/>
  <c r="Z161" i="5"/>
  <c r="AA153" i="13"/>
  <c r="CH152" i="38"/>
  <c r="K167" i="27" l="1"/>
  <c r="O166" i="27"/>
  <c r="J166" i="27"/>
  <c r="K167" i="26"/>
  <c r="J166" i="26"/>
  <c r="O166" i="26"/>
  <c r="K175" i="5"/>
  <c r="J174" i="5"/>
  <c r="O174" i="5"/>
  <c r="K233" i="25"/>
  <c r="O232" i="25"/>
  <c r="J232" i="25"/>
  <c r="AA159" i="26"/>
  <c r="AA159" i="5"/>
  <c r="AA159" i="27"/>
  <c r="AB151" i="13"/>
  <c r="AA159" i="25"/>
  <c r="BG130" i="38"/>
  <c r="BF130" i="38"/>
  <c r="BB132" i="38"/>
  <c r="BC132" i="38"/>
  <c r="BL127" i="38"/>
  <c r="BM127" i="38"/>
  <c r="AM140" i="38"/>
  <c r="AL140" i="38"/>
  <c r="AY134" i="38"/>
  <c r="AX134" i="38"/>
  <c r="AQ138" i="38"/>
  <c r="AP138" i="38"/>
  <c r="X147" i="38"/>
  <c r="Y147" i="38"/>
  <c r="BZ120" i="38"/>
  <c r="CA120" i="38"/>
  <c r="Z146" i="38"/>
  <c r="AA146" i="38"/>
  <c r="AS137" i="38"/>
  <c r="AR137" i="38"/>
  <c r="E156" i="38"/>
  <c r="Z162" i="27"/>
  <c r="Z162" i="25"/>
  <c r="Z162" i="5"/>
  <c r="AA154" i="13"/>
  <c r="Z162" i="26"/>
  <c r="AT136" i="38"/>
  <c r="AU136" i="38"/>
  <c r="AJ141" i="38"/>
  <c r="AK141" i="38"/>
  <c r="BU123" i="38"/>
  <c r="BT123" i="38"/>
  <c r="CG117" i="38"/>
  <c r="CF117" i="38"/>
  <c r="J154" i="38"/>
  <c r="K154" i="38"/>
  <c r="CB119" i="38"/>
  <c r="CC119" i="38"/>
  <c r="BE131" i="38"/>
  <c r="BD131" i="38"/>
  <c r="CD118" i="38"/>
  <c r="CE118" i="38"/>
  <c r="BP125" i="38"/>
  <c r="BQ125" i="38"/>
  <c r="O152" i="38"/>
  <c r="N152" i="38"/>
  <c r="H155" i="38"/>
  <c r="F156" i="38"/>
  <c r="I155" i="38"/>
  <c r="BN126" i="38"/>
  <c r="BO126" i="38"/>
  <c r="BR124" i="38"/>
  <c r="BS124" i="38"/>
  <c r="M153" i="38"/>
  <c r="L153" i="38"/>
  <c r="BX121" i="38"/>
  <c r="BY121" i="38"/>
  <c r="Q151" i="38"/>
  <c r="P151" i="38"/>
  <c r="S150" i="38"/>
  <c r="R150" i="38"/>
  <c r="BV122" i="38"/>
  <c r="BW122" i="38"/>
  <c r="AC145" i="38"/>
  <c r="AB145" i="38"/>
  <c r="AW135" i="38"/>
  <c r="AV135" i="38"/>
  <c r="AI142" i="38"/>
  <c r="AH142" i="38"/>
  <c r="BI129" i="38"/>
  <c r="BH129" i="38"/>
  <c r="T149" i="38"/>
  <c r="U149" i="38"/>
  <c r="W148" i="38"/>
  <c r="V148" i="38"/>
  <c r="BK128" i="38"/>
  <c r="BJ128" i="38"/>
  <c r="AN139" i="38"/>
  <c r="AO139" i="38"/>
  <c r="AD144" i="38"/>
  <c r="AE144" i="38"/>
  <c r="BA133" i="38"/>
  <c r="AZ133" i="38"/>
  <c r="AF143" i="38"/>
  <c r="AG143" i="38"/>
  <c r="CH153" i="38"/>
  <c r="J167" i="27" l="1"/>
  <c r="K168" i="27"/>
  <c r="O167" i="27"/>
  <c r="K168" i="26"/>
  <c r="J167" i="26"/>
  <c r="O167" i="26"/>
  <c r="K234" i="25"/>
  <c r="J233" i="25"/>
  <c r="O233" i="25"/>
  <c r="K176" i="5"/>
  <c r="J175" i="5"/>
  <c r="O175" i="5"/>
  <c r="AA160" i="26"/>
  <c r="AA160" i="5"/>
  <c r="AA160" i="27"/>
  <c r="AB152" i="13"/>
  <c r="AA160" i="25"/>
  <c r="CA121" i="38"/>
  <c r="BZ121" i="38"/>
  <c r="BQ126" i="38"/>
  <c r="BP126" i="38"/>
  <c r="BD132" i="38"/>
  <c r="BE132" i="38"/>
  <c r="AE145" i="38"/>
  <c r="AD145" i="38"/>
  <c r="CF118" i="38"/>
  <c r="CG118" i="38"/>
  <c r="BA134" i="38"/>
  <c r="AZ134" i="38"/>
  <c r="BH130" i="38"/>
  <c r="BI130" i="38"/>
  <c r="BV123" i="38"/>
  <c r="BW123" i="38"/>
  <c r="BJ129" i="38"/>
  <c r="BK129" i="38"/>
  <c r="O153" i="38"/>
  <c r="N153" i="38"/>
  <c r="AQ139" i="38"/>
  <c r="AP139" i="38"/>
  <c r="BL128" i="38"/>
  <c r="BM128" i="38"/>
  <c r="AJ142" i="38"/>
  <c r="AK142" i="38"/>
  <c r="U150" i="38"/>
  <c r="T150" i="38"/>
  <c r="CE119" i="38"/>
  <c r="CD119" i="38"/>
  <c r="AM141" i="38"/>
  <c r="AL141" i="38"/>
  <c r="W149" i="38"/>
  <c r="V149" i="38"/>
  <c r="BG131" i="38"/>
  <c r="BF131" i="38"/>
  <c r="K155" i="38"/>
  <c r="J155" i="38"/>
  <c r="AN140" i="38"/>
  <c r="AO140" i="38"/>
  <c r="Q152" i="38"/>
  <c r="P152" i="38"/>
  <c r="AH143" i="38"/>
  <c r="AI143" i="38"/>
  <c r="BU124" i="38"/>
  <c r="BT124" i="38"/>
  <c r="Z163" i="5"/>
  <c r="AA155" i="13"/>
  <c r="Z163" i="27"/>
  <c r="Z163" i="25"/>
  <c r="Z163" i="26"/>
  <c r="E157" i="38"/>
  <c r="AA147" i="38"/>
  <c r="Z147" i="38"/>
  <c r="BN127" i="38"/>
  <c r="BO127" i="38"/>
  <c r="AF144" i="38"/>
  <c r="AG144" i="38"/>
  <c r="H156" i="38"/>
  <c r="F157" i="38"/>
  <c r="I156" i="38"/>
  <c r="AB146" i="38"/>
  <c r="AC146" i="38"/>
  <c r="BY122" i="38"/>
  <c r="BX122" i="38"/>
  <c r="CB120" i="38"/>
  <c r="CC120" i="38"/>
  <c r="BC133" i="38"/>
  <c r="BB133" i="38"/>
  <c r="Y148" i="38"/>
  <c r="X148" i="38"/>
  <c r="AY135" i="38"/>
  <c r="AX135" i="38"/>
  <c r="R151" i="38"/>
  <c r="S151" i="38"/>
  <c r="BR125" i="38"/>
  <c r="BS125" i="38"/>
  <c r="M154" i="38"/>
  <c r="L154" i="38"/>
  <c r="AV136" i="38"/>
  <c r="AW136" i="38"/>
  <c r="AT137" i="38"/>
  <c r="AU137" i="38"/>
  <c r="AR138" i="38"/>
  <c r="AS138" i="38"/>
  <c r="CH154" i="38"/>
  <c r="J168" i="27" l="1"/>
  <c r="K169" i="27"/>
  <c r="O168" i="27"/>
  <c r="K169" i="26"/>
  <c r="J168" i="26"/>
  <c r="O168" i="26"/>
  <c r="K177" i="5"/>
  <c r="J176" i="5"/>
  <c r="O176" i="5"/>
  <c r="K235" i="25"/>
  <c r="J234" i="25"/>
  <c r="O234" i="25"/>
  <c r="AA161" i="5"/>
  <c r="AA161" i="26"/>
  <c r="AB153" i="13"/>
  <c r="AA161" i="25"/>
  <c r="AA161" i="27"/>
  <c r="N154" i="38"/>
  <c r="O154" i="38"/>
  <c r="BP127" i="38"/>
  <c r="BQ127" i="38"/>
  <c r="AV137" i="38"/>
  <c r="AW137" i="38"/>
  <c r="U151" i="38"/>
  <c r="T151" i="38"/>
  <c r="CD120" i="38"/>
  <c r="CE120" i="38"/>
  <c r="AK143" i="38"/>
  <c r="AJ143" i="38"/>
  <c r="BA135" i="38"/>
  <c r="AZ135" i="38"/>
  <c r="CA122" i="38"/>
  <c r="BZ122" i="38"/>
  <c r="AH144" i="38"/>
  <c r="AI144" i="38"/>
  <c r="R152" i="38"/>
  <c r="S152" i="38"/>
  <c r="Y149" i="38"/>
  <c r="X149" i="38"/>
  <c r="CB121" i="38"/>
  <c r="CC121" i="38"/>
  <c r="AN141" i="38"/>
  <c r="AO141" i="38"/>
  <c r="AF145" i="38"/>
  <c r="AG145" i="38"/>
  <c r="AD146" i="38"/>
  <c r="AE146" i="38"/>
  <c r="AP140" i="38"/>
  <c r="AQ140" i="38"/>
  <c r="BN128" i="38"/>
  <c r="BO128" i="38"/>
  <c r="BX123" i="38"/>
  <c r="BY123" i="38"/>
  <c r="BE133" i="38"/>
  <c r="BD133" i="38"/>
  <c r="BW124" i="38"/>
  <c r="BV124" i="38"/>
  <c r="M155" i="38"/>
  <c r="L155" i="38"/>
  <c r="CF119" i="38"/>
  <c r="CG119" i="38"/>
  <c r="AR139" i="38"/>
  <c r="AS139" i="38"/>
  <c r="BL129" i="38"/>
  <c r="BM129" i="38"/>
  <c r="AB147" i="38"/>
  <c r="AC147" i="38"/>
  <c r="AT138" i="38"/>
  <c r="AU138" i="38"/>
  <c r="BU125" i="38"/>
  <c r="BT125" i="38"/>
  <c r="H157" i="38"/>
  <c r="F158" i="38"/>
  <c r="I157" i="38"/>
  <c r="Z164" i="27"/>
  <c r="Z164" i="26"/>
  <c r="AA156" i="13"/>
  <c r="Z164" i="25"/>
  <c r="E158" i="38"/>
  <c r="Z164" i="5"/>
  <c r="BJ130" i="38"/>
  <c r="BK130" i="38"/>
  <c r="BF132" i="38"/>
  <c r="BG132" i="38"/>
  <c r="AY136" i="38"/>
  <c r="AX136" i="38"/>
  <c r="AL142" i="38"/>
  <c r="AM142" i="38"/>
  <c r="AA148" i="38"/>
  <c r="Z148" i="38"/>
  <c r="J156" i="38"/>
  <c r="K156" i="38"/>
  <c r="BI131" i="38"/>
  <c r="BH131" i="38"/>
  <c r="V150" i="38"/>
  <c r="W150" i="38"/>
  <c r="Q153" i="38"/>
  <c r="P153" i="38"/>
  <c r="BB134" i="38"/>
  <c r="BC134" i="38"/>
  <c r="BR126" i="38"/>
  <c r="BS126" i="38"/>
  <c r="CH155" i="38"/>
  <c r="K170" i="27" l="1"/>
  <c r="O169" i="27"/>
  <c r="J169" i="27"/>
  <c r="K170" i="26"/>
  <c r="J169" i="26"/>
  <c r="O169" i="26"/>
  <c r="K178" i="5"/>
  <c r="O177" i="5"/>
  <c r="J177" i="5"/>
  <c r="K236" i="25"/>
  <c r="O235" i="25"/>
  <c r="J235" i="25"/>
  <c r="AB154" i="13"/>
  <c r="AA162" i="27"/>
  <c r="AA162" i="25"/>
  <c r="AA162" i="26"/>
  <c r="AA162" i="5"/>
  <c r="AE147" i="38"/>
  <c r="AD147" i="38"/>
  <c r="Q154" i="38"/>
  <c r="P154" i="38"/>
  <c r="BD134" i="38"/>
  <c r="BE134" i="38"/>
  <c r="M156" i="38"/>
  <c r="L156" i="38"/>
  <c r="BI132" i="38"/>
  <c r="BH132" i="38"/>
  <c r="AW138" i="38"/>
  <c r="AV138" i="38"/>
  <c r="CA123" i="38"/>
  <c r="BZ123" i="38"/>
  <c r="AH145" i="38"/>
  <c r="AI145" i="38"/>
  <c r="U152" i="38"/>
  <c r="T152" i="38"/>
  <c r="BS127" i="38"/>
  <c r="BR127" i="38"/>
  <c r="S153" i="38"/>
  <c r="R153" i="38"/>
  <c r="AC148" i="38"/>
  <c r="AB148" i="38"/>
  <c r="N155" i="38"/>
  <c r="O155" i="38"/>
  <c r="BM130" i="38"/>
  <c r="BL130" i="38"/>
  <c r="BP128" i="38"/>
  <c r="BQ128" i="38"/>
  <c r="CG120" i="38"/>
  <c r="CF120" i="38"/>
  <c r="BX124" i="38"/>
  <c r="BY124" i="38"/>
  <c r="AO142" i="38"/>
  <c r="AN142" i="38"/>
  <c r="J157" i="38"/>
  <c r="K157" i="38"/>
  <c r="CD121" i="38"/>
  <c r="CE121" i="38"/>
  <c r="BK131" i="38"/>
  <c r="BJ131" i="38"/>
  <c r="AZ136" i="38"/>
  <c r="BA136" i="38"/>
  <c r="BV125" i="38"/>
  <c r="BW125" i="38"/>
  <c r="BG133" i="38"/>
  <c r="BF133" i="38"/>
  <c r="Z149" i="38"/>
  <c r="AA149" i="38"/>
  <c r="BB135" i="38"/>
  <c r="BC135" i="38"/>
  <c r="AJ144" i="38"/>
  <c r="AK144" i="38"/>
  <c r="CC122" i="38"/>
  <c r="CB122" i="38"/>
  <c r="V151" i="38"/>
  <c r="W151" i="38"/>
  <c r="Y150" i="38"/>
  <c r="X150" i="38"/>
  <c r="Z165" i="25"/>
  <c r="AA157" i="13"/>
  <c r="E159" i="38"/>
  <c r="Z165" i="27"/>
  <c r="Z165" i="5"/>
  <c r="Z165" i="26"/>
  <c r="BO129" i="38"/>
  <c r="BN129" i="38"/>
  <c r="AS140" i="38"/>
  <c r="AR140" i="38"/>
  <c r="BU126" i="38"/>
  <c r="BT126" i="38"/>
  <c r="AT139" i="38"/>
  <c r="AU139" i="38"/>
  <c r="AG146" i="38"/>
  <c r="AF146" i="38"/>
  <c r="AX137" i="38"/>
  <c r="AY137" i="38"/>
  <c r="AQ141" i="38"/>
  <c r="AP141" i="38"/>
  <c r="H158" i="38"/>
  <c r="I158" i="38"/>
  <c r="F159" i="38"/>
  <c r="AM143" i="38"/>
  <c r="AL143" i="38"/>
  <c r="CH156" i="38"/>
  <c r="O170" i="27" l="1"/>
  <c r="K171" i="27"/>
  <c r="J170" i="27"/>
  <c r="K171" i="26"/>
  <c r="O170" i="26"/>
  <c r="J170" i="26"/>
  <c r="K237" i="25"/>
  <c r="O236" i="25"/>
  <c r="J236" i="25"/>
  <c r="K179" i="5"/>
  <c r="J178" i="5"/>
  <c r="O178" i="5"/>
  <c r="AA163" i="5"/>
  <c r="AA163" i="27"/>
  <c r="AA163" i="25"/>
  <c r="AA163" i="26"/>
  <c r="AB155" i="13"/>
  <c r="BV126" i="38"/>
  <c r="BW126" i="38"/>
  <c r="AC149" i="38"/>
  <c r="AB149" i="38"/>
  <c r="BE135" i="38"/>
  <c r="BD135" i="38"/>
  <c r="BC136" i="38"/>
  <c r="BB136" i="38"/>
  <c r="J158" i="38"/>
  <c r="K158" i="38"/>
  <c r="AV139" i="38"/>
  <c r="AW139" i="38"/>
  <c r="BL131" i="38"/>
  <c r="BM131" i="38"/>
  <c r="V152" i="38"/>
  <c r="W152" i="38"/>
  <c r="BJ132" i="38"/>
  <c r="BK132" i="38"/>
  <c r="AG147" i="38"/>
  <c r="AF147" i="38"/>
  <c r="CA124" i="38"/>
  <c r="BZ124" i="38"/>
  <c r="AD148" i="38"/>
  <c r="AE148" i="38"/>
  <c r="AJ145" i="38"/>
  <c r="AK145" i="38"/>
  <c r="AN143" i="38"/>
  <c r="AO143" i="38"/>
  <c r="BA137" i="38"/>
  <c r="AZ137" i="38"/>
  <c r="U153" i="38"/>
  <c r="T153" i="38"/>
  <c r="CB123" i="38"/>
  <c r="CC123" i="38"/>
  <c r="AS141" i="38"/>
  <c r="AR141" i="38"/>
  <c r="CE122" i="38"/>
  <c r="CD122" i="38"/>
  <c r="N156" i="38"/>
  <c r="O156" i="38"/>
  <c r="AU140" i="38"/>
  <c r="AT140" i="38"/>
  <c r="AI146" i="38"/>
  <c r="AH146" i="38"/>
  <c r="BP129" i="38"/>
  <c r="BQ129" i="38"/>
  <c r="AL144" i="38"/>
  <c r="AM144" i="38"/>
  <c r="BX125" i="38"/>
  <c r="BY125" i="38"/>
  <c r="L157" i="38"/>
  <c r="M157" i="38"/>
  <c r="BS128" i="38"/>
  <c r="BR128" i="38"/>
  <c r="BG134" i="38"/>
  <c r="BF134" i="38"/>
  <c r="Y151" i="38"/>
  <c r="X151" i="38"/>
  <c r="Q155" i="38"/>
  <c r="P155" i="38"/>
  <c r="BH133" i="38"/>
  <c r="BI133" i="38"/>
  <c r="E160" i="38"/>
  <c r="AA158" i="13"/>
  <c r="Z166" i="27"/>
  <c r="Z166" i="25"/>
  <c r="Z166" i="5"/>
  <c r="Z166" i="26"/>
  <c r="CF121" i="38"/>
  <c r="CG121" i="38"/>
  <c r="I159" i="38"/>
  <c r="F160" i="38"/>
  <c r="H159" i="38"/>
  <c r="Z150" i="38"/>
  <c r="AA150" i="38"/>
  <c r="AQ142" i="38"/>
  <c r="AP142" i="38"/>
  <c r="BN130" i="38"/>
  <c r="BO130" i="38"/>
  <c r="BU127" i="38"/>
  <c r="BT127" i="38"/>
  <c r="AX138" i="38"/>
  <c r="AY138" i="38"/>
  <c r="S154" i="38"/>
  <c r="R154" i="38"/>
  <c r="CH157" i="38"/>
  <c r="J171" i="27" l="1"/>
  <c r="O171" i="27"/>
  <c r="K172" i="27"/>
  <c r="K172" i="26"/>
  <c r="O171" i="26"/>
  <c r="J171" i="26"/>
  <c r="K180" i="5"/>
  <c r="O179" i="5"/>
  <c r="J179" i="5"/>
  <c r="K238" i="25"/>
  <c r="J237" i="25"/>
  <c r="O237" i="25"/>
  <c r="AB156" i="13"/>
  <c r="AA164" i="26"/>
  <c r="AA164" i="5"/>
  <c r="AA164" i="25"/>
  <c r="AA164" i="27"/>
  <c r="AZ138" i="38"/>
  <c r="BA138" i="38"/>
  <c r="AC150" i="38"/>
  <c r="AB150" i="38"/>
  <c r="O157" i="38"/>
  <c r="N157" i="38"/>
  <c r="AQ143" i="38"/>
  <c r="AP143" i="38"/>
  <c r="AX139" i="38"/>
  <c r="AY139" i="38"/>
  <c r="BW127" i="38"/>
  <c r="BV127" i="38"/>
  <c r="J159" i="38"/>
  <c r="K159" i="38"/>
  <c r="Z151" i="38"/>
  <c r="AA151" i="38"/>
  <c r="AV140" i="38"/>
  <c r="AW140" i="38"/>
  <c r="CD123" i="38"/>
  <c r="CE123" i="38"/>
  <c r="BM132" i="38"/>
  <c r="BL132" i="38"/>
  <c r="BH134" i="38"/>
  <c r="BI134" i="38"/>
  <c r="W153" i="38"/>
  <c r="V153" i="38"/>
  <c r="BD136" i="38"/>
  <c r="BE136" i="38"/>
  <c r="X152" i="38"/>
  <c r="Y152" i="38"/>
  <c r="U154" i="38"/>
  <c r="T154" i="38"/>
  <c r="BT128" i="38"/>
  <c r="BU128" i="38"/>
  <c r="CF122" i="38"/>
  <c r="CG122" i="38"/>
  <c r="BC137" i="38"/>
  <c r="BB137" i="38"/>
  <c r="CC124" i="38"/>
  <c r="CB124" i="38"/>
  <c r="BG135" i="38"/>
  <c r="BF135" i="38"/>
  <c r="BZ125" i="38"/>
  <c r="CA125" i="38"/>
  <c r="AL145" i="38"/>
  <c r="AM145" i="38"/>
  <c r="L158" i="38"/>
  <c r="M158" i="38"/>
  <c r="Z167" i="5"/>
  <c r="AA159" i="13"/>
  <c r="Z167" i="27"/>
  <c r="E161" i="38"/>
  <c r="Z167" i="25"/>
  <c r="Z167" i="26"/>
  <c r="P156" i="38"/>
  <c r="Q156" i="38"/>
  <c r="BK133" i="38"/>
  <c r="BJ133" i="38"/>
  <c r="BS129" i="38"/>
  <c r="BR129" i="38"/>
  <c r="BN131" i="38"/>
  <c r="BO131" i="38"/>
  <c r="F161" i="38"/>
  <c r="I160" i="38"/>
  <c r="H160" i="38"/>
  <c r="BY126" i="38"/>
  <c r="BX126" i="38"/>
  <c r="BP130" i="38"/>
  <c r="BQ130" i="38"/>
  <c r="AO144" i="38"/>
  <c r="AN144" i="38"/>
  <c r="AF148" i="38"/>
  <c r="AG148" i="38"/>
  <c r="AR142" i="38"/>
  <c r="AS142" i="38"/>
  <c r="S155" i="38"/>
  <c r="R155" i="38"/>
  <c r="AK146" i="38"/>
  <c r="AJ146" i="38"/>
  <c r="AU141" i="38"/>
  <c r="AT141" i="38"/>
  <c r="AH147" i="38"/>
  <c r="AI147" i="38"/>
  <c r="AD149" i="38"/>
  <c r="AE149" i="38"/>
  <c r="CH158" i="38"/>
  <c r="J172" i="27" l="1"/>
  <c r="O172" i="27"/>
  <c r="K173" i="27"/>
  <c r="K173" i="26"/>
  <c r="J172" i="26"/>
  <c r="O172" i="26"/>
  <c r="K181" i="5"/>
  <c r="O180" i="5"/>
  <c r="J180" i="5"/>
  <c r="K239" i="25"/>
  <c r="J238" i="25"/>
  <c r="O238" i="25"/>
  <c r="AA165" i="27"/>
  <c r="AA165" i="5"/>
  <c r="AB157" i="13"/>
  <c r="AA165" i="26"/>
  <c r="AA165" i="25"/>
  <c r="AK147" i="38"/>
  <c r="AJ147" i="38"/>
  <c r="AU142" i="38"/>
  <c r="AT142" i="38"/>
  <c r="BM133" i="38"/>
  <c r="BL133" i="38"/>
  <c r="CC125" i="38"/>
  <c r="CB125" i="38"/>
  <c r="BF136" i="38"/>
  <c r="BG136" i="38"/>
  <c r="CG123" i="38"/>
  <c r="CF123" i="38"/>
  <c r="AW141" i="38"/>
  <c r="AV141" i="38"/>
  <c r="J160" i="38"/>
  <c r="K160" i="38"/>
  <c r="BI135" i="38"/>
  <c r="BH135" i="38"/>
  <c r="Y153" i="38"/>
  <c r="X153" i="38"/>
  <c r="AH148" i="38"/>
  <c r="AI148" i="38"/>
  <c r="BW128" i="38"/>
  <c r="BV128" i="38"/>
  <c r="BA139" i="38"/>
  <c r="AZ139" i="38"/>
  <c r="AP144" i="38"/>
  <c r="AQ144" i="38"/>
  <c r="BK134" i="38"/>
  <c r="BJ134" i="38"/>
  <c r="AB151" i="38"/>
  <c r="AC151" i="38"/>
  <c r="T155" i="38"/>
  <c r="U155" i="38"/>
  <c r="BQ131" i="38"/>
  <c r="BP131" i="38"/>
  <c r="BE137" i="38"/>
  <c r="BD137" i="38"/>
  <c r="BN132" i="38"/>
  <c r="BO132" i="38"/>
  <c r="P157" i="38"/>
  <c r="Q157" i="38"/>
  <c r="BC138" i="38"/>
  <c r="BB138" i="38"/>
  <c r="F162" i="38"/>
  <c r="H161" i="38"/>
  <c r="I161" i="38"/>
  <c r="CD124" i="38"/>
  <c r="CE124" i="38"/>
  <c r="AR143" i="38"/>
  <c r="AS143" i="38"/>
  <c r="BS130" i="38"/>
  <c r="BR130" i="38"/>
  <c r="BT129" i="38"/>
  <c r="BU129" i="38"/>
  <c r="AN145" i="38"/>
  <c r="AO145" i="38"/>
  <c r="Z152" i="38"/>
  <c r="AA152" i="38"/>
  <c r="M159" i="38"/>
  <c r="L159" i="38"/>
  <c r="AX140" i="38"/>
  <c r="AY140" i="38"/>
  <c r="AL146" i="38"/>
  <c r="AM146" i="38"/>
  <c r="R156" i="38"/>
  <c r="S156" i="38"/>
  <c r="W154" i="38"/>
  <c r="V154" i="38"/>
  <c r="N158" i="38"/>
  <c r="O158" i="38"/>
  <c r="AG149" i="38"/>
  <c r="AF149" i="38"/>
  <c r="CA126" i="38"/>
  <c r="BZ126" i="38"/>
  <c r="AA160" i="13"/>
  <c r="Z168" i="27"/>
  <c r="Z168" i="26"/>
  <c r="Z168" i="25"/>
  <c r="Z168" i="5"/>
  <c r="E162" i="38"/>
  <c r="BY127" i="38"/>
  <c r="BX127" i="38"/>
  <c r="AD150" i="38"/>
  <c r="AE150" i="38"/>
  <c r="CH159" i="38"/>
  <c r="O173" i="27" l="1"/>
  <c r="J173" i="27"/>
  <c r="K174" i="27"/>
  <c r="K174" i="26"/>
  <c r="O173" i="26"/>
  <c r="J173" i="26"/>
  <c r="K182" i="5"/>
  <c r="J181" i="5"/>
  <c r="O181" i="5"/>
  <c r="K240" i="25"/>
  <c r="J239" i="25"/>
  <c r="O239" i="25"/>
  <c r="AA166" i="27"/>
  <c r="AA166" i="25"/>
  <c r="AB158" i="13"/>
  <c r="AA166" i="5"/>
  <c r="AA166" i="26"/>
  <c r="S157" i="38"/>
  <c r="R157" i="38"/>
  <c r="AQ145" i="38"/>
  <c r="AP145" i="38"/>
  <c r="CC126" i="38"/>
  <c r="CB126" i="38"/>
  <c r="AS144" i="38"/>
  <c r="AR144" i="38"/>
  <c r="Z169" i="27"/>
  <c r="E163" i="38"/>
  <c r="Z169" i="25"/>
  <c r="Z169" i="5"/>
  <c r="AA161" i="13"/>
  <c r="Z169" i="26"/>
  <c r="U156" i="38"/>
  <c r="T156" i="38"/>
  <c r="AB152" i="38"/>
  <c r="AC152" i="38"/>
  <c r="AT143" i="38"/>
  <c r="AU143" i="38"/>
  <c r="BC139" i="38"/>
  <c r="BB139" i="38"/>
  <c r="BK135" i="38"/>
  <c r="BJ135" i="38"/>
  <c r="AM147" i="38"/>
  <c r="AL147" i="38"/>
  <c r="P158" i="38"/>
  <c r="Q158" i="38"/>
  <c r="AZ140" i="38"/>
  <c r="BA140" i="38"/>
  <c r="BV129" i="38"/>
  <c r="BW129" i="38"/>
  <c r="J161" i="38"/>
  <c r="K161" i="38"/>
  <c r="BG137" i="38"/>
  <c r="BF137" i="38"/>
  <c r="BL134" i="38"/>
  <c r="BM134" i="38"/>
  <c r="AX141" i="38"/>
  <c r="AY141" i="38"/>
  <c r="BO133" i="38"/>
  <c r="BN133" i="38"/>
  <c r="AI149" i="38"/>
  <c r="AH149" i="38"/>
  <c r="W155" i="38"/>
  <c r="V155" i="38"/>
  <c r="AO146" i="38"/>
  <c r="AN146" i="38"/>
  <c r="BY128" i="38"/>
  <c r="BX128" i="38"/>
  <c r="BQ132" i="38"/>
  <c r="BP132" i="38"/>
  <c r="AF150" i="38"/>
  <c r="AG150" i="38"/>
  <c r="Y154" i="38"/>
  <c r="X154" i="38"/>
  <c r="O159" i="38"/>
  <c r="N159" i="38"/>
  <c r="BU130" i="38"/>
  <c r="BT130" i="38"/>
  <c r="I162" i="38"/>
  <c r="H162" i="38"/>
  <c r="F163" i="38"/>
  <c r="AK148" i="38"/>
  <c r="AJ148" i="38"/>
  <c r="BI136" i="38"/>
  <c r="BH136" i="38"/>
  <c r="CG124" i="38"/>
  <c r="CF124" i="38"/>
  <c r="CE125" i="38"/>
  <c r="CD125" i="38"/>
  <c r="AE151" i="38"/>
  <c r="AD151" i="38"/>
  <c r="M160" i="38"/>
  <c r="L160" i="38"/>
  <c r="BZ127" i="38"/>
  <c r="CA127" i="38"/>
  <c r="BE138" i="38"/>
  <c r="BD138" i="38"/>
  <c r="BR131" i="38"/>
  <c r="BS131" i="38"/>
  <c r="AA153" i="38"/>
  <c r="Z153" i="38"/>
  <c r="AV142" i="38"/>
  <c r="AW142" i="38"/>
  <c r="CH160" i="38"/>
  <c r="K175" i="27" l="1"/>
  <c r="J174" i="27"/>
  <c r="O174" i="27"/>
  <c r="K175" i="26"/>
  <c r="J174" i="26"/>
  <c r="O174" i="26"/>
  <c r="K241" i="25"/>
  <c r="J240" i="25"/>
  <c r="O240" i="25"/>
  <c r="K183" i="5"/>
  <c r="J182" i="5"/>
  <c r="O182" i="5"/>
  <c r="AA167" i="27"/>
  <c r="AA167" i="25"/>
  <c r="AA167" i="5"/>
  <c r="AB159" i="13"/>
  <c r="AA167" i="26"/>
  <c r="P159" i="38"/>
  <c r="Q159" i="38"/>
  <c r="CA128" i="38"/>
  <c r="BZ128" i="38"/>
  <c r="BQ133" i="38"/>
  <c r="BP133" i="38"/>
  <c r="AO147" i="38"/>
  <c r="AN147" i="38"/>
  <c r="AF151" i="38"/>
  <c r="AG151" i="38"/>
  <c r="AM148" i="38"/>
  <c r="AL148" i="38"/>
  <c r="L161" i="38"/>
  <c r="M161" i="38"/>
  <c r="AD152" i="38"/>
  <c r="AE152" i="38"/>
  <c r="Z170" i="26"/>
  <c r="Z170" i="27"/>
  <c r="Z170" i="5"/>
  <c r="E164" i="38"/>
  <c r="AA162" i="13"/>
  <c r="Z170" i="25"/>
  <c r="T157" i="38"/>
  <c r="U157" i="38"/>
  <c r="Z154" i="38"/>
  <c r="AA154" i="38"/>
  <c r="BL135" i="38"/>
  <c r="BM135" i="38"/>
  <c r="CG125" i="38"/>
  <c r="CF125" i="38"/>
  <c r="AZ141" i="38"/>
  <c r="BA141" i="38"/>
  <c r="J162" i="38"/>
  <c r="K162" i="38"/>
  <c r="BD139" i="38"/>
  <c r="BE139" i="38"/>
  <c r="AH150" i="38"/>
  <c r="AI150" i="38"/>
  <c r="BN134" i="38"/>
  <c r="BO134" i="38"/>
  <c r="BC140" i="38"/>
  <c r="BB140" i="38"/>
  <c r="CE126" i="38"/>
  <c r="CD126" i="38"/>
  <c r="F164" i="38"/>
  <c r="I163" i="38"/>
  <c r="H163" i="38"/>
  <c r="AU144" i="38"/>
  <c r="AT144" i="38"/>
  <c r="AY142" i="38"/>
  <c r="AX142" i="38"/>
  <c r="CB127" i="38"/>
  <c r="CC127" i="38"/>
  <c r="BW130" i="38"/>
  <c r="BV130" i="38"/>
  <c r="BR132" i="38"/>
  <c r="BS132" i="38"/>
  <c r="AK149" i="38"/>
  <c r="AJ149" i="38"/>
  <c r="BI137" i="38"/>
  <c r="BH137" i="38"/>
  <c r="BU131" i="38"/>
  <c r="BT131" i="38"/>
  <c r="AQ146" i="38"/>
  <c r="AP146" i="38"/>
  <c r="W156" i="38"/>
  <c r="V156" i="38"/>
  <c r="BG138" i="38"/>
  <c r="BF138" i="38"/>
  <c r="BX129" i="38"/>
  <c r="BY129" i="38"/>
  <c r="X155" i="38"/>
  <c r="Y155" i="38"/>
  <c r="AB153" i="38"/>
  <c r="AC153" i="38"/>
  <c r="O160" i="38"/>
  <c r="N160" i="38"/>
  <c r="BJ136" i="38"/>
  <c r="BK136" i="38"/>
  <c r="S158" i="38"/>
  <c r="R158" i="38"/>
  <c r="AW143" i="38"/>
  <c r="AV143" i="38"/>
  <c r="AS145" i="38"/>
  <c r="AR145" i="38"/>
  <c r="CH161" i="38"/>
  <c r="J175" i="27" l="1"/>
  <c r="O175" i="27"/>
  <c r="K176" i="27"/>
  <c r="K176" i="26"/>
  <c r="J175" i="26"/>
  <c r="O175" i="26"/>
  <c r="K184" i="5"/>
  <c r="O183" i="5"/>
  <c r="J183" i="5"/>
  <c r="K242" i="25"/>
  <c r="J241" i="25"/>
  <c r="O241" i="25"/>
  <c r="AA168" i="26"/>
  <c r="AA168" i="27"/>
  <c r="AB160" i="13"/>
  <c r="AA168" i="25"/>
  <c r="AA168" i="5"/>
  <c r="AI151" i="38"/>
  <c r="AH151" i="38"/>
  <c r="AD153" i="38"/>
  <c r="AE153" i="38"/>
  <c r="BE140" i="38"/>
  <c r="BD140" i="38"/>
  <c r="U158" i="38"/>
  <c r="T158" i="38"/>
  <c r="AS146" i="38"/>
  <c r="AR146" i="38"/>
  <c r="AV144" i="38"/>
  <c r="AW144" i="38"/>
  <c r="M162" i="38"/>
  <c r="L162" i="38"/>
  <c r="AC154" i="38"/>
  <c r="AB154" i="38"/>
  <c r="S159" i="38"/>
  <c r="R159" i="38"/>
  <c r="BV131" i="38"/>
  <c r="BW131" i="38"/>
  <c r="BQ134" i="38"/>
  <c r="BP134" i="38"/>
  <c r="W157" i="38"/>
  <c r="V157" i="38"/>
  <c r="AQ147" i="38"/>
  <c r="AP147" i="38"/>
  <c r="BZ129" i="38"/>
  <c r="CA129" i="38"/>
  <c r="AF152" i="38"/>
  <c r="AG152" i="38"/>
  <c r="BH138" i="38"/>
  <c r="BI138" i="38"/>
  <c r="BJ137" i="38"/>
  <c r="BK137" i="38"/>
  <c r="I164" i="38"/>
  <c r="F165" i="38"/>
  <c r="H164" i="38"/>
  <c r="AJ150" i="38"/>
  <c r="AK150" i="38"/>
  <c r="BR133" i="38"/>
  <c r="BS133" i="38"/>
  <c r="AA155" i="38"/>
  <c r="Z155" i="38"/>
  <c r="BY130" i="38"/>
  <c r="BX130" i="38"/>
  <c r="BB141" i="38"/>
  <c r="BC141" i="38"/>
  <c r="AT145" i="38"/>
  <c r="AU145" i="38"/>
  <c r="CD127" i="38"/>
  <c r="CE127" i="38"/>
  <c r="CG126" i="38"/>
  <c r="CF126" i="38"/>
  <c r="O161" i="38"/>
  <c r="N161" i="38"/>
  <c r="BT132" i="38"/>
  <c r="BU132" i="38"/>
  <c r="K163" i="38"/>
  <c r="J163" i="38"/>
  <c r="BL136" i="38"/>
  <c r="BM136" i="38"/>
  <c r="Q160" i="38"/>
  <c r="P160" i="38"/>
  <c r="AY143" i="38"/>
  <c r="AX143" i="38"/>
  <c r="Y156" i="38"/>
  <c r="X156" i="38"/>
  <c r="AL149" i="38"/>
  <c r="AM149" i="38"/>
  <c r="AZ142" i="38"/>
  <c r="BA142" i="38"/>
  <c r="BG139" i="38"/>
  <c r="BF139" i="38"/>
  <c r="BN135" i="38"/>
  <c r="BO135" i="38"/>
  <c r="Z171" i="5"/>
  <c r="Z171" i="25"/>
  <c r="AA163" i="13"/>
  <c r="Z171" i="26"/>
  <c r="E165" i="38"/>
  <c r="Z171" i="27"/>
  <c r="AO148" i="38"/>
  <c r="AN148" i="38"/>
  <c r="CB128" i="38"/>
  <c r="CC128" i="38"/>
  <c r="CH162" i="38"/>
  <c r="J176" i="27" l="1"/>
  <c r="K177" i="27"/>
  <c r="O176" i="27"/>
  <c r="K177" i="26"/>
  <c r="J176" i="26"/>
  <c r="O176" i="26"/>
  <c r="K185" i="5"/>
  <c r="O184" i="5"/>
  <c r="J184" i="5"/>
  <c r="K243" i="25"/>
  <c r="J242" i="25"/>
  <c r="O242" i="25"/>
  <c r="AA169" i="25"/>
  <c r="AA169" i="26"/>
  <c r="AB161" i="13"/>
  <c r="AA169" i="5"/>
  <c r="AA169" i="27"/>
  <c r="Z156" i="38"/>
  <c r="AA156" i="38"/>
  <c r="L163" i="38"/>
  <c r="M163" i="38"/>
  <c r="AB155" i="38"/>
  <c r="AC155" i="38"/>
  <c r="CB129" i="38"/>
  <c r="CC129" i="38"/>
  <c r="BX131" i="38"/>
  <c r="BY131" i="38"/>
  <c r="AY144" i="38"/>
  <c r="AX144" i="38"/>
  <c r="AG153" i="38"/>
  <c r="AF153" i="38"/>
  <c r="BQ135" i="38"/>
  <c r="BP135" i="38"/>
  <c r="CF127" i="38"/>
  <c r="CG127" i="38"/>
  <c r="AR147" i="38"/>
  <c r="AS147" i="38"/>
  <c r="U159" i="38"/>
  <c r="T159" i="38"/>
  <c r="AT146" i="38"/>
  <c r="AU146" i="38"/>
  <c r="AJ151" i="38"/>
  <c r="AK151" i="38"/>
  <c r="BI139" i="38"/>
  <c r="BH139" i="38"/>
  <c r="AW145" i="38"/>
  <c r="AV145" i="38"/>
  <c r="Q161" i="38"/>
  <c r="P161" i="38"/>
  <c r="BJ138" i="38"/>
  <c r="BK138" i="38"/>
  <c r="BC142" i="38"/>
  <c r="BB142" i="38"/>
  <c r="BE141" i="38"/>
  <c r="BD141" i="38"/>
  <c r="AM150" i="38"/>
  <c r="AL150" i="38"/>
  <c r="BR134" i="38"/>
  <c r="BS134" i="38"/>
  <c r="N162" i="38"/>
  <c r="O162" i="38"/>
  <c r="BG140" i="38"/>
  <c r="BF140" i="38"/>
  <c r="AZ143" i="38"/>
  <c r="BA143" i="38"/>
  <c r="BM137" i="38"/>
  <c r="BL137" i="38"/>
  <c r="AA164" i="13"/>
  <c r="Z172" i="27"/>
  <c r="Z172" i="5"/>
  <c r="Z172" i="26"/>
  <c r="Z172" i="25"/>
  <c r="E166" i="38"/>
  <c r="BW132" i="38"/>
  <c r="BV132" i="38"/>
  <c r="W158" i="38"/>
  <c r="V158" i="38"/>
  <c r="CD128" i="38"/>
  <c r="CE128" i="38"/>
  <c r="BZ130" i="38"/>
  <c r="CA130" i="38"/>
  <c r="K164" i="38"/>
  <c r="J164" i="38"/>
  <c r="AI152" i="38"/>
  <c r="AH152" i="38"/>
  <c r="BT133" i="38"/>
  <c r="BU133" i="38"/>
  <c r="Y157" i="38"/>
  <c r="X157" i="38"/>
  <c r="AD154" i="38"/>
  <c r="AE154" i="38"/>
  <c r="S160" i="38"/>
  <c r="R160" i="38"/>
  <c r="AQ148" i="38"/>
  <c r="AP148" i="38"/>
  <c r="AN149" i="38"/>
  <c r="AO149" i="38"/>
  <c r="BN136" i="38"/>
  <c r="BO136" i="38"/>
  <c r="I165" i="38"/>
  <c r="F166" i="38"/>
  <c r="H165" i="38"/>
  <c r="CH163" i="38"/>
  <c r="J177" i="27" l="1"/>
  <c r="O177" i="27"/>
  <c r="K178" i="27"/>
  <c r="K178" i="26"/>
  <c r="J177" i="26"/>
  <c r="O177" i="26"/>
  <c r="K244" i="25"/>
  <c r="J243" i="25"/>
  <c r="O243" i="25"/>
  <c r="K186" i="5"/>
  <c r="J185" i="5"/>
  <c r="O185" i="5"/>
  <c r="AA170" i="26"/>
  <c r="AA170" i="5"/>
  <c r="AB162" i="13"/>
  <c r="AA170" i="25"/>
  <c r="AA170" i="27"/>
  <c r="AB156" i="38"/>
  <c r="AC156" i="38"/>
  <c r="CC130" i="38"/>
  <c r="CB130" i="38"/>
  <c r="S161" i="38"/>
  <c r="R161" i="38"/>
  <c r="AV146" i="38"/>
  <c r="AW146" i="38"/>
  <c r="M164" i="38"/>
  <c r="L164" i="38"/>
  <c r="BY132" i="38"/>
  <c r="BX132" i="38"/>
  <c r="P162" i="38"/>
  <c r="Q162" i="38"/>
  <c r="AU147" i="38"/>
  <c r="AT147" i="38"/>
  <c r="N163" i="38"/>
  <c r="O163" i="38"/>
  <c r="BO137" i="38"/>
  <c r="BN137" i="38"/>
  <c r="Z173" i="26"/>
  <c r="Z173" i="25"/>
  <c r="Z173" i="5"/>
  <c r="AA165" i="13"/>
  <c r="E167" i="38"/>
  <c r="Z173" i="27"/>
  <c r="AM151" i="38"/>
  <c r="AL151" i="38"/>
  <c r="K165" i="38"/>
  <c r="J165" i="38"/>
  <c r="BV133" i="38"/>
  <c r="BW133" i="38"/>
  <c r="CF128" i="38"/>
  <c r="CG128" i="38"/>
  <c r="BI140" i="38"/>
  <c r="BH140" i="38"/>
  <c r="BG141" i="38"/>
  <c r="BF141" i="38"/>
  <c r="AY145" i="38"/>
  <c r="AX145" i="38"/>
  <c r="V159" i="38"/>
  <c r="W159" i="38"/>
  <c r="AI153" i="38"/>
  <c r="AH153" i="38"/>
  <c r="AG154" i="38"/>
  <c r="AF154" i="38"/>
  <c r="AA157" i="38"/>
  <c r="Z157" i="38"/>
  <c r="BM138" i="38"/>
  <c r="BL138" i="38"/>
  <c r="BZ131" i="38"/>
  <c r="CA131" i="38"/>
  <c r="AN150" i="38"/>
  <c r="AO150" i="38"/>
  <c r="BR135" i="38"/>
  <c r="BS135" i="38"/>
  <c r="AR148" i="38"/>
  <c r="AS148" i="38"/>
  <c r="CE129" i="38"/>
  <c r="CD129" i="38"/>
  <c r="F167" i="38"/>
  <c r="H166" i="38"/>
  <c r="I166" i="38"/>
  <c r="U160" i="38"/>
  <c r="T160" i="38"/>
  <c r="AJ152" i="38"/>
  <c r="AK152" i="38"/>
  <c r="Y158" i="38"/>
  <c r="X158" i="38"/>
  <c r="AD155" i="38"/>
  <c r="AE155" i="38"/>
  <c r="BQ136" i="38"/>
  <c r="BP136" i="38"/>
  <c r="BT134" i="38"/>
  <c r="BU134" i="38"/>
  <c r="AQ149" i="38"/>
  <c r="AP149" i="38"/>
  <c r="BC143" i="38"/>
  <c r="BB143" i="38"/>
  <c r="BE142" i="38"/>
  <c r="BD142" i="38"/>
  <c r="BK139" i="38"/>
  <c r="BJ139" i="38"/>
  <c r="BA144" i="38"/>
  <c r="AZ144" i="38"/>
  <c r="CH164" i="38"/>
  <c r="K179" i="27" l="1"/>
  <c r="J178" i="27"/>
  <c r="O178" i="27"/>
  <c r="K179" i="26"/>
  <c r="J178" i="26"/>
  <c r="O178" i="26"/>
  <c r="K187" i="5"/>
  <c r="J186" i="5"/>
  <c r="O186" i="5"/>
  <c r="K245" i="25"/>
  <c r="J244" i="25"/>
  <c r="O244" i="25"/>
  <c r="AA171" i="27"/>
  <c r="AB163" i="13"/>
  <c r="AA171" i="26"/>
  <c r="AA171" i="25"/>
  <c r="AA171" i="5"/>
  <c r="BR136" i="38"/>
  <c r="BS136" i="38"/>
  <c r="O164" i="38"/>
  <c r="N164" i="38"/>
  <c r="AC157" i="38"/>
  <c r="AB157" i="38"/>
  <c r="BY133" i="38"/>
  <c r="BX133" i="38"/>
  <c r="L165" i="38"/>
  <c r="M165" i="38"/>
  <c r="BW134" i="38"/>
  <c r="BV134" i="38"/>
  <c r="AM152" i="38"/>
  <c r="AL152" i="38"/>
  <c r="BO138" i="38"/>
  <c r="BN138" i="38"/>
  <c r="W160" i="38"/>
  <c r="V160" i="38"/>
  <c r="Y159" i="38"/>
  <c r="X159" i="38"/>
  <c r="Z174" i="27"/>
  <c r="Z174" i="26"/>
  <c r="E168" i="38"/>
  <c r="AA166" i="13"/>
  <c r="Z174" i="25"/>
  <c r="Z174" i="5"/>
  <c r="AI154" i="38"/>
  <c r="AH154" i="38"/>
  <c r="BB144" i="38"/>
  <c r="BC144" i="38"/>
  <c r="AS149" i="38"/>
  <c r="AR149" i="38"/>
  <c r="AA158" i="38"/>
  <c r="Z158" i="38"/>
  <c r="H167" i="38"/>
  <c r="I167" i="38"/>
  <c r="F168" i="38"/>
  <c r="AQ150" i="38"/>
  <c r="AP150" i="38"/>
  <c r="U161" i="38"/>
  <c r="T161" i="38"/>
  <c r="AT148" i="38"/>
  <c r="AU148" i="38"/>
  <c r="Q163" i="38"/>
  <c r="P163" i="38"/>
  <c r="BE143" i="38"/>
  <c r="BD143" i="38"/>
  <c r="AV147" i="38"/>
  <c r="AW147" i="38"/>
  <c r="AG155" i="38"/>
  <c r="AF155" i="38"/>
  <c r="BI141" i="38"/>
  <c r="BH141" i="38"/>
  <c r="AY146" i="38"/>
  <c r="AX146" i="38"/>
  <c r="CF129" i="38"/>
  <c r="CG129" i="38"/>
  <c r="AJ153" i="38"/>
  <c r="AK153" i="38"/>
  <c r="BK140" i="38"/>
  <c r="BJ140" i="38"/>
  <c r="AN151" i="38"/>
  <c r="AO151" i="38"/>
  <c r="S162" i="38"/>
  <c r="R162" i="38"/>
  <c r="BG142" i="38"/>
  <c r="BF142" i="38"/>
  <c r="BA145" i="38"/>
  <c r="AZ145" i="38"/>
  <c r="AE156" i="38"/>
  <c r="AD156" i="38"/>
  <c r="BT135" i="38"/>
  <c r="BU135" i="38"/>
  <c r="K166" i="38"/>
  <c r="J166" i="38"/>
  <c r="BL139" i="38"/>
  <c r="BM139" i="38"/>
  <c r="CC131" i="38"/>
  <c r="CB131" i="38"/>
  <c r="BP137" i="38"/>
  <c r="BQ137" i="38"/>
  <c r="CA132" i="38"/>
  <c r="BZ132" i="38"/>
  <c r="CE130" i="38"/>
  <c r="CD130" i="38"/>
  <c r="CH165" i="38"/>
  <c r="K180" i="27" l="1"/>
  <c r="J179" i="27"/>
  <c r="O179" i="27"/>
  <c r="K180" i="26"/>
  <c r="J179" i="26"/>
  <c r="O179" i="26"/>
  <c r="K246" i="25"/>
  <c r="J245" i="25"/>
  <c r="O245" i="25"/>
  <c r="K188" i="5"/>
  <c r="J187" i="5"/>
  <c r="O187" i="5"/>
  <c r="AA172" i="27"/>
  <c r="AA172" i="25"/>
  <c r="AA172" i="5"/>
  <c r="AB164" i="13"/>
  <c r="AA172" i="26"/>
  <c r="BS137" i="38"/>
  <c r="BR137" i="38"/>
  <c r="AG156" i="38"/>
  <c r="AF156" i="38"/>
  <c r="AQ151" i="38"/>
  <c r="AP151" i="38"/>
  <c r="AL153" i="38"/>
  <c r="AM153" i="38"/>
  <c r="AV148" i="38"/>
  <c r="AW148" i="38"/>
  <c r="AB158" i="38"/>
  <c r="AC158" i="38"/>
  <c r="U162" i="38"/>
  <c r="T162" i="38"/>
  <c r="W161" i="38"/>
  <c r="V161" i="38"/>
  <c r="AX147" i="38"/>
  <c r="AY147" i="38"/>
  <c r="CD131" i="38"/>
  <c r="CE131" i="38"/>
  <c r="AZ146" i="38"/>
  <c r="BA146" i="38"/>
  <c r="BP138" i="38"/>
  <c r="BQ138" i="38"/>
  <c r="CF130" i="38"/>
  <c r="CG130" i="38"/>
  <c r="BC145" i="38"/>
  <c r="BB145" i="38"/>
  <c r="BL140" i="38"/>
  <c r="BM140" i="38"/>
  <c r="BJ141" i="38"/>
  <c r="BK141" i="38"/>
  <c r="R163" i="38"/>
  <c r="S163" i="38"/>
  <c r="F169" i="38"/>
  <c r="H168" i="38"/>
  <c r="I168" i="38"/>
  <c r="BD144" i="38"/>
  <c r="BE144" i="38"/>
  <c r="AN152" i="38"/>
  <c r="AO152" i="38"/>
  <c r="AE157" i="38"/>
  <c r="AD157" i="38"/>
  <c r="Y160" i="38"/>
  <c r="X160" i="38"/>
  <c r="BV135" i="38"/>
  <c r="BW135" i="38"/>
  <c r="BU136" i="38"/>
  <c r="BT136" i="38"/>
  <c r="BG143" i="38"/>
  <c r="BF143" i="38"/>
  <c r="BZ133" i="38"/>
  <c r="CA133" i="38"/>
  <c r="Z175" i="5"/>
  <c r="Z175" i="25"/>
  <c r="AA167" i="13"/>
  <c r="E169" i="38"/>
  <c r="Z175" i="27"/>
  <c r="Z175" i="26"/>
  <c r="BN139" i="38"/>
  <c r="BO139" i="38"/>
  <c r="AJ154" i="38"/>
  <c r="AK154" i="38"/>
  <c r="AU149" i="38"/>
  <c r="AT149" i="38"/>
  <c r="N165" i="38"/>
  <c r="O165" i="38"/>
  <c r="AR150" i="38"/>
  <c r="AS150" i="38"/>
  <c r="CC132" i="38"/>
  <c r="CB132" i="38"/>
  <c r="L166" i="38"/>
  <c r="M166" i="38"/>
  <c r="BH142" i="38"/>
  <c r="BI142" i="38"/>
  <c r="AI155" i="38"/>
  <c r="AH155" i="38"/>
  <c r="J167" i="38"/>
  <c r="K167" i="38"/>
  <c r="AA159" i="38"/>
  <c r="Z159" i="38"/>
  <c r="BY134" i="38"/>
  <c r="BX134" i="38"/>
  <c r="P164" i="38"/>
  <c r="Q164" i="38"/>
  <c r="CH166" i="38"/>
  <c r="J180" i="27" l="1"/>
  <c r="K181" i="27"/>
  <c r="O180" i="27"/>
  <c r="K181" i="26"/>
  <c r="O180" i="26"/>
  <c r="J180" i="26"/>
  <c r="K247" i="25"/>
  <c r="J246" i="25"/>
  <c r="O246" i="25"/>
  <c r="K189" i="5"/>
  <c r="O188" i="5"/>
  <c r="J188" i="5"/>
  <c r="AA173" i="26"/>
  <c r="AA173" i="27"/>
  <c r="AA173" i="25"/>
  <c r="AB165" i="13"/>
  <c r="AA173" i="5"/>
  <c r="AV149" i="38"/>
  <c r="AW149" i="38"/>
  <c r="AA168" i="13"/>
  <c r="E170" i="38"/>
  <c r="Z176" i="27"/>
  <c r="Z176" i="26"/>
  <c r="Z176" i="25"/>
  <c r="Z176" i="5"/>
  <c r="CD132" i="38"/>
  <c r="CE132" i="38"/>
  <c r="AL154" i="38"/>
  <c r="AM154" i="38"/>
  <c r="BL141" i="38"/>
  <c r="BM141" i="38"/>
  <c r="BJ142" i="38"/>
  <c r="BK142" i="38"/>
  <c r="P165" i="38"/>
  <c r="Q165" i="38"/>
  <c r="BH143" i="38"/>
  <c r="BI143" i="38"/>
  <c r="AG157" i="38"/>
  <c r="AF157" i="38"/>
  <c r="F170" i="38"/>
  <c r="H169" i="38"/>
  <c r="I169" i="38"/>
  <c r="CF131" i="38"/>
  <c r="CG131" i="38"/>
  <c r="AE158" i="38"/>
  <c r="AD158" i="38"/>
  <c r="BU137" i="38"/>
  <c r="BT137" i="38"/>
  <c r="BW136" i="38"/>
  <c r="BV136" i="38"/>
  <c r="BA147" i="38"/>
  <c r="AZ147" i="38"/>
  <c r="BR138" i="38"/>
  <c r="BS138" i="38"/>
  <c r="AJ155" i="38"/>
  <c r="AK155" i="38"/>
  <c r="BY135" i="38"/>
  <c r="BX135" i="38"/>
  <c r="BF144" i="38"/>
  <c r="BG144" i="38"/>
  <c r="W162" i="38"/>
  <c r="V162" i="38"/>
  <c r="AS151" i="38"/>
  <c r="AR151" i="38"/>
  <c r="AB159" i="38"/>
  <c r="AC159" i="38"/>
  <c r="O166" i="38"/>
  <c r="N166" i="38"/>
  <c r="AX148" i="38"/>
  <c r="AY148" i="38"/>
  <c r="AQ152" i="38"/>
  <c r="AP152" i="38"/>
  <c r="Y161" i="38"/>
  <c r="X161" i="38"/>
  <c r="M167" i="38"/>
  <c r="L167" i="38"/>
  <c r="AO153" i="38"/>
  <c r="AN153" i="38"/>
  <c r="S164" i="38"/>
  <c r="R164" i="38"/>
  <c r="AU150" i="38"/>
  <c r="AT150" i="38"/>
  <c r="BP139" i="38"/>
  <c r="BQ139" i="38"/>
  <c r="Z160" i="38"/>
  <c r="AA160" i="38"/>
  <c r="BN140" i="38"/>
  <c r="BO140" i="38"/>
  <c r="BC146" i="38"/>
  <c r="BB146" i="38"/>
  <c r="T163" i="38"/>
  <c r="U163" i="38"/>
  <c r="CA134" i="38"/>
  <c r="BZ134" i="38"/>
  <c r="CB133" i="38"/>
  <c r="CC133" i="38"/>
  <c r="J168" i="38"/>
  <c r="K168" i="38"/>
  <c r="BD145" i="38"/>
  <c r="BE145" i="38"/>
  <c r="AI156" i="38"/>
  <c r="AH156" i="38"/>
  <c r="CH167" i="38"/>
  <c r="O181" i="27" l="1"/>
  <c r="J181" i="27"/>
  <c r="K182" i="27"/>
  <c r="K182" i="26"/>
  <c r="O181" i="26"/>
  <c r="J181" i="26"/>
  <c r="K190" i="5"/>
  <c r="O189" i="5"/>
  <c r="J189" i="5"/>
  <c r="K248" i="25"/>
  <c r="O247" i="25"/>
  <c r="J247" i="25"/>
  <c r="AA174" i="26"/>
  <c r="AB166" i="13"/>
  <c r="AA174" i="27"/>
  <c r="AA174" i="5"/>
  <c r="AA174" i="25"/>
  <c r="AV150" i="38"/>
  <c r="AW150" i="38"/>
  <c r="BX136" i="38"/>
  <c r="BY136" i="38"/>
  <c r="CG132" i="38"/>
  <c r="CF132" i="38"/>
  <c r="J169" i="38"/>
  <c r="K169" i="38"/>
  <c r="AS152" i="38"/>
  <c r="AR152" i="38"/>
  <c r="BF145" i="38"/>
  <c r="BG145" i="38"/>
  <c r="V163" i="38"/>
  <c r="W163" i="38"/>
  <c r="BR139" i="38"/>
  <c r="BS139" i="38"/>
  <c r="BH144" i="38"/>
  <c r="BI144" i="38"/>
  <c r="BD146" i="38"/>
  <c r="BE146" i="38"/>
  <c r="CA135" i="38"/>
  <c r="BZ135" i="38"/>
  <c r="S165" i="38"/>
  <c r="R165" i="38"/>
  <c r="U164" i="38"/>
  <c r="T164" i="38"/>
  <c r="BW137" i="38"/>
  <c r="BV137" i="38"/>
  <c r="I170" i="38"/>
  <c r="F171" i="38"/>
  <c r="H170" i="38"/>
  <c r="AK156" i="38"/>
  <c r="AJ156" i="38"/>
  <c r="CC134" i="38"/>
  <c r="CB134" i="38"/>
  <c r="AQ153" i="38"/>
  <c r="AP153" i="38"/>
  <c r="X162" i="38"/>
  <c r="Y162" i="38"/>
  <c r="AF158" i="38"/>
  <c r="AG158" i="38"/>
  <c r="BO141" i="38"/>
  <c r="BN141" i="38"/>
  <c r="BQ140" i="38"/>
  <c r="BP140" i="38"/>
  <c r="AH157" i="38"/>
  <c r="AI157" i="38"/>
  <c r="AZ148" i="38"/>
  <c r="BA148" i="38"/>
  <c r="BT138" i="38"/>
  <c r="BU138" i="38"/>
  <c r="Z161" i="38"/>
  <c r="AA161" i="38"/>
  <c r="M168" i="38"/>
  <c r="L168" i="38"/>
  <c r="AD159" i="38"/>
  <c r="AE159" i="38"/>
  <c r="AY149" i="38"/>
  <c r="AX149" i="38"/>
  <c r="AU151" i="38"/>
  <c r="AT151" i="38"/>
  <c r="BL142" i="38"/>
  <c r="BM142" i="38"/>
  <c r="CE133" i="38"/>
  <c r="CD133" i="38"/>
  <c r="AM155" i="38"/>
  <c r="AL155" i="38"/>
  <c r="AC160" i="38"/>
  <c r="AB160" i="38"/>
  <c r="O167" i="38"/>
  <c r="N167" i="38"/>
  <c r="P166" i="38"/>
  <c r="Q166" i="38"/>
  <c r="BC147" i="38"/>
  <c r="BB147" i="38"/>
  <c r="BK143" i="38"/>
  <c r="BJ143" i="38"/>
  <c r="AN154" i="38"/>
  <c r="AO154" i="38"/>
  <c r="Z177" i="27"/>
  <c r="Z177" i="25"/>
  <c r="E171" i="38"/>
  <c r="Z177" i="5"/>
  <c r="AA169" i="13"/>
  <c r="Z177" i="26"/>
  <c r="CH168" i="38"/>
  <c r="O182" i="27" l="1"/>
  <c r="K183" i="27"/>
  <c r="J182" i="27"/>
  <c r="K183" i="26"/>
  <c r="O182" i="26"/>
  <c r="J182" i="26"/>
  <c r="K249" i="25"/>
  <c r="J248" i="25"/>
  <c r="O248" i="25"/>
  <c r="K191" i="5"/>
  <c r="J190" i="5"/>
  <c r="O190" i="5"/>
  <c r="AA175" i="25"/>
  <c r="AB167" i="13"/>
  <c r="AA175" i="26"/>
  <c r="AA175" i="27"/>
  <c r="AA175" i="5"/>
  <c r="BW138" i="38"/>
  <c r="BV138" i="38"/>
  <c r="AU152" i="38"/>
  <c r="AT152" i="38"/>
  <c r="CG133" i="38"/>
  <c r="CF133" i="38"/>
  <c r="AY150" i="38"/>
  <c r="AX150" i="38"/>
  <c r="S166" i="38"/>
  <c r="R166" i="38"/>
  <c r="AH158" i="38"/>
  <c r="AI158" i="38"/>
  <c r="U165" i="38"/>
  <c r="T165" i="38"/>
  <c r="P167" i="38"/>
  <c r="Q167" i="38"/>
  <c r="K170" i="38"/>
  <c r="J170" i="38"/>
  <c r="BU139" i="38"/>
  <c r="BT139" i="38"/>
  <c r="BE147" i="38"/>
  <c r="BD147" i="38"/>
  <c r="AN155" i="38"/>
  <c r="AO155" i="38"/>
  <c r="BA149" i="38"/>
  <c r="AZ149" i="38"/>
  <c r="BP141" i="38"/>
  <c r="BQ141" i="38"/>
  <c r="CD134" i="38"/>
  <c r="CE134" i="38"/>
  <c r="BG146" i="38"/>
  <c r="BF146" i="38"/>
  <c r="BI145" i="38"/>
  <c r="BH145" i="38"/>
  <c r="CA136" i="38"/>
  <c r="BZ136" i="38"/>
  <c r="AM156" i="38"/>
  <c r="AL156" i="38"/>
  <c r="AQ154" i="38"/>
  <c r="AP154" i="38"/>
  <c r="BO142" i="38"/>
  <c r="BN142" i="38"/>
  <c r="AK157" i="38"/>
  <c r="AJ157" i="38"/>
  <c r="AA162" i="38"/>
  <c r="Z162" i="38"/>
  <c r="I171" i="38"/>
  <c r="F172" i="38"/>
  <c r="H171" i="38"/>
  <c r="CC135" i="38"/>
  <c r="CB135" i="38"/>
  <c r="Z178" i="26"/>
  <c r="Z178" i="27"/>
  <c r="Z178" i="5"/>
  <c r="AA170" i="13"/>
  <c r="E172" i="38"/>
  <c r="Z178" i="25"/>
  <c r="BK144" i="38"/>
  <c r="BJ144" i="38"/>
  <c r="BB148" i="38"/>
  <c r="BC148" i="38"/>
  <c r="N168" i="38"/>
  <c r="O168" i="38"/>
  <c r="BM143" i="38"/>
  <c r="BL143" i="38"/>
  <c r="AE160" i="38"/>
  <c r="AD160" i="38"/>
  <c r="AW151" i="38"/>
  <c r="AV151" i="38"/>
  <c r="BR140" i="38"/>
  <c r="BS140" i="38"/>
  <c r="AR153" i="38"/>
  <c r="AS153" i="38"/>
  <c r="X163" i="38"/>
  <c r="Y163" i="38"/>
  <c r="V164" i="38"/>
  <c r="W164" i="38"/>
  <c r="AF159" i="38"/>
  <c r="AG159" i="38"/>
  <c r="L169" i="38"/>
  <c r="M169" i="38"/>
  <c r="AC161" i="38"/>
  <c r="AB161" i="38"/>
  <c r="BY137" i="38"/>
  <c r="BX137" i="38"/>
  <c r="CH169" i="38"/>
  <c r="K184" i="27" l="1"/>
  <c r="O183" i="27"/>
  <c r="J183" i="27"/>
  <c r="K184" i="26"/>
  <c r="O183" i="26"/>
  <c r="J183" i="26"/>
  <c r="K250" i="25"/>
  <c r="J249" i="25"/>
  <c r="O249" i="25"/>
  <c r="K192" i="5"/>
  <c r="J191" i="5"/>
  <c r="O191" i="5"/>
  <c r="AB168" i="13"/>
  <c r="AA176" i="27"/>
  <c r="AA176" i="5"/>
  <c r="AA176" i="25"/>
  <c r="AA176" i="26"/>
  <c r="BQ142" i="38"/>
  <c r="BP142" i="38"/>
  <c r="U166" i="38"/>
  <c r="T166" i="38"/>
  <c r="N169" i="38"/>
  <c r="O169" i="38"/>
  <c r="AS154" i="38"/>
  <c r="AR154" i="38"/>
  <c r="AI159" i="38"/>
  <c r="AH159" i="38"/>
  <c r="AP155" i="38"/>
  <c r="AQ155" i="38"/>
  <c r="Z163" i="38"/>
  <c r="AA163" i="38"/>
  <c r="CE135" i="38"/>
  <c r="CD135" i="38"/>
  <c r="BR141" i="38"/>
  <c r="BS141" i="38"/>
  <c r="AK158" i="38"/>
  <c r="AJ158" i="38"/>
  <c r="BY138" i="38"/>
  <c r="BX138" i="38"/>
  <c r="J171" i="38"/>
  <c r="K171" i="38"/>
  <c r="F173" i="38"/>
  <c r="H172" i="38"/>
  <c r="I172" i="38"/>
  <c r="BT140" i="38"/>
  <c r="BU140" i="38"/>
  <c r="S167" i="38"/>
  <c r="R167" i="38"/>
  <c r="CA137" i="38"/>
  <c r="BZ137" i="38"/>
  <c r="AX151" i="38"/>
  <c r="AY151" i="38"/>
  <c r="AB162" i="38"/>
  <c r="AC162" i="38"/>
  <c r="AN156" i="38"/>
  <c r="AO156" i="38"/>
  <c r="BF147" i="38"/>
  <c r="BG147" i="38"/>
  <c r="W165" i="38"/>
  <c r="V165" i="38"/>
  <c r="BN143" i="38"/>
  <c r="BO143" i="38"/>
  <c r="BJ145" i="38"/>
  <c r="BK145" i="38"/>
  <c r="M170" i="38"/>
  <c r="L170" i="38"/>
  <c r="AT153" i="38"/>
  <c r="AU153" i="38"/>
  <c r="X164" i="38"/>
  <c r="Y164" i="38"/>
  <c r="BD148" i="38"/>
  <c r="BE148" i="38"/>
  <c r="CF134" i="38"/>
  <c r="CG134" i="38"/>
  <c r="BB149" i="38"/>
  <c r="BC149" i="38"/>
  <c r="Z179" i="5"/>
  <c r="Z179" i="25"/>
  <c r="E173" i="38"/>
  <c r="AA171" i="13"/>
  <c r="Z179" i="26"/>
  <c r="Z179" i="27"/>
  <c r="BI146" i="38"/>
  <c r="BH146" i="38"/>
  <c r="BA150" i="38"/>
  <c r="AZ150" i="38"/>
  <c r="P168" i="38"/>
  <c r="Q168" i="38"/>
  <c r="AE161" i="38"/>
  <c r="AD161" i="38"/>
  <c r="AG160" i="38"/>
  <c r="AF160" i="38"/>
  <c r="BM144" i="38"/>
  <c r="BL144" i="38"/>
  <c r="AL157" i="38"/>
  <c r="AM157" i="38"/>
  <c r="CC136" i="38"/>
  <c r="CB136" i="38"/>
  <c r="BW139" i="38"/>
  <c r="BV139" i="38"/>
  <c r="AV152" i="38"/>
  <c r="AW152" i="38"/>
  <c r="CH170" i="38"/>
  <c r="K185" i="27" l="1"/>
  <c r="O184" i="27"/>
  <c r="J184" i="27"/>
  <c r="K185" i="26"/>
  <c r="O184" i="26"/>
  <c r="J184" i="26"/>
  <c r="K251" i="25"/>
  <c r="J250" i="25"/>
  <c r="O250" i="25"/>
  <c r="K193" i="5"/>
  <c r="O192" i="5"/>
  <c r="J192" i="5"/>
  <c r="AB169" i="13"/>
  <c r="AA177" i="5"/>
  <c r="AA177" i="25"/>
  <c r="AA177" i="27"/>
  <c r="AA177" i="26"/>
  <c r="BD149" i="38"/>
  <c r="BE149" i="38"/>
  <c r="AZ151" i="38"/>
  <c r="BA151" i="38"/>
  <c r="AJ159" i="38"/>
  <c r="AK159" i="38"/>
  <c r="F174" i="38"/>
  <c r="H173" i="38"/>
  <c r="I173" i="38"/>
  <c r="T167" i="38"/>
  <c r="U167" i="38"/>
  <c r="Y165" i="38"/>
  <c r="X165" i="38"/>
  <c r="AS155" i="38"/>
  <c r="AR155" i="38"/>
  <c r="BH147" i="38"/>
  <c r="BI147" i="38"/>
  <c r="CF135" i="38"/>
  <c r="CG135" i="38"/>
  <c r="AN157" i="38"/>
  <c r="AO157" i="38"/>
  <c r="M171" i="38"/>
  <c r="L171" i="38"/>
  <c r="BO144" i="38"/>
  <c r="BN144" i="38"/>
  <c r="BB150" i="38"/>
  <c r="BC150" i="38"/>
  <c r="AA172" i="13"/>
  <c r="Z180" i="27"/>
  <c r="E174" i="38"/>
  <c r="Z180" i="26"/>
  <c r="Z180" i="25"/>
  <c r="Z180" i="5"/>
  <c r="BF148" i="38"/>
  <c r="BG148" i="38"/>
  <c r="BL145" i="38"/>
  <c r="BM145" i="38"/>
  <c r="AP156" i="38"/>
  <c r="AQ156" i="38"/>
  <c r="BZ138" i="38"/>
  <c r="CA138" i="38"/>
  <c r="AF161" i="38"/>
  <c r="AG161" i="38"/>
  <c r="K172" i="38"/>
  <c r="J172" i="38"/>
  <c r="BR142" i="38"/>
  <c r="BS142" i="38"/>
  <c r="O170" i="38"/>
  <c r="N170" i="38"/>
  <c r="AY152" i="38"/>
  <c r="AX152" i="38"/>
  <c r="AC163" i="38"/>
  <c r="AB163" i="38"/>
  <c r="P169" i="38"/>
  <c r="Q169" i="38"/>
  <c r="CE136" i="38"/>
  <c r="CD136" i="38"/>
  <c r="AV153" i="38"/>
  <c r="AW153" i="38"/>
  <c r="CC137" i="38"/>
  <c r="CB137" i="38"/>
  <c r="BT141" i="38"/>
  <c r="BU141" i="38"/>
  <c r="AT154" i="38"/>
  <c r="AU154" i="38"/>
  <c r="R168" i="38"/>
  <c r="S168" i="38"/>
  <c r="BX139" i="38"/>
  <c r="BY139" i="38"/>
  <c r="AI160" i="38"/>
  <c r="AH160" i="38"/>
  <c r="BK146" i="38"/>
  <c r="BJ146" i="38"/>
  <c r="AA164" i="38"/>
  <c r="Z164" i="38"/>
  <c r="BP143" i="38"/>
  <c r="BQ143" i="38"/>
  <c r="AD162" i="38"/>
  <c r="AE162" i="38"/>
  <c r="BW140" i="38"/>
  <c r="BV140" i="38"/>
  <c r="AM158" i="38"/>
  <c r="AL158" i="38"/>
  <c r="V166" i="38"/>
  <c r="W166" i="38"/>
  <c r="CH171" i="38"/>
  <c r="J185" i="27" l="1"/>
  <c r="K186" i="27"/>
  <c r="O185" i="27"/>
  <c r="K186" i="26"/>
  <c r="J185" i="26"/>
  <c r="O185" i="26"/>
  <c r="K194" i="5"/>
  <c r="J193" i="5"/>
  <c r="O193" i="5"/>
  <c r="K252" i="25"/>
  <c r="J251" i="25"/>
  <c r="O251" i="25"/>
  <c r="AA178" i="27"/>
  <c r="AA178" i="25"/>
  <c r="AA178" i="26"/>
  <c r="AB170" i="13"/>
  <c r="AA178" i="5"/>
  <c r="BM146" i="38"/>
  <c r="BL146" i="38"/>
  <c r="W167" i="38"/>
  <c r="V167" i="38"/>
  <c r="BF149" i="38"/>
  <c r="BG149" i="38"/>
  <c r="BJ147" i="38"/>
  <c r="BK147" i="38"/>
  <c r="AG162" i="38"/>
  <c r="AF162" i="38"/>
  <c r="BT142" i="38"/>
  <c r="BU142" i="38"/>
  <c r="N171" i="38"/>
  <c r="O171" i="38"/>
  <c r="U168" i="38"/>
  <c r="T168" i="38"/>
  <c r="AX153" i="38"/>
  <c r="AY153" i="38"/>
  <c r="AH161" i="38"/>
  <c r="AI161" i="38"/>
  <c r="BI148" i="38"/>
  <c r="BH148" i="38"/>
  <c r="BC151" i="38"/>
  <c r="BB151" i="38"/>
  <c r="BX140" i="38"/>
  <c r="BY140" i="38"/>
  <c r="Q170" i="38"/>
  <c r="P170" i="38"/>
  <c r="BE150" i="38"/>
  <c r="BD150" i="38"/>
  <c r="CB138" i="38"/>
  <c r="CC138" i="38"/>
  <c r="R169" i="38"/>
  <c r="S169" i="38"/>
  <c r="Z181" i="26"/>
  <c r="Z181" i="25"/>
  <c r="Z181" i="5"/>
  <c r="AA173" i="13"/>
  <c r="E175" i="38"/>
  <c r="Z181" i="27"/>
  <c r="F175" i="38"/>
  <c r="H174" i="38"/>
  <c r="I174" i="38"/>
  <c r="CE137" i="38"/>
  <c r="CD137" i="38"/>
  <c r="AE163" i="38"/>
  <c r="AD163" i="38"/>
  <c r="L172" i="38"/>
  <c r="M172" i="38"/>
  <c r="AW154" i="38"/>
  <c r="AV154" i="38"/>
  <c r="BP144" i="38"/>
  <c r="BQ144" i="38"/>
  <c r="J173" i="38"/>
  <c r="K173" i="38"/>
  <c r="AS156" i="38"/>
  <c r="AR156" i="38"/>
  <c r="AU155" i="38"/>
  <c r="AT155" i="38"/>
  <c r="Y166" i="38"/>
  <c r="X166" i="38"/>
  <c r="BS143" i="38"/>
  <c r="BR143" i="38"/>
  <c r="BZ139" i="38"/>
  <c r="CA139" i="38"/>
  <c r="BO145" i="38"/>
  <c r="BN145" i="38"/>
  <c r="AA165" i="38"/>
  <c r="Z165" i="38"/>
  <c r="AM159" i="38"/>
  <c r="AL159" i="38"/>
  <c r="CF136" i="38"/>
  <c r="CG136" i="38"/>
  <c r="AK160" i="38"/>
  <c r="AJ160" i="38"/>
  <c r="BV141" i="38"/>
  <c r="BW141" i="38"/>
  <c r="AO158" i="38"/>
  <c r="AN158" i="38"/>
  <c r="AC164" i="38"/>
  <c r="AB164" i="38"/>
  <c r="BA152" i="38"/>
  <c r="AZ152" i="38"/>
  <c r="AQ157" i="38"/>
  <c r="AP157" i="38"/>
  <c r="CH172" i="38"/>
  <c r="K187" i="27" l="1"/>
  <c r="O186" i="27"/>
  <c r="J186" i="27"/>
  <c r="K187" i="26"/>
  <c r="J186" i="26"/>
  <c r="O186" i="26"/>
  <c r="K195" i="5"/>
  <c r="O194" i="5"/>
  <c r="J194" i="5"/>
  <c r="K253" i="25"/>
  <c r="J252" i="25"/>
  <c r="O252" i="25"/>
  <c r="AA179" i="25"/>
  <c r="AA179" i="26"/>
  <c r="AA179" i="27"/>
  <c r="AA179" i="5"/>
  <c r="AB171" i="13"/>
  <c r="AE164" i="38"/>
  <c r="AD164" i="38"/>
  <c r="H175" i="38"/>
  <c r="I175" i="38"/>
  <c r="F176" i="38"/>
  <c r="BN146" i="38"/>
  <c r="BO146" i="38"/>
  <c r="CB139" i="38"/>
  <c r="CC139" i="38"/>
  <c r="AZ153" i="38"/>
  <c r="BA153" i="38"/>
  <c r="AF163" i="38"/>
  <c r="AG163" i="38"/>
  <c r="K174" i="38"/>
  <c r="J174" i="38"/>
  <c r="AJ161" i="38"/>
  <c r="AK161" i="38"/>
  <c r="BW142" i="38"/>
  <c r="BV142" i="38"/>
  <c r="U169" i="38"/>
  <c r="T169" i="38"/>
  <c r="CA140" i="38"/>
  <c r="BZ140" i="38"/>
  <c r="AP158" i="38"/>
  <c r="AQ158" i="38"/>
  <c r="AR157" i="38"/>
  <c r="AS157" i="38"/>
  <c r="AB165" i="38"/>
  <c r="AC165" i="38"/>
  <c r="Z166" i="38"/>
  <c r="AA166" i="38"/>
  <c r="CG137" i="38"/>
  <c r="CF137" i="38"/>
  <c r="BF150" i="38"/>
  <c r="BG150" i="38"/>
  <c r="BK148" i="38"/>
  <c r="BJ148" i="38"/>
  <c r="O172" i="38"/>
  <c r="N172" i="38"/>
  <c r="BU143" i="38"/>
  <c r="BT143" i="38"/>
  <c r="BD151" i="38"/>
  <c r="BE151" i="38"/>
  <c r="BY141" i="38"/>
  <c r="BX141" i="38"/>
  <c r="BS144" i="38"/>
  <c r="BR144" i="38"/>
  <c r="Q171" i="38"/>
  <c r="P171" i="38"/>
  <c r="BI149" i="38"/>
  <c r="BH149" i="38"/>
  <c r="AT156" i="38"/>
  <c r="AU156" i="38"/>
  <c r="AI162" i="38"/>
  <c r="AH162" i="38"/>
  <c r="AN159" i="38"/>
  <c r="AO159" i="38"/>
  <c r="Z182" i="27"/>
  <c r="Z182" i="26"/>
  <c r="AA174" i="13"/>
  <c r="Z182" i="25"/>
  <c r="Z182" i="5"/>
  <c r="E176" i="38"/>
  <c r="W168" i="38"/>
  <c r="V168" i="38"/>
  <c r="L173" i="38"/>
  <c r="M173" i="38"/>
  <c r="CD138" i="38"/>
  <c r="CE138" i="38"/>
  <c r="BM147" i="38"/>
  <c r="BL147" i="38"/>
  <c r="BC152" i="38"/>
  <c r="BB152" i="38"/>
  <c r="AL160" i="38"/>
  <c r="AM160" i="38"/>
  <c r="BQ145" i="38"/>
  <c r="BP145" i="38"/>
  <c r="AV155" i="38"/>
  <c r="AW155" i="38"/>
  <c r="AY154" i="38"/>
  <c r="AX154" i="38"/>
  <c r="R170" i="38"/>
  <c r="S170" i="38"/>
  <c r="X167" i="38"/>
  <c r="Y167" i="38"/>
  <c r="CH173" i="38"/>
  <c r="K188" i="27" l="1"/>
  <c r="O187" i="27"/>
  <c r="J187" i="27"/>
  <c r="K188" i="26"/>
  <c r="O187" i="26"/>
  <c r="J187" i="26"/>
  <c r="K254" i="25"/>
  <c r="O253" i="25"/>
  <c r="J253" i="25"/>
  <c r="K196" i="5"/>
  <c r="O195" i="5"/>
  <c r="J195" i="5"/>
  <c r="AA180" i="5"/>
  <c r="AB172" i="13"/>
  <c r="AA180" i="26"/>
  <c r="AA180" i="27"/>
  <c r="AA180" i="25"/>
  <c r="Y168" i="38"/>
  <c r="X168" i="38"/>
  <c r="BH150" i="38"/>
  <c r="BI150" i="38"/>
  <c r="AQ159" i="38"/>
  <c r="AP159" i="38"/>
  <c r="P172" i="38"/>
  <c r="Q172" i="38"/>
  <c r="T170" i="38"/>
  <c r="U170" i="38"/>
  <c r="AO160" i="38"/>
  <c r="AN160" i="38"/>
  <c r="O173" i="38"/>
  <c r="N173" i="38"/>
  <c r="BK149" i="38"/>
  <c r="BJ149" i="38"/>
  <c r="BY142" i="38"/>
  <c r="BX142" i="38"/>
  <c r="K175" i="38"/>
  <c r="J175" i="38"/>
  <c r="BE152" i="38"/>
  <c r="BD152" i="38"/>
  <c r="BG151" i="38"/>
  <c r="BF151" i="38"/>
  <c r="BC153" i="38"/>
  <c r="BB153" i="38"/>
  <c r="E177" i="38"/>
  <c r="Z183" i="5"/>
  <c r="Z183" i="25"/>
  <c r="AA175" i="13"/>
  <c r="Z183" i="27"/>
  <c r="Z183" i="26"/>
  <c r="AS158" i="38"/>
  <c r="AR158" i="38"/>
  <c r="AX155" i="38"/>
  <c r="AY155" i="38"/>
  <c r="BU144" i="38"/>
  <c r="BT144" i="38"/>
  <c r="BR145" i="38"/>
  <c r="BS145" i="38"/>
  <c r="AC166" i="38"/>
  <c r="AB166" i="38"/>
  <c r="BP146" i="38"/>
  <c r="BQ146" i="38"/>
  <c r="AZ154" i="38"/>
  <c r="BA154" i="38"/>
  <c r="AT157" i="38"/>
  <c r="AU157" i="38"/>
  <c r="BW143" i="38"/>
  <c r="BV143" i="38"/>
  <c r="BO147" i="38"/>
  <c r="BN147" i="38"/>
  <c r="CE139" i="38"/>
  <c r="CD139" i="38"/>
  <c r="AJ162" i="38"/>
  <c r="AK162" i="38"/>
  <c r="CC140" i="38"/>
  <c r="CB140" i="38"/>
  <c r="M174" i="38"/>
  <c r="L174" i="38"/>
  <c r="Z167" i="38"/>
  <c r="AA167" i="38"/>
  <c r="CF138" i="38"/>
  <c r="CG138" i="38"/>
  <c r="BZ141" i="38"/>
  <c r="CA141" i="38"/>
  <c r="BM148" i="38"/>
  <c r="BL148" i="38"/>
  <c r="V169" i="38"/>
  <c r="W169" i="38"/>
  <c r="H176" i="38"/>
  <c r="F177" i="38"/>
  <c r="I176" i="38"/>
  <c r="AF164" i="38"/>
  <c r="AG164" i="38"/>
  <c r="S171" i="38"/>
  <c r="R171" i="38"/>
  <c r="AL161" i="38"/>
  <c r="AM161" i="38"/>
  <c r="AV156" i="38"/>
  <c r="AW156" i="38"/>
  <c r="AE165" i="38"/>
  <c r="AD165" i="38"/>
  <c r="AH163" i="38"/>
  <c r="AI163" i="38"/>
  <c r="CH174" i="38"/>
  <c r="K189" i="27" l="1"/>
  <c r="J188" i="27"/>
  <c r="O188" i="27"/>
  <c r="K189" i="26"/>
  <c r="J188" i="26"/>
  <c r="O188" i="26"/>
  <c r="K197" i="5"/>
  <c r="O196" i="5"/>
  <c r="J196" i="5"/>
  <c r="K255" i="25"/>
  <c r="O254" i="25"/>
  <c r="J254" i="25"/>
  <c r="AA181" i="25"/>
  <c r="AA181" i="26"/>
  <c r="AA181" i="27"/>
  <c r="AB173" i="13"/>
  <c r="AA181" i="5"/>
  <c r="AA168" i="38"/>
  <c r="Z168" i="38"/>
  <c r="I177" i="38"/>
  <c r="F178" i="38"/>
  <c r="H177" i="38"/>
  <c r="J176" i="38"/>
  <c r="K176" i="38"/>
  <c r="BM149" i="38"/>
  <c r="BL149" i="38"/>
  <c r="AO161" i="38"/>
  <c r="AN161" i="38"/>
  <c r="S172" i="38"/>
  <c r="R172" i="38"/>
  <c r="AH164" i="38"/>
  <c r="AI164" i="38"/>
  <c r="CE140" i="38"/>
  <c r="CD140" i="38"/>
  <c r="BY143" i="38"/>
  <c r="BX143" i="38"/>
  <c r="AD166" i="38"/>
  <c r="AE166" i="38"/>
  <c r="AU158" i="38"/>
  <c r="AT158" i="38"/>
  <c r="AA176" i="13"/>
  <c r="Z184" i="27"/>
  <c r="Z184" i="5"/>
  <c r="Z184" i="26"/>
  <c r="E178" i="38"/>
  <c r="Z184" i="25"/>
  <c r="BK150" i="38"/>
  <c r="BJ150" i="38"/>
  <c r="CC141" i="38"/>
  <c r="CB141" i="38"/>
  <c r="CA142" i="38"/>
  <c r="BZ142" i="38"/>
  <c r="BT145" i="38"/>
  <c r="BU145" i="38"/>
  <c r="BH151" i="38"/>
  <c r="BI151" i="38"/>
  <c r="T171" i="38"/>
  <c r="U171" i="38"/>
  <c r="X169" i="38"/>
  <c r="Y169" i="38"/>
  <c r="AB167" i="38"/>
  <c r="AC167" i="38"/>
  <c r="BC154" i="38"/>
  <c r="BB154" i="38"/>
  <c r="BG152" i="38"/>
  <c r="BF152" i="38"/>
  <c r="P173" i="38"/>
  <c r="Q173" i="38"/>
  <c r="AS159" i="38"/>
  <c r="AR159" i="38"/>
  <c r="W170" i="38"/>
  <c r="V170" i="38"/>
  <c r="AW157" i="38"/>
  <c r="AV157" i="38"/>
  <c r="CF139" i="38"/>
  <c r="CG139" i="38"/>
  <c r="BV144" i="38"/>
  <c r="BW144" i="38"/>
  <c r="AK163" i="38"/>
  <c r="AJ163" i="38"/>
  <c r="BN148" i="38"/>
  <c r="BO148" i="38"/>
  <c r="O174" i="38"/>
  <c r="N174" i="38"/>
  <c r="BP147" i="38"/>
  <c r="BQ147" i="38"/>
  <c r="BD153" i="38"/>
  <c r="BE153" i="38"/>
  <c r="AX156" i="38"/>
  <c r="AY156" i="38"/>
  <c r="AM162" i="38"/>
  <c r="AL162" i="38"/>
  <c r="AF165" i="38"/>
  <c r="AG165" i="38"/>
  <c r="BR146" i="38"/>
  <c r="BS146" i="38"/>
  <c r="AZ155" i="38"/>
  <c r="BA155" i="38"/>
  <c r="L175" i="38"/>
  <c r="M175" i="38"/>
  <c r="AQ160" i="38"/>
  <c r="AP160" i="38"/>
  <c r="CH175" i="38"/>
  <c r="K190" i="27" l="1"/>
  <c r="J189" i="27"/>
  <c r="O189" i="27"/>
  <c r="K190" i="26"/>
  <c r="J189" i="26"/>
  <c r="O189" i="26"/>
  <c r="K198" i="5"/>
  <c r="O197" i="5"/>
  <c r="J197" i="5"/>
  <c r="K256" i="25"/>
  <c r="O255" i="25"/>
  <c r="J255" i="25"/>
  <c r="AB174" i="13"/>
  <c r="AA182" i="26"/>
  <c r="AA182" i="5"/>
  <c r="AA182" i="27"/>
  <c r="AA182" i="25"/>
  <c r="CD141" i="38"/>
  <c r="CE141" i="38"/>
  <c r="AC168" i="38"/>
  <c r="AB168" i="38"/>
  <c r="X170" i="38"/>
  <c r="Y170" i="38"/>
  <c r="BM150" i="38"/>
  <c r="BL150" i="38"/>
  <c r="BU146" i="38"/>
  <c r="BT146" i="38"/>
  <c r="AV158" i="38"/>
  <c r="AW158" i="38"/>
  <c r="N175" i="38"/>
  <c r="O175" i="38"/>
  <c r="S173" i="38"/>
  <c r="R173" i="38"/>
  <c r="AA169" i="38"/>
  <c r="Z169" i="38"/>
  <c r="CA143" i="38"/>
  <c r="BZ143" i="38"/>
  <c r="AQ161" i="38"/>
  <c r="AP161" i="38"/>
  <c r="BH152" i="38"/>
  <c r="BI152" i="38"/>
  <c r="AZ156" i="38"/>
  <c r="BA156" i="38"/>
  <c r="V171" i="38"/>
  <c r="W171" i="38"/>
  <c r="BN149" i="38"/>
  <c r="BO149" i="38"/>
  <c r="BG153" i="38"/>
  <c r="BF153" i="38"/>
  <c r="BK151" i="38"/>
  <c r="BJ151" i="38"/>
  <c r="AS160" i="38"/>
  <c r="AR160" i="38"/>
  <c r="AT159" i="38"/>
  <c r="AU159" i="38"/>
  <c r="AK164" i="38"/>
  <c r="AJ164" i="38"/>
  <c r="L176" i="38"/>
  <c r="M176" i="38"/>
  <c r="AX157" i="38"/>
  <c r="AY157" i="38"/>
  <c r="BC155" i="38"/>
  <c r="BB155" i="38"/>
  <c r="AL163" i="38"/>
  <c r="AM163" i="38"/>
  <c r="AI165" i="38"/>
  <c r="AH165" i="38"/>
  <c r="BS147" i="38"/>
  <c r="BR147" i="38"/>
  <c r="BY144" i="38"/>
  <c r="BX144" i="38"/>
  <c r="AE167" i="38"/>
  <c r="AD167" i="38"/>
  <c r="BW145" i="38"/>
  <c r="BV145" i="38"/>
  <c r="Z185" i="27"/>
  <c r="Z185" i="25"/>
  <c r="Z185" i="5"/>
  <c r="AA177" i="13"/>
  <c r="Z185" i="26"/>
  <c r="E179" i="38"/>
  <c r="T172" i="38"/>
  <c r="U172" i="38"/>
  <c r="K177" i="38"/>
  <c r="J177" i="38"/>
  <c r="BQ148" i="38"/>
  <c r="BP148" i="38"/>
  <c r="CG140" i="38"/>
  <c r="CF140" i="38"/>
  <c r="BD154" i="38"/>
  <c r="BE154" i="38"/>
  <c r="AO162" i="38"/>
  <c r="AN162" i="38"/>
  <c r="Q174" i="38"/>
  <c r="P174" i="38"/>
  <c r="CC142" i="38"/>
  <c r="CB142" i="38"/>
  <c r="AG166" i="38"/>
  <c r="AF166" i="38"/>
  <c r="I178" i="38"/>
  <c r="F179" i="38"/>
  <c r="H178" i="38"/>
  <c r="CH176" i="38"/>
  <c r="O190" i="27" l="1"/>
  <c r="K191" i="27"/>
  <c r="J190" i="27"/>
  <c r="K191" i="26"/>
  <c r="O190" i="26"/>
  <c r="J190" i="26"/>
  <c r="K257" i="25"/>
  <c r="J256" i="25"/>
  <c r="O256" i="25"/>
  <c r="K199" i="5"/>
  <c r="J198" i="5"/>
  <c r="O198" i="5"/>
  <c r="AA183" i="5"/>
  <c r="AA183" i="25"/>
  <c r="AA183" i="27"/>
  <c r="AA183" i="26"/>
  <c r="AB175" i="13"/>
  <c r="AK165" i="38"/>
  <c r="AJ165" i="38"/>
  <c r="AB169" i="38"/>
  <c r="AC169" i="38"/>
  <c r="BC156" i="38"/>
  <c r="BB156" i="38"/>
  <c r="AG167" i="38"/>
  <c r="AF167" i="38"/>
  <c r="BO150" i="38"/>
  <c r="BN150" i="38"/>
  <c r="S174" i="38"/>
  <c r="R174" i="38"/>
  <c r="AO163" i="38"/>
  <c r="AN163" i="38"/>
  <c r="BK152" i="38"/>
  <c r="BJ152" i="38"/>
  <c r="AH166" i="38"/>
  <c r="AI166" i="38"/>
  <c r="BA157" i="38"/>
  <c r="AZ157" i="38"/>
  <c r="Y171" i="38"/>
  <c r="X171" i="38"/>
  <c r="AY158" i="38"/>
  <c r="AX158" i="38"/>
  <c r="BF154" i="38"/>
  <c r="BG154" i="38"/>
  <c r="BV146" i="38"/>
  <c r="BW146" i="38"/>
  <c r="BH153" i="38"/>
  <c r="BI153" i="38"/>
  <c r="U173" i="38"/>
  <c r="T173" i="38"/>
  <c r="J178" i="38"/>
  <c r="K178" i="38"/>
  <c r="BZ144" i="38"/>
  <c r="CA144" i="38"/>
  <c r="BE155" i="38"/>
  <c r="BD155" i="38"/>
  <c r="AS161" i="38"/>
  <c r="AR161" i="38"/>
  <c r="W172" i="38"/>
  <c r="V172" i="38"/>
  <c r="BM151" i="38"/>
  <c r="BL151" i="38"/>
  <c r="Z186" i="26"/>
  <c r="Z186" i="27"/>
  <c r="E180" i="38"/>
  <c r="Z186" i="5"/>
  <c r="AA178" i="13"/>
  <c r="Z186" i="25"/>
  <c r="O176" i="38"/>
  <c r="N176" i="38"/>
  <c r="CF141" i="38"/>
  <c r="CG141" i="38"/>
  <c r="AL164" i="38"/>
  <c r="AM164" i="38"/>
  <c r="I179" i="38"/>
  <c r="H179" i="38"/>
  <c r="F180" i="38"/>
  <c r="AP162" i="38"/>
  <c r="AQ162" i="38"/>
  <c r="M177" i="38"/>
  <c r="L177" i="38"/>
  <c r="AW159" i="38"/>
  <c r="AV159" i="38"/>
  <c r="BQ149" i="38"/>
  <c r="BP149" i="38"/>
  <c r="Q175" i="38"/>
  <c r="P175" i="38"/>
  <c r="AA170" i="38"/>
  <c r="Z170" i="38"/>
  <c r="BY145" i="38"/>
  <c r="BX145" i="38"/>
  <c r="CD142" i="38"/>
  <c r="CE142" i="38"/>
  <c r="BS148" i="38"/>
  <c r="BR148" i="38"/>
  <c r="BT147" i="38"/>
  <c r="BU147" i="38"/>
  <c r="AU160" i="38"/>
  <c r="AT160" i="38"/>
  <c r="CB143" i="38"/>
  <c r="CC143" i="38"/>
  <c r="AE168" i="38"/>
  <c r="AD168" i="38"/>
  <c r="CH177" i="38"/>
  <c r="K192" i="27" l="1"/>
  <c r="J191" i="27"/>
  <c r="O191" i="27"/>
  <c r="K192" i="26"/>
  <c r="O191" i="26"/>
  <c r="J191" i="26"/>
  <c r="K258" i="25"/>
  <c r="O257" i="25"/>
  <c r="J257" i="25"/>
  <c r="K200" i="5"/>
  <c r="O199" i="5"/>
  <c r="J199" i="5"/>
  <c r="AA184" i="27"/>
  <c r="AA184" i="25"/>
  <c r="AB176" i="13"/>
  <c r="AA184" i="5"/>
  <c r="AA184" i="26"/>
  <c r="BZ145" i="38"/>
  <c r="CA145" i="38"/>
  <c r="X172" i="38"/>
  <c r="Y172" i="38"/>
  <c r="BQ150" i="38"/>
  <c r="BP150" i="38"/>
  <c r="AJ166" i="38"/>
  <c r="AK166" i="38"/>
  <c r="AN164" i="38"/>
  <c r="AO164" i="38"/>
  <c r="CE143" i="38"/>
  <c r="CD143" i="38"/>
  <c r="CF142" i="38"/>
  <c r="CG142" i="38"/>
  <c r="J179" i="38"/>
  <c r="K179" i="38"/>
  <c r="CB144" i="38"/>
  <c r="CC144" i="38"/>
  <c r="BY146" i="38"/>
  <c r="BX146" i="38"/>
  <c r="AE169" i="38"/>
  <c r="AD169" i="38"/>
  <c r="AL165" i="38"/>
  <c r="AM165" i="38"/>
  <c r="AC170" i="38"/>
  <c r="AB170" i="38"/>
  <c r="AU161" i="38"/>
  <c r="AT161" i="38"/>
  <c r="BL152" i="38"/>
  <c r="BM152" i="38"/>
  <c r="BW147" i="38"/>
  <c r="BV147" i="38"/>
  <c r="Z187" i="5"/>
  <c r="Z187" i="25"/>
  <c r="E181" i="38"/>
  <c r="Z187" i="27"/>
  <c r="AA179" i="13"/>
  <c r="Z187" i="26"/>
  <c r="AG168" i="38"/>
  <c r="AF168" i="38"/>
  <c r="BT148" i="38"/>
  <c r="BU148" i="38"/>
  <c r="R175" i="38"/>
  <c r="S175" i="38"/>
  <c r="BF155" i="38"/>
  <c r="BG155" i="38"/>
  <c r="Z171" i="38"/>
  <c r="AA171" i="38"/>
  <c r="AP163" i="38"/>
  <c r="AQ163" i="38"/>
  <c r="BD156" i="38"/>
  <c r="BE156" i="38"/>
  <c r="AW160" i="38"/>
  <c r="AV160" i="38"/>
  <c r="AY159" i="38"/>
  <c r="AX159" i="38"/>
  <c r="BI154" i="38"/>
  <c r="BH154" i="38"/>
  <c r="N177" i="38"/>
  <c r="O177" i="38"/>
  <c r="W173" i="38"/>
  <c r="V173" i="38"/>
  <c r="AI167" i="38"/>
  <c r="AH167" i="38"/>
  <c r="AR162" i="38"/>
  <c r="AS162" i="38"/>
  <c r="P176" i="38"/>
  <c r="Q176" i="38"/>
  <c r="BJ153" i="38"/>
  <c r="BK153" i="38"/>
  <c r="M178" i="38"/>
  <c r="L178" i="38"/>
  <c r="BA158" i="38"/>
  <c r="AZ158" i="38"/>
  <c r="BS149" i="38"/>
  <c r="BR149" i="38"/>
  <c r="F181" i="38"/>
  <c r="H180" i="38"/>
  <c r="I180" i="38"/>
  <c r="BO151" i="38"/>
  <c r="BN151" i="38"/>
  <c r="BB157" i="38"/>
  <c r="BC157" i="38"/>
  <c r="T174" i="38"/>
  <c r="U174" i="38"/>
  <c r="CH178" i="38"/>
  <c r="O192" i="27" l="1"/>
  <c r="K193" i="27"/>
  <c r="J192" i="27"/>
  <c r="K193" i="26"/>
  <c r="J192" i="26"/>
  <c r="O192" i="26"/>
  <c r="K201" i="5"/>
  <c r="O200" i="5"/>
  <c r="J200" i="5"/>
  <c r="K259" i="25"/>
  <c r="J258" i="25"/>
  <c r="O258" i="25"/>
  <c r="AA185" i="27"/>
  <c r="AA185" i="25"/>
  <c r="AB177" i="13"/>
  <c r="AA185" i="26"/>
  <c r="AA185" i="5"/>
  <c r="AR163" i="38"/>
  <c r="AS163" i="38"/>
  <c r="X173" i="38"/>
  <c r="Y173" i="38"/>
  <c r="AO165" i="38"/>
  <c r="AN165" i="38"/>
  <c r="BD157" i="38"/>
  <c r="BE157" i="38"/>
  <c r="BB158" i="38"/>
  <c r="BC158" i="38"/>
  <c r="BK154" i="38"/>
  <c r="BJ154" i="38"/>
  <c r="AA180" i="13"/>
  <c r="Z188" i="27"/>
  <c r="Z188" i="26"/>
  <c r="Z188" i="5"/>
  <c r="E182" i="38"/>
  <c r="Z188" i="25"/>
  <c r="AA172" i="38"/>
  <c r="Z172" i="38"/>
  <c r="BP151" i="38"/>
  <c r="BQ151" i="38"/>
  <c r="AK167" i="38"/>
  <c r="AJ167" i="38"/>
  <c r="AQ164" i="38"/>
  <c r="AP164" i="38"/>
  <c r="BX147" i="38"/>
  <c r="BY147" i="38"/>
  <c r="AL166" i="38"/>
  <c r="AM166" i="38"/>
  <c r="I181" i="38"/>
  <c r="F182" i="38"/>
  <c r="H181" i="38"/>
  <c r="BL153" i="38"/>
  <c r="BM153" i="38"/>
  <c r="BH155" i="38"/>
  <c r="BI155" i="38"/>
  <c r="AG169" i="38"/>
  <c r="AF169" i="38"/>
  <c r="BR150" i="38"/>
  <c r="BS150" i="38"/>
  <c r="BW148" i="38"/>
  <c r="BV148" i="38"/>
  <c r="O178" i="38"/>
  <c r="N178" i="38"/>
  <c r="AZ159" i="38"/>
  <c r="BA159" i="38"/>
  <c r="CD144" i="38"/>
  <c r="CE144" i="38"/>
  <c r="AY160" i="38"/>
  <c r="AX160" i="38"/>
  <c r="V174" i="38"/>
  <c r="W174" i="38"/>
  <c r="BT149" i="38"/>
  <c r="BU149" i="38"/>
  <c r="BN152" i="38"/>
  <c r="BO152" i="38"/>
  <c r="AT162" i="38"/>
  <c r="AU162" i="38"/>
  <c r="AD170" i="38"/>
  <c r="AE170" i="38"/>
  <c r="AI168" i="38"/>
  <c r="AH168" i="38"/>
  <c r="CB145" i="38"/>
  <c r="CC145" i="38"/>
  <c r="AC171" i="38"/>
  <c r="AB171" i="38"/>
  <c r="J180" i="38"/>
  <c r="K180" i="38"/>
  <c r="L179" i="38"/>
  <c r="M179" i="38"/>
  <c r="R176" i="38"/>
  <c r="S176" i="38"/>
  <c r="P177" i="38"/>
  <c r="Q177" i="38"/>
  <c r="BF156" i="38"/>
  <c r="BG156" i="38"/>
  <c r="T175" i="38"/>
  <c r="U175" i="38"/>
  <c r="AW161" i="38"/>
  <c r="AV161" i="38"/>
  <c r="BZ146" i="38"/>
  <c r="CA146" i="38"/>
  <c r="CF143" i="38"/>
  <c r="CG143" i="38"/>
  <c r="CH179" i="38"/>
  <c r="J193" i="27" l="1"/>
  <c r="O193" i="27"/>
  <c r="K194" i="27"/>
  <c r="K194" i="26"/>
  <c r="J193" i="26"/>
  <c r="O193" i="26"/>
  <c r="K202" i="5"/>
  <c r="J201" i="5"/>
  <c r="O201" i="5"/>
  <c r="K260" i="25"/>
  <c r="O259" i="25"/>
  <c r="J259" i="25"/>
  <c r="AA186" i="25"/>
  <c r="AA186" i="5"/>
  <c r="AB178" i="13"/>
  <c r="AA186" i="26"/>
  <c r="AA186" i="27"/>
  <c r="U176" i="38"/>
  <c r="T176" i="38"/>
  <c r="CG144" i="38"/>
  <c r="CF144" i="38"/>
  <c r="AL167" i="38"/>
  <c r="AM167" i="38"/>
  <c r="CB146" i="38"/>
  <c r="CC146" i="38"/>
  <c r="R177" i="38"/>
  <c r="S177" i="38"/>
  <c r="AV162" i="38"/>
  <c r="AW162" i="38"/>
  <c r="BN153" i="38"/>
  <c r="BO153" i="38"/>
  <c r="AR164" i="38"/>
  <c r="AS164" i="38"/>
  <c r="Z173" i="38"/>
  <c r="AA173" i="38"/>
  <c r="CD145" i="38"/>
  <c r="CE145" i="38"/>
  <c r="BT150" i="38"/>
  <c r="BU150" i="38"/>
  <c r="O179" i="38"/>
  <c r="N179" i="38"/>
  <c r="P178" i="38"/>
  <c r="Q178" i="38"/>
  <c r="AO166" i="38"/>
  <c r="AN166" i="38"/>
  <c r="BS151" i="38"/>
  <c r="BR151" i="38"/>
  <c r="AP165" i="38"/>
  <c r="AQ165" i="38"/>
  <c r="J181" i="38"/>
  <c r="K181" i="38"/>
  <c r="Z189" i="26"/>
  <c r="Z189" i="25"/>
  <c r="Z189" i="5"/>
  <c r="AA181" i="13"/>
  <c r="E183" i="38"/>
  <c r="Z189" i="27"/>
  <c r="H182" i="38"/>
  <c r="F183" i="38"/>
  <c r="I182" i="38"/>
  <c r="AT163" i="38"/>
  <c r="AU163" i="38"/>
  <c r="AK168" i="38"/>
  <c r="AJ168" i="38"/>
  <c r="AH169" i="38"/>
  <c r="AI169" i="38"/>
  <c r="BW149" i="38"/>
  <c r="BV149" i="38"/>
  <c r="BH156" i="38"/>
  <c r="BI156" i="38"/>
  <c r="M180" i="38"/>
  <c r="L180" i="38"/>
  <c r="AF170" i="38"/>
  <c r="AG170" i="38"/>
  <c r="X174" i="38"/>
  <c r="Y174" i="38"/>
  <c r="BK155" i="38"/>
  <c r="BJ155" i="38"/>
  <c r="AC172" i="38"/>
  <c r="AB172" i="38"/>
  <c r="AY161" i="38"/>
  <c r="AX161" i="38"/>
  <c r="BQ152" i="38"/>
  <c r="BP152" i="38"/>
  <c r="BD158" i="38"/>
  <c r="BE158" i="38"/>
  <c r="W175" i="38"/>
  <c r="V175" i="38"/>
  <c r="BB159" i="38"/>
  <c r="BC159" i="38"/>
  <c r="BG157" i="38"/>
  <c r="BF157" i="38"/>
  <c r="AD171" i="38"/>
  <c r="AE171" i="38"/>
  <c r="BA160" i="38"/>
  <c r="AZ160" i="38"/>
  <c r="BX148" i="38"/>
  <c r="BY148" i="38"/>
  <c r="CA147" i="38"/>
  <c r="BZ147" i="38"/>
  <c r="BL154" i="38"/>
  <c r="BM154" i="38"/>
  <c r="CH180" i="38"/>
  <c r="O194" i="27" l="1"/>
  <c r="K195" i="27"/>
  <c r="J194" i="27"/>
  <c r="K195" i="26"/>
  <c r="O194" i="26"/>
  <c r="J194" i="26"/>
  <c r="K261" i="25"/>
  <c r="J260" i="25"/>
  <c r="O260" i="25"/>
  <c r="K203" i="5"/>
  <c r="J202" i="5"/>
  <c r="O202" i="5"/>
  <c r="AA187" i="25"/>
  <c r="AA187" i="26"/>
  <c r="AB179" i="13"/>
  <c r="AA187" i="27"/>
  <c r="AA187" i="5"/>
  <c r="K182" i="38"/>
  <c r="J182" i="38"/>
  <c r="L181" i="38"/>
  <c r="M181" i="38"/>
  <c r="U177" i="38"/>
  <c r="T177" i="38"/>
  <c r="BB160" i="38"/>
  <c r="BC160" i="38"/>
  <c r="N180" i="38"/>
  <c r="O180" i="38"/>
  <c r="AA174" i="38"/>
  <c r="Z174" i="38"/>
  <c r="H183" i="38"/>
  <c r="I183" i="38"/>
  <c r="F184" i="38"/>
  <c r="CG145" i="38"/>
  <c r="CF145" i="38"/>
  <c r="AX162" i="38"/>
  <c r="AY162" i="38"/>
  <c r="AZ161" i="38"/>
  <c r="BA161" i="38"/>
  <c r="W176" i="38"/>
  <c r="V176" i="38"/>
  <c r="AH170" i="38"/>
  <c r="AI170" i="38"/>
  <c r="AC173" i="38"/>
  <c r="AB173" i="38"/>
  <c r="AS165" i="38"/>
  <c r="AR165" i="38"/>
  <c r="CD146" i="38"/>
  <c r="CE146" i="38"/>
  <c r="BM155" i="38"/>
  <c r="BL155" i="38"/>
  <c r="BU151" i="38"/>
  <c r="BT151" i="38"/>
  <c r="CA148" i="38"/>
  <c r="BZ148" i="38"/>
  <c r="AK169" i="38"/>
  <c r="AJ169" i="38"/>
  <c r="R178" i="38"/>
  <c r="S178" i="38"/>
  <c r="AE172" i="38"/>
  <c r="AD172" i="38"/>
  <c r="AT164" i="38"/>
  <c r="AU164" i="38"/>
  <c r="BN154" i="38"/>
  <c r="BO154" i="38"/>
  <c r="AG171" i="38"/>
  <c r="AF171" i="38"/>
  <c r="BG158" i="38"/>
  <c r="BF158" i="38"/>
  <c r="BK156" i="38"/>
  <c r="BJ156" i="38"/>
  <c r="AV163" i="38"/>
  <c r="AW163" i="38"/>
  <c r="BV150" i="38"/>
  <c r="BW150" i="38"/>
  <c r="BP153" i="38"/>
  <c r="BQ153" i="38"/>
  <c r="AO167" i="38"/>
  <c r="AN167" i="38"/>
  <c r="BE159" i="38"/>
  <c r="BD159" i="38"/>
  <c r="Y175" i="38"/>
  <c r="X175" i="38"/>
  <c r="AM168" i="38"/>
  <c r="AL168" i="38"/>
  <c r="P179" i="38"/>
  <c r="Q179" i="38"/>
  <c r="Z190" i="27"/>
  <c r="Z190" i="26"/>
  <c r="AA182" i="13"/>
  <c r="Z190" i="25"/>
  <c r="E184" i="38"/>
  <c r="Z190" i="5"/>
  <c r="CB147" i="38"/>
  <c r="CC147" i="38"/>
  <c r="BH157" i="38"/>
  <c r="BI157" i="38"/>
  <c r="BS152" i="38"/>
  <c r="BR152" i="38"/>
  <c r="BX149" i="38"/>
  <c r="BY149" i="38"/>
  <c r="AP166" i="38"/>
  <c r="AQ166" i="38"/>
  <c r="CH181" i="38"/>
  <c r="J195" i="27" l="1"/>
  <c r="O195" i="27"/>
  <c r="K196" i="27"/>
  <c r="K196" i="26"/>
  <c r="J195" i="26"/>
  <c r="O195" i="26"/>
  <c r="K204" i="5"/>
  <c r="O203" i="5"/>
  <c r="J203" i="5"/>
  <c r="K262" i="25"/>
  <c r="J261" i="25"/>
  <c r="O261" i="25"/>
  <c r="AB180" i="13"/>
  <c r="AA188" i="5"/>
  <c r="AA188" i="25"/>
  <c r="AA188" i="27"/>
  <c r="AA188" i="26"/>
  <c r="BT152" i="38"/>
  <c r="BU152" i="38"/>
  <c r="L182" i="38"/>
  <c r="M182" i="38"/>
  <c r="AA175" i="38"/>
  <c r="Z175" i="38"/>
  <c r="BO155" i="38"/>
  <c r="BN155" i="38"/>
  <c r="U178" i="38"/>
  <c r="T178" i="38"/>
  <c r="AL169" i="38"/>
  <c r="AM169" i="38"/>
  <c r="Y176" i="38"/>
  <c r="X176" i="38"/>
  <c r="BZ149" i="38"/>
  <c r="CA149" i="38"/>
  <c r="Z191" i="5"/>
  <c r="Z191" i="25"/>
  <c r="AA183" i="13"/>
  <c r="E185" i="38"/>
  <c r="Z191" i="26"/>
  <c r="Z191" i="27"/>
  <c r="AO168" i="38"/>
  <c r="AN168" i="38"/>
  <c r="BH158" i="38"/>
  <c r="BI158" i="38"/>
  <c r="AG172" i="38"/>
  <c r="AF172" i="38"/>
  <c r="BV151" i="38"/>
  <c r="BW151" i="38"/>
  <c r="AD173" i="38"/>
  <c r="AE173" i="38"/>
  <c r="O181" i="38"/>
  <c r="N181" i="38"/>
  <c r="AZ162" i="38"/>
  <c r="BA162" i="38"/>
  <c r="AJ170" i="38"/>
  <c r="AK170" i="38"/>
  <c r="BJ157" i="38"/>
  <c r="BK157" i="38"/>
  <c r="BF159" i="38"/>
  <c r="BG159" i="38"/>
  <c r="H184" i="38"/>
  <c r="F185" i="38"/>
  <c r="I184" i="38"/>
  <c r="AY163" i="38"/>
  <c r="AX163" i="38"/>
  <c r="BP154" i="38"/>
  <c r="BQ154" i="38"/>
  <c r="CG146" i="38"/>
  <c r="CF146" i="38"/>
  <c r="W177" i="38"/>
  <c r="V177" i="38"/>
  <c r="BR153" i="38"/>
  <c r="BS153" i="38"/>
  <c r="AI171" i="38"/>
  <c r="AH171" i="38"/>
  <c r="P180" i="38"/>
  <c r="Q180" i="38"/>
  <c r="AS166" i="38"/>
  <c r="AR166" i="38"/>
  <c r="CD147" i="38"/>
  <c r="CE147" i="38"/>
  <c r="AP167" i="38"/>
  <c r="AQ167" i="38"/>
  <c r="BM156" i="38"/>
  <c r="BL156" i="38"/>
  <c r="CC148" i="38"/>
  <c r="CB148" i="38"/>
  <c r="AU165" i="38"/>
  <c r="AT165" i="38"/>
  <c r="K183" i="38"/>
  <c r="J183" i="38"/>
  <c r="BY150" i="38"/>
  <c r="BX150" i="38"/>
  <c r="BD160" i="38"/>
  <c r="BE160" i="38"/>
  <c r="S179" i="38"/>
  <c r="R179" i="38"/>
  <c r="AV164" i="38"/>
  <c r="AW164" i="38"/>
  <c r="BC161" i="38"/>
  <c r="BB161" i="38"/>
  <c r="AC174" i="38"/>
  <c r="AB174" i="38"/>
  <c r="CH182" i="38"/>
  <c r="O196" i="27" l="1"/>
  <c r="K197" i="27"/>
  <c r="J196" i="27"/>
  <c r="K197" i="26"/>
  <c r="J196" i="26"/>
  <c r="O196" i="26"/>
  <c r="K205" i="5"/>
  <c r="J204" i="5"/>
  <c r="O204" i="5"/>
  <c r="K263" i="25"/>
  <c r="J262" i="25"/>
  <c r="O262" i="25"/>
  <c r="AA189" i="25"/>
  <c r="AA189" i="27"/>
  <c r="AB181" i="13"/>
  <c r="AA189" i="5"/>
  <c r="AA189" i="26"/>
  <c r="BH159" i="38"/>
  <c r="BI159" i="38"/>
  <c r="W178" i="38"/>
  <c r="V178" i="38"/>
  <c r="AP168" i="38"/>
  <c r="AQ168" i="38"/>
  <c r="U179" i="38"/>
  <c r="T179" i="38"/>
  <c r="AG173" i="38"/>
  <c r="AF173" i="38"/>
  <c r="BQ155" i="38"/>
  <c r="BP155" i="38"/>
  <c r="BT153" i="38"/>
  <c r="BU153" i="38"/>
  <c r="R180" i="38"/>
  <c r="S180" i="38"/>
  <c r="P181" i="38"/>
  <c r="Q181" i="38"/>
  <c r="AO169" i="38"/>
  <c r="AN169" i="38"/>
  <c r="N182" i="38"/>
  <c r="O182" i="38"/>
  <c r="M183" i="38"/>
  <c r="L183" i="38"/>
  <c r="AK171" i="38"/>
  <c r="AJ171" i="38"/>
  <c r="BJ158" i="38"/>
  <c r="BK158" i="38"/>
  <c r="AR167" i="38"/>
  <c r="AS167" i="38"/>
  <c r="AW165" i="38"/>
  <c r="AV165" i="38"/>
  <c r="BM157" i="38"/>
  <c r="BL157" i="38"/>
  <c r="CD148" i="38"/>
  <c r="CE148" i="38"/>
  <c r="AU166" i="38"/>
  <c r="AT166" i="38"/>
  <c r="Y177" i="38"/>
  <c r="X177" i="38"/>
  <c r="AL170" i="38"/>
  <c r="AM170" i="38"/>
  <c r="BY151" i="38"/>
  <c r="BX151" i="38"/>
  <c r="Z176" i="38"/>
  <c r="AA176" i="38"/>
  <c r="AB175" i="38"/>
  <c r="AC175" i="38"/>
  <c r="BR154" i="38"/>
  <c r="BS154" i="38"/>
  <c r="AZ163" i="38"/>
  <c r="BA163" i="38"/>
  <c r="CF147" i="38"/>
  <c r="CG147" i="38"/>
  <c r="CC149" i="38"/>
  <c r="CB149" i="38"/>
  <c r="AD174" i="38"/>
  <c r="AE174" i="38"/>
  <c r="BF160" i="38"/>
  <c r="BG160" i="38"/>
  <c r="F186" i="38"/>
  <c r="H185" i="38"/>
  <c r="I185" i="38"/>
  <c r="AH172" i="38"/>
  <c r="AI172" i="38"/>
  <c r="AX164" i="38"/>
  <c r="AY164" i="38"/>
  <c r="BW152" i="38"/>
  <c r="BV152" i="38"/>
  <c r="BE161" i="38"/>
  <c r="BD161" i="38"/>
  <c r="CA150" i="38"/>
  <c r="BZ150" i="38"/>
  <c r="BO156" i="38"/>
  <c r="BN156" i="38"/>
  <c r="J184" i="38"/>
  <c r="K184" i="38"/>
  <c r="BC162" i="38"/>
  <c r="BB162" i="38"/>
  <c r="Z192" i="27"/>
  <c r="Z192" i="26"/>
  <c r="Z192" i="5"/>
  <c r="Z192" i="25"/>
  <c r="AA184" i="13"/>
  <c r="E186" i="38"/>
  <c r="CH183" i="38"/>
  <c r="J197" i="27" l="1"/>
  <c r="K198" i="27"/>
  <c r="O197" i="27"/>
  <c r="K198" i="26"/>
  <c r="J197" i="26"/>
  <c r="O197" i="26"/>
  <c r="K264" i="25"/>
  <c r="J263" i="25"/>
  <c r="O263" i="25"/>
  <c r="K206" i="5"/>
  <c r="O205" i="5"/>
  <c r="J205" i="5"/>
  <c r="AA190" i="26"/>
  <c r="AA190" i="27"/>
  <c r="AB182" i="13"/>
  <c r="AA190" i="5"/>
  <c r="AA190" i="25"/>
  <c r="AM171" i="38"/>
  <c r="AL171" i="38"/>
  <c r="AG174" i="38"/>
  <c r="AF174" i="38"/>
  <c r="BJ159" i="38"/>
  <c r="BK159" i="38"/>
  <c r="BE162" i="38"/>
  <c r="BD162" i="38"/>
  <c r="BQ156" i="38"/>
  <c r="BP156" i="38"/>
  <c r="BH160" i="38"/>
  <c r="BI160" i="38"/>
  <c r="BC163" i="38"/>
  <c r="BB163" i="38"/>
  <c r="CG148" i="38"/>
  <c r="CF148" i="38"/>
  <c r="BL158" i="38"/>
  <c r="BM158" i="38"/>
  <c r="BN157" i="38"/>
  <c r="BO157" i="38"/>
  <c r="CB150" i="38"/>
  <c r="CC150" i="38"/>
  <c r="BT154" i="38"/>
  <c r="BU154" i="38"/>
  <c r="S181" i="38"/>
  <c r="R181" i="38"/>
  <c r="AJ172" i="38"/>
  <c r="AK172" i="38"/>
  <c r="Z177" i="38"/>
  <c r="AA177" i="38"/>
  <c r="N183" i="38"/>
  <c r="O183" i="38"/>
  <c r="W179" i="38"/>
  <c r="V179" i="38"/>
  <c r="BF161" i="38"/>
  <c r="BG161" i="38"/>
  <c r="K185" i="38"/>
  <c r="J185" i="38"/>
  <c r="AV166" i="38"/>
  <c r="AW166" i="38"/>
  <c r="BA164" i="38"/>
  <c r="AZ164" i="38"/>
  <c r="AI173" i="38"/>
  <c r="AH173" i="38"/>
  <c r="AO170" i="38"/>
  <c r="AN170" i="38"/>
  <c r="CD149" i="38"/>
  <c r="CE149" i="38"/>
  <c r="AX165" i="38"/>
  <c r="AY165" i="38"/>
  <c r="AD175" i="38"/>
  <c r="AE175" i="38"/>
  <c r="BY152" i="38"/>
  <c r="BX152" i="38"/>
  <c r="F187" i="38"/>
  <c r="H186" i="38"/>
  <c r="I186" i="38"/>
  <c r="AC176" i="38"/>
  <c r="AB176" i="38"/>
  <c r="AU167" i="38"/>
  <c r="AT167" i="38"/>
  <c r="P182" i="38"/>
  <c r="Q182" i="38"/>
  <c r="BV153" i="38"/>
  <c r="BW153" i="38"/>
  <c r="AR168" i="38"/>
  <c r="AS168" i="38"/>
  <c r="U180" i="38"/>
  <c r="T180" i="38"/>
  <c r="Z193" i="25"/>
  <c r="E187" i="38"/>
  <c r="AA185" i="13"/>
  <c r="Z193" i="26"/>
  <c r="Z193" i="5"/>
  <c r="Z193" i="27"/>
  <c r="L184" i="38"/>
  <c r="M184" i="38"/>
  <c r="CA151" i="38"/>
  <c r="BZ151" i="38"/>
  <c r="AQ169" i="38"/>
  <c r="AP169" i="38"/>
  <c r="BS155" i="38"/>
  <c r="BR155" i="38"/>
  <c r="Y178" i="38"/>
  <c r="X178" i="38"/>
  <c r="CH184" i="38"/>
  <c r="O198" i="27" l="1"/>
  <c r="J198" i="27"/>
  <c r="K199" i="27"/>
  <c r="K199" i="26"/>
  <c r="O198" i="26"/>
  <c r="J198" i="26"/>
  <c r="K265" i="25"/>
  <c r="O264" i="25"/>
  <c r="J264" i="25"/>
  <c r="K207" i="5"/>
  <c r="O206" i="5"/>
  <c r="J206" i="5"/>
  <c r="AA191" i="25"/>
  <c r="AA191" i="27"/>
  <c r="AB183" i="13"/>
  <c r="AA191" i="5"/>
  <c r="AA191" i="26"/>
  <c r="AZ165" i="38"/>
  <c r="BA165" i="38"/>
  <c r="AE176" i="38"/>
  <c r="AD176" i="38"/>
  <c r="AG175" i="38"/>
  <c r="AF175" i="38"/>
  <c r="BI161" i="38"/>
  <c r="BH161" i="38"/>
  <c r="AM172" i="38"/>
  <c r="AL172" i="38"/>
  <c r="BQ157" i="38"/>
  <c r="BP157" i="38"/>
  <c r="BJ160" i="38"/>
  <c r="BK160" i="38"/>
  <c r="AR169" i="38"/>
  <c r="AS169" i="38"/>
  <c r="AT168" i="38"/>
  <c r="AU168" i="38"/>
  <c r="BC164" i="38"/>
  <c r="BB164" i="38"/>
  <c r="X179" i="38"/>
  <c r="Y179" i="38"/>
  <c r="U181" i="38"/>
  <c r="T181" i="38"/>
  <c r="BS156" i="38"/>
  <c r="BR156" i="38"/>
  <c r="AO171" i="38"/>
  <c r="AN171" i="38"/>
  <c r="BO158" i="38"/>
  <c r="BN158" i="38"/>
  <c r="BY153" i="38"/>
  <c r="BX153" i="38"/>
  <c r="BF162" i="38"/>
  <c r="BG162" i="38"/>
  <c r="CF149" i="38"/>
  <c r="CG149" i="38"/>
  <c r="BW154" i="38"/>
  <c r="BV154" i="38"/>
  <c r="Z178" i="38"/>
  <c r="AA178" i="38"/>
  <c r="CA152" i="38"/>
  <c r="BZ152" i="38"/>
  <c r="CB151" i="38"/>
  <c r="CC151" i="38"/>
  <c r="Z194" i="27"/>
  <c r="E188" i="38"/>
  <c r="Z194" i="25"/>
  <c r="Z194" i="5"/>
  <c r="Z194" i="26"/>
  <c r="AA186" i="13"/>
  <c r="I187" i="38"/>
  <c r="F188" i="38"/>
  <c r="H187" i="38"/>
  <c r="P183" i="38"/>
  <c r="Q183" i="38"/>
  <c r="R182" i="38"/>
  <c r="S182" i="38"/>
  <c r="AQ170" i="38"/>
  <c r="AP170" i="38"/>
  <c r="BE163" i="38"/>
  <c r="BD163" i="38"/>
  <c r="N184" i="38"/>
  <c r="O184" i="38"/>
  <c r="V180" i="38"/>
  <c r="W180" i="38"/>
  <c r="AV167" i="38"/>
  <c r="AW167" i="38"/>
  <c r="AC177" i="38"/>
  <c r="AB177" i="38"/>
  <c r="CD150" i="38"/>
  <c r="CE150" i="38"/>
  <c r="BM159" i="38"/>
  <c r="BL159" i="38"/>
  <c r="J186" i="38"/>
  <c r="K186" i="38"/>
  <c r="AY166" i="38"/>
  <c r="AX166" i="38"/>
  <c r="M185" i="38"/>
  <c r="L185" i="38"/>
  <c r="BT155" i="38"/>
  <c r="BU155" i="38"/>
  <c r="AJ173" i="38"/>
  <c r="AK173" i="38"/>
  <c r="AI174" i="38"/>
  <c r="AH174" i="38"/>
  <c r="CH185" i="38"/>
  <c r="O199" i="27" l="1"/>
  <c r="K200" i="27"/>
  <c r="J199" i="27"/>
  <c r="K200" i="26"/>
  <c r="J199" i="26"/>
  <c r="O199" i="26"/>
  <c r="K208" i="5"/>
  <c r="J207" i="5"/>
  <c r="O207" i="5"/>
  <c r="K266" i="25"/>
  <c r="J265" i="25"/>
  <c r="O265" i="25"/>
  <c r="AA192" i="27"/>
  <c r="AA192" i="5"/>
  <c r="AB184" i="13"/>
  <c r="AA192" i="25"/>
  <c r="AA192" i="26"/>
  <c r="X180" i="38"/>
  <c r="Y180" i="38"/>
  <c r="BI162" i="38"/>
  <c r="BH162" i="38"/>
  <c r="AL173" i="38"/>
  <c r="AM173" i="38"/>
  <c r="L186" i="38"/>
  <c r="M186" i="38"/>
  <c r="AX167" i="38"/>
  <c r="AY167" i="38"/>
  <c r="CE151" i="38"/>
  <c r="CD151" i="38"/>
  <c r="BN159" i="38"/>
  <c r="BO159" i="38"/>
  <c r="CC152" i="38"/>
  <c r="CB152" i="38"/>
  <c r="BT156" i="38"/>
  <c r="BU156" i="38"/>
  <c r="AN172" i="38"/>
  <c r="AO172" i="38"/>
  <c r="BV155" i="38"/>
  <c r="BW155" i="38"/>
  <c r="BC165" i="38"/>
  <c r="BB165" i="38"/>
  <c r="Q184" i="38"/>
  <c r="P184" i="38"/>
  <c r="Z195" i="5"/>
  <c r="AA187" i="13"/>
  <c r="Z195" i="26"/>
  <c r="Z195" i="27"/>
  <c r="Z195" i="25"/>
  <c r="E189" i="38"/>
  <c r="AU169" i="38"/>
  <c r="AT169" i="38"/>
  <c r="BA166" i="38"/>
  <c r="AZ166" i="38"/>
  <c r="AD177" i="38"/>
  <c r="AE177" i="38"/>
  <c r="BG163" i="38"/>
  <c r="BF163" i="38"/>
  <c r="J187" i="38"/>
  <c r="K187" i="38"/>
  <c r="BY154" i="38"/>
  <c r="BX154" i="38"/>
  <c r="BP158" i="38"/>
  <c r="BQ158" i="38"/>
  <c r="AI175" i="38"/>
  <c r="AH175" i="38"/>
  <c r="T182" i="38"/>
  <c r="U182" i="38"/>
  <c r="AW168" i="38"/>
  <c r="AV168" i="38"/>
  <c r="BZ153" i="38"/>
  <c r="CA153" i="38"/>
  <c r="BJ161" i="38"/>
  <c r="BK161" i="38"/>
  <c r="S183" i="38"/>
  <c r="R183" i="38"/>
  <c r="AJ174" i="38"/>
  <c r="AK174" i="38"/>
  <c r="F189" i="38"/>
  <c r="I188" i="38"/>
  <c r="H188" i="38"/>
  <c r="Z179" i="38"/>
  <c r="AA179" i="38"/>
  <c r="BL160" i="38"/>
  <c r="BM160" i="38"/>
  <c r="N185" i="38"/>
  <c r="O185" i="38"/>
  <c r="V181" i="38"/>
  <c r="W181" i="38"/>
  <c r="CG150" i="38"/>
  <c r="CF150" i="38"/>
  <c r="AB178" i="38"/>
  <c r="AC178" i="38"/>
  <c r="AR170" i="38"/>
  <c r="AS170" i="38"/>
  <c r="AQ171" i="38"/>
  <c r="AP171" i="38"/>
  <c r="BE164" i="38"/>
  <c r="BD164" i="38"/>
  <c r="BS157" i="38"/>
  <c r="BR157" i="38"/>
  <c r="AG176" i="38"/>
  <c r="AF176" i="38"/>
  <c r="CH186" i="38"/>
  <c r="K201" i="27" l="1"/>
  <c r="J200" i="27"/>
  <c r="O200" i="27"/>
  <c r="K201" i="26"/>
  <c r="J200" i="26"/>
  <c r="O200" i="26"/>
  <c r="K267" i="25"/>
  <c r="O266" i="25"/>
  <c r="J266" i="25"/>
  <c r="K209" i="5"/>
  <c r="O208" i="5"/>
  <c r="J208" i="5"/>
  <c r="AA193" i="27"/>
  <c r="AA193" i="5"/>
  <c r="AB185" i="13"/>
  <c r="AA193" i="25"/>
  <c r="AA193" i="26"/>
  <c r="Z180" i="38"/>
  <c r="AA180" i="38"/>
  <c r="AS171" i="38"/>
  <c r="AR171" i="38"/>
  <c r="AD178" i="38"/>
  <c r="AE178" i="38"/>
  <c r="BO160" i="38"/>
  <c r="BN160" i="38"/>
  <c r="T183" i="38"/>
  <c r="U183" i="38"/>
  <c r="AV169" i="38"/>
  <c r="AW169" i="38"/>
  <c r="AP172" i="38"/>
  <c r="AQ172" i="38"/>
  <c r="BG164" i="38"/>
  <c r="BF164" i="38"/>
  <c r="W182" i="38"/>
  <c r="V182" i="38"/>
  <c r="M187" i="38"/>
  <c r="L187" i="38"/>
  <c r="R184" i="38"/>
  <c r="S184" i="38"/>
  <c r="AB179" i="38"/>
  <c r="AC179" i="38"/>
  <c r="Z196" i="27"/>
  <c r="Z196" i="26"/>
  <c r="Z196" i="5"/>
  <c r="E190" i="38"/>
  <c r="Z196" i="25"/>
  <c r="AA188" i="13"/>
  <c r="BV156" i="38"/>
  <c r="BW156" i="38"/>
  <c r="BM161" i="38"/>
  <c r="BL161" i="38"/>
  <c r="X181" i="38"/>
  <c r="Y181" i="38"/>
  <c r="AH176" i="38"/>
  <c r="AI176" i="38"/>
  <c r="I189" i="38"/>
  <c r="H189" i="38"/>
  <c r="F190" i="38"/>
  <c r="CB153" i="38"/>
  <c r="CC153" i="38"/>
  <c r="BR158" i="38"/>
  <c r="BS158" i="38"/>
  <c r="AF177" i="38"/>
  <c r="AG177" i="38"/>
  <c r="AK175" i="38"/>
  <c r="AJ175" i="38"/>
  <c r="BA167" i="38"/>
  <c r="AZ167" i="38"/>
  <c r="J188" i="38"/>
  <c r="K188" i="38"/>
  <c r="BD165" i="38"/>
  <c r="BE165" i="38"/>
  <c r="AT170" i="38"/>
  <c r="AU170" i="38"/>
  <c r="Q185" i="38"/>
  <c r="P185" i="38"/>
  <c r="AX168" i="38"/>
  <c r="AY168" i="38"/>
  <c r="BZ154" i="38"/>
  <c r="CA154" i="38"/>
  <c r="BB166" i="38"/>
  <c r="BC166" i="38"/>
  <c r="BX155" i="38"/>
  <c r="BY155" i="38"/>
  <c r="BP159" i="38"/>
  <c r="BQ159" i="38"/>
  <c r="AN173" i="38"/>
  <c r="AO173" i="38"/>
  <c r="BH163" i="38"/>
  <c r="BI163" i="38"/>
  <c r="CD152" i="38"/>
  <c r="CE152" i="38"/>
  <c r="N186" i="38"/>
  <c r="O186" i="38"/>
  <c r="BU157" i="38"/>
  <c r="BT157" i="38"/>
  <c r="AM174" i="38"/>
  <c r="AL174" i="38"/>
  <c r="CG151" i="38"/>
  <c r="CF151" i="38"/>
  <c r="BK162" i="38"/>
  <c r="BJ162" i="38"/>
  <c r="CH187" i="38"/>
  <c r="K202" i="27" l="1"/>
  <c r="J201" i="27"/>
  <c r="O201" i="27"/>
  <c r="K202" i="26"/>
  <c r="O201" i="26"/>
  <c r="J201" i="26"/>
  <c r="K268" i="25"/>
  <c r="O267" i="25"/>
  <c r="J267" i="25"/>
  <c r="K210" i="5"/>
  <c r="J209" i="5"/>
  <c r="O209" i="5"/>
  <c r="AA194" i="5"/>
  <c r="AA194" i="25"/>
  <c r="AA194" i="26"/>
  <c r="AA194" i="27"/>
  <c r="AB186" i="13"/>
  <c r="BJ163" i="38"/>
  <c r="BK163" i="38"/>
  <c r="CF152" i="38"/>
  <c r="CG152" i="38"/>
  <c r="BZ155" i="38"/>
  <c r="CA155" i="38"/>
  <c r="CD153" i="38"/>
  <c r="CE153" i="38"/>
  <c r="BN161" i="38"/>
  <c r="BO161" i="38"/>
  <c r="AX169" i="38"/>
  <c r="AY169" i="38"/>
  <c r="AO174" i="38"/>
  <c r="AN174" i="38"/>
  <c r="AM175" i="38"/>
  <c r="AL175" i="38"/>
  <c r="H190" i="38"/>
  <c r="I190" i="38"/>
  <c r="F191" i="38"/>
  <c r="X182" i="38"/>
  <c r="Y182" i="38"/>
  <c r="K189" i="38"/>
  <c r="J189" i="38"/>
  <c r="AB180" i="38"/>
  <c r="AC180" i="38"/>
  <c r="BI164" i="38"/>
  <c r="BH164" i="38"/>
  <c r="CC154" i="38"/>
  <c r="CB154" i="38"/>
  <c r="AD179" i="38"/>
  <c r="AE179" i="38"/>
  <c r="BL162" i="38"/>
  <c r="BM162" i="38"/>
  <c r="AK176" i="38"/>
  <c r="AJ176" i="38"/>
  <c r="AW170" i="38"/>
  <c r="AV170" i="38"/>
  <c r="W183" i="38"/>
  <c r="V183" i="38"/>
  <c r="BW157" i="38"/>
  <c r="BV157" i="38"/>
  <c r="BY156" i="38"/>
  <c r="BX156" i="38"/>
  <c r="BQ160" i="38"/>
  <c r="BP160" i="38"/>
  <c r="BF165" i="38"/>
  <c r="BG165" i="38"/>
  <c r="P186" i="38"/>
  <c r="Q186" i="38"/>
  <c r="BS159" i="38"/>
  <c r="BR159" i="38"/>
  <c r="BA168" i="38"/>
  <c r="AZ168" i="38"/>
  <c r="L188" i="38"/>
  <c r="M188" i="38"/>
  <c r="BT158" i="38"/>
  <c r="BU158" i="38"/>
  <c r="Z197" i="25"/>
  <c r="AA189" i="13"/>
  <c r="Z197" i="27"/>
  <c r="E191" i="38"/>
  <c r="Z197" i="5"/>
  <c r="Z197" i="26"/>
  <c r="U184" i="38"/>
  <c r="T184" i="38"/>
  <c r="AS172" i="38"/>
  <c r="AR172" i="38"/>
  <c r="AF178" i="38"/>
  <c r="AG178" i="38"/>
  <c r="BE166" i="38"/>
  <c r="BD166" i="38"/>
  <c r="AQ173" i="38"/>
  <c r="AP173" i="38"/>
  <c r="AH177" i="38"/>
  <c r="AI177" i="38"/>
  <c r="R185" i="38"/>
  <c r="S185" i="38"/>
  <c r="BB167" i="38"/>
  <c r="BC167" i="38"/>
  <c r="Z181" i="38"/>
  <c r="AA181" i="38"/>
  <c r="N187" i="38"/>
  <c r="O187" i="38"/>
  <c r="AU171" i="38"/>
  <c r="AT171" i="38"/>
  <c r="CH188" i="38"/>
  <c r="K203" i="27" l="1"/>
  <c r="O202" i="27"/>
  <c r="J202" i="27"/>
  <c r="K203" i="26"/>
  <c r="O202" i="26"/>
  <c r="J202" i="26"/>
  <c r="K211" i="5"/>
  <c r="J210" i="5"/>
  <c r="O210" i="5"/>
  <c r="K269" i="25"/>
  <c r="J268" i="25"/>
  <c r="O268" i="25"/>
  <c r="AA195" i="27"/>
  <c r="AB187" i="13"/>
  <c r="AA195" i="26"/>
  <c r="AA195" i="5"/>
  <c r="AA195" i="25"/>
  <c r="BM163" i="38"/>
  <c r="BL163" i="38"/>
  <c r="P187" i="38"/>
  <c r="Q187" i="38"/>
  <c r="AK177" i="38"/>
  <c r="AJ177" i="38"/>
  <c r="BU159" i="38"/>
  <c r="BT159" i="38"/>
  <c r="BZ156" i="38"/>
  <c r="CA156" i="38"/>
  <c r="AM176" i="38"/>
  <c r="AL176" i="38"/>
  <c r="BJ164" i="38"/>
  <c r="BK164" i="38"/>
  <c r="F192" i="38"/>
  <c r="H191" i="38"/>
  <c r="I191" i="38"/>
  <c r="BA169" i="38"/>
  <c r="AZ169" i="38"/>
  <c r="AS173" i="38"/>
  <c r="AR173" i="38"/>
  <c r="W184" i="38"/>
  <c r="V184" i="38"/>
  <c r="AB181" i="38"/>
  <c r="AC181" i="38"/>
  <c r="BP161" i="38"/>
  <c r="BQ161" i="38"/>
  <c r="BF166" i="38"/>
  <c r="BG166" i="38"/>
  <c r="R186" i="38"/>
  <c r="S186" i="38"/>
  <c r="AN175" i="38"/>
  <c r="AO175" i="38"/>
  <c r="X183" i="38"/>
  <c r="Y183" i="38"/>
  <c r="M189" i="38"/>
  <c r="L189" i="38"/>
  <c r="BI165" i="38"/>
  <c r="BH165" i="38"/>
  <c r="AG179" i="38"/>
  <c r="AF179" i="38"/>
  <c r="AP174" i="38"/>
  <c r="AQ174" i="38"/>
  <c r="J190" i="38"/>
  <c r="K190" i="38"/>
  <c r="BN162" i="38"/>
  <c r="BO162" i="38"/>
  <c r="CG153" i="38"/>
  <c r="CF153" i="38"/>
  <c r="AW171" i="38"/>
  <c r="AV171" i="38"/>
  <c r="N188" i="38"/>
  <c r="O188" i="38"/>
  <c r="U185" i="38"/>
  <c r="T185" i="38"/>
  <c r="AH178" i="38"/>
  <c r="AI178" i="38"/>
  <c r="Z198" i="26"/>
  <c r="Z198" i="25"/>
  <c r="E192" i="38"/>
  <c r="Z198" i="5"/>
  <c r="AA190" i="13"/>
  <c r="Z198" i="27"/>
  <c r="BC168" i="38"/>
  <c r="BB168" i="38"/>
  <c r="BS160" i="38"/>
  <c r="BR160" i="38"/>
  <c r="AX170" i="38"/>
  <c r="AY170" i="38"/>
  <c r="CE154" i="38"/>
  <c r="CD154" i="38"/>
  <c r="CC155" i="38"/>
  <c r="CB155" i="38"/>
  <c r="BX157" i="38"/>
  <c r="BY157" i="38"/>
  <c r="BV158" i="38"/>
  <c r="BW158" i="38"/>
  <c r="AD180" i="38"/>
  <c r="AE180" i="38"/>
  <c r="BD167" i="38"/>
  <c r="BE167" i="38"/>
  <c r="AU172" i="38"/>
  <c r="AT172" i="38"/>
  <c r="AA182" i="38"/>
  <c r="Z182" i="38"/>
  <c r="CH189" i="38"/>
  <c r="K204" i="27" l="1"/>
  <c r="O203" i="27"/>
  <c r="J203" i="27"/>
  <c r="K204" i="26"/>
  <c r="O203" i="26"/>
  <c r="J203" i="26"/>
  <c r="K270" i="25"/>
  <c r="J269" i="25"/>
  <c r="O269" i="25"/>
  <c r="K212" i="5"/>
  <c r="O211" i="5"/>
  <c r="J211" i="5"/>
  <c r="AA196" i="25"/>
  <c r="AA196" i="26"/>
  <c r="AA196" i="5"/>
  <c r="AB188" i="13"/>
  <c r="AA196" i="27"/>
  <c r="BZ157" i="38"/>
  <c r="CA157" i="38"/>
  <c r="AY171" i="38"/>
  <c r="AX171" i="38"/>
  <c r="BC169" i="38"/>
  <c r="BB169" i="38"/>
  <c r="R187" i="38"/>
  <c r="S187" i="38"/>
  <c r="CD155" i="38"/>
  <c r="CE155" i="38"/>
  <c r="BD168" i="38"/>
  <c r="BE168" i="38"/>
  <c r="AS174" i="38"/>
  <c r="AR174" i="38"/>
  <c r="AA183" i="38"/>
  <c r="Z183" i="38"/>
  <c r="BR161" i="38"/>
  <c r="BS161" i="38"/>
  <c r="BO163" i="38"/>
  <c r="BN163" i="38"/>
  <c r="CB156" i="38"/>
  <c r="CC156" i="38"/>
  <c r="AJ178" i="38"/>
  <c r="AK178" i="38"/>
  <c r="AQ175" i="38"/>
  <c r="AP175" i="38"/>
  <c r="X184" i="38"/>
  <c r="Y184" i="38"/>
  <c r="I192" i="38"/>
  <c r="H192" i="38"/>
  <c r="F193" i="38"/>
  <c r="BQ162" i="38"/>
  <c r="BP162" i="38"/>
  <c r="U186" i="38"/>
  <c r="T186" i="38"/>
  <c r="AM177" i="38"/>
  <c r="AL177" i="38"/>
  <c r="BF167" i="38"/>
  <c r="BG167" i="38"/>
  <c r="AI179" i="38"/>
  <c r="AH179" i="38"/>
  <c r="CG154" i="38"/>
  <c r="CF154" i="38"/>
  <c r="J191" i="38"/>
  <c r="K191" i="38"/>
  <c r="AG180" i="38"/>
  <c r="AF180" i="38"/>
  <c r="BJ165" i="38"/>
  <c r="BK165" i="38"/>
  <c r="BY158" i="38"/>
  <c r="BX158" i="38"/>
  <c r="AZ170" i="38"/>
  <c r="BA170" i="38"/>
  <c r="Z199" i="5"/>
  <c r="AA191" i="13"/>
  <c r="E193" i="38"/>
  <c r="Z199" i="27"/>
  <c r="Z199" i="25"/>
  <c r="Z199" i="26"/>
  <c r="N189" i="38"/>
  <c r="O189" i="38"/>
  <c r="AT173" i="38"/>
  <c r="AU173" i="38"/>
  <c r="BM164" i="38"/>
  <c r="BL164" i="38"/>
  <c r="AE181" i="38"/>
  <c r="AD181" i="38"/>
  <c r="BW159" i="38"/>
  <c r="BV159" i="38"/>
  <c r="V185" i="38"/>
  <c r="W185" i="38"/>
  <c r="AB182" i="38"/>
  <c r="AC182" i="38"/>
  <c r="AV172" i="38"/>
  <c r="AW172" i="38"/>
  <c r="BU160" i="38"/>
  <c r="BT160" i="38"/>
  <c r="Q188" i="38"/>
  <c r="P188" i="38"/>
  <c r="L190" i="38"/>
  <c r="M190" i="38"/>
  <c r="BH166" i="38"/>
  <c r="BI166" i="38"/>
  <c r="AN176" i="38"/>
  <c r="AO176" i="38"/>
  <c r="CH190" i="38"/>
  <c r="O204" i="27" l="1"/>
  <c r="K205" i="27"/>
  <c r="J204" i="27"/>
  <c r="K205" i="26"/>
  <c r="J204" i="26"/>
  <c r="O204" i="26"/>
  <c r="K213" i="5"/>
  <c r="J212" i="5"/>
  <c r="O212" i="5"/>
  <c r="K271" i="25"/>
  <c r="O270" i="25"/>
  <c r="J270" i="25"/>
  <c r="AA197" i="25"/>
  <c r="AB189" i="13"/>
  <c r="AA197" i="26"/>
  <c r="AA197" i="5"/>
  <c r="AA197" i="27"/>
  <c r="O190" i="38"/>
  <c r="N190" i="38"/>
  <c r="BK166" i="38"/>
  <c r="BJ166" i="38"/>
  <c r="AX172" i="38"/>
  <c r="AY172" i="38"/>
  <c r="CA158" i="38"/>
  <c r="BZ158" i="38"/>
  <c r="W186" i="38"/>
  <c r="V186" i="38"/>
  <c r="AA184" i="38"/>
  <c r="Z184" i="38"/>
  <c r="BF168" i="38"/>
  <c r="BG168" i="38"/>
  <c r="BO164" i="38"/>
  <c r="BN164" i="38"/>
  <c r="AR175" i="38"/>
  <c r="AS175" i="38"/>
  <c r="CG155" i="38"/>
  <c r="CF155" i="38"/>
  <c r="X185" i="38"/>
  <c r="Y185" i="38"/>
  <c r="AL178" i="38"/>
  <c r="AM178" i="38"/>
  <c r="BW160" i="38"/>
  <c r="BV160" i="38"/>
  <c r="BH167" i="38"/>
  <c r="BI167" i="38"/>
  <c r="J192" i="38"/>
  <c r="K192" i="38"/>
  <c r="AT174" i="38"/>
  <c r="AU174" i="38"/>
  <c r="BD169" i="38"/>
  <c r="BE169" i="38"/>
  <c r="BS162" i="38"/>
  <c r="BR162" i="38"/>
  <c r="CC157" i="38"/>
  <c r="CB157" i="38"/>
  <c r="Z200" i="27"/>
  <c r="Z200" i="26"/>
  <c r="Z200" i="5"/>
  <c r="E194" i="38"/>
  <c r="AA192" i="13"/>
  <c r="Z200" i="25"/>
  <c r="AB183" i="38"/>
  <c r="AC183" i="38"/>
  <c r="AQ176" i="38"/>
  <c r="AP176" i="38"/>
  <c r="P189" i="38"/>
  <c r="Q189" i="38"/>
  <c r="AN177" i="38"/>
  <c r="AO177" i="38"/>
  <c r="CD156" i="38"/>
  <c r="CE156" i="38"/>
  <c r="AE182" i="38"/>
  <c r="AD182" i="38"/>
  <c r="AK179" i="38"/>
  <c r="AJ179" i="38"/>
  <c r="BT161" i="38"/>
  <c r="BU161" i="38"/>
  <c r="R188" i="38"/>
  <c r="S188" i="38"/>
  <c r="BL165" i="38"/>
  <c r="BM165" i="38"/>
  <c r="AW173" i="38"/>
  <c r="AV173" i="38"/>
  <c r="AH180" i="38"/>
  <c r="AI180" i="38"/>
  <c r="I193" i="38"/>
  <c r="H193" i="38"/>
  <c r="F194" i="38"/>
  <c r="U187" i="38"/>
  <c r="T187" i="38"/>
  <c r="BY159" i="38"/>
  <c r="BX159" i="38"/>
  <c r="AF181" i="38"/>
  <c r="AG181" i="38"/>
  <c r="BB170" i="38"/>
  <c r="BC170" i="38"/>
  <c r="M191" i="38"/>
  <c r="L191" i="38"/>
  <c r="BP163" i="38"/>
  <c r="BQ163" i="38"/>
  <c r="BA171" i="38"/>
  <c r="AZ171" i="38"/>
  <c r="CH191" i="38"/>
  <c r="O205" i="27" l="1"/>
  <c r="J205" i="27"/>
  <c r="K206" i="27"/>
  <c r="K206" i="26"/>
  <c r="J205" i="26"/>
  <c r="O205" i="26"/>
  <c r="K272" i="25"/>
  <c r="J271" i="25"/>
  <c r="O271" i="25"/>
  <c r="K214" i="5"/>
  <c r="O213" i="5"/>
  <c r="J213" i="5"/>
  <c r="AB190" i="13"/>
  <c r="AA198" i="27"/>
  <c r="AA198" i="5"/>
  <c r="AA198" i="26"/>
  <c r="AA198" i="25"/>
  <c r="BF169" i="38"/>
  <c r="BG169" i="38"/>
  <c r="BS163" i="38"/>
  <c r="BR163" i="38"/>
  <c r="AY173" i="38"/>
  <c r="AX173" i="38"/>
  <c r="AL179" i="38"/>
  <c r="AM179" i="38"/>
  <c r="Z201" i="25"/>
  <c r="E195" i="38"/>
  <c r="AA193" i="13"/>
  <c r="Z201" i="26"/>
  <c r="Z201" i="27"/>
  <c r="Z201" i="5"/>
  <c r="BJ167" i="38"/>
  <c r="BK167" i="38"/>
  <c r="N191" i="38"/>
  <c r="O191" i="38"/>
  <c r="V187" i="38"/>
  <c r="W187" i="38"/>
  <c r="R189" i="38"/>
  <c r="S189" i="38"/>
  <c r="BY160" i="38"/>
  <c r="BX160" i="38"/>
  <c r="X186" i="38"/>
  <c r="Y186" i="38"/>
  <c r="P190" i="38"/>
  <c r="Q190" i="38"/>
  <c r="BO165" i="38"/>
  <c r="BN165" i="38"/>
  <c r="CB158" i="38"/>
  <c r="CC158" i="38"/>
  <c r="BD170" i="38"/>
  <c r="BE170" i="38"/>
  <c r="AN178" i="38"/>
  <c r="AO178" i="38"/>
  <c r="CG156" i="38"/>
  <c r="CF156" i="38"/>
  <c r="AE183" i="38"/>
  <c r="AD183" i="38"/>
  <c r="CD157" i="38"/>
  <c r="CE157" i="38"/>
  <c r="AF182" i="38"/>
  <c r="AG182" i="38"/>
  <c r="AU175" i="38"/>
  <c r="AT175" i="38"/>
  <c r="F195" i="38"/>
  <c r="H194" i="38"/>
  <c r="I194" i="38"/>
  <c r="AV174" i="38"/>
  <c r="AW174" i="38"/>
  <c r="AI181" i="38"/>
  <c r="AH181" i="38"/>
  <c r="L192" i="38"/>
  <c r="M192" i="38"/>
  <c r="AA185" i="38"/>
  <c r="Z185" i="38"/>
  <c r="BH168" i="38"/>
  <c r="BI168" i="38"/>
  <c r="AZ172" i="38"/>
  <c r="BA172" i="38"/>
  <c r="AR176" i="38"/>
  <c r="AS176" i="38"/>
  <c r="BQ164" i="38"/>
  <c r="BP164" i="38"/>
  <c r="K193" i="38"/>
  <c r="J193" i="38"/>
  <c r="BC171" i="38"/>
  <c r="BB171" i="38"/>
  <c r="U188" i="38"/>
  <c r="T188" i="38"/>
  <c r="BZ159" i="38"/>
  <c r="CA159" i="38"/>
  <c r="AK180" i="38"/>
  <c r="AJ180" i="38"/>
  <c r="BV161" i="38"/>
  <c r="BW161" i="38"/>
  <c r="AP177" i="38"/>
  <c r="AQ177" i="38"/>
  <c r="BT162" i="38"/>
  <c r="BU162" i="38"/>
  <c r="AB184" i="38"/>
  <c r="AC184" i="38"/>
  <c r="BL166" i="38"/>
  <c r="BM166" i="38"/>
  <c r="CH192" i="38"/>
  <c r="K207" i="27" l="1"/>
  <c r="J206" i="27"/>
  <c r="O206" i="27"/>
  <c r="K207" i="26"/>
  <c r="J206" i="26"/>
  <c r="O206" i="26"/>
  <c r="K273" i="25"/>
  <c r="J272" i="25"/>
  <c r="O272" i="25"/>
  <c r="K215" i="5"/>
  <c r="J214" i="5"/>
  <c r="O214" i="5"/>
  <c r="AA199" i="26"/>
  <c r="AA199" i="5"/>
  <c r="AA199" i="25"/>
  <c r="AB191" i="13"/>
  <c r="AA199" i="27"/>
  <c r="BI169" i="38"/>
  <c r="BH169" i="38"/>
  <c r="AE184" i="38"/>
  <c r="AD184" i="38"/>
  <c r="BK168" i="38"/>
  <c r="BJ168" i="38"/>
  <c r="AY174" i="38"/>
  <c r="AX174" i="38"/>
  <c r="BR164" i="38"/>
  <c r="BS164" i="38"/>
  <c r="AC185" i="38"/>
  <c r="AB185" i="38"/>
  <c r="CF157" i="38"/>
  <c r="CG157" i="38"/>
  <c r="BG170" i="38"/>
  <c r="BF170" i="38"/>
  <c r="AA186" i="38"/>
  <c r="Z186" i="38"/>
  <c r="Q191" i="38"/>
  <c r="P191" i="38"/>
  <c r="Z202" i="27"/>
  <c r="Z202" i="25"/>
  <c r="E196" i="38"/>
  <c r="Z202" i="26"/>
  <c r="Z202" i="5"/>
  <c r="AA194" i="13"/>
  <c r="J194" i="38"/>
  <c r="K194" i="38"/>
  <c r="CE158" i="38"/>
  <c r="CD158" i="38"/>
  <c r="BL167" i="38"/>
  <c r="BM167" i="38"/>
  <c r="AR177" i="38"/>
  <c r="AS177" i="38"/>
  <c r="AT176" i="38"/>
  <c r="AU176" i="38"/>
  <c r="AW175" i="38"/>
  <c r="AV175" i="38"/>
  <c r="BE171" i="38"/>
  <c r="BD171" i="38"/>
  <c r="AJ181" i="38"/>
  <c r="AK181" i="38"/>
  <c r="T189" i="38"/>
  <c r="U189" i="38"/>
  <c r="BA173" i="38"/>
  <c r="AZ173" i="38"/>
  <c r="BV162" i="38"/>
  <c r="BW162" i="38"/>
  <c r="AF183" i="38"/>
  <c r="AG183" i="38"/>
  <c r="H195" i="38"/>
  <c r="I195" i="38"/>
  <c r="F196" i="38"/>
  <c r="BO166" i="38"/>
  <c r="BN166" i="38"/>
  <c r="BX161" i="38"/>
  <c r="BY161" i="38"/>
  <c r="BC172" i="38"/>
  <c r="BB172" i="38"/>
  <c r="CB159" i="38"/>
  <c r="CC159" i="38"/>
  <c r="CA160" i="38"/>
  <c r="BZ160" i="38"/>
  <c r="V188" i="38"/>
  <c r="W188" i="38"/>
  <c r="O192" i="38"/>
  <c r="N192" i="38"/>
  <c r="BP165" i="38"/>
  <c r="BQ165" i="38"/>
  <c r="AO179" i="38"/>
  <c r="AN179" i="38"/>
  <c r="AL180" i="38"/>
  <c r="AM180" i="38"/>
  <c r="M193" i="38"/>
  <c r="L193" i="38"/>
  <c r="AI182" i="38"/>
  <c r="AH182" i="38"/>
  <c r="AP178" i="38"/>
  <c r="AQ178" i="38"/>
  <c r="R190" i="38"/>
  <c r="S190" i="38"/>
  <c r="X187" i="38"/>
  <c r="Y187" i="38"/>
  <c r="BT163" i="38"/>
  <c r="BU163" i="38"/>
  <c r="CH193" i="38"/>
  <c r="O207" i="27" l="1"/>
  <c r="J207" i="27"/>
  <c r="K208" i="27"/>
  <c r="K208" i="26"/>
  <c r="J207" i="26"/>
  <c r="O207" i="26"/>
  <c r="K216" i="5"/>
  <c r="O215" i="5"/>
  <c r="J215" i="5"/>
  <c r="K274" i="25"/>
  <c r="J273" i="25"/>
  <c r="O273" i="25"/>
  <c r="AA200" i="5"/>
  <c r="AA200" i="27"/>
  <c r="AB192" i="13"/>
  <c r="AA200" i="25"/>
  <c r="AA200" i="26"/>
  <c r="AN180" i="38"/>
  <c r="AO180" i="38"/>
  <c r="BG171" i="38"/>
  <c r="BF171" i="38"/>
  <c r="Z187" i="38"/>
  <c r="AA187" i="38"/>
  <c r="AI183" i="38"/>
  <c r="AH183" i="38"/>
  <c r="AL181" i="38"/>
  <c r="AM181" i="38"/>
  <c r="AT177" i="38"/>
  <c r="AU177" i="38"/>
  <c r="AB186" i="38"/>
  <c r="AC186" i="38"/>
  <c r="BK169" i="38"/>
  <c r="BJ169" i="38"/>
  <c r="T190" i="38"/>
  <c r="U190" i="38"/>
  <c r="BT164" i="38"/>
  <c r="BU164" i="38"/>
  <c r="CB160" i="38"/>
  <c r="CC160" i="38"/>
  <c r="AY175" i="38"/>
  <c r="AX175" i="38"/>
  <c r="AK182" i="38"/>
  <c r="AJ182" i="38"/>
  <c r="I196" i="38"/>
  <c r="H196" i="38"/>
  <c r="F197" i="38"/>
  <c r="BM168" i="38"/>
  <c r="BL168" i="38"/>
  <c r="CA161" i="38"/>
  <c r="BZ161" i="38"/>
  <c r="AP179" i="38"/>
  <c r="AQ179" i="38"/>
  <c r="BX162" i="38"/>
  <c r="BY162" i="38"/>
  <c r="Z203" i="5"/>
  <c r="AA195" i="13"/>
  <c r="Z203" i="26"/>
  <c r="Z203" i="27"/>
  <c r="E197" i="38"/>
  <c r="Z203" i="25"/>
  <c r="BI170" i="38"/>
  <c r="BH170" i="38"/>
  <c r="AR178" i="38"/>
  <c r="AS178" i="38"/>
  <c r="BC173" i="38"/>
  <c r="BB173" i="38"/>
  <c r="BS165" i="38"/>
  <c r="BR165" i="38"/>
  <c r="CE159" i="38"/>
  <c r="CD159" i="38"/>
  <c r="X188" i="38"/>
  <c r="Y188" i="38"/>
  <c r="BQ166" i="38"/>
  <c r="BP166" i="38"/>
  <c r="BN167" i="38"/>
  <c r="BO167" i="38"/>
  <c r="BA174" i="38"/>
  <c r="AZ174" i="38"/>
  <c r="CF158" i="38"/>
  <c r="CG158" i="38"/>
  <c r="BW163" i="38"/>
  <c r="BV163" i="38"/>
  <c r="O193" i="38"/>
  <c r="N193" i="38"/>
  <c r="P192" i="38"/>
  <c r="Q192" i="38"/>
  <c r="BE172" i="38"/>
  <c r="BD172" i="38"/>
  <c r="J195" i="38"/>
  <c r="K195" i="38"/>
  <c r="W189" i="38"/>
  <c r="V189" i="38"/>
  <c r="AW176" i="38"/>
  <c r="AV176" i="38"/>
  <c r="L194" i="38"/>
  <c r="M194" i="38"/>
  <c r="S191" i="38"/>
  <c r="R191" i="38"/>
  <c r="AE185" i="38"/>
  <c r="AD185" i="38"/>
  <c r="AG184" i="38"/>
  <c r="AF184" i="38"/>
  <c r="CH194" i="38"/>
  <c r="K209" i="27" l="1"/>
  <c r="J208" i="27"/>
  <c r="O208" i="27"/>
  <c r="K209" i="26"/>
  <c r="J208" i="26"/>
  <c r="O208" i="26"/>
  <c r="K275" i="25"/>
  <c r="J274" i="25"/>
  <c r="O274" i="25"/>
  <c r="K217" i="5"/>
  <c r="O216" i="5"/>
  <c r="J216" i="5"/>
  <c r="AA201" i="25"/>
  <c r="AA201" i="5"/>
  <c r="AA201" i="26"/>
  <c r="AA201" i="27"/>
  <c r="AB193" i="13"/>
  <c r="L195" i="38"/>
  <c r="M195" i="38"/>
  <c r="BQ167" i="38"/>
  <c r="BP167" i="38"/>
  <c r="Z204" i="27"/>
  <c r="Z204" i="26"/>
  <c r="Z204" i="5"/>
  <c r="AA196" i="13"/>
  <c r="Z204" i="25"/>
  <c r="E198" i="38"/>
  <c r="BW164" i="38"/>
  <c r="BV164" i="38"/>
  <c r="AW177" i="38"/>
  <c r="AV177" i="38"/>
  <c r="U191" i="38"/>
  <c r="T191" i="38"/>
  <c r="BY163" i="38"/>
  <c r="BX163" i="38"/>
  <c r="BR166" i="38"/>
  <c r="BS166" i="38"/>
  <c r="BD173" i="38"/>
  <c r="BE173" i="38"/>
  <c r="AS179" i="38"/>
  <c r="AR179" i="38"/>
  <c r="AM182" i="38"/>
  <c r="AL182" i="38"/>
  <c r="V190" i="38"/>
  <c r="W190" i="38"/>
  <c r="BA175" i="38"/>
  <c r="AZ175" i="38"/>
  <c r="AJ183" i="38"/>
  <c r="AK183" i="38"/>
  <c r="O194" i="38"/>
  <c r="N194" i="38"/>
  <c r="AT178" i="38"/>
  <c r="AU178" i="38"/>
  <c r="AH184" i="38"/>
  <c r="AI184" i="38"/>
  <c r="AY176" i="38"/>
  <c r="AX176" i="38"/>
  <c r="BC174" i="38"/>
  <c r="BB174" i="38"/>
  <c r="CG159" i="38"/>
  <c r="CF159" i="38"/>
  <c r="BK170" i="38"/>
  <c r="BJ170" i="38"/>
  <c r="CB161" i="38"/>
  <c r="CC161" i="38"/>
  <c r="AP180" i="38"/>
  <c r="AQ180" i="38"/>
  <c r="BM169" i="38"/>
  <c r="BL169" i="38"/>
  <c r="R192" i="38"/>
  <c r="S192" i="38"/>
  <c r="I197" i="38"/>
  <c r="F198" i="38"/>
  <c r="H197" i="38"/>
  <c r="CE160" i="38"/>
  <c r="CD160" i="38"/>
  <c r="AD186" i="38"/>
  <c r="AE186" i="38"/>
  <c r="AC187" i="38"/>
  <c r="AB187" i="38"/>
  <c r="AO181" i="38"/>
  <c r="AN181" i="38"/>
  <c r="BG172" i="38"/>
  <c r="BF172" i="38"/>
  <c r="Z188" i="38"/>
  <c r="AA188" i="38"/>
  <c r="BO168" i="38"/>
  <c r="BN168" i="38"/>
  <c r="AF185" i="38"/>
  <c r="AG185" i="38"/>
  <c r="X189" i="38"/>
  <c r="Y189" i="38"/>
  <c r="Q193" i="38"/>
  <c r="P193" i="38"/>
  <c r="BU165" i="38"/>
  <c r="BT165" i="38"/>
  <c r="CA162" i="38"/>
  <c r="BZ162" i="38"/>
  <c r="J196" i="38"/>
  <c r="K196" i="38"/>
  <c r="BH171" i="38"/>
  <c r="BI171" i="38"/>
  <c r="CH195" i="38"/>
  <c r="K210" i="27" l="1"/>
  <c r="J209" i="27"/>
  <c r="O209" i="27"/>
  <c r="K210" i="26"/>
  <c r="O209" i="26"/>
  <c r="J209" i="26"/>
  <c r="K276" i="25"/>
  <c r="O275" i="25"/>
  <c r="J275" i="25"/>
  <c r="K218" i="5"/>
  <c r="J217" i="5"/>
  <c r="O217" i="5"/>
  <c r="AA202" i="27"/>
  <c r="AA202" i="5"/>
  <c r="AA202" i="25"/>
  <c r="AB194" i="13"/>
  <c r="AA202" i="26"/>
  <c r="AH185" i="38"/>
  <c r="AI185" i="38"/>
  <c r="W191" i="38"/>
  <c r="V191" i="38"/>
  <c r="M196" i="38"/>
  <c r="L196" i="38"/>
  <c r="Z189" i="38"/>
  <c r="AA189" i="38"/>
  <c r="BD174" i="38"/>
  <c r="BE174" i="38"/>
  <c r="Q194" i="38"/>
  <c r="P194" i="38"/>
  <c r="AN182" i="38"/>
  <c r="AO182" i="38"/>
  <c r="BZ163" i="38"/>
  <c r="CA163" i="38"/>
  <c r="Z205" i="25"/>
  <c r="AA197" i="13"/>
  <c r="Z205" i="27"/>
  <c r="E199" i="38"/>
  <c r="Z205" i="5"/>
  <c r="Z205" i="26"/>
  <c r="CC162" i="38"/>
  <c r="CB162" i="38"/>
  <c r="AQ181" i="38"/>
  <c r="AP181" i="38"/>
  <c r="K197" i="38"/>
  <c r="J197" i="38"/>
  <c r="AS180" i="38"/>
  <c r="AR180" i="38"/>
  <c r="AD187" i="38"/>
  <c r="AE187" i="38"/>
  <c r="BL170" i="38"/>
  <c r="BM170" i="38"/>
  <c r="R193" i="38"/>
  <c r="S193" i="38"/>
  <c r="U192" i="38"/>
  <c r="T192" i="38"/>
  <c r="AK184" i="38"/>
  <c r="AJ184" i="38"/>
  <c r="BF173" i="38"/>
  <c r="BG173" i="38"/>
  <c r="BA176" i="38"/>
  <c r="AZ176" i="38"/>
  <c r="N195" i="38"/>
  <c r="O195" i="38"/>
  <c r="BP168" i="38"/>
  <c r="BQ168" i="38"/>
  <c r="CD161" i="38"/>
  <c r="CE161" i="38"/>
  <c r="BK171" i="38"/>
  <c r="BJ171" i="38"/>
  <c r="AB188" i="38"/>
  <c r="AC188" i="38"/>
  <c r="AF186" i="38"/>
  <c r="AG186" i="38"/>
  <c r="BN169" i="38"/>
  <c r="BO169" i="38"/>
  <c r="BX164" i="38"/>
  <c r="BY164" i="38"/>
  <c r="F199" i="38"/>
  <c r="I198" i="38"/>
  <c r="H198" i="38"/>
  <c r="AU179" i="38"/>
  <c r="AT179" i="38"/>
  <c r="BW165" i="38"/>
  <c r="BV165" i="38"/>
  <c r="AM183" i="38"/>
  <c r="AL183" i="38"/>
  <c r="BC175" i="38"/>
  <c r="BB175" i="38"/>
  <c r="AX177" i="38"/>
  <c r="AY177" i="38"/>
  <c r="BI172" i="38"/>
  <c r="BH172" i="38"/>
  <c r="CF160" i="38"/>
  <c r="CG160" i="38"/>
  <c r="AV178" i="38"/>
  <c r="AW178" i="38"/>
  <c r="Y190" i="38"/>
  <c r="X190" i="38"/>
  <c r="BU166" i="38"/>
  <c r="BT166" i="38"/>
  <c r="BS167" i="38"/>
  <c r="BR167" i="38"/>
  <c r="CH196" i="38"/>
  <c r="O210" i="27" l="1"/>
  <c r="K211" i="27"/>
  <c r="J210" i="27"/>
  <c r="K211" i="26"/>
  <c r="O210" i="26"/>
  <c r="J210" i="26"/>
  <c r="K219" i="5"/>
  <c r="O218" i="5"/>
  <c r="J218" i="5"/>
  <c r="K277" i="25"/>
  <c r="J276" i="25"/>
  <c r="O276" i="25"/>
  <c r="AB195" i="13"/>
  <c r="AA203" i="26"/>
  <c r="AA203" i="27"/>
  <c r="AA203" i="5"/>
  <c r="AA203" i="25"/>
  <c r="AJ185" i="38"/>
  <c r="AK185" i="38"/>
  <c r="AR181" i="38"/>
  <c r="AS181" i="38"/>
  <c r="AA190" i="38"/>
  <c r="Z190" i="38"/>
  <c r="AW179" i="38"/>
  <c r="AV179" i="38"/>
  <c r="BP169" i="38"/>
  <c r="BQ169" i="38"/>
  <c r="CG161" i="38"/>
  <c r="CF161" i="38"/>
  <c r="BI173" i="38"/>
  <c r="BH173" i="38"/>
  <c r="BN170" i="38"/>
  <c r="BO170" i="38"/>
  <c r="BF174" i="38"/>
  <c r="BG174" i="38"/>
  <c r="K198" i="38"/>
  <c r="J198" i="38"/>
  <c r="BS168" i="38"/>
  <c r="BR168" i="38"/>
  <c r="BU167" i="38"/>
  <c r="BT167" i="38"/>
  <c r="AN183" i="38"/>
  <c r="AO183" i="38"/>
  <c r="F200" i="38"/>
  <c r="H199" i="38"/>
  <c r="I199" i="38"/>
  <c r="AD188" i="38"/>
  <c r="AE188" i="38"/>
  <c r="P195" i="38"/>
  <c r="Q195" i="38"/>
  <c r="N196" i="38"/>
  <c r="O196" i="38"/>
  <c r="AZ177" i="38"/>
  <c r="BA177" i="38"/>
  <c r="AL184" i="38"/>
  <c r="AM184" i="38"/>
  <c r="CE162" i="38"/>
  <c r="CD162" i="38"/>
  <c r="AI186" i="38"/>
  <c r="AH186" i="38"/>
  <c r="AX178" i="38"/>
  <c r="AY178" i="38"/>
  <c r="W192" i="38"/>
  <c r="V192" i="38"/>
  <c r="CB163" i="38"/>
  <c r="CC163" i="38"/>
  <c r="BL171" i="38"/>
  <c r="BM171" i="38"/>
  <c r="BC176" i="38"/>
  <c r="BB176" i="38"/>
  <c r="L197" i="38"/>
  <c r="M197" i="38"/>
  <c r="AQ182" i="38"/>
  <c r="AP182" i="38"/>
  <c r="BE175" i="38"/>
  <c r="BD175" i="38"/>
  <c r="AF187" i="38"/>
  <c r="AG187" i="38"/>
  <c r="AU180" i="38"/>
  <c r="AT180" i="38"/>
  <c r="AB189" i="38"/>
  <c r="AC189" i="38"/>
  <c r="BW166" i="38"/>
  <c r="BV166" i="38"/>
  <c r="BK172" i="38"/>
  <c r="BJ172" i="38"/>
  <c r="BX165" i="38"/>
  <c r="BY165" i="38"/>
  <c r="BZ164" i="38"/>
  <c r="CA164" i="38"/>
  <c r="T193" i="38"/>
  <c r="U193" i="38"/>
  <c r="E200" i="38"/>
  <c r="Z206" i="26"/>
  <c r="Z206" i="25"/>
  <c r="Z206" i="5"/>
  <c r="AA198" i="13"/>
  <c r="Z206" i="27"/>
  <c r="R194" i="38"/>
  <c r="S194" i="38"/>
  <c r="Y191" i="38"/>
  <c r="X191" i="38"/>
  <c r="CH197" i="38"/>
  <c r="O211" i="27" l="1"/>
  <c r="K212" i="27"/>
  <c r="J211" i="27"/>
  <c r="K212" i="26"/>
  <c r="J211" i="26"/>
  <c r="O211" i="26"/>
  <c r="K278" i="25"/>
  <c r="O277" i="25"/>
  <c r="J277" i="25"/>
  <c r="K220" i="5"/>
  <c r="O219" i="5"/>
  <c r="J219" i="5"/>
  <c r="AB196" i="13"/>
  <c r="AA204" i="5"/>
  <c r="AA204" i="26"/>
  <c r="AA204" i="25"/>
  <c r="AA204" i="27"/>
  <c r="CG162" i="38"/>
  <c r="CF162" i="38"/>
  <c r="BS169" i="38"/>
  <c r="BR169" i="38"/>
  <c r="U194" i="38"/>
  <c r="T194" i="38"/>
  <c r="BY166" i="38"/>
  <c r="BX166" i="38"/>
  <c r="BG175" i="38"/>
  <c r="BF175" i="38"/>
  <c r="AK186" i="38"/>
  <c r="AJ186" i="38"/>
  <c r="H200" i="38"/>
  <c r="F201" i="38"/>
  <c r="I200" i="38"/>
  <c r="AT181" i="38"/>
  <c r="AU181" i="38"/>
  <c r="W193" i="38"/>
  <c r="V193" i="38"/>
  <c r="BN171" i="38"/>
  <c r="BO171" i="38"/>
  <c r="P196" i="38"/>
  <c r="Q196" i="38"/>
  <c r="AR182" i="38"/>
  <c r="AS182" i="38"/>
  <c r="AQ183" i="38"/>
  <c r="AP183" i="38"/>
  <c r="R195" i="38"/>
  <c r="S195" i="38"/>
  <c r="BV167" i="38"/>
  <c r="BW167" i="38"/>
  <c r="AX179" i="38"/>
  <c r="AY179" i="38"/>
  <c r="BQ170" i="38"/>
  <c r="BP170" i="38"/>
  <c r="AA191" i="38"/>
  <c r="Z191" i="38"/>
  <c r="N197" i="38"/>
  <c r="O197" i="38"/>
  <c r="AO184" i="38"/>
  <c r="AN184" i="38"/>
  <c r="AG188" i="38"/>
  <c r="AF188" i="38"/>
  <c r="BU168" i="38"/>
  <c r="BT168" i="38"/>
  <c r="BJ173" i="38"/>
  <c r="BK173" i="38"/>
  <c r="AB190" i="38"/>
  <c r="AC190" i="38"/>
  <c r="BI174" i="38"/>
  <c r="BH174" i="38"/>
  <c r="CB164" i="38"/>
  <c r="CC164" i="38"/>
  <c r="AW180" i="38"/>
  <c r="AV180" i="38"/>
  <c r="Y192" i="38"/>
  <c r="X192" i="38"/>
  <c r="BL172" i="38"/>
  <c r="BM172" i="38"/>
  <c r="BD176" i="38"/>
  <c r="BE176" i="38"/>
  <c r="AM185" i="38"/>
  <c r="AL185" i="38"/>
  <c r="AE189" i="38"/>
  <c r="AD189" i="38"/>
  <c r="CD163" i="38"/>
  <c r="CE163" i="38"/>
  <c r="BZ165" i="38"/>
  <c r="CA165" i="38"/>
  <c r="Z207" i="5"/>
  <c r="AA199" i="13"/>
  <c r="Z207" i="25"/>
  <c r="Z207" i="27"/>
  <c r="E201" i="38"/>
  <c r="Z207" i="26"/>
  <c r="AI187" i="38"/>
  <c r="AH187" i="38"/>
  <c r="AZ178" i="38"/>
  <c r="BA178" i="38"/>
  <c r="BC177" i="38"/>
  <c r="BB177" i="38"/>
  <c r="K199" i="38"/>
  <c r="J199" i="38"/>
  <c r="M198" i="38"/>
  <c r="L198" i="38"/>
  <c r="CH198" i="38"/>
  <c r="O212" i="27" l="1"/>
  <c r="J212" i="27"/>
  <c r="K213" i="27"/>
  <c r="K213" i="26"/>
  <c r="O212" i="26"/>
  <c r="J212" i="26"/>
  <c r="K221" i="5"/>
  <c r="O220" i="5"/>
  <c r="J220" i="5"/>
  <c r="K279" i="25"/>
  <c r="J278" i="25"/>
  <c r="O278" i="25"/>
  <c r="AA205" i="27"/>
  <c r="AA205" i="26"/>
  <c r="AB197" i="13"/>
  <c r="AA205" i="25"/>
  <c r="AA205" i="5"/>
  <c r="AG189" i="38"/>
  <c r="AF189" i="38"/>
  <c r="AA200" i="13"/>
  <c r="Z208" i="27"/>
  <c r="Z208" i="5"/>
  <c r="E202" i="38"/>
  <c r="Z208" i="25"/>
  <c r="Z208" i="26"/>
  <c r="BK174" i="38"/>
  <c r="BJ174" i="38"/>
  <c r="AI188" i="38"/>
  <c r="AH188" i="38"/>
  <c r="BR170" i="38"/>
  <c r="BS170" i="38"/>
  <c r="AR183" i="38"/>
  <c r="AS183" i="38"/>
  <c r="X193" i="38"/>
  <c r="Y193" i="38"/>
  <c r="BE177" i="38"/>
  <c r="BD177" i="38"/>
  <c r="CG163" i="38"/>
  <c r="CF163" i="38"/>
  <c r="BN172" i="38"/>
  <c r="BO172" i="38"/>
  <c r="BH175" i="38"/>
  <c r="BI175" i="38"/>
  <c r="AQ184" i="38"/>
  <c r="AP184" i="38"/>
  <c r="N198" i="38"/>
  <c r="O198" i="38"/>
  <c r="AJ187" i="38"/>
  <c r="AK187" i="38"/>
  <c r="BL173" i="38"/>
  <c r="BM173" i="38"/>
  <c r="P197" i="38"/>
  <c r="Q197" i="38"/>
  <c r="BX167" i="38"/>
  <c r="BY167" i="38"/>
  <c r="S196" i="38"/>
  <c r="R196" i="38"/>
  <c r="F202" i="38"/>
  <c r="H201" i="38"/>
  <c r="I201" i="38"/>
  <c r="W194" i="38"/>
  <c r="V194" i="38"/>
  <c r="Z192" i="38"/>
  <c r="AA192" i="38"/>
  <c r="AZ179" i="38"/>
  <c r="BA179" i="38"/>
  <c r="CA166" i="38"/>
  <c r="BZ166" i="38"/>
  <c r="AN185" i="38"/>
  <c r="AO185" i="38"/>
  <c r="BW168" i="38"/>
  <c r="BV168" i="38"/>
  <c r="AB191" i="38"/>
  <c r="AC191" i="38"/>
  <c r="K200" i="38"/>
  <c r="J200" i="38"/>
  <c r="AD190" i="38"/>
  <c r="AE190" i="38"/>
  <c r="AT182" i="38"/>
  <c r="AU182" i="38"/>
  <c r="AV181" i="38"/>
  <c r="AW181" i="38"/>
  <c r="BB178" i="38"/>
  <c r="BC178" i="38"/>
  <c r="AY180" i="38"/>
  <c r="AX180" i="38"/>
  <c r="L199" i="38"/>
  <c r="M199" i="38"/>
  <c r="CC165" i="38"/>
  <c r="CB165" i="38"/>
  <c r="BF176" i="38"/>
  <c r="BG176" i="38"/>
  <c r="CE164" i="38"/>
  <c r="CD164" i="38"/>
  <c r="U195" i="38"/>
  <c r="T195" i="38"/>
  <c r="BQ171" i="38"/>
  <c r="BP171" i="38"/>
  <c r="AL186" i="38"/>
  <c r="AM186" i="38"/>
  <c r="BT169" i="38"/>
  <c r="BU169" i="38"/>
  <c r="CH199" i="38"/>
  <c r="O213" i="27" l="1"/>
  <c r="K214" i="27"/>
  <c r="J213" i="27"/>
  <c r="K214" i="26"/>
  <c r="O213" i="26"/>
  <c r="J213" i="26"/>
  <c r="K222" i="5"/>
  <c r="J221" i="5"/>
  <c r="O221" i="5"/>
  <c r="K280" i="25"/>
  <c r="J279" i="25"/>
  <c r="O279" i="25"/>
  <c r="AB198" i="13"/>
  <c r="AA206" i="27"/>
  <c r="AA206" i="25"/>
  <c r="AA206" i="5"/>
  <c r="AA206" i="26"/>
  <c r="T196" i="38"/>
  <c r="U196" i="38"/>
  <c r="AO186" i="38"/>
  <c r="AN186" i="38"/>
  <c r="BI176" i="38"/>
  <c r="BH176" i="38"/>
  <c r="BD178" i="38"/>
  <c r="BE178" i="38"/>
  <c r="K201" i="38"/>
  <c r="J201" i="38"/>
  <c r="BM174" i="38"/>
  <c r="BL174" i="38"/>
  <c r="BS171" i="38"/>
  <c r="BR171" i="38"/>
  <c r="CE165" i="38"/>
  <c r="CD165" i="38"/>
  <c r="H202" i="38"/>
  <c r="I202" i="38"/>
  <c r="F203" i="38"/>
  <c r="BO173" i="38"/>
  <c r="BN173" i="38"/>
  <c r="BJ175" i="38"/>
  <c r="BK175" i="38"/>
  <c r="Z193" i="38"/>
  <c r="AA193" i="38"/>
  <c r="AH189" i="38"/>
  <c r="AI189" i="38"/>
  <c r="AY181" i="38"/>
  <c r="AX181" i="38"/>
  <c r="N199" i="38"/>
  <c r="O199" i="38"/>
  <c r="CG164" i="38"/>
  <c r="CF164" i="38"/>
  <c r="BA180" i="38"/>
  <c r="AZ180" i="38"/>
  <c r="X194" i="38"/>
  <c r="Y194" i="38"/>
  <c r="CA167" i="38"/>
  <c r="BZ167" i="38"/>
  <c r="P198" i="38"/>
  <c r="Q198" i="38"/>
  <c r="BU170" i="38"/>
  <c r="BT170" i="38"/>
  <c r="BC179" i="38"/>
  <c r="BB179" i="38"/>
  <c r="W195" i="38"/>
  <c r="V195" i="38"/>
  <c r="BY168" i="38"/>
  <c r="BX168" i="38"/>
  <c r="AL187" i="38"/>
  <c r="AM187" i="38"/>
  <c r="AU183" i="38"/>
  <c r="AT183" i="38"/>
  <c r="AW182" i="38"/>
  <c r="AV182" i="38"/>
  <c r="Z209" i="27"/>
  <c r="Z209" i="25"/>
  <c r="Z209" i="5"/>
  <c r="AA201" i="13"/>
  <c r="E203" i="38"/>
  <c r="Z209" i="26"/>
  <c r="BW169" i="38"/>
  <c r="BV169" i="38"/>
  <c r="AF190" i="38"/>
  <c r="AG190" i="38"/>
  <c r="AP185" i="38"/>
  <c r="AQ185" i="38"/>
  <c r="AS184" i="38"/>
  <c r="AR184" i="38"/>
  <c r="BG177" i="38"/>
  <c r="BF177" i="38"/>
  <c r="AJ188" i="38"/>
  <c r="AK188" i="38"/>
  <c r="AE191" i="38"/>
  <c r="AD191" i="38"/>
  <c r="BP172" i="38"/>
  <c r="BQ172" i="38"/>
  <c r="AC192" i="38"/>
  <c r="AB192" i="38"/>
  <c r="M200" i="38"/>
  <c r="L200" i="38"/>
  <c r="CB166" i="38"/>
  <c r="CC166" i="38"/>
  <c r="S197" i="38"/>
  <c r="R197" i="38"/>
  <c r="CH200" i="38"/>
  <c r="J214" i="27" l="1"/>
  <c r="K215" i="27"/>
  <c r="O214" i="27"/>
  <c r="K215" i="26"/>
  <c r="J214" i="26"/>
  <c r="O214" i="26"/>
  <c r="K281" i="25"/>
  <c r="O280" i="25"/>
  <c r="J280" i="25"/>
  <c r="K223" i="5"/>
  <c r="O222" i="5"/>
  <c r="J222" i="5"/>
  <c r="AA207" i="5"/>
  <c r="AA207" i="26"/>
  <c r="AB199" i="13"/>
  <c r="AA207" i="25"/>
  <c r="AA207" i="27"/>
  <c r="AH190" i="38"/>
  <c r="AI190" i="38"/>
  <c r="CD166" i="38"/>
  <c r="CE166" i="38"/>
  <c r="AS185" i="38"/>
  <c r="AR185" i="38"/>
  <c r="BW170" i="38"/>
  <c r="BV170" i="38"/>
  <c r="BB180" i="38"/>
  <c r="BC180" i="38"/>
  <c r="H203" i="38"/>
  <c r="F204" i="38"/>
  <c r="I203" i="38"/>
  <c r="N200" i="38"/>
  <c r="O200" i="38"/>
  <c r="AN187" i="38"/>
  <c r="AO187" i="38"/>
  <c r="AJ189" i="38"/>
  <c r="AK189" i="38"/>
  <c r="L201" i="38"/>
  <c r="M201" i="38"/>
  <c r="AM188" i="38"/>
  <c r="AL188" i="38"/>
  <c r="W196" i="38"/>
  <c r="V196" i="38"/>
  <c r="BY169" i="38"/>
  <c r="BX169" i="38"/>
  <c r="S198" i="38"/>
  <c r="R198" i="38"/>
  <c r="Y195" i="38"/>
  <c r="X195" i="38"/>
  <c r="BF178" i="38"/>
  <c r="BG178" i="38"/>
  <c r="T197" i="38"/>
  <c r="U197" i="38"/>
  <c r="AT184" i="38"/>
  <c r="AU184" i="38"/>
  <c r="Q199" i="38"/>
  <c r="P199" i="38"/>
  <c r="BM175" i="38"/>
  <c r="BL175" i="38"/>
  <c r="BU171" i="38"/>
  <c r="BT171" i="38"/>
  <c r="BJ176" i="38"/>
  <c r="BK176" i="38"/>
  <c r="CA168" i="38"/>
  <c r="BZ168" i="38"/>
  <c r="K202" i="38"/>
  <c r="J202" i="38"/>
  <c r="AE192" i="38"/>
  <c r="AD192" i="38"/>
  <c r="CB167" i="38"/>
  <c r="CC167" i="38"/>
  <c r="BR172" i="38"/>
  <c r="BS172" i="38"/>
  <c r="Z210" i="26"/>
  <c r="Z210" i="27"/>
  <c r="AA202" i="13"/>
  <c r="Z210" i="25"/>
  <c r="Z210" i="5"/>
  <c r="E204" i="38"/>
  <c r="AV183" i="38"/>
  <c r="AW183" i="38"/>
  <c r="BD179" i="38"/>
  <c r="BE179" i="38"/>
  <c r="AZ181" i="38"/>
  <c r="BA181" i="38"/>
  <c r="BP173" i="38"/>
  <c r="BQ173" i="38"/>
  <c r="BI177" i="38"/>
  <c r="BH177" i="38"/>
  <c r="AB193" i="38"/>
  <c r="AC193" i="38"/>
  <c r="CF165" i="38"/>
  <c r="CG165" i="38"/>
  <c r="AY182" i="38"/>
  <c r="AX182" i="38"/>
  <c r="AG191" i="38"/>
  <c r="AF191" i="38"/>
  <c r="Z194" i="38"/>
  <c r="AA194" i="38"/>
  <c r="BO174" i="38"/>
  <c r="BN174" i="38"/>
  <c r="AP186" i="38"/>
  <c r="AQ186" i="38"/>
  <c r="CH201" i="38"/>
  <c r="J215" i="27" l="1"/>
  <c r="K216" i="27"/>
  <c r="O215" i="27"/>
  <c r="K216" i="26"/>
  <c r="J215" i="26"/>
  <c r="O215" i="26"/>
  <c r="K224" i="5"/>
  <c r="J223" i="5"/>
  <c r="O223" i="5"/>
  <c r="K282" i="25"/>
  <c r="J281" i="25"/>
  <c r="O281" i="25"/>
  <c r="AA208" i="25"/>
  <c r="AA208" i="5"/>
  <c r="AA208" i="26"/>
  <c r="AA208" i="27"/>
  <c r="AB200" i="13"/>
  <c r="AC194" i="38"/>
  <c r="AB194" i="38"/>
  <c r="L202" i="38"/>
  <c r="M202" i="38"/>
  <c r="BC181" i="38"/>
  <c r="BB181" i="38"/>
  <c r="AF192" i="38"/>
  <c r="AG192" i="38"/>
  <c r="BV171" i="38"/>
  <c r="BW171" i="38"/>
  <c r="CA169" i="38"/>
  <c r="BZ169" i="38"/>
  <c r="J203" i="38"/>
  <c r="K203" i="38"/>
  <c r="CG166" i="38"/>
  <c r="CF166" i="38"/>
  <c r="W197" i="38"/>
  <c r="V197" i="38"/>
  <c r="AL189" i="38"/>
  <c r="AM189" i="38"/>
  <c r="BF179" i="38"/>
  <c r="BG179" i="38"/>
  <c r="AJ190" i="38"/>
  <c r="AK190" i="38"/>
  <c r="AI191" i="38"/>
  <c r="AH191" i="38"/>
  <c r="BY170" i="38"/>
  <c r="BX170" i="38"/>
  <c r="S199" i="38"/>
  <c r="R199" i="38"/>
  <c r="AO188" i="38"/>
  <c r="AN188" i="38"/>
  <c r="BA182" i="38"/>
  <c r="AZ182" i="38"/>
  <c r="Z211" i="5"/>
  <c r="E205" i="38"/>
  <c r="Z211" i="25"/>
  <c r="Z211" i="26"/>
  <c r="AA203" i="13"/>
  <c r="Z211" i="27"/>
  <c r="BT172" i="38"/>
  <c r="BU172" i="38"/>
  <c r="Q200" i="38"/>
  <c r="P200" i="38"/>
  <c r="AU185" i="38"/>
  <c r="AT185" i="38"/>
  <c r="AD193" i="38"/>
  <c r="AE193" i="38"/>
  <c r="BO175" i="38"/>
  <c r="BN175" i="38"/>
  <c r="BH178" i="38"/>
  <c r="BI178" i="38"/>
  <c r="AX183" i="38"/>
  <c r="AY183" i="38"/>
  <c r="AA195" i="38"/>
  <c r="Z195" i="38"/>
  <c r="AS186" i="38"/>
  <c r="AR186" i="38"/>
  <c r="BR173" i="38"/>
  <c r="BS173" i="38"/>
  <c r="T198" i="38"/>
  <c r="U198" i="38"/>
  <c r="Y196" i="38"/>
  <c r="X196" i="38"/>
  <c r="BE180" i="38"/>
  <c r="BD180" i="38"/>
  <c r="BK177" i="38"/>
  <c r="BJ177" i="38"/>
  <c r="AP187" i="38"/>
  <c r="AQ187" i="38"/>
  <c r="CC168" i="38"/>
  <c r="CB168" i="38"/>
  <c r="BQ174" i="38"/>
  <c r="BP174" i="38"/>
  <c r="CE167" i="38"/>
  <c r="CD167" i="38"/>
  <c r="BM176" i="38"/>
  <c r="BL176" i="38"/>
  <c r="AW184" i="38"/>
  <c r="AV184" i="38"/>
  <c r="O201" i="38"/>
  <c r="N201" i="38"/>
  <c r="F205" i="38"/>
  <c r="H204" i="38"/>
  <c r="I204" i="38"/>
  <c r="CH202" i="38"/>
  <c r="O216" i="27" l="1"/>
  <c r="K217" i="27"/>
  <c r="J216" i="27"/>
  <c r="K217" i="26"/>
  <c r="O216" i="26"/>
  <c r="J216" i="26"/>
  <c r="K283" i="25"/>
  <c r="O282" i="25"/>
  <c r="J282" i="25"/>
  <c r="K225" i="5"/>
  <c r="J224" i="5"/>
  <c r="O224" i="5"/>
  <c r="AA209" i="27"/>
  <c r="AA209" i="25"/>
  <c r="AA209" i="5"/>
  <c r="AB201" i="13"/>
  <c r="AA209" i="26"/>
  <c r="AA196" i="38"/>
  <c r="Z196" i="38"/>
  <c r="P201" i="38"/>
  <c r="Q201" i="38"/>
  <c r="BS174" i="38"/>
  <c r="BR174" i="38"/>
  <c r="BG180" i="38"/>
  <c r="BF180" i="38"/>
  <c r="AU186" i="38"/>
  <c r="AT186" i="38"/>
  <c r="BP175" i="38"/>
  <c r="BQ175" i="38"/>
  <c r="AN189" i="38"/>
  <c r="AO189" i="38"/>
  <c r="O202" i="38"/>
  <c r="N202" i="38"/>
  <c r="BV172" i="38"/>
  <c r="BW172" i="38"/>
  <c r="BB182" i="38"/>
  <c r="BC182" i="38"/>
  <c r="AJ191" i="38"/>
  <c r="AK191" i="38"/>
  <c r="Y197" i="38"/>
  <c r="X197" i="38"/>
  <c r="AD194" i="38"/>
  <c r="AE194" i="38"/>
  <c r="AX184" i="38"/>
  <c r="AY184" i="38"/>
  <c r="AB195" i="38"/>
  <c r="AC195" i="38"/>
  <c r="AL190" i="38"/>
  <c r="AM190" i="38"/>
  <c r="AR187" i="38"/>
  <c r="AS187" i="38"/>
  <c r="W198" i="38"/>
  <c r="V198" i="38"/>
  <c r="BA183" i="38"/>
  <c r="AZ183" i="38"/>
  <c r="T199" i="38"/>
  <c r="U199" i="38"/>
  <c r="BE181" i="38"/>
  <c r="BD181" i="38"/>
  <c r="CD168" i="38"/>
  <c r="CE168" i="38"/>
  <c r="BY171" i="38"/>
  <c r="BX171" i="38"/>
  <c r="AF193" i="38"/>
  <c r="AG193" i="38"/>
  <c r="AW185" i="38"/>
  <c r="AV185" i="38"/>
  <c r="J204" i="38"/>
  <c r="K204" i="38"/>
  <c r="CG167" i="38"/>
  <c r="CF167" i="38"/>
  <c r="BL177" i="38"/>
  <c r="BM177" i="38"/>
  <c r="R200" i="38"/>
  <c r="S200" i="38"/>
  <c r="BH179" i="38"/>
  <c r="BI179" i="38"/>
  <c r="L203" i="38"/>
  <c r="M203" i="38"/>
  <c r="AQ188" i="38"/>
  <c r="AP188" i="38"/>
  <c r="BO176" i="38"/>
  <c r="BN176" i="38"/>
  <c r="AI192" i="38"/>
  <c r="AH192" i="38"/>
  <c r="I205" i="38"/>
  <c r="F206" i="38"/>
  <c r="H205" i="38"/>
  <c r="BU173" i="38"/>
  <c r="BT173" i="38"/>
  <c r="BK178" i="38"/>
  <c r="BJ178" i="38"/>
  <c r="AA204" i="13"/>
  <c r="Z212" i="27"/>
  <c r="Z212" i="5"/>
  <c r="Z212" i="26"/>
  <c r="Z212" i="25"/>
  <c r="E206" i="38"/>
  <c r="CA170" i="38"/>
  <c r="BZ170" i="38"/>
  <c r="CB169" i="38"/>
  <c r="CC169" i="38"/>
  <c r="CH203" i="38"/>
  <c r="O217" i="27" l="1"/>
  <c r="J217" i="27"/>
  <c r="K218" i="27"/>
  <c r="K218" i="26"/>
  <c r="J217" i="26"/>
  <c r="O217" i="26"/>
  <c r="K284" i="25"/>
  <c r="J283" i="25"/>
  <c r="O283" i="25"/>
  <c r="K226" i="5"/>
  <c r="J225" i="5"/>
  <c r="O225" i="5"/>
  <c r="AA210" i="25"/>
  <c r="AB202" i="13"/>
  <c r="AA210" i="27"/>
  <c r="AA210" i="5"/>
  <c r="AA210" i="26"/>
  <c r="BY172" i="38"/>
  <c r="BX172" i="38"/>
  <c r="BM178" i="38"/>
  <c r="BL178" i="38"/>
  <c r="BJ179" i="38"/>
  <c r="BK179" i="38"/>
  <c r="L204" i="38"/>
  <c r="M204" i="38"/>
  <c r="CF168" i="38"/>
  <c r="CG168" i="38"/>
  <c r="BA184" i="38"/>
  <c r="AZ184" i="38"/>
  <c r="BE182" i="38"/>
  <c r="BD182" i="38"/>
  <c r="BS175" i="38"/>
  <c r="BR175" i="38"/>
  <c r="S201" i="38"/>
  <c r="R201" i="38"/>
  <c r="Z213" i="26"/>
  <c r="Z213" i="25"/>
  <c r="AA205" i="13"/>
  <c r="E207" i="38"/>
  <c r="Z213" i="5"/>
  <c r="Z213" i="27"/>
  <c r="BP176" i="38"/>
  <c r="BQ176" i="38"/>
  <c r="AY185" i="38"/>
  <c r="AX185" i="38"/>
  <c r="BF181" i="38"/>
  <c r="BG181" i="38"/>
  <c r="AW186" i="38"/>
  <c r="AV186" i="38"/>
  <c r="AC196" i="38"/>
  <c r="AB196" i="38"/>
  <c r="BW173" i="38"/>
  <c r="BV173" i="38"/>
  <c r="U200" i="38"/>
  <c r="T200" i="38"/>
  <c r="AG194" i="38"/>
  <c r="AF194" i="38"/>
  <c r="Q202" i="38"/>
  <c r="P202" i="38"/>
  <c r="W199" i="38"/>
  <c r="V199" i="38"/>
  <c r="H206" i="38"/>
  <c r="I206" i="38"/>
  <c r="F207" i="38"/>
  <c r="BZ171" i="38"/>
  <c r="CA171" i="38"/>
  <c r="BB183" i="38"/>
  <c r="BC183" i="38"/>
  <c r="BU174" i="38"/>
  <c r="BT174" i="38"/>
  <c r="AR188" i="38"/>
  <c r="AS188" i="38"/>
  <c r="AI193" i="38"/>
  <c r="AH193" i="38"/>
  <c r="CD169" i="38"/>
  <c r="CE169" i="38"/>
  <c r="O203" i="38"/>
  <c r="N203" i="38"/>
  <c r="AE195" i="38"/>
  <c r="AD195" i="38"/>
  <c r="AL191" i="38"/>
  <c r="AM191" i="38"/>
  <c r="AQ189" i="38"/>
  <c r="AP189" i="38"/>
  <c r="AU187" i="38"/>
  <c r="AT187" i="38"/>
  <c r="Z197" i="38"/>
  <c r="AA197" i="38"/>
  <c r="BH180" i="38"/>
  <c r="BI180" i="38"/>
  <c r="K205" i="38"/>
  <c r="J205" i="38"/>
  <c r="BO177" i="38"/>
  <c r="BN177" i="38"/>
  <c r="AN190" i="38"/>
  <c r="AO190" i="38"/>
  <c r="CB170" i="38"/>
  <c r="CC170" i="38"/>
  <c r="AK192" i="38"/>
  <c r="AJ192" i="38"/>
  <c r="Y198" i="38"/>
  <c r="X198" i="38"/>
  <c r="CH204" i="38"/>
  <c r="J218" i="27" l="1"/>
  <c r="O218" i="27"/>
  <c r="K219" i="27"/>
  <c r="K219" i="26"/>
  <c r="J218" i="26"/>
  <c r="O218" i="26"/>
  <c r="K227" i="5"/>
  <c r="J226" i="5"/>
  <c r="O226" i="5"/>
  <c r="K285" i="25"/>
  <c r="O284" i="25"/>
  <c r="J284" i="25"/>
  <c r="AA211" i="5"/>
  <c r="AA211" i="27"/>
  <c r="AA211" i="26"/>
  <c r="AA211" i="25"/>
  <c r="AB203" i="13"/>
  <c r="CF169" i="38"/>
  <c r="CG169" i="38"/>
  <c r="BE183" i="38"/>
  <c r="BD183" i="38"/>
  <c r="S202" i="38"/>
  <c r="R202" i="38"/>
  <c r="AE196" i="38"/>
  <c r="AD196" i="38"/>
  <c r="AJ193" i="38"/>
  <c r="AK193" i="38"/>
  <c r="BS176" i="38"/>
  <c r="BR176" i="38"/>
  <c r="U201" i="38"/>
  <c r="T201" i="38"/>
  <c r="CA172" i="38"/>
  <c r="BZ172" i="38"/>
  <c r="AN191" i="38"/>
  <c r="AO191" i="38"/>
  <c r="AI194" i="38"/>
  <c r="AH194" i="38"/>
  <c r="AG195" i="38"/>
  <c r="AF195" i="38"/>
  <c r="H207" i="38"/>
  <c r="F208" i="38"/>
  <c r="I207" i="38"/>
  <c r="BT175" i="38"/>
  <c r="BU175" i="38"/>
  <c r="AQ190" i="38"/>
  <c r="AP190" i="38"/>
  <c r="W200" i="38"/>
  <c r="V200" i="38"/>
  <c r="Z214" i="5"/>
  <c r="AA206" i="13"/>
  <c r="Z214" i="27"/>
  <c r="Z214" i="26"/>
  <c r="E208" i="38"/>
  <c r="Z214" i="25"/>
  <c r="AW187" i="38"/>
  <c r="AV187" i="38"/>
  <c r="Q203" i="38"/>
  <c r="P203" i="38"/>
  <c r="BW174" i="38"/>
  <c r="BV174" i="38"/>
  <c r="J206" i="38"/>
  <c r="K206" i="38"/>
  <c r="BI181" i="38"/>
  <c r="BH181" i="38"/>
  <c r="BG182" i="38"/>
  <c r="BF182" i="38"/>
  <c r="CD170" i="38"/>
  <c r="CE170" i="38"/>
  <c r="CC171" i="38"/>
  <c r="CB171" i="38"/>
  <c r="AB197" i="38"/>
  <c r="AC197" i="38"/>
  <c r="AU188" i="38"/>
  <c r="AT188" i="38"/>
  <c r="O204" i="38"/>
  <c r="N204" i="38"/>
  <c r="Z198" i="38"/>
  <c r="AA198" i="38"/>
  <c r="Y199" i="38"/>
  <c r="X199" i="38"/>
  <c r="BX173" i="38"/>
  <c r="BY173" i="38"/>
  <c r="AZ185" i="38"/>
  <c r="BA185" i="38"/>
  <c r="BL179" i="38"/>
  <c r="BM179" i="38"/>
  <c r="BK180" i="38"/>
  <c r="BJ180" i="38"/>
  <c r="AX186" i="38"/>
  <c r="AY186" i="38"/>
  <c r="BP177" i="38"/>
  <c r="BQ177" i="38"/>
  <c r="AM192" i="38"/>
  <c r="AL192" i="38"/>
  <c r="M205" i="38"/>
  <c r="L205" i="38"/>
  <c r="AS189" i="38"/>
  <c r="AR189" i="38"/>
  <c r="BC184" i="38"/>
  <c r="BB184" i="38"/>
  <c r="BO178" i="38"/>
  <c r="BN178" i="38"/>
  <c r="CH205" i="38"/>
  <c r="O219" i="27" l="1"/>
  <c r="K220" i="27"/>
  <c r="J219" i="27"/>
  <c r="K220" i="26"/>
  <c r="O219" i="26"/>
  <c r="J219" i="26"/>
  <c r="K286" i="25"/>
  <c r="J285" i="25"/>
  <c r="O285" i="25"/>
  <c r="K228" i="5"/>
  <c r="O227" i="5"/>
  <c r="J227" i="5"/>
  <c r="AA212" i="25"/>
  <c r="AA212" i="27"/>
  <c r="AB204" i="13"/>
  <c r="AA212" i="5"/>
  <c r="AA212" i="26"/>
  <c r="CA173" i="38"/>
  <c r="BZ173" i="38"/>
  <c r="BR177" i="38"/>
  <c r="BS177" i="38"/>
  <c r="BC185" i="38"/>
  <c r="BB185" i="38"/>
  <c r="CF170" i="38"/>
  <c r="CG170" i="38"/>
  <c r="AU189" i="38"/>
  <c r="AT189" i="38"/>
  <c r="AV188" i="38"/>
  <c r="AW188" i="38"/>
  <c r="BI182" i="38"/>
  <c r="BH182" i="38"/>
  <c r="R203" i="38"/>
  <c r="S203" i="38"/>
  <c r="BW175" i="38"/>
  <c r="BV175" i="38"/>
  <c r="AA199" i="38"/>
  <c r="Z199" i="38"/>
  <c r="BJ181" i="38"/>
  <c r="BK181" i="38"/>
  <c r="F209" i="38"/>
  <c r="I208" i="38"/>
  <c r="H208" i="38"/>
  <c r="AG196" i="38"/>
  <c r="AF196" i="38"/>
  <c r="AE197" i="38"/>
  <c r="AD197" i="38"/>
  <c r="J207" i="38"/>
  <c r="K207" i="38"/>
  <c r="AN192" i="38"/>
  <c r="AO192" i="38"/>
  <c r="CE171" i="38"/>
  <c r="CD171" i="38"/>
  <c r="AI195" i="38"/>
  <c r="AH195" i="38"/>
  <c r="V201" i="38"/>
  <c r="W201" i="38"/>
  <c r="U202" i="38"/>
  <c r="T202" i="38"/>
  <c r="AM193" i="38"/>
  <c r="AL193" i="38"/>
  <c r="N205" i="38"/>
  <c r="O205" i="38"/>
  <c r="CB172" i="38"/>
  <c r="CC172" i="38"/>
  <c r="BO179" i="38"/>
  <c r="BN179" i="38"/>
  <c r="AB198" i="38"/>
  <c r="AC198" i="38"/>
  <c r="L206" i="38"/>
  <c r="M206" i="38"/>
  <c r="Z215" i="27"/>
  <c r="Z215" i="26"/>
  <c r="Z215" i="5"/>
  <c r="E209" i="38"/>
  <c r="AA207" i="13"/>
  <c r="Z215" i="25"/>
  <c r="AS190" i="38"/>
  <c r="AR190" i="38"/>
  <c r="BA186" i="38"/>
  <c r="AZ186" i="38"/>
  <c r="AP191" i="38"/>
  <c r="AQ191" i="38"/>
  <c r="BL180" i="38"/>
  <c r="BM180" i="38"/>
  <c r="AX187" i="38"/>
  <c r="AY187" i="38"/>
  <c r="X200" i="38"/>
  <c r="Y200" i="38"/>
  <c r="BQ178" i="38"/>
  <c r="BP178" i="38"/>
  <c r="BD184" i="38"/>
  <c r="BE184" i="38"/>
  <c r="P204" i="38"/>
  <c r="Q204" i="38"/>
  <c r="BX174" i="38"/>
  <c r="BY174" i="38"/>
  <c r="AJ194" i="38"/>
  <c r="AK194" i="38"/>
  <c r="BU176" i="38"/>
  <c r="BT176" i="38"/>
  <c r="BF183" i="38"/>
  <c r="BG183" i="38"/>
  <c r="CH206" i="38"/>
  <c r="K221" i="27" l="1"/>
  <c r="O220" i="27"/>
  <c r="J220" i="27"/>
  <c r="K221" i="26"/>
  <c r="O220" i="26"/>
  <c r="J220" i="26"/>
  <c r="K229" i="5"/>
  <c r="J228" i="5"/>
  <c r="O228" i="5"/>
  <c r="K287" i="25"/>
  <c r="J286" i="25"/>
  <c r="O286" i="25"/>
  <c r="AB205" i="13"/>
  <c r="AA213" i="25"/>
  <c r="AA213" i="26"/>
  <c r="AA213" i="5"/>
  <c r="AA213" i="27"/>
  <c r="AS191" i="38"/>
  <c r="AR191" i="38"/>
  <c r="W202" i="38"/>
  <c r="V202" i="38"/>
  <c r="BF184" i="38"/>
  <c r="BG184" i="38"/>
  <c r="BN180" i="38"/>
  <c r="BO180" i="38"/>
  <c r="AO193" i="38"/>
  <c r="AN193" i="38"/>
  <c r="CG171" i="38"/>
  <c r="CF171" i="38"/>
  <c r="AI196" i="38"/>
  <c r="AH196" i="38"/>
  <c r="AX188" i="38"/>
  <c r="AY188" i="38"/>
  <c r="BT177" i="38"/>
  <c r="BU177" i="38"/>
  <c r="BR178" i="38"/>
  <c r="BS178" i="38"/>
  <c r="AD198" i="38"/>
  <c r="AE198" i="38"/>
  <c r="BX175" i="38"/>
  <c r="BY175" i="38"/>
  <c r="AW189" i="38"/>
  <c r="AV189" i="38"/>
  <c r="CB173" i="38"/>
  <c r="CC173" i="38"/>
  <c r="BC186" i="38"/>
  <c r="BB186" i="38"/>
  <c r="AP192" i="38"/>
  <c r="AQ192" i="38"/>
  <c r="Z200" i="38"/>
  <c r="AA200" i="38"/>
  <c r="AU190" i="38"/>
  <c r="AT190" i="38"/>
  <c r="CD172" i="38"/>
  <c r="CE172" i="38"/>
  <c r="Y201" i="38"/>
  <c r="X201" i="38"/>
  <c r="M207" i="38"/>
  <c r="L207" i="38"/>
  <c r="BK182" i="38"/>
  <c r="BJ182" i="38"/>
  <c r="BD185" i="38"/>
  <c r="BE185" i="38"/>
  <c r="Z216" i="25"/>
  <c r="E210" i="38"/>
  <c r="AA208" i="13"/>
  <c r="Z216" i="27"/>
  <c r="Z216" i="5"/>
  <c r="Z216" i="26"/>
  <c r="K208" i="38"/>
  <c r="J208" i="38"/>
  <c r="BZ174" i="38"/>
  <c r="CA174" i="38"/>
  <c r="BI183" i="38"/>
  <c r="BH183" i="38"/>
  <c r="R204" i="38"/>
  <c r="S204" i="38"/>
  <c r="AZ187" i="38"/>
  <c r="BA187" i="38"/>
  <c r="AK195" i="38"/>
  <c r="AJ195" i="38"/>
  <c r="AG197" i="38"/>
  <c r="AF197" i="38"/>
  <c r="BM181" i="38"/>
  <c r="BL181" i="38"/>
  <c r="AM194" i="38"/>
  <c r="AL194" i="38"/>
  <c r="BQ179" i="38"/>
  <c r="BP179" i="38"/>
  <c r="I209" i="38"/>
  <c r="F210" i="38"/>
  <c r="H209" i="38"/>
  <c r="U203" i="38"/>
  <c r="T203" i="38"/>
  <c r="BW176" i="38"/>
  <c r="BV176" i="38"/>
  <c r="N206" i="38"/>
  <c r="O206" i="38"/>
  <c r="P205" i="38"/>
  <c r="Q205" i="38"/>
  <c r="AC199" i="38"/>
  <c r="AB199" i="38"/>
  <c r="CH207" i="38"/>
  <c r="O221" i="27" l="1"/>
  <c r="J221" i="27"/>
  <c r="K222" i="27"/>
  <c r="K222" i="26"/>
  <c r="O221" i="26"/>
  <c r="J221" i="26"/>
  <c r="K288" i="25"/>
  <c r="O287" i="25"/>
  <c r="J287" i="25"/>
  <c r="K230" i="5"/>
  <c r="O229" i="5"/>
  <c r="J229" i="5"/>
  <c r="AA214" i="25"/>
  <c r="AA214" i="27"/>
  <c r="AA214" i="5"/>
  <c r="AB206" i="13"/>
  <c r="AA214" i="26"/>
  <c r="R205" i="38"/>
  <c r="S205" i="38"/>
  <c r="H210" i="38"/>
  <c r="F211" i="38"/>
  <c r="I210" i="38"/>
  <c r="AI197" i="38"/>
  <c r="AH197" i="38"/>
  <c r="BJ183" i="38"/>
  <c r="BK183" i="38"/>
  <c r="CE173" i="38"/>
  <c r="CD173" i="38"/>
  <c r="BU178" i="38"/>
  <c r="BT178" i="38"/>
  <c r="O207" i="38"/>
  <c r="N207" i="38"/>
  <c r="AY189" i="38"/>
  <c r="AX189" i="38"/>
  <c r="AQ193" i="38"/>
  <c r="AP193" i="38"/>
  <c r="AT191" i="38"/>
  <c r="AU191" i="38"/>
  <c r="Q206" i="38"/>
  <c r="P206" i="38"/>
  <c r="AC200" i="38"/>
  <c r="AB200" i="38"/>
  <c r="AA201" i="38"/>
  <c r="Z201" i="38"/>
  <c r="CA175" i="38"/>
  <c r="BZ175" i="38"/>
  <c r="BA188" i="38"/>
  <c r="AZ188" i="38"/>
  <c r="AD199" i="38"/>
  <c r="AE199" i="38"/>
  <c r="V203" i="38"/>
  <c r="W203" i="38"/>
  <c r="BB187" i="38"/>
  <c r="BC187" i="38"/>
  <c r="BE186" i="38"/>
  <c r="BD186" i="38"/>
  <c r="AK196" i="38"/>
  <c r="AJ196" i="38"/>
  <c r="AL195" i="38"/>
  <c r="AM195" i="38"/>
  <c r="Z217" i="27"/>
  <c r="E211" i="38"/>
  <c r="Z217" i="25"/>
  <c r="Z217" i="5"/>
  <c r="AA209" i="13"/>
  <c r="Z217" i="26"/>
  <c r="AN194" i="38"/>
  <c r="AO194" i="38"/>
  <c r="BN181" i="38"/>
  <c r="BO181" i="38"/>
  <c r="BG185" i="38"/>
  <c r="BF185" i="38"/>
  <c r="CF172" i="38"/>
  <c r="CG172" i="38"/>
  <c r="AG198" i="38"/>
  <c r="AF198" i="38"/>
  <c r="BH184" i="38"/>
  <c r="BI184" i="38"/>
  <c r="BS179" i="38"/>
  <c r="BR179" i="38"/>
  <c r="BV177" i="38"/>
  <c r="BW177" i="38"/>
  <c r="BY176" i="38"/>
  <c r="BX176" i="38"/>
  <c r="CC174" i="38"/>
  <c r="CB174" i="38"/>
  <c r="L208" i="38"/>
  <c r="M208" i="38"/>
  <c r="AR192" i="38"/>
  <c r="AS192" i="38"/>
  <c r="BQ180" i="38"/>
  <c r="BP180" i="38"/>
  <c r="K209" i="38"/>
  <c r="J209" i="38"/>
  <c r="T204" i="38"/>
  <c r="U204" i="38"/>
  <c r="BL182" i="38"/>
  <c r="BM182" i="38"/>
  <c r="AW190" i="38"/>
  <c r="AV190" i="38"/>
  <c r="X202" i="38"/>
  <c r="Y202" i="38"/>
  <c r="CH208" i="38"/>
  <c r="O222" i="27" l="1"/>
  <c r="J222" i="27"/>
  <c r="K223" i="27"/>
  <c r="K223" i="26"/>
  <c r="O222" i="26"/>
  <c r="J222" i="26"/>
  <c r="K231" i="5"/>
  <c r="O230" i="5"/>
  <c r="J230" i="5"/>
  <c r="K289" i="25"/>
  <c r="O288" i="25"/>
  <c r="J288" i="25"/>
  <c r="AB207" i="13"/>
  <c r="AA215" i="27"/>
  <c r="AA215" i="25"/>
  <c r="AA215" i="5"/>
  <c r="AA215" i="26"/>
  <c r="BN182" i="38"/>
  <c r="BO182" i="38"/>
  <c r="AZ189" i="38"/>
  <c r="BA189" i="38"/>
  <c r="AP194" i="38"/>
  <c r="AQ194" i="38"/>
  <c r="AB201" i="38"/>
  <c r="AC201" i="38"/>
  <c r="AS193" i="38"/>
  <c r="AR193" i="38"/>
  <c r="CG173" i="38"/>
  <c r="CF173" i="38"/>
  <c r="K210" i="38"/>
  <c r="J210" i="38"/>
  <c r="AO195" i="38"/>
  <c r="AN195" i="38"/>
  <c r="Y203" i="38"/>
  <c r="X203" i="38"/>
  <c r="BX177" i="38"/>
  <c r="BY177" i="38"/>
  <c r="AL196" i="38"/>
  <c r="AM196" i="38"/>
  <c r="U205" i="38"/>
  <c r="T205" i="38"/>
  <c r="BI185" i="38"/>
  <c r="BH185" i="38"/>
  <c r="BL183" i="38"/>
  <c r="BM183" i="38"/>
  <c r="W204" i="38"/>
  <c r="V204" i="38"/>
  <c r="BG186" i="38"/>
  <c r="BF186" i="38"/>
  <c r="S206" i="38"/>
  <c r="R206" i="38"/>
  <c r="Q207" i="38"/>
  <c r="P207" i="38"/>
  <c r="M209" i="38"/>
  <c r="L209" i="38"/>
  <c r="CD174" i="38"/>
  <c r="CE174" i="38"/>
  <c r="AA210" i="13"/>
  <c r="Z218" i="26"/>
  <c r="E212" i="38"/>
  <c r="Z218" i="5"/>
  <c r="Z218" i="25"/>
  <c r="Z218" i="27"/>
  <c r="BT179" i="38"/>
  <c r="BU179" i="38"/>
  <c r="AG199" i="38"/>
  <c r="AF199" i="38"/>
  <c r="N208" i="38"/>
  <c r="O208" i="38"/>
  <c r="AA202" i="38"/>
  <c r="Z202" i="38"/>
  <c r="BJ184" i="38"/>
  <c r="BK184" i="38"/>
  <c r="BQ181" i="38"/>
  <c r="BP181" i="38"/>
  <c r="CC175" i="38"/>
  <c r="CB175" i="38"/>
  <c r="BW178" i="38"/>
  <c r="BV178" i="38"/>
  <c r="AT192" i="38"/>
  <c r="AU192" i="38"/>
  <c r="AD200" i="38"/>
  <c r="AE200" i="38"/>
  <c r="BB188" i="38"/>
  <c r="BC188" i="38"/>
  <c r="AJ197" i="38"/>
  <c r="AK197" i="38"/>
  <c r="AY190" i="38"/>
  <c r="AX190" i="38"/>
  <c r="BS180" i="38"/>
  <c r="BR180" i="38"/>
  <c r="BZ176" i="38"/>
  <c r="CA176" i="38"/>
  <c r="AH198" i="38"/>
  <c r="AI198" i="38"/>
  <c r="BE187" i="38"/>
  <c r="BD187" i="38"/>
  <c r="AW191" i="38"/>
  <c r="AV191" i="38"/>
  <c r="H211" i="38"/>
  <c r="F212" i="38"/>
  <c r="I211" i="38"/>
  <c r="CH209" i="38"/>
  <c r="J223" i="27" l="1"/>
  <c r="K224" i="27"/>
  <c r="O223" i="27"/>
  <c r="K224" i="26"/>
  <c r="O223" i="26"/>
  <c r="J223" i="26"/>
  <c r="K290" i="25"/>
  <c r="J289" i="25"/>
  <c r="O289" i="25"/>
  <c r="K232" i="5"/>
  <c r="O231" i="5"/>
  <c r="J231" i="5"/>
  <c r="AB208" i="13"/>
  <c r="AA216" i="27"/>
  <c r="AA216" i="26"/>
  <c r="AA216" i="5"/>
  <c r="AA216" i="25"/>
  <c r="BJ185" i="38"/>
  <c r="BK185" i="38"/>
  <c r="BF187" i="38"/>
  <c r="BG187" i="38"/>
  <c r="AB202" i="38"/>
  <c r="AC202" i="38"/>
  <c r="AX191" i="38"/>
  <c r="AY191" i="38"/>
  <c r="BT180" i="38"/>
  <c r="BU180" i="38"/>
  <c r="BS181" i="38"/>
  <c r="BR181" i="38"/>
  <c r="AH199" i="38"/>
  <c r="AI199" i="38"/>
  <c r="Z219" i="27"/>
  <c r="E213" i="38"/>
  <c r="Z219" i="25"/>
  <c r="Z219" i="5"/>
  <c r="AA211" i="13"/>
  <c r="Z219" i="26"/>
  <c r="BO183" i="38"/>
  <c r="BN183" i="38"/>
  <c r="BZ177" i="38"/>
  <c r="CA177" i="38"/>
  <c r="BC189" i="38"/>
  <c r="BB189" i="38"/>
  <c r="AF200" i="38"/>
  <c r="AG200" i="38"/>
  <c r="U206" i="38"/>
  <c r="T206" i="38"/>
  <c r="AU193" i="38"/>
  <c r="AT193" i="38"/>
  <c r="BL184" i="38"/>
  <c r="BM184" i="38"/>
  <c r="BH186" i="38"/>
  <c r="BI186" i="38"/>
  <c r="AQ195" i="38"/>
  <c r="AP195" i="38"/>
  <c r="AL197" i="38"/>
  <c r="AM197" i="38"/>
  <c r="N209" i="38"/>
  <c r="O209" i="38"/>
  <c r="X204" i="38"/>
  <c r="Y204" i="38"/>
  <c r="L210" i="38"/>
  <c r="M210" i="38"/>
  <c r="Z203" i="38"/>
  <c r="AA203" i="38"/>
  <c r="BA190" i="38"/>
  <c r="AZ190" i="38"/>
  <c r="BP182" i="38"/>
  <c r="BQ182" i="38"/>
  <c r="AV192" i="38"/>
  <c r="AW192" i="38"/>
  <c r="BY178" i="38"/>
  <c r="BX178" i="38"/>
  <c r="AE201" i="38"/>
  <c r="AD201" i="38"/>
  <c r="AK198" i="38"/>
  <c r="AJ198" i="38"/>
  <c r="H212" i="38"/>
  <c r="I212" i="38"/>
  <c r="F213" i="38"/>
  <c r="CE175" i="38"/>
  <c r="CD175" i="38"/>
  <c r="AO196" i="38"/>
  <c r="AN196" i="38"/>
  <c r="AS194" i="38"/>
  <c r="AR194" i="38"/>
  <c r="BW179" i="38"/>
  <c r="BV179" i="38"/>
  <c r="V205" i="38"/>
  <c r="W205" i="38"/>
  <c r="CF174" i="38"/>
  <c r="CG174" i="38"/>
  <c r="K211" i="38"/>
  <c r="J211" i="38"/>
  <c r="CB176" i="38"/>
  <c r="CC176" i="38"/>
  <c r="BD188" i="38"/>
  <c r="BE188" i="38"/>
  <c r="Q208" i="38"/>
  <c r="P208" i="38"/>
  <c r="S207" i="38"/>
  <c r="R207" i="38"/>
  <c r="CH210" i="38"/>
  <c r="J224" i="27" l="1"/>
  <c r="O224" i="27"/>
  <c r="K225" i="27"/>
  <c r="K225" i="26"/>
  <c r="J224" i="26"/>
  <c r="O224" i="26"/>
  <c r="K291" i="25"/>
  <c r="J290" i="25"/>
  <c r="O290" i="25"/>
  <c r="K233" i="5"/>
  <c r="O232" i="5"/>
  <c r="J232" i="5"/>
  <c r="AA217" i="27"/>
  <c r="AA217" i="5"/>
  <c r="AA217" i="26"/>
  <c r="AA217" i="25"/>
  <c r="AB209" i="13"/>
  <c r="CG175" i="38"/>
  <c r="CF175" i="38"/>
  <c r="P209" i="38"/>
  <c r="Q209" i="38"/>
  <c r="X205" i="38"/>
  <c r="Y205" i="38"/>
  <c r="AB203" i="38"/>
  <c r="AC203" i="38"/>
  <c r="AS195" i="38"/>
  <c r="AR195" i="38"/>
  <c r="BQ183" i="38"/>
  <c r="BP183" i="38"/>
  <c r="AF201" i="38"/>
  <c r="AG201" i="38"/>
  <c r="BC190" i="38"/>
  <c r="BB190" i="38"/>
  <c r="BD189" i="38"/>
  <c r="BE189" i="38"/>
  <c r="BH187" i="38"/>
  <c r="BI187" i="38"/>
  <c r="BN184" i="38"/>
  <c r="BO184" i="38"/>
  <c r="BZ178" i="38"/>
  <c r="CA178" i="38"/>
  <c r="BW180" i="38"/>
  <c r="BV180" i="38"/>
  <c r="I213" i="38"/>
  <c r="F214" i="38"/>
  <c r="H213" i="38"/>
  <c r="E214" i="38"/>
  <c r="Z220" i="27"/>
  <c r="Z220" i="26"/>
  <c r="Z220" i="5"/>
  <c r="Z220" i="25"/>
  <c r="AA212" i="13"/>
  <c r="CE176" i="38"/>
  <c r="CD176" i="38"/>
  <c r="V206" i="38"/>
  <c r="W206" i="38"/>
  <c r="T207" i="38"/>
  <c r="U207" i="38"/>
  <c r="L211" i="38"/>
  <c r="M211" i="38"/>
  <c r="AT194" i="38"/>
  <c r="AU194" i="38"/>
  <c r="J212" i="38"/>
  <c r="K212" i="38"/>
  <c r="AY192" i="38"/>
  <c r="AX192" i="38"/>
  <c r="N210" i="38"/>
  <c r="O210" i="38"/>
  <c r="BG188" i="38"/>
  <c r="BF188" i="38"/>
  <c r="AV193" i="38"/>
  <c r="AW193" i="38"/>
  <c r="BL185" i="38"/>
  <c r="BM185" i="38"/>
  <c r="CB177" i="38"/>
  <c r="CC177" i="38"/>
  <c r="AM198" i="38"/>
  <c r="AL198" i="38"/>
  <c r="AJ199" i="38"/>
  <c r="AK199" i="38"/>
  <c r="AE202" i="38"/>
  <c r="AD202" i="38"/>
  <c r="BY179" i="38"/>
  <c r="BX179" i="38"/>
  <c r="AN197" i="38"/>
  <c r="AO197" i="38"/>
  <c r="AZ191" i="38"/>
  <c r="BA191" i="38"/>
  <c r="R208" i="38"/>
  <c r="S208" i="38"/>
  <c r="AQ196" i="38"/>
  <c r="AP196" i="38"/>
  <c r="BR182" i="38"/>
  <c r="BS182" i="38"/>
  <c r="Z204" i="38"/>
  <c r="AA204" i="38"/>
  <c r="BK186" i="38"/>
  <c r="BJ186" i="38"/>
  <c r="AI200" i="38"/>
  <c r="AH200" i="38"/>
  <c r="BT181" i="38"/>
  <c r="BU181" i="38"/>
  <c r="CH211" i="38"/>
  <c r="J225" i="27" l="1"/>
  <c r="O225" i="27"/>
  <c r="K226" i="27"/>
  <c r="K226" i="26"/>
  <c r="O225" i="26"/>
  <c r="J225" i="26"/>
  <c r="K234" i="5"/>
  <c r="O233" i="5"/>
  <c r="J233" i="5"/>
  <c r="K292" i="25"/>
  <c r="J291" i="25"/>
  <c r="O291" i="25"/>
  <c r="AA218" i="25"/>
  <c r="AA218" i="5"/>
  <c r="AB210" i="13"/>
  <c r="AA218" i="27"/>
  <c r="AA218" i="26"/>
  <c r="T208" i="38"/>
  <c r="U208" i="38"/>
  <c r="V207" i="38"/>
  <c r="W207" i="38"/>
  <c r="AC204" i="38"/>
  <c r="AB204" i="38"/>
  <c r="AY193" i="38"/>
  <c r="AX193" i="38"/>
  <c r="CB178" i="38"/>
  <c r="CC178" i="38"/>
  <c r="CE177" i="38"/>
  <c r="CD177" i="38"/>
  <c r="Q210" i="38"/>
  <c r="P210" i="38"/>
  <c r="N211" i="38"/>
  <c r="O211" i="38"/>
  <c r="BK187" i="38"/>
  <c r="BJ187" i="38"/>
  <c r="S209" i="38"/>
  <c r="R209" i="38"/>
  <c r="AF202" i="38"/>
  <c r="AG202" i="38"/>
  <c r="BX180" i="38"/>
  <c r="BY180" i="38"/>
  <c r="BB191" i="38"/>
  <c r="BC191" i="38"/>
  <c r="Y206" i="38"/>
  <c r="X206" i="38"/>
  <c r="AO198" i="38"/>
  <c r="AN198" i="38"/>
  <c r="CG176" i="38"/>
  <c r="CF176" i="38"/>
  <c r="Z221" i="5"/>
  <c r="Z221" i="25"/>
  <c r="E215" i="38"/>
  <c r="Z221" i="27"/>
  <c r="AA213" i="13"/>
  <c r="Z221" i="26"/>
  <c r="BF189" i="38"/>
  <c r="BG189" i="38"/>
  <c r="BD190" i="38"/>
  <c r="BE190" i="38"/>
  <c r="M212" i="38"/>
  <c r="L212" i="38"/>
  <c r="BV181" i="38"/>
  <c r="BW181" i="38"/>
  <c r="BU182" i="38"/>
  <c r="BT182" i="38"/>
  <c r="AQ197" i="38"/>
  <c r="AP197" i="38"/>
  <c r="AW194" i="38"/>
  <c r="AV194" i="38"/>
  <c r="J213" i="38"/>
  <c r="K213" i="38"/>
  <c r="BQ184" i="38"/>
  <c r="BP184" i="38"/>
  <c r="AH201" i="38"/>
  <c r="AI201" i="38"/>
  <c r="Z205" i="38"/>
  <c r="AA205" i="38"/>
  <c r="BL186" i="38"/>
  <c r="BM186" i="38"/>
  <c r="BA192" i="38"/>
  <c r="AZ192" i="38"/>
  <c r="AT195" i="38"/>
  <c r="AU195" i="38"/>
  <c r="BN185" i="38"/>
  <c r="BO185" i="38"/>
  <c r="AL199" i="38"/>
  <c r="AM199" i="38"/>
  <c r="AD203" i="38"/>
  <c r="AE203" i="38"/>
  <c r="BI188" i="38"/>
  <c r="BH188" i="38"/>
  <c r="AK200" i="38"/>
  <c r="AJ200" i="38"/>
  <c r="AR196" i="38"/>
  <c r="AS196" i="38"/>
  <c r="BZ179" i="38"/>
  <c r="CA179" i="38"/>
  <c r="F215" i="38"/>
  <c r="H214" i="38"/>
  <c r="I214" i="38"/>
  <c r="BS183" i="38"/>
  <c r="BR183" i="38"/>
  <c r="CH212" i="38"/>
  <c r="O226" i="27" l="1"/>
  <c r="K227" i="27"/>
  <c r="J226" i="27"/>
  <c r="K227" i="26"/>
  <c r="J226" i="26"/>
  <c r="O226" i="26"/>
  <c r="K293" i="25"/>
  <c r="O292" i="25"/>
  <c r="J292" i="25"/>
  <c r="K235" i="5"/>
  <c r="J234" i="5"/>
  <c r="O234" i="5"/>
  <c r="AB211" i="13"/>
  <c r="AA219" i="26"/>
  <c r="AA219" i="5"/>
  <c r="AA219" i="25"/>
  <c r="AA219" i="27"/>
  <c r="BF190" i="38"/>
  <c r="BG190" i="38"/>
  <c r="BC192" i="38"/>
  <c r="BB192" i="38"/>
  <c r="V208" i="38"/>
  <c r="W208" i="38"/>
  <c r="K214" i="38"/>
  <c r="J214" i="38"/>
  <c r="BK188" i="38"/>
  <c r="BJ188" i="38"/>
  <c r="AS197" i="38"/>
  <c r="AR197" i="38"/>
  <c r="X207" i="38"/>
  <c r="Y207" i="38"/>
  <c r="AV195" i="38"/>
  <c r="AW195" i="38"/>
  <c r="CD178" i="38"/>
  <c r="CE178" i="38"/>
  <c r="P211" i="38"/>
  <c r="Q211" i="38"/>
  <c r="BU183" i="38"/>
  <c r="BT183" i="38"/>
  <c r="AU196" i="38"/>
  <c r="AT196" i="38"/>
  <c r="AO199" i="38"/>
  <c r="AN199" i="38"/>
  <c r="BN186" i="38"/>
  <c r="BO186" i="38"/>
  <c r="L213" i="38"/>
  <c r="M213" i="38"/>
  <c r="BX181" i="38"/>
  <c r="BY181" i="38"/>
  <c r="AQ198" i="38"/>
  <c r="AP198" i="38"/>
  <c r="S210" i="38"/>
  <c r="R210" i="38"/>
  <c r="AD204" i="38"/>
  <c r="AE204" i="38"/>
  <c r="BS184" i="38"/>
  <c r="BR184" i="38"/>
  <c r="BE191" i="38"/>
  <c r="BD191" i="38"/>
  <c r="CB179" i="38"/>
  <c r="CC179" i="38"/>
  <c r="BH189" i="38"/>
  <c r="BI189" i="38"/>
  <c r="AM200" i="38"/>
  <c r="AL200" i="38"/>
  <c r="AX194" i="38"/>
  <c r="AY194" i="38"/>
  <c r="N212" i="38"/>
  <c r="O212" i="38"/>
  <c r="AI202" i="38"/>
  <c r="AH202" i="38"/>
  <c r="F216" i="38"/>
  <c r="H215" i="38"/>
  <c r="I215" i="38"/>
  <c r="AJ201" i="38"/>
  <c r="AK201" i="38"/>
  <c r="BL187" i="38"/>
  <c r="BM187" i="38"/>
  <c r="BW182" i="38"/>
  <c r="BV182" i="38"/>
  <c r="AF203" i="38"/>
  <c r="AG203" i="38"/>
  <c r="AZ193" i="38"/>
  <c r="BA193" i="38"/>
  <c r="CA180" i="38"/>
  <c r="BZ180" i="38"/>
  <c r="BQ185" i="38"/>
  <c r="BP185" i="38"/>
  <c r="AB205" i="38"/>
  <c r="AC205" i="38"/>
  <c r="AA214" i="13"/>
  <c r="Z222" i="27"/>
  <c r="Z222" i="26"/>
  <c r="Z222" i="25"/>
  <c r="E216" i="38"/>
  <c r="Z222" i="5"/>
  <c r="AA206" i="38"/>
  <c r="Z206" i="38"/>
  <c r="U209" i="38"/>
  <c r="T209" i="38"/>
  <c r="CG177" i="38"/>
  <c r="CF177" i="38"/>
  <c r="CH213" i="38"/>
  <c r="J227" i="27" l="1"/>
  <c r="K228" i="27"/>
  <c r="O227" i="27"/>
  <c r="K228" i="26"/>
  <c r="O227" i="26"/>
  <c r="J227" i="26"/>
  <c r="K236" i="5"/>
  <c r="J235" i="5"/>
  <c r="O235" i="5"/>
  <c r="K294" i="25"/>
  <c r="J293" i="25"/>
  <c r="O293" i="25"/>
  <c r="AA220" i="25"/>
  <c r="AA220" i="5"/>
  <c r="AB212" i="13"/>
  <c r="AA220" i="26"/>
  <c r="AA220" i="27"/>
  <c r="AQ199" i="38"/>
  <c r="AP199" i="38"/>
  <c r="AZ194" i="38"/>
  <c r="BA194" i="38"/>
  <c r="CG178" i="38"/>
  <c r="CF178" i="38"/>
  <c r="J215" i="38"/>
  <c r="K215" i="38"/>
  <c r="BU184" i="38"/>
  <c r="BT184" i="38"/>
  <c r="AV196" i="38"/>
  <c r="AW196" i="38"/>
  <c r="BR185" i="38"/>
  <c r="BS185" i="38"/>
  <c r="Q212" i="38"/>
  <c r="P212" i="38"/>
  <c r="CD179" i="38"/>
  <c r="CE179" i="38"/>
  <c r="BQ186" i="38"/>
  <c r="BP186" i="38"/>
  <c r="R211" i="38"/>
  <c r="S211" i="38"/>
  <c r="BC193" i="38"/>
  <c r="BB193" i="38"/>
  <c r="AR198" i="38"/>
  <c r="AS198" i="38"/>
  <c r="AH203" i="38"/>
  <c r="AI203" i="38"/>
  <c r="M214" i="38"/>
  <c r="L214" i="38"/>
  <c r="Z223" i="26"/>
  <c r="Z223" i="25"/>
  <c r="E217" i="38"/>
  <c r="Z223" i="5"/>
  <c r="AA215" i="13"/>
  <c r="Z223" i="27"/>
  <c r="I216" i="38"/>
  <c r="H216" i="38"/>
  <c r="F217" i="38"/>
  <c r="AJ202" i="38"/>
  <c r="AK202" i="38"/>
  <c r="BV183" i="38"/>
  <c r="BW183" i="38"/>
  <c r="AL201" i="38"/>
  <c r="AM201" i="38"/>
  <c r="BI190" i="38"/>
  <c r="BH190" i="38"/>
  <c r="AN200" i="38"/>
  <c r="AO200" i="38"/>
  <c r="CC180" i="38"/>
  <c r="CB180" i="38"/>
  <c r="BK189" i="38"/>
  <c r="BJ189" i="38"/>
  <c r="AF204" i="38"/>
  <c r="AG204" i="38"/>
  <c r="O213" i="38"/>
  <c r="N213" i="38"/>
  <c r="AA207" i="38"/>
  <c r="Z207" i="38"/>
  <c r="X208" i="38"/>
  <c r="Y208" i="38"/>
  <c r="AB206" i="38"/>
  <c r="AC206" i="38"/>
  <c r="BF191" i="38"/>
  <c r="BG191" i="38"/>
  <c r="BL188" i="38"/>
  <c r="BM188" i="38"/>
  <c r="AE205" i="38"/>
  <c r="AD205" i="38"/>
  <c r="BY182" i="38"/>
  <c r="BX182" i="38"/>
  <c r="CA181" i="38"/>
  <c r="BZ181" i="38"/>
  <c r="AX195" i="38"/>
  <c r="AY195" i="38"/>
  <c r="W209" i="38"/>
  <c r="V209" i="38"/>
  <c r="BO187" i="38"/>
  <c r="BN187" i="38"/>
  <c r="T210" i="38"/>
  <c r="U210" i="38"/>
  <c r="AU197" i="38"/>
  <c r="AT197" i="38"/>
  <c r="BD192" i="38"/>
  <c r="BE192" i="38"/>
  <c r="CH214" i="38"/>
  <c r="O228" i="27" l="1"/>
  <c r="J228" i="27"/>
  <c r="K229" i="27"/>
  <c r="K229" i="26"/>
  <c r="J228" i="26"/>
  <c r="O228" i="26"/>
  <c r="K295" i="25"/>
  <c r="J294" i="25"/>
  <c r="O294" i="25"/>
  <c r="K237" i="5"/>
  <c r="J236" i="5"/>
  <c r="O236" i="5"/>
  <c r="AA221" i="5"/>
  <c r="AB213" i="13"/>
  <c r="AA221" i="26"/>
  <c r="AA221" i="27"/>
  <c r="AA221" i="25"/>
  <c r="CB181" i="38"/>
  <c r="CC181" i="38"/>
  <c r="BW184" i="38"/>
  <c r="BV184" i="38"/>
  <c r="E218" i="38"/>
  <c r="Z224" i="27"/>
  <c r="Z224" i="26"/>
  <c r="Z224" i="5"/>
  <c r="AA216" i="13"/>
  <c r="Z224" i="25"/>
  <c r="CG179" i="38"/>
  <c r="CF179" i="38"/>
  <c r="AE206" i="38"/>
  <c r="AD206" i="38"/>
  <c r="BA195" i="38"/>
  <c r="AZ195" i="38"/>
  <c r="BN188" i="38"/>
  <c r="BO188" i="38"/>
  <c r="BY183" i="38"/>
  <c r="BX183" i="38"/>
  <c r="AJ203" i="38"/>
  <c r="AK203" i="38"/>
  <c r="AY196" i="38"/>
  <c r="AX196" i="38"/>
  <c r="BB194" i="38"/>
  <c r="BC194" i="38"/>
  <c r="AS199" i="38"/>
  <c r="AR199" i="38"/>
  <c r="V210" i="38"/>
  <c r="W210" i="38"/>
  <c r="AQ200" i="38"/>
  <c r="AP200" i="38"/>
  <c r="BP187" i="38"/>
  <c r="BQ187" i="38"/>
  <c r="BJ190" i="38"/>
  <c r="BK190" i="38"/>
  <c r="R212" i="38"/>
  <c r="S212" i="38"/>
  <c r="AH204" i="38"/>
  <c r="AI204" i="38"/>
  <c r="L215" i="38"/>
  <c r="M215" i="38"/>
  <c r="Y209" i="38"/>
  <c r="X209" i="38"/>
  <c r="AG205" i="38"/>
  <c r="AF205" i="38"/>
  <c r="BM189" i="38"/>
  <c r="BL189" i="38"/>
  <c r="O214" i="38"/>
  <c r="N214" i="38"/>
  <c r="BI191" i="38"/>
  <c r="BH191" i="38"/>
  <c r="AT198" i="38"/>
  <c r="AU198" i="38"/>
  <c r="CA182" i="38"/>
  <c r="BZ182" i="38"/>
  <c r="K216" i="38"/>
  <c r="J216" i="38"/>
  <c r="BG192" i="38"/>
  <c r="BF192" i="38"/>
  <c r="Z208" i="38"/>
  <c r="AA208" i="38"/>
  <c r="AN201" i="38"/>
  <c r="AO201" i="38"/>
  <c r="T211" i="38"/>
  <c r="U211" i="38"/>
  <c r="BT185" i="38"/>
  <c r="BU185" i="38"/>
  <c r="P213" i="38"/>
  <c r="Q213" i="38"/>
  <c r="AM202" i="38"/>
  <c r="AL202" i="38"/>
  <c r="F218" i="38"/>
  <c r="H217" i="38"/>
  <c r="I217" i="38"/>
  <c r="BD193" i="38"/>
  <c r="BE193" i="38"/>
  <c r="AW197" i="38"/>
  <c r="AV197" i="38"/>
  <c r="AB207" i="38"/>
  <c r="AC207" i="38"/>
  <c r="CE180" i="38"/>
  <c r="CD180" i="38"/>
  <c r="BR186" i="38"/>
  <c r="BS186" i="38"/>
  <c r="CH215" i="38"/>
  <c r="K230" i="27" l="1"/>
  <c r="J229" i="27"/>
  <c r="O229" i="27"/>
  <c r="K230" i="26"/>
  <c r="O229" i="26"/>
  <c r="J229" i="26"/>
  <c r="K238" i="5"/>
  <c r="J237" i="5"/>
  <c r="O237" i="5"/>
  <c r="K296" i="25"/>
  <c r="J295" i="25"/>
  <c r="O295" i="25"/>
  <c r="AB214" i="13"/>
  <c r="AA222" i="25"/>
  <c r="AA222" i="26"/>
  <c r="AA222" i="5"/>
  <c r="AA222" i="27"/>
  <c r="W211" i="38"/>
  <c r="V211" i="38"/>
  <c r="N215" i="38"/>
  <c r="O215" i="38"/>
  <c r="AR200" i="38"/>
  <c r="AS200" i="38"/>
  <c r="AZ196" i="38"/>
  <c r="BA196" i="38"/>
  <c r="AH205" i="38"/>
  <c r="AI205" i="38"/>
  <c r="J217" i="38"/>
  <c r="K217" i="38"/>
  <c r="L216" i="38"/>
  <c r="M216" i="38"/>
  <c r="P214" i="38"/>
  <c r="Q214" i="38"/>
  <c r="BR187" i="38"/>
  <c r="BS187" i="38"/>
  <c r="CB182" i="38"/>
  <c r="CC182" i="38"/>
  <c r="CE181" i="38"/>
  <c r="CD181" i="38"/>
  <c r="AP201" i="38"/>
  <c r="AQ201" i="38"/>
  <c r="AJ204" i="38"/>
  <c r="AK204" i="38"/>
  <c r="S213" i="38"/>
  <c r="R213" i="38"/>
  <c r="AB208" i="38"/>
  <c r="AC208" i="38"/>
  <c r="AW198" i="38"/>
  <c r="AV198" i="38"/>
  <c r="T212" i="38"/>
  <c r="U212" i="38"/>
  <c r="Y210" i="38"/>
  <c r="X210" i="38"/>
  <c r="AL203" i="38"/>
  <c r="AM203" i="38"/>
  <c r="F219" i="38"/>
  <c r="H218" i="38"/>
  <c r="I218" i="38"/>
  <c r="BP188" i="38"/>
  <c r="BQ188" i="38"/>
  <c r="AN202" i="38"/>
  <c r="AO202" i="38"/>
  <c r="BB195" i="38"/>
  <c r="BC195" i="38"/>
  <c r="AX197" i="38"/>
  <c r="AY197" i="38"/>
  <c r="BU186" i="38"/>
  <c r="BT186" i="38"/>
  <c r="BG193" i="38"/>
  <c r="BF193" i="38"/>
  <c r="BH192" i="38"/>
  <c r="BI192" i="38"/>
  <c r="BJ191" i="38"/>
  <c r="BK191" i="38"/>
  <c r="AA209" i="38"/>
  <c r="Z209" i="38"/>
  <c r="AU199" i="38"/>
  <c r="AT199" i="38"/>
  <c r="BZ183" i="38"/>
  <c r="CA183" i="38"/>
  <c r="Z225" i="5"/>
  <c r="Z225" i="25"/>
  <c r="E219" i="38"/>
  <c r="AA217" i="13"/>
  <c r="Z225" i="26"/>
  <c r="Z225" i="27"/>
  <c r="BE194" i="38"/>
  <c r="BD194" i="38"/>
  <c r="AE207" i="38"/>
  <c r="AD207" i="38"/>
  <c r="BN189" i="38"/>
  <c r="BO189" i="38"/>
  <c r="AG206" i="38"/>
  <c r="AF206" i="38"/>
  <c r="CG180" i="38"/>
  <c r="CF180" i="38"/>
  <c r="BV185" i="38"/>
  <c r="BW185" i="38"/>
  <c r="BL190" i="38"/>
  <c r="BM190" i="38"/>
  <c r="BX184" i="38"/>
  <c r="BY184" i="38"/>
  <c r="CH216" i="38"/>
  <c r="J230" i="27" l="1"/>
  <c r="K231" i="27"/>
  <c r="O230" i="27"/>
  <c r="K231" i="26"/>
  <c r="J230" i="26"/>
  <c r="O230" i="26"/>
  <c r="K239" i="5"/>
  <c r="J238" i="5"/>
  <c r="O238" i="5"/>
  <c r="K297" i="25"/>
  <c r="O296" i="25"/>
  <c r="J296" i="25"/>
  <c r="AA223" i="26"/>
  <c r="AB215" i="13"/>
  <c r="AA223" i="25"/>
  <c r="AA223" i="27"/>
  <c r="AA223" i="5"/>
  <c r="BS188" i="38"/>
  <c r="BR188" i="38"/>
  <c r="V212" i="38"/>
  <c r="W212" i="38"/>
  <c r="BA197" i="38"/>
  <c r="AZ197" i="38"/>
  <c r="BO190" i="38"/>
  <c r="BN190" i="38"/>
  <c r="BP189" i="38"/>
  <c r="BQ189" i="38"/>
  <c r="AA218" i="13"/>
  <c r="Z226" i="26"/>
  <c r="Z226" i="5"/>
  <c r="Z226" i="25"/>
  <c r="Z226" i="27"/>
  <c r="E220" i="38"/>
  <c r="AB209" i="38"/>
  <c r="AC209" i="38"/>
  <c r="BV186" i="38"/>
  <c r="BW186" i="38"/>
  <c r="CE182" i="38"/>
  <c r="CD182" i="38"/>
  <c r="L217" i="38"/>
  <c r="M217" i="38"/>
  <c r="Q215" i="38"/>
  <c r="P215" i="38"/>
  <c r="X211" i="38"/>
  <c r="Y211" i="38"/>
  <c r="AM204" i="38"/>
  <c r="AL204" i="38"/>
  <c r="AX198" i="38"/>
  <c r="AY198" i="38"/>
  <c r="AS201" i="38"/>
  <c r="AR201" i="38"/>
  <c r="AI206" i="38"/>
  <c r="AH206" i="38"/>
  <c r="CC183" i="38"/>
  <c r="CB183" i="38"/>
  <c r="BK192" i="38"/>
  <c r="BJ192" i="38"/>
  <c r="BE195" i="38"/>
  <c r="BD195" i="38"/>
  <c r="CF181" i="38"/>
  <c r="CG181" i="38"/>
  <c r="BT187" i="38"/>
  <c r="BU187" i="38"/>
  <c r="BF194" i="38"/>
  <c r="BG194" i="38"/>
  <c r="K218" i="38"/>
  <c r="J218" i="38"/>
  <c r="BC196" i="38"/>
  <c r="BB196" i="38"/>
  <c r="CA184" i="38"/>
  <c r="BZ184" i="38"/>
  <c r="AV199" i="38"/>
  <c r="AW199" i="38"/>
  <c r="BI193" i="38"/>
  <c r="BH193" i="38"/>
  <c r="AO203" i="38"/>
  <c r="AN203" i="38"/>
  <c r="AE208" i="38"/>
  <c r="AD208" i="38"/>
  <c r="O216" i="38"/>
  <c r="N216" i="38"/>
  <c r="AT200" i="38"/>
  <c r="AU200" i="38"/>
  <c r="AF207" i="38"/>
  <c r="AG207" i="38"/>
  <c r="BY185" i="38"/>
  <c r="BX185" i="38"/>
  <c r="AJ205" i="38"/>
  <c r="AK205" i="38"/>
  <c r="BM191" i="38"/>
  <c r="BL191" i="38"/>
  <c r="I219" i="38"/>
  <c r="F220" i="38"/>
  <c r="H219" i="38"/>
  <c r="R214" i="38"/>
  <c r="S214" i="38"/>
  <c r="AP202" i="38"/>
  <c r="AQ202" i="38"/>
  <c r="Z210" i="38"/>
  <c r="AA210" i="38"/>
  <c r="U213" i="38"/>
  <c r="T213" i="38"/>
  <c r="CH217" i="38"/>
  <c r="O231" i="27" l="1"/>
  <c r="K232" i="27"/>
  <c r="J231" i="27"/>
  <c r="K232" i="26"/>
  <c r="J231" i="26"/>
  <c r="O231" i="26"/>
  <c r="K298" i="25"/>
  <c r="O297" i="25"/>
  <c r="J297" i="25"/>
  <c r="K240" i="5"/>
  <c r="O239" i="5"/>
  <c r="J239" i="5"/>
  <c r="AA224" i="25"/>
  <c r="AB216" i="13"/>
  <c r="AA224" i="26"/>
  <c r="AA224" i="27"/>
  <c r="AA224" i="5"/>
  <c r="BT188" i="38"/>
  <c r="BU188" i="38"/>
  <c r="AY199" i="38"/>
  <c r="AX199" i="38"/>
  <c r="AG208" i="38"/>
  <c r="AF208" i="38"/>
  <c r="AO204" i="38"/>
  <c r="AN204" i="38"/>
  <c r="AB210" i="38"/>
  <c r="AC210" i="38"/>
  <c r="BO191" i="38"/>
  <c r="BN191" i="38"/>
  <c r="BJ193" i="38"/>
  <c r="BK193" i="38"/>
  <c r="L218" i="38"/>
  <c r="M218" i="38"/>
  <c r="BG195" i="38"/>
  <c r="BF195" i="38"/>
  <c r="AU201" i="38"/>
  <c r="AT201" i="38"/>
  <c r="S215" i="38"/>
  <c r="R215" i="38"/>
  <c r="X212" i="38"/>
  <c r="Y212" i="38"/>
  <c r="AV200" i="38"/>
  <c r="AW200" i="38"/>
  <c r="P216" i="38"/>
  <c r="Q216" i="38"/>
  <c r="Z227" i="27"/>
  <c r="Z227" i="25"/>
  <c r="E221" i="38"/>
  <c r="Z227" i="5"/>
  <c r="AA219" i="13"/>
  <c r="Z227" i="26"/>
  <c r="AM205" i="38"/>
  <c r="AL205" i="38"/>
  <c r="AZ198" i="38"/>
  <c r="BA198" i="38"/>
  <c r="BP190" i="38"/>
  <c r="BQ190" i="38"/>
  <c r="BZ185" i="38"/>
  <c r="CA185" i="38"/>
  <c r="CG182" i="38"/>
  <c r="CF182" i="38"/>
  <c r="V213" i="38"/>
  <c r="W213" i="38"/>
  <c r="J219" i="38"/>
  <c r="K219" i="38"/>
  <c r="BV187" i="38"/>
  <c r="BW187" i="38"/>
  <c r="BB197" i="38"/>
  <c r="BC197" i="38"/>
  <c r="AD209" i="38"/>
  <c r="AE209" i="38"/>
  <c r="BI194" i="38"/>
  <c r="BH194" i="38"/>
  <c r="O217" i="38"/>
  <c r="N217" i="38"/>
  <c r="T214" i="38"/>
  <c r="U214" i="38"/>
  <c r="CD183" i="38"/>
  <c r="CE183" i="38"/>
  <c r="H220" i="38"/>
  <c r="I220" i="38"/>
  <c r="F221" i="38"/>
  <c r="AP203" i="38"/>
  <c r="AQ203" i="38"/>
  <c r="BE196" i="38"/>
  <c r="BD196" i="38"/>
  <c r="AJ206" i="38"/>
  <c r="AK206" i="38"/>
  <c r="AR202" i="38"/>
  <c r="AS202" i="38"/>
  <c r="BL192" i="38"/>
  <c r="BM192" i="38"/>
  <c r="BR189" i="38"/>
  <c r="BS189" i="38"/>
  <c r="CB184" i="38"/>
  <c r="CC184" i="38"/>
  <c r="AI207" i="38"/>
  <c r="AH207" i="38"/>
  <c r="Z211" i="38"/>
  <c r="AA211" i="38"/>
  <c r="BX186" i="38"/>
  <c r="BY186" i="38"/>
  <c r="CH218" i="38"/>
  <c r="O232" i="27" l="1"/>
  <c r="J232" i="27"/>
  <c r="K233" i="27"/>
  <c r="K233" i="26"/>
  <c r="J232" i="26"/>
  <c r="O232" i="26"/>
  <c r="K241" i="5"/>
  <c r="J240" i="5"/>
  <c r="O240" i="5"/>
  <c r="K299" i="25"/>
  <c r="O298" i="25"/>
  <c r="J298" i="25"/>
  <c r="AA225" i="27"/>
  <c r="AA225" i="5"/>
  <c r="AB217" i="13"/>
  <c r="AA225" i="25"/>
  <c r="AA225" i="26"/>
  <c r="BK194" i="38"/>
  <c r="BJ194" i="38"/>
  <c r="AY200" i="38"/>
  <c r="AX200" i="38"/>
  <c r="J220" i="38"/>
  <c r="K220" i="38"/>
  <c r="AC211" i="38"/>
  <c r="AB211" i="38"/>
  <c r="BO192" i="38"/>
  <c r="BN192" i="38"/>
  <c r="AR203" i="38"/>
  <c r="AS203" i="38"/>
  <c r="Q217" i="38"/>
  <c r="P217" i="38"/>
  <c r="S216" i="38"/>
  <c r="R216" i="38"/>
  <c r="I221" i="38"/>
  <c r="F222" i="38"/>
  <c r="H221" i="38"/>
  <c r="CC185" i="38"/>
  <c r="CB185" i="38"/>
  <c r="AT202" i="38"/>
  <c r="AU202" i="38"/>
  <c r="AQ204" i="38"/>
  <c r="AP204" i="38"/>
  <c r="CD184" i="38"/>
  <c r="CE184" i="38"/>
  <c r="Z228" i="27"/>
  <c r="Z228" i="26"/>
  <c r="Z228" i="5"/>
  <c r="Z228" i="25"/>
  <c r="E222" i="38"/>
  <c r="AA220" i="13"/>
  <c r="BF196" i="38"/>
  <c r="BG196" i="38"/>
  <c r="CF183" i="38"/>
  <c r="CG183" i="38"/>
  <c r="AG209" i="38"/>
  <c r="AF209" i="38"/>
  <c r="X213" i="38"/>
  <c r="Y213" i="38"/>
  <c r="BB198" i="38"/>
  <c r="BC198" i="38"/>
  <c r="T215" i="38"/>
  <c r="U215" i="38"/>
  <c r="AI208" i="38"/>
  <c r="AH208" i="38"/>
  <c r="AJ207" i="38"/>
  <c r="AK207" i="38"/>
  <c r="BX187" i="38"/>
  <c r="BY187" i="38"/>
  <c r="BI195" i="38"/>
  <c r="BH195" i="38"/>
  <c r="BV188" i="38"/>
  <c r="BW188" i="38"/>
  <c r="L219" i="38"/>
  <c r="M219" i="38"/>
  <c r="AM206" i="38"/>
  <c r="AL206" i="38"/>
  <c r="AA212" i="38"/>
  <c r="Z212" i="38"/>
  <c r="O218" i="38"/>
  <c r="N218" i="38"/>
  <c r="CA186" i="38"/>
  <c r="BZ186" i="38"/>
  <c r="BU189" i="38"/>
  <c r="BT189" i="38"/>
  <c r="AN205" i="38"/>
  <c r="AO205" i="38"/>
  <c r="BL193" i="38"/>
  <c r="BM193" i="38"/>
  <c r="AD210" i="38"/>
  <c r="AE210" i="38"/>
  <c r="BS190" i="38"/>
  <c r="BR190" i="38"/>
  <c r="W214" i="38"/>
  <c r="V214" i="38"/>
  <c r="BD197" i="38"/>
  <c r="BE197" i="38"/>
  <c r="AW201" i="38"/>
  <c r="AV201" i="38"/>
  <c r="BP191" i="38"/>
  <c r="BQ191" i="38"/>
  <c r="BA199" i="38"/>
  <c r="AZ199" i="38"/>
  <c r="CH219" i="38"/>
  <c r="K234" i="27" l="1"/>
  <c r="O233" i="27"/>
  <c r="J233" i="27"/>
  <c r="K234" i="26"/>
  <c r="O233" i="26"/>
  <c r="J233" i="26"/>
  <c r="K242" i="5"/>
  <c r="J241" i="5"/>
  <c r="O241" i="5"/>
  <c r="K300" i="25"/>
  <c r="O299" i="25"/>
  <c r="J299" i="25"/>
  <c r="AA226" i="26"/>
  <c r="AA226" i="25"/>
  <c r="AB218" i="13"/>
  <c r="AA226" i="5"/>
  <c r="AA226" i="27"/>
  <c r="AY201" i="38"/>
  <c r="AX201" i="38"/>
  <c r="CF184" i="38"/>
  <c r="CG184" i="38"/>
  <c r="AM207" i="38"/>
  <c r="AL207" i="38"/>
  <c r="AR204" i="38"/>
  <c r="AS204" i="38"/>
  <c r="BO193" i="38"/>
  <c r="BN193" i="38"/>
  <c r="BR191" i="38"/>
  <c r="BS191" i="38"/>
  <c r="BZ187" i="38"/>
  <c r="CA187" i="38"/>
  <c r="BE198" i="38"/>
  <c r="BD198" i="38"/>
  <c r="BI196" i="38"/>
  <c r="BH196" i="38"/>
  <c r="K221" i="38"/>
  <c r="J221" i="38"/>
  <c r="AU203" i="38"/>
  <c r="AT203" i="38"/>
  <c r="CC186" i="38"/>
  <c r="CB186" i="38"/>
  <c r="BP192" i="38"/>
  <c r="BQ192" i="38"/>
  <c r="Z229" i="5"/>
  <c r="Z229" i="25"/>
  <c r="Z229" i="27"/>
  <c r="AA221" i="13"/>
  <c r="Z229" i="26"/>
  <c r="E223" i="38"/>
  <c r="U216" i="38"/>
  <c r="T216" i="38"/>
  <c r="BF197" i="38"/>
  <c r="BG197" i="38"/>
  <c r="BC199" i="38"/>
  <c r="BB199" i="38"/>
  <c r="Y214" i="38"/>
  <c r="X214" i="38"/>
  <c r="AC212" i="38"/>
  <c r="AB212" i="38"/>
  <c r="BK195" i="38"/>
  <c r="BJ195" i="38"/>
  <c r="AV202" i="38"/>
  <c r="AW202" i="38"/>
  <c r="S217" i="38"/>
  <c r="R217" i="38"/>
  <c r="F223" i="38"/>
  <c r="H222" i="38"/>
  <c r="I222" i="38"/>
  <c r="AF210" i="38"/>
  <c r="AG210" i="38"/>
  <c r="AA213" i="38"/>
  <c r="Z213" i="38"/>
  <c r="P218" i="38"/>
  <c r="Q218" i="38"/>
  <c r="AI209" i="38"/>
  <c r="AH209" i="38"/>
  <c r="AE211" i="38"/>
  <c r="AD211" i="38"/>
  <c r="AQ205" i="38"/>
  <c r="AP205" i="38"/>
  <c r="W215" i="38"/>
  <c r="V215" i="38"/>
  <c r="CE185" i="38"/>
  <c r="CD185" i="38"/>
  <c r="L220" i="38"/>
  <c r="M220" i="38"/>
  <c r="BL194" i="38"/>
  <c r="BM194" i="38"/>
  <c r="O219" i="38"/>
  <c r="N219" i="38"/>
  <c r="AJ208" i="38"/>
  <c r="AK208" i="38"/>
  <c r="BY188" i="38"/>
  <c r="BX188" i="38"/>
  <c r="BU190" i="38"/>
  <c r="BT190" i="38"/>
  <c r="BW189" i="38"/>
  <c r="BV189" i="38"/>
  <c r="AO206" i="38"/>
  <c r="AN206" i="38"/>
  <c r="AZ200" i="38"/>
  <c r="BA200" i="38"/>
  <c r="CH220" i="38"/>
  <c r="K235" i="27" l="1"/>
  <c r="O234" i="27"/>
  <c r="J234" i="27"/>
  <c r="K235" i="26"/>
  <c r="J234" i="26"/>
  <c r="O234" i="26"/>
  <c r="K243" i="5"/>
  <c r="O242" i="5"/>
  <c r="J242" i="5"/>
  <c r="K301" i="25"/>
  <c r="O300" i="25"/>
  <c r="J300" i="25"/>
  <c r="AA227" i="25"/>
  <c r="AA227" i="5"/>
  <c r="AA227" i="26"/>
  <c r="AA227" i="27"/>
  <c r="AB219" i="13"/>
  <c r="BJ196" i="38"/>
  <c r="BK196" i="38"/>
  <c r="S218" i="38"/>
  <c r="R218" i="38"/>
  <c r="BS192" i="38"/>
  <c r="BR192" i="38"/>
  <c r="AR205" i="38"/>
  <c r="AS205" i="38"/>
  <c r="AM208" i="38"/>
  <c r="AL208" i="38"/>
  <c r="J222" i="38"/>
  <c r="K222" i="38"/>
  <c r="AE212" i="38"/>
  <c r="AD212" i="38"/>
  <c r="W216" i="38"/>
  <c r="V216" i="38"/>
  <c r="BU191" i="38"/>
  <c r="BT191" i="38"/>
  <c r="BX189" i="38"/>
  <c r="BY189" i="38"/>
  <c r="BP193" i="38"/>
  <c r="BQ193" i="38"/>
  <c r="AA214" i="38"/>
  <c r="Z214" i="38"/>
  <c r="BV190" i="38"/>
  <c r="BW190" i="38"/>
  <c r="AC213" i="38"/>
  <c r="AB213" i="38"/>
  <c r="BF198" i="38"/>
  <c r="BG198" i="38"/>
  <c r="BE199" i="38"/>
  <c r="BD199" i="38"/>
  <c r="CA188" i="38"/>
  <c r="BZ188" i="38"/>
  <c r="AF211" i="38"/>
  <c r="AG211" i="38"/>
  <c r="AY202" i="38"/>
  <c r="AX202" i="38"/>
  <c r="AW203" i="38"/>
  <c r="AV203" i="38"/>
  <c r="AO207" i="38"/>
  <c r="AN207" i="38"/>
  <c r="Q219" i="38"/>
  <c r="P219" i="38"/>
  <c r="BA201" i="38"/>
  <c r="AZ201" i="38"/>
  <c r="U217" i="38"/>
  <c r="T217" i="38"/>
  <c r="CE186" i="38"/>
  <c r="CD186" i="38"/>
  <c r="BN194" i="38"/>
  <c r="BO194" i="38"/>
  <c r="AU204" i="38"/>
  <c r="AT204" i="38"/>
  <c r="BC200" i="38"/>
  <c r="BB200" i="38"/>
  <c r="N220" i="38"/>
  <c r="O220" i="38"/>
  <c r="AH210" i="38"/>
  <c r="AI210" i="38"/>
  <c r="BL195" i="38"/>
  <c r="BM195" i="38"/>
  <c r="CC187" i="38"/>
  <c r="CB187" i="38"/>
  <c r="X215" i="38"/>
  <c r="Y215" i="38"/>
  <c r="H223" i="38"/>
  <c r="I223" i="38"/>
  <c r="F224" i="38"/>
  <c r="AA222" i="13"/>
  <c r="Z230" i="27"/>
  <c r="Z230" i="26"/>
  <c r="Z230" i="25"/>
  <c r="Z230" i="5"/>
  <c r="E224" i="38"/>
  <c r="AP206" i="38"/>
  <c r="AQ206" i="38"/>
  <c r="CG185" i="38"/>
  <c r="CF185" i="38"/>
  <c r="AK209" i="38"/>
  <c r="AJ209" i="38"/>
  <c r="BI197" i="38"/>
  <c r="BH197" i="38"/>
  <c r="L221" i="38"/>
  <c r="M221" i="38"/>
  <c r="CH221" i="38"/>
  <c r="K236" i="27" l="1"/>
  <c r="O235" i="27"/>
  <c r="J235" i="27"/>
  <c r="K236" i="26"/>
  <c r="J235" i="26"/>
  <c r="O235" i="26"/>
  <c r="K302" i="25"/>
  <c r="J301" i="25"/>
  <c r="O301" i="25"/>
  <c r="K244" i="5"/>
  <c r="O243" i="5"/>
  <c r="J243" i="5"/>
  <c r="AA228" i="27"/>
  <c r="AA228" i="5"/>
  <c r="AA228" i="26"/>
  <c r="AA228" i="25"/>
  <c r="AB220" i="13"/>
  <c r="CB188" i="38"/>
  <c r="CC188" i="38"/>
  <c r="P220" i="38"/>
  <c r="Q220" i="38"/>
  <c r="BX190" i="38"/>
  <c r="BY190" i="38"/>
  <c r="BM196" i="38"/>
  <c r="BL196" i="38"/>
  <c r="CD187" i="38"/>
  <c r="CE187" i="38"/>
  <c r="BF199" i="38"/>
  <c r="BG199" i="38"/>
  <c r="X216" i="38"/>
  <c r="Y216" i="38"/>
  <c r="J223" i="38"/>
  <c r="K223" i="38"/>
  <c r="AJ210" i="38"/>
  <c r="AK210" i="38"/>
  <c r="BQ194" i="38"/>
  <c r="BP194" i="38"/>
  <c r="AI211" i="38"/>
  <c r="AH211" i="38"/>
  <c r="BZ189" i="38"/>
  <c r="CA189" i="38"/>
  <c r="L222" i="38"/>
  <c r="M222" i="38"/>
  <c r="AL209" i="38"/>
  <c r="AM209" i="38"/>
  <c r="CF186" i="38"/>
  <c r="CG186" i="38"/>
  <c r="AN208" i="38"/>
  <c r="AO208" i="38"/>
  <c r="AY203" i="38"/>
  <c r="AX203" i="38"/>
  <c r="AW204" i="38"/>
  <c r="AV204" i="38"/>
  <c r="BC201" i="38"/>
  <c r="BB201" i="38"/>
  <c r="AZ202" i="38"/>
  <c r="BA202" i="38"/>
  <c r="AF212" i="38"/>
  <c r="AG212" i="38"/>
  <c r="BT192" i="38"/>
  <c r="BU192" i="38"/>
  <c r="Z215" i="38"/>
  <c r="AA215" i="38"/>
  <c r="W217" i="38"/>
  <c r="V217" i="38"/>
  <c r="AB214" i="38"/>
  <c r="AC214" i="38"/>
  <c r="O221" i="38"/>
  <c r="N221" i="38"/>
  <c r="AS206" i="38"/>
  <c r="AR206" i="38"/>
  <c r="H224" i="38"/>
  <c r="I224" i="38"/>
  <c r="F225" i="38"/>
  <c r="BN195" i="38"/>
  <c r="BO195" i="38"/>
  <c r="BI198" i="38"/>
  <c r="BH198" i="38"/>
  <c r="BR193" i="38"/>
  <c r="BS193" i="38"/>
  <c r="AQ207" i="38"/>
  <c r="AP207" i="38"/>
  <c r="BW191" i="38"/>
  <c r="BV191" i="38"/>
  <c r="BD200" i="38"/>
  <c r="BE200" i="38"/>
  <c r="AU205" i="38"/>
  <c r="AT205" i="38"/>
  <c r="BK197" i="38"/>
  <c r="BJ197" i="38"/>
  <c r="Z231" i="26"/>
  <c r="Z231" i="25"/>
  <c r="E225" i="38"/>
  <c r="Z231" i="5"/>
  <c r="AA223" i="13"/>
  <c r="Z231" i="27"/>
  <c r="R219" i="38"/>
  <c r="S219" i="38"/>
  <c r="AD213" i="38"/>
  <c r="AE213" i="38"/>
  <c r="T218" i="38"/>
  <c r="U218" i="38"/>
  <c r="CH222" i="38"/>
  <c r="K237" i="27" l="1"/>
  <c r="J236" i="27"/>
  <c r="O236" i="27"/>
  <c r="K237" i="26"/>
  <c r="J236" i="26"/>
  <c r="O236" i="26"/>
  <c r="K245" i="5"/>
  <c r="O244" i="5"/>
  <c r="J244" i="5"/>
  <c r="K303" i="25"/>
  <c r="O302" i="25"/>
  <c r="J302" i="25"/>
  <c r="AA229" i="26"/>
  <c r="AA229" i="27"/>
  <c r="AA229" i="25"/>
  <c r="AA229" i="5"/>
  <c r="AB221" i="13"/>
  <c r="AZ203" i="38"/>
  <c r="BA203" i="38"/>
  <c r="H225" i="38"/>
  <c r="I225" i="38"/>
  <c r="F226" i="38"/>
  <c r="AD214" i="38"/>
  <c r="AE214" i="38"/>
  <c r="AM210" i="38"/>
  <c r="AL210" i="38"/>
  <c r="J224" i="38"/>
  <c r="K224" i="38"/>
  <c r="CC189" i="38"/>
  <c r="CB189" i="38"/>
  <c r="AG213" i="38"/>
  <c r="AF213" i="38"/>
  <c r="BY191" i="38"/>
  <c r="BX191" i="38"/>
  <c r="BV192" i="38"/>
  <c r="BW192" i="38"/>
  <c r="AO209" i="38"/>
  <c r="AN209" i="38"/>
  <c r="BH199" i="38"/>
  <c r="BI199" i="38"/>
  <c r="R220" i="38"/>
  <c r="S220" i="38"/>
  <c r="AR207" i="38"/>
  <c r="AS207" i="38"/>
  <c r="O222" i="38"/>
  <c r="N222" i="38"/>
  <c r="CD188" i="38"/>
  <c r="CE188" i="38"/>
  <c r="BT193" i="38"/>
  <c r="BU193" i="38"/>
  <c r="AU206" i="38"/>
  <c r="AT206" i="38"/>
  <c r="BD201" i="38"/>
  <c r="BE201" i="38"/>
  <c r="AK211" i="38"/>
  <c r="AJ211" i="38"/>
  <c r="BL197" i="38"/>
  <c r="BM197" i="38"/>
  <c r="AH212" i="38"/>
  <c r="AI212" i="38"/>
  <c r="CG187" i="38"/>
  <c r="CF187" i="38"/>
  <c r="BO196" i="38"/>
  <c r="BN196" i="38"/>
  <c r="AV205" i="38"/>
  <c r="AW205" i="38"/>
  <c r="BC202" i="38"/>
  <c r="BB202" i="38"/>
  <c r="V218" i="38"/>
  <c r="W218" i="38"/>
  <c r="BK198" i="38"/>
  <c r="BJ198" i="38"/>
  <c r="AC215" i="38"/>
  <c r="AB215" i="38"/>
  <c r="Z216" i="38"/>
  <c r="AA216" i="38"/>
  <c r="BZ190" i="38"/>
  <c r="CA190" i="38"/>
  <c r="BQ195" i="38"/>
  <c r="BP195" i="38"/>
  <c r="T219" i="38"/>
  <c r="U219" i="38"/>
  <c r="X217" i="38"/>
  <c r="Y217" i="38"/>
  <c r="AQ208" i="38"/>
  <c r="AP208" i="38"/>
  <c r="L223" i="38"/>
  <c r="M223" i="38"/>
  <c r="Z232" i="27"/>
  <c r="Z232" i="26"/>
  <c r="E226" i="38"/>
  <c r="Z232" i="5"/>
  <c r="Z232" i="25"/>
  <c r="AA224" i="13"/>
  <c r="BG200" i="38"/>
  <c r="BF200" i="38"/>
  <c r="P221" i="38"/>
  <c r="Q221" i="38"/>
  <c r="AY204" i="38"/>
  <c r="AX204" i="38"/>
  <c r="BR194" i="38"/>
  <c r="BS194" i="38"/>
  <c r="CH223" i="38"/>
  <c r="J237" i="27" l="1"/>
  <c r="K238" i="27"/>
  <c r="O237" i="27"/>
  <c r="K238" i="26"/>
  <c r="O237" i="26"/>
  <c r="J237" i="26"/>
  <c r="K246" i="5"/>
  <c r="J245" i="5"/>
  <c r="O245" i="5"/>
  <c r="K304" i="25"/>
  <c r="J303" i="25"/>
  <c r="O303" i="25"/>
  <c r="AA230" i="27"/>
  <c r="AB222" i="13"/>
  <c r="AA230" i="26"/>
  <c r="AA230" i="5"/>
  <c r="AA230" i="25"/>
  <c r="Z233" i="5"/>
  <c r="Z233" i="25"/>
  <c r="AA225" i="13"/>
  <c r="E227" i="38"/>
  <c r="Z233" i="26"/>
  <c r="Z233" i="27"/>
  <c r="AK212" i="38"/>
  <c r="AJ212" i="38"/>
  <c r="M224" i="38"/>
  <c r="L224" i="38"/>
  <c r="S221" i="38"/>
  <c r="R221" i="38"/>
  <c r="AE215" i="38"/>
  <c r="AD215" i="38"/>
  <c r="V219" i="38"/>
  <c r="W219" i="38"/>
  <c r="BR195" i="38"/>
  <c r="BS195" i="38"/>
  <c r="BE202" i="38"/>
  <c r="BD202" i="38"/>
  <c r="AW206" i="38"/>
  <c r="AV206" i="38"/>
  <c r="K225" i="38"/>
  <c r="J225" i="38"/>
  <c r="BX192" i="38"/>
  <c r="BY192" i="38"/>
  <c r="AO210" i="38"/>
  <c r="AN210" i="38"/>
  <c r="BW193" i="38"/>
  <c r="BV193" i="38"/>
  <c r="BQ196" i="38"/>
  <c r="BP196" i="38"/>
  <c r="N223" i="38"/>
  <c r="O223" i="38"/>
  <c r="CF188" i="38"/>
  <c r="CG188" i="38"/>
  <c r="BK199" i="38"/>
  <c r="BJ199" i="38"/>
  <c r="AF214" i="38"/>
  <c r="AG214" i="38"/>
  <c r="AC216" i="38"/>
  <c r="AB216" i="38"/>
  <c r="AU207" i="38"/>
  <c r="AT207" i="38"/>
  <c r="CA191" i="38"/>
  <c r="BZ191" i="38"/>
  <c r="BI200" i="38"/>
  <c r="BH200" i="38"/>
  <c r="AX205" i="38"/>
  <c r="AY205" i="38"/>
  <c r="AM211" i="38"/>
  <c r="AL211" i="38"/>
  <c r="AI213" i="38"/>
  <c r="AH213" i="38"/>
  <c r="BU194" i="38"/>
  <c r="BT194" i="38"/>
  <c r="AR208" i="38"/>
  <c r="AS208" i="38"/>
  <c r="Q222" i="38"/>
  <c r="P222" i="38"/>
  <c r="AP209" i="38"/>
  <c r="AQ209" i="38"/>
  <c r="CD189" i="38"/>
  <c r="CE189" i="38"/>
  <c r="H226" i="38"/>
  <c r="I226" i="38"/>
  <c r="F227" i="38"/>
  <c r="AA217" i="38"/>
  <c r="Z217" i="38"/>
  <c r="BC203" i="38"/>
  <c r="BB203" i="38"/>
  <c r="BO197" i="38"/>
  <c r="BN197" i="38"/>
  <c r="T220" i="38"/>
  <c r="U220" i="38"/>
  <c r="BL198" i="38"/>
  <c r="BM198" i="38"/>
  <c r="BA204" i="38"/>
  <c r="AZ204" i="38"/>
  <c r="CB190" i="38"/>
  <c r="CC190" i="38"/>
  <c r="Y218" i="38"/>
  <c r="X218" i="38"/>
  <c r="BF201" i="38"/>
  <c r="BG201" i="38"/>
  <c r="CH224" i="38"/>
  <c r="O238" i="27" l="1"/>
  <c r="J238" i="27"/>
  <c r="K239" i="27"/>
  <c r="K239" i="26"/>
  <c r="O238" i="26"/>
  <c r="J238" i="26"/>
  <c r="K305" i="25"/>
  <c r="J304" i="25"/>
  <c r="O304" i="25"/>
  <c r="K247" i="5"/>
  <c r="O246" i="5"/>
  <c r="J246" i="5"/>
  <c r="AA231" i="26"/>
  <c r="AA231" i="25"/>
  <c r="AB223" i="13"/>
  <c r="AA231" i="5"/>
  <c r="AA231" i="27"/>
  <c r="J226" i="38"/>
  <c r="K226" i="38"/>
  <c r="Q223" i="38"/>
  <c r="P223" i="38"/>
  <c r="BK200" i="38"/>
  <c r="BJ200" i="38"/>
  <c r="L225" i="38"/>
  <c r="M225" i="38"/>
  <c r="CF189" i="38"/>
  <c r="CG189" i="38"/>
  <c r="W220" i="38"/>
  <c r="V220" i="38"/>
  <c r="AD216" i="38"/>
  <c r="AE216" i="38"/>
  <c r="O224" i="38"/>
  <c r="N224" i="38"/>
  <c r="BP197" i="38"/>
  <c r="BQ197" i="38"/>
  <c r="BA205" i="38"/>
  <c r="AZ205" i="38"/>
  <c r="BZ192" i="38"/>
  <c r="CA192" i="38"/>
  <c r="BS196" i="38"/>
  <c r="BR196" i="38"/>
  <c r="AL212" i="38"/>
  <c r="AM212" i="38"/>
  <c r="BE203" i="38"/>
  <c r="BD203" i="38"/>
  <c r="BL199" i="38"/>
  <c r="BM199" i="38"/>
  <c r="AY206" i="38"/>
  <c r="AX206" i="38"/>
  <c r="AF215" i="38"/>
  <c r="AG215" i="38"/>
  <c r="AC217" i="38"/>
  <c r="AB217" i="38"/>
  <c r="AS209" i="38"/>
  <c r="AR209" i="38"/>
  <c r="AU208" i="38"/>
  <c r="AT208" i="38"/>
  <c r="BT195" i="38"/>
  <c r="BU195" i="38"/>
  <c r="BV194" i="38"/>
  <c r="BW194" i="38"/>
  <c r="AJ213" i="38"/>
  <c r="AK213" i="38"/>
  <c r="BX193" i="38"/>
  <c r="BY193" i="38"/>
  <c r="BH201" i="38"/>
  <c r="BI201" i="38"/>
  <c r="BO198" i="38"/>
  <c r="BN198" i="38"/>
  <c r="R222" i="38"/>
  <c r="S222" i="38"/>
  <c r="AN211" i="38"/>
  <c r="AO211" i="38"/>
  <c r="AV207" i="38"/>
  <c r="AW207" i="38"/>
  <c r="AP210" i="38"/>
  <c r="AQ210" i="38"/>
  <c r="BF202" i="38"/>
  <c r="BG202" i="38"/>
  <c r="T221" i="38"/>
  <c r="U221" i="38"/>
  <c r="AA226" i="13"/>
  <c r="Z234" i="26"/>
  <c r="E228" i="38"/>
  <c r="Z234" i="5"/>
  <c r="Z234" i="25"/>
  <c r="Z234" i="27"/>
  <c r="CE190" i="38"/>
  <c r="CD190" i="38"/>
  <c r="BC204" i="38"/>
  <c r="BB204" i="38"/>
  <c r="AH214" i="38"/>
  <c r="AI214" i="38"/>
  <c r="Y219" i="38"/>
  <c r="X219" i="38"/>
  <c r="CB191" i="38"/>
  <c r="CC191" i="38"/>
  <c r="AA218" i="38"/>
  <c r="Z218" i="38"/>
  <c r="F228" i="38"/>
  <c r="I227" i="38"/>
  <c r="H227" i="38"/>
  <c r="CH225" i="38"/>
  <c r="J239" i="27" l="1"/>
  <c r="O239" i="27"/>
  <c r="K240" i="27"/>
  <c r="K240" i="26"/>
  <c r="O239" i="26"/>
  <c r="J239" i="26"/>
  <c r="K248" i="5"/>
  <c r="O247" i="5"/>
  <c r="J247" i="5"/>
  <c r="K306" i="25"/>
  <c r="O305" i="25"/>
  <c r="J305" i="25"/>
  <c r="AA232" i="26"/>
  <c r="AA232" i="5"/>
  <c r="AA232" i="25"/>
  <c r="AB224" i="13"/>
  <c r="AA232" i="27"/>
  <c r="CF190" i="38"/>
  <c r="CG190" i="38"/>
  <c r="BW195" i="38"/>
  <c r="BV195" i="38"/>
  <c r="CE191" i="38"/>
  <c r="CD191" i="38"/>
  <c r="AP211" i="38"/>
  <c r="AQ211" i="38"/>
  <c r="AB218" i="38"/>
  <c r="AC218" i="38"/>
  <c r="BD204" i="38"/>
  <c r="BE204" i="38"/>
  <c r="AS210" i="38"/>
  <c r="AR210" i="38"/>
  <c r="BY194" i="38"/>
  <c r="BX194" i="38"/>
  <c r="AH215" i="38"/>
  <c r="AI215" i="38"/>
  <c r="L226" i="38"/>
  <c r="M226" i="38"/>
  <c r="AZ206" i="38"/>
  <c r="BA206" i="38"/>
  <c r="BT196" i="38"/>
  <c r="BU196" i="38"/>
  <c r="AA219" i="38"/>
  <c r="Z219" i="38"/>
  <c r="O225" i="38"/>
  <c r="N225" i="38"/>
  <c r="AT209" i="38"/>
  <c r="AU209" i="38"/>
  <c r="BL200" i="38"/>
  <c r="BM200" i="38"/>
  <c r="AY207" i="38"/>
  <c r="AX207" i="38"/>
  <c r="AN212" i="38"/>
  <c r="AO212" i="38"/>
  <c r="AW208" i="38"/>
  <c r="AV208" i="38"/>
  <c r="P224" i="38"/>
  <c r="Q224" i="38"/>
  <c r="BZ193" i="38"/>
  <c r="CA193" i="38"/>
  <c r="BI202" i="38"/>
  <c r="BH202" i="38"/>
  <c r="U222" i="38"/>
  <c r="T222" i="38"/>
  <c r="AL213" i="38"/>
  <c r="AM213" i="38"/>
  <c r="BN199" i="38"/>
  <c r="BO199" i="38"/>
  <c r="CC192" i="38"/>
  <c r="CB192" i="38"/>
  <c r="AF216" i="38"/>
  <c r="AG216" i="38"/>
  <c r="BK201" i="38"/>
  <c r="BJ201" i="38"/>
  <c r="BR197" i="38"/>
  <c r="BS197" i="38"/>
  <c r="V221" i="38"/>
  <c r="W221" i="38"/>
  <c r="J227" i="38"/>
  <c r="K227" i="38"/>
  <c r="I228" i="38"/>
  <c r="F229" i="38"/>
  <c r="H228" i="38"/>
  <c r="AJ214" i="38"/>
  <c r="AK214" i="38"/>
  <c r="Z235" i="27"/>
  <c r="Z235" i="25"/>
  <c r="Z235" i="5"/>
  <c r="AA227" i="13"/>
  <c r="E229" i="38"/>
  <c r="Z235" i="26"/>
  <c r="BP198" i="38"/>
  <c r="BQ198" i="38"/>
  <c r="AE217" i="38"/>
  <c r="AD217" i="38"/>
  <c r="BF203" i="38"/>
  <c r="BG203" i="38"/>
  <c r="BB205" i="38"/>
  <c r="BC205" i="38"/>
  <c r="X220" i="38"/>
  <c r="Y220" i="38"/>
  <c r="R223" i="38"/>
  <c r="S223" i="38"/>
  <c r="CH226" i="38"/>
  <c r="J240" i="27" l="1"/>
  <c r="K241" i="27"/>
  <c r="O240" i="27"/>
  <c r="K241" i="26"/>
  <c r="J240" i="26"/>
  <c r="O240" i="26"/>
  <c r="K249" i="5"/>
  <c r="O248" i="5"/>
  <c r="J248" i="5"/>
  <c r="K307" i="25"/>
  <c r="J306" i="25"/>
  <c r="O306" i="25"/>
  <c r="AB225" i="13"/>
  <c r="AA233" i="25"/>
  <c r="AA233" i="26"/>
  <c r="AA233" i="5"/>
  <c r="AA233" i="27"/>
  <c r="AZ207" i="38"/>
  <c r="BA207" i="38"/>
  <c r="BT197" i="38"/>
  <c r="BU197" i="38"/>
  <c r="BM201" i="38"/>
  <c r="BL201" i="38"/>
  <c r="BI203" i="38"/>
  <c r="BH203" i="38"/>
  <c r="BO200" i="38"/>
  <c r="BN200" i="38"/>
  <c r="BV196" i="38"/>
  <c r="BW196" i="38"/>
  <c r="Z220" i="38"/>
  <c r="AA220" i="38"/>
  <c r="BS198" i="38"/>
  <c r="BR198" i="38"/>
  <c r="X221" i="38"/>
  <c r="Y221" i="38"/>
  <c r="AQ212" i="38"/>
  <c r="AP212" i="38"/>
  <c r="N226" i="38"/>
  <c r="O226" i="38"/>
  <c r="BF204" i="38"/>
  <c r="BG204" i="38"/>
  <c r="AL214" i="38"/>
  <c r="AM214" i="38"/>
  <c r="K228" i="38"/>
  <c r="J228" i="38"/>
  <c r="H229" i="38"/>
  <c r="I229" i="38"/>
  <c r="F230" i="38"/>
  <c r="AF217" i="38"/>
  <c r="AG217" i="38"/>
  <c r="W222" i="38"/>
  <c r="V222" i="38"/>
  <c r="AX208" i="38"/>
  <c r="AY208" i="38"/>
  <c r="AU210" i="38"/>
  <c r="AT210" i="38"/>
  <c r="CF191" i="38"/>
  <c r="CG191" i="38"/>
  <c r="AC219" i="38"/>
  <c r="AB219" i="38"/>
  <c r="BE205" i="38"/>
  <c r="BD205" i="38"/>
  <c r="BQ199" i="38"/>
  <c r="BP199" i="38"/>
  <c r="AJ215" i="38"/>
  <c r="AK215" i="38"/>
  <c r="S224" i="38"/>
  <c r="R224" i="38"/>
  <c r="U223" i="38"/>
  <c r="T223" i="38"/>
  <c r="M227" i="38"/>
  <c r="L227" i="38"/>
  <c r="AH216" i="38"/>
  <c r="AI216" i="38"/>
  <c r="AW209" i="38"/>
  <c r="AV209" i="38"/>
  <c r="BB206" i="38"/>
  <c r="BC206" i="38"/>
  <c r="Z236" i="27"/>
  <c r="Z236" i="26"/>
  <c r="Z236" i="5"/>
  <c r="Z236" i="25"/>
  <c r="E230" i="38"/>
  <c r="AA228" i="13"/>
  <c r="CB193" i="38"/>
  <c r="CC193" i="38"/>
  <c r="AD218" i="38"/>
  <c r="AE218" i="38"/>
  <c r="CA194" i="38"/>
  <c r="BZ194" i="38"/>
  <c r="AO213" i="38"/>
  <c r="AN213" i="38"/>
  <c r="AR211" i="38"/>
  <c r="AS211" i="38"/>
  <c r="CD192" i="38"/>
  <c r="CE192" i="38"/>
  <c r="BJ202" i="38"/>
  <c r="BK202" i="38"/>
  <c r="P225" i="38"/>
  <c r="Q225" i="38"/>
  <c r="BX195" i="38"/>
  <c r="BY195" i="38"/>
  <c r="CH227" i="38"/>
  <c r="O241" i="27" l="1"/>
  <c r="K242" i="27"/>
  <c r="J241" i="27"/>
  <c r="O241" i="26"/>
  <c r="K242" i="26"/>
  <c r="J241" i="26"/>
  <c r="K250" i="5"/>
  <c r="J249" i="5"/>
  <c r="O249" i="5"/>
  <c r="K308" i="25"/>
  <c r="O307" i="25"/>
  <c r="J307" i="25"/>
  <c r="AA234" i="25"/>
  <c r="AB226" i="13"/>
  <c r="AA234" i="5"/>
  <c r="AA234" i="26"/>
  <c r="AA234" i="27"/>
  <c r="Z237" i="5"/>
  <c r="Z237" i="25"/>
  <c r="E231" i="38"/>
  <c r="Z237" i="27"/>
  <c r="AA229" i="13"/>
  <c r="Z237" i="26"/>
  <c r="AA221" i="38"/>
  <c r="Z221" i="38"/>
  <c r="AK216" i="38"/>
  <c r="AJ216" i="38"/>
  <c r="BI204" i="38"/>
  <c r="BH204" i="38"/>
  <c r="R225" i="38"/>
  <c r="S225" i="38"/>
  <c r="AX209" i="38"/>
  <c r="AY209" i="38"/>
  <c r="U224" i="38"/>
  <c r="T224" i="38"/>
  <c r="AD219" i="38"/>
  <c r="AE219" i="38"/>
  <c r="Y222" i="38"/>
  <c r="X222" i="38"/>
  <c r="BY196" i="38"/>
  <c r="BX196" i="38"/>
  <c r="BV197" i="38"/>
  <c r="BW197" i="38"/>
  <c r="CB194" i="38"/>
  <c r="CC194" i="38"/>
  <c r="BC207" i="38"/>
  <c r="BB207" i="38"/>
  <c r="AI217" i="38"/>
  <c r="AH217" i="38"/>
  <c r="BT198" i="38"/>
  <c r="BU198" i="38"/>
  <c r="CF192" i="38"/>
  <c r="CG192" i="38"/>
  <c r="O227" i="38"/>
  <c r="N227" i="38"/>
  <c r="F231" i="38"/>
  <c r="H230" i="38"/>
  <c r="I230" i="38"/>
  <c r="BO201" i="38"/>
  <c r="BN201" i="38"/>
  <c r="BM202" i="38"/>
  <c r="BL202" i="38"/>
  <c r="AM215" i="38"/>
  <c r="AL215" i="38"/>
  <c r="BS199" i="38"/>
  <c r="BR199" i="38"/>
  <c r="CA195" i="38"/>
  <c r="BZ195" i="38"/>
  <c r="AT211" i="38"/>
  <c r="AU211" i="38"/>
  <c r="CD193" i="38"/>
  <c r="CE193" i="38"/>
  <c r="W223" i="38"/>
  <c r="V223" i="38"/>
  <c r="BG205" i="38"/>
  <c r="BF205" i="38"/>
  <c r="K229" i="38"/>
  <c r="J229" i="38"/>
  <c r="Q226" i="38"/>
  <c r="P226" i="38"/>
  <c r="AB220" i="38"/>
  <c r="AC220" i="38"/>
  <c r="BQ200" i="38"/>
  <c r="BP200" i="38"/>
  <c r="AO214" i="38"/>
  <c r="AN214" i="38"/>
  <c r="BK203" i="38"/>
  <c r="BJ203" i="38"/>
  <c r="AG218" i="38"/>
  <c r="AF218" i="38"/>
  <c r="AV210" i="38"/>
  <c r="AW210" i="38"/>
  <c r="AP213" i="38"/>
  <c r="AQ213" i="38"/>
  <c r="BD206" i="38"/>
  <c r="BE206" i="38"/>
  <c r="AZ208" i="38"/>
  <c r="BA208" i="38"/>
  <c r="M228" i="38"/>
  <c r="L228" i="38"/>
  <c r="AR212" i="38"/>
  <c r="AS212" i="38"/>
  <c r="CH228" i="38"/>
  <c r="K243" i="27" l="1"/>
  <c r="J242" i="27"/>
  <c r="O242" i="27"/>
  <c r="O242" i="26"/>
  <c r="J242" i="26"/>
  <c r="K243" i="26"/>
  <c r="K309" i="25"/>
  <c r="J308" i="25"/>
  <c r="O308" i="25"/>
  <c r="K251" i="5"/>
  <c r="O250" i="5"/>
  <c r="J250" i="5"/>
  <c r="AA235" i="26"/>
  <c r="AB227" i="13"/>
  <c r="AA235" i="25"/>
  <c r="AA235" i="27"/>
  <c r="AA235" i="5"/>
  <c r="J230" i="38"/>
  <c r="K230" i="38"/>
  <c r="AC221" i="38"/>
  <c r="AB221" i="38"/>
  <c r="R226" i="38"/>
  <c r="S226" i="38"/>
  <c r="BG206" i="38"/>
  <c r="BF206" i="38"/>
  <c r="Z222" i="38"/>
  <c r="AA222" i="38"/>
  <c r="AY210" i="38"/>
  <c r="AX210" i="38"/>
  <c r="W224" i="38"/>
  <c r="V224" i="38"/>
  <c r="AL216" i="38"/>
  <c r="AM216" i="38"/>
  <c r="AA230" i="13"/>
  <c r="Z238" i="27"/>
  <c r="E232" i="38"/>
  <c r="Z238" i="26"/>
  <c r="Z238" i="25"/>
  <c r="Z238" i="5"/>
  <c r="BV198" i="38"/>
  <c r="BW198" i="38"/>
  <c r="AE220" i="38"/>
  <c r="AD220" i="38"/>
  <c r="AJ217" i="38"/>
  <c r="AK217" i="38"/>
  <c r="BL203" i="38"/>
  <c r="BM203" i="38"/>
  <c r="F232" i="38"/>
  <c r="I231" i="38"/>
  <c r="H231" i="38"/>
  <c r="BA209" i="38"/>
  <c r="AZ209" i="38"/>
  <c r="Q227" i="38"/>
  <c r="P227" i="38"/>
  <c r="AP214" i="38"/>
  <c r="AQ214" i="38"/>
  <c r="M229" i="38"/>
  <c r="L229" i="38"/>
  <c r="BN202" i="38"/>
  <c r="BO202" i="38"/>
  <c r="T225" i="38"/>
  <c r="U225" i="38"/>
  <c r="BU199" i="38"/>
  <c r="BT199" i="38"/>
  <c r="BZ196" i="38"/>
  <c r="CA196" i="38"/>
  <c r="BE207" i="38"/>
  <c r="BD207" i="38"/>
  <c r="AU212" i="38"/>
  <c r="AT212" i="38"/>
  <c r="AW211" i="38"/>
  <c r="AV211" i="38"/>
  <c r="BJ204" i="38"/>
  <c r="BK204" i="38"/>
  <c r="AI218" i="38"/>
  <c r="AH218" i="38"/>
  <c r="X223" i="38"/>
  <c r="Y223" i="38"/>
  <c r="BY197" i="38"/>
  <c r="BX197" i="38"/>
  <c r="BC208" i="38"/>
  <c r="BB208" i="38"/>
  <c r="AN215" i="38"/>
  <c r="AO215" i="38"/>
  <c r="CF193" i="38"/>
  <c r="CG193" i="38"/>
  <c r="AS213" i="38"/>
  <c r="AR213" i="38"/>
  <c r="N228" i="38"/>
  <c r="O228" i="38"/>
  <c r="BS200" i="38"/>
  <c r="BR200" i="38"/>
  <c r="BH205" i="38"/>
  <c r="BI205" i="38"/>
  <c r="CB195" i="38"/>
  <c r="CC195" i="38"/>
  <c r="BQ201" i="38"/>
  <c r="BP201" i="38"/>
  <c r="CE194" i="38"/>
  <c r="CD194" i="38"/>
  <c r="AG219" i="38"/>
  <c r="AF219" i="38"/>
  <c r="CH229" i="38"/>
  <c r="K244" i="27" l="1"/>
  <c r="O243" i="27"/>
  <c r="J243" i="27"/>
  <c r="K244" i="26"/>
  <c r="O243" i="26"/>
  <c r="J243" i="26"/>
  <c r="K310" i="25"/>
  <c r="O309" i="25"/>
  <c r="J309" i="25"/>
  <c r="K252" i="5"/>
  <c r="O251" i="5"/>
  <c r="J251" i="5"/>
  <c r="AA236" i="27"/>
  <c r="AB228" i="13"/>
  <c r="AA236" i="25"/>
  <c r="AA236" i="5"/>
  <c r="AA236" i="26"/>
  <c r="BD208" i="38"/>
  <c r="BE208" i="38"/>
  <c r="N229" i="38"/>
  <c r="O229" i="38"/>
  <c r="BL204" i="38"/>
  <c r="BM204" i="38"/>
  <c r="BZ197" i="38"/>
  <c r="CA197" i="38"/>
  <c r="AN216" i="38"/>
  <c r="AO216" i="38"/>
  <c r="AQ215" i="38"/>
  <c r="AP215" i="38"/>
  <c r="BP202" i="38"/>
  <c r="BQ202" i="38"/>
  <c r="AF220" i="38"/>
  <c r="AG220" i="38"/>
  <c r="Z239" i="27"/>
  <c r="Z239" i="26"/>
  <c r="E233" i="38"/>
  <c r="Z239" i="5"/>
  <c r="AA231" i="13"/>
  <c r="Z239" i="25"/>
  <c r="L230" i="38"/>
  <c r="M230" i="38"/>
  <c r="AX211" i="38"/>
  <c r="AY211" i="38"/>
  <c r="F233" i="38"/>
  <c r="H232" i="38"/>
  <c r="I232" i="38"/>
  <c r="CE195" i="38"/>
  <c r="CD195" i="38"/>
  <c r="AR214" i="38"/>
  <c r="AS214" i="38"/>
  <c r="AI219" i="38"/>
  <c r="AH219" i="38"/>
  <c r="AV212" i="38"/>
  <c r="AW212" i="38"/>
  <c r="S227" i="38"/>
  <c r="R227" i="38"/>
  <c r="BO203" i="38"/>
  <c r="BN203" i="38"/>
  <c r="Y224" i="38"/>
  <c r="X224" i="38"/>
  <c r="K231" i="38"/>
  <c r="J231" i="38"/>
  <c r="CB196" i="38"/>
  <c r="CC196" i="38"/>
  <c r="AC222" i="38"/>
  <c r="AB222" i="38"/>
  <c r="BH206" i="38"/>
  <c r="BI206" i="38"/>
  <c r="BJ205" i="38"/>
  <c r="BK205" i="38"/>
  <c r="Z223" i="38"/>
  <c r="AA223" i="38"/>
  <c r="V225" i="38"/>
  <c r="W225" i="38"/>
  <c r="T226" i="38"/>
  <c r="U226" i="38"/>
  <c r="BS201" i="38"/>
  <c r="BR201" i="38"/>
  <c r="Q228" i="38"/>
  <c r="P228" i="38"/>
  <c r="AT213" i="38"/>
  <c r="AU213" i="38"/>
  <c r="BV199" i="38"/>
  <c r="BW199" i="38"/>
  <c r="BY198" i="38"/>
  <c r="BX198" i="38"/>
  <c r="CF194" i="38"/>
  <c r="CG194" i="38"/>
  <c r="BU200" i="38"/>
  <c r="BT200" i="38"/>
  <c r="AJ218" i="38"/>
  <c r="AK218" i="38"/>
  <c r="BG207" i="38"/>
  <c r="BF207" i="38"/>
  <c r="BB209" i="38"/>
  <c r="BC209" i="38"/>
  <c r="AL217" i="38"/>
  <c r="AM217" i="38"/>
  <c r="BA210" i="38"/>
  <c r="AZ210" i="38"/>
  <c r="AD221" i="38"/>
  <c r="AE221" i="38"/>
  <c r="CH230" i="38"/>
  <c r="J244" i="27" l="1"/>
  <c r="K245" i="27"/>
  <c r="O244" i="27"/>
  <c r="K245" i="26"/>
  <c r="O244" i="26"/>
  <c r="J244" i="26"/>
  <c r="K253" i="5"/>
  <c r="J252" i="5"/>
  <c r="O252" i="5"/>
  <c r="K311" i="25"/>
  <c r="J310" i="25"/>
  <c r="O310" i="25"/>
  <c r="AA237" i="27"/>
  <c r="AA237" i="25"/>
  <c r="AA237" i="26"/>
  <c r="AA237" i="5"/>
  <c r="AB229" i="13"/>
  <c r="BV200" i="38"/>
  <c r="BW200" i="38"/>
  <c r="AD222" i="38"/>
  <c r="AE222" i="38"/>
  <c r="AZ211" i="38"/>
  <c r="BA211" i="38"/>
  <c r="AQ216" i="38"/>
  <c r="AP216" i="38"/>
  <c r="CF195" i="38"/>
  <c r="CG195" i="38"/>
  <c r="BD209" i="38"/>
  <c r="BE209" i="38"/>
  <c r="CD196" i="38"/>
  <c r="CE196" i="38"/>
  <c r="AH220" i="38"/>
  <c r="AI220" i="38"/>
  <c r="AL218" i="38"/>
  <c r="AM218" i="38"/>
  <c r="BX199" i="38"/>
  <c r="BY199" i="38"/>
  <c r="W226" i="38"/>
  <c r="V226" i="38"/>
  <c r="BK206" i="38"/>
  <c r="BJ206" i="38"/>
  <c r="Z240" i="25"/>
  <c r="AA232" i="13"/>
  <c r="Z240" i="27"/>
  <c r="E234" i="38"/>
  <c r="Z240" i="5"/>
  <c r="Z240" i="26"/>
  <c r="P229" i="38"/>
  <c r="Q229" i="38"/>
  <c r="BQ203" i="38"/>
  <c r="BP203" i="38"/>
  <c r="AV213" i="38"/>
  <c r="AW213" i="38"/>
  <c r="AT214" i="38"/>
  <c r="AU214" i="38"/>
  <c r="BG208" i="38"/>
  <c r="BF208" i="38"/>
  <c r="O230" i="38"/>
  <c r="N230" i="38"/>
  <c r="BH207" i="38"/>
  <c r="BI207" i="38"/>
  <c r="BZ198" i="38"/>
  <c r="CA198" i="38"/>
  <c r="BU201" i="38"/>
  <c r="BT201" i="38"/>
  <c r="M231" i="38"/>
  <c r="L231" i="38"/>
  <c r="X225" i="38"/>
  <c r="Y225" i="38"/>
  <c r="S228" i="38"/>
  <c r="R228" i="38"/>
  <c r="AG221" i="38"/>
  <c r="AF221" i="38"/>
  <c r="BL205" i="38"/>
  <c r="BM205" i="38"/>
  <c r="AY212" i="38"/>
  <c r="AX212" i="38"/>
  <c r="K232" i="38"/>
  <c r="J232" i="38"/>
  <c r="BR202" i="38"/>
  <c r="BS202" i="38"/>
  <c r="BO204" i="38"/>
  <c r="BN204" i="38"/>
  <c r="AN217" i="38"/>
  <c r="AO217" i="38"/>
  <c r="T227" i="38"/>
  <c r="U227" i="38"/>
  <c r="AB223" i="38"/>
  <c r="AC223" i="38"/>
  <c r="CB197" i="38"/>
  <c r="CC197" i="38"/>
  <c r="BC210" i="38"/>
  <c r="BB210" i="38"/>
  <c r="AA224" i="38"/>
  <c r="Z224" i="38"/>
  <c r="AK219" i="38"/>
  <c r="AJ219" i="38"/>
  <c r="F234" i="38"/>
  <c r="H233" i="38"/>
  <c r="I233" i="38"/>
  <c r="AR215" i="38"/>
  <c r="AS215" i="38"/>
  <c r="CH231" i="38"/>
  <c r="O245" i="27" l="1"/>
  <c r="J245" i="27"/>
  <c r="K246" i="27"/>
  <c r="O245" i="26"/>
  <c r="K246" i="26"/>
  <c r="J245" i="26"/>
  <c r="K254" i="5"/>
  <c r="O253" i="5"/>
  <c r="J253" i="5"/>
  <c r="K312" i="25"/>
  <c r="O311" i="25"/>
  <c r="J311" i="25"/>
  <c r="AA238" i="26"/>
  <c r="AA238" i="5"/>
  <c r="AB230" i="13"/>
  <c r="AA238" i="27"/>
  <c r="AA238" i="25"/>
  <c r="CE197" i="38"/>
  <c r="CD197" i="38"/>
  <c r="BO205" i="38"/>
  <c r="BN205" i="38"/>
  <c r="AM219" i="38"/>
  <c r="AL219" i="38"/>
  <c r="BV201" i="38"/>
  <c r="BW201" i="38"/>
  <c r="BX200" i="38"/>
  <c r="BY200" i="38"/>
  <c r="BT202" i="38"/>
  <c r="BU202" i="38"/>
  <c r="S229" i="38"/>
  <c r="R229" i="38"/>
  <c r="J233" i="38"/>
  <c r="K233" i="38"/>
  <c r="BP204" i="38"/>
  <c r="BQ204" i="38"/>
  <c r="O231" i="38"/>
  <c r="N231" i="38"/>
  <c r="Q230" i="38"/>
  <c r="P230" i="38"/>
  <c r="BR203" i="38"/>
  <c r="BS203" i="38"/>
  <c r="CA199" i="38"/>
  <c r="BZ199" i="38"/>
  <c r="BF209" i="38"/>
  <c r="BG209" i="38"/>
  <c r="AF222" i="38"/>
  <c r="AG222" i="38"/>
  <c r="BL206" i="38"/>
  <c r="BM206" i="38"/>
  <c r="AB224" i="38"/>
  <c r="AC224" i="38"/>
  <c r="W227" i="38"/>
  <c r="V227" i="38"/>
  <c r="CB198" i="38"/>
  <c r="CC198" i="38"/>
  <c r="AV214" i="38"/>
  <c r="AW214" i="38"/>
  <c r="Y226" i="38"/>
  <c r="X226" i="38"/>
  <c r="AH221" i="38"/>
  <c r="AI221" i="38"/>
  <c r="AO218" i="38"/>
  <c r="AN218" i="38"/>
  <c r="M232" i="38"/>
  <c r="L232" i="38"/>
  <c r="AU215" i="38"/>
  <c r="AT215" i="38"/>
  <c r="BE210" i="38"/>
  <c r="BD210" i="38"/>
  <c r="AZ212" i="38"/>
  <c r="BA212" i="38"/>
  <c r="Z241" i="27"/>
  <c r="E235" i="38"/>
  <c r="Z241" i="25"/>
  <c r="Z241" i="5"/>
  <c r="AA233" i="13"/>
  <c r="Z241" i="26"/>
  <c r="CG196" i="38"/>
  <c r="CF196" i="38"/>
  <c r="BB211" i="38"/>
  <c r="BC211" i="38"/>
  <c r="F235" i="38"/>
  <c r="H234" i="38"/>
  <c r="I234" i="38"/>
  <c r="BH208" i="38"/>
  <c r="BI208" i="38"/>
  <c r="AE223" i="38"/>
  <c r="AD223" i="38"/>
  <c r="AS216" i="38"/>
  <c r="AR216" i="38"/>
  <c r="U228" i="38"/>
  <c r="T228" i="38"/>
  <c r="AJ220" i="38"/>
  <c r="AK220" i="38"/>
  <c r="AQ217" i="38"/>
  <c r="AP217" i="38"/>
  <c r="Z225" i="38"/>
  <c r="AA225" i="38"/>
  <c r="BK207" i="38"/>
  <c r="BJ207" i="38"/>
  <c r="AX213" i="38"/>
  <c r="AY213" i="38"/>
  <c r="CH232" i="38"/>
  <c r="J246" i="27" l="1"/>
  <c r="O246" i="27"/>
  <c r="K247" i="27"/>
  <c r="K247" i="26"/>
  <c r="J246" i="26"/>
  <c r="O246" i="26"/>
  <c r="K313" i="25"/>
  <c r="O312" i="25"/>
  <c r="J312" i="25"/>
  <c r="K255" i="5"/>
  <c r="J254" i="5"/>
  <c r="O254" i="5"/>
  <c r="AA239" i="5"/>
  <c r="AA239" i="25"/>
  <c r="AA239" i="27"/>
  <c r="AB231" i="13"/>
  <c r="AA239" i="26"/>
  <c r="CG197" i="38"/>
  <c r="CF197" i="38"/>
  <c r="AD224" i="38"/>
  <c r="AE224" i="38"/>
  <c r="Z242" i="5"/>
  <c r="E236" i="38"/>
  <c r="AA234" i="13"/>
  <c r="Z242" i="27"/>
  <c r="Z242" i="26"/>
  <c r="Z242" i="25"/>
  <c r="BN206" i="38"/>
  <c r="BO206" i="38"/>
  <c r="J234" i="38"/>
  <c r="K234" i="38"/>
  <c r="AK221" i="38"/>
  <c r="AJ221" i="38"/>
  <c r="BH209" i="38"/>
  <c r="BI209" i="38"/>
  <c r="BW202" i="38"/>
  <c r="BV202" i="38"/>
  <c r="AU216" i="38"/>
  <c r="AT216" i="38"/>
  <c r="Z226" i="38"/>
  <c r="AA226" i="38"/>
  <c r="BS204" i="38"/>
  <c r="BR204" i="38"/>
  <c r="AS217" i="38"/>
  <c r="AR217" i="38"/>
  <c r="O232" i="38"/>
  <c r="N232" i="38"/>
  <c r="BU203" i="38"/>
  <c r="BT203" i="38"/>
  <c r="BX201" i="38"/>
  <c r="BY201" i="38"/>
  <c r="AQ218" i="38"/>
  <c r="AP218" i="38"/>
  <c r="R230" i="38"/>
  <c r="S230" i="38"/>
  <c r="U229" i="38"/>
  <c r="T229" i="38"/>
  <c r="AN219" i="38"/>
  <c r="AO219" i="38"/>
  <c r="F236" i="38"/>
  <c r="H235" i="38"/>
  <c r="I235" i="38"/>
  <c r="CB199" i="38"/>
  <c r="CC199" i="38"/>
  <c r="AC225" i="38"/>
  <c r="AB225" i="38"/>
  <c r="CA200" i="38"/>
  <c r="BZ200" i="38"/>
  <c r="AF223" i="38"/>
  <c r="AG223" i="38"/>
  <c r="AY214" i="38"/>
  <c r="AX214" i="38"/>
  <c r="BA213" i="38"/>
  <c r="AZ213" i="38"/>
  <c r="AL220" i="38"/>
  <c r="AM220" i="38"/>
  <c r="BJ208" i="38"/>
  <c r="BK208" i="38"/>
  <c r="BB212" i="38"/>
  <c r="BC212" i="38"/>
  <c r="CD198" i="38"/>
  <c r="CE198" i="38"/>
  <c r="AH222" i="38"/>
  <c r="AI222" i="38"/>
  <c r="AV215" i="38"/>
  <c r="AW215" i="38"/>
  <c r="BD211" i="38"/>
  <c r="BE211" i="38"/>
  <c r="L233" i="38"/>
  <c r="M233" i="38"/>
  <c r="BM207" i="38"/>
  <c r="BL207" i="38"/>
  <c r="V228" i="38"/>
  <c r="W228" i="38"/>
  <c r="BG210" i="38"/>
  <c r="BF210" i="38"/>
  <c r="X227" i="38"/>
  <c r="Y227" i="38"/>
  <c r="P231" i="38"/>
  <c r="Q231" i="38"/>
  <c r="BQ205" i="38"/>
  <c r="BP205" i="38"/>
  <c r="CH233" i="38"/>
  <c r="J247" i="27" l="1"/>
  <c r="O247" i="27"/>
  <c r="K248" i="27"/>
  <c r="K248" i="26"/>
  <c r="J247" i="26"/>
  <c r="O247" i="26"/>
  <c r="K256" i="5"/>
  <c r="J255" i="5"/>
  <c r="O255" i="5"/>
  <c r="K314" i="25"/>
  <c r="J313" i="25"/>
  <c r="O313" i="25"/>
  <c r="AB232" i="13"/>
  <c r="AA240" i="26"/>
  <c r="AA240" i="5"/>
  <c r="AA240" i="27"/>
  <c r="AA240" i="25"/>
  <c r="AE225" i="38"/>
  <c r="AD225" i="38"/>
  <c r="CF198" i="38"/>
  <c r="CG198" i="38"/>
  <c r="BW203" i="38"/>
  <c r="BV203" i="38"/>
  <c r="Q232" i="38"/>
  <c r="P232" i="38"/>
  <c r="S231" i="38"/>
  <c r="R231" i="38"/>
  <c r="AJ222" i="38"/>
  <c r="AK222" i="38"/>
  <c r="AN220" i="38"/>
  <c r="AO220" i="38"/>
  <c r="BT204" i="38"/>
  <c r="BU204" i="38"/>
  <c r="AF224" i="38"/>
  <c r="AG224" i="38"/>
  <c r="AQ219" i="38"/>
  <c r="AP219" i="38"/>
  <c r="BJ209" i="38"/>
  <c r="BK209" i="38"/>
  <c r="Z227" i="38"/>
  <c r="AA227" i="38"/>
  <c r="AL221" i="38"/>
  <c r="AM221" i="38"/>
  <c r="BG211" i="38"/>
  <c r="BF211" i="38"/>
  <c r="CD199" i="38"/>
  <c r="CE199" i="38"/>
  <c r="AW216" i="38"/>
  <c r="AV216" i="38"/>
  <c r="BS205" i="38"/>
  <c r="BR205" i="38"/>
  <c r="U230" i="38"/>
  <c r="T230" i="38"/>
  <c r="L234" i="38"/>
  <c r="M234" i="38"/>
  <c r="Z243" i="26"/>
  <c r="Z243" i="27"/>
  <c r="Z243" i="5"/>
  <c r="Z243" i="25"/>
  <c r="E237" i="38"/>
  <c r="AA235" i="13"/>
  <c r="CA201" i="38"/>
  <c r="BZ201" i="38"/>
  <c r="BI210" i="38"/>
  <c r="BH210" i="38"/>
  <c r="BE212" i="38"/>
  <c r="BD212" i="38"/>
  <c r="X228" i="38"/>
  <c r="Y228" i="38"/>
  <c r="AX215" i="38"/>
  <c r="AY215" i="38"/>
  <c r="BL208" i="38"/>
  <c r="BM208" i="38"/>
  <c r="AH223" i="38"/>
  <c r="AI223" i="38"/>
  <c r="K235" i="38"/>
  <c r="J235" i="38"/>
  <c r="AR218" i="38"/>
  <c r="AS218" i="38"/>
  <c r="AT217" i="38"/>
  <c r="AU217" i="38"/>
  <c r="BY202" i="38"/>
  <c r="BX202" i="38"/>
  <c r="BB213" i="38"/>
  <c r="BC213" i="38"/>
  <c r="N233" i="38"/>
  <c r="O233" i="38"/>
  <c r="V229" i="38"/>
  <c r="W229" i="38"/>
  <c r="AZ214" i="38"/>
  <c r="BA214" i="38"/>
  <c r="AB226" i="38"/>
  <c r="AC226" i="38"/>
  <c r="BO207" i="38"/>
  <c r="BN207" i="38"/>
  <c r="CB200" i="38"/>
  <c r="CC200" i="38"/>
  <c r="I236" i="38"/>
  <c r="H236" i="38"/>
  <c r="F237" i="38"/>
  <c r="BQ206" i="38"/>
  <c r="BP206" i="38"/>
  <c r="CH234" i="38"/>
  <c r="J248" i="27" l="1"/>
  <c r="K249" i="27"/>
  <c r="O248" i="27"/>
  <c r="K249" i="26"/>
  <c r="J248" i="26"/>
  <c r="O248" i="26"/>
  <c r="K315" i="25"/>
  <c r="J314" i="25"/>
  <c r="O314" i="25"/>
  <c r="K257" i="5"/>
  <c r="J256" i="5"/>
  <c r="O256" i="5"/>
  <c r="AA241" i="26"/>
  <c r="AA241" i="27"/>
  <c r="AA241" i="25"/>
  <c r="AA241" i="5"/>
  <c r="AB233" i="13"/>
  <c r="AK223" i="38"/>
  <c r="AJ223" i="38"/>
  <c r="T231" i="38"/>
  <c r="U231" i="38"/>
  <c r="AH224" i="38"/>
  <c r="AI224" i="38"/>
  <c r="Y229" i="38"/>
  <c r="X229" i="38"/>
  <c r="R232" i="38"/>
  <c r="S232" i="38"/>
  <c r="BQ207" i="38"/>
  <c r="BP207" i="38"/>
  <c r="CB201" i="38"/>
  <c r="CC201" i="38"/>
  <c r="AC227" i="38"/>
  <c r="AB227" i="38"/>
  <c r="K236" i="38"/>
  <c r="J236" i="38"/>
  <c r="BZ202" i="38"/>
  <c r="CA202" i="38"/>
  <c r="BF212" i="38"/>
  <c r="BG212" i="38"/>
  <c r="Z244" i="25"/>
  <c r="AA236" i="13"/>
  <c r="Z244" i="27"/>
  <c r="Z244" i="26"/>
  <c r="E238" i="38"/>
  <c r="Z244" i="5"/>
  <c r="AM222" i="38"/>
  <c r="AL222" i="38"/>
  <c r="AN221" i="38"/>
  <c r="AO221" i="38"/>
  <c r="BO208" i="38"/>
  <c r="BN208" i="38"/>
  <c r="BV204" i="38"/>
  <c r="BW204" i="38"/>
  <c r="BR206" i="38"/>
  <c r="BS206" i="38"/>
  <c r="AT218" i="38"/>
  <c r="AU218" i="38"/>
  <c r="AZ215" i="38"/>
  <c r="BA215" i="38"/>
  <c r="BX203" i="38"/>
  <c r="BY203" i="38"/>
  <c r="BB214" i="38"/>
  <c r="BC214" i="38"/>
  <c r="BU205" i="38"/>
  <c r="BT205" i="38"/>
  <c r="AG225" i="38"/>
  <c r="AF225" i="38"/>
  <c r="BJ210" i="38"/>
  <c r="BK210" i="38"/>
  <c r="CE200" i="38"/>
  <c r="CD200" i="38"/>
  <c r="M235" i="38"/>
  <c r="L235" i="38"/>
  <c r="N234" i="38"/>
  <c r="O234" i="38"/>
  <c r="CG199" i="38"/>
  <c r="CF199" i="38"/>
  <c r="BM209" i="38"/>
  <c r="BL209" i="38"/>
  <c r="AP220" i="38"/>
  <c r="AQ220" i="38"/>
  <c r="AW217" i="38"/>
  <c r="AV217" i="38"/>
  <c r="AY216" i="38"/>
  <c r="AX216" i="38"/>
  <c r="Q233" i="38"/>
  <c r="P233" i="38"/>
  <c r="H237" i="38"/>
  <c r="I237" i="38"/>
  <c r="F238" i="38"/>
  <c r="AD226" i="38"/>
  <c r="AE226" i="38"/>
  <c r="BE213" i="38"/>
  <c r="BD213" i="38"/>
  <c r="Z228" i="38"/>
  <c r="AA228" i="38"/>
  <c r="W230" i="38"/>
  <c r="V230" i="38"/>
  <c r="BH211" i="38"/>
  <c r="BI211" i="38"/>
  <c r="AR219" i="38"/>
  <c r="AS219" i="38"/>
  <c r="CH235" i="38"/>
  <c r="O249" i="27" l="1"/>
  <c r="K250" i="27"/>
  <c r="J249" i="27"/>
  <c r="J249" i="26"/>
  <c r="O249" i="26"/>
  <c r="K250" i="26"/>
  <c r="K316" i="25"/>
  <c r="O315" i="25"/>
  <c r="J315" i="25"/>
  <c r="K258" i="5"/>
  <c r="J257" i="5"/>
  <c r="O257" i="5"/>
  <c r="AA242" i="27"/>
  <c r="AA242" i="26"/>
  <c r="AA242" i="5"/>
  <c r="AB234" i="13"/>
  <c r="AA242" i="25"/>
  <c r="Y230" i="38"/>
  <c r="X230" i="38"/>
  <c r="Q234" i="38"/>
  <c r="P234" i="38"/>
  <c r="AR220" i="38"/>
  <c r="AS220" i="38"/>
  <c r="BN209" i="38"/>
  <c r="BO209" i="38"/>
  <c r="BJ211" i="38"/>
  <c r="BK211" i="38"/>
  <c r="AF226" i="38"/>
  <c r="AG226" i="38"/>
  <c r="AY217" i="38"/>
  <c r="AX217" i="38"/>
  <c r="AH225" i="38"/>
  <c r="AI225" i="38"/>
  <c r="BP208" i="38"/>
  <c r="BQ208" i="38"/>
  <c r="CC202" i="38"/>
  <c r="CB202" i="38"/>
  <c r="V231" i="38"/>
  <c r="W231" i="38"/>
  <c r="AV218" i="38"/>
  <c r="AW218" i="38"/>
  <c r="AD227" i="38"/>
  <c r="AE227" i="38"/>
  <c r="AB228" i="38"/>
  <c r="AC228" i="38"/>
  <c r="CG200" i="38"/>
  <c r="CF200" i="38"/>
  <c r="BG213" i="38"/>
  <c r="BF213" i="38"/>
  <c r="BE214" i="38"/>
  <c r="BD214" i="38"/>
  <c r="BU206" i="38"/>
  <c r="BT206" i="38"/>
  <c r="M236" i="38"/>
  <c r="L236" i="38"/>
  <c r="BV205" i="38"/>
  <c r="BW205" i="38"/>
  <c r="U232" i="38"/>
  <c r="T232" i="38"/>
  <c r="K237" i="38"/>
  <c r="J237" i="38"/>
  <c r="R233" i="38"/>
  <c r="S233" i="38"/>
  <c r="AN222" i="38"/>
  <c r="AO222" i="38"/>
  <c r="AT219" i="38"/>
  <c r="AU219" i="38"/>
  <c r="BA216" i="38"/>
  <c r="AZ216" i="38"/>
  <c r="BI212" i="38"/>
  <c r="BH212" i="38"/>
  <c r="CD201" i="38"/>
  <c r="CE201" i="38"/>
  <c r="AK224" i="38"/>
  <c r="AJ224" i="38"/>
  <c r="H238" i="38"/>
  <c r="I238" i="38"/>
  <c r="F239" i="38"/>
  <c r="BB215" i="38"/>
  <c r="BC215" i="38"/>
  <c r="AL223" i="38"/>
  <c r="AM223" i="38"/>
  <c r="O235" i="38"/>
  <c r="N235" i="38"/>
  <c r="AQ221" i="38"/>
  <c r="AP221" i="38"/>
  <c r="AA229" i="38"/>
  <c r="Z229" i="38"/>
  <c r="BM210" i="38"/>
  <c r="BL210" i="38"/>
  <c r="CA203" i="38"/>
  <c r="BZ203" i="38"/>
  <c r="BY204" i="38"/>
  <c r="BX204" i="38"/>
  <c r="E239" i="38"/>
  <c r="Z245" i="26"/>
  <c r="Z245" i="25"/>
  <c r="AA237" i="13"/>
  <c r="Z245" i="5"/>
  <c r="Z245" i="27"/>
  <c r="BS207" i="38"/>
  <c r="BR207" i="38"/>
  <c r="CH236" i="38"/>
  <c r="K251" i="27" l="1"/>
  <c r="O250" i="27"/>
  <c r="J250" i="27"/>
  <c r="K251" i="26"/>
  <c r="O250" i="26"/>
  <c r="J250" i="26"/>
  <c r="K317" i="25"/>
  <c r="J316" i="25"/>
  <c r="O316" i="25"/>
  <c r="K259" i="5"/>
  <c r="J258" i="5"/>
  <c r="O258" i="5"/>
  <c r="AA243" i="5"/>
  <c r="AA243" i="25"/>
  <c r="AB235" i="13"/>
  <c r="AA243" i="27"/>
  <c r="AA243" i="26"/>
  <c r="BF214" i="38"/>
  <c r="BG214" i="38"/>
  <c r="AA230" i="38"/>
  <c r="Z230" i="38"/>
  <c r="BR208" i="38"/>
  <c r="BS208" i="38"/>
  <c r="BX205" i="38"/>
  <c r="BY205" i="38"/>
  <c r="AY218" i="38"/>
  <c r="AX218" i="38"/>
  <c r="CB203" i="38"/>
  <c r="CC203" i="38"/>
  <c r="P235" i="38"/>
  <c r="Q235" i="38"/>
  <c r="K238" i="38"/>
  <c r="J238" i="38"/>
  <c r="AE228" i="38"/>
  <c r="AD228" i="38"/>
  <c r="AH226" i="38"/>
  <c r="AI226" i="38"/>
  <c r="V232" i="38"/>
  <c r="W232" i="38"/>
  <c r="BN210" i="38"/>
  <c r="BO210" i="38"/>
  <c r="BT207" i="38"/>
  <c r="BU207" i="38"/>
  <c r="Z246" i="5"/>
  <c r="AA238" i="13"/>
  <c r="E240" i="38"/>
  <c r="Z246" i="27"/>
  <c r="Z246" i="26"/>
  <c r="Z246" i="25"/>
  <c r="BE215" i="38"/>
  <c r="BD215" i="38"/>
  <c r="BJ212" i="38"/>
  <c r="BK212" i="38"/>
  <c r="O236" i="38"/>
  <c r="N236" i="38"/>
  <c r="BA217" i="38"/>
  <c r="AZ217" i="38"/>
  <c r="AM224" i="38"/>
  <c r="AL224" i="38"/>
  <c r="BL211" i="38"/>
  <c r="BM211" i="38"/>
  <c r="AB229" i="38"/>
  <c r="AC229" i="38"/>
  <c r="AP222" i="38"/>
  <c r="AQ222" i="38"/>
  <c r="AK225" i="38"/>
  <c r="AJ225" i="38"/>
  <c r="CA204" i="38"/>
  <c r="BZ204" i="38"/>
  <c r="AS221" i="38"/>
  <c r="AR221" i="38"/>
  <c r="F240" i="38"/>
  <c r="H239" i="38"/>
  <c r="I239" i="38"/>
  <c r="U233" i="38"/>
  <c r="T233" i="38"/>
  <c r="Y231" i="38"/>
  <c r="X231" i="38"/>
  <c r="AU220" i="38"/>
  <c r="AT220" i="38"/>
  <c r="AW219" i="38"/>
  <c r="AV219" i="38"/>
  <c r="AF227" i="38"/>
  <c r="AG227" i="38"/>
  <c r="AO223" i="38"/>
  <c r="AN223" i="38"/>
  <c r="BI213" i="38"/>
  <c r="BH213" i="38"/>
  <c r="CG201" i="38"/>
  <c r="CF201" i="38"/>
  <c r="BQ209" i="38"/>
  <c r="BP209" i="38"/>
  <c r="BB216" i="38"/>
  <c r="BC216" i="38"/>
  <c r="L237" i="38"/>
  <c r="M237" i="38"/>
  <c r="BV206" i="38"/>
  <c r="BW206" i="38"/>
  <c r="CD202" i="38"/>
  <c r="CE202" i="38"/>
  <c r="S234" i="38"/>
  <c r="R234" i="38"/>
  <c r="CH237" i="38"/>
  <c r="K252" i="27" l="1"/>
  <c r="O251" i="27"/>
  <c r="J251" i="27"/>
  <c r="K252" i="26"/>
  <c r="O251" i="26"/>
  <c r="J251" i="26"/>
  <c r="K260" i="5"/>
  <c r="O259" i="5"/>
  <c r="J259" i="5"/>
  <c r="K318" i="25"/>
  <c r="O317" i="25"/>
  <c r="J317" i="25"/>
  <c r="AA244" i="25"/>
  <c r="AA244" i="27"/>
  <c r="AA244" i="26"/>
  <c r="AB236" i="13"/>
  <c r="AA244" i="5"/>
  <c r="AY219" i="38"/>
  <c r="AX219" i="38"/>
  <c r="AZ218" i="38"/>
  <c r="BA218" i="38"/>
  <c r="BC217" i="38"/>
  <c r="BB217" i="38"/>
  <c r="AV220" i="38"/>
  <c r="AW220" i="38"/>
  <c r="L238" i="38"/>
  <c r="M238" i="38"/>
  <c r="N237" i="38"/>
  <c r="O237" i="38"/>
  <c r="AU221" i="38"/>
  <c r="AT221" i="38"/>
  <c r="BP210" i="38"/>
  <c r="BQ210" i="38"/>
  <c r="CF202" i="38"/>
  <c r="CG202" i="38"/>
  <c r="AI227" i="38"/>
  <c r="AH227" i="38"/>
  <c r="AL225" i="38"/>
  <c r="AM225" i="38"/>
  <c r="AN224" i="38"/>
  <c r="AO224" i="38"/>
  <c r="BG215" i="38"/>
  <c r="BF215" i="38"/>
  <c r="AK226" i="38"/>
  <c r="AJ226" i="38"/>
  <c r="CE203" i="38"/>
  <c r="CD203" i="38"/>
  <c r="AF228" i="38"/>
  <c r="AG228" i="38"/>
  <c r="AR222" i="38"/>
  <c r="AS222" i="38"/>
  <c r="P236" i="38"/>
  <c r="Q236" i="38"/>
  <c r="T234" i="38"/>
  <c r="U234" i="38"/>
  <c r="AQ223" i="38"/>
  <c r="AP223" i="38"/>
  <c r="Z231" i="38"/>
  <c r="AA231" i="38"/>
  <c r="AE229" i="38"/>
  <c r="AD229" i="38"/>
  <c r="Z247" i="27"/>
  <c r="Z247" i="26"/>
  <c r="Z247" i="5"/>
  <c r="E241" i="38"/>
  <c r="AA239" i="13"/>
  <c r="Z247" i="25"/>
  <c r="J239" i="38"/>
  <c r="K239" i="38"/>
  <c r="BW207" i="38"/>
  <c r="BV207" i="38"/>
  <c r="BK213" i="38"/>
  <c r="BJ213" i="38"/>
  <c r="CA205" i="38"/>
  <c r="BZ205" i="38"/>
  <c r="BD216" i="38"/>
  <c r="BE216" i="38"/>
  <c r="CC204" i="38"/>
  <c r="CB204" i="38"/>
  <c r="X232" i="38"/>
  <c r="Y232" i="38"/>
  <c r="S235" i="38"/>
  <c r="R235" i="38"/>
  <c r="BT208" i="38"/>
  <c r="BU208" i="38"/>
  <c r="BX206" i="38"/>
  <c r="BY206" i="38"/>
  <c r="BH214" i="38"/>
  <c r="BI214" i="38"/>
  <c r="H240" i="38"/>
  <c r="F241" i="38"/>
  <c r="I240" i="38"/>
  <c r="BR209" i="38"/>
  <c r="BS209" i="38"/>
  <c r="W233" i="38"/>
  <c r="V233" i="38"/>
  <c r="BN211" i="38"/>
  <c r="BO211" i="38"/>
  <c r="BL212" i="38"/>
  <c r="BM212" i="38"/>
  <c r="AB230" i="38"/>
  <c r="AC230" i="38"/>
  <c r="CH238" i="38"/>
  <c r="O252" i="27" l="1"/>
  <c r="J252" i="27"/>
  <c r="K253" i="27"/>
  <c r="O252" i="26"/>
  <c r="K253" i="26"/>
  <c r="J252" i="26"/>
  <c r="K319" i="25"/>
  <c r="J318" i="25"/>
  <c r="O318" i="25"/>
  <c r="K261" i="5"/>
  <c r="O260" i="5"/>
  <c r="J260" i="5"/>
  <c r="AA245" i="5"/>
  <c r="AB237" i="13"/>
  <c r="AA245" i="27"/>
  <c r="AA245" i="26"/>
  <c r="AA245" i="25"/>
  <c r="BH215" i="38"/>
  <c r="BI215" i="38"/>
  <c r="BQ211" i="38"/>
  <c r="BP211" i="38"/>
  <c r="BM213" i="38"/>
  <c r="BL213" i="38"/>
  <c r="CD204" i="38"/>
  <c r="CE204" i="38"/>
  <c r="AH228" i="38"/>
  <c r="AI228" i="38"/>
  <c r="BN212" i="38"/>
  <c r="BO212" i="38"/>
  <c r="I241" i="38"/>
  <c r="F242" i="38"/>
  <c r="H241" i="38"/>
  <c r="U235" i="38"/>
  <c r="T235" i="38"/>
  <c r="CC205" i="38"/>
  <c r="CB205" i="38"/>
  <c r="S236" i="38"/>
  <c r="R236" i="38"/>
  <c r="P237" i="38"/>
  <c r="Q237" i="38"/>
  <c r="BC218" i="38"/>
  <c r="BB218" i="38"/>
  <c r="K240" i="38"/>
  <c r="J240" i="38"/>
  <c r="AT222" i="38"/>
  <c r="AU222" i="38"/>
  <c r="BK214" i="38"/>
  <c r="BJ214" i="38"/>
  <c r="AR223" i="38"/>
  <c r="AS223" i="38"/>
  <c r="AQ224" i="38"/>
  <c r="AP224" i="38"/>
  <c r="BR210" i="38"/>
  <c r="BS210" i="38"/>
  <c r="BZ206" i="38"/>
  <c r="CA206" i="38"/>
  <c r="CF203" i="38"/>
  <c r="CG203" i="38"/>
  <c r="AW221" i="38"/>
  <c r="AV221" i="38"/>
  <c r="BD217" i="38"/>
  <c r="BE217" i="38"/>
  <c r="AB231" i="38"/>
  <c r="AC231" i="38"/>
  <c r="AA232" i="38"/>
  <c r="Z232" i="38"/>
  <c r="AX220" i="38"/>
  <c r="AY220" i="38"/>
  <c r="AE230" i="38"/>
  <c r="AD230" i="38"/>
  <c r="BU209" i="38"/>
  <c r="BT209" i="38"/>
  <c r="W234" i="38"/>
  <c r="V234" i="38"/>
  <c r="AN225" i="38"/>
  <c r="AO225" i="38"/>
  <c r="AZ219" i="38"/>
  <c r="BA219" i="38"/>
  <c r="N238" i="38"/>
  <c r="O238" i="38"/>
  <c r="X233" i="38"/>
  <c r="Y233" i="38"/>
  <c r="Z248" i="25"/>
  <c r="AA240" i="13"/>
  <c r="E242" i="38"/>
  <c r="Z248" i="27"/>
  <c r="Z248" i="5"/>
  <c r="Z248" i="26"/>
  <c r="BY207" i="38"/>
  <c r="BX207" i="38"/>
  <c r="BW208" i="38"/>
  <c r="BV208" i="38"/>
  <c r="BF216" i="38"/>
  <c r="BG216" i="38"/>
  <c r="M239" i="38"/>
  <c r="L239" i="38"/>
  <c r="AG229" i="38"/>
  <c r="AF229" i="38"/>
  <c r="AM226" i="38"/>
  <c r="AL226" i="38"/>
  <c r="AJ227" i="38"/>
  <c r="AK227" i="38"/>
  <c r="CH239" i="38"/>
  <c r="K254" i="27" l="1"/>
  <c r="J253" i="27"/>
  <c r="O253" i="27"/>
  <c r="K254" i="26"/>
  <c r="J253" i="26"/>
  <c r="O253" i="26"/>
  <c r="K320" i="25"/>
  <c r="J319" i="25"/>
  <c r="O319" i="25"/>
  <c r="K262" i="5"/>
  <c r="O261" i="5"/>
  <c r="J261" i="5"/>
  <c r="AA246" i="27"/>
  <c r="AA246" i="26"/>
  <c r="AA246" i="25"/>
  <c r="AA246" i="5"/>
  <c r="AB238" i="13"/>
  <c r="BZ207" i="38"/>
  <c r="CA207" i="38"/>
  <c r="AZ220" i="38"/>
  <c r="BA220" i="38"/>
  <c r="BK215" i="38"/>
  <c r="BJ215" i="38"/>
  <c r="BW209" i="38"/>
  <c r="BV209" i="38"/>
  <c r="BM214" i="38"/>
  <c r="BL214" i="38"/>
  <c r="AY221" i="38"/>
  <c r="AX221" i="38"/>
  <c r="AS224" i="38"/>
  <c r="AR224" i="38"/>
  <c r="L240" i="38"/>
  <c r="M240" i="38"/>
  <c r="CD205" i="38"/>
  <c r="CE205" i="38"/>
  <c r="BQ212" i="38"/>
  <c r="BP212" i="38"/>
  <c r="AK228" i="38"/>
  <c r="AJ228" i="38"/>
  <c r="Z233" i="38"/>
  <c r="AA233" i="38"/>
  <c r="AT223" i="38"/>
  <c r="AU223" i="38"/>
  <c r="Q238" i="38"/>
  <c r="P238" i="38"/>
  <c r="AD231" i="38"/>
  <c r="AE231" i="38"/>
  <c r="CB206" i="38"/>
  <c r="CC206" i="38"/>
  <c r="R237" i="38"/>
  <c r="S237" i="38"/>
  <c r="F243" i="38"/>
  <c r="I242" i="38"/>
  <c r="H242" i="38"/>
  <c r="BO213" i="38"/>
  <c r="BN213" i="38"/>
  <c r="AI229" i="38"/>
  <c r="AH229" i="38"/>
  <c r="AC232" i="38"/>
  <c r="AB232" i="38"/>
  <c r="V235" i="38"/>
  <c r="W235" i="38"/>
  <c r="K241" i="38"/>
  <c r="J241" i="38"/>
  <c r="AM227" i="38"/>
  <c r="AL227" i="38"/>
  <c r="AG230" i="38"/>
  <c r="AF230" i="38"/>
  <c r="T236" i="38"/>
  <c r="U236" i="38"/>
  <c r="AQ225" i="38"/>
  <c r="AP225" i="38"/>
  <c r="Y234" i="38"/>
  <c r="X234" i="38"/>
  <c r="BD218" i="38"/>
  <c r="BE218" i="38"/>
  <c r="O239" i="38"/>
  <c r="N239" i="38"/>
  <c r="CF204" i="38"/>
  <c r="CG204" i="38"/>
  <c r="BI216" i="38"/>
  <c r="BH216" i="38"/>
  <c r="AO226" i="38"/>
  <c r="AN226" i="38"/>
  <c r="BX208" i="38"/>
  <c r="BY208" i="38"/>
  <c r="Z249" i="27"/>
  <c r="Z249" i="25"/>
  <c r="E243" i="38"/>
  <c r="Z249" i="5"/>
  <c r="AA241" i="13"/>
  <c r="Z249" i="26"/>
  <c r="BB219" i="38"/>
  <c r="BC219" i="38"/>
  <c r="BG217" i="38"/>
  <c r="BF217" i="38"/>
  <c r="BT210" i="38"/>
  <c r="BU210" i="38"/>
  <c r="AW222" i="38"/>
  <c r="AV222" i="38"/>
  <c r="BR211" i="38"/>
  <c r="BS211" i="38"/>
  <c r="CH240" i="38"/>
  <c r="J254" i="27" l="1"/>
  <c r="O254" i="27"/>
  <c r="K255" i="27"/>
  <c r="K255" i="26"/>
  <c r="J254" i="26"/>
  <c r="O254" i="26"/>
  <c r="K263" i="5"/>
  <c r="J262" i="5"/>
  <c r="O262" i="5"/>
  <c r="K321" i="25"/>
  <c r="J320" i="25"/>
  <c r="O320" i="25"/>
  <c r="AB239" i="13"/>
  <c r="AA247" i="27"/>
  <c r="AA247" i="26"/>
  <c r="AA247" i="5"/>
  <c r="AA247" i="25"/>
  <c r="BN214" i="38"/>
  <c r="BO214" i="38"/>
  <c r="AA234" i="38"/>
  <c r="Z234" i="38"/>
  <c r="U237" i="38"/>
  <c r="T237" i="38"/>
  <c r="Z250" i="5"/>
  <c r="AA242" i="13"/>
  <c r="E244" i="38"/>
  <c r="Z250" i="27"/>
  <c r="Z250" i="26"/>
  <c r="Z250" i="25"/>
  <c r="BY209" i="38"/>
  <c r="BX209" i="38"/>
  <c r="AP226" i="38"/>
  <c r="AQ226" i="38"/>
  <c r="AH230" i="38"/>
  <c r="AI230" i="38"/>
  <c r="AD232" i="38"/>
  <c r="AE232" i="38"/>
  <c r="H243" i="38"/>
  <c r="I243" i="38"/>
  <c r="F244" i="38"/>
  <c r="BC220" i="38"/>
  <c r="BB220" i="38"/>
  <c r="BF218" i="38"/>
  <c r="BG218" i="38"/>
  <c r="AO227" i="38"/>
  <c r="AN227" i="38"/>
  <c r="CB207" i="38"/>
  <c r="CC207" i="38"/>
  <c r="AS225" i="38"/>
  <c r="AR225" i="38"/>
  <c r="BP213" i="38"/>
  <c r="BQ213" i="38"/>
  <c r="AC233" i="38"/>
  <c r="AB233" i="38"/>
  <c r="N240" i="38"/>
  <c r="O240" i="38"/>
  <c r="AL228" i="38"/>
  <c r="AM228" i="38"/>
  <c r="AU224" i="38"/>
  <c r="AT224" i="38"/>
  <c r="BM215" i="38"/>
  <c r="BL215" i="38"/>
  <c r="BW210" i="38"/>
  <c r="BV210" i="38"/>
  <c r="AJ229" i="38"/>
  <c r="AK229" i="38"/>
  <c r="CF205" i="38"/>
  <c r="CG205" i="38"/>
  <c r="L241" i="38"/>
  <c r="M241" i="38"/>
  <c r="CD206" i="38"/>
  <c r="CE206" i="38"/>
  <c r="BU211" i="38"/>
  <c r="BT211" i="38"/>
  <c r="BE219" i="38"/>
  <c r="BD219" i="38"/>
  <c r="Q239" i="38"/>
  <c r="P239" i="38"/>
  <c r="J242" i="38"/>
  <c r="K242" i="38"/>
  <c r="AF231" i="38"/>
  <c r="AG231" i="38"/>
  <c r="BK216" i="38"/>
  <c r="BJ216" i="38"/>
  <c r="AW223" i="38"/>
  <c r="AV223" i="38"/>
  <c r="BI217" i="38"/>
  <c r="BH217" i="38"/>
  <c r="AX222" i="38"/>
  <c r="AY222" i="38"/>
  <c r="CA208" i="38"/>
  <c r="BZ208" i="38"/>
  <c r="V236" i="38"/>
  <c r="W236" i="38"/>
  <c r="X235" i="38"/>
  <c r="Y235" i="38"/>
  <c r="R238" i="38"/>
  <c r="S238" i="38"/>
  <c r="BR212" i="38"/>
  <c r="BS212" i="38"/>
  <c r="AZ221" i="38"/>
  <c r="BA221" i="38"/>
  <c r="CH241" i="38"/>
  <c r="O255" i="27" l="1"/>
  <c r="J255" i="27"/>
  <c r="K256" i="27"/>
  <c r="O255" i="26"/>
  <c r="J255" i="26"/>
  <c r="K256" i="26"/>
  <c r="K322" i="25"/>
  <c r="O321" i="25"/>
  <c r="J321" i="25"/>
  <c r="K264" i="5"/>
  <c r="O263" i="5"/>
  <c r="J263" i="5"/>
  <c r="AA248" i="25"/>
  <c r="AA248" i="27"/>
  <c r="AA248" i="26"/>
  <c r="AA248" i="5"/>
  <c r="AB240" i="13"/>
  <c r="BW211" i="38"/>
  <c r="BV211" i="38"/>
  <c r="AU225" i="38"/>
  <c r="AT225" i="38"/>
  <c r="AL229" i="38"/>
  <c r="AM229" i="38"/>
  <c r="BP214" i="38"/>
  <c r="BQ214" i="38"/>
  <c r="AS226" i="38"/>
  <c r="AR226" i="38"/>
  <c r="Z235" i="38"/>
  <c r="AA235" i="38"/>
  <c r="CF206" i="38"/>
  <c r="CG206" i="38"/>
  <c r="CE207" i="38"/>
  <c r="CD207" i="38"/>
  <c r="BT212" i="38"/>
  <c r="BU212" i="38"/>
  <c r="BR213" i="38"/>
  <c r="BS213" i="38"/>
  <c r="BI218" i="38"/>
  <c r="BH218" i="38"/>
  <c r="AH231" i="38"/>
  <c r="AI231" i="38"/>
  <c r="AO228" i="38"/>
  <c r="AN228" i="38"/>
  <c r="BK217" i="38"/>
  <c r="BJ217" i="38"/>
  <c r="M242" i="38"/>
  <c r="L242" i="38"/>
  <c r="AX223" i="38"/>
  <c r="AY223" i="38"/>
  <c r="S239" i="38"/>
  <c r="R239" i="38"/>
  <c r="BN215" i="38"/>
  <c r="BO215" i="38"/>
  <c r="AD233" i="38"/>
  <c r="AE233" i="38"/>
  <c r="AP227" i="38"/>
  <c r="AQ227" i="38"/>
  <c r="J243" i="38"/>
  <c r="K243" i="38"/>
  <c r="V237" i="38"/>
  <c r="W237" i="38"/>
  <c r="AJ230" i="38"/>
  <c r="AK230" i="38"/>
  <c r="T238" i="38"/>
  <c r="U238" i="38"/>
  <c r="Q240" i="38"/>
  <c r="P240" i="38"/>
  <c r="CA209" i="38"/>
  <c r="BZ209" i="38"/>
  <c r="BB221" i="38"/>
  <c r="BC221" i="38"/>
  <c r="Y236" i="38"/>
  <c r="X236" i="38"/>
  <c r="N241" i="38"/>
  <c r="O241" i="38"/>
  <c r="BD220" i="38"/>
  <c r="BE220" i="38"/>
  <c r="AZ222" i="38"/>
  <c r="BA222" i="38"/>
  <c r="Z251" i="26"/>
  <c r="Z251" i="27"/>
  <c r="Z251" i="5"/>
  <c r="AA243" i="13"/>
  <c r="Z251" i="25"/>
  <c r="E245" i="38"/>
  <c r="BY210" i="38"/>
  <c r="BX210" i="38"/>
  <c r="F245" i="38"/>
  <c r="H244" i="38"/>
  <c r="I244" i="38"/>
  <c r="CC208" i="38"/>
  <c r="CB208" i="38"/>
  <c r="BM216" i="38"/>
  <c r="BL216" i="38"/>
  <c r="BF219" i="38"/>
  <c r="BG219" i="38"/>
  <c r="AV224" i="38"/>
  <c r="AW224" i="38"/>
  <c r="AF232" i="38"/>
  <c r="AG232" i="38"/>
  <c r="AB234" i="38"/>
  <c r="AC234" i="38"/>
  <c r="CH242" i="38"/>
  <c r="O256" i="27" l="1"/>
  <c r="K257" i="27"/>
  <c r="J256" i="27"/>
  <c r="K257" i="26"/>
  <c r="J256" i="26"/>
  <c r="O256" i="26"/>
  <c r="K265" i="5"/>
  <c r="O264" i="5"/>
  <c r="J264" i="5"/>
  <c r="K323" i="25"/>
  <c r="J322" i="25"/>
  <c r="O322" i="25"/>
  <c r="AA249" i="25"/>
  <c r="AA249" i="5"/>
  <c r="AB241" i="13"/>
  <c r="AA249" i="27"/>
  <c r="AA249" i="26"/>
  <c r="R240" i="38"/>
  <c r="S240" i="38"/>
  <c r="T239" i="38"/>
  <c r="U239" i="38"/>
  <c r="AU226" i="38"/>
  <c r="AT226" i="38"/>
  <c r="P241" i="38"/>
  <c r="Q241" i="38"/>
  <c r="BW212" i="38"/>
  <c r="BV212" i="38"/>
  <c r="Z236" i="38"/>
  <c r="AA236" i="38"/>
  <c r="AJ231" i="38"/>
  <c r="AK231" i="38"/>
  <c r="AI232" i="38"/>
  <c r="AH232" i="38"/>
  <c r="BG220" i="38"/>
  <c r="BF220" i="38"/>
  <c r="Y237" i="38"/>
  <c r="X237" i="38"/>
  <c r="BP215" i="38"/>
  <c r="BQ215" i="38"/>
  <c r="BU213" i="38"/>
  <c r="BT213" i="38"/>
  <c r="AC235" i="38"/>
  <c r="AB235" i="38"/>
  <c r="BY211" i="38"/>
  <c r="BX211" i="38"/>
  <c r="I245" i="38"/>
  <c r="F246" i="38"/>
  <c r="H245" i="38"/>
  <c r="BZ210" i="38"/>
  <c r="CA210" i="38"/>
  <c r="AR227" i="38"/>
  <c r="AS227" i="38"/>
  <c r="N242" i="38"/>
  <c r="O242" i="38"/>
  <c r="BJ218" i="38"/>
  <c r="BK218" i="38"/>
  <c r="K244" i="38"/>
  <c r="J244" i="38"/>
  <c r="V238" i="38"/>
  <c r="W238" i="38"/>
  <c r="AE234" i="38"/>
  <c r="AD234" i="38"/>
  <c r="Z252" i="25"/>
  <c r="AA244" i="13"/>
  <c r="Z252" i="27"/>
  <c r="Z252" i="26"/>
  <c r="Z252" i="5"/>
  <c r="E246" i="38"/>
  <c r="BC222" i="38"/>
  <c r="BB222" i="38"/>
  <c r="BE221" i="38"/>
  <c r="BD221" i="38"/>
  <c r="AL230" i="38"/>
  <c r="AM230" i="38"/>
  <c r="AG233" i="38"/>
  <c r="AF233" i="38"/>
  <c r="AN229" i="38"/>
  <c r="AO229" i="38"/>
  <c r="AP228" i="38"/>
  <c r="AQ228" i="38"/>
  <c r="AX224" i="38"/>
  <c r="AY224" i="38"/>
  <c r="M243" i="38"/>
  <c r="L243" i="38"/>
  <c r="CF207" i="38"/>
  <c r="CG207" i="38"/>
  <c r="BH219" i="38"/>
  <c r="BI219" i="38"/>
  <c r="AZ223" i="38"/>
  <c r="BA223" i="38"/>
  <c r="BS214" i="38"/>
  <c r="BR214" i="38"/>
  <c r="BN216" i="38"/>
  <c r="BO216" i="38"/>
  <c r="CD208" i="38"/>
  <c r="CE208" i="38"/>
  <c r="CC209" i="38"/>
  <c r="CB209" i="38"/>
  <c r="BM217" i="38"/>
  <c r="BL217" i="38"/>
  <c r="AW225" i="38"/>
  <c r="AV225" i="38"/>
  <c r="CH243" i="38"/>
  <c r="K258" i="27" l="1"/>
  <c r="O257" i="27"/>
  <c r="J257" i="27"/>
  <c r="K258" i="26"/>
  <c r="O257" i="26"/>
  <c r="J257" i="26"/>
  <c r="K266" i="5"/>
  <c r="J265" i="5"/>
  <c r="O265" i="5"/>
  <c r="K324" i="25"/>
  <c r="O323" i="25"/>
  <c r="J323" i="25"/>
  <c r="AB242" i="13"/>
  <c r="AA250" i="25"/>
  <c r="AA250" i="27"/>
  <c r="AA250" i="26"/>
  <c r="AA250" i="5"/>
  <c r="CD209" i="38"/>
  <c r="CE209" i="38"/>
  <c r="AU227" i="38"/>
  <c r="AT227" i="38"/>
  <c r="BX212" i="38"/>
  <c r="BY212" i="38"/>
  <c r="BA224" i="38"/>
  <c r="AZ224" i="38"/>
  <c r="CB210" i="38"/>
  <c r="CC210" i="38"/>
  <c r="BK219" i="38"/>
  <c r="BJ219" i="38"/>
  <c r="AB236" i="38"/>
  <c r="AC236" i="38"/>
  <c r="V239" i="38"/>
  <c r="W239" i="38"/>
  <c r="Y238" i="38"/>
  <c r="X238" i="38"/>
  <c r="AO230" i="38"/>
  <c r="AN230" i="38"/>
  <c r="BF221" i="38"/>
  <c r="BG221" i="38"/>
  <c r="CG208" i="38"/>
  <c r="CF208" i="38"/>
  <c r="AY225" i="38"/>
  <c r="AX225" i="38"/>
  <c r="BE222" i="38"/>
  <c r="BD222" i="38"/>
  <c r="BM218" i="38"/>
  <c r="BL218" i="38"/>
  <c r="F247" i="38"/>
  <c r="H246" i="38"/>
  <c r="I246" i="38"/>
  <c r="AW226" i="38"/>
  <c r="AV226" i="38"/>
  <c r="AD235" i="38"/>
  <c r="AE235" i="38"/>
  <c r="BB223" i="38"/>
  <c r="BC223" i="38"/>
  <c r="L244" i="38"/>
  <c r="M244" i="38"/>
  <c r="AK232" i="38"/>
  <c r="AJ232" i="38"/>
  <c r="AR228" i="38"/>
  <c r="AS228" i="38"/>
  <c r="J245" i="38"/>
  <c r="K245" i="38"/>
  <c r="S241" i="38"/>
  <c r="R241" i="38"/>
  <c r="BP216" i="38"/>
  <c r="BQ216" i="38"/>
  <c r="AP229" i="38"/>
  <c r="AQ229" i="38"/>
  <c r="AG234" i="38"/>
  <c r="AF234" i="38"/>
  <c r="BR215" i="38"/>
  <c r="BS215" i="38"/>
  <c r="AM231" i="38"/>
  <c r="AL231" i="38"/>
  <c r="BH220" i="38"/>
  <c r="BI220" i="38"/>
  <c r="T240" i="38"/>
  <c r="U240" i="38"/>
  <c r="BW213" i="38"/>
  <c r="BV213" i="38"/>
  <c r="BO217" i="38"/>
  <c r="BN217" i="38"/>
  <c r="BU214" i="38"/>
  <c r="BT214" i="38"/>
  <c r="O243" i="38"/>
  <c r="N243" i="38"/>
  <c r="AH233" i="38"/>
  <c r="AI233" i="38"/>
  <c r="Z253" i="26"/>
  <c r="E247" i="38"/>
  <c r="Z253" i="25"/>
  <c r="Z253" i="5"/>
  <c r="Z253" i="27"/>
  <c r="AA245" i="13"/>
  <c r="P242" i="38"/>
  <c r="Q242" i="38"/>
  <c r="BZ211" i="38"/>
  <c r="CA211" i="38"/>
  <c r="Z237" i="38"/>
  <c r="AA237" i="38"/>
  <c r="CH244" i="38"/>
  <c r="K259" i="27" l="1"/>
  <c r="J258" i="27"/>
  <c r="O258" i="27"/>
  <c r="O258" i="26"/>
  <c r="J258" i="26"/>
  <c r="K259" i="26"/>
  <c r="K325" i="25"/>
  <c r="J324" i="25"/>
  <c r="O324" i="25"/>
  <c r="K267" i="5"/>
  <c r="O266" i="5"/>
  <c r="J266" i="5"/>
  <c r="AA251" i="26"/>
  <c r="AA251" i="27"/>
  <c r="AA251" i="25"/>
  <c r="AA251" i="5"/>
  <c r="AB243" i="13"/>
  <c r="BA225" i="38"/>
  <c r="AZ225" i="38"/>
  <c r="R242" i="38"/>
  <c r="S242" i="38"/>
  <c r="U241" i="38"/>
  <c r="T241" i="38"/>
  <c r="CE210" i="38"/>
  <c r="CD210" i="38"/>
  <c r="AJ233" i="38"/>
  <c r="AK233" i="38"/>
  <c r="F248" i="38"/>
  <c r="H247" i="38"/>
  <c r="I247" i="38"/>
  <c r="CC211" i="38"/>
  <c r="CB211" i="38"/>
  <c r="AA246" i="13"/>
  <c r="E248" i="38"/>
  <c r="Z254" i="26"/>
  <c r="Z254" i="25"/>
  <c r="Z254" i="27"/>
  <c r="Z254" i="5"/>
  <c r="BP217" i="38"/>
  <c r="BQ217" i="38"/>
  <c r="AO231" i="38"/>
  <c r="AN231" i="38"/>
  <c r="AL232" i="38"/>
  <c r="AM232" i="38"/>
  <c r="AX226" i="38"/>
  <c r="AY226" i="38"/>
  <c r="BX213" i="38"/>
  <c r="BY213" i="38"/>
  <c r="AI234" i="38"/>
  <c r="AH234" i="38"/>
  <c r="X239" i="38"/>
  <c r="Y239" i="38"/>
  <c r="W240" i="38"/>
  <c r="V240" i="38"/>
  <c r="M245" i="38"/>
  <c r="L245" i="38"/>
  <c r="BD223" i="38"/>
  <c r="BE223" i="38"/>
  <c r="BN218" i="38"/>
  <c r="BO218" i="38"/>
  <c r="BR216" i="38"/>
  <c r="BS216" i="38"/>
  <c r="AA238" i="38"/>
  <c r="Z238" i="38"/>
  <c r="CG209" i="38"/>
  <c r="CF209" i="38"/>
  <c r="K246" i="38"/>
  <c r="J246" i="38"/>
  <c r="BB224" i="38"/>
  <c r="BC224" i="38"/>
  <c r="P243" i="38"/>
  <c r="Q243" i="38"/>
  <c r="AB237" i="38"/>
  <c r="AC237" i="38"/>
  <c r="BW214" i="38"/>
  <c r="BV214" i="38"/>
  <c r="BI221" i="38"/>
  <c r="BH221" i="38"/>
  <c r="AE236" i="38"/>
  <c r="AD236" i="38"/>
  <c r="BZ212" i="38"/>
  <c r="CA212" i="38"/>
  <c r="BT215" i="38"/>
  <c r="BU215" i="38"/>
  <c r="N244" i="38"/>
  <c r="O244" i="38"/>
  <c r="BK220" i="38"/>
  <c r="BJ220" i="38"/>
  <c r="AS229" i="38"/>
  <c r="AR229" i="38"/>
  <c r="AU228" i="38"/>
  <c r="AT228" i="38"/>
  <c r="AF235" i="38"/>
  <c r="AG235" i="38"/>
  <c r="BG222" i="38"/>
  <c r="BF222" i="38"/>
  <c r="AQ230" i="38"/>
  <c r="AP230" i="38"/>
  <c r="BM219" i="38"/>
  <c r="BL219" i="38"/>
  <c r="AW227" i="38"/>
  <c r="AV227" i="38"/>
  <c r="CH245" i="38"/>
  <c r="O259" i="27" l="1"/>
  <c r="J259" i="27"/>
  <c r="K260" i="27"/>
  <c r="K260" i="26"/>
  <c r="O259" i="26"/>
  <c r="J259" i="26"/>
  <c r="K268" i="5"/>
  <c r="J267" i="5"/>
  <c r="O267" i="5"/>
  <c r="K326" i="25"/>
  <c r="J325" i="25"/>
  <c r="O325" i="25"/>
  <c r="AA252" i="26"/>
  <c r="AB244" i="13"/>
  <c r="AA252" i="25"/>
  <c r="AA252" i="27"/>
  <c r="AA252" i="5"/>
  <c r="AU229" i="38"/>
  <c r="AT229" i="38"/>
  <c r="Z255" i="26"/>
  <c r="Z255" i="27"/>
  <c r="Z255" i="25"/>
  <c r="E249" i="38"/>
  <c r="AA247" i="13"/>
  <c r="Z255" i="5"/>
  <c r="CB212" i="38"/>
  <c r="CC212" i="38"/>
  <c r="BV215" i="38"/>
  <c r="BW215" i="38"/>
  <c r="BP218" i="38"/>
  <c r="BQ218" i="38"/>
  <c r="Z239" i="38"/>
  <c r="AA239" i="38"/>
  <c r="AO232" i="38"/>
  <c r="AN232" i="38"/>
  <c r="F249" i="38"/>
  <c r="H248" i="38"/>
  <c r="I248" i="38"/>
  <c r="U242" i="38"/>
  <c r="T242" i="38"/>
  <c r="AR230" i="38"/>
  <c r="AS230" i="38"/>
  <c r="AD237" i="38"/>
  <c r="AE237" i="38"/>
  <c r="BM220" i="38"/>
  <c r="BL220" i="38"/>
  <c r="AC238" i="38"/>
  <c r="AB238" i="38"/>
  <c r="BS217" i="38"/>
  <c r="BR217" i="38"/>
  <c r="CE211" i="38"/>
  <c r="CD211" i="38"/>
  <c r="AX227" i="38"/>
  <c r="AY227" i="38"/>
  <c r="BJ221" i="38"/>
  <c r="BK221" i="38"/>
  <c r="X240" i="38"/>
  <c r="Y240" i="38"/>
  <c r="W241" i="38"/>
  <c r="V241" i="38"/>
  <c r="AJ234" i="38"/>
  <c r="AK234" i="38"/>
  <c r="BB225" i="38"/>
  <c r="BC225" i="38"/>
  <c r="BH222" i="38"/>
  <c r="BI222" i="38"/>
  <c r="N245" i="38"/>
  <c r="O245" i="38"/>
  <c r="R243" i="38"/>
  <c r="S243" i="38"/>
  <c r="AH235" i="38"/>
  <c r="AI235" i="38"/>
  <c r="Q244" i="38"/>
  <c r="P244" i="38"/>
  <c r="BD224" i="38"/>
  <c r="BE224" i="38"/>
  <c r="BU216" i="38"/>
  <c r="BT216" i="38"/>
  <c r="BA226" i="38"/>
  <c r="AZ226" i="38"/>
  <c r="AQ231" i="38"/>
  <c r="AP231" i="38"/>
  <c r="BG223" i="38"/>
  <c r="BF223" i="38"/>
  <c r="AL233" i="38"/>
  <c r="AM233" i="38"/>
  <c r="AF236" i="38"/>
  <c r="AG236" i="38"/>
  <c r="CG210" i="38"/>
  <c r="CF210" i="38"/>
  <c r="CA213" i="38"/>
  <c r="BZ213" i="38"/>
  <c r="BN219" i="38"/>
  <c r="BO219" i="38"/>
  <c r="AV228" i="38"/>
  <c r="AW228" i="38"/>
  <c r="BX214" i="38"/>
  <c r="BY214" i="38"/>
  <c r="M246" i="38"/>
  <c r="L246" i="38"/>
  <c r="J247" i="38"/>
  <c r="K247" i="38"/>
  <c r="CH246" i="38"/>
  <c r="K261" i="27" l="1"/>
  <c r="O260" i="27"/>
  <c r="J260" i="27"/>
  <c r="O260" i="26"/>
  <c r="K261" i="26"/>
  <c r="J260" i="26"/>
  <c r="K269" i="5"/>
  <c r="O268" i="5"/>
  <c r="J268" i="5"/>
  <c r="K327" i="25"/>
  <c r="J326" i="25"/>
  <c r="O326" i="25"/>
  <c r="AB245" i="13"/>
  <c r="AA253" i="27"/>
  <c r="AA253" i="25"/>
  <c r="AA253" i="5"/>
  <c r="AA253" i="26"/>
  <c r="AW229" i="38"/>
  <c r="AV229" i="38"/>
  <c r="Z240" i="38"/>
  <c r="AA240" i="38"/>
  <c r="BB226" i="38"/>
  <c r="BC226" i="38"/>
  <c r="AI236" i="38"/>
  <c r="AH236" i="38"/>
  <c r="BM221" i="38"/>
  <c r="BL221" i="38"/>
  <c r="BG224" i="38"/>
  <c r="BF224" i="38"/>
  <c r="Q245" i="38"/>
  <c r="P245" i="38"/>
  <c r="AG237" i="38"/>
  <c r="AF237" i="38"/>
  <c r="AP232" i="38"/>
  <c r="AQ232" i="38"/>
  <c r="AR231" i="38"/>
  <c r="AS231" i="38"/>
  <c r="BT217" i="38"/>
  <c r="BU217" i="38"/>
  <c r="CD212" i="38"/>
  <c r="CE212" i="38"/>
  <c r="AE238" i="38"/>
  <c r="AD238" i="38"/>
  <c r="AC239" i="38"/>
  <c r="AB239" i="38"/>
  <c r="AY228" i="38"/>
  <c r="AX228" i="38"/>
  <c r="AK235" i="38"/>
  <c r="AJ235" i="38"/>
  <c r="BN220" i="38"/>
  <c r="BO220" i="38"/>
  <c r="BS218" i="38"/>
  <c r="BR218" i="38"/>
  <c r="AA248" i="13"/>
  <c r="Z256" i="27"/>
  <c r="Z256" i="26"/>
  <c r="Z256" i="25"/>
  <c r="Z256" i="5"/>
  <c r="E250" i="38"/>
  <c r="BZ214" i="38"/>
  <c r="CA214" i="38"/>
  <c r="AT230" i="38"/>
  <c r="AU230" i="38"/>
  <c r="BW216" i="38"/>
  <c r="BV216" i="38"/>
  <c r="L247" i="38"/>
  <c r="M247" i="38"/>
  <c r="BP219" i="38"/>
  <c r="BQ219" i="38"/>
  <c r="AO233" i="38"/>
  <c r="AN233" i="38"/>
  <c r="T243" i="38"/>
  <c r="U243" i="38"/>
  <c r="AL234" i="38"/>
  <c r="AM234" i="38"/>
  <c r="AZ227" i="38"/>
  <c r="BA227" i="38"/>
  <c r="J248" i="38"/>
  <c r="K248" i="38"/>
  <c r="R244" i="38"/>
  <c r="S244" i="38"/>
  <c r="BK222" i="38"/>
  <c r="BJ222" i="38"/>
  <c r="W242" i="38"/>
  <c r="V242" i="38"/>
  <c r="BD225" i="38"/>
  <c r="BE225" i="38"/>
  <c r="N246" i="38"/>
  <c r="O246" i="38"/>
  <c r="CB213" i="38"/>
  <c r="CC213" i="38"/>
  <c r="BH223" i="38"/>
  <c r="BI223" i="38"/>
  <c r="Y241" i="38"/>
  <c r="X241" i="38"/>
  <c r="CF211" i="38"/>
  <c r="CG211" i="38"/>
  <c r="H249" i="38"/>
  <c r="F250" i="38"/>
  <c r="I249" i="38"/>
  <c r="BX215" i="38"/>
  <c r="BY215" i="38"/>
  <c r="CH247" i="38"/>
  <c r="K262" i="27" l="1"/>
  <c r="O261" i="27"/>
  <c r="J261" i="27"/>
  <c r="K262" i="26"/>
  <c r="O261" i="26"/>
  <c r="J261" i="26"/>
  <c r="K328" i="25"/>
  <c r="J327" i="25"/>
  <c r="O327" i="25"/>
  <c r="K270" i="5"/>
  <c r="O269" i="5"/>
  <c r="J269" i="5"/>
  <c r="AB246" i="13"/>
  <c r="AA254" i="26"/>
  <c r="AA254" i="5"/>
  <c r="AA254" i="27"/>
  <c r="AA254" i="25"/>
  <c r="BP220" i="38"/>
  <c r="BQ220" i="38"/>
  <c r="T244" i="38"/>
  <c r="U244" i="38"/>
  <c r="AL235" i="38"/>
  <c r="AM235" i="38"/>
  <c r="AI237" i="38"/>
  <c r="AH237" i="38"/>
  <c r="AA241" i="38"/>
  <c r="Z241" i="38"/>
  <c r="CF212" i="38"/>
  <c r="CG212" i="38"/>
  <c r="I250" i="38"/>
  <c r="F251" i="38"/>
  <c r="H250" i="38"/>
  <c r="BL222" i="38"/>
  <c r="BM222" i="38"/>
  <c r="Z257" i="27"/>
  <c r="AA249" i="13"/>
  <c r="Z257" i="26"/>
  <c r="Z257" i="25"/>
  <c r="E251" i="38"/>
  <c r="Z257" i="5"/>
  <c r="AU231" i="38"/>
  <c r="AT231" i="38"/>
  <c r="AB240" i="38"/>
  <c r="AC240" i="38"/>
  <c r="K249" i="38"/>
  <c r="J249" i="38"/>
  <c r="AN234" i="38"/>
  <c r="AO234" i="38"/>
  <c r="AG238" i="38"/>
  <c r="AF238" i="38"/>
  <c r="AS232" i="38"/>
  <c r="AR232" i="38"/>
  <c r="BG225" i="38"/>
  <c r="BF225" i="38"/>
  <c r="L248" i="38"/>
  <c r="M248" i="38"/>
  <c r="AW230" i="38"/>
  <c r="AV230" i="38"/>
  <c r="BA228" i="38"/>
  <c r="AZ228" i="38"/>
  <c r="S245" i="38"/>
  <c r="R245" i="38"/>
  <c r="CD213" i="38"/>
  <c r="CE213" i="38"/>
  <c r="BN221" i="38"/>
  <c r="BO221" i="38"/>
  <c r="BY216" i="38"/>
  <c r="BX216" i="38"/>
  <c r="P246" i="38"/>
  <c r="Q246" i="38"/>
  <c r="AK236" i="38"/>
  <c r="AJ236" i="38"/>
  <c r="BZ215" i="38"/>
  <c r="CA215" i="38"/>
  <c r="Y242" i="38"/>
  <c r="X242" i="38"/>
  <c r="BW217" i="38"/>
  <c r="BV217" i="38"/>
  <c r="BE226" i="38"/>
  <c r="BD226" i="38"/>
  <c r="N247" i="38"/>
  <c r="O247" i="38"/>
  <c r="AY229" i="38"/>
  <c r="AX229" i="38"/>
  <c r="V243" i="38"/>
  <c r="W243" i="38"/>
  <c r="AQ233" i="38"/>
  <c r="AP233" i="38"/>
  <c r="BK223" i="38"/>
  <c r="BJ223" i="38"/>
  <c r="BB227" i="38"/>
  <c r="BC227" i="38"/>
  <c r="BR219" i="38"/>
  <c r="BS219" i="38"/>
  <c r="CC214" i="38"/>
  <c r="CB214" i="38"/>
  <c r="BT218" i="38"/>
  <c r="BU218" i="38"/>
  <c r="AE239" i="38"/>
  <c r="AD239" i="38"/>
  <c r="BI224" i="38"/>
  <c r="BH224" i="38"/>
  <c r="CH248" i="38"/>
  <c r="O262" i="27" l="1"/>
  <c r="J262" i="27"/>
  <c r="K263" i="27"/>
  <c r="K263" i="26"/>
  <c r="O262" i="26"/>
  <c r="J262" i="26"/>
  <c r="K329" i="25"/>
  <c r="O328" i="25"/>
  <c r="J328" i="25"/>
  <c r="K271" i="5"/>
  <c r="O270" i="5"/>
  <c r="J270" i="5"/>
  <c r="AB247" i="13"/>
  <c r="AA255" i="26"/>
  <c r="AA255" i="27"/>
  <c r="AA255" i="5"/>
  <c r="AA255" i="25"/>
  <c r="AI238" i="38"/>
  <c r="AH238" i="38"/>
  <c r="BD227" i="38"/>
  <c r="BE227" i="38"/>
  <c r="AE240" i="38"/>
  <c r="AD240" i="38"/>
  <c r="W244" i="38"/>
  <c r="V244" i="38"/>
  <c r="BM223" i="38"/>
  <c r="BL223" i="38"/>
  <c r="AX230" i="38"/>
  <c r="AY230" i="38"/>
  <c r="Q247" i="38"/>
  <c r="P247" i="38"/>
  <c r="BR220" i="38"/>
  <c r="BS220" i="38"/>
  <c r="CD214" i="38"/>
  <c r="CE214" i="38"/>
  <c r="AM236" i="38"/>
  <c r="AL236" i="38"/>
  <c r="BN222" i="38"/>
  <c r="BO222" i="38"/>
  <c r="CG213" i="38"/>
  <c r="CF213" i="38"/>
  <c r="BK224" i="38"/>
  <c r="BJ224" i="38"/>
  <c r="BY217" i="38"/>
  <c r="BX217" i="38"/>
  <c r="U245" i="38"/>
  <c r="T245" i="38"/>
  <c r="BI225" i="38"/>
  <c r="BH225" i="38"/>
  <c r="M249" i="38"/>
  <c r="L249" i="38"/>
  <c r="AA250" i="13"/>
  <c r="Z258" i="5"/>
  <c r="E252" i="38"/>
  <c r="Z258" i="26"/>
  <c r="Z258" i="27"/>
  <c r="Z258" i="25"/>
  <c r="H251" i="38"/>
  <c r="I251" i="38"/>
  <c r="F252" i="38"/>
  <c r="AB241" i="38"/>
  <c r="AC241" i="38"/>
  <c r="CC215" i="38"/>
  <c r="CB215" i="38"/>
  <c r="AR233" i="38"/>
  <c r="AS233" i="38"/>
  <c r="AQ234" i="38"/>
  <c r="AP234" i="38"/>
  <c r="K250" i="38"/>
  <c r="J250" i="38"/>
  <c r="BT219" i="38"/>
  <c r="BU219" i="38"/>
  <c r="Y243" i="38"/>
  <c r="X243" i="38"/>
  <c r="R246" i="38"/>
  <c r="S246" i="38"/>
  <c r="AO235" i="38"/>
  <c r="AN235" i="38"/>
  <c r="AV231" i="38"/>
  <c r="AW231" i="38"/>
  <c r="BV218" i="38"/>
  <c r="BW218" i="38"/>
  <c r="BP221" i="38"/>
  <c r="BQ221" i="38"/>
  <c r="BG226" i="38"/>
  <c r="BF226" i="38"/>
  <c r="AJ237" i="38"/>
  <c r="AK237" i="38"/>
  <c r="O248" i="38"/>
  <c r="N248" i="38"/>
  <c r="AG239" i="38"/>
  <c r="AF239" i="38"/>
  <c r="BA229" i="38"/>
  <c r="AZ229" i="38"/>
  <c r="Z242" i="38"/>
  <c r="AA242" i="38"/>
  <c r="CA216" i="38"/>
  <c r="BZ216" i="38"/>
  <c r="BC228" i="38"/>
  <c r="BB228" i="38"/>
  <c r="AU232" i="38"/>
  <c r="AT232" i="38"/>
  <c r="CH249" i="38"/>
  <c r="O263" i="27" l="1"/>
  <c r="K264" i="27"/>
  <c r="J263" i="27"/>
  <c r="O263" i="26"/>
  <c r="K264" i="26"/>
  <c r="J263" i="26"/>
  <c r="K272" i="5"/>
  <c r="J271" i="5"/>
  <c r="O271" i="5"/>
  <c r="K330" i="25"/>
  <c r="J329" i="25"/>
  <c r="O329" i="25"/>
  <c r="AB248" i="13"/>
  <c r="AA256" i="27"/>
  <c r="AA256" i="25"/>
  <c r="AA256" i="26"/>
  <c r="AA256" i="5"/>
  <c r="O249" i="38"/>
  <c r="N249" i="38"/>
  <c r="AJ238" i="38"/>
  <c r="AK238" i="38"/>
  <c r="BX218" i="38"/>
  <c r="BY218" i="38"/>
  <c r="AX231" i="38"/>
  <c r="AY231" i="38"/>
  <c r="BS221" i="38"/>
  <c r="BR221" i="38"/>
  <c r="T246" i="38"/>
  <c r="U246" i="38"/>
  <c r="AZ230" i="38"/>
  <c r="BA230" i="38"/>
  <c r="BG227" i="38"/>
  <c r="BF227" i="38"/>
  <c r="Q248" i="38"/>
  <c r="P248" i="38"/>
  <c r="BO223" i="38"/>
  <c r="BN223" i="38"/>
  <c r="AU233" i="38"/>
  <c r="AT233" i="38"/>
  <c r="CG214" i="38"/>
  <c r="CF214" i="38"/>
  <c r="BJ225" i="38"/>
  <c r="BK225" i="38"/>
  <c r="AB242" i="38"/>
  <c r="AC242" i="38"/>
  <c r="BU220" i="38"/>
  <c r="BT220" i="38"/>
  <c r="AW232" i="38"/>
  <c r="AV232" i="38"/>
  <c r="BB229" i="38"/>
  <c r="BC229" i="38"/>
  <c r="BH226" i="38"/>
  <c r="BI226" i="38"/>
  <c r="AP235" i="38"/>
  <c r="AQ235" i="38"/>
  <c r="L250" i="38"/>
  <c r="M250" i="38"/>
  <c r="V245" i="38"/>
  <c r="W245" i="38"/>
  <c r="R247" i="38"/>
  <c r="S247" i="38"/>
  <c r="AF240" i="38"/>
  <c r="AG240" i="38"/>
  <c r="K251" i="38"/>
  <c r="J251" i="38"/>
  <c r="BM224" i="38"/>
  <c r="BL224" i="38"/>
  <c r="BW219" i="38"/>
  <c r="BV219" i="38"/>
  <c r="AD241" i="38"/>
  <c r="AE241" i="38"/>
  <c r="Z259" i="5"/>
  <c r="E253" i="38"/>
  <c r="AA251" i="13"/>
  <c r="Z259" i="26"/>
  <c r="Z259" i="27"/>
  <c r="Z259" i="25"/>
  <c r="BQ222" i="38"/>
  <c r="BP222" i="38"/>
  <c r="CC216" i="38"/>
  <c r="CB216" i="38"/>
  <c r="Z243" i="38"/>
  <c r="AA243" i="38"/>
  <c r="CE215" i="38"/>
  <c r="CD215" i="38"/>
  <c r="Y244" i="38"/>
  <c r="X244" i="38"/>
  <c r="AM237" i="38"/>
  <c r="AL237" i="38"/>
  <c r="BD228" i="38"/>
  <c r="BE228" i="38"/>
  <c r="AI239" i="38"/>
  <c r="AH239" i="38"/>
  <c r="AS234" i="38"/>
  <c r="AR234" i="38"/>
  <c r="I252" i="38"/>
  <c r="H252" i="38"/>
  <c r="F253" i="38"/>
  <c r="CA217" i="38"/>
  <c r="BZ217" i="38"/>
  <c r="AN236" i="38"/>
  <c r="AO236" i="38"/>
  <c r="CH250" i="38"/>
  <c r="K265" i="27" l="1"/>
  <c r="J264" i="27"/>
  <c r="O264" i="27"/>
  <c r="J264" i="26"/>
  <c r="O264" i="26"/>
  <c r="K265" i="26"/>
  <c r="K331" i="25"/>
  <c r="O330" i="25"/>
  <c r="J330" i="25"/>
  <c r="K273" i="5"/>
  <c r="J272" i="5"/>
  <c r="O272" i="5"/>
  <c r="AB249" i="13"/>
  <c r="AA257" i="27"/>
  <c r="AA257" i="5"/>
  <c r="AA257" i="26"/>
  <c r="AA257" i="25"/>
  <c r="K252" i="38"/>
  <c r="J252" i="38"/>
  <c r="BD229" i="38"/>
  <c r="BE229" i="38"/>
  <c r="AY232" i="38"/>
  <c r="AX232" i="38"/>
  <c r="AU234" i="38"/>
  <c r="AT234" i="38"/>
  <c r="BS222" i="38"/>
  <c r="BR222" i="38"/>
  <c r="O250" i="38"/>
  <c r="N250" i="38"/>
  <c r="U247" i="38"/>
  <c r="T247" i="38"/>
  <c r="BK226" i="38"/>
  <c r="BJ226" i="38"/>
  <c r="AE242" i="38"/>
  <c r="AD242" i="38"/>
  <c r="V246" i="38"/>
  <c r="W246" i="38"/>
  <c r="AL238" i="38"/>
  <c r="AM238" i="38"/>
  <c r="AB243" i="38"/>
  <c r="AC243" i="38"/>
  <c r="BT221" i="38"/>
  <c r="BU221" i="38"/>
  <c r="CD216" i="38"/>
  <c r="CE216" i="38"/>
  <c r="X245" i="38"/>
  <c r="Y245" i="38"/>
  <c r="M251" i="38"/>
  <c r="L251" i="38"/>
  <c r="BH227" i="38"/>
  <c r="BI227" i="38"/>
  <c r="BW220" i="38"/>
  <c r="BV220" i="38"/>
  <c r="AW233" i="38"/>
  <c r="AV233" i="38"/>
  <c r="I253" i="38"/>
  <c r="H253" i="38"/>
  <c r="F254" i="38"/>
  <c r="P249" i="38"/>
  <c r="Q249" i="38"/>
  <c r="AQ236" i="38"/>
  <c r="AP236" i="38"/>
  <c r="AJ239" i="38"/>
  <c r="AK239" i="38"/>
  <c r="CG215" i="38"/>
  <c r="CF215" i="38"/>
  <c r="AF241" i="38"/>
  <c r="AG241" i="38"/>
  <c r="AH240" i="38"/>
  <c r="AI240" i="38"/>
  <c r="AS235" i="38"/>
  <c r="AR235" i="38"/>
  <c r="BB230" i="38"/>
  <c r="BC230" i="38"/>
  <c r="CA218" i="38"/>
  <c r="BZ218" i="38"/>
  <c r="BF228" i="38"/>
  <c r="BG228" i="38"/>
  <c r="BO224" i="38"/>
  <c r="BN224" i="38"/>
  <c r="S248" i="38"/>
  <c r="R248" i="38"/>
  <c r="AN237" i="38"/>
  <c r="AO237" i="38"/>
  <c r="BM225" i="38"/>
  <c r="BL225" i="38"/>
  <c r="Z260" i="27"/>
  <c r="E254" i="38"/>
  <c r="Z260" i="26"/>
  <c r="Z260" i="25"/>
  <c r="Z260" i="5"/>
  <c r="AA252" i="13"/>
  <c r="Z244" i="38"/>
  <c r="AA244" i="38"/>
  <c r="AZ231" i="38"/>
  <c r="BA231" i="38"/>
  <c r="CB217" i="38"/>
  <c r="CC217" i="38"/>
  <c r="BY219" i="38"/>
  <c r="BX219" i="38"/>
  <c r="BP223" i="38"/>
  <c r="BQ223" i="38"/>
  <c r="CH251" i="38"/>
  <c r="K266" i="27" l="1"/>
  <c r="J265" i="27"/>
  <c r="O265" i="27"/>
  <c r="J265" i="26"/>
  <c r="K266" i="26"/>
  <c r="O265" i="26"/>
  <c r="K332" i="25"/>
  <c r="J331" i="25"/>
  <c r="O331" i="25"/>
  <c r="K274" i="5"/>
  <c r="J273" i="5"/>
  <c r="O273" i="5"/>
  <c r="AA258" i="5"/>
  <c r="AB250" i="13"/>
  <c r="AA258" i="26"/>
  <c r="AA258" i="25"/>
  <c r="AA258" i="27"/>
  <c r="F255" i="38"/>
  <c r="H254" i="38"/>
  <c r="I254" i="38"/>
  <c r="BV221" i="38"/>
  <c r="BW221" i="38"/>
  <c r="CB218" i="38"/>
  <c r="CC218" i="38"/>
  <c r="CF216" i="38"/>
  <c r="CG216" i="38"/>
  <c r="X246" i="38"/>
  <c r="Y246" i="38"/>
  <c r="BG229" i="38"/>
  <c r="BF229" i="38"/>
  <c r="AP237" i="38"/>
  <c r="AQ237" i="38"/>
  <c r="AI241" i="38"/>
  <c r="AH241" i="38"/>
  <c r="S249" i="38"/>
  <c r="R249" i="38"/>
  <c r="AF242" i="38"/>
  <c r="AG242" i="38"/>
  <c r="BU222" i="38"/>
  <c r="BT222" i="38"/>
  <c r="M252" i="38"/>
  <c r="L252" i="38"/>
  <c r="CE217" i="38"/>
  <c r="CD217" i="38"/>
  <c r="J253" i="38"/>
  <c r="K253" i="38"/>
  <c r="Z261" i="25"/>
  <c r="E255" i="38"/>
  <c r="Z261" i="5"/>
  <c r="AA253" i="13"/>
  <c r="Z261" i="26"/>
  <c r="Z261" i="27"/>
  <c r="AD243" i="38"/>
  <c r="AE243" i="38"/>
  <c r="AL239" i="38"/>
  <c r="AM239" i="38"/>
  <c r="AY233" i="38"/>
  <c r="AX233" i="38"/>
  <c r="W247" i="38"/>
  <c r="V247" i="38"/>
  <c r="BA232" i="38"/>
  <c r="AZ232" i="38"/>
  <c r="U248" i="38"/>
  <c r="T248" i="38"/>
  <c r="BK227" i="38"/>
  <c r="BJ227" i="38"/>
  <c r="BL226" i="38"/>
  <c r="BM226" i="38"/>
  <c r="AT235" i="38"/>
  <c r="AU235" i="38"/>
  <c r="BS223" i="38"/>
  <c r="BR223" i="38"/>
  <c r="AB244" i="38"/>
  <c r="AC244" i="38"/>
  <c r="BO225" i="38"/>
  <c r="BN225" i="38"/>
  <c r="AR236" i="38"/>
  <c r="AS236" i="38"/>
  <c r="Z245" i="38"/>
  <c r="AA245" i="38"/>
  <c r="AO238" i="38"/>
  <c r="AN238" i="38"/>
  <c r="BE230" i="38"/>
  <c r="BD230" i="38"/>
  <c r="N251" i="38"/>
  <c r="O251" i="38"/>
  <c r="AW234" i="38"/>
  <c r="AV234" i="38"/>
  <c r="BB231" i="38"/>
  <c r="BC231" i="38"/>
  <c r="BQ224" i="38"/>
  <c r="BP224" i="38"/>
  <c r="CA219" i="38"/>
  <c r="BZ219" i="38"/>
  <c r="BH228" i="38"/>
  <c r="BI228" i="38"/>
  <c r="AJ240" i="38"/>
  <c r="AK240" i="38"/>
  <c r="BX220" i="38"/>
  <c r="BY220" i="38"/>
  <c r="P250" i="38"/>
  <c r="Q250" i="38"/>
  <c r="CH252" i="38"/>
  <c r="O266" i="27" l="1"/>
  <c r="J266" i="27"/>
  <c r="K267" i="27"/>
  <c r="K267" i="26"/>
  <c r="O266" i="26"/>
  <c r="J266" i="26"/>
  <c r="K333" i="25"/>
  <c r="J332" i="25"/>
  <c r="O332" i="25"/>
  <c r="K275" i="5"/>
  <c r="J274" i="5"/>
  <c r="O274" i="5"/>
  <c r="AA259" i="25"/>
  <c r="AA259" i="27"/>
  <c r="AB251" i="13"/>
  <c r="AA259" i="5"/>
  <c r="AA259" i="26"/>
  <c r="CA220" i="38"/>
  <c r="BZ220" i="38"/>
  <c r="BN226" i="38"/>
  <c r="BO226" i="38"/>
  <c r="CF217" i="38"/>
  <c r="CG217" i="38"/>
  <c r="U249" i="38"/>
  <c r="T249" i="38"/>
  <c r="AQ238" i="38"/>
  <c r="AP238" i="38"/>
  <c r="BL227" i="38"/>
  <c r="BM227" i="38"/>
  <c r="AZ233" i="38"/>
  <c r="BA233" i="38"/>
  <c r="Z246" i="38"/>
  <c r="AA246" i="38"/>
  <c r="J254" i="38"/>
  <c r="K254" i="38"/>
  <c r="AM240" i="38"/>
  <c r="AL240" i="38"/>
  <c r="AD244" i="38"/>
  <c r="AE244" i="38"/>
  <c r="BU223" i="38"/>
  <c r="BT223" i="38"/>
  <c r="BJ228" i="38"/>
  <c r="BK228" i="38"/>
  <c r="AC245" i="38"/>
  <c r="AB245" i="38"/>
  <c r="AN239" i="38"/>
  <c r="AO239" i="38"/>
  <c r="BW222" i="38"/>
  <c r="BV222" i="38"/>
  <c r="CB219" i="38"/>
  <c r="CC219" i="38"/>
  <c r="BC232" i="38"/>
  <c r="BB232" i="38"/>
  <c r="AS237" i="38"/>
  <c r="AR237" i="38"/>
  <c r="CD218" i="38"/>
  <c r="CE218" i="38"/>
  <c r="BE231" i="38"/>
  <c r="BD231" i="38"/>
  <c r="N252" i="38"/>
  <c r="O252" i="38"/>
  <c r="F256" i="38"/>
  <c r="H255" i="38"/>
  <c r="I255" i="38"/>
  <c r="W248" i="38"/>
  <c r="V248" i="38"/>
  <c r="E256" i="38"/>
  <c r="Z262" i="5"/>
  <c r="AA254" i="13"/>
  <c r="Z262" i="25"/>
  <c r="Z262" i="27"/>
  <c r="Z262" i="26"/>
  <c r="S250" i="38"/>
  <c r="R250" i="38"/>
  <c r="Q251" i="38"/>
  <c r="P251" i="38"/>
  <c r="AT236" i="38"/>
  <c r="AU236" i="38"/>
  <c r="AV235" i="38"/>
  <c r="AW235" i="38"/>
  <c r="AF243" i="38"/>
  <c r="AG243" i="38"/>
  <c r="BH229" i="38"/>
  <c r="BI229" i="38"/>
  <c r="AK241" i="38"/>
  <c r="AJ241" i="38"/>
  <c r="AX234" i="38"/>
  <c r="AY234" i="38"/>
  <c r="BR224" i="38"/>
  <c r="BS224" i="38"/>
  <c r="BF230" i="38"/>
  <c r="BG230" i="38"/>
  <c r="BP225" i="38"/>
  <c r="BQ225" i="38"/>
  <c r="Y247" i="38"/>
  <c r="X247" i="38"/>
  <c r="M253" i="38"/>
  <c r="L253" i="38"/>
  <c r="AH242" i="38"/>
  <c r="AI242" i="38"/>
  <c r="BY221" i="38"/>
  <c r="BX221" i="38"/>
  <c r="CH253" i="38"/>
  <c r="O267" i="27" l="1"/>
  <c r="J267" i="27"/>
  <c r="K268" i="27"/>
  <c r="K268" i="26"/>
  <c r="O267" i="26"/>
  <c r="J267" i="26"/>
  <c r="K276" i="5"/>
  <c r="J275" i="5"/>
  <c r="O275" i="5"/>
  <c r="K334" i="25"/>
  <c r="O333" i="25"/>
  <c r="J333" i="25"/>
  <c r="AB252" i="13"/>
  <c r="AA260" i="25"/>
  <c r="AA260" i="27"/>
  <c r="AA260" i="5"/>
  <c r="AA260" i="26"/>
  <c r="X248" i="38"/>
  <c r="Y248" i="38"/>
  <c r="BM228" i="38"/>
  <c r="BL228" i="38"/>
  <c r="AK242" i="38"/>
  <c r="AJ242" i="38"/>
  <c r="BH230" i="38"/>
  <c r="BI230" i="38"/>
  <c r="BK229" i="38"/>
  <c r="BJ229" i="38"/>
  <c r="Q252" i="38"/>
  <c r="P252" i="38"/>
  <c r="BO227" i="38"/>
  <c r="BN227" i="38"/>
  <c r="BP226" i="38"/>
  <c r="BQ226" i="38"/>
  <c r="N253" i="38"/>
  <c r="O253" i="38"/>
  <c r="U250" i="38"/>
  <c r="T250" i="38"/>
  <c r="Z263" i="5"/>
  <c r="AA255" i="13"/>
  <c r="E257" i="38"/>
  <c r="Z263" i="27"/>
  <c r="Z263" i="26"/>
  <c r="Z263" i="25"/>
  <c r="BF231" i="38"/>
  <c r="BG231" i="38"/>
  <c r="AR238" i="38"/>
  <c r="AS238" i="38"/>
  <c r="CC220" i="38"/>
  <c r="CB220" i="38"/>
  <c r="AH243" i="38"/>
  <c r="AI243" i="38"/>
  <c r="AY235" i="38"/>
  <c r="AX235" i="38"/>
  <c r="CF218" i="38"/>
  <c r="CG218" i="38"/>
  <c r="CA221" i="38"/>
  <c r="BZ221" i="38"/>
  <c r="AM241" i="38"/>
  <c r="AL241" i="38"/>
  <c r="J255" i="38"/>
  <c r="K255" i="38"/>
  <c r="AU237" i="38"/>
  <c r="AT237" i="38"/>
  <c r="BU224" i="38"/>
  <c r="BT224" i="38"/>
  <c r="BY222" i="38"/>
  <c r="BX222" i="38"/>
  <c r="V249" i="38"/>
  <c r="W249" i="38"/>
  <c r="BA234" i="38"/>
  <c r="AZ234" i="38"/>
  <c r="BS225" i="38"/>
  <c r="BR225" i="38"/>
  <c r="AW236" i="38"/>
  <c r="AV236" i="38"/>
  <c r="F257" i="38"/>
  <c r="H256" i="38"/>
  <c r="I256" i="38"/>
  <c r="AQ239" i="38"/>
  <c r="AP239" i="38"/>
  <c r="AF244" i="38"/>
  <c r="AG244" i="38"/>
  <c r="BC233" i="38"/>
  <c r="BB233" i="38"/>
  <c r="CE219" i="38"/>
  <c r="CD219" i="38"/>
  <c r="L254" i="38"/>
  <c r="M254" i="38"/>
  <c r="AA247" i="38"/>
  <c r="Z247" i="38"/>
  <c r="BW223" i="38"/>
  <c r="BV223" i="38"/>
  <c r="AC246" i="38"/>
  <c r="AB246" i="38"/>
  <c r="S251" i="38"/>
  <c r="R251" i="38"/>
  <c r="BD232" i="38"/>
  <c r="BE232" i="38"/>
  <c r="AE245" i="38"/>
  <c r="AD245" i="38"/>
  <c r="AN240" i="38"/>
  <c r="AO240" i="38"/>
  <c r="CH254" i="38"/>
  <c r="K269" i="27" l="1"/>
  <c r="O268" i="27"/>
  <c r="J268" i="27"/>
  <c r="K269" i="26"/>
  <c r="O268" i="26"/>
  <c r="J268" i="26"/>
  <c r="K335" i="25"/>
  <c r="O334" i="25"/>
  <c r="J334" i="25"/>
  <c r="K277" i="5"/>
  <c r="O276" i="5"/>
  <c r="J276" i="5"/>
  <c r="AA261" i="25"/>
  <c r="AA261" i="5"/>
  <c r="AA261" i="27"/>
  <c r="AB253" i="13"/>
  <c r="AA261" i="26"/>
  <c r="AH244" i="38"/>
  <c r="AI244" i="38"/>
  <c r="CE220" i="38"/>
  <c r="CD220" i="38"/>
  <c r="P253" i="38"/>
  <c r="Q253" i="38"/>
  <c r="AX236" i="38"/>
  <c r="AY236" i="38"/>
  <c r="BZ222" i="38"/>
  <c r="CA222" i="38"/>
  <c r="AN241" i="38"/>
  <c r="AO241" i="38"/>
  <c r="AB247" i="38"/>
  <c r="AC247" i="38"/>
  <c r="AJ243" i="38"/>
  <c r="AK243" i="38"/>
  <c r="BM229" i="38"/>
  <c r="BL229" i="38"/>
  <c r="BU225" i="38"/>
  <c r="BT225" i="38"/>
  <c r="Z248" i="38"/>
  <c r="AA248" i="38"/>
  <c r="AS239" i="38"/>
  <c r="AR239" i="38"/>
  <c r="O254" i="38"/>
  <c r="N254" i="38"/>
  <c r="AV237" i="38"/>
  <c r="AW237" i="38"/>
  <c r="Z264" i="27"/>
  <c r="Z264" i="26"/>
  <c r="E258" i="38"/>
  <c r="Z264" i="25"/>
  <c r="AA256" i="13"/>
  <c r="Z264" i="5"/>
  <c r="BJ230" i="38"/>
  <c r="BK230" i="38"/>
  <c r="AE246" i="38"/>
  <c r="AD246" i="38"/>
  <c r="CG219" i="38"/>
  <c r="CF219" i="38"/>
  <c r="AT238" i="38"/>
  <c r="AU238" i="38"/>
  <c r="BP227" i="38"/>
  <c r="BQ227" i="38"/>
  <c r="AL242" i="38"/>
  <c r="AM242" i="38"/>
  <c r="CB221" i="38"/>
  <c r="CC221" i="38"/>
  <c r="AP240" i="38"/>
  <c r="AQ240" i="38"/>
  <c r="J256" i="38"/>
  <c r="K256" i="38"/>
  <c r="BA235" i="38"/>
  <c r="AZ235" i="38"/>
  <c r="BF232" i="38"/>
  <c r="BG232" i="38"/>
  <c r="BV224" i="38"/>
  <c r="BW224" i="38"/>
  <c r="T251" i="38"/>
  <c r="U251" i="38"/>
  <c r="BC234" i="38"/>
  <c r="BB234" i="38"/>
  <c r="BS226" i="38"/>
  <c r="BR226" i="38"/>
  <c r="AG245" i="38"/>
  <c r="AF245" i="38"/>
  <c r="BX223" i="38"/>
  <c r="BY223" i="38"/>
  <c r="BE233" i="38"/>
  <c r="BD233" i="38"/>
  <c r="F258" i="38"/>
  <c r="H257" i="38"/>
  <c r="I257" i="38"/>
  <c r="X249" i="38"/>
  <c r="Y249" i="38"/>
  <c r="L255" i="38"/>
  <c r="M255" i="38"/>
  <c r="BH231" i="38"/>
  <c r="BI231" i="38"/>
  <c r="W250" i="38"/>
  <c r="V250" i="38"/>
  <c r="R252" i="38"/>
  <c r="S252" i="38"/>
  <c r="BO228" i="38"/>
  <c r="BN228" i="38"/>
  <c r="CH255" i="38"/>
  <c r="J269" i="27" l="1"/>
  <c r="K270" i="27"/>
  <c r="O269" i="27"/>
  <c r="O269" i="26"/>
  <c r="J269" i="26"/>
  <c r="K270" i="26"/>
  <c r="K336" i="25"/>
  <c r="O335" i="25"/>
  <c r="J335" i="25"/>
  <c r="K278" i="5"/>
  <c r="O277" i="5"/>
  <c r="J277" i="5"/>
  <c r="AA262" i="25"/>
  <c r="AB254" i="13"/>
  <c r="AA262" i="26"/>
  <c r="AA262" i="5"/>
  <c r="AA262" i="27"/>
  <c r="T252" i="38"/>
  <c r="U252" i="38"/>
  <c r="AA249" i="38"/>
  <c r="Z249" i="38"/>
  <c r="AI245" i="38"/>
  <c r="AH245" i="38"/>
  <c r="AX237" i="38"/>
  <c r="AY237" i="38"/>
  <c r="AQ241" i="38"/>
  <c r="AP241" i="38"/>
  <c r="X250" i="38"/>
  <c r="Y250" i="38"/>
  <c r="BX224" i="38"/>
  <c r="BY224" i="38"/>
  <c r="AS240" i="38"/>
  <c r="AR240" i="38"/>
  <c r="AW238" i="38"/>
  <c r="AV238" i="38"/>
  <c r="P254" i="38"/>
  <c r="Q254" i="38"/>
  <c r="BN229" i="38"/>
  <c r="BO229" i="38"/>
  <c r="J257" i="38"/>
  <c r="K257" i="38"/>
  <c r="CB222" i="38"/>
  <c r="CC222" i="38"/>
  <c r="F259" i="38"/>
  <c r="H258" i="38"/>
  <c r="I258" i="38"/>
  <c r="BI232" i="38"/>
  <c r="BH232" i="38"/>
  <c r="AT239" i="38"/>
  <c r="AU239" i="38"/>
  <c r="BK231" i="38"/>
  <c r="BJ231" i="38"/>
  <c r="BE234" i="38"/>
  <c r="BD234" i="38"/>
  <c r="AM243" i="38"/>
  <c r="AL243" i="38"/>
  <c r="BP228" i="38"/>
  <c r="BQ228" i="38"/>
  <c r="AO242" i="38"/>
  <c r="AN242" i="38"/>
  <c r="BU226" i="38"/>
  <c r="BT226" i="38"/>
  <c r="BC235" i="38"/>
  <c r="BB235" i="38"/>
  <c r="Z265" i="25"/>
  <c r="Z265" i="26"/>
  <c r="Z265" i="5"/>
  <c r="AA257" i="13"/>
  <c r="Z265" i="27"/>
  <c r="E259" i="38"/>
  <c r="AZ236" i="38"/>
  <c r="BA236" i="38"/>
  <c r="O255" i="38"/>
  <c r="N255" i="38"/>
  <c r="AC248" i="38"/>
  <c r="AB248" i="38"/>
  <c r="AE247" i="38"/>
  <c r="AD247" i="38"/>
  <c r="S253" i="38"/>
  <c r="R253" i="38"/>
  <c r="AK244" i="38"/>
  <c r="AJ244" i="38"/>
  <c r="CD221" i="38"/>
  <c r="CE221" i="38"/>
  <c r="BG233" i="38"/>
  <c r="BF233" i="38"/>
  <c r="AF246" i="38"/>
  <c r="AG246" i="38"/>
  <c r="CA223" i="38"/>
  <c r="BZ223" i="38"/>
  <c r="V251" i="38"/>
  <c r="W251" i="38"/>
  <c r="L256" i="38"/>
  <c r="M256" i="38"/>
  <c r="BR227" i="38"/>
  <c r="BS227" i="38"/>
  <c r="BM230" i="38"/>
  <c r="BL230" i="38"/>
  <c r="BV225" i="38"/>
  <c r="BW225" i="38"/>
  <c r="CF220" i="38"/>
  <c r="CG220" i="38"/>
  <c r="CH256" i="38"/>
  <c r="K271" i="27" l="1"/>
  <c r="J270" i="27"/>
  <c r="O270" i="27"/>
  <c r="O270" i="26"/>
  <c r="J270" i="26"/>
  <c r="K271" i="26"/>
  <c r="K279" i="5"/>
  <c r="J278" i="5"/>
  <c r="O278" i="5"/>
  <c r="K337" i="25"/>
  <c r="O336" i="25"/>
  <c r="J336" i="25"/>
  <c r="AB255" i="13"/>
  <c r="AA263" i="26"/>
  <c r="AA263" i="25"/>
  <c r="AA263" i="5"/>
  <c r="AA263" i="27"/>
  <c r="V252" i="38"/>
  <c r="W252" i="38"/>
  <c r="BY225" i="38"/>
  <c r="BX225" i="38"/>
  <c r="X251" i="38"/>
  <c r="Y251" i="38"/>
  <c r="CF221" i="38"/>
  <c r="CG221" i="38"/>
  <c r="AP242" i="38"/>
  <c r="AQ242" i="38"/>
  <c r="BM231" i="38"/>
  <c r="BL231" i="38"/>
  <c r="H259" i="38"/>
  <c r="F260" i="38"/>
  <c r="I259" i="38"/>
  <c r="S254" i="38"/>
  <c r="R254" i="38"/>
  <c r="Z250" i="38"/>
  <c r="AA250" i="38"/>
  <c r="BO230" i="38"/>
  <c r="BN230" i="38"/>
  <c r="CC223" i="38"/>
  <c r="CB223" i="38"/>
  <c r="AM244" i="38"/>
  <c r="AL244" i="38"/>
  <c r="Q255" i="38"/>
  <c r="P255" i="38"/>
  <c r="AX238" i="38"/>
  <c r="AY238" i="38"/>
  <c r="AS241" i="38"/>
  <c r="AR241" i="38"/>
  <c r="U253" i="38"/>
  <c r="T253" i="38"/>
  <c r="AH246" i="38"/>
  <c r="AI246" i="38"/>
  <c r="AN243" i="38"/>
  <c r="AO243" i="38"/>
  <c r="BH233" i="38"/>
  <c r="BI233" i="38"/>
  <c r="AF247" i="38"/>
  <c r="AG247" i="38"/>
  <c r="Z266" i="5"/>
  <c r="AA258" i="13"/>
  <c r="Z266" i="26"/>
  <c r="Z266" i="27"/>
  <c r="E260" i="38"/>
  <c r="Z266" i="25"/>
  <c r="AJ245" i="38"/>
  <c r="AK245" i="38"/>
  <c r="CD222" i="38"/>
  <c r="CE222" i="38"/>
  <c r="BR228" i="38"/>
  <c r="BS228" i="38"/>
  <c r="BD235" i="38"/>
  <c r="BE235" i="38"/>
  <c r="M257" i="38"/>
  <c r="L257" i="38"/>
  <c r="AZ237" i="38"/>
  <c r="BA237" i="38"/>
  <c r="O256" i="38"/>
  <c r="N256" i="38"/>
  <c r="BW226" i="38"/>
  <c r="BV226" i="38"/>
  <c r="BG234" i="38"/>
  <c r="BF234" i="38"/>
  <c r="BQ229" i="38"/>
  <c r="BP229" i="38"/>
  <c r="BZ224" i="38"/>
  <c r="CA224" i="38"/>
  <c r="AV239" i="38"/>
  <c r="AW239" i="38"/>
  <c r="AT240" i="38"/>
  <c r="AU240" i="38"/>
  <c r="BT227" i="38"/>
  <c r="BU227" i="38"/>
  <c r="BB236" i="38"/>
  <c r="BC236" i="38"/>
  <c r="BJ232" i="38"/>
  <c r="BK232" i="38"/>
  <c r="AE248" i="38"/>
  <c r="AD248" i="38"/>
  <c r="K258" i="38"/>
  <c r="J258" i="38"/>
  <c r="AB249" i="38"/>
  <c r="AC249" i="38"/>
  <c r="CH257" i="38"/>
  <c r="O271" i="27" l="1"/>
  <c r="K272" i="27"/>
  <c r="J271" i="27"/>
  <c r="K272" i="26"/>
  <c r="O271" i="26"/>
  <c r="J271" i="26"/>
  <c r="K338" i="25"/>
  <c r="O337" i="25"/>
  <c r="J337" i="25"/>
  <c r="K280" i="5"/>
  <c r="O279" i="5"/>
  <c r="J279" i="5"/>
  <c r="AA264" i="27"/>
  <c r="AA264" i="25"/>
  <c r="AA264" i="5"/>
  <c r="AA264" i="26"/>
  <c r="AB256" i="13"/>
  <c r="AL245" i="38"/>
  <c r="AM245" i="38"/>
  <c r="AN244" i="38"/>
  <c r="AO244" i="38"/>
  <c r="BV227" i="38"/>
  <c r="BW227" i="38"/>
  <c r="BC237" i="38"/>
  <c r="BB237" i="38"/>
  <c r="CF222" i="38"/>
  <c r="CG222" i="38"/>
  <c r="S255" i="38"/>
  <c r="R255" i="38"/>
  <c r="AF248" i="38"/>
  <c r="AG248" i="38"/>
  <c r="BI234" i="38"/>
  <c r="BH234" i="38"/>
  <c r="N257" i="38"/>
  <c r="O257" i="38"/>
  <c r="AK246" i="38"/>
  <c r="AJ246" i="38"/>
  <c r="AB250" i="38"/>
  <c r="AC250" i="38"/>
  <c r="AW240" i="38"/>
  <c r="AV240" i="38"/>
  <c r="Y252" i="38"/>
  <c r="X252" i="38"/>
  <c r="BX226" i="38"/>
  <c r="BY226" i="38"/>
  <c r="AI247" i="38"/>
  <c r="AH247" i="38"/>
  <c r="Z267" i="5"/>
  <c r="AA259" i="13"/>
  <c r="Z267" i="26"/>
  <c r="Z267" i="27"/>
  <c r="E261" i="38"/>
  <c r="Z267" i="25"/>
  <c r="AU241" i="38"/>
  <c r="AT241" i="38"/>
  <c r="P256" i="38"/>
  <c r="Q256" i="38"/>
  <c r="BK233" i="38"/>
  <c r="BJ233" i="38"/>
  <c r="H260" i="38"/>
  <c r="I260" i="38"/>
  <c r="F261" i="38"/>
  <c r="W253" i="38"/>
  <c r="V253" i="38"/>
  <c r="T254" i="38"/>
  <c r="U254" i="38"/>
  <c r="AY239" i="38"/>
  <c r="AX239" i="38"/>
  <c r="AD249" i="38"/>
  <c r="AE249" i="38"/>
  <c r="BD236" i="38"/>
  <c r="BE236" i="38"/>
  <c r="CB224" i="38"/>
  <c r="CC224" i="38"/>
  <c r="BT228" i="38"/>
  <c r="BU228" i="38"/>
  <c r="BQ230" i="38"/>
  <c r="BP230" i="38"/>
  <c r="K259" i="38"/>
  <c r="J259" i="38"/>
  <c r="AA251" i="38"/>
  <c r="Z251" i="38"/>
  <c r="AR242" i="38"/>
  <c r="AS242" i="38"/>
  <c r="BL232" i="38"/>
  <c r="BM232" i="38"/>
  <c r="BG235" i="38"/>
  <c r="BF235" i="38"/>
  <c r="CD223" i="38"/>
  <c r="CE223" i="38"/>
  <c r="M258" i="38"/>
  <c r="L258" i="38"/>
  <c r="BS229" i="38"/>
  <c r="BR229" i="38"/>
  <c r="AP243" i="38"/>
  <c r="AQ243" i="38"/>
  <c r="AZ238" i="38"/>
  <c r="BA238" i="38"/>
  <c r="BN231" i="38"/>
  <c r="BO231" i="38"/>
  <c r="CA225" i="38"/>
  <c r="BZ225" i="38"/>
  <c r="CH258" i="38"/>
  <c r="K273" i="27" l="1"/>
  <c r="J272" i="27"/>
  <c r="O272" i="27"/>
  <c r="O272" i="26"/>
  <c r="K273" i="26"/>
  <c r="J272" i="26"/>
  <c r="K281" i="5"/>
  <c r="J280" i="5"/>
  <c r="O280" i="5"/>
  <c r="K339" i="25"/>
  <c r="J338" i="25"/>
  <c r="O338" i="25"/>
  <c r="AA265" i="26"/>
  <c r="AB257" i="13"/>
  <c r="AA265" i="5"/>
  <c r="AA265" i="27"/>
  <c r="AA265" i="25"/>
  <c r="CF223" i="38"/>
  <c r="CG223" i="38"/>
  <c r="CD224" i="38"/>
  <c r="CE224" i="38"/>
  <c r="BQ231" i="38"/>
  <c r="BP231" i="38"/>
  <c r="AT242" i="38"/>
  <c r="AU242" i="38"/>
  <c r="BW228" i="38"/>
  <c r="BV228" i="38"/>
  <c r="BM233" i="38"/>
  <c r="BL233" i="38"/>
  <c r="BZ226" i="38"/>
  <c r="CA226" i="38"/>
  <c r="AQ244" i="38"/>
  <c r="AP244" i="38"/>
  <c r="AC251" i="38"/>
  <c r="AB251" i="38"/>
  <c r="Z252" i="38"/>
  <c r="AA252" i="38"/>
  <c r="Q257" i="38"/>
  <c r="P257" i="38"/>
  <c r="BH235" i="38"/>
  <c r="BI235" i="38"/>
  <c r="R256" i="38"/>
  <c r="S256" i="38"/>
  <c r="BT229" i="38"/>
  <c r="BU229" i="38"/>
  <c r="BR230" i="38"/>
  <c r="BS230" i="38"/>
  <c r="H261" i="38"/>
  <c r="F262" i="38"/>
  <c r="I261" i="38"/>
  <c r="AJ247" i="38"/>
  <c r="AK247" i="38"/>
  <c r="BE237" i="38"/>
  <c r="BD237" i="38"/>
  <c r="BG236" i="38"/>
  <c r="BF236" i="38"/>
  <c r="CC225" i="38"/>
  <c r="CB225" i="38"/>
  <c r="BN232" i="38"/>
  <c r="BO232" i="38"/>
  <c r="AG249" i="38"/>
  <c r="AF249" i="38"/>
  <c r="AD250" i="38"/>
  <c r="AE250" i="38"/>
  <c r="AI248" i="38"/>
  <c r="AH248" i="38"/>
  <c r="BY227" i="38"/>
  <c r="BX227" i="38"/>
  <c r="BB238" i="38"/>
  <c r="BC238" i="38"/>
  <c r="V254" i="38"/>
  <c r="W254" i="38"/>
  <c r="AN245" i="38"/>
  <c r="AO245" i="38"/>
  <c r="M259" i="38"/>
  <c r="L259" i="38"/>
  <c r="X253" i="38"/>
  <c r="Y253" i="38"/>
  <c r="AX240" i="38"/>
  <c r="AY240" i="38"/>
  <c r="BJ234" i="38"/>
  <c r="BK234" i="38"/>
  <c r="AR243" i="38"/>
  <c r="AS243" i="38"/>
  <c r="AV241" i="38"/>
  <c r="AW241" i="38"/>
  <c r="O258" i="38"/>
  <c r="N258" i="38"/>
  <c r="BA239" i="38"/>
  <c r="AZ239" i="38"/>
  <c r="J260" i="38"/>
  <c r="K260" i="38"/>
  <c r="Z268" i="27"/>
  <c r="Z268" i="26"/>
  <c r="Z268" i="25"/>
  <c r="E262" i="38"/>
  <c r="Z268" i="5"/>
  <c r="AA260" i="13"/>
  <c r="AL246" i="38"/>
  <c r="AM246" i="38"/>
  <c r="T255" i="38"/>
  <c r="U255" i="38"/>
  <c r="CH259" i="38"/>
  <c r="K274" i="27" l="1"/>
  <c r="O273" i="27"/>
  <c r="J273" i="27"/>
  <c r="J273" i="26"/>
  <c r="K274" i="26"/>
  <c r="O273" i="26"/>
  <c r="K282" i="5"/>
  <c r="J281" i="5"/>
  <c r="O281" i="5"/>
  <c r="K340" i="25"/>
  <c r="J339" i="25"/>
  <c r="O339" i="25"/>
  <c r="AA266" i="26"/>
  <c r="AA266" i="27"/>
  <c r="AB258" i="13"/>
  <c r="AA266" i="5"/>
  <c r="AA266" i="25"/>
  <c r="CD225" i="38"/>
  <c r="CE225" i="38"/>
  <c r="AO246" i="38"/>
  <c r="AN246" i="38"/>
  <c r="O259" i="38"/>
  <c r="N259" i="38"/>
  <c r="CA227" i="38"/>
  <c r="BZ227" i="38"/>
  <c r="BV229" i="38"/>
  <c r="BW229" i="38"/>
  <c r="AB252" i="38"/>
  <c r="AC252" i="38"/>
  <c r="CG224" i="38"/>
  <c r="CF224" i="38"/>
  <c r="M260" i="38"/>
  <c r="L260" i="38"/>
  <c r="AU243" i="38"/>
  <c r="AT243" i="38"/>
  <c r="BQ232" i="38"/>
  <c r="BP232" i="38"/>
  <c r="AL247" i="38"/>
  <c r="AM247" i="38"/>
  <c r="AE251" i="38"/>
  <c r="AD251" i="38"/>
  <c r="BX228" i="38"/>
  <c r="BY228" i="38"/>
  <c r="AK248" i="38"/>
  <c r="AJ248" i="38"/>
  <c r="U256" i="38"/>
  <c r="T256" i="38"/>
  <c r="AQ245" i="38"/>
  <c r="AP245" i="38"/>
  <c r="I262" i="38"/>
  <c r="F263" i="38"/>
  <c r="H262" i="38"/>
  <c r="AS244" i="38"/>
  <c r="AR244" i="38"/>
  <c r="Z269" i="25"/>
  <c r="E263" i="38"/>
  <c r="Z269" i="5"/>
  <c r="AA261" i="13"/>
  <c r="Z269" i="26"/>
  <c r="Z269" i="27"/>
  <c r="K261" i="38"/>
  <c r="J261" i="38"/>
  <c r="AV242" i="38"/>
  <c r="AW242" i="38"/>
  <c r="BA240" i="38"/>
  <c r="AZ240" i="38"/>
  <c r="X254" i="38"/>
  <c r="Y254" i="38"/>
  <c r="AF250" i="38"/>
  <c r="AG250" i="38"/>
  <c r="R257" i="38"/>
  <c r="S257" i="38"/>
  <c r="BS231" i="38"/>
  <c r="BR231" i="38"/>
  <c r="BB239" i="38"/>
  <c r="BC239" i="38"/>
  <c r="BL234" i="38"/>
  <c r="BM234" i="38"/>
  <c r="Q258" i="38"/>
  <c r="P258" i="38"/>
  <c r="BH236" i="38"/>
  <c r="BI236" i="38"/>
  <c r="BK235" i="38"/>
  <c r="BJ235" i="38"/>
  <c r="W255" i="38"/>
  <c r="V255" i="38"/>
  <c r="AH249" i="38"/>
  <c r="AI249" i="38"/>
  <c r="BG237" i="38"/>
  <c r="BF237" i="38"/>
  <c r="BU230" i="38"/>
  <c r="BT230" i="38"/>
  <c r="CC226" i="38"/>
  <c r="CB226" i="38"/>
  <c r="AX241" i="38"/>
  <c r="AY241" i="38"/>
  <c r="AA253" i="38"/>
  <c r="Z253" i="38"/>
  <c r="BE238" i="38"/>
  <c r="BD238" i="38"/>
  <c r="BO233" i="38"/>
  <c r="BN233" i="38"/>
  <c r="CH260" i="38"/>
  <c r="J274" i="27" l="1"/>
  <c r="O274" i="27"/>
  <c r="K275" i="27"/>
  <c r="O274" i="26"/>
  <c r="K275" i="26"/>
  <c r="J274" i="26"/>
  <c r="K341" i="25"/>
  <c r="O340" i="25"/>
  <c r="J340" i="25"/>
  <c r="K283" i="5"/>
  <c r="J282" i="5"/>
  <c r="O282" i="5"/>
  <c r="AA267" i="25"/>
  <c r="AA267" i="26"/>
  <c r="AA267" i="5"/>
  <c r="AA267" i="27"/>
  <c r="AB259" i="13"/>
  <c r="BE239" i="38"/>
  <c r="BD239" i="38"/>
  <c r="AA254" i="38"/>
  <c r="Z254" i="38"/>
  <c r="J262" i="38"/>
  <c r="K262" i="38"/>
  <c r="AD252" i="38"/>
  <c r="AE252" i="38"/>
  <c r="AC253" i="38"/>
  <c r="AB253" i="38"/>
  <c r="BH237" i="38"/>
  <c r="BI237" i="38"/>
  <c r="BU231" i="38"/>
  <c r="BT231" i="38"/>
  <c r="BC240" i="38"/>
  <c r="BB240" i="38"/>
  <c r="I263" i="38"/>
  <c r="F264" i="38"/>
  <c r="H263" i="38"/>
  <c r="AW243" i="38"/>
  <c r="AV243" i="38"/>
  <c r="BZ228" i="38"/>
  <c r="CA228" i="38"/>
  <c r="R258" i="38"/>
  <c r="S258" i="38"/>
  <c r="AJ249" i="38"/>
  <c r="AK249" i="38"/>
  <c r="Z270" i="5"/>
  <c r="AA262" i="13"/>
  <c r="E264" i="38"/>
  <c r="Z270" i="25"/>
  <c r="Z270" i="27"/>
  <c r="Z270" i="26"/>
  <c r="BP233" i="38"/>
  <c r="BQ233" i="38"/>
  <c r="CE226" i="38"/>
  <c r="CD226" i="38"/>
  <c r="Y255" i="38"/>
  <c r="X255" i="38"/>
  <c r="M261" i="38"/>
  <c r="L261" i="38"/>
  <c r="W256" i="38"/>
  <c r="V256" i="38"/>
  <c r="Q259" i="38"/>
  <c r="P259" i="38"/>
  <c r="BY229" i="38"/>
  <c r="BX229" i="38"/>
  <c r="AF251" i="38"/>
  <c r="AG251" i="38"/>
  <c r="O260" i="38"/>
  <c r="N260" i="38"/>
  <c r="BA241" i="38"/>
  <c r="AZ241" i="38"/>
  <c r="U257" i="38"/>
  <c r="T257" i="38"/>
  <c r="BO234" i="38"/>
  <c r="BN234" i="38"/>
  <c r="AI250" i="38"/>
  <c r="AH250" i="38"/>
  <c r="AT244" i="38"/>
  <c r="AU244" i="38"/>
  <c r="AO247" i="38"/>
  <c r="AN247" i="38"/>
  <c r="BK236" i="38"/>
  <c r="BJ236" i="38"/>
  <c r="CG225" i="38"/>
  <c r="CF225" i="38"/>
  <c r="AS245" i="38"/>
  <c r="AR245" i="38"/>
  <c r="CB227" i="38"/>
  <c r="CC227" i="38"/>
  <c r="AY242" i="38"/>
  <c r="AX242" i="38"/>
  <c r="BF238" i="38"/>
  <c r="BG238" i="38"/>
  <c r="BW230" i="38"/>
  <c r="BV230" i="38"/>
  <c r="BM235" i="38"/>
  <c r="BL235" i="38"/>
  <c r="AM248" i="38"/>
  <c r="AL248" i="38"/>
  <c r="BS232" i="38"/>
  <c r="BR232" i="38"/>
  <c r="AP246" i="38"/>
  <c r="AQ246" i="38"/>
  <c r="CH261" i="38"/>
  <c r="K276" i="27" l="1"/>
  <c r="O275" i="27"/>
  <c r="J275" i="27"/>
  <c r="O275" i="26"/>
  <c r="J275" i="26"/>
  <c r="K276" i="26"/>
  <c r="K342" i="25"/>
  <c r="O341" i="25"/>
  <c r="J341" i="25"/>
  <c r="K284" i="5"/>
  <c r="O283" i="5"/>
  <c r="J283" i="5"/>
  <c r="AA268" i="27"/>
  <c r="AB260" i="13"/>
  <c r="AA268" i="25"/>
  <c r="AA268" i="26"/>
  <c r="AA268" i="5"/>
  <c r="BH238" i="38"/>
  <c r="BI238" i="38"/>
  <c r="BR233" i="38"/>
  <c r="BS233" i="38"/>
  <c r="J263" i="38"/>
  <c r="K263" i="38"/>
  <c r="BK237" i="38"/>
  <c r="BJ237" i="38"/>
  <c r="AN248" i="38"/>
  <c r="AO248" i="38"/>
  <c r="BA242" i="38"/>
  <c r="AZ242" i="38"/>
  <c r="BL236" i="38"/>
  <c r="BM236" i="38"/>
  <c r="BQ234" i="38"/>
  <c r="BP234" i="38"/>
  <c r="N261" i="38"/>
  <c r="O261" i="38"/>
  <c r="AL249" i="38"/>
  <c r="AM249" i="38"/>
  <c r="H264" i="38"/>
  <c r="F265" i="38"/>
  <c r="I264" i="38"/>
  <c r="AD253" i="38"/>
  <c r="AE253" i="38"/>
  <c r="BF239" i="38"/>
  <c r="BG239" i="38"/>
  <c r="V257" i="38"/>
  <c r="W257" i="38"/>
  <c r="T258" i="38"/>
  <c r="U258" i="38"/>
  <c r="BX230" i="38"/>
  <c r="BY230" i="38"/>
  <c r="AT245" i="38"/>
  <c r="AU245" i="38"/>
  <c r="BB241" i="38"/>
  <c r="BC241" i="38"/>
  <c r="S259" i="38"/>
  <c r="R259" i="38"/>
  <c r="CF226" i="38"/>
  <c r="CG226" i="38"/>
  <c r="CB228" i="38"/>
  <c r="CC228" i="38"/>
  <c r="BV231" i="38"/>
  <c r="BW231" i="38"/>
  <c r="BO235" i="38"/>
  <c r="BN235" i="38"/>
  <c r="AP247" i="38"/>
  <c r="AQ247" i="38"/>
  <c r="Z255" i="38"/>
  <c r="AA255" i="38"/>
  <c r="BD240" i="38"/>
  <c r="BE240" i="38"/>
  <c r="CD227" i="38"/>
  <c r="CE227" i="38"/>
  <c r="Z271" i="5"/>
  <c r="AA263" i="13"/>
  <c r="Z271" i="27"/>
  <c r="Z271" i="26"/>
  <c r="Z271" i="25"/>
  <c r="E265" i="38"/>
  <c r="AS246" i="38"/>
  <c r="AR246" i="38"/>
  <c r="AW244" i="38"/>
  <c r="AV244" i="38"/>
  <c r="AX243" i="38"/>
  <c r="AY243" i="38"/>
  <c r="M262" i="38"/>
  <c r="L262" i="38"/>
  <c r="AH251" i="38"/>
  <c r="AI251" i="38"/>
  <c r="CA229" i="38"/>
  <c r="BZ229" i="38"/>
  <c r="AG252" i="38"/>
  <c r="AF252" i="38"/>
  <c r="BU232" i="38"/>
  <c r="BT232" i="38"/>
  <c r="AJ250" i="38"/>
  <c r="AK250" i="38"/>
  <c r="P260" i="38"/>
  <c r="Q260" i="38"/>
  <c r="Y256" i="38"/>
  <c r="X256" i="38"/>
  <c r="AB254" i="38"/>
  <c r="AC254" i="38"/>
  <c r="CH262" i="38"/>
  <c r="O276" i="27" l="1"/>
  <c r="K277" i="27"/>
  <c r="J276" i="27"/>
  <c r="O276" i="26"/>
  <c r="K277" i="26"/>
  <c r="J276" i="26"/>
  <c r="K285" i="5"/>
  <c r="J284" i="5"/>
  <c r="O284" i="5"/>
  <c r="K343" i="25"/>
  <c r="O342" i="25"/>
  <c r="J342" i="25"/>
  <c r="AA269" i="5"/>
  <c r="AA269" i="26"/>
  <c r="AA269" i="27"/>
  <c r="AB261" i="13"/>
  <c r="AA269" i="25"/>
  <c r="BA243" i="38"/>
  <c r="AZ243" i="38"/>
  <c r="AO249" i="38"/>
  <c r="AN249" i="38"/>
  <c r="BU233" i="38"/>
  <c r="BT233" i="38"/>
  <c r="CB229" i="38"/>
  <c r="CC229" i="38"/>
  <c r="AY244" i="38"/>
  <c r="AX244" i="38"/>
  <c r="AC255" i="38"/>
  <c r="AB255" i="38"/>
  <c r="CD228" i="38"/>
  <c r="CE228" i="38"/>
  <c r="AV245" i="38"/>
  <c r="AW245" i="38"/>
  <c r="BI239" i="38"/>
  <c r="BH239" i="38"/>
  <c r="BK238" i="38"/>
  <c r="BJ238" i="38"/>
  <c r="CA230" i="38"/>
  <c r="BZ230" i="38"/>
  <c r="BL237" i="38"/>
  <c r="BM237" i="38"/>
  <c r="AM250" i="38"/>
  <c r="AL250" i="38"/>
  <c r="T259" i="38"/>
  <c r="U259" i="38"/>
  <c r="BV232" i="38"/>
  <c r="BW232" i="38"/>
  <c r="N262" i="38"/>
  <c r="O262" i="38"/>
  <c r="Z272" i="27"/>
  <c r="E266" i="38"/>
  <c r="Z272" i="26"/>
  <c r="Z272" i="25"/>
  <c r="AA264" i="13"/>
  <c r="Z272" i="5"/>
  <c r="CG227" i="38"/>
  <c r="CF227" i="38"/>
  <c r="W258" i="38"/>
  <c r="V258" i="38"/>
  <c r="I265" i="38"/>
  <c r="F266" i="38"/>
  <c r="H265" i="38"/>
  <c r="AP248" i="38"/>
  <c r="AQ248" i="38"/>
  <c r="AS247" i="38"/>
  <c r="AR247" i="38"/>
  <c r="AF253" i="38"/>
  <c r="AG253" i="38"/>
  <c r="BR234" i="38"/>
  <c r="BS234" i="38"/>
  <c r="AK251" i="38"/>
  <c r="AJ251" i="38"/>
  <c r="BQ235" i="38"/>
  <c r="BP235" i="38"/>
  <c r="AE254" i="38"/>
  <c r="AD254" i="38"/>
  <c r="K264" i="38"/>
  <c r="J264" i="38"/>
  <c r="BN236" i="38"/>
  <c r="BO236" i="38"/>
  <c r="M263" i="38"/>
  <c r="L263" i="38"/>
  <c r="S260" i="38"/>
  <c r="R260" i="38"/>
  <c r="P261" i="38"/>
  <c r="Q261" i="38"/>
  <c r="AT246" i="38"/>
  <c r="AU246" i="38"/>
  <c r="Z256" i="38"/>
  <c r="AA256" i="38"/>
  <c r="AI252" i="38"/>
  <c r="AH252" i="38"/>
  <c r="BF240" i="38"/>
  <c r="BG240" i="38"/>
  <c r="BX231" i="38"/>
  <c r="BY231" i="38"/>
  <c r="BE241" i="38"/>
  <c r="BD241" i="38"/>
  <c r="Y257" i="38"/>
  <c r="X257" i="38"/>
  <c r="BB242" i="38"/>
  <c r="BC242" i="38"/>
  <c r="CH263" i="38"/>
  <c r="K278" i="27" l="1"/>
  <c r="J277" i="27"/>
  <c r="O277" i="27"/>
  <c r="K278" i="26"/>
  <c r="J277" i="26"/>
  <c r="O277" i="26"/>
  <c r="K344" i="25"/>
  <c r="O343" i="25"/>
  <c r="J343" i="25"/>
  <c r="K286" i="5"/>
  <c r="O285" i="5"/>
  <c r="J285" i="5"/>
  <c r="AA270" i="5"/>
  <c r="AA270" i="26"/>
  <c r="AA270" i="27"/>
  <c r="AB262" i="13"/>
  <c r="AA270" i="25"/>
  <c r="AI253" i="38"/>
  <c r="AH253" i="38"/>
  <c r="Y258" i="38"/>
  <c r="X258" i="38"/>
  <c r="V259" i="38"/>
  <c r="W259" i="38"/>
  <c r="BF241" i="38"/>
  <c r="BG241" i="38"/>
  <c r="N263" i="38"/>
  <c r="O263" i="38"/>
  <c r="BR235" i="38"/>
  <c r="BS235" i="38"/>
  <c r="AU247" i="38"/>
  <c r="AT247" i="38"/>
  <c r="Z273" i="25"/>
  <c r="Z273" i="26"/>
  <c r="Z273" i="27"/>
  <c r="Z273" i="5"/>
  <c r="AA265" i="13"/>
  <c r="E267" i="38"/>
  <c r="AO250" i="38"/>
  <c r="AN250" i="38"/>
  <c r="BK239" i="38"/>
  <c r="BJ239" i="38"/>
  <c r="AZ244" i="38"/>
  <c r="BA244" i="38"/>
  <c r="BB243" i="38"/>
  <c r="BC243" i="38"/>
  <c r="AC256" i="38"/>
  <c r="AB256" i="38"/>
  <c r="AW246" i="38"/>
  <c r="AV246" i="38"/>
  <c r="Q262" i="38"/>
  <c r="P262" i="38"/>
  <c r="L264" i="38"/>
  <c r="M264" i="38"/>
  <c r="J265" i="38"/>
  <c r="K265" i="38"/>
  <c r="CC230" i="38"/>
  <c r="CB230" i="38"/>
  <c r="BW233" i="38"/>
  <c r="BV233" i="38"/>
  <c r="BP236" i="38"/>
  <c r="BQ236" i="38"/>
  <c r="AR248" i="38"/>
  <c r="AS248" i="38"/>
  <c r="BO237" i="38"/>
  <c r="BN237" i="38"/>
  <c r="CE229" i="38"/>
  <c r="CD229" i="38"/>
  <c r="BE242" i="38"/>
  <c r="BD242" i="38"/>
  <c r="BI240" i="38"/>
  <c r="BH240" i="38"/>
  <c r="R261" i="38"/>
  <c r="S261" i="38"/>
  <c r="BT234" i="38"/>
  <c r="BU234" i="38"/>
  <c r="F267" i="38"/>
  <c r="H266" i="38"/>
  <c r="I266" i="38"/>
  <c r="BY232" i="38"/>
  <c r="BX232" i="38"/>
  <c r="CG228" i="38"/>
  <c r="CF228" i="38"/>
  <c r="AL251" i="38"/>
  <c r="AM251" i="38"/>
  <c r="BZ231" i="38"/>
  <c r="CA231" i="38"/>
  <c r="AY245" i="38"/>
  <c r="AX245" i="38"/>
  <c r="Z257" i="38"/>
  <c r="AA257" i="38"/>
  <c r="AJ252" i="38"/>
  <c r="AK252" i="38"/>
  <c r="U260" i="38"/>
  <c r="T260" i="38"/>
  <c r="AG254" i="38"/>
  <c r="AF254" i="38"/>
  <c r="BM238" i="38"/>
  <c r="BL238" i="38"/>
  <c r="AD255" i="38"/>
  <c r="AE255" i="38"/>
  <c r="AQ249" i="38"/>
  <c r="AP249" i="38"/>
  <c r="CH264" i="38"/>
  <c r="O278" i="27" l="1"/>
  <c r="K279" i="27"/>
  <c r="J278" i="27"/>
  <c r="K279" i="26"/>
  <c r="O278" i="26"/>
  <c r="J278" i="26"/>
  <c r="K345" i="25"/>
  <c r="O344" i="25"/>
  <c r="J344" i="25"/>
  <c r="K287" i="5"/>
  <c r="O286" i="5"/>
  <c r="J286" i="5"/>
  <c r="AA271" i="27"/>
  <c r="AA271" i="5"/>
  <c r="AA271" i="26"/>
  <c r="AA271" i="25"/>
  <c r="AB263" i="13"/>
  <c r="CD230" i="38"/>
  <c r="CE230" i="38"/>
  <c r="AF255" i="38"/>
  <c r="AG255" i="38"/>
  <c r="AL252" i="38"/>
  <c r="AM252" i="38"/>
  <c r="AN251" i="38"/>
  <c r="AO251" i="38"/>
  <c r="CG229" i="38"/>
  <c r="CF229" i="38"/>
  <c r="BX233" i="38"/>
  <c r="BY233" i="38"/>
  <c r="R262" i="38"/>
  <c r="S262" i="38"/>
  <c r="BU235" i="38"/>
  <c r="BT235" i="38"/>
  <c r="BO238" i="38"/>
  <c r="BN238" i="38"/>
  <c r="BV234" i="38"/>
  <c r="BW234" i="38"/>
  <c r="BB244" i="38"/>
  <c r="BC244" i="38"/>
  <c r="AK253" i="38"/>
  <c r="AJ253" i="38"/>
  <c r="BM239" i="38"/>
  <c r="BL239" i="38"/>
  <c r="AH254" i="38"/>
  <c r="AI254" i="38"/>
  <c r="BZ232" i="38"/>
  <c r="CA232" i="38"/>
  <c r="AS249" i="38"/>
  <c r="AR249" i="38"/>
  <c r="W260" i="38"/>
  <c r="V260" i="38"/>
  <c r="AU248" i="38"/>
  <c r="AT248" i="38"/>
  <c r="M265" i="38"/>
  <c r="L265" i="38"/>
  <c r="AW247" i="38"/>
  <c r="AV247" i="38"/>
  <c r="AB257" i="38"/>
  <c r="AC257" i="38"/>
  <c r="AX246" i="38"/>
  <c r="AY246" i="38"/>
  <c r="BA245" i="38"/>
  <c r="AZ245" i="38"/>
  <c r="AP250" i="38"/>
  <c r="AQ250" i="38"/>
  <c r="BH241" i="38"/>
  <c r="BI241" i="38"/>
  <c r="CC231" i="38"/>
  <c r="CB231" i="38"/>
  <c r="K266" i="38"/>
  <c r="J266" i="38"/>
  <c r="BF242" i="38"/>
  <c r="BG242" i="38"/>
  <c r="Z274" i="5"/>
  <c r="AA266" i="13"/>
  <c r="E268" i="38"/>
  <c r="Z274" i="26"/>
  <c r="Z274" i="27"/>
  <c r="Z274" i="25"/>
  <c r="Y259" i="38"/>
  <c r="X259" i="38"/>
  <c r="BQ237" i="38"/>
  <c r="BP237" i="38"/>
  <c r="P263" i="38"/>
  <c r="Q263" i="38"/>
  <c r="U261" i="38"/>
  <c r="T261" i="38"/>
  <c r="BK240" i="38"/>
  <c r="BJ240" i="38"/>
  <c r="AD256" i="38"/>
  <c r="AE256" i="38"/>
  <c r="F268" i="38"/>
  <c r="H267" i="38"/>
  <c r="I267" i="38"/>
  <c r="BR236" i="38"/>
  <c r="BS236" i="38"/>
  <c r="N264" i="38"/>
  <c r="O264" i="38"/>
  <c r="BD243" i="38"/>
  <c r="BE243" i="38"/>
  <c r="Z258" i="38"/>
  <c r="AA258" i="38"/>
  <c r="CH265" i="38"/>
  <c r="O279" i="27" l="1"/>
  <c r="K280" i="27"/>
  <c r="J279" i="27"/>
  <c r="O279" i="26"/>
  <c r="J279" i="26"/>
  <c r="K280" i="26"/>
  <c r="K288" i="5"/>
  <c r="J287" i="5"/>
  <c r="O287" i="5"/>
  <c r="K346" i="25"/>
  <c r="J345" i="25"/>
  <c r="O345" i="25"/>
  <c r="AA272" i="27"/>
  <c r="AA272" i="26"/>
  <c r="AA272" i="5"/>
  <c r="AA272" i="25"/>
  <c r="AB264" i="13"/>
  <c r="BL240" i="38"/>
  <c r="BM240" i="38"/>
  <c r="AD257" i="38"/>
  <c r="AE257" i="38"/>
  <c r="CG230" i="38"/>
  <c r="CF230" i="38"/>
  <c r="BG243" i="38"/>
  <c r="BF243" i="38"/>
  <c r="BR237" i="38"/>
  <c r="BS237" i="38"/>
  <c r="Z275" i="5"/>
  <c r="AA267" i="13"/>
  <c r="Z275" i="26"/>
  <c r="Z275" i="27"/>
  <c r="E269" i="38"/>
  <c r="Z275" i="25"/>
  <c r="BA246" i="38"/>
  <c r="AZ246" i="38"/>
  <c r="AJ254" i="38"/>
  <c r="AK254" i="38"/>
  <c r="BY234" i="38"/>
  <c r="BX234" i="38"/>
  <c r="CA233" i="38"/>
  <c r="BZ233" i="38"/>
  <c r="AI255" i="38"/>
  <c r="AH255" i="38"/>
  <c r="AF256" i="38"/>
  <c r="AG256" i="38"/>
  <c r="X260" i="38"/>
  <c r="Y260" i="38"/>
  <c r="BN239" i="38"/>
  <c r="BO239" i="38"/>
  <c r="BQ238" i="38"/>
  <c r="BP238" i="38"/>
  <c r="AA259" i="38"/>
  <c r="Z259" i="38"/>
  <c r="AL253" i="38"/>
  <c r="AM253" i="38"/>
  <c r="BU236" i="38"/>
  <c r="BT236" i="38"/>
  <c r="L266" i="38"/>
  <c r="M266" i="38"/>
  <c r="BB245" i="38"/>
  <c r="BC245" i="38"/>
  <c r="N265" i="38"/>
  <c r="O265" i="38"/>
  <c r="Q264" i="38"/>
  <c r="P264" i="38"/>
  <c r="BI242" i="38"/>
  <c r="BH242" i="38"/>
  <c r="AC258" i="38"/>
  <c r="AB258" i="38"/>
  <c r="K267" i="38"/>
  <c r="J267" i="38"/>
  <c r="CB232" i="38"/>
  <c r="CC232" i="38"/>
  <c r="BE244" i="38"/>
  <c r="BD244" i="38"/>
  <c r="U262" i="38"/>
  <c r="T262" i="38"/>
  <c r="AO252" i="38"/>
  <c r="AN252" i="38"/>
  <c r="BK241" i="38"/>
  <c r="BJ241" i="38"/>
  <c r="AX247" i="38"/>
  <c r="AY247" i="38"/>
  <c r="AU249" i="38"/>
  <c r="AT249" i="38"/>
  <c r="BV235" i="38"/>
  <c r="BW235" i="38"/>
  <c r="V261" i="38"/>
  <c r="W261" i="38"/>
  <c r="AR250" i="38"/>
  <c r="AS250" i="38"/>
  <c r="AQ251" i="38"/>
  <c r="AP251" i="38"/>
  <c r="I268" i="38"/>
  <c r="H268" i="38"/>
  <c r="F269" i="38"/>
  <c r="R263" i="38"/>
  <c r="S263" i="38"/>
  <c r="CD231" i="38"/>
  <c r="CE231" i="38"/>
  <c r="AV248" i="38"/>
  <c r="AW248" i="38"/>
  <c r="CH266" i="38"/>
  <c r="O280" i="27" l="1"/>
  <c r="K281" i="27"/>
  <c r="J280" i="27"/>
  <c r="O280" i="26"/>
  <c r="J280" i="26"/>
  <c r="K281" i="26"/>
  <c r="K289" i="5"/>
  <c r="J288" i="5"/>
  <c r="O288" i="5"/>
  <c r="K347" i="25"/>
  <c r="O346" i="25"/>
  <c r="J346" i="25"/>
  <c r="AA273" i="27"/>
  <c r="AA273" i="26"/>
  <c r="AA273" i="25"/>
  <c r="AB265" i="13"/>
  <c r="AA273" i="5"/>
  <c r="BW236" i="38"/>
  <c r="BV236" i="38"/>
  <c r="BT237" i="38"/>
  <c r="BU237" i="38"/>
  <c r="CG231" i="38"/>
  <c r="CF231" i="38"/>
  <c r="BG244" i="38"/>
  <c r="BF244" i="38"/>
  <c r="BK242" i="38"/>
  <c r="BJ242" i="38"/>
  <c r="BS238" i="38"/>
  <c r="BR238" i="38"/>
  <c r="AJ255" i="38"/>
  <c r="AK255" i="38"/>
  <c r="BB246" i="38"/>
  <c r="BC246" i="38"/>
  <c r="AG257" i="38"/>
  <c r="AF257" i="38"/>
  <c r="AT250" i="38"/>
  <c r="AU250" i="38"/>
  <c r="AZ247" i="38"/>
  <c r="BA247" i="38"/>
  <c r="O266" i="38"/>
  <c r="N266" i="38"/>
  <c r="R264" i="38"/>
  <c r="S264" i="38"/>
  <c r="BO240" i="38"/>
  <c r="BN240" i="38"/>
  <c r="F270" i="38"/>
  <c r="H269" i="38"/>
  <c r="I269" i="38"/>
  <c r="CE232" i="38"/>
  <c r="CD232" i="38"/>
  <c r="Z276" i="27"/>
  <c r="E270" i="38"/>
  <c r="Z276" i="26"/>
  <c r="Z276" i="25"/>
  <c r="Z276" i="5"/>
  <c r="AA268" i="13"/>
  <c r="K268" i="38"/>
  <c r="J268" i="38"/>
  <c r="M267" i="38"/>
  <c r="L267" i="38"/>
  <c r="BX235" i="38"/>
  <c r="BY235" i="38"/>
  <c r="Q265" i="38"/>
  <c r="P265" i="38"/>
  <c r="AN253" i="38"/>
  <c r="AO253" i="38"/>
  <c r="Z260" i="38"/>
  <c r="AA260" i="38"/>
  <c r="U263" i="38"/>
  <c r="T263" i="38"/>
  <c r="CB233" i="38"/>
  <c r="CC233" i="38"/>
  <c r="Y261" i="38"/>
  <c r="X261" i="38"/>
  <c r="BH243" i="38"/>
  <c r="BI243" i="38"/>
  <c r="AP252" i="38"/>
  <c r="AQ252" i="38"/>
  <c r="AX248" i="38"/>
  <c r="AY248" i="38"/>
  <c r="AW249" i="38"/>
  <c r="AV249" i="38"/>
  <c r="W262" i="38"/>
  <c r="V262" i="38"/>
  <c r="AE258" i="38"/>
  <c r="AD258" i="38"/>
  <c r="AB259" i="38"/>
  <c r="AC259" i="38"/>
  <c r="BM241" i="38"/>
  <c r="BL241" i="38"/>
  <c r="BP239" i="38"/>
  <c r="BQ239" i="38"/>
  <c r="BZ234" i="38"/>
  <c r="CA234" i="38"/>
  <c r="AS251" i="38"/>
  <c r="AR251" i="38"/>
  <c r="BE245" i="38"/>
  <c r="BD245" i="38"/>
  <c r="AH256" i="38"/>
  <c r="AI256" i="38"/>
  <c r="AL254" i="38"/>
  <c r="AM254" i="38"/>
  <c r="CH267" i="38"/>
  <c r="J281" i="27" l="1"/>
  <c r="K282" i="27"/>
  <c r="O281" i="27"/>
  <c r="J281" i="26"/>
  <c r="O281" i="26"/>
  <c r="K282" i="26"/>
  <c r="K348" i="25"/>
  <c r="O347" i="25"/>
  <c r="J347" i="25"/>
  <c r="K290" i="5"/>
  <c r="J289" i="5"/>
  <c r="O289" i="5"/>
  <c r="AA274" i="25"/>
  <c r="AA274" i="27"/>
  <c r="AB266" i="13"/>
  <c r="AA274" i="26"/>
  <c r="AA274" i="5"/>
  <c r="CG232" i="38"/>
  <c r="CF232" i="38"/>
  <c r="AJ256" i="38"/>
  <c r="AK256" i="38"/>
  <c r="BS239" i="38"/>
  <c r="BR239" i="38"/>
  <c r="BK243" i="38"/>
  <c r="BJ243" i="38"/>
  <c r="AC260" i="38"/>
  <c r="AB260" i="38"/>
  <c r="Z277" i="25"/>
  <c r="Z277" i="5"/>
  <c r="AA269" i="13"/>
  <c r="Z277" i="26"/>
  <c r="E271" i="38"/>
  <c r="Z277" i="27"/>
  <c r="AW250" i="38"/>
  <c r="AV250" i="38"/>
  <c r="BV237" i="38"/>
  <c r="BW237" i="38"/>
  <c r="BF245" i="38"/>
  <c r="BG245" i="38"/>
  <c r="BN241" i="38"/>
  <c r="BO241" i="38"/>
  <c r="AX249" i="38"/>
  <c r="AY249" i="38"/>
  <c r="AA261" i="38"/>
  <c r="Z261" i="38"/>
  <c r="L268" i="38"/>
  <c r="M268" i="38"/>
  <c r="AI257" i="38"/>
  <c r="AH257" i="38"/>
  <c r="BM242" i="38"/>
  <c r="BL242" i="38"/>
  <c r="BX236" i="38"/>
  <c r="BY236" i="38"/>
  <c r="T264" i="38"/>
  <c r="U264" i="38"/>
  <c r="BA248" i="38"/>
  <c r="AZ248" i="38"/>
  <c r="AF258" i="38"/>
  <c r="AG258" i="38"/>
  <c r="V263" i="38"/>
  <c r="W263" i="38"/>
  <c r="J269" i="38"/>
  <c r="K269" i="38"/>
  <c r="AT251" i="38"/>
  <c r="AU251" i="38"/>
  <c r="S265" i="38"/>
  <c r="R265" i="38"/>
  <c r="Q266" i="38"/>
  <c r="P266" i="38"/>
  <c r="BI244" i="38"/>
  <c r="BH244" i="38"/>
  <c r="AE259" i="38"/>
  <c r="AD259" i="38"/>
  <c r="CE233" i="38"/>
  <c r="CD233" i="38"/>
  <c r="BD246" i="38"/>
  <c r="BE246" i="38"/>
  <c r="AO254" i="38"/>
  <c r="AN254" i="38"/>
  <c r="AR252" i="38"/>
  <c r="AS252" i="38"/>
  <c r="CA235" i="38"/>
  <c r="BZ235" i="38"/>
  <c r="H270" i="38"/>
  <c r="I270" i="38"/>
  <c r="F271" i="38"/>
  <c r="BC247" i="38"/>
  <c r="BB247" i="38"/>
  <c r="AL255" i="38"/>
  <c r="AM255" i="38"/>
  <c r="AQ253" i="38"/>
  <c r="AP253" i="38"/>
  <c r="CC234" i="38"/>
  <c r="CB234" i="38"/>
  <c r="Y262" i="38"/>
  <c r="X262" i="38"/>
  <c r="O267" i="38"/>
  <c r="N267" i="38"/>
  <c r="BP240" i="38"/>
  <c r="BQ240" i="38"/>
  <c r="BT238" i="38"/>
  <c r="BU238" i="38"/>
  <c r="CH268" i="38"/>
  <c r="J282" i="27" l="1"/>
  <c r="K283" i="27"/>
  <c r="O282" i="27"/>
  <c r="K283" i="26"/>
  <c r="J282" i="26"/>
  <c r="O282" i="26"/>
  <c r="K349" i="25"/>
  <c r="O348" i="25"/>
  <c r="J348" i="25"/>
  <c r="K291" i="5"/>
  <c r="O290" i="5"/>
  <c r="J290" i="5"/>
  <c r="AA275" i="25"/>
  <c r="AB267" i="13"/>
  <c r="AA275" i="5"/>
  <c r="AA275" i="26"/>
  <c r="AA275" i="27"/>
  <c r="AF259" i="38"/>
  <c r="AG259" i="38"/>
  <c r="AJ257" i="38"/>
  <c r="AK257" i="38"/>
  <c r="BS240" i="38"/>
  <c r="BR240" i="38"/>
  <c r="CC235" i="38"/>
  <c r="CB235" i="38"/>
  <c r="CG233" i="38"/>
  <c r="CF233" i="38"/>
  <c r="T265" i="38"/>
  <c r="U265" i="38"/>
  <c r="BO242" i="38"/>
  <c r="BN242" i="38"/>
  <c r="AY250" i="38"/>
  <c r="AX250" i="38"/>
  <c r="AM256" i="38"/>
  <c r="AL256" i="38"/>
  <c r="Q267" i="38"/>
  <c r="P267" i="38"/>
  <c r="AH258" i="38"/>
  <c r="AI258" i="38"/>
  <c r="AZ249" i="38"/>
  <c r="BA249" i="38"/>
  <c r="AE260" i="38"/>
  <c r="AD260" i="38"/>
  <c r="AN255" i="38"/>
  <c r="AO255" i="38"/>
  <c r="BB248" i="38"/>
  <c r="BC248" i="38"/>
  <c r="BD247" i="38"/>
  <c r="BE247" i="38"/>
  <c r="BJ244" i="38"/>
  <c r="BK244" i="38"/>
  <c r="CE234" i="38"/>
  <c r="CD234" i="38"/>
  <c r="H271" i="38"/>
  <c r="F272" i="38"/>
  <c r="I271" i="38"/>
  <c r="L269" i="38"/>
  <c r="M269" i="38"/>
  <c r="V264" i="38"/>
  <c r="W264" i="38"/>
  <c r="N268" i="38"/>
  <c r="O268" i="38"/>
  <c r="BH245" i="38"/>
  <c r="BI245" i="38"/>
  <c r="BU239" i="38"/>
  <c r="BT239" i="38"/>
  <c r="AU252" i="38"/>
  <c r="AT252" i="38"/>
  <c r="AW251" i="38"/>
  <c r="AV251" i="38"/>
  <c r="BQ241" i="38"/>
  <c r="BP241" i="38"/>
  <c r="BL243" i="38"/>
  <c r="BM243" i="38"/>
  <c r="AP254" i="38"/>
  <c r="AQ254" i="38"/>
  <c r="BW238" i="38"/>
  <c r="BV238" i="38"/>
  <c r="R266" i="38"/>
  <c r="S266" i="38"/>
  <c r="AC261" i="38"/>
  <c r="AB261" i="38"/>
  <c r="Z262" i="38"/>
  <c r="AA262" i="38"/>
  <c r="Z278" i="5"/>
  <c r="AA270" i="13"/>
  <c r="Z278" i="25"/>
  <c r="Z278" i="27"/>
  <c r="E272" i="38"/>
  <c r="Z278" i="26"/>
  <c r="AS253" i="38"/>
  <c r="AR253" i="38"/>
  <c r="K270" i="38"/>
  <c r="J270" i="38"/>
  <c r="BG246" i="38"/>
  <c r="BF246" i="38"/>
  <c r="X263" i="38"/>
  <c r="Y263" i="38"/>
  <c r="BZ236" i="38"/>
  <c r="CA236" i="38"/>
  <c r="BX237" i="38"/>
  <c r="BY237" i="38"/>
  <c r="CH269" i="38"/>
  <c r="O283" i="27" l="1"/>
  <c r="J283" i="27"/>
  <c r="K284" i="27"/>
  <c r="K284" i="26"/>
  <c r="O283" i="26"/>
  <c r="J283" i="26"/>
  <c r="K292" i="5"/>
  <c r="J291" i="5"/>
  <c r="O291" i="5"/>
  <c r="K350" i="25"/>
  <c r="O349" i="25"/>
  <c r="J349" i="25"/>
  <c r="AA276" i="25"/>
  <c r="AA276" i="26"/>
  <c r="AA276" i="27"/>
  <c r="AA276" i="5"/>
  <c r="AB268" i="13"/>
  <c r="AE261" i="38"/>
  <c r="AD261" i="38"/>
  <c r="BL244" i="38"/>
  <c r="BM244" i="38"/>
  <c r="CC236" i="38"/>
  <c r="CB236" i="38"/>
  <c r="AW252" i="38"/>
  <c r="AV252" i="38"/>
  <c r="AQ255" i="38"/>
  <c r="AP255" i="38"/>
  <c r="V265" i="38"/>
  <c r="W265" i="38"/>
  <c r="AM257" i="38"/>
  <c r="AL257" i="38"/>
  <c r="AC262" i="38"/>
  <c r="AB262" i="38"/>
  <c r="AS254" i="38"/>
  <c r="AR254" i="38"/>
  <c r="Y264" i="38"/>
  <c r="X264" i="38"/>
  <c r="AF260" i="38"/>
  <c r="AG260" i="38"/>
  <c r="AN256" i="38"/>
  <c r="AO256" i="38"/>
  <c r="Z279" i="5"/>
  <c r="AA271" i="13"/>
  <c r="Z279" i="27"/>
  <c r="Z279" i="26"/>
  <c r="Z279" i="25"/>
  <c r="E273" i="38"/>
  <c r="BW239" i="38"/>
  <c r="BV239" i="38"/>
  <c r="BH246" i="38"/>
  <c r="BI246" i="38"/>
  <c r="CD235" i="38"/>
  <c r="CE235" i="38"/>
  <c r="BG247" i="38"/>
  <c r="BF247" i="38"/>
  <c r="M270" i="38"/>
  <c r="L270" i="38"/>
  <c r="U266" i="38"/>
  <c r="T266" i="38"/>
  <c r="BJ245" i="38"/>
  <c r="BK245" i="38"/>
  <c r="F273" i="38"/>
  <c r="H272" i="38"/>
  <c r="I272" i="38"/>
  <c r="BQ242" i="38"/>
  <c r="BP242" i="38"/>
  <c r="BU240" i="38"/>
  <c r="BT240" i="38"/>
  <c r="Z263" i="38"/>
  <c r="AA263" i="38"/>
  <c r="BO243" i="38"/>
  <c r="BN243" i="38"/>
  <c r="AZ250" i="38"/>
  <c r="BA250" i="38"/>
  <c r="BZ237" i="38"/>
  <c r="CA237" i="38"/>
  <c r="BY238" i="38"/>
  <c r="BX238" i="38"/>
  <c r="AY251" i="38"/>
  <c r="AX251" i="38"/>
  <c r="K271" i="38"/>
  <c r="J271" i="38"/>
  <c r="BE248" i="38"/>
  <c r="BD248" i="38"/>
  <c r="AJ258" i="38"/>
  <c r="AK258" i="38"/>
  <c r="AI259" i="38"/>
  <c r="AH259" i="38"/>
  <c r="N269" i="38"/>
  <c r="O269" i="38"/>
  <c r="BR241" i="38"/>
  <c r="BS241" i="38"/>
  <c r="BB249" i="38"/>
  <c r="BC249" i="38"/>
  <c r="AT253" i="38"/>
  <c r="AU253" i="38"/>
  <c r="P268" i="38"/>
  <c r="Q268" i="38"/>
  <c r="CF234" i="38"/>
  <c r="CG234" i="38"/>
  <c r="R267" i="38"/>
  <c r="S267" i="38"/>
  <c r="CH270" i="38"/>
  <c r="J284" i="27" l="1"/>
  <c r="O284" i="27"/>
  <c r="K285" i="27"/>
  <c r="J284" i="26"/>
  <c r="K285" i="26"/>
  <c r="O284" i="26"/>
  <c r="K293" i="5"/>
  <c r="J292" i="5"/>
  <c r="O292" i="5"/>
  <c r="K351" i="25"/>
  <c r="O350" i="25"/>
  <c r="J350" i="25"/>
  <c r="AA277" i="25"/>
  <c r="AA277" i="26"/>
  <c r="AA277" i="27"/>
  <c r="AA277" i="5"/>
  <c r="AB269" i="13"/>
  <c r="S268" i="38"/>
  <c r="R268" i="38"/>
  <c r="BB250" i="38"/>
  <c r="BC250" i="38"/>
  <c r="BU241" i="38"/>
  <c r="BT241" i="38"/>
  <c r="CC237" i="38"/>
  <c r="CB237" i="38"/>
  <c r="W266" i="38"/>
  <c r="V266" i="38"/>
  <c r="Y265" i="38"/>
  <c r="X265" i="38"/>
  <c r="BO244" i="38"/>
  <c r="BN244" i="38"/>
  <c r="L271" i="38"/>
  <c r="M271" i="38"/>
  <c r="BS242" i="38"/>
  <c r="BR242" i="38"/>
  <c r="BJ246" i="38"/>
  <c r="BK246" i="38"/>
  <c r="AU254" i="38"/>
  <c r="AT254" i="38"/>
  <c r="AR255" i="38"/>
  <c r="AS255" i="38"/>
  <c r="AF261" i="38"/>
  <c r="AG261" i="38"/>
  <c r="BX239" i="38"/>
  <c r="BY239" i="38"/>
  <c r="AJ259" i="38"/>
  <c r="AK259" i="38"/>
  <c r="BP243" i="38"/>
  <c r="BQ243" i="38"/>
  <c r="AX252" i="38"/>
  <c r="AY252" i="38"/>
  <c r="K272" i="38"/>
  <c r="J272" i="38"/>
  <c r="Z280" i="27"/>
  <c r="Z280" i="26"/>
  <c r="Z280" i="25"/>
  <c r="E274" i="38"/>
  <c r="AA272" i="13"/>
  <c r="Z280" i="5"/>
  <c r="BZ238" i="38"/>
  <c r="CA238" i="38"/>
  <c r="I273" i="38"/>
  <c r="F274" i="38"/>
  <c r="H273" i="38"/>
  <c r="AN257" i="38"/>
  <c r="AO257" i="38"/>
  <c r="CD236" i="38"/>
  <c r="CE236" i="38"/>
  <c r="Q269" i="38"/>
  <c r="P269" i="38"/>
  <c r="O270" i="38"/>
  <c r="N270" i="38"/>
  <c r="AW253" i="38"/>
  <c r="AV253" i="38"/>
  <c r="AQ256" i="38"/>
  <c r="AP256" i="38"/>
  <c r="T267" i="38"/>
  <c r="U267" i="38"/>
  <c r="BD249" i="38"/>
  <c r="BE249" i="38"/>
  <c r="AL258" i="38"/>
  <c r="AM258" i="38"/>
  <c r="AC263" i="38"/>
  <c r="AB263" i="38"/>
  <c r="AH260" i="38"/>
  <c r="AI260" i="38"/>
  <c r="AZ251" i="38"/>
  <c r="BA251" i="38"/>
  <c r="AD262" i="38"/>
  <c r="AE262" i="38"/>
  <c r="BI247" i="38"/>
  <c r="BH247" i="38"/>
  <c r="BF248" i="38"/>
  <c r="BG248" i="38"/>
  <c r="BV240" i="38"/>
  <c r="BW240" i="38"/>
  <c r="BL245" i="38"/>
  <c r="BM245" i="38"/>
  <c r="CF235" i="38"/>
  <c r="CG235" i="38"/>
  <c r="AA264" i="38"/>
  <c r="Z264" i="38"/>
  <c r="CH271" i="38"/>
  <c r="O285" i="27" l="1"/>
  <c r="J285" i="27"/>
  <c r="K286" i="27"/>
  <c r="K286" i="26"/>
  <c r="J285" i="26"/>
  <c r="O285" i="26"/>
  <c r="K352" i="25"/>
  <c r="J351" i="25"/>
  <c r="O351" i="25"/>
  <c r="K294" i="5"/>
  <c r="J293" i="5"/>
  <c r="O293" i="5"/>
  <c r="AA278" i="5"/>
  <c r="AB270" i="13"/>
  <c r="AA278" i="25"/>
  <c r="AA278" i="26"/>
  <c r="AA278" i="27"/>
  <c r="CG236" i="38"/>
  <c r="CF236" i="38"/>
  <c r="CA239" i="38"/>
  <c r="BZ239" i="38"/>
  <c r="BM246" i="38"/>
  <c r="BL246" i="38"/>
  <c r="BD250" i="38"/>
  <c r="BE250" i="38"/>
  <c r="AY253" i="38"/>
  <c r="AX253" i="38"/>
  <c r="BT242" i="38"/>
  <c r="BU242" i="38"/>
  <c r="Y266" i="38"/>
  <c r="X266" i="38"/>
  <c r="T268" i="38"/>
  <c r="U268" i="38"/>
  <c r="AO258" i="38"/>
  <c r="AN258" i="38"/>
  <c r="AI261" i="38"/>
  <c r="AH261" i="38"/>
  <c r="BF249" i="38"/>
  <c r="BG249" i="38"/>
  <c r="AT255" i="38"/>
  <c r="AU255" i="38"/>
  <c r="O271" i="38"/>
  <c r="N271" i="38"/>
  <c r="AB264" i="38"/>
  <c r="AC264" i="38"/>
  <c r="R269" i="38"/>
  <c r="S269" i="38"/>
  <c r="AV254" i="38"/>
  <c r="AW254" i="38"/>
  <c r="BP244" i="38"/>
  <c r="BQ244" i="38"/>
  <c r="BW241" i="38"/>
  <c r="BV241" i="38"/>
  <c r="AG262" i="38"/>
  <c r="AF262" i="38"/>
  <c r="BA252" i="38"/>
  <c r="AZ252" i="38"/>
  <c r="P270" i="38"/>
  <c r="Q270" i="38"/>
  <c r="Z281" i="25"/>
  <c r="E275" i="38"/>
  <c r="Z281" i="26"/>
  <c r="Z281" i="5"/>
  <c r="AA273" i="13"/>
  <c r="Z281" i="27"/>
  <c r="CD237" i="38"/>
  <c r="CE237" i="38"/>
  <c r="BB251" i="38"/>
  <c r="BC251" i="38"/>
  <c r="BR243" i="38"/>
  <c r="BS243" i="38"/>
  <c r="BH248" i="38"/>
  <c r="BI248" i="38"/>
  <c r="AJ260" i="38"/>
  <c r="AK260" i="38"/>
  <c r="V267" i="38"/>
  <c r="W267" i="38"/>
  <c r="AL259" i="38"/>
  <c r="AM259" i="38"/>
  <c r="BO245" i="38"/>
  <c r="BN245" i="38"/>
  <c r="AQ257" i="38"/>
  <c r="AP257" i="38"/>
  <c r="K273" i="38"/>
  <c r="J273" i="38"/>
  <c r="BX240" i="38"/>
  <c r="BY240" i="38"/>
  <c r="F275" i="38"/>
  <c r="H274" i="38"/>
  <c r="I274" i="38"/>
  <c r="BJ247" i="38"/>
  <c r="BK247" i="38"/>
  <c r="AE263" i="38"/>
  <c r="AD263" i="38"/>
  <c r="AR256" i="38"/>
  <c r="AS256" i="38"/>
  <c r="CC238" i="38"/>
  <c r="CB238" i="38"/>
  <c r="M272" i="38"/>
  <c r="L272" i="38"/>
  <c r="Z265" i="38"/>
  <c r="AA265" i="38"/>
  <c r="CH272" i="38"/>
  <c r="K287" i="27" l="1"/>
  <c r="J286" i="27"/>
  <c r="O286" i="27"/>
  <c r="O286" i="26"/>
  <c r="J286" i="26"/>
  <c r="K287" i="26"/>
  <c r="K295" i="5"/>
  <c r="J294" i="5"/>
  <c r="O294" i="5"/>
  <c r="K353" i="25"/>
  <c r="O352" i="25"/>
  <c r="J352" i="25"/>
  <c r="AA279" i="5"/>
  <c r="AA279" i="25"/>
  <c r="AA279" i="27"/>
  <c r="AB271" i="13"/>
  <c r="AA279" i="26"/>
  <c r="BQ245" i="38"/>
  <c r="BP245" i="38"/>
  <c r="BS244" i="38"/>
  <c r="BR244" i="38"/>
  <c r="BL247" i="38"/>
  <c r="BM247" i="38"/>
  <c r="AS257" i="38"/>
  <c r="AR257" i="38"/>
  <c r="AE264" i="38"/>
  <c r="AD264" i="38"/>
  <c r="BV242" i="38"/>
  <c r="BW242" i="38"/>
  <c r="CD238" i="38"/>
  <c r="CE238" i="38"/>
  <c r="AM260" i="38"/>
  <c r="AL260" i="38"/>
  <c r="CF237" i="38"/>
  <c r="CG237" i="38"/>
  <c r="Q271" i="38"/>
  <c r="P271" i="38"/>
  <c r="AP258" i="38"/>
  <c r="AQ258" i="38"/>
  <c r="AZ253" i="38"/>
  <c r="BA253" i="38"/>
  <c r="J274" i="38"/>
  <c r="K274" i="38"/>
  <c r="S270" i="38"/>
  <c r="R270" i="38"/>
  <c r="AX254" i="38"/>
  <c r="AY254" i="38"/>
  <c r="V268" i="38"/>
  <c r="W268" i="38"/>
  <c r="AG263" i="38"/>
  <c r="AF263" i="38"/>
  <c r="BZ240" i="38"/>
  <c r="CA240" i="38"/>
  <c r="AO259" i="38"/>
  <c r="AN259" i="38"/>
  <c r="BT243" i="38"/>
  <c r="BU243" i="38"/>
  <c r="AH262" i="38"/>
  <c r="AI262" i="38"/>
  <c r="AA266" i="38"/>
  <c r="Z266" i="38"/>
  <c r="BO246" i="38"/>
  <c r="BN246" i="38"/>
  <c r="F276" i="38"/>
  <c r="I275" i="38"/>
  <c r="H275" i="38"/>
  <c r="BJ248" i="38"/>
  <c r="BK248" i="38"/>
  <c r="BC252" i="38"/>
  <c r="BB252" i="38"/>
  <c r="AV255" i="38"/>
  <c r="AW255" i="38"/>
  <c r="BF250" i="38"/>
  <c r="BG250" i="38"/>
  <c r="AC265" i="38"/>
  <c r="AB265" i="38"/>
  <c r="L273" i="38"/>
  <c r="M273" i="38"/>
  <c r="T269" i="38"/>
  <c r="U269" i="38"/>
  <c r="BI249" i="38"/>
  <c r="BH249" i="38"/>
  <c r="AU256" i="38"/>
  <c r="AT256" i="38"/>
  <c r="N272" i="38"/>
  <c r="O272" i="38"/>
  <c r="Y267" i="38"/>
  <c r="X267" i="38"/>
  <c r="BE251" i="38"/>
  <c r="BD251" i="38"/>
  <c r="Z282" i="5"/>
  <c r="AA274" i="13"/>
  <c r="E276" i="38"/>
  <c r="Z282" i="26"/>
  <c r="Z282" i="27"/>
  <c r="Z282" i="25"/>
  <c r="BX241" i="38"/>
  <c r="BY241" i="38"/>
  <c r="AK261" i="38"/>
  <c r="AJ261" i="38"/>
  <c r="CC239" i="38"/>
  <c r="CB239" i="38"/>
  <c r="CH273" i="38"/>
  <c r="J287" i="27" l="1"/>
  <c r="K288" i="27"/>
  <c r="O287" i="27"/>
  <c r="K288" i="26"/>
  <c r="J287" i="26"/>
  <c r="O287" i="26"/>
  <c r="K296" i="5"/>
  <c r="J295" i="5"/>
  <c r="O295" i="5"/>
  <c r="K354" i="25"/>
  <c r="J353" i="25"/>
  <c r="O353" i="25"/>
  <c r="AA280" i="27"/>
  <c r="AA280" i="25"/>
  <c r="AB272" i="13"/>
  <c r="AA280" i="5"/>
  <c r="AA280" i="26"/>
  <c r="BZ241" i="38"/>
  <c r="CA241" i="38"/>
  <c r="J275" i="38"/>
  <c r="K275" i="38"/>
  <c r="AV256" i="38"/>
  <c r="AW256" i="38"/>
  <c r="AD265" i="38"/>
  <c r="AE265" i="38"/>
  <c r="CB240" i="38"/>
  <c r="CC240" i="38"/>
  <c r="BX242" i="38"/>
  <c r="BY242" i="38"/>
  <c r="BM248" i="38"/>
  <c r="BL248" i="38"/>
  <c r="AH263" i="38"/>
  <c r="AI263" i="38"/>
  <c r="AF264" i="38"/>
  <c r="AG264" i="38"/>
  <c r="BR245" i="38"/>
  <c r="BS245" i="38"/>
  <c r="BJ249" i="38"/>
  <c r="BK249" i="38"/>
  <c r="BV243" i="38"/>
  <c r="BW243" i="38"/>
  <c r="BC253" i="38"/>
  <c r="BB253" i="38"/>
  <c r="CD239" i="38"/>
  <c r="CE239" i="38"/>
  <c r="W269" i="38"/>
  <c r="V269" i="38"/>
  <c r="AX255" i="38"/>
  <c r="AY255" i="38"/>
  <c r="BP246" i="38"/>
  <c r="BQ246" i="38"/>
  <c r="AP259" i="38"/>
  <c r="AQ259" i="38"/>
  <c r="M274" i="38"/>
  <c r="L274" i="38"/>
  <c r="AU257" i="38"/>
  <c r="AT257" i="38"/>
  <c r="F277" i="38"/>
  <c r="I276" i="38"/>
  <c r="H276" i="38"/>
  <c r="BD252" i="38"/>
  <c r="BE252" i="38"/>
  <c r="BA254" i="38"/>
  <c r="AZ254" i="38"/>
  <c r="AS258" i="38"/>
  <c r="AR258" i="38"/>
  <c r="CG238" i="38"/>
  <c r="CF238" i="38"/>
  <c r="BO247" i="38"/>
  <c r="BN247" i="38"/>
  <c r="BF251" i="38"/>
  <c r="BG251" i="38"/>
  <c r="AK262" i="38"/>
  <c r="AJ262" i="38"/>
  <c r="BI250" i="38"/>
  <c r="BH250" i="38"/>
  <c r="AN260" i="38"/>
  <c r="AO260" i="38"/>
  <c r="Z267" i="38"/>
  <c r="AA267" i="38"/>
  <c r="Y268" i="38"/>
  <c r="X268" i="38"/>
  <c r="AL261" i="38"/>
  <c r="AM261" i="38"/>
  <c r="Z283" i="5"/>
  <c r="AA275" i="13"/>
  <c r="Z283" i="26"/>
  <c r="Z283" i="27"/>
  <c r="E277" i="38"/>
  <c r="Z283" i="25"/>
  <c r="Q272" i="38"/>
  <c r="P272" i="38"/>
  <c r="O273" i="38"/>
  <c r="N273" i="38"/>
  <c r="AC266" i="38"/>
  <c r="AB266" i="38"/>
  <c r="U270" i="38"/>
  <c r="T270" i="38"/>
  <c r="R271" i="38"/>
  <c r="S271" i="38"/>
  <c r="BT244" i="38"/>
  <c r="BU244" i="38"/>
  <c r="CH274" i="38"/>
  <c r="K289" i="27" l="1"/>
  <c r="O288" i="27"/>
  <c r="J288" i="27"/>
  <c r="O288" i="26"/>
  <c r="K289" i="26"/>
  <c r="J288" i="26"/>
  <c r="K297" i="5"/>
  <c r="O296" i="5"/>
  <c r="J296" i="5"/>
  <c r="K355" i="25"/>
  <c r="J354" i="25"/>
  <c r="O354" i="25"/>
  <c r="AB273" i="13"/>
  <c r="AA281" i="27"/>
  <c r="AA281" i="25"/>
  <c r="AA281" i="5"/>
  <c r="AA281" i="26"/>
  <c r="AL262" i="38"/>
  <c r="AM262" i="38"/>
  <c r="U271" i="38"/>
  <c r="T271" i="38"/>
  <c r="BK250" i="38"/>
  <c r="BJ250" i="38"/>
  <c r="J276" i="38"/>
  <c r="K276" i="38"/>
  <c r="AS259" i="38"/>
  <c r="AR259" i="38"/>
  <c r="CF239" i="38"/>
  <c r="CG239" i="38"/>
  <c r="BT245" i="38"/>
  <c r="BU245" i="38"/>
  <c r="BZ242" i="38"/>
  <c r="CA242" i="38"/>
  <c r="L275" i="38"/>
  <c r="M275" i="38"/>
  <c r="V270" i="38"/>
  <c r="W270" i="38"/>
  <c r="AN261" i="38"/>
  <c r="AO261" i="38"/>
  <c r="BD253" i="38"/>
  <c r="BE253" i="38"/>
  <c r="AA268" i="38"/>
  <c r="Z268" i="38"/>
  <c r="BS246" i="38"/>
  <c r="BR246" i="38"/>
  <c r="CE240" i="38"/>
  <c r="CD240" i="38"/>
  <c r="BY243" i="38"/>
  <c r="BX243" i="38"/>
  <c r="AJ263" i="38"/>
  <c r="AK263" i="38"/>
  <c r="AC267" i="38"/>
  <c r="AB267" i="38"/>
  <c r="BH251" i="38"/>
  <c r="BI251" i="38"/>
  <c r="N274" i="38"/>
  <c r="O274" i="38"/>
  <c r="X269" i="38"/>
  <c r="Y269" i="38"/>
  <c r="BN248" i="38"/>
  <c r="BO248" i="38"/>
  <c r="AU258" i="38"/>
  <c r="AT258" i="38"/>
  <c r="CC241" i="38"/>
  <c r="CB241" i="38"/>
  <c r="BC254" i="38"/>
  <c r="BB254" i="38"/>
  <c r="Q273" i="38"/>
  <c r="P273" i="38"/>
  <c r="BV244" i="38"/>
  <c r="BW244" i="38"/>
  <c r="BQ247" i="38"/>
  <c r="BP247" i="38"/>
  <c r="BL249" i="38"/>
  <c r="BM249" i="38"/>
  <c r="AX256" i="38"/>
  <c r="AY256" i="38"/>
  <c r="Z284" i="27"/>
  <c r="Z284" i="26"/>
  <c r="E278" i="38"/>
  <c r="Z284" i="25"/>
  <c r="Z284" i="5"/>
  <c r="AA276" i="13"/>
  <c r="F278" i="38"/>
  <c r="I277" i="38"/>
  <c r="H277" i="38"/>
  <c r="AH264" i="38"/>
  <c r="AI264" i="38"/>
  <c r="AD266" i="38"/>
  <c r="AE266" i="38"/>
  <c r="AV257" i="38"/>
  <c r="AW257" i="38"/>
  <c r="BA255" i="38"/>
  <c r="AZ255" i="38"/>
  <c r="AG265" i="38"/>
  <c r="AF265" i="38"/>
  <c r="R272" i="38"/>
  <c r="S272" i="38"/>
  <c r="AP260" i="38"/>
  <c r="AQ260" i="38"/>
  <c r="BG252" i="38"/>
  <c r="BF252" i="38"/>
  <c r="CH275" i="38"/>
  <c r="K290" i="27" l="1"/>
  <c r="O289" i="27"/>
  <c r="J289" i="27"/>
  <c r="O289" i="26"/>
  <c r="J289" i="26"/>
  <c r="K290" i="26"/>
  <c r="K356" i="25"/>
  <c r="J355" i="25"/>
  <c r="O355" i="25"/>
  <c r="K298" i="5"/>
  <c r="J297" i="5"/>
  <c r="O297" i="5"/>
  <c r="AA282" i="25"/>
  <c r="AA282" i="27"/>
  <c r="AB274" i="13"/>
  <c r="AA282" i="5"/>
  <c r="AA282" i="26"/>
  <c r="U272" i="38"/>
  <c r="T272" i="38"/>
  <c r="AS260" i="38"/>
  <c r="AR260" i="38"/>
  <c r="AX257" i="38"/>
  <c r="AY257" i="38"/>
  <c r="BA256" i="38"/>
  <c r="AZ256" i="38"/>
  <c r="BQ248" i="38"/>
  <c r="BP248" i="38"/>
  <c r="Y270" i="38"/>
  <c r="X270" i="38"/>
  <c r="BD254" i="38"/>
  <c r="BE254" i="38"/>
  <c r="AC268" i="38"/>
  <c r="AB268" i="38"/>
  <c r="AT259" i="38"/>
  <c r="AU259" i="38"/>
  <c r="BO249" i="38"/>
  <c r="BN249" i="38"/>
  <c r="AI265" i="38"/>
  <c r="AH265" i="38"/>
  <c r="BR247" i="38"/>
  <c r="BS247" i="38"/>
  <c r="AK264" i="38"/>
  <c r="AJ264" i="38"/>
  <c r="BG253" i="38"/>
  <c r="BF253" i="38"/>
  <c r="CC242" i="38"/>
  <c r="CB242" i="38"/>
  <c r="BC255" i="38"/>
  <c r="BB255" i="38"/>
  <c r="K277" i="38"/>
  <c r="J277" i="38"/>
  <c r="AV258" i="38"/>
  <c r="AW258" i="38"/>
  <c r="CG240" i="38"/>
  <c r="CF240" i="38"/>
  <c r="BL250" i="38"/>
  <c r="BM250" i="38"/>
  <c r="AG266" i="38"/>
  <c r="AF266" i="38"/>
  <c r="AM263" i="38"/>
  <c r="AL263" i="38"/>
  <c r="AN262" i="38"/>
  <c r="AO262" i="38"/>
  <c r="CE241" i="38"/>
  <c r="CD241" i="38"/>
  <c r="CA243" i="38"/>
  <c r="BZ243" i="38"/>
  <c r="M276" i="38"/>
  <c r="L276" i="38"/>
  <c r="BI252" i="38"/>
  <c r="BH252" i="38"/>
  <c r="BY244" i="38"/>
  <c r="BX244" i="38"/>
  <c r="BK251" i="38"/>
  <c r="BJ251" i="38"/>
  <c r="AQ261" i="38"/>
  <c r="AP261" i="38"/>
  <c r="BV245" i="38"/>
  <c r="BW245" i="38"/>
  <c r="AA269" i="38"/>
  <c r="Z269" i="38"/>
  <c r="O275" i="38"/>
  <c r="N275" i="38"/>
  <c r="Z285" i="25"/>
  <c r="Z285" i="5"/>
  <c r="AA277" i="13"/>
  <c r="Z285" i="26"/>
  <c r="E279" i="38"/>
  <c r="Z285" i="27"/>
  <c r="Q274" i="38"/>
  <c r="P274" i="38"/>
  <c r="F279" i="38"/>
  <c r="I278" i="38"/>
  <c r="H278" i="38"/>
  <c r="S273" i="38"/>
  <c r="R273" i="38"/>
  <c r="AE267" i="38"/>
  <c r="AD267" i="38"/>
  <c r="BU246" i="38"/>
  <c r="BT246" i="38"/>
  <c r="W271" i="38"/>
  <c r="V271" i="38"/>
  <c r="CH276" i="38"/>
  <c r="J290" i="27" l="1"/>
  <c r="O290" i="27"/>
  <c r="K291" i="27"/>
  <c r="K291" i="26"/>
  <c r="J290" i="26"/>
  <c r="O290" i="26"/>
  <c r="K299" i="5"/>
  <c r="J298" i="5"/>
  <c r="O298" i="5"/>
  <c r="K357" i="25"/>
  <c r="O356" i="25"/>
  <c r="J356" i="25"/>
  <c r="AA283" i="26"/>
  <c r="AB275" i="13"/>
  <c r="AA283" i="5"/>
  <c r="AA283" i="27"/>
  <c r="AA283" i="25"/>
  <c r="S274" i="38"/>
  <c r="R274" i="38"/>
  <c r="AY258" i="38"/>
  <c r="AX258" i="38"/>
  <c r="AG267" i="38"/>
  <c r="AF267" i="38"/>
  <c r="Q275" i="38"/>
  <c r="P275" i="38"/>
  <c r="BM251" i="38"/>
  <c r="BL251" i="38"/>
  <c r="CC243" i="38"/>
  <c r="CB243" i="38"/>
  <c r="AI266" i="38"/>
  <c r="AH266" i="38"/>
  <c r="M277" i="38"/>
  <c r="L277" i="38"/>
  <c r="AM264" i="38"/>
  <c r="AL264" i="38"/>
  <c r="BR248" i="38"/>
  <c r="BS248" i="38"/>
  <c r="W272" i="38"/>
  <c r="V272" i="38"/>
  <c r="Z286" i="5"/>
  <c r="AA278" i="13"/>
  <c r="Z286" i="25"/>
  <c r="E280" i="38"/>
  <c r="Z286" i="27"/>
  <c r="Z286" i="26"/>
  <c r="BZ244" i="38"/>
  <c r="CA244" i="38"/>
  <c r="BD255" i="38"/>
  <c r="BE255" i="38"/>
  <c r="BB256" i="38"/>
  <c r="BC256" i="38"/>
  <c r="BN250" i="38"/>
  <c r="BO250" i="38"/>
  <c r="J278" i="38"/>
  <c r="K278" i="38"/>
  <c r="BJ252" i="38"/>
  <c r="BK252" i="38"/>
  <c r="CE242" i="38"/>
  <c r="CD242" i="38"/>
  <c r="AK265" i="38"/>
  <c r="AJ265" i="38"/>
  <c r="AC269" i="38"/>
  <c r="AB269" i="38"/>
  <c r="AE268" i="38"/>
  <c r="AD268" i="38"/>
  <c r="BY245" i="38"/>
  <c r="BX245" i="38"/>
  <c r="AP262" i="38"/>
  <c r="AQ262" i="38"/>
  <c r="BF254" i="38"/>
  <c r="BG254" i="38"/>
  <c r="AZ257" i="38"/>
  <c r="BA257" i="38"/>
  <c r="AV259" i="38"/>
  <c r="AW259" i="38"/>
  <c r="T273" i="38"/>
  <c r="U273" i="38"/>
  <c r="CG241" i="38"/>
  <c r="CF241" i="38"/>
  <c r="BU247" i="38"/>
  <c r="BT247" i="38"/>
  <c r="X271" i="38"/>
  <c r="Y271" i="38"/>
  <c r="BV246" i="38"/>
  <c r="BW246" i="38"/>
  <c r="I279" i="38"/>
  <c r="H279" i="38"/>
  <c r="F280" i="38"/>
  <c r="AS261" i="38"/>
  <c r="AR261" i="38"/>
  <c r="N276" i="38"/>
  <c r="O276" i="38"/>
  <c r="AO263" i="38"/>
  <c r="AN263" i="38"/>
  <c r="BH253" i="38"/>
  <c r="BI253" i="38"/>
  <c r="BQ249" i="38"/>
  <c r="BP249" i="38"/>
  <c r="Z270" i="38"/>
  <c r="AA270" i="38"/>
  <c r="AT260" i="38"/>
  <c r="AU260" i="38"/>
  <c r="CH277" i="38"/>
  <c r="O291" i="27" l="1"/>
  <c r="J291" i="27"/>
  <c r="K292" i="27"/>
  <c r="K292" i="26"/>
  <c r="O291" i="26"/>
  <c r="J291" i="26"/>
  <c r="K300" i="5"/>
  <c r="J299" i="5"/>
  <c r="O299" i="5"/>
  <c r="K358" i="25"/>
  <c r="J357" i="25"/>
  <c r="O357" i="25"/>
  <c r="AA284" i="5"/>
  <c r="AA284" i="26"/>
  <c r="AA284" i="25"/>
  <c r="AB276" i="13"/>
  <c r="AA284" i="27"/>
  <c r="AB270" i="38"/>
  <c r="AC270" i="38"/>
  <c r="Q276" i="38"/>
  <c r="P276" i="38"/>
  <c r="BZ245" i="38"/>
  <c r="CA245" i="38"/>
  <c r="CF242" i="38"/>
  <c r="CG242" i="38"/>
  <c r="Z287" i="5"/>
  <c r="AA279" i="13"/>
  <c r="Z287" i="27"/>
  <c r="E281" i="38"/>
  <c r="Z287" i="26"/>
  <c r="Z287" i="25"/>
  <c r="BU248" i="38"/>
  <c r="BT248" i="38"/>
  <c r="BS249" i="38"/>
  <c r="BR249" i="38"/>
  <c r="AU261" i="38"/>
  <c r="AT261" i="38"/>
  <c r="AA271" i="38"/>
  <c r="Z271" i="38"/>
  <c r="AY259" i="38"/>
  <c r="AX259" i="38"/>
  <c r="BD256" i="38"/>
  <c r="BE256" i="38"/>
  <c r="AO264" i="38"/>
  <c r="AN264" i="38"/>
  <c r="BO251" i="38"/>
  <c r="BN251" i="38"/>
  <c r="T274" i="38"/>
  <c r="U274" i="38"/>
  <c r="F281" i="38"/>
  <c r="H280" i="38"/>
  <c r="I280" i="38"/>
  <c r="BC257" i="38"/>
  <c r="BB257" i="38"/>
  <c r="BG255" i="38"/>
  <c r="BF255" i="38"/>
  <c r="R275" i="38"/>
  <c r="S275" i="38"/>
  <c r="K279" i="38"/>
  <c r="J279" i="38"/>
  <c r="AE269" i="38"/>
  <c r="AD269" i="38"/>
  <c r="AP263" i="38"/>
  <c r="AQ263" i="38"/>
  <c r="BH254" i="38"/>
  <c r="BI254" i="38"/>
  <c r="L278" i="38"/>
  <c r="M278" i="38"/>
  <c r="CB244" i="38"/>
  <c r="CC244" i="38"/>
  <c r="X272" i="38"/>
  <c r="Y272" i="38"/>
  <c r="AK266" i="38"/>
  <c r="AJ266" i="38"/>
  <c r="AI267" i="38"/>
  <c r="AH267" i="38"/>
  <c r="AG268" i="38"/>
  <c r="AF268" i="38"/>
  <c r="BL252" i="38"/>
  <c r="BM252" i="38"/>
  <c r="AW260" i="38"/>
  <c r="AV260" i="38"/>
  <c r="AL265" i="38"/>
  <c r="AM265" i="38"/>
  <c r="BW247" i="38"/>
  <c r="BV247" i="38"/>
  <c r="O277" i="38"/>
  <c r="N277" i="38"/>
  <c r="BK253" i="38"/>
  <c r="BJ253" i="38"/>
  <c r="BY246" i="38"/>
  <c r="BX246" i="38"/>
  <c r="V273" i="38"/>
  <c r="W273" i="38"/>
  <c r="AR262" i="38"/>
  <c r="AS262" i="38"/>
  <c r="BQ250" i="38"/>
  <c r="BP250" i="38"/>
  <c r="CE243" i="38"/>
  <c r="CD243" i="38"/>
  <c r="BA258" i="38"/>
  <c r="AZ258" i="38"/>
  <c r="CH278" i="38"/>
  <c r="J292" i="27" l="1"/>
  <c r="K293" i="27"/>
  <c r="O292" i="27"/>
  <c r="J292" i="26"/>
  <c r="K293" i="26"/>
  <c r="O292" i="26"/>
  <c r="K359" i="25"/>
  <c r="O358" i="25"/>
  <c r="J358" i="25"/>
  <c r="K301" i="5"/>
  <c r="O300" i="5"/>
  <c r="J300" i="5"/>
  <c r="AA285" i="26"/>
  <c r="AA285" i="27"/>
  <c r="AA285" i="25"/>
  <c r="AA285" i="5"/>
  <c r="AB277" i="13"/>
  <c r="T275" i="38"/>
  <c r="U275" i="38"/>
  <c r="BA259" i="38"/>
  <c r="AZ259" i="38"/>
  <c r="AN265" i="38"/>
  <c r="AO265" i="38"/>
  <c r="O278" i="38"/>
  <c r="N278" i="38"/>
  <c r="K280" i="38"/>
  <c r="J280" i="38"/>
  <c r="BU249" i="38"/>
  <c r="BT249" i="38"/>
  <c r="BS250" i="38"/>
  <c r="BR250" i="38"/>
  <c r="BM253" i="38"/>
  <c r="BL253" i="38"/>
  <c r="AY260" i="38"/>
  <c r="AX260" i="38"/>
  <c r="AL266" i="38"/>
  <c r="AM266" i="38"/>
  <c r="H281" i="38"/>
  <c r="F282" i="38"/>
  <c r="I281" i="38"/>
  <c r="BG256" i="38"/>
  <c r="BF256" i="38"/>
  <c r="AD270" i="38"/>
  <c r="AE270" i="38"/>
  <c r="BH255" i="38"/>
  <c r="BI255" i="38"/>
  <c r="AU262" i="38"/>
  <c r="AT262" i="38"/>
  <c r="BN252" i="38"/>
  <c r="BO252" i="38"/>
  <c r="AC271" i="38"/>
  <c r="AB271" i="38"/>
  <c r="BB258" i="38"/>
  <c r="BC258" i="38"/>
  <c r="AI268" i="38"/>
  <c r="AH268" i="38"/>
  <c r="AF269" i="38"/>
  <c r="AG269" i="38"/>
  <c r="BD257" i="38"/>
  <c r="BE257" i="38"/>
  <c r="V274" i="38"/>
  <c r="W274" i="38"/>
  <c r="Z272" i="38"/>
  <c r="AA272" i="38"/>
  <c r="BY247" i="38"/>
  <c r="BX247" i="38"/>
  <c r="Y273" i="38"/>
  <c r="X273" i="38"/>
  <c r="CD244" i="38"/>
  <c r="CE244" i="38"/>
  <c r="AQ264" i="38"/>
  <c r="AP264" i="38"/>
  <c r="AV261" i="38"/>
  <c r="AW261" i="38"/>
  <c r="Z288" i="27"/>
  <c r="Z288" i="26"/>
  <c r="Z288" i="25"/>
  <c r="E282" i="38"/>
  <c r="AA280" i="13"/>
  <c r="Z288" i="5"/>
  <c r="CC245" i="38"/>
  <c r="CB245" i="38"/>
  <c r="BJ254" i="38"/>
  <c r="BK254" i="38"/>
  <c r="BW248" i="38"/>
  <c r="BV248" i="38"/>
  <c r="Q277" i="38"/>
  <c r="P277" i="38"/>
  <c r="AR263" i="38"/>
  <c r="AS263" i="38"/>
  <c r="BP251" i="38"/>
  <c r="BQ251" i="38"/>
  <c r="CG243" i="38"/>
  <c r="CF243" i="38"/>
  <c r="CA246" i="38"/>
  <c r="BZ246" i="38"/>
  <c r="AJ267" i="38"/>
  <c r="AK267" i="38"/>
  <c r="M279" i="38"/>
  <c r="L279" i="38"/>
  <c r="S276" i="38"/>
  <c r="R276" i="38"/>
  <c r="CH279" i="38"/>
  <c r="K294" i="27" l="1"/>
  <c r="J293" i="27"/>
  <c r="O293" i="27"/>
  <c r="K294" i="26"/>
  <c r="O293" i="26"/>
  <c r="J293" i="26"/>
  <c r="K302" i="5"/>
  <c r="O301" i="5"/>
  <c r="J301" i="5"/>
  <c r="K360" i="25"/>
  <c r="O359" i="25"/>
  <c r="J359" i="25"/>
  <c r="AA286" i="26"/>
  <c r="AB278" i="13"/>
  <c r="AA286" i="25"/>
  <c r="AA286" i="5"/>
  <c r="AA286" i="27"/>
  <c r="AL267" i="38"/>
  <c r="AM267" i="38"/>
  <c r="V275" i="38"/>
  <c r="W275" i="38"/>
  <c r="BS251" i="38"/>
  <c r="BR251" i="38"/>
  <c r="BM254" i="38"/>
  <c r="BL254" i="38"/>
  <c r="Z273" i="38"/>
  <c r="AA273" i="38"/>
  <c r="AD271" i="38"/>
  <c r="AE271" i="38"/>
  <c r="AO266" i="38"/>
  <c r="AN266" i="38"/>
  <c r="CE245" i="38"/>
  <c r="CD245" i="38"/>
  <c r="BF257" i="38"/>
  <c r="BG257" i="38"/>
  <c r="AF270" i="38"/>
  <c r="AG270" i="38"/>
  <c r="BA260" i="38"/>
  <c r="AZ260" i="38"/>
  <c r="M280" i="38"/>
  <c r="L280" i="38"/>
  <c r="AU263" i="38"/>
  <c r="AT263" i="38"/>
  <c r="CA247" i="38"/>
  <c r="BZ247" i="38"/>
  <c r="R277" i="38"/>
  <c r="S277" i="38"/>
  <c r="AI269" i="38"/>
  <c r="AH269" i="38"/>
  <c r="BN253" i="38"/>
  <c r="BO253" i="38"/>
  <c r="AW262" i="38"/>
  <c r="AV262" i="38"/>
  <c r="U276" i="38"/>
  <c r="T276" i="38"/>
  <c r="BY248" i="38"/>
  <c r="BX248" i="38"/>
  <c r="AB272" i="38"/>
  <c r="AC272" i="38"/>
  <c r="F283" i="38"/>
  <c r="I282" i="38"/>
  <c r="H282" i="38"/>
  <c r="BU250" i="38"/>
  <c r="BT250" i="38"/>
  <c r="BI256" i="38"/>
  <c r="BH256" i="38"/>
  <c r="CB246" i="38"/>
  <c r="CC246" i="38"/>
  <c r="BP252" i="38"/>
  <c r="BQ252" i="38"/>
  <c r="AK268" i="38"/>
  <c r="AJ268" i="38"/>
  <c r="Z289" i="25"/>
  <c r="Z289" i="26"/>
  <c r="E283" i="38"/>
  <c r="Z289" i="27"/>
  <c r="Z289" i="5"/>
  <c r="AA281" i="13"/>
  <c r="K281" i="38"/>
  <c r="J281" i="38"/>
  <c r="AQ265" i="38"/>
  <c r="AP265" i="38"/>
  <c r="AX261" i="38"/>
  <c r="AY261" i="38"/>
  <c r="Q278" i="38"/>
  <c r="P278" i="38"/>
  <c r="AR264" i="38"/>
  <c r="AS264" i="38"/>
  <c r="N279" i="38"/>
  <c r="O279" i="38"/>
  <c r="CG244" i="38"/>
  <c r="CF244" i="38"/>
  <c r="Y274" i="38"/>
  <c r="X274" i="38"/>
  <c r="BD258" i="38"/>
  <c r="BE258" i="38"/>
  <c r="BJ255" i="38"/>
  <c r="BK255" i="38"/>
  <c r="BV249" i="38"/>
  <c r="BW249" i="38"/>
  <c r="BC259" i="38"/>
  <c r="BB259" i="38"/>
  <c r="CH280" i="38"/>
  <c r="J294" i="27" l="1"/>
  <c r="K295" i="27"/>
  <c r="O294" i="27"/>
  <c r="K295" i="26"/>
  <c r="J294" i="26"/>
  <c r="O294" i="26"/>
  <c r="K361" i="25"/>
  <c r="J360" i="25"/>
  <c r="O360" i="25"/>
  <c r="K303" i="5"/>
  <c r="O302" i="5"/>
  <c r="J302" i="5"/>
  <c r="AA287" i="25"/>
  <c r="AA287" i="5"/>
  <c r="AB279" i="13"/>
  <c r="AA287" i="27"/>
  <c r="AA287" i="26"/>
  <c r="BJ256" i="38"/>
  <c r="BK256" i="38"/>
  <c r="AN267" i="38"/>
  <c r="AO267" i="38"/>
  <c r="BY249" i="38"/>
  <c r="BX249" i="38"/>
  <c r="AZ261" i="38"/>
  <c r="BA261" i="38"/>
  <c r="F284" i="38"/>
  <c r="H283" i="38"/>
  <c r="I283" i="38"/>
  <c r="AH270" i="38"/>
  <c r="AI270" i="38"/>
  <c r="AG271" i="38"/>
  <c r="AF271" i="38"/>
  <c r="X275" i="38"/>
  <c r="Y275" i="38"/>
  <c r="AR265" i="38"/>
  <c r="AS265" i="38"/>
  <c r="E284" i="38"/>
  <c r="Z290" i="5"/>
  <c r="AA282" i="13"/>
  <c r="Z290" i="26"/>
  <c r="Z290" i="27"/>
  <c r="Z290" i="25"/>
  <c r="CD246" i="38"/>
  <c r="CE246" i="38"/>
  <c r="AW263" i="38"/>
  <c r="AV263" i="38"/>
  <c r="BP253" i="38"/>
  <c r="BQ253" i="38"/>
  <c r="AC273" i="38"/>
  <c r="AB273" i="38"/>
  <c r="M281" i="38"/>
  <c r="L281" i="38"/>
  <c r="AK269" i="38"/>
  <c r="AJ269" i="38"/>
  <c r="BV250" i="38"/>
  <c r="BW250" i="38"/>
  <c r="Z274" i="38"/>
  <c r="AA274" i="38"/>
  <c r="S278" i="38"/>
  <c r="R278" i="38"/>
  <c r="W276" i="38"/>
  <c r="V276" i="38"/>
  <c r="BB260" i="38"/>
  <c r="BC260" i="38"/>
  <c r="AQ266" i="38"/>
  <c r="AP266" i="38"/>
  <c r="BT251" i="38"/>
  <c r="BU251" i="38"/>
  <c r="Q279" i="38"/>
  <c r="P279" i="38"/>
  <c r="AD272" i="38"/>
  <c r="AE272" i="38"/>
  <c r="O280" i="38"/>
  <c r="N280" i="38"/>
  <c r="BO254" i="38"/>
  <c r="BN254" i="38"/>
  <c r="AU264" i="38"/>
  <c r="AT264" i="38"/>
  <c r="AM268" i="38"/>
  <c r="AL268" i="38"/>
  <c r="BD259" i="38"/>
  <c r="BE259" i="38"/>
  <c r="K282" i="38"/>
  <c r="J282" i="38"/>
  <c r="U277" i="38"/>
  <c r="T277" i="38"/>
  <c r="BM255" i="38"/>
  <c r="BL255" i="38"/>
  <c r="BH257" i="38"/>
  <c r="BI257" i="38"/>
  <c r="CA248" i="38"/>
  <c r="BZ248" i="38"/>
  <c r="CG245" i="38"/>
  <c r="CF245" i="38"/>
  <c r="BG258" i="38"/>
  <c r="BF258" i="38"/>
  <c r="BR252" i="38"/>
  <c r="BS252" i="38"/>
  <c r="AX262" i="38"/>
  <c r="AY262" i="38"/>
  <c r="CC247" i="38"/>
  <c r="CB247" i="38"/>
  <c r="CH281" i="38"/>
  <c r="O295" i="27" l="1"/>
  <c r="J295" i="27"/>
  <c r="K296" i="27"/>
  <c r="J295" i="26"/>
  <c r="O295" i="26"/>
  <c r="K296" i="26"/>
  <c r="K304" i="5"/>
  <c r="O303" i="5"/>
  <c r="J303" i="5"/>
  <c r="K362" i="25"/>
  <c r="J361" i="25"/>
  <c r="O361" i="25"/>
  <c r="AA288" i="27"/>
  <c r="AA288" i="5"/>
  <c r="AA288" i="25"/>
  <c r="AB280" i="13"/>
  <c r="AA288" i="26"/>
  <c r="BJ257" i="38"/>
  <c r="BK257" i="38"/>
  <c r="AZ262" i="38"/>
  <c r="BA262" i="38"/>
  <c r="BW251" i="38"/>
  <c r="BV251" i="38"/>
  <c r="CF246" i="38"/>
  <c r="CG246" i="38"/>
  <c r="AQ267" i="38"/>
  <c r="AP267" i="38"/>
  <c r="P280" i="38"/>
  <c r="Q280" i="38"/>
  <c r="AR266" i="38"/>
  <c r="AS266" i="38"/>
  <c r="AE273" i="38"/>
  <c r="AD273" i="38"/>
  <c r="AT265" i="38"/>
  <c r="AU265" i="38"/>
  <c r="J283" i="38"/>
  <c r="K283" i="38"/>
  <c r="BF259" i="38"/>
  <c r="BG259" i="38"/>
  <c r="BL256" i="38"/>
  <c r="BM256" i="38"/>
  <c r="AN268" i="38"/>
  <c r="AO268" i="38"/>
  <c r="AA275" i="38"/>
  <c r="Z275" i="38"/>
  <c r="BD260" i="38"/>
  <c r="BE260" i="38"/>
  <c r="BR253" i="38"/>
  <c r="BS253" i="38"/>
  <c r="BB261" i="38"/>
  <c r="BC261" i="38"/>
  <c r="V277" i="38"/>
  <c r="W277" i="38"/>
  <c r="AV264" i="38"/>
  <c r="AW264" i="38"/>
  <c r="R279" i="38"/>
  <c r="S279" i="38"/>
  <c r="Y276" i="38"/>
  <c r="X276" i="38"/>
  <c r="AM269" i="38"/>
  <c r="AL269" i="38"/>
  <c r="AY263" i="38"/>
  <c r="AX263" i="38"/>
  <c r="BZ249" i="38"/>
  <c r="CA249" i="38"/>
  <c r="BH258" i="38"/>
  <c r="BI258" i="38"/>
  <c r="BX250" i="38"/>
  <c r="BY250" i="38"/>
  <c r="BU252" i="38"/>
  <c r="BT252" i="38"/>
  <c r="AC274" i="38"/>
  <c r="AB274" i="38"/>
  <c r="H284" i="38"/>
  <c r="I284" i="38"/>
  <c r="F285" i="38"/>
  <c r="BN255" i="38"/>
  <c r="BO255" i="38"/>
  <c r="AF272" i="38"/>
  <c r="AG272" i="38"/>
  <c r="AI271" i="38"/>
  <c r="AH271" i="38"/>
  <c r="CE247" i="38"/>
  <c r="CD247" i="38"/>
  <c r="CB248" i="38"/>
  <c r="CC248" i="38"/>
  <c r="M282" i="38"/>
  <c r="L282" i="38"/>
  <c r="BQ254" i="38"/>
  <c r="BP254" i="38"/>
  <c r="T278" i="38"/>
  <c r="U278" i="38"/>
  <c r="O281" i="38"/>
  <c r="N281" i="38"/>
  <c r="Z291" i="5"/>
  <c r="E285" i="38"/>
  <c r="AA283" i="13"/>
  <c r="Z291" i="26"/>
  <c r="Z291" i="27"/>
  <c r="Z291" i="25"/>
  <c r="AK270" i="38"/>
  <c r="AJ270" i="38"/>
  <c r="CH282" i="38"/>
  <c r="J296" i="27" l="1"/>
  <c r="O296" i="27"/>
  <c r="K297" i="27"/>
  <c r="J296" i="26"/>
  <c r="O296" i="26"/>
  <c r="K297" i="26"/>
  <c r="K305" i="5"/>
  <c r="J304" i="5"/>
  <c r="O304" i="5"/>
  <c r="K363" i="25"/>
  <c r="J362" i="25"/>
  <c r="O362" i="25"/>
  <c r="AA289" i="27"/>
  <c r="AB281" i="13"/>
  <c r="AA289" i="5"/>
  <c r="AA289" i="26"/>
  <c r="AA289" i="25"/>
  <c r="J284" i="38"/>
  <c r="K284" i="38"/>
  <c r="CG247" i="38"/>
  <c r="CF247" i="38"/>
  <c r="F286" i="38"/>
  <c r="I285" i="38"/>
  <c r="H285" i="38"/>
  <c r="CA250" i="38"/>
  <c r="BZ250" i="38"/>
  <c r="X277" i="38"/>
  <c r="Y277" i="38"/>
  <c r="L283" i="38"/>
  <c r="M283" i="38"/>
  <c r="R280" i="38"/>
  <c r="S280" i="38"/>
  <c r="BC262" i="38"/>
  <c r="BB262" i="38"/>
  <c r="V278" i="38"/>
  <c r="W278" i="38"/>
  <c r="Z276" i="38"/>
  <c r="AA276" i="38"/>
  <c r="AR267" i="38"/>
  <c r="AS267" i="38"/>
  <c r="BR254" i="38"/>
  <c r="BS254" i="38"/>
  <c r="BK258" i="38"/>
  <c r="BJ258" i="38"/>
  <c r="AP268" i="38"/>
  <c r="AQ268" i="38"/>
  <c r="BL257" i="38"/>
  <c r="BM257" i="38"/>
  <c r="Z292" i="27"/>
  <c r="Z292" i="26"/>
  <c r="Z292" i="25"/>
  <c r="Z292" i="5"/>
  <c r="E286" i="38"/>
  <c r="AA284" i="13"/>
  <c r="BT253" i="38"/>
  <c r="BU253" i="38"/>
  <c r="AL270" i="38"/>
  <c r="AM270" i="38"/>
  <c r="AI272" i="38"/>
  <c r="AH272" i="38"/>
  <c r="BV252" i="38"/>
  <c r="BW252" i="38"/>
  <c r="BA263" i="38"/>
  <c r="AZ263" i="38"/>
  <c r="BX251" i="38"/>
  <c r="BY251" i="38"/>
  <c r="AV265" i="38"/>
  <c r="AW265" i="38"/>
  <c r="AD274" i="38"/>
  <c r="AE274" i="38"/>
  <c r="CB249" i="38"/>
  <c r="CC249" i="38"/>
  <c r="BN256" i="38"/>
  <c r="BO256" i="38"/>
  <c r="P281" i="38"/>
  <c r="Q281" i="38"/>
  <c r="AX264" i="38"/>
  <c r="AY264" i="38"/>
  <c r="BG260" i="38"/>
  <c r="BF260" i="38"/>
  <c r="BI259" i="38"/>
  <c r="BH259" i="38"/>
  <c r="AU266" i="38"/>
  <c r="AT266" i="38"/>
  <c r="AK271" i="38"/>
  <c r="AJ271" i="38"/>
  <c r="BE261" i="38"/>
  <c r="BD261" i="38"/>
  <c r="AF273" i="38"/>
  <c r="AG273" i="38"/>
  <c r="N282" i="38"/>
  <c r="O282" i="38"/>
  <c r="T279" i="38"/>
  <c r="U279" i="38"/>
  <c r="CE248" i="38"/>
  <c r="CD248" i="38"/>
  <c r="BP255" i="38"/>
  <c r="BQ255" i="38"/>
  <c r="AO269" i="38"/>
  <c r="AN269" i="38"/>
  <c r="AC275" i="38"/>
  <c r="AB275" i="38"/>
  <c r="CH283" i="38"/>
  <c r="K298" i="27" l="1"/>
  <c r="J297" i="27"/>
  <c r="O297" i="27"/>
  <c r="K298" i="26"/>
  <c r="J297" i="26"/>
  <c r="O297" i="26"/>
  <c r="K364" i="25"/>
  <c r="O363" i="25"/>
  <c r="J363" i="25"/>
  <c r="K306" i="5"/>
  <c r="J305" i="5"/>
  <c r="O305" i="5"/>
  <c r="AA290" i="27"/>
  <c r="AB282" i="13"/>
  <c r="AA290" i="25"/>
  <c r="AA290" i="5"/>
  <c r="AA290" i="26"/>
  <c r="AI273" i="38"/>
  <c r="AH273" i="38"/>
  <c r="BZ251" i="38"/>
  <c r="CA251" i="38"/>
  <c r="BE262" i="38"/>
  <c r="BD262" i="38"/>
  <c r="Q282" i="38"/>
  <c r="P282" i="38"/>
  <c r="S281" i="38"/>
  <c r="R281" i="38"/>
  <c r="AX265" i="38"/>
  <c r="AY265" i="38"/>
  <c r="BL258" i="38"/>
  <c r="BM258" i="38"/>
  <c r="BJ259" i="38"/>
  <c r="BK259" i="38"/>
  <c r="X278" i="38"/>
  <c r="Y278" i="38"/>
  <c r="Z277" i="38"/>
  <c r="AA277" i="38"/>
  <c r="BS255" i="38"/>
  <c r="BR255" i="38"/>
  <c r="AO270" i="38"/>
  <c r="AN270" i="38"/>
  <c r="M284" i="38"/>
  <c r="L284" i="38"/>
  <c r="BH260" i="38"/>
  <c r="BI260" i="38"/>
  <c r="BW253" i="38"/>
  <c r="BV253" i="38"/>
  <c r="AM271" i="38"/>
  <c r="AL271" i="38"/>
  <c r="BO257" i="38"/>
  <c r="BN257" i="38"/>
  <c r="AU267" i="38"/>
  <c r="AT267" i="38"/>
  <c r="U280" i="38"/>
  <c r="T280" i="38"/>
  <c r="CC250" i="38"/>
  <c r="CB250" i="38"/>
  <c r="BG261" i="38"/>
  <c r="BF261" i="38"/>
  <c r="BB263" i="38"/>
  <c r="BC263" i="38"/>
  <c r="W279" i="38"/>
  <c r="V279" i="38"/>
  <c r="BA264" i="38"/>
  <c r="AZ264" i="38"/>
  <c r="AG274" i="38"/>
  <c r="AF274" i="38"/>
  <c r="BX252" i="38"/>
  <c r="BY252" i="38"/>
  <c r="F287" i="38"/>
  <c r="I286" i="38"/>
  <c r="H286" i="38"/>
  <c r="BQ256" i="38"/>
  <c r="BP256" i="38"/>
  <c r="CF248" i="38"/>
  <c r="CG248" i="38"/>
  <c r="BU254" i="38"/>
  <c r="BT254" i="38"/>
  <c r="CD249" i="38"/>
  <c r="CE249" i="38"/>
  <c r="K285" i="38"/>
  <c r="J285" i="38"/>
  <c r="AD275" i="38"/>
  <c r="AE275" i="38"/>
  <c r="AQ269" i="38"/>
  <c r="AP269" i="38"/>
  <c r="AW266" i="38"/>
  <c r="AV266" i="38"/>
  <c r="AJ272" i="38"/>
  <c r="AK272" i="38"/>
  <c r="Z293" i="25"/>
  <c r="Z293" i="5"/>
  <c r="AA285" i="13"/>
  <c r="Z293" i="26"/>
  <c r="E287" i="38"/>
  <c r="Z293" i="27"/>
  <c r="AR268" i="38"/>
  <c r="AS268" i="38"/>
  <c r="AC276" i="38"/>
  <c r="AB276" i="38"/>
  <c r="N283" i="38"/>
  <c r="O283" i="38"/>
  <c r="CH284" i="38"/>
  <c r="J298" i="27" l="1"/>
  <c r="O298" i="27"/>
  <c r="K299" i="27"/>
  <c r="K299" i="26"/>
  <c r="J298" i="26"/>
  <c r="O298" i="26"/>
  <c r="K307" i="5"/>
  <c r="J306" i="5"/>
  <c r="O306" i="5"/>
  <c r="K365" i="25"/>
  <c r="O364" i="25"/>
  <c r="J364" i="25"/>
  <c r="AA291" i="26"/>
  <c r="AA291" i="27"/>
  <c r="AA291" i="5"/>
  <c r="AA291" i="25"/>
  <c r="AB283" i="13"/>
  <c r="M285" i="38"/>
  <c r="L285" i="38"/>
  <c r="CA252" i="38"/>
  <c r="BZ252" i="38"/>
  <c r="BD263" i="38"/>
  <c r="BE263" i="38"/>
  <c r="BK260" i="38"/>
  <c r="BJ260" i="38"/>
  <c r="AB277" i="38"/>
  <c r="AC277" i="38"/>
  <c r="AZ265" i="38"/>
  <c r="BA265" i="38"/>
  <c r="CC251" i="38"/>
  <c r="CB251" i="38"/>
  <c r="AG275" i="38"/>
  <c r="AF275" i="38"/>
  <c r="AH274" i="38"/>
  <c r="AI274" i="38"/>
  <c r="BI261" i="38"/>
  <c r="BH261" i="38"/>
  <c r="BP257" i="38"/>
  <c r="BQ257" i="38"/>
  <c r="O284" i="38"/>
  <c r="N284" i="38"/>
  <c r="T281" i="38"/>
  <c r="U281" i="38"/>
  <c r="AK273" i="38"/>
  <c r="AJ273" i="38"/>
  <c r="BS256" i="38"/>
  <c r="BR256" i="38"/>
  <c r="Z278" i="38"/>
  <c r="AA278" i="38"/>
  <c r="AM272" i="38"/>
  <c r="AL272" i="38"/>
  <c r="CE250" i="38"/>
  <c r="CD250" i="38"/>
  <c r="Z294" i="5"/>
  <c r="AA286" i="13"/>
  <c r="Z294" i="25"/>
  <c r="Z294" i="27"/>
  <c r="Z294" i="26"/>
  <c r="E288" i="38"/>
  <c r="BM259" i="38"/>
  <c r="BL259" i="38"/>
  <c r="CG249" i="38"/>
  <c r="CF249" i="38"/>
  <c r="X279" i="38"/>
  <c r="Y279" i="38"/>
  <c r="W280" i="38"/>
  <c r="V280" i="38"/>
  <c r="BY253" i="38"/>
  <c r="BX253" i="38"/>
  <c r="BT255" i="38"/>
  <c r="BU255" i="38"/>
  <c r="BF262" i="38"/>
  <c r="BG262" i="38"/>
  <c r="AT268" i="38"/>
  <c r="AU268" i="38"/>
  <c r="AO271" i="38"/>
  <c r="AN271" i="38"/>
  <c r="AY266" i="38"/>
  <c r="AX266" i="38"/>
  <c r="Q283" i="38"/>
  <c r="P283" i="38"/>
  <c r="AS269" i="38"/>
  <c r="AR269" i="38"/>
  <c r="BW254" i="38"/>
  <c r="BV254" i="38"/>
  <c r="F288" i="38"/>
  <c r="I287" i="38"/>
  <c r="H287" i="38"/>
  <c r="BO258" i="38"/>
  <c r="BN258" i="38"/>
  <c r="BC264" i="38"/>
  <c r="BB264" i="38"/>
  <c r="AQ270" i="38"/>
  <c r="AP270" i="38"/>
  <c r="R282" i="38"/>
  <c r="S282" i="38"/>
  <c r="K286" i="38"/>
  <c r="J286" i="38"/>
  <c r="AD276" i="38"/>
  <c r="AE276" i="38"/>
  <c r="AW267" i="38"/>
  <c r="AV267" i="38"/>
  <c r="CH285" i="38"/>
  <c r="J299" i="27" l="1"/>
  <c r="K300" i="27"/>
  <c r="O299" i="27"/>
  <c r="K300" i="26"/>
  <c r="J299" i="26"/>
  <c r="O299" i="26"/>
  <c r="K308" i="5"/>
  <c r="J307" i="5"/>
  <c r="O307" i="5"/>
  <c r="K366" i="25"/>
  <c r="J365" i="25"/>
  <c r="O365" i="25"/>
  <c r="AA292" i="25"/>
  <c r="AA292" i="26"/>
  <c r="AA292" i="27"/>
  <c r="AA292" i="5"/>
  <c r="AB284" i="13"/>
  <c r="S283" i="38"/>
  <c r="R283" i="38"/>
  <c r="AK274" i="38"/>
  <c r="AJ274" i="38"/>
  <c r="AF276" i="38"/>
  <c r="AG276" i="38"/>
  <c r="AU269" i="38"/>
  <c r="AT269" i="38"/>
  <c r="Y280" i="38"/>
  <c r="X280" i="38"/>
  <c r="Z295" i="5"/>
  <c r="AA287" i="13"/>
  <c r="Z295" i="27"/>
  <c r="E289" i="38"/>
  <c r="Z295" i="26"/>
  <c r="Z295" i="25"/>
  <c r="BB265" i="38"/>
  <c r="BC265" i="38"/>
  <c r="M286" i="38"/>
  <c r="L286" i="38"/>
  <c r="BQ258" i="38"/>
  <c r="BP258" i="38"/>
  <c r="AW268" i="38"/>
  <c r="AV268" i="38"/>
  <c r="AN272" i="38"/>
  <c r="AO272" i="38"/>
  <c r="O285" i="38"/>
  <c r="N285" i="38"/>
  <c r="P284" i="38"/>
  <c r="Q284" i="38"/>
  <c r="BL260" i="38"/>
  <c r="BM260" i="38"/>
  <c r="U282" i="38"/>
  <c r="T282" i="38"/>
  <c r="AC278" i="38"/>
  <c r="AB278" i="38"/>
  <c r="AX267" i="38"/>
  <c r="AY267" i="38"/>
  <c r="AS270" i="38"/>
  <c r="AR270" i="38"/>
  <c r="H288" i="38"/>
  <c r="I288" i="38"/>
  <c r="F289" i="38"/>
  <c r="BV255" i="38"/>
  <c r="BW255" i="38"/>
  <c r="BU256" i="38"/>
  <c r="BT256" i="38"/>
  <c r="CE251" i="38"/>
  <c r="CD251" i="38"/>
  <c r="W281" i="38"/>
  <c r="V281" i="38"/>
  <c r="Z279" i="38"/>
  <c r="AA279" i="38"/>
  <c r="BA266" i="38"/>
  <c r="AZ266" i="38"/>
  <c r="BY254" i="38"/>
  <c r="BX254" i="38"/>
  <c r="AQ271" i="38"/>
  <c r="AP271" i="38"/>
  <c r="CA253" i="38"/>
  <c r="BZ253" i="38"/>
  <c r="BN259" i="38"/>
  <c r="BO259" i="38"/>
  <c r="BR257" i="38"/>
  <c r="BS257" i="38"/>
  <c r="BF263" i="38"/>
  <c r="BG263" i="38"/>
  <c r="AE277" i="38"/>
  <c r="AD277" i="38"/>
  <c r="K287" i="38"/>
  <c r="J287" i="38"/>
  <c r="BI262" i="38"/>
  <c r="BH262" i="38"/>
  <c r="AI275" i="38"/>
  <c r="AH275" i="38"/>
  <c r="BD264" i="38"/>
  <c r="BE264" i="38"/>
  <c r="CF250" i="38"/>
  <c r="CG250" i="38"/>
  <c r="AM273" i="38"/>
  <c r="AL273" i="38"/>
  <c r="BJ261" i="38"/>
  <c r="BK261" i="38"/>
  <c r="CB252" i="38"/>
  <c r="CC252" i="38"/>
  <c r="CH286" i="38"/>
  <c r="O300" i="27" l="1"/>
  <c r="K301" i="27"/>
  <c r="J300" i="27"/>
  <c r="J300" i="26"/>
  <c r="O300" i="26"/>
  <c r="K301" i="26"/>
  <c r="K309" i="5"/>
  <c r="J308" i="5"/>
  <c r="O308" i="5"/>
  <c r="K367" i="25"/>
  <c r="O366" i="25"/>
  <c r="J366" i="25"/>
  <c r="AA293" i="5"/>
  <c r="AA293" i="27"/>
  <c r="AB285" i="13"/>
  <c r="AA293" i="25"/>
  <c r="AA293" i="26"/>
  <c r="AX268" i="38"/>
  <c r="AY268" i="38"/>
  <c r="BL261" i="38"/>
  <c r="BM261" i="38"/>
  <c r="BI263" i="38"/>
  <c r="BH263" i="38"/>
  <c r="W282" i="38"/>
  <c r="V282" i="38"/>
  <c r="AN273" i="38"/>
  <c r="AO273" i="38"/>
  <c r="BK262" i="38"/>
  <c r="BJ262" i="38"/>
  <c r="BZ254" i="38"/>
  <c r="CA254" i="38"/>
  <c r="CG251" i="38"/>
  <c r="CF251" i="38"/>
  <c r="K288" i="38"/>
  <c r="J288" i="38"/>
  <c r="AQ272" i="38"/>
  <c r="AP272" i="38"/>
  <c r="BD265" i="38"/>
  <c r="BE265" i="38"/>
  <c r="AA280" i="38"/>
  <c r="Z280" i="38"/>
  <c r="U283" i="38"/>
  <c r="T283" i="38"/>
  <c r="BB266" i="38"/>
  <c r="BC266" i="38"/>
  <c r="BN260" i="38"/>
  <c r="BO260" i="38"/>
  <c r="AW269" i="38"/>
  <c r="AV269" i="38"/>
  <c r="BP259" i="38"/>
  <c r="BQ259" i="38"/>
  <c r="AF277" i="38"/>
  <c r="AG277" i="38"/>
  <c r="CB253" i="38"/>
  <c r="CC253" i="38"/>
  <c r="BA267" i="38"/>
  <c r="AZ267" i="38"/>
  <c r="R284" i="38"/>
  <c r="S284" i="38"/>
  <c r="Z296" i="26"/>
  <c r="Z296" i="25"/>
  <c r="Z296" i="5"/>
  <c r="Z296" i="27"/>
  <c r="AA288" i="13"/>
  <c r="E290" i="38"/>
  <c r="BU257" i="38"/>
  <c r="BT257" i="38"/>
  <c r="AU270" i="38"/>
  <c r="AT270" i="38"/>
  <c r="BS258" i="38"/>
  <c r="BR258" i="38"/>
  <c r="CE252" i="38"/>
  <c r="CD252" i="38"/>
  <c r="BF264" i="38"/>
  <c r="BG264" i="38"/>
  <c r="AB279" i="38"/>
  <c r="AC279" i="38"/>
  <c r="BX255" i="38"/>
  <c r="BY255" i="38"/>
  <c r="AE278" i="38"/>
  <c r="AD278" i="38"/>
  <c r="Q285" i="38"/>
  <c r="P285" i="38"/>
  <c r="O286" i="38"/>
  <c r="N286" i="38"/>
  <c r="AH276" i="38"/>
  <c r="AI276" i="38"/>
  <c r="M287" i="38"/>
  <c r="L287" i="38"/>
  <c r="BW256" i="38"/>
  <c r="BV256" i="38"/>
  <c r="AK275" i="38"/>
  <c r="AJ275" i="38"/>
  <c r="AS271" i="38"/>
  <c r="AR271" i="38"/>
  <c r="X281" i="38"/>
  <c r="Y281" i="38"/>
  <c r="I289" i="38"/>
  <c r="F290" i="38"/>
  <c r="H289" i="38"/>
  <c r="AM274" i="38"/>
  <c r="AL274" i="38"/>
  <c r="CH287" i="38"/>
  <c r="O301" i="27" l="1"/>
  <c r="J301" i="27"/>
  <c r="K302" i="27"/>
  <c r="K302" i="26"/>
  <c r="J301" i="26"/>
  <c r="O301" i="26"/>
  <c r="K368" i="25"/>
  <c r="J367" i="25"/>
  <c r="O367" i="25"/>
  <c r="K310" i="5"/>
  <c r="J309" i="5"/>
  <c r="O309" i="5"/>
  <c r="AB286" i="13"/>
  <c r="AA294" i="27"/>
  <c r="AA294" i="5"/>
  <c r="AA294" i="26"/>
  <c r="AA294" i="25"/>
  <c r="N287" i="38"/>
  <c r="O287" i="38"/>
  <c r="T284" i="38"/>
  <c r="U284" i="38"/>
  <c r="AQ273" i="38"/>
  <c r="AP273" i="38"/>
  <c r="F291" i="38"/>
  <c r="I290" i="38"/>
  <c r="H290" i="38"/>
  <c r="BY256" i="38"/>
  <c r="BX256" i="38"/>
  <c r="R285" i="38"/>
  <c r="S285" i="38"/>
  <c r="BW257" i="38"/>
  <c r="BV257" i="38"/>
  <c r="AI277" i="38"/>
  <c r="AH277" i="38"/>
  <c r="BD266" i="38"/>
  <c r="BE266" i="38"/>
  <c r="BN261" i="38"/>
  <c r="BO261" i="38"/>
  <c r="BH264" i="38"/>
  <c r="BI264" i="38"/>
  <c r="V283" i="38"/>
  <c r="W283" i="38"/>
  <c r="L288" i="38"/>
  <c r="M288" i="38"/>
  <c r="AG278" i="38"/>
  <c r="AF278" i="38"/>
  <c r="BS259" i="38"/>
  <c r="BR259" i="38"/>
  <c r="BA268" i="38"/>
  <c r="AZ268" i="38"/>
  <c r="AC280" i="38"/>
  <c r="AB280" i="38"/>
  <c r="AO274" i="38"/>
  <c r="AN274" i="38"/>
  <c r="AK276" i="38"/>
  <c r="AJ276" i="38"/>
  <c r="CA255" i="38"/>
  <c r="BZ255" i="38"/>
  <c r="BK263" i="38"/>
  <c r="BJ263" i="38"/>
  <c r="Z297" i="5"/>
  <c r="E291" i="38"/>
  <c r="Z297" i="27"/>
  <c r="AA289" i="13"/>
  <c r="Z297" i="26"/>
  <c r="Z297" i="25"/>
  <c r="BC267" i="38"/>
  <c r="BB267" i="38"/>
  <c r="AM275" i="38"/>
  <c r="AL275" i="38"/>
  <c r="Q286" i="38"/>
  <c r="P286" i="38"/>
  <c r="AV270" i="38"/>
  <c r="AW270" i="38"/>
  <c r="CD253" i="38"/>
  <c r="CE253" i="38"/>
  <c r="BP260" i="38"/>
  <c r="BQ260" i="38"/>
  <c r="BG265" i="38"/>
  <c r="BF265" i="38"/>
  <c r="CB254" i="38"/>
  <c r="CC254" i="38"/>
  <c r="CG252" i="38"/>
  <c r="CF252" i="38"/>
  <c r="AA281" i="38"/>
  <c r="Z281" i="38"/>
  <c r="AX269" i="38"/>
  <c r="AY269" i="38"/>
  <c r="X282" i="38"/>
  <c r="Y282" i="38"/>
  <c r="AT271" i="38"/>
  <c r="AU271" i="38"/>
  <c r="BU258" i="38"/>
  <c r="BT258" i="38"/>
  <c r="J289" i="38"/>
  <c r="K289" i="38"/>
  <c r="AE279" i="38"/>
  <c r="AD279" i="38"/>
  <c r="AS272" i="38"/>
  <c r="AR272" i="38"/>
  <c r="BM262" i="38"/>
  <c r="BL262" i="38"/>
  <c r="CH288" i="38"/>
  <c r="J302" i="27" l="1"/>
  <c r="K303" i="27"/>
  <c r="O302" i="27"/>
  <c r="K303" i="26"/>
  <c r="J302" i="26"/>
  <c r="O302" i="26"/>
  <c r="K311" i="5"/>
  <c r="O310" i="5"/>
  <c r="J310" i="5"/>
  <c r="K369" i="25"/>
  <c r="O368" i="25"/>
  <c r="J368" i="25"/>
  <c r="AA295" i="25"/>
  <c r="AB287" i="13"/>
  <c r="AA295" i="5"/>
  <c r="AA295" i="27"/>
  <c r="AA295" i="26"/>
  <c r="AA282" i="38"/>
  <c r="Z282" i="38"/>
  <c r="CB255" i="38"/>
  <c r="CC255" i="38"/>
  <c r="AK277" i="38"/>
  <c r="AJ277" i="38"/>
  <c r="AW271" i="38"/>
  <c r="AV271" i="38"/>
  <c r="CG253" i="38"/>
  <c r="CF253" i="38"/>
  <c r="BM263" i="38"/>
  <c r="BL263" i="38"/>
  <c r="AE280" i="38"/>
  <c r="AD280" i="38"/>
  <c r="BZ256" i="38"/>
  <c r="CA256" i="38"/>
  <c r="W284" i="38"/>
  <c r="V284" i="38"/>
  <c r="AG279" i="38"/>
  <c r="AF279" i="38"/>
  <c r="O288" i="38"/>
  <c r="N288" i="38"/>
  <c r="BF266" i="38"/>
  <c r="BG266" i="38"/>
  <c r="AX270" i="38"/>
  <c r="AY270" i="38"/>
  <c r="K290" i="38"/>
  <c r="J290" i="38"/>
  <c r="S286" i="38"/>
  <c r="R286" i="38"/>
  <c r="BA269" i="38"/>
  <c r="AZ269" i="38"/>
  <c r="AM276" i="38"/>
  <c r="AL276" i="38"/>
  <c r="BO262" i="38"/>
  <c r="BN262" i="38"/>
  <c r="BW258" i="38"/>
  <c r="BV258" i="38"/>
  <c r="AB281" i="38"/>
  <c r="AC281" i="38"/>
  <c r="AO275" i="38"/>
  <c r="AN275" i="38"/>
  <c r="Z298" i="5"/>
  <c r="E292" i="38"/>
  <c r="AA290" i="13"/>
  <c r="Z298" i="26"/>
  <c r="Z298" i="27"/>
  <c r="Z298" i="25"/>
  <c r="BK264" i="38"/>
  <c r="BJ264" i="38"/>
  <c r="AR273" i="38"/>
  <c r="AS273" i="38"/>
  <c r="P287" i="38"/>
  <c r="Q287" i="38"/>
  <c r="BH265" i="38"/>
  <c r="BI265" i="38"/>
  <c r="Y283" i="38"/>
  <c r="X283" i="38"/>
  <c r="M289" i="38"/>
  <c r="L289" i="38"/>
  <c r="BT259" i="38"/>
  <c r="BU259" i="38"/>
  <c r="I291" i="38"/>
  <c r="F292" i="38"/>
  <c r="H291" i="38"/>
  <c r="BR260" i="38"/>
  <c r="BS260" i="38"/>
  <c r="AQ274" i="38"/>
  <c r="AP274" i="38"/>
  <c r="AI278" i="38"/>
  <c r="AH278" i="38"/>
  <c r="CE254" i="38"/>
  <c r="CD254" i="38"/>
  <c r="BC268" i="38"/>
  <c r="BB268" i="38"/>
  <c r="BX257" i="38"/>
  <c r="BY257" i="38"/>
  <c r="AT272" i="38"/>
  <c r="AU272" i="38"/>
  <c r="BE267" i="38"/>
  <c r="BD267" i="38"/>
  <c r="BP261" i="38"/>
  <c r="BQ261" i="38"/>
  <c r="U285" i="38"/>
  <c r="T285" i="38"/>
  <c r="CH289" i="38"/>
  <c r="K304" i="27" l="1"/>
  <c r="O303" i="27"/>
  <c r="J303" i="27"/>
  <c r="O303" i="26"/>
  <c r="J303" i="26"/>
  <c r="K304" i="26"/>
  <c r="K312" i="5"/>
  <c r="O311" i="5"/>
  <c r="J311" i="5"/>
  <c r="K370" i="25"/>
  <c r="J369" i="25"/>
  <c r="O369" i="25"/>
  <c r="AA296" i="26"/>
  <c r="AA296" i="5"/>
  <c r="AB288" i="13"/>
  <c r="AA296" i="25"/>
  <c r="AA296" i="27"/>
  <c r="BR261" i="38"/>
  <c r="BS261" i="38"/>
  <c r="BT260" i="38"/>
  <c r="BU260" i="38"/>
  <c r="Z283" i="38"/>
  <c r="AA283" i="38"/>
  <c r="BL264" i="38"/>
  <c r="BM264" i="38"/>
  <c r="CD255" i="38"/>
  <c r="CE255" i="38"/>
  <c r="BF267" i="38"/>
  <c r="BG267" i="38"/>
  <c r="CG254" i="38"/>
  <c r="CF254" i="38"/>
  <c r="J291" i="38"/>
  <c r="K291" i="38"/>
  <c r="AQ275" i="38"/>
  <c r="AP275" i="38"/>
  <c r="AN276" i="38"/>
  <c r="AO276" i="38"/>
  <c r="X284" i="38"/>
  <c r="Y284" i="38"/>
  <c r="AB282" i="38"/>
  <c r="AC282" i="38"/>
  <c r="AZ270" i="38"/>
  <c r="BA270" i="38"/>
  <c r="AD281" i="38"/>
  <c r="AE281" i="38"/>
  <c r="BI266" i="38"/>
  <c r="BH266" i="38"/>
  <c r="CB256" i="38"/>
  <c r="CC256" i="38"/>
  <c r="W285" i="38"/>
  <c r="V285" i="38"/>
  <c r="AS274" i="38"/>
  <c r="AR274" i="38"/>
  <c r="BV259" i="38"/>
  <c r="BW259" i="38"/>
  <c r="S287" i="38"/>
  <c r="R287" i="38"/>
  <c r="BY258" i="38"/>
  <c r="BX258" i="38"/>
  <c r="U286" i="38"/>
  <c r="T286" i="38"/>
  <c r="P288" i="38"/>
  <c r="Q288" i="38"/>
  <c r="AF280" i="38"/>
  <c r="AG280" i="38"/>
  <c r="AL277" i="38"/>
  <c r="AM277" i="38"/>
  <c r="CA257" i="38"/>
  <c r="BZ257" i="38"/>
  <c r="N289" i="38"/>
  <c r="O289" i="38"/>
  <c r="F293" i="38"/>
  <c r="H292" i="38"/>
  <c r="I292" i="38"/>
  <c r="AJ278" i="38"/>
  <c r="AK278" i="38"/>
  <c r="BK265" i="38"/>
  <c r="BJ265" i="38"/>
  <c r="BC269" i="38"/>
  <c r="BB269" i="38"/>
  <c r="AX271" i="38"/>
  <c r="AY271" i="38"/>
  <c r="AV272" i="38"/>
  <c r="AW272" i="38"/>
  <c r="BD268" i="38"/>
  <c r="BE268" i="38"/>
  <c r="AU273" i="38"/>
  <c r="AT273" i="38"/>
  <c r="AA291" i="13"/>
  <c r="E293" i="38"/>
  <c r="Z299" i="26"/>
  <c r="Z299" i="27"/>
  <c r="Z299" i="25"/>
  <c r="Z299" i="5"/>
  <c r="BP262" i="38"/>
  <c r="BQ262" i="38"/>
  <c r="M290" i="38"/>
  <c r="L290" i="38"/>
  <c r="AH279" i="38"/>
  <c r="AI279" i="38"/>
  <c r="BO263" i="38"/>
  <c r="BN263" i="38"/>
  <c r="CH290" i="38"/>
  <c r="O304" i="27" l="1"/>
  <c r="J304" i="27"/>
  <c r="K305" i="27"/>
  <c r="K305" i="26"/>
  <c r="O304" i="26"/>
  <c r="J304" i="26"/>
  <c r="K371" i="25"/>
  <c r="O370" i="25"/>
  <c r="J370" i="25"/>
  <c r="K313" i="5"/>
  <c r="J312" i="5"/>
  <c r="O312" i="5"/>
  <c r="AB289" i="13"/>
  <c r="AA297" i="5"/>
  <c r="AA297" i="25"/>
  <c r="AA297" i="26"/>
  <c r="AA297" i="27"/>
  <c r="CG255" i="38"/>
  <c r="CF255" i="38"/>
  <c r="AJ279" i="38"/>
  <c r="AK279" i="38"/>
  <c r="AF281" i="38"/>
  <c r="AG281" i="38"/>
  <c r="AQ276" i="38"/>
  <c r="AP276" i="38"/>
  <c r="BI267" i="38"/>
  <c r="BH267" i="38"/>
  <c r="BW260" i="38"/>
  <c r="BV260" i="38"/>
  <c r="O290" i="38"/>
  <c r="N290" i="38"/>
  <c r="AY272" i="38"/>
  <c r="AX272" i="38"/>
  <c r="AL278" i="38"/>
  <c r="AM278" i="38"/>
  <c r="BZ258" i="38"/>
  <c r="CA258" i="38"/>
  <c r="Y285" i="38"/>
  <c r="X285" i="38"/>
  <c r="AR275" i="38"/>
  <c r="AS275" i="38"/>
  <c r="AW273" i="38"/>
  <c r="AV273" i="38"/>
  <c r="F294" i="38"/>
  <c r="I293" i="38"/>
  <c r="H293" i="38"/>
  <c r="CE256" i="38"/>
  <c r="CD256" i="38"/>
  <c r="M291" i="38"/>
  <c r="L291" i="38"/>
  <c r="BJ266" i="38"/>
  <c r="BK266" i="38"/>
  <c r="Z300" i="26"/>
  <c r="Z300" i="25"/>
  <c r="AA292" i="13"/>
  <c r="Z300" i="5"/>
  <c r="Z300" i="27"/>
  <c r="E294" i="38"/>
  <c r="AN277" i="38"/>
  <c r="AO277" i="38"/>
  <c r="BC270" i="38"/>
  <c r="BB270" i="38"/>
  <c r="K292" i="38"/>
  <c r="J292" i="38"/>
  <c r="BD269" i="38"/>
  <c r="BE269" i="38"/>
  <c r="BM265" i="38"/>
  <c r="BL265" i="38"/>
  <c r="Q289" i="38"/>
  <c r="P289" i="38"/>
  <c r="S288" i="38"/>
  <c r="R288" i="38"/>
  <c r="BY259" i="38"/>
  <c r="BX259" i="38"/>
  <c r="AA284" i="38"/>
  <c r="Z284" i="38"/>
  <c r="AB283" i="38"/>
  <c r="AC283" i="38"/>
  <c r="BU261" i="38"/>
  <c r="BT261" i="38"/>
  <c r="AZ271" i="38"/>
  <c r="BA271" i="38"/>
  <c r="U287" i="38"/>
  <c r="T287" i="38"/>
  <c r="BR262" i="38"/>
  <c r="BS262" i="38"/>
  <c r="AI280" i="38"/>
  <c r="AH280" i="38"/>
  <c r="AD282" i="38"/>
  <c r="AE282" i="38"/>
  <c r="BN264" i="38"/>
  <c r="BO264" i="38"/>
  <c r="BQ263" i="38"/>
  <c r="BP263" i="38"/>
  <c r="BG268" i="38"/>
  <c r="BF268" i="38"/>
  <c r="CB257" i="38"/>
  <c r="CC257" i="38"/>
  <c r="V286" i="38"/>
  <c r="W286" i="38"/>
  <c r="AT274" i="38"/>
  <c r="AU274" i="38"/>
  <c r="CH291" i="38"/>
  <c r="K306" i="27" l="1"/>
  <c r="O305" i="27"/>
  <c r="J305" i="27"/>
  <c r="K306" i="26"/>
  <c r="J305" i="26"/>
  <c r="O305" i="26"/>
  <c r="K314" i="5"/>
  <c r="J313" i="5"/>
  <c r="O313" i="5"/>
  <c r="K372" i="25"/>
  <c r="O371" i="25"/>
  <c r="J371" i="25"/>
  <c r="AA298" i="5"/>
  <c r="AA298" i="26"/>
  <c r="AB290" i="13"/>
  <c r="AA298" i="25"/>
  <c r="AA298" i="27"/>
  <c r="AG282" i="38"/>
  <c r="AF282" i="38"/>
  <c r="BG269" i="38"/>
  <c r="BF269" i="38"/>
  <c r="Y286" i="38"/>
  <c r="X286" i="38"/>
  <c r="BQ264" i="38"/>
  <c r="BP264" i="38"/>
  <c r="AQ277" i="38"/>
  <c r="AP277" i="38"/>
  <c r="F295" i="38"/>
  <c r="H294" i="38"/>
  <c r="I294" i="38"/>
  <c r="CB258" i="38"/>
  <c r="CC258" i="38"/>
  <c r="AL279" i="38"/>
  <c r="AM279" i="38"/>
  <c r="CA259" i="38"/>
  <c r="BZ259" i="38"/>
  <c r="BM266" i="38"/>
  <c r="BL266" i="38"/>
  <c r="AY273" i="38"/>
  <c r="AX273" i="38"/>
  <c r="BJ267" i="38"/>
  <c r="BK267" i="38"/>
  <c r="AO278" i="38"/>
  <c r="AN278" i="38"/>
  <c r="AK280" i="38"/>
  <c r="AJ280" i="38"/>
  <c r="M292" i="38"/>
  <c r="L292" i="38"/>
  <c r="AU275" i="38"/>
  <c r="AT275" i="38"/>
  <c r="BR263" i="38"/>
  <c r="BS263" i="38"/>
  <c r="R289" i="38"/>
  <c r="S289" i="38"/>
  <c r="BE270" i="38"/>
  <c r="BD270" i="38"/>
  <c r="AA285" i="38"/>
  <c r="Z285" i="38"/>
  <c r="P290" i="38"/>
  <c r="Q290" i="38"/>
  <c r="CD257" i="38"/>
  <c r="CE257" i="38"/>
  <c r="Z301" i="5"/>
  <c r="AA293" i="13"/>
  <c r="Z301" i="27"/>
  <c r="Z301" i="25"/>
  <c r="E295" i="38"/>
  <c r="Z301" i="26"/>
  <c r="BV261" i="38"/>
  <c r="BW261" i="38"/>
  <c r="AR276" i="38"/>
  <c r="AS276" i="38"/>
  <c r="CF256" i="38"/>
  <c r="CG256" i="38"/>
  <c r="AW274" i="38"/>
  <c r="AV274" i="38"/>
  <c r="BT262" i="38"/>
  <c r="BU262" i="38"/>
  <c r="AE283" i="38"/>
  <c r="AD283" i="38"/>
  <c r="K293" i="38"/>
  <c r="J293" i="38"/>
  <c r="AH281" i="38"/>
  <c r="AI281" i="38"/>
  <c r="BC271" i="38"/>
  <c r="BB271" i="38"/>
  <c r="N291" i="38"/>
  <c r="O291" i="38"/>
  <c r="BI268" i="38"/>
  <c r="BH268" i="38"/>
  <c r="T288" i="38"/>
  <c r="U288" i="38"/>
  <c r="BA272" i="38"/>
  <c r="AZ272" i="38"/>
  <c r="V287" i="38"/>
  <c r="W287" i="38"/>
  <c r="AB284" i="38"/>
  <c r="AC284" i="38"/>
  <c r="BO265" i="38"/>
  <c r="BN265" i="38"/>
  <c r="BX260" i="38"/>
  <c r="BY260" i="38"/>
  <c r="CH292" i="38"/>
  <c r="K307" i="27" l="1"/>
  <c r="J306" i="27"/>
  <c r="O306" i="27"/>
  <c r="O306" i="26"/>
  <c r="K307" i="26"/>
  <c r="J306" i="26"/>
  <c r="K315" i="5"/>
  <c r="O314" i="5"/>
  <c r="J314" i="5"/>
  <c r="K373" i="25"/>
  <c r="O372" i="25"/>
  <c r="J372" i="25"/>
  <c r="AB291" i="13"/>
  <c r="AA299" i="26"/>
  <c r="AA299" i="5"/>
  <c r="AA299" i="27"/>
  <c r="AA299" i="25"/>
  <c r="V288" i="38"/>
  <c r="W288" i="38"/>
  <c r="AJ281" i="38"/>
  <c r="AK281" i="38"/>
  <c r="AP278" i="38"/>
  <c r="AQ278" i="38"/>
  <c r="CB259" i="38"/>
  <c r="CC259" i="38"/>
  <c r="I295" i="38"/>
  <c r="H295" i="38"/>
  <c r="F296" i="38"/>
  <c r="BJ268" i="38"/>
  <c r="BK268" i="38"/>
  <c r="M293" i="38"/>
  <c r="L293" i="38"/>
  <c r="Z302" i="5"/>
  <c r="Z302" i="27"/>
  <c r="Z302" i="26"/>
  <c r="Z302" i="25"/>
  <c r="AA294" i="13"/>
  <c r="E296" i="38"/>
  <c r="R290" i="38"/>
  <c r="S290" i="38"/>
  <c r="BU263" i="38"/>
  <c r="BT263" i="38"/>
  <c r="AS277" i="38"/>
  <c r="AR277" i="38"/>
  <c r="AI282" i="38"/>
  <c r="AH282" i="38"/>
  <c r="AB285" i="38"/>
  <c r="AC285" i="38"/>
  <c r="AG283" i="38"/>
  <c r="AF283" i="38"/>
  <c r="BM267" i="38"/>
  <c r="BL267" i="38"/>
  <c r="BS264" i="38"/>
  <c r="BR264" i="38"/>
  <c r="Y287" i="38"/>
  <c r="X287" i="38"/>
  <c r="BF270" i="38"/>
  <c r="BG270" i="38"/>
  <c r="AZ273" i="38"/>
  <c r="BA273" i="38"/>
  <c r="BE271" i="38"/>
  <c r="BD271" i="38"/>
  <c r="CE258" i="38"/>
  <c r="CD258" i="38"/>
  <c r="Z286" i="38"/>
  <c r="AA286" i="38"/>
  <c r="AD284" i="38"/>
  <c r="AE284" i="38"/>
  <c r="Q291" i="38"/>
  <c r="P291" i="38"/>
  <c r="N292" i="38"/>
  <c r="O292" i="38"/>
  <c r="CA260" i="38"/>
  <c r="BZ260" i="38"/>
  <c r="BW262" i="38"/>
  <c r="BV262" i="38"/>
  <c r="BX261" i="38"/>
  <c r="BY261" i="38"/>
  <c r="AM280" i="38"/>
  <c r="AL280" i="38"/>
  <c r="BO266" i="38"/>
  <c r="BN266" i="38"/>
  <c r="AW275" i="38"/>
  <c r="AV275" i="38"/>
  <c r="AN279" i="38"/>
  <c r="AO279" i="38"/>
  <c r="AU276" i="38"/>
  <c r="AT276" i="38"/>
  <c r="BC272" i="38"/>
  <c r="BB272" i="38"/>
  <c r="BQ265" i="38"/>
  <c r="BP265" i="38"/>
  <c r="AY274" i="38"/>
  <c r="AX274" i="38"/>
  <c r="CG257" i="38"/>
  <c r="CF257" i="38"/>
  <c r="U289" i="38"/>
  <c r="T289" i="38"/>
  <c r="K294" i="38"/>
  <c r="J294" i="38"/>
  <c r="BH269" i="38"/>
  <c r="BI269" i="38"/>
  <c r="CH293" i="38"/>
  <c r="O307" i="27" l="1"/>
  <c r="J307" i="27"/>
  <c r="K308" i="27"/>
  <c r="O307" i="26"/>
  <c r="K308" i="26"/>
  <c r="J307" i="26"/>
  <c r="K374" i="25"/>
  <c r="J373" i="25"/>
  <c r="O373" i="25"/>
  <c r="K316" i="5"/>
  <c r="O315" i="5"/>
  <c r="J315" i="5"/>
  <c r="AA300" i="25"/>
  <c r="AA300" i="27"/>
  <c r="AA300" i="5"/>
  <c r="AB292" i="13"/>
  <c r="AA300" i="26"/>
  <c r="AF284" i="38"/>
  <c r="AG284" i="38"/>
  <c r="BB273" i="38"/>
  <c r="BC273" i="38"/>
  <c r="I296" i="38"/>
  <c r="H296" i="38"/>
  <c r="F297" i="38"/>
  <c r="AL281" i="38"/>
  <c r="AM281" i="38"/>
  <c r="V289" i="38"/>
  <c r="W289" i="38"/>
  <c r="BE272" i="38"/>
  <c r="BD272" i="38"/>
  <c r="BP266" i="38"/>
  <c r="BQ266" i="38"/>
  <c r="CC260" i="38"/>
  <c r="CB260" i="38"/>
  <c r="AI283" i="38"/>
  <c r="AH283" i="38"/>
  <c r="BW263" i="38"/>
  <c r="BV263" i="38"/>
  <c r="J295" i="38"/>
  <c r="K295" i="38"/>
  <c r="BH270" i="38"/>
  <c r="BI270" i="38"/>
  <c r="AV276" i="38"/>
  <c r="AW276" i="38"/>
  <c r="CF258" i="38"/>
  <c r="CG258" i="38"/>
  <c r="Z287" i="38"/>
  <c r="AA287" i="38"/>
  <c r="Q292" i="38"/>
  <c r="P292" i="38"/>
  <c r="T290" i="38"/>
  <c r="U290" i="38"/>
  <c r="N293" i="38"/>
  <c r="O293" i="38"/>
  <c r="AZ274" i="38"/>
  <c r="BA274" i="38"/>
  <c r="S291" i="38"/>
  <c r="R291" i="38"/>
  <c r="BG271" i="38"/>
  <c r="BF271" i="38"/>
  <c r="BU264" i="38"/>
  <c r="BT264" i="38"/>
  <c r="AK282" i="38"/>
  <c r="AJ282" i="38"/>
  <c r="AA295" i="13"/>
  <c r="Z303" i="27"/>
  <c r="Z303" i="25"/>
  <c r="E297" i="38"/>
  <c r="Z303" i="5"/>
  <c r="Z303" i="26"/>
  <c r="X288" i="38"/>
  <c r="Y288" i="38"/>
  <c r="BK269" i="38"/>
  <c r="BJ269" i="38"/>
  <c r="AQ279" i="38"/>
  <c r="AP279" i="38"/>
  <c r="BZ261" i="38"/>
  <c r="CA261" i="38"/>
  <c r="AS278" i="38"/>
  <c r="AR278" i="38"/>
  <c r="AC286" i="38"/>
  <c r="AB286" i="38"/>
  <c r="AO280" i="38"/>
  <c r="AN280" i="38"/>
  <c r="AD285" i="38"/>
  <c r="AE285" i="38"/>
  <c r="CE259" i="38"/>
  <c r="CD259" i="38"/>
  <c r="L294" i="38"/>
  <c r="M294" i="38"/>
  <c r="BS265" i="38"/>
  <c r="BR265" i="38"/>
  <c r="AY275" i="38"/>
  <c r="AX275" i="38"/>
  <c r="BX262" i="38"/>
  <c r="BY262" i="38"/>
  <c r="BO267" i="38"/>
  <c r="BN267" i="38"/>
  <c r="AT277" i="38"/>
  <c r="AU277" i="38"/>
  <c r="BM268" i="38"/>
  <c r="BL268" i="38"/>
  <c r="CH294" i="38"/>
  <c r="K309" i="27" l="1"/>
  <c r="O308" i="27"/>
  <c r="J308" i="27"/>
  <c r="J308" i="26"/>
  <c r="O308" i="26"/>
  <c r="K309" i="26"/>
  <c r="K317" i="5"/>
  <c r="O316" i="5"/>
  <c r="J316" i="5"/>
  <c r="K375" i="25"/>
  <c r="J374" i="25"/>
  <c r="O374" i="25"/>
  <c r="AA301" i="5"/>
  <c r="AB293" i="13"/>
  <c r="AA301" i="26"/>
  <c r="AA301" i="25"/>
  <c r="AA301" i="27"/>
  <c r="AW277" i="38"/>
  <c r="AV277" i="38"/>
  <c r="Z304" i="26"/>
  <c r="Z304" i="25"/>
  <c r="AA296" i="13"/>
  <c r="E298" i="38"/>
  <c r="Z304" i="27"/>
  <c r="Z304" i="5"/>
  <c r="BH271" i="38"/>
  <c r="BI271" i="38"/>
  <c r="AJ283" i="38"/>
  <c r="AK283" i="38"/>
  <c r="BD273" i="38"/>
  <c r="BE273" i="38"/>
  <c r="BP267" i="38"/>
  <c r="BQ267" i="38"/>
  <c r="AD286" i="38"/>
  <c r="AE286" i="38"/>
  <c r="BL269" i="38"/>
  <c r="BM269" i="38"/>
  <c r="V290" i="38"/>
  <c r="W290" i="38"/>
  <c r="AX276" i="38"/>
  <c r="AY276" i="38"/>
  <c r="X289" i="38"/>
  <c r="Y289" i="38"/>
  <c r="O294" i="38"/>
  <c r="N294" i="38"/>
  <c r="S292" i="38"/>
  <c r="R292" i="38"/>
  <c r="AI284" i="38"/>
  <c r="AH284" i="38"/>
  <c r="AT278" i="38"/>
  <c r="AU278" i="38"/>
  <c r="AA288" i="38"/>
  <c r="Z288" i="38"/>
  <c r="BN268" i="38"/>
  <c r="BO268" i="38"/>
  <c r="AZ275" i="38"/>
  <c r="BA275" i="38"/>
  <c r="BC274" i="38"/>
  <c r="BB274" i="38"/>
  <c r="AC287" i="38"/>
  <c r="AB287" i="38"/>
  <c r="M295" i="38"/>
  <c r="L295" i="38"/>
  <c r="BR266" i="38"/>
  <c r="BS266" i="38"/>
  <c r="J296" i="38"/>
  <c r="K296" i="38"/>
  <c r="U291" i="38"/>
  <c r="T291" i="38"/>
  <c r="BJ270" i="38"/>
  <c r="BK270" i="38"/>
  <c r="AN281" i="38"/>
  <c r="AO281" i="38"/>
  <c r="AM282" i="38"/>
  <c r="AL282" i="38"/>
  <c r="AF285" i="38"/>
  <c r="AG285" i="38"/>
  <c r="CB261" i="38"/>
  <c r="CC261" i="38"/>
  <c r="BW264" i="38"/>
  <c r="BV264" i="38"/>
  <c r="BX263" i="38"/>
  <c r="BY263" i="38"/>
  <c r="BG272" i="38"/>
  <c r="BF272" i="38"/>
  <c r="CD260" i="38"/>
  <c r="CE260" i="38"/>
  <c r="CG259" i="38"/>
  <c r="CF259" i="38"/>
  <c r="BZ262" i="38"/>
  <c r="CA262" i="38"/>
  <c r="F298" i="38"/>
  <c r="I297" i="38"/>
  <c r="H297" i="38"/>
  <c r="BT265" i="38"/>
  <c r="BU265" i="38"/>
  <c r="AP280" i="38"/>
  <c r="AQ280" i="38"/>
  <c r="AR279" i="38"/>
  <c r="AS279" i="38"/>
  <c r="P293" i="38"/>
  <c r="Q293" i="38"/>
  <c r="CH295" i="38"/>
  <c r="K310" i="27" l="1"/>
  <c r="J309" i="27"/>
  <c r="O309" i="27"/>
  <c r="J309" i="26"/>
  <c r="O309" i="26"/>
  <c r="K310" i="26"/>
  <c r="K318" i="5"/>
  <c r="O317" i="5"/>
  <c r="J317" i="5"/>
  <c r="K376" i="25"/>
  <c r="J375" i="25"/>
  <c r="O375" i="25"/>
  <c r="AA302" i="25"/>
  <c r="AA302" i="5"/>
  <c r="AA302" i="26"/>
  <c r="AB294" i="13"/>
  <c r="AA302" i="27"/>
  <c r="BY264" i="38"/>
  <c r="BX264" i="38"/>
  <c r="AT279" i="38"/>
  <c r="AU279" i="38"/>
  <c r="AO282" i="38"/>
  <c r="AN282" i="38"/>
  <c r="BE274" i="38"/>
  <c r="BD274" i="38"/>
  <c r="CB262" i="38"/>
  <c r="CC262" i="38"/>
  <c r="BZ263" i="38"/>
  <c r="CA263" i="38"/>
  <c r="L296" i="38"/>
  <c r="M296" i="38"/>
  <c r="AV278" i="38"/>
  <c r="AW278" i="38"/>
  <c r="Z289" i="38"/>
  <c r="AA289" i="38"/>
  <c r="AF286" i="38"/>
  <c r="AG286" i="38"/>
  <c r="BJ271" i="38"/>
  <c r="BK271" i="38"/>
  <c r="AY277" i="38"/>
  <c r="AX277" i="38"/>
  <c r="AR280" i="38"/>
  <c r="AS280" i="38"/>
  <c r="BC275" i="38"/>
  <c r="BB275" i="38"/>
  <c r="BW265" i="38"/>
  <c r="BV265" i="38"/>
  <c r="N295" i="38"/>
  <c r="O295" i="38"/>
  <c r="J297" i="38"/>
  <c r="K297" i="38"/>
  <c r="CG260" i="38"/>
  <c r="CF260" i="38"/>
  <c r="CD261" i="38"/>
  <c r="CE261" i="38"/>
  <c r="BM270" i="38"/>
  <c r="BL270" i="38"/>
  <c r="BQ268" i="38"/>
  <c r="BP268" i="38"/>
  <c r="Y290" i="38"/>
  <c r="X290" i="38"/>
  <c r="BG273" i="38"/>
  <c r="BF273" i="38"/>
  <c r="E299" i="38"/>
  <c r="Z305" i="5"/>
  <c r="Z305" i="27"/>
  <c r="AA297" i="13"/>
  <c r="Z305" i="26"/>
  <c r="Z305" i="25"/>
  <c r="AP281" i="38"/>
  <c r="AQ281" i="38"/>
  <c r="BA276" i="38"/>
  <c r="AZ276" i="38"/>
  <c r="BI272" i="38"/>
  <c r="BH272" i="38"/>
  <c r="V291" i="38"/>
  <c r="W291" i="38"/>
  <c r="AE287" i="38"/>
  <c r="AD287" i="38"/>
  <c r="AC288" i="38"/>
  <c r="AB288" i="38"/>
  <c r="P294" i="38"/>
  <c r="Q294" i="38"/>
  <c r="AJ284" i="38"/>
  <c r="AK284" i="38"/>
  <c r="BU266" i="38"/>
  <c r="BT266" i="38"/>
  <c r="BS267" i="38"/>
  <c r="BR267" i="38"/>
  <c r="U292" i="38"/>
  <c r="T292" i="38"/>
  <c r="S293" i="38"/>
  <c r="R293" i="38"/>
  <c r="I298" i="38"/>
  <c r="H298" i="38"/>
  <c r="F299" i="38"/>
  <c r="AI285" i="38"/>
  <c r="AH285" i="38"/>
  <c r="BO269" i="38"/>
  <c r="BN269" i="38"/>
  <c r="AM283" i="38"/>
  <c r="AL283" i="38"/>
  <c r="CH296" i="38"/>
  <c r="J310" i="27" l="1"/>
  <c r="K311" i="27"/>
  <c r="O310" i="27"/>
  <c r="K311" i="26"/>
  <c r="J310" i="26"/>
  <c r="O310" i="26"/>
  <c r="K377" i="25"/>
  <c r="O376" i="25"/>
  <c r="J376" i="25"/>
  <c r="K319" i="5"/>
  <c r="O318" i="5"/>
  <c r="J318" i="5"/>
  <c r="AA303" i="27"/>
  <c r="AA303" i="26"/>
  <c r="AA303" i="5"/>
  <c r="AA303" i="25"/>
  <c r="AB295" i="13"/>
  <c r="W292" i="38"/>
  <c r="V292" i="38"/>
  <c r="BJ272" i="38"/>
  <c r="BK272" i="38"/>
  <c r="AI286" i="38"/>
  <c r="AH286" i="38"/>
  <c r="CC263" i="38"/>
  <c r="CB263" i="38"/>
  <c r="AW279" i="38"/>
  <c r="AV279" i="38"/>
  <c r="AJ285" i="38"/>
  <c r="AK285" i="38"/>
  <c r="S294" i="38"/>
  <c r="R294" i="38"/>
  <c r="BS268" i="38"/>
  <c r="BR268" i="38"/>
  <c r="BZ264" i="38"/>
  <c r="CA264" i="38"/>
  <c r="AE288" i="38"/>
  <c r="AD288" i="38"/>
  <c r="M297" i="38"/>
  <c r="L297" i="38"/>
  <c r="AU280" i="38"/>
  <c r="AT280" i="38"/>
  <c r="BA277" i="38"/>
  <c r="AZ277" i="38"/>
  <c r="BW266" i="38"/>
  <c r="BV266" i="38"/>
  <c r="AS281" i="38"/>
  <c r="AR281" i="38"/>
  <c r="BH273" i="38"/>
  <c r="BI273" i="38"/>
  <c r="BY265" i="38"/>
  <c r="BX265" i="38"/>
  <c r="AQ282" i="38"/>
  <c r="AP282" i="38"/>
  <c r="BU267" i="38"/>
  <c r="BT267" i="38"/>
  <c r="AB289" i="38"/>
  <c r="AC289" i="38"/>
  <c r="H299" i="38"/>
  <c r="I299" i="38"/>
  <c r="F300" i="38"/>
  <c r="BF274" i="38"/>
  <c r="BG274" i="38"/>
  <c r="K298" i="38"/>
  <c r="J298" i="38"/>
  <c r="AF287" i="38"/>
  <c r="AG287" i="38"/>
  <c r="Z306" i="5"/>
  <c r="Z306" i="26"/>
  <c r="E300" i="38"/>
  <c r="Z306" i="27"/>
  <c r="Z306" i="25"/>
  <c r="AA298" i="13"/>
  <c r="P295" i="38"/>
  <c r="Q295" i="38"/>
  <c r="AY278" i="38"/>
  <c r="AX278" i="38"/>
  <c r="AO283" i="38"/>
  <c r="AN283" i="38"/>
  <c r="U293" i="38"/>
  <c r="T293" i="38"/>
  <c r="CF261" i="38"/>
  <c r="CG261" i="38"/>
  <c r="BL271" i="38"/>
  <c r="BM271" i="38"/>
  <c r="O296" i="38"/>
  <c r="N296" i="38"/>
  <c r="BC276" i="38"/>
  <c r="BB276" i="38"/>
  <c r="CE262" i="38"/>
  <c r="CD262" i="38"/>
  <c r="BO270" i="38"/>
  <c r="BN270" i="38"/>
  <c r="BQ269" i="38"/>
  <c r="BP269" i="38"/>
  <c r="AL284" i="38"/>
  <c r="AM284" i="38"/>
  <c r="Y291" i="38"/>
  <c r="X291" i="38"/>
  <c r="AA290" i="38"/>
  <c r="Z290" i="38"/>
  <c r="BE275" i="38"/>
  <c r="BD275" i="38"/>
  <c r="CH297" i="38"/>
  <c r="K312" i="27" l="1"/>
  <c r="J311" i="27"/>
  <c r="O311" i="27"/>
  <c r="J311" i="26"/>
  <c r="K312" i="26"/>
  <c r="O311" i="26"/>
  <c r="K320" i="5"/>
  <c r="O319" i="5"/>
  <c r="J319" i="5"/>
  <c r="K378" i="25"/>
  <c r="J377" i="25"/>
  <c r="O377" i="25"/>
  <c r="AA304" i="5"/>
  <c r="AA304" i="27"/>
  <c r="AB296" i="13"/>
  <c r="AA304" i="26"/>
  <c r="AA304" i="25"/>
  <c r="CC264" i="38"/>
  <c r="CB264" i="38"/>
  <c r="BN271" i="38"/>
  <c r="BO271" i="38"/>
  <c r="H300" i="38"/>
  <c r="F301" i="38"/>
  <c r="I300" i="38"/>
  <c r="AL285" i="38"/>
  <c r="AM285" i="38"/>
  <c r="BM272" i="38"/>
  <c r="BL272" i="38"/>
  <c r="AA291" i="38"/>
  <c r="Z291" i="38"/>
  <c r="CF262" i="38"/>
  <c r="CG262" i="38"/>
  <c r="CA265" i="38"/>
  <c r="BZ265" i="38"/>
  <c r="BC277" i="38"/>
  <c r="BB277" i="38"/>
  <c r="AY279" i="38"/>
  <c r="AX279" i="38"/>
  <c r="Y292" i="38"/>
  <c r="X292" i="38"/>
  <c r="M298" i="38"/>
  <c r="L298" i="38"/>
  <c r="BJ273" i="38"/>
  <c r="BK273" i="38"/>
  <c r="BF275" i="38"/>
  <c r="BG275" i="38"/>
  <c r="BR269" i="38"/>
  <c r="BS269" i="38"/>
  <c r="P296" i="38"/>
  <c r="Q296" i="38"/>
  <c r="AP283" i="38"/>
  <c r="AQ283" i="38"/>
  <c r="BV267" i="38"/>
  <c r="BW267" i="38"/>
  <c r="AT281" i="38"/>
  <c r="AU281" i="38"/>
  <c r="O297" i="38"/>
  <c r="N297" i="38"/>
  <c r="U294" i="38"/>
  <c r="T294" i="38"/>
  <c r="AJ286" i="38"/>
  <c r="AK286" i="38"/>
  <c r="R295" i="38"/>
  <c r="S295" i="38"/>
  <c r="W293" i="38"/>
  <c r="V293" i="38"/>
  <c r="AI287" i="38"/>
  <c r="AH287" i="38"/>
  <c r="BU268" i="38"/>
  <c r="BT268" i="38"/>
  <c r="AD289" i="38"/>
  <c r="AE289" i="38"/>
  <c r="AA299" i="13"/>
  <c r="Z307" i="26"/>
  <c r="Z307" i="25"/>
  <c r="Z307" i="5"/>
  <c r="E301" i="38"/>
  <c r="Z307" i="27"/>
  <c r="J299" i="38"/>
  <c r="K299" i="38"/>
  <c r="BE276" i="38"/>
  <c r="BD276" i="38"/>
  <c r="AW280" i="38"/>
  <c r="AV280" i="38"/>
  <c r="CD263" i="38"/>
  <c r="CE263" i="38"/>
  <c r="AO284" i="38"/>
  <c r="AN284" i="38"/>
  <c r="AB290" i="38"/>
  <c r="AC290" i="38"/>
  <c r="BP270" i="38"/>
  <c r="BQ270" i="38"/>
  <c r="BA278" i="38"/>
  <c r="AZ278" i="38"/>
  <c r="BI274" i="38"/>
  <c r="BH274" i="38"/>
  <c r="AR282" i="38"/>
  <c r="AS282" i="38"/>
  <c r="BY266" i="38"/>
  <c r="BX266" i="38"/>
  <c r="AG288" i="38"/>
  <c r="AF288" i="38"/>
  <c r="CH298" i="38"/>
  <c r="K313" i="27" l="1"/>
  <c r="O312" i="27"/>
  <c r="J312" i="27"/>
  <c r="J312" i="26"/>
  <c r="O312" i="26"/>
  <c r="K313" i="26"/>
  <c r="K321" i="5"/>
  <c r="O320" i="5"/>
  <c r="J320" i="5"/>
  <c r="K379" i="25"/>
  <c r="O378" i="25"/>
  <c r="J378" i="25"/>
  <c r="AA305" i="5"/>
  <c r="AA305" i="25"/>
  <c r="AA305" i="27"/>
  <c r="AA305" i="26"/>
  <c r="AB297" i="13"/>
  <c r="AE290" i="38"/>
  <c r="AD290" i="38"/>
  <c r="BR270" i="38"/>
  <c r="BS270" i="38"/>
  <c r="AJ287" i="38"/>
  <c r="AK287" i="38"/>
  <c r="V294" i="38"/>
  <c r="W294" i="38"/>
  <c r="BD277" i="38"/>
  <c r="BE277" i="38"/>
  <c r="BN272" i="38"/>
  <c r="BO272" i="38"/>
  <c r="BQ271" i="38"/>
  <c r="BP271" i="38"/>
  <c r="BF276" i="38"/>
  <c r="BG276" i="38"/>
  <c r="AR283" i="38"/>
  <c r="AS283" i="38"/>
  <c r="BM273" i="38"/>
  <c r="BL273" i="38"/>
  <c r="CE264" i="38"/>
  <c r="CD264" i="38"/>
  <c r="O298" i="38"/>
  <c r="N298" i="38"/>
  <c r="AQ284" i="38"/>
  <c r="AP284" i="38"/>
  <c r="S296" i="38"/>
  <c r="R296" i="38"/>
  <c r="BB278" i="38"/>
  <c r="BC278" i="38"/>
  <c r="AG289" i="38"/>
  <c r="AF289" i="38"/>
  <c r="U295" i="38"/>
  <c r="T295" i="38"/>
  <c r="AW281" i="38"/>
  <c r="AV281" i="38"/>
  <c r="BU269" i="38"/>
  <c r="BT269" i="38"/>
  <c r="F302" i="38"/>
  <c r="H301" i="38"/>
  <c r="I301" i="38"/>
  <c r="P297" i="38"/>
  <c r="Q297" i="38"/>
  <c r="AO285" i="38"/>
  <c r="AN285" i="38"/>
  <c r="M299" i="38"/>
  <c r="L299" i="38"/>
  <c r="Z292" i="38"/>
  <c r="AA292" i="38"/>
  <c r="AH288" i="38"/>
  <c r="AI288" i="38"/>
  <c r="CF263" i="38"/>
  <c r="CG263" i="38"/>
  <c r="Z308" i="26"/>
  <c r="Z308" i="25"/>
  <c r="AA300" i="13"/>
  <c r="Z308" i="5"/>
  <c r="E302" i="38"/>
  <c r="Z308" i="27"/>
  <c r="BW268" i="38"/>
  <c r="BV268" i="38"/>
  <c r="AZ279" i="38"/>
  <c r="BA279" i="38"/>
  <c r="AB291" i="38"/>
  <c r="AC291" i="38"/>
  <c r="K300" i="38"/>
  <c r="J300" i="38"/>
  <c r="AU282" i="38"/>
  <c r="AT282" i="38"/>
  <c r="X293" i="38"/>
  <c r="Y293" i="38"/>
  <c r="CB265" i="38"/>
  <c r="CC265" i="38"/>
  <c r="BK274" i="38"/>
  <c r="BJ274" i="38"/>
  <c r="BZ266" i="38"/>
  <c r="CA266" i="38"/>
  <c r="AY280" i="38"/>
  <c r="AX280" i="38"/>
  <c r="AL286" i="38"/>
  <c r="AM286" i="38"/>
  <c r="BX267" i="38"/>
  <c r="BY267" i="38"/>
  <c r="BI275" i="38"/>
  <c r="BH275" i="38"/>
  <c r="CH299" i="38"/>
  <c r="J313" i="27" l="1"/>
  <c r="O313" i="27"/>
  <c r="K314" i="27"/>
  <c r="J313" i="26"/>
  <c r="O313" i="26"/>
  <c r="K314" i="26"/>
  <c r="K380" i="25"/>
  <c r="J379" i="25"/>
  <c r="O379" i="25"/>
  <c r="K322" i="5"/>
  <c r="J321" i="5"/>
  <c r="O321" i="5"/>
  <c r="AB298" i="13"/>
  <c r="AA306" i="5"/>
  <c r="AA306" i="27"/>
  <c r="AA306" i="25"/>
  <c r="AA306" i="26"/>
  <c r="AE291" i="38"/>
  <c r="AD291" i="38"/>
  <c r="BZ267" i="38"/>
  <c r="CA267" i="38"/>
  <c r="BQ272" i="38"/>
  <c r="BP272" i="38"/>
  <c r="BU270" i="38"/>
  <c r="BT270" i="38"/>
  <c r="E303" i="38"/>
  <c r="Z309" i="5"/>
  <c r="Z309" i="26"/>
  <c r="Z309" i="25"/>
  <c r="AA301" i="13"/>
  <c r="Z309" i="27"/>
  <c r="AK288" i="38"/>
  <c r="AJ288" i="38"/>
  <c r="S297" i="38"/>
  <c r="R297" i="38"/>
  <c r="V295" i="38"/>
  <c r="W295" i="38"/>
  <c r="AS284" i="38"/>
  <c r="AR284" i="38"/>
  <c r="AG290" i="38"/>
  <c r="AF290" i="38"/>
  <c r="CE265" i="38"/>
  <c r="CD265" i="38"/>
  <c r="BG277" i="38"/>
  <c r="BF277" i="38"/>
  <c r="AC292" i="38"/>
  <c r="AB292" i="38"/>
  <c r="Q298" i="38"/>
  <c r="P298" i="38"/>
  <c r="Z293" i="38"/>
  <c r="AA293" i="38"/>
  <c r="O299" i="38"/>
  <c r="N299" i="38"/>
  <c r="BK275" i="38"/>
  <c r="BJ275" i="38"/>
  <c r="AW282" i="38"/>
  <c r="AV282" i="38"/>
  <c r="BY268" i="38"/>
  <c r="BX268" i="38"/>
  <c r="BW269" i="38"/>
  <c r="BV269" i="38"/>
  <c r="CG264" i="38"/>
  <c r="CF264" i="38"/>
  <c r="BS271" i="38"/>
  <c r="BR271" i="38"/>
  <c r="AH289" i="38"/>
  <c r="AI289" i="38"/>
  <c r="X294" i="38"/>
  <c r="Y294" i="38"/>
  <c r="CB266" i="38"/>
  <c r="CC266" i="38"/>
  <c r="AQ285" i="38"/>
  <c r="AP285" i="38"/>
  <c r="BD278" i="38"/>
  <c r="BE278" i="38"/>
  <c r="AL287" i="38"/>
  <c r="AM287" i="38"/>
  <c r="AO286" i="38"/>
  <c r="AN286" i="38"/>
  <c r="AT283" i="38"/>
  <c r="AU283" i="38"/>
  <c r="AZ280" i="38"/>
  <c r="BA280" i="38"/>
  <c r="J301" i="38"/>
  <c r="K301" i="38"/>
  <c r="BB279" i="38"/>
  <c r="BC279" i="38"/>
  <c r="F303" i="38"/>
  <c r="I302" i="38"/>
  <c r="H302" i="38"/>
  <c r="BI276" i="38"/>
  <c r="BH276" i="38"/>
  <c r="BM274" i="38"/>
  <c r="BL274" i="38"/>
  <c r="M300" i="38"/>
  <c r="L300" i="38"/>
  <c r="AY281" i="38"/>
  <c r="AX281" i="38"/>
  <c r="T296" i="38"/>
  <c r="U296" i="38"/>
  <c r="BN273" i="38"/>
  <c r="BO273" i="38"/>
  <c r="CH300" i="38"/>
  <c r="K315" i="27" l="1"/>
  <c r="O314" i="27"/>
  <c r="J314" i="27"/>
  <c r="J314" i="26"/>
  <c r="K315" i="26"/>
  <c r="O314" i="26"/>
  <c r="K323" i="5"/>
  <c r="J322" i="5"/>
  <c r="O322" i="5"/>
  <c r="K381" i="25"/>
  <c r="O380" i="25"/>
  <c r="J380" i="25"/>
  <c r="AB299" i="13"/>
  <c r="AA307" i="5"/>
  <c r="AA307" i="26"/>
  <c r="AA307" i="25"/>
  <c r="AA307" i="27"/>
  <c r="S298" i="38"/>
  <c r="R298" i="38"/>
  <c r="V296" i="38"/>
  <c r="W296" i="38"/>
  <c r="CA268" i="38"/>
  <c r="BZ268" i="38"/>
  <c r="CG265" i="38"/>
  <c r="CF265" i="38"/>
  <c r="U297" i="38"/>
  <c r="T297" i="38"/>
  <c r="CC267" i="38"/>
  <c r="CB267" i="38"/>
  <c r="BA281" i="38"/>
  <c r="AZ281" i="38"/>
  <c r="J302" i="38"/>
  <c r="K302" i="38"/>
  <c r="BC280" i="38"/>
  <c r="BB280" i="38"/>
  <c r="BF278" i="38"/>
  <c r="BG278" i="38"/>
  <c r="AK289" i="38"/>
  <c r="AJ289" i="38"/>
  <c r="AB293" i="38"/>
  <c r="AC293" i="38"/>
  <c r="AG291" i="38"/>
  <c r="AF291" i="38"/>
  <c r="BU271" i="38"/>
  <c r="BT271" i="38"/>
  <c r="BN274" i="38"/>
  <c r="BO274" i="38"/>
  <c r="BD279" i="38"/>
  <c r="BE279" i="38"/>
  <c r="CE266" i="38"/>
  <c r="CD266" i="38"/>
  <c r="BR272" i="38"/>
  <c r="BS272" i="38"/>
  <c r="AS285" i="38"/>
  <c r="AR285" i="38"/>
  <c r="AH290" i="38"/>
  <c r="AI290" i="38"/>
  <c r="Z310" i="5"/>
  <c r="E304" i="38"/>
  <c r="Z310" i="27"/>
  <c r="Z310" i="26"/>
  <c r="Z310" i="25"/>
  <c r="AA302" i="13"/>
  <c r="I303" i="38"/>
  <c r="F304" i="38"/>
  <c r="H303" i="38"/>
  <c r="AD292" i="38"/>
  <c r="AE292" i="38"/>
  <c r="BQ273" i="38"/>
  <c r="BP273" i="38"/>
  <c r="BX269" i="38"/>
  <c r="BY269" i="38"/>
  <c r="Q299" i="38"/>
  <c r="P299" i="38"/>
  <c r="BI277" i="38"/>
  <c r="BH277" i="38"/>
  <c r="AY282" i="38"/>
  <c r="AX282" i="38"/>
  <c r="AL288" i="38"/>
  <c r="AM288" i="38"/>
  <c r="O300" i="38"/>
  <c r="N300" i="38"/>
  <c r="AW283" i="38"/>
  <c r="AV283" i="38"/>
  <c r="BW270" i="38"/>
  <c r="BV270" i="38"/>
  <c r="AQ286" i="38"/>
  <c r="AP286" i="38"/>
  <c r="BM275" i="38"/>
  <c r="BL275" i="38"/>
  <c r="AU284" i="38"/>
  <c r="AT284" i="38"/>
  <c r="BK276" i="38"/>
  <c r="BJ276" i="38"/>
  <c r="L301" i="38"/>
  <c r="M301" i="38"/>
  <c r="AN287" i="38"/>
  <c r="AO287" i="38"/>
  <c r="AA294" i="38"/>
  <c r="Z294" i="38"/>
  <c r="Y295" i="38"/>
  <c r="X295" i="38"/>
  <c r="CH301" i="38"/>
  <c r="J315" i="27" l="1"/>
  <c r="K316" i="27"/>
  <c r="O315" i="27"/>
  <c r="J315" i="26"/>
  <c r="O315" i="26"/>
  <c r="K316" i="26"/>
  <c r="K324" i="5"/>
  <c r="O323" i="5"/>
  <c r="J323" i="5"/>
  <c r="K382" i="25"/>
  <c r="O381" i="25"/>
  <c r="J381" i="25"/>
  <c r="AA308" i="26"/>
  <c r="AB300" i="13"/>
  <c r="AA308" i="5"/>
  <c r="AA308" i="25"/>
  <c r="AA308" i="27"/>
  <c r="AG292" i="38"/>
  <c r="AF292" i="38"/>
  <c r="AA303" i="13"/>
  <c r="E305" i="38"/>
  <c r="Z311" i="27"/>
  <c r="Z311" i="25"/>
  <c r="Z311" i="5"/>
  <c r="Z311" i="26"/>
  <c r="BT272" i="38"/>
  <c r="BU272" i="38"/>
  <c r="BH278" i="38"/>
  <c r="BI278" i="38"/>
  <c r="Y296" i="38"/>
  <c r="X296" i="38"/>
  <c r="BN275" i="38"/>
  <c r="BO275" i="38"/>
  <c r="P300" i="38"/>
  <c r="Q300" i="38"/>
  <c r="R299" i="38"/>
  <c r="S299" i="38"/>
  <c r="K303" i="38"/>
  <c r="J303" i="38"/>
  <c r="CG266" i="38"/>
  <c r="CF266" i="38"/>
  <c r="AH291" i="38"/>
  <c r="AI291" i="38"/>
  <c r="BE280" i="38"/>
  <c r="BD280" i="38"/>
  <c r="W297" i="38"/>
  <c r="V297" i="38"/>
  <c r="T298" i="38"/>
  <c r="U298" i="38"/>
  <c r="AS286" i="38"/>
  <c r="AR286" i="38"/>
  <c r="AO288" i="38"/>
  <c r="AN288" i="38"/>
  <c r="AE293" i="38"/>
  <c r="AD293" i="38"/>
  <c r="Z295" i="38"/>
  <c r="AA295" i="38"/>
  <c r="BL276" i="38"/>
  <c r="BM276" i="38"/>
  <c r="BY270" i="38"/>
  <c r="BX270" i="38"/>
  <c r="BA282" i="38"/>
  <c r="AZ282" i="38"/>
  <c r="BS273" i="38"/>
  <c r="BR273" i="38"/>
  <c r="AT285" i="38"/>
  <c r="AU285" i="38"/>
  <c r="AL289" i="38"/>
  <c r="AM289" i="38"/>
  <c r="BB281" i="38"/>
  <c r="BC281" i="38"/>
  <c r="CC268" i="38"/>
  <c r="CB268" i="38"/>
  <c r="AP287" i="38"/>
  <c r="AQ287" i="38"/>
  <c r="BZ269" i="38"/>
  <c r="CA269" i="38"/>
  <c r="BG279" i="38"/>
  <c r="BF279" i="38"/>
  <c r="M302" i="38"/>
  <c r="L302" i="38"/>
  <c r="BQ274" i="38"/>
  <c r="BP274" i="38"/>
  <c r="I304" i="38"/>
  <c r="F305" i="38"/>
  <c r="H304" i="38"/>
  <c r="O301" i="38"/>
  <c r="N301" i="38"/>
  <c r="AJ290" i="38"/>
  <c r="AK290" i="38"/>
  <c r="AC294" i="38"/>
  <c r="AB294" i="38"/>
  <c r="AW284" i="38"/>
  <c r="AV284" i="38"/>
  <c r="AY283" i="38"/>
  <c r="AX283" i="38"/>
  <c r="BJ277" i="38"/>
  <c r="BK277" i="38"/>
  <c r="BV271" i="38"/>
  <c r="BW271" i="38"/>
  <c r="CE267" i="38"/>
  <c r="CD267" i="38"/>
  <c r="CH302" i="38"/>
  <c r="K317" i="27" l="1"/>
  <c r="J316" i="27"/>
  <c r="O316" i="27"/>
  <c r="O316" i="26"/>
  <c r="J316" i="26"/>
  <c r="K317" i="26"/>
  <c r="K383" i="25"/>
  <c r="O382" i="25"/>
  <c r="J382" i="25"/>
  <c r="K325" i="5"/>
  <c r="O324" i="5"/>
  <c r="J324" i="5"/>
  <c r="AA309" i="26"/>
  <c r="AA309" i="27"/>
  <c r="AB301" i="13"/>
  <c r="AA309" i="25"/>
  <c r="AA309" i="5"/>
  <c r="O302" i="38"/>
  <c r="N302" i="38"/>
  <c r="BX271" i="38"/>
  <c r="BY271" i="38"/>
  <c r="BS274" i="38"/>
  <c r="BR274" i="38"/>
  <c r="AU286" i="38"/>
  <c r="AT286" i="38"/>
  <c r="AR287" i="38"/>
  <c r="AS287" i="38"/>
  <c r="AV285" i="38"/>
  <c r="AW285" i="38"/>
  <c r="BN276" i="38"/>
  <c r="BO276" i="38"/>
  <c r="AJ291" i="38"/>
  <c r="AK291" i="38"/>
  <c r="S300" i="38"/>
  <c r="R300" i="38"/>
  <c r="BW272" i="38"/>
  <c r="BV272" i="38"/>
  <c r="AH292" i="38"/>
  <c r="AI292" i="38"/>
  <c r="AL290" i="38"/>
  <c r="AM290" i="38"/>
  <c r="AC295" i="38"/>
  <c r="AB295" i="38"/>
  <c r="X297" i="38"/>
  <c r="Y297" i="38"/>
  <c r="Z296" i="38"/>
  <c r="AA296" i="38"/>
  <c r="CF267" i="38"/>
  <c r="CG267" i="38"/>
  <c r="J304" i="38"/>
  <c r="K304" i="38"/>
  <c r="BE281" i="38"/>
  <c r="BD281" i="38"/>
  <c r="BM277" i="38"/>
  <c r="BL277" i="38"/>
  <c r="CD268" i="38"/>
  <c r="CE268" i="38"/>
  <c r="BA283" i="38"/>
  <c r="AZ283" i="38"/>
  <c r="BH279" i="38"/>
  <c r="BI279" i="38"/>
  <c r="AF293" i="38"/>
  <c r="AG293" i="38"/>
  <c r="M303" i="38"/>
  <c r="L303" i="38"/>
  <c r="AY284" i="38"/>
  <c r="AX284" i="38"/>
  <c r="H305" i="38"/>
  <c r="F306" i="38"/>
  <c r="I305" i="38"/>
  <c r="BZ270" i="38"/>
  <c r="CA270" i="38"/>
  <c r="AQ288" i="38"/>
  <c r="AP288" i="38"/>
  <c r="BG280" i="38"/>
  <c r="BF280" i="38"/>
  <c r="BU273" i="38"/>
  <c r="BT273" i="38"/>
  <c r="P301" i="38"/>
  <c r="Q301" i="38"/>
  <c r="W298" i="38"/>
  <c r="V298" i="38"/>
  <c r="BP275" i="38"/>
  <c r="BQ275" i="38"/>
  <c r="BB282" i="38"/>
  <c r="BC282" i="38"/>
  <c r="AD294" i="38"/>
  <c r="AE294" i="38"/>
  <c r="CC269" i="38"/>
  <c r="CB269" i="38"/>
  <c r="AO289" i="38"/>
  <c r="AN289" i="38"/>
  <c r="T299" i="38"/>
  <c r="U299" i="38"/>
  <c r="BJ278" i="38"/>
  <c r="BK278" i="38"/>
  <c r="Z312" i="26"/>
  <c r="Z312" i="25"/>
  <c r="AA304" i="13"/>
  <c r="E306" i="38"/>
  <c r="Z312" i="27"/>
  <c r="Z312" i="5"/>
  <c r="CH303" i="38"/>
  <c r="O317" i="27" l="1"/>
  <c r="J317" i="27"/>
  <c r="K318" i="27"/>
  <c r="J317" i="26"/>
  <c r="O317" i="26"/>
  <c r="K318" i="26"/>
  <c r="K326" i="5"/>
  <c r="O325" i="5"/>
  <c r="J325" i="5"/>
  <c r="K384" i="25"/>
  <c r="J383" i="25"/>
  <c r="O383" i="25"/>
  <c r="AA310" i="26"/>
  <c r="AA310" i="27"/>
  <c r="AA310" i="5"/>
  <c r="AB302" i="13"/>
  <c r="AA310" i="25"/>
  <c r="Y298" i="38"/>
  <c r="X298" i="38"/>
  <c r="Z313" i="5"/>
  <c r="Z313" i="27"/>
  <c r="E307" i="38"/>
  <c r="AA305" i="13"/>
  <c r="Z313" i="26"/>
  <c r="Z313" i="25"/>
  <c r="AP289" i="38"/>
  <c r="AQ289" i="38"/>
  <c r="BI280" i="38"/>
  <c r="BH280" i="38"/>
  <c r="K305" i="38"/>
  <c r="J305" i="38"/>
  <c r="BK279" i="38"/>
  <c r="BJ279" i="38"/>
  <c r="AA297" i="38"/>
  <c r="Z297" i="38"/>
  <c r="AY285" i="38"/>
  <c r="AX285" i="38"/>
  <c r="CA271" i="38"/>
  <c r="BZ271" i="38"/>
  <c r="BR275" i="38"/>
  <c r="BS275" i="38"/>
  <c r="BA284" i="38"/>
  <c r="AZ284" i="38"/>
  <c r="BC283" i="38"/>
  <c r="BB283" i="38"/>
  <c r="AE295" i="38"/>
  <c r="AD295" i="38"/>
  <c r="T300" i="38"/>
  <c r="U300" i="38"/>
  <c r="P302" i="38"/>
  <c r="Q302" i="38"/>
  <c r="CD269" i="38"/>
  <c r="CE269" i="38"/>
  <c r="M304" i="38"/>
  <c r="L304" i="38"/>
  <c r="AU287" i="38"/>
  <c r="AT287" i="38"/>
  <c r="AN290" i="38"/>
  <c r="AO290" i="38"/>
  <c r="BL278" i="38"/>
  <c r="BM278" i="38"/>
  <c r="AG294" i="38"/>
  <c r="AF294" i="38"/>
  <c r="R301" i="38"/>
  <c r="S301" i="38"/>
  <c r="CB270" i="38"/>
  <c r="CC270" i="38"/>
  <c r="BN277" i="38"/>
  <c r="BO277" i="38"/>
  <c r="BU274" i="38"/>
  <c r="BT274" i="38"/>
  <c r="O303" i="38"/>
  <c r="N303" i="38"/>
  <c r="CG268" i="38"/>
  <c r="CF268" i="38"/>
  <c r="BV273" i="38"/>
  <c r="BW273" i="38"/>
  <c r="AI293" i="38"/>
  <c r="AH293" i="38"/>
  <c r="AB296" i="38"/>
  <c r="AC296" i="38"/>
  <c r="AJ292" i="38"/>
  <c r="AK292" i="38"/>
  <c r="BP276" i="38"/>
  <c r="BQ276" i="38"/>
  <c r="AR288" i="38"/>
  <c r="AS288" i="38"/>
  <c r="AV286" i="38"/>
  <c r="AW286" i="38"/>
  <c r="AL291" i="38"/>
  <c r="AM291" i="38"/>
  <c r="W299" i="38"/>
  <c r="V299" i="38"/>
  <c r="BD282" i="38"/>
  <c r="BE282" i="38"/>
  <c r="H306" i="38"/>
  <c r="I306" i="38"/>
  <c r="F307" i="38"/>
  <c r="BF281" i="38"/>
  <c r="BG281" i="38"/>
  <c r="BY272" i="38"/>
  <c r="BX272" i="38"/>
  <c r="CH304" i="38"/>
  <c r="K319" i="27" l="1"/>
  <c r="J318" i="27"/>
  <c r="O318" i="27"/>
  <c r="O318" i="26"/>
  <c r="J318" i="26"/>
  <c r="K319" i="26"/>
  <c r="K327" i="5"/>
  <c r="J326" i="5"/>
  <c r="O326" i="5"/>
  <c r="K385" i="25"/>
  <c r="J384" i="25"/>
  <c r="O384" i="25"/>
  <c r="AA311" i="5"/>
  <c r="AA311" i="26"/>
  <c r="AA311" i="25"/>
  <c r="AA311" i="27"/>
  <c r="AB303" i="13"/>
  <c r="BI281" i="38"/>
  <c r="BH281" i="38"/>
  <c r="BB284" i="38"/>
  <c r="BC284" i="38"/>
  <c r="AC297" i="38"/>
  <c r="AB297" i="38"/>
  <c r="I307" i="38"/>
  <c r="H307" i="38"/>
  <c r="F308" i="38"/>
  <c r="AN291" i="38"/>
  <c r="AO291" i="38"/>
  <c r="AM292" i="38"/>
  <c r="AL292" i="38"/>
  <c r="CD270" i="38"/>
  <c r="CE270" i="38"/>
  <c r="AP290" i="38"/>
  <c r="AQ290" i="38"/>
  <c r="S302" i="38"/>
  <c r="R302" i="38"/>
  <c r="AS289" i="38"/>
  <c r="AR289" i="38"/>
  <c r="AA298" i="38"/>
  <c r="Z298" i="38"/>
  <c r="AV287" i="38"/>
  <c r="AW287" i="38"/>
  <c r="AY286" i="38"/>
  <c r="AX286" i="38"/>
  <c r="O304" i="38"/>
  <c r="N304" i="38"/>
  <c r="CA272" i="38"/>
  <c r="BZ272" i="38"/>
  <c r="BF282" i="38"/>
  <c r="BG282" i="38"/>
  <c r="AU288" i="38"/>
  <c r="AT288" i="38"/>
  <c r="BM279" i="38"/>
  <c r="BL279" i="38"/>
  <c r="AE296" i="38"/>
  <c r="AD296" i="38"/>
  <c r="V300" i="38"/>
  <c r="W300" i="38"/>
  <c r="AJ293" i="38"/>
  <c r="AK293" i="38"/>
  <c r="AH294" i="38"/>
  <c r="AI294" i="38"/>
  <c r="CC271" i="38"/>
  <c r="CB271" i="38"/>
  <c r="L305" i="38"/>
  <c r="M305" i="38"/>
  <c r="X299" i="38"/>
  <c r="Y299" i="38"/>
  <c r="BD283" i="38"/>
  <c r="BE283" i="38"/>
  <c r="BA285" i="38"/>
  <c r="AZ285" i="38"/>
  <c r="BK280" i="38"/>
  <c r="BJ280" i="38"/>
  <c r="Z314" i="5"/>
  <c r="Z314" i="26"/>
  <c r="E308" i="38"/>
  <c r="AA306" i="13"/>
  <c r="Z314" i="25"/>
  <c r="Z314" i="27"/>
  <c r="Q303" i="38"/>
  <c r="P303" i="38"/>
  <c r="J306" i="38"/>
  <c r="K306" i="38"/>
  <c r="T301" i="38"/>
  <c r="U301" i="38"/>
  <c r="BT275" i="38"/>
  <c r="BU275" i="38"/>
  <c r="BV274" i="38"/>
  <c r="BW274" i="38"/>
  <c r="AF295" i="38"/>
  <c r="AG295" i="38"/>
  <c r="BS276" i="38"/>
  <c r="BR276" i="38"/>
  <c r="BX273" i="38"/>
  <c r="BY273" i="38"/>
  <c r="BQ277" i="38"/>
  <c r="BP277" i="38"/>
  <c r="BN278" i="38"/>
  <c r="BO278" i="38"/>
  <c r="CG269" i="38"/>
  <c r="CF269" i="38"/>
  <c r="CH305" i="38"/>
  <c r="K320" i="27" l="1"/>
  <c r="O319" i="27"/>
  <c r="J319" i="27"/>
  <c r="J319" i="26"/>
  <c r="O319" i="26"/>
  <c r="K320" i="26"/>
  <c r="K386" i="25"/>
  <c r="J385" i="25"/>
  <c r="O385" i="25"/>
  <c r="K328" i="5"/>
  <c r="J327" i="5"/>
  <c r="O327" i="5"/>
  <c r="AA312" i="27"/>
  <c r="AB304" i="13"/>
  <c r="AA312" i="5"/>
  <c r="AA312" i="25"/>
  <c r="AA312" i="26"/>
  <c r="BY274" i="38"/>
  <c r="BX274" i="38"/>
  <c r="BP278" i="38"/>
  <c r="BQ278" i="38"/>
  <c r="AH295" i="38"/>
  <c r="AI295" i="38"/>
  <c r="M306" i="38"/>
  <c r="L306" i="38"/>
  <c r="AV288" i="38"/>
  <c r="AW288" i="38"/>
  <c r="BA286" i="38"/>
  <c r="AZ286" i="38"/>
  <c r="T302" i="38"/>
  <c r="U302" i="38"/>
  <c r="BD284" i="38"/>
  <c r="BE284" i="38"/>
  <c r="BR277" i="38"/>
  <c r="BS277" i="38"/>
  <c r="R303" i="38"/>
  <c r="S303" i="38"/>
  <c r="Z299" i="38"/>
  <c r="AA299" i="38"/>
  <c r="AM293" i="38"/>
  <c r="AL293" i="38"/>
  <c r="AP291" i="38"/>
  <c r="AQ291" i="38"/>
  <c r="BJ281" i="38"/>
  <c r="BK281" i="38"/>
  <c r="Y300" i="38"/>
  <c r="X300" i="38"/>
  <c r="BH282" i="38"/>
  <c r="BI282" i="38"/>
  <c r="AX287" i="38"/>
  <c r="AY287" i="38"/>
  <c r="AR290" i="38"/>
  <c r="AS290" i="38"/>
  <c r="CA273" i="38"/>
  <c r="BZ273" i="38"/>
  <c r="CD271" i="38"/>
  <c r="CE271" i="38"/>
  <c r="BU276" i="38"/>
  <c r="BT276" i="38"/>
  <c r="CF270" i="38"/>
  <c r="CG270" i="38"/>
  <c r="AD297" i="38"/>
  <c r="AE297" i="38"/>
  <c r="BM280" i="38"/>
  <c r="BL280" i="38"/>
  <c r="BW275" i="38"/>
  <c r="BV275" i="38"/>
  <c r="BB285" i="38"/>
  <c r="BC285" i="38"/>
  <c r="CB272" i="38"/>
  <c r="CC272" i="38"/>
  <c r="AB298" i="38"/>
  <c r="AC298" i="38"/>
  <c r="V301" i="38"/>
  <c r="W301" i="38"/>
  <c r="BN279" i="38"/>
  <c r="BO279" i="38"/>
  <c r="P304" i="38"/>
  <c r="Q304" i="38"/>
  <c r="AT289" i="38"/>
  <c r="AU289" i="38"/>
  <c r="AN292" i="38"/>
  <c r="AO292" i="38"/>
  <c r="I308" i="38"/>
  <c r="F309" i="38"/>
  <c r="H308" i="38"/>
  <c r="O305" i="38"/>
  <c r="N305" i="38"/>
  <c r="K307" i="38"/>
  <c r="J307" i="38"/>
  <c r="AG296" i="38"/>
  <c r="AF296" i="38"/>
  <c r="Z315" i="5"/>
  <c r="E309" i="38"/>
  <c r="AA307" i="13"/>
  <c r="Z315" i="27"/>
  <c r="Z315" i="25"/>
  <c r="Z315" i="26"/>
  <c r="BF283" i="38"/>
  <c r="BG283" i="38"/>
  <c r="AK294" i="38"/>
  <c r="AJ294" i="38"/>
  <c r="CH306" i="38"/>
  <c r="K321" i="27" l="1"/>
  <c r="J320" i="27"/>
  <c r="O320" i="27"/>
  <c r="J320" i="26"/>
  <c r="O320" i="26"/>
  <c r="K321" i="26"/>
  <c r="K387" i="25"/>
  <c r="J386" i="25"/>
  <c r="O386" i="25"/>
  <c r="K329" i="5"/>
  <c r="J328" i="5"/>
  <c r="O328" i="5"/>
  <c r="AA313" i="27"/>
  <c r="AA313" i="25"/>
  <c r="AA313" i="5"/>
  <c r="AA313" i="26"/>
  <c r="AB305" i="13"/>
  <c r="Z300" i="38"/>
  <c r="AA300" i="38"/>
  <c r="BI283" i="38"/>
  <c r="BH283" i="38"/>
  <c r="AI296" i="38"/>
  <c r="AH296" i="38"/>
  <c r="BP279" i="38"/>
  <c r="BQ279" i="38"/>
  <c r="BO280" i="38"/>
  <c r="BN280" i="38"/>
  <c r="AO293" i="38"/>
  <c r="AN293" i="38"/>
  <c r="N306" i="38"/>
  <c r="O306" i="38"/>
  <c r="AE298" i="38"/>
  <c r="AD298" i="38"/>
  <c r="CF271" i="38"/>
  <c r="CG271" i="38"/>
  <c r="BJ282" i="38"/>
  <c r="BK282" i="38"/>
  <c r="BG284" i="38"/>
  <c r="BF284" i="38"/>
  <c r="M307" i="38"/>
  <c r="L307" i="38"/>
  <c r="CD272" i="38"/>
  <c r="CE272" i="38"/>
  <c r="AC299" i="38"/>
  <c r="AB299" i="38"/>
  <c r="AK295" i="38"/>
  <c r="AJ295" i="38"/>
  <c r="P305" i="38"/>
  <c r="Q305" i="38"/>
  <c r="AV289" i="38"/>
  <c r="AW289" i="38"/>
  <c r="AM294" i="38"/>
  <c r="AL294" i="38"/>
  <c r="BD285" i="38"/>
  <c r="BE285" i="38"/>
  <c r="AT290" i="38"/>
  <c r="AU290" i="38"/>
  <c r="BL281" i="38"/>
  <c r="BM281" i="38"/>
  <c r="U303" i="38"/>
  <c r="T303" i="38"/>
  <c r="BR278" i="38"/>
  <c r="BS278" i="38"/>
  <c r="AP292" i="38"/>
  <c r="AQ292" i="38"/>
  <c r="CB273" i="38"/>
  <c r="CC273" i="38"/>
  <c r="K308" i="38"/>
  <c r="J308" i="38"/>
  <c r="R304" i="38"/>
  <c r="S304" i="38"/>
  <c r="BY275" i="38"/>
  <c r="BX275" i="38"/>
  <c r="BV276" i="38"/>
  <c r="BW276" i="38"/>
  <c r="CA274" i="38"/>
  <c r="BZ274" i="38"/>
  <c r="AF297" i="38"/>
  <c r="AG297" i="38"/>
  <c r="V302" i="38"/>
  <c r="W302" i="38"/>
  <c r="BC286" i="38"/>
  <c r="BB286" i="38"/>
  <c r="Z316" i="27"/>
  <c r="Z316" i="26"/>
  <c r="Z316" i="5"/>
  <c r="E310" i="38"/>
  <c r="AA308" i="13"/>
  <c r="Z316" i="25"/>
  <c r="F310" i="38"/>
  <c r="I309" i="38"/>
  <c r="H309" i="38"/>
  <c r="X301" i="38"/>
  <c r="Y301" i="38"/>
  <c r="AZ287" i="38"/>
  <c r="BA287" i="38"/>
  <c r="AR291" i="38"/>
  <c r="AS291" i="38"/>
  <c r="BT277" i="38"/>
  <c r="BU277" i="38"/>
  <c r="AX288" i="38"/>
  <c r="AY288" i="38"/>
  <c r="CH307" i="38"/>
  <c r="O321" i="27" l="1"/>
  <c r="J321" i="27"/>
  <c r="K322" i="27"/>
  <c r="O321" i="26"/>
  <c r="K322" i="26"/>
  <c r="J321" i="26"/>
  <c r="K330" i="5"/>
  <c r="J329" i="5"/>
  <c r="O329" i="5"/>
  <c r="K388" i="25"/>
  <c r="O387" i="25"/>
  <c r="J387" i="25"/>
  <c r="AA314" i="5"/>
  <c r="AA314" i="26"/>
  <c r="AB306" i="13"/>
  <c r="AA314" i="25"/>
  <c r="AA314" i="27"/>
  <c r="AU291" i="38"/>
  <c r="AT291" i="38"/>
  <c r="BW277" i="38"/>
  <c r="BV277" i="38"/>
  <c r="O307" i="38"/>
  <c r="N307" i="38"/>
  <c r="AG298" i="38"/>
  <c r="AF298" i="38"/>
  <c r="H310" i="38"/>
  <c r="F311" i="38"/>
  <c r="I310" i="38"/>
  <c r="BD286" i="38"/>
  <c r="BE286" i="38"/>
  <c r="AR292" i="38"/>
  <c r="AS292" i="38"/>
  <c r="AV290" i="38"/>
  <c r="AW290" i="38"/>
  <c r="S305" i="38"/>
  <c r="R305" i="38"/>
  <c r="BR279" i="38"/>
  <c r="BS279" i="38"/>
  <c r="BY276" i="38"/>
  <c r="BX276" i="38"/>
  <c r="BZ275" i="38"/>
  <c r="CA275" i="38"/>
  <c r="BG285" i="38"/>
  <c r="BF285" i="38"/>
  <c r="AE299" i="38"/>
  <c r="AD299" i="38"/>
  <c r="AQ293" i="38"/>
  <c r="AP293" i="38"/>
  <c r="Z317" i="25"/>
  <c r="E311" i="38"/>
  <c r="Z317" i="27"/>
  <c r="Z317" i="26"/>
  <c r="Z317" i="5"/>
  <c r="AA309" i="13"/>
  <c r="BL282" i="38"/>
  <c r="BM282" i="38"/>
  <c r="BI284" i="38"/>
  <c r="BH284" i="38"/>
  <c r="Q306" i="38"/>
  <c r="P306" i="38"/>
  <c r="X302" i="38"/>
  <c r="Y302" i="38"/>
  <c r="V303" i="38"/>
  <c r="W303" i="38"/>
  <c r="BJ283" i="38"/>
  <c r="BK283" i="38"/>
  <c r="AZ288" i="38"/>
  <c r="BA288" i="38"/>
  <c r="Z301" i="38"/>
  <c r="AA301" i="38"/>
  <c r="AH297" i="38"/>
  <c r="AI297" i="38"/>
  <c r="U304" i="38"/>
  <c r="T304" i="38"/>
  <c r="BP280" i="38"/>
  <c r="BQ280" i="38"/>
  <c r="AL295" i="38"/>
  <c r="AM295" i="38"/>
  <c r="AK296" i="38"/>
  <c r="AJ296" i="38"/>
  <c r="BT278" i="38"/>
  <c r="BU278" i="38"/>
  <c r="BC287" i="38"/>
  <c r="BB287" i="38"/>
  <c r="AN294" i="38"/>
  <c r="AO294" i="38"/>
  <c r="K309" i="38"/>
  <c r="J309" i="38"/>
  <c r="CB274" i="38"/>
  <c r="CC274" i="38"/>
  <c r="M308" i="38"/>
  <c r="L308" i="38"/>
  <c r="CD273" i="38"/>
  <c r="CE273" i="38"/>
  <c r="BO281" i="38"/>
  <c r="BN281" i="38"/>
  <c r="AX289" i="38"/>
  <c r="AY289" i="38"/>
  <c r="CG272" i="38"/>
  <c r="CF272" i="38"/>
  <c r="AB300" i="38"/>
  <c r="AC300" i="38"/>
  <c r="CH308" i="38"/>
  <c r="K323" i="27" l="1"/>
  <c r="O322" i="27"/>
  <c r="J322" i="27"/>
  <c r="O322" i="26"/>
  <c r="J322" i="26"/>
  <c r="K323" i="26"/>
  <c r="K389" i="25"/>
  <c r="J388" i="25"/>
  <c r="O388" i="25"/>
  <c r="K331" i="5"/>
  <c r="O330" i="5"/>
  <c r="J330" i="5"/>
  <c r="AB307" i="13"/>
  <c r="AA315" i="5"/>
  <c r="AA315" i="25"/>
  <c r="AA315" i="26"/>
  <c r="AA315" i="27"/>
  <c r="BW278" i="38"/>
  <c r="BV278" i="38"/>
  <c r="BR280" i="38"/>
  <c r="BS280" i="38"/>
  <c r="BC288" i="38"/>
  <c r="BB288" i="38"/>
  <c r="BH285" i="38"/>
  <c r="BI285" i="38"/>
  <c r="AY290" i="38"/>
  <c r="AX290" i="38"/>
  <c r="AI298" i="38"/>
  <c r="AH298" i="38"/>
  <c r="W304" i="38"/>
  <c r="V304" i="38"/>
  <c r="BJ284" i="38"/>
  <c r="BK284" i="38"/>
  <c r="BZ276" i="38"/>
  <c r="CA276" i="38"/>
  <c r="AZ289" i="38"/>
  <c r="BA289" i="38"/>
  <c r="E312" i="38"/>
  <c r="AA310" i="13"/>
  <c r="Z318" i="25"/>
  <c r="Z318" i="27"/>
  <c r="Z318" i="26"/>
  <c r="Z318" i="5"/>
  <c r="AM296" i="38"/>
  <c r="AL296" i="38"/>
  <c r="X303" i="38"/>
  <c r="Y303" i="38"/>
  <c r="BN282" i="38"/>
  <c r="BO282" i="38"/>
  <c r="BU279" i="38"/>
  <c r="BT279" i="38"/>
  <c r="T305" i="38"/>
  <c r="U305" i="38"/>
  <c r="BL283" i="38"/>
  <c r="BM283" i="38"/>
  <c r="Q307" i="38"/>
  <c r="P307" i="38"/>
  <c r="BP281" i="38"/>
  <c r="BQ281" i="38"/>
  <c r="BY277" i="38"/>
  <c r="BX277" i="38"/>
  <c r="AE300" i="38"/>
  <c r="AD300" i="38"/>
  <c r="CG273" i="38"/>
  <c r="CF273" i="38"/>
  <c r="AQ294" i="38"/>
  <c r="AP294" i="38"/>
  <c r="AO295" i="38"/>
  <c r="AN295" i="38"/>
  <c r="AB301" i="38"/>
  <c r="AC301" i="38"/>
  <c r="AA302" i="38"/>
  <c r="Z302" i="38"/>
  <c r="AG299" i="38"/>
  <c r="AF299" i="38"/>
  <c r="H311" i="38"/>
  <c r="I311" i="38"/>
  <c r="F312" i="38"/>
  <c r="AV291" i="38"/>
  <c r="AW291" i="38"/>
  <c r="CE274" i="38"/>
  <c r="CD274" i="38"/>
  <c r="AT292" i="38"/>
  <c r="AU292" i="38"/>
  <c r="M309" i="38"/>
  <c r="L309" i="38"/>
  <c r="CC275" i="38"/>
  <c r="CB275" i="38"/>
  <c r="AK297" i="38"/>
  <c r="AJ297" i="38"/>
  <c r="AS293" i="38"/>
  <c r="AR293" i="38"/>
  <c r="BF286" i="38"/>
  <c r="BG286" i="38"/>
  <c r="O308" i="38"/>
  <c r="N308" i="38"/>
  <c r="BE287" i="38"/>
  <c r="BD287" i="38"/>
  <c r="S306" i="38"/>
  <c r="R306" i="38"/>
  <c r="J310" i="38"/>
  <c r="K310" i="38"/>
  <c r="CH309" i="38"/>
  <c r="K324" i="27" l="1"/>
  <c r="J323" i="27"/>
  <c r="O323" i="27"/>
  <c r="J323" i="26"/>
  <c r="O323" i="26"/>
  <c r="K324" i="26"/>
  <c r="K332" i="5"/>
  <c r="O331" i="5"/>
  <c r="J331" i="5"/>
  <c r="K390" i="25"/>
  <c r="O389" i="25"/>
  <c r="J389" i="25"/>
  <c r="AA316" i="27"/>
  <c r="AB308" i="13"/>
  <c r="AA316" i="5"/>
  <c r="AA316" i="25"/>
  <c r="AA316" i="26"/>
  <c r="Q308" i="38"/>
  <c r="P308" i="38"/>
  <c r="CD275" i="38"/>
  <c r="CE275" i="38"/>
  <c r="BQ282" i="38"/>
  <c r="BP282" i="38"/>
  <c r="AX291" i="38"/>
  <c r="AY291" i="38"/>
  <c r="AG300" i="38"/>
  <c r="AF300" i="38"/>
  <c r="BM284" i="38"/>
  <c r="BL284" i="38"/>
  <c r="BJ285" i="38"/>
  <c r="BK285" i="38"/>
  <c r="O309" i="38"/>
  <c r="N309" i="38"/>
  <c r="AE301" i="38"/>
  <c r="AD301" i="38"/>
  <c r="Z303" i="38"/>
  <c r="AA303" i="38"/>
  <c r="Y304" i="38"/>
  <c r="X304" i="38"/>
  <c r="BI286" i="38"/>
  <c r="BH286" i="38"/>
  <c r="AP295" i="38"/>
  <c r="AQ295" i="38"/>
  <c r="AO296" i="38"/>
  <c r="AN296" i="38"/>
  <c r="AU293" i="38"/>
  <c r="AT293" i="38"/>
  <c r="AK298" i="38"/>
  <c r="AJ298" i="38"/>
  <c r="AV292" i="38"/>
  <c r="AW292" i="38"/>
  <c r="AH299" i="38"/>
  <c r="AI299" i="38"/>
  <c r="AR294" i="38"/>
  <c r="AS294" i="38"/>
  <c r="BV279" i="38"/>
  <c r="BW279" i="38"/>
  <c r="BB289" i="38"/>
  <c r="BC289" i="38"/>
  <c r="BT280" i="38"/>
  <c r="BU280" i="38"/>
  <c r="H312" i="38"/>
  <c r="I312" i="38"/>
  <c r="F313" i="38"/>
  <c r="BN283" i="38"/>
  <c r="BO283" i="38"/>
  <c r="BD288" i="38"/>
  <c r="BE288" i="38"/>
  <c r="BZ277" i="38"/>
  <c r="CA277" i="38"/>
  <c r="J311" i="38"/>
  <c r="K311" i="38"/>
  <c r="V305" i="38"/>
  <c r="W305" i="38"/>
  <c r="M310" i="38"/>
  <c r="L310" i="38"/>
  <c r="BF287" i="38"/>
  <c r="BG287" i="38"/>
  <c r="AL297" i="38"/>
  <c r="AM297" i="38"/>
  <c r="CF274" i="38"/>
  <c r="CG274" i="38"/>
  <c r="BR281" i="38"/>
  <c r="BS281" i="38"/>
  <c r="BA290" i="38"/>
  <c r="AZ290" i="38"/>
  <c r="BY278" i="38"/>
  <c r="BX278" i="38"/>
  <c r="Z319" i="5"/>
  <c r="AA311" i="13"/>
  <c r="Z319" i="26"/>
  <c r="E313" i="38"/>
  <c r="Z319" i="27"/>
  <c r="Z319" i="25"/>
  <c r="U306" i="38"/>
  <c r="T306" i="38"/>
  <c r="AC302" i="38"/>
  <c r="AB302" i="38"/>
  <c r="R307" i="38"/>
  <c r="S307" i="38"/>
  <c r="CB276" i="38"/>
  <c r="CC276" i="38"/>
  <c r="CH310" i="38"/>
  <c r="J324" i="27" l="1"/>
  <c r="O324" i="27"/>
  <c r="K325" i="27"/>
  <c r="O324" i="26"/>
  <c r="J324" i="26"/>
  <c r="K325" i="26"/>
  <c r="K333" i="5"/>
  <c r="O332" i="5"/>
  <c r="J332" i="5"/>
  <c r="K391" i="25"/>
  <c r="O390" i="25"/>
  <c r="J390" i="25"/>
  <c r="AA317" i="25"/>
  <c r="AA317" i="27"/>
  <c r="AA317" i="5"/>
  <c r="AB309" i="13"/>
  <c r="AA317" i="26"/>
  <c r="BH287" i="38"/>
  <c r="BI287" i="38"/>
  <c r="Z320" i="27"/>
  <c r="Z320" i="26"/>
  <c r="E314" i="38"/>
  <c r="Z320" i="5"/>
  <c r="AA312" i="13"/>
  <c r="Z320" i="25"/>
  <c r="CB277" i="38"/>
  <c r="CC277" i="38"/>
  <c r="AP296" i="38"/>
  <c r="AQ296" i="38"/>
  <c r="O310" i="38"/>
  <c r="N310" i="38"/>
  <c r="BW280" i="38"/>
  <c r="BV280" i="38"/>
  <c r="AB303" i="38"/>
  <c r="AC303" i="38"/>
  <c r="BT281" i="38"/>
  <c r="BU281" i="38"/>
  <c r="BF288" i="38"/>
  <c r="BG288" i="38"/>
  <c r="AF301" i="38"/>
  <c r="AG301" i="38"/>
  <c r="BA291" i="38"/>
  <c r="AZ291" i="38"/>
  <c r="AY292" i="38"/>
  <c r="AX292" i="38"/>
  <c r="AR295" i="38"/>
  <c r="AS295" i="38"/>
  <c r="BS282" i="38"/>
  <c r="BR282" i="38"/>
  <c r="Y305" i="38"/>
  <c r="X305" i="38"/>
  <c r="BQ283" i="38"/>
  <c r="BP283" i="38"/>
  <c r="BK286" i="38"/>
  <c r="BJ286" i="38"/>
  <c r="AV293" i="38"/>
  <c r="AW293" i="38"/>
  <c r="Z304" i="38"/>
  <c r="AA304" i="38"/>
  <c r="CF275" i="38"/>
  <c r="CG275" i="38"/>
  <c r="BO284" i="38"/>
  <c r="BN284" i="38"/>
  <c r="T307" i="38"/>
  <c r="U307" i="38"/>
  <c r="AJ299" i="38"/>
  <c r="AK299" i="38"/>
  <c r="AE302" i="38"/>
  <c r="AD302" i="38"/>
  <c r="BD289" i="38"/>
  <c r="BE289" i="38"/>
  <c r="W306" i="38"/>
  <c r="V306" i="38"/>
  <c r="AL298" i="38"/>
  <c r="AM298" i="38"/>
  <c r="P309" i="38"/>
  <c r="Q309" i="38"/>
  <c r="BZ278" i="38"/>
  <c r="CA278" i="38"/>
  <c r="H313" i="38"/>
  <c r="I313" i="38"/>
  <c r="F314" i="38"/>
  <c r="BX279" i="38"/>
  <c r="BY279" i="38"/>
  <c r="AO297" i="38"/>
  <c r="AN297" i="38"/>
  <c r="L311" i="38"/>
  <c r="M311" i="38"/>
  <c r="CD276" i="38"/>
  <c r="CE276" i="38"/>
  <c r="BB290" i="38"/>
  <c r="BC290" i="38"/>
  <c r="J312" i="38"/>
  <c r="K312" i="38"/>
  <c r="AU294" i="38"/>
  <c r="AT294" i="38"/>
  <c r="BL285" i="38"/>
  <c r="BM285" i="38"/>
  <c r="AI300" i="38"/>
  <c r="AH300" i="38"/>
  <c r="S308" i="38"/>
  <c r="R308" i="38"/>
  <c r="CH311" i="38"/>
  <c r="J325" i="27" l="1"/>
  <c r="K326" i="27"/>
  <c r="O325" i="27"/>
  <c r="O325" i="26"/>
  <c r="J325" i="26"/>
  <c r="K326" i="26"/>
  <c r="K392" i="25"/>
  <c r="J391" i="25"/>
  <c r="O391" i="25"/>
  <c r="K334" i="5"/>
  <c r="O333" i="5"/>
  <c r="J333" i="5"/>
  <c r="AA318" i="25"/>
  <c r="AB310" i="13"/>
  <c r="AA318" i="27"/>
  <c r="AA318" i="26"/>
  <c r="AA318" i="5"/>
  <c r="BE290" i="38"/>
  <c r="BD290" i="38"/>
  <c r="BB291" i="38"/>
  <c r="BC291" i="38"/>
  <c r="F315" i="38"/>
  <c r="H314" i="38"/>
  <c r="I314" i="38"/>
  <c r="AO298" i="38"/>
  <c r="AN298" i="38"/>
  <c r="AM299" i="38"/>
  <c r="AL299" i="38"/>
  <c r="AC304" i="38"/>
  <c r="AB304" i="38"/>
  <c r="P310" i="38"/>
  <c r="Q310" i="38"/>
  <c r="BO285" i="38"/>
  <c r="BN285" i="38"/>
  <c r="AX293" i="38"/>
  <c r="AY293" i="38"/>
  <c r="AI301" i="38"/>
  <c r="AH301" i="38"/>
  <c r="Z321" i="25"/>
  <c r="E315" i="38"/>
  <c r="Z321" i="26"/>
  <c r="Z321" i="5"/>
  <c r="AA313" i="13"/>
  <c r="Z321" i="27"/>
  <c r="CA279" i="38"/>
  <c r="BZ279" i="38"/>
  <c r="CF276" i="38"/>
  <c r="CG276" i="38"/>
  <c r="J313" i="38"/>
  <c r="K313" i="38"/>
  <c r="BQ284" i="38"/>
  <c r="BP284" i="38"/>
  <c r="AR296" i="38"/>
  <c r="AS296" i="38"/>
  <c r="Z305" i="38"/>
  <c r="AA305" i="38"/>
  <c r="W307" i="38"/>
  <c r="V307" i="38"/>
  <c r="O311" i="38"/>
  <c r="N311" i="38"/>
  <c r="BM286" i="38"/>
  <c r="BL286" i="38"/>
  <c r="U308" i="38"/>
  <c r="T308" i="38"/>
  <c r="AQ297" i="38"/>
  <c r="AP297" i="38"/>
  <c r="CC278" i="38"/>
  <c r="CB278" i="38"/>
  <c r="BF289" i="38"/>
  <c r="BG289" i="38"/>
  <c r="AT295" i="38"/>
  <c r="AU295" i="38"/>
  <c r="BH288" i="38"/>
  <c r="BI288" i="38"/>
  <c r="Y306" i="38"/>
  <c r="X306" i="38"/>
  <c r="BT282" i="38"/>
  <c r="BU282" i="38"/>
  <c r="AV294" i="38"/>
  <c r="AW294" i="38"/>
  <c r="M312" i="38"/>
  <c r="L312" i="38"/>
  <c r="AF302" i="38"/>
  <c r="AG302" i="38"/>
  <c r="BS283" i="38"/>
  <c r="BR283" i="38"/>
  <c r="AZ292" i="38"/>
  <c r="BA292" i="38"/>
  <c r="AD303" i="38"/>
  <c r="AE303" i="38"/>
  <c r="CD277" i="38"/>
  <c r="CE277" i="38"/>
  <c r="AJ300" i="38"/>
  <c r="AK300" i="38"/>
  <c r="R309" i="38"/>
  <c r="S309" i="38"/>
  <c r="BW281" i="38"/>
  <c r="BV281" i="38"/>
  <c r="BY280" i="38"/>
  <c r="BX280" i="38"/>
  <c r="BJ287" i="38"/>
  <c r="BK287" i="38"/>
  <c r="CH312" i="38"/>
  <c r="O326" i="27" l="1"/>
  <c r="J326" i="27"/>
  <c r="K327" i="27"/>
  <c r="J326" i="26"/>
  <c r="O326" i="26"/>
  <c r="K327" i="26"/>
  <c r="K335" i="5"/>
  <c r="O334" i="5"/>
  <c r="J334" i="5"/>
  <c r="K393" i="25"/>
  <c r="O392" i="25"/>
  <c r="J392" i="25"/>
  <c r="AB311" i="13"/>
  <c r="AA319" i="26"/>
  <c r="AA319" i="25"/>
  <c r="AA319" i="5"/>
  <c r="AA319" i="27"/>
  <c r="CF277" i="38"/>
  <c r="CG277" i="38"/>
  <c r="AO299" i="38"/>
  <c r="AN299" i="38"/>
  <c r="BY281" i="38"/>
  <c r="BX281" i="38"/>
  <c r="O312" i="38"/>
  <c r="N312" i="38"/>
  <c r="AS297" i="38"/>
  <c r="AR297" i="38"/>
  <c r="Y307" i="38"/>
  <c r="X307" i="38"/>
  <c r="AZ293" i="38"/>
  <c r="BA293" i="38"/>
  <c r="BP285" i="38"/>
  <c r="BQ285" i="38"/>
  <c r="W308" i="38"/>
  <c r="V308" i="38"/>
  <c r="BK288" i="38"/>
  <c r="BJ288" i="38"/>
  <c r="AQ298" i="38"/>
  <c r="AP298" i="38"/>
  <c r="AY294" i="38"/>
  <c r="AX294" i="38"/>
  <c r="AV295" i="38"/>
  <c r="AW295" i="38"/>
  <c r="AB305" i="38"/>
  <c r="AC305" i="38"/>
  <c r="AA314" i="13"/>
  <c r="Z322" i="25"/>
  <c r="E316" i="38"/>
  <c r="Z322" i="5"/>
  <c r="Z322" i="26"/>
  <c r="Z322" i="27"/>
  <c r="T309" i="38"/>
  <c r="U309" i="38"/>
  <c r="BC292" i="38"/>
  <c r="BB292" i="38"/>
  <c r="BU283" i="38"/>
  <c r="BT283" i="38"/>
  <c r="BN286" i="38"/>
  <c r="BO286" i="38"/>
  <c r="CB279" i="38"/>
  <c r="CC279" i="38"/>
  <c r="S310" i="38"/>
  <c r="R310" i="38"/>
  <c r="J314" i="38"/>
  <c r="K314" i="38"/>
  <c r="BE291" i="38"/>
  <c r="BD291" i="38"/>
  <c r="BM287" i="38"/>
  <c r="BL287" i="38"/>
  <c r="AL300" i="38"/>
  <c r="AM300" i="38"/>
  <c r="BV282" i="38"/>
  <c r="BW282" i="38"/>
  <c r="BH289" i="38"/>
  <c r="BI289" i="38"/>
  <c r="AT296" i="38"/>
  <c r="AU296" i="38"/>
  <c r="AK301" i="38"/>
  <c r="AJ301" i="38"/>
  <c r="AE304" i="38"/>
  <c r="AD304" i="38"/>
  <c r="I315" i="38"/>
  <c r="F316" i="38"/>
  <c r="H315" i="38"/>
  <c r="BG290" i="38"/>
  <c r="BF290" i="38"/>
  <c r="AI302" i="38"/>
  <c r="AH302" i="38"/>
  <c r="AG303" i="38"/>
  <c r="AF303" i="38"/>
  <c r="L313" i="38"/>
  <c r="M313" i="38"/>
  <c r="CA280" i="38"/>
  <c r="BZ280" i="38"/>
  <c r="AA306" i="38"/>
  <c r="Z306" i="38"/>
  <c r="CD278" i="38"/>
  <c r="CE278" i="38"/>
  <c r="P311" i="38"/>
  <c r="Q311" i="38"/>
  <c r="BR284" i="38"/>
  <c r="BS284" i="38"/>
  <c r="CH313" i="38"/>
  <c r="O327" i="27" l="1"/>
  <c r="K328" i="27"/>
  <c r="J327" i="27"/>
  <c r="J327" i="26"/>
  <c r="K328" i="26"/>
  <c r="O327" i="26"/>
  <c r="K336" i="5"/>
  <c r="J335" i="5"/>
  <c r="O335" i="5"/>
  <c r="K394" i="25"/>
  <c r="O393" i="25"/>
  <c r="J393" i="25"/>
  <c r="AB312" i="13"/>
  <c r="AA320" i="25"/>
  <c r="AA320" i="26"/>
  <c r="AA320" i="5"/>
  <c r="AA320" i="27"/>
  <c r="R311" i="38"/>
  <c r="S311" i="38"/>
  <c r="AD305" i="38"/>
  <c r="AE305" i="38"/>
  <c r="AI303" i="38"/>
  <c r="AH303" i="38"/>
  <c r="BK289" i="38"/>
  <c r="BJ289" i="38"/>
  <c r="BP286" i="38"/>
  <c r="BQ286" i="38"/>
  <c r="X308" i="38"/>
  <c r="Y308" i="38"/>
  <c r="AT297" i="38"/>
  <c r="AU297" i="38"/>
  <c r="N313" i="38"/>
  <c r="O313" i="38"/>
  <c r="AG304" i="38"/>
  <c r="AF304" i="38"/>
  <c r="BY282" i="38"/>
  <c r="BX282" i="38"/>
  <c r="L314" i="38"/>
  <c r="M314" i="38"/>
  <c r="Z323" i="5"/>
  <c r="AA315" i="13"/>
  <c r="Z323" i="27"/>
  <c r="Z323" i="25"/>
  <c r="E317" i="38"/>
  <c r="Z323" i="26"/>
  <c r="BA294" i="38"/>
  <c r="AZ294" i="38"/>
  <c r="P312" i="38"/>
  <c r="Q312" i="38"/>
  <c r="AC306" i="38"/>
  <c r="AB306" i="38"/>
  <c r="BD292" i="38"/>
  <c r="BE292" i="38"/>
  <c r="BS285" i="38"/>
  <c r="BR285" i="38"/>
  <c r="BF291" i="38"/>
  <c r="BG291" i="38"/>
  <c r="CG278" i="38"/>
  <c r="CF278" i="38"/>
  <c r="BW283" i="38"/>
  <c r="BV283" i="38"/>
  <c r="AK302" i="38"/>
  <c r="AJ302" i="38"/>
  <c r="AM301" i="38"/>
  <c r="AL301" i="38"/>
  <c r="T310" i="38"/>
  <c r="U310" i="38"/>
  <c r="CC280" i="38"/>
  <c r="CB280" i="38"/>
  <c r="BH290" i="38"/>
  <c r="BI290" i="38"/>
  <c r="AN300" i="38"/>
  <c r="AO300" i="38"/>
  <c r="AS298" i="38"/>
  <c r="AR298" i="38"/>
  <c r="CA281" i="38"/>
  <c r="BZ281" i="38"/>
  <c r="BU284" i="38"/>
  <c r="BT284" i="38"/>
  <c r="BO287" i="38"/>
  <c r="BN287" i="38"/>
  <c r="BB293" i="38"/>
  <c r="BC293" i="38"/>
  <c r="F317" i="38"/>
  <c r="H316" i="38"/>
  <c r="I316" i="38"/>
  <c r="AY295" i="38"/>
  <c r="AX295" i="38"/>
  <c r="J315" i="38"/>
  <c r="K315" i="38"/>
  <c r="AW296" i="38"/>
  <c r="AV296" i="38"/>
  <c r="CE279" i="38"/>
  <c r="CD279" i="38"/>
  <c r="V309" i="38"/>
  <c r="W309" i="38"/>
  <c r="BL288" i="38"/>
  <c r="BM288" i="38"/>
  <c r="AA307" i="38"/>
  <c r="Z307" i="38"/>
  <c r="AP299" i="38"/>
  <c r="AQ299" i="38"/>
  <c r="CH314" i="38"/>
  <c r="J328" i="27" l="1"/>
  <c r="K329" i="27"/>
  <c r="O328" i="27"/>
  <c r="J328" i="26"/>
  <c r="O328" i="26"/>
  <c r="K329" i="26"/>
  <c r="K395" i="25"/>
  <c r="O394" i="25"/>
  <c r="J394" i="25"/>
  <c r="K337" i="5"/>
  <c r="J336" i="5"/>
  <c r="O336" i="5"/>
  <c r="AA321" i="26"/>
  <c r="AB313" i="13"/>
  <c r="AA321" i="5"/>
  <c r="AA321" i="27"/>
  <c r="AA321" i="25"/>
  <c r="AU298" i="38"/>
  <c r="AT298" i="38"/>
  <c r="AQ300" i="38"/>
  <c r="AP300" i="38"/>
  <c r="BH291" i="38"/>
  <c r="BI291" i="38"/>
  <c r="S312" i="38"/>
  <c r="R312" i="38"/>
  <c r="BM289" i="38"/>
  <c r="BL289" i="38"/>
  <c r="BD293" i="38"/>
  <c r="BE293" i="38"/>
  <c r="AM302" i="38"/>
  <c r="AL302" i="38"/>
  <c r="BT285" i="38"/>
  <c r="BU285" i="38"/>
  <c r="BC294" i="38"/>
  <c r="BB294" i="38"/>
  <c r="P313" i="38"/>
  <c r="Q313" i="38"/>
  <c r="BQ287" i="38"/>
  <c r="BP287" i="38"/>
  <c r="CE280" i="38"/>
  <c r="CD280" i="38"/>
  <c r="BY283" i="38"/>
  <c r="BX283" i="38"/>
  <c r="O314" i="38"/>
  <c r="N314" i="38"/>
  <c r="AW297" i="38"/>
  <c r="AV297" i="38"/>
  <c r="BJ290" i="38"/>
  <c r="BK290" i="38"/>
  <c r="X309" i="38"/>
  <c r="Y309" i="38"/>
  <c r="BV284" i="38"/>
  <c r="BW284" i="38"/>
  <c r="BG292" i="38"/>
  <c r="BF292" i="38"/>
  <c r="Z324" i="27"/>
  <c r="Z324" i="26"/>
  <c r="E318" i="38"/>
  <c r="Z324" i="5"/>
  <c r="AA316" i="13"/>
  <c r="Z324" i="25"/>
  <c r="BZ282" i="38"/>
  <c r="CA282" i="38"/>
  <c r="M315" i="38"/>
  <c r="L315" i="38"/>
  <c r="AJ303" i="38"/>
  <c r="AK303" i="38"/>
  <c r="AZ295" i="38"/>
  <c r="BA295" i="38"/>
  <c r="CF279" i="38"/>
  <c r="CG279" i="38"/>
  <c r="AE306" i="38"/>
  <c r="AD306" i="38"/>
  <c r="AA308" i="38"/>
  <c r="Z308" i="38"/>
  <c r="AF305" i="38"/>
  <c r="AG305" i="38"/>
  <c r="BN288" i="38"/>
  <c r="BO288" i="38"/>
  <c r="AS299" i="38"/>
  <c r="AR299" i="38"/>
  <c r="J316" i="38"/>
  <c r="K316" i="38"/>
  <c r="CC281" i="38"/>
  <c r="CB281" i="38"/>
  <c r="W310" i="38"/>
  <c r="V310" i="38"/>
  <c r="AI304" i="38"/>
  <c r="AH304" i="38"/>
  <c r="AC307" i="38"/>
  <c r="AB307" i="38"/>
  <c r="AX296" i="38"/>
  <c r="AY296" i="38"/>
  <c r="I317" i="38"/>
  <c r="F318" i="38"/>
  <c r="H317" i="38"/>
  <c r="AO301" i="38"/>
  <c r="AN301" i="38"/>
  <c r="BR286" i="38"/>
  <c r="BS286" i="38"/>
  <c r="U311" i="38"/>
  <c r="T311" i="38"/>
  <c r="CH315" i="38"/>
  <c r="K330" i="27" l="1"/>
  <c r="J329" i="27"/>
  <c r="O329" i="27"/>
  <c r="J329" i="26"/>
  <c r="O329" i="26"/>
  <c r="K330" i="26"/>
  <c r="K338" i="5"/>
  <c r="J337" i="5"/>
  <c r="O337" i="5"/>
  <c r="K396" i="25"/>
  <c r="J395" i="25"/>
  <c r="O395" i="25"/>
  <c r="AA322" i="27"/>
  <c r="AA322" i="26"/>
  <c r="AA322" i="25"/>
  <c r="AB314" i="13"/>
  <c r="AA322" i="5"/>
  <c r="CF280" i="38"/>
  <c r="CG280" i="38"/>
  <c r="T312" i="38"/>
  <c r="U312" i="38"/>
  <c r="F319" i="38"/>
  <c r="H318" i="38"/>
  <c r="I318" i="38"/>
  <c r="Y310" i="38"/>
  <c r="X310" i="38"/>
  <c r="BL290" i="38"/>
  <c r="BM290" i="38"/>
  <c r="BV285" i="38"/>
  <c r="BW285" i="38"/>
  <c r="AY297" i="38"/>
  <c r="AX297" i="38"/>
  <c r="CE281" i="38"/>
  <c r="CD281" i="38"/>
  <c r="BJ291" i="38"/>
  <c r="BK291" i="38"/>
  <c r="J317" i="38"/>
  <c r="K317" i="38"/>
  <c r="CB282" i="38"/>
  <c r="CC282" i="38"/>
  <c r="BA296" i="38"/>
  <c r="AZ296" i="38"/>
  <c r="AH305" i="38"/>
  <c r="AI305" i="38"/>
  <c r="BB295" i="38"/>
  <c r="BC295" i="38"/>
  <c r="Q314" i="38"/>
  <c r="P314" i="38"/>
  <c r="AS300" i="38"/>
  <c r="AR300" i="38"/>
  <c r="BH292" i="38"/>
  <c r="BI292" i="38"/>
  <c r="AO302" i="38"/>
  <c r="AN302" i="38"/>
  <c r="V311" i="38"/>
  <c r="W311" i="38"/>
  <c r="AE307" i="38"/>
  <c r="AD307" i="38"/>
  <c r="AC308" i="38"/>
  <c r="AB308" i="38"/>
  <c r="BY284" i="38"/>
  <c r="BX284" i="38"/>
  <c r="R313" i="38"/>
  <c r="S313" i="38"/>
  <c r="BF293" i="38"/>
  <c r="BG293" i="38"/>
  <c r="BU286" i="38"/>
  <c r="BT286" i="38"/>
  <c r="BQ288" i="38"/>
  <c r="BP288" i="38"/>
  <c r="BR287" i="38"/>
  <c r="BS287" i="38"/>
  <c r="AP301" i="38"/>
  <c r="AQ301" i="38"/>
  <c r="L316" i="38"/>
  <c r="M316" i="38"/>
  <c r="AM303" i="38"/>
  <c r="AL303" i="38"/>
  <c r="BZ283" i="38"/>
  <c r="CA283" i="38"/>
  <c r="BE294" i="38"/>
  <c r="BD294" i="38"/>
  <c r="BN289" i="38"/>
  <c r="BO289" i="38"/>
  <c r="AW298" i="38"/>
  <c r="AV298" i="38"/>
  <c r="AJ304" i="38"/>
  <c r="AK304" i="38"/>
  <c r="AT299" i="38"/>
  <c r="AU299" i="38"/>
  <c r="AG306" i="38"/>
  <c r="AF306" i="38"/>
  <c r="N315" i="38"/>
  <c r="O315" i="38"/>
  <c r="Z325" i="25"/>
  <c r="Z325" i="27"/>
  <c r="E319" i="38"/>
  <c r="Z325" i="26"/>
  <c r="Z325" i="5"/>
  <c r="AA317" i="13"/>
  <c r="AA309" i="38"/>
  <c r="Z309" i="38"/>
  <c r="CH316" i="38"/>
  <c r="K331" i="27" l="1"/>
  <c r="J330" i="27"/>
  <c r="O330" i="27"/>
  <c r="K331" i="26"/>
  <c r="J330" i="26"/>
  <c r="O330" i="26"/>
  <c r="K339" i="5"/>
  <c r="O338" i="5"/>
  <c r="J338" i="5"/>
  <c r="K397" i="25"/>
  <c r="J396" i="25"/>
  <c r="O396" i="25"/>
  <c r="AB315" i="13"/>
  <c r="AA323" i="25"/>
  <c r="AA323" i="27"/>
  <c r="AA323" i="26"/>
  <c r="AA323" i="5"/>
  <c r="BW286" i="38"/>
  <c r="BV286" i="38"/>
  <c r="BQ289" i="38"/>
  <c r="BP289" i="38"/>
  <c r="O316" i="38"/>
  <c r="N316" i="38"/>
  <c r="BK292" i="38"/>
  <c r="BJ292" i="38"/>
  <c r="BA297" i="38"/>
  <c r="AZ297" i="38"/>
  <c r="AG307" i="38"/>
  <c r="AF307" i="38"/>
  <c r="CE282" i="38"/>
  <c r="CD282" i="38"/>
  <c r="AA318" i="13"/>
  <c r="Z326" i="25"/>
  <c r="Z326" i="27"/>
  <c r="Z326" i="26"/>
  <c r="E320" i="38"/>
  <c r="Z326" i="5"/>
  <c r="AS301" i="38"/>
  <c r="AR301" i="38"/>
  <c r="BH293" i="38"/>
  <c r="BI293" i="38"/>
  <c r="I319" i="38"/>
  <c r="H319" i="38"/>
  <c r="F320" i="38"/>
  <c r="BG294" i="38"/>
  <c r="BF294" i="38"/>
  <c r="K318" i="38"/>
  <c r="J318" i="38"/>
  <c r="R314" i="38"/>
  <c r="S314" i="38"/>
  <c r="BD295" i="38"/>
  <c r="BE295" i="38"/>
  <c r="L317" i="38"/>
  <c r="M317" i="38"/>
  <c r="BX285" i="38"/>
  <c r="BY285" i="38"/>
  <c r="AI306" i="38"/>
  <c r="AH306" i="38"/>
  <c r="AE308" i="38"/>
  <c r="AD308" i="38"/>
  <c r="AT300" i="38"/>
  <c r="AU300" i="38"/>
  <c r="AW299" i="38"/>
  <c r="AV299" i="38"/>
  <c r="AB309" i="38"/>
  <c r="AC309" i="38"/>
  <c r="AM304" i="38"/>
  <c r="AL304" i="38"/>
  <c r="CB283" i="38"/>
  <c r="CC283" i="38"/>
  <c r="BU287" i="38"/>
  <c r="BT287" i="38"/>
  <c r="T313" i="38"/>
  <c r="U313" i="38"/>
  <c r="Y311" i="38"/>
  <c r="X311" i="38"/>
  <c r="W312" i="38"/>
  <c r="V312" i="38"/>
  <c r="AY298" i="38"/>
  <c r="AX298" i="38"/>
  <c r="AO303" i="38"/>
  <c r="AN303" i="38"/>
  <c r="BS288" i="38"/>
  <c r="BR288" i="38"/>
  <c r="BZ284" i="38"/>
  <c r="CA284" i="38"/>
  <c r="AQ302" i="38"/>
  <c r="AP302" i="38"/>
  <c r="AK305" i="38"/>
  <c r="AJ305" i="38"/>
  <c r="BL291" i="38"/>
  <c r="BM291" i="38"/>
  <c r="BN290" i="38"/>
  <c r="BO290" i="38"/>
  <c r="P315" i="38"/>
  <c r="Q315" i="38"/>
  <c r="BB296" i="38"/>
  <c r="BC296" i="38"/>
  <c r="CF281" i="38"/>
  <c r="CG281" i="38"/>
  <c r="AA310" i="38"/>
  <c r="Z310" i="38"/>
  <c r="CH317" i="38"/>
  <c r="J331" i="27" l="1"/>
  <c r="K332" i="27"/>
  <c r="O331" i="27"/>
  <c r="O331" i="26"/>
  <c r="J331" i="26"/>
  <c r="K332" i="26"/>
  <c r="K398" i="25"/>
  <c r="O397" i="25"/>
  <c r="J397" i="25"/>
  <c r="K340" i="5"/>
  <c r="J339" i="5"/>
  <c r="O339" i="5"/>
  <c r="AA324" i="25"/>
  <c r="AA324" i="27"/>
  <c r="AA324" i="5"/>
  <c r="AA324" i="26"/>
  <c r="AB316" i="13"/>
  <c r="AZ298" i="38"/>
  <c r="BA298" i="38"/>
  <c r="M318" i="38"/>
  <c r="L318" i="38"/>
  <c r="BJ293" i="38"/>
  <c r="BK293" i="38"/>
  <c r="BM292" i="38"/>
  <c r="BL292" i="38"/>
  <c r="CA285" i="38"/>
  <c r="BZ285" i="38"/>
  <c r="AT301" i="38"/>
  <c r="AU301" i="38"/>
  <c r="BV287" i="38"/>
  <c r="BW287" i="38"/>
  <c r="CB284" i="38"/>
  <c r="CC284" i="38"/>
  <c r="CE283" i="38"/>
  <c r="CD283" i="38"/>
  <c r="AV300" i="38"/>
  <c r="AW300" i="38"/>
  <c r="N317" i="38"/>
  <c r="O317" i="38"/>
  <c r="BH294" i="38"/>
  <c r="BI294" i="38"/>
  <c r="BQ290" i="38"/>
  <c r="BP290" i="38"/>
  <c r="BU288" i="38"/>
  <c r="BT288" i="38"/>
  <c r="Z311" i="38"/>
  <c r="AA311" i="38"/>
  <c r="AN304" i="38"/>
  <c r="AO304" i="38"/>
  <c r="AF308" i="38"/>
  <c r="AG308" i="38"/>
  <c r="F321" i="38"/>
  <c r="H320" i="38"/>
  <c r="I320" i="38"/>
  <c r="Z327" i="5"/>
  <c r="AA319" i="13"/>
  <c r="Z327" i="26"/>
  <c r="E321" i="38"/>
  <c r="Z327" i="25"/>
  <c r="Z327" i="27"/>
  <c r="AH307" i="38"/>
  <c r="AI307" i="38"/>
  <c r="BR289" i="38"/>
  <c r="BS289" i="38"/>
  <c r="AX299" i="38"/>
  <c r="AY299" i="38"/>
  <c r="BD296" i="38"/>
  <c r="BE296" i="38"/>
  <c r="CG282" i="38"/>
  <c r="CF282" i="38"/>
  <c r="R315" i="38"/>
  <c r="S315" i="38"/>
  <c r="AB310" i="38"/>
  <c r="AC310" i="38"/>
  <c r="BN291" i="38"/>
  <c r="BO291" i="38"/>
  <c r="BF295" i="38"/>
  <c r="BG295" i="38"/>
  <c r="J319" i="38"/>
  <c r="K319" i="38"/>
  <c r="AR302" i="38"/>
  <c r="AS302" i="38"/>
  <c r="AL305" i="38"/>
  <c r="AM305" i="38"/>
  <c r="AP303" i="38"/>
  <c r="AQ303" i="38"/>
  <c r="AK306" i="38"/>
  <c r="AJ306" i="38"/>
  <c r="BC297" i="38"/>
  <c r="BB297" i="38"/>
  <c r="BX286" i="38"/>
  <c r="BY286" i="38"/>
  <c r="X312" i="38"/>
  <c r="Y312" i="38"/>
  <c r="Q316" i="38"/>
  <c r="P316" i="38"/>
  <c r="W313" i="38"/>
  <c r="V313" i="38"/>
  <c r="AE309" i="38"/>
  <c r="AD309" i="38"/>
  <c r="U314" i="38"/>
  <c r="T314" i="38"/>
  <c r="CH318" i="38"/>
  <c r="K333" i="27" l="1"/>
  <c r="O332" i="27"/>
  <c r="J332" i="27"/>
  <c r="O332" i="26"/>
  <c r="K333" i="26"/>
  <c r="J332" i="26"/>
  <c r="K341" i="5"/>
  <c r="O340" i="5"/>
  <c r="J340" i="5"/>
  <c r="K399" i="25"/>
  <c r="J398" i="25"/>
  <c r="O398" i="25"/>
  <c r="AA325" i="25"/>
  <c r="AB317" i="13"/>
  <c r="AA325" i="5"/>
  <c r="AA325" i="27"/>
  <c r="AA325" i="26"/>
  <c r="AN305" i="38"/>
  <c r="AO305" i="38"/>
  <c r="BP291" i="38"/>
  <c r="BQ291" i="38"/>
  <c r="BG296" i="38"/>
  <c r="BF296" i="38"/>
  <c r="I321" i="38"/>
  <c r="H321" i="38"/>
  <c r="F322" i="38"/>
  <c r="AY300" i="38"/>
  <c r="AX300" i="38"/>
  <c r="AW301" i="38"/>
  <c r="AV301" i="38"/>
  <c r="Y313" i="38"/>
  <c r="X313" i="38"/>
  <c r="BD297" i="38"/>
  <c r="BE297" i="38"/>
  <c r="Z328" i="27"/>
  <c r="Z328" i="26"/>
  <c r="Z328" i="5"/>
  <c r="E322" i="38"/>
  <c r="AA320" i="13"/>
  <c r="Z328" i="25"/>
  <c r="BS290" i="38"/>
  <c r="BR290" i="38"/>
  <c r="CG283" i="38"/>
  <c r="CF283" i="38"/>
  <c r="CC285" i="38"/>
  <c r="CB285" i="38"/>
  <c r="AI308" i="38"/>
  <c r="AH308" i="38"/>
  <c r="S316" i="38"/>
  <c r="R316" i="38"/>
  <c r="BO292" i="38"/>
  <c r="BN292" i="38"/>
  <c r="BL293" i="38"/>
  <c r="BM293" i="38"/>
  <c r="AZ299" i="38"/>
  <c r="BA299" i="38"/>
  <c r="T315" i="38"/>
  <c r="U315" i="38"/>
  <c r="BU289" i="38"/>
  <c r="BT289" i="38"/>
  <c r="AQ304" i="38"/>
  <c r="AP304" i="38"/>
  <c r="BJ294" i="38"/>
  <c r="BK294" i="38"/>
  <c r="CD284" i="38"/>
  <c r="CE284" i="38"/>
  <c r="N318" i="38"/>
  <c r="O318" i="38"/>
  <c r="CA286" i="38"/>
  <c r="BZ286" i="38"/>
  <c r="AL306" i="38"/>
  <c r="AM306" i="38"/>
  <c r="M319" i="38"/>
  <c r="L319" i="38"/>
  <c r="W314" i="38"/>
  <c r="V314" i="38"/>
  <c r="AU302" i="38"/>
  <c r="AT302" i="38"/>
  <c r="Z312" i="38"/>
  <c r="AA312" i="38"/>
  <c r="AR303" i="38"/>
  <c r="AS303" i="38"/>
  <c r="BI295" i="38"/>
  <c r="BH295" i="38"/>
  <c r="AJ307" i="38"/>
  <c r="AK307" i="38"/>
  <c r="AC311" i="38"/>
  <c r="AB311" i="38"/>
  <c r="P317" i="38"/>
  <c r="Q317" i="38"/>
  <c r="BY287" i="38"/>
  <c r="BX287" i="38"/>
  <c r="AD310" i="38"/>
  <c r="AE310" i="38"/>
  <c r="AF309" i="38"/>
  <c r="AG309" i="38"/>
  <c r="K320" i="38"/>
  <c r="J320" i="38"/>
  <c r="BW288" i="38"/>
  <c r="BV288" i="38"/>
  <c r="BB298" i="38"/>
  <c r="BC298" i="38"/>
  <c r="CH319" i="38"/>
  <c r="O333" i="27" l="1"/>
  <c r="K334" i="27"/>
  <c r="J333" i="27"/>
  <c r="K334" i="26"/>
  <c r="J333" i="26"/>
  <c r="O333" i="26"/>
  <c r="K342" i="5"/>
  <c r="O341" i="5"/>
  <c r="J341" i="5"/>
  <c r="K400" i="25"/>
  <c r="J399" i="25"/>
  <c r="O399" i="25"/>
  <c r="AA326" i="27"/>
  <c r="AA326" i="25"/>
  <c r="AA326" i="5"/>
  <c r="AB318" i="13"/>
  <c r="AA326" i="26"/>
  <c r="P318" i="38"/>
  <c r="Q318" i="38"/>
  <c r="AJ308" i="38"/>
  <c r="AK308" i="38"/>
  <c r="BG297" i="38"/>
  <c r="BF297" i="38"/>
  <c r="K321" i="38"/>
  <c r="J321" i="38"/>
  <c r="L320" i="38"/>
  <c r="M320" i="38"/>
  <c r="N319" i="38"/>
  <c r="O319" i="38"/>
  <c r="AA313" i="38"/>
  <c r="Z313" i="38"/>
  <c r="CF284" i="38"/>
  <c r="CG284" i="38"/>
  <c r="Z329" i="25"/>
  <c r="E323" i="38"/>
  <c r="Z329" i="27"/>
  <c r="Z329" i="5"/>
  <c r="AA321" i="13"/>
  <c r="Z329" i="26"/>
  <c r="AX301" i="38"/>
  <c r="AY301" i="38"/>
  <c r="AO306" i="38"/>
  <c r="AN306" i="38"/>
  <c r="BM294" i="38"/>
  <c r="BL294" i="38"/>
  <c r="BC299" i="38"/>
  <c r="BB299" i="38"/>
  <c r="S317" i="38"/>
  <c r="R317" i="38"/>
  <c r="V315" i="38"/>
  <c r="W315" i="38"/>
  <c r="AI309" i="38"/>
  <c r="AH309" i="38"/>
  <c r="AB312" i="38"/>
  <c r="AC312" i="38"/>
  <c r="AV302" i="38"/>
  <c r="AW302" i="38"/>
  <c r="CC286" i="38"/>
  <c r="CB286" i="38"/>
  <c r="AR304" i="38"/>
  <c r="AS304" i="38"/>
  <c r="AZ300" i="38"/>
  <c r="BA300" i="38"/>
  <c r="BR291" i="38"/>
  <c r="BS291" i="38"/>
  <c r="AT303" i="38"/>
  <c r="AU303" i="38"/>
  <c r="BH296" i="38"/>
  <c r="BI296" i="38"/>
  <c r="BE298" i="38"/>
  <c r="BD298" i="38"/>
  <c r="AG310" i="38"/>
  <c r="AF310" i="38"/>
  <c r="AM307" i="38"/>
  <c r="AL307" i="38"/>
  <c r="BO293" i="38"/>
  <c r="BN293" i="38"/>
  <c r="T316" i="38"/>
  <c r="U316" i="38"/>
  <c r="BU290" i="38"/>
  <c r="BT290" i="38"/>
  <c r="CE285" i="38"/>
  <c r="CD285" i="38"/>
  <c r="AE311" i="38"/>
  <c r="AD311" i="38"/>
  <c r="BX288" i="38"/>
  <c r="BY288" i="38"/>
  <c r="CA287" i="38"/>
  <c r="BZ287" i="38"/>
  <c r="BK295" i="38"/>
  <c r="BJ295" i="38"/>
  <c r="Y314" i="38"/>
  <c r="X314" i="38"/>
  <c r="BW289" i="38"/>
  <c r="BV289" i="38"/>
  <c r="BP292" i="38"/>
  <c r="BQ292" i="38"/>
  <c r="F323" i="38"/>
  <c r="I322" i="38"/>
  <c r="H322" i="38"/>
  <c r="AP305" i="38"/>
  <c r="AQ305" i="38"/>
  <c r="CH320" i="38"/>
  <c r="K335" i="27" l="1"/>
  <c r="O334" i="27"/>
  <c r="J334" i="27"/>
  <c r="O334" i="26"/>
  <c r="J334" i="26"/>
  <c r="K335" i="26"/>
  <c r="K401" i="25"/>
  <c r="J400" i="25"/>
  <c r="O400" i="25"/>
  <c r="K343" i="5"/>
  <c r="O342" i="5"/>
  <c r="J342" i="5"/>
  <c r="AA327" i="25"/>
  <c r="AA327" i="26"/>
  <c r="AA327" i="5"/>
  <c r="AA327" i="27"/>
  <c r="AB319" i="13"/>
  <c r="X315" i="38"/>
  <c r="Y315" i="38"/>
  <c r="BL295" i="38"/>
  <c r="BM295" i="38"/>
  <c r="CG285" i="38"/>
  <c r="CF285" i="38"/>
  <c r="AN307" i="38"/>
  <c r="AO307" i="38"/>
  <c r="CD286" i="38"/>
  <c r="CE286" i="38"/>
  <c r="AQ306" i="38"/>
  <c r="AP306" i="38"/>
  <c r="M321" i="38"/>
  <c r="L321" i="38"/>
  <c r="AW303" i="38"/>
  <c r="AV303" i="38"/>
  <c r="CB287" i="38"/>
  <c r="CC287" i="38"/>
  <c r="BU291" i="38"/>
  <c r="BT291" i="38"/>
  <c r="AY302" i="38"/>
  <c r="AX302" i="38"/>
  <c r="BA301" i="38"/>
  <c r="AZ301" i="38"/>
  <c r="BV290" i="38"/>
  <c r="BW290" i="38"/>
  <c r="BG298" i="38"/>
  <c r="BF298" i="38"/>
  <c r="BE299" i="38"/>
  <c r="BD299" i="38"/>
  <c r="H323" i="38"/>
  <c r="F324" i="38"/>
  <c r="I323" i="38"/>
  <c r="AA322" i="13"/>
  <c r="Z330" i="25"/>
  <c r="E324" i="38"/>
  <c r="Z330" i="27"/>
  <c r="Z330" i="26"/>
  <c r="Z330" i="5"/>
  <c r="AH310" i="38"/>
  <c r="AI310" i="38"/>
  <c r="BI297" i="38"/>
  <c r="BH297" i="38"/>
  <c r="BS292" i="38"/>
  <c r="BR292" i="38"/>
  <c r="BX289" i="38"/>
  <c r="BY289" i="38"/>
  <c r="BZ288" i="38"/>
  <c r="CA288" i="38"/>
  <c r="V316" i="38"/>
  <c r="W316" i="38"/>
  <c r="BB300" i="38"/>
  <c r="BC300" i="38"/>
  <c r="AE312" i="38"/>
  <c r="AD312" i="38"/>
  <c r="AB313" i="38"/>
  <c r="AC313" i="38"/>
  <c r="P319" i="38"/>
  <c r="Q319" i="38"/>
  <c r="AM308" i="38"/>
  <c r="AL308" i="38"/>
  <c r="AS305" i="38"/>
  <c r="AR305" i="38"/>
  <c r="AA314" i="38"/>
  <c r="Z314" i="38"/>
  <c r="AF311" i="38"/>
  <c r="AG311" i="38"/>
  <c r="BP293" i="38"/>
  <c r="BQ293" i="38"/>
  <c r="AJ309" i="38"/>
  <c r="AK309" i="38"/>
  <c r="BO294" i="38"/>
  <c r="BN294" i="38"/>
  <c r="T317" i="38"/>
  <c r="U317" i="38"/>
  <c r="K322" i="38"/>
  <c r="J322" i="38"/>
  <c r="BK296" i="38"/>
  <c r="BJ296" i="38"/>
  <c r="AU304" i="38"/>
  <c r="AT304" i="38"/>
  <c r="O320" i="38"/>
  <c r="N320" i="38"/>
  <c r="R318" i="38"/>
  <c r="S318" i="38"/>
  <c r="CH321" i="38"/>
  <c r="O335" i="27" l="1"/>
  <c r="K336" i="27"/>
  <c r="J335" i="27"/>
  <c r="J335" i="26"/>
  <c r="O335" i="26"/>
  <c r="K336" i="26"/>
  <c r="K402" i="25"/>
  <c r="J401" i="25"/>
  <c r="O401" i="25"/>
  <c r="K344" i="5"/>
  <c r="O343" i="5"/>
  <c r="J343" i="5"/>
  <c r="AB320" i="13"/>
  <c r="AA328" i="27"/>
  <c r="AA328" i="25"/>
  <c r="AA328" i="26"/>
  <c r="AA328" i="5"/>
  <c r="K323" i="38"/>
  <c r="J323" i="38"/>
  <c r="AZ302" i="38"/>
  <c r="BA302" i="38"/>
  <c r="T318" i="38"/>
  <c r="U318" i="38"/>
  <c r="W317" i="38"/>
  <c r="V317" i="38"/>
  <c r="AH311" i="38"/>
  <c r="AI311" i="38"/>
  <c r="R319" i="38"/>
  <c r="S319" i="38"/>
  <c r="AG312" i="38"/>
  <c r="AF312" i="38"/>
  <c r="H324" i="38"/>
  <c r="I324" i="38"/>
  <c r="F325" i="38"/>
  <c r="BB301" i="38"/>
  <c r="BC301" i="38"/>
  <c r="AY303" i="38"/>
  <c r="AX303" i="38"/>
  <c r="BF299" i="38"/>
  <c r="BG299" i="38"/>
  <c r="BD300" i="38"/>
  <c r="BE300" i="38"/>
  <c r="Z331" i="5"/>
  <c r="AA323" i="13"/>
  <c r="Z331" i="26"/>
  <c r="Z331" i="25"/>
  <c r="E325" i="38"/>
  <c r="Z331" i="27"/>
  <c r="AV304" i="38"/>
  <c r="AW304" i="38"/>
  <c r="BU292" i="38"/>
  <c r="BT292" i="38"/>
  <c r="BM296" i="38"/>
  <c r="BL296" i="38"/>
  <c r="AM309" i="38"/>
  <c r="AL309" i="38"/>
  <c r="BJ297" i="38"/>
  <c r="BK297" i="38"/>
  <c r="BI298" i="38"/>
  <c r="BH298" i="38"/>
  <c r="BW291" i="38"/>
  <c r="BV291" i="38"/>
  <c r="AS306" i="38"/>
  <c r="AR306" i="38"/>
  <c r="BZ289" i="38"/>
  <c r="CA289" i="38"/>
  <c r="AP307" i="38"/>
  <c r="AQ307" i="38"/>
  <c r="O321" i="38"/>
  <c r="N321" i="38"/>
  <c r="AT305" i="38"/>
  <c r="AU305" i="38"/>
  <c r="M322" i="38"/>
  <c r="L322" i="38"/>
  <c r="AO308" i="38"/>
  <c r="AN308" i="38"/>
  <c r="X316" i="38"/>
  <c r="Y316" i="38"/>
  <c r="BO295" i="38"/>
  <c r="BN295" i="38"/>
  <c r="BP294" i="38"/>
  <c r="BQ294" i="38"/>
  <c r="BS293" i="38"/>
  <c r="BR293" i="38"/>
  <c r="AC314" i="38"/>
  <c r="AB314" i="38"/>
  <c r="AE313" i="38"/>
  <c r="AD313" i="38"/>
  <c r="P320" i="38"/>
  <c r="Q320" i="38"/>
  <c r="CC288" i="38"/>
  <c r="CB288" i="38"/>
  <c r="AK310" i="38"/>
  <c r="AJ310" i="38"/>
  <c r="BY290" i="38"/>
  <c r="BX290" i="38"/>
  <c r="CE287" i="38"/>
  <c r="CD287" i="38"/>
  <c r="CF286" i="38"/>
  <c r="CG286" i="38"/>
  <c r="AA315" i="38"/>
  <c r="Z315" i="38"/>
  <c r="CH322" i="38"/>
  <c r="O336" i="27" l="1"/>
  <c r="K337" i="27"/>
  <c r="J336" i="27"/>
  <c r="K337" i="26"/>
  <c r="J336" i="26"/>
  <c r="O336" i="26"/>
  <c r="K345" i="5"/>
  <c r="J344" i="5"/>
  <c r="O344" i="5"/>
  <c r="K403" i="25"/>
  <c r="O402" i="25"/>
  <c r="J402" i="25"/>
  <c r="AA329" i="25"/>
  <c r="AA329" i="5"/>
  <c r="AA329" i="27"/>
  <c r="AB321" i="13"/>
  <c r="AA329" i="26"/>
  <c r="P321" i="38"/>
  <c r="Q321" i="38"/>
  <c r="AH312" i="38"/>
  <c r="AI312" i="38"/>
  <c r="AU306" i="38"/>
  <c r="AT306" i="38"/>
  <c r="AN309" i="38"/>
  <c r="AO309" i="38"/>
  <c r="BG300" i="38"/>
  <c r="BF300" i="38"/>
  <c r="X317" i="38"/>
  <c r="Y317" i="38"/>
  <c r="BY291" i="38"/>
  <c r="BX291" i="38"/>
  <c r="AG313" i="38"/>
  <c r="AF313" i="38"/>
  <c r="AA316" i="38"/>
  <c r="Z316" i="38"/>
  <c r="BA303" i="38"/>
  <c r="AZ303" i="38"/>
  <c r="V318" i="38"/>
  <c r="W318" i="38"/>
  <c r="S320" i="38"/>
  <c r="R320" i="38"/>
  <c r="Z332" i="27"/>
  <c r="Z332" i="26"/>
  <c r="Z332" i="5"/>
  <c r="E326" i="38"/>
  <c r="AA324" i="13"/>
  <c r="Z332" i="25"/>
  <c r="CA290" i="38"/>
  <c r="BZ290" i="38"/>
  <c r="AP308" i="38"/>
  <c r="AQ308" i="38"/>
  <c r="BJ298" i="38"/>
  <c r="BK298" i="38"/>
  <c r="BW292" i="38"/>
  <c r="BV292" i="38"/>
  <c r="CF287" i="38"/>
  <c r="CG287" i="38"/>
  <c r="BP295" i="38"/>
  <c r="BQ295" i="38"/>
  <c r="AB315" i="38"/>
  <c r="AC315" i="38"/>
  <c r="AM310" i="38"/>
  <c r="AL310" i="38"/>
  <c r="AD314" i="38"/>
  <c r="AE314" i="38"/>
  <c r="AS307" i="38"/>
  <c r="AR307" i="38"/>
  <c r="T319" i="38"/>
  <c r="U319" i="38"/>
  <c r="BB302" i="38"/>
  <c r="BC302" i="38"/>
  <c r="J324" i="38"/>
  <c r="K324" i="38"/>
  <c r="BN296" i="38"/>
  <c r="BO296" i="38"/>
  <c r="N322" i="38"/>
  <c r="O322" i="38"/>
  <c r="BD301" i="38"/>
  <c r="BE301" i="38"/>
  <c r="L323" i="38"/>
  <c r="M323" i="38"/>
  <c r="AV305" i="38"/>
  <c r="AW305" i="38"/>
  <c r="BR294" i="38"/>
  <c r="BS294" i="38"/>
  <c r="BH299" i="38"/>
  <c r="BI299" i="38"/>
  <c r="CD288" i="38"/>
  <c r="CE288" i="38"/>
  <c r="BU293" i="38"/>
  <c r="BT293" i="38"/>
  <c r="CC289" i="38"/>
  <c r="CB289" i="38"/>
  <c r="BM297" i="38"/>
  <c r="BL297" i="38"/>
  <c r="AY304" i="38"/>
  <c r="AX304" i="38"/>
  <c r="I325" i="38"/>
  <c r="F326" i="38"/>
  <c r="H325" i="38"/>
  <c r="AJ311" i="38"/>
  <c r="AK311" i="38"/>
  <c r="CH323" i="38"/>
  <c r="K338" i="27" l="1"/>
  <c r="J337" i="27"/>
  <c r="O337" i="27"/>
  <c r="J337" i="26"/>
  <c r="K338" i="26"/>
  <c r="O337" i="26"/>
  <c r="K404" i="25"/>
  <c r="O403" i="25"/>
  <c r="J403" i="25"/>
  <c r="K346" i="5"/>
  <c r="J345" i="5"/>
  <c r="O345" i="5"/>
  <c r="AA330" i="5"/>
  <c r="AA330" i="26"/>
  <c r="AB322" i="13"/>
  <c r="AA330" i="27"/>
  <c r="AA330" i="25"/>
  <c r="AQ309" i="38"/>
  <c r="AP309" i="38"/>
  <c r="CA291" i="38"/>
  <c r="BZ291" i="38"/>
  <c r="L324" i="38"/>
  <c r="M324" i="38"/>
  <c r="J325" i="38"/>
  <c r="K325" i="38"/>
  <c r="H326" i="38"/>
  <c r="I326" i="38"/>
  <c r="F327" i="38"/>
  <c r="BV293" i="38"/>
  <c r="BW293" i="38"/>
  <c r="AT307" i="38"/>
  <c r="AU307" i="38"/>
  <c r="T320" i="38"/>
  <c r="U320" i="38"/>
  <c r="AH313" i="38"/>
  <c r="AI313" i="38"/>
  <c r="N323" i="38"/>
  <c r="O323" i="38"/>
  <c r="AF314" i="38"/>
  <c r="AG314" i="38"/>
  <c r="X318" i="38"/>
  <c r="Y318" i="38"/>
  <c r="BX292" i="38"/>
  <c r="BY292" i="38"/>
  <c r="AZ304" i="38"/>
  <c r="BA304" i="38"/>
  <c r="AN310" i="38"/>
  <c r="AO310" i="38"/>
  <c r="BL298" i="38"/>
  <c r="BM298" i="38"/>
  <c r="Z333" i="25"/>
  <c r="AA325" i="13"/>
  <c r="Z333" i="26"/>
  <c r="E327" i="38"/>
  <c r="Z333" i="5"/>
  <c r="Z333" i="27"/>
  <c r="BB303" i="38"/>
  <c r="BC303" i="38"/>
  <c r="AX305" i="38"/>
  <c r="AY305" i="38"/>
  <c r="BR295" i="38"/>
  <c r="BS295" i="38"/>
  <c r="CG288" i="38"/>
  <c r="CF288" i="38"/>
  <c r="BO297" i="38"/>
  <c r="BN297" i="38"/>
  <c r="BJ299" i="38"/>
  <c r="BK299" i="38"/>
  <c r="BF301" i="38"/>
  <c r="BG301" i="38"/>
  <c r="BE302" i="38"/>
  <c r="BD302" i="38"/>
  <c r="AA317" i="38"/>
  <c r="Z317" i="38"/>
  <c r="AK312" i="38"/>
  <c r="AJ312" i="38"/>
  <c r="CD289" i="38"/>
  <c r="CE289" i="38"/>
  <c r="AR308" i="38"/>
  <c r="AS308" i="38"/>
  <c r="AB316" i="38"/>
  <c r="AC316" i="38"/>
  <c r="BI300" i="38"/>
  <c r="BH300" i="38"/>
  <c r="BP296" i="38"/>
  <c r="BQ296" i="38"/>
  <c r="AW306" i="38"/>
  <c r="AV306" i="38"/>
  <c r="AM311" i="38"/>
  <c r="AL311" i="38"/>
  <c r="BT294" i="38"/>
  <c r="BU294" i="38"/>
  <c r="Q322" i="38"/>
  <c r="P322" i="38"/>
  <c r="W319" i="38"/>
  <c r="V319" i="38"/>
  <c r="AD315" i="38"/>
  <c r="AE315" i="38"/>
  <c r="CB290" i="38"/>
  <c r="CC290" i="38"/>
  <c r="S321" i="38"/>
  <c r="R321" i="38"/>
  <c r="CH324" i="38"/>
  <c r="K339" i="27" l="1"/>
  <c r="O338" i="27"/>
  <c r="J338" i="27"/>
  <c r="J338" i="26"/>
  <c r="O338" i="26"/>
  <c r="K339" i="26"/>
  <c r="K347" i="5"/>
  <c r="O346" i="5"/>
  <c r="J346" i="5"/>
  <c r="K405" i="25"/>
  <c r="J404" i="25"/>
  <c r="O404" i="25"/>
  <c r="AA331" i="5"/>
  <c r="AA331" i="27"/>
  <c r="AA331" i="25"/>
  <c r="AA331" i="26"/>
  <c r="AB323" i="13"/>
  <c r="CD290" i="38"/>
  <c r="CE290" i="38"/>
  <c r="BV294" i="38"/>
  <c r="BW294" i="38"/>
  <c r="BM299" i="38"/>
  <c r="BL299" i="38"/>
  <c r="BA305" i="38"/>
  <c r="AZ305" i="38"/>
  <c r="F328" i="38"/>
  <c r="H327" i="38"/>
  <c r="I327" i="38"/>
  <c r="AB317" i="38"/>
  <c r="AC317" i="38"/>
  <c r="AK313" i="38"/>
  <c r="AJ313" i="38"/>
  <c r="BN298" i="38"/>
  <c r="BO298" i="38"/>
  <c r="Z318" i="38"/>
  <c r="AA318" i="38"/>
  <c r="W320" i="38"/>
  <c r="V320" i="38"/>
  <c r="AD316" i="38"/>
  <c r="AE316" i="38"/>
  <c r="J326" i="38"/>
  <c r="K326" i="38"/>
  <c r="M325" i="38"/>
  <c r="L325" i="38"/>
  <c r="BQ297" i="38"/>
  <c r="BP297" i="38"/>
  <c r="AX306" i="38"/>
  <c r="AY306" i="38"/>
  <c r="T321" i="38"/>
  <c r="U321" i="38"/>
  <c r="S322" i="38"/>
  <c r="R322" i="38"/>
  <c r="Z334" i="5"/>
  <c r="Z334" i="27"/>
  <c r="Z334" i="26"/>
  <c r="Z334" i="25"/>
  <c r="AA326" i="13"/>
  <c r="E328" i="38"/>
  <c r="AQ310" i="38"/>
  <c r="AP310" i="38"/>
  <c r="AI314" i="38"/>
  <c r="AH314" i="38"/>
  <c r="AV307" i="38"/>
  <c r="AW307" i="38"/>
  <c r="AN311" i="38"/>
  <c r="AO311" i="38"/>
  <c r="AR309" i="38"/>
  <c r="AS309" i="38"/>
  <c r="AF315" i="38"/>
  <c r="AG315" i="38"/>
  <c r="BE303" i="38"/>
  <c r="BD303" i="38"/>
  <c r="X319" i="38"/>
  <c r="Y319" i="38"/>
  <c r="BG302" i="38"/>
  <c r="BF302" i="38"/>
  <c r="AT308" i="38"/>
  <c r="AU308" i="38"/>
  <c r="BR296" i="38"/>
  <c r="BS296" i="38"/>
  <c r="CF289" i="38"/>
  <c r="CG289" i="38"/>
  <c r="BI301" i="38"/>
  <c r="BH301" i="38"/>
  <c r="BT295" i="38"/>
  <c r="BU295" i="38"/>
  <c r="N324" i="38"/>
  <c r="O324" i="38"/>
  <c r="BZ292" i="38"/>
  <c r="CA292" i="38"/>
  <c r="BK300" i="38"/>
  <c r="BJ300" i="38"/>
  <c r="AL312" i="38"/>
  <c r="AM312" i="38"/>
  <c r="BB304" i="38"/>
  <c r="BC304" i="38"/>
  <c r="P323" i="38"/>
  <c r="Q323" i="38"/>
  <c r="BX293" i="38"/>
  <c r="BY293" i="38"/>
  <c r="CB291" i="38"/>
  <c r="CC291" i="38"/>
  <c r="CH325" i="38"/>
  <c r="J339" i="27" l="1"/>
  <c r="K340" i="27"/>
  <c r="O339" i="27"/>
  <c r="K340" i="26"/>
  <c r="O339" i="26"/>
  <c r="J339" i="26"/>
  <c r="K406" i="25"/>
  <c r="J405" i="25"/>
  <c r="O405" i="25"/>
  <c r="K348" i="5"/>
  <c r="O347" i="5"/>
  <c r="J347" i="5"/>
  <c r="AA332" i="26"/>
  <c r="AB324" i="13"/>
  <c r="AA332" i="5"/>
  <c r="AA332" i="27"/>
  <c r="AA332" i="25"/>
  <c r="BT296" i="38"/>
  <c r="BU296" i="38"/>
  <c r="BZ293" i="38"/>
  <c r="CA293" i="38"/>
  <c r="BF303" i="38"/>
  <c r="BG303" i="38"/>
  <c r="W321" i="38"/>
  <c r="V321" i="38"/>
  <c r="M326" i="38"/>
  <c r="L326" i="38"/>
  <c r="BQ298" i="38"/>
  <c r="BP298" i="38"/>
  <c r="BB305" i="38"/>
  <c r="BC305" i="38"/>
  <c r="AX307" i="38"/>
  <c r="AY307" i="38"/>
  <c r="AG316" i="38"/>
  <c r="AF316" i="38"/>
  <c r="BV295" i="38"/>
  <c r="BW295" i="38"/>
  <c r="AW308" i="38"/>
  <c r="AV308" i="38"/>
  <c r="AH315" i="38"/>
  <c r="AI315" i="38"/>
  <c r="BS297" i="38"/>
  <c r="BR297" i="38"/>
  <c r="Y320" i="38"/>
  <c r="X320" i="38"/>
  <c r="BE304" i="38"/>
  <c r="BD304" i="38"/>
  <c r="BH302" i="38"/>
  <c r="BI302" i="38"/>
  <c r="AS310" i="38"/>
  <c r="AR310" i="38"/>
  <c r="AD317" i="38"/>
  <c r="AE317" i="38"/>
  <c r="AL313" i="38"/>
  <c r="AM313" i="38"/>
  <c r="AZ306" i="38"/>
  <c r="BA306" i="38"/>
  <c r="AN312" i="38"/>
  <c r="AO312" i="38"/>
  <c r="BM300" i="38"/>
  <c r="BL300" i="38"/>
  <c r="BJ301" i="38"/>
  <c r="BK301" i="38"/>
  <c r="AU309" i="38"/>
  <c r="AT309" i="38"/>
  <c r="U322" i="38"/>
  <c r="T322" i="38"/>
  <c r="N325" i="38"/>
  <c r="O325" i="38"/>
  <c r="BX294" i="38"/>
  <c r="BY294" i="38"/>
  <c r="P324" i="38"/>
  <c r="Q324" i="38"/>
  <c r="S323" i="38"/>
  <c r="R323" i="38"/>
  <c r="AK314" i="38"/>
  <c r="AJ314" i="38"/>
  <c r="CE291" i="38"/>
  <c r="CD291" i="38"/>
  <c r="Z335" i="27"/>
  <c r="AA327" i="13"/>
  <c r="Z335" i="26"/>
  <c r="Z335" i="25"/>
  <c r="Z335" i="5"/>
  <c r="E329" i="38"/>
  <c r="AB318" i="38"/>
  <c r="AC318" i="38"/>
  <c r="K327" i="38"/>
  <c r="J327" i="38"/>
  <c r="BO299" i="38"/>
  <c r="BN299" i="38"/>
  <c r="CB292" i="38"/>
  <c r="CC292" i="38"/>
  <c r="Z319" i="38"/>
  <c r="AA319" i="38"/>
  <c r="AQ311" i="38"/>
  <c r="AP311" i="38"/>
  <c r="H328" i="38"/>
  <c r="F329" i="38"/>
  <c r="I328" i="38"/>
  <c r="CF290" i="38"/>
  <c r="CG290" i="38"/>
  <c r="CH326" i="38"/>
  <c r="K341" i="27" l="1"/>
  <c r="O340" i="27"/>
  <c r="J340" i="27"/>
  <c r="K341" i="26"/>
  <c r="J340" i="26"/>
  <c r="O340" i="26"/>
  <c r="K349" i="5"/>
  <c r="O348" i="5"/>
  <c r="J348" i="5"/>
  <c r="K407" i="25"/>
  <c r="J406" i="25"/>
  <c r="O406" i="25"/>
  <c r="AB325" i="13"/>
  <c r="AA333" i="5"/>
  <c r="AA333" i="27"/>
  <c r="AA333" i="26"/>
  <c r="AA333" i="25"/>
  <c r="U323" i="38"/>
  <c r="T323" i="38"/>
  <c r="AJ315" i="38"/>
  <c r="AK315" i="38"/>
  <c r="BG304" i="38"/>
  <c r="BF304" i="38"/>
  <c r="H329" i="38"/>
  <c r="I329" i="38"/>
  <c r="F330" i="38"/>
  <c r="BP299" i="38"/>
  <c r="BQ299" i="38"/>
  <c r="P325" i="38"/>
  <c r="Q325" i="38"/>
  <c r="AF317" i="38"/>
  <c r="AG317" i="38"/>
  <c r="X321" i="38"/>
  <c r="Y321" i="38"/>
  <c r="J328" i="38"/>
  <c r="K328" i="38"/>
  <c r="AR311" i="38"/>
  <c r="AS311" i="38"/>
  <c r="AQ312" i="38"/>
  <c r="AP312" i="38"/>
  <c r="AV309" i="38"/>
  <c r="AW309" i="38"/>
  <c r="BD305" i="38"/>
  <c r="BE305" i="38"/>
  <c r="BH303" i="38"/>
  <c r="BI303" i="38"/>
  <c r="M327" i="38"/>
  <c r="L327" i="38"/>
  <c r="AX308" i="38"/>
  <c r="AY308" i="38"/>
  <c r="R324" i="38"/>
  <c r="S324" i="38"/>
  <c r="BC306" i="38"/>
  <c r="BB306" i="38"/>
  <c r="Z320" i="38"/>
  <c r="AA320" i="38"/>
  <c r="BS298" i="38"/>
  <c r="BR298" i="38"/>
  <c r="AZ307" i="38"/>
  <c r="BA307" i="38"/>
  <c r="AC319" i="38"/>
  <c r="AB319" i="38"/>
  <c r="AD318" i="38"/>
  <c r="AE318" i="38"/>
  <c r="CG291" i="38"/>
  <c r="CF291" i="38"/>
  <c r="BY295" i="38"/>
  <c r="BX295" i="38"/>
  <c r="CB293" i="38"/>
  <c r="CC293" i="38"/>
  <c r="W322" i="38"/>
  <c r="V322" i="38"/>
  <c r="Z336" i="26"/>
  <c r="Z336" i="25"/>
  <c r="E330" i="38"/>
  <c r="AA328" i="13"/>
  <c r="Z336" i="27"/>
  <c r="Z336" i="5"/>
  <c r="BZ294" i="38"/>
  <c r="CA294" i="38"/>
  <c r="BL301" i="38"/>
  <c r="BM301" i="38"/>
  <c r="AN313" i="38"/>
  <c r="AO313" i="38"/>
  <c r="AT310" i="38"/>
  <c r="AU310" i="38"/>
  <c r="BU297" i="38"/>
  <c r="BT297" i="38"/>
  <c r="AI316" i="38"/>
  <c r="AH316" i="38"/>
  <c r="N326" i="38"/>
  <c r="O326" i="38"/>
  <c r="BJ302" i="38"/>
  <c r="BK302" i="38"/>
  <c r="CD292" i="38"/>
  <c r="CE292" i="38"/>
  <c r="AM314" i="38"/>
  <c r="AL314" i="38"/>
  <c r="BO300" i="38"/>
  <c r="BN300" i="38"/>
  <c r="BW296" i="38"/>
  <c r="BV296" i="38"/>
  <c r="CH327" i="38"/>
  <c r="K342" i="27" l="1"/>
  <c r="J341" i="27"/>
  <c r="O341" i="27"/>
  <c r="J341" i="26"/>
  <c r="K342" i="26"/>
  <c r="O341" i="26"/>
  <c r="K350" i="5"/>
  <c r="O349" i="5"/>
  <c r="J349" i="5"/>
  <c r="K408" i="25"/>
  <c r="J407" i="25"/>
  <c r="O407" i="25"/>
  <c r="AA334" i="26"/>
  <c r="AA334" i="27"/>
  <c r="AB326" i="13"/>
  <c r="AA334" i="5"/>
  <c r="AA334" i="25"/>
  <c r="AJ316" i="38"/>
  <c r="AK316" i="38"/>
  <c r="BL302" i="38"/>
  <c r="BM302" i="38"/>
  <c r="Q326" i="38"/>
  <c r="P326" i="38"/>
  <c r="AQ313" i="38"/>
  <c r="AP313" i="38"/>
  <c r="CA295" i="38"/>
  <c r="BZ295" i="38"/>
  <c r="BA308" i="38"/>
  <c r="AZ308" i="38"/>
  <c r="AY309" i="38"/>
  <c r="AX309" i="38"/>
  <c r="Z321" i="38"/>
  <c r="AA321" i="38"/>
  <c r="O327" i="38"/>
  <c r="N327" i="38"/>
  <c r="AC320" i="38"/>
  <c r="AB320" i="38"/>
  <c r="BE306" i="38"/>
  <c r="BD306" i="38"/>
  <c r="K329" i="38"/>
  <c r="J329" i="38"/>
  <c r="CF292" i="38"/>
  <c r="CG292" i="38"/>
  <c r="Y322" i="38"/>
  <c r="X322" i="38"/>
  <c r="BK303" i="38"/>
  <c r="BJ303" i="38"/>
  <c r="AT311" i="38"/>
  <c r="AU311" i="38"/>
  <c r="S325" i="38"/>
  <c r="R325" i="38"/>
  <c r="AN314" i="38"/>
  <c r="AO314" i="38"/>
  <c r="Z337" i="26"/>
  <c r="AA329" i="13"/>
  <c r="Z337" i="27"/>
  <c r="E331" i="38"/>
  <c r="Z337" i="25"/>
  <c r="Z337" i="5"/>
  <c r="AS312" i="38"/>
  <c r="AR312" i="38"/>
  <c r="AI317" i="38"/>
  <c r="AH317" i="38"/>
  <c r="CC294" i="38"/>
  <c r="CB294" i="38"/>
  <c r="BX296" i="38"/>
  <c r="BY296" i="38"/>
  <c r="AG318" i="38"/>
  <c r="AF318" i="38"/>
  <c r="AL315" i="38"/>
  <c r="AM315" i="38"/>
  <c r="BB307" i="38"/>
  <c r="BC307" i="38"/>
  <c r="BO301" i="38"/>
  <c r="BN301" i="38"/>
  <c r="BH304" i="38"/>
  <c r="BI304" i="38"/>
  <c r="AV310" i="38"/>
  <c r="AW310" i="38"/>
  <c r="AD319" i="38"/>
  <c r="AE319" i="38"/>
  <c r="U324" i="38"/>
  <c r="T324" i="38"/>
  <c r="BG305" i="38"/>
  <c r="BF305" i="38"/>
  <c r="L328" i="38"/>
  <c r="M328" i="38"/>
  <c r="BS299" i="38"/>
  <c r="BR299" i="38"/>
  <c r="W323" i="38"/>
  <c r="V323" i="38"/>
  <c r="BV297" i="38"/>
  <c r="BW297" i="38"/>
  <c r="BQ300" i="38"/>
  <c r="BP300" i="38"/>
  <c r="CD293" i="38"/>
  <c r="CE293" i="38"/>
  <c r="BU298" i="38"/>
  <c r="BT298" i="38"/>
  <c r="I330" i="38"/>
  <c r="H330" i="38"/>
  <c r="F331" i="38"/>
  <c r="CH328" i="38"/>
  <c r="K343" i="27" l="1"/>
  <c r="O342" i="27"/>
  <c r="J342" i="27"/>
  <c r="J342" i="26"/>
  <c r="K343" i="26"/>
  <c r="O342" i="26"/>
  <c r="K351" i="5"/>
  <c r="O350" i="5"/>
  <c r="J350" i="5"/>
  <c r="K409" i="25"/>
  <c r="O408" i="25"/>
  <c r="J408" i="25"/>
  <c r="AA335" i="5"/>
  <c r="AA335" i="27"/>
  <c r="AB327" i="13"/>
  <c r="AA335" i="25"/>
  <c r="AA335" i="26"/>
  <c r="AJ317" i="38"/>
  <c r="AK317" i="38"/>
  <c r="AN315" i="38"/>
  <c r="AO315" i="38"/>
  <c r="AZ309" i="38"/>
  <c r="BA309" i="38"/>
  <c r="BW298" i="38"/>
  <c r="BV298" i="38"/>
  <c r="X323" i="38"/>
  <c r="Y323" i="38"/>
  <c r="V324" i="38"/>
  <c r="W324" i="38"/>
  <c r="BE307" i="38"/>
  <c r="BD307" i="38"/>
  <c r="M329" i="38"/>
  <c r="L329" i="38"/>
  <c r="AR313" i="38"/>
  <c r="AS313" i="38"/>
  <c r="AF319" i="38"/>
  <c r="AG319" i="38"/>
  <c r="AH318" i="38"/>
  <c r="AI318" i="38"/>
  <c r="AT312" i="38"/>
  <c r="AU312" i="38"/>
  <c r="S326" i="38"/>
  <c r="R326" i="38"/>
  <c r="BJ304" i="38"/>
  <c r="BK304" i="38"/>
  <c r="AA322" i="38"/>
  <c r="Z322" i="38"/>
  <c r="AE320" i="38"/>
  <c r="AD320" i="38"/>
  <c r="BC308" i="38"/>
  <c r="BB308" i="38"/>
  <c r="AB321" i="38"/>
  <c r="AC321" i="38"/>
  <c r="AY310" i="38"/>
  <c r="AX310" i="38"/>
  <c r="BF306" i="38"/>
  <c r="BG306" i="38"/>
  <c r="CG293" i="38"/>
  <c r="CF293" i="38"/>
  <c r="BR300" i="38"/>
  <c r="BS300" i="38"/>
  <c r="H331" i="38"/>
  <c r="F332" i="38"/>
  <c r="I331" i="38"/>
  <c r="O328" i="38"/>
  <c r="N328" i="38"/>
  <c r="BP301" i="38"/>
  <c r="BQ301" i="38"/>
  <c r="AQ314" i="38"/>
  <c r="AP314" i="38"/>
  <c r="BO302" i="38"/>
  <c r="BN302" i="38"/>
  <c r="K330" i="38"/>
  <c r="J330" i="38"/>
  <c r="BH305" i="38"/>
  <c r="BI305" i="38"/>
  <c r="CA296" i="38"/>
  <c r="BZ296" i="38"/>
  <c r="U325" i="38"/>
  <c r="T325" i="38"/>
  <c r="Q327" i="38"/>
  <c r="P327" i="38"/>
  <c r="CB295" i="38"/>
  <c r="CC295" i="38"/>
  <c r="AW311" i="38"/>
  <c r="AV311" i="38"/>
  <c r="BU299" i="38"/>
  <c r="BT299" i="38"/>
  <c r="BM303" i="38"/>
  <c r="BL303" i="38"/>
  <c r="BX297" i="38"/>
  <c r="BY297" i="38"/>
  <c r="CE294" i="38"/>
  <c r="CD294" i="38"/>
  <c r="Z338" i="5"/>
  <c r="AA330" i="13"/>
  <c r="E332" i="38"/>
  <c r="Z338" i="27"/>
  <c r="Z338" i="26"/>
  <c r="Z338" i="25"/>
  <c r="AL316" i="38"/>
  <c r="AM316" i="38"/>
  <c r="CH329" i="38"/>
  <c r="K344" i="27" l="1"/>
  <c r="O343" i="27"/>
  <c r="J343" i="27"/>
  <c r="O343" i="26"/>
  <c r="J343" i="26"/>
  <c r="K344" i="26"/>
  <c r="K352" i="5"/>
  <c r="J351" i="5"/>
  <c r="O351" i="5"/>
  <c r="K410" i="25"/>
  <c r="O409" i="25"/>
  <c r="J409" i="25"/>
  <c r="AB328" i="13"/>
  <c r="AA336" i="26"/>
  <c r="AA336" i="25"/>
  <c r="AA336" i="27"/>
  <c r="AA336" i="5"/>
  <c r="BZ297" i="38"/>
  <c r="CA297" i="38"/>
  <c r="AA331" i="13"/>
  <c r="Z339" i="27"/>
  <c r="Z339" i="26"/>
  <c r="Z339" i="25"/>
  <c r="Z339" i="5"/>
  <c r="E333" i="38"/>
  <c r="P328" i="38"/>
  <c r="Q328" i="38"/>
  <c r="AN316" i="38"/>
  <c r="AO316" i="38"/>
  <c r="BT300" i="38"/>
  <c r="BU300" i="38"/>
  <c r="AE321" i="38"/>
  <c r="AD321" i="38"/>
  <c r="BL304" i="38"/>
  <c r="BM304" i="38"/>
  <c r="N329" i="38"/>
  <c r="O329" i="38"/>
  <c r="BX298" i="38"/>
  <c r="BY298" i="38"/>
  <c r="BE308" i="38"/>
  <c r="BD308" i="38"/>
  <c r="R327" i="38"/>
  <c r="S327" i="38"/>
  <c r="AG320" i="38"/>
  <c r="AF320" i="38"/>
  <c r="AJ318" i="38"/>
  <c r="AK318" i="38"/>
  <c r="BC309" i="38"/>
  <c r="BB309" i="38"/>
  <c r="BS301" i="38"/>
  <c r="BR301" i="38"/>
  <c r="BN303" i="38"/>
  <c r="BO303" i="38"/>
  <c r="BF307" i="38"/>
  <c r="BG307" i="38"/>
  <c r="BV299" i="38"/>
  <c r="BW299" i="38"/>
  <c r="BP302" i="38"/>
  <c r="BQ302" i="38"/>
  <c r="BI306" i="38"/>
  <c r="BH306" i="38"/>
  <c r="BJ305" i="38"/>
  <c r="BK305" i="38"/>
  <c r="U326" i="38"/>
  <c r="T326" i="38"/>
  <c r="M330" i="38"/>
  <c r="L330" i="38"/>
  <c r="V325" i="38"/>
  <c r="W325" i="38"/>
  <c r="H332" i="38"/>
  <c r="F333" i="38"/>
  <c r="I332" i="38"/>
  <c r="BA310" i="38"/>
  <c r="AZ310" i="38"/>
  <c r="AB322" i="38"/>
  <c r="AC322" i="38"/>
  <c r="AI319" i="38"/>
  <c r="AH319" i="38"/>
  <c r="X324" i="38"/>
  <c r="Y324" i="38"/>
  <c r="AP315" i="38"/>
  <c r="AQ315" i="38"/>
  <c r="CE295" i="38"/>
  <c r="CD295" i="38"/>
  <c r="CF294" i="38"/>
  <c r="CG294" i="38"/>
  <c r="AX311" i="38"/>
  <c r="AY311" i="38"/>
  <c r="CB296" i="38"/>
  <c r="CC296" i="38"/>
  <c r="AR314" i="38"/>
  <c r="AS314" i="38"/>
  <c r="K331" i="38"/>
  <c r="J331" i="38"/>
  <c r="AW312" i="38"/>
  <c r="AV312" i="38"/>
  <c r="AT313" i="38"/>
  <c r="AU313" i="38"/>
  <c r="Z323" i="38"/>
  <c r="AA323" i="38"/>
  <c r="AL317" i="38"/>
  <c r="AM317" i="38"/>
  <c r="CH330" i="38"/>
  <c r="O344" i="27" l="1"/>
  <c r="K345" i="27"/>
  <c r="J344" i="27"/>
  <c r="O344" i="26"/>
  <c r="K345" i="26"/>
  <c r="J344" i="26"/>
  <c r="K411" i="25"/>
  <c r="J410" i="25"/>
  <c r="O410" i="25"/>
  <c r="K353" i="5"/>
  <c r="J352" i="5"/>
  <c r="O352" i="5"/>
  <c r="AA337" i="25"/>
  <c r="AA337" i="5"/>
  <c r="AA337" i="26"/>
  <c r="AA337" i="27"/>
  <c r="AB329" i="13"/>
  <c r="BV300" i="38"/>
  <c r="BW300" i="38"/>
  <c r="AO317" i="38"/>
  <c r="AN317" i="38"/>
  <c r="AC323" i="38"/>
  <c r="AB323" i="38"/>
  <c r="AU314" i="38"/>
  <c r="AT314" i="38"/>
  <c r="AE322" i="38"/>
  <c r="AD322" i="38"/>
  <c r="BX299" i="38"/>
  <c r="BY299" i="38"/>
  <c r="BH307" i="38"/>
  <c r="BI307" i="38"/>
  <c r="BJ306" i="38"/>
  <c r="BK306" i="38"/>
  <c r="AI320" i="38"/>
  <c r="AH320" i="38"/>
  <c r="AV313" i="38"/>
  <c r="AW313" i="38"/>
  <c r="AM318" i="38"/>
  <c r="AL318" i="38"/>
  <c r="AX312" i="38"/>
  <c r="AY312" i="38"/>
  <c r="Z324" i="38"/>
  <c r="AA324" i="38"/>
  <c r="F334" i="38"/>
  <c r="I333" i="38"/>
  <c r="H333" i="38"/>
  <c r="X325" i="38"/>
  <c r="Y325" i="38"/>
  <c r="BP303" i="38"/>
  <c r="BQ303" i="38"/>
  <c r="Q329" i="38"/>
  <c r="P329" i="38"/>
  <c r="AP316" i="38"/>
  <c r="AQ316" i="38"/>
  <c r="BB310" i="38"/>
  <c r="BC310" i="38"/>
  <c r="AZ311" i="38"/>
  <c r="BA311" i="38"/>
  <c r="M331" i="38"/>
  <c r="L331" i="38"/>
  <c r="AJ319" i="38"/>
  <c r="AK319" i="38"/>
  <c r="J332" i="38"/>
  <c r="K332" i="38"/>
  <c r="N330" i="38"/>
  <c r="O330" i="38"/>
  <c r="BU301" i="38"/>
  <c r="BT301" i="38"/>
  <c r="CE296" i="38"/>
  <c r="CD296" i="38"/>
  <c r="BZ298" i="38"/>
  <c r="CA298" i="38"/>
  <c r="BS302" i="38"/>
  <c r="BR302" i="38"/>
  <c r="T327" i="38"/>
  <c r="U327" i="38"/>
  <c r="BO304" i="38"/>
  <c r="BN304" i="38"/>
  <c r="R328" i="38"/>
  <c r="S328" i="38"/>
  <c r="AS315" i="38"/>
  <c r="AR315" i="38"/>
  <c r="BM305" i="38"/>
  <c r="BL305" i="38"/>
  <c r="CF295" i="38"/>
  <c r="CG295" i="38"/>
  <c r="W326" i="38"/>
  <c r="V326" i="38"/>
  <c r="BE309" i="38"/>
  <c r="BD309" i="38"/>
  <c r="BG308" i="38"/>
  <c r="BF308" i="38"/>
  <c r="AF321" i="38"/>
  <c r="AG321" i="38"/>
  <c r="Z340" i="26"/>
  <c r="Z340" i="25"/>
  <c r="AA332" i="13"/>
  <c r="E334" i="38"/>
  <c r="Z340" i="5"/>
  <c r="Z340" i="27"/>
  <c r="CB297" i="38"/>
  <c r="CC297" i="38"/>
  <c r="CH331" i="38"/>
  <c r="K346" i="27" l="1"/>
  <c r="O345" i="27"/>
  <c r="J345" i="27"/>
  <c r="J345" i="26"/>
  <c r="O345" i="26"/>
  <c r="K346" i="26"/>
  <c r="K412" i="25"/>
  <c r="O411" i="25"/>
  <c r="J411" i="25"/>
  <c r="K354" i="5"/>
  <c r="J353" i="5"/>
  <c r="O353" i="5"/>
  <c r="AA338" i="5"/>
  <c r="AA338" i="26"/>
  <c r="AB330" i="13"/>
  <c r="AA338" i="27"/>
  <c r="AA338" i="25"/>
  <c r="BH308" i="38"/>
  <c r="BI308" i="38"/>
  <c r="BO305" i="38"/>
  <c r="BN305" i="38"/>
  <c r="BW301" i="38"/>
  <c r="BV301" i="38"/>
  <c r="O331" i="38"/>
  <c r="N331" i="38"/>
  <c r="BR303" i="38"/>
  <c r="BS303" i="38"/>
  <c r="AW314" i="38"/>
  <c r="AV314" i="38"/>
  <c r="E335" i="38"/>
  <c r="Z341" i="26"/>
  <c r="Z341" i="5"/>
  <c r="Z341" i="27"/>
  <c r="Z341" i="25"/>
  <c r="AA333" i="13"/>
  <c r="AU315" i="38"/>
  <c r="AT315" i="38"/>
  <c r="BD310" i="38"/>
  <c r="BE310" i="38"/>
  <c r="P330" i="38"/>
  <c r="Q330" i="38"/>
  <c r="BC311" i="38"/>
  <c r="BB311" i="38"/>
  <c r="K333" i="38"/>
  <c r="J333" i="38"/>
  <c r="BK307" i="38"/>
  <c r="BJ307" i="38"/>
  <c r="BA312" i="38"/>
  <c r="AZ312" i="38"/>
  <c r="BU302" i="38"/>
  <c r="BT302" i="38"/>
  <c r="AO318" i="38"/>
  <c r="AN318" i="38"/>
  <c r="X326" i="38"/>
  <c r="Y326" i="38"/>
  <c r="AR316" i="38"/>
  <c r="AS316" i="38"/>
  <c r="AQ317" i="38"/>
  <c r="AP317" i="38"/>
  <c r="W327" i="38"/>
  <c r="V327" i="38"/>
  <c r="T328" i="38"/>
  <c r="U328" i="38"/>
  <c r="CB298" i="38"/>
  <c r="CC298" i="38"/>
  <c r="L332" i="38"/>
  <c r="M332" i="38"/>
  <c r="S329" i="38"/>
  <c r="R329" i="38"/>
  <c r="F335" i="38"/>
  <c r="I334" i="38"/>
  <c r="H334" i="38"/>
  <c r="AY313" i="38"/>
  <c r="AX313" i="38"/>
  <c r="CA299" i="38"/>
  <c r="BZ299" i="38"/>
  <c r="BM306" i="38"/>
  <c r="BL306" i="38"/>
  <c r="AD323" i="38"/>
  <c r="AE323" i="38"/>
  <c r="CD297" i="38"/>
  <c r="CE297" i="38"/>
  <c r="BQ304" i="38"/>
  <c r="BP304" i="38"/>
  <c r="CG296" i="38"/>
  <c r="CF296" i="38"/>
  <c r="AK320" i="38"/>
  <c r="AJ320" i="38"/>
  <c r="AG322" i="38"/>
  <c r="AF322" i="38"/>
  <c r="BF309" i="38"/>
  <c r="BG309" i="38"/>
  <c r="Z325" i="38"/>
  <c r="AA325" i="38"/>
  <c r="AI321" i="38"/>
  <c r="AH321" i="38"/>
  <c r="AM319" i="38"/>
  <c r="AL319" i="38"/>
  <c r="AB324" i="38"/>
  <c r="AC324" i="38"/>
  <c r="BY300" i="38"/>
  <c r="BX300" i="38"/>
  <c r="CH332" i="38"/>
  <c r="O346" i="27" l="1"/>
  <c r="K347" i="27"/>
  <c r="J346" i="27"/>
  <c r="O346" i="26"/>
  <c r="J346" i="26"/>
  <c r="K347" i="26"/>
  <c r="K355" i="5"/>
  <c r="O354" i="5"/>
  <c r="J354" i="5"/>
  <c r="K413" i="25"/>
  <c r="O412" i="25"/>
  <c r="J412" i="25"/>
  <c r="AA339" i="27"/>
  <c r="AA339" i="5"/>
  <c r="AB331" i="13"/>
  <c r="AA339" i="25"/>
  <c r="AA339" i="26"/>
  <c r="AE324" i="38"/>
  <c r="AD324" i="38"/>
  <c r="BI309" i="38"/>
  <c r="BH309" i="38"/>
  <c r="K334" i="38"/>
  <c r="J334" i="38"/>
  <c r="CD298" i="38"/>
  <c r="CE298" i="38"/>
  <c r="AU316" i="38"/>
  <c r="AT316" i="38"/>
  <c r="R330" i="38"/>
  <c r="S330" i="38"/>
  <c r="Q331" i="38"/>
  <c r="P331" i="38"/>
  <c r="BN306" i="38"/>
  <c r="BO306" i="38"/>
  <c r="BF310" i="38"/>
  <c r="BG310" i="38"/>
  <c r="T329" i="38"/>
  <c r="U329" i="38"/>
  <c r="Y327" i="38"/>
  <c r="X327" i="38"/>
  <c r="AQ318" i="38"/>
  <c r="AP318" i="38"/>
  <c r="M333" i="38"/>
  <c r="L333" i="38"/>
  <c r="AW315" i="38"/>
  <c r="AV315" i="38"/>
  <c r="Z342" i="5"/>
  <c r="Z342" i="27"/>
  <c r="AA334" i="13"/>
  <c r="Z342" i="26"/>
  <c r="Z342" i="25"/>
  <c r="E336" i="38"/>
  <c r="W328" i="38"/>
  <c r="V328" i="38"/>
  <c r="BY301" i="38"/>
  <c r="BX301" i="38"/>
  <c r="CB299" i="38"/>
  <c r="CC299" i="38"/>
  <c r="AX314" i="38"/>
  <c r="AY314" i="38"/>
  <c r="BQ305" i="38"/>
  <c r="BP305" i="38"/>
  <c r="AN319" i="38"/>
  <c r="AO319" i="38"/>
  <c r="BM307" i="38"/>
  <c r="BL307" i="38"/>
  <c r="CG297" i="38"/>
  <c r="CF297" i="38"/>
  <c r="AK321" i="38"/>
  <c r="AJ321" i="38"/>
  <c r="CA300" i="38"/>
  <c r="BZ300" i="38"/>
  <c r="AS317" i="38"/>
  <c r="AR317" i="38"/>
  <c r="BV302" i="38"/>
  <c r="BW302" i="38"/>
  <c r="BE311" i="38"/>
  <c r="BD311" i="38"/>
  <c r="AH322" i="38"/>
  <c r="AI322" i="38"/>
  <c r="F336" i="38"/>
  <c r="H335" i="38"/>
  <c r="I335" i="38"/>
  <c r="AL320" i="38"/>
  <c r="AM320" i="38"/>
  <c r="AG323" i="38"/>
  <c r="AF323" i="38"/>
  <c r="AC325" i="38"/>
  <c r="AB325" i="38"/>
  <c r="AZ313" i="38"/>
  <c r="BA313" i="38"/>
  <c r="N332" i="38"/>
  <c r="O332" i="38"/>
  <c r="Z326" i="38"/>
  <c r="AA326" i="38"/>
  <c r="BS304" i="38"/>
  <c r="BR304" i="38"/>
  <c r="BC312" i="38"/>
  <c r="BB312" i="38"/>
  <c r="BU303" i="38"/>
  <c r="BT303" i="38"/>
  <c r="BK308" i="38"/>
  <c r="BJ308" i="38"/>
  <c r="CH333" i="38"/>
  <c r="J347" i="27" l="1"/>
  <c r="K348" i="27"/>
  <c r="O347" i="27"/>
  <c r="J347" i="26"/>
  <c r="O347" i="26"/>
  <c r="K348" i="26"/>
  <c r="K414" i="25"/>
  <c r="O413" i="25"/>
  <c r="J413" i="25"/>
  <c r="K356" i="5"/>
  <c r="O355" i="5"/>
  <c r="J355" i="5"/>
  <c r="AB332" i="13"/>
  <c r="AA340" i="26"/>
  <c r="AA340" i="27"/>
  <c r="AA340" i="25"/>
  <c r="AA340" i="5"/>
  <c r="Q332" i="38"/>
  <c r="P332" i="38"/>
  <c r="AO320" i="38"/>
  <c r="AN320" i="38"/>
  <c r="CD299" i="38"/>
  <c r="CE299" i="38"/>
  <c r="AS318" i="38"/>
  <c r="AR318" i="38"/>
  <c r="BD312" i="38"/>
  <c r="BE312" i="38"/>
  <c r="CA301" i="38"/>
  <c r="BZ301" i="38"/>
  <c r="AA327" i="38"/>
  <c r="Z327" i="38"/>
  <c r="F337" i="38"/>
  <c r="I336" i="38"/>
  <c r="H336" i="38"/>
  <c r="BS305" i="38"/>
  <c r="BR305" i="38"/>
  <c r="X328" i="38"/>
  <c r="Y328" i="38"/>
  <c r="BX302" i="38"/>
  <c r="BY302" i="38"/>
  <c r="AT317" i="38"/>
  <c r="AU317" i="38"/>
  <c r="BU304" i="38"/>
  <c r="BT304" i="38"/>
  <c r="AY315" i="38"/>
  <c r="AX315" i="38"/>
  <c r="BK309" i="38"/>
  <c r="BJ309" i="38"/>
  <c r="BP306" i="38"/>
  <c r="BQ306" i="38"/>
  <c r="BC313" i="38"/>
  <c r="BB313" i="38"/>
  <c r="BL308" i="38"/>
  <c r="BM308" i="38"/>
  <c r="AI323" i="38"/>
  <c r="AH323" i="38"/>
  <c r="AK322" i="38"/>
  <c r="AJ322" i="38"/>
  <c r="Z343" i="27"/>
  <c r="AA335" i="13"/>
  <c r="Z343" i="26"/>
  <c r="Z343" i="25"/>
  <c r="Z343" i="5"/>
  <c r="E337" i="38"/>
  <c r="V329" i="38"/>
  <c r="W329" i="38"/>
  <c r="T330" i="38"/>
  <c r="U330" i="38"/>
  <c r="CG298" i="38"/>
  <c r="CF298" i="38"/>
  <c r="AQ319" i="38"/>
  <c r="AP319" i="38"/>
  <c r="R331" i="38"/>
  <c r="S331" i="38"/>
  <c r="AD325" i="38"/>
  <c r="AE325" i="38"/>
  <c r="CB300" i="38"/>
  <c r="CC300" i="38"/>
  <c r="AB326" i="38"/>
  <c r="AC326" i="38"/>
  <c r="BG311" i="38"/>
  <c r="BF311" i="38"/>
  <c r="AL321" i="38"/>
  <c r="AM321" i="38"/>
  <c r="BA314" i="38"/>
  <c r="AZ314" i="38"/>
  <c r="N333" i="38"/>
  <c r="O333" i="38"/>
  <c r="AV316" i="38"/>
  <c r="AW316" i="38"/>
  <c r="AF324" i="38"/>
  <c r="AG324" i="38"/>
  <c r="J335" i="38"/>
  <c r="K335" i="38"/>
  <c r="L334" i="38"/>
  <c r="M334" i="38"/>
  <c r="BV303" i="38"/>
  <c r="BW303" i="38"/>
  <c r="BO307" i="38"/>
  <c r="BN307" i="38"/>
  <c r="BI310" i="38"/>
  <c r="BH310" i="38"/>
  <c r="CH334" i="38"/>
  <c r="K349" i="27" l="1"/>
  <c r="O348" i="27"/>
  <c r="J348" i="27"/>
  <c r="O348" i="26"/>
  <c r="K349" i="26"/>
  <c r="J348" i="26"/>
  <c r="K415" i="25"/>
  <c r="O414" i="25"/>
  <c r="J414" i="25"/>
  <c r="K357" i="5"/>
  <c r="J356" i="5"/>
  <c r="O356" i="5"/>
  <c r="AA341" i="26"/>
  <c r="AA341" i="5"/>
  <c r="AA341" i="25"/>
  <c r="AA341" i="27"/>
  <c r="AB333" i="13"/>
  <c r="AX316" i="38"/>
  <c r="AY316" i="38"/>
  <c r="AH324" i="38"/>
  <c r="AI324" i="38"/>
  <c r="AO321" i="38"/>
  <c r="AN321" i="38"/>
  <c r="AF325" i="38"/>
  <c r="AG325" i="38"/>
  <c r="V330" i="38"/>
  <c r="W330" i="38"/>
  <c r="BD313" i="38"/>
  <c r="BE313" i="38"/>
  <c r="BW304" i="38"/>
  <c r="BV304" i="38"/>
  <c r="AT318" i="38"/>
  <c r="AU318" i="38"/>
  <c r="AS319" i="38"/>
  <c r="AR319" i="38"/>
  <c r="Z344" i="26"/>
  <c r="Z344" i="25"/>
  <c r="E338" i="38"/>
  <c r="AA336" i="13"/>
  <c r="Z344" i="5"/>
  <c r="Z344" i="27"/>
  <c r="BR306" i="38"/>
  <c r="BS306" i="38"/>
  <c r="AW317" i="38"/>
  <c r="AV317" i="38"/>
  <c r="CG299" i="38"/>
  <c r="CF299" i="38"/>
  <c r="X329" i="38"/>
  <c r="Y329" i="38"/>
  <c r="AB327" i="38"/>
  <c r="AC327" i="38"/>
  <c r="O334" i="38"/>
  <c r="N334" i="38"/>
  <c r="AK323" i="38"/>
  <c r="AJ323" i="38"/>
  <c r="BM309" i="38"/>
  <c r="BL309" i="38"/>
  <c r="Z328" i="38"/>
  <c r="AA328" i="38"/>
  <c r="CB301" i="38"/>
  <c r="CC301" i="38"/>
  <c r="AP320" i="38"/>
  <c r="AQ320" i="38"/>
  <c r="BX303" i="38"/>
  <c r="BY303" i="38"/>
  <c r="Q333" i="38"/>
  <c r="P333" i="38"/>
  <c r="AD326" i="38"/>
  <c r="AE326" i="38"/>
  <c r="BK310" i="38"/>
  <c r="BJ310" i="38"/>
  <c r="BB314" i="38"/>
  <c r="BC314" i="38"/>
  <c r="CA302" i="38"/>
  <c r="BZ302" i="38"/>
  <c r="BU305" i="38"/>
  <c r="BT305" i="38"/>
  <c r="BI311" i="38"/>
  <c r="BH311" i="38"/>
  <c r="F338" i="38"/>
  <c r="H337" i="38"/>
  <c r="I337" i="38"/>
  <c r="AL322" i="38"/>
  <c r="AM322" i="38"/>
  <c r="L335" i="38"/>
  <c r="M335" i="38"/>
  <c r="CD300" i="38"/>
  <c r="CE300" i="38"/>
  <c r="BA315" i="38"/>
  <c r="AZ315" i="38"/>
  <c r="R332" i="38"/>
  <c r="S332" i="38"/>
  <c r="T331" i="38"/>
  <c r="U331" i="38"/>
  <c r="BP307" i="38"/>
  <c r="BQ307" i="38"/>
  <c r="BO308" i="38"/>
  <c r="BN308" i="38"/>
  <c r="J336" i="38"/>
  <c r="K336" i="38"/>
  <c r="BG312" i="38"/>
  <c r="BF312" i="38"/>
  <c r="CH335" i="38"/>
  <c r="O349" i="27" l="1"/>
  <c r="J349" i="27"/>
  <c r="K350" i="27"/>
  <c r="O349" i="26"/>
  <c r="K350" i="26"/>
  <c r="J349" i="26"/>
  <c r="K358" i="5"/>
  <c r="J357" i="5"/>
  <c r="O357" i="5"/>
  <c r="K416" i="25"/>
  <c r="O415" i="25"/>
  <c r="J415" i="25"/>
  <c r="AA342" i="25"/>
  <c r="AA342" i="27"/>
  <c r="AA342" i="26"/>
  <c r="AA342" i="5"/>
  <c r="AB334" i="13"/>
  <c r="BM310" i="38"/>
  <c r="BL310" i="38"/>
  <c r="AH325" i="38"/>
  <c r="AI325" i="38"/>
  <c r="AS320" i="38"/>
  <c r="AR320" i="38"/>
  <c r="AQ321" i="38"/>
  <c r="AP321" i="38"/>
  <c r="M336" i="38"/>
  <c r="L336" i="38"/>
  <c r="U332" i="38"/>
  <c r="T332" i="38"/>
  <c r="H338" i="38"/>
  <c r="F339" i="38"/>
  <c r="I338" i="38"/>
  <c r="BE314" i="38"/>
  <c r="BD314" i="38"/>
  <c r="BZ303" i="38"/>
  <c r="CA303" i="38"/>
  <c r="AA329" i="38"/>
  <c r="Z329" i="38"/>
  <c r="CG300" i="38"/>
  <c r="CF300" i="38"/>
  <c r="O335" i="38"/>
  <c r="N335" i="38"/>
  <c r="BW305" i="38"/>
  <c r="BV305" i="38"/>
  <c r="Q334" i="38"/>
  <c r="P334" i="38"/>
  <c r="AY317" i="38"/>
  <c r="AX317" i="38"/>
  <c r="Z345" i="26"/>
  <c r="Z345" i="5"/>
  <c r="AA337" i="13"/>
  <c r="Z345" i="27"/>
  <c r="E339" i="38"/>
  <c r="Z345" i="25"/>
  <c r="AM323" i="38"/>
  <c r="AL323" i="38"/>
  <c r="BR307" i="38"/>
  <c r="BS307" i="38"/>
  <c r="AG326" i="38"/>
  <c r="AF326" i="38"/>
  <c r="CE301" i="38"/>
  <c r="CD301" i="38"/>
  <c r="BK311" i="38"/>
  <c r="BJ311" i="38"/>
  <c r="BX304" i="38"/>
  <c r="BY304" i="38"/>
  <c r="BI312" i="38"/>
  <c r="BH312" i="38"/>
  <c r="AO322" i="38"/>
  <c r="AN322" i="38"/>
  <c r="CB302" i="38"/>
  <c r="CC302" i="38"/>
  <c r="R333" i="38"/>
  <c r="S333" i="38"/>
  <c r="BG313" i="38"/>
  <c r="BF313" i="38"/>
  <c r="AJ324" i="38"/>
  <c r="AK324" i="38"/>
  <c r="BP308" i="38"/>
  <c r="BQ308" i="38"/>
  <c r="V331" i="38"/>
  <c r="W331" i="38"/>
  <c r="AC328" i="38"/>
  <c r="AB328" i="38"/>
  <c r="AD327" i="38"/>
  <c r="AE327" i="38"/>
  <c r="BU306" i="38"/>
  <c r="BT306" i="38"/>
  <c r="AT319" i="38"/>
  <c r="AU319" i="38"/>
  <c r="BC315" i="38"/>
  <c r="BB315" i="38"/>
  <c r="AW318" i="38"/>
  <c r="AV318" i="38"/>
  <c r="K337" i="38"/>
  <c r="J337" i="38"/>
  <c r="BN309" i="38"/>
  <c r="BO309" i="38"/>
  <c r="Y330" i="38"/>
  <c r="X330" i="38"/>
  <c r="AZ316" i="38"/>
  <c r="BA316" i="38"/>
  <c r="CH336" i="38"/>
  <c r="O350" i="27" l="1"/>
  <c r="K351" i="27"/>
  <c r="J350" i="27"/>
  <c r="O350" i="26"/>
  <c r="J350" i="26"/>
  <c r="K351" i="26"/>
  <c r="K417" i="25"/>
  <c r="J416" i="25"/>
  <c r="O416" i="25"/>
  <c r="K359" i="5"/>
  <c r="O358" i="5"/>
  <c r="J358" i="5"/>
  <c r="AB335" i="13"/>
  <c r="AA343" i="27"/>
  <c r="AA343" i="25"/>
  <c r="AA343" i="26"/>
  <c r="AA343" i="5"/>
  <c r="BZ304" i="38"/>
  <c r="CA304" i="38"/>
  <c r="H339" i="38"/>
  <c r="I339" i="38"/>
  <c r="F340" i="38"/>
  <c r="BV306" i="38"/>
  <c r="BW306" i="38"/>
  <c r="BC316" i="38"/>
  <c r="BB316" i="38"/>
  <c r="AA330" i="38"/>
  <c r="Z330" i="38"/>
  <c r="BM311" i="38"/>
  <c r="BL311" i="38"/>
  <c r="AN323" i="38"/>
  <c r="AO323" i="38"/>
  <c r="AR321" i="38"/>
  <c r="AS321" i="38"/>
  <c r="S334" i="38"/>
  <c r="R334" i="38"/>
  <c r="AB329" i="38"/>
  <c r="AC329" i="38"/>
  <c r="K338" i="38"/>
  <c r="J338" i="38"/>
  <c r="BA317" i="38"/>
  <c r="AZ317" i="38"/>
  <c r="Y331" i="38"/>
  <c r="X331" i="38"/>
  <c r="M337" i="38"/>
  <c r="L337" i="38"/>
  <c r="CE302" i="38"/>
  <c r="CD302" i="38"/>
  <c r="AI326" i="38"/>
  <c r="AH326" i="38"/>
  <c r="Z346" i="5"/>
  <c r="E340" i="38"/>
  <c r="AA338" i="13"/>
  <c r="Z346" i="27"/>
  <c r="Z346" i="25"/>
  <c r="Z346" i="26"/>
  <c r="W332" i="38"/>
  <c r="V332" i="38"/>
  <c r="U333" i="38"/>
  <c r="T333" i="38"/>
  <c r="BS308" i="38"/>
  <c r="BR308" i="38"/>
  <c r="AX318" i="38"/>
  <c r="AY318" i="38"/>
  <c r="AP322" i="38"/>
  <c r="AQ322" i="38"/>
  <c r="BX305" i="38"/>
  <c r="BY305" i="38"/>
  <c r="AK325" i="38"/>
  <c r="AJ325" i="38"/>
  <c r="BQ309" i="38"/>
  <c r="BP309" i="38"/>
  <c r="CF301" i="38"/>
  <c r="CG301" i="38"/>
  <c r="AF327" i="38"/>
  <c r="AG327" i="38"/>
  <c r="AM324" i="38"/>
  <c r="AL324" i="38"/>
  <c r="CB303" i="38"/>
  <c r="CC303" i="38"/>
  <c r="N336" i="38"/>
  <c r="O336" i="38"/>
  <c r="BO310" i="38"/>
  <c r="BN310" i="38"/>
  <c r="AW319" i="38"/>
  <c r="AV319" i="38"/>
  <c r="AT320" i="38"/>
  <c r="AU320" i="38"/>
  <c r="BE315" i="38"/>
  <c r="BD315" i="38"/>
  <c r="AD328" i="38"/>
  <c r="AE328" i="38"/>
  <c r="BH313" i="38"/>
  <c r="BI313" i="38"/>
  <c r="BJ312" i="38"/>
  <c r="BK312" i="38"/>
  <c r="BU307" i="38"/>
  <c r="BT307" i="38"/>
  <c r="P335" i="38"/>
  <c r="Q335" i="38"/>
  <c r="BF314" i="38"/>
  <c r="BG314" i="38"/>
  <c r="CH337" i="38"/>
  <c r="O351" i="27" l="1"/>
  <c r="K352" i="27"/>
  <c r="J351" i="27"/>
  <c r="J351" i="26"/>
  <c r="O351" i="26"/>
  <c r="K352" i="26"/>
  <c r="K418" i="25"/>
  <c r="O417" i="25"/>
  <c r="J417" i="25"/>
  <c r="K360" i="5"/>
  <c r="J359" i="5"/>
  <c r="O359" i="5"/>
  <c r="AA344" i="25"/>
  <c r="AB336" i="13"/>
  <c r="AA344" i="27"/>
  <c r="AA344" i="26"/>
  <c r="AA344" i="5"/>
  <c r="BH314" i="38"/>
  <c r="BI314" i="38"/>
  <c r="BJ313" i="38"/>
  <c r="BK313" i="38"/>
  <c r="R335" i="38"/>
  <c r="S335" i="38"/>
  <c r="AG328" i="38"/>
  <c r="AF328" i="38"/>
  <c r="AH327" i="38"/>
  <c r="AI327" i="38"/>
  <c r="BZ305" i="38"/>
  <c r="CA305" i="38"/>
  <c r="AA339" i="13"/>
  <c r="Z347" i="27"/>
  <c r="Z347" i="26"/>
  <c r="E341" i="38"/>
  <c r="Z347" i="5"/>
  <c r="Z347" i="25"/>
  <c r="Z331" i="38"/>
  <c r="AA331" i="38"/>
  <c r="T334" i="38"/>
  <c r="U334" i="38"/>
  <c r="AU321" i="38"/>
  <c r="AT321" i="38"/>
  <c r="BF315" i="38"/>
  <c r="BG315" i="38"/>
  <c r="BS309" i="38"/>
  <c r="BR309" i="38"/>
  <c r="BO311" i="38"/>
  <c r="BN311" i="38"/>
  <c r="H340" i="38"/>
  <c r="F341" i="38"/>
  <c r="I340" i="38"/>
  <c r="AS322" i="38"/>
  <c r="AR322" i="38"/>
  <c r="BC317" i="38"/>
  <c r="BB317" i="38"/>
  <c r="AV320" i="38"/>
  <c r="AW320" i="38"/>
  <c r="BA318" i="38"/>
  <c r="AZ318" i="38"/>
  <c r="CG302" i="38"/>
  <c r="CF302" i="38"/>
  <c r="L338" i="38"/>
  <c r="M338" i="38"/>
  <c r="X332" i="38"/>
  <c r="Y332" i="38"/>
  <c r="P336" i="38"/>
  <c r="Q336" i="38"/>
  <c r="AQ323" i="38"/>
  <c r="AP323" i="38"/>
  <c r="BL312" i="38"/>
  <c r="BM312" i="38"/>
  <c r="CD303" i="38"/>
  <c r="CE303" i="38"/>
  <c r="AY319" i="38"/>
  <c r="AX319" i="38"/>
  <c r="AO324" i="38"/>
  <c r="AN324" i="38"/>
  <c r="AL325" i="38"/>
  <c r="AM325" i="38"/>
  <c r="BU308" i="38"/>
  <c r="BT308" i="38"/>
  <c r="AB330" i="38"/>
  <c r="AC330" i="38"/>
  <c r="J339" i="38"/>
  <c r="K339" i="38"/>
  <c r="BV307" i="38"/>
  <c r="BW307" i="38"/>
  <c r="BX306" i="38"/>
  <c r="BY306" i="38"/>
  <c r="O337" i="38"/>
  <c r="N337" i="38"/>
  <c r="AJ326" i="38"/>
  <c r="AK326" i="38"/>
  <c r="BQ310" i="38"/>
  <c r="BP310" i="38"/>
  <c r="W333" i="38"/>
  <c r="V333" i="38"/>
  <c r="AD329" i="38"/>
  <c r="AE329" i="38"/>
  <c r="BE316" i="38"/>
  <c r="BD316" i="38"/>
  <c r="CC304" i="38"/>
  <c r="CB304" i="38"/>
  <c r="CH338" i="38"/>
  <c r="J352" i="27" l="1"/>
  <c r="K353" i="27"/>
  <c r="O352" i="27"/>
  <c r="O352" i="26"/>
  <c r="K353" i="26"/>
  <c r="J352" i="26"/>
  <c r="K361" i="5"/>
  <c r="O360" i="5"/>
  <c r="J360" i="5"/>
  <c r="K419" i="25"/>
  <c r="O418" i="25"/>
  <c r="J418" i="25"/>
  <c r="AA345" i="25"/>
  <c r="AA345" i="26"/>
  <c r="AA345" i="27"/>
  <c r="AA345" i="5"/>
  <c r="AB337" i="13"/>
  <c r="CF303" i="38"/>
  <c r="CG303" i="38"/>
  <c r="AY320" i="38"/>
  <c r="AX320" i="38"/>
  <c r="X333" i="38"/>
  <c r="Y333" i="38"/>
  <c r="BG316" i="38"/>
  <c r="BF316" i="38"/>
  <c r="AL326" i="38"/>
  <c r="AM326" i="38"/>
  <c r="BV308" i="38"/>
  <c r="BW308" i="38"/>
  <c r="J340" i="38"/>
  <c r="K340" i="38"/>
  <c r="Z348" i="27"/>
  <c r="Z348" i="26"/>
  <c r="E342" i="38"/>
  <c r="Z348" i="25"/>
  <c r="Z348" i="5"/>
  <c r="AA340" i="13"/>
  <c r="AI328" i="38"/>
  <c r="AH328" i="38"/>
  <c r="BY307" i="38"/>
  <c r="BX307" i="38"/>
  <c r="AN325" i="38"/>
  <c r="AO325" i="38"/>
  <c r="BO312" i="38"/>
  <c r="BN312" i="38"/>
  <c r="O338" i="38"/>
  <c r="N338" i="38"/>
  <c r="BT309" i="38"/>
  <c r="BU309" i="38"/>
  <c r="T335" i="38"/>
  <c r="U335" i="38"/>
  <c r="AA332" i="38"/>
  <c r="Z332" i="38"/>
  <c r="AG329" i="38"/>
  <c r="AF329" i="38"/>
  <c r="BE317" i="38"/>
  <c r="BD317" i="38"/>
  <c r="AQ324" i="38"/>
  <c r="AP324" i="38"/>
  <c r="AS323" i="38"/>
  <c r="AR323" i="38"/>
  <c r="AT322" i="38"/>
  <c r="AU322" i="38"/>
  <c r="AC331" i="38"/>
  <c r="AB331" i="38"/>
  <c r="BQ311" i="38"/>
  <c r="BP311" i="38"/>
  <c r="W334" i="38"/>
  <c r="V334" i="38"/>
  <c r="CE304" i="38"/>
  <c r="CD304" i="38"/>
  <c r="BS310" i="38"/>
  <c r="BR310" i="38"/>
  <c r="M339" i="38"/>
  <c r="L339" i="38"/>
  <c r="CC305" i="38"/>
  <c r="CB305" i="38"/>
  <c r="BM313" i="38"/>
  <c r="BL313" i="38"/>
  <c r="CA306" i="38"/>
  <c r="BZ306" i="38"/>
  <c r="AZ319" i="38"/>
  <c r="BA319" i="38"/>
  <c r="BC318" i="38"/>
  <c r="BB318" i="38"/>
  <c r="BH315" i="38"/>
  <c r="BI315" i="38"/>
  <c r="Q337" i="38"/>
  <c r="P337" i="38"/>
  <c r="AD330" i="38"/>
  <c r="AE330" i="38"/>
  <c r="S336" i="38"/>
  <c r="R336" i="38"/>
  <c r="I341" i="38"/>
  <c r="F342" i="38"/>
  <c r="H341" i="38"/>
  <c r="AW321" i="38"/>
  <c r="AV321" i="38"/>
  <c r="AK327" i="38"/>
  <c r="AJ327" i="38"/>
  <c r="BK314" i="38"/>
  <c r="BJ314" i="38"/>
  <c r="CH339" i="38"/>
  <c r="O353" i="27" l="1"/>
  <c r="K354" i="27"/>
  <c r="J353" i="27"/>
  <c r="K354" i="26"/>
  <c r="J353" i="26"/>
  <c r="O353" i="26"/>
  <c r="K420" i="25"/>
  <c r="J419" i="25"/>
  <c r="O419" i="25"/>
  <c r="K362" i="5"/>
  <c r="J361" i="5"/>
  <c r="O361" i="5"/>
  <c r="AA346" i="27"/>
  <c r="AA346" i="26"/>
  <c r="AB338" i="13"/>
  <c r="AA346" i="25"/>
  <c r="AA346" i="5"/>
  <c r="BN313" i="38"/>
  <c r="BO313" i="38"/>
  <c r="AW322" i="38"/>
  <c r="AV322" i="38"/>
  <c r="U336" i="38"/>
  <c r="T336" i="38"/>
  <c r="K341" i="38"/>
  <c r="J341" i="38"/>
  <c r="BW309" i="38"/>
  <c r="BV309" i="38"/>
  <c r="BI316" i="38"/>
  <c r="BH316" i="38"/>
  <c r="AI329" i="38"/>
  <c r="AH329" i="38"/>
  <c r="BE318" i="38"/>
  <c r="BD318" i="38"/>
  <c r="CE305" i="38"/>
  <c r="CD305" i="38"/>
  <c r="X334" i="38"/>
  <c r="Y334" i="38"/>
  <c r="AT323" i="38"/>
  <c r="AU323" i="38"/>
  <c r="AB332" i="38"/>
  <c r="AC332" i="38"/>
  <c r="BQ312" i="38"/>
  <c r="BP312" i="38"/>
  <c r="M340" i="38"/>
  <c r="L340" i="38"/>
  <c r="Z333" i="38"/>
  <c r="AA333" i="38"/>
  <c r="Q338" i="38"/>
  <c r="P338" i="38"/>
  <c r="AZ320" i="38"/>
  <c r="BA320" i="38"/>
  <c r="F343" i="38"/>
  <c r="H342" i="38"/>
  <c r="I342" i="38"/>
  <c r="AK328" i="38"/>
  <c r="AJ328" i="38"/>
  <c r="BJ315" i="38"/>
  <c r="BK315" i="38"/>
  <c r="BM314" i="38"/>
  <c r="BL314" i="38"/>
  <c r="O339" i="38"/>
  <c r="N339" i="38"/>
  <c r="BS311" i="38"/>
  <c r="BR311" i="38"/>
  <c r="AR324" i="38"/>
  <c r="AS324" i="38"/>
  <c r="BY308" i="38"/>
  <c r="BX308" i="38"/>
  <c r="AY321" i="38"/>
  <c r="AX321" i="38"/>
  <c r="AG330" i="38"/>
  <c r="AF330" i="38"/>
  <c r="BC319" i="38"/>
  <c r="BB319" i="38"/>
  <c r="W335" i="38"/>
  <c r="V335" i="38"/>
  <c r="AP325" i="38"/>
  <c r="AQ325" i="38"/>
  <c r="CG304" i="38"/>
  <c r="CF304" i="38"/>
  <c r="AM327" i="38"/>
  <c r="AL327" i="38"/>
  <c r="S337" i="38"/>
  <c r="R337" i="38"/>
  <c r="CC306" i="38"/>
  <c r="CB306" i="38"/>
  <c r="BT310" i="38"/>
  <c r="BU310" i="38"/>
  <c r="AD331" i="38"/>
  <c r="AE331" i="38"/>
  <c r="BG317" i="38"/>
  <c r="BF317" i="38"/>
  <c r="CA307" i="38"/>
  <c r="BZ307" i="38"/>
  <c r="Z349" i="26"/>
  <c r="Z349" i="25"/>
  <c r="Z349" i="27"/>
  <c r="Z349" i="5"/>
  <c r="AA341" i="13"/>
  <c r="E343" i="38"/>
  <c r="AO326" i="38"/>
  <c r="AN326" i="38"/>
  <c r="CH340" i="38"/>
  <c r="J354" i="27" l="1"/>
  <c r="O354" i="27"/>
  <c r="K355" i="27"/>
  <c r="O354" i="26"/>
  <c r="K355" i="26"/>
  <c r="J354" i="26"/>
  <c r="K421" i="25"/>
  <c r="O420" i="25"/>
  <c r="J420" i="25"/>
  <c r="K363" i="5"/>
  <c r="O362" i="5"/>
  <c r="J362" i="5"/>
  <c r="AA347" i="27"/>
  <c r="AA347" i="26"/>
  <c r="AA347" i="25"/>
  <c r="AB339" i="13"/>
  <c r="AA347" i="5"/>
  <c r="W336" i="38"/>
  <c r="V336" i="38"/>
  <c r="Z350" i="25"/>
  <c r="AA342" i="13"/>
  <c r="E344" i="38"/>
  <c r="Z350" i="26"/>
  <c r="Z350" i="27"/>
  <c r="Z350" i="5"/>
  <c r="BH317" i="38"/>
  <c r="BI317" i="38"/>
  <c r="U337" i="38"/>
  <c r="T337" i="38"/>
  <c r="X335" i="38"/>
  <c r="Y335" i="38"/>
  <c r="BZ308" i="38"/>
  <c r="CA308" i="38"/>
  <c r="BO314" i="38"/>
  <c r="BN314" i="38"/>
  <c r="H343" i="38"/>
  <c r="I343" i="38"/>
  <c r="F344" i="38"/>
  <c r="S338" i="38"/>
  <c r="R338" i="38"/>
  <c r="BF318" i="38"/>
  <c r="BG318" i="38"/>
  <c r="M341" i="38"/>
  <c r="L341" i="38"/>
  <c r="AU324" i="38"/>
  <c r="AT324" i="38"/>
  <c r="BM315" i="38"/>
  <c r="BL315" i="38"/>
  <c r="AB333" i="38"/>
  <c r="AC333" i="38"/>
  <c r="AV323" i="38"/>
  <c r="AW323" i="38"/>
  <c r="AE332" i="38"/>
  <c r="AD332" i="38"/>
  <c r="BB320" i="38"/>
  <c r="BC320" i="38"/>
  <c r="AH330" i="38"/>
  <c r="AI330" i="38"/>
  <c r="BT311" i="38"/>
  <c r="BU311" i="38"/>
  <c r="AM328" i="38"/>
  <c r="AL328" i="38"/>
  <c r="N340" i="38"/>
  <c r="O340" i="38"/>
  <c r="BJ316" i="38"/>
  <c r="BK316" i="38"/>
  <c r="AX322" i="38"/>
  <c r="AY322" i="38"/>
  <c r="BD319" i="38"/>
  <c r="BE319" i="38"/>
  <c r="AK329" i="38"/>
  <c r="AJ329" i="38"/>
  <c r="AG331" i="38"/>
  <c r="AF331" i="38"/>
  <c r="AQ326" i="38"/>
  <c r="AP326" i="38"/>
  <c r="BW310" i="38"/>
  <c r="BV310" i="38"/>
  <c r="AA334" i="38"/>
  <c r="Z334" i="38"/>
  <c r="AO327" i="38"/>
  <c r="AN327" i="38"/>
  <c r="CB307" i="38"/>
  <c r="CC307" i="38"/>
  <c r="CE306" i="38"/>
  <c r="CD306" i="38"/>
  <c r="BA321" i="38"/>
  <c r="AZ321" i="38"/>
  <c r="P339" i="38"/>
  <c r="Q339" i="38"/>
  <c r="BS312" i="38"/>
  <c r="BR312" i="38"/>
  <c r="CG305" i="38"/>
  <c r="CF305" i="38"/>
  <c r="BY309" i="38"/>
  <c r="BX309" i="38"/>
  <c r="AS325" i="38"/>
  <c r="AR325" i="38"/>
  <c r="K342" i="38"/>
  <c r="J342" i="38"/>
  <c r="BQ313" i="38"/>
  <c r="BP313" i="38"/>
  <c r="CH341" i="38"/>
  <c r="O355" i="27" l="1"/>
  <c r="J355" i="27"/>
  <c r="K356" i="27"/>
  <c r="O355" i="26"/>
  <c r="J355" i="26"/>
  <c r="K356" i="26"/>
  <c r="K364" i="5"/>
  <c r="O363" i="5"/>
  <c r="J363" i="5"/>
  <c r="K422" i="25"/>
  <c r="J421" i="25"/>
  <c r="O421" i="25"/>
  <c r="AA348" i="27"/>
  <c r="AA348" i="26"/>
  <c r="AA348" i="25"/>
  <c r="AB340" i="13"/>
  <c r="AA348" i="5"/>
  <c r="BL316" i="38"/>
  <c r="BM316" i="38"/>
  <c r="CA309" i="38"/>
  <c r="BZ309" i="38"/>
  <c r="L342" i="38"/>
  <c r="M342" i="38"/>
  <c r="CD307" i="38"/>
  <c r="CE307" i="38"/>
  <c r="AZ322" i="38"/>
  <c r="BA322" i="38"/>
  <c r="BV311" i="38"/>
  <c r="BW311" i="38"/>
  <c r="AX323" i="38"/>
  <c r="AY323" i="38"/>
  <c r="BP314" i="38"/>
  <c r="BQ314" i="38"/>
  <c r="AK330" i="38"/>
  <c r="AJ330" i="38"/>
  <c r="BB321" i="38"/>
  <c r="BC321" i="38"/>
  <c r="AM329" i="38"/>
  <c r="AL329" i="38"/>
  <c r="BN315" i="38"/>
  <c r="BO315" i="38"/>
  <c r="T338" i="38"/>
  <c r="U338" i="38"/>
  <c r="CB308" i="38"/>
  <c r="CC308" i="38"/>
  <c r="AT325" i="38"/>
  <c r="AU325" i="38"/>
  <c r="R339" i="38"/>
  <c r="S339" i="38"/>
  <c r="AD333" i="38"/>
  <c r="AE333" i="38"/>
  <c r="P340" i="38"/>
  <c r="Q340" i="38"/>
  <c r="BE320" i="38"/>
  <c r="BD320" i="38"/>
  <c r="AQ327" i="38"/>
  <c r="AP327" i="38"/>
  <c r="BJ317" i="38"/>
  <c r="BK317" i="38"/>
  <c r="AC334" i="38"/>
  <c r="AB334" i="38"/>
  <c r="BR313" i="38"/>
  <c r="BS313" i="38"/>
  <c r="CF306" i="38"/>
  <c r="CG306" i="38"/>
  <c r="BY310" i="38"/>
  <c r="BX310" i="38"/>
  <c r="AO328" i="38"/>
  <c r="AN328" i="38"/>
  <c r="AF332" i="38"/>
  <c r="AG332" i="38"/>
  <c r="AV324" i="38"/>
  <c r="AW324" i="38"/>
  <c r="H344" i="38"/>
  <c r="F345" i="38"/>
  <c r="I344" i="38"/>
  <c r="Z335" i="38"/>
  <c r="AA335" i="38"/>
  <c r="Z351" i="5"/>
  <c r="Z351" i="25"/>
  <c r="Z351" i="27"/>
  <c r="E345" i="38"/>
  <c r="AA343" i="13"/>
  <c r="Z351" i="26"/>
  <c r="BG319" i="38"/>
  <c r="BF319" i="38"/>
  <c r="W337" i="38"/>
  <c r="V337" i="38"/>
  <c r="Y336" i="38"/>
  <c r="X336" i="38"/>
  <c r="AH331" i="38"/>
  <c r="AI331" i="38"/>
  <c r="BH318" i="38"/>
  <c r="BI318" i="38"/>
  <c r="BU312" i="38"/>
  <c r="BT312" i="38"/>
  <c r="AR326" i="38"/>
  <c r="AS326" i="38"/>
  <c r="O341" i="38"/>
  <c r="N341" i="38"/>
  <c r="K343" i="38"/>
  <c r="J343" i="38"/>
  <c r="CH342" i="38"/>
  <c r="K357" i="27" l="1"/>
  <c r="J356" i="27"/>
  <c r="O356" i="27"/>
  <c r="K357" i="26"/>
  <c r="J356" i="26"/>
  <c r="O356" i="26"/>
  <c r="K365" i="5"/>
  <c r="O364" i="5"/>
  <c r="J364" i="5"/>
  <c r="K423" i="25"/>
  <c r="O422" i="25"/>
  <c r="J422" i="25"/>
  <c r="AA349" i="26"/>
  <c r="AA349" i="25"/>
  <c r="AA349" i="27"/>
  <c r="AB341" i="13"/>
  <c r="AA349" i="5"/>
  <c r="BS314" i="38"/>
  <c r="BR314" i="38"/>
  <c r="BV312" i="38"/>
  <c r="BW312" i="38"/>
  <c r="X337" i="38"/>
  <c r="Y337" i="38"/>
  <c r="AR327" i="38"/>
  <c r="AS327" i="38"/>
  <c r="M343" i="38"/>
  <c r="L343" i="38"/>
  <c r="BK318" i="38"/>
  <c r="BJ318" i="38"/>
  <c r="AH332" i="38"/>
  <c r="AI332" i="38"/>
  <c r="BT313" i="38"/>
  <c r="BU313" i="38"/>
  <c r="AV325" i="38"/>
  <c r="AW325" i="38"/>
  <c r="BA323" i="38"/>
  <c r="AZ323" i="38"/>
  <c r="N342" i="38"/>
  <c r="O342" i="38"/>
  <c r="BQ315" i="38"/>
  <c r="BP315" i="38"/>
  <c r="BF320" i="38"/>
  <c r="BG320" i="38"/>
  <c r="AB335" i="38"/>
  <c r="AC335" i="38"/>
  <c r="AQ328" i="38"/>
  <c r="AP328" i="38"/>
  <c r="AE334" i="38"/>
  <c r="AD334" i="38"/>
  <c r="CC309" i="38"/>
  <c r="CB309" i="38"/>
  <c r="AY324" i="38"/>
  <c r="AX324" i="38"/>
  <c r="CF307" i="38"/>
  <c r="CG307" i="38"/>
  <c r="AN329" i="38"/>
  <c r="AO329" i="38"/>
  <c r="Q341" i="38"/>
  <c r="P341" i="38"/>
  <c r="AJ331" i="38"/>
  <c r="AK331" i="38"/>
  <c r="R340" i="38"/>
  <c r="S340" i="38"/>
  <c r="CD308" i="38"/>
  <c r="CE308" i="38"/>
  <c r="BE321" i="38"/>
  <c r="BD321" i="38"/>
  <c r="BX311" i="38"/>
  <c r="BY311" i="38"/>
  <c r="BI319" i="38"/>
  <c r="BH319" i="38"/>
  <c r="AA336" i="38"/>
  <c r="Z336" i="38"/>
  <c r="Z352" i="5"/>
  <c r="AA344" i="13"/>
  <c r="E346" i="38"/>
  <c r="Z352" i="27"/>
  <c r="Z352" i="26"/>
  <c r="Z352" i="25"/>
  <c r="H345" i="38"/>
  <c r="I345" i="38"/>
  <c r="F346" i="38"/>
  <c r="CA310" i="38"/>
  <c r="BZ310" i="38"/>
  <c r="AM330" i="38"/>
  <c r="AL330" i="38"/>
  <c r="T339" i="38"/>
  <c r="U339" i="38"/>
  <c r="AU326" i="38"/>
  <c r="AT326" i="38"/>
  <c r="J344" i="38"/>
  <c r="K344" i="38"/>
  <c r="BL317" i="38"/>
  <c r="BM317" i="38"/>
  <c r="AF333" i="38"/>
  <c r="AG333" i="38"/>
  <c r="V338" i="38"/>
  <c r="W338" i="38"/>
  <c r="BC322" i="38"/>
  <c r="BB322" i="38"/>
  <c r="BN316" i="38"/>
  <c r="BO316" i="38"/>
  <c r="CH343" i="38"/>
  <c r="J357" i="27" l="1"/>
  <c r="K358" i="27"/>
  <c r="O357" i="27"/>
  <c r="O357" i="26"/>
  <c r="J357" i="26"/>
  <c r="K358" i="26"/>
  <c r="K366" i="5"/>
  <c r="O365" i="5"/>
  <c r="J365" i="5"/>
  <c r="K424" i="25"/>
  <c r="J423" i="25"/>
  <c r="O423" i="25"/>
  <c r="AA350" i="25"/>
  <c r="AA350" i="26"/>
  <c r="AB342" i="13"/>
  <c r="AA350" i="27"/>
  <c r="AA350" i="5"/>
  <c r="CF308" i="38"/>
  <c r="CG308" i="38"/>
  <c r="L344" i="38"/>
  <c r="M344" i="38"/>
  <c r="J345" i="38"/>
  <c r="K345" i="38"/>
  <c r="AC336" i="38"/>
  <c r="AB336" i="38"/>
  <c r="AG334" i="38"/>
  <c r="AF334" i="38"/>
  <c r="BS315" i="38"/>
  <c r="BR315" i="38"/>
  <c r="X338" i="38"/>
  <c r="Y338" i="38"/>
  <c r="U340" i="38"/>
  <c r="T340" i="38"/>
  <c r="Q342" i="38"/>
  <c r="P342" i="38"/>
  <c r="AJ332" i="38"/>
  <c r="AK332" i="38"/>
  <c r="Z337" i="38"/>
  <c r="AA337" i="38"/>
  <c r="BV313" i="38"/>
  <c r="BW313" i="38"/>
  <c r="AI333" i="38"/>
  <c r="AH333" i="38"/>
  <c r="CC310" i="38"/>
  <c r="CB310" i="38"/>
  <c r="AZ324" i="38"/>
  <c r="BA324" i="38"/>
  <c r="BC323" i="38"/>
  <c r="BB323" i="38"/>
  <c r="BM318" i="38"/>
  <c r="BL318" i="38"/>
  <c r="V339" i="38"/>
  <c r="W339" i="38"/>
  <c r="AP329" i="38"/>
  <c r="AQ329" i="38"/>
  <c r="AU327" i="38"/>
  <c r="AT327" i="38"/>
  <c r="BK319" i="38"/>
  <c r="BJ319" i="38"/>
  <c r="AS328" i="38"/>
  <c r="AR328" i="38"/>
  <c r="Z353" i="27"/>
  <c r="Z353" i="26"/>
  <c r="Z353" i="25"/>
  <c r="Z353" i="5"/>
  <c r="AA345" i="13"/>
  <c r="E347" i="38"/>
  <c r="CA311" i="38"/>
  <c r="BZ311" i="38"/>
  <c r="AM331" i="38"/>
  <c r="AL331" i="38"/>
  <c r="AD335" i="38"/>
  <c r="AE335" i="38"/>
  <c r="BX312" i="38"/>
  <c r="BY312" i="38"/>
  <c r="BP316" i="38"/>
  <c r="BQ316" i="38"/>
  <c r="BN317" i="38"/>
  <c r="BO317" i="38"/>
  <c r="AW326" i="38"/>
  <c r="AV326" i="38"/>
  <c r="F347" i="38"/>
  <c r="I346" i="38"/>
  <c r="H346" i="38"/>
  <c r="BF321" i="38"/>
  <c r="BG321" i="38"/>
  <c r="R341" i="38"/>
  <c r="S341" i="38"/>
  <c r="CE309" i="38"/>
  <c r="CD309" i="38"/>
  <c r="N343" i="38"/>
  <c r="O343" i="38"/>
  <c r="BT314" i="38"/>
  <c r="BU314" i="38"/>
  <c r="AN330" i="38"/>
  <c r="AO330" i="38"/>
  <c r="BE322" i="38"/>
  <c r="BD322" i="38"/>
  <c r="BH320" i="38"/>
  <c r="BI320" i="38"/>
  <c r="AX325" i="38"/>
  <c r="AY325" i="38"/>
  <c r="CH344" i="38"/>
  <c r="O358" i="27" l="1"/>
  <c r="J358" i="27"/>
  <c r="K359" i="27"/>
  <c r="J358" i="26"/>
  <c r="K359" i="26"/>
  <c r="O358" i="26"/>
  <c r="K425" i="25"/>
  <c r="J424" i="25"/>
  <c r="O424" i="25"/>
  <c r="K367" i="5"/>
  <c r="O366" i="5"/>
  <c r="J366" i="5"/>
  <c r="AA351" i="25"/>
  <c r="AB343" i="13"/>
  <c r="AA351" i="27"/>
  <c r="AA351" i="26"/>
  <c r="AA351" i="5"/>
  <c r="BZ312" i="38"/>
  <c r="CA312" i="38"/>
  <c r="AH334" i="38"/>
  <c r="AI334" i="38"/>
  <c r="T341" i="38"/>
  <c r="U341" i="38"/>
  <c r="BK320" i="38"/>
  <c r="BJ320" i="38"/>
  <c r="Q343" i="38"/>
  <c r="P343" i="38"/>
  <c r="Z354" i="25"/>
  <c r="E348" i="38"/>
  <c r="Z354" i="27"/>
  <c r="Z354" i="5"/>
  <c r="AA346" i="13"/>
  <c r="Z354" i="26"/>
  <c r="Y339" i="38"/>
  <c r="X339" i="38"/>
  <c r="AM332" i="38"/>
  <c r="AL332" i="38"/>
  <c r="O344" i="38"/>
  <c r="N344" i="38"/>
  <c r="CG309" i="38"/>
  <c r="CF309" i="38"/>
  <c r="R342" i="38"/>
  <c r="S342" i="38"/>
  <c r="AF335" i="38"/>
  <c r="AG335" i="38"/>
  <c r="AV327" i="38"/>
  <c r="AW327" i="38"/>
  <c r="BE323" i="38"/>
  <c r="BD323" i="38"/>
  <c r="V340" i="38"/>
  <c r="W340" i="38"/>
  <c r="AD336" i="38"/>
  <c r="AE336" i="38"/>
  <c r="BG322" i="38"/>
  <c r="BF322" i="38"/>
  <c r="AK333" i="38"/>
  <c r="AJ333" i="38"/>
  <c r="AO331" i="38"/>
  <c r="AN331" i="38"/>
  <c r="BX313" i="38"/>
  <c r="BY313" i="38"/>
  <c r="AP330" i="38"/>
  <c r="AQ330" i="38"/>
  <c r="BQ317" i="38"/>
  <c r="BP317" i="38"/>
  <c r="H347" i="38"/>
  <c r="F348" i="38"/>
  <c r="I347" i="38"/>
  <c r="BO318" i="38"/>
  <c r="BN318" i="38"/>
  <c r="AY326" i="38"/>
  <c r="AX326" i="38"/>
  <c r="AZ325" i="38"/>
  <c r="BA325" i="38"/>
  <c r="BW314" i="38"/>
  <c r="BV314" i="38"/>
  <c r="BI321" i="38"/>
  <c r="BH321" i="38"/>
  <c r="CC311" i="38"/>
  <c r="CB311" i="38"/>
  <c r="AS329" i="38"/>
  <c r="AR329" i="38"/>
  <c r="BB324" i="38"/>
  <c r="BC324" i="38"/>
  <c r="AB337" i="38"/>
  <c r="AC337" i="38"/>
  <c r="Z338" i="38"/>
  <c r="AA338" i="38"/>
  <c r="L345" i="38"/>
  <c r="M345" i="38"/>
  <c r="BL319" i="38"/>
  <c r="BM319" i="38"/>
  <c r="K346" i="38"/>
  <c r="J346" i="38"/>
  <c r="BS316" i="38"/>
  <c r="BR316" i="38"/>
  <c r="AT328" i="38"/>
  <c r="AU328" i="38"/>
  <c r="CE310" i="38"/>
  <c r="CD310" i="38"/>
  <c r="BT315" i="38"/>
  <c r="BU315" i="38"/>
  <c r="CH345" i="38"/>
  <c r="O359" i="27" l="1"/>
  <c r="J359" i="27"/>
  <c r="K360" i="27"/>
  <c r="K360" i="26"/>
  <c r="J359" i="26"/>
  <c r="O359" i="26"/>
  <c r="K368" i="5"/>
  <c r="J367" i="5"/>
  <c r="O367" i="5"/>
  <c r="K426" i="25"/>
  <c r="J425" i="25"/>
  <c r="O425" i="25"/>
  <c r="AB344" i="13"/>
  <c r="AA352" i="27"/>
  <c r="AA352" i="25"/>
  <c r="AA352" i="5"/>
  <c r="AA352" i="26"/>
  <c r="R343" i="38"/>
  <c r="S343" i="38"/>
  <c r="BB325" i="38"/>
  <c r="BC325" i="38"/>
  <c r="AM333" i="38"/>
  <c r="AL333" i="38"/>
  <c r="BO319" i="38"/>
  <c r="BN319" i="38"/>
  <c r="BE324" i="38"/>
  <c r="BD324" i="38"/>
  <c r="H348" i="38"/>
  <c r="I348" i="38"/>
  <c r="F349" i="38"/>
  <c r="AP331" i="38"/>
  <c r="AQ331" i="38"/>
  <c r="AA339" i="38"/>
  <c r="Z339" i="38"/>
  <c r="U342" i="38"/>
  <c r="T342" i="38"/>
  <c r="AW328" i="38"/>
  <c r="AV328" i="38"/>
  <c r="BR317" i="38"/>
  <c r="BS317" i="38"/>
  <c r="BT316" i="38"/>
  <c r="BU316" i="38"/>
  <c r="BM320" i="38"/>
  <c r="BL320" i="38"/>
  <c r="J347" i="38"/>
  <c r="K347" i="38"/>
  <c r="AB338" i="38"/>
  <c r="AC338" i="38"/>
  <c r="BH322" i="38"/>
  <c r="BI322" i="38"/>
  <c r="Q344" i="38"/>
  <c r="P344" i="38"/>
  <c r="AU329" i="38"/>
  <c r="AT329" i="38"/>
  <c r="X340" i="38"/>
  <c r="Y340" i="38"/>
  <c r="CD311" i="38"/>
  <c r="CE311" i="38"/>
  <c r="BA326" i="38"/>
  <c r="AZ326" i="38"/>
  <c r="L346" i="38"/>
  <c r="M346" i="38"/>
  <c r="BJ321" i="38"/>
  <c r="BK321" i="38"/>
  <c r="BQ318" i="38"/>
  <c r="BP318" i="38"/>
  <c r="AR330" i="38"/>
  <c r="AS330" i="38"/>
  <c r="AX327" i="38"/>
  <c r="AY327" i="38"/>
  <c r="AK334" i="38"/>
  <c r="AJ334" i="38"/>
  <c r="BF323" i="38"/>
  <c r="BG323" i="38"/>
  <c r="BW315" i="38"/>
  <c r="BV315" i="38"/>
  <c r="AD337" i="38"/>
  <c r="AE337" i="38"/>
  <c r="AN332" i="38"/>
  <c r="AO332" i="38"/>
  <c r="V341" i="38"/>
  <c r="W341" i="38"/>
  <c r="N345" i="38"/>
  <c r="O345" i="38"/>
  <c r="CG310" i="38"/>
  <c r="CF310" i="38"/>
  <c r="BY314" i="38"/>
  <c r="BX314" i="38"/>
  <c r="CA313" i="38"/>
  <c r="BZ313" i="38"/>
  <c r="AF336" i="38"/>
  <c r="AG336" i="38"/>
  <c r="AH335" i="38"/>
  <c r="AI335" i="38"/>
  <c r="E349" i="38"/>
  <c r="Z355" i="5"/>
  <c r="Z355" i="25"/>
  <c r="AA347" i="13"/>
  <c r="Z355" i="27"/>
  <c r="Z355" i="26"/>
  <c r="CB312" i="38"/>
  <c r="CC312" i="38"/>
  <c r="CH346" i="38"/>
  <c r="J360" i="27" l="1"/>
  <c r="O360" i="27"/>
  <c r="K361" i="27"/>
  <c r="J360" i="26"/>
  <c r="K361" i="26"/>
  <c r="O360" i="26"/>
  <c r="K369" i="5"/>
  <c r="J368" i="5"/>
  <c r="O368" i="5"/>
  <c r="K427" i="25"/>
  <c r="O426" i="25"/>
  <c r="J426" i="25"/>
  <c r="AA353" i="25"/>
  <c r="AA353" i="5"/>
  <c r="AA353" i="27"/>
  <c r="AA353" i="26"/>
  <c r="AB345" i="13"/>
  <c r="AS331" i="38"/>
  <c r="AR331" i="38"/>
  <c r="CE312" i="38"/>
  <c r="CD312" i="38"/>
  <c r="BH323" i="38"/>
  <c r="BI323" i="38"/>
  <c r="CF311" i="38"/>
  <c r="CG311" i="38"/>
  <c r="BJ322" i="38"/>
  <c r="BK322" i="38"/>
  <c r="BW316" i="38"/>
  <c r="BV316" i="38"/>
  <c r="BP319" i="38"/>
  <c r="BQ319" i="38"/>
  <c r="BL321" i="38"/>
  <c r="BM321" i="38"/>
  <c r="X341" i="38"/>
  <c r="Y341" i="38"/>
  <c r="AV329" i="38"/>
  <c r="AW329" i="38"/>
  <c r="AY328" i="38"/>
  <c r="AX328" i="38"/>
  <c r="I349" i="38"/>
  <c r="H349" i="38"/>
  <c r="F350" i="38"/>
  <c r="Z340" i="38"/>
  <c r="AA340" i="38"/>
  <c r="AG337" i="38"/>
  <c r="AF337" i="38"/>
  <c r="BA327" i="38"/>
  <c r="AZ327" i="38"/>
  <c r="O346" i="38"/>
  <c r="N346" i="38"/>
  <c r="L347" i="38"/>
  <c r="M347" i="38"/>
  <c r="Q345" i="38"/>
  <c r="P345" i="38"/>
  <c r="AM334" i="38"/>
  <c r="AL334" i="38"/>
  <c r="AP332" i="38"/>
  <c r="AQ332" i="38"/>
  <c r="AO333" i="38"/>
  <c r="AN333" i="38"/>
  <c r="CA314" i="38"/>
  <c r="BZ314" i="38"/>
  <c r="Z356" i="5"/>
  <c r="AA348" i="13"/>
  <c r="Z356" i="27"/>
  <c r="Z356" i="26"/>
  <c r="Z356" i="25"/>
  <c r="E350" i="38"/>
  <c r="BY315" i="38"/>
  <c r="BX315" i="38"/>
  <c r="BC326" i="38"/>
  <c r="BB326" i="38"/>
  <c r="S344" i="38"/>
  <c r="R344" i="38"/>
  <c r="BO320" i="38"/>
  <c r="BN320" i="38"/>
  <c r="W342" i="38"/>
  <c r="V342" i="38"/>
  <c r="K348" i="38"/>
  <c r="J348" i="38"/>
  <c r="BE325" i="38"/>
  <c r="BD325" i="38"/>
  <c r="AI336" i="38"/>
  <c r="AH336" i="38"/>
  <c r="AD338" i="38"/>
  <c r="AE338" i="38"/>
  <c r="AU330" i="38"/>
  <c r="AT330" i="38"/>
  <c r="BF324" i="38"/>
  <c r="BG324" i="38"/>
  <c r="CC313" i="38"/>
  <c r="CB313" i="38"/>
  <c r="BU317" i="38"/>
  <c r="BT317" i="38"/>
  <c r="AJ335" i="38"/>
  <c r="AK335" i="38"/>
  <c r="BS318" i="38"/>
  <c r="BR318" i="38"/>
  <c r="AB339" i="38"/>
  <c r="AC339" i="38"/>
  <c r="U343" i="38"/>
  <c r="T343" i="38"/>
  <c r="CH347" i="38"/>
  <c r="K362" i="27" l="1"/>
  <c r="O361" i="27"/>
  <c r="J361" i="27"/>
  <c r="J361" i="26"/>
  <c r="K362" i="26"/>
  <c r="O361" i="26"/>
  <c r="K370" i="5"/>
  <c r="J369" i="5"/>
  <c r="O369" i="5"/>
  <c r="K428" i="25"/>
  <c r="O427" i="25"/>
  <c r="J427" i="25"/>
  <c r="AA354" i="25"/>
  <c r="AA354" i="26"/>
  <c r="AB346" i="13"/>
  <c r="AA354" i="27"/>
  <c r="AA354" i="5"/>
  <c r="H350" i="38"/>
  <c r="I350" i="38"/>
  <c r="F351" i="38"/>
  <c r="AE339" i="38"/>
  <c r="AD339" i="38"/>
  <c r="AA349" i="13"/>
  <c r="Z357" i="26"/>
  <c r="E351" i="38"/>
  <c r="Z357" i="25"/>
  <c r="Z357" i="5"/>
  <c r="Z357" i="27"/>
  <c r="AQ333" i="38"/>
  <c r="AP333" i="38"/>
  <c r="AX329" i="38"/>
  <c r="AY329" i="38"/>
  <c r="BG325" i="38"/>
  <c r="BF325" i="38"/>
  <c r="BE326" i="38"/>
  <c r="BD326" i="38"/>
  <c r="AR332" i="38"/>
  <c r="AS332" i="38"/>
  <c r="K349" i="38"/>
  <c r="J349" i="38"/>
  <c r="BS319" i="38"/>
  <c r="BR319" i="38"/>
  <c r="BJ323" i="38"/>
  <c r="BK323" i="38"/>
  <c r="BH324" i="38"/>
  <c r="BI324" i="38"/>
  <c r="AL335" i="38"/>
  <c r="AM335" i="38"/>
  <c r="AN334" i="38"/>
  <c r="AO334" i="38"/>
  <c r="BC327" i="38"/>
  <c r="BB327" i="38"/>
  <c r="BO321" i="38"/>
  <c r="BN321" i="38"/>
  <c r="BX316" i="38"/>
  <c r="BY316" i="38"/>
  <c r="CG312" i="38"/>
  <c r="CF312" i="38"/>
  <c r="U344" i="38"/>
  <c r="T344" i="38"/>
  <c r="AB340" i="38"/>
  <c r="AC340" i="38"/>
  <c r="AW330" i="38"/>
  <c r="AV330" i="38"/>
  <c r="L348" i="38"/>
  <c r="M348" i="38"/>
  <c r="W343" i="38"/>
  <c r="V343" i="38"/>
  <c r="BW317" i="38"/>
  <c r="BV317" i="38"/>
  <c r="X342" i="38"/>
  <c r="Y342" i="38"/>
  <c r="BZ315" i="38"/>
  <c r="CA315" i="38"/>
  <c r="AZ328" i="38"/>
  <c r="BA328" i="38"/>
  <c r="BT318" i="38"/>
  <c r="BU318" i="38"/>
  <c r="Q346" i="38"/>
  <c r="P346" i="38"/>
  <c r="AG338" i="38"/>
  <c r="AF338" i="38"/>
  <c r="CC314" i="38"/>
  <c r="CB314" i="38"/>
  <c r="S345" i="38"/>
  <c r="R345" i="38"/>
  <c r="AI337" i="38"/>
  <c r="AH337" i="38"/>
  <c r="AU331" i="38"/>
  <c r="AT331" i="38"/>
  <c r="N347" i="38"/>
  <c r="O347" i="38"/>
  <c r="AA341" i="38"/>
  <c r="Z341" i="38"/>
  <c r="CE313" i="38"/>
  <c r="CD313" i="38"/>
  <c r="AJ336" i="38"/>
  <c r="AK336" i="38"/>
  <c r="BP320" i="38"/>
  <c r="BQ320" i="38"/>
  <c r="BL322" i="38"/>
  <c r="BM322" i="38"/>
  <c r="CH348" i="38"/>
  <c r="J362" i="27" l="1"/>
  <c r="O362" i="27"/>
  <c r="K363" i="27"/>
  <c r="J362" i="26"/>
  <c r="K363" i="26"/>
  <c r="O362" i="26"/>
  <c r="K429" i="25"/>
  <c r="J428" i="25"/>
  <c r="O428" i="25"/>
  <c r="K371" i="5"/>
  <c r="O370" i="5"/>
  <c r="J370" i="5"/>
  <c r="AA355" i="5"/>
  <c r="AA355" i="26"/>
  <c r="AB347" i="13"/>
  <c r="AA355" i="27"/>
  <c r="AA355" i="25"/>
  <c r="Z342" i="38"/>
  <c r="AA342" i="38"/>
  <c r="AO335" i="38"/>
  <c r="AN335" i="38"/>
  <c r="CG313" i="38"/>
  <c r="CF313" i="38"/>
  <c r="AJ337" i="38"/>
  <c r="AK337" i="38"/>
  <c r="R346" i="38"/>
  <c r="S346" i="38"/>
  <c r="AY330" i="38"/>
  <c r="AX330" i="38"/>
  <c r="M349" i="38"/>
  <c r="L349" i="38"/>
  <c r="Z358" i="25"/>
  <c r="E352" i="38"/>
  <c r="AA350" i="13"/>
  <c r="Z358" i="27"/>
  <c r="Z358" i="26"/>
  <c r="Z358" i="5"/>
  <c r="AZ329" i="38"/>
  <c r="BA329" i="38"/>
  <c r="BP321" i="38"/>
  <c r="BQ321" i="38"/>
  <c r="BV318" i="38"/>
  <c r="BW318" i="38"/>
  <c r="AD340" i="38"/>
  <c r="AE340" i="38"/>
  <c r="BJ324" i="38"/>
  <c r="BK324" i="38"/>
  <c r="AT332" i="38"/>
  <c r="AU332" i="38"/>
  <c r="AG339" i="38"/>
  <c r="AF339" i="38"/>
  <c r="CA316" i="38"/>
  <c r="BZ316" i="38"/>
  <c r="CD314" i="38"/>
  <c r="CE314" i="38"/>
  <c r="Y343" i="38"/>
  <c r="X343" i="38"/>
  <c r="V344" i="38"/>
  <c r="W344" i="38"/>
  <c r="BE327" i="38"/>
  <c r="BD327" i="38"/>
  <c r="BG326" i="38"/>
  <c r="BF326" i="38"/>
  <c r="U345" i="38"/>
  <c r="T345" i="38"/>
  <c r="AS333" i="38"/>
  <c r="AR333" i="38"/>
  <c r="BS320" i="38"/>
  <c r="BR320" i="38"/>
  <c r="P347" i="38"/>
  <c r="Q347" i="38"/>
  <c r="BB328" i="38"/>
  <c r="BC328" i="38"/>
  <c r="BM323" i="38"/>
  <c r="BL323" i="38"/>
  <c r="I351" i="38"/>
  <c r="F352" i="38"/>
  <c r="H351" i="38"/>
  <c r="AC341" i="38"/>
  <c r="AB341" i="38"/>
  <c r="BN322" i="38"/>
  <c r="BO322" i="38"/>
  <c r="AW331" i="38"/>
  <c r="AV331" i="38"/>
  <c r="AI338" i="38"/>
  <c r="AH338" i="38"/>
  <c r="BU319" i="38"/>
  <c r="BT319" i="38"/>
  <c r="BH325" i="38"/>
  <c r="BI325" i="38"/>
  <c r="BY317" i="38"/>
  <c r="BX317" i="38"/>
  <c r="AL336" i="38"/>
  <c r="AM336" i="38"/>
  <c r="CC315" i="38"/>
  <c r="CB315" i="38"/>
  <c r="O348" i="38"/>
  <c r="N348" i="38"/>
  <c r="AP334" i="38"/>
  <c r="AQ334" i="38"/>
  <c r="J350" i="38"/>
  <c r="K350" i="38"/>
  <c r="CH349" i="38"/>
  <c r="K364" i="27" l="1"/>
  <c r="J363" i="27"/>
  <c r="O363" i="27"/>
  <c r="K364" i="26"/>
  <c r="J363" i="26"/>
  <c r="O363" i="26"/>
  <c r="K430" i="25"/>
  <c r="J429" i="25"/>
  <c r="O429" i="25"/>
  <c r="K372" i="5"/>
  <c r="O371" i="5"/>
  <c r="J371" i="5"/>
  <c r="AA356" i="5"/>
  <c r="AB348" i="13"/>
  <c r="AA356" i="25"/>
  <c r="AA356" i="26"/>
  <c r="AA356" i="27"/>
  <c r="AL337" i="38"/>
  <c r="AM337" i="38"/>
  <c r="R347" i="38"/>
  <c r="S347" i="38"/>
  <c r="AR334" i="38"/>
  <c r="AS334" i="38"/>
  <c r="BD328" i="38"/>
  <c r="BE328" i="38"/>
  <c r="AW332" i="38"/>
  <c r="AV332" i="38"/>
  <c r="BS321" i="38"/>
  <c r="BR321" i="38"/>
  <c r="BH326" i="38"/>
  <c r="BI326" i="38"/>
  <c r="BP322" i="38"/>
  <c r="BQ322" i="38"/>
  <c r="BC329" i="38"/>
  <c r="BB329" i="38"/>
  <c r="BT320" i="38"/>
  <c r="BU320" i="38"/>
  <c r="BG327" i="38"/>
  <c r="BF327" i="38"/>
  <c r="CB316" i="38"/>
  <c r="CC316" i="38"/>
  <c r="AF340" i="38"/>
  <c r="AG340" i="38"/>
  <c r="AZ330" i="38"/>
  <c r="BA330" i="38"/>
  <c r="AQ335" i="38"/>
  <c r="AP335" i="38"/>
  <c r="P348" i="38"/>
  <c r="Q348" i="38"/>
  <c r="O349" i="38"/>
  <c r="N349" i="38"/>
  <c r="BV319" i="38"/>
  <c r="BW319" i="38"/>
  <c r="AK338" i="38"/>
  <c r="AJ338" i="38"/>
  <c r="J351" i="38"/>
  <c r="K351" i="38"/>
  <c r="BO323" i="38"/>
  <c r="BN323" i="38"/>
  <c r="AU333" i="38"/>
  <c r="AT333" i="38"/>
  <c r="AI339" i="38"/>
  <c r="AH339" i="38"/>
  <c r="BK325" i="38"/>
  <c r="BJ325" i="38"/>
  <c r="BL324" i="38"/>
  <c r="BM324" i="38"/>
  <c r="AE341" i="38"/>
  <c r="AD341" i="38"/>
  <c r="L350" i="38"/>
  <c r="M350" i="38"/>
  <c r="AO336" i="38"/>
  <c r="AN336" i="38"/>
  <c r="H352" i="38"/>
  <c r="F353" i="38"/>
  <c r="I352" i="38"/>
  <c r="Y344" i="38"/>
  <c r="X344" i="38"/>
  <c r="BX318" i="38"/>
  <c r="BY318" i="38"/>
  <c r="CG314" i="38"/>
  <c r="CF314" i="38"/>
  <c r="CE315" i="38"/>
  <c r="CD315" i="38"/>
  <c r="BZ317" i="38"/>
  <c r="CA317" i="38"/>
  <c r="AY331" i="38"/>
  <c r="AX331" i="38"/>
  <c r="W345" i="38"/>
  <c r="V345" i="38"/>
  <c r="AA343" i="38"/>
  <c r="Z343" i="38"/>
  <c r="Z359" i="5"/>
  <c r="Z359" i="25"/>
  <c r="Z359" i="27"/>
  <c r="E353" i="38"/>
  <c r="AA351" i="13"/>
  <c r="Z359" i="26"/>
  <c r="T346" i="38"/>
  <c r="U346" i="38"/>
  <c r="AB342" i="38"/>
  <c r="AC342" i="38"/>
  <c r="CH350" i="38"/>
  <c r="K365" i="27" l="1"/>
  <c r="O364" i="27"/>
  <c r="J364" i="27"/>
  <c r="O364" i="26"/>
  <c r="K365" i="26"/>
  <c r="J364" i="26"/>
  <c r="K373" i="5"/>
  <c r="O372" i="5"/>
  <c r="J372" i="5"/>
  <c r="K431" i="25"/>
  <c r="O430" i="25"/>
  <c r="J430" i="25"/>
  <c r="AA357" i="5"/>
  <c r="AA357" i="27"/>
  <c r="AB349" i="13"/>
  <c r="AA357" i="26"/>
  <c r="AA357" i="25"/>
  <c r="H353" i="38"/>
  <c r="I353" i="38"/>
  <c r="F354" i="38"/>
  <c r="BQ323" i="38"/>
  <c r="BP323" i="38"/>
  <c r="BF328" i="38"/>
  <c r="BG328" i="38"/>
  <c r="BO324" i="38"/>
  <c r="BN324" i="38"/>
  <c r="W346" i="38"/>
  <c r="V346" i="38"/>
  <c r="AB343" i="38"/>
  <c r="AC343" i="38"/>
  <c r="CF315" i="38"/>
  <c r="CG315" i="38"/>
  <c r="BY319" i="38"/>
  <c r="BX319" i="38"/>
  <c r="BB330" i="38"/>
  <c r="BC330" i="38"/>
  <c r="BV320" i="38"/>
  <c r="BW320" i="38"/>
  <c r="AI340" i="38"/>
  <c r="AH340" i="38"/>
  <c r="BM325" i="38"/>
  <c r="BL325" i="38"/>
  <c r="AU334" i="38"/>
  <c r="AT334" i="38"/>
  <c r="BE329" i="38"/>
  <c r="BD329" i="38"/>
  <c r="BA331" i="38"/>
  <c r="AZ331" i="38"/>
  <c r="M351" i="38"/>
  <c r="L351" i="38"/>
  <c r="S348" i="38"/>
  <c r="R348" i="38"/>
  <c r="CE316" i="38"/>
  <c r="CD316" i="38"/>
  <c r="BS322" i="38"/>
  <c r="BR322" i="38"/>
  <c r="BT321" i="38"/>
  <c r="BU321" i="38"/>
  <c r="K352" i="38"/>
  <c r="J352" i="38"/>
  <c r="AP336" i="38"/>
  <c r="AQ336" i="38"/>
  <c r="Z360" i="5"/>
  <c r="AA352" i="13"/>
  <c r="Z360" i="27"/>
  <c r="Z360" i="25"/>
  <c r="Z360" i="26"/>
  <c r="E354" i="38"/>
  <c r="CA318" i="38"/>
  <c r="BZ318" i="38"/>
  <c r="AJ339" i="38"/>
  <c r="AK339" i="38"/>
  <c r="AL338" i="38"/>
  <c r="AM338" i="38"/>
  <c r="AS335" i="38"/>
  <c r="AR335" i="38"/>
  <c r="BI327" i="38"/>
  <c r="BH327" i="38"/>
  <c r="U347" i="38"/>
  <c r="T347" i="38"/>
  <c r="Q349" i="38"/>
  <c r="P349" i="38"/>
  <c r="X345" i="38"/>
  <c r="Y345" i="38"/>
  <c r="AE342" i="38"/>
  <c r="AD342" i="38"/>
  <c r="AA344" i="38"/>
  <c r="Z344" i="38"/>
  <c r="O350" i="38"/>
  <c r="N350" i="38"/>
  <c r="BJ326" i="38"/>
  <c r="BK326" i="38"/>
  <c r="AY332" i="38"/>
  <c r="AX332" i="38"/>
  <c r="CB317" i="38"/>
  <c r="CC317" i="38"/>
  <c r="AG341" i="38"/>
  <c r="AF341" i="38"/>
  <c r="AW333" i="38"/>
  <c r="AV333" i="38"/>
  <c r="AO337" i="38"/>
  <c r="AN337" i="38"/>
  <c r="CH351" i="38"/>
  <c r="J365" i="27" l="1"/>
  <c r="O365" i="27"/>
  <c r="K366" i="27"/>
  <c r="O365" i="26"/>
  <c r="J365" i="26"/>
  <c r="K366" i="26"/>
  <c r="K432" i="25"/>
  <c r="O431" i="25"/>
  <c r="J431" i="25"/>
  <c r="K374" i="5"/>
  <c r="J373" i="5"/>
  <c r="O373" i="5"/>
  <c r="AA358" i="25"/>
  <c r="AB350" i="13"/>
  <c r="AA358" i="5"/>
  <c r="AA358" i="26"/>
  <c r="AA358" i="27"/>
  <c r="CC318" i="38"/>
  <c r="CB318" i="38"/>
  <c r="AC344" i="38"/>
  <c r="AB344" i="38"/>
  <c r="BM326" i="38"/>
  <c r="BL326" i="38"/>
  <c r="Z345" i="38"/>
  <c r="AA345" i="38"/>
  <c r="W347" i="38"/>
  <c r="V347" i="38"/>
  <c r="BW321" i="38"/>
  <c r="BV321" i="38"/>
  <c r="AH341" i="38"/>
  <c r="AI341" i="38"/>
  <c r="BB331" i="38"/>
  <c r="BC331" i="38"/>
  <c r="BJ327" i="38"/>
  <c r="BK327" i="38"/>
  <c r="CF316" i="38"/>
  <c r="CG316" i="38"/>
  <c r="BG329" i="38"/>
  <c r="BF329" i="38"/>
  <c r="BS323" i="38"/>
  <c r="BR323" i="38"/>
  <c r="P350" i="38"/>
  <c r="Q350" i="38"/>
  <c r="AK340" i="38"/>
  <c r="AJ340" i="38"/>
  <c r="AU335" i="38"/>
  <c r="AT335" i="38"/>
  <c r="AS336" i="38"/>
  <c r="AR336" i="38"/>
  <c r="BY320" i="38"/>
  <c r="BX320" i="38"/>
  <c r="AE343" i="38"/>
  <c r="AD343" i="38"/>
  <c r="S349" i="38"/>
  <c r="R349" i="38"/>
  <c r="BH328" i="38"/>
  <c r="BI328" i="38"/>
  <c r="CD317" i="38"/>
  <c r="CE317" i="38"/>
  <c r="AQ337" i="38"/>
  <c r="AP337" i="38"/>
  <c r="BA332" i="38"/>
  <c r="AZ332" i="38"/>
  <c r="AG342" i="38"/>
  <c r="AF342" i="38"/>
  <c r="Z361" i="27"/>
  <c r="Z361" i="26"/>
  <c r="Z361" i="25"/>
  <c r="Z361" i="5"/>
  <c r="E355" i="38"/>
  <c r="AA353" i="13"/>
  <c r="M352" i="38"/>
  <c r="L352" i="38"/>
  <c r="T348" i="38"/>
  <c r="U348" i="38"/>
  <c r="AV334" i="38"/>
  <c r="AW334" i="38"/>
  <c r="Y346" i="38"/>
  <c r="X346" i="38"/>
  <c r="F355" i="38"/>
  <c r="H354" i="38"/>
  <c r="I354" i="38"/>
  <c r="AM339" i="38"/>
  <c r="AL339" i="38"/>
  <c r="BD330" i="38"/>
  <c r="BE330" i="38"/>
  <c r="BT322" i="38"/>
  <c r="BU322" i="38"/>
  <c r="AX333" i="38"/>
  <c r="AY333" i="38"/>
  <c r="AN338" i="38"/>
  <c r="AO338" i="38"/>
  <c r="N351" i="38"/>
  <c r="O351" i="38"/>
  <c r="BN325" i="38"/>
  <c r="BO325" i="38"/>
  <c r="BZ319" i="38"/>
  <c r="CA319" i="38"/>
  <c r="BP324" i="38"/>
  <c r="BQ324" i="38"/>
  <c r="J353" i="38"/>
  <c r="K353" i="38"/>
  <c r="CH352" i="38"/>
  <c r="J366" i="27" l="1"/>
  <c r="O366" i="27"/>
  <c r="K367" i="27"/>
  <c r="O366" i="26"/>
  <c r="K367" i="26"/>
  <c r="J366" i="26"/>
  <c r="K375" i="5"/>
  <c r="O374" i="5"/>
  <c r="J374" i="5"/>
  <c r="K433" i="25"/>
  <c r="O432" i="25"/>
  <c r="J432" i="25"/>
  <c r="AA359" i="25"/>
  <c r="AB351" i="13"/>
  <c r="AA359" i="5"/>
  <c r="AA359" i="27"/>
  <c r="AA359" i="26"/>
  <c r="BZ320" i="38"/>
  <c r="CA320" i="38"/>
  <c r="CC319" i="38"/>
  <c r="CB319" i="38"/>
  <c r="M353" i="38"/>
  <c r="L353" i="38"/>
  <c r="BS324" i="38"/>
  <c r="BR324" i="38"/>
  <c r="AQ338" i="38"/>
  <c r="AP338" i="38"/>
  <c r="BT323" i="38"/>
  <c r="BU323" i="38"/>
  <c r="AC345" i="38"/>
  <c r="AB345" i="38"/>
  <c r="CF317" i="38"/>
  <c r="CG317" i="38"/>
  <c r="F356" i="38"/>
  <c r="I355" i="38"/>
  <c r="H355" i="38"/>
  <c r="AH342" i="38"/>
  <c r="AI342" i="38"/>
  <c r="AU336" i="38"/>
  <c r="AT336" i="38"/>
  <c r="AK341" i="38"/>
  <c r="AJ341" i="38"/>
  <c r="W348" i="38"/>
  <c r="V348" i="38"/>
  <c r="BE331" i="38"/>
  <c r="BD331" i="38"/>
  <c r="BI329" i="38"/>
  <c r="BH329" i="38"/>
  <c r="BQ325" i="38"/>
  <c r="BP325" i="38"/>
  <c r="Z346" i="38"/>
  <c r="AA346" i="38"/>
  <c r="BJ328" i="38"/>
  <c r="BK328" i="38"/>
  <c r="AL340" i="38"/>
  <c r="AM340" i="38"/>
  <c r="BX321" i="38"/>
  <c r="BY321" i="38"/>
  <c r="AE344" i="38"/>
  <c r="AD344" i="38"/>
  <c r="N352" i="38"/>
  <c r="O352" i="38"/>
  <c r="BN326" i="38"/>
  <c r="BO326" i="38"/>
  <c r="BV322" i="38"/>
  <c r="BW322" i="38"/>
  <c r="Z362" i="25"/>
  <c r="Z362" i="27"/>
  <c r="Z362" i="5"/>
  <c r="E356" i="38"/>
  <c r="AA354" i="13"/>
  <c r="Z362" i="26"/>
  <c r="BC332" i="38"/>
  <c r="BB332" i="38"/>
  <c r="U349" i="38"/>
  <c r="T349" i="38"/>
  <c r="K354" i="38"/>
  <c r="J354" i="38"/>
  <c r="AV335" i="38"/>
  <c r="AW335" i="38"/>
  <c r="Q351" i="38"/>
  <c r="P351" i="38"/>
  <c r="BG330" i="38"/>
  <c r="BF330" i="38"/>
  <c r="X347" i="38"/>
  <c r="Y347" i="38"/>
  <c r="CE318" i="38"/>
  <c r="CD318" i="38"/>
  <c r="BA333" i="38"/>
  <c r="AZ333" i="38"/>
  <c r="AN339" i="38"/>
  <c r="AO339" i="38"/>
  <c r="AY334" i="38"/>
  <c r="AX334" i="38"/>
  <c r="AR337" i="38"/>
  <c r="AS337" i="38"/>
  <c r="AF343" i="38"/>
  <c r="AG343" i="38"/>
  <c r="S350" i="38"/>
  <c r="R350" i="38"/>
  <c r="BL327" i="38"/>
  <c r="BM327" i="38"/>
  <c r="CH353" i="38"/>
  <c r="O367" i="27" l="1"/>
  <c r="K368" i="27"/>
  <c r="J367" i="27"/>
  <c r="J367" i="26"/>
  <c r="O367" i="26"/>
  <c r="K368" i="26"/>
  <c r="K434" i="25"/>
  <c r="O433" i="25"/>
  <c r="J433" i="25"/>
  <c r="K376" i="5"/>
  <c r="J375" i="5"/>
  <c r="O375" i="5"/>
  <c r="AA360" i="25"/>
  <c r="AA360" i="5"/>
  <c r="AA360" i="26"/>
  <c r="AB352" i="13"/>
  <c r="AA360" i="27"/>
  <c r="AX335" i="38"/>
  <c r="AY335" i="38"/>
  <c r="BK329" i="38"/>
  <c r="BJ329" i="38"/>
  <c r="T350" i="38"/>
  <c r="U350" i="38"/>
  <c r="AP339" i="38"/>
  <c r="AQ339" i="38"/>
  <c r="BX322" i="38"/>
  <c r="BY322" i="38"/>
  <c r="BZ321" i="38"/>
  <c r="CA321" i="38"/>
  <c r="BT324" i="38"/>
  <c r="BU324" i="38"/>
  <c r="BP326" i="38"/>
  <c r="BQ326" i="38"/>
  <c r="BG331" i="38"/>
  <c r="BF331" i="38"/>
  <c r="BC333" i="38"/>
  <c r="BB333" i="38"/>
  <c r="AV336" i="38"/>
  <c r="AW336" i="38"/>
  <c r="O353" i="38"/>
  <c r="N353" i="38"/>
  <c r="V349" i="38"/>
  <c r="W349" i="38"/>
  <c r="P352" i="38"/>
  <c r="Q352" i="38"/>
  <c r="BL328" i="38"/>
  <c r="BM328" i="38"/>
  <c r="AJ342" i="38"/>
  <c r="AK342" i="38"/>
  <c r="CD319" i="38"/>
  <c r="CE319" i="38"/>
  <c r="AI343" i="38"/>
  <c r="AH343" i="38"/>
  <c r="Z363" i="5"/>
  <c r="Z363" i="25"/>
  <c r="Z363" i="27"/>
  <c r="Z363" i="26"/>
  <c r="AA355" i="13"/>
  <c r="E357" i="38"/>
  <c r="AD345" i="38"/>
  <c r="AE345" i="38"/>
  <c r="AU337" i="38"/>
  <c r="AT337" i="38"/>
  <c r="BI330" i="38"/>
  <c r="BH330" i="38"/>
  <c r="AZ334" i="38"/>
  <c r="BA334" i="38"/>
  <c r="AG344" i="38"/>
  <c r="AF344" i="38"/>
  <c r="Y348" i="38"/>
  <c r="X348" i="38"/>
  <c r="J355" i="38"/>
  <c r="K355" i="38"/>
  <c r="BV323" i="38"/>
  <c r="BW323" i="38"/>
  <c r="AN340" i="38"/>
  <c r="AO340" i="38"/>
  <c r="CF318" i="38"/>
  <c r="CG318" i="38"/>
  <c r="BO327" i="38"/>
  <c r="BN327" i="38"/>
  <c r="AA347" i="38"/>
  <c r="Z347" i="38"/>
  <c r="S351" i="38"/>
  <c r="R351" i="38"/>
  <c r="BD332" i="38"/>
  <c r="BE332" i="38"/>
  <c r="AC346" i="38"/>
  <c r="AB346" i="38"/>
  <c r="AR338" i="38"/>
  <c r="AS338" i="38"/>
  <c r="M354" i="38"/>
  <c r="L354" i="38"/>
  <c r="BR325" i="38"/>
  <c r="BS325" i="38"/>
  <c r="AM341" i="38"/>
  <c r="AL341" i="38"/>
  <c r="I356" i="38"/>
  <c r="F357" i="38"/>
  <c r="H356" i="38"/>
  <c r="CB320" i="38"/>
  <c r="CC320" i="38"/>
  <c r="CH354" i="38"/>
  <c r="O368" i="27" l="1"/>
  <c r="K369" i="27"/>
  <c r="J368" i="27"/>
  <c r="O368" i="26"/>
  <c r="J368" i="26"/>
  <c r="K369" i="26"/>
  <c r="K377" i="5"/>
  <c r="J376" i="5"/>
  <c r="O376" i="5"/>
  <c r="K435" i="25"/>
  <c r="J434" i="25"/>
  <c r="O434" i="25"/>
  <c r="AA361" i="27"/>
  <c r="AA361" i="26"/>
  <c r="AB353" i="13"/>
  <c r="AA361" i="5"/>
  <c r="AA361" i="25"/>
  <c r="AU338" i="38"/>
  <c r="AT338" i="38"/>
  <c r="BX323" i="38"/>
  <c r="BY323" i="38"/>
  <c r="BR326" i="38"/>
  <c r="BS326" i="38"/>
  <c r="H357" i="38"/>
  <c r="I357" i="38"/>
  <c r="F358" i="38"/>
  <c r="AC347" i="38"/>
  <c r="AB347" i="38"/>
  <c r="P353" i="38"/>
  <c r="Q353" i="38"/>
  <c r="BO328" i="38"/>
  <c r="BN328" i="38"/>
  <c r="AX336" i="38"/>
  <c r="AY336" i="38"/>
  <c r="BW324" i="38"/>
  <c r="BV324" i="38"/>
  <c r="W350" i="38"/>
  <c r="V350" i="38"/>
  <c r="AM342" i="38"/>
  <c r="AL342" i="38"/>
  <c r="AD346" i="38"/>
  <c r="AE346" i="38"/>
  <c r="AA348" i="38"/>
  <c r="Z348" i="38"/>
  <c r="AF345" i="38"/>
  <c r="AG345" i="38"/>
  <c r="AK343" i="38"/>
  <c r="AJ343" i="38"/>
  <c r="BE333" i="38"/>
  <c r="BD333" i="38"/>
  <c r="BL329" i="38"/>
  <c r="BM329" i="38"/>
  <c r="AS339" i="38"/>
  <c r="AR339" i="38"/>
  <c r="L355" i="38"/>
  <c r="M355" i="38"/>
  <c r="BU325" i="38"/>
  <c r="BT325" i="38"/>
  <c r="BG332" i="38"/>
  <c r="BF332" i="38"/>
  <c r="Z364" i="5"/>
  <c r="AA356" i="13"/>
  <c r="Z364" i="27"/>
  <c r="Z364" i="26"/>
  <c r="E358" i="38"/>
  <c r="Z364" i="25"/>
  <c r="R352" i="38"/>
  <c r="S352" i="38"/>
  <c r="CC321" i="38"/>
  <c r="CB321" i="38"/>
  <c r="BP327" i="38"/>
  <c r="BQ327" i="38"/>
  <c r="CD320" i="38"/>
  <c r="CE320" i="38"/>
  <c r="O354" i="38"/>
  <c r="N354" i="38"/>
  <c r="U351" i="38"/>
  <c r="T351" i="38"/>
  <c r="AI344" i="38"/>
  <c r="AH344" i="38"/>
  <c r="BC334" i="38"/>
  <c r="BB334" i="38"/>
  <c r="BI331" i="38"/>
  <c r="BH331" i="38"/>
  <c r="AW337" i="38"/>
  <c r="AV337" i="38"/>
  <c r="AO341" i="38"/>
  <c r="AN341" i="38"/>
  <c r="K356" i="38"/>
  <c r="J356" i="38"/>
  <c r="AQ340" i="38"/>
  <c r="AP340" i="38"/>
  <c r="BK330" i="38"/>
  <c r="BJ330" i="38"/>
  <c r="CG319" i="38"/>
  <c r="CF319" i="38"/>
  <c r="Y349" i="38"/>
  <c r="X349" i="38"/>
  <c r="CA322" i="38"/>
  <c r="BZ322" i="38"/>
  <c r="AZ335" i="38"/>
  <c r="BA335" i="38"/>
  <c r="CH355" i="38"/>
  <c r="J369" i="27" l="1"/>
  <c r="O369" i="27"/>
  <c r="K370" i="27"/>
  <c r="O369" i="26"/>
  <c r="K370" i="26"/>
  <c r="J369" i="26"/>
  <c r="K378" i="5"/>
  <c r="O377" i="5"/>
  <c r="J377" i="5"/>
  <c r="K436" i="25"/>
  <c r="O435" i="25"/>
  <c r="J435" i="25"/>
  <c r="AA362" i="27"/>
  <c r="AA362" i="26"/>
  <c r="AA362" i="25"/>
  <c r="AA362" i="5"/>
  <c r="AB354" i="13"/>
  <c r="AA349" i="38"/>
  <c r="Z349" i="38"/>
  <c r="BQ328" i="38"/>
  <c r="BP328" i="38"/>
  <c r="CB322" i="38"/>
  <c r="CC322" i="38"/>
  <c r="AS340" i="38"/>
  <c r="AR340" i="38"/>
  <c r="AK344" i="38"/>
  <c r="AJ344" i="38"/>
  <c r="AA357" i="13"/>
  <c r="Z365" i="26"/>
  <c r="E359" i="38"/>
  <c r="Z365" i="25"/>
  <c r="Z365" i="5"/>
  <c r="Z365" i="27"/>
  <c r="AF346" i="38"/>
  <c r="AG346" i="38"/>
  <c r="AZ336" i="38"/>
  <c r="BA336" i="38"/>
  <c r="M356" i="38"/>
  <c r="L356" i="38"/>
  <c r="K357" i="38"/>
  <c r="J357" i="38"/>
  <c r="CE321" i="38"/>
  <c r="CD321" i="38"/>
  <c r="AU339" i="38"/>
  <c r="AT339" i="38"/>
  <c r="X350" i="38"/>
  <c r="Y350" i="38"/>
  <c r="BT326" i="38"/>
  <c r="BU326" i="38"/>
  <c r="AL343" i="38"/>
  <c r="AM343" i="38"/>
  <c r="P354" i="38"/>
  <c r="Q354" i="38"/>
  <c r="AH345" i="38"/>
  <c r="AI345" i="38"/>
  <c r="R353" i="38"/>
  <c r="S353" i="38"/>
  <c r="BR327" i="38"/>
  <c r="BS327" i="38"/>
  <c r="AO342" i="38"/>
  <c r="AN342" i="38"/>
  <c r="V351" i="38"/>
  <c r="W351" i="38"/>
  <c r="BL330" i="38"/>
  <c r="BM330" i="38"/>
  <c r="AY337" i="38"/>
  <c r="AX337" i="38"/>
  <c r="U352" i="38"/>
  <c r="T352" i="38"/>
  <c r="BI332" i="38"/>
  <c r="BH332" i="38"/>
  <c r="AB348" i="38"/>
  <c r="AC348" i="38"/>
  <c r="BX324" i="38"/>
  <c r="BY324" i="38"/>
  <c r="AE347" i="38"/>
  <c r="AD347" i="38"/>
  <c r="BZ323" i="38"/>
  <c r="CA323" i="38"/>
  <c r="N355" i="38"/>
  <c r="O355" i="38"/>
  <c r="AP341" i="38"/>
  <c r="AQ341" i="38"/>
  <c r="BB335" i="38"/>
  <c r="BC335" i="38"/>
  <c r="BE334" i="38"/>
  <c r="BD334" i="38"/>
  <c r="BO329" i="38"/>
  <c r="BN329" i="38"/>
  <c r="AV338" i="38"/>
  <c r="AW338" i="38"/>
  <c r="BJ331" i="38"/>
  <c r="BK331" i="38"/>
  <c r="CG320" i="38"/>
  <c r="CF320" i="38"/>
  <c r="BW325" i="38"/>
  <c r="BV325" i="38"/>
  <c r="BG333" i="38"/>
  <c r="BF333" i="38"/>
  <c r="H358" i="38"/>
  <c r="F359" i="38"/>
  <c r="I358" i="38"/>
  <c r="CH356" i="38"/>
  <c r="K371" i="27" l="1"/>
  <c r="J370" i="27"/>
  <c r="O370" i="27"/>
  <c r="O370" i="26"/>
  <c r="J370" i="26"/>
  <c r="K371" i="26"/>
  <c r="K437" i="25"/>
  <c r="O436" i="25"/>
  <c r="J436" i="25"/>
  <c r="K379" i="5"/>
  <c r="J378" i="5"/>
  <c r="O378" i="5"/>
  <c r="AA363" i="5"/>
  <c r="AA363" i="25"/>
  <c r="AA363" i="27"/>
  <c r="AA363" i="26"/>
  <c r="AB355" i="13"/>
  <c r="K358" i="38"/>
  <c r="J358" i="38"/>
  <c r="BI333" i="38"/>
  <c r="BH333" i="38"/>
  <c r="P355" i="38"/>
  <c r="Q355" i="38"/>
  <c r="AE348" i="38"/>
  <c r="AD348" i="38"/>
  <c r="BN330" i="38"/>
  <c r="BO330" i="38"/>
  <c r="U353" i="38"/>
  <c r="T353" i="38"/>
  <c r="BV326" i="38"/>
  <c r="BW326" i="38"/>
  <c r="AT340" i="38"/>
  <c r="AU340" i="38"/>
  <c r="AK345" i="38"/>
  <c r="AJ345" i="38"/>
  <c r="AF347" i="38"/>
  <c r="AG347" i="38"/>
  <c r="W352" i="38"/>
  <c r="V352" i="38"/>
  <c r="AP342" i="38"/>
  <c r="AQ342" i="38"/>
  <c r="AV339" i="38"/>
  <c r="AW339" i="38"/>
  <c r="Z366" i="25"/>
  <c r="AA358" i="13"/>
  <c r="E360" i="38"/>
  <c r="Z366" i="27"/>
  <c r="Z366" i="26"/>
  <c r="Z366" i="5"/>
  <c r="CD322" i="38"/>
  <c r="CE322" i="38"/>
  <c r="BM331" i="38"/>
  <c r="BL331" i="38"/>
  <c r="BD335" i="38"/>
  <c r="BE335" i="38"/>
  <c r="S354" i="38"/>
  <c r="R354" i="38"/>
  <c r="BB336" i="38"/>
  <c r="BC336" i="38"/>
  <c r="BS328" i="38"/>
  <c r="BR328" i="38"/>
  <c r="N356" i="38"/>
  <c r="O356" i="38"/>
  <c r="BY325" i="38"/>
  <c r="BX325" i="38"/>
  <c r="AA350" i="38"/>
  <c r="Z350" i="38"/>
  <c r="AZ337" i="38"/>
  <c r="BA337" i="38"/>
  <c r="CF321" i="38"/>
  <c r="CG321" i="38"/>
  <c r="BG334" i="38"/>
  <c r="BF334" i="38"/>
  <c r="Y351" i="38"/>
  <c r="X351" i="38"/>
  <c r="H359" i="38"/>
  <c r="I359" i="38"/>
  <c r="F360" i="38"/>
  <c r="AY338" i="38"/>
  <c r="AX338" i="38"/>
  <c r="AS341" i="38"/>
  <c r="AR341" i="38"/>
  <c r="BZ324" i="38"/>
  <c r="CA324" i="38"/>
  <c r="BT327" i="38"/>
  <c r="BU327" i="38"/>
  <c r="AO343" i="38"/>
  <c r="AN343" i="38"/>
  <c r="AH346" i="38"/>
  <c r="AI346" i="38"/>
  <c r="AM344" i="38"/>
  <c r="AL344" i="38"/>
  <c r="AB349" i="38"/>
  <c r="AC349" i="38"/>
  <c r="BK332" i="38"/>
  <c r="BJ332" i="38"/>
  <c r="CB323" i="38"/>
  <c r="CC323" i="38"/>
  <c r="BP329" i="38"/>
  <c r="BQ329" i="38"/>
  <c r="L357" i="38"/>
  <c r="M357" i="38"/>
  <c r="CH357" i="38"/>
  <c r="J371" i="27" l="1"/>
  <c r="K372" i="27"/>
  <c r="O371" i="27"/>
  <c r="K372" i="26"/>
  <c r="O371" i="26"/>
  <c r="J371" i="26"/>
  <c r="K380" i="5"/>
  <c r="J379" i="5"/>
  <c r="O379" i="5"/>
  <c r="K438" i="25"/>
  <c r="O437" i="25"/>
  <c r="J437" i="25"/>
  <c r="AA364" i="25"/>
  <c r="AA364" i="5"/>
  <c r="AB356" i="13"/>
  <c r="AA364" i="27"/>
  <c r="AA364" i="26"/>
  <c r="AS342" i="38"/>
  <c r="AR342" i="38"/>
  <c r="AD349" i="38"/>
  <c r="AE349" i="38"/>
  <c r="BL332" i="38"/>
  <c r="BM332" i="38"/>
  <c r="AQ343" i="38"/>
  <c r="AP343" i="38"/>
  <c r="BA338" i="38"/>
  <c r="AZ338" i="38"/>
  <c r="AF348" i="38"/>
  <c r="AG348" i="38"/>
  <c r="P356" i="38"/>
  <c r="Q356" i="38"/>
  <c r="BW327" i="38"/>
  <c r="BV327" i="38"/>
  <c r="BU328" i="38"/>
  <c r="BT328" i="38"/>
  <c r="BN331" i="38"/>
  <c r="BO331" i="38"/>
  <c r="BY326" i="38"/>
  <c r="BX326" i="38"/>
  <c r="S355" i="38"/>
  <c r="R355" i="38"/>
  <c r="AW340" i="38"/>
  <c r="AV340" i="38"/>
  <c r="Y352" i="38"/>
  <c r="X352" i="38"/>
  <c r="AO344" i="38"/>
  <c r="AN344" i="38"/>
  <c r="K359" i="38"/>
  <c r="J359" i="38"/>
  <c r="BB337" i="38"/>
  <c r="BC337" i="38"/>
  <c r="W353" i="38"/>
  <c r="V353" i="38"/>
  <c r="BK333" i="38"/>
  <c r="BJ333" i="38"/>
  <c r="BF335" i="38"/>
  <c r="BG335" i="38"/>
  <c r="O357" i="38"/>
  <c r="N357" i="38"/>
  <c r="BR329" i="38"/>
  <c r="BS329" i="38"/>
  <c r="CB324" i="38"/>
  <c r="CC324" i="38"/>
  <c r="AA351" i="38"/>
  <c r="Z351" i="38"/>
  <c r="AC350" i="38"/>
  <c r="AB350" i="38"/>
  <c r="AH347" i="38"/>
  <c r="AI347" i="38"/>
  <c r="H360" i="38"/>
  <c r="F361" i="38"/>
  <c r="I360" i="38"/>
  <c r="Z367" i="5"/>
  <c r="Z367" i="25"/>
  <c r="AA359" i="13"/>
  <c r="Z367" i="26"/>
  <c r="Z367" i="27"/>
  <c r="E361" i="38"/>
  <c r="AU341" i="38"/>
  <c r="AT341" i="38"/>
  <c r="BD336" i="38"/>
  <c r="BE336" i="38"/>
  <c r="CF322" i="38"/>
  <c r="CG322" i="38"/>
  <c r="AM345" i="38"/>
  <c r="AL345" i="38"/>
  <c r="L358" i="38"/>
  <c r="M358" i="38"/>
  <c r="CE323" i="38"/>
  <c r="CD323" i="38"/>
  <c r="AJ346" i="38"/>
  <c r="AK346" i="38"/>
  <c r="BI334" i="38"/>
  <c r="BH334" i="38"/>
  <c r="CA325" i="38"/>
  <c r="BZ325" i="38"/>
  <c r="T354" i="38"/>
  <c r="U354" i="38"/>
  <c r="AY339" i="38"/>
  <c r="AX339" i="38"/>
  <c r="BQ330" i="38"/>
  <c r="BP330" i="38"/>
  <c r="CH358" i="38"/>
  <c r="O372" i="27" l="1"/>
  <c r="K373" i="27"/>
  <c r="J372" i="27"/>
  <c r="J372" i="26"/>
  <c r="O372" i="26"/>
  <c r="K373" i="26"/>
  <c r="K381" i="5"/>
  <c r="J380" i="5"/>
  <c r="O380" i="5"/>
  <c r="K439" i="25"/>
  <c r="J438" i="25"/>
  <c r="O438" i="25"/>
  <c r="AA365" i="27"/>
  <c r="AA365" i="5"/>
  <c r="AB357" i="13"/>
  <c r="AA365" i="26"/>
  <c r="AA365" i="25"/>
  <c r="BG336" i="38"/>
  <c r="BF336" i="38"/>
  <c r="CA326" i="38"/>
  <c r="BZ326" i="38"/>
  <c r="AZ339" i="38"/>
  <c r="BA339" i="38"/>
  <c r="AM346" i="38"/>
  <c r="AL346" i="38"/>
  <c r="AJ347" i="38"/>
  <c r="AK347" i="38"/>
  <c r="BU329" i="38"/>
  <c r="BT329" i="38"/>
  <c r="L359" i="38"/>
  <c r="M359" i="38"/>
  <c r="U355" i="38"/>
  <c r="T355" i="38"/>
  <c r="BX327" i="38"/>
  <c r="BY327" i="38"/>
  <c r="AS343" i="38"/>
  <c r="AR343" i="38"/>
  <c r="CF323" i="38"/>
  <c r="CG323" i="38"/>
  <c r="AB351" i="38"/>
  <c r="AC351" i="38"/>
  <c r="R356" i="38"/>
  <c r="S356" i="38"/>
  <c r="BN332" i="38"/>
  <c r="BO332" i="38"/>
  <c r="AQ344" i="38"/>
  <c r="AP344" i="38"/>
  <c r="BH335" i="38"/>
  <c r="BI335" i="38"/>
  <c r="AA352" i="38"/>
  <c r="Z352" i="38"/>
  <c r="P357" i="38"/>
  <c r="Q357" i="38"/>
  <c r="AW341" i="38"/>
  <c r="AV341" i="38"/>
  <c r="N358" i="38"/>
  <c r="O358" i="38"/>
  <c r="BS330" i="38"/>
  <c r="BR330" i="38"/>
  <c r="BK334" i="38"/>
  <c r="BJ334" i="38"/>
  <c r="AN345" i="38"/>
  <c r="AO345" i="38"/>
  <c r="Z368" i="5"/>
  <c r="AA360" i="13"/>
  <c r="Z368" i="27"/>
  <c r="E362" i="38"/>
  <c r="Z368" i="25"/>
  <c r="Z368" i="26"/>
  <c r="F362" i="38"/>
  <c r="H361" i="38"/>
  <c r="I361" i="38"/>
  <c r="BM333" i="38"/>
  <c r="BL333" i="38"/>
  <c r="BP331" i="38"/>
  <c r="BQ331" i="38"/>
  <c r="AI348" i="38"/>
  <c r="AH348" i="38"/>
  <c r="AF349" i="38"/>
  <c r="AG349" i="38"/>
  <c r="AE350" i="38"/>
  <c r="AD350" i="38"/>
  <c r="W354" i="38"/>
  <c r="V354" i="38"/>
  <c r="J360" i="38"/>
  <c r="K360" i="38"/>
  <c r="CE324" i="38"/>
  <c r="CD324" i="38"/>
  <c r="AX340" i="38"/>
  <c r="AY340" i="38"/>
  <c r="BV328" i="38"/>
  <c r="BW328" i="38"/>
  <c r="BB338" i="38"/>
  <c r="BC338" i="38"/>
  <c r="AT342" i="38"/>
  <c r="AU342" i="38"/>
  <c r="CB325" i="38"/>
  <c r="CC325" i="38"/>
  <c r="X353" i="38"/>
  <c r="Y353" i="38"/>
  <c r="BD337" i="38"/>
  <c r="BE337" i="38"/>
  <c r="O373" i="27" l="1"/>
  <c r="K374" i="27"/>
  <c r="J373" i="27"/>
  <c r="O373" i="26"/>
  <c r="J373" i="26"/>
  <c r="K374" i="26"/>
  <c r="K440" i="25"/>
  <c r="J439" i="25"/>
  <c r="O439" i="25"/>
  <c r="K382" i="5"/>
  <c r="J381" i="5"/>
  <c r="O381" i="5"/>
  <c r="AH349" i="38"/>
  <c r="AI349" i="38"/>
  <c r="AE351" i="38"/>
  <c r="AD351" i="38"/>
  <c r="AX341" i="38"/>
  <c r="AY341" i="38"/>
  <c r="AA353" i="38"/>
  <c r="Z353" i="38"/>
  <c r="CF324" i="38"/>
  <c r="CG324" i="38"/>
  <c r="W355" i="38"/>
  <c r="V355" i="38"/>
  <c r="AO346" i="38"/>
  <c r="AN346" i="38"/>
  <c r="BE338" i="38"/>
  <c r="BD338" i="38"/>
  <c r="AQ345" i="38"/>
  <c r="AP345" i="38"/>
  <c r="O359" i="38"/>
  <c r="N359" i="38"/>
  <c r="BC339" i="38"/>
  <c r="BB339" i="38"/>
  <c r="AV342" i="38"/>
  <c r="AW342" i="38"/>
  <c r="BK335" i="38"/>
  <c r="BJ335" i="38"/>
  <c r="AR344" i="38"/>
  <c r="AS344" i="38"/>
  <c r="X354" i="38"/>
  <c r="Y354" i="38"/>
  <c r="BL334" i="38"/>
  <c r="BM334" i="38"/>
  <c r="AU343" i="38"/>
  <c r="AT343" i="38"/>
  <c r="BW329" i="38"/>
  <c r="BV329" i="38"/>
  <c r="CB326" i="38"/>
  <c r="CC326" i="38"/>
  <c r="J361" i="38"/>
  <c r="K361" i="38"/>
  <c r="I362" i="38"/>
  <c r="H362" i="38"/>
  <c r="F363" i="38"/>
  <c r="BX328" i="38"/>
  <c r="BY328" i="38"/>
  <c r="BR331" i="38"/>
  <c r="BS331" i="38"/>
  <c r="S357" i="38"/>
  <c r="R357" i="38"/>
  <c r="BQ332" i="38"/>
  <c r="BP332" i="38"/>
  <c r="P358" i="38"/>
  <c r="Q358" i="38"/>
  <c r="AK348" i="38"/>
  <c r="AJ348" i="38"/>
  <c r="BF337" i="38"/>
  <c r="BG337" i="38"/>
  <c r="AF350" i="38"/>
  <c r="AG350" i="38"/>
  <c r="BO333" i="38"/>
  <c r="BN333" i="38"/>
  <c r="Z369" i="27"/>
  <c r="Z369" i="26"/>
  <c r="Z369" i="25"/>
  <c r="Z369" i="5"/>
  <c r="E363" i="38"/>
  <c r="AA361" i="13"/>
  <c r="BU330" i="38"/>
  <c r="BT330" i="38"/>
  <c r="AB352" i="38"/>
  <c r="AC352" i="38"/>
  <c r="BI336" i="38"/>
  <c r="BH336" i="38"/>
  <c r="L360" i="38"/>
  <c r="M360" i="38"/>
  <c r="CD325" i="38"/>
  <c r="CE325" i="38"/>
  <c r="BA340" i="38"/>
  <c r="AZ340" i="38"/>
  <c r="U356" i="38"/>
  <c r="T356" i="38"/>
  <c r="CA327" i="38"/>
  <c r="BZ327" i="38"/>
  <c r="AM347" i="38"/>
  <c r="AL347" i="38"/>
  <c r="CH359" i="38"/>
  <c r="K375" i="27" l="1"/>
  <c r="J374" i="27"/>
  <c r="O374" i="27"/>
  <c r="K375" i="26"/>
  <c r="J374" i="26"/>
  <c r="O374" i="26"/>
  <c r="AA366" i="27"/>
  <c r="AA366" i="26"/>
  <c r="AA366" i="5"/>
  <c r="AB358" i="13"/>
  <c r="AA366" i="25"/>
  <c r="K383" i="5"/>
  <c r="O382" i="5"/>
  <c r="J382" i="5"/>
  <c r="K441" i="25"/>
  <c r="O440" i="25"/>
  <c r="J440" i="25"/>
  <c r="Z370" i="25"/>
  <c r="E364" i="38"/>
  <c r="Z370" i="27"/>
  <c r="Z370" i="5"/>
  <c r="AA362" i="13"/>
  <c r="Z370" i="26"/>
  <c r="J362" i="38"/>
  <c r="K362" i="38"/>
  <c r="T357" i="38"/>
  <c r="U357" i="38"/>
  <c r="AQ346" i="38"/>
  <c r="AP346" i="38"/>
  <c r="BB340" i="38"/>
  <c r="BC340" i="38"/>
  <c r="CB327" i="38"/>
  <c r="CC327" i="38"/>
  <c r="O360" i="38"/>
  <c r="N360" i="38"/>
  <c r="BR332" i="38"/>
  <c r="BS332" i="38"/>
  <c r="F364" i="38"/>
  <c r="H363" i="38"/>
  <c r="I363" i="38"/>
  <c r="AT344" i="38"/>
  <c r="AU344" i="38"/>
  <c r="BF338" i="38"/>
  <c r="BG338" i="38"/>
  <c r="AC353" i="38"/>
  <c r="AB353" i="38"/>
  <c r="AS345" i="38"/>
  <c r="AR345" i="38"/>
  <c r="BI337" i="38"/>
  <c r="BH337" i="38"/>
  <c r="AZ341" i="38"/>
  <c r="BA341" i="38"/>
  <c r="AM348" i="38"/>
  <c r="AL348" i="38"/>
  <c r="M361" i="38"/>
  <c r="L361" i="38"/>
  <c r="BN334" i="38"/>
  <c r="BO334" i="38"/>
  <c r="AX342" i="38"/>
  <c r="AY342" i="38"/>
  <c r="Y355" i="38"/>
  <c r="X355" i="38"/>
  <c r="AF351" i="38"/>
  <c r="AG351" i="38"/>
  <c r="BK336" i="38"/>
  <c r="BJ336" i="38"/>
  <c r="AH350" i="38"/>
  <c r="AI350" i="38"/>
  <c r="AD352" i="38"/>
  <c r="AE352" i="38"/>
  <c r="AO347" i="38"/>
  <c r="AN347" i="38"/>
  <c r="BW330" i="38"/>
  <c r="BV330" i="38"/>
  <c r="BU331" i="38"/>
  <c r="BT331" i="38"/>
  <c r="BD339" i="38"/>
  <c r="BE339" i="38"/>
  <c r="BL335" i="38"/>
  <c r="BM335" i="38"/>
  <c r="CG325" i="38"/>
  <c r="CF325" i="38"/>
  <c r="BP333" i="38"/>
  <c r="BQ333" i="38"/>
  <c r="CE326" i="38"/>
  <c r="CD326" i="38"/>
  <c r="AA354" i="38"/>
  <c r="Z354" i="38"/>
  <c r="W356" i="38"/>
  <c r="V356" i="38"/>
  <c r="AV343" i="38"/>
  <c r="AW343" i="38"/>
  <c r="S358" i="38"/>
  <c r="R358" i="38"/>
  <c r="BZ328" i="38"/>
  <c r="CA328" i="38"/>
  <c r="BY329" i="38"/>
  <c r="BX329" i="38"/>
  <c r="P359" i="38"/>
  <c r="Q359" i="38"/>
  <c r="AJ349" i="38"/>
  <c r="AK349" i="38"/>
  <c r="CH360" i="38"/>
  <c r="J375" i="27" l="1"/>
  <c r="K376" i="27"/>
  <c r="O375" i="27"/>
  <c r="O375" i="26"/>
  <c r="K376" i="26"/>
  <c r="J375" i="26"/>
  <c r="AA367" i="26"/>
  <c r="AA367" i="27"/>
  <c r="AB359" i="13"/>
  <c r="AA367" i="25"/>
  <c r="AA367" i="5"/>
  <c r="K384" i="5"/>
  <c r="J383" i="5"/>
  <c r="O383" i="5"/>
  <c r="K442" i="25"/>
  <c r="O441" i="25"/>
  <c r="J441" i="25"/>
  <c r="BK337" i="38"/>
  <c r="BJ337" i="38"/>
  <c r="AV344" i="38"/>
  <c r="AW344" i="38"/>
  <c r="S359" i="38"/>
  <c r="R359" i="38"/>
  <c r="AY343" i="38"/>
  <c r="AX343" i="38"/>
  <c r="BR333" i="38"/>
  <c r="BS333" i="38"/>
  <c r="AJ350" i="38"/>
  <c r="AK350" i="38"/>
  <c r="BA342" i="38"/>
  <c r="AZ342" i="38"/>
  <c r="BC341" i="38"/>
  <c r="BB341" i="38"/>
  <c r="BH338" i="38"/>
  <c r="BI338" i="38"/>
  <c r="CD327" i="38"/>
  <c r="CE327" i="38"/>
  <c r="M362" i="38"/>
  <c r="L362" i="38"/>
  <c r="BZ329" i="38"/>
  <c r="CA329" i="38"/>
  <c r="AQ347" i="38"/>
  <c r="AP347" i="38"/>
  <c r="N361" i="38"/>
  <c r="O361" i="38"/>
  <c r="AT345" i="38"/>
  <c r="AU345" i="38"/>
  <c r="AR346" i="38"/>
  <c r="AS346" i="38"/>
  <c r="BL336" i="38"/>
  <c r="BM336" i="38"/>
  <c r="BO335" i="38"/>
  <c r="BN335" i="38"/>
  <c r="K363" i="38"/>
  <c r="J363" i="38"/>
  <c r="X356" i="38"/>
  <c r="Y356" i="38"/>
  <c r="CC328" i="38"/>
  <c r="CB328" i="38"/>
  <c r="AH351" i="38"/>
  <c r="AI351" i="38"/>
  <c r="U358" i="38"/>
  <c r="T358" i="38"/>
  <c r="CF326" i="38"/>
  <c r="CG326" i="38"/>
  <c r="AA355" i="38"/>
  <c r="Z355" i="38"/>
  <c r="AN348" i="38"/>
  <c r="AO348" i="38"/>
  <c r="AD353" i="38"/>
  <c r="AE353" i="38"/>
  <c r="I364" i="38"/>
  <c r="F365" i="38"/>
  <c r="H364" i="38"/>
  <c r="Q360" i="38"/>
  <c r="P360" i="38"/>
  <c r="BX330" i="38"/>
  <c r="BY330" i="38"/>
  <c r="BQ334" i="38"/>
  <c r="BP334" i="38"/>
  <c r="AB354" i="38"/>
  <c r="AC354" i="38"/>
  <c r="AL349" i="38"/>
  <c r="AM349" i="38"/>
  <c r="BG339" i="38"/>
  <c r="BF339" i="38"/>
  <c r="AF352" i="38"/>
  <c r="AG352" i="38"/>
  <c r="W357" i="38"/>
  <c r="V357" i="38"/>
  <c r="Z371" i="5"/>
  <c r="AA363" i="13"/>
  <c r="E365" i="38"/>
  <c r="Z371" i="26"/>
  <c r="Z371" i="25"/>
  <c r="Z371" i="27"/>
  <c r="BE340" i="38"/>
  <c r="BD340" i="38"/>
  <c r="BW331" i="38"/>
  <c r="BV331" i="38"/>
  <c r="BT332" i="38"/>
  <c r="BU332" i="38"/>
  <c r="CH361" i="38"/>
  <c r="J376" i="27" l="1"/>
  <c r="K377" i="27"/>
  <c r="O376" i="27"/>
  <c r="O376" i="26"/>
  <c r="K377" i="26"/>
  <c r="J376" i="26"/>
  <c r="AA368" i="26"/>
  <c r="AB360" i="13"/>
  <c r="AA368" i="5"/>
  <c r="AA368" i="27"/>
  <c r="AA368" i="25"/>
  <c r="K443" i="25"/>
  <c r="J442" i="25"/>
  <c r="O442" i="25"/>
  <c r="K385" i="5"/>
  <c r="J384" i="5"/>
  <c r="O384" i="5"/>
  <c r="CE328" i="38"/>
  <c r="CD328" i="38"/>
  <c r="X357" i="38"/>
  <c r="Y357" i="38"/>
  <c r="R360" i="38"/>
  <c r="S360" i="38"/>
  <c r="AP348" i="38"/>
  <c r="AQ348" i="38"/>
  <c r="AK351" i="38"/>
  <c r="AJ351" i="38"/>
  <c r="BE341" i="38"/>
  <c r="BD341" i="38"/>
  <c r="BA343" i="38"/>
  <c r="AZ343" i="38"/>
  <c r="BF340" i="38"/>
  <c r="BG340" i="38"/>
  <c r="AT346" i="38"/>
  <c r="AU346" i="38"/>
  <c r="H365" i="38"/>
  <c r="F366" i="38"/>
  <c r="I365" i="38"/>
  <c r="AV345" i="38"/>
  <c r="AW345" i="38"/>
  <c r="AC355" i="38"/>
  <c r="AB355" i="38"/>
  <c r="BB342" i="38"/>
  <c r="BC342" i="38"/>
  <c r="BR334" i="38"/>
  <c r="BS334" i="38"/>
  <c r="Z356" i="38"/>
  <c r="AA356" i="38"/>
  <c r="BQ335" i="38"/>
  <c r="BP335" i="38"/>
  <c r="AO349" i="38"/>
  <c r="AN349" i="38"/>
  <c r="CB329" i="38"/>
  <c r="CC329" i="38"/>
  <c r="K364" i="38"/>
  <c r="J364" i="38"/>
  <c r="U359" i="38"/>
  <c r="T359" i="38"/>
  <c r="AD354" i="38"/>
  <c r="AE354" i="38"/>
  <c r="AH352" i="38"/>
  <c r="AI352" i="38"/>
  <c r="W358" i="38"/>
  <c r="V358" i="38"/>
  <c r="Q361" i="38"/>
  <c r="P361" i="38"/>
  <c r="CF327" i="38"/>
  <c r="CG327" i="38"/>
  <c r="AM350" i="38"/>
  <c r="AL350" i="38"/>
  <c r="AY344" i="38"/>
  <c r="AX344" i="38"/>
  <c r="M363" i="38"/>
  <c r="L363" i="38"/>
  <c r="BW332" i="38"/>
  <c r="BV332" i="38"/>
  <c r="BH339" i="38"/>
  <c r="BI339" i="38"/>
  <c r="AF353" i="38"/>
  <c r="AG353" i="38"/>
  <c r="AS347" i="38"/>
  <c r="AR347" i="38"/>
  <c r="BM337" i="38"/>
  <c r="BL337" i="38"/>
  <c r="N362" i="38"/>
  <c r="O362" i="38"/>
  <c r="BX331" i="38"/>
  <c r="BY331" i="38"/>
  <c r="AA364" i="13"/>
  <c r="Z372" i="27"/>
  <c r="Z372" i="26"/>
  <c r="Z372" i="25"/>
  <c r="E366" i="38"/>
  <c r="Z372" i="5"/>
  <c r="CA330" i="38"/>
  <c r="BZ330" i="38"/>
  <c r="BN336" i="38"/>
  <c r="BO336" i="38"/>
  <c r="BJ338" i="38"/>
  <c r="BK338" i="38"/>
  <c r="BU333" i="38"/>
  <c r="BT333" i="38"/>
  <c r="CH362" i="38"/>
  <c r="K378" i="27" l="1"/>
  <c r="O377" i="27"/>
  <c r="J377" i="27"/>
  <c r="J377" i="26"/>
  <c r="K378" i="26"/>
  <c r="O377" i="26"/>
  <c r="AA369" i="25"/>
  <c r="AA369" i="5"/>
  <c r="AB361" i="13"/>
  <c r="AA369" i="26"/>
  <c r="AA369" i="27"/>
  <c r="K444" i="25"/>
  <c r="O443" i="25"/>
  <c r="J443" i="25"/>
  <c r="K386" i="5"/>
  <c r="O385" i="5"/>
  <c r="J385" i="5"/>
  <c r="L364" i="38"/>
  <c r="M364" i="38"/>
  <c r="AS348" i="38"/>
  <c r="AR348" i="38"/>
  <c r="AT347" i="38"/>
  <c r="AU347" i="38"/>
  <c r="AX345" i="38"/>
  <c r="AY345" i="38"/>
  <c r="BM338" i="38"/>
  <c r="BL338" i="38"/>
  <c r="BN337" i="38"/>
  <c r="BO337" i="38"/>
  <c r="X358" i="38"/>
  <c r="Y358" i="38"/>
  <c r="BP336" i="38"/>
  <c r="BQ336" i="38"/>
  <c r="AO350" i="38"/>
  <c r="AN350" i="38"/>
  <c r="T360" i="38"/>
  <c r="U360" i="38"/>
  <c r="BI340" i="38"/>
  <c r="BH340" i="38"/>
  <c r="CB330" i="38"/>
  <c r="CC330" i="38"/>
  <c r="AJ352" i="38"/>
  <c r="AK352" i="38"/>
  <c r="CD329" i="38"/>
  <c r="CE329" i="38"/>
  <c r="BU334" i="38"/>
  <c r="BT334" i="38"/>
  <c r="H366" i="38"/>
  <c r="F367" i="38"/>
  <c r="I366" i="38"/>
  <c r="BF341" i="38"/>
  <c r="BG341" i="38"/>
  <c r="BA344" i="38"/>
  <c r="AZ344" i="38"/>
  <c r="BC343" i="38"/>
  <c r="BB343" i="38"/>
  <c r="BW333" i="38"/>
  <c r="BV333" i="38"/>
  <c r="BZ331" i="38"/>
  <c r="CA331" i="38"/>
  <c r="AI353" i="38"/>
  <c r="AH353" i="38"/>
  <c r="BY332" i="38"/>
  <c r="BX332" i="38"/>
  <c r="AP349" i="38"/>
  <c r="AQ349" i="38"/>
  <c r="K365" i="38"/>
  <c r="J365" i="38"/>
  <c r="AA357" i="38"/>
  <c r="Z357" i="38"/>
  <c r="AB356" i="38"/>
  <c r="AC356" i="38"/>
  <c r="Z373" i="26"/>
  <c r="E367" i="38"/>
  <c r="Z373" i="25"/>
  <c r="Z373" i="27"/>
  <c r="Z373" i="5"/>
  <c r="AA365" i="13"/>
  <c r="AF354" i="38"/>
  <c r="AG354" i="38"/>
  <c r="BE342" i="38"/>
  <c r="BD342" i="38"/>
  <c r="AL351" i="38"/>
  <c r="AM351" i="38"/>
  <c r="CF328" i="38"/>
  <c r="CG328" i="38"/>
  <c r="P362" i="38"/>
  <c r="Q362" i="38"/>
  <c r="BK339" i="38"/>
  <c r="BJ339" i="38"/>
  <c r="N363" i="38"/>
  <c r="O363" i="38"/>
  <c r="R361" i="38"/>
  <c r="S361" i="38"/>
  <c r="V359" i="38"/>
  <c r="W359" i="38"/>
  <c r="BR335" i="38"/>
  <c r="BS335" i="38"/>
  <c r="AE355" i="38"/>
  <c r="AD355" i="38"/>
  <c r="AW346" i="38"/>
  <c r="AV346" i="38"/>
  <c r="CH363" i="38"/>
  <c r="K379" i="27" l="1"/>
  <c r="O378" i="27"/>
  <c r="J378" i="27"/>
  <c r="O378" i="26"/>
  <c r="J378" i="26"/>
  <c r="K379" i="26"/>
  <c r="AA370" i="26"/>
  <c r="AB362" i="13"/>
  <c r="AA370" i="27"/>
  <c r="AA370" i="5"/>
  <c r="AA370" i="25"/>
  <c r="K445" i="25"/>
  <c r="O444" i="25"/>
  <c r="J444" i="25"/>
  <c r="K387" i="5"/>
  <c r="J386" i="5"/>
  <c r="O386" i="5"/>
  <c r="BF342" i="38"/>
  <c r="BG342" i="38"/>
  <c r="CB331" i="38"/>
  <c r="CC331" i="38"/>
  <c r="AZ345" i="38"/>
  <c r="BA345" i="38"/>
  <c r="X359" i="38"/>
  <c r="Y359" i="38"/>
  <c r="Q363" i="38"/>
  <c r="P363" i="38"/>
  <c r="AO351" i="38"/>
  <c r="AN351" i="38"/>
  <c r="M365" i="38"/>
  <c r="L365" i="38"/>
  <c r="CG329" i="38"/>
  <c r="CF329" i="38"/>
  <c r="V360" i="38"/>
  <c r="W360" i="38"/>
  <c r="BQ337" i="38"/>
  <c r="BP337" i="38"/>
  <c r="BU335" i="38"/>
  <c r="BT335" i="38"/>
  <c r="AS349" i="38"/>
  <c r="AR349" i="38"/>
  <c r="I367" i="38"/>
  <c r="H367" i="38"/>
  <c r="F368" i="38"/>
  <c r="AW347" i="38"/>
  <c r="AV347" i="38"/>
  <c r="BI341" i="38"/>
  <c r="BH341" i="38"/>
  <c r="AH354" i="38"/>
  <c r="AI354" i="38"/>
  <c r="BZ332" i="38"/>
  <c r="CA332" i="38"/>
  <c r="BD343" i="38"/>
  <c r="BE343" i="38"/>
  <c r="J366" i="38"/>
  <c r="K366" i="38"/>
  <c r="CD330" i="38"/>
  <c r="CE330" i="38"/>
  <c r="BS336" i="38"/>
  <c r="BR336" i="38"/>
  <c r="AT348" i="38"/>
  <c r="AU348" i="38"/>
  <c r="Z374" i="26"/>
  <c r="Z374" i="27"/>
  <c r="AA366" i="13"/>
  <c r="Z374" i="25"/>
  <c r="Z374" i="5"/>
  <c r="E368" i="38"/>
  <c r="R362" i="38"/>
  <c r="S362" i="38"/>
  <c r="AX346" i="38"/>
  <c r="AY346" i="38"/>
  <c r="AE356" i="38"/>
  <c r="AD356" i="38"/>
  <c r="BW334" i="38"/>
  <c r="BV334" i="38"/>
  <c r="BK340" i="38"/>
  <c r="BJ340" i="38"/>
  <c r="BY333" i="38"/>
  <c r="BX333" i="38"/>
  <c r="U361" i="38"/>
  <c r="T361" i="38"/>
  <c r="AC357" i="38"/>
  <c r="AB357" i="38"/>
  <c r="AJ353" i="38"/>
  <c r="AK353" i="38"/>
  <c r="BC344" i="38"/>
  <c r="BB344" i="38"/>
  <c r="Z358" i="38"/>
  <c r="AA358" i="38"/>
  <c r="BO338" i="38"/>
  <c r="BN338" i="38"/>
  <c r="BL339" i="38"/>
  <c r="BM339" i="38"/>
  <c r="AP350" i="38"/>
  <c r="AQ350" i="38"/>
  <c r="AL352" i="38"/>
  <c r="AM352" i="38"/>
  <c r="AF355" i="38"/>
  <c r="AG355" i="38"/>
  <c r="N364" i="38"/>
  <c r="O364" i="38"/>
  <c r="CH364" i="38"/>
  <c r="J379" i="27" l="1"/>
  <c r="K380" i="27"/>
  <c r="O379" i="27"/>
  <c r="J379" i="26"/>
  <c r="O379" i="26"/>
  <c r="K380" i="26"/>
  <c r="AB363" i="13"/>
  <c r="AA371" i="26"/>
  <c r="AA371" i="27"/>
  <c r="AA371" i="5"/>
  <c r="AA371" i="25"/>
  <c r="K388" i="5"/>
  <c r="O387" i="5"/>
  <c r="J387" i="5"/>
  <c r="K446" i="25"/>
  <c r="O445" i="25"/>
  <c r="J445" i="25"/>
  <c r="BK341" i="38"/>
  <c r="BJ341" i="38"/>
  <c r="AR350" i="38"/>
  <c r="AS350" i="38"/>
  <c r="AH355" i="38"/>
  <c r="AI355" i="38"/>
  <c r="CA333" i="38"/>
  <c r="BZ333" i="38"/>
  <c r="CF330" i="38"/>
  <c r="CG330" i="38"/>
  <c r="AK354" i="38"/>
  <c r="AJ354" i="38"/>
  <c r="AT349" i="38"/>
  <c r="AU349" i="38"/>
  <c r="Z359" i="38"/>
  <c r="AA359" i="38"/>
  <c r="T362" i="38"/>
  <c r="U362" i="38"/>
  <c r="AX347" i="38"/>
  <c r="AY347" i="38"/>
  <c r="BB345" i="38"/>
  <c r="BC345" i="38"/>
  <c r="BV335" i="38"/>
  <c r="BW335" i="38"/>
  <c r="BY334" i="38"/>
  <c r="BX334" i="38"/>
  <c r="Z375" i="5"/>
  <c r="Z375" i="27"/>
  <c r="AA367" i="13"/>
  <c r="E369" i="38"/>
  <c r="Z375" i="25"/>
  <c r="Z375" i="26"/>
  <c r="AV348" i="38"/>
  <c r="AW348" i="38"/>
  <c r="BF343" i="38"/>
  <c r="BG343" i="38"/>
  <c r="BR337" i="38"/>
  <c r="BS337" i="38"/>
  <c r="AP351" i="38"/>
  <c r="AQ351" i="38"/>
  <c r="BA346" i="38"/>
  <c r="AZ346" i="38"/>
  <c r="AC358" i="38"/>
  <c r="AB358" i="38"/>
  <c r="L366" i="38"/>
  <c r="M366" i="38"/>
  <c r="BE344" i="38"/>
  <c r="BD344" i="38"/>
  <c r="BT336" i="38"/>
  <c r="BU336" i="38"/>
  <c r="I368" i="38"/>
  <c r="H368" i="38"/>
  <c r="F369" i="38"/>
  <c r="CE331" i="38"/>
  <c r="CD331" i="38"/>
  <c r="AN352" i="38"/>
  <c r="AO352" i="38"/>
  <c r="N365" i="38"/>
  <c r="O365" i="38"/>
  <c r="P364" i="38"/>
  <c r="Q364" i="38"/>
  <c r="BO339" i="38"/>
  <c r="BN339" i="38"/>
  <c r="AL353" i="38"/>
  <c r="AM353" i="38"/>
  <c r="V361" i="38"/>
  <c r="W361" i="38"/>
  <c r="AG356" i="38"/>
  <c r="AF356" i="38"/>
  <c r="CB332" i="38"/>
  <c r="CC332" i="38"/>
  <c r="K367" i="38"/>
  <c r="J367" i="38"/>
  <c r="S363" i="38"/>
  <c r="R363" i="38"/>
  <c r="BL340" i="38"/>
  <c r="BM340" i="38"/>
  <c r="BQ338" i="38"/>
  <c r="BP338" i="38"/>
  <c r="AD357" i="38"/>
  <c r="AE357" i="38"/>
  <c r="X360" i="38"/>
  <c r="Y360" i="38"/>
  <c r="BH342" i="38"/>
  <c r="BI342" i="38"/>
  <c r="CH365" i="38"/>
  <c r="J380" i="27" l="1"/>
  <c r="K381" i="27"/>
  <c r="O380" i="27"/>
  <c r="O380" i="26"/>
  <c r="J380" i="26"/>
  <c r="K381" i="26"/>
  <c r="AB364" i="13"/>
  <c r="AA372" i="26"/>
  <c r="AA372" i="25"/>
  <c r="AA372" i="5"/>
  <c r="AA372" i="27"/>
  <c r="K447" i="25"/>
  <c r="O446" i="25"/>
  <c r="J446" i="25"/>
  <c r="K389" i="5"/>
  <c r="J388" i="5"/>
  <c r="O388" i="5"/>
  <c r="BX335" i="38"/>
  <c r="BY335" i="38"/>
  <c r="BP339" i="38"/>
  <c r="BQ339" i="38"/>
  <c r="BJ342" i="38"/>
  <c r="BK342" i="38"/>
  <c r="BN340" i="38"/>
  <c r="BO340" i="38"/>
  <c r="AA360" i="38"/>
  <c r="Z360" i="38"/>
  <c r="X361" i="38"/>
  <c r="Y361" i="38"/>
  <c r="P365" i="38"/>
  <c r="Q365" i="38"/>
  <c r="AS351" i="38"/>
  <c r="AR351" i="38"/>
  <c r="CC333" i="38"/>
  <c r="CB333" i="38"/>
  <c r="M367" i="38"/>
  <c r="L367" i="38"/>
  <c r="Z376" i="27"/>
  <c r="Z376" i="26"/>
  <c r="Z376" i="25"/>
  <c r="Z376" i="5"/>
  <c r="E370" i="38"/>
  <c r="AA368" i="13"/>
  <c r="O366" i="38"/>
  <c r="N366" i="38"/>
  <c r="CF331" i="38"/>
  <c r="CG331" i="38"/>
  <c r="AE358" i="38"/>
  <c r="AD358" i="38"/>
  <c r="BE345" i="38"/>
  <c r="BD345" i="38"/>
  <c r="AW349" i="38"/>
  <c r="AV349" i="38"/>
  <c r="AK355" i="38"/>
  <c r="AJ355" i="38"/>
  <c r="BW336" i="38"/>
  <c r="BV336" i="38"/>
  <c r="AF357" i="38"/>
  <c r="AG357" i="38"/>
  <c r="CE332" i="38"/>
  <c r="CD332" i="38"/>
  <c r="BI343" i="38"/>
  <c r="BH343" i="38"/>
  <c r="AL354" i="38"/>
  <c r="AM354" i="38"/>
  <c r="AQ352" i="38"/>
  <c r="AP352" i="38"/>
  <c r="BR338" i="38"/>
  <c r="BS338" i="38"/>
  <c r="AH356" i="38"/>
  <c r="AI356" i="38"/>
  <c r="F370" i="38"/>
  <c r="H369" i="38"/>
  <c r="I369" i="38"/>
  <c r="BC346" i="38"/>
  <c r="BB346" i="38"/>
  <c r="AZ347" i="38"/>
  <c r="BA347" i="38"/>
  <c r="AU350" i="38"/>
  <c r="AT350" i="38"/>
  <c r="AO353" i="38"/>
  <c r="AN353" i="38"/>
  <c r="R364" i="38"/>
  <c r="S364" i="38"/>
  <c r="K368" i="38"/>
  <c r="J368" i="38"/>
  <c r="AX348" i="38"/>
  <c r="AY348" i="38"/>
  <c r="BZ334" i="38"/>
  <c r="CA334" i="38"/>
  <c r="BM341" i="38"/>
  <c r="BL341" i="38"/>
  <c r="AB359" i="38"/>
  <c r="AC359" i="38"/>
  <c r="BT337" i="38"/>
  <c r="BU337" i="38"/>
  <c r="T363" i="38"/>
  <c r="U363" i="38"/>
  <c r="BF344" i="38"/>
  <c r="BG344" i="38"/>
  <c r="W362" i="38"/>
  <c r="V362" i="38"/>
  <c r="CH366" i="38"/>
  <c r="J381" i="27" l="1"/>
  <c r="O381" i="27"/>
  <c r="K382" i="27"/>
  <c r="K382" i="26"/>
  <c r="J381" i="26"/>
  <c r="O381" i="26"/>
  <c r="AA373" i="27"/>
  <c r="AA373" i="25"/>
  <c r="AA373" i="5"/>
  <c r="AA373" i="26"/>
  <c r="AB365" i="13"/>
  <c r="K448" i="25"/>
  <c r="J447" i="25"/>
  <c r="O447" i="25"/>
  <c r="K390" i="5"/>
  <c r="J389" i="5"/>
  <c r="O389" i="5"/>
  <c r="AW350" i="38"/>
  <c r="AV350" i="38"/>
  <c r="BH344" i="38"/>
  <c r="BI344" i="38"/>
  <c r="U364" i="38"/>
  <c r="T364" i="38"/>
  <c r="AR352" i="38"/>
  <c r="AS352" i="38"/>
  <c r="BF345" i="38"/>
  <c r="BG345" i="38"/>
  <c r="AT351" i="38"/>
  <c r="AU351" i="38"/>
  <c r="AQ353" i="38"/>
  <c r="AP353" i="38"/>
  <c r="BX336" i="38"/>
  <c r="BY336" i="38"/>
  <c r="I370" i="38"/>
  <c r="F371" i="38"/>
  <c r="H370" i="38"/>
  <c r="AN354" i="38"/>
  <c r="AO354" i="38"/>
  <c r="Q366" i="38"/>
  <c r="P366" i="38"/>
  <c r="S365" i="38"/>
  <c r="R365" i="38"/>
  <c r="BM342" i="38"/>
  <c r="BL342" i="38"/>
  <c r="W363" i="38"/>
  <c r="V363" i="38"/>
  <c r="AZ348" i="38"/>
  <c r="BA348" i="38"/>
  <c r="BJ343" i="38"/>
  <c r="BK343" i="38"/>
  <c r="AM355" i="38"/>
  <c r="AL355" i="38"/>
  <c r="N367" i="38"/>
  <c r="O367" i="38"/>
  <c r="AI357" i="38"/>
  <c r="AH357" i="38"/>
  <c r="BP340" i="38"/>
  <c r="BQ340" i="38"/>
  <c r="K369" i="38"/>
  <c r="J369" i="38"/>
  <c r="BV337" i="38"/>
  <c r="BW337" i="38"/>
  <c r="X362" i="38"/>
  <c r="Y362" i="38"/>
  <c r="L368" i="38"/>
  <c r="M368" i="38"/>
  <c r="AK356" i="38"/>
  <c r="AJ356" i="38"/>
  <c r="AA361" i="38"/>
  <c r="Z361" i="38"/>
  <c r="BS339" i="38"/>
  <c r="BR339" i="38"/>
  <c r="CB334" i="38"/>
  <c r="CC334" i="38"/>
  <c r="AE359" i="38"/>
  <c r="AD359" i="38"/>
  <c r="BC347" i="38"/>
  <c r="BB347" i="38"/>
  <c r="CF332" i="38"/>
  <c r="CG332" i="38"/>
  <c r="AY349" i="38"/>
  <c r="AX349" i="38"/>
  <c r="CD333" i="38"/>
  <c r="CE333" i="38"/>
  <c r="AC360" i="38"/>
  <c r="AB360" i="38"/>
  <c r="BN341" i="38"/>
  <c r="BO341" i="38"/>
  <c r="BE346" i="38"/>
  <c r="BD346" i="38"/>
  <c r="BU338" i="38"/>
  <c r="BT338" i="38"/>
  <c r="AG358" i="38"/>
  <c r="AF358" i="38"/>
  <c r="Z377" i="25"/>
  <c r="E371" i="38"/>
  <c r="Z377" i="27"/>
  <c r="Z377" i="5"/>
  <c r="AA369" i="13"/>
  <c r="Z377" i="26"/>
  <c r="CA335" i="38"/>
  <c r="BZ335" i="38"/>
  <c r="CH367" i="38"/>
  <c r="O382" i="27" l="1"/>
  <c r="J382" i="27"/>
  <c r="K383" i="27"/>
  <c r="O382" i="26"/>
  <c r="K383" i="26"/>
  <c r="J382" i="26"/>
  <c r="AB366" i="13"/>
  <c r="AA374" i="25"/>
  <c r="AA374" i="27"/>
  <c r="AA374" i="5"/>
  <c r="AA374" i="26"/>
  <c r="K391" i="5"/>
  <c r="J390" i="5"/>
  <c r="O390" i="5"/>
  <c r="K449" i="25"/>
  <c r="O448" i="25"/>
  <c r="J448" i="25"/>
  <c r="BZ336" i="38"/>
  <c r="CA336" i="38"/>
  <c r="BB348" i="38"/>
  <c r="BC348" i="38"/>
  <c r="BW338" i="38"/>
  <c r="BV338" i="38"/>
  <c r="AF359" i="38"/>
  <c r="AG359" i="38"/>
  <c r="O368" i="38"/>
  <c r="N368" i="38"/>
  <c r="BR340" i="38"/>
  <c r="BS340" i="38"/>
  <c r="BL343" i="38"/>
  <c r="BM343" i="38"/>
  <c r="AJ357" i="38"/>
  <c r="AK357" i="38"/>
  <c r="CE334" i="38"/>
  <c r="CD334" i="38"/>
  <c r="Y363" i="38"/>
  <c r="X363" i="38"/>
  <c r="R366" i="38"/>
  <c r="S366" i="38"/>
  <c r="Z362" i="38"/>
  <c r="AA362" i="38"/>
  <c r="BT339" i="38"/>
  <c r="BU339" i="38"/>
  <c r="BX337" i="38"/>
  <c r="BY337" i="38"/>
  <c r="Q367" i="38"/>
  <c r="P367" i="38"/>
  <c r="AP354" i="38"/>
  <c r="AQ354" i="38"/>
  <c r="CF333" i="38"/>
  <c r="CG333" i="38"/>
  <c r="AT352" i="38"/>
  <c r="AU352" i="38"/>
  <c r="Z378" i="5"/>
  <c r="Z378" i="25"/>
  <c r="Z378" i="27"/>
  <c r="Z378" i="26"/>
  <c r="AA370" i="13"/>
  <c r="E372" i="38"/>
  <c r="CB335" i="38"/>
  <c r="CC335" i="38"/>
  <c r="BP341" i="38"/>
  <c r="BQ341" i="38"/>
  <c r="AL356" i="38"/>
  <c r="AM356" i="38"/>
  <c r="L369" i="38"/>
  <c r="M369" i="38"/>
  <c r="AN355" i="38"/>
  <c r="AO355" i="38"/>
  <c r="BN342" i="38"/>
  <c r="BO342" i="38"/>
  <c r="J370" i="38"/>
  <c r="K370" i="38"/>
  <c r="AV351" i="38"/>
  <c r="AW351" i="38"/>
  <c r="BJ344" i="38"/>
  <c r="BK344" i="38"/>
  <c r="AZ349" i="38"/>
  <c r="BA349" i="38"/>
  <c r="AS353" i="38"/>
  <c r="AR353" i="38"/>
  <c r="AI358" i="38"/>
  <c r="AH358" i="38"/>
  <c r="AE360" i="38"/>
  <c r="AD360" i="38"/>
  <c r="BE347" i="38"/>
  <c r="BD347" i="38"/>
  <c r="AB361" i="38"/>
  <c r="AC361" i="38"/>
  <c r="F372" i="38"/>
  <c r="I371" i="38"/>
  <c r="H371" i="38"/>
  <c r="AY350" i="38"/>
  <c r="AX350" i="38"/>
  <c r="BF346" i="38"/>
  <c r="BG346" i="38"/>
  <c r="W364" i="38"/>
  <c r="V364" i="38"/>
  <c r="T365" i="38"/>
  <c r="U365" i="38"/>
  <c r="BI345" i="38"/>
  <c r="BH345" i="38"/>
  <c r="CH368" i="38"/>
  <c r="O383" i="27" l="1"/>
  <c r="K384" i="27"/>
  <c r="J383" i="27"/>
  <c r="O383" i="26"/>
  <c r="J383" i="26"/>
  <c r="K384" i="26"/>
  <c r="AA375" i="5"/>
  <c r="AA375" i="27"/>
  <c r="AA375" i="26"/>
  <c r="AB367" i="13"/>
  <c r="AA375" i="25"/>
  <c r="K392" i="5"/>
  <c r="J391" i="5"/>
  <c r="O391" i="5"/>
  <c r="K450" i="25"/>
  <c r="O449" i="25"/>
  <c r="J449" i="25"/>
  <c r="AX351" i="38"/>
  <c r="AY351" i="38"/>
  <c r="N369" i="38"/>
  <c r="O369" i="38"/>
  <c r="Q368" i="38"/>
  <c r="P368" i="38"/>
  <c r="W365" i="38"/>
  <c r="V365" i="38"/>
  <c r="AJ358" i="38"/>
  <c r="AK358" i="38"/>
  <c r="Z379" i="5"/>
  <c r="AA371" i="13"/>
  <c r="Z379" i="27"/>
  <c r="E373" i="38"/>
  <c r="Z379" i="25"/>
  <c r="Z379" i="26"/>
  <c r="AW352" i="38"/>
  <c r="AV352" i="38"/>
  <c r="CA337" i="38"/>
  <c r="BZ337" i="38"/>
  <c r="BU340" i="38"/>
  <c r="BT340" i="38"/>
  <c r="Y364" i="38"/>
  <c r="X364" i="38"/>
  <c r="BW339" i="38"/>
  <c r="BV339" i="38"/>
  <c r="AN356" i="38"/>
  <c r="AO356" i="38"/>
  <c r="I372" i="38"/>
  <c r="F373" i="38"/>
  <c r="H372" i="38"/>
  <c r="AT353" i="38"/>
  <c r="AU353" i="38"/>
  <c r="AE361" i="38"/>
  <c r="AD361" i="38"/>
  <c r="BF347" i="38"/>
  <c r="BG347" i="38"/>
  <c r="AR354" i="38"/>
  <c r="AS354" i="38"/>
  <c r="AB362" i="38"/>
  <c r="AC362" i="38"/>
  <c r="AL357" i="38"/>
  <c r="AM357" i="38"/>
  <c r="AH359" i="38"/>
  <c r="AI359" i="38"/>
  <c r="L370" i="38"/>
  <c r="M370" i="38"/>
  <c r="BI346" i="38"/>
  <c r="BH346" i="38"/>
  <c r="BK345" i="38"/>
  <c r="BJ345" i="38"/>
  <c r="AZ350" i="38"/>
  <c r="BA350" i="38"/>
  <c r="BB349" i="38"/>
  <c r="BC349" i="38"/>
  <c r="BP342" i="38"/>
  <c r="BQ342" i="38"/>
  <c r="BR341" i="38"/>
  <c r="BS341" i="38"/>
  <c r="S367" i="38"/>
  <c r="R367" i="38"/>
  <c r="BY338" i="38"/>
  <c r="BX338" i="38"/>
  <c r="BD348" i="38"/>
  <c r="BE348" i="38"/>
  <c r="CG334" i="38"/>
  <c r="CF334" i="38"/>
  <c r="AF360" i="38"/>
  <c r="AG360" i="38"/>
  <c r="T366" i="38"/>
  <c r="U366" i="38"/>
  <c r="BN343" i="38"/>
  <c r="BO343" i="38"/>
  <c r="K371" i="38"/>
  <c r="J371" i="38"/>
  <c r="BL344" i="38"/>
  <c r="BM344" i="38"/>
  <c r="AQ355" i="38"/>
  <c r="AP355" i="38"/>
  <c r="CE335" i="38"/>
  <c r="CD335" i="38"/>
  <c r="AA363" i="38"/>
  <c r="Z363" i="38"/>
  <c r="CC336" i="38"/>
  <c r="CB336" i="38"/>
  <c r="CH369" i="38"/>
  <c r="O384" i="27" l="1"/>
  <c r="K385" i="27"/>
  <c r="J384" i="27"/>
  <c r="O384" i="26"/>
  <c r="K385" i="26"/>
  <c r="J384" i="26"/>
  <c r="AA376" i="5"/>
  <c r="AA376" i="26"/>
  <c r="AB368" i="13"/>
  <c r="AA376" i="27"/>
  <c r="AA376" i="25"/>
  <c r="K451" i="25"/>
  <c r="O450" i="25"/>
  <c r="J450" i="25"/>
  <c r="K393" i="5"/>
  <c r="O392" i="5"/>
  <c r="J392" i="5"/>
  <c r="CF335" i="38"/>
  <c r="CG335" i="38"/>
  <c r="Z380" i="27"/>
  <c r="Z380" i="26"/>
  <c r="Z380" i="25"/>
  <c r="Z380" i="5"/>
  <c r="E374" i="38"/>
  <c r="AA372" i="13"/>
  <c r="BZ338" i="38"/>
  <c r="CA338" i="38"/>
  <c r="J372" i="38"/>
  <c r="K372" i="38"/>
  <c r="Y365" i="38"/>
  <c r="X365" i="38"/>
  <c r="AU354" i="38"/>
  <c r="AT354" i="38"/>
  <c r="AS355" i="38"/>
  <c r="AR355" i="38"/>
  <c r="BB350" i="38"/>
  <c r="BC350" i="38"/>
  <c r="AJ359" i="38"/>
  <c r="AK359" i="38"/>
  <c r="BI347" i="38"/>
  <c r="BH347" i="38"/>
  <c r="CB337" i="38"/>
  <c r="CC337" i="38"/>
  <c r="BW340" i="38"/>
  <c r="BV340" i="38"/>
  <c r="BL345" i="38"/>
  <c r="BM345" i="38"/>
  <c r="AF361" i="38"/>
  <c r="AG361" i="38"/>
  <c r="AP356" i="38"/>
  <c r="AQ356" i="38"/>
  <c r="N370" i="38"/>
  <c r="O370" i="38"/>
  <c r="AH360" i="38"/>
  <c r="AI360" i="38"/>
  <c r="CD336" i="38"/>
  <c r="CE336" i="38"/>
  <c r="BU341" i="38"/>
  <c r="BT341" i="38"/>
  <c r="AO357" i="38"/>
  <c r="AN357" i="38"/>
  <c r="BX339" i="38"/>
  <c r="BY339" i="38"/>
  <c r="AX352" i="38"/>
  <c r="AY352" i="38"/>
  <c r="Q369" i="38"/>
  <c r="P369" i="38"/>
  <c r="BE349" i="38"/>
  <c r="BD349" i="38"/>
  <c r="T367" i="38"/>
  <c r="U367" i="38"/>
  <c r="S368" i="38"/>
  <c r="R368" i="38"/>
  <c r="BN344" i="38"/>
  <c r="BO344" i="38"/>
  <c r="BJ346" i="38"/>
  <c r="BK346" i="38"/>
  <c r="W366" i="38"/>
  <c r="V366" i="38"/>
  <c r="I373" i="38"/>
  <c r="F374" i="38"/>
  <c r="H373" i="38"/>
  <c r="AB363" i="38"/>
  <c r="AC363" i="38"/>
  <c r="M371" i="38"/>
  <c r="L371" i="38"/>
  <c r="BQ343" i="38"/>
  <c r="BP343" i="38"/>
  <c r="BG348" i="38"/>
  <c r="BF348" i="38"/>
  <c r="BS342" i="38"/>
  <c r="BR342" i="38"/>
  <c r="AE362" i="38"/>
  <c r="AD362" i="38"/>
  <c r="AV353" i="38"/>
  <c r="AW353" i="38"/>
  <c r="Z364" i="38"/>
  <c r="AA364" i="38"/>
  <c r="AL358" i="38"/>
  <c r="AM358" i="38"/>
  <c r="BA351" i="38"/>
  <c r="AZ351" i="38"/>
  <c r="CH370" i="38"/>
  <c r="K386" i="27" l="1"/>
  <c r="O385" i="27"/>
  <c r="J385" i="27"/>
  <c r="O385" i="26"/>
  <c r="K386" i="26"/>
  <c r="J385" i="26"/>
  <c r="AA377" i="5"/>
  <c r="AA377" i="27"/>
  <c r="AB369" i="13"/>
  <c r="AA377" i="25"/>
  <c r="AA377" i="26"/>
  <c r="K394" i="5"/>
  <c r="O393" i="5"/>
  <c r="J393" i="5"/>
  <c r="K452" i="25"/>
  <c r="O451" i="25"/>
  <c r="J451" i="25"/>
  <c r="BH348" i="38"/>
  <c r="BI348" i="38"/>
  <c r="Z381" i="26"/>
  <c r="Z381" i="25"/>
  <c r="E375" i="38"/>
  <c r="Z381" i="27"/>
  <c r="Z381" i="5"/>
  <c r="AA373" i="13"/>
  <c r="V367" i="38"/>
  <c r="W367" i="38"/>
  <c r="AM359" i="38"/>
  <c r="AL359" i="38"/>
  <c r="BR343" i="38"/>
  <c r="BS343" i="38"/>
  <c r="AX353" i="38"/>
  <c r="AY353" i="38"/>
  <c r="AN358" i="38"/>
  <c r="AO358" i="38"/>
  <c r="AE363" i="38"/>
  <c r="AD363" i="38"/>
  <c r="AZ352" i="38"/>
  <c r="BA352" i="38"/>
  <c r="CG336" i="38"/>
  <c r="CF336" i="38"/>
  <c r="AI361" i="38"/>
  <c r="AH361" i="38"/>
  <c r="BZ339" i="38"/>
  <c r="CA339" i="38"/>
  <c r="BF349" i="38"/>
  <c r="BG349" i="38"/>
  <c r="AP357" i="38"/>
  <c r="AQ357" i="38"/>
  <c r="BY340" i="38"/>
  <c r="BX340" i="38"/>
  <c r="Z365" i="38"/>
  <c r="AA365" i="38"/>
  <c r="BL346" i="38"/>
  <c r="BM346" i="38"/>
  <c r="P370" i="38"/>
  <c r="Q370" i="38"/>
  <c r="BE350" i="38"/>
  <c r="BD350" i="38"/>
  <c r="L372" i="38"/>
  <c r="M372" i="38"/>
  <c r="BC351" i="38"/>
  <c r="BB351" i="38"/>
  <c r="AF362" i="38"/>
  <c r="AG362" i="38"/>
  <c r="N371" i="38"/>
  <c r="O371" i="38"/>
  <c r="R369" i="38"/>
  <c r="S369" i="38"/>
  <c r="BV341" i="38"/>
  <c r="BW341" i="38"/>
  <c r="AU355" i="38"/>
  <c r="AT355" i="38"/>
  <c r="X366" i="38"/>
  <c r="Y366" i="38"/>
  <c r="AB364" i="38"/>
  <c r="AC364" i="38"/>
  <c r="BN345" i="38"/>
  <c r="BO345" i="38"/>
  <c r="J373" i="38"/>
  <c r="K373" i="38"/>
  <c r="BQ344" i="38"/>
  <c r="BP344" i="38"/>
  <c r="AS356" i="38"/>
  <c r="AR356" i="38"/>
  <c r="CE337" i="38"/>
  <c r="CD337" i="38"/>
  <c r="CC338" i="38"/>
  <c r="CB338" i="38"/>
  <c r="AJ360" i="38"/>
  <c r="AK360" i="38"/>
  <c r="BT342" i="38"/>
  <c r="BU342" i="38"/>
  <c r="F375" i="38"/>
  <c r="I374" i="38"/>
  <c r="H374" i="38"/>
  <c r="U368" i="38"/>
  <c r="T368" i="38"/>
  <c r="BK347" i="38"/>
  <c r="BJ347" i="38"/>
  <c r="AV354" i="38"/>
  <c r="AW354" i="38"/>
  <c r="O386" i="27" l="1"/>
  <c r="K387" i="27"/>
  <c r="J386" i="27"/>
  <c r="O386" i="26"/>
  <c r="J386" i="26"/>
  <c r="K387" i="26"/>
  <c r="K395" i="5"/>
  <c r="O394" i="5"/>
  <c r="J394" i="5"/>
  <c r="K453" i="25"/>
  <c r="J452" i="25"/>
  <c r="O452" i="25"/>
  <c r="BX341" i="38"/>
  <c r="BY341" i="38"/>
  <c r="K374" i="38"/>
  <c r="J374" i="38"/>
  <c r="M373" i="38"/>
  <c r="L373" i="38"/>
  <c r="AI362" i="38"/>
  <c r="AH362" i="38"/>
  <c r="R370" i="38"/>
  <c r="S370" i="38"/>
  <c r="AS357" i="38"/>
  <c r="AR357" i="38"/>
  <c r="AZ353" i="38"/>
  <c r="BA353" i="38"/>
  <c r="BN346" i="38"/>
  <c r="BO346" i="38"/>
  <c r="AY354" i="38"/>
  <c r="AX354" i="38"/>
  <c r="AU356" i="38"/>
  <c r="AT356" i="38"/>
  <c r="AF363" i="38"/>
  <c r="AG363" i="38"/>
  <c r="AO359" i="38"/>
  <c r="AN359" i="38"/>
  <c r="Z382" i="5"/>
  <c r="E376" i="38"/>
  <c r="Z382" i="25"/>
  <c r="AA374" i="13"/>
  <c r="Z382" i="26"/>
  <c r="Z382" i="27"/>
  <c r="BE351" i="38"/>
  <c r="BD351" i="38"/>
  <c r="F376" i="38"/>
  <c r="I375" i="38"/>
  <c r="H375" i="38"/>
  <c r="BC352" i="38"/>
  <c r="BB352" i="38"/>
  <c r="BL347" i="38"/>
  <c r="BM347" i="38"/>
  <c r="AE364" i="38"/>
  <c r="AD364" i="38"/>
  <c r="T369" i="38"/>
  <c r="U369" i="38"/>
  <c r="O372" i="38"/>
  <c r="N372" i="38"/>
  <c r="AC365" i="38"/>
  <c r="AB365" i="38"/>
  <c r="CC339" i="38"/>
  <c r="CB339" i="38"/>
  <c r="BQ345" i="38"/>
  <c r="BP345" i="38"/>
  <c r="BU343" i="38"/>
  <c r="BT343" i="38"/>
  <c r="BV342" i="38"/>
  <c r="BW342" i="38"/>
  <c r="BR344" i="38"/>
  <c r="BS344" i="38"/>
  <c r="BF350" i="38"/>
  <c r="BG350" i="38"/>
  <c r="CA340" i="38"/>
  <c r="BZ340" i="38"/>
  <c r="AK361" i="38"/>
  <c r="AJ361" i="38"/>
  <c r="CG337" i="38"/>
  <c r="CF337" i="38"/>
  <c r="V368" i="38"/>
  <c r="W368" i="38"/>
  <c r="AM360" i="38"/>
  <c r="AL360" i="38"/>
  <c r="Z366" i="38"/>
  <c r="AA366" i="38"/>
  <c r="Q371" i="38"/>
  <c r="P371" i="38"/>
  <c r="AQ358" i="38"/>
  <c r="AP358" i="38"/>
  <c r="X367" i="38"/>
  <c r="Y367" i="38"/>
  <c r="BI349" i="38"/>
  <c r="BH349" i="38"/>
  <c r="CD338" i="38"/>
  <c r="CE338" i="38"/>
  <c r="AV355" i="38"/>
  <c r="AW355" i="38"/>
  <c r="BK348" i="38"/>
  <c r="BJ348" i="38"/>
  <c r="CH371" i="38"/>
  <c r="K388" i="27" l="1"/>
  <c r="O387" i="27"/>
  <c r="J387" i="27"/>
  <c r="J387" i="26"/>
  <c r="O387" i="26"/>
  <c r="K388" i="26"/>
  <c r="AA378" i="27"/>
  <c r="AA378" i="25"/>
  <c r="AA378" i="26"/>
  <c r="AA378" i="5"/>
  <c r="AB370" i="13"/>
  <c r="K454" i="25"/>
  <c r="O453" i="25"/>
  <c r="J453" i="25"/>
  <c r="K396" i="5"/>
  <c r="J395" i="5"/>
  <c r="O395" i="5"/>
  <c r="CE339" i="38"/>
  <c r="CD339" i="38"/>
  <c r="AS358" i="38"/>
  <c r="AR358" i="38"/>
  <c r="AY355" i="38"/>
  <c r="AX355" i="38"/>
  <c r="Y368" i="38"/>
  <c r="X368" i="38"/>
  <c r="BH350" i="38"/>
  <c r="BI350" i="38"/>
  <c r="W369" i="38"/>
  <c r="V369" i="38"/>
  <c r="AF364" i="38"/>
  <c r="AG364" i="38"/>
  <c r="CG338" i="38"/>
  <c r="CF338" i="38"/>
  <c r="BJ349" i="38"/>
  <c r="BK349" i="38"/>
  <c r="AD365" i="38"/>
  <c r="AE365" i="38"/>
  <c r="AP359" i="38"/>
  <c r="AQ359" i="38"/>
  <c r="AJ362" i="38"/>
  <c r="AK362" i="38"/>
  <c r="Z383" i="5"/>
  <c r="Z383" i="27"/>
  <c r="AA375" i="13"/>
  <c r="Z383" i="25"/>
  <c r="Z383" i="26"/>
  <c r="E377" i="38"/>
  <c r="CA341" i="38"/>
  <c r="BZ341" i="38"/>
  <c r="BN347" i="38"/>
  <c r="BO347" i="38"/>
  <c r="BP346" i="38"/>
  <c r="BQ346" i="38"/>
  <c r="BT344" i="38"/>
  <c r="BU344" i="38"/>
  <c r="AL361" i="38"/>
  <c r="AM361" i="38"/>
  <c r="AB366" i="38"/>
  <c r="AC366" i="38"/>
  <c r="BY342" i="38"/>
  <c r="BX342" i="38"/>
  <c r="BL348" i="38"/>
  <c r="BM348" i="38"/>
  <c r="AN360" i="38"/>
  <c r="AO360" i="38"/>
  <c r="CB340" i="38"/>
  <c r="CC340" i="38"/>
  <c r="BV343" i="38"/>
  <c r="BW343" i="38"/>
  <c r="Q372" i="38"/>
  <c r="P372" i="38"/>
  <c r="BD352" i="38"/>
  <c r="BE352" i="38"/>
  <c r="O373" i="38"/>
  <c r="N373" i="38"/>
  <c r="AZ354" i="38"/>
  <c r="BA354" i="38"/>
  <c r="U370" i="38"/>
  <c r="T370" i="38"/>
  <c r="AA367" i="38"/>
  <c r="Z367" i="38"/>
  <c r="AI363" i="38"/>
  <c r="AH363" i="38"/>
  <c r="BB353" i="38"/>
  <c r="BC353" i="38"/>
  <c r="R371" i="38"/>
  <c r="S371" i="38"/>
  <c r="H376" i="38"/>
  <c r="I376" i="38"/>
  <c r="F377" i="38"/>
  <c r="BF351" i="38"/>
  <c r="BG351" i="38"/>
  <c r="BS345" i="38"/>
  <c r="BR345" i="38"/>
  <c r="K375" i="38"/>
  <c r="J375" i="38"/>
  <c r="AW356" i="38"/>
  <c r="AV356" i="38"/>
  <c r="AT357" i="38"/>
  <c r="AU357" i="38"/>
  <c r="L374" i="38"/>
  <c r="M374" i="38"/>
  <c r="CH372" i="38"/>
  <c r="J388" i="27" l="1"/>
  <c r="O388" i="27"/>
  <c r="K389" i="27"/>
  <c r="O388" i="26"/>
  <c r="K389" i="26"/>
  <c r="J388" i="26"/>
  <c r="AA379" i="25"/>
  <c r="AA379" i="26"/>
  <c r="AA379" i="5"/>
  <c r="AA379" i="27"/>
  <c r="AB371" i="13"/>
  <c r="K397" i="5"/>
  <c r="J396" i="5"/>
  <c r="O396" i="5"/>
  <c r="K455" i="25"/>
  <c r="O454" i="25"/>
  <c r="J454" i="25"/>
  <c r="BU345" i="38"/>
  <c r="BT345" i="38"/>
  <c r="BV344" i="38"/>
  <c r="BW344" i="38"/>
  <c r="AZ355" i="38"/>
  <c r="BA355" i="38"/>
  <c r="N374" i="38"/>
  <c r="O374" i="38"/>
  <c r="AW357" i="38"/>
  <c r="AV357" i="38"/>
  <c r="L375" i="38"/>
  <c r="M375" i="38"/>
  <c r="K376" i="38"/>
  <c r="J376" i="38"/>
  <c r="BF352" i="38"/>
  <c r="BG352" i="38"/>
  <c r="AQ360" i="38"/>
  <c r="AP360" i="38"/>
  <c r="AN361" i="38"/>
  <c r="AO361" i="38"/>
  <c r="AA368" i="38"/>
  <c r="Z368" i="38"/>
  <c r="AA376" i="13"/>
  <c r="Z384" i="27"/>
  <c r="Z384" i="26"/>
  <c r="E378" i="38"/>
  <c r="Z384" i="5"/>
  <c r="Z384" i="25"/>
  <c r="U371" i="38"/>
  <c r="T371" i="38"/>
  <c r="CA342" i="38"/>
  <c r="BZ342" i="38"/>
  <c r="AS359" i="38"/>
  <c r="AR359" i="38"/>
  <c r="AI364" i="38"/>
  <c r="AH364" i="38"/>
  <c r="AL362" i="38"/>
  <c r="AM362" i="38"/>
  <c r="BD353" i="38"/>
  <c r="BE353" i="38"/>
  <c r="BC354" i="38"/>
  <c r="BB354" i="38"/>
  <c r="BY343" i="38"/>
  <c r="BX343" i="38"/>
  <c r="BR346" i="38"/>
  <c r="BS346" i="38"/>
  <c r="X369" i="38"/>
  <c r="Y369" i="38"/>
  <c r="AU358" i="38"/>
  <c r="AT358" i="38"/>
  <c r="AY356" i="38"/>
  <c r="AX356" i="38"/>
  <c r="S372" i="38"/>
  <c r="R372" i="38"/>
  <c r="BH351" i="38"/>
  <c r="BI351" i="38"/>
  <c r="AJ363" i="38"/>
  <c r="AK363" i="38"/>
  <c r="P373" i="38"/>
  <c r="Q373" i="38"/>
  <c r="AF365" i="38"/>
  <c r="AG365" i="38"/>
  <c r="BO348" i="38"/>
  <c r="BN348" i="38"/>
  <c r="I377" i="38"/>
  <c r="H377" i="38"/>
  <c r="F378" i="38"/>
  <c r="CD340" i="38"/>
  <c r="CE340" i="38"/>
  <c r="AE366" i="38"/>
  <c r="AD366" i="38"/>
  <c r="BQ347" i="38"/>
  <c r="BP347" i="38"/>
  <c r="CF339" i="38"/>
  <c r="CG339" i="38"/>
  <c r="V370" i="38"/>
  <c r="W370" i="38"/>
  <c r="AB367" i="38"/>
  <c r="AC367" i="38"/>
  <c r="CC341" i="38"/>
  <c r="CB341" i="38"/>
  <c r="BM349" i="38"/>
  <c r="BL349" i="38"/>
  <c r="BK350" i="38"/>
  <c r="BJ350" i="38"/>
  <c r="J389" i="27" l="1"/>
  <c r="O389" i="27"/>
  <c r="K390" i="27"/>
  <c r="O389" i="26"/>
  <c r="J389" i="26"/>
  <c r="K390" i="26"/>
  <c r="K398" i="5"/>
  <c r="O397" i="5"/>
  <c r="J397" i="5"/>
  <c r="K456" i="25"/>
  <c r="O455" i="25"/>
  <c r="J455" i="25"/>
  <c r="BQ348" i="38"/>
  <c r="BP348" i="38"/>
  <c r="AP361" i="38"/>
  <c r="AQ361" i="38"/>
  <c r="K377" i="38"/>
  <c r="J377" i="38"/>
  <c r="BJ351" i="38"/>
  <c r="BK351" i="38"/>
  <c r="Z369" i="38"/>
  <c r="AA369" i="38"/>
  <c r="BF353" i="38"/>
  <c r="BG353" i="38"/>
  <c r="AO362" i="38"/>
  <c r="AN362" i="38"/>
  <c r="BL350" i="38"/>
  <c r="BM350" i="38"/>
  <c r="AV358" i="38"/>
  <c r="AW358" i="38"/>
  <c r="CD341" i="38"/>
  <c r="CE341" i="38"/>
  <c r="BS347" i="38"/>
  <c r="BR347" i="38"/>
  <c r="T372" i="38"/>
  <c r="U372" i="38"/>
  <c r="W371" i="38"/>
  <c r="V371" i="38"/>
  <c r="BH352" i="38"/>
  <c r="BI352" i="38"/>
  <c r="Q374" i="38"/>
  <c r="P374" i="38"/>
  <c r="BU346" i="38"/>
  <c r="BT346" i="38"/>
  <c r="L376" i="38"/>
  <c r="M376" i="38"/>
  <c r="AG366" i="38"/>
  <c r="AF366" i="38"/>
  <c r="AZ356" i="38"/>
  <c r="BA356" i="38"/>
  <c r="BZ343" i="38"/>
  <c r="CA343" i="38"/>
  <c r="AJ364" i="38"/>
  <c r="AK364" i="38"/>
  <c r="BB355" i="38"/>
  <c r="BC355" i="38"/>
  <c r="AC368" i="38"/>
  <c r="AB368" i="38"/>
  <c r="AD367" i="38"/>
  <c r="AE367" i="38"/>
  <c r="S373" i="38"/>
  <c r="R373" i="38"/>
  <c r="N375" i="38"/>
  <c r="O375" i="38"/>
  <c r="BX344" i="38"/>
  <c r="BY344" i="38"/>
  <c r="AI365" i="38"/>
  <c r="AH365" i="38"/>
  <c r="AT359" i="38"/>
  <c r="AU359" i="38"/>
  <c r="Y370" i="38"/>
  <c r="X370" i="38"/>
  <c r="CF340" i="38"/>
  <c r="CG340" i="38"/>
  <c r="AL363" i="38"/>
  <c r="AM363" i="38"/>
  <c r="Z385" i="25"/>
  <c r="Z385" i="27"/>
  <c r="E379" i="38"/>
  <c r="Z385" i="5"/>
  <c r="AA377" i="13"/>
  <c r="Z385" i="26"/>
  <c r="AS360" i="38"/>
  <c r="AR360" i="38"/>
  <c r="AY357" i="38"/>
  <c r="AX357" i="38"/>
  <c r="BV345" i="38"/>
  <c r="BW345" i="38"/>
  <c r="BD354" i="38"/>
  <c r="BE354" i="38"/>
  <c r="BO349" i="38"/>
  <c r="BN349" i="38"/>
  <c r="I378" i="38"/>
  <c r="H378" i="38"/>
  <c r="F379" i="38"/>
  <c r="CB342" i="38"/>
  <c r="CC342" i="38"/>
  <c r="CH373" i="38"/>
  <c r="O390" i="27" l="1"/>
  <c r="J390" i="27"/>
  <c r="K391" i="27"/>
  <c r="J390" i="26"/>
  <c r="K391" i="26"/>
  <c r="O390" i="26"/>
  <c r="AA380" i="27"/>
  <c r="AA380" i="26"/>
  <c r="AB372" i="13"/>
  <c r="AA380" i="5"/>
  <c r="AA380" i="25"/>
  <c r="K457" i="25"/>
  <c r="J456" i="25"/>
  <c r="O456" i="25"/>
  <c r="K399" i="5"/>
  <c r="J398" i="5"/>
  <c r="O398" i="5"/>
  <c r="J378" i="38"/>
  <c r="K378" i="38"/>
  <c r="AZ357" i="38"/>
  <c r="BA357" i="38"/>
  <c r="E380" i="38"/>
  <c r="Z386" i="5"/>
  <c r="Z386" i="25"/>
  <c r="Z386" i="27"/>
  <c r="Z386" i="26"/>
  <c r="AA378" i="13"/>
  <c r="P375" i="38"/>
  <c r="Q375" i="38"/>
  <c r="BV346" i="38"/>
  <c r="BW346" i="38"/>
  <c r="BP349" i="38"/>
  <c r="BQ349" i="38"/>
  <c r="BT347" i="38"/>
  <c r="BU347" i="38"/>
  <c r="BB356" i="38"/>
  <c r="BC356" i="38"/>
  <c r="V372" i="38"/>
  <c r="W372" i="38"/>
  <c r="AV359" i="38"/>
  <c r="AW359" i="38"/>
  <c r="M377" i="38"/>
  <c r="L377" i="38"/>
  <c r="AN363" i="38"/>
  <c r="AO363" i="38"/>
  <c r="AI366" i="38"/>
  <c r="AH366" i="38"/>
  <c r="CB343" i="38"/>
  <c r="CC343" i="38"/>
  <c r="BL351" i="38"/>
  <c r="BM351" i="38"/>
  <c r="AU360" i="38"/>
  <c r="AT360" i="38"/>
  <c r="AE368" i="38"/>
  <c r="AD368" i="38"/>
  <c r="S374" i="38"/>
  <c r="R374" i="38"/>
  <c r="AK365" i="38"/>
  <c r="AJ365" i="38"/>
  <c r="BD355" i="38"/>
  <c r="BE355" i="38"/>
  <c r="BK352" i="38"/>
  <c r="BJ352" i="38"/>
  <c r="CF341" i="38"/>
  <c r="CG341" i="38"/>
  <c r="BH353" i="38"/>
  <c r="BI353" i="38"/>
  <c r="AS361" i="38"/>
  <c r="AR361" i="38"/>
  <c r="AF367" i="38"/>
  <c r="AG367" i="38"/>
  <c r="AQ362" i="38"/>
  <c r="AP362" i="38"/>
  <c r="BG354" i="38"/>
  <c r="BF354" i="38"/>
  <c r="CD342" i="38"/>
  <c r="CE342" i="38"/>
  <c r="BZ344" i="38"/>
  <c r="CA344" i="38"/>
  <c r="U373" i="38"/>
  <c r="T373" i="38"/>
  <c r="X371" i="38"/>
  <c r="Y371" i="38"/>
  <c r="BR348" i="38"/>
  <c r="BS348" i="38"/>
  <c r="BN350" i="38"/>
  <c r="BO350" i="38"/>
  <c r="H379" i="38"/>
  <c r="F380" i="38"/>
  <c r="I379" i="38"/>
  <c r="BX345" i="38"/>
  <c r="BY345" i="38"/>
  <c r="Z370" i="38"/>
  <c r="AA370" i="38"/>
  <c r="AL364" i="38"/>
  <c r="AM364" i="38"/>
  <c r="O376" i="38"/>
  <c r="N376" i="38"/>
  <c r="AX358" i="38"/>
  <c r="AY358" i="38"/>
  <c r="AC369" i="38"/>
  <c r="AB369" i="38"/>
  <c r="CH374" i="38"/>
  <c r="K392" i="27" l="1"/>
  <c r="O391" i="27"/>
  <c r="J391" i="27"/>
  <c r="K392" i="26"/>
  <c r="J391" i="26"/>
  <c r="O391" i="26"/>
  <c r="AA381" i="25"/>
  <c r="AA381" i="27"/>
  <c r="AA381" i="5"/>
  <c r="AB373" i="13"/>
  <c r="AA381" i="26"/>
  <c r="K400" i="5"/>
  <c r="O399" i="5"/>
  <c r="J399" i="5"/>
  <c r="K458" i="25"/>
  <c r="O457" i="25"/>
  <c r="J457" i="25"/>
  <c r="BA358" i="38"/>
  <c r="AZ358" i="38"/>
  <c r="BZ345" i="38"/>
  <c r="CA345" i="38"/>
  <c r="BI354" i="38"/>
  <c r="BH354" i="38"/>
  <c r="CD343" i="38"/>
  <c r="CE343" i="38"/>
  <c r="AX359" i="38"/>
  <c r="AY359" i="38"/>
  <c r="BS349" i="38"/>
  <c r="BR349" i="38"/>
  <c r="F381" i="38"/>
  <c r="I380" i="38"/>
  <c r="H380" i="38"/>
  <c r="BM352" i="38"/>
  <c r="BL352" i="38"/>
  <c r="AQ363" i="38"/>
  <c r="AP363" i="38"/>
  <c r="BE356" i="38"/>
  <c r="BD356" i="38"/>
  <c r="S375" i="38"/>
  <c r="R375" i="38"/>
  <c r="P376" i="38"/>
  <c r="Q376" i="38"/>
  <c r="BK353" i="38"/>
  <c r="BJ353" i="38"/>
  <c r="AK366" i="38"/>
  <c r="AJ366" i="38"/>
  <c r="W373" i="38"/>
  <c r="V373" i="38"/>
  <c r="BY346" i="38"/>
  <c r="BX346" i="38"/>
  <c r="K379" i="38"/>
  <c r="J379" i="38"/>
  <c r="AV360" i="38"/>
  <c r="AW360" i="38"/>
  <c r="AO364" i="38"/>
  <c r="AN364" i="38"/>
  <c r="AE369" i="38"/>
  <c r="AD369" i="38"/>
  <c r="BQ350" i="38"/>
  <c r="BP350" i="38"/>
  <c r="CB344" i="38"/>
  <c r="CC344" i="38"/>
  <c r="AI367" i="38"/>
  <c r="AH367" i="38"/>
  <c r="AL365" i="38"/>
  <c r="AM365" i="38"/>
  <c r="N377" i="38"/>
  <c r="O377" i="38"/>
  <c r="BC357" i="38"/>
  <c r="BB357" i="38"/>
  <c r="AA371" i="38"/>
  <c r="Z371" i="38"/>
  <c r="AF368" i="38"/>
  <c r="AG368" i="38"/>
  <c r="AR362" i="38"/>
  <c r="AS362" i="38"/>
  <c r="Y372" i="38"/>
  <c r="X372" i="38"/>
  <c r="Z387" i="5"/>
  <c r="AA379" i="13"/>
  <c r="E381" i="38"/>
  <c r="Z387" i="27"/>
  <c r="Z387" i="25"/>
  <c r="Z387" i="26"/>
  <c r="AC370" i="38"/>
  <c r="AB370" i="38"/>
  <c r="AT361" i="38"/>
  <c r="AU361" i="38"/>
  <c r="BN351" i="38"/>
  <c r="BO351" i="38"/>
  <c r="BV347" i="38"/>
  <c r="BW347" i="38"/>
  <c r="BU348" i="38"/>
  <c r="BT348" i="38"/>
  <c r="CG342" i="38"/>
  <c r="CF342" i="38"/>
  <c r="BG355" i="38"/>
  <c r="BF355" i="38"/>
  <c r="T374" i="38"/>
  <c r="U374" i="38"/>
  <c r="L378" i="38"/>
  <c r="M378" i="38"/>
  <c r="J392" i="27" l="1"/>
  <c r="K393" i="27"/>
  <c r="O392" i="27"/>
  <c r="K393" i="26"/>
  <c r="J392" i="26"/>
  <c r="O392" i="26"/>
  <c r="K401" i="5"/>
  <c r="O400" i="5"/>
  <c r="J400" i="5"/>
  <c r="K459" i="25"/>
  <c r="O458" i="25"/>
  <c r="J458" i="25"/>
  <c r="CG343" i="38"/>
  <c r="CF343" i="38"/>
  <c r="AG369" i="38"/>
  <c r="AF369" i="38"/>
  <c r="V374" i="38"/>
  <c r="W374" i="38"/>
  <c r="BX347" i="38"/>
  <c r="BY347" i="38"/>
  <c r="BR350" i="38"/>
  <c r="BS350" i="38"/>
  <c r="L379" i="38"/>
  <c r="M379" i="38"/>
  <c r="BM353" i="38"/>
  <c r="BL353" i="38"/>
  <c r="AR363" i="38"/>
  <c r="AS363" i="38"/>
  <c r="AA380" i="13"/>
  <c r="Z388" i="27"/>
  <c r="Z388" i="26"/>
  <c r="E382" i="38"/>
  <c r="Z388" i="25"/>
  <c r="Z388" i="5"/>
  <c r="AJ367" i="38"/>
  <c r="AK367" i="38"/>
  <c r="AP364" i="38"/>
  <c r="AQ364" i="38"/>
  <c r="X373" i="38"/>
  <c r="Y373" i="38"/>
  <c r="T375" i="38"/>
  <c r="U375" i="38"/>
  <c r="J380" i="38"/>
  <c r="K380" i="38"/>
  <c r="BU349" i="38"/>
  <c r="BT349" i="38"/>
  <c r="BH355" i="38"/>
  <c r="BI355" i="38"/>
  <c r="Q377" i="38"/>
  <c r="P377" i="38"/>
  <c r="AO365" i="38"/>
  <c r="AN365" i="38"/>
  <c r="R376" i="38"/>
  <c r="S376" i="38"/>
  <c r="CB345" i="38"/>
  <c r="CC345" i="38"/>
  <c r="AU362" i="38"/>
  <c r="AT362" i="38"/>
  <c r="BQ351" i="38"/>
  <c r="BP351" i="38"/>
  <c r="BZ346" i="38"/>
  <c r="CA346" i="38"/>
  <c r="BJ354" i="38"/>
  <c r="BK354" i="38"/>
  <c r="AH368" i="38"/>
  <c r="AI368" i="38"/>
  <c r="AW361" i="38"/>
  <c r="AV361" i="38"/>
  <c r="AB371" i="38"/>
  <c r="AC371" i="38"/>
  <c r="BW348" i="38"/>
  <c r="BV348" i="38"/>
  <c r="AD370" i="38"/>
  <c r="AE370" i="38"/>
  <c r="N378" i="38"/>
  <c r="O378" i="38"/>
  <c r="Z372" i="38"/>
  <c r="AA372" i="38"/>
  <c r="BD357" i="38"/>
  <c r="BE357" i="38"/>
  <c r="AM366" i="38"/>
  <c r="AL366" i="38"/>
  <c r="BG356" i="38"/>
  <c r="BF356" i="38"/>
  <c r="F382" i="38"/>
  <c r="H381" i="38"/>
  <c r="I381" i="38"/>
  <c r="BC358" i="38"/>
  <c r="BB358" i="38"/>
  <c r="BN352" i="38"/>
  <c r="BO352" i="38"/>
  <c r="CE344" i="38"/>
  <c r="CD344" i="38"/>
  <c r="AX360" i="38"/>
  <c r="AY360" i="38"/>
  <c r="BA359" i="38"/>
  <c r="AZ359" i="38"/>
  <c r="CH375" i="38"/>
  <c r="K394" i="27" l="1"/>
  <c r="O393" i="27"/>
  <c r="J393" i="27"/>
  <c r="O393" i="26"/>
  <c r="J393" i="26"/>
  <c r="K394" i="26"/>
  <c r="AB374" i="13"/>
  <c r="AA382" i="27"/>
  <c r="AA382" i="25"/>
  <c r="AA382" i="26"/>
  <c r="AA382" i="5"/>
  <c r="K460" i="25"/>
  <c r="J459" i="25"/>
  <c r="O459" i="25"/>
  <c r="K402" i="5"/>
  <c r="O401" i="5"/>
  <c r="J401" i="5"/>
  <c r="AZ360" i="38"/>
  <c r="BA360" i="38"/>
  <c r="Q378" i="38"/>
  <c r="P378" i="38"/>
  <c r="M380" i="38"/>
  <c r="L380" i="38"/>
  <c r="AM367" i="38"/>
  <c r="AL367" i="38"/>
  <c r="CG344" i="38"/>
  <c r="CF344" i="38"/>
  <c r="AO366" i="38"/>
  <c r="AN366" i="38"/>
  <c r="AW362" i="38"/>
  <c r="AV362" i="38"/>
  <c r="S377" i="38"/>
  <c r="R377" i="38"/>
  <c r="AU363" i="38"/>
  <c r="AT363" i="38"/>
  <c r="CA347" i="38"/>
  <c r="BZ347" i="38"/>
  <c r="AG370" i="38"/>
  <c r="AF370" i="38"/>
  <c r="Z389" i="26"/>
  <c r="Z389" i="25"/>
  <c r="E383" i="38"/>
  <c r="Z389" i="27"/>
  <c r="Z389" i="5"/>
  <c r="AA381" i="13"/>
  <c r="BF357" i="38"/>
  <c r="BG357" i="38"/>
  <c r="BL354" i="38"/>
  <c r="BM354" i="38"/>
  <c r="CE345" i="38"/>
  <c r="CD345" i="38"/>
  <c r="BK355" i="38"/>
  <c r="BJ355" i="38"/>
  <c r="AA373" i="38"/>
  <c r="Z373" i="38"/>
  <c r="AI369" i="38"/>
  <c r="AH369" i="38"/>
  <c r="AK368" i="38"/>
  <c r="AJ368" i="38"/>
  <c r="BN353" i="38"/>
  <c r="BO353" i="38"/>
  <c r="BX348" i="38"/>
  <c r="BY348" i="38"/>
  <c r="Y374" i="38"/>
  <c r="X374" i="38"/>
  <c r="BC359" i="38"/>
  <c r="BB359" i="38"/>
  <c r="J381" i="38"/>
  <c r="K381" i="38"/>
  <c r="BV349" i="38"/>
  <c r="BW349" i="38"/>
  <c r="O379" i="38"/>
  <c r="N379" i="38"/>
  <c r="BE358" i="38"/>
  <c r="BD358" i="38"/>
  <c r="H382" i="38"/>
  <c r="F383" i="38"/>
  <c r="I382" i="38"/>
  <c r="AC372" i="38"/>
  <c r="AB372" i="38"/>
  <c r="AD371" i="38"/>
  <c r="AE371" i="38"/>
  <c r="CC346" i="38"/>
  <c r="CB346" i="38"/>
  <c r="T376" i="38"/>
  <c r="U376" i="38"/>
  <c r="AS364" i="38"/>
  <c r="AR364" i="38"/>
  <c r="W375" i="38"/>
  <c r="V375" i="38"/>
  <c r="BQ352" i="38"/>
  <c r="BP352" i="38"/>
  <c r="BH356" i="38"/>
  <c r="BI356" i="38"/>
  <c r="AY361" i="38"/>
  <c r="AX361" i="38"/>
  <c r="BS351" i="38"/>
  <c r="BR351" i="38"/>
  <c r="AP365" i="38"/>
  <c r="AQ365" i="38"/>
  <c r="BU350" i="38"/>
  <c r="BT350" i="38"/>
  <c r="CH376" i="38"/>
  <c r="O394" i="27" l="1"/>
  <c r="K395" i="27"/>
  <c r="J394" i="27"/>
  <c r="J394" i="26"/>
  <c r="K395" i="26"/>
  <c r="O394" i="26"/>
  <c r="AA383" i="25"/>
  <c r="AB375" i="13"/>
  <c r="AA383" i="26"/>
  <c r="AA383" i="5"/>
  <c r="AA383" i="27"/>
  <c r="K403" i="5"/>
  <c r="O402" i="5"/>
  <c r="J402" i="5"/>
  <c r="K461" i="25"/>
  <c r="O460" i="25"/>
  <c r="J460" i="25"/>
  <c r="AJ369" i="38"/>
  <c r="AK369" i="38"/>
  <c r="N380" i="38"/>
  <c r="O380" i="38"/>
  <c r="AS365" i="38"/>
  <c r="AR365" i="38"/>
  <c r="BF358" i="38"/>
  <c r="BG358" i="38"/>
  <c r="BE359" i="38"/>
  <c r="BD359" i="38"/>
  <c r="AM368" i="38"/>
  <c r="AL368" i="38"/>
  <c r="BN354" i="38"/>
  <c r="BO354" i="38"/>
  <c r="U377" i="38"/>
  <c r="T377" i="38"/>
  <c r="AN367" i="38"/>
  <c r="AO367" i="38"/>
  <c r="BT351" i="38"/>
  <c r="BU351" i="38"/>
  <c r="Y375" i="38"/>
  <c r="X375" i="38"/>
  <c r="AB373" i="38"/>
  <c r="AC373" i="38"/>
  <c r="Z374" i="38"/>
  <c r="AA374" i="38"/>
  <c r="BI357" i="38"/>
  <c r="BH357" i="38"/>
  <c r="AD372" i="38"/>
  <c r="AE372" i="38"/>
  <c r="BL355" i="38"/>
  <c r="BM355" i="38"/>
  <c r="CB347" i="38"/>
  <c r="CC347" i="38"/>
  <c r="AQ366" i="38"/>
  <c r="AP366" i="38"/>
  <c r="S378" i="38"/>
  <c r="R378" i="38"/>
  <c r="Q379" i="38"/>
  <c r="P379" i="38"/>
  <c r="AX362" i="38"/>
  <c r="AY362" i="38"/>
  <c r="BW350" i="38"/>
  <c r="BV350" i="38"/>
  <c r="BX349" i="38"/>
  <c r="BY349" i="38"/>
  <c r="BZ348" i="38"/>
  <c r="CA348" i="38"/>
  <c r="CG345" i="38"/>
  <c r="CF345" i="38"/>
  <c r="AZ361" i="38"/>
  <c r="BA361" i="38"/>
  <c r="BK356" i="38"/>
  <c r="BJ356" i="38"/>
  <c r="W376" i="38"/>
  <c r="V376" i="38"/>
  <c r="F384" i="38"/>
  <c r="H383" i="38"/>
  <c r="I383" i="38"/>
  <c r="Z390" i="26"/>
  <c r="Z390" i="27"/>
  <c r="AA382" i="13"/>
  <c r="Z390" i="25"/>
  <c r="Z390" i="5"/>
  <c r="E384" i="38"/>
  <c r="AW363" i="38"/>
  <c r="AV363" i="38"/>
  <c r="AF371" i="38"/>
  <c r="AG371" i="38"/>
  <c r="AH370" i="38"/>
  <c r="AI370" i="38"/>
  <c r="AT364" i="38"/>
  <c r="AU364" i="38"/>
  <c r="BR352" i="38"/>
  <c r="BS352" i="38"/>
  <c r="CE346" i="38"/>
  <c r="CD346" i="38"/>
  <c r="K382" i="38"/>
  <c r="J382" i="38"/>
  <c r="L381" i="38"/>
  <c r="M381" i="38"/>
  <c r="BP353" i="38"/>
  <c r="BQ353" i="38"/>
  <c r="BB360" i="38"/>
  <c r="BC360" i="38"/>
  <c r="CH377" i="38"/>
  <c r="J395" i="27" l="1"/>
  <c r="K396" i="27"/>
  <c r="O395" i="27"/>
  <c r="K396" i="26"/>
  <c r="O395" i="26"/>
  <c r="J395" i="26"/>
  <c r="AA384" i="25"/>
  <c r="AA384" i="5"/>
  <c r="AA384" i="26"/>
  <c r="AB376" i="13"/>
  <c r="AA384" i="27"/>
  <c r="K404" i="5"/>
  <c r="J403" i="5"/>
  <c r="O403" i="5"/>
  <c r="K462" i="25"/>
  <c r="J461" i="25"/>
  <c r="O461" i="25"/>
  <c r="O381" i="38"/>
  <c r="N381" i="38"/>
  <c r="F385" i="38"/>
  <c r="H384" i="38"/>
  <c r="I384" i="38"/>
  <c r="BS353" i="38"/>
  <c r="BR353" i="38"/>
  <c r="BT352" i="38"/>
  <c r="BU352" i="38"/>
  <c r="BC361" i="38"/>
  <c r="BB361" i="38"/>
  <c r="BW351" i="38"/>
  <c r="BV351" i="38"/>
  <c r="E385" i="38"/>
  <c r="Z391" i="5"/>
  <c r="Z391" i="27"/>
  <c r="Z391" i="26"/>
  <c r="Z391" i="25"/>
  <c r="AA383" i="13"/>
  <c r="J383" i="38"/>
  <c r="K383" i="38"/>
  <c r="BI358" i="38"/>
  <c r="BH358" i="38"/>
  <c r="AQ367" i="38"/>
  <c r="AP367" i="38"/>
  <c r="AK370" i="38"/>
  <c r="AJ370" i="38"/>
  <c r="CB348" i="38"/>
  <c r="CC348" i="38"/>
  <c r="BN355" i="38"/>
  <c r="BO355" i="38"/>
  <c r="AD373" i="38"/>
  <c r="AE373" i="38"/>
  <c r="AO368" i="38"/>
  <c r="AN368" i="38"/>
  <c r="AW364" i="38"/>
  <c r="AV364" i="38"/>
  <c r="AC374" i="38"/>
  <c r="AB374" i="38"/>
  <c r="M382" i="38"/>
  <c r="L382" i="38"/>
  <c r="Y376" i="38"/>
  <c r="X376" i="38"/>
  <c r="BP354" i="38"/>
  <c r="BQ354" i="38"/>
  <c r="CF346" i="38"/>
  <c r="CG346" i="38"/>
  <c r="BM356" i="38"/>
  <c r="BL356" i="38"/>
  <c r="T378" i="38"/>
  <c r="U378" i="38"/>
  <c r="AA375" i="38"/>
  <c r="Z375" i="38"/>
  <c r="P380" i="38"/>
  <c r="Q380" i="38"/>
  <c r="CD347" i="38"/>
  <c r="CE347" i="38"/>
  <c r="W377" i="38"/>
  <c r="V377" i="38"/>
  <c r="BE360" i="38"/>
  <c r="BD360" i="38"/>
  <c r="AH371" i="38"/>
  <c r="AI371" i="38"/>
  <c r="CA349" i="38"/>
  <c r="BZ349" i="38"/>
  <c r="AF372" i="38"/>
  <c r="AG372" i="38"/>
  <c r="BF359" i="38"/>
  <c r="BG359" i="38"/>
  <c r="AZ362" i="38"/>
  <c r="BA362" i="38"/>
  <c r="AU365" i="38"/>
  <c r="AT365" i="38"/>
  <c r="R379" i="38"/>
  <c r="S379" i="38"/>
  <c r="AY363" i="38"/>
  <c r="AX363" i="38"/>
  <c r="BY350" i="38"/>
  <c r="BX350" i="38"/>
  <c r="AR366" i="38"/>
  <c r="AS366" i="38"/>
  <c r="BK357" i="38"/>
  <c r="BJ357" i="38"/>
  <c r="AL369" i="38"/>
  <c r="AM369" i="38"/>
  <c r="CH378" i="38"/>
  <c r="K397" i="27" l="1"/>
  <c r="J396" i="27"/>
  <c r="O396" i="27"/>
  <c r="K397" i="26"/>
  <c r="O396" i="26"/>
  <c r="J396" i="26"/>
  <c r="AA385" i="25"/>
  <c r="AB377" i="13"/>
  <c r="AA385" i="26"/>
  <c r="AA385" i="5"/>
  <c r="AA385" i="27"/>
  <c r="K463" i="25"/>
  <c r="J462" i="25"/>
  <c r="O462" i="25"/>
  <c r="K405" i="5"/>
  <c r="O404" i="5"/>
  <c r="J404" i="5"/>
  <c r="AC375" i="38"/>
  <c r="AB375" i="38"/>
  <c r="BZ350" i="38"/>
  <c r="CA350" i="38"/>
  <c r="U379" i="38"/>
  <c r="T379" i="38"/>
  <c r="AI372" i="38"/>
  <c r="AH372" i="38"/>
  <c r="AD374" i="38"/>
  <c r="AE374" i="38"/>
  <c r="BJ358" i="38"/>
  <c r="BK358" i="38"/>
  <c r="BW352" i="38"/>
  <c r="BV352" i="38"/>
  <c r="AW365" i="38"/>
  <c r="AV365" i="38"/>
  <c r="CC349" i="38"/>
  <c r="CB349" i="38"/>
  <c r="S380" i="38"/>
  <c r="R380" i="38"/>
  <c r="BQ355" i="38"/>
  <c r="BP355" i="38"/>
  <c r="BU353" i="38"/>
  <c r="BT353" i="38"/>
  <c r="CF347" i="38"/>
  <c r="CG347" i="38"/>
  <c r="Z392" i="27"/>
  <c r="Z392" i="26"/>
  <c r="Z392" i="25"/>
  <c r="Z392" i="5"/>
  <c r="AA384" i="13"/>
  <c r="E386" i="38"/>
  <c r="CE348" i="38"/>
  <c r="CD348" i="38"/>
  <c r="BB362" i="38"/>
  <c r="BC362" i="38"/>
  <c r="AJ371" i="38"/>
  <c r="AK371" i="38"/>
  <c r="Z376" i="38"/>
  <c r="AA376" i="38"/>
  <c r="AP368" i="38"/>
  <c r="AQ368" i="38"/>
  <c r="AL370" i="38"/>
  <c r="AM370" i="38"/>
  <c r="J384" i="38"/>
  <c r="K384" i="38"/>
  <c r="AZ363" i="38"/>
  <c r="BA363" i="38"/>
  <c r="BF360" i="38"/>
  <c r="BG360" i="38"/>
  <c r="W378" i="38"/>
  <c r="V378" i="38"/>
  <c r="BD361" i="38"/>
  <c r="BE361" i="38"/>
  <c r="H385" i="38"/>
  <c r="I385" i="38"/>
  <c r="F386" i="38"/>
  <c r="BS354" i="38"/>
  <c r="BR354" i="38"/>
  <c r="BX351" i="38"/>
  <c r="BY351" i="38"/>
  <c r="AN369" i="38"/>
  <c r="AO369" i="38"/>
  <c r="BH359" i="38"/>
  <c r="BI359" i="38"/>
  <c r="BN356" i="38"/>
  <c r="BO356" i="38"/>
  <c r="N382" i="38"/>
  <c r="O382" i="38"/>
  <c r="AR367" i="38"/>
  <c r="AS367" i="38"/>
  <c r="P381" i="38"/>
  <c r="Q381" i="38"/>
  <c r="AU366" i="38"/>
  <c r="AT366" i="38"/>
  <c r="AX364" i="38"/>
  <c r="AY364" i="38"/>
  <c r="L383" i="38"/>
  <c r="M383" i="38"/>
  <c r="BL357" i="38"/>
  <c r="BM357" i="38"/>
  <c r="X377" i="38"/>
  <c r="Y377" i="38"/>
  <c r="AF373" i="38"/>
  <c r="AG373" i="38"/>
  <c r="CH379" i="38"/>
  <c r="K398" i="27" l="1"/>
  <c r="J397" i="27"/>
  <c r="O397" i="27"/>
  <c r="J397" i="26"/>
  <c r="K398" i="26"/>
  <c r="O397" i="26"/>
  <c r="AA386" i="5"/>
  <c r="AA386" i="25"/>
  <c r="AA386" i="27"/>
  <c r="AA386" i="26"/>
  <c r="AB378" i="13"/>
  <c r="K464" i="25"/>
  <c r="J463" i="25"/>
  <c r="O463" i="25"/>
  <c r="K406" i="5"/>
  <c r="O405" i="5"/>
  <c r="J405" i="5"/>
  <c r="BG361" i="38"/>
  <c r="BF361" i="38"/>
  <c r="BS355" i="38"/>
  <c r="BR355" i="38"/>
  <c r="K385" i="38"/>
  <c r="J385" i="38"/>
  <c r="BC363" i="38"/>
  <c r="BB363" i="38"/>
  <c r="AB376" i="38"/>
  <c r="AC376" i="38"/>
  <c r="BV353" i="38"/>
  <c r="BW353" i="38"/>
  <c r="AY365" i="38"/>
  <c r="AX365" i="38"/>
  <c r="AJ372" i="38"/>
  <c r="AK372" i="38"/>
  <c r="N383" i="38"/>
  <c r="O383" i="38"/>
  <c r="AU367" i="38"/>
  <c r="AT367" i="38"/>
  <c r="AQ369" i="38"/>
  <c r="AP369" i="38"/>
  <c r="L384" i="38"/>
  <c r="M384" i="38"/>
  <c r="V379" i="38"/>
  <c r="W379" i="38"/>
  <c r="CA351" i="38"/>
  <c r="BZ351" i="38"/>
  <c r="AW366" i="38"/>
  <c r="AV366" i="38"/>
  <c r="BT354" i="38"/>
  <c r="BU354" i="38"/>
  <c r="AO370" i="38"/>
  <c r="AN370" i="38"/>
  <c r="BD362" i="38"/>
  <c r="BE362" i="38"/>
  <c r="U380" i="38"/>
  <c r="T380" i="38"/>
  <c r="BA364" i="38"/>
  <c r="AZ364" i="38"/>
  <c r="AA377" i="38"/>
  <c r="Z377" i="38"/>
  <c r="BP356" i="38"/>
  <c r="BQ356" i="38"/>
  <c r="CF348" i="38"/>
  <c r="CG348" i="38"/>
  <c r="BL358" i="38"/>
  <c r="BM358" i="38"/>
  <c r="CC350" i="38"/>
  <c r="CB350" i="38"/>
  <c r="AL371" i="38"/>
  <c r="AM371" i="38"/>
  <c r="AH373" i="38"/>
  <c r="AI373" i="38"/>
  <c r="X378" i="38"/>
  <c r="Y378" i="38"/>
  <c r="F387" i="38"/>
  <c r="H386" i="38"/>
  <c r="I386" i="38"/>
  <c r="BH360" i="38"/>
  <c r="BI360" i="38"/>
  <c r="AS368" i="38"/>
  <c r="AR368" i="38"/>
  <c r="CE349" i="38"/>
  <c r="CD349" i="38"/>
  <c r="AD375" i="38"/>
  <c r="AE375" i="38"/>
  <c r="BY352" i="38"/>
  <c r="BX352" i="38"/>
  <c r="Q382" i="38"/>
  <c r="P382" i="38"/>
  <c r="BO357" i="38"/>
  <c r="BN357" i="38"/>
  <c r="S381" i="38"/>
  <c r="R381" i="38"/>
  <c r="BJ359" i="38"/>
  <c r="BK359" i="38"/>
  <c r="Z393" i="25"/>
  <c r="Z393" i="27"/>
  <c r="Z393" i="5"/>
  <c r="AA385" i="13"/>
  <c r="Z393" i="26"/>
  <c r="E387" i="38"/>
  <c r="AF374" i="38"/>
  <c r="AG374" i="38"/>
  <c r="CH380" i="38"/>
  <c r="J398" i="27" l="1"/>
  <c r="O398" i="27"/>
  <c r="K399" i="27"/>
  <c r="J398" i="26"/>
  <c r="K399" i="26"/>
  <c r="O398" i="26"/>
  <c r="AB379" i="13"/>
  <c r="AA387" i="26"/>
  <c r="AA387" i="25"/>
  <c r="AA387" i="5"/>
  <c r="AA387" i="27"/>
  <c r="K407" i="5"/>
  <c r="J406" i="5"/>
  <c r="O406" i="5"/>
  <c r="K465" i="25"/>
  <c r="J464" i="25"/>
  <c r="O464" i="25"/>
  <c r="AR369" i="38"/>
  <c r="AS369" i="38"/>
  <c r="L385" i="38"/>
  <c r="M385" i="38"/>
  <c r="U381" i="38"/>
  <c r="T381" i="38"/>
  <c r="BC364" i="38"/>
  <c r="BB364" i="38"/>
  <c r="BE363" i="38"/>
  <c r="BD363" i="38"/>
  <c r="S382" i="38"/>
  <c r="R382" i="38"/>
  <c r="AT368" i="38"/>
  <c r="AU368" i="38"/>
  <c r="AA378" i="38"/>
  <c r="Z378" i="38"/>
  <c r="BO358" i="38"/>
  <c r="BN358" i="38"/>
  <c r="BW354" i="38"/>
  <c r="BV354" i="38"/>
  <c r="N384" i="38"/>
  <c r="O384" i="38"/>
  <c r="AL372" i="38"/>
  <c r="AM372" i="38"/>
  <c r="BP357" i="38"/>
  <c r="BQ357" i="38"/>
  <c r="W380" i="38"/>
  <c r="V380" i="38"/>
  <c r="AJ373" i="38"/>
  <c r="AK373" i="38"/>
  <c r="BK360" i="38"/>
  <c r="BJ360" i="38"/>
  <c r="CC351" i="38"/>
  <c r="CB351" i="38"/>
  <c r="AW367" i="38"/>
  <c r="AV367" i="38"/>
  <c r="BT355" i="38"/>
  <c r="BU355" i="38"/>
  <c r="AN371" i="38"/>
  <c r="AO371" i="38"/>
  <c r="BR356" i="38"/>
  <c r="BS356" i="38"/>
  <c r="BF362" i="38"/>
  <c r="BG362" i="38"/>
  <c r="BX353" i="38"/>
  <c r="BY353" i="38"/>
  <c r="AZ365" i="38"/>
  <c r="BA365" i="38"/>
  <c r="AI374" i="38"/>
  <c r="AH374" i="38"/>
  <c r="AF375" i="38"/>
  <c r="AG375" i="38"/>
  <c r="K386" i="38"/>
  <c r="J386" i="38"/>
  <c r="CD350" i="38"/>
  <c r="CE350" i="38"/>
  <c r="AB377" i="38"/>
  <c r="AC377" i="38"/>
  <c r="AP370" i="38"/>
  <c r="AQ370" i="38"/>
  <c r="BI361" i="38"/>
  <c r="BH361" i="38"/>
  <c r="AY366" i="38"/>
  <c r="AX366" i="38"/>
  <c r="BZ352" i="38"/>
  <c r="CA352" i="38"/>
  <c r="E388" i="38"/>
  <c r="Z394" i="26"/>
  <c r="AA386" i="13"/>
  <c r="Z394" i="27"/>
  <c r="Z394" i="25"/>
  <c r="Z394" i="5"/>
  <c r="BL359" i="38"/>
  <c r="BM359" i="38"/>
  <c r="CF349" i="38"/>
  <c r="CG349" i="38"/>
  <c r="I387" i="38"/>
  <c r="H387" i="38"/>
  <c r="F388" i="38"/>
  <c r="X379" i="38"/>
  <c r="Y379" i="38"/>
  <c r="P383" i="38"/>
  <c r="Q383" i="38"/>
  <c r="AD376" i="38"/>
  <c r="AE376" i="38"/>
  <c r="CH385" i="38"/>
  <c r="CH381" i="38"/>
  <c r="K400" i="27" l="1"/>
  <c r="J399" i="27"/>
  <c r="O399" i="27"/>
  <c r="K400" i="26"/>
  <c r="J399" i="26"/>
  <c r="O399" i="26"/>
  <c r="AA388" i="5"/>
  <c r="AA388" i="25"/>
  <c r="AB380" i="13"/>
  <c r="AA388" i="27"/>
  <c r="AA388" i="26"/>
  <c r="K466" i="25"/>
  <c r="J465" i="25"/>
  <c r="O465" i="25"/>
  <c r="K408" i="5"/>
  <c r="J407" i="5"/>
  <c r="O407" i="5"/>
  <c r="AA392" i="25"/>
  <c r="AB384" i="13"/>
  <c r="AA392" i="26"/>
  <c r="AA392" i="27"/>
  <c r="AA392" i="5"/>
  <c r="AD377" i="38"/>
  <c r="AE377" i="38"/>
  <c r="BT356" i="38"/>
  <c r="BU356" i="38"/>
  <c r="R383" i="38"/>
  <c r="S383" i="38"/>
  <c r="Z395" i="5"/>
  <c r="AA387" i="13"/>
  <c r="E389" i="38"/>
  <c r="Z395" i="27"/>
  <c r="Z395" i="26"/>
  <c r="Z395" i="25"/>
  <c r="AR370" i="38"/>
  <c r="AS370" i="38"/>
  <c r="AH375" i="38"/>
  <c r="AI375" i="38"/>
  <c r="BH362" i="38"/>
  <c r="BI362" i="38"/>
  <c r="BM360" i="38"/>
  <c r="BL360" i="38"/>
  <c r="AB378" i="38"/>
  <c r="AC378" i="38"/>
  <c r="BD364" i="38"/>
  <c r="BE364" i="38"/>
  <c r="BN359" i="38"/>
  <c r="BO359" i="38"/>
  <c r="AJ374" i="38"/>
  <c r="AK374" i="38"/>
  <c r="AO372" i="38"/>
  <c r="AN372" i="38"/>
  <c r="CC352" i="38"/>
  <c r="CB352" i="38"/>
  <c r="BV355" i="38"/>
  <c r="BW355" i="38"/>
  <c r="K387" i="38"/>
  <c r="J387" i="38"/>
  <c r="CF350" i="38"/>
  <c r="CG350" i="38"/>
  <c r="BC365" i="38"/>
  <c r="BB365" i="38"/>
  <c r="AP371" i="38"/>
  <c r="AQ371" i="38"/>
  <c r="AX367" i="38"/>
  <c r="AY367" i="38"/>
  <c r="Y380" i="38"/>
  <c r="X380" i="38"/>
  <c r="BX354" i="38"/>
  <c r="BY354" i="38"/>
  <c r="T382" i="38"/>
  <c r="U382" i="38"/>
  <c r="W381" i="38"/>
  <c r="V381" i="38"/>
  <c r="AV368" i="38"/>
  <c r="AW368" i="38"/>
  <c r="BK361" i="38"/>
  <c r="BJ361" i="38"/>
  <c r="L386" i="38"/>
  <c r="M386" i="38"/>
  <c r="O385" i="38"/>
  <c r="N385" i="38"/>
  <c r="AA379" i="38"/>
  <c r="Z379" i="38"/>
  <c r="I388" i="38"/>
  <c r="F389" i="38"/>
  <c r="H388" i="38"/>
  <c r="Q384" i="38"/>
  <c r="P384" i="38"/>
  <c r="AF376" i="38"/>
  <c r="AG376" i="38"/>
  <c r="BZ353" i="38"/>
  <c r="CA353" i="38"/>
  <c r="CD351" i="38"/>
  <c r="CE351" i="38"/>
  <c r="BP358" i="38"/>
  <c r="BQ358" i="38"/>
  <c r="BF363" i="38"/>
  <c r="BG363" i="38"/>
  <c r="AZ366" i="38"/>
  <c r="BA366" i="38"/>
  <c r="AM373" i="38"/>
  <c r="AL373" i="38"/>
  <c r="BR357" i="38"/>
  <c r="BS357" i="38"/>
  <c r="AU369" i="38"/>
  <c r="AT369" i="38"/>
  <c r="CH382" i="38"/>
  <c r="CH386" i="38"/>
  <c r="K401" i="27" l="1"/>
  <c r="J400" i="27"/>
  <c r="O400" i="27"/>
  <c r="K401" i="26"/>
  <c r="J400" i="26"/>
  <c r="O400" i="26"/>
  <c r="AA389" i="25"/>
  <c r="AA389" i="27"/>
  <c r="AB381" i="13"/>
  <c r="AA389" i="26"/>
  <c r="AA389" i="5"/>
  <c r="K409" i="5"/>
  <c r="J408" i="5"/>
  <c r="O408" i="5"/>
  <c r="K467" i="25"/>
  <c r="J466" i="25"/>
  <c r="O466" i="25"/>
  <c r="AA393" i="25"/>
  <c r="AA393" i="26"/>
  <c r="AA393" i="5"/>
  <c r="AA393" i="27"/>
  <c r="AB385" i="13"/>
  <c r="CG351" i="38"/>
  <c r="CF351" i="38"/>
  <c r="BT357" i="38"/>
  <c r="BU357" i="38"/>
  <c r="BS358" i="38"/>
  <c r="BR358" i="38"/>
  <c r="CA354" i="38"/>
  <c r="BZ354" i="38"/>
  <c r="BF364" i="38"/>
  <c r="BG364" i="38"/>
  <c r="AK375" i="38"/>
  <c r="AJ375" i="38"/>
  <c r="AO373" i="38"/>
  <c r="AN373" i="38"/>
  <c r="K388" i="38"/>
  <c r="J388" i="38"/>
  <c r="N386" i="38"/>
  <c r="O386" i="38"/>
  <c r="Z380" i="38"/>
  <c r="AA380" i="38"/>
  <c r="AQ372" i="38"/>
  <c r="AP372" i="38"/>
  <c r="AT370" i="38"/>
  <c r="AU370" i="38"/>
  <c r="BN360" i="38"/>
  <c r="BO360" i="38"/>
  <c r="CB353" i="38"/>
  <c r="CC353" i="38"/>
  <c r="AC379" i="38"/>
  <c r="AB379" i="38"/>
  <c r="AZ367" i="38"/>
  <c r="BA367" i="38"/>
  <c r="AM374" i="38"/>
  <c r="AL374" i="38"/>
  <c r="AW369" i="38"/>
  <c r="AV369" i="38"/>
  <c r="AX368" i="38"/>
  <c r="AY368" i="38"/>
  <c r="BW356" i="38"/>
  <c r="BV356" i="38"/>
  <c r="I389" i="38"/>
  <c r="H389" i="38"/>
  <c r="F390" i="38"/>
  <c r="AD378" i="38"/>
  <c r="AE378" i="38"/>
  <c r="U383" i="38"/>
  <c r="T383" i="38"/>
  <c r="BH363" i="38"/>
  <c r="BI363" i="38"/>
  <c r="AI376" i="38"/>
  <c r="AH376" i="38"/>
  <c r="P385" i="38"/>
  <c r="Q385" i="38"/>
  <c r="X381" i="38"/>
  <c r="Y381" i="38"/>
  <c r="W382" i="38"/>
  <c r="V382" i="38"/>
  <c r="AR371" i="38"/>
  <c r="AS371" i="38"/>
  <c r="BY355" i="38"/>
  <c r="BX355" i="38"/>
  <c r="BQ359" i="38"/>
  <c r="BP359" i="38"/>
  <c r="BK362" i="38"/>
  <c r="BJ362" i="38"/>
  <c r="BL361" i="38"/>
  <c r="BM361" i="38"/>
  <c r="M387" i="38"/>
  <c r="L387" i="38"/>
  <c r="BB366" i="38"/>
  <c r="BC366" i="38"/>
  <c r="R384" i="38"/>
  <c r="S384" i="38"/>
  <c r="BE365" i="38"/>
  <c r="BD365" i="38"/>
  <c r="CD352" i="38"/>
  <c r="CE352" i="38"/>
  <c r="AA388" i="13"/>
  <c r="Z396" i="27"/>
  <c r="Z396" i="26"/>
  <c r="Z396" i="25"/>
  <c r="E390" i="38"/>
  <c r="Z396" i="5"/>
  <c r="AF377" i="38"/>
  <c r="AG377" i="38"/>
  <c r="CH383" i="38"/>
  <c r="CH387" i="38"/>
  <c r="O401" i="27" l="1"/>
  <c r="K402" i="27"/>
  <c r="J401" i="27"/>
  <c r="J401" i="26"/>
  <c r="K402" i="26"/>
  <c r="O401" i="26"/>
  <c r="AA390" i="26"/>
  <c r="AA390" i="5"/>
  <c r="AA390" i="27"/>
  <c r="AB382" i="13"/>
  <c r="AA390" i="25"/>
  <c r="K410" i="5"/>
  <c r="O409" i="5"/>
  <c r="J409" i="5"/>
  <c r="K468" i="25"/>
  <c r="O467" i="25"/>
  <c r="J467" i="25"/>
  <c r="AA394" i="27"/>
  <c r="AA394" i="26"/>
  <c r="AA394" i="5"/>
  <c r="AA394" i="25"/>
  <c r="AB386" i="13"/>
  <c r="AS372" i="38"/>
  <c r="AR372" i="38"/>
  <c r="Z397" i="26"/>
  <c r="Z397" i="25"/>
  <c r="E391" i="38"/>
  <c r="Z397" i="27"/>
  <c r="Z397" i="5"/>
  <c r="AA389" i="13"/>
  <c r="BF365" i="38"/>
  <c r="BG365" i="38"/>
  <c r="AK376" i="38"/>
  <c r="AJ376" i="38"/>
  <c r="I390" i="38"/>
  <c r="H390" i="38"/>
  <c r="F391" i="38"/>
  <c r="M388" i="38"/>
  <c r="L388" i="38"/>
  <c r="CC354" i="38"/>
  <c r="CB354" i="38"/>
  <c r="BO361" i="38"/>
  <c r="BN361" i="38"/>
  <c r="AT371" i="38"/>
  <c r="AU371" i="38"/>
  <c r="K389" i="38"/>
  <c r="J389" i="38"/>
  <c r="BC367" i="38"/>
  <c r="BB367" i="38"/>
  <c r="AV370" i="38"/>
  <c r="AW370" i="38"/>
  <c r="BL362" i="38"/>
  <c r="BM362" i="38"/>
  <c r="U384" i="38"/>
  <c r="T384" i="38"/>
  <c r="BY356" i="38"/>
  <c r="BX356" i="38"/>
  <c r="BS359" i="38"/>
  <c r="BR359" i="38"/>
  <c r="W383" i="38"/>
  <c r="V383" i="38"/>
  <c r="AX369" i="38"/>
  <c r="AY369" i="38"/>
  <c r="AM375" i="38"/>
  <c r="AL375" i="38"/>
  <c r="BU358" i="38"/>
  <c r="BT358" i="38"/>
  <c r="BD366" i="38"/>
  <c r="BE366" i="38"/>
  <c r="Z381" i="38"/>
  <c r="AA381" i="38"/>
  <c r="CD353" i="38"/>
  <c r="CE353" i="38"/>
  <c r="AC380" i="38"/>
  <c r="AB380" i="38"/>
  <c r="BW357" i="38"/>
  <c r="BV357" i="38"/>
  <c r="AQ373" i="38"/>
  <c r="AP373" i="38"/>
  <c r="AZ368" i="38"/>
  <c r="BA368" i="38"/>
  <c r="AH377" i="38"/>
  <c r="AI377" i="38"/>
  <c r="N387" i="38"/>
  <c r="O387" i="38"/>
  <c r="CA355" i="38"/>
  <c r="BZ355" i="38"/>
  <c r="AN374" i="38"/>
  <c r="AO374" i="38"/>
  <c r="X382" i="38"/>
  <c r="Y382" i="38"/>
  <c r="AD379" i="38"/>
  <c r="AE379" i="38"/>
  <c r="BK363" i="38"/>
  <c r="BJ363" i="38"/>
  <c r="CG352" i="38"/>
  <c r="CF352" i="38"/>
  <c r="S385" i="38"/>
  <c r="R385" i="38"/>
  <c r="AF378" i="38"/>
  <c r="AG378" i="38"/>
  <c r="BP360" i="38"/>
  <c r="BQ360" i="38"/>
  <c r="Q386" i="38"/>
  <c r="P386" i="38"/>
  <c r="BI364" i="38"/>
  <c r="BH364" i="38"/>
  <c r="CH388" i="38"/>
  <c r="CH384" i="38"/>
  <c r="K403" i="27" l="1"/>
  <c r="J402" i="27"/>
  <c r="O402" i="27"/>
  <c r="J402" i="26"/>
  <c r="O402" i="26"/>
  <c r="K403" i="26"/>
  <c r="AA391" i="25"/>
  <c r="AB383" i="13"/>
  <c r="AA391" i="26"/>
  <c r="AA391" i="5"/>
  <c r="AA391" i="27"/>
  <c r="K469" i="25"/>
  <c r="J468" i="25"/>
  <c r="O468" i="25"/>
  <c r="K411" i="5"/>
  <c r="O410" i="5"/>
  <c r="J410" i="5"/>
  <c r="AA395" i="25"/>
  <c r="AA395" i="26"/>
  <c r="AA395" i="5"/>
  <c r="AB387" i="13"/>
  <c r="AA395" i="27"/>
  <c r="AC381" i="38"/>
  <c r="AB381" i="38"/>
  <c r="AQ374" i="38"/>
  <c r="AP374" i="38"/>
  <c r="BC368" i="38"/>
  <c r="BB368" i="38"/>
  <c r="CG353" i="38"/>
  <c r="CF353" i="38"/>
  <c r="BM363" i="38"/>
  <c r="BL363" i="38"/>
  <c r="CB355" i="38"/>
  <c r="CC355" i="38"/>
  <c r="AS373" i="38"/>
  <c r="AR373" i="38"/>
  <c r="W384" i="38"/>
  <c r="V384" i="38"/>
  <c r="M389" i="38"/>
  <c r="L389" i="38"/>
  <c r="N388" i="38"/>
  <c r="O388" i="38"/>
  <c r="BI365" i="38"/>
  <c r="BH365" i="38"/>
  <c r="AT372" i="38"/>
  <c r="AU372" i="38"/>
  <c r="AG379" i="38"/>
  <c r="AF379" i="38"/>
  <c r="P387" i="38"/>
  <c r="Q387" i="38"/>
  <c r="BG366" i="38"/>
  <c r="BF366" i="38"/>
  <c r="BO362" i="38"/>
  <c r="BN362" i="38"/>
  <c r="AV371" i="38"/>
  <c r="AW371" i="38"/>
  <c r="K390" i="38"/>
  <c r="J390" i="38"/>
  <c r="AZ369" i="38"/>
  <c r="BA369" i="38"/>
  <c r="BY357" i="38"/>
  <c r="BX357" i="38"/>
  <c r="BJ364" i="38"/>
  <c r="BK364" i="38"/>
  <c r="U385" i="38"/>
  <c r="T385" i="38"/>
  <c r="AE380" i="38"/>
  <c r="AD380" i="38"/>
  <c r="BW358" i="38"/>
  <c r="BV358" i="38"/>
  <c r="BT359" i="38"/>
  <c r="BU359" i="38"/>
  <c r="BQ361" i="38"/>
  <c r="BP361" i="38"/>
  <c r="BS360" i="38"/>
  <c r="BR360" i="38"/>
  <c r="AA382" i="38"/>
  <c r="Z382" i="38"/>
  <c r="AJ377" i="38"/>
  <c r="AK377" i="38"/>
  <c r="AY370" i="38"/>
  <c r="AX370" i="38"/>
  <c r="AL376" i="38"/>
  <c r="AM376" i="38"/>
  <c r="E392" i="38"/>
  <c r="Z398" i="26"/>
  <c r="Z398" i="5"/>
  <c r="Z398" i="27"/>
  <c r="AA390" i="13"/>
  <c r="Z398" i="25"/>
  <c r="Y383" i="38"/>
  <c r="X383" i="38"/>
  <c r="F392" i="38"/>
  <c r="H391" i="38"/>
  <c r="I391" i="38"/>
  <c r="AI378" i="38"/>
  <c r="AH378" i="38"/>
  <c r="R386" i="38"/>
  <c r="S386" i="38"/>
  <c r="AO375" i="38"/>
  <c r="AN375" i="38"/>
  <c r="CA356" i="38"/>
  <c r="BZ356" i="38"/>
  <c r="BD367" i="38"/>
  <c r="BE367" i="38"/>
  <c r="CE354" i="38"/>
  <c r="CD354" i="38"/>
  <c r="CH389" i="38"/>
  <c r="O403" i="27" l="1"/>
  <c r="J403" i="27"/>
  <c r="K404" i="27"/>
  <c r="K404" i="26"/>
  <c r="J403" i="26"/>
  <c r="O403" i="26"/>
  <c r="K412" i="5"/>
  <c r="O411" i="5"/>
  <c r="J411" i="5"/>
  <c r="K470" i="25"/>
  <c r="J469" i="25"/>
  <c r="O469" i="25"/>
  <c r="AA396" i="27"/>
  <c r="AA396" i="5"/>
  <c r="AB388" i="13"/>
  <c r="AA396" i="26"/>
  <c r="AA396" i="25"/>
  <c r="J391" i="38"/>
  <c r="K391" i="38"/>
  <c r="BG367" i="38"/>
  <c r="BF367" i="38"/>
  <c r="BY358" i="38"/>
  <c r="BX358" i="38"/>
  <c r="BZ357" i="38"/>
  <c r="CA357" i="38"/>
  <c r="BP362" i="38"/>
  <c r="BQ362" i="38"/>
  <c r="X384" i="38"/>
  <c r="Y384" i="38"/>
  <c r="CB356" i="38"/>
  <c r="CC356" i="38"/>
  <c r="AV372" i="38"/>
  <c r="AW372" i="38"/>
  <c r="BU360" i="38"/>
  <c r="BT360" i="38"/>
  <c r="BJ365" i="38"/>
  <c r="BK365" i="38"/>
  <c r="BC369" i="38"/>
  <c r="BB369" i="38"/>
  <c r="AA383" i="38"/>
  <c r="Z383" i="38"/>
  <c r="Z399" i="5"/>
  <c r="Z399" i="27"/>
  <c r="AA391" i="13"/>
  <c r="Z399" i="25"/>
  <c r="Z399" i="26"/>
  <c r="E393" i="38"/>
  <c r="BS361" i="38"/>
  <c r="BR361" i="38"/>
  <c r="V385" i="38"/>
  <c r="W385" i="38"/>
  <c r="L390" i="38"/>
  <c r="M390" i="38"/>
  <c r="AR374" i="38"/>
  <c r="AS374" i="38"/>
  <c r="AF380" i="38"/>
  <c r="AG380" i="38"/>
  <c r="BD368" i="38"/>
  <c r="BE368" i="38"/>
  <c r="CF354" i="38"/>
  <c r="CG354" i="38"/>
  <c r="R387" i="38"/>
  <c r="S387" i="38"/>
  <c r="Q388" i="38"/>
  <c r="P388" i="38"/>
  <c r="CE355" i="38"/>
  <c r="CD355" i="38"/>
  <c r="BH366" i="38"/>
  <c r="BI366" i="38"/>
  <c r="AP375" i="38"/>
  <c r="AQ375" i="38"/>
  <c r="AB382" i="38"/>
  <c r="AC382" i="38"/>
  <c r="T386" i="38"/>
  <c r="U386" i="38"/>
  <c r="AN376" i="38"/>
  <c r="AO376" i="38"/>
  <c r="AI379" i="38"/>
  <c r="AH379" i="38"/>
  <c r="O389" i="38"/>
  <c r="N389" i="38"/>
  <c r="BO363" i="38"/>
  <c r="BN363" i="38"/>
  <c r="AE381" i="38"/>
  <c r="AD381" i="38"/>
  <c r="AM377" i="38"/>
  <c r="AL377" i="38"/>
  <c r="AU373" i="38"/>
  <c r="AT373" i="38"/>
  <c r="H392" i="38"/>
  <c r="I392" i="38"/>
  <c r="F393" i="38"/>
  <c r="AJ378" i="38"/>
  <c r="AK378" i="38"/>
  <c r="BA370" i="38"/>
  <c r="AZ370" i="38"/>
  <c r="BW359" i="38"/>
  <c r="BV359" i="38"/>
  <c r="BL364" i="38"/>
  <c r="BM364" i="38"/>
  <c r="AX371" i="38"/>
  <c r="AY371" i="38"/>
  <c r="CH390" i="38"/>
  <c r="J404" i="27" l="1"/>
  <c r="O404" i="27"/>
  <c r="K405" i="27"/>
  <c r="J404" i="26"/>
  <c r="K405" i="26"/>
  <c r="O404" i="26"/>
  <c r="K413" i="5"/>
  <c r="O412" i="5"/>
  <c r="J412" i="5"/>
  <c r="K471" i="25"/>
  <c r="J470" i="25"/>
  <c r="O470" i="25"/>
  <c r="AB389" i="13"/>
  <c r="AA397" i="5"/>
  <c r="AA397" i="25"/>
  <c r="AA397" i="26"/>
  <c r="AA397" i="27"/>
  <c r="AV373" i="38"/>
  <c r="AW373" i="38"/>
  <c r="BN364" i="38"/>
  <c r="BO364" i="38"/>
  <c r="BQ363" i="38"/>
  <c r="BP363" i="38"/>
  <c r="CF355" i="38"/>
  <c r="CG355" i="38"/>
  <c r="BL365" i="38"/>
  <c r="BM365" i="38"/>
  <c r="BX359" i="38"/>
  <c r="BY359" i="38"/>
  <c r="K392" i="38"/>
  <c r="J392" i="38"/>
  <c r="W386" i="38"/>
  <c r="V386" i="38"/>
  <c r="BF368" i="38"/>
  <c r="BG368" i="38"/>
  <c r="X385" i="38"/>
  <c r="Y385" i="38"/>
  <c r="BW360" i="38"/>
  <c r="BV360" i="38"/>
  <c r="CB357" i="38"/>
  <c r="CC357" i="38"/>
  <c r="Q389" i="38"/>
  <c r="P389" i="38"/>
  <c r="AC383" i="38"/>
  <c r="AB383" i="38"/>
  <c r="AN377" i="38"/>
  <c r="AO377" i="38"/>
  <c r="AJ379" i="38"/>
  <c r="AK379" i="38"/>
  <c r="AX372" i="38"/>
  <c r="AY372" i="38"/>
  <c r="BH367" i="38"/>
  <c r="BI367" i="38"/>
  <c r="BT361" i="38"/>
  <c r="BU361" i="38"/>
  <c r="BC370" i="38"/>
  <c r="BB370" i="38"/>
  <c r="CE356" i="38"/>
  <c r="CD356" i="38"/>
  <c r="AS375" i="38"/>
  <c r="AR375" i="38"/>
  <c r="U387" i="38"/>
  <c r="T387" i="38"/>
  <c r="AU374" i="38"/>
  <c r="AT374" i="38"/>
  <c r="Z400" i="27"/>
  <c r="Z400" i="26"/>
  <c r="Z400" i="25"/>
  <c r="Z400" i="5"/>
  <c r="AA392" i="13"/>
  <c r="E394" i="38"/>
  <c r="BE369" i="38"/>
  <c r="BD369" i="38"/>
  <c r="Z384" i="38"/>
  <c r="AA384" i="38"/>
  <c r="S388" i="38"/>
  <c r="R388" i="38"/>
  <c r="BZ358" i="38"/>
  <c r="CA358" i="38"/>
  <c r="AD382" i="38"/>
  <c r="AE382" i="38"/>
  <c r="BA371" i="38"/>
  <c r="AZ371" i="38"/>
  <c r="AM378" i="38"/>
  <c r="AL378" i="38"/>
  <c r="AG381" i="38"/>
  <c r="AF381" i="38"/>
  <c r="AI380" i="38"/>
  <c r="AH380" i="38"/>
  <c r="H393" i="38"/>
  <c r="F394" i="38"/>
  <c r="I393" i="38"/>
  <c r="AQ376" i="38"/>
  <c r="AP376" i="38"/>
  <c r="BJ366" i="38"/>
  <c r="BK366" i="38"/>
  <c r="N390" i="38"/>
  <c r="O390" i="38"/>
  <c r="BR362" i="38"/>
  <c r="BS362" i="38"/>
  <c r="M391" i="38"/>
  <c r="L391" i="38"/>
  <c r="CH391" i="38"/>
  <c r="K406" i="27" l="1"/>
  <c r="O405" i="27"/>
  <c r="J405" i="27"/>
  <c r="O405" i="26"/>
  <c r="J405" i="26"/>
  <c r="K406" i="26"/>
  <c r="K472" i="25"/>
  <c r="J471" i="25"/>
  <c r="O471" i="25"/>
  <c r="K414" i="5"/>
  <c r="O413" i="5"/>
  <c r="J413" i="5"/>
  <c r="AA398" i="27"/>
  <c r="AA398" i="5"/>
  <c r="AA398" i="26"/>
  <c r="AB390" i="13"/>
  <c r="AA398" i="25"/>
  <c r="P390" i="38"/>
  <c r="Q390" i="38"/>
  <c r="AZ372" i="38"/>
  <c r="BA372" i="38"/>
  <c r="BR363" i="38"/>
  <c r="BS363" i="38"/>
  <c r="BU362" i="38"/>
  <c r="BT362" i="38"/>
  <c r="I394" i="38"/>
  <c r="F395" i="38"/>
  <c r="H394" i="38"/>
  <c r="BB371" i="38"/>
  <c r="BC371" i="38"/>
  <c r="BK367" i="38"/>
  <c r="BJ367" i="38"/>
  <c r="X386" i="38"/>
  <c r="Y386" i="38"/>
  <c r="J393" i="38"/>
  <c r="K393" i="38"/>
  <c r="AB384" i="38"/>
  <c r="AC384" i="38"/>
  <c r="CF356" i="38"/>
  <c r="CG356" i="38"/>
  <c r="AL379" i="38"/>
  <c r="AM379" i="38"/>
  <c r="CD357" i="38"/>
  <c r="CE357" i="38"/>
  <c r="BD370" i="38"/>
  <c r="BE370" i="38"/>
  <c r="BL366" i="38"/>
  <c r="BM366" i="38"/>
  <c r="AH381" i="38"/>
  <c r="AI381" i="38"/>
  <c r="Z401" i="26"/>
  <c r="Z401" i="25"/>
  <c r="AA393" i="13"/>
  <c r="E395" i="38"/>
  <c r="Z401" i="5"/>
  <c r="Z401" i="27"/>
  <c r="AE383" i="38"/>
  <c r="AD383" i="38"/>
  <c r="BY360" i="38"/>
  <c r="BX360" i="38"/>
  <c r="AG382" i="38"/>
  <c r="AF382" i="38"/>
  <c r="O391" i="38"/>
  <c r="N391" i="38"/>
  <c r="AR376" i="38"/>
  <c r="AS376" i="38"/>
  <c r="CB358" i="38"/>
  <c r="CC358" i="38"/>
  <c r="W387" i="38"/>
  <c r="V387" i="38"/>
  <c r="Z385" i="38"/>
  <c r="AA385" i="38"/>
  <c r="CA359" i="38"/>
  <c r="BZ359" i="38"/>
  <c r="BP364" i="38"/>
  <c r="BQ364" i="38"/>
  <c r="BG369" i="38"/>
  <c r="BF369" i="38"/>
  <c r="AW374" i="38"/>
  <c r="AV374" i="38"/>
  <c r="AO378" i="38"/>
  <c r="AN378" i="38"/>
  <c r="U388" i="38"/>
  <c r="T388" i="38"/>
  <c r="BV361" i="38"/>
  <c r="BW361" i="38"/>
  <c r="R389" i="38"/>
  <c r="S389" i="38"/>
  <c r="AK380" i="38"/>
  <c r="AJ380" i="38"/>
  <c r="L392" i="38"/>
  <c r="M392" i="38"/>
  <c r="AP377" i="38"/>
  <c r="AQ377" i="38"/>
  <c r="AU375" i="38"/>
  <c r="AT375" i="38"/>
  <c r="BH368" i="38"/>
  <c r="BI368" i="38"/>
  <c r="BN365" i="38"/>
  <c r="BO365" i="38"/>
  <c r="AX373" i="38"/>
  <c r="AY373" i="38"/>
  <c r="CH392" i="38"/>
  <c r="O406" i="27" l="1"/>
  <c r="K407" i="27"/>
  <c r="J406" i="27"/>
  <c r="J406" i="26"/>
  <c r="O406" i="26"/>
  <c r="K407" i="26"/>
  <c r="K473" i="25"/>
  <c r="J472" i="25"/>
  <c r="O472" i="25"/>
  <c r="K415" i="5"/>
  <c r="O414" i="5"/>
  <c r="J414" i="5"/>
  <c r="AA399" i="25"/>
  <c r="AA399" i="27"/>
  <c r="AA399" i="26"/>
  <c r="AB391" i="13"/>
  <c r="AA399" i="5"/>
  <c r="AI382" i="38"/>
  <c r="AH382" i="38"/>
  <c r="BP365" i="38"/>
  <c r="BQ365" i="38"/>
  <c r="AX374" i="38"/>
  <c r="AY374" i="38"/>
  <c r="P391" i="38"/>
  <c r="Q391" i="38"/>
  <c r="AK381" i="38"/>
  <c r="AJ381" i="38"/>
  <c r="AO379" i="38"/>
  <c r="AN379" i="38"/>
  <c r="AA386" i="38"/>
  <c r="Z386" i="38"/>
  <c r="BV362" i="38"/>
  <c r="BW362" i="38"/>
  <c r="U389" i="38"/>
  <c r="T389" i="38"/>
  <c r="AB385" i="38"/>
  <c r="AC385" i="38"/>
  <c r="BM367" i="38"/>
  <c r="BL367" i="38"/>
  <c r="BI369" i="38"/>
  <c r="BH369" i="38"/>
  <c r="AS377" i="38"/>
  <c r="AR377" i="38"/>
  <c r="W388" i="38"/>
  <c r="V388" i="38"/>
  <c r="BZ360" i="38"/>
  <c r="CA360" i="38"/>
  <c r="BF370" i="38"/>
  <c r="BG370" i="38"/>
  <c r="AE384" i="38"/>
  <c r="AD384" i="38"/>
  <c r="BE371" i="38"/>
  <c r="BD371" i="38"/>
  <c r="X387" i="38"/>
  <c r="Y387" i="38"/>
  <c r="O392" i="38"/>
  <c r="N392" i="38"/>
  <c r="BS364" i="38"/>
  <c r="BR364" i="38"/>
  <c r="CE358" i="38"/>
  <c r="CD358" i="38"/>
  <c r="J394" i="38"/>
  <c r="K394" i="38"/>
  <c r="BC372" i="38"/>
  <c r="BB372" i="38"/>
  <c r="BJ368" i="38"/>
  <c r="BK368" i="38"/>
  <c r="BO366" i="38"/>
  <c r="BN366" i="38"/>
  <c r="AW375" i="38"/>
  <c r="AV375" i="38"/>
  <c r="BU363" i="38"/>
  <c r="BT363" i="38"/>
  <c r="AZ373" i="38"/>
  <c r="BA373" i="38"/>
  <c r="AM380" i="38"/>
  <c r="AL380" i="38"/>
  <c r="AQ378" i="38"/>
  <c r="AP378" i="38"/>
  <c r="CC359" i="38"/>
  <c r="CB359" i="38"/>
  <c r="AF383" i="38"/>
  <c r="AG383" i="38"/>
  <c r="CF357" i="38"/>
  <c r="CG357" i="38"/>
  <c r="L393" i="38"/>
  <c r="M393" i="38"/>
  <c r="I395" i="38"/>
  <c r="F396" i="38"/>
  <c r="H395" i="38"/>
  <c r="Z402" i="26"/>
  <c r="E396" i="38"/>
  <c r="AA394" i="13"/>
  <c r="Z402" i="27"/>
  <c r="Z402" i="25"/>
  <c r="Z402" i="5"/>
  <c r="BX361" i="38"/>
  <c r="BY361" i="38"/>
  <c r="AU376" i="38"/>
  <c r="AT376" i="38"/>
  <c r="S390" i="38"/>
  <c r="R390" i="38"/>
  <c r="CH393" i="38"/>
  <c r="J407" i="27" l="1"/>
  <c r="K408" i="27"/>
  <c r="O407" i="27"/>
  <c r="J407" i="26"/>
  <c r="O407" i="26"/>
  <c r="K408" i="26"/>
  <c r="K416" i="5"/>
  <c r="O415" i="5"/>
  <c r="J415" i="5"/>
  <c r="K474" i="25"/>
  <c r="J473" i="25"/>
  <c r="O473" i="25"/>
  <c r="AA400" i="5"/>
  <c r="AA400" i="27"/>
  <c r="AB392" i="13"/>
  <c r="AA400" i="26"/>
  <c r="AA400" i="25"/>
  <c r="BZ361" i="38"/>
  <c r="CA361" i="38"/>
  <c r="Z403" i="5"/>
  <c r="AA395" i="13"/>
  <c r="Z403" i="27"/>
  <c r="E397" i="38"/>
  <c r="Z403" i="25"/>
  <c r="Z403" i="26"/>
  <c r="BJ369" i="38"/>
  <c r="BK369" i="38"/>
  <c r="BT364" i="38"/>
  <c r="BU364" i="38"/>
  <c r="AF384" i="38"/>
  <c r="AG384" i="38"/>
  <c r="BX362" i="38"/>
  <c r="BY362" i="38"/>
  <c r="R391" i="38"/>
  <c r="S391" i="38"/>
  <c r="BC373" i="38"/>
  <c r="BB373" i="38"/>
  <c r="CD359" i="38"/>
  <c r="CE359" i="38"/>
  <c r="AZ374" i="38"/>
  <c r="BA374" i="38"/>
  <c r="BI370" i="38"/>
  <c r="BH370" i="38"/>
  <c r="X388" i="38"/>
  <c r="Y388" i="38"/>
  <c r="AQ379" i="38"/>
  <c r="AP379" i="38"/>
  <c r="J395" i="38"/>
  <c r="K395" i="38"/>
  <c r="BE372" i="38"/>
  <c r="BD372" i="38"/>
  <c r="T390" i="38"/>
  <c r="U390" i="38"/>
  <c r="AR378" i="38"/>
  <c r="AS378" i="38"/>
  <c r="AY375" i="38"/>
  <c r="AX375" i="38"/>
  <c r="AD385" i="38"/>
  <c r="AE385" i="38"/>
  <c r="BS365" i="38"/>
  <c r="BR365" i="38"/>
  <c r="AI383" i="38"/>
  <c r="AH383" i="38"/>
  <c r="AB386" i="38"/>
  <c r="AC386" i="38"/>
  <c r="BW363" i="38"/>
  <c r="BV363" i="38"/>
  <c r="O393" i="38"/>
  <c r="N393" i="38"/>
  <c r="L394" i="38"/>
  <c r="M394" i="38"/>
  <c r="AA387" i="38"/>
  <c r="Z387" i="38"/>
  <c r="AU377" i="38"/>
  <c r="AT377" i="38"/>
  <c r="W389" i="38"/>
  <c r="V389" i="38"/>
  <c r="AM381" i="38"/>
  <c r="AL381" i="38"/>
  <c r="AK382" i="38"/>
  <c r="AJ382" i="38"/>
  <c r="BM368" i="38"/>
  <c r="BL368" i="38"/>
  <c r="BO367" i="38"/>
  <c r="BN367" i="38"/>
  <c r="F397" i="38"/>
  <c r="H396" i="38"/>
  <c r="I396" i="38"/>
  <c r="P392" i="38"/>
  <c r="Q392" i="38"/>
  <c r="CC360" i="38"/>
  <c r="CB360" i="38"/>
  <c r="AW376" i="38"/>
  <c r="AV376" i="38"/>
  <c r="AN380" i="38"/>
  <c r="AO380" i="38"/>
  <c r="BQ366" i="38"/>
  <c r="BP366" i="38"/>
  <c r="CF358" i="38"/>
  <c r="CG358" i="38"/>
  <c r="BF371" i="38"/>
  <c r="BG371" i="38"/>
  <c r="CH394" i="38"/>
  <c r="K409" i="27" l="1"/>
  <c r="J408" i="27"/>
  <c r="O408" i="27"/>
  <c r="O408" i="26"/>
  <c r="K409" i="26"/>
  <c r="J408" i="26"/>
  <c r="K417" i="5"/>
  <c r="O416" i="5"/>
  <c r="J416" i="5"/>
  <c r="K475" i="25"/>
  <c r="O474" i="25"/>
  <c r="J474" i="25"/>
  <c r="AA401" i="5"/>
  <c r="AB393" i="13"/>
  <c r="AA401" i="25"/>
  <c r="AA401" i="26"/>
  <c r="AA401" i="27"/>
  <c r="AL382" i="38"/>
  <c r="AM382" i="38"/>
  <c r="BO368" i="38"/>
  <c r="BN368" i="38"/>
  <c r="AV377" i="38"/>
  <c r="AW377" i="38"/>
  <c r="BX363" i="38"/>
  <c r="BY363" i="38"/>
  <c r="BF372" i="38"/>
  <c r="BG372" i="38"/>
  <c r="L395" i="38"/>
  <c r="M395" i="38"/>
  <c r="BC374" i="38"/>
  <c r="BB374" i="38"/>
  <c r="BZ362" i="38"/>
  <c r="CA362" i="38"/>
  <c r="BS366" i="38"/>
  <c r="BR366" i="38"/>
  <c r="AG385" i="38"/>
  <c r="AF385" i="38"/>
  <c r="AR379" i="38"/>
  <c r="AS379" i="38"/>
  <c r="Z404" i="26"/>
  <c r="Z404" i="25"/>
  <c r="E398" i="38"/>
  <c r="AA396" i="13"/>
  <c r="Z404" i="5"/>
  <c r="Z404" i="27"/>
  <c r="AB387" i="38"/>
  <c r="AC387" i="38"/>
  <c r="J396" i="38"/>
  <c r="K396" i="38"/>
  <c r="AO381" i="38"/>
  <c r="AN381" i="38"/>
  <c r="AK383" i="38"/>
  <c r="AJ383" i="38"/>
  <c r="AA388" i="38"/>
  <c r="Z388" i="38"/>
  <c r="BV364" i="38"/>
  <c r="BW364" i="38"/>
  <c r="R392" i="38"/>
  <c r="S392" i="38"/>
  <c r="BA375" i="38"/>
  <c r="AZ375" i="38"/>
  <c r="CF359" i="38"/>
  <c r="CG359" i="38"/>
  <c r="AD386" i="38"/>
  <c r="AE386" i="38"/>
  <c r="AX376" i="38"/>
  <c r="AY376" i="38"/>
  <c r="F398" i="38"/>
  <c r="I397" i="38"/>
  <c r="H397" i="38"/>
  <c r="O394" i="38"/>
  <c r="N394" i="38"/>
  <c r="AU378" i="38"/>
  <c r="AT378" i="38"/>
  <c r="BK370" i="38"/>
  <c r="BJ370" i="38"/>
  <c r="AH384" i="38"/>
  <c r="AI384" i="38"/>
  <c r="BH371" i="38"/>
  <c r="BI371" i="38"/>
  <c r="BQ367" i="38"/>
  <c r="BP367" i="38"/>
  <c r="Y389" i="38"/>
  <c r="X389" i="38"/>
  <c r="Q393" i="38"/>
  <c r="P393" i="38"/>
  <c r="BT365" i="38"/>
  <c r="BU365" i="38"/>
  <c r="T391" i="38"/>
  <c r="U391" i="38"/>
  <c r="BM369" i="38"/>
  <c r="BL369" i="38"/>
  <c r="BE373" i="38"/>
  <c r="BD373" i="38"/>
  <c r="AP380" i="38"/>
  <c r="AQ380" i="38"/>
  <c r="CE360" i="38"/>
  <c r="CD360" i="38"/>
  <c r="W390" i="38"/>
  <c r="V390" i="38"/>
  <c r="CB361" i="38"/>
  <c r="CC361" i="38"/>
  <c r="CH395" i="38"/>
  <c r="K410" i="27" l="1"/>
  <c r="J409" i="27"/>
  <c r="O409" i="27"/>
  <c r="J409" i="26"/>
  <c r="O409" i="26"/>
  <c r="K410" i="26"/>
  <c r="K476" i="25"/>
  <c r="J475" i="25"/>
  <c r="O475" i="25"/>
  <c r="K418" i="5"/>
  <c r="O417" i="5"/>
  <c r="J417" i="5"/>
  <c r="AA402" i="25"/>
  <c r="AA402" i="27"/>
  <c r="AB394" i="13"/>
  <c r="AA402" i="5"/>
  <c r="AA402" i="26"/>
  <c r="AP381" i="38"/>
  <c r="AQ381" i="38"/>
  <c r="O395" i="38"/>
  <c r="N395" i="38"/>
  <c r="CF360" i="38"/>
  <c r="CG360" i="38"/>
  <c r="BS367" i="38"/>
  <c r="BR367" i="38"/>
  <c r="AV378" i="38"/>
  <c r="AW378" i="38"/>
  <c r="BA376" i="38"/>
  <c r="AZ376" i="38"/>
  <c r="U392" i="38"/>
  <c r="T392" i="38"/>
  <c r="BU366" i="38"/>
  <c r="BT366" i="38"/>
  <c r="BI372" i="38"/>
  <c r="BH372" i="38"/>
  <c r="L396" i="38"/>
  <c r="M396" i="38"/>
  <c r="BW365" i="38"/>
  <c r="BV365" i="38"/>
  <c r="BK371" i="38"/>
  <c r="BJ371" i="38"/>
  <c r="AC388" i="38"/>
  <c r="AB388" i="38"/>
  <c r="CC362" i="38"/>
  <c r="CB362" i="38"/>
  <c r="BZ363" i="38"/>
  <c r="CA363" i="38"/>
  <c r="W391" i="38"/>
  <c r="V391" i="38"/>
  <c r="AG386" i="38"/>
  <c r="AF386" i="38"/>
  <c r="BG373" i="38"/>
  <c r="BF373" i="38"/>
  <c r="S393" i="38"/>
  <c r="R393" i="38"/>
  <c r="K397" i="38"/>
  <c r="J397" i="38"/>
  <c r="AE387" i="38"/>
  <c r="AD387" i="38"/>
  <c r="BD374" i="38"/>
  <c r="BE374" i="38"/>
  <c r="Z405" i="25"/>
  <c r="E399" i="38"/>
  <c r="AA397" i="13"/>
  <c r="Z405" i="5"/>
  <c r="Z405" i="27"/>
  <c r="Z405" i="26"/>
  <c r="BY364" i="38"/>
  <c r="BX364" i="38"/>
  <c r="AS380" i="38"/>
  <c r="AR380" i="38"/>
  <c r="AK384" i="38"/>
  <c r="AJ384" i="38"/>
  <c r="BC375" i="38"/>
  <c r="BB375" i="38"/>
  <c r="AM383" i="38"/>
  <c r="AL383" i="38"/>
  <c r="AT379" i="38"/>
  <c r="AU379" i="38"/>
  <c r="AX377" i="38"/>
  <c r="AY377" i="38"/>
  <c r="Q394" i="38"/>
  <c r="P394" i="38"/>
  <c r="CD361" i="38"/>
  <c r="CE361" i="38"/>
  <c r="X390" i="38"/>
  <c r="Y390" i="38"/>
  <c r="BO369" i="38"/>
  <c r="BN369" i="38"/>
  <c r="AA389" i="38"/>
  <c r="Z389" i="38"/>
  <c r="BL370" i="38"/>
  <c r="BM370" i="38"/>
  <c r="F399" i="38"/>
  <c r="I398" i="38"/>
  <c r="H398" i="38"/>
  <c r="AI385" i="38"/>
  <c r="AH385" i="38"/>
  <c r="BQ368" i="38"/>
  <c r="BP368" i="38"/>
  <c r="AO382" i="38"/>
  <c r="AN382" i="38"/>
  <c r="CH396" i="38"/>
  <c r="O410" i="27" l="1"/>
  <c r="J410" i="27"/>
  <c r="K411" i="27"/>
  <c r="K411" i="26"/>
  <c r="O410" i="26"/>
  <c r="J410" i="26"/>
  <c r="K419" i="5"/>
  <c r="J418" i="5"/>
  <c r="O418" i="5"/>
  <c r="K477" i="25"/>
  <c r="O476" i="25"/>
  <c r="J476" i="25"/>
  <c r="AB395" i="13"/>
  <c r="AA403" i="5"/>
  <c r="AA403" i="26"/>
  <c r="AA403" i="27"/>
  <c r="AA403" i="25"/>
  <c r="AC389" i="38"/>
  <c r="AB389" i="38"/>
  <c r="S394" i="38"/>
  <c r="R394" i="38"/>
  <c r="L397" i="38"/>
  <c r="M397" i="38"/>
  <c r="Y391" i="38"/>
  <c r="X391" i="38"/>
  <c r="BM371" i="38"/>
  <c r="BL371" i="38"/>
  <c r="BW366" i="38"/>
  <c r="BV366" i="38"/>
  <c r="BU367" i="38"/>
  <c r="BT367" i="38"/>
  <c r="AJ385" i="38"/>
  <c r="AK385" i="38"/>
  <c r="AU380" i="38"/>
  <c r="AT380" i="38"/>
  <c r="Z406" i="5"/>
  <c r="Z406" i="27"/>
  <c r="Z406" i="25"/>
  <c r="Z406" i="26"/>
  <c r="E400" i="38"/>
  <c r="AA398" i="13"/>
  <c r="BX365" i="38"/>
  <c r="BY365" i="38"/>
  <c r="AZ377" i="38"/>
  <c r="BA377" i="38"/>
  <c r="BI373" i="38"/>
  <c r="BH373" i="38"/>
  <c r="CD362" i="38"/>
  <c r="CE362" i="38"/>
  <c r="BC376" i="38"/>
  <c r="BB376" i="38"/>
  <c r="Q395" i="38"/>
  <c r="P395" i="38"/>
  <c r="K398" i="38"/>
  <c r="J398" i="38"/>
  <c r="AP382" i="38"/>
  <c r="AQ382" i="38"/>
  <c r="I399" i="38"/>
  <c r="F400" i="38"/>
  <c r="H399" i="38"/>
  <c r="AA390" i="38"/>
  <c r="Z390" i="38"/>
  <c r="AW379" i="38"/>
  <c r="AV379" i="38"/>
  <c r="BD375" i="38"/>
  <c r="BE375" i="38"/>
  <c r="BF374" i="38"/>
  <c r="BG374" i="38"/>
  <c r="O396" i="38"/>
  <c r="N396" i="38"/>
  <c r="BQ369" i="38"/>
  <c r="BP369" i="38"/>
  <c r="U393" i="38"/>
  <c r="T393" i="38"/>
  <c r="AN383" i="38"/>
  <c r="AO383" i="38"/>
  <c r="AF387" i="38"/>
  <c r="AG387" i="38"/>
  <c r="AI386" i="38"/>
  <c r="AH386" i="38"/>
  <c r="AE388" i="38"/>
  <c r="AD388" i="38"/>
  <c r="BK372" i="38"/>
  <c r="BJ372" i="38"/>
  <c r="W392" i="38"/>
  <c r="V392" i="38"/>
  <c r="BZ364" i="38"/>
  <c r="CA364" i="38"/>
  <c r="CB363" i="38"/>
  <c r="CC363" i="38"/>
  <c r="BS368" i="38"/>
  <c r="BR368" i="38"/>
  <c r="BO370" i="38"/>
  <c r="BN370" i="38"/>
  <c r="CF361" i="38"/>
  <c r="CG361" i="38"/>
  <c r="AL384" i="38"/>
  <c r="AM384" i="38"/>
  <c r="AX378" i="38"/>
  <c r="AY378" i="38"/>
  <c r="AR381" i="38"/>
  <c r="AS381" i="38"/>
  <c r="CH397" i="38"/>
  <c r="K412" i="27" l="1"/>
  <c r="J411" i="27"/>
  <c r="O411" i="27"/>
  <c r="O411" i="26"/>
  <c r="J411" i="26"/>
  <c r="K412" i="26"/>
  <c r="K420" i="5"/>
  <c r="O419" i="5"/>
  <c r="J419" i="5"/>
  <c r="K478" i="25"/>
  <c r="J477" i="25"/>
  <c r="O477" i="25"/>
  <c r="AA404" i="26"/>
  <c r="AB396" i="13"/>
  <c r="AA404" i="27"/>
  <c r="AA404" i="5"/>
  <c r="AA404" i="25"/>
  <c r="CE363" i="38"/>
  <c r="CD363" i="38"/>
  <c r="BF375" i="38"/>
  <c r="BG375" i="38"/>
  <c r="AZ378" i="38"/>
  <c r="BA378" i="38"/>
  <c r="AQ383" i="38"/>
  <c r="AP383" i="38"/>
  <c r="BH374" i="38"/>
  <c r="BI374" i="38"/>
  <c r="F401" i="38"/>
  <c r="H400" i="38"/>
  <c r="I400" i="38"/>
  <c r="BD376" i="38"/>
  <c r="BE376" i="38"/>
  <c r="AA391" i="38"/>
  <c r="Z391" i="38"/>
  <c r="AG388" i="38"/>
  <c r="AF388" i="38"/>
  <c r="V393" i="38"/>
  <c r="W393" i="38"/>
  <c r="BZ365" i="38"/>
  <c r="CA365" i="38"/>
  <c r="AL385" i="38"/>
  <c r="AM385" i="38"/>
  <c r="BV367" i="38"/>
  <c r="BW367" i="38"/>
  <c r="BR369" i="38"/>
  <c r="BS369" i="38"/>
  <c r="CB364" i="38"/>
  <c r="CC364" i="38"/>
  <c r="M398" i="38"/>
  <c r="L398" i="38"/>
  <c r="BK373" i="38"/>
  <c r="BJ373" i="38"/>
  <c r="BY366" i="38"/>
  <c r="BX366" i="38"/>
  <c r="U394" i="38"/>
  <c r="T394" i="38"/>
  <c r="AY379" i="38"/>
  <c r="AX379" i="38"/>
  <c r="Z407" i="5"/>
  <c r="Z407" i="27"/>
  <c r="E401" i="38"/>
  <c r="AA399" i="13"/>
  <c r="Z407" i="26"/>
  <c r="Z407" i="25"/>
  <c r="BQ370" i="38"/>
  <c r="BP370" i="38"/>
  <c r="X392" i="38"/>
  <c r="Y392" i="38"/>
  <c r="Q396" i="38"/>
  <c r="P396" i="38"/>
  <c r="AB390" i="38"/>
  <c r="AC390" i="38"/>
  <c r="AN384" i="38"/>
  <c r="AO384" i="38"/>
  <c r="AS382" i="38"/>
  <c r="AR382" i="38"/>
  <c r="O397" i="38"/>
  <c r="N397" i="38"/>
  <c r="AU381" i="38"/>
  <c r="AT381" i="38"/>
  <c r="AI387" i="38"/>
  <c r="AH387" i="38"/>
  <c r="R395" i="38"/>
  <c r="S395" i="38"/>
  <c r="AW380" i="38"/>
  <c r="AV380" i="38"/>
  <c r="BN371" i="38"/>
  <c r="BO371" i="38"/>
  <c r="AE389" i="38"/>
  <c r="AD389" i="38"/>
  <c r="AK386" i="38"/>
  <c r="AJ386" i="38"/>
  <c r="CF362" i="38"/>
  <c r="CG362" i="38"/>
  <c r="BT368" i="38"/>
  <c r="BU368" i="38"/>
  <c r="BM372" i="38"/>
  <c r="BL372" i="38"/>
  <c r="J399" i="38"/>
  <c r="K399" i="38"/>
  <c r="BB377" i="38"/>
  <c r="BC377" i="38"/>
  <c r="CH398" i="38"/>
  <c r="K413" i="27" l="1"/>
  <c r="J412" i="27"/>
  <c r="O412" i="27"/>
  <c r="J412" i="26"/>
  <c r="K413" i="26"/>
  <c r="O412" i="26"/>
  <c r="K479" i="25"/>
  <c r="O478" i="25"/>
  <c r="J478" i="25"/>
  <c r="K421" i="5"/>
  <c r="O420" i="5"/>
  <c r="J420" i="5"/>
  <c r="AA405" i="25"/>
  <c r="AB397" i="13"/>
  <c r="AA405" i="26"/>
  <c r="AA405" i="27"/>
  <c r="AA405" i="5"/>
  <c r="BA379" i="38"/>
  <c r="AZ379" i="38"/>
  <c r="M399" i="38"/>
  <c r="L399" i="38"/>
  <c r="T395" i="38"/>
  <c r="U395" i="38"/>
  <c r="AA392" i="38"/>
  <c r="Z392" i="38"/>
  <c r="BM373" i="38"/>
  <c r="BL373" i="38"/>
  <c r="AH388" i="38"/>
  <c r="AI388" i="38"/>
  <c r="AR383" i="38"/>
  <c r="AS383" i="38"/>
  <c r="BN372" i="38"/>
  <c r="BO372" i="38"/>
  <c r="AG389" i="38"/>
  <c r="AF389" i="38"/>
  <c r="AJ387" i="38"/>
  <c r="AK387" i="38"/>
  <c r="BR370" i="38"/>
  <c r="BS370" i="38"/>
  <c r="BX367" i="38"/>
  <c r="BY367" i="38"/>
  <c r="N398" i="38"/>
  <c r="O398" i="38"/>
  <c r="AV381" i="38"/>
  <c r="AW381" i="38"/>
  <c r="BQ371" i="38"/>
  <c r="BP371" i="38"/>
  <c r="AD390" i="38"/>
  <c r="AE390" i="38"/>
  <c r="W394" i="38"/>
  <c r="V394" i="38"/>
  <c r="K400" i="38"/>
  <c r="J400" i="38"/>
  <c r="AC391" i="38"/>
  <c r="AB391" i="38"/>
  <c r="AN385" i="38"/>
  <c r="AO385" i="38"/>
  <c r="BW368" i="38"/>
  <c r="BV368" i="38"/>
  <c r="AX380" i="38"/>
  <c r="AY380" i="38"/>
  <c r="P397" i="38"/>
  <c r="Q397" i="38"/>
  <c r="R396" i="38"/>
  <c r="S396" i="38"/>
  <c r="CD364" i="38"/>
  <c r="CE364" i="38"/>
  <c r="CC365" i="38"/>
  <c r="CB365" i="38"/>
  <c r="H401" i="38"/>
  <c r="F402" i="38"/>
  <c r="I401" i="38"/>
  <c r="BI375" i="38"/>
  <c r="BH375" i="38"/>
  <c r="BG376" i="38"/>
  <c r="BF376" i="38"/>
  <c r="BB378" i="38"/>
  <c r="BC378" i="38"/>
  <c r="BE377" i="38"/>
  <c r="BD377" i="38"/>
  <c r="CA366" i="38"/>
  <c r="BZ366" i="38"/>
  <c r="CG363" i="38"/>
  <c r="CF363" i="38"/>
  <c r="AP384" i="38"/>
  <c r="AQ384" i="38"/>
  <c r="AL386" i="38"/>
  <c r="AM386" i="38"/>
  <c r="AU382" i="38"/>
  <c r="AT382" i="38"/>
  <c r="Z408" i="26"/>
  <c r="Z408" i="25"/>
  <c r="AA400" i="13"/>
  <c r="E402" i="38"/>
  <c r="Z408" i="5"/>
  <c r="Z408" i="27"/>
  <c r="BT369" i="38"/>
  <c r="BU369" i="38"/>
  <c r="Y393" i="38"/>
  <c r="X393" i="38"/>
  <c r="BK374" i="38"/>
  <c r="BJ374" i="38"/>
  <c r="CH399" i="38"/>
  <c r="J413" i="27" l="1"/>
  <c r="O413" i="27"/>
  <c r="K414" i="27"/>
  <c r="K414" i="26"/>
  <c r="J413" i="26"/>
  <c r="O413" i="26"/>
  <c r="K422" i="5"/>
  <c r="O421" i="5"/>
  <c r="J421" i="5"/>
  <c r="K480" i="25"/>
  <c r="O479" i="25"/>
  <c r="J479" i="25"/>
  <c r="AA406" i="25"/>
  <c r="AA406" i="27"/>
  <c r="AA406" i="26"/>
  <c r="AB398" i="13"/>
  <c r="AA406" i="5"/>
  <c r="CB366" i="38"/>
  <c r="CC366" i="38"/>
  <c r="CF364" i="38"/>
  <c r="CG364" i="38"/>
  <c r="BR371" i="38"/>
  <c r="BS371" i="38"/>
  <c r="BH376" i="38"/>
  <c r="BI376" i="38"/>
  <c r="AZ380" i="38"/>
  <c r="BA380" i="38"/>
  <c r="AB392" i="38"/>
  <c r="AC392" i="38"/>
  <c r="BX368" i="38"/>
  <c r="BY368" i="38"/>
  <c r="Y394" i="38"/>
  <c r="X394" i="38"/>
  <c r="AG390" i="38"/>
  <c r="AF390" i="38"/>
  <c r="BZ367" i="38"/>
  <c r="CA367" i="38"/>
  <c r="BP372" i="38"/>
  <c r="BQ372" i="38"/>
  <c r="BG377" i="38"/>
  <c r="BF377" i="38"/>
  <c r="T396" i="38"/>
  <c r="U396" i="38"/>
  <c r="AP385" i="38"/>
  <c r="AQ385" i="38"/>
  <c r="N399" i="38"/>
  <c r="O399" i="38"/>
  <c r="AW382" i="38"/>
  <c r="AV382" i="38"/>
  <c r="V395" i="38"/>
  <c r="W395" i="38"/>
  <c r="BL374" i="38"/>
  <c r="BM374" i="38"/>
  <c r="E403" i="38"/>
  <c r="Z409" i="26"/>
  <c r="Z409" i="27"/>
  <c r="Z409" i="25"/>
  <c r="AA401" i="13"/>
  <c r="Z409" i="5"/>
  <c r="AN386" i="38"/>
  <c r="AO386" i="38"/>
  <c r="H402" i="38"/>
  <c r="F403" i="38"/>
  <c r="I402" i="38"/>
  <c r="AE391" i="38"/>
  <c r="AD391" i="38"/>
  <c r="AX381" i="38"/>
  <c r="AY381" i="38"/>
  <c r="AM387" i="38"/>
  <c r="AL387" i="38"/>
  <c r="AK388" i="38"/>
  <c r="AJ388" i="38"/>
  <c r="BW369" i="38"/>
  <c r="BV369" i="38"/>
  <c r="BU370" i="38"/>
  <c r="BT370" i="38"/>
  <c r="K401" i="38"/>
  <c r="J401" i="38"/>
  <c r="R397" i="38"/>
  <c r="S397" i="38"/>
  <c r="AH389" i="38"/>
  <c r="AI389" i="38"/>
  <c r="BO373" i="38"/>
  <c r="BN373" i="38"/>
  <c r="BC379" i="38"/>
  <c r="BB379" i="38"/>
  <c r="BJ375" i="38"/>
  <c r="BK375" i="38"/>
  <c r="AU383" i="38"/>
  <c r="AT383" i="38"/>
  <c r="AA393" i="38"/>
  <c r="Z393" i="38"/>
  <c r="AR384" i="38"/>
  <c r="AS384" i="38"/>
  <c r="BD378" i="38"/>
  <c r="BE378" i="38"/>
  <c r="CD365" i="38"/>
  <c r="CE365" i="38"/>
  <c r="M400" i="38"/>
  <c r="L400" i="38"/>
  <c r="Q398" i="38"/>
  <c r="P398" i="38"/>
  <c r="CH400" i="38"/>
  <c r="O414" i="27" l="1"/>
  <c r="K415" i="27"/>
  <c r="J414" i="27"/>
  <c r="O414" i="26"/>
  <c r="K415" i="26"/>
  <c r="J414" i="26"/>
  <c r="K423" i="5"/>
  <c r="J422" i="5"/>
  <c r="O422" i="5"/>
  <c r="K481" i="25"/>
  <c r="O480" i="25"/>
  <c r="J480" i="25"/>
  <c r="AA407" i="26"/>
  <c r="AA407" i="27"/>
  <c r="AA407" i="25"/>
  <c r="AA407" i="5"/>
  <c r="AB399" i="13"/>
  <c r="J402" i="38"/>
  <c r="K402" i="38"/>
  <c r="AM388" i="38"/>
  <c r="AL388" i="38"/>
  <c r="AY382" i="38"/>
  <c r="AX382" i="38"/>
  <c r="BI377" i="38"/>
  <c r="BH377" i="38"/>
  <c r="AA394" i="38"/>
  <c r="Z394" i="38"/>
  <c r="AW383" i="38"/>
  <c r="AV383" i="38"/>
  <c r="I403" i="38"/>
  <c r="H403" i="38"/>
  <c r="F404" i="38"/>
  <c r="BJ376" i="38"/>
  <c r="BK376" i="38"/>
  <c r="CG365" i="38"/>
  <c r="CF365" i="38"/>
  <c r="BR372" i="38"/>
  <c r="BS372" i="38"/>
  <c r="BG378" i="38"/>
  <c r="BF378" i="38"/>
  <c r="BM375" i="38"/>
  <c r="BL375" i="38"/>
  <c r="U397" i="38"/>
  <c r="T397" i="38"/>
  <c r="BW370" i="38"/>
  <c r="BV370" i="38"/>
  <c r="AQ386" i="38"/>
  <c r="AP386" i="38"/>
  <c r="BT371" i="38"/>
  <c r="BU371" i="38"/>
  <c r="R398" i="38"/>
  <c r="S398" i="38"/>
  <c r="BE379" i="38"/>
  <c r="BD379" i="38"/>
  <c r="M401" i="38"/>
  <c r="L401" i="38"/>
  <c r="AZ381" i="38"/>
  <c r="BA381" i="38"/>
  <c r="BN374" i="38"/>
  <c r="BO374" i="38"/>
  <c r="AR385" i="38"/>
  <c r="AS385" i="38"/>
  <c r="CC367" i="38"/>
  <c r="CB367" i="38"/>
  <c r="AD392" i="38"/>
  <c r="AE392" i="38"/>
  <c r="AJ389" i="38"/>
  <c r="AK389" i="38"/>
  <c r="BZ368" i="38"/>
  <c r="CA368" i="38"/>
  <c r="AU384" i="38"/>
  <c r="AT384" i="38"/>
  <c r="BX369" i="38"/>
  <c r="BY369" i="38"/>
  <c r="AG391" i="38"/>
  <c r="AF391" i="38"/>
  <c r="AI390" i="38"/>
  <c r="AH390" i="38"/>
  <c r="AN387" i="38"/>
  <c r="AO387" i="38"/>
  <c r="Z410" i="5"/>
  <c r="AA402" i="13"/>
  <c r="Z410" i="27"/>
  <c r="E404" i="38"/>
  <c r="Z410" i="26"/>
  <c r="Z410" i="25"/>
  <c r="P399" i="38"/>
  <c r="Q399" i="38"/>
  <c r="O400" i="38"/>
  <c r="N400" i="38"/>
  <c r="AC393" i="38"/>
  <c r="AB393" i="38"/>
  <c r="BQ373" i="38"/>
  <c r="BP373" i="38"/>
  <c r="Y395" i="38"/>
  <c r="X395" i="38"/>
  <c r="V396" i="38"/>
  <c r="W396" i="38"/>
  <c r="BB380" i="38"/>
  <c r="BC380" i="38"/>
  <c r="CD366" i="38"/>
  <c r="CE366" i="38"/>
  <c r="CH401" i="38"/>
  <c r="O415" i="27" l="1"/>
  <c r="K416" i="27"/>
  <c r="J415" i="27"/>
  <c r="O415" i="26"/>
  <c r="J415" i="26"/>
  <c r="K416" i="26"/>
  <c r="K482" i="25"/>
  <c r="J481" i="25"/>
  <c r="O481" i="25"/>
  <c r="K424" i="5"/>
  <c r="O423" i="5"/>
  <c r="J423" i="5"/>
  <c r="AA408" i="26"/>
  <c r="AA408" i="25"/>
  <c r="AA408" i="5"/>
  <c r="AA408" i="27"/>
  <c r="AB400" i="13"/>
  <c r="BD380" i="38"/>
  <c r="BE380" i="38"/>
  <c r="AI391" i="38"/>
  <c r="AH391" i="38"/>
  <c r="W397" i="38"/>
  <c r="V397" i="38"/>
  <c r="Q400" i="38"/>
  <c r="P400" i="38"/>
  <c r="AL389" i="38"/>
  <c r="AM389" i="38"/>
  <c r="BP374" i="38"/>
  <c r="BQ374" i="38"/>
  <c r="T398" i="38"/>
  <c r="U398" i="38"/>
  <c r="AB394" i="38"/>
  <c r="AC394" i="38"/>
  <c r="R399" i="38"/>
  <c r="S399" i="38"/>
  <c r="AV384" i="38"/>
  <c r="AW384" i="38"/>
  <c r="CD367" i="38"/>
  <c r="CE367" i="38"/>
  <c r="N401" i="38"/>
  <c r="O401" i="38"/>
  <c r="AS386" i="38"/>
  <c r="AR386" i="38"/>
  <c r="BI378" i="38"/>
  <c r="BH378" i="38"/>
  <c r="I404" i="38"/>
  <c r="F405" i="38"/>
  <c r="H404" i="38"/>
  <c r="AN388" i="38"/>
  <c r="AO388" i="38"/>
  <c r="BN375" i="38"/>
  <c r="BO375" i="38"/>
  <c r="AA395" i="38"/>
  <c r="Z395" i="38"/>
  <c r="AG392" i="38"/>
  <c r="AF392" i="38"/>
  <c r="BJ377" i="38"/>
  <c r="BK377" i="38"/>
  <c r="BR373" i="38"/>
  <c r="BS373" i="38"/>
  <c r="AP387" i="38"/>
  <c r="AQ387" i="38"/>
  <c r="K403" i="38"/>
  <c r="J403" i="38"/>
  <c r="BA382" i="38"/>
  <c r="AZ382" i="38"/>
  <c r="CA369" i="38"/>
  <c r="BZ369" i="38"/>
  <c r="BB381" i="38"/>
  <c r="BC381" i="38"/>
  <c r="CF366" i="38"/>
  <c r="CG366" i="38"/>
  <c r="AJ390" i="38"/>
  <c r="AK390" i="38"/>
  <c r="BF379" i="38"/>
  <c r="BG379" i="38"/>
  <c r="BX370" i="38"/>
  <c r="BY370" i="38"/>
  <c r="Y396" i="38"/>
  <c r="X396" i="38"/>
  <c r="BV371" i="38"/>
  <c r="BW371" i="38"/>
  <c r="BM376" i="38"/>
  <c r="BL376" i="38"/>
  <c r="AD393" i="38"/>
  <c r="AE393" i="38"/>
  <c r="Z411" i="5"/>
  <c r="AA403" i="13"/>
  <c r="Z411" i="27"/>
  <c r="Z411" i="25"/>
  <c r="Z411" i="26"/>
  <c r="E405" i="38"/>
  <c r="CB368" i="38"/>
  <c r="CC368" i="38"/>
  <c r="AT385" i="38"/>
  <c r="AU385" i="38"/>
  <c r="BT372" i="38"/>
  <c r="BU372" i="38"/>
  <c r="AX383" i="38"/>
  <c r="AY383" i="38"/>
  <c r="M402" i="38"/>
  <c r="L402" i="38"/>
  <c r="CH402" i="38"/>
  <c r="K417" i="27" l="1"/>
  <c r="O416" i="27"/>
  <c r="J416" i="27"/>
  <c r="K417" i="26"/>
  <c r="O416" i="26"/>
  <c r="J416" i="26"/>
  <c r="K425" i="5"/>
  <c r="J424" i="5"/>
  <c r="O424" i="5"/>
  <c r="K483" i="25"/>
  <c r="J482" i="25"/>
  <c r="O482" i="25"/>
  <c r="AA409" i="27"/>
  <c r="AA409" i="5"/>
  <c r="AB401" i="13"/>
  <c r="AA409" i="25"/>
  <c r="AA409" i="26"/>
  <c r="BC382" i="38"/>
  <c r="BB382" i="38"/>
  <c r="T399" i="38"/>
  <c r="U399" i="38"/>
  <c r="BA383" i="38"/>
  <c r="AZ383" i="38"/>
  <c r="BO376" i="38"/>
  <c r="BN376" i="38"/>
  <c r="CC369" i="38"/>
  <c r="CB369" i="38"/>
  <c r="AX384" i="38"/>
  <c r="AY384" i="38"/>
  <c r="BR374" i="38"/>
  <c r="BS374" i="38"/>
  <c r="BI379" i="38"/>
  <c r="BH379" i="38"/>
  <c r="BU373" i="38"/>
  <c r="BT373" i="38"/>
  <c r="BQ375" i="38"/>
  <c r="BP375" i="38"/>
  <c r="AT386" i="38"/>
  <c r="AU386" i="38"/>
  <c r="BL377" i="38"/>
  <c r="BM377" i="38"/>
  <c r="R400" i="38"/>
  <c r="S400" i="38"/>
  <c r="Z396" i="38"/>
  <c r="AA396" i="38"/>
  <c r="M403" i="38"/>
  <c r="L403" i="38"/>
  <c r="AI392" i="38"/>
  <c r="AH392" i="38"/>
  <c r="K404" i="38"/>
  <c r="J404" i="38"/>
  <c r="P401" i="38"/>
  <c r="Q401" i="38"/>
  <c r="AD394" i="38"/>
  <c r="AE394" i="38"/>
  <c r="N402" i="38"/>
  <c r="O402" i="38"/>
  <c r="H405" i="38"/>
  <c r="F406" i="38"/>
  <c r="I405" i="38"/>
  <c r="Y397" i="38"/>
  <c r="X397" i="38"/>
  <c r="BW372" i="38"/>
  <c r="BV372" i="38"/>
  <c r="AM390" i="38"/>
  <c r="AL390" i="38"/>
  <c r="AV385" i="38"/>
  <c r="AW385" i="38"/>
  <c r="CE368" i="38"/>
  <c r="CD368" i="38"/>
  <c r="AC395" i="38"/>
  <c r="AB395" i="38"/>
  <c r="CG367" i="38"/>
  <c r="CF367" i="38"/>
  <c r="V398" i="38"/>
  <c r="W398" i="38"/>
  <c r="AN389" i="38"/>
  <c r="AO389" i="38"/>
  <c r="BY371" i="38"/>
  <c r="BX371" i="38"/>
  <c r="AQ388" i="38"/>
  <c r="AP388" i="38"/>
  <c r="Z412" i="27"/>
  <c r="E406" i="38"/>
  <c r="Z412" i="26"/>
  <c r="Z412" i="25"/>
  <c r="Z412" i="5"/>
  <c r="AA404" i="13"/>
  <c r="AF393" i="38"/>
  <c r="AG393" i="38"/>
  <c r="CA370" i="38"/>
  <c r="BZ370" i="38"/>
  <c r="BE381" i="38"/>
  <c r="BD381" i="38"/>
  <c r="AR387" i="38"/>
  <c r="AS387" i="38"/>
  <c r="BJ378" i="38"/>
  <c r="BK378" i="38"/>
  <c r="AK391" i="38"/>
  <c r="AJ391" i="38"/>
  <c r="BG380" i="38"/>
  <c r="BF380" i="38"/>
  <c r="CH403" i="38"/>
  <c r="K418" i="27" l="1"/>
  <c r="J417" i="27"/>
  <c r="O417" i="27"/>
  <c r="O417" i="26"/>
  <c r="K418" i="26"/>
  <c r="J417" i="26"/>
  <c r="K426" i="5"/>
  <c r="O425" i="5"/>
  <c r="J425" i="5"/>
  <c r="K484" i="25"/>
  <c r="O483" i="25"/>
  <c r="J483" i="25"/>
  <c r="AA410" i="25"/>
  <c r="AA410" i="27"/>
  <c r="AB402" i="13"/>
  <c r="AA410" i="5"/>
  <c r="AA410" i="26"/>
  <c r="BL378" i="38"/>
  <c r="BM378" i="38"/>
  <c r="AN390" i="38"/>
  <c r="AO390" i="38"/>
  <c r="Z413" i="25"/>
  <c r="AA405" i="13"/>
  <c r="E407" i="38"/>
  <c r="Z413" i="26"/>
  <c r="Z413" i="5"/>
  <c r="Z413" i="27"/>
  <c r="R401" i="38"/>
  <c r="S401" i="38"/>
  <c r="AB396" i="38"/>
  <c r="AC396" i="38"/>
  <c r="BK379" i="38"/>
  <c r="BJ379" i="38"/>
  <c r="BP376" i="38"/>
  <c r="BQ376" i="38"/>
  <c r="X398" i="38"/>
  <c r="Y398" i="38"/>
  <c r="AX385" i="38"/>
  <c r="AY385" i="38"/>
  <c r="F407" i="38"/>
  <c r="H406" i="38"/>
  <c r="I406" i="38"/>
  <c r="M404" i="38"/>
  <c r="L404" i="38"/>
  <c r="J405" i="38"/>
  <c r="K405" i="38"/>
  <c r="AU387" i="38"/>
  <c r="AT387" i="38"/>
  <c r="CA371" i="38"/>
  <c r="BZ371" i="38"/>
  <c r="AE395" i="38"/>
  <c r="AD395" i="38"/>
  <c r="BX372" i="38"/>
  <c r="BY372" i="38"/>
  <c r="Q402" i="38"/>
  <c r="P402" i="38"/>
  <c r="BO377" i="38"/>
  <c r="BN377" i="38"/>
  <c r="BS375" i="38"/>
  <c r="BR375" i="38"/>
  <c r="AI393" i="38"/>
  <c r="AH393" i="38"/>
  <c r="BT374" i="38"/>
  <c r="BU374" i="38"/>
  <c r="BH380" i="38"/>
  <c r="BI380" i="38"/>
  <c r="BF381" i="38"/>
  <c r="BG381" i="38"/>
  <c r="N403" i="38"/>
  <c r="O403" i="38"/>
  <c r="AZ384" i="38"/>
  <c r="BA384" i="38"/>
  <c r="W399" i="38"/>
  <c r="V399" i="38"/>
  <c r="AR388" i="38"/>
  <c r="AS388" i="38"/>
  <c r="U400" i="38"/>
  <c r="T400" i="38"/>
  <c r="AW386" i="38"/>
  <c r="AV386" i="38"/>
  <c r="CF368" i="38"/>
  <c r="CG368" i="38"/>
  <c r="Z397" i="38"/>
  <c r="AA397" i="38"/>
  <c r="AF394" i="38"/>
  <c r="AG394" i="38"/>
  <c r="BV373" i="38"/>
  <c r="BW373" i="38"/>
  <c r="CE369" i="38"/>
  <c r="CD369" i="38"/>
  <c r="BE382" i="38"/>
  <c r="BD382" i="38"/>
  <c r="BB383" i="38"/>
  <c r="BC383" i="38"/>
  <c r="AJ392" i="38"/>
  <c r="AK392" i="38"/>
  <c r="AM391" i="38"/>
  <c r="AL391" i="38"/>
  <c r="CB370" i="38"/>
  <c r="CC370" i="38"/>
  <c r="AQ389" i="38"/>
  <c r="AP389" i="38"/>
  <c r="CH404" i="38"/>
  <c r="K419" i="27" l="1"/>
  <c r="J418" i="27"/>
  <c r="O418" i="27"/>
  <c r="O418" i="26"/>
  <c r="K419" i="26"/>
  <c r="J418" i="26"/>
  <c r="K485" i="25"/>
  <c r="J484" i="25"/>
  <c r="O484" i="25"/>
  <c r="K427" i="5"/>
  <c r="O426" i="5"/>
  <c r="J426" i="5"/>
  <c r="AA411" i="5"/>
  <c r="AA411" i="26"/>
  <c r="AA411" i="27"/>
  <c r="AA411" i="25"/>
  <c r="AB403" i="13"/>
  <c r="CE370" i="38"/>
  <c r="CD370" i="38"/>
  <c r="AC397" i="38"/>
  <c r="AB397" i="38"/>
  <c r="AT388" i="38"/>
  <c r="AU388" i="38"/>
  <c r="BH381" i="38"/>
  <c r="BI381" i="38"/>
  <c r="F408" i="38"/>
  <c r="H407" i="38"/>
  <c r="I407" i="38"/>
  <c r="Z414" i="5"/>
  <c r="Z414" i="25"/>
  <c r="E408" i="38"/>
  <c r="AA406" i="13"/>
  <c r="Z414" i="26"/>
  <c r="Z414" i="27"/>
  <c r="AN391" i="38"/>
  <c r="AO391" i="38"/>
  <c r="CF369" i="38"/>
  <c r="CG369" i="38"/>
  <c r="X399" i="38"/>
  <c r="Y399" i="38"/>
  <c r="BQ377" i="38"/>
  <c r="BP377" i="38"/>
  <c r="CB371" i="38"/>
  <c r="CC371" i="38"/>
  <c r="AZ385" i="38"/>
  <c r="BA385" i="38"/>
  <c r="R402" i="38"/>
  <c r="S402" i="38"/>
  <c r="AM392" i="38"/>
  <c r="AL392" i="38"/>
  <c r="BY373" i="38"/>
  <c r="BX373" i="38"/>
  <c r="BC384" i="38"/>
  <c r="BB384" i="38"/>
  <c r="BW374" i="38"/>
  <c r="BV374" i="38"/>
  <c r="O404" i="38"/>
  <c r="N404" i="38"/>
  <c r="AA398" i="38"/>
  <c r="Z398" i="38"/>
  <c r="T401" i="38"/>
  <c r="U401" i="38"/>
  <c r="AX386" i="38"/>
  <c r="AY386" i="38"/>
  <c r="AR389" i="38"/>
  <c r="AS389" i="38"/>
  <c r="W400" i="38"/>
  <c r="V400" i="38"/>
  <c r="AK393" i="38"/>
  <c r="AJ393" i="38"/>
  <c r="AQ390" i="38"/>
  <c r="AP390" i="38"/>
  <c r="BK380" i="38"/>
  <c r="BJ380" i="38"/>
  <c r="AE396" i="38"/>
  <c r="AD396" i="38"/>
  <c r="M405" i="38"/>
  <c r="L405" i="38"/>
  <c r="BD383" i="38"/>
  <c r="BE383" i="38"/>
  <c r="AI394" i="38"/>
  <c r="AH394" i="38"/>
  <c r="Q403" i="38"/>
  <c r="P403" i="38"/>
  <c r="CA372" i="38"/>
  <c r="BZ372" i="38"/>
  <c r="BS376" i="38"/>
  <c r="BR376" i="38"/>
  <c r="AV387" i="38"/>
  <c r="AW387" i="38"/>
  <c r="BG382" i="38"/>
  <c r="BF382" i="38"/>
  <c r="BU375" i="38"/>
  <c r="BT375" i="38"/>
  <c r="AG395" i="38"/>
  <c r="AF395" i="38"/>
  <c r="K406" i="38"/>
  <c r="J406" i="38"/>
  <c r="BL379" i="38"/>
  <c r="BM379" i="38"/>
  <c r="BN378" i="38"/>
  <c r="BO378" i="38"/>
  <c r="CH405" i="38"/>
  <c r="O419" i="27" l="1"/>
  <c r="K420" i="27"/>
  <c r="J419" i="27"/>
  <c r="O419" i="26"/>
  <c r="K420" i="26"/>
  <c r="J419" i="26"/>
  <c r="K428" i="5"/>
  <c r="O427" i="5"/>
  <c r="J427" i="5"/>
  <c r="K486" i="25"/>
  <c r="J485" i="25"/>
  <c r="O485" i="25"/>
  <c r="AA412" i="5"/>
  <c r="AA412" i="25"/>
  <c r="AA412" i="27"/>
  <c r="AB404" i="13"/>
  <c r="AA412" i="26"/>
  <c r="AX387" i="38"/>
  <c r="AY387" i="38"/>
  <c r="AT389" i="38"/>
  <c r="AU389" i="38"/>
  <c r="Z415" i="27"/>
  <c r="AA407" i="13"/>
  <c r="Z415" i="26"/>
  <c r="Z415" i="25"/>
  <c r="E409" i="38"/>
  <c r="Z415" i="5"/>
  <c r="BN379" i="38"/>
  <c r="BO379" i="38"/>
  <c r="BX374" i="38"/>
  <c r="BY374" i="38"/>
  <c r="L406" i="38"/>
  <c r="M406" i="38"/>
  <c r="AK394" i="38"/>
  <c r="AJ394" i="38"/>
  <c r="BL380" i="38"/>
  <c r="BM380" i="38"/>
  <c r="U402" i="38"/>
  <c r="T402" i="38"/>
  <c r="Z399" i="38"/>
  <c r="AA399" i="38"/>
  <c r="BJ381" i="38"/>
  <c r="BK381" i="38"/>
  <c r="BD384" i="38"/>
  <c r="BE384" i="38"/>
  <c r="BU376" i="38"/>
  <c r="BT376" i="38"/>
  <c r="BG383" i="38"/>
  <c r="BF383" i="38"/>
  <c r="AZ386" i="38"/>
  <c r="BA386" i="38"/>
  <c r="AC398" i="38"/>
  <c r="AB398" i="38"/>
  <c r="CA373" i="38"/>
  <c r="BZ373" i="38"/>
  <c r="AD397" i="38"/>
  <c r="AE397" i="38"/>
  <c r="AI395" i="38"/>
  <c r="AH395" i="38"/>
  <c r="BV375" i="38"/>
  <c r="BW375" i="38"/>
  <c r="CC372" i="38"/>
  <c r="CB372" i="38"/>
  <c r="N405" i="38"/>
  <c r="O405" i="38"/>
  <c r="AM393" i="38"/>
  <c r="AL393" i="38"/>
  <c r="CE371" i="38"/>
  <c r="CD371" i="38"/>
  <c r="AP391" i="38"/>
  <c r="AQ391" i="38"/>
  <c r="W401" i="38"/>
  <c r="V401" i="38"/>
  <c r="BB385" i="38"/>
  <c r="BC385" i="38"/>
  <c r="BQ378" i="38"/>
  <c r="BP378" i="38"/>
  <c r="Q404" i="38"/>
  <c r="P404" i="38"/>
  <c r="AN392" i="38"/>
  <c r="AO392" i="38"/>
  <c r="BR377" i="38"/>
  <c r="BS377" i="38"/>
  <c r="K407" i="38"/>
  <c r="J407" i="38"/>
  <c r="CF370" i="38"/>
  <c r="CG370" i="38"/>
  <c r="AS390" i="38"/>
  <c r="AR390" i="38"/>
  <c r="AV388" i="38"/>
  <c r="AW388" i="38"/>
  <c r="BH382" i="38"/>
  <c r="BI382" i="38"/>
  <c r="R403" i="38"/>
  <c r="S403" i="38"/>
  <c r="AG396" i="38"/>
  <c r="AF396" i="38"/>
  <c r="X400" i="38"/>
  <c r="Y400" i="38"/>
  <c r="F409" i="38"/>
  <c r="H408" i="38"/>
  <c r="I408" i="38"/>
  <c r="CH406" i="38"/>
  <c r="K421" i="27" l="1"/>
  <c r="O420" i="27"/>
  <c r="J420" i="27"/>
  <c r="O420" i="26"/>
  <c r="K421" i="26"/>
  <c r="J420" i="26"/>
  <c r="K429" i="5"/>
  <c r="O428" i="5"/>
  <c r="J428" i="5"/>
  <c r="K487" i="25"/>
  <c r="J486" i="25"/>
  <c r="O486" i="25"/>
  <c r="AA413" i="27"/>
  <c r="AA413" i="26"/>
  <c r="AB405" i="13"/>
  <c r="AA413" i="5"/>
  <c r="AA413" i="25"/>
  <c r="AH396" i="38"/>
  <c r="AI396" i="38"/>
  <c r="AQ392" i="38"/>
  <c r="AP392" i="38"/>
  <c r="Q405" i="38"/>
  <c r="P405" i="38"/>
  <c r="AF397" i="38"/>
  <c r="AG397" i="38"/>
  <c r="AC399" i="38"/>
  <c r="AB399" i="38"/>
  <c r="O406" i="38"/>
  <c r="N406" i="38"/>
  <c r="Z400" i="38"/>
  <c r="AA400" i="38"/>
  <c r="AX388" i="38"/>
  <c r="AY388" i="38"/>
  <c r="R404" i="38"/>
  <c r="S404" i="38"/>
  <c r="CD372" i="38"/>
  <c r="CE372" i="38"/>
  <c r="CB373" i="38"/>
  <c r="CC373" i="38"/>
  <c r="BV376" i="38"/>
  <c r="BW376" i="38"/>
  <c r="V402" i="38"/>
  <c r="W402" i="38"/>
  <c r="AT390" i="38"/>
  <c r="AU390" i="38"/>
  <c r="CG371" i="38"/>
  <c r="CF371" i="38"/>
  <c r="BX375" i="38"/>
  <c r="BY375" i="38"/>
  <c r="BG384" i="38"/>
  <c r="BF384" i="38"/>
  <c r="BO380" i="38"/>
  <c r="BN380" i="38"/>
  <c r="BP379" i="38"/>
  <c r="BQ379" i="38"/>
  <c r="AS391" i="38"/>
  <c r="AR391" i="38"/>
  <c r="CA374" i="38"/>
  <c r="BZ374" i="38"/>
  <c r="U403" i="38"/>
  <c r="T403" i="38"/>
  <c r="AN393" i="38"/>
  <c r="AO393" i="38"/>
  <c r="AJ395" i="38"/>
  <c r="AK395" i="38"/>
  <c r="AL394" i="38"/>
  <c r="AM394" i="38"/>
  <c r="AV389" i="38"/>
  <c r="AW389" i="38"/>
  <c r="BR378" i="38"/>
  <c r="BS378" i="38"/>
  <c r="K408" i="38"/>
  <c r="J408" i="38"/>
  <c r="L407" i="38"/>
  <c r="M407" i="38"/>
  <c r="BU377" i="38"/>
  <c r="BT377" i="38"/>
  <c r="BE385" i="38"/>
  <c r="BD385" i="38"/>
  <c r="BB386" i="38"/>
  <c r="BC386" i="38"/>
  <c r="BL381" i="38"/>
  <c r="BM381" i="38"/>
  <c r="AD398" i="38"/>
  <c r="AE398" i="38"/>
  <c r="F410" i="38"/>
  <c r="H409" i="38"/>
  <c r="I409" i="38"/>
  <c r="BK382" i="38"/>
  <c r="BJ382" i="38"/>
  <c r="X401" i="38"/>
  <c r="Y401" i="38"/>
  <c r="BI383" i="38"/>
  <c r="BH383" i="38"/>
  <c r="Z416" i="26"/>
  <c r="Z416" i="25"/>
  <c r="AA408" i="13"/>
  <c r="E410" i="38"/>
  <c r="Z416" i="27"/>
  <c r="Z416" i="5"/>
  <c r="AZ387" i="38"/>
  <c r="BA387" i="38"/>
  <c r="CH407" i="38"/>
  <c r="J421" i="27" l="1"/>
  <c r="O421" i="27"/>
  <c r="K422" i="27"/>
  <c r="K422" i="26"/>
  <c r="J421" i="26"/>
  <c r="O421" i="26"/>
  <c r="K488" i="25"/>
  <c r="J487" i="25"/>
  <c r="O487" i="25"/>
  <c r="K430" i="5"/>
  <c r="J429" i="5"/>
  <c r="O429" i="5"/>
  <c r="AA414" i="5"/>
  <c r="AB406" i="13"/>
  <c r="AA414" i="25"/>
  <c r="AA414" i="26"/>
  <c r="AA414" i="27"/>
  <c r="O407" i="38"/>
  <c r="N407" i="38"/>
  <c r="R405" i="38"/>
  <c r="S405" i="38"/>
  <c r="AG398" i="38"/>
  <c r="AF398" i="38"/>
  <c r="AY389" i="38"/>
  <c r="AX389" i="38"/>
  <c r="AT391" i="38"/>
  <c r="AU391" i="38"/>
  <c r="Z417" i="25"/>
  <c r="E411" i="38"/>
  <c r="Z417" i="27"/>
  <c r="Z417" i="5"/>
  <c r="AA409" i="13"/>
  <c r="Z417" i="26"/>
  <c r="Z401" i="38"/>
  <c r="AA401" i="38"/>
  <c r="AM395" i="38"/>
  <c r="AL395" i="38"/>
  <c r="BZ375" i="38"/>
  <c r="CA375" i="38"/>
  <c r="BX376" i="38"/>
  <c r="BY376" i="38"/>
  <c r="AZ388" i="38"/>
  <c r="BA388" i="38"/>
  <c r="AI397" i="38"/>
  <c r="AH397" i="38"/>
  <c r="BE386" i="38"/>
  <c r="BD386" i="38"/>
  <c r="W403" i="38"/>
  <c r="V403" i="38"/>
  <c r="BQ380" i="38"/>
  <c r="BP380" i="38"/>
  <c r="Q406" i="38"/>
  <c r="P406" i="38"/>
  <c r="AR392" i="38"/>
  <c r="AS392" i="38"/>
  <c r="BL382" i="38"/>
  <c r="BM382" i="38"/>
  <c r="AQ393" i="38"/>
  <c r="AP393" i="38"/>
  <c r="AC400" i="38"/>
  <c r="AB400" i="38"/>
  <c r="K409" i="38"/>
  <c r="J409" i="38"/>
  <c r="BF385" i="38"/>
  <c r="BG385" i="38"/>
  <c r="AV390" i="38"/>
  <c r="AW390" i="38"/>
  <c r="CG372" i="38"/>
  <c r="CF372" i="38"/>
  <c r="BR379" i="38"/>
  <c r="BS379" i="38"/>
  <c r="BB387" i="38"/>
  <c r="BC387" i="38"/>
  <c r="BJ383" i="38"/>
  <c r="BK383" i="38"/>
  <c r="H410" i="38"/>
  <c r="I410" i="38"/>
  <c r="F411" i="38"/>
  <c r="BU378" i="38"/>
  <c r="BT378" i="38"/>
  <c r="CC374" i="38"/>
  <c r="CB374" i="38"/>
  <c r="BH384" i="38"/>
  <c r="BI384" i="38"/>
  <c r="AE399" i="38"/>
  <c r="AD399" i="38"/>
  <c r="BN381" i="38"/>
  <c r="BO381" i="38"/>
  <c r="L408" i="38"/>
  <c r="M408" i="38"/>
  <c r="CD373" i="38"/>
  <c r="CE373" i="38"/>
  <c r="BW377" i="38"/>
  <c r="BV377" i="38"/>
  <c r="AO394" i="38"/>
  <c r="AN394" i="38"/>
  <c r="X402" i="38"/>
  <c r="Y402" i="38"/>
  <c r="U404" i="38"/>
  <c r="T404" i="38"/>
  <c r="AK396" i="38"/>
  <c r="AJ396" i="38"/>
  <c r="CH408" i="38"/>
  <c r="J422" i="27" l="1"/>
  <c r="K423" i="27"/>
  <c r="O422" i="27"/>
  <c r="O422" i="26"/>
  <c r="K423" i="26"/>
  <c r="J422" i="26"/>
  <c r="K489" i="25"/>
  <c r="J488" i="25"/>
  <c r="O488" i="25"/>
  <c r="K431" i="5"/>
  <c r="J430" i="5"/>
  <c r="O430" i="5"/>
  <c r="AA415" i="5"/>
  <c r="AA415" i="25"/>
  <c r="AB407" i="13"/>
  <c r="AA415" i="26"/>
  <c r="AA415" i="27"/>
  <c r="AQ394" i="38"/>
  <c r="AP394" i="38"/>
  <c r="CG373" i="38"/>
  <c r="CF373" i="38"/>
  <c r="BK384" i="38"/>
  <c r="BJ384" i="38"/>
  <c r="AR393" i="38"/>
  <c r="AS393" i="38"/>
  <c r="BR380" i="38"/>
  <c r="BS380" i="38"/>
  <c r="T405" i="38"/>
  <c r="U405" i="38"/>
  <c r="CD374" i="38"/>
  <c r="CE374" i="38"/>
  <c r="BL383" i="38"/>
  <c r="BM383" i="38"/>
  <c r="AY390" i="38"/>
  <c r="AX390" i="38"/>
  <c r="BB388" i="38"/>
  <c r="BC388" i="38"/>
  <c r="AC401" i="38"/>
  <c r="AB401" i="38"/>
  <c r="Q407" i="38"/>
  <c r="P407" i="38"/>
  <c r="BV378" i="38"/>
  <c r="BW378" i="38"/>
  <c r="BZ376" i="38"/>
  <c r="CA376" i="38"/>
  <c r="BQ381" i="38"/>
  <c r="BP381" i="38"/>
  <c r="M409" i="38"/>
  <c r="L409" i="38"/>
  <c r="BF386" i="38"/>
  <c r="BG386" i="38"/>
  <c r="O408" i="38"/>
  <c r="N408" i="38"/>
  <c r="AV391" i="38"/>
  <c r="AW391" i="38"/>
  <c r="BO382" i="38"/>
  <c r="BN382" i="38"/>
  <c r="AZ389" i="38"/>
  <c r="BA389" i="38"/>
  <c r="AM396" i="38"/>
  <c r="AL396" i="38"/>
  <c r="BY377" i="38"/>
  <c r="BX377" i="38"/>
  <c r="AG399" i="38"/>
  <c r="AF399" i="38"/>
  <c r="I411" i="38"/>
  <c r="F412" i="38"/>
  <c r="H411" i="38"/>
  <c r="BU379" i="38"/>
  <c r="BT379" i="38"/>
  <c r="AT392" i="38"/>
  <c r="AU392" i="38"/>
  <c r="CC375" i="38"/>
  <c r="CB375" i="38"/>
  <c r="AH398" i="38"/>
  <c r="AI398" i="38"/>
  <c r="BI385" i="38"/>
  <c r="BH385" i="38"/>
  <c r="AD400" i="38"/>
  <c r="AE400" i="38"/>
  <c r="S406" i="38"/>
  <c r="R406" i="38"/>
  <c r="AK397" i="38"/>
  <c r="AJ397" i="38"/>
  <c r="AN395" i="38"/>
  <c r="AO395" i="38"/>
  <c r="Z402" i="38"/>
  <c r="AA402" i="38"/>
  <c r="X403" i="38"/>
  <c r="Y403" i="38"/>
  <c r="BE387" i="38"/>
  <c r="BD387" i="38"/>
  <c r="W404" i="38"/>
  <c r="V404" i="38"/>
  <c r="J410" i="38"/>
  <c r="K410" i="38"/>
  <c r="Z418" i="5"/>
  <c r="AA410" i="13"/>
  <c r="E412" i="38"/>
  <c r="Z418" i="27"/>
  <c r="Z418" i="26"/>
  <c r="Z418" i="25"/>
  <c r="CH409" i="38"/>
  <c r="O423" i="27" l="1"/>
  <c r="K424" i="27"/>
  <c r="J423" i="27"/>
  <c r="K424" i="26"/>
  <c r="O423" i="26"/>
  <c r="J423" i="26"/>
  <c r="K432" i="5"/>
  <c r="J431" i="5"/>
  <c r="O431" i="5"/>
  <c r="K490" i="25"/>
  <c r="O489" i="25"/>
  <c r="J489" i="25"/>
  <c r="AB408" i="13"/>
  <c r="AA416" i="27"/>
  <c r="AA416" i="5"/>
  <c r="AA416" i="26"/>
  <c r="AA416" i="25"/>
  <c r="U406" i="38"/>
  <c r="T406" i="38"/>
  <c r="BZ377" i="38"/>
  <c r="CA377" i="38"/>
  <c r="BR381" i="38"/>
  <c r="BS381" i="38"/>
  <c r="Z419" i="5"/>
  <c r="AA411" i="13"/>
  <c r="Z419" i="27"/>
  <c r="E413" i="38"/>
  <c r="Z419" i="26"/>
  <c r="Z419" i="25"/>
  <c r="BG387" i="38"/>
  <c r="BF387" i="38"/>
  <c r="AL397" i="38"/>
  <c r="AM397" i="38"/>
  <c r="AI399" i="38"/>
  <c r="AH399" i="38"/>
  <c r="BP382" i="38"/>
  <c r="BQ382" i="38"/>
  <c r="N409" i="38"/>
  <c r="O409" i="38"/>
  <c r="R407" i="38"/>
  <c r="S407" i="38"/>
  <c r="BO383" i="38"/>
  <c r="BN383" i="38"/>
  <c r="AU393" i="38"/>
  <c r="AT393" i="38"/>
  <c r="AX391" i="38"/>
  <c r="AY391" i="38"/>
  <c r="CG374" i="38"/>
  <c r="CF374" i="38"/>
  <c r="AO396" i="38"/>
  <c r="AN396" i="38"/>
  <c r="P408" i="38"/>
  <c r="Q408" i="38"/>
  <c r="AV392" i="38"/>
  <c r="AW392" i="38"/>
  <c r="BV379" i="38"/>
  <c r="BW379" i="38"/>
  <c r="M410" i="38"/>
  <c r="L410" i="38"/>
  <c r="AB402" i="38"/>
  <c r="AC402" i="38"/>
  <c r="AG400" i="38"/>
  <c r="AF400" i="38"/>
  <c r="K411" i="38"/>
  <c r="J411" i="38"/>
  <c r="CB376" i="38"/>
  <c r="CC376" i="38"/>
  <c r="BD388" i="38"/>
  <c r="BE388" i="38"/>
  <c r="V405" i="38"/>
  <c r="W405" i="38"/>
  <c r="AD401" i="38"/>
  <c r="AE401" i="38"/>
  <c r="Z403" i="38"/>
  <c r="AA403" i="38"/>
  <c r="X404" i="38"/>
  <c r="Y404" i="38"/>
  <c r="AK398" i="38"/>
  <c r="AJ398" i="38"/>
  <c r="I412" i="38"/>
  <c r="F413" i="38"/>
  <c r="H412" i="38"/>
  <c r="AZ390" i="38"/>
  <c r="BA390" i="38"/>
  <c r="AR394" i="38"/>
  <c r="AS394" i="38"/>
  <c r="BM384" i="38"/>
  <c r="BL384" i="38"/>
  <c r="BJ385" i="38"/>
  <c r="BK385" i="38"/>
  <c r="AP395" i="38"/>
  <c r="AQ395" i="38"/>
  <c r="CE375" i="38"/>
  <c r="CD375" i="38"/>
  <c r="BB389" i="38"/>
  <c r="BC389" i="38"/>
  <c r="BI386" i="38"/>
  <c r="BH386" i="38"/>
  <c r="BX378" i="38"/>
  <c r="BY378" i="38"/>
  <c r="BT380" i="38"/>
  <c r="BU380" i="38"/>
  <c r="CH410" i="38"/>
  <c r="K425" i="27" l="1"/>
  <c r="J424" i="27"/>
  <c r="O424" i="27"/>
  <c r="O424" i="26"/>
  <c r="J424" i="26"/>
  <c r="K425" i="26"/>
  <c r="K433" i="5"/>
  <c r="O432" i="5"/>
  <c r="J432" i="5"/>
  <c r="K491" i="25"/>
  <c r="J490" i="25"/>
  <c r="O490" i="25"/>
  <c r="AA417" i="5"/>
  <c r="AA417" i="27"/>
  <c r="AA417" i="26"/>
  <c r="AA417" i="25"/>
  <c r="AB409" i="13"/>
  <c r="CA378" i="38"/>
  <c r="BZ378" i="38"/>
  <c r="AS395" i="38"/>
  <c r="AR395" i="38"/>
  <c r="BC390" i="38"/>
  <c r="BB390" i="38"/>
  <c r="O410" i="38"/>
  <c r="N410" i="38"/>
  <c r="T407" i="38"/>
  <c r="U407" i="38"/>
  <c r="AN397" i="38"/>
  <c r="AO397" i="38"/>
  <c r="BJ386" i="38"/>
  <c r="BK386" i="38"/>
  <c r="J412" i="38"/>
  <c r="K412" i="38"/>
  <c r="AB403" i="38"/>
  <c r="AC403" i="38"/>
  <c r="CE376" i="38"/>
  <c r="CD376" i="38"/>
  <c r="BH387" i="38"/>
  <c r="BI387" i="38"/>
  <c r="H413" i="38"/>
  <c r="F414" i="38"/>
  <c r="I413" i="38"/>
  <c r="Q409" i="38"/>
  <c r="P409" i="38"/>
  <c r="AW393" i="38"/>
  <c r="AV393" i="38"/>
  <c r="BE389" i="38"/>
  <c r="BD389" i="38"/>
  <c r="AM398" i="38"/>
  <c r="AL398" i="38"/>
  <c r="AI400" i="38"/>
  <c r="AH400" i="38"/>
  <c r="R408" i="38"/>
  <c r="S408" i="38"/>
  <c r="BR382" i="38"/>
  <c r="BS382" i="38"/>
  <c r="L411" i="38"/>
  <c r="M411" i="38"/>
  <c r="BA391" i="38"/>
  <c r="AZ391" i="38"/>
  <c r="AF401" i="38"/>
  <c r="AG401" i="38"/>
  <c r="BU381" i="38"/>
  <c r="BT381" i="38"/>
  <c r="CF375" i="38"/>
  <c r="CG375" i="38"/>
  <c r="Y405" i="38"/>
  <c r="X405" i="38"/>
  <c r="AP396" i="38"/>
  <c r="AQ396" i="38"/>
  <c r="BP383" i="38"/>
  <c r="BQ383" i="38"/>
  <c r="AK399" i="38"/>
  <c r="AJ399" i="38"/>
  <c r="Z420" i="27"/>
  <c r="Z420" i="26"/>
  <c r="Z420" i="25"/>
  <c r="E414" i="38"/>
  <c r="Z420" i="5"/>
  <c r="AA412" i="13"/>
  <c r="CB377" i="38"/>
  <c r="CC377" i="38"/>
  <c r="BW380" i="38"/>
  <c r="BV380" i="38"/>
  <c r="AT394" i="38"/>
  <c r="AU394" i="38"/>
  <c r="V406" i="38"/>
  <c r="W406" i="38"/>
  <c r="BM385" i="38"/>
  <c r="BL385" i="38"/>
  <c r="AY392" i="38"/>
  <c r="AX392" i="38"/>
  <c r="BN384" i="38"/>
  <c r="BO384" i="38"/>
  <c r="BY379" i="38"/>
  <c r="BX379" i="38"/>
  <c r="AA404" i="38"/>
  <c r="Z404" i="38"/>
  <c r="BG388" i="38"/>
  <c r="BF388" i="38"/>
  <c r="AE402" i="38"/>
  <c r="AD402" i="38"/>
  <c r="CH411" i="38"/>
  <c r="J425" i="27" l="1"/>
  <c r="O425" i="27"/>
  <c r="K426" i="27"/>
  <c r="J425" i="26"/>
  <c r="K426" i="26"/>
  <c r="O425" i="26"/>
  <c r="K492" i="25"/>
  <c r="O491" i="25"/>
  <c r="J491" i="25"/>
  <c r="K434" i="5"/>
  <c r="O433" i="5"/>
  <c r="J433" i="5"/>
  <c r="AA418" i="26"/>
  <c r="AA418" i="5"/>
  <c r="AB410" i="13"/>
  <c r="AA418" i="27"/>
  <c r="AA418" i="25"/>
  <c r="BR383" i="38"/>
  <c r="BS383" i="38"/>
  <c r="BT382" i="38"/>
  <c r="BU382" i="38"/>
  <c r="BZ379" i="38"/>
  <c r="CA379" i="38"/>
  <c r="O411" i="38"/>
  <c r="N411" i="38"/>
  <c r="H414" i="38"/>
  <c r="I414" i="38"/>
  <c r="F415" i="38"/>
  <c r="P410" i="38"/>
  <c r="Q410" i="38"/>
  <c r="Y406" i="38"/>
  <c r="X406" i="38"/>
  <c r="BW381" i="38"/>
  <c r="BV381" i="38"/>
  <c r="BF389" i="38"/>
  <c r="BG389" i="38"/>
  <c r="K413" i="38"/>
  <c r="J413" i="38"/>
  <c r="L412" i="38"/>
  <c r="M412" i="38"/>
  <c r="AF402" i="38"/>
  <c r="AG402" i="38"/>
  <c r="AV394" i="38"/>
  <c r="AW394" i="38"/>
  <c r="BH388" i="38"/>
  <c r="BI388" i="38"/>
  <c r="BA392" i="38"/>
  <c r="AZ392" i="38"/>
  <c r="BX380" i="38"/>
  <c r="BY380" i="38"/>
  <c r="AR396" i="38"/>
  <c r="AS396" i="38"/>
  <c r="AH401" i="38"/>
  <c r="AI401" i="38"/>
  <c r="U408" i="38"/>
  <c r="T408" i="38"/>
  <c r="CG376" i="38"/>
  <c r="CF376" i="38"/>
  <c r="AU395" i="38"/>
  <c r="AT395" i="38"/>
  <c r="BE390" i="38"/>
  <c r="BD390" i="38"/>
  <c r="BK387" i="38"/>
  <c r="BJ387" i="38"/>
  <c r="AA405" i="38"/>
  <c r="Z405" i="38"/>
  <c r="BC391" i="38"/>
  <c r="BB391" i="38"/>
  <c r="AK400" i="38"/>
  <c r="AJ400" i="38"/>
  <c r="S409" i="38"/>
  <c r="R409" i="38"/>
  <c r="AP397" i="38"/>
  <c r="AQ397" i="38"/>
  <c r="BQ384" i="38"/>
  <c r="BP384" i="38"/>
  <c r="Z421" i="26"/>
  <c r="Z421" i="5"/>
  <c r="Z421" i="27"/>
  <c r="AA413" i="13"/>
  <c r="E415" i="38"/>
  <c r="Z421" i="25"/>
  <c r="AX393" i="38"/>
  <c r="AY393" i="38"/>
  <c r="AC404" i="38"/>
  <c r="AB404" i="38"/>
  <c r="BN385" i="38"/>
  <c r="BO385" i="38"/>
  <c r="CB378" i="38"/>
  <c r="CC378" i="38"/>
  <c r="BL386" i="38"/>
  <c r="BM386" i="38"/>
  <c r="CD377" i="38"/>
  <c r="CE377" i="38"/>
  <c r="AM399" i="38"/>
  <c r="AL399" i="38"/>
  <c r="AO398" i="38"/>
  <c r="AN398" i="38"/>
  <c r="AE403" i="38"/>
  <c r="AD403" i="38"/>
  <c r="V407" i="38"/>
  <c r="W407" i="38"/>
  <c r="CH412" i="38"/>
  <c r="K427" i="27" l="1"/>
  <c r="J426" i="27"/>
  <c r="O426" i="27"/>
  <c r="O426" i="26"/>
  <c r="J426" i="26"/>
  <c r="K427" i="26"/>
  <c r="K435" i="5"/>
  <c r="O434" i="5"/>
  <c r="J434" i="5"/>
  <c r="K493" i="25"/>
  <c r="O492" i="25"/>
  <c r="J492" i="25"/>
  <c r="AA419" i="5"/>
  <c r="AB411" i="13"/>
  <c r="AA419" i="27"/>
  <c r="AA419" i="25"/>
  <c r="AA419" i="26"/>
  <c r="CD378" i="38"/>
  <c r="CE378" i="38"/>
  <c r="AN399" i="38"/>
  <c r="AO399" i="38"/>
  <c r="BO386" i="38"/>
  <c r="BN386" i="38"/>
  <c r="BA393" i="38"/>
  <c r="AZ393" i="38"/>
  <c r="BS384" i="38"/>
  <c r="BR384" i="38"/>
  <c r="BD391" i="38"/>
  <c r="BE391" i="38"/>
  <c r="AV395" i="38"/>
  <c r="AW395" i="38"/>
  <c r="P411" i="38"/>
  <c r="Q411" i="38"/>
  <c r="AQ398" i="38"/>
  <c r="AP398" i="38"/>
  <c r="AU396" i="38"/>
  <c r="AT396" i="38"/>
  <c r="AX394" i="38"/>
  <c r="AY394" i="38"/>
  <c r="BI389" i="38"/>
  <c r="BH389" i="38"/>
  <c r="Z406" i="38"/>
  <c r="AA406" i="38"/>
  <c r="Z422" i="5"/>
  <c r="Z422" i="25"/>
  <c r="Z422" i="27"/>
  <c r="AA414" i="13"/>
  <c r="Z422" i="26"/>
  <c r="E416" i="38"/>
  <c r="CC379" i="38"/>
  <c r="CB379" i="38"/>
  <c r="BQ385" i="38"/>
  <c r="BP385" i="38"/>
  <c r="U409" i="38"/>
  <c r="T409" i="38"/>
  <c r="BL387" i="38"/>
  <c r="BM387" i="38"/>
  <c r="V408" i="38"/>
  <c r="W408" i="38"/>
  <c r="BB392" i="38"/>
  <c r="BC392" i="38"/>
  <c r="R410" i="38"/>
  <c r="S410" i="38"/>
  <c r="AB405" i="38"/>
  <c r="AC405" i="38"/>
  <c r="BY381" i="38"/>
  <c r="BX381" i="38"/>
  <c r="AR397" i="38"/>
  <c r="AS397" i="38"/>
  <c r="AD404" i="38"/>
  <c r="AE404" i="38"/>
  <c r="N412" i="38"/>
  <c r="O412" i="38"/>
  <c r="H415" i="38"/>
  <c r="I415" i="38"/>
  <c r="F416" i="38"/>
  <c r="BV382" i="38"/>
  <c r="BW382" i="38"/>
  <c r="AI402" i="38"/>
  <c r="AH402" i="38"/>
  <c r="X407" i="38"/>
  <c r="Y407" i="38"/>
  <c r="CF377" i="38"/>
  <c r="CG377" i="38"/>
  <c r="AM400" i="38"/>
  <c r="AL400" i="38"/>
  <c r="BG390" i="38"/>
  <c r="BF390" i="38"/>
  <c r="L413" i="38"/>
  <c r="M413" i="38"/>
  <c r="CA380" i="38"/>
  <c r="BZ380" i="38"/>
  <c r="AF403" i="38"/>
  <c r="AG403" i="38"/>
  <c r="AK401" i="38"/>
  <c r="AJ401" i="38"/>
  <c r="BJ388" i="38"/>
  <c r="BK388" i="38"/>
  <c r="K414" i="38"/>
  <c r="J414" i="38"/>
  <c r="BT383" i="38"/>
  <c r="BU383" i="38"/>
  <c r="CH413" i="38"/>
  <c r="K428" i="27" l="1"/>
  <c r="J427" i="27"/>
  <c r="O427" i="27"/>
  <c r="O427" i="26"/>
  <c r="K428" i="26"/>
  <c r="J427" i="26"/>
  <c r="K436" i="5"/>
  <c r="O435" i="5"/>
  <c r="J435" i="5"/>
  <c r="K494" i="25"/>
  <c r="J493" i="25"/>
  <c r="O493" i="25"/>
  <c r="AA420" i="5"/>
  <c r="AB412" i="13"/>
  <c r="AA420" i="25"/>
  <c r="AA420" i="26"/>
  <c r="AA420" i="27"/>
  <c r="AO400" i="38"/>
  <c r="AN400" i="38"/>
  <c r="BI390" i="38"/>
  <c r="BH390" i="38"/>
  <c r="AJ402" i="38"/>
  <c r="AK402" i="38"/>
  <c r="Q412" i="38"/>
  <c r="P412" i="38"/>
  <c r="AD405" i="38"/>
  <c r="AE405" i="38"/>
  <c r="BO387" i="38"/>
  <c r="BN387" i="38"/>
  <c r="BJ389" i="38"/>
  <c r="BK389" i="38"/>
  <c r="BC393" i="38"/>
  <c r="BB393" i="38"/>
  <c r="V409" i="38"/>
  <c r="W409" i="38"/>
  <c r="S411" i="38"/>
  <c r="R411" i="38"/>
  <c r="AM401" i="38"/>
  <c r="AL401" i="38"/>
  <c r="BX382" i="38"/>
  <c r="BY382" i="38"/>
  <c r="BR385" i="38"/>
  <c r="BS385" i="38"/>
  <c r="CB380" i="38"/>
  <c r="CC380" i="38"/>
  <c r="H416" i="38"/>
  <c r="I416" i="38"/>
  <c r="F417" i="38"/>
  <c r="AU397" i="38"/>
  <c r="AT397" i="38"/>
  <c r="BD392" i="38"/>
  <c r="BE392" i="38"/>
  <c r="AV396" i="38"/>
  <c r="AW396" i="38"/>
  <c r="BL388" i="38"/>
  <c r="BM388" i="38"/>
  <c r="T410" i="38"/>
  <c r="U410" i="38"/>
  <c r="AX395" i="38"/>
  <c r="AY395" i="38"/>
  <c r="CA381" i="38"/>
  <c r="BZ381" i="38"/>
  <c r="CD379" i="38"/>
  <c r="CE379" i="38"/>
  <c r="BG391" i="38"/>
  <c r="BF391" i="38"/>
  <c r="AP399" i="38"/>
  <c r="AQ399" i="38"/>
  <c r="AG404" i="38"/>
  <c r="AF404" i="38"/>
  <c r="AZ394" i="38"/>
  <c r="BA394" i="38"/>
  <c r="BV383" i="38"/>
  <c r="BW383" i="38"/>
  <c r="K415" i="38"/>
  <c r="J415" i="38"/>
  <c r="Y408" i="38"/>
  <c r="X408" i="38"/>
  <c r="AR398" i="38"/>
  <c r="AS398" i="38"/>
  <c r="BU384" i="38"/>
  <c r="BT384" i="38"/>
  <c r="BP386" i="38"/>
  <c r="BQ386" i="38"/>
  <c r="AH403" i="38"/>
  <c r="AI403" i="38"/>
  <c r="L414" i="38"/>
  <c r="M414" i="38"/>
  <c r="N413" i="38"/>
  <c r="O413" i="38"/>
  <c r="Z407" i="38"/>
  <c r="AA407" i="38"/>
  <c r="Z423" i="27"/>
  <c r="AA415" i="13"/>
  <c r="Z423" i="26"/>
  <c r="E417" i="38"/>
  <c r="Z423" i="25"/>
  <c r="Z423" i="5"/>
  <c r="AB406" i="38"/>
  <c r="AC406" i="38"/>
  <c r="CF378" i="38"/>
  <c r="CG378" i="38"/>
  <c r="CH414" i="38"/>
  <c r="K429" i="27" l="1"/>
  <c r="J428" i="27"/>
  <c r="O428" i="27"/>
  <c r="O428" i="26"/>
  <c r="K429" i="26"/>
  <c r="J428" i="26"/>
  <c r="K495" i="25"/>
  <c r="O494" i="25"/>
  <c r="J494" i="25"/>
  <c r="K437" i="5"/>
  <c r="J436" i="5"/>
  <c r="O436" i="5"/>
  <c r="AB413" i="13"/>
  <c r="AA421" i="26"/>
  <c r="AA421" i="5"/>
  <c r="AA421" i="27"/>
  <c r="AA421" i="25"/>
  <c r="AE406" i="38"/>
  <c r="AD406" i="38"/>
  <c r="L415" i="38"/>
  <c r="M415" i="38"/>
  <c r="CD380" i="38"/>
  <c r="CE380" i="38"/>
  <c r="AB407" i="38"/>
  <c r="AC407" i="38"/>
  <c r="BS386" i="38"/>
  <c r="BR386" i="38"/>
  <c r="AS399" i="38"/>
  <c r="AR399" i="38"/>
  <c r="AZ395" i="38"/>
  <c r="BA395" i="38"/>
  <c r="BF392" i="38"/>
  <c r="BG392" i="38"/>
  <c r="BV384" i="38"/>
  <c r="BW384" i="38"/>
  <c r="BU385" i="38"/>
  <c r="BT385" i="38"/>
  <c r="S412" i="38"/>
  <c r="R412" i="38"/>
  <c r="I417" i="38"/>
  <c r="F418" i="38"/>
  <c r="H417" i="38"/>
  <c r="CA382" i="38"/>
  <c r="BZ382" i="38"/>
  <c r="Y409" i="38"/>
  <c r="X409" i="38"/>
  <c r="Q413" i="38"/>
  <c r="P413" i="38"/>
  <c r="V410" i="38"/>
  <c r="W410" i="38"/>
  <c r="BE393" i="38"/>
  <c r="BD393" i="38"/>
  <c r="N414" i="38"/>
  <c r="O414" i="38"/>
  <c r="AT398" i="38"/>
  <c r="AU398" i="38"/>
  <c r="BB394" i="38"/>
  <c r="BC394" i="38"/>
  <c r="CF379" i="38"/>
  <c r="CG379" i="38"/>
  <c r="BN388" i="38"/>
  <c r="BO388" i="38"/>
  <c r="AO401" i="38"/>
  <c r="AN401" i="38"/>
  <c r="BH391" i="38"/>
  <c r="BI391" i="38"/>
  <c r="AG405" i="38"/>
  <c r="AF405" i="38"/>
  <c r="Z424" i="26"/>
  <c r="E418" i="38"/>
  <c r="Z424" i="25"/>
  <c r="AA416" i="13"/>
  <c r="Z424" i="5"/>
  <c r="Z424" i="27"/>
  <c r="Z408" i="38"/>
  <c r="AA408" i="38"/>
  <c r="AH404" i="38"/>
  <c r="AI404" i="38"/>
  <c r="CC381" i="38"/>
  <c r="CB381" i="38"/>
  <c r="K416" i="38"/>
  <c r="J416" i="38"/>
  <c r="BM389" i="38"/>
  <c r="BL389" i="38"/>
  <c r="AM402" i="38"/>
  <c r="AL402" i="38"/>
  <c r="AQ400" i="38"/>
  <c r="AP400" i="38"/>
  <c r="AW397" i="38"/>
  <c r="AV397" i="38"/>
  <c r="BX383" i="38"/>
  <c r="BY383" i="38"/>
  <c r="AJ403" i="38"/>
  <c r="AK403" i="38"/>
  <c r="AY396" i="38"/>
  <c r="AX396" i="38"/>
  <c r="T411" i="38"/>
  <c r="U411" i="38"/>
  <c r="BQ387" i="38"/>
  <c r="BP387" i="38"/>
  <c r="BK390" i="38"/>
  <c r="BJ390" i="38"/>
  <c r="CH415" i="38"/>
  <c r="K430" i="27" l="1"/>
  <c r="O429" i="27"/>
  <c r="J429" i="27"/>
  <c r="O429" i="26"/>
  <c r="J429" i="26"/>
  <c r="K430" i="26"/>
  <c r="K496" i="25"/>
  <c r="O495" i="25"/>
  <c r="J495" i="25"/>
  <c r="K438" i="5"/>
  <c r="J437" i="5"/>
  <c r="O437" i="5"/>
  <c r="AA422" i="5"/>
  <c r="AB414" i="13"/>
  <c r="AA422" i="26"/>
  <c r="AA422" i="27"/>
  <c r="AA422" i="25"/>
  <c r="CA383" i="38"/>
  <c r="BZ383" i="38"/>
  <c r="AC408" i="38"/>
  <c r="AB408" i="38"/>
  <c r="AI405" i="38"/>
  <c r="AH405" i="38"/>
  <c r="Y410" i="38"/>
  <c r="X410" i="38"/>
  <c r="H418" i="38"/>
  <c r="F419" i="38"/>
  <c r="I418" i="38"/>
  <c r="AY397" i="38"/>
  <c r="AX397" i="38"/>
  <c r="M416" i="38"/>
  <c r="L416" i="38"/>
  <c r="S413" i="38"/>
  <c r="R413" i="38"/>
  <c r="BI392" i="38"/>
  <c r="BH392" i="38"/>
  <c r="AD407" i="38"/>
  <c r="AE407" i="38"/>
  <c r="AR400" i="38"/>
  <c r="AS400" i="38"/>
  <c r="BK391" i="38"/>
  <c r="BJ391" i="38"/>
  <c r="Z409" i="38"/>
  <c r="AA409" i="38"/>
  <c r="AQ401" i="38"/>
  <c r="AP401" i="38"/>
  <c r="BW385" i="38"/>
  <c r="BV385" i="38"/>
  <c r="AU399" i="38"/>
  <c r="AT399" i="38"/>
  <c r="U412" i="38"/>
  <c r="T412" i="38"/>
  <c r="BM390" i="38"/>
  <c r="BL390" i="38"/>
  <c r="AO402" i="38"/>
  <c r="AN402" i="38"/>
  <c r="AW398" i="38"/>
  <c r="AV398" i="38"/>
  <c r="BG393" i="38"/>
  <c r="BF393" i="38"/>
  <c r="CC382" i="38"/>
  <c r="CB382" i="38"/>
  <c r="N415" i="38"/>
  <c r="O415" i="38"/>
  <c r="CE381" i="38"/>
  <c r="CD381" i="38"/>
  <c r="BD394" i="38"/>
  <c r="BE394" i="38"/>
  <c r="CF380" i="38"/>
  <c r="CG380" i="38"/>
  <c r="AM403" i="38"/>
  <c r="AL403" i="38"/>
  <c r="AK404" i="38"/>
  <c r="AJ404" i="38"/>
  <c r="Z425" i="25"/>
  <c r="E419" i="38"/>
  <c r="Z425" i="27"/>
  <c r="Z425" i="5"/>
  <c r="AA417" i="13"/>
  <c r="Z425" i="26"/>
  <c r="BU386" i="38"/>
  <c r="BT386" i="38"/>
  <c r="AG406" i="38"/>
  <c r="AF406" i="38"/>
  <c r="W411" i="38"/>
  <c r="V411" i="38"/>
  <c r="BA396" i="38"/>
  <c r="AZ396" i="38"/>
  <c r="BB395" i="38"/>
  <c r="BC395" i="38"/>
  <c r="BS387" i="38"/>
  <c r="BR387" i="38"/>
  <c r="BN389" i="38"/>
  <c r="BO389" i="38"/>
  <c r="BP388" i="38"/>
  <c r="BQ388" i="38"/>
  <c r="P414" i="38"/>
  <c r="Q414" i="38"/>
  <c r="K417" i="38"/>
  <c r="J417" i="38"/>
  <c r="BY384" i="38"/>
  <c r="BX384" i="38"/>
  <c r="CH416" i="38"/>
  <c r="K431" i="27" l="1"/>
  <c r="O430" i="27"/>
  <c r="J430" i="27"/>
  <c r="O430" i="26"/>
  <c r="K431" i="26"/>
  <c r="J430" i="26"/>
  <c r="K439" i="5"/>
  <c r="J438" i="5"/>
  <c r="O438" i="5"/>
  <c r="K497" i="25"/>
  <c r="J496" i="25"/>
  <c r="O496" i="25"/>
  <c r="AA423" i="27"/>
  <c r="AB415" i="13"/>
  <c r="AA423" i="25"/>
  <c r="AA423" i="5"/>
  <c r="AA423" i="26"/>
  <c r="BE395" i="38"/>
  <c r="BD395" i="38"/>
  <c r="AX398" i="38"/>
  <c r="AY398" i="38"/>
  <c r="E420" i="38"/>
  <c r="Z426" i="5"/>
  <c r="Z426" i="25"/>
  <c r="AA418" i="13"/>
  <c r="Z426" i="26"/>
  <c r="Z426" i="27"/>
  <c r="BI393" i="38"/>
  <c r="BH393" i="38"/>
  <c r="AA410" i="38"/>
  <c r="Z410" i="38"/>
  <c r="BV386" i="38"/>
  <c r="BW386" i="38"/>
  <c r="BF394" i="38"/>
  <c r="BG394" i="38"/>
  <c r="BY385" i="38"/>
  <c r="BX385" i="38"/>
  <c r="N416" i="38"/>
  <c r="O416" i="38"/>
  <c r="S414" i="38"/>
  <c r="R414" i="38"/>
  <c r="BB396" i="38"/>
  <c r="BC396" i="38"/>
  <c r="AN403" i="38"/>
  <c r="AO403" i="38"/>
  <c r="AP402" i="38"/>
  <c r="AQ402" i="38"/>
  <c r="AF407" i="38"/>
  <c r="AG407" i="38"/>
  <c r="AD408" i="38"/>
  <c r="AE408" i="38"/>
  <c r="CG381" i="38"/>
  <c r="CF381" i="38"/>
  <c r="AJ405" i="38"/>
  <c r="AK405" i="38"/>
  <c r="BA397" i="38"/>
  <c r="AZ397" i="38"/>
  <c r="CA384" i="38"/>
  <c r="BZ384" i="38"/>
  <c r="Y411" i="38"/>
  <c r="X411" i="38"/>
  <c r="P415" i="38"/>
  <c r="Q415" i="38"/>
  <c r="V412" i="38"/>
  <c r="W412" i="38"/>
  <c r="BK392" i="38"/>
  <c r="BJ392" i="38"/>
  <c r="AU400" i="38"/>
  <c r="AT400" i="38"/>
  <c r="BQ389" i="38"/>
  <c r="BP389" i="38"/>
  <c r="CD382" i="38"/>
  <c r="CE382" i="38"/>
  <c r="BO390" i="38"/>
  <c r="BN390" i="38"/>
  <c r="AB409" i="38"/>
  <c r="AC409" i="38"/>
  <c r="I419" i="38"/>
  <c r="F420" i="38"/>
  <c r="H419" i="38"/>
  <c r="CC383" i="38"/>
  <c r="CB383" i="38"/>
  <c r="AM404" i="38"/>
  <c r="AL404" i="38"/>
  <c r="AS401" i="38"/>
  <c r="AR401" i="38"/>
  <c r="BR388" i="38"/>
  <c r="BS388" i="38"/>
  <c r="M417" i="38"/>
  <c r="L417" i="38"/>
  <c r="BU387" i="38"/>
  <c r="BT387" i="38"/>
  <c r="AI406" i="38"/>
  <c r="AH406" i="38"/>
  <c r="AV399" i="38"/>
  <c r="AW399" i="38"/>
  <c r="BM391" i="38"/>
  <c r="BL391" i="38"/>
  <c r="U413" i="38"/>
  <c r="T413" i="38"/>
  <c r="K418" i="38"/>
  <c r="J418" i="38"/>
  <c r="CH417" i="38"/>
  <c r="O431" i="27" l="1"/>
  <c r="K432" i="27"/>
  <c r="J431" i="27"/>
  <c r="O431" i="26"/>
  <c r="K432" i="26"/>
  <c r="J431" i="26"/>
  <c r="K440" i="5"/>
  <c r="J439" i="5"/>
  <c r="O439" i="5"/>
  <c r="K498" i="25"/>
  <c r="J497" i="25"/>
  <c r="O497" i="25"/>
  <c r="AA424" i="5"/>
  <c r="AA424" i="27"/>
  <c r="AB416" i="13"/>
  <c r="AA424" i="25"/>
  <c r="AA424" i="26"/>
  <c r="AS402" i="38"/>
  <c r="AR402" i="38"/>
  <c r="BP390" i="38"/>
  <c r="BQ390" i="38"/>
  <c r="BL392" i="38"/>
  <c r="BM392" i="38"/>
  <c r="AH407" i="38"/>
  <c r="AI407" i="38"/>
  <c r="BX386" i="38"/>
  <c r="BY386" i="38"/>
  <c r="BO391" i="38"/>
  <c r="BN391" i="38"/>
  <c r="N417" i="38"/>
  <c r="O417" i="38"/>
  <c r="CD383" i="38"/>
  <c r="CE383" i="38"/>
  <c r="AB410" i="38"/>
  <c r="AC410" i="38"/>
  <c r="K419" i="38"/>
  <c r="J419" i="38"/>
  <c r="AA419" i="13"/>
  <c r="Z427" i="27"/>
  <c r="E421" i="38"/>
  <c r="Z427" i="26"/>
  <c r="Z427" i="25"/>
  <c r="Z427" i="5"/>
  <c r="AX399" i="38"/>
  <c r="AY399" i="38"/>
  <c r="BT388" i="38"/>
  <c r="BU388" i="38"/>
  <c r="F421" i="38"/>
  <c r="H420" i="38"/>
  <c r="I420" i="38"/>
  <c r="BS389" i="38"/>
  <c r="BR389" i="38"/>
  <c r="AP403" i="38"/>
  <c r="AQ403" i="38"/>
  <c r="AM405" i="38"/>
  <c r="AL405" i="38"/>
  <c r="CF382" i="38"/>
  <c r="CG382" i="38"/>
  <c r="BK393" i="38"/>
  <c r="BJ393" i="38"/>
  <c r="L418" i="38"/>
  <c r="M418" i="38"/>
  <c r="AJ406" i="38"/>
  <c r="AK406" i="38"/>
  <c r="AT401" i="38"/>
  <c r="AU401" i="38"/>
  <c r="R415" i="38"/>
  <c r="S415" i="38"/>
  <c r="CC384" i="38"/>
  <c r="CB384" i="38"/>
  <c r="AZ398" i="38"/>
  <c r="BA398" i="38"/>
  <c r="X412" i="38"/>
  <c r="Y412" i="38"/>
  <c r="CA385" i="38"/>
  <c r="BZ385" i="38"/>
  <c r="AV400" i="38"/>
  <c r="AW400" i="38"/>
  <c r="AG408" i="38"/>
  <c r="AF408" i="38"/>
  <c r="BE396" i="38"/>
  <c r="BD396" i="38"/>
  <c r="BH394" i="38"/>
  <c r="BI394" i="38"/>
  <c r="BG395" i="38"/>
  <c r="BF395" i="38"/>
  <c r="P416" i="38"/>
  <c r="Q416" i="38"/>
  <c r="Z411" i="38"/>
  <c r="AA411" i="38"/>
  <c r="V413" i="38"/>
  <c r="W413" i="38"/>
  <c r="BV387" i="38"/>
  <c r="BW387" i="38"/>
  <c r="AO404" i="38"/>
  <c r="AN404" i="38"/>
  <c r="AD409" i="38"/>
  <c r="AE409" i="38"/>
  <c r="BB397" i="38"/>
  <c r="BC397" i="38"/>
  <c r="U414" i="38"/>
  <c r="T414" i="38"/>
  <c r="CH418" i="38"/>
  <c r="J432" i="27" l="1"/>
  <c r="K433" i="27"/>
  <c r="O432" i="27"/>
  <c r="O432" i="26"/>
  <c r="K433" i="26"/>
  <c r="J432" i="26"/>
  <c r="K441" i="5"/>
  <c r="J440" i="5"/>
  <c r="O440" i="5"/>
  <c r="K499" i="25"/>
  <c r="J498" i="25"/>
  <c r="O498" i="25"/>
  <c r="AA425" i="26"/>
  <c r="AA425" i="5"/>
  <c r="AB417" i="13"/>
  <c r="AA425" i="25"/>
  <c r="AA425" i="27"/>
  <c r="AP404" i="38"/>
  <c r="AQ404" i="38"/>
  <c r="AI408" i="38"/>
  <c r="AH408" i="38"/>
  <c r="AO405" i="38"/>
  <c r="AN405" i="38"/>
  <c r="F422" i="38"/>
  <c r="I421" i="38"/>
  <c r="H421" i="38"/>
  <c r="S416" i="38"/>
  <c r="R416" i="38"/>
  <c r="BB398" i="38"/>
  <c r="BC398" i="38"/>
  <c r="AM406" i="38"/>
  <c r="AL406" i="38"/>
  <c r="Z428" i="27"/>
  <c r="Z428" i="26"/>
  <c r="Z428" i="25"/>
  <c r="Z428" i="5"/>
  <c r="AA420" i="13"/>
  <c r="E422" i="38"/>
  <c r="CG383" i="38"/>
  <c r="CF383" i="38"/>
  <c r="AK407" i="38"/>
  <c r="AJ407" i="38"/>
  <c r="W414" i="38"/>
  <c r="V414" i="38"/>
  <c r="BX387" i="38"/>
  <c r="BY387" i="38"/>
  <c r="N418" i="38"/>
  <c r="O418" i="38"/>
  <c r="BN392" i="38"/>
  <c r="BO392" i="38"/>
  <c r="CB385" i="38"/>
  <c r="CC385" i="38"/>
  <c r="BL393" i="38"/>
  <c r="BM393" i="38"/>
  <c r="BU389" i="38"/>
  <c r="BT389" i="38"/>
  <c r="BA399" i="38"/>
  <c r="AZ399" i="38"/>
  <c r="M419" i="38"/>
  <c r="L419" i="38"/>
  <c r="BP391" i="38"/>
  <c r="BQ391" i="38"/>
  <c r="BH395" i="38"/>
  <c r="BI395" i="38"/>
  <c r="BV388" i="38"/>
  <c r="BW388" i="38"/>
  <c r="AY400" i="38"/>
  <c r="AX400" i="38"/>
  <c r="BD397" i="38"/>
  <c r="BE397" i="38"/>
  <c r="X413" i="38"/>
  <c r="Y413" i="38"/>
  <c r="BJ394" i="38"/>
  <c r="BK394" i="38"/>
  <c r="T415" i="38"/>
  <c r="U415" i="38"/>
  <c r="BS390" i="38"/>
  <c r="BR390" i="38"/>
  <c r="AS403" i="38"/>
  <c r="AR403" i="38"/>
  <c r="BG396" i="38"/>
  <c r="BF396" i="38"/>
  <c r="AU402" i="38"/>
  <c r="AT402" i="38"/>
  <c r="CD384" i="38"/>
  <c r="CE384" i="38"/>
  <c r="P417" i="38"/>
  <c r="Q417" i="38"/>
  <c r="AG409" i="38"/>
  <c r="AF409" i="38"/>
  <c r="AB411" i="38"/>
  <c r="AC411" i="38"/>
  <c r="Z412" i="38"/>
  <c r="AA412" i="38"/>
  <c r="AW401" i="38"/>
  <c r="AV401" i="38"/>
  <c r="K420" i="38"/>
  <c r="J420" i="38"/>
  <c r="AE410" i="38"/>
  <c r="AD410" i="38"/>
  <c r="BZ386" i="38"/>
  <c r="CA386" i="38"/>
  <c r="CH419" i="38"/>
  <c r="K434" i="27" l="1"/>
  <c r="J433" i="27"/>
  <c r="O433" i="27"/>
  <c r="O433" i="26"/>
  <c r="K434" i="26"/>
  <c r="J433" i="26"/>
  <c r="K442" i="5"/>
  <c r="O441" i="5"/>
  <c r="J441" i="5"/>
  <c r="K500" i="25"/>
  <c r="O499" i="25"/>
  <c r="J499" i="25"/>
  <c r="AB418" i="13"/>
  <c r="AA426" i="27"/>
  <c r="AA426" i="26"/>
  <c r="AA426" i="5"/>
  <c r="AA426" i="25"/>
  <c r="AX401" i="38"/>
  <c r="AY401" i="38"/>
  <c r="AT403" i="38"/>
  <c r="AU403" i="38"/>
  <c r="BV389" i="38"/>
  <c r="BW389" i="38"/>
  <c r="R417" i="38"/>
  <c r="S417" i="38"/>
  <c r="Z413" i="38"/>
  <c r="AA413" i="38"/>
  <c r="BK395" i="38"/>
  <c r="BJ395" i="38"/>
  <c r="P418" i="38"/>
  <c r="Q418" i="38"/>
  <c r="AO406" i="38"/>
  <c r="AN406" i="38"/>
  <c r="F423" i="38"/>
  <c r="I422" i="38"/>
  <c r="H422" i="38"/>
  <c r="AC412" i="38"/>
  <c r="AB412" i="38"/>
  <c r="BN393" i="38"/>
  <c r="BO393" i="38"/>
  <c r="AW402" i="38"/>
  <c r="AV402" i="38"/>
  <c r="BA400" i="38"/>
  <c r="AZ400" i="38"/>
  <c r="N419" i="38"/>
  <c r="O419" i="38"/>
  <c r="X414" i="38"/>
  <c r="Y414" i="38"/>
  <c r="BE398" i="38"/>
  <c r="BD398" i="38"/>
  <c r="AK408" i="38"/>
  <c r="AJ408" i="38"/>
  <c r="BT390" i="38"/>
  <c r="BU390" i="38"/>
  <c r="CG384" i="38"/>
  <c r="CF384" i="38"/>
  <c r="BS391" i="38"/>
  <c r="BR391" i="38"/>
  <c r="AA421" i="13"/>
  <c r="Z429" i="26"/>
  <c r="Z429" i="25"/>
  <c r="Z429" i="27"/>
  <c r="Z429" i="5"/>
  <c r="E423" i="38"/>
  <c r="AE411" i="38"/>
  <c r="AD411" i="38"/>
  <c r="W415" i="38"/>
  <c r="V415" i="38"/>
  <c r="CE385" i="38"/>
  <c r="CD385" i="38"/>
  <c r="U416" i="38"/>
  <c r="T416" i="38"/>
  <c r="BG397" i="38"/>
  <c r="BF397" i="38"/>
  <c r="CC386" i="38"/>
  <c r="CB386" i="38"/>
  <c r="M420" i="38"/>
  <c r="L420" i="38"/>
  <c r="AH409" i="38"/>
  <c r="AI409" i="38"/>
  <c r="BI396" i="38"/>
  <c r="BH396" i="38"/>
  <c r="BC399" i="38"/>
  <c r="BB399" i="38"/>
  <c r="AL407" i="38"/>
  <c r="AM407" i="38"/>
  <c r="AQ405" i="38"/>
  <c r="AP405" i="38"/>
  <c r="BZ387" i="38"/>
  <c r="CA387" i="38"/>
  <c r="AG410" i="38"/>
  <c r="AF410" i="38"/>
  <c r="BM394" i="38"/>
  <c r="BL394" i="38"/>
  <c r="BY388" i="38"/>
  <c r="BX388" i="38"/>
  <c r="BQ392" i="38"/>
  <c r="BP392" i="38"/>
  <c r="J421" i="38"/>
  <c r="K421" i="38"/>
  <c r="AS404" i="38"/>
  <c r="AR404" i="38"/>
  <c r="CH420" i="38"/>
  <c r="K435" i="27" l="1"/>
  <c r="J434" i="27"/>
  <c r="O434" i="27"/>
  <c r="K435" i="26"/>
  <c r="J434" i="26"/>
  <c r="O434" i="26"/>
  <c r="K501" i="25"/>
  <c r="O500" i="25"/>
  <c r="J500" i="25"/>
  <c r="K443" i="5"/>
  <c r="O442" i="5"/>
  <c r="J442" i="5"/>
  <c r="AA427" i="26"/>
  <c r="AA427" i="25"/>
  <c r="AA427" i="5"/>
  <c r="AB419" i="13"/>
  <c r="AA427" i="27"/>
  <c r="BU391" i="38"/>
  <c r="BT391" i="38"/>
  <c r="M421" i="38"/>
  <c r="L421" i="38"/>
  <c r="AM408" i="38"/>
  <c r="AL408" i="38"/>
  <c r="BC400" i="38"/>
  <c r="BB400" i="38"/>
  <c r="AQ406" i="38"/>
  <c r="AP406" i="38"/>
  <c r="BS392" i="38"/>
  <c r="BR392" i="38"/>
  <c r="BK396" i="38"/>
  <c r="BJ396" i="38"/>
  <c r="BH397" i="38"/>
  <c r="BI397" i="38"/>
  <c r="AF411" i="38"/>
  <c r="AG411" i="38"/>
  <c r="U417" i="38"/>
  <c r="T417" i="38"/>
  <c r="Z430" i="27"/>
  <c r="Z430" i="5"/>
  <c r="AA422" i="13"/>
  <c r="Z430" i="26"/>
  <c r="Z430" i="25"/>
  <c r="E424" i="38"/>
  <c r="AK409" i="38"/>
  <c r="AJ409" i="38"/>
  <c r="BL395" i="38"/>
  <c r="BM395" i="38"/>
  <c r="AX402" i="38"/>
  <c r="AY402" i="38"/>
  <c r="AR405" i="38"/>
  <c r="AS405" i="38"/>
  <c r="BY389" i="38"/>
  <c r="BX389" i="38"/>
  <c r="BN394" i="38"/>
  <c r="BO394" i="38"/>
  <c r="N420" i="38"/>
  <c r="O420" i="38"/>
  <c r="CF385" i="38"/>
  <c r="CG385" i="38"/>
  <c r="Z414" i="38"/>
  <c r="AA414" i="38"/>
  <c r="BP393" i="38"/>
  <c r="BQ393" i="38"/>
  <c r="K422" i="38"/>
  <c r="J422" i="38"/>
  <c r="AW403" i="38"/>
  <c r="AV403" i="38"/>
  <c r="CB387" i="38"/>
  <c r="CC387" i="38"/>
  <c r="BG398" i="38"/>
  <c r="BF398" i="38"/>
  <c r="V416" i="38"/>
  <c r="W416" i="38"/>
  <c r="AO407" i="38"/>
  <c r="AN407" i="38"/>
  <c r="AE412" i="38"/>
  <c r="AD412" i="38"/>
  <c r="CA388" i="38"/>
  <c r="BZ388" i="38"/>
  <c r="S418" i="38"/>
  <c r="R418" i="38"/>
  <c r="AT404" i="38"/>
  <c r="AU404" i="38"/>
  <c r="AI410" i="38"/>
  <c r="AH410" i="38"/>
  <c r="BD399" i="38"/>
  <c r="BE399" i="38"/>
  <c r="CE386" i="38"/>
  <c r="CD386" i="38"/>
  <c r="Y415" i="38"/>
  <c r="X415" i="38"/>
  <c r="BW390" i="38"/>
  <c r="BV390" i="38"/>
  <c r="P419" i="38"/>
  <c r="Q419" i="38"/>
  <c r="I423" i="38"/>
  <c r="H423" i="38"/>
  <c r="F424" i="38"/>
  <c r="AC413" i="38"/>
  <c r="AB413" i="38"/>
  <c r="BA401" i="38"/>
  <c r="AZ401" i="38"/>
  <c r="CH421" i="38"/>
  <c r="J435" i="27" l="1"/>
  <c r="K436" i="27"/>
  <c r="O435" i="27"/>
  <c r="J435" i="26"/>
  <c r="K436" i="26"/>
  <c r="O435" i="26"/>
  <c r="K444" i="5"/>
  <c r="O443" i="5"/>
  <c r="J443" i="5"/>
  <c r="K502" i="25"/>
  <c r="O501" i="25"/>
  <c r="J501" i="25"/>
  <c r="AA428" i="27"/>
  <c r="AA428" i="26"/>
  <c r="AA428" i="25"/>
  <c r="AA428" i="5"/>
  <c r="AB420" i="13"/>
  <c r="J423" i="38"/>
  <c r="K423" i="38"/>
  <c r="U418" i="38"/>
  <c r="T418" i="38"/>
  <c r="BQ394" i="38"/>
  <c r="BP394" i="38"/>
  <c r="Z415" i="38"/>
  <c r="AA415" i="38"/>
  <c r="AQ407" i="38"/>
  <c r="AP407" i="38"/>
  <c r="AY403" i="38"/>
  <c r="AX403" i="38"/>
  <c r="Q420" i="38"/>
  <c r="P420" i="38"/>
  <c r="BA402" i="38"/>
  <c r="AZ402" i="38"/>
  <c r="BD400" i="38"/>
  <c r="BE400" i="38"/>
  <c r="I424" i="38"/>
  <c r="H424" i="38"/>
  <c r="F425" i="38"/>
  <c r="AW404" i="38"/>
  <c r="AV404" i="38"/>
  <c r="BK397" i="38"/>
  <c r="BJ397" i="38"/>
  <c r="M422" i="38"/>
  <c r="L422" i="38"/>
  <c r="CB388" i="38"/>
  <c r="CC388" i="38"/>
  <c r="BI398" i="38"/>
  <c r="BH398" i="38"/>
  <c r="V417" i="38"/>
  <c r="W417" i="38"/>
  <c r="BT392" i="38"/>
  <c r="BU392" i="38"/>
  <c r="O421" i="38"/>
  <c r="N421" i="38"/>
  <c r="AO408" i="38"/>
  <c r="AN408" i="38"/>
  <c r="Y416" i="38"/>
  <c r="X416" i="38"/>
  <c r="BB401" i="38"/>
  <c r="BC401" i="38"/>
  <c r="R419" i="38"/>
  <c r="S419" i="38"/>
  <c r="BF399" i="38"/>
  <c r="BG399" i="38"/>
  <c r="BS393" i="38"/>
  <c r="BR393" i="38"/>
  <c r="Z431" i="25"/>
  <c r="E425" i="38"/>
  <c r="Z431" i="26"/>
  <c r="Z431" i="5"/>
  <c r="Z431" i="27"/>
  <c r="AA423" i="13"/>
  <c r="CF386" i="38"/>
  <c r="CG386" i="38"/>
  <c r="BO395" i="38"/>
  <c r="BN395" i="38"/>
  <c r="AL409" i="38"/>
  <c r="AM409" i="38"/>
  <c r="BX390" i="38"/>
  <c r="BY390" i="38"/>
  <c r="AJ410" i="38"/>
  <c r="AK410" i="38"/>
  <c r="AF412" i="38"/>
  <c r="AG412" i="38"/>
  <c r="AT405" i="38"/>
  <c r="AU405" i="38"/>
  <c r="AR406" i="38"/>
  <c r="AS406" i="38"/>
  <c r="BW391" i="38"/>
  <c r="BV391" i="38"/>
  <c r="BL396" i="38"/>
  <c r="BM396" i="38"/>
  <c r="CA389" i="38"/>
  <c r="BZ389" i="38"/>
  <c r="AE413" i="38"/>
  <c r="AD413" i="38"/>
  <c r="CD387" i="38"/>
  <c r="CE387" i="38"/>
  <c r="AB414" i="38"/>
  <c r="AC414" i="38"/>
  <c r="AI411" i="38"/>
  <c r="AH411" i="38"/>
  <c r="CH422" i="38"/>
  <c r="O436" i="27" l="1"/>
  <c r="J436" i="27"/>
  <c r="K437" i="27"/>
  <c r="J436" i="26"/>
  <c r="O436" i="26"/>
  <c r="K437" i="26"/>
  <c r="K445" i="5"/>
  <c r="O444" i="5"/>
  <c r="J444" i="5"/>
  <c r="K503" i="25"/>
  <c r="O502" i="25"/>
  <c r="J502" i="25"/>
  <c r="AA429" i="25"/>
  <c r="AA429" i="26"/>
  <c r="AA429" i="27"/>
  <c r="AB421" i="13"/>
  <c r="AA429" i="5"/>
  <c r="CF387" i="38"/>
  <c r="CG387" i="38"/>
  <c r="AA416" i="38"/>
  <c r="Z416" i="38"/>
  <c r="BS394" i="38"/>
  <c r="BR394" i="38"/>
  <c r="AF413" i="38"/>
  <c r="AG413" i="38"/>
  <c r="AE414" i="38"/>
  <c r="AD414" i="38"/>
  <c r="BO396" i="38"/>
  <c r="BN396" i="38"/>
  <c r="AH412" i="38"/>
  <c r="AI412" i="38"/>
  <c r="E426" i="38"/>
  <c r="Z432" i="5"/>
  <c r="AA424" i="13"/>
  <c r="Z432" i="27"/>
  <c r="Z432" i="25"/>
  <c r="Z432" i="26"/>
  <c r="N422" i="38"/>
  <c r="O422" i="38"/>
  <c r="BC402" i="38"/>
  <c r="BB402" i="38"/>
  <c r="BX391" i="38"/>
  <c r="BY391" i="38"/>
  <c r="BD401" i="38"/>
  <c r="BE401" i="38"/>
  <c r="BW392" i="38"/>
  <c r="BV392" i="38"/>
  <c r="AX404" i="38"/>
  <c r="AY404" i="38"/>
  <c r="AB415" i="38"/>
  <c r="AC415" i="38"/>
  <c r="BT393" i="38"/>
  <c r="BU393" i="38"/>
  <c r="BL397" i="38"/>
  <c r="BM397" i="38"/>
  <c r="AU406" i="38"/>
  <c r="AT406" i="38"/>
  <c r="BZ390" i="38"/>
  <c r="CA390" i="38"/>
  <c r="AQ408" i="38"/>
  <c r="AP408" i="38"/>
  <c r="BJ398" i="38"/>
  <c r="BK398" i="38"/>
  <c r="J424" i="38"/>
  <c r="K424" i="38"/>
  <c r="AZ403" i="38"/>
  <c r="BA403" i="38"/>
  <c r="W418" i="38"/>
  <c r="V418" i="38"/>
  <c r="R420" i="38"/>
  <c r="S420" i="38"/>
  <c r="AJ411" i="38"/>
  <c r="AK411" i="38"/>
  <c r="CB389" i="38"/>
  <c r="CC389" i="38"/>
  <c r="BI399" i="38"/>
  <c r="BH399" i="38"/>
  <c r="AW405" i="38"/>
  <c r="AV405" i="38"/>
  <c r="AN409" i="38"/>
  <c r="AO409" i="38"/>
  <c r="P421" i="38"/>
  <c r="Q421" i="38"/>
  <c r="AR407" i="38"/>
  <c r="AS407" i="38"/>
  <c r="AL410" i="38"/>
  <c r="AM410" i="38"/>
  <c r="Y417" i="38"/>
  <c r="X417" i="38"/>
  <c r="I425" i="38"/>
  <c r="F426" i="38"/>
  <c r="H425" i="38"/>
  <c r="BP395" i="38"/>
  <c r="BQ395" i="38"/>
  <c r="T419" i="38"/>
  <c r="U419" i="38"/>
  <c r="CE388" i="38"/>
  <c r="CD388" i="38"/>
  <c r="BF400" i="38"/>
  <c r="BG400" i="38"/>
  <c r="M423" i="38"/>
  <c r="L423" i="38"/>
  <c r="CH423" i="38"/>
  <c r="O437" i="27" l="1"/>
  <c r="J437" i="27"/>
  <c r="K438" i="27"/>
  <c r="K438" i="26"/>
  <c r="J437" i="26"/>
  <c r="O437" i="26"/>
  <c r="K504" i="25"/>
  <c r="O503" i="25"/>
  <c r="J503" i="25"/>
  <c r="K446" i="5"/>
  <c r="J445" i="5"/>
  <c r="O445" i="5"/>
  <c r="AA430" i="5"/>
  <c r="AA430" i="27"/>
  <c r="AB422" i="13"/>
  <c r="AA430" i="25"/>
  <c r="AA430" i="26"/>
  <c r="BN397" i="38"/>
  <c r="BO397" i="38"/>
  <c r="BT394" i="38"/>
  <c r="BU394" i="38"/>
  <c r="BH400" i="38"/>
  <c r="BI400" i="38"/>
  <c r="AP409" i="38"/>
  <c r="AQ409" i="38"/>
  <c r="AM411" i="38"/>
  <c r="AL411" i="38"/>
  <c r="L424" i="38"/>
  <c r="M424" i="38"/>
  <c r="BA404" i="38"/>
  <c r="AZ404" i="38"/>
  <c r="CF388" i="38"/>
  <c r="CG388" i="38"/>
  <c r="AX405" i="38"/>
  <c r="AY405" i="38"/>
  <c r="BX392" i="38"/>
  <c r="BY392" i="38"/>
  <c r="Z433" i="5"/>
  <c r="E427" i="38"/>
  <c r="AA425" i="13"/>
  <c r="Z433" i="26"/>
  <c r="Z433" i="25"/>
  <c r="Z433" i="27"/>
  <c r="AI413" i="38"/>
  <c r="AH413" i="38"/>
  <c r="AO410" i="38"/>
  <c r="AN410" i="38"/>
  <c r="BS395" i="38"/>
  <c r="BR395" i="38"/>
  <c r="AS408" i="38"/>
  <c r="AR408" i="38"/>
  <c r="V419" i="38"/>
  <c r="W419" i="38"/>
  <c r="K425" i="38"/>
  <c r="J425" i="38"/>
  <c r="AT407" i="38"/>
  <c r="AU407" i="38"/>
  <c r="BV393" i="38"/>
  <c r="BW393" i="38"/>
  <c r="BG401" i="38"/>
  <c r="BF401" i="38"/>
  <c r="BQ396" i="38"/>
  <c r="BP396" i="38"/>
  <c r="AC416" i="38"/>
  <c r="AB416" i="38"/>
  <c r="U420" i="38"/>
  <c r="T420" i="38"/>
  <c r="O423" i="38"/>
  <c r="N423" i="38"/>
  <c r="H426" i="38"/>
  <c r="I426" i="38"/>
  <c r="F427" i="38"/>
  <c r="BM398" i="38"/>
  <c r="BL398" i="38"/>
  <c r="Y418" i="38"/>
  <c r="X418" i="38"/>
  <c r="AK412" i="38"/>
  <c r="AJ412" i="38"/>
  <c r="S421" i="38"/>
  <c r="R421" i="38"/>
  <c r="CD389" i="38"/>
  <c r="CE389" i="38"/>
  <c r="BB403" i="38"/>
  <c r="BC403" i="38"/>
  <c r="CC390" i="38"/>
  <c r="CB390" i="38"/>
  <c r="AE415" i="38"/>
  <c r="AD415" i="38"/>
  <c r="BZ391" i="38"/>
  <c r="CA391" i="38"/>
  <c r="AG414" i="38"/>
  <c r="AF414" i="38"/>
  <c r="Q422" i="38"/>
  <c r="P422" i="38"/>
  <c r="BJ399" i="38"/>
  <c r="BK399" i="38"/>
  <c r="AA417" i="38"/>
  <c r="Z417" i="38"/>
  <c r="AW406" i="38"/>
  <c r="AV406" i="38"/>
  <c r="BE402" i="38"/>
  <c r="BD402" i="38"/>
  <c r="CH424" i="38"/>
  <c r="J438" i="27" l="1"/>
  <c r="K439" i="27"/>
  <c r="O438" i="27"/>
  <c r="K439" i="26"/>
  <c r="J438" i="26"/>
  <c r="O438" i="26"/>
  <c r="K447" i="5"/>
  <c r="J446" i="5"/>
  <c r="O446" i="5"/>
  <c r="K505" i="25"/>
  <c r="O504" i="25"/>
  <c r="J504" i="25"/>
  <c r="AB423" i="13"/>
  <c r="AA431" i="27"/>
  <c r="AA431" i="26"/>
  <c r="AA431" i="25"/>
  <c r="AA431" i="5"/>
  <c r="CC391" i="38"/>
  <c r="CB391" i="38"/>
  <c r="BE403" i="38"/>
  <c r="BD403" i="38"/>
  <c r="AV407" i="38"/>
  <c r="AW407" i="38"/>
  <c r="AB417" i="38"/>
  <c r="AC417" i="38"/>
  <c r="BO398" i="38"/>
  <c r="BN398" i="38"/>
  <c r="BR396" i="38"/>
  <c r="BS396" i="38"/>
  <c r="M425" i="38"/>
  <c r="L425" i="38"/>
  <c r="AQ410" i="38"/>
  <c r="AP410" i="38"/>
  <c r="Z434" i="27"/>
  <c r="Z434" i="26"/>
  <c r="Z434" i="25"/>
  <c r="AA426" i="13"/>
  <c r="Z434" i="5"/>
  <c r="E428" i="38"/>
  <c r="AS409" i="38"/>
  <c r="AR409" i="38"/>
  <c r="X419" i="38"/>
  <c r="Y419" i="38"/>
  <c r="BC404" i="38"/>
  <c r="BB404" i="38"/>
  <c r="AF415" i="38"/>
  <c r="AG415" i="38"/>
  <c r="F428" i="38"/>
  <c r="I427" i="38"/>
  <c r="H427" i="38"/>
  <c r="AJ413" i="38"/>
  <c r="AK413" i="38"/>
  <c r="BM399" i="38"/>
  <c r="BL399" i="38"/>
  <c r="BG402" i="38"/>
  <c r="BF402" i="38"/>
  <c r="S422" i="38"/>
  <c r="R422" i="38"/>
  <c r="CE390" i="38"/>
  <c r="CD390" i="38"/>
  <c r="AM412" i="38"/>
  <c r="AL412" i="38"/>
  <c r="K426" i="38"/>
  <c r="J426" i="38"/>
  <c r="W420" i="38"/>
  <c r="V420" i="38"/>
  <c r="AT408" i="38"/>
  <c r="AU408" i="38"/>
  <c r="BZ392" i="38"/>
  <c r="CA392" i="38"/>
  <c r="N424" i="38"/>
  <c r="O424" i="38"/>
  <c r="BV394" i="38"/>
  <c r="BW394" i="38"/>
  <c r="CG389" i="38"/>
  <c r="CF389" i="38"/>
  <c r="BH401" i="38"/>
  <c r="BI401" i="38"/>
  <c r="BK400" i="38"/>
  <c r="BJ400" i="38"/>
  <c r="P423" i="38"/>
  <c r="Q423" i="38"/>
  <c r="BY393" i="38"/>
  <c r="BX393" i="38"/>
  <c r="AO411" i="38"/>
  <c r="AN411" i="38"/>
  <c r="T421" i="38"/>
  <c r="U421" i="38"/>
  <c r="AY406" i="38"/>
  <c r="AX406" i="38"/>
  <c r="AI414" i="38"/>
  <c r="AH414" i="38"/>
  <c r="Z418" i="38"/>
  <c r="AA418" i="38"/>
  <c r="AD416" i="38"/>
  <c r="AE416" i="38"/>
  <c r="BT395" i="38"/>
  <c r="BU395" i="38"/>
  <c r="BA405" i="38"/>
  <c r="AZ405" i="38"/>
  <c r="BP397" i="38"/>
  <c r="BQ397" i="38"/>
  <c r="CH425" i="38"/>
  <c r="K440" i="27" l="1"/>
  <c r="J439" i="27"/>
  <c r="O439" i="27"/>
  <c r="O439" i="26"/>
  <c r="J439" i="26"/>
  <c r="K440" i="26"/>
  <c r="K448" i="5"/>
  <c r="O447" i="5"/>
  <c r="J447" i="5"/>
  <c r="K506" i="25"/>
  <c r="O505" i="25"/>
  <c r="J505" i="25"/>
  <c r="AA432" i="25"/>
  <c r="AA432" i="5"/>
  <c r="AA432" i="26"/>
  <c r="AB424" i="13"/>
  <c r="AA432" i="27"/>
  <c r="AP411" i="38"/>
  <c r="AQ411" i="38"/>
  <c r="BN399" i="38"/>
  <c r="BO399" i="38"/>
  <c r="BM400" i="38"/>
  <c r="BL400" i="38"/>
  <c r="L426" i="38"/>
  <c r="M426" i="38"/>
  <c r="BH402" i="38"/>
  <c r="BI402" i="38"/>
  <c r="I428" i="38"/>
  <c r="F429" i="38"/>
  <c r="H428" i="38"/>
  <c r="AR410" i="38"/>
  <c r="AS410" i="38"/>
  <c r="AZ406" i="38"/>
  <c r="BA406" i="38"/>
  <c r="P424" i="38"/>
  <c r="Q424" i="38"/>
  <c r="Z435" i="25"/>
  <c r="Z435" i="5"/>
  <c r="E429" i="38"/>
  <c r="AA427" i="13"/>
  <c r="Z435" i="26"/>
  <c r="Z435" i="27"/>
  <c r="AE417" i="38"/>
  <c r="AD417" i="38"/>
  <c r="O425" i="38"/>
  <c r="N425" i="38"/>
  <c r="BK401" i="38"/>
  <c r="BJ401" i="38"/>
  <c r="AX407" i="38"/>
  <c r="AY407" i="38"/>
  <c r="AF416" i="38"/>
  <c r="AG416" i="38"/>
  <c r="V421" i="38"/>
  <c r="W421" i="38"/>
  <c r="CA393" i="38"/>
  <c r="BZ393" i="38"/>
  <c r="CG390" i="38"/>
  <c r="CF390" i="38"/>
  <c r="BG403" i="38"/>
  <c r="BF403" i="38"/>
  <c r="BV395" i="38"/>
  <c r="BW395" i="38"/>
  <c r="AN412" i="38"/>
  <c r="AO412" i="38"/>
  <c r="CC392" i="38"/>
  <c r="CB392" i="38"/>
  <c r="AV408" i="38"/>
  <c r="AW408" i="38"/>
  <c r="AL413" i="38"/>
  <c r="AM413" i="38"/>
  <c r="BU396" i="38"/>
  <c r="BT396" i="38"/>
  <c r="AH415" i="38"/>
  <c r="AI415" i="38"/>
  <c r="BS397" i="38"/>
  <c r="BR397" i="38"/>
  <c r="AC418" i="38"/>
  <c r="AB418" i="38"/>
  <c r="X420" i="38"/>
  <c r="Y420" i="38"/>
  <c r="U422" i="38"/>
  <c r="T422" i="38"/>
  <c r="J427" i="38"/>
  <c r="K427" i="38"/>
  <c r="AA419" i="38"/>
  <c r="Z419" i="38"/>
  <c r="BP398" i="38"/>
  <c r="BQ398" i="38"/>
  <c r="CE391" i="38"/>
  <c r="CD391" i="38"/>
  <c r="BE404" i="38"/>
  <c r="BD404" i="38"/>
  <c r="BC405" i="38"/>
  <c r="BB405" i="38"/>
  <c r="AJ414" i="38"/>
  <c r="AK414" i="38"/>
  <c r="S423" i="38"/>
  <c r="R423" i="38"/>
  <c r="BX394" i="38"/>
  <c r="BY394" i="38"/>
  <c r="AT409" i="38"/>
  <c r="AU409" i="38"/>
  <c r="CH426" i="38"/>
  <c r="J440" i="27" l="1"/>
  <c r="O440" i="27"/>
  <c r="K441" i="27"/>
  <c r="J440" i="26"/>
  <c r="K441" i="26"/>
  <c r="O440" i="26"/>
  <c r="K507" i="25"/>
  <c r="J506" i="25"/>
  <c r="O506" i="25"/>
  <c r="K449" i="5"/>
  <c r="O448" i="5"/>
  <c r="J448" i="5"/>
  <c r="AA433" i="26"/>
  <c r="AA433" i="27"/>
  <c r="AA433" i="25"/>
  <c r="AB425" i="13"/>
  <c r="AA433" i="5"/>
  <c r="AT410" i="38"/>
  <c r="AU410" i="38"/>
  <c r="BZ394" i="38"/>
  <c r="CA394" i="38"/>
  <c r="M427" i="38"/>
  <c r="L427" i="38"/>
  <c r="BW396" i="38"/>
  <c r="BV396" i="38"/>
  <c r="CB393" i="38"/>
  <c r="CC393" i="38"/>
  <c r="BM401" i="38"/>
  <c r="BL401" i="38"/>
  <c r="BB406" i="38"/>
  <c r="BC406" i="38"/>
  <c r="T423" i="38"/>
  <c r="U423" i="38"/>
  <c r="CG391" i="38"/>
  <c r="CF391" i="38"/>
  <c r="V422" i="38"/>
  <c r="W422" i="38"/>
  <c r="AQ412" i="38"/>
  <c r="AP412" i="38"/>
  <c r="N426" i="38"/>
  <c r="O426" i="38"/>
  <c r="P425" i="38"/>
  <c r="Q425" i="38"/>
  <c r="Y421" i="38"/>
  <c r="X421" i="38"/>
  <c r="BS398" i="38"/>
  <c r="BR398" i="38"/>
  <c r="AA420" i="38"/>
  <c r="Z420" i="38"/>
  <c r="BH403" i="38"/>
  <c r="BI403" i="38"/>
  <c r="AF417" i="38"/>
  <c r="AG417" i="38"/>
  <c r="I429" i="38"/>
  <c r="H429" i="38"/>
  <c r="F430" i="38"/>
  <c r="BN400" i="38"/>
  <c r="BO400" i="38"/>
  <c r="AM414" i="38"/>
  <c r="AL414" i="38"/>
  <c r="BD405" i="38"/>
  <c r="BE405" i="38"/>
  <c r="AC419" i="38"/>
  <c r="AB419" i="38"/>
  <c r="AE418" i="38"/>
  <c r="AD418" i="38"/>
  <c r="AX408" i="38"/>
  <c r="AY408" i="38"/>
  <c r="AI416" i="38"/>
  <c r="AH416" i="38"/>
  <c r="BP399" i="38"/>
  <c r="BQ399" i="38"/>
  <c r="AO413" i="38"/>
  <c r="AN413" i="38"/>
  <c r="AW409" i="38"/>
  <c r="AV409" i="38"/>
  <c r="CD392" i="38"/>
  <c r="CE392" i="38"/>
  <c r="S424" i="38"/>
  <c r="R424" i="38"/>
  <c r="Z436" i="25"/>
  <c r="Z436" i="26"/>
  <c r="E430" i="38"/>
  <c r="Z436" i="27"/>
  <c r="Z436" i="5"/>
  <c r="AA428" i="13"/>
  <c r="BX395" i="38"/>
  <c r="BY395" i="38"/>
  <c r="J428" i="38"/>
  <c r="K428" i="38"/>
  <c r="BG404" i="38"/>
  <c r="BF404" i="38"/>
  <c r="BT397" i="38"/>
  <c r="BU397" i="38"/>
  <c r="AJ415" i="38"/>
  <c r="AK415" i="38"/>
  <c r="AZ407" i="38"/>
  <c r="BA407" i="38"/>
  <c r="BJ402" i="38"/>
  <c r="BK402" i="38"/>
  <c r="AS411" i="38"/>
  <c r="AR411" i="38"/>
  <c r="CH427" i="38"/>
  <c r="O441" i="27" l="1"/>
  <c r="K442" i="27"/>
  <c r="J441" i="27"/>
  <c r="J441" i="26"/>
  <c r="K442" i="26"/>
  <c r="O441" i="26"/>
  <c r="K450" i="5"/>
  <c r="O449" i="5"/>
  <c r="J449" i="5"/>
  <c r="K508" i="25"/>
  <c r="J507" i="25"/>
  <c r="O507" i="25"/>
  <c r="AA434" i="26"/>
  <c r="AA434" i="25"/>
  <c r="AB426" i="13"/>
  <c r="AA434" i="5"/>
  <c r="AA434" i="27"/>
  <c r="BU398" i="38"/>
  <c r="BT398" i="38"/>
  <c r="BL402" i="38"/>
  <c r="BM402" i="38"/>
  <c r="BP400" i="38"/>
  <c r="BQ400" i="38"/>
  <c r="AC420" i="38"/>
  <c r="AB420" i="38"/>
  <c r="BY396" i="38"/>
  <c r="BX396" i="38"/>
  <c r="AL415" i="38"/>
  <c r="AM415" i="38"/>
  <c r="CA395" i="38"/>
  <c r="BZ395" i="38"/>
  <c r="T424" i="38"/>
  <c r="U424" i="38"/>
  <c r="AE419" i="38"/>
  <c r="AD419" i="38"/>
  <c r="F431" i="38"/>
  <c r="I430" i="38"/>
  <c r="H430" i="38"/>
  <c r="Q426" i="38"/>
  <c r="P426" i="38"/>
  <c r="W423" i="38"/>
  <c r="V423" i="38"/>
  <c r="AR412" i="38"/>
  <c r="AS412" i="38"/>
  <c r="BW397" i="38"/>
  <c r="BV397" i="38"/>
  <c r="BI404" i="38"/>
  <c r="BH404" i="38"/>
  <c r="CG392" i="38"/>
  <c r="CF392" i="38"/>
  <c r="BG405" i="38"/>
  <c r="BF405" i="38"/>
  <c r="Z421" i="38"/>
  <c r="AA421" i="38"/>
  <c r="BN401" i="38"/>
  <c r="BO401" i="38"/>
  <c r="N427" i="38"/>
  <c r="O427" i="38"/>
  <c r="BE406" i="38"/>
  <c r="BD406" i="38"/>
  <c r="AY409" i="38"/>
  <c r="AX409" i="38"/>
  <c r="AO414" i="38"/>
  <c r="AN414" i="38"/>
  <c r="AI417" i="38"/>
  <c r="AH417" i="38"/>
  <c r="Y422" i="38"/>
  <c r="X422" i="38"/>
  <c r="CC394" i="38"/>
  <c r="CB394" i="38"/>
  <c r="BS399" i="38"/>
  <c r="BR399" i="38"/>
  <c r="Z437" i="25"/>
  <c r="Z437" i="26"/>
  <c r="E431" i="38"/>
  <c r="Z437" i="5"/>
  <c r="Z437" i="27"/>
  <c r="AA429" i="13"/>
  <c r="BA408" i="38"/>
  <c r="AZ408" i="38"/>
  <c r="K429" i="38"/>
  <c r="J429" i="38"/>
  <c r="AK416" i="38"/>
  <c r="AJ416" i="38"/>
  <c r="AU411" i="38"/>
  <c r="AT411" i="38"/>
  <c r="BC407" i="38"/>
  <c r="BB407" i="38"/>
  <c r="M428" i="38"/>
  <c r="L428" i="38"/>
  <c r="AQ413" i="38"/>
  <c r="AP413" i="38"/>
  <c r="AG418" i="38"/>
  <c r="AF418" i="38"/>
  <c r="BK403" i="38"/>
  <c r="BJ403" i="38"/>
  <c r="S425" i="38"/>
  <c r="R425" i="38"/>
  <c r="CE393" i="38"/>
  <c r="CD393" i="38"/>
  <c r="AW410" i="38"/>
  <c r="AV410" i="38"/>
  <c r="CH428" i="38"/>
  <c r="O442" i="27" l="1"/>
  <c r="J442" i="27"/>
  <c r="K443" i="27"/>
  <c r="O442" i="26"/>
  <c r="K443" i="26"/>
  <c r="J442" i="26"/>
  <c r="K451" i="5"/>
  <c r="O450" i="5"/>
  <c r="J450" i="5"/>
  <c r="K509" i="25"/>
  <c r="O508" i="25"/>
  <c r="J508" i="25"/>
  <c r="AA435" i="27"/>
  <c r="AA435" i="25"/>
  <c r="AA435" i="26"/>
  <c r="AB427" i="13"/>
  <c r="AA435" i="5"/>
  <c r="BP401" i="38"/>
  <c r="BQ401" i="38"/>
  <c r="Z438" i="5"/>
  <c r="E432" i="38"/>
  <c r="Z438" i="27"/>
  <c r="Z438" i="26"/>
  <c r="Z438" i="25"/>
  <c r="AA430" i="13"/>
  <c r="Z422" i="38"/>
  <c r="AA422" i="38"/>
  <c r="P427" i="38"/>
  <c r="Q427" i="38"/>
  <c r="AE420" i="38"/>
  <c r="AD420" i="38"/>
  <c r="T425" i="38"/>
  <c r="U425" i="38"/>
  <c r="O428" i="38"/>
  <c r="N428" i="38"/>
  <c r="M429" i="38"/>
  <c r="L429" i="38"/>
  <c r="BK404" i="38"/>
  <c r="BJ404" i="38"/>
  <c r="S426" i="38"/>
  <c r="R426" i="38"/>
  <c r="V424" i="38"/>
  <c r="W424" i="38"/>
  <c r="CC395" i="38"/>
  <c r="CB395" i="38"/>
  <c r="BC408" i="38"/>
  <c r="BB408" i="38"/>
  <c r="BU399" i="38"/>
  <c r="BT399" i="38"/>
  <c r="AQ414" i="38"/>
  <c r="AP414" i="38"/>
  <c r="AB421" i="38"/>
  <c r="AC421" i="38"/>
  <c r="AJ417" i="38"/>
  <c r="AK417" i="38"/>
  <c r="BD407" i="38"/>
  <c r="BE407" i="38"/>
  <c r="BY397" i="38"/>
  <c r="BX397" i="38"/>
  <c r="AY410" i="38"/>
  <c r="AX410" i="38"/>
  <c r="AI418" i="38"/>
  <c r="AH418" i="38"/>
  <c r="AV411" i="38"/>
  <c r="AW411" i="38"/>
  <c r="BG406" i="38"/>
  <c r="BF406" i="38"/>
  <c r="BI405" i="38"/>
  <c r="BH405" i="38"/>
  <c r="H431" i="38"/>
  <c r="I431" i="38"/>
  <c r="F432" i="38"/>
  <c r="AO415" i="38"/>
  <c r="AN415" i="38"/>
  <c r="BO402" i="38"/>
  <c r="BN402" i="38"/>
  <c r="BR400" i="38"/>
  <c r="BS400" i="38"/>
  <c r="CE394" i="38"/>
  <c r="CD394" i="38"/>
  <c r="BA409" i="38"/>
  <c r="AZ409" i="38"/>
  <c r="AU412" i="38"/>
  <c r="AT412" i="38"/>
  <c r="AF419" i="38"/>
  <c r="AG419" i="38"/>
  <c r="CA396" i="38"/>
  <c r="BZ396" i="38"/>
  <c r="BW398" i="38"/>
  <c r="BV398" i="38"/>
  <c r="BL403" i="38"/>
  <c r="BM403" i="38"/>
  <c r="J430" i="38"/>
  <c r="K430" i="38"/>
  <c r="CF393" i="38"/>
  <c r="CG393" i="38"/>
  <c r="AS413" i="38"/>
  <c r="AR413" i="38"/>
  <c r="AL416" i="38"/>
  <c r="AM416" i="38"/>
  <c r="X423" i="38"/>
  <c r="Y423" i="38"/>
  <c r="CH429" i="38"/>
  <c r="J443" i="27" l="1"/>
  <c r="O443" i="27"/>
  <c r="K444" i="27"/>
  <c r="O443" i="26"/>
  <c r="J443" i="26"/>
  <c r="K444" i="26"/>
  <c r="K510" i="25"/>
  <c r="J509" i="25"/>
  <c r="O509" i="25"/>
  <c r="K452" i="5"/>
  <c r="J451" i="5"/>
  <c r="O451" i="5"/>
  <c r="AA436" i="26"/>
  <c r="AA436" i="25"/>
  <c r="AB428" i="13"/>
  <c r="AA436" i="27"/>
  <c r="AA436" i="5"/>
  <c r="AN416" i="38"/>
  <c r="AO416" i="38"/>
  <c r="BN403" i="38"/>
  <c r="BO403" i="38"/>
  <c r="BI406" i="38"/>
  <c r="BH406" i="38"/>
  <c r="CA397" i="38"/>
  <c r="BZ397" i="38"/>
  <c r="AR414" i="38"/>
  <c r="AS414" i="38"/>
  <c r="V425" i="38"/>
  <c r="W425" i="38"/>
  <c r="AT413" i="38"/>
  <c r="AU413" i="38"/>
  <c r="BX398" i="38"/>
  <c r="BY398" i="38"/>
  <c r="BB409" i="38"/>
  <c r="BC409" i="38"/>
  <c r="AP415" i="38"/>
  <c r="AQ415" i="38"/>
  <c r="X424" i="38"/>
  <c r="Y424" i="38"/>
  <c r="AF420" i="38"/>
  <c r="AG420" i="38"/>
  <c r="T426" i="38"/>
  <c r="U426" i="38"/>
  <c r="CG394" i="38"/>
  <c r="CF394" i="38"/>
  <c r="AK418" i="38"/>
  <c r="AJ418" i="38"/>
  <c r="BD408" i="38"/>
  <c r="BE408" i="38"/>
  <c r="BL404" i="38"/>
  <c r="BM404" i="38"/>
  <c r="R427" i="38"/>
  <c r="S427" i="38"/>
  <c r="Z439" i="27"/>
  <c r="AA431" i="13"/>
  <c r="Z439" i="26"/>
  <c r="Z439" i="5"/>
  <c r="E433" i="38"/>
  <c r="Z439" i="25"/>
  <c r="AX411" i="38"/>
  <c r="AY411" i="38"/>
  <c r="O429" i="38"/>
  <c r="N429" i="38"/>
  <c r="K431" i="38"/>
  <c r="J431" i="38"/>
  <c r="AL417" i="38"/>
  <c r="AM417" i="38"/>
  <c r="P428" i="38"/>
  <c r="Q428" i="38"/>
  <c r="BW399" i="38"/>
  <c r="BV399" i="38"/>
  <c r="I432" i="38"/>
  <c r="F433" i="38"/>
  <c r="H432" i="38"/>
  <c r="AA423" i="38"/>
  <c r="Z423" i="38"/>
  <c r="L430" i="38"/>
  <c r="M430" i="38"/>
  <c r="AI419" i="38"/>
  <c r="AH419" i="38"/>
  <c r="BT400" i="38"/>
  <c r="BU400" i="38"/>
  <c r="BJ405" i="38"/>
  <c r="BK405" i="38"/>
  <c r="AZ410" i="38"/>
  <c r="BA410" i="38"/>
  <c r="CE395" i="38"/>
  <c r="CD395" i="38"/>
  <c r="AC422" i="38"/>
  <c r="AB422" i="38"/>
  <c r="CB396" i="38"/>
  <c r="CC396" i="38"/>
  <c r="BG407" i="38"/>
  <c r="BF407" i="38"/>
  <c r="AV412" i="38"/>
  <c r="AW412" i="38"/>
  <c r="BP402" i="38"/>
  <c r="BQ402" i="38"/>
  <c r="AD421" i="38"/>
  <c r="AE421" i="38"/>
  <c r="BS401" i="38"/>
  <c r="BR401" i="38"/>
  <c r="CH430" i="38"/>
  <c r="J444" i="27" l="1"/>
  <c r="K445" i="27"/>
  <c r="O444" i="27"/>
  <c r="O444" i="26"/>
  <c r="J444" i="26"/>
  <c r="K445" i="26"/>
  <c r="K453" i="5"/>
  <c r="J452" i="5"/>
  <c r="O452" i="5"/>
  <c r="K511" i="25"/>
  <c r="O510" i="25"/>
  <c r="J510" i="25"/>
  <c r="AA437" i="25"/>
  <c r="AA437" i="5"/>
  <c r="AB429" i="13"/>
  <c r="AA437" i="26"/>
  <c r="AA437" i="27"/>
  <c r="H433" i="38"/>
  <c r="F434" i="38"/>
  <c r="I433" i="38"/>
  <c r="BD409" i="38"/>
  <c r="BE409" i="38"/>
  <c r="AP416" i="38"/>
  <c r="AQ416" i="38"/>
  <c r="AJ419" i="38"/>
  <c r="AK419" i="38"/>
  <c r="AF421" i="38"/>
  <c r="AG421" i="38"/>
  <c r="CE396" i="38"/>
  <c r="CD396" i="38"/>
  <c r="BM405" i="38"/>
  <c r="BL405" i="38"/>
  <c r="T427" i="38"/>
  <c r="U427" i="38"/>
  <c r="AS415" i="38"/>
  <c r="AR415" i="38"/>
  <c r="X425" i="38"/>
  <c r="Y425" i="38"/>
  <c r="BP403" i="38"/>
  <c r="BQ403" i="38"/>
  <c r="AE422" i="38"/>
  <c r="AD422" i="38"/>
  <c r="J432" i="38"/>
  <c r="K432" i="38"/>
  <c r="AN417" i="38"/>
  <c r="AO417" i="38"/>
  <c r="Z440" i="26"/>
  <c r="Z440" i="25"/>
  <c r="Z440" i="27"/>
  <c r="E434" i="38"/>
  <c r="Z440" i="5"/>
  <c r="AA432" i="13"/>
  <c r="BV400" i="38"/>
  <c r="BW400" i="38"/>
  <c r="W426" i="38"/>
  <c r="V426" i="38"/>
  <c r="AX412" i="38"/>
  <c r="AY412" i="38"/>
  <c r="BX399" i="38"/>
  <c r="BY399" i="38"/>
  <c r="P429" i="38"/>
  <c r="Q429" i="38"/>
  <c r="BF408" i="38"/>
  <c r="BG408" i="38"/>
  <c r="AH420" i="38"/>
  <c r="AI420" i="38"/>
  <c r="CA398" i="38"/>
  <c r="BZ398" i="38"/>
  <c r="M431" i="38"/>
  <c r="L431" i="38"/>
  <c r="CG395" i="38"/>
  <c r="CF395" i="38"/>
  <c r="BU401" i="38"/>
  <c r="BT401" i="38"/>
  <c r="BI407" i="38"/>
  <c r="BH407" i="38"/>
  <c r="AM418" i="38"/>
  <c r="AL418" i="38"/>
  <c r="BK406" i="38"/>
  <c r="BJ406" i="38"/>
  <c r="AU414" i="38"/>
  <c r="AT414" i="38"/>
  <c r="CC397" i="38"/>
  <c r="CB397" i="38"/>
  <c r="BB410" i="38"/>
  <c r="BC410" i="38"/>
  <c r="N430" i="38"/>
  <c r="O430" i="38"/>
  <c r="AA424" i="38"/>
  <c r="Z424" i="38"/>
  <c r="AV413" i="38"/>
  <c r="AW413" i="38"/>
  <c r="BS402" i="38"/>
  <c r="BR402" i="38"/>
  <c r="BN404" i="38"/>
  <c r="BO404" i="38"/>
  <c r="AB423" i="38"/>
  <c r="AC423" i="38"/>
  <c r="R428" i="38"/>
  <c r="S428" i="38"/>
  <c r="BA411" i="38"/>
  <c r="AZ411" i="38"/>
  <c r="CH431" i="38"/>
  <c r="J445" i="27" l="1"/>
  <c r="O445" i="27"/>
  <c r="K446" i="27"/>
  <c r="O445" i="26"/>
  <c r="K446" i="26"/>
  <c r="J445" i="26"/>
  <c r="K454" i="5"/>
  <c r="O453" i="5"/>
  <c r="J453" i="5"/>
  <c r="K512" i="25"/>
  <c r="J511" i="25"/>
  <c r="O511" i="25"/>
  <c r="AA438" i="26"/>
  <c r="AA438" i="5"/>
  <c r="AA438" i="25"/>
  <c r="AB430" i="13"/>
  <c r="AA438" i="27"/>
  <c r="U428" i="38"/>
  <c r="T428" i="38"/>
  <c r="AY413" i="38"/>
  <c r="AX413" i="38"/>
  <c r="X426" i="38"/>
  <c r="Y426" i="38"/>
  <c r="V427" i="38"/>
  <c r="W427" i="38"/>
  <c r="AL419" i="38"/>
  <c r="AM419" i="38"/>
  <c r="AC424" i="38"/>
  <c r="AB424" i="38"/>
  <c r="AW414" i="38"/>
  <c r="AV414" i="38"/>
  <c r="BV401" i="38"/>
  <c r="BW401" i="38"/>
  <c r="BN405" i="38"/>
  <c r="BO405" i="38"/>
  <c r="BS403" i="38"/>
  <c r="BR403" i="38"/>
  <c r="BL406" i="38"/>
  <c r="BM406" i="38"/>
  <c r="BX400" i="38"/>
  <c r="BY400" i="38"/>
  <c r="BQ404" i="38"/>
  <c r="BP404" i="38"/>
  <c r="Q430" i="38"/>
  <c r="P430" i="38"/>
  <c r="BI408" i="38"/>
  <c r="BH408" i="38"/>
  <c r="AQ417" i="38"/>
  <c r="AP417" i="38"/>
  <c r="Z425" i="38"/>
  <c r="AA425" i="38"/>
  <c r="BG409" i="38"/>
  <c r="BF409" i="38"/>
  <c r="AJ420" i="38"/>
  <c r="AK420" i="38"/>
  <c r="AS416" i="38"/>
  <c r="AR416" i="38"/>
  <c r="CG396" i="38"/>
  <c r="CF396" i="38"/>
  <c r="BC411" i="38"/>
  <c r="BB411" i="38"/>
  <c r="BT402" i="38"/>
  <c r="BU402" i="38"/>
  <c r="AN418" i="38"/>
  <c r="AO418" i="38"/>
  <c r="O431" i="38"/>
  <c r="N431" i="38"/>
  <c r="CA399" i="38"/>
  <c r="BZ399" i="38"/>
  <c r="AU415" i="38"/>
  <c r="AT415" i="38"/>
  <c r="AE423" i="38"/>
  <c r="AD423" i="38"/>
  <c r="BD410" i="38"/>
  <c r="BE410" i="38"/>
  <c r="L432" i="38"/>
  <c r="M432" i="38"/>
  <c r="AH421" i="38"/>
  <c r="AI421" i="38"/>
  <c r="I434" i="38"/>
  <c r="F435" i="38"/>
  <c r="H434" i="38"/>
  <c r="R429" i="38"/>
  <c r="S429" i="38"/>
  <c r="CE397" i="38"/>
  <c r="CD397" i="38"/>
  <c r="BJ407" i="38"/>
  <c r="BK407" i="38"/>
  <c r="CB398" i="38"/>
  <c r="CC398" i="38"/>
  <c r="AZ412" i="38"/>
  <c r="BA412" i="38"/>
  <c r="Z441" i="25"/>
  <c r="Z441" i="26"/>
  <c r="Z441" i="5"/>
  <c r="AA433" i="13"/>
  <c r="E435" i="38"/>
  <c r="Z441" i="27"/>
  <c r="AG422" i="38"/>
  <c r="AF422" i="38"/>
  <c r="K433" i="38"/>
  <c r="J433" i="38"/>
  <c r="CH432" i="38"/>
  <c r="O446" i="27" l="1"/>
  <c r="K447" i="27"/>
  <c r="J446" i="27"/>
  <c r="O446" i="26"/>
  <c r="K447" i="26"/>
  <c r="J446" i="26"/>
  <c r="K513" i="25"/>
  <c r="J512" i="25"/>
  <c r="O512" i="25"/>
  <c r="K455" i="5"/>
  <c r="J454" i="5"/>
  <c r="O454" i="5"/>
  <c r="AA439" i="5"/>
  <c r="AA439" i="27"/>
  <c r="AA439" i="26"/>
  <c r="AA439" i="25"/>
  <c r="AB431" i="13"/>
  <c r="K434" i="38"/>
  <c r="J434" i="38"/>
  <c r="AW415" i="38"/>
  <c r="AV415" i="38"/>
  <c r="BJ408" i="38"/>
  <c r="BK408" i="38"/>
  <c r="O432" i="38"/>
  <c r="N432" i="38"/>
  <c r="AG423" i="38"/>
  <c r="AF423" i="38"/>
  <c r="AT416" i="38"/>
  <c r="AU416" i="38"/>
  <c r="AR417" i="38"/>
  <c r="AS417" i="38"/>
  <c r="BC412" i="38"/>
  <c r="BB412" i="38"/>
  <c r="U429" i="38"/>
  <c r="T429" i="38"/>
  <c r="AP418" i="38"/>
  <c r="AQ418" i="38"/>
  <c r="CA400" i="38"/>
  <c r="BZ400" i="38"/>
  <c r="BY401" i="38"/>
  <c r="BX401" i="38"/>
  <c r="X427" i="38"/>
  <c r="Y427" i="38"/>
  <c r="AM420" i="38"/>
  <c r="AL420" i="38"/>
  <c r="BO406" i="38"/>
  <c r="BN406" i="38"/>
  <c r="CC399" i="38"/>
  <c r="CB399" i="38"/>
  <c r="BE411" i="38"/>
  <c r="BD411" i="38"/>
  <c r="BI409" i="38"/>
  <c r="BH409" i="38"/>
  <c r="S430" i="38"/>
  <c r="R430" i="38"/>
  <c r="BT403" i="38"/>
  <c r="BU403" i="38"/>
  <c r="AD424" i="38"/>
  <c r="AE424" i="38"/>
  <c r="BA413" i="38"/>
  <c r="AZ413" i="38"/>
  <c r="AA426" i="38"/>
  <c r="Z426" i="38"/>
  <c r="BL407" i="38"/>
  <c r="BM407" i="38"/>
  <c r="AY414" i="38"/>
  <c r="AX414" i="38"/>
  <c r="H435" i="38"/>
  <c r="F436" i="38"/>
  <c r="I435" i="38"/>
  <c r="CF397" i="38"/>
  <c r="CG397" i="38"/>
  <c r="AK421" i="38"/>
  <c r="AJ421" i="38"/>
  <c r="Q431" i="38"/>
  <c r="P431" i="38"/>
  <c r="BS404" i="38"/>
  <c r="BR404" i="38"/>
  <c r="W428" i="38"/>
  <c r="V428" i="38"/>
  <c r="Z442" i="5"/>
  <c r="E436" i="38"/>
  <c r="AA434" i="13"/>
  <c r="Z442" i="25"/>
  <c r="Z442" i="27"/>
  <c r="Z442" i="26"/>
  <c r="CD398" i="38"/>
  <c r="CE398" i="38"/>
  <c r="BV402" i="38"/>
  <c r="BW402" i="38"/>
  <c r="M433" i="38"/>
  <c r="L433" i="38"/>
  <c r="AH422" i="38"/>
  <c r="AI422" i="38"/>
  <c r="BF410" i="38"/>
  <c r="BG410" i="38"/>
  <c r="AB425" i="38"/>
  <c r="AC425" i="38"/>
  <c r="BQ405" i="38"/>
  <c r="BP405" i="38"/>
  <c r="AN419" i="38"/>
  <c r="AO419" i="38"/>
  <c r="CH433" i="38"/>
  <c r="K448" i="27" l="1"/>
  <c r="J447" i="27"/>
  <c r="O447" i="27"/>
  <c r="O447" i="26"/>
  <c r="K448" i="26"/>
  <c r="J447" i="26"/>
  <c r="K514" i="25"/>
  <c r="O513" i="25"/>
  <c r="J513" i="25"/>
  <c r="K456" i="5"/>
  <c r="J455" i="5"/>
  <c r="O455" i="5"/>
  <c r="AA440" i="5"/>
  <c r="AA440" i="26"/>
  <c r="AB432" i="13"/>
  <c r="AA440" i="25"/>
  <c r="AA440" i="27"/>
  <c r="BX402" i="38"/>
  <c r="BY402" i="38"/>
  <c r="T430" i="38"/>
  <c r="U430" i="38"/>
  <c r="R431" i="38"/>
  <c r="S431" i="38"/>
  <c r="CD399" i="38"/>
  <c r="CE399" i="38"/>
  <c r="CA401" i="38"/>
  <c r="BZ401" i="38"/>
  <c r="BD412" i="38"/>
  <c r="BE412" i="38"/>
  <c r="Q432" i="38"/>
  <c r="P432" i="38"/>
  <c r="BO407" i="38"/>
  <c r="BN407" i="38"/>
  <c r="BV403" i="38"/>
  <c r="BW403" i="38"/>
  <c r="AD425" i="38"/>
  <c r="AE425" i="38"/>
  <c r="AB426" i="38"/>
  <c r="AC426" i="38"/>
  <c r="CC400" i="38"/>
  <c r="CB400" i="38"/>
  <c r="BI410" i="38"/>
  <c r="BH410" i="38"/>
  <c r="CF398" i="38"/>
  <c r="CG398" i="38"/>
  <c r="Y428" i="38"/>
  <c r="X428" i="38"/>
  <c r="H436" i="38"/>
  <c r="F437" i="38"/>
  <c r="I436" i="38"/>
  <c r="BB413" i="38"/>
  <c r="BC413" i="38"/>
  <c r="BJ409" i="38"/>
  <c r="BK409" i="38"/>
  <c r="AO420" i="38"/>
  <c r="AN420" i="38"/>
  <c r="AY415" i="38"/>
  <c r="AX415" i="38"/>
  <c r="AM421" i="38"/>
  <c r="AL421" i="38"/>
  <c r="BL408" i="38"/>
  <c r="BM408" i="38"/>
  <c r="K435" i="38"/>
  <c r="J435" i="38"/>
  <c r="AS418" i="38"/>
  <c r="AR418" i="38"/>
  <c r="AW416" i="38"/>
  <c r="AV416" i="38"/>
  <c r="AT417" i="38"/>
  <c r="AU417" i="38"/>
  <c r="AQ419" i="38"/>
  <c r="AP419" i="38"/>
  <c r="AJ422" i="38"/>
  <c r="AK422" i="38"/>
  <c r="BU404" i="38"/>
  <c r="BT404" i="38"/>
  <c r="BA414" i="38"/>
  <c r="AZ414" i="38"/>
  <c r="BG411" i="38"/>
  <c r="BF411" i="38"/>
  <c r="V429" i="38"/>
  <c r="W429" i="38"/>
  <c r="AH423" i="38"/>
  <c r="AI423" i="38"/>
  <c r="L434" i="38"/>
  <c r="M434" i="38"/>
  <c r="AA435" i="13"/>
  <c r="Z443" i="27"/>
  <c r="Z443" i="26"/>
  <c r="Z443" i="5"/>
  <c r="E437" i="38"/>
  <c r="Z443" i="25"/>
  <c r="BP406" i="38"/>
  <c r="BQ406" i="38"/>
  <c r="BS405" i="38"/>
  <c r="BR405" i="38"/>
  <c r="N433" i="38"/>
  <c r="O433" i="38"/>
  <c r="AF424" i="38"/>
  <c r="AG424" i="38"/>
  <c r="Z427" i="38"/>
  <c r="AA427" i="38"/>
  <c r="CH434" i="38"/>
  <c r="O448" i="27" l="1"/>
  <c r="J448" i="27"/>
  <c r="K449" i="27"/>
  <c r="O448" i="26"/>
  <c r="K449" i="26"/>
  <c r="J448" i="26"/>
  <c r="K457" i="5"/>
  <c r="J456" i="5"/>
  <c r="O456" i="5"/>
  <c r="K515" i="25"/>
  <c r="O514" i="25"/>
  <c r="J514" i="25"/>
  <c r="AB433" i="13"/>
  <c r="AA441" i="5"/>
  <c r="AA441" i="27"/>
  <c r="AA441" i="25"/>
  <c r="AA441" i="26"/>
  <c r="AT418" i="38"/>
  <c r="AU418" i="38"/>
  <c r="AI424" i="38"/>
  <c r="AH424" i="38"/>
  <c r="Z444" i="26"/>
  <c r="Z444" i="25"/>
  <c r="E438" i="38"/>
  <c r="Z444" i="27"/>
  <c r="Z444" i="5"/>
  <c r="AA436" i="13"/>
  <c r="BW404" i="38"/>
  <c r="BV404" i="38"/>
  <c r="AY416" i="38"/>
  <c r="AX416" i="38"/>
  <c r="AO421" i="38"/>
  <c r="AN421" i="38"/>
  <c r="AG425" i="38"/>
  <c r="AF425" i="38"/>
  <c r="AK423" i="38"/>
  <c r="AJ423" i="38"/>
  <c r="BE413" i="38"/>
  <c r="BD413" i="38"/>
  <c r="BJ410" i="38"/>
  <c r="BK410" i="38"/>
  <c r="CG399" i="38"/>
  <c r="CF399" i="38"/>
  <c r="Q433" i="38"/>
  <c r="P433" i="38"/>
  <c r="AZ415" i="38"/>
  <c r="BA415" i="38"/>
  <c r="BU405" i="38"/>
  <c r="BT405" i="38"/>
  <c r="BH411" i="38"/>
  <c r="BI411" i="38"/>
  <c r="AS419" i="38"/>
  <c r="AR419" i="38"/>
  <c r="L435" i="38"/>
  <c r="M435" i="38"/>
  <c r="AP420" i="38"/>
  <c r="AQ420" i="38"/>
  <c r="K436" i="38"/>
  <c r="J436" i="38"/>
  <c r="BX403" i="38"/>
  <c r="BY403" i="38"/>
  <c r="Y429" i="38"/>
  <c r="X429" i="38"/>
  <c r="I437" i="38"/>
  <c r="H437" i="38"/>
  <c r="F438" i="38"/>
  <c r="CE400" i="38"/>
  <c r="CD400" i="38"/>
  <c r="AA428" i="38"/>
  <c r="Z428" i="38"/>
  <c r="BF412" i="38"/>
  <c r="BG412" i="38"/>
  <c r="V430" i="38"/>
  <c r="W430" i="38"/>
  <c r="BQ407" i="38"/>
  <c r="BP407" i="38"/>
  <c r="AB427" i="38"/>
  <c r="AC427" i="38"/>
  <c r="BS406" i="38"/>
  <c r="BR406" i="38"/>
  <c r="BC414" i="38"/>
  <c r="BB414" i="38"/>
  <c r="AE426" i="38"/>
  <c r="AD426" i="38"/>
  <c r="CB401" i="38"/>
  <c r="CC401" i="38"/>
  <c r="R432" i="38"/>
  <c r="S432" i="38"/>
  <c r="AM422" i="38"/>
  <c r="AL422" i="38"/>
  <c r="T431" i="38"/>
  <c r="U431" i="38"/>
  <c r="N434" i="38"/>
  <c r="O434" i="38"/>
  <c r="AV417" i="38"/>
  <c r="AW417" i="38"/>
  <c r="BN408" i="38"/>
  <c r="BO408" i="38"/>
  <c r="BM409" i="38"/>
  <c r="BL409" i="38"/>
  <c r="CA402" i="38"/>
  <c r="BZ402" i="38"/>
  <c r="CH435" i="38"/>
  <c r="K450" i="27" l="1"/>
  <c r="O449" i="27"/>
  <c r="J449" i="27"/>
  <c r="J449" i="26"/>
  <c r="O449" i="26"/>
  <c r="K450" i="26"/>
  <c r="K458" i="5"/>
  <c r="O457" i="5"/>
  <c r="J457" i="5"/>
  <c r="K516" i="25"/>
  <c r="J515" i="25"/>
  <c r="O515" i="25"/>
  <c r="AA442" i="25"/>
  <c r="AA442" i="27"/>
  <c r="AA442" i="26"/>
  <c r="AA442" i="5"/>
  <c r="AB434" i="13"/>
  <c r="V431" i="38"/>
  <c r="W431" i="38"/>
  <c r="AS420" i="38"/>
  <c r="AR420" i="38"/>
  <c r="BL410" i="38"/>
  <c r="BM410" i="38"/>
  <c r="AO422" i="38"/>
  <c r="AN422" i="38"/>
  <c r="BD414" i="38"/>
  <c r="BE414" i="38"/>
  <c r="BI412" i="38"/>
  <c r="BH412" i="38"/>
  <c r="AA429" i="38"/>
  <c r="Z429" i="38"/>
  <c r="BG413" i="38"/>
  <c r="BF413" i="38"/>
  <c r="BA416" i="38"/>
  <c r="AZ416" i="38"/>
  <c r="Z445" i="25"/>
  <c r="E439" i="38"/>
  <c r="Z445" i="26"/>
  <c r="Z445" i="5"/>
  <c r="Z445" i="27"/>
  <c r="AA437" i="13"/>
  <c r="BC415" i="38"/>
  <c r="BB415" i="38"/>
  <c r="S433" i="38"/>
  <c r="R433" i="38"/>
  <c r="AY417" i="38"/>
  <c r="AX417" i="38"/>
  <c r="U432" i="38"/>
  <c r="T432" i="38"/>
  <c r="CF400" i="38"/>
  <c r="CG400" i="38"/>
  <c r="CA403" i="38"/>
  <c r="BZ403" i="38"/>
  <c r="AK424" i="38"/>
  <c r="AJ424" i="38"/>
  <c r="AB428" i="38"/>
  <c r="AC428" i="38"/>
  <c r="BX404" i="38"/>
  <c r="BY404" i="38"/>
  <c r="CC402" i="38"/>
  <c r="CB402" i="38"/>
  <c r="L436" i="38"/>
  <c r="M436" i="38"/>
  <c r="AI425" i="38"/>
  <c r="AH425" i="38"/>
  <c r="BP408" i="38"/>
  <c r="BQ408" i="38"/>
  <c r="O435" i="38"/>
  <c r="N435" i="38"/>
  <c r="P434" i="38"/>
  <c r="Q434" i="38"/>
  <c r="CE401" i="38"/>
  <c r="CD401" i="38"/>
  <c r="AE427" i="38"/>
  <c r="AD427" i="38"/>
  <c r="I438" i="38"/>
  <c r="F439" i="38"/>
  <c r="H438" i="38"/>
  <c r="BJ411" i="38"/>
  <c r="BK411" i="38"/>
  <c r="BU406" i="38"/>
  <c r="BT406" i="38"/>
  <c r="AT419" i="38"/>
  <c r="AU419" i="38"/>
  <c r="AL423" i="38"/>
  <c r="AM423" i="38"/>
  <c r="BO409" i="38"/>
  <c r="BN409" i="38"/>
  <c r="AG426" i="38"/>
  <c r="AF426" i="38"/>
  <c r="BS407" i="38"/>
  <c r="BR407" i="38"/>
  <c r="Y430" i="38"/>
  <c r="X430" i="38"/>
  <c r="K437" i="38"/>
  <c r="J437" i="38"/>
  <c r="BV405" i="38"/>
  <c r="BW405" i="38"/>
  <c r="AP421" i="38"/>
  <c r="AQ421" i="38"/>
  <c r="AV418" i="38"/>
  <c r="AW418" i="38"/>
  <c r="CH436" i="38"/>
  <c r="O450" i="27" l="1"/>
  <c r="J450" i="27"/>
  <c r="K451" i="27"/>
  <c r="J450" i="26"/>
  <c r="O450" i="26"/>
  <c r="K451" i="26"/>
  <c r="K459" i="5"/>
  <c r="O458" i="5"/>
  <c r="J458" i="5"/>
  <c r="K517" i="25"/>
  <c r="O516" i="25"/>
  <c r="J516" i="25"/>
  <c r="AA443" i="25"/>
  <c r="AB435" i="13"/>
  <c r="AA443" i="27"/>
  <c r="AA443" i="5"/>
  <c r="AA443" i="26"/>
  <c r="AA430" i="38"/>
  <c r="Z430" i="38"/>
  <c r="L437" i="38"/>
  <c r="M437" i="38"/>
  <c r="BQ409" i="38"/>
  <c r="BP409" i="38"/>
  <c r="AD428" i="38"/>
  <c r="AE428" i="38"/>
  <c r="BI413" i="38"/>
  <c r="BH413" i="38"/>
  <c r="AP422" i="38"/>
  <c r="AQ422" i="38"/>
  <c r="BM411" i="38"/>
  <c r="BL411" i="38"/>
  <c r="AL424" i="38"/>
  <c r="AM424" i="38"/>
  <c r="AZ417" i="38"/>
  <c r="BA417" i="38"/>
  <c r="K438" i="38"/>
  <c r="J438" i="38"/>
  <c r="AC429" i="38"/>
  <c r="AB429" i="38"/>
  <c r="CD402" i="38"/>
  <c r="CE402" i="38"/>
  <c r="BO410" i="38"/>
  <c r="BN410" i="38"/>
  <c r="BT407" i="38"/>
  <c r="BU407" i="38"/>
  <c r="Z446" i="5"/>
  <c r="AA438" i="13"/>
  <c r="Z446" i="26"/>
  <c r="Z446" i="25"/>
  <c r="Z446" i="27"/>
  <c r="E440" i="38"/>
  <c r="BK412" i="38"/>
  <c r="BJ412" i="38"/>
  <c r="AT420" i="38"/>
  <c r="AU420" i="38"/>
  <c r="S434" i="38"/>
  <c r="R434" i="38"/>
  <c r="H439" i="38"/>
  <c r="F440" i="38"/>
  <c r="I439" i="38"/>
  <c r="CC403" i="38"/>
  <c r="CB403" i="38"/>
  <c r="AR421" i="38"/>
  <c r="AS421" i="38"/>
  <c r="AV419" i="38"/>
  <c r="AW419" i="38"/>
  <c r="AF427" i="38"/>
  <c r="AG427" i="38"/>
  <c r="BE415" i="38"/>
  <c r="BD415" i="38"/>
  <c r="AN423" i="38"/>
  <c r="AO423" i="38"/>
  <c r="AY418" i="38"/>
  <c r="AX418" i="38"/>
  <c r="AI426" i="38"/>
  <c r="AH426" i="38"/>
  <c r="BV406" i="38"/>
  <c r="BW406" i="38"/>
  <c r="BR408" i="38"/>
  <c r="BS408" i="38"/>
  <c r="BZ404" i="38"/>
  <c r="CA404" i="38"/>
  <c r="BC416" i="38"/>
  <c r="BB416" i="38"/>
  <c r="N436" i="38"/>
  <c r="O436" i="38"/>
  <c r="P435" i="38"/>
  <c r="Q435" i="38"/>
  <c r="U433" i="38"/>
  <c r="T433" i="38"/>
  <c r="BX405" i="38"/>
  <c r="BY405" i="38"/>
  <c r="CG401" i="38"/>
  <c r="CF401" i="38"/>
  <c r="AK425" i="38"/>
  <c r="AJ425" i="38"/>
  <c r="W432" i="38"/>
  <c r="V432" i="38"/>
  <c r="BF414" i="38"/>
  <c r="BG414" i="38"/>
  <c r="X431" i="38"/>
  <c r="Y431" i="38"/>
  <c r="CH437" i="38"/>
  <c r="J451" i="27" l="1"/>
  <c r="K452" i="27"/>
  <c r="O451" i="27"/>
  <c r="K452" i="26"/>
  <c r="J451" i="26"/>
  <c r="O451" i="26"/>
  <c r="K518" i="25"/>
  <c r="O517" i="25"/>
  <c r="J517" i="25"/>
  <c r="K460" i="5"/>
  <c r="J459" i="5"/>
  <c r="O459" i="5"/>
  <c r="AA444" i="27"/>
  <c r="AA444" i="5"/>
  <c r="AA444" i="25"/>
  <c r="AB436" i="13"/>
  <c r="AA444" i="26"/>
  <c r="AV420" i="38"/>
  <c r="AW420" i="38"/>
  <c r="BS409" i="38"/>
  <c r="BR409" i="38"/>
  <c r="BH414" i="38"/>
  <c r="BI414" i="38"/>
  <c r="BZ405" i="38"/>
  <c r="CA405" i="38"/>
  <c r="Y432" i="38"/>
  <c r="X432" i="38"/>
  <c r="W433" i="38"/>
  <c r="V433" i="38"/>
  <c r="BA418" i="38"/>
  <c r="AZ418" i="38"/>
  <c r="AP423" i="38"/>
  <c r="AQ423" i="38"/>
  <c r="AU421" i="38"/>
  <c r="AT421" i="38"/>
  <c r="CG402" i="38"/>
  <c r="CF402" i="38"/>
  <c r="AO424" i="38"/>
  <c r="AN424" i="38"/>
  <c r="AF428" i="38"/>
  <c r="AG428" i="38"/>
  <c r="CB404" i="38"/>
  <c r="CC404" i="38"/>
  <c r="S435" i="38"/>
  <c r="R435" i="38"/>
  <c r="BT408" i="38"/>
  <c r="BU408" i="38"/>
  <c r="L438" i="38"/>
  <c r="M438" i="38"/>
  <c r="BF415" i="38"/>
  <c r="BG415" i="38"/>
  <c r="AE429" i="38"/>
  <c r="AD429" i="38"/>
  <c r="AH427" i="38"/>
  <c r="AI427" i="38"/>
  <c r="H440" i="38"/>
  <c r="F441" i="38"/>
  <c r="I440" i="38"/>
  <c r="Z447" i="5"/>
  <c r="Z447" i="27"/>
  <c r="AA439" i="13"/>
  <c r="E441" i="38"/>
  <c r="Z447" i="26"/>
  <c r="Z447" i="25"/>
  <c r="BV407" i="38"/>
  <c r="BW407" i="38"/>
  <c r="AS422" i="38"/>
  <c r="AR422" i="38"/>
  <c r="O437" i="38"/>
  <c r="N437" i="38"/>
  <c r="BO411" i="38"/>
  <c r="BN411" i="38"/>
  <c r="Z431" i="38"/>
  <c r="AA431" i="38"/>
  <c r="Q436" i="38"/>
  <c r="P436" i="38"/>
  <c r="BX406" i="38"/>
  <c r="BY406" i="38"/>
  <c r="K439" i="38"/>
  <c r="J439" i="38"/>
  <c r="BP410" i="38"/>
  <c r="BQ410" i="38"/>
  <c r="BJ413" i="38"/>
  <c r="BK413" i="38"/>
  <c r="AC430" i="38"/>
  <c r="AB430" i="38"/>
  <c r="CD403" i="38"/>
  <c r="CE403" i="38"/>
  <c r="AM425" i="38"/>
  <c r="AL425" i="38"/>
  <c r="BM412" i="38"/>
  <c r="BL412" i="38"/>
  <c r="BD416" i="38"/>
  <c r="BE416" i="38"/>
  <c r="AK426" i="38"/>
  <c r="AJ426" i="38"/>
  <c r="AY419" i="38"/>
  <c r="AX419" i="38"/>
  <c r="U434" i="38"/>
  <c r="T434" i="38"/>
  <c r="BC417" i="38"/>
  <c r="BB417" i="38"/>
  <c r="CH438" i="38"/>
  <c r="J452" i="27" l="1"/>
  <c r="O452" i="27"/>
  <c r="K453" i="27"/>
  <c r="K453" i="26"/>
  <c r="J452" i="26"/>
  <c r="O452" i="26"/>
  <c r="K461" i="5"/>
  <c r="J460" i="5"/>
  <c r="O460" i="5"/>
  <c r="K519" i="25"/>
  <c r="O518" i="25"/>
  <c r="J518" i="25"/>
  <c r="AA445" i="27"/>
  <c r="AA445" i="25"/>
  <c r="AA445" i="5"/>
  <c r="AB437" i="13"/>
  <c r="AA445" i="26"/>
  <c r="BS410" i="38"/>
  <c r="BR410" i="38"/>
  <c r="BM413" i="38"/>
  <c r="BL413" i="38"/>
  <c r="AZ419" i="38"/>
  <c r="BA419" i="38"/>
  <c r="AN425" i="38"/>
  <c r="AO425" i="38"/>
  <c r="AH428" i="38"/>
  <c r="AI428" i="38"/>
  <c r="AS423" i="38"/>
  <c r="AR423" i="38"/>
  <c r="CC405" i="38"/>
  <c r="CB405" i="38"/>
  <c r="BH415" i="38"/>
  <c r="BI415" i="38"/>
  <c r="AL426" i="38"/>
  <c r="AM426" i="38"/>
  <c r="BP411" i="38"/>
  <c r="BQ411" i="38"/>
  <c r="CF403" i="38"/>
  <c r="CG403" i="38"/>
  <c r="K440" i="38"/>
  <c r="J440" i="38"/>
  <c r="N438" i="38"/>
  <c r="O438" i="38"/>
  <c r="Y433" i="38"/>
  <c r="X433" i="38"/>
  <c r="BU409" i="38"/>
  <c r="BT409" i="38"/>
  <c r="BY407" i="38"/>
  <c r="BX407" i="38"/>
  <c r="BC418" i="38"/>
  <c r="BB418" i="38"/>
  <c r="F442" i="38"/>
  <c r="H441" i="38"/>
  <c r="I441" i="38"/>
  <c r="BJ414" i="38"/>
  <c r="BK414" i="38"/>
  <c r="BD417" i="38"/>
  <c r="BE417" i="38"/>
  <c r="AD430" i="38"/>
  <c r="AE430" i="38"/>
  <c r="P437" i="38"/>
  <c r="Q437" i="38"/>
  <c r="AB431" i="38"/>
  <c r="AC431" i="38"/>
  <c r="AQ424" i="38"/>
  <c r="AP424" i="38"/>
  <c r="L439" i="38"/>
  <c r="M439" i="38"/>
  <c r="BF416" i="38"/>
  <c r="BG416" i="38"/>
  <c r="CA406" i="38"/>
  <c r="BZ406" i="38"/>
  <c r="Z448" i="26"/>
  <c r="Z448" i="25"/>
  <c r="Z448" i="27"/>
  <c r="E442" i="38"/>
  <c r="Z448" i="5"/>
  <c r="AA440" i="13"/>
  <c r="AJ427" i="38"/>
  <c r="AK427" i="38"/>
  <c r="BV408" i="38"/>
  <c r="BW408" i="38"/>
  <c r="AW421" i="38"/>
  <c r="AV421" i="38"/>
  <c r="Z432" i="38"/>
  <c r="AA432" i="38"/>
  <c r="W434" i="38"/>
  <c r="V434" i="38"/>
  <c r="BO412" i="38"/>
  <c r="BN412" i="38"/>
  <c r="R436" i="38"/>
  <c r="S436" i="38"/>
  <c r="AT422" i="38"/>
  <c r="AU422" i="38"/>
  <c r="AF429" i="38"/>
  <c r="AG429" i="38"/>
  <c r="T435" i="38"/>
  <c r="U435" i="38"/>
  <c r="CD404" i="38"/>
  <c r="CE404" i="38"/>
  <c r="AY420" i="38"/>
  <c r="AX420" i="38"/>
  <c r="CH439" i="38"/>
  <c r="O453" i="27" l="1"/>
  <c r="J453" i="27"/>
  <c r="K454" i="27"/>
  <c r="J453" i="26"/>
  <c r="O453" i="26"/>
  <c r="K454" i="26"/>
  <c r="K462" i="5"/>
  <c r="O461" i="5"/>
  <c r="J461" i="5"/>
  <c r="K520" i="25"/>
  <c r="O519" i="25"/>
  <c r="J519" i="25"/>
  <c r="AA446" i="5"/>
  <c r="AA446" i="25"/>
  <c r="AB438" i="13"/>
  <c r="AA446" i="27"/>
  <c r="AA446" i="26"/>
  <c r="V435" i="38"/>
  <c r="W435" i="38"/>
  <c r="BM414" i="38"/>
  <c r="BL414" i="38"/>
  <c r="Y434" i="38"/>
  <c r="X434" i="38"/>
  <c r="BC419" i="38"/>
  <c r="BB419" i="38"/>
  <c r="CG404" i="38"/>
  <c r="CF404" i="38"/>
  <c r="T436" i="38"/>
  <c r="U436" i="38"/>
  <c r="BG417" i="38"/>
  <c r="BF417" i="38"/>
  <c r="BZ407" i="38"/>
  <c r="CA407" i="38"/>
  <c r="M440" i="38"/>
  <c r="L440" i="38"/>
  <c r="BP412" i="38"/>
  <c r="BQ412" i="38"/>
  <c r="AM427" i="38"/>
  <c r="AL427" i="38"/>
  <c r="CC406" i="38"/>
  <c r="CB406" i="38"/>
  <c r="BJ415" i="38"/>
  <c r="BK415" i="38"/>
  <c r="AP425" i="38"/>
  <c r="AQ425" i="38"/>
  <c r="AE431" i="38"/>
  <c r="AD431" i="38"/>
  <c r="CD405" i="38"/>
  <c r="CE405" i="38"/>
  <c r="AY421" i="38"/>
  <c r="AX421" i="38"/>
  <c r="J441" i="38"/>
  <c r="K441" i="38"/>
  <c r="BO413" i="38"/>
  <c r="BN413" i="38"/>
  <c r="BA420" i="38"/>
  <c r="AZ420" i="38"/>
  <c r="Z449" i="25"/>
  <c r="E443" i="38"/>
  <c r="AA441" i="13"/>
  <c r="Z449" i="27"/>
  <c r="Z449" i="26"/>
  <c r="Z449" i="5"/>
  <c r="I442" i="38"/>
  <c r="F443" i="38"/>
  <c r="H442" i="38"/>
  <c r="BS411" i="38"/>
  <c r="BR411" i="38"/>
  <c r="BW409" i="38"/>
  <c r="BV409" i="38"/>
  <c r="AC432" i="38"/>
  <c r="AB432" i="38"/>
  <c r="AH429" i="38"/>
  <c r="AI429" i="38"/>
  <c r="BH416" i="38"/>
  <c r="BI416" i="38"/>
  <c r="AA433" i="38"/>
  <c r="Z433" i="38"/>
  <c r="AU423" i="38"/>
  <c r="AT423" i="38"/>
  <c r="AW422" i="38"/>
  <c r="AV422" i="38"/>
  <c r="N439" i="38"/>
  <c r="O439" i="38"/>
  <c r="AF430" i="38"/>
  <c r="AG430" i="38"/>
  <c r="BD418" i="38"/>
  <c r="BE418" i="38"/>
  <c r="BT410" i="38"/>
  <c r="BU410" i="38"/>
  <c r="R437" i="38"/>
  <c r="S437" i="38"/>
  <c r="BY408" i="38"/>
  <c r="BX408" i="38"/>
  <c r="AS424" i="38"/>
  <c r="AR424" i="38"/>
  <c r="P438" i="38"/>
  <c r="Q438" i="38"/>
  <c r="AN426" i="38"/>
  <c r="AO426" i="38"/>
  <c r="AK428" i="38"/>
  <c r="AJ428" i="38"/>
  <c r="CH440" i="38"/>
  <c r="J454" i="27" l="1"/>
  <c r="K455" i="27"/>
  <c r="O454" i="27"/>
  <c r="K455" i="26"/>
  <c r="O454" i="26"/>
  <c r="J454" i="26"/>
  <c r="K521" i="25"/>
  <c r="J520" i="25"/>
  <c r="O520" i="25"/>
  <c r="K463" i="5"/>
  <c r="J462" i="5"/>
  <c r="O462" i="5"/>
  <c r="AA447" i="27"/>
  <c r="AA447" i="26"/>
  <c r="AA447" i="25"/>
  <c r="AB439" i="13"/>
  <c r="AA447" i="5"/>
  <c r="R438" i="38"/>
  <c r="S438" i="38"/>
  <c r="AC433" i="38"/>
  <c r="AB433" i="38"/>
  <c r="BQ413" i="38"/>
  <c r="BP413" i="38"/>
  <c r="Z434" i="38"/>
  <c r="AA434" i="38"/>
  <c r="AT424" i="38"/>
  <c r="AU424" i="38"/>
  <c r="AQ426" i="38"/>
  <c r="AP426" i="38"/>
  <c r="T437" i="38"/>
  <c r="U437" i="38"/>
  <c r="AW423" i="38"/>
  <c r="AV423" i="38"/>
  <c r="AD432" i="38"/>
  <c r="AE432" i="38"/>
  <c r="BB420" i="38"/>
  <c r="BC420" i="38"/>
  <c r="CD406" i="38"/>
  <c r="CE406" i="38"/>
  <c r="BE419" i="38"/>
  <c r="BD419" i="38"/>
  <c r="BG418" i="38"/>
  <c r="BF418" i="38"/>
  <c r="CF405" i="38"/>
  <c r="CG405" i="38"/>
  <c r="CC407" i="38"/>
  <c r="CB407" i="38"/>
  <c r="BU411" i="38"/>
  <c r="BT411" i="38"/>
  <c r="BY409" i="38"/>
  <c r="BX409" i="38"/>
  <c r="AN427" i="38"/>
  <c r="AO427" i="38"/>
  <c r="AI430" i="38"/>
  <c r="AH430" i="38"/>
  <c r="Q439" i="38"/>
  <c r="P439" i="38"/>
  <c r="BJ416" i="38"/>
  <c r="BK416" i="38"/>
  <c r="M441" i="38"/>
  <c r="L441" i="38"/>
  <c r="AS425" i="38"/>
  <c r="AR425" i="38"/>
  <c r="BS412" i="38"/>
  <c r="BR412" i="38"/>
  <c r="W436" i="38"/>
  <c r="V436" i="38"/>
  <c r="AG431" i="38"/>
  <c r="AF431" i="38"/>
  <c r="BZ408" i="38"/>
  <c r="CA408" i="38"/>
  <c r="AX422" i="38"/>
  <c r="AY422" i="38"/>
  <c r="K442" i="38"/>
  <c r="J442" i="38"/>
  <c r="Z450" i="5"/>
  <c r="E444" i="38"/>
  <c r="AA442" i="13"/>
  <c r="Z450" i="27"/>
  <c r="Z450" i="25"/>
  <c r="Z450" i="26"/>
  <c r="AZ421" i="38"/>
  <c r="BA421" i="38"/>
  <c r="O440" i="38"/>
  <c r="N440" i="38"/>
  <c r="BH417" i="38"/>
  <c r="BI417" i="38"/>
  <c r="BN414" i="38"/>
  <c r="BO414" i="38"/>
  <c r="AM428" i="38"/>
  <c r="AL428" i="38"/>
  <c r="BV410" i="38"/>
  <c r="BW410" i="38"/>
  <c r="AJ429" i="38"/>
  <c r="AK429" i="38"/>
  <c r="H443" i="38"/>
  <c r="I443" i="38"/>
  <c r="F444" i="38"/>
  <c r="BL415" i="38"/>
  <c r="BM415" i="38"/>
  <c r="X435" i="38"/>
  <c r="Y435" i="38"/>
  <c r="CH441" i="38"/>
  <c r="J455" i="27" l="1"/>
  <c r="O455" i="27"/>
  <c r="K456" i="27"/>
  <c r="J455" i="26"/>
  <c r="K456" i="26"/>
  <c r="O455" i="26"/>
  <c r="K464" i="5"/>
  <c r="O463" i="5"/>
  <c r="J463" i="5"/>
  <c r="K522" i="25"/>
  <c r="O521" i="25"/>
  <c r="J521" i="25"/>
  <c r="AA448" i="26"/>
  <c r="AA448" i="27"/>
  <c r="AB440" i="13"/>
  <c r="AA448" i="5"/>
  <c r="AA448" i="25"/>
  <c r="AT425" i="38"/>
  <c r="AU425" i="38"/>
  <c r="AJ430" i="38"/>
  <c r="AK430" i="38"/>
  <c r="BN415" i="38"/>
  <c r="BO415" i="38"/>
  <c r="AN428" i="38"/>
  <c r="AO428" i="38"/>
  <c r="BT412" i="38"/>
  <c r="BU412" i="38"/>
  <c r="R439" i="38"/>
  <c r="S439" i="38"/>
  <c r="BW411" i="38"/>
  <c r="BV411" i="38"/>
  <c r="BF419" i="38"/>
  <c r="BG419" i="38"/>
  <c r="AX423" i="38"/>
  <c r="AY423" i="38"/>
  <c r="I444" i="38"/>
  <c r="H444" i="38"/>
  <c r="F445" i="38"/>
  <c r="BC421" i="38"/>
  <c r="BB421" i="38"/>
  <c r="L442" i="38"/>
  <c r="M442" i="38"/>
  <c r="AC434" i="38"/>
  <c r="AB434" i="38"/>
  <c r="K443" i="38"/>
  <c r="J443" i="38"/>
  <c r="BA422" i="38"/>
  <c r="AZ422" i="38"/>
  <c r="AI431" i="38"/>
  <c r="AH431" i="38"/>
  <c r="N441" i="38"/>
  <c r="O441" i="38"/>
  <c r="AR426" i="38"/>
  <c r="AS426" i="38"/>
  <c r="AE433" i="38"/>
  <c r="AD433" i="38"/>
  <c r="V437" i="38"/>
  <c r="W437" i="38"/>
  <c r="AM429" i="38"/>
  <c r="AL429" i="38"/>
  <c r="BJ417" i="38"/>
  <c r="BK417" i="38"/>
  <c r="AP427" i="38"/>
  <c r="AQ427" i="38"/>
  <c r="BE420" i="38"/>
  <c r="BD420" i="38"/>
  <c r="CE407" i="38"/>
  <c r="CD407" i="38"/>
  <c r="BP414" i="38"/>
  <c r="BQ414" i="38"/>
  <c r="Z435" i="38"/>
  <c r="AA435" i="38"/>
  <c r="P440" i="38"/>
  <c r="Q440" i="38"/>
  <c r="Z451" i="5"/>
  <c r="AA443" i="13"/>
  <c r="E445" i="38"/>
  <c r="Z451" i="27"/>
  <c r="Z451" i="25"/>
  <c r="Z451" i="26"/>
  <c r="CC408" i="38"/>
  <c r="CB408" i="38"/>
  <c r="Y436" i="38"/>
  <c r="X436" i="38"/>
  <c r="CA409" i="38"/>
  <c r="BZ409" i="38"/>
  <c r="BI418" i="38"/>
  <c r="BH418" i="38"/>
  <c r="BS413" i="38"/>
  <c r="BR413" i="38"/>
  <c r="CF406" i="38"/>
  <c r="CG406" i="38"/>
  <c r="BY410" i="38"/>
  <c r="BX410" i="38"/>
  <c r="BM416" i="38"/>
  <c r="BL416" i="38"/>
  <c r="AF432" i="38"/>
  <c r="AG432" i="38"/>
  <c r="AW424" i="38"/>
  <c r="AV424" i="38"/>
  <c r="T438" i="38"/>
  <c r="U438" i="38"/>
  <c r="CH442" i="38"/>
  <c r="O456" i="27" l="1"/>
  <c r="K457" i="27"/>
  <c r="J456" i="27"/>
  <c r="K457" i="26"/>
  <c r="J456" i="26"/>
  <c r="O456" i="26"/>
  <c r="K465" i="5"/>
  <c r="O464" i="5"/>
  <c r="J464" i="5"/>
  <c r="K523" i="25"/>
  <c r="O522" i="25"/>
  <c r="J522" i="25"/>
  <c r="AA449" i="26"/>
  <c r="AA449" i="5"/>
  <c r="AA449" i="25"/>
  <c r="AA449" i="27"/>
  <c r="AB441" i="13"/>
  <c r="BG420" i="38"/>
  <c r="BF420" i="38"/>
  <c r="AZ423" i="38"/>
  <c r="BA423" i="38"/>
  <c r="BK418" i="38"/>
  <c r="BJ418" i="38"/>
  <c r="Y437" i="38"/>
  <c r="X437" i="38"/>
  <c r="CF407" i="38"/>
  <c r="CG407" i="38"/>
  <c r="AN429" i="38"/>
  <c r="AO429" i="38"/>
  <c r="AE434" i="38"/>
  <c r="AD434" i="38"/>
  <c r="U439" i="38"/>
  <c r="T439" i="38"/>
  <c r="BT413" i="38"/>
  <c r="BU413" i="38"/>
  <c r="CE408" i="38"/>
  <c r="CD408" i="38"/>
  <c r="Q441" i="38"/>
  <c r="P441" i="38"/>
  <c r="AP428" i="38"/>
  <c r="AQ428" i="38"/>
  <c r="N442" i="38"/>
  <c r="O442" i="38"/>
  <c r="AG433" i="38"/>
  <c r="AF433" i="38"/>
  <c r="BC422" i="38"/>
  <c r="BB422" i="38"/>
  <c r="BD421" i="38"/>
  <c r="BE421" i="38"/>
  <c r="BH419" i="38"/>
  <c r="BI419" i="38"/>
  <c r="R440" i="38"/>
  <c r="S440" i="38"/>
  <c r="BZ410" i="38"/>
  <c r="CA410" i="38"/>
  <c r="CB409" i="38"/>
  <c r="CC409" i="38"/>
  <c r="AC435" i="38"/>
  <c r="AB435" i="38"/>
  <c r="AS427" i="38"/>
  <c r="AR427" i="38"/>
  <c r="BY411" i="38"/>
  <c r="BX411" i="38"/>
  <c r="AM430" i="38"/>
  <c r="AL430" i="38"/>
  <c r="AI432" i="38"/>
  <c r="AH432" i="38"/>
  <c r="AK431" i="38"/>
  <c r="AJ431" i="38"/>
  <c r="BO416" i="38"/>
  <c r="BN416" i="38"/>
  <c r="W438" i="38"/>
  <c r="V438" i="38"/>
  <c r="M443" i="38"/>
  <c r="L443" i="38"/>
  <c r="F446" i="38"/>
  <c r="H445" i="38"/>
  <c r="I445" i="38"/>
  <c r="BW412" i="38"/>
  <c r="BV412" i="38"/>
  <c r="BP415" i="38"/>
  <c r="BQ415" i="38"/>
  <c r="AY424" i="38"/>
  <c r="AX424" i="38"/>
  <c r="Z436" i="38"/>
  <c r="AA436" i="38"/>
  <c r="Z452" i="27"/>
  <c r="Z452" i="26"/>
  <c r="E446" i="38"/>
  <c r="Z452" i="25"/>
  <c r="AA444" i="13"/>
  <c r="Z452" i="5"/>
  <c r="BS414" i="38"/>
  <c r="BR414" i="38"/>
  <c r="BM417" i="38"/>
  <c r="BL417" i="38"/>
  <c r="AT426" i="38"/>
  <c r="AU426" i="38"/>
  <c r="K444" i="38"/>
  <c r="J444" i="38"/>
  <c r="AV425" i="38"/>
  <c r="AW425" i="38"/>
  <c r="CH443" i="38"/>
  <c r="K458" i="27" l="1"/>
  <c r="O457" i="27"/>
  <c r="J457" i="27"/>
  <c r="J457" i="26"/>
  <c r="O457" i="26"/>
  <c r="K458" i="26"/>
  <c r="K524" i="25"/>
  <c r="J523" i="25"/>
  <c r="O523" i="25"/>
  <c r="K466" i="5"/>
  <c r="J465" i="5"/>
  <c r="O465" i="5"/>
  <c r="AA450" i="26"/>
  <c r="AB442" i="13"/>
  <c r="AA450" i="25"/>
  <c r="AA450" i="5"/>
  <c r="AA450" i="27"/>
  <c r="AG434" i="38"/>
  <c r="AF434" i="38"/>
  <c r="BA424" i="38"/>
  <c r="AZ424" i="38"/>
  <c r="F447" i="38"/>
  <c r="H446" i="38"/>
  <c r="I446" i="38"/>
  <c r="U440" i="38"/>
  <c r="T440" i="38"/>
  <c r="W439" i="38"/>
  <c r="V439" i="38"/>
  <c r="AA437" i="38"/>
  <c r="Z437" i="38"/>
  <c r="O443" i="38"/>
  <c r="N443" i="38"/>
  <c r="AK432" i="38"/>
  <c r="AJ432" i="38"/>
  <c r="AE435" i="38"/>
  <c r="AD435" i="38"/>
  <c r="AS428" i="38"/>
  <c r="AR428" i="38"/>
  <c r="BL418" i="38"/>
  <c r="BM418" i="38"/>
  <c r="BS415" i="38"/>
  <c r="BR415" i="38"/>
  <c r="AO430" i="38"/>
  <c r="AN430" i="38"/>
  <c r="BY412" i="38"/>
  <c r="BX412" i="38"/>
  <c r="CD409" i="38"/>
  <c r="CE409" i="38"/>
  <c r="BF421" i="38"/>
  <c r="BG421" i="38"/>
  <c r="CF408" i="38"/>
  <c r="CG408" i="38"/>
  <c r="S441" i="38"/>
  <c r="R441" i="38"/>
  <c r="X438" i="38"/>
  <c r="Y438" i="38"/>
  <c r="BU414" i="38"/>
  <c r="BT414" i="38"/>
  <c r="BQ416" i="38"/>
  <c r="BP416" i="38"/>
  <c r="BZ411" i="38"/>
  <c r="CA411" i="38"/>
  <c r="BD422" i="38"/>
  <c r="BE422" i="38"/>
  <c r="AQ429" i="38"/>
  <c r="AP429" i="38"/>
  <c r="BB423" i="38"/>
  <c r="BC423" i="38"/>
  <c r="BK419" i="38"/>
  <c r="BJ419" i="38"/>
  <c r="E447" i="38"/>
  <c r="Z453" i="25"/>
  <c r="Z453" i="5"/>
  <c r="AA445" i="13"/>
  <c r="Z453" i="27"/>
  <c r="Z453" i="26"/>
  <c r="AY425" i="38"/>
  <c r="AX425" i="38"/>
  <c r="CC410" i="38"/>
  <c r="CB410" i="38"/>
  <c r="BI420" i="38"/>
  <c r="BH420" i="38"/>
  <c r="AV426" i="38"/>
  <c r="AW426" i="38"/>
  <c r="BN417" i="38"/>
  <c r="BO417" i="38"/>
  <c r="M444" i="38"/>
  <c r="L444" i="38"/>
  <c r="AC436" i="38"/>
  <c r="AB436" i="38"/>
  <c r="K445" i="38"/>
  <c r="J445" i="38"/>
  <c r="AM431" i="38"/>
  <c r="AL431" i="38"/>
  <c r="AU427" i="38"/>
  <c r="AT427" i="38"/>
  <c r="AH433" i="38"/>
  <c r="AI433" i="38"/>
  <c r="Q442" i="38"/>
  <c r="P442" i="38"/>
  <c r="BW413" i="38"/>
  <c r="BV413" i="38"/>
  <c r="CH444" i="38"/>
  <c r="O458" i="27" l="1"/>
  <c r="K459" i="27"/>
  <c r="J458" i="27"/>
  <c r="K459" i="26"/>
  <c r="O458" i="26"/>
  <c r="J458" i="26"/>
  <c r="K467" i="5"/>
  <c r="O466" i="5"/>
  <c r="J466" i="5"/>
  <c r="K525" i="25"/>
  <c r="O524" i="25"/>
  <c r="J524" i="25"/>
  <c r="AB443" i="13"/>
  <c r="AA451" i="26"/>
  <c r="AA451" i="27"/>
  <c r="AA451" i="25"/>
  <c r="AA451" i="5"/>
  <c r="BW414" i="38"/>
  <c r="BV414" i="38"/>
  <c r="AY426" i="38"/>
  <c r="AX426" i="38"/>
  <c r="BR416" i="38"/>
  <c r="BS416" i="38"/>
  <c r="AQ430" i="38"/>
  <c r="AP430" i="38"/>
  <c r="AF435" i="38"/>
  <c r="AG435" i="38"/>
  <c r="Y439" i="38"/>
  <c r="X439" i="38"/>
  <c r="AD436" i="38"/>
  <c r="AE436" i="38"/>
  <c r="BK420" i="38"/>
  <c r="BJ420" i="38"/>
  <c r="BE423" i="38"/>
  <c r="BD423" i="38"/>
  <c r="AM432" i="38"/>
  <c r="AL432" i="38"/>
  <c r="CE410" i="38"/>
  <c r="CD410" i="38"/>
  <c r="BH421" i="38"/>
  <c r="BI421" i="38"/>
  <c r="Q443" i="38"/>
  <c r="P443" i="38"/>
  <c r="AR429" i="38"/>
  <c r="AS429" i="38"/>
  <c r="V440" i="38"/>
  <c r="W440" i="38"/>
  <c r="AN431" i="38"/>
  <c r="AO431" i="38"/>
  <c r="BA425" i="38"/>
  <c r="AZ425" i="38"/>
  <c r="E448" i="38"/>
  <c r="Z454" i="5"/>
  <c r="Z454" i="27"/>
  <c r="Z454" i="26"/>
  <c r="Z454" i="25"/>
  <c r="AA446" i="13"/>
  <c r="BG422" i="38"/>
  <c r="BF422" i="38"/>
  <c r="Z438" i="38"/>
  <c r="AA438" i="38"/>
  <c r="CG409" i="38"/>
  <c r="CF409" i="38"/>
  <c r="BO418" i="38"/>
  <c r="BN418" i="38"/>
  <c r="J446" i="38"/>
  <c r="K446" i="38"/>
  <c r="AV427" i="38"/>
  <c r="AW427" i="38"/>
  <c r="BY413" i="38"/>
  <c r="BX413" i="38"/>
  <c r="BQ417" i="38"/>
  <c r="BP417" i="38"/>
  <c r="BM419" i="38"/>
  <c r="BL419" i="38"/>
  <c r="T441" i="38"/>
  <c r="U441" i="38"/>
  <c r="CA412" i="38"/>
  <c r="BZ412" i="38"/>
  <c r="AT428" i="38"/>
  <c r="AU428" i="38"/>
  <c r="AB437" i="38"/>
  <c r="AC437" i="38"/>
  <c r="H447" i="38"/>
  <c r="I447" i="38"/>
  <c r="F448" i="38"/>
  <c r="AH434" i="38"/>
  <c r="AI434" i="38"/>
  <c r="AJ433" i="38"/>
  <c r="AK433" i="38"/>
  <c r="BU415" i="38"/>
  <c r="BT415" i="38"/>
  <c r="O444" i="38"/>
  <c r="N444" i="38"/>
  <c r="R442" i="38"/>
  <c r="S442" i="38"/>
  <c r="L445" i="38"/>
  <c r="M445" i="38"/>
  <c r="CC411" i="38"/>
  <c r="CB411" i="38"/>
  <c r="BC424" i="38"/>
  <c r="BB424" i="38"/>
  <c r="CH445" i="38"/>
  <c r="J459" i="27" l="1"/>
  <c r="K460" i="27"/>
  <c r="O459" i="27"/>
  <c r="O459" i="26"/>
  <c r="K460" i="26"/>
  <c r="J459" i="26"/>
  <c r="K526" i="25"/>
  <c r="J525" i="25"/>
  <c r="O525" i="25"/>
  <c r="K468" i="5"/>
  <c r="J467" i="5"/>
  <c r="O467" i="5"/>
  <c r="AA452" i="26"/>
  <c r="AA452" i="27"/>
  <c r="AA452" i="5"/>
  <c r="AA452" i="25"/>
  <c r="AB444" i="13"/>
  <c r="AL433" i="38"/>
  <c r="AM433" i="38"/>
  <c r="BP418" i="38"/>
  <c r="BQ418" i="38"/>
  <c r="BO419" i="38"/>
  <c r="BN419" i="38"/>
  <c r="BI422" i="38"/>
  <c r="BH422" i="38"/>
  <c r="Z455" i="5"/>
  <c r="Z455" i="27"/>
  <c r="AA447" i="13"/>
  <c r="E449" i="38"/>
  <c r="Z455" i="26"/>
  <c r="Z455" i="25"/>
  <c r="AT429" i="38"/>
  <c r="AU429" i="38"/>
  <c r="BL420" i="38"/>
  <c r="BM420" i="38"/>
  <c r="AS430" i="38"/>
  <c r="AR430" i="38"/>
  <c r="AD437" i="38"/>
  <c r="AE437" i="38"/>
  <c r="M446" i="38"/>
  <c r="L446" i="38"/>
  <c r="BC425" i="38"/>
  <c r="BB425" i="38"/>
  <c r="S443" i="38"/>
  <c r="R443" i="38"/>
  <c r="BJ421" i="38"/>
  <c r="BK421" i="38"/>
  <c r="BS417" i="38"/>
  <c r="BR417" i="38"/>
  <c r="CG410" i="38"/>
  <c r="CF410" i="38"/>
  <c r="U442" i="38"/>
  <c r="T442" i="38"/>
  <c r="AJ434" i="38"/>
  <c r="AK434" i="38"/>
  <c r="CC412" i="38"/>
  <c r="CB412" i="38"/>
  <c r="CA413" i="38"/>
  <c r="BZ413" i="38"/>
  <c r="AP431" i="38"/>
  <c r="AQ431" i="38"/>
  <c r="AO432" i="38"/>
  <c r="AN432" i="38"/>
  <c r="Z439" i="38"/>
  <c r="AA439" i="38"/>
  <c r="AZ426" i="38"/>
  <c r="BA426" i="38"/>
  <c r="O445" i="38"/>
  <c r="N445" i="38"/>
  <c r="AV428" i="38"/>
  <c r="AW428" i="38"/>
  <c r="BT416" i="38"/>
  <c r="BU416" i="38"/>
  <c r="BD424" i="38"/>
  <c r="BE424" i="38"/>
  <c r="P444" i="38"/>
  <c r="Q444" i="38"/>
  <c r="I448" i="38"/>
  <c r="F449" i="38"/>
  <c r="H448" i="38"/>
  <c r="Y440" i="38"/>
  <c r="X440" i="38"/>
  <c r="BF423" i="38"/>
  <c r="BG423" i="38"/>
  <c r="BX414" i="38"/>
  <c r="BY414" i="38"/>
  <c r="AF436" i="38"/>
  <c r="AG436" i="38"/>
  <c r="CD411" i="38"/>
  <c r="CE411" i="38"/>
  <c r="BV415" i="38"/>
  <c r="BW415" i="38"/>
  <c r="K447" i="38"/>
  <c r="J447" i="38"/>
  <c r="W441" i="38"/>
  <c r="V441" i="38"/>
  <c r="AY427" i="38"/>
  <c r="AX427" i="38"/>
  <c r="AC438" i="38"/>
  <c r="AB438" i="38"/>
  <c r="AH435" i="38"/>
  <c r="AI435" i="38"/>
  <c r="CH446" i="38"/>
  <c r="J460" i="27" l="1"/>
  <c r="K461" i="27"/>
  <c r="O460" i="27"/>
  <c r="J460" i="26"/>
  <c r="K461" i="26"/>
  <c r="O460" i="26"/>
  <c r="K527" i="25"/>
  <c r="O526" i="25"/>
  <c r="J526" i="25"/>
  <c r="K469" i="5"/>
  <c r="O468" i="5"/>
  <c r="J468" i="5"/>
  <c r="AA453" i="5"/>
  <c r="AA453" i="27"/>
  <c r="AA453" i="26"/>
  <c r="AA453" i="25"/>
  <c r="AB445" i="13"/>
  <c r="CG411" i="38"/>
  <c r="CF411" i="38"/>
  <c r="AX428" i="38"/>
  <c r="AY428" i="38"/>
  <c r="BM421" i="38"/>
  <c r="BL421" i="38"/>
  <c r="BQ419" i="38"/>
  <c r="BP419" i="38"/>
  <c r="BX415" i="38"/>
  <c r="BY415" i="38"/>
  <c r="BH423" i="38"/>
  <c r="BI423" i="38"/>
  <c r="K448" i="38"/>
  <c r="J448" i="38"/>
  <c r="BV416" i="38"/>
  <c r="BW416" i="38"/>
  <c r="AB439" i="38"/>
  <c r="AC439" i="38"/>
  <c r="AV429" i="38"/>
  <c r="AW429" i="38"/>
  <c r="BK422" i="38"/>
  <c r="BJ422" i="38"/>
  <c r="BA427" i="38"/>
  <c r="AZ427" i="38"/>
  <c r="AA440" i="38"/>
  <c r="Z440" i="38"/>
  <c r="I449" i="38"/>
  <c r="F450" i="38"/>
  <c r="H449" i="38"/>
  <c r="AQ432" i="38"/>
  <c r="AP432" i="38"/>
  <c r="AI436" i="38"/>
  <c r="AH436" i="38"/>
  <c r="R444" i="38"/>
  <c r="S444" i="38"/>
  <c r="AR431" i="38"/>
  <c r="AS431" i="38"/>
  <c r="AL434" i="38"/>
  <c r="AM434" i="38"/>
  <c r="Y441" i="38"/>
  <c r="X441" i="38"/>
  <c r="U443" i="38"/>
  <c r="T443" i="38"/>
  <c r="L447" i="38"/>
  <c r="M447" i="38"/>
  <c r="CB413" i="38"/>
  <c r="CC413" i="38"/>
  <c r="BE425" i="38"/>
  <c r="BD425" i="38"/>
  <c r="BR418" i="38"/>
  <c r="BS418" i="38"/>
  <c r="W442" i="38"/>
  <c r="V442" i="38"/>
  <c r="Z456" i="26"/>
  <c r="Z456" i="25"/>
  <c r="Z456" i="27"/>
  <c r="E450" i="38"/>
  <c r="Z456" i="5"/>
  <c r="AA448" i="13"/>
  <c r="AK435" i="38"/>
  <c r="AJ435" i="38"/>
  <c r="BZ414" i="38"/>
  <c r="CA414" i="38"/>
  <c r="BF424" i="38"/>
  <c r="BG424" i="38"/>
  <c r="BB426" i="38"/>
  <c r="BC426" i="38"/>
  <c r="BN420" i="38"/>
  <c r="BO420" i="38"/>
  <c r="AG437" i="38"/>
  <c r="AF437" i="38"/>
  <c r="Q445" i="38"/>
  <c r="P445" i="38"/>
  <c r="AT430" i="38"/>
  <c r="AU430" i="38"/>
  <c r="AE438" i="38"/>
  <c r="AD438" i="38"/>
  <c r="CD412" i="38"/>
  <c r="CE412" i="38"/>
  <c r="BT417" i="38"/>
  <c r="BU417" i="38"/>
  <c r="O446" i="38"/>
  <c r="N446" i="38"/>
  <c r="AO433" i="38"/>
  <c r="AN433" i="38"/>
  <c r="CH447" i="38"/>
  <c r="O461" i="27" l="1"/>
  <c r="J461" i="27"/>
  <c r="K462" i="27"/>
  <c r="K462" i="26"/>
  <c r="O461" i="26"/>
  <c r="J461" i="26"/>
  <c r="K470" i="5"/>
  <c r="O469" i="5"/>
  <c r="J469" i="5"/>
  <c r="K528" i="25"/>
  <c r="O527" i="25"/>
  <c r="J527" i="25"/>
  <c r="AA454" i="5"/>
  <c r="AA454" i="26"/>
  <c r="AB446" i="13"/>
  <c r="AA454" i="27"/>
  <c r="AA454" i="25"/>
  <c r="BW417" i="38"/>
  <c r="BV417" i="38"/>
  <c r="CE413" i="38"/>
  <c r="CD413" i="38"/>
  <c r="AV430" i="38"/>
  <c r="AW430" i="38"/>
  <c r="BB427" i="38"/>
  <c r="BC427" i="38"/>
  <c r="BS419" i="38"/>
  <c r="BR419" i="38"/>
  <c r="S445" i="38"/>
  <c r="R445" i="38"/>
  <c r="CC414" i="38"/>
  <c r="CB414" i="38"/>
  <c r="AS432" i="38"/>
  <c r="AR432" i="38"/>
  <c r="BX416" i="38"/>
  <c r="BY416" i="38"/>
  <c r="BM422" i="38"/>
  <c r="BL422" i="38"/>
  <c r="CG412" i="38"/>
  <c r="CF412" i="38"/>
  <c r="N447" i="38"/>
  <c r="O447" i="38"/>
  <c r="AU431" i="38"/>
  <c r="AT431" i="38"/>
  <c r="I450" i="38"/>
  <c r="F451" i="38"/>
  <c r="H450" i="38"/>
  <c r="AL435" i="38"/>
  <c r="AM435" i="38"/>
  <c r="BN421" i="38"/>
  <c r="BO421" i="38"/>
  <c r="BQ420" i="38"/>
  <c r="BP420" i="38"/>
  <c r="AF438" i="38"/>
  <c r="AG438" i="38"/>
  <c r="BE426" i="38"/>
  <c r="BD426" i="38"/>
  <c r="V443" i="38"/>
  <c r="W443" i="38"/>
  <c r="AX429" i="38"/>
  <c r="AY429" i="38"/>
  <c r="BK423" i="38"/>
  <c r="BJ423" i="38"/>
  <c r="AZ428" i="38"/>
  <c r="BA428" i="38"/>
  <c r="L448" i="38"/>
  <c r="M448" i="38"/>
  <c r="AI437" i="38"/>
  <c r="AH437" i="38"/>
  <c r="BU418" i="38"/>
  <c r="BT418" i="38"/>
  <c r="U444" i="38"/>
  <c r="T444" i="38"/>
  <c r="AC440" i="38"/>
  <c r="AB440" i="38"/>
  <c r="AN434" i="38"/>
  <c r="AO434" i="38"/>
  <c r="X442" i="38"/>
  <c r="Y442" i="38"/>
  <c r="K449" i="38"/>
  <c r="J449" i="38"/>
  <c r="AP433" i="38"/>
  <c r="AQ433" i="38"/>
  <c r="P446" i="38"/>
  <c r="Q446" i="38"/>
  <c r="BI424" i="38"/>
  <c r="BH424" i="38"/>
  <c r="E451" i="38"/>
  <c r="Z457" i="25"/>
  <c r="AA449" i="13"/>
  <c r="Z457" i="27"/>
  <c r="Z457" i="26"/>
  <c r="Z457" i="5"/>
  <c r="BG425" i="38"/>
  <c r="BF425" i="38"/>
  <c r="Z441" i="38"/>
  <c r="AA441" i="38"/>
  <c r="AK436" i="38"/>
  <c r="AJ436" i="38"/>
  <c r="AE439" i="38"/>
  <c r="AD439" i="38"/>
  <c r="BZ415" i="38"/>
  <c r="CA415" i="38"/>
  <c r="CH448" i="38"/>
  <c r="J462" i="27" l="1"/>
  <c r="O462" i="27"/>
  <c r="K463" i="27"/>
  <c r="K463" i="26"/>
  <c r="O462" i="26"/>
  <c r="J462" i="26"/>
  <c r="K529" i="25"/>
  <c r="J528" i="25"/>
  <c r="O528" i="25"/>
  <c r="K471" i="5"/>
  <c r="J470" i="5"/>
  <c r="O470" i="5"/>
  <c r="AA455" i="5"/>
  <c r="AA455" i="27"/>
  <c r="AB447" i="13"/>
  <c r="AA455" i="26"/>
  <c r="AA455" i="25"/>
  <c r="BC428" i="38"/>
  <c r="BB428" i="38"/>
  <c r="AO435" i="38"/>
  <c r="AN435" i="38"/>
  <c r="O448" i="38"/>
  <c r="N448" i="38"/>
  <c r="Y443" i="38"/>
  <c r="X443" i="38"/>
  <c r="BP421" i="38"/>
  <c r="BQ421" i="38"/>
  <c r="AT432" i="38"/>
  <c r="AU432" i="38"/>
  <c r="AM436" i="38"/>
  <c r="AL436" i="38"/>
  <c r="R446" i="38"/>
  <c r="S446" i="38"/>
  <c r="AP434" i="38"/>
  <c r="AQ434" i="38"/>
  <c r="BF426" i="38"/>
  <c r="BG426" i="38"/>
  <c r="P447" i="38"/>
  <c r="Q447" i="38"/>
  <c r="BE427" i="38"/>
  <c r="BD427" i="38"/>
  <c r="CD414" i="38"/>
  <c r="CE414" i="38"/>
  <c r="AS433" i="38"/>
  <c r="AR433" i="38"/>
  <c r="M449" i="38"/>
  <c r="L449" i="38"/>
  <c r="W444" i="38"/>
  <c r="V444" i="38"/>
  <c r="AI438" i="38"/>
  <c r="AH438" i="38"/>
  <c r="F452" i="38"/>
  <c r="H451" i="38"/>
  <c r="I451" i="38"/>
  <c r="BO422" i="38"/>
  <c r="BN422" i="38"/>
  <c r="U445" i="38"/>
  <c r="T445" i="38"/>
  <c r="CF413" i="38"/>
  <c r="CG413" i="38"/>
  <c r="K450" i="38"/>
  <c r="J450" i="38"/>
  <c r="AC441" i="38"/>
  <c r="AB441" i="38"/>
  <c r="BH425" i="38"/>
  <c r="BI425" i="38"/>
  <c r="Z458" i="5"/>
  <c r="E452" i="38"/>
  <c r="AA450" i="13"/>
  <c r="Z458" i="27"/>
  <c r="Z458" i="25"/>
  <c r="Z458" i="26"/>
  <c r="AJ437" i="38"/>
  <c r="AK437" i="38"/>
  <c r="BS420" i="38"/>
  <c r="BR420" i="38"/>
  <c r="AE440" i="38"/>
  <c r="AD440" i="38"/>
  <c r="BM423" i="38"/>
  <c r="BL423" i="38"/>
  <c r="CB415" i="38"/>
  <c r="CC415" i="38"/>
  <c r="BK424" i="38"/>
  <c r="BJ424" i="38"/>
  <c r="BW418" i="38"/>
  <c r="BV418" i="38"/>
  <c r="AZ429" i="38"/>
  <c r="BA429" i="38"/>
  <c r="AW431" i="38"/>
  <c r="AV431" i="38"/>
  <c r="BU419" i="38"/>
  <c r="BT419" i="38"/>
  <c r="BX417" i="38"/>
  <c r="BY417" i="38"/>
  <c r="AY430" i="38"/>
  <c r="AX430" i="38"/>
  <c r="AG439" i="38"/>
  <c r="AF439" i="38"/>
  <c r="Z442" i="38"/>
  <c r="AA442" i="38"/>
  <c r="CA416" i="38"/>
  <c r="BZ416" i="38"/>
  <c r="CH449" i="38"/>
  <c r="O463" i="27" l="1"/>
  <c r="K464" i="27"/>
  <c r="J463" i="27"/>
  <c r="O463" i="26"/>
  <c r="J463" i="26"/>
  <c r="K464" i="26"/>
  <c r="K530" i="25"/>
  <c r="O529" i="25"/>
  <c r="J529" i="25"/>
  <c r="K472" i="5"/>
  <c r="J471" i="5"/>
  <c r="O471" i="5"/>
  <c r="AA456" i="25"/>
  <c r="AA456" i="27"/>
  <c r="AA456" i="5"/>
  <c r="AB448" i="13"/>
  <c r="AA456" i="26"/>
  <c r="AL437" i="38"/>
  <c r="AM437" i="38"/>
  <c r="V445" i="38"/>
  <c r="W445" i="38"/>
  <c r="AN436" i="38"/>
  <c r="AO436" i="38"/>
  <c r="AB442" i="38"/>
  <c r="AC442" i="38"/>
  <c r="I452" i="38"/>
  <c r="H452" i="38"/>
  <c r="F453" i="38"/>
  <c r="BG427" i="38"/>
  <c r="BF427" i="38"/>
  <c r="Z443" i="38"/>
  <c r="AA443" i="38"/>
  <c r="AI439" i="38"/>
  <c r="AH439" i="38"/>
  <c r="AX431" i="38"/>
  <c r="AY431" i="38"/>
  <c r="AK438" i="38"/>
  <c r="AJ438" i="38"/>
  <c r="T446" i="38"/>
  <c r="U446" i="38"/>
  <c r="P448" i="38"/>
  <c r="Q448" i="38"/>
  <c r="BJ425" i="38"/>
  <c r="BK425" i="38"/>
  <c r="BB429" i="38"/>
  <c r="BC429" i="38"/>
  <c r="AD441" i="38"/>
  <c r="AE441" i="38"/>
  <c r="BQ422" i="38"/>
  <c r="BP422" i="38"/>
  <c r="AT433" i="38"/>
  <c r="AU433" i="38"/>
  <c r="AQ435" i="38"/>
  <c r="AP435" i="38"/>
  <c r="R447" i="38"/>
  <c r="S447" i="38"/>
  <c r="CB416" i="38"/>
  <c r="CC416" i="38"/>
  <c r="BY418" i="38"/>
  <c r="BX418" i="38"/>
  <c r="AF440" i="38"/>
  <c r="AG440" i="38"/>
  <c r="O449" i="38"/>
  <c r="N449" i="38"/>
  <c r="BI426" i="38"/>
  <c r="BH426" i="38"/>
  <c r="AV432" i="38"/>
  <c r="AW432" i="38"/>
  <c r="CD415" i="38"/>
  <c r="CE415" i="38"/>
  <c r="BA430" i="38"/>
  <c r="AZ430" i="38"/>
  <c r="CA417" i="38"/>
  <c r="BZ417" i="38"/>
  <c r="M450" i="38"/>
  <c r="L450" i="38"/>
  <c r="BE428" i="38"/>
  <c r="BD428" i="38"/>
  <c r="BN423" i="38"/>
  <c r="BO423" i="38"/>
  <c r="Y444" i="38"/>
  <c r="X444" i="38"/>
  <c r="BV419" i="38"/>
  <c r="BW419" i="38"/>
  <c r="BL424" i="38"/>
  <c r="BM424" i="38"/>
  <c r="BT420" i="38"/>
  <c r="BU420" i="38"/>
  <c r="Z459" i="5"/>
  <c r="E453" i="38"/>
  <c r="AA451" i="13"/>
  <c r="Z459" i="27"/>
  <c r="Z459" i="25"/>
  <c r="Z459" i="26"/>
  <c r="K451" i="38"/>
  <c r="J451" i="38"/>
  <c r="CF414" i="38"/>
  <c r="CG414" i="38"/>
  <c r="AS434" i="38"/>
  <c r="AR434" i="38"/>
  <c r="BR421" i="38"/>
  <c r="BS421" i="38"/>
  <c r="CH450" i="38"/>
  <c r="O464" i="27" l="1"/>
  <c r="K465" i="27"/>
  <c r="J464" i="27"/>
  <c r="K465" i="26"/>
  <c r="J464" i="26"/>
  <c r="O464" i="26"/>
  <c r="K473" i="5"/>
  <c r="J472" i="5"/>
  <c r="O472" i="5"/>
  <c r="K531" i="25"/>
  <c r="O530" i="25"/>
  <c r="J530" i="25"/>
  <c r="AB449" i="13"/>
  <c r="AA457" i="27"/>
  <c r="AA457" i="25"/>
  <c r="AA457" i="26"/>
  <c r="AA457" i="5"/>
  <c r="BK426" i="38"/>
  <c r="BJ426" i="38"/>
  <c r="O450" i="38"/>
  <c r="N450" i="38"/>
  <c r="BZ418" i="38"/>
  <c r="CA418" i="38"/>
  <c r="BY419" i="38"/>
  <c r="BX419" i="38"/>
  <c r="AY432" i="38"/>
  <c r="AX432" i="38"/>
  <c r="AW433" i="38"/>
  <c r="AV433" i="38"/>
  <c r="BM425" i="38"/>
  <c r="BL425" i="38"/>
  <c r="AE442" i="38"/>
  <c r="AD442" i="38"/>
  <c r="CB417" i="38"/>
  <c r="CC417" i="38"/>
  <c r="AC443" i="38"/>
  <c r="AB443" i="38"/>
  <c r="BC430" i="38"/>
  <c r="BB430" i="38"/>
  <c r="P449" i="38"/>
  <c r="Q449" i="38"/>
  <c r="BH427" i="38"/>
  <c r="BI427" i="38"/>
  <c r="BV420" i="38"/>
  <c r="BW420" i="38"/>
  <c r="BQ423" i="38"/>
  <c r="BP423" i="38"/>
  <c r="U447" i="38"/>
  <c r="T447" i="38"/>
  <c r="AF441" i="38"/>
  <c r="AG441" i="38"/>
  <c r="W446" i="38"/>
  <c r="V446" i="38"/>
  <c r="F454" i="38"/>
  <c r="H453" i="38"/>
  <c r="I453" i="38"/>
  <c r="X445" i="38"/>
  <c r="Y445" i="38"/>
  <c r="Z460" i="26"/>
  <c r="Z460" i="25"/>
  <c r="E454" i="38"/>
  <c r="Z460" i="27"/>
  <c r="Z460" i="5"/>
  <c r="AA452" i="13"/>
  <c r="BS422" i="38"/>
  <c r="BR422" i="38"/>
  <c r="M451" i="38"/>
  <c r="L451" i="38"/>
  <c r="R448" i="38"/>
  <c r="S448" i="38"/>
  <c r="BT421" i="38"/>
  <c r="BU421" i="38"/>
  <c r="BF428" i="38"/>
  <c r="BG428" i="38"/>
  <c r="AR435" i="38"/>
  <c r="AS435" i="38"/>
  <c r="AM438" i="38"/>
  <c r="AL438" i="38"/>
  <c r="AZ431" i="38"/>
  <c r="BA431" i="38"/>
  <c r="K452" i="38"/>
  <c r="J452" i="38"/>
  <c r="Z444" i="38"/>
  <c r="AA444" i="38"/>
  <c r="CD416" i="38"/>
  <c r="CE416" i="38"/>
  <c r="AQ436" i="38"/>
  <c r="AP436" i="38"/>
  <c r="AT434" i="38"/>
  <c r="AU434" i="38"/>
  <c r="BN424" i="38"/>
  <c r="BO424" i="38"/>
  <c r="CF415" i="38"/>
  <c r="CG415" i="38"/>
  <c r="AH440" i="38"/>
  <c r="AI440" i="38"/>
  <c r="BD429" i="38"/>
  <c r="BE429" i="38"/>
  <c r="AJ439" i="38"/>
  <c r="AK439" i="38"/>
  <c r="AO437" i="38"/>
  <c r="AN437" i="38"/>
  <c r="CH451" i="38"/>
  <c r="K466" i="27" l="1"/>
  <c r="J465" i="27"/>
  <c r="O465" i="27"/>
  <c r="K466" i="26"/>
  <c r="O465" i="26"/>
  <c r="J465" i="26"/>
  <c r="K532" i="25"/>
  <c r="O531" i="25"/>
  <c r="J531" i="25"/>
  <c r="K474" i="5"/>
  <c r="O473" i="5"/>
  <c r="J473" i="5"/>
  <c r="AA458" i="27"/>
  <c r="AA458" i="5"/>
  <c r="AB450" i="13"/>
  <c r="AA458" i="25"/>
  <c r="AA458" i="26"/>
  <c r="AL439" i="38"/>
  <c r="AM439" i="38"/>
  <c r="BQ424" i="38"/>
  <c r="BP424" i="38"/>
  <c r="AB444" i="38"/>
  <c r="AC444" i="38"/>
  <c r="AT435" i="38"/>
  <c r="AU435" i="38"/>
  <c r="Z445" i="38"/>
  <c r="AA445" i="38"/>
  <c r="V447" i="38"/>
  <c r="W447" i="38"/>
  <c r="AG442" i="38"/>
  <c r="AF442" i="38"/>
  <c r="BZ419" i="38"/>
  <c r="CA419" i="38"/>
  <c r="M452" i="38"/>
  <c r="L452" i="38"/>
  <c r="BW421" i="38"/>
  <c r="BV421" i="38"/>
  <c r="S449" i="38"/>
  <c r="R449" i="38"/>
  <c r="BH428" i="38"/>
  <c r="BI428" i="38"/>
  <c r="BE430" i="38"/>
  <c r="BD430" i="38"/>
  <c r="H454" i="38"/>
  <c r="I454" i="38"/>
  <c r="F455" i="38"/>
  <c r="AK440" i="38"/>
  <c r="AJ440" i="38"/>
  <c r="BC431" i="38"/>
  <c r="BB431" i="38"/>
  <c r="O451" i="38"/>
  <c r="N451" i="38"/>
  <c r="Z461" i="25"/>
  <c r="Z461" i="5"/>
  <c r="E455" i="38"/>
  <c r="Z461" i="27"/>
  <c r="AA453" i="13"/>
  <c r="Z461" i="26"/>
  <c r="X446" i="38"/>
  <c r="Y446" i="38"/>
  <c r="AE443" i="38"/>
  <c r="AD443" i="38"/>
  <c r="AY433" i="38"/>
  <c r="AX433" i="38"/>
  <c r="P450" i="38"/>
  <c r="Q450" i="38"/>
  <c r="BG429" i="38"/>
  <c r="BF429" i="38"/>
  <c r="BO425" i="38"/>
  <c r="BN425" i="38"/>
  <c r="U448" i="38"/>
  <c r="T448" i="38"/>
  <c r="AQ437" i="38"/>
  <c r="AP437" i="38"/>
  <c r="AO438" i="38"/>
  <c r="AN438" i="38"/>
  <c r="BY420" i="38"/>
  <c r="BX420" i="38"/>
  <c r="BS423" i="38"/>
  <c r="BR423" i="38"/>
  <c r="CC418" i="38"/>
  <c r="CB418" i="38"/>
  <c r="CF416" i="38"/>
  <c r="CG416" i="38"/>
  <c r="BT422" i="38"/>
  <c r="BU422" i="38"/>
  <c r="BA432" i="38"/>
  <c r="AZ432" i="38"/>
  <c r="BL426" i="38"/>
  <c r="BM426" i="38"/>
  <c r="AV434" i="38"/>
  <c r="AW434" i="38"/>
  <c r="J453" i="38"/>
  <c r="K453" i="38"/>
  <c r="AR436" i="38"/>
  <c r="AS436" i="38"/>
  <c r="AI441" i="38"/>
  <c r="AH441" i="38"/>
  <c r="BK427" i="38"/>
  <c r="BJ427" i="38"/>
  <c r="CE417" i="38"/>
  <c r="CD417" i="38"/>
  <c r="CH452" i="38"/>
  <c r="O466" i="27" l="1"/>
  <c r="K467" i="27"/>
  <c r="J466" i="27"/>
  <c r="J466" i="26"/>
  <c r="O466" i="26"/>
  <c r="K467" i="26"/>
  <c r="K533" i="25"/>
  <c r="J532" i="25"/>
  <c r="O532" i="25"/>
  <c r="K475" i="5"/>
  <c r="O474" i="5"/>
  <c r="J474" i="5"/>
  <c r="AB451" i="13"/>
  <c r="AA459" i="26"/>
  <c r="AA459" i="5"/>
  <c r="AA459" i="25"/>
  <c r="AA459" i="27"/>
  <c r="AO439" i="38"/>
  <c r="AN439" i="38"/>
  <c r="V448" i="38"/>
  <c r="W448" i="38"/>
  <c r="AY434" i="38"/>
  <c r="AX434" i="38"/>
  <c r="Z446" i="38"/>
  <c r="AA446" i="38"/>
  <c r="Q451" i="38"/>
  <c r="P451" i="38"/>
  <c r="J454" i="38"/>
  <c r="K454" i="38"/>
  <c r="Y447" i="38"/>
  <c r="X447" i="38"/>
  <c r="AK441" i="38"/>
  <c r="AJ441" i="38"/>
  <c r="CE418" i="38"/>
  <c r="CD418" i="38"/>
  <c r="AR437" i="38"/>
  <c r="AS437" i="38"/>
  <c r="BG430" i="38"/>
  <c r="BF430" i="38"/>
  <c r="N452" i="38"/>
  <c r="O452" i="38"/>
  <c r="AU436" i="38"/>
  <c r="AT436" i="38"/>
  <c r="Z462" i="5"/>
  <c r="Z462" i="27"/>
  <c r="E456" i="38"/>
  <c r="Z462" i="26"/>
  <c r="Z462" i="25"/>
  <c r="AA454" i="13"/>
  <c r="AL440" i="38"/>
  <c r="AM440" i="38"/>
  <c r="BJ428" i="38"/>
  <c r="BK428" i="38"/>
  <c r="CB419" i="38"/>
  <c r="CC419" i="38"/>
  <c r="AV435" i="38"/>
  <c r="AW435" i="38"/>
  <c r="BO426" i="38"/>
  <c r="BN426" i="38"/>
  <c r="BE431" i="38"/>
  <c r="BD431" i="38"/>
  <c r="BC432" i="38"/>
  <c r="BB432" i="38"/>
  <c r="CG417" i="38"/>
  <c r="CF417" i="38"/>
  <c r="BZ420" i="38"/>
  <c r="CA420" i="38"/>
  <c r="BQ425" i="38"/>
  <c r="BP425" i="38"/>
  <c r="AG443" i="38"/>
  <c r="AF443" i="38"/>
  <c r="U449" i="38"/>
  <c r="T449" i="38"/>
  <c r="AI442" i="38"/>
  <c r="AH442" i="38"/>
  <c r="BT423" i="38"/>
  <c r="BU423" i="38"/>
  <c r="L453" i="38"/>
  <c r="M453" i="38"/>
  <c r="BV422" i="38"/>
  <c r="BW422" i="38"/>
  <c r="H455" i="38"/>
  <c r="I455" i="38"/>
  <c r="F456" i="38"/>
  <c r="AE444" i="38"/>
  <c r="AD444" i="38"/>
  <c r="S450" i="38"/>
  <c r="R450" i="38"/>
  <c r="AB445" i="38"/>
  <c r="AC445" i="38"/>
  <c r="BA433" i="38"/>
  <c r="AZ433" i="38"/>
  <c r="BM427" i="38"/>
  <c r="BL427" i="38"/>
  <c r="AQ438" i="38"/>
  <c r="AP438" i="38"/>
  <c r="BI429" i="38"/>
  <c r="BH429" i="38"/>
  <c r="BY421" i="38"/>
  <c r="BX421" i="38"/>
  <c r="BR424" i="38"/>
  <c r="BS424" i="38"/>
  <c r="CH453" i="38"/>
  <c r="O467" i="27" l="1"/>
  <c r="J467" i="27"/>
  <c r="K468" i="27"/>
  <c r="O467" i="26"/>
  <c r="K468" i="26"/>
  <c r="J467" i="26"/>
  <c r="K476" i="5"/>
  <c r="O475" i="5"/>
  <c r="J475" i="5"/>
  <c r="K534" i="25"/>
  <c r="O533" i="25"/>
  <c r="J533" i="25"/>
  <c r="AA460" i="25"/>
  <c r="AA460" i="27"/>
  <c r="AA460" i="5"/>
  <c r="AA460" i="26"/>
  <c r="AB452" i="13"/>
  <c r="AF444" i="38"/>
  <c r="AG444" i="38"/>
  <c r="AR438" i="38"/>
  <c r="AS438" i="38"/>
  <c r="U450" i="38"/>
  <c r="T450" i="38"/>
  <c r="BY422" i="38"/>
  <c r="BX422" i="38"/>
  <c r="AX435" i="38"/>
  <c r="AY435" i="38"/>
  <c r="AL441" i="38"/>
  <c r="AM441" i="38"/>
  <c r="AI443" i="38"/>
  <c r="AH443" i="38"/>
  <c r="BE432" i="38"/>
  <c r="BD432" i="38"/>
  <c r="P452" i="38"/>
  <c r="Q452" i="38"/>
  <c r="AB446" i="38"/>
  <c r="AC446" i="38"/>
  <c r="CD419" i="38"/>
  <c r="CE419" i="38"/>
  <c r="BA434" i="38"/>
  <c r="AZ434" i="38"/>
  <c r="Z463" i="5"/>
  <c r="Z463" i="27"/>
  <c r="AA455" i="13"/>
  <c r="E457" i="38"/>
  <c r="Z463" i="26"/>
  <c r="Z463" i="25"/>
  <c r="BC433" i="38"/>
  <c r="BB433" i="38"/>
  <c r="F457" i="38"/>
  <c r="H456" i="38"/>
  <c r="I456" i="38"/>
  <c r="BW423" i="38"/>
  <c r="BV423" i="38"/>
  <c r="BM428" i="38"/>
  <c r="BL428" i="38"/>
  <c r="BN427" i="38"/>
  <c r="BO427" i="38"/>
  <c r="AA447" i="38"/>
  <c r="Z447" i="38"/>
  <c r="BF431" i="38"/>
  <c r="BG431" i="38"/>
  <c r="AK442" i="38"/>
  <c r="AJ442" i="38"/>
  <c r="BQ426" i="38"/>
  <c r="BP426" i="38"/>
  <c r="AT437" i="38"/>
  <c r="AU437" i="38"/>
  <c r="M454" i="38"/>
  <c r="L454" i="38"/>
  <c r="X448" i="38"/>
  <c r="Y448" i="38"/>
  <c r="N453" i="38"/>
  <c r="O453" i="38"/>
  <c r="BI430" i="38"/>
  <c r="BH430" i="38"/>
  <c r="BT424" i="38"/>
  <c r="BU424" i="38"/>
  <c r="BK429" i="38"/>
  <c r="BJ429" i="38"/>
  <c r="J455" i="38"/>
  <c r="K455" i="38"/>
  <c r="CB420" i="38"/>
  <c r="CC420" i="38"/>
  <c r="AN440" i="38"/>
  <c r="AO440" i="38"/>
  <c r="AW436" i="38"/>
  <c r="AV436" i="38"/>
  <c r="CG418" i="38"/>
  <c r="CF418" i="38"/>
  <c r="R451" i="38"/>
  <c r="S451" i="38"/>
  <c r="AP439" i="38"/>
  <c r="AQ439" i="38"/>
  <c r="BR425" i="38"/>
  <c r="BS425" i="38"/>
  <c r="CA421" i="38"/>
  <c r="BZ421" i="38"/>
  <c r="AE445" i="38"/>
  <c r="AD445" i="38"/>
  <c r="V449" i="38"/>
  <c r="W449" i="38"/>
  <c r="CH454" i="38"/>
  <c r="J468" i="27" l="1"/>
  <c r="K469" i="27"/>
  <c r="O468" i="27"/>
  <c r="K469" i="26"/>
  <c r="O468" i="26"/>
  <c r="J468" i="26"/>
  <c r="K535" i="25"/>
  <c r="O534" i="25"/>
  <c r="J534" i="25"/>
  <c r="K477" i="5"/>
  <c r="J476" i="5"/>
  <c r="O476" i="5"/>
  <c r="AA461" i="26"/>
  <c r="AA461" i="25"/>
  <c r="AA461" i="27"/>
  <c r="AB453" i="13"/>
  <c r="AA461" i="5"/>
  <c r="BX423" i="38"/>
  <c r="BY423" i="38"/>
  <c r="V450" i="38"/>
  <c r="W450" i="38"/>
  <c r="AX436" i="38"/>
  <c r="AY436" i="38"/>
  <c r="BL429" i="38"/>
  <c r="BM429" i="38"/>
  <c r="AL442" i="38"/>
  <c r="AM442" i="38"/>
  <c r="BN428" i="38"/>
  <c r="BO428" i="38"/>
  <c r="BB434" i="38"/>
  <c r="BC434" i="38"/>
  <c r="BF432" i="38"/>
  <c r="BG432" i="38"/>
  <c r="CA422" i="38"/>
  <c r="BZ422" i="38"/>
  <c r="BU425" i="38"/>
  <c r="BT425" i="38"/>
  <c r="AA448" i="38"/>
  <c r="Z448" i="38"/>
  <c r="O454" i="38"/>
  <c r="N454" i="38"/>
  <c r="AS439" i="38"/>
  <c r="AR439" i="38"/>
  <c r="BI431" i="38"/>
  <c r="BH431" i="38"/>
  <c r="AG445" i="38"/>
  <c r="AF445" i="38"/>
  <c r="BJ430" i="38"/>
  <c r="BK430" i="38"/>
  <c r="AC447" i="38"/>
  <c r="AB447" i="38"/>
  <c r="Y449" i="38"/>
  <c r="X449" i="38"/>
  <c r="Z464" i="26"/>
  <c r="Z464" i="25"/>
  <c r="Z464" i="27"/>
  <c r="Z464" i="5"/>
  <c r="E458" i="38"/>
  <c r="AA456" i="13"/>
  <c r="U451" i="38"/>
  <c r="T451" i="38"/>
  <c r="CD420" i="38"/>
  <c r="CE420" i="38"/>
  <c r="AW437" i="38"/>
  <c r="AV437" i="38"/>
  <c r="K456" i="38"/>
  <c r="J456" i="38"/>
  <c r="AD446" i="38"/>
  <c r="AE446" i="38"/>
  <c r="AN441" i="38"/>
  <c r="AO441" i="38"/>
  <c r="AU438" i="38"/>
  <c r="AT438" i="38"/>
  <c r="BV424" i="38"/>
  <c r="BW424" i="38"/>
  <c r="CG419" i="38"/>
  <c r="CF419" i="38"/>
  <c r="CB421" i="38"/>
  <c r="CC421" i="38"/>
  <c r="BR426" i="38"/>
  <c r="BS426" i="38"/>
  <c r="I457" i="38"/>
  <c r="F458" i="38"/>
  <c r="H457" i="38"/>
  <c r="AK443" i="38"/>
  <c r="AJ443" i="38"/>
  <c r="AP440" i="38"/>
  <c r="AQ440" i="38"/>
  <c r="L455" i="38"/>
  <c r="M455" i="38"/>
  <c r="Q453" i="38"/>
  <c r="P453" i="38"/>
  <c r="BP427" i="38"/>
  <c r="BQ427" i="38"/>
  <c r="BD433" i="38"/>
  <c r="BE433" i="38"/>
  <c r="S452" i="38"/>
  <c r="R452" i="38"/>
  <c r="AZ435" i="38"/>
  <c r="BA435" i="38"/>
  <c r="AI444" i="38"/>
  <c r="AH444" i="38"/>
  <c r="CH455" i="38"/>
  <c r="K470" i="27" l="1"/>
  <c r="O469" i="27"/>
  <c r="J469" i="27"/>
  <c r="J469" i="26"/>
  <c r="K470" i="26"/>
  <c r="O469" i="26"/>
  <c r="K478" i="5"/>
  <c r="J477" i="5"/>
  <c r="O477" i="5"/>
  <c r="K536" i="25"/>
  <c r="J535" i="25"/>
  <c r="O535" i="25"/>
  <c r="AA462" i="5"/>
  <c r="AA462" i="25"/>
  <c r="AA462" i="26"/>
  <c r="AA462" i="27"/>
  <c r="AB454" i="13"/>
  <c r="CF420" i="38"/>
  <c r="CG420" i="38"/>
  <c r="AH445" i="38"/>
  <c r="AI445" i="38"/>
  <c r="BC435" i="38"/>
  <c r="BB435" i="38"/>
  <c r="H458" i="38"/>
  <c r="F459" i="38"/>
  <c r="I458" i="38"/>
  <c r="Q454" i="38"/>
  <c r="P454" i="38"/>
  <c r="U452" i="38"/>
  <c r="T452" i="38"/>
  <c r="BX424" i="38"/>
  <c r="BY424" i="38"/>
  <c r="BL430" i="38"/>
  <c r="BM430" i="38"/>
  <c r="BI432" i="38"/>
  <c r="BH432" i="38"/>
  <c r="BO429" i="38"/>
  <c r="BN429" i="38"/>
  <c r="BU426" i="38"/>
  <c r="BT426" i="38"/>
  <c r="AS440" i="38"/>
  <c r="AR440" i="38"/>
  <c r="Z449" i="38"/>
  <c r="AA449" i="38"/>
  <c r="BK431" i="38"/>
  <c r="BJ431" i="38"/>
  <c r="BV425" i="38"/>
  <c r="BW425" i="38"/>
  <c r="O455" i="38"/>
  <c r="N455" i="38"/>
  <c r="AC448" i="38"/>
  <c r="AB448" i="38"/>
  <c r="BA436" i="38"/>
  <c r="AZ436" i="38"/>
  <c r="AK444" i="38"/>
  <c r="AJ444" i="38"/>
  <c r="AM443" i="38"/>
  <c r="AL443" i="38"/>
  <c r="CE421" i="38"/>
  <c r="CD421" i="38"/>
  <c r="AP441" i="38"/>
  <c r="AQ441" i="38"/>
  <c r="L456" i="38"/>
  <c r="M456" i="38"/>
  <c r="BP428" i="38"/>
  <c r="BQ428" i="38"/>
  <c r="X450" i="38"/>
  <c r="Y450" i="38"/>
  <c r="AW438" i="38"/>
  <c r="AV438" i="38"/>
  <c r="V451" i="38"/>
  <c r="W451" i="38"/>
  <c r="BE434" i="38"/>
  <c r="BD434" i="38"/>
  <c r="BR427" i="38"/>
  <c r="BS427" i="38"/>
  <c r="Z465" i="25"/>
  <c r="E459" i="38"/>
  <c r="Z465" i="26"/>
  <c r="Z465" i="5"/>
  <c r="AA457" i="13"/>
  <c r="Z465" i="27"/>
  <c r="AD447" i="38"/>
  <c r="AE447" i="38"/>
  <c r="AU439" i="38"/>
  <c r="AT439" i="38"/>
  <c r="CC422" i="38"/>
  <c r="CB422" i="38"/>
  <c r="BF433" i="38"/>
  <c r="BG433" i="38"/>
  <c r="S453" i="38"/>
  <c r="R453" i="38"/>
  <c r="K457" i="38"/>
  <c r="J457" i="38"/>
  <c r="AG446" i="38"/>
  <c r="AF446" i="38"/>
  <c r="AY437" i="38"/>
  <c r="AX437" i="38"/>
  <c r="AN442" i="38"/>
  <c r="AO442" i="38"/>
  <c r="CA423" i="38"/>
  <c r="BZ423" i="38"/>
  <c r="CH456" i="38"/>
  <c r="K471" i="27" l="1"/>
  <c r="J470" i="27"/>
  <c r="O470" i="27"/>
  <c r="J470" i="26"/>
  <c r="O470" i="26"/>
  <c r="K471" i="26"/>
  <c r="K479" i="5"/>
  <c r="J478" i="5"/>
  <c r="O478" i="5"/>
  <c r="K537" i="25"/>
  <c r="J536" i="25"/>
  <c r="O536" i="25"/>
  <c r="AA463" i="27"/>
  <c r="AB455" i="13"/>
  <c r="AA463" i="25"/>
  <c r="AA463" i="5"/>
  <c r="AA463" i="26"/>
  <c r="Q455" i="38"/>
  <c r="P455" i="38"/>
  <c r="BE435" i="38"/>
  <c r="BD435" i="38"/>
  <c r="CD422" i="38"/>
  <c r="CE422" i="38"/>
  <c r="AP442" i="38"/>
  <c r="AQ442" i="38"/>
  <c r="AG447" i="38"/>
  <c r="AF447" i="38"/>
  <c r="CF421" i="38"/>
  <c r="CG421" i="38"/>
  <c r="AE448" i="38"/>
  <c r="AD448" i="38"/>
  <c r="BJ432" i="38"/>
  <c r="BK432" i="38"/>
  <c r="R454" i="38"/>
  <c r="S454" i="38"/>
  <c r="I459" i="38"/>
  <c r="H459" i="38"/>
  <c r="F460" i="38"/>
  <c r="BA437" i="38"/>
  <c r="AZ437" i="38"/>
  <c r="BU427" i="38"/>
  <c r="BT427" i="38"/>
  <c r="Z450" i="38"/>
  <c r="AA450" i="38"/>
  <c r="AB449" i="38"/>
  <c r="AC449" i="38"/>
  <c r="K458" i="38"/>
  <c r="J458" i="38"/>
  <c r="AU440" i="38"/>
  <c r="AT440" i="38"/>
  <c r="AM444" i="38"/>
  <c r="AL444" i="38"/>
  <c r="BW426" i="38"/>
  <c r="BV426" i="38"/>
  <c r="BH433" i="38"/>
  <c r="BI433" i="38"/>
  <c r="CB423" i="38"/>
  <c r="CC423" i="38"/>
  <c r="AV439" i="38"/>
  <c r="AW439" i="38"/>
  <c r="X451" i="38"/>
  <c r="Y451" i="38"/>
  <c r="N456" i="38"/>
  <c r="O456" i="38"/>
  <c r="BY425" i="38"/>
  <c r="BX425" i="38"/>
  <c r="BZ424" i="38"/>
  <c r="CA424" i="38"/>
  <c r="AJ445" i="38"/>
  <c r="AK445" i="38"/>
  <c r="AO443" i="38"/>
  <c r="AN443" i="38"/>
  <c r="AI446" i="38"/>
  <c r="AH446" i="38"/>
  <c r="BS428" i="38"/>
  <c r="BR428" i="38"/>
  <c r="BO430" i="38"/>
  <c r="BN430" i="38"/>
  <c r="L457" i="38"/>
  <c r="M457" i="38"/>
  <c r="Z466" i="5"/>
  <c r="E460" i="38"/>
  <c r="AA458" i="13"/>
  <c r="Z466" i="26"/>
  <c r="Z466" i="25"/>
  <c r="Z466" i="27"/>
  <c r="AX438" i="38"/>
  <c r="AY438" i="38"/>
  <c r="BC436" i="38"/>
  <c r="BB436" i="38"/>
  <c r="BL431" i="38"/>
  <c r="BM431" i="38"/>
  <c r="BQ429" i="38"/>
  <c r="BP429" i="38"/>
  <c r="W452" i="38"/>
  <c r="V452" i="38"/>
  <c r="BG434" i="38"/>
  <c r="BF434" i="38"/>
  <c r="T453" i="38"/>
  <c r="U453" i="38"/>
  <c r="AR441" i="38"/>
  <c r="AS441" i="38"/>
  <c r="CH457" i="38"/>
  <c r="J471" i="27" l="1"/>
  <c r="O471" i="27"/>
  <c r="K472" i="27"/>
  <c r="K472" i="26"/>
  <c r="J471" i="26"/>
  <c r="O471" i="26"/>
  <c r="K538" i="25"/>
  <c r="J537" i="25"/>
  <c r="O537" i="25"/>
  <c r="K480" i="5"/>
  <c r="J479" i="5"/>
  <c r="O479" i="5"/>
  <c r="AA464" i="5"/>
  <c r="AA464" i="27"/>
  <c r="AB456" i="13"/>
  <c r="AA464" i="25"/>
  <c r="AA464" i="26"/>
  <c r="W453" i="38"/>
  <c r="V453" i="38"/>
  <c r="BN431" i="38"/>
  <c r="BO431" i="38"/>
  <c r="BT428" i="38"/>
  <c r="BU428" i="38"/>
  <c r="CE423" i="38"/>
  <c r="CD423" i="38"/>
  <c r="BI434" i="38"/>
  <c r="BH434" i="38"/>
  <c r="BE436" i="38"/>
  <c r="BD436" i="38"/>
  <c r="Z467" i="5"/>
  <c r="AA459" i="13"/>
  <c r="Z467" i="27"/>
  <c r="Z467" i="25"/>
  <c r="Z467" i="26"/>
  <c r="E461" i="38"/>
  <c r="CC424" i="38"/>
  <c r="CB424" i="38"/>
  <c r="L458" i="38"/>
  <c r="M458" i="38"/>
  <c r="BB437" i="38"/>
  <c r="BC437" i="38"/>
  <c r="BL432" i="38"/>
  <c r="BM432" i="38"/>
  <c r="AS442" i="38"/>
  <c r="AR442" i="38"/>
  <c r="CA425" i="38"/>
  <c r="BZ425" i="38"/>
  <c r="X452" i="38"/>
  <c r="Y452" i="38"/>
  <c r="H460" i="38"/>
  <c r="I460" i="38"/>
  <c r="F461" i="38"/>
  <c r="BA438" i="38"/>
  <c r="AZ438" i="38"/>
  <c r="AQ443" i="38"/>
  <c r="AP443" i="38"/>
  <c r="AD449" i="38"/>
  <c r="AE449" i="38"/>
  <c r="J459" i="38"/>
  <c r="K459" i="38"/>
  <c r="BG435" i="38"/>
  <c r="BF435" i="38"/>
  <c r="BX426" i="38"/>
  <c r="BY426" i="38"/>
  <c r="BR429" i="38"/>
  <c r="BS429" i="38"/>
  <c r="N457" i="38"/>
  <c r="O457" i="38"/>
  <c r="P456" i="38"/>
  <c r="Q456" i="38"/>
  <c r="AN444" i="38"/>
  <c r="AO444" i="38"/>
  <c r="AK446" i="38"/>
  <c r="AJ446" i="38"/>
  <c r="AG448" i="38"/>
  <c r="AF448" i="38"/>
  <c r="AU441" i="38"/>
  <c r="AT441" i="38"/>
  <c r="BP430" i="38"/>
  <c r="BQ430" i="38"/>
  <c r="AY439" i="38"/>
  <c r="AX439" i="38"/>
  <c r="AC450" i="38"/>
  <c r="AB450" i="38"/>
  <c r="AI447" i="38"/>
  <c r="AH447" i="38"/>
  <c r="S455" i="38"/>
  <c r="R455" i="38"/>
  <c r="BK433" i="38"/>
  <c r="BJ433" i="38"/>
  <c r="CF422" i="38"/>
  <c r="CG422" i="38"/>
  <c r="AM445" i="38"/>
  <c r="AL445" i="38"/>
  <c r="Z451" i="38"/>
  <c r="AA451" i="38"/>
  <c r="AW440" i="38"/>
  <c r="AV440" i="38"/>
  <c r="BW427" i="38"/>
  <c r="BV427" i="38"/>
  <c r="T454" i="38"/>
  <c r="U454" i="38"/>
  <c r="CH458" i="38"/>
  <c r="O472" i="27" l="1"/>
  <c r="J472" i="27"/>
  <c r="K473" i="27"/>
  <c r="K473" i="26"/>
  <c r="O472" i="26"/>
  <c r="J472" i="26"/>
  <c r="K539" i="25"/>
  <c r="O538" i="25"/>
  <c r="J538" i="25"/>
  <c r="K481" i="5"/>
  <c r="O480" i="5"/>
  <c r="J480" i="5"/>
  <c r="AA465" i="5"/>
  <c r="AA465" i="25"/>
  <c r="AA465" i="27"/>
  <c r="AB457" i="13"/>
  <c r="AA465" i="26"/>
  <c r="BB438" i="38"/>
  <c r="BC438" i="38"/>
  <c r="P457" i="38"/>
  <c r="Q457" i="38"/>
  <c r="AS443" i="38"/>
  <c r="AR443" i="38"/>
  <c r="Z452" i="38"/>
  <c r="AA452" i="38"/>
  <c r="BE437" i="38"/>
  <c r="BD437" i="38"/>
  <c r="CG423" i="38"/>
  <c r="CF423" i="38"/>
  <c r="AY440" i="38"/>
  <c r="AX440" i="38"/>
  <c r="BM433" i="38"/>
  <c r="BL433" i="38"/>
  <c r="AZ439" i="38"/>
  <c r="BA439" i="38"/>
  <c r="AL446" i="38"/>
  <c r="AM446" i="38"/>
  <c r="CC425" i="38"/>
  <c r="CB425" i="38"/>
  <c r="BT429" i="38"/>
  <c r="BU429" i="38"/>
  <c r="BV428" i="38"/>
  <c r="BW428" i="38"/>
  <c r="AC451" i="38"/>
  <c r="AB451" i="38"/>
  <c r="BR430" i="38"/>
  <c r="BS430" i="38"/>
  <c r="AQ444" i="38"/>
  <c r="AP444" i="38"/>
  <c r="BZ426" i="38"/>
  <c r="CA426" i="38"/>
  <c r="H461" i="38"/>
  <c r="F462" i="38"/>
  <c r="I461" i="38"/>
  <c r="BG436" i="38"/>
  <c r="BF436" i="38"/>
  <c r="O458" i="38"/>
  <c r="N458" i="38"/>
  <c r="U455" i="38"/>
  <c r="T455" i="38"/>
  <c r="CD424" i="38"/>
  <c r="CE424" i="38"/>
  <c r="AN445" i="38"/>
  <c r="AO445" i="38"/>
  <c r="AK447" i="38"/>
  <c r="AJ447" i="38"/>
  <c r="AV441" i="38"/>
  <c r="AW441" i="38"/>
  <c r="M459" i="38"/>
  <c r="L459" i="38"/>
  <c r="Z468" i="26"/>
  <c r="Z468" i="25"/>
  <c r="E462" i="38"/>
  <c r="Z468" i="27"/>
  <c r="Z468" i="5"/>
  <c r="AA460" i="13"/>
  <c r="BP431" i="38"/>
  <c r="BQ431" i="38"/>
  <c r="BH435" i="38"/>
  <c r="BI435" i="38"/>
  <c r="AU442" i="38"/>
  <c r="AT442" i="38"/>
  <c r="W454" i="38"/>
  <c r="V454" i="38"/>
  <c r="R456" i="38"/>
  <c r="S456" i="38"/>
  <c r="J460" i="38"/>
  <c r="K460" i="38"/>
  <c r="BO432" i="38"/>
  <c r="BN432" i="38"/>
  <c r="BK434" i="38"/>
  <c r="BJ434" i="38"/>
  <c r="Y453" i="38"/>
  <c r="X453" i="38"/>
  <c r="BX427" i="38"/>
  <c r="BY427" i="38"/>
  <c r="AD450" i="38"/>
  <c r="AE450" i="38"/>
  <c r="AI448" i="38"/>
  <c r="AH448" i="38"/>
  <c r="AG449" i="38"/>
  <c r="AF449" i="38"/>
  <c r="CH459" i="38"/>
  <c r="O473" i="27" l="1"/>
  <c r="K474" i="27"/>
  <c r="J473" i="27"/>
  <c r="K474" i="26"/>
  <c r="O473" i="26"/>
  <c r="J473" i="26"/>
  <c r="K482" i="5"/>
  <c r="O481" i="5"/>
  <c r="J481" i="5"/>
  <c r="K540" i="25"/>
  <c r="O539" i="25"/>
  <c r="J539" i="25"/>
  <c r="AA466" i="26"/>
  <c r="AA466" i="5"/>
  <c r="AB458" i="13"/>
  <c r="AA466" i="27"/>
  <c r="AA466" i="25"/>
  <c r="AA453" i="38"/>
  <c r="Z453" i="38"/>
  <c r="AQ445" i="38"/>
  <c r="AP445" i="38"/>
  <c r="Z469" i="25"/>
  <c r="E463" i="38"/>
  <c r="Z469" i="5"/>
  <c r="Z469" i="27"/>
  <c r="AA461" i="13"/>
  <c r="Z469" i="26"/>
  <c r="AR444" i="38"/>
  <c r="AS444" i="38"/>
  <c r="BO433" i="38"/>
  <c r="BN433" i="38"/>
  <c r="BZ427" i="38"/>
  <c r="CA427" i="38"/>
  <c r="M460" i="38"/>
  <c r="L460" i="38"/>
  <c r="BK435" i="38"/>
  <c r="BJ435" i="38"/>
  <c r="BH436" i="38"/>
  <c r="BI436" i="38"/>
  <c r="BW429" i="38"/>
  <c r="BV429" i="38"/>
  <c r="AC452" i="38"/>
  <c r="AB452" i="38"/>
  <c r="AK448" i="38"/>
  <c r="AJ448" i="38"/>
  <c r="BM434" i="38"/>
  <c r="BL434" i="38"/>
  <c r="Y454" i="38"/>
  <c r="X454" i="38"/>
  <c r="CF424" i="38"/>
  <c r="CG424" i="38"/>
  <c r="F463" i="38"/>
  <c r="H462" i="38"/>
  <c r="I462" i="38"/>
  <c r="AD451" i="38"/>
  <c r="AE451" i="38"/>
  <c r="BA440" i="38"/>
  <c r="AZ440" i="38"/>
  <c r="T456" i="38"/>
  <c r="U456" i="38"/>
  <c r="BT430" i="38"/>
  <c r="BU430" i="38"/>
  <c r="V455" i="38"/>
  <c r="W455" i="38"/>
  <c r="K461" i="38"/>
  <c r="J461" i="38"/>
  <c r="AO446" i="38"/>
  <c r="AN446" i="38"/>
  <c r="S457" i="38"/>
  <c r="R457" i="38"/>
  <c r="AU443" i="38"/>
  <c r="AT443" i="38"/>
  <c r="BS431" i="38"/>
  <c r="BR431" i="38"/>
  <c r="BP432" i="38"/>
  <c r="BQ432" i="38"/>
  <c r="AV442" i="38"/>
  <c r="AW442" i="38"/>
  <c r="AX441" i="38"/>
  <c r="AY441" i="38"/>
  <c r="BG437" i="38"/>
  <c r="BF437" i="38"/>
  <c r="AH449" i="38"/>
  <c r="AI449" i="38"/>
  <c r="CD425" i="38"/>
  <c r="CE425" i="38"/>
  <c r="O459" i="38"/>
  <c r="N459" i="38"/>
  <c r="AG450" i="38"/>
  <c r="AF450" i="38"/>
  <c r="AM447" i="38"/>
  <c r="AL447" i="38"/>
  <c r="Q458" i="38"/>
  <c r="P458" i="38"/>
  <c r="CB426" i="38"/>
  <c r="CC426" i="38"/>
  <c r="BY428" i="38"/>
  <c r="BX428" i="38"/>
  <c r="BC439" i="38"/>
  <c r="BB439" i="38"/>
  <c r="BD438" i="38"/>
  <c r="BE438" i="38"/>
  <c r="CH460" i="38"/>
  <c r="K475" i="27" l="1"/>
  <c r="J474" i="27"/>
  <c r="O474" i="27"/>
  <c r="J474" i="26"/>
  <c r="K475" i="26"/>
  <c r="O474" i="26"/>
  <c r="K483" i="5"/>
  <c r="J482" i="5"/>
  <c r="O482" i="5"/>
  <c r="K541" i="25"/>
  <c r="O540" i="25"/>
  <c r="J540" i="25"/>
  <c r="AA467" i="27"/>
  <c r="AA467" i="25"/>
  <c r="AB459" i="13"/>
  <c r="AA467" i="5"/>
  <c r="AA467" i="26"/>
  <c r="BB440" i="38"/>
  <c r="BC440" i="38"/>
  <c r="E464" i="38"/>
  <c r="Z470" i="5"/>
  <c r="Z470" i="27"/>
  <c r="Z470" i="26"/>
  <c r="Z470" i="25"/>
  <c r="AA462" i="13"/>
  <c r="AW443" i="38"/>
  <c r="AV443" i="38"/>
  <c r="AJ449" i="38"/>
  <c r="AK449" i="38"/>
  <c r="BS432" i="38"/>
  <c r="BR432" i="38"/>
  <c r="V456" i="38"/>
  <c r="W456" i="38"/>
  <c r="CB427" i="38"/>
  <c r="CC427" i="38"/>
  <c r="BZ428" i="38"/>
  <c r="CA428" i="38"/>
  <c r="L461" i="38"/>
  <c r="M461" i="38"/>
  <c r="BQ433" i="38"/>
  <c r="BP433" i="38"/>
  <c r="BJ436" i="38"/>
  <c r="BK436" i="38"/>
  <c r="BT431" i="38"/>
  <c r="BU431" i="38"/>
  <c r="P459" i="38"/>
  <c r="Q459" i="38"/>
  <c r="Y455" i="38"/>
  <c r="X455" i="38"/>
  <c r="AU444" i="38"/>
  <c r="AT444" i="38"/>
  <c r="S458" i="38"/>
  <c r="R458" i="38"/>
  <c r="T457" i="38"/>
  <c r="U457" i="38"/>
  <c r="AD452" i="38"/>
  <c r="AE452" i="38"/>
  <c r="N460" i="38"/>
  <c r="O460" i="38"/>
  <c r="BI437" i="38"/>
  <c r="BH437" i="38"/>
  <c r="BN434" i="38"/>
  <c r="BO434" i="38"/>
  <c r="BL435" i="38"/>
  <c r="BM435" i="38"/>
  <c r="CD426" i="38"/>
  <c r="CE426" i="38"/>
  <c r="AG451" i="38"/>
  <c r="AF451" i="38"/>
  <c r="BG438" i="38"/>
  <c r="BF438" i="38"/>
  <c r="CF425" i="38"/>
  <c r="CG425" i="38"/>
  <c r="AY442" i="38"/>
  <c r="AX442" i="38"/>
  <c r="BV430" i="38"/>
  <c r="BW430" i="38"/>
  <c r="K462" i="38"/>
  <c r="J462" i="38"/>
  <c r="AB453" i="38"/>
  <c r="AC453" i="38"/>
  <c r="AI450" i="38"/>
  <c r="AH450" i="38"/>
  <c r="AL448" i="38"/>
  <c r="AM448" i="38"/>
  <c r="BA441" i="38"/>
  <c r="AZ441" i="38"/>
  <c r="AR445" i="38"/>
  <c r="AS445" i="38"/>
  <c r="BE439" i="38"/>
  <c r="BD439" i="38"/>
  <c r="AN447" i="38"/>
  <c r="AO447" i="38"/>
  <c r="AP446" i="38"/>
  <c r="AQ446" i="38"/>
  <c r="F464" i="38"/>
  <c r="I463" i="38"/>
  <c r="H463" i="38"/>
  <c r="AA454" i="38"/>
  <c r="Z454" i="38"/>
  <c r="BX429" i="38"/>
  <c r="BY429" i="38"/>
  <c r="CH461" i="38"/>
  <c r="J475" i="27" l="1"/>
  <c r="O475" i="27"/>
  <c r="K476" i="27"/>
  <c r="O475" i="26"/>
  <c r="K476" i="26"/>
  <c r="J475" i="26"/>
  <c r="K484" i="5"/>
  <c r="O483" i="5"/>
  <c r="J483" i="5"/>
  <c r="K542" i="25"/>
  <c r="O541" i="25"/>
  <c r="J541" i="25"/>
  <c r="AA468" i="25"/>
  <c r="AA468" i="27"/>
  <c r="AA468" i="5"/>
  <c r="AA468" i="26"/>
  <c r="AB460" i="13"/>
  <c r="Z455" i="38"/>
  <c r="AA455" i="38"/>
  <c r="BG439" i="38"/>
  <c r="BF439" i="38"/>
  <c r="AJ450" i="38"/>
  <c r="AK450" i="38"/>
  <c r="AZ442" i="38"/>
  <c r="BA442" i="38"/>
  <c r="AW444" i="38"/>
  <c r="AV444" i="38"/>
  <c r="K463" i="38"/>
  <c r="J463" i="38"/>
  <c r="CG426" i="38"/>
  <c r="CF426" i="38"/>
  <c r="BL436" i="38"/>
  <c r="BM436" i="38"/>
  <c r="AU445" i="38"/>
  <c r="AT445" i="38"/>
  <c r="AG452" i="38"/>
  <c r="AF452" i="38"/>
  <c r="Y456" i="38"/>
  <c r="X456" i="38"/>
  <c r="BB441" i="38"/>
  <c r="BC441" i="38"/>
  <c r="BH438" i="38"/>
  <c r="BI438" i="38"/>
  <c r="AS446" i="38"/>
  <c r="AR446" i="38"/>
  <c r="BQ434" i="38"/>
  <c r="BP434" i="38"/>
  <c r="V457" i="38"/>
  <c r="W457" i="38"/>
  <c r="S459" i="38"/>
  <c r="R459" i="38"/>
  <c r="N461" i="38"/>
  <c r="O461" i="38"/>
  <c r="AY443" i="38"/>
  <c r="AX443" i="38"/>
  <c r="Z471" i="27"/>
  <c r="AA463" i="13"/>
  <c r="Z471" i="26"/>
  <c r="Z471" i="5"/>
  <c r="E465" i="38"/>
  <c r="Z471" i="25"/>
  <c r="Q460" i="38"/>
  <c r="P460" i="38"/>
  <c r="CD427" i="38"/>
  <c r="CE427" i="38"/>
  <c r="BS433" i="38"/>
  <c r="BR433" i="38"/>
  <c r="I464" i="38"/>
  <c r="F465" i="38"/>
  <c r="H464" i="38"/>
  <c r="BN435" i="38"/>
  <c r="BO435" i="38"/>
  <c r="BZ429" i="38"/>
  <c r="CA429" i="38"/>
  <c r="AH451" i="38"/>
  <c r="AI451" i="38"/>
  <c r="BJ437" i="38"/>
  <c r="BK437" i="38"/>
  <c r="U458" i="38"/>
  <c r="T458" i="38"/>
  <c r="AD453" i="38"/>
  <c r="AE453" i="38"/>
  <c r="M462" i="38"/>
  <c r="L462" i="38"/>
  <c r="BT432" i="38"/>
  <c r="BU432" i="38"/>
  <c r="AB454" i="38"/>
  <c r="AC454" i="38"/>
  <c r="AQ447" i="38"/>
  <c r="AP447" i="38"/>
  <c r="AO448" i="38"/>
  <c r="AN448" i="38"/>
  <c r="BY430" i="38"/>
  <c r="BX430" i="38"/>
  <c r="BV431" i="38"/>
  <c r="BW431" i="38"/>
  <c r="CB428" i="38"/>
  <c r="CC428" i="38"/>
  <c r="AL449" i="38"/>
  <c r="AM449" i="38"/>
  <c r="BE440" i="38"/>
  <c r="BD440" i="38"/>
  <c r="CH462" i="38"/>
  <c r="K477" i="27" l="1"/>
  <c r="J476" i="27"/>
  <c r="O476" i="27"/>
  <c r="O476" i="26"/>
  <c r="K477" i="26"/>
  <c r="J476" i="26"/>
  <c r="K543" i="25"/>
  <c r="J542" i="25"/>
  <c r="O542" i="25"/>
  <c r="K485" i="5"/>
  <c r="J484" i="5"/>
  <c r="O484" i="5"/>
  <c r="AA469" i="25"/>
  <c r="AA469" i="5"/>
  <c r="AA469" i="27"/>
  <c r="AA469" i="26"/>
  <c r="AB461" i="13"/>
  <c r="BP435" i="38"/>
  <c r="BQ435" i="38"/>
  <c r="BO436" i="38"/>
  <c r="BN436" i="38"/>
  <c r="BW432" i="38"/>
  <c r="BV432" i="38"/>
  <c r="AO449" i="38"/>
  <c r="AN449" i="38"/>
  <c r="AJ451" i="38"/>
  <c r="AK451" i="38"/>
  <c r="CF427" i="38"/>
  <c r="CG427" i="38"/>
  <c r="Y457" i="38"/>
  <c r="X457" i="38"/>
  <c r="AG453" i="38"/>
  <c r="AF453" i="38"/>
  <c r="Z456" i="38"/>
  <c r="AA456" i="38"/>
  <c r="W458" i="38"/>
  <c r="V458" i="38"/>
  <c r="I465" i="38"/>
  <c r="H465" i="38"/>
  <c r="F466" i="38"/>
  <c r="AM450" i="38"/>
  <c r="AL450" i="38"/>
  <c r="R460" i="38"/>
  <c r="S460" i="38"/>
  <c r="CD428" i="38"/>
  <c r="CE428" i="38"/>
  <c r="J464" i="38"/>
  <c r="K464" i="38"/>
  <c r="BR434" i="38"/>
  <c r="BS434" i="38"/>
  <c r="BX431" i="38"/>
  <c r="BY431" i="38"/>
  <c r="AD454" i="38"/>
  <c r="AE454" i="38"/>
  <c r="Z472" i="26"/>
  <c r="E466" i="38"/>
  <c r="Z472" i="25"/>
  <c r="Z472" i="27"/>
  <c r="AA464" i="13"/>
  <c r="Z472" i="5"/>
  <c r="AU446" i="38"/>
  <c r="AT446" i="38"/>
  <c r="AI452" i="38"/>
  <c r="AH452" i="38"/>
  <c r="M463" i="38"/>
  <c r="L463" i="38"/>
  <c r="BI439" i="38"/>
  <c r="BH439" i="38"/>
  <c r="AR447" i="38"/>
  <c r="AS447" i="38"/>
  <c r="BC442" i="38"/>
  <c r="BB442" i="38"/>
  <c r="CC429" i="38"/>
  <c r="CB429" i="38"/>
  <c r="AZ443" i="38"/>
  <c r="BA443" i="38"/>
  <c r="BF440" i="38"/>
  <c r="BG440" i="38"/>
  <c r="CA430" i="38"/>
  <c r="BZ430" i="38"/>
  <c r="BT433" i="38"/>
  <c r="BU433" i="38"/>
  <c r="Q461" i="38"/>
  <c r="P461" i="38"/>
  <c r="BE441" i="38"/>
  <c r="BD441" i="38"/>
  <c r="BM437" i="38"/>
  <c r="BL437" i="38"/>
  <c r="T459" i="38"/>
  <c r="U459" i="38"/>
  <c r="AV445" i="38"/>
  <c r="AW445" i="38"/>
  <c r="AY444" i="38"/>
  <c r="AX444" i="38"/>
  <c r="AP448" i="38"/>
  <c r="AQ448" i="38"/>
  <c r="N462" i="38"/>
  <c r="O462" i="38"/>
  <c r="BJ438" i="38"/>
  <c r="BK438" i="38"/>
  <c r="AB455" i="38"/>
  <c r="AC455" i="38"/>
  <c r="CH463" i="38"/>
  <c r="J477" i="27" l="1"/>
  <c r="K478" i="27"/>
  <c r="O477" i="27"/>
  <c r="J477" i="26"/>
  <c r="K478" i="26"/>
  <c r="O477" i="26"/>
  <c r="K544" i="25"/>
  <c r="O543" i="25"/>
  <c r="J543" i="25"/>
  <c r="K486" i="5"/>
  <c r="J485" i="5"/>
  <c r="O485" i="5"/>
  <c r="AA470" i="26"/>
  <c r="AA470" i="25"/>
  <c r="AA470" i="27"/>
  <c r="AA470" i="5"/>
  <c r="AB462" i="13"/>
  <c r="BM438" i="38"/>
  <c r="BL438" i="38"/>
  <c r="AX445" i="38"/>
  <c r="AY445" i="38"/>
  <c r="BB443" i="38"/>
  <c r="BC443" i="38"/>
  <c r="AP449" i="38"/>
  <c r="AQ449" i="38"/>
  <c r="T460" i="38"/>
  <c r="U460" i="38"/>
  <c r="P462" i="38"/>
  <c r="Q462" i="38"/>
  <c r="CC430" i="38"/>
  <c r="CB430" i="38"/>
  <c r="AK452" i="38"/>
  <c r="AJ452" i="38"/>
  <c r="BU434" i="38"/>
  <c r="BT434" i="38"/>
  <c r="AI453" i="38"/>
  <c r="AH453" i="38"/>
  <c r="CE429" i="38"/>
  <c r="CD429" i="38"/>
  <c r="AN450" i="38"/>
  <c r="AO450" i="38"/>
  <c r="AS448" i="38"/>
  <c r="AR448" i="38"/>
  <c r="Z473" i="25"/>
  <c r="AA465" i="13"/>
  <c r="Z473" i="27"/>
  <c r="Z473" i="26"/>
  <c r="Z473" i="5"/>
  <c r="E467" i="38"/>
  <c r="H466" i="38"/>
  <c r="F467" i="38"/>
  <c r="I466" i="38"/>
  <c r="BQ436" i="38"/>
  <c r="BP436" i="38"/>
  <c r="N463" i="38"/>
  <c r="O463" i="38"/>
  <c r="W459" i="38"/>
  <c r="V459" i="38"/>
  <c r="BO437" i="38"/>
  <c r="BN437" i="38"/>
  <c r="BE442" i="38"/>
  <c r="BD442" i="38"/>
  <c r="AZ444" i="38"/>
  <c r="BA444" i="38"/>
  <c r="BG441" i="38"/>
  <c r="BF441" i="38"/>
  <c r="AV446" i="38"/>
  <c r="AW446" i="38"/>
  <c r="L464" i="38"/>
  <c r="M464" i="38"/>
  <c r="J465" i="38"/>
  <c r="K465" i="38"/>
  <c r="AA457" i="38"/>
  <c r="Z457" i="38"/>
  <c r="CA431" i="38"/>
  <c r="BZ431" i="38"/>
  <c r="BX432" i="38"/>
  <c r="BY432" i="38"/>
  <c r="AE455" i="38"/>
  <c r="AD455" i="38"/>
  <c r="BH440" i="38"/>
  <c r="BI440" i="38"/>
  <c r="AU447" i="38"/>
  <c r="AT447" i="38"/>
  <c r="BV433" i="38"/>
  <c r="BW433" i="38"/>
  <c r="AB456" i="38"/>
  <c r="AC456" i="38"/>
  <c r="R461" i="38"/>
  <c r="S461" i="38"/>
  <c r="BJ439" i="38"/>
  <c r="BK439" i="38"/>
  <c r="AF454" i="38"/>
  <c r="AG454" i="38"/>
  <c r="CF428" i="38"/>
  <c r="CG428" i="38"/>
  <c r="Y458" i="38"/>
  <c r="X458" i="38"/>
  <c r="AL451" i="38"/>
  <c r="AM451" i="38"/>
  <c r="BS435" i="38"/>
  <c r="BR435" i="38"/>
  <c r="CH464" i="38"/>
  <c r="J478" i="27" l="1"/>
  <c r="K479" i="27"/>
  <c r="O478" i="27"/>
  <c r="J478" i="26"/>
  <c r="K479" i="26"/>
  <c r="O478" i="26"/>
  <c r="K545" i="25"/>
  <c r="J544" i="25"/>
  <c r="O544" i="25"/>
  <c r="K487" i="5"/>
  <c r="J486" i="5"/>
  <c r="O486" i="5"/>
  <c r="AB463" i="13"/>
  <c r="AA471" i="25"/>
  <c r="AA471" i="5"/>
  <c r="AA471" i="27"/>
  <c r="AA471" i="26"/>
  <c r="X459" i="38"/>
  <c r="Y459" i="38"/>
  <c r="U461" i="38"/>
  <c r="T461" i="38"/>
  <c r="AN451" i="38"/>
  <c r="AO451" i="38"/>
  <c r="BM439" i="38"/>
  <c r="BL439" i="38"/>
  <c r="AX446" i="38"/>
  <c r="AY446" i="38"/>
  <c r="I467" i="38"/>
  <c r="F468" i="38"/>
  <c r="H467" i="38"/>
  <c r="S462" i="38"/>
  <c r="R462" i="38"/>
  <c r="AZ445" i="38"/>
  <c r="BA445" i="38"/>
  <c r="J466" i="38"/>
  <c r="K466" i="38"/>
  <c r="BJ440" i="38"/>
  <c r="BK440" i="38"/>
  <c r="AG455" i="38"/>
  <c r="AF455" i="38"/>
  <c r="AL452" i="38"/>
  <c r="AM452" i="38"/>
  <c r="AC457" i="38"/>
  <c r="AB457" i="38"/>
  <c r="BB444" i="38"/>
  <c r="BC444" i="38"/>
  <c r="Q463" i="38"/>
  <c r="P463" i="38"/>
  <c r="AP450" i="38"/>
  <c r="AQ450" i="38"/>
  <c r="AS449" i="38"/>
  <c r="AR449" i="38"/>
  <c r="BI441" i="38"/>
  <c r="BH441" i="38"/>
  <c r="BN438" i="38"/>
  <c r="BO438" i="38"/>
  <c r="V460" i="38"/>
  <c r="W460" i="38"/>
  <c r="AE456" i="38"/>
  <c r="AD456" i="38"/>
  <c r="L465" i="38"/>
  <c r="M465" i="38"/>
  <c r="BT435" i="38"/>
  <c r="BU435" i="38"/>
  <c r="BF442" i="38"/>
  <c r="BG442" i="38"/>
  <c r="BS436" i="38"/>
  <c r="BR436" i="38"/>
  <c r="CF429" i="38"/>
  <c r="CG429" i="38"/>
  <c r="CE430" i="38"/>
  <c r="CD430" i="38"/>
  <c r="AA458" i="38"/>
  <c r="Z458" i="38"/>
  <c r="AT448" i="38"/>
  <c r="AU448" i="38"/>
  <c r="Z474" i="5"/>
  <c r="E468" i="38"/>
  <c r="AA466" i="13"/>
  <c r="Z474" i="27"/>
  <c r="Z474" i="25"/>
  <c r="Z474" i="26"/>
  <c r="AH454" i="38"/>
  <c r="AI454" i="38"/>
  <c r="BX433" i="38"/>
  <c r="BY433" i="38"/>
  <c r="CA432" i="38"/>
  <c r="BZ432" i="38"/>
  <c r="N464" i="38"/>
  <c r="O464" i="38"/>
  <c r="BE443" i="38"/>
  <c r="BD443" i="38"/>
  <c r="BW434" i="38"/>
  <c r="BV434" i="38"/>
  <c r="AW447" i="38"/>
  <c r="AV447" i="38"/>
  <c r="CB431" i="38"/>
  <c r="CC431" i="38"/>
  <c r="BQ437" i="38"/>
  <c r="BP437" i="38"/>
  <c r="AK453" i="38"/>
  <c r="AJ453" i="38"/>
  <c r="CH465" i="38"/>
  <c r="K480" i="27" l="1"/>
  <c r="O479" i="27"/>
  <c r="J479" i="27"/>
  <c r="O479" i="26"/>
  <c r="K480" i="26"/>
  <c r="J479" i="26"/>
  <c r="K488" i="5"/>
  <c r="O487" i="5"/>
  <c r="J487" i="5"/>
  <c r="K546" i="25"/>
  <c r="O545" i="25"/>
  <c r="J545" i="25"/>
  <c r="AA472" i="26"/>
  <c r="AB464" i="13"/>
  <c r="AA472" i="25"/>
  <c r="AA472" i="5"/>
  <c r="AA472" i="27"/>
  <c r="BH442" i="38"/>
  <c r="BI442" i="38"/>
  <c r="Y460" i="38"/>
  <c r="X460" i="38"/>
  <c r="AR450" i="38"/>
  <c r="AS450" i="38"/>
  <c r="AN452" i="38"/>
  <c r="AO452" i="38"/>
  <c r="BB445" i="38"/>
  <c r="BC445" i="38"/>
  <c r="BO439" i="38"/>
  <c r="BN439" i="38"/>
  <c r="AV448" i="38"/>
  <c r="AW448" i="38"/>
  <c r="S463" i="38"/>
  <c r="R463" i="38"/>
  <c r="AH455" i="38"/>
  <c r="AI455" i="38"/>
  <c r="U462" i="38"/>
  <c r="T462" i="38"/>
  <c r="AJ454" i="38"/>
  <c r="AK454" i="38"/>
  <c r="BK441" i="38"/>
  <c r="BJ441" i="38"/>
  <c r="J467" i="38"/>
  <c r="K467" i="38"/>
  <c r="AP451" i="38"/>
  <c r="AQ451" i="38"/>
  <c r="AC458" i="38"/>
  <c r="AB458" i="38"/>
  <c r="BQ438" i="38"/>
  <c r="BP438" i="38"/>
  <c r="AY447" i="38"/>
  <c r="AX447" i="38"/>
  <c r="CF430" i="38"/>
  <c r="CG430" i="38"/>
  <c r="O465" i="38"/>
  <c r="N465" i="38"/>
  <c r="BD444" i="38"/>
  <c r="BE444" i="38"/>
  <c r="BM440" i="38"/>
  <c r="BL440" i="38"/>
  <c r="H468" i="38"/>
  <c r="F469" i="38"/>
  <c r="I468" i="38"/>
  <c r="W461" i="38"/>
  <c r="V461" i="38"/>
  <c r="AM453" i="38"/>
  <c r="AL453" i="38"/>
  <c r="BY434" i="38"/>
  <c r="BX434" i="38"/>
  <c r="Z475" i="5"/>
  <c r="AA467" i="13"/>
  <c r="Z475" i="27"/>
  <c r="Z475" i="25"/>
  <c r="Z475" i="26"/>
  <c r="E469" i="38"/>
  <c r="BT436" i="38"/>
  <c r="BU436" i="38"/>
  <c r="AG456" i="38"/>
  <c r="AF456" i="38"/>
  <c r="AT449" i="38"/>
  <c r="AU449" i="38"/>
  <c r="AE457" i="38"/>
  <c r="AD457" i="38"/>
  <c r="CD431" i="38"/>
  <c r="CE431" i="38"/>
  <c r="BV435" i="38"/>
  <c r="BW435" i="38"/>
  <c r="CB432" i="38"/>
  <c r="CC432" i="38"/>
  <c r="BZ433" i="38"/>
  <c r="CA433" i="38"/>
  <c r="M466" i="38"/>
  <c r="L466" i="38"/>
  <c r="P464" i="38"/>
  <c r="Q464" i="38"/>
  <c r="BR437" i="38"/>
  <c r="BS437" i="38"/>
  <c r="BG443" i="38"/>
  <c r="BF443" i="38"/>
  <c r="AZ446" i="38"/>
  <c r="BA446" i="38"/>
  <c r="AA459" i="38"/>
  <c r="Z459" i="38"/>
  <c r="CH466" i="38"/>
  <c r="O480" i="27" l="1"/>
  <c r="K481" i="27"/>
  <c r="J480" i="27"/>
  <c r="O480" i="26"/>
  <c r="J480" i="26"/>
  <c r="K481" i="26"/>
  <c r="K489" i="5"/>
  <c r="O488" i="5"/>
  <c r="J488" i="5"/>
  <c r="K547" i="25"/>
  <c r="J546" i="25"/>
  <c r="O546" i="25"/>
  <c r="AA473" i="25"/>
  <c r="AA473" i="27"/>
  <c r="AA473" i="5"/>
  <c r="AA473" i="26"/>
  <c r="AB465" i="13"/>
  <c r="BC446" i="38"/>
  <c r="BB446" i="38"/>
  <c r="BS438" i="38"/>
  <c r="BR438" i="38"/>
  <c r="BL441" i="38"/>
  <c r="BM441" i="38"/>
  <c r="U463" i="38"/>
  <c r="T463" i="38"/>
  <c r="BT437" i="38"/>
  <c r="BU437" i="38"/>
  <c r="CD432" i="38"/>
  <c r="CE432" i="38"/>
  <c r="AW449" i="38"/>
  <c r="AV449" i="38"/>
  <c r="Y461" i="38"/>
  <c r="X461" i="38"/>
  <c r="BF444" i="38"/>
  <c r="BG444" i="38"/>
  <c r="AP452" i="38"/>
  <c r="AQ452" i="38"/>
  <c r="AE458" i="38"/>
  <c r="AD458" i="38"/>
  <c r="R464" i="38"/>
  <c r="S464" i="38"/>
  <c r="AM454" i="38"/>
  <c r="AL454" i="38"/>
  <c r="AY448" i="38"/>
  <c r="AX448" i="38"/>
  <c r="AU450" i="38"/>
  <c r="AT450" i="38"/>
  <c r="AH456" i="38"/>
  <c r="AI456" i="38"/>
  <c r="O466" i="38"/>
  <c r="N466" i="38"/>
  <c r="H469" i="38"/>
  <c r="F470" i="38"/>
  <c r="I469" i="38"/>
  <c r="V462" i="38"/>
  <c r="W462" i="38"/>
  <c r="BQ439" i="38"/>
  <c r="BP439" i="38"/>
  <c r="Z460" i="38"/>
  <c r="AA460" i="38"/>
  <c r="BY435" i="38"/>
  <c r="BX435" i="38"/>
  <c r="AC459" i="38"/>
  <c r="AB459" i="38"/>
  <c r="CF431" i="38"/>
  <c r="CG431" i="38"/>
  <c r="BW436" i="38"/>
  <c r="BV436" i="38"/>
  <c r="BZ434" i="38"/>
  <c r="CA434" i="38"/>
  <c r="J468" i="38"/>
  <c r="K468" i="38"/>
  <c r="AR451" i="38"/>
  <c r="AS451" i="38"/>
  <c r="Q465" i="38"/>
  <c r="P465" i="38"/>
  <c r="BH443" i="38"/>
  <c r="BI443" i="38"/>
  <c r="AG457" i="38"/>
  <c r="AF457" i="38"/>
  <c r="Z476" i="27"/>
  <c r="E470" i="38"/>
  <c r="Z476" i="26"/>
  <c r="Z476" i="25"/>
  <c r="AA468" i="13"/>
  <c r="Z476" i="5"/>
  <c r="BO440" i="38"/>
  <c r="BN440" i="38"/>
  <c r="AZ447" i="38"/>
  <c r="BA447" i="38"/>
  <c r="CC433" i="38"/>
  <c r="CB433" i="38"/>
  <c r="AO453" i="38"/>
  <c r="AN453" i="38"/>
  <c r="L467" i="38"/>
  <c r="M467" i="38"/>
  <c r="AJ455" i="38"/>
  <c r="AK455" i="38"/>
  <c r="BD445" i="38"/>
  <c r="BE445" i="38"/>
  <c r="BK442" i="38"/>
  <c r="BJ442" i="38"/>
  <c r="CH467" i="38"/>
  <c r="K482" i="27" l="1"/>
  <c r="O481" i="27"/>
  <c r="J481" i="27"/>
  <c r="J481" i="26"/>
  <c r="K482" i="26"/>
  <c r="O481" i="26"/>
  <c r="K490" i="5"/>
  <c r="J489" i="5"/>
  <c r="O489" i="5"/>
  <c r="K548" i="25"/>
  <c r="J547" i="25"/>
  <c r="O547" i="25"/>
  <c r="AB466" i="13"/>
  <c r="AA474" i="5"/>
  <c r="AA474" i="25"/>
  <c r="AA474" i="27"/>
  <c r="AA474" i="26"/>
  <c r="R465" i="38"/>
  <c r="S465" i="38"/>
  <c r="BX436" i="38"/>
  <c r="BY436" i="38"/>
  <c r="K469" i="38"/>
  <c r="J469" i="38"/>
  <c r="AA461" i="38"/>
  <c r="Z461" i="38"/>
  <c r="W463" i="38"/>
  <c r="V463" i="38"/>
  <c r="AC460" i="38"/>
  <c r="AB460" i="38"/>
  <c r="Q466" i="38"/>
  <c r="P466" i="38"/>
  <c r="AN454" i="38"/>
  <c r="AO454" i="38"/>
  <c r="U464" i="38"/>
  <c r="T464" i="38"/>
  <c r="BG445" i="38"/>
  <c r="BF445" i="38"/>
  <c r="Z477" i="25"/>
  <c r="E471" i="38"/>
  <c r="Z477" i="5"/>
  <c r="AA469" i="13"/>
  <c r="Z477" i="26"/>
  <c r="Z477" i="27"/>
  <c r="AU451" i="38"/>
  <c r="AT451" i="38"/>
  <c r="BN441" i="38"/>
  <c r="BO441" i="38"/>
  <c r="AX449" i="38"/>
  <c r="AY449" i="38"/>
  <c r="BQ440" i="38"/>
  <c r="BP440" i="38"/>
  <c r="AH457" i="38"/>
  <c r="AI457" i="38"/>
  <c r="AD459" i="38"/>
  <c r="AE459" i="38"/>
  <c r="AJ456" i="38"/>
  <c r="AK456" i="38"/>
  <c r="BU438" i="38"/>
  <c r="BT438" i="38"/>
  <c r="AL455" i="38"/>
  <c r="AM455" i="38"/>
  <c r="BS439" i="38"/>
  <c r="BR439" i="38"/>
  <c r="O467" i="38"/>
  <c r="N467" i="38"/>
  <c r="BM442" i="38"/>
  <c r="BL442" i="38"/>
  <c r="AQ453" i="38"/>
  <c r="AP453" i="38"/>
  <c r="L468" i="38"/>
  <c r="M468" i="38"/>
  <c r="X462" i="38"/>
  <c r="Y462" i="38"/>
  <c r="AW450" i="38"/>
  <c r="AV450" i="38"/>
  <c r="AR452" i="38"/>
  <c r="AS452" i="38"/>
  <c r="CF432" i="38"/>
  <c r="CG432" i="38"/>
  <c r="AG458" i="38"/>
  <c r="AF458" i="38"/>
  <c r="BZ435" i="38"/>
  <c r="CA435" i="38"/>
  <c r="BD446" i="38"/>
  <c r="BE446" i="38"/>
  <c r="BC447" i="38"/>
  <c r="BB447" i="38"/>
  <c r="CE433" i="38"/>
  <c r="CD433" i="38"/>
  <c r="BJ443" i="38"/>
  <c r="BK443" i="38"/>
  <c r="CC434" i="38"/>
  <c r="CB434" i="38"/>
  <c r="I470" i="38"/>
  <c r="F471" i="38"/>
  <c r="H470" i="38"/>
  <c r="BA448" i="38"/>
  <c r="AZ448" i="38"/>
  <c r="BI444" i="38"/>
  <c r="BH444" i="38"/>
  <c r="BV437" i="38"/>
  <c r="BW437" i="38"/>
  <c r="CH468" i="38"/>
  <c r="K483" i="27" l="1"/>
  <c r="J482" i="27"/>
  <c r="O482" i="27"/>
  <c r="O482" i="26"/>
  <c r="K483" i="26"/>
  <c r="J482" i="26"/>
  <c r="K549" i="25"/>
  <c r="O548" i="25"/>
  <c r="J548" i="25"/>
  <c r="K491" i="5"/>
  <c r="O490" i="5"/>
  <c r="J490" i="5"/>
  <c r="AA475" i="25"/>
  <c r="AA475" i="5"/>
  <c r="AA475" i="26"/>
  <c r="AA475" i="27"/>
  <c r="AB467" i="13"/>
  <c r="Z462" i="38"/>
  <c r="AA462" i="38"/>
  <c r="AM456" i="38"/>
  <c r="AL456" i="38"/>
  <c r="AZ449" i="38"/>
  <c r="BA449" i="38"/>
  <c r="AB461" i="38"/>
  <c r="AC461" i="38"/>
  <c r="BC448" i="38"/>
  <c r="BB448" i="38"/>
  <c r="BM443" i="38"/>
  <c r="BL443" i="38"/>
  <c r="CC435" i="38"/>
  <c r="CB435" i="38"/>
  <c r="BT439" i="38"/>
  <c r="BU439" i="38"/>
  <c r="E472" i="38"/>
  <c r="Z478" i="5"/>
  <c r="AA470" i="13"/>
  <c r="Z478" i="26"/>
  <c r="Z478" i="25"/>
  <c r="Z478" i="27"/>
  <c r="AP454" i="38"/>
  <c r="AQ454" i="38"/>
  <c r="CF433" i="38"/>
  <c r="CG433" i="38"/>
  <c r="AG459" i="38"/>
  <c r="AF459" i="38"/>
  <c r="AR453" i="38"/>
  <c r="AS453" i="38"/>
  <c r="AV451" i="38"/>
  <c r="AW451" i="38"/>
  <c r="BP441" i="38"/>
  <c r="BQ441" i="38"/>
  <c r="K470" i="38"/>
  <c r="J470" i="38"/>
  <c r="AU452" i="38"/>
  <c r="AT452" i="38"/>
  <c r="AO455" i="38"/>
  <c r="AN455" i="38"/>
  <c r="AK457" i="38"/>
  <c r="AJ457" i="38"/>
  <c r="BI445" i="38"/>
  <c r="BH445" i="38"/>
  <c r="AE460" i="38"/>
  <c r="AD460" i="38"/>
  <c r="S466" i="38"/>
  <c r="R466" i="38"/>
  <c r="F472" i="38"/>
  <c r="I471" i="38"/>
  <c r="H471" i="38"/>
  <c r="BE447" i="38"/>
  <c r="BD447" i="38"/>
  <c r="AY450" i="38"/>
  <c r="AX450" i="38"/>
  <c r="BO442" i="38"/>
  <c r="BN442" i="38"/>
  <c r="BW438" i="38"/>
  <c r="BV438" i="38"/>
  <c r="BS440" i="38"/>
  <c r="BR440" i="38"/>
  <c r="BZ436" i="38"/>
  <c r="CA436" i="38"/>
  <c r="O468" i="38"/>
  <c r="N468" i="38"/>
  <c r="L469" i="38"/>
  <c r="M469" i="38"/>
  <c r="BX437" i="38"/>
  <c r="BY437" i="38"/>
  <c r="CE434" i="38"/>
  <c r="CD434" i="38"/>
  <c r="W464" i="38"/>
  <c r="V464" i="38"/>
  <c r="X463" i="38"/>
  <c r="Y463" i="38"/>
  <c r="BK444" i="38"/>
  <c r="BJ444" i="38"/>
  <c r="BG446" i="38"/>
  <c r="BF446" i="38"/>
  <c r="AI458" i="38"/>
  <c r="AH458" i="38"/>
  <c r="Q467" i="38"/>
  <c r="P467" i="38"/>
  <c r="U465" i="38"/>
  <c r="T465" i="38"/>
  <c r="CH469" i="38"/>
  <c r="K484" i="27" l="1"/>
  <c r="O483" i="27"/>
  <c r="J483" i="27"/>
  <c r="K484" i="26"/>
  <c r="J483" i="26"/>
  <c r="O483" i="26"/>
  <c r="K550" i="25"/>
  <c r="O549" i="25"/>
  <c r="J549" i="25"/>
  <c r="K492" i="5"/>
  <c r="J491" i="5"/>
  <c r="O491" i="5"/>
  <c r="AA476" i="5"/>
  <c r="AA476" i="26"/>
  <c r="AA476" i="25"/>
  <c r="AB468" i="13"/>
  <c r="AA476" i="27"/>
  <c r="AA463" i="38"/>
  <c r="Z463" i="38"/>
  <c r="N469" i="38"/>
  <c r="O469" i="38"/>
  <c r="AM457" i="38"/>
  <c r="AL457" i="38"/>
  <c r="AX451" i="38"/>
  <c r="AY451" i="38"/>
  <c r="AR454" i="38"/>
  <c r="AS454" i="38"/>
  <c r="AJ458" i="38"/>
  <c r="AK458" i="38"/>
  <c r="X464" i="38"/>
  <c r="Y464" i="38"/>
  <c r="P468" i="38"/>
  <c r="Q468" i="38"/>
  <c r="BP442" i="38"/>
  <c r="BQ442" i="38"/>
  <c r="I472" i="38"/>
  <c r="F473" i="38"/>
  <c r="H472" i="38"/>
  <c r="BS441" i="38"/>
  <c r="BR441" i="38"/>
  <c r="BV439" i="38"/>
  <c r="BW439" i="38"/>
  <c r="AE461" i="38"/>
  <c r="AD461" i="38"/>
  <c r="BA450" i="38"/>
  <c r="AZ450" i="38"/>
  <c r="AI459" i="38"/>
  <c r="AH459" i="38"/>
  <c r="BB449" i="38"/>
  <c r="BC449" i="38"/>
  <c r="AT453" i="38"/>
  <c r="AU453" i="38"/>
  <c r="BH446" i="38"/>
  <c r="BI446" i="38"/>
  <c r="AF460" i="38"/>
  <c r="AG460" i="38"/>
  <c r="AW452" i="38"/>
  <c r="AV452" i="38"/>
  <c r="BN443" i="38"/>
  <c r="BO443" i="38"/>
  <c r="AO456" i="38"/>
  <c r="AN456" i="38"/>
  <c r="AQ455" i="38"/>
  <c r="AP455" i="38"/>
  <c r="CF434" i="38"/>
  <c r="CG434" i="38"/>
  <c r="CB436" i="38"/>
  <c r="CC436" i="38"/>
  <c r="W465" i="38"/>
  <c r="V465" i="38"/>
  <c r="BL444" i="38"/>
  <c r="BM444" i="38"/>
  <c r="BU440" i="38"/>
  <c r="BT440" i="38"/>
  <c r="BF447" i="38"/>
  <c r="BG447" i="38"/>
  <c r="T466" i="38"/>
  <c r="U466" i="38"/>
  <c r="CA437" i="38"/>
  <c r="BZ437" i="38"/>
  <c r="BJ445" i="38"/>
  <c r="BK445" i="38"/>
  <c r="M470" i="38"/>
  <c r="L470" i="38"/>
  <c r="Z479" i="5"/>
  <c r="Z479" i="27"/>
  <c r="AA471" i="13"/>
  <c r="E473" i="38"/>
  <c r="Z479" i="26"/>
  <c r="Z479" i="25"/>
  <c r="BE448" i="38"/>
  <c r="BD448" i="38"/>
  <c r="CD435" i="38"/>
  <c r="CE435" i="38"/>
  <c r="S467" i="38"/>
  <c r="R467" i="38"/>
  <c r="BY438" i="38"/>
  <c r="BX438" i="38"/>
  <c r="K471" i="38"/>
  <c r="J471" i="38"/>
  <c r="AB462" i="38"/>
  <c r="AC462" i="38"/>
  <c r="CH470" i="38"/>
  <c r="O484" i="27" l="1"/>
  <c r="K485" i="27"/>
  <c r="J484" i="27"/>
  <c r="J484" i="26"/>
  <c r="O484" i="26"/>
  <c r="K485" i="26"/>
  <c r="K551" i="25"/>
  <c r="O550" i="25"/>
  <c r="J550" i="25"/>
  <c r="K493" i="5"/>
  <c r="O492" i="5"/>
  <c r="J492" i="5"/>
  <c r="AB469" i="13"/>
  <c r="AA477" i="5"/>
  <c r="AA477" i="26"/>
  <c r="AA477" i="27"/>
  <c r="AA477" i="25"/>
  <c r="BL445" i="38"/>
  <c r="BM445" i="38"/>
  <c r="BD449" i="38"/>
  <c r="BE449" i="38"/>
  <c r="BX439" i="38"/>
  <c r="BY439" i="38"/>
  <c r="CC437" i="38"/>
  <c r="CB437" i="38"/>
  <c r="AS455" i="38"/>
  <c r="AR455" i="38"/>
  <c r="AK459" i="38"/>
  <c r="AJ459" i="38"/>
  <c r="BT441" i="38"/>
  <c r="BU441" i="38"/>
  <c r="R468" i="38"/>
  <c r="S468" i="38"/>
  <c r="BA451" i="38"/>
  <c r="AZ451" i="38"/>
  <c r="CF435" i="38"/>
  <c r="CG435" i="38"/>
  <c r="X465" i="38"/>
  <c r="Y465" i="38"/>
  <c r="AP456" i="38"/>
  <c r="AQ456" i="38"/>
  <c r="BC450" i="38"/>
  <c r="BB450" i="38"/>
  <c r="K472" i="38"/>
  <c r="J472" i="38"/>
  <c r="AA464" i="38"/>
  <c r="Z464" i="38"/>
  <c r="BO444" i="38"/>
  <c r="BN444" i="38"/>
  <c r="AN457" i="38"/>
  <c r="AO457" i="38"/>
  <c r="BG448" i="38"/>
  <c r="BF448" i="38"/>
  <c r="W466" i="38"/>
  <c r="V466" i="38"/>
  <c r="BJ446" i="38"/>
  <c r="BK446" i="38"/>
  <c r="H473" i="38"/>
  <c r="I473" i="38"/>
  <c r="F474" i="38"/>
  <c r="T467" i="38"/>
  <c r="U467" i="38"/>
  <c r="M471" i="38"/>
  <c r="L471" i="38"/>
  <c r="N470" i="38"/>
  <c r="O470" i="38"/>
  <c r="AG461" i="38"/>
  <c r="AF461" i="38"/>
  <c r="AL458" i="38"/>
  <c r="AM458" i="38"/>
  <c r="Q469" i="38"/>
  <c r="P469" i="38"/>
  <c r="Z480" i="26"/>
  <c r="Z480" i="25"/>
  <c r="E474" i="38"/>
  <c r="Z480" i="27"/>
  <c r="Z480" i="5"/>
  <c r="AA472" i="13"/>
  <c r="AI460" i="38"/>
  <c r="AH460" i="38"/>
  <c r="AD462" i="38"/>
  <c r="AE462" i="38"/>
  <c r="CA438" i="38"/>
  <c r="BZ438" i="38"/>
  <c r="BI447" i="38"/>
  <c r="BH447" i="38"/>
  <c r="CE436" i="38"/>
  <c r="CD436" i="38"/>
  <c r="BQ443" i="38"/>
  <c r="BP443" i="38"/>
  <c r="AV453" i="38"/>
  <c r="AW453" i="38"/>
  <c r="AB463" i="38"/>
  <c r="AC463" i="38"/>
  <c r="BV440" i="38"/>
  <c r="BW440" i="38"/>
  <c r="AY452" i="38"/>
  <c r="AX452" i="38"/>
  <c r="BR442" i="38"/>
  <c r="BS442" i="38"/>
  <c r="AT454" i="38"/>
  <c r="AU454" i="38"/>
  <c r="CH471" i="38"/>
  <c r="O485" i="27" l="1"/>
  <c r="J485" i="27"/>
  <c r="K486" i="27"/>
  <c r="K486" i="26"/>
  <c r="J485" i="26"/>
  <c r="O485" i="26"/>
  <c r="K494" i="5"/>
  <c r="J493" i="5"/>
  <c r="O493" i="5"/>
  <c r="K552" i="25"/>
  <c r="J551" i="25"/>
  <c r="O551" i="25"/>
  <c r="AA478" i="26"/>
  <c r="AB470" i="13"/>
  <c r="AA478" i="5"/>
  <c r="AA478" i="25"/>
  <c r="AA478" i="27"/>
  <c r="BU442" i="38"/>
  <c r="BT442" i="38"/>
  <c r="BQ444" i="38"/>
  <c r="BP444" i="38"/>
  <c r="CE437" i="38"/>
  <c r="CD437" i="38"/>
  <c r="AZ452" i="38"/>
  <c r="BA452" i="38"/>
  <c r="BS443" i="38"/>
  <c r="BR443" i="38"/>
  <c r="Z481" i="25"/>
  <c r="E475" i="38"/>
  <c r="AA473" i="13"/>
  <c r="Z481" i="27"/>
  <c r="Z481" i="26"/>
  <c r="Z481" i="5"/>
  <c r="BL446" i="38"/>
  <c r="BM446" i="38"/>
  <c r="AS456" i="38"/>
  <c r="AR456" i="38"/>
  <c r="U468" i="38"/>
  <c r="T468" i="38"/>
  <c r="AI461" i="38"/>
  <c r="AH461" i="38"/>
  <c r="CG436" i="38"/>
  <c r="CF436" i="38"/>
  <c r="P470" i="38"/>
  <c r="Q470" i="38"/>
  <c r="Z465" i="38"/>
  <c r="AA465" i="38"/>
  <c r="BW441" i="38"/>
  <c r="BV441" i="38"/>
  <c r="BZ439" i="38"/>
  <c r="CA439" i="38"/>
  <c r="R469" i="38"/>
  <c r="S469" i="38"/>
  <c r="N471" i="38"/>
  <c r="O471" i="38"/>
  <c r="W467" i="38"/>
  <c r="V467" i="38"/>
  <c r="BI448" i="38"/>
  <c r="BH448" i="38"/>
  <c r="M472" i="38"/>
  <c r="L472" i="38"/>
  <c r="AM459" i="38"/>
  <c r="AL459" i="38"/>
  <c r="AC464" i="38"/>
  <c r="AB464" i="38"/>
  <c r="AK460" i="38"/>
  <c r="AJ460" i="38"/>
  <c r="BY440" i="38"/>
  <c r="BX440" i="38"/>
  <c r="BK447" i="38"/>
  <c r="BJ447" i="38"/>
  <c r="H474" i="38"/>
  <c r="I474" i="38"/>
  <c r="F475" i="38"/>
  <c r="BF449" i="38"/>
  <c r="BG449" i="38"/>
  <c r="AX453" i="38"/>
  <c r="AY453" i="38"/>
  <c r="AG462" i="38"/>
  <c r="AF462" i="38"/>
  <c r="Y466" i="38"/>
  <c r="X466" i="38"/>
  <c r="AW454" i="38"/>
  <c r="AV454" i="38"/>
  <c r="AD463" i="38"/>
  <c r="AE463" i="38"/>
  <c r="BD450" i="38"/>
  <c r="BE450" i="38"/>
  <c r="BB451" i="38"/>
  <c r="BC451" i="38"/>
  <c r="AT455" i="38"/>
  <c r="AU455" i="38"/>
  <c r="CB438" i="38"/>
  <c r="CC438" i="38"/>
  <c r="AN458" i="38"/>
  <c r="AO458" i="38"/>
  <c r="J473" i="38"/>
  <c r="K473" i="38"/>
  <c r="AQ457" i="38"/>
  <c r="AP457" i="38"/>
  <c r="BN445" i="38"/>
  <c r="BO445" i="38"/>
  <c r="CH472" i="38"/>
  <c r="K487" i="27" l="1"/>
  <c r="O486" i="27"/>
  <c r="J486" i="27"/>
  <c r="J486" i="26"/>
  <c r="O486" i="26"/>
  <c r="K487" i="26"/>
  <c r="K553" i="25"/>
  <c r="J552" i="25"/>
  <c r="O552" i="25"/>
  <c r="K495" i="5"/>
  <c r="J494" i="5"/>
  <c r="O494" i="5"/>
  <c r="AA479" i="26"/>
  <c r="AA479" i="25"/>
  <c r="AB471" i="13"/>
  <c r="AA479" i="5"/>
  <c r="AA479" i="27"/>
  <c r="AI462" i="38"/>
  <c r="AH462" i="38"/>
  <c r="BF450" i="38"/>
  <c r="BG450" i="38"/>
  <c r="BL447" i="38"/>
  <c r="BM447" i="38"/>
  <c r="AO459" i="38"/>
  <c r="AN459" i="38"/>
  <c r="W468" i="38"/>
  <c r="V468" i="38"/>
  <c r="BB452" i="38"/>
  <c r="BC452" i="38"/>
  <c r="J474" i="38"/>
  <c r="K474" i="38"/>
  <c r="AG463" i="38"/>
  <c r="AF463" i="38"/>
  <c r="AZ453" i="38"/>
  <c r="BA453" i="38"/>
  <c r="CA440" i="38"/>
  <c r="BZ440" i="38"/>
  <c r="O472" i="38"/>
  <c r="N472" i="38"/>
  <c r="AT456" i="38"/>
  <c r="AU456" i="38"/>
  <c r="AX454" i="38"/>
  <c r="AY454" i="38"/>
  <c r="U469" i="38"/>
  <c r="T469" i="38"/>
  <c r="S470" i="38"/>
  <c r="R470" i="38"/>
  <c r="E476" i="38"/>
  <c r="Z482" i="5"/>
  <c r="AA474" i="13"/>
  <c r="Z482" i="25"/>
  <c r="Z482" i="27"/>
  <c r="Z482" i="26"/>
  <c r="BR444" i="38"/>
  <c r="BS444" i="38"/>
  <c r="CF437" i="38"/>
  <c r="CG437" i="38"/>
  <c r="CE438" i="38"/>
  <c r="CD438" i="38"/>
  <c r="AP458" i="38"/>
  <c r="AQ458" i="38"/>
  <c r="AW455" i="38"/>
  <c r="AV455" i="38"/>
  <c r="BH449" i="38"/>
  <c r="BI449" i="38"/>
  <c r="AM460" i="38"/>
  <c r="AL460" i="38"/>
  <c r="BJ448" i="38"/>
  <c r="BK448" i="38"/>
  <c r="AC465" i="38"/>
  <c r="AB465" i="38"/>
  <c r="BP445" i="38"/>
  <c r="BQ445" i="38"/>
  <c r="AA466" i="38"/>
  <c r="Z466" i="38"/>
  <c r="I475" i="38"/>
  <c r="F476" i="38"/>
  <c r="H475" i="38"/>
  <c r="CC439" i="38"/>
  <c r="CB439" i="38"/>
  <c r="BO446" i="38"/>
  <c r="BN446" i="38"/>
  <c r="BU443" i="38"/>
  <c r="BT443" i="38"/>
  <c r="BV442" i="38"/>
  <c r="BW442" i="38"/>
  <c r="L473" i="38"/>
  <c r="M473" i="38"/>
  <c r="Q471" i="38"/>
  <c r="P471" i="38"/>
  <c r="AR457" i="38"/>
  <c r="AS457" i="38"/>
  <c r="BE451" i="38"/>
  <c r="BD451" i="38"/>
  <c r="AE464" i="38"/>
  <c r="AD464" i="38"/>
  <c r="Y467" i="38"/>
  <c r="X467" i="38"/>
  <c r="BX441" i="38"/>
  <c r="BY441" i="38"/>
  <c r="AJ461" i="38"/>
  <c r="AK461" i="38"/>
  <c r="CH473" i="38"/>
  <c r="O487" i="27" l="1"/>
  <c r="K488" i="27"/>
  <c r="J487" i="27"/>
  <c r="J487" i="26"/>
  <c r="K488" i="26"/>
  <c r="O487" i="26"/>
  <c r="K496" i="5"/>
  <c r="J495" i="5"/>
  <c r="O495" i="5"/>
  <c r="K554" i="25"/>
  <c r="J553" i="25"/>
  <c r="O553" i="25"/>
  <c r="AA480" i="27"/>
  <c r="AA480" i="26"/>
  <c r="AB472" i="13"/>
  <c r="AA480" i="5"/>
  <c r="AA480" i="25"/>
  <c r="AT457" i="38"/>
  <c r="AU457" i="38"/>
  <c r="AB466" i="38"/>
  <c r="AC466" i="38"/>
  <c r="AN460" i="38"/>
  <c r="AO460" i="38"/>
  <c r="CF438" i="38"/>
  <c r="CG438" i="38"/>
  <c r="BE452" i="38"/>
  <c r="BD452" i="38"/>
  <c r="AQ459" i="38"/>
  <c r="AP459" i="38"/>
  <c r="Z467" i="38"/>
  <c r="AA467" i="38"/>
  <c r="R471" i="38"/>
  <c r="S471" i="38"/>
  <c r="BQ446" i="38"/>
  <c r="BP446" i="38"/>
  <c r="AG464" i="38"/>
  <c r="AF464" i="38"/>
  <c r="BR445" i="38"/>
  <c r="BS445" i="38"/>
  <c r="BJ449" i="38"/>
  <c r="BK449" i="38"/>
  <c r="AI463" i="38"/>
  <c r="AH463" i="38"/>
  <c r="BO447" i="38"/>
  <c r="BN447" i="38"/>
  <c r="AD465" i="38"/>
  <c r="AE465" i="38"/>
  <c r="AX455" i="38"/>
  <c r="AY455" i="38"/>
  <c r="Z483" i="5"/>
  <c r="AA475" i="13"/>
  <c r="Z483" i="27"/>
  <c r="Z483" i="25"/>
  <c r="E477" i="38"/>
  <c r="Z483" i="26"/>
  <c r="AV456" i="38"/>
  <c r="AW456" i="38"/>
  <c r="BZ441" i="38"/>
  <c r="CA441" i="38"/>
  <c r="BC453" i="38"/>
  <c r="BB453" i="38"/>
  <c r="O473" i="38"/>
  <c r="N473" i="38"/>
  <c r="BF451" i="38"/>
  <c r="BG451" i="38"/>
  <c r="K475" i="38"/>
  <c r="J475" i="38"/>
  <c r="BU444" i="38"/>
  <c r="BT444" i="38"/>
  <c r="U470" i="38"/>
  <c r="T470" i="38"/>
  <c r="Q472" i="38"/>
  <c r="P472" i="38"/>
  <c r="BH450" i="38"/>
  <c r="BI450" i="38"/>
  <c r="AZ454" i="38"/>
  <c r="BA454" i="38"/>
  <c r="CE439" i="38"/>
  <c r="CD439" i="38"/>
  <c r="AM461" i="38"/>
  <c r="AL461" i="38"/>
  <c r="BY442" i="38"/>
  <c r="BX442" i="38"/>
  <c r="F477" i="38"/>
  <c r="H476" i="38"/>
  <c r="I476" i="38"/>
  <c r="M474" i="38"/>
  <c r="L474" i="38"/>
  <c r="Y468" i="38"/>
  <c r="X468" i="38"/>
  <c r="AK462" i="38"/>
  <c r="AJ462" i="38"/>
  <c r="BV443" i="38"/>
  <c r="BW443" i="38"/>
  <c r="BM448" i="38"/>
  <c r="BL448" i="38"/>
  <c r="AR458" i="38"/>
  <c r="AS458" i="38"/>
  <c r="W469" i="38"/>
  <c r="V469" i="38"/>
  <c r="CB440" i="38"/>
  <c r="CC440" i="38"/>
  <c r="CH474" i="38"/>
  <c r="K489" i="27" l="1"/>
  <c r="J488" i="27"/>
  <c r="O488" i="27"/>
  <c r="J488" i="26"/>
  <c r="K489" i="26"/>
  <c r="O488" i="26"/>
  <c r="K555" i="25"/>
  <c r="J554" i="25"/>
  <c r="O554" i="25"/>
  <c r="K497" i="5"/>
  <c r="J496" i="5"/>
  <c r="O496" i="5"/>
  <c r="AA481" i="26"/>
  <c r="AA481" i="27"/>
  <c r="AA481" i="5"/>
  <c r="AB473" i="13"/>
  <c r="AA481" i="25"/>
  <c r="BZ442" i="38"/>
  <c r="CA442" i="38"/>
  <c r="L475" i="38"/>
  <c r="M475" i="38"/>
  <c r="Z468" i="38"/>
  <c r="AA468" i="38"/>
  <c r="BJ450" i="38"/>
  <c r="BK450" i="38"/>
  <c r="CC441" i="38"/>
  <c r="CB441" i="38"/>
  <c r="AJ463" i="38"/>
  <c r="AK463" i="38"/>
  <c r="T471" i="38"/>
  <c r="U471" i="38"/>
  <c r="AT458" i="38"/>
  <c r="AU458" i="38"/>
  <c r="BH451" i="38"/>
  <c r="BI451" i="38"/>
  <c r="AY456" i="38"/>
  <c r="AX456" i="38"/>
  <c r="AC467" i="38"/>
  <c r="AB467" i="38"/>
  <c r="AQ460" i="38"/>
  <c r="AP460" i="38"/>
  <c r="AN461" i="38"/>
  <c r="AO461" i="38"/>
  <c r="BN448" i="38"/>
  <c r="BO448" i="38"/>
  <c r="CG439" i="38"/>
  <c r="CF439" i="38"/>
  <c r="V470" i="38"/>
  <c r="W470" i="38"/>
  <c r="P473" i="38"/>
  <c r="Q473" i="38"/>
  <c r="BA455" i="38"/>
  <c r="AZ455" i="38"/>
  <c r="BM449" i="38"/>
  <c r="BL449" i="38"/>
  <c r="AS459" i="38"/>
  <c r="AR459" i="38"/>
  <c r="N474" i="38"/>
  <c r="O474" i="38"/>
  <c r="AE466" i="38"/>
  <c r="AD466" i="38"/>
  <c r="CD440" i="38"/>
  <c r="CE440" i="38"/>
  <c r="BY443" i="38"/>
  <c r="BX443" i="38"/>
  <c r="K476" i="38"/>
  <c r="J476" i="38"/>
  <c r="BV444" i="38"/>
  <c r="BW444" i="38"/>
  <c r="BE453" i="38"/>
  <c r="BD453" i="38"/>
  <c r="Z484" i="27"/>
  <c r="Z484" i="26"/>
  <c r="E478" i="38"/>
  <c r="Z484" i="25"/>
  <c r="AA476" i="13"/>
  <c r="Z484" i="5"/>
  <c r="AG465" i="38"/>
  <c r="AF465" i="38"/>
  <c r="BU445" i="38"/>
  <c r="BT445" i="38"/>
  <c r="BS446" i="38"/>
  <c r="BR446" i="38"/>
  <c r="BF452" i="38"/>
  <c r="BG452" i="38"/>
  <c r="R472" i="38"/>
  <c r="S472" i="38"/>
  <c r="Y469" i="38"/>
  <c r="X469" i="38"/>
  <c r="AM462" i="38"/>
  <c r="AL462" i="38"/>
  <c r="H477" i="38"/>
  <c r="I477" i="38"/>
  <c r="F478" i="38"/>
  <c r="BB454" i="38"/>
  <c r="BC454" i="38"/>
  <c r="BP447" i="38"/>
  <c r="BQ447" i="38"/>
  <c r="AH464" i="38"/>
  <c r="AI464" i="38"/>
  <c r="AW457" i="38"/>
  <c r="AV457" i="38"/>
  <c r="CH475" i="38"/>
  <c r="O489" i="27" l="1"/>
  <c r="J489" i="27"/>
  <c r="K490" i="27"/>
  <c r="O489" i="26"/>
  <c r="K490" i="26"/>
  <c r="J489" i="26"/>
  <c r="K556" i="25"/>
  <c r="O555" i="25"/>
  <c r="J555" i="25"/>
  <c r="K498" i="5"/>
  <c r="O497" i="5"/>
  <c r="J497" i="5"/>
  <c r="AA482" i="26"/>
  <c r="AB474" i="13"/>
  <c r="AA482" i="27"/>
  <c r="AA482" i="25"/>
  <c r="AA482" i="5"/>
  <c r="AO462" i="38"/>
  <c r="AN462" i="38"/>
  <c r="BT446" i="38"/>
  <c r="BU446" i="38"/>
  <c r="BY444" i="38"/>
  <c r="BX444" i="38"/>
  <c r="AU459" i="38"/>
  <c r="AT459" i="38"/>
  <c r="AR460" i="38"/>
  <c r="AS460" i="38"/>
  <c r="M476" i="38"/>
  <c r="L476" i="38"/>
  <c r="Y470" i="38"/>
  <c r="X470" i="38"/>
  <c r="AV458" i="38"/>
  <c r="AW458" i="38"/>
  <c r="BL450" i="38"/>
  <c r="BM450" i="38"/>
  <c r="AE467" i="38"/>
  <c r="AD467" i="38"/>
  <c r="CA443" i="38"/>
  <c r="BZ443" i="38"/>
  <c r="V471" i="38"/>
  <c r="W471" i="38"/>
  <c r="AC468" i="38"/>
  <c r="AB468" i="38"/>
  <c r="BR447" i="38"/>
  <c r="BS447" i="38"/>
  <c r="Z485" i="25"/>
  <c r="Z485" i="26"/>
  <c r="E479" i="38"/>
  <c r="AA477" i="13"/>
  <c r="Z485" i="5"/>
  <c r="Z485" i="27"/>
  <c r="BO449" i="38"/>
  <c r="BN449" i="38"/>
  <c r="BC455" i="38"/>
  <c r="BB455" i="38"/>
  <c r="AZ456" i="38"/>
  <c r="BA456" i="38"/>
  <c r="AK464" i="38"/>
  <c r="AJ464" i="38"/>
  <c r="BV445" i="38"/>
  <c r="BW445" i="38"/>
  <c r="BE454" i="38"/>
  <c r="BD454" i="38"/>
  <c r="AH465" i="38"/>
  <c r="AI465" i="38"/>
  <c r="AY457" i="38"/>
  <c r="AX457" i="38"/>
  <c r="F479" i="38"/>
  <c r="I478" i="38"/>
  <c r="H478" i="38"/>
  <c r="U472" i="38"/>
  <c r="T472" i="38"/>
  <c r="BF453" i="38"/>
  <c r="BG453" i="38"/>
  <c r="BQ448" i="38"/>
  <c r="BP448" i="38"/>
  <c r="AM463" i="38"/>
  <c r="AL463" i="38"/>
  <c r="O475" i="38"/>
  <c r="N475" i="38"/>
  <c r="CF440" i="38"/>
  <c r="CG440" i="38"/>
  <c r="CE441" i="38"/>
  <c r="CD441" i="38"/>
  <c r="AA469" i="38"/>
  <c r="Z469" i="38"/>
  <c r="J477" i="38"/>
  <c r="K477" i="38"/>
  <c r="BH452" i="38"/>
  <c r="BI452" i="38"/>
  <c r="AF466" i="38"/>
  <c r="AG466" i="38"/>
  <c r="Q474" i="38"/>
  <c r="P474" i="38"/>
  <c r="R473" i="38"/>
  <c r="S473" i="38"/>
  <c r="AQ461" i="38"/>
  <c r="AP461" i="38"/>
  <c r="BK451" i="38"/>
  <c r="BJ451" i="38"/>
  <c r="CC442" i="38"/>
  <c r="CB442" i="38"/>
  <c r="CH476" i="38"/>
  <c r="O490" i="27" l="1"/>
  <c r="J490" i="27"/>
  <c r="K491" i="27"/>
  <c r="J490" i="26"/>
  <c r="K491" i="26"/>
  <c r="O490" i="26"/>
  <c r="K499" i="5"/>
  <c r="O498" i="5"/>
  <c r="J498" i="5"/>
  <c r="K557" i="25"/>
  <c r="O556" i="25"/>
  <c r="J556" i="25"/>
  <c r="AA483" i="5"/>
  <c r="AA483" i="25"/>
  <c r="AB475" i="13"/>
  <c r="AA483" i="26"/>
  <c r="AA483" i="27"/>
  <c r="AH466" i="38"/>
  <c r="AI466" i="38"/>
  <c r="V472" i="38"/>
  <c r="W472" i="38"/>
  <c r="AK465" i="38"/>
  <c r="AJ465" i="38"/>
  <c r="BB456" i="38"/>
  <c r="BC456" i="38"/>
  <c r="Z486" i="5"/>
  <c r="Z486" i="27"/>
  <c r="Z486" i="26"/>
  <c r="Z486" i="25"/>
  <c r="AA478" i="13"/>
  <c r="E480" i="38"/>
  <c r="AW459" i="38"/>
  <c r="AV459" i="38"/>
  <c r="AR461" i="38"/>
  <c r="AS461" i="38"/>
  <c r="M477" i="38"/>
  <c r="L477" i="38"/>
  <c r="BG454" i="38"/>
  <c r="BF454" i="38"/>
  <c r="BD455" i="38"/>
  <c r="BE455" i="38"/>
  <c r="Y471" i="38"/>
  <c r="X471" i="38"/>
  <c r="AX458" i="38"/>
  <c r="AY458" i="38"/>
  <c r="BQ449" i="38"/>
  <c r="BP449" i="38"/>
  <c r="Q475" i="38"/>
  <c r="P475" i="38"/>
  <c r="AN463" i="38"/>
  <c r="AO463" i="38"/>
  <c r="CB443" i="38"/>
  <c r="CC443" i="38"/>
  <c r="CF441" i="38"/>
  <c r="CG441" i="38"/>
  <c r="BS448" i="38"/>
  <c r="BR448" i="38"/>
  <c r="H479" i="38"/>
  <c r="I479" i="38"/>
  <c r="F480" i="38"/>
  <c r="BY445" i="38"/>
  <c r="BX445" i="38"/>
  <c r="AG467" i="38"/>
  <c r="AF467" i="38"/>
  <c r="N476" i="38"/>
  <c r="O476" i="38"/>
  <c r="J478" i="38"/>
  <c r="K478" i="38"/>
  <c r="AA470" i="38"/>
  <c r="Z470" i="38"/>
  <c r="U473" i="38"/>
  <c r="T473" i="38"/>
  <c r="CD442" i="38"/>
  <c r="CE442" i="38"/>
  <c r="R474" i="38"/>
  <c r="S474" i="38"/>
  <c r="AZ457" i="38"/>
  <c r="BA457" i="38"/>
  <c r="AL464" i="38"/>
  <c r="AM464" i="38"/>
  <c r="BU447" i="38"/>
  <c r="BT447" i="38"/>
  <c r="BV446" i="38"/>
  <c r="BW446" i="38"/>
  <c r="AD468" i="38"/>
  <c r="AE468" i="38"/>
  <c r="AQ462" i="38"/>
  <c r="AP462" i="38"/>
  <c r="AB469" i="38"/>
  <c r="AC469" i="38"/>
  <c r="CA444" i="38"/>
  <c r="BZ444" i="38"/>
  <c r="BL451" i="38"/>
  <c r="BM451" i="38"/>
  <c r="BJ452" i="38"/>
  <c r="BK452" i="38"/>
  <c r="BI453" i="38"/>
  <c r="BH453" i="38"/>
  <c r="BO450" i="38"/>
  <c r="BN450" i="38"/>
  <c r="AT460" i="38"/>
  <c r="AU460" i="38"/>
  <c r="CH477" i="38"/>
  <c r="O491" i="27" l="1"/>
  <c r="K492" i="27"/>
  <c r="J491" i="27"/>
  <c r="O491" i="26"/>
  <c r="K492" i="26"/>
  <c r="J491" i="26"/>
  <c r="K558" i="25"/>
  <c r="O557" i="25"/>
  <c r="J557" i="25"/>
  <c r="K500" i="5"/>
  <c r="O499" i="5"/>
  <c r="J499" i="5"/>
  <c r="AA484" i="25"/>
  <c r="AA484" i="5"/>
  <c r="AA484" i="27"/>
  <c r="AA484" i="26"/>
  <c r="AB476" i="13"/>
  <c r="W473" i="38"/>
  <c r="V473" i="38"/>
  <c r="BF455" i="38"/>
  <c r="BG455" i="38"/>
  <c r="BK453" i="38"/>
  <c r="BJ453" i="38"/>
  <c r="AN464" i="38"/>
  <c r="AO464" i="38"/>
  <c r="BS449" i="38"/>
  <c r="BR449" i="38"/>
  <c r="BH454" i="38"/>
  <c r="BI454" i="38"/>
  <c r="Z487" i="5"/>
  <c r="Z487" i="27"/>
  <c r="AA479" i="13"/>
  <c r="Z487" i="26"/>
  <c r="E481" i="38"/>
  <c r="Z487" i="25"/>
  <c r="BD456" i="38"/>
  <c r="BE456" i="38"/>
  <c r="AD469" i="38"/>
  <c r="AE469" i="38"/>
  <c r="BZ445" i="38"/>
  <c r="CA445" i="38"/>
  <c r="BC457" i="38"/>
  <c r="BB457" i="38"/>
  <c r="N477" i="38"/>
  <c r="O477" i="38"/>
  <c r="AS462" i="38"/>
  <c r="AR462" i="38"/>
  <c r="H480" i="38"/>
  <c r="F481" i="38"/>
  <c r="I480" i="38"/>
  <c r="CE443" i="38"/>
  <c r="CD443" i="38"/>
  <c r="BA458" i="38"/>
  <c r="AZ458" i="38"/>
  <c r="AH467" i="38"/>
  <c r="AI467" i="38"/>
  <c r="BM452" i="38"/>
  <c r="BL452" i="38"/>
  <c r="BX446" i="38"/>
  <c r="BY446" i="38"/>
  <c r="T474" i="38"/>
  <c r="U474" i="38"/>
  <c r="M478" i="38"/>
  <c r="L478" i="38"/>
  <c r="AA471" i="38"/>
  <c r="Z471" i="38"/>
  <c r="Y472" i="38"/>
  <c r="X472" i="38"/>
  <c r="AB470" i="38"/>
  <c r="AC470" i="38"/>
  <c r="AM465" i="38"/>
  <c r="AL465" i="38"/>
  <c r="AV460" i="38"/>
  <c r="AW460" i="38"/>
  <c r="BN451" i="38"/>
  <c r="BO451" i="38"/>
  <c r="AG468" i="38"/>
  <c r="AF468" i="38"/>
  <c r="BW447" i="38"/>
  <c r="BV447" i="38"/>
  <c r="K479" i="38"/>
  <c r="J479" i="38"/>
  <c r="AP463" i="38"/>
  <c r="AQ463" i="38"/>
  <c r="AT461" i="38"/>
  <c r="AU461" i="38"/>
  <c r="BP450" i="38"/>
  <c r="BQ450" i="38"/>
  <c r="CC444" i="38"/>
  <c r="CB444" i="38"/>
  <c r="CG442" i="38"/>
  <c r="CF442" i="38"/>
  <c r="P476" i="38"/>
  <c r="Q476" i="38"/>
  <c r="BU448" i="38"/>
  <c r="BT448" i="38"/>
  <c r="R475" i="38"/>
  <c r="S475" i="38"/>
  <c r="AX459" i="38"/>
  <c r="AY459" i="38"/>
  <c r="AJ466" i="38"/>
  <c r="AK466" i="38"/>
  <c r="CH478" i="38"/>
  <c r="O492" i="27" l="1"/>
  <c r="K493" i="27"/>
  <c r="J492" i="27"/>
  <c r="O492" i="26"/>
  <c r="K493" i="26"/>
  <c r="J492" i="26"/>
  <c r="K559" i="25"/>
  <c r="O558" i="25"/>
  <c r="J558" i="25"/>
  <c r="K501" i="5"/>
  <c r="O500" i="5"/>
  <c r="J500" i="5"/>
  <c r="AA485" i="5"/>
  <c r="AA485" i="27"/>
  <c r="AB477" i="13"/>
  <c r="AA485" i="25"/>
  <c r="AA485" i="26"/>
  <c r="BY447" i="38"/>
  <c r="BX447" i="38"/>
  <c r="J480" i="38"/>
  <c r="K480" i="38"/>
  <c r="CB445" i="38"/>
  <c r="CC445" i="38"/>
  <c r="BR450" i="38"/>
  <c r="BS450" i="38"/>
  <c r="AJ467" i="38"/>
  <c r="AK467" i="38"/>
  <c r="AT462" i="38"/>
  <c r="AU462" i="38"/>
  <c r="AP464" i="38"/>
  <c r="AQ464" i="38"/>
  <c r="R476" i="38"/>
  <c r="S476" i="38"/>
  <c r="AE470" i="38"/>
  <c r="AD470" i="38"/>
  <c r="W474" i="38"/>
  <c r="V474" i="38"/>
  <c r="AO465" i="38"/>
  <c r="AN465" i="38"/>
  <c r="AA472" i="38"/>
  <c r="Z472" i="38"/>
  <c r="CF443" i="38"/>
  <c r="CG443" i="38"/>
  <c r="Q477" i="38"/>
  <c r="P477" i="38"/>
  <c r="BF456" i="38"/>
  <c r="BG456" i="38"/>
  <c r="BV448" i="38"/>
  <c r="BW448" i="38"/>
  <c r="O478" i="38"/>
  <c r="N478" i="38"/>
  <c r="AI468" i="38"/>
  <c r="AH468" i="38"/>
  <c r="BB458" i="38"/>
  <c r="BC458" i="38"/>
  <c r="BM453" i="38"/>
  <c r="BL453" i="38"/>
  <c r="AW461" i="38"/>
  <c r="AV461" i="38"/>
  <c r="BA459" i="38"/>
  <c r="AZ459" i="38"/>
  <c r="AR463" i="38"/>
  <c r="AS463" i="38"/>
  <c r="BQ451" i="38"/>
  <c r="BP451" i="38"/>
  <c r="BZ446" i="38"/>
  <c r="CA446" i="38"/>
  <c r="BD457" i="38"/>
  <c r="BE457" i="38"/>
  <c r="BK454" i="38"/>
  <c r="BJ454" i="38"/>
  <c r="BH455" i="38"/>
  <c r="BI455" i="38"/>
  <c r="AF469" i="38"/>
  <c r="AG469" i="38"/>
  <c r="AL466" i="38"/>
  <c r="AM466" i="38"/>
  <c r="CD444" i="38"/>
  <c r="CE444" i="38"/>
  <c r="L479" i="38"/>
  <c r="M479" i="38"/>
  <c r="AB471" i="38"/>
  <c r="AC471" i="38"/>
  <c r="BO452" i="38"/>
  <c r="BN452" i="38"/>
  <c r="Z488" i="26"/>
  <c r="Z488" i="25"/>
  <c r="E482" i="38"/>
  <c r="Z488" i="27"/>
  <c r="AA480" i="13"/>
  <c r="Z488" i="5"/>
  <c r="BU449" i="38"/>
  <c r="BT449" i="38"/>
  <c r="Y473" i="38"/>
  <c r="X473" i="38"/>
  <c r="U475" i="38"/>
  <c r="T475" i="38"/>
  <c r="AY460" i="38"/>
  <c r="AX460" i="38"/>
  <c r="H481" i="38"/>
  <c r="F482" i="38"/>
  <c r="I481" i="38"/>
  <c r="CH479" i="38"/>
  <c r="K494" i="27" l="1"/>
  <c r="O493" i="27"/>
  <c r="J493" i="27"/>
  <c r="J493" i="26"/>
  <c r="K494" i="26"/>
  <c r="O493" i="26"/>
  <c r="K502" i="5"/>
  <c r="J501" i="5"/>
  <c r="O501" i="5"/>
  <c r="K560" i="25"/>
  <c r="O559" i="25"/>
  <c r="J559" i="25"/>
  <c r="AA486" i="25"/>
  <c r="AA486" i="5"/>
  <c r="AA486" i="27"/>
  <c r="AB478" i="13"/>
  <c r="AA486" i="26"/>
  <c r="BA460" i="38"/>
  <c r="AZ460" i="38"/>
  <c r="AW462" i="38"/>
  <c r="AV462" i="38"/>
  <c r="AY461" i="38"/>
  <c r="AX461" i="38"/>
  <c r="P478" i="38"/>
  <c r="Q478" i="38"/>
  <c r="AG470" i="38"/>
  <c r="AF470" i="38"/>
  <c r="CB446" i="38"/>
  <c r="CC446" i="38"/>
  <c r="BR451" i="38"/>
  <c r="BS451" i="38"/>
  <c r="BN453" i="38"/>
  <c r="BO453" i="38"/>
  <c r="AB472" i="38"/>
  <c r="AC472" i="38"/>
  <c r="CD445" i="38"/>
  <c r="CE445" i="38"/>
  <c r="Z473" i="38"/>
  <c r="AA473" i="38"/>
  <c r="N479" i="38"/>
  <c r="O479" i="38"/>
  <c r="BK455" i="38"/>
  <c r="BJ455" i="38"/>
  <c r="BY448" i="38"/>
  <c r="BX448" i="38"/>
  <c r="T476" i="38"/>
  <c r="U476" i="38"/>
  <c r="BU450" i="38"/>
  <c r="BT450" i="38"/>
  <c r="BG457" i="38"/>
  <c r="BF457" i="38"/>
  <c r="W475" i="38"/>
  <c r="V475" i="38"/>
  <c r="AH469" i="38"/>
  <c r="AI469" i="38"/>
  <c r="AM467" i="38"/>
  <c r="AL467" i="38"/>
  <c r="Z489" i="25"/>
  <c r="E483" i="38"/>
  <c r="AA481" i="13"/>
  <c r="Z489" i="27"/>
  <c r="Z489" i="26"/>
  <c r="Z489" i="5"/>
  <c r="BM454" i="38"/>
  <c r="BL454" i="38"/>
  <c r="AP465" i="38"/>
  <c r="AQ465" i="38"/>
  <c r="M480" i="38"/>
  <c r="L480" i="38"/>
  <c r="I482" i="38"/>
  <c r="F483" i="38"/>
  <c r="H482" i="38"/>
  <c r="BV449" i="38"/>
  <c r="BW449" i="38"/>
  <c r="CF444" i="38"/>
  <c r="CG444" i="38"/>
  <c r="AU463" i="38"/>
  <c r="AT463" i="38"/>
  <c r="BD458" i="38"/>
  <c r="BE458" i="38"/>
  <c r="BI456" i="38"/>
  <c r="BH456" i="38"/>
  <c r="AR464" i="38"/>
  <c r="AS464" i="38"/>
  <c r="BZ447" i="38"/>
  <c r="CA447" i="38"/>
  <c r="AN466" i="38"/>
  <c r="AO466" i="38"/>
  <c r="AE471" i="38"/>
  <c r="AD471" i="38"/>
  <c r="K481" i="38"/>
  <c r="J481" i="38"/>
  <c r="BQ452" i="38"/>
  <c r="BP452" i="38"/>
  <c r="BB459" i="38"/>
  <c r="BC459" i="38"/>
  <c r="AJ468" i="38"/>
  <c r="AK468" i="38"/>
  <c r="S477" i="38"/>
  <c r="R477" i="38"/>
  <c r="Y474" i="38"/>
  <c r="X474" i="38"/>
  <c r="CH480" i="38"/>
  <c r="O494" i="27" l="1"/>
  <c r="J494" i="27"/>
  <c r="K495" i="27"/>
  <c r="J494" i="26"/>
  <c r="K495" i="26"/>
  <c r="O494" i="26"/>
  <c r="K561" i="25"/>
  <c r="J560" i="25"/>
  <c r="O560" i="25"/>
  <c r="K503" i="5"/>
  <c r="J502" i="5"/>
  <c r="O502" i="5"/>
  <c r="AA487" i="5"/>
  <c r="AA487" i="26"/>
  <c r="AA487" i="27"/>
  <c r="AB479" i="13"/>
  <c r="AA487" i="25"/>
  <c r="BK456" i="38"/>
  <c r="BJ456" i="38"/>
  <c r="BI457" i="38"/>
  <c r="BH457" i="38"/>
  <c r="R478" i="38"/>
  <c r="S478" i="38"/>
  <c r="BN454" i="38"/>
  <c r="BO454" i="38"/>
  <c r="AT464" i="38"/>
  <c r="AU464" i="38"/>
  <c r="Z490" i="5"/>
  <c r="E484" i="38"/>
  <c r="AA482" i="13"/>
  <c r="Z490" i="27"/>
  <c r="Z490" i="25"/>
  <c r="Z490" i="26"/>
  <c r="AF471" i="38"/>
  <c r="AG471" i="38"/>
  <c r="BQ453" i="38"/>
  <c r="BP453" i="38"/>
  <c r="AO467" i="38"/>
  <c r="AN467" i="38"/>
  <c r="BV450" i="38"/>
  <c r="BW450" i="38"/>
  <c r="BU451" i="38"/>
  <c r="BT451" i="38"/>
  <c r="AQ466" i="38"/>
  <c r="AP466" i="38"/>
  <c r="BG458" i="38"/>
  <c r="BF458" i="38"/>
  <c r="I483" i="38"/>
  <c r="F484" i="38"/>
  <c r="H483" i="38"/>
  <c r="Q479" i="38"/>
  <c r="P479" i="38"/>
  <c r="AY462" i="38"/>
  <c r="AX462" i="38"/>
  <c r="BM455" i="38"/>
  <c r="BL455" i="38"/>
  <c r="BX449" i="38"/>
  <c r="BY449" i="38"/>
  <c r="J482" i="38"/>
  <c r="K482" i="38"/>
  <c r="BE459" i="38"/>
  <c r="BD459" i="38"/>
  <c r="Z474" i="38"/>
  <c r="AA474" i="38"/>
  <c r="BR452" i="38"/>
  <c r="BS452" i="38"/>
  <c r="AW463" i="38"/>
  <c r="AV463" i="38"/>
  <c r="CG445" i="38"/>
  <c r="CF445" i="38"/>
  <c r="CE446" i="38"/>
  <c r="CD446" i="38"/>
  <c r="AM468" i="38"/>
  <c r="AL468" i="38"/>
  <c r="CC447" i="38"/>
  <c r="CB447" i="38"/>
  <c r="N480" i="38"/>
  <c r="O480" i="38"/>
  <c r="AK469" i="38"/>
  <c r="AJ469" i="38"/>
  <c r="W476" i="38"/>
  <c r="V476" i="38"/>
  <c r="AB473" i="38"/>
  <c r="AC473" i="38"/>
  <c r="AI470" i="38"/>
  <c r="AH470" i="38"/>
  <c r="BC460" i="38"/>
  <c r="BB460" i="38"/>
  <c r="AR465" i="38"/>
  <c r="AS465" i="38"/>
  <c r="BA461" i="38"/>
  <c r="AZ461" i="38"/>
  <c r="U477" i="38"/>
  <c r="T477" i="38"/>
  <c r="L481" i="38"/>
  <c r="M481" i="38"/>
  <c r="Y475" i="38"/>
  <c r="X475" i="38"/>
  <c r="CA448" i="38"/>
  <c r="BZ448" i="38"/>
  <c r="AE472" i="38"/>
  <c r="AD472" i="38"/>
  <c r="CH481" i="38"/>
  <c r="K496" i="27" l="1"/>
  <c r="O495" i="27"/>
  <c r="J495" i="27"/>
  <c r="J495" i="26"/>
  <c r="O495" i="26"/>
  <c r="K496" i="26"/>
  <c r="K562" i="25"/>
  <c r="J561" i="25"/>
  <c r="O561" i="25"/>
  <c r="K504" i="5"/>
  <c r="J503" i="5"/>
  <c r="O503" i="5"/>
  <c r="AB480" i="13"/>
  <c r="AA488" i="25"/>
  <c r="AA488" i="27"/>
  <c r="AA488" i="5"/>
  <c r="AA488" i="26"/>
  <c r="CB448" i="38"/>
  <c r="CC448" i="38"/>
  <c r="AE473" i="38"/>
  <c r="AD473" i="38"/>
  <c r="M482" i="38"/>
  <c r="L482" i="38"/>
  <c r="BV451" i="38"/>
  <c r="BW451" i="38"/>
  <c r="X476" i="38"/>
  <c r="Y476" i="38"/>
  <c r="BT452" i="38"/>
  <c r="BU452" i="38"/>
  <c r="F485" i="38"/>
  <c r="I484" i="38"/>
  <c r="H484" i="38"/>
  <c r="AL469" i="38"/>
  <c r="AM469" i="38"/>
  <c r="CF446" i="38"/>
  <c r="CG446" i="38"/>
  <c r="BN455" i="38"/>
  <c r="BO455" i="38"/>
  <c r="BX450" i="38"/>
  <c r="BY450" i="38"/>
  <c r="BR453" i="38"/>
  <c r="BS453" i="38"/>
  <c r="Z491" i="27"/>
  <c r="Z491" i="26"/>
  <c r="Z491" i="25"/>
  <c r="AA483" i="13"/>
  <c r="Z491" i="5"/>
  <c r="E485" i="38"/>
  <c r="U478" i="38"/>
  <c r="T478" i="38"/>
  <c r="AT465" i="38"/>
  <c r="AU465" i="38"/>
  <c r="AC474" i="38"/>
  <c r="AB474" i="38"/>
  <c r="BH458" i="38"/>
  <c r="BI458" i="38"/>
  <c r="AQ467" i="38"/>
  <c r="AP467" i="38"/>
  <c r="BK457" i="38"/>
  <c r="BJ457" i="38"/>
  <c r="AA475" i="38"/>
  <c r="Z475" i="38"/>
  <c r="BD460" i="38"/>
  <c r="BE460" i="38"/>
  <c r="O481" i="38"/>
  <c r="N481" i="38"/>
  <c r="AG472" i="38"/>
  <c r="AF472" i="38"/>
  <c r="V477" i="38"/>
  <c r="W477" i="38"/>
  <c r="AJ470" i="38"/>
  <c r="AK470" i="38"/>
  <c r="BG459" i="38"/>
  <c r="BF459" i="38"/>
  <c r="BA462" i="38"/>
  <c r="AZ462" i="38"/>
  <c r="AO468" i="38"/>
  <c r="AN468" i="38"/>
  <c r="BQ454" i="38"/>
  <c r="BP454" i="38"/>
  <c r="CA449" i="38"/>
  <c r="BZ449" i="38"/>
  <c r="P480" i="38"/>
  <c r="Q480" i="38"/>
  <c r="AR466" i="38"/>
  <c r="AS466" i="38"/>
  <c r="AI471" i="38"/>
  <c r="AH471" i="38"/>
  <c r="BL456" i="38"/>
  <c r="BM456" i="38"/>
  <c r="J483" i="38"/>
  <c r="K483" i="38"/>
  <c r="BC461" i="38"/>
  <c r="BB461" i="38"/>
  <c r="CE447" i="38"/>
  <c r="CD447" i="38"/>
  <c r="AY463" i="38"/>
  <c r="AX463" i="38"/>
  <c r="R479" i="38"/>
  <c r="S479" i="38"/>
  <c r="AV464" i="38"/>
  <c r="AW464" i="38"/>
  <c r="CH482" i="38"/>
  <c r="K497" i="27" l="1"/>
  <c r="O496" i="27"/>
  <c r="J496" i="27"/>
  <c r="K497" i="26"/>
  <c r="J496" i="26"/>
  <c r="O496" i="26"/>
  <c r="K505" i="5"/>
  <c r="O504" i="5"/>
  <c r="J504" i="5"/>
  <c r="K563" i="25"/>
  <c r="O562" i="25"/>
  <c r="J562" i="25"/>
  <c r="AB481" i="13"/>
  <c r="AA489" i="5"/>
  <c r="AA489" i="26"/>
  <c r="AA489" i="27"/>
  <c r="AA489" i="25"/>
  <c r="J484" i="38"/>
  <c r="K484" i="38"/>
  <c r="AB475" i="38"/>
  <c r="AC475" i="38"/>
  <c r="T479" i="38"/>
  <c r="U479" i="38"/>
  <c r="M483" i="38"/>
  <c r="L483" i="38"/>
  <c r="S480" i="38"/>
  <c r="R480" i="38"/>
  <c r="Z492" i="26"/>
  <c r="Z492" i="25"/>
  <c r="E486" i="38"/>
  <c r="Z492" i="27"/>
  <c r="Z492" i="5"/>
  <c r="AA484" i="13"/>
  <c r="BT453" i="38"/>
  <c r="BU453" i="38"/>
  <c r="AO469" i="38"/>
  <c r="AN469" i="38"/>
  <c r="BA463" i="38"/>
  <c r="AZ463" i="38"/>
  <c r="BK458" i="38"/>
  <c r="BJ458" i="38"/>
  <c r="BZ450" i="38"/>
  <c r="CA450" i="38"/>
  <c r="Y477" i="38"/>
  <c r="X477" i="38"/>
  <c r="H485" i="38"/>
  <c r="F486" i="38"/>
  <c r="I485" i="38"/>
  <c r="BS454" i="38"/>
  <c r="BR454" i="38"/>
  <c r="BC462" i="38"/>
  <c r="BB462" i="38"/>
  <c r="AI472" i="38"/>
  <c r="AH472" i="38"/>
  <c r="BL457" i="38"/>
  <c r="BM457" i="38"/>
  <c r="BQ455" i="38"/>
  <c r="BP455" i="38"/>
  <c r="AF473" i="38"/>
  <c r="AG473" i="38"/>
  <c r="AM470" i="38"/>
  <c r="AL470" i="38"/>
  <c r="BX451" i="38"/>
  <c r="BY451" i="38"/>
  <c r="O482" i="38"/>
  <c r="N482" i="38"/>
  <c r="AK471" i="38"/>
  <c r="AJ471" i="38"/>
  <c r="BD461" i="38"/>
  <c r="BE461" i="38"/>
  <c r="AP468" i="38"/>
  <c r="AQ468" i="38"/>
  <c r="AV465" i="38"/>
  <c r="AW465" i="38"/>
  <c r="BV452" i="38"/>
  <c r="BW452" i="38"/>
  <c r="BF460" i="38"/>
  <c r="BG460" i="38"/>
  <c r="BO456" i="38"/>
  <c r="BN456" i="38"/>
  <c r="CG447" i="38"/>
  <c r="CF447" i="38"/>
  <c r="AX464" i="38"/>
  <c r="AY464" i="38"/>
  <c r="AU466" i="38"/>
  <c r="AT466" i="38"/>
  <c r="BH459" i="38"/>
  <c r="BI459" i="38"/>
  <c r="Q481" i="38"/>
  <c r="P481" i="38"/>
  <c r="AS467" i="38"/>
  <c r="AR467" i="38"/>
  <c r="V478" i="38"/>
  <c r="W478" i="38"/>
  <c r="CB449" i="38"/>
  <c r="CC449" i="38"/>
  <c r="AD474" i="38"/>
  <c r="AE474" i="38"/>
  <c r="AA476" i="38"/>
  <c r="Z476" i="38"/>
  <c r="CD448" i="38"/>
  <c r="CE448" i="38"/>
  <c r="CH483" i="38"/>
  <c r="J497" i="27" l="1"/>
  <c r="K498" i="27"/>
  <c r="O497" i="27"/>
  <c r="K498" i="26"/>
  <c r="J497" i="26"/>
  <c r="O497" i="26"/>
  <c r="K564" i="25"/>
  <c r="O563" i="25"/>
  <c r="J563" i="25"/>
  <c r="K506" i="5"/>
  <c r="J505" i="5"/>
  <c r="O505" i="5"/>
  <c r="AB482" i="13"/>
  <c r="AA490" i="5"/>
  <c r="AA490" i="27"/>
  <c r="AA490" i="26"/>
  <c r="AA490" i="25"/>
  <c r="BU454" i="38"/>
  <c r="BT454" i="38"/>
  <c r="AX465" i="38"/>
  <c r="AY465" i="38"/>
  <c r="CG448" i="38"/>
  <c r="CF448" i="38"/>
  <c r="AB476" i="38"/>
  <c r="AC476" i="38"/>
  <c r="AU467" i="38"/>
  <c r="AT467" i="38"/>
  <c r="AZ464" i="38"/>
  <c r="BA464" i="38"/>
  <c r="BY452" i="38"/>
  <c r="BX452" i="38"/>
  <c r="AH473" i="38"/>
  <c r="AI473" i="38"/>
  <c r="N483" i="38"/>
  <c r="O483" i="38"/>
  <c r="R481" i="38"/>
  <c r="S481" i="38"/>
  <c r="F487" i="38"/>
  <c r="I486" i="38"/>
  <c r="H486" i="38"/>
  <c r="AG474" i="38"/>
  <c r="AF474" i="38"/>
  <c r="AA477" i="38"/>
  <c r="Z477" i="38"/>
  <c r="AQ469" i="38"/>
  <c r="AP469" i="38"/>
  <c r="W479" i="38"/>
  <c r="V479" i="38"/>
  <c r="CE449" i="38"/>
  <c r="CD449" i="38"/>
  <c r="AR468" i="38"/>
  <c r="AS468" i="38"/>
  <c r="BZ451" i="38"/>
  <c r="CA451" i="38"/>
  <c r="BN457" i="38"/>
  <c r="BO457" i="38"/>
  <c r="BS455" i="38"/>
  <c r="BR455" i="38"/>
  <c r="Z493" i="25"/>
  <c r="Z493" i="5"/>
  <c r="AA485" i="13"/>
  <c r="Z493" i="26"/>
  <c r="E487" i="38"/>
  <c r="Z493" i="27"/>
  <c r="BJ459" i="38"/>
  <c r="BK459" i="38"/>
  <c r="AW466" i="38"/>
  <c r="AV466" i="38"/>
  <c r="AN470" i="38"/>
  <c r="AO470" i="38"/>
  <c r="AK472" i="38"/>
  <c r="AJ472" i="38"/>
  <c r="AE475" i="38"/>
  <c r="AD475" i="38"/>
  <c r="Q482" i="38"/>
  <c r="P482" i="38"/>
  <c r="BQ456" i="38"/>
  <c r="BP456" i="38"/>
  <c r="Y478" i="38"/>
  <c r="X478" i="38"/>
  <c r="BH460" i="38"/>
  <c r="BI460" i="38"/>
  <c r="BG461" i="38"/>
  <c r="BF461" i="38"/>
  <c r="CB450" i="38"/>
  <c r="CC450" i="38"/>
  <c r="BV453" i="38"/>
  <c r="BW453" i="38"/>
  <c r="U480" i="38"/>
  <c r="T480" i="38"/>
  <c r="BB463" i="38"/>
  <c r="BC463" i="38"/>
  <c r="J485" i="38"/>
  <c r="K485" i="38"/>
  <c r="AL471" i="38"/>
  <c r="AM471" i="38"/>
  <c r="BE462" i="38"/>
  <c r="BD462" i="38"/>
  <c r="BL458" i="38"/>
  <c r="BM458" i="38"/>
  <c r="M484" i="38"/>
  <c r="L484" i="38"/>
  <c r="CH484" i="38"/>
  <c r="J498" i="27" l="1"/>
  <c r="O498" i="27"/>
  <c r="K499" i="27"/>
  <c r="O498" i="26"/>
  <c r="J498" i="26"/>
  <c r="K499" i="26"/>
  <c r="K565" i="25"/>
  <c r="J564" i="25"/>
  <c r="O564" i="25"/>
  <c r="K507" i="5"/>
  <c r="O506" i="5"/>
  <c r="J506" i="5"/>
  <c r="AB483" i="13"/>
  <c r="AA491" i="5"/>
  <c r="AA491" i="25"/>
  <c r="AA491" i="27"/>
  <c r="AA491" i="26"/>
  <c r="BG462" i="38"/>
  <c r="BF462" i="38"/>
  <c r="J486" i="38"/>
  <c r="K486" i="38"/>
  <c r="BK460" i="38"/>
  <c r="BJ460" i="38"/>
  <c r="BN458" i="38"/>
  <c r="BO458" i="38"/>
  <c r="BE463" i="38"/>
  <c r="BD463" i="38"/>
  <c r="AM472" i="38"/>
  <c r="AL472" i="38"/>
  <c r="AR469" i="38"/>
  <c r="AS469" i="38"/>
  <c r="F488" i="38"/>
  <c r="I487" i="38"/>
  <c r="H487" i="38"/>
  <c r="BX453" i="38"/>
  <c r="BY453" i="38"/>
  <c r="Z494" i="5"/>
  <c r="E488" i="38"/>
  <c r="Z494" i="27"/>
  <c r="Z494" i="26"/>
  <c r="Z494" i="25"/>
  <c r="AA486" i="13"/>
  <c r="X479" i="38"/>
  <c r="Y479" i="38"/>
  <c r="W480" i="38"/>
  <c r="V480" i="38"/>
  <c r="AK473" i="38"/>
  <c r="AJ473" i="38"/>
  <c r="BM459" i="38"/>
  <c r="BL459" i="38"/>
  <c r="BZ452" i="38"/>
  <c r="CA452" i="38"/>
  <c r="Z478" i="38"/>
  <c r="AA478" i="38"/>
  <c r="AO471" i="38"/>
  <c r="AN471" i="38"/>
  <c r="N484" i="38"/>
  <c r="O484" i="38"/>
  <c r="BS456" i="38"/>
  <c r="BR456" i="38"/>
  <c r="BQ457" i="38"/>
  <c r="BP457" i="38"/>
  <c r="AC477" i="38"/>
  <c r="AB477" i="38"/>
  <c r="U481" i="38"/>
  <c r="T481" i="38"/>
  <c r="BC464" i="38"/>
  <c r="BB464" i="38"/>
  <c r="AZ465" i="38"/>
  <c r="BA465" i="38"/>
  <c r="AU468" i="38"/>
  <c r="AT468" i="38"/>
  <c r="CF449" i="38"/>
  <c r="CG449" i="38"/>
  <c r="L485" i="38"/>
  <c r="M485" i="38"/>
  <c r="CD450" i="38"/>
  <c r="CE450" i="38"/>
  <c r="AP470" i="38"/>
  <c r="AQ470" i="38"/>
  <c r="AW467" i="38"/>
  <c r="AV467" i="38"/>
  <c r="BW454" i="38"/>
  <c r="BV454" i="38"/>
  <c r="AF475" i="38"/>
  <c r="AG475" i="38"/>
  <c r="AD476" i="38"/>
  <c r="AE476" i="38"/>
  <c r="BU455" i="38"/>
  <c r="BT455" i="38"/>
  <c r="BI461" i="38"/>
  <c r="BH461" i="38"/>
  <c r="S482" i="38"/>
  <c r="R482" i="38"/>
  <c r="AY466" i="38"/>
  <c r="AX466" i="38"/>
  <c r="CC451" i="38"/>
  <c r="CB451" i="38"/>
  <c r="AH474" i="38"/>
  <c r="AI474" i="38"/>
  <c r="Q483" i="38"/>
  <c r="P483" i="38"/>
  <c r="CH485" i="38"/>
  <c r="O499" i="27" l="1"/>
  <c r="J499" i="27"/>
  <c r="K500" i="27"/>
  <c r="K500" i="26"/>
  <c r="O499" i="26"/>
  <c r="J499" i="26"/>
  <c r="K508" i="5"/>
  <c r="J507" i="5"/>
  <c r="O507" i="5"/>
  <c r="K566" i="25"/>
  <c r="O565" i="25"/>
  <c r="J565" i="25"/>
  <c r="AB484" i="13"/>
  <c r="AA492" i="25"/>
  <c r="AA492" i="5"/>
  <c r="AA492" i="27"/>
  <c r="AA492" i="26"/>
  <c r="AY467" i="38"/>
  <c r="AX467" i="38"/>
  <c r="BZ453" i="38"/>
  <c r="CA453" i="38"/>
  <c r="AK474" i="38"/>
  <c r="AJ474" i="38"/>
  <c r="O485" i="38"/>
  <c r="N485" i="38"/>
  <c r="CB452" i="38"/>
  <c r="CC452" i="38"/>
  <c r="Z479" i="38"/>
  <c r="AA479" i="38"/>
  <c r="V481" i="38"/>
  <c r="W481" i="38"/>
  <c r="F489" i="38"/>
  <c r="I488" i="38"/>
  <c r="H488" i="38"/>
  <c r="AW468" i="38"/>
  <c r="AV468" i="38"/>
  <c r="AD477" i="38"/>
  <c r="AE477" i="38"/>
  <c r="AQ471" i="38"/>
  <c r="AP471" i="38"/>
  <c r="AM473" i="38"/>
  <c r="AL473" i="38"/>
  <c r="AT469" i="38"/>
  <c r="AU469" i="38"/>
  <c r="BV455" i="38"/>
  <c r="BW455" i="38"/>
  <c r="AF476" i="38"/>
  <c r="AG476" i="38"/>
  <c r="AN472" i="38"/>
  <c r="AO472" i="38"/>
  <c r="BP458" i="38"/>
  <c r="BQ458" i="38"/>
  <c r="BL460" i="38"/>
  <c r="BM460" i="38"/>
  <c r="AR470" i="38"/>
  <c r="AS470" i="38"/>
  <c r="S483" i="38"/>
  <c r="R483" i="38"/>
  <c r="U482" i="38"/>
  <c r="T482" i="38"/>
  <c r="BS457" i="38"/>
  <c r="BR457" i="38"/>
  <c r="Y480" i="38"/>
  <c r="X480" i="38"/>
  <c r="Z495" i="27"/>
  <c r="AA487" i="13"/>
  <c r="Z495" i="26"/>
  <c r="Z495" i="5"/>
  <c r="Z495" i="25"/>
  <c r="E489" i="38"/>
  <c r="L486" i="38"/>
  <c r="M486" i="38"/>
  <c r="AH475" i="38"/>
  <c r="AI475" i="38"/>
  <c r="CG450" i="38"/>
  <c r="CF450" i="38"/>
  <c r="BB465" i="38"/>
  <c r="BC465" i="38"/>
  <c r="AB478" i="38"/>
  <c r="AC478" i="38"/>
  <c r="BG463" i="38"/>
  <c r="BF463" i="38"/>
  <c r="BI462" i="38"/>
  <c r="BH462" i="38"/>
  <c r="CD451" i="38"/>
  <c r="CE451" i="38"/>
  <c r="BN459" i="38"/>
  <c r="BO459" i="38"/>
  <c r="Q484" i="38"/>
  <c r="P484" i="38"/>
  <c r="BA466" i="38"/>
  <c r="AZ466" i="38"/>
  <c r="BK461" i="38"/>
  <c r="BJ461" i="38"/>
  <c r="BX454" i="38"/>
  <c r="BY454" i="38"/>
  <c r="BD464" i="38"/>
  <c r="BE464" i="38"/>
  <c r="BT456" i="38"/>
  <c r="BU456" i="38"/>
  <c r="J487" i="38"/>
  <c r="K487" i="38"/>
  <c r="CH486" i="38"/>
  <c r="J500" i="27" l="1"/>
  <c r="O500" i="27"/>
  <c r="K501" i="27"/>
  <c r="K501" i="26"/>
  <c r="J500" i="26"/>
  <c r="O500" i="26"/>
  <c r="K567" i="25"/>
  <c r="O566" i="25"/>
  <c r="J566" i="25"/>
  <c r="K509" i="5"/>
  <c r="O508" i="5"/>
  <c r="J508" i="5"/>
  <c r="AA493" i="25"/>
  <c r="AA493" i="27"/>
  <c r="AA493" i="26"/>
  <c r="AA493" i="5"/>
  <c r="AB485" i="13"/>
  <c r="AD478" i="38"/>
  <c r="AE478" i="38"/>
  <c r="Z480" i="38"/>
  <c r="AA480" i="38"/>
  <c r="Z496" i="25"/>
  <c r="E490" i="38"/>
  <c r="Z496" i="26"/>
  <c r="AA488" i="13"/>
  <c r="Z496" i="27"/>
  <c r="Z496" i="5"/>
  <c r="AQ472" i="38"/>
  <c r="AP472" i="38"/>
  <c r="P485" i="38"/>
  <c r="Q485" i="38"/>
  <c r="BQ459" i="38"/>
  <c r="BP459" i="38"/>
  <c r="H489" i="38"/>
  <c r="F490" i="38"/>
  <c r="I489" i="38"/>
  <c r="CF451" i="38"/>
  <c r="CG451" i="38"/>
  <c r="BT457" i="38"/>
  <c r="BU457" i="38"/>
  <c r="Y481" i="38"/>
  <c r="X481" i="38"/>
  <c r="BM461" i="38"/>
  <c r="BL461" i="38"/>
  <c r="AH476" i="38"/>
  <c r="AI476" i="38"/>
  <c r="BK462" i="38"/>
  <c r="BJ462" i="38"/>
  <c r="BN460" i="38"/>
  <c r="BO460" i="38"/>
  <c r="BY455" i="38"/>
  <c r="BX455" i="38"/>
  <c r="AF477" i="38"/>
  <c r="AG477" i="38"/>
  <c r="BZ454" i="38"/>
  <c r="CA454" i="38"/>
  <c r="AU470" i="38"/>
  <c r="AT470" i="38"/>
  <c r="BE465" i="38"/>
  <c r="BD465" i="38"/>
  <c r="BB466" i="38"/>
  <c r="BC466" i="38"/>
  <c r="BV456" i="38"/>
  <c r="BW456" i="38"/>
  <c r="V482" i="38"/>
  <c r="W482" i="38"/>
  <c r="AX468" i="38"/>
  <c r="AY468" i="38"/>
  <c r="AC479" i="38"/>
  <c r="AB479" i="38"/>
  <c r="CB453" i="38"/>
  <c r="CC453" i="38"/>
  <c r="O486" i="38"/>
  <c r="N486" i="38"/>
  <c r="AM474" i="38"/>
  <c r="AL474" i="38"/>
  <c r="M487" i="38"/>
  <c r="L487" i="38"/>
  <c r="R484" i="38"/>
  <c r="S484" i="38"/>
  <c r="BH463" i="38"/>
  <c r="BI463" i="38"/>
  <c r="BS458" i="38"/>
  <c r="BR458" i="38"/>
  <c r="AV469" i="38"/>
  <c r="AW469" i="38"/>
  <c r="AZ467" i="38"/>
  <c r="BA467" i="38"/>
  <c r="AR471" i="38"/>
  <c r="AS471" i="38"/>
  <c r="BG464" i="38"/>
  <c r="BF464" i="38"/>
  <c r="AK475" i="38"/>
  <c r="AJ475" i="38"/>
  <c r="T483" i="38"/>
  <c r="U483" i="38"/>
  <c r="AN473" i="38"/>
  <c r="AO473" i="38"/>
  <c r="J488" i="38"/>
  <c r="K488" i="38"/>
  <c r="CD452" i="38"/>
  <c r="CE452" i="38"/>
  <c r="CH487" i="38"/>
  <c r="O501" i="27" l="1"/>
  <c r="J501" i="27"/>
  <c r="K502" i="27"/>
  <c r="O501" i="26"/>
  <c r="K502" i="26"/>
  <c r="J501" i="26"/>
  <c r="K568" i="25"/>
  <c r="J567" i="25"/>
  <c r="O567" i="25"/>
  <c r="K510" i="5"/>
  <c r="J509" i="5"/>
  <c r="O509" i="5"/>
  <c r="AA494" i="26"/>
  <c r="AA494" i="5"/>
  <c r="AB486" i="13"/>
  <c r="AA494" i="27"/>
  <c r="AA494" i="25"/>
  <c r="BJ463" i="38"/>
  <c r="BK463" i="38"/>
  <c r="R485" i="38"/>
  <c r="S485" i="38"/>
  <c r="L488" i="38"/>
  <c r="M488" i="38"/>
  <c r="BA468" i="38"/>
  <c r="AZ468" i="38"/>
  <c r="AV470" i="38"/>
  <c r="AW470" i="38"/>
  <c r="AU471" i="38"/>
  <c r="AT471" i="38"/>
  <c r="BL462" i="38"/>
  <c r="BM462" i="38"/>
  <c r="AR472" i="38"/>
  <c r="AS472" i="38"/>
  <c r="AQ473" i="38"/>
  <c r="AP473" i="38"/>
  <c r="T484" i="38"/>
  <c r="U484" i="38"/>
  <c r="CE453" i="38"/>
  <c r="CD453" i="38"/>
  <c r="BY456" i="38"/>
  <c r="BX456" i="38"/>
  <c r="CB454" i="38"/>
  <c r="CC454" i="38"/>
  <c r="BW457" i="38"/>
  <c r="BV457" i="38"/>
  <c r="Q486" i="38"/>
  <c r="P486" i="38"/>
  <c r="Z497" i="25"/>
  <c r="AA489" i="13"/>
  <c r="Z497" i="27"/>
  <c r="Z497" i="26"/>
  <c r="Z497" i="5"/>
  <c r="E491" i="38"/>
  <c r="V483" i="38"/>
  <c r="W483" i="38"/>
  <c r="BB467" i="38"/>
  <c r="BC467" i="38"/>
  <c r="AL475" i="38"/>
  <c r="AM475" i="38"/>
  <c r="N487" i="38"/>
  <c r="O487" i="38"/>
  <c r="AE479" i="38"/>
  <c r="AD479" i="38"/>
  <c r="I490" i="38"/>
  <c r="F491" i="38"/>
  <c r="H490" i="38"/>
  <c r="AC480" i="38"/>
  <c r="AB480" i="38"/>
  <c r="X482" i="38"/>
  <c r="Y482" i="38"/>
  <c r="CG452" i="38"/>
  <c r="CF452" i="38"/>
  <c r="AY469" i="38"/>
  <c r="AX469" i="38"/>
  <c r="BD466" i="38"/>
  <c r="BE466" i="38"/>
  <c r="AH477" i="38"/>
  <c r="AI477" i="38"/>
  <c r="AJ476" i="38"/>
  <c r="AK476" i="38"/>
  <c r="J489" i="38"/>
  <c r="K489" i="38"/>
  <c r="Z481" i="38"/>
  <c r="AA481" i="38"/>
  <c r="BQ460" i="38"/>
  <c r="BP460" i="38"/>
  <c r="BI464" i="38"/>
  <c r="BH464" i="38"/>
  <c r="BU458" i="38"/>
  <c r="BT458" i="38"/>
  <c r="AO474" i="38"/>
  <c r="AN474" i="38"/>
  <c r="BF465" i="38"/>
  <c r="BG465" i="38"/>
  <c r="BZ455" i="38"/>
  <c r="CA455" i="38"/>
  <c r="BN461" i="38"/>
  <c r="BO461" i="38"/>
  <c r="BR459" i="38"/>
  <c r="BS459" i="38"/>
  <c r="AG478" i="38"/>
  <c r="AF478" i="38"/>
  <c r="CH488" i="38"/>
  <c r="K503" i="27" l="1"/>
  <c r="J502" i="27"/>
  <c r="O502" i="27"/>
  <c r="J502" i="26"/>
  <c r="K503" i="26"/>
  <c r="O502" i="26"/>
  <c r="K511" i="5"/>
  <c r="J510" i="5"/>
  <c r="O510" i="5"/>
  <c r="K569" i="25"/>
  <c r="O568" i="25"/>
  <c r="J568" i="25"/>
  <c r="AB487" i="13"/>
  <c r="AA495" i="5"/>
  <c r="AA495" i="27"/>
  <c r="AA495" i="25"/>
  <c r="AA495" i="26"/>
  <c r="H491" i="38"/>
  <c r="F492" i="38"/>
  <c r="I491" i="38"/>
  <c r="AQ474" i="38"/>
  <c r="AP474" i="38"/>
  <c r="BU459" i="38"/>
  <c r="BT459" i="38"/>
  <c r="AC481" i="38"/>
  <c r="AB481" i="38"/>
  <c r="BF466" i="38"/>
  <c r="BG466" i="38"/>
  <c r="V484" i="38"/>
  <c r="W484" i="38"/>
  <c r="T485" i="38"/>
  <c r="U485" i="38"/>
  <c r="AZ469" i="38"/>
  <c r="BA469" i="38"/>
  <c r="BE467" i="38"/>
  <c r="BD467" i="38"/>
  <c r="CA456" i="38"/>
  <c r="BZ456" i="38"/>
  <c r="BB468" i="38"/>
  <c r="BC468" i="38"/>
  <c r="CE454" i="38"/>
  <c r="CD454" i="38"/>
  <c r="CC455" i="38"/>
  <c r="CB455" i="38"/>
  <c r="AG479" i="38"/>
  <c r="AF479" i="38"/>
  <c r="AT472" i="38"/>
  <c r="AU472" i="38"/>
  <c r="K490" i="38"/>
  <c r="J490" i="38"/>
  <c r="AS473" i="38"/>
  <c r="AR473" i="38"/>
  <c r="BK464" i="38"/>
  <c r="BJ464" i="38"/>
  <c r="AM476" i="38"/>
  <c r="AL476" i="38"/>
  <c r="AI478" i="38"/>
  <c r="AH478" i="38"/>
  <c r="BS460" i="38"/>
  <c r="BR460" i="38"/>
  <c r="X483" i="38"/>
  <c r="Y483" i="38"/>
  <c r="S486" i="38"/>
  <c r="R486" i="38"/>
  <c r="CG453" i="38"/>
  <c r="CF453" i="38"/>
  <c r="BW458" i="38"/>
  <c r="BV458" i="38"/>
  <c r="M489" i="38"/>
  <c r="L489" i="38"/>
  <c r="BM463" i="38"/>
  <c r="BL463" i="38"/>
  <c r="BH465" i="38"/>
  <c r="BI465" i="38"/>
  <c r="AJ477" i="38"/>
  <c r="AK477" i="38"/>
  <c r="AA482" i="38"/>
  <c r="Z482" i="38"/>
  <c r="Z498" i="5"/>
  <c r="AA490" i="13"/>
  <c r="E492" i="38"/>
  <c r="Z498" i="27"/>
  <c r="Z498" i="26"/>
  <c r="Z498" i="25"/>
  <c r="BO462" i="38"/>
  <c r="BN462" i="38"/>
  <c r="N488" i="38"/>
  <c r="O488" i="38"/>
  <c r="AN475" i="38"/>
  <c r="AO475" i="38"/>
  <c r="BQ461" i="38"/>
  <c r="BP461" i="38"/>
  <c r="AX470" i="38"/>
  <c r="AY470" i="38"/>
  <c r="AD480" i="38"/>
  <c r="AE480" i="38"/>
  <c r="P487" i="38"/>
  <c r="Q487" i="38"/>
  <c r="BY457" i="38"/>
  <c r="BX457" i="38"/>
  <c r="AV471" i="38"/>
  <c r="AW471" i="38"/>
  <c r="CH489" i="38"/>
  <c r="J503" i="27" l="1"/>
  <c r="K504" i="27"/>
  <c r="O503" i="27"/>
  <c r="J503" i="26"/>
  <c r="K504" i="26"/>
  <c r="O503" i="26"/>
  <c r="K512" i="5"/>
  <c r="J511" i="5"/>
  <c r="O511" i="5"/>
  <c r="K570" i="25"/>
  <c r="J569" i="25"/>
  <c r="O569" i="25"/>
  <c r="AB488" i="13"/>
  <c r="AA496" i="26"/>
  <c r="AA496" i="27"/>
  <c r="AA496" i="25"/>
  <c r="AA496" i="5"/>
  <c r="AM477" i="38"/>
  <c r="AL477" i="38"/>
  <c r="AP475" i="38"/>
  <c r="AQ475" i="38"/>
  <c r="L490" i="38"/>
  <c r="M490" i="38"/>
  <c r="AY471" i="38"/>
  <c r="AX471" i="38"/>
  <c r="BY458" i="38"/>
  <c r="BX458" i="38"/>
  <c r="BT460" i="38"/>
  <c r="BU460" i="38"/>
  <c r="AU473" i="38"/>
  <c r="AT473" i="38"/>
  <c r="BC469" i="38"/>
  <c r="BB469" i="38"/>
  <c r="BD468" i="38"/>
  <c r="BE468" i="38"/>
  <c r="BK465" i="38"/>
  <c r="BJ465" i="38"/>
  <c r="AH479" i="38"/>
  <c r="AI479" i="38"/>
  <c r="CC456" i="38"/>
  <c r="CB456" i="38"/>
  <c r="AR474" i="38"/>
  <c r="AS474" i="38"/>
  <c r="V485" i="38"/>
  <c r="W485" i="38"/>
  <c r="AG480" i="38"/>
  <c r="AF480" i="38"/>
  <c r="BN463" i="38"/>
  <c r="BO463" i="38"/>
  <c r="T486" i="38"/>
  <c r="U486" i="38"/>
  <c r="AO476" i="38"/>
  <c r="AN476" i="38"/>
  <c r="X484" i="38"/>
  <c r="Y484" i="38"/>
  <c r="R487" i="38"/>
  <c r="S487" i="38"/>
  <c r="Z499" i="27"/>
  <c r="Z499" i="26"/>
  <c r="E493" i="38"/>
  <c r="Z499" i="25"/>
  <c r="AA491" i="13"/>
  <c r="Z499" i="5"/>
  <c r="Q488" i="38"/>
  <c r="P488" i="38"/>
  <c r="BP462" i="38"/>
  <c r="BQ462" i="38"/>
  <c r="AV472" i="38"/>
  <c r="AW472" i="38"/>
  <c r="CE455" i="38"/>
  <c r="CD455" i="38"/>
  <c r="BG467" i="38"/>
  <c r="BF467" i="38"/>
  <c r="BV459" i="38"/>
  <c r="BW459" i="38"/>
  <c r="AJ478" i="38"/>
  <c r="AK478" i="38"/>
  <c r="AZ470" i="38"/>
  <c r="BA470" i="38"/>
  <c r="AB482" i="38"/>
  <c r="AC482" i="38"/>
  <c r="O489" i="38"/>
  <c r="N489" i="38"/>
  <c r="BL464" i="38"/>
  <c r="BM464" i="38"/>
  <c r="BI466" i="38"/>
  <c r="BH466" i="38"/>
  <c r="H492" i="38"/>
  <c r="I492" i="38"/>
  <c r="F493" i="38"/>
  <c r="BZ457" i="38"/>
  <c r="CA457" i="38"/>
  <c r="BR461" i="38"/>
  <c r="BS461" i="38"/>
  <c r="Z483" i="38"/>
  <c r="AA483" i="38"/>
  <c r="CG454" i="38"/>
  <c r="CF454" i="38"/>
  <c r="AE481" i="38"/>
  <c r="AD481" i="38"/>
  <c r="J491" i="38"/>
  <c r="K491" i="38"/>
  <c r="CH490" i="38"/>
  <c r="J504" i="27" l="1"/>
  <c r="K505" i="27"/>
  <c r="O504" i="27"/>
  <c r="O504" i="26"/>
  <c r="J504" i="26"/>
  <c r="K505" i="26"/>
  <c r="K571" i="25"/>
  <c r="O570" i="25"/>
  <c r="J570" i="25"/>
  <c r="K513" i="5"/>
  <c r="O512" i="5"/>
  <c r="J512" i="5"/>
  <c r="AA497" i="27"/>
  <c r="AA497" i="26"/>
  <c r="AA497" i="25"/>
  <c r="AA497" i="5"/>
  <c r="AB489" i="13"/>
  <c r="BQ463" i="38"/>
  <c r="BP463" i="38"/>
  <c r="J492" i="38"/>
  <c r="K492" i="38"/>
  <c r="AE482" i="38"/>
  <c r="AD482" i="38"/>
  <c r="M491" i="38"/>
  <c r="L491" i="38"/>
  <c r="AG481" i="38"/>
  <c r="AF481" i="38"/>
  <c r="CC457" i="38"/>
  <c r="CB457" i="38"/>
  <c r="Q489" i="38"/>
  <c r="P489" i="38"/>
  <c r="CD456" i="38"/>
  <c r="CE456" i="38"/>
  <c r="BD469" i="38"/>
  <c r="BE469" i="38"/>
  <c r="BA471" i="38"/>
  <c r="AZ471" i="38"/>
  <c r="AA484" i="38"/>
  <c r="Z484" i="38"/>
  <c r="AJ479" i="38"/>
  <c r="AK479" i="38"/>
  <c r="N490" i="38"/>
  <c r="O490" i="38"/>
  <c r="H493" i="38"/>
  <c r="I493" i="38"/>
  <c r="F494" i="38"/>
  <c r="AV473" i="38"/>
  <c r="AW473" i="38"/>
  <c r="AY472" i="38"/>
  <c r="AX472" i="38"/>
  <c r="AP476" i="38"/>
  <c r="AQ476" i="38"/>
  <c r="BL465" i="38"/>
  <c r="BM465" i="38"/>
  <c r="CG455" i="38"/>
  <c r="CF455" i="38"/>
  <c r="AH480" i="38"/>
  <c r="AI480" i="38"/>
  <c r="AB483" i="38"/>
  <c r="AC483" i="38"/>
  <c r="BC470" i="38"/>
  <c r="BB470" i="38"/>
  <c r="Z500" i="25"/>
  <c r="E494" i="38"/>
  <c r="Z500" i="26"/>
  <c r="Z500" i="5"/>
  <c r="AA492" i="13"/>
  <c r="Z500" i="27"/>
  <c r="X485" i="38"/>
  <c r="Y485" i="38"/>
  <c r="BV460" i="38"/>
  <c r="BW460" i="38"/>
  <c r="AR475" i="38"/>
  <c r="AS475" i="38"/>
  <c r="BY459" i="38"/>
  <c r="BX459" i="38"/>
  <c r="BT461" i="38"/>
  <c r="BU461" i="38"/>
  <c r="BR462" i="38"/>
  <c r="BS462" i="38"/>
  <c r="CA458" i="38"/>
  <c r="BZ458" i="38"/>
  <c r="AO477" i="38"/>
  <c r="AN477" i="38"/>
  <c r="U487" i="38"/>
  <c r="T487" i="38"/>
  <c r="BK466" i="38"/>
  <c r="BJ466" i="38"/>
  <c r="BO464" i="38"/>
  <c r="BN464" i="38"/>
  <c r="AM478" i="38"/>
  <c r="AL478" i="38"/>
  <c r="BI467" i="38"/>
  <c r="BH467" i="38"/>
  <c r="S488" i="38"/>
  <c r="R488" i="38"/>
  <c r="W486" i="38"/>
  <c r="V486" i="38"/>
  <c r="AT474" i="38"/>
  <c r="AU474" i="38"/>
  <c r="BF468" i="38"/>
  <c r="BG468" i="38"/>
  <c r="CH491" i="38"/>
  <c r="K506" i="27" l="1"/>
  <c r="J505" i="27"/>
  <c r="O505" i="27"/>
  <c r="K506" i="26"/>
  <c r="O505" i="26"/>
  <c r="J505" i="26"/>
  <c r="K572" i="25"/>
  <c r="O571" i="25"/>
  <c r="J571" i="25"/>
  <c r="K514" i="5"/>
  <c r="O513" i="5"/>
  <c r="J513" i="5"/>
  <c r="AA498" i="27"/>
  <c r="AA498" i="5"/>
  <c r="AB490" i="13"/>
  <c r="AA498" i="25"/>
  <c r="AA498" i="26"/>
  <c r="CC458" i="38"/>
  <c r="CB458" i="38"/>
  <c r="AV474" i="38"/>
  <c r="AW474" i="38"/>
  <c r="J493" i="38"/>
  <c r="K493" i="38"/>
  <c r="O491" i="38"/>
  <c r="N491" i="38"/>
  <c r="BQ464" i="38"/>
  <c r="BP464" i="38"/>
  <c r="BL466" i="38"/>
  <c r="BM466" i="38"/>
  <c r="AJ480" i="38"/>
  <c r="AK480" i="38"/>
  <c r="AT475" i="38"/>
  <c r="AU475" i="38"/>
  <c r="AG482" i="38"/>
  <c r="AF482" i="38"/>
  <c r="BX460" i="38"/>
  <c r="BY460" i="38"/>
  <c r="Z501" i="25"/>
  <c r="Z501" i="5"/>
  <c r="Z501" i="27"/>
  <c r="AA493" i="13"/>
  <c r="Z501" i="26"/>
  <c r="E495" i="38"/>
  <c r="AL479" i="38"/>
  <c r="AM479" i="38"/>
  <c r="BB471" i="38"/>
  <c r="BC471" i="38"/>
  <c r="CE457" i="38"/>
  <c r="CD457" i="38"/>
  <c r="X486" i="38"/>
  <c r="Y486" i="38"/>
  <c r="AD483" i="38"/>
  <c r="AE483" i="38"/>
  <c r="CG456" i="38"/>
  <c r="CF456" i="38"/>
  <c r="R489" i="38"/>
  <c r="S489" i="38"/>
  <c r="T488" i="38"/>
  <c r="U488" i="38"/>
  <c r="BU462" i="38"/>
  <c r="BT462" i="38"/>
  <c r="BJ467" i="38"/>
  <c r="BK467" i="38"/>
  <c r="W487" i="38"/>
  <c r="V487" i="38"/>
  <c r="AY473" i="38"/>
  <c r="AX473" i="38"/>
  <c r="AB484" i="38"/>
  <c r="AC484" i="38"/>
  <c r="M492" i="38"/>
  <c r="L492" i="38"/>
  <c r="P490" i="38"/>
  <c r="Q490" i="38"/>
  <c r="BI468" i="38"/>
  <c r="BH468" i="38"/>
  <c r="BW461" i="38"/>
  <c r="BV461" i="38"/>
  <c r="AA485" i="38"/>
  <c r="Z485" i="38"/>
  <c r="BE470" i="38"/>
  <c r="BD470" i="38"/>
  <c r="F495" i="38"/>
  <c r="I494" i="38"/>
  <c r="H494" i="38"/>
  <c r="AH481" i="38"/>
  <c r="AI481" i="38"/>
  <c r="BR463" i="38"/>
  <c r="BS463" i="38"/>
  <c r="AR476" i="38"/>
  <c r="AS476" i="38"/>
  <c r="AZ472" i="38"/>
  <c r="BA472" i="38"/>
  <c r="AO478" i="38"/>
  <c r="AN478" i="38"/>
  <c r="AQ477" i="38"/>
  <c r="AP477" i="38"/>
  <c r="BZ459" i="38"/>
  <c r="CA459" i="38"/>
  <c r="BN465" i="38"/>
  <c r="BO465" i="38"/>
  <c r="BG469" i="38"/>
  <c r="BF469" i="38"/>
  <c r="CH492" i="38"/>
  <c r="J506" i="27" l="1"/>
  <c r="K507" i="27"/>
  <c r="O506" i="27"/>
  <c r="K507" i="26"/>
  <c r="O506" i="26"/>
  <c r="J506" i="26"/>
  <c r="K515" i="5"/>
  <c r="J514" i="5"/>
  <c r="O514" i="5"/>
  <c r="K573" i="25"/>
  <c r="J572" i="25"/>
  <c r="O572" i="25"/>
  <c r="AA499" i="25"/>
  <c r="AB491" i="13"/>
  <c r="AA499" i="5"/>
  <c r="AA499" i="27"/>
  <c r="AA499" i="26"/>
  <c r="BU463" i="38"/>
  <c r="BT463" i="38"/>
  <c r="BM467" i="38"/>
  <c r="BL467" i="38"/>
  <c r="BP465" i="38"/>
  <c r="BQ465" i="38"/>
  <c r="AR477" i="38"/>
  <c r="AS477" i="38"/>
  <c r="S490" i="38"/>
  <c r="R490" i="38"/>
  <c r="U489" i="38"/>
  <c r="T489" i="38"/>
  <c r="P491" i="38"/>
  <c r="Q491" i="38"/>
  <c r="AK481" i="38"/>
  <c r="AJ481" i="38"/>
  <c r="BX461" i="38"/>
  <c r="BY461" i="38"/>
  <c r="BW462" i="38"/>
  <c r="BV462" i="38"/>
  <c r="AM480" i="38"/>
  <c r="AL480" i="38"/>
  <c r="L493" i="38"/>
  <c r="M493" i="38"/>
  <c r="K494" i="38"/>
  <c r="J494" i="38"/>
  <c r="AE484" i="38"/>
  <c r="AD484" i="38"/>
  <c r="AF483" i="38"/>
  <c r="AG483" i="38"/>
  <c r="AN479" i="38"/>
  <c r="AO479" i="38"/>
  <c r="O492" i="38"/>
  <c r="N492" i="38"/>
  <c r="AV475" i="38"/>
  <c r="AW475" i="38"/>
  <c r="BE471" i="38"/>
  <c r="BD471" i="38"/>
  <c r="BI469" i="38"/>
  <c r="BH469" i="38"/>
  <c r="BB472" i="38"/>
  <c r="BC472" i="38"/>
  <c r="BJ468" i="38"/>
  <c r="BK468" i="38"/>
  <c r="BA473" i="38"/>
  <c r="AZ473" i="38"/>
  <c r="Z502" i="5"/>
  <c r="Z502" i="27"/>
  <c r="AA494" i="13"/>
  <c r="E496" i="38"/>
  <c r="Z502" i="25"/>
  <c r="Z502" i="26"/>
  <c r="CA460" i="38"/>
  <c r="BZ460" i="38"/>
  <c r="BO466" i="38"/>
  <c r="BN466" i="38"/>
  <c r="AX474" i="38"/>
  <c r="AY474" i="38"/>
  <c r="H495" i="38"/>
  <c r="F496" i="38"/>
  <c r="I495" i="38"/>
  <c r="W488" i="38"/>
  <c r="V488" i="38"/>
  <c r="AA486" i="38"/>
  <c r="Z486" i="38"/>
  <c r="AH482" i="38"/>
  <c r="AI482" i="38"/>
  <c r="BR464" i="38"/>
  <c r="BS464" i="38"/>
  <c r="CE458" i="38"/>
  <c r="CD458" i="38"/>
  <c r="AC485" i="38"/>
  <c r="AB485" i="38"/>
  <c r="AQ478" i="38"/>
  <c r="AP478" i="38"/>
  <c r="CC459" i="38"/>
  <c r="CB459" i="38"/>
  <c r="AU476" i="38"/>
  <c r="AT476" i="38"/>
  <c r="BG470" i="38"/>
  <c r="BF470" i="38"/>
  <c r="Y487" i="38"/>
  <c r="X487" i="38"/>
  <c r="CF457" i="38"/>
  <c r="CG457" i="38"/>
  <c r="CH493" i="38"/>
  <c r="K508" i="27" l="1"/>
  <c r="J507" i="27"/>
  <c r="O507" i="27"/>
  <c r="J507" i="26"/>
  <c r="K508" i="26"/>
  <c r="O507" i="26"/>
  <c r="K516" i="5"/>
  <c r="J515" i="5"/>
  <c r="O515" i="5"/>
  <c r="K574" i="25"/>
  <c r="J573" i="25"/>
  <c r="O573" i="25"/>
  <c r="AA500" i="5"/>
  <c r="AA500" i="25"/>
  <c r="AA500" i="26"/>
  <c r="AB492" i="13"/>
  <c r="AA500" i="27"/>
  <c r="AD485" i="38"/>
  <c r="AE485" i="38"/>
  <c r="P492" i="38"/>
  <c r="Q492" i="38"/>
  <c r="AO480" i="38"/>
  <c r="AN480" i="38"/>
  <c r="Y488" i="38"/>
  <c r="X488" i="38"/>
  <c r="AS478" i="38"/>
  <c r="AR478" i="38"/>
  <c r="AK482" i="38"/>
  <c r="AJ482" i="38"/>
  <c r="BM468" i="38"/>
  <c r="BL468" i="38"/>
  <c r="AX475" i="38"/>
  <c r="AY475" i="38"/>
  <c r="AM481" i="38"/>
  <c r="AL481" i="38"/>
  <c r="AZ474" i="38"/>
  <c r="BA474" i="38"/>
  <c r="BJ469" i="38"/>
  <c r="BK469" i="38"/>
  <c r="R491" i="38"/>
  <c r="S491" i="38"/>
  <c r="BS465" i="38"/>
  <c r="BR465" i="38"/>
  <c r="BI470" i="38"/>
  <c r="BH470" i="38"/>
  <c r="N493" i="38"/>
  <c r="O493" i="38"/>
  <c r="BE472" i="38"/>
  <c r="BD472" i="38"/>
  <c r="AW476" i="38"/>
  <c r="AV476" i="38"/>
  <c r="CB460" i="38"/>
  <c r="CC460" i="38"/>
  <c r="AQ479" i="38"/>
  <c r="AP479" i="38"/>
  <c r="BX462" i="38"/>
  <c r="BY462" i="38"/>
  <c r="V489" i="38"/>
  <c r="W489" i="38"/>
  <c r="BN467" i="38"/>
  <c r="BO467" i="38"/>
  <c r="Z503" i="27"/>
  <c r="AA495" i="13"/>
  <c r="Z503" i="26"/>
  <c r="Z503" i="5"/>
  <c r="Z503" i="25"/>
  <c r="E497" i="38"/>
  <c r="AT477" i="38"/>
  <c r="AU477" i="38"/>
  <c r="BQ466" i="38"/>
  <c r="BP466" i="38"/>
  <c r="CG458" i="38"/>
  <c r="CF458" i="38"/>
  <c r="CE459" i="38"/>
  <c r="CD459" i="38"/>
  <c r="BB473" i="38"/>
  <c r="BC473" i="38"/>
  <c r="BF471" i="38"/>
  <c r="BG471" i="38"/>
  <c r="BT464" i="38"/>
  <c r="BU464" i="38"/>
  <c r="I496" i="38"/>
  <c r="F497" i="38"/>
  <c r="H496" i="38"/>
  <c r="AI483" i="38"/>
  <c r="AH483" i="38"/>
  <c r="U490" i="38"/>
  <c r="T490" i="38"/>
  <c r="BV463" i="38"/>
  <c r="BW463" i="38"/>
  <c r="AB486" i="38"/>
  <c r="AC486" i="38"/>
  <c r="M494" i="38"/>
  <c r="L494" i="38"/>
  <c r="Z487" i="38"/>
  <c r="AA487" i="38"/>
  <c r="K495" i="38"/>
  <c r="J495" i="38"/>
  <c r="AG484" i="38"/>
  <c r="AF484" i="38"/>
  <c r="CA461" i="38"/>
  <c r="BZ461" i="38"/>
  <c r="CH494" i="38"/>
  <c r="O508" i="27" l="1"/>
  <c r="J508" i="27"/>
  <c r="K509" i="27"/>
  <c r="J508" i="26"/>
  <c r="O508" i="26"/>
  <c r="K509" i="26"/>
  <c r="K517" i="5"/>
  <c r="J516" i="5"/>
  <c r="O516" i="5"/>
  <c r="K575" i="25"/>
  <c r="O574" i="25"/>
  <c r="J574" i="25"/>
  <c r="AB493" i="13"/>
  <c r="AA501" i="26"/>
  <c r="AA501" i="5"/>
  <c r="AA501" i="27"/>
  <c r="AA501" i="25"/>
  <c r="BY463" i="38"/>
  <c r="BX463" i="38"/>
  <c r="AH484" i="38"/>
  <c r="AI484" i="38"/>
  <c r="AD486" i="38"/>
  <c r="AE486" i="38"/>
  <c r="BW464" i="38"/>
  <c r="BV464" i="38"/>
  <c r="BF472" i="38"/>
  <c r="BG472" i="38"/>
  <c r="Z488" i="38"/>
  <c r="AA488" i="38"/>
  <c r="W490" i="38"/>
  <c r="V490" i="38"/>
  <c r="P493" i="38"/>
  <c r="Q493" i="38"/>
  <c r="BM469" i="38"/>
  <c r="BL469" i="38"/>
  <c r="U491" i="38"/>
  <c r="T491" i="38"/>
  <c r="BN468" i="38"/>
  <c r="BO468" i="38"/>
  <c r="BD473" i="38"/>
  <c r="BE473" i="38"/>
  <c r="AV477" i="38"/>
  <c r="AW477" i="38"/>
  <c r="BK470" i="38"/>
  <c r="BJ470" i="38"/>
  <c r="AL482" i="38"/>
  <c r="AM482" i="38"/>
  <c r="BS466" i="38"/>
  <c r="BR466" i="38"/>
  <c r="AR479" i="38"/>
  <c r="AS479" i="38"/>
  <c r="AC487" i="38"/>
  <c r="AB487" i="38"/>
  <c r="J496" i="38"/>
  <c r="K496" i="38"/>
  <c r="CB461" i="38"/>
  <c r="CC461" i="38"/>
  <c r="N494" i="38"/>
  <c r="O494" i="38"/>
  <c r="AK483" i="38"/>
  <c r="AJ483" i="38"/>
  <c r="F498" i="38"/>
  <c r="H497" i="38"/>
  <c r="I497" i="38"/>
  <c r="CF459" i="38"/>
  <c r="CG459" i="38"/>
  <c r="AA496" i="13"/>
  <c r="Z504" i="27"/>
  <c r="Z504" i="26"/>
  <c r="Z504" i="5"/>
  <c r="E498" i="38"/>
  <c r="Z504" i="25"/>
  <c r="BQ467" i="38"/>
  <c r="BP467" i="38"/>
  <c r="CD460" i="38"/>
  <c r="CE460" i="38"/>
  <c r="BC474" i="38"/>
  <c r="BB474" i="38"/>
  <c r="S492" i="38"/>
  <c r="R492" i="38"/>
  <c r="CA462" i="38"/>
  <c r="BZ462" i="38"/>
  <c r="BH471" i="38"/>
  <c r="BI471" i="38"/>
  <c r="AQ480" i="38"/>
  <c r="AP480" i="38"/>
  <c r="AX476" i="38"/>
  <c r="AY476" i="38"/>
  <c r="BU465" i="38"/>
  <c r="BT465" i="38"/>
  <c r="AN481" i="38"/>
  <c r="AO481" i="38"/>
  <c r="AT478" i="38"/>
  <c r="AU478" i="38"/>
  <c r="M495" i="38"/>
  <c r="L495" i="38"/>
  <c r="AZ475" i="38"/>
  <c r="BA475" i="38"/>
  <c r="Y489" i="38"/>
  <c r="X489" i="38"/>
  <c r="AF485" i="38"/>
  <c r="AG485" i="38"/>
  <c r="CH495" i="38"/>
  <c r="K510" i="27" l="1"/>
  <c r="J509" i="27"/>
  <c r="O509" i="27"/>
  <c r="J509" i="26"/>
  <c r="O509" i="26"/>
  <c r="K510" i="26"/>
  <c r="K576" i="25"/>
  <c r="J575" i="25"/>
  <c r="O575" i="25"/>
  <c r="K518" i="5"/>
  <c r="O517" i="5"/>
  <c r="J517" i="5"/>
  <c r="AA502" i="26"/>
  <c r="AA502" i="5"/>
  <c r="AA502" i="27"/>
  <c r="AA502" i="25"/>
  <c r="AB494" i="13"/>
  <c r="U492" i="38"/>
  <c r="T492" i="38"/>
  <c r="BG473" i="38"/>
  <c r="BF473" i="38"/>
  <c r="AS480" i="38"/>
  <c r="AR480" i="38"/>
  <c r="AO482" i="38"/>
  <c r="AN482" i="38"/>
  <c r="AF486" i="38"/>
  <c r="AG486" i="38"/>
  <c r="CF460" i="38"/>
  <c r="CG460" i="38"/>
  <c r="AC488" i="38"/>
  <c r="AB488" i="38"/>
  <c r="AK484" i="38"/>
  <c r="AJ484" i="38"/>
  <c r="BU466" i="38"/>
  <c r="BT466" i="38"/>
  <c r="BY464" i="38"/>
  <c r="BX464" i="38"/>
  <c r="BA476" i="38"/>
  <c r="AZ476" i="38"/>
  <c r="Z505" i="26"/>
  <c r="E499" i="38"/>
  <c r="Z505" i="25"/>
  <c r="Z505" i="27"/>
  <c r="Z505" i="5"/>
  <c r="AA497" i="13"/>
  <c r="J497" i="38"/>
  <c r="K497" i="38"/>
  <c r="Y490" i="38"/>
  <c r="X490" i="38"/>
  <c r="M496" i="38"/>
  <c r="L496" i="38"/>
  <c r="BP468" i="38"/>
  <c r="BQ468" i="38"/>
  <c r="AM483" i="38"/>
  <c r="AL483" i="38"/>
  <c r="BM470" i="38"/>
  <c r="BL470" i="38"/>
  <c r="BJ471" i="38"/>
  <c r="BK471" i="38"/>
  <c r="AI485" i="38"/>
  <c r="AH485" i="38"/>
  <c r="BW465" i="38"/>
  <c r="BV465" i="38"/>
  <c r="CB462" i="38"/>
  <c r="CC462" i="38"/>
  <c r="BS467" i="38"/>
  <c r="BR467" i="38"/>
  <c r="BO469" i="38"/>
  <c r="BN469" i="38"/>
  <c r="CA463" i="38"/>
  <c r="BZ463" i="38"/>
  <c r="O495" i="38"/>
  <c r="N495" i="38"/>
  <c r="CE461" i="38"/>
  <c r="CD461" i="38"/>
  <c r="R493" i="38"/>
  <c r="S493" i="38"/>
  <c r="BE474" i="38"/>
  <c r="BD474" i="38"/>
  <c r="AV478" i="38"/>
  <c r="AW478" i="38"/>
  <c r="H498" i="38"/>
  <c r="I498" i="38"/>
  <c r="F499" i="38"/>
  <c r="AD487" i="38"/>
  <c r="AE487" i="38"/>
  <c r="W491" i="38"/>
  <c r="V491" i="38"/>
  <c r="AQ481" i="38"/>
  <c r="AP481" i="38"/>
  <c r="Z489" i="38"/>
  <c r="AA489" i="38"/>
  <c r="BB475" i="38"/>
  <c r="BC475" i="38"/>
  <c r="P494" i="38"/>
  <c r="Q494" i="38"/>
  <c r="AT479" i="38"/>
  <c r="AU479" i="38"/>
  <c r="AX477" i="38"/>
  <c r="AY477" i="38"/>
  <c r="BH472" i="38"/>
  <c r="BI472" i="38"/>
  <c r="CH496" i="38"/>
  <c r="O510" i="27" l="1"/>
  <c r="K511" i="27"/>
  <c r="J510" i="27"/>
  <c r="J510" i="26"/>
  <c r="O510" i="26"/>
  <c r="K511" i="26"/>
  <c r="K577" i="25"/>
  <c r="O576" i="25"/>
  <c r="J576" i="25"/>
  <c r="K519" i="5"/>
  <c r="J518" i="5"/>
  <c r="O518" i="5"/>
  <c r="AA503" i="5"/>
  <c r="AA503" i="25"/>
  <c r="AB495" i="13"/>
  <c r="AA503" i="26"/>
  <c r="AA503" i="27"/>
  <c r="X491" i="38"/>
  <c r="Y491" i="38"/>
  <c r="CE462" i="38"/>
  <c r="CD462" i="38"/>
  <c r="R494" i="38"/>
  <c r="S494" i="38"/>
  <c r="BY465" i="38"/>
  <c r="BX465" i="38"/>
  <c r="BZ464" i="38"/>
  <c r="CA464" i="38"/>
  <c r="BK472" i="38"/>
  <c r="BJ472" i="38"/>
  <c r="AG487" i="38"/>
  <c r="AF487" i="38"/>
  <c r="I499" i="38"/>
  <c r="F500" i="38"/>
  <c r="H499" i="38"/>
  <c r="AZ477" i="38"/>
  <c r="BA477" i="38"/>
  <c r="AC489" i="38"/>
  <c r="AB489" i="38"/>
  <c r="CG461" i="38"/>
  <c r="CF461" i="38"/>
  <c r="BU467" i="38"/>
  <c r="BT467" i="38"/>
  <c r="N496" i="38"/>
  <c r="O496" i="38"/>
  <c r="Z506" i="25"/>
  <c r="Z506" i="5"/>
  <c r="Z506" i="26"/>
  <c r="E500" i="38"/>
  <c r="AA498" i="13"/>
  <c r="Z506" i="27"/>
  <c r="AL484" i="38"/>
  <c r="AM484" i="38"/>
  <c r="AP482" i="38"/>
  <c r="AQ482" i="38"/>
  <c r="AO483" i="38"/>
  <c r="AN483" i="38"/>
  <c r="BH473" i="38"/>
  <c r="BI473" i="38"/>
  <c r="AS481" i="38"/>
  <c r="AR481" i="38"/>
  <c r="K498" i="38"/>
  <c r="J498" i="38"/>
  <c r="BL471" i="38"/>
  <c r="BM471" i="38"/>
  <c r="AW479" i="38"/>
  <c r="AV479" i="38"/>
  <c r="Q495" i="38"/>
  <c r="P495" i="38"/>
  <c r="BO470" i="38"/>
  <c r="BN470" i="38"/>
  <c r="L497" i="38"/>
  <c r="M497" i="38"/>
  <c r="BC476" i="38"/>
  <c r="BB476" i="38"/>
  <c r="AD488" i="38"/>
  <c r="AE488" i="38"/>
  <c r="AT480" i="38"/>
  <c r="AU480" i="38"/>
  <c r="CB463" i="38"/>
  <c r="CC463" i="38"/>
  <c r="AX478" i="38"/>
  <c r="AY478" i="38"/>
  <c r="BE475" i="38"/>
  <c r="BD475" i="38"/>
  <c r="BQ469" i="38"/>
  <c r="BP469" i="38"/>
  <c r="AJ485" i="38"/>
  <c r="AK485" i="38"/>
  <c r="BW466" i="38"/>
  <c r="BV466" i="38"/>
  <c r="W492" i="38"/>
  <c r="V492" i="38"/>
  <c r="BG474" i="38"/>
  <c r="BF474" i="38"/>
  <c r="U493" i="38"/>
  <c r="T493" i="38"/>
  <c r="BS468" i="38"/>
  <c r="BR468" i="38"/>
  <c r="AA490" i="38"/>
  <c r="Z490" i="38"/>
  <c r="AH486" i="38"/>
  <c r="AI486" i="38"/>
  <c r="CH497" i="38"/>
  <c r="K512" i="27" l="1"/>
  <c r="O511" i="27"/>
  <c r="J511" i="27"/>
  <c r="O511" i="26"/>
  <c r="J511" i="26"/>
  <c r="K512" i="26"/>
  <c r="K520" i="5"/>
  <c r="O519" i="5"/>
  <c r="J519" i="5"/>
  <c r="K578" i="25"/>
  <c r="O577" i="25"/>
  <c r="J577" i="25"/>
  <c r="AA504" i="27"/>
  <c r="AA504" i="5"/>
  <c r="AB496" i="13"/>
  <c r="AA504" i="26"/>
  <c r="AA504" i="25"/>
  <c r="V493" i="38"/>
  <c r="W493" i="38"/>
  <c r="AP483" i="38"/>
  <c r="AQ483" i="38"/>
  <c r="Z507" i="5"/>
  <c r="AA499" i="13"/>
  <c r="Z507" i="26"/>
  <c r="E501" i="38"/>
  <c r="A4" i="10" s="1"/>
  <c r="Z507" i="25"/>
  <c r="Z507" i="27"/>
  <c r="I500" i="38"/>
  <c r="F501" i="38"/>
  <c r="H500" i="38"/>
  <c r="BZ465" i="38"/>
  <c r="CA465" i="38"/>
  <c r="AL485" i="38"/>
  <c r="AM485" i="38"/>
  <c r="CD463" i="38"/>
  <c r="CE463" i="38"/>
  <c r="O497" i="38"/>
  <c r="N497" i="38"/>
  <c r="BO471" i="38"/>
  <c r="BN471" i="38"/>
  <c r="L498" i="38"/>
  <c r="M498" i="38"/>
  <c r="AR482" i="38"/>
  <c r="AS482" i="38"/>
  <c r="AD489" i="38"/>
  <c r="AE489" i="38"/>
  <c r="T494" i="38"/>
  <c r="U494" i="38"/>
  <c r="AH487" i="38"/>
  <c r="AI487" i="38"/>
  <c r="AW480" i="38"/>
  <c r="AV480" i="38"/>
  <c r="X492" i="38"/>
  <c r="Y492" i="38"/>
  <c r="R495" i="38"/>
  <c r="S495" i="38"/>
  <c r="AT481" i="38"/>
  <c r="AU481" i="38"/>
  <c r="BM472" i="38"/>
  <c r="BL472" i="38"/>
  <c r="CG462" i="38"/>
  <c r="CF462" i="38"/>
  <c r="BI474" i="38"/>
  <c r="BH474" i="38"/>
  <c r="AB490" i="38"/>
  <c r="AC490" i="38"/>
  <c r="BF475" i="38"/>
  <c r="BG475" i="38"/>
  <c r="AG488" i="38"/>
  <c r="AF488" i="38"/>
  <c r="AO484" i="38"/>
  <c r="AN484" i="38"/>
  <c r="BP470" i="38"/>
  <c r="BQ470" i="38"/>
  <c r="AJ486" i="38"/>
  <c r="AK486" i="38"/>
  <c r="BT468" i="38"/>
  <c r="BU468" i="38"/>
  <c r="BX466" i="38"/>
  <c r="BY466" i="38"/>
  <c r="BE476" i="38"/>
  <c r="BD476" i="38"/>
  <c r="AY479" i="38"/>
  <c r="AX479" i="38"/>
  <c r="Q496" i="38"/>
  <c r="P496" i="38"/>
  <c r="BB477" i="38"/>
  <c r="BC477" i="38"/>
  <c r="BR469" i="38"/>
  <c r="BS469" i="38"/>
  <c r="BA478" i="38"/>
  <c r="AZ478" i="38"/>
  <c r="BK473" i="38"/>
  <c r="BJ473" i="38"/>
  <c r="BW467" i="38"/>
  <c r="BV467" i="38"/>
  <c r="K499" i="38"/>
  <c r="J499" i="38"/>
  <c r="CC464" i="38"/>
  <c r="CB464" i="38"/>
  <c r="AA491" i="38"/>
  <c r="Z491" i="38"/>
  <c r="CH498" i="38"/>
  <c r="O512" i="27" l="1"/>
  <c r="K513" i="27"/>
  <c r="J512" i="27"/>
  <c r="J512" i="26"/>
  <c r="K513" i="26"/>
  <c r="O512" i="26"/>
  <c r="K579" i="25"/>
  <c r="J578" i="25"/>
  <c r="O578" i="25"/>
  <c r="K521" i="5"/>
  <c r="O520" i="5"/>
  <c r="J520" i="5"/>
  <c r="AB497" i="13"/>
  <c r="AA505" i="25"/>
  <c r="AA505" i="26"/>
  <c r="AA505" i="5"/>
  <c r="AA505" i="27"/>
  <c r="AM486" i="38"/>
  <c r="AL486" i="38"/>
  <c r="BH475" i="38"/>
  <c r="BI475" i="38"/>
  <c r="BQ471" i="38"/>
  <c r="BP471" i="38"/>
  <c r="I501" i="38"/>
  <c r="H501" i="38"/>
  <c r="BF476" i="38"/>
  <c r="BG476" i="38"/>
  <c r="U495" i="38"/>
  <c r="T495" i="38"/>
  <c r="W494" i="38"/>
  <c r="V494" i="38"/>
  <c r="BS470" i="38"/>
  <c r="BR470" i="38"/>
  <c r="AW481" i="38"/>
  <c r="AV481" i="38"/>
  <c r="P497" i="38"/>
  <c r="Q497" i="38"/>
  <c r="BX467" i="38"/>
  <c r="BY467" i="38"/>
  <c r="AP484" i="38"/>
  <c r="AQ484" i="38"/>
  <c r="CA466" i="38"/>
  <c r="BZ466" i="38"/>
  <c r="AC491" i="38"/>
  <c r="AB491" i="38"/>
  <c r="BL473" i="38"/>
  <c r="BM473" i="38"/>
  <c r="R496" i="38"/>
  <c r="S496" i="38"/>
  <c r="AI488" i="38"/>
  <c r="AH488" i="38"/>
  <c r="AT482" i="38"/>
  <c r="AU482" i="38"/>
  <c r="CF463" i="38"/>
  <c r="CG463" i="38"/>
  <c r="AR483" i="38"/>
  <c r="AS483" i="38"/>
  <c r="M499" i="38"/>
  <c r="L499" i="38"/>
  <c r="CC465" i="38"/>
  <c r="CB465" i="38"/>
  <c r="AD490" i="38"/>
  <c r="AE490" i="38"/>
  <c r="J500" i="38"/>
  <c r="K500" i="38"/>
  <c r="BK474" i="38"/>
  <c r="BJ474" i="38"/>
  <c r="BD477" i="38"/>
  <c r="BE477" i="38"/>
  <c r="BV468" i="38"/>
  <c r="BW468" i="38"/>
  <c r="AA492" i="38"/>
  <c r="Z492" i="38"/>
  <c r="AF489" i="38"/>
  <c r="AG489" i="38"/>
  <c r="BT469" i="38"/>
  <c r="BU469" i="38"/>
  <c r="AK487" i="38"/>
  <c r="AJ487" i="38"/>
  <c r="CE464" i="38"/>
  <c r="CD464" i="38"/>
  <c r="BB478" i="38"/>
  <c r="BC478" i="38"/>
  <c r="BA479" i="38"/>
  <c r="AZ479" i="38"/>
  <c r="BO472" i="38"/>
  <c r="BN472" i="38"/>
  <c r="AY480" i="38"/>
  <c r="AX480" i="38"/>
  <c r="O498" i="38"/>
  <c r="N498" i="38"/>
  <c r="AO485" i="38"/>
  <c r="AN485" i="38"/>
  <c r="Z508" i="27"/>
  <c r="Z508" i="26"/>
  <c r="Z508" i="25"/>
  <c r="AA500" i="13"/>
  <c r="Z508" i="5"/>
  <c r="A85" i="10"/>
  <c r="H85" i="10" s="1"/>
  <c r="A126" i="10"/>
  <c r="H126" i="10" s="1"/>
  <c r="A226" i="10"/>
  <c r="H226" i="10" s="1"/>
  <c r="A44" i="10"/>
  <c r="H44" i="10" s="1"/>
  <c r="A283" i="10"/>
  <c r="H283" i="10" s="1"/>
  <c r="A99" i="10"/>
  <c r="H99" i="10" s="1"/>
  <c r="A236" i="10"/>
  <c r="H236" i="10" s="1"/>
  <c r="A201" i="10"/>
  <c r="H201" i="10" s="1"/>
  <c r="A70" i="10"/>
  <c r="H70" i="10" s="1"/>
  <c r="A47" i="10"/>
  <c r="H47" i="10" s="1"/>
  <c r="A301" i="10"/>
  <c r="H301" i="10" s="1"/>
  <c r="A33" i="10"/>
  <c r="H33" i="10" s="1"/>
  <c r="A315" i="10"/>
  <c r="H315" i="10" s="1"/>
  <c r="A66" i="10"/>
  <c r="H66" i="10" s="1"/>
  <c r="A9" i="10"/>
  <c r="H9" i="10" s="1"/>
  <c r="A305" i="10"/>
  <c r="H305" i="10" s="1"/>
  <c r="A54" i="10"/>
  <c r="H54" i="10" s="1"/>
  <c r="A36" i="10"/>
  <c r="H36" i="10" s="1"/>
  <c r="A140" i="10"/>
  <c r="H140" i="10" s="1"/>
  <c r="A260" i="10"/>
  <c r="H260" i="10" s="1"/>
  <c r="A225" i="10"/>
  <c r="H225" i="10" s="1"/>
  <c r="A199" i="10"/>
  <c r="H199" i="10" s="1"/>
  <c r="A40" i="10"/>
  <c r="H40" i="10" s="1"/>
  <c r="A130" i="10"/>
  <c r="H130" i="10" s="1"/>
  <c r="A234" i="10"/>
  <c r="H234" i="10" s="1"/>
  <c r="A243" i="10"/>
  <c r="H243" i="10" s="1"/>
  <c r="A56" i="10"/>
  <c r="H56" i="10" s="1"/>
  <c r="A308" i="10"/>
  <c r="H308" i="10" s="1"/>
  <c r="A269" i="10"/>
  <c r="H269" i="10" s="1"/>
  <c r="A135" i="10"/>
  <c r="H135" i="10" s="1"/>
  <c r="A152" i="10"/>
  <c r="H152" i="10" s="1"/>
  <c r="A55" i="10"/>
  <c r="H55" i="10" s="1"/>
  <c r="A81" i="10"/>
  <c r="H81" i="10" s="1"/>
  <c r="A328" i="10"/>
  <c r="H328" i="10" s="1"/>
  <c r="A313" i="10"/>
  <c r="H313" i="10" s="1"/>
  <c r="A27" i="10"/>
  <c r="H27" i="10" s="1"/>
  <c r="A302" i="10"/>
  <c r="H302" i="10" s="1"/>
  <c r="A160" i="10"/>
  <c r="H160" i="10" s="1"/>
  <c r="A336" i="10"/>
  <c r="H336" i="10" s="1"/>
  <c r="A11" i="10"/>
  <c r="H11" i="10" s="1"/>
  <c r="A249" i="10"/>
  <c r="H249" i="10" s="1"/>
  <c r="A29" i="10"/>
  <c r="H29" i="10" s="1"/>
  <c r="A109" i="10"/>
  <c r="H109" i="10" s="1"/>
  <c r="A215" i="10"/>
  <c r="H215" i="10" s="1"/>
  <c r="A263" i="10"/>
  <c r="H263" i="10" s="1"/>
  <c r="A110" i="10"/>
  <c r="H110" i="10" s="1"/>
  <c r="A292" i="10"/>
  <c r="H292" i="10" s="1"/>
  <c r="A224" i="10"/>
  <c r="H224" i="10" s="1"/>
  <c r="A218" i="10"/>
  <c r="H218" i="10" s="1"/>
  <c r="A95" i="10"/>
  <c r="H95" i="10" s="1"/>
  <c r="A335" i="10"/>
  <c r="H335" i="10" s="1"/>
  <c r="A20" i="10"/>
  <c r="H20" i="10" s="1"/>
  <c r="A211" i="10"/>
  <c r="H211" i="10" s="1"/>
  <c r="A276" i="10"/>
  <c r="H276" i="10" s="1"/>
  <c r="A83" i="10"/>
  <c r="H83" i="10" s="1"/>
  <c r="A271" i="10"/>
  <c r="H271" i="10" s="1"/>
  <c r="A232" i="10"/>
  <c r="H232" i="10" s="1"/>
  <c r="A256" i="10"/>
  <c r="H256" i="10" s="1"/>
  <c r="A166" i="10"/>
  <c r="H166" i="10" s="1"/>
  <c r="A197" i="10"/>
  <c r="H197" i="10" s="1"/>
  <c r="A325" i="10"/>
  <c r="H325" i="10" s="1"/>
  <c r="A106" i="10"/>
  <c r="H106" i="10" s="1"/>
  <c r="A39" i="10"/>
  <c r="H39" i="10" s="1"/>
  <c r="A212" i="10"/>
  <c r="H212" i="10" s="1"/>
  <c r="A17" i="10"/>
  <c r="H17" i="10" s="1"/>
  <c r="A68" i="10"/>
  <c r="H68" i="10" s="1"/>
  <c r="A90" i="10"/>
  <c r="H90" i="10" s="1"/>
  <c r="A189" i="10"/>
  <c r="H189" i="10" s="1"/>
  <c r="A24" i="10"/>
  <c r="H24" i="10" s="1"/>
  <c r="A185" i="10"/>
  <c r="H185" i="10" s="1"/>
  <c r="A125" i="10"/>
  <c r="H125" i="10" s="1"/>
  <c r="A179" i="10"/>
  <c r="H179" i="10" s="1"/>
  <c r="A144" i="10"/>
  <c r="H144" i="10" s="1"/>
  <c r="A122" i="10"/>
  <c r="H122" i="10" s="1"/>
  <c r="A300" i="10"/>
  <c r="H300" i="10" s="1"/>
  <c r="A299" i="10"/>
  <c r="H299" i="10" s="1"/>
  <c r="A158" i="10"/>
  <c r="H158" i="10" s="1"/>
  <c r="A105" i="10"/>
  <c r="H105" i="10" s="1"/>
  <c r="A153" i="10"/>
  <c r="H153" i="10" s="1"/>
  <c r="A112" i="10"/>
  <c r="H112" i="10" s="1"/>
  <c r="A238" i="10"/>
  <c r="H238" i="10" s="1"/>
  <c r="A119" i="10"/>
  <c r="H119" i="10" s="1"/>
  <c r="A128" i="10"/>
  <c r="H128" i="10" s="1"/>
  <c r="A167" i="10"/>
  <c r="H167" i="10" s="1"/>
  <c r="A289" i="10"/>
  <c r="H289" i="10" s="1"/>
  <c r="A116" i="10"/>
  <c r="H116" i="10" s="1"/>
  <c r="A169" i="10"/>
  <c r="H169" i="10" s="1"/>
  <c r="A18" i="10"/>
  <c r="H18" i="10" s="1"/>
  <c r="A23" i="10"/>
  <c r="H23" i="10" s="1"/>
  <c r="A171" i="10"/>
  <c r="H171" i="10" s="1"/>
  <c r="A253" i="10"/>
  <c r="H253" i="10" s="1"/>
  <c r="A193" i="10"/>
  <c r="H193" i="10" s="1"/>
  <c r="A210" i="10"/>
  <c r="H210" i="10" s="1"/>
  <c r="A5" i="10"/>
  <c r="H5" i="10" s="1"/>
  <c r="A48" i="10"/>
  <c r="H48" i="10" s="1"/>
  <c r="A92" i="10"/>
  <c r="H92" i="10" s="1"/>
  <c r="A75" i="10"/>
  <c r="H75" i="10" s="1"/>
  <c r="A241" i="10"/>
  <c r="H241" i="10" s="1"/>
  <c r="A329" i="10"/>
  <c r="H329" i="10" s="1"/>
  <c r="A64" i="10"/>
  <c r="H64" i="10" s="1"/>
  <c r="A129" i="10"/>
  <c r="H129" i="10" s="1"/>
  <c r="A184" i="10"/>
  <c r="H184" i="10" s="1"/>
  <c r="A297" i="10"/>
  <c r="H297" i="10" s="1"/>
  <c r="A247" i="10"/>
  <c r="H247" i="10" s="1"/>
  <c r="A51" i="10"/>
  <c r="H51" i="10" s="1"/>
  <c r="A214" i="10"/>
  <c r="H214" i="10" s="1"/>
  <c r="A195" i="10"/>
  <c r="H195" i="10" s="1"/>
  <c r="A15" i="10"/>
  <c r="H15" i="10" s="1"/>
  <c r="A317" i="10"/>
  <c r="H317" i="10" s="1"/>
  <c r="A108" i="10"/>
  <c r="H108" i="10" s="1"/>
  <c r="A161" i="10"/>
  <c r="H161" i="10" s="1"/>
  <c r="A332" i="10"/>
  <c r="H332" i="10" s="1"/>
  <c r="A162" i="10"/>
  <c r="H162" i="10" s="1"/>
  <c r="A334" i="10"/>
  <c r="H334" i="10" s="1"/>
  <c r="A163" i="10"/>
  <c r="H163" i="10" s="1"/>
  <c r="A220" i="10"/>
  <c r="H220" i="10" s="1"/>
  <c r="A216" i="10"/>
  <c r="H216" i="10" s="1"/>
  <c r="A252" i="10"/>
  <c r="H252" i="10" s="1"/>
  <c r="A227" i="10"/>
  <c r="H227" i="10" s="1"/>
  <c r="A30" i="10"/>
  <c r="H30" i="10" s="1"/>
  <c r="A42" i="10"/>
  <c r="H42" i="10" s="1"/>
  <c r="A107" i="10"/>
  <c r="H107" i="10" s="1"/>
  <c r="A172" i="10"/>
  <c r="H172" i="10" s="1"/>
  <c r="A324" i="10"/>
  <c r="H324" i="10" s="1"/>
  <c r="A146" i="10"/>
  <c r="H146" i="10" s="1"/>
  <c r="A35" i="10"/>
  <c r="H35" i="10" s="1"/>
  <c r="A154" i="10"/>
  <c r="H154" i="10" s="1"/>
  <c r="A19" i="10"/>
  <c r="H19" i="10" s="1"/>
  <c r="A120" i="10"/>
  <c r="H120" i="10" s="1"/>
  <c r="A326" i="10"/>
  <c r="H326" i="10" s="1"/>
  <c r="A274" i="10"/>
  <c r="H274" i="10" s="1"/>
  <c r="A63" i="10"/>
  <c r="H63" i="10" s="1"/>
  <c r="A306" i="10"/>
  <c r="H306" i="10" s="1"/>
  <c r="A173" i="10"/>
  <c r="H173" i="10" s="1"/>
  <c r="A59" i="10"/>
  <c r="H59" i="10" s="1"/>
  <c r="A115" i="10"/>
  <c r="H115" i="10" s="1"/>
  <c r="A264" i="10"/>
  <c r="H264" i="10" s="1"/>
  <c r="A248" i="10"/>
  <c r="H248" i="10" s="1"/>
  <c r="A258" i="10"/>
  <c r="H258" i="10" s="1"/>
  <c r="A257" i="10"/>
  <c r="H257" i="10" s="1"/>
  <c r="A290" i="10"/>
  <c r="H290" i="10" s="1"/>
  <c r="A34" i="10"/>
  <c r="H34" i="10" s="1"/>
  <c r="A272" i="10"/>
  <c r="H272" i="10" s="1"/>
  <c r="A82" i="10"/>
  <c r="H82" i="10" s="1"/>
  <c r="A138" i="10"/>
  <c r="H138" i="10" s="1"/>
  <c r="A134" i="10"/>
  <c r="H134" i="10" s="1"/>
  <c r="A295" i="10"/>
  <c r="H295" i="10" s="1"/>
  <c r="A88" i="10"/>
  <c r="H88" i="10" s="1"/>
  <c r="A139" i="10"/>
  <c r="H139" i="10" s="1"/>
  <c r="A69" i="10"/>
  <c r="H69" i="10" s="1"/>
  <c r="A330" i="10"/>
  <c r="H330" i="10" s="1"/>
  <c r="A316" i="10"/>
  <c r="H316" i="10" s="1"/>
  <c r="A150" i="10"/>
  <c r="H150" i="10" s="1"/>
  <c r="A147" i="10"/>
  <c r="H147" i="10" s="1"/>
  <c r="A275" i="10"/>
  <c r="H275" i="10" s="1"/>
  <c r="A156" i="10"/>
  <c r="H156" i="10" s="1"/>
  <c r="A8" i="10"/>
  <c r="H8" i="10" s="1"/>
  <c r="A67" i="10"/>
  <c r="H67" i="10" s="1"/>
  <c r="A43" i="10"/>
  <c r="H43" i="10" s="1"/>
  <c r="A323" i="10"/>
  <c r="H323" i="10" s="1"/>
  <c r="A196" i="10"/>
  <c r="H196" i="10" s="1"/>
  <c r="A103" i="10"/>
  <c r="H103" i="10" s="1"/>
  <c r="A217" i="10"/>
  <c r="H217" i="10" s="1"/>
  <c r="A65" i="10"/>
  <c r="H65" i="10" s="1"/>
  <c r="A94" i="10"/>
  <c r="H94" i="10" s="1"/>
  <c r="A281" i="10"/>
  <c r="H281" i="10" s="1"/>
  <c r="A304" i="10"/>
  <c r="H304" i="10" s="1"/>
  <c r="A132" i="10"/>
  <c r="H132" i="10" s="1"/>
  <c r="A267" i="10"/>
  <c r="H267" i="10" s="1"/>
  <c r="A121" i="10"/>
  <c r="H121" i="10" s="1"/>
  <c r="A142" i="10"/>
  <c r="H142" i="10" s="1"/>
  <c r="A251" i="10"/>
  <c r="H251" i="10" s="1"/>
  <c r="A71" i="10"/>
  <c r="H71" i="10" s="1"/>
  <c r="A170" i="10"/>
  <c r="H170" i="10" s="1"/>
  <c r="A13" i="10"/>
  <c r="H13" i="10" s="1"/>
  <c r="A21" i="10"/>
  <c r="H21" i="10" s="1"/>
  <c r="A111" i="10"/>
  <c r="H111" i="10" s="1"/>
  <c r="A79" i="10"/>
  <c r="H79" i="10" s="1"/>
  <c r="A293" i="10"/>
  <c r="H293" i="10" s="1"/>
  <c r="A333" i="10"/>
  <c r="H333" i="10" s="1"/>
  <c r="A259" i="10"/>
  <c r="H259" i="10" s="1"/>
  <c r="A235" i="10"/>
  <c r="H235" i="10" s="1"/>
  <c r="A159" i="10"/>
  <c r="H159" i="10" s="1"/>
  <c r="A231" i="10"/>
  <c r="H231" i="10" s="1"/>
  <c r="A320" i="10"/>
  <c r="H320" i="10" s="1"/>
  <c r="A242" i="10"/>
  <c r="H242" i="10" s="1"/>
  <c r="A78" i="10"/>
  <c r="H78" i="10" s="1"/>
  <c r="A311" i="10"/>
  <c r="H311" i="10" s="1"/>
  <c r="A114" i="10"/>
  <c r="H114" i="10" s="1"/>
  <c r="A303" i="10"/>
  <c r="H303" i="10" s="1"/>
  <c r="A175" i="10"/>
  <c r="H175" i="10" s="1"/>
  <c r="A254" i="10"/>
  <c r="H254" i="10" s="1"/>
  <c r="A14" i="10"/>
  <c r="H14" i="10" s="1"/>
  <c r="A250" i="10"/>
  <c r="H250" i="10" s="1"/>
  <c r="A148" i="10"/>
  <c r="H148" i="10" s="1"/>
  <c r="A190" i="10"/>
  <c r="H190" i="10" s="1"/>
  <c r="A213" i="10"/>
  <c r="H213" i="10" s="1"/>
  <c r="A137" i="10"/>
  <c r="H137" i="10" s="1"/>
  <c r="A282" i="10"/>
  <c r="H282" i="10" s="1"/>
  <c r="A312" i="10"/>
  <c r="H312" i="10" s="1"/>
  <c r="A261" i="10"/>
  <c r="H261" i="10" s="1"/>
  <c r="A89" i="10"/>
  <c r="H89" i="10" s="1"/>
  <c r="A187" i="10"/>
  <c r="H187" i="10" s="1"/>
  <c r="A25" i="10"/>
  <c r="H25" i="10" s="1"/>
  <c r="A245" i="10"/>
  <c r="H245" i="10" s="1"/>
  <c r="A278" i="10"/>
  <c r="H278" i="10" s="1"/>
  <c r="A22" i="10"/>
  <c r="H22" i="10" s="1"/>
  <c r="A322" i="10"/>
  <c r="H322" i="10" s="1"/>
  <c r="A280" i="10"/>
  <c r="H280" i="10" s="1"/>
  <c r="A186" i="10"/>
  <c r="H186" i="10" s="1"/>
  <c r="A31" i="10"/>
  <c r="H31" i="10" s="1"/>
  <c r="A86" i="10"/>
  <c r="H86" i="10" s="1"/>
  <c r="A288" i="10"/>
  <c r="H288" i="10" s="1"/>
  <c r="A321" i="10"/>
  <c r="H321" i="10" s="1"/>
  <c r="A178" i="10"/>
  <c r="H178" i="10" s="1"/>
  <c r="A165" i="10"/>
  <c r="H165" i="10" s="1"/>
  <c r="A49" i="10"/>
  <c r="H49" i="10" s="1"/>
  <c r="A136" i="10"/>
  <c r="H136" i="10" s="1"/>
  <c r="A337" i="10"/>
  <c r="H337" i="10" s="1"/>
  <c r="A26" i="10"/>
  <c r="H26" i="10" s="1"/>
  <c r="A117" i="10"/>
  <c r="H117" i="10" s="1"/>
  <c r="A279" i="10"/>
  <c r="H279" i="10" s="1"/>
  <c r="A37" i="10"/>
  <c r="H37" i="10" s="1"/>
  <c r="A141" i="10"/>
  <c r="H141" i="10" s="1"/>
  <c r="A192" i="10"/>
  <c r="H192" i="10" s="1"/>
  <c r="A221" i="10"/>
  <c r="H221" i="10" s="1"/>
  <c r="A319" i="10"/>
  <c r="H319" i="10" s="1"/>
  <c r="A284" i="10"/>
  <c r="H284" i="10" s="1"/>
  <c r="A219" i="10"/>
  <c r="H219" i="10" s="1"/>
  <c r="A266" i="10"/>
  <c r="H266" i="10" s="1"/>
  <c r="A309" i="10"/>
  <c r="H309" i="10" s="1"/>
  <c r="A298" i="10"/>
  <c r="H298" i="10" s="1"/>
  <c r="A203" i="10"/>
  <c r="H203" i="10" s="1"/>
  <c r="A181" i="10"/>
  <c r="H181" i="10" s="1"/>
  <c r="A72" i="10"/>
  <c r="H72" i="10" s="1"/>
  <c r="A145" i="10"/>
  <c r="H145" i="10" s="1"/>
  <c r="A12" i="10"/>
  <c r="H12" i="10" s="1"/>
  <c r="A155" i="10"/>
  <c r="H155" i="10" s="1"/>
  <c r="A327" i="10"/>
  <c r="H327" i="10" s="1"/>
  <c r="A45" i="10"/>
  <c r="H45" i="10" s="1"/>
  <c r="A60" i="10"/>
  <c r="H60" i="10" s="1"/>
  <c r="A239" i="10"/>
  <c r="H239" i="10" s="1"/>
  <c r="A97" i="10"/>
  <c r="H97" i="10" s="1"/>
  <c r="A133" i="10"/>
  <c r="H133" i="10" s="1"/>
  <c r="A244" i="10"/>
  <c r="H244" i="10" s="1"/>
  <c r="A58" i="10"/>
  <c r="H58" i="10" s="1"/>
  <c r="A80" i="10"/>
  <c r="H80" i="10" s="1"/>
  <c r="A294" i="10"/>
  <c r="H294" i="10" s="1"/>
  <c r="A102" i="10"/>
  <c r="H102" i="10" s="1"/>
  <c r="A123" i="10"/>
  <c r="H123" i="10" s="1"/>
  <c r="A118" i="10"/>
  <c r="H118" i="10" s="1"/>
  <c r="A96" i="10"/>
  <c r="H96" i="10" s="1"/>
  <c r="A314" i="10"/>
  <c r="H314" i="10" s="1"/>
  <c r="A209" i="10"/>
  <c r="H209" i="10" s="1"/>
  <c r="A124" i="10"/>
  <c r="H124" i="10" s="1"/>
  <c r="A229" i="10"/>
  <c r="H229" i="10" s="1"/>
  <c r="A228" i="10"/>
  <c r="H228" i="10" s="1"/>
  <c r="A143" i="10"/>
  <c r="H143" i="10" s="1"/>
  <c r="A310" i="10"/>
  <c r="H310" i="10" s="1"/>
  <c r="A270" i="10"/>
  <c r="H270" i="10" s="1"/>
  <c r="A331" i="10"/>
  <c r="H331" i="10" s="1"/>
  <c r="A87" i="10"/>
  <c r="H87" i="10" s="1"/>
  <c r="A76" i="10"/>
  <c r="H76" i="10" s="1"/>
  <c r="A246" i="10"/>
  <c r="H246" i="10" s="1"/>
  <c r="A100" i="10"/>
  <c r="H100" i="10" s="1"/>
  <c r="A296" i="10"/>
  <c r="H296" i="10" s="1"/>
  <c r="A46" i="10"/>
  <c r="H46" i="10" s="1"/>
  <c r="A268" i="10"/>
  <c r="H268" i="10" s="1"/>
  <c r="A287" i="10"/>
  <c r="H287" i="10" s="1"/>
  <c r="A237" i="10"/>
  <c r="H237" i="10" s="1"/>
  <c r="A53" i="10"/>
  <c r="H53" i="10" s="1"/>
  <c r="A77" i="10"/>
  <c r="H77" i="10" s="1"/>
  <c r="A204" i="10"/>
  <c r="H204" i="10" s="1"/>
  <c r="A101" i="10"/>
  <c r="H101" i="10" s="1"/>
  <c r="A38" i="10"/>
  <c r="H38" i="10" s="1"/>
  <c r="A16" i="10"/>
  <c r="H16" i="10" s="1"/>
  <c r="A164" i="10"/>
  <c r="H164" i="10" s="1"/>
  <c r="A205" i="10"/>
  <c r="H205" i="10" s="1"/>
  <c r="A131" i="10"/>
  <c r="H131" i="10" s="1"/>
  <c r="A182" i="10"/>
  <c r="H182" i="10" s="1"/>
  <c r="A113" i="10"/>
  <c r="H113" i="10" s="1"/>
  <c r="A50" i="10"/>
  <c r="H50" i="10" s="1"/>
  <c r="A52" i="10"/>
  <c r="H52" i="10" s="1"/>
  <c r="A206" i="10"/>
  <c r="H206" i="10" s="1"/>
  <c r="A84" i="10"/>
  <c r="H84" i="10" s="1"/>
  <c r="A180" i="10"/>
  <c r="H180" i="10" s="1"/>
  <c r="A73" i="10"/>
  <c r="H73" i="10" s="1"/>
  <c r="A149" i="10"/>
  <c r="H149" i="10" s="1"/>
  <c r="A207" i="10"/>
  <c r="H207" i="10" s="1"/>
  <c r="A291" i="10"/>
  <c r="H291" i="10" s="1"/>
  <c r="A262" i="10"/>
  <c r="H262" i="10" s="1"/>
  <c r="A61" i="10"/>
  <c r="H61" i="10" s="1"/>
  <c r="A168" i="10"/>
  <c r="H168" i="10" s="1"/>
  <c r="A174" i="10"/>
  <c r="H174" i="10" s="1"/>
  <c r="A307" i="10"/>
  <c r="H307" i="10" s="1"/>
  <c r="A157" i="10"/>
  <c r="H157" i="10" s="1"/>
  <c r="A57" i="10"/>
  <c r="H57" i="10" s="1"/>
  <c r="A6" i="10"/>
  <c r="H6" i="10" s="1"/>
  <c r="A93" i="10"/>
  <c r="H93" i="10" s="1"/>
  <c r="A176" i="10"/>
  <c r="H176" i="10" s="1"/>
  <c r="A198" i="10"/>
  <c r="H198" i="10" s="1"/>
  <c r="A74" i="10"/>
  <c r="H74" i="10" s="1"/>
  <c r="A62" i="10"/>
  <c r="H62" i="10" s="1"/>
  <c r="A318" i="10"/>
  <c r="H318" i="10" s="1"/>
  <c r="A208" i="10"/>
  <c r="H208" i="10" s="1"/>
  <c r="A104" i="10"/>
  <c r="H104" i="10" s="1"/>
  <c r="A202" i="10"/>
  <c r="H202" i="10" s="1"/>
  <c r="A277" i="10"/>
  <c r="H277" i="10" s="1"/>
  <c r="A7" i="10"/>
  <c r="H7" i="10" s="1"/>
  <c r="A177" i="10"/>
  <c r="H177" i="10" s="1"/>
  <c r="A91" i="10"/>
  <c r="H91" i="10" s="1"/>
  <c r="A32" i="10"/>
  <c r="H32" i="10" s="1"/>
  <c r="A127" i="10"/>
  <c r="H127" i="10" s="1"/>
  <c r="A286" i="10"/>
  <c r="H286" i="10" s="1"/>
  <c r="A10" i="10"/>
  <c r="H10" i="10" s="1"/>
  <c r="A222" i="10"/>
  <c r="H222" i="10" s="1"/>
  <c r="A194" i="10"/>
  <c r="H194" i="10" s="1"/>
  <c r="A273" i="10"/>
  <c r="H273" i="10" s="1"/>
  <c r="A188" i="10"/>
  <c r="H188" i="10" s="1"/>
  <c r="A223" i="10"/>
  <c r="H223" i="10" s="1"/>
  <c r="A183" i="10"/>
  <c r="H183" i="10" s="1"/>
  <c r="A98" i="10"/>
  <c r="H98" i="10" s="1"/>
  <c r="A28" i="10"/>
  <c r="H28" i="10" s="1"/>
  <c r="A41" i="10"/>
  <c r="H41" i="10" s="1"/>
  <c r="A233" i="10"/>
  <c r="H233" i="10" s="1"/>
  <c r="A191" i="10"/>
  <c r="H191" i="10" s="1"/>
  <c r="A255" i="10"/>
  <c r="H255" i="10" s="1"/>
  <c r="A151" i="10"/>
  <c r="H151" i="10" s="1"/>
  <c r="A200" i="10"/>
  <c r="H200" i="10" s="1"/>
  <c r="A240" i="10"/>
  <c r="H240" i="10" s="1"/>
  <c r="A230" i="10"/>
  <c r="H230" i="10" s="1"/>
  <c r="A265" i="10"/>
  <c r="H265" i="10" s="1"/>
  <c r="A285" i="10"/>
  <c r="H285" i="10" s="1"/>
  <c r="Y493" i="38"/>
  <c r="X493" i="38"/>
  <c r="CH499" i="38"/>
  <c r="O513" i="27" l="1"/>
  <c r="J513" i="27"/>
  <c r="K514" i="27"/>
  <c r="J513" i="26"/>
  <c r="O513" i="26"/>
  <c r="K514" i="26"/>
  <c r="K522" i="5"/>
  <c r="O521" i="5"/>
  <c r="J521" i="5"/>
  <c r="K580" i="25"/>
  <c r="O579" i="25"/>
  <c r="J579" i="25"/>
  <c r="AA506" i="5"/>
  <c r="AA506" i="25"/>
  <c r="AB498" i="13"/>
  <c r="AA506" i="27"/>
  <c r="AA506" i="26"/>
  <c r="H4" i="10"/>
  <c r="H2" i="10" s="1"/>
  <c r="G4" i="10"/>
  <c r="L62" i="10"/>
  <c r="AH62" i="10"/>
  <c r="J62" i="10"/>
  <c r="AP62" i="10"/>
  <c r="AF62" i="10"/>
  <c r="AG62" i="10"/>
  <c r="K62" i="10"/>
  <c r="N62" i="10"/>
  <c r="U62" i="10"/>
  <c r="AJ62" i="10"/>
  <c r="AL62" i="10"/>
  <c r="AB62" i="10"/>
  <c r="AM62" i="10"/>
  <c r="AE62" i="10"/>
  <c r="M62" i="10"/>
  <c r="O62" i="10"/>
  <c r="AQ62" i="10"/>
  <c r="AN62" i="10"/>
  <c r="AT62" i="10"/>
  <c r="AR62" i="10"/>
  <c r="Y62" i="10"/>
  <c r="AK62" i="10"/>
  <c r="AA62" i="10"/>
  <c r="I62" i="10"/>
  <c r="AV62" i="10"/>
  <c r="T62" i="10"/>
  <c r="AC62" i="10"/>
  <c r="G62" i="10"/>
  <c r="AU62" i="10"/>
  <c r="AD62" i="10"/>
  <c r="Z62" i="10"/>
  <c r="D62" i="10"/>
  <c r="C62" i="10"/>
  <c r="X62" i="10"/>
  <c r="F62" i="10"/>
  <c r="W62" i="10"/>
  <c r="AI62" i="10"/>
  <c r="R62" i="10"/>
  <c r="AO62" i="10"/>
  <c r="P62" i="10"/>
  <c r="B62" i="10"/>
  <c r="E62" i="10"/>
  <c r="Q62" i="10"/>
  <c r="S62" i="10"/>
  <c r="V62" i="10"/>
  <c r="AS62" i="10"/>
  <c r="AM73" i="10"/>
  <c r="AI73" i="10"/>
  <c r="AO73" i="10"/>
  <c r="AQ73" i="10"/>
  <c r="Y73" i="10"/>
  <c r="J73" i="10"/>
  <c r="AS73" i="10"/>
  <c r="L73" i="10"/>
  <c r="O73" i="10"/>
  <c r="G73" i="10"/>
  <c r="AB73" i="10"/>
  <c r="B73" i="10"/>
  <c r="N73" i="10"/>
  <c r="Q73" i="10"/>
  <c r="R73" i="10"/>
  <c r="V73" i="10"/>
  <c r="AR73" i="10"/>
  <c r="AN73" i="10"/>
  <c r="AH73" i="10"/>
  <c r="AK73" i="10"/>
  <c r="U73" i="10"/>
  <c r="M73" i="10"/>
  <c r="S73" i="10"/>
  <c r="AG73" i="10"/>
  <c r="D73" i="10"/>
  <c r="I73" i="10"/>
  <c r="W73" i="10"/>
  <c r="C73" i="10"/>
  <c r="K73" i="10"/>
  <c r="P73" i="10"/>
  <c r="F73" i="10"/>
  <c r="AL73" i="10"/>
  <c r="AD73" i="10"/>
  <c r="AC73" i="10"/>
  <c r="AU73" i="10"/>
  <c r="AA73" i="10"/>
  <c r="AT73" i="10"/>
  <c r="AP73" i="10"/>
  <c r="T73" i="10"/>
  <c r="AF73" i="10"/>
  <c r="Z73" i="10"/>
  <c r="AV73" i="10"/>
  <c r="AE73" i="10"/>
  <c r="X73" i="10"/>
  <c r="E73" i="10"/>
  <c r="AJ73" i="10"/>
  <c r="X327" i="10"/>
  <c r="F327" i="10"/>
  <c r="Y327" i="10"/>
  <c r="K327" i="10"/>
  <c r="AH327" i="10"/>
  <c r="R327" i="10"/>
  <c r="P327" i="10"/>
  <c r="AT327" i="10"/>
  <c r="M327" i="10"/>
  <c r="AL327" i="10"/>
  <c r="E327" i="10"/>
  <c r="Q327" i="10"/>
  <c r="G327" i="10"/>
  <c r="AJ327" i="10"/>
  <c r="B327" i="10"/>
  <c r="V327" i="10"/>
  <c r="AG327" i="10"/>
  <c r="AR327" i="10"/>
  <c r="AF327" i="10"/>
  <c r="O327" i="10"/>
  <c r="AI327" i="10"/>
  <c r="AA327" i="10"/>
  <c r="I327" i="10"/>
  <c r="S327" i="10"/>
  <c r="AM327" i="10"/>
  <c r="AB327" i="10"/>
  <c r="AC327" i="10"/>
  <c r="C327" i="10"/>
  <c r="AE327" i="10"/>
  <c r="L327" i="10"/>
  <c r="D327" i="10"/>
  <c r="Z327" i="10"/>
  <c r="W327" i="10"/>
  <c r="AO327" i="10"/>
  <c r="AQ327" i="10"/>
  <c r="J327" i="10"/>
  <c r="N327" i="10"/>
  <c r="AK327" i="10"/>
  <c r="AN327" i="10"/>
  <c r="AS327" i="10"/>
  <c r="U327" i="10"/>
  <c r="AU327" i="10"/>
  <c r="AP327" i="10"/>
  <c r="AD327" i="10"/>
  <c r="T327" i="10"/>
  <c r="AV327" i="10"/>
  <c r="W254" i="10"/>
  <c r="AH254" i="10"/>
  <c r="N254" i="10"/>
  <c r="AM254" i="10"/>
  <c r="M254" i="10"/>
  <c r="AJ254" i="10"/>
  <c r="AP254" i="10"/>
  <c r="J254" i="10"/>
  <c r="AI254" i="10"/>
  <c r="AN254" i="10"/>
  <c r="AE254" i="10"/>
  <c r="AL254" i="10"/>
  <c r="Z254" i="10"/>
  <c r="AB254" i="10"/>
  <c r="AF254" i="10"/>
  <c r="L254" i="10"/>
  <c r="AK254" i="10"/>
  <c r="AC254" i="10"/>
  <c r="AR254" i="10"/>
  <c r="AD254" i="10"/>
  <c r="V254" i="10"/>
  <c r="E254" i="10"/>
  <c r="G254" i="10"/>
  <c r="T254" i="10"/>
  <c r="F254" i="10"/>
  <c r="C254" i="10"/>
  <c r="AG254" i="10"/>
  <c r="AA254" i="10"/>
  <c r="AT254" i="10"/>
  <c r="AU254" i="10"/>
  <c r="D254" i="10"/>
  <c r="AV254" i="10"/>
  <c r="AO254" i="10"/>
  <c r="O254" i="10"/>
  <c r="R254" i="10"/>
  <c r="X254" i="10"/>
  <c r="S254" i="10"/>
  <c r="B254" i="10"/>
  <c r="AS254" i="10"/>
  <c r="U254" i="10"/>
  <c r="P254" i="10"/>
  <c r="Q254" i="10"/>
  <c r="K254" i="10"/>
  <c r="Y254" i="10"/>
  <c r="I254" i="10"/>
  <c r="AQ254" i="10"/>
  <c r="I21" i="10"/>
  <c r="AU21" i="10"/>
  <c r="AB21" i="10"/>
  <c r="AM21" i="10"/>
  <c r="E21" i="10"/>
  <c r="W21" i="10"/>
  <c r="D21" i="10"/>
  <c r="Y21" i="10"/>
  <c r="AG21" i="10"/>
  <c r="P21" i="10"/>
  <c r="C21" i="10"/>
  <c r="F21" i="10"/>
  <c r="AI21" i="10"/>
  <c r="AV21" i="10"/>
  <c r="R21" i="10"/>
  <c r="L21" i="10"/>
  <c r="AK21" i="10"/>
  <c r="AO21" i="10"/>
  <c r="N21" i="10"/>
  <c r="M21" i="10"/>
  <c r="AT21" i="10"/>
  <c r="U21" i="10"/>
  <c r="AP21" i="10"/>
  <c r="X21" i="10"/>
  <c r="Z21" i="10"/>
  <c r="AA21" i="10"/>
  <c r="O21" i="10"/>
  <c r="V21" i="10"/>
  <c r="K21" i="10"/>
  <c r="Q21" i="10"/>
  <c r="AR21" i="10"/>
  <c r="AQ21" i="10"/>
  <c r="AJ21" i="10"/>
  <c r="J21" i="10"/>
  <c r="AF21" i="10"/>
  <c r="AC21" i="10"/>
  <c r="G21" i="10"/>
  <c r="S21" i="10"/>
  <c r="AD21" i="10"/>
  <c r="AN21" i="10"/>
  <c r="AE21" i="10"/>
  <c r="AL21" i="10"/>
  <c r="B21" i="10"/>
  <c r="AH21" i="10"/>
  <c r="AS21" i="10"/>
  <c r="T21" i="10"/>
  <c r="AR19" i="10"/>
  <c r="E19" i="10"/>
  <c r="D19" i="10"/>
  <c r="AG19" i="10"/>
  <c r="AB19" i="10"/>
  <c r="AN19" i="10"/>
  <c r="AP19" i="10"/>
  <c r="AI19" i="10"/>
  <c r="I19" i="10"/>
  <c r="R19" i="10"/>
  <c r="V19" i="10"/>
  <c r="X19" i="10"/>
  <c r="Q19" i="10"/>
  <c r="Y19" i="10"/>
  <c r="AT19" i="10"/>
  <c r="AJ19" i="10"/>
  <c r="AL19" i="10"/>
  <c r="F19" i="10"/>
  <c r="AE19" i="10"/>
  <c r="S19" i="10"/>
  <c r="W19" i="10"/>
  <c r="C19" i="10"/>
  <c r="AV19" i="10"/>
  <c r="T19" i="10"/>
  <c r="AM19" i="10"/>
  <c r="AC19" i="10"/>
  <c r="P19" i="10"/>
  <c r="AD19" i="10"/>
  <c r="AO19" i="10"/>
  <c r="K19" i="10"/>
  <c r="U19" i="10"/>
  <c r="J19" i="10"/>
  <c r="G19" i="10"/>
  <c r="B19" i="10"/>
  <c r="AA19" i="10"/>
  <c r="M19" i="10"/>
  <c r="Z19" i="10"/>
  <c r="AQ19" i="10"/>
  <c r="AK19" i="10"/>
  <c r="AU19" i="10"/>
  <c r="AS19" i="10"/>
  <c r="AF19" i="10"/>
  <c r="N19" i="10"/>
  <c r="O19" i="10"/>
  <c r="L19" i="10"/>
  <c r="AH19" i="10"/>
  <c r="J112" i="10"/>
  <c r="AH112" i="10"/>
  <c r="AK112" i="10"/>
  <c r="AJ112" i="10"/>
  <c r="L112" i="10"/>
  <c r="AQ112" i="10"/>
  <c r="O112" i="10"/>
  <c r="Y112" i="10"/>
  <c r="K112" i="10"/>
  <c r="E112" i="10"/>
  <c r="W112" i="10"/>
  <c r="AD112" i="10"/>
  <c r="AG112" i="10"/>
  <c r="AM112" i="10"/>
  <c r="M112" i="10"/>
  <c r="P112" i="10"/>
  <c r="U112" i="10"/>
  <c r="AE112" i="10"/>
  <c r="N112" i="10"/>
  <c r="Q112" i="10"/>
  <c r="G112" i="10"/>
  <c r="AB112" i="10"/>
  <c r="AU112" i="10"/>
  <c r="AA112" i="10"/>
  <c r="AF112" i="10"/>
  <c r="AR112" i="10"/>
  <c r="AP112" i="10"/>
  <c r="AI112" i="10"/>
  <c r="S112" i="10"/>
  <c r="AS112" i="10"/>
  <c r="AT112" i="10"/>
  <c r="AL112" i="10"/>
  <c r="V112" i="10"/>
  <c r="R112" i="10"/>
  <c r="B112" i="10"/>
  <c r="X112" i="10"/>
  <c r="F112" i="10"/>
  <c r="Z112" i="10"/>
  <c r="C112" i="10"/>
  <c r="AN112" i="10"/>
  <c r="T112" i="10"/>
  <c r="AO112" i="10"/>
  <c r="AC112" i="10"/>
  <c r="D112" i="10"/>
  <c r="AV112" i="10"/>
  <c r="I112" i="10"/>
  <c r="AM212" i="10"/>
  <c r="M212" i="10"/>
  <c r="U212" i="10"/>
  <c r="K212" i="10"/>
  <c r="E212" i="10"/>
  <c r="F212" i="10"/>
  <c r="Q212" i="10"/>
  <c r="Y212" i="10"/>
  <c r="L212" i="10"/>
  <c r="AJ212" i="10"/>
  <c r="AC212" i="10"/>
  <c r="AG212" i="10"/>
  <c r="S212" i="10"/>
  <c r="P212" i="10"/>
  <c r="AK212" i="10"/>
  <c r="J212" i="10"/>
  <c r="X212" i="10"/>
  <c r="T212" i="10"/>
  <c r="AF212" i="10"/>
  <c r="AO212" i="10"/>
  <c r="AE212" i="10"/>
  <c r="AV212" i="10"/>
  <c r="AR212" i="10"/>
  <c r="AD212" i="10"/>
  <c r="AI212" i="10"/>
  <c r="R212" i="10"/>
  <c r="C212" i="10"/>
  <c r="N212" i="10"/>
  <c r="W212" i="10"/>
  <c r="V212" i="10"/>
  <c r="AS212" i="10"/>
  <c r="B212" i="10"/>
  <c r="AQ212" i="10"/>
  <c r="Z212" i="10"/>
  <c r="AA212" i="10"/>
  <c r="AN212" i="10"/>
  <c r="O212" i="10"/>
  <c r="AT212" i="10"/>
  <c r="I212" i="10"/>
  <c r="AU212" i="10"/>
  <c r="AP212" i="10"/>
  <c r="AB212" i="10"/>
  <c r="AL212" i="10"/>
  <c r="AH212" i="10"/>
  <c r="G212" i="10"/>
  <c r="D212" i="10"/>
  <c r="AJ305" i="10"/>
  <c r="AB305" i="10"/>
  <c r="W305" i="10"/>
  <c r="P305" i="10"/>
  <c r="AS305" i="10"/>
  <c r="AR305" i="10"/>
  <c r="AQ305" i="10"/>
  <c r="D305" i="10"/>
  <c r="AL305" i="10"/>
  <c r="X305" i="10"/>
  <c r="C305" i="10"/>
  <c r="N305" i="10"/>
  <c r="V305" i="10"/>
  <c r="AV305" i="10"/>
  <c r="U305" i="10"/>
  <c r="AK305" i="10"/>
  <c r="AH305" i="10"/>
  <c r="Q305" i="10"/>
  <c r="T305" i="10"/>
  <c r="G305" i="10"/>
  <c r="AP305" i="10"/>
  <c r="M305" i="10"/>
  <c r="E305" i="10"/>
  <c r="AI305" i="10"/>
  <c r="AG305" i="10"/>
  <c r="AD305" i="10"/>
  <c r="AE305" i="10"/>
  <c r="O305" i="10"/>
  <c r="Y305" i="10"/>
  <c r="J305" i="10"/>
  <c r="L305" i="10"/>
  <c r="B305" i="10"/>
  <c r="K305" i="10"/>
  <c r="AT305" i="10"/>
  <c r="AM305" i="10"/>
  <c r="AO305" i="10"/>
  <c r="I305" i="10"/>
  <c r="S305" i="10"/>
  <c r="AA305" i="10"/>
  <c r="F305" i="10"/>
  <c r="AF305" i="10"/>
  <c r="AC305" i="10"/>
  <c r="AU305" i="10"/>
  <c r="AN305" i="10"/>
  <c r="R305" i="10"/>
  <c r="Z305" i="10"/>
  <c r="D191" i="10"/>
  <c r="AC191" i="10"/>
  <c r="F191" i="10"/>
  <c r="U191" i="10"/>
  <c r="E191" i="10"/>
  <c r="T191" i="10"/>
  <c r="P191" i="10"/>
  <c r="AA191" i="10"/>
  <c r="W191" i="10"/>
  <c r="AB191" i="10"/>
  <c r="AN191" i="10"/>
  <c r="N191" i="10"/>
  <c r="Z191" i="10"/>
  <c r="AG191" i="10"/>
  <c r="L191" i="10"/>
  <c r="Y191" i="10"/>
  <c r="AJ191" i="10"/>
  <c r="AP191" i="10"/>
  <c r="K191" i="10"/>
  <c r="X191" i="10"/>
  <c r="AH191" i="10"/>
  <c r="M191" i="10"/>
  <c r="V191" i="10"/>
  <c r="AF191" i="10"/>
  <c r="R191" i="10"/>
  <c r="S191" i="10"/>
  <c r="AO191" i="10"/>
  <c r="AE191" i="10"/>
  <c r="J191" i="10"/>
  <c r="AI191" i="10"/>
  <c r="AL191" i="10"/>
  <c r="AM191" i="10"/>
  <c r="AD191" i="10"/>
  <c r="AK191" i="10"/>
  <c r="AT191" i="10"/>
  <c r="O191" i="10"/>
  <c r="AQ191" i="10"/>
  <c r="I191" i="10"/>
  <c r="B191" i="10"/>
  <c r="AR191" i="10"/>
  <c r="Q191" i="10"/>
  <c r="AU191" i="10"/>
  <c r="C191" i="10"/>
  <c r="G191" i="10"/>
  <c r="AS191" i="10"/>
  <c r="AV191" i="10"/>
  <c r="AE205" i="10"/>
  <c r="K205" i="10"/>
  <c r="AG205" i="10"/>
  <c r="AM205" i="10"/>
  <c r="AJ205" i="10"/>
  <c r="AH205" i="10"/>
  <c r="L205" i="10"/>
  <c r="AL205" i="10"/>
  <c r="AI205" i="10"/>
  <c r="M205" i="10"/>
  <c r="AC205" i="10"/>
  <c r="AP205" i="10"/>
  <c r="AA205" i="10"/>
  <c r="AK205" i="10"/>
  <c r="J205" i="10"/>
  <c r="V205" i="10"/>
  <c r="AO205" i="10"/>
  <c r="AF205" i="10"/>
  <c r="AB205" i="10"/>
  <c r="AU205" i="10"/>
  <c r="Q205" i="10"/>
  <c r="C205" i="10"/>
  <c r="Y205" i="10"/>
  <c r="AD205" i="10"/>
  <c r="D205" i="10"/>
  <c r="AR205" i="10"/>
  <c r="I205" i="10"/>
  <c r="G205" i="10"/>
  <c r="F205" i="10"/>
  <c r="B205" i="10"/>
  <c r="R205" i="10"/>
  <c r="N205" i="10"/>
  <c r="E205" i="10"/>
  <c r="S205" i="10"/>
  <c r="AV205" i="10"/>
  <c r="AT205" i="10"/>
  <c r="P205" i="10"/>
  <c r="AS205" i="10"/>
  <c r="AN205" i="10"/>
  <c r="Z205" i="10"/>
  <c r="T205" i="10"/>
  <c r="AQ205" i="10"/>
  <c r="O205" i="10"/>
  <c r="X205" i="10"/>
  <c r="W205" i="10"/>
  <c r="U205" i="10"/>
  <c r="AN266" i="10"/>
  <c r="AD266" i="10"/>
  <c r="V266" i="10"/>
  <c r="AH266" i="10"/>
  <c r="L266" i="10"/>
  <c r="AI266" i="10"/>
  <c r="J266" i="10"/>
  <c r="AF266" i="10"/>
  <c r="D266" i="10"/>
  <c r="F266" i="10"/>
  <c r="AV266" i="10"/>
  <c r="K266" i="10"/>
  <c r="AA266" i="10"/>
  <c r="N266" i="10"/>
  <c r="S266" i="10"/>
  <c r="AT266" i="10"/>
  <c r="M266" i="10"/>
  <c r="W266" i="10"/>
  <c r="AK266" i="10"/>
  <c r="O266" i="10"/>
  <c r="AR266" i="10"/>
  <c r="AB266" i="10"/>
  <c r="AO266" i="10"/>
  <c r="U266" i="10"/>
  <c r="I266" i="10"/>
  <c r="T266" i="10"/>
  <c r="AU266" i="10"/>
  <c r="E266" i="10"/>
  <c r="AQ266" i="10"/>
  <c r="AM266" i="10"/>
  <c r="G266" i="10"/>
  <c r="AS266" i="10"/>
  <c r="AJ266" i="10"/>
  <c r="P266" i="10"/>
  <c r="AG266" i="10"/>
  <c r="AL266" i="10"/>
  <c r="X266" i="10"/>
  <c r="Y266" i="10"/>
  <c r="AC266" i="10"/>
  <c r="B266" i="10"/>
  <c r="AP266" i="10"/>
  <c r="AE266" i="10"/>
  <c r="Z266" i="10"/>
  <c r="Q266" i="10"/>
  <c r="C266" i="10"/>
  <c r="R266" i="10"/>
  <c r="AR321" i="10"/>
  <c r="AA321" i="10"/>
  <c r="AS321" i="10"/>
  <c r="AU321" i="10"/>
  <c r="J321" i="10"/>
  <c r="AL321" i="10"/>
  <c r="AJ321" i="10"/>
  <c r="S321" i="10"/>
  <c r="AG321" i="10"/>
  <c r="AE321" i="10"/>
  <c r="AO321" i="10"/>
  <c r="AK321" i="10"/>
  <c r="AB321" i="10"/>
  <c r="K321" i="10"/>
  <c r="W321" i="10"/>
  <c r="Q321" i="10"/>
  <c r="AC321" i="10"/>
  <c r="Y321" i="10"/>
  <c r="AI321" i="10"/>
  <c r="N321" i="10"/>
  <c r="E321" i="10"/>
  <c r="AN321" i="10"/>
  <c r="F321" i="10"/>
  <c r="AT321" i="10"/>
  <c r="AP321" i="10"/>
  <c r="U321" i="10"/>
  <c r="M321" i="10"/>
  <c r="L321" i="10"/>
  <c r="C321" i="10"/>
  <c r="AH321" i="10"/>
  <c r="AD321" i="10"/>
  <c r="I321" i="10"/>
  <c r="Z321" i="10"/>
  <c r="X321" i="10"/>
  <c r="P321" i="10"/>
  <c r="T321" i="10"/>
  <c r="O321" i="10"/>
  <c r="AF321" i="10"/>
  <c r="AQ321" i="10"/>
  <c r="R321" i="10"/>
  <c r="AM321" i="10"/>
  <c r="B321" i="10"/>
  <c r="D321" i="10"/>
  <c r="V321" i="10"/>
  <c r="AV321" i="10"/>
  <c r="G321" i="10"/>
  <c r="AS304" i="10"/>
  <c r="U304" i="10"/>
  <c r="I304" i="10"/>
  <c r="Y304" i="10"/>
  <c r="T304" i="10"/>
  <c r="E304" i="10"/>
  <c r="AI304" i="10"/>
  <c r="K304" i="10"/>
  <c r="N304" i="10"/>
  <c r="AM304" i="10"/>
  <c r="AH304" i="10"/>
  <c r="P304" i="10"/>
  <c r="C304" i="10"/>
  <c r="AA304" i="10"/>
  <c r="AO304" i="10"/>
  <c r="F304" i="10"/>
  <c r="Z304" i="10"/>
  <c r="W304" i="10"/>
  <c r="AK304" i="10"/>
  <c r="B304" i="10"/>
  <c r="AP304" i="10"/>
  <c r="V304" i="10"/>
  <c r="AU304" i="10"/>
  <c r="AD304" i="10"/>
  <c r="AE304" i="10"/>
  <c r="AJ304" i="10"/>
  <c r="AL304" i="10"/>
  <c r="L304" i="10"/>
  <c r="AG304" i="10"/>
  <c r="G304" i="10"/>
  <c r="D304" i="10"/>
  <c r="R304" i="10"/>
  <c r="Q304" i="10"/>
  <c r="X304" i="10"/>
  <c r="AV304" i="10"/>
  <c r="M304" i="10"/>
  <c r="J304" i="10"/>
  <c r="AB304" i="10"/>
  <c r="S304" i="10"/>
  <c r="AT304" i="10"/>
  <c r="AF304" i="10"/>
  <c r="AC304" i="10"/>
  <c r="AR304" i="10"/>
  <c r="AN304" i="10"/>
  <c r="AQ304" i="10"/>
  <c r="O304" i="10"/>
  <c r="E330" i="10"/>
  <c r="AJ330" i="10"/>
  <c r="B330" i="10"/>
  <c r="AB330" i="10"/>
  <c r="I330" i="10"/>
  <c r="S330" i="10"/>
  <c r="AS330" i="10"/>
  <c r="Z330" i="10"/>
  <c r="AR330" i="10"/>
  <c r="L330" i="10"/>
  <c r="G330" i="10"/>
  <c r="AK330" i="10"/>
  <c r="P330" i="10"/>
  <c r="AF330" i="10"/>
  <c r="AO330" i="10"/>
  <c r="AM330" i="10"/>
  <c r="N330" i="10"/>
  <c r="AV330" i="10"/>
  <c r="O330" i="10"/>
  <c r="AP330" i="10"/>
  <c r="J330" i="10"/>
  <c r="AH330" i="10"/>
  <c r="AL330" i="10"/>
  <c r="AU330" i="10"/>
  <c r="K330" i="10"/>
  <c r="R330" i="10"/>
  <c r="AE330" i="10"/>
  <c r="AD330" i="10"/>
  <c r="AI330" i="10"/>
  <c r="AN330" i="10"/>
  <c r="F330" i="10"/>
  <c r="AG330" i="10"/>
  <c r="W330" i="10"/>
  <c r="V330" i="10"/>
  <c r="Y330" i="10"/>
  <c r="X330" i="10"/>
  <c r="AC330" i="10"/>
  <c r="AQ330" i="10"/>
  <c r="M330" i="10"/>
  <c r="D330" i="10"/>
  <c r="Q330" i="10"/>
  <c r="T330" i="10"/>
  <c r="AT330" i="10"/>
  <c r="C330" i="10"/>
  <c r="AA330" i="10"/>
  <c r="U330" i="10"/>
  <c r="K297" i="10"/>
  <c r="AP297" i="10"/>
  <c r="D297" i="10"/>
  <c r="AS297" i="10"/>
  <c r="AE297" i="10"/>
  <c r="AH297" i="10"/>
  <c r="AV297" i="10"/>
  <c r="AI297" i="10"/>
  <c r="C297" i="10"/>
  <c r="N297" i="10"/>
  <c r="AF297" i="10"/>
  <c r="I297" i="10"/>
  <c r="Q297" i="10"/>
  <c r="U297" i="10"/>
  <c r="AJ297" i="10"/>
  <c r="AQ297" i="10"/>
  <c r="V297" i="10"/>
  <c r="J297" i="10"/>
  <c r="AL297" i="10"/>
  <c r="R297" i="10"/>
  <c r="Z297" i="10"/>
  <c r="AG297" i="10"/>
  <c r="E297" i="10"/>
  <c r="AC297" i="10"/>
  <c r="O297" i="10"/>
  <c r="W297" i="10"/>
  <c r="S297" i="10"/>
  <c r="Y297" i="10"/>
  <c r="AD297" i="10"/>
  <c r="M297" i="10"/>
  <c r="T297" i="10"/>
  <c r="AK297" i="10"/>
  <c r="AU297" i="10"/>
  <c r="AM297" i="10"/>
  <c r="AR297" i="10"/>
  <c r="L297" i="10"/>
  <c r="F297" i="10"/>
  <c r="AA297" i="10"/>
  <c r="G297" i="10"/>
  <c r="B297" i="10"/>
  <c r="AB297" i="10"/>
  <c r="AN297" i="10"/>
  <c r="P297" i="10"/>
  <c r="AO297" i="10"/>
  <c r="AT297" i="10"/>
  <c r="X297" i="10"/>
  <c r="M83" i="10"/>
  <c r="N83" i="10"/>
  <c r="AM83" i="10"/>
  <c r="AJ83" i="10"/>
  <c r="AF83" i="10"/>
  <c r="E83" i="10"/>
  <c r="Z83" i="10"/>
  <c r="W83" i="10"/>
  <c r="D83" i="10"/>
  <c r="AL83" i="10"/>
  <c r="AN83" i="10"/>
  <c r="K83" i="10"/>
  <c r="O83" i="10"/>
  <c r="G83" i="10"/>
  <c r="V83" i="10"/>
  <c r="S83" i="10"/>
  <c r="AO83" i="10"/>
  <c r="U83" i="10"/>
  <c r="T83" i="10"/>
  <c r="J83" i="10"/>
  <c r="B83" i="10"/>
  <c r="AU83" i="10"/>
  <c r="AP83" i="10"/>
  <c r="R83" i="10"/>
  <c r="AD83" i="10"/>
  <c r="AQ83" i="10"/>
  <c r="AS83" i="10"/>
  <c r="L83" i="10"/>
  <c r="Q83" i="10"/>
  <c r="F83" i="10"/>
  <c r="AA83" i="10"/>
  <c r="I83" i="10"/>
  <c r="X83" i="10"/>
  <c r="Y83" i="10"/>
  <c r="C83" i="10"/>
  <c r="AR83" i="10"/>
  <c r="AC83" i="10"/>
  <c r="AG83" i="10"/>
  <c r="AE83" i="10"/>
  <c r="AB83" i="10"/>
  <c r="AI83" i="10"/>
  <c r="AH83" i="10"/>
  <c r="AV83" i="10"/>
  <c r="AK83" i="10"/>
  <c r="P83" i="10"/>
  <c r="AT83" i="10"/>
  <c r="D336" i="10"/>
  <c r="AG336" i="10"/>
  <c r="O336" i="10"/>
  <c r="L336" i="10"/>
  <c r="AV336" i="10"/>
  <c r="N336" i="10"/>
  <c r="AI336" i="10"/>
  <c r="Y336" i="10"/>
  <c r="AT336" i="10"/>
  <c r="C336" i="10"/>
  <c r="X336" i="10"/>
  <c r="AA336" i="10"/>
  <c r="I336" i="10"/>
  <c r="V336" i="10"/>
  <c r="AQ336" i="10"/>
  <c r="G336" i="10"/>
  <c r="M336" i="10"/>
  <c r="J336" i="10"/>
  <c r="AE336" i="10"/>
  <c r="T336" i="10"/>
  <c r="Q336" i="10"/>
  <c r="AD336" i="10"/>
  <c r="AK336" i="10"/>
  <c r="AF336" i="10"/>
  <c r="AH336" i="10"/>
  <c r="E336" i="10"/>
  <c r="W336" i="10"/>
  <c r="AJ336" i="10"/>
  <c r="AC336" i="10"/>
  <c r="P336" i="10"/>
  <c r="R336" i="10"/>
  <c r="AM336" i="10"/>
  <c r="AR336" i="10"/>
  <c r="U336" i="10"/>
  <c r="AU336" i="10"/>
  <c r="AO336" i="10"/>
  <c r="K336" i="10"/>
  <c r="AP336" i="10"/>
  <c r="Z336" i="10"/>
  <c r="AB336" i="10"/>
  <c r="AL336" i="10"/>
  <c r="AS336" i="10"/>
  <c r="AN336" i="10"/>
  <c r="S336" i="10"/>
  <c r="B336" i="10"/>
  <c r="F336" i="10"/>
  <c r="Y240" i="10"/>
  <c r="X240" i="10"/>
  <c r="Z240" i="10"/>
  <c r="R240" i="10"/>
  <c r="AB240" i="10"/>
  <c r="AF240" i="10"/>
  <c r="M240" i="10"/>
  <c r="P240" i="10"/>
  <c r="V240" i="10"/>
  <c r="AI240" i="10"/>
  <c r="AO240" i="10"/>
  <c r="Q240" i="10"/>
  <c r="AD240" i="10"/>
  <c r="AK240" i="10"/>
  <c r="AL240" i="10"/>
  <c r="N240" i="10"/>
  <c r="W240" i="10"/>
  <c r="AE240" i="10"/>
  <c r="AH240" i="10"/>
  <c r="K240" i="10"/>
  <c r="L240" i="10"/>
  <c r="AG240" i="10"/>
  <c r="AN240" i="10"/>
  <c r="AJ240" i="10"/>
  <c r="AM240" i="10"/>
  <c r="J240" i="10"/>
  <c r="AP240" i="10"/>
  <c r="O240" i="10"/>
  <c r="S240" i="10"/>
  <c r="B240" i="10"/>
  <c r="U240" i="10"/>
  <c r="AQ240" i="10"/>
  <c r="D240" i="10"/>
  <c r="AV240" i="10"/>
  <c r="I240" i="10"/>
  <c r="AS240" i="10"/>
  <c r="AA240" i="10"/>
  <c r="AR240" i="10"/>
  <c r="F240" i="10"/>
  <c r="AU240" i="10"/>
  <c r="AC240" i="10"/>
  <c r="C240" i="10"/>
  <c r="E240" i="10"/>
  <c r="T240" i="10"/>
  <c r="AT240" i="10"/>
  <c r="G240" i="10"/>
  <c r="AL98" i="10"/>
  <c r="AM98" i="10"/>
  <c r="AP98" i="10"/>
  <c r="AJ98" i="10"/>
  <c r="J98" i="10"/>
  <c r="L98" i="10"/>
  <c r="AK98" i="10"/>
  <c r="AN98" i="10"/>
  <c r="M98" i="10"/>
  <c r="AH98" i="10"/>
  <c r="K98" i="10"/>
  <c r="AI98" i="10"/>
  <c r="I98" i="10"/>
  <c r="AA98" i="10"/>
  <c r="Z98" i="10"/>
  <c r="AS98" i="10"/>
  <c r="AF98" i="10"/>
  <c r="D98" i="10"/>
  <c r="AV98" i="10"/>
  <c r="C98" i="10"/>
  <c r="AO98" i="10"/>
  <c r="T98" i="10"/>
  <c r="P98" i="10"/>
  <c r="AT98" i="10"/>
  <c r="N98" i="10"/>
  <c r="Q98" i="10"/>
  <c r="AC98" i="10"/>
  <c r="E98" i="10"/>
  <c r="AB98" i="10"/>
  <c r="W98" i="10"/>
  <c r="AU98" i="10"/>
  <c r="AQ98" i="10"/>
  <c r="U98" i="10"/>
  <c r="F98" i="10"/>
  <c r="O98" i="10"/>
  <c r="AR98" i="10"/>
  <c r="R98" i="10"/>
  <c r="AD98" i="10"/>
  <c r="AG98" i="10"/>
  <c r="B98" i="10"/>
  <c r="G98" i="10"/>
  <c r="S98" i="10"/>
  <c r="Y98" i="10"/>
  <c r="V98" i="10"/>
  <c r="X98" i="10"/>
  <c r="AE98" i="10"/>
  <c r="C6" i="10"/>
  <c r="AT6" i="10"/>
  <c r="AP6" i="10"/>
  <c r="AK6" i="10"/>
  <c r="Y6" i="10"/>
  <c r="AI6" i="10"/>
  <c r="Z6" i="10"/>
  <c r="M6" i="10"/>
  <c r="AO6" i="10"/>
  <c r="AS6" i="10"/>
  <c r="E6" i="10"/>
  <c r="AE6" i="10"/>
  <c r="AN6" i="10"/>
  <c r="I6" i="10"/>
  <c r="AD6" i="10"/>
  <c r="R6" i="10"/>
  <c r="AV6" i="10"/>
  <c r="AU6" i="10"/>
  <c r="X6" i="10"/>
  <c r="AQ6" i="10"/>
  <c r="D6" i="10"/>
  <c r="O6" i="10"/>
  <c r="AL6" i="10"/>
  <c r="K6" i="10"/>
  <c r="V6" i="10"/>
  <c r="AM6" i="10"/>
  <c r="B6" i="10"/>
  <c r="L6" i="10"/>
  <c r="AJ6" i="10"/>
  <c r="AF6" i="10"/>
  <c r="P6" i="10"/>
  <c r="AH6" i="10"/>
  <c r="F6" i="10"/>
  <c r="G6" i="10"/>
  <c r="S6" i="10"/>
  <c r="Q6" i="10"/>
  <c r="T6" i="10"/>
  <c r="J6" i="10"/>
  <c r="AC6" i="10"/>
  <c r="AB6" i="10"/>
  <c r="U6" i="10"/>
  <c r="AG6" i="10"/>
  <c r="AR6" i="10"/>
  <c r="AA6" i="10"/>
  <c r="W6" i="10"/>
  <c r="N6" i="10"/>
  <c r="K101" i="10"/>
  <c r="AI101" i="10"/>
  <c r="AL101" i="10"/>
  <c r="AG101" i="10"/>
  <c r="N101" i="10"/>
  <c r="AJ101" i="10"/>
  <c r="AE101" i="10"/>
  <c r="AM101" i="10"/>
  <c r="AO101" i="10"/>
  <c r="Y101" i="10"/>
  <c r="AB101" i="10"/>
  <c r="R101" i="10"/>
  <c r="AK101" i="10"/>
  <c r="AV101" i="10"/>
  <c r="G101" i="10"/>
  <c r="T101" i="10"/>
  <c r="AP101" i="10"/>
  <c r="C101" i="10"/>
  <c r="Q101" i="10"/>
  <c r="X101" i="10"/>
  <c r="AS101" i="10"/>
  <c r="J101" i="10"/>
  <c r="AH101" i="10"/>
  <c r="AC101" i="10"/>
  <c r="Z101" i="10"/>
  <c r="E101" i="10"/>
  <c r="O101" i="10"/>
  <c r="V101" i="10"/>
  <c r="B101" i="10"/>
  <c r="U101" i="10"/>
  <c r="L101" i="10"/>
  <c r="AT101" i="10"/>
  <c r="S101" i="10"/>
  <c r="P101" i="10"/>
  <c r="F101" i="10"/>
  <c r="AQ101" i="10"/>
  <c r="AF101" i="10"/>
  <c r="AN101" i="10"/>
  <c r="AA101" i="10"/>
  <c r="AU101" i="10"/>
  <c r="M101" i="10"/>
  <c r="D101" i="10"/>
  <c r="W101" i="10"/>
  <c r="AR101" i="10"/>
  <c r="AD101" i="10"/>
  <c r="I101" i="10"/>
  <c r="C296" i="10"/>
  <c r="F296" i="10"/>
  <c r="R296" i="10"/>
  <c r="AJ296" i="10"/>
  <c r="I296" i="10"/>
  <c r="AB296" i="10"/>
  <c r="AI296" i="10"/>
  <c r="AT296" i="10"/>
  <c r="B296" i="10"/>
  <c r="N296" i="10"/>
  <c r="AH296" i="10"/>
  <c r="AV296" i="10"/>
  <c r="Z296" i="10"/>
  <c r="G296" i="10"/>
  <c r="AP296" i="10"/>
  <c r="AN296" i="10"/>
  <c r="J296" i="10"/>
  <c r="Y296" i="10"/>
  <c r="AD296" i="10"/>
  <c r="AQ296" i="10"/>
  <c r="AG296" i="10"/>
  <c r="AR296" i="10"/>
  <c r="E296" i="10"/>
  <c r="AA296" i="10"/>
  <c r="AM296" i="10"/>
  <c r="AK296" i="10"/>
  <c r="AU296" i="10"/>
  <c r="AE296" i="10"/>
  <c r="P296" i="10"/>
  <c r="AO296" i="10"/>
  <c r="AS296" i="10"/>
  <c r="W296" i="10"/>
  <c r="T296" i="10"/>
  <c r="D296" i="10"/>
  <c r="AC296" i="10"/>
  <c r="V296" i="10"/>
  <c r="X296" i="10"/>
  <c r="U296" i="10"/>
  <c r="S296" i="10"/>
  <c r="AF296" i="10"/>
  <c r="M296" i="10"/>
  <c r="Q296" i="10"/>
  <c r="L296" i="10"/>
  <c r="AL296" i="10"/>
  <c r="K296" i="10"/>
  <c r="O296" i="10"/>
  <c r="AE183" i="10"/>
  <c r="AN183" i="10"/>
  <c r="AO183" i="10"/>
  <c r="W183" i="10"/>
  <c r="AF183" i="10"/>
  <c r="V183" i="10"/>
  <c r="B183" i="10"/>
  <c r="C183" i="10"/>
  <c r="AG183" i="10"/>
  <c r="AL183" i="10"/>
  <c r="L183" i="10"/>
  <c r="O183" i="10"/>
  <c r="AV183" i="10"/>
  <c r="AI183" i="10"/>
  <c r="R183" i="10"/>
  <c r="AM183" i="10"/>
  <c r="AJ183" i="10"/>
  <c r="AD183" i="10"/>
  <c r="T183" i="10"/>
  <c r="AU183" i="10"/>
  <c r="K183" i="10"/>
  <c r="AA183" i="10"/>
  <c r="Z183" i="10"/>
  <c r="G183" i="10"/>
  <c r="AK183" i="10"/>
  <c r="E183" i="10"/>
  <c r="X183" i="10"/>
  <c r="AB183" i="10"/>
  <c r="S183" i="10"/>
  <c r="AP183" i="10"/>
  <c r="AQ183" i="10"/>
  <c r="D183" i="10"/>
  <c r="M183" i="10"/>
  <c r="F183" i="10"/>
  <c r="AR183" i="10"/>
  <c r="U183" i="10"/>
  <c r="Q183" i="10"/>
  <c r="AH183" i="10"/>
  <c r="N183" i="10"/>
  <c r="P183" i="10"/>
  <c r="AS183" i="10"/>
  <c r="Y183" i="10"/>
  <c r="J183" i="10"/>
  <c r="AC183" i="10"/>
  <c r="I183" i="10"/>
  <c r="AT183" i="10"/>
  <c r="AG208" i="10"/>
  <c r="AK208" i="10"/>
  <c r="AE208" i="10"/>
  <c r="AM208" i="10"/>
  <c r="R208" i="10"/>
  <c r="J208" i="10"/>
  <c r="AH208" i="10"/>
  <c r="T208" i="10"/>
  <c r="AT208" i="10"/>
  <c r="G208" i="10"/>
  <c r="I208" i="10"/>
  <c r="AL208" i="10"/>
  <c r="AO208" i="10"/>
  <c r="AA208" i="10"/>
  <c r="E208" i="10"/>
  <c r="U208" i="10"/>
  <c r="F208" i="10"/>
  <c r="V208" i="10"/>
  <c r="AV208" i="10"/>
  <c r="D208" i="10"/>
  <c r="P208" i="10"/>
  <c r="AS208" i="10"/>
  <c r="AC208" i="10"/>
  <c r="AI208" i="10"/>
  <c r="W208" i="10"/>
  <c r="O208" i="10"/>
  <c r="B208" i="10"/>
  <c r="K208" i="10"/>
  <c r="X208" i="10"/>
  <c r="Y208" i="10"/>
  <c r="AN208" i="10"/>
  <c r="AR208" i="10"/>
  <c r="AJ208" i="10"/>
  <c r="N208" i="10"/>
  <c r="AB208" i="10"/>
  <c r="AQ208" i="10"/>
  <c r="AD208" i="10"/>
  <c r="M208" i="10"/>
  <c r="L208" i="10"/>
  <c r="AF208" i="10"/>
  <c r="AP208" i="10"/>
  <c r="Z208" i="10"/>
  <c r="Q208" i="10"/>
  <c r="C208" i="10"/>
  <c r="AU208" i="10"/>
  <c r="S208" i="10"/>
  <c r="Z57" i="10"/>
  <c r="P57" i="10"/>
  <c r="AB57" i="10"/>
  <c r="AA57" i="10"/>
  <c r="X57" i="10"/>
  <c r="L57" i="10"/>
  <c r="AO57" i="10"/>
  <c r="W57" i="10"/>
  <c r="AM57" i="10"/>
  <c r="K57" i="10"/>
  <c r="V57" i="10"/>
  <c r="AN57" i="10"/>
  <c r="AK57" i="10"/>
  <c r="AC57" i="10"/>
  <c r="AE57" i="10"/>
  <c r="AI57" i="10"/>
  <c r="G57" i="10"/>
  <c r="AH57" i="10"/>
  <c r="AJ57" i="10"/>
  <c r="I57" i="10"/>
  <c r="N57" i="10"/>
  <c r="J57" i="10"/>
  <c r="AP57" i="10"/>
  <c r="AL57" i="10"/>
  <c r="AG57" i="10"/>
  <c r="M57" i="10"/>
  <c r="AF57" i="10"/>
  <c r="AD57" i="10"/>
  <c r="AV57" i="10"/>
  <c r="U57" i="10"/>
  <c r="D57" i="10"/>
  <c r="T57" i="10"/>
  <c r="AR57" i="10"/>
  <c r="AU57" i="10"/>
  <c r="R57" i="10"/>
  <c r="B57" i="10"/>
  <c r="C57" i="10"/>
  <c r="AT57" i="10"/>
  <c r="AQ57" i="10"/>
  <c r="F57" i="10"/>
  <c r="AS57" i="10"/>
  <c r="Q57" i="10"/>
  <c r="S57" i="10"/>
  <c r="Y57" i="10"/>
  <c r="E57" i="10"/>
  <c r="O57" i="10"/>
  <c r="K113" i="10"/>
  <c r="AP113" i="10"/>
  <c r="M113" i="10"/>
  <c r="AE113" i="10"/>
  <c r="AH113" i="10"/>
  <c r="O113" i="10"/>
  <c r="Q113" i="10"/>
  <c r="I113" i="10"/>
  <c r="AJ113" i="10"/>
  <c r="S113" i="10"/>
  <c r="W113" i="10"/>
  <c r="AD113" i="10"/>
  <c r="AS113" i="10"/>
  <c r="AI113" i="10"/>
  <c r="L113" i="10"/>
  <c r="R113" i="10"/>
  <c r="Z113" i="10"/>
  <c r="U113" i="10"/>
  <c r="AR113" i="10"/>
  <c r="AT113" i="10"/>
  <c r="AG113" i="10"/>
  <c r="AB113" i="10"/>
  <c r="E113" i="10"/>
  <c r="AV113" i="10"/>
  <c r="D113" i="10"/>
  <c r="C113" i="10"/>
  <c r="N113" i="10"/>
  <c r="F113" i="10"/>
  <c r="Y113" i="10"/>
  <c r="B113" i="10"/>
  <c r="AO113" i="10"/>
  <c r="AL113" i="10"/>
  <c r="P113" i="10"/>
  <c r="AQ113" i="10"/>
  <c r="AC113" i="10"/>
  <c r="AA113" i="10"/>
  <c r="J113" i="10"/>
  <c r="V113" i="10"/>
  <c r="AU113" i="10"/>
  <c r="AM113" i="10"/>
  <c r="T113" i="10"/>
  <c r="G113" i="10"/>
  <c r="AK113" i="10"/>
  <c r="X113" i="10"/>
  <c r="AN113" i="10"/>
  <c r="AF113" i="10"/>
  <c r="AM100" i="10"/>
  <c r="K100" i="10"/>
  <c r="AK100" i="10"/>
  <c r="J100" i="10"/>
  <c r="X100" i="10"/>
  <c r="AA100" i="10"/>
  <c r="AQ100" i="10"/>
  <c r="C100" i="10"/>
  <c r="N100" i="10"/>
  <c r="D100" i="10"/>
  <c r="AT100" i="10"/>
  <c r="AR100" i="10"/>
  <c r="R100" i="10"/>
  <c r="W100" i="10"/>
  <c r="AJ100" i="10"/>
  <c r="U100" i="10"/>
  <c r="Q100" i="10"/>
  <c r="AS100" i="10"/>
  <c r="AP100" i="10"/>
  <c r="AO100" i="10"/>
  <c r="AG100" i="10"/>
  <c r="L100" i="10"/>
  <c r="AC100" i="10"/>
  <c r="AV100" i="10"/>
  <c r="B100" i="10"/>
  <c r="AN100" i="10"/>
  <c r="E100" i="10"/>
  <c r="V100" i="10"/>
  <c r="AU100" i="10"/>
  <c r="I100" i="10"/>
  <c r="Z100" i="10"/>
  <c r="S100" i="10"/>
  <c r="Y100" i="10"/>
  <c r="T100" i="10"/>
  <c r="P100" i="10"/>
  <c r="AL100" i="10"/>
  <c r="AE100" i="10"/>
  <c r="AB100" i="10"/>
  <c r="M100" i="10"/>
  <c r="AH100" i="10"/>
  <c r="AF100" i="10"/>
  <c r="AD100" i="10"/>
  <c r="O100" i="10"/>
  <c r="G100" i="10"/>
  <c r="F100" i="10"/>
  <c r="AI100" i="10"/>
  <c r="K228" i="10"/>
  <c r="L228" i="10"/>
  <c r="AJ228" i="10"/>
  <c r="J228" i="10"/>
  <c r="M228" i="10"/>
  <c r="S228" i="10"/>
  <c r="AD228" i="10"/>
  <c r="AV228" i="10"/>
  <c r="AF228" i="10"/>
  <c r="Q228" i="10"/>
  <c r="E228" i="10"/>
  <c r="AI228" i="10"/>
  <c r="F228" i="10"/>
  <c r="X228" i="10"/>
  <c r="V228" i="10"/>
  <c r="AC228" i="10"/>
  <c r="R228" i="10"/>
  <c r="AE228" i="10"/>
  <c r="AG228" i="10"/>
  <c r="B228" i="10"/>
  <c r="T228" i="10"/>
  <c r="C228" i="10"/>
  <c r="AN228" i="10"/>
  <c r="AM228" i="10"/>
  <c r="G228" i="10"/>
  <c r="O228" i="10"/>
  <c r="AS228" i="10"/>
  <c r="AP228" i="10"/>
  <c r="AH228" i="10"/>
  <c r="AA228" i="10"/>
  <c r="AT228" i="10"/>
  <c r="U228" i="10"/>
  <c r="AB228" i="10"/>
  <c r="N228" i="10"/>
  <c r="AL228" i="10"/>
  <c r="Y228" i="10"/>
  <c r="AK228" i="10"/>
  <c r="P228" i="10"/>
  <c r="W228" i="10"/>
  <c r="AO228" i="10"/>
  <c r="Z228" i="10"/>
  <c r="I228" i="10"/>
  <c r="AU228" i="10"/>
  <c r="D228" i="10"/>
  <c r="AQ228" i="10"/>
  <c r="AR228" i="10"/>
  <c r="AI60" i="10"/>
  <c r="AN60" i="10"/>
  <c r="AH60" i="10"/>
  <c r="X60" i="10"/>
  <c r="Y60" i="10"/>
  <c r="AS60" i="10"/>
  <c r="AM60" i="10"/>
  <c r="U60" i="10"/>
  <c r="AC60" i="10"/>
  <c r="S60" i="10"/>
  <c r="G60" i="10"/>
  <c r="V60" i="10"/>
  <c r="AF60" i="10"/>
  <c r="AK60" i="10"/>
  <c r="Z60" i="10"/>
  <c r="AA60" i="10"/>
  <c r="R60" i="10"/>
  <c r="AD60" i="10"/>
  <c r="P60" i="10"/>
  <c r="O60" i="10"/>
  <c r="D60" i="10"/>
  <c r="K60" i="10"/>
  <c r="F60" i="10"/>
  <c r="AQ60" i="10"/>
  <c r="AP60" i="10"/>
  <c r="T60" i="10"/>
  <c r="N60" i="10"/>
  <c r="AG60" i="10"/>
  <c r="AE60" i="10"/>
  <c r="L60" i="10"/>
  <c r="AV60" i="10"/>
  <c r="E60" i="10"/>
  <c r="AU60" i="10"/>
  <c r="J60" i="10"/>
  <c r="Q60" i="10"/>
  <c r="AO60" i="10"/>
  <c r="I60" i="10"/>
  <c r="AT60" i="10"/>
  <c r="C60" i="10"/>
  <c r="W60" i="10"/>
  <c r="AL60" i="10"/>
  <c r="AB60" i="10"/>
  <c r="AJ60" i="10"/>
  <c r="AR60" i="10"/>
  <c r="B60" i="10"/>
  <c r="M60" i="10"/>
  <c r="G203" i="10"/>
  <c r="S203" i="10"/>
  <c r="F203" i="10"/>
  <c r="D203" i="10"/>
  <c r="Q203" i="10"/>
  <c r="AB203" i="10"/>
  <c r="AK203" i="10"/>
  <c r="N203" i="10"/>
  <c r="P203" i="10"/>
  <c r="V203" i="10"/>
  <c r="AM203" i="10"/>
  <c r="AN203" i="10"/>
  <c r="L203" i="10"/>
  <c r="R203" i="10"/>
  <c r="AA203" i="10"/>
  <c r="AO203" i="10"/>
  <c r="AF203" i="10"/>
  <c r="AC203" i="10"/>
  <c r="AE203" i="10"/>
  <c r="K203" i="10"/>
  <c r="T203" i="10"/>
  <c r="J203" i="10"/>
  <c r="AP203" i="10"/>
  <c r="Y203" i="10"/>
  <c r="AJ203" i="10"/>
  <c r="U203" i="10"/>
  <c r="AL203" i="10"/>
  <c r="Z203" i="10"/>
  <c r="W203" i="10"/>
  <c r="M203" i="10"/>
  <c r="X203" i="10"/>
  <c r="AI203" i="10"/>
  <c r="AD203" i="10"/>
  <c r="AH203" i="10"/>
  <c r="AG203" i="10"/>
  <c r="B203" i="10"/>
  <c r="I203" i="10"/>
  <c r="C203" i="10"/>
  <c r="O203" i="10"/>
  <c r="AR203" i="10"/>
  <c r="AS203" i="10"/>
  <c r="AU203" i="10"/>
  <c r="AV203" i="10"/>
  <c r="AT203" i="10"/>
  <c r="E203" i="10"/>
  <c r="AQ203" i="10"/>
  <c r="AF49" i="10"/>
  <c r="AG49" i="10"/>
  <c r="AJ49" i="10"/>
  <c r="AE49" i="10"/>
  <c r="AH49" i="10"/>
  <c r="AL49" i="10"/>
  <c r="K49" i="10"/>
  <c r="L49" i="10"/>
  <c r="AI49" i="10"/>
  <c r="M49" i="10"/>
  <c r="T49" i="10"/>
  <c r="F49" i="10"/>
  <c r="C49" i="10"/>
  <c r="AC49" i="10"/>
  <c r="U49" i="10"/>
  <c r="P49" i="10"/>
  <c r="D49" i="10"/>
  <c r="AU49" i="10"/>
  <c r="AO49" i="10"/>
  <c r="AB49" i="10"/>
  <c r="AT49" i="10"/>
  <c r="AV49" i="10"/>
  <c r="AN49" i="10"/>
  <c r="N49" i="10"/>
  <c r="Z49" i="10"/>
  <c r="AR49" i="10"/>
  <c r="B49" i="10"/>
  <c r="AS49" i="10"/>
  <c r="AM49" i="10"/>
  <c r="X49" i="10"/>
  <c r="E49" i="10"/>
  <c r="J49" i="10"/>
  <c r="V49" i="10"/>
  <c r="Q49" i="10"/>
  <c r="G49" i="10"/>
  <c r="AK49" i="10"/>
  <c r="W49" i="10"/>
  <c r="AQ49" i="10"/>
  <c r="O49" i="10"/>
  <c r="Y49" i="10"/>
  <c r="AA49" i="10"/>
  <c r="R49" i="10"/>
  <c r="AP49" i="10"/>
  <c r="AD49" i="10"/>
  <c r="I49" i="10"/>
  <c r="S49" i="10"/>
  <c r="AL151" i="10"/>
  <c r="AF151" i="10"/>
  <c r="AH151" i="10"/>
  <c r="K151" i="10"/>
  <c r="AE151" i="10"/>
  <c r="AK151" i="10"/>
  <c r="AP151" i="10"/>
  <c r="L151" i="10"/>
  <c r="J151" i="10"/>
  <c r="M151" i="10"/>
  <c r="AI151" i="10"/>
  <c r="Q151" i="10"/>
  <c r="D151" i="10"/>
  <c r="I151" i="10"/>
  <c r="B151" i="10"/>
  <c r="N151" i="10"/>
  <c r="AJ151" i="10"/>
  <c r="S151" i="10"/>
  <c r="O151" i="10"/>
  <c r="R151" i="10"/>
  <c r="AT151" i="10"/>
  <c r="AN151" i="10"/>
  <c r="W151" i="10"/>
  <c r="X151" i="10"/>
  <c r="AS151" i="10"/>
  <c r="AG151" i="10"/>
  <c r="AB151" i="10"/>
  <c r="AQ151" i="10"/>
  <c r="Y151" i="10"/>
  <c r="U151" i="10"/>
  <c r="G151" i="10"/>
  <c r="AU151" i="10"/>
  <c r="T151" i="10"/>
  <c r="AD151" i="10"/>
  <c r="AO151" i="10"/>
  <c r="V151" i="10"/>
  <c r="AA151" i="10"/>
  <c r="AR151" i="10"/>
  <c r="P151" i="10"/>
  <c r="AM151" i="10"/>
  <c r="Z151" i="10"/>
  <c r="C151" i="10"/>
  <c r="AC151" i="10"/>
  <c r="F151" i="10"/>
  <c r="AV151" i="10"/>
  <c r="E151" i="10"/>
  <c r="AD223" i="10"/>
  <c r="AJ223" i="10"/>
  <c r="Y223" i="10"/>
  <c r="AO223" i="10"/>
  <c r="AN223" i="10"/>
  <c r="X223" i="10"/>
  <c r="R223" i="10"/>
  <c r="U223" i="10"/>
  <c r="AQ223" i="10"/>
  <c r="AR223" i="10"/>
  <c r="AE223" i="10"/>
  <c r="M223" i="10"/>
  <c r="AG223" i="10"/>
  <c r="Z223" i="10"/>
  <c r="I223" i="10"/>
  <c r="AB223" i="10"/>
  <c r="D223" i="10"/>
  <c r="F223" i="10"/>
  <c r="AH223" i="10"/>
  <c r="V223" i="10"/>
  <c r="AK223" i="10"/>
  <c r="S223" i="10"/>
  <c r="E223" i="10"/>
  <c r="O223" i="10"/>
  <c r="T223" i="10"/>
  <c r="K223" i="10"/>
  <c r="J223" i="10"/>
  <c r="G223" i="10"/>
  <c r="AU223" i="10"/>
  <c r="P223" i="10"/>
  <c r="AV223" i="10"/>
  <c r="AS223" i="10"/>
  <c r="B223" i="10"/>
  <c r="AI223" i="10"/>
  <c r="W223" i="10"/>
  <c r="AA223" i="10"/>
  <c r="N223" i="10"/>
  <c r="AL223" i="10"/>
  <c r="C223" i="10"/>
  <c r="AF223" i="10"/>
  <c r="AP223" i="10"/>
  <c r="AT223" i="10"/>
  <c r="L223" i="10"/>
  <c r="AC223" i="10"/>
  <c r="Q223" i="10"/>
  <c r="AM223" i="10"/>
  <c r="B32" i="10"/>
  <c r="AV32" i="10"/>
  <c r="M32" i="10"/>
  <c r="AP32" i="10"/>
  <c r="AI32" i="10"/>
  <c r="AL32" i="10"/>
  <c r="F32" i="10"/>
  <c r="AM32" i="10"/>
  <c r="Q32" i="10"/>
  <c r="K32" i="10"/>
  <c r="AR32" i="10"/>
  <c r="AQ32" i="10"/>
  <c r="J32" i="10"/>
  <c r="AU32" i="10"/>
  <c r="AC32" i="10"/>
  <c r="AK32" i="10"/>
  <c r="O32" i="10"/>
  <c r="AJ32" i="10"/>
  <c r="AO32" i="10"/>
  <c r="E32" i="10"/>
  <c r="AH32" i="10"/>
  <c r="U32" i="10"/>
  <c r="R32" i="10"/>
  <c r="G32" i="10"/>
  <c r="L32" i="10"/>
  <c r="Z32" i="10"/>
  <c r="X32" i="10"/>
  <c r="T32" i="10"/>
  <c r="AT32" i="10"/>
  <c r="P32" i="10"/>
  <c r="AF32" i="10"/>
  <c r="V32" i="10"/>
  <c r="AD32" i="10"/>
  <c r="C32" i="10"/>
  <c r="I32" i="10"/>
  <c r="AS32" i="10"/>
  <c r="AB32" i="10"/>
  <c r="AN32" i="10"/>
  <c r="Y32" i="10"/>
  <c r="S32" i="10"/>
  <c r="D32" i="10"/>
  <c r="AG32" i="10"/>
  <c r="AE32" i="10"/>
  <c r="N32" i="10"/>
  <c r="AA32" i="10"/>
  <c r="W32" i="10"/>
  <c r="T318" i="10"/>
  <c r="B318" i="10"/>
  <c r="Y318" i="10"/>
  <c r="J318" i="10"/>
  <c r="R318" i="10"/>
  <c r="AE318" i="10"/>
  <c r="L318" i="10"/>
  <c r="AV318" i="10"/>
  <c r="O318" i="10"/>
  <c r="AS318" i="10"/>
  <c r="AO318" i="10"/>
  <c r="AD318" i="10"/>
  <c r="C318" i="10"/>
  <c r="AL318" i="10"/>
  <c r="D318" i="10"/>
  <c r="AG318" i="10"/>
  <c r="Q318" i="10"/>
  <c r="AC318" i="10"/>
  <c r="AB318" i="10"/>
  <c r="K318" i="10"/>
  <c r="AK318" i="10"/>
  <c r="AF318" i="10"/>
  <c r="U318" i="10"/>
  <c r="G318" i="10"/>
  <c r="P318" i="10"/>
  <c r="M318" i="10"/>
  <c r="AQ318" i="10"/>
  <c r="AN318" i="10"/>
  <c r="AR318" i="10"/>
  <c r="E318" i="10"/>
  <c r="AP318" i="10"/>
  <c r="AM318" i="10"/>
  <c r="AH318" i="10"/>
  <c r="AJ318" i="10"/>
  <c r="AU318" i="10"/>
  <c r="V318" i="10"/>
  <c r="AT318" i="10"/>
  <c r="AI318" i="10"/>
  <c r="X318" i="10"/>
  <c r="S318" i="10"/>
  <c r="N318" i="10"/>
  <c r="I318" i="10"/>
  <c r="Z318" i="10"/>
  <c r="W318" i="10"/>
  <c r="F318" i="10"/>
  <c r="AA318" i="10"/>
  <c r="AC157" i="10"/>
  <c r="J157" i="10"/>
  <c r="K157" i="10"/>
  <c r="O157" i="10"/>
  <c r="AU157" i="10"/>
  <c r="B157" i="10"/>
  <c r="AF157" i="10"/>
  <c r="AE157" i="10"/>
  <c r="AA157" i="10"/>
  <c r="AL157" i="10"/>
  <c r="T157" i="10"/>
  <c r="AB157" i="10"/>
  <c r="AD157" i="10"/>
  <c r="AT157" i="10"/>
  <c r="AV157" i="10"/>
  <c r="C157" i="10"/>
  <c r="V157" i="10"/>
  <c r="Q157" i="10"/>
  <c r="W157" i="10"/>
  <c r="AM157" i="10"/>
  <c r="P157" i="10"/>
  <c r="X157" i="10"/>
  <c r="R157" i="10"/>
  <c r="AS157" i="10"/>
  <c r="AK157" i="10"/>
  <c r="N157" i="10"/>
  <c r="AN157" i="10"/>
  <c r="U157" i="10"/>
  <c r="AO157" i="10"/>
  <c r="I157" i="10"/>
  <c r="D157" i="10"/>
  <c r="F157" i="10"/>
  <c r="AH157" i="10"/>
  <c r="AQ157" i="10"/>
  <c r="M157" i="10"/>
  <c r="AG157" i="10"/>
  <c r="S157" i="10"/>
  <c r="L157" i="10"/>
  <c r="E157" i="10"/>
  <c r="AI157" i="10"/>
  <c r="Z157" i="10"/>
  <c r="AP157" i="10"/>
  <c r="G157" i="10"/>
  <c r="Y157" i="10"/>
  <c r="AR157" i="10"/>
  <c r="AJ157" i="10"/>
  <c r="T149" i="10"/>
  <c r="W149" i="10"/>
  <c r="AB149" i="10"/>
  <c r="U149" i="10"/>
  <c r="AJ149" i="10"/>
  <c r="L149" i="10"/>
  <c r="AP149" i="10"/>
  <c r="AF149" i="10"/>
  <c r="K149" i="10"/>
  <c r="AC149" i="10"/>
  <c r="AG149" i="10"/>
  <c r="AK149" i="10"/>
  <c r="AI149" i="10"/>
  <c r="N149" i="10"/>
  <c r="AL149" i="10"/>
  <c r="Y149" i="10"/>
  <c r="AA149" i="10"/>
  <c r="J149" i="10"/>
  <c r="V149" i="10"/>
  <c r="M149" i="10"/>
  <c r="AH149" i="10"/>
  <c r="AE149" i="10"/>
  <c r="Q149" i="10"/>
  <c r="X149" i="10"/>
  <c r="AM149" i="10"/>
  <c r="AO149" i="10"/>
  <c r="AN149" i="10"/>
  <c r="P149" i="10"/>
  <c r="B149" i="10"/>
  <c r="G149" i="10"/>
  <c r="D149" i="10"/>
  <c r="AU149" i="10"/>
  <c r="AR149" i="10"/>
  <c r="C149" i="10"/>
  <c r="S149" i="10"/>
  <c r="AV149" i="10"/>
  <c r="E149" i="10"/>
  <c r="O149" i="10"/>
  <c r="I149" i="10"/>
  <c r="AQ149" i="10"/>
  <c r="R149" i="10"/>
  <c r="AT149" i="10"/>
  <c r="AS149" i="10"/>
  <c r="AD149" i="10"/>
  <c r="F149" i="10"/>
  <c r="Z149" i="10"/>
  <c r="AA182" i="10"/>
  <c r="O182" i="10"/>
  <c r="Z182" i="10"/>
  <c r="X182" i="10"/>
  <c r="W182" i="10"/>
  <c r="AB182" i="10"/>
  <c r="Y182" i="10"/>
  <c r="I182" i="10"/>
  <c r="P182" i="10"/>
  <c r="AF182" i="10"/>
  <c r="M182" i="10"/>
  <c r="G182" i="10"/>
  <c r="AN182" i="10"/>
  <c r="K182" i="10"/>
  <c r="E182" i="10"/>
  <c r="AJ182" i="10"/>
  <c r="AE182" i="10"/>
  <c r="R182" i="10"/>
  <c r="AC182" i="10"/>
  <c r="AL182" i="10"/>
  <c r="AH182" i="10"/>
  <c r="T182" i="10"/>
  <c r="AO182" i="10"/>
  <c r="V182" i="10"/>
  <c r="N182" i="10"/>
  <c r="U182" i="10"/>
  <c r="AP182" i="10"/>
  <c r="AI182" i="10"/>
  <c r="AG182" i="10"/>
  <c r="J182" i="10"/>
  <c r="AR182" i="10"/>
  <c r="AD182" i="10"/>
  <c r="AM182" i="10"/>
  <c r="L182" i="10"/>
  <c r="AK182" i="10"/>
  <c r="Q182" i="10"/>
  <c r="D182" i="10"/>
  <c r="AV182" i="10"/>
  <c r="F182" i="10"/>
  <c r="AT182" i="10"/>
  <c r="AQ182" i="10"/>
  <c r="AU182" i="10"/>
  <c r="C182" i="10"/>
  <c r="S182" i="10"/>
  <c r="AS182" i="10"/>
  <c r="B182" i="10"/>
  <c r="U77" i="10"/>
  <c r="AA77" i="10"/>
  <c r="Z77" i="10"/>
  <c r="W77" i="10"/>
  <c r="T77" i="10"/>
  <c r="AU77" i="10"/>
  <c r="D77" i="10"/>
  <c r="AC77" i="10"/>
  <c r="AB77" i="10"/>
  <c r="AE77" i="10"/>
  <c r="AL77" i="10"/>
  <c r="AG77" i="10"/>
  <c r="Q77" i="10"/>
  <c r="F77" i="10"/>
  <c r="K77" i="10"/>
  <c r="AO77" i="10"/>
  <c r="E77" i="10"/>
  <c r="AN77" i="10"/>
  <c r="AF77" i="10"/>
  <c r="L77" i="10"/>
  <c r="AH77" i="10"/>
  <c r="P77" i="10"/>
  <c r="AK77" i="10"/>
  <c r="X77" i="10"/>
  <c r="V77" i="10"/>
  <c r="M77" i="10"/>
  <c r="AP77" i="10"/>
  <c r="Y77" i="10"/>
  <c r="J77" i="10"/>
  <c r="AI77" i="10"/>
  <c r="R77" i="10"/>
  <c r="N77" i="10"/>
  <c r="AM77" i="10"/>
  <c r="AD77" i="10"/>
  <c r="AJ77" i="10"/>
  <c r="AR77" i="10"/>
  <c r="AS77" i="10"/>
  <c r="AQ77" i="10"/>
  <c r="I77" i="10"/>
  <c r="AV77" i="10"/>
  <c r="B77" i="10"/>
  <c r="G77" i="10"/>
  <c r="O77" i="10"/>
  <c r="C77" i="10"/>
  <c r="S77" i="10"/>
  <c r="AT77" i="10"/>
  <c r="AK246" i="10"/>
  <c r="AB246" i="10"/>
  <c r="X246" i="10"/>
  <c r="P246" i="10"/>
  <c r="AG246" i="10"/>
  <c r="I246" i="10"/>
  <c r="AR246" i="10"/>
  <c r="AO246" i="10"/>
  <c r="F246" i="10"/>
  <c r="U246" i="10"/>
  <c r="AE246" i="10"/>
  <c r="AH246" i="10"/>
  <c r="AU246" i="10"/>
  <c r="AI246" i="10"/>
  <c r="L246" i="10"/>
  <c r="Q246" i="10"/>
  <c r="AP246" i="10"/>
  <c r="K246" i="10"/>
  <c r="AD246" i="10"/>
  <c r="T246" i="10"/>
  <c r="Z246" i="10"/>
  <c r="M246" i="10"/>
  <c r="W246" i="10"/>
  <c r="AT246" i="10"/>
  <c r="AQ246" i="10"/>
  <c r="E246" i="10"/>
  <c r="AN246" i="10"/>
  <c r="S246" i="10"/>
  <c r="V246" i="10"/>
  <c r="D246" i="10"/>
  <c r="J246" i="10"/>
  <c r="G246" i="10"/>
  <c r="AF246" i="10"/>
  <c r="AV246" i="10"/>
  <c r="N246" i="10"/>
  <c r="R246" i="10"/>
  <c r="AJ246" i="10"/>
  <c r="AC246" i="10"/>
  <c r="Y246" i="10"/>
  <c r="O246" i="10"/>
  <c r="AL246" i="10"/>
  <c r="B246" i="10"/>
  <c r="AS246" i="10"/>
  <c r="AM246" i="10"/>
  <c r="C246" i="10"/>
  <c r="AA246" i="10"/>
  <c r="V229" i="10"/>
  <c r="AB229" i="10"/>
  <c r="E229" i="10"/>
  <c r="AI229" i="10"/>
  <c r="K229" i="10"/>
  <c r="L229" i="10"/>
  <c r="O229" i="10"/>
  <c r="AU229" i="10"/>
  <c r="C229" i="10"/>
  <c r="W229" i="10"/>
  <c r="T229" i="10"/>
  <c r="M229" i="10"/>
  <c r="AJ229" i="10"/>
  <c r="G229" i="10"/>
  <c r="AP229" i="10"/>
  <c r="AO229" i="10"/>
  <c r="AC229" i="10"/>
  <c r="AM229" i="10"/>
  <c r="AQ229" i="10"/>
  <c r="X229" i="10"/>
  <c r="Z229" i="10"/>
  <c r="Y229" i="10"/>
  <c r="AG229" i="10"/>
  <c r="D229" i="10"/>
  <c r="S229" i="10"/>
  <c r="J229" i="10"/>
  <c r="B229" i="10"/>
  <c r="AT229" i="10"/>
  <c r="AE229" i="10"/>
  <c r="U229" i="10"/>
  <c r="AA229" i="10"/>
  <c r="AS229" i="10"/>
  <c r="AN229" i="10"/>
  <c r="Q229" i="10"/>
  <c r="AF229" i="10"/>
  <c r="AR229" i="10"/>
  <c r="P229" i="10"/>
  <c r="AV229" i="10"/>
  <c r="AD229" i="10"/>
  <c r="R229" i="10"/>
  <c r="AH229" i="10"/>
  <c r="I229" i="10"/>
  <c r="AL229" i="10"/>
  <c r="N229" i="10"/>
  <c r="AK229" i="10"/>
  <c r="F229" i="10"/>
  <c r="F294" i="10"/>
  <c r="AJ294" i="10"/>
  <c r="AM294" i="10"/>
  <c r="Q294" i="10"/>
  <c r="AI294" i="10"/>
  <c r="R294" i="10"/>
  <c r="U294" i="10"/>
  <c r="AH294" i="10"/>
  <c r="AE294" i="10"/>
  <c r="P294" i="10"/>
  <c r="AQ294" i="10"/>
  <c r="E294" i="10"/>
  <c r="AB294" i="10"/>
  <c r="C294" i="10"/>
  <c r="AK294" i="10"/>
  <c r="AD294" i="10"/>
  <c r="AR294" i="10"/>
  <c r="X294" i="10"/>
  <c r="G294" i="10"/>
  <c r="AF294" i="10"/>
  <c r="AL294" i="10"/>
  <c r="J294" i="10"/>
  <c r="AC294" i="10"/>
  <c r="D294" i="10"/>
  <c r="L294" i="10"/>
  <c r="K294" i="10"/>
  <c r="AP294" i="10"/>
  <c r="N294" i="10"/>
  <c r="AV294" i="10"/>
  <c r="AU294" i="10"/>
  <c r="AA294" i="10"/>
  <c r="Y294" i="10"/>
  <c r="AS294" i="10"/>
  <c r="T294" i="10"/>
  <c r="Z294" i="10"/>
  <c r="W294" i="10"/>
  <c r="B294" i="10"/>
  <c r="AN294" i="10"/>
  <c r="O294" i="10"/>
  <c r="I294" i="10"/>
  <c r="AG294" i="10"/>
  <c r="S294" i="10"/>
  <c r="V294" i="10"/>
  <c r="M294" i="10"/>
  <c r="AO294" i="10"/>
  <c r="AT294" i="10"/>
  <c r="S45" i="10"/>
  <c r="U45" i="10"/>
  <c r="E45" i="10"/>
  <c r="AA45" i="10"/>
  <c r="I45" i="10"/>
  <c r="X45" i="10"/>
  <c r="Z45" i="10"/>
  <c r="P45" i="10"/>
  <c r="AB45" i="10"/>
  <c r="AD45" i="10"/>
  <c r="AN45" i="10"/>
  <c r="AO45" i="10"/>
  <c r="J45" i="10"/>
  <c r="T45" i="10"/>
  <c r="AG45" i="10"/>
  <c r="AP45" i="10"/>
  <c r="AC45" i="10"/>
  <c r="AL45" i="10"/>
  <c r="K45" i="10"/>
  <c r="W45" i="10"/>
  <c r="AK45" i="10"/>
  <c r="AH45" i="10"/>
  <c r="AJ45" i="10"/>
  <c r="AF45" i="10"/>
  <c r="M45" i="10"/>
  <c r="AM45" i="10"/>
  <c r="L45" i="10"/>
  <c r="AE45" i="10"/>
  <c r="Y45" i="10"/>
  <c r="V45" i="10"/>
  <c r="AI45" i="10"/>
  <c r="N45" i="10"/>
  <c r="Q45" i="10"/>
  <c r="AU45" i="10"/>
  <c r="F45" i="10"/>
  <c r="R45" i="10"/>
  <c r="O45" i="10"/>
  <c r="C45" i="10"/>
  <c r="B45" i="10"/>
  <c r="AT45" i="10"/>
  <c r="AR45" i="10"/>
  <c r="G45" i="10"/>
  <c r="AQ45" i="10"/>
  <c r="D45" i="10"/>
  <c r="AV45" i="10"/>
  <c r="AS45" i="10"/>
  <c r="L298" i="10"/>
  <c r="AL298" i="10"/>
  <c r="D298" i="10"/>
  <c r="O298" i="10"/>
  <c r="K298" i="10"/>
  <c r="N298" i="10"/>
  <c r="X298" i="10"/>
  <c r="B298" i="10"/>
  <c r="C298" i="10"/>
  <c r="AQ298" i="10"/>
  <c r="AV298" i="10"/>
  <c r="T298" i="10"/>
  <c r="M298" i="10"/>
  <c r="P298" i="10"/>
  <c r="V298" i="10"/>
  <c r="U298" i="10"/>
  <c r="AT298" i="10"/>
  <c r="AO298" i="10"/>
  <c r="AI298" i="10"/>
  <c r="Q298" i="10"/>
  <c r="G298" i="10"/>
  <c r="AP298" i="10"/>
  <c r="S298" i="10"/>
  <c r="Z298" i="10"/>
  <c r="AN298" i="10"/>
  <c r="AR298" i="10"/>
  <c r="AH298" i="10"/>
  <c r="I298" i="10"/>
  <c r="AK298" i="10"/>
  <c r="J298" i="10"/>
  <c r="AC298" i="10"/>
  <c r="AF298" i="10"/>
  <c r="AS298" i="10"/>
  <c r="E298" i="10"/>
  <c r="AA298" i="10"/>
  <c r="Y298" i="10"/>
  <c r="AB298" i="10"/>
  <c r="AD298" i="10"/>
  <c r="AU298" i="10"/>
  <c r="AG298" i="10"/>
  <c r="AM298" i="10"/>
  <c r="R298" i="10"/>
  <c r="W298" i="10"/>
  <c r="AE298" i="10"/>
  <c r="F298" i="10"/>
  <c r="AJ298" i="10"/>
  <c r="W141" i="10"/>
  <c r="V141" i="10"/>
  <c r="T141" i="10"/>
  <c r="AA141" i="10"/>
  <c r="Q141" i="10"/>
  <c r="X141" i="10"/>
  <c r="AF141" i="10"/>
  <c r="AL141" i="10"/>
  <c r="AQ141" i="10"/>
  <c r="R141" i="10"/>
  <c r="AD141" i="10"/>
  <c r="AE141" i="10"/>
  <c r="N141" i="10"/>
  <c r="P141" i="10"/>
  <c r="AB141" i="10"/>
  <c r="AJ141" i="10"/>
  <c r="K141" i="10"/>
  <c r="B141" i="10"/>
  <c r="Y141" i="10"/>
  <c r="AP141" i="10"/>
  <c r="J141" i="10"/>
  <c r="Z141" i="10"/>
  <c r="AN141" i="10"/>
  <c r="AK141" i="10"/>
  <c r="AI141" i="10"/>
  <c r="AM141" i="10"/>
  <c r="M141" i="10"/>
  <c r="E141" i="10"/>
  <c r="L141" i="10"/>
  <c r="AG141" i="10"/>
  <c r="AH141" i="10"/>
  <c r="AC141" i="10"/>
  <c r="I141" i="10"/>
  <c r="U141" i="10"/>
  <c r="AO141" i="10"/>
  <c r="AT141" i="10"/>
  <c r="AU141" i="10"/>
  <c r="S141" i="10"/>
  <c r="D141" i="10"/>
  <c r="AV141" i="10"/>
  <c r="O141" i="10"/>
  <c r="AS141" i="10"/>
  <c r="G141" i="10"/>
  <c r="AR141" i="10"/>
  <c r="F141" i="10"/>
  <c r="C141" i="10"/>
  <c r="AB165" i="10"/>
  <c r="S165" i="10"/>
  <c r="Z165" i="10"/>
  <c r="P165" i="10"/>
  <c r="W165" i="10"/>
  <c r="AD165" i="10"/>
  <c r="U165" i="10"/>
  <c r="AI165" i="10"/>
  <c r="AF165" i="10"/>
  <c r="I165" i="10"/>
  <c r="AA165" i="10"/>
  <c r="AH165" i="10"/>
  <c r="K165" i="10"/>
  <c r="T165" i="10"/>
  <c r="AJ165" i="10"/>
  <c r="M165" i="10"/>
  <c r="AP165" i="10"/>
  <c r="AO165" i="10"/>
  <c r="AE165" i="10"/>
  <c r="AL165" i="10"/>
  <c r="V165" i="10"/>
  <c r="AG165" i="10"/>
  <c r="N165" i="10"/>
  <c r="J165" i="10"/>
  <c r="L165" i="10"/>
  <c r="AK165" i="10"/>
  <c r="AM165" i="10"/>
  <c r="AN165" i="10"/>
  <c r="AQ165" i="10"/>
  <c r="E165" i="10"/>
  <c r="Q165" i="10"/>
  <c r="R165" i="10"/>
  <c r="AS165" i="10"/>
  <c r="AV165" i="10"/>
  <c r="AT165" i="10"/>
  <c r="X165" i="10"/>
  <c r="AU165" i="10"/>
  <c r="F165" i="10"/>
  <c r="D165" i="10"/>
  <c r="O165" i="10"/>
  <c r="C165" i="10"/>
  <c r="AC165" i="10"/>
  <c r="G165" i="10"/>
  <c r="Y165" i="10"/>
  <c r="AR165" i="10"/>
  <c r="B165" i="10"/>
  <c r="AK280" i="10"/>
  <c r="AL280" i="10"/>
  <c r="Y280" i="10"/>
  <c r="D280" i="10"/>
  <c r="L280" i="10"/>
  <c r="AP280" i="10"/>
  <c r="K280" i="10"/>
  <c r="AA280" i="10"/>
  <c r="J280" i="10"/>
  <c r="U280" i="10"/>
  <c r="AH280" i="10"/>
  <c r="O280" i="10"/>
  <c r="AC280" i="10"/>
  <c r="V280" i="10"/>
  <c r="AR280" i="10"/>
  <c r="Q280" i="10"/>
  <c r="AS280" i="10"/>
  <c r="P280" i="10"/>
  <c r="W280" i="10"/>
  <c r="M280" i="10"/>
  <c r="R280" i="10"/>
  <c r="C280" i="10"/>
  <c r="E280" i="10"/>
  <c r="AT280" i="10"/>
  <c r="AG280" i="10"/>
  <c r="AO280" i="10"/>
  <c r="B280" i="10"/>
  <c r="Z280" i="10"/>
  <c r="AJ280" i="10"/>
  <c r="AD280" i="10"/>
  <c r="AV280" i="10"/>
  <c r="X280" i="10"/>
  <c r="G280" i="10"/>
  <c r="AF280" i="10"/>
  <c r="AQ280" i="10"/>
  <c r="AU280" i="10"/>
  <c r="AM280" i="10"/>
  <c r="AN280" i="10"/>
  <c r="AB280" i="10"/>
  <c r="F280" i="10"/>
  <c r="T280" i="10"/>
  <c r="AI280" i="10"/>
  <c r="I280" i="10"/>
  <c r="N280" i="10"/>
  <c r="S280" i="10"/>
  <c r="AE280" i="10"/>
  <c r="X261" i="10"/>
  <c r="AH261" i="10"/>
  <c r="Y261" i="10"/>
  <c r="Q261" i="10"/>
  <c r="AI261" i="10"/>
  <c r="L261" i="10"/>
  <c r="C261" i="10"/>
  <c r="V261" i="10"/>
  <c r="W261" i="10"/>
  <c r="AN261" i="10"/>
  <c r="AA261" i="10"/>
  <c r="AQ261" i="10"/>
  <c r="AD261" i="10"/>
  <c r="S261" i="10"/>
  <c r="AP261" i="10"/>
  <c r="AJ261" i="10"/>
  <c r="AS261" i="10"/>
  <c r="B261" i="10"/>
  <c r="AR261" i="10"/>
  <c r="F261" i="10"/>
  <c r="D261" i="10"/>
  <c r="N261" i="10"/>
  <c r="AE261" i="10"/>
  <c r="AG261" i="10"/>
  <c r="AC261" i="10"/>
  <c r="AK261" i="10"/>
  <c r="I261" i="10"/>
  <c r="K261" i="10"/>
  <c r="O261" i="10"/>
  <c r="AU261" i="10"/>
  <c r="AL261" i="10"/>
  <c r="AM261" i="10"/>
  <c r="G261" i="10"/>
  <c r="AO261" i="10"/>
  <c r="M261" i="10"/>
  <c r="AB261" i="10"/>
  <c r="E261" i="10"/>
  <c r="P261" i="10"/>
  <c r="Z261" i="10"/>
  <c r="T261" i="10"/>
  <c r="AT261" i="10"/>
  <c r="U261" i="10"/>
  <c r="AF261" i="10"/>
  <c r="J261" i="10"/>
  <c r="R261" i="10"/>
  <c r="AV261" i="10"/>
  <c r="C14" i="10"/>
  <c r="AV14" i="10"/>
  <c r="AK14" i="10"/>
  <c r="J14" i="10"/>
  <c r="W14" i="10"/>
  <c r="AE14" i="10"/>
  <c r="F14" i="10"/>
  <c r="D14" i="10"/>
  <c r="AJ14" i="10"/>
  <c r="AT14" i="10"/>
  <c r="E14" i="10"/>
  <c r="AI14" i="10"/>
  <c r="AD14" i="10"/>
  <c r="L14" i="10"/>
  <c r="AH14" i="10"/>
  <c r="S14" i="10"/>
  <c r="N14" i="10"/>
  <c r="K14" i="10"/>
  <c r="AB14" i="10"/>
  <c r="G14" i="10"/>
  <c r="Q14" i="10"/>
  <c r="AS14" i="10"/>
  <c r="R14" i="10"/>
  <c r="AG14" i="10"/>
  <c r="AL14" i="10"/>
  <c r="X14" i="10"/>
  <c r="AQ14" i="10"/>
  <c r="Z14" i="10"/>
  <c r="AN14" i="10"/>
  <c r="U14" i="10"/>
  <c r="AP14" i="10"/>
  <c r="P14" i="10"/>
  <c r="AU14" i="10"/>
  <c r="O14" i="10"/>
  <c r="AO14" i="10"/>
  <c r="AA14" i="10"/>
  <c r="Y14" i="10"/>
  <c r="V14" i="10"/>
  <c r="AR14" i="10"/>
  <c r="B14" i="10"/>
  <c r="AM14" i="10"/>
  <c r="M14" i="10"/>
  <c r="I14" i="10"/>
  <c r="AF14" i="10"/>
  <c r="T14" i="10"/>
  <c r="AC14" i="10"/>
  <c r="AH320" i="10"/>
  <c r="AL320" i="10"/>
  <c r="F320" i="10"/>
  <c r="AF320" i="10"/>
  <c r="D320" i="10"/>
  <c r="AC320" i="10"/>
  <c r="Z320" i="10"/>
  <c r="AB320" i="10"/>
  <c r="AJ320" i="10"/>
  <c r="T320" i="10"/>
  <c r="AR320" i="10"/>
  <c r="X320" i="10"/>
  <c r="R320" i="10"/>
  <c r="P320" i="10"/>
  <c r="V320" i="10"/>
  <c r="E320" i="10"/>
  <c r="C320" i="10"/>
  <c r="W320" i="10"/>
  <c r="AP320" i="10"/>
  <c r="AV320" i="10"/>
  <c r="O320" i="10"/>
  <c r="AT320" i="10"/>
  <c r="S320" i="10"/>
  <c r="AM320" i="10"/>
  <c r="AG320" i="10"/>
  <c r="AI320" i="10"/>
  <c r="L320" i="10"/>
  <c r="G320" i="10"/>
  <c r="AS320" i="10"/>
  <c r="Y320" i="10"/>
  <c r="U320" i="10"/>
  <c r="AQ320" i="10"/>
  <c r="AN320" i="10"/>
  <c r="N320" i="10"/>
  <c r="Q320" i="10"/>
  <c r="I320" i="10"/>
  <c r="K320" i="10"/>
  <c r="AD320" i="10"/>
  <c r="B320" i="10"/>
  <c r="AK320" i="10"/>
  <c r="AA320" i="10"/>
  <c r="AE320" i="10"/>
  <c r="AO320" i="10"/>
  <c r="J320" i="10"/>
  <c r="M320" i="10"/>
  <c r="AU320" i="10"/>
  <c r="AO111" i="10"/>
  <c r="K111" i="10"/>
  <c r="AI111" i="10"/>
  <c r="AL111" i="10"/>
  <c r="AP111" i="10"/>
  <c r="AH111" i="10"/>
  <c r="AE111" i="10"/>
  <c r="AG111" i="10"/>
  <c r="M111" i="10"/>
  <c r="AF111" i="10"/>
  <c r="AN111" i="10"/>
  <c r="AJ111" i="10"/>
  <c r="L111" i="10"/>
  <c r="AK111" i="10"/>
  <c r="W111" i="10"/>
  <c r="I111" i="10"/>
  <c r="D111" i="10"/>
  <c r="AQ111" i="10"/>
  <c r="N111" i="10"/>
  <c r="F111" i="10"/>
  <c r="AR111" i="10"/>
  <c r="J111" i="10"/>
  <c r="E111" i="10"/>
  <c r="U111" i="10"/>
  <c r="P111" i="10"/>
  <c r="AC111" i="10"/>
  <c r="AD111" i="10"/>
  <c r="AU111" i="10"/>
  <c r="R111" i="10"/>
  <c r="C111" i="10"/>
  <c r="Q111" i="10"/>
  <c r="V111" i="10"/>
  <c r="AA111" i="10"/>
  <c r="B111" i="10"/>
  <c r="AT111" i="10"/>
  <c r="G111" i="10"/>
  <c r="AM111" i="10"/>
  <c r="O111" i="10"/>
  <c r="Z111" i="10"/>
  <c r="X111" i="10"/>
  <c r="AS111" i="10"/>
  <c r="S111" i="10"/>
  <c r="AB111" i="10"/>
  <c r="Y111" i="10"/>
  <c r="AV111" i="10"/>
  <c r="T111" i="10"/>
  <c r="AB267" i="10"/>
  <c r="T267" i="10"/>
  <c r="X267" i="10"/>
  <c r="AE267" i="10"/>
  <c r="AL267" i="10"/>
  <c r="S267" i="10"/>
  <c r="V267" i="10"/>
  <c r="AJ267" i="10"/>
  <c r="K267" i="10"/>
  <c r="U267" i="10"/>
  <c r="AN267" i="10"/>
  <c r="J267" i="10"/>
  <c r="AF267" i="10"/>
  <c r="AO267" i="10"/>
  <c r="AG267" i="10"/>
  <c r="N267" i="10"/>
  <c r="AK267" i="10"/>
  <c r="AM267" i="10"/>
  <c r="M267" i="10"/>
  <c r="AI267" i="10"/>
  <c r="AP267" i="10"/>
  <c r="L267" i="10"/>
  <c r="AH267" i="10"/>
  <c r="O267" i="10"/>
  <c r="G267" i="10"/>
  <c r="D267" i="10"/>
  <c r="Y267" i="10"/>
  <c r="W267" i="10"/>
  <c r="AU267" i="10"/>
  <c r="AA267" i="10"/>
  <c r="Z267" i="10"/>
  <c r="AS267" i="10"/>
  <c r="B267" i="10"/>
  <c r="F267" i="10"/>
  <c r="AV267" i="10"/>
  <c r="I267" i="10"/>
  <c r="AD267" i="10"/>
  <c r="P267" i="10"/>
  <c r="C267" i="10"/>
  <c r="AT267" i="10"/>
  <c r="AQ267" i="10"/>
  <c r="R267" i="10"/>
  <c r="Q267" i="10"/>
  <c r="AC267" i="10"/>
  <c r="AR267" i="10"/>
  <c r="E267" i="10"/>
  <c r="AD196" i="10"/>
  <c r="AC196" i="10"/>
  <c r="O196" i="10"/>
  <c r="AH196" i="10"/>
  <c r="AN196" i="10"/>
  <c r="AP196" i="10"/>
  <c r="J196" i="10"/>
  <c r="AR196" i="10"/>
  <c r="S196" i="10"/>
  <c r="L196" i="10"/>
  <c r="AO196" i="10"/>
  <c r="M196" i="10"/>
  <c r="AG196" i="10"/>
  <c r="AI196" i="10"/>
  <c r="AQ196" i="10"/>
  <c r="AT196" i="10"/>
  <c r="AA196" i="10"/>
  <c r="T196" i="10"/>
  <c r="Z196" i="10"/>
  <c r="I196" i="10"/>
  <c r="R196" i="10"/>
  <c r="AM196" i="10"/>
  <c r="AJ196" i="10"/>
  <c r="D196" i="10"/>
  <c r="B196" i="10"/>
  <c r="C196" i="10"/>
  <c r="AL196" i="10"/>
  <c r="AB196" i="10"/>
  <c r="W196" i="10"/>
  <c r="P196" i="10"/>
  <c r="AK196" i="10"/>
  <c r="X196" i="10"/>
  <c r="AS196" i="10"/>
  <c r="F196" i="10"/>
  <c r="N196" i="10"/>
  <c r="E196" i="10"/>
  <c r="V196" i="10"/>
  <c r="G196" i="10"/>
  <c r="Q196" i="10"/>
  <c r="AU196" i="10"/>
  <c r="AE196" i="10"/>
  <c r="K196" i="10"/>
  <c r="U196" i="10"/>
  <c r="AF196" i="10"/>
  <c r="Y196" i="10"/>
  <c r="AV196" i="10"/>
  <c r="AK150" i="10"/>
  <c r="L150" i="10"/>
  <c r="M150" i="10"/>
  <c r="AJ150" i="10"/>
  <c r="AF150" i="10"/>
  <c r="AG150" i="10"/>
  <c r="AM150" i="10"/>
  <c r="V150" i="10"/>
  <c r="AN150" i="10"/>
  <c r="AT150" i="10"/>
  <c r="D150" i="10"/>
  <c r="E150" i="10"/>
  <c r="J150" i="10"/>
  <c r="X150" i="10"/>
  <c r="K150" i="10"/>
  <c r="G150" i="10"/>
  <c r="AI150" i="10"/>
  <c r="AC150" i="10"/>
  <c r="Q150" i="10"/>
  <c r="AR150" i="10"/>
  <c r="AO150" i="10"/>
  <c r="AA150" i="10"/>
  <c r="N150" i="10"/>
  <c r="S150" i="10"/>
  <c r="O150" i="10"/>
  <c r="B150" i="10"/>
  <c r="AV150" i="10"/>
  <c r="C150" i="10"/>
  <c r="AB150" i="10"/>
  <c r="W150" i="10"/>
  <c r="AS150" i="10"/>
  <c r="AD150" i="10"/>
  <c r="U150" i="10"/>
  <c r="Y150" i="10"/>
  <c r="AQ150" i="10"/>
  <c r="AP150" i="10"/>
  <c r="Z150" i="10"/>
  <c r="P150" i="10"/>
  <c r="AU150" i="10"/>
  <c r="AL150" i="10"/>
  <c r="AH150" i="10"/>
  <c r="I150" i="10"/>
  <c r="AE150" i="10"/>
  <c r="T150" i="10"/>
  <c r="F150" i="10"/>
  <c r="R150" i="10"/>
  <c r="AU138" i="10"/>
  <c r="Q138" i="10"/>
  <c r="W138" i="10"/>
  <c r="Y138" i="10"/>
  <c r="S138" i="10"/>
  <c r="AB138" i="10"/>
  <c r="G138" i="10"/>
  <c r="R138" i="10"/>
  <c r="T138" i="10"/>
  <c r="AV138" i="10"/>
  <c r="V138" i="10"/>
  <c r="Z138" i="10"/>
  <c r="X138" i="10"/>
  <c r="AH138" i="10"/>
  <c r="AJ138" i="10"/>
  <c r="U138" i="10"/>
  <c r="AN138" i="10"/>
  <c r="N138" i="10"/>
  <c r="AA138" i="10"/>
  <c r="AP138" i="10"/>
  <c r="AO138" i="10"/>
  <c r="F138" i="10"/>
  <c r="AC138" i="10"/>
  <c r="AM138" i="10"/>
  <c r="M138" i="10"/>
  <c r="AL138" i="10"/>
  <c r="AE138" i="10"/>
  <c r="O138" i="10"/>
  <c r="L138" i="10"/>
  <c r="AD138" i="10"/>
  <c r="AF138" i="10"/>
  <c r="AK138" i="10"/>
  <c r="AI138" i="10"/>
  <c r="J138" i="10"/>
  <c r="K138" i="10"/>
  <c r="AG138" i="10"/>
  <c r="AQ138" i="10"/>
  <c r="C138" i="10"/>
  <c r="E138" i="10"/>
  <c r="I138" i="10"/>
  <c r="AT138" i="10"/>
  <c r="P138" i="10"/>
  <c r="B138" i="10"/>
  <c r="AR138" i="10"/>
  <c r="AS138" i="10"/>
  <c r="D138" i="10"/>
  <c r="AR264" i="10"/>
  <c r="R264" i="10"/>
  <c r="D264" i="10"/>
  <c r="AS264" i="10"/>
  <c r="U264" i="10"/>
  <c r="AP264" i="10"/>
  <c r="M264" i="10"/>
  <c r="V264" i="10"/>
  <c r="AK264" i="10"/>
  <c r="J264" i="10"/>
  <c r="E264" i="10"/>
  <c r="O264" i="10"/>
  <c r="X264" i="10"/>
  <c r="W264" i="10"/>
  <c r="AN264" i="10"/>
  <c r="L264" i="10"/>
  <c r="Z264" i="10"/>
  <c r="AH264" i="10"/>
  <c r="AF264" i="10"/>
  <c r="G264" i="10"/>
  <c r="AM264" i="10"/>
  <c r="AD264" i="10"/>
  <c r="K264" i="10"/>
  <c r="AA264" i="10"/>
  <c r="AB264" i="10"/>
  <c r="N264" i="10"/>
  <c r="AI264" i="10"/>
  <c r="AC264" i="10"/>
  <c r="AJ264" i="10"/>
  <c r="AO264" i="10"/>
  <c r="AL264" i="10"/>
  <c r="AE264" i="10"/>
  <c r="AG264" i="10"/>
  <c r="T264" i="10"/>
  <c r="Y264" i="10"/>
  <c r="I264" i="10"/>
  <c r="B264" i="10"/>
  <c r="AQ264" i="10"/>
  <c r="P264" i="10"/>
  <c r="AU264" i="10"/>
  <c r="AV264" i="10"/>
  <c r="C264" i="10"/>
  <c r="S264" i="10"/>
  <c r="AT264" i="10"/>
  <c r="Q264" i="10"/>
  <c r="F264" i="10"/>
  <c r="T120" i="10"/>
  <c r="AG120" i="10"/>
  <c r="AI120" i="10"/>
  <c r="AK120" i="10"/>
  <c r="K120" i="10"/>
  <c r="N120" i="10"/>
  <c r="AL120" i="10"/>
  <c r="AF120" i="10"/>
  <c r="AP120" i="10"/>
  <c r="AH120" i="10"/>
  <c r="M120" i="10"/>
  <c r="AE120" i="10"/>
  <c r="AJ120" i="10"/>
  <c r="L120" i="10"/>
  <c r="E120" i="10"/>
  <c r="AA120" i="10"/>
  <c r="AQ120" i="10"/>
  <c r="AM120" i="10"/>
  <c r="O120" i="10"/>
  <c r="V120" i="10"/>
  <c r="AV120" i="10"/>
  <c r="AN120" i="10"/>
  <c r="AD120" i="10"/>
  <c r="AR120" i="10"/>
  <c r="AS120" i="10"/>
  <c r="I120" i="10"/>
  <c r="AT120" i="10"/>
  <c r="U120" i="10"/>
  <c r="C120" i="10"/>
  <c r="AB120" i="10"/>
  <c r="Y120" i="10"/>
  <c r="J120" i="10"/>
  <c r="W120" i="10"/>
  <c r="Q120" i="10"/>
  <c r="AC120" i="10"/>
  <c r="X120" i="10"/>
  <c r="P120" i="10"/>
  <c r="S120" i="10"/>
  <c r="AU120" i="10"/>
  <c r="Z120" i="10"/>
  <c r="B120" i="10"/>
  <c r="F120" i="10"/>
  <c r="D120" i="10"/>
  <c r="AO120" i="10"/>
  <c r="R120" i="10"/>
  <c r="G120" i="10"/>
  <c r="AH42" i="10"/>
  <c r="K42" i="10"/>
  <c r="P42" i="10"/>
  <c r="R42" i="10"/>
  <c r="AO42" i="10"/>
  <c r="Z42" i="10"/>
  <c r="AT42" i="10"/>
  <c r="M42" i="10"/>
  <c r="AK42" i="10"/>
  <c r="N42" i="10"/>
  <c r="AC42" i="10"/>
  <c r="E42" i="10"/>
  <c r="AR42" i="10"/>
  <c r="C42" i="10"/>
  <c r="F42" i="10"/>
  <c r="AB42" i="10"/>
  <c r="I42" i="10"/>
  <c r="AG42" i="10"/>
  <c r="V42" i="10"/>
  <c r="J42" i="10"/>
  <c r="W42" i="10"/>
  <c r="AD42" i="10"/>
  <c r="Y42" i="10"/>
  <c r="O42" i="10"/>
  <c r="AS42" i="10"/>
  <c r="AM42" i="10"/>
  <c r="AJ42" i="10"/>
  <c r="AL42" i="10"/>
  <c r="S42" i="10"/>
  <c r="X42" i="10"/>
  <c r="AV42" i="10"/>
  <c r="AP42" i="10"/>
  <c r="AA42" i="10"/>
  <c r="T42" i="10"/>
  <c r="D42" i="10"/>
  <c r="AU42" i="10"/>
  <c r="B42" i="10"/>
  <c r="L42" i="10"/>
  <c r="G42" i="10"/>
  <c r="U42" i="10"/>
  <c r="AF42" i="10"/>
  <c r="AE42" i="10"/>
  <c r="Q42" i="10"/>
  <c r="AQ42" i="10"/>
  <c r="AN42" i="10"/>
  <c r="AI42" i="10"/>
  <c r="AD162" i="10"/>
  <c r="AA162" i="10"/>
  <c r="AO162" i="10"/>
  <c r="L162" i="10"/>
  <c r="V162" i="10"/>
  <c r="AC162" i="10"/>
  <c r="AN162" i="10"/>
  <c r="AI162" i="10"/>
  <c r="X162" i="10"/>
  <c r="AB162" i="10"/>
  <c r="AF162" i="10"/>
  <c r="K162" i="10"/>
  <c r="W162" i="10"/>
  <c r="AE162" i="10"/>
  <c r="J162" i="10"/>
  <c r="Q162" i="10"/>
  <c r="AM162" i="10"/>
  <c r="T162" i="10"/>
  <c r="AJ162" i="10"/>
  <c r="U162" i="10"/>
  <c r="AL162" i="10"/>
  <c r="N162" i="10"/>
  <c r="Y162" i="10"/>
  <c r="AP162" i="10"/>
  <c r="Z162" i="10"/>
  <c r="AG162" i="10"/>
  <c r="AH162" i="10"/>
  <c r="AK162" i="10"/>
  <c r="P162" i="10"/>
  <c r="M162" i="10"/>
  <c r="AQ162" i="10"/>
  <c r="B162" i="10"/>
  <c r="AS162" i="10"/>
  <c r="AR162" i="10"/>
  <c r="O162" i="10"/>
  <c r="E162" i="10"/>
  <c r="D162" i="10"/>
  <c r="F162" i="10"/>
  <c r="AU162" i="10"/>
  <c r="R162" i="10"/>
  <c r="AT162" i="10"/>
  <c r="C162" i="10"/>
  <c r="I162" i="10"/>
  <c r="AV162" i="10"/>
  <c r="G162" i="10"/>
  <c r="S162" i="10"/>
  <c r="Y51" i="10"/>
  <c r="J51" i="10"/>
  <c r="AH51" i="10"/>
  <c r="AF51" i="10"/>
  <c r="AJ51" i="10"/>
  <c r="AM51" i="10"/>
  <c r="AG51" i="10"/>
  <c r="N51" i="10"/>
  <c r="AI51" i="10"/>
  <c r="AO51" i="10"/>
  <c r="AP51" i="10"/>
  <c r="K51" i="10"/>
  <c r="M51" i="10"/>
  <c r="AN51" i="10"/>
  <c r="AL51" i="10"/>
  <c r="T51" i="10"/>
  <c r="D51" i="10"/>
  <c r="Z51" i="10"/>
  <c r="I51" i="10"/>
  <c r="AS51" i="10"/>
  <c r="AE51" i="10"/>
  <c r="AB51" i="10"/>
  <c r="P51" i="10"/>
  <c r="AQ51" i="10"/>
  <c r="L51" i="10"/>
  <c r="W51" i="10"/>
  <c r="Q51" i="10"/>
  <c r="G51" i="10"/>
  <c r="C51" i="10"/>
  <c r="AK51" i="10"/>
  <c r="X51" i="10"/>
  <c r="AT51" i="10"/>
  <c r="B51" i="10"/>
  <c r="E51" i="10"/>
  <c r="AV51" i="10"/>
  <c r="S51" i="10"/>
  <c r="AR51" i="10"/>
  <c r="O51" i="10"/>
  <c r="AA51" i="10"/>
  <c r="U51" i="10"/>
  <c r="R51" i="10"/>
  <c r="AU51" i="10"/>
  <c r="V51" i="10"/>
  <c r="F51" i="10"/>
  <c r="AC51" i="10"/>
  <c r="AD51" i="10"/>
  <c r="W75" i="10"/>
  <c r="T75" i="10"/>
  <c r="X75" i="10"/>
  <c r="N75" i="10"/>
  <c r="L75" i="10"/>
  <c r="R75" i="10"/>
  <c r="AA75" i="10"/>
  <c r="AK75" i="10"/>
  <c r="AE75" i="10"/>
  <c r="P75" i="10"/>
  <c r="AB75" i="10"/>
  <c r="J75" i="10"/>
  <c r="AP75" i="10"/>
  <c r="Y75" i="10"/>
  <c r="AL75" i="10"/>
  <c r="AM75" i="10"/>
  <c r="AO75" i="10"/>
  <c r="AG75" i="10"/>
  <c r="M75" i="10"/>
  <c r="AH75" i="10"/>
  <c r="AF75" i="10"/>
  <c r="AJ75" i="10"/>
  <c r="K75" i="10"/>
  <c r="AN75" i="10"/>
  <c r="AI75" i="10"/>
  <c r="D75" i="10"/>
  <c r="V75" i="10"/>
  <c r="C75" i="10"/>
  <c r="Z75" i="10"/>
  <c r="U75" i="10"/>
  <c r="F75" i="10"/>
  <c r="AS75" i="10"/>
  <c r="E75" i="10"/>
  <c r="B75" i="10"/>
  <c r="AV75" i="10"/>
  <c r="Q75" i="10"/>
  <c r="AT75" i="10"/>
  <c r="AC75" i="10"/>
  <c r="G75" i="10"/>
  <c r="S75" i="10"/>
  <c r="O75" i="10"/>
  <c r="AR75" i="10"/>
  <c r="I75" i="10"/>
  <c r="AU75" i="10"/>
  <c r="AD75" i="10"/>
  <c r="AQ75" i="10"/>
  <c r="G23" i="10"/>
  <c r="AQ23" i="10"/>
  <c r="AS23" i="10"/>
  <c r="AO23" i="10"/>
  <c r="AF23" i="10"/>
  <c r="J23" i="10"/>
  <c r="D23" i="10"/>
  <c r="W23" i="10"/>
  <c r="Z23" i="10"/>
  <c r="Q23" i="10"/>
  <c r="AC23" i="10"/>
  <c r="R23" i="10"/>
  <c r="Y23" i="10"/>
  <c r="AB23" i="10"/>
  <c r="AK23" i="10"/>
  <c r="F23" i="10"/>
  <c r="K23" i="10"/>
  <c r="AN23" i="10"/>
  <c r="M23" i="10"/>
  <c r="U23" i="10"/>
  <c r="AT23" i="10"/>
  <c r="AU23" i="10"/>
  <c r="AE23" i="10"/>
  <c r="AD23" i="10"/>
  <c r="P23" i="10"/>
  <c r="E23" i="10"/>
  <c r="AJ23" i="10"/>
  <c r="O23" i="10"/>
  <c r="AP23" i="10"/>
  <c r="AR23" i="10"/>
  <c r="AH23" i="10"/>
  <c r="C23" i="10"/>
  <c r="I23" i="10"/>
  <c r="L23" i="10"/>
  <c r="N23" i="10"/>
  <c r="AG23" i="10"/>
  <c r="S23" i="10"/>
  <c r="AV23" i="10"/>
  <c r="AA23" i="10"/>
  <c r="AI23" i="10"/>
  <c r="T23" i="10"/>
  <c r="AM23" i="10"/>
  <c r="X23" i="10"/>
  <c r="B23" i="10"/>
  <c r="V23" i="10"/>
  <c r="AL23" i="10"/>
  <c r="AM238" i="10"/>
  <c r="N238" i="10"/>
  <c r="AH238" i="10"/>
  <c r="Y238" i="10"/>
  <c r="C238" i="10"/>
  <c r="AL238" i="10"/>
  <c r="AD238" i="10"/>
  <c r="AV238" i="10"/>
  <c r="AO238" i="10"/>
  <c r="AA238" i="10"/>
  <c r="V238" i="10"/>
  <c r="AB238" i="10"/>
  <c r="R238" i="10"/>
  <c r="G238" i="10"/>
  <c r="U238" i="10"/>
  <c r="O238" i="10"/>
  <c r="Q238" i="10"/>
  <c r="J238" i="10"/>
  <c r="W238" i="10"/>
  <c r="AT238" i="10"/>
  <c r="AR238" i="10"/>
  <c r="AJ238" i="10"/>
  <c r="Z238" i="10"/>
  <c r="AU238" i="10"/>
  <c r="AP238" i="10"/>
  <c r="AF238" i="10"/>
  <c r="AQ238" i="10"/>
  <c r="X238" i="10"/>
  <c r="AS238" i="10"/>
  <c r="S238" i="10"/>
  <c r="AE238" i="10"/>
  <c r="T238" i="10"/>
  <c r="AN238" i="10"/>
  <c r="D238" i="10"/>
  <c r="B238" i="10"/>
  <c r="AG238" i="10"/>
  <c r="F238" i="10"/>
  <c r="E238" i="10"/>
  <c r="AK238" i="10"/>
  <c r="AC238" i="10"/>
  <c r="K238" i="10"/>
  <c r="AI238" i="10"/>
  <c r="L238" i="10"/>
  <c r="M238" i="10"/>
  <c r="P238" i="10"/>
  <c r="I238" i="10"/>
  <c r="S144" i="10"/>
  <c r="J144" i="10"/>
  <c r="N144" i="10"/>
  <c r="AM144" i="10"/>
  <c r="AI144" i="10"/>
  <c r="AE144" i="10"/>
  <c r="AH144" i="10"/>
  <c r="AF144" i="10"/>
  <c r="L144" i="10"/>
  <c r="AK144" i="10"/>
  <c r="AJ144" i="10"/>
  <c r="AN144" i="10"/>
  <c r="AG144" i="10"/>
  <c r="K144" i="10"/>
  <c r="M144" i="10"/>
  <c r="T144" i="10"/>
  <c r="F144" i="10"/>
  <c r="O144" i="10"/>
  <c r="AD144" i="10"/>
  <c r="G144" i="10"/>
  <c r="U144" i="10"/>
  <c r="Y144" i="10"/>
  <c r="AV144" i="10"/>
  <c r="AO144" i="10"/>
  <c r="I144" i="10"/>
  <c r="AC144" i="10"/>
  <c r="AT144" i="10"/>
  <c r="E144" i="10"/>
  <c r="R144" i="10"/>
  <c r="AQ144" i="10"/>
  <c r="B144" i="10"/>
  <c r="W144" i="10"/>
  <c r="X144" i="10"/>
  <c r="AR144" i="10"/>
  <c r="AS144" i="10"/>
  <c r="AB144" i="10"/>
  <c r="AU144" i="10"/>
  <c r="AP144" i="10"/>
  <c r="C144" i="10"/>
  <c r="D144" i="10"/>
  <c r="AL144" i="10"/>
  <c r="P144" i="10"/>
  <c r="V144" i="10"/>
  <c r="Z144" i="10"/>
  <c r="AA144" i="10"/>
  <c r="Q144" i="10"/>
  <c r="AQ17" i="10"/>
  <c r="E17" i="10"/>
  <c r="X17" i="10"/>
  <c r="AM17" i="10"/>
  <c r="AG17" i="10"/>
  <c r="Y17" i="10"/>
  <c r="AV17" i="10"/>
  <c r="AD17" i="10"/>
  <c r="F17" i="10"/>
  <c r="Q17" i="10"/>
  <c r="AR17" i="10"/>
  <c r="AB17" i="10"/>
  <c r="AP17" i="10"/>
  <c r="P17" i="10"/>
  <c r="S17" i="10"/>
  <c r="AF17" i="10"/>
  <c r="R17" i="10"/>
  <c r="L17" i="10"/>
  <c r="AA17" i="10"/>
  <c r="B17" i="10"/>
  <c r="Z17" i="10"/>
  <c r="W17" i="10"/>
  <c r="D17" i="10"/>
  <c r="U17" i="10"/>
  <c r="J17" i="10"/>
  <c r="G17" i="10"/>
  <c r="AE17" i="10"/>
  <c r="AO17" i="10"/>
  <c r="K17" i="10"/>
  <c r="N17" i="10"/>
  <c r="AN17" i="10"/>
  <c r="AH17" i="10"/>
  <c r="AT17" i="10"/>
  <c r="I17" i="10"/>
  <c r="AL17" i="10"/>
  <c r="T17" i="10"/>
  <c r="AK17" i="10"/>
  <c r="AJ17" i="10"/>
  <c r="C17" i="10"/>
  <c r="AS17" i="10"/>
  <c r="O17" i="10"/>
  <c r="AC17" i="10"/>
  <c r="M17" i="10"/>
  <c r="AI17" i="10"/>
  <c r="AU17" i="10"/>
  <c r="V17" i="10"/>
  <c r="W232" i="10"/>
  <c r="V232" i="10"/>
  <c r="AD232" i="10"/>
  <c r="D232" i="10"/>
  <c r="AU232" i="10"/>
  <c r="Y232" i="10"/>
  <c r="X232" i="10"/>
  <c r="N232" i="10"/>
  <c r="AA232" i="10"/>
  <c r="AS232" i="10"/>
  <c r="AT232" i="10"/>
  <c r="K232" i="10"/>
  <c r="AL232" i="10"/>
  <c r="AC232" i="10"/>
  <c r="AH232" i="10"/>
  <c r="T232" i="10"/>
  <c r="O232" i="10"/>
  <c r="AR232" i="10"/>
  <c r="U232" i="10"/>
  <c r="G232" i="10"/>
  <c r="B232" i="10"/>
  <c r="AK232" i="10"/>
  <c r="R232" i="10"/>
  <c r="AE232" i="10"/>
  <c r="P232" i="10"/>
  <c r="M232" i="10"/>
  <c r="I232" i="10"/>
  <c r="AJ232" i="10"/>
  <c r="J232" i="10"/>
  <c r="AN232" i="10"/>
  <c r="AQ232" i="10"/>
  <c r="AB232" i="10"/>
  <c r="Z232" i="10"/>
  <c r="AG232" i="10"/>
  <c r="AF232" i="10"/>
  <c r="AP232" i="10"/>
  <c r="L232" i="10"/>
  <c r="AI232" i="10"/>
  <c r="S232" i="10"/>
  <c r="AV232" i="10"/>
  <c r="AM232" i="10"/>
  <c r="Q232" i="10"/>
  <c r="C232" i="10"/>
  <c r="AO232" i="10"/>
  <c r="F232" i="10"/>
  <c r="E232" i="10"/>
  <c r="AG218" i="10"/>
  <c r="K218" i="10"/>
  <c r="AF218" i="10"/>
  <c r="N218" i="10"/>
  <c r="AM218" i="10"/>
  <c r="AH218" i="10"/>
  <c r="AL218" i="10"/>
  <c r="AN218" i="10"/>
  <c r="AI218" i="10"/>
  <c r="AD218" i="10"/>
  <c r="I218" i="10"/>
  <c r="U218" i="10"/>
  <c r="W218" i="10"/>
  <c r="AU218" i="10"/>
  <c r="AT218" i="10"/>
  <c r="AK218" i="10"/>
  <c r="R218" i="10"/>
  <c r="Z218" i="10"/>
  <c r="X218" i="10"/>
  <c r="AR218" i="10"/>
  <c r="E218" i="10"/>
  <c r="D218" i="10"/>
  <c r="V218" i="10"/>
  <c r="AB218" i="10"/>
  <c r="O218" i="10"/>
  <c r="AQ218" i="10"/>
  <c r="P218" i="10"/>
  <c r="AS218" i="10"/>
  <c r="AO218" i="10"/>
  <c r="AV218" i="10"/>
  <c r="AP218" i="10"/>
  <c r="AC218" i="10"/>
  <c r="B218" i="10"/>
  <c r="AE218" i="10"/>
  <c r="G218" i="10"/>
  <c r="J218" i="10"/>
  <c r="AA218" i="10"/>
  <c r="F218" i="10"/>
  <c r="C218" i="10"/>
  <c r="AJ218" i="10"/>
  <c r="T218" i="10"/>
  <c r="L218" i="10"/>
  <c r="Y218" i="10"/>
  <c r="Q218" i="10"/>
  <c r="S218" i="10"/>
  <c r="M218" i="10"/>
  <c r="F249" i="10"/>
  <c r="U249" i="10"/>
  <c r="O249" i="10"/>
  <c r="Q249" i="10"/>
  <c r="Y249" i="10"/>
  <c r="S249" i="10"/>
  <c r="X249" i="10"/>
  <c r="W249" i="10"/>
  <c r="G249" i="10"/>
  <c r="Z249" i="10"/>
  <c r="T249" i="10"/>
  <c r="AJ249" i="10"/>
  <c r="L249" i="10"/>
  <c r="AB249" i="10"/>
  <c r="AE249" i="10"/>
  <c r="AI249" i="10"/>
  <c r="N249" i="10"/>
  <c r="AA249" i="10"/>
  <c r="AP249" i="10"/>
  <c r="AG249" i="10"/>
  <c r="AC249" i="10"/>
  <c r="AH249" i="10"/>
  <c r="M249" i="10"/>
  <c r="AF249" i="10"/>
  <c r="R249" i="10"/>
  <c r="J249" i="10"/>
  <c r="AD249" i="10"/>
  <c r="P249" i="10"/>
  <c r="K249" i="10"/>
  <c r="AM249" i="10"/>
  <c r="AL249" i="10"/>
  <c r="V249" i="10"/>
  <c r="AN249" i="10"/>
  <c r="AO249" i="10"/>
  <c r="AK249" i="10"/>
  <c r="AT249" i="10"/>
  <c r="E249" i="10"/>
  <c r="C249" i="10"/>
  <c r="AU249" i="10"/>
  <c r="AV249" i="10"/>
  <c r="AS249" i="10"/>
  <c r="I249" i="10"/>
  <c r="AQ249" i="10"/>
  <c r="AR249" i="10"/>
  <c r="B249" i="10"/>
  <c r="D249" i="10"/>
  <c r="P81" i="10"/>
  <c r="Y81" i="10"/>
  <c r="AC81" i="10"/>
  <c r="X81" i="10"/>
  <c r="R81" i="10"/>
  <c r="T81" i="10"/>
  <c r="AF81" i="10"/>
  <c r="AE81" i="10"/>
  <c r="AJ81" i="10"/>
  <c r="M81" i="10"/>
  <c r="AL81" i="10"/>
  <c r="AG81" i="10"/>
  <c r="AP81" i="10"/>
  <c r="AN81" i="10"/>
  <c r="AH81" i="10"/>
  <c r="N81" i="10"/>
  <c r="AK81" i="10"/>
  <c r="AD81" i="10"/>
  <c r="K81" i="10"/>
  <c r="AI81" i="10"/>
  <c r="Z81" i="10"/>
  <c r="V81" i="10"/>
  <c r="AO81" i="10"/>
  <c r="U81" i="10"/>
  <c r="L81" i="10"/>
  <c r="AM81" i="10"/>
  <c r="J81" i="10"/>
  <c r="AQ81" i="10"/>
  <c r="E81" i="10"/>
  <c r="F81" i="10"/>
  <c r="D81" i="10"/>
  <c r="AA81" i="10"/>
  <c r="Q81" i="10"/>
  <c r="AU81" i="10"/>
  <c r="AB81" i="10"/>
  <c r="C81" i="10"/>
  <c r="AR81" i="10"/>
  <c r="AV81" i="10"/>
  <c r="I81" i="10"/>
  <c r="AS81" i="10"/>
  <c r="AT81" i="10"/>
  <c r="W81" i="10"/>
  <c r="O81" i="10"/>
  <c r="S81" i="10"/>
  <c r="B81" i="10"/>
  <c r="G81" i="10"/>
  <c r="AK234" i="10"/>
  <c r="AE234" i="10"/>
  <c r="N234" i="10"/>
  <c r="AO234" i="10"/>
  <c r="L234" i="10"/>
  <c r="AF234" i="10"/>
  <c r="J234" i="10"/>
  <c r="AM234" i="10"/>
  <c r="AP234" i="10"/>
  <c r="AJ234" i="10"/>
  <c r="AH234" i="10"/>
  <c r="AN234" i="10"/>
  <c r="AI234" i="10"/>
  <c r="O234" i="10"/>
  <c r="AU234" i="10"/>
  <c r="B234" i="10"/>
  <c r="AL234" i="10"/>
  <c r="T234" i="10"/>
  <c r="R234" i="10"/>
  <c r="G234" i="10"/>
  <c r="AR234" i="10"/>
  <c r="M234" i="10"/>
  <c r="Z234" i="10"/>
  <c r="P234" i="10"/>
  <c r="AB234" i="10"/>
  <c r="F234" i="10"/>
  <c r="I234" i="10"/>
  <c r="AG234" i="10"/>
  <c r="K234" i="10"/>
  <c r="V234" i="10"/>
  <c r="S234" i="10"/>
  <c r="AT234" i="10"/>
  <c r="C234" i="10"/>
  <c r="AA234" i="10"/>
  <c r="AC234" i="10"/>
  <c r="Y234" i="10"/>
  <c r="W234" i="10"/>
  <c r="AQ234" i="10"/>
  <c r="Q234" i="10"/>
  <c r="U234" i="10"/>
  <c r="X234" i="10"/>
  <c r="D234" i="10"/>
  <c r="E234" i="10"/>
  <c r="AV234" i="10"/>
  <c r="AS234" i="10"/>
  <c r="AD234" i="10"/>
  <c r="AD54" i="10"/>
  <c r="W54" i="10"/>
  <c r="S54" i="10"/>
  <c r="T54" i="10"/>
  <c r="I54" i="10"/>
  <c r="AG54" i="10"/>
  <c r="AM54" i="10"/>
  <c r="AF54" i="10"/>
  <c r="M54" i="10"/>
  <c r="J54" i="10"/>
  <c r="AH54" i="10"/>
  <c r="AP54" i="10"/>
  <c r="AN54" i="10"/>
  <c r="V54" i="10"/>
  <c r="AK54" i="10"/>
  <c r="AE54" i="10"/>
  <c r="L54" i="10"/>
  <c r="AI54" i="10"/>
  <c r="K54" i="10"/>
  <c r="AC54" i="10"/>
  <c r="U54" i="10"/>
  <c r="AO54" i="10"/>
  <c r="X54" i="10"/>
  <c r="AJ54" i="10"/>
  <c r="N54" i="10"/>
  <c r="AL54" i="10"/>
  <c r="Q54" i="10"/>
  <c r="G54" i="10"/>
  <c r="Y54" i="10"/>
  <c r="Z54" i="10"/>
  <c r="O54" i="10"/>
  <c r="F54" i="10"/>
  <c r="AA54" i="10"/>
  <c r="AU54" i="10"/>
  <c r="AR54" i="10"/>
  <c r="P54" i="10"/>
  <c r="AV54" i="10"/>
  <c r="E54" i="10"/>
  <c r="AQ54" i="10"/>
  <c r="AB54" i="10"/>
  <c r="D54" i="10"/>
  <c r="AT54" i="10"/>
  <c r="AS54" i="10"/>
  <c r="B54" i="10"/>
  <c r="R54" i="10"/>
  <c r="C54" i="10"/>
  <c r="N70" i="10"/>
  <c r="AO70" i="10"/>
  <c r="AL70" i="10"/>
  <c r="AI70" i="10"/>
  <c r="AH70" i="10"/>
  <c r="L70" i="10"/>
  <c r="AJ70" i="10"/>
  <c r="AC70" i="10"/>
  <c r="AT70" i="10"/>
  <c r="J70" i="10"/>
  <c r="V70" i="10"/>
  <c r="T70" i="10"/>
  <c r="E70" i="10"/>
  <c r="P70" i="10"/>
  <c r="AG70" i="10"/>
  <c r="X70" i="10"/>
  <c r="D70" i="10"/>
  <c r="AP70" i="10"/>
  <c r="AB70" i="10"/>
  <c r="AA70" i="10"/>
  <c r="Q70" i="10"/>
  <c r="I70" i="10"/>
  <c r="AK70" i="10"/>
  <c r="W70" i="10"/>
  <c r="S70" i="10"/>
  <c r="AR70" i="10"/>
  <c r="AS70" i="10"/>
  <c r="AE70" i="10"/>
  <c r="Z70" i="10"/>
  <c r="G70" i="10"/>
  <c r="AV70" i="10"/>
  <c r="AN70" i="10"/>
  <c r="B70" i="10"/>
  <c r="M70" i="10"/>
  <c r="U70" i="10"/>
  <c r="R70" i="10"/>
  <c r="AF70" i="10"/>
  <c r="AM70" i="10"/>
  <c r="Y70" i="10"/>
  <c r="F70" i="10"/>
  <c r="C70" i="10"/>
  <c r="K70" i="10"/>
  <c r="AD70" i="10"/>
  <c r="O70" i="10"/>
  <c r="AQ70" i="10"/>
  <c r="AU70" i="10"/>
  <c r="N85" i="10"/>
  <c r="AO85" i="10"/>
  <c r="I85" i="10"/>
  <c r="S85" i="10"/>
  <c r="V85" i="10"/>
  <c r="B85" i="10"/>
  <c r="AT85" i="10"/>
  <c r="AH85" i="10"/>
  <c r="AA85" i="10"/>
  <c r="AB85" i="10"/>
  <c r="X85" i="10"/>
  <c r="AU85" i="10"/>
  <c r="AP85" i="10"/>
  <c r="U85" i="10"/>
  <c r="F85" i="10"/>
  <c r="Y85" i="10"/>
  <c r="AS85" i="10"/>
  <c r="AL85" i="10"/>
  <c r="AF85" i="10"/>
  <c r="G85" i="10"/>
  <c r="AD85" i="10"/>
  <c r="Q85" i="10"/>
  <c r="AQ85" i="10"/>
  <c r="T85" i="10"/>
  <c r="AR85" i="10"/>
  <c r="AG85" i="10"/>
  <c r="C85" i="10"/>
  <c r="AV85" i="10"/>
  <c r="M85" i="10"/>
  <c r="P85" i="10"/>
  <c r="AM85" i="10"/>
  <c r="J85" i="10"/>
  <c r="AN85" i="10"/>
  <c r="R85" i="10"/>
  <c r="AK85" i="10"/>
  <c r="O85" i="10"/>
  <c r="AE85" i="10"/>
  <c r="K85" i="10"/>
  <c r="Z85" i="10"/>
  <c r="E85" i="10"/>
  <c r="L85" i="10"/>
  <c r="AC85" i="10"/>
  <c r="W85" i="10"/>
  <c r="AJ85" i="10"/>
  <c r="D85" i="10"/>
  <c r="AI85" i="10"/>
  <c r="BW469" i="38"/>
  <c r="BV469" i="38"/>
  <c r="BG477" i="38"/>
  <c r="BF477" i="38"/>
  <c r="AV482" i="38"/>
  <c r="AW482" i="38"/>
  <c r="R497" i="38"/>
  <c r="S497" i="38"/>
  <c r="K501" i="38"/>
  <c r="J501" i="38"/>
  <c r="Z188" i="10"/>
  <c r="D188" i="10"/>
  <c r="W188" i="10"/>
  <c r="AL188" i="10"/>
  <c r="AP188" i="10"/>
  <c r="O188" i="10"/>
  <c r="X188" i="10"/>
  <c r="AN188" i="10"/>
  <c r="AF188" i="10"/>
  <c r="I188" i="10"/>
  <c r="T188" i="10"/>
  <c r="AA188" i="10"/>
  <c r="M188" i="10"/>
  <c r="AS188" i="10"/>
  <c r="N188" i="10"/>
  <c r="AQ188" i="10"/>
  <c r="S188" i="10"/>
  <c r="AC188" i="10"/>
  <c r="AO188" i="10"/>
  <c r="AT188" i="10"/>
  <c r="C188" i="10"/>
  <c r="AV188" i="10"/>
  <c r="AI188" i="10"/>
  <c r="J188" i="10"/>
  <c r="AM188" i="10"/>
  <c r="G188" i="10"/>
  <c r="L188" i="10"/>
  <c r="F188" i="10"/>
  <c r="E188" i="10"/>
  <c r="AG188" i="10"/>
  <c r="AJ188" i="10"/>
  <c r="Y188" i="10"/>
  <c r="AR188" i="10"/>
  <c r="Q188" i="10"/>
  <c r="AK188" i="10"/>
  <c r="K188" i="10"/>
  <c r="U188" i="10"/>
  <c r="B188" i="10"/>
  <c r="P188" i="10"/>
  <c r="AU188" i="10"/>
  <c r="AB188" i="10"/>
  <c r="V188" i="10"/>
  <c r="R188" i="10"/>
  <c r="AE188" i="10"/>
  <c r="AD188" i="10"/>
  <c r="AH188" i="10"/>
  <c r="K124" i="10"/>
  <c r="AE124" i="10"/>
  <c r="Z124" i="10"/>
  <c r="AD124" i="10"/>
  <c r="W124" i="10"/>
  <c r="AH124" i="10"/>
  <c r="J124" i="10"/>
  <c r="AL124" i="10"/>
  <c r="D124" i="10"/>
  <c r="Y124" i="10"/>
  <c r="AF124" i="10"/>
  <c r="AG124" i="10"/>
  <c r="AB124" i="10"/>
  <c r="P124" i="10"/>
  <c r="AO124" i="10"/>
  <c r="I124" i="10"/>
  <c r="AV124" i="10"/>
  <c r="N124" i="10"/>
  <c r="E124" i="10"/>
  <c r="Q124" i="10"/>
  <c r="T124" i="10"/>
  <c r="AK124" i="10"/>
  <c r="AJ124" i="10"/>
  <c r="G124" i="10"/>
  <c r="AT124" i="10"/>
  <c r="V124" i="10"/>
  <c r="F124" i="10"/>
  <c r="U124" i="10"/>
  <c r="B124" i="10"/>
  <c r="AP124" i="10"/>
  <c r="AS124" i="10"/>
  <c r="AN124" i="10"/>
  <c r="S124" i="10"/>
  <c r="AC124" i="10"/>
  <c r="AQ124" i="10"/>
  <c r="AU124" i="10"/>
  <c r="M124" i="10"/>
  <c r="AM124" i="10"/>
  <c r="AI124" i="10"/>
  <c r="AR124" i="10"/>
  <c r="AA124" i="10"/>
  <c r="C124" i="10"/>
  <c r="L124" i="10"/>
  <c r="O124" i="10"/>
  <c r="R124" i="10"/>
  <c r="X124" i="10"/>
  <c r="AK322" i="10"/>
  <c r="J322" i="10"/>
  <c r="AQ322" i="10"/>
  <c r="Y322" i="10"/>
  <c r="R322" i="10"/>
  <c r="AT322" i="10"/>
  <c r="AC322" i="10"/>
  <c r="AO322" i="10"/>
  <c r="AA322" i="10"/>
  <c r="K322" i="10"/>
  <c r="Q322" i="10"/>
  <c r="AL322" i="10"/>
  <c r="U322" i="10"/>
  <c r="AE322" i="10"/>
  <c r="O322" i="10"/>
  <c r="AJ322" i="10"/>
  <c r="F322" i="10"/>
  <c r="AS322" i="10"/>
  <c r="T322" i="10"/>
  <c r="P322" i="10"/>
  <c r="AM322" i="10"/>
  <c r="AG322" i="10"/>
  <c r="V322" i="10"/>
  <c r="I322" i="10"/>
  <c r="AI322" i="10"/>
  <c r="M322" i="10"/>
  <c r="W322" i="10"/>
  <c r="AP322" i="10"/>
  <c r="N322" i="10"/>
  <c r="AR322" i="10"/>
  <c r="B322" i="10"/>
  <c r="AU322" i="10"/>
  <c r="D322" i="10"/>
  <c r="L322" i="10"/>
  <c r="E322" i="10"/>
  <c r="AB322" i="10"/>
  <c r="AH322" i="10"/>
  <c r="AN322" i="10"/>
  <c r="Z322" i="10"/>
  <c r="AF322" i="10"/>
  <c r="X322" i="10"/>
  <c r="C322" i="10"/>
  <c r="AD322" i="10"/>
  <c r="S322" i="10"/>
  <c r="G322" i="10"/>
  <c r="AV322" i="10"/>
  <c r="AN316" i="10"/>
  <c r="AR316" i="10"/>
  <c r="M316" i="10"/>
  <c r="J316" i="10"/>
  <c r="E316" i="10"/>
  <c r="R316" i="10"/>
  <c r="AF316" i="10"/>
  <c r="AH316" i="10"/>
  <c r="C316" i="10"/>
  <c r="AO316" i="10"/>
  <c r="Z316" i="10"/>
  <c r="AS316" i="10"/>
  <c r="X316" i="10"/>
  <c r="W316" i="10"/>
  <c r="AP316" i="10"/>
  <c r="AC316" i="10"/>
  <c r="Y316" i="10"/>
  <c r="AK316" i="10"/>
  <c r="AV316" i="10"/>
  <c r="AE316" i="10"/>
  <c r="V316" i="10"/>
  <c r="AB316" i="10"/>
  <c r="AA316" i="10"/>
  <c r="AT316" i="10"/>
  <c r="D316" i="10"/>
  <c r="K316" i="10"/>
  <c r="F316" i="10"/>
  <c r="P316" i="10"/>
  <c r="O316" i="10"/>
  <c r="AU316" i="10"/>
  <c r="AQ316" i="10"/>
  <c r="AL316" i="10"/>
  <c r="AD316" i="10"/>
  <c r="G316" i="10"/>
  <c r="AJ316" i="10"/>
  <c r="AG316" i="10"/>
  <c r="S316" i="10"/>
  <c r="Q316" i="10"/>
  <c r="L316" i="10"/>
  <c r="AM316" i="10"/>
  <c r="B316" i="10"/>
  <c r="AI316" i="10"/>
  <c r="N316" i="10"/>
  <c r="T316" i="10"/>
  <c r="I316" i="10"/>
  <c r="U316" i="10"/>
  <c r="AL92" i="10"/>
  <c r="AP92" i="10"/>
  <c r="AF92" i="10"/>
  <c r="AH92" i="10"/>
  <c r="L92" i="10"/>
  <c r="AM92" i="10"/>
  <c r="AI92" i="10"/>
  <c r="U92" i="10"/>
  <c r="AU92" i="10"/>
  <c r="AB92" i="10"/>
  <c r="X92" i="10"/>
  <c r="AK92" i="10"/>
  <c r="Y92" i="10"/>
  <c r="D92" i="10"/>
  <c r="F92" i="10"/>
  <c r="AO92" i="10"/>
  <c r="T92" i="10"/>
  <c r="AS92" i="10"/>
  <c r="S92" i="10"/>
  <c r="V92" i="10"/>
  <c r="AV92" i="10"/>
  <c r="AN92" i="10"/>
  <c r="AE92" i="10"/>
  <c r="P92" i="10"/>
  <c r="AQ92" i="10"/>
  <c r="M92" i="10"/>
  <c r="AJ92" i="10"/>
  <c r="O92" i="10"/>
  <c r="AA92" i="10"/>
  <c r="AD92" i="10"/>
  <c r="B92" i="10"/>
  <c r="C92" i="10"/>
  <c r="AG92" i="10"/>
  <c r="Z92" i="10"/>
  <c r="AR92" i="10"/>
  <c r="AT92" i="10"/>
  <c r="K92" i="10"/>
  <c r="W92" i="10"/>
  <c r="R92" i="10"/>
  <c r="E92" i="10"/>
  <c r="AC92" i="10"/>
  <c r="J92" i="10"/>
  <c r="N92" i="10"/>
  <c r="G92" i="10"/>
  <c r="I92" i="10"/>
  <c r="Q92" i="10"/>
  <c r="AK224" i="10"/>
  <c r="L224" i="10"/>
  <c r="O224" i="10"/>
  <c r="T224" i="10"/>
  <c r="Z224" i="10"/>
  <c r="S224" i="10"/>
  <c r="AE224" i="10"/>
  <c r="AI224" i="10"/>
  <c r="M224" i="10"/>
  <c r="AM224" i="10"/>
  <c r="AQ224" i="10"/>
  <c r="Y224" i="10"/>
  <c r="AG224" i="10"/>
  <c r="AP224" i="10"/>
  <c r="B224" i="10"/>
  <c r="AO224" i="10"/>
  <c r="P224" i="10"/>
  <c r="AA224" i="10"/>
  <c r="J224" i="10"/>
  <c r="AH224" i="10"/>
  <c r="AJ224" i="10"/>
  <c r="AS224" i="10"/>
  <c r="E224" i="10"/>
  <c r="AR224" i="10"/>
  <c r="AU224" i="10"/>
  <c r="G224" i="10"/>
  <c r="R224" i="10"/>
  <c r="AC224" i="10"/>
  <c r="N224" i="10"/>
  <c r="AN224" i="10"/>
  <c r="D224" i="10"/>
  <c r="V224" i="10"/>
  <c r="AL224" i="10"/>
  <c r="W224" i="10"/>
  <c r="U224" i="10"/>
  <c r="K224" i="10"/>
  <c r="C224" i="10"/>
  <c r="Q224" i="10"/>
  <c r="AF224" i="10"/>
  <c r="AV224" i="10"/>
  <c r="AT224" i="10"/>
  <c r="AD224" i="10"/>
  <c r="X224" i="10"/>
  <c r="I224" i="10"/>
  <c r="F224" i="10"/>
  <c r="AB224" i="10"/>
  <c r="AD177" i="10"/>
  <c r="J177" i="10"/>
  <c r="AE177" i="10"/>
  <c r="AM177" i="10"/>
  <c r="E177" i="10"/>
  <c r="B177" i="10"/>
  <c r="AB177" i="10"/>
  <c r="AF177" i="10"/>
  <c r="V177" i="10"/>
  <c r="F177" i="10"/>
  <c r="L177" i="10"/>
  <c r="Q177" i="10"/>
  <c r="M177" i="10"/>
  <c r="R177" i="10"/>
  <c r="AT177" i="10"/>
  <c r="W177" i="10"/>
  <c r="AG177" i="10"/>
  <c r="AL177" i="10"/>
  <c r="AI177" i="10"/>
  <c r="I177" i="10"/>
  <c r="S177" i="10"/>
  <c r="AK177" i="10"/>
  <c r="T177" i="10"/>
  <c r="C177" i="10"/>
  <c r="D177" i="10"/>
  <c r="Y177" i="10"/>
  <c r="AV177" i="10"/>
  <c r="P177" i="10"/>
  <c r="O177" i="10"/>
  <c r="AP177" i="10"/>
  <c r="AR177" i="10"/>
  <c r="U177" i="10"/>
  <c r="AQ177" i="10"/>
  <c r="AO177" i="10"/>
  <c r="AA177" i="10"/>
  <c r="AS177" i="10"/>
  <c r="K177" i="10"/>
  <c r="AC177" i="10"/>
  <c r="Z177" i="10"/>
  <c r="AU177" i="10"/>
  <c r="AJ177" i="10"/>
  <c r="G177" i="10"/>
  <c r="AN177" i="10"/>
  <c r="AH177" i="10"/>
  <c r="X177" i="10"/>
  <c r="N177" i="10"/>
  <c r="AP87" i="10"/>
  <c r="AF87" i="10"/>
  <c r="X87" i="10"/>
  <c r="AM87" i="10"/>
  <c r="L87" i="10"/>
  <c r="M87" i="10"/>
  <c r="AH87" i="10"/>
  <c r="Q87" i="10"/>
  <c r="AD87" i="10"/>
  <c r="S87" i="10"/>
  <c r="W87" i="10"/>
  <c r="AK87" i="10"/>
  <c r="N87" i="10"/>
  <c r="AN87" i="10"/>
  <c r="U87" i="10"/>
  <c r="K87" i="10"/>
  <c r="P87" i="10"/>
  <c r="I87" i="10"/>
  <c r="AO87" i="10"/>
  <c r="AL87" i="10"/>
  <c r="AU87" i="10"/>
  <c r="AI87" i="10"/>
  <c r="AG87" i="10"/>
  <c r="J87" i="10"/>
  <c r="Y87" i="10"/>
  <c r="AC87" i="10"/>
  <c r="G87" i="10"/>
  <c r="AR87" i="10"/>
  <c r="B87" i="10"/>
  <c r="AV87" i="10"/>
  <c r="R87" i="10"/>
  <c r="AJ87" i="10"/>
  <c r="O87" i="10"/>
  <c r="AS87" i="10"/>
  <c r="D87" i="10"/>
  <c r="V87" i="10"/>
  <c r="E87" i="10"/>
  <c r="AQ87" i="10"/>
  <c r="AA87" i="10"/>
  <c r="T87" i="10"/>
  <c r="Z87" i="10"/>
  <c r="AB87" i="10"/>
  <c r="AT87" i="10"/>
  <c r="AE87" i="10"/>
  <c r="F87" i="10"/>
  <c r="C87" i="10"/>
  <c r="AA175" i="10"/>
  <c r="AM175" i="10"/>
  <c r="J175" i="10"/>
  <c r="M175" i="10"/>
  <c r="N175" i="10"/>
  <c r="AE175" i="10"/>
  <c r="AG175" i="10"/>
  <c r="AO175" i="10"/>
  <c r="AJ175" i="10"/>
  <c r="L175" i="10"/>
  <c r="AP175" i="10"/>
  <c r="AF175" i="10"/>
  <c r="U175" i="10"/>
  <c r="AK175" i="10"/>
  <c r="W175" i="10"/>
  <c r="F175" i="10"/>
  <c r="C175" i="10"/>
  <c r="AD175" i="10"/>
  <c r="AL175" i="10"/>
  <c r="Z175" i="10"/>
  <c r="O175" i="10"/>
  <c r="G175" i="10"/>
  <c r="AR175" i="10"/>
  <c r="X175" i="10"/>
  <c r="Y175" i="10"/>
  <c r="R175" i="10"/>
  <c r="B175" i="10"/>
  <c r="S175" i="10"/>
  <c r="K175" i="10"/>
  <c r="AB175" i="10"/>
  <c r="D175" i="10"/>
  <c r="AS175" i="10"/>
  <c r="AI175" i="10"/>
  <c r="I175" i="10"/>
  <c r="AT175" i="10"/>
  <c r="AN175" i="10"/>
  <c r="AH175" i="10"/>
  <c r="AV175" i="10"/>
  <c r="V175" i="10"/>
  <c r="Q175" i="10"/>
  <c r="E175" i="10"/>
  <c r="T175" i="10"/>
  <c r="AC175" i="10"/>
  <c r="AU175" i="10"/>
  <c r="AQ175" i="10"/>
  <c r="P175" i="10"/>
  <c r="Z227" i="10"/>
  <c r="AS227" i="10"/>
  <c r="X227" i="10"/>
  <c r="AB227" i="10"/>
  <c r="R227" i="10"/>
  <c r="V227" i="10"/>
  <c r="AN227" i="10"/>
  <c r="J227" i="10"/>
  <c r="AO227" i="10"/>
  <c r="N227" i="10"/>
  <c r="AK227" i="10"/>
  <c r="L227" i="10"/>
  <c r="AJ227" i="10"/>
  <c r="AM227" i="10"/>
  <c r="F227" i="10"/>
  <c r="AE227" i="10"/>
  <c r="AL227" i="10"/>
  <c r="T227" i="10"/>
  <c r="M227" i="10"/>
  <c r="AC227" i="10"/>
  <c r="U227" i="10"/>
  <c r="AP227" i="10"/>
  <c r="K227" i="10"/>
  <c r="W227" i="10"/>
  <c r="AF227" i="10"/>
  <c r="AI227" i="10"/>
  <c r="AG227" i="10"/>
  <c r="AH227" i="10"/>
  <c r="O227" i="10"/>
  <c r="P227" i="10"/>
  <c r="AD227" i="10"/>
  <c r="E227" i="10"/>
  <c r="C227" i="10"/>
  <c r="Y227" i="10"/>
  <c r="AU227" i="10"/>
  <c r="AT227" i="10"/>
  <c r="AV227" i="10"/>
  <c r="Q227" i="10"/>
  <c r="AQ227" i="10"/>
  <c r="AR227" i="10"/>
  <c r="B227" i="10"/>
  <c r="D227" i="10"/>
  <c r="AA227" i="10"/>
  <c r="S227" i="10"/>
  <c r="G227" i="10"/>
  <c r="I227" i="10"/>
  <c r="AB125" i="10"/>
  <c r="AI125" i="10"/>
  <c r="M125" i="10"/>
  <c r="AF125" i="10"/>
  <c r="AG125" i="10"/>
  <c r="AJ125" i="10"/>
  <c r="K125" i="10"/>
  <c r="AP125" i="10"/>
  <c r="AO125" i="10"/>
  <c r="J125" i="10"/>
  <c r="AN125" i="10"/>
  <c r="AE125" i="10"/>
  <c r="N125" i="10"/>
  <c r="AM125" i="10"/>
  <c r="AH125" i="10"/>
  <c r="W125" i="10"/>
  <c r="X125" i="10"/>
  <c r="AV125" i="10"/>
  <c r="E125" i="10"/>
  <c r="S125" i="10"/>
  <c r="O125" i="10"/>
  <c r="V125" i="10"/>
  <c r="AU125" i="10"/>
  <c r="P125" i="10"/>
  <c r="F125" i="10"/>
  <c r="AK125" i="10"/>
  <c r="Q125" i="10"/>
  <c r="AC125" i="10"/>
  <c r="AT125" i="10"/>
  <c r="AR125" i="10"/>
  <c r="C125" i="10"/>
  <c r="AL125" i="10"/>
  <c r="Z125" i="10"/>
  <c r="G125" i="10"/>
  <c r="Y125" i="10"/>
  <c r="U125" i="10"/>
  <c r="R125" i="10"/>
  <c r="T125" i="10"/>
  <c r="B125" i="10"/>
  <c r="D125" i="10"/>
  <c r="AD125" i="10"/>
  <c r="AQ125" i="10"/>
  <c r="AS125" i="10"/>
  <c r="L125" i="10"/>
  <c r="AA125" i="10"/>
  <c r="I125" i="10"/>
  <c r="Q152" i="10"/>
  <c r="U152" i="10"/>
  <c r="V152" i="10"/>
  <c r="AD152" i="10"/>
  <c r="P152" i="10"/>
  <c r="X152" i="10"/>
  <c r="AA152" i="10"/>
  <c r="AN152" i="10"/>
  <c r="AE152" i="10"/>
  <c r="AB152" i="10"/>
  <c r="AG152" i="10"/>
  <c r="N152" i="10"/>
  <c r="T152" i="10"/>
  <c r="AJ152" i="10"/>
  <c r="K152" i="10"/>
  <c r="AU152" i="10"/>
  <c r="AP152" i="10"/>
  <c r="AI152" i="10"/>
  <c r="S152" i="10"/>
  <c r="AL152" i="10"/>
  <c r="J152" i="10"/>
  <c r="AO152" i="10"/>
  <c r="F152" i="10"/>
  <c r="Y152" i="10"/>
  <c r="M152" i="10"/>
  <c r="AH152" i="10"/>
  <c r="AC152" i="10"/>
  <c r="G152" i="10"/>
  <c r="W152" i="10"/>
  <c r="L152" i="10"/>
  <c r="Z152" i="10"/>
  <c r="AM152" i="10"/>
  <c r="AK152" i="10"/>
  <c r="AF152" i="10"/>
  <c r="AV152" i="10"/>
  <c r="AT152" i="10"/>
  <c r="C152" i="10"/>
  <c r="AS152" i="10"/>
  <c r="AQ152" i="10"/>
  <c r="D152" i="10"/>
  <c r="AR152" i="10"/>
  <c r="B152" i="10"/>
  <c r="R152" i="10"/>
  <c r="E152" i="10"/>
  <c r="O152" i="10"/>
  <c r="I152" i="10"/>
  <c r="AP194" i="10"/>
  <c r="K194" i="10"/>
  <c r="N194" i="10"/>
  <c r="AM194" i="10"/>
  <c r="AG194" i="10"/>
  <c r="AO194" i="10"/>
  <c r="AE194" i="10"/>
  <c r="AL194" i="10"/>
  <c r="P194" i="10"/>
  <c r="Y194" i="10"/>
  <c r="AV194" i="10"/>
  <c r="B194" i="10"/>
  <c r="AU194" i="10"/>
  <c r="AN194" i="10"/>
  <c r="F194" i="10"/>
  <c r="AJ194" i="10"/>
  <c r="E194" i="10"/>
  <c r="I194" i="10"/>
  <c r="AT194" i="10"/>
  <c r="AI194" i="10"/>
  <c r="U194" i="10"/>
  <c r="AH194" i="10"/>
  <c r="O194" i="10"/>
  <c r="G194" i="10"/>
  <c r="X194" i="10"/>
  <c r="V194" i="10"/>
  <c r="AQ194" i="10"/>
  <c r="J194" i="10"/>
  <c r="AA194" i="10"/>
  <c r="W194" i="10"/>
  <c r="D194" i="10"/>
  <c r="AF194" i="10"/>
  <c r="AK194" i="10"/>
  <c r="AB194" i="10"/>
  <c r="C194" i="10"/>
  <c r="AD194" i="10"/>
  <c r="R194" i="10"/>
  <c r="AS194" i="10"/>
  <c r="M194" i="10"/>
  <c r="AR194" i="10"/>
  <c r="Q194" i="10"/>
  <c r="AC194" i="10"/>
  <c r="L194" i="10"/>
  <c r="Z194" i="10"/>
  <c r="T194" i="10"/>
  <c r="S194" i="10"/>
  <c r="AB168" i="10"/>
  <c r="AN168" i="10"/>
  <c r="W168" i="10"/>
  <c r="AA168" i="10"/>
  <c r="Q168" i="10"/>
  <c r="Z168" i="10"/>
  <c r="R168" i="10"/>
  <c r="AU168" i="10"/>
  <c r="Y168" i="10"/>
  <c r="AK168" i="10"/>
  <c r="AC168" i="10"/>
  <c r="F168" i="10"/>
  <c r="J168" i="10"/>
  <c r="D168" i="10"/>
  <c r="AE168" i="10"/>
  <c r="AL168" i="10"/>
  <c r="N168" i="10"/>
  <c r="E168" i="10"/>
  <c r="AV168" i="10"/>
  <c r="G168" i="10"/>
  <c r="T168" i="10"/>
  <c r="I168" i="10"/>
  <c r="AT168" i="10"/>
  <c r="K168" i="10"/>
  <c r="O168" i="10"/>
  <c r="AF168" i="10"/>
  <c r="AR168" i="10"/>
  <c r="AH168" i="10"/>
  <c r="AD168" i="10"/>
  <c r="AI168" i="10"/>
  <c r="C168" i="10"/>
  <c r="P168" i="10"/>
  <c r="AG168" i="10"/>
  <c r="AO168" i="10"/>
  <c r="AJ168" i="10"/>
  <c r="M168" i="10"/>
  <c r="AS168" i="10"/>
  <c r="S168" i="10"/>
  <c r="AM168" i="10"/>
  <c r="B168" i="10"/>
  <c r="L168" i="10"/>
  <c r="U168" i="10"/>
  <c r="V168" i="10"/>
  <c r="AQ168" i="10"/>
  <c r="X168" i="10"/>
  <c r="AP168" i="10"/>
  <c r="X331" i="10"/>
  <c r="F331" i="10"/>
  <c r="K331" i="10"/>
  <c r="Z331" i="10"/>
  <c r="AI331" i="10"/>
  <c r="AC331" i="10"/>
  <c r="P331" i="10"/>
  <c r="AR331" i="10"/>
  <c r="AP331" i="10"/>
  <c r="J331" i="10"/>
  <c r="S331" i="10"/>
  <c r="R331" i="10"/>
  <c r="G331" i="10"/>
  <c r="AH331" i="10"/>
  <c r="AB331" i="10"/>
  <c r="AK331" i="10"/>
  <c r="D331" i="10"/>
  <c r="Q331" i="10"/>
  <c r="AF331" i="10"/>
  <c r="O331" i="10"/>
  <c r="U331" i="10"/>
  <c r="AL331" i="10"/>
  <c r="E331" i="10"/>
  <c r="AD331" i="10"/>
  <c r="L331" i="10"/>
  <c r="I331" i="10"/>
  <c r="N331" i="10"/>
  <c r="B331" i="10"/>
  <c r="AV331" i="10"/>
  <c r="AQ331" i="10"/>
  <c r="AJ331" i="10"/>
  <c r="C331" i="10"/>
  <c r="AO331" i="10"/>
  <c r="AA331" i="10"/>
  <c r="AN331" i="10"/>
  <c r="AG331" i="10"/>
  <c r="T331" i="10"/>
  <c r="AU331" i="10"/>
  <c r="AE331" i="10"/>
  <c r="W331" i="10"/>
  <c r="M331" i="10"/>
  <c r="AS331" i="10"/>
  <c r="V331" i="10"/>
  <c r="Y331" i="10"/>
  <c r="AM331" i="10"/>
  <c r="AT331" i="10"/>
  <c r="AL314" i="10"/>
  <c r="U314" i="10"/>
  <c r="AB314" i="10"/>
  <c r="I314" i="10"/>
  <c r="AG314" i="10"/>
  <c r="AU314" i="10"/>
  <c r="AD314" i="10"/>
  <c r="M314" i="10"/>
  <c r="T314" i="10"/>
  <c r="Z314" i="10"/>
  <c r="AP314" i="10"/>
  <c r="AM314" i="10"/>
  <c r="V314" i="10"/>
  <c r="D314" i="10"/>
  <c r="L314" i="10"/>
  <c r="G314" i="10"/>
  <c r="X314" i="10"/>
  <c r="AT314" i="10"/>
  <c r="AC314" i="10"/>
  <c r="AJ314" i="10"/>
  <c r="AF314" i="10"/>
  <c r="AH314" i="10"/>
  <c r="E314" i="10"/>
  <c r="AQ314" i="10"/>
  <c r="AN314" i="10"/>
  <c r="AE314" i="10"/>
  <c r="S314" i="10"/>
  <c r="AS314" i="10"/>
  <c r="AA314" i="10"/>
  <c r="P314" i="10"/>
  <c r="AI314" i="10"/>
  <c r="B314" i="10"/>
  <c r="AK314" i="10"/>
  <c r="K314" i="10"/>
  <c r="J314" i="10"/>
  <c r="AV314" i="10"/>
  <c r="Y314" i="10"/>
  <c r="O314" i="10"/>
  <c r="F314" i="10"/>
  <c r="AR314" i="10"/>
  <c r="Q314" i="10"/>
  <c r="N314" i="10"/>
  <c r="C314" i="10"/>
  <c r="R314" i="10"/>
  <c r="W314" i="10"/>
  <c r="AO314" i="10"/>
  <c r="R244" i="10"/>
  <c r="AA244" i="10"/>
  <c r="E244" i="10"/>
  <c r="Z244" i="10"/>
  <c r="AU244" i="10"/>
  <c r="F244" i="10"/>
  <c r="O244" i="10"/>
  <c r="S244" i="10"/>
  <c r="AN244" i="10"/>
  <c r="AC244" i="10"/>
  <c r="U244" i="10"/>
  <c r="Y244" i="10"/>
  <c r="AH244" i="10"/>
  <c r="C244" i="10"/>
  <c r="L244" i="10"/>
  <c r="I244" i="10"/>
  <c r="T244" i="10"/>
  <c r="X244" i="10"/>
  <c r="K244" i="10"/>
  <c r="AL244" i="10"/>
  <c r="AS244" i="10"/>
  <c r="AG244" i="10"/>
  <c r="N244" i="10"/>
  <c r="AQ244" i="10"/>
  <c r="AJ244" i="10"/>
  <c r="AT244" i="10"/>
  <c r="M244" i="10"/>
  <c r="D244" i="10"/>
  <c r="AE244" i="10"/>
  <c r="AB244" i="10"/>
  <c r="G244" i="10"/>
  <c r="J244" i="10"/>
  <c r="AK244" i="10"/>
  <c r="AI244" i="10"/>
  <c r="AP244" i="10"/>
  <c r="AD244" i="10"/>
  <c r="AF244" i="10"/>
  <c r="Q244" i="10"/>
  <c r="P244" i="10"/>
  <c r="AM244" i="10"/>
  <c r="AR244" i="10"/>
  <c r="V244" i="10"/>
  <c r="W244" i="10"/>
  <c r="B244" i="10"/>
  <c r="AV244" i="10"/>
  <c r="AO244" i="10"/>
  <c r="B12" i="10"/>
  <c r="Q12" i="10"/>
  <c r="AG12" i="10"/>
  <c r="W12" i="10"/>
  <c r="G12" i="10"/>
  <c r="N12" i="10"/>
  <c r="AU12" i="10"/>
  <c r="AQ12" i="10"/>
  <c r="AT12" i="10"/>
  <c r="AV12" i="10"/>
  <c r="U12" i="10"/>
  <c r="AM12" i="10"/>
  <c r="V12" i="10"/>
  <c r="AJ12" i="10"/>
  <c r="AR12" i="10"/>
  <c r="AN12" i="10"/>
  <c r="X12" i="10"/>
  <c r="J12" i="10"/>
  <c r="AL12" i="10"/>
  <c r="AD12" i="10"/>
  <c r="K12" i="10"/>
  <c r="C12" i="10"/>
  <c r="D12" i="10"/>
  <c r="Z12" i="10"/>
  <c r="AO12" i="10"/>
  <c r="AH12" i="10"/>
  <c r="L12" i="10"/>
  <c r="R12" i="10"/>
  <c r="AF12" i="10"/>
  <c r="AI12" i="10"/>
  <c r="I12" i="10"/>
  <c r="AP12" i="10"/>
  <c r="P12" i="10"/>
  <c r="AS12" i="10"/>
  <c r="S12" i="10"/>
  <c r="F12" i="10"/>
  <c r="AC12" i="10"/>
  <c r="AE12" i="10"/>
  <c r="E12" i="10"/>
  <c r="AA12" i="10"/>
  <c r="O12" i="10"/>
  <c r="AK12" i="10"/>
  <c r="M12" i="10"/>
  <c r="Y12" i="10"/>
  <c r="T12" i="10"/>
  <c r="AB12" i="10"/>
  <c r="L219" i="10"/>
  <c r="S219" i="10"/>
  <c r="O219" i="10"/>
  <c r="AA219" i="10"/>
  <c r="AN219" i="10"/>
  <c r="K219" i="10"/>
  <c r="F219" i="10"/>
  <c r="AV219" i="10"/>
  <c r="Q219" i="10"/>
  <c r="AB219" i="10"/>
  <c r="AI219" i="10"/>
  <c r="C219" i="10"/>
  <c r="AT219" i="10"/>
  <c r="AP219" i="10"/>
  <c r="P219" i="10"/>
  <c r="T219" i="10"/>
  <c r="AJ219" i="10"/>
  <c r="AG219" i="10"/>
  <c r="B219" i="10"/>
  <c r="I219" i="10"/>
  <c r="AD219" i="10"/>
  <c r="AH219" i="10"/>
  <c r="AK219" i="10"/>
  <c r="AU219" i="10"/>
  <c r="X219" i="10"/>
  <c r="AM219" i="10"/>
  <c r="AR219" i="10"/>
  <c r="AS219" i="10"/>
  <c r="R219" i="10"/>
  <c r="Z219" i="10"/>
  <c r="M219" i="10"/>
  <c r="AO219" i="10"/>
  <c r="D219" i="10"/>
  <c r="W219" i="10"/>
  <c r="Y219" i="10"/>
  <c r="J219" i="10"/>
  <c r="AE219" i="10"/>
  <c r="AF219" i="10"/>
  <c r="AQ219" i="10"/>
  <c r="V219" i="10"/>
  <c r="N219" i="10"/>
  <c r="G219" i="10"/>
  <c r="AC219" i="10"/>
  <c r="U219" i="10"/>
  <c r="AL219" i="10"/>
  <c r="E219" i="10"/>
  <c r="AM117" i="10"/>
  <c r="AO117" i="10"/>
  <c r="AH117" i="10"/>
  <c r="R117" i="10"/>
  <c r="O117" i="10"/>
  <c r="S117" i="10"/>
  <c r="AJ117" i="10"/>
  <c r="M117" i="10"/>
  <c r="V117" i="10"/>
  <c r="W117" i="10"/>
  <c r="B117" i="10"/>
  <c r="AE117" i="10"/>
  <c r="AN117" i="10"/>
  <c r="P117" i="10"/>
  <c r="AA117" i="10"/>
  <c r="AT117" i="10"/>
  <c r="AG117" i="10"/>
  <c r="J117" i="10"/>
  <c r="Q117" i="10"/>
  <c r="F117" i="10"/>
  <c r="K117" i="10"/>
  <c r="I117" i="10"/>
  <c r="AP117" i="10"/>
  <c r="AK117" i="10"/>
  <c r="L117" i="10"/>
  <c r="AB117" i="10"/>
  <c r="Z117" i="10"/>
  <c r="AV117" i="10"/>
  <c r="E117" i="10"/>
  <c r="D117" i="10"/>
  <c r="Y117" i="10"/>
  <c r="AC117" i="10"/>
  <c r="AU117" i="10"/>
  <c r="AS117" i="10"/>
  <c r="T117" i="10"/>
  <c r="G117" i="10"/>
  <c r="AQ117" i="10"/>
  <c r="AI117" i="10"/>
  <c r="AF117" i="10"/>
  <c r="X117" i="10"/>
  <c r="AL117" i="10"/>
  <c r="C117" i="10"/>
  <c r="N117" i="10"/>
  <c r="U117" i="10"/>
  <c r="AR117" i="10"/>
  <c r="AD117" i="10"/>
  <c r="X288" i="10"/>
  <c r="Z288" i="10"/>
  <c r="P288" i="10"/>
  <c r="U288" i="10"/>
  <c r="W288" i="10"/>
  <c r="AF288" i="10"/>
  <c r="L288" i="10"/>
  <c r="G288" i="10"/>
  <c r="AM288" i="10"/>
  <c r="J288" i="10"/>
  <c r="E288" i="10"/>
  <c r="AB288" i="10"/>
  <c r="AI288" i="10"/>
  <c r="AE288" i="10"/>
  <c r="AJ288" i="10"/>
  <c r="M288" i="10"/>
  <c r="N288" i="10"/>
  <c r="AL288" i="10"/>
  <c r="AA288" i="10"/>
  <c r="AH288" i="10"/>
  <c r="AC288" i="10"/>
  <c r="AK288" i="10"/>
  <c r="Y288" i="10"/>
  <c r="AO288" i="10"/>
  <c r="AP288" i="10"/>
  <c r="K288" i="10"/>
  <c r="AG288" i="10"/>
  <c r="AD288" i="10"/>
  <c r="V288" i="10"/>
  <c r="AQ288" i="10"/>
  <c r="AN288" i="10"/>
  <c r="O288" i="10"/>
  <c r="F288" i="10"/>
  <c r="T288" i="10"/>
  <c r="S288" i="10"/>
  <c r="AR288" i="10"/>
  <c r="AV288" i="10"/>
  <c r="B288" i="10"/>
  <c r="R288" i="10"/>
  <c r="C288" i="10"/>
  <c r="AT288" i="10"/>
  <c r="AU288" i="10"/>
  <c r="Q288" i="10"/>
  <c r="I288" i="10"/>
  <c r="D288" i="10"/>
  <c r="AS288" i="10"/>
  <c r="T278" i="10"/>
  <c r="R278" i="10"/>
  <c r="M278" i="10"/>
  <c r="AC278" i="10"/>
  <c r="AN278" i="10"/>
  <c r="C278" i="10"/>
  <c r="W278" i="10"/>
  <c r="G278" i="10"/>
  <c r="AL278" i="10"/>
  <c r="Y278" i="10"/>
  <c r="AS278" i="10"/>
  <c r="AD278" i="10"/>
  <c r="Q278" i="10"/>
  <c r="L278" i="10"/>
  <c r="AJ278" i="10"/>
  <c r="B278" i="10"/>
  <c r="P278" i="10"/>
  <c r="AM278" i="10"/>
  <c r="AP278" i="10"/>
  <c r="AO278" i="10"/>
  <c r="N278" i="10"/>
  <c r="AA278" i="10"/>
  <c r="S278" i="10"/>
  <c r="X278" i="10"/>
  <c r="E278" i="10"/>
  <c r="AK278" i="10"/>
  <c r="AQ278" i="10"/>
  <c r="Z278" i="10"/>
  <c r="AI278" i="10"/>
  <c r="O278" i="10"/>
  <c r="AF278" i="10"/>
  <c r="AG278" i="10"/>
  <c r="AR278" i="10"/>
  <c r="F278" i="10"/>
  <c r="D278" i="10"/>
  <c r="I278" i="10"/>
  <c r="AB278" i="10"/>
  <c r="AE278" i="10"/>
  <c r="V278" i="10"/>
  <c r="AT278" i="10"/>
  <c r="AU278" i="10"/>
  <c r="U278" i="10"/>
  <c r="K278" i="10"/>
  <c r="AV278" i="10"/>
  <c r="AH278" i="10"/>
  <c r="J278" i="10"/>
  <c r="D137" i="10"/>
  <c r="I137" i="10"/>
  <c r="E137" i="10"/>
  <c r="F137" i="10"/>
  <c r="S137" i="10"/>
  <c r="Y137" i="10"/>
  <c r="AA137" i="10"/>
  <c r="AN137" i="10"/>
  <c r="K137" i="10"/>
  <c r="R137" i="10"/>
  <c r="X137" i="10"/>
  <c r="Z137" i="10"/>
  <c r="L137" i="10"/>
  <c r="AM137" i="10"/>
  <c r="AC137" i="10"/>
  <c r="W137" i="10"/>
  <c r="AO137" i="10"/>
  <c r="AG137" i="10"/>
  <c r="AJ137" i="10"/>
  <c r="Q137" i="10"/>
  <c r="U137" i="10"/>
  <c r="AH137" i="10"/>
  <c r="AF137" i="10"/>
  <c r="V137" i="10"/>
  <c r="N137" i="10"/>
  <c r="AE137" i="10"/>
  <c r="AP137" i="10"/>
  <c r="AL137" i="10"/>
  <c r="T137" i="10"/>
  <c r="AD137" i="10"/>
  <c r="AI137" i="10"/>
  <c r="AB137" i="10"/>
  <c r="AK137" i="10"/>
  <c r="J137" i="10"/>
  <c r="M137" i="10"/>
  <c r="G137" i="10"/>
  <c r="C137" i="10"/>
  <c r="AT137" i="10"/>
  <c r="P137" i="10"/>
  <c r="B137" i="10"/>
  <c r="AU137" i="10"/>
  <c r="AV137" i="10"/>
  <c r="AR137" i="10"/>
  <c r="O137" i="10"/>
  <c r="AQ137" i="10"/>
  <c r="AS137" i="10"/>
  <c r="AI303" i="10"/>
  <c r="I303" i="10"/>
  <c r="AN303" i="10"/>
  <c r="AQ303" i="10"/>
  <c r="AE303" i="10"/>
  <c r="AJ303" i="10"/>
  <c r="T303" i="10"/>
  <c r="M303" i="10"/>
  <c r="AA303" i="10"/>
  <c r="AP303" i="10"/>
  <c r="C303" i="10"/>
  <c r="AO303" i="10"/>
  <c r="F303" i="10"/>
  <c r="D303" i="10"/>
  <c r="Q303" i="10"/>
  <c r="AL303" i="10"/>
  <c r="AC303" i="10"/>
  <c r="AS303" i="10"/>
  <c r="K303" i="10"/>
  <c r="W303" i="10"/>
  <c r="O303" i="10"/>
  <c r="Y303" i="10"/>
  <c r="AK303" i="10"/>
  <c r="J303" i="10"/>
  <c r="AR303" i="10"/>
  <c r="P303" i="10"/>
  <c r="AV303" i="10"/>
  <c r="G303" i="10"/>
  <c r="AG303" i="10"/>
  <c r="B303" i="10"/>
  <c r="AF303" i="10"/>
  <c r="AU303" i="10"/>
  <c r="N303" i="10"/>
  <c r="AM303" i="10"/>
  <c r="L303" i="10"/>
  <c r="U303" i="10"/>
  <c r="S303" i="10"/>
  <c r="Z303" i="10"/>
  <c r="AH303" i="10"/>
  <c r="R303" i="10"/>
  <c r="AT303" i="10"/>
  <c r="AB303" i="10"/>
  <c r="AD303" i="10"/>
  <c r="X303" i="10"/>
  <c r="E303" i="10"/>
  <c r="V303" i="10"/>
  <c r="U235" i="10"/>
  <c r="AG235" i="10"/>
  <c r="N235" i="10"/>
  <c r="AJ235" i="10"/>
  <c r="AL235" i="10"/>
  <c r="AI235" i="10"/>
  <c r="J235" i="10"/>
  <c r="E235" i="10"/>
  <c r="F235" i="10"/>
  <c r="I235" i="10"/>
  <c r="AB235" i="10"/>
  <c r="Q235" i="10"/>
  <c r="V235" i="10"/>
  <c r="G235" i="10"/>
  <c r="AT235" i="10"/>
  <c r="AC235" i="10"/>
  <c r="AN235" i="10"/>
  <c r="X235" i="10"/>
  <c r="L235" i="10"/>
  <c r="T235" i="10"/>
  <c r="AR235" i="10"/>
  <c r="P235" i="10"/>
  <c r="AH235" i="10"/>
  <c r="AS235" i="10"/>
  <c r="AA235" i="10"/>
  <c r="AO235" i="10"/>
  <c r="Y235" i="10"/>
  <c r="M235" i="10"/>
  <c r="R235" i="10"/>
  <c r="Z235" i="10"/>
  <c r="AF235" i="10"/>
  <c r="C235" i="10"/>
  <c r="AP235" i="10"/>
  <c r="D235" i="10"/>
  <c r="B235" i="10"/>
  <c r="AE235" i="10"/>
  <c r="O235" i="10"/>
  <c r="AV235" i="10"/>
  <c r="AM235" i="10"/>
  <c r="W235" i="10"/>
  <c r="AQ235" i="10"/>
  <c r="K235" i="10"/>
  <c r="S235" i="10"/>
  <c r="AK235" i="10"/>
  <c r="AD235" i="10"/>
  <c r="AU235" i="10"/>
  <c r="AG170" i="10"/>
  <c r="K170" i="10"/>
  <c r="AK170" i="10"/>
  <c r="L170" i="10"/>
  <c r="AS170" i="10"/>
  <c r="E170" i="10"/>
  <c r="D170" i="10"/>
  <c r="X170" i="10"/>
  <c r="AO170" i="10"/>
  <c r="AI170" i="10"/>
  <c r="AJ170" i="10"/>
  <c r="AN170" i="10"/>
  <c r="R170" i="10"/>
  <c r="AD170" i="10"/>
  <c r="AF170" i="10"/>
  <c r="AQ170" i="10"/>
  <c r="Q170" i="10"/>
  <c r="Y170" i="10"/>
  <c r="AR170" i="10"/>
  <c r="Z170" i="10"/>
  <c r="AB170" i="10"/>
  <c r="AP170" i="10"/>
  <c r="AT170" i="10"/>
  <c r="C170" i="10"/>
  <c r="P170" i="10"/>
  <c r="G170" i="10"/>
  <c r="AH170" i="10"/>
  <c r="N170" i="10"/>
  <c r="S170" i="10"/>
  <c r="J170" i="10"/>
  <c r="AL170" i="10"/>
  <c r="F170" i="10"/>
  <c r="V170" i="10"/>
  <c r="B170" i="10"/>
  <c r="AU170" i="10"/>
  <c r="AA170" i="10"/>
  <c r="AC170" i="10"/>
  <c r="AV170" i="10"/>
  <c r="M170" i="10"/>
  <c r="T170" i="10"/>
  <c r="AM170" i="10"/>
  <c r="U170" i="10"/>
  <c r="O170" i="10"/>
  <c r="AE170" i="10"/>
  <c r="I170" i="10"/>
  <c r="W170" i="10"/>
  <c r="AG281" i="10"/>
  <c r="M281" i="10"/>
  <c r="AP281" i="10"/>
  <c r="Y281" i="10"/>
  <c r="AB281" i="10"/>
  <c r="AA281" i="10"/>
  <c r="AR281" i="10"/>
  <c r="AV281" i="10"/>
  <c r="AJ281" i="10"/>
  <c r="N281" i="10"/>
  <c r="AE281" i="10"/>
  <c r="E281" i="10"/>
  <c r="AM281" i="10"/>
  <c r="AK281" i="10"/>
  <c r="U281" i="10"/>
  <c r="X281" i="10"/>
  <c r="AS281" i="10"/>
  <c r="AT281" i="10"/>
  <c r="AH281" i="10"/>
  <c r="G281" i="10"/>
  <c r="AI281" i="10"/>
  <c r="T281" i="10"/>
  <c r="AU281" i="10"/>
  <c r="AQ281" i="10"/>
  <c r="K281" i="10"/>
  <c r="P281" i="10"/>
  <c r="Q281" i="10"/>
  <c r="C281" i="10"/>
  <c r="R281" i="10"/>
  <c r="AL281" i="10"/>
  <c r="L281" i="10"/>
  <c r="S281" i="10"/>
  <c r="AO281" i="10"/>
  <c r="AN281" i="10"/>
  <c r="W281" i="10"/>
  <c r="O281" i="10"/>
  <c r="F281" i="10"/>
  <c r="AD281" i="10"/>
  <c r="D281" i="10"/>
  <c r="B281" i="10"/>
  <c r="AC281" i="10"/>
  <c r="Z281" i="10"/>
  <c r="J281" i="10"/>
  <c r="V281" i="10"/>
  <c r="AF281" i="10"/>
  <c r="I281" i="10"/>
  <c r="AH67" i="10"/>
  <c r="AE67" i="10"/>
  <c r="AO67" i="10"/>
  <c r="AL67" i="10"/>
  <c r="K67" i="10"/>
  <c r="AN67" i="10"/>
  <c r="AG67" i="10"/>
  <c r="J67" i="10"/>
  <c r="AK67" i="10"/>
  <c r="AB67" i="10"/>
  <c r="AR67" i="10"/>
  <c r="N67" i="10"/>
  <c r="I67" i="10"/>
  <c r="T67" i="10"/>
  <c r="U67" i="10"/>
  <c r="AU67" i="10"/>
  <c r="AM67" i="10"/>
  <c r="Y67" i="10"/>
  <c r="S67" i="10"/>
  <c r="AC67" i="10"/>
  <c r="AA67" i="10"/>
  <c r="B67" i="10"/>
  <c r="AF67" i="10"/>
  <c r="P67" i="10"/>
  <c r="O67" i="10"/>
  <c r="Z67" i="10"/>
  <c r="R67" i="10"/>
  <c r="X67" i="10"/>
  <c r="AJ67" i="10"/>
  <c r="AI67" i="10"/>
  <c r="AD67" i="10"/>
  <c r="W67" i="10"/>
  <c r="D67" i="10"/>
  <c r="M67" i="10"/>
  <c r="L67" i="10"/>
  <c r="C67" i="10"/>
  <c r="G67" i="10"/>
  <c r="AP67" i="10"/>
  <c r="E67" i="10"/>
  <c r="Q67" i="10"/>
  <c r="V67" i="10"/>
  <c r="AT67" i="10"/>
  <c r="AV67" i="10"/>
  <c r="AQ67" i="10"/>
  <c r="AS67" i="10"/>
  <c r="F67" i="10"/>
  <c r="E69" i="10"/>
  <c r="U69" i="10"/>
  <c r="AH69" i="10"/>
  <c r="AT69" i="10"/>
  <c r="AK69" i="10"/>
  <c r="AM69" i="10"/>
  <c r="Q69" i="10"/>
  <c r="Y69" i="10"/>
  <c r="AP69" i="10"/>
  <c r="AS69" i="10"/>
  <c r="N69" i="10"/>
  <c r="Z69" i="10"/>
  <c r="T69" i="10"/>
  <c r="L69" i="10"/>
  <c r="AV69" i="10"/>
  <c r="K69" i="10"/>
  <c r="AC69" i="10"/>
  <c r="X69" i="10"/>
  <c r="AN69" i="10"/>
  <c r="AU69" i="10"/>
  <c r="B69" i="10"/>
  <c r="C69" i="10"/>
  <c r="P69" i="10"/>
  <c r="AJ69" i="10"/>
  <c r="F69" i="10"/>
  <c r="I69" i="10"/>
  <c r="AB69" i="10"/>
  <c r="D69" i="10"/>
  <c r="W69" i="10"/>
  <c r="AO69" i="10"/>
  <c r="AL69" i="10"/>
  <c r="R69" i="10"/>
  <c r="J69" i="10"/>
  <c r="AG69" i="10"/>
  <c r="M69" i="10"/>
  <c r="AF69" i="10"/>
  <c r="V69" i="10"/>
  <c r="AR69" i="10"/>
  <c r="AE69" i="10"/>
  <c r="AI69" i="10"/>
  <c r="AA69" i="10"/>
  <c r="S69" i="10"/>
  <c r="AD69" i="10"/>
  <c r="O69" i="10"/>
  <c r="AQ69" i="10"/>
  <c r="G69" i="10"/>
  <c r="F34" i="10"/>
  <c r="V34" i="10"/>
  <c r="T34" i="10"/>
  <c r="AD34" i="10"/>
  <c r="AA34" i="10"/>
  <c r="AG34" i="10"/>
  <c r="J34" i="10"/>
  <c r="S34" i="10"/>
  <c r="N34" i="10"/>
  <c r="AP34" i="10"/>
  <c r="Z34" i="10"/>
  <c r="AH34" i="10"/>
  <c r="AL34" i="10"/>
  <c r="AI34" i="10"/>
  <c r="AM34" i="10"/>
  <c r="AN34" i="10"/>
  <c r="AF34" i="10"/>
  <c r="M34" i="10"/>
  <c r="AE34" i="10"/>
  <c r="AC34" i="10"/>
  <c r="X34" i="10"/>
  <c r="AJ34" i="10"/>
  <c r="AO34" i="10"/>
  <c r="K34" i="10"/>
  <c r="L34" i="10"/>
  <c r="AK34" i="10"/>
  <c r="E34" i="10"/>
  <c r="AV34" i="10"/>
  <c r="G34" i="10"/>
  <c r="U34" i="10"/>
  <c r="O34" i="10"/>
  <c r="AB34" i="10"/>
  <c r="Q34" i="10"/>
  <c r="AS34" i="10"/>
  <c r="C34" i="10"/>
  <c r="I34" i="10"/>
  <c r="P34" i="10"/>
  <c r="AR34" i="10"/>
  <c r="D34" i="10"/>
  <c r="AU34" i="10"/>
  <c r="R34" i="10"/>
  <c r="W34" i="10"/>
  <c r="Y34" i="10"/>
  <c r="B34" i="10"/>
  <c r="AQ34" i="10"/>
  <c r="AT34" i="10"/>
  <c r="Y173" i="10"/>
  <c r="X173" i="10"/>
  <c r="W173" i="10"/>
  <c r="AD173" i="10"/>
  <c r="E173" i="10"/>
  <c r="AC173" i="10"/>
  <c r="AJ173" i="10"/>
  <c r="AH173" i="10"/>
  <c r="V173" i="10"/>
  <c r="AP173" i="10"/>
  <c r="AI173" i="10"/>
  <c r="Z173" i="10"/>
  <c r="AE173" i="10"/>
  <c r="AM173" i="10"/>
  <c r="G173" i="10"/>
  <c r="O173" i="10"/>
  <c r="AF173" i="10"/>
  <c r="K173" i="10"/>
  <c r="AG173" i="10"/>
  <c r="L173" i="10"/>
  <c r="AN173" i="10"/>
  <c r="Q173" i="10"/>
  <c r="AB173" i="10"/>
  <c r="AO173" i="10"/>
  <c r="P173" i="10"/>
  <c r="T173" i="10"/>
  <c r="AK173" i="10"/>
  <c r="S173" i="10"/>
  <c r="R173" i="10"/>
  <c r="N173" i="10"/>
  <c r="J173" i="10"/>
  <c r="M173" i="10"/>
  <c r="AL173" i="10"/>
  <c r="U173" i="10"/>
  <c r="AR173" i="10"/>
  <c r="AA173" i="10"/>
  <c r="F173" i="10"/>
  <c r="I173" i="10"/>
  <c r="AQ173" i="10"/>
  <c r="C173" i="10"/>
  <c r="AU173" i="10"/>
  <c r="B173" i="10"/>
  <c r="AS173" i="10"/>
  <c r="D173" i="10"/>
  <c r="AV173" i="10"/>
  <c r="AT173" i="10"/>
  <c r="AH35" i="10"/>
  <c r="AL35" i="10"/>
  <c r="Z35" i="10"/>
  <c r="AD35" i="10"/>
  <c r="K35" i="10"/>
  <c r="AE35" i="10"/>
  <c r="AA35" i="10"/>
  <c r="U35" i="10"/>
  <c r="AC35" i="10"/>
  <c r="AP35" i="10"/>
  <c r="AG35" i="10"/>
  <c r="AJ35" i="10"/>
  <c r="M35" i="10"/>
  <c r="AO35" i="10"/>
  <c r="AN35" i="10"/>
  <c r="AQ35" i="10"/>
  <c r="AI35" i="10"/>
  <c r="W35" i="10"/>
  <c r="Y35" i="10"/>
  <c r="D35" i="10"/>
  <c r="Q35" i="10"/>
  <c r="J35" i="10"/>
  <c r="F35" i="10"/>
  <c r="C35" i="10"/>
  <c r="AT35" i="10"/>
  <c r="AS35" i="10"/>
  <c r="S35" i="10"/>
  <c r="I35" i="10"/>
  <c r="E35" i="10"/>
  <c r="AB35" i="10"/>
  <c r="N35" i="10"/>
  <c r="P35" i="10"/>
  <c r="AF35" i="10"/>
  <c r="T35" i="10"/>
  <c r="X35" i="10"/>
  <c r="AU35" i="10"/>
  <c r="AM35" i="10"/>
  <c r="O35" i="10"/>
  <c r="G35" i="10"/>
  <c r="L35" i="10"/>
  <c r="V35" i="10"/>
  <c r="AV35" i="10"/>
  <c r="AR35" i="10"/>
  <c r="AK35" i="10"/>
  <c r="R35" i="10"/>
  <c r="B35" i="10"/>
  <c r="M252" i="10"/>
  <c r="U252" i="10"/>
  <c r="AF252" i="10"/>
  <c r="AM252" i="10"/>
  <c r="AN252" i="10"/>
  <c r="N252" i="10"/>
  <c r="L252" i="10"/>
  <c r="J252" i="10"/>
  <c r="V252" i="10"/>
  <c r="AT252" i="10"/>
  <c r="AR252" i="10"/>
  <c r="AG252" i="10"/>
  <c r="Y252" i="10"/>
  <c r="AU252" i="10"/>
  <c r="AB252" i="10"/>
  <c r="T252" i="10"/>
  <c r="E252" i="10"/>
  <c r="AQ252" i="10"/>
  <c r="AH252" i="10"/>
  <c r="G252" i="10"/>
  <c r="AS252" i="10"/>
  <c r="AI252" i="10"/>
  <c r="AO252" i="10"/>
  <c r="X252" i="10"/>
  <c r="AA252" i="10"/>
  <c r="B252" i="10"/>
  <c r="C252" i="10"/>
  <c r="P252" i="10"/>
  <c r="K252" i="10"/>
  <c r="AE252" i="10"/>
  <c r="AJ252" i="10"/>
  <c r="Z252" i="10"/>
  <c r="AL252" i="10"/>
  <c r="O252" i="10"/>
  <c r="AV252" i="10"/>
  <c r="I252" i="10"/>
  <c r="Q252" i="10"/>
  <c r="AD252" i="10"/>
  <c r="AK252" i="10"/>
  <c r="AP252" i="10"/>
  <c r="AC252" i="10"/>
  <c r="W252" i="10"/>
  <c r="R252" i="10"/>
  <c r="S252" i="10"/>
  <c r="F252" i="10"/>
  <c r="D252" i="10"/>
  <c r="AL108" i="10"/>
  <c r="AF108" i="10"/>
  <c r="AO108" i="10"/>
  <c r="AI108" i="10"/>
  <c r="N108" i="10"/>
  <c r="V108" i="10"/>
  <c r="AG108" i="10"/>
  <c r="U108" i="10"/>
  <c r="Y108" i="10"/>
  <c r="X108" i="10"/>
  <c r="D108" i="10"/>
  <c r="AV108" i="10"/>
  <c r="AH108" i="10"/>
  <c r="M108" i="10"/>
  <c r="Z108" i="10"/>
  <c r="K108" i="10"/>
  <c r="AK108" i="10"/>
  <c r="AC108" i="10"/>
  <c r="T108" i="10"/>
  <c r="L108" i="10"/>
  <c r="W108" i="10"/>
  <c r="O108" i="10"/>
  <c r="Q108" i="10"/>
  <c r="AU108" i="10"/>
  <c r="AN108" i="10"/>
  <c r="P108" i="10"/>
  <c r="R108" i="10"/>
  <c r="AJ108" i="10"/>
  <c r="AA108" i="10"/>
  <c r="G108" i="10"/>
  <c r="AB108" i="10"/>
  <c r="E108" i="10"/>
  <c r="AR108" i="10"/>
  <c r="AM108" i="10"/>
  <c r="I108" i="10"/>
  <c r="C108" i="10"/>
  <c r="AD108" i="10"/>
  <c r="AT108" i="10"/>
  <c r="S108" i="10"/>
  <c r="J108" i="10"/>
  <c r="AQ108" i="10"/>
  <c r="B108" i="10"/>
  <c r="AE108" i="10"/>
  <c r="F108" i="10"/>
  <c r="AS108" i="10"/>
  <c r="AP108" i="10"/>
  <c r="K184" i="10"/>
  <c r="T184" i="10"/>
  <c r="AM184" i="10"/>
  <c r="AO184" i="10"/>
  <c r="AE184" i="10"/>
  <c r="AS184" i="10"/>
  <c r="AK184" i="10"/>
  <c r="AG184" i="10"/>
  <c r="N184" i="10"/>
  <c r="AN184" i="10"/>
  <c r="J184" i="10"/>
  <c r="AU184" i="10"/>
  <c r="AI184" i="10"/>
  <c r="AH184" i="10"/>
  <c r="P184" i="10"/>
  <c r="F184" i="10"/>
  <c r="AQ184" i="10"/>
  <c r="AR184" i="10"/>
  <c r="Z184" i="10"/>
  <c r="M184" i="10"/>
  <c r="AA184" i="10"/>
  <c r="Q184" i="10"/>
  <c r="B184" i="10"/>
  <c r="Y184" i="10"/>
  <c r="R184" i="10"/>
  <c r="I184" i="10"/>
  <c r="AF184" i="10"/>
  <c r="AP184" i="10"/>
  <c r="U184" i="10"/>
  <c r="S184" i="10"/>
  <c r="AV184" i="10"/>
  <c r="G184" i="10"/>
  <c r="L184" i="10"/>
  <c r="D184" i="10"/>
  <c r="AC184" i="10"/>
  <c r="O184" i="10"/>
  <c r="V184" i="10"/>
  <c r="AJ184" i="10"/>
  <c r="AL184" i="10"/>
  <c r="X184" i="10"/>
  <c r="W184" i="10"/>
  <c r="AT184" i="10"/>
  <c r="E184" i="10"/>
  <c r="C184" i="10"/>
  <c r="AD184" i="10"/>
  <c r="AB184" i="10"/>
  <c r="I5" i="10"/>
  <c r="Y5" i="10"/>
  <c r="S5" i="10"/>
  <c r="AM5" i="10"/>
  <c r="K5" i="10"/>
  <c r="AK5" i="10"/>
  <c r="M5" i="10"/>
  <c r="W5" i="10"/>
  <c r="AF5" i="10"/>
  <c r="G5" i="10"/>
  <c r="V5" i="10"/>
  <c r="U5" i="10"/>
  <c r="AV5" i="10"/>
  <c r="AO5" i="10"/>
  <c r="AS5" i="10"/>
  <c r="AB5" i="10"/>
  <c r="AD5" i="10"/>
  <c r="O5" i="10"/>
  <c r="E5" i="10"/>
  <c r="R5" i="10"/>
  <c r="B5" i="10"/>
  <c r="AU5" i="10"/>
  <c r="AQ5" i="10"/>
  <c r="N5" i="10"/>
  <c r="F5" i="10"/>
  <c r="Z5" i="10"/>
  <c r="D5" i="10"/>
  <c r="AE5" i="10"/>
  <c r="AJ5" i="10"/>
  <c r="X5" i="10"/>
  <c r="AP5" i="10"/>
  <c r="AN5" i="10"/>
  <c r="P5" i="10"/>
  <c r="C5" i="10"/>
  <c r="AL5" i="10"/>
  <c r="T5" i="10"/>
  <c r="AA5" i="10"/>
  <c r="AC5" i="10"/>
  <c r="AT5" i="10"/>
  <c r="AR5" i="10"/>
  <c r="AG5" i="10"/>
  <c r="L5" i="10"/>
  <c r="AI5" i="10"/>
  <c r="AH5" i="10"/>
  <c r="Q5" i="10"/>
  <c r="J5" i="10"/>
  <c r="L116" i="10"/>
  <c r="AF116" i="10"/>
  <c r="AL116" i="10"/>
  <c r="AN116" i="10"/>
  <c r="AH116" i="10"/>
  <c r="AJ116" i="10"/>
  <c r="AM116" i="10"/>
  <c r="AI116" i="10"/>
  <c r="AO116" i="10"/>
  <c r="AD116" i="10"/>
  <c r="AS116" i="10"/>
  <c r="AT116" i="10"/>
  <c r="C116" i="10"/>
  <c r="B116" i="10"/>
  <c r="K116" i="10"/>
  <c r="U116" i="10"/>
  <c r="P116" i="10"/>
  <c r="Z116" i="10"/>
  <c r="X116" i="10"/>
  <c r="AR116" i="10"/>
  <c r="N116" i="10"/>
  <c r="S116" i="10"/>
  <c r="W116" i="10"/>
  <c r="AV116" i="10"/>
  <c r="AC116" i="10"/>
  <c r="AQ116" i="10"/>
  <c r="AU116" i="10"/>
  <c r="AG116" i="10"/>
  <c r="R116" i="10"/>
  <c r="V116" i="10"/>
  <c r="AE116" i="10"/>
  <c r="Y116" i="10"/>
  <c r="AA116" i="10"/>
  <c r="AK116" i="10"/>
  <c r="M116" i="10"/>
  <c r="O116" i="10"/>
  <c r="J116" i="10"/>
  <c r="Q116" i="10"/>
  <c r="AP116" i="10"/>
  <c r="D116" i="10"/>
  <c r="E116" i="10"/>
  <c r="F116" i="10"/>
  <c r="T116" i="10"/>
  <c r="AB116" i="10"/>
  <c r="I116" i="10"/>
  <c r="G116" i="10"/>
  <c r="T105" i="10"/>
  <c r="AM105" i="10"/>
  <c r="AH105" i="10"/>
  <c r="AL105" i="10"/>
  <c r="AE105" i="10"/>
  <c r="J105" i="10"/>
  <c r="K105" i="10"/>
  <c r="AO105" i="10"/>
  <c r="AJ105" i="10"/>
  <c r="AI105" i="10"/>
  <c r="AK105" i="10"/>
  <c r="L105" i="10"/>
  <c r="AN105" i="10"/>
  <c r="M105" i="10"/>
  <c r="S105" i="10"/>
  <c r="R105" i="10"/>
  <c r="AP105" i="10"/>
  <c r="AC105" i="10"/>
  <c r="X105" i="10"/>
  <c r="C105" i="10"/>
  <c r="AF105" i="10"/>
  <c r="AD105" i="10"/>
  <c r="W105" i="10"/>
  <c r="E105" i="10"/>
  <c r="AT105" i="10"/>
  <c r="AU105" i="10"/>
  <c r="U105" i="10"/>
  <c r="Y105" i="10"/>
  <c r="O105" i="10"/>
  <c r="AB105" i="10"/>
  <c r="D105" i="10"/>
  <c r="AV105" i="10"/>
  <c r="AR105" i="10"/>
  <c r="F105" i="10"/>
  <c r="P105" i="10"/>
  <c r="G105" i="10"/>
  <c r="I105" i="10"/>
  <c r="AS105" i="10"/>
  <c r="AQ105" i="10"/>
  <c r="N105" i="10"/>
  <c r="AA105" i="10"/>
  <c r="Z105" i="10"/>
  <c r="AG105" i="10"/>
  <c r="Q105" i="10"/>
  <c r="V105" i="10"/>
  <c r="B105" i="10"/>
  <c r="AR185" i="10"/>
  <c r="E185" i="10"/>
  <c r="AK185" i="10"/>
  <c r="AP185" i="10"/>
  <c r="C185" i="10"/>
  <c r="AT185" i="10"/>
  <c r="Q185" i="10"/>
  <c r="Y185" i="10"/>
  <c r="AB185" i="10"/>
  <c r="L185" i="10"/>
  <c r="AQ185" i="10"/>
  <c r="AH185" i="10"/>
  <c r="AD185" i="10"/>
  <c r="Z185" i="10"/>
  <c r="AE185" i="10"/>
  <c r="U185" i="10"/>
  <c r="AU185" i="10"/>
  <c r="AV185" i="10"/>
  <c r="AC185" i="10"/>
  <c r="AM185" i="10"/>
  <c r="AO185" i="10"/>
  <c r="K185" i="10"/>
  <c r="P185" i="10"/>
  <c r="O185" i="10"/>
  <c r="V185" i="10"/>
  <c r="AJ185" i="10"/>
  <c r="AA185" i="10"/>
  <c r="D185" i="10"/>
  <c r="B185" i="10"/>
  <c r="R185" i="10"/>
  <c r="M185" i="10"/>
  <c r="S185" i="10"/>
  <c r="AI185" i="10"/>
  <c r="AG185" i="10"/>
  <c r="G185" i="10"/>
  <c r="J185" i="10"/>
  <c r="AL185" i="10"/>
  <c r="AF185" i="10"/>
  <c r="T185" i="10"/>
  <c r="W185" i="10"/>
  <c r="AN185" i="10"/>
  <c r="F185" i="10"/>
  <c r="I185" i="10"/>
  <c r="N185" i="10"/>
  <c r="X185" i="10"/>
  <c r="AS185" i="10"/>
  <c r="AK106" i="10"/>
  <c r="V106" i="10"/>
  <c r="AN106" i="10"/>
  <c r="AL106" i="10"/>
  <c r="E106" i="10"/>
  <c r="X106" i="10"/>
  <c r="AS106" i="10"/>
  <c r="C106" i="10"/>
  <c r="AF106" i="10"/>
  <c r="AE106" i="10"/>
  <c r="W106" i="10"/>
  <c r="AU106" i="10"/>
  <c r="D106" i="10"/>
  <c r="AV106" i="10"/>
  <c r="AH106" i="10"/>
  <c r="M106" i="10"/>
  <c r="AG106" i="10"/>
  <c r="AO106" i="10"/>
  <c r="AM106" i="10"/>
  <c r="I106" i="10"/>
  <c r="R106" i="10"/>
  <c r="F106" i="10"/>
  <c r="AR106" i="10"/>
  <c r="AD106" i="10"/>
  <c r="AI106" i="10"/>
  <c r="S106" i="10"/>
  <c r="B106" i="10"/>
  <c r="J106" i="10"/>
  <c r="AA106" i="10"/>
  <c r="G106" i="10"/>
  <c r="AB106" i="10"/>
  <c r="AC106" i="10"/>
  <c r="T106" i="10"/>
  <c r="U106" i="10"/>
  <c r="O106" i="10"/>
  <c r="N106" i="10"/>
  <c r="Y106" i="10"/>
  <c r="L106" i="10"/>
  <c r="P106" i="10"/>
  <c r="AP106" i="10"/>
  <c r="Z106" i="10"/>
  <c r="AJ106" i="10"/>
  <c r="K106" i="10"/>
  <c r="Q106" i="10"/>
  <c r="AT106" i="10"/>
  <c r="AQ106" i="10"/>
  <c r="J276" i="10"/>
  <c r="K276" i="10"/>
  <c r="AN276" i="10"/>
  <c r="AL276" i="10"/>
  <c r="AJ276" i="10"/>
  <c r="L276" i="10"/>
  <c r="AG276" i="10"/>
  <c r="AI276" i="10"/>
  <c r="AM276" i="10"/>
  <c r="AP276" i="10"/>
  <c r="AE276" i="10"/>
  <c r="AB276" i="10"/>
  <c r="Z276" i="10"/>
  <c r="AV276" i="10"/>
  <c r="O276" i="10"/>
  <c r="AF276" i="10"/>
  <c r="U276" i="10"/>
  <c r="R276" i="10"/>
  <c r="V276" i="10"/>
  <c r="AR276" i="10"/>
  <c r="Y276" i="10"/>
  <c r="AT276" i="10"/>
  <c r="AD276" i="10"/>
  <c r="T276" i="10"/>
  <c r="W276" i="10"/>
  <c r="Q276" i="10"/>
  <c r="AS276" i="10"/>
  <c r="AO276" i="10"/>
  <c r="P276" i="10"/>
  <c r="AC276" i="10"/>
  <c r="F276" i="10"/>
  <c r="AQ276" i="10"/>
  <c r="B276" i="10"/>
  <c r="AA276" i="10"/>
  <c r="AH276" i="10"/>
  <c r="G276" i="10"/>
  <c r="C276" i="10"/>
  <c r="I276" i="10"/>
  <c r="S276" i="10"/>
  <c r="AK276" i="10"/>
  <c r="D276" i="10"/>
  <c r="N276" i="10"/>
  <c r="X276" i="10"/>
  <c r="E276" i="10"/>
  <c r="AU276" i="10"/>
  <c r="M276" i="10"/>
  <c r="AF110" i="10"/>
  <c r="AK110" i="10"/>
  <c r="N110" i="10"/>
  <c r="AN110" i="10"/>
  <c r="AP110" i="10"/>
  <c r="J110" i="10"/>
  <c r="AH110" i="10"/>
  <c r="AJ110" i="10"/>
  <c r="AL110" i="10"/>
  <c r="AG110" i="10"/>
  <c r="K110" i="10"/>
  <c r="AE110" i="10"/>
  <c r="AI110" i="10"/>
  <c r="L110" i="10"/>
  <c r="AO110" i="10"/>
  <c r="AM110" i="10"/>
  <c r="M110" i="10"/>
  <c r="S110" i="10"/>
  <c r="W110" i="10"/>
  <c r="AV110" i="10"/>
  <c r="AD110" i="10"/>
  <c r="AS110" i="10"/>
  <c r="U110" i="10"/>
  <c r="AU110" i="10"/>
  <c r="R110" i="10"/>
  <c r="AC110" i="10"/>
  <c r="I110" i="10"/>
  <c r="AR110" i="10"/>
  <c r="B110" i="10"/>
  <c r="AA110" i="10"/>
  <c r="G110" i="10"/>
  <c r="Q110" i="10"/>
  <c r="V110" i="10"/>
  <c r="Y110" i="10"/>
  <c r="D110" i="10"/>
  <c r="T110" i="10"/>
  <c r="F110" i="10"/>
  <c r="AB110" i="10"/>
  <c r="AT110" i="10"/>
  <c r="X110" i="10"/>
  <c r="O110" i="10"/>
  <c r="Z110" i="10"/>
  <c r="AQ110" i="10"/>
  <c r="C110" i="10"/>
  <c r="E110" i="10"/>
  <c r="P110" i="10"/>
  <c r="C160" i="10"/>
  <c r="Z160" i="10"/>
  <c r="O160" i="10"/>
  <c r="AD160" i="10"/>
  <c r="AC160" i="10"/>
  <c r="W160" i="10"/>
  <c r="AP160" i="10"/>
  <c r="N160" i="10"/>
  <c r="T160" i="10"/>
  <c r="AO160" i="10"/>
  <c r="L160" i="10"/>
  <c r="AA160" i="10"/>
  <c r="AK160" i="10"/>
  <c r="J160" i="10"/>
  <c r="AG160" i="10"/>
  <c r="K160" i="10"/>
  <c r="AL160" i="10"/>
  <c r="AI160" i="10"/>
  <c r="AE160" i="10"/>
  <c r="AJ160" i="10"/>
  <c r="M160" i="10"/>
  <c r="AF160" i="10"/>
  <c r="AM160" i="10"/>
  <c r="AN160" i="10"/>
  <c r="R160" i="10"/>
  <c r="AH160" i="10"/>
  <c r="V160" i="10"/>
  <c r="U160" i="10"/>
  <c r="AV160" i="10"/>
  <c r="X160" i="10"/>
  <c r="I160" i="10"/>
  <c r="AB160" i="10"/>
  <c r="Y160" i="10"/>
  <c r="E160" i="10"/>
  <c r="AS160" i="10"/>
  <c r="P160" i="10"/>
  <c r="B160" i="10"/>
  <c r="AT160" i="10"/>
  <c r="G160" i="10"/>
  <c r="AU160" i="10"/>
  <c r="Q160" i="10"/>
  <c r="S160" i="10"/>
  <c r="F160" i="10"/>
  <c r="D160" i="10"/>
  <c r="AR160" i="10"/>
  <c r="AQ160" i="10"/>
  <c r="AH135" i="10"/>
  <c r="AE135" i="10"/>
  <c r="AD135" i="10"/>
  <c r="AG135" i="10"/>
  <c r="L135" i="10"/>
  <c r="AN135" i="10"/>
  <c r="AK135" i="10"/>
  <c r="AM135" i="10"/>
  <c r="AP135" i="10"/>
  <c r="AI135" i="10"/>
  <c r="N135" i="10"/>
  <c r="AL135" i="10"/>
  <c r="V135" i="10"/>
  <c r="AB135" i="10"/>
  <c r="C135" i="10"/>
  <c r="AJ135" i="10"/>
  <c r="X135" i="10"/>
  <c r="F135" i="10"/>
  <c r="K135" i="10"/>
  <c r="AA135" i="10"/>
  <c r="R135" i="10"/>
  <c r="W135" i="10"/>
  <c r="O135" i="10"/>
  <c r="S135" i="10"/>
  <c r="AS135" i="10"/>
  <c r="Q135" i="10"/>
  <c r="Y135" i="10"/>
  <c r="AR135" i="10"/>
  <c r="P135" i="10"/>
  <c r="E135" i="10"/>
  <c r="AU135" i="10"/>
  <c r="AF135" i="10"/>
  <c r="G135" i="10"/>
  <c r="AV135" i="10"/>
  <c r="B135" i="10"/>
  <c r="AQ135" i="10"/>
  <c r="U135" i="10"/>
  <c r="D135" i="10"/>
  <c r="AO135" i="10"/>
  <c r="I135" i="10"/>
  <c r="M135" i="10"/>
  <c r="AC135" i="10"/>
  <c r="T135" i="10"/>
  <c r="AT135" i="10"/>
  <c r="J135" i="10"/>
  <c r="Z135" i="10"/>
  <c r="AL199" i="10"/>
  <c r="N199" i="10"/>
  <c r="X199" i="10"/>
  <c r="M199" i="10"/>
  <c r="AG199" i="10"/>
  <c r="AV199" i="10"/>
  <c r="AH199" i="10"/>
  <c r="W199" i="10"/>
  <c r="L199" i="10"/>
  <c r="AE199" i="10"/>
  <c r="I199" i="10"/>
  <c r="AN199" i="10"/>
  <c r="AM199" i="10"/>
  <c r="T199" i="10"/>
  <c r="D199" i="10"/>
  <c r="Q199" i="10"/>
  <c r="AP199" i="10"/>
  <c r="V199" i="10"/>
  <c r="AF199" i="10"/>
  <c r="AJ199" i="10"/>
  <c r="R199" i="10"/>
  <c r="AU199" i="10"/>
  <c r="AK199" i="10"/>
  <c r="P199" i="10"/>
  <c r="B199" i="10"/>
  <c r="AI199" i="10"/>
  <c r="Y199" i="10"/>
  <c r="F199" i="10"/>
  <c r="C199" i="10"/>
  <c r="AD199" i="10"/>
  <c r="K199" i="10"/>
  <c r="AR199" i="10"/>
  <c r="AC199" i="10"/>
  <c r="U199" i="10"/>
  <c r="Z199" i="10"/>
  <c r="AA199" i="10"/>
  <c r="J199" i="10"/>
  <c r="AO199" i="10"/>
  <c r="O199" i="10"/>
  <c r="AQ199" i="10"/>
  <c r="E199" i="10"/>
  <c r="AT199" i="10"/>
  <c r="AS199" i="10"/>
  <c r="G199" i="10"/>
  <c r="AB199" i="10"/>
  <c r="S199" i="10"/>
  <c r="N66" i="10"/>
  <c r="AF66" i="10"/>
  <c r="AI66" i="10"/>
  <c r="AL66" i="10"/>
  <c r="AH66" i="10"/>
  <c r="AN66" i="10"/>
  <c r="J66" i="10"/>
  <c r="AK66" i="10"/>
  <c r="AD66" i="10"/>
  <c r="G66" i="10"/>
  <c r="AT66" i="10"/>
  <c r="Q66" i="10"/>
  <c r="AQ66" i="10"/>
  <c r="AM66" i="10"/>
  <c r="AA66" i="10"/>
  <c r="AR66" i="10"/>
  <c r="S66" i="10"/>
  <c r="W66" i="10"/>
  <c r="K66" i="10"/>
  <c r="U66" i="10"/>
  <c r="F66" i="10"/>
  <c r="E66" i="10"/>
  <c r="AJ66" i="10"/>
  <c r="P66" i="10"/>
  <c r="AS66" i="10"/>
  <c r="Z66" i="10"/>
  <c r="AC66" i="10"/>
  <c r="AU66" i="10"/>
  <c r="O66" i="10"/>
  <c r="R66" i="10"/>
  <c r="AP66" i="10"/>
  <c r="D66" i="10"/>
  <c r="AB66" i="10"/>
  <c r="T66" i="10"/>
  <c r="AG66" i="10"/>
  <c r="I66" i="10"/>
  <c r="C66" i="10"/>
  <c r="AE66" i="10"/>
  <c r="V66" i="10"/>
  <c r="M66" i="10"/>
  <c r="L66" i="10"/>
  <c r="X66" i="10"/>
  <c r="B66" i="10"/>
  <c r="AO66" i="10"/>
  <c r="Y66" i="10"/>
  <c r="AV66" i="10"/>
  <c r="AT99" i="10"/>
  <c r="AV99" i="10"/>
  <c r="D99" i="10"/>
  <c r="R99" i="10"/>
  <c r="Z99" i="10"/>
  <c r="AS99" i="10"/>
  <c r="AA99" i="10"/>
  <c r="AU99" i="10"/>
  <c r="E99" i="10"/>
  <c r="Q99" i="10"/>
  <c r="X99" i="10"/>
  <c r="AH99" i="10"/>
  <c r="L99" i="10"/>
  <c r="I99" i="10"/>
  <c r="M99" i="10"/>
  <c r="AM99" i="10"/>
  <c r="G99" i="10"/>
  <c r="AL99" i="10"/>
  <c r="AF99" i="10"/>
  <c r="J99" i="10"/>
  <c r="AG99" i="10"/>
  <c r="K99" i="10"/>
  <c r="U99" i="10"/>
  <c r="AO99" i="10"/>
  <c r="AI99" i="10"/>
  <c r="V99" i="10"/>
  <c r="AB99" i="10"/>
  <c r="AK99" i="10"/>
  <c r="AP99" i="10"/>
  <c r="AE99" i="10"/>
  <c r="W99" i="10"/>
  <c r="AN99" i="10"/>
  <c r="AJ99" i="10"/>
  <c r="N99" i="10"/>
  <c r="S99" i="10"/>
  <c r="AQ99" i="10"/>
  <c r="C99" i="10"/>
  <c r="P99" i="10"/>
  <c r="AD99" i="10"/>
  <c r="T99" i="10"/>
  <c r="Y99" i="10"/>
  <c r="B99" i="10"/>
  <c r="AC99" i="10"/>
  <c r="F99" i="10"/>
  <c r="O99" i="10"/>
  <c r="AR99" i="10"/>
  <c r="BA480" i="38"/>
  <c r="AZ480" i="38"/>
  <c r="CG464" i="38"/>
  <c r="CF464" i="38"/>
  <c r="AB492" i="38"/>
  <c r="AC492" i="38"/>
  <c r="BT470" i="38"/>
  <c r="BU470" i="38"/>
  <c r="AB255" i="10"/>
  <c r="Q255" i="10"/>
  <c r="R255" i="10"/>
  <c r="AT255" i="10"/>
  <c r="AO255" i="10"/>
  <c r="D255" i="10"/>
  <c r="AV255" i="10"/>
  <c r="AM255" i="10"/>
  <c r="P255" i="10"/>
  <c r="AU255" i="10"/>
  <c r="AS255" i="10"/>
  <c r="Y255" i="10"/>
  <c r="AQ255" i="10"/>
  <c r="L255" i="10"/>
  <c r="AF255" i="10"/>
  <c r="AE255" i="10"/>
  <c r="X255" i="10"/>
  <c r="B255" i="10"/>
  <c r="AP255" i="10"/>
  <c r="Z255" i="10"/>
  <c r="AK255" i="10"/>
  <c r="AA255" i="10"/>
  <c r="U255" i="10"/>
  <c r="I255" i="10"/>
  <c r="W255" i="10"/>
  <c r="E255" i="10"/>
  <c r="AN255" i="10"/>
  <c r="AG255" i="10"/>
  <c r="C255" i="10"/>
  <c r="AC255" i="10"/>
  <c r="O255" i="10"/>
  <c r="F255" i="10"/>
  <c r="AL255" i="10"/>
  <c r="K255" i="10"/>
  <c r="S255" i="10"/>
  <c r="AH255" i="10"/>
  <c r="AI255" i="10"/>
  <c r="AR255" i="10"/>
  <c r="M255" i="10"/>
  <c r="G255" i="10"/>
  <c r="N255" i="10"/>
  <c r="V255" i="10"/>
  <c r="T255" i="10"/>
  <c r="J255" i="10"/>
  <c r="AD255" i="10"/>
  <c r="AJ255" i="10"/>
  <c r="AG76" i="10"/>
  <c r="AK76" i="10"/>
  <c r="U76" i="10"/>
  <c r="AO76" i="10"/>
  <c r="J76" i="10"/>
  <c r="L76" i="10"/>
  <c r="M76" i="10"/>
  <c r="AI76" i="10"/>
  <c r="AP76" i="10"/>
  <c r="AH76" i="10"/>
  <c r="Z76" i="10"/>
  <c r="AF76" i="10"/>
  <c r="K76" i="10"/>
  <c r="T76" i="10"/>
  <c r="Y76" i="10"/>
  <c r="D76" i="10"/>
  <c r="AS76" i="10"/>
  <c r="C76" i="10"/>
  <c r="AN76" i="10"/>
  <c r="Q76" i="10"/>
  <c r="AR76" i="10"/>
  <c r="P76" i="10"/>
  <c r="X76" i="10"/>
  <c r="AA76" i="10"/>
  <c r="S76" i="10"/>
  <c r="AQ76" i="10"/>
  <c r="AL76" i="10"/>
  <c r="AD76" i="10"/>
  <c r="V76" i="10"/>
  <c r="R76" i="10"/>
  <c r="AT76" i="10"/>
  <c r="AJ76" i="10"/>
  <c r="F76" i="10"/>
  <c r="I76" i="10"/>
  <c r="W76" i="10"/>
  <c r="AE76" i="10"/>
  <c r="O76" i="10"/>
  <c r="AC76" i="10"/>
  <c r="AV76" i="10"/>
  <c r="AB76" i="10"/>
  <c r="N76" i="10"/>
  <c r="G76" i="10"/>
  <c r="B76" i="10"/>
  <c r="AM76" i="10"/>
  <c r="AU76" i="10"/>
  <c r="E76" i="10"/>
  <c r="Q312" i="10"/>
  <c r="P312" i="10"/>
  <c r="L312" i="10"/>
  <c r="S312" i="10"/>
  <c r="T312" i="10"/>
  <c r="AA312" i="10"/>
  <c r="I312" i="10"/>
  <c r="G312" i="10"/>
  <c r="AJ312" i="10"/>
  <c r="AC312" i="10"/>
  <c r="E312" i="10"/>
  <c r="AU312" i="10"/>
  <c r="AM312" i="10"/>
  <c r="V312" i="10"/>
  <c r="C312" i="10"/>
  <c r="AD312" i="10"/>
  <c r="Y312" i="10"/>
  <c r="X312" i="10"/>
  <c r="Z312" i="10"/>
  <c r="AT312" i="10"/>
  <c r="AH312" i="10"/>
  <c r="N312" i="10"/>
  <c r="AP312" i="10"/>
  <c r="W312" i="10"/>
  <c r="B312" i="10"/>
  <c r="O312" i="10"/>
  <c r="AV312" i="10"/>
  <c r="AO312" i="10"/>
  <c r="F312" i="10"/>
  <c r="AL312" i="10"/>
  <c r="D312" i="10"/>
  <c r="AN312" i="10"/>
  <c r="AG312" i="10"/>
  <c r="AK312" i="10"/>
  <c r="M312" i="10"/>
  <c r="K312" i="10"/>
  <c r="AI312" i="10"/>
  <c r="R312" i="10"/>
  <c r="AF312" i="10"/>
  <c r="J312" i="10"/>
  <c r="AB312" i="10"/>
  <c r="AQ312" i="10"/>
  <c r="AE312" i="10"/>
  <c r="AR312" i="10"/>
  <c r="AS312" i="10"/>
  <c r="U312" i="10"/>
  <c r="AF82" i="10"/>
  <c r="AE82" i="10"/>
  <c r="AG82" i="10"/>
  <c r="AH82" i="10"/>
  <c r="M82" i="10"/>
  <c r="AN82" i="10"/>
  <c r="AP82" i="10"/>
  <c r="J82" i="10"/>
  <c r="AK82" i="10"/>
  <c r="AJ82" i="10"/>
  <c r="AL82" i="10"/>
  <c r="K82" i="10"/>
  <c r="I82" i="10"/>
  <c r="F82" i="10"/>
  <c r="P82" i="10"/>
  <c r="AI82" i="10"/>
  <c r="AA82" i="10"/>
  <c r="AD82" i="10"/>
  <c r="R82" i="10"/>
  <c r="Y82" i="10"/>
  <c r="AO82" i="10"/>
  <c r="W82" i="10"/>
  <c r="S82" i="10"/>
  <c r="D82" i="10"/>
  <c r="AT82" i="10"/>
  <c r="V82" i="10"/>
  <c r="O82" i="10"/>
  <c r="N82" i="10"/>
  <c r="B82" i="10"/>
  <c r="AU82" i="10"/>
  <c r="E82" i="10"/>
  <c r="U82" i="10"/>
  <c r="Q82" i="10"/>
  <c r="AR82" i="10"/>
  <c r="AQ82" i="10"/>
  <c r="AM82" i="10"/>
  <c r="AV82" i="10"/>
  <c r="C82" i="10"/>
  <c r="AC82" i="10"/>
  <c r="L82" i="10"/>
  <c r="AS82" i="10"/>
  <c r="Z82" i="10"/>
  <c r="T82" i="10"/>
  <c r="G82" i="10"/>
  <c r="X82" i="10"/>
  <c r="AB82" i="10"/>
  <c r="AH332" i="10"/>
  <c r="I332" i="10"/>
  <c r="F332" i="10"/>
  <c r="AJ332" i="10"/>
  <c r="AF332" i="10"/>
  <c r="M332" i="10"/>
  <c r="Z332" i="10"/>
  <c r="AN332" i="10"/>
  <c r="AL332" i="10"/>
  <c r="V332" i="10"/>
  <c r="P332" i="10"/>
  <c r="AA332" i="10"/>
  <c r="R332" i="10"/>
  <c r="AD332" i="10"/>
  <c r="X332" i="10"/>
  <c r="E332" i="10"/>
  <c r="C332" i="10"/>
  <c r="AR332" i="10"/>
  <c r="AP332" i="10"/>
  <c r="Q332" i="10"/>
  <c r="S332" i="10"/>
  <c r="AV332" i="10"/>
  <c r="AT332" i="10"/>
  <c r="N332" i="10"/>
  <c r="AO332" i="10"/>
  <c r="AK332" i="10"/>
  <c r="AE332" i="10"/>
  <c r="AQ332" i="10"/>
  <c r="AB332" i="10"/>
  <c r="AG332" i="10"/>
  <c r="W332" i="10"/>
  <c r="O332" i="10"/>
  <c r="T332" i="10"/>
  <c r="AI332" i="10"/>
  <c r="AM332" i="10"/>
  <c r="Y332" i="10"/>
  <c r="K332" i="10"/>
  <c r="B332" i="10"/>
  <c r="AU332" i="10"/>
  <c r="U332" i="10"/>
  <c r="AC332" i="10"/>
  <c r="D332" i="10"/>
  <c r="J332" i="10"/>
  <c r="L332" i="10"/>
  <c r="AS332" i="10"/>
  <c r="G332" i="10"/>
  <c r="AA55" i="10"/>
  <c r="W55" i="10"/>
  <c r="N55" i="10"/>
  <c r="AN55" i="10"/>
  <c r="AM55" i="10"/>
  <c r="AL55" i="10"/>
  <c r="AJ55" i="10"/>
  <c r="AO55" i="10"/>
  <c r="AH55" i="10"/>
  <c r="AI55" i="10"/>
  <c r="K55" i="10"/>
  <c r="AP55" i="10"/>
  <c r="AF55" i="10"/>
  <c r="J55" i="10"/>
  <c r="L55" i="10"/>
  <c r="AC55" i="10"/>
  <c r="S55" i="10"/>
  <c r="C55" i="10"/>
  <c r="G55" i="10"/>
  <c r="AT55" i="10"/>
  <c r="Y55" i="10"/>
  <c r="Q55" i="10"/>
  <c r="AV55" i="10"/>
  <c r="O55" i="10"/>
  <c r="AQ55" i="10"/>
  <c r="T55" i="10"/>
  <c r="I55" i="10"/>
  <c r="AU55" i="10"/>
  <c r="V55" i="10"/>
  <c r="AS55" i="10"/>
  <c r="X55" i="10"/>
  <c r="AB55" i="10"/>
  <c r="P55" i="10"/>
  <c r="U55" i="10"/>
  <c r="AG55" i="10"/>
  <c r="M55" i="10"/>
  <c r="AE55" i="10"/>
  <c r="F55" i="10"/>
  <c r="R55" i="10"/>
  <c r="AR55" i="10"/>
  <c r="E55" i="10"/>
  <c r="AK55" i="10"/>
  <c r="Z55" i="10"/>
  <c r="AD55" i="10"/>
  <c r="B55" i="10"/>
  <c r="D55" i="10"/>
  <c r="E174" i="10"/>
  <c r="P174" i="10"/>
  <c r="AD174" i="10"/>
  <c r="G174" i="10"/>
  <c r="S174" i="10"/>
  <c r="AB174" i="10"/>
  <c r="AS174" i="10"/>
  <c r="Q174" i="10"/>
  <c r="AA174" i="10"/>
  <c r="D174" i="10"/>
  <c r="Y174" i="10"/>
  <c r="Z174" i="10"/>
  <c r="AP174" i="10"/>
  <c r="AJ174" i="10"/>
  <c r="AC174" i="10"/>
  <c r="AL174" i="10"/>
  <c r="AG174" i="10"/>
  <c r="O174" i="10"/>
  <c r="T174" i="10"/>
  <c r="AO174" i="10"/>
  <c r="K174" i="10"/>
  <c r="AU174" i="10"/>
  <c r="AM174" i="10"/>
  <c r="AK174" i="10"/>
  <c r="AF174" i="10"/>
  <c r="U174" i="10"/>
  <c r="N174" i="10"/>
  <c r="AE174" i="10"/>
  <c r="AH174" i="10"/>
  <c r="J174" i="10"/>
  <c r="C174" i="10"/>
  <c r="AI174" i="10"/>
  <c r="AN174" i="10"/>
  <c r="L174" i="10"/>
  <c r="V174" i="10"/>
  <c r="M174" i="10"/>
  <c r="X174" i="10"/>
  <c r="W174" i="10"/>
  <c r="R174" i="10"/>
  <c r="AV174" i="10"/>
  <c r="F174" i="10"/>
  <c r="AQ174" i="10"/>
  <c r="AT174" i="10"/>
  <c r="AR174" i="10"/>
  <c r="I174" i="10"/>
  <c r="B174" i="10"/>
  <c r="K58" i="10"/>
  <c r="L58" i="10"/>
  <c r="J58" i="10"/>
  <c r="AO58" i="10"/>
  <c r="M58" i="10"/>
  <c r="AL58" i="10"/>
  <c r="N58" i="10"/>
  <c r="AJ58" i="10"/>
  <c r="AH58" i="10"/>
  <c r="I58" i="10"/>
  <c r="F58" i="10"/>
  <c r="Q58" i="10"/>
  <c r="D58" i="10"/>
  <c r="AQ58" i="10"/>
  <c r="AG58" i="10"/>
  <c r="AB58" i="10"/>
  <c r="Y58" i="10"/>
  <c r="AV58" i="10"/>
  <c r="P58" i="10"/>
  <c r="C58" i="10"/>
  <c r="AI58" i="10"/>
  <c r="X58" i="10"/>
  <c r="E58" i="10"/>
  <c r="AA58" i="10"/>
  <c r="T58" i="10"/>
  <c r="AT58" i="10"/>
  <c r="AM58" i="10"/>
  <c r="AN58" i="10"/>
  <c r="AC58" i="10"/>
  <c r="G58" i="10"/>
  <c r="AR58" i="10"/>
  <c r="AU58" i="10"/>
  <c r="B58" i="10"/>
  <c r="Z58" i="10"/>
  <c r="U58" i="10"/>
  <c r="S58" i="10"/>
  <c r="AS58" i="10"/>
  <c r="AE58" i="10"/>
  <c r="AP58" i="10"/>
  <c r="AD58" i="10"/>
  <c r="AK58" i="10"/>
  <c r="AF58" i="10"/>
  <c r="R58" i="10"/>
  <c r="W58" i="10"/>
  <c r="V58" i="10"/>
  <c r="O58" i="10"/>
  <c r="V282" i="10"/>
  <c r="L282" i="10"/>
  <c r="AP282" i="10"/>
  <c r="J282" i="10"/>
  <c r="AM282" i="10"/>
  <c r="AL282" i="10"/>
  <c r="X282" i="10"/>
  <c r="K282" i="10"/>
  <c r="U282" i="10"/>
  <c r="AG282" i="10"/>
  <c r="AF282" i="10"/>
  <c r="AE282" i="10"/>
  <c r="N282" i="10"/>
  <c r="AK282" i="10"/>
  <c r="Q282" i="10"/>
  <c r="E282" i="10"/>
  <c r="O282" i="10"/>
  <c r="AO282" i="10"/>
  <c r="R282" i="10"/>
  <c r="T282" i="10"/>
  <c r="AN282" i="10"/>
  <c r="P282" i="10"/>
  <c r="AS282" i="10"/>
  <c r="B282" i="10"/>
  <c r="AJ282" i="10"/>
  <c r="AD282" i="10"/>
  <c r="I282" i="10"/>
  <c r="AQ282" i="10"/>
  <c r="Z282" i="10"/>
  <c r="AV282" i="10"/>
  <c r="AI282" i="10"/>
  <c r="AC282" i="10"/>
  <c r="AR282" i="10"/>
  <c r="Y282" i="10"/>
  <c r="W282" i="10"/>
  <c r="AA282" i="10"/>
  <c r="AB282" i="10"/>
  <c r="F282" i="10"/>
  <c r="AT282" i="10"/>
  <c r="C282" i="10"/>
  <c r="M282" i="10"/>
  <c r="G282" i="10"/>
  <c r="S282" i="10"/>
  <c r="D282" i="10"/>
  <c r="AU282" i="10"/>
  <c r="AH282" i="10"/>
  <c r="AK272" i="10"/>
  <c r="U272" i="10"/>
  <c r="AJ272" i="10"/>
  <c r="AF272" i="10"/>
  <c r="AB272" i="10"/>
  <c r="AC272" i="10"/>
  <c r="M272" i="10"/>
  <c r="B272" i="10"/>
  <c r="AT272" i="10"/>
  <c r="AP272" i="10"/>
  <c r="AO272" i="10"/>
  <c r="W272" i="10"/>
  <c r="X272" i="10"/>
  <c r="AL272" i="10"/>
  <c r="AE272" i="10"/>
  <c r="J272" i="10"/>
  <c r="P272" i="10"/>
  <c r="R272" i="10"/>
  <c r="E272" i="10"/>
  <c r="O272" i="10"/>
  <c r="AV272" i="10"/>
  <c r="AR272" i="10"/>
  <c r="D272" i="10"/>
  <c r="S272" i="10"/>
  <c r="C272" i="10"/>
  <c r="AI272" i="10"/>
  <c r="L272" i="10"/>
  <c r="N272" i="10"/>
  <c r="Q272" i="10"/>
  <c r="T272" i="10"/>
  <c r="AU272" i="10"/>
  <c r="AM272" i="10"/>
  <c r="AQ272" i="10"/>
  <c r="K272" i="10"/>
  <c r="AD272" i="10"/>
  <c r="AH272" i="10"/>
  <c r="AS272" i="10"/>
  <c r="AG272" i="10"/>
  <c r="AN272" i="10"/>
  <c r="Y272" i="10"/>
  <c r="Z272" i="10"/>
  <c r="I272" i="10"/>
  <c r="G272" i="10"/>
  <c r="F272" i="10"/>
  <c r="V272" i="10"/>
  <c r="AA272" i="10"/>
  <c r="AE48" i="10"/>
  <c r="AP48" i="10"/>
  <c r="D48" i="10"/>
  <c r="P48" i="10"/>
  <c r="AL48" i="10"/>
  <c r="F48" i="10"/>
  <c r="B48" i="10"/>
  <c r="N48" i="10"/>
  <c r="K48" i="10"/>
  <c r="R48" i="10"/>
  <c r="X48" i="10"/>
  <c r="L48" i="10"/>
  <c r="E48" i="10"/>
  <c r="AH48" i="10"/>
  <c r="AN48" i="10"/>
  <c r="AM48" i="10"/>
  <c r="AD48" i="10"/>
  <c r="W48" i="10"/>
  <c r="AR48" i="10"/>
  <c r="AJ48" i="10"/>
  <c r="AI48" i="10"/>
  <c r="I48" i="10"/>
  <c r="Y48" i="10"/>
  <c r="V48" i="10"/>
  <c r="G48" i="10"/>
  <c r="AS48" i="10"/>
  <c r="AB48" i="10"/>
  <c r="Q48" i="10"/>
  <c r="AQ48" i="10"/>
  <c r="U48" i="10"/>
  <c r="AU48" i="10"/>
  <c r="AO48" i="10"/>
  <c r="Z48" i="10"/>
  <c r="C48" i="10"/>
  <c r="AG48" i="10"/>
  <c r="O48" i="10"/>
  <c r="AV48" i="10"/>
  <c r="S48" i="10"/>
  <c r="AT48" i="10"/>
  <c r="J48" i="10"/>
  <c r="AK48" i="10"/>
  <c r="M48" i="10"/>
  <c r="AF48" i="10"/>
  <c r="AA48" i="10"/>
  <c r="AC48" i="10"/>
  <c r="T48" i="10"/>
  <c r="B9" i="10"/>
  <c r="AD9" i="10"/>
  <c r="L9" i="10"/>
  <c r="E9" i="10"/>
  <c r="Z9" i="10"/>
  <c r="G9" i="10"/>
  <c r="AJ9" i="10"/>
  <c r="O9" i="10"/>
  <c r="AF9" i="10"/>
  <c r="AS9" i="10"/>
  <c r="AI9" i="10"/>
  <c r="AC9" i="10"/>
  <c r="AB9" i="10"/>
  <c r="U9" i="10"/>
  <c r="C9" i="10"/>
  <c r="AM9" i="10"/>
  <c r="AQ9" i="10"/>
  <c r="T9" i="10"/>
  <c r="M9" i="10"/>
  <c r="AU9" i="10"/>
  <c r="D9" i="10"/>
  <c r="AL9" i="10"/>
  <c r="AN9" i="10"/>
  <c r="Y9" i="10"/>
  <c r="AH9" i="10"/>
  <c r="AR9" i="10"/>
  <c r="AP9" i="10"/>
  <c r="AG9" i="10"/>
  <c r="J9" i="10"/>
  <c r="N9" i="10"/>
  <c r="AA9" i="10"/>
  <c r="W9" i="10"/>
  <c r="AT9" i="10"/>
  <c r="R9" i="10"/>
  <c r="X9" i="10"/>
  <c r="K9" i="10"/>
  <c r="I9" i="10"/>
  <c r="AE9" i="10"/>
  <c r="F9" i="10"/>
  <c r="P9" i="10"/>
  <c r="AO9" i="10"/>
  <c r="AV9" i="10"/>
  <c r="Q9" i="10"/>
  <c r="V9" i="10"/>
  <c r="S9" i="10"/>
  <c r="AK9" i="10"/>
  <c r="BD478" i="38"/>
  <c r="BE478" i="38"/>
  <c r="Y494" i="38"/>
  <c r="X494" i="38"/>
  <c r="AU7" i="10"/>
  <c r="O7" i="10"/>
  <c r="Y7" i="10"/>
  <c r="AO7" i="10"/>
  <c r="I7" i="10"/>
  <c r="AL7" i="10"/>
  <c r="C7" i="10"/>
  <c r="AD7" i="10"/>
  <c r="AI7" i="10"/>
  <c r="AT7" i="10"/>
  <c r="AC7" i="10"/>
  <c r="AP7" i="10"/>
  <c r="N7" i="10"/>
  <c r="AV7" i="10"/>
  <c r="K7" i="10"/>
  <c r="R7" i="10"/>
  <c r="Q7" i="10"/>
  <c r="V7" i="10"/>
  <c r="AF7" i="10"/>
  <c r="AB7" i="10"/>
  <c r="B7" i="10"/>
  <c r="T7" i="10"/>
  <c r="G7" i="10"/>
  <c r="AH7" i="10"/>
  <c r="AN7" i="10"/>
  <c r="P7" i="10"/>
  <c r="E7" i="10"/>
  <c r="AK7" i="10"/>
  <c r="U7" i="10"/>
  <c r="F7" i="10"/>
  <c r="W7" i="10"/>
  <c r="S7" i="10"/>
  <c r="AE7" i="10"/>
  <c r="AR7" i="10"/>
  <c r="AS7" i="10"/>
  <c r="AA7" i="10"/>
  <c r="AM7" i="10"/>
  <c r="J7" i="10"/>
  <c r="AJ7" i="10"/>
  <c r="D7" i="10"/>
  <c r="AQ7" i="10"/>
  <c r="Z7" i="10"/>
  <c r="L7" i="10"/>
  <c r="M7" i="10"/>
  <c r="AG7" i="10"/>
  <c r="X7" i="10"/>
  <c r="AK84" i="10"/>
  <c r="AP84" i="10"/>
  <c r="M84" i="10"/>
  <c r="AO84" i="10"/>
  <c r="AH84" i="10"/>
  <c r="AJ84" i="10"/>
  <c r="AF84" i="10"/>
  <c r="L84" i="10"/>
  <c r="AL84" i="10"/>
  <c r="AG84" i="10"/>
  <c r="J84" i="10"/>
  <c r="Z84" i="10"/>
  <c r="G84" i="10"/>
  <c r="V84" i="10"/>
  <c r="AE84" i="10"/>
  <c r="AD84" i="10"/>
  <c r="AC84" i="10"/>
  <c r="AN84" i="10"/>
  <c r="F84" i="10"/>
  <c r="E84" i="10"/>
  <c r="AA84" i="10"/>
  <c r="AI84" i="10"/>
  <c r="X84" i="10"/>
  <c r="R84" i="10"/>
  <c r="C84" i="10"/>
  <c r="N84" i="10"/>
  <c r="D84" i="10"/>
  <c r="AT84" i="10"/>
  <c r="B84" i="10"/>
  <c r="W84" i="10"/>
  <c r="U84" i="10"/>
  <c r="P84" i="10"/>
  <c r="K84" i="10"/>
  <c r="I84" i="10"/>
  <c r="AS84" i="10"/>
  <c r="AM84" i="10"/>
  <c r="O84" i="10"/>
  <c r="S84" i="10"/>
  <c r="Y84" i="10"/>
  <c r="T84" i="10"/>
  <c r="AU84" i="10"/>
  <c r="AV84" i="10"/>
  <c r="AQ84" i="10"/>
  <c r="AR84" i="10"/>
  <c r="Q84" i="10"/>
  <c r="AB84" i="10"/>
  <c r="AG265" i="10"/>
  <c r="AI265" i="10"/>
  <c r="AK265" i="10"/>
  <c r="AE265" i="10"/>
  <c r="Z265" i="10"/>
  <c r="U265" i="10"/>
  <c r="AJ265" i="10"/>
  <c r="J265" i="10"/>
  <c r="AB265" i="10"/>
  <c r="G265" i="10"/>
  <c r="W265" i="10"/>
  <c r="F265" i="10"/>
  <c r="I265" i="10"/>
  <c r="B265" i="10"/>
  <c r="AF265" i="10"/>
  <c r="M265" i="10"/>
  <c r="P265" i="10"/>
  <c r="AV265" i="10"/>
  <c r="O265" i="10"/>
  <c r="AT265" i="10"/>
  <c r="N265" i="10"/>
  <c r="E265" i="10"/>
  <c r="Y265" i="10"/>
  <c r="AP265" i="10"/>
  <c r="R265" i="10"/>
  <c r="AC265" i="10"/>
  <c r="AR265" i="10"/>
  <c r="AS265" i="10"/>
  <c r="AO265" i="10"/>
  <c r="AL265" i="10"/>
  <c r="V265" i="10"/>
  <c r="AD265" i="10"/>
  <c r="AH265" i="10"/>
  <c r="T265" i="10"/>
  <c r="AA265" i="10"/>
  <c r="Q265" i="10"/>
  <c r="C265" i="10"/>
  <c r="AU265" i="10"/>
  <c r="X265" i="10"/>
  <c r="AN265" i="10"/>
  <c r="S265" i="10"/>
  <c r="K265" i="10"/>
  <c r="D265" i="10"/>
  <c r="AQ265" i="10"/>
  <c r="AM265" i="10"/>
  <c r="L265" i="10"/>
  <c r="N277" i="10"/>
  <c r="AE277" i="10"/>
  <c r="AH277" i="10"/>
  <c r="AF277" i="10"/>
  <c r="AM277" i="10"/>
  <c r="W277" i="10"/>
  <c r="AI277" i="10"/>
  <c r="AV277" i="10"/>
  <c r="J277" i="10"/>
  <c r="V277" i="10"/>
  <c r="AO277" i="10"/>
  <c r="AT277" i="10"/>
  <c r="S277" i="10"/>
  <c r="AL277" i="10"/>
  <c r="T277" i="10"/>
  <c r="R277" i="10"/>
  <c r="Q277" i="10"/>
  <c r="AJ277" i="10"/>
  <c r="Y277" i="10"/>
  <c r="AD277" i="10"/>
  <c r="AA277" i="10"/>
  <c r="I277" i="10"/>
  <c r="G277" i="10"/>
  <c r="AR277" i="10"/>
  <c r="AN277" i="10"/>
  <c r="O277" i="10"/>
  <c r="B277" i="10"/>
  <c r="F277" i="10"/>
  <c r="AB277" i="10"/>
  <c r="AG277" i="10"/>
  <c r="AU277" i="10"/>
  <c r="Z277" i="10"/>
  <c r="X277" i="10"/>
  <c r="E277" i="10"/>
  <c r="M277" i="10"/>
  <c r="P277" i="10"/>
  <c r="AC277" i="10"/>
  <c r="AQ277" i="10"/>
  <c r="AS277" i="10"/>
  <c r="C277" i="10"/>
  <c r="AK277" i="10"/>
  <c r="D277" i="10"/>
  <c r="AP277" i="10"/>
  <c r="L277" i="10"/>
  <c r="U277" i="10"/>
  <c r="K277" i="10"/>
  <c r="N61" i="10"/>
  <c r="K61" i="10"/>
  <c r="AG61" i="10"/>
  <c r="AN61" i="10"/>
  <c r="AO61" i="10"/>
  <c r="AH61" i="10"/>
  <c r="M61" i="10"/>
  <c r="D61" i="10"/>
  <c r="AA61" i="10"/>
  <c r="E61" i="10"/>
  <c r="AC61" i="10"/>
  <c r="F61" i="10"/>
  <c r="AI61" i="10"/>
  <c r="AJ61" i="10"/>
  <c r="O61" i="10"/>
  <c r="X61" i="10"/>
  <c r="Y61" i="10"/>
  <c r="C61" i="10"/>
  <c r="AF61" i="10"/>
  <c r="AE61" i="10"/>
  <c r="S61" i="10"/>
  <c r="Z61" i="10"/>
  <c r="AV61" i="10"/>
  <c r="AM61" i="10"/>
  <c r="AB61" i="10"/>
  <c r="AR61" i="10"/>
  <c r="P61" i="10"/>
  <c r="V61" i="10"/>
  <c r="L61" i="10"/>
  <c r="W61" i="10"/>
  <c r="AK61" i="10"/>
  <c r="AP61" i="10"/>
  <c r="AS61" i="10"/>
  <c r="AL61" i="10"/>
  <c r="AQ61" i="10"/>
  <c r="AU61" i="10"/>
  <c r="T61" i="10"/>
  <c r="B61" i="10"/>
  <c r="G61" i="10"/>
  <c r="I61" i="10"/>
  <c r="Q61" i="10"/>
  <c r="R61" i="10"/>
  <c r="AT61" i="10"/>
  <c r="J61" i="10"/>
  <c r="U61" i="10"/>
  <c r="AD61" i="10"/>
  <c r="AI268" i="10"/>
  <c r="K268" i="10"/>
  <c r="M268" i="10"/>
  <c r="J268" i="10"/>
  <c r="AH268" i="10"/>
  <c r="AM268" i="10"/>
  <c r="AE268" i="10"/>
  <c r="AK268" i="10"/>
  <c r="W268" i="10"/>
  <c r="R268" i="10"/>
  <c r="AN268" i="10"/>
  <c r="AC268" i="10"/>
  <c r="T268" i="10"/>
  <c r="AV268" i="10"/>
  <c r="AL268" i="10"/>
  <c r="P268" i="10"/>
  <c r="AP268" i="10"/>
  <c r="Q268" i="10"/>
  <c r="AQ268" i="10"/>
  <c r="AU268" i="10"/>
  <c r="E268" i="10"/>
  <c r="AJ268" i="10"/>
  <c r="S268" i="10"/>
  <c r="D268" i="10"/>
  <c r="O268" i="10"/>
  <c r="Z268" i="10"/>
  <c r="AA268" i="10"/>
  <c r="X268" i="10"/>
  <c r="N268" i="10"/>
  <c r="F268" i="10"/>
  <c r="U268" i="10"/>
  <c r="G268" i="10"/>
  <c r="AG268" i="10"/>
  <c r="AR268" i="10"/>
  <c r="AB268" i="10"/>
  <c r="AF268" i="10"/>
  <c r="AD268" i="10"/>
  <c r="B268" i="10"/>
  <c r="C268" i="10"/>
  <c r="AS268" i="10"/>
  <c r="AT268" i="10"/>
  <c r="L268" i="10"/>
  <c r="AO268" i="10"/>
  <c r="I268" i="10"/>
  <c r="V268" i="10"/>
  <c r="Y268" i="10"/>
  <c r="O96" i="10"/>
  <c r="S96" i="10"/>
  <c r="Z96" i="10"/>
  <c r="Q96" i="10"/>
  <c r="Y96" i="10"/>
  <c r="R96" i="10"/>
  <c r="W96" i="10"/>
  <c r="AC96" i="10"/>
  <c r="E96" i="10"/>
  <c r="AB96" i="10"/>
  <c r="N96" i="10"/>
  <c r="AO96" i="10"/>
  <c r="T96" i="10"/>
  <c r="AL96" i="10"/>
  <c r="K96" i="10"/>
  <c r="AA96" i="10"/>
  <c r="AJ96" i="10"/>
  <c r="AP96" i="10"/>
  <c r="AN96" i="10"/>
  <c r="AI96" i="10"/>
  <c r="AK96" i="10"/>
  <c r="AE96" i="10"/>
  <c r="V96" i="10"/>
  <c r="M96" i="10"/>
  <c r="X96" i="10"/>
  <c r="AG96" i="10"/>
  <c r="AM96" i="10"/>
  <c r="J96" i="10"/>
  <c r="AH96" i="10"/>
  <c r="AF96" i="10"/>
  <c r="L96" i="10"/>
  <c r="D96" i="10"/>
  <c r="C96" i="10"/>
  <c r="AT96" i="10"/>
  <c r="U96" i="10"/>
  <c r="AR96" i="10"/>
  <c r="AQ96" i="10"/>
  <c r="AS96" i="10"/>
  <c r="AV96" i="10"/>
  <c r="P96" i="10"/>
  <c r="I96" i="10"/>
  <c r="F96" i="10"/>
  <c r="AD96" i="10"/>
  <c r="B96" i="10"/>
  <c r="G96" i="10"/>
  <c r="AU96" i="10"/>
  <c r="AB284" i="10"/>
  <c r="X284" i="10"/>
  <c r="AC284" i="10"/>
  <c r="Z284" i="10"/>
  <c r="AL284" i="10"/>
  <c r="J284" i="10"/>
  <c r="O284" i="10"/>
  <c r="V284" i="10"/>
  <c r="AO284" i="10"/>
  <c r="AN284" i="10"/>
  <c r="W284" i="10"/>
  <c r="AE284" i="10"/>
  <c r="AI284" i="10"/>
  <c r="U284" i="10"/>
  <c r="AM284" i="10"/>
  <c r="N284" i="10"/>
  <c r="AJ284" i="10"/>
  <c r="AF284" i="10"/>
  <c r="AG284" i="10"/>
  <c r="M284" i="10"/>
  <c r="K284" i="10"/>
  <c r="AP284" i="10"/>
  <c r="L284" i="10"/>
  <c r="AH284" i="10"/>
  <c r="E284" i="10"/>
  <c r="AK284" i="10"/>
  <c r="AT284" i="10"/>
  <c r="Q284" i="10"/>
  <c r="AS284" i="10"/>
  <c r="G284" i="10"/>
  <c r="Y284" i="10"/>
  <c r="F284" i="10"/>
  <c r="D284" i="10"/>
  <c r="B284" i="10"/>
  <c r="I284" i="10"/>
  <c r="S284" i="10"/>
  <c r="AD284" i="10"/>
  <c r="AV284" i="10"/>
  <c r="AQ284" i="10"/>
  <c r="T284" i="10"/>
  <c r="AR284" i="10"/>
  <c r="R284" i="10"/>
  <c r="P284" i="10"/>
  <c r="C284" i="10"/>
  <c r="AA284" i="10"/>
  <c r="AU284" i="10"/>
  <c r="AD86" i="10"/>
  <c r="S86" i="10"/>
  <c r="V86" i="10"/>
  <c r="Q86" i="10"/>
  <c r="U86" i="10"/>
  <c r="Y86" i="10"/>
  <c r="T86" i="10"/>
  <c r="W86" i="10"/>
  <c r="AO86" i="10"/>
  <c r="AN86" i="10"/>
  <c r="I86" i="10"/>
  <c r="AC86" i="10"/>
  <c r="K86" i="10"/>
  <c r="AG86" i="10"/>
  <c r="AA86" i="10"/>
  <c r="AK86" i="10"/>
  <c r="M86" i="10"/>
  <c r="X86" i="10"/>
  <c r="AJ86" i="10"/>
  <c r="AH86" i="10"/>
  <c r="J86" i="10"/>
  <c r="AB86" i="10"/>
  <c r="L86" i="10"/>
  <c r="AP86" i="10"/>
  <c r="AL86" i="10"/>
  <c r="AE86" i="10"/>
  <c r="N86" i="10"/>
  <c r="AI86" i="10"/>
  <c r="AM86" i="10"/>
  <c r="Z86" i="10"/>
  <c r="AF86" i="10"/>
  <c r="G86" i="10"/>
  <c r="O86" i="10"/>
  <c r="C86" i="10"/>
  <c r="P86" i="10"/>
  <c r="AR86" i="10"/>
  <c r="AQ86" i="10"/>
  <c r="F86" i="10"/>
  <c r="AS86" i="10"/>
  <c r="B86" i="10"/>
  <c r="AT86" i="10"/>
  <c r="D86" i="10"/>
  <c r="AV86" i="10"/>
  <c r="AU86" i="10"/>
  <c r="R86" i="10"/>
  <c r="E86" i="10"/>
  <c r="Z245" i="10"/>
  <c r="Y245" i="10"/>
  <c r="V245" i="10"/>
  <c r="Q245" i="10"/>
  <c r="W245" i="10"/>
  <c r="AN245" i="10"/>
  <c r="K245" i="10"/>
  <c r="AG245" i="10"/>
  <c r="J245" i="10"/>
  <c r="AJ245" i="10"/>
  <c r="N245" i="10"/>
  <c r="AK245" i="10"/>
  <c r="AP245" i="10"/>
  <c r="AF245" i="10"/>
  <c r="AH245" i="10"/>
  <c r="AB245" i="10"/>
  <c r="L245" i="10"/>
  <c r="AA245" i="10"/>
  <c r="AI245" i="10"/>
  <c r="M245" i="10"/>
  <c r="U245" i="10"/>
  <c r="AD245" i="10"/>
  <c r="AE245" i="10"/>
  <c r="AO245" i="10"/>
  <c r="AL245" i="10"/>
  <c r="AM245" i="10"/>
  <c r="P245" i="10"/>
  <c r="AT245" i="10"/>
  <c r="AR245" i="10"/>
  <c r="AC245" i="10"/>
  <c r="E245" i="10"/>
  <c r="R245" i="10"/>
  <c r="C245" i="10"/>
  <c r="AU245" i="10"/>
  <c r="F245" i="10"/>
  <c r="T245" i="10"/>
  <c r="AS245" i="10"/>
  <c r="G245" i="10"/>
  <c r="X245" i="10"/>
  <c r="D245" i="10"/>
  <c r="B245" i="10"/>
  <c r="S245" i="10"/>
  <c r="O245" i="10"/>
  <c r="AQ245" i="10"/>
  <c r="AV245" i="10"/>
  <c r="I245" i="10"/>
  <c r="AI213" i="10"/>
  <c r="AB213" i="10"/>
  <c r="V213" i="10"/>
  <c r="AP213" i="10"/>
  <c r="AG213" i="10"/>
  <c r="AQ213" i="10"/>
  <c r="AC213" i="10"/>
  <c r="G213" i="10"/>
  <c r="AM213" i="10"/>
  <c r="AK213" i="10"/>
  <c r="AS213" i="10"/>
  <c r="P213" i="10"/>
  <c r="O213" i="10"/>
  <c r="U213" i="10"/>
  <c r="AJ213" i="10"/>
  <c r="R213" i="10"/>
  <c r="C213" i="10"/>
  <c r="AF213" i="10"/>
  <c r="Q213" i="10"/>
  <c r="D213" i="10"/>
  <c r="X213" i="10"/>
  <c r="K213" i="10"/>
  <c r="I213" i="10"/>
  <c r="AR213" i="10"/>
  <c r="AD213" i="10"/>
  <c r="M213" i="10"/>
  <c r="T213" i="10"/>
  <c r="Y213" i="10"/>
  <c r="AL213" i="10"/>
  <c r="AN213" i="10"/>
  <c r="Z213" i="10"/>
  <c r="AT213" i="10"/>
  <c r="AE213" i="10"/>
  <c r="N213" i="10"/>
  <c r="AO213" i="10"/>
  <c r="E213" i="10"/>
  <c r="AV213" i="10"/>
  <c r="AA213" i="10"/>
  <c r="F213" i="10"/>
  <c r="S213" i="10"/>
  <c r="AU213" i="10"/>
  <c r="L213" i="10"/>
  <c r="W213" i="10"/>
  <c r="AH213" i="10"/>
  <c r="J213" i="10"/>
  <c r="B213" i="10"/>
  <c r="AI114" i="10"/>
  <c r="AE114" i="10"/>
  <c r="AP114" i="10"/>
  <c r="Z114" i="10"/>
  <c r="Y114" i="10"/>
  <c r="D114" i="10"/>
  <c r="AU114" i="10"/>
  <c r="B114" i="10"/>
  <c r="AL114" i="10"/>
  <c r="AD114" i="10"/>
  <c r="AR114" i="10"/>
  <c r="P114" i="10"/>
  <c r="X114" i="10"/>
  <c r="I114" i="10"/>
  <c r="AA114" i="10"/>
  <c r="AM114" i="10"/>
  <c r="AF114" i="10"/>
  <c r="AN114" i="10"/>
  <c r="V114" i="10"/>
  <c r="T114" i="10"/>
  <c r="R114" i="10"/>
  <c r="AS114" i="10"/>
  <c r="AG114" i="10"/>
  <c r="U114" i="10"/>
  <c r="C114" i="10"/>
  <c r="AO114" i="10"/>
  <c r="Q114" i="10"/>
  <c r="AB114" i="10"/>
  <c r="AQ114" i="10"/>
  <c r="AC114" i="10"/>
  <c r="AJ114" i="10"/>
  <c r="AK114" i="10"/>
  <c r="O114" i="10"/>
  <c r="F114" i="10"/>
  <c r="AT114" i="10"/>
  <c r="AH114" i="10"/>
  <c r="W114" i="10"/>
  <c r="J114" i="10"/>
  <c r="K114" i="10"/>
  <c r="G114" i="10"/>
  <c r="L114" i="10"/>
  <c r="S114" i="10"/>
  <c r="E114" i="10"/>
  <c r="N114" i="10"/>
  <c r="M114" i="10"/>
  <c r="AV114" i="10"/>
  <c r="G259" i="10"/>
  <c r="P259" i="10"/>
  <c r="T259" i="10"/>
  <c r="F259" i="10"/>
  <c r="AC259" i="10"/>
  <c r="E259" i="10"/>
  <c r="W259" i="10"/>
  <c r="AD259" i="10"/>
  <c r="I259" i="10"/>
  <c r="R259" i="10"/>
  <c r="AA259" i="10"/>
  <c r="AF259" i="10"/>
  <c r="AG259" i="10"/>
  <c r="AM259" i="10"/>
  <c r="AO259" i="10"/>
  <c r="S259" i="10"/>
  <c r="AI259" i="10"/>
  <c r="AJ259" i="10"/>
  <c r="Z259" i="10"/>
  <c r="AN259" i="10"/>
  <c r="M259" i="10"/>
  <c r="AP259" i="10"/>
  <c r="K259" i="10"/>
  <c r="AB259" i="10"/>
  <c r="AH259" i="10"/>
  <c r="X259" i="10"/>
  <c r="V259" i="10"/>
  <c r="AL259" i="10"/>
  <c r="U259" i="10"/>
  <c r="J259" i="10"/>
  <c r="L259" i="10"/>
  <c r="AE259" i="10"/>
  <c r="N259" i="10"/>
  <c r="AK259" i="10"/>
  <c r="AT259" i="10"/>
  <c r="AR259" i="10"/>
  <c r="O259" i="10"/>
  <c r="AS259" i="10"/>
  <c r="Q259" i="10"/>
  <c r="AV259" i="10"/>
  <c r="AU259" i="10"/>
  <c r="B259" i="10"/>
  <c r="Y259" i="10"/>
  <c r="AQ259" i="10"/>
  <c r="D259" i="10"/>
  <c r="C259" i="10"/>
  <c r="AG71" i="10"/>
  <c r="AP71" i="10"/>
  <c r="AH71" i="10"/>
  <c r="U71" i="10"/>
  <c r="J71" i="10"/>
  <c r="AT71" i="10"/>
  <c r="I71" i="10"/>
  <c r="T71" i="10"/>
  <c r="AL71" i="10"/>
  <c r="AA71" i="10"/>
  <c r="AM71" i="10"/>
  <c r="C71" i="10"/>
  <c r="AO71" i="10"/>
  <c r="K71" i="10"/>
  <c r="Y71" i="10"/>
  <c r="V71" i="10"/>
  <c r="W71" i="10"/>
  <c r="AV71" i="10"/>
  <c r="AI71" i="10"/>
  <c r="AK71" i="10"/>
  <c r="AB71" i="10"/>
  <c r="R71" i="10"/>
  <c r="S71" i="10"/>
  <c r="AQ71" i="10"/>
  <c r="Z71" i="10"/>
  <c r="B71" i="10"/>
  <c r="AJ71" i="10"/>
  <c r="F71" i="10"/>
  <c r="AN71" i="10"/>
  <c r="N71" i="10"/>
  <c r="AD71" i="10"/>
  <c r="G71" i="10"/>
  <c r="AR71" i="10"/>
  <c r="M71" i="10"/>
  <c r="Q71" i="10"/>
  <c r="X71" i="10"/>
  <c r="AS71" i="10"/>
  <c r="AU71" i="10"/>
  <c r="AC71" i="10"/>
  <c r="E71" i="10"/>
  <c r="AF71" i="10"/>
  <c r="L71" i="10"/>
  <c r="O71" i="10"/>
  <c r="AE71" i="10"/>
  <c r="P71" i="10"/>
  <c r="D71" i="10"/>
  <c r="N94" i="10"/>
  <c r="AG94" i="10"/>
  <c r="AO94" i="10"/>
  <c r="AI94" i="10"/>
  <c r="AM94" i="10"/>
  <c r="AN94" i="10"/>
  <c r="L94" i="10"/>
  <c r="AL94" i="10"/>
  <c r="AH94" i="10"/>
  <c r="AJ94" i="10"/>
  <c r="AE94" i="10"/>
  <c r="J94" i="10"/>
  <c r="K94" i="10"/>
  <c r="AK94" i="10"/>
  <c r="I94" i="10"/>
  <c r="Z94" i="10"/>
  <c r="G94" i="10"/>
  <c r="M94" i="10"/>
  <c r="F94" i="10"/>
  <c r="AD94" i="10"/>
  <c r="AF94" i="10"/>
  <c r="AB94" i="10"/>
  <c r="P94" i="10"/>
  <c r="R94" i="10"/>
  <c r="Q94" i="10"/>
  <c r="T94" i="10"/>
  <c r="AV94" i="10"/>
  <c r="Y94" i="10"/>
  <c r="W94" i="10"/>
  <c r="AP94" i="10"/>
  <c r="AT94" i="10"/>
  <c r="X94" i="10"/>
  <c r="O94" i="10"/>
  <c r="AQ94" i="10"/>
  <c r="AR94" i="10"/>
  <c r="AC94" i="10"/>
  <c r="U94" i="10"/>
  <c r="AS94" i="10"/>
  <c r="C94" i="10"/>
  <c r="AA94" i="10"/>
  <c r="B94" i="10"/>
  <c r="E94" i="10"/>
  <c r="D94" i="10"/>
  <c r="AU94" i="10"/>
  <c r="V94" i="10"/>
  <c r="S94" i="10"/>
  <c r="R8" i="10"/>
  <c r="AT8" i="10"/>
  <c r="AP8" i="10"/>
  <c r="G8" i="10"/>
  <c r="AK8" i="10"/>
  <c r="AI8" i="10"/>
  <c r="AC8" i="10"/>
  <c r="N8" i="10"/>
  <c r="AO8" i="10"/>
  <c r="AQ8" i="10"/>
  <c r="O8" i="10"/>
  <c r="L8" i="10"/>
  <c r="U8" i="10"/>
  <c r="AF8" i="10"/>
  <c r="W8" i="10"/>
  <c r="AD8" i="10"/>
  <c r="K8" i="10"/>
  <c r="AR8" i="10"/>
  <c r="AA8" i="10"/>
  <c r="AU8" i="10"/>
  <c r="AJ8" i="10"/>
  <c r="Q8" i="10"/>
  <c r="S8" i="10"/>
  <c r="P8" i="10"/>
  <c r="AN8" i="10"/>
  <c r="AB8" i="10"/>
  <c r="C8" i="10"/>
  <c r="T8" i="10"/>
  <c r="V8" i="10"/>
  <c r="B8" i="10"/>
  <c r="E8" i="10"/>
  <c r="F8" i="10"/>
  <c r="AL8" i="10"/>
  <c r="AS8" i="10"/>
  <c r="AV8" i="10"/>
  <c r="AH8" i="10"/>
  <c r="AM8" i="10"/>
  <c r="AE8" i="10"/>
  <c r="M8" i="10"/>
  <c r="D8" i="10"/>
  <c r="I8" i="10"/>
  <c r="J8" i="10"/>
  <c r="AG8" i="10"/>
  <c r="Z8" i="10"/>
  <c r="Y8" i="10"/>
  <c r="X8" i="10"/>
  <c r="AN139" i="10"/>
  <c r="AA139" i="10"/>
  <c r="T139" i="10"/>
  <c r="AB139" i="10"/>
  <c r="AS139" i="10"/>
  <c r="AC139" i="10"/>
  <c r="Z139" i="10"/>
  <c r="AO139" i="10"/>
  <c r="F139" i="10"/>
  <c r="O139" i="10"/>
  <c r="AL139" i="10"/>
  <c r="AK139" i="10"/>
  <c r="R139" i="10"/>
  <c r="V139" i="10"/>
  <c r="AR139" i="10"/>
  <c r="AQ139" i="10"/>
  <c r="AE139" i="10"/>
  <c r="M139" i="10"/>
  <c r="P139" i="10"/>
  <c r="U139" i="10"/>
  <c r="AV139" i="10"/>
  <c r="AH139" i="10"/>
  <c r="S139" i="10"/>
  <c r="B139" i="10"/>
  <c r="AI139" i="10"/>
  <c r="E139" i="10"/>
  <c r="AM139" i="10"/>
  <c r="AD139" i="10"/>
  <c r="AG139" i="10"/>
  <c r="AP139" i="10"/>
  <c r="L139" i="10"/>
  <c r="W139" i="10"/>
  <c r="Y139" i="10"/>
  <c r="G139" i="10"/>
  <c r="C139" i="10"/>
  <c r="AU139" i="10"/>
  <c r="AJ139" i="10"/>
  <c r="K139" i="10"/>
  <c r="AF139" i="10"/>
  <c r="N139" i="10"/>
  <c r="D139" i="10"/>
  <c r="X139" i="10"/>
  <c r="J139" i="10"/>
  <c r="I139" i="10"/>
  <c r="AT139" i="10"/>
  <c r="Q139" i="10"/>
  <c r="W290" i="10"/>
  <c r="AA290" i="10"/>
  <c r="X290" i="10"/>
  <c r="AB290" i="10"/>
  <c r="AL290" i="10"/>
  <c r="K290" i="10"/>
  <c r="AD290" i="10"/>
  <c r="AF290" i="10"/>
  <c r="AI290" i="10"/>
  <c r="V290" i="10"/>
  <c r="AG290" i="10"/>
  <c r="J290" i="10"/>
  <c r="AN290" i="10"/>
  <c r="AP290" i="10"/>
  <c r="AH290" i="10"/>
  <c r="AO290" i="10"/>
  <c r="G290" i="10"/>
  <c r="AK290" i="10"/>
  <c r="N290" i="10"/>
  <c r="AM290" i="10"/>
  <c r="L290" i="10"/>
  <c r="E290" i="10"/>
  <c r="P290" i="10"/>
  <c r="AE290" i="10"/>
  <c r="AJ290" i="10"/>
  <c r="M290" i="10"/>
  <c r="U290" i="10"/>
  <c r="T290" i="10"/>
  <c r="AU290" i="10"/>
  <c r="AS290" i="10"/>
  <c r="AC290" i="10"/>
  <c r="AT290" i="10"/>
  <c r="R290" i="10"/>
  <c r="D290" i="10"/>
  <c r="I290" i="10"/>
  <c r="AQ290" i="10"/>
  <c r="Y290" i="10"/>
  <c r="C290" i="10"/>
  <c r="Q290" i="10"/>
  <c r="AV290" i="10"/>
  <c r="F290" i="10"/>
  <c r="Z290" i="10"/>
  <c r="B290" i="10"/>
  <c r="S290" i="10"/>
  <c r="AR290" i="10"/>
  <c r="O290" i="10"/>
  <c r="AF306" i="10"/>
  <c r="AR306" i="10"/>
  <c r="AS306" i="10"/>
  <c r="K306" i="10"/>
  <c r="E306" i="10"/>
  <c r="AP306" i="10"/>
  <c r="I306" i="10"/>
  <c r="AI306" i="10"/>
  <c r="AV306" i="10"/>
  <c r="F306" i="10"/>
  <c r="AK306" i="10"/>
  <c r="AG306" i="10"/>
  <c r="AL306" i="10"/>
  <c r="N306" i="10"/>
  <c r="U306" i="10"/>
  <c r="AE306" i="10"/>
  <c r="G306" i="10"/>
  <c r="T306" i="10"/>
  <c r="V306" i="10"/>
  <c r="AD306" i="10"/>
  <c r="L306" i="10"/>
  <c r="C306" i="10"/>
  <c r="AH306" i="10"/>
  <c r="AB306" i="10"/>
  <c r="AC306" i="10"/>
  <c r="Z306" i="10"/>
  <c r="J306" i="10"/>
  <c r="AT306" i="10"/>
  <c r="Q306" i="10"/>
  <c r="AO306" i="10"/>
  <c r="R306" i="10"/>
  <c r="AN306" i="10"/>
  <c r="D306" i="10"/>
  <c r="O306" i="10"/>
  <c r="W306" i="10"/>
  <c r="AJ306" i="10"/>
  <c r="AA306" i="10"/>
  <c r="Y306" i="10"/>
  <c r="AM306" i="10"/>
  <c r="X306" i="10"/>
  <c r="AU306" i="10"/>
  <c r="S306" i="10"/>
  <c r="B306" i="10"/>
  <c r="M306" i="10"/>
  <c r="AQ306" i="10"/>
  <c r="P306" i="10"/>
  <c r="Q146" i="10"/>
  <c r="S146" i="10"/>
  <c r="Z146" i="10"/>
  <c r="X146" i="10"/>
  <c r="R146" i="10"/>
  <c r="AA146" i="10"/>
  <c r="AO146" i="10"/>
  <c r="N146" i="10"/>
  <c r="Y146" i="10"/>
  <c r="M146" i="10"/>
  <c r="AL146" i="10"/>
  <c r="T146" i="10"/>
  <c r="AJ146" i="10"/>
  <c r="AE146" i="10"/>
  <c r="I146" i="10"/>
  <c r="AB146" i="10"/>
  <c r="AP146" i="10"/>
  <c r="AN146" i="10"/>
  <c r="AM146" i="10"/>
  <c r="AG146" i="10"/>
  <c r="J146" i="10"/>
  <c r="K146" i="10"/>
  <c r="AI146" i="10"/>
  <c r="L146" i="10"/>
  <c r="AK146" i="10"/>
  <c r="AH146" i="10"/>
  <c r="AF146" i="10"/>
  <c r="G146" i="10"/>
  <c r="U146" i="10"/>
  <c r="AS146" i="10"/>
  <c r="AC146" i="10"/>
  <c r="P146" i="10"/>
  <c r="B146" i="10"/>
  <c r="E146" i="10"/>
  <c r="AQ146" i="10"/>
  <c r="AV146" i="10"/>
  <c r="V146" i="10"/>
  <c r="AR146" i="10"/>
  <c r="AT146" i="10"/>
  <c r="AD146" i="10"/>
  <c r="C146" i="10"/>
  <c r="F146" i="10"/>
  <c r="O146" i="10"/>
  <c r="D146" i="10"/>
  <c r="AU146" i="10"/>
  <c r="W146" i="10"/>
  <c r="P216" i="10"/>
  <c r="F216" i="10"/>
  <c r="E216" i="10"/>
  <c r="S216" i="10"/>
  <c r="U216" i="10"/>
  <c r="AP216" i="10"/>
  <c r="L216" i="10"/>
  <c r="Y216" i="10"/>
  <c r="AJ216" i="10"/>
  <c r="J216" i="10"/>
  <c r="AD216" i="10"/>
  <c r="AO216" i="10"/>
  <c r="M216" i="10"/>
  <c r="O216" i="10"/>
  <c r="V216" i="10"/>
  <c r="AI216" i="10"/>
  <c r="AN216" i="10"/>
  <c r="AM216" i="10"/>
  <c r="W216" i="10"/>
  <c r="AG216" i="10"/>
  <c r="AF216" i="10"/>
  <c r="AL216" i="10"/>
  <c r="AC216" i="10"/>
  <c r="K216" i="10"/>
  <c r="R216" i="10"/>
  <c r="T216" i="10"/>
  <c r="AA216" i="10"/>
  <c r="AB216" i="10"/>
  <c r="N216" i="10"/>
  <c r="X216" i="10"/>
  <c r="AK216" i="10"/>
  <c r="Z216" i="10"/>
  <c r="AE216" i="10"/>
  <c r="AH216" i="10"/>
  <c r="AU216" i="10"/>
  <c r="AR216" i="10"/>
  <c r="I216" i="10"/>
  <c r="C216" i="10"/>
  <c r="AT216" i="10"/>
  <c r="Q216" i="10"/>
  <c r="AV216" i="10"/>
  <c r="G216" i="10"/>
  <c r="AQ216" i="10"/>
  <c r="D216" i="10"/>
  <c r="B216" i="10"/>
  <c r="AS216" i="10"/>
  <c r="AO317" i="10"/>
  <c r="G317" i="10"/>
  <c r="P317" i="10"/>
  <c r="D317" i="10"/>
  <c r="AF317" i="10"/>
  <c r="M317" i="10"/>
  <c r="AG317" i="10"/>
  <c r="AM317" i="10"/>
  <c r="E317" i="10"/>
  <c r="AT317" i="10"/>
  <c r="B317" i="10"/>
  <c r="Y317" i="10"/>
  <c r="AC317" i="10"/>
  <c r="AJ317" i="10"/>
  <c r="X317" i="10"/>
  <c r="W317" i="10"/>
  <c r="J317" i="10"/>
  <c r="T317" i="10"/>
  <c r="AB317" i="10"/>
  <c r="O317" i="10"/>
  <c r="K317" i="10"/>
  <c r="U317" i="10"/>
  <c r="I317" i="10"/>
  <c r="AU317" i="10"/>
  <c r="AS317" i="10"/>
  <c r="AP317" i="10"/>
  <c r="AH317" i="10"/>
  <c r="L317" i="10"/>
  <c r="AN317" i="10"/>
  <c r="AK317" i="10"/>
  <c r="AR317" i="10"/>
  <c r="S317" i="10"/>
  <c r="F317" i="10"/>
  <c r="Z317" i="10"/>
  <c r="AD317" i="10"/>
  <c r="AA317" i="10"/>
  <c r="AE317" i="10"/>
  <c r="C317" i="10"/>
  <c r="AQ317" i="10"/>
  <c r="R317" i="10"/>
  <c r="AL317" i="10"/>
  <c r="AI317" i="10"/>
  <c r="Q317" i="10"/>
  <c r="N317" i="10"/>
  <c r="V317" i="10"/>
  <c r="AV317" i="10"/>
  <c r="N129" i="10"/>
  <c r="AJ129" i="10"/>
  <c r="K129" i="10"/>
  <c r="AO129" i="10"/>
  <c r="Q129" i="10"/>
  <c r="AD129" i="10"/>
  <c r="AP129" i="10"/>
  <c r="B129" i="10"/>
  <c r="AE129" i="10"/>
  <c r="AL129" i="10"/>
  <c r="X129" i="10"/>
  <c r="AB129" i="10"/>
  <c r="AG129" i="10"/>
  <c r="AS129" i="10"/>
  <c r="M129" i="10"/>
  <c r="R129" i="10"/>
  <c r="U129" i="10"/>
  <c r="D129" i="10"/>
  <c r="AM129" i="10"/>
  <c r="AT129" i="10"/>
  <c r="O129" i="10"/>
  <c r="AA129" i="10"/>
  <c r="AF129" i="10"/>
  <c r="Y129" i="10"/>
  <c r="AQ129" i="10"/>
  <c r="C129" i="10"/>
  <c r="AH129" i="10"/>
  <c r="Z129" i="10"/>
  <c r="AI129" i="10"/>
  <c r="W129" i="10"/>
  <c r="AN129" i="10"/>
  <c r="AK129" i="10"/>
  <c r="J129" i="10"/>
  <c r="L129" i="10"/>
  <c r="V129" i="10"/>
  <c r="E129" i="10"/>
  <c r="F129" i="10"/>
  <c r="I129" i="10"/>
  <c r="AR129" i="10"/>
  <c r="P129" i="10"/>
  <c r="G129" i="10"/>
  <c r="AU129" i="10"/>
  <c r="AC129" i="10"/>
  <c r="S129" i="10"/>
  <c r="AV129" i="10"/>
  <c r="T129" i="10"/>
  <c r="F210" i="10"/>
  <c r="P210" i="10"/>
  <c r="AB210" i="10"/>
  <c r="W210" i="10"/>
  <c r="AF210" i="10"/>
  <c r="K210" i="10"/>
  <c r="Z210" i="10"/>
  <c r="AO210" i="10"/>
  <c r="AJ210" i="10"/>
  <c r="Y210" i="10"/>
  <c r="AM210" i="10"/>
  <c r="AG210" i="10"/>
  <c r="L210" i="10"/>
  <c r="U210" i="10"/>
  <c r="AA210" i="10"/>
  <c r="AL210" i="10"/>
  <c r="M210" i="10"/>
  <c r="AC210" i="10"/>
  <c r="N210" i="10"/>
  <c r="AI210" i="10"/>
  <c r="X210" i="10"/>
  <c r="AH210" i="10"/>
  <c r="AK210" i="10"/>
  <c r="AD210" i="10"/>
  <c r="AE210" i="10"/>
  <c r="T210" i="10"/>
  <c r="S210" i="10"/>
  <c r="AP210" i="10"/>
  <c r="J210" i="10"/>
  <c r="AN210" i="10"/>
  <c r="V210" i="10"/>
  <c r="Q210" i="10"/>
  <c r="I210" i="10"/>
  <c r="AT210" i="10"/>
  <c r="E210" i="10"/>
  <c r="B210" i="10"/>
  <c r="AQ210" i="10"/>
  <c r="AS210" i="10"/>
  <c r="R210" i="10"/>
  <c r="AU210" i="10"/>
  <c r="D210" i="10"/>
  <c r="AV210" i="10"/>
  <c r="C210" i="10"/>
  <c r="AR210" i="10"/>
  <c r="O210" i="10"/>
  <c r="G210" i="10"/>
  <c r="I289" i="10"/>
  <c r="S289" i="10"/>
  <c r="T289" i="10"/>
  <c r="R289" i="10"/>
  <c r="Y289" i="10"/>
  <c r="U289" i="10"/>
  <c r="AC289" i="10"/>
  <c r="AF289" i="10"/>
  <c r="K289" i="10"/>
  <c r="AK289" i="10"/>
  <c r="AJ289" i="10"/>
  <c r="AO289" i="10"/>
  <c r="AP289" i="10"/>
  <c r="L289" i="10"/>
  <c r="G289" i="10"/>
  <c r="AN289" i="10"/>
  <c r="J289" i="10"/>
  <c r="AG289" i="10"/>
  <c r="M289" i="10"/>
  <c r="V289" i="10"/>
  <c r="AL289" i="10"/>
  <c r="W289" i="10"/>
  <c r="AI289" i="10"/>
  <c r="X289" i="10"/>
  <c r="AA289" i="10"/>
  <c r="AM289" i="10"/>
  <c r="AH289" i="10"/>
  <c r="AE289" i="10"/>
  <c r="N289" i="10"/>
  <c r="Q289" i="10"/>
  <c r="AU289" i="10"/>
  <c r="B289" i="10"/>
  <c r="AD289" i="10"/>
  <c r="AB289" i="10"/>
  <c r="AR289" i="10"/>
  <c r="F289" i="10"/>
  <c r="C289" i="10"/>
  <c r="AV289" i="10"/>
  <c r="E289" i="10"/>
  <c r="D289" i="10"/>
  <c r="O289" i="10"/>
  <c r="P289" i="10"/>
  <c r="AS289" i="10"/>
  <c r="Z289" i="10"/>
  <c r="AT289" i="10"/>
  <c r="AQ289" i="10"/>
  <c r="AA158" i="10"/>
  <c r="Z158" i="10"/>
  <c r="Y158" i="10"/>
  <c r="O158" i="10"/>
  <c r="R158" i="10"/>
  <c r="V158" i="10"/>
  <c r="AD158" i="10"/>
  <c r="T158" i="10"/>
  <c r="AB158" i="10"/>
  <c r="AM158" i="10"/>
  <c r="K158" i="10"/>
  <c r="W158" i="10"/>
  <c r="AL158" i="10"/>
  <c r="M158" i="10"/>
  <c r="U158" i="10"/>
  <c r="AJ158" i="10"/>
  <c r="N158" i="10"/>
  <c r="S158" i="10"/>
  <c r="X158" i="10"/>
  <c r="AE158" i="10"/>
  <c r="J158" i="10"/>
  <c r="AK158" i="10"/>
  <c r="AG158" i="10"/>
  <c r="AC158" i="10"/>
  <c r="AO158" i="10"/>
  <c r="AN158" i="10"/>
  <c r="AH158" i="10"/>
  <c r="AP158" i="10"/>
  <c r="AI158" i="10"/>
  <c r="L158" i="10"/>
  <c r="AF158" i="10"/>
  <c r="P158" i="10"/>
  <c r="I158" i="10"/>
  <c r="AS158" i="10"/>
  <c r="E158" i="10"/>
  <c r="F158" i="10"/>
  <c r="D158" i="10"/>
  <c r="Q158" i="10"/>
  <c r="G158" i="10"/>
  <c r="AR158" i="10"/>
  <c r="C158" i="10"/>
  <c r="B158" i="10"/>
  <c r="AT158" i="10"/>
  <c r="AV158" i="10"/>
  <c r="AU158" i="10"/>
  <c r="AQ158" i="10"/>
  <c r="AT24" i="10"/>
  <c r="AQ24" i="10"/>
  <c r="K24" i="10"/>
  <c r="L24" i="10"/>
  <c r="Y24" i="10"/>
  <c r="AC24" i="10"/>
  <c r="D24" i="10"/>
  <c r="AE24" i="10"/>
  <c r="V24" i="10"/>
  <c r="AN24" i="10"/>
  <c r="C24" i="10"/>
  <c r="F24" i="10"/>
  <c r="AO24" i="10"/>
  <c r="AI24" i="10"/>
  <c r="Q24" i="10"/>
  <c r="AF24" i="10"/>
  <c r="AS24" i="10"/>
  <c r="AP24" i="10"/>
  <c r="AV24" i="10"/>
  <c r="P24" i="10"/>
  <c r="M24" i="10"/>
  <c r="B24" i="10"/>
  <c r="AU24" i="10"/>
  <c r="Z24" i="10"/>
  <c r="AG24" i="10"/>
  <c r="X24" i="10"/>
  <c r="AM24" i="10"/>
  <c r="AA24" i="10"/>
  <c r="AD24" i="10"/>
  <c r="R24" i="10"/>
  <c r="AK24" i="10"/>
  <c r="W24" i="10"/>
  <c r="E24" i="10"/>
  <c r="I24" i="10"/>
  <c r="AB24" i="10"/>
  <c r="U24" i="10"/>
  <c r="N24" i="10"/>
  <c r="G24" i="10"/>
  <c r="AR24" i="10"/>
  <c r="AJ24" i="10"/>
  <c r="T24" i="10"/>
  <c r="S24" i="10"/>
  <c r="O24" i="10"/>
  <c r="AL24" i="10"/>
  <c r="J24" i="10"/>
  <c r="AH24" i="10"/>
  <c r="AI325" i="10"/>
  <c r="J325" i="10"/>
  <c r="E325" i="10"/>
  <c r="AN325" i="10"/>
  <c r="AM325" i="10"/>
  <c r="AR325" i="10"/>
  <c r="AA325" i="10"/>
  <c r="AO325" i="10"/>
  <c r="AU325" i="10"/>
  <c r="N325" i="10"/>
  <c r="F325" i="10"/>
  <c r="AJ325" i="10"/>
  <c r="S325" i="10"/>
  <c r="AE325" i="10"/>
  <c r="AG325" i="10"/>
  <c r="AS325" i="10"/>
  <c r="AK325" i="10"/>
  <c r="AQ325" i="10"/>
  <c r="V325" i="10"/>
  <c r="R325" i="10"/>
  <c r="P325" i="10"/>
  <c r="G325" i="10"/>
  <c r="B325" i="10"/>
  <c r="D325" i="10"/>
  <c r="AL325" i="10"/>
  <c r="U325" i="10"/>
  <c r="AV325" i="10"/>
  <c r="AP325" i="10"/>
  <c r="AT325" i="10"/>
  <c r="Y325" i="10"/>
  <c r="AB325" i="10"/>
  <c r="I325" i="10"/>
  <c r="L325" i="10"/>
  <c r="AF325" i="10"/>
  <c r="AD325" i="10"/>
  <c r="W325" i="10"/>
  <c r="AC325" i="10"/>
  <c r="O325" i="10"/>
  <c r="C325" i="10"/>
  <c r="AH325" i="10"/>
  <c r="M325" i="10"/>
  <c r="K325" i="10"/>
  <c r="Q325" i="10"/>
  <c r="X325" i="10"/>
  <c r="T325" i="10"/>
  <c r="Z325" i="10"/>
  <c r="U211" i="10"/>
  <c r="J211" i="10"/>
  <c r="AM211" i="10"/>
  <c r="L211" i="10"/>
  <c r="AB211" i="10"/>
  <c r="K211" i="10"/>
  <c r="R211" i="10"/>
  <c r="O211" i="10"/>
  <c r="B211" i="10"/>
  <c r="AI211" i="10"/>
  <c r="Q211" i="10"/>
  <c r="AS211" i="10"/>
  <c r="F211" i="10"/>
  <c r="C211" i="10"/>
  <c r="M211" i="10"/>
  <c r="AK211" i="10"/>
  <c r="T211" i="10"/>
  <c r="AC211" i="10"/>
  <c r="Y211" i="10"/>
  <c r="X211" i="10"/>
  <c r="AA211" i="10"/>
  <c r="AV211" i="10"/>
  <c r="AQ211" i="10"/>
  <c r="AO211" i="10"/>
  <c r="AR211" i="10"/>
  <c r="G211" i="10"/>
  <c r="Z211" i="10"/>
  <c r="AN211" i="10"/>
  <c r="N211" i="10"/>
  <c r="AD211" i="10"/>
  <c r="AU211" i="10"/>
  <c r="E211" i="10"/>
  <c r="S211" i="10"/>
  <c r="AP211" i="10"/>
  <c r="D211" i="10"/>
  <c r="AF211" i="10"/>
  <c r="I211" i="10"/>
  <c r="W211" i="10"/>
  <c r="AT211" i="10"/>
  <c r="AL211" i="10"/>
  <c r="AG211" i="10"/>
  <c r="AJ211" i="10"/>
  <c r="P211" i="10"/>
  <c r="V211" i="10"/>
  <c r="AE211" i="10"/>
  <c r="AH211" i="10"/>
  <c r="AI263" i="10"/>
  <c r="AH263" i="10"/>
  <c r="AE263" i="10"/>
  <c r="AF263" i="10"/>
  <c r="M263" i="10"/>
  <c r="T263" i="10"/>
  <c r="I263" i="10"/>
  <c r="G263" i="10"/>
  <c r="AM263" i="10"/>
  <c r="U263" i="10"/>
  <c r="R263" i="10"/>
  <c r="B263" i="10"/>
  <c r="AO263" i="10"/>
  <c r="AN263" i="10"/>
  <c r="AS263" i="10"/>
  <c r="AU263" i="10"/>
  <c r="C263" i="10"/>
  <c r="AK263" i="10"/>
  <c r="AL263" i="10"/>
  <c r="V263" i="10"/>
  <c r="Y263" i="10"/>
  <c r="S263" i="10"/>
  <c r="AP263" i="10"/>
  <c r="AD263" i="10"/>
  <c r="AA263" i="10"/>
  <c r="D263" i="10"/>
  <c r="P263" i="10"/>
  <c r="Z263" i="10"/>
  <c r="O263" i="10"/>
  <c r="J263" i="10"/>
  <c r="AB263" i="10"/>
  <c r="W263" i="10"/>
  <c r="AQ263" i="10"/>
  <c r="AG263" i="10"/>
  <c r="X263" i="10"/>
  <c r="AC263" i="10"/>
  <c r="E263" i="10"/>
  <c r="L263" i="10"/>
  <c r="AV263" i="10"/>
  <c r="AT263" i="10"/>
  <c r="AJ263" i="10"/>
  <c r="K263" i="10"/>
  <c r="F263" i="10"/>
  <c r="N263" i="10"/>
  <c r="Q263" i="10"/>
  <c r="AR263" i="10"/>
  <c r="AS302" i="10"/>
  <c r="AC302" i="10"/>
  <c r="G302" i="10"/>
  <c r="AJ302" i="10"/>
  <c r="AG302" i="10"/>
  <c r="O302" i="10"/>
  <c r="P302" i="10"/>
  <c r="AR302" i="10"/>
  <c r="R302" i="10"/>
  <c r="J302" i="10"/>
  <c r="AT302" i="10"/>
  <c r="AH302" i="10"/>
  <c r="AM302" i="10"/>
  <c r="I302" i="10"/>
  <c r="AI302" i="10"/>
  <c r="AB302" i="10"/>
  <c r="T302" i="10"/>
  <c r="AD302" i="10"/>
  <c r="F302" i="10"/>
  <c r="W302" i="10"/>
  <c r="AA302" i="10"/>
  <c r="K302" i="10"/>
  <c r="AQ302" i="10"/>
  <c r="AN302" i="10"/>
  <c r="Q302" i="10"/>
  <c r="AO302" i="10"/>
  <c r="D302" i="10"/>
  <c r="V302" i="10"/>
  <c r="AU302" i="10"/>
  <c r="C302" i="10"/>
  <c r="Y302" i="10"/>
  <c r="E302" i="10"/>
  <c r="AP302" i="10"/>
  <c r="AE302" i="10"/>
  <c r="AL302" i="10"/>
  <c r="AV302" i="10"/>
  <c r="Z302" i="10"/>
  <c r="S302" i="10"/>
  <c r="AF302" i="10"/>
  <c r="AK302" i="10"/>
  <c r="B302" i="10"/>
  <c r="X302" i="10"/>
  <c r="L302" i="10"/>
  <c r="U302" i="10"/>
  <c r="N302" i="10"/>
  <c r="M302" i="10"/>
  <c r="K269" i="10"/>
  <c r="AK269" i="10"/>
  <c r="AH269" i="10"/>
  <c r="AB269" i="10"/>
  <c r="AV269" i="10"/>
  <c r="AQ269" i="10"/>
  <c r="F269" i="10"/>
  <c r="X269" i="10"/>
  <c r="AD269" i="10"/>
  <c r="I269" i="10"/>
  <c r="AR269" i="10"/>
  <c r="V269" i="10"/>
  <c r="AE269" i="10"/>
  <c r="G269" i="10"/>
  <c r="AT269" i="10"/>
  <c r="AL269" i="10"/>
  <c r="L269" i="10"/>
  <c r="T269" i="10"/>
  <c r="E269" i="10"/>
  <c r="AJ269" i="10"/>
  <c r="AN269" i="10"/>
  <c r="O269" i="10"/>
  <c r="AU269" i="10"/>
  <c r="AO269" i="10"/>
  <c r="AA269" i="10"/>
  <c r="W269" i="10"/>
  <c r="AF269" i="10"/>
  <c r="AP269" i="10"/>
  <c r="Q269" i="10"/>
  <c r="J269" i="10"/>
  <c r="D269" i="10"/>
  <c r="S269" i="10"/>
  <c r="AI269" i="10"/>
  <c r="Y269" i="10"/>
  <c r="AC269" i="10"/>
  <c r="AM269" i="10"/>
  <c r="P269" i="10"/>
  <c r="Z269" i="10"/>
  <c r="C269" i="10"/>
  <c r="U269" i="10"/>
  <c r="AS269" i="10"/>
  <c r="AG269" i="10"/>
  <c r="M269" i="10"/>
  <c r="N269" i="10"/>
  <c r="B269" i="10"/>
  <c r="R269" i="10"/>
  <c r="AL225" i="10"/>
  <c r="S225" i="10"/>
  <c r="K225" i="10"/>
  <c r="AO225" i="10"/>
  <c r="AA225" i="10"/>
  <c r="AF225" i="10"/>
  <c r="X225" i="10"/>
  <c r="AJ225" i="10"/>
  <c r="M225" i="10"/>
  <c r="O225" i="10"/>
  <c r="AN225" i="10"/>
  <c r="AB225" i="10"/>
  <c r="Y225" i="10"/>
  <c r="AG225" i="10"/>
  <c r="C225" i="10"/>
  <c r="AC225" i="10"/>
  <c r="G225" i="10"/>
  <c r="AT225" i="10"/>
  <c r="AV225" i="10"/>
  <c r="AE225" i="10"/>
  <c r="AH225" i="10"/>
  <c r="W225" i="10"/>
  <c r="J225" i="10"/>
  <c r="AD225" i="10"/>
  <c r="V225" i="10"/>
  <c r="AM225" i="10"/>
  <c r="N225" i="10"/>
  <c r="D225" i="10"/>
  <c r="F225" i="10"/>
  <c r="U225" i="10"/>
  <c r="AK225" i="10"/>
  <c r="Q225" i="10"/>
  <c r="E225" i="10"/>
  <c r="AQ225" i="10"/>
  <c r="I225" i="10"/>
  <c r="AP225" i="10"/>
  <c r="Z225" i="10"/>
  <c r="B225" i="10"/>
  <c r="AR225" i="10"/>
  <c r="AU225" i="10"/>
  <c r="R225" i="10"/>
  <c r="P225" i="10"/>
  <c r="AI225" i="10"/>
  <c r="L225" i="10"/>
  <c r="T225" i="10"/>
  <c r="AS225" i="10"/>
  <c r="Y315" i="10"/>
  <c r="AN315" i="10"/>
  <c r="AV315" i="10"/>
  <c r="M315" i="10"/>
  <c r="R315" i="10"/>
  <c r="K315" i="10"/>
  <c r="Q315" i="10"/>
  <c r="AE315" i="10"/>
  <c r="AM315" i="10"/>
  <c r="AA315" i="10"/>
  <c r="L315" i="10"/>
  <c r="J315" i="10"/>
  <c r="I315" i="10"/>
  <c r="W315" i="10"/>
  <c r="AD315" i="10"/>
  <c r="C315" i="10"/>
  <c r="AH315" i="10"/>
  <c r="AG315" i="10"/>
  <c r="G315" i="10"/>
  <c r="D315" i="10"/>
  <c r="AC315" i="10"/>
  <c r="T315" i="10"/>
  <c r="AI315" i="10"/>
  <c r="AF315" i="10"/>
  <c r="N315" i="10"/>
  <c r="AQ315" i="10"/>
  <c r="X315" i="10"/>
  <c r="E315" i="10"/>
  <c r="S315" i="10"/>
  <c r="F315" i="10"/>
  <c r="B315" i="10"/>
  <c r="P315" i="10"/>
  <c r="AU315" i="10"/>
  <c r="AJ315" i="10"/>
  <c r="O315" i="10"/>
  <c r="AS315" i="10"/>
  <c r="Z315" i="10"/>
  <c r="AL315" i="10"/>
  <c r="AP315" i="10"/>
  <c r="U315" i="10"/>
  <c r="AR315" i="10"/>
  <c r="AO315" i="10"/>
  <c r="V315" i="10"/>
  <c r="AB315" i="10"/>
  <c r="AT315" i="10"/>
  <c r="AK315" i="10"/>
  <c r="M283" i="10"/>
  <c r="K283" i="10"/>
  <c r="J283" i="10"/>
  <c r="AG283" i="10"/>
  <c r="AF283" i="10"/>
  <c r="AN283" i="10"/>
  <c r="N283" i="10"/>
  <c r="T283" i="10"/>
  <c r="AT283" i="10"/>
  <c r="Q283" i="10"/>
  <c r="AK283" i="10"/>
  <c r="W283" i="10"/>
  <c r="AQ283" i="10"/>
  <c r="AR283" i="10"/>
  <c r="AO283" i="10"/>
  <c r="Z283" i="10"/>
  <c r="AS283" i="10"/>
  <c r="R283" i="10"/>
  <c r="AJ283" i="10"/>
  <c r="S283" i="10"/>
  <c r="AL283" i="10"/>
  <c r="I283" i="10"/>
  <c r="V283" i="10"/>
  <c r="AU283" i="10"/>
  <c r="D283" i="10"/>
  <c r="F283" i="10"/>
  <c r="AE283" i="10"/>
  <c r="G283" i="10"/>
  <c r="B283" i="10"/>
  <c r="AC283" i="10"/>
  <c r="AA283" i="10"/>
  <c r="U283" i="10"/>
  <c r="E283" i="10"/>
  <c r="AV283" i="10"/>
  <c r="AP283" i="10"/>
  <c r="O283" i="10"/>
  <c r="AD283" i="10"/>
  <c r="Y283" i="10"/>
  <c r="AH283" i="10"/>
  <c r="AB283" i="10"/>
  <c r="AI283" i="10"/>
  <c r="X283" i="10"/>
  <c r="P283" i="10"/>
  <c r="AM283" i="10"/>
  <c r="C283" i="10"/>
  <c r="L283" i="10"/>
  <c r="M500" i="38"/>
  <c r="L500" i="38"/>
  <c r="AT483" i="38"/>
  <c r="AU483" i="38"/>
  <c r="T496" i="38"/>
  <c r="U496" i="38"/>
  <c r="AR484" i="38"/>
  <c r="AS484" i="38"/>
  <c r="W495" i="38"/>
  <c r="V495" i="38"/>
  <c r="G91" i="10"/>
  <c r="O91" i="10"/>
  <c r="AC91" i="10"/>
  <c r="AK91" i="10"/>
  <c r="AM91" i="10"/>
  <c r="P91" i="10"/>
  <c r="AD91" i="10"/>
  <c r="AP91" i="10"/>
  <c r="AI91" i="10"/>
  <c r="R91" i="10"/>
  <c r="AA91" i="10"/>
  <c r="AE91" i="10"/>
  <c r="N91" i="10"/>
  <c r="AO91" i="10"/>
  <c r="T91" i="10"/>
  <c r="M91" i="10"/>
  <c r="L91" i="10"/>
  <c r="AL91" i="10"/>
  <c r="AJ91" i="10"/>
  <c r="W91" i="10"/>
  <c r="AG91" i="10"/>
  <c r="Z91" i="10"/>
  <c r="U91" i="10"/>
  <c r="K91" i="10"/>
  <c r="AN91" i="10"/>
  <c r="V91" i="10"/>
  <c r="J91" i="10"/>
  <c r="AH91" i="10"/>
  <c r="AF91" i="10"/>
  <c r="Q91" i="10"/>
  <c r="AS91" i="10"/>
  <c r="I91" i="10"/>
  <c r="S91" i="10"/>
  <c r="B91" i="10"/>
  <c r="AR91" i="10"/>
  <c r="X91" i="10"/>
  <c r="E91" i="10"/>
  <c r="AB91" i="10"/>
  <c r="AT91" i="10"/>
  <c r="C91" i="10"/>
  <c r="Y91" i="10"/>
  <c r="F91" i="10"/>
  <c r="AQ91" i="10"/>
  <c r="AV91" i="10"/>
  <c r="AU91" i="10"/>
  <c r="D91" i="10"/>
  <c r="AE307" i="10"/>
  <c r="Z307" i="10"/>
  <c r="AT307" i="10"/>
  <c r="AO307" i="10"/>
  <c r="AP307" i="10"/>
  <c r="AJ307" i="10"/>
  <c r="E307" i="10"/>
  <c r="AV307" i="10"/>
  <c r="AU307" i="10"/>
  <c r="T307" i="10"/>
  <c r="AA307" i="10"/>
  <c r="C307" i="10"/>
  <c r="U307" i="10"/>
  <c r="I307" i="10"/>
  <c r="AL307" i="10"/>
  <c r="AB307" i="10"/>
  <c r="P307" i="10"/>
  <c r="N307" i="10"/>
  <c r="W307" i="10"/>
  <c r="AR307" i="10"/>
  <c r="AK307" i="10"/>
  <c r="O307" i="10"/>
  <c r="S307" i="10"/>
  <c r="AH307" i="10"/>
  <c r="K307" i="10"/>
  <c r="AN307" i="10"/>
  <c r="AS307" i="10"/>
  <c r="B307" i="10"/>
  <c r="AC307" i="10"/>
  <c r="Q307" i="10"/>
  <c r="AD307" i="10"/>
  <c r="V307" i="10"/>
  <c r="J307" i="10"/>
  <c r="AI307" i="10"/>
  <c r="L307" i="10"/>
  <c r="D307" i="10"/>
  <c r="AG307" i="10"/>
  <c r="AF307" i="10"/>
  <c r="G307" i="10"/>
  <c r="F307" i="10"/>
  <c r="X307" i="10"/>
  <c r="Y307" i="10"/>
  <c r="M307" i="10"/>
  <c r="R307" i="10"/>
  <c r="AQ307" i="10"/>
  <c r="AM307" i="10"/>
  <c r="X80" i="10"/>
  <c r="AM80" i="10"/>
  <c r="AE80" i="10"/>
  <c r="AF80" i="10"/>
  <c r="AO80" i="10"/>
  <c r="J80" i="10"/>
  <c r="AN80" i="10"/>
  <c r="N80" i="10"/>
  <c r="AP80" i="10"/>
  <c r="L80" i="10"/>
  <c r="K80" i="10"/>
  <c r="M80" i="10"/>
  <c r="AG80" i="10"/>
  <c r="AH80" i="10"/>
  <c r="AL80" i="10"/>
  <c r="O80" i="10"/>
  <c r="AS80" i="10"/>
  <c r="S80" i="10"/>
  <c r="I80" i="10"/>
  <c r="AB80" i="10"/>
  <c r="AQ80" i="10"/>
  <c r="AC80" i="10"/>
  <c r="Y80" i="10"/>
  <c r="AK80" i="10"/>
  <c r="P80" i="10"/>
  <c r="F80" i="10"/>
  <c r="AT80" i="10"/>
  <c r="R80" i="10"/>
  <c r="G80" i="10"/>
  <c r="T80" i="10"/>
  <c r="U80" i="10"/>
  <c r="AD80" i="10"/>
  <c r="C80" i="10"/>
  <c r="Q80" i="10"/>
  <c r="AV80" i="10"/>
  <c r="Z80" i="10"/>
  <c r="AA80" i="10"/>
  <c r="D80" i="10"/>
  <c r="AJ80" i="10"/>
  <c r="W80" i="10"/>
  <c r="E80" i="10"/>
  <c r="B80" i="10"/>
  <c r="AI80" i="10"/>
  <c r="AR80" i="10"/>
  <c r="AU80" i="10"/>
  <c r="V80" i="10"/>
  <c r="E309" i="10"/>
  <c r="AL309" i="10"/>
  <c r="AT309" i="10"/>
  <c r="X309" i="10"/>
  <c r="W309" i="10"/>
  <c r="AU309" i="10"/>
  <c r="AI309" i="10"/>
  <c r="D309" i="10"/>
  <c r="AM309" i="10"/>
  <c r="AG309" i="10"/>
  <c r="O309" i="10"/>
  <c r="G309" i="10"/>
  <c r="AC309" i="10"/>
  <c r="AD309" i="10"/>
  <c r="T309" i="10"/>
  <c r="AF309" i="10"/>
  <c r="Z309" i="10"/>
  <c r="U309" i="10"/>
  <c r="AK309" i="10"/>
  <c r="AP309" i="10"/>
  <c r="F309" i="10"/>
  <c r="S309" i="10"/>
  <c r="V309" i="10"/>
  <c r="AV309" i="10"/>
  <c r="AO309" i="10"/>
  <c r="AA309" i="10"/>
  <c r="B309" i="10"/>
  <c r="AJ309" i="10"/>
  <c r="N309" i="10"/>
  <c r="R309" i="10"/>
  <c r="P309" i="10"/>
  <c r="I309" i="10"/>
  <c r="AH309" i="10"/>
  <c r="M309" i="10"/>
  <c r="L309" i="10"/>
  <c r="AS309" i="10"/>
  <c r="K309" i="10"/>
  <c r="AQ309" i="10"/>
  <c r="Y309" i="10"/>
  <c r="AB309" i="10"/>
  <c r="Q309" i="10"/>
  <c r="C309" i="10"/>
  <c r="J309" i="10"/>
  <c r="AE309" i="10"/>
  <c r="AN309" i="10"/>
  <c r="AR309" i="10"/>
  <c r="AN231" i="10"/>
  <c r="AM231" i="10"/>
  <c r="AL231" i="10"/>
  <c r="AK231" i="10"/>
  <c r="AO231" i="10"/>
  <c r="AP231" i="10"/>
  <c r="AG231" i="10"/>
  <c r="AJ231" i="10"/>
  <c r="Y231" i="10"/>
  <c r="AV231" i="10"/>
  <c r="AB231" i="10"/>
  <c r="AS231" i="10"/>
  <c r="N231" i="10"/>
  <c r="K231" i="10"/>
  <c r="AA231" i="10"/>
  <c r="E231" i="10"/>
  <c r="Q231" i="10"/>
  <c r="AH231" i="10"/>
  <c r="D231" i="10"/>
  <c r="AC231" i="10"/>
  <c r="U231" i="10"/>
  <c r="W231" i="10"/>
  <c r="L231" i="10"/>
  <c r="Z231" i="10"/>
  <c r="AD231" i="10"/>
  <c r="F231" i="10"/>
  <c r="R231" i="10"/>
  <c r="AU231" i="10"/>
  <c r="I231" i="10"/>
  <c r="M231" i="10"/>
  <c r="AE231" i="10"/>
  <c r="P231" i="10"/>
  <c r="AI231" i="10"/>
  <c r="G231" i="10"/>
  <c r="X231" i="10"/>
  <c r="T231" i="10"/>
  <c r="AT231" i="10"/>
  <c r="O231" i="10"/>
  <c r="AQ231" i="10"/>
  <c r="AF231" i="10"/>
  <c r="V231" i="10"/>
  <c r="J231" i="10"/>
  <c r="AR231" i="10"/>
  <c r="C231" i="10"/>
  <c r="S231" i="10"/>
  <c r="B231" i="10"/>
  <c r="AD115" i="10"/>
  <c r="M115" i="10"/>
  <c r="AM115" i="10"/>
  <c r="AO115" i="10"/>
  <c r="L115" i="10"/>
  <c r="AH115" i="10"/>
  <c r="AJ115" i="10"/>
  <c r="AI115" i="10"/>
  <c r="AN115" i="10"/>
  <c r="K115" i="10"/>
  <c r="N115" i="10"/>
  <c r="AK115" i="10"/>
  <c r="U115" i="10"/>
  <c r="AF115" i="10"/>
  <c r="T115" i="10"/>
  <c r="D115" i="10"/>
  <c r="AA115" i="10"/>
  <c r="AE115" i="10"/>
  <c r="AC115" i="10"/>
  <c r="Z115" i="10"/>
  <c r="C115" i="10"/>
  <c r="AG115" i="10"/>
  <c r="F115" i="10"/>
  <c r="Q115" i="10"/>
  <c r="AB115" i="10"/>
  <c r="X115" i="10"/>
  <c r="O115" i="10"/>
  <c r="AP115" i="10"/>
  <c r="G115" i="10"/>
  <c r="AT115" i="10"/>
  <c r="B115" i="10"/>
  <c r="J115" i="10"/>
  <c r="W115" i="10"/>
  <c r="S115" i="10"/>
  <c r="AR115" i="10"/>
  <c r="AQ115" i="10"/>
  <c r="Y115" i="10"/>
  <c r="P115" i="10"/>
  <c r="AL115" i="10"/>
  <c r="E115" i="10"/>
  <c r="AU115" i="10"/>
  <c r="V115" i="10"/>
  <c r="AS115" i="10"/>
  <c r="R115" i="10"/>
  <c r="I115" i="10"/>
  <c r="AV115" i="10"/>
  <c r="C30" i="10"/>
  <c r="Y30" i="10"/>
  <c r="P30" i="10"/>
  <c r="S30" i="10"/>
  <c r="AP30" i="10"/>
  <c r="O30" i="10"/>
  <c r="I30" i="10"/>
  <c r="Q30" i="10"/>
  <c r="N30" i="10"/>
  <c r="B30" i="10"/>
  <c r="AU30" i="10"/>
  <c r="V30" i="10"/>
  <c r="T30" i="10"/>
  <c r="U30" i="10"/>
  <c r="AS30" i="10"/>
  <c r="AH30" i="10"/>
  <c r="AI30" i="10"/>
  <c r="AG30" i="10"/>
  <c r="M30" i="10"/>
  <c r="AQ30" i="10"/>
  <c r="AR30" i="10"/>
  <c r="X30" i="10"/>
  <c r="K30" i="10"/>
  <c r="L30" i="10"/>
  <c r="AC30" i="10"/>
  <c r="E30" i="10"/>
  <c r="AF30" i="10"/>
  <c r="AE30" i="10"/>
  <c r="G30" i="10"/>
  <c r="AL30" i="10"/>
  <c r="AA30" i="10"/>
  <c r="AN30" i="10"/>
  <c r="AT30" i="10"/>
  <c r="AV30" i="10"/>
  <c r="J30" i="10"/>
  <c r="AJ30" i="10"/>
  <c r="AD30" i="10"/>
  <c r="AM30" i="10"/>
  <c r="R30" i="10"/>
  <c r="D30" i="10"/>
  <c r="AB30" i="10"/>
  <c r="F30" i="10"/>
  <c r="AO30" i="10"/>
  <c r="AK30" i="10"/>
  <c r="Z30" i="10"/>
  <c r="W30" i="10"/>
  <c r="B179" i="10"/>
  <c r="U179" i="10"/>
  <c r="AQ179" i="10"/>
  <c r="AA179" i="10"/>
  <c r="Y179" i="10"/>
  <c r="AS179" i="10"/>
  <c r="F179" i="10"/>
  <c r="AC179" i="10"/>
  <c r="V179" i="10"/>
  <c r="R179" i="10"/>
  <c r="AD179" i="10"/>
  <c r="D179" i="10"/>
  <c r="AO179" i="10"/>
  <c r="M179" i="10"/>
  <c r="AU179" i="10"/>
  <c r="AL179" i="10"/>
  <c r="N179" i="10"/>
  <c r="AE179" i="10"/>
  <c r="J179" i="10"/>
  <c r="E179" i="10"/>
  <c r="AB179" i="10"/>
  <c r="AK179" i="10"/>
  <c r="AI179" i="10"/>
  <c r="P179" i="10"/>
  <c r="AG179" i="10"/>
  <c r="W179" i="10"/>
  <c r="T179" i="10"/>
  <c r="AN179" i="10"/>
  <c r="L179" i="10"/>
  <c r="AM179" i="10"/>
  <c r="AP179" i="10"/>
  <c r="X179" i="10"/>
  <c r="AF179" i="10"/>
  <c r="O179" i="10"/>
  <c r="AH179" i="10"/>
  <c r="AJ179" i="10"/>
  <c r="Z179" i="10"/>
  <c r="K179" i="10"/>
  <c r="Q179" i="10"/>
  <c r="I179" i="10"/>
  <c r="AR179" i="10"/>
  <c r="G179" i="10"/>
  <c r="S179" i="10"/>
  <c r="AV179" i="10"/>
  <c r="C179" i="10"/>
  <c r="AT179" i="10"/>
  <c r="L271" i="10"/>
  <c r="AL271" i="10"/>
  <c r="N271" i="10"/>
  <c r="AK271" i="10"/>
  <c r="AE271" i="10"/>
  <c r="AO271" i="10"/>
  <c r="AH271" i="10"/>
  <c r="AN271" i="10"/>
  <c r="AJ271" i="10"/>
  <c r="AP271" i="10"/>
  <c r="F271" i="10"/>
  <c r="AV271" i="10"/>
  <c r="AU271" i="10"/>
  <c r="V271" i="10"/>
  <c r="S271" i="10"/>
  <c r="I271" i="10"/>
  <c r="AS271" i="10"/>
  <c r="AR271" i="10"/>
  <c r="K271" i="10"/>
  <c r="G271" i="10"/>
  <c r="B271" i="10"/>
  <c r="AT271" i="10"/>
  <c r="AG271" i="10"/>
  <c r="Y271" i="10"/>
  <c r="M271" i="10"/>
  <c r="AQ271" i="10"/>
  <c r="R271" i="10"/>
  <c r="C271" i="10"/>
  <c r="AI271" i="10"/>
  <c r="X271" i="10"/>
  <c r="U271" i="10"/>
  <c r="AM271" i="10"/>
  <c r="J271" i="10"/>
  <c r="AB271" i="10"/>
  <c r="O271" i="10"/>
  <c r="Q271" i="10"/>
  <c r="P271" i="10"/>
  <c r="W271" i="10"/>
  <c r="AA271" i="10"/>
  <c r="D271" i="10"/>
  <c r="E271" i="10"/>
  <c r="Z271" i="10"/>
  <c r="T271" i="10"/>
  <c r="AC271" i="10"/>
  <c r="AF271" i="10"/>
  <c r="AD271" i="10"/>
  <c r="Q201" i="10"/>
  <c r="P201" i="10"/>
  <c r="O201" i="10"/>
  <c r="R201" i="10"/>
  <c r="AT201" i="10"/>
  <c r="AC201" i="10"/>
  <c r="AN201" i="10"/>
  <c r="L201" i="10"/>
  <c r="W201" i="10"/>
  <c r="AO201" i="10"/>
  <c r="K201" i="10"/>
  <c r="S201" i="10"/>
  <c r="AB201" i="10"/>
  <c r="AJ201" i="10"/>
  <c r="AF201" i="10"/>
  <c r="N201" i="10"/>
  <c r="F201" i="10"/>
  <c r="T201" i="10"/>
  <c r="AH201" i="10"/>
  <c r="J201" i="10"/>
  <c r="AD201" i="10"/>
  <c r="AE201" i="10"/>
  <c r="M201" i="10"/>
  <c r="Z201" i="10"/>
  <c r="AL201" i="10"/>
  <c r="X201" i="10"/>
  <c r="AM201" i="10"/>
  <c r="Y201" i="10"/>
  <c r="AK201" i="10"/>
  <c r="V201" i="10"/>
  <c r="AI201" i="10"/>
  <c r="U201" i="10"/>
  <c r="AP201" i="10"/>
  <c r="AG201" i="10"/>
  <c r="AA201" i="10"/>
  <c r="I201" i="10"/>
  <c r="AQ201" i="10"/>
  <c r="AU201" i="10"/>
  <c r="AR201" i="10"/>
  <c r="E201" i="10"/>
  <c r="C201" i="10"/>
  <c r="AV201" i="10"/>
  <c r="B201" i="10"/>
  <c r="AS201" i="10"/>
  <c r="G201" i="10"/>
  <c r="D201" i="10"/>
  <c r="P498" i="38"/>
  <c r="Q498" i="38"/>
  <c r="BL474" i="38"/>
  <c r="BM474" i="38"/>
  <c r="O499" i="38"/>
  <c r="N499" i="38"/>
  <c r="AJ488" i="38"/>
  <c r="AK488" i="38"/>
  <c r="CC466" i="38"/>
  <c r="CB466" i="38"/>
  <c r="AX481" i="38"/>
  <c r="AY481" i="38"/>
  <c r="L180" i="10"/>
  <c r="V180" i="10"/>
  <c r="AB180" i="10"/>
  <c r="AJ180" i="10"/>
  <c r="AI180" i="10"/>
  <c r="I180" i="10"/>
  <c r="AM180" i="10"/>
  <c r="E180" i="10"/>
  <c r="AG180" i="10"/>
  <c r="AP180" i="10"/>
  <c r="AS180" i="10"/>
  <c r="N180" i="10"/>
  <c r="S180" i="10"/>
  <c r="X180" i="10"/>
  <c r="Y180" i="10"/>
  <c r="C180" i="10"/>
  <c r="AF180" i="10"/>
  <c r="AD180" i="10"/>
  <c r="P180" i="10"/>
  <c r="M180" i="10"/>
  <c r="U180" i="10"/>
  <c r="W180" i="10"/>
  <c r="AU180" i="10"/>
  <c r="B180" i="10"/>
  <c r="Q180" i="10"/>
  <c r="AK180" i="10"/>
  <c r="J180" i="10"/>
  <c r="R180" i="10"/>
  <c r="K180" i="10"/>
  <c r="F180" i="10"/>
  <c r="G180" i="10"/>
  <c r="AO180" i="10"/>
  <c r="Z180" i="10"/>
  <c r="AA180" i="10"/>
  <c r="AH180" i="10"/>
  <c r="AN180" i="10"/>
  <c r="AV180" i="10"/>
  <c r="T180" i="10"/>
  <c r="AQ180" i="10"/>
  <c r="D180" i="10"/>
  <c r="O180" i="10"/>
  <c r="AE180" i="10"/>
  <c r="AR180" i="10"/>
  <c r="AT180" i="10"/>
  <c r="AC180" i="10"/>
  <c r="AL180" i="10"/>
  <c r="AO155" i="10"/>
  <c r="AG155" i="10"/>
  <c r="AP155" i="10"/>
  <c r="AK155" i="10"/>
  <c r="AA155" i="10"/>
  <c r="AH155" i="10"/>
  <c r="N155" i="10"/>
  <c r="L155" i="10"/>
  <c r="AJ155" i="10"/>
  <c r="AM155" i="10"/>
  <c r="AN155" i="10"/>
  <c r="K155" i="10"/>
  <c r="S155" i="10"/>
  <c r="V155" i="10"/>
  <c r="M155" i="10"/>
  <c r="X155" i="10"/>
  <c r="Y155" i="10"/>
  <c r="AR155" i="10"/>
  <c r="G155" i="10"/>
  <c r="Z155" i="10"/>
  <c r="R155" i="10"/>
  <c r="U155" i="10"/>
  <c r="I155" i="10"/>
  <c r="AB155" i="10"/>
  <c r="AT155" i="10"/>
  <c r="P155" i="10"/>
  <c r="AC155" i="10"/>
  <c r="W155" i="10"/>
  <c r="C155" i="10"/>
  <c r="AI155" i="10"/>
  <c r="O155" i="10"/>
  <c r="AL155" i="10"/>
  <c r="E155" i="10"/>
  <c r="AU155" i="10"/>
  <c r="AQ155" i="10"/>
  <c r="AE155" i="10"/>
  <c r="F155" i="10"/>
  <c r="J155" i="10"/>
  <c r="B155" i="10"/>
  <c r="AV155" i="10"/>
  <c r="D155" i="10"/>
  <c r="T155" i="10"/>
  <c r="AS155" i="10"/>
  <c r="AF155" i="10"/>
  <c r="AD155" i="10"/>
  <c r="Q155" i="10"/>
  <c r="V279" i="10"/>
  <c r="I279" i="10"/>
  <c r="AA279" i="10"/>
  <c r="G279" i="10"/>
  <c r="W279" i="10"/>
  <c r="T279" i="10"/>
  <c r="U279" i="10"/>
  <c r="AH279" i="10"/>
  <c r="M279" i="10"/>
  <c r="AB279" i="10"/>
  <c r="AG279" i="10"/>
  <c r="J279" i="10"/>
  <c r="O279" i="10"/>
  <c r="AC279" i="10"/>
  <c r="AP279" i="10"/>
  <c r="N279" i="10"/>
  <c r="AD279" i="10"/>
  <c r="AK279" i="10"/>
  <c r="K279" i="10"/>
  <c r="R279" i="10"/>
  <c r="L279" i="10"/>
  <c r="AF279" i="10"/>
  <c r="AO279" i="10"/>
  <c r="AN279" i="10"/>
  <c r="AL279" i="10"/>
  <c r="Q279" i="10"/>
  <c r="AJ279" i="10"/>
  <c r="P279" i="10"/>
  <c r="AI279" i="10"/>
  <c r="AE279" i="10"/>
  <c r="AM279" i="10"/>
  <c r="Y279" i="10"/>
  <c r="AT279" i="10"/>
  <c r="X279" i="10"/>
  <c r="AQ279" i="10"/>
  <c r="F279" i="10"/>
  <c r="C279" i="10"/>
  <c r="Z279" i="10"/>
  <c r="B279" i="10"/>
  <c r="E279" i="10"/>
  <c r="AR279" i="10"/>
  <c r="D279" i="10"/>
  <c r="AV279" i="10"/>
  <c r="S279" i="10"/>
  <c r="AS279" i="10"/>
  <c r="AU279" i="10"/>
  <c r="AV13" i="10"/>
  <c r="F13" i="10"/>
  <c r="AE13" i="10"/>
  <c r="O13" i="10"/>
  <c r="AG13" i="10"/>
  <c r="AK13" i="10"/>
  <c r="G13" i="10"/>
  <c r="AI13" i="10"/>
  <c r="AT13" i="10"/>
  <c r="S13" i="10"/>
  <c r="AS13" i="10"/>
  <c r="AB13" i="10"/>
  <c r="AF13" i="10"/>
  <c r="AC13" i="10"/>
  <c r="P13" i="10"/>
  <c r="AD13" i="10"/>
  <c r="I13" i="10"/>
  <c r="AA13" i="10"/>
  <c r="Q13" i="10"/>
  <c r="D13" i="10"/>
  <c r="U13" i="10"/>
  <c r="E13" i="10"/>
  <c r="M13" i="10"/>
  <c r="AP13" i="10"/>
  <c r="AM13" i="10"/>
  <c r="AR13" i="10"/>
  <c r="AQ13" i="10"/>
  <c r="AJ13" i="10"/>
  <c r="AH13" i="10"/>
  <c r="X13" i="10"/>
  <c r="N13" i="10"/>
  <c r="V13" i="10"/>
  <c r="B13" i="10"/>
  <c r="Z13" i="10"/>
  <c r="W13" i="10"/>
  <c r="K13" i="10"/>
  <c r="AN13" i="10"/>
  <c r="Y13" i="10"/>
  <c r="C13" i="10"/>
  <c r="AU13" i="10"/>
  <c r="AL13" i="10"/>
  <c r="J13" i="10"/>
  <c r="T13" i="10"/>
  <c r="L13" i="10"/>
  <c r="R13" i="10"/>
  <c r="AO13" i="10"/>
  <c r="AR43" i="10"/>
  <c r="Q43" i="10"/>
  <c r="AV43" i="10"/>
  <c r="R43" i="10"/>
  <c r="S43" i="10"/>
  <c r="D43" i="10"/>
  <c r="F43" i="10"/>
  <c r="U43" i="10"/>
  <c r="L43" i="10"/>
  <c r="J43" i="10"/>
  <c r="I43" i="10"/>
  <c r="T43" i="10"/>
  <c r="AM43" i="10"/>
  <c r="N43" i="10"/>
  <c r="AO43" i="10"/>
  <c r="E43" i="10"/>
  <c r="AC43" i="10"/>
  <c r="AL43" i="10"/>
  <c r="AN43" i="10"/>
  <c r="AA43" i="10"/>
  <c r="W43" i="10"/>
  <c r="AH43" i="10"/>
  <c r="AI43" i="10"/>
  <c r="Y43" i="10"/>
  <c r="AF43" i="10"/>
  <c r="K43" i="10"/>
  <c r="X43" i="10"/>
  <c r="AK43" i="10"/>
  <c r="AD43" i="10"/>
  <c r="AG43" i="10"/>
  <c r="AJ43" i="10"/>
  <c r="AE43" i="10"/>
  <c r="AB43" i="10"/>
  <c r="Z43" i="10"/>
  <c r="AP43" i="10"/>
  <c r="V43" i="10"/>
  <c r="M43" i="10"/>
  <c r="AS43" i="10"/>
  <c r="AQ43" i="10"/>
  <c r="AT43" i="10"/>
  <c r="AU43" i="10"/>
  <c r="B43" i="10"/>
  <c r="G43" i="10"/>
  <c r="O43" i="10"/>
  <c r="C43" i="10"/>
  <c r="P43" i="10"/>
  <c r="I161" i="10"/>
  <c r="P161" i="10"/>
  <c r="R161" i="10"/>
  <c r="Q161" i="10"/>
  <c r="D161" i="10"/>
  <c r="S161" i="10"/>
  <c r="AA161" i="10"/>
  <c r="AL161" i="10"/>
  <c r="L161" i="10"/>
  <c r="AD161" i="10"/>
  <c r="AJ161" i="10"/>
  <c r="AO161" i="10"/>
  <c r="N161" i="10"/>
  <c r="AC161" i="10"/>
  <c r="AF161" i="10"/>
  <c r="AM161" i="10"/>
  <c r="V161" i="10"/>
  <c r="AB161" i="10"/>
  <c r="AP161" i="10"/>
  <c r="AE161" i="10"/>
  <c r="Z161" i="10"/>
  <c r="AK161" i="10"/>
  <c r="AN161" i="10"/>
  <c r="AS161" i="10"/>
  <c r="U161" i="10"/>
  <c r="AI161" i="10"/>
  <c r="X161" i="10"/>
  <c r="J161" i="10"/>
  <c r="T161" i="10"/>
  <c r="AH161" i="10"/>
  <c r="W161" i="10"/>
  <c r="K161" i="10"/>
  <c r="Y161" i="10"/>
  <c r="M161" i="10"/>
  <c r="AG161" i="10"/>
  <c r="AR161" i="10"/>
  <c r="O161" i="10"/>
  <c r="B161" i="10"/>
  <c r="G161" i="10"/>
  <c r="AV161" i="10"/>
  <c r="E161" i="10"/>
  <c r="C161" i="10"/>
  <c r="AU161" i="10"/>
  <c r="AT161" i="10"/>
  <c r="F161" i="10"/>
  <c r="AQ161" i="10"/>
  <c r="N39" i="10"/>
  <c r="AO39" i="10"/>
  <c r="K39" i="10"/>
  <c r="AP39" i="10"/>
  <c r="AF39" i="10"/>
  <c r="E39" i="10"/>
  <c r="S39" i="10"/>
  <c r="Z39" i="10"/>
  <c r="AN39" i="10"/>
  <c r="AG39" i="10"/>
  <c r="AA39" i="10"/>
  <c r="W39" i="10"/>
  <c r="AE39" i="10"/>
  <c r="AH39" i="10"/>
  <c r="F39" i="10"/>
  <c r="Q39" i="10"/>
  <c r="J39" i="10"/>
  <c r="AR39" i="10"/>
  <c r="I39" i="10"/>
  <c r="AK39" i="10"/>
  <c r="AD39" i="10"/>
  <c r="L39" i="10"/>
  <c r="G39" i="10"/>
  <c r="P39" i="10"/>
  <c r="V39" i="10"/>
  <c r="AQ39" i="10"/>
  <c r="AL39" i="10"/>
  <c r="R39" i="10"/>
  <c r="AC39" i="10"/>
  <c r="AT39" i="10"/>
  <c r="AS39" i="10"/>
  <c r="O39" i="10"/>
  <c r="AI39" i="10"/>
  <c r="Y39" i="10"/>
  <c r="M39" i="10"/>
  <c r="AU39" i="10"/>
  <c r="AJ39" i="10"/>
  <c r="X39" i="10"/>
  <c r="B39" i="10"/>
  <c r="T39" i="10"/>
  <c r="C39" i="10"/>
  <c r="D39" i="10"/>
  <c r="AM39" i="10"/>
  <c r="U39" i="10"/>
  <c r="AV39" i="10"/>
  <c r="AB39" i="10"/>
  <c r="K292" i="10"/>
  <c r="AO292" i="10"/>
  <c r="Z292" i="10"/>
  <c r="N292" i="10"/>
  <c r="AN292" i="10"/>
  <c r="AH292" i="10"/>
  <c r="Q292" i="10"/>
  <c r="AR292" i="10"/>
  <c r="AF292" i="10"/>
  <c r="AL292" i="10"/>
  <c r="I292" i="10"/>
  <c r="V292" i="10"/>
  <c r="L292" i="10"/>
  <c r="U292" i="10"/>
  <c r="AS292" i="10"/>
  <c r="O292" i="10"/>
  <c r="T292" i="10"/>
  <c r="J292" i="10"/>
  <c r="AI292" i="10"/>
  <c r="P292" i="10"/>
  <c r="F292" i="10"/>
  <c r="R292" i="10"/>
  <c r="M292" i="10"/>
  <c r="AQ292" i="10"/>
  <c r="AV292" i="10"/>
  <c r="B292" i="10"/>
  <c r="AC292" i="10"/>
  <c r="AU292" i="10"/>
  <c r="D292" i="10"/>
  <c r="AT292" i="10"/>
  <c r="AM292" i="10"/>
  <c r="E292" i="10"/>
  <c r="AJ292" i="10"/>
  <c r="AP292" i="10"/>
  <c r="G292" i="10"/>
  <c r="AD292" i="10"/>
  <c r="Y292" i="10"/>
  <c r="AE292" i="10"/>
  <c r="S292" i="10"/>
  <c r="AG292" i="10"/>
  <c r="AA292" i="10"/>
  <c r="AB292" i="10"/>
  <c r="X292" i="10"/>
  <c r="W292" i="10"/>
  <c r="AK292" i="10"/>
  <c r="C292" i="10"/>
  <c r="V285" i="10"/>
  <c r="M285" i="10"/>
  <c r="L285" i="10"/>
  <c r="J285" i="10"/>
  <c r="AF285" i="10"/>
  <c r="AL285" i="10"/>
  <c r="AH285" i="10"/>
  <c r="AK285" i="10"/>
  <c r="AN285" i="10"/>
  <c r="AG285" i="10"/>
  <c r="R285" i="10"/>
  <c r="U285" i="10"/>
  <c r="AU285" i="10"/>
  <c r="AR285" i="10"/>
  <c r="AA285" i="10"/>
  <c r="N285" i="10"/>
  <c r="O285" i="10"/>
  <c r="AB285" i="10"/>
  <c r="G285" i="10"/>
  <c r="AV285" i="10"/>
  <c r="AJ285" i="10"/>
  <c r="Q285" i="10"/>
  <c r="AI285" i="10"/>
  <c r="F285" i="10"/>
  <c r="B285" i="10"/>
  <c r="AT285" i="10"/>
  <c r="T285" i="10"/>
  <c r="P285" i="10"/>
  <c r="C285" i="10"/>
  <c r="Y285" i="10"/>
  <c r="Z285" i="10"/>
  <c r="W285" i="10"/>
  <c r="AD285" i="10"/>
  <c r="I285" i="10"/>
  <c r="AS285" i="10"/>
  <c r="AE285" i="10"/>
  <c r="AP285" i="10"/>
  <c r="AO285" i="10"/>
  <c r="AM285" i="10"/>
  <c r="S285" i="10"/>
  <c r="X285" i="10"/>
  <c r="E285" i="10"/>
  <c r="K285" i="10"/>
  <c r="AQ285" i="10"/>
  <c r="AC285" i="10"/>
  <c r="D285" i="10"/>
  <c r="X233" i="10"/>
  <c r="AA233" i="10"/>
  <c r="AN233" i="10"/>
  <c r="AK233" i="10"/>
  <c r="AL233" i="10"/>
  <c r="N233" i="10"/>
  <c r="AE233" i="10"/>
  <c r="L233" i="10"/>
  <c r="AF233" i="10"/>
  <c r="AM233" i="10"/>
  <c r="AJ233" i="10"/>
  <c r="AG233" i="10"/>
  <c r="AO233" i="10"/>
  <c r="AI233" i="10"/>
  <c r="M233" i="10"/>
  <c r="K233" i="10"/>
  <c r="W233" i="10"/>
  <c r="P233" i="10"/>
  <c r="C233" i="10"/>
  <c r="Q233" i="10"/>
  <c r="F233" i="10"/>
  <c r="AH233" i="10"/>
  <c r="U233" i="10"/>
  <c r="I233" i="10"/>
  <c r="AQ233" i="10"/>
  <c r="AD233" i="10"/>
  <c r="AB233" i="10"/>
  <c r="R233" i="10"/>
  <c r="AR233" i="10"/>
  <c r="V233" i="10"/>
  <c r="O233" i="10"/>
  <c r="AT233" i="10"/>
  <c r="G233" i="10"/>
  <c r="E233" i="10"/>
  <c r="AS233" i="10"/>
  <c r="S233" i="10"/>
  <c r="AV233" i="10"/>
  <c r="AC233" i="10"/>
  <c r="T233" i="10"/>
  <c r="B233" i="10"/>
  <c r="Z233" i="10"/>
  <c r="J233" i="10"/>
  <c r="Y233" i="10"/>
  <c r="D233" i="10"/>
  <c r="AP233" i="10"/>
  <c r="AU233" i="10"/>
  <c r="AC198" i="10"/>
  <c r="W198" i="10"/>
  <c r="AE198" i="10"/>
  <c r="AJ198" i="10"/>
  <c r="AM198" i="10"/>
  <c r="AA198" i="10"/>
  <c r="AK198" i="10"/>
  <c r="R198" i="10"/>
  <c r="E198" i="10"/>
  <c r="AD198" i="10"/>
  <c r="X198" i="10"/>
  <c r="Z198" i="10"/>
  <c r="AH198" i="10"/>
  <c r="AP198" i="10"/>
  <c r="AI198" i="10"/>
  <c r="Q198" i="10"/>
  <c r="AQ198" i="10"/>
  <c r="AT198" i="10"/>
  <c r="U198" i="10"/>
  <c r="AF198" i="10"/>
  <c r="G198" i="10"/>
  <c r="AN198" i="10"/>
  <c r="T198" i="10"/>
  <c r="AV198" i="10"/>
  <c r="J198" i="10"/>
  <c r="AB198" i="10"/>
  <c r="C198" i="10"/>
  <c r="AU198" i="10"/>
  <c r="N198" i="10"/>
  <c r="K198" i="10"/>
  <c r="M198" i="10"/>
  <c r="S198" i="10"/>
  <c r="O198" i="10"/>
  <c r="AO198" i="10"/>
  <c r="AL198" i="10"/>
  <c r="V198" i="10"/>
  <c r="P198" i="10"/>
  <c r="AS198" i="10"/>
  <c r="B198" i="10"/>
  <c r="L198" i="10"/>
  <c r="F198" i="10"/>
  <c r="Y198" i="10"/>
  <c r="AG198" i="10"/>
  <c r="I198" i="10"/>
  <c r="AR198" i="10"/>
  <c r="D198" i="10"/>
  <c r="AD164" i="10"/>
  <c r="N164" i="10"/>
  <c r="J164" i="10"/>
  <c r="K164" i="10"/>
  <c r="AJ164" i="10"/>
  <c r="AF164" i="10"/>
  <c r="V164" i="10"/>
  <c r="P164" i="10"/>
  <c r="AG164" i="10"/>
  <c r="AP164" i="10"/>
  <c r="AI164" i="10"/>
  <c r="F164" i="10"/>
  <c r="B164" i="10"/>
  <c r="AM164" i="10"/>
  <c r="W164" i="10"/>
  <c r="D164" i="10"/>
  <c r="AH164" i="10"/>
  <c r="AR164" i="10"/>
  <c r="AE164" i="10"/>
  <c r="M164" i="10"/>
  <c r="AO164" i="10"/>
  <c r="Y164" i="10"/>
  <c r="T164" i="10"/>
  <c r="G164" i="10"/>
  <c r="R164" i="10"/>
  <c r="I164" i="10"/>
  <c r="AU164" i="10"/>
  <c r="C164" i="10"/>
  <c r="AB164" i="10"/>
  <c r="Q164" i="10"/>
  <c r="X164" i="10"/>
  <c r="AC164" i="10"/>
  <c r="E164" i="10"/>
  <c r="U164" i="10"/>
  <c r="AT164" i="10"/>
  <c r="AS164" i="10"/>
  <c r="L164" i="10"/>
  <c r="Z164" i="10"/>
  <c r="S164" i="10"/>
  <c r="AQ164" i="10"/>
  <c r="AA164" i="10"/>
  <c r="AK164" i="10"/>
  <c r="AL164" i="10"/>
  <c r="O164" i="10"/>
  <c r="AN164" i="10"/>
  <c r="AV164" i="10"/>
  <c r="G287" i="10"/>
  <c r="W287" i="10"/>
  <c r="AB287" i="10"/>
  <c r="I287" i="10"/>
  <c r="R287" i="10"/>
  <c r="Y287" i="10"/>
  <c r="AA287" i="10"/>
  <c r="Q287" i="10"/>
  <c r="X287" i="10"/>
  <c r="U287" i="10"/>
  <c r="D287" i="10"/>
  <c r="AC287" i="10"/>
  <c r="S287" i="10"/>
  <c r="T287" i="10"/>
  <c r="AG287" i="10"/>
  <c r="M287" i="10"/>
  <c r="AD287" i="10"/>
  <c r="AL287" i="10"/>
  <c r="AM287" i="10"/>
  <c r="AU287" i="10"/>
  <c r="V287" i="10"/>
  <c r="AJ287" i="10"/>
  <c r="AN287" i="10"/>
  <c r="P287" i="10"/>
  <c r="Z287" i="10"/>
  <c r="AI287" i="10"/>
  <c r="N287" i="10"/>
  <c r="AE287" i="10"/>
  <c r="J287" i="10"/>
  <c r="AF287" i="10"/>
  <c r="AO287" i="10"/>
  <c r="AP287" i="10"/>
  <c r="K287" i="10"/>
  <c r="AK287" i="10"/>
  <c r="L287" i="10"/>
  <c r="AH287" i="10"/>
  <c r="AS287" i="10"/>
  <c r="AQ287" i="10"/>
  <c r="AT287" i="10"/>
  <c r="O287" i="10"/>
  <c r="B287" i="10"/>
  <c r="C287" i="10"/>
  <c r="E287" i="10"/>
  <c r="AV287" i="10"/>
  <c r="F287" i="10"/>
  <c r="AR287" i="10"/>
  <c r="U41" i="10"/>
  <c r="AU41" i="10"/>
  <c r="Y41" i="10"/>
  <c r="T41" i="10"/>
  <c r="Z41" i="10"/>
  <c r="O41" i="10"/>
  <c r="L41" i="10"/>
  <c r="AK41" i="10"/>
  <c r="M41" i="10"/>
  <c r="AI41" i="10"/>
  <c r="AO41" i="10"/>
  <c r="K41" i="10"/>
  <c r="AJ41" i="10"/>
  <c r="AN41" i="10"/>
  <c r="P41" i="10"/>
  <c r="AD41" i="10"/>
  <c r="AE41" i="10"/>
  <c r="F41" i="10"/>
  <c r="S41" i="10"/>
  <c r="J41" i="10"/>
  <c r="AP41" i="10"/>
  <c r="AF41" i="10"/>
  <c r="Q41" i="10"/>
  <c r="N41" i="10"/>
  <c r="AM41" i="10"/>
  <c r="V41" i="10"/>
  <c r="W41" i="10"/>
  <c r="R41" i="10"/>
  <c r="AC41" i="10"/>
  <c r="AG41" i="10"/>
  <c r="AL41" i="10"/>
  <c r="AH41" i="10"/>
  <c r="E41" i="10"/>
  <c r="AT41" i="10"/>
  <c r="AA41" i="10"/>
  <c r="AQ41" i="10"/>
  <c r="D41" i="10"/>
  <c r="AV41" i="10"/>
  <c r="AS41" i="10"/>
  <c r="B41" i="10"/>
  <c r="G41" i="10"/>
  <c r="I41" i="10"/>
  <c r="AR41" i="10"/>
  <c r="AB41" i="10"/>
  <c r="X41" i="10"/>
  <c r="C41" i="10"/>
  <c r="W222" i="10"/>
  <c r="Y222" i="10"/>
  <c r="Z222" i="10"/>
  <c r="AI222" i="10"/>
  <c r="L222" i="10"/>
  <c r="I222" i="10"/>
  <c r="AP222" i="10"/>
  <c r="AL222" i="10"/>
  <c r="AM222" i="10"/>
  <c r="AE222" i="10"/>
  <c r="O222" i="10"/>
  <c r="AK222" i="10"/>
  <c r="AN222" i="10"/>
  <c r="R222" i="10"/>
  <c r="AH222" i="10"/>
  <c r="M222" i="10"/>
  <c r="AA222" i="10"/>
  <c r="X222" i="10"/>
  <c r="J222" i="10"/>
  <c r="F222" i="10"/>
  <c r="V222" i="10"/>
  <c r="E222" i="10"/>
  <c r="AO222" i="10"/>
  <c r="AB222" i="10"/>
  <c r="K222" i="10"/>
  <c r="N222" i="10"/>
  <c r="AG222" i="10"/>
  <c r="AF222" i="10"/>
  <c r="AJ222" i="10"/>
  <c r="D222" i="10"/>
  <c r="P222" i="10"/>
  <c r="AV222" i="10"/>
  <c r="S222" i="10"/>
  <c r="AC222" i="10"/>
  <c r="AU222" i="10"/>
  <c r="AD222" i="10"/>
  <c r="C222" i="10"/>
  <c r="B222" i="10"/>
  <c r="T222" i="10"/>
  <c r="AR222" i="10"/>
  <c r="AT222" i="10"/>
  <c r="AS222" i="10"/>
  <c r="U222" i="10"/>
  <c r="G222" i="10"/>
  <c r="Q222" i="10"/>
  <c r="AQ222" i="10"/>
  <c r="AD176" i="10"/>
  <c r="V176" i="10"/>
  <c r="J176" i="10"/>
  <c r="K176" i="10"/>
  <c r="AL176" i="10"/>
  <c r="M176" i="10"/>
  <c r="N176" i="10"/>
  <c r="AO176" i="10"/>
  <c r="Q176" i="10"/>
  <c r="AN176" i="10"/>
  <c r="AF176" i="10"/>
  <c r="W176" i="10"/>
  <c r="AM176" i="10"/>
  <c r="AE176" i="10"/>
  <c r="AJ176" i="10"/>
  <c r="L176" i="10"/>
  <c r="AP176" i="10"/>
  <c r="AI176" i="10"/>
  <c r="O176" i="10"/>
  <c r="AK176" i="10"/>
  <c r="AB176" i="10"/>
  <c r="AC176" i="10"/>
  <c r="E176" i="10"/>
  <c r="U176" i="10"/>
  <c r="AH176" i="10"/>
  <c r="AG176" i="10"/>
  <c r="C176" i="10"/>
  <c r="X176" i="10"/>
  <c r="T176" i="10"/>
  <c r="I176" i="10"/>
  <c r="AR176" i="10"/>
  <c r="AA176" i="10"/>
  <c r="S176" i="10"/>
  <c r="AT176" i="10"/>
  <c r="AQ176" i="10"/>
  <c r="AU176" i="10"/>
  <c r="P176" i="10"/>
  <c r="F176" i="10"/>
  <c r="Z176" i="10"/>
  <c r="D176" i="10"/>
  <c r="R176" i="10"/>
  <c r="G176" i="10"/>
  <c r="Y176" i="10"/>
  <c r="AS176" i="10"/>
  <c r="B176" i="10"/>
  <c r="AV176" i="10"/>
  <c r="L206" i="10"/>
  <c r="N206" i="10"/>
  <c r="AN206" i="10"/>
  <c r="K206" i="10"/>
  <c r="AE206" i="10"/>
  <c r="AF206" i="10"/>
  <c r="AL206" i="10"/>
  <c r="AI206" i="10"/>
  <c r="AG206" i="10"/>
  <c r="Z206" i="10"/>
  <c r="AQ206" i="10"/>
  <c r="AS206" i="10"/>
  <c r="AH206" i="10"/>
  <c r="T206" i="10"/>
  <c r="S206" i="10"/>
  <c r="G206" i="10"/>
  <c r="E206" i="10"/>
  <c r="AU206" i="10"/>
  <c r="W206" i="10"/>
  <c r="AM206" i="10"/>
  <c r="AD206" i="10"/>
  <c r="I206" i="10"/>
  <c r="P206" i="10"/>
  <c r="AT206" i="10"/>
  <c r="J206" i="10"/>
  <c r="Q206" i="10"/>
  <c r="F206" i="10"/>
  <c r="B206" i="10"/>
  <c r="V206" i="10"/>
  <c r="AP206" i="10"/>
  <c r="X206" i="10"/>
  <c r="AJ206" i="10"/>
  <c r="AC206" i="10"/>
  <c r="O206" i="10"/>
  <c r="AA206" i="10"/>
  <c r="C206" i="10"/>
  <c r="AK206" i="10"/>
  <c r="M206" i="10"/>
  <c r="Y206" i="10"/>
  <c r="AB206" i="10"/>
  <c r="AO206" i="10"/>
  <c r="D206" i="10"/>
  <c r="AR206" i="10"/>
  <c r="AV206" i="10"/>
  <c r="U206" i="10"/>
  <c r="R206" i="10"/>
  <c r="AQ16" i="10"/>
  <c r="E16" i="10"/>
  <c r="U16" i="10"/>
  <c r="AN16" i="10"/>
  <c r="AB16" i="10"/>
  <c r="AF16" i="10"/>
  <c r="AK16" i="10"/>
  <c r="B16" i="10"/>
  <c r="AD16" i="10"/>
  <c r="X16" i="10"/>
  <c r="I16" i="10"/>
  <c r="AA16" i="10"/>
  <c r="M16" i="10"/>
  <c r="V16" i="10"/>
  <c r="AI16" i="10"/>
  <c r="AR16" i="10"/>
  <c r="W16" i="10"/>
  <c r="D16" i="10"/>
  <c r="S16" i="10"/>
  <c r="AM16" i="10"/>
  <c r="AU16" i="10"/>
  <c r="O16" i="10"/>
  <c r="AJ16" i="10"/>
  <c r="AO16" i="10"/>
  <c r="AC16" i="10"/>
  <c r="K16" i="10"/>
  <c r="AV16" i="10"/>
  <c r="Z16" i="10"/>
  <c r="T16" i="10"/>
  <c r="AG16" i="10"/>
  <c r="F16" i="10"/>
  <c r="C16" i="10"/>
  <c r="AE16" i="10"/>
  <c r="AP16" i="10"/>
  <c r="AH16" i="10"/>
  <c r="N16" i="10"/>
  <c r="AS16" i="10"/>
  <c r="Q16" i="10"/>
  <c r="L16" i="10"/>
  <c r="AL16" i="10"/>
  <c r="P16" i="10"/>
  <c r="R16" i="10"/>
  <c r="G16" i="10"/>
  <c r="Y16" i="10"/>
  <c r="AT16" i="10"/>
  <c r="J16" i="10"/>
  <c r="I270" i="10"/>
  <c r="Q270" i="10"/>
  <c r="G270" i="10"/>
  <c r="P270" i="10"/>
  <c r="F270" i="10"/>
  <c r="O270" i="10"/>
  <c r="S270" i="10"/>
  <c r="AD270" i="10"/>
  <c r="AH270" i="10"/>
  <c r="M270" i="10"/>
  <c r="AB270" i="10"/>
  <c r="AG270" i="10"/>
  <c r="L270" i="10"/>
  <c r="D270" i="10"/>
  <c r="R270" i="10"/>
  <c r="AA270" i="10"/>
  <c r="AF270" i="10"/>
  <c r="J270" i="10"/>
  <c r="U270" i="10"/>
  <c r="AL270" i="10"/>
  <c r="N270" i="10"/>
  <c r="AI270" i="10"/>
  <c r="W270" i="10"/>
  <c r="AM270" i="10"/>
  <c r="Z270" i="10"/>
  <c r="AE270" i="10"/>
  <c r="K270" i="10"/>
  <c r="AN270" i="10"/>
  <c r="AV270" i="10"/>
  <c r="AC270" i="10"/>
  <c r="AP270" i="10"/>
  <c r="T270" i="10"/>
  <c r="AO270" i="10"/>
  <c r="AK270" i="10"/>
  <c r="V270" i="10"/>
  <c r="AJ270" i="10"/>
  <c r="Y270" i="10"/>
  <c r="X270" i="10"/>
  <c r="AU270" i="10"/>
  <c r="B270" i="10"/>
  <c r="AR270" i="10"/>
  <c r="AQ270" i="10"/>
  <c r="AT270" i="10"/>
  <c r="C270" i="10"/>
  <c r="AS270" i="10"/>
  <c r="E270" i="10"/>
  <c r="AT133" i="10"/>
  <c r="D133" i="10"/>
  <c r="Q133" i="10"/>
  <c r="T133" i="10"/>
  <c r="AR133" i="10"/>
  <c r="S133" i="10"/>
  <c r="AA133" i="10"/>
  <c r="AU133" i="10"/>
  <c r="R133" i="10"/>
  <c r="Z133" i="10"/>
  <c r="E133" i="10"/>
  <c r="AQ133" i="10"/>
  <c r="AD133" i="10"/>
  <c r="AN133" i="10"/>
  <c r="AE133" i="10"/>
  <c r="AG133" i="10"/>
  <c r="M133" i="10"/>
  <c r="AF133" i="10"/>
  <c r="AL133" i="10"/>
  <c r="AS133" i="10"/>
  <c r="Y133" i="10"/>
  <c r="AO133" i="10"/>
  <c r="L133" i="10"/>
  <c r="AK133" i="10"/>
  <c r="J133" i="10"/>
  <c r="C133" i="10"/>
  <c r="AH133" i="10"/>
  <c r="K133" i="10"/>
  <c r="AM133" i="10"/>
  <c r="I133" i="10"/>
  <c r="N133" i="10"/>
  <c r="AP133" i="10"/>
  <c r="G133" i="10"/>
  <c r="AJ133" i="10"/>
  <c r="AI133" i="10"/>
  <c r="O133" i="10"/>
  <c r="B133" i="10"/>
  <c r="X133" i="10"/>
  <c r="V133" i="10"/>
  <c r="AB133" i="10"/>
  <c r="AV133" i="10"/>
  <c r="P133" i="10"/>
  <c r="F133" i="10"/>
  <c r="W133" i="10"/>
  <c r="U133" i="10"/>
  <c r="AC133" i="10"/>
  <c r="F145" i="10"/>
  <c r="AD145" i="10"/>
  <c r="G145" i="10"/>
  <c r="AC145" i="10"/>
  <c r="AS145" i="10"/>
  <c r="E145" i="10"/>
  <c r="Y145" i="10"/>
  <c r="V145" i="10"/>
  <c r="W145" i="10"/>
  <c r="X145" i="10"/>
  <c r="AG145" i="10"/>
  <c r="AN145" i="10"/>
  <c r="AI145" i="10"/>
  <c r="Q145" i="10"/>
  <c r="AA145" i="10"/>
  <c r="AJ145" i="10"/>
  <c r="AM145" i="10"/>
  <c r="S145" i="10"/>
  <c r="Z145" i="10"/>
  <c r="AF145" i="10"/>
  <c r="AE145" i="10"/>
  <c r="AB145" i="10"/>
  <c r="AP145" i="10"/>
  <c r="J145" i="10"/>
  <c r="K145" i="10"/>
  <c r="AO145" i="10"/>
  <c r="U145" i="10"/>
  <c r="AL145" i="10"/>
  <c r="AH145" i="10"/>
  <c r="T145" i="10"/>
  <c r="AK145" i="10"/>
  <c r="N145" i="10"/>
  <c r="M145" i="10"/>
  <c r="L145" i="10"/>
  <c r="I145" i="10"/>
  <c r="O145" i="10"/>
  <c r="AT145" i="10"/>
  <c r="AU145" i="10"/>
  <c r="P145" i="10"/>
  <c r="AR145" i="10"/>
  <c r="R145" i="10"/>
  <c r="AV145" i="10"/>
  <c r="D145" i="10"/>
  <c r="AQ145" i="10"/>
  <c r="C145" i="10"/>
  <c r="B145" i="10"/>
  <c r="C26" i="10"/>
  <c r="S26" i="10"/>
  <c r="F26" i="10"/>
  <c r="AQ26" i="10"/>
  <c r="AL26" i="10"/>
  <c r="Z26" i="10"/>
  <c r="AS26" i="10"/>
  <c r="AE26" i="10"/>
  <c r="X26" i="10"/>
  <c r="AR26" i="10"/>
  <c r="U26" i="10"/>
  <c r="V26" i="10"/>
  <c r="R26" i="10"/>
  <c r="AK26" i="10"/>
  <c r="N26" i="10"/>
  <c r="O26" i="10"/>
  <c r="J26" i="10"/>
  <c r="L26" i="10"/>
  <c r="P26" i="10"/>
  <c r="Y26" i="10"/>
  <c r="E26" i="10"/>
  <c r="I26" i="10"/>
  <c r="K26" i="10"/>
  <c r="T26" i="10"/>
  <c r="W26" i="10"/>
  <c r="AA26" i="10"/>
  <c r="M26" i="10"/>
  <c r="AG26" i="10"/>
  <c r="D26" i="10"/>
  <c r="AI26" i="10"/>
  <c r="B26" i="10"/>
  <c r="AF26" i="10"/>
  <c r="AJ26" i="10"/>
  <c r="AV26" i="10"/>
  <c r="AC26" i="10"/>
  <c r="AN26" i="10"/>
  <c r="Q26" i="10"/>
  <c r="AM26" i="10"/>
  <c r="G26" i="10"/>
  <c r="AT26" i="10"/>
  <c r="AD26" i="10"/>
  <c r="AB26" i="10"/>
  <c r="AH26" i="10"/>
  <c r="AP26" i="10"/>
  <c r="AO26" i="10"/>
  <c r="AU26" i="10"/>
  <c r="AB230" i="10"/>
  <c r="AD230" i="10"/>
  <c r="Z230" i="10"/>
  <c r="AA230" i="10"/>
  <c r="X230" i="10"/>
  <c r="Y230" i="10"/>
  <c r="T230" i="10"/>
  <c r="S230" i="10"/>
  <c r="AC230" i="10"/>
  <c r="AH230" i="10"/>
  <c r="K230" i="10"/>
  <c r="P230" i="10"/>
  <c r="V230" i="10"/>
  <c r="AE230" i="10"/>
  <c r="AL230" i="10"/>
  <c r="U230" i="10"/>
  <c r="AM230" i="10"/>
  <c r="N230" i="10"/>
  <c r="Q230" i="10"/>
  <c r="W230" i="10"/>
  <c r="AN230" i="10"/>
  <c r="J230" i="10"/>
  <c r="I230" i="10"/>
  <c r="AF230" i="10"/>
  <c r="AJ230" i="10"/>
  <c r="AI230" i="10"/>
  <c r="L230" i="10"/>
  <c r="AK230" i="10"/>
  <c r="E230" i="10"/>
  <c r="M230" i="10"/>
  <c r="F230" i="10"/>
  <c r="AG230" i="10"/>
  <c r="AP230" i="10"/>
  <c r="AO230" i="10"/>
  <c r="O230" i="10"/>
  <c r="AT230" i="10"/>
  <c r="R230" i="10"/>
  <c r="AV230" i="10"/>
  <c r="D230" i="10"/>
  <c r="AU230" i="10"/>
  <c r="G230" i="10"/>
  <c r="AS230" i="10"/>
  <c r="AQ230" i="10"/>
  <c r="C230" i="10"/>
  <c r="B230" i="10"/>
  <c r="AR230" i="10"/>
  <c r="AV28" i="10"/>
  <c r="Z28" i="10"/>
  <c r="AE28" i="10"/>
  <c r="W28" i="10"/>
  <c r="F28" i="10"/>
  <c r="R28" i="10"/>
  <c r="X28" i="10"/>
  <c r="J28" i="10"/>
  <c r="L28" i="10"/>
  <c r="D28" i="10"/>
  <c r="AP28" i="10"/>
  <c r="N28" i="10"/>
  <c r="AS28" i="10"/>
  <c r="Q28" i="10"/>
  <c r="U28" i="10"/>
  <c r="AR28" i="10"/>
  <c r="AH28" i="10"/>
  <c r="B28" i="10"/>
  <c r="AJ28" i="10"/>
  <c r="C28" i="10"/>
  <c r="K28" i="10"/>
  <c r="S28" i="10"/>
  <c r="AG28" i="10"/>
  <c r="Y28" i="10"/>
  <c r="O28" i="10"/>
  <c r="AA28" i="10"/>
  <c r="AD28" i="10"/>
  <c r="V28" i="10"/>
  <c r="AC28" i="10"/>
  <c r="G28" i="10"/>
  <c r="M28" i="10"/>
  <c r="AU28" i="10"/>
  <c r="AK28" i="10"/>
  <c r="E28" i="10"/>
  <c r="AT28" i="10"/>
  <c r="AM28" i="10"/>
  <c r="AI28" i="10"/>
  <c r="I28" i="10"/>
  <c r="AL28" i="10"/>
  <c r="P28" i="10"/>
  <c r="AB28" i="10"/>
  <c r="T28" i="10"/>
  <c r="AF28" i="10"/>
  <c r="AQ28" i="10"/>
  <c r="AO28" i="10"/>
  <c r="AN28" i="10"/>
  <c r="C10" i="10"/>
  <c r="F10" i="10"/>
  <c r="S10" i="10"/>
  <c r="V10" i="10"/>
  <c r="G10" i="10"/>
  <c r="X10" i="10"/>
  <c r="AI10" i="10"/>
  <c r="U10" i="10"/>
  <c r="B10" i="10"/>
  <c r="AR10" i="10"/>
  <c r="AC10" i="10"/>
  <c r="AD10" i="10"/>
  <c r="Z10" i="10"/>
  <c r="AE10" i="10"/>
  <c r="W10" i="10"/>
  <c r="L10" i="10"/>
  <c r="AM10" i="10"/>
  <c r="O10" i="10"/>
  <c r="I10" i="10"/>
  <c r="Y10" i="10"/>
  <c r="AH10" i="10"/>
  <c r="AU10" i="10"/>
  <c r="R10" i="10"/>
  <c r="AF10" i="10"/>
  <c r="AL10" i="10"/>
  <c r="N10" i="10"/>
  <c r="K10" i="10"/>
  <c r="D10" i="10"/>
  <c r="AK10" i="10"/>
  <c r="AJ10" i="10"/>
  <c r="AT10" i="10"/>
  <c r="AS10" i="10"/>
  <c r="Q10" i="10"/>
  <c r="AP10" i="10"/>
  <c r="E10" i="10"/>
  <c r="T10" i="10"/>
  <c r="AG10" i="10"/>
  <c r="AO10" i="10"/>
  <c r="M10" i="10"/>
  <c r="AV10" i="10"/>
  <c r="AQ10" i="10"/>
  <c r="P10" i="10"/>
  <c r="J10" i="10"/>
  <c r="AN10" i="10"/>
  <c r="AB10" i="10"/>
  <c r="AA10" i="10"/>
  <c r="U202" i="10"/>
  <c r="T202" i="10"/>
  <c r="AC202" i="10"/>
  <c r="AU202" i="10"/>
  <c r="I202" i="10"/>
  <c r="V202" i="10"/>
  <c r="AQ202" i="10"/>
  <c r="AH202" i="10"/>
  <c r="Z202" i="10"/>
  <c r="R202" i="10"/>
  <c r="AT202" i="10"/>
  <c r="G202" i="10"/>
  <c r="AS202" i="10"/>
  <c r="L202" i="10"/>
  <c r="AP202" i="10"/>
  <c r="AG202" i="10"/>
  <c r="AA202" i="10"/>
  <c r="Y202" i="10"/>
  <c r="K202" i="10"/>
  <c r="N202" i="10"/>
  <c r="AV202" i="10"/>
  <c r="S202" i="10"/>
  <c r="P202" i="10"/>
  <c r="Q202" i="10"/>
  <c r="B202" i="10"/>
  <c r="AN202" i="10"/>
  <c r="W202" i="10"/>
  <c r="C202" i="10"/>
  <c r="J202" i="10"/>
  <c r="AB202" i="10"/>
  <c r="AM202" i="10"/>
  <c r="X202" i="10"/>
  <c r="AO202" i="10"/>
  <c r="M202" i="10"/>
  <c r="AD202" i="10"/>
  <c r="AR202" i="10"/>
  <c r="E202" i="10"/>
  <c r="AJ202" i="10"/>
  <c r="AI202" i="10"/>
  <c r="AE202" i="10"/>
  <c r="AK202" i="10"/>
  <c r="D202" i="10"/>
  <c r="F202" i="10"/>
  <c r="AL202" i="10"/>
  <c r="O202" i="10"/>
  <c r="AF202" i="10"/>
  <c r="AE93" i="10"/>
  <c r="AG93" i="10"/>
  <c r="U93" i="10"/>
  <c r="O93" i="10"/>
  <c r="I93" i="10"/>
  <c r="G93" i="10"/>
  <c r="AO93" i="10"/>
  <c r="Y93" i="10"/>
  <c r="B93" i="10"/>
  <c r="R93" i="10"/>
  <c r="AB93" i="10"/>
  <c r="C93" i="10"/>
  <c r="L93" i="10"/>
  <c r="AJ93" i="10"/>
  <c r="T93" i="10"/>
  <c r="J93" i="10"/>
  <c r="Q93" i="10"/>
  <c r="AR93" i="10"/>
  <c r="AH93" i="10"/>
  <c r="AF93" i="10"/>
  <c r="V93" i="10"/>
  <c r="AT93" i="10"/>
  <c r="AK93" i="10"/>
  <c r="AC93" i="10"/>
  <c r="AP93" i="10"/>
  <c r="AM93" i="10"/>
  <c r="X93" i="10"/>
  <c r="AL93" i="10"/>
  <c r="W93" i="10"/>
  <c r="E93" i="10"/>
  <c r="AS93" i="10"/>
  <c r="AV93" i="10"/>
  <c r="AU93" i="10"/>
  <c r="P93" i="10"/>
  <c r="K93" i="10"/>
  <c r="M93" i="10"/>
  <c r="AD93" i="10"/>
  <c r="Z93" i="10"/>
  <c r="S93" i="10"/>
  <c r="AQ93" i="10"/>
  <c r="N93" i="10"/>
  <c r="AN93" i="10"/>
  <c r="AI93" i="10"/>
  <c r="AA93" i="10"/>
  <c r="D93" i="10"/>
  <c r="F93" i="10"/>
  <c r="AB262" i="10"/>
  <c r="AH262" i="10"/>
  <c r="M262" i="10"/>
  <c r="AL262" i="10"/>
  <c r="AI262" i="10"/>
  <c r="AN262" i="10"/>
  <c r="AJ262" i="10"/>
  <c r="AK262" i="10"/>
  <c r="AM262" i="10"/>
  <c r="AG262" i="10"/>
  <c r="T262" i="10"/>
  <c r="G262" i="10"/>
  <c r="S262" i="10"/>
  <c r="AU262" i="10"/>
  <c r="R262" i="10"/>
  <c r="AR262" i="10"/>
  <c r="AE262" i="10"/>
  <c r="V262" i="10"/>
  <c r="F262" i="10"/>
  <c r="AD262" i="10"/>
  <c r="D262" i="10"/>
  <c r="AQ262" i="10"/>
  <c r="C262" i="10"/>
  <c r="AO262" i="10"/>
  <c r="L262" i="10"/>
  <c r="O262" i="10"/>
  <c r="Y262" i="10"/>
  <c r="P262" i="10"/>
  <c r="Z262" i="10"/>
  <c r="E262" i="10"/>
  <c r="J262" i="10"/>
  <c r="W262" i="10"/>
  <c r="N262" i="10"/>
  <c r="AF262" i="10"/>
  <c r="U262" i="10"/>
  <c r="AT262" i="10"/>
  <c r="B262" i="10"/>
  <c r="K262" i="10"/>
  <c r="AA262" i="10"/>
  <c r="AV262" i="10"/>
  <c r="I262" i="10"/>
  <c r="AP262" i="10"/>
  <c r="X262" i="10"/>
  <c r="AS262" i="10"/>
  <c r="Q262" i="10"/>
  <c r="AC262" i="10"/>
  <c r="T52" i="10"/>
  <c r="Y52" i="10"/>
  <c r="V52" i="10"/>
  <c r="AC52" i="10"/>
  <c r="O52" i="10"/>
  <c r="R52" i="10"/>
  <c r="AI52" i="10"/>
  <c r="AL52" i="10"/>
  <c r="N52" i="10"/>
  <c r="AP52" i="10"/>
  <c r="K52" i="10"/>
  <c r="AA52" i="10"/>
  <c r="AK52" i="10"/>
  <c r="AJ52" i="10"/>
  <c r="D52" i="10"/>
  <c r="AG52" i="10"/>
  <c r="AO52" i="10"/>
  <c r="AD52" i="10"/>
  <c r="AH52" i="10"/>
  <c r="AM52" i="10"/>
  <c r="AN52" i="10"/>
  <c r="AE52" i="10"/>
  <c r="J52" i="10"/>
  <c r="W52" i="10"/>
  <c r="L52" i="10"/>
  <c r="M52" i="10"/>
  <c r="AF52" i="10"/>
  <c r="U52" i="10"/>
  <c r="X52" i="10"/>
  <c r="AV52" i="10"/>
  <c r="S52" i="10"/>
  <c r="F52" i="10"/>
  <c r="I52" i="10"/>
  <c r="C52" i="10"/>
  <c r="G52" i="10"/>
  <c r="AT52" i="10"/>
  <c r="Q52" i="10"/>
  <c r="B52" i="10"/>
  <c r="AB52" i="10"/>
  <c r="E52" i="10"/>
  <c r="P52" i="10"/>
  <c r="AS52" i="10"/>
  <c r="Z52" i="10"/>
  <c r="AU52" i="10"/>
  <c r="AR52" i="10"/>
  <c r="AQ52" i="10"/>
  <c r="AF38" i="10"/>
  <c r="AE38" i="10"/>
  <c r="AM38" i="10"/>
  <c r="K38" i="10"/>
  <c r="AJ38" i="10"/>
  <c r="AL38" i="10"/>
  <c r="M38" i="10"/>
  <c r="N38" i="10"/>
  <c r="AN38" i="10"/>
  <c r="AH38" i="10"/>
  <c r="AO38" i="10"/>
  <c r="AP38" i="10"/>
  <c r="J38" i="10"/>
  <c r="L38" i="10"/>
  <c r="V38" i="10"/>
  <c r="I38" i="10"/>
  <c r="W38" i="10"/>
  <c r="AT38" i="10"/>
  <c r="AD38" i="10"/>
  <c r="E38" i="10"/>
  <c r="P38" i="10"/>
  <c r="F38" i="10"/>
  <c r="Z38" i="10"/>
  <c r="R38" i="10"/>
  <c r="X38" i="10"/>
  <c r="AC38" i="10"/>
  <c r="AA38" i="10"/>
  <c r="AS38" i="10"/>
  <c r="AR38" i="10"/>
  <c r="U38" i="10"/>
  <c r="O38" i="10"/>
  <c r="AB38" i="10"/>
  <c r="C38" i="10"/>
  <c r="Y38" i="10"/>
  <c r="AV38" i="10"/>
  <c r="B38" i="10"/>
  <c r="S38" i="10"/>
  <c r="Q38" i="10"/>
  <c r="AU38" i="10"/>
  <c r="AQ38" i="10"/>
  <c r="AK38" i="10"/>
  <c r="AG38" i="10"/>
  <c r="T38" i="10"/>
  <c r="D38" i="10"/>
  <c r="AI38" i="10"/>
  <c r="G38" i="10"/>
  <c r="AO46" i="10"/>
  <c r="U46" i="10"/>
  <c r="AG46" i="10"/>
  <c r="AF46" i="10"/>
  <c r="AJ46" i="10"/>
  <c r="AH46" i="10"/>
  <c r="AM46" i="10"/>
  <c r="AN46" i="10"/>
  <c r="L46" i="10"/>
  <c r="AK46" i="10"/>
  <c r="AE46" i="10"/>
  <c r="N46" i="10"/>
  <c r="M46" i="10"/>
  <c r="AP46" i="10"/>
  <c r="J46" i="10"/>
  <c r="Y46" i="10"/>
  <c r="E46" i="10"/>
  <c r="I46" i="10"/>
  <c r="F46" i="10"/>
  <c r="W46" i="10"/>
  <c r="AD46" i="10"/>
  <c r="AC46" i="10"/>
  <c r="G46" i="10"/>
  <c r="Q46" i="10"/>
  <c r="K46" i="10"/>
  <c r="X46" i="10"/>
  <c r="D46" i="10"/>
  <c r="AA46" i="10"/>
  <c r="R46" i="10"/>
  <c r="AV46" i="10"/>
  <c r="AT46" i="10"/>
  <c r="AI46" i="10"/>
  <c r="T46" i="10"/>
  <c r="P46" i="10"/>
  <c r="AQ46" i="10"/>
  <c r="AR46" i="10"/>
  <c r="AL46" i="10"/>
  <c r="Z46" i="10"/>
  <c r="B46" i="10"/>
  <c r="O46" i="10"/>
  <c r="AB46" i="10"/>
  <c r="AU46" i="10"/>
  <c r="S46" i="10"/>
  <c r="C46" i="10"/>
  <c r="V46" i="10"/>
  <c r="AS46" i="10"/>
  <c r="AL310" i="10"/>
  <c r="Y310" i="10"/>
  <c r="X310" i="10"/>
  <c r="G310" i="10"/>
  <c r="J310" i="10"/>
  <c r="AO310" i="10"/>
  <c r="AD310" i="10"/>
  <c r="AG310" i="10"/>
  <c r="V310" i="10"/>
  <c r="AU310" i="10"/>
  <c r="Q310" i="10"/>
  <c r="I310" i="10"/>
  <c r="K310" i="10"/>
  <c r="AB310" i="10"/>
  <c r="R310" i="10"/>
  <c r="AK310" i="10"/>
  <c r="T310" i="10"/>
  <c r="Z310" i="10"/>
  <c r="AQ310" i="10"/>
  <c r="P310" i="10"/>
  <c r="AS310" i="10"/>
  <c r="U310" i="10"/>
  <c r="E310" i="10"/>
  <c r="B310" i="10"/>
  <c r="N310" i="10"/>
  <c r="L310" i="10"/>
  <c r="AM310" i="10"/>
  <c r="AR310" i="10"/>
  <c r="AF310" i="10"/>
  <c r="AH310" i="10"/>
  <c r="AV310" i="10"/>
  <c r="AT310" i="10"/>
  <c r="S310" i="10"/>
  <c r="AC310" i="10"/>
  <c r="AA310" i="10"/>
  <c r="W310" i="10"/>
  <c r="O310" i="10"/>
  <c r="AE310" i="10"/>
  <c r="D310" i="10"/>
  <c r="F310" i="10"/>
  <c r="AN310" i="10"/>
  <c r="M310" i="10"/>
  <c r="AJ310" i="10"/>
  <c r="C310" i="10"/>
  <c r="AP310" i="10"/>
  <c r="AI310" i="10"/>
  <c r="K118" i="10"/>
  <c r="AN118" i="10"/>
  <c r="AP118" i="10"/>
  <c r="J118" i="10"/>
  <c r="G118" i="10"/>
  <c r="R118" i="10"/>
  <c r="AA118" i="10"/>
  <c r="D118" i="10"/>
  <c r="AO118" i="10"/>
  <c r="E118" i="10"/>
  <c r="P118" i="10"/>
  <c r="T118" i="10"/>
  <c r="F118" i="10"/>
  <c r="AH118" i="10"/>
  <c r="Z118" i="10"/>
  <c r="S118" i="10"/>
  <c r="W118" i="10"/>
  <c r="C118" i="10"/>
  <c r="AK118" i="10"/>
  <c r="AU118" i="10"/>
  <c r="O118" i="10"/>
  <c r="Q118" i="10"/>
  <c r="AS118" i="10"/>
  <c r="M118" i="10"/>
  <c r="AB118" i="10"/>
  <c r="Y118" i="10"/>
  <c r="AR118" i="10"/>
  <c r="AE118" i="10"/>
  <c r="B118" i="10"/>
  <c r="AM118" i="10"/>
  <c r="X118" i="10"/>
  <c r="AJ118" i="10"/>
  <c r="AI118" i="10"/>
  <c r="AQ118" i="10"/>
  <c r="AV118" i="10"/>
  <c r="AD118" i="10"/>
  <c r="AC118" i="10"/>
  <c r="U118" i="10"/>
  <c r="AF118" i="10"/>
  <c r="I118" i="10"/>
  <c r="L118" i="10"/>
  <c r="AT118" i="10"/>
  <c r="N118" i="10"/>
  <c r="V118" i="10"/>
  <c r="AL118" i="10"/>
  <c r="AG118" i="10"/>
  <c r="AF97" i="10"/>
  <c r="N97" i="10"/>
  <c r="AH97" i="10"/>
  <c r="AE97" i="10"/>
  <c r="L97" i="10"/>
  <c r="AO97" i="10"/>
  <c r="AM97" i="10"/>
  <c r="J97" i="10"/>
  <c r="M97" i="10"/>
  <c r="AL97" i="10"/>
  <c r="AA97" i="10"/>
  <c r="AB97" i="10"/>
  <c r="I97" i="10"/>
  <c r="G97" i="10"/>
  <c r="AV97" i="10"/>
  <c r="AP97" i="10"/>
  <c r="F97" i="10"/>
  <c r="W97" i="10"/>
  <c r="E97" i="10"/>
  <c r="AI97" i="10"/>
  <c r="P97" i="10"/>
  <c r="Q97" i="10"/>
  <c r="AR97" i="10"/>
  <c r="C97" i="10"/>
  <c r="AJ97" i="10"/>
  <c r="R97" i="10"/>
  <c r="Z97" i="10"/>
  <c r="D97" i="10"/>
  <c r="B97" i="10"/>
  <c r="Y97" i="10"/>
  <c r="AG97" i="10"/>
  <c r="U97" i="10"/>
  <c r="AC97" i="10"/>
  <c r="X97" i="10"/>
  <c r="O97" i="10"/>
  <c r="K97" i="10"/>
  <c r="AD97" i="10"/>
  <c r="T97" i="10"/>
  <c r="AT97" i="10"/>
  <c r="V97" i="10"/>
  <c r="AK97" i="10"/>
  <c r="AU97" i="10"/>
  <c r="AN97" i="10"/>
  <c r="AQ97" i="10"/>
  <c r="S97" i="10"/>
  <c r="AS97" i="10"/>
  <c r="AA72" i="10"/>
  <c r="AF72" i="10"/>
  <c r="AK72" i="10"/>
  <c r="V72" i="10"/>
  <c r="AM72" i="10"/>
  <c r="L72" i="10"/>
  <c r="Y72" i="10"/>
  <c r="AI72" i="10"/>
  <c r="AL72" i="10"/>
  <c r="AE72" i="10"/>
  <c r="M72" i="10"/>
  <c r="AN72" i="10"/>
  <c r="J72" i="10"/>
  <c r="AP72" i="10"/>
  <c r="N72" i="10"/>
  <c r="AG72" i="10"/>
  <c r="P72" i="10"/>
  <c r="AT72" i="10"/>
  <c r="S72" i="10"/>
  <c r="AD72" i="10"/>
  <c r="AC72" i="10"/>
  <c r="R72" i="10"/>
  <c r="Q72" i="10"/>
  <c r="D72" i="10"/>
  <c r="AQ72" i="10"/>
  <c r="Z72" i="10"/>
  <c r="X72" i="10"/>
  <c r="C72" i="10"/>
  <c r="W72" i="10"/>
  <c r="AR72" i="10"/>
  <c r="B72" i="10"/>
  <c r="AU72" i="10"/>
  <c r="AV72" i="10"/>
  <c r="AS72" i="10"/>
  <c r="K72" i="10"/>
  <c r="U72" i="10"/>
  <c r="AJ72" i="10"/>
  <c r="I72" i="10"/>
  <c r="AB72" i="10"/>
  <c r="AH72" i="10"/>
  <c r="G72" i="10"/>
  <c r="E72" i="10"/>
  <c r="F72" i="10"/>
  <c r="O72" i="10"/>
  <c r="AO72" i="10"/>
  <c r="T72" i="10"/>
  <c r="AT319" i="10"/>
  <c r="AC319" i="10"/>
  <c r="AQ319" i="10"/>
  <c r="AN319" i="10"/>
  <c r="AI319" i="10"/>
  <c r="F319" i="10"/>
  <c r="AL319" i="10"/>
  <c r="U319" i="10"/>
  <c r="AG319" i="10"/>
  <c r="G319" i="10"/>
  <c r="C319" i="10"/>
  <c r="Y319" i="10"/>
  <c r="AD319" i="10"/>
  <c r="M319" i="10"/>
  <c r="W319" i="10"/>
  <c r="AO319" i="10"/>
  <c r="AA319" i="10"/>
  <c r="AV319" i="10"/>
  <c r="AK319" i="10"/>
  <c r="L319" i="10"/>
  <c r="J319" i="10"/>
  <c r="R319" i="10"/>
  <c r="O319" i="10"/>
  <c r="AR319" i="10"/>
  <c r="S319" i="10"/>
  <c r="AM319" i="10"/>
  <c r="B319" i="10"/>
  <c r="AF319" i="10"/>
  <c r="AH319" i="10"/>
  <c r="I319" i="10"/>
  <c r="AJ319" i="10"/>
  <c r="V319" i="10"/>
  <c r="AP319" i="10"/>
  <c r="Q319" i="10"/>
  <c r="X319" i="10"/>
  <c r="AB319" i="10"/>
  <c r="K319" i="10"/>
  <c r="N319" i="10"/>
  <c r="AS319" i="10"/>
  <c r="T319" i="10"/>
  <c r="P319" i="10"/>
  <c r="D319" i="10"/>
  <c r="AE319" i="10"/>
  <c r="AU319" i="10"/>
  <c r="Z319" i="10"/>
  <c r="E319" i="10"/>
  <c r="AU337" i="10"/>
  <c r="D337" i="10"/>
  <c r="Z337" i="10"/>
  <c r="AL337" i="10"/>
  <c r="AJ337" i="10"/>
  <c r="AO337" i="10"/>
  <c r="AM337" i="10"/>
  <c r="AR337" i="10"/>
  <c r="J337" i="10"/>
  <c r="AD337" i="10"/>
  <c r="T337" i="10"/>
  <c r="Y337" i="10"/>
  <c r="AE337" i="10"/>
  <c r="AB337" i="10"/>
  <c r="AG337" i="10"/>
  <c r="V337" i="10"/>
  <c r="C337" i="10"/>
  <c r="I337" i="10"/>
  <c r="U337" i="10"/>
  <c r="AP337" i="10"/>
  <c r="AT337" i="10"/>
  <c r="M337" i="10"/>
  <c r="R337" i="10"/>
  <c r="O337" i="10"/>
  <c r="AN337" i="10"/>
  <c r="AA337" i="10"/>
  <c r="L337" i="10"/>
  <c r="AI337" i="10"/>
  <c r="G337" i="10"/>
  <c r="F337" i="10"/>
  <c r="AF337" i="10"/>
  <c r="K337" i="10"/>
  <c r="AV337" i="10"/>
  <c r="X337" i="10"/>
  <c r="S337" i="10"/>
  <c r="AK337" i="10"/>
  <c r="P337" i="10"/>
  <c r="AH337" i="10"/>
  <c r="N337" i="10"/>
  <c r="E337" i="10"/>
  <c r="B337" i="10"/>
  <c r="AC337" i="10"/>
  <c r="W337" i="10"/>
  <c r="Q337" i="10"/>
  <c r="AQ337" i="10"/>
  <c r="AS337" i="10"/>
  <c r="C31" i="10"/>
  <c r="D31" i="10"/>
  <c r="V31" i="10"/>
  <c r="AI31" i="10"/>
  <c r="AE31" i="10"/>
  <c r="AC31" i="10"/>
  <c r="B31" i="10"/>
  <c r="S31" i="10"/>
  <c r="J31" i="10"/>
  <c r="AT31" i="10"/>
  <c r="X31" i="10"/>
  <c r="U31" i="10"/>
  <c r="AG31" i="10"/>
  <c r="AK31" i="10"/>
  <c r="AH31" i="10"/>
  <c r="AR31" i="10"/>
  <c r="N31" i="10"/>
  <c r="I31" i="10"/>
  <c r="G31" i="10"/>
  <c r="R31" i="10"/>
  <c r="AB31" i="10"/>
  <c r="E31" i="10"/>
  <c r="K31" i="10"/>
  <c r="L31" i="10"/>
  <c r="AL31" i="10"/>
  <c r="AS31" i="10"/>
  <c r="AF31" i="10"/>
  <c r="AO31" i="10"/>
  <c r="AM31" i="10"/>
  <c r="Y31" i="10"/>
  <c r="AV31" i="10"/>
  <c r="AD31" i="10"/>
  <c r="O31" i="10"/>
  <c r="F31" i="10"/>
  <c r="Z31" i="10"/>
  <c r="AA31" i="10"/>
  <c r="P31" i="10"/>
  <c r="AJ31" i="10"/>
  <c r="Q31" i="10"/>
  <c r="AQ31" i="10"/>
  <c r="W31" i="10"/>
  <c r="AN31" i="10"/>
  <c r="T31" i="10"/>
  <c r="AP31" i="10"/>
  <c r="AU31" i="10"/>
  <c r="M31" i="10"/>
  <c r="AR25" i="10"/>
  <c r="AH25" i="10"/>
  <c r="S25" i="10"/>
  <c r="AN25" i="10"/>
  <c r="T25" i="10"/>
  <c r="O25" i="10"/>
  <c r="Y25" i="10"/>
  <c r="AU25" i="10"/>
  <c r="AA25" i="10"/>
  <c r="I25" i="10"/>
  <c r="AS25" i="10"/>
  <c r="AC25" i="10"/>
  <c r="AM25" i="10"/>
  <c r="AD25" i="10"/>
  <c r="AV25" i="10"/>
  <c r="R25" i="10"/>
  <c r="P25" i="10"/>
  <c r="Z25" i="10"/>
  <c r="AT25" i="10"/>
  <c r="B25" i="10"/>
  <c r="E25" i="10"/>
  <c r="AG25" i="10"/>
  <c r="AP25" i="10"/>
  <c r="K25" i="10"/>
  <c r="G25" i="10"/>
  <c r="U25" i="10"/>
  <c r="AO25" i="10"/>
  <c r="AJ25" i="10"/>
  <c r="AF25" i="10"/>
  <c r="M25" i="10"/>
  <c r="D25" i="10"/>
  <c r="W25" i="10"/>
  <c r="AQ25" i="10"/>
  <c r="AI25" i="10"/>
  <c r="J25" i="10"/>
  <c r="AK25" i="10"/>
  <c r="C25" i="10"/>
  <c r="AL25" i="10"/>
  <c r="F25" i="10"/>
  <c r="N25" i="10"/>
  <c r="AE25" i="10"/>
  <c r="L25" i="10"/>
  <c r="Q25" i="10"/>
  <c r="AB25" i="10"/>
  <c r="X25" i="10"/>
  <c r="V25" i="10"/>
  <c r="AD190" i="10"/>
  <c r="U190" i="10"/>
  <c r="F190" i="10"/>
  <c r="R190" i="10"/>
  <c r="AB190" i="10"/>
  <c r="AC190" i="10"/>
  <c r="AA190" i="10"/>
  <c r="AJ190" i="10"/>
  <c r="J190" i="10"/>
  <c r="Z190" i="10"/>
  <c r="AN190" i="10"/>
  <c r="N190" i="10"/>
  <c r="AI190" i="10"/>
  <c r="L190" i="10"/>
  <c r="V190" i="10"/>
  <c r="AK190" i="10"/>
  <c r="K190" i="10"/>
  <c r="M190" i="10"/>
  <c r="AG190" i="10"/>
  <c r="AP190" i="10"/>
  <c r="AE190" i="10"/>
  <c r="AO190" i="10"/>
  <c r="AM190" i="10"/>
  <c r="AH190" i="10"/>
  <c r="AF190" i="10"/>
  <c r="AL190" i="10"/>
  <c r="Y190" i="10"/>
  <c r="T190" i="10"/>
  <c r="O190" i="10"/>
  <c r="X190" i="10"/>
  <c r="I190" i="10"/>
  <c r="G190" i="10"/>
  <c r="D190" i="10"/>
  <c r="P190" i="10"/>
  <c r="B190" i="10"/>
  <c r="C190" i="10"/>
  <c r="AS190" i="10"/>
  <c r="AR190" i="10"/>
  <c r="Q190" i="10"/>
  <c r="S190" i="10"/>
  <c r="E190" i="10"/>
  <c r="AV190" i="10"/>
  <c r="AU190" i="10"/>
  <c r="W190" i="10"/>
  <c r="AT190" i="10"/>
  <c r="AQ190" i="10"/>
  <c r="W311" i="10"/>
  <c r="AD311" i="10"/>
  <c r="AG311" i="10"/>
  <c r="AB311" i="10"/>
  <c r="AA311" i="10"/>
  <c r="AV311" i="10"/>
  <c r="O311" i="10"/>
  <c r="V311" i="10"/>
  <c r="S311" i="10"/>
  <c r="Q311" i="10"/>
  <c r="P311" i="10"/>
  <c r="AH311" i="10"/>
  <c r="F311" i="10"/>
  <c r="N311" i="10"/>
  <c r="G311" i="10"/>
  <c r="B311" i="10"/>
  <c r="AN311" i="10"/>
  <c r="I311" i="10"/>
  <c r="AE311" i="10"/>
  <c r="AL311" i="10"/>
  <c r="AR311" i="10"/>
  <c r="AP311" i="10"/>
  <c r="AO311" i="10"/>
  <c r="X311" i="10"/>
  <c r="U311" i="10"/>
  <c r="AF311" i="10"/>
  <c r="AJ311" i="10"/>
  <c r="E311" i="10"/>
  <c r="AK311" i="10"/>
  <c r="D311" i="10"/>
  <c r="R311" i="10"/>
  <c r="K311" i="10"/>
  <c r="AU311" i="10"/>
  <c r="AT311" i="10"/>
  <c r="C311" i="10"/>
  <c r="AI311" i="10"/>
  <c r="Z311" i="10"/>
  <c r="J311" i="10"/>
  <c r="AM311" i="10"/>
  <c r="M311" i="10"/>
  <c r="T311" i="10"/>
  <c r="AS311" i="10"/>
  <c r="AQ311" i="10"/>
  <c r="L311" i="10"/>
  <c r="Y311" i="10"/>
  <c r="AC311" i="10"/>
  <c r="AR333" i="10"/>
  <c r="AA333" i="10"/>
  <c r="E333" i="10"/>
  <c r="G333" i="10"/>
  <c r="AE333" i="10"/>
  <c r="X333" i="10"/>
  <c r="AJ333" i="10"/>
  <c r="S333" i="10"/>
  <c r="AU333" i="10"/>
  <c r="AG333" i="10"/>
  <c r="Q333" i="10"/>
  <c r="W333" i="10"/>
  <c r="AB333" i="10"/>
  <c r="K333" i="10"/>
  <c r="AK333" i="10"/>
  <c r="U333" i="10"/>
  <c r="AP333" i="10"/>
  <c r="J333" i="10"/>
  <c r="AI333" i="10"/>
  <c r="P333" i="10"/>
  <c r="V333" i="10"/>
  <c r="AS333" i="10"/>
  <c r="M333" i="10"/>
  <c r="L333" i="10"/>
  <c r="O333" i="10"/>
  <c r="N333" i="10"/>
  <c r="AN333" i="10"/>
  <c r="AV333" i="10"/>
  <c r="AM333" i="10"/>
  <c r="C333" i="10"/>
  <c r="D333" i="10"/>
  <c r="AO333" i="10"/>
  <c r="B333" i="10"/>
  <c r="I333" i="10"/>
  <c r="AQ333" i="10"/>
  <c r="AH333" i="10"/>
  <c r="AC333" i="10"/>
  <c r="F333" i="10"/>
  <c r="AF333" i="10"/>
  <c r="Z333" i="10"/>
  <c r="R333" i="10"/>
  <c r="T333" i="10"/>
  <c r="Y333" i="10"/>
  <c r="AD333" i="10"/>
  <c r="AT333" i="10"/>
  <c r="AL333" i="10"/>
  <c r="AG251" i="10"/>
  <c r="AM251" i="10"/>
  <c r="M251" i="10"/>
  <c r="Y251" i="10"/>
  <c r="J251" i="10"/>
  <c r="AC251" i="10"/>
  <c r="D251" i="10"/>
  <c r="C251" i="10"/>
  <c r="AD251" i="10"/>
  <c r="S251" i="10"/>
  <c r="F251" i="10"/>
  <c r="AJ251" i="10"/>
  <c r="I251" i="10"/>
  <c r="X251" i="10"/>
  <c r="R251" i="10"/>
  <c r="AU251" i="10"/>
  <c r="AN251" i="10"/>
  <c r="O251" i="10"/>
  <c r="AA251" i="10"/>
  <c r="G251" i="10"/>
  <c r="E251" i="10"/>
  <c r="AQ251" i="10"/>
  <c r="N251" i="10"/>
  <c r="AB251" i="10"/>
  <c r="AR251" i="10"/>
  <c r="AH251" i="10"/>
  <c r="AL251" i="10"/>
  <c r="K251" i="10"/>
  <c r="Z251" i="10"/>
  <c r="L251" i="10"/>
  <c r="AI251" i="10"/>
  <c r="V251" i="10"/>
  <c r="AV251" i="10"/>
  <c r="W251" i="10"/>
  <c r="AE251" i="10"/>
  <c r="AP251" i="10"/>
  <c r="T251" i="10"/>
  <c r="P251" i="10"/>
  <c r="AS251" i="10"/>
  <c r="AF251" i="10"/>
  <c r="AO251" i="10"/>
  <c r="Q251" i="10"/>
  <c r="B251" i="10"/>
  <c r="U251" i="10"/>
  <c r="AT251" i="10"/>
  <c r="AK251" i="10"/>
  <c r="Q65" i="10"/>
  <c r="V65" i="10"/>
  <c r="S65" i="10"/>
  <c r="U65" i="10"/>
  <c r="Z65" i="10"/>
  <c r="AN65" i="10"/>
  <c r="AJ65" i="10"/>
  <c r="AF65" i="10"/>
  <c r="AH65" i="10"/>
  <c r="J65" i="10"/>
  <c r="M65" i="10"/>
  <c r="O65" i="10"/>
  <c r="AK65" i="10"/>
  <c r="AI65" i="10"/>
  <c r="N65" i="10"/>
  <c r="AC65" i="10"/>
  <c r="AA65" i="10"/>
  <c r="AB65" i="10"/>
  <c r="AP65" i="10"/>
  <c r="AE65" i="10"/>
  <c r="T65" i="10"/>
  <c r="AL65" i="10"/>
  <c r="AO65" i="10"/>
  <c r="K65" i="10"/>
  <c r="L65" i="10"/>
  <c r="AM65" i="10"/>
  <c r="AG65" i="10"/>
  <c r="B65" i="10"/>
  <c r="X65" i="10"/>
  <c r="AT65" i="10"/>
  <c r="F65" i="10"/>
  <c r="Y65" i="10"/>
  <c r="C65" i="10"/>
  <c r="R65" i="10"/>
  <c r="I65" i="10"/>
  <c r="W65" i="10"/>
  <c r="AR65" i="10"/>
  <c r="AQ65" i="10"/>
  <c r="AD65" i="10"/>
  <c r="E65" i="10"/>
  <c r="P65" i="10"/>
  <c r="D65" i="10"/>
  <c r="AU65" i="10"/>
  <c r="AS65" i="10"/>
  <c r="G65" i="10"/>
  <c r="AV65" i="10"/>
  <c r="T156" i="10"/>
  <c r="AF156" i="10"/>
  <c r="J156" i="10"/>
  <c r="M156" i="10"/>
  <c r="AJ156" i="10"/>
  <c r="AK156" i="10"/>
  <c r="AH156" i="10"/>
  <c r="AL156" i="10"/>
  <c r="AN156" i="10"/>
  <c r="N156" i="10"/>
  <c r="AR156" i="10"/>
  <c r="W156" i="10"/>
  <c r="O156" i="10"/>
  <c r="P156" i="10"/>
  <c r="AC156" i="10"/>
  <c r="X156" i="10"/>
  <c r="F156" i="10"/>
  <c r="AI156" i="10"/>
  <c r="V156" i="10"/>
  <c r="I156" i="10"/>
  <c r="AA156" i="10"/>
  <c r="D156" i="10"/>
  <c r="C156" i="10"/>
  <c r="B156" i="10"/>
  <c r="AG156" i="10"/>
  <c r="R156" i="10"/>
  <c r="U156" i="10"/>
  <c r="E156" i="10"/>
  <c r="AQ156" i="10"/>
  <c r="AV156" i="10"/>
  <c r="AS156" i="10"/>
  <c r="AP156" i="10"/>
  <c r="Z156" i="10"/>
  <c r="AO156" i="10"/>
  <c r="L156" i="10"/>
  <c r="AB156" i="10"/>
  <c r="S156" i="10"/>
  <c r="K156" i="10"/>
  <c r="AU156" i="10"/>
  <c r="AE156" i="10"/>
  <c r="AM156" i="10"/>
  <c r="Q156" i="10"/>
  <c r="G156" i="10"/>
  <c r="Y156" i="10"/>
  <c r="AD156" i="10"/>
  <c r="AT156" i="10"/>
  <c r="Y88" i="10"/>
  <c r="W88" i="10"/>
  <c r="V88" i="10"/>
  <c r="X88" i="10"/>
  <c r="AA88" i="10"/>
  <c r="P88" i="10"/>
  <c r="U88" i="10"/>
  <c r="AP88" i="10"/>
  <c r="AO88" i="10"/>
  <c r="G88" i="10"/>
  <c r="R88" i="10"/>
  <c r="AD88" i="10"/>
  <c r="AF88" i="10"/>
  <c r="AE88" i="10"/>
  <c r="D88" i="10"/>
  <c r="Q88" i="10"/>
  <c r="AC88" i="10"/>
  <c r="AI88" i="10"/>
  <c r="AN88" i="10"/>
  <c r="S88" i="10"/>
  <c r="Z88" i="10"/>
  <c r="L88" i="10"/>
  <c r="AG88" i="10"/>
  <c r="T88" i="10"/>
  <c r="AL88" i="10"/>
  <c r="AM88" i="10"/>
  <c r="N88" i="10"/>
  <c r="AH88" i="10"/>
  <c r="AJ88" i="10"/>
  <c r="AB88" i="10"/>
  <c r="M88" i="10"/>
  <c r="AK88" i="10"/>
  <c r="J88" i="10"/>
  <c r="K88" i="10"/>
  <c r="I88" i="10"/>
  <c r="AT88" i="10"/>
  <c r="AS88" i="10"/>
  <c r="AR88" i="10"/>
  <c r="AQ88" i="10"/>
  <c r="AU88" i="10"/>
  <c r="O88" i="10"/>
  <c r="F88" i="10"/>
  <c r="E88" i="10"/>
  <c r="AV88" i="10"/>
  <c r="B88" i="10"/>
  <c r="C88" i="10"/>
  <c r="N257" i="10"/>
  <c r="AF257" i="10"/>
  <c r="AO257" i="10"/>
  <c r="L257" i="10"/>
  <c r="J257" i="10"/>
  <c r="AI257" i="10"/>
  <c r="Z257" i="10"/>
  <c r="AB257" i="10"/>
  <c r="AQ257" i="10"/>
  <c r="AL257" i="10"/>
  <c r="M257" i="10"/>
  <c r="V257" i="10"/>
  <c r="O257" i="10"/>
  <c r="AV257" i="10"/>
  <c r="AK257" i="10"/>
  <c r="AM257" i="10"/>
  <c r="S257" i="10"/>
  <c r="T257" i="10"/>
  <c r="AR257" i="10"/>
  <c r="X257" i="10"/>
  <c r="AD257" i="10"/>
  <c r="Y257" i="10"/>
  <c r="AC257" i="10"/>
  <c r="D257" i="10"/>
  <c r="P257" i="10"/>
  <c r="B257" i="10"/>
  <c r="AP257" i="10"/>
  <c r="AA257" i="10"/>
  <c r="AT257" i="10"/>
  <c r="W257" i="10"/>
  <c r="F257" i="10"/>
  <c r="AH257" i="10"/>
  <c r="AE257" i="10"/>
  <c r="K257" i="10"/>
  <c r="U257" i="10"/>
  <c r="AS257" i="10"/>
  <c r="G257" i="10"/>
  <c r="AU257" i="10"/>
  <c r="R257" i="10"/>
  <c r="AJ257" i="10"/>
  <c r="Q257" i="10"/>
  <c r="AG257" i="10"/>
  <c r="I257" i="10"/>
  <c r="E257" i="10"/>
  <c r="AN257" i="10"/>
  <c r="C257" i="10"/>
  <c r="AJ63" i="10"/>
  <c r="AI63" i="10"/>
  <c r="AO63" i="10"/>
  <c r="Q63" i="10"/>
  <c r="F63" i="10"/>
  <c r="R63" i="10"/>
  <c r="M63" i="10"/>
  <c r="J63" i="10"/>
  <c r="AM63" i="10"/>
  <c r="W63" i="10"/>
  <c r="K63" i="10"/>
  <c r="S63" i="10"/>
  <c r="T63" i="10"/>
  <c r="AV63" i="10"/>
  <c r="B63" i="10"/>
  <c r="AB63" i="10"/>
  <c r="AG63" i="10"/>
  <c r="P63" i="10"/>
  <c r="Z63" i="10"/>
  <c r="D63" i="10"/>
  <c r="V63" i="10"/>
  <c r="I63" i="10"/>
  <c r="AK63" i="10"/>
  <c r="X63" i="10"/>
  <c r="U63" i="10"/>
  <c r="AA63" i="10"/>
  <c r="AR63" i="10"/>
  <c r="AQ63" i="10"/>
  <c r="O63" i="10"/>
  <c r="AH63" i="10"/>
  <c r="AD63" i="10"/>
  <c r="AU63" i="10"/>
  <c r="AF63" i="10"/>
  <c r="E63" i="10"/>
  <c r="AL63" i="10"/>
  <c r="AS63" i="10"/>
  <c r="AT63" i="10"/>
  <c r="AP63" i="10"/>
  <c r="AE63" i="10"/>
  <c r="L63" i="10"/>
  <c r="N63" i="10"/>
  <c r="Y63" i="10"/>
  <c r="G63" i="10"/>
  <c r="AC63" i="10"/>
  <c r="C63" i="10"/>
  <c r="AN63" i="10"/>
  <c r="AH324" i="10"/>
  <c r="I324" i="10"/>
  <c r="W324" i="10"/>
  <c r="F324" i="10"/>
  <c r="AE324" i="10"/>
  <c r="AB324" i="10"/>
  <c r="Z324" i="10"/>
  <c r="AT324" i="10"/>
  <c r="M324" i="10"/>
  <c r="AV324" i="10"/>
  <c r="S324" i="10"/>
  <c r="AQ324" i="10"/>
  <c r="R324" i="10"/>
  <c r="AJ324" i="10"/>
  <c r="B324" i="10"/>
  <c r="AF324" i="10"/>
  <c r="D324" i="10"/>
  <c r="K324" i="10"/>
  <c r="AP324" i="10"/>
  <c r="Q324" i="10"/>
  <c r="AI324" i="10"/>
  <c r="U324" i="10"/>
  <c r="AU324" i="10"/>
  <c r="AM324" i="10"/>
  <c r="N324" i="10"/>
  <c r="E324" i="10"/>
  <c r="AC324" i="10"/>
  <c r="AR324" i="10"/>
  <c r="AO324" i="10"/>
  <c r="G324" i="10"/>
  <c r="C324" i="10"/>
  <c r="AD324" i="10"/>
  <c r="J324" i="10"/>
  <c r="AS324" i="10"/>
  <c r="P324" i="10"/>
  <c r="AL324" i="10"/>
  <c r="AA324" i="10"/>
  <c r="AG324" i="10"/>
  <c r="Y324" i="10"/>
  <c r="AK324" i="10"/>
  <c r="L324" i="10"/>
  <c r="X324" i="10"/>
  <c r="T324" i="10"/>
  <c r="AN324" i="10"/>
  <c r="V324" i="10"/>
  <c r="O324" i="10"/>
  <c r="T220" i="10"/>
  <c r="AC220" i="10"/>
  <c r="X220" i="10"/>
  <c r="S220" i="10"/>
  <c r="U220" i="10"/>
  <c r="Y220" i="10"/>
  <c r="AL220" i="10"/>
  <c r="AN220" i="10"/>
  <c r="V220" i="10"/>
  <c r="AF220" i="10"/>
  <c r="AH220" i="10"/>
  <c r="AI220" i="10"/>
  <c r="AP220" i="10"/>
  <c r="Z220" i="10"/>
  <c r="AJ220" i="10"/>
  <c r="K220" i="10"/>
  <c r="J220" i="10"/>
  <c r="M220" i="10"/>
  <c r="AO220" i="10"/>
  <c r="W220" i="10"/>
  <c r="AM220" i="10"/>
  <c r="L220" i="10"/>
  <c r="N220" i="10"/>
  <c r="AG220" i="10"/>
  <c r="AK220" i="10"/>
  <c r="AB220" i="10"/>
  <c r="AE220" i="10"/>
  <c r="P220" i="10"/>
  <c r="AS220" i="10"/>
  <c r="AU220" i="10"/>
  <c r="Q220" i="10"/>
  <c r="AD220" i="10"/>
  <c r="AQ220" i="10"/>
  <c r="E220" i="10"/>
  <c r="AT220" i="10"/>
  <c r="AR220" i="10"/>
  <c r="I220" i="10"/>
  <c r="O220" i="10"/>
  <c r="AV220" i="10"/>
  <c r="B220" i="10"/>
  <c r="C220" i="10"/>
  <c r="AA220" i="10"/>
  <c r="D220" i="10"/>
  <c r="F220" i="10"/>
  <c r="R220" i="10"/>
  <c r="G220" i="10"/>
  <c r="S15" i="10"/>
  <c r="X15" i="10"/>
  <c r="AC15" i="10"/>
  <c r="J15" i="10"/>
  <c r="P15" i="10"/>
  <c r="AQ15" i="10"/>
  <c r="E15" i="10"/>
  <c r="O15" i="10"/>
  <c r="T15" i="10"/>
  <c r="Q15" i="10"/>
  <c r="N15" i="10"/>
  <c r="D15" i="10"/>
  <c r="AB15" i="10"/>
  <c r="W15" i="10"/>
  <c r="AN15" i="10"/>
  <c r="AH15" i="10"/>
  <c r="AA15" i="10"/>
  <c r="AI15" i="10"/>
  <c r="Z15" i="10"/>
  <c r="C15" i="10"/>
  <c r="B15" i="10"/>
  <c r="AV15" i="10"/>
  <c r="AO15" i="10"/>
  <c r="U15" i="10"/>
  <c r="L15" i="10"/>
  <c r="AT15" i="10"/>
  <c r="M15" i="10"/>
  <c r="Y15" i="10"/>
  <c r="AF15" i="10"/>
  <c r="AP15" i="10"/>
  <c r="AS15" i="10"/>
  <c r="AD15" i="10"/>
  <c r="K15" i="10"/>
  <c r="AR15" i="10"/>
  <c r="AL15" i="10"/>
  <c r="R15" i="10"/>
  <c r="G15" i="10"/>
  <c r="AU15" i="10"/>
  <c r="AM15" i="10"/>
  <c r="V15" i="10"/>
  <c r="I15" i="10"/>
  <c r="AG15" i="10"/>
  <c r="F15" i="10"/>
  <c r="AJ15" i="10"/>
  <c r="AK15" i="10"/>
  <c r="AE15" i="10"/>
  <c r="L64" i="10"/>
  <c r="AO64" i="10"/>
  <c r="AL64" i="10"/>
  <c r="AP64" i="10"/>
  <c r="AJ64" i="10"/>
  <c r="AK64" i="10"/>
  <c r="AF64" i="10"/>
  <c r="AM64" i="10"/>
  <c r="N64" i="10"/>
  <c r="J64" i="10"/>
  <c r="AE64" i="10"/>
  <c r="K64" i="10"/>
  <c r="M64" i="10"/>
  <c r="AC64" i="10"/>
  <c r="P64" i="10"/>
  <c r="AT64" i="10"/>
  <c r="AU64" i="10"/>
  <c r="V64" i="10"/>
  <c r="Y64" i="10"/>
  <c r="U64" i="10"/>
  <c r="Z64" i="10"/>
  <c r="AI64" i="10"/>
  <c r="O64" i="10"/>
  <c r="AB64" i="10"/>
  <c r="S64" i="10"/>
  <c r="AR64" i="10"/>
  <c r="I64" i="10"/>
  <c r="AV64" i="10"/>
  <c r="F64" i="10"/>
  <c r="C64" i="10"/>
  <c r="AG64" i="10"/>
  <c r="X64" i="10"/>
  <c r="T64" i="10"/>
  <c r="B64" i="10"/>
  <c r="AH64" i="10"/>
  <c r="E64" i="10"/>
  <c r="Q64" i="10"/>
  <c r="AD64" i="10"/>
  <c r="G64" i="10"/>
  <c r="AN64" i="10"/>
  <c r="W64" i="10"/>
  <c r="R64" i="10"/>
  <c r="D64" i="10"/>
  <c r="AS64" i="10"/>
  <c r="AQ64" i="10"/>
  <c r="AA64" i="10"/>
  <c r="J193" i="10"/>
  <c r="AI193" i="10"/>
  <c r="M193" i="10"/>
  <c r="G193" i="10"/>
  <c r="AR193" i="10"/>
  <c r="AT193" i="10"/>
  <c r="AE193" i="10"/>
  <c r="D193" i="10"/>
  <c r="AF193" i="10"/>
  <c r="AD193" i="10"/>
  <c r="S193" i="10"/>
  <c r="P193" i="10"/>
  <c r="I193" i="10"/>
  <c r="U193" i="10"/>
  <c r="T193" i="10"/>
  <c r="AJ193" i="10"/>
  <c r="AG193" i="10"/>
  <c r="AB193" i="10"/>
  <c r="X193" i="10"/>
  <c r="E193" i="10"/>
  <c r="AU193" i="10"/>
  <c r="AM193" i="10"/>
  <c r="W193" i="10"/>
  <c r="AP193" i="10"/>
  <c r="F193" i="10"/>
  <c r="K193" i="10"/>
  <c r="R193" i="10"/>
  <c r="L193" i="10"/>
  <c r="AC193" i="10"/>
  <c r="AO193" i="10"/>
  <c r="AS193" i="10"/>
  <c r="N193" i="10"/>
  <c r="AL193" i="10"/>
  <c r="AA193" i="10"/>
  <c r="V193" i="10"/>
  <c r="Q193" i="10"/>
  <c r="AQ193" i="10"/>
  <c r="AV193" i="10"/>
  <c r="C193" i="10"/>
  <c r="AH193" i="10"/>
  <c r="Y193" i="10"/>
  <c r="AK193" i="10"/>
  <c r="O193" i="10"/>
  <c r="AN193" i="10"/>
  <c r="Z193" i="10"/>
  <c r="B193" i="10"/>
  <c r="P167" i="10"/>
  <c r="W167" i="10"/>
  <c r="V167" i="10"/>
  <c r="AM167" i="10"/>
  <c r="AL167" i="10"/>
  <c r="U167" i="10"/>
  <c r="AI167" i="10"/>
  <c r="J167" i="10"/>
  <c r="T167" i="10"/>
  <c r="AP167" i="10"/>
  <c r="L167" i="10"/>
  <c r="X167" i="10"/>
  <c r="AE167" i="10"/>
  <c r="AH167" i="10"/>
  <c r="AJ167" i="10"/>
  <c r="AF167" i="10"/>
  <c r="M167" i="10"/>
  <c r="AO167" i="10"/>
  <c r="AN167" i="10"/>
  <c r="AK167" i="10"/>
  <c r="K167" i="10"/>
  <c r="AA167" i="10"/>
  <c r="AG167" i="10"/>
  <c r="N167" i="10"/>
  <c r="Y167" i="10"/>
  <c r="AB167" i="10"/>
  <c r="E167" i="10"/>
  <c r="B167" i="10"/>
  <c r="AU167" i="10"/>
  <c r="S167" i="10"/>
  <c r="AC167" i="10"/>
  <c r="AV167" i="10"/>
  <c r="C167" i="10"/>
  <c r="O167" i="10"/>
  <c r="Q167" i="10"/>
  <c r="R167" i="10"/>
  <c r="AQ167" i="10"/>
  <c r="G167" i="10"/>
  <c r="AR167" i="10"/>
  <c r="F167" i="10"/>
  <c r="Z167" i="10"/>
  <c r="AS167" i="10"/>
  <c r="I167" i="10"/>
  <c r="AT167" i="10"/>
  <c r="D167" i="10"/>
  <c r="AD167" i="10"/>
  <c r="Y299" i="10"/>
  <c r="AN299" i="10"/>
  <c r="AH299" i="10"/>
  <c r="F299" i="10"/>
  <c r="AA299" i="10"/>
  <c r="AB299" i="10"/>
  <c r="Z299" i="10"/>
  <c r="M299" i="10"/>
  <c r="AT299" i="10"/>
  <c r="AC299" i="10"/>
  <c r="AS299" i="10"/>
  <c r="AJ299" i="10"/>
  <c r="AQ299" i="10"/>
  <c r="K299" i="10"/>
  <c r="AE299" i="10"/>
  <c r="AM299" i="10"/>
  <c r="AP299" i="10"/>
  <c r="N299" i="10"/>
  <c r="AK299" i="10"/>
  <c r="U299" i="10"/>
  <c r="AL299" i="10"/>
  <c r="AU299" i="10"/>
  <c r="S299" i="10"/>
  <c r="G299" i="10"/>
  <c r="AO299" i="10"/>
  <c r="AI299" i="10"/>
  <c r="L299" i="10"/>
  <c r="V299" i="10"/>
  <c r="W299" i="10"/>
  <c r="P299" i="10"/>
  <c r="O299" i="10"/>
  <c r="I299" i="10"/>
  <c r="J299" i="10"/>
  <c r="B299" i="10"/>
  <c r="E299" i="10"/>
  <c r="AV299" i="10"/>
  <c r="C299" i="10"/>
  <c r="T299" i="10"/>
  <c r="D299" i="10"/>
  <c r="AG299" i="10"/>
  <c r="X299" i="10"/>
  <c r="R299" i="10"/>
  <c r="AD299" i="10"/>
  <c r="AF299" i="10"/>
  <c r="Q299" i="10"/>
  <c r="AR299" i="10"/>
  <c r="L189" i="10"/>
  <c r="AC189" i="10"/>
  <c r="AG189" i="10"/>
  <c r="AU189" i="10"/>
  <c r="AM189" i="10"/>
  <c r="AH189" i="10"/>
  <c r="M189" i="10"/>
  <c r="AJ189" i="10"/>
  <c r="Z189" i="10"/>
  <c r="AI189" i="10"/>
  <c r="AP189" i="10"/>
  <c r="C189" i="10"/>
  <c r="G189" i="10"/>
  <c r="AF189" i="10"/>
  <c r="AN189" i="10"/>
  <c r="AS189" i="10"/>
  <c r="N189" i="10"/>
  <c r="AB189" i="10"/>
  <c r="T189" i="10"/>
  <c r="AD189" i="10"/>
  <c r="U189" i="10"/>
  <c r="I189" i="10"/>
  <c r="K189" i="10"/>
  <c r="AL189" i="10"/>
  <c r="Y189" i="10"/>
  <c r="E189" i="10"/>
  <c r="AQ189" i="10"/>
  <c r="W189" i="10"/>
  <c r="O189" i="10"/>
  <c r="AO189" i="10"/>
  <c r="R189" i="10"/>
  <c r="AV189" i="10"/>
  <c r="X189" i="10"/>
  <c r="V189" i="10"/>
  <c r="F189" i="10"/>
  <c r="Q189" i="10"/>
  <c r="S189" i="10"/>
  <c r="D189" i="10"/>
  <c r="P189" i="10"/>
  <c r="B189" i="10"/>
  <c r="J189" i="10"/>
  <c r="AK189" i="10"/>
  <c r="AE189" i="10"/>
  <c r="AA189" i="10"/>
  <c r="AT189" i="10"/>
  <c r="AR189" i="10"/>
  <c r="AK197" i="10"/>
  <c r="AI197" i="10"/>
  <c r="X197" i="10"/>
  <c r="N197" i="10"/>
  <c r="D197" i="10"/>
  <c r="O197" i="10"/>
  <c r="AL197" i="10"/>
  <c r="U197" i="10"/>
  <c r="S197" i="10"/>
  <c r="J197" i="10"/>
  <c r="P197" i="10"/>
  <c r="L197" i="10"/>
  <c r="F197" i="10"/>
  <c r="E197" i="10"/>
  <c r="K197" i="10"/>
  <c r="Z197" i="10"/>
  <c r="AG197" i="10"/>
  <c r="AU197" i="10"/>
  <c r="AA197" i="10"/>
  <c r="AF197" i="10"/>
  <c r="AB197" i="10"/>
  <c r="B197" i="10"/>
  <c r="I197" i="10"/>
  <c r="AV197" i="10"/>
  <c r="G197" i="10"/>
  <c r="Y197" i="10"/>
  <c r="AC197" i="10"/>
  <c r="AR197" i="10"/>
  <c r="W197" i="10"/>
  <c r="AJ197" i="10"/>
  <c r="AP197" i="10"/>
  <c r="AS197" i="10"/>
  <c r="AN197" i="10"/>
  <c r="T197" i="10"/>
  <c r="R197" i="10"/>
  <c r="Q197" i="10"/>
  <c r="AE197" i="10"/>
  <c r="AM197" i="10"/>
  <c r="V197" i="10"/>
  <c r="M197" i="10"/>
  <c r="AO197" i="10"/>
  <c r="AD197" i="10"/>
  <c r="C197" i="10"/>
  <c r="AT197" i="10"/>
  <c r="AH197" i="10"/>
  <c r="AQ197" i="10"/>
  <c r="C20" i="10"/>
  <c r="G20" i="10"/>
  <c r="U20" i="10"/>
  <c r="I20" i="10"/>
  <c r="Z20" i="10"/>
  <c r="K20" i="10"/>
  <c r="N20" i="10"/>
  <c r="AH20" i="10"/>
  <c r="M20" i="10"/>
  <c r="AT20" i="10"/>
  <c r="R20" i="10"/>
  <c r="AE20" i="10"/>
  <c r="AB20" i="10"/>
  <c r="X20" i="10"/>
  <c r="W20" i="10"/>
  <c r="T20" i="10"/>
  <c r="AK20" i="10"/>
  <c r="AR20" i="10"/>
  <c r="AF20" i="10"/>
  <c r="E20" i="10"/>
  <c r="V20" i="10"/>
  <c r="D20" i="10"/>
  <c r="AS20" i="10"/>
  <c r="AM20" i="10"/>
  <c r="AN20" i="10"/>
  <c r="Y20" i="10"/>
  <c r="AD20" i="10"/>
  <c r="B20" i="10"/>
  <c r="Q20" i="10"/>
  <c r="AJ20" i="10"/>
  <c r="AC20" i="10"/>
  <c r="J20" i="10"/>
  <c r="AU20" i="10"/>
  <c r="S20" i="10"/>
  <c r="O20" i="10"/>
  <c r="AI20" i="10"/>
  <c r="L20" i="10"/>
  <c r="AG20" i="10"/>
  <c r="F20" i="10"/>
  <c r="AV20" i="10"/>
  <c r="P20" i="10"/>
  <c r="AQ20" i="10"/>
  <c r="AA20" i="10"/>
  <c r="AL20" i="10"/>
  <c r="AP20" i="10"/>
  <c r="AO20" i="10"/>
  <c r="J215" i="10"/>
  <c r="AG215" i="10"/>
  <c r="AB215" i="10"/>
  <c r="AO215" i="10"/>
  <c r="AH215" i="10"/>
  <c r="AP215" i="10"/>
  <c r="R215" i="10"/>
  <c r="AU215" i="10"/>
  <c r="AM215" i="10"/>
  <c r="T215" i="10"/>
  <c r="AR215" i="10"/>
  <c r="X215" i="10"/>
  <c r="AS215" i="10"/>
  <c r="AN215" i="10"/>
  <c r="Y215" i="10"/>
  <c r="AL215" i="10"/>
  <c r="W215" i="10"/>
  <c r="O215" i="10"/>
  <c r="Q215" i="10"/>
  <c r="I215" i="10"/>
  <c r="C215" i="10"/>
  <c r="AA215" i="10"/>
  <c r="G215" i="10"/>
  <c r="AC215" i="10"/>
  <c r="AF215" i="10"/>
  <c r="AV215" i="10"/>
  <c r="Z215" i="10"/>
  <c r="AT215" i="10"/>
  <c r="AQ215" i="10"/>
  <c r="AE215" i="10"/>
  <c r="N215" i="10"/>
  <c r="E215" i="10"/>
  <c r="L215" i="10"/>
  <c r="M215" i="10"/>
  <c r="F215" i="10"/>
  <c r="P215" i="10"/>
  <c r="AI215" i="10"/>
  <c r="B215" i="10"/>
  <c r="K215" i="10"/>
  <c r="AD215" i="10"/>
  <c r="D215" i="10"/>
  <c r="AJ215" i="10"/>
  <c r="V215" i="10"/>
  <c r="S215" i="10"/>
  <c r="U215" i="10"/>
  <c r="AK215" i="10"/>
  <c r="E27" i="10"/>
  <c r="O27" i="10"/>
  <c r="AL27" i="10"/>
  <c r="AF27" i="10"/>
  <c r="AH27" i="10"/>
  <c r="AP27" i="10"/>
  <c r="X27" i="10"/>
  <c r="AO27" i="10"/>
  <c r="G27" i="10"/>
  <c r="S27" i="10"/>
  <c r="AS27" i="10"/>
  <c r="R27" i="10"/>
  <c r="F27" i="10"/>
  <c r="P27" i="10"/>
  <c r="AE27" i="10"/>
  <c r="U27" i="10"/>
  <c r="AU27" i="10"/>
  <c r="AJ27" i="10"/>
  <c r="C27" i="10"/>
  <c r="L27" i="10"/>
  <c r="AI27" i="10"/>
  <c r="I27" i="10"/>
  <c r="AQ27" i="10"/>
  <c r="AC27" i="10"/>
  <c r="AA27" i="10"/>
  <c r="W27" i="10"/>
  <c r="AG27" i="10"/>
  <c r="V27" i="10"/>
  <c r="AM27" i="10"/>
  <c r="K27" i="10"/>
  <c r="Q27" i="10"/>
  <c r="B27" i="10"/>
  <c r="AR27" i="10"/>
  <c r="N27" i="10"/>
  <c r="T27" i="10"/>
  <c r="AV27" i="10"/>
  <c r="AB27" i="10"/>
  <c r="AT27" i="10"/>
  <c r="D27" i="10"/>
  <c r="AN27" i="10"/>
  <c r="J27" i="10"/>
  <c r="Z27" i="10"/>
  <c r="AK27" i="10"/>
  <c r="Y27" i="10"/>
  <c r="M27" i="10"/>
  <c r="AD27" i="10"/>
  <c r="F308" i="10"/>
  <c r="AL308" i="10"/>
  <c r="AJ308" i="10"/>
  <c r="AT308" i="10"/>
  <c r="AK308" i="10"/>
  <c r="W308" i="10"/>
  <c r="Z308" i="10"/>
  <c r="AF308" i="10"/>
  <c r="AP308" i="10"/>
  <c r="Q308" i="10"/>
  <c r="AC308" i="10"/>
  <c r="AH308" i="10"/>
  <c r="L308" i="10"/>
  <c r="AV308" i="10"/>
  <c r="AM308" i="10"/>
  <c r="D308" i="10"/>
  <c r="AR308" i="10"/>
  <c r="N308" i="10"/>
  <c r="I308" i="10"/>
  <c r="J308" i="10"/>
  <c r="AD308" i="10"/>
  <c r="K308" i="10"/>
  <c r="AG308" i="10"/>
  <c r="X308" i="10"/>
  <c r="AE308" i="10"/>
  <c r="R308" i="10"/>
  <c r="AO308" i="10"/>
  <c r="AI308" i="10"/>
  <c r="AQ308" i="10"/>
  <c r="T308" i="10"/>
  <c r="S308" i="10"/>
  <c r="AN308" i="10"/>
  <c r="V308" i="10"/>
  <c r="AA308" i="10"/>
  <c r="AB308" i="10"/>
  <c r="AU308" i="10"/>
  <c r="E308" i="10"/>
  <c r="Y308" i="10"/>
  <c r="AS308" i="10"/>
  <c r="O308" i="10"/>
  <c r="P308" i="10"/>
  <c r="C308" i="10"/>
  <c r="U308" i="10"/>
  <c r="G308" i="10"/>
  <c r="B308" i="10"/>
  <c r="M308" i="10"/>
  <c r="L260" i="10"/>
  <c r="AA260" i="10"/>
  <c r="AL260" i="10"/>
  <c r="AM260" i="10"/>
  <c r="AO260" i="10"/>
  <c r="AE260" i="10"/>
  <c r="T260" i="10"/>
  <c r="AC260" i="10"/>
  <c r="AB260" i="10"/>
  <c r="Q260" i="10"/>
  <c r="N260" i="10"/>
  <c r="AN260" i="10"/>
  <c r="AD260" i="10"/>
  <c r="F260" i="10"/>
  <c r="AR260" i="10"/>
  <c r="U260" i="10"/>
  <c r="AP260" i="10"/>
  <c r="Z260" i="10"/>
  <c r="D260" i="10"/>
  <c r="AT260" i="10"/>
  <c r="Y260" i="10"/>
  <c r="J260" i="10"/>
  <c r="AI260" i="10"/>
  <c r="AH260" i="10"/>
  <c r="G260" i="10"/>
  <c r="AS260" i="10"/>
  <c r="M260" i="10"/>
  <c r="AQ260" i="10"/>
  <c r="K260" i="10"/>
  <c r="AJ260" i="10"/>
  <c r="P260" i="10"/>
  <c r="C260" i="10"/>
  <c r="I260" i="10"/>
  <c r="W260" i="10"/>
  <c r="AU260" i="10"/>
  <c r="O260" i="10"/>
  <c r="E260" i="10"/>
  <c r="V260" i="10"/>
  <c r="B260" i="10"/>
  <c r="AG260" i="10"/>
  <c r="S260" i="10"/>
  <c r="AV260" i="10"/>
  <c r="AF260" i="10"/>
  <c r="R260" i="10"/>
  <c r="X260" i="10"/>
  <c r="AK260" i="10"/>
  <c r="E33" i="10"/>
  <c r="P33" i="10"/>
  <c r="W33" i="10"/>
  <c r="K33" i="10"/>
  <c r="AJ33" i="10"/>
  <c r="AG33" i="10"/>
  <c r="C33" i="10"/>
  <c r="L33" i="10"/>
  <c r="AS33" i="10"/>
  <c r="T33" i="10"/>
  <c r="AQ33" i="10"/>
  <c r="I33" i="10"/>
  <c r="Q33" i="10"/>
  <c r="X33" i="10"/>
  <c r="AA33" i="10"/>
  <c r="AH33" i="10"/>
  <c r="Z33" i="10"/>
  <c r="AP33" i="10"/>
  <c r="AI33" i="10"/>
  <c r="AE33" i="10"/>
  <c r="R33" i="10"/>
  <c r="D33" i="10"/>
  <c r="S33" i="10"/>
  <c r="AC33" i="10"/>
  <c r="J33" i="10"/>
  <c r="AD33" i="10"/>
  <c r="O33" i="10"/>
  <c r="M33" i="10"/>
  <c r="AM33" i="10"/>
  <c r="AU33" i="10"/>
  <c r="F33" i="10"/>
  <c r="AR33" i="10"/>
  <c r="AB33" i="10"/>
  <c r="AT33" i="10"/>
  <c r="B33" i="10"/>
  <c r="N33" i="10"/>
  <c r="Y33" i="10"/>
  <c r="V33" i="10"/>
  <c r="AK33" i="10"/>
  <c r="AV33" i="10"/>
  <c r="G33" i="10"/>
  <c r="AF33" i="10"/>
  <c r="AL33" i="10"/>
  <c r="AN33" i="10"/>
  <c r="U33" i="10"/>
  <c r="AO33" i="10"/>
  <c r="N44" i="10"/>
  <c r="AN44" i="10"/>
  <c r="AP44" i="10"/>
  <c r="AE44" i="10"/>
  <c r="AG44" i="10"/>
  <c r="AO44" i="10"/>
  <c r="AH44" i="10"/>
  <c r="O44" i="10"/>
  <c r="AA44" i="10"/>
  <c r="AC44" i="10"/>
  <c r="AK44" i="10"/>
  <c r="AR44" i="10"/>
  <c r="P44" i="10"/>
  <c r="R44" i="10"/>
  <c r="K44" i="10"/>
  <c r="AM44" i="10"/>
  <c r="E44" i="10"/>
  <c r="AB44" i="10"/>
  <c r="Y44" i="10"/>
  <c r="AQ44" i="10"/>
  <c r="AI44" i="10"/>
  <c r="AD44" i="10"/>
  <c r="AT44" i="10"/>
  <c r="M44" i="10"/>
  <c r="W44" i="10"/>
  <c r="Q44" i="10"/>
  <c r="C44" i="10"/>
  <c r="F44" i="10"/>
  <c r="U44" i="10"/>
  <c r="T44" i="10"/>
  <c r="AV44" i="10"/>
  <c r="AJ44" i="10"/>
  <c r="I44" i="10"/>
  <c r="AL44" i="10"/>
  <c r="J44" i="10"/>
  <c r="D44" i="10"/>
  <c r="AS44" i="10"/>
  <c r="V44" i="10"/>
  <c r="AF44" i="10"/>
  <c r="Z44" i="10"/>
  <c r="G44" i="10"/>
  <c r="L44" i="10"/>
  <c r="S44" i="10"/>
  <c r="X44" i="10"/>
  <c r="AU44" i="10"/>
  <c r="B44" i="10"/>
  <c r="BQ472" i="38"/>
  <c r="BP472" i="38"/>
  <c r="AL487" i="38"/>
  <c r="AM487" i="38"/>
  <c r="BJ475" i="38"/>
  <c r="BK475" i="38"/>
  <c r="AA53" i="10"/>
  <c r="Z53" i="10"/>
  <c r="O53" i="10"/>
  <c r="Y53" i="10"/>
  <c r="AL53" i="10"/>
  <c r="AN53" i="10"/>
  <c r="M53" i="10"/>
  <c r="AF53" i="10"/>
  <c r="AJ53" i="10"/>
  <c r="J53" i="10"/>
  <c r="AM53" i="10"/>
  <c r="AG53" i="10"/>
  <c r="K53" i="10"/>
  <c r="N53" i="10"/>
  <c r="AI53" i="10"/>
  <c r="S53" i="10"/>
  <c r="V53" i="10"/>
  <c r="AO53" i="10"/>
  <c r="AE53" i="10"/>
  <c r="AD53" i="10"/>
  <c r="AP53" i="10"/>
  <c r="AB53" i="10"/>
  <c r="L53" i="10"/>
  <c r="AH53" i="10"/>
  <c r="AK53" i="10"/>
  <c r="R53" i="10"/>
  <c r="I53" i="10"/>
  <c r="E53" i="10"/>
  <c r="X53" i="10"/>
  <c r="AC53" i="10"/>
  <c r="F53" i="10"/>
  <c r="G53" i="10"/>
  <c r="D53" i="10"/>
  <c r="AU53" i="10"/>
  <c r="AQ53" i="10"/>
  <c r="W53" i="10"/>
  <c r="Q53" i="10"/>
  <c r="AR53" i="10"/>
  <c r="AV53" i="10"/>
  <c r="U53" i="10"/>
  <c r="C53" i="10"/>
  <c r="P53" i="10"/>
  <c r="AT53" i="10"/>
  <c r="T53" i="10"/>
  <c r="AS53" i="10"/>
  <c r="B53" i="10"/>
  <c r="AM37" i="10"/>
  <c r="AE37" i="10"/>
  <c r="AL37" i="10"/>
  <c r="AG37" i="10"/>
  <c r="L37" i="10"/>
  <c r="K37" i="10"/>
  <c r="AN37" i="10"/>
  <c r="AK37" i="10"/>
  <c r="AH37" i="10"/>
  <c r="AP37" i="10"/>
  <c r="AF37" i="10"/>
  <c r="M37" i="10"/>
  <c r="AJ37" i="10"/>
  <c r="AO37" i="10"/>
  <c r="AB37" i="10"/>
  <c r="Y37" i="10"/>
  <c r="AU37" i="10"/>
  <c r="AS37" i="10"/>
  <c r="O37" i="10"/>
  <c r="C37" i="10"/>
  <c r="D37" i="10"/>
  <c r="B37" i="10"/>
  <c r="G37" i="10"/>
  <c r="AV37" i="10"/>
  <c r="AT37" i="10"/>
  <c r="W37" i="10"/>
  <c r="T37" i="10"/>
  <c r="X37" i="10"/>
  <c r="Z37" i="10"/>
  <c r="AQ37" i="10"/>
  <c r="F37" i="10"/>
  <c r="S37" i="10"/>
  <c r="AC37" i="10"/>
  <c r="N37" i="10"/>
  <c r="P37" i="10"/>
  <c r="R37" i="10"/>
  <c r="I37" i="10"/>
  <c r="AA37" i="10"/>
  <c r="U37" i="10"/>
  <c r="AR37" i="10"/>
  <c r="AI37" i="10"/>
  <c r="AD37" i="10"/>
  <c r="Q37" i="10"/>
  <c r="J37" i="10"/>
  <c r="V37" i="10"/>
  <c r="E37" i="10"/>
  <c r="AF132" i="10"/>
  <c r="AG132" i="10"/>
  <c r="K132" i="10"/>
  <c r="N132" i="10"/>
  <c r="AK132" i="10"/>
  <c r="V132" i="10"/>
  <c r="P132" i="10"/>
  <c r="M132" i="10"/>
  <c r="AH132" i="10"/>
  <c r="AJ132" i="10"/>
  <c r="U132" i="10"/>
  <c r="AA132" i="10"/>
  <c r="AP132" i="10"/>
  <c r="F132" i="10"/>
  <c r="T132" i="10"/>
  <c r="AE132" i="10"/>
  <c r="AV132" i="10"/>
  <c r="AU132" i="10"/>
  <c r="AN132" i="10"/>
  <c r="Y132" i="10"/>
  <c r="AC132" i="10"/>
  <c r="AM132" i="10"/>
  <c r="W132" i="10"/>
  <c r="B132" i="10"/>
  <c r="E132" i="10"/>
  <c r="AR132" i="10"/>
  <c r="AI132" i="10"/>
  <c r="AS132" i="10"/>
  <c r="D132" i="10"/>
  <c r="AQ132" i="10"/>
  <c r="L132" i="10"/>
  <c r="AL132" i="10"/>
  <c r="I132" i="10"/>
  <c r="AB132" i="10"/>
  <c r="R132" i="10"/>
  <c r="S132" i="10"/>
  <c r="AO132" i="10"/>
  <c r="C132" i="10"/>
  <c r="AD132" i="10"/>
  <c r="O132" i="10"/>
  <c r="AT132" i="10"/>
  <c r="J132" i="10"/>
  <c r="Q132" i="10"/>
  <c r="G132" i="10"/>
  <c r="Z132" i="10"/>
  <c r="X132" i="10"/>
  <c r="AR18" i="10"/>
  <c r="D18" i="10"/>
  <c r="P18" i="10"/>
  <c r="M18" i="10"/>
  <c r="AJ18" i="10"/>
  <c r="J18" i="10"/>
  <c r="S18" i="10"/>
  <c r="Z18" i="10"/>
  <c r="F18" i="10"/>
  <c r="Q18" i="10"/>
  <c r="T18" i="10"/>
  <c r="L18" i="10"/>
  <c r="AP18" i="10"/>
  <c r="AB18" i="10"/>
  <c r="I18" i="10"/>
  <c r="X18" i="10"/>
  <c r="K18" i="10"/>
  <c r="E18" i="10"/>
  <c r="AN18" i="10"/>
  <c r="AS18" i="10"/>
  <c r="AT18" i="10"/>
  <c r="AM18" i="10"/>
  <c r="AK18" i="10"/>
  <c r="AU18" i="10"/>
  <c r="AF18" i="10"/>
  <c r="G18" i="10"/>
  <c r="AI18" i="10"/>
  <c r="AO18" i="10"/>
  <c r="V18" i="10"/>
  <c r="AV18" i="10"/>
  <c r="AA18" i="10"/>
  <c r="U18" i="10"/>
  <c r="C18" i="10"/>
  <c r="R18" i="10"/>
  <c r="AL18" i="10"/>
  <c r="N18" i="10"/>
  <c r="Y18" i="10"/>
  <c r="AH18" i="10"/>
  <c r="B18" i="10"/>
  <c r="AQ18" i="10"/>
  <c r="AE18" i="10"/>
  <c r="AD18" i="10"/>
  <c r="W18" i="10"/>
  <c r="O18" i="10"/>
  <c r="AC18" i="10"/>
  <c r="AG18" i="10"/>
  <c r="AG130" i="10"/>
  <c r="L130" i="10"/>
  <c r="AN130" i="10"/>
  <c r="J130" i="10"/>
  <c r="AI130" i="10"/>
  <c r="N130" i="10"/>
  <c r="AO130" i="10"/>
  <c r="K130" i="10"/>
  <c r="AJ130" i="10"/>
  <c r="AE130" i="10"/>
  <c r="AP130" i="10"/>
  <c r="AH130" i="10"/>
  <c r="AL130" i="10"/>
  <c r="M130" i="10"/>
  <c r="Z130" i="10"/>
  <c r="Y130" i="10"/>
  <c r="S130" i="10"/>
  <c r="F130" i="10"/>
  <c r="AD130" i="10"/>
  <c r="E130" i="10"/>
  <c r="X130" i="10"/>
  <c r="AU130" i="10"/>
  <c r="C130" i="10"/>
  <c r="AK130" i="10"/>
  <c r="W130" i="10"/>
  <c r="AB130" i="10"/>
  <c r="Q130" i="10"/>
  <c r="D130" i="10"/>
  <c r="AA130" i="10"/>
  <c r="I130" i="10"/>
  <c r="AR130" i="10"/>
  <c r="AC130" i="10"/>
  <c r="T130" i="10"/>
  <c r="R130" i="10"/>
  <c r="U130" i="10"/>
  <c r="AT130" i="10"/>
  <c r="V130" i="10"/>
  <c r="G130" i="10"/>
  <c r="AQ130" i="10"/>
  <c r="AV130" i="10"/>
  <c r="B130" i="10"/>
  <c r="AF130" i="10"/>
  <c r="AS130" i="10"/>
  <c r="AM130" i="10"/>
  <c r="O130" i="10"/>
  <c r="P130" i="10"/>
  <c r="AI74" i="10"/>
  <c r="AH74" i="10"/>
  <c r="AP74" i="10"/>
  <c r="R74" i="10"/>
  <c r="D74" i="10"/>
  <c r="E74" i="10"/>
  <c r="AU74" i="10"/>
  <c r="AG74" i="10"/>
  <c r="AE74" i="10"/>
  <c r="S74" i="10"/>
  <c r="AT74" i="10"/>
  <c r="AF74" i="10"/>
  <c r="AK74" i="10"/>
  <c r="L74" i="10"/>
  <c r="X74" i="10"/>
  <c r="M74" i="10"/>
  <c r="AA74" i="10"/>
  <c r="I74" i="10"/>
  <c r="AL74" i="10"/>
  <c r="AN74" i="10"/>
  <c r="AM74" i="10"/>
  <c r="AD74" i="10"/>
  <c r="Y74" i="10"/>
  <c r="AC74" i="10"/>
  <c r="AS74" i="10"/>
  <c r="AV74" i="10"/>
  <c r="AR74" i="10"/>
  <c r="T74" i="10"/>
  <c r="AO74" i="10"/>
  <c r="O74" i="10"/>
  <c r="V74" i="10"/>
  <c r="J74" i="10"/>
  <c r="F74" i="10"/>
  <c r="AB74" i="10"/>
  <c r="AJ74" i="10"/>
  <c r="K74" i="10"/>
  <c r="Z74" i="10"/>
  <c r="N74" i="10"/>
  <c r="C74" i="10"/>
  <c r="G74" i="10"/>
  <c r="AQ74" i="10"/>
  <c r="Q74" i="10"/>
  <c r="W74" i="10"/>
  <c r="P74" i="10"/>
  <c r="B74" i="10"/>
  <c r="U74" i="10"/>
  <c r="AP237" i="10"/>
  <c r="AO237" i="10"/>
  <c r="L237" i="10"/>
  <c r="AN237" i="10"/>
  <c r="AI237" i="10"/>
  <c r="M237" i="10"/>
  <c r="K237" i="10"/>
  <c r="AK237" i="10"/>
  <c r="AC237" i="10"/>
  <c r="AF237" i="10"/>
  <c r="AB237" i="10"/>
  <c r="Z237" i="10"/>
  <c r="I237" i="10"/>
  <c r="C237" i="10"/>
  <c r="AG237" i="10"/>
  <c r="S237" i="10"/>
  <c r="AA237" i="10"/>
  <c r="AQ237" i="10"/>
  <c r="AV237" i="10"/>
  <c r="N237" i="10"/>
  <c r="X237" i="10"/>
  <c r="E237" i="10"/>
  <c r="AS237" i="10"/>
  <c r="AM237" i="10"/>
  <c r="U237" i="10"/>
  <c r="AL237" i="10"/>
  <c r="R237" i="10"/>
  <c r="V237" i="10"/>
  <c r="AU237" i="10"/>
  <c r="AH237" i="10"/>
  <c r="J237" i="10"/>
  <c r="D237" i="10"/>
  <c r="AT237" i="10"/>
  <c r="G237" i="10"/>
  <c r="Y237" i="10"/>
  <c r="O237" i="10"/>
  <c r="AD237" i="10"/>
  <c r="F237" i="10"/>
  <c r="AJ237" i="10"/>
  <c r="Q237" i="10"/>
  <c r="T237" i="10"/>
  <c r="AR237" i="10"/>
  <c r="W237" i="10"/>
  <c r="P237" i="10"/>
  <c r="B237" i="10"/>
  <c r="AE237" i="10"/>
  <c r="Q22" i="10"/>
  <c r="AU22" i="10"/>
  <c r="AP22" i="10"/>
  <c r="G22" i="10"/>
  <c r="AL22" i="10"/>
  <c r="E22" i="10"/>
  <c r="O22" i="10"/>
  <c r="P22" i="10"/>
  <c r="AO22" i="10"/>
  <c r="T22" i="10"/>
  <c r="U22" i="10"/>
  <c r="M22" i="10"/>
  <c r="R22" i="10"/>
  <c r="AC22" i="10"/>
  <c r="L22" i="10"/>
  <c r="AN22" i="10"/>
  <c r="AI22" i="10"/>
  <c r="N22" i="10"/>
  <c r="AA22" i="10"/>
  <c r="J22" i="10"/>
  <c r="AR22" i="10"/>
  <c r="B22" i="10"/>
  <c r="AE22" i="10"/>
  <c r="AH22" i="10"/>
  <c r="X22" i="10"/>
  <c r="Z22" i="10"/>
  <c r="F22" i="10"/>
  <c r="AQ22" i="10"/>
  <c r="AT22" i="10"/>
  <c r="I22" i="10"/>
  <c r="S22" i="10"/>
  <c r="V22" i="10"/>
  <c r="AS22" i="10"/>
  <c r="W22" i="10"/>
  <c r="AD22" i="10"/>
  <c r="K22" i="10"/>
  <c r="AM22" i="10"/>
  <c r="AF22" i="10"/>
  <c r="D22" i="10"/>
  <c r="C22" i="10"/>
  <c r="Y22" i="10"/>
  <c r="AG22" i="10"/>
  <c r="AK22" i="10"/>
  <c r="AJ22" i="10"/>
  <c r="AV22" i="10"/>
  <c r="AB22" i="10"/>
  <c r="X59" i="10"/>
  <c r="AD59" i="10"/>
  <c r="AC59" i="10"/>
  <c r="V59" i="10"/>
  <c r="T59" i="10"/>
  <c r="AA59" i="10"/>
  <c r="U59" i="10"/>
  <c r="AL59" i="10"/>
  <c r="AK59" i="10"/>
  <c r="AB59" i="10"/>
  <c r="AN59" i="10"/>
  <c r="AM59" i="10"/>
  <c r="Z59" i="10"/>
  <c r="AI59" i="10"/>
  <c r="K59" i="10"/>
  <c r="R59" i="10"/>
  <c r="Y59" i="10"/>
  <c r="AG59" i="10"/>
  <c r="AJ59" i="10"/>
  <c r="J59" i="10"/>
  <c r="AH59" i="10"/>
  <c r="N59" i="10"/>
  <c r="AO59" i="10"/>
  <c r="M59" i="10"/>
  <c r="L59" i="10"/>
  <c r="AF59" i="10"/>
  <c r="AP59" i="10"/>
  <c r="AE59" i="10"/>
  <c r="S59" i="10"/>
  <c r="F59" i="10"/>
  <c r="AU59" i="10"/>
  <c r="I59" i="10"/>
  <c r="AV59" i="10"/>
  <c r="C59" i="10"/>
  <c r="P59" i="10"/>
  <c r="Q59" i="10"/>
  <c r="AS59" i="10"/>
  <c r="B59" i="10"/>
  <c r="W59" i="10"/>
  <c r="D59" i="10"/>
  <c r="AQ59" i="10"/>
  <c r="G59" i="10"/>
  <c r="O59" i="10"/>
  <c r="E59" i="10"/>
  <c r="AT59" i="10"/>
  <c r="AR59" i="10"/>
  <c r="Y169" i="10"/>
  <c r="W169" i="10"/>
  <c r="AO169" i="10"/>
  <c r="AK169" i="10"/>
  <c r="L169" i="10"/>
  <c r="AC169" i="10"/>
  <c r="AE169" i="10"/>
  <c r="M169" i="10"/>
  <c r="T169" i="10"/>
  <c r="AF169" i="10"/>
  <c r="AJ169" i="10"/>
  <c r="R169" i="10"/>
  <c r="U169" i="10"/>
  <c r="AH169" i="10"/>
  <c r="N169" i="10"/>
  <c r="E169" i="10"/>
  <c r="AD169" i="10"/>
  <c r="K169" i="10"/>
  <c r="AA169" i="10"/>
  <c r="AP169" i="10"/>
  <c r="AN169" i="10"/>
  <c r="AL169" i="10"/>
  <c r="AI169" i="10"/>
  <c r="AM169" i="10"/>
  <c r="V169" i="10"/>
  <c r="AG169" i="10"/>
  <c r="Z169" i="10"/>
  <c r="J169" i="10"/>
  <c r="S169" i="10"/>
  <c r="AT169" i="10"/>
  <c r="AB169" i="10"/>
  <c r="C169" i="10"/>
  <c r="AV169" i="10"/>
  <c r="I169" i="10"/>
  <c r="P169" i="10"/>
  <c r="AU169" i="10"/>
  <c r="AS169" i="10"/>
  <c r="F169" i="10"/>
  <c r="X169" i="10"/>
  <c r="O169" i="10"/>
  <c r="AR169" i="10"/>
  <c r="B169" i="10"/>
  <c r="AQ169" i="10"/>
  <c r="D169" i="10"/>
  <c r="G169" i="10"/>
  <c r="Q169" i="10"/>
  <c r="AE40" i="10"/>
  <c r="AI40" i="10"/>
  <c r="AG40" i="10"/>
  <c r="E40" i="10"/>
  <c r="T40" i="10"/>
  <c r="R40" i="10"/>
  <c r="F40" i="10"/>
  <c r="W40" i="10"/>
  <c r="O40" i="10"/>
  <c r="I40" i="10"/>
  <c r="AR40" i="10"/>
  <c r="AF40" i="10"/>
  <c r="P40" i="10"/>
  <c r="M40" i="10"/>
  <c r="AU40" i="10"/>
  <c r="AS40" i="10"/>
  <c r="Y40" i="10"/>
  <c r="AN40" i="10"/>
  <c r="AC40" i="10"/>
  <c r="AJ40" i="10"/>
  <c r="AL40" i="10"/>
  <c r="AH40" i="10"/>
  <c r="AA40" i="10"/>
  <c r="X40" i="10"/>
  <c r="S40" i="10"/>
  <c r="J40" i="10"/>
  <c r="V40" i="10"/>
  <c r="AK40" i="10"/>
  <c r="L40" i="10"/>
  <c r="B40" i="10"/>
  <c r="N40" i="10"/>
  <c r="AQ40" i="10"/>
  <c r="AT40" i="10"/>
  <c r="AO40" i="10"/>
  <c r="AM40" i="10"/>
  <c r="U40" i="10"/>
  <c r="Z40" i="10"/>
  <c r="AD40" i="10"/>
  <c r="AB40" i="10"/>
  <c r="D40" i="10"/>
  <c r="G40" i="10"/>
  <c r="AP40" i="10"/>
  <c r="AV40" i="10"/>
  <c r="K40" i="10"/>
  <c r="Q40" i="10"/>
  <c r="C40" i="10"/>
  <c r="AI489" i="38"/>
  <c r="AH489" i="38"/>
  <c r="BS471" i="38"/>
  <c r="BR471" i="38"/>
  <c r="M104" i="10"/>
  <c r="AK104" i="10"/>
  <c r="AL104" i="10"/>
  <c r="N104" i="10"/>
  <c r="J104" i="10"/>
  <c r="AF104" i="10"/>
  <c r="AP104" i="10"/>
  <c r="AN104" i="10"/>
  <c r="O104" i="10"/>
  <c r="C104" i="10"/>
  <c r="AI104" i="10"/>
  <c r="G104" i="10"/>
  <c r="AA104" i="10"/>
  <c r="AR104" i="10"/>
  <c r="AH104" i="10"/>
  <c r="AC104" i="10"/>
  <c r="D104" i="10"/>
  <c r="AV104" i="10"/>
  <c r="AE104" i="10"/>
  <c r="X104" i="10"/>
  <c r="U104" i="10"/>
  <c r="S104" i="10"/>
  <c r="I104" i="10"/>
  <c r="AU104" i="10"/>
  <c r="L104" i="10"/>
  <c r="W104" i="10"/>
  <c r="T104" i="10"/>
  <c r="F104" i="10"/>
  <c r="AM104" i="10"/>
  <c r="AJ104" i="10"/>
  <c r="Y104" i="10"/>
  <c r="AT104" i="10"/>
  <c r="AD104" i="10"/>
  <c r="B104" i="10"/>
  <c r="AG104" i="10"/>
  <c r="K104" i="10"/>
  <c r="Z104" i="10"/>
  <c r="AQ104" i="10"/>
  <c r="AB104" i="10"/>
  <c r="AS104" i="10"/>
  <c r="E104" i="10"/>
  <c r="R104" i="10"/>
  <c r="P104" i="10"/>
  <c r="V104" i="10"/>
  <c r="Q104" i="10"/>
  <c r="AO104" i="10"/>
  <c r="Z50" i="10"/>
  <c r="J50" i="10"/>
  <c r="AK50" i="10"/>
  <c r="AH50" i="10"/>
  <c r="AL50" i="10"/>
  <c r="AG50" i="10"/>
  <c r="AO50" i="10"/>
  <c r="AM50" i="10"/>
  <c r="M50" i="10"/>
  <c r="AF50" i="10"/>
  <c r="L50" i="10"/>
  <c r="AE50" i="10"/>
  <c r="AP50" i="10"/>
  <c r="AI50" i="10"/>
  <c r="N50" i="10"/>
  <c r="R50" i="10"/>
  <c r="X50" i="10"/>
  <c r="V50" i="10"/>
  <c r="AT50" i="10"/>
  <c r="AS50" i="10"/>
  <c r="AQ50" i="10"/>
  <c r="AN50" i="10"/>
  <c r="W50" i="10"/>
  <c r="U50" i="10"/>
  <c r="F50" i="10"/>
  <c r="E50" i="10"/>
  <c r="C50" i="10"/>
  <c r="AR50" i="10"/>
  <c r="AV50" i="10"/>
  <c r="Y50" i="10"/>
  <c r="Q50" i="10"/>
  <c r="AA50" i="10"/>
  <c r="D50" i="10"/>
  <c r="G50" i="10"/>
  <c r="B50" i="10"/>
  <c r="AC50" i="10"/>
  <c r="AB50" i="10"/>
  <c r="T50" i="10"/>
  <c r="K50" i="10"/>
  <c r="AJ50" i="10"/>
  <c r="S50" i="10"/>
  <c r="O50" i="10"/>
  <c r="AU50" i="10"/>
  <c r="P50" i="10"/>
  <c r="AD50" i="10"/>
  <c r="I50" i="10"/>
  <c r="AK143" i="10"/>
  <c r="AC143" i="10"/>
  <c r="AO143" i="10"/>
  <c r="AE143" i="10"/>
  <c r="AM143" i="10"/>
  <c r="AG143" i="10"/>
  <c r="AJ143" i="10"/>
  <c r="N143" i="10"/>
  <c r="L143" i="10"/>
  <c r="AH143" i="10"/>
  <c r="AL143" i="10"/>
  <c r="AF143" i="10"/>
  <c r="J143" i="10"/>
  <c r="K143" i="10"/>
  <c r="AP143" i="10"/>
  <c r="U143" i="10"/>
  <c r="AD143" i="10"/>
  <c r="D143" i="10"/>
  <c r="G143" i="10"/>
  <c r="AB143" i="10"/>
  <c r="X143" i="10"/>
  <c r="F143" i="10"/>
  <c r="C143" i="10"/>
  <c r="M143" i="10"/>
  <c r="AA143" i="10"/>
  <c r="AT143" i="10"/>
  <c r="T143" i="10"/>
  <c r="Y143" i="10"/>
  <c r="Z143" i="10"/>
  <c r="R143" i="10"/>
  <c r="AR143" i="10"/>
  <c r="E143" i="10"/>
  <c r="AI143" i="10"/>
  <c r="I143" i="10"/>
  <c r="AQ143" i="10"/>
  <c r="AN143" i="10"/>
  <c r="AU143" i="10"/>
  <c r="S143" i="10"/>
  <c r="O143" i="10"/>
  <c r="B143" i="10"/>
  <c r="P143" i="10"/>
  <c r="AV143" i="10"/>
  <c r="V143" i="10"/>
  <c r="W143" i="10"/>
  <c r="Q143" i="10"/>
  <c r="AS143" i="10"/>
  <c r="G123" i="10"/>
  <c r="P123" i="10"/>
  <c r="X123" i="10"/>
  <c r="AM123" i="10"/>
  <c r="AJ123" i="10"/>
  <c r="V123" i="10"/>
  <c r="AP123" i="10"/>
  <c r="AE123" i="10"/>
  <c r="AH123" i="10"/>
  <c r="AA123" i="10"/>
  <c r="Y123" i="10"/>
  <c r="AO123" i="10"/>
  <c r="J123" i="10"/>
  <c r="U123" i="10"/>
  <c r="AF123" i="10"/>
  <c r="K123" i="10"/>
  <c r="AK123" i="10"/>
  <c r="AC123" i="10"/>
  <c r="W123" i="10"/>
  <c r="AI123" i="10"/>
  <c r="AN123" i="10"/>
  <c r="I123" i="10"/>
  <c r="Z123" i="10"/>
  <c r="AL123" i="10"/>
  <c r="AG123" i="10"/>
  <c r="AB123" i="10"/>
  <c r="L123" i="10"/>
  <c r="N123" i="10"/>
  <c r="M123" i="10"/>
  <c r="T123" i="10"/>
  <c r="AS123" i="10"/>
  <c r="R123" i="10"/>
  <c r="AV123" i="10"/>
  <c r="Q123" i="10"/>
  <c r="C123" i="10"/>
  <c r="AU123" i="10"/>
  <c r="F123" i="10"/>
  <c r="AD123" i="10"/>
  <c r="AT123" i="10"/>
  <c r="AQ123" i="10"/>
  <c r="D123" i="10"/>
  <c r="AR123" i="10"/>
  <c r="B123" i="10"/>
  <c r="O123" i="10"/>
  <c r="S123" i="10"/>
  <c r="E123" i="10"/>
  <c r="AH239" i="10"/>
  <c r="M239" i="10"/>
  <c r="AM239" i="10"/>
  <c r="AI239" i="10"/>
  <c r="Z239" i="10"/>
  <c r="G239" i="10"/>
  <c r="AG239" i="10"/>
  <c r="AK239" i="10"/>
  <c r="O239" i="10"/>
  <c r="K239" i="10"/>
  <c r="AC239" i="10"/>
  <c r="AO239" i="10"/>
  <c r="AE239" i="10"/>
  <c r="X239" i="10"/>
  <c r="AP239" i="10"/>
  <c r="AB239" i="10"/>
  <c r="P239" i="10"/>
  <c r="AT239" i="10"/>
  <c r="C239" i="10"/>
  <c r="J239" i="10"/>
  <c r="V239" i="10"/>
  <c r="AL239" i="10"/>
  <c r="R239" i="10"/>
  <c r="AV239" i="10"/>
  <c r="AU239" i="10"/>
  <c r="AD239" i="10"/>
  <c r="AA239" i="10"/>
  <c r="U239" i="10"/>
  <c r="D239" i="10"/>
  <c r="T239" i="10"/>
  <c r="Q239" i="10"/>
  <c r="AS239" i="10"/>
  <c r="N239" i="10"/>
  <c r="B239" i="10"/>
  <c r="AF239" i="10"/>
  <c r="E239" i="10"/>
  <c r="AN239" i="10"/>
  <c r="I239" i="10"/>
  <c r="W239" i="10"/>
  <c r="Y239" i="10"/>
  <c r="AR239" i="10"/>
  <c r="L239" i="10"/>
  <c r="F239" i="10"/>
  <c r="AQ239" i="10"/>
  <c r="AJ239" i="10"/>
  <c r="S239" i="10"/>
  <c r="G181" i="10"/>
  <c r="AS181" i="10"/>
  <c r="AC181" i="10"/>
  <c r="AP181" i="10"/>
  <c r="J181" i="10"/>
  <c r="U181" i="10"/>
  <c r="AG181" i="10"/>
  <c r="AI181" i="10"/>
  <c r="W181" i="10"/>
  <c r="AL181" i="10"/>
  <c r="AO181" i="10"/>
  <c r="AA181" i="10"/>
  <c r="AK181" i="10"/>
  <c r="AM181" i="10"/>
  <c r="N181" i="10"/>
  <c r="L181" i="10"/>
  <c r="AH181" i="10"/>
  <c r="V181" i="10"/>
  <c r="AN181" i="10"/>
  <c r="AB181" i="10"/>
  <c r="AF181" i="10"/>
  <c r="T181" i="10"/>
  <c r="AE181" i="10"/>
  <c r="AD181" i="10"/>
  <c r="M181" i="10"/>
  <c r="P181" i="10"/>
  <c r="K181" i="10"/>
  <c r="AJ181" i="10"/>
  <c r="R181" i="10"/>
  <c r="AU181" i="10"/>
  <c r="Q181" i="10"/>
  <c r="F181" i="10"/>
  <c r="AT181" i="10"/>
  <c r="X181" i="10"/>
  <c r="I181" i="10"/>
  <c r="Z181" i="10"/>
  <c r="C181" i="10"/>
  <c r="B181" i="10"/>
  <c r="AR181" i="10"/>
  <c r="O181" i="10"/>
  <c r="E181" i="10"/>
  <c r="AV181" i="10"/>
  <c r="S181" i="10"/>
  <c r="D181" i="10"/>
  <c r="Y181" i="10"/>
  <c r="AQ181" i="10"/>
  <c r="S221" i="10"/>
  <c r="V221" i="10"/>
  <c r="AA221" i="10"/>
  <c r="O221" i="10"/>
  <c r="R221" i="10"/>
  <c r="X221" i="10"/>
  <c r="AF221" i="10"/>
  <c r="M221" i="10"/>
  <c r="L221" i="10"/>
  <c r="AO221" i="10"/>
  <c r="AG221" i="10"/>
  <c r="AI221" i="10"/>
  <c r="AC221" i="10"/>
  <c r="AE221" i="10"/>
  <c r="AB221" i="10"/>
  <c r="U221" i="10"/>
  <c r="N221" i="10"/>
  <c r="AJ221" i="10"/>
  <c r="AN221" i="10"/>
  <c r="AP221" i="10"/>
  <c r="AD221" i="10"/>
  <c r="AM221" i="10"/>
  <c r="AK221" i="10"/>
  <c r="W221" i="10"/>
  <c r="G221" i="10"/>
  <c r="AH221" i="10"/>
  <c r="J221" i="10"/>
  <c r="AU221" i="10"/>
  <c r="Y221" i="10"/>
  <c r="P221" i="10"/>
  <c r="AT221" i="10"/>
  <c r="T221" i="10"/>
  <c r="Z221" i="10"/>
  <c r="Q221" i="10"/>
  <c r="B221" i="10"/>
  <c r="E221" i="10"/>
  <c r="AL221" i="10"/>
  <c r="AS221" i="10"/>
  <c r="C221" i="10"/>
  <c r="AR221" i="10"/>
  <c r="K221" i="10"/>
  <c r="I221" i="10"/>
  <c r="F221" i="10"/>
  <c r="AQ221" i="10"/>
  <c r="D221" i="10"/>
  <c r="AV221" i="10"/>
  <c r="AV136" i="10"/>
  <c r="Z136" i="10"/>
  <c r="AD136" i="10"/>
  <c r="I136" i="10"/>
  <c r="AA136" i="10"/>
  <c r="T136" i="10"/>
  <c r="U136" i="10"/>
  <c r="AO136" i="10"/>
  <c r="N136" i="10"/>
  <c r="Y136" i="10"/>
  <c r="AL136" i="10"/>
  <c r="M136" i="10"/>
  <c r="X136" i="10"/>
  <c r="J136" i="10"/>
  <c r="AE136" i="10"/>
  <c r="V136" i="10"/>
  <c r="AK136" i="10"/>
  <c r="L136" i="10"/>
  <c r="AH136" i="10"/>
  <c r="AF136" i="10"/>
  <c r="AP136" i="10"/>
  <c r="AJ136" i="10"/>
  <c r="K136" i="10"/>
  <c r="AG136" i="10"/>
  <c r="AM136" i="10"/>
  <c r="AN136" i="10"/>
  <c r="AI136" i="10"/>
  <c r="W136" i="10"/>
  <c r="Q136" i="10"/>
  <c r="E136" i="10"/>
  <c r="P136" i="10"/>
  <c r="AB136" i="10"/>
  <c r="R136" i="10"/>
  <c r="AR136" i="10"/>
  <c r="AU136" i="10"/>
  <c r="S136" i="10"/>
  <c r="AQ136" i="10"/>
  <c r="AT136" i="10"/>
  <c r="AC136" i="10"/>
  <c r="O136" i="10"/>
  <c r="F136" i="10"/>
  <c r="C136" i="10"/>
  <c r="AS136" i="10"/>
  <c r="G136" i="10"/>
  <c r="B136" i="10"/>
  <c r="D136" i="10"/>
  <c r="P186" i="10"/>
  <c r="Q186" i="10"/>
  <c r="D186" i="10"/>
  <c r="Z186" i="10"/>
  <c r="AI186" i="10"/>
  <c r="AE186" i="10"/>
  <c r="V186" i="10"/>
  <c r="AH186" i="10"/>
  <c r="AK186" i="10"/>
  <c r="Y186" i="10"/>
  <c r="AP186" i="10"/>
  <c r="N186" i="10"/>
  <c r="AA186" i="10"/>
  <c r="AL186" i="10"/>
  <c r="X186" i="10"/>
  <c r="K186" i="10"/>
  <c r="T186" i="10"/>
  <c r="AB186" i="10"/>
  <c r="L186" i="10"/>
  <c r="AF186" i="10"/>
  <c r="AO186" i="10"/>
  <c r="I186" i="10"/>
  <c r="W186" i="10"/>
  <c r="J186" i="10"/>
  <c r="AM186" i="10"/>
  <c r="AJ186" i="10"/>
  <c r="AU186" i="10"/>
  <c r="AG186" i="10"/>
  <c r="S186" i="10"/>
  <c r="B186" i="10"/>
  <c r="AS186" i="10"/>
  <c r="U186" i="10"/>
  <c r="E186" i="10"/>
  <c r="G186" i="10"/>
  <c r="AC186" i="10"/>
  <c r="AV186" i="10"/>
  <c r="AN186" i="10"/>
  <c r="AQ186" i="10"/>
  <c r="M186" i="10"/>
  <c r="C186" i="10"/>
  <c r="AT186" i="10"/>
  <c r="F186" i="10"/>
  <c r="AR186" i="10"/>
  <c r="AD186" i="10"/>
  <c r="R186" i="10"/>
  <c r="O186" i="10"/>
  <c r="P187" i="10"/>
  <c r="AH187" i="10"/>
  <c r="AJ187" i="10"/>
  <c r="K187" i="10"/>
  <c r="AQ187" i="10"/>
  <c r="D187" i="10"/>
  <c r="V187" i="10"/>
  <c r="L187" i="10"/>
  <c r="N187" i="10"/>
  <c r="Y187" i="10"/>
  <c r="I187" i="10"/>
  <c r="AD187" i="10"/>
  <c r="Q187" i="10"/>
  <c r="AU187" i="10"/>
  <c r="AM187" i="10"/>
  <c r="M187" i="10"/>
  <c r="AF187" i="10"/>
  <c r="AS187" i="10"/>
  <c r="E187" i="10"/>
  <c r="U187" i="10"/>
  <c r="AA187" i="10"/>
  <c r="AO187" i="10"/>
  <c r="AV187" i="10"/>
  <c r="C187" i="10"/>
  <c r="S187" i="10"/>
  <c r="AI187" i="10"/>
  <c r="AR187" i="10"/>
  <c r="W187" i="10"/>
  <c r="AK187" i="10"/>
  <c r="AE187" i="10"/>
  <c r="Z187" i="10"/>
  <c r="AP187" i="10"/>
  <c r="X187" i="10"/>
  <c r="AG187" i="10"/>
  <c r="R187" i="10"/>
  <c r="AB187" i="10"/>
  <c r="AN187" i="10"/>
  <c r="AL187" i="10"/>
  <c r="AT187" i="10"/>
  <c r="J187" i="10"/>
  <c r="B187" i="10"/>
  <c r="G187" i="10"/>
  <c r="AC187" i="10"/>
  <c r="O187" i="10"/>
  <c r="F187" i="10"/>
  <c r="T187" i="10"/>
  <c r="S148" i="10"/>
  <c r="AA148" i="10"/>
  <c r="O148" i="10"/>
  <c r="R148" i="10"/>
  <c r="T148" i="10"/>
  <c r="E148" i="10"/>
  <c r="AD148" i="10"/>
  <c r="Q148" i="10"/>
  <c r="AB148" i="10"/>
  <c r="AU148" i="10"/>
  <c r="I148" i="10"/>
  <c r="U148" i="10"/>
  <c r="AL148" i="10"/>
  <c r="K148" i="10"/>
  <c r="Z148" i="10"/>
  <c r="AG148" i="10"/>
  <c r="AK148" i="10"/>
  <c r="AN148" i="10"/>
  <c r="M148" i="10"/>
  <c r="G148" i="10"/>
  <c r="Y148" i="10"/>
  <c r="AP148" i="10"/>
  <c r="AI148" i="10"/>
  <c r="AC148" i="10"/>
  <c r="AM148" i="10"/>
  <c r="N148" i="10"/>
  <c r="AH148" i="10"/>
  <c r="AE148" i="10"/>
  <c r="AF148" i="10"/>
  <c r="L148" i="10"/>
  <c r="V148" i="10"/>
  <c r="AJ148" i="10"/>
  <c r="X148" i="10"/>
  <c r="AO148" i="10"/>
  <c r="W148" i="10"/>
  <c r="J148" i="10"/>
  <c r="P148" i="10"/>
  <c r="F148" i="10"/>
  <c r="D148" i="10"/>
  <c r="AV148" i="10"/>
  <c r="B148" i="10"/>
  <c r="AS148" i="10"/>
  <c r="AR148" i="10"/>
  <c r="AT148" i="10"/>
  <c r="AQ148" i="10"/>
  <c r="C148" i="10"/>
  <c r="O78" i="10"/>
  <c r="Q78" i="10"/>
  <c r="Z78" i="10"/>
  <c r="W78" i="10"/>
  <c r="F78" i="10"/>
  <c r="S78" i="10"/>
  <c r="X78" i="10"/>
  <c r="U78" i="10"/>
  <c r="G78" i="10"/>
  <c r="AD78" i="10"/>
  <c r="AC78" i="10"/>
  <c r="AB78" i="10"/>
  <c r="V78" i="10"/>
  <c r="M78" i="10"/>
  <c r="AN78" i="10"/>
  <c r="AA78" i="10"/>
  <c r="AI78" i="10"/>
  <c r="AJ78" i="10"/>
  <c r="Y78" i="10"/>
  <c r="AO78" i="10"/>
  <c r="AP78" i="10"/>
  <c r="E78" i="10"/>
  <c r="T78" i="10"/>
  <c r="AL78" i="10"/>
  <c r="K78" i="10"/>
  <c r="AH78" i="10"/>
  <c r="AK78" i="10"/>
  <c r="L78" i="10"/>
  <c r="AF78" i="10"/>
  <c r="J78" i="10"/>
  <c r="AE78" i="10"/>
  <c r="AM78" i="10"/>
  <c r="AG78" i="10"/>
  <c r="N78" i="10"/>
  <c r="I78" i="10"/>
  <c r="C78" i="10"/>
  <c r="AT78" i="10"/>
  <c r="AV78" i="10"/>
  <c r="D78" i="10"/>
  <c r="AS78" i="10"/>
  <c r="R78" i="10"/>
  <c r="AR78" i="10"/>
  <c r="P78" i="10"/>
  <c r="AQ78" i="10"/>
  <c r="AU78" i="10"/>
  <c r="B78" i="10"/>
  <c r="AN293" i="10"/>
  <c r="AE293" i="10"/>
  <c r="V293" i="10"/>
  <c r="AK293" i="10"/>
  <c r="AV293" i="10"/>
  <c r="AT293" i="10"/>
  <c r="AJ293" i="10"/>
  <c r="AS293" i="10"/>
  <c r="R293" i="10"/>
  <c r="Y293" i="10"/>
  <c r="E293" i="10"/>
  <c r="AD293" i="10"/>
  <c r="U293" i="10"/>
  <c r="AO293" i="10"/>
  <c r="N293" i="10"/>
  <c r="M293" i="10"/>
  <c r="AU293" i="10"/>
  <c r="K293" i="10"/>
  <c r="Q293" i="10"/>
  <c r="W293" i="10"/>
  <c r="C293" i="10"/>
  <c r="AG293" i="10"/>
  <c r="AB293" i="10"/>
  <c r="AI293" i="10"/>
  <c r="I293" i="10"/>
  <c r="AP293" i="10"/>
  <c r="AH293" i="10"/>
  <c r="AA293" i="10"/>
  <c r="J293" i="10"/>
  <c r="B293" i="10"/>
  <c r="S293" i="10"/>
  <c r="Z293" i="10"/>
  <c r="AC293" i="10"/>
  <c r="O293" i="10"/>
  <c r="F293" i="10"/>
  <c r="AR293" i="10"/>
  <c r="AM293" i="10"/>
  <c r="AF293" i="10"/>
  <c r="L293" i="10"/>
  <c r="P293" i="10"/>
  <c r="G293" i="10"/>
  <c r="AL293" i="10"/>
  <c r="AQ293" i="10"/>
  <c r="D293" i="10"/>
  <c r="X293" i="10"/>
  <c r="T293" i="10"/>
  <c r="X142" i="10"/>
  <c r="AH142" i="10"/>
  <c r="AB142" i="10"/>
  <c r="AC142" i="10"/>
  <c r="AK142" i="10"/>
  <c r="L142" i="10"/>
  <c r="AQ142" i="10"/>
  <c r="S142" i="10"/>
  <c r="AA142" i="10"/>
  <c r="AO142" i="10"/>
  <c r="AE142" i="10"/>
  <c r="O142" i="10"/>
  <c r="I142" i="10"/>
  <c r="Y142" i="10"/>
  <c r="AD142" i="10"/>
  <c r="N142" i="10"/>
  <c r="J142" i="10"/>
  <c r="D142" i="10"/>
  <c r="B142" i="10"/>
  <c r="U142" i="10"/>
  <c r="Z142" i="10"/>
  <c r="AP142" i="10"/>
  <c r="AN142" i="10"/>
  <c r="AT142" i="10"/>
  <c r="E142" i="10"/>
  <c r="AM142" i="10"/>
  <c r="G142" i="10"/>
  <c r="C142" i="10"/>
  <c r="AL142" i="10"/>
  <c r="F142" i="10"/>
  <c r="AJ142" i="10"/>
  <c r="AV142" i="10"/>
  <c r="AF142" i="10"/>
  <c r="Q142" i="10"/>
  <c r="AG142" i="10"/>
  <c r="AR142" i="10"/>
  <c r="K142" i="10"/>
  <c r="AU142" i="10"/>
  <c r="V142" i="10"/>
  <c r="R142" i="10"/>
  <c r="T142" i="10"/>
  <c r="P142" i="10"/>
  <c r="W142" i="10"/>
  <c r="AS142" i="10"/>
  <c r="AI142" i="10"/>
  <c r="M142" i="10"/>
  <c r="AP217" i="10"/>
  <c r="AJ217" i="10"/>
  <c r="AO217" i="10"/>
  <c r="J217" i="10"/>
  <c r="AM217" i="10"/>
  <c r="AE217" i="10"/>
  <c r="Q217" i="10"/>
  <c r="AK217" i="10"/>
  <c r="I217" i="10"/>
  <c r="AQ217" i="10"/>
  <c r="AN217" i="10"/>
  <c r="AC217" i="10"/>
  <c r="N217" i="10"/>
  <c r="AA217" i="10"/>
  <c r="AT217" i="10"/>
  <c r="M217" i="10"/>
  <c r="V217" i="10"/>
  <c r="Y217" i="10"/>
  <c r="AV217" i="10"/>
  <c r="G217" i="10"/>
  <c r="B217" i="10"/>
  <c r="AL217" i="10"/>
  <c r="U217" i="10"/>
  <c r="S217" i="10"/>
  <c r="AB217" i="10"/>
  <c r="Z217" i="10"/>
  <c r="AU217" i="10"/>
  <c r="AR217" i="10"/>
  <c r="AH217" i="10"/>
  <c r="O217" i="10"/>
  <c r="D217" i="10"/>
  <c r="AS217" i="10"/>
  <c r="L217" i="10"/>
  <c r="P217" i="10"/>
  <c r="C217" i="10"/>
  <c r="R217" i="10"/>
  <c r="AG217" i="10"/>
  <c r="X217" i="10"/>
  <c r="F217" i="10"/>
  <c r="AI217" i="10"/>
  <c r="K217" i="10"/>
  <c r="T217" i="10"/>
  <c r="W217" i="10"/>
  <c r="AD217" i="10"/>
  <c r="E217" i="10"/>
  <c r="AF217" i="10"/>
  <c r="X275" i="10"/>
  <c r="AB275" i="10"/>
  <c r="U275" i="10"/>
  <c r="AL275" i="10"/>
  <c r="N275" i="10"/>
  <c r="AK275" i="10"/>
  <c r="J275" i="10"/>
  <c r="AI275" i="10"/>
  <c r="AP275" i="10"/>
  <c r="K275" i="10"/>
  <c r="AM275" i="10"/>
  <c r="AG275" i="10"/>
  <c r="AF275" i="10"/>
  <c r="AO275" i="10"/>
  <c r="AN275" i="10"/>
  <c r="AJ275" i="10"/>
  <c r="M275" i="10"/>
  <c r="P275" i="10"/>
  <c r="AA275" i="10"/>
  <c r="AU275" i="10"/>
  <c r="AD275" i="10"/>
  <c r="AH275" i="10"/>
  <c r="E275" i="10"/>
  <c r="S275" i="10"/>
  <c r="AS275" i="10"/>
  <c r="AQ275" i="10"/>
  <c r="AC275" i="10"/>
  <c r="I275" i="10"/>
  <c r="V275" i="10"/>
  <c r="L275" i="10"/>
  <c r="AT275" i="10"/>
  <c r="AR275" i="10"/>
  <c r="AE275" i="10"/>
  <c r="D275" i="10"/>
  <c r="F275" i="10"/>
  <c r="G275" i="10"/>
  <c r="Q275" i="10"/>
  <c r="W275" i="10"/>
  <c r="C275" i="10"/>
  <c r="O275" i="10"/>
  <c r="R275" i="10"/>
  <c r="B275" i="10"/>
  <c r="T275" i="10"/>
  <c r="AV275" i="10"/>
  <c r="Z275" i="10"/>
  <c r="Y275" i="10"/>
  <c r="Z295" i="10"/>
  <c r="AC295" i="10"/>
  <c r="AT295" i="10"/>
  <c r="M295" i="10"/>
  <c r="B295" i="10"/>
  <c r="R295" i="10"/>
  <c r="P295" i="10"/>
  <c r="AQ295" i="10"/>
  <c r="AP295" i="10"/>
  <c r="AU295" i="10"/>
  <c r="AG295" i="10"/>
  <c r="Q295" i="10"/>
  <c r="AM295" i="10"/>
  <c r="AO295" i="10"/>
  <c r="F295" i="10"/>
  <c r="T295" i="10"/>
  <c r="N295" i="10"/>
  <c r="AI295" i="10"/>
  <c r="AK295" i="10"/>
  <c r="X295" i="10"/>
  <c r="G295" i="10"/>
  <c r="C295" i="10"/>
  <c r="AS295" i="10"/>
  <c r="L295" i="10"/>
  <c r="AH295" i="10"/>
  <c r="O295" i="10"/>
  <c r="AN295" i="10"/>
  <c r="I295" i="10"/>
  <c r="Y295" i="10"/>
  <c r="AF295" i="10"/>
  <c r="AJ295" i="10"/>
  <c r="D295" i="10"/>
  <c r="J295" i="10"/>
  <c r="AA295" i="10"/>
  <c r="V295" i="10"/>
  <c r="W295" i="10"/>
  <c r="K295" i="10"/>
  <c r="AD295" i="10"/>
  <c r="AB295" i="10"/>
  <c r="AE295" i="10"/>
  <c r="AR295" i="10"/>
  <c r="S295" i="10"/>
  <c r="U295" i="10"/>
  <c r="AV295" i="10"/>
  <c r="E295" i="10"/>
  <c r="AL295" i="10"/>
  <c r="AC258" i="10"/>
  <c r="O258" i="10"/>
  <c r="Q258" i="10"/>
  <c r="AU258" i="10"/>
  <c r="AB258" i="10"/>
  <c r="AF258" i="10"/>
  <c r="P258" i="10"/>
  <c r="X258" i="10"/>
  <c r="I258" i="10"/>
  <c r="C258" i="10"/>
  <c r="L258" i="10"/>
  <c r="AO258" i="10"/>
  <c r="AI258" i="10"/>
  <c r="AN258" i="10"/>
  <c r="AJ258" i="10"/>
  <c r="T258" i="10"/>
  <c r="AT258" i="10"/>
  <c r="AQ258" i="10"/>
  <c r="B258" i="10"/>
  <c r="AD258" i="10"/>
  <c r="V258" i="10"/>
  <c r="W258" i="10"/>
  <c r="D258" i="10"/>
  <c r="AR258" i="10"/>
  <c r="AH258" i="10"/>
  <c r="AK258" i="10"/>
  <c r="AP258" i="10"/>
  <c r="E258" i="10"/>
  <c r="Z258" i="10"/>
  <c r="AA258" i="10"/>
  <c r="U258" i="10"/>
  <c r="K258" i="10"/>
  <c r="M258" i="10"/>
  <c r="N258" i="10"/>
  <c r="AM258" i="10"/>
  <c r="AE258" i="10"/>
  <c r="S258" i="10"/>
  <c r="AS258" i="10"/>
  <c r="AL258" i="10"/>
  <c r="F258" i="10"/>
  <c r="R258" i="10"/>
  <c r="G258" i="10"/>
  <c r="J258" i="10"/>
  <c r="AG258" i="10"/>
  <c r="AV258" i="10"/>
  <c r="Y258" i="10"/>
  <c r="Y274" i="10"/>
  <c r="R274" i="10"/>
  <c r="AA274" i="10"/>
  <c r="AC274" i="10"/>
  <c r="T274" i="10"/>
  <c r="AB274" i="10"/>
  <c r="AE274" i="10"/>
  <c r="AH274" i="10"/>
  <c r="AJ274" i="10"/>
  <c r="M274" i="10"/>
  <c r="AG274" i="10"/>
  <c r="N274" i="10"/>
  <c r="W274" i="10"/>
  <c r="AL274" i="10"/>
  <c r="AP274" i="10"/>
  <c r="E274" i="10"/>
  <c r="AF274" i="10"/>
  <c r="AD274" i="10"/>
  <c r="L274" i="10"/>
  <c r="AM274" i="10"/>
  <c r="K274" i="10"/>
  <c r="J274" i="10"/>
  <c r="AI274" i="10"/>
  <c r="V274" i="10"/>
  <c r="AK274" i="10"/>
  <c r="AN274" i="10"/>
  <c r="AO274" i="10"/>
  <c r="U274" i="10"/>
  <c r="AR274" i="10"/>
  <c r="X274" i="10"/>
  <c r="S274" i="10"/>
  <c r="Q274" i="10"/>
  <c r="AV274" i="10"/>
  <c r="D274" i="10"/>
  <c r="Z274" i="10"/>
  <c r="O274" i="10"/>
  <c r="C274" i="10"/>
  <c r="AU274" i="10"/>
  <c r="AQ274" i="10"/>
  <c r="F274" i="10"/>
  <c r="AT274" i="10"/>
  <c r="G274" i="10"/>
  <c r="B274" i="10"/>
  <c r="P274" i="10"/>
  <c r="AS274" i="10"/>
  <c r="I274" i="10"/>
  <c r="F172" i="10"/>
  <c r="AA172" i="10"/>
  <c r="AC172" i="10"/>
  <c r="AD172" i="10"/>
  <c r="T172" i="10"/>
  <c r="I172" i="10"/>
  <c r="P172" i="10"/>
  <c r="W172" i="10"/>
  <c r="AB172" i="10"/>
  <c r="O172" i="10"/>
  <c r="U172" i="10"/>
  <c r="AP172" i="10"/>
  <c r="L172" i="10"/>
  <c r="D172" i="10"/>
  <c r="Z172" i="10"/>
  <c r="AF172" i="10"/>
  <c r="M172" i="10"/>
  <c r="E172" i="10"/>
  <c r="R172" i="10"/>
  <c r="Y172" i="10"/>
  <c r="AI172" i="10"/>
  <c r="AN172" i="10"/>
  <c r="K172" i="10"/>
  <c r="V172" i="10"/>
  <c r="AK172" i="10"/>
  <c r="N172" i="10"/>
  <c r="X172" i="10"/>
  <c r="AH172" i="10"/>
  <c r="AO172" i="10"/>
  <c r="AU172" i="10"/>
  <c r="AJ172" i="10"/>
  <c r="AL172" i="10"/>
  <c r="AG172" i="10"/>
  <c r="J172" i="10"/>
  <c r="AM172" i="10"/>
  <c r="AE172" i="10"/>
  <c r="S172" i="10"/>
  <c r="AR172" i="10"/>
  <c r="Q172" i="10"/>
  <c r="C172" i="10"/>
  <c r="AV172" i="10"/>
  <c r="G172" i="10"/>
  <c r="AS172" i="10"/>
  <c r="AQ172" i="10"/>
  <c r="B172" i="10"/>
  <c r="AT172" i="10"/>
  <c r="B163" i="10"/>
  <c r="Y163" i="10"/>
  <c r="T163" i="10"/>
  <c r="AB163" i="10"/>
  <c r="U163" i="10"/>
  <c r="AH163" i="10"/>
  <c r="AP163" i="10"/>
  <c r="AA163" i="10"/>
  <c r="AO163" i="10"/>
  <c r="N163" i="10"/>
  <c r="V163" i="10"/>
  <c r="AK163" i="10"/>
  <c r="K163" i="10"/>
  <c r="AM163" i="10"/>
  <c r="AL163" i="10"/>
  <c r="AN163" i="10"/>
  <c r="M163" i="10"/>
  <c r="O163" i="10"/>
  <c r="AF163" i="10"/>
  <c r="S163" i="10"/>
  <c r="J163" i="10"/>
  <c r="D163" i="10"/>
  <c r="Z163" i="10"/>
  <c r="AJ163" i="10"/>
  <c r="AC163" i="10"/>
  <c r="R163" i="10"/>
  <c r="AD163" i="10"/>
  <c r="AI163" i="10"/>
  <c r="AE163" i="10"/>
  <c r="L163" i="10"/>
  <c r="AG163" i="10"/>
  <c r="G163" i="10"/>
  <c r="X163" i="10"/>
  <c r="I163" i="10"/>
  <c r="Q163" i="10"/>
  <c r="W163" i="10"/>
  <c r="P163" i="10"/>
  <c r="C163" i="10"/>
  <c r="AR163" i="10"/>
  <c r="AQ163" i="10"/>
  <c r="AV163" i="10"/>
  <c r="AU163" i="10"/>
  <c r="AS163" i="10"/>
  <c r="AT163" i="10"/>
  <c r="E163" i="10"/>
  <c r="F163" i="10"/>
  <c r="K195" i="10"/>
  <c r="N195" i="10"/>
  <c r="AG195" i="10"/>
  <c r="AO195" i="10"/>
  <c r="AF195" i="10"/>
  <c r="AB195" i="10"/>
  <c r="B195" i="10"/>
  <c r="AJ195" i="10"/>
  <c r="AC195" i="10"/>
  <c r="G195" i="10"/>
  <c r="U195" i="10"/>
  <c r="AP195" i="10"/>
  <c r="O195" i="10"/>
  <c r="V195" i="10"/>
  <c r="Q195" i="10"/>
  <c r="J195" i="10"/>
  <c r="AA195" i="10"/>
  <c r="AK195" i="10"/>
  <c r="F195" i="10"/>
  <c r="AR195" i="10"/>
  <c r="AE195" i="10"/>
  <c r="S195" i="10"/>
  <c r="AQ195" i="10"/>
  <c r="AH195" i="10"/>
  <c r="C195" i="10"/>
  <c r="L195" i="10"/>
  <c r="D195" i="10"/>
  <c r="Z195" i="10"/>
  <c r="AM195" i="10"/>
  <c r="AD195" i="10"/>
  <c r="AU195" i="10"/>
  <c r="AT195" i="10"/>
  <c r="W195" i="10"/>
  <c r="AV195" i="10"/>
  <c r="AI195" i="10"/>
  <c r="Y195" i="10"/>
  <c r="R195" i="10"/>
  <c r="I195" i="10"/>
  <c r="E195" i="10"/>
  <c r="AS195" i="10"/>
  <c r="M195" i="10"/>
  <c r="X195" i="10"/>
  <c r="P195" i="10"/>
  <c r="AN195" i="10"/>
  <c r="AL195" i="10"/>
  <c r="T195" i="10"/>
  <c r="T329" i="10"/>
  <c r="B329" i="10"/>
  <c r="F329" i="10"/>
  <c r="D329" i="10"/>
  <c r="AP329" i="10"/>
  <c r="AL329" i="10"/>
  <c r="L329" i="10"/>
  <c r="AN329" i="10"/>
  <c r="AV329" i="10"/>
  <c r="AT329" i="10"/>
  <c r="N329" i="10"/>
  <c r="AK329" i="10"/>
  <c r="C329" i="10"/>
  <c r="AD329" i="10"/>
  <c r="AH329" i="10"/>
  <c r="AF329" i="10"/>
  <c r="W329" i="10"/>
  <c r="Y329" i="10"/>
  <c r="AB329" i="10"/>
  <c r="K329" i="10"/>
  <c r="Q329" i="10"/>
  <c r="U329" i="10"/>
  <c r="O329" i="10"/>
  <c r="I329" i="10"/>
  <c r="AI329" i="10"/>
  <c r="E329" i="10"/>
  <c r="J329" i="10"/>
  <c r="G329" i="10"/>
  <c r="AA329" i="10"/>
  <c r="AU329" i="10"/>
  <c r="X329" i="10"/>
  <c r="P329" i="10"/>
  <c r="AR329" i="10"/>
  <c r="S329" i="10"/>
  <c r="AG329" i="10"/>
  <c r="AO329" i="10"/>
  <c r="R329" i="10"/>
  <c r="AS329" i="10"/>
  <c r="AJ329" i="10"/>
  <c r="AC329" i="10"/>
  <c r="AE329" i="10"/>
  <c r="AQ329" i="10"/>
  <c r="V329" i="10"/>
  <c r="M329" i="10"/>
  <c r="Z329" i="10"/>
  <c r="AM329" i="10"/>
  <c r="V253" i="10"/>
  <c r="AA253" i="10"/>
  <c r="Z253" i="10"/>
  <c r="AU253" i="10"/>
  <c r="O253" i="10"/>
  <c r="Y253" i="10"/>
  <c r="R253" i="10"/>
  <c r="T253" i="10"/>
  <c r="AD253" i="10"/>
  <c r="Q253" i="10"/>
  <c r="AC253" i="10"/>
  <c r="AE253" i="10"/>
  <c r="AH253" i="10"/>
  <c r="S253" i="10"/>
  <c r="W253" i="10"/>
  <c r="N253" i="10"/>
  <c r="AP253" i="10"/>
  <c r="P253" i="10"/>
  <c r="U253" i="10"/>
  <c r="AK253" i="10"/>
  <c r="AJ253" i="10"/>
  <c r="AG253" i="10"/>
  <c r="X253" i="10"/>
  <c r="AN253" i="10"/>
  <c r="K253" i="10"/>
  <c r="J253" i="10"/>
  <c r="D253" i="10"/>
  <c r="AB253" i="10"/>
  <c r="AM253" i="10"/>
  <c r="AL253" i="10"/>
  <c r="AI253" i="10"/>
  <c r="E253" i="10"/>
  <c r="AO253" i="10"/>
  <c r="G253" i="10"/>
  <c r="L253" i="10"/>
  <c r="M253" i="10"/>
  <c r="AF253" i="10"/>
  <c r="AQ253" i="10"/>
  <c r="C253" i="10"/>
  <c r="B253" i="10"/>
  <c r="F253" i="10"/>
  <c r="AR253" i="10"/>
  <c r="AS253" i="10"/>
  <c r="AV253" i="10"/>
  <c r="I253" i="10"/>
  <c r="AT253" i="10"/>
  <c r="G128" i="10"/>
  <c r="O128" i="10"/>
  <c r="X128" i="10"/>
  <c r="V128" i="10"/>
  <c r="U128" i="10"/>
  <c r="I128" i="10"/>
  <c r="W128" i="10"/>
  <c r="AC128" i="10"/>
  <c r="Y128" i="10"/>
  <c r="AF128" i="10"/>
  <c r="AM128" i="10"/>
  <c r="AA128" i="10"/>
  <c r="AO128" i="10"/>
  <c r="M128" i="10"/>
  <c r="AD128" i="10"/>
  <c r="AE128" i="10"/>
  <c r="AP128" i="10"/>
  <c r="Z128" i="10"/>
  <c r="AL128" i="10"/>
  <c r="J128" i="10"/>
  <c r="T128" i="10"/>
  <c r="AG128" i="10"/>
  <c r="AN128" i="10"/>
  <c r="K128" i="10"/>
  <c r="AJ128" i="10"/>
  <c r="D128" i="10"/>
  <c r="P128" i="10"/>
  <c r="AI128" i="10"/>
  <c r="S128" i="10"/>
  <c r="L128" i="10"/>
  <c r="AH128" i="10"/>
  <c r="AB128" i="10"/>
  <c r="AK128" i="10"/>
  <c r="R128" i="10"/>
  <c r="AV128" i="10"/>
  <c r="N128" i="10"/>
  <c r="Q128" i="10"/>
  <c r="E128" i="10"/>
  <c r="B128" i="10"/>
  <c r="AR128" i="10"/>
  <c r="C128" i="10"/>
  <c r="F128" i="10"/>
  <c r="AT128" i="10"/>
  <c r="AQ128" i="10"/>
  <c r="AU128" i="10"/>
  <c r="AS128" i="10"/>
  <c r="W300" i="10"/>
  <c r="AR300" i="10"/>
  <c r="AQ300" i="10"/>
  <c r="J300" i="10"/>
  <c r="R300" i="10"/>
  <c r="I300" i="10"/>
  <c r="U300" i="10"/>
  <c r="AN300" i="10"/>
  <c r="AS300" i="10"/>
  <c r="AD300" i="10"/>
  <c r="AJ300" i="10"/>
  <c r="AU300" i="10"/>
  <c r="B300" i="10"/>
  <c r="V300" i="10"/>
  <c r="AF300" i="10"/>
  <c r="O300" i="10"/>
  <c r="AK300" i="10"/>
  <c r="S300" i="10"/>
  <c r="M300" i="10"/>
  <c r="AC300" i="10"/>
  <c r="AE300" i="10"/>
  <c r="AB300" i="10"/>
  <c r="K300" i="10"/>
  <c r="X300" i="10"/>
  <c r="AL300" i="10"/>
  <c r="E300" i="10"/>
  <c r="G300" i="10"/>
  <c r="AV300" i="10"/>
  <c r="Q300" i="10"/>
  <c r="AG300" i="10"/>
  <c r="AH300" i="10"/>
  <c r="AM300" i="10"/>
  <c r="L300" i="10"/>
  <c r="AO300" i="10"/>
  <c r="AT300" i="10"/>
  <c r="D300" i="10"/>
  <c r="F300" i="10"/>
  <c r="N300" i="10"/>
  <c r="T300" i="10"/>
  <c r="Y300" i="10"/>
  <c r="AI300" i="10"/>
  <c r="C300" i="10"/>
  <c r="AP300" i="10"/>
  <c r="AA300" i="10"/>
  <c r="Z300" i="10"/>
  <c r="P300" i="10"/>
  <c r="F90" i="10"/>
  <c r="AQ90" i="10"/>
  <c r="U90" i="10"/>
  <c r="AI90" i="10"/>
  <c r="AM90" i="10"/>
  <c r="Z90" i="10"/>
  <c r="M90" i="10"/>
  <c r="AF90" i="10"/>
  <c r="Y90" i="10"/>
  <c r="AK90" i="10"/>
  <c r="AL90" i="10"/>
  <c r="AG90" i="10"/>
  <c r="P90" i="10"/>
  <c r="T90" i="10"/>
  <c r="AE90" i="10"/>
  <c r="AP90" i="10"/>
  <c r="AC90" i="10"/>
  <c r="AO90" i="10"/>
  <c r="AN90" i="10"/>
  <c r="W90" i="10"/>
  <c r="AJ90" i="10"/>
  <c r="AB90" i="10"/>
  <c r="K90" i="10"/>
  <c r="L90" i="10"/>
  <c r="V90" i="10"/>
  <c r="J90" i="10"/>
  <c r="N90" i="10"/>
  <c r="AH90" i="10"/>
  <c r="X90" i="10"/>
  <c r="C90" i="10"/>
  <c r="R90" i="10"/>
  <c r="I90" i="10"/>
  <c r="AU90" i="10"/>
  <c r="S90" i="10"/>
  <c r="O90" i="10"/>
  <c r="AR90" i="10"/>
  <c r="AV90" i="10"/>
  <c r="G90" i="10"/>
  <c r="B90" i="10"/>
  <c r="AT90" i="10"/>
  <c r="AA90" i="10"/>
  <c r="D90" i="10"/>
  <c r="Q90" i="10"/>
  <c r="AS90" i="10"/>
  <c r="E90" i="10"/>
  <c r="AD90" i="10"/>
  <c r="Q166" i="10"/>
  <c r="Z166" i="10"/>
  <c r="AB166" i="10"/>
  <c r="AH166" i="10"/>
  <c r="M166" i="10"/>
  <c r="S166" i="10"/>
  <c r="Y166" i="10"/>
  <c r="AA166" i="10"/>
  <c r="AN166" i="10"/>
  <c r="AO166" i="10"/>
  <c r="N166" i="10"/>
  <c r="AD166" i="10"/>
  <c r="X166" i="10"/>
  <c r="AF166" i="10"/>
  <c r="AK166" i="10"/>
  <c r="R166" i="10"/>
  <c r="U166" i="10"/>
  <c r="AI166" i="10"/>
  <c r="K166" i="10"/>
  <c r="AP166" i="10"/>
  <c r="AC166" i="10"/>
  <c r="T166" i="10"/>
  <c r="AG166" i="10"/>
  <c r="AE166" i="10"/>
  <c r="W166" i="10"/>
  <c r="AL166" i="10"/>
  <c r="J166" i="10"/>
  <c r="L166" i="10"/>
  <c r="AJ166" i="10"/>
  <c r="V166" i="10"/>
  <c r="AM166" i="10"/>
  <c r="AR166" i="10"/>
  <c r="B166" i="10"/>
  <c r="I166" i="10"/>
  <c r="E166" i="10"/>
  <c r="D166" i="10"/>
  <c r="C166" i="10"/>
  <c r="P166" i="10"/>
  <c r="AV166" i="10"/>
  <c r="AQ166" i="10"/>
  <c r="O166" i="10"/>
  <c r="AT166" i="10"/>
  <c r="AS166" i="10"/>
  <c r="F166" i="10"/>
  <c r="AU166" i="10"/>
  <c r="G166" i="10"/>
  <c r="AG335" i="10"/>
  <c r="AT335" i="10"/>
  <c r="AP335" i="10"/>
  <c r="AV335" i="10"/>
  <c r="E335" i="10"/>
  <c r="Q335" i="10"/>
  <c r="AD335" i="10"/>
  <c r="AH335" i="10"/>
  <c r="AF335" i="10"/>
  <c r="AK335" i="10"/>
  <c r="AQ335" i="10"/>
  <c r="AN335" i="10"/>
  <c r="N335" i="10"/>
  <c r="Z335" i="10"/>
  <c r="P335" i="10"/>
  <c r="AC335" i="10"/>
  <c r="B335" i="10"/>
  <c r="F335" i="10"/>
  <c r="L335" i="10"/>
  <c r="I335" i="10"/>
  <c r="V335" i="10"/>
  <c r="C335" i="10"/>
  <c r="AA335" i="10"/>
  <c r="D335" i="10"/>
  <c r="AE335" i="10"/>
  <c r="U335" i="10"/>
  <c r="G335" i="10"/>
  <c r="AM335" i="10"/>
  <c r="S335" i="10"/>
  <c r="AJ335" i="10"/>
  <c r="O335" i="10"/>
  <c r="X335" i="10"/>
  <c r="K335" i="10"/>
  <c r="AB335" i="10"/>
  <c r="AL335" i="10"/>
  <c r="R335" i="10"/>
  <c r="J335" i="10"/>
  <c r="AR335" i="10"/>
  <c r="W335" i="10"/>
  <c r="Y335" i="10"/>
  <c r="T335" i="10"/>
  <c r="AI335" i="10"/>
  <c r="AS335" i="10"/>
  <c r="AU335" i="10"/>
  <c r="M335" i="10"/>
  <c r="AO335" i="10"/>
  <c r="AL109" i="10"/>
  <c r="AO109" i="10"/>
  <c r="AE109" i="10"/>
  <c r="AI109" i="10"/>
  <c r="K109" i="10"/>
  <c r="AG109" i="10"/>
  <c r="L109" i="10"/>
  <c r="N109" i="10"/>
  <c r="AH109" i="10"/>
  <c r="J109" i="10"/>
  <c r="AJ109" i="10"/>
  <c r="AM109" i="10"/>
  <c r="M109" i="10"/>
  <c r="AP109" i="10"/>
  <c r="O109" i="10"/>
  <c r="T109" i="10"/>
  <c r="R109" i="10"/>
  <c r="U109" i="10"/>
  <c r="AC109" i="10"/>
  <c r="B109" i="10"/>
  <c r="AN109" i="10"/>
  <c r="V109" i="10"/>
  <c r="P109" i="10"/>
  <c r="S109" i="10"/>
  <c r="AT109" i="10"/>
  <c r="Y109" i="10"/>
  <c r="W109" i="10"/>
  <c r="G109" i="10"/>
  <c r="X109" i="10"/>
  <c r="AR109" i="10"/>
  <c r="AA109" i="10"/>
  <c r="AQ109" i="10"/>
  <c r="C109" i="10"/>
  <c r="AF109" i="10"/>
  <c r="D109" i="10"/>
  <c r="F109" i="10"/>
  <c r="I109" i="10"/>
  <c r="AK109" i="10"/>
  <c r="AU109" i="10"/>
  <c r="AD109" i="10"/>
  <c r="AS109" i="10"/>
  <c r="Q109" i="10"/>
  <c r="Z109" i="10"/>
  <c r="AB109" i="10"/>
  <c r="AV109" i="10"/>
  <c r="E109" i="10"/>
  <c r="U313" i="10"/>
  <c r="C313" i="10"/>
  <c r="Q313" i="10"/>
  <c r="I313" i="10"/>
  <c r="AT313" i="10"/>
  <c r="AN313" i="10"/>
  <c r="M313" i="10"/>
  <c r="AQ313" i="10"/>
  <c r="AP313" i="10"/>
  <c r="AF313" i="10"/>
  <c r="V313" i="10"/>
  <c r="P313" i="10"/>
  <c r="D313" i="10"/>
  <c r="AI313" i="10"/>
  <c r="AH313" i="10"/>
  <c r="N313" i="10"/>
  <c r="AM313" i="10"/>
  <c r="O313" i="10"/>
  <c r="AC313" i="10"/>
  <c r="L313" i="10"/>
  <c r="AG313" i="10"/>
  <c r="Y313" i="10"/>
  <c r="F313" i="10"/>
  <c r="W313" i="10"/>
  <c r="S313" i="10"/>
  <c r="G313" i="10"/>
  <c r="Z313" i="10"/>
  <c r="R313" i="10"/>
  <c r="AS313" i="10"/>
  <c r="K313" i="10"/>
  <c r="AV313" i="10"/>
  <c r="AL313" i="10"/>
  <c r="J313" i="10"/>
  <c r="AK313" i="10"/>
  <c r="B313" i="10"/>
  <c r="AD313" i="10"/>
  <c r="AR313" i="10"/>
  <c r="AJ313" i="10"/>
  <c r="X313" i="10"/>
  <c r="T313" i="10"/>
  <c r="AO313" i="10"/>
  <c r="E313" i="10"/>
  <c r="AA313" i="10"/>
  <c r="AE313" i="10"/>
  <c r="AU313" i="10"/>
  <c r="AB313" i="10"/>
  <c r="AS56" i="10"/>
  <c r="R56" i="10"/>
  <c r="G56" i="10"/>
  <c r="Y56" i="10"/>
  <c r="N56" i="10"/>
  <c r="AL56" i="10"/>
  <c r="F56" i="10"/>
  <c r="X56" i="10"/>
  <c r="K56" i="10"/>
  <c r="AO56" i="10"/>
  <c r="I56" i="10"/>
  <c r="T56" i="10"/>
  <c r="AN56" i="10"/>
  <c r="AI56" i="10"/>
  <c r="U56" i="10"/>
  <c r="AA56" i="10"/>
  <c r="AM56" i="10"/>
  <c r="AE56" i="10"/>
  <c r="J56" i="10"/>
  <c r="V56" i="10"/>
  <c r="L56" i="10"/>
  <c r="AK56" i="10"/>
  <c r="AC56" i="10"/>
  <c r="AJ56" i="10"/>
  <c r="AH56" i="10"/>
  <c r="W56" i="10"/>
  <c r="P56" i="10"/>
  <c r="AB56" i="10"/>
  <c r="Z56" i="10"/>
  <c r="AG56" i="10"/>
  <c r="AP56" i="10"/>
  <c r="AD56" i="10"/>
  <c r="Q56" i="10"/>
  <c r="AF56" i="10"/>
  <c r="M56" i="10"/>
  <c r="AQ56" i="10"/>
  <c r="C56" i="10"/>
  <c r="O56" i="10"/>
  <c r="E56" i="10"/>
  <c r="AT56" i="10"/>
  <c r="D56" i="10"/>
  <c r="AV56" i="10"/>
  <c r="S56" i="10"/>
  <c r="B56" i="10"/>
  <c r="AU56" i="10"/>
  <c r="AR56" i="10"/>
  <c r="U140" i="10"/>
  <c r="L140" i="10"/>
  <c r="AF140" i="10"/>
  <c r="D140" i="10"/>
  <c r="F140" i="10"/>
  <c r="J140" i="10"/>
  <c r="AP140" i="10"/>
  <c r="AK140" i="10"/>
  <c r="AN140" i="10"/>
  <c r="Q140" i="10"/>
  <c r="W140" i="10"/>
  <c r="AB140" i="10"/>
  <c r="AR140" i="10"/>
  <c r="K140" i="10"/>
  <c r="AA140" i="10"/>
  <c r="G140" i="10"/>
  <c r="Z140" i="10"/>
  <c r="AU140" i="10"/>
  <c r="B140" i="10"/>
  <c r="P140" i="10"/>
  <c r="V140" i="10"/>
  <c r="M140" i="10"/>
  <c r="N140" i="10"/>
  <c r="AM140" i="10"/>
  <c r="R140" i="10"/>
  <c r="AD140" i="10"/>
  <c r="AH140" i="10"/>
  <c r="T140" i="10"/>
  <c r="X140" i="10"/>
  <c r="AT140" i="10"/>
  <c r="E140" i="10"/>
  <c r="Y140" i="10"/>
  <c r="AC140" i="10"/>
  <c r="AS140" i="10"/>
  <c r="AJ140" i="10"/>
  <c r="AE140" i="10"/>
  <c r="I140" i="10"/>
  <c r="AV140" i="10"/>
  <c r="S140" i="10"/>
  <c r="AG140" i="10"/>
  <c r="AI140" i="10"/>
  <c r="AO140" i="10"/>
  <c r="O140" i="10"/>
  <c r="C140" i="10"/>
  <c r="AL140" i="10"/>
  <c r="AQ140" i="10"/>
  <c r="AU301" i="10"/>
  <c r="AE301" i="10"/>
  <c r="AN301" i="10"/>
  <c r="U301" i="10"/>
  <c r="AL301" i="10"/>
  <c r="AA301" i="10"/>
  <c r="K301" i="10"/>
  <c r="AC301" i="10"/>
  <c r="E301" i="10"/>
  <c r="B301" i="10"/>
  <c r="Q301" i="10"/>
  <c r="M301" i="10"/>
  <c r="AG301" i="10"/>
  <c r="AI301" i="10"/>
  <c r="D301" i="10"/>
  <c r="Z301" i="10"/>
  <c r="O301" i="10"/>
  <c r="I301" i="10"/>
  <c r="AD301" i="10"/>
  <c r="AR301" i="10"/>
  <c r="V301" i="10"/>
  <c r="AH301" i="10"/>
  <c r="AJ301" i="10"/>
  <c r="AB301" i="10"/>
  <c r="Y301" i="10"/>
  <c r="AS301" i="10"/>
  <c r="AQ301" i="10"/>
  <c r="T301" i="10"/>
  <c r="P301" i="10"/>
  <c r="R301" i="10"/>
  <c r="AV301" i="10"/>
  <c r="W301" i="10"/>
  <c r="X301" i="10"/>
  <c r="F301" i="10"/>
  <c r="N301" i="10"/>
  <c r="S301" i="10"/>
  <c r="C301" i="10"/>
  <c r="AK301" i="10"/>
  <c r="AT301" i="10"/>
  <c r="L301" i="10"/>
  <c r="AF301" i="10"/>
  <c r="AP301" i="10"/>
  <c r="J301" i="10"/>
  <c r="AM301" i="10"/>
  <c r="G301" i="10"/>
  <c r="AO301" i="10"/>
  <c r="AT226" i="10"/>
  <c r="G226" i="10"/>
  <c r="E226" i="10"/>
  <c r="P226" i="10"/>
  <c r="I226" i="10"/>
  <c r="Z226" i="10"/>
  <c r="AD226" i="10"/>
  <c r="AK226" i="10"/>
  <c r="L226" i="10"/>
  <c r="AB226" i="10"/>
  <c r="AJ226" i="10"/>
  <c r="K226" i="10"/>
  <c r="AA226" i="10"/>
  <c r="AM226" i="10"/>
  <c r="M226" i="10"/>
  <c r="D226" i="10"/>
  <c r="U226" i="10"/>
  <c r="V226" i="10"/>
  <c r="AN226" i="10"/>
  <c r="J226" i="10"/>
  <c r="AC226" i="10"/>
  <c r="AE226" i="10"/>
  <c r="X226" i="10"/>
  <c r="AP226" i="10"/>
  <c r="Y226" i="10"/>
  <c r="N226" i="10"/>
  <c r="T226" i="10"/>
  <c r="AL226" i="10"/>
  <c r="AO226" i="10"/>
  <c r="AI226" i="10"/>
  <c r="AF226" i="10"/>
  <c r="AH226" i="10"/>
  <c r="AG226" i="10"/>
  <c r="W226" i="10"/>
  <c r="S226" i="10"/>
  <c r="C226" i="10"/>
  <c r="Q226" i="10"/>
  <c r="AU226" i="10"/>
  <c r="O226" i="10"/>
  <c r="AQ226" i="10"/>
  <c r="F226" i="10"/>
  <c r="AV226" i="10"/>
  <c r="R226" i="10"/>
  <c r="AR226" i="10"/>
  <c r="AS226" i="10"/>
  <c r="B226" i="10"/>
  <c r="BY468" i="38"/>
  <c r="BX468" i="38"/>
  <c r="AG490" i="38"/>
  <c r="AF490" i="38"/>
  <c r="BO473" i="38"/>
  <c r="BN473" i="38"/>
  <c r="CA467" i="38"/>
  <c r="BZ467" i="38"/>
  <c r="AO486" i="38"/>
  <c r="AN486" i="38"/>
  <c r="AA493" i="38"/>
  <c r="Z493" i="38"/>
  <c r="AC131" i="10"/>
  <c r="AB131" i="10"/>
  <c r="Q131" i="10"/>
  <c r="T131" i="10"/>
  <c r="V131" i="10"/>
  <c r="U131" i="10"/>
  <c r="AO131" i="10"/>
  <c r="L131" i="10"/>
  <c r="AI131" i="10"/>
  <c r="AG131" i="10"/>
  <c r="AH131" i="10"/>
  <c r="AN131" i="10"/>
  <c r="AD131" i="10"/>
  <c r="AP131" i="10"/>
  <c r="AK131" i="10"/>
  <c r="Z131" i="10"/>
  <c r="AE131" i="10"/>
  <c r="N131" i="10"/>
  <c r="S131" i="10"/>
  <c r="AF131" i="10"/>
  <c r="J131" i="10"/>
  <c r="K131" i="10"/>
  <c r="AJ131" i="10"/>
  <c r="AA131" i="10"/>
  <c r="AM131" i="10"/>
  <c r="M131" i="10"/>
  <c r="AL131" i="10"/>
  <c r="G131" i="10"/>
  <c r="AS131" i="10"/>
  <c r="F131" i="10"/>
  <c r="W131" i="10"/>
  <c r="AR131" i="10"/>
  <c r="X131" i="10"/>
  <c r="AQ131" i="10"/>
  <c r="R131" i="10"/>
  <c r="AT131" i="10"/>
  <c r="AU131" i="10"/>
  <c r="C131" i="10"/>
  <c r="O131" i="10"/>
  <c r="D131" i="10"/>
  <c r="AV131" i="10"/>
  <c r="B131" i="10"/>
  <c r="Y131" i="10"/>
  <c r="P131" i="10"/>
  <c r="E131" i="10"/>
  <c r="I131" i="10"/>
  <c r="AF178" i="10"/>
  <c r="AN178" i="10"/>
  <c r="AH178" i="10"/>
  <c r="L178" i="10"/>
  <c r="M178" i="10"/>
  <c r="AG178" i="10"/>
  <c r="N178" i="10"/>
  <c r="AD178" i="10"/>
  <c r="R178" i="10"/>
  <c r="Z178" i="10"/>
  <c r="V178" i="10"/>
  <c r="AR178" i="10"/>
  <c r="AB178" i="10"/>
  <c r="AM178" i="10"/>
  <c r="AI178" i="10"/>
  <c r="W178" i="10"/>
  <c r="O178" i="10"/>
  <c r="AC178" i="10"/>
  <c r="F178" i="10"/>
  <c r="D178" i="10"/>
  <c r="Y178" i="10"/>
  <c r="K178" i="10"/>
  <c r="J178" i="10"/>
  <c r="S178" i="10"/>
  <c r="AE178" i="10"/>
  <c r="AJ178" i="10"/>
  <c r="AL178" i="10"/>
  <c r="AA178" i="10"/>
  <c r="T178" i="10"/>
  <c r="Q178" i="10"/>
  <c r="I178" i="10"/>
  <c r="AO178" i="10"/>
  <c r="AP178" i="10"/>
  <c r="U178" i="10"/>
  <c r="C178" i="10"/>
  <c r="AT178" i="10"/>
  <c r="E178" i="10"/>
  <c r="AV178" i="10"/>
  <c r="AQ178" i="10"/>
  <c r="AS178" i="10"/>
  <c r="AU178" i="10"/>
  <c r="G178" i="10"/>
  <c r="X178" i="10"/>
  <c r="AK178" i="10"/>
  <c r="B178" i="10"/>
  <c r="P178" i="10"/>
  <c r="G323" i="10"/>
  <c r="AB323" i="10"/>
  <c r="Z323" i="10"/>
  <c r="AH323" i="10"/>
  <c r="AC323" i="10"/>
  <c r="AG323" i="10"/>
  <c r="AU323" i="10"/>
  <c r="R323" i="10"/>
  <c r="L323" i="10"/>
  <c r="C323" i="10"/>
  <c r="S323" i="10"/>
  <c r="AM323" i="10"/>
  <c r="E323" i="10"/>
  <c r="AO323" i="10"/>
  <c r="AI323" i="10"/>
  <c r="M323" i="10"/>
  <c r="P323" i="10"/>
  <c r="AL323" i="10"/>
  <c r="AP323" i="10"/>
  <c r="J323" i="10"/>
  <c r="AD323" i="10"/>
  <c r="AR323" i="10"/>
  <c r="W323" i="10"/>
  <c r="K323" i="10"/>
  <c r="AQ323" i="10"/>
  <c r="AK323" i="10"/>
  <c r="I323" i="10"/>
  <c r="AF323" i="10"/>
  <c r="O323" i="10"/>
  <c r="AJ323" i="10"/>
  <c r="N323" i="10"/>
  <c r="AV323" i="10"/>
  <c r="AN323" i="10"/>
  <c r="F323" i="10"/>
  <c r="V323" i="10"/>
  <c r="AS323" i="10"/>
  <c r="U323" i="10"/>
  <c r="AA323" i="10"/>
  <c r="AT323" i="10"/>
  <c r="X323" i="10"/>
  <c r="D323" i="10"/>
  <c r="T323" i="10"/>
  <c r="AE323" i="10"/>
  <c r="Y323" i="10"/>
  <c r="B323" i="10"/>
  <c r="Q323" i="10"/>
  <c r="I247" i="10"/>
  <c r="Y247" i="10"/>
  <c r="AP247" i="10"/>
  <c r="N247" i="10"/>
  <c r="AR247" i="10"/>
  <c r="AQ247" i="10"/>
  <c r="S247" i="10"/>
  <c r="R247" i="10"/>
  <c r="AL247" i="10"/>
  <c r="K247" i="10"/>
  <c r="G247" i="10"/>
  <c r="Z247" i="10"/>
  <c r="AB247" i="10"/>
  <c r="AH247" i="10"/>
  <c r="AD247" i="10"/>
  <c r="AV247" i="10"/>
  <c r="AN247" i="10"/>
  <c r="W247" i="10"/>
  <c r="L247" i="10"/>
  <c r="F247" i="10"/>
  <c r="AE247" i="10"/>
  <c r="C247" i="10"/>
  <c r="AJ247" i="10"/>
  <c r="O247" i="10"/>
  <c r="AG247" i="10"/>
  <c r="B247" i="10"/>
  <c r="Q247" i="10"/>
  <c r="AT247" i="10"/>
  <c r="AS247" i="10"/>
  <c r="M247" i="10"/>
  <c r="P247" i="10"/>
  <c r="U247" i="10"/>
  <c r="AI247" i="10"/>
  <c r="D247" i="10"/>
  <c r="AM247" i="10"/>
  <c r="AC247" i="10"/>
  <c r="J247" i="10"/>
  <c r="E247" i="10"/>
  <c r="T247" i="10"/>
  <c r="AF247" i="10"/>
  <c r="AO247" i="10"/>
  <c r="V247" i="10"/>
  <c r="AK247" i="10"/>
  <c r="AA247" i="10"/>
  <c r="X247" i="10"/>
  <c r="AU247" i="10"/>
  <c r="B11" i="10"/>
  <c r="P11" i="10"/>
  <c r="K11" i="10"/>
  <c r="AG11" i="10"/>
  <c r="R11" i="10"/>
  <c r="AA11" i="10"/>
  <c r="N11" i="10"/>
  <c r="AB11" i="10"/>
  <c r="L11" i="10"/>
  <c r="AU11" i="10"/>
  <c r="J11" i="10"/>
  <c r="AQ11" i="10"/>
  <c r="AS11" i="10"/>
  <c r="F11" i="10"/>
  <c r="Q11" i="10"/>
  <c r="V11" i="10"/>
  <c r="AH11" i="10"/>
  <c r="S11" i="10"/>
  <c r="W11" i="10"/>
  <c r="AR11" i="10"/>
  <c r="AO11" i="10"/>
  <c r="C11" i="10"/>
  <c r="G11" i="10"/>
  <c r="U11" i="10"/>
  <c r="AD11" i="10"/>
  <c r="X11" i="10"/>
  <c r="AM11" i="10"/>
  <c r="AV11" i="10"/>
  <c r="Y11" i="10"/>
  <c r="E11" i="10"/>
  <c r="AE11" i="10"/>
  <c r="D11" i="10"/>
  <c r="I11" i="10"/>
  <c r="Z11" i="10"/>
  <c r="AC11" i="10"/>
  <c r="AL11" i="10"/>
  <c r="AI11" i="10"/>
  <c r="O11" i="10"/>
  <c r="AF11" i="10"/>
  <c r="AN11" i="10"/>
  <c r="AP11" i="10"/>
  <c r="AK11" i="10"/>
  <c r="M11" i="10"/>
  <c r="T11" i="10"/>
  <c r="AT11" i="10"/>
  <c r="AJ11" i="10"/>
  <c r="AQ273" i="10"/>
  <c r="P273" i="10"/>
  <c r="V273" i="10"/>
  <c r="S273" i="10"/>
  <c r="AD273" i="10"/>
  <c r="I273" i="10"/>
  <c r="R273" i="10"/>
  <c r="AA273" i="10"/>
  <c r="Z273" i="10"/>
  <c r="W273" i="10"/>
  <c r="AP273" i="10"/>
  <c r="M273" i="10"/>
  <c r="U273" i="10"/>
  <c r="AH273" i="10"/>
  <c r="AO273" i="10"/>
  <c r="L273" i="10"/>
  <c r="X273" i="10"/>
  <c r="AN273" i="10"/>
  <c r="AI273" i="10"/>
  <c r="G273" i="10"/>
  <c r="AM273" i="10"/>
  <c r="J273" i="10"/>
  <c r="N273" i="10"/>
  <c r="AF273" i="10"/>
  <c r="AE273" i="10"/>
  <c r="AJ273" i="10"/>
  <c r="AG273" i="10"/>
  <c r="AL273" i="10"/>
  <c r="AK273" i="10"/>
  <c r="K273" i="10"/>
  <c r="O273" i="10"/>
  <c r="Y273" i="10"/>
  <c r="AT273" i="10"/>
  <c r="AC273" i="10"/>
  <c r="C273" i="10"/>
  <c r="AB273" i="10"/>
  <c r="AR273" i="10"/>
  <c r="T273" i="10"/>
  <c r="AS273" i="10"/>
  <c r="D273" i="10"/>
  <c r="E273" i="10"/>
  <c r="AU273" i="10"/>
  <c r="AV273" i="10"/>
  <c r="F273" i="10"/>
  <c r="Q273" i="10"/>
  <c r="B273" i="10"/>
  <c r="I209" i="10"/>
  <c r="S209" i="10"/>
  <c r="W209" i="10"/>
  <c r="G209" i="10"/>
  <c r="R209" i="10"/>
  <c r="X209" i="10"/>
  <c r="V209" i="10"/>
  <c r="P209" i="10"/>
  <c r="AD209" i="10"/>
  <c r="T209" i="10"/>
  <c r="D209" i="10"/>
  <c r="AC209" i="10"/>
  <c r="AJ209" i="10"/>
  <c r="M209" i="10"/>
  <c r="AN209" i="10"/>
  <c r="K209" i="10"/>
  <c r="AQ209" i="10"/>
  <c r="AK209" i="10"/>
  <c r="J209" i="10"/>
  <c r="AB209" i="10"/>
  <c r="AL209" i="10"/>
  <c r="L209" i="10"/>
  <c r="Y209" i="10"/>
  <c r="AE209" i="10"/>
  <c r="AH209" i="10"/>
  <c r="AP209" i="10"/>
  <c r="N209" i="10"/>
  <c r="U209" i="10"/>
  <c r="AG209" i="10"/>
  <c r="AF209" i="10"/>
  <c r="AI209" i="10"/>
  <c r="AA209" i="10"/>
  <c r="Z209" i="10"/>
  <c r="AM209" i="10"/>
  <c r="AO209" i="10"/>
  <c r="B209" i="10"/>
  <c r="AV209" i="10"/>
  <c r="E209" i="10"/>
  <c r="AU209" i="10"/>
  <c r="Q209" i="10"/>
  <c r="AR209" i="10"/>
  <c r="AS209" i="10"/>
  <c r="O209" i="10"/>
  <c r="F209" i="10"/>
  <c r="C209" i="10"/>
  <c r="AT209" i="10"/>
  <c r="U159" i="10"/>
  <c r="AI159" i="10"/>
  <c r="I159" i="10"/>
  <c r="K159" i="10"/>
  <c r="AR159" i="10"/>
  <c r="AV159" i="10"/>
  <c r="AH159" i="10"/>
  <c r="P159" i="10"/>
  <c r="G159" i="10"/>
  <c r="Q159" i="10"/>
  <c r="AM159" i="10"/>
  <c r="AA159" i="10"/>
  <c r="AS159" i="10"/>
  <c r="AL159" i="10"/>
  <c r="T159" i="10"/>
  <c r="AE159" i="10"/>
  <c r="L159" i="10"/>
  <c r="AG159" i="10"/>
  <c r="AT159" i="10"/>
  <c r="Z159" i="10"/>
  <c r="AJ159" i="10"/>
  <c r="O159" i="10"/>
  <c r="C159" i="10"/>
  <c r="R159" i="10"/>
  <c r="X159" i="10"/>
  <c r="N159" i="10"/>
  <c r="E159" i="10"/>
  <c r="AF159" i="10"/>
  <c r="AU159" i="10"/>
  <c r="B159" i="10"/>
  <c r="AP159" i="10"/>
  <c r="W159" i="10"/>
  <c r="AC159" i="10"/>
  <c r="Y159" i="10"/>
  <c r="AB159" i="10"/>
  <c r="D159" i="10"/>
  <c r="AK159" i="10"/>
  <c r="J159" i="10"/>
  <c r="AN159" i="10"/>
  <c r="S159" i="10"/>
  <c r="AO159" i="10"/>
  <c r="F159" i="10"/>
  <c r="V159" i="10"/>
  <c r="AQ159" i="10"/>
  <c r="M159" i="10"/>
  <c r="AD159" i="10"/>
  <c r="AG154" i="10"/>
  <c r="L154" i="10"/>
  <c r="AL154" i="10"/>
  <c r="AN154" i="10"/>
  <c r="N154" i="10"/>
  <c r="AD154" i="10"/>
  <c r="O154" i="10"/>
  <c r="M154" i="10"/>
  <c r="AE154" i="10"/>
  <c r="AB154" i="10"/>
  <c r="P154" i="10"/>
  <c r="AH154" i="10"/>
  <c r="AO154" i="10"/>
  <c r="K154" i="10"/>
  <c r="AC154" i="10"/>
  <c r="G154" i="10"/>
  <c r="B154" i="10"/>
  <c r="AF154" i="10"/>
  <c r="J154" i="10"/>
  <c r="AK154" i="10"/>
  <c r="W154" i="10"/>
  <c r="AU154" i="10"/>
  <c r="D154" i="10"/>
  <c r="Y154" i="10"/>
  <c r="S154" i="10"/>
  <c r="I154" i="10"/>
  <c r="R154" i="10"/>
  <c r="AQ154" i="10"/>
  <c r="U154" i="10"/>
  <c r="AJ154" i="10"/>
  <c r="AA154" i="10"/>
  <c r="Q154" i="10"/>
  <c r="V154" i="10"/>
  <c r="AI154" i="10"/>
  <c r="X154" i="10"/>
  <c r="E154" i="10"/>
  <c r="F154" i="10"/>
  <c r="AR154" i="10"/>
  <c r="T154" i="10"/>
  <c r="AP154" i="10"/>
  <c r="Z154" i="10"/>
  <c r="C154" i="10"/>
  <c r="AS154" i="10"/>
  <c r="AT154" i="10"/>
  <c r="AV154" i="10"/>
  <c r="AM154" i="10"/>
  <c r="J153" i="10"/>
  <c r="N153" i="10"/>
  <c r="AL153" i="10"/>
  <c r="AM153" i="10"/>
  <c r="AP153" i="10"/>
  <c r="AJ153" i="10"/>
  <c r="AF153" i="10"/>
  <c r="AA153" i="10"/>
  <c r="AU153" i="10"/>
  <c r="AT153" i="10"/>
  <c r="M153" i="10"/>
  <c r="Z153" i="10"/>
  <c r="D153" i="10"/>
  <c r="AH153" i="10"/>
  <c r="AB153" i="10"/>
  <c r="AQ153" i="10"/>
  <c r="S153" i="10"/>
  <c r="AN153" i="10"/>
  <c r="AC153" i="10"/>
  <c r="AK153" i="10"/>
  <c r="P153" i="10"/>
  <c r="I153" i="10"/>
  <c r="B153" i="10"/>
  <c r="AO153" i="10"/>
  <c r="T153" i="10"/>
  <c r="O153" i="10"/>
  <c r="AI153" i="10"/>
  <c r="K153" i="10"/>
  <c r="U153" i="10"/>
  <c r="F153" i="10"/>
  <c r="G153" i="10"/>
  <c r="C153" i="10"/>
  <c r="AE153" i="10"/>
  <c r="V153" i="10"/>
  <c r="Q153" i="10"/>
  <c r="L153" i="10"/>
  <c r="R153" i="10"/>
  <c r="W153" i="10"/>
  <c r="AG153" i="10"/>
  <c r="E153" i="10"/>
  <c r="AV153" i="10"/>
  <c r="Y153" i="10"/>
  <c r="AS153" i="10"/>
  <c r="AD153" i="10"/>
  <c r="X153" i="10"/>
  <c r="AR153" i="10"/>
  <c r="Z236" i="10"/>
  <c r="Y236" i="10"/>
  <c r="AC236" i="10"/>
  <c r="I236" i="10"/>
  <c r="U236" i="10"/>
  <c r="AA236" i="10"/>
  <c r="AL236" i="10"/>
  <c r="AJ236" i="10"/>
  <c r="M236" i="10"/>
  <c r="V236" i="10"/>
  <c r="AF236" i="10"/>
  <c r="L236" i="10"/>
  <c r="E236" i="10"/>
  <c r="AG236" i="10"/>
  <c r="AO236" i="10"/>
  <c r="AB236" i="10"/>
  <c r="AE236" i="10"/>
  <c r="K236" i="10"/>
  <c r="AR236" i="10"/>
  <c r="AD236" i="10"/>
  <c r="AN236" i="10"/>
  <c r="AH236" i="10"/>
  <c r="AM236" i="10"/>
  <c r="W236" i="10"/>
  <c r="Q236" i="10"/>
  <c r="J236" i="10"/>
  <c r="P236" i="10"/>
  <c r="AP236" i="10"/>
  <c r="S236" i="10"/>
  <c r="N236" i="10"/>
  <c r="AK236" i="10"/>
  <c r="X236" i="10"/>
  <c r="AI236" i="10"/>
  <c r="R236" i="10"/>
  <c r="AU236" i="10"/>
  <c r="C236" i="10"/>
  <c r="D236" i="10"/>
  <c r="F236" i="10"/>
  <c r="AS236" i="10"/>
  <c r="B236" i="10"/>
  <c r="O236" i="10"/>
  <c r="AV236" i="10"/>
  <c r="T236" i="10"/>
  <c r="AT236" i="10"/>
  <c r="G236" i="10"/>
  <c r="AQ236" i="10"/>
  <c r="AC286" i="10"/>
  <c r="AH286" i="10"/>
  <c r="Z286" i="10"/>
  <c r="AQ286" i="10"/>
  <c r="Y286" i="10"/>
  <c r="AV286" i="10"/>
  <c r="F286" i="10"/>
  <c r="C286" i="10"/>
  <c r="AP286" i="10"/>
  <c r="AI286" i="10"/>
  <c r="D286" i="10"/>
  <c r="AN286" i="10"/>
  <c r="E286" i="10"/>
  <c r="AU286" i="10"/>
  <c r="B286" i="10"/>
  <c r="AE286" i="10"/>
  <c r="K286" i="10"/>
  <c r="R286" i="10"/>
  <c r="AA286" i="10"/>
  <c r="AR286" i="10"/>
  <c r="L286" i="10"/>
  <c r="AL286" i="10"/>
  <c r="T286" i="10"/>
  <c r="AD286" i="10"/>
  <c r="M286" i="10"/>
  <c r="O286" i="10"/>
  <c r="N286" i="10"/>
  <c r="AJ286" i="10"/>
  <c r="J286" i="10"/>
  <c r="V286" i="10"/>
  <c r="X286" i="10"/>
  <c r="W286" i="10"/>
  <c r="AO286" i="10"/>
  <c r="AF286" i="10"/>
  <c r="AB286" i="10"/>
  <c r="AG286" i="10"/>
  <c r="AM286" i="10"/>
  <c r="I286" i="10"/>
  <c r="U286" i="10"/>
  <c r="Q286" i="10"/>
  <c r="S286" i="10"/>
  <c r="AS286" i="10"/>
  <c r="AK286" i="10"/>
  <c r="P286" i="10"/>
  <c r="AT286" i="10"/>
  <c r="G286" i="10"/>
  <c r="Z291" i="10"/>
  <c r="X291" i="10"/>
  <c r="V291" i="10"/>
  <c r="T291" i="10"/>
  <c r="Q291" i="10"/>
  <c r="AC291" i="10"/>
  <c r="E291" i="10"/>
  <c r="AA291" i="10"/>
  <c r="Y291" i="10"/>
  <c r="R291" i="10"/>
  <c r="AH291" i="10"/>
  <c r="J291" i="10"/>
  <c r="AR291" i="10"/>
  <c r="AE291" i="10"/>
  <c r="AG291" i="10"/>
  <c r="AJ291" i="10"/>
  <c r="L291" i="10"/>
  <c r="S291" i="10"/>
  <c r="AM291" i="10"/>
  <c r="AO291" i="10"/>
  <c r="W291" i="10"/>
  <c r="K291" i="10"/>
  <c r="F291" i="10"/>
  <c r="M291" i="10"/>
  <c r="AN291" i="10"/>
  <c r="AI291" i="10"/>
  <c r="AL291" i="10"/>
  <c r="N291" i="10"/>
  <c r="AP291" i="10"/>
  <c r="AD291" i="10"/>
  <c r="AK291" i="10"/>
  <c r="AB291" i="10"/>
  <c r="U291" i="10"/>
  <c r="AF291" i="10"/>
  <c r="G291" i="10"/>
  <c r="O291" i="10"/>
  <c r="C291" i="10"/>
  <c r="I291" i="10"/>
  <c r="AU291" i="10"/>
  <c r="D291" i="10"/>
  <c r="AV291" i="10"/>
  <c r="P291" i="10"/>
  <c r="AT291" i="10"/>
  <c r="AQ291" i="10"/>
  <c r="AS291" i="10"/>
  <c r="B291" i="10"/>
  <c r="AN200" i="10"/>
  <c r="S200" i="10"/>
  <c r="AJ200" i="10"/>
  <c r="AD200" i="10"/>
  <c r="AH200" i="10"/>
  <c r="AU200" i="10"/>
  <c r="C200" i="10"/>
  <c r="G200" i="10"/>
  <c r="F200" i="10"/>
  <c r="M200" i="10"/>
  <c r="AP200" i="10"/>
  <c r="AL200" i="10"/>
  <c r="AQ200" i="10"/>
  <c r="O200" i="10"/>
  <c r="AA200" i="10"/>
  <c r="AC200" i="10"/>
  <c r="N200" i="10"/>
  <c r="AG200" i="10"/>
  <c r="I200" i="10"/>
  <c r="B200" i="10"/>
  <c r="AT200" i="10"/>
  <c r="E200" i="10"/>
  <c r="U200" i="10"/>
  <c r="K200" i="10"/>
  <c r="AK200" i="10"/>
  <c r="AR200" i="10"/>
  <c r="AV200" i="10"/>
  <c r="AM200" i="10"/>
  <c r="AO200" i="10"/>
  <c r="AS200" i="10"/>
  <c r="AI200" i="10"/>
  <c r="R200" i="10"/>
  <c r="J200" i="10"/>
  <c r="AE200" i="10"/>
  <c r="L200" i="10"/>
  <c r="V200" i="10"/>
  <c r="Z200" i="10"/>
  <c r="P200" i="10"/>
  <c r="Y200" i="10"/>
  <c r="D200" i="10"/>
  <c r="X200" i="10"/>
  <c r="AF200" i="10"/>
  <c r="W200" i="10"/>
  <c r="AB200" i="10"/>
  <c r="Q200" i="10"/>
  <c r="T200" i="10"/>
  <c r="G127" i="10"/>
  <c r="P127" i="10"/>
  <c r="X127" i="10"/>
  <c r="U127" i="10"/>
  <c r="E127" i="10"/>
  <c r="AD127" i="10"/>
  <c r="S127" i="10"/>
  <c r="Y127" i="10"/>
  <c r="AM127" i="10"/>
  <c r="AK127" i="10"/>
  <c r="AH127" i="10"/>
  <c r="AF127" i="10"/>
  <c r="AE127" i="10"/>
  <c r="L127" i="10"/>
  <c r="AG127" i="10"/>
  <c r="AP127" i="10"/>
  <c r="AI127" i="10"/>
  <c r="AO127" i="10"/>
  <c r="AB127" i="10"/>
  <c r="K127" i="10"/>
  <c r="Z127" i="10"/>
  <c r="AL127" i="10"/>
  <c r="J127" i="10"/>
  <c r="V127" i="10"/>
  <c r="AN127" i="10"/>
  <c r="AA127" i="10"/>
  <c r="M127" i="10"/>
  <c r="AJ127" i="10"/>
  <c r="N127" i="10"/>
  <c r="AC127" i="10"/>
  <c r="AS127" i="10"/>
  <c r="T127" i="10"/>
  <c r="F127" i="10"/>
  <c r="C127" i="10"/>
  <c r="W127" i="10"/>
  <c r="AQ127" i="10"/>
  <c r="D127" i="10"/>
  <c r="AT127" i="10"/>
  <c r="Q127" i="10"/>
  <c r="B127" i="10"/>
  <c r="R127" i="10"/>
  <c r="O127" i="10"/>
  <c r="AV127" i="10"/>
  <c r="AU127" i="10"/>
  <c r="I127" i="10"/>
  <c r="AR127" i="10"/>
  <c r="AJ207" i="10"/>
  <c r="K207" i="10"/>
  <c r="M207" i="10"/>
  <c r="AK207" i="10"/>
  <c r="AH207" i="10"/>
  <c r="AF207" i="10"/>
  <c r="V207" i="10"/>
  <c r="T207" i="10"/>
  <c r="R207" i="10"/>
  <c r="C207" i="10"/>
  <c r="L207" i="10"/>
  <c r="Y207" i="10"/>
  <c r="O207" i="10"/>
  <c r="AG207" i="10"/>
  <c r="AE207" i="10"/>
  <c r="S207" i="10"/>
  <c r="AR207" i="10"/>
  <c r="AC207" i="10"/>
  <c r="AB207" i="10"/>
  <c r="Z207" i="10"/>
  <c r="AA207" i="10"/>
  <c r="F207" i="10"/>
  <c r="P207" i="10"/>
  <c r="AP207" i="10"/>
  <c r="X207" i="10"/>
  <c r="AS207" i="10"/>
  <c r="Q207" i="10"/>
  <c r="U207" i="10"/>
  <c r="AM207" i="10"/>
  <c r="AO207" i="10"/>
  <c r="I207" i="10"/>
  <c r="AT207" i="10"/>
  <c r="B207" i="10"/>
  <c r="D207" i="10"/>
  <c r="AD207" i="10"/>
  <c r="N207" i="10"/>
  <c r="AI207" i="10"/>
  <c r="G207" i="10"/>
  <c r="AQ207" i="10"/>
  <c r="E207" i="10"/>
  <c r="AN207" i="10"/>
  <c r="W207" i="10"/>
  <c r="AL207" i="10"/>
  <c r="J207" i="10"/>
  <c r="AV207" i="10"/>
  <c r="AU207" i="10"/>
  <c r="AI204" i="10"/>
  <c r="AD204" i="10"/>
  <c r="AG204" i="10"/>
  <c r="AA204" i="10"/>
  <c r="AN204" i="10"/>
  <c r="AH204" i="10"/>
  <c r="J204" i="10"/>
  <c r="M204" i="10"/>
  <c r="AM204" i="10"/>
  <c r="AK204" i="10"/>
  <c r="L204" i="10"/>
  <c r="V204" i="10"/>
  <c r="AF204" i="10"/>
  <c r="AP204" i="10"/>
  <c r="T204" i="10"/>
  <c r="AJ204" i="10"/>
  <c r="AB204" i="10"/>
  <c r="P204" i="10"/>
  <c r="Z204" i="10"/>
  <c r="N204" i="10"/>
  <c r="AR204" i="10"/>
  <c r="AS204" i="10"/>
  <c r="AE204" i="10"/>
  <c r="AU204" i="10"/>
  <c r="B204" i="10"/>
  <c r="AC204" i="10"/>
  <c r="U204" i="10"/>
  <c r="X204" i="10"/>
  <c r="O204" i="10"/>
  <c r="Y204" i="10"/>
  <c r="AQ204" i="10"/>
  <c r="AT204" i="10"/>
  <c r="C204" i="10"/>
  <c r="G204" i="10"/>
  <c r="R204" i="10"/>
  <c r="I204" i="10"/>
  <c r="D204" i="10"/>
  <c r="Q204" i="10"/>
  <c r="F204" i="10"/>
  <c r="AO204" i="10"/>
  <c r="AL204" i="10"/>
  <c r="W204" i="10"/>
  <c r="S204" i="10"/>
  <c r="AV204" i="10"/>
  <c r="K204" i="10"/>
  <c r="E204" i="10"/>
  <c r="E102" i="10"/>
  <c r="Y102" i="10"/>
  <c r="AB102" i="10"/>
  <c r="O102" i="10"/>
  <c r="P102" i="10"/>
  <c r="AC102" i="10"/>
  <c r="AH102" i="10"/>
  <c r="AM102" i="10"/>
  <c r="AE102" i="10"/>
  <c r="N102" i="10"/>
  <c r="S102" i="10"/>
  <c r="K102" i="10"/>
  <c r="AI102" i="10"/>
  <c r="AK102" i="10"/>
  <c r="M102" i="10"/>
  <c r="AJ102" i="10"/>
  <c r="AO102" i="10"/>
  <c r="AN102" i="10"/>
  <c r="V102" i="10"/>
  <c r="L102" i="10"/>
  <c r="U102" i="10"/>
  <c r="AP102" i="10"/>
  <c r="T102" i="10"/>
  <c r="AG102" i="10"/>
  <c r="AF102" i="10"/>
  <c r="AL102" i="10"/>
  <c r="J102" i="10"/>
  <c r="AD102" i="10"/>
  <c r="F102" i="10"/>
  <c r="AT102" i="10"/>
  <c r="R102" i="10"/>
  <c r="AS102" i="10"/>
  <c r="Z102" i="10"/>
  <c r="AV102" i="10"/>
  <c r="W102" i="10"/>
  <c r="G102" i="10"/>
  <c r="C102" i="10"/>
  <c r="Q102" i="10"/>
  <c r="AQ102" i="10"/>
  <c r="AU102" i="10"/>
  <c r="X102" i="10"/>
  <c r="I102" i="10"/>
  <c r="AA102" i="10"/>
  <c r="AR102" i="10"/>
  <c r="B102" i="10"/>
  <c r="D102" i="10"/>
  <c r="P192" i="10"/>
  <c r="Q192" i="10"/>
  <c r="Y192" i="10"/>
  <c r="AF192" i="10"/>
  <c r="AI192" i="10"/>
  <c r="AO192" i="10"/>
  <c r="AC192" i="10"/>
  <c r="AN192" i="10"/>
  <c r="AP192" i="10"/>
  <c r="U192" i="10"/>
  <c r="AE192" i="10"/>
  <c r="M192" i="10"/>
  <c r="D192" i="10"/>
  <c r="AA192" i="10"/>
  <c r="AB192" i="10"/>
  <c r="AJ192" i="10"/>
  <c r="AG192" i="10"/>
  <c r="AD192" i="10"/>
  <c r="AL192" i="10"/>
  <c r="AH192" i="10"/>
  <c r="X192" i="10"/>
  <c r="K192" i="10"/>
  <c r="N192" i="10"/>
  <c r="L192" i="10"/>
  <c r="J192" i="10"/>
  <c r="W192" i="10"/>
  <c r="AM192" i="10"/>
  <c r="T192" i="10"/>
  <c r="AK192" i="10"/>
  <c r="O192" i="10"/>
  <c r="AR192" i="10"/>
  <c r="I192" i="10"/>
  <c r="B192" i="10"/>
  <c r="V192" i="10"/>
  <c r="E192" i="10"/>
  <c r="AV192" i="10"/>
  <c r="F192" i="10"/>
  <c r="AU192" i="10"/>
  <c r="C192" i="10"/>
  <c r="AS192" i="10"/>
  <c r="AQ192" i="10"/>
  <c r="S192" i="10"/>
  <c r="R192" i="10"/>
  <c r="Z192" i="10"/>
  <c r="AT192" i="10"/>
  <c r="G192" i="10"/>
  <c r="AQ4" i="10"/>
  <c r="AI4" i="10"/>
  <c r="AA4" i="10"/>
  <c r="S4" i="10"/>
  <c r="I4" i="10"/>
  <c r="Z4" i="10"/>
  <c r="AV4" i="10"/>
  <c r="B4" i="10"/>
  <c r="U4" i="10"/>
  <c r="W4" i="10"/>
  <c r="AS4" i="10"/>
  <c r="E4" i="10"/>
  <c r="Q4" i="10"/>
  <c r="AM4" i="10"/>
  <c r="AK4" i="10"/>
  <c r="AP4" i="10"/>
  <c r="AR4" i="10"/>
  <c r="AE4" i="10"/>
  <c r="J4" i="10"/>
  <c r="AJ4" i="10"/>
  <c r="AG4" i="10"/>
  <c r="AF4" i="10"/>
  <c r="N4" i="10"/>
  <c r="AT4" i="10"/>
  <c r="O4" i="10"/>
  <c r="V4" i="10"/>
  <c r="AD4" i="10"/>
  <c r="AB4" i="10"/>
  <c r="D4" i="10"/>
  <c r="AN4" i="10"/>
  <c r="AU4" i="10"/>
  <c r="T4" i="10"/>
  <c r="M4" i="10"/>
  <c r="K4" i="10"/>
  <c r="F4" i="10"/>
  <c r="Y4" i="10"/>
  <c r="X4" i="10"/>
  <c r="P4" i="10"/>
  <c r="AH4" i="10"/>
  <c r="R4" i="10"/>
  <c r="C4" i="10"/>
  <c r="AO4" i="10"/>
  <c r="AC4" i="10"/>
  <c r="AL4" i="10"/>
  <c r="L4" i="10"/>
  <c r="AM89" i="10"/>
  <c r="AP89" i="10"/>
  <c r="M89" i="10"/>
  <c r="AN89" i="10"/>
  <c r="AH89" i="10"/>
  <c r="L89" i="10"/>
  <c r="AG89" i="10"/>
  <c r="K89" i="10"/>
  <c r="AI89" i="10"/>
  <c r="AF89" i="10"/>
  <c r="AJ89" i="10"/>
  <c r="J89" i="10"/>
  <c r="AD89" i="10"/>
  <c r="AS89" i="10"/>
  <c r="D89" i="10"/>
  <c r="AK89" i="10"/>
  <c r="V89" i="10"/>
  <c r="U89" i="10"/>
  <c r="S89" i="10"/>
  <c r="E89" i="10"/>
  <c r="AV89" i="10"/>
  <c r="N89" i="10"/>
  <c r="AC89" i="10"/>
  <c r="R89" i="10"/>
  <c r="AQ89" i="10"/>
  <c r="AE89" i="10"/>
  <c r="AB89" i="10"/>
  <c r="W89" i="10"/>
  <c r="AA89" i="10"/>
  <c r="F89" i="10"/>
  <c r="AT89" i="10"/>
  <c r="AO89" i="10"/>
  <c r="T89" i="10"/>
  <c r="I89" i="10"/>
  <c r="AL89" i="10"/>
  <c r="Y89" i="10"/>
  <c r="X89" i="10"/>
  <c r="G89" i="10"/>
  <c r="C89" i="10"/>
  <c r="B89" i="10"/>
  <c r="O89" i="10"/>
  <c r="Q89" i="10"/>
  <c r="P89" i="10"/>
  <c r="AU89" i="10"/>
  <c r="AR89" i="10"/>
  <c r="Z89" i="10"/>
  <c r="AE250" i="10"/>
  <c r="AH250" i="10"/>
  <c r="J250" i="10"/>
  <c r="AF250" i="10"/>
  <c r="AI250" i="10"/>
  <c r="AM250" i="10"/>
  <c r="AJ250" i="10"/>
  <c r="M250" i="10"/>
  <c r="K250" i="10"/>
  <c r="AK250" i="10"/>
  <c r="AP250" i="10"/>
  <c r="U250" i="10"/>
  <c r="C250" i="10"/>
  <c r="N250" i="10"/>
  <c r="AN250" i="10"/>
  <c r="S250" i="10"/>
  <c r="X250" i="10"/>
  <c r="R250" i="10"/>
  <c r="AR250" i="10"/>
  <c r="AQ250" i="10"/>
  <c r="AG250" i="10"/>
  <c r="Q250" i="10"/>
  <c r="AB250" i="10"/>
  <c r="B250" i="10"/>
  <c r="AS250" i="10"/>
  <c r="AA250" i="10"/>
  <c r="V250" i="10"/>
  <c r="I250" i="10"/>
  <c r="T250" i="10"/>
  <c r="D250" i="10"/>
  <c r="AO250" i="10"/>
  <c r="O250" i="10"/>
  <c r="AU250" i="10"/>
  <c r="AL250" i="10"/>
  <c r="F250" i="10"/>
  <c r="W250" i="10"/>
  <c r="AT250" i="10"/>
  <c r="E250" i="10"/>
  <c r="Y250" i="10"/>
  <c r="AV250" i="10"/>
  <c r="AD250" i="10"/>
  <c r="P250" i="10"/>
  <c r="G250" i="10"/>
  <c r="L250" i="10"/>
  <c r="Z250" i="10"/>
  <c r="AC250" i="10"/>
  <c r="L242" i="10"/>
  <c r="AE242" i="10"/>
  <c r="G242" i="10"/>
  <c r="C242" i="10"/>
  <c r="AJ242" i="10"/>
  <c r="M242" i="10"/>
  <c r="E242" i="10"/>
  <c r="AR242" i="10"/>
  <c r="Z242" i="10"/>
  <c r="AS242" i="10"/>
  <c r="AB242" i="10"/>
  <c r="AN242" i="10"/>
  <c r="S242" i="10"/>
  <c r="F242" i="10"/>
  <c r="AV242" i="10"/>
  <c r="U242" i="10"/>
  <c r="AG242" i="10"/>
  <c r="AM242" i="10"/>
  <c r="W242" i="10"/>
  <c r="N242" i="10"/>
  <c r="B242" i="10"/>
  <c r="AP242" i="10"/>
  <c r="D242" i="10"/>
  <c r="AQ242" i="10"/>
  <c r="P242" i="10"/>
  <c r="AU242" i="10"/>
  <c r="Y242" i="10"/>
  <c r="V242" i="10"/>
  <c r="K242" i="10"/>
  <c r="R242" i="10"/>
  <c r="AO242" i="10"/>
  <c r="AT242" i="10"/>
  <c r="AF242" i="10"/>
  <c r="AA242" i="10"/>
  <c r="AD242" i="10"/>
  <c r="AK242" i="10"/>
  <c r="AI242" i="10"/>
  <c r="T242" i="10"/>
  <c r="AH242" i="10"/>
  <c r="Q242" i="10"/>
  <c r="J242" i="10"/>
  <c r="X242" i="10"/>
  <c r="O242" i="10"/>
  <c r="I242" i="10"/>
  <c r="AC242" i="10"/>
  <c r="AL242" i="10"/>
  <c r="AJ79" i="10"/>
  <c r="AM79" i="10"/>
  <c r="AP79" i="10"/>
  <c r="AK79" i="10"/>
  <c r="AO79" i="10"/>
  <c r="K79" i="10"/>
  <c r="AI79" i="10"/>
  <c r="AN79" i="10"/>
  <c r="AG79" i="10"/>
  <c r="AL79" i="10"/>
  <c r="AE79" i="10"/>
  <c r="L79" i="10"/>
  <c r="M79" i="10"/>
  <c r="P79" i="10"/>
  <c r="J79" i="10"/>
  <c r="E79" i="10"/>
  <c r="AC79" i="10"/>
  <c r="D79" i="10"/>
  <c r="U79" i="10"/>
  <c r="S79" i="10"/>
  <c r="T79" i="10"/>
  <c r="O79" i="10"/>
  <c r="AR79" i="10"/>
  <c r="F79" i="10"/>
  <c r="AU79" i="10"/>
  <c r="AF79" i="10"/>
  <c r="AD79" i="10"/>
  <c r="G79" i="10"/>
  <c r="AS79" i="10"/>
  <c r="C79" i="10"/>
  <c r="X79" i="10"/>
  <c r="AV79" i="10"/>
  <c r="AB79" i="10"/>
  <c r="Z79" i="10"/>
  <c r="AQ79" i="10"/>
  <c r="AA79" i="10"/>
  <c r="V79" i="10"/>
  <c r="B79" i="10"/>
  <c r="I79" i="10"/>
  <c r="AT79" i="10"/>
  <c r="Q79" i="10"/>
  <c r="Y79" i="10"/>
  <c r="AH79" i="10"/>
  <c r="W79" i="10"/>
  <c r="N79" i="10"/>
  <c r="R79" i="10"/>
  <c r="AF121" i="10"/>
  <c r="AO121" i="10"/>
  <c r="N121" i="10"/>
  <c r="AJ121" i="10"/>
  <c r="K121" i="10"/>
  <c r="V121" i="10"/>
  <c r="AD121" i="10"/>
  <c r="E121" i="10"/>
  <c r="AV121" i="10"/>
  <c r="AH121" i="10"/>
  <c r="AP121" i="10"/>
  <c r="AK121" i="10"/>
  <c r="M121" i="10"/>
  <c r="L121" i="10"/>
  <c r="AA121" i="10"/>
  <c r="X121" i="10"/>
  <c r="P121" i="10"/>
  <c r="C121" i="10"/>
  <c r="AI121" i="10"/>
  <c r="AL121" i="10"/>
  <c r="U121" i="10"/>
  <c r="I121" i="10"/>
  <c r="AU121" i="10"/>
  <c r="J121" i="10"/>
  <c r="F121" i="10"/>
  <c r="R121" i="10"/>
  <c r="G121" i="10"/>
  <c r="Z121" i="10"/>
  <c r="W121" i="10"/>
  <c r="AQ121" i="10"/>
  <c r="AG121" i="10"/>
  <c r="D121" i="10"/>
  <c r="O121" i="10"/>
  <c r="AS121" i="10"/>
  <c r="AT121" i="10"/>
  <c r="AM121" i="10"/>
  <c r="AB121" i="10"/>
  <c r="Q121" i="10"/>
  <c r="AR121" i="10"/>
  <c r="T121" i="10"/>
  <c r="S121" i="10"/>
  <c r="AE121" i="10"/>
  <c r="AC121" i="10"/>
  <c r="Y121" i="10"/>
  <c r="B121" i="10"/>
  <c r="AN121" i="10"/>
  <c r="U103" i="10"/>
  <c r="AK103" i="10"/>
  <c r="AO103" i="10"/>
  <c r="AN103" i="10"/>
  <c r="J103" i="10"/>
  <c r="AP103" i="10"/>
  <c r="M103" i="10"/>
  <c r="AG103" i="10"/>
  <c r="AM103" i="10"/>
  <c r="L103" i="10"/>
  <c r="N103" i="10"/>
  <c r="AE103" i="10"/>
  <c r="AL103" i="10"/>
  <c r="AH103" i="10"/>
  <c r="P103" i="10"/>
  <c r="Q103" i="10"/>
  <c r="F103" i="10"/>
  <c r="AU103" i="10"/>
  <c r="Z103" i="10"/>
  <c r="AA103" i="10"/>
  <c r="S103" i="10"/>
  <c r="B103" i="10"/>
  <c r="Y103" i="10"/>
  <c r="AD103" i="10"/>
  <c r="R103" i="10"/>
  <c r="AS103" i="10"/>
  <c r="K103" i="10"/>
  <c r="AJ103" i="10"/>
  <c r="AQ103" i="10"/>
  <c r="G103" i="10"/>
  <c r="O103" i="10"/>
  <c r="AV103" i="10"/>
  <c r="V103" i="10"/>
  <c r="AC103" i="10"/>
  <c r="E103" i="10"/>
  <c r="AB103" i="10"/>
  <c r="AT103" i="10"/>
  <c r="AR103" i="10"/>
  <c r="D103" i="10"/>
  <c r="T103" i="10"/>
  <c r="W103" i="10"/>
  <c r="X103" i="10"/>
  <c r="C103" i="10"/>
  <c r="I103" i="10"/>
  <c r="AF103" i="10"/>
  <c r="AI103" i="10"/>
  <c r="E147" i="10"/>
  <c r="P147" i="10"/>
  <c r="I147" i="10"/>
  <c r="O147" i="10"/>
  <c r="F147" i="10"/>
  <c r="R147" i="10"/>
  <c r="X147" i="10"/>
  <c r="V147" i="10"/>
  <c r="AH147" i="10"/>
  <c r="M147" i="10"/>
  <c r="AS147" i="10"/>
  <c r="W147" i="10"/>
  <c r="U147" i="10"/>
  <c r="AN147" i="10"/>
  <c r="AF147" i="10"/>
  <c r="AR147" i="10"/>
  <c r="AC147" i="10"/>
  <c r="AG147" i="10"/>
  <c r="AL147" i="10"/>
  <c r="J147" i="10"/>
  <c r="AA147" i="10"/>
  <c r="Y147" i="10"/>
  <c r="AP147" i="10"/>
  <c r="L147" i="10"/>
  <c r="AD147" i="10"/>
  <c r="N147" i="10"/>
  <c r="AK147" i="10"/>
  <c r="AJ147" i="10"/>
  <c r="S147" i="10"/>
  <c r="AM147" i="10"/>
  <c r="AB147" i="10"/>
  <c r="Z147" i="10"/>
  <c r="AI147" i="10"/>
  <c r="AE147" i="10"/>
  <c r="T147" i="10"/>
  <c r="K147" i="10"/>
  <c r="AO147" i="10"/>
  <c r="AT147" i="10"/>
  <c r="Q147" i="10"/>
  <c r="AQ147" i="10"/>
  <c r="AV147" i="10"/>
  <c r="B147" i="10"/>
  <c r="AU147" i="10"/>
  <c r="G147" i="10"/>
  <c r="D147" i="10"/>
  <c r="C147" i="10"/>
  <c r="N134" i="10"/>
  <c r="AE134" i="10"/>
  <c r="G134" i="10"/>
  <c r="U134" i="10"/>
  <c r="AH134" i="10"/>
  <c r="P134" i="10"/>
  <c r="J134" i="10"/>
  <c r="AP134" i="10"/>
  <c r="E134" i="10"/>
  <c r="W134" i="10"/>
  <c r="Z134" i="10"/>
  <c r="M134" i="10"/>
  <c r="AA134" i="10"/>
  <c r="T134" i="10"/>
  <c r="AD134" i="10"/>
  <c r="K134" i="10"/>
  <c r="AV134" i="10"/>
  <c r="S134" i="10"/>
  <c r="AL134" i="10"/>
  <c r="AG134" i="10"/>
  <c r="AS134" i="10"/>
  <c r="AF134" i="10"/>
  <c r="D134" i="10"/>
  <c r="V134" i="10"/>
  <c r="F134" i="10"/>
  <c r="AR134" i="10"/>
  <c r="AJ134" i="10"/>
  <c r="R134" i="10"/>
  <c r="X134" i="10"/>
  <c r="AQ134" i="10"/>
  <c r="Q134" i="10"/>
  <c r="AN134" i="10"/>
  <c r="L134" i="10"/>
  <c r="AC134" i="10"/>
  <c r="AM134" i="10"/>
  <c r="AT134" i="10"/>
  <c r="O134" i="10"/>
  <c r="AB134" i="10"/>
  <c r="AI134" i="10"/>
  <c r="AK134" i="10"/>
  <c r="C134" i="10"/>
  <c r="AO134" i="10"/>
  <c r="I134" i="10"/>
  <c r="Y134" i="10"/>
  <c r="AU134" i="10"/>
  <c r="B134" i="10"/>
  <c r="AI248" i="10"/>
  <c r="X248" i="10"/>
  <c r="AE248" i="10"/>
  <c r="T248" i="10"/>
  <c r="Z248" i="10"/>
  <c r="W248" i="10"/>
  <c r="AN248" i="10"/>
  <c r="AM248" i="10"/>
  <c r="AV248" i="10"/>
  <c r="R248" i="10"/>
  <c r="AO248" i="10"/>
  <c r="AD248" i="10"/>
  <c r="AR248" i="10"/>
  <c r="I248" i="10"/>
  <c r="U248" i="10"/>
  <c r="S248" i="10"/>
  <c r="AG248" i="10"/>
  <c r="AK248" i="10"/>
  <c r="N248" i="10"/>
  <c r="AA248" i="10"/>
  <c r="AC248" i="10"/>
  <c r="AS248" i="10"/>
  <c r="AJ248" i="10"/>
  <c r="E248" i="10"/>
  <c r="C248" i="10"/>
  <c r="AH248" i="10"/>
  <c r="AT248" i="10"/>
  <c r="K248" i="10"/>
  <c r="V248" i="10"/>
  <c r="P248" i="10"/>
  <c r="AB248" i="10"/>
  <c r="D248" i="10"/>
  <c r="M248" i="10"/>
  <c r="AF248" i="10"/>
  <c r="Y248" i="10"/>
  <c r="AP248" i="10"/>
  <c r="Q248" i="10"/>
  <c r="J248" i="10"/>
  <c r="G248" i="10"/>
  <c r="F248" i="10"/>
  <c r="AU248" i="10"/>
  <c r="AL248" i="10"/>
  <c r="O248" i="10"/>
  <c r="L248" i="10"/>
  <c r="B248" i="10"/>
  <c r="AQ248" i="10"/>
  <c r="AL326" i="10"/>
  <c r="U326" i="10"/>
  <c r="AA326" i="10"/>
  <c r="O326" i="10"/>
  <c r="X326" i="10"/>
  <c r="I326" i="10"/>
  <c r="AD326" i="10"/>
  <c r="M326" i="10"/>
  <c r="Q326" i="10"/>
  <c r="AP326" i="10"/>
  <c r="J326" i="10"/>
  <c r="AG326" i="10"/>
  <c r="V326" i="10"/>
  <c r="D326" i="10"/>
  <c r="F326" i="10"/>
  <c r="Z326" i="10"/>
  <c r="AU326" i="10"/>
  <c r="W326" i="10"/>
  <c r="AT326" i="10"/>
  <c r="AC326" i="10"/>
  <c r="AM326" i="10"/>
  <c r="AE326" i="10"/>
  <c r="K326" i="10"/>
  <c r="T326" i="10"/>
  <c r="E326" i="10"/>
  <c r="AF326" i="10"/>
  <c r="AI326" i="10"/>
  <c r="S326" i="10"/>
  <c r="R326" i="10"/>
  <c r="AS326" i="10"/>
  <c r="P326" i="10"/>
  <c r="B326" i="10"/>
  <c r="AN326" i="10"/>
  <c r="AB326" i="10"/>
  <c r="AK326" i="10"/>
  <c r="AQ326" i="10"/>
  <c r="AH326" i="10"/>
  <c r="L326" i="10"/>
  <c r="AJ326" i="10"/>
  <c r="G326" i="10"/>
  <c r="Y326" i="10"/>
  <c r="N326" i="10"/>
  <c r="AR326" i="10"/>
  <c r="C326" i="10"/>
  <c r="AV326" i="10"/>
  <c r="AO326" i="10"/>
  <c r="E107" i="10"/>
  <c r="G107" i="10"/>
  <c r="Z107" i="10"/>
  <c r="AI107" i="10"/>
  <c r="AO107" i="10"/>
  <c r="W107" i="10"/>
  <c r="AK107" i="10"/>
  <c r="AP107" i="10"/>
  <c r="AD107" i="10"/>
  <c r="J107" i="10"/>
  <c r="AJ107" i="10"/>
  <c r="AB107" i="10"/>
  <c r="M107" i="10"/>
  <c r="AH107" i="10"/>
  <c r="X107" i="10"/>
  <c r="AM107" i="10"/>
  <c r="P107" i="10"/>
  <c r="AG107" i="10"/>
  <c r="AC107" i="10"/>
  <c r="AL107" i="10"/>
  <c r="AN107" i="10"/>
  <c r="AF107" i="10"/>
  <c r="AE107" i="10"/>
  <c r="Q107" i="10"/>
  <c r="U107" i="10"/>
  <c r="K107" i="10"/>
  <c r="T107" i="10"/>
  <c r="V107" i="10"/>
  <c r="AA107" i="10"/>
  <c r="N107" i="10"/>
  <c r="Y107" i="10"/>
  <c r="L107" i="10"/>
  <c r="O107" i="10"/>
  <c r="AS107" i="10"/>
  <c r="R107" i="10"/>
  <c r="C107" i="10"/>
  <c r="AT107" i="10"/>
  <c r="AQ107" i="10"/>
  <c r="AV107" i="10"/>
  <c r="D107" i="10"/>
  <c r="B107" i="10"/>
  <c r="AU107" i="10"/>
  <c r="S107" i="10"/>
  <c r="I107" i="10"/>
  <c r="F107" i="10"/>
  <c r="AR107" i="10"/>
  <c r="AK334" i="10"/>
  <c r="L334" i="10"/>
  <c r="C334" i="10"/>
  <c r="Z334" i="10"/>
  <c r="I334" i="10"/>
  <c r="AT334" i="10"/>
  <c r="AC334" i="10"/>
  <c r="AQ334" i="10"/>
  <c r="AU334" i="10"/>
  <c r="Y334" i="10"/>
  <c r="AJ334" i="10"/>
  <c r="AL334" i="10"/>
  <c r="U334" i="10"/>
  <c r="AG334" i="10"/>
  <c r="AE334" i="10"/>
  <c r="AO334" i="10"/>
  <c r="AI334" i="10"/>
  <c r="AS334" i="10"/>
  <c r="X334" i="10"/>
  <c r="R334" i="10"/>
  <c r="P334" i="10"/>
  <c r="AM334" i="10"/>
  <c r="V334" i="10"/>
  <c r="K334" i="10"/>
  <c r="O334" i="10"/>
  <c r="Q334" i="10"/>
  <c r="B334" i="10"/>
  <c r="S334" i="10"/>
  <c r="N334" i="10"/>
  <c r="AV334" i="10"/>
  <c r="AN334" i="10"/>
  <c r="E334" i="10"/>
  <c r="AF334" i="10"/>
  <c r="J334" i="10"/>
  <c r="M334" i="10"/>
  <c r="T334" i="10"/>
  <c r="F334" i="10"/>
  <c r="AP334" i="10"/>
  <c r="AH334" i="10"/>
  <c r="AB334" i="10"/>
  <c r="G334" i="10"/>
  <c r="AD334" i="10"/>
  <c r="W334" i="10"/>
  <c r="AA334" i="10"/>
  <c r="D334" i="10"/>
  <c r="AR334" i="10"/>
  <c r="AD214" i="10"/>
  <c r="E214" i="10"/>
  <c r="W214" i="10"/>
  <c r="V214" i="10"/>
  <c r="R214" i="10"/>
  <c r="AL214" i="10"/>
  <c r="AO214" i="10"/>
  <c r="O214" i="10"/>
  <c r="AF214" i="10"/>
  <c r="AN214" i="10"/>
  <c r="AK214" i="10"/>
  <c r="AG214" i="10"/>
  <c r="AH214" i="10"/>
  <c r="L214" i="10"/>
  <c r="M214" i="10"/>
  <c r="Z214" i="10"/>
  <c r="AJ214" i="10"/>
  <c r="AP214" i="10"/>
  <c r="J214" i="10"/>
  <c r="K214" i="10"/>
  <c r="AA214" i="10"/>
  <c r="AE214" i="10"/>
  <c r="AM214" i="10"/>
  <c r="AB214" i="10"/>
  <c r="AI214" i="10"/>
  <c r="N214" i="10"/>
  <c r="Y214" i="10"/>
  <c r="P214" i="10"/>
  <c r="T214" i="10"/>
  <c r="U214" i="10"/>
  <c r="X214" i="10"/>
  <c r="AC214" i="10"/>
  <c r="I214" i="10"/>
  <c r="AQ214" i="10"/>
  <c r="Q214" i="10"/>
  <c r="G214" i="10"/>
  <c r="AR214" i="10"/>
  <c r="AT214" i="10"/>
  <c r="AU214" i="10"/>
  <c r="F214" i="10"/>
  <c r="AV214" i="10"/>
  <c r="AS214" i="10"/>
  <c r="C214" i="10"/>
  <c r="D214" i="10"/>
  <c r="S214" i="10"/>
  <c r="B214" i="10"/>
  <c r="AB241" i="10"/>
  <c r="AP241" i="10"/>
  <c r="M241" i="10"/>
  <c r="AK241" i="10"/>
  <c r="AJ241" i="10"/>
  <c r="AG241" i="10"/>
  <c r="N241" i="10"/>
  <c r="J241" i="10"/>
  <c r="K241" i="10"/>
  <c r="AC241" i="10"/>
  <c r="AF241" i="10"/>
  <c r="AM241" i="10"/>
  <c r="AO241" i="10"/>
  <c r="U241" i="10"/>
  <c r="AI241" i="10"/>
  <c r="AE241" i="10"/>
  <c r="Y241" i="10"/>
  <c r="AN241" i="10"/>
  <c r="B241" i="10"/>
  <c r="AL241" i="10"/>
  <c r="F241" i="10"/>
  <c r="C241" i="10"/>
  <c r="AH241" i="10"/>
  <c r="V241" i="10"/>
  <c r="P241" i="10"/>
  <c r="AA241" i="10"/>
  <c r="Q241" i="10"/>
  <c r="G241" i="10"/>
  <c r="AU241" i="10"/>
  <c r="L241" i="10"/>
  <c r="AR241" i="10"/>
  <c r="W241" i="10"/>
  <c r="R241" i="10"/>
  <c r="AQ241" i="10"/>
  <c r="AT241" i="10"/>
  <c r="I241" i="10"/>
  <c r="AD241" i="10"/>
  <c r="Z241" i="10"/>
  <c r="T241" i="10"/>
  <c r="D241" i="10"/>
  <c r="O241" i="10"/>
  <c r="AV241" i="10"/>
  <c r="E241" i="10"/>
  <c r="X241" i="10"/>
  <c r="S241" i="10"/>
  <c r="AS241" i="10"/>
  <c r="E171" i="10"/>
  <c r="B171" i="10"/>
  <c r="F171" i="10"/>
  <c r="AB171" i="10"/>
  <c r="Z171" i="10"/>
  <c r="AE171" i="10"/>
  <c r="J171" i="10"/>
  <c r="U171" i="10"/>
  <c r="AM171" i="10"/>
  <c r="N171" i="10"/>
  <c r="AQ171" i="10"/>
  <c r="T171" i="10"/>
  <c r="AP171" i="10"/>
  <c r="AF171" i="10"/>
  <c r="Y171" i="10"/>
  <c r="AC171" i="10"/>
  <c r="AN171" i="10"/>
  <c r="K171" i="10"/>
  <c r="D171" i="10"/>
  <c r="AA171" i="10"/>
  <c r="AG171" i="10"/>
  <c r="P171" i="10"/>
  <c r="AD171" i="10"/>
  <c r="AL171" i="10"/>
  <c r="Q171" i="10"/>
  <c r="V171" i="10"/>
  <c r="L171" i="10"/>
  <c r="S171" i="10"/>
  <c r="W171" i="10"/>
  <c r="M171" i="10"/>
  <c r="AK171" i="10"/>
  <c r="X171" i="10"/>
  <c r="AI171" i="10"/>
  <c r="AJ171" i="10"/>
  <c r="AH171" i="10"/>
  <c r="AO171" i="10"/>
  <c r="I171" i="10"/>
  <c r="AV171" i="10"/>
  <c r="R171" i="10"/>
  <c r="AS171" i="10"/>
  <c r="C171" i="10"/>
  <c r="AU171" i="10"/>
  <c r="AR171" i="10"/>
  <c r="G171" i="10"/>
  <c r="AT171" i="10"/>
  <c r="O171" i="10"/>
  <c r="AI119" i="10"/>
  <c r="AL119" i="10"/>
  <c r="K119" i="10"/>
  <c r="E119" i="10"/>
  <c r="U119" i="10"/>
  <c r="AB119" i="10"/>
  <c r="J119" i="10"/>
  <c r="Z119" i="10"/>
  <c r="X119" i="10"/>
  <c r="C119" i="10"/>
  <c r="AO119" i="10"/>
  <c r="Y119" i="10"/>
  <c r="AA119" i="10"/>
  <c r="O119" i="10"/>
  <c r="AK119" i="10"/>
  <c r="V119" i="10"/>
  <c r="D119" i="10"/>
  <c r="AP119" i="10"/>
  <c r="AC119" i="10"/>
  <c r="AH119" i="10"/>
  <c r="AV119" i="10"/>
  <c r="P119" i="10"/>
  <c r="R119" i="10"/>
  <c r="AQ119" i="10"/>
  <c r="AM119" i="10"/>
  <c r="AN119" i="10"/>
  <c r="Q119" i="10"/>
  <c r="N119" i="10"/>
  <c r="M119" i="10"/>
  <c r="AG119" i="10"/>
  <c r="B119" i="10"/>
  <c r="AF119" i="10"/>
  <c r="AD119" i="10"/>
  <c r="AR119" i="10"/>
  <c r="AU119" i="10"/>
  <c r="AJ119" i="10"/>
  <c r="AT119" i="10"/>
  <c r="AE119" i="10"/>
  <c r="AS119" i="10"/>
  <c r="W119" i="10"/>
  <c r="I119" i="10"/>
  <c r="L119" i="10"/>
  <c r="S119" i="10"/>
  <c r="T119" i="10"/>
  <c r="G119" i="10"/>
  <c r="F119" i="10"/>
  <c r="AN122" i="10"/>
  <c r="AO122" i="10"/>
  <c r="AC122" i="10"/>
  <c r="AM122" i="10"/>
  <c r="AJ122" i="10"/>
  <c r="M122" i="10"/>
  <c r="AH122" i="10"/>
  <c r="AG122" i="10"/>
  <c r="N122" i="10"/>
  <c r="AP122" i="10"/>
  <c r="AL122" i="10"/>
  <c r="J122" i="10"/>
  <c r="K122" i="10"/>
  <c r="AB122" i="10"/>
  <c r="X122" i="10"/>
  <c r="P122" i="10"/>
  <c r="D122" i="10"/>
  <c r="AT122" i="10"/>
  <c r="AK122" i="10"/>
  <c r="AA122" i="10"/>
  <c r="AD122" i="10"/>
  <c r="AS122" i="10"/>
  <c r="O122" i="10"/>
  <c r="AQ122" i="10"/>
  <c r="AI122" i="10"/>
  <c r="Z122" i="10"/>
  <c r="E122" i="10"/>
  <c r="Q122" i="10"/>
  <c r="L122" i="10"/>
  <c r="U122" i="10"/>
  <c r="R122" i="10"/>
  <c r="B122" i="10"/>
  <c r="Y122" i="10"/>
  <c r="G122" i="10"/>
  <c r="C122" i="10"/>
  <c r="AF122" i="10"/>
  <c r="I122" i="10"/>
  <c r="W122" i="10"/>
  <c r="S122" i="10"/>
  <c r="AU122" i="10"/>
  <c r="AE122" i="10"/>
  <c r="F122" i="10"/>
  <c r="T122" i="10"/>
  <c r="V122" i="10"/>
  <c r="AR122" i="10"/>
  <c r="AV122" i="10"/>
  <c r="N68" i="10"/>
  <c r="K68" i="10"/>
  <c r="AK68" i="10"/>
  <c r="AT68" i="10"/>
  <c r="W68" i="10"/>
  <c r="L68" i="10"/>
  <c r="AV68" i="10"/>
  <c r="AF68" i="10"/>
  <c r="AR68" i="10"/>
  <c r="G68" i="10"/>
  <c r="AA68" i="10"/>
  <c r="AB68" i="10"/>
  <c r="AJ68" i="10"/>
  <c r="AG68" i="10"/>
  <c r="D68" i="10"/>
  <c r="AD68" i="10"/>
  <c r="AC68" i="10"/>
  <c r="AO68" i="10"/>
  <c r="Z68" i="10"/>
  <c r="AH68" i="10"/>
  <c r="J68" i="10"/>
  <c r="O68" i="10"/>
  <c r="AL68" i="10"/>
  <c r="U68" i="10"/>
  <c r="X68" i="10"/>
  <c r="F68" i="10"/>
  <c r="AE68" i="10"/>
  <c r="P68" i="10"/>
  <c r="T68" i="10"/>
  <c r="AQ68" i="10"/>
  <c r="C68" i="10"/>
  <c r="AN68" i="10"/>
  <c r="AI68" i="10"/>
  <c r="I68" i="10"/>
  <c r="AP68" i="10"/>
  <c r="E68" i="10"/>
  <c r="B68" i="10"/>
  <c r="AM68" i="10"/>
  <c r="S68" i="10"/>
  <c r="AS68" i="10"/>
  <c r="R68" i="10"/>
  <c r="M68" i="10"/>
  <c r="Q68" i="10"/>
  <c r="Y68" i="10"/>
  <c r="AU68" i="10"/>
  <c r="V68" i="10"/>
  <c r="AG256" i="10"/>
  <c r="W256" i="10"/>
  <c r="AO256" i="10"/>
  <c r="G256" i="10"/>
  <c r="Q256" i="10"/>
  <c r="R256" i="10"/>
  <c r="AS256" i="10"/>
  <c r="V256" i="10"/>
  <c r="AN256" i="10"/>
  <c r="L256" i="10"/>
  <c r="AA256" i="10"/>
  <c r="X256" i="10"/>
  <c r="C256" i="10"/>
  <c r="D256" i="10"/>
  <c r="AR256" i="10"/>
  <c r="AD256" i="10"/>
  <c r="AJ256" i="10"/>
  <c r="AL256" i="10"/>
  <c r="T256" i="10"/>
  <c r="U256" i="10"/>
  <c r="O256" i="10"/>
  <c r="AH256" i="10"/>
  <c r="N256" i="10"/>
  <c r="M256" i="10"/>
  <c r="K256" i="10"/>
  <c r="AU256" i="10"/>
  <c r="J256" i="10"/>
  <c r="E256" i="10"/>
  <c r="AT256" i="10"/>
  <c r="AM256" i="10"/>
  <c r="Y256" i="10"/>
  <c r="B256" i="10"/>
  <c r="AB256" i="10"/>
  <c r="AV256" i="10"/>
  <c r="AC256" i="10"/>
  <c r="AF256" i="10"/>
  <c r="Z256" i="10"/>
  <c r="F256" i="10"/>
  <c r="AE256" i="10"/>
  <c r="AK256" i="10"/>
  <c r="AI256" i="10"/>
  <c r="AP256" i="10"/>
  <c r="AQ256" i="10"/>
  <c r="I256" i="10"/>
  <c r="S256" i="10"/>
  <c r="P256" i="10"/>
  <c r="P95" i="10"/>
  <c r="T95" i="10"/>
  <c r="V95" i="10"/>
  <c r="AO95" i="10"/>
  <c r="AE95" i="10"/>
  <c r="U95" i="10"/>
  <c r="J95" i="10"/>
  <c r="AJ95" i="10"/>
  <c r="AA95" i="10"/>
  <c r="AM95" i="10"/>
  <c r="AF95" i="10"/>
  <c r="AC95" i="10"/>
  <c r="X95" i="10"/>
  <c r="AG95" i="10"/>
  <c r="AI95" i="10"/>
  <c r="K95" i="10"/>
  <c r="AB95" i="10"/>
  <c r="AH95" i="10"/>
  <c r="W95" i="10"/>
  <c r="L95" i="10"/>
  <c r="M95" i="10"/>
  <c r="N95" i="10"/>
  <c r="AN95" i="10"/>
  <c r="AP95" i="10"/>
  <c r="AD95" i="10"/>
  <c r="AL95" i="10"/>
  <c r="Z95" i="10"/>
  <c r="Y95" i="10"/>
  <c r="AK95" i="10"/>
  <c r="G95" i="10"/>
  <c r="AT95" i="10"/>
  <c r="O95" i="10"/>
  <c r="AS95" i="10"/>
  <c r="I95" i="10"/>
  <c r="B95" i="10"/>
  <c r="Q95" i="10"/>
  <c r="R95" i="10"/>
  <c r="AQ95" i="10"/>
  <c r="AV95" i="10"/>
  <c r="AU95" i="10"/>
  <c r="D95" i="10"/>
  <c r="AR95" i="10"/>
  <c r="S95" i="10"/>
  <c r="F95" i="10"/>
  <c r="C95" i="10"/>
  <c r="E95" i="10"/>
  <c r="AT29" i="10"/>
  <c r="S29" i="10"/>
  <c r="AQ29" i="10"/>
  <c r="M29" i="10"/>
  <c r="AE29" i="10"/>
  <c r="J29" i="10"/>
  <c r="D29" i="10"/>
  <c r="Y29" i="10"/>
  <c r="AO29" i="10"/>
  <c r="F29" i="10"/>
  <c r="Z29" i="10"/>
  <c r="AN29" i="10"/>
  <c r="L29" i="10"/>
  <c r="Q29" i="10"/>
  <c r="AK29" i="10"/>
  <c r="AR29" i="10"/>
  <c r="AA29" i="10"/>
  <c r="AB29" i="10"/>
  <c r="AM29" i="10"/>
  <c r="O29" i="10"/>
  <c r="C29" i="10"/>
  <c r="B29" i="10"/>
  <c r="V29" i="10"/>
  <c r="AI29" i="10"/>
  <c r="AU29" i="10"/>
  <c r="T29" i="10"/>
  <c r="AL29" i="10"/>
  <c r="AS29" i="10"/>
  <c r="X29" i="10"/>
  <c r="P29" i="10"/>
  <c r="I29" i="10"/>
  <c r="AJ29" i="10"/>
  <c r="R29" i="10"/>
  <c r="K29" i="10"/>
  <c r="AV29" i="10"/>
  <c r="AC29" i="10"/>
  <c r="E29" i="10"/>
  <c r="AP29" i="10"/>
  <c r="AF29" i="10"/>
  <c r="G29" i="10"/>
  <c r="U29" i="10"/>
  <c r="AD29" i="10"/>
  <c r="AG29" i="10"/>
  <c r="W29" i="10"/>
  <c r="N29" i="10"/>
  <c r="AH29" i="10"/>
  <c r="AO328" i="10"/>
  <c r="L328" i="10"/>
  <c r="AK328" i="10"/>
  <c r="C328" i="10"/>
  <c r="AA328" i="10"/>
  <c r="AC328" i="10"/>
  <c r="AG328" i="10"/>
  <c r="AQ328" i="10"/>
  <c r="W328" i="10"/>
  <c r="AU328" i="10"/>
  <c r="O328" i="10"/>
  <c r="Y328" i="10"/>
  <c r="AE328" i="10"/>
  <c r="F328" i="10"/>
  <c r="AI328" i="10"/>
  <c r="AN328" i="10"/>
  <c r="J328" i="10"/>
  <c r="V328" i="10"/>
  <c r="G328" i="10"/>
  <c r="AD328" i="10"/>
  <c r="AB328" i="10"/>
  <c r="B328" i="10"/>
  <c r="I328" i="10"/>
  <c r="AJ328" i="10"/>
  <c r="N328" i="10"/>
  <c r="S328" i="10"/>
  <c r="AH328" i="10"/>
  <c r="AT328" i="10"/>
  <c r="AR328" i="10"/>
  <c r="T328" i="10"/>
  <c r="AS328" i="10"/>
  <c r="AP328" i="10"/>
  <c r="Z328" i="10"/>
  <c r="AF328" i="10"/>
  <c r="E328" i="10"/>
  <c r="M328" i="10"/>
  <c r="U328" i="10"/>
  <c r="D328" i="10"/>
  <c r="AL328" i="10"/>
  <c r="R328" i="10"/>
  <c r="X328" i="10"/>
  <c r="P328" i="10"/>
  <c r="Q328" i="10"/>
  <c r="AV328" i="10"/>
  <c r="AM328" i="10"/>
  <c r="K328" i="10"/>
  <c r="AC243" i="10"/>
  <c r="AM243" i="10"/>
  <c r="AP243" i="10"/>
  <c r="AE243" i="10"/>
  <c r="AN243" i="10"/>
  <c r="AI243" i="10"/>
  <c r="J243" i="10"/>
  <c r="AK243" i="10"/>
  <c r="AH243" i="10"/>
  <c r="K243" i="10"/>
  <c r="AL243" i="10"/>
  <c r="AO243" i="10"/>
  <c r="L243" i="10"/>
  <c r="T243" i="10"/>
  <c r="I243" i="10"/>
  <c r="AS243" i="10"/>
  <c r="AU243" i="10"/>
  <c r="AB243" i="10"/>
  <c r="X243" i="10"/>
  <c r="AT243" i="10"/>
  <c r="AV243" i="10"/>
  <c r="M243" i="10"/>
  <c r="Z243" i="10"/>
  <c r="V243" i="10"/>
  <c r="G243" i="10"/>
  <c r="O243" i="10"/>
  <c r="AQ243" i="10"/>
  <c r="S243" i="10"/>
  <c r="AF243" i="10"/>
  <c r="AD243" i="10"/>
  <c r="E243" i="10"/>
  <c r="P243" i="10"/>
  <c r="Y243" i="10"/>
  <c r="B243" i="10"/>
  <c r="C243" i="10"/>
  <c r="AJ243" i="10"/>
  <c r="U243" i="10"/>
  <c r="D243" i="10"/>
  <c r="N243" i="10"/>
  <c r="R243" i="10"/>
  <c r="AR243" i="10"/>
  <c r="AA243" i="10"/>
  <c r="F243" i="10"/>
  <c r="AG243" i="10"/>
  <c r="W243" i="10"/>
  <c r="Q243" i="10"/>
  <c r="AB36" i="10"/>
  <c r="AI36" i="10"/>
  <c r="AE36" i="10"/>
  <c r="N36" i="10"/>
  <c r="AF36" i="10"/>
  <c r="AO36" i="10"/>
  <c r="J36" i="10"/>
  <c r="AA36" i="10"/>
  <c r="AK36" i="10"/>
  <c r="AH36" i="10"/>
  <c r="AN36" i="10"/>
  <c r="M36" i="10"/>
  <c r="AP36" i="10"/>
  <c r="AJ36" i="10"/>
  <c r="Y36" i="10"/>
  <c r="AR36" i="10"/>
  <c r="C36" i="10"/>
  <c r="AM36" i="10"/>
  <c r="T36" i="10"/>
  <c r="AQ36" i="10"/>
  <c r="K36" i="10"/>
  <c r="D36" i="10"/>
  <c r="AV36" i="10"/>
  <c r="AU36" i="10"/>
  <c r="AC36" i="10"/>
  <c r="AD36" i="10"/>
  <c r="Q36" i="10"/>
  <c r="Z36" i="10"/>
  <c r="B36" i="10"/>
  <c r="E36" i="10"/>
  <c r="G36" i="10"/>
  <c r="S36" i="10"/>
  <c r="L36" i="10"/>
  <c r="V36" i="10"/>
  <c r="P36" i="10"/>
  <c r="I36" i="10"/>
  <c r="X36" i="10"/>
  <c r="W36" i="10"/>
  <c r="O36" i="10"/>
  <c r="U36" i="10"/>
  <c r="AL36" i="10"/>
  <c r="R36" i="10"/>
  <c r="AG36" i="10"/>
  <c r="AT36" i="10"/>
  <c r="AS36" i="10"/>
  <c r="F36" i="10"/>
  <c r="I47" i="10"/>
  <c r="V47" i="10"/>
  <c r="E47" i="10"/>
  <c r="U47" i="10"/>
  <c r="Y47" i="10"/>
  <c r="S47" i="10"/>
  <c r="AB47" i="10"/>
  <c r="AN47" i="10"/>
  <c r="J47" i="10"/>
  <c r="AF47" i="10"/>
  <c r="AI47" i="10"/>
  <c r="M47" i="10"/>
  <c r="AE47" i="10"/>
  <c r="K47" i="10"/>
  <c r="X47" i="10"/>
  <c r="AK47" i="10"/>
  <c r="N47" i="10"/>
  <c r="AM47" i="10"/>
  <c r="Z47" i="10"/>
  <c r="AH47" i="10"/>
  <c r="AG47" i="10"/>
  <c r="AJ47" i="10"/>
  <c r="AO47" i="10"/>
  <c r="AL47" i="10"/>
  <c r="AP47" i="10"/>
  <c r="L47" i="10"/>
  <c r="Q47" i="10"/>
  <c r="F47" i="10"/>
  <c r="AR47" i="10"/>
  <c r="T47" i="10"/>
  <c r="AA47" i="10"/>
  <c r="O47" i="10"/>
  <c r="AV47" i="10"/>
  <c r="AC47" i="10"/>
  <c r="G47" i="10"/>
  <c r="AQ47" i="10"/>
  <c r="AD47" i="10"/>
  <c r="W47" i="10"/>
  <c r="B47" i="10"/>
  <c r="AT47" i="10"/>
  <c r="AU47" i="10"/>
  <c r="R47" i="10"/>
  <c r="D47" i="10"/>
  <c r="AS47" i="10"/>
  <c r="C47" i="10"/>
  <c r="P47" i="10"/>
  <c r="AB126" i="10"/>
  <c r="AH126" i="10"/>
  <c r="AK126" i="10"/>
  <c r="AF126" i="10"/>
  <c r="AM126" i="10"/>
  <c r="Z126" i="10"/>
  <c r="AE126" i="10"/>
  <c r="AN126" i="10"/>
  <c r="AL126" i="10"/>
  <c r="AI126" i="10"/>
  <c r="AG126" i="10"/>
  <c r="X126" i="10"/>
  <c r="L126" i="10"/>
  <c r="M126" i="10"/>
  <c r="K126" i="10"/>
  <c r="W126" i="10"/>
  <c r="N126" i="10"/>
  <c r="Y126" i="10"/>
  <c r="J126" i="10"/>
  <c r="U126" i="10"/>
  <c r="I126" i="10"/>
  <c r="AO126" i="10"/>
  <c r="AP126" i="10"/>
  <c r="T126" i="10"/>
  <c r="R126" i="10"/>
  <c r="F126" i="10"/>
  <c r="AJ126" i="10"/>
  <c r="AD126" i="10"/>
  <c r="Q126" i="10"/>
  <c r="D126" i="10"/>
  <c r="AA126" i="10"/>
  <c r="AT126" i="10"/>
  <c r="AS126" i="10"/>
  <c r="AU126" i="10"/>
  <c r="V126" i="10"/>
  <c r="AV126" i="10"/>
  <c r="AC126" i="10"/>
  <c r="E126" i="10"/>
  <c r="AR126" i="10"/>
  <c r="C126" i="10"/>
  <c r="S126" i="10"/>
  <c r="B126" i="10"/>
  <c r="G126" i="10"/>
  <c r="O126" i="10"/>
  <c r="AQ126" i="10"/>
  <c r="P126" i="10"/>
  <c r="AQ485" i="38"/>
  <c r="AP485" i="38"/>
  <c r="BB479" i="38"/>
  <c r="BC479" i="38"/>
  <c r="CE465" i="38"/>
  <c r="CD465" i="38"/>
  <c r="AD491" i="38"/>
  <c r="AE491" i="38"/>
  <c r="BH476" i="38"/>
  <c r="BI476" i="38"/>
  <c r="CH500" i="38"/>
  <c r="K515" i="27" l="1"/>
  <c r="J514" i="27"/>
  <c r="O514" i="27"/>
  <c r="O514" i="26"/>
  <c r="J514" i="26"/>
  <c r="K515" i="26"/>
  <c r="K523" i="5"/>
  <c r="J522" i="5"/>
  <c r="O522" i="5"/>
  <c r="K581" i="25"/>
  <c r="J580" i="25"/>
  <c r="O580" i="25"/>
  <c r="AB499" i="13"/>
  <c r="AA507" i="27"/>
  <c r="AA507" i="25"/>
  <c r="AA507" i="5"/>
  <c r="AA507" i="26"/>
  <c r="AJ489" i="38"/>
  <c r="AK489" i="38"/>
  <c r="AG2" i="10"/>
  <c r="I49" i="11" s="1"/>
  <c r="M49" i="11" s="1"/>
  <c r="AF491" i="38"/>
  <c r="AG491" i="38"/>
  <c r="AT2" i="10"/>
  <c r="H16" i="9" s="1"/>
  <c r="AQ2" i="10"/>
  <c r="C16" i="9" s="1"/>
  <c r="CF465" i="38"/>
  <c r="CG465" i="38"/>
  <c r="AH2" i="10"/>
  <c r="I37" i="11" s="1"/>
  <c r="I39" i="11" s="1"/>
  <c r="AP2" i="10"/>
  <c r="I30" i="11" s="1"/>
  <c r="P2" i="10"/>
  <c r="AN2" i="10"/>
  <c r="AF2" i="10"/>
  <c r="I35" i="11" s="1"/>
  <c r="M35" i="11" s="1"/>
  <c r="AK2" i="10"/>
  <c r="I43" i="11" s="1"/>
  <c r="M43" i="11" s="1"/>
  <c r="AV2" i="10"/>
  <c r="K16" i="9" s="1"/>
  <c r="AO487" i="38"/>
  <c r="AN487" i="38"/>
  <c r="X495" i="38"/>
  <c r="Y495" i="38"/>
  <c r="O500" i="38"/>
  <c r="N500" i="38"/>
  <c r="BI477" i="38"/>
  <c r="BH477" i="38"/>
  <c r="D2" i="10"/>
  <c r="AB493" i="38"/>
  <c r="AC493" i="38"/>
  <c r="BS472" i="38"/>
  <c r="BR472" i="38"/>
  <c r="BA481" i="38"/>
  <c r="AZ481" i="38"/>
  <c r="BO474" i="38"/>
  <c r="BN474" i="38"/>
  <c r="BW470" i="38"/>
  <c r="BV470" i="38"/>
  <c r="X2" i="10"/>
  <c r="AB2" i="10"/>
  <c r="CD466" i="38"/>
  <c r="CE466" i="38"/>
  <c r="M501" i="38"/>
  <c r="L501" i="38"/>
  <c r="BY469" i="38"/>
  <c r="BX469" i="38"/>
  <c r="AD2" i="10"/>
  <c r="S2" i="10"/>
  <c r="S498" i="38"/>
  <c r="R498" i="38"/>
  <c r="AU484" i="38"/>
  <c r="AT484" i="38"/>
  <c r="AE492" i="38"/>
  <c r="AD492" i="38"/>
  <c r="G2" i="10"/>
  <c r="BD479" i="38"/>
  <c r="BE479" i="38"/>
  <c r="Q2" i="10"/>
  <c r="AS485" i="38"/>
  <c r="AR485" i="38"/>
  <c r="F2" i="10"/>
  <c r="E2" i="10"/>
  <c r="AP486" i="38"/>
  <c r="AQ486" i="38"/>
  <c r="CA468" i="38"/>
  <c r="BZ468" i="38"/>
  <c r="AO2" i="10"/>
  <c r="I31" i="11" s="1"/>
  <c r="L31" i="11" s="1"/>
  <c r="K2" i="10"/>
  <c r="AS2" i="10"/>
  <c r="G16" i="9" s="1"/>
  <c r="AA494" i="38"/>
  <c r="Z494" i="38"/>
  <c r="L2" i="10"/>
  <c r="AL2" i="10"/>
  <c r="I21" i="11" s="1"/>
  <c r="M21" i="11" s="1"/>
  <c r="AC2" i="10"/>
  <c r="AJ2" i="10"/>
  <c r="I45" i="11" s="1"/>
  <c r="M45" i="11" s="1"/>
  <c r="BJ476" i="38"/>
  <c r="BK476" i="38"/>
  <c r="V2" i="10"/>
  <c r="J2" i="10"/>
  <c r="AA2" i="10"/>
  <c r="C2" i="10"/>
  <c r="M2" i="10"/>
  <c r="O2" i="10"/>
  <c r="AE2" i="10"/>
  <c r="I47" i="11" s="1"/>
  <c r="M47" i="11" s="1"/>
  <c r="W2" i="10"/>
  <c r="AI2" i="10"/>
  <c r="I41" i="11" s="1"/>
  <c r="CB467" i="38"/>
  <c r="CC467" i="38"/>
  <c r="AL488" i="38"/>
  <c r="AM488" i="38"/>
  <c r="W496" i="38"/>
  <c r="V496" i="38"/>
  <c r="T497" i="38"/>
  <c r="U497" i="38"/>
  <c r="Z2" i="10"/>
  <c r="Y2" i="10"/>
  <c r="R2" i="10"/>
  <c r="AR2" i="10"/>
  <c r="F16" i="9" s="1"/>
  <c r="BL475" i="38"/>
  <c r="BM475" i="38"/>
  <c r="Q499" i="38"/>
  <c r="P499" i="38"/>
  <c r="BB480" i="38"/>
  <c r="BC480" i="38"/>
  <c r="AM2" i="10"/>
  <c r="AI490" i="38"/>
  <c r="AH490" i="38"/>
  <c r="I2" i="10"/>
  <c r="T2" i="10"/>
  <c r="U2" i="10"/>
  <c r="AU2" i="10"/>
  <c r="J16" i="9" s="1"/>
  <c r="N2" i="10"/>
  <c r="B2" i="10"/>
  <c r="BP473" i="38"/>
  <c r="BQ473" i="38"/>
  <c r="BT471" i="38"/>
  <c r="BU471" i="38"/>
  <c r="AV483" i="38"/>
  <c r="AW483" i="38"/>
  <c r="BF478" i="38"/>
  <c r="BG478" i="38"/>
  <c r="AY482" i="38"/>
  <c r="AX482" i="38"/>
  <c r="CH501" i="38"/>
  <c r="K516" i="27" l="1"/>
  <c r="O515" i="27"/>
  <c r="J515" i="27"/>
  <c r="K516" i="26"/>
  <c r="O515" i="26"/>
  <c r="J515" i="26"/>
  <c r="K582" i="25"/>
  <c r="J581" i="25"/>
  <c r="O581" i="25"/>
  <c r="K524" i="5"/>
  <c r="O523" i="5"/>
  <c r="J523" i="5"/>
  <c r="AA508" i="26"/>
  <c r="AA508" i="27"/>
  <c r="AB500" i="13"/>
  <c r="AA508" i="5"/>
  <c r="AA508" i="25"/>
  <c r="I13" i="11"/>
  <c r="I16" i="11" s="1"/>
  <c r="M16" i="11" s="1"/>
  <c r="BH478" i="38"/>
  <c r="BI478" i="38"/>
  <c r="S499" i="38"/>
  <c r="R499" i="38"/>
  <c r="AZ482" i="38"/>
  <c r="BA482" i="38"/>
  <c r="AK490" i="38"/>
  <c r="AJ490" i="38"/>
  <c r="BO475" i="38"/>
  <c r="BN475" i="38"/>
  <c r="BK477" i="38"/>
  <c r="BJ477" i="38"/>
  <c r="BR473" i="38"/>
  <c r="BS473" i="38"/>
  <c r="CB468" i="38"/>
  <c r="CC468" i="38"/>
  <c r="U498" i="38"/>
  <c r="T498" i="38"/>
  <c r="BB481" i="38"/>
  <c r="BC481" i="38"/>
  <c r="E17" i="9"/>
  <c r="M17" i="9" s="1"/>
  <c r="M16" i="9"/>
  <c r="AN488" i="38"/>
  <c r="AO488" i="38"/>
  <c r="CG466" i="38"/>
  <c r="CF466" i="38"/>
  <c r="P500" i="38"/>
  <c r="Q500" i="38"/>
  <c r="BG479" i="38"/>
  <c r="BF479" i="38"/>
  <c r="BU472" i="38"/>
  <c r="BT472" i="38"/>
  <c r="BD480" i="38"/>
  <c r="BE480" i="38"/>
  <c r="AI491" i="38"/>
  <c r="AH491" i="38"/>
  <c r="CE467" i="38"/>
  <c r="CD467" i="38"/>
  <c r="AB494" i="38"/>
  <c r="AC494" i="38"/>
  <c r="AX483" i="38"/>
  <c r="AY483" i="38"/>
  <c r="AF492" i="38"/>
  <c r="AG492" i="38"/>
  <c r="CA469" i="38"/>
  <c r="BZ469" i="38"/>
  <c r="BY470" i="38"/>
  <c r="BX470" i="38"/>
  <c r="AA495" i="38"/>
  <c r="Z495" i="38"/>
  <c r="I33" i="11"/>
  <c r="M33" i="11" s="1"/>
  <c r="AS486" i="38"/>
  <c r="AR486" i="38"/>
  <c r="AE493" i="38"/>
  <c r="AD493" i="38"/>
  <c r="AP487" i="38"/>
  <c r="AQ487" i="38"/>
  <c r="W497" i="38"/>
  <c r="V497" i="38"/>
  <c r="BV471" i="38"/>
  <c r="BW471" i="38"/>
  <c r="Y496" i="38"/>
  <c r="X496" i="38"/>
  <c r="BL476" i="38"/>
  <c r="BM476" i="38"/>
  <c r="AU485" i="38"/>
  <c r="AT485" i="38"/>
  <c r="AV484" i="38"/>
  <c r="AW484" i="38"/>
  <c r="O501" i="38"/>
  <c r="N501" i="38"/>
  <c r="BP474" i="38"/>
  <c r="BQ474" i="38"/>
  <c r="AL489" i="38"/>
  <c r="AM489" i="38"/>
  <c r="O516" i="27" l="1"/>
  <c r="J516" i="27"/>
  <c r="K517" i="27"/>
  <c r="O516" i="26"/>
  <c r="J516" i="26"/>
  <c r="K517" i="26"/>
  <c r="K525" i="5"/>
  <c r="J524" i="5"/>
  <c r="O524" i="5"/>
  <c r="K583" i="25"/>
  <c r="O582" i="25"/>
  <c r="J582" i="25"/>
  <c r="X497" i="38"/>
  <c r="Y497" i="38"/>
  <c r="BS474" i="38"/>
  <c r="BR474" i="38"/>
  <c r="BN476" i="38"/>
  <c r="BO476" i="38"/>
  <c r="AS487" i="38"/>
  <c r="AR487" i="38"/>
  <c r="BZ470" i="38"/>
  <c r="CA470" i="38"/>
  <c r="BV472" i="38"/>
  <c r="BW472" i="38"/>
  <c r="AM490" i="38"/>
  <c r="AL490" i="38"/>
  <c r="BY471" i="38"/>
  <c r="BX471" i="38"/>
  <c r="BM477" i="38"/>
  <c r="BL477" i="38"/>
  <c r="AV485" i="38"/>
  <c r="AW485" i="38"/>
  <c r="AH492" i="38"/>
  <c r="AI492" i="38"/>
  <c r="R500" i="38"/>
  <c r="S500" i="38"/>
  <c r="Q501" i="38"/>
  <c r="P501" i="38"/>
  <c r="AA496" i="38"/>
  <c r="Z496" i="38"/>
  <c r="AG493" i="38"/>
  <c r="AF493" i="38"/>
  <c r="AE494" i="38"/>
  <c r="AD494" i="38"/>
  <c r="AP488" i="38"/>
  <c r="AQ488" i="38"/>
  <c r="CD468" i="38"/>
  <c r="CE468" i="38"/>
  <c r="CC469" i="38"/>
  <c r="CB469" i="38"/>
  <c r="CF467" i="38"/>
  <c r="CG467" i="38"/>
  <c r="BI479" i="38"/>
  <c r="BH479" i="38"/>
  <c r="AU486" i="38"/>
  <c r="AT486" i="38"/>
  <c r="BT473" i="38"/>
  <c r="BU473" i="38"/>
  <c r="BC482" i="38"/>
  <c r="BB482" i="38"/>
  <c r="AX484" i="38"/>
  <c r="AY484" i="38"/>
  <c r="T499" i="38"/>
  <c r="U499" i="38"/>
  <c r="AJ491" i="38"/>
  <c r="AK491" i="38"/>
  <c r="BD481" i="38"/>
  <c r="BE481" i="38"/>
  <c r="AN489" i="38"/>
  <c r="AO489" i="38"/>
  <c r="AC495" i="38"/>
  <c r="AB495" i="38"/>
  <c r="V498" i="38"/>
  <c r="W498" i="38"/>
  <c r="BP475" i="38"/>
  <c r="BQ475" i="38"/>
  <c r="BA483" i="38"/>
  <c r="AZ483" i="38"/>
  <c r="BG480" i="38"/>
  <c r="BF480" i="38"/>
  <c r="BJ478" i="38"/>
  <c r="BK478" i="38"/>
  <c r="O517" i="27" l="1"/>
  <c r="K518" i="27"/>
  <c r="J517" i="27"/>
  <c r="O517" i="26"/>
  <c r="J517" i="26"/>
  <c r="K518" i="26"/>
  <c r="K526" i="5"/>
  <c r="J525" i="5"/>
  <c r="O525" i="5"/>
  <c r="K584" i="25"/>
  <c r="J583" i="25"/>
  <c r="O583" i="25"/>
  <c r="AD495" i="38"/>
  <c r="AE495" i="38"/>
  <c r="AB496" i="38"/>
  <c r="AC496" i="38"/>
  <c r="BY472" i="38"/>
  <c r="BX472" i="38"/>
  <c r="R501" i="38"/>
  <c r="S501" i="38"/>
  <c r="BE482" i="38"/>
  <c r="BD482" i="38"/>
  <c r="AF494" i="38"/>
  <c r="AG494" i="38"/>
  <c r="CA471" i="38"/>
  <c r="BZ471" i="38"/>
  <c r="AU487" i="38"/>
  <c r="AT487" i="38"/>
  <c r="BR475" i="38"/>
  <c r="BS475" i="38"/>
  <c r="BG481" i="38"/>
  <c r="BF481" i="38"/>
  <c r="U500" i="38"/>
  <c r="T500" i="38"/>
  <c r="BH480" i="38"/>
  <c r="BI480" i="38"/>
  <c r="BU474" i="38"/>
  <c r="BT474" i="38"/>
  <c r="CE469" i="38"/>
  <c r="CD469" i="38"/>
  <c r="AI493" i="38"/>
  <c r="AH493" i="38"/>
  <c r="AN490" i="38"/>
  <c r="AO490" i="38"/>
  <c r="BM478" i="38"/>
  <c r="BL478" i="38"/>
  <c r="X498" i="38"/>
  <c r="Y498" i="38"/>
  <c r="AM491" i="38"/>
  <c r="AL491" i="38"/>
  <c r="BV473" i="38"/>
  <c r="BW473" i="38"/>
  <c r="AJ492" i="38"/>
  <c r="AK492" i="38"/>
  <c r="BQ476" i="38"/>
  <c r="BP476" i="38"/>
  <c r="AV486" i="38"/>
  <c r="AW486" i="38"/>
  <c r="W499" i="38"/>
  <c r="V499" i="38"/>
  <c r="CF468" i="38"/>
  <c r="CG468" i="38"/>
  <c r="AY485" i="38"/>
  <c r="AX485" i="38"/>
  <c r="BC483" i="38"/>
  <c r="BB483" i="38"/>
  <c r="BJ479" i="38"/>
  <c r="BK479" i="38"/>
  <c r="BN477" i="38"/>
  <c r="BO477" i="38"/>
  <c r="AQ489" i="38"/>
  <c r="AP489" i="38"/>
  <c r="BA484" i="38"/>
  <c r="AZ484" i="38"/>
  <c r="AS488" i="38"/>
  <c r="AR488" i="38"/>
  <c r="CB470" i="38"/>
  <c r="CC470" i="38"/>
  <c r="AA497" i="38"/>
  <c r="Z497" i="38"/>
  <c r="O518" i="27" l="1"/>
  <c r="J518" i="27"/>
  <c r="K519" i="27"/>
  <c r="K519" i="26"/>
  <c r="J518" i="26"/>
  <c r="O518" i="26"/>
  <c r="K585" i="25"/>
  <c r="O584" i="25"/>
  <c r="J584" i="25"/>
  <c r="K527" i="5"/>
  <c r="O526" i="5"/>
  <c r="J526" i="5"/>
  <c r="AS489" i="38"/>
  <c r="AR489" i="38"/>
  <c r="AT488" i="38"/>
  <c r="AU488" i="38"/>
  <c r="Y499" i="38"/>
  <c r="X499" i="38"/>
  <c r="AW487" i="38"/>
  <c r="AV487" i="38"/>
  <c r="AZ485" i="38"/>
  <c r="BA485" i="38"/>
  <c r="BL479" i="38"/>
  <c r="BM479" i="38"/>
  <c r="BY473" i="38"/>
  <c r="BX473" i="38"/>
  <c r="AP490" i="38"/>
  <c r="AQ490" i="38"/>
  <c r="BK480" i="38"/>
  <c r="BJ480" i="38"/>
  <c r="U501" i="38"/>
  <c r="T501" i="38"/>
  <c r="AC497" i="38"/>
  <c r="AB497" i="38"/>
  <c r="AN491" i="38"/>
  <c r="AO491" i="38"/>
  <c r="AK493" i="38"/>
  <c r="AJ493" i="38"/>
  <c r="V500" i="38"/>
  <c r="W500" i="38"/>
  <c r="CC471" i="38"/>
  <c r="CB471" i="38"/>
  <c r="BZ472" i="38"/>
  <c r="CA472" i="38"/>
  <c r="BV474" i="38"/>
  <c r="BW474" i="38"/>
  <c r="BB484" i="38"/>
  <c r="BC484" i="38"/>
  <c r="BE483" i="38"/>
  <c r="BD483" i="38"/>
  <c r="AX486" i="38"/>
  <c r="AY486" i="38"/>
  <c r="BS476" i="38"/>
  <c r="BR476" i="38"/>
  <c r="CG469" i="38"/>
  <c r="CF469" i="38"/>
  <c r="BH481" i="38"/>
  <c r="BI481" i="38"/>
  <c r="AA498" i="38"/>
  <c r="Z498" i="38"/>
  <c r="AI494" i="38"/>
  <c r="AH494" i="38"/>
  <c r="AE496" i="38"/>
  <c r="AD496" i="38"/>
  <c r="BN478" i="38"/>
  <c r="BO478" i="38"/>
  <c r="BF482" i="38"/>
  <c r="BG482" i="38"/>
  <c r="CE470" i="38"/>
  <c r="CD470" i="38"/>
  <c r="BP477" i="38"/>
  <c r="BQ477" i="38"/>
  <c r="AL492" i="38"/>
  <c r="AM492" i="38"/>
  <c r="BU475" i="38"/>
  <c r="BT475" i="38"/>
  <c r="AG495" i="38"/>
  <c r="AF495" i="38"/>
  <c r="K520" i="27" l="1"/>
  <c r="O519" i="27"/>
  <c r="J519" i="27"/>
  <c r="K520" i="26"/>
  <c r="O519" i="26"/>
  <c r="J519" i="26"/>
  <c r="K528" i="5"/>
  <c r="J527" i="5"/>
  <c r="O527" i="5"/>
  <c r="K586" i="25"/>
  <c r="J585" i="25"/>
  <c r="O585" i="25"/>
  <c r="AK494" i="38"/>
  <c r="AJ494" i="38"/>
  <c r="AC498" i="38"/>
  <c r="AB498" i="38"/>
  <c r="AY487" i="38"/>
  <c r="AX487" i="38"/>
  <c r="CG470" i="38"/>
  <c r="CF470" i="38"/>
  <c r="BH482" i="38"/>
  <c r="BI482" i="38"/>
  <c r="BA486" i="38"/>
  <c r="AZ486" i="38"/>
  <c r="CB472" i="38"/>
  <c r="CC472" i="38"/>
  <c r="AQ491" i="38"/>
  <c r="AP491" i="38"/>
  <c r="AR490" i="38"/>
  <c r="AS490" i="38"/>
  <c r="BU476" i="38"/>
  <c r="BT476" i="38"/>
  <c r="BG483" i="38"/>
  <c r="BF483" i="38"/>
  <c r="CD471" i="38"/>
  <c r="CE471" i="38"/>
  <c r="AE497" i="38"/>
  <c r="AD497" i="38"/>
  <c r="CA473" i="38"/>
  <c r="BZ473" i="38"/>
  <c r="Z499" i="38"/>
  <c r="AA499" i="38"/>
  <c r="AF496" i="38"/>
  <c r="AG496" i="38"/>
  <c r="BV475" i="38"/>
  <c r="BW475" i="38"/>
  <c r="AN492" i="38"/>
  <c r="AO492" i="38"/>
  <c r="BQ478" i="38"/>
  <c r="BP478" i="38"/>
  <c r="BJ481" i="38"/>
  <c r="BK481" i="38"/>
  <c r="V501" i="38"/>
  <c r="W501" i="38"/>
  <c r="BS477" i="38"/>
  <c r="BR477" i="38"/>
  <c r="BE484" i="38"/>
  <c r="BD484" i="38"/>
  <c r="Y500" i="38"/>
  <c r="X500" i="38"/>
  <c r="BO479" i="38"/>
  <c r="BN479" i="38"/>
  <c r="AV488" i="38"/>
  <c r="AW488" i="38"/>
  <c r="AH495" i="38"/>
  <c r="AI495" i="38"/>
  <c r="AM493" i="38"/>
  <c r="AL493" i="38"/>
  <c r="BL480" i="38"/>
  <c r="BM480" i="38"/>
  <c r="AU489" i="38"/>
  <c r="AT489" i="38"/>
  <c r="BY474" i="38"/>
  <c r="BX474" i="38"/>
  <c r="BB485" i="38"/>
  <c r="BC485" i="38"/>
  <c r="J520" i="27" l="1"/>
  <c r="K521" i="27"/>
  <c r="O520" i="27"/>
  <c r="O520" i="26"/>
  <c r="J520" i="26"/>
  <c r="K521" i="26"/>
  <c r="K529" i="5"/>
  <c r="O528" i="5"/>
  <c r="J528" i="5"/>
  <c r="K587" i="25"/>
  <c r="O586" i="25"/>
  <c r="J586" i="25"/>
  <c r="AN493" i="38"/>
  <c r="AO493" i="38"/>
  <c r="AA500" i="38"/>
  <c r="Z500" i="38"/>
  <c r="AS491" i="38"/>
  <c r="AR491" i="38"/>
  <c r="BP479" i="38"/>
  <c r="BQ479" i="38"/>
  <c r="BM481" i="38"/>
  <c r="BL481" i="38"/>
  <c r="AI496" i="38"/>
  <c r="AH496" i="38"/>
  <c r="CG471" i="38"/>
  <c r="CF471" i="38"/>
  <c r="CA474" i="38"/>
  <c r="BZ474" i="38"/>
  <c r="BF484" i="38"/>
  <c r="BG484" i="38"/>
  <c r="BR478" i="38"/>
  <c r="BS478" i="38"/>
  <c r="BI483" i="38"/>
  <c r="BH483" i="38"/>
  <c r="AZ487" i="38"/>
  <c r="BA487" i="38"/>
  <c r="BE485" i="38"/>
  <c r="BD485" i="38"/>
  <c r="AJ495" i="38"/>
  <c r="AK495" i="38"/>
  <c r="AB499" i="38"/>
  <c r="AC499" i="38"/>
  <c r="CD472" i="38"/>
  <c r="CE472" i="38"/>
  <c r="AW489" i="38"/>
  <c r="AV489" i="38"/>
  <c r="BU477" i="38"/>
  <c r="BT477" i="38"/>
  <c r="CC473" i="38"/>
  <c r="CB473" i="38"/>
  <c r="BV476" i="38"/>
  <c r="BW476" i="38"/>
  <c r="BB486" i="38"/>
  <c r="BC486" i="38"/>
  <c r="AE498" i="38"/>
  <c r="AD498" i="38"/>
  <c r="AX488" i="38"/>
  <c r="AY488" i="38"/>
  <c r="AQ492" i="38"/>
  <c r="AP492" i="38"/>
  <c r="AG497" i="38"/>
  <c r="AF497" i="38"/>
  <c r="AM494" i="38"/>
  <c r="AL494" i="38"/>
  <c r="BN480" i="38"/>
  <c r="BO480" i="38"/>
  <c r="Y501" i="38"/>
  <c r="X501" i="38"/>
  <c r="BY475" i="38"/>
  <c r="BX475" i="38"/>
  <c r="AU490" i="38"/>
  <c r="AT490" i="38"/>
  <c r="BK482" i="38"/>
  <c r="BJ482" i="38"/>
  <c r="O521" i="27" l="1"/>
  <c r="K522" i="27"/>
  <c r="J521" i="27"/>
  <c r="K522" i="26"/>
  <c r="O521" i="26"/>
  <c r="J521" i="26"/>
  <c r="K588" i="25"/>
  <c r="J587" i="25"/>
  <c r="O587" i="25"/>
  <c r="K530" i="5"/>
  <c r="O529" i="5"/>
  <c r="J529" i="5"/>
  <c r="CA475" i="38"/>
  <c r="BZ475" i="38"/>
  <c r="AR492" i="38"/>
  <c r="AS492" i="38"/>
  <c r="CB474" i="38"/>
  <c r="CC474" i="38"/>
  <c r="AN494" i="38"/>
  <c r="AO494" i="38"/>
  <c r="BX476" i="38"/>
  <c r="BY476" i="38"/>
  <c r="CG472" i="38"/>
  <c r="CF472" i="38"/>
  <c r="BC487" i="38"/>
  <c r="BB487" i="38"/>
  <c r="BR479" i="38"/>
  <c r="BS479" i="38"/>
  <c r="BM482" i="38"/>
  <c r="BL482" i="38"/>
  <c r="CE473" i="38"/>
  <c r="CD473" i="38"/>
  <c r="BK483" i="38"/>
  <c r="BJ483" i="38"/>
  <c r="AU491" i="38"/>
  <c r="AT491" i="38"/>
  <c r="Z501" i="38"/>
  <c r="AA501" i="38"/>
  <c r="BQ480" i="38"/>
  <c r="BP480" i="38"/>
  <c r="BA488" i="38"/>
  <c r="AZ488" i="38"/>
  <c r="AD499" i="38"/>
  <c r="AE499" i="38"/>
  <c r="BW477" i="38"/>
  <c r="BV477" i="38"/>
  <c r="AW490" i="38"/>
  <c r="AV490" i="38"/>
  <c r="AG498" i="38"/>
  <c r="AF498" i="38"/>
  <c r="AJ496" i="38"/>
  <c r="AK496" i="38"/>
  <c r="AB500" i="38"/>
  <c r="AC500" i="38"/>
  <c r="AM495" i="38"/>
  <c r="AL495" i="38"/>
  <c r="BT478" i="38"/>
  <c r="BU478" i="38"/>
  <c r="AI497" i="38"/>
  <c r="AH497" i="38"/>
  <c r="AX489" i="38"/>
  <c r="AY489" i="38"/>
  <c r="BG485" i="38"/>
  <c r="BF485" i="38"/>
  <c r="BO481" i="38"/>
  <c r="BN481" i="38"/>
  <c r="BD486" i="38"/>
  <c r="BE486" i="38"/>
  <c r="BH484" i="38"/>
  <c r="BI484" i="38"/>
  <c r="AQ493" i="38"/>
  <c r="AP493" i="38"/>
  <c r="O522" i="27" l="1"/>
  <c r="K523" i="27"/>
  <c r="J522" i="27"/>
  <c r="J522" i="26"/>
  <c r="K523" i="26"/>
  <c r="O522" i="26"/>
  <c r="K531" i="5"/>
  <c r="J530" i="5"/>
  <c r="O530" i="5"/>
  <c r="K589" i="25"/>
  <c r="J588" i="25"/>
  <c r="O588" i="25"/>
  <c r="AJ497" i="38"/>
  <c r="AK497" i="38"/>
  <c r="AW491" i="38"/>
  <c r="AV491" i="38"/>
  <c r="AS493" i="38"/>
  <c r="AR493" i="38"/>
  <c r="BG486" i="38"/>
  <c r="BF486" i="38"/>
  <c r="AL496" i="38"/>
  <c r="AM496" i="38"/>
  <c r="AF499" i="38"/>
  <c r="AG499" i="38"/>
  <c r="BT479" i="38"/>
  <c r="BU479" i="38"/>
  <c r="AP494" i="38"/>
  <c r="AQ494" i="38"/>
  <c r="BQ481" i="38"/>
  <c r="BP481" i="38"/>
  <c r="AI498" i="38"/>
  <c r="AH498" i="38"/>
  <c r="BB488" i="38"/>
  <c r="BC488" i="38"/>
  <c r="BL483" i="38"/>
  <c r="BM483" i="38"/>
  <c r="BE487" i="38"/>
  <c r="BD487" i="38"/>
  <c r="AN495" i="38"/>
  <c r="AO495" i="38"/>
  <c r="BW478" i="38"/>
  <c r="BV478" i="38"/>
  <c r="CE474" i="38"/>
  <c r="CD474" i="38"/>
  <c r="BH485" i="38"/>
  <c r="BI485" i="38"/>
  <c r="AY490" i="38"/>
  <c r="AX490" i="38"/>
  <c r="BS480" i="38"/>
  <c r="BR480" i="38"/>
  <c r="CF473" i="38"/>
  <c r="CG473" i="38"/>
  <c r="AU492" i="38"/>
  <c r="AT492" i="38"/>
  <c r="BY477" i="38"/>
  <c r="BX477" i="38"/>
  <c r="BO482" i="38"/>
  <c r="BN482" i="38"/>
  <c r="CC475" i="38"/>
  <c r="CB475" i="38"/>
  <c r="BJ484" i="38"/>
  <c r="BK484" i="38"/>
  <c r="AZ489" i="38"/>
  <c r="BA489" i="38"/>
  <c r="AE500" i="38"/>
  <c r="AD500" i="38"/>
  <c r="AB501" i="38"/>
  <c r="AC501" i="38"/>
  <c r="CA476" i="38"/>
  <c r="BZ476" i="38"/>
  <c r="K524" i="27" l="1"/>
  <c r="J523" i="27"/>
  <c r="O523" i="27"/>
  <c r="K524" i="26"/>
  <c r="O523" i="26"/>
  <c r="J523" i="26"/>
  <c r="K532" i="5"/>
  <c r="J531" i="5"/>
  <c r="O531" i="5"/>
  <c r="K590" i="25"/>
  <c r="J589" i="25"/>
  <c r="O589" i="25"/>
  <c r="CD475" i="38"/>
  <c r="CE475" i="38"/>
  <c r="CF474" i="38"/>
  <c r="CG474" i="38"/>
  <c r="BI486" i="38"/>
  <c r="BH486" i="38"/>
  <c r="BN483" i="38"/>
  <c r="BO483" i="38"/>
  <c r="AS494" i="38"/>
  <c r="AR494" i="38"/>
  <c r="CB476" i="38"/>
  <c r="CC476" i="38"/>
  <c r="AG500" i="38"/>
  <c r="AF500" i="38"/>
  <c r="BU480" i="38"/>
  <c r="BT480" i="38"/>
  <c r="BX478" i="38"/>
  <c r="BY478" i="38"/>
  <c r="AT493" i="38"/>
  <c r="AU493" i="38"/>
  <c r="AV492" i="38"/>
  <c r="AW492" i="38"/>
  <c r="AD501" i="38"/>
  <c r="AE501" i="38"/>
  <c r="BP482" i="38"/>
  <c r="BQ482" i="38"/>
  <c r="BE488" i="38"/>
  <c r="BD488" i="38"/>
  <c r="BW479" i="38"/>
  <c r="BV479" i="38"/>
  <c r="BZ477" i="38"/>
  <c r="CA477" i="38"/>
  <c r="AZ490" i="38"/>
  <c r="BA490" i="38"/>
  <c r="AJ498" i="38"/>
  <c r="AK498" i="38"/>
  <c r="AX491" i="38"/>
  <c r="AY491" i="38"/>
  <c r="BC489" i="38"/>
  <c r="BB489" i="38"/>
  <c r="AQ495" i="38"/>
  <c r="AP495" i="38"/>
  <c r="AH499" i="38"/>
  <c r="AI499" i="38"/>
  <c r="BG487" i="38"/>
  <c r="BF487" i="38"/>
  <c r="BS481" i="38"/>
  <c r="BR481" i="38"/>
  <c r="BM484" i="38"/>
  <c r="BL484" i="38"/>
  <c r="BK485" i="38"/>
  <c r="BJ485" i="38"/>
  <c r="AO496" i="38"/>
  <c r="AN496" i="38"/>
  <c r="AM497" i="38"/>
  <c r="AL497" i="38"/>
  <c r="J524" i="27" l="1"/>
  <c r="O524" i="27"/>
  <c r="K525" i="27"/>
  <c r="J524" i="26"/>
  <c r="O524" i="26"/>
  <c r="K525" i="26"/>
  <c r="K591" i="25"/>
  <c r="O590" i="25"/>
  <c r="J590" i="25"/>
  <c r="K533" i="5"/>
  <c r="O532" i="5"/>
  <c r="J532" i="5"/>
  <c r="BT481" i="38"/>
  <c r="BU481" i="38"/>
  <c r="BD489" i="38"/>
  <c r="BE489" i="38"/>
  <c r="BV480" i="38"/>
  <c r="BW480" i="38"/>
  <c r="CC477" i="38"/>
  <c r="CB477" i="38"/>
  <c r="AF501" i="38"/>
  <c r="AG501" i="38"/>
  <c r="BP483" i="38"/>
  <c r="BQ483" i="38"/>
  <c r="BY479" i="38"/>
  <c r="BX479" i="38"/>
  <c r="AH500" i="38"/>
  <c r="AI500" i="38"/>
  <c r="BK486" i="38"/>
  <c r="BJ486" i="38"/>
  <c r="AO497" i="38"/>
  <c r="AN497" i="38"/>
  <c r="AP496" i="38"/>
  <c r="AQ496" i="38"/>
  <c r="BI487" i="38"/>
  <c r="BH487" i="38"/>
  <c r="AZ491" i="38"/>
  <c r="BA491" i="38"/>
  <c r="AX492" i="38"/>
  <c r="AY492" i="38"/>
  <c r="BL485" i="38"/>
  <c r="BM485" i="38"/>
  <c r="BF488" i="38"/>
  <c r="BG488" i="38"/>
  <c r="AJ499" i="38"/>
  <c r="AK499" i="38"/>
  <c r="AL498" i="38"/>
  <c r="AM498" i="38"/>
  <c r="AV493" i="38"/>
  <c r="AW493" i="38"/>
  <c r="CD476" i="38"/>
  <c r="CE476" i="38"/>
  <c r="BN484" i="38"/>
  <c r="BO484" i="38"/>
  <c r="AS495" i="38"/>
  <c r="AR495" i="38"/>
  <c r="AT494" i="38"/>
  <c r="AU494" i="38"/>
  <c r="BC490" i="38"/>
  <c r="BB490" i="38"/>
  <c r="BS482" i="38"/>
  <c r="BR482" i="38"/>
  <c r="CA478" i="38"/>
  <c r="BZ478" i="38"/>
  <c r="CG475" i="38"/>
  <c r="CF475" i="38"/>
  <c r="O525" i="27" l="1"/>
  <c r="K526" i="27"/>
  <c r="J525" i="27"/>
  <c r="O525" i="26"/>
  <c r="J525" i="26"/>
  <c r="K526" i="26"/>
  <c r="K534" i="5"/>
  <c r="J533" i="5"/>
  <c r="O533" i="5"/>
  <c r="K592" i="25"/>
  <c r="J591" i="25"/>
  <c r="O591" i="25"/>
  <c r="BK487" i="38"/>
  <c r="BJ487" i="38"/>
  <c r="CD477" i="38"/>
  <c r="CE477" i="38"/>
  <c r="BI488" i="38"/>
  <c r="BH488" i="38"/>
  <c r="AK500" i="38"/>
  <c r="AJ500" i="38"/>
  <c r="BZ479" i="38"/>
  <c r="CA479" i="38"/>
  <c r="BN485" i="38"/>
  <c r="BO485" i="38"/>
  <c r="AR496" i="38"/>
  <c r="AS496" i="38"/>
  <c r="BY480" i="38"/>
  <c r="BX480" i="38"/>
  <c r="CG476" i="38"/>
  <c r="CF476" i="38"/>
  <c r="AV494" i="38"/>
  <c r="AW494" i="38"/>
  <c r="AQ497" i="38"/>
  <c r="AP497" i="38"/>
  <c r="BE490" i="38"/>
  <c r="BD490" i="38"/>
  <c r="CC478" i="38"/>
  <c r="CB478" i="38"/>
  <c r="AO498" i="38"/>
  <c r="AN498" i="38"/>
  <c r="AZ492" i="38"/>
  <c r="BA492" i="38"/>
  <c r="BS483" i="38"/>
  <c r="BR483" i="38"/>
  <c r="BG489" i="38"/>
  <c r="BF489" i="38"/>
  <c r="AT495" i="38"/>
  <c r="AU495" i="38"/>
  <c r="BL486" i="38"/>
  <c r="BM486" i="38"/>
  <c r="AX493" i="38"/>
  <c r="AY493" i="38"/>
  <c r="BT482" i="38"/>
  <c r="BU482" i="38"/>
  <c r="BQ484" i="38"/>
  <c r="BP484" i="38"/>
  <c r="AL499" i="38"/>
  <c r="AM499" i="38"/>
  <c r="BC491" i="38"/>
  <c r="BB491" i="38"/>
  <c r="AH501" i="38"/>
  <c r="AI501" i="38"/>
  <c r="BW481" i="38"/>
  <c r="BV481" i="38"/>
  <c r="J526" i="27" l="1"/>
  <c r="O526" i="27"/>
  <c r="K527" i="27"/>
  <c r="K527" i="26"/>
  <c r="J526" i="26"/>
  <c r="O526" i="26"/>
  <c r="K535" i="5"/>
  <c r="O534" i="5"/>
  <c r="J534" i="5"/>
  <c r="K593" i="25"/>
  <c r="O592" i="25"/>
  <c r="J592" i="25"/>
  <c r="BF490" i="38"/>
  <c r="BG490" i="38"/>
  <c r="CA480" i="38"/>
  <c r="BZ480" i="38"/>
  <c r="AL500" i="38"/>
  <c r="AM500" i="38"/>
  <c r="AS497" i="38"/>
  <c r="AR497" i="38"/>
  <c r="BJ488" i="38"/>
  <c r="BK488" i="38"/>
  <c r="BO486" i="38"/>
  <c r="BN486" i="38"/>
  <c r="BC492" i="38"/>
  <c r="BB492" i="38"/>
  <c r="AT496" i="38"/>
  <c r="AU496" i="38"/>
  <c r="BA493" i="38"/>
  <c r="AZ493" i="38"/>
  <c r="BX481" i="38"/>
  <c r="BY481" i="38"/>
  <c r="AQ498" i="38"/>
  <c r="AP498" i="38"/>
  <c r="BT483" i="38"/>
  <c r="BU483" i="38"/>
  <c r="AV495" i="38"/>
  <c r="AW495" i="38"/>
  <c r="AY494" i="38"/>
  <c r="AX494" i="38"/>
  <c r="BP485" i="38"/>
  <c r="BQ485" i="38"/>
  <c r="CG477" i="38"/>
  <c r="CF477" i="38"/>
  <c r="AN499" i="38"/>
  <c r="AO499" i="38"/>
  <c r="BI489" i="38"/>
  <c r="BH489" i="38"/>
  <c r="CD478" i="38"/>
  <c r="CE478" i="38"/>
  <c r="BM487" i="38"/>
  <c r="BL487" i="38"/>
  <c r="BE491" i="38"/>
  <c r="BD491" i="38"/>
  <c r="BR484" i="38"/>
  <c r="BS484" i="38"/>
  <c r="AK501" i="38"/>
  <c r="AJ501" i="38"/>
  <c r="BW482" i="38"/>
  <c r="BV482" i="38"/>
  <c r="CC479" i="38"/>
  <c r="CB479" i="38"/>
  <c r="J527" i="27" l="1"/>
  <c r="K528" i="27"/>
  <c r="O527" i="27"/>
  <c r="J527" i="26"/>
  <c r="K528" i="26"/>
  <c r="O527" i="26"/>
  <c r="K594" i="25"/>
  <c r="J593" i="25"/>
  <c r="O593" i="25"/>
  <c r="K536" i="5"/>
  <c r="J535" i="5"/>
  <c r="O535" i="5"/>
  <c r="AT497" i="38"/>
  <c r="AU497" i="38"/>
  <c r="BW483" i="38"/>
  <c r="BV483" i="38"/>
  <c r="AW496" i="38"/>
  <c r="AV496" i="38"/>
  <c r="AS498" i="38"/>
  <c r="AR498" i="38"/>
  <c r="BE492" i="38"/>
  <c r="BD492" i="38"/>
  <c r="AN500" i="38"/>
  <c r="AO500" i="38"/>
  <c r="BA494" i="38"/>
  <c r="AZ494" i="38"/>
  <c r="BP486" i="38"/>
  <c r="BQ486" i="38"/>
  <c r="CB480" i="38"/>
  <c r="CC480" i="38"/>
  <c r="AM501" i="38"/>
  <c r="AL501" i="38"/>
  <c r="BS485" i="38"/>
  <c r="BR485" i="38"/>
  <c r="BT484" i="38"/>
  <c r="BU484" i="38"/>
  <c r="BZ481" i="38"/>
  <c r="CA481" i="38"/>
  <c r="BX482" i="38"/>
  <c r="BY482" i="38"/>
  <c r="BK489" i="38"/>
  <c r="BJ489" i="38"/>
  <c r="BF491" i="38"/>
  <c r="BG491" i="38"/>
  <c r="BC493" i="38"/>
  <c r="BB493" i="38"/>
  <c r="BO487" i="38"/>
  <c r="BN487" i="38"/>
  <c r="CG478" i="38"/>
  <c r="CF478" i="38"/>
  <c r="CD479" i="38"/>
  <c r="CE479" i="38"/>
  <c r="AQ499" i="38"/>
  <c r="AP499" i="38"/>
  <c r="AY495" i="38"/>
  <c r="AX495" i="38"/>
  <c r="BL488" i="38"/>
  <c r="BM488" i="38"/>
  <c r="BH490" i="38"/>
  <c r="BI490" i="38"/>
  <c r="J528" i="27" l="1"/>
  <c r="K529" i="27"/>
  <c r="O528" i="27"/>
  <c r="O528" i="26"/>
  <c r="K529" i="26"/>
  <c r="J528" i="26"/>
  <c r="K537" i="5"/>
  <c r="O536" i="5"/>
  <c r="J536" i="5"/>
  <c r="K595" i="25"/>
  <c r="O594" i="25"/>
  <c r="J594" i="25"/>
  <c r="AU498" i="38"/>
  <c r="AT498" i="38"/>
  <c r="BJ490" i="38"/>
  <c r="BK490" i="38"/>
  <c r="CG479" i="38"/>
  <c r="CF479" i="38"/>
  <c r="BI491" i="38"/>
  <c r="BH491" i="38"/>
  <c r="BV484" i="38"/>
  <c r="BW484" i="38"/>
  <c r="BR486" i="38"/>
  <c r="BS486" i="38"/>
  <c r="BU485" i="38"/>
  <c r="BT485" i="38"/>
  <c r="BO488" i="38"/>
  <c r="BN488" i="38"/>
  <c r="AY496" i="38"/>
  <c r="AX496" i="38"/>
  <c r="AZ495" i="38"/>
  <c r="BA495" i="38"/>
  <c r="BP487" i="38"/>
  <c r="BQ487" i="38"/>
  <c r="AO501" i="38"/>
  <c r="AN501" i="38"/>
  <c r="BY483" i="38"/>
  <c r="BX483" i="38"/>
  <c r="BC494" i="38"/>
  <c r="BB494" i="38"/>
  <c r="BE493" i="38"/>
  <c r="BD493" i="38"/>
  <c r="BF492" i="38"/>
  <c r="BG492" i="38"/>
  <c r="BM489" i="38"/>
  <c r="BL489" i="38"/>
  <c r="BZ482" i="38"/>
  <c r="CA482" i="38"/>
  <c r="AQ500" i="38"/>
  <c r="AP500" i="38"/>
  <c r="AR499" i="38"/>
  <c r="AS499" i="38"/>
  <c r="CB481" i="38"/>
  <c r="CC481" i="38"/>
  <c r="CE480" i="38"/>
  <c r="CD480" i="38"/>
  <c r="AW497" i="38"/>
  <c r="AV497" i="38"/>
  <c r="J529" i="27" l="1"/>
  <c r="K530" i="27"/>
  <c r="O529" i="27"/>
  <c r="J529" i="26"/>
  <c r="O529" i="26"/>
  <c r="K530" i="26"/>
  <c r="K538" i="5"/>
  <c r="O537" i="5"/>
  <c r="J537" i="5"/>
  <c r="K596" i="25"/>
  <c r="J595" i="25"/>
  <c r="O595" i="25"/>
  <c r="AR500" i="38"/>
  <c r="AS500" i="38"/>
  <c r="AP501" i="38"/>
  <c r="AQ501" i="38"/>
  <c r="BP488" i="38"/>
  <c r="BQ488" i="38"/>
  <c r="BK491" i="38"/>
  <c r="BJ491" i="38"/>
  <c r="AT499" i="38"/>
  <c r="AU499" i="38"/>
  <c r="BI492" i="38"/>
  <c r="BH492" i="38"/>
  <c r="BW485" i="38"/>
  <c r="BV485" i="38"/>
  <c r="BS487" i="38"/>
  <c r="BR487" i="38"/>
  <c r="CG480" i="38"/>
  <c r="CF480" i="38"/>
  <c r="BE494" i="38"/>
  <c r="BD494" i="38"/>
  <c r="BG493" i="38"/>
  <c r="BF493" i="38"/>
  <c r="BL490" i="38"/>
  <c r="BM490" i="38"/>
  <c r="BO489" i="38"/>
  <c r="BN489" i="38"/>
  <c r="BZ483" i="38"/>
  <c r="CA483" i="38"/>
  <c r="BA496" i="38"/>
  <c r="AZ496" i="38"/>
  <c r="AW498" i="38"/>
  <c r="AV498" i="38"/>
  <c r="AX497" i="38"/>
  <c r="AY497" i="38"/>
  <c r="CC482" i="38"/>
  <c r="CB482" i="38"/>
  <c r="BC495" i="38"/>
  <c r="BB495" i="38"/>
  <c r="BT486" i="38"/>
  <c r="BU486" i="38"/>
  <c r="CD481" i="38"/>
  <c r="CE481" i="38"/>
  <c r="BY484" i="38"/>
  <c r="BX484" i="38"/>
  <c r="J530" i="27" l="1"/>
  <c r="O530" i="27"/>
  <c r="K531" i="27"/>
  <c r="K531" i="26"/>
  <c r="J530" i="26"/>
  <c r="O530" i="26"/>
  <c r="K597" i="25"/>
  <c r="J596" i="25"/>
  <c r="O596" i="25"/>
  <c r="K539" i="5"/>
  <c r="J538" i="5"/>
  <c r="O538" i="5"/>
  <c r="AY498" i="38"/>
  <c r="AX498" i="38"/>
  <c r="BU487" i="38"/>
  <c r="BT487" i="38"/>
  <c r="BL491" i="38"/>
  <c r="BM491" i="38"/>
  <c r="BV486" i="38"/>
  <c r="BW486" i="38"/>
  <c r="BN490" i="38"/>
  <c r="BO490" i="38"/>
  <c r="BY485" i="38"/>
  <c r="BX485" i="38"/>
  <c r="BR488" i="38"/>
  <c r="BS488" i="38"/>
  <c r="BD495" i="38"/>
  <c r="BE495" i="38"/>
  <c r="CA484" i="38"/>
  <c r="BZ484" i="38"/>
  <c r="CD482" i="38"/>
  <c r="CE482" i="38"/>
  <c r="BG494" i="38"/>
  <c r="BF494" i="38"/>
  <c r="BK492" i="38"/>
  <c r="BJ492" i="38"/>
  <c r="BC496" i="38"/>
  <c r="BB496" i="38"/>
  <c r="CC483" i="38"/>
  <c r="CB483" i="38"/>
  <c r="BP489" i="38"/>
  <c r="BQ489" i="38"/>
  <c r="BH493" i="38"/>
  <c r="BI493" i="38"/>
  <c r="AR501" i="38"/>
  <c r="AS501" i="38"/>
  <c r="CG481" i="38"/>
  <c r="CF481" i="38"/>
  <c r="BA497" i="38"/>
  <c r="AZ497" i="38"/>
  <c r="AW499" i="38"/>
  <c r="AV499" i="38"/>
  <c r="AT500" i="38"/>
  <c r="AU500" i="38"/>
  <c r="J531" i="27" l="1"/>
  <c r="K532" i="27"/>
  <c r="O531" i="27"/>
  <c r="K532" i="26"/>
  <c r="O531" i="26"/>
  <c r="J531" i="26"/>
  <c r="K598" i="25"/>
  <c r="J597" i="25"/>
  <c r="O597" i="25"/>
  <c r="K540" i="5"/>
  <c r="J539" i="5"/>
  <c r="O539" i="5"/>
  <c r="BL492" i="38"/>
  <c r="BM492" i="38"/>
  <c r="BK493" i="38"/>
  <c r="BJ493" i="38"/>
  <c r="BF495" i="38"/>
  <c r="BG495" i="38"/>
  <c r="BY486" i="38"/>
  <c r="BX486" i="38"/>
  <c r="BC497" i="38"/>
  <c r="BB497" i="38"/>
  <c r="BU488" i="38"/>
  <c r="BT488" i="38"/>
  <c r="BN491" i="38"/>
  <c r="BO491" i="38"/>
  <c r="CD483" i="38"/>
  <c r="CE483" i="38"/>
  <c r="BZ485" i="38"/>
  <c r="CA485" i="38"/>
  <c r="BV487" i="38"/>
  <c r="BW487" i="38"/>
  <c r="CG482" i="38"/>
  <c r="CF482" i="38"/>
  <c r="AX499" i="38"/>
  <c r="AY499" i="38"/>
  <c r="BH494" i="38"/>
  <c r="BI494" i="38"/>
  <c r="BD496" i="38"/>
  <c r="BE496" i="38"/>
  <c r="CC484" i="38"/>
  <c r="CB484" i="38"/>
  <c r="AZ498" i="38"/>
  <c r="BA498" i="38"/>
  <c r="BS489" i="38"/>
  <c r="BR489" i="38"/>
  <c r="AV500" i="38"/>
  <c r="AW500" i="38"/>
  <c r="AT501" i="38"/>
  <c r="AU501" i="38"/>
  <c r="BP490" i="38"/>
  <c r="BQ490" i="38"/>
  <c r="J532" i="27" l="1"/>
  <c r="O532" i="27"/>
  <c r="K533" i="27"/>
  <c r="K533" i="26"/>
  <c r="J532" i="26"/>
  <c r="O532" i="26"/>
  <c r="K541" i="5"/>
  <c r="J540" i="5"/>
  <c r="O540" i="5"/>
  <c r="K599" i="25"/>
  <c r="O598" i="25"/>
  <c r="J598" i="25"/>
  <c r="CA486" i="38"/>
  <c r="BZ486" i="38"/>
  <c r="AZ499" i="38"/>
  <c r="BA499" i="38"/>
  <c r="BB498" i="38"/>
  <c r="BC498" i="38"/>
  <c r="BQ491" i="38"/>
  <c r="BP491" i="38"/>
  <c r="BH495" i="38"/>
  <c r="BI495" i="38"/>
  <c r="BW488" i="38"/>
  <c r="BV488" i="38"/>
  <c r="BM493" i="38"/>
  <c r="BL493" i="38"/>
  <c r="CD484" i="38"/>
  <c r="CE484" i="38"/>
  <c r="BF496" i="38"/>
  <c r="BG496" i="38"/>
  <c r="BY487" i="38"/>
  <c r="BX487" i="38"/>
  <c r="CF483" i="38"/>
  <c r="CG483" i="38"/>
  <c r="BT489" i="38"/>
  <c r="BU489" i="38"/>
  <c r="BD497" i="38"/>
  <c r="BE497" i="38"/>
  <c r="BR490" i="38"/>
  <c r="BS490" i="38"/>
  <c r="AW501" i="38"/>
  <c r="AV501" i="38"/>
  <c r="AX500" i="38"/>
  <c r="AY500" i="38"/>
  <c r="BK494" i="38"/>
  <c r="BJ494" i="38"/>
  <c r="CC485" i="38"/>
  <c r="CB485" i="38"/>
  <c r="BO492" i="38"/>
  <c r="BN492" i="38"/>
  <c r="K534" i="27" l="1"/>
  <c r="J533" i="27"/>
  <c r="O533" i="27"/>
  <c r="K534" i="26"/>
  <c r="O533" i="26"/>
  <c r="J533" i="26"/>
  <c r="K600" i="25"/>
  <c r="O599" i="25"/>
  <c r="J599" i="25"/>
  <c r="K542" i="5"/>
  <c r="O541" i="5"/>
  <c r="J541" i="5"/>
  <c r="BS491" i="38"/>
  <c r="BR491" i="38"/>
  <c r="BV489" i="38"/>
  <c r="BW489" i="38"/>
  <c r="CG484" i="38"/>
  <c r="CF484" i="38"/>
  <c r="BO493" i="38"/>
  <c r="BN493" i="38"/>
  <c r="AY501" i="38"/>
  <c r="AX501" i="38"/>
  <c r="BE498" i="38"/>
  <c r="BD498" i="38"/>
  <c r="CA487" i="38"/>
  <c r="BZ487" i="38"/>
  <c r="BY488" i="38"/>
  <c r="BX488" i="38"/>
  <c r="BB499" i="38"/>
  <c r="BC499" i="38"/>
  <c r="AZ500" i="38"/>
  <c r="BA500" i="38"/>
  <c r="BM494" i="38"/>
  <c r="BL494" i="38"/>
  <c r="CC486" i="38"/>
  <c r="CB486" i="38"/>
  <c r="BQ492" i="38"/>
  <c r="BP492" i="38"/>
  <c r="CD485" i="38"/>
  <c r="CE485" i="38"/>
  <c r="BT490" i="38"/>
  <c r="BU490" i="38"/>
  <c r="BG497" i="38"/>
  <c r="BF497" i="38"/>
  <c r="BH496" i="38"/>
  <c r="BI496" i="38"/>
  <c r="BK495" i="38"/>
  <c r="BJ495" i="38"/>
  <c r="O534" i="27" l="1"/>
  <c r="K535" i="27"/>
  <c r="J534" i="27"/>
  <c r="J534" i="26"/>
  <c r="K535" i="26"/>
  <c r="O534" i="26"/>
  <c r="K543" i="5"/>
  <c r="J542" i="5"/>
  <c r="O542" i="5"/>
  <c r="K601" i="25"/>
  <c r="J600" i="25"/>
  <c r="O600" i="25"/>
  <c r="CA488" i="38"/>
  <c r="BZ488" i="38"/>
  <c r="BQ493" i="38"/>
  <c r="BP493" i="38"/>
  <c r="BI497" i="38"/>
  <c r="BH497" i="38"/>
  <c r="CB487" i="38"/>
  <c r="CC487" i="38"/>
  <c r="CE486" i="38"/>
  <c r="CD486" i="38"/>
  <c r="BV490" i="38"/>
  <c r="BW490" i="38"/>
  <c r="BM495" i="38"/>
  <c r="BL495" i="38"/>
  <c r="BF498" i="38"/>
  <c r="BG498" i="38"/>
  <c r="BO494" i="38"/>
  <c r="BN494" i="38"/>
  <c r="BB500" i="38"/>
  <c r="BC500" i="38"/>
  <c r="BX489" i="38"/>
  <c r="BY489" i="38"/>
  <c r="BR492" i="38"/>
  <c r="BS492" i="38"/>
  <c r="AZ501" i="38"/>
  <c r="BA501" i="38"/>
  <c r="BU491" i="38"/>
  <c r="BT491" i="38"/>
  <c r="CG485" i="38"/>
  <c r="CF485" i="38"/>
  <c r="BK496" i="38"/>
  <c r="BJ496" i="38"/>
  <c r="BD499" i="38"/>
  <c r="BE499" i="38"/>
  <c r="K536" i="27" l="1"/>
  <c r="J535" i="27"/>
  <c r="O535" i="27"/>
  <c r="J535" i="26"/>
  <c r="O535" i="26"/>
  <c r="K536" i="26"/>
  <c r="K544" i="5"/>
  <c r="O543" i="5"/>
  <c r="J543" i="5"/>
  <c r="K602" i="25"/>
  <c r="O601" i="25"/>
  <c r="J601" i="25"/>
  <c r="CD487" i="38"/>
  <c r="CE487" i="38"/>
  <c r="BK497" i="38"/>
  <c r="BJ497" i="38"/>
  <c r="BL496" i="38"/>
  <c r="BM496" i="38"/>
  <c r="BN495" i="38"/>
  <c r="BO495" i="38"/>
  <c r="BS493" i="38"/>
  <c r="BR493" i="38"/>
  <c r="BE500" i="38"/>
  <c r="BD500" i="38"/>
  <c r="BX490" i="38"/>
  <c r="BY490" i="38"/>
  <c r="BI498" i="38"/>
  <c r="BH498" i="38"/>
  <c r="BV491" i="38"/>
  <c r="BW491" i="38"/>
  <c r="BP494" i="38"/>
  <c r="BQ494" i="38"/>
  <c r="CG486" i="38"/>
  <c r="CF486" i="38"/>
  <c r="CC488" i="38"/>
  <c r="CB488" i="38"/>
  <c r="BT492" i="38"/>
  <c r="BU492" i="38"/>
  <c r="BZ489" i="38"/>
  <c r="CA489" i="38"/>
  <c r="BF499" i="38"/>
  <c r="BG499" i="38"/>
  <c r="BC501" i="38"/>
  <c r="BB501" i="38"/>
  <c r="O536" i="27" l="1"/>
  <c r="J536" i="27"/>
  <c r="K537" i="27"/>
  <c r="K537" i="26"/>
  <c r="J536" i="26"/>
  <c r="O536" i="26"/>
  <c r="K603" i="25"/>
  <c r="J602" i="25"/>
  <c r="O602" i="25"/>
  <c r="K545" i="5"/>
  <c r="J544" i="5"/>
  <c r="O544" i="5"/>
  <c r="BJ498" i="38"/>
  <c r="BK498" i="38"/>
  <c r="BP495" i="38"/>
  <c r="BQ495" i="38"/>
  <c r="BE501" i="38"/>
  <c r="BD501" i="38"/>
  <c r="BN496" i="38"/>
  <c r="BO496" i="38"/>
  <c r="BG500" i="38"/>
  <c r="BF500" i="38"/>
  <c r="BM497" i="38"/>
  <c r="BL497" i="38"/>
  <c r="BI499" i="38"/>
  <c r="BH499" i="38"/>
  <c r="BR494" i="38"/>
  <c r="BS494" i="38"/>
  <c r="CD488" i="38"/>
  <c r="CE488" i="38"/>
  <c r="BU493" i="38"/>
  <c r="BT493" i="38"/>
  <c r="CA490" i="38"/>
  <c r="BZ490" i="38"/>
  <c r="CB489" i="38"/>
  <c r="CC489" i="38"/>
  <c r="BW492" i="38"/>
  <c r="BV492" i="38"/>
  <c r="BX491" i="38"/>
  <c r="BY491" i="38"/>
  <c r="CG487" i="38"/>
  <c r="CF487" i="38"/>
  <c r="K538" i="27" l="1"/>
  <c r="J537" i="27"/>
  <c r="O537" i="27"/>
  <c r="K538" i="26"/>
  <c r="O537" i="26"/>
  <c r="J537" i="26"/>
  <c r="K546" i="5"/>
  <c r="O545" i="5"/>
  <c r="J545" i="5"/>
  <c r="K604" i="25"/>
  <c r="J603" i="25"/>
  <c r="O603" i="25"/>
  <c r="BP496" i="38"/>
  <c r="BQ496" i="38"/>
  <c r="BF501" i="38"/>
  <c r="BG501" i="38"/>
  <c r="BK499" i="38"/>
  <c r="BJ499" i="38"/>
  <c r="BW493" i="38"/>
  <c r="BV493" i="38"/>
  <c r="BO497" i="38"/>
  <c r="BN497" i="38"/>
  <c r="BU494" i="38"/>
  <c r="BT494" i="38"/>
  <c r="BR495" i="38"/>
  <c r="BS495" i="38"/>
  <c r="CC490" i="38"/>
  <c r="CB490" i="38"/>
  <c r="BY492" i="38"/>
  <c r="BX492" i="38"/>
  <c r="BI500" i="38"/>
  <c r="BH500" i="38"/>
  <c r="CE489" i="38"/>
  <c r="CD489" i="38"/>
  <c r="BZ491" i="38"/>
  <c r="CA491" i="38"/>
  <c r="CG488" i="38"/>
  <c r="CF488" i="38"/>
  <c r="BL498" i="38"/>
  <c r="BM498" i="38"/>
  <c r="K539" i="27" l="1"/>
  <c r="O538" i="27"/>
  <c r="J538" i="27"/>
  <c r="O538" i="26"/>
  <c r="K539" i="26"/>
  <c r="J538" i="26"/>
  <c r="K605" i="25"/>
  <c r="J604" i="25"/>
  <c r="O604" i="25"/>
  <c r="K547" i="5"/>
  <c r="J546" i="5"/>
  <c r="O546" i="5"/>
  <c r="CG489" i="38"/>
  <c r="CF489" i="38"/>
  <c r="BM499" i="38"/>
  <c r="BL499" i="38"/>
  <c r="BX493" i="38"/>
  <c r="BY493" i="38"/>
  <c r="CE490" i="38"/>
  <c r="CD490" i="38"/>
  <c r="BT495" i="38"/>
  <c r="BU495" i="38"/>
  <c r="BW494" i="38"/>
  <c r="BV494" i="38"/>
  <c r="BN498" i="38"/>
  <c r="BO498" i="38"/>
  <c r="BI501" i="38"/>
  <c r="BH501" i="38"/>
  <c r="CB491" i="38"/>
  <c r="CC491" i="38"/>
  <c r="BJ500" i="38"/>
  <c r="BK500" i="38"/>
  <c r="CA492" i="38"/>
  <c r="BZ492" i="38"/>
  <c r="BP497" i="38"/>
  <c r="BQ497" i="38"/>
  <c r="BS496" i="38"/>
  <c r="BR496" i="38"/>
  <c r="K540" i="27" l="1"/>
  <c r="O539" i="27"/>
  <c r="J539" i="27"/>
  <c r="K540" i="26"/>
  <c r="O539" i="26"/>
  <c r="J539" i="26"/>
  <c r="K606" i="25"/>
  <c r="J605" i="25"/>
  <c r="O605" i="25"/>
  <c r="K548" i="5"/>
  <c r="O547" i="5"/>
  <c r="J547" i="5"/>
  <c r="BJ501" i="38"/>
  <c r="BK501" i="38"/>
  <c r="BS497" i="38"/>
  <c r="BR497" i="38"/>
  <c r="BZ493" i="38"/>
  <c r="CA493" i="38"/>
  <c r="CC492" i="38"/>
  <c r="CB492" i="38"/>
  <c r="BO499" i="38"/>
  <c r="BN499" i="38"/>
  <c r="CF490" i="38"/>
  <c r="CG490" i="38"/>
  <c r="BM500" i="38"/>
  <c r="BL500" i="38"/>
  <c r="BQ498" i="38"/>
  <c r="BP498" i="38"/>
  <c r="BT496" i="38"/>
  <c r="BU496" i="38"/>
  <c r="BY494" i="38"/>
  <c r="BX494" i="38"/>
  <c r="CD491" i="38"/>
  <c r="CE491" i="38"/>
  <c r="BV495" i="38"/>
  <c r="BW495" i="38"/>
  <c r="K541" i="27" l="1"/>
  <c r="J540" i="27"/>
  <c r="O540" i="27"/>
  <c r="K541" i="26"/>
  <c r="J540" i="26"/>
  <c r="O540" i="26"/>
  <c r="K549" i="5"/>
  <c r="O548" i="5"/>
  <c r="J548" i="5"/>
  <c r="K607" i="25"/>
  <c r="O606" i="25"/>
  <c r="J606" i="25"/>
  <c r="BX495" i="38"/>
  <c r="BY495" i="38"/>
  <c r="CC493" i="38"/>
  <c r="CB493" i="38"/>
  <c r="BU497" i="38"/>
  <c r="BT497" i="38"/>
  <c r="BN500" i="38"/>
  <c r="BO500" i="38"/>
  <c r="BR498" i="38"/>
  <c r="BS498" i="38"/>
  <c r="CF491" i="38"/>
  <c r="CG491" i="38"/>
  <c r="BP499" i="38"/>
  <c r="BQ499" i="38"/>
  <c r="CD492" i="38"/>
  <c r="CE492" i="38"/>
  <c r="CA494" i="38"/>
  <c r="BZ494" i="38"/>
  <c r="BW496" i="38"/>
  <c r="BV496" i="38"/>
  <c r="BL501" i="38"/>
  <c r="BM501" i="38"/>
  <c r="K542" i="27" l="1"/>
  <c r="O541" i="27"/>
  <c r="J541" i="27"/>
  <c r="K542" i="26"/>
  <c r="J541" i="26"/>
  <c r="O541" i="26"/>
  <c r="K608" i="25"/>
  <c r="J607" i="25"/>
  <c r="O607" i="25"/>
  <c r="K550" i="5"/>
  <c r="J549" i="5"/>
  <c r="O549" i="5"/>
  <c r="BV497" i="38"/>
  <c r="BW497" i="38"/>
  <c r="CD493" i="38"/>
  <c r="CE493" i="38"/>
  <c r="CG492" i="38"/>
  <c r="CF492" i="38"/>
  <c r="BO501" i="38"/>
  <c r="BN501" i="38"/>
  <c r="BY496" i="38"/>
  <c r="BX496" i="38"/>
  <c r="CB494" i="38"/>
  <c r="CC494" i="38"/>
  <c r="BP500" i="38"/>
  <c r="BQ500" i="38"/>
  <c r="BR499" i="38"/>
  <c r="BS499" i="38"/>
  <c r="BT498" i="38"/>
  <c r="BU498" i="38"/>
  <c r="CA495" i="38"/>
  <c r="BZ495" i="38"/>
  <c r="J542" i="27" l="1"/>
  <c r="O542" i="27"/>
  <c r="K543" i="27"/>
  <c r="J542" i="26"/>
  <c r="O542" i="26"/>
  <c r="K543" i="26"/>
  <c r="K609" i="25"/>
  <c r="J608" i="25"/>
  <c r="O608" i="25"/>
  <c r="K551" i="5"/>
  <c r="O550" i="5"/>
  <c r="J550" i="5"/>
  <c r="BS500" i="38"/>
  <c r="BR500" i="38"/>
  <c r="BT499" i="38"/>
  <c r="BU499" i="38"/>
  <c r="CE494" i="38"/>
  <c r="CD494" i="38"/>
  <c r="CG493" i="38"/>
  <c r="CF493" i="38"/>
  <c r="CA496" i="38"/>
  <c r="BZ496" i="38"/>
  <c r="BQ501" i="38"/>
  <c r="BP501" i="38"/>
  <c r="CC495" i="38"/>
  <c r="CB495" i="38"/>
  <c r="BV498" i="38"/>
  <c r="BW498" i="38"/>
  <c r="BY497" i="38"/>
  <c r="BX497" i="38"/>
  <c r="O543" i="27" l="1"/>
  <c r="K544" i="27"/>
  <c r="J543" i="27"/>
  <c r="K544" i="26"/>
  <c r="O543" i="26"/>
  <c r="J543" i="26"/>
  <c r="K552" i="5"/>
  <c r="J551" i="5"/>
  <c r="O551" i="5"/>
  <c r="K610" i="25"/>
  <c r="J609" i="25"/>
  <c r="O609" i="25"/>
  <c r="BY498" i="38"/>
  <c r="BX498" i="38"/>
  <c r="CE495" i="38"/>
  <c r="CD495" i="38"/>
  <c r="BR501" i="38"/>
  <c r="BS501" i="38"/>
  <c r="BV499" i="38"/>
  <c r="BW499" i="38"/>
  <c r="CA497" i="38"/>
  <c r="BZ497" i="38"/>
  <c r="CC496" i="38"/>
  <c r="CB496" i="38"/>
  <c r="BT500" i="38"/>
  <c r="BU500" i="38"/>
  <c r="CF494" i="38"/>
  <c r="CG494" i="38"/>
  <c r="J544" i="27" l="1"/>
  <c r="K545" i="27"/>
  <c r="O544" i="27"/>
  <c r="O544" i="26"/>
  <c r="J544" i="26"/>
  <c r="K545" i="26"/>
  <c r="K611" i="25"/>
  <c r="J610" i="25"/>
  <c r="O610" i="25"/>
  <c r="K553" i="5"/>
  <c r="O552" i="5"/>
  <c r="J552" i="5"/>
  <c r="BX499" i="38"/>
  <c r="BY499" i="38"/>
  <c r="CF495" i="38"/>
  <c r="CG495" i="38"/>
  <c r="BT501" i="38"/>
  <c r="BU501" i="38"/>
  <c r="BW500" i="38"/>
  <c r="BV500" i="38"/>
  <c r="CC497" i="38"/>
  <c r="CB497" i="38"/>
  <c r="CA498" i="38"/>
  <c r="BZ498" i="38"/>
  <c r="CE496" i="38"/>
  <c r="CD496" i="38"/>
  <c r="K546" i="27" l="1"/>
  <c r="J545" i="27"/>
  <c r="O545" i="27"/>
  <c r="K546" i="26"/>
  <c r="O545" i="26"/>
  <c r="J545" i="26"/>
  <c r="K612" i="25"/>
  <c r="O611" i="25"/>
  <c r="J611" i="25"/>
  <c r="K554" i="5"/>
  <c r="O553" i="5"/>
  <c r="J553" i="5"/>
  <c r="CF496" i="38"/>
  <c r="CG496" i="38"/>
  <c r="CD497" i="38"/>
  <c r="CE497" i="38"/>
  <c r="BY500" i="38"/>
  <c r="BX500" i="38"/>
  <c r="BW501" i="38"/>
  <c r="BV501" i="38"/>
  <c r="CB498" i="38"/>
  <c r="CC498" i="38"/>
  <c r="CA499" i="38"/>
  <c r="BZ499" i="38"/>
  <c r="J546" i="27" l="1"/>
  <c r="K547" i="27"/>
  <c r="O546" i="27"/>
  <c r="J546" i="26"/>
  <c r="K547" i="26"/>
  <c r="O546" i="26"/>
  <c r="K555" i="5"/>
  <c r="J554" i="5"/>
  <c r="O554" i="5"/>
  <c r="K613" i="25"/>
  <c r="J612" i="25"/>
  <c r="O612" i="25"/>
  <c r="BX501" i="38"/>
  <c r="BY501" i="38"/>
  <c r="CA500" i="38"/>
  <c r="BZ500" i="38"/>
  <c r="CG497" i="38"/>
  <c r="CF497" i="38"/>
  <c r="CC499" i="38"/>
  <c r="CB499" i="38"/>
  <c r="CE498" i="38"/>
  <c r="CD498" i="38"/>
  <c r="J547" i="27" l="1"/>
  <c r="K548" i="27"/>
  <c r="O547" i="27"/>
  <c r="O547" i="26"/>
  <c r="J547" i="26"/>
  <c r="K548" i="26"/>
  <c r="K556" i="5"/>
  <c r="J555" i="5"/>
  <c r="O555" i="5"/>
  <c r="K614" i="25"/>
  <c r="J613" i="25"/>
  <c r="O613" i="25"/>
  <c r="CD499" i="38"/>
  <c r="CE499" i="38"/>
  <c r="CC500" i="38"/>
  <c r="CB500" i="38"/>
  <c r="CF498" i="38"/>
  <c r="CG498" i="38"/>
  <c r="CA501" i="38"/>
  <c r="BZ501" i="38"/>
  <c r="J548" i="27" l="1"/>
  <c r="O548" i="27"/>
  <c r="K549" i="27"/>
  <c r="K549" i="26"/>
  <c r="J548" i="26"/>
  <c r="O548" i="26"/>
  <c r="K615" i="25"/>
  <c r="O614" i="25"/>
  <c r="J614" i="25"/>
  <c r="K557" i="5"/>
  <c r="J556" i="5"/>
  <c r="O556" i="5"/>
  <c r="CB501" i="38"/>
  <c r="CC501" i="38"/>
  <c r="CD500" i="38"/>
  <c r="CE500" i="38"/>
  <c r="CF499" i="38"/>
  <c r="CG499" i="38"/>
  <c r="J549" i="27" l="1"/>
  <c r="O549" i="27"/>
  <c r="K550" i="27"/>
  <c r="O549" i="26"/>
  <c r="J549" i="26"/>
  <c r="K550" i="26"/>
  <c r="K558" i="5"/>
  <c r="J557" i="5"/>
  <c r="O557" i="5"/>
  <c r="K616" i="25"/>
  <c r="J615" i="25"/>
  <c r="O615" i="25"/>
  <c r="CF500" i="38"/>
  <c r="CG500" i="38"/>
  <c r="CE501" i="38"/>
  <c r="CD501" i="38"/>
  <c r="O550" i="27" l="1"/>
  <c r="J550" i="27"/>
  <c r="K551" i="27"/>
  <c r="O550" i="26"/>
  <c r="J550" i="26"/>
  <c r="K551" i="26"/>
  <c r="K559" i="5"/>
  <c r="J558" i="5"/>
  <c r="O558" i="5"/>
  <c r="K617" i="25"/>
  <c r="J616" i="25"/>
  <c r="O616" i="25"/>
  <c r="CG501" i="38"/>
  <c r="CF501" i="38"/>
  <c r="K552" i="27" l="1"/>
  <c r="J551" i="27"/>
  <c r="O551" i="27"/>
  <c r="K552" i="26"/>
  <c r="O551" i="26"/>
  <c r="J551" i="26"/>
  <c r="K618" i="25"/>
  <c r="O617" i="25"/>
  <c r="J617" i="25"/>
  <c r="K560" i="5"/>
  <c r="O559" i="5"/>
  <c r="J559" i="5"/>
  <c r="J552" i="27" l="1"/>
  <c r="O552" i="27"/>
  <c r="K553" i="27"/>
  <c r="O552" i="26"/>
  <c r="K553" i="26"/>
  <c r="J552" i="26"/>
  <c r="K561" i="5"/>
  <c r="J560" i="5"/>
  <c r="O560" i="5"/>
  <c r="K619" i="25"/>
  <c r="J618" i="25"/>
  <c r="O618" i="25"/>
  <c r="J553" i="27" l="1"/>
  <c r="O553" i="27"/>
  <c r="K554" i="27"/>
  <c r="J553" i="26"/>
  <c r="O553" i="26"/>
  <c r="K554" i="26"/>
  <c r="K562" i="5"/>
  <c r="J561" i="5"/>
  <c r="O561" i="5"/>
  <c r="K620" i="25"/>
  <c r="J619" i="25"/>
  <c r="O619" i="25"/>
  <c r="J554" i="27" l="1"/>
  <c r="O554" i="27"/>
  <c r="K555" i="27"/>
  <c r="K555" i="26"/>
  <c r="J554" i="26"/>
  <c r="O554" i="26"/>
  <c r="K621" i="25"/>
  <c r="J620" i="25"/>
  <c r="O620" i="25"/>
  <c r="K563" i="5"/>
  <c r="O562" i="5"/>
  <c r="J562" i="5"/>
  <c r="K556" i="27" l="1"/>
  <c r="J555" i="27"/>
  <c r="O555" i="27"/>
  <c r="O555" i="26"/>
  <c r="K556" i="26"/>
  <c r="J555" i="26"/>
  <c r="K564" i="5"/>
  <c r="O563" i="5"/>
  <c r="J563" i="5"/>
  <c r="K622" i="25"/>
  <c r="O621" i="25"/>
  <c r="J621" i="25"/>
  <c r="J556" i="27" l="1"/>
  <c r="O556" i="27"/>
  <c r="K557" i="27"/>
  <c r="O556" i="26"/>
  <c r="J556" i="26"/>
  <c r="K557" i="26"/>
  <c r="K565" i="5"/>
  <c r="J564" i="5"/>
  <c r="O564" i="5"/>
  <c r="K623" i="25"/>
  <c r="J622" i="25"/>
  <c r="O622" i="25"/>
  <c r="J557" i="27" l="1"/>
  <c r="O557" i="27"/>
  <c r="K558" i="27"/>
  <c r="K558" i="26"/>
  <c r="J557" i="26"/>
  <c r="O557" i="26"/>
  <c r="K624" i="25"/>
  <c r="J623" i="25"/>
  <c r="O623" i="25"/>
  <c r="K566" i="5"/>
  <c r="O565" i="5"/>
  <c r="J565" i="5"/>
  <c r="K559" i="27" l="1"/>
  <c r="J558" i="27"/>
  <c r="O558" i="27"/>
  <c r="J558" i="26"/>
  <c r="O558" i="26"/>
  <c r="K559" i="26"/>
  <c r="K567" i="5"/>
  <c r="J566" i="5"/>
  <c r="O566" i="5"/>
  <c r="K625" i="25"/>
  <c r="J624" i="25"/>
  <c r="O624" i="25"/>
  <c r="J559" i="27" l="1"/>
  <c r="K560" i="27"/>
  <c r="O559" i="27"/>
  <c r="O559" i="26"/>
  <c r="J559" i="26"/>
  <c r="K560" i="26"/>
  <c r="K568" i="5"/>
  <c r="J567" i="5"/>
  <c r="O567" i="5"/>
  <c r="K626" i="25"/>
  <c r="O625" i="25"/>
  <c r="J625" i="25"/>
  <c r="O560" i="27" l="1"/>
  <c r="J560" i="27"/>
  <c r="K561" i="27"/>
  <c r="O560" i="26"/>
  <c r="J560" i="26"/>
  <c r="K561" i="26"/>
  <c r="K627" i="25"/>
  <c r="O626" i="25"/>
  <c r="J626" i="25"/>
  <c r="K569" i="5"/>
  <c r="J568" i="5"/>
  <c r="O568" i="5"/>
  <c r="K562" i="27" l="1"/>
  <c r="J561" i="27"/>
  <c r="O561" i="27"/>
  <c r="J561" i="26"/>
  <c r="O561" i="26"/>
  <c r="K562" i="26"/>
  <c r="K628" i="25"/>
  <c r="O627" i="25"/>
  <c r="J627" i="25"/>
  <c r="K570" i="5"/>
  <c r="O569" i="5"/>
  <c r="J569" i="5"/>
  <c r="J562" i="27" l="1"/>
  <c r="O562" i="27"/>
  <c r="K563" i="27"/>
  <c r="O562" i="26"/>
  <c r="J562" i="26"/>
  <c r="K563" i="26"/>
  <c r="K571" i="5"/>
  <c r="O570" i="5"/>
  <c r="J570" i="5"/>
  <c r="K629" i="25"/>
  <c r="O628" i="25"/>
  <c r="J628" i="25"/>
  <c r="J563" i="27" l="1"/>
  <c r="O563" i="27"/>
  <c r="K564" i="27"/>
  <c r="J563" i="26"/>
  <c r="O563" i="26"/>
  <c r="K564" i="26"/>
  <c r="K630" i="25"/>
  <c r="J629" i="25"/>
  <c r="O629" i="25"/>
  <c r="K572" i="5"/>
  <c r="O571" i="5"/>
  <c r="J571" i="5"/>
  <c r="K565" i="27" l="1"/>
  <c r="J564" i="27"/>
  <c r="O564" i="27"/>
  <c r="O564" i="26"/>
  <c r="K565" i="26"/>
  <c r="J564" i="26"/>
  <c r="K573" i="5"/>
  <c r="O572" i="5"/>
  <c r="J572" i="5"/>
  <c r="K631" i="25"/>
  <c r="J630" i="25"/>
  <c r="O630" i="25"/>
  <c r="O565" i="27" l="1"/>
  <c r="J565" i="27"/>
  <c r="K566" i="27"/>
  <c r="O565" i="26"/>
  <c r="J565" i="26"/>
  <c r="K566" i="26"/>
  <c r="K574" i="5"/>
  <c r="O573" i="5"/>
  <c r="J573" i="5"/>
  <c r="K632" i="25"/>
  <c r="J631" i="25"/>
  <c r="O631" i="25"/>
  <c r="O566" i="27" l="1"/>
  <c r="K567" i="27"/>
  <c r="J566" i="27"/>
  <c r="J566" i="26"/>
  <c r="K567" i="26"/>
  <c r="O566" i="26"/>
  <c r="K633" i="25"/>
  <c r="J632" i="25"/>
  <c r="O632" i="25"/>
  <c r="K575" i="5"/>
  <c r="J574" i="5"/>
  <c r="O574" i="5"/>
  <c r="J567" i="27" l="1"/>
  <c r="O567" i="27"/>
  <c r="K568" i="27"/>
  <c r="K568" i="26"/>
  <c r="O567" i="26"/>
  <c r="J567" i="26"/>
  <c r="K576" i="5"/>
  <c r="J575" i="5"/>
  <c r="O575" i="5"/>
  <c r="K634" i="25"/>
  <c r="O633" i="25"/>
  <c r="J633" i="25"/>
  <c r="O568" i="27" l="1"/>
  <c r="K569" i="27"/>
  <c r="J568" i="27"/>
  <c r="J568" i="26"/>
  <c r="K569" i="26"/>
  <c r="O568" i="26"/>
  <c r="K635" i="25"/>
  <c r="J634" i="25"/>
  <c r="O634" i="25"/>
  <c r="K577" i="5"/>
  <c r="O576" i="5"/>
  <c r="J576" i="5"/>
  <c r="O569" i="27" l="1"/>
  <c r="K570" i="27"/>
  <c r="J569" i="27"/>
  <c r="K570" i="26"/>
  <c r="O569" i="26"/>
  <c r="J569" i="26"/>
  <c r="K578" i="5"/>
  <c r="J577" i="5"/>
  <c r="O577" i="5"/>
  <c r="K636" i="25"/>
  <c r="J635" i="25"/>
  <c r="O635" i="25"/>
  <c r="J570" i="27" l="1"/>
  <c r="O570" i="27"/>
  <c r="K571" i="27"/>
  <c r="O570" i="26"/>
  <c r="K571" i="26"/>
  <c r="J570" i="26"/>
  <c r="K637" i="25"/>
  <c r="O636" i="25"/>
  <c r="J636" i="25"/>
  <c r="K579" i="5"/>
  <c r="O578" i="5"/>
  <c r="J578" i="5"/>
  <c r="J571" i="27" l="1"/>
  <c r="O571" i="27"/>
  <c r="K572" i="27"/>
  <c r="J571" i="26"/>
  <c r="K572" i="26"/>
  <c r="O571" i="26"/>
  <c r="K638" i="25"/>
  <c r="O637" i="25"/>
  <c r="J637" i="25"/>
  <c r="K580" i="5"/>
  <c r="O579" i="5"/>
  <c r="J579" i="5"/>
  <c r="O572" i="27" l="1"/>
  <c r="K573" i="27"/>
  <c r="J572" i="27"/>
  <c r="O572" i="26"/>
  <c r="J572" i="26"/>
  <c r="K573" i="26"/>
  <c r="K581" i="5"/>
  <c r="O580" i="5"/>
  <c r="J580" i="5"/>
  <c r="K639" i="25"/>
  <c r="O638" i="25"/>
  <c r="J638" i="25"/>
  <c r="J573" i="27" l="1"/>
  <c r="O573" i="27"/>
  <c r="K574" i="27"/>
  <c r="K574" i="26"/>
  <c r="O573" i="26"/>
  <c r="J573" i="26"/>
  <c r="K640" i="25"/>
  <c r="O639" i="25"/>
  <c r="J639" i="25"/>
  <c r="K582" i="5"/>
  <c r="O581" i="5"/>
  <c r="J581" i="5"/>
  <c r="O574" i="27" l="1"/>
  <c r="J574" i="27"/>
  <c r="K575" i="27"/>
  <c r="J574" i="26"/>
  <c r="K575" i="26"/>
  <c r="O574" i="26"/>
  <c r="K641" i="25"/>
  <c r="J640" i="25"/>
  <c r="O640" i="25"/>
  <c r="K583" i="5"/>
  <c r="J582" i="5"/>
  <c r="O582" i="5"/>
  <c r="O575" i="27" l="1"/>
  <c r="J575" i="27"/>
  <c r="K576" i="27"/>
  <c r="K576" i="26"/>
  <c r="O575" i="26"/>
  <c r="J575" i="26"/>
  <c r="K584" i="5"/>
  <c r="J583" i="5"/>
  <c r="O583" i="5"/>
  <c r="K642" i="25"/>
  <c r="J641" i="25"/>
  <c r="O641" i="25"/>
  <c r="O576" i="27" l="1"/>
  <c r="K577" i="27"/>
  <c r="J576" i="27"/>
  <c r="O576" i="26"/>
  <c r="J576" i="26"/>
  <c r="K577" i="26"/>
  <c r="K643" i="25"/>
  <c r="O642" i="25"/>
  <c r="J642" i="25"/>
  <c r="K585" i="5"/>
  <c r="J584" i="5"/>
  <c r="O584" i="5"/>
  <c r="O577" i="27" l="1"/>
  <c r="J577" i="27"/>
  <c r="K578" i="27"/>
  <c r="J577" i="26"/>
  <c r="O577" i="26"/>
  <c r="K578" i="26"/>
  <c r="K644" i="25"/>
  <c r="O643" i="25"/>
  <c r="J643" i="25"/>
  <c r="K586" i="5"/>
  <c r="J585" i="5"/>
  <c r="O585" i="5"/>
  <c r="K579" i="27" l="1"/>
  <c r="O578" i="27"/>
  <c r="J578" i="27"/>
  <c r="O578" i="26"/>
  <c r="J578" i="26"/>
  <c r="K579" i="26"/>
  <c r="K587" i="5"/>
  <c r="O586" i="5"/>
  <c r="J586" i="5"/>
  <c r="K645" i="25"/>
  <c r="J644" i="25"/>
  <c r="O644" i="25"/>
  <c r="O579" i="27" l="1"/>
  <c r="K580" i="27"/>
  <c r="J579" i="27"/>
  <c r="J579" i="26"/>
  <c r="O579" i="26"/>
  <c r="K580" i="26"/>
  <c r="K646" i="25"/>
  <c r="O645" i="25"/>
  <c r="J645" i="25"/>
  <c r="K588" i="5"/>
  <c r="J587" i="5"/>
  <c r="O587" i="5"/>
  <c r="O580" i="27" l="1"/>
  <c r="J580" i="27"/>
  <c r="K581" i="27"/>
  <c r="O580" i="26"/>
  <c r="J580" i="26"/>
  <c r="K581" i="26"/>
  <c r="K647" i="25"/>
  <c r="O646" i="25"/>
  <c r="J646" i="25"/>
  <c r="K589" i="5"/>
  <c r="J588" i="5"/>
  <c r="O588" i="5"/>
  <c r="O581" i="27" l="1"/>
  <c r="K582" i="27"/>
  <c r="J581" i="27"/>
  <c r="J581" i="26"/>
  <c r="O581" i="26"/>
  <c r="K582" i="26"/>
  <c r="K648" i="25"/>
  <c r="J647" i="25"/>
  <c r="O647" i="25"/>
  <c r="K590" i="5"/>
  <c r="J589" i="5"/>
  <c r="O589" i="5"/>
  <c r="J582" i="27" l="1"/>
  <c r="O582" i="27"/>
  <c r="K583" i="27"/>
  <c r="O582" i="26"/>
  <c r="J582" i="26"/>
  <c r="K583" i="26"/>
  <c r="K591" i="5"/>
  <c r="O590" i="5"/>
  <c r="J590" i="5"/>
  <c r="K649" i="25"/>
  <c r="J648" i="25"/>
  <c r="O648" i="25"/>
  <c r="K584" i="27" l="1"/>
  <c r="O583" i="27"/>
  <c r="J583" i="27"/>
  <c r="J583" i="26"/>
  <c r="O583" i="26"/>
  <c r="K584" i="26"/>
  <c r="K592" i="5"/>
  <c r="J591" i="5"/>
  <c r="O591" i="5"/>
  <c r="K650" i="25"/>
  <c r="O649" i="25"/>
  <c r="J649" i="25"/>
  <c r="J584" i="27" l="1"/>
  <c r="O584" i="27"/>
  <c r="K585" i="27"/>
  <c r="J584" i="26"/>
  <c r="K585" i="26"/>
  <c r="O584" i="26"/>
  <c r="K651" i="25"/>
  <c r="J650" i="25"/>
  <c r="O650" i="25"/>
  <c r="K593" i="5"/>
  <c r="O592" i="5"/>
  <c r="J592" i="5"/>
  <c r="K586" i="27" l="1"/>
  <c r="J585" i="27"/>
  <c r="O585" i="27"/>
  <c r="J585" i="26"/>
  <c r="O585" i="26"/>
  <c r="K586" i="26"/>
  <c r="K594" i="5"/>
  <c r="J593" i="5"/>
  <c r="O593" i="5"/>
  <c r="K652" i="25"/>
  <c r="O651" i="25"/>
  <c r="J651" i="25"/>
  <c r="K587" i="27" l="1"/>
  <c r="J586" i="27"/>
  <c r="O586" i="27"/>
  <c r="K587" i="26"/>
  <c r="O586" i="26"/>
  <c r="J586" i="26"/>
  <c r="K653" i="25"/>
  <c r="J652" i="25"/>
  <c r="O652" i="25"/>
  <c r="K595" i="5"/>
  <c r="J594" i="5"/>
  <c r="O594" i="5"/>
  <c r="J587" i="27" l="1"/>
  <c r="K588" i="27"/>
  <c r="O587" i="27"/>
  <c r="J587" i="26"/>
  <c r="O587" i="26"/>
  <c r="K588" i="26"/>
  <c r="K654" i="25"/>
  <c r="J653" i="25"/>
  <c r="O653" i="25"/>
  <c r="K596" i="5"/>
  <c r="O595" i="5"/>
  <c r="J595" i="5"/>
  <c r="O588" i="27" l="1"/>
  <c r="J588" i="27"/>
  <c r="K589" i="27"/>
  <c r="K589" i="26"/>
  <c r="O588" i="26"/>
  <c r="J588" i="26"/>
  <c r="K597" i="5"/>
  <c r="J596" i="5"/>
  <c r="O596" i="5"/>
  <c r="K655" i="25"/>
  <c r="O654" i="25"/>
  <c r="J654" i="25"/>
  <c r="O589" i="27" l="1"/>
  <c r="J589" i="27"/>
  <c r="K590" i="27"/>
  <c r="K590" i="26"/>
  <c r="O589" i="26"/>
  <c r="J589" i="26"/>
  <c r="K598" i="5"/>
  <c r="O597" i="5"/>
  <c r="J597" i="5"/>
  <c r="K656" i="25"/>
  <c r="O655" i="25"/>
  <c r="J655" i="25"/>
  <c r="K591" i="27" l="1"/>
  <c r="J590" i="27"/>
  <c r="O590" i="27"/>
  <c r="K591" i="26"/>
  <c r="J590" i="26"/>
  <c r="O590" i="26"/>
  <c r="K657" i="25"/>
  <c r="J656" i="25"/>
  <c r="O656" i="25"/>
  <c r="K599" i="5"/>
  <c r="J598" i="5"/>
  <c r="O598" i="5"/>
  <c r="K592" i="27" l="1"/>
  <c r="O591" i="27"/>
  <c r="J591" i="27"/>
  <c r="O591" i="26"/>
  <c r="K592" i="26"/>
  <c r="J591" i="26"/>
  <c r="K600" i="5"/>
  <c r="O599" i="5"/>
  <c r="J599" i="5"/>
  <c r="K658" i="25"/>
  <c r="O657" i="25"/>
  <c r="J657" i="25"/>
  <c r="J592" i="27" l="1"/>
  <c r="O592" i="27"/>
  <c r="K593" i="27"/>
  <c r="K593" i="26"/>
  <c r="O592" i="26"/>
  <c r="J592" i="26"/>
  <c r="K659" i="25"/>
  <c r="O658" i="25"/>
  <c r="J658" i="25"/>
  <c r="K601" i="5"/>
  <c r="O600" i="5"/>
  <c r="J600" i="5"/>
  <c r="J593" i="27" l="1"/>
  <c r="O593" i="27"/>
  <c r="K594" i="27"/>
  <c r="K594" i="26"/>
  <c r="J593" i="26"/>
  <c r="O593" i="26"/>
  <c r="K602" i="5"/>
  <c r="J601" i="5"/>
  <c r="O601" i="5"/>
  <c r="K660" i="25"/>
  <c r="J659" i="25"/>
  <c r="O659" i="25"/>
  <c r="K595" i="27" l="1"/>
  <c r="J594" i="27"/>
  <c r="O594" i="27"/>
  <c r="O594" i="26"/>
  <c r="K595" i="26"/>
  <c r="J594" i="26"/>
  <c r="K661" i="25"/>
  <c r="J660" i="25"/>
  <c r="O660" i="25"/>
  <c r="K603" i="5"/>
  <c r="J602" i="5"/>
  <c r="O602" i="5"/>
  <c r="O595" i="27" l="1"/>
  <c r="J595" i="27"/>
  <c r="K596" i="27"/>
  <c r="O595" i="26"/>
  <c r="K596" i="26"/>
  <c r="J595" i="26"/>
  <c r="K662" i="25"/>
  <c r="O661" i="25"/>
  <c r="J661" i="25"/>
  <c r="K604" i="5"/>
  <c r="J603" i="5"/>
  <c r="O603" i="5"/>
  <c r="O596" i="27" l="1"/>
  <c r="J596" i="27"/>
  <c r="K597" i="27"/>
  <c r="J596" i="26"/>
  <c r="K597" i="26"/>
  <c r="O596" i="26"/>
  <c r="K605" i="5"/>
  <c r="J604" i="5"/>
  <c r="O604" i="5"/>
  <c r="K663" i="25"/>
  <c r="O662" i="25"/>
  <c r="J662" i="25"/>
  <c r="K598" i="27" l="1"/>
  <c r="J597" i="27"/>
  <c r="O597" i="27"/>
  <c r="O597" i="26"/>
  <c r="K598" i="26"/>
  <c r="J597" i="26"/>
  <c r="K664" i="25"/>
  <c r="J663" i="25"/>
  <c r="O663" i="25"/>
  <c r="K606" i="5"/>
  <c r="O605" i="5"/>
  <c r="J605" i="5"/>
  <c r="O598" i="27" l="1"/>
  <c r="K599" i="27"/>
  <c r="J598" i="27"/>
  <c r="K599" i="26"/>
  <c r="J598" i="26"/>
  <c r="O598" i="26"/>
  <c r="K665" i="25"/>
  <c r="O664" i="25"/>
  <c r="J664" i="25"/>
  <c r="K607" i="5"/>
  <c r="O606" i="5"/>
  <c r="J606" i="5"/>
  <c r="O599" i="27" l="1"/>
  <c r="J599" i="27"/>
  <c r="K600" i="27"/>
  <c r="O599" i="26"/>
  <c r="K600" i="26"/>
  <c r="J599" i="26"/>
  <c r="K608" i="5"/>
  <c r="J607" i="5"/>
  <c r="O607" i="5"/>
  <c r="K666" i="25"/>
  <c r="O665" i="25"/>
  <c r="J665" i="25"/>
  <c r="O600" i="27" l="1"/>
  <c r="K601" i="27"/>
  <c r="J600" i="27"/>
  <c r="J600" i="26"/>
  <c r="K601" i="26"/>
  <c r="O600" i="26"/>
  <c r="K667" i="25"/>
  <c r="J666" i="25"/>
  <c r="O666" i="25"/>
  <c r="K609" i="5"/>
  <c r="J608" i="5"/>
  <c r="O608" i="5"/>
  <c r="O601" i="27" l="1"/>
  <c r="K602" i="27"/>
  <c r="J601" i="27"/>
  <c r="J601" i="26"/>
  <c r="O601" i="26"/>
  <c r="K602" i="26"/>
  <c r="K668" i="25"/>
  <c r="J667" i="25"/>
  <c r="O667" i="25"/>
  <c r="K610" i="5"/>
  <c r="O609" i="5"/>
  <c r="J609" i="5"/>
  <c r="K603" i="27" l="1"/>
  <c r="O602" i="27"/>
  <c r="J602" i="27"/>
  <c r="K603" i="26"/>
  <c r="O602" i="26"/>
  <c r="J602" i="26"/>
  <c r="K611" i="5"/>
  <c r="J610" i="5"/>
  <c r="O610" i="5"/>
  <c r="K669" i="25"/>
  <c r="J668" i="25"/>
  <c r="O668" i="25"/>
  <c r="O603" i="27" l="1"/>
  <c r="K604" i="27"/>
  <c r="J603" i="27"/>
  <c r="J603" i="26"/>
  <c r="K604" i="26"/>
  <c r="O603" i="26"/>
  <c r="K670" i="25"/>
  <c r="J669" i="25"/>
  <c r="O669" i="25"/>
  <c r="K612" i="5"/>
  <c r="J611" i="5"/>
  <c r="O611" i="5"/>
  <c r="K605" i="27" l="1"/>
  <c r="J604" i="27"/>
  <c r="O604" i="27"/>
  <c r="J604" i="26"/>
  <c r="K605" i="26"/>
  <c r="O604" i="26"/>
  <c r="K671" i="25"/>
  <c r="O670" i="25"/>
  <c r="J670" i="25"/>
  <c r="K613" i="5"/>
  <c r="J612" i="5"/>
  <c r="O612" i="5"/>
  <c r="O605" i="27" l="1"/>
  <c r="K606" i="27"/>
  <c r="J605" i="27"/>
  <c r="K606" i="26"/>
  <c r="O605" i="26"/>
  <c r="J605" i="26"/>
  <c r="K614" i="5"/>
  <c r="O613" i="5"/>
  <c r="J613" i="5"/>
  <c r="K672" i="25"/>
  <c r="J671" i="25"/>
  <c r="O671" i="25"/>
  <c r="J606" i="27" l="1"/>
  <c r="O606" i="27"/>
  <c r="K607" i="27"/>
  <c r="O606" i="26"/>
  <c r="K607" i="26"/>
  <c r="J606" i="26"/>
  <c r="K615" i="5"/>
  <c r="J614" i="5"/>
  <c r="O614" i="5"/>
  <c r="K673" i="25"/>
  <c r="J672" i="25"/>
  <c r="O672" i="25"/>
  <c r="J607" i="27" l="1"/>
  <c r="O607" i="27"/>
  <c r="K608" i="27"/>
  <c r="K608" i="26"/>
  <c r="O607" i="26"/>
  <c r="J607" i="26"/>
  <c r="K674" i="25"/>
  <c r="J673" i="25"/>
  <c r="O673" i="25"/>
  <c r="K616" i="5"/>
  <c r="O615" i="5"/>
  <c r="J615" i="5"/>
  <c r="K609" i="27" l="1"/>
  <c r="O608" i="27"/>
  <c r="J608" i="27"/>
  <c r="K609" i="26"/>
  <c r="J608" i="26"/>
  <c r="O608" i="26"/>
  <c r="K675" i="25"/>
  <c r="O674" i="25"/>
  <c r="J674" i="25"/>
  <c r="K617" i="5"/>
  <c r="J616" i="5"/>
  <c r="O616" i="5"/>
  <c r="K610" i="27" l="1"/>
  <c r="J609" i="27"/>
  <c r="O609" i="27"/>
  <c r="K610" i="26"/>
  <c r="J609" i="26"/>
  <c r="O609" i="26"/>
  <c r="K676" i="25"/>
  <c r="O675" i="25"/>
  <c r="J675" i="25"/>
  <c r="K618" i="5"/>
  <c r="O617" i="5"/>
  <c r="J617" i="5"/>
  <c r="O610" i="27" l="1"/>
  <c r="K611" i="27"/>
  <c r="J610" i="27"/>
  <c r="O610" i="26"/>
  <c r="K611" i="26"/>
  <c r="J610" i="26"/>
  <c r="K619" i="5"/>
  <c r="J618" i="5"/>
  <c r="O618" i="5"/>
  <c r="K677" i="25"/>
  <c r="O676" i="25"/>
  <c r="J676" i="25"/>
  <c r="J611" i="27" l="1"/>
  <c r="K612" i="27"/>
  <c r="O611" i="27"/>
  <c r="K612" i="26"/>
  <c r="J611" i="26"/>
  <c r="O611" i="26"/>
  <c r="K620" i="5"/>
  <c r="O619" i="5"/>
  <c r="J619" i="5"/>
  <c r="K678" i="25"/>
  <c r="J677" i="25"/>
  <c r="O677" i="25"/>
  <c r="K613" i="27" l="1"/>
  <c r="O612" i="27"/>
  <c r="J612" i="27"/>
  <c r="K613" i="26"/>
  <c r="J612" i="26"/>
  <c r="O612" i="26"/>
  <c r="K621" i="5"/>
  <c r="J620" i="5"/>
  <c r="O620" i="5"/>
  <c r="K679" i="25"/>
  <c r="J678" i="25"/>
  <c r="O678" i="25"/>
  <c r="J613" i="27" l="1"/>
  <c r="O613" i="27"/>
  <c r="K614" i="27"/>
  <c r="J613" i="26"/>
  <c r="O613" i="26"/>
  <c r="K614" i="26"/>
  <c r="K680" i="25"/>
  <c r="J679" i="25"/>
  <c r="O679" i="25"/>
  <c r="K622" i="5"/>
  <c r="O621" i="5"/>
  <c r="J621" i="5"/>
  <c r="K615" i="27" l="1"/>
  <c r="J614" i="27"/>
  <c r="O614" i="27"/>
  <c r="J614" i="26"/>
  <c r="O614" i="26"/>
  <c r="K615" i="26"/>
  <c r="K681" i="25"/>
  <c r="J680" i="25"/>
  <c r="O680" i="25"/>
  <c r="K623" i="5"/>
  <c r="O622" i="5"/>
  <c r="J622" i="5"/>
  <c r="J615" i="27" l="1"/>
  <c r="O615" i="27"/>
  <c r="K616" i="27"/>
  <c r="J615" i="26"/>
  <c r="O615" i="26"/>
  <c r="K616" i="26"/>
  <c r="K682" i="25"/>
  <c r="O681" i="25"/>
  <c r="J681" i="25"/>
  <c r="K624" i="5"/>
  <c r="J623" i="5"/>
  <c r="O623" i="5"/>
  <c r="J616" i="27" l="1"/>
  <c r="O616" i="27"/>
  <c r="K617" i="27"/>
  <c r="J616" i="26"/>
  <c r="O616" i="26"/>
  <c r="K617" i="26"/>
  <c r="K625" i="5"/>
  <c r="O624" i="5"/>
  <c r="J624" i="5"/>
  <c r="K683" i="25"/>
  <c r="O682" i="25"/>
  <c r="J682" i="25"/>
  <c r="J617" i="27" l="1"/>
  <c r="O617" i="27"/>
  <c r="K618" i="27"/>
  <c r="O617" i="26"/>
  <c r="K618" i="26"/>
  <c r="J617" i="26"/>
  <c r="K626" i="5"/>
  <c r="O625" i="5"/>
  <c r="J625" i="5"/>
  <c r="K684" i="25"/>
  <c r="O683" i="25"/>
  <c r="J683" i="25"/>
  <c r="J618" i="27" l="1"/>
  <c r="O618" i="27"/>
  <c r="K619" i="27"/>
  <c r="O618" i="26"/>
  <c r="J618" i="26"/>
  <c r="K619" i="26"/>
  <c r="K685" i="25"/>
  <c r="O684" i="25"/>
  <c r="J684" i="25"/>
  <c r="K627" i="5"/>
  <c r="O626" i="5"/>
  <c r="J626" i="5"/>
  <c r="J619" i="27" l="1"/>
  <c r="O619" i="27"/>
  <c r="K620" i="27"/>
  <c r="J619" i="26"/>
  <c r="K620" i="26"/>
  <c r="O619" i="26"/>
  <c r="K686" i="25"/>
  <c r="O685" i="25"/>
  <c r="J685" i="25"/>
  <c r="K628" i="5"/>
  <c r="J627" i="5"/>
  <c r="O627" i="5"/>
  <c r="O620" i="27" l="1"/>
  <c r="K621" i="27"/>
  <c r="J620" i="27"/>
  <c r="J620" i="26"/>
  <c r="O620" i="26"/>
  <c r="K621" i="26"/>
  <c r="K629" i="5"/>
  <c r="J628" i="5"/>
  <c r="O628" i="5"/>
  <c r="K687" i="25"/>
  <c r="J686" i="25"/>
  <c r="O686" i="25"/>
  <c r="K622" i="27" l="1"/>
  <c r="J621" i="27"/>
  <c r="O621" i="27"/>
  <c r="O621" i="26"/>
  <c r="K622" i="26"/>
  <c r="J621" i="26"/>
  <c r="K688" i="25"/>
  <c r="J687" i="25"/>
  <c r="O687" i="25"/>
  <c r="K630" i="5"/>
  <c r="J629" i="5"/>
  <c r="O629" i="5"/>
  <c r="O622" i="27" l="1"/>
  <c r="J622" i="27"/>
  <c r="K623" i="27"/>
  <c r="J622" i="26"/>
  <c r="K623" i="26"/>
  <c r="O622" i="26"/>
  <c r="K631" i="5"/>
  <c r="O630" i="5"/>
  <c r="J630" i="5"/>
  <c r="K689" i="25"/>
  <c r="J688" i="25"/>
  <c r="O688" i="25"/>
  <c r="K624" i="27" l="1"/>
  <c r="O623" i="27"/>
  <c r="J623" i="27"/>
  <c r="K624" i="26"/>
  <c r="O623" i="26"/>
  <c r="J623" i="26"/>
  <c r="K632" i="5"/>
  <c r="J631" i="5"/>
  <c r="O631" i="5"/>
  <c r="K690" i="25"/>
  <c r="J689" i="25"/>
  <c r="O689" i="25"/>
  <c r="J624" i="27" l="1"/>
  <c r="K625" i="27"/>
  <c r="O624" i="27"/>
  <c r="K625" i="26"/>
  <c r="O624" i="26"/>
  <c r="J624" i="26"/>
  <c r="K691" i="25"/>
  <c r="J690" i="25"/>
  <c r="O690" i="25"/>
  <c r="K633" i="5"/>
  <c r="J632" i="5"/>
  <c r="O632" i="5"/>
  <c r="K626" i="27" l="1"/>
  <c r="J625" i="27"/>
  <c r="O625" i="27"/>
  <c r="J625" i="26"/>
  <c r="K626" i="26"/>
  <c r="O625" i="26"/>
  <c r="K692" i="25"/>
  <c r="O691" i="25"/>
  <c r="J691" i="25"/>
  <c r="K634" i="5"/>
  <c r="O633" i="5"/>
  <c r="J633" i="5"/>
  <c r="O626" i="27" l="1"/>
  <c r="K627" i="27"/>
  <c r="J626" i="27"/>
  <c r="K627" i="26"/>
  <c r="J626" i="26"/>
  <c r="O626" i="26"/>
  <c r="K635" i="5"/>
  <c r="O634" i="5"/>
  <c r="J634" i="5"/>
  <c r="K693" i="25"/>
  <c r="J692" i="25"/>
  <c r="O692" i="25"/>
  <c r="O627" i="27" l="1"/>
  <c r="K628" i="27"/>
  <c r="J627" i="27"/>
  <c r="K628" i="26"/>
  <c r="O627" i="26"/>
  <c r="J627" i="26"/>
  <c r="K694" i="25"/>
  <c r="O693" i="25"/>
  <c r="J693" i="25"/>
  <c r="K636" i="5"/>
  <c r="J635" i="5"/>
  <c r="O635" i="5"/>
  <c r="J628" i="27" l="1"/>
  <c r="K629" i="27"/>
  <c r="O628" i="27"/>
  <c r="J628" i="26"/>
  <c r="O628" i="26"/>
  <c r="K629" i="26"/>
  <c r="K695" i="25"/>
  <c r="J694" i="25"/>
  <c r="O694" i="25"/>
  <c r="K637" i="5"/>
  <c r="O636" i="5"/>
  <c r="J636" i="5"/>
  <c r="J629" i="27" l="1"/>
  <c r="K630" i="27"/>
  <c r="O629" i="27"/>
  <c r="K630" i="26"/>
  <c r="O629" i="26"/>
  <c r="J629" i="26"/>
  <c r="K638" i="5"/>
  <c r="J637" i="5"/>
  <c r="O637" i="5"/>
  <c r="K696" i="25"/>
  <c r="J695" i="25"/>
  <c r="O695" i="25"/>
  <c r="K631" i="27" l="1"/>
  <c r="J630" i="27"/>
  <c r="O630" i="27"/>
  <c r="O630" i="26"/>
  <c r="K631" i="26"/>
  <c r="J630" i="26"/>
  <c r="K639" i="5"/>
  <c r="O638" i="5"/>
  <c r="J638" i="5"/>
  <c r="K697" i="25"/>
  <c r="O696" i="25"/>
  <c r="J696" i="25"/>
  <c r="J631" i="27" l="1"/>
  <c r="O631" i="27"/>
  <c r="K632" i="27"/>
  <c r="O631" i="26"/>
  <c r="J631" i="26"/>
  <c r="K632" i="26"/>
  <c r="K640" i="5"/>
  <c r="O639" i="5"/>
  <c r="J639" i="5"/>
  <c r="K698" i="25"/>
  <c r="J697" i="25"/>
  <c r="O697" i="25"/>
  <c r="K633" i="27" l="1"/>
  <c r="J632" i="27"/>
  <c r="O632" i="27"/>
  <c r="O632" i="26"/>
  <c r="K633" i="26"/>
  <c r="J632" i="26"/>
  <c r="K699" i="25"/>
  <c r="J698" i="25"/>
  <c r="O698" i="25"/>
  <c r="K641" i="5"/>
  <c r="O640" i="5"/>
  <c r="J640" i="5"/>
  <c r="K634" i="27" l="1"/>
  <c r="J633" i="27"/>
  <c r="O633" i="27"/>
  <c r="O633" i="26"/>
  <c r="K634" i="26"/>
  <c r="J633" i="26"/>
  <c r="K642" i="5"/>
  <c r="J641" i="5"/>
  <c r="O641" i="5"/>
  <c r="K700" i="25"/>
  <c r="J699" i="25"/>
  <c r="O699" i="25"/>
  <c r="J634" i="27" l="1"/>
  <c r="O634" i="27"/>
  <c r="K635" i="27"/>
  <c r="O634" i="26"/>
  <c r="K635" i="26"/>
  <c r="J634" i="26"/>
  <c r="K643" i="5"/>
  <c r="O642" i="5"/>
  <c r="J642" i="5"/>
  <c r="K701" i="25"/>
  <c r="O700" i="25"/>
  <c r="J700" i="25"/>
  <c r="O635" i="27" l="1"/>
  <c r="K636" i="27"/>
  <c r="J635" i="27"/>
  <c r="J635" i="26"/>
  <c r="O635" i="26"/>
  <c r="K636" i="26"/>
  <c r="K702" i="25"/>
  <c r="J701" i="25"/>
  <c r="O701" i="25"/>
  <c r="K644" i="5"/>
  <c r="O643" i="5"/>
  <c r="J643" i="5"/>
  <c r="J636" i="27" l="1"/>
  <c r="K637" i="27"/>
  <c r="O636" i="27"/>
  <c r="O636" i="26"/>
  <c r="K637" i="26"/>
  <c r="J636" i="26"/>
  <c r="K645" i="5"/>
  <c r="J644" i="5"/>
  <c r="O644" i="5"/>
  <c r="K703" i="25"/>
  <c r="O702" i="25"/>
  <c r="J702" i="25"/>
  <c r="J637" i="27" l="1"/>
  <c r="K638" i="27"/>
  <c r="O637" i="27"/>
  <c r="J637" i="26"/>
  <c r="O637" i="26"/>
  <c r="K638" i="26"/>
  <c r="K646" i="5"/>
  <c r="O645" i="5"/>
  <c r="J645" i="5"/>
  <c r="K704" i="25"/>
  <c r="O703" i="25"/>
  <c r="J703" i="25"/>
  <c r="K639" i="27" l="1"/>
  <c r="O638" i="27"/>
  <c r="J638" i="27"/>
  <c r="K639" i="26"/>
  <c r="O638" i="26"/>
  <c r="J638" i="26"/>
  <c r="K705" i="25"/>
  <c r="J704" i="25"/>
  <c r="O704" i="25"/>
  <c r="K647" i="5"/>
  <c r="J646" i="5"/>
  <c r="O646" i="5"/>
  <c r="O639" i="27" l="1"/>
  <c r="K640" i="27"/>
  <c r="J639" i="27"/>
  <c r="O639" i="26"/>
  <c r="K640" i="26"/>
  <c r="J639" i="26"/>
  <c r="K648" i="5"/>
  <c r="O647" i="5"/>
  <c r="J647" i="5"/>
  <c r="K706" i="25"/>
  <c r="J705" i="25"/>
  <c r="O705" i="25"/>
  <c r="O640" i="27" l="1"/>
  <c r="K641" i="27"/>
  <c r="J640" i="27"/>
  <c r="O640" i="26"/>
  <c r="K641" i="26"/>
  <c r="J640" i="26"/>
  <c r="K649" i="5"/>
  <c r="O648" i="5"/>
  <c r="J648" i="5"/>
  <c r="K707" i="25"/>
  <c r="J706" i="25"/>
  <c r="O706" i="25"/>
  <c r="J641" i="27" l="1"/>
  <c r="O641" i="27"/>
  <c r="K642" i="27"/>
  <c r="K642" i="26"/>
  <c r="O641" i="26"/>
  <c r="J641" i="26"/>
  <c r="K708" i="25"/>
  <c r="J707" i="25"/>
  <c r="O707" i="25"/>
  <c r="K650" i="5"/>
  <c r="J649" i="5"/>
  <c r="O649" i="5"/>
  <c r="K643" i="27" l="1"/>
  <c r="O642" i="27"/>
  <c r="J642" i="27"/>
  <c r="K643" i="26"/>
  <c r="J642" i="26"/>
  <c r="O642" i="26"/>
  <c r="K651" i="5"/>
  <c r="O650" i="5"/>
  <c r="J650" i="5"/>
  <c r="K709" i="25"/>
  <c r="O708" i="25"/>
  <c r="J708" i="25"/>
  <c r="K644" i="27" l="1"/>
  <c r="O643" i="27"/>
  <c r="J643" i="27"/>
  <c r="O643" i="26"/>
  <c r="K644" i="26"/>
  <c r="J643" i="26"/>
  <c r="K652" i="5"/>
  <c r="O651" i="5"/>
  <c r="J651" i="5"/>
  <c r="K710" i="25"/>
  <c r="O709" i="25"/>
  <c r="J709" i="25"/>
  <c r="K645" i="27" l="1"/>
  <c r="J644" i="27"/>
  <c r="O644" i="27"/>
  <c r="K645" i="26"/>
  <c r="J644" i="26"/>
  <c r="O644" i="26"/>
  <c r="K653" i="5"/>
  <c r="J652" i="5"/>
  <c r="O652" i="5"/>
  <c r="K711" i="25"/>
  <c r="O710" i="25"/>
  <c r="J710" i="25"/>
  <c r="K646" i="27" l="1"/>
  <c r="O645" i="27"/>
  <c r="J645" i="27"/>
  <c r="K646" i="26"/>
  <c r="J645" i="26"/>
  <c r="O645" i="26"/>
  <c r="K712" i="25"/>
  <c r="J711" i="25"/>
  <c r="O711" i="25"/>
  <c r="K654" i="5"/>
  <c r="J653" i="5"/>
  <c r="O653" i="5"/>
  <c r="O646" i="27" l="1"/>
  <c r="J646" i="27"/>
  <c r="K647" i="27"/>
  <c r="J646" i="26"/>
  <c r="K647" i="26"/>
  <c r="O646" i="26"/>
  <c r="K713" i="25"/>
  <c r="J712" i="25"/>
  <c r="O712" i="25"/>
  <c r="K655" i="5"/>
  <c r="O654" i="5"/>
  <c r="J654" i="5"/>
  <c r="J647" i="27" l="1"/>
  <c r="K648" i="27"/>
  <c r="O647" i="27"/>
  <c r="K648" i="26"/>
  <c r="J647" i="26"/>
  <c r="O647" i="26"/>
  <c r="K656" i="5"/>
  <c r="J655" i="5"/>
  <c r="O655" i="5"/>
  <c r="K714" i="25"/>
  <c r="J713" i="25"/>
  <c r="O713" i="25"/>
  <c r="K649" i="27" l="1"/>
  <c r="J648" i="27"/>
  <c r="O648" i="27"/>
  <c r="J648" i="26"/>
  <c r="K649" i="26"/>
  <c r="O648" i="26"/>
  <c r="K657" i="5"/>
  <c r="O656" i="5"/>
  <c r="J656" i="5"/>
  <c r="K715" i="25"/>
  <c r="O714" i="25"/>
  <c r="J714" i="25"/>
  <c r="O649" i="27" l="1"/>
  <c r="J649" i="27"/>
  <c r="K650" i="27"/>
  <c r="J649" i="26"/>
  <c r="K650" i="26"/>
  <c r="O649" i="26"/>
  <c r="K716" i="25"/>
  <c r="J715" i="25"/>
  <c r="O715" i="25"/>
  <c r="K658" i="5"/>
  <c r="J657" i="5"/>
  <c r="O657" i="5"/>
  <c r="J650" i="27" l="1"/>
  <c r="O650" i="27"/>
  <c r="K651" i="27"/>
  <c r="O650" i="26"/>
  <c r="K651" i="26"/>
  <c r="J650" i="26"/>
  <c r="K659" i="5"/>
  <c r="J658" i="5"/>
  <c r="O658" i="5"/>
  <c r="K717" i="25"/>
  <c r="O716" i="25"/>
  <c r="J716" i="25"/>
  <c r="J651" i="27" l="1"/>
  <c r="O651" i="27"/>
  <c r="K652" i="27"/>
  <c r="O651" i="26"/>
  <c r="J651" i="26"/>
  <c r="K652" i="26"/>
  <c r="K718" i="25"/>
  <c r="O717" i="25"/>
  <c r="J717" i="25"/>
  <c r="K660" i="5"/>
  <c r="O659" i="5"/>
  <c r="J659" i="5"/>
  <c r="K653" i="27" l="1"/>
  <c r="J652" i="27"/>
  <c r="O652" i="27"/>
  <c r="O652" i="26"/>
  <c r="K653" i="26"/>
  <c r="J652" i="26"/>
  <c r="K719" i="25"/>
  <c r="O718" i="25"/>
  <c r="J718" i="25"/>
  <c r="K661" i="5"/>
  <c r="J660" i="5"/>
  <c r="O660" i="5"/>
  <c r="J653" i="27" l="1"/>
  <c r="O653" i="27"/>
  <c r="K654" i="27"/>
  <c r="O653" i="26"/>
  <c r="J653" i="26"/>
  <c r="K654" i="26"/>
  <c r="K662" i="5"/>
  <c r="J661" i="5"/>
  <c r="O661" i="5"/>
  <c r="K720" i="25"/>
  <c r="J719" i="25"/>
  <c r="O719" i="25"/>
  <c r="J654" i="27" l="1"/>
  <c r="K655" i="27"/>
  <c r="O654" i="27"/>
  <c r="J654" i="26"/>
  <c r="K655" i="26"/>
  <c r="O654" i="26"/>
  <c r="K663" i="5"/>
  <c r="J662" i="5"/>
  <c r="O662" i="5"/>
  <c r="K721" i="25"/>
  <c r="J720" i="25"/>
  <c r="O720" i="25"/>
  <c r="O655" i="27" l="1"/>
  <c r="J655" i="27"/>
  <c r="K656" i="27"/>
  <c r="J655" i="26"/>
  <c r="K656" i="26"/>
  <c r="O655" i="26"/>
  <c r="K722" i="25"/>
  <c r="J721" i="25"/>
  <c r="O721" i="25"/>
  <c r="K664" i="5"/>
  <c r="J663" i="5"/>
  <c r="O663" i="5"/>
  <c r="J656" i="27" l="1"/>
  <c r="O656" i="27"/>
  <c r="K657" i="27"/>
  <c r="J656" i="26"/>
  <c r="O656" i="26"/>
  <c r="K657" i="26"/>
  <c r="K723" i="25"/>
  <c r="O722" i="25"/>
  <c r="J722" i="25"/>
  <c r="K665" i="5"/>
  <c r="J664" i="5"/>
  <c r="O664" i="5"/>
  <c r="O657" i="27" l="1"/>
  <c r="J657" i="27"/>
  <c r="K658" i="27"/>
  <c r="K658" i="26"/>
  <c r="J657" i="26"/>
  <c r="O657" i="26"/>
  <c r="K724" i="25"/>
  <c r="O723" i="25"/>
  <c r="J723" i="25"/>
  <c r="K666" i="5"/>
  <c r="J665" i="5"/>
  <c r="O665" i="5"/>
  <c r="J658" i="27" l="1"/>
  <c r="K659" i="27"/>
  <c r="O658" i="27"/>
  <c r="O658" i="26"/>
  <c r="K659" i="26"/>
  <c r="J658" i="26"/>
  <c r="K667" i="5"/>
  <c r="J666" i="5"/>
  <c r="O666" i="5"/>
  <c r="K725" i="25"/>
  <c r="J724" i="25"/>
  <c r="O724" i="25"/>
  <c r="J659" i="27" l="1"/>
  <c r="K660" i="27"/>
  <c r="O659" i="27"/>
  <c r="K660" i="26"/>
  <c r="O659" i="26"/>
  <c r="J659" i="26"/>
  <c r="K726" i="25"/>
  <c r="O725" i="25"/>
  <c r="J725" i="25"/>
  <c r="K668" i="5"/>
  <c r="O667" i="5"/>
  <c r="J667" i="5"/>
  <c r="O660" i="27" l="1"/>
  <c r="K661" i="27"/>
  <c r="J660" i="27"/>
  <c r="J660" i="26"/>
  <c r="O660" i="26"/>
  <c r="K661" i="26"/>
  <c r="K727" i="25"/>
  <c r="J726" i="25"/>
  <c r="O726" i="25"/>
  <c r="K669" i="5"/>
  <c r="J668" i="5"/>
  <c r="O668" i="5"/>
  <c r="O661" i="27" l="1"/>
  <c r="K662" i="27"/>
  <c r="J661" i="27"/>
  <c r="J661" i="26"/>
  <c r="O661" i="26"/>
  <c r="K662" i="26"/>
  <c r="K670" i="5"/>
  <c r="J669" i="5"/>
  <c r="O669" i="5"/>
  <c r="K728" i="25"/>
  <c r="O727" i="25"/>
  <c r="J727" i="25"/>
  <c r="K663" i="27" l="1"/>
  <c r="J662" i="27"/>
  <c r="O662" i="27"/>
  <c r="J662" i="26"/>
  <c r="K663" i="26"/>
  <c r="O662" i="26"/>
  <c r="K729" i="25"/>
  <c r="O728" i="25"/>
  <c r="J728" i="25"/>
  <c r="K671" i="5"/>
  <c r="O670" i="5"/>
  <c r="J670" i="5"/>
  <c r="O663" i="27" l="1"/>
  <c r="J663" i="27"/>
  <c r="K664" i="27"/>
  <c r="K664" i="26"/>
  <c r="O663" i="26"/>
  <c r="J663" i="26"/>
  <c r="K672" i="5"/>
  <c r="J671" i="5"/>
  <c r="O671" i="5"/>
  <c r="K730" i="25"/>
  <c r="O729" i="25"/>
  <c r="J729" i="25"/>
  <c r="J664" i="27" l="1"/>
  <c r="O664" i="27"/>
  <c r="K665" i="27"/>
  <c r="J664" i="26"/>
  <c r="K665" i="26"/>
  <c r="O664" i="26"/>
  <c r="K673" i="5"/>
  <c r="J672" i="5"/>
  <c r="O672" i="5"/>
  <c r="K731" i="25"/>
  <c r="J730" i="25"/>
  <c r="O730" i="25"/>
  <c r="O665" i="27" l="1"/>
  <c r="J665" i="27"/>
  <c r="K666" i="27"/>
  <c r="J665" i="26"/>
  <c r="O665" i="26"/>
  <c r="K666" i="26"/>
  <c r="K732" i="25"/>
  <c r="J731" i="25"/>
  <c r="O731" i="25"/>
  <c r="K674" i="5"/>
  <c r="O673" i="5"/>
  <c r="J673" i="5"/>
  <c r="J666" i="27" l="1"/>
  <c r="O666" i="27"/>
  <c r="K667" i="27"/>
  <c r="K667" i="26"/>
  <c r="O666" i="26"/>
  <c r="J666" i="26"/>
  <c r="K733" i="25"/>
  <c r="O732" i="25"/>
  <c r="J732" i="25"/>
  <c r="K675" i="5"/>
  <c r="J674" i="5"/>
  <c r="O674" i="5"/>
  <c r="K668" i="27" l="1"/>
  <c r="O667" i="27"/>
  <c r="J667" i="27"/>
  <c r="O667" i="26"/>
  <c r="K668" i="26"/>
  <c r="J667" i="26"/>
  <c r="K676" i="5"/>
  <c r="J675" i="5"/>
  <c r="O675" i="5"/>
  <c r="K734" i="25"/>
  <c r="J733" i="25"/>
  <c r="O733" i="25"/>
  <c r="J668" i="27" l="1"/>
  <c r="K669" i="27"/>
  <c r="O668" i="27"/>
  <c r="J668" i="26"/>
  <c r="O668" i="26"/>
  <c r="K669" i="26"/>
  <c r="K735" i="25"/>
  <c r="O734" i="25"/>
  <c r="J734" i="25"/>
  <c r="K677" i="5"/>
  <c r="J676" i="5"/>
  <c r="O676" i="5"/>
  <c r="O669" i="27" l="1"/>
  <c r="J669" i="27"/>
  <c r="K670" i="27"/>
  <c r="K670" i="26"/>
  <c r="J669" i="26"/>
  <c r="O669" i="26"/>
  <c r="K736" i="25"/>
  <c r="O735" i="25"/>
  <c r="J735" i="25"/>
  <c r="K678" i="5"/>
  <c r="O677" i="5"/>
  <c r="J677" i="5"/>
  <c r="K671" i="27" l="1"/>
  <c r="O670" i="27"/>
  <c r="J670" i="27"/>
  <c r="J670" i="26"/>
  <c r="O670" i="26"/>
  <c r="K671" i="26"/>
  <c r="K737" i="25"/>
  <c r="J736" i="25"/>
  <c r="O736" i="25"/>
  <c r="K679" i="5"/>
  <c r="J678" i="5"/>
  <c r="O678" i="5"/>
  <c r="K672" i="27" l="1"/>
  <c r="J671" i="27"/>
  <c r="O671" i="27"/>
  <c r="O671" i="26"/>
  <c r="J671" i="26"/>
  <c r="K672" i="26"/>
  <c r="K680" i="5"/>
  <c r="O679" i="5"/>
  <c r="J679" i="5"/>
  <c r="K738" i="25"/>
  <c r="J737" i="25"/>
  <c r="O737" i="25"/>
  <c r="J672" i="27" l="1"/>
  <c r="O672" i="27"/>
  <c r="K673" i="27"/>
  <c r="K673" i="26"/>
  <c r="O672" i="26"/>
  <c r="J672" i="26"/>
  <c r="K739" i="25"/>
  <c r="J738" i="25"/>
  <c r="O738" i="25"/>
  <c r="K681" i="5"/>
  <c r="J680" i="5"/>
  <c r="O680" i="5"/>
  <c r="O673" i="27" l="1"/>
  <c r="K674" i="27"/>
  <c r="J673" i="27"/>
  <c r="J673" i="26"/>
  <c r="K674" i="26"/>
  <c r="O673" i="26"/>
  <c r="K740" i="25"/>
  <c r="O739" i="25"/>
  <c r="J739" i="25"/>
  <c r="K682" i="5"/>
  <c r="O681" i="5"/>
  <c r="J681" i="5"/>
  <c r="O674" i="27" l="1"/>
  <c r="J674" i="27"/>
  <c r="K675" i="27"/>
  <c r="J674" i="26"/>
  <c r="O674" i="26"/>
  <c r="K675" i="26"/>
  <c r="K683" i="5"/>
  <c r="J682" i="5"/>
  <c r="O682" i="5"/>
  <c r="K741" i="25"/>
  <c r="O740" i="25"/>
  <c r="J740" i="25"/>
  <c r="O675" i="27" l="1"/>
  <c r="K676" i="27"/>
  <c r="J675" i="27"/>
  <c r="O675" i="26"/>
  <c r="K676" i="26"/>
  <c r="J675" i="26"/>
  <c r="K742" i="25"/>
  <c r="O741" i="25"/>
  <c r="J741" i="25"/>
  <c r="K684" i="5"/>
  <c r="O683" i="5"/>
  <c r="J683" i="5"/>
  <c r="K677" i="27" l="1"/>
  <c r="J676" i="27"/>
  <c r="O676" i="27"/>
  <c r="J676" i="26"/>
  <c r="K677" i="26"/>
  <c r="O676" i="26"/>
  <c r="K685" i="5"/>
  <c r="J684" i="5"/>
  <c r="O684" i="5"/>
  <c r="K743" i="25"/>
  <c r="J742" i="25"/>
  <c r="O742" i="25"/>
  <c r="J677" i="27" l="1"/>
  <c r="O677" i="27"/>
  <c r="K678" i="27"/>
  <c r="K678" i="26"/>
  <c r="O677" i="26"/>
  <c r="J677" i="26"/>
  <c r="K686" i="5"/>
  <c r="O685" i="5"/>
  <c r="J685" i="5"/>
  <c r="K744" i="25"/>
  <c r="O743" i="25"/>
  <c r="J743" i="25"/>
  <c r="J678" i="27" l="1"/>
  <c r="K679" i="27"/>
  <c r="O678" i="27"/>
  <c r="O678" i="26"/>
  <c r="K679" i="26"/>
  <c r="J678" i="26"/>
  <c r="K745" i="25"/>
  <c r="J744" i="25"/>
  <c r="O744" i="25"/>
  <c r="K687" i="5"/>
  <c r="O686" i="5"/>
  <c r="J686" i="5"/>
  <c r="J679" i="27" l="1"/>
  <c r="O679" i="27"/>
  <c r="K680" i="27"/>
  <c r="O679" i="26"/>
  <c r="J679" i="26"/>
  <c r="K680" i="26"/>
  <c r="K688" i="5"/>
  <c r="J687" i="5"/>
  <c r="O687" i="5"/>
  <c r="K746" i="25"/>
  <c r="O745" i="25"/>
  <c r="J745" i="25"/>
  <c r="J680" i="27" l="1"/>
  <c r="O680" i="27"/>
  <c r="K681" i="27"/>
  <c r="K681" i="26"/>
  <c r="O680" i="26"/>
  <c r="J680" i="26"/>
  <c r="K747" i="25"/>
  <c r="O746" i="25"/>
  <c r="J746" i="25"/>
  <c r="K689" i="5"/>
  <c r="O688" i="5"/>
  <c r="J688" i="5"/>
  <c r="K682" i="27" l="1"/>
  <c r="J681" i="27"/>
  <c r="O681" i="27"/>
  <c r="O681" i="26"/>
  <c r="K682" i="26"/>
  <c r="J681" i="26"/>
  <c r="K748" i="25"/>
  <c r="J747" i="25"/>
  <c r="O747" i="25"/>
  <c r="K690" i="5"/>
  <c r="O689" i="5"/>
  <c r="J689" i="5"/>
  <c r="J682" i="27" l="1"/>
  <c r="O682" i="27"/>
  <c r="K683" i="27"/>
  <c r="J682" i="26"/>
  <c r="O682" i="26"/>
  <c r="K683" i="26"/>
  <c r="K749" i="25"/>
  <c r="J748" i="25"/>
  <c r="O748" i="25"/>
  <c r="K691" i="5"/>
  <c r="O690" i="5"/>
  <c r="J690" i="5"/>
  <c r="O683" i="27" l="1"/>
  <c r="J683" i="27"/>
  <c r="K684" i="27"/>
  <c r="J683" i="26"/>
  <c r="O683" i="26"/>
  <c r="K684" i="26"/>
  <c r="K692" i="5"/>
  <c r="O691" i="5"/>
  <c r="J691" i="5"/>
  <c r="K750" i="25"/>
  <c r="J749" i="25"/>
  <c r="O749" i="25"/>
  <c r="K685" i="27" l="1"/>
  <c r="J684" i="27"/>
  <c r="O684" i="27"/>
  <c r="J684" i="26"/>
  <c r="K685" i="26"/>
  <c r="O684" i="26"/>
  <c r="K693" i="5"/>
  <c r="O692" i="5"/>
  <c r="J692" i="5"/>
  <c r="K751" i="25"/>
  <c r="O750" i="25"/>
  <c r="J750" i="25"/>
  <c r="J685" i="27" l="1"/>
  <c r="K686" i="27"/>
  <c r="O685" i="27"/>
  <c r="J685" i="26"/>
  <c r="O685" i="26"/>
  <c r="K686" i="26"/>
  <c r="K752" i="25"/>
  <c r="J751" i="25"/>
  <c r="O751" i="25"/>
  <c r="K694" i="5"/>
  <c r="O693" i="5"/>
  <c r="J693" i="5"/>
  <c r="J686" i="27" l="1"/>
  <c r="O686" i="27"/>
  <c r="K687" i="27"/>
  <c r="K687" i="26"/>
  <c r="O686" i="26"/>
  <c r="J686" i="26"/>
  <c r="K695" i="5"/>
  <c r="O694" i="5"/>
  <c r="J694" i="5"/>
  <c r="K753" i="25"/>
  <c r="J752" i="25"/>
  <c r="O752" i="25"/>
  <c r="J687" i="27" l="1"/>
  <c r="K688" i="27"/>
  <c r="O687" i="27"/>
  <c r="O687" i="26"/>
  <c r="J687" i="26"/>
  <c r="K688" i="26"/>
  <c r="K754" i="25"/>
  <c r="O753" i="25"/>
  <c r="J753" i="25"/>
  <c r="K696" i="5"/>
  <c r="J695" i="5"/>
  <c r="O695" i="5"/>
  <c r="O688" i="27" l="1"/>
  <c r="J688" i="27"/>
  <c r="K689" i="27"/>
  <c r="K689" i="26"/>
  <c r="J688" i="26"/>
  <c r="O688" i="26"/>
  <c r="K755" i="25"/>
  <c r="J754" i="25"/>
  <c r="O754" i="25"/>
  <c r="K697" i="5"/>
  <c r="J696" i="5"/>
  <c r="O696" i="5"/>
  <c r="J689" i="27" l="1"/>
  <c r="K690" i="27"/>
  <c r="O689" i="27"/>
  <c r="J689" i="26"/>
  <c r="K690" i="26"/>
  <c r="O689" i="26"/>
  <c r="K698" i="5"/>
  <c r="O697" i="5"/>
  <c r="J697" i="5"/>
  <c r="K756" i="25"/>
  <c r="O755" i="25"/>
  <c r="J755" i="25"/>
  <c r="K691" i="27" l="1"/>
  <c r="J690" i="27"/>
  <c r="O690" i="27"/>
  <c r="O690" i="26"/>
  <c r="J690" i="26"/>
  <c r="K691" i="26"/>
  <c r="K757" i="25"/>
  <c r="O756" i="25"/>
  <c r="J756" i="25"/>
  <c r="K699" i="5"/>
  <c r="J698" i="5"/>
  <c r="O698" i="5"/>
  <c r="K692" i="27" l="1"/>
  <c r="J691" i="27"/>
  <c r="O691" i="27"/>
  <c r="O691" i="26"/>
  <c r="J691" i="26"/>
  <c r="K692" i="26"/>
  <c r="K758" i="25"/>
  <c r="O757" i="25"/>
  <c r="J757" i="25"/>
  <c r="K700" i="5"/>
  <c r="O699" i="5"/>
  <c r="J699" i="5"/>
  <c r="J692" i="27" l="1"/>
  <c r="K693" i="27"/>
  <c r="O692" i="27"/>
  <c r="O692" i="26"/>
  <c r="K693" i="26"/>
  <c r="J692" i="26"/>
  <c r="K759" i="25"/>
  <c r="J758" i="25"/>
  <c r="O758" i="25"/>
  <c r="K701" i="5"/>
  <c r="J700" i="5"/>
  <c r="O700" i="5"/>
  <c r="K694" i="27" l="1"/>
  <c r="J693" i="27"/>
  <c r="O693" i="27"/>
  <c r="O693" i="26"/>
  <c r="J693" i="26"/>
  <c r="K694" i="26"/>
  <c r="K702" i="5"/>
  <c r="J701" i="5"/>
  <c r="O701" i="5"/>
  <c r="K760" i="25"/>
  <c r="O759" i="25"/>
  <c r="J759" i="25"/>
  <c r="K695" i="27" l="1"/>
  <c r="J694" i="27"/>
  <c r="O694" i="27"/>
  <c r="K695" i="26"/>
  <c r="J694" i="26"/>
  <c r="O694" i="26"/>
  <c r="K703" i="5"/>
  <c r="O702" i="5"/>
  <c r="J702" i="5"/>
  <c r="K761" i="25"/>
  <c r="O760" i="25"/>
  <c r="J760" i="25"/>
  <c r="J695" i="27" l="1"/>
  <c r="K696" i="27"/>
  <c r="O695" i="27"/>
  <c r="J695" i="26"/>
  <c r="K696" i="26"/>
  <c r="O695" i="26"/>
  <c r="K762" i="25"/>
  <c r="J761" i="25"/>
  <c r="O761" i="25"/>
  <c r="K704" i="5"/>
  <c r="J703" i="5"/>
  <c r="O703" i="5"/>
  <c r="J696" i="27" l="1"/>
  <c r="O696" i="27"/>
  <c r="K697" i="27"/>
  <c r="K697" i="26"/>
  <c r="J696" i="26"/>
  <c r="O696" i="26"/>
  <c r="K705" i="5"/>
  <c r="J704" i="5"/>
  <c r="O704" i="5"/>
  <c r="K763" i="25"/>
  <c r="J762" i="25"/>
  <c r="O762" i="25"/>
  <c r="O697" i="27" l="1"/>
  <c r="K698" i="27"/>
  <c r="J697" i="27"/>
  <c r="O697" i="26"/>
  <c r="J697" i="26"/>
  <c r="K698" i="26"/>
  <c r="K764" i="25"/>
  <c r="J763" i="25"/>
  <c r="O763" i="25"/>
  <c r="K706" i="5"/>
  <c r="J705" i="5"/>
  <c r="O705" i="5"/>
  <c r="J698" i="27" l="1"/>
  <c r="K699" i="27"/>
  <c r="O698" i="27"/>
  <c r="J698" i="26"/>
  <c r="O698" i="26"/>
  <c r="K699" i="26"/>
  <c r="K765" i="25"/>
  <c r="O764" i="25"/>
  <c r="J764" i="25"/>
  <c r="K707" i="5"/>
  <c r="J706" i="5"/>
  <c r="O706" i="5"/>
  <c r="O699" i="27" l="1"/>
  <c r="J699" i="27"/>
  <c r="K700" i="27"/>
  <c r="J699" i="26"/>
  <c r="K700" i="26"/>
  <c r="O699" i="26"/>
  <c r="K708" i="5"/>
  <c r="O707" i="5"/>
  <c r="J707" i="5"/>
  <c r="K766" i="25"/>
  <c r="J765" i="25"/>
  <c r="O765" i="25"/>
  <c r="J700" i="27" l="1"/>
  <c r="O700" i="27"/>
  <c r="K701" i="27"/>
  <c r="J700" i="26"/>
  <c r="K701" i="26"/>
  <c r="O700" i="26"/>
  <c r="K767" i="25"/>
  <c r="J766" i="25"/>
  <c r="O766" i="25"/>
  <c r="K709" i="5"/>
  <c r="J708" i="5"/>
  <c r="O708" i="5"/>
  <c r="J701" i="27" l="1"/>
  <c r="K702" i="27"/>
  <c r="O701" i="27"/>
  <c r="O701" i="26"/>
  <c r="K702" i="26"/>
  <c r="J701" i="26"/>
  <c r="K768" i="25"/>
  <c r="J767" i="25"/>
  <c r="O767" i="25"/>
  <c r="K710" i="5"/>
  <c r="J709" i="5"/>
  <c r="O709" i="5"/>
  <c r="O702" i="27" l="1"/>
  <c r="J702" i="27"/>
  <c r="K703" i="27"/>
  <c r="K703" i="26"/>
  <c r="J702" i="26"/>
  <c r="O702" i="26"/>
  <c r="K711" i="5"/>
  <c r="O710" i="5"/>
  <c r="J710" i="5"/>
  <c r="K769" i="25"/>
  <c r="J768" i="25"/>
  <c r="O768" i="25"/>
  <c r="K704" i="27" l="1"/>
  <c r="O703" i="27"/>
  <c r="J703" i="27"/>
  <c r="O703" i="26"/>
  <c r="K704" i="26"/>
  <c r="J703" i="26"/>
  <c r="K770" i="25"/>
  <c r="J769" i="25"/>
  <c r="O769" i="25"/>
  <c r="K712" i="5"/>
  <c r="J711" i="5"/>
  <c r="O711" i="5"/>
  <c r="K705" i="27" l="1"/>
  <c r="J704" i="27"/>
  <c r="O704" i="27"/>
  <c r="K705" i="26"/>
  <c r="J704" i="26"/>
  <c r="O704" i="26"/>
  <c r="K771" i="25"/>
  <c r="O770" i="25"/>
  <c r="J770" i="25"/>
  <c r="K713" i="5"/>
  <c r="J712" i="5"/>
  <c r="O712" i="5"/>
  <c r="J705" i="27" l="1"/>
  <c r="O705" i="27"/>
  <c r="K706" i="27"/>
  <c r="K706" i="26"/>
  <c r="J705" i="26"/>
  <c r="O705" i="26"/>
  <c r="K714" i="5"/>
  <c r="J713" i="5"/>
  <c r="O713" i="5"/>
  <c r="K772" i="25"/>
  <c r="O771" i="25"/>
  <c r="J771" i="25"/>
  <c r="O706" i="27" l="1"/>
  <c r="J706" i="27"/>
  <c r="K707" i="27"/>
  <c r="J706" i="26"/>
  <c r="K707" i="26"/>
  <c r="O706" i="26"/>
  <c r="K773" i="25"/>
  <c r="J772" i="25"/>
  <c r="O772" i="25"/>
  <c r="K715" i="5"/>
  <c r="J714" i="5"/>
  <c r="O714" i="5"/>
  <c r="K708" i="27" l="1"/>
  <c r="O707" i="27"/>
  <c r="J707" i="27"/>
  <c r="J707" i="26"/>
  <c r="O707" i="26"/>
  <c r="K708" i="26"/>
  <c r="K716" i="5"/>
  <c r="O715" i="5"/>
  <c r="J715" i="5"/>
  <c r="K774" i="25"/>
  <c r="J773" i="25"/>
  <c r="O773" i="25"/>
  <c r="O708" i="27" l="1"/>
  <c r="K709" i="27"/>
  <c r="J708" i="27"/>
  <c r="K709" i="26"/>
  <c r="J708" i="26"/>
  <c r="O708" i="26"/>
  <c r="K717" i="5"/>
  <c r="O716" i="5"/>
  <c r="J716" i="5"/>
  <c r="K775" i="25"/>
  <c r="J774" i="25"/>
  <c r="O774" i="25"/>
  <c r="O709" i="27" l="1"/>
  <c r="J709" i="27"/>
  <c r="K710" i="27"/>
  <c r="O709" i="26"/>
  <c r="K710" i="26"/>
  <c r="J709" i="26"/>
  <c r="K776" i="25"/>
  <c r="O775" i="25"/>
  <c r="J775" i="25"/>
  <c r="K718" i="5"/>
  <c r="J717" i="5"/>
  <c r="O717" i="5"/>
  <c r="K711" i="27" l="1"/>
  <c r="O710" i="27"/>
  <c r="J710" i="27"/>
  <c r="O710" i="26"/>
  <c r="K711" i="26"/>
  <c r="J710" i="26"/>
  <c r="K777" i="25"/>
  <c r="J776" i="25"/>
  <c r="O776" i="25"/>
  <c r="K719" i="5"/>
  <c r="O718" i="5"/>
  <c r="J718" i="5"/>
  <c r="J711" i="27" l="1"/>
  <c r="K712" i="27"/>
  <c r="O711" i="27"/>
  <c r="K712" i="26"/>
  <c r="O711" i="26"/>
  <c r="J711" i="26"/>
  <c r="K778" i="25"/>
  <c r="J777" i="25"/>
  <c r="O777" i="25"/>
  <c r="K720" i="5"/>
  <c r="J719" i="5"/>
  <c r="O719" i="5"/>
  <c r="O712" i="27" l="1"/>
  <c r="K713" i="27"/>
  <c r="J712" i="27"/>
  <c r="O712" i="26"/>
  <c r="J712" i="26"/>
  <c r="K713" i="26"/>
  <c r="K721" i="5"/>
  <c r="O720" i="5"/>
  <c r="J720" i="5"/>
  <c r="K779" i="25"/>
  <c r="J778" i="25"/>
  <c r="O778" i="25"/>
  <c r="O713" i="27" l="1"/>
  <c r="K714" i="27"/>
  <c r="J713" i="27"/>
  <c r="K714" i="26"/>
  <c r="J713" i="26"/>
  <c r="O713" i="26"/>
  <c r="K722" i="5"/>
  <c r="J721" i="5"/>
  <c r="O721" i="5"/>
  <c r="K780" i="25"/>
  <c r="O779" i="25"/>
  <c r="J779" i="25"/>
  <c r="K715" i="27" l="1"/>
  <c r="O714" i="27"/>
  <c r="J714" i="27"/>
  <c r="J714" i="26"/>
  <c r="K715" i="26"/>
  <c r="O714" i="26"/>
  <c r="K781" i="25"/>
  <c r="O780" i="25"/>
  <c r="J780" i="25"/>
  <c r="K723" i="5"/>
  <c r="O722" i="5"/>
  <c r="J722" i="5"/>
  <c r="K716" i="27" l="1"/>
  <c r="O715" i="27"/>
  <c r="J715" i="27"/>
  <c r="K716" i="26"/>
  <c r="J715" i="26"/>
  <c r="O715" i="26"/>
  <c r="K782" i="25"/>
  <c r="J781" i="25"/>
  <c r="O781" i="25"/>
  <c r="K724" i="5"/>
  <c r="O723" i="5"/>
  <c r="J723" i="5"/>
  <c r="J716" i="27" l="1"/>
  <c r="O716" i="27"/>
  <c r="K717" i="27"/>
  <c r="O716" i="26"/>
  <c r="K717" i="26"/>
  <c r="J716" i="26"/>
  <c r="K725" i="5"/>
  <c r="O724" i="5"/>
  <c r="J724" i="5"/>
  <c r="K783" i="25"/>
  <c r="O782" i="25"/>
  <c r="J782" i="25"/>
  <c r="J717" i="27" l="1"/>
  <c r="O717" i="27"/>
  <c r="K718" i="27"/>
  <c r="K718" i="26"/>
  <c r="O717" i="26"/>
  <c r="J717" i="26"/>
  <c r="K726" i="5"/>
  <c r="O725" i="5"/>
  <c r="J725" i="5"/>
  <c r="K784" i="25"/>
  <c r="J783" i="25"/>
  <c r="O783" i="25"/>
  <c r="K719" i="27" l="1"/>
  <c r="J718" i="27"/>
  <c r="O718" i="27"/>
  <c r="O718" i="26"/>
  <c r="K719" i="26"/>
  <c r="J718" i="26"/>
  <c r="K785" i="25"/>
  <c r="O784" i="25"/>
  <c r="J784" i="25"/>
  <c r="K727" i="5"/>
  <c r="O726" i="5"/>
  <c r="J726" i="5"/>
  <c r="K720" i="27" l="1"/>
  <c r="O719" i="27"/>
  <c r="J719" i="27"/>
  <c r="O719" i="26"/>
  <c r="J719" i="26"/>
  <c r="K720" i="26"/>
  <c r="K728" i="5"/>
  <c r="J727" i="5"/>
  <c r="O727" i="5"/>
  <c r="K786" i="25"/>
  <c r="O785" i="25"/>
  <c r="J785" i="25"/>
  <c r="O720" i="27" l="1"/>
  <c r="K721" i="27"/>
  <c r="J720" i="27"/>
  <c r="O720" i="26"/>
  <c r="K721" i="26"/>
  <c r="J720" i="26"/>
  <c r="K787" i="25"/>
  <c r="O786" i="25"/>
  <c r="J786" i="25"/>
  <c r="K729" i="5"/>
  <c r="J728" i="5"/>
  <c r="O728" i="5"/>
  <c r="O721" i="27" l="1"/>
  <c r="K722" i="27"/>
  <c r="J721" i="27"/>
  <c r="J721" i="26"/>
  <c r="K722" i="26"/>
  <c r="O721" i="26"/>
  <c r="K788" i="25"/>
  <c r="O787" i="25"/>
  <c r="J787" i="25"/>
  <c r="K730" i="5"/>
  <c r="J729" i="5"/>
  <c r="O729" i="5"/>
  <c r="O722" i="27" l="1"/>
  <c r="J722" i="27"/>
  <c r="K723" i="27"/>
  <c r="J722" i="26"/>
  <c r="K723" i="26"/>
  <c r="O722" i="26"/>
  <c r="K789" i="25"/>
  <c r="O788" i="25"/>
  <c r="J788" i="25"/>
  <c r="K731" i="5"/>
  <c r="O730" i="5"/>
  <c r="J730" i="5"/>
  <c r="O723" i="27" l="1"/>
  <c r="K724" i="27"/>
  <c r="J723" i="27"/>
  <c r="O723" i="26"/>
  <c r="K724" i="26"/>
  <c r="J723" i="26"/>
  <c r="K732" i="5"/>
  <c r="O731" i="5"/>
  <c r="J731" i="5"/>
  <c r="K790" i="25"/>
  <c r="O789" i="25"/>
  <c r="J789" i="25"/>
  <c r="O724" i="27" l="1"/>
  <c r="K725" i="27"/>
  <c r="J724" i="27"/>
  <c r="K725" i="26"/>
  <c r="J724" i="26"/>
  <c r="O724" i="26"/>
  <c r="K791" i="25"/>
  <c r="J790" i="25"/>
  <c r="O790" i="25"/>
  <c r="K733" i="5"/>
  <c r="O732" i="5"/>
  <c r="J732" i="5"/>
  <c r="K726" i="27" l="1"/>
  <c r="J725" i="27"/>
  <c r="O725" i="27"/>
  <c r="K726" i="26"/>
  <c r="J725" i="26"/>
  <c r="O725" i="26"/>
  <c r="K792" i="25"/>
  <c r="J791" i="25"/>
  <c r="O791" i="25"/>
  <c r="K734" i="5"/>
  <c r="J733" i="5"/>
  <c r="O733" i="5"/>
  <c r="J726" i="27" l="1"/>
  <c r="O726" i="27"/>
  <c r="K727" i="27"/>
  <c r="O726" i="26"/>
  <c r="K727" i="26"/>
  <c r="J726" i="26"/>
  <c r="K735" i="5"/>
  <c r="O734" i="5"/>
  <c r="J734" i="5"/>
  <c r="K793" i="25"/>
  <c r="O792" i="25"/>
  <c r="J792" i="25"/>
  <c r="O727" i="27" l="1"/>
  <c r="K728" i="27"/>
  <c r="J727" i="27"/>
  <c r="K728" i="26"/>
  <c r="O727" i="26"/>
  <c r="J727" i="26"/>
  <c r="K794" i="25"/>
  <c r="O793" i="25"/>
  <c r="J793" i="25"/>
  <c r="K736" i="5"/>
  <c r="O735" i="5"/>
  <c r="J735" i="5"/>
  <c r="J728" i="27" l="1"/>
  <c r="K729" i="27"/>
  <c r="O728" i="27"/>
  <c r="O728" i="26"/>
  <c r="K729" i="26"/>
  <c r="J728" i="26"/>
  <c r="K795" i="25"/>
  <c r="O794" i="25"/>
  <c r="J794" i="25"/>
  <c r="K737" i="5"/>
  <c r="J736" i="5"/>
  <c r="O736" i="5"/>
  <c r="J729" i="27" l="1"/>
  <c r="K730" i="27"/>
  <c r="O729" i="27"/>
  <c r="K730" i="26"/>
  <c r="O729" i="26"/>
  <c r="J729" i="26"/>
  <c r="K738" i="5"/>
  <c r="O737" i="5"/>
  <c r="J737" i="5"/>
  <c r="K796" i="25"/>
  <c r="J795" i="25"/>
  <c r="O795" i="25"/>
  <c r="O730" i="27" l="1"/>
  <c r="J730" i="27"/>
  <c r="K731" i="27"/>
  <c r="K731" i="26"/>
  <c r="O730" i="26"/>
  <c r="J730" i="26"/>
  <c r="K797" i="25"/>
  <c r="J796" i="25"/>
  <c r="O796" i="25"/>
  <c r="K739" i="5"/>
  <c r="O738" i="5"/>
  <c r="J738" i="5"/>
  <c r="O731" i="27" l="1"/>
  <c r="K732" i="27"/>
  <c r="J731" i="27"/>
  <c r="K732" i="26"/>
  <c r="J731" i="26"/>
  <c r="O731" i="26"/>
  <c r="K798" i="25"/>
  <c r="O797" i="25"/>
  <c r="J797" i="25"/>
  <c r="K740" i="5"/>
  <c r="O739" i="5"/>
  <c r="J739" i="5"/>
  <c r="O732" i="27" l="1"/>
  <c r="J732" i="27"/>
  <c r="K733" i="27"/>
  <c r="O732" i="26"/>
  <c r="K733" i="26"/>
  <c r="J732" i="26"/>
  <c r="K741" i="5"/>
  <c r="O740" i="5"/>
  <c r="J740" i="5"/>
  <c r="K799" i="25"/>
  <c r="O798" i="25"/>
  <c r="J798" i="25"/>
  <c r="J733" i="27" l="1"/>
  <c r="O733" i="27"/>
  <c r="K734" i="27"/>
  <c r="K734" i="26"/>
  <c r="O733" i="26"/>
  <c r="J733" i="26"/>
  <c r="K800" i="25"/>
  <c r="J799" i="25"/>
  <c r="O799" i="25"/>
  <c r="K742" i="5"/>
  <c r="J741" i="5"/>
  <c r="O741" i="5"/>
  <c r="O734" i="27" l="1"/>
  <c r="J734" i="27"/>
  <c r="K735" i="27"/>
  <c r="K735" i="26"/>
  <c r="O734" i="26"/>
  <c r="J734" i="26"/>
  <c r="K743" i="5"/>
  <c r="O742" i="5"/>
  <c r="J742" i="5"/>
  <c r="K801" i="25"/>
  <c r="O800" i="25"/>
  <c r="J800" i="25"/>
  <c r="J735" i="27" l="1"/>
  <c r="O735" i="27"/>
  <c r="K736" i="27"/>
  <c r="K736" i="26"/>
  <c r="O735" i="26"/>
  <c r="J735" i="26"/>
  <c r="K744" i="5"/>
  <c r="O743" i="5"/>
  <c r="J743" i="5"/>
  <c r="K802" i="25"/>
  <c r="O801" i="25"/>
  <c r="J801" i="25"/>
  <c r="K737" i="27" l="1"/>
  <c r="J736" i="27"/>
  <c r="O736" i="27"/>
  <c r="J736" i="26"/>
  <c r="K737" i="26"/>
  <c r="O736" i="26"/>
  <c r="K803" i="25"/>
  <c r="O802" i="25"/>
  <c r="J802" i="25"/>
  <c r="K745" i="5"/>
  <c r="O744" i="5"/>
  <c r="J744" i="5"/>
  <c r="O737" i="27" l="1"/>
  <c r="K738" i="27"/>
  <c r="J737" i="27"/>
  <c r="K738" i="26"/>
  <c r="O737" i="26"/>
  <c r="J737" i="26"/>
  <c r="K746" i="5"/>
  <c r="O745" i="5"/>
  <c r="J745" i="5"/>
  <c r="K804" i="25"/>
  <c r="O803" i="25"/>
  <c r="J803" i="25"/>
  <c r="J738" i="27" l="1"/>
  <c r="K739" i="27"/>
  <c r="O738" i="27"/>
  <c r="J738" i="26"/>
  <c r="K739" i="26"/>
  <c r="O738" i="26"/>
  <c r="K747" i="5"/>
  <c r="J746" i="5"/>
  <c r="O746" i="5"/>
  <c r="K805" i="25"/>
  <c r="J804" i="25"/>
  <c r="O804" i="25"/>
  <c r="O739" i="27" l="1"/>
  <c r="K740" i="27"/>
  <c r="J739" i="27"/>
  <c r="J739" i="26"/>
  <c r="K740" i="26"/>
  <c r="O739" i="26"/>
  <c r="K806" i="25"/>
  <c r="J805" i="25"/>
  <c r="O805" i="25"/>
  <c r="K748" i="5"/>
  <c r="O747" i="5"/>
  <c r="J747" i="5"/>
  <c r="O740" i="27" l="1"/>
  <c r="K741" i="27"/>
  <c r="J740" i="27"/>
  <c r="J740" i="26"/>
  <c r="K741" i="26"/>
  <c r="O740" i="26"/>
  <c r="K807" i="25"/>
  <c r="O806" i="25"/>
  <c r="J806" i="25"/>
  <c r="K749" i="5"/>
  <c r="O748" i="5"/>
  <c r="J748" i="5"/>
  <c r="O741" i="27" l="1"/>
  <c r="J741" i="27"/>
  <c r="K742" i="27"/>
  <c r="K742" i="26"/>
  <c r="J741" i="26"/>
  <c r="O741" i="26"/>
  <c r="K808" i="25"/>
  <c r="J807" i="25"/>
  <c r="O807" i="25"/>
  <c r="K750" i="5"/>
  <c r="O749" i="5"/>
  <c r="J749" i="5"/>
  <c r="K743" i="27" l="1"/>
  <c r="O742" i="27"/>
  <c r="J742" i="27"/>
  <c r="K743" i="26"/>
  <c r="O742" i="26"/>
  <c r="J742" i="26"/>
  <c r="K751" i="5"/>
  <c r="O750" i="5"/>
  <c r="J750" i="5"/>
  <c r="K809" i="25"/>
  <c r="J808" i="25"/>
  <c r="O808" i="25"/>
  <c r="O743" i="27" l="1"/>
  <c r="J743" i="27"/>
  <c r="K744" i="27"/>
  <c r="K744" i="26"/>
  <c r="J743" i="26"/>
  <c r="O743" i="26"/>
  <c r="K810" i="25"/>
  <c r="J809" i="25"/>
  <c r="O809" i="25"/>
  <c r="K752" i="5"/>
  <c r="O751" i="5"/>
  <c r="J751" i="5"/>
  <c r="J744" i="27" l="1"/>
  <c r="O744" i="27"/>
  <c r="K745" i="27"/>
  <c r="K745" i="26"/>
  <c r="J744" i="26"/>
  <c r="O744" i="26"/>
  <c r="K811" i="25"/>
  <c r="O810" i="25"/>
  <c r="J810" i="25"/>
  <c r="K753" i="5"/>
  <c r="O752" i="5"/>
  <c r="J752" i="5"/>
  <c r="K746" i="27" l="1"/>
  <c r="O745" i="27"/>
  <c r="J745" i="27"/>
  <c r="K746" i="26"/>
  <c r="O745" i="26"/>
  <c r="J745" i="26"/>
  <c r="K754" i="5"/>
  <c r="O753" i="5"/>
  <c r="J753" i="5"/>
  <c r="K812" i="25"/>
  <c r="J811" i="25"/>
  <c r="O811" i="25"/>
  <c r="J746" i="27" l="1"/>
  <c r="O746" i="27"/>
  <c r="K747" i="27"/>
  <c r="K747" i="26"/>
  <c r="J746" i="26"/>
  <c r="O746" i="26"/>
  <c r="K813" i="25"/>
  <c r="O812" i="25"/>
  <c r="J812" i="25"/>
  <c r="K755" i="5"/>
  <c r="O754" i="5"/>
  <c r="J754" i="5"/>
  <c r="O747" i="27" l="1"/>
  <c r="K748" i="27"/>
  <c r="J747" i="27"/>
  <c r="J747" i="26"/>
  <c r="O747" i="26"/>
  <c r="K748" i="26"/>
  <c r="K814" i="25"/>
  <c r="O813" i="25"/>
  <c r="J813" i="25"/>
  <c r="K756" i="5"/>
  <c r="O755" i="5"/>
  <c r="J755" i="5"/>
  <c r="O748" i="27" l="1"/>
  <c r="J748" i="27"/>
  <c r="K749" i="27"/>
  <c r="K749" i="26"/>
  <c r="O748" i="26"/>
  <c r="J748" i="26"/>
  <c r="K757" i="5"/>
  <c r="O756" i="5"/>
  <c r="J756" i="5"/>
  <c r="K815" i="25"/>
  <c r="J814" i="25"/>
  <c r="O814" i="25"/>
  <c r="J749" i="27" l="1"/>
  <c r="O749" i="27"/>
  <c r="K750" i="27"/>
  <c r="O749" i="26"/>
  <c r="K750" i="26"/>
  <c r="J749" i="26"/>
  <c r="K758" i="5"/>
  <c r="O757" i="5"/>
  <c r="J757" i="5"/>
  <c r="K816" i="25"/>
  <c r="J815" i="25"/>
  <c r="O815" i="25"/>
  <c r="O750" i="27" l="1"/>
  <c r="K751" i="27"/>
  <c r="J750" i="27"/>
  <c r="K751" i="26"/>
  <c r="J750" i="26"/>
  <c r="O750" i="26"/>
  <c r="K817" i="25"/>
  <c r="O816" i="25"/>
  <c r="J816" i="25"/>
  <c r="K759" i="5"/>
  <c r="J758" i="5"/>
  <c r="O758" i="5"/>
  <c r="K752" i="27" l="1"/>
  <c r="O751" i="27"/>
  <c r="J751" i="27"/>
  <c r="K752" i="26"/>
  <c r="O751" i="26"/>
  <c r="J751" i="26"/>
  <c r="K818" i="25"/>
  <c r="J817" i="25"/>
  <c r="O817" i="25"/>
  <c r="K760" i="5"/>
  <c r="J759" i="5"/>
  <c r="O759" i="5"/>
  <c r="K753" i="27" l="1"/>
  <c r="O752" i="27"/>
  <c r="J752" i="27"/>
  <c r="K753" i="26"/>
  <c r="O752" i="26"/>
  <c r="J752" i="26"/>
  <c r="K819" i="25"/>
  <c r="J818" i="25"/>
  <c r="O818" i="25"/>
  <c r="K761" i="5"/>
  <c r="J760" i="5"/>
  <c r="O760" i="5"/>
  <c r="J753" i="27" l="1"/>
  <c r="O753" i="27"/>
  <c r="K754" i="27"/>
  <c r="K754" i="26"/>
  <c r="O753" i="26"/>
  <c r="J753" i="26"/>
  <c r="K762" i="5"/>
  <c r="J761" i="5"/>
  <c r="O761" i="5"/>
  <c r="K820" i="25"/>
  <c r="J819" i="25"/>
  <c r="O819" i="25"/>
  <c r="K755" i="27" l="1"/>
  <c r="O754" i="27"/>
  <c r="J754" i="27"/>
  <c r="K755" i="26"/>
  <c r="O754" i="26"/>
  <c r="J754" i="26"/>
  <c r="K763" i="5"/>
  <c r="J762" i="5"/>
  <c r="O762" i="5"/>
  <c r="K821" i="25"/>
  <c r="O820" i="25"/>
  <c r="J820" i="25"/>
  <c r="J755" i="27" l="1"/>
  <c r="K756" i="27"/>
  <c r="O755" i="27"/>
  <c r="O755" i="26"/>
  <c r="K756" i="26"/>
  <c r="J755" i="26"/>
  <c r="K822" i="25"/>
  <c r="O821" i="25"/>
  <c r="J821" i="25"/>
  <c r="K764" i="5"/>
  <c r="O763" i="5"/>
  <c r="J763" i="5"/>
  <c r="O756" i="27" l="1"/>
  <c r="J756" i="27"/>
  <c r="K757" i="27"/>
  <c r="K757" i="26"/>
  <c r="J756" i="26"/>
  <c r="O756" i="26"/>
  <c r="K765" i="5"/>
  <c r="J764" i="5"/>
  <c r="O764" i="5"/>
  <c r="K823" i="25"/>
  <c r="J822" i="25"/>
  <c r="O822" i="25"/>
  <c r="K758" i="27" l="1"/>
  <c r="J757" i="27"/>
  <c r="O757" i="27"/>
  <c r="K758" i="26"/>
  <c r="J757" i="26"/>
  <c r="O757" i="26"/>
  <c r="K824" i="25"/>
  <c r="J823" i="25"/>
  <c r="O823" i="25"/>
  <c r="K766" i="5"/>
  <c r="O765" i="5"/>
  <c r="J765" i="5"/>
  <c r="K759" i="27" l="1"/>
  <c r="O758" i="27"/>
  <c r="J758" i="27"/>
  <c r="J758" i="26"/>
  <c r="K759" i="26"/>
  <c r="O758" i="26"/>
  <c r="K767" i="5"/>
  <c r="J766" i="5"/>
  <c r="O766" i="5"/>
  <c r="K825" i="25"/>
  <c r="J824" i="25"/>
  <c r="O824" i="25"/>
  <c r="K760" i="27" l="1"/>
  <c r="O759" i="27"/>
  <c r="J759" i="27"/>
  <c r="K760" i="26"/>
  <c r="O759" i="26"/>
  <c r="J759" i="26"/>
  <c r="K768" i="5"/>
  <c r="J767" i="5"/>
  <c r="O767" i="5"/>
  <c r="K826" i="25"/>
  <c r="O825" i="25"/>
  <c r="J825" i="25"/>
  <c r="K761" i="27" l="1"/>
  <c r="J760" i="27"/>
  <c r="O760" i="27"/>
  <c r="O760" i="26"/>
  <c r="K761" i="26"/>
  <c r="J760" i="26"/>
  <c r="K827" i="25"/>
  <c r="J826" i="25"/>
  <c r="O826" i="25"/>
  <c r="K769" i="5"/>
  <c r="J768" i="5"/>
  <c r="O768" i="5"/>
  <c r="J761" i="27" l="1"/>
  <c r="O761" i="27"/>
  <c r="K762" i="27"/>
  <c r="J761" i="26"/>
  <c r="K762" i="26"/>
  <c r="O761" i="26"/>
  <c r="K828" i="25"/>
  <c r="O827" i="25"/>
  <c r="J827" i="25"/>
  <c r="K770" i="5"/>
  <c r="O769" i="5"/>
  <c r="J769" i="5"/>
  <c r="O762" i="27" l="1"/>
  <c r="K763" i="27"/>
  <c r="J762" i="27"/>
  <c r="J762" i="26"/>
  <c r="K763" i="26"/>
  <c r="O762" i="26"/>
  <c r="K771" i="5"/>
  <c r="O770" i="5"/>
  <c r="J770" i="5"/>
  <c r="K829" i="25"/>
  <c r="O828" i="25"/>
  <c r="J828" i="25"/>
  <c r="O763" i="27" l="1"/>
  <c r="K764" i="27"/>
  <c r="J763" i="27"/>
  <c r="K764" i="26"/>
  <c r="O763" i="26"/>
  <c r="J763" i="26"/>
  <c r="K830" i="25"/>
  <c r="J829" i="25"/>
  <c r="O829" i="25"/>
  <c r="K772" i="5"/>
  <c r="O771" i="5"/>
  <c r="J771" i="5"/>
  <c r="J764" i="27" l="1"/>
  <c r="K765" i="27"/>
  <c r="O764" i="27"/>
  <c r="J764" i="26"/>
  <c r="K765" i="26"/>
  <c r="O764" i="26"/>
  <c r="K773" i="5"/>
  <c r="J772" i="5"/>
  <c r="O772" i="5"/>
  <c r="K831" i="25"/>
  <c r="O830" i="25"/>
  <c r="J830" i="25"/>
  <c r="O765" i="27" l="1"/>
  <c r="K766" i="27"/>
  <c r="J765" i="27"/>
  <c r="O765" i="26"/>
  <c r="K766" i="26"/>
  <c r="J765" i="26"/>
  <c r="K774" i="5"/>
  <c r="J773" i="5"/>
  <c r="O773" i="5"/>
  <c r="K832" i="25"/>
  <c r="J831" i="25"/>
  <c r="O831" i="25"/>
  <c r="J766" i="27" l="1"/>
  <c r="O766" i="27"/>
  <c r="K767" i="27"/>
  <c r="O766" i="26"/>
  <c r="K767" i="26"/>
  <c r="J766" i="26"/>
  <c r="K833" i="25"/>
  <c r="J832" i="25"/>
  <c r="O832" i="25"/>
  <c r="K775" i="5"/>
  <c r="J774" i="5"/>
  <c r="O774" i="5"/>
  <c r="K768" i="27" l="1"/>
  <c r="O767" i="27"/>
  <c r="J767" i="27"/>
  <c r="J767" i="26"/>
  <c r="K768" i="26"/>
  <c r="O767" i="26"/>
  <c r="K834" i="25"/>
  <c r="O833" i="25"/>
  <c r="J833" i="25"/>
  <c r="K776" i="5"/>
  <c r="J775" i="5"/>
  <c r="O775" i="5"/>
  <c r="O768" i="27" l="1"/>
  <c r="J768" i="27"/>
  <c r="K769" i="27"/>
  <c r="J768" i="26"/>
  <c r="O768" i="26"/>
  <c r="K769" i="26"/>
  <c r="K777" i="5"/>
  <c r="O776" i="5"/>
  <c r="J776" i="5"/>
  <c r="K835" i="25"/>
  <c r="O834" i="25"/>
  <c r="J834" i="25"/>
  <c r="K770" i="27" l="1"/>
  <c r="J769" i="27"/>
  <c r="O769" i="27"/>
  <c r="K770" i="26"/>
  <c r="O769" i="26"/>
  <c r="J769" i="26"/>
  <c r="K778" i="5"/>
  <c r="J777" i="5"/>
  <c r="O777" i="5"/>
  <c r="K836" i="25"/>
  <c r="J835" i="25"/>
  <c r="O835" i="25"/>
  <c r="J770" i="27" l="1"/>
  <c r="O770" i="27"/>
  <c r="K771" i="27"/>
  <c r="O770" i="26"/>
  <c r="K771" i="26"/>
  <c r="J770" i="26"/>
  <c r="K837" i="25"/>
  <c r="J836" i="25"/>
  <c r="O836" i="25"/>
  <c r="K779" i="5"/>
  <c r="J778" i="5"/>
  <c r="O778" i="5"/>
  <c r="J771" i="27" l="1"/>
  <c r="K772" i="27"/>
  <c r="O771" i="27"/>
  <c r="O771" i="26"/>
  <c r="K772" i="26"/>
  <c r="J771" i="26"/>
  <c r="K780" i="5"/>
  <c r="O779" i="5"/>
  <c r="J779" i="5"/>
  <c r="K838" i="25"/>
  <c r="J837" i="25"/>
  <c r="O837" i="25"/>
  <c r="K773" i="27" l="1"/>
  <c r="O772" i="27"/>
  <c r="J772" i="27"/>
  <c r="O772" i="26"/>
  <c r="K773" i="26"/>
  <c r="J772" i="26"/>
  <c r="K781" i="5"/>
  <c r="J780" i="5"/>
  <c r="O780" i="5"/>
  <c r="K839" i="25"/>
  <c r="O838" i="25"/>
  <c r="J838" i="25"/>
  <c r="J773" i="27" l="1"/>
  <c r="K774" i="27"/>
  <c r="O773" i="27"/>
  <c r="O773" i="26"/>
  <c r="J773" i="26"/>
  <c r="K774" i="26"/>
  <c r="K840" i="25"/>
  <c r="J839" i="25"/>
  <c r="O839" i="25"/>
  <c r="K782" i="5"/>
  <c r="J781" i="5"/>
  <c r="O781" i="5"/>
  <c r="O774" i="27" l="1"/>
  <c r="J774" i="27"/>
  <c r="K775" i="27"/>
  <c r="K775" i="26"/>
  <c r="J774" i="26"/>
  <c r="O774" i="26"/>
  <c r="K783" i="5"/>
  <c r="O782" i="5"/>
  <c r="J782" i="5"/>
  <c r="K841" i="25"/>
  <c r="J840" i="25"/>
  <c r="O840" i="25"/>
  <c r="O775" i="27" l="1"/>
  <c r="K776" i="27"/>
  <c r="J775" i="27"/>
  <c r="O775" i="26"/>
  <c r="K776" i="26"/>
  <c r="J775" i="26"/>
  <c r="K842" i="25"/>
  <c r="J841" i="25"/>
  <c r="O841" i="25"/>
  <c r="K784" i="5"/>
  <c r="J783" i="5"/>
  <c r="O783" i="5"/>
  <c r="O776" i="27" l="1"/>
  <c r="J776" i="27"/>
  <c r="K777" i="27"/>
  <c r="K777" i="26"/>
  <c r="J776" i="26"/>
  <c r="O776" i="26"/>
  <c r="K843" i="25"/>
  <c r="J842" i="25"/>
  <c r="O842" i="25"/>
  <c r="K785" i="5"/>
  <c r="J784" i="5"/>
  <c r="O784" i="5"/>
  <c r="K778" i="27" l="1"/>
  <c r="O777" i="27"/>
  <c r="J777" i="27"/>
  <c r="K778" i="26"/>
  <c r="O777" i="26"/>
  <c r="J777" i="26"/>
  <c r="K844" i="25"/>
  <c r="J843" i="25"/>
  <c r="O843" i="25"/>
  <c r="K786" i="5"/>
  <c r="J785" i="5"/>
  <c r="O785" i="5"/>
  <c r="O778" i="27" l="1"/>
  <c r="J778" i="27"/>
  <c r="K779" i="27"/>
  <c r="K779" i="26"/>
  <c r="J778" i="26"/>
  <c r="O778" i="26"/>
  <c r="K787" i="5"/>
  <c r="J786" i="5"/>
  <c r="O786" i="5"/>
  <c r="K845" i="25"/>
  <c r="J844" i="25"/>
  <c r="O844" i="25"/>
  <c r="K780" i="27" l="1"/>
  <c r="O779" i="27"/>
  <c r="J779" i="27"/>
  <c r="K780" i="26"/>
  <c r="J779" i="26"/>
  <c r="O779" i="26"/>
  <c r="K788" i="5"/>
  <c r="O787" i="5"/>
  <c r="J787" i="5"/>
  <c r="K846" i="25"/>
  <c r="O845" i="25"/>
  <c r="J845" i="25"/>
  <c r="K781" i="27" l="1"/>
  <c r="J780" i="27"/>
  <c r="O780" i="27"/>
  <c r="J780" i="26"/>
  <c r="K781" i="26"/>
  <c r="O780" i="26"/>
  <c r="K847" i="25"/>
  <c r="J846" i="25"/>
  <c r="O846" i="25"/>
  <c r="K789" i="5"/>
  <c r="J788" i="5"/>
  <c r="O788" i="5"/>
  <c r="K782" i="27" l="1"/>
  <c r="J781" i="27"/>
  <c r="O781" i="27"/>
  <c r="J781" i="26"/>
  <c r="K782" i="26"/>
  <c r="O781" i="26"/>
  <c r="K790" i="5"/>
  <c r="J789" i="5"/>
  <c r="O789" i="5"/>
  <c r="K848" i="25"/>
  <c r="J847" i="25"/>
  <c r="O847" i="25"/>
  <c r="O782" i="27" l="1"/>
  <c r="K783" i="27"/>
  <c r="J782" i="27"/>
  <c r="O782" i="26"/>
  <c r="J782" i="26"/>
  <c r="K783" i="26"/>
  <c r="K849" i="25"/>
  <c r="O848" i="25"/>
  <c r="J848" i="25"/>
  <c r="K791" i="5"/>
  <c r="O790" i="5"/>
  <c r="J790" i="5"/>
  <c r="K784" i="27" l="1"/>
  <c r="O783" i="27"/>
  <c r="J783" i="27"/>
  <c r="K784" i="26"/>
  <c r="J783" i="26"/>
  <c r="O783" i="26"/>
  <c r="K792" i="5"/>
  <c r="J791" i="5"/>
  <c r="O791" i="5"/>
  <c r="K850" i="25"/>
  <c r="O849" i="25"/>
  <c r="J849" i="25"/>
  <c r="J784" i="27" l="1"/>
  <c r="O784" i="27"/>
  <c r="K785" i="27"/>
  <c r="K785" i="26"/>
  <c r="O784" i="26"/>
  <c r="J784" i="26"/>
  <c r="K793" i="5"/>
  <c r="J792" i="5"/>
  <c r="O792" i="5"/>
  <c r="K851" i="25"/>
  <c r="J850" i="25"/>
  <c r="O850" i="25"/>
  <c r="O785" i="27" l="1"/>
  <c r="J785" i="27"/>
  <c r="K786" i="27"/>
  <c r="K786" i="26"/>
  <c r="J785" i="26"/>
  <c r="O785" i="26"/>
  <c r="K852" i="25"/>
  <c r="O851" i="25"/>
  <c r="J851" i="25"/>
  <c r="K794" i="5"/>
  <c r="O793" i="5"/>
  <c r="J793" i="5"/>
  <c r="J786" i="27" l="1"/>
  <c r="K787" i="27"/>
  <c r="O786" i="27"/>
  <c r="J786" i="26"/>
  <c r="K787" i="26"/>
  <c r="O786" i="26"/>
  <c r="K795" i="5"/>
  <c r="J794" i="5"/>
  <c r="O794" i="5"/>
  <c r="K853" i="25"/>
  <c r="O852" i="25"/>
  <c r="J852" i="25"/>
  <c r="J787" i="27" l="1"/>
  <c r="K788" i="27"/>
  <c r="O787" i="27"/>
  <c r="K788" i="26"/>
  <c r="O787" i="26"/>
  <c r="J787" i="26"/>
  <c r="K854" i="25"/>
  <c r="O853" i="25"/>
  <c r="J853" i="25"/>
  <c r="K796" i="5"/>
  <c r="O795" i="5"/>
  <c r="J795" i="5"/>
  <c r="K789" i="27" l="1"/>
  <c r="O788" i="27"/>
  <c r="J788" i="27"/>
  <c r="J788" i="26"/>
  <c r="K789" i="26"/>
  <c r="O788" i="26"/>
  <c r="K855" i="25"/>
  <c r="O854" i="25"/>
  <c r="J854" i="25"/>
  <c r="K797" i="5"/>
  <c r="O796" i="5"/>
  <c r="J796" i="5"/>
  <c r="O789" i="27" l="1"/>
  <c r="K790" i="27"/>
  <c r="J789" i="27"/>
  <c r="O789" i="26"/>
  <c r="K790" i="26"/>
  <c r="J789" i="26"/>
  <c r="K798" i="5"/>
  <c r="O797" i="5"/>
  <c r="J797" i="5"/>
  <c r="K856" i="25"/>
  <c r="J855" i="25"/>
  <c r="O855" i="25"/>
  <c r="J790" i="27" l="1"/>
  <c r="O790" i="27"/>
  <c r="K791" i="27"/>
  <c r="O790" i="26"/>
  <c r="K791" i="26"/>
  <c r="J790" i="26"/>
  <c r="K857" i="25"/>
  <c r="O856" i="25"/>
  <c r="J856" i="25"/>
  <c r="K799" i="5"/>
  <c r="O798" i="5"/>
  <c r="J798" i="5"/>
  <c r="O791" i="27" l="1"/>
  <c r="J791" i="27"/>
  <c r="K792" i="27"/>
  <c r="J791" i="26"/>
  <c r="K792" i="26"/>
  <c r="O791" i="26"/>
  <c r="K800" i="5"/>
  <c r="O799" i="5"/>
  <c r="J799" i="5"/>
  <c r="K858" i="25"/>
  <c r="O857" i="25"/>
  <c r="J857" i="25"/>
  <c r="J792" i="27" l="1"/>
  <c r="O792" i="27"/>
  <c r="K793" i="27"/>
  <c r="O792" i="26"/>
  <c r="J792" i="26"/>
  <c r="K793" i="26"/>
  <c r="K859" i="25"/>
  <c r="J858" i="25"/>
  <c r="O858" i="25"/>
  <c r="K801" i="5"/>
  <c r="O800" i="5"/>
  <c r="J800" i="5"/>
  <c r="K794" i="27" l="1"/>
  <c r="O793" i="27"/>
  <c r="J793" i="27"/>
  <c r="O793" i="26"/>
  <c r="J793" i="26"/>
  <c r="K794" i="26"/>
  <c r="K802" i="5"/>
  <c r="J801" i="5"/>
  <c r="O801" i="5"/>
  <c r="K860" i="25"/>
  <c r="J859" i="25"/>
  <c r="O859" i="25"/>
  <c r="O794" i="27" l="1"/>
  <c r="J794" i="27"/>
  <c r="K795" i="27"/>
  <c r="O794" i="26"/>
  <c r="K795" i="26"/>
  <c r="J794" i="26"/>
  <c r="K861" i="25"/>
  <c r="J860" i="25"/>
  <c r="O860" i="25"/>
  <c r="K803" i="5"/>
  <c r="J802" i="5"/>
  <c r="O802" i="5"/>
  <c r="K796" i="27" l="1"/>
  <c r="O795" i="27"/>
  <c r="J795" i="27"/>
  <c r="O795" i="26"/>
  <c r="J795" i="26"/>
  <c r="K796" i="26"/>
  <c r="K804" i="5"/>
  <c r="O803" i="5"/>
  <c r="J803" i="5"/>
  <c r="K862" i="25"/>
  <c r="J861" i="25"/>
  <c r="O861" i="25"/>
  <c r="J796" i="27" l="1"/>
  <c r="K797" i="27"/>
  <c r="O796" i="27"/>
  <c r="O796" i="26"/>
  <c r="K797" i="26"/>
  <c r="J796" i="26"/>
  <c r="K805" i="5"/>
  <c r="O804" i="5"/>
  <c r="J804" i="5"/>
  <c r="K863" i="25"/>
  <c r="O862" i="25"/>
  <c r="J862" i="25"/>
  <c r="O797" i="27" l="1"/>
  <c r="K798" i="27"/>
  <c r="J797" i="27"/>
  <c r="J797" i="26"/>
  <c r="K798" i="26"/>
  <c r="O797" i="26"/>
  <c r="K864" i="25"/>
  <c r="J863" i="25"/>
  <c r="O863" i="25"/>
  <c r="K806" i="5"/>
  <c r="J805" i="5"/>
  <c r="O805" i="5"/>
  <c r="K799" i="27" l="1"/>
  <c r="J798" i="27"/>
  <c r="O798" i="27"/>
  <c r="J798" i="26"/>
  <c r="K799" i="26"/>
  <c r="O798" i="26"/>
  <c r="K865" i="25"/>
  <c r="O864" i="25"/>
  <c r="J864" i="25"/>
  <c r="K807" i="5"/>
  <c r="J806" i="5"/>
  <c r="O806" i="5"/>
  <c r="K800" i="27" l="1"/>
  <c r="J799" i="27"/>
  <c r="O799" i="27"/>
  <c r="O799" i="26"/>
  <c r="J799" i="26"/>
  <c r="K800" i="26"/>
  <c r="K808" i="5"/>
  <c r="O807" i="5"/>
  <c r="J807" i="5"/>
  <c r="K866" i="25"/>
  <c r="J865" i="25"/>
  <c r="O865" i="25"/>
  <c r="K801" i="27" l="1"/>
  <c r="J800" i="27"/>
  <c r="O800" i="27"/>
  <c r="O800" i="26"/>
  <c r="K801" i="26"/>
  <c r="J800" i="26"/>
  <c r="K867" i="25"/>
  <c r="J866" i="25"/>
  <c r="O866" i="25"/>
  <c r="K809" i="5"/>
  <c r="O808" i="5"/>
  <c r="J808" i="5"/>
  <c r="O801" i="27" l="1"/>
  <c r="K802" i="27"/>
  <c r="J801" i="27"/>
  <c r="K802" i="26"/>
  <c r="J801" i="26"/>
  <c r="O801" i="26"/>
  <c r="K810" i="5"/>
  <c r="O809" i="5"/>
  <c r="J809" i="5"/>
  <c r="K868" i="25"/>
  <c r="O867" i="25"/>
  <c r="J867" i="25"/>
  <c r="O802" i="27" l="1"/>
  <c r="J802" i="27"/>
  <c r="K803" i="27"/>
  <c r="J802" i="26"/>
  <c r="O802" i="26"/>
  <c r="K803" i="26"/>
  <c r="K869" i="25"/>
  <c r="O868" i="25"/>
  <c r="J868" i="25"/>
  <c r="K811" i="5"/>
  <c r="O810" i="5"/>
  <c r="J810" i="5"/>
  <c r="J803" i="27" l="1"/>
  <c r="O803" i="27"/>
  <c r="K804" i="27"/>
  <c r="J803" i="26"/>
  <c r="O803" i="26"/>
  <c r="K804" i="26"/>
  <c r="K812" i="5"/>
  <c r="O811" i="5"/>
  <c r="J811" i="5"/>
  <c r="K870" i="25"/>
  <c r="J869" i="25"/>
  <c r="O869" i="25"/>
  <c r="K805" i="27" l="1"/>
  <c r="O804" i="27"/>
  <c r="J804" i="27"/>
  <c r="O804" i="26"/>
  <c r="J804" i="26"/>
  <c r="K805" i="26"/>
  <c r="K813" i="5"/>
  <c r="O812" i="5"/>
  <c r="J812" i="5"/>
  <c r="K871" i="25"/>
  <c r="J870" i="25"/>
  <c r="O870" i="25"/>
  <c r="O805" i="27" l="1"/>
  <c r="J805" i="27"/>
  <c r="K806" i="27"/>
  <c r="K806" i="26"/>
  <c r="J805" i="26"/>
  <c r="O805" i="26"/>
  <c r="K872" i="25"/>
  <c r="J871" i="25"/>
  <c r="O871" i="25"/>
  <c r="K814" i="5"/>
  <c r="J813" i="5"/>
  <c r="O813" i="5"/>
  <c r="K807" i="27" l="1"/>
  <c r="J806" i="27"/>
  <c r="O806" i="27"/>
  <c r="O806" i="26"/>
  <c r="K807" i="26"/>
  <c r="J806" i="26"/>
  <c r="K815" i="5"/>
  <c r="O814" i="5"/>
  <c r="J814" i="5"/>
  <c r="K873" i="25"/>
  <c r="J872" i="25"/>
  <c r="O872" i="25"/>
  <c r="O807" i="27" l="1"/>
  <c r="J807" i="27"/>
  <c r="K808" i="27"/>
  <c r="K808" i="26"/>
  <c r="J807" i="26"/>
  <c r="O807" i="26"/>
  <c r="K874" i="25"/>
  <c r="O873" i="25"/>
  <c r="J873" i="25"/>
  <c r="K816" i="5"/>
  <c r="O815" i="5"/>
  <c r="J815" i="5"/>
  <c r="K809" i="27" l="1"/>
  <c r="J808" i="27"/>
  <c r="O808" i="27"/>
  <c r="J808" i="26"/>
  <c r="K809" i="26"/>
  <c r="O808" i="26"/>
  <c r="K817" i="5"/>
  <c r="O816" i="5"/>
  <c r="J816" i="5"/>
  <c r="K875" i="25"/>
  <c r="J874" i="25"/>
  <c r="O874" i="25"/>
  <c r="J809" i="27" l="1"/>
  <c r="K810" i="27"/>
  <c r="O809" i="27"/>
  <c r="K810" i="26"/>
  <c r="J809" i="26"/>
  <c r="O809" i="26"/>
  <c r="K818" i="5"/>
  <c r="J817" i="5"/>
  <c r="O817" i="5"/>
  <c r="K876" i="25"/>
  <c r="O875" i="25"/>
  <c r="J875" i="25"/>
  <c r="O810" i="27" l="1"/>
  <c r="J810" i="27"/>
  <c r="K811" i="27"/>
  <c r="J810" i="26"/>
  <c r="O810" i="26"/>
  <c r="K811" i="26"/>
  <c r="K877" i="25"/>
  <c r="O876" i="25"/>
  <c r="J876" i="25"/>
  <c r="K819" i="5"/>
  <c r="O818" i="5"/>
  <c r="J818" i="5"/>
  <c r="K812" i="27" l="1"/>
  <c r="O811" i="27"/>
  <c r="J811" i="27"/>
  <c r="J811" i="26"/>
  <c r="K812" i="26"/>
  <c r="O811" i="26"/>
  <c r="K820" i="5"/>
  <c r="O819" i="5"/>
  <c r="J819" i="5"/>
  <c r="K878" i="25"/>
  <c r="J877" i="25"/>
  <c r="O877" i="25"/>
  <c r="K813" i="27" l="1"/>
  <c r="O812" i="27"/>
  <c r="J812" i="27"/>
  <c r="O812" i="26"/>
  <c r="J812" i="26"/>
  <c r="K813" i="26"/>
  <c r="K821" i="5"/>
  <c r="O820" i="5"/>
  <c r="J820" i="5"/>
  <c r="K879" i="25"/>
  <c r="O878" i="25"/>
  <c r="J878" i="25"/>
  <c r="O813" i="27" l="1"/>
  <c r="J813" i="27"/>
  <c r="K814" i="27"/>
  <c r="J813" i="26"/>
  <c r="K814" i="26"/>
  <c r="O813" i="26"/>
  <c r="K880" i="25"/>
  <c r="J879" i="25"/>
  <c r="O879" i="25"/>
  <c r="K822" i="5"/>
  <c r="O821" i="5"/>
  <c r="J821" i="5"/>
  <c r="O814" i="27" l="1"/>
  <c r="J814" i="27"/>
  <c r="K815" i="27"/>
  <c r="K815" i="26"/>
  <c r="J814" i="26"/>
  <c r="O814" i="26"/>
  <c r="K823" i="5"/>
  <c r="J822" i="5"/>
  <c r="O822" i="5"/>
  <c r="K881" i="25"/>
  <c r="O880" i="25"/>
  <c r="J880" i="25"/>
  <c r="O815" i="27" l="1"/>
  <c r="K816" i="27"/>
  <c r="J815" i="27"/>
  <c r="K816" i="26"/>
  <c r="J815" i="26"/>
  <c r="O815" i="26"/>
  <c r="K882" i="25"/>
  <c r="J881" i="25"/>
  <c r="O881" i="25"/>
  <c r="K824" i="5"/>
  <c r="J823" i="5"/>
  <c r="O823" i="5"/>
  <c r="K817" i="27" l="1"/>
  <c r="J816" i="27"/>
  <c r="O816" i="27"/>
  <c r="O816" i="26"/>
  <c r="J816" i="26"/>
  <c r="K817" i="26"/>
  <c r="K825" i="5"/>
  <c r="J824" i="5"/>
  <c r="O824" i="5"/>
  <c r="K883" i="25"/>
  <c r="J882" i="25"/>
  <c r="O882" i="25"/>
  <c r="J817" i="27" l="1"/>
  <c r="O817" i="27"/>
  <c r="K818" i="27"/>
  <c r="O817" i="26"/>
  <c r="K818" i="26"/>
  <c r="J817" i="26"/>
  <c r="K884" i="25"/>
  <c r="O883" i="25"/>
  <c r="J883" i="25"/>
  <c r="K826" i="5"/>
  <c r="J825" i="5"/>
  <c r="O825" i="5"/>
  <c r="O818" i="27" l="1"/>
  <c r="K819" i="27"/>
  <c r="J818" i="27"/>
  <c r="O818" i="26"/>
  <c r="K819" i="26"/>
  <c r="J818" i="26"/>
  <c r="K827" i="5"/>
  <c r="J826" i="5"/>
  <c r="O826" i="5"/>
  <c r="K885" i="25"/>
  <c r="O884" i="25"/>
  <c r="J884" i="25"/>
  <c r="K820" i="27" l="1"/>
  <c r="O819" i="27"/>
  <c r="J819" i="27"/>
  <c r="K820" i="26"/>
  <c r="O819" i="26"/>
  <c r="J819" i="26"/>
  <c r="K828" i="5"/>
  <c r="O827" i="5"/>
  <c r="J827" i="5"/>
  <c r="K886" i="25"/>
  <c r="J885" i="25"/>
  <c r="O885" i="25"/>
  <c r="J820" i="27" l="1"/>
  <c r="O820" i="27"/>
  <c r="K821" i="27"/>
  <c r="K821" i="26"/>
  <c r="J820" i="26"/>
  <c r="O820" i="26"/>
  <c r="K887" i="25"/>
  <c r="O886" i="25"/>
  <c r="J886" i="25"/>
  <c r="K829" i="5"/>
  <c r="O828" i="5"/>
  <c r="J828" i="5"/>
  <c r="K822" i="27" l="1"/>
  <c r="J821" i="27"/>
  <c r="O821" i="27"/>
  <c r="O821" i="26"/>
  <c r="K822" i="26"/>
  <c r="J821" i="26"/>
  <c r="K888" i="25"/>
  <c r="O887" i="25"/>
  <c r="J887" i="25"/>
  <c r="K830" i="5"/>
  <c r="O829" i="5"/>
  <c r="J829" i="5"/>
  <c r="J822" i="27" l="1"/>
  <c r="K823" i="27"/>
  <c r="O822" i="27"/>
  <c r="K823" i="26"/>
  <c r="O822" i="26"/>
  <c r="J822" i="26"/>
  <c r="K831" i="5"/>
  <c r="J830" i="5"/>
  <c r="O830" i="5"/>
  <c r="K889" i="25"/>
  <c r="O888" i="25"/>
  <c r="J888" i="25"/>
  <c r="K824" i="27" l="1"/>
  <c r="J823" i="27"/>
  <c r="O823" i="27"/>
  <c r="K824" i="26"/>
  <c r="O823" i="26"/>
  <c r="J823" i="26"/>
  <c r="K890" i="25"/>
  <c r="O889" i="25"/>
  <c r="J889" i="25"/>
  <c r="K832" i="5"/>
  <c r="O831" i="5"/>
  <c r="J831" i="5"/>
  <c r="J824" i="27" l="1"/>
  <c r="O824" i="27"/>
  <c r="K825" i="27"/>
  <c r="K825" i="26"/>
  <c r="J824" i="26"/>
  <c r="O824" i="26"/>
  <c r="K833" i="5"/>
  <c r="J832" i="5"/>
  <c r="O832" i="5"/>
  <c r="K891" i="25"/>
  <c r="O890" i="25"/>
  <c r="J890" i="25"/>
  <c r="K826" i="27" l="1"/>
  <c r="O825" i="27"/>
  <c r="J825" i="27"/>
  <c r="O825" i="26"/>
  <c r="J825" i="26"/>
  <c r="K826" i="26"/>
  <c r="K892" i="25"/>
  <c r="O891" i="25"/>
  <c r="J891" i="25"/>
  <c r="K834" i="5"/>
  <c r="J833" i="5"/>
  <c r="O833" i="5"/>
  <c r="J826" i="27" l="1"/>
  <c r="K827" i="27"/>
  <c r="O826" i="27"/>
  <c r="O826" i="26"/>
  <c r="K827" i="26"/>
  <c r="J826" i="26"/>
  <c r="K835" i="5"/>
  <c r="O834" i="5"/>
  <c r="J834" i="5"/>
  <c r="K893" i="25"/>
  <c r="J892" i="25"/>
  <c r="O892" i="25"/>
  <c r="O827" i="27" l="1"/>
  <c r="J827" i="27"/>
  <c r="K828" i="27"/>
  <c r="J827" i="26"/>
  <c r="K828" i="26"/>
  <c r="O827" i="26"/>
  <c r="K894" i="25"/>
  <c r="J893" i="25"/>
  <c r="O893" i="25"/>
  <c r="K836" i="5"/>
  <c r="J835" i="5"/>
  <c r="O835" i="5"/>
  <c r="K829" i="27" l="1"/>
  <c r="O828" i="27"/>
  <c r="J828" i="27"/>
  <c r="O828" i="26"/>
  <c r="K829" i="26"/>
  <c r="J828" i="26"/>
  <c r="K895" i="25"/>
  <c r="O894" i="25"/>
  <c r="J894" i="25"/>
  <c r="K837" i="5"/>
  <c r="J836" i="5"/>
  <c r="O836" i="5"/>
  <c r="O829" i="27" l="1"/>
  <c r="J829" i="27"/>
  <c r="K830" i="27"/>
  <c r="K830" i="26"/>
  <c r="J829" i="26"/>
  <c r="O829" i="26"/>
  <c r="K838" i="5"/>
  <c r="J837" i="5"/>
  <c r="O837" i="5"/>
  <c r="K896" i="25"/>
  <c r="J895" i="25"/>
  <c r="O895" i="25"/>
  <c r="K831" i="27" l="1"/>
  <c r="O830" i="27"/>
  <c r="J830" i="27"/>
  <c r="J830" i="26"/>
  <c r="K831" i="26"/>
  <c r="O830" i="26"/>
  <c r="K839" i="5"/>
  <c r="O838" i="5"/>
  <c r="J838" i="5"/>
  <c r="K897" i="25"/>
  <c r="O896" i="25"/>
  <c r="J896" i="25"/>
  <c r="J831" i="27" l="1"/>
  <c r="O831" i="27"/>
  <c r="K832" i="27"/>
  <c r="J831" i="26"/>
  <c r="O831" i="26"/>
  <c r="K832" i="26"/>
  <c r="K898" i="25"/>
  <c r="J897" i="25"/>
  <c r="O897" i="25"/>
  <c r="K840" i="5"/>
  <c r="O839" i="5"/>
  <c r="J839" i="5"/>
  <c r="K833" i="27" l="1"/>
  <c r="J832" i="27"/>
  <c r="O832" i="27"/>
  <c r="O832" i="26"/>
  <c r="J832" i="26"/>
  <c r="K833" i="26"/>
  <c r="K841" i="5"/>
  <c r="J840" i="5"/>
  <c r="O840" i="5"/>
  <c r="K899" i="25"/>
  <c r="O898" i="25"/>
  <c r="J898" i="25"/>
  <c r="O833" i="27" l="1"/>
  <c r="K834" i="27"/>
  <c r="J833" i="27"/>
  <c r="O833" i="26"/>
  <c r="K834" i="26"/>
  <c r="J833" i="26"/>
  <c r="K900" i="25"/>
  <c r="J899" i="25"/>
  <c r="O899" i="25"/>
  <c r="K842" i="5"/>
  <c r="J841" i="5"/>
  <c r="O841" i="5"/>
  <c r="K835" i="27" l="1"/>
  <c r="O834" i="27"/>
  <c r="J834" i="27"/>
  <c r="O834" i="26"/>
  <c r="K835" i="26"/>
  <c r="J834" i="26"/>
  <c r="K843" i="5"/>
  <c r="O842" i="5"/>
  <c r="J842" i="5"/>
  <c r="K901" i="25"/>
  <c r="O900" i="25"/>
  <c r="J900" i="25"/>
  <c r="K836" i="27" l="1"/>
  <c r="O835" i="27"/>
  <c r="J835" i="27"/>
  <c r="O835" i="26"/>
  <c r="J835" i="26"/>
  <c r="K836" i="26"/>
  <c r="K902" i="25"/>
  <c r="J901" i="25"/>
  <c r="O901" i="25"/>
  <c r="K844" i="5"/>
  <c r="O843" i="5"/>
  <c r="J843" i="5"/>
  <c r="O836" i="27" l="1"/>
  <c r="J836" i="27"/>
  <c r="K837" i="27"/>
  <c r="J836" i="26"/>
  <c r="K837" i="26"/>
  <c r="O836" i="26"/>
  <c r="K845" i="5"/>
  <c r="O844" i="5"/>
  <c r="J844" i="5"/>
  <c r="K903" i="25"/>
  <c r="J902" i="25"/>
  <c r="O902" i="25"/>
  <c r="J837" i="27" l="1"/>
  <c r="O837" i="27"/>
  <c r="K838" i="27"/>
  <c r="J837" i="26"/>
  <c r="K838" i="26"/>
  <c r="O837" i="26"/>
  <c r="K904" i="25"/>
  <c r="O903" i="25"/>
  <c r="J903" i="25"/>
  <c r="K846" i="5"/>
  <c r="J845" i="5"/>
  <c r="O845" i="5"/>
  <c r="J838" i="27" l="1"/>
  <c r="K839" i="27"/>
  <c r="O838" i="27"/>
  <c r="K839" i="26"/>
  <c r="O838" i="26"/>
  <c r="J838" i="26"/>
  <c r="K847" i="5"/>
  <c r="O846" i="5"/>
  <c r="J846" i="5"/>
  <c r="K905" i="25"/>
  <c r="J904" i="25"/>
  <c r="O904" i="25"/>
  <c r="O839" i="27" l="1"/>
  <c r="K840" i="27"/>
  <c r="J839" i="27"/>
  <c r="J839" i="26"/>
  <c r="O839" i="26"/>
  <c r="K840" i="26"/>
  <c r="K906" i="25"/>
  <c r="O905" i="25"/>
  <c r="J905" i="25"/>
  <c r="K848" i="5"/>
  <c r="O847" i="5"/>
  <c r="J847" i="5"/>
  <c r="O840" i="27" l="1"/>
  <c r="J840" i="27"/>
  <c r="K841" i="27"/>
  <c r="O840" i="26"/>
  <c r="J840" i="26"/>
  <c r="K841" i="26"/>
  <c r="K849" i="5"/>
  <c r="O848" i="5"/>
  <c r="J848" i="5"/>
  <c r="K907" i="25"/>
  <c r="J906" i="25"/>
  <c r="O906" i="25"/>
  <c r="J841" i="27" l="1"/>
  <c r="O841" i="27"/>
  <c r="K842" i="27"/>
  <c r="K842" i="26"/>
  <c r="J841" i="26"/>
  <c r="O841" i="26"/>
  <c r="K850" i="5"/>
  <c r="J849" i="5"/>
  <c r="O849" i="5"/>
  <c r="K908" i="25"/>
  <c r="J907" i="25"/>
  <c r="O907" i="25"/>
  <c r="O842" i="27" l="1"/>
  <c r="J842" i="27"/>
  <c r="K843" i="27"/>
  <c r="J842" i="26"/>
  <c r="K843" i="26"/>
  <c r="O842" i="26"/>
  <c r="K909" i="25"/>
  <c r="J908" i="25"/>
  <c r="O908" i="25"/>
  <c r="K851" i="5"/>
  <c r="J850" i="5"/>
  <c r="O850" i="5"/>
  <c r="O843" i="27" l="1"/>
  <c r="J843" i="27"/>
  <c r="K844" i="27"/>
  <c r="K844" i="26"/>
  <c r="O843" i="26"/>
  <c r="J843" i="26"/>
  <c r="K852" i="5"/>
  <c r="O851" i="5"/>
  <c r="J851" i="5"/>
  <c r="K910" i="25"/>
  <c r="J909" i="25"/>
  <c r="O909" i="25"/>
  <c r="J844" i="27" l="1"/>
  <c r="O844" i="27"/>
  <c r="K845" i="27"/>
  <c r="O844" i="26"/>
  <c r="K845" i="26"/>
  <c r="J844" i="26"/>
  <c r="K911" i="25"/>
  <c r="J910" i="25"/>
  <c r="O910" i="25"/>
  <c r="K853" i="5"/>
  <c r="J852" i="5"/>
  <c r="O852" i="5"/>
  <c r="K846" i="27" l="1"/>
  <c r="O845" i="27"/>
  <c r="J845" i="27"/>
  <c r="O845" i="26"/>
  <c r="K846" i="26"/>
  <c r="J845" i="26"/>
  <c r="K854" i="5"/>
  <c r="J853" i="5"/>
  <c r="O853" i="5"/>
  <c r="K912" i="25"/>
  <c r="J911" i="25"/>
  <c r="O911" i="25"/>
  <c r="J846" i="27" l="1"/>
  <c r="K847" i="27"/>
  <c r="O846" i="27"/>
  <c r="K847" i="26"/>
  <c r="J846" i="26"/>
  <c r="O846" i="26"/>
  <c r="K855" i="5"/>
  <c r="O854" i="5"/>
  <c r="J854" i="5"/>
  <c r="K913" i="25"/>
  <c r="J912" i="25"/>
  <c r="O912" i="25"/>
  <c r="J847" i="27" l="1"/>
  <c r="O847" i="27"/>
  <c r="K848" i="27"/>
  <c r="K848" i="26"/>
  <c r="O847" i="26"/>
  <c r="J847" i="26"/>
  <c r="K914" i="25"/>
  <c r="J913" i="25"/>
  <c r="O913" i="25"/>
  <c r="K856" i="5"/>
  <c r="O855" i="5"/>
  <c r="J855" i="5"/>
  <c r="K849" i="27" l="1"/>
  <c r="J848" i="27"/>
  <c r="O848" i="27"/>
  <c r="O848" i="26"/>
  <c r="J848" i="26"/>
  <c r="K849" i="26"/>
  <c r="K857" i="5"/>
  <c r="J856" i="5"/>
  <c r="O856" i="5"/>
  <c r="K915" i="25"/>
  <c r="O914" i="25"/>
  <c r="J914" i="25"/>
  <c r="J849" i="27" l="1"/>
  <c r="K850" i="27"/>
  <c r="O849" i="27"/>
  <c r="O849" i="26"/>
  <c r="K850" i="26"/>
  <c r="J849" i="26"/>
  <c r="K916" i="25"/>
  <c r="J915" i="25"/>
  <c r="O915" i="25"/>
  <c r="K858" i="5"/>
  <c r="J857" i="5"/>
  <c r="O857" i="5"/>
  <c r="O850" i="27" l="1"/>
  <c r="K851" i="27"/>
  <c r="J850" i="27"/>
  <c r="O850" i="26"/>
  <c r="K851" i="26"/>
  <c r="J850" i="26"/>
  <c r="K917" i="25"/>
  <c r="O916" i="25"/>
  <c r="J916" i="25"/>
  <c r="K859" i="5"/>
  <c r="J858" i="5"/>
  <c r="O858" i="5"/>
  <c r="J851" i="27" l="1"/>
  <c r="K852" i="27"/>
  <c r="O851" i="27"/>
  <c r="J851" i="26"/>
  <c r="O851" i="26"/>
  <c r="K852" i="26"/>
  <c r="K860" i="5"/>
  <c r="O859" i="5"/>
  <c r="J859" i="5"/>
  <c r="K918" i="25"/>
  <c r="O917" i="25"/>
  <c r="J917" i="25"/>
  <c r="K853" i="27" l="1"/>
  <c r="O852" i="27"/>
  <c r="J852" i="27"/>
  <c r="J852" i="26"/>
  <c r="O852" i="26"/>
  <c r="K853" i="26"/>
  <c r="K861" i="5"/>
  <c r="O860" i="5"/>
  <c r="J860" i="5"/>
  <c r="K919" i="25"/>
  <c r="J918" i="25"/>
  <c r="O918" i="25"/>
  <c r="O853" i="27" l="1"/>
  <c r="K854" i="27"/>
  <c r="J853" i="27"/>
  <c r="K854" i="26"/>
  <c r="O853" i="26"/>
  <c r="J853" i="26"/>
  <c r="K920" i="25"/>
  <c r="J919" i="25"/>
  <c r="O919" i="25"/>
  <c r="K862" i="5"/>
  <c r="O861" i="5"/>
  <c r="J861" i="5"/>
  <c r="K855" i="27" l="1"/>
  <c r="J854" i="27"/>
  <c r="O854" i="27"/>
  <c r="J854" i="26"/>
  <c r="K855" i="26"/>
  <c r="O854" i="26"/>
  <c r="K863" i="5"/>
  <c r="O862" i="5"/>
  <c r="J862" i="5"/>
  <c r="K921" i="25"/>
  <c r="O920" i="25"/>
  <c r="J920" i="25"/>
  <c r="J855" i="27" l="1"/>
  <c r="O855" i="27"/>
  <c r="K856" i="27"/>
  <c r="J855" i="26"/>
  <c r="K856" i="26"/>
  <c r="O855" i="26"/>
  <c r="K922" i="25"/>
  <c r="O921" i="25"/>
  <c r="J921" i="25"/>
  <c r="K864" i="5"/>
  <c r="O863" i="5"/>
  <c r="J863" i="5"/>
  <c r="O856" i="27" l="1"/>
  <c r="J856" i="27"/>
  <c r="K857" i="27"/>
  <c r="K857" i="26"/>
  <c r="O856" i="26"/>
  <c r="J856" i="26"/>
  <c r="K923" i="25"/>
  <c r="O922" i="25"/>
  <c r="J922" i="25"/>
  <c r="K865" i="5"/>
  <c r="J864" i="5"/>
  <c r="O864" i="5"/>
  <c r="O857" i="27" l="1"/>
  <c r="J857" i="27"/>
  <c r="K858" i="27"/>
  <c r="J857" i="26"/>
  <c r="K858" i="26"/>
  <c r="O857" i="26"/>
  <c r="K866" i="5"/>
  <c r="O865" i="5"/>
  <c r="J865" i="5"/>
  <c r="K924" i="25"/>
  <c r="J923" i="25"/>
  <c r="O923" i="25"/>
  <c r="K859" i="27" l="1"/>
  <c r="O858" i="27"/>
  <c r="J858" i="27"/>
  <c r="J858" i="26"/>
  <c r="O858" i="26"/>
  <c r="K859" i="26"/>
  <c r="K925" i="25"/>
  <c r="J924" i="25"/>
  <c r="O924" i="25"/>
  <c r="K867" i="5"/>
  <c r="J866" i="5"/>
  <c r="O866" i="5"/>
  <c r="K860" i="27" l="1"/>
  <c r="J859" i="27"/>
  <c r="O859" i="27"/>
  <c r="K860" i="26"/>
  <c r="O859" i="26"/>
  <c r="J859" i="26"/>
  <c r="K868" i="5"/>
  <c r="O867" i="5"/>
  <c r="J867" i="5"/>
  <c r="K926" i="25"/>
  <c r="J925" i="25"/>
  <c r="O925" i="25"/>
  <c r="O860" i="27" l="1"/>
  <c r="J860" i="27"/>
  <c r="K861" i="27"/>
  <c r="K861" i="26"/>
  <c r="O860" i="26"/>
  <c r="J860" i="26"/>
  <c r="K869" i="5"/>
  <c r="O868" i="5"/>
  <c r="J868" i="5"/>
  <c r="K927" i="25"/>
  <c r="J926" i="25"/>
  <c r="O926" i="25"/>
  <c r="O861" i="27" l="1"/>
  <c r="K862" i="27"/>
  <c r="J861" i="27"/>
  <c r="J861" i="26"/>
  <c r="K862" i="26"/>
  <c r="O861" i="26"/>
  <c r="K928" i="25"/>
  <c r="O927" i="25"/>
  <c r="J927" i="25"/>
  <c r="K870" i="5"/>
  <c r="O869" i="5"/>
  <c r="J869" i="5"/>
  <c r="O862" i="27" l="1"/>
  <c r="K863" i="27"/>
  <c r="J862" i="27"/>
  <c r="J862" i="26"/>
  <c r="O862" i="26"/>
  <c r="K863" i="26"/>
  <c r="K871" i="5"/>
  <c r="O870" i="5"/>
  <c r="J870" i="5"/>
  <c r="K929" i="25"/>
  <c r="J928" i="25"/>
  <c r="O928" i="25"/>
  <c r="O863" i="27" l="1"/>
  <c r="K864" i="27"/>
  <c r="J863" i="27"/>
  <c r="J863" i="26"/>
  <c r="K864" i="26"/>
  <c r="O863" i="26"/>
  <c r="K872" i="5"/>
  <c r="O871" i="5"/>
  <c r="J871" i="5"/>
  <c r="K930" i="25"/>
  <c r="J929" i="25"/>
  <c r="O929" i="25"/>
  <c r="J864" i="27" l="1"/>
  <c r="O864" i="27"/>
  <c r="K865" i="27"/>
  <c r="K865" i="26"/>
  <c r="O864" i="26"/>
  <c r="J864" i="26"/>
  <c r="K931" i="25"/>
  <c r="J930" i="25"/>
  <c r="O930" i="25"/>
  <c r="K873" i="5"/>
  <c r="J872" i="5"/>
  <c r="O872" i="5"/>
  <c r="J865" i="27" l="1"/>
  <c r="K866" i="27"/>
  <c r="O865" i="27"/>
  <c r="K866" i="26"/>
  <c r="O865" i="26"/>
  <c r="J865" i="26"/>
  <c r="K932" i="25"/>
  <c r="O931" i="25"/>
  <c r="J931" i="25"/>
  <c r="K874" i="5"/>
  <c r="O873" i="5"/>
  <c r="J873" i="5"/>
  <c r="J866" i="27" l="1"/>
  <c r="K867" i="27"/>
  <c r="O866" i="27"/>
  <c r="K867" i="26"/>
  <c r="O866" i="26"/>
  <c r="J866" i="26"/>
  <c r="K875" i="5"/>
  <c r="J874" i="5"/>
  <c r="O874" i="5"/>
  <c r="K933" i="25"/>
  <c r="O932" i="25"/>
  <c r="J932" i="25"/>
  <c r="K868" i="27" l="1"/>
  <c r="O867" i="27"/>
  <c r="J867" i="27"/>
  <c r="O867" i="26"/>
  <c r="J867" i="26"/>
  <c r="K868" i="26"/>
  <c r="K934" i="25"/>
  <c r="J933" i="25"/>
  <c r="O933" i="25"/>
  <c r="K876" i="5"/>
  <c r="O875" i="5"/>
  <c r="J875" i="5"/>
  <c r="O868" i="27" l="1"/>
  <c r="K869" i="27"/>
  <c r="J868" i="27"/>
  <c r="K869" i="26"/>
  <c r="O868" i="26"/>
  <c r="J868" i="26"/>
  <c r="K935" i="25"/>
  <c r="O934" i="25"/>
  <c r="J934" i="25"/>
  <c r="K877" i="5"/>
  <c r="O876" i="5"/>
  <c r="J876" i="5"/>
  <c r="J869" i="27" l="1"/>
  <c r="O869" i="27"/>
  <c r="K870" i="27"/>
  <c r="O869" i="26"/>
  <c r="J869" i="26"/>
  <c r="K870" i="26"/>
  <c r="K878" i="5"/>
  <c r="O877" i="5"/>
  <c r="J877" i="5"/>
  <c r="K936" i="25"/>
  <c r="O935" i="25"/>
  <c r="J935" i="25"/>
  <c r="O870" i="27" l="1"/>
  <c r="K871" i="27"/>
  <c r="J870" i="27"/>
  <c r="J870" i="26"/>
  <c r="K871" i="26"/>
  <c r="O870" i="26"/>
  <c r="K937" i="25"/>
  <c r="J936" i="25"/>
  <c r="O936" i="25"/>
  <c r="K879" i="5"/>
  <c r="O878" i="5"/>
  <c r="J878" i="5"/>
  <c r="J871" i="27" l="1"/>
  <c r="K872" i="27"/>
  <c r="O871" i="27"/>
  <c r="K872" i="26"/>
  <c r="O871" i="26"/>
  <c r="J871" i="26"/>
  <c r="K938" i="25"/>
  <c r="J937" i="25"/>
  <c r="O937" i="25"/>
  <c r="K880" i="5"/>
  <c r="O879" i="5"/>
  <c r="J879" i="5"/>
  <c r="J872" i="27" l="1"/>
  <c r="O872" i="27"/>
  <c r="K873" i="27"/>
  <c r="O872" i="26"/>
  <c r="K873" i="26"/>
  <c r="J872" i="26"/>
  <c r="K881" i="5"/>
  <c r="O880" i="5"/>
  <c r="J880" i="5"/>
  <c r="K939" i="25"/>
  <c r="J938" i="25"/>
  <c r="O938" i="25"/>
  <c r="J873" i="27" l="1"/>
  <c r="K874" i="27"/>
  <c r="O873" i="27"/>
  <c r="O873" i="26"/>
  <c r="J873" i="26"/>
  <c r="K874" i="26"/>
  <c r="K940" i="25"/>
  <c r="J939" i="25"/>
  <c r="O939" i="25"/>
  <c r="K882" i="5"/>
  <c r="O881" i="5"/>
  <c r="J881" i="5"/>
  <c r="K875" i="27" l="1"/>
  <c r="J874" i="27"/>
  <c r="O874" i="27"/>
  <c r="K875" i="26"/>
  <c r="J874" i="26"/>
  <c r="O874" i="26"/>
  <c r="K883" i="5"/>
  <c r="J882" i="5"/>
  <c r="O882" i="5"/>
  <c r="K941" i="25"/>
  <c r="O940" i="25"/>
  <c r="J940" i="25"/>
  <c r="J875" i="27" l="1"/>
  <c r="O875" i="27"/>
  <c r="K876" i="27"/>
  <c r="J875" i="26"/>
  <c r="K876" i="26"/>
  <c r="O875" i="26"/>
  <c r="K942" i="25"/>
  <c r="J941" i="25"/>
  <c r="O941" i="25"/>
  <c r="K884" i="5"/>
  <c r="O883" i="5"/>
  <c r="J883" i="5"/>
  <c r="K877" i="27" l="1"/>
  <c r="O876" i="27"/>
  <c r="J876" i="27"/>
  <c r="J876" i="26"/>
  <c r="K877" i="26"/>
  <c r="O876" i="26"/>
  <c r="K885" i="5"/>
  <c r="J884" i="5"/>
  <c r="O884" i="5"/>
  <c r="K943" i="25"/>
  <c r="J942" i="25"/>
  <c r="O942" i="25"/>
  <c r="O877" i="27" l="1"/>
  <c r="K878" i="27"/>
  <c r="J877" i="27"/>
  <c r="J877" i="26"/>
  <c r="O877" i="26"/>
  <c r="K878" i="26"/>
  <c r="K944" i="25"/>
  <c r="O943" i="25"/>
  <c r="J943" i="25"/>
  <c r="K886" i="5"/>
  <c r="O885" i="5"/>
  <c r="J885" i="5"/>
  <c r="K879" i="27" l="1"/>
  <c r="J878" i="27"/>
  <c r="O878" i="27"/>
  <c r="K879" i="26"/>
  <c r="O878" i="26"/>
  <c r="J878" i="26"/>
  <c r="K945" i="25"/>
  <c r="J944" i="25"/>
  <c r="O944" i="25"/>
  <c r="K887" i="5"/>
  <c r="J886" i="5"/>
  <c r="O886" i="5"/>
  <c r="J879" i="27" l="1"/>
  <c r="K880" i="27"/>
  <c r="O879" i="27"/>
  <c r="J879" i="26"/>
  <c r="O879" i="26"/>
  <c r="K880" i="26"/>
  <c r="K888" i="5"/>
  <c r="O887" i="5"/>
  <c r="J887" i="5"/>
  <c r="K946" i="25"/>
  <c r="O945" i="25"/>
  <c r="J945" i="25"/>
  <c r="K881" i="27" l="1"/>
  <c r="J880" i="27"/>
  <c r="O880" i="27"/>
  <c r="O880" i="26"/>
  <c r="K881" i="26"/>
  <c r="J880" i="26"/>
  <c r="K947" i="25"/>
  <c r="J946" i="25"/>
  <c r="O946" i="25"/>
  <c r="K889" i="5"/>
  <c r="O888" i="5"/>
  <c r="J888" i="5"/>
  <c r="K882" i="27" l="1"/>
  <c r="J881" i="27"/>
  <c r="O881" i="27"/>
  <c r="O881" i="26"/>
  <c r="J881" i="26"/>
  <c r="K882" i="26"/>
  <c r="K890" i="5"/>
  <c r="O889" i="5"/>
  <c r="J889" i="5"/>
  <c r="K948" i="25"/>
  <c r="J947" i="25"/>
  <c r="O947" i="25"/>
  <c r="J882" i="27" l="1"/>
  <c r="O882" i="27"/>
  <c r="K883" i="27"/>
  <c r="K883" i="26"/>
  <c r="J882" i="26"/>
  <c r="O882" i="26"/>
  <c r="K949" i="25"/>
  <c r="O948" i="25"/>
  <c r="J948" i="25"/>
  <c r="K891" i="5"/>
  <c r="O890" i="5"/>
  <c r="J890" i="5"/>
  <c r="O883" i="27" l="1"/>
  <c r="J883" i="27"/>
  <c r="K884" i="27"/>
  <c r="O883" i="26"/>
  <c r="J883" i="26"/>
  <c r="K884" i="26"/>
  <c r="K950" i="25"/>
  <c r="O949" i="25"/>
  <c r="J949" i="25"/>
  <c r="K892" i="5"/>
  <c r="O891" i="5"/>
  <c r="J891" i="5"/>
  <c r="O884" i="27" l="1"/>
  <c r="J884" i="27"/>
  <c r="K885" i="27"/>
  <c r="O884" i="26"/>
  <c r="K885" i="26"/>
  <c r="J884" i="26"/>
  <c r="K893" i="5"/>
  <c r="J892" i="5"/>
  <c r="O892" i="5"/>
  <c r="K951" i="25"/>
  <c r="O950" i="25"/>
  <c r="J950" i="25"/>
  <c r="O885" i="27" l="1"/>
  <c r="K886" i="27"/>
  <c r="J885" i="27"/>
  <c r="K886" i="26"/>
  <c r="O885" i="26"/>
  <c r="J885" i="26"/>
  <c r="K952" i="25"/>
  <c r="O951" i="25"/>
  <c r="J951" i="25"/>
  <c r="K894" i="5"/>
  <c r="J893" i="5"/>
  <c r="O893" i="5"/>
  <c r="K887" i="27" l="1"/>
  <c r="J886" i="27"/>
  <c r="O886" i="27"/>
  <c r="O886" i="26"/>
  <c r="K887" i="26"/>
  <c r="J886" i="26"/>
  <c r="K895" i="5"/>
  <c r="J894" i="5"/>
  <c r="O894" i="5"/>
  <c r="K953" i="25"/>
  <c r="J952" i="25"/>
  <c r="O952" i="25"/>
  <c r="J887" i="27" l="1"/>
  <c r="K888" i="27"/>
  <c r="O887" i="27"/>
  <c r="J887" i="26"/>
  <c r="K888" i="26"/>
  <c r="O887" i="26"/>
  <c r="K896" i="5"/>
  <c r="O895" i="5"/>
  <c r="J895" i="5"/>
  <c r="K954" i="25"/>
  <c r="O953" i="25"/>
  <c r="J953" i="25"/>
  <c r="J888" i="27" l="1"/>
  <c r="O888" i="27"/>
  <c r="K889" i="27"/>
  <c r="K889" i="26"/>
  <c r="J888" i="26"/>
  <c r="O888" i="26"/>
  <c r="K955" i="25"/>
  <c r="O954" i="25"/>
  <c r="J954" i="25"/>
  <c r="K897" i="5"/>
  <c r="O896" i="5"/>
  <c r="J896" i="5"/>
  <c r="J889" i="27" l="1"/>
  <c r="O889" i="27"/>
  <c r="K890" i="27"/>
  <c r="K890" i="26"/>
  <c r="O889" i="26"/>
  <c r="J889" i="26"/>
  <c r="K956" i="25"/>
  <c r="J955" i="25"/>
  <c r="O955" i="25"/>
  <c r="K898" i="5"/>
  <c r="J897" i="5"/>
  <c r="O897" i="5"/>
  <c r="O890" i="27" l="1"/>
  <c r="J890" i="27"/>
  <c r="K891" i="27"/>
  <c r="K891" i="26"/>
  <c r="J890" i="26"/>
  <c r="O890" i="26"/>
  <c r="K899" i="5"/>
  <c r="O898" i="5"/>
  <c r="J898" i="5"/>
  <c r="K957" i="25"/>
  <c r="J956" i="25"/>
  <c r="O956" i="25"/>
  <c r="O891" i="27" l="1"/>
  <c r="J891" i="27"/>
  <c r="K892" i="27"/>
  <c r="K892" i="26"/>
  <c r="O891" i="26"/>
  <c r="J891" i="26"/>
  <c r="K958" i="25"/>
  <c r="J957" i="25"/>
  <c r="O957" i="25"/>
  <c r="K900" i="5"/>
  <c r="J899" i="5"/>
  <c r="O899" i="5"/>
  <c r="J892" i="27" l="1"/>
  <c r="O892" i="27"/>
  <c r="K893" i="27"/>
  <c r="J892" i="26"/>
  <c r="O892" i="26"/>
  <c r="K893" i="26"/>
  <c r="K901" i="5"/>
  <c r="J900" i="5"/>
  <c r="O900" i="5"/>
  <c r="K959" i="25"/>
  <c r="J958" i="25"/>
  <c r="O958" i="25"/>
  <c r="O893" i="27" l="1"/>
  <c r="K894" i="27"/>
  <c r="J893" i="27"/>
  <c r="O893" i="26"/>
  <c r="J893" i="26"/>
  <c r="K894" i="26"/>
  <c r="K960" i="25"/>
  <c r="O959" i="25"/>
  <c r="J959" i="25"/>
  <c r="K902" i="5"/>
  <c r="O901" i="5"/>
  <c r="J901" i="5"/>
  <c r="J894" i="27" l="1"/>
  <c r="O894" i="27"/>
  <c r="K895" i="27"/>
  <c r="K895" i="26"/>
  <c r="O894" i="26"/>
  <c r="J894" i="26"/>
  <c r="K903" i="5"/>
  <c r="J902" i="5"/>
  <c r="O902" i="5"/>
  <c r="K961" i="25"/>
  <c r="O960" i="25"/>
  <c r="J960" i="25"/>
  <c r="J895" i="27" l="1"/>
  <c r="O895" i="27"/>
  <c r="K896" i="27"/>
  <c r="K896" i="26"/>
  <c r="J895" i="26"/>
  <c r="O895" i="26"/>
  <c r="K904" i="5"/>
  <c r="J903" i="5"/>
  <c r="O903" i="5"/>
  <c r="K962" i="25"/>
  <c r="O961" i="25"/>
  <c r="J961" i="25"/>
  <c r="J896" i="27" l="1"/>
  <c r="K897" i="27"/>
  <c r="O896" i="27"/>
  <c r="O896" i="26"/>
  <c r="K897" i="26"/>
  <c r="J896" i="26"/>
  <c r="K963" i="25"/>
  <c r="O962" i="25"/>
  <c r="J962" i="25"/>
  <c r="K905" i="5"/>
  <c r="O904" i="5"/>
  <c r="J904" i="5"/>
  <c r="K898" i="27" l="1"/>
  <c r="J897" i="27"/>
  <c r="O897" i="27"/>
  <c r="O897" i="26"/>
  <c r="J897" i="26"/>
  <c r="K898" i="26"/>
  <c r="K906" i="5"/>
  <c r="J905" i="5"/>
  <c r="O905" i="5"/>
  <c r="K964" i="25"/>
  <c r="J963" i="25"/>
  <c r="O963" i="25"/>
  <c r="O898" i="27" l="1"/>
  <c r="K899" i="27"/>
  <c r="J898" i="27"/>
  <c r="J898" i="26"/>
  <c r="O898" i="26"/>
  <c r="K899" i="26"/>
  <c r="K965" i="25"/>
  <c r="J964" i="25"/>
  <c r="O964" i="25"/>
  <c r="K907" i="5"/>
  <c r="O906" i="5"/>
  <c r="J906" i="5"/>
  <c r="O899" i="27" l="1"/>
  <c r="K900" i="27"/>
  <c r="J899" i="27"/>
  <c r="K900" i="26"/>
  <c r="O899" i="26"/>
  <c r="J899" i="26"/>
  <c r="K908" i="5"/>
  <c r="J907" i="5"/>
  <c r="O907" i="5"/>
  <c r="K966" i="25"/>
  <c r="J965" i="25"/>
  <c r="O965" i="25"/>
  <c r="J900" i="27" l="1"/>
  <c r="O900" i="27"/>
  <c r="K901" i="27"/>
  <c r="O900" i="26"/>
  <c r="K901" i="26"/>
  <c r="J900" i="26"/>
  <c r="K909" i="5"/>
  <c r="J908" i="5"/>
  <c r="O908" i="5"/>
  <c r="K967" i="25"/>
  <c r="O966" i="25"/>
  <c r="J966" i="25"/>
  <c r="J901" i="27" l="1"/>
  <c r="K902" i="27"/>
  <c r="O901" i="27"/>
  <c r="K902" i="26"/>
  <c r="J901" i="26"/>
  <c r="O901" i="26"/>
  <c r="K968" i="25"/>
  <c r="J967" i="25"/>
  <c r="O967" i="25"/>
  <c r="K910" i="5"/>
  <c r="O909" i="5"/>
  <c r="J909" i="5"/>
  <c r="O902" i="27" l="1"/>
  <c r="K903" i="27"/>
  <c r="J902" i="27"/>
  <c r="K903" i="26"/>
  <c r="O902" i="26"/>
  <c r="J902" i="26"/>
  <c r="K969" i="25"/>
  <c r="J968" i="25"/>
  <c r="O968" i="25"/>
  <c r="K911" i="5"/>
  <c r="J910" i="5"/>
  <c r="O910" i="5"/>
  <c r="O903" i="27" l="1"/>
  <c r="K904" i="27"/>
  <c r="J903" i="27"/>
  <c r="J903" i="26"/>
  <c r="K904" i="26"/>
  <c r="O903" i="26"/>
  <c r="K912" i="5"/>
  <c r="J911" i="5"/>
  <c r="O911" i="5"/>
  <c r="K970" i="25"/>
  <c r="J969" i="25"/>
  <c r="O969" i="25"/>
  <c r="O904" i="27" l="1"/>
  <c r="J904" i="27"/>
  <c r="K905" i="27"/>
  <c r="O904" i="26"/>
  <c r="J904" i="26"/>
  <c r="K905" i="26"/>
  <c r="K913" i="5"/>
  <c r="O912" i="5"/>
  <c r="J912" i="5"/>
  <c r="K971" i="25"/>
  <c r="J970" i="25"/>
  <c r="O970" i="25"/>
  <c r="O905" i="27" l="1"/>
  <c r="K906" i="27"/>
  <c r="J905" i="27"/>
  <c r="O905" i="26"/>
  <c r="J905" i="26"/>
  <c r="K906" i="26"/>
  <c r="K972" i="25"/>
  <c r="J971" i="25"/>
  <c r="O971" i="25"/>
  <c r="K914" i="5"/>
  <c r="J913" i="5"/>
  <c r="O913" i="5"/>
  <c r="K907" i="27" l="1"/>
  <c r="O906" i="27"/>
  <c r="J906" i="27"/>
  <c r="K907" i="26"/>
  <c r="J906" i="26"/>
  <c r="O906" i="26"/>
  <c r="K915" i="5"/>
  <c r="O914" i="5"/>
  <c r="J914" i="5"/>
  <c r="K973" i="25"/>
  <c r="O972" i="25"/>
  <c r="J972" i="25"/>
  <c r="K908" i="27" l="1"/>
  <c r="O907" i="27"/>
  <c r="J907" i="27"/>
  <c r="J907" i="26"/>
  <c r="O907" i="26"/>
  <c r="K908" i="26"/>
  <c r="K974" i="25"/>
  <c r="J973" i="25"/>
  <c r="O973" i="25"/>
  <c r="K916" i="5"/>
  <c r="J915" i="5"/>
  <c r="O915" i="5"/>
  <c r="O908" i="27" l="1"/>
  <c r="K909" i="27"/>
  <c r="J908" i="27"/>
  <c r="K909" i="26"/>
  <c r="J908" i="26"/>
  <c r="O908" i="26"/>
  <c r="K917" i="5"/>
  <c r="J916" i="5"/>
  <c r="O916" i="5"/>
  <c r="K975" i="25"/>
  <c r="O974" i="25"/>
  <c r="J974" i="25"/>
  <c r="K910" i="27" l="1"/>
  <c r="O909" i="27"/>
  <c r="J909" i="27"/>
  <c r="J909" i="26"/>
  <c r="K910" i="26"/>
  <c r="O909" i="26"/>
  <c r="K976" i="25"/>
  <c r="J975" i="25"/>
  <c r="O975" i="25"/>
  <c r="K918" i="5"/>
  <c r="O917" i="5"/>
  <c r="J917" i="5"/>
  <c r="K911" i="27" l="1"/>
  <c r="O910" i="27"/>
  <c r="J910" i="27"/>
  <c r="J910" i="26"/>
  <c r="O910" i="26"/>
  <c r="K911" i="26"/>
  <c r="K919" i="5"/>
  <c r="J918" i="5"/>
  <c r="O918" i="5"/>
  <c r="K977" i="25"/>
  <c r="J976" i="25"/>
  <c r="O976" i="25"/>
  <c r="K912" i="27" l="1"/>
  <c r="J911" i="27"/>
  <c r="O911" i="27"/>
  <c r="K912" i="26"/>
  <c r="J911" i="26"/>
  <c r="O911" i="26"/>
  <c r="K978" i="25"/>
  <c r="O977" i="25"/>
  <c r="J977" i="25"/>
  <c r="K920" i="5"/>
  <c r="J919" i="5"/>
  <c r="O919" i="5"/>
  <c r="O912" i="27" l="1"/>
  <c r="J912" i="27"/>
  <c r="K913" i="27"/>
  <c r="O912" i="26"/>
  <c r="J912" i="26"/>
  <c r="K913" i="26"/>
  <c r="K921" i="5"/>
  <c r="O920" i="5"/>
  <c r="J920" i="5"/>
  <c r="K979" i="25"/>
  <c r="O978" i="25"/>
  <c r="J978" i="25"/>
  <c r="K914" i="27" l="1"/>
  <c r="O913" i="27"/>
  <c r="J913" i="27"/>
  <c r="O913" i="26"/>
  <c r="J913" i="26"/>
  <c r="K914" i="26"/>
  <c r="K980" i="25"/>
  <c r="J979" i="25"/>
  <c r="O979" i="25"/>
  <c r="K922" i="5"/>
  <c r="J921" i="5"/>
  <c r="O921" i="5"/>
  <c r="K915" i="27" l="1"/>
  <c r="O914" i="27"/>
  <c r="J914" i="27"/>
  <c r="J914" i="26"/>
  <c r="O914" i="26"/>
  <c r="K915" i="26"/>
  <c r="K923" i="5"/>
  <c r="O922" i="5"/>
  <c r="J922" i="5"/>
  <c r="K981" i="25"/>
  <c r="J980" i="25"/>
  <c r="O980" i="25"/>
  <c r="O915" i="27" l="1"/>
  <c r="K916" i="27"/>
  <c r="J915" i="27"/>
  <c r="K916" i="26"/>
  <c r="J915" i="26"/>
  <c r="O915" i="26"/>
  <c r="K982" i="25"/>
  <c r="O981" i="25"/>
  <c r="J981" i="25"/>
  <c r="K924" i="5"/>
  <c r="J923" i="5"/>
  <c r="O923" i="5"/>
  <c r="O916" i="27" l="1"/>
  <c r="J916" i="27"/>
  <c r="K917" i="27"/>
  <c r="K917" i="26"/>
  <c r="O916" i="26"/>
  <c r="J916" i="26"/>
  <c r="K925" i="5"/>
  <c r="O924" i="5"/>
  <c r="J924" i="5"/>
  <c r="K983" i="25"/>
  <c r="O982" i="25"/>
  <c r="J982" i="25"/>
  <c r="J917" i="27" l="1"/>
  <c r="K918" i="27"/>
  <c r="O917" i="27"/>
  <c r="J917" i="26"/>
  <c r="K918" i="26"/>
  <c r="O917" i="26"/>
  <c r="K926" i="5"/>
  <c r="O925" i="5"/>
  <c r="J925" i="5"/>
  <c r="K984" i="25"/>
  <c r="J983" i="25"/>
  <c r="O983" i="25"/>
  <c r="O918" i="27" l="1"/>
  <c r="K919" i="27"/>
  <c r="J918" i="27"/>
  <c r="J918" i="26"/>
  <c r="K919" i="26"/>
  <c r="O918" i="26"/>
  <c r="K985" i="25"/>
  <c r="J984" i="25"/>
  <c r="O984" i="25"/>
  <c r="K927" i="5"/>
  <c r="O926" i="5"/>
  <c r="J926" i="5"/>
  <c r="K920" i="27" l="1"/>
  <c r="O919" i="27"/>
  <c r="J919" i="27"/>
  <c r="K920" i="26"/>
  <c r="O919" i="26"/>
  <c r="J919" i="26"/>
  <c r="K928" i="5"/>
  <c r="O927" i="5"/>
  <c r="J927" i="5"/>
  <c r="K986" i="25"/>
  <c r="O985" i="25"/>
  <c r="J985" i="25"/>
  <c r="K921" i="27" l="1"/>
  <c r="J920" i="27"/>
  <c r="O920" i="27"/>
  <c r="O920" i="26"/>
  <c r="J920" i="26"/>
  <c r="K921" i="26"/>
  <c r="K987" i="25"/>
  <c r="J986" i="25"/>
  <c r="O986" i="25"/>
  <c r="K929" i="5"/>
  <c r="O928" i="5"/>
  <c r="J928" i="5"/>
  <c r="J921" i="27" l="1"/>
  <c r="K922" i="27"/>
  <c r="O921" i="27"/>
  <c r="J921" i="26"/>
  <c r="K922" i="26"/>
  <c r="O921" i="26"/>
  <c r="K930" i="5"/>
  <c r="J929" i="5"/>
  <c r="O929" i="5"/>
  <c r="K988" i="25"/>
  <c r="J987" i="25"/>
  <c r="O987" i="25"/>
  <c r="K923" i="27" l="1"/>
  <c r="O922" i="27"/>
  <c r="J922" i="27"/>
  <c r="K923" i="26"/>
  <c r="J922" i="26"/>
  <c r="O922" i="26"/>
  <c r="K931" i="5"/>
  <c r="O930" i="5"/>
  <c r="J930" i="5"/>
  <c r="K989" i="25"/>
  <c r="O988" i="25"/>
  <c r="J988" i="25"/>
  <c r="O923" i="27" l="1"/>
  <c r="J923" i="27"/>
  <c r="K924" i="27"/>
  <c r="O923" i="26"/>
  <c r="J923" i="26"/>
  <c r="K924" i="26"/>
  <c r="K990" i="25"/>
  <c r="J989" i="25"/>
  <c r="O989" i="25"/>
  <c r="K932" i="5"/>
  <c r="J931" i="5"/>
  <c r="O931" i="5"/>
  <c r="J924" i="27" l="1"/>
  <c r="O924" i="27"/>
  <c r="K925" i="27"/>
  <c r="O924" i="26"/>
  <c r="K925" i="26"/>
  <c r="J924" i="26"/>
  <c r="K933" i="5"/>
  <c r="O932" i="5"/>
  <c r="J932" i="5"/>
  <c r="K991" i="25"/>
  <c r="O990" i="25"/>
  <c r="J990" i="25"/>
  <c r="O925" i="27" l="1"/>
  <c r="J925" i="27"/>
  <c r="K926" i="27"/>
  <c r="J925" i="26"/>
  <c r="K926" i="26"/>
  <c r="O925" i="26"/>
  <c r="K992" i="25"/>
  <c r="J991" i="25"/>
  <c r="O991" i="25"/>
  <c r="K934" i="5"/>
  <c r="O933" i="5"/>
  <c r="J933" i="5"/>
  <c r="O926" i="27" l="1"/>
  <c r="J926" i="27"/>
  <c r="K927" i="27"/>
  <c r="O926" i="26"/>
  <c r="K927" i="26"/>
  <c r="J926" i="26"/>
  <c r="K993" i="25"/>
  <c r="J992" i="25"/>
  <c r="O992" i="25"/>
  <c r="K935" i="5"/>
  <c r="O934" i="5"/>
  <c r="J934" i="5"/>
  <c r="J927" i="27" l="1"/>
  <c r="O927" i="27"/>
  <c r="K928" i="27"/>
  <c r="J927" i="26"/>
  <c r="K928" i="26"/>
  <c r="O927" i="26"/>
  <c r="K936" i="5"/>
  <c r="O935" i="5"/>
  <c r="J935" i="5"/>
  <c r="K994" i="25"/>
  <c r="O993" i="25"/>
  <c r="J993" i="25"/>
  <c r="O928" i="27" l="1"/>
  <c r="J928" i="27"/>
  <c r="K929" i="27"/>
  <c r="O928" i="26"/>
  <c r="K929" i="26"/>
  <c r="J928" i="26"/>
  <c r="K995" i="25"/>
  <c r="O994" i="25"/>
  <c r="J994" i="25"/>
  <c r="K937" i="5"/>
  <c r="O936" i="5"/>
  <c r="J936" i="5"/>
  <c r="J929" i="27" l="1"/>
  <c r="K930" i="27"/>
  <c r="O929" i="27"/>
  <c r="O929" i="26"/>
  <c r="K930" i="26"/>
  <c r="J929" i="26"/>
  <c r="K938" i="5"/>
  <c r="J937" i="5"/>
  <c r="O937" i="5"/>
  <c r="K996" i="25"/>
  <c r="J995" i="25"/>
  <c r="O995" i="25"/>
  <c r="O930" i="27" l="1"/>
  <c r="J930" i="27"/>
  <c r="K931" i="27"/>
  <c r="J930" i="26"/>
  <c r="O930" i="26"/>
  <c r="K931" i="26"/>
  <c r="K997" i="25"/>
  <c r="J996" i="25"/>
  <c r="O996" i="25"/>
  <c r="K939" i="5"/>
  <c r="O938" i="5"/>
  <c r="J938" i="5"/>
  <c r="K932" i="27" l="1"/>
  <c r="J931" i="27"/>
  <c r="O931" i="27"/>
  <c r="O931" i="26"/>
  <c r="J931" i="26"/>
  <c r="K932" i="26"/>
  <c r="K940" i="5"/>
  <c r="J939" i="5"/>
  <c r="O939" i="5"/>
  <c r="K998" i="25"/>
  <c r="O997" i="25"/>
  <c r="J997" i="25"/>
  <c r="K933" i="27" l="1"/>
  <c r="O932" i="27"/>
  <c r="J932" i="27"/>
  <c r="K933" i="26"/>
  <c r="O932" i="26"/>
  <c r="J932" i="26"/>
  <c r="K999" i="25"/>
  <c r="J998" i="25"/>
  <c r="O998" i="25"/>
  <c r="K941" i="5"/>
  <c r="O940" i="5"/>
  <c r="J940" i="5"/>
  <c r="K934" i="27" l="1"/>
  <c r="J933" i="27"/>
  <c r="O933" i="27"/>
  <c r="J933" i="26"/>
  <c r="O933" i="26"/>
  <c r="K934" i="26"/>
  <c r="K942" i="5"/>
  <c r="O941" i="5"/>
  <c r="J941" i="5"/>
  <c r="K1000" i="25"/>
  <c r="O999" i="25"/>
  <c r="J999" i="25"/>
  <c r="J934" i="27" l="1"/>
  <c r="O934" i="27"/>
  <c r="K935" i="27"/>
  <c r="K935" i="26"/>
  <c r="J934" i="26"/>
  <c r="O934" i="26"/>
  <c r="K1001" i="25"/>
  <c r="O1000" i="25"/>
  <c r="J1000" i="25"/>
  <c r="K943" i="5"/>
  <c r="O942" i="5"/>
  <c r="J942" i="5"/>
  <c r="O935" i="27" l="1"/>
  <c r="K936" i="27"/>
  <c r="J935" i="27"/>
  <c r="O935" i="26"/>
  <c r="K936" i="26"/>
  <c r="J935" i="26"/>
  <c r="K944" i="5"/>
  <c r="O943" i="5"/>
  <c r="J943" i="5"/>
  <c r="K1002" i="25"/>
  <c r="J1001" i="25"/>
  <c r="O1001" i="25"/>
  <c r="O936" i="27" l="1"/>
  <c r="K937" i="27"/>
  <c r="J936" i="27"/>
  <c r="O936" i="26"/>
  <c r="K937" i="26"/>
  <c r="J936" i="26"/>
  <c r="K1003" i="25"/>
  <c r="J1002" i="25"/>
  <c r="O1002" i="25"/>
  <c r="K945" i="5"/>
  <c r="O944" i="5"/>
  <c r="J944" i="5"/>
  <c r="O937" i="27" l="1"/>
  <c r="K938" i="27"/>
  <c r="J937" i="27"/>
  <c r="J937" i="26"/>
  <c r="O937" i="26"/>
  <c r="K938" i="26"/>
  <c r="K1004" i="25"/>
  <c r="O1003" i="25"/>
  <c r="J1003" i="25"/>
  <c r="K946" i="5"/>
  <c r="J945" i="5"/>
  <c r="O945" i="5"/>
  <c r="J938" i="27" l="1"/>
  <c r="O938" i="27"/>
  <c r="K939" i="27"/>
  <c r="K939" i="26"/>
  <c r="J938" i="26"/>
  <c r="O938" i="26"/>
  <c r="K947" i="5"/>
  <c r="O946" i="5"/>
  <c r="J946" i="5"/>
  <c r="K1005" i="25"/>
  <c r="O1004" i="25"/>
  <c r="J1004" i="25"/>
  <c r="K940" i="27" l="1"/>
  <c r="J939" i="27"/>
  <c r="O939" i="27"/>
  <c r="K940" i="26"/>
  <c r="J939" i="26"/>
  <c r="O939" i="26"/>
  <c r="K948" i="5"/>
  <c r="J947" i="5"/>
  <c r="O947" i="5"/>
  <c r="K1006" i="25"/>
  <c r="O1005" i="25"/>
  <c r="J1005" i="25"/>
  <c r="J940" i="27" l="1"/>
  <c r="K941" i="27"/>
  <c r="O940" i="27"/>
  <c r="O940" i="26"/>
  <c r="J940" i="26"/>
  <c r="K941" i="26"/>
  <c r="K1007" i="25"/>
  <c r="O1006" i="25"/>
  <c r="J1006" i="25"/>
  <c r="K949" i="5"/>
  <c r="O948" i="5"/>
  <c r="J948" i="5"/>
  <c r="K942" i="27" l="1"/>
  <c r="O941" i="27"/>
  <c r="J941" i="27"/>
  <c r="K942" i="26"/>
  <c r="J941" i="26"/>
  <c r="O941" i="26"/>
  <c r="K950" i="5"/>
  <c r="O949" i="5"/>
  <c r="J949" i="5"/>
  <c r="J1007" i="25"/>
  <c r="J1008" i="25"/>
  <c r="O1007" i="25"/>
  <c r="O942" i="27" l="1"/>
  <c r="K943" i="27"/>
  <c r="J942" i="27"/>
  <c r="O942" i="26"/>
  <c r="K943" i="26"/>
  <c r="J942" i="26"/>
  <c r="K951" i="5"/>
  <c r="O950" i="5"/>
  <c r="J950" i="5"/>
  <c r="J943" i="27" l="1"/>
  <c r="K944" i="27"/>
  <c r="O943" i="27"/>
  <c r="K944" i="26"/>
  <c r="J943" i="26"/>
  <c r="O943" i="26"/>
  <c r="K952" i="5"/>
  <c r="O951" i="5"/>
  <c r="J951" i="5"/>
  <c r="J944" i="27" l="1"/>
  <c r="K945" i="27"/>
  <c r="O944" i="27"/>
  <c r="J944" i="26"/>
  <c r="K945" i="26"/>
  <c r="O944" i="26"/>
  <c r="K953" i="5"/>
  <c r="O952" i="5"/>
  <c r="J952" i="5"/>
  <c r="J945" i="27" l="1"/>
  <c r="K946" i="27"/>
  <c r="O945" i="27"/>
  <c r="K946" i="26"/>
  <c r="J945" i="26"/>
  <c r="O945" i="26"/>
  <c r="K954" i="5"/>
  <c r="J953" i="5"/>
  <c r="O953" i="5"/>
  <c r="J946" i="27" l="1"/>
  <c r="K947" i="27"/>
  <c r="O946" i="27"/>
  <c r="O946" i="26"/>
  <c r="J946" i="26"/>
  <c r="K947" i="26"/>
  <c r="K955" i="5"/>
  <c r="O954" i="5"/>
  <c r="J954" i="5"/>
  <c r="O947" i="27" l="1"/>
  <c r="J947" i="27"/>
  <c r="K948" i="27"/>
  <c r="K948" i="26"/>
  <c r="O947" i="26"/>
  <c r="J947" i="26"/>
  <c r="K956" i="5"/>
  <c r="J955" i="5"/>
  <c r="O955" i="5"/>
  <c r="O948" i="27" l="1"/>
  <c r="J948" i="27"/>
  <c r="K949" i="27"/>
  <c r="J948" i="26"/>
  <c r="K949" i="26"/>
  <c r="O948" i="26"/>
  <c r="K957" i="5"/>
  <c r="O956" i="5"/>
  <c r="J956" i="5"/>
  <c r="O949" i="27" l="1"/>
  <c r="J949" i="27"/>
  <c r="K950" i="27"/>
  <c r="K950" i="26"/>
  <c r="J949" i="26"/>
  <c r="O949" i="26"/>
  <c r="K958" i="5"/>
  <c r="O957" i="5"/>
  <c r="J957" i="5"/>
  <c r="K951" i="27" l="1"/>
  <c r="O950" i="27"/>
  <c r="J950" i="27"/>
  <c r="K951" i="26"/>
  <c r="O950" i="26"/>
  <c r="J950" i="26"/>
  <c r="K959" i="5"/>
  <c r="O958" i="5"/>
  <c r="J958" i="5"/>
  <c r="J951" i="27" l="1"/>
  <c r="K952" i="27"/>
  <c r="O951" i="27"/>
  <c r="J951" i="26"/>
  <c r="K952" i="26"/>
  <c r="O951" i="26"/>
  <c r="K960" i="5"/>
  <c r="O959" i="5"/>
  <c r="J959" i="5"/>
  <c r="J952" i="27" l="1"/>
  <c r="K953" i="27"/>
  <c r="O952" i="27"/>
  <c r="K953" i="26"/>
  <c r="O952" i="26"/>
  <c r="J952" i="26"/>
  <c r="K961" i="5"/>
  <c r="O960" i="5"/>
  <c r="J960" i="5"/>
  <c r="J953" i="27" l="1"/>
  <c r="O953" i="27"/>
  <c r="K954" i="27"/>
  <c r="O953" i="26"/>
  <c r="J953" i="26"/>
  <c r="K954" i="26"/>
  <c r="K962" i="5"/>
  <c r="J961" i="5"/>
  <c r="O961" i="5"/>
  <c r="J954" i="27" l="1"/>
  <c r="O954" i="27"/>
  <c r="K955" i="27"/>
  <c r="J954" i="26"/>
  <c r="O954" i="26"/>
  <c r="K955" i="26"/>
  <c r="K963" i="5"/>
  <c r="O962" i="5"/>
  <c r="J962" i="5"/>
  <c r="O955" i="27" l="1"/>
  <c r="K956" i="27"/>
  <c r="J955" i="27"/>
  <c r="K956" i="26"/>
  <c r="J955" i="26"/>
  <c r="O955" i="26"/>
  <c r="K964" i="5"/>
  <c r="J963" i="5"/>
  <c r="O963" i="5"/>
  <c r="K957" i="27" l="1"/>
  <c r="J956" i="27"/>
  <c r="O956" i="27"/>
  <c r="O956" i="26"/>
  <c r="J956" i="26"/>
  <c r="K957" i="26"/>
  <c r="K965" i="5"/>
  <c r="O964" i="5"/>
  <c r="J964" i="5"/>
  <c r="O957" i="27" l="1"/>
  <c r="J957" i="27"/>
  <c r="K958" i="27"/>
  <c r="J957" i="26"/>
  <c r="O957" i="26"/>
  <c r="K958" i="26"/>
  <c r="K966" i="5"/>
  <c r="O965" i="5"/>
  <c r="J965" i="5"/>
  <c r="O958" i="27" l="1"/>
  <c r="K959" i="27"/>
  <c r="J958" i="27"/>
  <c r="O958" i="26"/>
  <c r="J958" i="26"/>
  <c r="K959" i="26"/>
  <c r="K967" i="5"/>
  <c r="J966" i="5"/>
  <c r="O966" i="5"/>
  <c r="J959" i="27" l="1"/>
  <c r="O959" i="27"/>
  <c r="K960" i="27"/>
  <c r="J959" i="26"/>
  <c r="K960" i="26"/>
  <c r="O959" i="26"/>
  <c r="K968" i="5"/>
  <c r="J967" i="5"/>
  <c r="O967" i="5"/>
  <c r="K961" i="27" l="1"/>
  <c r="O960" i="27"/>
  <c r="J960" i="27"/>
  <c r="K961" i="26"/>
  <c r="O960" i="26"/>
  <c r="J960" i="26"/>
  <c r="K969" i="5"/>
  <c r="O968" i="5"/>
  <c r="J968" i="5"/>
  <c r="J961" i="27" l="1"/>
  <c r="O961" i="27"/>
  <c r="K962" i="27"/>
  <c r="J961" i="26"/>
  <c r="K962" i="26"/>
  <c r="O961" i="26"/>
  <c r="K970" i="5"/>
  <c r="O969" i="5"/>
  <c r="J969" i="5"/>
  <c r="O962" i="27" l="1"/>
  <c r="J962" i="27"/>
  <c r="K963" i="27"/>
  <c r="O962" i="26"/>
  <c r="K963" i="26"/>
  <c r="J962" i="26"/>
  <c r="K971" i="5"/>
  <c r="J970" i="5"/>
  <c r="O970" i="5"/>
  <c r="O963" i="27" l="1"/>
  <c r="K964" i="27"/>
  <c r="J963" i="27"/>
  <c r="K964" i="26"/>
  <c r="J963" i="26"/>
  <c r="O963" i="26"/>
  <c r="K972" i="5"/>
  <c r="J971" i="5"/>
  <c r="O971" i="5"/>
  <c r="K965" i="27" l="1"/>
  <c r="J964" i="27"/>
  <c r="O964" i="27"/>
  <c r="K965" i="26"/>
  <c r="J964" i="26"/>
  <c r="O964" i="26"/>
  <c r="K973" i="5"/>
  <c r="O972" i="5"/>
  <c r="J972" i="5"/>
  <c r="O965" i="27" l="1"/>
  <c r="K966" i="27"/>
  <c r="J965" i="27"/>
  <c r="K966" i="26"/>
  <c r="O965" i="26"/>
  <c r="J965" i="26"/>
  <c r="K974" i="5"/>
  <c r="O973" i="5"/>
  <c r="J973" i="5"/>
  <c r="K967" i="27" l="1"/>
  <c r="O966" i="27"/>
  <c r="J966" i="27"/>
  <c r="K967" i="26"/>
  <c r="J966" i="26"/>
  <c r="O966" i="26"/>
  <c r="K975" i="5"/>
  <c r="J974" i="5"/>
  <c r="O974" i="5"/>
  <c r="J967" i="27" l="1"/>
  <c r="O967" i="27"/>
  <c r="K968" i="27"/>
  <c r="O967" i="26"/>
  <c r="K968" i="26"/>
  <c r="J967" i="26"/>
  <c r="K976" i="5"/>
  <c r="J975" i="5"/>
  <c r="O975" i="5"/>
  <c r="O968" i="27" l="1"/>
  <c r="J968" i="27"/>
  <c r="K969" i="27"/>
  <c r="K969" i="26"/>
  <c r="O968" i="26"/>
  <c r="J968" i="26"/>
  <c r="K977" i="5"/>
  <c r="O976" i="5"/>
  <c r="J976" i="5"/>
  <c r="J969" i="27" l="1"/>
  <c r="O969" i="27"/>
  <c r="K970" i="27"/>
  <c r="J969" i="26"/>
  <c r="O969" i="26"/>
  <c r="K970" i="26"/>
  <c r="K978" i="5"/>
  <c r="O977" i="5"/>
  <c r="J977" i="5"/>
  <c r="O970" i="27" l="1"/>
  <c r="J970" i="27"/>
  <c r="K971" i="27"/>
  <c r="K971" i="26"/>
  <c r="J970" i="26"/>
  <c r="O970" i="26"/>
  <c r="K979" i="5"/>
  <c r="J978" i="5"/>
  <c r="O978" i="5"/>
  <c r="O971" i="27" l="1"/>
  <c r="J971" i="27"/>
  <c r="K972" i="27"/>
  <c r="J971" i="26"/>
  <c r="K972" i="26"/>
  <c r="O971" i="26"/>
  <c r="K980" i="5"/>
  <c r="J979" i="5"/>
  <c r="O979" i="5"/>
  <c r="K973" i="27" l="1"/>
  <c r="J972" i="27"/>
  <c r="O972" i="27"/>
  <c r="K973" i="26"/>
  <c r="O972" i="26"/>
  <c r="J972" i="26"/>
  <c r="K981" i="5"/>
  <c r="O980" i="5"/>
  <c r="J980" i="5"/>
  <c r="O973" i="27" l="1"/>
  <c r="J973" i="27"/>
  <c r="K974" i="27"/>
  <c r="K974" i="26"/>
  <c r="O973" i="26"/>
  <c r="J973" i="26"/>
  <c r="K982" i="5"/>
  <c r="O981" i="5"/>
  <c r="J981" i="5"/>
  <c r="J974" i="27" l="1"/>
  <c r="O974" i="27"/>
  <c r="K975" i="27"/>
  <c r="O974" i="26"/>
  <c r="J974" i="26"/>
  <c r="K975" i="26"/>
  <c r="K983" i="5"/>
  <c r="J982" i="5"/>
  <c r="O982" i="5"/>
  <c r="K976" i="27" l="1"/>
  <c r="O975" i="27"/>
  <c r="J975" i="27"/>
  <c r="O975" i="26"/>
  <c r="K976" i="26"/>
  <c r="J975" i="26"/>
  <c r="K984" i="5"/>
  <c r="J983" i="5"/>
  <c r="O983" i="5"/>
  <c r="O976" i="27" l="1"/>
  <c r="J976" i="27"/>
  <c r="K977" i="27"/>
  <c r="O976" i="26"/>
  <c r="J976" i="26"/>
  <c r="K977" i="26"/>
  <c r="K985" i="5"/>
  <c r="O984" i="5"/>
  <c r="J984" i="5"/>
  <c r="J977" i="27" l="1"/>
  <c r="O977" i="27"/>
  <c r="K978" i="27"/>
  <c r="K978" i="26"/>
  <c r="O977" i="26"/>
  <c r="J977" i="26"/>
  <c r="K986" i="5"/>
  <c r="O985" i="5"/>
  <c r="J985" i="5"/>
  <c r="K979" i="27" l="1"/>
  <c r="O978" i="27"/>
  <c r="J978" i="27"/>
  <c r="J978" i="26"/>
  <c r="O978" i="26"/>
  <c r="K979" i="26"/>
  <c r="K987" i="5"/>
  <c r="J986" i="5"/>
  <c r="O986" i="5"/>
  <c r="O979" i="27" l="1"/>
  <c r="J979" i="27"/>
  <c r="K980" i="27"/>
  <c r="K980" i="26"/>
  <c r="O979" i="26"/>
  <c r="J979" i="26"/>
  <c r="K988" i="5"/>
  <c r="J987" i="5"/>
  <c r="O987" i="5"/>
  <c r="J980" i="27" l="1"/>
  <c r="O980" i="27"/>
  <c r="K981" i="27"/>
  <c r="K981" i="26"/>
  <c r="J980" i="26"/>
  <c r="O980" i="26"/>
  <c r="K989" i="5"/>
  <c r="O988" i="5"/>
  <c r="J988" i="5"/>
  <c r="O981" i="27" l="1"/>
  <c r="J981" i="27"/>
  <c r="K982" i="27"/>
  <c r="K982" i="26"/>
  <c r="J981" i="26"/>
  <c r="O981" i="26"/>
  <c r="K990" i="5"/>
  <c r="O989" i="5"/>
  <c r="J989" i="5"/>
  <c r="O982" i="27" l="1"/>
  <c r="J982" i="27"/>
  <c r="K983" i="27"/>
  <c r="J982" i="26"/>
  <c r="O982" i="26"/>
  <c r="K983" i="26"/>
  <c r="K991" i="5"/>
  <c r="J990" i="5"/>
  <c r="O990" i="5"/>
  <c r="K984" i="27" l="1"/>
  <c r="O983" i="27"/>
  <c r="J983" i="27"/>
  <c r="O983" i="26"/>
  <c r="J983" i="26"/>
  <c r="K984" i="26"/>
  <c r="K992" i="5"/>
  <c r="J991" i="5"/>
  <c r="O991" i="5"/>
  <c r="K985" i="27" l="1"/>
  <c r="O984" i="27"/>
  <c r="J984" i="27"/>
  <c r="K985" i="26"/>
  <c r="O984" i="26"/>
  <c r="J984" i="26"/>
  <c r="K993" i="5"/>
  <c r="O992" i="5"/>
  <c r="J992" i="5"/>
  <c r="J985" i="27" l="1"/>
  <c r="K986" i="27"/>
  <c r="O985" i="27"/>
  <c r="K986" i="26"/>
  <c r="O985" i="26"/>
  <c r="J985" i="26"/>
  <c r="K994" i="5"/>
  <c r="O993" i="5"/>
  <c r="J993" i="5"/>
  <c r="O986" i="27" l="1"/>
  <c r="J986" i="27"/>
  <c r="K987" i="27"/>
  <c r="O986" i="26"/>
  <c r="J986" i="26"/>
  <c r="K987" i="26"/>
  <c r="K995" i="5"/>
  <c r="J994" i="5"/>
  <c r="O994" i="5"/>
  <c r="O987" i="27" l="1"/>
  <c r="J987" i="27"/>
  <c r="K988" i="27"/>
  <c r="J987" i="26"/>
  <c r="O987" i="26"/>
  <c r="K988" i="26"/>
  <c r="K996" i="5"/>
  <c r="J995" i="5"/>
  <c r="O995" i="5"/>
  <c r="K989" i="27" l="1"/>
  <c r="J988" i="27"/>
  <c r="O988" i="27"/>
  <c r="K989" i="26"/>
  <c r="O988" i="26"/>
  <c r="J988" i="26"/>
  <c r="K997" i="5"/>
  <c r="O996" i="5"/>
  <c r="J996" i="5"/>
  <c r="O989" i="27" l="1"/>
  <c r="K990" i="27"/>
  <c r="J989" i="27"/>
  <c r="K990" i="26"/>
  <c r="O989" i="26"/>
  <c r="J989" i="26"/>
  <c r="K998" i="5"/>
  <c r="O997" i="5"/>
  <c r="J997" i="5"/>
  <c r="J990" i="27" l="1"/>
  <c r="K991" i="27"/>
  <c r="O990" i="27"/>
  <c r="O990" i="26"/>
  <c r="K991" i="26"/>
  <c r="J990" i="26"/>
  <c r="K999" i="5"/>
  <c r="J998" i="5"/>
  <c r="O998" i="5"/>
  <c r="J991" i="27" l="1"/>
  <c r="O991" i="27"/>
  <c r="K992" i="27"/>
  <c r="J991" i="26"/>
  <c r="K992" i="26"/>
  <c r="O991" i="26"/>
  <c r="K1000" i="5"/>
  <c r="J999" i="5"/>
  <c r="O999" i="5"/>
  <c r="O992" i="27" l="1"/>
  <c r="J992" i="27"/>
  <c r="K993" i="27"/>
  <c r="J992" i="26"/>
  <c r="K993" i="26"/>
  <c r="O992" i="26"/>
  <c r="K1001" i="5"/>
  <c r="O1000" i="5"/>
  <c r="J1000" i="5"/>
  <c r="J993" i="27" l="1"/>
  <c r="O993" i="27"/>
  <c r="K994" i="27"/>
  <c r="K994" i="26"/>
  <c r="J993" i="26"/>
  <c r="O993" i="26"/>
  <c r="K1002" i="5"/>
  <c r="O1001" i="5"/>
  <c r="J1001" i="5"/>
  <c r="K995" i="27" l="1"/>
  <c r="J994" i="27"/>
  <c r="O994" i="27"/>
  <c r="J994" i="26"/>
  <c r="K995" i="26"/>
  <c r="O994" i="26"/>
  <c r="K1003" i="5"/>
  <c r="J1002" i="5"/>
  <c r="O1002" i="5"/>
  <c r="O995" i="27" l="1"/>
  <c r="J995" i="27"/>
  <c r="K996" i="27"/>
  <c r="K996" i="26"/>
  <c r="J995" i="26"/>
  <c r="O995" i="26"/>
  <c r="K1004" i="5"/>
  <c r="J1003" i="5"/>
  <c r="O1003" i="5"/>
  <c r="K997" i="27" l="1"/>
  <c r="J996" i="27"/>
  <c r="O996" i="27"/>
  <c r="J996" i="26"/>
  <c r="K997" i="26"/>
  <c r="O996" i="26"/>
  <c r="K1005" i="5"/>
  <c r="O1004" i="5"/>
  <c r="J1004" i="5"/>
  <c r="O997" i="27" l="1"/>
  <c r="K998" i="27"/>
  <c r="J997" i="27"/>
  <c r="O997" i="26"/>
  <c r="K998" i="26"/>
  <c r="J997" i="26"/>
  <c r="K1006" i="5"/>
  <c r="O1005" i="5"/>
  <c r="J1005" i="5"/>
  <c r="J998" i="27" l="1"/>
  <c r="O998" i="27"/>
  <c r="K999" i="27"/>
  <c r="K999" i="26"/>
  <c r="J998" i="26"/>
  <c r="O998" i="26"/>
  <c r="K1007" i="5"/>
  <c r="J1006" i="5"/>
  <c r="O1006" i="5"/>
  <c r="J999" i="27" l="1"/>
  <c r="K1000" i="27"/>
  <c r="O999" i="27"/>
  <c r="K1000" i="26"/>
  <c r="O999" i="26"/>
  <c r="J999" i="26"/>
  <c r="K1008" i="5"/>
  <c r="J1007" i="5"/>
  <c r="O1007" i="5"/>
  <c r="J14" i="5" l="1"/>
  <c r="J19" i="5"/>
  <c r="O1000" i="27"/>
  <c r="J1000" i="27"/>
  <c r="K1001" i="27"/>
  <c r="O1000" i="26"/>
  <c r="J1000" i="26"/>
  <c r="K1001" i="26"/>
  <c r="O1008" i="5"/>
  <c r="J1008" i="5"/>
  <c r="J12" i="5"/>
  <c r="O1001" i="27" l="1"/>
  <c r="J1001" i="27"/>
  <c r="K1002" i="27"/>
  <c r="K1002" i="26"/>
  <c r="O1001" i="26"/>
  <c r="J1001" i="26"/>
  <c r="K1003" i="27" l="1"/>
  <c r="J1002" i="27"/>
  <c r="O1002" i="27"/>
  <c r="K1003" i="26"/>
  <c r="O1002" i="26"/>
  <c r="J1002" i="26"/>
  <c r="J1003" i="27" l="1"/>
  <c r="O1003" i="27"/>
  <c r="K1004" i="27"/>
  <c r="J1003" i="26"/>
  <c r="O1003" i="26"/>
  <c r="K1004" i="26"/>
  <c r="O1004" i="27" l="1"/>
  <c r="K1005" i="27"/>
  <c r="J1004" i="27"/>
  <c r="K1005" i="26"/>
  <c r="O1004" i="26"/>
  <c r="J1004" i="26"/>
  <c r="J1005" i="27" l="1"/>
  <c r="O1005" i="27"/>
  <c r="K1006" i="27"/>
  <c r="K1006" i="26"/>
  <c r="O1005" i="26"/>
  <c r="J1005" i="26"/>
  <c r="O1006" i="27" l="1"/>
  <c r="K1007" i="27"/>
  <c r="J1006" i="27"/>
  <c r="J1006" i="26"/>
  <c r="K1007" i="26"/>
  <c r="O1006" i="26"/>
  <c r="J1007" i="27" l="1"/>
  <c r="O1007" i="27"/>
  <c r="K1008" i="26"/>
  <c r="O1007" i="26"/>
  <c r="J1007" i="26"/>
  <c r="C5" i="43"/>
  <c r="C14" i="43"/>
  <c r="C23" i="43"/>
  <c r="C2" i="43"/>
  <c r="C18" i="43"/>
  <c r="C12" i="43"/>
  <c r="C11" i="43"/>
  <c r="C22" i="43"/>
  <c r="C8" i="43"/>
  <c r="C9" i="43"/>
  <c r="O1008" i="26" l="1"/>
  <c r="J1008" i="26"/>
  <c r="C21" i="43"/>
  <c r="C4" i="43"/>
  <c r="C16" i="43"/>
  <c r="C20" i="43"/>
  <c r="C17" i="43"/>
  <c r="C26" i="43"/>
  <c r="C13" i="43"/>
  <c r="C6" i="43"/>
  <c r="C15" i="43"/>
  <c r="C7" i="43"/>
  <c r="C24" i="43"/>
  <c r="C19" i="43"/>
  <c r="C3" i="43"/>
  <c r="C25" i="43"/>
  <c r="C10" i="43"/>
</calcChain>
</file>

<file path=xl/comments1.xml><?xml version="1.0" encoding="utf-8"?>
<comments xmlns="http://schemas.openxmlformats.org/spreadsheetml/2006/main">
  <authors>
    <author>Schneiderman, David</author>
  </authors>
  <commentList>
    <comment ref="C6" authorId="0">
      <text>
        <r>
          <rPr>
            <b/>
            <sz val="9"/>
            <color indexed="81"/>
            <rFont val="Tahoma"/>
            <family val="2"/>
          </rPr>
          <t>Add Indirect Cost Rate.
Future Versions will have this built in.</t>
        </r>
      </text>
    </comment>
  </commentList>
</comments>
</file>

<file path=xl/comments2.xml><?xml version="1.0" encoding="utf-8"?>
<comments xmlns="http://schemas.openxmlformats.org/spreadsheetml/2006/main">
  <authors>
    <author>vassis_b</author>
    <author>wolfe_d</author>
    <author>blanford_j</author>
    <author>Schneiderman, David</author>
  </authors>
  <commentList>
    <comment ref="F13" authorId="0">
      <text>
        <r>
          <rPr>
            <b/>
            <sz val="8"/>
            <color indexed="81"/>
            <rFont val="Tahoma"/>
            <family val="2"/>
          </rPr>
          <t>No allocation for Title IID</t>
        </r>
      </text>
    </comment>
    <comment ref="G13" authorId="1">
      <text>
        <r>
          <rPr>
            <sz val="10"/>
            <color indexed="81"/>
            <rFont val="Tahoma"/>
            <family val="2"/>
          </rPr>
          <t>If allocation is under $10,000.00, you may only access your funds by participating in a Consortium or BOCES with the total of funds being at least $10,000.00.  The Lead Agent for the Title III Consortium/BOCES will submit the budget.</t>
        </r>
      </text>
    </comment>
    <comment ref="J13" authorId="0">
      <text>
        <r>
          <rPr>
            <b/>
            <sz val="8"/>
            <color indexed="81"/>
            <rFont val="Tahoma"/>
            <family val="2"/>
          </rPr>
          <t>No allocation for Title IVA</t>
        </r>
      </text>
    </comment>
    <comment ref="K13" authorId="2">
      <text>
        <r>
          <rPr>
            <b/>
            <sz val="8"/>
            <color indexed="81"/>
            <rFont val="Tahoma"/>
            <family val="2"/>
          </rPr>
          <t xml:space="preserve">No allocation for Title V
</t>
        </r>
      </text>
    </comment>
    <comment ref="C60" authorId="3">
      <text>
        <r>
          <rPr>
            <sz val="9"/>
            <color indexed="81"/>
            <rFont val="Tahoma"/>
            <family val="2"/>
          </rPr>
          <t>Total Admin Cost plus Indirect Cost may not exceed 10% of the total funds available (allocation plus carryover plus transfers).</t>
        </r>
      </text>
    </comment>
    <comment ref="G60" authorId="3">
      <text>
        <r>
          <rPr>
            <sz val="9"/>
            <color indexed="81"/>
            <rFont val="Tahoma"/>
            <family val="2"/>
          </rPr>
          <t>Total Admin Cost plus Indirect Cost may not exceed 2% of the current year allocation.</t>
        </r>
      </text>
    </comment>
    <comment ref="C69" authorId="3">
      <text>
        <r>
          <rPr>
            <b/>
            <sz val="9"/>
            <color indexed="81"/>
            <rFont val="Tahoma"/>
            <family val="2"/>
          </rPr>
          <t>Use this line to override the amount above. Override amount cannot exceed amount above.</t>
        </r>
        <r>
          <rPr>
            <sz val="9"/>
            <color indexed="81"/>
            <rFont val="Tahoma"/>
            <family val="2"/>
          </rPr>
          <t xml:space="preserve">
</t>
        </r>
      </text>
    </comment>
    <comment ref="D69" authorId="3">
      <text>
        <r>
          <rPr>
            <b/>
            <sz val="9"/>
            <color indexed="81"/>
            <rFont val="Tahoma"/>
            <family val="2"/>
          </rPr>
          <t>Use this line to override the amount above. Override amount cannot exceed amount above.</t>
        </r>
      </text>
    </comment>
    <comment ref="E69" authorId="3">
      <text>
        <r>
          <rPr>
            <b/>
            <sz val="9"/>
            <color indexed="81"/>
            <rFont val="Tahoma"/>
            <family val="2"/>
          </rPr>
          <t>Use this line to override the amount above. Override amount cannot exceed amount above.</t>
        </r>
      </text>
    </comment>
    <comment ref="F69" authorId="3">
      <text>
        <r>
          <rPr>
            <b/>
            <sz val="9"/>
            <color indexed="81"/>
            <rFont val="Tahoma"/>
            <family val="2"/>
          </rPr>
          <t>Use this line to override the amount above. Override amount cannot exceed amount above.</t>
        </r>
      </text>
    </comment>
    <comment ref="G69" authorId="3">
      <text>
        <r>
          <rPr>
            <b/>
            <sz val="9"/>
            <color indexed="81"/>
            <rFont val="Tahoma"/>
            <family val="2"/>
          </rPr>
          <t>Use this line to override the amount above. Override amount cannot exceed amount above.</t>
        </r>
      </text>
    </comment>
    <comment ref="H69" authorId="3">
      <text>
        <r>
          <rPr>
            <sz val="9"/>
            <color indexed="81"/>
            <rFont val="Tahoma"/>
            <family val="2"/>
          </rPr>
          <t>Use this line to override the amount above. Override amount cannot exceed amount above.</t>
        </r>
      </text>
    </comment>
    <comment ref="I69" authorId="3">
      <text>
        <r>
          <rPr>
            <sz val="9"/>
            <color indexed="81"/>
            <rFont val="Tahoma"/>
            <family val="2"/>
          </rPr>
          <t>Use this line to override the amount above. Override amount cannot exceed amount above.</t>
        </r>
      </text>
    </comment>
    <comment ref="J69" authorId="3">
      <text>
        <r>
          <rPr>
            <b/>
            <sz val="9"/>
            <color indexed="81"/>
            <rFont val="Tahoma"/>
            <family val="2"/>
          </rPr>
          <t>Use this line to override the amount above. Override amount cannot exceed amount above.</t>
        </r>
        <r>
          <rPr>
            <sz val="9"/>
            <color indexed="81"/>
            <rFont val="Tahoma"/>
            <family val="2"/>
          </rPr>
          <t xml:space="preserve">
</t>
        </r>
      </text>
    </comment>
    <comment ref="K69" authorId="3">
      <text>
        <r>
          <rPr>
            <b/>
            <sz val="9"/>
            <color indexed="81"/>
            <rFont val="Tahoma"/>
            <family val="2"/>
          </rPr>
          <t>Use this line to override the amount above. Override amount cannot exceed amount above.</t>
        </r>
        <r>
          <rPr>
            <sz val="9"/>
            <color indexed="81"/>
            <rFont val="Tahoma"/>
            <family val="2"/>
          </rPr>
          <t xml:space="preserve">
</t>
        </r>
      </text>
    </comment>
    <comment ref="L69" authorId="3">
      <text>
        <r>
          <rPr>
            <b/>
            <sz val="9"/>
            <color indexed="81"/>
            <rFont val="Tahoma"/>
            <family val="2"/>
          </rPr>
          <t>Use this line to override the amount above. Override amount cannot exceed amount above.</t>
        </r>
        <r>
          <rPr>
            <sz val="9"/>
            <color indexed="81"/>
            <rFont val="Tahoma"/>
            <family val="2"/>
          </rPr>
          <t xml:space="preserve">
</t>
        </r>
      </text>
    </comment>
  </commentList>
</comments>
</file>

<file path=xl/comments3.xml><?xml version="1.0" encoding="utf-8"?>
<comments xmlns="http://schemas.openxmlformats.org/spreadsheetml/2006/main">
  <authors>
    <author>Nicholas B. Couch</author>
    <author>everybody</author>
  </authors>
  <commentList>
    <comment ref="J9" authorId="0">
      <text>
        <r>
          <rPr>
            <b/>
            <sz val="8"/>
            <color indexed="81"/>
            <rFont val="Tahoma"/>
            <family val="2"/>
          </rPr>
          <t>If allocation is under $10,000.00, you may only access your funds by participating in a Consortium or BOCES with the total of funds being at least $10,000.00.  The Lead Agent for the Title III Consortium/BOCES will submit the budget.</t>
        </r>
      </text>
    </comment>
    <comment ref="B10" authorId="1">
      <text>
        <r>
          <rPr>
            <b/>
            <sz val="8"/>
            <color indexed="81"/>
            <rFont val="Tahoma"/>
            <family val="2"/>
          </rPr>
          <t>Enter the four-digit district code
from the "11-District Table" sheet.</t>
        </r>
      </text>
    </comment>
  </commentList>
</comments>
</file>

<file path=xl/comments4.xml><?xml version="1.0" encoding="utf-8"?>
<comments xmlns="http://schemas.openxmlformats.org/spreadsheetml/2006/main">
  <authors>
    <author>A satisfied Microsoft Office user</author>
  </authors>
  <commentList>
    <comment ref="E194" authorId="0">
      <text>
        <r>
          <rPr>
            <sz val="9"/>
            <color indexed="81"/>
            <rFont val="Tahoma"/>
            <family val="2"/>
          </rPr>
          <t xml:space="preserve">williams_a:
Not a rate available for use
</t>
        </r>
      </text>
    </comment>
    <comment ref="F194" authorId="0">
      <text>
        <r>
          <rPr>
            <sz val="9"/>
            <color indexed="81"/>
            <rFont val="Tahoma"/>
            <family val="2"/>
          </rPr>
          <t>williams_a:
Not a rate available for use</t>
        </r>
      </text>
    </comment>
  </commentList>
</comments>
</file>

<file path=xl/sharedStrings.xml><?xml version="1.0" encoding="utf-8"?>
<sst xmlns="http://schemas.openxmlformats.org/spreadsheetml/2006/main" count="47395" uniqueCount="14428">
  <si>
    <t>Strategy</t>
  </si>
  <si>
    <t>Action step</t>
  </si>
  <si>
    <t>Program Code</t>
  </si>
  <si>
    <t>Object Code</t>
  </si>
  <si>
    <t>Funding Source</t>
  </si>
  <si>
    <t xml:space="preserve">Location </t>
  </si>
  <si>
    <t>Amount</t>
  </si>
  <si>
    <t>0200 Benefits</t>
  </si>
  <si>
    <r>
      <t xml:space="preserve"> </t>
    </r>
    <r>
      <rPr>
        <b/>
        <sz val="10"/>
        <rFont val="Arial"/>
        <family val="2"/>
      </rPr>
      <t>District/BOCES Code:</t>
    </r>
  </si>
  <si>
    <t>District/BOCES Name:</t>
  </si>
  <si>
    <t>Indirect Cost Rate (%):</t>
  </si>
  <si>
    <t>Eligible for REAP:</t>
  </si>
  <si>
    <t>Modification or Revision Number:</t>
  </si>
  <si>
    <t>Date:</t>
  </si>
  <si>
    <t>District/BOCES person completing this information</t>
  </si>
  <si>
    <t>Name:</t>
  </si>
  <si>
    <t>Title:</t>
  </si>
  <si>
    <t>Phone No.:</t>
  </si>
  <si>
    <t>E-mail:</t>
  </si>
  <si>
    <t xml:space="preserve">   Submit this file to this e-mail address:  </t>
  </si>
  <si>
    <t>electronic_budget@cde.state.co.us</t>
  </si>
  <si>
    <t>Send Budget file to CDE with this filename:</t>
  </si>
  <si>
    <t>Employee Benefits (0200)</t>
  </si>
  <si>
    <t>Purchased Property Services (0400)</t>
  </si>
  <si>
    <t>Other Purchased Services (0500)</t>
  </si>
  <si>
    <t>Supplies (0600)</t>
  </si>
  <si>
    <t>Other (0800)</t>
  </si>
  <si>
    <t>Title I
Part A</t>
  </si>
  <si>
    <t>Title I
Part D
Delinquent</t>
  </si>
  <si>
    <t>Title II
Part A
Teacher
Quality</t>
  </si>
  <si>
    <t>Title II
Part D
Technology</t>
  </si>
  <si>
    <t>Title III
Part A
ELL</t>
  </si>
  <si>
    <t>Title III
Part A
Set Aside
Immigrant</t>
  </si>
  <si>
    <t>Title IV
Part A
Safe &amp;
Drug Free</t>
  </si>
  <si>
    <t xml:space="preserve">Title V
Part A
Innovative
Programs
</t>
  </si>
  <si>
    <t>Title VI
Part B
Rural &amp;
Low Income</t>
  </si>
  <si>
    <t>Total</t>
  </si>
  <si>
    <t>Transfer Activity IN (source code 53xx)</t>
  </si>
  <si>
    <t>Transfer Activity OUT (source code 53xx)</t>
  </si>
  <si>
    <t xml:space="preserve">Prior Year Carryover </t>
  </si>
  <si>
    <r>
      <t xml:space="preserve">Total Funds Available </t>
    </r>
    <r>
      <rPr>
        <b/>
        <sz val="6"/>
        <rFont val="Arial"/>
        <family val="2"/>
      </rPr>
      <t>(lines 1-5)</t>
    </r>
  </si>
  <si>
    <t>Instructional Program   (0010 – 2000)</t>
  </si>
  <si>
    <t>Salaries (0100)</t>
  </si>
  <si>
    <t>Purchased Professional &amp; Technical Services (0300)</t>
  </si>
  <si>
    <t>Support Program   (2100, 2200, 2600, 2700, 2800, 2900, and 3300)</t>
  </si>
  <si>
    <t>Improvement of Instructional Services (2210)</t>
  </si>
  <si>
    <t>Administration  (2300, 2400, and 2500)</t>
  </si>
  <si>
    <t xml:space="preserve"> </t>
  </si>
  <si>
    <t>Property (0735) (non-capitalized) (not including line 36)</t>
  </si>
  <si>
    <t>Subtotal Direct Costs (lines 39-41)</t>
  </si>
  <si>
    <t>Applicable Indirect Cost Rate (%)</t>
  </si>
  <si>
    <t>Indirect Cost Amount Override</t>
  </si>
  <si>
    <t>Property-(0730) (Capitalized) (not including line 35)</t>
  </si>
  <si>
    <r>
      <t xml:space="preserve">Total Funds Available </t>
    </r>
    <r>
      <rPr>
        <sz val="8"/>
        <rFont val="Arial"/>
        <family val="2"/>
      </rPr>
      <t>(repeated from above)</t>
    </r>
  </si>
  <si>
    <t>0100 Salary</t>
  </si>
  <si>
    <t>Salary Position</t>
  </si>
  <si>
    <t>District Status</t>
  </si>
  <si>
    <t>School Status</t>
  </si>
  <si>
    <t>Dollars</t>
  </si>
  <si>
    <t>Percentages</t>
  </si>
  <si>
    <t>Program</t>
  </si>
  <si>
    <t>Description</t>
  </si>
  <si>
    <t>Current
Allocation and Transfers</t>
  </si>
  <si>
    <t>$</t>
  </si>
  <si>
    <t>%
Minimum</t>
  </si>
  <si>
    <r>
      <t xml:space="preserve">Actual
Budget
% </t>
    </r>
    <r>
      <rPr>
        <b/>
        <sz val="12"/>
        <rFont val="Arial"/>
        <family val="2"/>
      </rPr>
      <t xml:space="preserve"> *</t>
    </r>
  </si>
  <si>
    <t>%
Maximum</t>
  </si>
  <si>
    <t>Title I Part A</t>
  </si>
  <si>
    <t>Regular</t>
  </si>
  <si>
    <t>State and Local CH/SES contribution</t>
  </si>
  <si>
    <t>Total CH/SES</t>
  </si>
  <si>
    <t>=&gt; SI 1 only</t>
  </si>
  <si>
    <t>10% Title IA</t>
  </si>
  <si>
    <r>
      <t xml:space="preserve">Parental Activities </t>
    </r>
    <r>
      <rPr>
        <b/>
        <u/>
        <sz val="10"/>
        <color indexed="61"/>
        <rFont val="Arial"/>
        <family val="2"/>
      </rPr>
      <t>(PA-S/PA-D)</t>
    </r>
    <r>
      <rPr>
        <b/>
        <u/>
        <sz val="10"/>
        <rFont val="Arial"/>
        <family val="2"/>
      </rPr>
      <t xml:space="preserve"> (1% of Allocation if over $500,000)</t>
    </r>
  </si>
  <si>
    <r>
      <t xml:space="preserve">Input Unused Amount from prior year </t>
    </r>
    <r>
      <rPr>
        <b/>
        <sz val="10"/>
        <color indexed="61"/>
        <rFont val="Arial"/>
        <family val="2"/>
      </rPr>
      <t>(PA-S)</t>
    </r>
  </si>
  <si>
    <r>
      <t xml:space="preserve">Input Unused Amount from prior year </t>
    </r>
    <r>
      <rPr>
        <b/>
        <sz val="10"/>
        <color indexed="61"/>
        <rFont val="Arial"/>
        <family val="2"/>
      </rPr>
      <t>(PA-D)</t>
    </r>
  </si>
  <si>
    <r>
      <t xml:space="preserve">Requirement for current year. </t>
    </r>
    <r>
      <rPr>
        <b/>
        <sz val="10"/>
        <color indexed="61"/>
        <rFont val="Arial"/>
        <family val="2"/>
      </rPr>
      <t xml:space="preserve">(PA-S + PA-D) </t>
    </r>
    <r>
      <rPr>
        <sz val="10"/>
        <rFont val="Arial"/>
        <family val="2"/>
      </rPr>
      <t>(1% of Allocation)</t>
    </r>
  </si>
  <si>
    <r>
      <t xml:space="preserve">Parental Activities District-wide </t>
    </r>
    <r>
      <rPr>
        <b/>
        <sz val="10"/>
        <color indexed="25"/>
        <rFont val="Arial"/>
        <family val="2"/>
      </rPr>
      <t>(PA-D)</t>
    </r>
    <r>
      <rPr>
        <b/>
        <sz val="10"/>
        <color indexed="10"/>
        <rFont val="Arial"/>
        <family val="2"/>
      </rPr>
      <t xml:space="preserve"> </t>
    </r>
    <r>
      <rPr>
        <sz val="10"/>
        <rFont val="Arial"/>
        <family val="2"/>
      </rPr>
      <t>(Optional: 5% of 1%)</t>
    </r>
  </si>
  <si>
    <r>
      <t xml:space="preserve">Parental Activities School Level </t>
    </r>
    <r>
      <rPr>
        <b/>
        <sz val="10"/>
        <color indexed="25"/>
        <rFont val="Arial"/>
        <family val="2"/>
      </rPr>
      <t>(PA-S)</t>
    </r>
    <r>
      <rPr>
        <b/>
        <sz val="10"/>
        <color indexed="10"/>
        <rFont val="Arial"/>
        <family val="2"/>
      </rPr>
      <t xml:space="preserve"> </t>
    </r>
    <r>
      <rPr>
        <sz val="10"/>
        <rFont val="Arial"/>
        <family val="2"/>
      </rPr>
      <t>(Minimum: 95% of 1%)</t>
    </r>
  </si>
  <si>
    <r>
      <t xml:space="preserve">Amount to be budgeted </t>
    </r>
    <r>
      <rPr>
        <b/>
        <sz val="10"/>
        <color indexed="61"/>
        <rFont val="Arial"/>
        <family val="2"/>
      </rPr>
      <t>(PA)</t>
    </r>
  </si>
  <si>
    <r>
      <t xml:space="preserve">Neglected Institutions (if applicable) </t>
    </r>
    <r>
      <rPr>
        <b/>
        <sz val="10"/>
        <color indexed="61"/>
        <rFont val="Arial"/>
        <family val="2"/>
      </rPr>
      <t>(NG)</t>
    </r>
  </si>
  <si>
    <t>NG allocation</t>
  </si>
  <si>
    <r>
      <t xml:space="preserve">Non-Public Schools (if applicable) </t>
    </r>
    <r>
      <rPr>
        <b/>
        <sz val="10"/>
        <color indexed="61"/>
        <rFont val="Arial"/>
        <family val="2"/>
      </rPr>
      <t>(NPS)</t>
    </r>
  </si>
  <si>
    <t>NPS allocation</t>
  </si>
  <si>
    <r>
      <t xml:space="preserve">Highly Qualified under Sec 1119 </t>
    </r>
    <r>
      <rPr>
        <b/>
        <sz val="10"/>
        <color indexed="61"/>
        <rFont val="Arial"/>
        <family val="2"/>
      </rPr>
      <t>(HQ)</t>
    </r>
  </si>
  <si>
    <r>
      <t xml:space="preserve">District Managed Activities (if applicable) </t>
    </r>
    <r>
      <rPr>
        <b/>
        <sz val="10"/>
        <color indexed="61"/>
        <rFont val="Arial"/>
        <family val="2"/>
      </rPr>
      <t>(DMA)</t>
    </r>
  </si>
  <si>
    <r>
      <t xml:space="preserve">Preschool (if applicable) </t>
    </r>
    <r>
      <rPr>
        <b/>
        <sz val="10"/>
        <color indexed="61"/>
        <rFont val="Arial"/>
        <family val="2"/>
      </rPr>
      <t>(PS)</t>
    </r>
  </si>
  <si>
    <r>
      <t xml:space="preserve">Family Literacy (if applicable) </t>
    </r>
    <r>
      <rPr>
        <b/>
        <sz val="10"/>
        <color indexed="60"/>
        <rFont val="Arial"/>
        <family val="2"/>
      </rPr>
      <t>(FL)</t>
    </r>
  </si>
  <si>
    <t>Note:</t>
  </si>
  <si>
    <t>Total Strategy</t>
  </si>
  <si>
    <t>Interventionist</t>
  </si>
  <si>
    <t>0600 Supplies</t>
  </si>
  <si>
    <t>3120</t>
  </si>
  <si>
    <t>0500 Other Purchased Services</t>
  </si>
  <si>
    <t>0300 Purchased Services</t>
  </si>
  <si>
    <t>District Level</t>
  </si>
  <si>
    <t>Total Funding</t>
  </si>
  <si>
    <t>Teacher</t>
  </si>
  <si>
    <t>Parent Liaison</t>
  </si>
  <si>
    <t>Homeless Liaison</t>
  </si>
  <si>
    <t>Schoolwide Programs</t>
  </si>
  <si>
    <t>Consolidated Schoolwide Programs: The district will provide ESEA (Title) funding for Schoolwide Programs and consolidate state and local funds with federal funds in a effort to support school reform. The following SW schools are supported, in part, by the listed contributions from federal funding sources.</t>
  </si>
  <si>
    <t>REAP (Original Program)</t>
  </si>
  <si>
    <t>REAP (Alternative Program Use)</t>
  </si>
  <si>
    <t>Strategy 1</t>
  </si>
  <si>
    <t>Strategy 2</t>
  </si>
  <si>
    <t>WYATT-EDISON CHARTER ELEMENTARY SCHOOL</t>
  </si>
  <si>
    <t>WILLIAM (BILL) ROBERTS K-8 SCHOOL</t>
  </si>
  <si>
    <t>WHITTIER K-8 SCHOOL</t>
  </si>
  <si>
    <t>WESTERLY CREEK ELEMENTARY</t>
  </si>
  <si>
    <t>WEST LEADERSHIP ACADEMY</t>
  </si>
  <si>
    <t>WEST HIGH SCHOOL</t>
  </si>
  <si>
    <t>WEST GENERATIONS ACADEMY</t>
  </si>
  <si>
    <t>VISTA ACADEMY</t>
  </si>
  <si>
    <t>VENTURE PREP MIDDLE SCHOOL</t>
  </si>
  <si>
    <t>VENTURE PREP HIGH SCHOOL</t>
  </si>
  <si>
    <t>WOODROW WILSON CHARTER ACADEMY</t>
  </si>
  <si>
    <t>VALVERDE ELEMENTARY SCHOOL</t>
  </si>
  <si>
    <t>WITT ELEMENTARY SCHOOL</t>
  </si>
  <si>
    <t>VALDEZ ELEMENTARY SCHOOL</t>
  </si>
  <si>
    <t>WILMOT ELEMENTARY SCHOOL</t>
  </si>
  <si>
    <t>UNIVERSITY PREP</t>
  </si>
  <si>
    <t>WILMORE DAVIS ELEMENTARY SCHOOL</t>
  </si>
  <si>
    <t>UNIVERSITY PARK ELEMENTARY SCHOOL</t>
  </si>
  <si>
    <t>WHEAT RIDGE HIGH SCHOOL</t>
  </si>
  <si>
    <t>TREVISTA ECE-8 AT HORACE MANN</t>
  </si>
  <si>
    <t>WHEAT RIDGE 5-8</t>
  </si>
  <si>
    <t>TRAYLOR ACADEMY</t>
  </si>
  <si>
    <t>WESTRIDGE ELEMENTARY SCHOOL</t>
  </si>
  <si>
    <t>THOMAS JEFFERSON HIGH SCHOOL</t>
  </si>
  <si>
    <t>WESTGATE ELEMENTARY SCHOOL</t>
  </si>
  <si>
    <t>TELLER ELEMENTARY SCHOOL</t>
  </si>
  <si>
    <t>WEST WOODS ELEMENTARY SCHOOL</t>
  </si>
  <si>
    <t>SWIGERT INTERNATIONAL SCHOOL</t>
  </si>
  <si>
    <t>WEST JEFFERSON MIDDLE SCHOOL</t>
  </si>
  <si>
    <t>SWANSEA ELEMENTARY SCHOOL</t>
  </si>
  <si>
    <t>WEST JEFFERSON ELEMENTARY SCHOOL</t>
  </si>
  <si>
    <t>SUMMIT ACADEMY</t>
  </si>
  <si>
    <t>WELCHESTER ELEMENTARY SCHOOL</t>
  </si>
  <si>
    <t>STRIVE PREP - WESTWOOD</t>
  </si>
  <si>
    <t>WEBER ELEMENTARY SCHOOL</t>
  </si>
  <si>
    <t>STRIVE PREP - SMART ACADEMY</t>
  </si>
  <si>
    <t>WAYNE CARLE MIDDLE SCHOOL</t>
  </si>
  <si>
    <t>STRIVE PREP - MONTBELLO</t>
  </si>
  <si>
    <t>WARREN TECH NORTH</t>
  </si>
  <si>
    <t>STRIVE PREP - LAKE</t>
  </si>
  <si>
    <t>WARREN OCCUPATION TECHNICAL CENTER</t>
  </si>
  <si>
    <t>STRIVE PREP - HIGHLAND</t>
  </si>
  <si>
    <t>WARDER ELEMENTARY SCHOOL</t>
  </si>
  <si>
    <t>STRIVE PREP - GVR</t>
  </si>
  <si>
    <t>VIVIAN ELEMENTARY SCHOOL</t>
  </si>
  <si>
    <t>STRIVE PREP - FEDERAL</t>
  </si>
  <si>
    <t>VANDERHOOF ELEMENTARY SCHOOL</t>
  </si>
  <si>
    <t>STEPHEN KNIGHT CENTER FOR EARLY EDUCATION</t>
  </si>
  <si>
    <t>VAN ARSDALE ELEMENTARY SCHOOL</t>
  </si>
  <si>
    <t>STEELE ELEMENTARY SCHOOL</t>
  </si>
  <si>
    <t>UTE MEADOWS ELEMENTARY SCHOOL</t>
  </si>
  <si>
    <t>STEDMAN ELEMENTARY SCHOOL</t>
  </si>
  <si>
    <t>TWO ROADS CHARTER SCHOOL</t>
  </si>
  <si>
    <t>STECK ELEMENTARY SCHOOL</t>
  </si>
  <si>
    <t>THOMSON ELEMENTARY SCHOOL</t>
  </si>
  <si>
    <t>SOUTHWEST EARLY COLLEGE</t>
  </si>
  <si>
    <t>SWANSON ELEMENTARY SCHOOL</t>
  </si>
  <si>
    <t>SOUTHMOOR ELEMENTARY SCHOOL</t>
  </si>
  <si>
    <t>SUMMIT RIDGE MIDDLE SCHOOL</t>
  </si>
  <si>
    <t>SOUTH HIGH SCHOOL</t>
  </si>
  <si>
    <t>STOTT ELEMENTARY SCHOOL</t>
  </si>
  <si>
    <t>SOAR AT OAKLAND</t>
  </si>
  <si>
    <t>STONY CREEK ELEMENTARY SCHOOL</t>
  </si>
  <si>
    <t>SOAR AT GREEN VALLEY RANCH</t>
  </si>
  <si>
    <t>STOBER ELEMENTARY SCHOOL</t>
  </si>
  <si>
    <t>SMITH RENAISSANCE SCHOOL</t>
  </si>
  <si>
    <t>STEVENS ELEMENTARY SCHOOL</t>
  </si>
  <si>
    <t>SMILEY MIDDLE SCHOOL</t>
  </si>
  <si>
    <t>STEIN ELEMENTARY SCHOOL</t>
  </si>
  <si>
    <t>SLAVENS K-8 SCHOOL</t>
  </si>
  <si>
    <t>STANDLEY LAKE HIGH SCHOOL</t>
  </si>
  <si>
    <t>SKINNER MIDDLE SCHOOL</t>
  </si>
  <si>
    <t>SOUTH LAKEWOOD ELEMENTARY SCHOOL</t>
  </si>
  <si>
    <t>SIMS FAYOLA INTERNATIONAL ACADEMY DENVER</t>
  </si>
  <si>
    <t>SOBESKY ACADEMY</t>
  </si>
  <si>
    <t>SCHMITT ELEMENTARY SCHOOL</t>
  </si>
  <si>
    <t>SLATER ELEMENTARY SCHOOL</t>
  </si>
  <si>
    <t>SAMUELS ELEMENTARY SCHOOL</t>
  </si>
  <si>
    <t>SIERRA ELEMENTARY SCHOOL</t>
  </si>
  <si>
    <t>SABIN WORLD SCHOOL</t>
  </si>
  <si>
    <t>SHERIDAN GREEN ELEMENTARY SCHOOL</t>
  </si>
  <si>
    <t>ROCKY MOUNTAIN PREP</t>
  </si>
  <si>
    <t>SHELTON ELEMENTARY SCHOOL</t>
  </si>
  <si>
    <t>RIDGE VIEW ACADEMY CHARTER SCHOOL</t>
  </si>
  <si>
    <t>SHAFFER ELEMENTARY SCHOOL</t>
  </si>
  <si>
    <t>RACHEL B. NOEL MIDDLE SCHOOL</t>
  </si>
  <si>
    <t>SEMPER ELEMENTARY SCHOOL</t>
  </si>
  <si>
    <t>POLARIS AT EBERT ELEMENTARY SCHOOL</t>
  </si>
  <si>
    <t>SECREST ELEMENTARY SCHOOL</t>
  </si>
  <si>
    <t>PLACE BRIDGE ACADEMY</t>
  </si>
  <si>
    <t>RYAN ELEMENTARY SCHOOL</t>
  </si>
  <si>
    <t>PIONEER CHARTER SCHOOL</t>
  </si>
  <si>
    <t>ROONEY RANCH ELEMENTARY SCHOOL</t>
  </si>
  <si>
    <t>PARK HILL SCHOOL</t>
  </si>
  <si>
    <t>ROCKY MOUNTAIN DEAF SCHOOL</t>
  </si>
  <si>
    <t>PALMER ELEMENTARY SCHOOL</t>
  </si>
  <si>
    <t>ROCKY MOUNTAIN ACADEMY OF EVERGREEN</t>
  </si>
  <si>
    <t>P.R.E.P. (POSITIVE REFOCUS EDUCATION PROGRAM)</t>
  </si>
  <si>
    <t>RED ROCKS ELEMENTARY SCHOOL</t>
  </si>
  <si>
    <t>OMAR D BLAIR CHARTER SCHOOL</t>
  </si>
  <si>
    <t>RALSTON VALLEY SENIOR HIGH SCHOOL</t>
  </si>
  <si>
    <t>ODYSSEY CHARTER ELEMENTARY SCHOOL</t>
  </si>
  <si>
    <t>RALSTON ELEMENTARY SCHOOL</t>
  </si>
  <si>
    <t>NORTHEAST ACADEMY CHARTER SCHOOL</t>
  </si>
  <si>
    <t>PROSPECT VALLEY ELEMENTARY SCHOOL</t>
  </si>
  <si>
    <t>NORTH HIGH SCHOOL</t>
  </si>
  <si>
    <t>POWDERHORN ELEMENTARY SCHOOL</t>
  </si>
  <si>
    <t>NOEL COMMUNITY ARTS SCHOOL</t>
  </si>
  <si>
    <t>POMONA HIGH SCHOOL</t>
  </si>
  <si>
    <t>NEWLON ELEMENTARY SCHOOL</t>
  </si>
  <si>
    <t>PLEASANT VIEW ELEMENTARY SCHOOL</t>
  </si>
  <si>
    <t>MUNROE ELEMENTARY SCHOOL</t>
  </si>
  <si>
    <t>PENNINGTON ELEMENTARY SCHOOL</t>
  </si>
  <si>
    <t>MOREY MIDDLE SCHOOL</t>
  </si>
  <si>
    <t>PEIFFER ELEMENTARY SCHOOL</t>
  </si>
  <si>
    <t>MONTCLAIR ELEMENTARY SCHOOL</t>
  </si>
  <si>
    <t>PECK ELEMENTARY SCHOOL</t>
  </si>
  <si>
    <t>MONTBELLO HIGH SCHOOL</t>
  </si>
  <si>
    <t>PATTERSON ELEMENTARY SCHOOL</t>
  </si>
  <si>
    <t>MONARCH MONTESSORI</t>
  </si>
  <si>
    <t>PARR ELEMENTARY SCHOOL</t>
  </si>
  <si>
    <t>MERRILL MIDDLE SCHOOL</t>
  </si>
  <si>
    <t>PARMALEE ELEMENTARY SCHOOL</t>
  </si>
  <si>
    <t>MCGLONE ELEMENTARY SCHOOL</t>
  </si>
  <si>
    <t>O'CONNELL MIDDLE SCHOOL</t>
  </si>
  <si>
    <t>MCAULIFFE INTERNATIONAL SCHOOL</t>
  </si>
  <si>
    <t>OBERON JUNIOR HIGH SCHOOL</t>
  </si>
  <si>
    <t>MC MEEN ELEMENTARY SCHOOL</t>
  </si>
  <si>
    <t>NORTH ARVADA MIDDLE SCHOOL</t>
  </si>
  <si>
    <t>MC KINLEY-THATCHER ELEMENTARY SCHOOL</t>
  </si>
  <si>
    <t>NORMANDY ELEMENTARY SCHOOL</t>
  </si>
  <si>
    <t>MAXWELL ELEMENTARY SCHOOL</t>
  </si>
  <si>
    <t>NORMA ANDERSON PRESCHOOL</t>
  </si>
  <si>
    <t>MATHEMATICS AND SCIENCE LEADERSHIP ACADEMY</t>
  </si>
  <si>
    <t>NEW AMERICA SCHOOL</t>
  </si>
  <si>
    <t>MARTIN LUTHER KING JR. EARLY COLLEGE</t>
  </si>
  <si>
    <t>MOUNTAIN PHOENIX COMMUNITY SCHOOL</t>
  </si>
  <si>
    <t>MARRAMA ELEMENTARY SCHOOL</t>
  </si>
  <si>
    <t>MOUNT CARBON ELEMENTARY SCHOOL</t>
  </si>
  <si>
    <t>MARIE L. GREENWOOD ACADEMY</t>
  </si>
  <si>
    <t>MORTENSEN ELEMENTARY SCHOOL</t>
  </si>
  <si>
    <t>MANUAL HIGH SCHOOL</t>
  </si>
  <si>
    <t>MOORE MIDDLE SCHOOL</t>
  </si>
  <si>
    <t>LOWRY ELEMENTARY SCHOOL</t>
  </si>
  <si>
    <t>MONTESSORI PEAKS CHARTER ACADEMY</t>
  </si>
  <si>
    <t>LINCOLN ELEMENTARY SCHOOL</t>
  </si>
  <si>
    <t>MOLHOLM ELEMENTARY SCHOOL</t>
  </si>
  <si>
    <t>LAKE INTERNATIONAL SCHOOL</t>
  </si>
  <si>
    <t>MITCHELL ELEMENTARY SCHOOL</t>
  </si>
  <si>
    <t>KUNSMILLER CREATIVE ARTS ACADEMY</t>
  </si>
  <si>
    <t>MILLER SPECIAL EDUCATION</t>
  </si>
  <si>
    <t>KNAPP ELEMENTARY SCHOOL</t>
  </si>
  <si>
    <t>MEIKLEJOHN ELEMENTARY</t>
  </si>
  <si>
    <t>KIPP SUNSHINE PEAK ACADEMY</t>
  </si>
  <si>
    <t>MC LAIN HIGH SCHOOL</t>
  </si>
  <si>
    <t>KIPP MONTBELLO COLLEGE PREP</t>
  </si>
  <si>
    <t>MC LAIN COMMUNITY HIGH SCHOOL</t>
  </si>
  <si>
    <t>KIPP DENVER COLLEGIATE HIGH SCHOOL</t>
  </si>
  <si>
    <t>MARSHDALE ELEMENTARY SCHOOL</t>
  </si>
  <si>
    <t>KEPNER MIDDLE SCHOOL</t>
  </si>
  <si>
    <t>MAPLE GROVE ELEMENTARY SCHOOL</t>
  </si>
  <si>
    <t>KAISER ELEMENTARY SCHOOL</t>
  </si>
  <si>
    <t>MANNING OPTIONS SCHOOL</t>
  </si>
  <si>
    <t>JUSTICE HIGH SCHOOL DENVER</t>
  </si>
  <si>
    <t>MANDALAY MIDDLE SCHOOL</t>
  </si>
  <si>
    <t>JOHNSON ELEMENTARY SCHOOL</t>
  </si>
  <si>
    <t>LUMBERG ELEMENTARY SCHOOL</t>
  </si>
  <si>
    <t>JOHN F KENNEDY HIGH SCHOOL</t>
  </si>
  <si>
    <t>LUKAS ELEMENTARY SCHOOL</t>
  </si>
  <si>
    <t>HOLM ELEMENTARY SCHOOL</t>
  </si>
  <si>
    <t>LONGVIEW HIGH SCHOOL</t>
  </si>
  <si>
    <t>WILDCAT MOUNTAIN ELEMENTARY SCHOOL</t>
  </si>
  <si>
    <t>HILL CAMPUS OF ARTS AND SCIENCES</t>
  </si>
  <si>
    <t>LITTLE ELEMENTARY SCHOOL</t>
  </si>
  <si>
    <t>TRAILBLAZER ELEMENTARY SCHOOL</t>
  </si>
  <si>
    <t>HIGHLINE ACADEMY CHARTER SCHOOL</t>
  </si>
  <si>
    <t>LINCOLN CHARTER ACADEMY</t>
  </si>
  <si>
    <t>TIMBER TRAIL ELEMENTARY SCHOOL</t>
  </si>
  <si>
    <t>HIGH TECH EARLY COLLEGE</t>
  </si>
  <si>
    <t>LEAWOOD ELEMENTARY SCHOOL</t>
  </si>
  <si>
    <t>THUNDERRIDGE HIGH SCHOOL</t>
  </si>
  <si>
    <t>HENRY WORLD SCHOOL GRADES 6-8</t>
  </si>
  <si>
    <t>LAWRENCE ELEMENTARY SCHOOL</t>
  </si>
  <si>
    <t>SUMMIT VIEW ELEMENTARY SCHOOL</t>
  </si>
  <si>
    <t>HARRINGTON ELEMENTARY SCHOOL</t>
  </si>
  <si>
    <t>LASLEY ELEMENTARY SCHOOL</t>
  </si>
  <si>
    <t>STONE MOUNTAIN ELEMENTARY</t>
  </si>
  <si>
    <t>HAMILTON MIDDLE SCHOOL</t>
  </si>
  <si>
    <t>LAKEWOOD HIGH SCHOOL</t>
  </si>
  <si>
    <t>STEM MIDDLE &amp; HIGH SCHOOL</t>
  </si>
  <si>
    <t>HALLETT FUNDAMENTAL ACADEMY</t>
  </si>
  <si>
    <t>KYFFIN ELEMENTARY SCHOOL</t>
  </si>
  <si>
    <t>SOUTH RIDGE ELEMENTARY AN IB WORLD SCHOOL</t>
  </si>
  <si>
    <t>GUST ELEMENTARY SCHOOL</t>
  </si>
  <si>
    <t>KULLERSTRAND ELEMENTARY SCHOOL</t>
  </si>
  <si>
    <t>SOARING HAWK ELEMENTARY SCHOOL</t>
  </si>
  <si>
    <t>GREENLEE ELEMENTARY SCHOOL</t>
  </si>
  <si>
    <t>KENDRICK LAKES ELEMENTARY SCHOOL</t>
  </si>
  <si>
    <t>SKYVIEW ACADEMY</t>
  </si>
  <si>
    <t>GREEN VALLEY ELEMENTARY SCHOOL</t>
  </si>
  <si>
    <t>KENDALLVUE ELEMENTARY SCHOOL</t>
  </si>
  <si>
    <t>SIERRA MIDDLE SCHOOL</t>
  </si>
  <si>
    <t>GRANT RANCH ECE-8 SCHOOL</t>
  </si>
  <si>
    <t>KEN CARYL MIDDLE SCHOOL</t>
  </si>
  <si>
    <t>SEDALIA ELEMENTARY SCHOOL</t>
  </si>
  <si>
    <t>GRANT BEACON MIDDLE SCHOOL</t>
  </si>
  <si>
    <t>JOHN AND KAREN LITZ PRESCHOOL</t>
  </si>
  <si>
    <t>SAND CREEK ELEMENTARY SCHOOL</t>
  </si>
  <si>
    <t>GOLDRICK ELEMENTARY SCHOOL</t>
  </si>
  <si>
    <t>JEFFERSON HIGH SCHOOL</t>
  </si>
  <si>
    <t>SAGEWOOD MIDDLE SCHOOL</t>
  </si>
  <si>
    <t>GODSMAN ELEMENTARY SCHOOL</t>
  </si>
  <si>
    <t>JEFFERSON COUNTY OPEN SECONDARY</t>
  </si>
  <si>
    <t>SAGE CANYON ELEMENTARY</t>
  </si>
  <si>
    <t>GIRLS ATHLETIC LEADERSHIP SCHOOL</t>
  </si>
  <si>
    <t>JEFFERSON COUNTY OPEN ELEMENTARY SCHOOL</t>
  </si>
  <si>
    <t>SADDLE RANCH ELEMENTARY SCHOOL</t>
  </si>
  <si>
    <t>GILPIN MONTESSORI PUBLIC SCHOOL</t>
  </si>
  <si>
    <t>JEFFERSON CHARTER ACADEMY SENIOR HIGH SCHOOL</t>
  </si>
  <si>
    <t>ROXBOROUGH INTERMEDIATE</t>
  </si>
  <si>
    <t>GEORGE WASHINGTON HIGH SCHOOL</t>
  </si>
  <si>
    <t>JEFFERSON CHARTER ACADEMY JUNIOR HIGH SCHOOL</t>
  </si>
  <si>
    <t>ROXBOROUGH ELEMENTARY SCHOOL</t>
  </si>
  <si>
    <t>GARDEN PLACE ELEMENTARY SCHOOL</t>
  </si>
  <si>
    <t>JEFFERSON ACADEMY CHARTER SCHOOL</t>
  </si>
  <si>
    <t>ROCKY HEIGHTS MIDDLE SCHOOL</t>
  </si>
  <si>
    <t>FORCE ELEMENTARY SCHOOL</t>
  </si>
  <si>
    <t>JEFFCO'S 21ST CENTURY VIRTUAL ACADEMY</t>
  </si>
  <si>
    <t>ROCK RIDGE ELEMENTARY SCHOOL</t>
  </si>
  <si>
    <t>FLORIDA PITT-WALLER ECE-8 SCHOOL</t>
  </si>
  <si>
    <t>HUTCHINSON ELEMENTARY SCHOOL</t>
  </si>
  <si>
    <t>ROCK CANYON HIGH SCHOOL</t>
  </si>
  <si>
    <t>FLORENCE CRITTENTON HIGH SCHOOL</t>
  </si>
  <si>
    <t>HACKBERRY HILL ELEMENTARY SCHOOL</t>
  </si>
  <si>
    <t>RENAISSANCE EXPEDITION LEARN OUTWARD BOUND SCHOOL</t>
  </si>
  <si>
    <t>FARRELL B. HOWELL ECE-8 SCHOOL</t>
  </si>
  <si>
    <t>GREEN MOUNTAIN HIGH SCHOOL</t>
  </si>
  <si>
    <t>REDSTONE ELEMENTARY SCHOOL</t>
  </si>
  <si>
    <t>FAIRVIEW ELEMENTARY SCHOOL</t>
  </si>
  <si>
    <t>GREEN MOUNTAIN ELEMENTARY SCHOOL</t>
  </si>
  <si>
    <t>WILSON ELEMENTARY SCHOOL</t>
  </si>
  <si>
    <t>RANCH VIEW MIDDLE SCHOOL</t>
  </si>
  <si>
    <t>FAIRMONT ECE-8 SCHOOL</t>
  </si>
  <si>
    <t>YALE ELEMENTARY SCHOOL</t>
  </si>
  <si>
    <t>WILLOW CREEK ELEMENTARY SCHOOL</t>
  </si>
  <si>
    <t>GREEN GABLES ELEMENTARY SCHOOL</t>
  </si>
  <si>
    <t>WEST MIDDLE SCHOOL</t>
  </si>
  <si>
    <t>PRAIRIE CROSSING ELEMENTARY SCHOOL</t>
  </si>
  <si>
    <t>ESCUELA TLATELOLCO SCHOOL</t>
  </si>
  <si>
    <t>WILLIAM SMITH HIGH SCHOOL</t>
  </si>
  <si>
    <t>GOVERNOR'S RANCH ELEMENTARY SCHOOL</t>
  </si>
  <si>
    <t>WEST ELEMENTARY SCHOOL</t>
  </si>
  <si>
    <t>PONDEROSA HIGH SCHOOL</t>
  </si>
  <si>
    <t>ESCALANTE-BIGGS ACADEMY</t>
  </si>
  <si>
    <t>WHEELING ELEMENTARY SCHOOL</t>
  </si>
  <si>
    <t>WALNUT HILLS COMMUNITY ELEMENTARY SCHOOL</t>
  </si>
  <si>
    <t>GOLDEN HIGH SCHOOL</t>
  </si>
  <si>
    <t>WASSON HIGH SCHOOL</t>
  </si>
  <si>
    <t>PLATTE RIVER CHARTER ACADEMY</t>
  </si>
  <si>
    <t>EMILY GRIFFITH TECHNICAL COLLEGE</t>
  </si>
  <si>
    <t>WHITTIER ELEMENTARY SCHOOL</t>
  </si>
  <si>
    <t>VISTA PEAK P-8 EXPLORATORY</t>
  </si>
  <si>
    <t>VILLAGE EAST COMMUNITY ELEMENTARY SCHOOL</t>
  </si>
  <si>
    <t>GLENNON HEIGHTS ELEMENTARY SCHOOL</t>
  </si>
  <si>
    <t>TWAIN ELEMENTARY SCHOOL</t>
  </si>
  <si>
    <t>PIONEER ELEMENTARY SCHOOL</t>
  </si>
  <si>
    <t>ELLIS ELEMENTARY SCHOOL</t>
  </si>
  <si>
    <t>UNIVERSITY HILL ELEMENTARY SCHOOL</t>
  </si>
  <si>
    <t>VISTA PEAK 9-12 PREPARATORY</t>
  </si>
  <si>
    <t>TRAILS WEST ELEMENTARY SCHOOL</t>
  </si>
  <si>
    <t>WOODGLEN ELEMENTARY SCHOOL</t>
  </si>
  <si>
    <t>FREMONT ELEMENTARY SCHOOL</t>
  </si>
  <si>
    <t>PINE LANE ELEMENTARY</t>
  </si>
  <si>
    <t>EDISON ELEMENTARY SCHOOL</t>
  </si>
  <si>
    <t>SUPERIOR ELEMENTARY SCHOOL</t>
  </si>
  <si>
    <t>VIRGINIA COURT ELEMENTARY SCHOOL</t>
  </si>
  <si>
    <t>TIMBERLINE ELEMENTARY SCHOOL</t>
  </si>
  <si>
    <t>WESTVIEW ELEMENTARY SCHOOL</t>
  </si>
  <si>
    <t>FREE HORIZON MONTESSORI CHARTER SCHOOL</t>
  </si>
  <si>
    <t>THE BIJOU SCHOOL</t>
  </si>
  <si>
    <t>PINE GROVE ELEMENTARY SCHOOL</t>
  </si>
  <si>
    <t>EAST HIGH SCHOOL</t>
  </si>
  <si>
    <t>SUMMIT MIDDLE CHARTER SCHOOL</t>
  </si>
  <si>
    <t>WESTVIEW MIDDLE SCHOOL</t>
  </si>
  <si>
    <t>VAUGHN ELEMENTARY SCHOOL</t>
  </si>
  <si>
    <t>THUNDER RIDGE MIDDLE SCHOOL</t>
  </si>
  <si>
    <t>WESTLAKE MIDDLE SCHOOL</t>
  </si>
  <si>
    <t>FOSTER ELEMENTARY SCHOOL</t>
  </si>
  <si>
    <t>TAYLOR ELEMENTARY SCHOOL</t>
  </si>
  <si>
    <t>NORTHRIDGE ELEMENTARY SCHOOL</t>
  </si>
  <si>
    <t>EAGLETON ELEMENTARY SCHOOL</t>
  </si>
  <si>
    <t>SOUTHERN HILLS MIDDLE SCHOOL</t>
  </si>
  <si>
    <t>TWIN PEAKS CHARTER ACADEMY</t>
  </si>
  <si>
    <t>VASSAR ELEMENTARY SCHOOL</t>
  </si>
  <si>
    <t>SUNRISE ELEMENTARY SCHOOL</t>
  </si>
  <si>
    <t>WESTGATE CHARTER</t>
  </si>
  <si>
    <t>ZACH ELEMENTARY SCHOOL</t>
  </si>
  <si>
    <t>FOOTHILLS ELEMENTARY SCHOOL</t>
  </si>
  <si>
    <t>STRATTON ELEMENTARY SCHOOL</t>
  </si>
  <si>
    <t>NORTHEAST ELEMENTARY SCHOOL</t>
  </si>
  <si>
    <t>DSST: STAPLETON MIDDLE SCHOOL</t>
  </si>
  <si>
    <t>SANCHEZ ELEMENTARY SCHOOL</t>
  </si>
  <si>
    <t>TRAIL RIDGE MIDDLE SCHOOL</t>
  </si>
  <si>
    <t>VANGUARD CLASSICAL SCHOOL</t>
  </si>
  <si>
    <t>SUMMIT ELEMENTARY SCHOOL</t>
  </si>
  <si>
    <t>VANTAGE POINT</t>
  </si>
  <si>
    <t>WERNER ELEMENTARY SCHOOL</t>
  </si>
  <si>
    <t>FITZMORRIS ELEMENTARY SCHOOL</t>
  </si>
  <si>
    <t>NORTH STAR ACADEMY</t>
  </si>
  <si>
    <t>DSST: STAPLETON HIGH SCHOOL</t>
  </si>
  <si>
    <t>SUNSET MIDDLE SCHOOL</t>
  </si>
  <si>
    <t>TOLLGATE ELEMENTARY SCHOOL</t>
  </si>
  <si>
    <t>SMOKY HILL HIGH SCHOOL</t>
  </si>
  <si>
    <t>THORNTON HIGH SCHOOL</t>
  </si>
  <si>
    <t>WELLINGTON MIDDLE SCHOOL</t>
  </si>
  <si>
    <t>FAMILY LITERACY PRESCHOOL</t>
  </si>
  <si>
    <t>SPACE TECHNOLOGY AND ARTS ACADEMY (STAR ACADEMY)</t>
  </si>
  <si>
    <t>MOUNTAIN VISTA HIGH SCHOOL</t>
  </si>
  <si>
    <t>DSST: GREEN VALLEY RANCH MIDDLE SCHOOL</t>
  </si>
  <si>
    <t>PIONEER BILINGUAL ELEMENTARY SCHOOL</t>
  </si>
  <si>
    <t>ST. VRAIN GLOBAL ONLINE ACADEMY</t>
  </si>
  <si>
    <t>SOUTH MIDDLE SCHOOL</t>
  </si>
  <si>
    <t>SKY VISTA MIDDLE SCHOOL</t>
  </si>
  <si>
    <t>THORNTON ELEMENTARY SCHOOL</t>
  </si>
  <si>
    <t>WEBBER MIDDLE SCHOOL</t>
  </si>
  <si>
    <t>FALCON BLUFFS MIDDLE SCHOOL</t>
  </si>
  <si>
    <t>SCOTT ELEMENTARY SCHOOL</t>
  </si>
  <si>
    <t>MOUNTAIN VIEW ELEMENTARY SCHOOL</t>
  </si>
  <si>
    <t>DSST: GREEN VALLEY RANCH HIGH SCHOOL</t>
  </si>
  <si>
    <t>PEAK TO PEAK CHARTER SCHOOL</t>
  </si>
  <si>
    <t>ST. VRAIN COMMUNITY MONTOSSORI SCHOOL</t>
  </si>
  <si>
    <t>SIXTH AVENUE ELEMENTARY SCHOOL</t>
  </si>
  <si>
    <t>SAGEBRUSH ELEMENTARY SCHOOL</t>
  </si>
  <si>
    <t>THE STUDIO SCHOOL</t>
  </si>
  <si>
    <t>TRAUT CORE ELEMENTARY SCHOOL</t>
  </si>
  <si>
    <t>FAIRMOUNT ELEMENTARY SCHOOL</t>
  </si>
  <si>
    <t>SABIN MIDDLE SCHOOL</t>
  </si>
  <si>
    <t>MOUNTAIN RIDGE MIDDLE SCHOOL</t>
  </si>
  <si>
    <t>DSST: COLLEGE VIEW</t>
  </si>
  <si>
    <t>NEW VISTA HIGH SCHOOL</t>
  </si>
  <si>
    <t>SPANGLER ELEMENTARY SCHOOL</t>
  </si>
  <si>
    <t>SIDE CREEK ELEMENTARY SCHOOL</t>
  </si>
  <si>
    <t>ROLLING HILLS ELEMENTARY SCHOOL</t>
  </si>
  <si>
    <t>THE INTERNATIONAL SCHOOL AT THORNTON MIDDLE</t>
  </si>
  <si>
    <t>TIMNATH ELEMENTARY SCHOOL</t>
  </si>
  <si>
    <t>EXCEL ACADEMY CHARTER SCHOOL</t>
  </si>
  <si>
    <t>RUSSELL MIDDLE SCHOOL</t>
  </si>
  <si>
    <t>MESA MIDDLE SCHOOL</t>
  </si>
  <si>
    <t>DSST: COLE</t>
  </si>
  <si>
    <t>NEVIN PLATT MIDDLE SCHOOL</t>
  </si>
  <si>
    <t>SKYLINE HIGH SCHOOL</t>
  </si>
  <si>
    <t>SABLE ELEMENTARY SCHOOL</t>
  </si>
  <si>
    <t>RED HAWK RIDGE ELEMENTARY SCHOOL</t>
  </si>
  <si>
    <t>TARVER ELEMENTARY SCHOOL</t>
  </si>
  <si>
    <t>WINGATE ELEMENTARY SCHOOL</t>
  </si>
  <si>
    <t>TAVELLI ELEMENTARY SCHOOL</t>
  </si>
  <si>
    <t>EVERITT MIDDLE SCHOOL</t>
  </si>
  <si>
    <t>RUDY ELEMENTARY SCHOOL</t>
  </si>
  <si>
    <t>MEADOW VIEW ELEMENTARY SCHOOL</t>
  </si>
  <si>
    <t>DOULL ELEMENTARY SCHOOL</t>
  </si>
  <si>
    <t>NEDERLAND MIDDLE-SENIOR HIGH SCHOOL</t>
  </si>
  <si>
    <t>SILVER CREEK HIGH SCHOOL</t>
  </si>
  <si>
    <t>RANGEVIEW HIGH SCHOOL</t>
  </si>
  <si>
    <t>PRAIRIE MIDDLE SCHOOL</t>
  </si>
  <si>
    <t>STUKEY ELEMENTARY SCHOOL</t>
  </si>
  <si>
    <t>STOVE PRAIRIE ELEMENTARY SCHOOL</t>
  </si>
  <si>
    <t>EVERGREEN MIDDLE SCHOOL</t>
  </si>
  <si>
    <t>ROOSEVELT EDISON CHARTER SCHOOL</t>
  </si>
  <si>
    <t>MAMMOTH HEIGHTS ELEMENTARY</t>
  </si>
  <si>
    <t>DORA MOORE ECE-8 SCHOOL</t>
  </si>
  <si>
    <t>NEDERLAND ELEMENTARY SCHOOL</t>
  </si>
  <si>
    <t>SANBORN ELEMENTARY SCHOOL</t>
  </si>
  <si>
    <t>PEORIA ELEMENTARY SCHOOL</t>
  </si>
  <si>
    <t>PONDEROSA ELEMENTARY SCHOOL</t>
  </si>
  <si>
    <t>STEM LAUNCH</t>
  </si>
  <si>
    <t>TOPE ELEMENTARY SCHOOL</t>
  </si>
  <si>
    <t>SHEPARDSON ELEMENTARY SCHOOL</t>
  </si>
  <si>
    <t>EVERGREEN HIGH SCHOOL</t>
  </si>
  <si>
    <t>ROGERS ELEMENTARY SCHOOL</t>
  </si>
  <si>
    <t>LONE TREE ELEMENTARY</t>
  </si>
  <si>
    <t>DENVER SCHOOL OF THE ARTS</t>
  </si>
  <si>
    <t>MONARCH K-8 SCHOOL</t>
  </si>
  <si>
    <t>ROCKY MOUNTAIN ELEMENTARY SCHOOL</t>
  </si>
  <si>
    <t>PARK LANE ELEMENTARY SCHOOL</t>
  </si>
  <si>
    <t>POLTON COMMUNITY ELEMENTARY SCHOOL</t>
  </si>
  <si>
    <t>STEM LAB</t>
  </si>
  <si>
    <t>THUNDER MOUNTAIN ELEMENTARY SCHOOL</t>
  </si>
  <si>
    <t>ROCKY MOUNTAIN HIGH SCHOOL</t>
  </si>
  <si>
    <t>ELK CREEK ELEMENTARY SCHOOL</t>
  </si>
  <si>
    <t>QUEEN PALMER ELEMENTARY SCHOOL</t>
  </si>
  <si>
    <t>LEGEND HIGH SCHOOL</t>
  </si>
  <si>
    <t>DENVER ONLINE HIGH SCHOOL</t>
  </si>
  <si>
    <t>MONARCH HIGH SCHOOL</t>
  </si>
  <si>
    <t>RED HAWK ELEMENTARY</t>
  </si>
  <si>
    <t>PARIS ELEMENTARY SCHOOL</t>
  </si>
  <si>
    <t>PINE RIDGE ELEMENTARY SCHOOL</t>
  </si>
  <si>
    <t>STELLAR ELEMENTARY SCHOOL</t>
  </si>
  <si>
    <t>RIFFENBURGH ELEMENTARY SCHOOL</t>
  </si>
  <si>
    <t>EIBER ELEMENTARY SCHOOL</t>
  </si>
  <si>
    <t>PENROSE ELEMENTARY SCHOOL</t>
  </si>
  <si>
    <t>LEGACY POINT ELEMENTARY SCHOOL</t>
  </si>
  <si>
    <t>DENVER LANGUAGE SCHOOL</t>
  </si>
  <si>
    <t>MESA ELEMENTARY SCHOOL</t>
  </si>
  <si>
    <t>PRAIRIE RIDGE ELEMENTARY SCHOOL</t>
  </si>
  <si>
    <t>OPTIONS SCHOOL</t>
  </si>
  <si>
    <t>PEAKVIEW ELEMENTARY SCHOOL</t>
  </si>
  <si>
    <t>STARGATE CHARTER SCHOOL</t>
  </si>
  <si>
    <t>SHELLEDY ELEMENTARY SCHOOL</t>
  </si>
  <si>
    <t>RIDGEVIEW CLASSICAL CHARTER SCHOOLS</t>
  </si>
  <si>
    <t>EDGEWATER ELEMENTARY SCHOOL</t>
  </si>
  <si>
    <t>PALMER HIGH SCHOOL</t>
  </si>
  <si>
    <t>LARKSPUR ELEMENTARY SCHOOL</t>
  </si>
  <si>
    <t>DENVER GREEN SCHOOL</t>
  </si>
  <si>
    <t>MANHATTAN MIDDLE SCHOOL OF THE ARTS AND ACADEMICS</t>
  </si>
  <si>
    <t>OLDE COLUMBINE HIGH SCHOOL</t>
  </si>
  <si>
    <t>NORTH MIDDLE SCHOOL HEALTH SCIENCES AND TECHNOLOGY CAMPUS</t>
  </si>
  <si>
    <t>OVERLAND HIGH SCHOOL</t>
  </si>
  <si>
    <t>SKYVIEW ELEMENTARY SCHOOL</t>
  </si>
  <si>
    <t>SCENIC ELEMENTARY SCHOOL</t>
  </si>
  <si>
    <t>RICE ELEMENTARY SCHOOL</t>
  </si>
  <si>
    <t>DUTCH CREEK ELEMENTARY SCHOOL</t>
  </si>
  <si>
    <t>NORTH MIDDLE SCHOOL</t>
  </si>
  <si>
    <t>IRON HORSE ELEMENTARY SCHOOL</t>
  </si>
  <si>
    <t>DENVER CENTER FOR INTERNATIONAL STUDIES</t>
  </si>
  <si>
    <t>LOUISVILLE MIDDLE SCHOOL</t>
  </si>
  <si>
    <t>SILVER HILLS MIDDLE SCHOOL</t>
  </si>
  <si>
    <t>RED FEATHER LAKES ELEMENTARY SCHOOL</t>
  </si>
  <si>
    <t>DUNSTAN MIDDLE SCHOOL</t>
  </si>
  <si>
    <t>NIKOLA TESLA EDUCATION OPPORTUNITY CENTER</t>
  </si>
  <si>
    <t>HOPE ON-LINE</t>
  </si>
  <si>
    <t>DENVER CENTER FOR 21ST LEARNING AT WYMAN</t>
  </si>
  <si>
    <t>LOUISVILLE ELEMENTARY SCHOOL</t>
  </si>
  <si>
    <t>NIWOT HIGH SCHOOL</t>
  </si>
  <si>
    <t>MURPHY CREEK K-8 SCHOOL</t>
  </si>
  <si>
    <t>MISSION VIEJO ELEMENTARY SCHOOL</t>
  </si>
  <si>
    <t>SILVER CREEK ELEMENTARY</t>
  </si>
  <si>
    <t>RIM ROCK ELEMENTARY SCHOOL</t>
  </si>
  <si>
    <t>PUTNAM ELEMENTARY SCHOOL</t>
  </si>
  <si>
    <t>DRAKE JUNIOR HIGH SCHOOL</t>
  </si>
  <si>
    <t>MONROE ELEMENTARY SCHOOL</t>
  </si>
  <si>
    <t>HIGHLANDS RANCH HIGH SCHOOL</t>
  </si>
  <si>
    <t>DENISON MONTESSORI SCHOOL</t>
  </si>
  <si>
    <t>LAFAYETTE ELEMENTARY SCHOOL</t>
  </si>
  <si>
    <t>NIWOT ELEMENTARY SCHOOL</t>
  </si>
  <si>
    <t>MRACHEK MIDDLE SCHOOL</t>
  </si>
  <si>
    <t>MEADOW POINT ELEMENTARY SCHOOL</t>
  </si>
  <si>
    <t>SHADOW RIDGE MIDDLE SCHOOL</t>
  </si>
  <si>
    <t>REDLANDS MIDDLE SCHOOL</t>
  </si>
  <si>
    <t>PSD OPTIONS SCHOOL</t>
  </si>
  <si>
    <t>DEVINNY ELEMENTARY SCHOOL</t>
  </si>
  <si>
    <t>MITCHELL HIGH SCHOOL</t>
  </si>
  <si>
    <t>HERITAGE ELEMENTARY SCHOOL</t>
  </si>
  <si>
    <t>DCIS AT MONTBELLO</t>
  </si>
  <si>
    <t>KOHL ELEMENTARY SCHOOL</t>
  </si>
  <si>
    <t>MONTVIEW MATH &amp; HEALTH SCIENCES ELEMENTARY SCHOOL</t>
  </si>
  <si>
    <t>LIBERTY MIDDLE SCHOOL</t>
  </si>
  <si>
    <t>ROCKY TOP MIDDLE SCHOOL</t>
  </si>
  <si>
    <t>R-5 HIGH SCHOOL</t>
  </si>
  <si>
    <t>WINONA ELEMENTARY SCHOOL</t>
  </si>
  <si>
    <t>PSD GLOBAL ACADEMY</t>
  </si>
  <si>
    <t>D'EVELYN JUNIOR/SENIOR HIGH SCHOOL</t>
  </si>
  <si>
    <t>MIDLAND ELEMENTARY SCHOOL</t>
  </si>
  <si>
    <t>GOLD RUSH ELEMENTARY</t>
  </si>
  <si>
    <t>DCIS AT FORD</t>
  </si>
  <si>
    <t>JUSTICE HIGH CHARTER SCHOOL</t>
  </si>
  <si>
    <t>MEAD MIDDLE SCHOOL</t>
  </si>
  <si>
    <t>MEADOWOOD CHILD DEVELOPMENT CENTER</t>
  </si>
  <si>
    <t>LAREDO MIDDLE SCHOOL</t>
  </si>
  <si>
    <t>POMONA ELEMENTARY SCHOOL</t>
  </si>
  <si>
    <t>WALT CLARK MIDDLE SCHOOL</t>
  </si>
  <si>
    <t>PRESTON MIDDLE SCHOOL</t>
  </si>
  <si>
    <t>DENNISON ELEMENTARY SCHOOL</t>
  </si>
  <si>
    <t>MCAULIFFE ELEMENTARY</t>
  </si>
  <si>
    <t>FRONTIER VALLEY ELEMENTARY SCHOOL</t>
  </si>
  <si>
    <t>CREATIVE CHALLENGE COMMUNITY</t>
  </si>
  <si>
    <t>JAMESTOWN ELEMENTARY SCHOOL</t>
  </si>
  <si>
    <t>MEAD HIGH SCHOOL</t>
  </si>
  <si>
    <t>LYN KNOLL ELEMENTARY SCHOOL</t>
  </si>
  <si>
    <t>INDIAN RIDGE ELEMENTARY SCHOOL</t>
  </si>
  <si>
    <t>RIVERDALE ELEMENTARY SCHOOL</t>
  </si>
  <si>
    <t>W H HEATON MIDDLE SCHOOL</t>
  </si>
  <si>
    <t>PEAR PARK ELEMENTARY SCHOOL</t>
  </si>
  <si>
    <t>VAN BUREN ELEMENTARY SCHOOL</t>
  </si>
  <si>
    <t>POUDRE HIGH SCHOOL</t>
  </si>
  <si>
    <t>DEER CREEK MIDDLE SCHOOL</t>
  </si>
  <si>
    <t>MARTINEZ ELEMENTARY SCHOOL</t>
  </si>
  <si>
    <t>FRANKTOWN ELEMENTARY SCHOOL</t>
  </si>
  <si>
    <t>COWELL ELEMENTARY SCHOOL</t>
  </si>
  <si>
    <t>HORIZONS K-8 SCHOOL</t>
  </si>
  <si>
    <t>MEAD ELEMENTARY SCHOOL</t>
  </si>
  <si>
    <t>LOTUS SCHOOL FOR EXCELLENCE</t>
  </si>
  <si>
    <t>INDEPENDENCE ELEMENTARY SCHOOL</t>
  </si>
  <si>
    <t>PROSPECT RIDGE ACADEMY</t>
  </si>
  <si>
    <t>SUNSET PARK ELEMENTARY SCHOOL</t>
  </si>
  <si>
    <t>PALISADE HIGH SCHOOL</t>
  </si>
  <si>
    <t>TURNER MIDDLE SCHOOL</t>
  </si>
  <si>
    <t>POUDRE COMMUNITY ACADEMY</t>
  </si>
  <si>
    <t>DEANE ELEMENTARY SCHOOL</t>
  </si>
  <si>
    <t>WOODMEN-ROBERTS ELEMENTARY SCHOOL</t>
  </si>
  <si>
    <t>MANN MIDDLE SCHOOL</t>
  </si>
  <si>
    <t>FOX CREEK ELEMENTARY SCHOOL</t>
  </si>
  <si>
    <t>CORY ELEMENTARY SCHOOL</t>
  </si>
  <si>
    <t>HIGH PEAKS ELEMENTARY SCHOOL</t>
  </si>
  <si>
    <t>LYONS MIDDLE/SENIOR HIGH SCHOOL</t>
  </si>
  <si>
    <t>LAREDO ELEMENTARY SCHOOL</t>
  </si>
  <si>
    <t>HORIZON MIDDLE SCHOOL</t>
  </si>
  <si>
    <t>PRAIRIE HILLS ELEMENTARY SCHOOL</t>
  </si>
  <si>
    <t>WINOGRAD K-8 ELEMENTARY SCHOOL</t>
  </si>
  <si>
    <t>SOUTH PARK ELEMENTARY SCHOOL</t>
  </si>
  <si>
    <t>ORCHARD MESA MIDDLE SCHOOL</t>
  </si>
  <si>
    <t>TRUSCOTT ELEMENTARY SCHOOL</t>
  </si>
  <si>
    <t>POLARIS EXPEDITIONARY LEARNING SCHOOL</t>
  </si>
  <si>
    <t>DAKOTA RIDGE SENIOR HIGH SCHOOL</t>
  </si>
  <si>
    <t>TIMBERVIEW MIDDLE SCHOOL</t>
  </si>
  <si>
    <t>MADISON ELEMENTARY SCHOOL</t>
  </si>
  <si>
    <t>FLAGSTONE ELEMENTARY SCHOOL</t>
  </si>
  <si>
    <t>CONTEMPORARY LEARNING ACADEMY HIGH SCHOOL</t>
  </si>
  <si>
    <t>HEATHERWOOD ELEMENTARY SCHOOL</t>
  </si>
  <si>
    <t>LYONS ELEMENTARY SCHOOL</t>
  </si>
  <si>
    <t>LANSING ELEMENTARY SCHOOL</t>
  </si>
  <si>
    <t>HOMESTEAD ELEMENTARY SCHOOL</t>
  </si>
  <si>
    <t>PATHWAYS FUTURE CENTER</t>
  </si>
  <si>
    <t>WEST RIDGE ACADEMY</t>
  </si>
  <si>
    <t>ORCHARD AVENUE ELEMENTARY SCHOOL</t>
  </si>
  <si>
    <t>THOMPSON VALLEY HIGH SCHOOL</t>
  </si>
  <si>
    <t>OLANDER ELEMENTARY SCHOOL</t>
  </si>
  <si>
    <t>CREIGHTON MIDDLE SCHOOL</t>
  </si>
  <si>
    <t>THE DA VINCI ACADEMY SCHOOL</t>
  </si>
  <si>
    <t>ELDORADO ELEMENTARY SCHOOL</t>
  </si>
  <si>
    <t>COLUMBINE ELEMENTARY SCHOOL</t>
  </si>
  <si>
    <t>HALCYON SCHOOL (SPECIAL EDUCATION)</t>
  </si>
  <si>
    <t>LONGS PEAK MIDDLE SCHOOL</t>
  </si>
  <si>
    <t>KENTON ELEMENTARY SCHOOL</t>
  </si>
  <si>
    <t>HOLLY HILLS ELEMENTARY SCHOOL</t>
  </si>
  <si>
    <t>NORTHGLENN MIDDLE SCHOOL</t>
  </si>
  <si>
    <t>UNIVERSITY SCHOOLS</t>
  </si>
  <si>
    <t>SOMERLID ELEMENTARY SCHOOL</t>
  </si>
  <si>
    <t>NISLEY ELEMENTARY SCHOOL</t>
  </si>
  <si>
    <t>THOMPSON ONLINE</t>
  </si>
  <si>
    <t>O'DEA ELEMENTARY SCHOOL</t>
  </si>
  <si>
    <t>CORONADO ELEMENTARY SCHOOL</t>
  </si>
  <si>
    <t>THE CLASSICAL ACADEMY MIDDLE SCHOOL</t>
  </si>
  <si>
    <t>LIFE SKILLS CENTER OF COLORADO SPRINGS</t>
  </si>
  <si>
    <t>EDCSD: COLORADO CYBER SCHOOL</t>
  </si>
  <si>
    <t>COLUMBIAN ELEMENTARY SCHOOL</t>
  </si>
  <si>
    <t>GOLD HILL ELEMENTARY SCHOOL</t>
  </si>
  <si>
    <t>LONGMONT HIGH SCHOOL</t>
  </si>
  <si>
    <t>JEWELL ELEMENTARY SCHOOL</t>
  </si>
  <si>
    <t>HIGHLINE COMMUNITY ELEMENTARY SCHOOL</t>
  </si>
  <si>
    <t>NORTHGLENN HIGH SCHOOL</t>
  </si>
  <si>
    <t>UNION COLONY PREPARATORY SCHOOL</t>
  </si>
  <si>
    <t>RONCALLI MIDDLE SCHOOL</t>
  </si>
  <si>
    <t>NEW EMERSON SCHOOL AT COLUMBUS</t>
  </si>
  <si>
    <t>THOMPSON INTEGRATED EARLY CHILDHOOD</t>
  </si>
  <si>
    <t>MCGRAW ELEMENTARY SCHOOL</t>
  </si>
  <si>
    <t>CONNECTIONS LEARNING CENTER ON THE EARLE JOHNSON CAMPUS</t>
  </si>
  <si>
    <t>THE CLASSICAL ACADEMY HIGH SCHOOL</t>
  </si>
  <si>
    <t>KING ELEMENTARY SCHOOL</t>
  </si>
  <si>
    <t>EARLY CHILDHOOD CENTER</t>
  </si>
  <si>
    <t>COLORADO HIGH SCHOOL</t>
  </si>
  <si>
    <t>FOOTHILL ELEMENTARY SCHOOL</t>
  </si>
  <si>
    <t>LONGMONT ESTATES ELEMENTARY SCHOOL</t>
  </si>
  <si>
    <t>JAMAICA CHILD DEVELOPMENT CENTER</t>
  </si>
  <si>
    <t>HIGH PLAINS ELEMENTARY SCHOOL</t>
  </si>
  <si>
    <t>NORTH STAR ELEMENTARY SCHOOL</t>
  </si>
  <si>
    <t>UNION COLONY ELEMENTARY SCHOOL</t>
  </si>
  <si>
    <t>PUEBLO CHARTER SCHOOL FOR THE ARTS &amp; SCIENCES</t>
  </si>
  <si>
    <t>MOUNT GARFIELD MIDDLE SCHOOL</t>
  </si>
  <si>
    <t>STANSBERRY ELEMENTARY SCHOOL</t>
  </si>
  <si>
    <t>LOPEZ ELEMENTARY SCHOOL</t>
  </si>
  <si>
    <t>CONIFER SENIOR HIGH SCHOOL</t>
  </si>
  <si>
    <t>THE CLASSICAL ACADEMY CHARTER</t>
  </si>
  <si>
    <t>KELLER ELEMENTARY SCHOOL</t>
  </si>
  <si>
    <t>EAGLE RIDGE ELEMENTARY SCHOOL</t>
  </si>
  <si>
    <t>COLLEGIATE PREPARATORY ACADEMY</t>
  </si>
  <si>
    <t>FLATIRONS ELEMENTARY SCHOOL</t>
  </si>
  <si>
    <t>LOMA LINDA ELEMENTARY SCHOOL</t>
  </si>
  <si>
    <t>IOWA ELEMENTARY SCHOOL</t>
  </si>
  <si>
    <t>NORTH MOR ELEMENTARY SCHOOL</t>
  </si>
  <si>
    <t>YOUTH &amp; FAMILY ACADEMY CHARTER</t>
  </si>
  <si>
    <t>SHAWSHEEN ELEMENTARY SCHOOL</t>
  </si>
  <si>
    <t>PARK VIEW ELEMENTARY SCHOOL</t>
  </si>
  <si>
    <t>MESA VIEW ELEMENTARY SCHOOL</t>
  </si>
  <si>
    <t>SARAH MILNER ELEMENTARY SCHOOL</t>
  </si>
  <si>
    <t>LIVERMORE ELEMENTARY SCHOOL</t>
  </si>
  <si>
    <t>COMPASS MONTESSORI - WHEAT RIDGE CHARTER SCHOOL</t>
  </si>
  <si>
    <t>TCA COLLEGE PATHWAYS</t>
  </si>
  <si>
    <t>JENKINS MIDDLE SCHOOL</t>
  </si>
  <si>
    <t>EAGLE ACADEMY</t>
  </si>
  <si>
    <t>COLLEGE VIEW ELEMENTARY SCHOOL</t>
  </si>
  <si>
    <t>FIRESIDE ELEMENTARY SCHOOL</t>
  </si>
  <si>
    <t>LEGACY ELEMENTARY SCHOOL</t>
  </si>
  <si>
    <t>HINKLEY HIGH SCHOOL</t>
  </si>
  <si>
    <t>GREENWOOD ELEMENTARY SCHOOL</t>
  </si>
  <si>
    <t>THOMAS MACLAREN STATE CHARTER SCHOOL</t>
  </si>
  <si>
    <t>NORTHMOOR PRESCHOOL</t>
  </si>
  <si>
    <t>MESA VALLEY VISION HOME AND COMMUNITY PROGRAM</t>
  </si>
  <si>
    <t>PONDEROSA ELEMENTARY</t>
  </si>
  <si>
    <t>LINTON ELEMENTARY SCHOOL</t>
  </si>
  <si>
    <t>COMPASS MONTESSORI - GOLDEN CHARTER SCHOOL</t>
  </si>
  <si>
    <t>ROCKRIMMON ELEMENTARY SCHOOL</t>
  </si>
  <si>
    <t>JACKSON ELEMENTARY SCHOOL</t>
  </si>
  <si>
    <t>WIDEFIELD HIGH SCHOOL</t>
  </si>
  <si>
    <t>DOUGLAS COUNTY HIGH SCHOOL</t>
  </si>
  <si>
    <t>COLFAX ELEMENTARY SCHOOL</t>
  </si>
  <si>
    <t>FAIRVIEW HIGH SCHOOL</t>
  </si>
  <si>
    <t>INDIAN PEAKS ELEMENTARY SCHOOL</t>
  </si>
  <si>
    <t>GLOBAL VILLAGE ACADEMY</t>
  </si>
  <si>
    <t>GRANDVIEW HIGH SCHOOL</t>
  </si>
  <si>
    <t>MOUNTAIN RANGE HIGH SCHOOL</t>
  </si>
  <si>
    <t>THE VANGUARD SCHOOL (MIDDLE)</t>
  </si>
  <si>
    <t>ROMERO ELEMENTARY SCHOOL</t>
  </si>
  <si>
    <t>VINELAND MIDDLE SCHOOL</t>
  </si>
  <si>
    <t>MORTON ELEMENTARY SCHOOL</t>
  </si>
  <si>
    <t>LOMA ELEMENTARY SCHOOL</t>
  </si>
  <si>
    <t>NEW VISION CHARTER SCHOOL</t>
  </si>
  <si>
    <t>LINCOLN MIDDLE SCHOOL</t>
  </si>
  <si>
    <t>COLUMBINE HILLS ELEMENTARY SCHOOL</t>
  </si>
  <si>
    <t>RANCH CREEK ELEMENTARY</t>
  </si>
  <si>
    <t>JACK SWIGERT AEROSPACE ACADEMY</t>
  </si>
  <si>
    <t>WILDFLOWER ELEMENTARY SCHOOL</t>
  </si>
  <si>
    <t>DANIEL C OAKES HIGH SCHOOL--CASTLE ROCK</t>
  </si>
  <si>
    <t>COLE ARTS AND SCIENCE ACADEMY</t>
  </si>
  <si>
    <t>EMERALD ELEMENTARY SCHOOL</t>
  </si>
  <si>
    <t>IMAGINE CHARTER</t>
  </si>
  <si>
    <t>GATEWAY HIGH SCHOOL</t>
  </si>
  <si>
    <t>FOX RIDGE MIDDLE SCHOOL</t>
  </si>
  <si>
    <t>WEST RIDGE ELEMENTARY</t>
  </si>
  <si>
    <t>MERIDIAN ELEMENTARY SCHOOL</t>
  </si>
  <si>
    <t>THE VANGUARD SCHOOL (HIGH)</t>
  </si>
  <si>
    <t>NORTHRIDGE HIGH SCHOOL</t>
  </si>
  <si>
    <t>VINELAND ELEMENTARY SCHOOL</t>
  </si>
  <si>
    <t>MINNEQUA ELEMENTARY SCHOOL</t>
  </si>
  <si>
    <t>LINCOLN PARK PRESCHOOL</t>
  </si>
  <si>
    <t>NAMAQUA ELEMENTARY SCHOOL</t>
  </si>
  <si>
    <t>LIBERTY COMMON CHARTER SCHOOL</t>
  </si>
  <si>
    <t>COLUMBINE HIGH SCHOOL</t>
  </si>
  <si>
    <t>RAMPART HIGH SCHOOL</t>
  </si>
  <si>
    <t>HUNT ELEMENTARY SCHOOL</t>
  </si>
  <si>
    <t>TURMAN ELEMENTARY SCHOOL</t>
  </si>
  <si>
    <t>D C S MONTESSORI CHARTER SCHOOL</t>
  </si>
  <si>
    <t>CHELTENHAM ELEMENTARY SCHOOL</t>
  </si>
  <si>
    <t>ELDORADO K-8 SCHOOL</t>
  </si>
  <si>
    <t>HYGIENE ELEMENTARY SCHOOL</t>
  </si>
  <si>
    <t>FULTON ACADEMY OF EXCELLENCE</t>
  </si>
  <si>
    <t>WILDER ELEMENTARY SCHOOL</t>
  </si>
  <si>
    <t>FOX HOLLOW ELEMENTARY SCHOOL</t>
  </si>
  <si>
    <t>VIKAN MIDDLE SCHOOL</t>
  </si>
  <si>
    <t>MC ELWAIN ELEMENTARY SCHOOL</t>
  </si>
  <si>
    <t>THE PINNACLE CHARTER SCHOOL MIDDLE</t>
  </si>
  <si>
    <t>MONFORT ELEMENTARY SCHOOL</t>
  </si>
  <si>
    <t>THE CONNECT CHARTER SCHOOL</t>
  </si>
  <si>
    <t>LEMUEL PITTS MIDDLE SCHOOL</t>
  </si>
  <si>
    <t>LINCOLN ORCHARD MESA ELEMENTARY SCHOOL</t>
  </si>
  <si>
    <t>MOUNTAIN VIEW HIGH SCHOOL</t>
  </si>
  <si>
    <t>LESHER MIDDLE SCHOOL</t>
  </si>
  <si>
    <t>COLOROW ELEMENTARY SCHOOL</t>
  </si>
  <si>
    <t>HOWBERT ELEMENTARY SCHOOL</t>
  </si>
  <si>
    <t>STRATTON MEADOWS ELEMENTARY SCHOOL</t>
  </si>
  <si>
    <t>CRESTHILL MIDDLE SCHOOL</t>
  </si>
  <si>
    <t>CHARLES M. SCHENCK (CMS) COMMUNITY SCHOOL</t>
  </si>
  <si>
    <t>EISENHOWER ELEMENTARY SCHOOL</t>
  </si>
  <si>
    <t>HERITAGE MIDDLE SCHOOL</t>
  </si>
  <si>
    <t>FLETCHER PRIMARY SCHOOL</t>
  </si>
  <si>
    <t>VILLAGE AT NORTH</t>
  </si>
  <si>
    <t>FALCON CREEK MIDDLE SCHOOL</t>
  </si>
  <si>
    <t>TURNBERRY ELEMENTARY</t>
  </si>
  <si>
    <t>MALLEY DRIVE ELEMENTARY SCHOOL</t>
  </si>
  <si>
    <t>THE PINNACLE CHARTER SCHOOL HIGH</t>
  </si>
  <si>
    <t>MEEKER ELEMENTARY SCHOOL</t>
  </si>
  <si>
    <t>SWALLOWS CHARTER ACADEMY</t>
  </si>
  <si>
    <t>JAMES H RISLEY MIDDLE SCHOOL</t>
  </si>
  <si>
    <t>INDEPENDENCE ACADEMY</t>
  </si>
  <si>
    <t>LAUREL ELEMENTARY SCHOOL</t>
  </si>
  <si>
    <t>COLLEGIATE ACADEMY OF COLORADO</t>
  </si>
  <si>
    <t>WOODMEN HILLS ELEMENTARY SCHOOL</t>
  </si>
  <si>
    <t>HOLMES MIDDLE SCHOOL</t>
  </si>
  <si>
    <t>STRATMOOR HILLS ELEMENTARY SCHOOL</t>
  </si>
  <si>
    <t>COYOTE CREEK ELEMENTARY SCHOOL</t>
  </si>
  <si>
    <t>CESAR CHAVEZ ACADEMY DENVER</t>
  </si>
  <si>
    <t>DOUGLASS ELEMENTARY SCHOOL</t>
  </si>
  <si>
    <t>FREDERICK SENIOR HIGH SCHOOL</t>
  </si>
  <si>
    <t>FLETCHER INTERMEDIATE SCIENCE &amp; TECHNOLOGY SCHOOL</t>
  </si>
  <si>
    <t>EASTRIDGE COMMUNITY ELEMENTARY SCHOOL</t>
  </si>
  <si>
    <t>SOUTHEAST ELEMENTARY SCHOOL</t>
  </si>
  <si>
    <t>LEROY DRIVE ELEMENTARY SCHOOL</t>
  </si>
  <si>
    <t>THE PINNACLE CHARTER SCHOOL ELEMENTARY</t>
  </si>
  <si>
    <t>MCAULIFFE ELEMENTARY SCHOOL</t>
  </si>
  <si>
    <t>SOUTHERN COLORADO EARLY COLLEGE</t>
  </si>
  <si>
    <t>IRVING ELEMENTARY SCHOOL</t>
  </si>
  <si>
    <t>GRANDE RIVER VIRTUAL ACADEMY</t>
  </si>
  <si>
    <t>MARY BLAIR ELEMENTARY SCHOOL</t>
  </si>
  <si>
    <t>LAB ELEMENTARY SCHOOL FOR CREATIVE LEARNING</t>
  </si>
  <si>
    <t>COAL CREEK CANYON K-8 ELEMENTARY SCHOOL</t>
  </si>
  <si>
    <t>VISTA RIDGE HIGH SCHOOL</t>
  </si>
  <si>
    <t>PINE CREEK HIGH SCHOOL</t>
  </si>
  <si>
    <t>HENRY ELEMENTARY SCHOOL</t>
  </si>
  <si>
    <t>SOARING EAGLES ELEMENTARY SCHOOL</t>
  </si>
  <si>
    <t>COUGAR RUN ELEMENTARY SCHOOL</t>
  </si>
  <si>
    <t>CENTENNIAL ECE-8 SCHOOL</t>
  </si>
  <si>
    <t>SURFACE CREEK VISION SCHOOL</t>
  </si>
  <si>
    <t>CREST VIEW ELEMENTARY SCHOOL</t>
  </si>
  <si>
    <t>FREDERICK ELEMENTARY SCHOOL</t>
  </si>
  <si>
    <t>ELKHART ELEMENTARY SCHOOL</t>
  </si>
  <si>
    <t>SANDBURG ELEMENTARY SCHOOL</t>
  </si>
  <si>
    <t>EAGLECREST HIGH SCHOOL</t>
  </si>
  <si>
    <t>SOUTH ELEMENTARY SCHOOL</t>
  </si>
  <si>
    <t>LEGACY HIGH SCHOOL</t>
  </si>
  <si>
    <t>T.R. PAUL ACADEMY OF ARTS &amp; KNOWLEDGE</t>
  </si>
  <si>
    <t>SOUTH MESA ELEMENTARY SCHOOL</t>
  </si>
  <si>
    <t>HIGHLAND PARK ELEMENTARY SCHOOL</t>
  </si>
  <si>
    <t>GRAND MESA MIDDLE SCHOOL</t>
  </si>
  <si>
    <t>LUCILE ERWIN MIDDLE SCHOOL</t>
  </si>
  <si>
    <t>KRUSE ELEMENTARY SCHOOL</t>
  </si>
  <si>
    <t>CHATFIELD HIGH SCHOOL</t>
  </si>
  <si>
    <t>THE IMAGINE CLASSICAL ACADEMY AT INDIGO RANCH</t>
  </si>
  <si>
    <t>GRANT ELEMENTARY SCHOOL</t>
  </si>
  <si>
    <t>SIERRA HIGH SCHOOL</t>
  </si>
  <si>
    <t>WORLD ACADEMY</t>
  </si>
  <si>
    <t>CORE KNOWLEDGE CHARTER SCHOOL</t>
  </si>
  <si>
    <t>CEC MIDDLE COLLEGE OF DENVER</t>
  </si>
  <si>
    <t>PAONIA HIGH SCHOOL</t>
  </si>
  <si>
    <t>CREEKSIDE ELEMENTARY SCHOOL AT MARTIN PARK</t>
  </si>
  <si>
    <t>FLAGSTAFF CHARTER ACADEMY</t>
  </si>
  <si>
    <t>EAST MIDDLE SCHOOL</t>
  </si>
  <si>
    <t>RUNYON ELEMENTARY SCHOOL</t>
  </si>
  <si>
    <t>DRY CREEK ELEMENTARY SCHOOL</t>
  </si>
  <si>
    <t>WESTMINSTER HIGH SCHOOL</t>
  </si>
  <si>
    <t>SECOND CREEK ELEMENTARY SCHOOL</t>
  </si>
  <si>
    <t>HUNTERS GLEN ELEMENTARY SCHOOL</t>
  </si>
  <si>
    <t>STONE CREEK SCHOOL</t>
  </si>
  <si>
    <t>MAPLEWOOD ELEMENTARY SCHOOL</t>
  </si>
  <si>
    <t>SKY VIEW MIDDLE SCHOOL</t>
  </si>
  <si>
    <t>GRAND JUNCTION HIGH SCHOOL</t>
  </si>
  <si>
    <t>LOVELAND HIGH SCHOOL</t>
  </si>
  <si>
    <t>KINARD CORE KNOWLEDGE MIDDLE SCHOOL</t>
  </si>
  <si>
    <t>CARMODY MIDDLE SCHOOL</t>
  </si>
  <si>
    <t>STETSON ELEMENTARY SCHOOL</t>
  </si>
  <si>
    <t>GLOBE CHARTER SCHOOL</t>
  </si>
  <si>
    <t>VAIL SKI AND SNOWBOARD ACADEMY (USSA)</t>
  </si>
  <si>
    <t>COPPER MESA ELEMENTARY SCHOOL</t>
  </si>
  <si>
    <t>CASTRO ELEMENTARY SCHOOL</t>
  </si>
  <si>
    <t>PAONIA ELEMENTARY SCHOOL</t>
  </si>
  <si>
    <t>COMMUNITY MONTESSORI SCHOOL</t>
  </si>
  <si>
    <t>FALL RIVER ELEMENTARY SCHOOL</t>
  </si>
  <si>
    <t>DARTMOUTH ELEMENTARY SCHOOL</t>
  </si>
  <si>
    <t>PEABODY ELEMENTARY SCHOOL</t>
  </si>
  <si>
    <t>DAKOTA VALLEY ELEMENTARY SCHOOL</t>
  </si>
  <si>
    <t>WESTMINSTER ELEMENTARY SCHOOL</t>
  </si>
  <si>
    <t>SD 27J PRESCHOOL AT THE BRIGHTON LRC</t>
  </si>
  <si>
    <t>HULSTROM OPTIONS K-8 SCHOOL</t>
  </si>
  <si>
    <t>SCHOLARS TO LEADERS ACADEMY</t>
  </si>
  <si>
    <t>SIERRA VISTA ELEMENTARY SCHOOL</t>
  </si>
  <si>
    <t>HAAFF ELEMENTARY SCHOOL</t>
  </si>
  <si>
    <t>GLADE PARK COMMUNITY SCHOOL</t>
  </si>
  <si>
    <t>LOVELAND CLASSICAL SCHOOL</t>
  </si>
  <si>
    <t>CAMPBELL ELEMENTARY SCHOOL</t>
  </si>
  <si>
    <t>SPRINGS RANCH ELEMENTARY SCHOOL</t>
  </si>
  <si>
    <t>LIBERTY HIGH SCHOOL</t>
  </si>
  <si>
    <t>GALILEO SCHOOL OF MATH AND SCIENCE</t>
  </si>
  <si>
    <t>PIKES PEAK ELEMENTARY SCHOOL</t>
  </si>
  <si>
    <t>RED SANDSTONE ELEMENTARY SCHOOL</t>
  </si>
  <si>
    <t>CLOVERLEAF HOME EDUCATION</t>
  </si>
  <si>
    <t>CARSON ELEMENTARY SCHOOL</t>
  </si>
  <si>
    <t>NORTH FORK VISION SCHOOL</t>
  </si>
  <si>
    <t>ERIE MIDDLE SCHOOL</t>
  </si>
  <si>
    <t>DALTON ELEMENTARY SCHOOL</t>
  </si>
  <si>
    <t>NEWTON MIDDLE SCHOOL</t>
  </si>
  <si>
    <t>CREEKSIDE ELEMENTARY SCHOOL</t>
  </si>
  <si>
    <t>TENNYSON KNOLLS ELEMENTARY SCHOOL</t>
  </si>
  <si>
    <t>PRAIRIE VIEW MIDDLE SCHOOL</t>
  </si>
  <si>
    <t>HORIZON HIGH SCHOOL</t>
  </si>
  <si>
    <t>ROSS MONTESSORI SCHOOL</t>
  </si>
  <si>
    <t>JOHN EVANS MIDDLE SCHOOL</t>
  </si>
  <si>
    <t>RYE HIGH SCHOOL</t>
  </si>
  <si>
    <t>GOODNIGHT ELEMENTARY SCHOOL</t>
  </si>
  <si>
    <t>GATEWAY SCHOOL</t>
  </si>
  <si>
    <t>IRISH ELEMENTARY SCHOOL</t>
  </si>
  <si>
    <t>BRADY EXPLORATION SCHOOL</t>
  </si>
  <si>
    <t>SKYVIEW MIDDLE SCHOOL</t>
  </si>
  <si>
    <t>PANORAMA MIDDLE SCHOOL</t>
  </si>
  <si>
    <t>RED HILL ELEMENTARY SCHOOL</t>
  </si>
  <si>
    <t>CLEAR SKY ELEMENTARY</t>
  </si>
  <si>
    <t>BRYANT WEBSTER K-8 SCHOOL</t>
  </si>
  <si>
    <t>NORTH FORK MONTESSORI SCHOOL</t>
  </si>
  <si>
    <t>COAL CREEK ELEMENTARY SCHOOL</t>
  </si>
  <si>
    <t>ERIE HIGH SCHOOL</t>
  </si>
  <si>
    <t>CRAWFORD ELEMENTARY SCHOOL</t>
  </si>
  <si>
    <t>MOODY ELEMENTARY SCHOOL</t>
  </si>
  <si>
    <t>COYOTE HILLS ELEMENTARY SCHOOL</t>
  </si>
  <si>
    <t>SUNSET RIDGE ELEMENTARY SCHOOL</t>
  </si>
  <si>
    <t>PRAIRIE VIEW HIGH SCHOOL</t>
  </si>
  <si>
    <t>HILLCREST ELEMENTARY SCHOOL</t>
  </si>
  <si>
    <t>YORK INTERNATIONAL</t>
  </si>
  <si>
    <t>RICARDO FLORES MAGON ACADEMY</t>
  </si>
  <si>
    <t>RYE ELEMENTARY SCHOOL</t>
  </si>
  <si>
    <t>FREED MIDDLE SCHOOL</t>
  </si>
  <si>
    <t>VISTA CHARTER SCHOOL</t>
  </si>
  <si>
    <t>FRUITVALE ELEMENTARY SCHOOL</t>
  </si>
  <si>
    <t>LEAP SCHOOL</t>
  </si>
  <si>
    <t>HARRIS BILINGUAL ELEMENTARY SCHOOL</t>
  </si>
  <si>
    <t>BRADFORD PRIMARY SCHOOL</t>
  </si>
  <si>
    <t>SAND CREEK HIGH SCHOOL</t>
  </si>
  <si>
    <t>FRONTIER ELEMENTARY SCHOOL</t>
  </si>
  <si>
    <t>FREEDOM ELEMENTARY SCHOOL</t>
  </si>
  <si>
    <t>WIDEFIELD ELEMENTARY SCHOOL</t>
  </si>
  <si>
    <t>OTERO ELEMENTARY SCHOOL</t>
  </si>
  <si>
    <t>RED CANYON HIGH SCHOOL</t>
  </si>
  <si>
    <t>CIMARRON MIDDLE</t>
  </si>
  <si>
    <t>BRUCE RANDOLPH SCHOOL</t>
  </si>
  <si>
    <t>CENTENNIAL MIDDLE SCHOOL</t>
  </si>
  <si>
    <t>ERIE ELEMENTARY SCHOOL</t>
  </si>
  <si>
    <t>COLUMBIA MIDDLE SCHOOL</t>
  </si>
  <si>
    <t>LOIS LENSKI ELEMENTARY SCHOOL</t>
  </si>
  <si>
    <t>COTTONWOOD CREEK ELEMENTARY SCHOOL</t>
  </si>
  <si>
    <t>SKYLINE VISTA ELEMENTARY SCHOOL</t>
  </si>
  <si>
    <t>OVERLAND TRAIL MIDDLE SCHOOL</t>
  </si>
  <si>
    <t>WELBY MONTESSORI SCHOOL</t>
  </si>
  <si>
    <t>PIKES PEAK PREP</t>
  </si>
  <si>
    <t>PUEBLO WEST HIGH SCHOOL</t>
  </si>
  <si>
    <t>FOUNTAIN INTERNATIONAL MAGNET SCHOOL</t>
  </si>
  <si>
    <t>FRUITA MONUMENT HIGH SCHOOL</t>
  </si>
  <si>
    <t>LAURENE EDMONDSON ELEMENTARY SCHOOL</t>
  </si>
  <si>
    <t>FOSSIL RIDGE HIGH SCHOOL</t>
  </si>
  <si>
    <t>BRADFORD INTERMEDIATE SCHOOL</t>
  </si>
  <si>
    <t>ROCKY MOUNTAIN CLASSICAL ACADEMY</t>
  </si>
  <si>
    <t>WIDEFIELD DISTRICT 3 PRESCHOOL</t>
  </si>
  <si>
    <t>OAK CREEK ELEMENTARY SCHOOL</t>
  </si>
  <si>
    <t>NEW AMERICA CHARTER SCHOOL</t>
  </si>
  <si>
    <t>CHERRY VALLEY ELEMENTARY SCHOOL</t>
  </si>
  <si>
    <t>BROWN INTERNATIONAL ACADEMY</t>
  </si>
  <si>
    <t>HOTCHKISS HIGH SCHOOL</t>
  </si>
  <si>
    <t>CENTAURUS HIGH SCHOOL</t>
  </si>
  <si>
    <t>EAGLE CREST ELEMENTARY SCHOOL</t>
  </si>
  <si>
    <t>CLYDE MILLER K-8</t>
  </si>
  <si>
    <t>LITTLETON PREP CHARTER SCHOOL</t>
  </si>
  <si>
    <t>CIMARRON ELEMENTARY SCHOOL</t>
  </si>
  <si>
    <t>SHERRELWOOD ELEMENTARY SCHOOL</t>
  </si>
  <si>
    <t>OTHO E STUART MIDDLE SCHOOL</t>
  </si>
  <si>
    <t>GLACIER PEAK ELEMENTARY SCHOOL</t>
  </si>
  <si>
    <t>VALLEY VIEW K-8</t>
  </si>
  <si>
    <t>MOUNTAIN MIDDLE SCHOOL</t>
  </si>
  <si>
    <t>HEIMAN ELEMENTARY SCHOOL</t>
  </si>
  <si>
    <t>PUEBLO COUNTY HIGH SCHOOL</t>
  </si>
  <si>
    <t>EVA R BACA ELEMENTARY SCHOOL</t>
  </si>
  <si>
    <t>PEAK VIRTUAL ACADEMY</t>
  </si>
  <si>
    <t>FRUITA MIDDLE SCHOOL</t>
  </si>
  <si>
    <t>IVY STOCKWELL ELEMENTARY SCHOOL</t>
  </si>
  <si>
    <t>FORT COLLINS HIGH SCHOOL</t>
  </si>
  <si>
    <t>BLUE HERON ELEMENTARY SCHOOL</t>
  </si>
  <si>
    <t>RIDGEVIEW ELEMENTARY SCHOOL</t>
  </si>
  <si>
    <t>EXPLORER ELEMENTARY SCHOOL</t>
  </si>
  <si>
    <t>DOHERTY HIGH SCHOOL</t>
  </si>
  <si>
    <t>WEBSTER ELEMENTARY SCHOOL</t>
  </si>
  <si>
    <t>MOUNTAIN VISTA COMMUNITY SCHOOL</t>
  </si>
  <si>
    <t>JUNE CREEK ELEMENTARY SCHOOL</t>
  </si>
  <si>
    <t>CHEROKEE TRAIL ELEMENTARY SCHOOL</t>
  </si>
  <si>
    <t>BROMWELL ELEMENTARY SCHOOL</t>
  </si>
  <si>
    <t>HOTCHKISS ELEMENTARY SCHOOL</t>
  </si>
  <si>
    <t>CASEY MIDDLE SCHOOL</t>
  </si>
  <si>
    <t>CENTURY ELEMENTARY SCHOOL</t>
  </si>
  <si>
    <t>LITTLETON HIGH SCHOOL</t>
  </si>
  <si>
    <t>CHERRY HILLS VILLAGE ELEMENTARY SCHOOL</t>
  </si>
  <si>
    <t>SHAW HEIGHTS MIDDLE SCHOOL</t>
  </si>
  <si>
    <t>STARS EARLY LEARNING CENTER</t>
  </si>
  <si>
    <t>FEDERAL HEIGHTS ELEMENTARY SCHOOL</t>
  </si>
  <si>
    <t>THE NEW AMERICA SCHOOL</t>
  </si>
  <si>
    <t>HIGH POINT ACADEMY</t>
  </si>
  <si>
    <t>HEATH MIDDLE SCHOOL</t>
  </si>
  <si>
    <t>PRAIRIE WINDS ELEMENTARY SCHOOL</t>
  </si>
  <si>
    <t>PASSAGE CHARTER SCHOOL</t>
  </si>
  <si>
    <t>FRUITA 8/9 SCHOOL</t>
  </si>
  <si>
    <t>HAROLD FERGUSON HIGH SCHOOL</t>
  </si>
  <si>
    <t>EYESTONE ELEMENTARY SCHOOL</t>
  </si>
  <si>
    <t>BERGEN VALLEY INTERMEDIATE SCHOOL</t>
  </si>
  <si>
    <t>SOPRIS ELEMENTARY SCHOOL</t>
  </si>
  <si>
    <t>REMINGTON ELEMENTARY SCHOOL</t>
  </si>
  <si>
    <t>EDITH WOLFORD ELEMENTARY SCHOOL</t>
  </si>
  <si>
    <t>CORONADO HIGH SCHOOL</t>
  </si>
  <si>
    <t>WEIKEL ELEMENTARY SCHOOL</t>
  </si>
  <si>
    <t>WATSON JUNIOR HIGH SCHOOL</t>
  </si>
  <si>
    <t>MONTEREY ELEMENTARY SCHOOL</t>
  </si>
  <si>
    <t>HOMESTAKE PEAK SCHOOL</t>
  </si>
  <si>
    <t>CHAPARRAL HIGH SCHOOL</t>
  </si>
  <si>
    <t>BRADLEY INTERNATIONAL SCHOOL</t>
  </si>
  <si>
    <t>GARNET MESA ELEMENTARY SCHOOL</t>
  </si>
  <si>
    <t>BROOMFIELD HIGH SCHOOL</t>
  </si>
  <si>
    <t>COAL RIDGE MIDDLE SCHOOL</t>
  </si>
  <si>
    <t>BOSTON K-8 SCHOOL</t>
  </si>
  <si>
    <t>LITTLETON ACADEMY</t>
  </si>
  <si>
    <t>CHERRY CREEK HIGH SCHOOL</t>
  </si>
  <si>
    <t>NORTH ELEMENTARY SCHOOL</t>
  </si>
  <si>
    <t>ROSE HILL ELEMENTARY SCHOOL</t>
  </si>
  <si>
    <t>EAGLEVIEW ELEMENTARY SCHOOL</t>
  </si>
  <si>
    <t>NORTH VALLEY SCHOOL FOR YOUNG ADULTS</t>
  </si>
  <si>
    <t>GOAL ACADEMY</t>
  </si>
  <si>
    <t>GREELEY WEST HIGH SCHOOL</t>
  </si>
  <si>
    <t>PLEASANT VIEW MIDDLE SCHOOL</t>
  </si>
  <si>
    <t>CORWIN INTERNATIONAL MAGNET SCHOOL</t>
  </si>
  <si>
    <t>OLATHE MIDDLE SCHOOL</t>
  </si>
  <si>
    <t>GARFIELD ELEMENTARY SCHOOL</t>
  </si>
  <si>
    <t>DUNN ELEMENTARY SCHOOL</t>
  </si>
  <si>
    <t>BERGEN MEADOW PRIMARY SCHOOL</t>
  </si>
  <si>
    <t>ROARING FORK HIGH SCHOOL</t>
  </si>
  <si>
    <t>PIKES PEAK SCHOOL EXPEDITIONARY LEARNING</t>
  </si>
  <si>
    <t>EAGLEVIEW MIDDLE SCHOOL</t>
  </si>
  <si>
    <t>COMMUNITY PREP CHARTER SCHOOL</t>
  </si>
  <si>
    <t>PATRIOT ELEMENTARY SCHOOL</t>
  </si>
  <si>
    <t>VENETUCCI ELEMENTARY SCHOOL</t>
  </si>
  <si>
    <t>JAMES IRWIN CHARTER MIDDLE SCHOOL</t>
  </si>
  <si>
    <t>GYPSUM ELEMENTARY SCHOOL</t>
  </si>
  <si>
    <t>CHALLENGE TO EXCELLENCE CHARTER SCHOOL</t>
  </si>
  <si>
    <t>BEACH COURT ELEMENTARY SCHOOL</t>
  </si>
  <si>
    <t>DELTA VISION SCHOOL</t>
  </si>
  <si>
    <t>BROOMFIELD HEIGHTS MIDDLE SCHOOL</t>
  </si>
  <si>
    <t>CENTRAL ELEMENTARY SCHOOL</t>
  </si>
  <si>
    <t>AXL ACADEMY</t>
  </si>
  <si>
    <t>JOHN WESLEY POWELL MIDDLE SCHOOL</t>
  </si>
  <si>
    <t>CHERRY CREEK CHARTER ACADEMY</t>
  </si>
  <si>
    <t>M. SCOTT CARPENTER MIDDLE SCHOOL</t>
  </si>
  <si>
    <t>MARY E PENNOCK ELEMENTARY SCHOOL</t>
  </si>
  <si>
    <t>MONACO ELEMENTARY SCHOOL</t>
  </si>
  <si>
    <t>COYOTE RIDGE ELEMENTARY SCHOOL</t>
  </si>
  <si>
    <t>MONTEREY COMMUNITY SCHOOL</t>
  </si>
  <si>
    <t>FRONTIER CHARTER ACADEMY</t>
  </si>
  <si>
    <t>GREELEY CENTRAL HIGH SCHOOL</t>
  </si>
  <si>
    <t>NORTH MESA ELEMENTARY SCHOOL</t>
  </si>
  <si>
    <t>OLATHE HIGH SCHOOL</t>
  </si>
  <si>
    <t>SOUTHWEST OPEN CHARTER SCHOOL</t>
  </si>
  <si>
    <t>DUAL IMMERSION ACADEMY SCHOOL</t>
  </si>
  <si>
    <t>CENTENNIAL HIGH SCHOOL</t>
  </si>
  <si>
    <t>SUNNYSIDE ELEMENTARY SCHOOL</t>
  </si>
  <si>
    <t>BELMAR ELEMENTARY SCHOOL</t>
  </si>
  <si>
    <t>WAMSLEY ELEMENTARY SCHOOL</t>
  </si>
  <si>
    <t>GLENWOOD SPRINGS MIDDLE SCHOOL</t>
  </si>
  <si>
    <t>PATRIOT LEARNING CENTER</t>
  </si>
  <si>
    <t>DOUGLASS VALLEY ELEMENTARY SCHOOL</t>
  </si>
  <si>
    <t>COLUMBIA ELEMENTARY SCHOOL</t>
  </si>
  <si>
    <t>MOUNTAINSIDE ELEMENTARY SCHOOL</t>
  </si>
  <si>
    <t>TALBOTT ELEMENTARY SCHOOL</t>
  </si>
  <si>
    <t>JAMES IRWIN CHARTER HIGH SCHOOL</t>
  </si>
  <si>
    <t>GYPSUM CREEK MIDDLE SCHOOL</t>
  </si>
  <si>
    <t>CASTLE VIEW HIGH SCHOOL</t>
  </si>
  <si>
    <t>BARRETT ELEMENTARY SCHOOL</t>
  </si>
  <si>
    <t>DELTA MIDDLE SCHOOL</t>
  </si>
  <si>
    <t>BOULDER UNIVERSAL</t>
  </si>
  <si>
    <t>CENTENNIAL ELEMENTARY</t>
  </si>
  <si>
    <t>AURORA WEST COLLEGE PREPARATORY ACADEMY</t>
  </si>
  <si>
    <t>HOPKINS ELEMENTARY SCHOOL</t>
  </si>
  <si>
    <t>CHEROKEE TRAIL HIGH SCHOOL</t>
  </si>
  <si>
    <t>JOSEPHINE HODGKINS ELEMENTARY SCHOOL</t>
  </si>
  <si>
    <t>LANDMARK ACADEMY AT REUNION</t>
  </si>
  <si>
    <t>MILDRED L SANVILLE PRESCHOOL</t>
  </si>
  <si>
    <t>COTTON CREEK ELEMENTARY SCHOOL</t>
  </si>
  <si>
    <t>MEADOW COMMUNITY SCHOOL</t>
  </si>
  <si>
    <t>EARLY COLLEGE OF ARVADA</t>
  </si>
  <si>
    <t>WINDSOR MIDDLE SCHOOL</t>
  </si>
  <si>
    <t>UPPER BLUE ELEMENTARY SCHOOL</t>
  </si>
  <si>
    <t>LIBERTY POINT INTERNATIONAL SCHOOL</t>
  </si>
  <si>
    <t>CHAVEZ/HUERTA K-12 PREPARATORY ACADEMY</t>
  </si>
  <si>
    <t>OLATHE ELEMENTARY SCHOOL</t>
  </si>
  <si>
    <t>PRESCHOOL/JUMPSTART</t>
  </si>
  <si>
    <t>DOS RIOS ELEMENTARY SCHOOL</t>
  </si>
  <si>
    <t>COTTONWOOD PLAINS ELEMENTARY SCHOOL</t>
  </si>
  <si>
    <t>CACHE LA POUDRE MIDDLE SCHOOL</t>
  </si>
  <si>
    <t>RIVERVIEW ELEMENTARY SCHOOL</t>
  </si>
  <si>
    <t>BELL MIDDLE SCHOOL</t>
  </si>
  <si>
    <t>RIVERSIDE SCHOOL</t>
  </si>
  <si>
    <t>GLENWOOD SPRINGS HIGH SCHOOL</t>
  </si>
  <si>
    <t>WASHINGTON ELEMENTARY SCHOOL</t>
  </si>
  <si>
    <t>ODYSSEY ELEMENTARY SCHOOL</t>
  </si>
  <si>
    <t>RAY E KILMER ELEMENTARY SCHOOL</t>
  </si>
  <si>
    <t>DISCOVERY CANYON CAMPUS SCHOOL</t>
  </si>
  <si>
    <t>SKYWAY PARK ELEMENTARY SCHOOL</t>
  </si>
  <si>
    <t>CIVA CHARTER ACADEMY</t>
  </si>
  <si>
    <t>JAMES IRWIN CHARTER ELEMENTARY SCHOOL</t>
  </si>
  <si>
    <t>EDWARDS ELEMENTARY SCHOOL</t>
  </si>
  <si>
    <t>CASTLE ROCK MIDDLE SCHOOL</t>
  </si>
  <si>
    <t>BARNUM ELEMENTARY SCHOOL</t>
  </si>
  <si>
    <t>DELTA HIGH SCHOOL</t>
  </si>
  <si>
    <t>BOULDER PREP CHARTER HIGH SCHOOL</t>
  </si>
  <si>
    <t>CARBON VALLEY ACADEMY</t>
  </si>
  <si>
    <t>AURORA QUEST K-8</t>
  </si>
  <si>
    <t>HIGHLAND ELEMENTARY SCHOOL</t>
  </si>
  <si>
    <t>CHALLENGE SCHOOL</t>
  </si>
  <si>
    <t>WM E BISHOP ELEMENTARY SCHOOL</t>
  </si>
  <si>
    <t>IVER C. RANUM MIDDLE SCHOOL</t>
  </si>
  <si>
    <t>JOHN W THIMMIG ELEMENTARY SCHOOL</t>
  </si>
  <si>
    <t>LESTER R ARNOLD HIGH SCHOOL</t>
  </si>
  <si>
    <t>CORONADO HILLS ELEMENTARY SCHOOL</t>
  </si>
  <si>
    <t>MAPLETON EXPEDITIONARY SCHOOL OF THE ARTS</t>
  </si>
  <si>
    <t>COMMUNITY LEADERSHIP ACADEMY</t>
  </si>
  <si>
    <t>FRANKLIN MIDDLE SCHOOL</t>
  </si>
  <si>
    <t>WINDSOR HIGH SCHOOL</t>
  </si>
  <si>
    <t>SUMMIT MIDDLE SCHOOL</t>
  </si>
  <si>
    <t>LIBERTY POINT ELEMENTARY SCHOOL</t>
  </si>
  <si>
    <t>CENTRAL HIGH SCHOOL</t>
  </si>
  <si>
    <t>SHERMAN EARLY CHILDHOOD CENTER</t>
  </si>
  <si>
    <t>OAK GROVE ELEMENTARY SCHOOL</t>
  </si>
  <si>
    <t>SUNSET ELEMENTARY SCHOOL</t>
  </si>
  <si>
    <t>CLIFTON ELEMENTARY SCHOOL</t>
  </si>
  <si>
    <t>CONRAD BALL MIDDLE SCHOOL</t>
  </si>
  <si>
    <t>CACHE LA POUDRE ELEMENTARY SCHOOL</t>
  </si>
  <si>
    <t>PARK ELEMENTARY SCHOOL</t>
  </si>
  <si>
    <t>BEAR CREEK K-8 SCHOOL</t>
  </si>
  <si>
    <t>RIFLE MIDDLE SCHOOL</t>
  </si>
  <si>
    <t>GLENWOOD SPRINGS ELEMENTARY SCHOOL</t>
  </si>
  <si>
    <t>MOUNT VIEW CORE KNOWLEDGE CHARTER SCHOOL</t>
  </si>
  <si>
    <t>MERIDIAN RANCH INTERNATIONAL SCHOOL</t>
  </si>
  <si>
    <t>CHINOOK TRAIL ELEMENTARY SCHOOL</t>
  </si>
  <si>
    <t>PINON VALLEY ELEMENTARY SCHOOL</t>
  </si>
  <si>
    <t>CHIPETA ELEMENTARY SCHOOL</t>
  </si>
  <si>
    <t>LORRAINE SECONDARY SCHOOL</t>
  </si>
  <si>
    <t>SPROUL JUNIOR HIGH SCHOOL</t>
  </si>
  <si>
    <t>HIGH SCHOOL PREPARATORY ACADEMY</t>
  </si>
  <si>
    <t>SINGING HILLS PRESCHOOL</t>
  </si>
  <si>
    <t>EAGLE VALLEY MIDDLE SCHOOL</t>
  </si>
  <si>
    <t>CASTLE ROCK ELEMENTARY SCHOOL</t>
  </si>
  <si>
    <t>ASHLEY ELEMENTARY SCHOOL</t>
  </si>
  <si>
    <t>DELTA COUNTY VIRTUAL ACADEMY</t>
  </si>
  <si>
    <t>BOULDER HIGH SCHOOL</t>
  </si>
  <si>
    <t>BURLINGTON ELEMENTARY SCHOOL</t>
  </si>
  <si>
    <t>AURORA PUBLIC SCHOOLS CHILD DEVELOPMENT CENTER</t>
  </si>
  <si>
    <t>HERITAGE HIGH SCHOOL</t>
  </si>
  <si>
    <t>CANYON CREEK ELEMENTARY SCHOOL</t>
  </si>
  <si>
    <t>ENGLEWOOD MIDDLE SCHOOL</t>
  </si>
  <si>
    <t>HIDDEN LAKE HIGH SCHOOL</t>
  </si>
  <si>
    <t>HENDERSON ELEMENTARY SCHOOL</t>
  </si>
  <si>
    <t>KEMP ELEMENTARY SCHOOL</t>
  </si>
  <si>
    <t>COLORADO VIRTUAL ACADEMY (COVA)</t>
  </si>
  <si>
    <t>MAPLETON EARLY COLLEGE HIGH SCHOOL</t>
  </si>
  <si>
    <t>COLORADO SPRINGS EARLY COLLEGES</t>
  </si>
  <si>
    <t>ENGAGE ONLINE ACADEMY</t>
  </si>
  <si>
    <t>WINDSOR CHARTER ACADEMY</t>
  </si>
  <si>
    <t>SUMMIT HIGH SCHOOL</t>
  </si>
  <si>
    <t>MONTE VISTA SHARED SCHOOL</t>
  </si>
  <si>
    <t>DESERT SAGE ELEMENTARY SCHOOL</t>
  </si>
  <si>
    <t>NORTHSIDE ELEMENTARY SCHOOL</t>
  </si>
  <si>
    <t>MONTEZUMA-CORTEZ HIGH SCHOOL</t>
  </si>
  <si>
    <t>SANDROCK ELEMENTARY</t>
  </si>
  <si>
    <t>STERLING MIDDLE SCHOOL</t>
  </si>
  <si>
    <t>CENTENNIAL ELEMENTARY SCHOOL</t>
  </si>
  <si>
    <t>BOLTZ MIDDLE SCHOOL</t>
  </si>
  <si>
    <t>NEEDHAM ELEMENTARY SCHOOL</t>
  </si>
  <si>
    <t>BEAR CREEK HIGH SCHOOL</t>
  </si>
  <si>
    <t>RIFLE HIGH SCHOOL</t>
  </si>
  <si>
    <t>CRYSTAL RIVER ELEMENTARY SCHOOL</t>
  </si>
  <si>
    <t>MCKINLEY ELEMENTARY SCHOOL</t>
  </si>
  <si>
    <t>PALMER RIDGE HIGH SCHOOL</t>
  </si>
  <si>
    <t>CHALLENGER MIDDLE SCHOOL</t>
  </si>
  <si>
    <t>GOLD CAMP ELEMENTARY SCHOOL</t>
  </si>
  <si>
    <t>CARVER ELEMENTARY SCHOOL</t>
  </si>
  <si>
    <t>JORDAHL ELEMENTARY SCHOOL</t>
  </si>
  <si>
    <t>PINELLO ELEMENTARY SCHOOL</t>
  </si>
  <si>
    <t>HARRISON HIGH SCHOOL</t>
  </si>
  <si>
    <t>SINGING HILLS ELEMENTARY SCHOOL</t>
  </si>
  <si>
    <t>EAGLE VALLEY HIGH SCHOOL</t>
  </si>
  <si>
    <t>BUFFALO RIDGE ELEMENTARY SCHOOL</t>
  </si>
  <si>
    <t>ASBURY ELEMENTARY SCHOOL</t>
  </si>
  <si>
    <t>DELTA COUNTY OPPORTUNITY SCHOOL</t>
  </si>
  <si>
    <t>BOULDER EXPLORE</t>
  </si>
  <si>
    <t>BLUE MOUNTAIN ELEMENTARY</t>
  </si>
  <si>
    <t>AURORA HILLS MIDDLE SCHOOL</t>
  </si>
  <si>
    <t>GODDARD MIDDLE SCHOOL</t>
  </si>
  <si>
    <t>CAMPUS MIDDLE SCHOOL</t>
  </si>
  <si>
    <t>ENGLEWOOD LEADERSHIP ACADEMY</t>
  </si>
  <si>
    <t>HARRIS PARK ELEMENTARY SCHOOL</t>
  </si>
  <si>
    <t>FOUNDATIONS ACADEMY</t>
  </si>
  <si>
    <t>KEARNEY MIDDLE SCHOOL</t>
  </si>
  <si>
    <t>CHERRY DRIVE ELEMENTARY SCHOOL</t>
  </si>
  <si>
    <t>GLOBAL LEADERSHIP ACADEMY</t>
  </si>
  <si>
    <t>COLORADO SPRINGS CHARTER ACADEMY</t>
  </si>
  <si>
    <t>EAST MEMORIAL ELEMENTARY SCHOOL</t>
  </si>
  <si>
    <t>ROOSEVELT HIGH SCHOOL</t>
  </si>
  <si>
    <t>TOZER ELEMENTARY SCHOOL</t>
  </si>
  <si>
    <t>WELD CENTRAL SENIOR HIGH SCHOOL</t>
  </si>
  <si>
    <t>VALLEY HIGH SCHOOL</t>
  </si>
  <si>
    <t>SUMMIT COVE ELEMENTARY SCHOOL</t>
  </si>
  <si>
    <t>YAMPA VALLEY SCHOOL</t>
  </si>
  <si>
    <t>MONTE VISTA SENIOR HIGH SCHOOL</t>
  </si>
  <si>
    <t>CRAVER MIDDLE SCHOOL</t>
  </si>
  <si>
    <t>CARLILE ELEMENTARY SCHOOL</t>
  </si>
  <si>
    <t>LINCOLN HIGH SCHOOL</t>
  </si>
  <si>
    <t>MONTROSE HIGH SCHOOL</t>
  </si>
  <si>
    <t>CHATFIELD ELEMENTARY SCHOOL</t>
  </si>
  <si>
    <t>STERLING HIGH SCHOOL</t>
  </si>
  <si>
    <t>CARRIE MARTIN ELEMENTARY SCHOOL</t>
  </si>
  <si>
    <t>BLEVINS MIDDLE SCHOOL</t>
  </si>
  <si>
    <t>MILLER MIDDLE SCHOOL</t>
  </si>
  <si>
    <t>ARVADA WEST HIGH SCHOOL</t>
  </si>
  <si>
    <t>KATHRYN SENOR ELEMENTARY SCHOOL</t>
  </si>
  <si>
    <t>CARBONDALE MIDDLE SCHOOL</t>
  </si>
  <si>
    <t>LINCOLN SCHOOL OF SCIENCE AND TECHNOLOGY</t>
  </si>
  <si>
    <t>FALCON VIRTUAL ACADEMY</t>
  </si>
  <si>
    <t>PALMER LAKE ELEMENTARY SCHOOL</t>
  </si>
  <si>
    <t>ASPEN VALLEY HIGH SCHOOL</t>
  </si>
  <si>
    <t>CHEYENNE MOUNTAIN JUNIOR HIGH SCHOOL</t>
  </si>
  <si>
    <t>BUENA VISTA ELEMENTARY SCHOOL</t>
  </si>
  <si>
    <t>FOUNTAIN-FORT CARSON HIGH SCHOOL</t>
  </si>
  <si>
    <t>MESA RIDGE HIGH SCHOOL</t>
  </si>
  <si>
    <t>GIBERSON ELEMENTARY SCHOOL</t>
  </si>
  <si>
    <t>RUNNING CREEK ELEMENTARY SCHOOL</t>
  </si>
  <si>
    <t>EAGLE VALLEY ELEMENTARY SCHOOL</t>
  </si>
  <si>
    <t>BEN FRANKLIN ACADEMY</t>
  </si>
  <si>
    <t>ARCHULETA ELEMENTARY SCHOOL</t>
  </si>
  <si>
    <t>DELTA ACADEMY OF APPLIED LEARNING</t>
  </si>
  <si>
    <t>SALIDA MIDDLE SCHOOL</t>
  </si>
  <si>
    <t>BOULDER COMMUNITY SCHOOL/INTEGRATED STUDIES</t>
  </si>
  <si>
    <t>BLACK ROCK ELEMENTARY</t>
  </si>
  <si>
    <t>AURORA FRONTIER K-8</t>
  </si>
  <si>
    <t>FRANKLIN ELEMENTARY SCHOOL</t>
  </si>
  <si>
    <t>BUFFALO TRAIL ELEMENTARY SCHOOL</t>
  </si>
  <si>
    <t>ENGLEWOOD HIGH SCHOOL</t>
  </si>
  <si>
    <t>GREGORY HILL PRESCHOOL</t>
  </si>
  <si>
    <t>EAGLE RIDGE ACADEMY</t>
  </si>
  <si>
    <t>HANSON ELEMENTARY SCHOOL</t>
  </si>
  <si>
    <t>CENTURY MIDDLE SCHOOL</t>
  </si>
  <si>
    <t>EXPLORE ELEMENTARY</t>
  </si>
  <si>
    <t>COLORADO PROVOST ACADEMY</t>
  </si>
  <si>
    <t>PIONEER RIDGE ELEMENTARY SCHOOL</t>
  </si>
  <si>
    <t>WELD CENTRAL MIDDLE SCHOOL</t>
  </si>
  <si>
    <t>GALETON ELEMENTARY SCHOOL</t>
  </si>
  <si>
    <t>SOUTH VALLEY MIDDLE SCHOOL</t>
  </si>
  <si>
    <t>WOODLAND PARK MIDDLE SCHOOL</t>
  </si>
  <si>
    <t>SNOWY PEAKS HIGH SCHOOL</t>
  </si>
  <si>
    <t>THE ACADEMIC RECOVERY CENTER OF SAN LUIS VALLEY</t>
  </si>
  <si>
    <t>STRAWBERRY PARK ELEMENTARY SCHOOL</t>
  </si>
  <si>
    <t>MONTE VISTA ON-LINE ACADEMY</t>
  </si>
  <si>
    <t>CEDAR RIDGE ELEMENTARY SCHOOL</t>
  </si>
  <si>
    <t>BRADFORD ELEMENTARY SCHOOL</t>
  </si>
  <si>
    <t>PARKVIEW ELEMENTARY SCHOOL</t>
  </si>
  <si>
    <t>ASPEN PRE-SCHOOL</t>
  </si>
  <si>
    <t>SOUTH PARK MIDDLE SCHOOL</t>
  </si>
  <si>
    <t>GREEN ACRES ELEMENTARY SCHOOL</t>
  </si>
  <si>
    <t>MANAUGH ELEMENTARY SCHOOL</t>
  </si>
  <si>
    <t>MOFFAT COUNTY HIGH SCHOOL</t>
  </si>
  <si>
    <t>HAGEN EARLY EDUCATION CENTER</t>
  </si>
  <si>
    <t>BILL REED MIDDLE SCHOOL</t>
  </si>
  <si>
    <t>BETHKE ELEMENTARY SCHOOL</t>
  </si>
  <si>
    <t>FORT LEWIS MESA ELEMENTARY SCHOOL</t>
  </si>
  <si>
    <t>ARVADA K-8</t>
  </si>
  <si>
    <t>MARBLE CHARTER SCHOOL</t>
  </si>
  <si>
    <t>MIDDLE PARK HIGH SCHOOL</t>
  </si>
  <si>
    <t>CARBONDALE COMMUNITY CHARTER SCHOOL</t>
  </si>
  <si>
    <t>HARRISON SCHOOL</t>
  </si>
  <si>
    <t>FALCON MIDDLE SCHOOL</t>
  </si>
  <si>
    <t>MONUMENT CHARTER ACADEMY</t>
  </si>
  <si>
    <t>ANTELOPE TRAILS ELEMENTARY SCHOOL</t>
  </si>
  <si>
    <t>CHEYENNE MOUNTAIN HIGH SCHOOL</t>
  </si>
  <si>
    <t>BRISTOL ELEMENTARY SCHOOL</t>
  </si>
  <si>
    <t>FOUNTAIN MIDDLE SCHOOL</t>
  </si>
  <si>
    <t>MARTIN LUTHER KING JR ELEMENTARY SCHOOL</t>
  </si>
  <si>
    <t>FOX MEADOW MIDDLE SCHOOL</t>
  </si>
  <si>
    <t>LEGACY ACADEMY</t>
  </si>
  <si>
    <t>EAGLE COUNTY CHARTER ACADEMY</t>
  </si>
  <si>
    <t>BEAR CANYON ELEMENTARY SCHOOL</t>
  </si>
  <si>
    <t>AMESSE ELEMENTARY SCHOOL</t>
  </si>
  <si>
    <t>MANASSA ELEMENTARY SCHOOL</t>
  </si>
  <si>
    <t>KING-MURPHY ELEMENTARY SCHOOL</t>
  </si>
  <si>
    <t>SALIDA HIGH SCHOOL</t>
  </si>
  <si>
    <t>HARRY L MC GINNIS MIDDLE SCHOOL</t>
  </si>
  <si>
    <t>BIRCH ELEMENTARY SCHOOL</t>
  </si>
  <si>
    <t>ASPEN RIDGE PREPATORY SCHOOL</t>
  </si>
  <si>
    <t>AURORA CENTRAL HIGH SCHOOL</t>
  </si>
  <si>
    <t>FIELD ELEMENTARY SCHOOL</t>
  </si>
  <si>
    <t>BLACK FOREST HILLS ELEMENTARY SCHOOL</t>
  </si>
  <si>
    <t>SOAR ACADEMY</t>
  </si>
  <si>
    <t>ENGLEWOOD EARLY CHILDHOOD EDUCATION CENTER AT MADDOX</t>
  </si>
  <si>
    <t>FRANCIS M. DAY ELEMENTARY SCHOOL</t>
  </si>
  <si>
    <t>CORRIDOR COMMUNITY ACADEMY</t>
  </si>
  <si>
    <t>BROMLEY EAST CHARTER SCHOOL</t>
  </si>
  <si>
    <t>DUPONT ELEMENTARY SCHOOL</t>
  </si>
  <si>
    <t>COLORADO CONNECTIONS ACADEMY</t>
  </si>
  <si>
    <t>COLORADO EARLY COLLEGE FORT COLLINS</t>
  </si>
  <si>
    <t>YUMA MIDDLE SCHOOL</t>
  </si>
  <si>
    <t>TWOMBLY ELEMENTARY SCHOOL</t>
  </si>
  <si>
    <t>CHAPPELOW K-8 MAGNET SCHOOL</t>
  </si>
  <si>
    <t>MILLIKEN MIDDLE SCHOOL</t>
  </si>
  <si>
    <t>SEVERANCE MIDDLE SCHOOL</t>
  </si>
  <si>
    <t>LOCHBUIE ELEMENTARY SCHOOL</t>
  </si>
  <si>
    <t>EATON MIDDLE SCHOOL</t>
  </si>
  <si>
    <t>PLATTEVILLE ELEMENTARY SCHOOL</t>
  </si>
  <si>
    <t>WOODLAND PARK HIGH SCHOOL</t>
  </si>
  <si>
    <t>SILVERTHORNE ELEMENTARY SCHOOL</t>
  </si>
  <si>
    <t>SKOGLUND MIDDLE SCHOOL</t>
  </si>
  <si>
    <t>MOFFAT SENIOR HIGH SCHOOL</t>
  </si>
  <si>
    <t>SOUTH ROUTT ELEMENTARY SCHOOL</t>
  </si>
  <si>
    <t>STEAMBOAT SPRINGS MIDDLE SCHOOL</t>
  </si>
  <si>
    <t>MONTE VISTA MIDDLE SCHOOL</t>
  </si>
  <si>
    <t>BEULAH MIDDLE SCHOOL</t>
  </si>
  <si>
    <t>BEULAH HEIGHTS ELEMENTARY SCHOOL</t>
  </si>
  <si>
    <t>MELVIN HENDRICKSON DEVELOPMENT CENTER</t>
  </si>
  <si>
    <t>ASPEN MIDDLE SCHOOL</t>
  </si>
  <si>
    <t>SOUTH PARK HIGH SCHOOL</t>
  </si>
  <si>
    <t>FORT MORGAN MIDDLE SCHOOL</t>
  </si>
  <si>
    <t>THOMSON PRIMARY SCHOOL</t>
  </si>
  <si>
    <t>MANCOS MIDDLE SCHOOL</t>
  </si>
  <si>
    <t>TEDDY BEAR PRESCHOOL</t>
  </si>
  <si>
    <t>LEWIS-ARRIOLA ELEMENTARY SCHOOL</t>
  </si>
  <si>
    <t>MAYBELL ELEMENTARY SCHOOL</t>
  </si>
  <si>
    <t>CAREER CENTER PRESCHOOL</t>
  </si>
  <si>
    <t>PLATEAU VALLEY MIDDLE SCHOOL</t>
  </si>
  <si>
    <t>TRINIDAD MIDDLE SCHOOL</t>
  </si>
  <si>
    <t>ESTES PARK OPTIONS SCHOOL</t>
  </si>
  <si>
    <t>BIG THOMPSON ELEMENTARY SCHOOL</t>
  </si>
  <si>
    <t>BENNETT ELEMENTARY SCHOOL</t>
  </si>
  <si>
    <t>IGNACIO JUNIOR HIGH SCHOOL</t>
  </si>
  <si>
    <t>FLORIDA MESA ELEMENTARY SCHOOL</t>
  </si>
  <si>
    <t>WESTPARK ELEMENTARY SCHOOL</t>
  </si>
  <si>
    <t>ARVADA HIGH SCHOOL</t>
  </si>
  <si>
    <t>GUNNISON MIDDLE SCHOOL</t>
  </si>
  <si>
    <t>INDIAN PEAKS CHARTER SCHOOL</t>
  </si>
  <si>
    <t>GRAND VALLEY MIDDLE SCHOOL</t>
  </si>
  <si>
    <t>GRAHAM MESA ELEMENTARY SCHOOL</t>
  </si>
  <si>
    <t>BRIDGES</t>
  </si>
  <si>
    <t>FREMONT MIDDLE SCHOOL</t>
  </si>
  <si>
    <t>CANON ONLINE ACADEMY</t>
  </si>
  <si>
    <t>FALCON HIGH SCHOOL</t>
  </si>
  <si>
    <t>LEWIS-PALMER MIDDLE SCHOOL</t>
  </si>
  <si>
    <t>AIR ACADEMY HIGH SCHOOL</t>
  </si>
  <si>
    <t>UTE PASS ELEMENTARY SCHOOL</t>
  </si>
  <si>
    <t>CHEYENNE MOUNTAIN ELEMENTARY SCHOOL</t>
  </si>
  <si>
    <t>BATES ELEMENTARY SCHOOL</t>
  </si>
  <si>
    <t>EAGLESIDE ELEMENTARY SCHOOL</t>
  </si>
  <si>
    <t>JANITELL JUNIOR HIGH SCHOOL</t>
  </si>
  <si>
    <t>FRONTIER HIGH SCHOOL</t>
  </si>
  <si>
    <t>BRUSH CREEK ELEMENTARY SCHOOL</t>
  </si>
  <si>
    <t>ARROWWOOD ELEMENTARY SCHOOL</t>
  </si>
  <si>
    <t>ACE COMMUNITY CHALLENGE SCHOOL</t>
  </si>
  <si>
    <t>CEDAREDGE MIDDLE SCHOOL</t>
  </si>
  <si>
    <t>LA JARA SECOND CHANCE SCHOOL</t>
  </si>
  <si>
    <t>GEORGETOWN COMMUNITY SCHOOL</t>
  </si>
  <si>
    <t>SALIDA EARLY CHILDHOOD CENTER</t>
  </si>
  <si>
    <t>CHAFFEE COUNTY HIGH SCHOOL</t>
  </si>
  <si>
    <t>BEAR CREEK ELEMENTARY SCHOOL</t>
  </si>
  <si>
    <t>APEX HOME SCHOOL ENRICHMENT PROGRAM</t>
  </si>
  <si>
    <t>LAS ANIMAS JUNIOR HIGH SCHOOL</t>
  </si>
  <si>
    <t>PAGOSA SPRINGS MIDDLE SCHOOL</t>
  </si>
  <si>
    <t>AURORA ACADEMY CHARTER SCHOOL</t>
  </si>
  <si>
    <t>EUCLID MIDDLE SCHOOL</t>
  </si>
  <si>
    <t>BELLEVIEW ELEMENTARY SCHOOL</t>
  </si>
  <si>
    <t>SHERIDAN MIDDLE SCHOOL</t>
  </si>
  <si>
    <t>COLORADO'S FINEST ALTERNATIVE HIGH SCHOOL</t>
  </si>
  <si>
    <t>ORTEGA MIDDLE SCHOOL</t>
  </si>
  <si>
    <t>FLYNN ELEMENTARY SCHOOL</t>
  </si>
  <si>
    <t>STRASBURG HIGH SCHOOL</t>
  </si>
  <si>
    <t>BENNETT PRESCHOOL</t>
  </si>
  <si>
    <t>BRIGHTON HIGH SCHOOL</t>
  </si>
  <si>
    <t>BRIGHT HORIZONS PRE-KINDERGARTEN SCHOOL</t>
  </si>
  <si>
    <t>CLAYTON PARTNERSHIP SCHOOL</t>
  </si>
  <si>
    <t>YAMPAH TEEN PARENT PROGRAM</t>
  </si>
  <si>
    <t>COLORADO CALVERT ACADEMY</t>
  </si>
  <si>
    <t>WRAY HIGH SCHOOL</t>
  </si>
  <si>
    <t>YUMA HIGH SCHOOL</t>
  </si>
  <si>
    <t>HIGHLAND MIDDLE SCHOOL</t>
  </si>
  <si>
    <t>LEO WILLIAM BUTLER ELEMENTARY SCHOOL</t>
  </si>
  <si>
    <t>PLATTE VALLEY MIDDLE SCHOOL</t>
  </si>
  <si>
    <t>MILLIKEN ELEMENTARY SCHOOL</t>
  </si>
  <si>
    <t>RANGE VIEW ELEMENTARY</t>
  </si>
  <si>
    <t>HUDSON ACADEMY OF ARTS AND SCIENCES</t>
  </si>
  <si>
    <t>EATON HIGH SCHOOL</t>
  </si>
  <si>
    <t>PETE MIRICH ELEMENTARY SCHOOL</t>
  </si>
  <si>
    <t>LONE STAR UNDIVIDED HIGH SCHOOL</t>
  </si>
  <si>
    <t>FRISCO ELEMENTARY SCHOOL</t>
  </si>
  <si>
    <t>JULESBURG HIGH SCHOOL</t>
  </si>
  <si>
    <t>TELLURIDE MIDDLE SCHOOL</t>
  </si>
  <si>
    <t>SILVERTON MIDDLE SCHOOL</t>
  </si>
  <si>
    <t>HASKIN ELEMENTARY SCHOOL</t>
  </si>
  <si>
    <t>MOFFAT MIDDLE SCHOOL</t>
  </si>
  <si>
    <t>MOUNTAIN VALLEY SENIOR HIGH SCHOOL</t>
  </si>
  <si>
    <t>SOUTH ROUTT EARLY LEARNING CENTER</t>
  </si>
  <si>
    <t>STEAMBOAT SPRINGS HIGH SCHOOL</t>
  </si>
  <si>
    <t>HAYDEN VALLEY ELEMENTARY SCHOOL</t>
  </si>
  <si>
    <t>SARGENT SENIOR HIGH SCHOOL</t>
  </si>
  <si>
    <t>MARSH ELEMENTARY SCHOOL</t>
  </si>
  <si>
    <t>UNDERWOOD ELEMENTARY SCHOOL</t>
  </si>
  <si>
    <t>MEEKER HIGH SCHOOL</t>
  </si>
  <si>
    <t>BEULAH ELEMENTARY SCHOOL</t>
  </si>
  <si>
    <t>BESSEMER ELEMENTARY SCHOOL</t>
  </si>
  <si>
    <t>SHANNER ELEMENTARY SCHOOL</t>
  </si>
  <si>
    <t>LAMAR MIDDLE SCHOOL</t>
  </si>
  <si>
    <t>ASPEN HIGH SCHOOL</t>
  </si>
  <si>
    <t>LAKE GEORGE CHARTER SCHOOL</t>
  </si>
  <si>
    <t>PLATTE CANYON HIGH SCHOOL</t>
  </si>
  <si>
    <t>RIDGWAY MIDDLE SCHOOL</t>
  </si>
  <si>
    <t>OURAY SENIOR HIGH SCHOOL</t>
  </si>
  <si>
    <t>CHERAW MIDDLE SCHOOL</t>
  </si>
  <si>
    <t>FOWLER JUNIOR HIGH SCHOOL</t>
  </si>
  <si>
    <t>WASHINGTON PRIMARY SCHOOL</t>
  </si>
  <si>
    <t>LA JUNTA PRIMARY SCHOOL</t>
  </si>
  <si>
    <t>WIGGINS MIDDLE SCHOOL</t>
  </si>
  <si>
    <t>WELDON VALLEY JUNIOR HIGH SCHOOL</t>
  </si>
  <si>
    <t>FORT MORGAN HIGH SCHOOL</t>
  </si>
  <si>
    <t>BRUSH MIDDLE SCHOOL</t>
  </si>
  <si>
    <t>PARADOX VALLEY CHARTER SCHOOL</t>
  </si>
  <si>
    <t>COTTONWOOD ELEMENTARY SCHOOL</t>
  </si>
  <si>
    <t>MANCOS HIGH SCHOOL</t>
  </si>
  <si>
    <t>DOLORES MIDDLE SCHOOL</t>
  </si>
  <si>
    <t>KEMPER ELEMENTARY SCHOOL</t>
  </si>
  <si>
    <t>EAST ELEMENTARY SCHOOL</t>
  </si>
  <si>
    <t>BROADWAY ELEMENTARY SCHOOL</t>
  </si>
  <si>
    <t>PLATEAU VALLEY HIGH SCHOOL</t>
  </si>
  <si>
    <t>CALICHE JUNIOR-SENIOR HIGH SCHOOL</t>
  </si>
  <si>
    <t>KARVAL ONLINE EDUCATION</t>
  </si>
  <si>
    <t>GENOA-HUGO SENIOR HIGH SCHOOL</t>
  </si>
  <si>
    <t>BRANSON UNDIVIDED HIGH SCHOOL</t>
  </si>
  <si>
    <t>HOEHNE JUNIOR HIGH SCHOOL</t>
  </si>
  <si>
    <t>TRINIDAD HIGH SCHOOL</t>
  </si>
  <si>
    <t>ESTES PARK MIDDLE SCHOOL</t>
  </si>
  <si>
    <t>BERTHOUD HIGH SCHOOL</t>
  </si>
  <si>
    <t>BEATTIE ELEMENTARY SCHOOL</t>
  </si>
  <si>
    <t>IGNACIO INTERMEDIATE SCHOOL</t>
  </si>
  <si>
    <t>BAYFIELD MIDDLE SCHOOL</t>
  </si>
  <si>
    <t>ESCALANTE MIDDLE SCHOOL</t>
  </si>
  <si>
    <t>PITTS ELEMENTARY SCHOOL</t>
  </si>
  <si>
    <t>BURLINGTON MIDDLE SCHOOL</t>
  </si>
  <si>
    <t>STRATTON SENIOR HIGH SCHOOL</t>
  </si>
  <si>
    <t>FLAGLER SENIOR HIGH SCHOOL</t>
  </si>
  <si>
    <t>EADS MIDDLE SCHOOL</t>
  </si>
  <si>
    <t>ALLENDALE ELEMENTARY SCHOOL</t>
  </si>
  <si>
    <t>PEAKVIEW SCHOOL</t>
  </si>
  <si>
    <t>GUNNISON HIGH SCHOOL</t>
  </si>
  <si>
    <t>GRANBY ELEMENTARY SCHOOL</t>
  </si>
  <si>
    <t>WEST GRAND MIDDLE SCHOOL</t>
  </si>
  <si>
    <t>GRAND VALLEY HIGH SCHOOL</t>
  </si>
  <si>
    <t>ELK CREEK ELEMENTARY</t>
  </si>
  <si>
    <t>BASALT MIDDLE SCHOOL</t>
  </si>
  <si>
    <t>CANON EXPLORATORY SCHOOL</t>
  </si>
  <si>
    <t>MIAMI-YODER SENIOR HIGH SCHOOL</t>
  </si>
  <si>
    <t>EDISON JUNIOR-SENIOR HIGH SCHOOL</t>
  </si>
  <si>
    <t>FALCON ELEMENTARY SCHOOL</t>
  </si>
  <si>
    <t>LEWIS-PALMER HIGH SCHOOL</t>
  </si>
  <si>
    <t>PEYTON SENIOR HIGH SCHOOL</t>
  </si>
  <si>
    <t>ELLICOTT SENIOR HIGH SCHOOL</t>
  </si>
  <si>
    <t>ACADEMY ONLINE</t>
  </si>
  <si>
    <t>MANITOU SPRINGS MIDDLE SCHOOL</t>
  </si>
  <si>
    <t>CHEYENNE MOUNTAIN CHARTER ACADEMY</t>
  </si>
  <si>
    <t>AUDUBON ELEMENTARY SCHOOL</t>
  </si>
  <si>
    <t>CARSON MIDDLE SCHOOL</t>
  </si>
  <si>
    <t>JAMES MADISON CHARTER ACADEMY SCHOOL</t>
  </si>
  <si>
    <t>CARMEL MIDDLE SCHOOL</t>
  </si>
  <si>
    <t>CALHAN MIDDLE SCHOOL</t>
  </si>
  <si>
    <t>SIMLA JUNIOR HIGH SCHOOL</t>
  </si>
  <si>
    <t>KIOWA MIDDLE SCHOOL</t>
  </si>
  <si>
    <t>ELIZABETH RUNNING CREEK PRESCHOOL</t>
  </si>
  <si>
    <t>BERRY CREEK MIDDLE SCHOOL</t>
  </si>
  <si>
    <t>AMERICAN ACADEMY</t>
  </si>
  <si>
    <t>SEVENTH STREET ELEMENTARY SCHOOL</t>
  </si>
  <si>
    <t>ACADEMY OF URBAN LEARNING</t>
  </si>
  <si>
    <t>CEDAREDGE HIGH SCHOOL</t>
  </si>
  <si>
    <t>CUSTER MIDDLE SCHOOL</t>
  </si>
  <si>
    <t>CROWLEY COUNTY WARD MIDDLE SCHOOL</t>
  </si>
  <si>
    <t>SIERRA GRANDE SENIOR HIGH SCHOOL</t>
  </si>
  <si>
    <t>CENTENNIAL JUNIOR HIGH SCHOOL</t>
  </si>
  <si>
    <t>GUADALUPE ELEMENTARY SCHOOL</t>
  </si>
  <si>
    <t>LA JARA ELEMENTARY SCHOOL</t>
  </si>
  <si>
    <t>CLEAR CREEK MIDDLE SCHOOL</t>
  </si>
  <si>
    <t>CHEYENNE WELLS MIDDLE SCHOOL</t>
  </si>
  <si>
    <t>LONGFELLOW ELEMENTARY SCHOOL</t>
  </si>
  <si>
    <t>BUENA VISTA ONLINE ACADEMY</t>
  </si>
  <si>
    <t>ASPEN CREEK K-8 SCHOOL</t>
  </si>
  <si>
    <t>ALTONA MIDDLE SCHOOL</t>
  </si>
  <si>
    <t>LAS ANIMAS HIGH SCHOOL</t>
  </si>
  <si>
    <t>VILAS UNDIVIDED HIGH SCHOOL</t>
  </si>
  <si>
    <t>SPRINGFIELD JUNIOR HIGH SCHOOL</t>
  </si>
  <si>
    <t>PRITCHETT MIDDLE SCHOOL</t>
  </si>
  <si>
    <t>PAGOSA SPRINGS HIGH SCHOOL</t>
  </si>
  <si>
    <t>GREAT PLAINS ACADEMY</t>
  </si>
  <si>
    <t>ARKANSAS ELEMENTARY SCHOOL</t>
  </si>
  <si>
    <t>ASPEN CROSSING ELEMENTARY SCHOOL</t>
  </si>
  <si>
    <t>SHERIDAN HIGH SCHOOL</t>
  </si>
  <si>
    <t>CLAYTON ELEMENTARY SCHOOL</t>
  </si>
  <si>
    <t>ALAMOSA OMBUDSMAN SCHOOL OF EXCELLENCE</t>
  </si>
  <si>
    <t>STRASBURG ELEMENTARY SCHOOL</t>
  </si>
  <si>
    <t>BENNETT MIDDLE SCHOOL</t>
  </si>
  <si>
    <t>BRIGHTON HERITAGE ACADEMY</t>
  </si>
  <si>
    <t>ALSUP ELEMENTARY SCHOOL</t>
  </si>
  <si>
    <t>ARAPAHOE RIDGE ELEMENTARY SCHOOL</t>
  </si>
  <si>
    <t>INNOVATIVE CONNECTIONS HIGH SCHOOL</t>
  </si>
  <si>
    <t>YAMPAH MOUNTAIN SCHOOL</t>
  </si>
  <si>
    <t>CAPROCK ACADEMY</t>
  </si>
  <si>
    <t>LIBERTY JUNIOR-SENIOR HIGH SCHOOL</t>
  </si>
  <si>
    <t>IDALIA JUNIOR-SENIOR HIGH SCHOOL</t>
  </si>
  <si>
    <t>WRAY ELEMENTARY SCHOOL</t>
  </si>
  <si>
    <t>LITTLE INDIANS PRESCHOOL</t>
  </si>
  <si>
    <t>PAWNEE JUNIOR-SENIOR HIGH SCHOOL</t>
  </si>
  <si>
    <t>PRAIRIE JUNIOR-SENIOR HIGH SCHOOL</t>
  </si>
  <si>
    <t>BRIGGSDALE UNDIVIDED HIGH SCHOOL</t>
  </si>
  <si>
    <t>HIGHLAND HIGH SCHOOL</t>
  </si>
  <si>
    <t>FORT LUPTON MIDDLE SCHOOL</t>
  </si>
  <si>
    <t>PLATTE VALLEY HIGH SCHOOL</t>
  </si>
  <si>
    <t>CAMERON SCHOOL</t>
  </si>
  <si>
    <t>LETFORD ELEMENTARY SCHOOL</t>
  </si>
  <si>
    <t>HOFF ELEMENTARY SCHOOL</t>
  </si>
  <si>
    <t>EATON ELEMENTARY SCHOOL</t>
  </si>
  <si>
    <t>NORTH VALLEY MIDDLE SCHOOL</t>
  </si>
  <si>
    <t>WOODLIN UNDIVIDED HIGH SCHOOL</t>
  </si>
  <si>
    <t>LONE STAR MIDDLE SCHOOL</t>
  </si>
  <si>
    <t>OTIS JUNIOR-SENIOR HIGH SCHOOL</t>
  </si>
  <si>
    <t>ARICKAREE UNDIVIDED HIGH SCHOOL</t>
  </si>
  <si>
    <t>AKRON HIGH SCHOOL</t>
  </si>
  <si>
    <t>GATEWAY ELEMENTARY SCHOOL</t>
  </si>
  <si>
    <t>CRIPPLE CREEK-VICTOR JUNIOR-SENIOR HIGH SCHOOL</t>
  </si>
  <si>
    <t>DILLON VALLEY ELEMENTARY SCHOOL</t>
  </si>
  <si>
    <t>REVERE JUNIOR-SENIOR HIGH SCHOOL</t>
  </si>
  <si>
    <t>JULESBURG ELEMENTARY SCHOOL</t>
  </si>
  <si>
    <t>NORWOOD HIGH SCHOOL</t>
  </si>
  <si>
    <t>TELLURIDE HIGH SCHOOL</t>
  </si>
  <si>
    <t>SILVERTON HIGH SCHOOL</t>
  </si>
  <si>
    <t>CENTER VIRTUAL ACADEMY</t>
  </si>
  <si>
    <t>MOFFAT ELEMENTARY SCHOOL</t>
  </si>
  <si>
    <t>MOUNTAIN VALLEY MIDDLE SCHOOL</t>
  </si>
  <si>
    <t>SOROCO MIDDLE SCHOOL</t>
  </si>
  <si>
    <t>SODA CREEK ELEMENTARY SCHOOL</t>
  </si>
  <si>
    <t>HAYDEN MIDDLE SCHOOL</t>
  </si>
  <si>
    <t>SARGENT JUNIOR HIGH SCHOOL</t>
  </si>
  <si>
    <t>BYRON SYRING DELTA CENTER</t>
  </si>
  <si>
    <t>DEL NORTE MIDDLE SCHOOL</t>
  </si>
  <si>
    <t>RANGELY JUNIOR/SENIOR HIGH SCHOOL</t>
  </si>
  <si>
    <t>AVONDALE ELEMENTARY SCHOOL</t>
  </si>
  <si>
    <t>BENJAMIN FRANKLIN ELEMENTARY SCHOOL</t>
  </si>
  <si>
    <t>WILEY JUNIOR-SENIOR HIGH SCHOOL</t>
  </si>
  <si>
    <t>HOLLY JUNIOR HIGH SCHOOL</t>
  </si>
  <si>
    <t>LAMAR HIGH SCHOOL</t>
  </si>
  <si>
    <t>GRANADA UNDIVIDED HIGH SCHOOL</t>
  </si>
  <si>
    <t>ASPEN ELEMENTARY SCHOOL</t>
  </si>
  <si>
    <t>HAXTUN HIGH SCHOOL</t>
  </si>
  <si>
    <t>HOLYOKE SENIOR HIGH SCHOOL</t>
  </si>
  <si>
    <t>GUFFEY CHARTER SCHOOL</t>
  </si>
  <si>
    <t>FITZSIMMONS MIDDLE SCHOOL</t>
  </si>
  <si>
    <t>RIDGWAY HIGH SCHOOL</t>
  </si>
  <si>
    <t>OURAY MIDDLE SCHOOL</t>
  </si>
  <si>
    <t>SWINK JUNIOR-SENIOR HIGH SCHOOL</t>
  </si>
  <si>
    <t>CHERAW HIGH SCHOOL</t>
  </si>
  <si>
    <t>FOWLER HIGH SCHOOL</t>
  </si>
  <si>
    <t>MANZANOLA JUNIOR-SENIOR HIGH SCHOOL</t>
  </si>
  <si>
    <t>ROCKY FORD JUNIOR/SENIOR HIGH SCHOOL</t>
  </si>
  <si>
    <t>LA JUNTA JR/SR HIGH SCHOOL</t>
  </si>
  <si>
    <t>WIGGINS HIGH SCHOOL</t>
  </si>
  <si>
    <t>WELDON VALLEY HIGH SCHOOL</t>
  </si>
  <si>
    <t>BRUSH HIGH SCHOOL</t>
  </si>
  <si>
    <t>NUCLA HIGH SCHOOL</t>
  </si>
  <si>
    <t>COLUMBINE MIDDLE SCHOOL</t>
  </si>
  <si>
    <t>MANCOS ELEMENTARY SCHOOL</t>
  </si>
  <si>
    <t>DOLORES HIGH SCHOOL</t>
  </si>
  <si>
    <t>CORTEZ MIDDLE SCHOOL</t>
  </si>
  <si>
    <t>LAMB ELEMENTARY SCHOOL</t>
  </si>
  <si>
    <t>BOOKCLIFF MIDDLE SCHOOL</t>
  </si>
  <si>
    <t>PLATEAU VALLEY ELEMENTARY SCHOOL</t>
  </si>
  <si>
    <t>DE BEQUE UNDIVIDED HIGH SCHOOL</t>
  </si>
  <si>
    <t>PEETZ JUNIOR-SENIOR HIGH SCHOOL</t>
  </si>
  <si>
    <t>MERINO JUNIOR SENIOR HIGH SCHOOL</t>
  </si>
  <si>
    <t>FLEMING HIGH SCHOOL</t>
  </si>
  <si>
    <t>CALICHE ELEMENTARY SCHOOL</t>
  </si>
  <si>
    <t>KARVAL JUNIOR-SENIOR HIGH SCHOOL</t>
  </si>
  <si>
    <t>LIMON JUNIOR-SENIOR HIGH SCHOOL</t>
  </si>
  <si>
    <t>GENOA-HUGO MIDDLE SCHOOL</t>
  </si>
  <si>
    <t>KIM UNDIVIDED HIGH SCHOOL</t>
  </si>
  <si>
    <t>BRANSON SCHOOL ONLINE</t>
  </si>
  <si>
    <t>AGUILAR JUNIOR-SENIOR HIGH SCHOOL</t>
  </si>
  <si>
    <t>HOEHNE HIGH SCHOOL</t>
  </si>
  <si>
    <t>PRIMERO JUNIOR-SENIOR HIGH SCHOOL</t>
  </si>
  <si>
    <t>FISHER'S PEAK ELEMENTARY SCHOOL</t>
  </si>
  <si>
    <t>ESTES PARK K-5 SCHOOL</t>
  </si>
  <si>
    <t>BERTHOUD ELEMENTARY SCHOOL</t>
  </si>
  <si>
    <t>BAUDER ELEMENTARY SCHOOL</t>
  </si>
  <si>
    <t>IGNACIO HIGH SCHOOL</t>
  </si>
  <si>
    <t>BAYFIELD HIGH SCHOOL</t>
  </si>
  <si>
    <t>DURANGO HIGH SCHOOL</t>
  </si>
  <si>
    <t>LAKE COUNTY MIDDLE SCHOOL</t>
  </si>
  <si>
    <t>BURLINGTON HIGH SCHOOL</t>
  </si>
  <si>
    <t>BETHUNE JUNIOR-SENIOR HIGH SCHOOL</t>
  </si>
  <si>
    <t>STRATTON MIDDLE SCHOOL</t>
  </si>
  <si>
    <t>HI PLAINS UNDIVIDED HIGH SCHOOL</t>
  </si>
  <si>
    <t>FLAGLER MIDDLE SCHOOL</t>
  </si>
  <si>
    <t>PLAINVIEW JUNIOR-SENIOR HIGH SCHOOL</t>
  </si>
  <si>
    <t>EADS HIGH SCHOOL</t>
  </si>
  <si>
    <t>ALAMEDA INTERNATIONAL HIGH SCHOOL</t>
  </si>
  <si>
    <t>WALDEN ELEMENTARY SCHOOL</t>
  </si>
  <si>
    <t>LA VETA JUNIOR-SENIOR HIGH SCHOOL</t>
  </si>
  <si>
    <t>JOHN MALL HIGH SCHOOL</t>
  </si>
  <si>
    <t>GUNNISON ELEMENTARY SCHOOL</t>
  </si>
  <si>
    <t>FRASER VALLEY ELEMENTARY SCHOOL</t>
  </si>
  <si>
    <t>WEST GRAND HIGH SCHOOL</t>
  </si>
  <si>
    <t>GILPIN COUNTY UNDIVIDED HIGH SCHOOL</t>
  </si>
  <si>
    <t>GRAND VALLEY CENTER FOR FAMILY LEARNING</t>
  </si>
  <si>
    <t>COAL RIDGE HIGH SCHOOL</t>
  </si>
  <si>
    <t>BASALT HIGH SCHOOL</t>
  </si>
  <si>
    <t>COTOPAXI JUNIOR-SENIOR HIGH SCHOOL</t>
  </si>
  <si>
    <t>FOCUS ACADEMY</t>
  </si>
  <si>
    <t>CANON CITY MIDDLE SCHOOL</t>
  </si>
  <si>
    <t>MIAMI-YODER JUNIOR HIGH SCHOOL</t>
  </si>
  <si>
    <t>EVANS INTERNATIONAL ELEMENTARY SCHOOL</t>
  </si>
  <si>
    <t>LEWIS-PALMER ELEMENTARY SCHOOL</t>
  </si>
  <si>
    <t>PRAIRIE HEIGHTS ELEMENTARY SCHOOL</t>
  </si>
  <si>
    <t>PEYTON JUNIOR HIGH SCHOOL</t>
  </si>
  <si>
    <t>ELLICOTT MIDDLE SCHOOL</t>
  </si>
  <si>
    <t>ACADEMY INTERNATIONAL ELEMENTARY SCHOOL</t>
  </si>
  <si>
    <t>MANITOU SPRINGS HIGH SCHOOL</t>
  </si>
  <si>
    <t>CANON ELEMENTARY SCHOOL</t>
  </si>
  <si>
    <t>ACHIEVEK12</t>
  </si>
  <si>
    <t>ARAGON ELEMENTARY SCHOOL</t>
  </si>
  <si>
    <t>FRENCH ELEMENTARY SCHOOL</t>
  </si>
  <si>
    <t>BRICKER ELEMENTARY SCHOOL</t>
  </si>
  <si>
    <t>CALHAN HIGH SCHOOL</t>
  </si>
  <si>
    <t>ELBERT JUNIOR-SENIOR HIGH SCHOOL</t>
  </si>
  <si>
    <t>SIMLA HIGH SCHOOL</t>
  </si>
  <si>
    <t>KIOWA HIGH SCHOOL</t>
  </si>
  <si>
    <t>ELIZABETH MIDDLE SCHOOL</t>
  </si>
  <si>
    <t>BATTLE MOUNTAIN HIGH SCHOOL</t>
  </si>
  <si>
    <t>ACRES GREEN ELEMENTARY SCHOOL</t>
  </si>
  <si>
    <t>RICO ELEMENTARY SCHOOL</t>
  </si>
  <si>
    <t>ACADEMIA ANA MARIE SANDOVAL</t>
  </si>
  <si>
    <t>CEDAREDGE ELEMENTARY SCHOOL</t>
  </si>
  <si>
    <t>CUSTER COUNTY HIGH SCHOOL</t>
  </si>
  <si>
    <t>CROWLEY COUNTY HIGH SCHOOL</t>
  </si>
  <si>
    <t>SIERRA GRANDE MIDDLE SCHOOL</t>
  </si>
  <si>
    <t>ANTONITO MIDDLE SCHOOL</t>
  </si>
  <si>
    <t>SANFORD JUNIOR/SENIOR HIGH SCHOOL</t>
  </si>
  <si>
    <t>CENTAURI MIDDLE SCHOOL</t>
  </si>
  <si>
    <t>CLEAR CREEK HIGH SCHOOL</t>
  </si>
  <si>
    <t>CHEYENNE WELLS HIGH SCHOOL</t>
  </si>
  <si>
    <t>KIT CARSON JUNIOR-SENIOR HIGH SCHOOL</t>
  </si>
  <si>
    <t>HORIZONS EXPLORATORY ACADEMY</t>
  </si>
  <si>
    <t>BUENA VISTA HIGH SCHOOL</t>
  </si>
  <si>
    <t>ARAPAHOE RIDGE HIGH SCHOOL</t>
  </si>
  <si>
    <t>ALPINE ELEMENTARY SCHOOL</t>
  </si>
  <si>
    <t>MC CLAVE UNDIVIDED HIGH SCHOOL</t>
  </si>
  <si>
    <t>LAS ANIMAS ELEMENTARY SCHOOL</t>
  </si>
  <si>
    <t>CAMPO UNDIVIDED HIGH SCHOOL</t>
  </si>
  <si>
    <t>VILAS ELEMENTARY SCHOOL</t>
  </si>
  <si>
    <t>SPRINGFIELD HIGH SCHOOL</t>
  </si>
  <si>
    <t>PRITCHETT HIGH SCHOOL</t>
  </si>
  <si>
    <t>WALSH HIGH SCHOOL</t>
  </si>
  <si>
    <t>PAGOSA SPRINGS ELEMENTARY SCHOOL</t>
  </si>
  <si>
    <t>BYERS JUNIOR-SENIOR HIGH SCHOOL</t>
  </si>
  <si>
    <t>APS ONLINE SCHOOL</t>
  </si>
  <si>
    <t>DEER TRAIL JUNIOR-SENIOR HIGH SCHOOL</t>
  </si>
  <si>
    <t>CENTENNIAL ACADEMY OF FINE ARTS EDUCATION</t>
  </si>
  <si>
    <t>ARROWHEAD ELEMENTARY SCHOOL</t>
  </si>
  <si>
    <t>SHERIDAN ELEMENTARY</t>
  </si>
  <si>
    <t>CHERRELYN ELEMENTARY SCHOOL</t>
  </si>
  <si>
    <t>SANGRE DE CRISTO UNDIVIDED HIGH SCHOOL</t>
  </si>
  <si>
    <t>ALAMOSA HIGH SCHOOL</t>
  </si>
  <si>
    <t>CROWN POINTE CHARTER ACADEMY</t>
  </si>
  <si>
    <t>PRAIRIE CREEKS CHARTER SCHOOL</t>
  </si>
  <si>
    <t>BENNETT HIGH SCHOOL</t>
  </si>
  <si>
    <t>BRANTNER ELEMENTARY SCHOOL</t>
  </si>
  <si>
    <t>ADAMS CITY MIDDLE SCHOOL</t>
  </si>
  <si>
    <t>ADAMS12 FIVE STAR PRESCHOOL</t>
  </si>
  <si>
    <t>ACHIEVE ACADEMY</t>
  </si>
  <si>
    <t>ROCKY MTN SCHOOL OF EXPEDITIONARY LRNG</t>
  </si>
  <si>
    <t>SOUTHWEST COLORADO E-SCHOOL</t>
  </si>
  <si>
    <t>CENTENNIAL BOCES HIGH SCHOOL</t>
  </si>
  <si>
    <t>PROJECT REBOUND</t>
  </si>
  <si>
    <t>ANIMAS HIGH SCHOOL</t>
  </si>
  <si>
    <t>LIBERTY ELEMENTARY SCHOOL</t>
  </si>
  <si>
    <t>IDALIA ELEMENTARY SCHOOL</t>
  </si>
  <si>
    <t>BUCHANAN MIDDLE SCHOOL</t>
  </si>
  <si>
    <t>KENNETH P MORRIS ELEMENTARY SCHOOL</t>
  </si>
  <si>
    <t>PAWNEE ELEMENTARY SCHOOL</t>
  </si>
  <si>
    <t>PRAIRIE ELEMENTARY SCHOOL</t>
  </si>
  <si>
    <t>BRIGGSDALE ELEMENTARY SCHOOL</t>
  </si>
  <si>
    <t>FORT LUPTON HIGH SCHOOL</t>
  </si>
  <si>
    <t>PLATTE VALLEY ELEMENTARY SCHOOL</t>
  </si>
  <si>
    <t>BRENTWOOD MIDDLE SCHOOL</t>
  </si>
  <si>
    <t>KNOWLEDGE QUEST ACADEMY</t>
  </si>
  <si>
    <t>GRANDVIEW ELEMENTARY SCHOOL</t>
  </si>
  <si>
    <t>CARDINAL COMMUNITY ACADEMY CHARTER SCHOOL</t>
  </si>
  <si>
    <t>BENJAMIN EATON ELEMENTARY SCHOOL</t>
  </si>
  <si>
    <t>GILCREST ELEMENTARY SCHOOL</t>
  </si>
  <si>
    <t>WOODLIN ELEMENTARY SCHOOL</t>
  </si>
  <si>
    <t>LONE STAR ELEMENTARY SCHOOL</t>
  </si>
  <si>
    <t>OTIS ELEMENTARY SCHOOL</t>
  </si>
  <si>
    <t>ARICKAREE ELEMENTARY SCHOOL</t>
  </si>
  <si>
    <t>AKRON ELEMENTARY SCHOOL</t>
  </si>
  <si>
    <t>CRESSON ELEMENTARY SCHOOL</t>
  </si>
  <si>
    <t>BRECKENRIDGE ELEMENTARY SCHOOL</t>
  </si>
  <si>
    <t>INSIGHT SCHOOL OF COLORADO AT JULESBURG</t>
  </si>
  <si>
    <t>NORWOOD ELEMENTARY SCHOOL</t>
  </si>
  <si>
    <t>TELLURIDE ELEMENTARY SCHOOL</t>
  </si>
  <si>
    <t>SILVERTON ELEMENTARY SCHOOL</t>
  </si>
  <si>
    <t>CENTER HIGH SCHOOL</t>
  </si>
  <si>
    <t>CRESTONE CHARTER SCHOOL</t>
  </si>
  <si>
    <t>MOUNTAIN VALLEY ELEMENTARY SCHOOL</t>
  </si>
  <si>
    <t>SOROCO HIGH SCHOOL</t>
  </si>
  <si>
    <t>NORTH ROUTT CHARTER SCHOOL</t>
  </si>
  <si>
    <t>HAYDEN HIGH SCHOOL</t>
  </si>
  <si>
    <t>SARGENT ELEMENTARY SCHOOL</t>
  </si>
  <si>
    <t>BILL METZ ELEMENTARY SCHOOL</t>
  </si>
  <si>
    <t>DEL NORTE HIGH SCHOOL</t>
  </si>
  <si>
    <t>BARONE MIDDLE SCHOOL</t>
  </si>
  <si>
    <t>70 ONLINE</t>
  </si>
  <si>
    <t>BELMONT ELEMENTARY SCHOOL</t>
  </si>
  <si>
    <t>WILEY ELEMENTARY SCHOOL</t>
  </si>
  <si>
    <t>HOLLY HIGH SCHOOL</t>
  </si>
  <si>
    <t>ALTA VISTA CHARTER SCHOOL</t>
  </si>
  <si>
    <t>GRANADA ELEMENTARY SCHOOL</t>
  </si>
  <si>
    <t>ASPEN COMMUNITY CHARTER SCHOOL</t>
  </si>
  <si>
    <t>HAXTUN ELEMENTARY SCHOOL</t>
  </si>
  <si>
    <t>HOLYOKE ELEMENTARY SCHOOL</t>
  </si>
  <si>
    <t>EDITH TETER ELEMENTARY SCHOOL</t>
  </si>
  <si>
    <t>DEER CREEK ELEMENTARY SCHOOL</t>
  </si>
  <si>
    <t>RIDGWAY ELEMENTARY SCHOOL</t>
  </si>
  <si>
    <t>OURAY ELEMENTARY SCHOOL</t>
  </si>
  <si>
    <t>SWINK ELEMENTARY SCHOOL</t>
  </si>
  <si>
    <t>CHERAW ELEMENTARY SCHOOL</t>
  </si>
  <si>
    <t>FOWLER ELEMENTARY SCHOOL</t>
  </si>
  <si>
    <t>MANZANOLA ELEMENTARY SCHOOL</t>
  </si>
  <si>
    <t>JEFFERSON INTERMEDIATE SCHOOL</t>
  </si>
  <si>
    <t>LA JUNTA INTERMEDIATE SCHOOL</t>
  </si>
  <si>
    <t>WIGGINS ELEMENTARY SCHOOL</t>
  </si>
  <si>
    <t>WELDON VALLEY ELEMENTARY SCHOOL</t>
  </si>
  <si>
    <t>BAKER CENTRAL SCHOOL</t>
  </si>
  <si>
    <t>BEAVER VALLEY ELEMENTARY SCHOOL</t>
  </si>
  <si>
    <t>NATURITA ELEMENTARY &amp; MIDDLE SCHOOL</t>
  </si>
  <si>
    <t>MANCOS EARLY LEARNING CENTER</t>
  </si>
  <si>
    <t>DOLORES ELEMENTARY SCHOOL</t>
  </si>
  <si>
    <t>BATTLE ROCK CHARTER SCHOOL</t>
  </si>
  <si>
    <t>CRAIG MIDDLE SCHOOL</t>
  </si>
  <si>
    <t>CREEDE MIDDLE/HIGH SCHOOL</t>
  </si>
  <si>
    <t>APPLETON ELEMENTARY SCHOOL</t>
  </si>
  <si>
    <t>GRAND MESA HIGH SCHOOL</t>
  </si>
  <si>
    <t>DE BEQUE ELEMENTARY SCHOOL</t>
  </si>
  <si>
    <t>PEETZ ELEMENTARY SCHOOL</t>
  </si>
  <si>
    <t>MERINO ELEMENTARY SCHOOL</t>
  </si>
  <si>
    <t>FLEMING ELEMENTARY SCHOOL</t>
  </si>
  <si>
    <t>AYRES ELEMENTARY SCHOOL</t>
  </si>
  <si>
    <t>KARVAL ELEMENTARY SCHOOL</t>
  </si>
  <si>
    <t>LIMON ELEMENTARY SCHOOL</t>
  </si>
  <si>
    <t>GENOA-HUGO ELEMENTARY SCHOOL</t>
  </si>
  <si>
    <t>KIM ELEMENTARY SCHOOL</t>
  </si>
  <si>
    <t>BRANSON ELEMENTARY SCHOOL</t>
  </si>
  <si>
    <t>AGUILAR ELEMENTARY SCHOOL</t>
  </si>
  <si>
    <t>HOEHNE ELEMENTARY SCHOOL</t>
  </si>
  <si>
    <t>PRIMERO ELEMENTARY SCHOOL</t>
  </si>
  <si>
    <t>ECKHART ELEMENTARY SCHOOL</t>
  </si>
  <si>
    <t>ESTES PARK HIGH SCHOOL</t>
  </si>
  <si>
    <t>B F KITCHEN ELEMENTARY SCHOOL</t>
  </si>
  <si>
    <t>BACON ELEMENTARY SCHOOL</t>
  </si>
  <si>
    <t>IGNACIO ELEMENTARY SCHOOL</t>
  </si>
  <si>
    <t>BAYFIELD ELEMENTARY SCHOOL</t>
  </si>
  <si>
    <t>ANIMAS VALLEY ELEMENTARY SCHOOL</t>
  </si>
  <si>
    <t>LAKE COUNTY HIGH SCHOOL</t>
  </si>
  <si>
    <t>BETHUNE ELEMENTARY SCHOOL</t>
  </si>
  <si>
    <t>HI PLAINS ELEMENTARY SCHOOL</t>
  </si>
  <si>
    <t>FLAGLER ELEMENTARY SCHOOL</t>
  </si>
  <si>
    <t>PLAINVIEW ELEMENTARY SCHOOL</t>
  </si>
  <si>
    <t>EADS ELEMENTARY SCHOOL</t>
  </si>
  <si>
    <t>ADAMS ELEMENTARY SCHOOL</t>
  </si>
  <si>
    <t>NORTH PARK JUNIOR-SENIOR HIGH SCHOOL</t>
  </si>
  <si>
    <t>LA VETA ELEMENTARY SCHOOL</t>
  </si>
  <si>
    <t>GARDNER ELEMENTARY SCHOOL</t>
  </si>
  <si>
    <t>LAKE CITY COMMUNITY SCHOOL</t>
  </si>
  <si>
    <t>CRESTED BUTTE COMMUNITY SCHOOL</t>
  </si>
  <si>
    <t>EAST GRAND MIDDLE SCHOOL</t>
  </si>
  <si>
    <t>WEST GRAND ELEMENTARY SCHOOL</t>
  </si>
  <si>
    <t>GILPIN COUNTY ELEMENTARY SCHOOL</t>
  </si>
  <si>
    <t>BEA UNDERWOOD ELEMENTARY SCHOOL</t>
  </si>
  <si>
    <t>CACTUS VALLEY ELEMENTARY SCHOOL</t>
  </si>
  <si>
    <t>BASALT ELEMENTARY SCHOOL</t>
  </si>
  <si>
    <t>COTOPAXI ELEMENTARY SCHOOL</t>
  </si>
  <si>
    <t>FLORENCE HIGH SCHOOL</t>
  </si>
  <si>
    <t>CANON CITY HIGH SCHOOL</t>
  </si>
  <si>
    <t>MIAMI/YODER ELEMENTARY SCHOOL</t>
  </si>
  <si>
    <t>EDISON ACADEMY</t>
  </si>
  <si>
    <t>BANNING LEWIS RANCH ACADEMY</t>
  </si>
  <si>
    <t>HANOVER JUNIOR-SENIOR HIGH SCHOOL</t>
  </si>
  <si>
    <t>PEYTON ELEMENTARY SCHOOL</t>
  </si>
  <si>
    <t>ELLICOTT ELEMENTARY SCHOOL</t>
  </si>
  <si>
    <t>ACADEMY ENDEAVOUR ELEMENTARY SCHOOL</t>
  </si>
  <si>
    <t>MANITOU SPRINGS ELEMENTARY SCHOOL</t>
  </si>
  <si>
    <t>BROADMOOR ELEMENTARY SCHOOL</t>
  </si>
  <si>
    <t>ACADEMY FOR ADVANCED AND CREATIVE LEARNING</t>
  </si>
  <si>
    <t>ABRAMS ELEMENTARY SCHOOL</t>
  </si>
  <si>
    <t>DISCOVERY HIGH SCHOOL</t>
  </si>
  <si>
    <t>ATLAS PREPARATORY SCHOOL</t>
  </si>
  <si>
    <t>CALHAN ELEMENTARY SCHOOL</t>
  </si>
  <si>
    <t>AGATE ELEMENTARY SCHOOL</t>
  </si>
  <si>
    <t>ELBERT ELEMENTARY SCHOOL</t>
  </si>
  <si>
    <t>SIMLA ELEMENTARY SCHOOL</t>
  </si>
  <si>
    <t>KIOWA ELEMENTARY SCHOOL</t>
  </si>
  <si>
    <t>ELIZABETH HIGH SCHOOL</t>
  </si>
  <si>
    <t>AVON ELEMENTARY SCHOOL</t>
  </si>
  <si>
    <t>ACADEMY CHARTER SCHOOL</t>
  </si>
  <si>
    <t>DOVE CREEK HIGH SCHOOL</t>
  </si>
  <si>
    <t>ABRAHAM LINCOLN HIGH SCHOOL</t>
  </si>
  <si>
    <t>BACKPACK EARLY LEARNING ACADEMY</t>
  </si>
  <si>
    <t>CUSTER COUNTY ELEMENTARY SCHOOL</t>
  </si>
  <si>
    <t>CROWLEY COUNTY ELEMENTARY SCHOOL</t>
  </si>
  <si>
    <t>SIERRA GRANDE ELEMENTARY SCHOOL</t>
  </si>
  <si>
    <t>ANTONITO HIGH SCHOOL</t>
  </si>
  <si>
    <t>SANFORD ELEMENTARY SCHOOL</t>
  </si>
  <si>
    <t>CENTAURI HIGH SCHOOL</t>
  </si>
  <si>
    <t>CARLSON ELEMENTARY SCHOOL</t>
  </si>
  <si>
    <t>CHEYENNE WELLS ELEMENTARY SCHOOL</t>
  </si>
  <si>
    <t>KIT CARSON ELEMENTARY SCHOOL</t>
  </si>
  <si>
    <t>CREST ACADEMY</t>
  </si>
  <si>
    <t>AVERY/PARSONS ELEMENTARY SCHOOL</t>
  </si>
  <si>
    <t>ANGEVINE MIDDLE SCHOOL</t>
  </si>
  <si>
    <t>ADULT EDUCATION/LINCOLN CENTER</t>
  </si>
  <si>
    <t>MC CLAVE ELEMENTARY SCHOOL</t>
  </si>
  <si>
    <t>JUMP START LEARNING CENTER</t>
  </si>
  <si>
    <t>CAMPO ELEMENTARY SCHOOL</t>
  </si>
  <si>
    <t>V.I.L.A.S. ONLINE SCHOOL</t>
  </si>
  <si>
    <t>SPRINGFIELD ELEMENTARY SCHOOL</t>
  </si>
  <si>
    <t>PRITCHETT ELEMENTARY SCHOOL</t>
  </si>
  <si>
    <t>WALSH ELEMENTARY SCHOOL</t>
  </si>
  <si>
    <t>ARCHULETA COUNTY HIGH SCHOOL</t>
  </si>
  <si>
    <t>BYERS ELEMENTARY SCHOOL</t>
  </si>
  <si>
    <t>ALTURA ELEMENTARY SCHOOL</t>
  </si>
  <si>
    <t>DEER TRAIL ELEMENTARY SCHOOL</t>
  </si>
  <si>
    <t>ARAPAHOE HIGH SCHOOL</t>
  </si>
  <si>
    <t>ANTELOPE RIDGE ELEMENTARY SCHOOL</t>
  </si>
  <si>
    <t>EARLY CHILDHOOD EDUCATION CENTER</t>
  </si>
  <si>
    <t>CHARLES HAY WORLD SCHOOL</t>
  </si>
  <si>
    <t>SANGRE DE CRISTO ELEMENTARY SCHOOL</t>
  </si>
  <si>
    <t>ALAMOSA ELEMENTARY SCHOOL</t>
  </si>
  <si>
    <t>CLARA E. METZ ELEMENTARY SCHOOL</t>
  </si>
  <si>
    <t>HEMPHILL MIDDLE SCHOOL</t>
  </si>
  <si>
    <t>BELLE CREEK CHARTER SCHOOL</t>
  </si>
  <si>
    <t>ADAMS CITY HIGH SCHOOL</t>
  </si>
  <si>
    <t>ACADEMY OF CHARTER SCHOOLS</t>
  </si>
  <si>
    <t>ACADEMY HIGH SCHOOL</t>
  </si>
  <si>
    <t>EXPEDITIONARY BOCES</t>
  </si>
  <si>
    <t>SAN JUAN BOCES</t>
  </si>
  <si>
    <t>CENTENNIAL BOCES</t>
  </si>
  <si>
    <t>MOUNTAIN BOCES</t>
  </si>
  <si>
    <t>CHARTER SCHOOL INSTITUTE</t>
  </si>
  <si>
    <t>LIBERTY J-4</t>
  </si>
  <si>
    <t>IDALIA RJ-3</t>
  </si>
  <si>
    <t>WRAY RD-2</t>
  </si>
  <si>
    <t>YUMA 1</t>
  </si>
  <si>
    <t>PAWNEE RE-12</t>
  </si>
  <si>
    <t>PRAIRIE RE-11</t>
  </si>
  <si>
    <t>BRIGGSDALE RE-10</t>
  </si>
  <si>
    <t>AULT-HIGHLAND RE-9</t>
  </si>
  <si>
    <t>WELD COUNTY S/D RE-8</t>
  </si>
  <si>
    <t>PLATTE VALLEY RE-7</t>
  </si>
  <si>
    <t>GREELEY 6</t>
  </si>
  <si>
    <t>JOHNSTOWN-MILLIKEN RE-5J</t>
  </si>
  <si>
    <t>WINDSOR RE-4</t>
  </si>
  <si>
    <t>KEENESBURG RE-3(J)</t>
  </si>
  <si>
    <t>EATON RE-2</t>
  </si>
  <si>
    <t>WELD COUNTY RE-1</t>
  </si>
  <si>
    <t>WOODLIN R-104</t>
  </si>
  <si>
    <t>LONE STAR 101</t>
  </si>
  <si>
    <t>OTIS R-3</t>
  </si>
  <si>
    <t>ARICKAREE R-2</t>
  </si>
  <si>
    <t>AKRON R-1</t>
  </si>
  <si>
    <t>WOODLAND PARK RE-2</t>
  </si>
  <si>
    <t>CRIPPLE CREEK-VICTOR RE-1</t>
  </si>
  <si>
    <t>SUMMIT RE-1</t>
  </si>
  <si>
    <t>PLATTE VALLEY RE-3</t>
  </si>
  <si>
    <t>JULESBURG RE-1</t>
  </si>
  <si>
    <t>NORWOOD R-2J</t>
  </si>
  <si>
    <t>TELLURIDE R-1</t>
  </si>
  <si>
    <t>SILVERTON 1</t>
  </si>
  <si>
    <t>CENTER 26 JT</t>
  </si>
  <si>
    <t>MOFFAT 2</t>
  </si>
  <si>
    <t>MOUNTAIN VALLEY RE 1</t>
  </si>
  <si>
    <t>SOUTH ROUTT RE 3</t>
  </si>
  <si>
    <t>STEAMBOAT SPRINGS RE-2</t>
  </si>
  <si>
    <t>HAYDEN RE-1</t>
  </si>
  <si>
    <t>SARGENT RE-33J</t>
  </si>
  <si>
    <t>MONTE VISTA C-8</t>
  </si>
  <si>
    <t>DEL NORTE C-7</t>
  </si>
  <si>
    <t>RANGELY RE-4</t>
  </si>
  <si>
    <t>MEEKER RE1</t>
  </si>
  <si>
    <t>PUEBLO COUNTY 70</t>
  </si>
  <si>
    <t>PUEBLO CITY 60</t>
  </si>
  <si>
    <t>WILEY RE-13 JT</t>
  </si>
  <si>
    <t>HOLLY RE-3</t>
  </si>
  <si>
    <t>LAMAR RE-2</t>
  </si>
  <si>
    <t>GRANADA RE-1</t>
  </si>
  <si>
    <t>ASPEN 1</t>
  </si>
  <si>
    <t>HAXTUN RE-2J</t>
  </si>
  <si>
    <t>HOLYOKE RE-1J</t>
  </si>
  <si>
    <t>PARK COUNTY RE-2</t>
  </si>
  <si>
    <t>PLATTE CANYON 1</t>
  </si>
  <si>
    <t>RIDGWAY R-2</t>
  </si>
  <si>
    <t>OURAY R-1</t>
  </si>
  <si>
    <t>SWINK 33</t>
  </si>
  <si>
    <t>CHERAW 31</t>
  </si>
  <si>
    <t>FOWLER R-4J</t>
  </si>
  <si>
    <t>MANZANOLA 3J</t>
  </si>
  <si>
    <t>ROCKY FORD R-2</t>
  </si>
  <si>
    <t>EAST OTERO R-1</t>
  </si>
  <si>
    <t>WIGGINS RE-50(J)</t>
  </si>
  <si>
    <t>WELDON VALLEY RE-20(J)</t>
  </si>
  <si>
    <t>FORT MORGAN RE-3</t>
  </si>
  <si>
    <t>BRUSH RE-2(J)</t>
  </si>
  <si>
    <t>WEST END RE-2</t>
  </si>
  <si>
    <t>MONTROSE COUNTY RE-1J</t>
  </si>
  <si>
    <t>MANCOS RE-6</t>
  </si>
  <si>
    <t>DOLORES RE-4A</t>
  </si>
  <si>
    <t>MONTEZUMA-CORTEZ RE-1</t>
  </si>
  <si>
    <t>MOFFAT COUNTY RE:NO 1</t>
  </si>
  <si>
    <t>CREEDE SCHOOL DISTRICT</t>
  </si>
  <si>
    <t>MESA COUNTY VALLEY 51</t>
  </si>
  <si>
    <t>PLATEAU VALLEY 50</t>
  </si>
  <si>
    <t>DE BEQUE 49JT</t>
  </si>
  <si>
    <t>PLATEAU RE-5</t>
  </si>
  <si>
    <t>BUFFALO RE-4J</t>
  </si>
  <si>
    <t>FRENCHMAN RE-3</t>
  </si>
  <si>
    <t>VALLEY RE-1</t>
  </si>
  <si>
    <t>KARVAL RE-23</t>
  </si>
  <si>
    <t>LIMON RE-4J</t>
  </si>
  <si>
    <t>GENOA-HUGO C113</t>
  </si>
  <si>
    <t>KIM REORGANIZED 88</t>
  </si>
  <si>
    <t>BRANSON REORGANIZED 82</t>
  </si>
  <si>
    <t>AGUILAR REORGANIZED 6</t>
  </si>
  <si>
    <t>HOEHNE REORGANIZED 3</t>
  </si>
  <si>
    <t>PRIMERO REORGANIZED 2</t>
  </si>
  <si>
    <t>TRINIDAD 1</t>
  </si>
  <si>
    <t>ESTES PARK R-3</t>
  </si>
  <si>
    <t>THOMPSON R2-J</t>
  </si>
  <si>
    <t>POUDRE R-1</t>
  </si>
  <si>
    <t>IGNACIO 11 JT</t>
  </si>
  <si>
    <t>BAYFIELD 10 JT-R</t>
  </si>
  <si>
    <t>DURANGO 9-R</t>
  </si>
  <si>
    <t>LAKE COUNTY R-1</t>
  </si>
  <si>
    <t>BURLINGTON RE-6J</t>
  </si>
  <si>
    <t>BETHUNE R-5</t>
  </si>
  <si>
    <t>STRATTON R-4</t>
  </si>
  <si>
    <t>HI-PLAINS R-23</t>
  </si>
  <si>
    <t>ARRIBA-FLAGLER C-20</t>
  </si>
  <si>
    <t>PLAINVIEW RE-2</t>
  </si>
  <si>
    <t>EADS RE-1</t>
  </si>
  <si>
    <t>JEFFERSON COUNTY R-1</t>
  </si>
  <si>
    <t xml:space="preserve">NORTH PARK R-1 </t>
  </si>
  <si>
    <t>LA VETA RE-2</t>
  </si>
  <si>
    <t>HUERFANO RE-1</t>
  </si>
  <si>
    <t>HINSDALE COUNTY RE 1</t>
  </si>
  <si>
    <t>GUNNISON WATERSHED RE1J</t>
  </si>
  <si>
    <t>EAST GRAND 2</t>
  </si>
  <si>
    <t>WEST GRAND 1-JT.</t>
  </si>
  <si>
    <t>GILPIN COUNTY RE-1</t>
  </si>
  <si>
    <t>GARFIELD 16</t>
  </si>
  <si>
    <t>GARFIELD RE-2</t>
  </si>
  <si>
    <t>ROARING FORK RE-1</t>
  </si>
  <si>
    <t>COTOPAXI RE-3</t>
  </si>
  <si>
    <t>FREMONT RE-2</t>
  </si>
  <si>
    <t>CANON CITY RE-1</t>
  </si>
  <si>
    <t>MIAMI/YODER 60 JT</t>
  </si>
  <si>
    <t>EDISON 54 JT</t>
  </si>
  <si>
    <t>FALCON 49</t>
  </si>
  <si>
    <t>LEWIS-PALMER 38</t>
  </si>
  <si>
    <t>HANOVER 28</t>
  </si>
  <si>
    <t>PEYTON 23 JT</t>
  </si>
  <si>
    <t>ELLICOTT 22</t>
  </si>
  <si>
    <t>ACADEMY 20</t>
  </si>
  <si>
    <t>MANITOU SPRINGS 14</t>
  </si>
  <si>
    <t>CHEYENNE MOUNTAIN 12</t>
  </si>
  <si>
    <t>COLORADO SPRINGS 11</t>
  </si>
  <si>
    <t>FOUNTAIN 8</t>
  </si>
  <si>
    <t>WIDEFIELD 3</t>
  </si>
  <si>
    <t>HARRISON 2</t>
  </si>
  <si>
    <t>CALHAN RJ-1</t>
  </si>
  <si>
    <t>AGATE 300</t>
  </si>
  <si>
    <t>ELBERT 200</t>
  </si>
  <si>
    <t>BIG SANDY 100J</t>
  </si>
  <si>
    <t>KIOWA C-2</t>
  </si>
  <si>
    <t>ELIZABETH C-1</t>
  </si>
  <si>
    <t>EAGLE COUNTY RE 50</t>
  </si>
  <si>
    <t>DOUGLAS COUNTY RE 1</t>
  </si>
  <si>
    <t>DOLORES COUNTY RE NO.2</t>
  </si>
  <si>
    <t>DENVER COUNTY 1</t>
  </si>
  <si>
    <t>DELTA COUNTY 50(J)</t>
  </si>
  <si>
    <t>CUSTER COUNTY SCHOOL DISTRICT C-1</t>
  </si>
  <si>
    <t>CROWLEY COUNTY RE-1-J</t>
  </si>
  <si>
    <t>SIERRA GRANDE R-30</t>
  </si>
  <si>
    <t>CENTENNIAL R-1</t>
  </si>
  <si>
    <t>SOUTH CONEJOS RE-10</t>
  </si>
  <si>
    <t>SANFORD 6J</t>
  </si>
  <si>
    <t>NORTH CONEJOS RE-1J</t>
  </si>
  <si>
    <t>CLEAR CREEK RE-1</t>
  </si>
  <si>
    <t>CHEYENNE COUNTY RE-5</t>
  </si>
  <si>
    <t>KIT CARSON R-1</t>
  </si>
  <si>
    <t>SALIDA R-32</t>
  </si>
  <si>
    <t>BUENA VISTA R-31</t>
  </si>
  <si>
    <t>BOULDER VALLEY RE 2</t>
  </si>
  <si>
    <t>ST VRAIN VALLEY RE 1J</t>
  </si>
  <si>
    <t>MC CLAVE RE-2</t>
  </si>
  <si>
    <t>LAS ANIMAS RE-1</t>
  </si>
  <si>
    <t>CAMPO RE-6</t>
  </si>
  <si>
    <t>VILAS RE-5</t>
  </si>
  <si>
    <t>SPRINGFIELD RE-4</t>
  </si>
  <si>
    <t>PRITCHETT RE-3</t>
  </si>
  <si>
    <t>WALSH RE-1</t>
  </si>
  <si>
    <t>ARCHULETA COUNTY 50 JT</t>
  </si>
  <si>
    <t>BYERS 32J</t>
  </si>
  <si>
    <t>ADAMS-ARAPAHOE 28J</t>
  </si>
  <si>
    <t>DEER TRAIL 26J</t>
  </si>
  <si>
    <t>LITTLETON 6</t>
  </si>
  <si>
    <t>CHERRY CREEK 5</t>
  </si>
  <si>
    <t>SHERIDAN 2</t>
  </si>
  <si>
    <t>ENGLEWOOD 1</t>
  </si>
  <si>
    <t>SANGRE DE CRISTO RE-22J</t>
  </si>
  <si>
    <t>ALAMOSA RE-11J</t>
  </si>
  <si>
    <t>WESTMINSTER 50</t>
  </si>
  <si>
    <t>STRASBURG 31J</t>
  </si>
  <si>
    <t>BENNETT 29J</t>
  </si>
  <si>
    <t>BRIGHTON 27J</t>
  </si>
  <si>
    <t>ADAMS COUNTY 14</t>
  </si>
  <si>
    <t>ADAMS 12 FIVE STAR SCHOOLS</t>
  </si>
  <si>
    <t>MAPLETON 1</t>
  </si>
  <si>
    <t>9130</t>
  </si>
  <si>
    <t>9050</t>
  </si>
  <si>
    <t>9035</t>
  </si>
  <si>
    <t>9030</t>
  </si>
  <si>
    <t>8001</t>
  </si>
  <si>
    <t>3230</t>
  </si>
  <si>
    <t>3220</t>
  </si>
  <si>
    <t>3210</t>
  </si>
  <si>
    <t>3200</t>
  </si>
  <si>
    <t>3148</t>
  </si>
  <si>
    <t>3147</t>
  </si>
  <si>
    <t>3146</t>
  </si>
  <si>
    <t>3145</t>
  </si>
  <si>
    <t>3140</t>
  </si>
  <si>
    <t>3130</t>
  </si>
  <si>
    <t>3110</t>
  </si>
  <si>
    <t>3100</t>
  </si>
  <si>
    <t>3090</t>
  </si>
  <si>
    <t>3085</t>
  </si>
  <si>
    <t>3080</t>
  </si>
  <si>
    <t>3070</t>
  </si>
  <si>
    <t>3060</t>
  </si>
  <si>
    <t>3050</t>
  </si>
  <si>
    <t>3040</t>
  </si>
  <si>
    <t>3030</t>
  </si>
  <si>
    <t>3020</t>
  </si>
  <si>
    <t>3010</t>
  </si>
  <si>
    <t>3000</t>
  </si>
  <si>
    <t>2865</t>
  </si>
  <si>
    <t>2862</t>
  </si>
  <si>
    <t>2840</t>
  </si>
  <si>
    <t>2830</t>
  </si>
  <si>
    <t>2820</t>
  </si>
  <si>
    <t>2810</t>
  </si>
  <si>
    <t>2800</t>
  </si>
  <si>
    <t>2790</t>
  </si>
  <si>
    <t>2780</t>
  </si>
  <si>
    <t>2770</t>
  </si>
  <si>
    <t>2760</t>
  </si>
  <si>
    <t>2750</t>
  </si>
  <si>
    <t>2740</t>
  </si>
  <si>
    <t>2730</t>
  </si>
  <si>
    <t>2720</t>
  </si>
  <si>
    <t>2710</t>
  </si>
  <si>
    <t>2700</t>
  </si>
  <si>
    <t>2690</t>
  </si>
  <si>
    <t>2680</t>
  </si>
  <si>
    <t>2670</t>
  </si>
  <si>
    <t>2660</t>
  </si>
  <si>
    <t>2650</t>
  </si>
  <si>
    <t>2640</t>
  </si>
  <si>
    <t>2630</t>
  </si>
  <si>
    <t>2620</t>
  </si>
  <si>
    <t>2610</t>
  </si>
  <si>
    <t>2600</t>
  </si>
  <si>
    <t>2590</t>
  </si>
  <si>
    <t>2580</t>
  </si>
  <si>
    <t>2570</t>
  </si>
  <si>
    <t>2560</t>
  </si>
  <si>
    <t>2540</t>
  </si>
  <si>
    <t>2535</t>
  </si>
  <si>
    <t>2530</t>
  </si>
  <si>
    <t>2520</t>
  </si>
  <si>
    <t>2515</t>
  </si>
  <si>
    <t>2505</t>
  </si>
  <si>
    <t>2405</t>
  </si>
  <si>
    <t>2395</t>
  </si>
  <si>
    <t>2190</t>
  </si>
  <si>
    <t>2180</t>
  </si>
  <si>
    <t>2070</t>
  </si>
  <si>
    <t>2055</t>
  </si>
  <si>
    <t>2035</t>
  </si>
  <si>
    <t>2020</t>
  </si>
  <si>
    <t>2010</t>
  </si>
  <si>
    <t>2000</t>
  </si>
  <si>
    <t>1990</t>
  </si>
  <si>
    <t>1980</t>
  </si>
  <si>
    <t>1870</t>
  </si>
  <si>
    <t>1860</t>
  </si>
  <si>
    <t>1850</t>
  </si>
  <si>
    <t>1828</t>
  </si>
  <si>
    <t>1810</t>
  </si>
  <si>
    <t>1790</t>
  </si>
  <si>
    <t>1780</t>
  </si>
  <si>
    <t>1760</t>
  </si>
  <si>
    <t>1750</t>
  </si>
  <si>
    <t>1620</t>
  </si>
  <si>
    <t>1600</t>
  </si>
  <si>
    <t>1590</t>
  </si>
  <si>
    <t>1580</t>
  </si>
  <si>
    <t>1570</t>
  </si>
  <si>
    <t>1560</t>
  </si>
  <si>
    <t>1550</t>
  </si>
  <si>
    <t>1540</t>
  </si>
  <si>
    <t>1530</t>
  </si>
  <si>
    <t>1520</t>
  </si>
  <si>
    <t>1510</t>
  </si>
  <si>
    <t>1500</t>
  </si>
  <si>
    <t>1490</t>
  </si>
  <si>
    <t>1480</t>
  </si>
  <si>
    <t>1460</t>
  </si>
  <si>
    <t>1450</t>
  </si>
  <si>
    <t>1440</t>
  </si>
  <si>
    <t>1430</t>
  </si>
  <si>
    <t>1420</t>
  </si>
  <si>
    <t>1410</t>
  </si>
  <si>
    <t>1400</t>
  </si>
  <si>
    <t>1390</t>
  </si>
  <si>
    <t>1380</t>
  </si>
  <si>
    <t>1360</t>
  </si>
  <si>
    <t>1350</t>
  </si>
  <si>
    <t>1340</t>
  </si>
  <si>
    <t>1330</t>
  </si>
  <si>
    <t>1220</t>
  </si>
  <si>
    <t>1195</t>
  </si>
  <si>
    <t>1180</t>
  </si>
  <si>
    <t>1160</t>
  </si>
  <si>
    <t>1150</t>
  </si>
  <si>
    <t>1140</t>
  </si>
  <si>
    <t>1130</t>
  </si>
  <si>
    <t>1120</t>
  </si>
  <si>
    <t>1110</t>
  </si>
  <si>
    <t>1080</t>
  </si>
  <si>
    <t>1070</t>
  </si>
  <si>
    <t>1060</t>
  </si>
  <si>
    <t>1050</t>
  </si>
  <si>
    <t>1040</t>
  </si>
  <si>
    <t>1030</t>
  </si>
  <si>
    <t>1020</t>
  </si>
  <si>
    <t>1010</t>
  </si>
  <si>
    <t>1000</t>
  </si>
  <si>
    <t>0990</t>
  </si>
  <si>
    <t>0980</t>
  </si>
  <si>
    <t>0970</t>
  </si>
  <si>
    <t>0960</t>
  </si>
  <si>
    <t>0950</t>
  </si>
  <si>
    <t>0940</t>
  </si>
  <si>
    <t>0930</t>
  </si>
  <si>
    <t>0920</t>
  </si>
  <si>
    <t>0910</t>
  </si>
  <si>
    <t>0900</t>
  </si>
  <si>
    <t>0890</t>
  </si>
  <si>
    <t>0880</t>
  </si>
  <si>
    <t>0870</t>
  </si>
  <si>
    <t>0860</t>
  </si>
  <si>
    <t>0770</t>
  </si>
  <si>
    <t>0740</t>
  </si>
  <si>
    <t>0640</t>
  </si>
  <si>
    <t>0580</t>
  </si>
  <si>
    <t>0560</t>
  </si>
  <si>
    <t>0550</t>
  </si>
  <si>
    <t>0540</t>
  </si>
  <si>
    <t>0520</t>
  </si>
  <si>
    <t>0510</t>
  </si>
  <si>
    <t>0500</t>
  </si>
  <si>
    <t>0490</t>
  </si>
  <si>
    <t>0480</t>
  </si>
  <si>
    <t>0470</t>
  </si>
  <si>
    <t>0310</t>
  </si>
  <si>
    <t>0290</t>
  </si>
  <si>
    <t>0270</t>
  </si>
  <si>
    <t>0260</t>
  </si>
  <si>
    <t>0250</t>
  </si>
  <si>
    <t>0240</t>
  </si>
  <si>
    <t>0230</t>
  </si>
  <si>
    <t>0220</t>
  </si>
  <si>
    <t>0190</t>
  </si>
  <si>
    <t>0180</t>
  </si>
  <si>
    <t>0170</t>
  </si>
  <si>
    <t>0140</t>
  </si>
  <si>
    <t>0130</t>
  </si>
  <si>
    <t>0123</t>
  </si>
  <si>
    <t>0120</t>
  </si>
  <si>
    <t>0110</t>
  </si>
  <si>
    <t>0100</t>
  </si>
  <si>
    <t>0070</t>
  </si>
  <si>
    <t>0060</t>
  </si>
  <si>
    <t>0050</t>
  </si>
  <si>
    <t>0040</t>
  </si>
  <si>
    <t>0030</t>
  </si>
  <si>
    <t>0020</t>
  </si>
  <si>
    <t>0010</t>
  </si>
  <si>
    <t>Current Year Allocation</t>
  </si>
  <si>
    <t>District Code</t>
  </si>
  <si>
    <t>District Name</t>
  </si>
  <si>
    <t>School Name</t>
  </si>
  <si>
    <t>School Code</t>
  </si>
  <si>
    <t>Staff</t>
  </si>
  <si>
    <t>Title</t>
  </si>
  <si>
    <t>object_code</t>
  </si>
  <si>
    <t>0309</t>
  </si>
  <si>
    <t>Classroom Teacher</t>
  </si>
  <si>
    <t>0505</t>
  </si>
  <si>
    <t>TOSA</t>
  </si>
  <si>
    <t>Instructional Para</t>
  </si>
  <si>
    <t>- Teacher</t>
  </si>
  <si>
    <t>0507</t>
  </si>
  <si>
    <t>ELL teacher</t>
  </si>
  <si>
    <t>- Instructional Para</t>
  </si>
  <si>
    <t>0509</t>
  </si>
  <si>
    <t>Coach</t>
  </si>
  <si>
    <t>- Interventionist</t>
  </si>
  <si>
    <t>1796</t>
  </si>
  <si>
    <t>Mentor</t>
  </si>
  <si>
    <t>- Coach</t>
  </si>
  <si>
    <t>0506</t>
  </si>
  <si>
    <t>Reading Interventionist</t>
  </si>
  <si>
    <t>Administrator</t>
  </si>
  <si>
    <t>- Mentor</t>
  </si>
  <si>
    <t>0263</t>
  </si>
  <si>
    <t>Math Interventionist</t>
  </si>
  <si>
    <t>Liaison</t>
  </si>
  <si>
    <t>- Administrator</t>
  </si>
  <si>
    <t>0212</t>
  </si>
  <si>
    <t>Multiple Content Interventionist</t>
  </si>
  <si>
    <t>Translator</t>
  </si>
  <si>
    <t>- Liaison</t>
  </si>
  <si>
    <t>0187</t>
  </si>
  <si>
    <t>Achievement Coach</t>
  </si>
  <si>
    <t>Stipends</t>
  </si>
  <si>
    <t>- Translator</t>
  </si>
  <si>
    <t>0502</t>
  </si>
  <si>
    <t>Curriculum Coach</t>
  </si>
  <si>
    <t>Substitutes</t>
  </si>
  <si>
    <t>- Stipends</t>
  </si>
  <si>
    <t>0501</t>
  </si>
  <si>
    <t>Data Coach</t>
  </si>
  <si>
    <t>Other</t>
  </si>
  <si>
    <t>- Substitutes</t>
  </si>
  <si>
    <t>6315</t>
  </si>
  <si>
    <t>Instructional Coach</t>
  </si>
  <si>
    <t>- Other</t>
  </si>
  <si>
    <t>4699</t>
  </si>
  <si>
    <t>Interventionist Coach, Multiple Content</t>
  </si>
  <si>
    <t>9036</t>
  </si>
  <si>
    <t>Reading Interventionist Coach</t>
  </si>
  <si>
    <t>0504</t>
  </si>
  <si>
    <t>Math Interventionist Coach</t>
  </si>
  <si>
    <t>0400 Purchased Property Services</t>
  </si>
  <si>
    <t>0503</t>
  </si>
  <si>
    <t>ELL Coach</t>
  </si>
  <si>
    <t>0015</t>
  </si>
  <si>
    <t>Technology Coach</t>
  </si>
  <si>
    <t>0580 Travel Training Registration</t>
  </si>
  <si>
    <t>Principal Coach</t>
  </si>
  <si>
    <t>0301</t>
  </si>
  <si>
    <t>Teacher Mentor</t>
  </si>
  <si>
    <t>0640 Books and Periodicals</t>
  </si>
  <si>
    <t>Principal Mentor</t>
  </si>
  <si>
    <t>0730 Capitalized Equipment</t>
  </si>
  <si>
    <t>1388</t>
  </si>
  <si>
    <t>0735 Non-Cap Equipment</t>
  </si>
  <si>
    <t>Coordinator</t>
  </si>
  <si>
    <t>0800 Other</t>
  </si>
  <si>
    <t>2576</t>
  </si>
  <si>
    <t>Director</t>
  </si>
  <si>
    <t>0869 Indirect Cost</t>
  </si>
  <si>
    <t>1752</t>
  </si>
  <si>
    <t>Grant Technician/Specialist</t>
  </si>
  <si>
    <t>1878</t>
  </si>
  <si>
    <t>1914</t>
  </si>
  <si>
    <t>1937</t>
  </si>
  <si>
    <t>2361</t>
  </si>
  <si>
    <t>Family Liaison</t>
  </si>
  <si>
    <t>2918</t>
  </si>
  <si>
    <t>Community Liaison</t>
  </si>
  <si>
    <t>0014</t>
  </si>
  <si>
    <t>3439</t>
  </si>
  <si>
    <t>4000</t>
  </si>
  <si>
    <t>4108</t>
  </si>
  <si>
    <t>4172</t>
  </si>
  <si>
    <t>5043</t>
  </si>
  <si>
    <t>5058</t>
  </si>
  <si>
    <t>5418</t>
  </si>
  <si>
    <t>5706</t>
  </si>
  <si>
    <t>0059</t>
  </si>
  <si>
    <t>6060</t>
  </si>
  <si>
    <t>6150</t>
  </si>
  <si>
    <t>6355</t>
  </si>
  <si>
    <t>6376</t>
  </si>
  <si>
    <t>6402</t>
  </si>
  <si>
    <t>6398</t>
  </si>
  <si>
    <t>6956</t>
  </si>
  <si>
    <t>7155</t>
  </si>
  <si>
    <t>6802</t>
  </si>
  <si>
    <t>2584</t>
  </si>
  <si>
    <t>2582</t>
  </si>
  <si>
    <t>0057</t>
  </si>
  <si>
    <t>6342</t>
  </si>
  <si>
    <t>7795</t>
  </si>
  <si>
    <t>4187</t>
  </si>
  <si>
    <t>2578</t>
  </si>
  <si>
    <t>1519</t>
  </si>
  <si>
    <t>8225</t>
  </si>
  <si>
    <t>8275</t>
  </si>
  <si>
    <t>8310</t>
  </si>
  <si>
    <t>8361</t>
  </si>
  <si>
    <t>2410</t>
  </si>
  <si>
    <t>5814</t>
  </si>
  <si>
    <t>8211</t>
  </si>
  <si>
    <t>8842</t>
  </si>
  <si>
    <t>5816</t>
  </si>
  <si>
    <t>0210</t>
  </si>
  <si>
    <t>9431</t>
  </si>
  <si>
    <t>9444</t>
  </si>
  <si>
    <t>9494</t>
  </si>
  <si>
    <t>9682</t>
  </si>
  <si>
    <t>0024</t>
  </si>
  <si>
    <t>0186</t>
  </si>
  <si>
    <t>1426</t>
  </si>
  <si>
    <t>2308</t>
  </si>
  <si>
    <t>6534</t>
  </si>
  <si>
    <t>4516</t>
  </si>
  <si>
    <t>4536</t>
  </si>
  <si>
    <t>0022</t>
  </si>
  <si>
    <t>5880</t>
  </si>
  <si>
    <t>5982</t>
  </si>
  <si>
    <t>7500</t>
  </si>
  <si>
    <t>0124</t>
  </si>
  <si>
    <t>0700</t>
  </si>
  <si>
    <t>1013</t>
  </si>
  <si>
    <t>1021</t>
  </si>
  <si>
    <t>1022</t>
  </si>
  <si>
    <t>1052</t>
  </si>
  <si>
    <t>2399</t>
  </si>
  <si>
    <t>2945</t>
  </si>
  <si>
    <t>3900</t>
  </si>
  <si>
    <t>8032</t>
  </si>
  <si>
    <t>4950</t>
  </si>
  <si>
    <t>5615</t>
  </si>
  <si>
    <t>6294</t>
  </si>
  <si>
    <t>6395</t>
  </si>
  <si>
    <t>6702</t>
  </si>
  <si>
    <t>6638</t>
  </si>
  <si>
    <t>7129</t>
  </si>
  <si>
    <t>7131</t>
  </si>
  <si>
    <t>7725</t>
  </si>
  <si>
    <t>7714</t>
  </si>
  <si>
    <t>8060</t>
  </si>
  <si>
    <t>8130</t>
  </si>
  <si>
    <t>8820</t>
  </si>
  <si>
    <t>9230</t>
  </si>
  <si>
    <t>9426</t>
  </si>
  <si>
    <t>0775</t>
  </si>
  <si>
    <t>0774</t>
  </si>
  <si>
    <t>0763</t>
  </si>
  <si>
    <t>1889</t>
  </si>
  <si>
    <t>8332</t>
  </si>
  <si>
    <t>7133</t>
  </si>
  <si>
    <t>8328</t>
  </si>
  <si>
    <t>8334</t>
  </si>
  <si>
    <t>1622</t>
  </si>
  <si>
    <t>2876</t>
  </si>
  <si>
    <t>7810</t>
  </si>
  <si>
    <t>3144</t>
  </si>
  <si>
    <t>3649</t>
  </si>
  <si>
    <t>3792</t>
  </si>
  <si>
    <t>3931</t>
  </si>
  <si>
    <t>7305</t>
  </si>
  <si>
    <t>4465</t>
  </si>
  <si>
    <t>5388</t>
  </si>
  <si>
    <t>5834</t>
  </si>
  <si>
    <t>7812</t>
  </si>
  <si>
    <t>7860</t>
  </si>
  <si>
    <t>7952</t>
  </si>
  <si>
    <t>8406</t>
  </si>
  <si>
    <t>8798</t>
  </si>
  <si>
    <t>9462</t>
  </si>
  <si>
    <t>9466</t>
  </si>
  <si>
    <t>0115</t>
  </si>
  <si>
    <t>0118</t>
  </si>
  <si>
    <t>0368</t>
  </si>
  <si>
    <t>0114</t>
  </si>
  <si>
    <t>7626</t>
  </si>
  <si>
    <t>7630</t>
  </si>
  <si>
    <t>1514</t>
  </si>
  <si>
    <t>1556</t>
  </si>
  <si>
    <t>1652</t>
  </si>
  <si>
    <t>0206</t>
  </si>
  <si>
    <t>5318</t>
  </si>
  <si>
    <t>2746</t>
  </si>
  <si>
    <t>2752</t>
  </si>
  <si>
    <t>9620</t>
  </si>
  <si>
    <t>7843</t>
  </si>
  <si>
    <t>3054</t>
  </si>
  <si>
    <t>7842</t>
  </si>
  <si>
    <t>7837</t>
  </si>
  <si>
    <t>8123</t>
  </si>
  <si>
    <t>0242</t>
  </si>
  <si>
    <t>0348</t>
  </si>
  <si>
    <t>0442</t>
  </si>
  <si>
    <t>0714</t>
  </si>
  <si>
    <t>4448</t>
  </si>
  <si>
    <t>1155</t>
  </si>
  <si>
    <t>1566</t>
  </si>
  <si>
    <t>1273</t>
  </si>
  <si>
    <t>1551</t>
  </si>
  <si>
    <t>1571</t>
  </si>
  <si>
    <t>1574</t>
  </si>
  <si>
    <t>1614</t>
  </si>
  <si>
    <t>1916</t>
  </si>
  <si>
    <t>0243</t>
  </si>
  <si>
    <t>1970</t>
  </si>
  <si>
    <t>2094</t>
  </si>
  <si>
    <t>2292</t>
  </si>
  <si>
    <t>2357</t>
  </si>
  <si>
    <t>2428</t>
  </si>
  <si>
    <t>2897</t>
  </si>
  <si>
    <t>0016</t>
  </si>
  <si>
    <t>3589</t>
  </si>
  <si>
    <t>3648</t>
  </si>
  <si>
    <t>3926</t>
  </si>
  <si>
    <t>1572</t>
  </si>
  <si>
    <t>3988</t>
  </si>
  <si>
    <t>4062</t>
  </si>
  <si>
    <t>4078</t>
  </si>
  <si>
    <t>4100</t>
  </si>
  <si>
    <t>4276</t>
  </si>
  <si>
    <t>4280</t>
  </si>
  <si>
    <t>4975</t>
  </si>
  <si>
    <t>0018</t>
  </si>
  <si>
    <t>5744</t>
  </si>
  <si>
    <t>5934</t>
  </si>
  <si>
    <t>6367</t>
  </si>
  <si>
    <t>6625</t>
  </si>
  <si>
    <t>6820</t>
  </si>
  <si>
    <t>6955</t>
  </si>
  <si>
    <t>7102</t>
  </si>
  <si>
    <t>7116</t>
  </si>
  <si>
    <t>7158</t>
  </si>
  <si>
    <t>7277</t>
  </si>
  <si>
    <t>7476</t>
  </si>
  <si>
    <t>7559</t>
  </si>
  <si>
    <t>0141</t>
  </si>
  <si>
    <t>8020</t>
  </si>
  <si>
    <t>8380</t>
  </si>
  <si>
    <t>8394</t>
  </si>
  <si>
    <t>8848</t>
  </si>
  <si>
    <t>8850</t>
  </si>
  <si>
    <t>8887</t>
  </si>
  <si>
    <t>9108</t>
  </si>
  <si>
    <t>9200</t>
  </si>
  <si>
    <t>1568</t>
  </si>
  <si>
    <t>9624</t>
  </si>
  <si>
    <t>0298</t>
  </si>
  <si>
    <t>1382</t>
  </si>
  <si>
    <t>2382</t>
  </si>
  <si>
    <t>2804</t>
  </si>
  <si>
    <t>2926</t>
  </si>
  <si>
    <t>0752</t>
  </si>
  <si>
    <t>3472</t>
  </si>
  <si>
    <t>3930</t>
  </si>
  <si>
    <t>3950</t>
  </si>
  <si>
    <t>5572</t>
  </si>
  <si>
    <t>4447</t>
  </si>
  <si>
    <t>5229</t>
  </si>
  <si>
    <t>5224</t>
  </si>
  <si>
    <t>5233</t>
  </si>
  <si>
    <t>5236</t>
  </si>
  <si>
    <t>8064</t>
  </si>
  <si>
    <t>4316</t>
  </si>
  <si>
    <t>6814</t>
  </si>
  <si>
    <t>7518</t>
  </si>
  <si>
    <t>7606</t>
  </si>
  <si>
    <t>5574</t>
  </si>
  <si>
    <t>6292</t>
  </si>
  <si>
    <t>9600</t>
  </si>
  <si>
    <t>2136</t>
  </si>
  <si>
    <t>2140</t>
  </si>
  <si>
    <t>0214</t>
  </si>
  <si>
    <t>0219</t>
  </si>
  <si>
    <t>0458</t>
  </si>
  <si>
    <t>1458</t>
  </si>
  <si>
    <t>0465</t>
  </si>
  <si>
    <t>0464</t>
  </si>
  <si>
    <t>2951</t>
  </si>
  <si>
    <t>7232</t>
  </si>
  <si>
    <t>9396</t>
  </si>
  <si>
    <t>0213</t>
  </si>
  <si>
    <t>0914</t>
  </si>
  <si>
    <t>1470</t>
  </si>
  <si>
    <t>1720</t>
  </si>
  <si>
    <t>1800</t>
  </si>
  <si>
    <t>1948</t>
  </si>
  <si>
    <t>2095</t>
  </si>
  <si>
    <t>2114</t>
  </si>
  <si>
    <t>2384</t>
  </si>
  <si>
    <t>2618</t>
  </si>
  <si>
    <t>2995</t>
  </si>
  <si>
    <t>2998</t>
  </si>
  <si>
    <t>3272</t>
  </si>
  <si>
    <t>3354</t>
  </si>
  <si>
    <t>3471</t>
  </si>
  <si>
    <t>4024</t>
  </si>
  <si>
    <t>4270</t>
  </si>
  <si>
    <t>4385</t>
  </si>
  <si>
    <t>4426</t>
  </si>
  <si>
    <t>4646</t>
  </si>
  <si>
    <t>4970</t>
  </si>
  <si>
    <t>4973</t>
  </si>
  <si>
    <t>5298</t>
  </si>
  <si>
    <t>5361</t>
  </si>
  <si>
    <t>5751</t>
  </si>
  <si>
    <t>6068</t>
  </si>
  <si>
    <t>6160</t>
  </si>
  <si>
    <t>6189</t>
  </si>
  <si>
    <t>6219</t>
  </si>
  <si>
    <t>6310</t>
  </si>
  <si>
    <t>6546</t>
  </si>
  <si>
    <t>6728</t>
  </si>
  <si>
    <t>6758</t>
  </si>
  <si>
    <t>6869</t>
  </si>
  <si>
    <t>7250</t>
  </si>
  <si>
    <t>7558</t>
  </si>
  <si>
    <t>7865</t>
  </si>
  <si>
    <t>7932</t>
  </si>
  <si>
    <t>8078</t>
  </si>
  <si>
    <t>8858</t>
  </si>
  <si>
    <t>9056</t>
  </si>
  <si>
    <t>9059</t>
  </si>
  <si>
    <t>9060</t>
  </si>
  <si>
    <t>9140</t>
  </si>
  <si>
    <t>9125</t>
  </si>
  <si>
    <t>9083</t>
  </si>
  <si>
    <t>9514</t>
  </si>
  <si>
    <t>8356</t>
  </si>
  <si>
    <t>9756</t>
  </si>
  <si>
    <t>1168</t>
  </si>
  <si>
    <t>1176</t>
  </si>
  <si>
    <t>3362</t>
  </si>
  <si>
    <t>0064</t>
  </si>
  <si>
    <t>6652</t>
  </si>
  <si>
    <t>6658</t>
  </si>
  <si>
    <t>6657</t>
  </si>
  <si>
    <t>9222</t>
  </si>
  <si>
    <t>9226</t>
  </si>
  <si>
    <t>7174</t>
  </si>
  <si>
    <t>7180</t>
  </si>
  <si>
    <t>7176</t>
  </si>
  <si>
    <t>8160</t>
  </si>
  <si>
    <t>8168</t>
  </si>
  <si>
    <t>8164</t>
  </si>
  <si>
    <t>9085</t>
  </si>
  <si>
    <t>9090</t>
  </si>
  <si>
    <t>9100</t>
  </si>
  <si>
    <t>1248</t>
  </si>
  <si>
    <t>1252</t>
  </si>
  <si>
    <t>4495</t>
  </si>
  <si>
    <t>1812</t>
  </si>
  <si>
    <t>4990</t>
  </si>
  <si>
    <t>4986</t>
  </si>
  <si>
    <t>5666</t>
  </si>
  <si>
    <t>5670</t>
  </si>
  <si>
    <t>6499</t>
  </si>
  <si>
    <t>0061</t>
  </si>
  <si>
    <t>0226</t>
  </si>
  <si>
    <t>0071</t>
  </si>
  <si>
    <t>0875</t>
  </si>
  <si>
    <t>0878</t>
  </si>
  <si>
    <t>1148</t>
  </si>
  <si>
    <t>1284</t>
  </si>
  <si>
    <t>1245</t>
  </si>
  <si>
    <t>1434</t>
  </si>
  <si>
    <t>3194</t>
  </si>
  <si>
    <t>1844</t>
  </si>
  <si>
    <t>2343</t>
  </si>
  <si>
    <t>2758</t>
  </si>
  <si>
    <t>2761</t>
  </si>
  <si>
    <t>2912</t>
  </si>
  <si>
    <t>2964</t>
  </si>
  <si>
    <t>3192</t>
  </si>
  <si>
    <t>3196</t>
  </si>
  <si>
    <t>6344</t>
  </si>
  <si>
    <t>4202</t>
  </si>
  <si>
    <t>4333</t>
  </si>
  <si>
    <t>4278</t>
  </si>
  <si>
    <t>5246</t>
  </si>
  <si>
    <t>5284</t>
  </si>
  <si>
    <t>5282</t>
  </si>
  <si>
    <t>5288</t>
  </si>
  <si>
    <t>5364</t>
  </si>
  <si>
    <t>5368</t>
  </si>
  <si>
    <t>5726</t>
  </si>
  <si>
    <t>5722</t>
  </si>
  <si>
    <t>5730</t>
  </si>
  <si>
    <t>6156</t>
  </si>
  <si>
    <t>6274</t>
  </si>
  <si>
    <t>6276</t>
  </si>
  <si>
    <t>6404</t>
  </si>
  <si>
    <t>6498</t>
  </si>
  <si>
    <t>7157</t>
  </si>
  <si>
    <t>5181</t>
  </si>
  <si>
    <t>7464</t>
  </si>
  <si>
    <t>7584</t>
  </si>
  <si>
    <t>7789</t>
  </si>
  <si>
    <t>7954</t>
  </si>
  <si>
    <t>8140</t>
  </si>
  <si>
    <t>7565</t>
  </si>
  <si>
    <t>7839</t>
  </si>
  <si>
    <t>5286</t>
  </si>
  <si>
    <t>8903</t>
  </si>
  <si>
    <t>8927</t>
  </si>
  <si>
    <t>9430</t>
  </si>
  <si>
    <t>4878</t>
  </si>
  <si>
    <t>0125</t>
  </si>
  <si>
    <t>0441</t>
  </si>
  <si>
    <t>0652</t>
  </si>
  <si>
    <t>0872</t>
  </si>
  <si>
    <t>0919</t>
  </si>
  <si>
    <t>0866</t>
  </si>
  <si>
    <t>0924</t>
  </si>
  <si>
    <t>0934</t>
  </si>
  <si>
    <t>1066</t>
  </si>
  <si>
    <t>1352</t>
  </si>
  <si>
    <t>1725</t>
  </si>
  <si>
    <t>1842</t>
  </si>
  <si>
    <t>1883</t>
  </si>
  <si>
    <t>5606</t>
  </si>
  <si>
    <t>1996</t>
  </si>
  <si>
    <t>2240</t>
  </si>
  <si>
    <t>2552</t>
  </si>
  <si>
    <t>2589</t>
  </si>
  <si>
    <t>2702</t>
  </si>
  <si>
    <t>2892</t>
  </si>
  <si>
    <t>2940</t>
  </si>
  <si>
    <t>2970</t>
  </si>
  <si>
    <t>3022</t>
  </si>
  <si>
    <t>3488</t>
  </si>
  <si>
    <t>3499</t>
  </si>
  <si>
    <t>3882</t>
  </si>
  <si>
    <t>3940</t>
  </si>
  <si>
    <t>6642</t>
  </si>
  <si>
    <t>4386</t>
  </si>
  <si>
    <t>4496</t>
  </si>
  <si>
    <t>4792</t>
  </si>
  <si>
    <t>4874</t>
  </si>
  <si>
    <t>5302</t>
  </si>
  <si>
    <t>5306</t>
  </si>
  <si>
    <t>1136</t>
  </si>
  <si>
    <t>5838</t>
  </si>
  <si>
    <t>5999</t>
  </si>
  <si>
    <t>6000</t>
  </si>
  <si>
    <t>6208</t>
  </si>
  <si>
    <t>6212</t>
  </si>
  <si>
    <t>6224</t>
  </si>
  <si>
    <t>6195</t>
  </si>
  <si>
    <t>6816</t>
  </si>
  <si>
    <t>6962</t>
  </si>
  <si>
    <t>7528</t>
  </si>
  <si>
    <t>7592</t>
  </si>
  <si>
    <t>8135</t>
  </si>
  <si>
    <t>8387</t>
  </si>
  <si>
    <t>8418</t>
  </si>
  <si>
    <t>8978</t>
  </si>
  <si>
    <t>9544</t>
  </si>
  <si>
    <t>4306</t>
  </si>
  <si>
    <t>1154</t>
  </si>
  <si>
    <t>1508</t>
  </si>
  <si>
    <t>1132</t>
  </si>
  <si>
    <t>1554</t>
  </si>
  <si>
    <t>4085</t>
  </si>
  <si>
    <t>5268</t>
  </si>
  <si>
    <t>7643</t>
  </si>
  <si>
    <t>7568</t>
  </si>
  <si>
    <t>4680</t>
  </si>
  <si>
    <t>4738</t>
  </si>
  <si>
    <t>4742</t>
  </si>
  <si>
    <t>1608</t>
  </si>
  <si>
    <t>1612</t>
  </si>
  <si>
    <t>1610</t>
  </si>
  <si>
    <t>4212</t>
  </si>
  <si>
    <t>4216</t>
  </si>
  <si>
    <t>1660</t>
  </si>
  <si>
    <t>3385</t>
  </si>
  <si>
    <t>4700</t>
  </si>
  <si>
    <t>1378</t>
  </si>
  <si>
    <t>1276</t>
  </si>
  <si>
    <t>4836</t>
  </si>
  <si>
    <t>4837</t>
  </si>
  <si>
    <t>5422</t>
  </si>
  <si>
    <t>7612</t>
  </si>
  <si>
    <t>7616</t>
  </si>
  <si>
    <t>0252</t>
  </si>
  <si>
    <t>0248</t>
  </si>
  <si>
    <t>7588</t>
  </si>
  <si>
    <t>1398</t>
  </si>
  <si>
    <t>1396</t>
  </si>
  <si>
    <t>7876</t>
  </si>
  <si>
    <t>7878</t>
  </si>
  <si>
    <t>7880</t>
  </si>
  <si>
    <t>2050</t>
  </si>
  <si>
    <t>2058</t>
  </si>
  <si>
    <t>2054</t>
  </si>
  <si>
    <t>2088</t>
  </si>
  <si>
    <t>2092</t>
  </si>
  <si>
    <t>2091</t>
  </si>
  <si>
    <t>0489</t>
  </si>
  <si>
    <t>4182</t>
  </si>
  <si>
    <t>1372</t>
  </si>
  <si>
    <t>1375</t>
  </si>
  <si>
    <t>1952</t>
  </si>
  <si>
    <t>2152</t>
  </si>
  <si>
    <t>2155</t>
  </si>
  <si>
    <t>2293</t>
  </si>
  <si>
    <t>2164</t>
  </si>
  <si>
    <t>2160</t>
  </si>
  <si>
    <t>2166</t>
  </si>
  <si>
    <t>3330</t>
  </si>
  <si>
    <t>4124</t>
  </si>
  <si>
    <t>4128</t>
  </si>
  <si>
    <t>5154</t>
  </si>
  <si>
    <t>6298</t>
  </si>
  <si>
    <t>9146</t>
  </si>
  <si>
    <t>6700</t>
  </si>
  <si>
    <t>6708</t>
  </si>
  <si>
    <t>8419</t>
  </si>
  <si>
    <t>6397</t>
  </si>
  <si>
    <t>0067</t>
  </si>
  <si>
    <t>1866</t>
  </si>
  <si>
    <t>3340</t>
  </si>
  <si>
    <t>0388</t>
  </si>
  <si>
    <t>0418</t>
  </si>
  <si>
    <t>0650</t>
  </si>
  <si>
    <t>0964</t>
  </si>
  <si>
    <t>1056</t>
  </si>
  <si>
    <t>1076</t>
  </si>
  <si>
    <t>6350</t>
  </si>
  <si>
    <t>1106</t>
  </si>
  <si>
    <t>1324</t>
  </si>
  <si>
    <t>9496</t>
  </si>
  <si>
    <t>1319</t>
  </si>
  <si>
    <t>1345</t>
  </si>
  <si>
    <t>7694</t>
  </si>
  <si>
    <t>1528</t>
  </si>
  <si>
    <t>1785</t>
  </si>
  <si>
    <t>1774</t>
  </si>
  <si>
    <t>1788</t>
  </si>
  <si>
    <t>1295</t>
  </si>
  <si>
    <t>1748</t>
  </si>
  <si>
    <t>1816</t>
  </si>
  <si>
    <t>1846</t>
  </si>
  <si>
    <t>5844</t>
  </si>
  <si>
    <t>1908</t>
  </si>
  <si>
    <t>1928</t>
  </si>
  <si>
    <t>3698</t>
  </si>
  <si>
    <t>2205</t>
  </si>
  <si>
    <t>2209</t>
  </si>
  <si>
    <t>2174</t>
  </si>
  <si>
    <t>2188</t>
  </si>
  <si>
    <t>2183</t>
  </si>
  <si>
    <t>2125</t>
  </si>
  <si>
    <t>2127</t>
  </si>
  <si>
    <t>6509</t>
  </si>
  <si>
    <t>2184</t>
  </si>
  <si>
    <t>6088</t>
  </si>
  <si>
    <t>2258</t>
  </si>
  <si>
    <t>2223</t>
  </si>
  <si>
    <t>4381</t>
  </si>
  <si>
    <t>2145</t>
  </si>
  <si>
    <t>2181</t>
  </si>
  <si>
    <t>2185</t>
  </si>
  <si>
    <t>2115</t>
  </si>
  <si>
    <t>2364</t>
  </si>
  <si>
    <t>2398</t>
  </si>
  <si>
    <t>2506</t>
  </si>
  <si>
    <t>2652</t>
  </si>
  <si>
    <t>2726</t>
  </si>
  <si>
    <t>2349</t>
  </si>
  <si>
    <t>2789</t>
  </si>
  <si>
    <t>2856</t>
  </si>
  <si>
    <t>2880</t>
  </si>
  <si>
    <t>4140</t>
  </si>
  <si>
    <t>6970</t>
  </si>
  <si>
    <t>3032</t>
  </si>
  <si>
    <t>3296</t>
  </si>
  <si>
    <t>3378</t>
  </si>
  <si>
    <t>3426</t>
  </si>
  <si>
    <t>3639</t>
  </si>
  <si>
    <t>3478</t>
  </si>
  <si>
    <t>3512</t>
  </si>
  <si>
    <t>3600</t>
  </si>
  <si>
    <t>3605</t>
  </si>
  <si>
    <t>3641</t>
  </si>
  <si>
    <t>3655</t>
  </si>
  <si>
    <t>3704</t>
  </si>
  <si>
    <t>4782</t>
  </si>
  <si>
    <t>3746</t>
  </si>
  <si>
    <t>3778</t>
  </si>
  <si>
    <t>8054</t>
  </si>
  <si>
    <t>2757</t>
  </si>
  <si>
    <t>3987</t>
  </si>
  <si>
    <t>3990</t>
  </si>
  <si>
    <t>4074</t>
  </si>
  <si>
    <t>4444</t>
  </si>
  <si>
    <t>4450</t>
  </si>
  <si>
    <t>4494</t>
  </si>
  <si>
    <t>4498</t>
  </si>
  <si>
    <t>4656</t>
  </si>
  <si>
    <t>4730</t>
  </si>
  <si>
    <t>4507</t>
  </si>
  <si>
    <t>4732</t>
  </si>
  <si>
    <t>4762</t>
  </si>
  <si>
    <t>4795</t>
  </si>
  <si>
    <t>5255</t>
  </si>
  <si>
    <t>5158</t>
  </si>
  <si>
    <t>5342</t>
  </si>
  <si>
    <t>5448</t>
  </si>
  <si>
    <t>3647</t>
  </si>
  <si>
    <t>5578</t>
  </si>
  <si>
    <t>5605</t>
  </si>
  <si>
    <t>5608</t>
  </si>
  <si>
    <t>5644</t>
  </si>
  <si>
    <t>5702</t>
  </si>
  <si>
    <t>5716</t>
  </si>
  <si>
    <t>5897</t>
  </si>
  <si>
    <t>5685</t>
  </si>
  <si>
    <t>5826</t>
  </si>
  <si>
    <t>5621</t>
  </si>
  <si>
    <t>5995</t>
  </si>
  <si>
    <t>6002</t>
  </si>
  <si>
    <t>6098</t>
  </si>
  <si>
    <t>6188</t>
  </si>
  <si>
    <t>6254</t>
  </si>
  <si>
    <t>6239</t>
  </si>
  <si>
    <t>6314</t>
  </si>
  <si>
    <t>6394</t>
  </si>
  <si>
    <t>6479</t>
  </si>
  <si>
    <t>6508</t>
  </si>
  <si>
    <t>7163</t>
  </si>
  <si>
    <t>6676</t>
  </si>
  <si>
    <t>6754</t>
  </si>
  <si>
    <t>6957</t>
  </si>
  <si>
    <t>7045</t>
  </si>
  <si>
    <t>2027</t>
  </si>
  <si>
    <t>6784</t>
  </si>
  <si>
    <t>7241</t>
  </si>
  <si>
    <t>7554</t>
  </si>
  <si>
    <t>7578</t>
  </si>
  <si>
    <t>7698</t>
  </si>
  <si>
    <t>7861</t>
  </si>
  <si>
    <t>7942</t>
  </si>
  <si>
    <t>7972</t>
  </si>
  <si>
    <t>7992</t>
  </si>
  <si>
    <t>8006</t>
  </si>
  <si>
    <t>8053</t>
  </si>
  <si>
    <t>8131</t>
  </si>
  <si>
    <t>8086</t>
  </si>
  <si>
    <t>8138</t>
  </si>
  <si>
    <t>8132</t>
  </si>
  <si>
    <t>8222</t>
  </si>
  <si>
    <t>8232</t>
  </si>
  <si>
    <t>8242</t>
  </si>
  <si>
    <t>8149</t>
  </si>
  <si>
    <t>8085</t>
  </si>
  <si>
    <t>9730</t>
  </si>
  <si>
    <t>9336</t>
  </si>
  <si>
    <t>9390</t>
  </si>
  <si>
    <t>9735</t>
  </si>
  <si>
    <t>9639</t>
  </si>
  <si>
    <t>9389</t>
  </si>
  <si>
    <t>8145</t>
  </si>
  <si>
    <t>8422</t>
  </si>
  <si>
    <t>8453</t>
  </si>
  <si>
    <t>8776</t>
  </si>
  <si>
    <t>8822</t>
  </si>
  <si>
    <t>8888</t>
  </si>
  <si>
    <t>8909</t>
  </si>
  <si>
    <t>8970</t>
  </si>
  <si>
    <t>8945</t>
  </si>
  <si>
    <t>0408</t>
  </si>
  <si>
    <t>2755</t>
  </si>
  <si>
    <t>8817</t>
  </si>
  <si>
    <t>8995</t>
  </si>
  <si>
    <t>9693</t>
  </si>
  <si>
    <t>9408</t>
  </si>
  <si>
    <t>9702</t>
  </si>
  <si>
    <t>9425</t>
  </si>
  <si>
    <t>9548</t>
  </si>
  <si>
    <t>9623</t>
  </si>
  <si>
    <t>9739</t>
  </si>
  <si>
    <t>2216</t>
  </si>
  <si>
    <t>7764</t>
  </si>
  <si>
    <t>0011</t>
  </si>
  <si>
    <t>0012</t>
  </si>
  <si>
    <t>0215</t>
  </si>
  <si>
    <t>0354</t>
  </si>
  <si>
    <t>0651</t>
  </si>
  <si>
    <t>0135</t>
  </si>
  <si>
    <t>1131</t>
  </si>
  <si>
    <t>1362</t>
  </si>
  <si>
    <t>2226</t>
  </si>
  <si>
    <t>1367</t>
  </si>
  <si>
    <t>1512</t>
  </si>
  <si>
    <t>1503</t>
  </si>
  <si>
    <t>2233</t>
  </si>
  <si>
    <t>1578</t>
  </si>
  <si>
    <t>0264</t>
  </si>
  <si>
    <t>0265</t>
  </si>
  <si>
    <t>1555</t>
  </si>
  <si>
    <t>1899</t>
  </si>
  <si>
    <t>1873</t>
  </si>
  <si>
    <t>1925</t>
  </si>
  <si>
    <t>1934</t>
  </si>
  <si>
    <t>2012</t>
  </si>
  <si>
    <t>5997</t>
  </si>
  <si>
    <t>0201</t>
  </si>
  <si>
    <t>2230</t>
  </si>
  <si>
    <t>2338</t>
  </si>
  <si>
    <t>2234</t>
  </si>
  <si>
    <t>1270</t>
  </si>
  <si>
    <t>5405</t>
  </si>
  <si>
    <t>2656</t>
  </si>
  <si>
    <t>2965</t>
  </si>
  <si>
    <t>3138</t>
  </si>
  <si>
    <t>3172</t>
  </si>
  <si>
    <t>3241</t>
  </si>
  <si>
    <t>0266</t>
  </si>
  <si>
    <t>3928</t>
  </si>
  <si>
    <t>3980</t>
  </si>
  <si>
    <t>3995</t>
  </si>
  <si>
    <t>4292</t>
  </si>
  <si>
    <t>4980</t>
  </si>
  <si>
    <t>5045</t>
  </si>
  <si>
    <t>4271</t>
  </si>
  <si>
    <t>5843</t>
  </si>
  <si>
    <t>2952</t>
  </si>
  <si>
    <t>5745</t>
  </si>
  <si>
    <t>0267</t>
  </si>
  <si>
    <t>6164</t>
  </si>
  <si>
    <t>6152</t>
  </si>
  <si>
    <t>6165</t>
  </si>
  <si>
    <t>1579</t>
  </si>
  <si>
    <t>6396</t>
  </si>
  <si>
    <t>6406</t>
  </si>
  <si>
    <t>6938</t>
  </si>
  <si>
    <t>6940</t>
  </si>
  <si>
    <t>6961</t>
  </si>
  <si>
    <t>7047</t>
  </si>
  <si>
    <t>7118</t>
  </si>
  <si>
    <t>7134</t>
  </si>
  <si>
    <t>7245</t>
  </si>
  <si>
    <t>7297</t>
  </si>
  <si>
    <t>7319</t>
  </si>
  <si>
    <t>7435</t>
  </si>
  <si>
    <t>2232</t>
  </si>
  <si>
    <t>7448</t>
  </si>
  <si>
    <t>7096</t>
  </si>
  <si>
    <t>2954</t>
  </si>
  <si>
    <t>7562</t>
  </si>
  <si>
    <t>5607</t>
  </si>
  <si>
    <t>6772</t>
  </si>
  <si>
    <t>7610</t>
  </si>
  <si>
    <t>7718</t>
  </si>
  <si>
    <t>6773</t>
  </si>
  <si>
    <t>6365</t>
  </si>
  <si>
    <t>8106</t>
  </si>
  <si>
    <t>8126</t>
  </si>
  <si>
    <t>5259</t>
  </si>
  <si>
    <t>2953</t>
  </si>
  <si>
    <t>8382</t>
  </si>
  <si>
    <t>8847</t>
  </si>
  <si>
    <t>8853</t>
  </si>
  <si>
    <t>8897</t>
  </si>
  <si>
    <t>9592</t>
  </si>
  <si>
    <t>0471</t>
  </si>
  <si>
    <t>0604</t>
  </si>
  <si>
    <t>0793</t>
  </si>
  <si>
    <t>0038</t>
  </si>
  <si>
    <t>2340</t>
  </si>
  <si>
    <t>2346</t>
  </si>
  <si>
    <t>2350</t>
  </si>
  <si>
    <t>2355</t>
  </si>
  <si>
    <t>0039</t>
  </si>
  <si>
    <t>3710</t>
  </si>
  <si>
    <t>5742</t>
  </si>
  <si>
    <t>4838</t>
  </si>
  <si>
    <t>6238</t>
  </si>
  <si>
    <t>0205</t>
  </si>
  <si>
    <t>0037</t>
  </si>
  <si>
    <t>7296</t>
  </si>
  <si>
    <t>9061</t>
  </si>
  <si>
    <t>9701</t>
  </si>
  <si>
    <t>2608</t>
  </si>
  <si>
    <t>2604</t>
  </si>
  <si>
    <t>7300</t>
  </si>
  <si>
    <t>3236</t>
  </si>
  <si>
    <t>2572</t>
  </si>
  <si>
    <t>7517</t>
  </si>
  <si>
    <t>7925</t>
  </si>
  <si>
    <t>7924</t>
  </si>
  <si>
    <t>4724</t>
  </si>
  <si>
    <t>4728</t>
  </si>
  <si>
    <t>4726</t>
  </si>
  <si>
    <t>7914</t>
  </si>
  <si>
    <t>7922</t>
  </si>
  <si>
    <t>7918</t>
  </si>
  <si>
    <t>2574</t>
  </si>
  <si>
    <t>0044</t>
  </si>
  <si>
    <t>1210</t>
  </si>
  <si>
    <t>1218</t>
  </si>
  <si>
    <t>1215</t>
  </si>
  <si>
    <t>0469</t>
  </si>
  <si>
    <t>1306</t>
  </si>
  <si>
    <t>1383</t>
  </si>
  <si>
    <t>3522</t>
  </si>
  <si>
    <t>3392</t>
  </si>
  <si>
    <t>3806</t>
  </si>
  <si>
    <t>3870</t>
  </si>
  <si>
    <t>4380</t>
  </si>
  <si>
    <t>4378</t>
  </si>
  <si>
    <t>4379</t>
  </si>
  <si>
    <t>6018</t>
  </si>
  <si>
    <t>6162</t>
  </si>
  <si>
    <t>6460</t>
  </si>
  <si>
    <t>6578</t>
  </si>
  <si>
    <t>6686</t>
  </si>
  <si>
    <t>6936</t>
  </si>
  <si>
    <t>7611</t>
  </si>
  <si>
    <t>7882</t>
  </si>
  <si>
    <t>8034</t>
  </si>
  <si>
    <t>8337</t>
  </si>
  <si>
    <t>8350</t>
  </si>
  <si>
    <t>8923</t>
  </si>
  <si>
    <t>9602</t>
  </si>
  <si>
    <t>9560</t>
  </si>
  <si>
    <t>3234</t>
  </si>
  <si>
    <t>5033</t>
  </si>
  <si>
    <t>4394</t>
  </si>
  <si>
    <t>5602</t>
  </si>
  <si>
    <t>5841</t>
  </si>
  <si>
    <t>6952</t>
  </si>
  <si>
    <t>8178</t>
  </si>
  <si>
    <t>8392</t>
  </si>
  <si>
    <t>4346</t>
  </si>
  <si>
    <t>8122</t>
  </si>
  <si>
    <t>9294</t>
  </si>
  <si>
    <t>9334</t>
  </si>
  <si>
    <t>9656</t>
  </si>
  <si>
    <t>9562</t>
  </si>
  <si>
    <t>9566</t>
  </si>
  <si>
    <t>1334</t>
  </si>
  <si>
    <t>3102</t>
  </si>
  <si>
    <t>1332</t>
  </si>
  <si>
    <t>3027</t>
  </si>
  <si>
    <t>3106</t>
  </si>
  <si>
    <t>4474</t>
  </si>
  <si>
    <t>0203</t>
  </si>
  <si>
    <t>3108</t>
  </si>
  <si>
    <t>6138</t>
  </si>
  <si>
    <t>6338</t>
  </si>
  <si>
    <t>9610</t>
  </si>
  <si>
    <t>0517</t>
  </si>
  <si>
    <t>0269</t>
  </si>
  <si>
    <t>0452</t>
  </si>
  <si>
    <t>0594</t>
  </si>
  <si>
    <t>1032</t>
  </si>
  <si>
    <t>1126</t>
  </si>
  <si>
    <t>1613</t>
  </si>
  <si>
    <t>1616</t>
  </si>
  <si>
    <t>1798</t>
  </si>
  <si>
    <t>1885</t>
  </si>
  <si>
    <t>2202</t>
  </si>
  <si>
    <t>2510</t>
  </si>
  <si>
    <t>3175</t>
  </si>
  <si>
    <t>3218</t>
  </si>
  <si>
    <t>3360</t>
  </si>
  <si>
    <t>3470</t>
  </si>
  <si>
    <t>3592</t>
  </si>
  <si>
    <t>3920</t>
  </si>
  <si>
    <t>4070</t>
  </si>
  <si>
    <t>4138</t>
  </si>
  <si>
    <t>3890</t>
  </si>
  <si>
    <t>8457</t>
  </si>
  <si>
    <t>4358</t>
  </si>
  <si>
    <t>4424</t>
  </si>
  <si>
    <t>4530</t>
  </si>
  <si>
    <t>5604</t>
  </si>
  <si>
    <t>5146</t>
  </si>
  <si>
    <t>5162</t>
  </si>
  <si>
    <t>5404</t>
  </si>
  <si>
    <t>4090</t>
  </si>
  <si>
    <t>5610</t>
  </si>
  <si>
    <t>1625</t>
  </si>
  <si>
    <t>5878</t>
  </si>
  <si>
    <t>5948</t>
  </si>
  <si>
    <t>5988</t>
  </si>
  <si>
    <t>2528</t>
  </si>
  <si>
    <t>6306</t>
  </si>
  <si>
    <t>6680</t>
  </si>
  <si>
    <t>6856</t>
  </si>
  <si>
    <t>7228</t>
  </si>
  <si>
    <t>9618</t>
  </si>
  <si>
    <t>7482</t>
  </si>
  <si>
    <t>7513</t>
  </si>
  <si>
    <t>7523</t>
  </si>
  <si>
    <t>7556</t>
  </si>
  <si>
    <t>7705</t>
  </si>
  <si>
    <t>8359</t>
  </si>
  <si>
    <t>8246</t>
  </si>
  <si>
    <t>8346</t>
  </si>
  <si>
    <t>8466</t>
  </si>
  <si>
    <t>0871</t>
  </si>
  <si>
    <t>8902</t>
  </si>
  <si>
    <t>5576</t>
  </si>
  <si>
    <t>9298</t>
  </si>
  <si>
    <t>9445</t>
  </si>
  <si>
    <t>9404</t>
  </si>
  <si>
    <t>9660</t>
  </si>
  <si>
    <t>1592</t>
  </si>
  <si>
    <t>1596</t>
  </si>
  <si>
    <t>1582</t>
  </si>
  <si>
    <t>1586</t>
  </si>
  <si>
    <t>1588</t>
  </si>
  <si>
    <t>3482</t>
  </si>
  <si>
    <t>6953</t>
  </si>
  <si>
    <t>1604</t>
  </si>
  <si>
    <t>5460</t>
  </si>
  <si>
    <t>5468</t>
  </si>
  <si>
    <t>5464</t>
  </si>
  <si>
    <t>9010</t>
  </si>
  <si>
    <t>0017</t>
  </si>
  <si>
    <t>0019</t>
  </si>
  <si>
    <t>0076</t>
  </si>
  <si>
    <t>0249</t>
  </si>
  <si>
    <t>0209</t>
  </si>
  <si>
    <t>0074</t>
  </si>
  <si>
    <t>1615</t>
  </si>
  <si>
    <t>2195</t>
  </si>
  <si>
    <t>2248</t>
  </si>
  <si>
    <t>2358</t>
  </si>
  <si>
    <t>2524</t>
  </si>
  <si>
    <t>3104</t>
  </si>
  <si>
    <t>3238</t>
  </si>
  <si>
    <t>3985</t>
  </si>
  <si>
    <t>5126</t>
  </si>
  <si>
    <t>6140</t>
  </si>
  <si>
    <t>6158</t>
  </si>
  <si>
    <t>6937</t>
  </si>
  <si>
    <t>6960</t>
  </si>
  <si>
    <t>7159</t>
  </si>
  <si>
    <t>7240</t>
  </si>
  <si>
    <t>7247</t>
  </si>
  <si>
    <t>7460</t>
  </si>
  <si>
    <t>8779</t>
  </si>
  <si>
    <t>1627</t>
  </si>
  <si>
    <t>1630</t>
  </si>
  <si>
    <t>1629</t>
  </si>
  <si>
    <t>8813</t>
  </si>
  <si>
    <t>8851</t>
  </si>
  <si>
    <t>9714</t>
  </si>
  <si>
    <t>2638</t>
  </si>
  <si>
    <t>2642</t>
  </si>
  <si>
    <t>6898</t>
  </si>
  <si>
    <t>6900</t>
  </si>
  <si>
    <t>6902</t>
  </si>
  <si>
    <t>3758</t>
  </si>
  <si>
    <t>6701</t>
  </si>
  <si>
    <t>3539</t>
  </si>
  <si>
    <t>5096</t>
  </si>
  <si>
    <t>5100</t>
  </si>
  <si>
    <t>5098</t>
  </si>
  <si>
    <t>5093</t>
  </si>
  <si>
    <t>6682</t>
  </si>
  <si>
    <t>6678</t>
  </si>
  <si>
    <t>7165</t>
  </si>
  <si>
    <t>4686</t>
  </si>
  <si>
    <t>0555</t>
  </si>
  <si>
    <t>1618</t>
  </si>
  <si>
    <t>2902</t>
  </si>
  <si>
    <t>2908</t>
  </si>
  <si>
    <t>2906</t>
  </si>
  <si>
    <t>2877</t>
  </si>
  <si>
    <t>4102</t>
  </si>
  <si>
    <t>5779</t>
  </si>
  <si>
    <t>6483</t>
  </si>
  <si>
    <t>6810</t>
  </si>
  <si>
    <t>6935</t>
  </si>
  <si>
    <t>7317</t>
  </si>
  <si>
    <t>7339</t>
  </si>
  <si>
    <t>7463</t>
  </si>
  <si>
    <t>7613</t>
  </si>
  <si>
    <t>7960</t>
  </si>
  <si>
    <t>8010</t>
  </si>
  <si>
    <t>8266</t>
  </si>
  <si>
    <t>4251</t>
  </si>
  <si>
    <t>8791</t>
  </si>
  <si>
    <t>9706</t>
  </si>
  <si>
    <t>2504</t>
  </si>
  <si>
    <t>2514</t>
  </si>
  <si>
    <t>2526</t>
  </si>
  <si>
    <t>5850</t>
  </si>
  <si>
    <t>5870</t>
  </si>
  <si>
    <t>5854</t>
  </si>
  <si>
    <t>1266</t>
  </si>
  <si>
    <t>1262</t>
  </si>
  <si>
    <t>7950</t>
  </si>
  <si>
    <t>0419</t>
  </si>
  <si>
    <t>3802</t>
  </si>
  <si>
    <t>5166</t>
  </si>
  <si>
    <t>5704</t>
  </si>
  <si>
    <t>6752</t>
  </si>
  <si>
    <t>9248</t>
  </si>
  <si>
    <t>3002</t>
  </si>
  <si>
    <t>2961</t>
  </si>
  <si>
    <t>3224</t>
  </si>
  <si>
    <t>3226</t>
  </si>
  <si>
    <t>6858</t>
  </si>
  <si>
    <t>3228</t>
  </si>
  <si>
    <t>0570</t>
  </si>
  <si>
    <t>0561</t>
  </si>
  <si>
    <t>1006</t>
  </si>
  <si>
    <t>0429</t>
  </si>
  <si>
    <t>1296</t>
  </si>
  <si>
    <t>2063</t>
  </si>
  <si>
    <t>3460</t>
  </si>
  <si>
    <t>3468</t>
  </si>
  <si>
    <t>3464</t>
  </si>
  <si>
    <t>7422</t>
  </si>
  <si>
    <t>8038</t>
  </si>
  <si>
    <t>7890</t>
  </si>
  <si>
    <t>0065</t>
  </si>
  <si>
    <t>2573</t>
  </si>
  <si>
    <t>3281</t>
  </si>
  <si>
    <t>3967</t>
  </si>
  <si>
    <t>4510</t>
  </si>
  <si>
    <t>7360</t>
  </si>
  <si>
    <t>7356</t>
  </si>
  <si>
    <t>7388</t>
  </si>
  <si>
    <t>9231</t>
  </si>
  <si>
    <t>3578</t>
  </si>
  <si>
    <t>3585</t>
  </si>
  <si>
    <t>3586</t>
  </si>
  <si>
    <t>8274</t>
  </si>
  <si>
    <t>1632</t>
  </si>
  <si>
    <t>1634</t>
  </si>
  <si>
    <t>9416</t>
  </si>
  <si>
    <t>9420</t>
  </si>
  <si>
    <t>9422</t>
  </si>
  <si>
    <t>2376</t>
  </si>
  <si>
    <t>3182</t>
  </si>
  <si>
    <t>3556</t>
  </si>
  <si>
    <t>4277</t>
  </si>
  <si>
    <t>5864</t>
  </si>
  <si>
    <t>2006</t>
  </si>
  <si>
    <t>3690</t>
  </si>
  <si>
    <t>3694</t>
  </si>
  <si>
    <t>3697</t>
  </si>
  <si>
    <t>5577</t>
  </si>
  <si>
    <t>4899</t>
  </si>
  <si>
    <t>3306</t>
  </si>
  <si>
    <t>9212</t>
  </si>
  <si>
    <t>0063</t>
  </si>
  <si>
    <t>4860</t>
  </si>
  <si>
    <t>4864</t>
  </si>
  <si>
    <t>6358</t>
  </si>
  <si>
    <t>9198</t>
  </si>
  <si>
    <t>0108</t>
  </si>
  <si>
    <t>0148</t>
  </si>
  <si>
    <t>0370</t>
  </si>
  <si>
    <t>0109</t>
  </si>
  <si>
    <t>0378</t>
  </si>
  <si>
    <t>0664</t>
  </si>
  <si>
    <t>0660</t>
  </si>
  <si>
    <t>0694</t>
  </si>
  <si>
    <t>0724</t>
  </si>
  <si>
    <t>0776</t>
  </si>
  <si>
    <t>0779</t>
  </si>
  <si>
    <t>0951</t>
  </si>
  <si>
    <t>0952</t>
  </si>
  <si>
    <t>0965</t>
  </si>
  <si>
    <t>1238</t>
  </si>
  <si>
    <t>1318</t>
  </si>
  <si>
    <t>1522</t>
  </si>
  <si>
    <t>1730</t>
  </si>
  <si>
    <t>7701</t>
  </si>
  <si>
    <t>1864</t>
  </si>
  <si>
    <t>1861</t>
  </si>
  <si>
    <t>1880</t>
  </si>
  <si>
    <t>1869</t>
  </si>
  <si>
    <t>1886</t>
  </si>
  <si>
    <t>4798</t>
  </si>
  <si>
    <t>1876</t>
  </si>
  <si>
    <t>1976</t>
  </si>
  <si>
    <t>2093</t>
  </si>
  <si>
    <t>8090</t>
  </si>
  <si>
    <t>2130</t>
  </si>
  <si>
    <t>9432</t>
  </si>
  <si>
    <t>2120</t>
  </si>
  <si>
    <t>2194</t>
  </si>
  <si>
    <t>2288</t>
  </si>
  <si>
    <t>2300</t>
  </si>
  <si>
    <t>2322</t>
  </si>
  <si>
    <t>2496</t>
  </si>
  <si>
    <t>2550</t>
  </si>
  <si>
    <t>2616</t>
  </si>
  <si>
    <t>2836</t>
  </si>
  <si>
    <t>2832</t>
  </si>
  <si>
    <t>2799</t>
  </si>
  <si>
    <t>2866</t>
  </si>
  <si>
    <t>2963</t>
  </si>
  <si>
    <t>3099</t>
  </si>
  <si>
    <t>2946</t>
  </si>
  <si>
    <t>3025</t>
  </si>
  <si>
    <t>3088</t>
  </si>
  <si>
    <t>3201</t>
  </si>
  <si>
    <t>3216</t>
  </si>
  <si>
    <t>3450</t>
  </si>
  <si>
    <t>3502</t>
  </si>
  <si>
    <t>3536</t>
  </si>
  <si>
    <t>3622</t>
  </si>
  <si>
    <t>3624</t>
  </si>
  <si>
    <t>3628</t>
  </si>
  <si>
    <t>3726</t>
  </si>
  <si>
    <t>4190</t>
  </si>
  <si>
    <t>4408</t>
  </si>
  <si>
    <t>4402</t>
  </si>
  <si>
    <t>4404</t>
  </si>
  <si>
    <t>4410</t>
  </si>
  <si>
    <t>6539</t>
  </si>
  <si>
    <t>6541</t>
  </si>
  <si>
    <t>4422</t>
  </si>
  <si>
    <t>8458</t>
  </si>
  <si>
    <t>4548</t>
  </si>
  <si>
    <t>4549</t>
  </si>
  <si>
    <t>4550</t>
  </si>
  <si>
    <t>4802</t>
  </si>
  <si>
    <t>4830</t>
  </si>
  <si>
    <t>4942</t>
  </si>
  <si>
    <t>5004</t>
  </si>
  <si>
    <t>5024</t>
  </si>
  <si>
    <t>5036</t>
  </si>
  <si>
    <t>5145</t>
  </si>
  <si>
    <t>5222</t>
  </si>
  <si>
    <t>5623</t>
  </si>
  <si>
    <t>5350</t>
  </si>
  <si>
    <t>5354</t>
  </si>
  <si>
    <t>5454</t>
  </si>
  <si>
    <t>5472</t>
  </si>
  <si>
    <t>5524</t>
  </si>
  <si>
    <t>5580</t>
  </si>
  <si>
    <t>0034</t>
  </si>
  <si>
    <t>0033</t>
  </si>
  <si>
    <t>5758</t>
  </si>
  <si>
    <t>5892</t>
  </si>
  <si>
    <t>5944</t>
  </si>
  <si>
    <t>5972</t>
  </si>
  <si>
    <t>5994</t>
  </si>
  <si>
    <t>6090</t>
  </si>
  <si>
    <t>6133</t>
  </si>
  <si>
    <t>6135</t>
  </si>
  <si>
    <t>6139</t>
  </si>
  <si>
    <t>6237</t>
  </si>
  <si>
    <t>3250</t>
  </si>
  <si>
    <t>6286</t>
  </si>
  <si>
    <t>6330</t>
  </si>
  <si>
    <t>6470</t>
  </si>
  <si>
    <t>6474</t>
  </si>
  <si>
    <t>6804</t>
  </si>
  <si>
    <t>6806</t>
  </si>
  <si>
    <t>6808</t>
  </si>
  <si>
    <t>6828</t>
  </si>
  <si>
    <t>6844</t>
  </si>
  <si>
    <t>6848</t>
  </si>
  <si>
    <t>7078</t>
  </si>
  <si>
    <t>7114</t>
  </si>
  <si>
    <t>7128</t>
  </si>
  <si>
    <t>7190</t>
  </si>
  <si>
    <t>7238</t>
  </si>
  <si>
    <t>7239</t>
  </si>
  <si>
    <t>7282</t>
  </si>
  <si>
    <t>7462</t>
  </si>
  <si>
    <t>5415</t>
  </si>
  <si>
    <t>7483</t>
  </si>
  <si>
    <t>7529</t>
  </si>
  <si>
    <t>7708</t>
  </si>
  <si>
    <t>7753</t>
  </si>
  <si>
    <t>7780</t>
  </si>
  <si>
    <t>7833</t>
  </si>
  <si>
    <t>4478</t>
  </si>
  <si>
    <t>7870</t>
  </si>
  <si>
    <t>7962</t>
  </si>
  <si>
    <t>8036</t>
  </si>
  <si>
    <t>8102</t>
  </si>
  <si>
    <t>8209</t>
  </si>
  <si>
    <t>8248</t>
  </si>
  <si>
    <t>8223</t>
  </si>
  <si>
    <t>8276</t>
  </si>
  <si>
    <t>8280</t>
  </si>
  <si>
    <t>8300</t>
  </si>
  <si>
    <t>8381</t>
  </si>
  <si>
    <t>8432</t>
  </si>
  <si>
    <t>8834</t>
  </si>
  <si>
    <t>8793</t>
  </si>
  <si>
    <t>9008</t>
  </si>
  <si>
    <t>9052</t>
  </si>
  <si>
    <t>9058</t>
  </si>
  <si>
    <t>9154</t>
  </si>
  <si>
    <t>9232</t>
  </si>
  <si>
    <t>9234</t>
  </si>
  <si>
    <t>9245</t>
  </si>
  <si>
    <t>9299</t>
  </si>
  <si>
    <t>9328</t>
  </si>
  <si>
    <t>9342</t>
  </si>
  <si>
    <t>9424</t>
  </si>
  <si>
    <t>9428</t>
  </si>
  <si>
    <t>9429</t>
  </si>
  <si>
    <t>9412</t>
  </si>
  <si>
    <t>9490</t>
  </si>
  <si>
    <t>9515</t>
  </si>
  <si>
    <t>9510</t>
  </si>
  <si>
    <t>9638</t>
  </si>
  <si>
    <t>9648</t>
  </si>
  <si>
    <t>9678</t>
  </si>
  <si>
    <t>9427</t>
  </si>
  <si>
    <t>2328</t>
  </si>
  <si>
    <t>2336</t>
  </si>
  <si>
    <t>2332</t>
  </si>
  <si>
    <t>6992</t>
  </si>
  <si>
    <t>7009</t>
  </si>
  <si>
    <t>2956</t>
  </si>
  <si>
    <t>2958</t>
  </si>
  <si>
    <t>2960</t>
  </si>
  <si>
    <t>9164</t>
  </si>
  <si>
    <t>7746</t>
  </si>
  <si>
    <t>8342</t>
  </si>
  <si>
    <t>8351</t>
  </si>
  <si>
    <t>8354</t>
  </si>
  <si>
    <t>0832</t>
  </si>
  <si>
    <t>0842</t>
  </si>
  <si>
    <t>1144</t>
  </si>
  <si>
    <t>1152</t>
  </si>
  <si>
    <t>4904</t>
  </si>
  <si>
    <t>4901</t>
  </si>
  <si>
    <t>8804</t>
  </si>
  <si>
    <t>9486</t>
  </si>
  <si>
    <t>0225</t>
  </si>
  <si>
    <t>2318</t>
  </si>
  <si>
    <t>7994</t>
  </si>
  <si>
    <t>3012</t>
  </si>
  <si>
    <t>5888</t>
  </si>
  <si>
    <t>6222</t>
  </si>
  <si>
    <t>6738</t>
  </si>
  <si>
    <t>7402</t>
  </si>
  <si>
    <t>8388</t>
  </si>
  <si>
    <t>0632</t>
  </si>
  <si>
    <t>0636</t>
  </si>
  <si>
    <t>4250</t>
  </si>
  <si>
    <t>4258</t>
  </si>
  <si>
    <t>4252</t>
  </si>
  <si>
    <t>4254</t>
  </si>
  <si>
    <t>0612</t>
  </si>
  <si>
    <t>0678</t>
  </si>
  <si>
    <t>0766</t>
  </si>
  <si>
    <t>0498</t>
  </si>
  <si>
    <t>0892</t>
  </si>
  <si>
    <t>0898</t>
  </si>
  <si>
    <t>1186</t>
  </si>
  <si>
    <t>1190</t>
  </si>
  <si>
    <t>3760</t>
  </si>
  <si>
    <t>2298</t>
  </si>
  <si>
    <t>9370</t>
  </si>
  <si>
    <t>3046</t>
  </si>
  <si>
    <t>3105</t>
  </si>
  <si>
    <t>3787</t>
  </si>
  <si>
    <t>4282</t>
  </si>
  <si>
    <t>4456</t>
  </si>
  <si>
    <t>4698</t>
  </si>
  <si>
    <t>4793</t>
  </si>
  <si>
    <t>3791</t>
  </si>
  <si>
    <t>5014</t>
  </si>
  <si>
    <t>5068</t>
  </si>
  <si>
    <t>5120</t>
  </si>
  <si>
    <t>5168</t>
  </si>
  <si>
    <t>5196</t>
  </si>
  <si>
    <t>5234</t>
  </si>
  <si>
    <t>5292</t>
  </si>
  <si>
    <t>5688</t>
  </si>
  <si>
    <t>6476</t>
  </si>
  <si>
    <t>6482</t>
  </si>
  <si>
    <t>7104</t>
  </si>
  <si>
    <t>7127</t>
  </si>
  <si>
    <t>7124</t>
  </si>
  <si>
    <t>7161</t>
  </si>
  <si>
    <t>7198</t>
  </si>
  <si>
    <t>7043</t>
  </si>
  <si>
    <t>7218</t>
  </si>
  <si>
    <t>7290</t>
  </si>
  <si>
    <t>7325</t>
  </si>
  <si>
    <t>0146</t>
  </si>
  <si>
    <t>7350</t>
  </si>
  <si>
    <t>7470</t>
  </si>
  <si>
    <t>7834</t>
  </si>
  <si>
    <t>8318</t>
  </si>
  <si>
    <t>8460</t>
  </si>
  <si>
    <t>8852</t>
  </si>
  <si>
    <t>9251</t>
  </si>
  <si>
    <t>9330</t>
  </si>
  <si>
    <t>9374</t>
  </si>
  <si>
    <t>9380</t>
  </si>
  <si>
    <t>0477</t>
  </si>
  <si>
    <t>0865</t>
  </si>
  <si>
    <t>0808</t>
  </si>
  <si>
    <t>0812</t>
  </si>
  <si>
    <t>5312</t>
  </si>
  <si>
    <t>1323</t>
  </si>
  <si>
    <t>1385</t>
  </si>
  <si>
    <t>1920</t>
  </si>
  <si>
    <t>2089</t>
  </si>
  <si>
    <t>3320</t>
  </si>
  <si>
    <t>9260</t>
  </si>
  <si>
    <t>4332</t>
  </si>
  <si>
    <t>5018</t>
  </si>
  <si>
    <t>5121</t>
  </si>
  <si>
    <t>5170</t>
  </si>
  <si>
    <t>5235</t>
  </si>
  <si>
    <t>5316</t>
  </si>
  <si>
    <t>5335</t>
  </si>
  <si>
    <t>5992</t>
  </si>
  <si>
    <t>6163</t>
  </si>
  <si>
    <t>6194</t>
  </si>
  <si>
    <t>6220</t>
  </si>
  <si>
    <t>7113</t>
  </si>
  <si>
    <t>7640</t>
  </si>
  <si>
    <t>7650</t>
  </si>
  <si>
    <t>5393</t>
  </si>
  <si>
    <t>8855</t>
  </si>
  <si>
    <t>8824</t>
  </si>
  <si>
    <t>8918</t>
  </si>
  <si>
    <t>8925</t>
  </si>
  <si>
    <t>9055</t>
  </si>
  <si>
    <t>9228</t>
  </si>
  <si>
    <t>9674</t>
  </si>
  <si>
    <t>2794</t>
  </si>
  <si>
    <t>2792</t>
  </si>
  <si>
    <t>2788</t>
  </si>
  <si>
    <t>2481</t>
  </si>
  <si>
    <t>2944</t>
  </si>
  <si>
    <t>8906</t>
  </si>
  <si>
    <t>1386</t>
  </si>
  <si>
    <t>7160</t>
  </si>
  <si>
    <t>7164</t>
  </si>
  <si>
    <t>4044</t>
  </si>
  <si>
    <t>4048</t>
  </si>
  <si>
    <t>4045</t>
  </si>
  <si>
    <t>0058</t>
  </si>
  <si>
    <t>0066</t>
  </si>
  <si>
    <t>0974</t>
  </si>
  <si>
    <t>0948</t>
  </si>
  <si>
    <t>0978</t>
  </si>
  <si>
    <t>4690</t>
  </si>
  <si>
    <t>4694</t>
  </si>
  <si>
    <t>4158</t>
  </si>
  <si>
    <t>4160</t>
  </si>
  <si>
    <t>4162</t>
  </si>
  <si>
    <t>5132</t>
  </si>
  <si>
    <t>5136</t>
  </si>
  <si>
    <t>4502</t>
  </si>
  <si>
    <t>4506</t>
  </si>
  <si>
    <t>4504</t>
  </si>
  <si>
    <t>0515</t>
  </si>
  <si>
    <t>1224</t>
  </si>
  <si>
    <t>1321</t>
  </si>
  <si>
    <t>3729</t>
  </si>
  <si>
    <t>8260</t>
  </si>
  <si>
    <t>8256</t>
  </si>
  <si>
    <t>2980</t>
  </si>
  <si>
    <t>2988</t>
  </si>
  <si>
    <t>5802</t>
  </si>
  <si>
    <t>5806</t>
  </si>
  <si>
    <t>6834</t>
  </si>
  <si>
    <t>6838</t>
  </si>
  <si>
    <t>2122</t>
  </si>
  <si>
    <t>2126</t>
  </si>
  <si>
    <t>3582</t>
  </si>
  <si>
    <t>7024</t>
  </si>
  <si>
    <t>7032</t>
  </si>
  <si>
    <t>7028</t>
  </si>
  <si>
    <t>0262</t>
  </si>
  <si>
    <t>1046</t>
  </si>
  <si>
    <t>6055</t>
  </si>
  <si>
    <t>1619</t>
  </si>
  <si>
    <t>1686</t>
  </si>
  <si>
    <t>2224</t>
  </si>
  <si>
    <t>2297</t>
  </si>
  <si>
    <t>2392</t>
  </si>
  <si>
    <t>0361</t>
  </si>
  <si>
    <t>3244</t>
  </si>
  <si>
    <t>6070</t>
  </si>
  <si>
    <t>3262</t>
  </si>
  <si>
    <t>3350</t>
  </si>
  <si>
    <t>3469</t>
  </si>
  <si>
    <t>3570</t>
  </si>
  <si>
    <t>3584</t>
  </si>
  <si>
    <t>3604</t>
  </si>
  <si>
    <t>2128</t>
  </si>
  <si>
    <t>5210</t>
  </si>
  <si>
    <t>4084</t>
  </si>
  <si>
    <t>5244</t>
  </si>
  <si>
    <t>5828</t>
  </si>
  <si>
    <t>5842</t>
  </si>
  <si>
    <t>6166</t>
  </si>
  <si>
    <t>2724</t>
  </si>
  <si>
    <t>6264</t>
  </si>
  <si>
    <t>6554</t>
  </si>
  <si>
    <t>6562</t>
  </si>
  <si>
    <t>6666</t>
  </si>
  <si>
    <t>0363</t>
  </si>
  <si>
    <t>7110</t>
  </si>
  <si>
    <t>7236</t>
  </si>
  <si>
    <t>7281</t>
  </si>
  <si>
    <t>0362</t>
  </si>
  <si>
    <t>7467</t>
  </si>
  <si>
    <t>9434</t>
  </si>
  <si>
    <t>7832</t>
  </si>
  <si>
    <t>8462</t>
  </si>
  <si>
    <t>8846</t>
  </si>
  <si>
    <t>8876</t>
  </si>
  <si>
    <t>9406</t>
  </si>
  <si>
    <t>9673</t>
  </si>
  <si>
    <t>1966</t>
  </si>
  <si>
    <t>1962</t>
  </si>
  <si>
    <t>1938</t>
  </si>
  <si>
    <t>2373</t>
  </si>
  <si>
    <t>2374</t>
  </si>
  <si>
    <t>5656</t>
  </si>
  <si>
    <t>5962</t>
  </si>
  <si>
    <t>7338</t>
  </si>
  <si>
    <t>1936</t>
  </si>
  <si>
    <t>8398</t>
  </si>
  <si>
    <t>0609</t>
  </si>
  <si>
    <t>1888</t>
  </si>
  <si>
    <t>4546</t>
  </si>
  <si>
    <t>5090</t>
  </si>
  <si>
    <t>5436</t>
  </si>
  <si>
    <t>5836</t>
  </si>
  <si>
    <t>6026</t>
  </si>
  <si>
    <t>7082</t>
  </si>
  <si>
    <t>7430</t>
  </si>
  <si>
    <t>8133</t>
  </si>
  <si>
    <t>2204</t>
  </si>
  <si>
    <t>2208</t>
  </si>
  <si>
    <t>2206</t>
  </si>
  <si>
    <t>8500</t>
  </si>
  <si>
    <t>6179</t>
  </si>
  <si>
    <t>5446</t>
  </si>
  <si>
    <t>5452</t>
  </si>
  <si>
    <t>5450</t>
  </si>
  <si>
    <t>1392</t>
  </si>
  <si>
    <t>6054</t>
  </si>
  <si>
    <t>1915</t>
  </si>
  <si>
    <t>2942</t>
  </si>
  <si>
    <t>4458</t>
  </si>
  <si>
    <t>6058</t>
  </si>
  <si>
    <t>6366</t>
  </si>
  <si>
    <t>6466</t>
  </si>
  <si>
    <t>6486</t>
  </si>
  <si>
    <t>6494</t>
  </si>
  <si>
    <t>6490</t>
  </si>
  <si>
    <t>6807</t>
  </si>
  <si>
    <t>6262</t>
  </si>
  <si>
    <t>7106</t>
  </si>
  <si>
    <t>9149</t>
  </si>
  <si>
    <t>6196</t>
  </si>
  <si>
    <t>6436</t>
  </si>
  <si>
    <t>6718</t>
  </si>
  <si>
    <t>1438</t>
  </si>
  <si>
    <t>1096</t>
  </si>
  <si>
    <t>1094</t>
  </si>
  <si>
    <t>8832</t>
  </si>
  <si>
    <t>0492</t>
  </si>
  <si>
    <t>3078</t>
  </si>
  <si>
    <t>3074</t>
  </si>
  <si>
    <t>3620</t>
  </si>
  <si>
    <t>5180</t>
  </si>
  <si>
    <t>6954</t>
  </si>
  <si>
    <t>7856</t>
  </si>
  <si>
    <t>9352</t>
  </si>
  <si>
    <t>9360</t>
  </si>
  <si>
    <t>9356</t>
  </si>
  <si>
    <t>9576</t>
  </si>
  <si>
    <t>9582</t>
  </si>
  <si>
    <t>9263</t>
  </si>
  <si>
    <t>4841</t>
  </si>
  <si>
    <t>5015</t>
  </si>
  <si>
    <t>4843</t>
  </si>
  <si>
    <t>5114</t>
  </si>
  <si>
    <t>7442</t>
  </si>
  <si>
    <t>9264</t>
  </si>
  <si>
    <t>5498</t>
  </si>
  <si>
    <t>5506</t>
  </si>
  <si>
    <t>0056</t>
  </si>
  <si>
    <t>3134</t>
  </si>
  <si>
    <t>1538</t>
  </si>
  <si>
    <t>1546</t>
  </si>
  <si>
    <t>1548</t>
  </si>
  <si>
    <t>8452</t>
  </si>
  <si>
    <t>8456</t>
  </si>
  <si>
    <t>6596</t>
  </si>
  <si>
    <t>6598</t>
  </si>
  <si>
    <t>6600</t>
  </si>
  <si>
    <t>7342</t>
  </si>
  <si>
    <t>7346</t>
  </si>
  <si>
    <t>7344</t>
  </si>
  <si>
    <t>7042</t>
  </si>
  <si>
    <t>7048</t>
  </si>
  <si>
    <t>7046</t>
  </si>
  <si>
    <t>8114</t>
  </si>
  <si>
    <t>3681</t>
  </si>
  <si>
    <t>4908</t>
  </si>
  <si>
    <t>8118</t>
  </si>
  <si>
    <t>7891</t>
  </si>
  <si>
    <t>4076</t>
  </si>
  <si>
    <t>4080</t>
  </si>
  <si>
    <t>3846</t>
  </si>
  <si>
    <t>3850</t>
  </si>
  <si>
    <t>0042</t>
  </si>
  <si>
    <t>0428</t>
  </si>
  <si>
    <t>0432</t>
  </si>
  <si>
    <t>0430</t>
  </si>
  <si>
    <t>0447</t>
  </si>
  <si>
    <t>3542</t>
  </si>
  <si>
    <t>3546</t>
  </si>
  <si>
    <t>0200</t>
  </si>
  <si>
    <t>4960</t>
  </si>
  <si>
    <t>4956</t>
  </si>
  <si>
    <t>5777</t>
  </si>
  <si>
    <t>6794</t>
  </si>
  <si>
    <t>9268</t>
  </si>
  <si>
    <t>4058</t>
  </si>
  <si>
    <t>4069</t>
  </si>
  <si>
    <t>7794</t>
  </si>
  <si>
    <t>9604</t>
  </si>
  <si>
    <t>9608</t>
  </si>
  <si>
    <t>0738</t>
  </si>
  <si>
    <t>0756</t>
  </si>
  <si>
    <t>0822</t>
  </si>
  <si>
    <t>0954</t>
  </si>
  <si>
    <t>1304</t>
  </si>
  <si>
    <t>1402</t>
  </si>
  <si>
    <t>1454</t>
  </si>
  <si>
    <t>1488</t>
  </si>
  <si>
    <t>2096</t>
  </si>
  <si>
    <t>2394</t>
  </si>
  <si>
    <t>2438</t>
  </si>
  <si>
    <t>3206</t>
  </si>
  <si>
    <t>1504</t>
  </si>
  <si>
    <t>3724</t>
  </si>
  <si>
    <t>3924</t>
  </si>
  <si>
    <t>3976</t>
  </si>
  <si>
    <t>4302</t>
  </si>
  <si>
    <t>4376</t>
  </si>
  <si>
    <t>5048</t>
  </si>
  <si>
    <t>5916</t>
  </si>
  <si>
    <t>6132</t>
  </si>
  <si>
    <t>6399</t>
  </si>
  <si>
    <t>6770</t>
  </si>
  <si>
    <t>7209</t>
  </si>
  <si>
    <t>7481</t>
  </si>
  <si>
    <t>8030</t>
  </si>
  <si>
    <t>8082</t>
  </si>
  <si>
    <t>8116</t>
  </si>
  <si>
    <t>8402</t>
  </si>
  <si>
    <t>9188</t>
  </si>
  <si>
    <t>5990</t>
  </si>
  <si>
    <t>0472</t>
  </si>
  <si>
    <t>0852</t>
  </si>
  <si>
    <t>0856</t>
  </si>
  <si>
    <t>1377</t>
  </si>
  <si>
    <t>7532</t>
  </si>
  <si>
    <t>0026</t>
  </si>
  <si>
    <t>7210</t>
  </si>
  <si>
    <t>7212</t>
  </si>
  <si>
    <t>6354</t>
  </si>
  <si>
    <t>7086</t>
  </si>
  <si>
    <t>7153</t>
  </si>
  <si>
    <t>7208</t>
  </si>
  <si>
    <t>7214</t>
  </si>
  <si>
    <t>7530</t>
  </si>
  <si>
    <t>7534</t>
  </si>
  <si>
    <t>7886</t>
  </si>
  <si>
    <t>0025</t>
  </si>
  <si>
    <t>8110</t>
  </si>
  <si>
    <t>7879</t>
  </si>
  <si>
    <t>8420</t>
  </si>
  <si>
    <t>8810</t>
  </si>
  <si>
    <t>9134</t>
  </si>
  <si>
    <t>5754</t>
  </si>
  <si>
    <t>5750</t>
  </si>
  <si>
    <t>5762</t>
  </si>
  <si>
    <t>7268</t>
  </si>
  <si>
    <t>7276</t>
  </si>
  <si>
    <t>2150</t>
  </si>
  <si>
    <t>2148</t>
  </si>
  <si>
    <t>8960</t>
  </si>
  <si>
    <t>6036</t>
  </si>
  <si>
    <t>6030</t>
  </si>
  <si>
    <t>5579</t>
  </si>
  <si>
    <t>6044</t>
  </si>
  <si>
    <t>6520</t>
  </si>
  <si>
    <t>6046</t>
  </si>
  <si>
    <t>5507</t>
  </si>
  <si>
    <t>7660</t>
  </si>
  <si>
    <t>7668</t>
  </si>
  <si>
    <t>7664</t>
  </si>
  <si>
    <t>3862</t>
  </si>
  <si>
    <t>3860</t>
  </si>
  <si>
    <t>2522</t>
  </si>
  <si>
    <t>6363</t>
  </si>
  <si>
    <t>8208</t>
  </si>
  <si>
    <t>8212</t>
  </si>
  <si>
    <t>8210</t>
  </si>
  <si>
    <t>8358</t>
  </si>
  <si>
    <t>9757</t>
  </si>
  <si>
    <t>8050</t>
  </si>
  <si>
    <t>8048</t>
  </si>
  <si>
    <t>8119</t>
  </si>
  <si>
    <t>8120</t>
  </si>
  <si>
    <t>6142</t>
  </si>
  <si>
    <t>6144</t>
  </si>
  <si>
    <t>6146</t>
  </si>
  <si>
    <t>2018</t>
  </si>
  <si>
    <t>5954</t>
  </si>
  <si>
    <t>5956</t>
  </si>
  <si>
    <t>5958</t>
  </si>
  <si>
    <t>1368</t>
  </si>
  <si>
    <t>1412</t>
  </si>
  <si>
    <t>1416</t>
  </si>
  <si>
    <t>0051</t>
  </si>
  <si>
    <t>7900</t>
  </si>
  <si>
    <t>7904</t>
  </si>
  <si>
    <t>7902</t>
  </si>
  <si>
    <t>8786</t>
  </si>
  <si>
    <t>8794</t>
  </si>
  <si>
    <t>8790</t>
  </si>
  <si>
    <t>6418</t>
  </si>
  <si>
    <t>6422</t>
  </si>
  <si>
    <t>4369</t>
  </si>
  <si>
    <t>4488</t>
  </si>
  <si>
    <t>4492</t>
  </si>
  <si>
    <t>7050</t>
  </si>
  <si>
    <t>7322</t>
  </si>
  <si>
    <t>8372</t>
  </si>
  <si>
    <t>8370</t>
  </si>
  <si>
    <t>8374</t>
  </si>
  <si>
    <t>8376</t>
  </si>
  <si>
    <t>8375</t>
  </si>
  <si>
    <t>8385</t>
  </si>
  <si>
    <t>8378</t>
  </si>
  <si>
    <t>8377</t>
  </si>
  <si>
    <t>8993</t>
  </si>
  <si>
    <t>9080</t>
  </si>
  <si>
    <t>2024</t>
  </si>
  <si>
    <t>9698</t>
  </si>
  <si>
    <t>9692</t>
  </si>
  <si>
    <t>8379</t>
  </si>
  <si>
    <t>9696</t>
  </si>
  <si>
    <t>9694</t>
  </si>
  <si>
    <t>0086</t>
  </si>
  <si>
    <t>0090</t>
  </si>
  <si>
    <t>0304</t>
  </si>
  <si>
    <t>0308</t>
  </si>
  <si>
    <t>6582</t>
  </si>
  <si>
    <t>6586</t>
  </si>
  <si>
    <t>5254</t>
  </si>
  <si>
    <t>5238</t>
  </si>
  <si>
    <t>5258</t>
  </si>
  <si>
    <t>9700</t>
  </si>
  <si>
    <t>9704</t>
  </si>
  <si>
    <t>3398</t>
  </si>
  <si>
    <t>4854</t>
  </si>
  <si>
    <t>4852</t>
  </si>
  <si>
    <t>7056</t>
  </si>
  <si>
    <t>7058</t>
  </si>
  <si>
    <t>9032</t>
  </si>
  <si>
    <t>0754</t>
  </si>
  <si>
    <t>2448</t>
  </si>
  <si>
    <t>2456</t>
  </si>
  <si>
    <t>2452</t>
  </si>
  <si>
    <t>3286</t>
  </si>
  <si>
    <t>1299</t>
  </si>
  <si>
    <t>4526</t>
  </si>
  <si>
    <t>4148</t>
  </si>
  <si>
    <t>9347</t>
  </si>
  <si>
    <t>1446</t>
  </si>
  <si>
    <t>0055</t>
  </si>
  <si>
    <t>6750</t>
  </si>
  <si>
    <t>8459</t>
  </si>
  <si>
    <t>7755</t>
  </si>
  <si>
    <t>7958</t>
  </si>
  <si>
    <t>8886</t>
  </si>
  <si>
    <t>9665</t>
  </si>
  <si>
    <t>9672</t>
  </si>
  <si>
    <t>9670</t>
  </si>
  <si>
    <t>4785</t>
  </si>
  <si>
    <t>5078</t>
  </si>
  <si>
    <t>5896</t>
  </si>
  <si>
    <t>5902</t>
  </si>
  <si>
    <t>6963</t>
  </si>
  <si>
    <t>7490</t>
  </si>
  <si>
    <t>0988</t>
  </si>
  <si>
    <t>1799</t>
  </si>
  <si>
    <t>1384</t>
  </si>
  <si>
    <t>2222</t>
  </si>
  <si>
    <t>2414</t>
  </si>
  <si>
    <t>2825</t>
  </si>
  <si>
    <t>3162</t>
  </si>
  <si>
    <t>1875</t>
  </si>
  <si>
    <t>3610</t>
  </si>
  <si>
    <t>3614</t>
  </si>
  <si>
    <t>3880</t>
  </si>
  <si>
    <t>0052</t>
  </si>
  <si>
    <t>4356</t>
  </si>
  <si>
    <t>4425</t>
  </si>
  <si>
    <t>4438</t>
  </si>
  <si>
    <t>5412</t>
  </si>
  <si>
    <t>5620</t>
  </si>
  <si>
    <t>6774</t>
  </si>
  <si>
    <t>5660</t>
  </si>
  <si>
    <t>5752</t>
  </si>
  <si>
    <t>5985</t>
  </si>
  <si>
    <t>6364</t>
  </si>
  <si>
    <t>0054</t>
  </si>
  <si>
    <t>7700</t>
  </si>
  <si>
    <t>7814</t>
  </si>
  <si>
    <t>8975</t>
  </si>
  <si>
    <t>8965</t>
  </si>
  <si>
    <t>2850</t>
  </si>
  <si>
    <t>9611</t>
  </si>
  <si>
    <t>0053</t>
  </si>
  <si>
    <t>7052</t>
  </si>
  <si>
    <t>4670</t>
  </si>
  <si>
    <t>7054</t>
  </si>
  <si>
    <t>3066</t>
  </si>
  <si>
    <t>5050</t>
  </si>
  <si>
    <t>8930</t>
  </si>
  <si>
    <t>3958</t>
  </si>
  <si>
    <t>3962</t>
  </si>
  <si>
    <t>3961</t>
  </si>
  <si>
    <t>1008</t>
  </si>
  <si>
    <t>1012</t>
  </si>
  <si>
    <t>7154</t>
  </si>
  <si>
    <t>7156</t>
  </si>
  <si>
    <t>3672</t>
  </si>
  <si>
    <t>6812</t>
  </si>
  <si>
    <t>9795</t>
  </si>
  <si>
    <t>5221</t>
  </si>
  <si>
    <t>9799</t>
  </si>
  <si>
    <t>9791</t>
  </si>
  <si>
    <t>9729</t>
  </si>
  <si>
    <t>9725</t>
  </si>
  <si>
    <t>9733</t>
  </si>
  <si>
    <t>4227</t>
  </si>
  <si>
    <t>4231</t>
  </si>
  <si>
    <t>5119</t>
  </si>
  <si>
    <t>5123</t>
  </si>
  <si>
    <t>0075</t>
  </si>
  <si>
    <t>1279</t>
  </si>
  <si>
    <t>1901</t>
  </si>
  <si>
    <t>2067</t>
  </si>
  <si>
    <t>1877</t>
  </si>
  <si>
    <t>1791</t>
  </si>
  <si>
    <t>1795</t>
  </si>
  <si>
    <t>1882</t>
  </si>
  <si>
    <t>2837</t>
  </si>
  <si>
    <t>0035</t>
  </si>
  <si>
    <t>3475</t>
  </si>
  <si>
    <t>0655</t>
  </si>
  <si>
    <t>5453</t>
  </si>
  <si>
    <t>8929</t>
  </si>
  <si>
    <t>7278</t>
  </si>
  <si>
    <t>7512</t>
  </si>
  <si>
    <t>1376</t>
  </si>
  <si>
    <t>0653</t>
  </si>
  <si>
    <t>0657</t>
  </si>
  <si>
    <t>0654</t>
  </si>
  <si>
    <t>6914</t>
  </si>
  <si>
    <t>6913</t>
  </si>
  <si>
    <t>9057</t>
  </si>
  <si>
    <t>9051</t>
  </si>
  <si>
    <t>8825</t>
  </si>
  <si>
    <t>9785</t>
  </si>
  <si>
    <t>6136</t>
  </si>
  <si>
    <t>6134</t>
  </si>
  <si>
    <t>9797</t>
  </si>
  <si>
    <t>1607</t>
  </si>
  <si>
    <t>3997</t>
  </si>
  <si>
    <t>8121</t>
  </si>
  <si>
    <t>Strategy 3</t>
  </si>
  <si>
    <t>Strategy 4</t>
  </si>
  <si>
    <t>Strategy 5</t>
  </si>
  <si>
    <t>Strategy 6</t>
  </si>
  <si>
    <t>Strategy 7</t>
  </si>
  <si>
    <t>Strategy 8</t>
  </si>
  <si>
    <t>Strategy 9</t>
  </si>
  <si>
    <t>Strategy 10</t>
  </si>
  <si>
    <t>Strategy 11</t>
  </si>
  <si>
    <t>Strategy 12</t>
  </si>
  <si>
    <t>Strategy 13</t>
  </si>
  <si>
    <t>Strategy 14</t>
  </si>
  <si>
    <t>Strategy 15</t>
  </si>
  <si>
    <t>Strategy 16</t>
  </si>
  <si>
    <t>Strategy 17</t>
  </si>
  <si>
    <t>Strategy 18</t>
  </si>
  <si>
    <t>Strategy 19</t>
  </si>
  <si>
    <t>Strategy 20</t>
  </si>
  <si>
    <t>Elementary</t>
  </si>
  <si>
    <t>Middle</t>
  </si>
  <si>
    <t>High</t>
  </si>
  <si>
    <t>District Number</t>
  </si>
  <si>
    <t>MIAMI YODER 60 JT</t>
  </si>
  <si>
    <t>9000</t>
  </si>
  <si>
    <t>COLORADO SCHOOL FOR THE DEAF AND BLIND</t>
  </si>
  <si>
    <t>Global Leadership Academy 0263 E</t>
  </si>
  <si>
    <t>Global Leadership Academy 0263 M</t>
  </si>
  <si>
    <t>Monterey Community School 0501 E</t>
  </si>
  <si>
    <t>Meadow Community School 0502 E</t>
  </si>
  <si>
    <t>York International 0503 E</t>
  </si>
  <si>
    <t>Welby Montessori School 0504 E</t>
  </si>
  <si>
    <t>Achieve Academy 0505 E</t>
  </si>
  <si>
    <t>Explore Elementary 0506 E</t>
  </si>
  <si>
    <t>Adventure Elementary 0507 E</t>
  </si>
  <si>
    <t>Clayton Partnership School 0509 E</t>
  </si>
  <si>
    <t>Valley View K-8 9036 E</t>
  </si>
  <si>
    <t>Coronado Hills Elementary School 1878 E</t>
  </si>
  <si>
    <t>Rocky Mountain Elementary School 2582 E</t>
  </si>
  <si>
    <t>Federal Heights Elementary School 2918 E</t>
  </si>
  <si>
    <t>Hillcrest Elementary School 4000 E</t>
  </si>
  <si>
    <t>Malley Drive Elementary School 5418 E</t>
  </si>
  <si>
    <t>Mc Elwain Elementary School 5706 E</t>
  </si>
  <si>
    <t>North Mor Elementary School 6355 E</t>
  </si>
  <si>
    <t>North Star Elementary School 6376 E</t>
  </si>
  <si>
    <t>Stukey Elementary School 8361 E</t>
  </si>
  <si>
    <t>Thornton Elementary School 8842 E</t>
  </si>
  <si>
    <t>Adams City Middle School 0020 M</t>
  </si>
  <si>
    <t>Alsup Elementary School 0186 E</t>
  </si>
  <si>
    <t>Central Elementary School 1426 E</t>
  </si>
  <si>
    <t>Dupont Elementary School 2308 E</t>
  </si>
  <si>
    <t>Kearney Middle School 4516 M</t>
  </si>
  <si>
    <t>Kemp Elementary School 4536 E</t>
  </si>
  <si>
    <t>Monaco Elementary School 5982 E</t>
  </si>
  <si>
    <t>Hanson Elementary School 6534 E</t>
  </si>
  <si>
    <t>Rose Hill Elementary School 7500 E</t>
  </si>
  <si>
    <t>North Elementary School 6294 E</t>
  </si>
  <si>
    <t>Northeast Elementary School 6395 E</t>
  </si>
  <si>
    <t>South Elementary School 8060 E</t>
  </si>
  <si>
    <t>Bennett Elementary School 0770 E</t>
  </si>
  <si>
    <t>Strasburg Elementary School 8328 E</t>
  </si>
  <si>
    <t>Fairview Elementary School 2876 E</t>
  </si>
  <si>
    <t>Francis M. Day Elementary School 3144 E</t>
  </si>
  <si>
    <t>Harris Park Elementary School 3792 E</t>
  </si>
  <si>
    <t>Josephine Hodgkins Elementary School 4465 E</t>
  </si>
  <si>
    <t>M. Scott Carpenter Middle School 5388 M</t>
  </si>
  <si>
    <t>Iver C. Ranum Middle School 7305 M</t>
  </si>
  <si>
    <t>Sherrelwood Elementary School 7860 E</t>
  </si>
  <si>
    <t>Skyline Vista Elementary School 7952 E</t>
  </si>
  <si>
    <t>Sunset Ridge Elementary School 8406 E</t>
  </si>
  <si>
    <t>Tennyson Knolls Elementary School 8798 E</t>
  </si>
  <si>
    <t>Westminster Elementary School 9462 E</t>
  </si>
  <si>
    <t>Alamosa Elementary School 0115 E</t>
  </si>
  <si>
    <t>Sangre De Cristo Elementary School 7626 E</t>
  </si>
  <si>
    <t>Sangre De Cristo Undivided High School 7630 H</t>
  </si>
  <si>
    <t>Sangre De Cristo Undivided High School 7630 M</t>
  </si>
  <si>
    <t>Charles Hay World School 1514 E</t>
  </si>
  <si>
    <t>Cherrelyn Elementary School 1556 E</t>
  </si>
  <si>
    <t>Clayton Elementary School 1652 E</t>
  </si>
  <si>
    <t>Wm E Bishop Elementary School 9620 E</t>
  </si>
  <si>
    <t>Sheridan Elementary 3054 E</t>
  </si>
  <si>
    <t>Sheridan Middle School 7837 M</t>
  </si>
  <si>
    <t>Cimarron Elementary School 1614 E</t>
  </si>
  <si>
    <t>Eastridge Community Elementary School 2428 E</t>
  </si>
  <si>
    <t>Highline Community Elementary School 3988 E</t>
  </si>
  <si>
    <t>Holly Hills Elementary School 4062 E</t>
  </si>
  <si>
    <t>Independence Elementary School 4276 E</t>
  </si>
  <si>
    <t>Meadow Point Elementary School 5744 E</t>
  </si>
  <si>
    <t>Mission Viejo Elementary School 5934 E</t>
  </si>
  <si>
    <t>Polton Community Elementary School 7102 E</t>
  </si>
  <si>
    <t>Ponderosa Elementary School 7116 E</t>
  </si>
  <si>
    <t>Sunrise Elementary School 8394 E</t>
  </si>
  <si>
    <t>Village East Community Elementary School 9108 E</t>
  </si>
  <si>
    <t>East Elementary School 2382 E</t>
  </si>
  <si>
    <t>Field Elementary School 2926 E</t>
  </si>
  <si>
    <t>Deer Trail Elementary School 2136 E</t>
  </si>
  <si>
    <t>Altura Elementary School 0214 E</t>
  </si>
  <si>
    <t>Boston K-8 School 0914 E</t>
  </si>
  <si>
    <t>Boston K-8 School 0914 M</t>
  </si>
  <si>
    <t>Crawford Elementary School 1948 E</t>
  </si>
  <si>
    <t>East Middle School 2384 M</t>
  </si>
  <si>
    <t>Elkhart Elementary School 2618 E</t>
  </si>
  <si>
    <t>Fletcher Intermediate Science &amp; Technology School 2995 E</t>
  </si>
  <si>
    <t>Fletcher Intermediate Science &amp; Technology School 2995 M</t>
  </si>
  <si>
    <t>Fletcher Primary School 2998 E</t>
  </si>
  <si>
    <t>Kenton Elementary School 4646 E</t>
  </si>
  <si>
    <t>Lansing Elementary School 4970 E</t>
  </si>
  <si>
    <t>Laredo Elementary School 4973 E</t>
  </si>
  <si>
    <t>Lyn Knoll Elementary School 5361 E</t>
  </si>
  <si>
    <t>Montview Math &amp; Health Sciences Elementary School 6068 E</t>
  </si>
  <si>
    <t>Paris Elementary School 6728 E</t>
  </si>
  <si>
    <t>Park Lane Elementary School 6758 E</t>
  </si>
  <si>
    <t>Peoria Elementary School 6869 E</t>
  </si>
  <si>
    <t>Sable Elementary School 7558 E</t>
  </si>
  <si>
    <t>Sixth Avenue Elementary School 7932 E</t>
  </si>
  <si>
    <t>South Middle School 8078 M</t>
  </si>
  <si>
    <t>Tollgate Elementary School 8858 E</t>
  </si>
  <si>
    <t>Vaughn Elementary School 9060 E</t>
  </si>
  <si>
    <t>Virginia Court Elementary School 9140 E</t>
  </si>
  <si>
    <t>Aurora West College Preparatory Academy 9396 H</t>
  </si>
  <si>
    <t>Aurora West College Preparatory Academy 9396 M</t>
  </si>
  <si>
    <t>Wheeling Elementary School 9514 E</t>
  </si>
  <si>
    <t>Byers Elementary School 1168 E</t>
  </si>
  <si>
    <t>Pagosa Springs Elementary School 6652 E</t>
  </si>
  <si>
    <t>Pagosa Springs Middle School 6657 E</t>
  </si>
  <si>
    <t>Pagosa Springs Middle School 6657 M</t>
  </si>
  <si>
    <t>Walsh Elementary School 9222 E</t>
  </si>
  <si>
    <t>Walsh High School 9226 H</t>
  </si>
  <si>
    <t>Walsh High School 9226 M</t>
  </si>
  <si>
    <t>Pritchett Elementary School 7174 E</t>
  </si>
  <si>
    <t>Pritchett Middle School 7176 M</t>
  </si>
  <si>
    <t>Pritchett High School 7180 H</t>
  </si>
  <si>
    <t>Springfield Elementary School 8160 E</t>
  </si>
  <si>
    <t>Springfield Junior High School 8164 M</t>
  </si>
  <si>
    <t>Springfield High School 8168 H</t>
  </si>
  <si>
    <t>Vilas Elementary School 9090 E</t>
  </si>
  <si>
    <t>Vilas Undivided High School 9100 H</t>
  </si>
  <si>
    <t>Vilas Undivided High School 9100 M</t>
  </si>
  <si>
    <t>Campo Elementary School 1248 E</t>
  </si>
  <si>
    <t>Campo Undivided High School 1252 H</t>
  </si>
  <si>
    <t>Campo Undivided High School 1252 M</t>
  </si>
  <si>
    <t>Las Animas Elementary School 1812 E</t>
  </si>
  <si>
    <t>Las Animas Junior High School 4986 M</t>
  </si>
  <si>
    <t>Las Animas High School 4990 H</t>
  </si>
  <si>
    <t>Mc Clave Elementary School 5666 E</t>
  </si>
  <si>
    <t>Columbine Elementary School 1844 E</t>
  </si>
  <si>
    <t>Indian Peaks Elementary School 4278 E</t>
  </si>
  <si>
    <t>Loma Linda Elementary School 5246 E</t>
  </si>
  <si>
    <t>Northridge Elementary School 6404 E</t>
  </si>
  <si>
    <t>Rocky Mountain Elementary School 7464 E</t>
  </si>
  <si>
    <t>Spangler Elementary School 8140 E</t>
  </si>
  <si>
    <t>Columbine Elementary School 1842 E</t>
  </si>
  <si>
    <t>Emerald Elementary School 2702 E</t>
  </si>
  <si>
    <t>Halcyon School (Special Education) 3499 M</t>
  </si>
  <si>
    <t>Justice High Charter School 4496 H</t>
  </si>
  <si>
    <t>Pioneer Bilingual Elementary School 6962 E</t>
  </si>
  <si>
    <t>Sanchez Elementary School 7592 E</t>
  </si>
  <si>
    <t>University Hill Elementary School 8978 E</t>
  </si>
  <si>
    <t>Whittier Elementary School 9544 E</t>
  </si>
  <si>
    <t>Avery/Parsons Elementary School 4306 E</t>
  </si>
  <si>
    <t>Horizons Exploratory Academy 4085 H</t>
  </si>
  <si>
    <t>Salida Middle School 4680 E</t>
  </si>
  <si>
    <t>Salida Middle School 4680 M</t>
  </si>
  <si>
    <t>Longfellow Elementary School 5268 E</t>
  </si>
  <si>
    <t>Salida High School 7568 H</t>
  </si>
  <si>
    <t>Cheyenne Wells Elementary School 1608 E</t>
  </si>
  <si>
    <t>Cheyenne Wells Middle School 1610 M</t>
  </si>
  <si>
    <t>Carlson Elementary School 4212 E</t>
  </si>
  <si>
    <t>Centauri Middle School 1276 M</t>
  </si>
  <si>
    <t>Centauri High School 1378 H</t>
  </si>
  <si>
    <t>La Jara Elementary School 4836 E</t>
  </si>
  <si>
    <t>Manassa Elementary School 5422 E</t>
  </si>
  <si>
    <t>Sanford Elementary School 7612 E</t>
  </si>
  <si>
    <t>Guadalupe Elementary School 0248 E</t>
  </si>
  <si>
    <t>Antonito Middle School 0250 M</t>
  </si>
  <si>
    <t>Antonito High School 0252 H</t>
  </si>
  <si>
    <t>Centennial Junior High School 1396 M</t>
  </si>
  <si>
    <t>Centennial High School 1398 H</t>
  </si>
  <si>
    <t>Centennial Elementary School 7588 E</t>
  </si>
  <si>
    <t>Sierra Grande Elementary School 7876 E</t>
  </si>
  <si>
    <t>Crowley County Elementary School 2050 E</t>
  </si>
  <si>
    <t>Crowley County Ward Middle School 2054 M</t>
  </si>
  <si>
    <t>Crowley County High School 2058 H</t>
  </si>
  <si>
    <t>Custer County Elementary School 2088 E</t>
  </si>
  <si>
    <t>Crawford Elementary School 1952 E</t>
  </si>
  <si>
    <t>Garnet Mesa Elementary School 3330 E</t>
  </si>
  <si>
    <t>Hotchkiss Elementary School 4124 E</t>
  </si>
  <si>
    <t>Cedaredge Elementary School 4182 E</t>
  </si>
  <si>
    <t>Lincoln Elementary School 5154 E</t>
  </si>
  <si>
    <t>North Fork Montessori School 6298 E</t>
  </si>
  <si>
    <t>Paonia Elementary School 6700 E</t>
  </si>
  <si>
    <t>Abraham Lincoln High School 0010 H</t>
  </si>
  <si>
    <t>Ridge View Academy Charter School 0040 H</t>
  </si>
  <si>
    <t>Amesse Elementary School 0220 E</t>
  </si>
  <si>
    <t>Valdez Elementary School 0408 E</t>
  </si>
  <si>
    <t>Ashley Elementary School 0418 E</t>
  </si>
  <si>
    <t>Barnum Elementary School 0520 E</t>
  </si>
  <si>
    <t>Barrett Elementary School 0540 E</t>
  </si>
  <si>
    <t>Beach Court Elementary School 0650 E</t>
  </si>
  <si>
    <t>Bryant Webster K-8 School 1106 E</t>
  </si>
  <si>
    <t>Bryant Webster K-8 School 1106 M</t>
  </si>
  <si>
    <t>Collegiate Preparatory Academy 1295 H</t>
  </si>
  <si>
    <t>Cesar Chavez Academy Denver 1345 E</t>
  </si>
  <si>
    <t>Cesar Chavez Academy Denver 1345 M</t>
  </si>
  <si>
    <t>Cheltenham Elementary School 1528 E</t>
  </si>
  <si>
    <t>Colorado High School 1748 H</t>
  </si>
  <si>
    <t>Colfax Elementary School 1774 E</t>
  </si>
  <si>
    <t>College View Elementary School 1788 E</t>
  </si>
  <si>
    <t>Columbian Elementary School 1816 E</t>
  </si>
  <si>
    <t>Columbine Elementary School 1846 E</t>
  </si>
  <si>
    <t>Cowell Elementary School 1928 E</t>
  </si>
  <si>
    <t>Doull Elementary School 2258 E</t>
  </si>
  <si>
    <t>Escalante-Biggs Academy 2349 E</t>
  </si>
  <si>
    <t>Eagleton Elementary School 2364 E</t>
  </si>
  <si>
    <t>Ellis Elementary School 2652 E</t>
  </si>
  <si>
    <t>Venture Prep High School 2755 H</t>
  </si>
  <si>
    <t>High Tech Early College 2757 H</t>
  </si>
  <si>
    <t>Escuela Tlatelolco School 2789 E</t>
  </si>
  <si>
    <t>Escuela Tlatelolco School 2789 H</t>
  </si>
  <si>
    <t>Escuela Tlatelolco School 2789 M</t>
  </si>
  <si>
    <t>Fairview Elementary School 2880 E</t>
  </si>
  <si>
    <t>Florence Crittenton High School 3000 H</t>
  </si>
  <si>
    <t>Force Elementary School 3032 E</t>
  </si>
  <si>
    <t>Garden Place Elementary School 3296 E</t>
  </si>
  <si>
    <t>Archuleta Elementary School 3340 E</t>
  </si>
  <si>
    <t>Gilpin Montessori School 3426 E</t>
  </si>
  <si>
    <t>Godsman Elementary School 3478 E</t>
  </si>
  <si>
    <t>Goldrick Elementary School 3512 E</t>
  </si>
  <si>
    <t>Grant Beacon Middle School 3600 M</t>
  </si>
  <si>
    <t>Green Valley Elementary School 3641 E</t>
  </si>
  <si>
    <t>Marie L. Greenwood Academy 3647 E</t>
  </si>
  <si>
    <t>Marie L. Greenwood Academy 3647 M</t>
  </si>
  <si>
    <t>Greenlee Elementary School 3655 E</t>
  </si>
  <si>
    <t>Gust Elementary School 3704 E</t>
  </si>
  <si>
    <t>Harrington Elementary School 3778 E</t>
  </si>
  <si>
    <t>Holm Elementary School 4074 E</t>
  </si>
  <si>
    <t>John F Kennedy High School 4444 H</t>
  </si>
  <si>
    <t>Johnson Elementary School 4450 E</t>
  </si>
  <si>
    <t>Justice High School Denver 4494 H</t>
  </si>
  <si>
    <t>Justice High School Denver 4494 M</t>
  </si>
  <si>
    <t>Kaiser Elementary School 4498 E</t>
  </si>
  <si>
    <t>Kepner Middle School 4656 M</t>
  </si>
  <si>
    <t>Kipp Sunshine Peak Academy 4732 M</t>
  </si>
  <si>
    <t>Knapp Elementary School 4762 E</t>
  </si>
  <si>
    <t>Hallett Fundamental Academy 4782 E</t>
  </si>
  <si>
    <t>Kunsmiller Creative Arts Academy 4795 E</t>
  </si>
  <si>
    <t>Kunsmiller Creative Arts Academy 4795 H</t>
  </si>
  <si>
    <t>Kunsmiller Creative Arts Academy 4795 M</t>
  </si>
  <si>
    <t>Lake International School 5255 M</t>
  </si>
  <si>
    <t>Manual High School 5448 H</t>
  </si>
  <si>
    <t>Marrama Elementary School 5578 E</t>
  </si>
  <si>
    <t>Martin Luther King Jr. Early College 5605 H</t>
  </si>
  <si>
    <t>Martin Luther King Jr. Early College 5605 M</t>
  </si>
  <si>
    <t>Maxwell Elementary School 5644 E</t>
  </si>
  <si>
    <t>Mcglone Elementary School 5685 E</t>
  </si>
  <si>
    <t>Mc Kinley-Thatcher Elementary School 5702 E</t>
  </si>
  <si>
    <t>Mc Meen Elementary School 5716 E</t>
  </si>
  <si>
    <t>Merrill Middle School 5826 M</t>
  </si>
  <si>
    <t>Contemporary Learning Academy High School 5844 H</t>
  </si>
  <si>
    <t>Montbello High School 5995 H</t>
  </si>
  <si>
    <t>Munroe Elementary School 6188 E</t>
  </si>
  <si>
    <t>Noel Community Arts High School 6239 H</t>
  </si>
  <si>
    <t>Noel Community Arts High School 6239 M</t>
  </si>
  <si>
    <t>Newlon Elementary School 6254 E</t>
  </si>
  <si>
    <t>North High School 6314 H</t>
  </si>
  <si>
    <t>Bruce Randolph School 6350 H</t>
  </si>
  <si>
    <t>Bruce Randolph School 6350 M</t>
  </si>
  <si>
    <t>Northeast Academy Charter School 6394 E</t>
  </si>
  <si>
    <t>Northeast Academy Charter School 6394 M</t>
  </si>
  <si>
    <t>Omar D Blair Charter School 6508 M</t>
  </si>
  <si>
    <t>Rachel B. Noel Middle School 6784 M</t>
  </si>
  <si>
    <t>Pioneer Charter School 6957 E</t>
  </si>
  <si>
    <t>Pioneer Charter School 6957 M</t>
  </si>
  <si>
    <t>Place Bridge Academy 7045 E</t>
  </si>
  <si>
    <t>Place Bridge Academy 7045 M</t>
  </si>
  <si>
    <t>P.R.E.P. (Positive Refocus Education Program) 7163 H</t>
  </si>
  <si>
    <t>P.R.E.P. (Positive Refocus Education Program) 7163 M</t>
  </si>
  <si>
    <t>Rocky Mountain Prep 7241 E</t>
  </si>
  <si>
    <t>Sabin World School 7554 E</t>
  </si>
  <si>
    <t>Samuels Elementary School 7578 E</t>
  </si>
  <si>
    <t>Schmitt Elementary School 7698 E</t>
  </si>
  <si>
    <t>Sims Fayola International Academy Denver 7861 H</t>
  </si>
  <si>
    <t>Sims Fayola International Academy Denver 7861 M</t>
  </si>
  <si>
    <t>Skinner Middle School 7942 M</t>
  </si>
  <si>
    <t>Smiley Middle School 7992 M</t>
  </si>
  <si>
    <t>Smith Renaissance School 8006 E</t>
  </si>
  <si>
    <t>Henry World School Grades 6-8 8054 M</t>
  </si>
  <si>
    <t>South High School 8086 H</t>
  </si>
  <si>
    <t>Southwest Early College 8132 H</t>
  </si>
  <si>
    <t>Summit Academy 8145 H</t>
  </si>
  <si>
    <t>Stedman Elementary School 8232 E</t>
  </si>
  <si>
    <t>Swansea Elementary School 8422 E</t>
  </si>
  <si>
    <t>Venture Prep Middle School 8817 M</t>
  </si>
  <si>
    <t>Traylor Elementary School 8888 E</t>
  </si>
  <si>
    <t>University Prep 8945 E</t>
  </si>
  <si>
    <t>Vista Academy 8995 H</t>
  </si>
  <si>
    <t>Vista Academy 8995 M</t>
  </si>
  <si>
    <t>Valverde Elementary School 9050 E</t>
  </si>
  <si>
    <t>West High School 9408 H</t>
  </si>
  <si>
    <t>Castro Elementary School 9496 E</t>
  </si>
  <si>
    <t>Whittier K-8 School 9548 E</t>
  </si>
  <si>
    <t>Whittier K-8 School 9548 M</t>
  </si>
  <si>
    <t>West Generations Academy High School 9693 H</t>
  </si>
  <si>
    <t>West Generations Academy Middle School 9693 M</t>
  </si>
  <si>
    <t>West Leadership Academy 9702 H</t>
  </si>
  <si>
    <t>West Leadership Academy 9702 M</t>
  </si>
  <si>
    <t>Wyatt-Edison Charter Elementary School 9739 E</t>
  </si>
  <si>
    <t>Wyatt-Edison Charter Elementary School 9739 M</t>
  </si>
  <si>
    <t>Gilliam School 9803 H</t>
  </si>
  <si>
    <t>Gilliam School 9803 M</t>
  </si>
  <si>
    <t>Seventh Street Elementary School 7764 E</t>
  </si>
  <si>
    <t>Hope On-Line 3995 E</t>
  </si>
  <si>
    <t>Avon Elementary School 0471 E</t>
  </si>
  <si>
    <t>Gypsum Elementary School 3710 E</t>
  </si>
  <si>
    <t>June Creek Elementary School 4838 E</t>
  </si>
  <si>
    <t>Homestake Peak School 5742 E</t>
  </si>
  <si>
    <t>Running Creek Elementary School 7517 E</t>
  </si>
  <si>
    <t>Kiowa Elementary School 4724 E</t>
  </si>
  <si>
    <t>Simla Elementary School 7914 E</t>
  </si>
  <si>
    <t>Simla Junior High School 7918 M</t>
  </si>
  <si>
    <t>Elbert Elementary School 2570 E</t>
  </si>
  <si>
    <t>Agate Elementary School 0044 E</t>
  </si>
  <si>
    <t>Calhan Elementary School 1210 E</t>
  </si>
  <si>
    <t>Atlas Preparatory School 0469 E</t>
  </si>
  <si>
    <t>Bricker Elementary School 1000 E</t>
  </si>
  <si>
    <t>Carmel Middle School 1306 M</t>
  </si>
  <si>
    <t>Centennial Elementary School 1383 E</t>
  </si>
  <si>
    <t>Giberson Elementary School 3392 E</t>
  </si>
  <si>
    <t>High School Preparatory Academy 3870 M</t>
  </si>
  <si>
    <t>Monterey Elementary School 6018 E</t>
  </si>
  <si>
    <t>Mountain Vista Community School 6162 E</t>
  </si>
  <si>
    <t>Oak Creek Elementary School 6460 E</t>
  </si>
  <si>
    <t>Otero Elementary School 6578 E</t>
  </si>
  <si>
    <t>Pikes Peak Elementary School 6936 E</t>
  </si>
  <si>
    <t>Sand Creek Elementary School 7611 E</t>
  </si>
  <si>
    <t>Soaring Eagles Elementary School 8034 E</t>
  </si>
  <si>
    <t>Stratmoor Hills Elementary School 8337 E</t>
  </si>
  <si>
    <t>Stratton Meadows Elementary School 8350 E</t>
  </si>
  <si>
    <t>Turman Elementary School 8923 E</t>
  </si>
  <si>
    <t>Wildflower Elementary School 9602 E</t>
  </si>
  <si>
    <t>Talbott Elementary School 4346 E</t>
  </si>
  <si>
    <t>Pinello Elementary School 6952 E</t>
  </si>
  <si>
    <t>Venetucci Elementary School 8122 E</t>
  </si>
  <si>
    <t>Widefield Elementary School 9562 E</t>
  </si>
  <si>
    <t>Abrams Elementary School 1334 E</t>
  </si>
  <si>
    <t>Aragon Elementary School 3102 E</t>
  </si>
  <si>
    <t>Mesa Elementary School 3108 E</t>
  </si>
  <si>
    <t>Mountainside Elementary School 6138 E</t>
  </si>
  <si>
    <t>Patriot Elementary School 6338 E</t>
  </si>
  <si>
    <t>Weikel Elementary School 9610 E</t>
  </si>
  <si>
    <t>Bristol Elementary School 1032 E</t>
  </si>
  <si>
    <t>Carver Elementary School 1340 E</t>
  </si>
  <si>
    <t>Columbia Elementary School 1798 E</t>
  </si>
  <si>
    <t>Edison Elementary School 2510 E</t>
  </si>
  <si>
    <t>Nikola Tesla Education Opportunity Center 2528 M</t>
  </si>
  <si>
    <t>Hunt Elementary School 3890 E</t>
  </si>
  <si>
    <t>Jackson Elementary School 4358 E</t>
  </si>
  <si>
    <t>Lincoln Elementary School 5162 E</t>
  </si>
  <si>
    <t>Twain Elementary School 5576 E</t>
  </si>
  <si>
    <t>Midland Elementary School 5878 E</t>
  </si>
  <si>
    <t>Monroe Elementary School 5988 E</t>
  </si>
  <si>
    <t>Queen Palmer Elementary School 7228 E</t>
  </si>
  <si>
    <t>Roosevelt Edison Charter School 7482 E</t>
  </si>
  <si>
    <t>Jack Swigert Aerospace Academy 8457 M</t>
  </si>
  <si>
    <t>West Elementary School 9445 E</t>
  </si>
  <si>
    <t>Rogers Elementary School 9618 E</t>
  </si>
  <si>
    <t>Wilson Elementary School 9660 E</t>
  </si>
  <si>
    <t>Cheyenne Mountain Charter Academy 1582 E</t>
  </si>
  <si>
    <t>Skyway Park Elementary School 1604 E</t>
  </si>
  <si>
    <t>Manitou Springs Elementary School 5460 E</t>
  </si>
  <si>
    <t>Ute Pass Elementary School 9010 E</t>
  </si>
  <si>
    <t>Frontier Elementary School 3238 E</t>
  </si>
  <si>
    <t>High Plains Elementary School 3985 E</t>
  </si>
  <si>
    <t>Pioneer Elementary School 6960 E</t>
  </si>
  <si>
    <t>Ellicott Elementary School 2638 E</t>
  </si>
  <si>
    <t>Peyton Elementary School 6898 E</t>
  </si>
  <si>
    <t>Hanover Junior-Senior High School 3758 E</t>
  </si>
  <si>
    <t>Hanover Junior-Senior High School 3758 H</t>
  </si>
  <si>
    <t>Hanover Junior-Senior High School 3758 M</t>
  </si>
  <si>
    <t>Prairie Heights Elementary School 6701 E</t>
  </si>
  <si>
    <t>Bear Creek Elementary School 3539 E</t>
  </si>
  <si>
    <t>Palmer Lake Elementary School 6682 E</t>
  </si>
  <si>
    <t>Evans International Elementary School 1618 E</t>
  </si>
  <si>
    <t>Falcon Elementary School 2902 E</t>
  </si>
  <si>
    <t>Horizon Middle School 4102 M</t>
  </si>
  <si>
    <t>Odyssey Elementary School 6483 E</t>
  </si>
  <si>
    <t>Patriot Learning Center 6810 M</t>
  </si>
  <si>
    <t>Edison Elementary School 2514 E</t>
  </si>
  <si>
    <t>Edison Junior-Senior High School 2526 H</t>
  </si>
  <si>
    <t>Edison Junior-Senior High School 2526 M</t>
  </si>
  <si>
    <t>Miami/Yoder Elementary School 5850 E</t>
  </si>
  <si>
    <t>Miami-Yoder Junior High School 5870 M</t>
  </si>
  <si>
    <t>Harrison School 3802 E</t>
  </si>
  <si>
    <t>Mckinley Elementary School 5704 E</t>
  </si>
  <si>
    <t>Canon Exploratory School 7950 E</t>
  </si>
  <si>
    <t>Washington Elementary School 9248 E</t>
  </si>
  <si>
    <t>Focus Academy 2961 H</t>
  </si>
  <si>
    <t>Focus Academy 2961 M</t>
  </si>
  <si>
    <t>Florence High School 3002 H</t>
  </si>
  <si>
    <t>Fremont Elementary School 3224 E</t>
  </si>
  <si>
    <t>Fremont Middle School 3226 M</t>
  </si>
  <si>
    <t>Penrose Elementary School 6858 E</t>
  </si>
  <si>
    <t>Cotopaxi Elementary School 3220 E</t>
  </si>
  <si>
    <t>Cotopaxi Junior-Senior High School 3228 H</t>
  </si>
  <si>
    <t>Cotopaxi Junior-Senior High School 3228 M</t>
  </si>
  <si>
    <t>Basalt Elementary School 0560 E</t>
  </si>
  <si>
    <t>Crystal River Elementary School 2063 E</t>
  </si>
  <si>
    <t>Glenwood Springs Elementary School 3460 E</t>
  </si>
  <si>
    <t>Sopris Elementary School 8038 E</t>
  </si>
  <si>
    <t>Elk Creek Elementary 2573 E</t>
  </si>
  <si>
    <t>Graham Mesa Elementary School 3281 E</t>
  </si>
  <si>
    <t>Highland Elementary School 3967 E</t>
  </si>
  <si>
    <t>Wamsley Elementary School 9231 E</t>
  </si>
  <si>
    <t>Bea Underwood Elementary School 3578 E</t>
  </si>
  <si>
    <t>Gilpin County Elementary School 1632 E</t>
  </si>
  <si>
    <t>West Grand Elementary School 9416 E</t>
  </si>
  <si>
    <t>Granby Elementary School 3556 E</t>
  </si>
  <si>
    <t>Indian Peaks Charter School 4277 E</t>
  </si>
  <si>
    <t>Gunnison Elementary School 3690 E</t>
  </si>
  <si>
    <t>Lake City Community School 4899 E</t>
  </si>
  <si>
    <t>Lake City Community School 4899 H</t>
  </si>
  <si>
    <t>Lake City Community School 4899 M</t>
  </si>
  <si>
    <t>Peakview School 0063 E</t>
  </si>
  <si>
    <t>Peakview School 0063 M</t>
  </si>
  <si>
    <t>Gardner Elementary School 3306 E</t>
  </si>
  <si>
    <t>Gardner Elementary School 3306 M</t>
  </si>
  <si>
    <t>La Veta Elementary School 4860 E</t>
  </si>
  <si>
    <t>Walden Elementary School 9198 E</t>
  </si>
  <si>
    <t>Arvada K-8 0109 E</t>
  </si>
  <si>
    <t>Arvada K-8 0109 M</t>
  </si>
  <si>
    <t>Allendale Elementary School 0148 E</t>
  </si>
  <si>
    <t>Edgewater Elementary School 2496 E</t>
  </si>
  <si>
    <t>Eiber Elementary School 2550 E</t>
  </si>
  <si>
    <t>Fitzmorris Elementary School 2946 E</t>
  </si>
  <si>
    <t>Foster Elementary School 3088 E</t>
  </si>
  <si>
    <t>Jefferson High School 4422 H</t>
  </si>
  <si>
    <t>Kullerstrand Elementary School 4802 E</t>
  </si>
  <si>
    <t>Lasley Elementary School 5004 E</t>
  </si>
  <si>
    <t>Lawrence Elementary School 5024 E</t>
  </si>
  <si>
    <t>Lumberg Elementary School 5354 E</t>
  </si>
  <si>
    <t>Molholm Elementary School 5972 E</t>
  </si>
  <si>
    <t>O'Connell Middle School 6474 M</t>
  </si>
  <si>
    <t>Pennington Elementary School 6848 E</t>
  </si>
  <si>
    <t>Pleasant View Elementary School 7078 E</t>
  </si>
  <si>
    <t>Slater Elementary School 7962 E</t>
  </si>
  <si>
    <t>Deane Elementary School 8090 E</t>
  </si>
  <si>
    <t>Stevens Elementary School 8223 E</t>
  </si>
  <si>
    <t>Stein Elementary School 8248 E</t>
  </si>
  <si>
    <t>Swanson Elementary School 8432 E</t>
  </si>
  <si>
    <t>Vivian Elementary School 9154 E</t>
  </si>
  <si>
    <t>Wheat Ridge 5-8 9515 E</t>
  </si>
  <si>
    <t>Wheat Ridge 5-8 9515 M</t>
  </si>
  <si>
    <t>Eads Elementary School 2328 E</t>
  </si>
  <si>
    <t>Plainview Elementary School 6992 E</t>
  </si>
  <si>
    <t>Flagler Elementary School 2956 E</t>
  </si>
  <si>
    <t>Hi Plains Elementary School 9164 E</t>
  </si>
  <si>
    <t>Stratton Elementary School 8342 E</t>
  </si>
  <si>
    <t>Bethune Elementary School 0832 E</t>
  </si>
  <si>
    <t>Burlington Elementary School 1144 E</t>
  </si>
  <si>
    <t>Burlington Middle School 1150 E</t>
  </si>
  <si>
    <t>Burlington Middle School 1150 M</t>
  </si>
  <si>
    <t>Pitts Elementary School 8804 E</t>
  </si>
  <si>
    <t>Westpark Elementary School 9486 E</t>
  </si>
  <si>
    <t>Animas Valley Elementary School 0225 E</t>
  </si>
  <si>
    <t>Florida Mesa Elementary School 3012 E</t>
  </si>
  <si>
    <t>Fort Lewis Mesa Elementary School 3050 E</t>
  </si>
  <si>
    <t>Park Elementary School 6738 E</t>
  </si>
  <si>
    <t>Sunnyside Elementary School 8388 E</t>
  </si>
  <si>
    <t>Bayfield Elementary School 0632 E</t>
  </si>
  <si>
    <t>Ignacio Elementary School 4250 E</t>
  </si>
  <si>
    <t>Ignacio Intermediate School 4252 E</t>
  </si>
  <si>
    <t>Bauder Elementary School 0612 E</t>
  </si>
  <si>
    <t>Harris Bilingual Elementary School 3787 E</t>
  </si>
  <si>
    <t>Irish Elementary School 4282 E</t>
  </si>
  <si>
    <t>Laurel Elementary School 5014 E</t>
  </si>
  <si>
    <t>Putnam Elementary School 7218 E</t>
  </si>
  <si>
    <t>B F Kitchen Elementary School 0865 E</t>
  </si>
  <si>
    <t>Garfield Elementary School 3320 E</t>
  </si>
  <si>
    <t>Monroe Elementary School 5992 E</t>
  </si>
  <si>
    <t>Sarah Milner Elementary School 7640 E</t>
  </si>
  <si>
    <t>Truscott Elementary School 8918 E</t>
  </si>
  <si>
    <t>Van Buren Elementary School 9055 E</t>
  </si>
  <si>
    <t>Winona Elementary School 9674 E</t>
  </si>
  <si>
    <t>Estes Park K-5 School 2790 E</t>
  </si>
  <si>
    <t>Eckhart Elementary School 2481 E</t>
  </si>
  <si>
    <t>Fisher's Peak Elementary School 2944 E</t>
  </si>
  <si>
    <t>Primero Elementary School 7160 E</t>
  </si>
  <si>
    <t>Hoehne Elementary School 4044 E</t>
  </si>
  <si>
    <t>Aguilar Elementary School 0058 E</t>
  </si>
  <si>
    <t>Aguilar Junior-Senior High School 0066 H</t>
  </si>
  <si>
    <t>Aguilar Junior-Senior High School 0066 M</t>
  </si>
  <si>
    <t>Kim Undivided High School 4694 H</t>
  </si>
  <si>
    <t>Kim Undivided High School 4694 M</t>
  </si>
  <si>
    <t>Genoa-Hugo Elementary School 4158 E</t>
  </si>
  <si>
    <t>Limon Elementary School 5132 E</t>
  </si>
  <si>
    <t>Karval Elementary School 4502 E</t>
  </si>
  <si>
    <t>Karval Junior-Senior High School 4506 H</t>
  </si>
  <si>
    <t>Karval Junior-Senior High School 4506 M</t>
  </si>
  <si>
    <t>Ayres Elementary School 0515 E</t>
  </si>
  <si>
    <t>Caliche Elementary School 1220 E</t>
  </si>
  <si>
    <t>Campbell Elementary School 1321 E</t>
  </si>
  <si>
    <t>Fleming Elementary School 2980 E</t>
  </si>
  <si>
    <t>Merino Elementary School 5802 E</t>
  </si>
  <si>
    <t>Peetz Elementary School 6834 E</t>
  </si>
  <si>
    <t>De Beque Elementary School 2122 E</t>
  </si>
  <si>
    <t>Plateau Valley Elementary School 7024 E</t>
  </si>
  <si>
    <t>Pear Park Elementary School 0363 E</t>
  </si>
  <si>
    <t>Chatfield Elementary School 1520 E</t>
  </si>
  <si>
    <t>Chipeta Elementary School 1619 E</t>
  </si>
  <si>
    <t>Clifton Elementary School 1686 E</t>
  </si>
  <si>
    <t>Dos Rios Elementary School 2224 E</t>
  </si>
  <si>
    <t>Dual Immersion Academy School 2297 E</t>
  </si>
  <si>
    <t>Fruitvale Elementary School 3262 E</t>
  </si>
  <si>
    <t>Gateway School 3350 E</t>
  </si>
  <si>
    <t>Lincoln Orchard Mesa Elementary School 5210 E</t>
  </si>
  <si>
    <t>Nisley Elementary School 6264 E</t>
  </si>
  <si>
    <t>Rocky Mountain Elementary School 7467 E</t>
  </si>
  <si>
    <t>Lamb Elementary School 1962 E</t>
  </si>
  <si>
    <t>Creede Middle/High School 1966 H</t>
  </si>
  <si>
    <t>Creede Middle/High School 1966 M</t>
  </si>
  <si>
    <t>Sandrock Elementary 1936 E</t>
  </si>
  <si>
    <t>East Elementary School 2374 E</t>
  </si>
  <si>
    <t>Battle Rock Charter School 0609 E</t>
  </si>
  <si>
    <t>Kemper Elementary School 4546 E</t>
  </si>
  <si>
    <t>Lewis-Arriola Elementary School 5090 E</t>
  </si>
  <si>
    <t>Manaugh Elementary School 5436 E</t>
  </si>
  <si>
    <t>Mesa Elementary School 5836 E</t>
  </si>
  <si>
    <t>Pleasant View Elementary School 7082 E</t>
  </si>
  <si>
    <t>Dolores Elementary School 2204 E</t>
  </si>
  <si>
    <t>Dolores Middle School 2206 M</t>
  </si>
  <si>
    <t>Mancos Elementary School 5446 E</t>
  </si>
  <si>
    <t>Mancos Middle School 5450 M</t>
  </si>
  <si>
    <t>Mancos High School 5452 H</t>
  </si>
  <si>
    <t>Cottonwood Elementary School 1915 E</t>
  </si>
  <si>
    <t>Johnson Elementary School 4458 E</t>
  </si>
  <si>
    <t>Northside Elementary School 6366 E</t>
  </si>
  <si>
    <t>Oak Grove Elementary School 6466 E</t>
  </si>
  <si>
    <t>Olathe Elementary School 6486 E</t>
  </si>
  <si>
    <t>Passage Charter School 6807 H</t>
  </si>
  <si>
    <t>Pomona Elementary School 7106 E</t>
  </si>
  <si>
    <t>Naturita Elementary &amp; Middle School 6196 E</t>
  </si>
  <si>
    <t>Paradox Valley Charter School 6718 E</t>
  </si>
  <si>
    <t>Paradox Valley Charter School 6718 M</t>
  </si>
  <si>
    <t>Beaver Valley Elementary School 1438 E</t>
  </si>
  <si>
    <t>Thomson Primary School 8832 E</t>
  </si>
  <si>
    <t>Columbine Elementary School 1850 E</t>
  </si>
  <si>
    <t>Green Acres Elementary School 3620 E</t>
  </si>
  <si>
    <t>Pioneer Elementary School 6954 E</t>
  </si>
  <si>
    <t>Sherman Early Childhood Center 7856 E</t>
  </si>
  <si>
    <t>Weldon Valley Elementary School 9352 E</t>
  </si>
  <si>
    <t>Weldon Valley Junior High School 9356 M</t>
  </si>
  <si>
    <t>Wiggins Middle School 9263 M</t>
  </si>
  <si>
    <t>Wiggins Elementary School 9576 E</t>
  </si>
  <si>
    <t>Wiggins High School 9582 H</t>
  </si>
  <si>
    <t>La Junta Intermediate School 4841 E</t>
  </si>
  <si>
    <t>La Junta Primary School 4843 E</t>
  </si>
  <si>
    <t>Jefferson Intermediate School 5114 E</t>
  </si>
  <si>
    <t>Rocky Ford Junior/Senior High School 7442 H</t>
  </si>
  <si>
    <t>Rocky Ford Junior/Senior High School 7442 M</t>
  </si>
  <si>
    <t>Washington Primary School 9264 E</t>
  </si>
  <si>
    <t>Manzanola Elementary School 5498 E</t>
  </si>
  <si>
    <t>Fowler Elementary School 0056 E</t>
  </si>
  <si>
    <t>Cheraw Elementary School 1538 E</t>
  </si>
  <si>
    <t>Cheraw Middle School 1548 M</t>
  </si>
  <si>
    <t>Swink Elementary School 8452 E</t>
  </si>
  <si>
    <t>Ouray Elementary School 6596 E</t>
  </si>
  <si>
    <t>Ouray Middle School 6598 M</t>
  </si>
  <si>
    <t>Ridgway Elementary School 7342 E</t>
  </si>
  <si>
    <t>Deer Creek Elementary School 7042 E</t>
  </si>
  <si>
    <t>Fitzsimmons Middle School 7048 M</t>
  </si>
  <si>
    <t>Guffey Charter School 3681 E</t>
  </si>
  <si>
    <t>Guffey Charter School 3681 M</t>
  </si>
  <si>
    <t>Lake George Charter School 4908 E</t>
  </si>
  <si>
    <t>Lake George Charter School 4908 M</t>
  </si>
  <si>
    <t>South Park Middle School 7891 M</t>
  </si>
  <si>
    <t>Edith Teter Elementary School 8114 E</t>
  </si>
  <si>
    <t>Holyoke Elementary School 4076 E</t>
  </si>
  <si>
    <t>Haxtun Elementary School 3846 E</t>
  </si>
  <si>
    <t>Aspen Elementary School 0428 E</t>
  </si>
  <si>
    <t>Granada Elementary School 3542 E</t>
  </si>
  <si>
    <t>Alta Vista Charter School 0200 E</t>
  </si>
  <si>
    <t>Lamar Middle School 4956 M</t>
  </si>
  <si>
    <t>Lamar High School 4960 H</t>
  </si>
  <si>
    <t>Parkview Elementary School 6794 E</t>
  </si>
  <si>
    <t>Washington Elementary School 9268 E</t>
  </si>
  <si>
    <t>Shanner Elementary School 7794 E</t>
  </si>
  <si>
    <t>Wiley Elementary School 9604 E</t>
  </si>
  <si>
    <t>Benjamin Franklin Elementary School 0756 E</t>
  </si>
  <si>
    <t>Bessemer Elementary School 0822 E</t>
  </si>
  <si>
    <t>Bessemer Elementary School 0822 M</t>
  </si>
  <si>
    <t>Beulah Heights Elementary School 0860 E</t>
  </si>
  <si>
    <t>Bradford Elementary School 0954 E</t>
  </si>
  <si>
    <t>Carlile Elementary School 1304 E</t>
  </si>
  <si>
    <t>Chavez/Huerta K-12 Preparatory Academy 1488 M</t>
  </si>
  <si>
    <t>Columbian Elementary School 1828 E</t>
  </si>
  <si>
    <t>Eva R Baca Elementary School 2438 E</t>
  </si>
  <si>
    <t>Freed Middle School 3206 M</t>
  </si>
  <si>
    <t>Heritage Elementary School 3924 E</t>
  </si>
  <si>
    <t>Irving Elementary School 4302 E</t>
  </si>
  <si>
    <t>James H Risley Middle School 4376 M</t>
  </si>
  <si>
    <t>Lemuel Pitts Middle School 5048 M</t>
  </si>
  <si>
    <t>Minnequa Elementary School 5916 E</t>
  </si>
  <si>
    <t>Park View Elementary School 6770 E</t>
  </si>
  <si>
    <t>Roncalli Middle School 7481 M</t>
  </si>
  <si>
    <t>Somerlid Elementary School 8030 E</t>
  </si>
  <si>
    <t>South Park Elementary School 8116 E</t>
  </si>
  <si>
    <t>W H Heaton Middle School 9188 M</t>
  </si>
  <si>
    <t>Desert Sage Elementary School 0026 E</t>
  </si>
  <si>
    <t>Avondale Elementary School 0472 E</t>
  </si>
  <si>
    <t>Beulah Elementary School 0852 E</t>
  </si>
  <si>
    <t>North Mesa Elementary School 6354 E</t>
  </si>
  <si>
    <t>Liberty Point Elementary School 7210 E</t>
  </si>
  <si>
    <t>Rye Elementary School 7530 E</t>
  </si>
  <si>
    <t>South Mesa Elementary School 8110 E</t>
  </si>
  <si>
    <t>Vineland Elementary School 9130 E</t>
  </si>
  <si>
    <t>Meeker Elementary School 5750 E</t>
  </si>
  <si>
    <t>Parkview Elementary School 7268 E</t>
  </si>
  <si>
    <t>Underwood Elementary School 8960 E</t>
  </si>
  <si>
    <t>Marsh Elementary School 5579 E</t>
  </si>
  <si>
    <t>Bill Metz Elementary School 6036 E</t>
  </si>
  <si>
    <t>Sargent Elementary School 7660 E</t>
  </si>
  <si>
    <t>Hayden Valley Elementary School 2522 E</t>
  </si>
  <si>
    <t>Soda Creek Elementary School 8208 E</t>
  </si>
  <si>
    <t>Strawberry Park Elementary School 8358 E</t>
  </si>
  <si>
    <t>South Routt Elementary School 8120 E</t>
  </si>
  <si>
    <t>Mountain Valley Elementary School 6142 E</t>
  </si>
  <si>
    <t>Mountain Valley Middle School 6144 M</t>
  </si>
  <si>
    <t>Moffat Elementary School 5954 E</t>
  </si>
  <si>
    <t>Moffat Middle School 5956 M</t>
  </si>
  <si>
    <t>Haskin Elementary School 1412 E</t>
  </si>
  <si>
    <t>Skoglund Middle School 1416 M</t>
  </si>
  <si>
    <t>Silverton Elementary School 7900 E</t>
  </si>
  <si>
    <t>Silverton Middle School 7902 M</t>
  </si>
  <si>
    <t>Silverton High School 7904 H</t>
  </si>
  <si>
    <t>Telluride Elementary School 8786 E</t>
  </si>
  <si>
    <t>Norwood Elementary School 6418 E</t>
  </si>
  <si>
    <t>Julesburg Elementary School 4488 E</t>
  </si>
  <si>
    <t>Platte Valley Elementary School 7050 E</t>
  </si>
  <si>
    <t>Revere Junior-Senior High School 7322 M</t>
  </si>
  <si>
    <t>Dillon Valley Elementary School 8370 E</t>
  </si>
  <si>
    <t>Silverthorne Elementary School 8376 E</t>
  </si>
  <si>
    <t>Cresson Elementary School 9080 E</t>
  </si>
  <si>
    <t>Summit Elementary School 8379 E</t>
  </si>
  <si>
    <t>Gateway Elementary School 9692 E</t>
  </si>
  <si>
    <t>Akron Elementary School 0086 E</t>
  </si>
  <si>
    <t>Akron Elementary School 0086 M</t>
  </si>
  <si>
    <t>Arickaree Elementary School 0304 E</t>
  </si>
  <si>
    <t>Otis Elementary School 6582 E</t>
  </si>
  <si>
    <t>Woodlin Elementary School 9700 E</t>
  </si>
  <si>
    <t>Woodlin Undivided High School 9704 H</t>
  </si>
  <si>
    <t>Woodlin Undivided High School 9704 M</t>
  </si>
  <si>
    <t>Gilcrest Elementary School 3398 E</t>
  </si>
  <si>
    <t>Pete Mirich Elementary School 4852 E</t>
  </si>
  <si>
    <t>Platteville Elementary School 7056 E</t>
  </si>
  <si>
    <t>Benjamin Eaton Elementary School 0754 E</t>
  </si>
  <si>
    <t>Galeton Elementary School 3286 E</t>
  </si>
  <si>
    <t>Lochbuie Elementary School 3090 E</t>
  </si>
  <si>
    <t>Mountain View Elementary School 6750 E</t>
  </si>
  <si>
    <t>Skyview Elementary School 7958 E</t>
  </si>
  <si>
    <t>Letford Elementary School 5078 E</t>
  </si>
  <si>
    <t>Milliken Elementary School 5896 E</t>
  </si>
  <si>
    <t>Romero Elementary School 0054 E</t>
  </si>
  <si>
    <t>Centennial Elementary School 1384 E</t>
  </si>
  <si>
    <t>East Memorial Elementary School 2414 E</t>
  </si>
  <si>
    <t>Jackson Elementary School 4356 E</t>
  </si>
  <si>
    <t>Madison Elementary School 5412 E</t>
  </si>
  <si>
    <t>Maplewood Elementary School 5620 E</t>
  </si>
  <si>
    <t>Martinez Elementary School 6774 E</t>
  </si>
  <si>
    <t>Platte Valley Elementary School 7052 E</t>
  </si>
  <si>
    <t>Platte Valley Middle School 7054 M</t>
  </si>
  <si>
    <t>Leo William Butler Elementary School 5050 E</t>
  </si>
  <si>
    <t>Twombly Elementary School 8930 E</t>
  </si>
  <si>
    <t>Highland Elementary School 3958 E</t>
  </si>
  <si>
    <t>Briggsdale Elementary School 1008 E</t>
  </si>
  <si>
    <t>Prairie Elementary School 7154 E</t>
  </si>
  <si>
    <t>Prairie Junior-Senior High School 7156 H</t>
  </si>
  <si>
    <t>Pawnee Elementary School 3672 E</t>
  </si>
  <si>
    <t>Pawnee Junior-Senior High School 6812 H</t>
  </si>
  <si>
    <t>Pawnee Junior-Senior High School 6812 M</t>
  </si>
  <si>
    <t>Yuma Middle School 9791 E</t>
  </si>
  <si>
    <t>Yuma Middle School 9791 M</t>
  </si>
  <si>
    <t>Kenneth P Morris Elementary School 9795 E</t>
  </si>
  <si>
    <t>Yuma High School 9799 H</t>
  </si>
  <si>
    <t>Wray Elementary School 9725 E</t>
  </si>
  <si>
    <t>Buchanan Middle School 9729 E</t>
  </si>
  <si>
    <t>Idalia Elementary School 4227 E</t>
  </si>
  <si>
    <t>Frontier Charter Academy 0035 E</t>
  </si>
  <si>
    <t>Frontier Charter Academy 0035 M</t>
  </si>
  <si>
    <t>The Pinnacle Charter School Elementary 0654 E</t>
  </si>
  <si>
    <t>High Point Academy 0655 E</t>
  </si>
  <si>
    <t>High Point Academy 0655 M</t>
  </si>
  <si>
    <t>Scholars To Leaders Academy 1376 E</t>
  </si>
  <si>
    <t>Scholars To Leaders Academy 1376 M</t>
  </si>
  <si>
    <t>Colorado Provost Academy 1877 H</t>
  </si>
  <si>
    <t>Communtiy Leadership Academy 1882 E</t>
  </si>
  <si>
    <t>Community Leadership Academy 1882 M</t>
  </si>
  <si>
    <t>Colorado Calvert Academy 1901 E</t>
  </si>
  <si>
    <t>Colorado Calvert Academy 1901 M</t>
  </si>
  <si>
    <t>Goal Academy 3475 H</t>
  </si>
  <si>
    <t>The Pinnacle Charter School Middle 6913 M</t>
  </si>
  <si>
    <t>The Pinnacle Charter School High 6914 H</t>
  </si>
  <si>
    <t>Ricardo Flores Magon Academy 7278 E</t>
  </si>
  <si>
    <t>Ricardo Flores Magon Academy 7278 M</t>
  </si>
  <si>
    <t>Pikes Peak Prep 8929 E</t>
  </si>
  <si>
    <t>Pikes Peak Prep 8929 H</t>
  </si>
  <si>
    <t>Pikes Peak Prep 8929 M</t>
  </si>
  <si>
    <t>Mapleton Early College High School 0212 H</t>
  </si>
  <si>
    <t>Global Leadership Academy 0263 H</t>
  </si>
  <si>
    <t>Academy High School 0309 H</t>
  </si>
  <si>
    <t>Monterey Community School 0501 M</t>
  </si>
  <si>
    <t>Meadow Community School 0502 M</t>
  </si>
  <si>
    <t>York International 0503 H</t>
  </si>
  <si>
    <t>York International 0503 M</t>
  </si>
  <si>
    <t>Achieve Academy 0505 M</t>
  </si>
  <si>
    <t>Clayton Partnership School 0509 M</t>
  </si>
  <si>
    <t>Colorado Connections Academy 1796 E</t>
  </si>
  <si>
    <t>Colorado Connections Academy 1796 H</t>
  </si>
  <si>
    <t>Colorado Connections Academy 1796 M</t>
  </si>
  <si>
    <t>The New America School 4699 H</t>
  </si>
  <si>
    <t>North Valley School For Young Adults 6315 H</t>
  </si>
  <si>
    <t>Valley View K-8 9036 M</t>
  </si>
  <si>
    <t>Glacier Peak Elementary School 0014 E</t>
  </si>
  <si>
    <t>Rocky Top Middle School 0057 M</t>
  </si>
  <si>
    <t>Meridian Elementary School 0059 E</t>
  </si>
  <si>
    <t>Vantage Point 0210 H</t>
  </si>
  <si>
    <t>Vantage Point 0210 M</t>
  </si>
  <si>
    <t>Arapahoe Ridge Elementary School 0301 E</t>
  </si>
  <si>
    <t>Centennial Elementary School 1388 E</t>
  </si>
  <si>
    <t>Century Middle School 1480 M</t>
  </si>
  <si>
    <t>Stargate Charter School 1519 E</t>
  </si>
  <si>
    <t>Stargate Charter School 1519 M</t>
  </si>
  <si>
    <t>Colorado Virtual Academy (Cova) 1752 E</t>
  </si>
  <si>
    <t>Colorado Virtual Academy (Cova) 1752 H</t>
  </si>
  <si>
    <t>Colorado Virtual Academy (Cova) 1752 M</t>
  </si>
  <si>
    <t>Cotton Creek Elementary School 1914 E</t>
  </si>
  <si>
    <t>Coyote Ridge Elementary School 1937 E</t>
  </si>
  <si>
    <t>Crossroads Middle School 2031 M</t>
  </si>
  <si>
    <t>Eagleview Elementary School 2361 E</t>
  </si>
  <si>
    <t>Tarver Elementary School 2410 E</t>
  </si>
  <si>
    <t>Cherry Drive Elementary School 2576 E</t>
  </si>
  <si>
    <t>Skyview Elementary School 2578 E</t>
  </si>
  <si>
    <t>Hunters Glen Elementary School 2580 E</t>
  </si>
  <si>
    <t>Riverdale Elementary School 2584 E</t>
  </si>
  <si>
    <t>Global Village Academy 3439 E</t>
  </si>
  <si>
    <t>Horizon High School 4108 H</t>
  </si>
  <si>
    <t>Hulstrom Options K-8 School 4172 E</t>
  </si>
  <si>
    <t>Hulstrom Options K-8 School 4172 M</t>
  </si>
  <si>
    <t>Silver Hills Middle School 4187 M</t>
  </si>
  <si>
    <t>Legacy High School 5043 H</t>
  </si>
  <si>
    <t>Leroy Drive Elementary School 5058 E</t>
  </si>
  <si>
    <t>Thornton High School 5816 H</t>
  </si>
  <si>
    <t>Mountain Range High School 6060 H</t>
  </si>
  <si>
    <t>Mountain View Elementary School 6150 E</t>
  </si>
  <si>
    <t>Shadow Ridge Middle School 6342 M</t>
  </si>
  <si>
    <t>Northglenn Middle School 6398 M</t>
  </si>
  <si>
    <t>Northglenn High School 6402 H</t>
  </si>
  <si>
    <t>Prospect Ridge Academy 6802 E</t>
  </si>
  <si>
    <t>Prospect Ridge Academy 6802 M</t>
  </si>
  <si>
    <t>Pathways Future Center 6956 E</t>
  </si>
  <si>
    <t>Pathways Futures Center 6956 H</t>
  </si>
  <si>
    <t>Pathways Futures Center 6956 M</t>
  </si>
  <si>
    <t>Prairie Hills Elementary School 7155 E</t>
  </si>
  <si>
    <t>Silver Creek Elementary 7795 E</t>
  </si>
  <si>
    <t>The Studio School 8211 E</t>
  </si>
  <si>
    <t>Stellar Elementary School 8225 E</t>
  </si>
  <si>
    <t>Westgate Charter 9431 E</t>
  </si>
  <si>
    <t>Westgate Charter 9431 M</t>
  </si>
  <si>
    <t>Westlake Middle School 9444 M</t>
  </si>
  <si>
    <t>Westview Elementary School 9494 E</t>
  </si>
  <si>
    <t>Woodglen Elementary School 9682 E</t>
  </si>
  <si>
    <t>Lester R Arnold High School 0022 H</t>
  </si>
  <si>
    <t>Adams City High School 0024 H</t>
  </si>
  <si>
    <t>Stars Early Learning Center 0124 E</t>
  </si>
  <si>
    <t>Belle Creek Charter School 0700 E</t>
  </si>
  <si>
    <t>Belle Creek Charter School 0700 M</t>
  </si>
  <si>
    <t>Brantner Elementary School 1013 E</t>
  </si>
  <si>
    <t>Brighton Heritage Academy 1021 H</t>
  </si>
  <si>
    <t>Brighton Heritage Academy 1021 M</t>
  </si>
  <si>
    <t>Brighton High School 1022 H</t>
  </si>
  <si>
    <t>Bromley East Charter School 1052 E</t>
  </si>
  <si>
    <t>Bromley East Charter School 1052 M</t>
  </si>
  <si>
    <t>Eagle Ridge Academy 2399 H</t>
  </si>
  <si>
    <t>Foundations Academy 2945 E</t>
  </si>
  <si>
    <t>Foundations Academy 2945 M</t>
  </si>
  <si>
    <t>Henderson Elementary School 3900 E</t>
  </si>
  <si>
    <t>Mary E Pennock Elementary School 5615 E</t>
  </si>
  <si>
    <t>Overland Trail Middle School 6638 M</t>
  </si>
  <si>
    <t>Otho E Stuart Middle School 6702 M</t>
  </si>
  <si>
    <t>Prairie View High School 7129 H</t>
  </si>
  <si>
    <t>Prairie View Middle School 7131 M</t>
  </si>
  <si>
    <t>Second Creek Elementary School 7714 E</t>
  </si>
  <si>
    <t>John W Thimmig Elementary School 8032 E</t>
  </si>
  <si>
    <t>Southeast Elementary School 8130 E</t>
  </si>
  <si>
    <t>Turnberry Elementary 8820 E</t>
  </si>
  <si>
    <t>Vikan Middle School 9230 M</t>
  </si>
  <si>
    <t>West Ridge Elementary 9426 E</t>
  </si>
  <si>
    <t>Adams Youth Service Center 9801 E</t>
  </si>
  <si>
    <t>Adams Youth Service Center 9801 H</t>
  </si>
  <si>
    <t>Adams Youth Service Center 9801 M</t>
  </si>
  <si>
    <t>Bennett Middle School 0774 M</t>
  </si>
  <si>
    <t>Bennett High School 0775 H</t>
  </si>
  <si>
    <t>Corridor Community Academy 1889 E</t>
  </si>
  <si>
    <t>Corridor Community Academy 1889 M</t>
  </si>
  <si>
    <t>Prairie Creeks Charter School 7133 H</t>
  </si>
  <si>
    <t>Hemphill Middle School 8332 M</t>
  </si>
  <si>
    <t>Strasburg High School 8334 H</t>
  </si>
  <si>
    <t>Clara E. Metz Elementary School 1622 E</t>
  </si>
  <si>
    <t>Crown Pointe Charter Academy 2035 E</t>
  </si>
  <si>
    <t>Crown Pointe Charter Academy 2035 M</t>
  </si>
  <si>
    <t>Hidden Lake High School 3931 H</t>
  </si>
  <si>
    <t>Mesa Elementary School 5834 E</t>
  </si>
  <si>
    <t>Flynn Elementary School 7810 E</t>
  </si>
  <si>
    <t>Shaw Heights Middle School 7812 M</t>
  </si>
  <si>
    <t>Westminster High School 9466 H</t>
  </si>
  <si>
    <t>Ortega Middle School 0114 M</t>
  </si>
  <si>
    <t>Alamosa High School 0118 H</t>
  </si>
  <si>
    <t>Colorado's Finest Alternative High School 0206 H</t>
  </si>
  <si>
    <t>Englewood High School 2746 H</t>
  </si>
  <si>
    <t>Englewood Leadership Academy 2750 M</t>
  </si>
  <si>
    <t>Englewood Middle School 2752 M</t>
  </si>
  <si>
    <t>Sheridan High School 7842 H</t>
  </si>
  <si>
    <t>Fox Hollow Elementary School 0016 E</t>
  </si>
  <si>
    <t>Liberty Middle School 0018 M</t>
  </si>
  <si>
    <t>Sky Vista Middle School 0141 M</t>
  </si>
  <si>
    <t>Antelope Ridge Elementary School 0242 E</t>
  </si>
  <si>
    <t>Coyote Hills Elementary School 0243 E</t>
  </si>
  <si>
    <t>Arrowhead Elementary School 0348 E</t>
  </si>
  <si>
    <t>Aspen Crossing Elementary School 0442 E</t>
  </si>
  <si>
    <t>Belleview Elementary School 0714 E</t>
  </si>
  <si>
    <t>Buffalo Trail Elementary School 1155 E</t>
  </si>
  <si>
    <t>Canyon Creek Elementary School 1273 E</t>
  </si>
  <si>
    <t>Challenge School 1510 E</t>
  </si>
  <si>
    <t>Challenge School 1510 M</t>
  </si>
  <si>
    <t>Cherokee Trail High School 1551 H</t>
  </si>
  <si>
    <t>Campus Middle School 1566 M</t>
  </si>
  <si>
    <t>West Middle School 1568 M</t>
  </si>
  <si>
    <t>Cherry Creek High School 1570 H</t>
  </si>
  <si>
    <t>Cherry Creek Charter Academy 1571 E</t>
  </si>
  <si>
    <t>Cherry Creek Charter Academy 1571 M</t>
  </si>
  <si>
    <t>High Plains Elementary School 1572 E</t>
  </si>
  <si>
    <t>Cherry Hills Village Elementary School 1574 E</t>
  </si>
  <si>
    <t>Cottonwood Creek Elementary School 1916 E</t>
  </si>
  <si>
    <t>Creekside Elementary School 1970 E</t>
  </si>
  <si>
    <t>Dakota Valley Elementary School 2094 E</t>
  </si>
  <si>
    <t>Dry Creek Elementary School 2292 E</t>
  </si>
  <si>
    <t>Eaglecrest High School 2357 H</t>
  </si>
  <si>
    <t>Falcon Creek Middle School 2897 M</t>
  </si>
  <si>
    <t>Fox Ridge Middle School 3030 M</t>
  </si>
  <si>
    <t>Grandview High School 3589 H</t>
  </si>
  <si>
    <t>Greenwood Elementary School 3648 E</t>
  </si>
  <si>
    <t>Heritage Elementary School 3926 E</t>
  </si>
  <si>
    <t>Homestead Elementary School 4078 E</t>
  </si>
  <si>
    <t>Horizon Middle School 4100 M</t>
  </si>
  <si>
    <t>Indian Ridge Elementary School 4280 E</t>
  </si>
  <si>
    <t>Black Forest Hills Elementary School 4448 E</t>
  </si>
  <si>
    <t>Laredo Middle School 4975 M</t>
  </si>
  <si>
    <t>Options School 6367 E</t>
  </si>
  <si>
    <t>Options School 6367 H</t>
  </si>
  <si>
    <t>Options School 6367 M</t>
  </si>
  <si>
    <t>Overland High School 6625 H</t>
  </si>
  <si>
    <t>Peakview Elementary School 6820 E</t>
  </si>
  <si>
    <t>Pine Ridge Elementary School 6955 E</t>
  </si>
  <si>
    <t>Prairie Middle School 7158 M</t>
  </si>
  <si>
    <t>Red Hawk Ridge Elementary School 7277 E</t>
  </si>
  <si>
    <t>Rolling Hills Elementary School 7476 E</t>
  </si>
  <si>
    <t>Sagebrush Elementary School 7559 E</t>
  </si>
  <si>
    <t>Smoky Hill High School 8020 H</t>
  </si>
  <si>
    <t>Summit Elementary School 8380 E</t>
  </si>
  <si>
    <t>Thunder Ridge Middle School 8848 M</t>
  </si>
  <si>
    <t>Timberline Elementary School 8850 E</t>
  </si>
  <si>
    <t>Trails West Elementary School 8887 E</t>
  </si>
  <si>
    <t>Walnut Hills Community Elementary School 9200 E</t>
  </si>
  <si>
    <t>Willow Creek Elementary School 9624 E</t>
  </si>
  <si>
    <t>Marvin W Foote Youth Services 9802 E</t>
  </si>
  <si>
    <t>Marvin W Foote Youth Services 9802 H</t>
  </si>
  <si>
    <t>Marvin W Foote Youth Services 9802 M</t>
  </si>
  <si>
    <t>Arapahoe High School 0298 H</t>
  </si>
  <si>
    <t>Franklin Elementary School 0752 E</t>
  </si>
  <si>
    <t>Euclid Middle School 2804 M</t>
  </si>
  <si>
    <t>Goddard Middle School 3472 M</t>
  </si>
  <si>
    <t>Heritage High School 3930 H</t>
  </si>
  <si>
    <t>Highland Elementary School 3950 E</t>
  </si>
  <si>
    <t>Newton Middle School 4316 M</t>
  </si>
  <si>
    <t>John Wesley Powell Middle School 4447 M</t>
  </si>
  <si>
    <t>Littleton High School 5224 H</t>
  </si>
  <si>
    <t>Littleton Academy 5229 E</t>
  </si>
  <si>
    <t>Littleton Academy 5229 M</t>
  </si>
  <si>
    <t>Littleton Prep Charter School 5233 E</t>
  </si>
  <si>
    <t>Littleton Prep Charter School 5233 M</t>
  </si>
  <si>
    <t>Lois Lenski Elementary School 5236 E</t>
  </si>
  <si>
    <t>Hopkins Elementary School 5572 E</t>
  </si>
  <si>
    <t>Twain Elementary School 5574 E</t>
  </si>
  <si>
    <t>Peabody Elementary School 6814 E</t>
  </si>
  <si>
    <t>Runyon Elementary School 7518 E</t>
  </si>
  <si>
    <t>Sandburg Elementary School 7606 E</t>
  </si>
  <si>
    <t>Moody Elementary School 8064 E</t>
  </si>
  <si>
    <t>Wilder Elementary School 9600 E</t>
  </si>
  <si>
    <t>Deer Trail Junior-Senior High School 2140 H</t>
  </si>
  <si>
    <t>Deer Trail Junior-Senior High School 2140 M</t>
  </si>
  <si>
    <t>Axl Academy 0213 E</t>
  </si>
  <si>
    <t>Axl Academy 0213 M</t>
  </si>
  <si>
    <t>Aps Online School 0219 H</t>
  </si>
  <si>
    <t>Arkansas Elementary School 0310 E</t>
  </si>
  <si>
    <t>Aurora Academy Charter School 0458 E</t>
  </si>
  <si>
    <t>Aurora Academy Charter School 0458 M</t>
  </si>
  <si>
    <t>Aurora Hills Middle School 0464 M</t>
  </si>
  <si>
    <t>Aurora Frontier K-8 0465 E</t>
  </si>
  <si>
    <t>Aurora Frontier K-8 0465 M</t>
  </si>
  <si>
    <t>Aurora Central High School 1458 H</t>
  </si>
  <si>
    <t>Century Elementary School 1470 E</t>
  </si>
  <si>
    <t>Clyde Miller K-8 1720 E</t>
  </si>
  <si>
    <t>Clyde Miller K-8 1720 M</t>
  </si>
  <si>
    <t>Columbia Middle School 1800 M</t>
  </si>
  <si>
    <t>Dalton Elementary School 2095 E</t>
  </si>
  <si>
    <t>Dartmouth Elementary School 2114 E</t>
  </si>
  <si>
    <t>Gateway High School 3354 H</t>
  </si>
  <si>
    <t>Global Village Academy 3471 E</t>
  </si>
  <si>
    <t>Global Village Academy 3471 M</t>
  </si>
  <si>
    <t>Hinkley High School 4024 H</t>
  </si>
  <si>
    <t>Iowa Elementary School 4270 E</t>
  </si>
  <si>
    <t>Jewell Elementary School 4426 E</t>
  </si>
  <si>
    <t>Lotus School For Excellence 5298 E</t>
  </si>
  <si>
    <t>Lotus School For Excellence 5298 H</t>
  </si>
  <si>
    <t>Lotus School For Excellence 5298 M</t>
  </si>
  <si>
    <t>Mrachek Middle School 6160 M</t>
  </si>
  <si>
    <t>Murphy Creek K-8 School 6189 E</t>
  </si>
  <si>
    <t>Murphy Creek K-8 School 6189 M</t>
  </si>
  <si>
    <t>New America School 6219 H</t>
  </si>
  <si>
    <t>Options School 6546 E</t>
  </si>
  <si>
    <t>Options School 6546 H</t>
  </si>
  <si>
    <t>Options School 6546 M</t>
  </si>
  <si>
    <t>Aurora Quest K-8 7232 E</t>
  </si>
  <si>
    <t>Aurora Quest K-8 7232 M</t>
  </si>
  <si>
    <t>Rangeview High School 7250 H</t>
  </si>
  <si>
    <t>Side Creek Elementary School 7865 E</t>
  </si>
  <si>
    <t>William Smith High School 8356 H</t>
  </si>
  <si>
    <t>Vanguard Classical School 9056 E</t>
  </si>
  <si>
    <t>Vanguard Classical School 9056 M</t>
  </si>
  <si>
    <t>Vassar Elementary School 9059 E</t>
  </si>
  <si>
    <t>Vista Peak P-8 Exploratory 9083 E</t>
  </si>
  <si>
    <t>Vista Peak P-8 Exploratory 9083 M</t>
  </si>
  <si>
    <t>Vista Peak 9-12 Preparatory 9125 H</t>
  </si>
  <si>
    <t>Yale Elementary School 9756 E</t>
  </si>
  <si>
    <t>Byers Junior-Senior High School 1176 H</t>
  </si>
  <si>
    <t>Byers Junior-Senior High School 1176 M</t>
  </si>
  <si>
    <t>Great Plains Academy 3362 E</t>
  </si>
  <si>
    <t>Great Plains Academy 3362 H</t>
  </si>
  <si>
    <t>Great Plains Academy 3362 M</t>
  </si>
  <si>
    <t>Archuleta County High School 0064 H</t>
  </si>
  <si>
    <t>Pagosa Springs High School 6658 H</t>
  </si>
  <si>
    <t>V.I.L.A.S. Online School 9085 E</t>
  </si>
  <si>
    <t>V.I.L.A.S. Online School 9085 H</t>
  </si>
  <si>
    <t>V.I.L.A.S. Online School 9085 M</t>
  </si>
  <si>
    <t>Mc Clave Undivided High School 5670 H</t>
  </si>
  <si>
    <t>Mc Clave Undivided High School 5670 M</t>
  </si>
  <si>
    <t>Legacy Elementary School 0060 E</t>
  </si>
  <si>
    <t>Alpine Elementary School 0061 E</t>
  </si>
  <si>
    <t>Aspen Ridge Prepatory School 0071 E</t>
  </si>
  <si>
    <t>Altona Middle School 0226 M</t>
  </si>
  <si>
    <t>Black Rock Elementary 0875 E</t>
  </si>
  <si>
    <t>Blue Mountain Elementary 0878 E</t>
  </si>
  <si>
    <t>Burlington Elementary School 1148 E</t>
  </si>
  <si>
    <t>Centennial Elementary 1245 E</t>
  </si>
  <si>
    <t>Carbon Valley Academy 1284 E</t>
  </si>
  <si>
    <t>Carbon Valley Academy 1284 M</t>
  </si>
  <si>
    <t>Central Elementary School 1434 E</t>
  </si>
  <si>
    <t>Eagle Crest Elementary School 2343 E</t>
  </si>
  <si>
    <t>Erie Elementary School 2758 E</t>
  </si>
  <si>
    <t>Erie Middle School 2760 M</t>
  </si>
  <si>
    <t>Erie High School 2761 H</t>
  </si>
  <si>
    <t>Fall River Elementary School 2912 E</t>
  </si>
  <si>
    <t>Flagstaff Charter Academy 2964 E</t>
  </si>
  <si>
    <t>Flagstaff Charter Academy 2964 M</t>
  </si>
  <si>
    <t>Frederick Elementary School 3192 E</t>
  </si>
  <si>
    <t>Coal Ridge Middle School 3194 M</t>
  </si>
  <si>
    <t>Frederick Senior High School 3196 H</t>
  </si>
  <si>
    <t>Hygiene Elementary School 4202 E</t>
  </si>
  <si>
    <t>Imagine Charter 4333 E</t>
  </si>
  <si>
    <t>Imagine Charter 4333 M</t>
  </si>
  <si>
    <t>Red Hawk Elementary 5181 E</t>
  </si>
  <si>
    <t>Longmont High School 5282 H</t>
  </si>
  <si>
    <t>Longmont Estates Elementary School 5284 E</t>
  </si>
  <si>
    <t>Sunset Middle School 5286 M</t>
  </si>
  <si>
    <t>Longs Peak Middle School 5288 M</t>
  </si>
  <si>
    <t>Lyons Elementary School 5364 E</t>
  </si>
  <si>
    <t>Lyons Middle/Senior High School 5368 H</t>
  </si>
  <si>
    <t>Lyons Middle/Senior High School 5368 M</t>
  </si>
  <si>
    <t>Mead High School 5722 H</t>
  </si>
  <si>
    <t>Mead Elementary School 5726 E</t>
  </si>
  <si>
    <t>Mead Middle School 5730 M</t>
  </si>
  <si>
    <t>Mountain View Elementary School 6156 E</t>
  </si>
  <si>
    <t>Niwot Elementary School 6274 E</t>
  </si>
  <si>
    <t>Niwot High School 6276 H</t>
  </si>
  <si>
    <t>Heritage Middle School 6344 M</t>
  </si>
  <si>
    <t>Olde Columbine High School 6498 H</t>
  </si>
  <si>
    <t>Adult Education/Lincoln Center 6499 H</t>
  </si>
  <si>
    <t>Adult Education/Lincoln Center 6499 M</t>
  </si>
  <si>
    <t>Prairie Ridge Elementary School 7157 E</t>
  </si>
  <si>
    <t>St. Vrain Community Montossori School 7565 E</t>
  </si>
  <si>
    <t>Sanborn Elementary School 7584 E</t>
  </si>
  <si>
    <t>Silver Creek High School 7789 H</t>
  </si>
  <si>
    <t>St. Vrain Global Online Academy 7839 H</t>
  </si>
  <si>
    <t>Skyline High School 7954 H</t>
  </si>
  <si>
    <t>Trail Ridge Middle School 8903 M</t>
  </si>
  <si>
    <t>Twin Peaks Charter Academy 8927 E</t>
  </si>
  <si>
    <t>Twin Peaks Charter Academy 8927 H</t>
  </si>
  <si>
    <t>Twin Peaks Charter Academy 8927 M</t>
  </si>
  <si>
    <t>Westview Middle School 9430 M</t>
  </si>
  <si>
    <t>Arapahoe Ridge High School 0125 H</t>
  </si>
  <si>
    <t>Aspen Creek K-8 School 0441 E</t>
  </si>
  <si>
    <t>Aspen Creek K-8 School 0441 M</t>
  </si>
  <si>
    <t>Bear Creek Elementary School 0652 E</t>
  </si>
  <si>
    <t>Boulder Explore 0866 E</t>
  </si>
  <si>
    <t>Boulder Explore 0866 H</t>
  </si>
  <si>
    <t>Boulder Explore 0866 M</t>
  </si>
  <si>
    <t>Birch Elementary School 0872 E</t>
  </si>
  <si>
    <t>Boulder Community School/Integrated Studies 0919 E</t>
  </si>
  <si>
    <t>Boulder High School 0924 H</t>
  </si>
  <si>
    <t>Boulder Universal 0930 E</t>
  </si>
  <si>
    <t>Boulder Universal 0930 H</t>
  </si>
  <si>
    <t>Boulder Universal 0930 M</t>
  </si>
  <si>
    <t>Boulder Prep Charter High School 0934 H</t>
  </si>
  <si>
    <t>Broomfield Heights Middle School 1066 M</t>
  </si>
  <si>
    <t>Broomfield High School 1070 H</t>
  </si>
  <si>
    <t>Casey Middle School 1352 M</t>
  </si>
  <si>
    <t>Centaurus High School 1380 H</t>
  </si>
  <si>
    <t>Centennial Middle School 1390 M</t>
  </si>
  <si>
    <t>Coal Creek Elementary School 1725 E</t>
  </si>
  <si>
    <t>Community Montessori School 1883 E</t>
  </si>
  <si>
    <t>Crest View Elementary School 1996 E</t>
  </si>
  <si>
    <t>Douglass Elementary School 2240 E</t>
  </si>
  <si>
    <t>Eisenhower Elementary School 2552 E</t>
  </si>
  <si>
    <t>Eldorado K-8 School 2589 E</t>
  </si>
  <si>
    <t>Eldorado K-8 School 2589 M</t>
  </si>
  <si>
    <t>Fairview High School 2892 H</t>
  </si>
  <si>
    <t>Fireside Elementary School 2940 E</t>
  </si>
  <si>
    <t>Flatirons Elementary School 2970 E</t>
  </si>
  <si>
    <t>Foothill Elementary School 3022 E</t>
  </si>
  <si>
    <t>Gold Hill Elementary School 3488 E</t>
  </si>
  <si>
    <t>Halcyon School (Special Education) 3499 H</t>
  </si>
  <si>
    <t>Heatherwood Elementary School 3882 E</t>
  </si>
  <si>
    <t>High Peaks Elementary School 3940 E</t>
  </si>
  <si>
    <t>Jamestown Elementary School 4386 E</t>
  </si>
  <si>
    <t>Justice High Charter School 4496 M</t>
  </si>
  <si>
    <t>Kohl Elementary School 4792 E</t>
  </si>
  <si>
    <t>Lafayette Elementary School 4874 E</t>
  </si>
  <si>
    <t>Angevine Middle School 4878 M</t>
  </si>
  <si>
    <t>Louisville Elementary School 5302 E</t>
  </si>
  <si>
    <t>Louisville Middle School 5306 M</t>
  </si>
  <si>
    <t>Mesa Elementary School 5838 E</t>
  </si>
  <si>
    <t>Monarch High School 5999 H</t>
  </si>
  <si>
    <t>Monarch K-8 School 6000 E</t>
  </si>
  <si>
    <t>Monarch K-8 School 6000 M</t>
  </si>
  <si>
    <t>New Vista High School 6195 H</t>
  </si>
  <si>
    <t>Nederland Elementary School 6208 E</t>
  </si>
  <si>
    <t>Nederland Middle-Senior High School 6212 H</t>
  </si>
  <si>
    <t>Nederland Middle-Senior High School 6212 M</t>
  </si>
  <si>
    <t>Nevin Platt Middle School 6224 M</t>
  </si>
  <si>
    <t>Horizons K-8 School 6642 E</t>
  </si>
  <si>
    <t>Horizons K-8 School 6642 M</t>
  </si>
  <si>
    <t>Peak To Peak Charter School 6816 E</t>
  </si>
  <si>
    <t>Peak To Peak Charter School 6816 H</t>
  </si>
  <si>
    <t>Peak To Peak Charter School 6816 M</t>
  </si>
  <si>
    <t>Ryan Elementary School 7528 E</t>
  </si>
  <si>
    <t>Southern Hills Middle School 8135 M</t>
  </si>
  <si>
    <t>Summit Middle Charter School 8387 M</t>
  </si>
  <si>
    <t>Superior Elementary School 8418 E</t>
  </si>
  <si>
    <t>Buena Vista High School 1130 H</t>
  </si>
  <si>
    <t>Harry L Mc Ginnis Middle School 1132 M</t>
  </si>
  <si>
    <t>Buena Vista Online Academy 1154 E</t>
  </si>
  <si>
    <t>Buena Vista Online Academy 1154 H</t>
  </si>
  <si>
    <t>Buena Vista Online Academy 1154 M</t>
  </si>
  <si>
    <t>Chaffee County High School 1508 H</t>
  </si>
  <si>
    <t>Chaffee County High School 1508 M</t>
  </si>
  <si>
    <t>Crest Academy 1554 E</t>
  </si>
  <si>
    <t>Crest Academy 1554 M</t>
  </si>
  <si>
    <t>Kit Carson Elementary School 4738 E</t>
  </si>
  <si>
    <t>Kit Carson Junior-Senior High School 4742 H</t>
  </si>
  <si>
    <t>Kit Carson Junior-Senior High School 4742 M</t>
  </si>
  <si>
    <t>Cheyenne Wells High School 1612 H</t>
  </si>
  <si>
    <t>Clear Creek Middle School 1660 M</t>
  </si>
  <si>
    <t>Georgetown Community School 3385 E</t>
  </si>
  <si>
    <t>Clear Creek High School 4216 H</t>
  </si>
  <si>
    <t>King-Murphy Elementary School 4700 E</t>
  </si>
  <si>
    <t>La Jara Second Chance School 4837 E</t>
  </si>
  <si>
    <t>La Jara Second Chance School 4837 H</t>
  </si>
  <si>
    <t>La Jara Second Chance School 4837 M</t>
  </si>
  <si>
    <t>Sanford Junior/Senior High School 7616 H</t>
  </si>
  <si>
    <t>Sanford Junior/Senior High School 7616 M</t>
  </si>
  <si>
    <t>Sierra Grande Middle School 7878 M</t>
  </si>
  <si>
    <t>Sierra Grande Senior High School 7880 H</t>
  </si>
  <si>
    <t>Custer Middle School 2091 M</t>
  </si>
  <si>
    <t>Custer County High School 2092 H</t>
  </si>
  <si>
    <t>Cedaredge High School 1372 H</t>
  </si>
  <si>
    <t>Cedaredge Middle School 1375 M</t>
  </si>
  <si>
    <t>Delta County Opportunity School 2155 H</t>
  </si>
  <si>
    <t>Delta County Opportunity School 2155 M</t>
  </si>
  <si>
    <t>Delta Middle School 2160 M</t>
  </si>
  <si>
    <t>Delta High School 2164 H</t>
  </si>
  <si>
    <t>Delta Vision School 2166 E</t>
  </si>
  <si>
    <t>Delta Vision School 2166 H</t>
  </si>
  <si>
    <t>Delta Vision School 2166 M</t>
  </si>
  <si>
    <t>Delta County Virtual Academy 2293 E</t>
  </si>
  <si>
    <t>Delta County Virtual Academy 2293 H</t>
  </si>
  <si>
    <t>Delta County Virtual Academy 2293 M</t>
  </si>
  <si>
    <t>Hotchkiss Elementary School 4124 M</t>
  </si>
  <si>
    <t>Hotchkiss High School 4128 H</t>
  </si>
  <si>
    <t>Paonia High School 6708 H</t>
  </si>
  <si>
    <t>Paonia High School 6708 M</t>
  </si>
  <si>
    <t>Surface Creek Vision School 8419 E</t>
  </si>
  <si>
    <t>Surface Creek Vision School 8419 H</t>
  </si>
  <si>
    <t>Surface Creek Vision School 8419 M</t>
  </si>
  <si>
    <t>North Fork Vision School 9146 E</t>
  </si>
  <si>
    <t>North Fork Vision School 9146 H</t>
  </si>
  <si>
    <t>North Fork Vision School 9146 M</t>
  </si>
  <si>
    <t>Asbury Elementary School 0388 E</t>
  </si>
  <si>
    <t>Bradley International School 0964 E</t>
  </si>
  <si>
    <t>Bromwell Elementary School 1056 E</t>
  </si>
  <si>
    <t>Brown International Academy 1076 E</t>
  </si>
  <si>
    <t>Carson Elementary School 1324 E</t>
  </si>
  <si>
    <t>Cory Elementary School 1908 E</t>
  </si>
  <si>
    <t>Denver Green School 2125 E</t>
  </si>
  <si>
    <t>Denver Green School 2125 M</t>
  </si>
  <si>
    <t>Denver Language School 2127 E</t>
  </si>
  <si>
    <t>Denison Montessori School 2174 E</t>
  </si>
  <si>
    <t>Denver Center For International Studies 2183 H</t>
  </si>
  <si>
    <t>Denver Center For International Studies 2183 M</t>
  </si>
  <si>
    <t>East High School 2398 H</t>
  </si>
  <si>
    <t>Edison Elementary School 2506 E</t>
  </si>
  <si>
    <t>Emily Griffith Technical College 2726 H</t>
  </si>
  <si>
    <t>George Washington High School 3378 H</t>
  </si>
  <si>
    <t>Girls Athletic Leadership School 3639 M</t>
  </si>
  <si>
    <t>Creativity Challenge Community 3698 E</t>
  </si>
  <si>
    <t>Hamilton Middle School 3746 M</t>
  </si>
  <si>
    <t>Highline Academy Charter School 3987 E</t>
  </si>
  <si>
    <t>Highline Academy Charter School 3987 M</t>
  </si>
  <si>
    <t>Lincoln Elementary School 5158 E</t>
  </si>
  <si>
    <t>Lowry Elementary School 5342 E</t>
  </si>
  <si>
    <t>Monarch Montessori 5621 E</t>
  </si>
  <si>
    <t>Montclair Elementary School 6002 E</t>
  </si>
  <si>
    <t>Morey Middle School 6098 M</t>
  </si>
  <si>
    <t>Academia Ana Marie Sandoval 6397 E</t>
  </si>
  <si>
    <t>Odyssey Charter Elementary School 6479 E</t>
  </si>
  <si>
    <t>Odyssey Charter Elementary School 6479 M</t>
  </si>
  <si>
    <t>Omar D Blair Charter School 6508 E</t>
  </si>
  <si>
    <t>Denver Online High School 6509 H</t>
  </si>
  <si>
    <t>Palmer Elementary School 6676 E</t>
  </si>
  <si>
    <t>Park Hill School 6754 E</t>
  </si>
  <si>
    <t>Slavens K-8 School 7972 E</t>
  </si>
  <si>
    <t>Slavens K-8 School 7972 M</t>
  </si>
  <si>
    <t>Southmoor Elementary School 8138 E</t>
  </si>
  <si>
    <t>Stephen Knight Center For Early Education 8149 E</t>
  </si>
  <si>
    <t>Steck Elementary School 8222 E</t>
  </si>
  <si>
    <t>Steele Elementary School 8242 E</t>
  </si>
  <si>
    <t>Swigert International School 8453 E</t>
  </si>
  <si>
    <t>Teller Elementary School 8776 E</t>
  </si>
  <si>
    <t>Thomas Jefferson High School 8822 H</t>
  </si>
  <si>
    <t>University Park Elementary School 8970 E</t>
  </si>
  <si>
    <t>Westerly Creek Elementary 9425 E</t>
  </si>
  <si>
    <t>William (Bill) Roberts K-8 School 9623 E</t>
  </si>
  <si>
    <t>William (Bill) Roberts K-8 School 9623 M</t>
  </si>
  <si>
    <t>Gilliam School 9803 E</t>
  </si>
  <si>
    <t>Rico Elementary School 0050 E</t>
  </si>
  <si>
    <t>Dove Creek High School 2216 H</t>
  </si>
  <si>
    <t>Dove Creek High School 2216 M</t>
  </si>
  <si>
    <t>Academy Charter School 0011 E</t>
  </si>
  <si>
    <t>Academy Charter School 0011 M</t>
  </si>
  <si>
    <t>Acres Green Elementary School 0012 E</t>
  </si>
  <si>
    <t>Ben Franklin Academy 0135 E</t>
  </si>
  <si>
    <t>Ben Franklin Academy 0135 M</t>
  </si>
  <si>
    <t>Daniel C Oakes High School--Castle Rock 0201 H</t>
  </si>
  <si>
    <t>American Academy 0215 E</t>
  </si>
  <si>
    <t>American Academy 0215 M</t>
  </si>
  <si>
    <t>Cimarron Middle 0264 M</t>
  </si>
  <si>
    <t>Clear Sky Elementary 0265 E</t>
  </si>
  <si>
    <t>Gold Rush Elementary 0266 E</t>
  </si>
  <si>
    <t>Mesa Middle School 0267 M</t>
  </si>
  <si>
    <t>Arrowwood Elementary School 0354 E</t>
  </si>
  <si>
    <t>Bear Canyon Elementary School 0651 E</t>
  </si>
  <si>
    <t>Buffalo Ridge Elementary School 1131 E</t>
  </si>
  <si>
    <t>Castle Rock Elementary School 1362 E</t>
  </si>
  <si>
    <t>Castle View High School 1367 H</t>
  </si>
  <si>
    <t>Chaparral High School 1503 H</t>
  </si>
  <si>
    <t>Challenge To Excellence Charter School 1512 E</t>
  </si>
  <si>
    <t>Challenge To Excellence Charter School 1512 M</t>
  </si>
  <si>
    <t>Cloverleaf Home Education 1555 E</t>
  </si>
  <si>
    <t>Cloverleaf Home Education 1555 H</t>
  </si>
  <si>
    <t>Cloverleaf Home Education 1555 M</t>
  </si>
  <si>
    <t>Cherry Valley Elementary School 1578 E</t>
  </si>
  <si>
    <t>North Star Academy 1579 E</t>
  </si>
  <si>
    <t>North Star Academy 1579 M</t>
  </si>
  <si>
    <t>Core Knowledge Charter School 1873 E</t>
  </si>
  <si>
    <t>Core Knowledge Charter School 1873 M</t>
  </si>
  <si>
    <t>Copper Mesa Elementary School 1899 E</t>
  </si>
  <si>
    <t>Cougar Run Elementary School 1925 E</t>
  </si>
  <si>
    <t>Coyote Creek Elementary School 1934 E</t>
  </si>
  <si>
    <t>Cresthill Middle School 2012 M</t>
  </si>
  <si>
    <t>Castle Rock Middle School 2226 M</t>
  </si>
  <si>
    <t>Douglas County High School 2230 H</t>
  </si>
  <si>
    <t>Rock Ridge Elementary School 2232 E</t>
  </si>
  <si>
    <t>Cherokee Trail Elementary School 2233 E</t>
  </si>
  <si>
    <t>Eagle Ridge Elementary School 2234 E</t>
  </si>
  <si>
    <t>Eagle Academy 2338 H</t>
  </si>
  <si>
    <t>Eldorado Elementary School 2656 E</t>
  </si>
  <si>
    <t>Mammoth Heights Elementary 2952 E</t>
  </si>
  <si>
    <t>Stone Mountain Elementary 2953 E</t>
  </si>
  <si>
    <t>Roxborough Intermediate 2954 E</t>
  </si>
  <si>
    <t>Flagstone Elementary School 2965 E</t>
  </si>
  <si>
    <t>Fox Creek Elementary School 3138 E</t>
  </si>
  <si>
    <t>Franktown Elementary School 3172 E</t>
  </si>
  <si>
    <t>Frontier Valley Elementary School 3241 E</t>
  </si>
  <si>
    <t>Heritage Elementary School 3928 E</t>
  </si>
  <si>
    <t>Highlands Ranch High School 3980 H</t>
  </si>
  <si>
    <t>Hope On-Line 3995 H</t>
  </si>
  <si>
    <t>Hope On-Line 3995 M</t>
  </si>
  <si>
    <t>Legend High School 4271 H</t>
  </si>
  <si>
    <t>Iron Horse Elementary School 4292 E</t>
  </si>
  <si>
    <t>Larkspur Elementary School 4980 E</t>
  </si>
  <si>
    <t>Legacy Point Elementary School 5045 E</t>
  </si>
  <si>
    <t>Edcsd: Colorado Cyber School 5405 E</t>
  </si>
  <si>
    <t>Edcsd: Colorado Cyber School 5405 H</t>
  </si>
  <si>
    <t>Edcsd: Colorado Cyber School 5405 M</t>
  </si>
  <si>
    <t>Sage Canyon Elementary 5607 E</t>
  </si>
  <si>
    <t>Meadow View Elementary School 5745 E</t>
  </si>
  <si>
    <t>Lone Tree Elementary 5843 E</t>
  </si>
  <si>
    <t>D C S Montessori Charter School 5997 E</t>
  </si>
  <si>
    <t>D C S Montessori Charter School 5997 M</t>
  </si>
  <si>
    <t>Mountain View Elementary School 6152 E</t>
  </si>
  <si>
    <t>Mountain Ridge Middle School 6164 M</t>
  </si>
  <si>
    <t>Mountain Vista High School 6165 H</t>
  </si>
  <si>
    <t>Skyview Academy 6365 E</t>
  </si>
  <si>
    <t>Skyview Academy 6365 H</t>
  </si>
  <si>
    <t>Skyview Academy 6365 M</t>
  </si>
  <si>
    <t>Northeast Elementary School 6396 E</t>
  </si>
  <si>
    <t>Northridge Elementary School 6406 E</t>
  </si>
  <si>
    <t>Sagewood Middle School 6772 M</t>
  </si>
  <si>
    <t>Sierra Middle School 6773 M</t>
  </si>
  <si>
    <t>Pine Grove Elementary School 6938 E</t>
  </si>
  <si>
    <t>Pine Lane Elementary 6940 E</t>
  </si>
  <si>
    <t>Pioneer Elementary School 6961 E</t>
  </si>
  <si>
    <t>Platte River Charter Academy 7047 E</t>
  </si>
  <si>
    <t>Platte River Charter Academy 7047 M</t>
  </si>
  <si>
    <t>Roxborough Elementary School 7096 E</t>
  </si>
  <si>
    <t>Ponderosa High School 7118 H</t>
  </si>
  <si>
    <t>Prairie Crossing Elementary School 7134 E</t>
  </si>
  <si>
    <t>Ranch View Middle School 7245 M</t>
  </si>
  <si>
    <t>Redstone Elementary School 7297 E</t>
  </si>
  <si>
    <t>Renaissance Expedition Learn Outward Bound School 7319 E</t>
  </si>
  <si>
    <t>Rock Canyon High School 7435 H</t>
  </si>
  <si>
    <t>Rocky Heights Middle School 7448 M</t>
  </si>
  <si>
    <t>Saddle Ranch Elementary School 7562 E</t>
  </si>
  <si>
    <t>Sand Creek Elementary School 7610 E</t>
  </si>
  <si>
    <t>Sedalia Elementary School 7718 E</t>
  </si>
  <si>
    <t>Soaring Hawk Elementary School 8106 E</t>
  </si>
  <si>
    <t>Summit View Elementary School 8382 E</t>
  </si>
  <si>
    <t>Thunderridge High School 8847 H</t>
  </si>
  <si>
    <t>Timber Trail Elementary School 8853 E</t>
  </si>
  <si>
    <t>Trailblazer Elementary School 8897 E</t>
  </si>
  <si>
    <t>Wildcat Mountain Elementary School 9592 E</t>
  </si>
  <si>
    <t>Red Hill Elementary School 0037 E</t>
  </si>
  <si>
    <t>Brush Creek Elementary School 0038 E</t>
  </si>
  <si>
    <t>Gypsum Creek Middle School 0039 M</t>
  </si>
  <si>
    <t>Red Canyon High School 0205 H</t>
  </si>
  <si>
    <t>Battle Mountain High School 0604 H</t>
  </si>
  <si>
    <t>Berry Creek Middle School 0793 M</t>
  </si>
  <si>
    <t>Eagle County Charter Academy 2340 E</t>
  </si>
  <si>
    <t>Eagle County Charter Academy 2340 M</t>
  </si>
  <si>
    <t>Eagle Valley Elementary School 2346 E</t>
  </si>
  <si>
    <t>Eagle Valley High School 2350 H</t>
  </si>
  <si>
    <t>Eagle Valley Middle School 2355 M</t>
  </si>
  <si>
    <t>Edwards Elementary School 2530 E</t>
  </si>
  <si>
    <t>Homestake Peak School 5742 M</t>
  </si>
  <si>
    <t>New America Charter School 6238 H</t>
  </si>
  <si>
    <t>Red Sandstone Elementary School 7296 E</t>
  </si>
  <si>
    <t>World Academy 9701 E</t>
  </si>
  <si>
    <t>World Academy 9701 H</t>
  </si>
  <si>
    <t>World Academy 9701 M</t>
  </si>
  <si>
    <t>Legacy Academy 2572 E</t>
  </si>
  <si>
    <t>Legacy Academy 2572 M</t>
  </si>
  <si>
    <t>Elizabeth Middle School 2604 M</t>
  </si>
  <si>
    <t>Elizabeth High School 2608 H</t>
  </si>
  <si>
    <t>Frontier High School 3236 H</t>
  </si>
  <si>
    <t>Singing Hills Elementary School 7925 E</t>
  </si>
  <si>
    <t>Kiowa Middle School 4726 M</t>
  </si>
  <si>
    <t>Kiowa High School 4728 H</t>
  </si>
  <si>
    <t>Simla High School 7922 H</t>
  </si>
  <si>
    <t>Elbert Junior-Senior High School 2574 H</t>
  </si>
  <si>
    <t>Elbert Junior-Senior High School 2574 M</t>
  </si>
  <si>
    <t>Calhan Middle School 1215 M</t>
  </si>
  <si>
    <t>Calhan High School 1218 H</t>
  </si>
  <si>
    <t>Atlas Preparatory School 0469 M</t>
  </si>
  <si>
    <t>Fox Meadow Middle School 3522 M</t>
  </si>
  <si>
    <t>Harrison High School 3806 H</t>
  </si>
  <si>
    <t>James Irwin Charter High School 4378 H</t>
  </si>
  <si>
    <t>James Irwin Charter Middle School 4379 M</t>
  </si>
  <si>
    <t>James Irwin Charter Elementary School 4380 E</t>
  </si>
  <si>
    <t>Mountain Vista Community School 6162 M</t>
  </si>
  <si>
    <t>Panorama Middle School 6686 M</t>
  </si>
  <si>
    <t>Sierra High School 7882 H</t>
  </si>
  <si>
    <t>French Elementary School 3234 E</t>
  </si>
  <si>
    <t>Janitell Junior High School 4394 M</t>
  </si>
  <si>
    <t>James Madison Charter Academy School 5033 E</t>
  </si>
  <si>
    <t>Martin Luther King Jr Elementary School 5602 E</t>
  </si>
  <si>
    <t>Mesa Ridge High School 5841 H</t>
  </si>
  <si>
    <t>Sproul Junior High School 8178 M</t>
  </si>
  <si>
    <t>Sunrise Elementary School 8392 E</t>
  </si>
  <si>
    <t>Watson Junior High School 9294 M</t>
  </si>
  <si>
    <t>Webster Elementary School 9334 E</t>
  </si>
  <si>
    <t>Discovery High School 9560 H</t>
  </si>
  <si>
    <t>Widefield High School 9566 H</t>
  </si>
  <si>
    <t>Lorraine Secondary School 0203 H</t>
  </si>
  <si>
    <t>Lorraine Secondary School 0203 M</t>
  </si>
  <si>
    <t>Carson Middle School 1332 M</t>
  </si>
  <si>
    <t>Eagleside Elementary School 3027 E</t>
  </si>
  <si>
    <t>Fountain Middle School 3106 M</t>
  </si>
  <si>
    <t>Fountain-Fort Carson High School 3110 H</t>
  </si>
  <si>
    <t>Jordahl Elementary School 4474 E</t>
  </si>
  <si>
    <t>Achievek12 0269 E</t>
  </si>
  <si>
    <t>Achievek12 0269 H</t>
  </si>
  <si>
    <t>Achievek12 0269 M</t>
  </si>
  <si>
    <t>Audubon Elementary School 0452 E</t>
  </si>
  <si>
    <t>Bates Elementary School 0594 E</t>
  </si>
  <si>
    <t>The Bijou School 0871 H</t>
  </si>
  <si>
    <t>Buena Vista Elementary School 1126 E</t>
  </si>
  <si>
    <t>Chipeta Elementary School 1613 E</t>
  </si>
  <si>
    <t>Civa Charter Academy 1616 H</t>
  </si>
  <si>
    <t>Mcauliffe Elementary 1625 E</t>
  </si>
  <si>
    <t>Coronado High School 1870 H</t>
  </si>
  <si>
    <t>Community Prep Charter School 1885 H</t>
  </si>
  <si>
    <t>Doherty High School 2202 H</t>
  </si>
  <si>
    <t>Nikola Tesla Education Opportunity Center 2528 H</t>
  </si>
  <si>
    <t>Freedom Elementary School 3175 E</t>
  </si>
  <si>
    <t>Fremont Elementary School 3218 E</t>
  </si>
  <si>
    <t>Globe Charter School 3470 E</t>
  </si>
  <si>
    <t>Grant Elementary School 3592 E</t>
  </si>
  <si>
    <t>Henry Elementary School 3920 E</t>
  </si>
  <si>
    <t>Holmes Middle School 4070 M</t>
  </si>
  <si>
    <t>Mann Middle School 4090 M</t>
  </si>
  <si>
    <t>Howbert Elementary School 4138 E</t>
  </si>
  <si>
    <t>Jenkins Middle School 4424 M</t>
  </si>
  <si>
    <t>Keller Elementary School 4530 E</t>
  </si>
  <si>
    <t>Madison Elementary School 5404 E</t>
  </si>
  <si>
    <t>King Elementary School 5604 E</t>
  </si>
  <si>
    <t>Martinez Elementary School 5610 E</t>
  </si>
  <si>
    <t>Mitchell High School 5948 H</t>
  </si>
  <si>
    <t>North Middle School 6306 M</t>
  </si>
  <si>
    <t>Palmer High School 6680 H</t>
  </si>
  <si>
    <t>Penrose Elementary School 6856 E</t>
  </si>
  <si>
    <t>Rudy Elementary School 7513 E</t>
  </si>
  <si>
    <t>Russell Middle School 7523 M</t>
  </si>
  <si>
    <t>Sabin Middle School 7556 M</t>
  </si>
  <si>
    <t>Scott Elementary School 7705 E</t>
  </si>
  <si>
    <t>Steele Elementary School 8246 E</t>
  </si>
  <si>
    <t>Stratton Elementary School 8346 E</t>
  </si>
  <si>
    <t>Taylor Elementary School 8466 E</t>
  </si>
  <si>
    <t>Trailblazer Elementary School 8902 E</t>
  </si>
  <si>
    <t>Wasson High School 9298 H</t>
  </si>
  <si>
    <t>West Middle School 9404 M</t>
  </si>
  <si>
    <t>Spring Creek Youth Services Center 9804 E</t>
  </si>
  <si>
    <t>Spring Creek Youth Services Center 9804 H</t>
  </si>
  <si>
    <t>Spring Creek Youth Services Center 9804 M</t>
  </si>
  <si>
    <t>Cheyenne Mountain Elementary School 1586 E</t>
  </si>
  <si>
    <t>Cheyenne Mountain Junior High School 1588 M</t>
  </si>
  <si>
    <t>Cheyenne Mountain High School 1590 H</t>
  </si>
  <si>
    <t>Broadmoor Elementary School 1592 E</t>
  </si>
  <si>
    <t>Gold Camp Elementary School 3482 E</t>
  </si>
  <si>
    <t>Pinon Valley Elementary School 6953 E</t>
  </si>
  <si>
    <t>Manitou Springs Middle School 5464 M</t>
  </si>
  <si>
    <t>Manitou Springs High School 5468 H</t>
  </si>
  <si>
    <t>Academy Endeavour Elementary School 0017 E</t>
  </si>
  <si>
    <t>Academy International Elementary School 0019 E</t>
  </si>
  <si>
    <t>Challenger Middle School 0074 M</t>
  </si>
  <si>
    <t>Air Academy High School 0076 H</t>
  </si>
  <si>
    <t>Academy Online High School 0110 E</t>
  </si>
  <si>
    <t>Academy Online High School 0110 H</t>
  </si>
  <si>
    <t>Academy Online High School 0110 M</t>
  </si>
  <si>
    <t>Aspen Valley High School 0209 H</t>
  </si>
  <si>
    <t>Antelope Trails Elementary School 0249 E</t>
  </si>
  <si>
    <t>Chinook Trail Elementary School 1615 E</t>
  </si>
  <si>
    <t>The Classical Academy Charter 1627 E</t>
  </si>
  <si>
    <t>The Classical Academy Middle School 1629 M</t>
  </si>
  <si>
    <t>The Classical Academy High School 1630 H</t>
  </si>
  <si>
    <t>Discovery Canyon Campus School 2195 E</t>
  </si>
  <si>
    <t>Discovery Canyon Campus School 2195 H</t>
  </si>
  <si>
    <t>Discovery Canyon Campus School 2195 M</t>
  </si>
  <si>
    <t>Douglass Valley Elementary School 2248 E</t>
  </si>
  <si>
    <t>Eagleview Middle School 2358 M</t>
  </si>
  <si>
    <t>Edith Wolford Elementary School 2524 E</t>
  </si>
  <si>
    <t>Explorer Elementary School 2800 E</t>
  </si>
  <si>
    <t>Foothills Elementary School 3104 E</t>
  </si>
  <si>
    <t>Liberty High School 5126 H</t>
  </si>
  <si>
    <t>Mountain Ridge Middle School 6140 M</t>
  </si>
  <si>
    <t>Mountain View Elementary School 6158 E</t>
  </si>
  <si>
    <t>Pine Creek High School 6937 H</t>
  </si>
  <si>
    <t>Prairie Hills Elementary School 7159 E</t>
  </si>
  <si>
    <t>Rampart High School 7240 H</t>
  </si>
  <si>
    <t>Ranch Creek Elementary 7247 E</t>
  </si>
  <si>
    <t>Rockrimmon Elementary School 7460 E</t>
  </si>
  <si>
    <t>The Da Vinci Academy School 8813 E</t>
  </si>
  <si>
    <t>Timberview Middle School 8851 M</t>
  </si>
  <si>
    <t>Woodmen-Roberts Elementary School 9714 E</t>
  </si>
  <si>
    <t>Ellicott Middle School 2640 M</t>
  </si>
  <si>
    <t>Ellicott Senior High School 2642 H</t>
  </si>
  <si>
    <t>Peyton Junior High School 6900 M</t>
  </si>
  <si>
    <t>Peyton High School 6902 H</t>
  </si>
  <si>
    <t>Ray E Kilmer Elementary School 4686 E</t>
  </si>
  <si>
    <t>Monument Charter Academy 5093 E</t>
  </si>
  <si>
    <t>Monument Charter Academy 5093 M</t>
  </si>
  <si>
    <t>Lewis-Palmer Elementary School 5096 E</t>
  </si>
  <si>
    <t>Lewis-Palmer Middle School 5098 M</t>
  </si>
  <si>
    <t>Lewis-Palmer High School 5100 H</t>
  </si>
  <si>
    <t>Palmer Ridge High School 6678 H</t>
  </si>
  <si>
    <t>Prairie Winds Elementary School 7165 E</t>
  </si>
  <si>
    <t>Banning Lewis Ranch Academy 0555 E</t>
  </si>
  <si>
    <t>Banning Lewis Ranch Academy 0555 M</t>
  </si>
  <si>
    <t>Falcon Virtual Academy 2877 E</t>
  </si>
  <si>
    <t>Falcon Virtual Academy 2877 H</t>
  </si>
  <si>
    <t>Falcon Virtual Academy 2877 M</t>
  </si>
  <si>
    <t>Falcon Middle School 2906 M</t>
  </si>
  <si>
    <t>Falcon High School 2908 H</t>
  </si>
  <si>
    <t>Falcon Homeschool Enrichment Program 2993 E</t>
  </si>
  <si>
    <t>Falcon Homeschool Enrichment Program 2993 H</t>
  </si>
  <si>
    <t>Falcon Homeschool Enrichment Program 2993 M</t>
  </si>
  <si>
    <t>Meridian Ranch International School 5779 E</t>
  </si>
  <si>
    <t>Homeschool Enrichment 6803 E</t>
  </si>
  <si>
    <t>Homeschool Enrichment 6803 M</t>
  </si>
  <si>
    <t>Homeschool Enrichment 6803 H</t>
  </si>
  <si>
    <t>Patriot Learning Center 6810 H</t>
  </si>
  <si>
    <t>Pikes Peak School Expeditionary Learning 6935 E</t>
  </si>
  <si>
    <t>Pikes Peak School Expeditionary Learning 6935 M</t>
  </si>
  <si>
    <t>Remington Elementary School 7317 E</t>
  </si>
  <si>
    <t>Ridgeview Elementary School 7339 E</t>
  </si>
  <si>
    <t>Rocky Mountain Classical Academy 7463 E</t>
  </si>
  <si>
    <t>Rocky Mountain Classical Academy 7463 M</t>
  </si>
  <si>
    <t>Sand Creek High School 7613 H</t>
  </si>
  <si>
    <t>Skyview Middle School 7960 M</t>
  </si>
  <si>
    <t>Springs Ranch Elementary School 8010 E</t>
  </si>
  <si>
    <t>Stetson Elementary School 8266 E</t>
  </si>
  <si>
    <t>Vista Ridge High School 8791 H</t>
  </si>
  <si>
    <t>Woodmen Hills Elementary School 9706 E</t>
  </si>
  <si>
    <t>Edison Academy 2504 H</t>
  </si>
  <si>
    <t>Edison Academy 2504 M</t>
  </si>
  <si>
    <t>Miami-Yoder Senior High School 5854 H</t>
  </si>
  <si>
    <t>Canon Online Academy 0419 H</t>
  </si>
  <si>
    <t>Canon Online Academy 0419 M</t>
  </si>
  <si>
    <t>Canon City Middle School 1262 M</t>
  </si>
  <si>
    <t>Canon City High School 1266 H</t>
  </si>
  <si>
    <t>Harrison School 3802 M</t>
  </si>
  <si>
    <t>Mount View Core Knowledge Charter School 6752 E</t>
  </si>
  <si>
    <t>Mount View Core Knowledge Charter School 6752 M</t>
  </si>
  <si>
    <t>Carbondale Community Charter School 0429 E</t>
  </si>
  <si>
    <t>Carbondale Community Charter School 0429 M</t>
  </si>
  <si>
    <t>Basalt Middle School 0561 E</t>
  </si>
  <si>
    <t>Basalt Middle School 0561 M</t>
  </si>
  <si>
    <t>Basalt High School 0570 H</t>
  </si>
  <si>
    <t>Bridges 1006 H</t>
  </si>
  <si>
    <t>Carbondale Middle School 1296 E</t>
  </si>
  <si>
    <t>Carbondale Middle School 1296 M</t>
  </si>
  <si>
    <t>Glenwood Springs Middle School 3464 M</t>
  </si>
  <si>
    <t>Glenwood Springs High School 3468 H</t>
  </si>
  <si>
    <t>Roaring Fork High School 7422 H</t>
  </si>
  <si>
    <t>Coal Ridge High School 0065 H</t>
  </si>
  <si>
    <t>Kathryn Senor Elementary School 4510 E</t>
  </si>
  <si>
    <t>Rifle Middle School 7356 E</t>
  </si>
  <si>
    <t>Rifle Middle School 7356 M</t>
  </si>
  <si>
    <t>Rifle High School 7360 H</t>
  </si>
  <si>
    <t>Riverside School 7388 E</t>
  </si>
  <si>
    <t>Riverside School 7388 M</t>
  </si>
  <si>
    <t>Cactus Valley Elementary School 7890 E</t>
  </si>
  <si>
    <t>Grand Valley Center For Family Learning 3585 E</t>
  </si>
  <si>
    <t>Grand Valley High School 3586 H</t>
  </si>
  <si>
    <t>Grand Valley Middle School 8274 M</t>
  </si>
  <si>
    <t>Gilpin County Undivided High School 1634 H</t>
  </si>
  <si>
    <t>Gilpin County Undivided High School 1634 M</t>
  </si>
  <si>
    <t>West Grand High School 9420 H</t>
  </si>
  <si>
    <t>West Grand Middle School 9422 M</t>
  </si>
  <si>
    <t>Fraser Valley Elementary School 3182 E</t>
  </si>
  <si>
    <t>Indian Peaks Charter School 4277 M</t>
  </si>
  <si>
    <t>Middle Park High School 5864 H</t>
  </si>
  <si>
    <t>Crested Butte Community School 2006 E</t>
  </si>
  <si>
    <t>Crested Butte Community School 2006 H</t>
  </si>
  <si>
    <t>Crested Butte Community School 2006 M</t>
  </si>
  <si>
    <t>Gunnison High School 3694 H</t>
  </si>
  <si>
    <t>Gunnison Middle School 3697 M</t>
  </si>
  <si>
    <t>Marble Charter School 5577 E</t>
  </si>
  <si>
    <t>Marble Charter School 5577 H</t>
  </si>
  <si>
    <t>Marble Charter School 5577 M</t>
  </si>
  <si>
    <t>John Mall High School 9212 H</t>
  </si>
  <si>
    <t>La Veta Junior-Senior High School 4864 H</t>
  </si>
  <si>
    <t>La Veta Junior-Senior High School 4864 M</t>
  </si>
  <si>
    <t>North Park Junior-Senior High School 6358 H</t>
  </si>
  <si>
    <t>North Park Junior-Senior High School 6358 M</t>
  </si>
  <si>
    <t>Adams Elementary School 0030 E</t>
  </si>
  <si>
    <t>Mc Lain High School 0033 H</t>
  </si>
  <si>
    <t>Mc Lain Community High School 0034 H</t>
  </si>
  <si>
    <t>Alameda International School 0108 H</t>
  </si>
  <si>
    <t>Arvada High School 0370 H</t>
  </si>
  <si>
    <t>Arvada West High School 0378 H</t>
  </si>
  <si>
    <t>Bear Creek K-8 School 0660 E</t>
  </si>
  <si>
    <t>Bear Creek K-8 School 0660 M</t>
  </si>
  <si>
    <t>Bear Creek High School 0664 H</t>
  </si>
  <si>
    <t>Bell Middle School 0694 M</t>
  </si>
  <si>
    <t>Belmar Elementary School 0724 E</t>
  </si>
  <si>
    <t>Bergen Meadow Primary School 0776 E</t>
  </si>
  <si>
    <t>Bergen Valley Intermediate School 0779 E</t>
  </si>
  <si>
    <t>Bradford Primary School 0950 E</t>
  </si>
  <si>
    <t>Blue Heron Elementary School 0951 E</t>
  </si>
  <si>
    <t>Bradford Intermediate School 0952 E</t>
  </si>
  <si>
    <t>Brady Exploration School 0965 H</t>
  </si>
  <si>
    <t>Campbell Elementary School 1238 E</t>
  </si>
  <si>
    <t>Carmody Middle School 1318 M</t>
  </si>
  <si>
    <t>Chatfield High School 1522 H</t>
  </si>
  <si>
    <t>Coal Creek Canyon K-8 Elementary School 1730 E</t>
  </si>
  <si>
    <t>Coal Creek Canyon K-8 Elementary School 1730 M</t>
  </si>
  <si>
    <t>Colorow Elementary School 1790 E</t>
  </si>
  <si>
    <t>Columbine Hills Elementary School 1861 E</t>
  </si>
  <si>
    <t>Columbine High School 1864 H</t>
  </si>
  <si>
    <t>Compass Montessori - Wheat Ridge Charter School 1869 E</t>
  </si>
  <si>
    <t>Coronado Elementary School 1876 E</t>
  </si>
  <si>
    <t>Compass Montessori - Golden Charter School 1880 E</t>
  </si>
  <si>
    <t>Compass Montessori - Golden Charter School 1880 H</t>
  </si>
  <si>
    <t>Compass Montessori - Golden Charter School 1880 M</t>
  </si>
  <si>
    <t>Conifer Senior High School 1886 H</t>
  </si>
  <si>
    <t>Creighton Middle School 1976 M</t>
  </si>
  <si>
    <t>Dakota Ridge Senior High School 2093 H</t>
  </si>
  <si>
    <t>D'Evelyn Junior/Senior High School 2120 H</t>
  </si>
  <si>
    <t>D'Evelyn Junior/Senior High School 2120 M</t>
  </si>
  <si>
    <t>Deer Creek Middle School 2130 M</t>
  </si>
  <si>
    <t>Devinny Elementary School 2194 E</t>
  </si>
  <si>
    <t>Drake Junior High School 2288 M</t>
  </si>
  <si>
    <t>Dunstan Middle School 2300 M</t>
  </si>
  <si>
    <t>Dutch Creek Elementary School 2322 E</t>
  </si>
  <si>
    <t>Elk Creek Elementary School 2616 E</t>
  </si>
  <si>
    <t>Excel Academy Charter School 2799 E</t>
  </si>
  <si>
    <t>Excel Academy Charter School 2799 H</t>
  </si>
  <si>
    <t>Excel Academy Charter School 2799 M</t>
  </si>
  <si>
    <t>Everitt Middle School 2820 M</t>
  </si>
  <si>
    <t>Evergreen Middle School 2832 M</t>
  </si>
  <si>
    <t>Evergreen High School 2836 H</t>
  </si>
  <si>
    <t>Fairmount Elementary School 2866 E</t>
  </si>
  <si>
    <t>Falcon Bluffs Middle School 2963 M</t>
  </si>
  <si>
    <t>Foothills Elementary School 3025 E</t>
  </si>
  <si>
    <t>Free Horizon Montessori Charter School 3201 E</t>
  </si>
  <si>
    <t>Free Horizon Montessori Charter School 3201 M</t>
  </si>
  <si>
    <t>Fremont Elementary School 3216 E</t>
  </si>
  <si>
    <t>Glennon Heights Elementary School 3450 E</t>
  </si>
  <si>
    <t>Golden High School 3502 H</t>
  </si>
  <si>
    <t>Governor's Ranch Elementary School 3536 E</t>
  </si>
  <si>
    <t>Green Gables Elementary School 3622 E</t>
  </si>
  <si>
    <t>Green Mountain Elementary School 3624 E</t>
  </si>
  <si>
    <t>Green Mountain High School 3628 H</t>
  </si>
  <si>
    <t>Hackberry Hill Elementary School 3726 E</t>
  </si>
  <si>
    <t>Hutchinson Elementary School 4190 E</t>
  </si>
  <si>
    <t>Jefferson Academy Charter School 4402 E</t>
  </si>
  <si>
    <t>Jefferson Charter Academy Junior High School 4404 M</t>
  </si>
  <si>
    <t>Jefferson Charter Academy Senior High School 4410 H</t>
  </si>
  <si>
    <t>Sheridan Green Elementary School 4478 E</t>
  </si>
  <si>
    <t>Ken Caryl Middle School 4548 M</t>
  </si>
  <si>
    <t>Kendallvue Elementary School 4549 E</t>
  </si>
  <si>
    <t>Kendrick Lakes Elementary School 4550 E</t>
  </si>
  <si>
    <t>Connections Learning Center On The Earle Johnson Campus 4798 H</t>
  </si>
  <si>
    <t>Connections Learning Center On The Earle Johnson Campus 4798 M</t>
  </si>
  <si>
    <t>Kyffin Elementary School 4830 E</t>
  </si>
  <si>
    <t>Lakewood High School 4942 H</t>
  </si>
  <si>
    <t>Leawood Elementary School 5036 E</t>
  </si>
  <si>
    <t>Lincoln Charter Academy 5145 E</t>
  </si>
  <si>
    <t>Lincoln Charter Academy 5145 M</t>
  </si>
  <si>
    <t>Little Elementary School 5222 E</t>
  </si>
  <si>
    <t>Lukas Elementary School 5350 E</t>
  </si>
  <si>
    <t>Rocky Mountain Deaf School 5415 E</t>
  </si>
  <si>
    <t>Rocky Mountain Deaf School 5415 H</t>
  </si>
  <si>
    <t>Rocky Mountain Deaf School 5415 M</t>
  </si>
  <si>
    <t>Mandalay Middle School 5454 M</t>
  </si>
  <si>
    <t>Manning Options School 5472 M</t>
  </si>
  <si>
    <t>Maple Grove Elementary School 5524 E</t>
  </si>
  <si>
    <t>Marshdale Elementary School 5580 E</t>
  </si>
  <si>
    <t>Longview High School 5623 H</t>
  </si>
  <si>
    <t>Meiklejohn Elementary 5758 E</t>
  </si>
  <si>
    <t>Miller Special Education 5892 E</t>
  </si>
  <si>
    <t>Miller Special Education 5892 H</t>
  </si>
  <si>
    <t>Miller Special Education 5892 M</t>
  </si>
  <si>
    <t>Mitchell Elementary School 5944 E</t>
  </si>
  <si>
    <t>Montessori Peaks Charter Academy 5994 E</t>
  </si>
  <si>
    <t>Montessori Peaks Charter Academy 5994 M</t>
  </si>
  <si>
    <t>Moore Middle School 6090 M</t>
  </si>
  <si>
    <t>Mortensen Elementary School 6133 E</t>
  </si>
  <si>
    <t>Mount Carbon Elementary School 6135 E</t>
  </si>
  <si>
    <t>Mountain Phoenix Community School 6139 E</t>
  </si>
  <si>
    <t>Mountain Phoenix Community School 6139 M</t>
  </si>
  <si>
    <t>New America School 6237 H</t>
  </si>
  <si>
    <t>Normandy Elementary School 6286 E</t>
  </si>
  <si>
    <t>North Arvada Middle School 6330 M</t>
  </si>
  <si>
    <t>Oberon Junior High School 6470 M</t>
  </si>
  <si>
    <t>Jefferson County Open Elementary School 6539 E</t>
  </si>
  <si>
    <t>Jefferson County Open Secondary 6541 H</t>
  </si>
  <si>
    <t>Jefferson County Open Secondary 6541 M</t>
  </si>
  <si>
    <t>Parmalee Elementary School 6804 E</t>
  </si>
  <si>
    <t>Parr Elementary School 6806 E</t>
  </si>
  <si>
    <t>Patterson Elementary School 6808 E</t>
  </si>
  <si>
    <t>Peck Elementary School 6828 E</t>
  </si>
  <si>
    <t>Peiffer Elementary School 6844 E</t>
  </si>
  <si>
    <t>Pomona High School 7114 H</t>
  </si>
  <si>
    <t>Powderhorn Elementary School 7128 E</t>
  </si>
  <si>
    <t>Prospect Valley Elementary School 7190 E</t>
  </si>
  <si>
    <t>Ralston Elementary School 7238 E</t>
  </si>
  <si>
    <t>Ralston Valley Senior High School 7239 H</t>
  </si>
  <si>
    <t>Red Rocks Elementary School 7282 E</t>
  </si>
  <si>
    <t>Rooney Ranch Elementary School 7483 E</t>
  </si>
  <si>
    <t>Ryan Elementary School 7529 E</t>
  </si>
  <si>
    <t>Secrest Elementary School 7708 E</t>
  </si>
  <si>
    <t>Semper Elementary School 7753 E</t>
  </si>
  <si>
    <t>Shaffer Elementary School 7780 E</t>
  </si>
  <si>
    <t>Shelton Elementary School 7833 E</t>
  </si>
  <si>
    <t>Sierra Elementary School 7870 E</t>
  </si>
  <si>
    <t>Sobesky Academy 8036 E</t>
  </si>
  <si>
    <t>Sobesky Academy 8036 H</t>
  </si>
  <si>
    <t>Sobesky Academy 8036 M</t>
  </si>
  <si>
    <t>South Lakewood Elementary School 8102 E</t>
  </si>
  <si>
    <t>Standley Lake High School 8209 H</t>
  </si>
  <si>
    <t>Stober Elementary School 8276 E</t>
  </si>
  <si>
    <t>Stony Creek Elementary School 8280 E</t>
  </si>
  <si>
    <t>Stott Elementary School 8300 E</t>
  </si>
  <si>
    <t>Summit Ridge Middle School 8381 M</t>
  </si>
  <si>
    <t>Two Roads Charter School 8793 E</t>
  </si>
  <si>
    <t>Two Roads Charter School 8793 H</t>
  </si>
  <si>
    <t>Two Roads Charter School 8793 M</t>
  </si>
  <si>
    <t>Thomson Elementary School 8834 E</t>
  </si>
  <si>
    <t>Ute Meadows Elementary School 9008 E</t>
  </si>
  <si>
    <t>Van Arsdale Elementary School 9052 E</t>
  </si>
  <si>
    <t>Vanderhoof Elementary School 9058 E</t>
  </si>
  <si>
    <t>Warder Elementary School 9232 E</t>
  </si>
  <si>
    <t>Warren Occupation Technical Center 9234 H</t>
  </si>
  <si>
    <t>Warren Tech North 9245 H</t>
  </si>
  <si>
    <t>Wayne Carle Middle School 9299 M</t>
  </si>
  <si>
    <t>Weber Elementary School 9328 E</t>
  </si>
  <si>
    <t>Welchester Elementary School 9342 E</t>
  </si>
  <si>
    <t>Westgate Elementary School 9412 E</t>
  </si>
  <si>
    <t>West Jefferson Elementary School 9424 E</t>
  </si>
  <si>
    <t>Woodrow Wilson Charter Academy 9427 E</t>
  </si>
  <si>
    <t>Woodrow Wilson Charter Academy 9427 M</t>
  </si>
  <si>
    <t>West Jefferson Middle School 9428 M</t>
  </si>
  <si>
    <t>West Woods Elementary School 9429 E</t>
  </si>
  <si>
    <t>Dennison Elementary School 9432 E</t>
  </si>
  <si>
    <t>Westridge Elementary School 9490 E</t>
  </si>
  <si>
    <t>Wheat Ridge High School 9510 H</t>
  </si>
  <si>
    <t>Wilmore Davis Elementary School 9638 E</t>
  </si>
  <si>
    <t>Wilmot Elementary School 9648 E</t>
  </si>
  <si>
    <t>Witt Elementary School 9678 E</t>
  </si>
  <si>
    <t>Mountview Youth Service Center 9805 E</t>
  </si>
  <si>
    <t>Mountview Youth Service Center 9805 H</t>
  </si>
  <si>
    <t>Mountview Youth Service Center 9805 M</t>
  </si>
  <si>
    <t>Eads Middle School 2332 M</t>
  </si>
  <si>
    <t>Eads High School 2336 H</t>
  </si>
  <si>
    <t>Plainview Junior-Senior High School 7009 H</t>
  </si>
  <si>
    <t>Plainview Junior-Senior High School 7009 M</t>
  </si>
  <si>
    <t>Flagler Middle School 2958 M</t>
  </si>
  <si>
    <t>Flagler Senior High School 2960 H</t>
  </si>
  <si>
    <t>Hi Plains Undivided High School 7746 H</t>
  </si>
  <si>
    <t>Hi Plains Undivided High School 7746 M</t>
  </si>
  <si>
    <t>Stratton Middle School 8351 M</t>
  </si>
  <si>
    <t>Stratton Senior High School 8354 H</t>
  </si>
  <si>
    <t>Bethune Junior-Senior High School 0842 H</t>
  </si>
  <si>
    <t>Bethune Junior-Senior High School 0842 M</t>
  </si>
  <si>
    <t>Burlington High School 1152 H</t>
  </si>
  <si>
    <t>Lake County Middle School 4901 E</t>
  </si>
  <si>
    <t>Lake County Middle School 4901 M</t>
  </si>
  <si>
    <t>Lake County High School 4904 H</t>
  </si>
  <si>
    <t>Durango High School 2318 H</t>
  </si>
  <si>
    <t>Miller Middle School 5888 M</t>
  </si>
  <si>
    <t>Needham Elementary School 6222 E</t>
  </si>
  <si>
    <t>Riverview Elementary School 7402 E</t>
  </si>
  <si>
    <t>Escalante Middle School 7994 M</t>
  </si>
  <si>
    <t>Robert Denier Youth Services Center 9806 E</t>
  </si>
  <si>
    <t>Robert Denier Youth Services Center 9806 H</t>
  </si>
  <si>
    <t>Robert Denier Youth Services Center 9806 M</t>
  </si>
  <si>
    <t>Bayfield Middle School 0636 M</t>
  </si>
  <si>
    <t>Bayfield High School 0640 H</t>
  </si>
  <si>
    <t>Ignacio Junior High School 4254 M</t>
  </si>
  <si>
    <t>Ignacio High School 4258 H</t>
  </si>
  <si>
    <t>Ridgeview Classical Charter Schools 0146 E</t>
  </si>
  <si>
    <t>Ridgeview Classical Charter Schools 0146 H</t>
  </si>
  <si>
    <t>Ridgeview Classical Charter Schools 0146 M</t>
  </si>
  <si>
    <t>Zach Elementary School 0477 E</t>
  </si>
  <si>
    <t>Bacon Elementary School 0490 E</t>
  </si>
  <si>
    <t>Bethke Elementary School 0498 E</t>
  </si>
  <si>
    <t>Beattie Elementary School 0678 E</t>
  </si>
  <si>
    <t>Bennett Elementary School 0766 E</t>
  </si>
  <si>
    <t>Blevins Middle School 0892 M</t>
  </si>
  <si>
    <t>Boltz Middle School 0898 M</t>
  </si>
  <si>
    <t>Cache La Poudre Elementary School 1186 E</t>
  </si>
  <si>
    <t>Cache La Poudre Middle School 1190 M</t>
  </si>
  <si>
    <t>Dunn Elementary School 2298 E</t>
  </si>
  <si>
    <t>Fort Collins High School 3046 H</t>
  </si>
  <si>
    <t>Fossil Ridge High School 3105 H</t>
  </si>
  <si>
    <t>Centennial High School 3760 H</t>
  </si>
  <si>
    <t>Lab Elementary School For Creative Learning 3791 E</t>
  </si>
  <si>
    <t>Johnson Elementary School 4456 E</t>
  </si>
  <si>
    <t>Kinard Core Knowledge Middle School 4698 M</t>
  </si>
  <si>
    <t>Kruse Elementary School 4793 E</t>
  </si>
  <si>
    <t>Lesher Middle School 5068 M</t>
  </si>
  <si>
    <t>Liberty Common Charter School 5120 E</t>
  </si>
  <si>
    <t>Liberty Common Charter School 5120 H</t>
  </si>
  <si>
    <t>Liberty Common Charter School 5120 M</t>
  </si>
  <si>
    <t>Lincoln Middle School 5168 M</t>
  </si>
  <si>
    <t>Linton Elementary School 5196 E</t>
  </si>
  <si>
    <t>Livermore Elementary School 5234 E</t>
  </si>
  <si>
    <t>Lopez Elementary School 5292 E</t>
  </si>
  <si>
    <t>Mcgraw Elementary School 5688 E</t>
  </si>
  <si>
    <t>O'Dea Elementary School 6476 E</t>
  </si>
  <si>
    <t>Olander Elementary School 6482 E</t>
  </si>
  <si>
    <t>Polaris Expeditionary Learning School 7104 H</t>
  </si>
  <si>
    <t>Polaris Expeditionary Learning School 7104 M</t>
  </si>
  <si>
    <t>Poudre High School 7124 H</t>
  </si>
  <si>
    <t>Poudre Community Academy 7127 H</t>
  </si>
  <si>
    <t>Preston Middle School 7161 M</t>
  </si>
  <si>
    <t>Red Feather Lakes Elementary School 7290 E</t>
  </si>
  <si>
    <t>Rice Elementary School 7325 E</t>
  </si>
  <si>
    <t>Riffenburgh Elementary School 7350 E</t>
  </si>
  <si>
    <t>Rocky Mountain High School 7470 H</t>
  </si>
  <si>
    <t>Shepardson Elementary School 7834 E</t>
  </si>
  <si>
    <t>Stove Prairie Elementary School 8318 E</t>
  </si>
  <si>
    <t>Tavelli Elementary School 8460 E</t>
  </si>
  <si>
    <t>Timnath Elementary School 8852 E</t>
  </si>
  <si>
    <t>Traut Core Elementary School 9251 E</t>
  </si>
  <si>
    <t>Webber Middle School 9330 M</t>
  </si>
  <si>
    <t>Eyestone Elementary School 9370 E</t>
  </si>
  <si>
    <t>Wellington Middle School 9374 M</t>
  </si>
  <si>
    <t>Werner Elementary School 9380 E</t>
  </si>
  <si>
    <t>Conrad Ball Middle School 0510 M</t>
  </si>
  <si>
    <t>Berthoud Elementary School 0808 E</t>
  </si>
  <si>
    <t>Berthoud High School 0812 H</t>
  </si>
  <si>
    <t>Big Thompson Elementary School 0870 E</t>
  </si>
  <si>
    <t>Mary Blair Elementary School 0890 E</t>
  </si>
  <si>
    <t>Carrie Martin Elementary School 1323 E</t>
  </si>
  <si>
    <t>Centennial Elementary School 1385 E</t>
  </si>
  <si>
    <t>Cottonwood Plains Elementary School 1920 E</t>
  </si>
  <si>
    <t>Coyote Ridge Elementary School 2089 E</t>
  </si>
  <si>
    <t>Ivy Stockwell Elementary School 4332 E</t>
  </si>
  <si>
    <t>Laurene Edmondson Elementary School 5018 E</t>
  </si>
  <si>
    <t>Lincoln Elementary School 5170 E</t>
  </si>
  <si>
    <t>Loveland Classical School 5235 E</t>
  </si>
  <si>
    <t>Loveland Classical Schools 5235 H</t>
  </si>
  <si>
    <t>Loveland Classical School 5235 M</t>
  </si>
  <si>
    <t>Bill Reed Middle School 5312 M</t>
  </si>
  <si>
    <t>Loveland High School 5316 H</t>
  </si>
  <si>
    <t>Lucile Erwin Middle School 5335 M</t>
  </si>
  <si>
    <t>Mountain View High School 6163 H</t>
  </si>
  <si>
    <t>Namaqua Elementary School 6194 E</t>
  </si>
  <si>
    <t>New Vision Charter School 6220 E</t>
  </si>
  <si>
    <t>New Vision Charter School 6220 M</t>
  </si>
  <si>
    <t>Ponderosa Elementary 7113 E</t>
  </si>
  <si>
    <t>Stansberry Elementary School 7650 E</t>
  </si>
  <si>
    <t>Thompson Valley High School 8824 H</t>
  </si>
  <si>
    <t>Thompson Online 8855 E</t>
  </si>
  <si>
    <t>Thompson Online 8855 H</t>
  </si>
  <si>
    <t>Thompson Online 8855 M</t>
  </si>
  <si>
    <t>Turner Middle School 8925 M</t>
  </si>
  <si>
    <t>Walt Clark Middle School 9228 M</t>
  </si>
  <si>
    <t>Harold Ferguson High School 9260 H</t>
  </si>
  <si>
    <t>Estes Park Options School 2788 E</t>
  </si>
  <si>
    <t>Estes Park Options School 2788 H</t>
  </si>
  <si>
    <t>Estes Park Options School 2788 M</t>
  </si>
  <si>
    <t>Estes Park Middle School 2792 M</t>
  </si>
  <si>
    <t>Estes Park High School 2794 H</t>
  </si>
  <si>
    <t>Trinidad Middle School 1386 M</t>
  </si>
  <si>
    <t>Trinidad High School 8906 H</t>
  </si>
  <si>
    <t>Primero Junior-Senior High School 7164 H</t>
  </si>
  <si>
    <t>Primero Junior-Senior High School 7164 M</t>
  </si>
  <si>
    <t>Hoehne Junior High School 4045 M</t>
  </si>
  <si>
    <t>Hoehne High School 4048 H</t>
  </si>
  <si>
    <t>Branson School Online 0948 E</t>
  </si>
  <si>
    <t>Branson School Online 0948 H</t>
  </si>
  <si>
    <t>Branson School Online 0948 M</t>
  </si>
  <si>
    <t>Branson Elementary School 0974 E</t>
  </si>
  <si>
    <t>Branson Undivided High School 0978 H</t>
  </si>
  <si>
    <t>Branson Undivided High School 0978 M</t>
  </si>
  <si>
    <t>Kim Elementary School 4690 E</t>
  </si>
  <si>
    <t>Genoa-Hugo Middle School 4160 M</t>
  </si>
  <si>
    <t>Genoa-Hugo Senior High School 4162 H</t>
  </si>
  <si>
    <t>Limon Junior-Senior High School 5136 E</t>
  </si>
  <si>
    <t>Limon Junior-Senior High School 5136 H</t>
  </si>
  <si>
    <t>Limon Junior-Senior High School 5136 M</t>
  </si>
  <si>
    <t>Karval Online Education 4504 E</t>
  </si>
  <si>
    <t>Karval Online Education 4504 H</t>
  </si>
  <si>
    <t>Karval Online Education 4504 M</t>
  </si>
  <si>
    <t>Caliche Junior-Senior High School 1224 H</t>
  </si>
  <si>
    <t>Caliche Junior-Senior High School 1224 M</t>
  </si>
  <si>
    <t>Sterling Middle School 8256 M</t>
  </si>
  <si>
    <t>Sterling High School 8260 H</t>
  </si>
  <si>
    <t>Fleming High School 2988 H</t>
  </si>
  <si>
    <t>Fleming High School 2988 M</t>
  </si>
  <si>
    <t>Merino Junior Senior High School 5806 H</t>
  </si>
  <si>
    <t>Merino Junior Senior High School 5806 M</t>
  </si>
  <si>
    <t>Peetz Junior-Senior High School 6838 H</t>
  </si>
  <si>
    <t>Peetz Junior-Senior High School 6838 M</t>
  </si>
  <si>
    <t>De Beque Undivided High School 2126 H</t>
  </si>
  <si>
    <t>De Beque Undivided High School 2126 M</t>
  </si>
  <si>
    <t>Grand Mesa High School 3582 H</t>
  </si>
  <si>
    <t>Plateau Valley Middle School 7028 M</t>
  </si>
  <si>
    <t>Plateau Valley High School 7032 H</t>
  </si>
  <si>
    <t>Appleton Elementary School 0262 E</t>
  </si>
  <si>
    <t>Fruita 8/9 School 0361 M</t>
  </si>
  <si>
    <t>Rim Rock Elementary School 0362 E</t>
  </si>
  <si>
    <t>Bookcliff Middle School 0900 M</t>
  </si>
  <si>
    <t>Broadway Elementary School 1046 E</t>
  </si>
  <si>
    <t>Central High School 1450 H</t>
  </si>
  <si>
    <t>Independence Academy 2128 E</t>
  </si>
  <si>
    <t>Independence Academy 2128 M</t>
  </si>
  <si>
    <t>East Middle School 2392 M</t>
  </si>
  <si>
    <t>Fruita Middle School 3244 M</t>
  </si>
  <si>
    <t>Gateway School 3350 H</t>
  </si>
  <si>
    <t>Gateway School 3350 M</t>
  </si>
  <si>
    <t>Glade Park Community School 3469 E</t>
  </si>
  <si>
    <t>Grand Junction High School 3570 H</t>
  </si>
  <si>
    <t>Grand Mesa Middle School 3584 M</t>
  </si>
  <si>
    <t>Grande River Virtual Academy 3604 E</t>
  </si>
  <si>
    <t>Grande River Virtual Academy 3604 H</t>
  </si>
  <si>
    <t>Grande River Virtual Academy 3604 M</t>
  </si>
  <si>
    <t>Loma Elementary School 5244 E</t>
  </si>
  <si>
    <t>Mesa View Elementary School 5842 E</t>
  </si>
  <si>
    <t>Fruita Monument High School 6070 H</t>
  </si>
  <si>
    <t>Mount Garfield Middle School 6166 M</t>
  </si>
  <si>
    <t>Orchard Avenue Elementary School 6554 E</t>
  </si>
  <si>
    <t>Orchard Mesa Middle School 6562 M</t>
  </si>
  <si>
    <t>Palisade High School 6666 H</t>
  </si>
  <si>
    <t>Pomona Elementary School 7110 E</t>
  </si>
  <si>
    <t>R-5 High School 7236 H</t>
  </si>
  <si>
    <t>R-5 High School 7236 M</t>
  </si>
  <si>
    <t>Redlands Middle School 7281 M</t>
  </si>
  <si>
    <t>Shelledy Elementary School 7832 E</t>
  </si>
  <si>
    <t>Taylor Elementary School 8462 E</t>
  </si>
  <si>
    <t>Thunder Mountain Elementary School 8846 E</t>
  </si>
  <si>
    <t>Tope Elementary School 8876 E</t>
  </si>
  <si>
    <t>West Middle School 9406 M</t>
  </si>
  <si>
    <t>Scenic Elementary School 9434 E</t>
  </si>
  <si>
    <t>Wingate Elementary School 9673 E</t>
  </si>
  <si>
    <t>Grand Mesa Youth Services Center 9807 E</t>
  </si>
  <si>
    <t>Grand Mesa Youth Services Center 9807 H</t>
  </si>
  <si>
    <t>Grand Mesa Youth Services Center 9807 M</t>
  </si>
  <si>
    <t>Craig Middle School 1938 M</t>
  </si>
  <si>
    <t>Maybell Elementary School 5656 E</t>
  </si>
  <si>
    <t>Moffat County High School 5962 H</t>
  </si>
  <si>
    <t>Ridgeview Elementary School 7338 E</t>
  </si>
  <si>
    <t>Sunset Elementary School 8398 E</t>
  </si>
  <si>
    <t>Cortez Middle School 1888 M</t>
  </si>
  <si>
    <t>Montezuma-Cortez High School 6026 H</t>
  </si>
  <si>
    <t>Southwest Open Charter School 8133 H</t>
  </si>
  <si>
    <t>Dolores High School 2208 H</t>
  </si>
  <si>
    <t>Centennial Middle School 1392 M</t>
  </si>
  <si>
    <t>Columbine Middle School 6054 M</t>
  </si>
  <si>
    <t>Montrose High School 6058 H</t>
  </si>
  <si>
    <t>Peak Virtual Academy 6262 E</t>
  </si>
  <si>
    <t>Peak Virtual Academy 6262 H</t>
  </si>
  <si>
    <t>Peak Virtual Academy 6262 M</t>
  </si>
  <si>
    <t>Olathe Middle School 6490 M</t>
  </si>
  <si>
    <t>Olathe High School 6494 H</t>
  </si>
  <si>
    <t>Vista Charter School 9149 H</t>
  </si>
  <si>
    <t>Naturita Elementary &amp; Middle School 6196 M</t>
  </si>
  <si>
    <t>Nucla High School 6436 H</t>
  </si>
  <si>
    <t>Brush Middle School 1094 M</t>
  </si>
  <si>
    <t>Brush High School 1096 H</t>
  </si>
  <si>
    <t>Baker Central School 0492 E</t>
  </si>
  <si>
    <t>Fort Morgan Middle School 3074 M</t>
  </si>
  <si>
    <t>Fort Morgan High School 3078 H</t>
  </si>
  <si>
    <t>Lincoln High School 5180 H</t>
  </si>
  <si>
    <t>Weldon Valley High School 9360 H</t>
  </si>
  <si>
    <t>La Junta Jr/Sr High School 5015 H</t>
  </si>
  <si>
    <t>La Junta Jr/Sr High School 5015 M</t>
  </si>
  <si>
    <t>Manzanola Junior-Senior High School 5506 H</t>
  </si>
  <si>
    <t>Manzanola Junior-Senior High School 5506 M</t>
  </si>
  <si>
    <t>Fowler Junior High School 3130 M</t>
  </si>
  <si>
    <t>Fowler High School 3134 H</t>
  </si>
  <si>
    <t>Cheraw High School 1546 H</t>
  </si>
  <si>
    <t>Swink Junior-Senior High School 8456 H</t>
  </si>
  <si>
    <t>Swink Junior-Senior High School 8456 M</t>
  </si>
  <si>
    <t>Ouray Senior High School 6600 H</t>
  </si>
  <si>
    <t>Ridgway Middle School 7344 M</t>
  </si>
  <si>
    <t>Ridgway High School 7346 H</t>
  </si>
  <si>
    <t>Platte Canyon High School 7046 H</t>
  </si>
  <si>
    <t>South Park High School 8118 H</t>
  </si>
  <si>
    <t>Holyoke Senior High School 4080 H</t>
  </si>
  <si>
    <t>Holyoke Senior High School 4080 M</t>
  </si>
  <si>
    <t>Haxtun Elementary School 3846 M</t>
  </si>
  <si>
    <t>Haxtun High School 3850 H</t>
  </si>
  <si>
    <t>Aspen Community Charter School 0042 E</t>
  </si>
  <si>
    <t>Aspen Community Charter School 0042 M</t>
  </si>
  <si>
    <t>Aspen Middle School 0430 E</t>
  </si>
  <si>
    <t>Aspen Middle School 0430 M</t>
  </si>
  <si>
    <t>Aspen High School 0432 H</t>
  </si>
  <si>
    <t>Granada Undivided High School 3546 H</t>
  </si>
  <si>
    <t>Granada Undivided High School 3546 M</t>
  </si>
  <si>
    <t>Holly High School 4058 H</t>
  </si>
  <si>
    <t>Holly Junior High School 4069 M</t>
  </si>
  <si>
    <t>Wiley Junior-Senior High School 9608 H</t>
  </si>
  <si>
    <t>Wiley Junior-Senior High School 9608 M</t>
  </si>
  <si>
    <t>Belmont Elementary School 0738 E</t>
  </si>
  <si>
    <t>Centennial High School 1402 H</t>
  </si>
  <si>
    <t>Central High School 1454 H</t>
  </si>
  <si>
    <t>Chavez/Huerta K-12 Preparatory Academy 1488 E</t>
  </si>
  <si>
    <t>Chavez/Huerta K-12 Preparatory Academy 1488 H</t>
  </si>
  <si>
    <t>Goodnight Elementary School 1504 E</t>
  </si>
  <si>
    <t>Goodnight Elementary School 1504 M</t>
  </si>
  <si>
    <t>Corwin International Magnet School 2096 E</t>
  </si>
  <si>
    <t>Corwin International Magnet School 2096 M</t>
  </si>
  <si>
    <t>East High School 2394 H</t>
  </si>
  <si>
    <t>Fountain International Magnet School 2620 E</t>
  </si>
  <si>
    <t>Haaff Elementary School 3724 E</t>
  </si>
  <si>
    <t>Highland Park Elementary School 3976 E</t>
  </si>
  <si>
    <t>Morton Elementary School 6132 E</t>
  </si>
  <si>
    <t>Pueblo Charter School For The Arts &amp; Sciences 7209 E</t>
  </si>
  <si>
    <t>Pueblo Charter School For The Arts &amp; Sciences 7209 M</t>
  </si>
  <si>
    <t>South High School 8082 H</t>
  </si>
  <si>
    <t>Sunset Park Elementary School 8402 E</t>
  </si>
  <si>
    <t>Pueblo Youth Service Center 9808 E</t>
  </si>
  <si>
    <t>Pueblo Youth Service Center 9808 H</t>
  </si>
  <si>
    <t>Pueblo Youth Service Center 9808 M</t>
  </si>
  <si>
    <t>Sky View Middle School 0025 M</t>
  </si>
  <si>
    <t>Beulah Middle School 0856 M</t>
  </si>
  <si>
    <t>Cedar Ridge Elementary School 1377 E</t>
  </si>
  <si>
    <t>70 Online 5990 E</t>
  </si>
  <si>
    <t>70 Online 5990 H</t>
  </si>
  <si>
    <t>70 Online 5990 M</t>
  </si>
  <si>
    <t>Pleasant View Middle School 7086 M</t>
  </si>
  <si>
    <t>Prairie Winds Elementary School 7153 E</t>
  </si>
  <si>
    <t>Pueblo County High School 7208 H</t>
  </si>
  <si>
    <t>Liberty Point International School 7212 M</t>
  </si>
  <si>
    <t>Pueblo West High School 7214 H</t>
  </si>
  <si>
    <t>Craver Middle School 7532 M</t>
  </si>
  <si>
    <t>Rye High School 7534 H</t>
  </si>
  <si>
    <t>Southern Colorado Early College 7879 H</t>
  </si>
  <si>
    <t>Sierra Vista Elementary School 7886 E</t>
  </si>
  <si>
    <t>Swallows Charter Academy 8420 E</t>
  </si>
  <si>
    <t>Swallows Charter Academy 8420 M</t>
  </si>
  <si>
    <t>The Connect Charter School 8810 M</t>
  </si>
  <si>
    <t>Vineland Middle School 9134 M</t>
  </si>
  <si>
    <t>Barone Middle School 5754 M</t>
  </si>
  <si>
    <t>Meeker High School 5762 H</t>
  </si>
  <si>
    <t>Rangely Junior/Senior High School 7276 H</t>
  </si>
  <si>
    <t>Rangely Junior/Senior High School 7276 M</t>
  </si>
  <si>
    <t>Del Norte Middle School 2148 E</t>
  </si>
  <si>
    <t>Del Norte Middle School 2148 M</t>
  </si>
  <si>
    <t>Del Norte High School 2150 H</t>
  </si>
  <si>
    <t>Monte Vista Shared School 5507 E</t>
  </si>
  <si>
    <t>Monte Vista Shared School 5507 M</t>
  </si>
  <si>
    <t>Monte Vista Shared School 5507 H</t>
  </si>
  <si>
    <t>Byron Syring Delta Center 6030 H</t>
  </si>
  <si>
    <t>Byron Syring Delta Center 6030 M</t>
  </si>
  <si>
    <t>Monte Vista Middle School 6044 M</t>
  </si>
  <si>
    <t>Monte Vista Senior High School 6046 H</t>
  </si>
  <si>
    <t>Monte Vista On-Line Academy 6520 H</t>
  </si>
  <si>
    <t>Monte Vista On-Line Academy 6520 M</t>
  </si>
  <si>
    <t>Sargent Senior High School 7664 H</t>
  </si>
  <si>
    <t>Sargent Junior High School 7668 M</t>
  </si>
  <si>
    <t>Hayden Middle School 3860 M</t>
  </si>
  <si>
    <t>Hayden High School 3862 H</t>
  </si>
  <si>
    <t>North Routt Charter School 6363 E</t>
  </si>
  <si>
    <t>North Routt Charter School 6363 M</t>
  </si>
  <si>
    <t>Steamboat Springs Middle School 8210 M</t>
  </si>
  <si>
    <t>Steamboat Springs High School 8212 H</t>
  </si>
  <si>
    <t>Yampa Valley School 9757 H</t>
  </si>
  <si>
    <t>Soroco Middle School 8048 M</t>
  </si>
  <si>
    <t>Soroco High School 8050 H</t>
  </si>
  <si>
    <t>Mountain Valley Senior High School 6146 H</t>
  </si>
  <si>
    <t>Crestone Charter School 2018 E</t>
  </si>
  <si>
    <t>Crestone Charter School 2018 H</t>
  </si>
  <si>
    <t>Crestone Charter School 2018 M</t>
  </si>
  <si>
    <t>Moffat Senior High School 5958 H</t>
  </si>
  <si>
    <t>Center Virtual Academy 1368 H</t>
  </si>
  <si>
    <t>Center High School 1420 H</t>
  </si>
  <si>
    <t>Telluride Middle School 8790 M</t>
  </si>
  <si>
    <t>Telluride High School 8794 H</t>
  </si>
  <si>
    <t>Norwood High School 6422 H</t>
  </si>
  <si>
    <t>Norwood High School 6422 M</t>
  </si>
  <si>
    <t>Julesburg High School 4492 H</t>
  </si>
  <si>
    <t>Julesburg High School 4492 M</t>
  </si>
  <si>
    <t>Revere Junior-Senior High School 7322 H</t>
  </si>
  <si>
    <t>Breckenridge Elementary School 8372 E</t>
  </si>
  <si>
    <t>Frisco Elementary School 8374 E</t>
  </si>
  <si>
    <t>Snowy Peaks High School 8375 H</t>
  </si>
  <si>
    <t>Summit Middle School 8377 M</t>
  </si>
  <si>
    <t>Summit High School 8378 H</t>
  </si>
  <si>
    <t>Summit Cove Elementary School 8385 E</t>
  </si>
  <si>
    <t>Upper Blue Elementary School 8993 E</t>
  </si>
  <si>
    <t>Cripple Creek-Victor Junior-Senior High School 2024 H</t>
  </si>
  <si>
    <t>Cripple Creek-Victor Junior-Senior High School 2024 M</t>
  </si>
  <si>
    <t>Woodland Park Middle School 9694 M</t>
  </si>
  <si>
    <t>Woodland Park High School 9696 H</t>
  </si>
  <si>
    <t>Columbine Elementary School 9698 E</t>
  </si>
  <si>
    <t>Akron High School 0090 H</t>
  </si>
  <si>
    <t>Arickaree Undivided High School 0308 H</t>
  </si>
  <si>
    <t>Arickaree Undivided High School 0308 M</t>
  </si>
  <si>
    <t>Otis Junior-Senior High School 6586 H</t>
  </si>
  <si>
    <t>Otis Junior-Senior High School 6586 M</t>
  </si>
  <si>
    <t>Lone Star Middle School 5238 E</t>
  </si>
  <si>
    <t>Lone Star Middle School 5238 M</t>
  </si>
  <si>
    <t>Lone Star Elementary School 5254 E</t>
  </si>
  <si>
    <t>Lone Star Undivided High School 5258 H</t>
  </si>
  <si>
    <t>North Valley Middle School 4854 M</t>
  </si>
  <si>
    <t>South Valley Middle School 7058 M</t>
  </si>
  <si>
    <t>Valley High School 9032 H</t>
  </si>
  <si>
    <t>Eaton Elementary School 2448 E</t>
  </si>
  <si>
    <t>Eaton Middle School 2452 M</t>
  </si>
  <si>
    <t>Eaton High School 2456 H</t>
  </si>
  <si>
    <t>Cardinal Community Academy Charter School 1299 E</t>
  </si>
  <si>
    <t>Cardinal Community Academy Charter School 1299 M</t>
  </si>
  <si>
    <t>Weld Central Senior High School 1446 H</t>
  </si>
  <si>
    <t>Hoff Elementary School 4526 E</t>
  </si>
  <si>
    <t>Weld Central Middle School 9347 M</t>
  </si>
  <si>
    <t>Grandview Elementary School 0055 E</t>
  </si>
  <si>
    <t>Severance Middle School 7755 M</t>
  </si>
  <si>
    <t>Range View Elementary 8459 E</t>
  </si>
  <si>
    <t>Tozer Elementary School 8886 E</t>
  </si>
  <si>
    <t>Windsor Charter Academy 9665 E</t>
  </si>
  <si>
    <t>Windsor Charter Academy 9665 M</t>
  </si>
  <si>
    <t>Windsor Middle School 9670 M</t>
  </si>
  <si>
    <t>Windsor High School 9672 H</t>
  </si>
  <si>
    <t>Knowledge Quest Academy 4785 E</t>
  </si>
  <si>
    <t>Knowledge Quest Academy 4785 M</t>
  </si>
  <si>
    <t>Milliken Middle School 5902 M</t>
  </si>
  <si>
    <t>Pioneer Ridge Elementary School 6963 E</t>
  </si>
  <si>
    <t>Roosevelt High School 7490 H</t>
  </si>
  <si>
    <t>Heiman Elementary School 0052 E</t>
  </si>
  <si>
    <t>Winograd K-8 Elementary School 0053 E</t>
  </si>
  <si>
    <t>Winograd K-8 Elementary School 0053 M</t>
  </si>
  <si>
    <t>Brentwood Middle School 0988 M</t>
  </si>
  <si>
    <t>Chappelow K-8 Magnet School 1500 E</t>
  </si>
  <si>
    <t>Chappelow K-8 Magnet School 1500 M</t>
  </si>
  <si>
    <t>Cameron School 1799 H</t>
  </si>
  <si>
    <t>Frontier Charter Academy 1875 E</t>
  </si>
  <si>
    <t>Frontier Charter Academy 1875 H</t>
  </si>
  <si>
    <t>Frontier Charter Academy 1875 M</t>
  </si>
  <si>
    <t>Dos Rios Elementary School 2222 E</t>
  </si>
  <si>
    <t>Engage Online Academy 2825 H</t>
  </si>
  <si>
    <t>University Schools 2850 E</t>
  </si>
  <si>
    <t>University Schools 2850 H</t>
  </si>
  <si>
    <t>University Schools 2850 M</t>
  </si>
  <si>
    <t>Franklin Middle School 3162 M</t>
  </si>
  <si>
    <t>Greeley Central High School 3610 H</t>
  </si>
  <si>
    <t>Greeley West High School 3614 H</t>
  </si>
  <si>
    <t>Heath Middle School 3880 M</t>
  </si>
  <si>
    <t>Jefferson High School 4425 H</t>
  </si>
  <si>
    <t>John Evans Middle School 4438 M</t>
  </si>
  <si>
    <t>Mcauliffe Elementary School 5660 E</t>
  </si>
  <si>
    <t>Meeker Elementary School 5752 E</t>
  </si>
  <si>
    <t>Monfort Elementary School 5985 E</t>
  </si>
  <si>
    <t>Northridge High School 6364 H</t>
  </si>
  <si>
    <t>Scott Elementary School 7700 E</t>
  </si>
  <si>
    <t>Shawsheen Elementary School 7814 E</t>
  </si>
  <si>
    <t>Union Colony Preparatory School 8965 E</t>
  </si>
  <si>
    <t>Union Colony Preparatory School 8965 H</t>
  </si>
  <si>
    <t>Union Colony Preparatory School 8965 M</t>
  </si>
  <si>
    <t>Union Colony Elementary School 8975 E</t>
  </si>
  <si>
    <t>West Ridge Academy 9611 E</t>
  </si>
  <si>
    <t>West Ridge Academy 9611 M</t>
  </si>
  <si>
    <t>Platte Valley Youth Services Center 9809 E</t>
  </si>
  <si>
    <t>Platte Valley Youth Services Center 9809 H</t>
  </si>
  <si>
    <t>Platte Valley Youth Services Center 9809 M</t>
  </si>
  <si>
    <t>Platte Valley High School 4670 H</t>
  </si>
  <si>
    <t>Fort Lupton Middle School 3066 M</t>
  </si>
  <si>
    <t>Fort Lupton High School 3070 H</t>
  </si>
  <si>
    <t>Highland Middle School 3961 M</t>
  </si>
  <si>
    <t>Highland High School 3962 H</t>
  </si>
  <si>
    <t>Briggsdale Undivided High School 1012 H</t>
  </si>
  <si>
    <t>Briggsdale Undivided High School 1012 M</t>
  </si>
  <si>
    <t>Prairie Junior-Senior High School 7156 M</t>
  </si>
  <si>
    <t>Buchanan Middle School 9729 M</t>
  </si>
  <si>
    <t>Wray High School 9733 H</t>
  </si>
  <si>
    <t>Idalia Junior-Senior High School 4231 H</t>
  </si>
  <si>
    <t>Idalia Junior-Senior High School 4231 M</t>
  </si>
  <si>
    <t>Liberty Elementary School 5119 E</t>
  </si>
  <si>
    <t>Liberty Junior-Senior High School 5123 H</t>
  </si>
  <si>
    <t>Liberty Junior-Senior High School 5123 M</t>
  </si>
  <si>
    <t>Animas High School 0075 H</t>
  </si>
  <si>
    <t>Stone Creek School 0653 E</t>
  </si>
  <si>
    <t>Stone Creek School 0653 M</t>
  </si>
  <si>
    <t>Caprock Academy 1279 E</t>
  </si>
  <si>
    <t>Caprock Academy 1279 H</t>
  </si>
  <si>
    <t>Caprock Academy 1279 M</t>
  </si>
  <si>
    <t>Colorado Springs Charter Academy 1791 E</t>
  </si>
  <si>
    <t>Colorado Springs Charter Academy 1791 M</t>
  </si>
  <si>
    <t>Colorado Springs Early Colleges 1795 H</t>
  </si>
  <si>
    <t>Colorado Early College Fort Collins 2067 H</t>
  </si>
  <si>
    <t>Mountain Middle School 5453 M</t>
  </si>
  <si>
    <t>Ross Montessori School 7512 E</t>
  </si>
  <si>
    <t>Ross Montessori School 7512 M</t>
  </si>
  <si>
    <t>Thomas Maclaren State Charter School 8825 H</t>
  </si>
  <si>
    <t>Thomas Maclaren State Charter School 8825 M</t>
  </si>
  <si>
    <t>The Vanguard School (Middle) 9051 M</t>
  </si>
  <si>
    <t>The Vanguard School (High) 9057 H</t>
  </si>
  <si>
    <t>Yampah Mountain School 6134 H</t>
  </si>
  <si>
    <t>Yampah Mountain School 6134 M</t>
  </si>
  <si>
    <t>Mountain Boces Day Treatment Center (Project Rebound) 6136 H</t>
  </si>
  <si>
    <t>Mountain Boces Day Treatment Center (Project Rebound) 6136 M</t>
  </si>
  <si>
    <t>Yampah Teen Parent Program 9797 H</t>
  </si>
  <si>
    <t>Innovative Connections High School 3997 H</t>
  </si>
  <si>
    <t>Southwest Colorado E-School 8121 H</t>
  </si>
  <si>
    <t>Southwest Colorado E-School 8121 M</t>
  </si>
  <si>
    <t>Tiered Instruction</t>
  </si>
  <si>
    <t>Continuum of Services</t>
  </si>
  <si>
    <t>Effective Teachers and Leaders</t>
  </si>
  <si>
    <t>FTE</t>
  </si>
  <si>
    <t>Title I-A</t>
  </si>
  <si>
    <t>Title II-A</t>
  </si>
  <si>
    <t>Title III-A</t>
  </si>
  <si>
    <t>Title III-SAI</t>
  </si>
  <si>
    <t>Title VI-B</t>
  </si>
  <si>
    <t>Administration</t>
  </si>
  <si>
    <t>Instructional Program</t>
  </si>
  <si>
    <t>Support Program</t>
  </si>
  <si>
    <t>Improvement of Instructional Services</t>
  </si>
  <si>
    <t>Location</t>
  </si>
  <si>
    <t>Title I-D</t>
  </si>
  <si>
    <t>Continuum of Service</t>
  </si>
  <si>
    <t>Mapleton Expeditionary School Of The Arts 0187 M</t>
  </si>
  <si>
    <t>Mapleton Expeditionary School Of The Arts 0187 H</t>
  </si>
  <si>
    <t>Academy Of Charter Schools 0015 E</t>
  </si>
  <si>
    <t>Academy Of Charter Schools 0015 M</t>
  </si>
  <si>
    <t>Academy Of Charter Schools 0015 H</t>
  </si>
  <si>
    <t>The International School At Thornton Middle 5814 M</t>
  </si>
  <si>
    <t>Stem Lab 8275 E</t>
  </si>
  <si>
    <t>Stem Lab 8275 M</t>
  </si>
  <si>
    <t>Stem Launch 8310 E</t>
  </si>
  <si>
    <t>Stem Launch 8310 M</t>
  </si>
  <si>
    <t>Community Reach Center 6015 F</t>
  </si>
  <si>
    <t>Arapahoe House -Stepwise  6025 F</t>
  </si>
  <si>
    <t>Shiloh Home - The Sanctuary 8115 F</t>
  </si>
  <si>
    <t>Shiloh Home - Adams 6204 F</t>
  </si>
  <si>
    <t>Landmark Academy At Reunion 4950 E</t>
  </si>
  <si>
    <t>Landmark Academy At Reunion 4950 M</t>
  </si>
  <si>
    <t>Reflections For Youth - Brighton  7495 F</t>
  </si>
  <si>
    <t>Alamosa Ombudsman School Of Excellence 0368 M</t>
  </si>
  <si>
    <t>Alamosa Ombudsman School Of Excellence 0368 H</t>
  </si>
  <si>
    <t>Youth Track - San Luis Valley  6411 F</t>
  </si>
  <si>
    <t>Craig Hospital 6069 F</t>
  </si>
  <si>
    <t>Soar Academy 8123 M</t>
  </si>
  <si>
    <t>Soar Academy 8123 H</t>
  </si>
  <si>
    <t>Excelsior Youth Center  6039 F</t>
  </si>
  <si>
    <t>Joshua School 6206 F</t>
  </si>
  <si>
    <t>Centennial Academy Of Fine Arts Education 1382 E</t>
  </si>
  <si>
    <t>Tennyson Center - Littleton 6064 F</t>
  </si>
  <si>
    <t>Prince Street Academy 6415 F</t>
  </si>
  <si>
    <t>Fulton Academy Of Excellence 3272 E</t>
  </si>
  <si>
    <t>North Middle School Health Sciences And Technology 6310 M</t>
  </si>
  <si>
    <t>Aurora Mental Health - Hampden Academy 6028 F</t>
  </si>
  <si>
    <t>Jefferson Hills - Aurora 6032 F</t>
  </si>
  <si>
    <t>Serenity Education &amp; Day Treatment Center 6210 F</t>
  </si>
  <si>
    <t>Apex Home School Enrichment Program 0120 E</t>
  </si>
  <si>
    <t>Apex Home School Enrichment Program 0120 M</t>
  </si>
  <si>
    <t>Apex Home School Enrichment Program 0120 H</t>
  </si>
  <si>
    <t>Shiloh Home - Longmont  6211 F</t>
  </si>
  <si>
    <t>Manhattan Middle School Of The Arts And Academics 1136 M</t>
  </si>
  <si>
    <t>Creekside Elementary School At Martin Park 5606 E</t>
  </si>
  <si>
    <t>Creative Perspectives 6240 F</t>
  </si>
  <si>
    <t>Rocky Mountain Youth Academy 6109 F</t>
  </si>
  <si>
    <t>Delta Academy Of Applied Learning 2152 E</t>
  </si>
  <si>
    <t>Delta Academy Of Applied Learning 2152 M</t>
  </si>
  <si>
    <t>Gateway - Delta 6023 F</t>
  </si>
  <si>
    <t>Academy Of Urban Learning 0067 H</t>
  </si>
  <si>
    <t>Cec Middle College Of Denver 1319 H</t>
  </si>
  <si>
    <t>Centennial Ece-8 School 1400 E</t>
  </si>
  <si>
    <t>Centennial Ece-8 School 1400 M</t>
  </si>
  <si>
    <t>Cole Arts And Science Academy 1785 E</t>
  </si>
  <si>
    <t>Cole Arts And Science Academy 1785 M</t>
  </si>
  <si>
    <t>Ace Community Challenge Charter School 1866 M</t>
  </si>
  <si>
    <t>Ace Community Challenge Charter School 1866 H</t>
  </si>
  <si>
    <t>Polaris At Ebert Elementary School 2027 E</t>
  </si>
  <si>
    <t>Dsst: Stapleton Middle School 2115 M</t>
  </si>
  <si>
    <t>Dsst: Green Valley Ranch High School 2145 H</t>
  </si>
  <si>
    <t>Dsst: Green Valley Ranch Middle School 2181 M</t>
  </si>
  <si>
    <t>Denver School Of The Arts 2184 M</t>
  </si>
  <si>
    <t>Denver School Of The Arts 2184 H</t>
  </si>
  <si>
    <t>Dsst: Stapleton High School 2185 H</t>
  </si>
  <si>
    <t>Denver Center For 21St Learning At Wyman 2188 M</t>
  </si>
  <si>
    <t>Denver Center For 21St Learning At Wyman 2188 H</t>
  </si>
  <si>
    <t>Dcis At Ford 2205 E</t>
  </si>
  <si>
    <t>Dcis At Montbello High School 2209 M</t>
  </si>
  <si>
    <t>Dcis At Montbello High School 2209 H</t>
  </si>
  <si>
    <t>Dsst: Cole Middle School 2223 M</t>
  </si>
  <si>
    <t>Fairmont Ece-8 School 2856 E</t>
  </si>
  <si>
    <t>Fairmont Ece-8 School 2856 M</t>
  </si>
  <si>
    <t>Grant Ranch Ece-8 School 3605 E</t>
  </si>
  <si>
    <t>Grant Ranch Ece-8 School 3605 M</t>
  </si>
  <si>
    <t>Hill Campus Of Arts And Sciences 3990 M</t>
  </si>
  <si>
    <t>Farrell B. Howell Ece-8 School 4140 E</t>
  </si>
  <si>
    <t>Farrell B. Howell Ece-8 School 4140 M</t>
  </si>
  <si>
    <t>Dsst: College View 4381 M</t>
  </si>
  <si>
    <t>Kipp Montbello College Prep 4507 E</t>
  </si>
  <si>
    <t>Kipp Denver Collegiate High School 4730 H</t>
  </si>
  <si>
    <t>Kipp Sunshine Peak Academy 4732 E</t>
  </si>
  <si>
    <t>Mathematics And Science Leadership Academy 5608 E</t>
  </si>
  <si>
    <t>Mcauliffe International School 5897 M</t>
  </si>
  <si>
    <t>Dora Moore Ece-8 School 6088 E</t>
  </si>
  <si>
    <t>Dora Moore Ece-8 School 6088 M</t>
  </si>
  <si>
    <t>Florida Pitt-Waller Ece-8 School 6970 E</t>
  </si>
  <si>
    <t>Florida Pitt-Waller Ece-8 School 6970 M</t>
  </si>
  <si>
    <t>Charles M. Schenck (Cms) Community School 7694 E</t>
  </si>
  <si>
    <t>Soar At Green Valley Ranch 8053 E</t>
  </si>
  <si>
    <t>Strive Prep - Federal 8085 M</t>
  </si>
  <si>
    <t>Soar At Oakland 8131 E</t>
  </si>
  <si>
    <t>Trevista Ece-8 At Horace Mann 8909 E</t>
  </si>
  <si>
    <t>Trevista Ece-8 At Horace Mann 8909 M</t>
  </si>
  <si>
    <t>Strive Prep - Highland 9336 M</t>
  </si>
  <si>
    <t>Strive Prep - Westwood 9389 M</t>
  </si>
  <si>
    <t>Strive Prep - Lake 9390 M</t>
  </si>
  <si>
    <t>Strive Prep - Smart Academy 9639 H</t>
  </si>
  <si>
    <t>Strive Prep - Gvr 9730 M</t>
  </si>
  <si>
    <t>Strive Prep - Montbello 9735 M</t>
  </si>
  <si>
    <t>Family Crisis Center  6041 F</t>
  </si>
  <si>
    <t>Tennyson Center - Cch 6063 F</t>
  </si>
  <si>
    <t>Denver Health Medical Center 6079 F</t>
  </si>
  <si>
    <t>Laradon Hall 6092 F</t>
  </si>
  <si>
    <t>Mental Health Center Of Denver 6095 F</t>
  </si>
  <si>
    <t>National Jewish Hospital 6107 F</t>
  </si>
  <si>
    <t>Savio House  6112 F</t>
  </si>
  <si>
    <t>Synergy  6127 F</t>
  </si>
  <si>
    <t>Synergy - Turning Point 6129 F</t>
  </si>
  <si>
    <t>Third Way Center (Joan Farley Academy-Lowry) 6215 F</t>
  </si>
  <si>
    <t>Third Way Center (Joan Farley Academy) 6416 F</t>
  </si>
  <si>
    <t>Stem Middle &amp; High School 5259 M</t>
  </si>
  <si>
    <t>Stem Middle &amp; High School 5259 H</t>
  </si>
  <si>
    <t>South Ridge Elementary An Ib World School 8126 E</t>
  </si>
  <si>
    <t>Vail Ski And Snowboard Academy (Ussa) 9061 E</t>
  </si>
  <si>
    <t>Vail Ski And Snowboard Academy (Ussa) 9061 M</t>
  </si>
  <si>
    <t>Vail Ski And Snowboard Academy (Ussa) 9061 H</t>
  </si>
  <si>
    <t>Psi Cedar Springs 6031 F</t>
  </si>
  <si>
    <t>Academy For Advanced And Creative Learning 0517 E</t>
  </si>
  <si>
    <t>Academy For Advanced And Creative Learning 0517 M</t>
  </si>
  <si>
    <t>Galileo School Of Math And Science 3360 M</t>
  </si>
  <si>
    <t>Life Skills Center Of Colorado Springs 5146 H</t>
  </si>
  <si>
    <t>Space Technology And Arts Academy (Star Academy) 8359 E</t>
  </si>
  <si>
    <t>Space Technology And Arts Academy (Star Academy) 8359 M</t>
  </si>
  <si>
    <t>Griffith Center - Colorado Springs  6091 F</t>
  </si>
  <si>
    <t>Roundup School 6110 F</t>
  </si>
  <si>
    <t>Tca College Pathways 8779 M</t>
  </si>
  <si>
    <t>Tcacollege Pathways 8779 H</t>
  </si>
  <si>
    <t>The Imagine Classical Academy At Indigo Ranch 4251 E</t>
  </si>
  <si>
    <t>The Imagine Classical Academy At Indigo Ranch 4251 M</t>
  </si>
  <si>
    <t>Lincoln School Of Science And Technology 5166 E</t>
  </si>
  <si>
    <t>Southern Peaks Regional Treatment Center 6199 F</t>
  </si>
  <si>
    <t>Valley View Youth Recovery Center 6053 F</t>
  </si>
  <si>
    <t>Rocky Mountain Academy Of Evergreen 7462 E</t>
  </si>
  <si>
    <t>Rocky Mountain Academy Of Evergreen 7462 M</t>
  </si>
  <si>
    <t>Collegiate Academy Of Colorado 7701 E</t>
  </si>
  <si>
    <t>Collegiate Academy Of Colorado 7701 M</t>
  </si>
  <si>
    <t>Collegiate Academy Of Colorado 7701 H</t>
  </si>
  <si>
    <t>Jefferson Hills - New Vistas 4839 F</t>
  </si>
  <si>
    <t>Family Tree Gemini House  6021 F</t>
  </si>
  <si>
    <t>Devereux Cleo Wallace - Westminster  6082 F</t>
  </si>
  <si>
    <t>Forest Heights Lodge  6407 F</t>
  </si>
  <si>
    <t>Shiloh Home - Littleton 6408 F</t>
  </si>
  <si>
    <t>Psd Options School 7043 E</t>
  </si>
  <si>
    <t>Psd Options School 7043 M</t>
  </si>
  <si>
    <t>Psd Options School 7043 H</t>
  </si>
  <si>
    <t>Psd Global Academy 7198 E</t>
  </si>
  <si>
    <t>Psd Global Academy 7198 M</t>
  </si>
  <si>
    <t>Psd Global Academy 7198 H</t>
  </si>
  <si>
    <t>Turning Point -Waverly 6038 F</t>
  </si>
  <si>
    <t>Mountain Crest Behavioral Health Care 6101 F</t>
  </si>
  <si>
    <t>Midway Youth Services - Remington House 6108 F</t>
  </si>
  <si>
    <t>Leap School 5121 E</t>
  </si>
  <si>
    <t>Leap School 5121 M</t>
  </si>
  <si>
    <t>Leap School 5121 H</t>
  </si>
  <si>
    <t>Reflections For Youth 6099 F</t>
  </si>
  <si>
    <t>New Emerson School At Columbus 2724 E</t>
  </si>
  <si>
    <t>Mesa Valley Vision Home And Community Program 5828 E</t>
  </si>
  <si>
    <t>Mesa Valley Vision Home And Community Program 5828 M</t>
  </si>
  <si>
    <t>Mesa Valley Vision Home And Community Program 5828 H</t>
  </si>
  <si>
    <t>Gateway - Grand Junction 6024 F</t>
  </si>
  <si>
    <t>Hand Up Homes For Youth 6049 F</t>
  </si>
  <si>
    <t>Hilltop Youth Services 6414 F</t>
  </si>
  <si>
    <t>Spanish Peaks Mental Health Center 6125 F</t>
  </si>
  <si>
    <t>The Academic Recovery Center Of San Luis Valley 0051 H</t>
  </si>
  <si>
    <t>Insight School Of Colorado At Julesburg 4369 M</t>
  </si>
  <si>
    <t>Insight School Of Colorado At Julesburg 4369 H</t>
  </si>
  <si>
    <t>Hudson Academy Of Arts And Sciences 4148 E</t>
  </si>
  <si>
    <t>Alternative Homes For Youth  6022 F</t>
  </si>
  <si>
    <t>Turning Point - Weld County 6410 F</t>
  </si>
  <si>
    <t>T.R. Paul Academy Of Arts &amp; Knowledge 0657 E</t>
  </si>
  <si>
    <t>T.R. Paul Academy Of Arts &amp; Knowledge 0657 M</t>
  </si>
  <si>
    <t>Early College Of Arvada 2837 M</t>
  </si>
  <si>
    <t>Early College Of Arvada 2837 H</t>
  </si>
  <si>
    <t>Youth And Family Academy 9785 M</t>
  </si>
  <si>
    <t>Youth And Family Academy 9785 H</t>
  </si>
  <si>
    <t>Colorado School For The Deaf And Blind 9999 E</t>
  </si>
  <si>
    <t>Colorado School For The Deaf And Blind 9999 M</t>
  </si>
  <si>
    <t>Colorado School For The Deaf And Blind 9999 H</t>
  </si>
  <si>
    <t>Centennial Boces High School 1607 H</t>
  </si>
  <si>
    <t>Rocky Mountain School Of Expeditionary Learning 2840 E</t>
  </si>
  <si>
    <t>Rocky Mountain School Of Expeditionary Learning 2840 M</t>
  </si>
  <si>
    <t>Rocky Mountain School Of Expeditionary Learning 2840 H</t>
  </si>
  <si>
    <t>ALAMOSA RE 11J</t>
  </si>
  <si>
    <t>SANGRE DE CRISTO RE 22J</t>
  </si>
  <si>
    <t>ADAMS ARAPAHOE 28J</t>
  </si>
  <si>
    <t>WALSH RE 1</t>
  </si>
  <si>
    <t>PRITCHETT RE 3</t>
  </si>
  <si>
    <t>SPRINGFIELD RE 4</t>
  </si>
  <si>
    <t>VILAS RE 5</t>
  </si>
  <si>
    <t>CAMPO RE 6</t>
  </si>
  <si>
    <t>LAS ANIMAS RE 1</t>
  </si>
  <si>
    <t>MC CLAVE RE 2</t>
  </si>
  <si>
    <t>BUENA VISTA R 31</t>
  </si>
  <si>
    <t>SALIDA R 32</t>
  </si>
  <si>
    <t>KIT CARSON R 1</t>
  </si>
  <si>
    <t>CHEYENNE COUNTY RE 5</t>
  </si>
  <si>
    <t>CLEAR CREEK RE 1</t>
  </si>
  <si>
    <t>NORTH CONEJOS RE 1J</t>
  </si>
  <si>
    <t>SOUTH CONEJOS RE 10</t>
  </si>
  <si>
    <t>CENTENNIAL R 1</t>
  </si>
  <si>
    <t>SIERRA GRANDE R 30</t>
  </si>
  <si>
    <t>CROWLEY COUNTY RE 1 J</t>
  </si>
  <si>
    <t>CUSTER COUNTY SCHOOL DISTRICT C 1</t>
  </si>
  <si>
    <t>ELIZABETH C 1</t>
  </si>
  <si>
    <t>KIOWA C 2</t>
  </si>
  <si>
    <t>CALHAN RJ 1</t>
  </si>
  <si>
    <t>LEWIS PALMER 38</t>
  </si>
  <si>
    <t>CANON CITY RE 1</t>
  </si>
  <si>
    <t>FREMONT RE 2</t>
  </si>
  <si>
    <t>COTOPAXI RE 3</t>
  </si>
  <si>
    <t>ROARING FORK RE 1</t>
  </si>
  <si>
    <t>GARFIELD RE 2</t>
  </si>
  <si>
    <t>GILPIN COUNTY RE 1</t>
  </si>
  <si>
    <t>WEST GRAND 1 JT.</t>
  </si>
  <si>
    <t>HUERFANO RE 1</t>
  </si>
  <si>
    <t>LA VETA RE 2</t>
  </si>
  <si>
    <t>JEFFERSON COUNTY R 1</t>
  </si>
  <si>
    <t>EADS RE 1</t>
  </si>
  <si>
    <t>PLAINVIEW RE 2</t>
  </si>
  <si>
    <t>ARRIBA FLAGLER C 20</t>
  </si>
  <si>
    <t>HI PLAINS R 23</t>
  </si>
  <si>
    <t>STRATTON R 4</t>
  </si>
  <si>
    <t>BETHUNE R 5</t>
  </si>
  <si>
    <t>BURLINGTON RE 6J</t>
  </si>
  <si>
    <t>LAKE COUNTY R 1</t>
  </si>
  <si>
    <t>DURANGO 9 R</t>
  </si>
  <si>
    <t>BAYFIELD 10 JT R</t>
  </si>
  <si>
    <t>POUDRE R 1</t>
  </si>
  <si>
    <t>THOMPSON R2 J</t>
  </si>
  <si>
    <t>ESTES PARK R 3</t>
  </si>
  <si>
    <t>GENOA HUGO C113</t>
  </si>
  <si>
    <t>LIMON RE 4J</t>
  </si>
  <si>
    <t>KARVAL RE 23</t>
  </si>
  <si>
    <t>VALLEY RE 1</t>
  </si>
  <si>
    <t>FRENCHMAN RE 3</t>
  </si>
  <si>
    <t>BUFFALO RE 4J</t>
  </si>
  <si>
    <t>PLATEAU RE 5</t>
  </si>
  <si>
    <t>MONTEZUMA CORTEZ RE 1</t>
  </si>
  <si>
    <t>DOLORES RE 4A</t>
  </si>
  <si>
    <t>MANCOS RE 6</t>
  </si>
  <si>
    <t>MONTROSE COUNTY RE 1J</t>
  </si>
  <si>
    <t>WEST END RE 2</t>
  </si>
  <si>
    <t>FORT MORGAN RE 3</t>
  </si>
  <si>
    <t>EAST OTERO R 1</t>
  </si>
  <si>
    <t>ROCKY FORD R 2</t>
  </si>
  <si>
    <t>FOWLER R 4J</t>
  </si>
  <si>
    <t>OURAY R 1</t>
  </si>
  <si>
    <t>RIDGWAY R 2</t>
  </si>
  <si>
    <t>PARK COUNTY RE 2</t>
  </si>
  <si>
    <t>HOLYOKE RE 1J</t>
  </si>
  <si>
    <t>HAXTUN RE 2J</t>
  </si>
  <si>
    <t>GRANADA RE 1</t>
  </si>
  <si>
    <t>LAMAR RE 2</t>
  </si>
  <si>
    <t>HOLLY RE 3</t>
  </si>
  <si>
    <t>WILEY RE 13 JT</t>
  </si>
  <si>
    <t>RANGELY RE 4</t>
  </si>
  <si>
    <t>DEL NORTE C 7</t>
  </si>
  <si>
    <t>MONTE VISTA C 8</t>
  </si>
  <si>
    <t>SARGENT RE 33J</t>
  </si>
  <si>
    <t>HAYDEN RE 1</t>
  </si>
  <si>
    <t>STEAMBOAT SPRINGS RE 2</t>
  </si>
  <si>
    <t>TELLURIDE R 1</t>
  </si>
  <si>
    <t>NORWOOD R 2J</t>
  </si>
  <si>
    <t>JULESBURG RE 1</t>
  </si>
  <si>
    <t>PLATTE VALLEY RE 3</t>
  </si>
  <si>
    <t>SUMMIT RE 1</t>
  </si>
  <si>
    <t>CRIPPLE CREEK VICTOR RE 1</t>
  </si>
  <si>
    <t>WOODLAND PARK RE 2</t>
  </si>
  <si>
    <t>AKRON R 1</t>
  </si>
  <si>
    <t>ARICKAREE R 2</t>
  </si>
  <si>
    <t>OTIS R 3</t>
  </si>
  <si>
    <t>WOODLIN R 104</t>
  </si>
  <si>
    <t>WELD COUNTY RE 1</t>
  </si>
  <si>
    <t>EATON RE 2</t>
  </si>
  <si>
    <t>WINDSOR RE 4</t>
  </si>
  <si>
    <t>JOHNSTOWN MILLIKEN RE 5J</t>
  </si>
  <si>
    <t>PLATTE VALLEY RE 7</t>
  </si>
  <si>
    <t>AULT HIGHLAND RE 9</t>
  </si>
  <si>
    <t>BRIGGSDALE RE 10</t>
  </si>
  <si>
    <t>PRAIRIE RE 11</t>
  </si>
  <si>
    <t>PAWNEE RE 12</t>
  </si>
  <si>
    <t>WRAY RD 2</t>
  </si>
  <si>
    <t>IDALIA RJ 3</t>
  </si>
  <si>
    <t>LIBERTY J 4</t>
  </si>
  <si>
    <t>NORTH PARK R 1</t>
  </si>
  <si>
    <t>Aurora Mental Health - Metro Children's Center 6020 F</t>
  </si>
  <si>
    <t>Children's Hospital 6013 F</t>
  </si>
  <si>
    <t>Denver Children's Home (Bansbach Academy) 6075 F</t>
  </si>
  <si>
    <t>Mt. Saint Vincent's Home  6102 F</t>
  </si>
  <si>
    <t>Children's Ark (Axios) 6012 F</t>
  </si>
  <si>
    <t>Jeffco's 21St Century Virtual Academy 4408 M</t>
  </si>
  <si>
    <t>Jeffco's 21St Century Virtual Academy 4408 H</t>
  </si>
  <si>
    <t>El Pueblo Boy's And Girl's Ranch  6086 F</t>
  </si>
  <si>
    <t>BRUSH RE 2 J</t>
  </si>
  <si>
    <t>WELDON VALLEY RE 20 J</t>
  </si>
  <si>
    <t>WIGGINS RE 50 J</t>
  </si>
  <si>
    <t>KEENESBURG RE 3 J</t>
  </si>
  <si>
    <t>WELD COUNTY S D RE 8</t>
  </si>
  <si>
    <t>Eligible for Transfer:</t>
  </si>
  <si>
    <t>107 Administrator - Coordinator</t>
  </si>
  <si>
    <t>107 Administrator - Director</t>
  </si>
  <si>
    <t xml:space="preserve">206 Classroom Teacher, Elementary </t>
  </si>
  <si>
    <t>206 Classroom Teacher, ELL</t>
  </si>
  <si>
    <t>207 Substitutes</t>
  </si>
  <si>
    <t>211 Counselor</t>
  </si>
  <si>
    <t xml:space="preserve">212 Curriculum specialist </t>
  </si>
  <si>
    <t>218 Coach, Student Achievement</t>
  </si>
  <si>
    <t>218 Coach, Curriculum</t>
  </si>
  <si>
    <t>218 Coach, Data</t>
  </si>
  <si>
    <t>218 Coach, Instructional</t>
  </si>
  <si>
    <t>218 Coach, Instructional, Math</t>
  </si>
  <si>
    <t>218 Coach, Instructional, English Language Arts</t>
  </si>
  <si>
    <t>218 Coach, Instructional, ELL</t>
  </si>
  <si>
    <t>218 Coach, Technology</t>
  </si>
  <si>
    <t>218 Coach, Principal</t>
  </si>
  <si>
    <t>218 Mentor, Teacher</t>
  </si>
  <si>
    <t>218 Mentor, Principal</t>
  </si>
  <si>
    <t>237 Liaison, Homeless</t>
  </si>
  <si>
    <t>237 Social Worker</t>
  </si>
  <si>
    <t xml:space="preserve">334 Evaluator </t>
  </si>
  <si>
    <t>344 Personnel Officer</t>
  </si>
  <si>
    <t>347 Staff Developer</t>
  </si>
  <si>
    <t>405 Liaison, Parent</t>
  </si>
  <si>
    <t>405 Liaison, Family</t>
  </si>
  <si>
    <t>405 Liaison, Community</t>
  </si>
  <si>
    <t xml:space="preserve">419 Instructional Paraprofessional </t>
  </si>
  <si>
    <t>501 Grant Technician/Bookkeeping/Accounting</t>
  </si>
  <si>
    <t>000 Stipends</t>
  </si>
  <si>
    <t>403 Child Care Provider</t>
  </si>
  <si>
    <t>410 Educational Interpreter/Translator</t>
  </si>
  <si>
    <t>216 Librarian/Media Consultant</t>
  </si>
  <si>
    <t>411 Library/Media Assistant</t>
  </si>
  <si>
    <t>P</t>
  </si>
  <si>
    <t>D</t>
  </si>
  <si>
    <t>Children's World 4009 P</t>
  </si>
  <si>
    <t>Noah's Ark Learning Center 4022 P</t>
  </si>
  <si>
    <t>Northside Christian Daycare 4023 P</t>
  </si>
  <si>
    <t>Cornerstone Christian Academy 4591 P</t>
  </si>
  <si>
    <t>Little Village Christian Preschool 8574 P</t>
  </si>
  <si>
    <t>Northglenn United Methodist Church 8576 P</t>
  </si>
  <si>
    <t>Little Giants Learning Center 6003 P</t>
  </si>
  <si>
    <t>Brighton Adventist Academy 4031 P</t>
  </si>
  <si>
    <t>Brighton Montessori Preschool 0864 P</t>
  </si>
  <si>
    <t>Kiddie Academy Of Brighton 4527 P</t>
  </si>
  <si>
    <t>Our Lady Help Of Christians Academy 8112 P</t>
  </si>
  <si>
    <t>Dottie's Day Care Inc 4041 P</t>
  </si>
  <si>
    <t>Life Care Kids 4217 P</t>
  </si>
  <si>
    <t>Hyland Hills Recreation And Preschool 4218 P</t>
  </si>
  <si>
    <t>Guardian Angels 4395 P</t>
  </si>
  <si>
    <t>District Level 0010 D</t>
  </si>
  <si>
    <t>District Level 0020 D</t>
  </si>
  <si>
    <t>District Level 0030 D</t>
  </si>
  <si>
    <t>District Level 0040 D</t>
  </si>
  <si>
    <t>District Level 0050 D</t>
  </si>
  <si>
    <t>District Level 0060 D</t>
  </si>
  <si>
    <t>District Level 0070 D</t>
  </si>
  <si>
    <t>District Level 0100 D</t>
  </si>
  <si>
    <t>District Level 0110 D</t>
  </si>
  <si>
    <t>District Level 0120 D</t>
  </si>
  <si>
    <t>District Level 0123 D</t>
  </si>
  <si>
    <t>District Level 0130 D</t>
  </si>
  <si>
    <t>District Level 0140 D</t>
  </si>
  <si>
    <t>District Level 0170 D</t>
  </si>
  <si>
    <t>District Level 0180 D</t>
  </si>
  <si>
    <t>District Level 0190 D</t>
  </si>
  <si>
    <t>District Level 0220 D</t>
  </si>
  <si>
    <t>District Level 0230 D</t>
  </si>
  <si>
    <t>District Level 0240 D</t>
  </si>
  <si>
    <t>District Level 0250 D</t>
  </si>
  <si>
    <t>District Level 0260 D</t>
  </si>
  <si>
    <t>District Level 0270 D</t>
  </si>
  <si>
    <t>District Level 0290 D</t>
  </si>
  <si>
    <t>District Level 0310 D</t>
  </si>
  <si>
    <t>District Level 0470 D</t>
  </si>
  <si>
    <t>District Level 0480 D</t>
  </si>
  <si>
    <t>District Level 0490 D</t>
  </si>
  <si>
    <t>District Level 0500 D</t>
  </si>
  <si>
    <t>District Level 0510 D</t>
  </si>
  <si>
    <t>District Level 0520 D</t>
  </si>
  <si>
    <t>District Level 0540 D</t>
  </si>
  <si>
    <t>District Level 0550 D</t>
  </si>
  <si>
    <t>District Level 0560 D</t>
  </si>
  <si>
    <t>District Level 0580 D</t>
  </si>
  <si>
    <t>District Level 0640 D</t>
  </si>
  <si>
    <t>District Level 0740 D</t>
  </si>
  <si>
    <t>District Level 0770 D</t>
  </si>
  <si>
    <t>District Level 0860 D</t>
  </si>
  <si>
    <t>District Level 0870 D</t>
  </si>
  <si>
    <t>District Level 0880 D</t>
  </si>
  <si>
    <t>District Level 0890 D</t>
  </si>
  <si>
    <t>District Level 0900 D</t>
  </si>
  <si>
    <t>District Level 0910 D</t>
  </si>
  <si>
    <t>District Level 0920 D</t>
  </si>
  <si>
    <t>District Level 0930 D</t>
  </si>
  <si>
    <t>District Level 0940 D</t>
  </si>
  <si>
    <t>District Level 0950 D</t>
  </si>
  <si>
    <t>District Level 0960 D</t>
  </si>
  <si>
    <t>District Level 0970 D</t>
  </si>
  <si>
    <t>District Level 0980 D</t>
  </si>
  <si>
    <t>District Level 0990 D</t>
  </si>
  <si>
    <t>District Level 1000 D</t>
  </si>
  <si>
    <t>District Level 1010 D</t>
  </si>
  <si>
    <t>District Level 1020 D</t>
  </si>
  <si>
    <t>District Level 1030 D</t>
  </si>
  <si>
    <t>District Level 1040 D</t>
  </si>
  <si>
    <t>District Level 1050 D</t>
  </si>
  <si>
    <t>District Level 1060 D</t>
  </si>
  <si>
    <t>District Level 1070 D</t>
  </si>
  <si>
    <t>District Level 1080 D</t>
  </si>
  <si>
    <t>District Level 1110 D</t>
  </si>
  <si>
    <t>District Level 1120 D</t>
  </si>
  <si>
    <t>District Level 1130 D</t>
  </si>
  <si>
    <t>District Level 1140 D</t>
  </si>
  <si>
    <t>District Level 1150 D</t>
  </si>
  <si>
    <t>District Level 1160 D</t>
  </si>
  <si>
    <t>District Level 1180 D</t>
  </si>
  <si>
    <t>District Level 1195 D</t>
  </si>
  <si>
    <t>District Level 1220 D</t>
  </si>
  <si>
    <t>District Level 1330 D</t>
  </si>
  <si>
    <t>District Level 1340 D</t>
  </si>
  <si>
    <t>District Level 1350 D</t>
  </si>
  <si>
    <t>District Level 1360 D</t>
  </si>
  <si>
    <t>District Level 1380 D</t>
  </si>
  <si>
    <t>District Level 1390 D</t>
  </si>
  <si>
    <t>District Level 1400 D</t>
  </si>
  <si>
    <t>District Level 1410 D</t>
  </si>
  <si>
    <t>District Level 1420 D</t>
  </si>
  <si>
    <t>District Level 1430 D</t>
  </si>
  <si>
    <t>District Level 1440 D</t>
  </si>
  <si>
    <t>District Level 1450 D</t>
  </si>
  <si>
    <t>District Level 1460 D</t>
  </si>
  <si>
    <t>District Level 1480 D</t>
  </si>
  <si>
    <t>District Level 1490 D</t>
  </si>
  <si>
    <t>District Level 1500 D</t>
  </si>
  <si>
    <t>District Level 1510 D</t>
  </si>
  <si>
    <t>District Level 1520 D</t>
  </si>
  <si>
    <t>District Level 1530 D</t>
  </si>
  <si>
    <t>District Level 1540 D</t>
  </si>
  <si>
    <t>District Level 1550 D</t>
  </si>
  <si>
    <t>District Level 1560 D</t>
  </si>
  <si>
    <t>District Level 1570 D</t>
  </si>
  <si>
    <t>District Level 1580 D</t>
  </si>
  <si>
    <t>District Level 1590 D</t>
  </si>
  <si>
    <t>District Level 1600 D</t>
  </si>
  <si>
    <t>District Level 1620 D</t>
  </si>
  <si>
    <t>District Level 1750 D</t>
  </si>
  <si>
    <t>District Level 1760 D</t>
  </si>
  <si>
    <t>District Level 1780 D</t>
  </si>
  <si>
    <t>District Level 1790 D</t>
  </si>
  <si>
    <t>District Level 1810 D</t>
  </si>
  <si>
    <t>District Level 1828 D</t>
  </si>
  <si>
    <t>District Level 1850 D</t>
  </si>
  <si>
    <t>District Level 1860 D</t>
  </si>
  <si>
    <t>District Level 1870 D</t>
  </si>
  <si>
    <t>District Level 1980 D</t>
  </si>
  <si>
    <t>District Level 1990 D</t>
  </si>
  <si>
    <t>District Level 2000 D</t>
  </si>
  <si>
    <t>District Level 2010 D</t>
  </si>
  <si>
    <t>District Level 2020 D</t>
  </si>
  <si>
    <t>District Level 2035 D</t>
  </si>
  <si>
    <t>District Level 2055 D</t>
  </si>
  <si>
    <t>District Level 2070 D</t>
  </si>
  <si>
    <t>District Level 2180 D</t>
  </si>
  <si>
    <t>District Level 2190 D</t>
  </si>
  <si>
    <t>District Level 2395 D</t>
  </si>
  <si>
    <t>District Level 2405 D</t>
  </si>
  <si>
    <t>District Level 2505 D</t>
  </si>
  <si>
    <t>District Level 2515 D</t>
  </si>
  <si>
    <t>District Level 2520 D</t>
  </si>
  <si>
    <t>District Level 2530 D</t>
  </si>
  <si>
    <t>District Level 2535 D</t>
  </si>
  <si>
    <t>District Level 2540 D</t>
  </si>
  <si>
    <t>District Level 2560 D</t>
  </si>
  <si>
    <t>District Level 2570 D</t>
  </si>
  <si>
    <t>District Level 2580 D</t>
  </si>
  <si>
    <t>District Level 2590 D</t>
  </si>
  <si>
    <t>District Level 2600 D</t>
  </si>
  <si>
    <t>District Level 2610 D</t>
  </si>
  <si>
    <t>District Level 2620 D</t>
  </si>
  <si>
    <t>District Level 2630 D</t>
  </si>
  <si>
    <t>District Level 2640 D</t>
  </si>
  <si>
    <t>District Level 2650 D</t>
  </si>
  <si>
    <t>District Level 2660 D</t>
  </si>
  <si>
    <t>District Level 2670 D</t>
  </si>
  <si>
    <t>District Level 2680 D</t>
  </si>
  <si>
    <t>District Level 2690 D</t>
  </si>
  <si>
    <t>District Level 2700 D</t>
  </si>
  <si>
    <t>District Level 2710 D</t>
  </si>
  <si>
    <t>District Level 2720 D</t>
  </si>
  <si>
    <t>District Level 2730 D</t>
  </si>
  <si>
    <t>District Level 2740 D</t>
  </si>
  <si>
    <t>District Level 2750 D</t>
  </si>
  <si>
    <t>District Level 2760 D</t>
  </si>
  <si>
    <t>District Level 2770 D</t>
  </si>
  <si>
    <t>District Level 2780 D</t>
  </si>
  <si>
    <t>District Level 2790 D</t>
  </si>
  <si>
    <t>District Level 2800 D</t>
  </si>
  <si>
    <t>District Level 2810 D</t>
  </si>
  <si>
    <t>District Level 2820 D</t>
  </si>
  <si>
    <t>District Level 2830 D</t>
  </si>
  <si>
    <t>District Level 2840 D</t>
  </si>
  <si>
    <t>District Level 2862 D</t>
  </si>
  <si>
    <t>District Level 2865 D</t>
  </si>
  <si>
    <t>District Level 3000 D</t>
  </si>
  <si>
    <t>District Level 3010 D</t>
  </si>
  <si>
    <t>District Level 3020 D</t>
  </si>
  <si>
    <t>District Level 3030 D</t>
  </si>
  <si>
    <t>District Level 3040 D</t>
  </si>
  <si>
    <t>District Level 3050 D</t>
  </si>
  <si>
    <t>District Level 3060 D</t>
  </si>
  <si>
    <t>District Level 3070 D</t>
  </si>
  <si>
    <t>District Level 3080 D</t>
  </si>
  <si>
    <t>District Level 3085 D</t>
  </si>
  <si>
    <t>District Level 3090 D</t>
  </si>
  <si>
    <t>District Level 3100 D</t>
  </si>
  <si>
    <t>District Level 3110 D</t>
  </si>
  <si>
    <t>District Level 3120 D</t>
  </si>
  <si>
    <t>District Level 3130 D</t>
  </si>
  <si>
    <t>District Level 3140 D</t>
  </si>
  <si>
    <t>District Level 3145 D</t>
  </si>
  <si>
    <t>District Level 3146 D</t>
  </si>
  <si>
    <t>District Level 3147 D</t>
  </si>
  <si>
    <t>District Level 3148 D</t>
  </si>
  <si>
    <t>District Level 3200 D</t>
  </si>
  <si>
    <t>District Level 3210 D</t>
  </si>
  <si>
    <t>District Level 3220 D</t>
  </si>
  <si>
    <t>District Level 3230 D</t>
  </si>
  <si>
    <t>District Level 8001 D</t>
  </si>
  <si>
    <t>District Level 9000 D</t>
  </si>
  <si>
    <t>District Level 9030 D</t>
  </si>
  <si>
    <t>District Level 9035 D</t>
  </si>
  <si>
    <t>District Level 9050 D</t>
  </si>
  <si>
    <t>District Level 9130 D</t>
  </si>
  <si>
    <t>Assumption School 4002 P</t>
  </si>
  <si>
    <t>Community Christian School 4003 P</t>
  </si>
  <si>
    <t>Gethsemane Lutheran School 4012 P</t>
  </si>
  <si>
    <t>North Lutheran High School 8551 P</t>
  </si>
  <si>
    <t>Good Shepherd Tlc Preschool 8573 P</t>
  </si>
  <si>
    <t>Shelterwood School 8611 P</t>
  </si>
  <si>
    <t>Holy Family High School 8639 P</t>
  </si>
  <si>
    <t>Elmwood Baptist School 4034 P</t>
  </si>
  <si>
    <t>Zion Lutheran School 4036 P</t>
  </si>
  <si>
    <t>Discovery Time Preschool Strasburg 2203 P</t>
  </si>
  <si>
    <t>Belleview Christian School 4038 P</t>
  </si>
  <si>
    <t>Holy Trinity Catholic School 4398 P</t>
  </si>
  <si>
    <t>Westminster Learning Center 8621 P</t>
  </si>
  <si>
    <t>Children's Outreach Project 8622 P</t>
  </si>
  <si>
    <t>Sunshine Elementary School 1129 P</t>
  </si>
  <si>
    <t>Trinity Lutheran School 4553 P</t>
  </si>
  <si>
    <t>Abc And 123 Preschool 5307 P</t>
  </si>
  <si>
    <t>Wee Care Day Care 5308 P</t>
  </si>
  <si>
    <t>Creative Perspectives Inc 1879 P</t>
  </si>
  <si>
    <t>All Souls Catholic School 4556 P</t>
  </si>
  <si>
    <t>St Louis Catholic School 4559 P</t>
  </si>
  <si>
    <t>Humanex Academy 8616 P</t>
  </si>
  <si>
    <t>Holy Love Preschool And Kindergarten 3978 P</t>
  </si>
  <si>
    <t>St Thomas More School 4011 P</t>
  </si>
  <si>
    <t>Montessori At Greenwood Plaza 4396 P</t>
  </si>
  <si>
    <t>Village Child Learning Center 4555 P</t>
  </si>
  <si>
    <t>Willows-Olde Mill Learn Center 4560 P</t>
  </si>
  <si>
    <t>Kent Denver School 4583 P</t>
  </si>
  <si>
    <t>Mt Olive Lutheran Ecec 4589 P</t>
  </si>
  <si>
    <t>St Mary's Academy 4592 P</t>
  </si>
  <si>
    <t>Three Bears Learning Center 4594 P</t>
  </si>
  <si>
    <t>Willows Child Learning Center 4597 P</t>
  </si>
  <si>
    <t>Regis Jesuit High School 8660 P</t>
  </si>
  <si>
    <t>Peace With Christ Christian School 8707 P</t>
  </si>
  <si>
    <t>Beacon Country Day School 4566 P</t>
  </si>
  <si>
    <t>Herzl/Rmha At The Denver Campus 4579 P</t>
  </si>
  <si>
    <t>Crescent View Academy 8550 P</t>
  </si>
  <si>
    <t>Shepherd Of The Hills Lutheran 4047 P</t>
  </si>
  <si>
    <t>Community School For The Gifted 4584 P</t>
  </si>
  <si>
    <t>St Mary's School 4604 P</t>
  </si>
  <si>
    <t>Mackintosh Academy:Littleton Campus 8648 P</t>
  </si>
  <si>
    <t>Ambleside School 0091 P</t>
  </si>
  <si>
    <t>Aurora Christian Academy 4606 P</t>
  </si>
  <si>
    <t>Bethel Christian School 0409 P</t>
  </si>
  <si>
    <t>St. Mark's Preschool 0410 P</t>
  </si>
  <si>
    <t>Kay's Kindercare 0411 P</t>
  </si>
  <si>
    <t>Children's Academy And Child Care Center 1486 P</t>
  </si>
  <si>
    <t>Creative Options Center For Early Education 1487 P</t>
  </si>
  <si>
    <t>E&amp;R Cannon Child Care Center 1978 P</t>
  </si>
  <si>
    <t>The Denver School Wast 2231 P</t>
  </si>
  <si>
    <t>Meadow Christian School 4005 P</t>
  </si>
  <si>
    <t>Little Angels Childcare 4219 P</t>
  </si>
  <si>
    <t>Lil' Graduates 4220 P</t>
  </si>
  <si>
    <t>Picken's Kids Tech 4221 P</t>
  </si>
  <si>
    <t>Christ Our Redeemer Lutheran 4614 P</t>
  </si>
  <si>
    <t>Rocky Mountain Christian Academy 4625 P</t>
  </si>
  <si>
    <t>St Pius X School 4631 P</t>
  </si>
  <si>
    <t>St Therese School 4634 P</t>
  </si>
  <si>
    <t>Ibg Learning Center 5049 P</t>
  </si>
  <si>
    <t>Restoration Christian Academy 6419 P</t>
  </si>
  <si>
    <t>Cedarwood Christian Academy 8599 P</t>
  </si>
  <si>
    <t>Seeds Of Learning 4761 P</t>
  </si>
  <si>
    <t>Treasure Mountain Early Life Center 4763 P</t>
  </si>
  <si>
    <t>Teresa Mael( Day Care Home) 8065 P</t>
  </si>
  <si>
    <t>Pagosa Springs Education Center 8586 P</t>
  </si>
  <si>
    <t>Our Savior Lurtheran School 4010 P</t>
  </si>
  <si>
    <t>Kountry Kids 4188 P</t>
  </si>
  <si>
    <t>The Tiny Tim Center Inc 2729 P</t>
  </si>
  <si>
    <t>The Cottage- Hover 4222 P</t>
  </si>
  <si>
    <t>The Cottage School- Terry 4223 P</t>
  </si>
  <si>
    <t>Ymca Preschool 4224 P</t>
  </si>
  <si>
    <t>Vista Ridge Academy 8587 P</t>
  </si>
  <si>
    <t>The Morningslide School 8677 P</t>
  </si>
  <si>
    <t>Shepherd Valley Waldorf School 4025 P</t>
  </si>
  <si>
    <t>Aspen Christian School 4032 P</t>
  </si>
  <si>
    <t>Longmont Christian School 4043 P</t>
  </si>
  <si>
    <t>Children's House Of Weld County 4399 P</t>
  </si>
  <si>
    <t>Solid Rock Christian School 4562 P</t>
  </si>
  <si>
    <t>Seven Oaks Academy 4595 P</t>
  </si>
  <si>
    <t>Pleasant Hill Academy 4596 P</t>
  </si>
  <si>
    <t>Scribbles Academy 4598 P</t>
  </si>
  <si>
    <t>Clearview Educational Center 4601 P</t>
  </si>
  <si>
    <t>Children's World Learning Center 4607 P</t>
  </si>
  <si>
    <t>Faith Baptist Church 4638 P</t>
  </si>
  <si>
    <t>Gateway Montesorri School 4641 P</t>
  </si>
  <si>
    <t>Longmont Academy 4643 P</t>
  </si>
  <si>
    <t>Our Savior's Lutheran School 8543 P</t>
  </si>
  <si>
    <t>St John The Baptist Catholic 8545 P</t>
  </si>
  <si>
    <t>Desiderata School Inc 8552 P</t>
  </si>
  <si>
    <t>Hopewell Baptist Academy 8553 P</t>
  </si>
  <si>
    <t>Mountain Peak Private School 8577 P</t>
  </si>
  <si>
    <t>Seven Oaks Academy East Longmont 8604 P</t>
  </si>
  <si>
    <t>Messiah Lutheran School 8617 P</t>
  </si>
  <si>
    <t>Rocky Mountain Christian Academy 8663 P</t>
  </si>
  <si>
    <t>Child Learning Center 1982 P</t>
  </si>
  <si>
    <t>Children's Creative Learning Center  1983 P</t>
  </si>
  <si>
    <t>Commerce Children's Center 1984 P</t>
  </si>
  <si>
    <t>Family Housing Children's Center 1985 P</t>
  </si>
  <si>
    <t>Fairview Montessori 1986 P</t>
  </si>
  <si>
    <t>Homestar 1987 P</t>
  </si>
  <si>
    <t>Jarrow Montessori 1988 P</t>
  </si>
  <si>
    <t>Our School Preschool 1989 P</t>
  </si>
  <si>
    <t>United Presbyterian Preschool 1990 P</t>
  </si>
  <si>
    <t>Sunshine House  1991 P</t>
  </si>
  <si>
    <t>Miss Catherine's Learning Center 1992 P</t>
  </si>
  <si>
    <t>Childrens House Preschool 3629 P</t>
  </si>
  <si>
    <t>Family Learning Center 3630 P</t>
  </si>
  <si>
    <t>Green Acres 3631 P</t>
  </si>
  <si>
    <t>Little Bear Preschool 3632 P</t>
  </si>
  <si>
    <t>Meadowlark Preschool 3633 P</t>
  </si>
  <si>
    <t>New Horizons Cooperative Preschool 3634 P</t>
  </si>
  <si>
    <t>Over The Rainbow 3635 P</t>
  </si>
  <si>
    <t>Rainbow Center 3636 P</t>
  </si>
  <si>
    <t>Rainbow Tree Preschool 3637 P</t>
  </si>
  <si>
    <t>The Boulder Journey School 4014 P</t>
  </si>
  <si>
    <t>Children's Ally Ywca 4225 P</t>
  </si>
  <si>
    <t>Chariot Christian Schools 4552 P</t>
  </si>
  <si>
    <t>Mackintosh Academy: Boulder Campus 4561 P</t>
  </si>
  <si>
    <t>Rocky Mountain School 4564 P</t>
  </si>
  <si>
    <t>Mertor Academy 4567 P</t>
  </si>
  <si>
    <t>Countryside Montessori School 4590 P</t>
  </si>
  <si>
    <t>Front Range Academy 4605 P</t>
  </si>
  <si>
    <t>Friends' School 4610 P</t>
  </si>
  <si>
    <t>Kindercare 4615 P</t>
  </si>
  <si>
    <t>Tara Performing Arts High School 4617 P</t>
  </si>
  <si>
    <t>Louisville Montessori School 4632 P</t>
  </si>
  <si>
    <t>Mapleton Montessori School 4637 P</t>
  </si>
  <si>
    <t>Mt Zion Lutheran Church &amp; School 4639 P</t>
  </si>
  <si>
    <t>Treehouse Learning 8555 P</t>
  </si>
  <si>
    <t>Montessori Academy 8556 P</t>
  </si>
  <si>
    <t>Mountain Shadows Montessori 8557 P</t>
  </si>
  <si>
    <t>The Cottage School 8559 P</t>
  </si>
  <si>
    <t>Sunflower Preschool 8560 P</t>
  </si>
  <si>
    <t>Sacred Heart Of Jesus School 8561 P</t>
  </si>
  <si>
    <t>Louisville Preschool Inc 8562 P</t>
  </si>
  <si>
    <t>Saint Louis Catholic School 8563 P</t>
  </si>
  <si>
    <t>Promise Preschool 8565 P</t>
  </si>
  <si>
    <t>Peter Pan Cooperative Preschool 8566 P</t>
  </si>
  <si>
    <t>Shining Mountain Waldorf School 8567 P</t>
  </si>
  <si>
    <t>Friends ' N Fun Children's Center 8568 P</t>
  </si>
  <si>
    <t>Running River School 8570 P</t>
  </si>
  <si>
    <t>Harmony Preschool 8578 P</t>
  </si>
  <si>
    <t>Young Child Science Discovery 8579 P</t>
  </si>
  <si>
    <t>Mountain View Preschool 8580 P</t>
  </si>
  <si>
    <t>Gunbarrel Preschool 8582 P</t>
  </si>
  <si>
    <t>Nativity Of Our Lord Catholic 8636 P</t>
  </si>
  <si>
    <t>Take A Break 8712 P</t>
  </si>
  <si>
    <t>United Church Of Broomfield 8972 P</t>
  </si>
  <si>
    <t>Watershed School 9233 P</t>
  </si>
  <si>
    <t>Catalyst Edu 1553 P</t>
  </si>
  <si>
    <t>Boulder Day Nursery 1981 P</t>
  </si>
  <si>
    <t>Active Boulder Kids Llc 2685 P</t>
  </si>
  <si>
    <t>Blue Sky Kindergarten 4007 P</t>
  </si>
  <si>
    <t>Caribou Mountain Preschool 4232 P</t>
  </si>
  <si>
    <t>Bal Swan Children's Center 4400 P</t>
  </si>
  <si>
    <t>Boulder Jewish Day School 4551 P</t>
  </si>
  <si>
    <t>Alexander Dawson School 4573 P</t>
  </si>
  <si>
    <t>Boulder Country Day School 4581 P</t>
  </si>
  <si>
    <t>Boulder Montessori School 4585 P</t>
  </si>
  <si>
    <t>Boulder Waldorf Kindergarten 4613 P</t>
  </si>
  <si>
    <t>Beautiful Savior Lutheran School 8547 P</t>
  </si>
  <si>
    <t>Bixby School 8549 P</t>
  </si>
  <si>
    <t>Alaya Preschool 8564 P</t>
  </si>
  <si>
    <t>Acorn School- Early Child Development Center 8581 P</t>
  </si>
  <si>
    <t>Appletree Christian Pk &amp; Kindergarten 8601 P</t>
  </si>
  <si>
    <t>Darren Patterson Christian 8569 P</t>
  </si>
  <si>
    <t>Chaffee County Montessori School 1428 P</t>
  </si>
  <si>
    <t>Creative Playhouse 0412 P</t>
  </si>
  <si>
    <t>Strawberry Door, Inc 2749 P</t>
  </si>
  <si>
    <t>Tlc Christian School 4001 P</t>
  </si>
  <si>
    <t>Salida Mini School 7645 P</t>
  </si>
  <si>
    <t>Two's 8461 P</t>
  </si>
  <si>
    <t>Little Treasure Preschool 5374 P</t>
  </si>
  <si>
    <t>Tiny Hands Day Care Inc 4233 P</t>
  </si>
  <si>
    <t>Kids Campus 4774 P</t>
  </si>
  <si>
    <t>The Learning Circle 4781 P</t>
  </si>
  <si>
    <t>Care Lot Preschool 1979 P</t>
  </si>
  <si>
    <t>Great Begginings 1980 P</t>
  </si>
  <si>
    <t>Little Friends School 0222 P</t>
  </si>
  <si>
    <t>Little Sprouts 4234 P</t>
  </si>
  <si>
    <t>Valley Preschool 4235 P</t>
  </si>
  <si>
    <t>Wee Care   4236 P</t>
  </si>
  <si>
    <t>Seventh Day Adventist 8584 P</t>
  </si>
  <si>
    <t>Annunciation 1325 P</t>
  </si>
  <si>
    <t>Early Excellence Program Of Denver 2032 P</t>
  </si>
  <si>
    <t>Escuela 2033 P</t>
  </si>
  <si>
    <t>Crayon Academy 2291 P</t>
  </si>
  <si>
    <t>Mountain View Child Care Center 3607 P</t>
  </si>
  <si>
    <t>Montviewpreschool 3608 P</t>
  </si>
  <si>
    <t>Auraria Early Learning Center 3609 P</t>
  </si>
  <si>
    <t>Early Success Academy 4237 P</t>
  </si>
  <si>
    <t>Colonnade Children's Center 4238 P</t>
  </si>
  <si>
    <t>Dalton Gang Preschool 4239 P</t>
  </si>
  <si>
    <t>Day One Daycare 4240 P</t>
  </si>
  <si>
    <t>Warren Village Inc 4249 P</t>
  </si>
  <si>
    <t>Cec 4262 P</t>
  </si>
  <si>
    <t>Denver Montclair International Scho 4575 P</t>
  </si>
  <si>
    <t>Rick's Ctr For Gift Children 4588 P</t>
  </si>
  <si>
    <t>Denver Academy Of Torah 4609 P</t>
  </si>
  <si>
    <t>El Mundo Feliz 4677 P</t>
  </si>
  <si>
    <t>Dps Ece Oakland Preschool Center 4678 P</t>
  </si>
  <si>
    <t>Anchor Canter For Blind Children 4776 P</t>
  </si>
  <si>
    <t>Beth Jacob High School 8593 P</t>
  </si>
  <si>
    <t>Blessed Sacrament Parish School 8595 P</t>
  </si>
  <si>
    <t>Arrupe Jesuit High School 8608 P</t>
  </si>
  <si>
    <t>Children's Garden Montessori 8609 P</t>
  </si>
  <si>
    <t>Christ Lutheran 8612 P</t>
  </si>
  <si>
    <t>Christ The Kind Roman Catholic  8614 P</t>
  </si>
  <si>
    <t>Messiah Baptist Schools 8615 P</t>
  </si>
  <si>
    <t>Colorado Christian School 8618 P</t>
  </si>
  <si>
    <t>Denver Academy 8620 P</t>
  </si>
  <si>
    <t>Denver Child Care Center 8623 P</t>
  </si>
  <si>
    <t>Denver Christian High School 8625 P</t>
  </si>
  <si>
    <t>Emmau Luthern School 8633 P</t>
  </si>
  <si>
    <t>Bishop Machebeuf Catholic High  8647 P</t>
  </si>
  <si>
    <t>Mile High Adventist Academy 8649 P</t>
  </si>
  <si>
    <t>Montessori School Of Denver 8651 P</t>
  </si>
  <si>
    <t>Montessori-Washington Partk 8651 P</t>
  </si>
  <si>
    <t>Most Precious Blood 8652 P</t>
  </si>
  <si>
    <t>Mullen High School 8654 P</t>
  </si>
  <si>
    <t>Notre Dame Catholic School 8655 P</t>
  </si>
  <si>
    <t>Our Lady Of Lourdes School 8656 P</t>
  </si>
  <si>
    <t>C.H.A.N.G.E. Christian Academy 8657 P</t>
  </si>
  <si>
    <t>Presentation Of Our Lady School 8658 P</t>
  </si>
  <si>
    <t>Redeemer Lutehran 8659 P</t>
  </si>
  <si>
    <t>Montclair Academy 8669 P</t>
  </si>
  <si>
    <t>Children Are The Future 8672 P</t>
  </si>
  <si>
    <t>Excel Institute 8678 P</t>
  </si>
  <si>
    <t>Van Dellen Christian 8680 P</t>
  </si>
  <si>
    <t>Yeshiva Toras Chaim 8681 P</t>
  </si>
  <si>
    <t>Zion Evangelical Lutheran Sch 8682 P</t>
  </si>
  <si>
    <t>Fire Fly Autism 1552 P</t>
  </si>
  <si>
    <t>Kiddie Ckollege 2289 P</t>
  </si>
  <si>
    <t>King Baptist 2290 P</t>
  </si>
  <si>
    <t>Family Flex Llc 2853 P</t>
  </si>
  <si>
    <t>Florence Crittenton Parent Pathways 2969 P</t>
  </si>
  <si>
    <t>The Rise Chool Of Denver 3606 P</t>
  </si>
  <si>
    <t>Highlands Classical Academy 4229 P</t>
  </si>
  <si>
    <t>Little Stains Caycare Center 4241 P</t>
  </si>
  <si>
    <t>Rocky Mountain Ser Elaine Jackson 4243 P</t>
  </si>
  <si>
    <t>Kiddie Cat 4246 P</t>
  </si>
  <si>
    <t>Hope Center 4247 P</t>
  </si>
  <si>
    <t>Sewall 4248 P</t>
  </si>
  <si>
    <t>Little Friends 4260 P</t>
  </si>
  <si>
    <t>Jim Elliott Schools 4586 P</t>
  </si>
  <si>
    <t>The Baby Haven 4676 P</t>
  </si>
  <si>
    <t>Agape Creative Day Care Center 4828 P</t>
  </si>
  <si>
    <t>La Esperanza Adventist School 4944 P</t>
  </si>
  <si>
    <t>The Logan School For Creative 8554 P</t>
  </si>
  <si>
    <t>Innercity Christian School 8571 P</t>
  </si>
  <si>
    <t>Institute - Global Scholarship 8583 P</t>
  </si>
  <si>
    <t>Accelerated School Found # 1 8591 P</t>
  </si>
  <si>
    <t>All Saint's Daycare 8592 P</t>
  </si>
  <si>
    <t>Univ Of Denver High School 8607 P</t>
  </si>
  <si>
    <t>La Academia/Innter City Parish 8629 P</t>
  </si>
  <si>
    <t>The Denver Waldorf School 8632 P</t>
  </si>
  <si>
    <t>Good Shepherd Catholic School 8634 P</t>
  </si>
  <si>
    <t>Graland County Day 8637 P</t>
  </si>
  <si>
    <t>Hillel Academy 8638 P</t>
  </si>
  <si>
    <t>Iliff Preschool Inc 8640 P</t>
  </si>
  <si>
    <t>Jewish Community Center 8641 P</t>
  </si>
  <si>
    <t>Kindercare Learning Center 8642 P</t>
  </si>
  <si>
    <t>Love Christian Fellowship Ctr 8643 P</t>
  </si>
  <si>
    <t>Loyola Catholic School 8644 P</t>
  </si>
  <si>
    <t>Luteran High 8645 P</t>
  </si>
  <si>
    <t>St Andrew Lutheran School 8664 P</t>
  </si>
  <si>
    <t>St Anne's Episcopal 8665 P</t>
  </si>
  <si>
    <t>St Catherine Of Siena School 8666 P</t>
  </si>
  <si>
    <t>St Francis De Sales 8667 P</t>
  </si>
  <si>
    <t>St James Catholic School 8668 P</t>
  </si>
  <si>
    <t>St John's Lutehran 8670 P</t>
  </si>
  <si>
    <t>St Rose Of Lima School 8673 P</t>
  </si>
  <si>
    <t>St Vincent De Paul School 8674 P</t>
  </si>
  <si>
    <t>Stanley British Primary School 8675 P</t>
  </si>
  <si>
    <t>Temple Emanuel 8676 P</t>
  </si>
  <si>
    <t>University Hills Lutehran 8679 P</t>
  </si>
  <si>
    <t>St Elizabeth's School 8805 P</t>
  </si>
  <si>
    <t>Dove's Nest Early Care And Educatuib 4771 P</t>
  </si>
  <si>
    <t>Ave Maria Chatholic School 4015 P</t>
  </si>
  <si>
    <t>Lone Tree Preschool 4263 P</t>
  </si>
  <si>
    <t>Montessori School Castle Rock 4569 P</t>
  </si>
  <si>
    <t>Cherry Hills Christian 4570 P</t>
  </si>
  <si>
    <t>Cherry Hils Christian Mid Sch 4572 P</t>
  </si>
  <si>
    <t>Montessoir School At Lone Tree 4593 P</t>
  </si>
  <si>
    <t>Castelwood Christian School 4612 P</t>
  </si>
  <si>
    <t>Southeast Christian School 4616 P</t>
  </si>
  <si>
    <t>Castle Academy 4943 P</t>
  </si>
  <si>
    <t>Parker Montessori Ed Institute 8558 P</t>
  </si>
  <si>
    <t>Luterhan High School/Rockies 8646 P</t>
  </si>
  <si>
    <t>Highlands Ranch Christian 8683 P</t>
  </si>
  <si>
    <t>Trinity Luthern School 8684 P</t>
  </si>
  <si>
    <t>Valor Christian High School 9054 P</t>
  </si>
  <si>
    <t>St. Mary's Preschool 2968 P</t>
  </si>
  <si>
    <t>St Clare Of Assisi 4619 P</t>
  </si>
  <si>
    <t>The Family Learning Center 7049 P</t>
  </si>
  <si>
    <t>Vain Mounjtain School 8685 P</t>
  </si>
  <si>
    <t>Vail Christian High School 8686 P</t>
  </si>
  <si>
    <t>The Vail Academy 9035 P</t>
  </si>
  <si>
    <t>The Hillsprings Learning Center 8619 P</t>
  </si>
  <si>
    <t>Fountain Valley School 8687 P</t>
  </si>
  <si>
    <t>Colorado Springs Child Nursery-Antl 2034 P</t>
  </si>
  <si>
    <t>Early Connections @ Fremont Elementary 2784 P</t>
  </si>
  <si>
    <t>Extended Learning Academy 3932 P</t>
  </si>
  <si>
    <t>Jr Academy Children Learning Center 4006 P</t>
  </si>
  <si>
    <t>West Side Academy 4018 P</t>
  </si>
  <si>
    <t>Ymca Garden Ranch Preschool 4020 P</t>
  </si>
  <si>
    <t>American Academy 4027 P</t>
  </si>
  <si>
    <t>Ruth Washburn Coop Nursery School 4037 P</t>
  </si>
  <si>
    <t>Princeton Academy 4039 P</t>
  </si>
  <si>
    <t>Young Scholars Academy 4040 P</t>
  </si>
  <si>
    <t>Calvary Preschool 4042 P</t>
  </si>
  <si>
    <t>Creative Play 4264 P</t>
  </si>
  <si>
    <t>Urban League Child Care 4265 P</t>
  </si>
  <si>
    <t>Counterpoint 4397 P</t>
  </si>
  <si>
    <t>First Church Cherubs Preschool 4401 P</t>
  </si>
  <si>
    <t>Imagination Academy At Trailblazer 4437 P</t>
  </si>
  <si>
    <t>Junior Academy Children's Center 4535 P</t>
  </si>
  <si>
    <t>Holy Apostoles Parent Co-Op Preschool 4555 P</t>
  </si>
  <si>
    <t>Kindercare Learning Center 4558 P</t>
  </si>
  <si>
    <t>Kindercare Learning Center 4563 P</t>
  </si>
  <si>
    <t>La Petite Academy 4565 P</t>
  </si>
  <si>
    <t>La Petite Academy 4571 P</t>
  </si>
  <si>
    <t>Love Club Bible School 4574 P</t>
  </si>
  <si>
    <t>Mountain View Montessori School 4576 P</t>
  </si>
  <si>
    <t>A Planet Just For Children 4620 P</t>
  </si>
  <si>
    <t>Ascension Lutheran Child Development 4621 P</t>
  </si>
  <si>
    <t>Children's World 4622 P</t>
  </si>
  <si>
    <t>Children's World Learning Center 4623 P</t>
  </si>
  <si>
    <t>Colorado Springs Day  Nursery 4624 P</t>
  </si>
  <si>
    <t>Cu Family Development Center 4626 P</t>
  </si>
  <si>
    <t>Dayspring Academy 4627 P</t>
  </si>
  <si>
    <t>Early Learning Center 4628 P</t>
  </si>
  <si>
    <t>Holy Cross Lutheran Church 4629 P</t>
  </si>
  <si>
    <t>Abc Preschool 4630 P</t>
  </si>
  <si>
    <t>Joseph's Montessori Inc 4635 P</t>
  </si>
  <si>
    <t>Kindercare Learning Center 4636 P</t>
  </si>
  <si>
    <t>Lil Blessings Country School 4640 P</t>
  </si>
  <si>
    <t>North Circle Drive Preschool 4642 P</t>
  </si>
  <si>
    <t>Rock Of Ages Lutheran School 4644 P</t>
  </si>
  <si>
    <t>Children Os Destiny 4645 P</t>
  </si>
  <si>
    <t>Early Connections @ Trailblazer Elementary 4831 P</t>
  </si>
  <si>
    <t>Temple Shalom Preschool 8541 P</t>
  </si>
  <si>
    <t>3's 4's &amp; 5's 8542 P</t>
  </si>
  <si>
    <t>Junior Academy Small Wonders 8575 P</t>
  </si>
  <si>
    <t>Children's Depot 8606 P</t>
  </si>
  <si>
    <t>Treetop Learning Center 8626 P</t>
  </si>
  <si>
    <t>Renaissance Academy 8661 P</t>
  </si>
  <si>
    <t>Springs Adventist Academy 8690 P</t>
  </si>
  <si>
    <t>Colorado Springs Christian Schools 8691 P</t>
  </si>
  <si>
    <t>Cornerstone Baptist Academy 8692 P</t>
  </si>
  <si>
    <t>Corpus Christi Catholic School 8693 P</t>
  </si>
  <si>
    <t>Divine Redeemer Catholic School 8694 P</t>
  </si>
  <si>
    <t>Evangelical Christian Academy 8695 P</t>
  </si>
  <si>
    <t>Holy Trinity 8696 P</t>
  </si>
  <si>
    <t>Immanuel Lutheran School 8697 P</t>
  </si>
  <si>
    <t>Golden Mountain Montessori 8698 P</t>
  </si>
  <si>
    <t>Salem Lutheran School 8699 P</t>
  </si>
  <si>
    <t>Our Lady Of The Rockies 8700 P</t>
  </si>
  <si>
    <t>Pikes Peak Academy 8701 P</t>
  </si>
  <si>
    <t>Pikes Peak Christian School 8702 P</t>
  </si>
  <si>
    <t>Redeemer Lutheran School 8703 P</t>
  </si>
  <si>
    <t>Sr Mary's High School 8704 P</t>
  </si>
  <si>
    <t>The Colorado Springs School 8705 P</t>
  </si>
  <si>
    <t>Pauline Memorial Catholic Church 8706 P</t>
  </si>
  <si>
    <t>Family Of Christ Cdc 1523 P</t>
  </si>
  <si>
    <t>Briargate Preschool 4266 P</t>
  </si>
  <si>
    <t>Rocky Mountain Montessori Academy 4778 P</t>
  </si>
  <si>
    <t>Alpine Autism Center 5287 P</t>
  </si>
  <si>
    <t>Ellicott Baptist School 8708 P</t>
  </si>
  <si>
    <t>Andrews Academy - Hope Montessori 1524 P</t>
  </si>
  <si>
    <t>St Peter Catholic School 1525 P</t>
  </si>
  <si>
    <t>Life Academy High School 2733 P</t>
  </si>
  <si>
    <t>Tri-Lakes Community School 4268 P</t>
  </si>
  <si>
    <t>Hope Montessori Academy 2751 P</t>
  </si>
  <si>
    <t>High Country Christian Academy 3989 P</t>
  </si>
  <si>
    <t>Hilltop Baptist School 8709 P</t>
  </si>
  <si>
    <t>Town And Country Preschool 8777 P</t>
  </si>
  <si>
    <t>Spin Early Childhood Care And Education 2727 P</t>
  </si>
  <si>
    <t>Park Avenue Child Center 2728 P</t>
  </si>
  <si>
    <t>N Child Montessori 4269 P</t>
  </si>
  <si>
    <t>Rocky Mountain Children's Discovery 4772 P</t>
  </si>
  <si>
    <t>Mountain View Core Knowledge Preschool 5099 P</t>
  </si>
  <si>
    <t>Calvary Baptist Christian School 8710 P</t>
  </si>
  <si>
    <t>Four Mile Adventist Christian  8711 P</t>
  </si>
  <si>
    <t>Spin Early Childhood Care &amp; Education 4779 P</t>
  </si>
  <si>
    <t>Kinder Haus Non Profit Child Care 4784 P</t>
  </si>
  <si>
    <t>Florence Christian School 8713 P</t>
  </si>
  <si>
    <t>The Cotopaxi Early Learning Center 4783 P</t>
  </si>
  <si>
    <t>Growing Years School 2966 P</t>
  </si>
  <si>
    <t>Holy Cross Preschool 4081 P</t>
  </si>
  <si>
    <t>Solara Preschool 4517 P</t>
  </si>
  <si>
    <t>Our School 4518 P</t>
  </si>
  <si>
    <t>Mount Sorpis Montessori School 4519 P</t>
  </si>
  <si>
    <t>New Creation Preschool 6223 P</t>
  </si>
  <si>
    <t>Cornerstone Classical School 8129 P</t>
  </si>
  <si>
    <t>St Stephen's School 8715 P</t>
  </si>
  <si>
    <t>Waldorf School On Roraring Fork 8716 P</t>
  </si>
  <si>
    <t>Children's Rocky Mountain School In 1455 P</t>
  </si>
  <si>
    <t>Blue Lake Preschool 4520 P</t>
  </si>
  <si>
    <t>Colorado Rocky Mountain School 8714 P</t>
  </si>
  <si>
    <t>The Garden School 2967 P</t>
  </si>
  <si>
    <t>Emmanuel Lutheran Preschool 5389 P</t>
  </si>
  <si>
    <t>Grace Bible Child Care Center 1977 P</t>
  </si>
  <si>
    <t>Eagles Nest Learning Center 4521 P</t>
  </si>
  <si>
    <t>Kremmling School 4522 P</t>
  </si>
  <si>
    <t>Clazyu Preschool 4523 P</t>
  </si>
  <si>
    <t>Kids Preschool 4524 P</t>
  </si>
  <si>
    <t>Fraser Valley Creative Learning Cen 4525 P</t>
  </si>
  <si>
    <t>His Kids Preschool 4657 P</t>
  </si>
  <si>
    <t>East Grant Preschool 4658 P</t>
  </si>
  <si>
    <t>Early Educational Center 6006 P</t>
  </si>
  <si>
    <t>Crystal Valley Preschool 4228 P</t>
  </si>
  <si>
    <t>Crested Butte Academy 4618 P</t>
  </si>
  <si>
    <t>Stepping Stones 4659 P</t>
  </si>
  <si>
    <t>Little Red School House 5386 P</t>
  </si>
  <si>
    <t>Paradise Place 6659 P</t>
  </si>
  <si>
    <t>One Room School House 8501 P</t>
  </si>
  <si>
    <t>Slate River School 8588 P</t>
  </si>
  <si>
    <t>Sage Mountain School 8627 P</t>
  </si>
  <si>
    <t>Colorado Catholic Academy 1379 P</t>
  </si>
  <si>
    <t>Concordia Lutheran Preschool 1435 P</t>
  </si>
  <si>
    <t>Children's World Learning Ctr 4016 P</t>
  </si>
  <si>
    <t>Children's World Learning Ctr 4017 P</t>
  </si>
  <si>
    <t>Meritor Academy At Grant Ranch 4019 P</t>
  </si>
  <si>
    <t>Kindercare  Learning Center 4021 P</t>
  </si>
  <si>
    <t>Lakewood Christian Academy 4577 P</t>
  </si>
  <si>
    <t>Kindercare Center 4600 P</t>
  </si>
  <si>
    <t>Yarrow Preschool 4660 P</t>
  </si>
  <si>
    <t>Lakewood Learning Center 4661 P</t>
  </si>
  <si>
    <t>Lapetitie Academy Eaton 4662 P</t>
  </si>
  <si>
    <t>Lapetitie Academy Burgundy 4663 P</t>
  </si>
  <si>
    <t>Cody Kids 4664 P</t>
  </si>
  <si>
    <t>Jefferson County Family Literacy 4665 P</t>
  </si>
  <si>
    <t>Golden Oaks Learning Center 4666 P</t>
  </si>
  <si>
    <t>Renaissance Children's Center 4667 P</t>
  </si>
  <si>
    <t>Sharp Start Child Care 4824 P</t>
  </si>
  <si>
    <t>Kids Discovery Day 4825 P</t>
  </si>
  <si>
    <t>Oak Street Child Development Center 4826 P</t>
  </si>
  <si>
    <t>Kindercare Learning  Center 4832 P</t>
  </si>
  <si>
    <t>A Child's Reflection Day Care 8585 P</t>
  </si>
  <si>
    <t>Ability Plus Academy Of Colo 8596 P</t>
  </si>
  <si>
    <t>Tetra Academy 8597 P</t>
  </si>
  <si>
    <t>Christian Fellowship School 8602 P</t>
  </si>
  <si>
    <t>Faith Christian Academy 8605 P</t>
  </si>
  <si>
    <t>Foothills Christian Kinder 8610 P</t>
  </si>
  <si>
    <t>Green Mt Christian Academy 8613 P</t>
  </si>
  <si>
    <t>Front Range Christian School 8631 P</t>
  </si>
  <si>
    <t>Denver Street School - West 8671 P</t>
  </si>
  <si>
    <t>Alpine Valley School 8717 P</t>
  </si>
  <si>
    <t>Beth Eden Baptist School 8718 P</t>
  </si>
  <si>
    <t>Bethlehem Lutheran School 8719 P</t>
  </si>
  <si>
    <t>Evergreen Country Day School 8720 P</t>
  </si>
  <si>
    <t>Children's World Learning Ctr 8721 P</t>
  </si>
  <si>
    <t>Colorado Academy 8722 P</t>
  </si>
  <si>
    <t>Colorado Early Learning Center 8723 P</t>
  </si>
  <si>
    <t>Columbine Montessori 8724 P</t>
  </si>
  <si>
    <t>Foothills Academy 8725 P</t>
  </si>
  <si>
    <t>Havern Center Inc 8726 P</t>
  </si>
  <si>
    <t>Hosanna Lutheran School 8727 P</t>
  </si>
  <si>
    <t>Hyland Christian School 8728 P</t>
  </si>
  <si>
    <t>Lapetitie Academy 8729 P</t>
  </si>
  <si>
    <t>Little Peoples Landing 8730 P</t>
  </si>
  <si>
    <t>Marantha Christian Center 8731 P</t>
  </si>
  <si>
    <t>Mile High Baptist 8732 P</t>
  </si>
  <si>
    <t>Montessori School Of Evergreen 8734 P</t>
  </si>
  <si>
    <t>Cornerstone Montessori 8735 P</t>
  </si>
  <si>
    <t>Montessori School Oflakewood 8736 P</t>
  </si>
  <si>
    <t>Our Lady Of Fatima School 8737 P</t>
  </si>
  <si>
    <t>Kindercare Center 8738 P</t>
  </si>
  <si>
    <t>Shepard/The Valley Lutheran 8739 P</t>
  </si>
  <si>
    <t>Silver State Christian School 8740 P</t>
  </si>
  <si>
    <t>Shrine Of St Anne 8741 P</t>
  </si>
  <si>
    <t>St Bernadette School 8742 P</t>
  </si>
  <si>
    <t>Sts Peter And Paul School 8743 P</t>
  </si>
  <si>
    <t>Montessori School Of Conifer 8745 P</t>
  </si>
  <si>
    <t>Wooden Shoe Preschool &amp; Kgrtn 8746 P</t>
  </si>
  <si>
    <t>St Joan Of Arc Early Learning Center 8782 P</t>
  </si>
  <si>
    <t>Patterson Child Care Center 0989 P</t>
  </si>
  <si>
    <t>Children's World 1456 P</t>
  </si>
  <si>
    <t>Everday Learning Child Care  2756 P</t>
  </si>
  <si>
    <t>First United Methodist Crist Childs 2941 P</t>
  </si>
  <si>
    <t>Spotted Pony 3998 P</t>
  </si>
  <si>
    <t>Colorado Timerline Academy 4035 P</t>
  </si>
  <si>
    <t>Kids Life Preschool &amp; Childcare Cen 4393 P</t>
  </si>
  <si>
    <t>Florida Mesa Child Care Center 4668 P</t>
  </si>
  <si>
    <t>New Horizons Educational Environmen 4669 P</t>
  </si>
  <si>
    <t>Children's Cornerstone Early Learni 4754 P</t>
  </si>
  <si>
    <t>Children's House Montessori 4755 P</t>
  </si>
  <si>
    <t>Durango Early Learning Center 4756 P</t>
  </si>
  <si>
    <t>Lil Tykes Playschool 4757 P</t>
  </si>
  <si>
    <t>Mercy Child Care Center 4758 P</t>
  </si>
  <si>
    <t>River Mist Preschool 4759 P</t>
  </si>
  <si>
    <t>Riverhouse Preschool 4760 P</t>
  </si>
  <si>
    <t>Kid's Life Preschool And Childcare 4823 P</t>
  </si>
  <si>
    <t>St. Apul's Luterhan Childcare Center 8273 P</t>
  </si>
  <si>
    <t>Red Cliff School 8544 P</t>
  </si>
  <si>
    <t>Grace Preparatory Academy 8598 P</t>
  </si>
  <si>
    <t>Saint Columba School 8747 P</t>
  </si>
  <si>
    <t>Columbine Christian School 8748 P</t>
  </si>
  <si>
    <t>Smatry Pants Preschool 8778 P</t>
  </si>
  <si>
    <t>Bayfield Early Education Program 4752 P</t>
  </si>
  <si>
    <t>Hope Community Christian Academy 6473 P</t>
  </si>
  <si>
    <t>Piedra Learning Community K-3 0645 P</t>
  </si>
  <si>
    <t>Rocky Mountain Preschool 7461 P</t>
  </si>
  <si>
    <t>Southern Ute Academy 4092 P</t>
  </si>
  <si>
    <t>Spring Creek School 4029 P</t>
  </si>
  <si>
    <t>River Song Waldorf School 4599 P</t>
  </si>
  <si>
    <t>Oakwood School 4603 P</t>
  </si>
  <si>
    <t>Little People's Landing 4718 P</t>
  </si>
  <si>
    <t>Stove Prairie Preschool Base Camp 6007 P</t>
  </si>
  <si>
    <t>Rivendell School Of North Colo 8751 P</t>
  </si>
  <si>
    <t>Saint Joseph School 8752 P</t>
  </si>
  <si>
    <t>Kindercare 0216 P</t>
  </si>
  <si>
    <t>Westgate Kindercare 0217 P</t>
  </si>
  <si>
    <t>El Nidito At The Family Center 2658 P</t>
  </si>
  <si>
    <t>Hearts In Hand Child Development Ce 2684 P</t>
  </si>
  <si>
    <t>Front Range Baptist Academy 4028 P</t>
  </si>
  <si>
    <t>Cornerstone Christian School 4633 P</t>
  </si>
  <si>
    <t>Bright Horizons At Seven Oaks West 4704 P</t>
  </si>
  <si>
    <t>Bright Horizons At Seven Oaks East 4717 P</t>
  </si>
  <si>
    <t>Hope Infant And Children's Center 4720 P</t>
  </si>
  <si>
    <t>Base Camp/Eyestone 4721 P</t>
  </si>
  <si>
    <t>Base Camp/Red Feather 6008 P</t>
  </si>
  <si>
    <t>Heritage Christian Academy 8749 P</t>
  </si>
  <si>
    <t>Beebe Christian School 8750 P</t>
  </si>
  <si>
    <t>Kindercare 4723 P</t>
  </si>
  <si>
    <t>Kindercare Learning Center 4780 P</t>
  </si>
  <si>
    <t>Sunshine House - Washington 8410 P</t>
  </si>
  <si>
    <t>5Th Street College Of Berthoud 8546 P</t>
  </si>
  <si>
    <t>Bright Horizons 8572 P</t>
  </si>
  <si>
    <t>Children's Workshop 8589 P</t>
  </si>
  <si>
    <t>Loveland Christian High School 8689 P</t>
  </si>
  <si>
    <t>Campion Academy 8754 P</t>
  </si>
  <si>
    <t>H.M.S. Richards Adventist 8755 P</t>
  </si>
  <si>
    <t>Immanuel Lutheran School 8756 P</t>
  </si>
  <si>
    <t>Protestant Reformed Christian 8757 P</t>
  </si>
  <si>
    <t>Resurrection Christian 8758 P</t>
  </si>
  <si>
    <t>St John The Evangelist 8759 P</t>
  </si>
  <si>
    <t>Holy Trinity Academy 4075 P</t>
  </si>
  <si>
    <t>Council Of Government Preschool 4775 P</t>
  </si>
  <si>
    <t>Sterling Community Preschool Inc 2741 P</t>
  </si>
  <si>
    <t>Early Learners Inc 2742 P</t>
  </si>
  <si>
    <t>St Anthony Catholic School 8761 P</t>
  </si>
  <si>
    <t>Little Folks Preschool/Daycare 4794 P</t>
  </si>
  <si>
    <t>Joyfule Journey Preschool 1631 P</t>
  </si>
  <si>
    <t>Montessori School Of Grand Junction 1935 P</t>
  </si>
  <si>
    <t>Emerson Pre K Program 2725 P</t>
  </si>
  <si>
    <t>Kidding Around Learning Center 2734 P</t>
  </si>
  <si>
    <t>Discovert Kids Learning Center, Inc 2735 P</t>
  </si>
  <si>
    <t>Serendipity Preschool 2736 P</t>
  </si>
  <si>
    <t>Kids Campus Preschool, Llc 2737 P</t>
  </si>
  <si>
    <t>Montessori School Of Grand Junction 2738 P</t>
  </si>
  <si>
    <t>Step By Step Learning Center 2739 P</t>
  </si>
  <si>
    <t>Kidzplex Preschool And Childcare 2740 P</t>
  </si>
  <si>
    <t>Life Academy 4273 P</t>
  </si>
  <si>
    <t>Liberty Christian Academy 4528 P</t>
  </si>
  <si>
    <t>Community Christian Schools 4602 P</t>
  </si>
  <si>
    <t>Grand Valley Mennonite School 8548 P</t>
  </si>
  <si>
    <t>Bookcliff Christian School 8624 P</t>
  </si>
  <si>
    <t>Intermountain Adventist Academy 8628 P</t>
  </si>
  <si>
    <t>Cornerstone Christian 8762 P</t>
  </si>
  <si>
    <t>Holy Family Catholic School 8763 P</t>
  </si>
  <si>
    <t>Luterhan Church Of The Messiah 8764 P</t>
  </si>
  <si>
    <t>Pear Park Baptist 8765 P</t>
  </si>
  <si>
    <t>Wishes And Dreams Day Care Center 9066 P</t>
  </si>
  <si>
    <t>Creede Childcare Center 5309 P</t>
  </si>
  <si>
    <t>Sunrise Kids Preschool And Child Ca 4796 P</t>
  </si>
  <si>
    <t>St. Marks Preschool 4797 P</t>
  </si>
  <si>
    <t>Children's Kiva Preschool And Inde 4765 P</t>
  </si>
  <si>
    <t>Discovery Preschool 4766 P</t>
  </si>
  <si>
    <t>Lil Rascals Preschool 4767 P</t>
  </si>
  <si>
    <t>Por Dia Preschool 4768 P</t>
  </si>
  <si>
    <t>Reehouse Learning Center 4769 P</t>
  </si>
  <si>
    <t>Trinity Lutehrn Preschool 4770 P</t>
  </si>
  <si>
    <t>Lighthouse Christian Academy 8688 P</t>
  </si>
  <si>
    <t>Dave And Theresa Family Child Care 5399 P</t>
  </si>
  <si>
    <t>Spring Creek Sda School 8766 P</t>
  </si>
  <si>
    <t>Riverview Christian School 8767 P</t>
  </si>
  <si>
    <t>Trinity Lutheran Christian Day 8768 P</t>
  </si>
  <si>
    <t>First Impressions Learning Center 4799 P</t>
  </si>
  <si>
    <t>Jane's World 4800 P</t>
  </si>
  <si>
    <t>Santo Nino 4801 P</t>
  </si>
  <si>
    <t>Pioneer Christian School 8769 P</t>
  </si>
  <si>
    <t>Fowler Preschool 4773 P</t>
  </si>
  <si>
    <t>Clonlara School 4578 P</t>
  </si>
  <si>
    <t>Bristelcone Children's School 4582 P</t>
  </si>
  <si>
    <t>Dragon's Wagon Preschool Inc 4803 P</t>
  </si>
  <si>
    <t>Wilwood School 2805 P</t>
  </si>
  <si>
    <t>Early Childhood Center 4804 P</t>
  </si>
  <si>
    <t>Early Learning Center 4805 P</t>
  </si>
  <si>
    <t>Little Red School House 5340 P</t>
  </si>
  <si>
    <t>Mares Play Group 5391 P</t>
  </si>
  <si>
    <t>Roaring Fork Kids 7440 P</t>
  </si>
  <si>
    <t>Aspen Country Day School 8770 P</t>
  </si>
  <si>
    <t>Little Peoples Preschool And Childcare 2743 P</t>
  </si>
  <si>
    <t>Welcome Home Childcare And Learning 2744 P</t>
  </si>
  <si>
    <t>East Side Child Care Center 2754 P</t>
  </si>
  <si>
    <t>Ascension Preschool 2781 P</t>
  </si>
  <si>
    <t>Christian Growth Academy 8603 P</t>
  </si>
  <si>
    <t>Park Hill Christian Academy 8773 P</t>
  </si>
  <si>
    <t>Daystar Christian School 8775 P</t>
  </si>
  <si>
    <t>Trinity Lutheran School 4004 P</t>
  </si>
  <si>
    <t>St Therese Catholic School 4580 P</t>
  </si>
  <si>
    <t>Southside Children's Center 4806 P</t>
  </si>
  <si>
    <t>St John Neumann Catholic Scho 8771 P</t>
  </si>
  <si>
    <t>The Mcclelland School 8772 P</t>
  </si>
  <si>
    <t>Pueblo Christian School 8774 P</t>
  </si>
  <si>
    <t>Soaring Eagle 2782 P</t>
  </si>
  <si>
    <t>Emmanuel Christian Academy 4008 P</t>
  </si>
  <si>
    <t>Nino's Del Norte Daycare 5310 P</t>
  </si>
  <si>
    <t>The Feed Store School 8590 P</t>
  </si>
  <si>
    <t>St Peter's Luthern School 8744 P</t>
  </si>
  <si>
    <t>Sargent Ealry Learning 4807 P</t>
  </si>
  <si>
    <t>Lowell Whiteman School 4013 P</t>
  </si>
  <si>
    <t>Lowell Whiteman Primary School 4611 P</t>
  </si>
  <si>
    <t>Kids Cabin 4808 P</t>
  </si>
  <si>
    <t>Discovery Learning Center 4809 P</t>
  </si>
  <si>
    <t>Laurel Street Preschool 4811 P</t>
  </si>
  <si>
    <t>Child Development Center 4812 P</t>
  </si>
  <si>
    <t>Heritage Park Preschool 6009 P</t>
  </si>
  <si>
    <t>Christian Heritage School 8653 P</t>
  </si>
  <si>
    <t>Young Tracks Child Care Center 4810 P</t>
  </si>
  <si>
    <t>North Routt Preschool &amp; Early Learning 4829 P</t>
  </si>
  <si>
    <t>High Valley Christian School 8662 P</t>
  </si>
  <si>
    <t>Silverton Familt Learning Center 4764 P</t>
  </si>
  <si>
    <t>Telluride Mountain School 8760 P</t>
  </si>
  <si>
    <t>Telluride Preschool 8788 P</t>
  </si>
  <si>
    <t>Raindow Preschool 4813 P</t>
  </si>
  <si>
    <t>Mountain Sprouts Preschool 4814 P</t>
  </si>
  <si>
    <t>Prime Time Child Care 4815 P</t>
  </si>
  <si>
    <t>Janelle's Preschool 4816 P</t>
  </si>
  <si>
    <t>Summit County Preschool 4790 P</t>
  </si>
  <si>
    <t>Breckenridge Montessori 4791 P</t>
  </si>
  <si>
    <t>Little Red School House 4827 P</t>
  </si>
  <si>
    <t>The Peak School 6181 P</t>
  </si>
  <si>
    <t>Summit County Christian School 8635 P</t>
  </si>
  <si>
    <t>Just For Kids Preschool 4817 P</t>
  </si>
  <si>
    <t>Preschool In The Pines 6899 P</t>
  </si>
  <si>
    <t>Colorado Springs Christian School 8600 P</t>
  </si>
  <si>
    <t>Abc Development Center 4818 P</t>
  </si>
  <si>
    <t>My Friends And Me Learning Center @ 4819 P</t>
  </si>
  <si>
    <t>My Friends And Me Learning Center @ 6471 P</t>
  </si>
  <si>
    <t>Eaton Early Learning Center 4820 P</t>
  </si>
  <si>
    <t>Faith Preschool 4821 P</t>
  </si>
  <si>
    <t>New Hope Academy 8630 P</t>
  </si>
  <si>
    <t>Small Wonders Preschool 5336 P</t>
  </si>
  <si>
    <t>Kids In Motion Of Milliken 4508 P</t>
  </si>
  <si>
    <t>Early Childhood University 2365 P</t>
  </si>
  <si>
    <t>Dayspring Christian School 4026 P</t>
  </si>
  <si>
    <t>Adventist Chrisitan School 4030 P</t>
  </si>
  <si>
    <t>Trinity Lutheran School 4033 P</t>
  </si>
  <si>
    <t>Shepherd/Hills Lutheran School 4587 P</t>
  </si>
  <si>
    <t>Mountain View Academy 4608 P</t>
  </si>
  <si>
    <t>Abc Sandy 23Rd Ave 4748 P</t>
  </si>
  <si>
    <t>Abc West Child Development Center 4879 P</t>
  </si>
  <si>
    <t>Abc Central 4880 P</t>
  </si>
  <si>
    <t>Lapetitie Academy 4881 P</t>
  </si>
  <si>
    <t>My Friends And Me Learning Center 4882 P</t>
  </si>
  <si>
    <t>Plaza Del Milagro 4883 P</t>
  </si>
  <si>
    <t>Aims Monfort Early Childhood Center 4884 P</t>
  </si>
  <si>
    <t>St Mary's Catholic School 8753 P</t>
  </si>
  <si>
    <t>Adventure Child Care Center 0068 P</t>
  </si>
  <si>
    <t>#1 Child Enrichment-Superior Childcare 0073 P</t>
  </si>
  <si>
    <t>Abc East 0077 P</t>
  </si>
  <si>
    <t>Abc@Scott Elementary 0080 P</t>
  </si>
  <si>
    <t>Abc Aims 0134 P</t>
  </si>
  <si>
    <t>Kersey Early Learning Center 4885 P</t>
  </si>
  <si>
    <t>Highland Early Childhood Education 4886 P</t>
  </si>
  <si>
    <t>Wray Community Child Care Center 0218 P</t>
  </si>
  <si>
    <t>Title II-A REAP for use in Title IA</t>
  </si>
  <si>
    <t>Title II-A REAP for use in Title III</t>
  </si>
  <si>
    <t>Title II-A REAP for use in Title III SAI</t>
  </si>
  <si>
    <t>Title II-A REAP for use in Title IV</t>
  </si>
  <si>
    <t>Title II-A REAP for use in Title V</t>
  </si>
  <si>
    <t xml:space="preserve">Title IV   </t>
  </si>
  <si>
    <t xml:space="preserve">Title V    </t>
  </si>
  <si>
    <t>Title I-A  9201 Preschool Set Aside</t>
  </si>
  <si>
    <t>Title I-A  9202 Eligible Homeless Children Set Aside</t>
  </si>
  <si>
    <t>Title I-A  9203 Family Literacy Set Aside</t>
  </si>
  <si>
    <t>Title I-A  9204 Neglected Institutions Set Aside</t>
  </si>
  <si>
    <t>Title I-A  9205 Non-Public School Set Aside</t>
  </si>
  <si>
    <t>Title I-A  9206 District Managed Activity Set Aside</t>
  </si>
  <si>
    <t>Title I-A  9207 Highly Qualified Set Aside</t>
  </si>
  <si>
    <t>Title I-A  9208 Priority Performance Challenge Set Aside</t>
  </si>
  <si>
    <t>Title I-A  9209 Choice Set Aside</t>
  </si>
  <si>
    <t>Title I-A  9210 Supplemental Educational Services</t>
  </si>
  <si>
    <t>Title I-A  9211 Parental Activities School Set Aside</t>
  </si>
  <si>
    <t>Title I-A  9212 Parental Activities District Set Aside</t>
  </si>
  <si>
    <t xml:space="preserve">Title I-A  </t>
  </si>
  <si>
    <t xml:space="preserve">Title I-D  </t>
  </si>
  <si>
    <t xml:space="preserve">Title II-A </t>
  </si>
  <si>
    <t xml:space="preserve">Title II-D </t>
  </si>
  <si>
    <t>Title III-S</t>
  </si>
  <si>
    <t xml:space="preserve">Title VI-B </t>
  </si>
  <si>
    <t>BOCES</t>
  </si>
  <si>
    <t>Accredited</t>
  </si>
  <si>
    <t>Accredited with Improvement Plan</t>
  </si>
  <si>
    <t>Accredited with Turnaround Plan</t>
  </si>
  <si>
    <t>SW</t>
  </si>
  <si>
    <t>Accredited w/Priority Improvement Plan</t>
  </si>
  <si>
    <t>TA</t>
  </si>
  <si>
    <t>Accredited with Distinction</t>
  </si>
  <si>
    <t>PARK (ESTES PARK) R-3</t>
  </si>
  <si>
    <t>NORTH PARK R-1</t>
  </si>
  <si>
    <t>most restrictive school plan</t>
  </si>
  <si>
    <t>TitleIStatus201213</t>
  </si>
  <si>
    <t>District_RATING_OFFICIAL</t>
  </si>
  <si>
    <t>DISTRICT_NAME</t>
  </si>
  <si>
    <t>distnum</t>
  </si>
  <si>
    <t>Totals</t>
  </si>
  <si>
    <t>District</t>
  </si>
  <si>
    <t>School</t>
  </si>
  <si>
    <t>YES</t>
  </si>
  <si>
    <t>NO</t>
  </si>
  <si>
    <t>Instructions for Comments or Revisions:</t>
  </si>
  <si>
    <t>Please make your revisions to the budget on appropriate worksheets and describe them below or use this page for comments related to this budget file.</t>
  </si>
  <si>
    <t>Work Notes &amp; CDE Comments</t>
  </si>
  <si>
    <t>Use Work Notes &amp; CDE Comments Tab to explain exceptions.</t>
  </si>
  <si>
    <r>
      <t xml:space="preserve">Input Unused Amount from prior year </t>
    </r>
    <r>
      <rPr>
        <b/>
        <sz val="10"/>
        <color indexed="61"/>
        <rFont val="Arial"/>
        <family val="2"/>
      </rPr>
      <t>(NG)</t>
    </r>
  </si>
  <si>
    <t>9025</t>
  </si>
  <si>
    <t>East Central BOCES</t>
  </si>
  <si>
    <t>Centennial BOCES</t>
  </si>
  <si>
    <t>9040</t>
  </si>
  <si>
    <t>Northeast BOCES</t>
  </si>
  <si>
    <t>9045</t>
  </si>
  <si>
    <t>Pikes Peak BOCES</t>
  </si>
  <si>
    <t>San Juan BOCES</t>
  </si>
  <si>
    <t>San Luis Valley BOCES</t>
  </si>
  <si>
    <t>South Central BOCES</t>
  </si>
  <si>
    <t>9065</t>
  </si>
  <si>
    <t>South Platte Valley BOCES</t>
  </si>
  <si>
    <t>9075</t>
  </si>
  <si>
    <t>Southeastern Colo BOCES</t>
  </si>
  <si>
    <t>Southwest BOCES</t>
  </si>
  <si>
    <t>West Central BOCES</t>
  </si>
  <si>
    <t>9095</t>
  </si>
  <si>
    <t>Northwest BOCES</t>
  </si>
  <si>
    <t>Rio Blanco BOCES</t>
  </si>
  <si>
    <t>Mt. Evans BOCES</t>
  </si>
  <si>
    <t>9145</t>
  </si>
  <si>
    <t>Uncompahgre BOCES</t>
  </si>
  <si>
    <t>9150</t>
  </si>
  <si>
    <t>Santa Fe Trail BOCES</t>
  </si>
  <si>
    <t>9165</t>
  </si>
  <si>
    <t>Ute Pass BOCES</t>
  </si>
  <si>
    <t>Code:</t>
  </si>
  <si>
    <r>
      <t xml:space="preserve">Title I-A Allocation
</t>
    </r>
    <r>
      <rPr>
        <u/>
        <sz val="10"/>
        <rFont val="Arial"/>
        <family val="2"/>
      </rPr>
      <t>District</t>
    </r>
    <r>
      <rPr>
        <sz val="10"/>
        <rFont val="Arial"/>
        <family val="2"/>
      </rPr>
      <t xml:space="preserve">
PI/T</t>
    </r>
  </si>
  <si>
    <r>
      <t xml:space="preserve">Title I-A Allocation
</t>
    </r>
    <r>
      <rPr>
        <u/>
        <sz val="10"/>
        <rFont val="Arial"/>
        <family val="2"/>
      </rPr>
      <t>School</t>
    </r>
    <r>
      <rPr>
        <sz val="10"/>
        <rFont val="Arial"/>
        <family val="2"/>
      </rPr>
      <t xml:space="preserve">
PI/T</t>
    </r>
  </si>
  <si>
    <t>Title III
Part A
SAI - Immigrant</t>
  </si>
  <si>
    <t>Code</t>
  </si>
  <si>
    <t>Interfund Budget Summary</t>
  </si>
  <si>
    <t>Subtotal Improvement of Instructional Services</t>
  </si>
  <si>
    <t>Subtotal Support Program</t>
  </si>
  <si>
    <t>Subtotal Instructional Program</t>
  </si>
  <si>
    <t>Subtotal Administration</t>
  </si>
  <si>
    <t>Indirect Cost Rate Calculation (0869)</t>
  </si>
  <si>
    <t>Total Budget</t>
  </si>
  <si>
    <t>Difference</t>
  </si>
  <si>
    <t>0700 Equipment</t>
  </si>
  <si>
    <t>(LESS) 0730 Capitalized Equipment</t>
  </si>
  <si>
    <t>Subtotal Program Costs</t>
  </si>
  <si>
    <t>CDE use only</t>
  </si>
  <si>
    <t xml:space="preserve">Received Date:  </t>
  </si>
  <si>
    <t xml:space="preserve">Review Date:  </t>
  </si>
  <si>
    <t xml:space="preserve">(Carryover is Estimate or Actual)  </t>
  </si>
  <si>
    <t>Original, Mod, or Revised Budget:</t>
  </si>
  <si>
    <t xml:space="preserve">Approved Date:  </t>
  </si>
  <si>
    <t xml:space="preserve">Reviewed By:  </t>
  </si>
  <si>
    <t>County</t>
  </si>
  <si>
    <t>Occur</t>
  </si>
  <si>
    <t>Row</t>
  </si>
  <si>
    <t>#1</t>
  </si>
  <si>
    <t>Row 01</t>
  </si>
  <si>
    <t>#2</t>
  </si>
  <si>
    <t>Row 02</t>
  </si>
  <si>
    <t>#3</t>
  </si>
  <si>
    <t>Row 03</t>
  </si>
  <si>
    <t>#4</t>
  </si>
  <si>
    <t>Row 04</t>
  </si>
  <si>
    <t>#5</t>
  </si>
  <si>
    <t>Row 05</t>
  </si>
  <si>
    <t>#6</t>
  </si>
  <si>
    <t>Row 06</t>
  </si>
  <si>
    <t>#7</t>
  </si>
  <si>
    <t>Row 07</t>
  </si>
  <si>
    <t>#8</t>
  </si>
  <si>
    <t>Row 08</t>
  </si>
  <si>
    <t>#9</t>
  </si>
  <si>
    <t>Row 09</t>
  </si>
  <si>
    <t>#10</t>
  </si>
  <si>
    <t>Row 10</t>
  </si>
  <si>
    <t>#11</t>
  </si>
  <si>
    <t>Row 11</t>
  </si>
  <si>
    <t>#12</t>
  </si>
  <si>
    <t>Row 12</t>
  </si>
  <si>
    <t>#13</t>
  </si>
  <si>
    <t>Row 13</t>
  </si>
  <si>
    <t>#14</t>
  </si>
  <si>
    <t>Row 14</t>
  </si>
  <si>
    <t>#15</t>
  </si>
  <si>
    <t>Row 15</t>
  </si>
  <si>
    <t>#16</t>
  </si>
  <si>
    <t>Row 16</t>
  </si>
  <si>
    <t>#17</t>
  </si>
  <si>
    <t>Row 17</t>
  </si>
  <si>
    <t>#18</t>
  </si>
  <si>
    <t>Row 18</t>
  </si>
  <si>
    <t>#19</t>
  </si>
  <si>
    <t>Row 19</t>
  </si>
  <si>
    <t>#20</t>
  </si>
  <si>
    <t>Row 20</t>
  </si>
  <si>
    <t>#21</t>
  </si>
  <si>
    <t>Row 21</t>
  </si>
  <si>
    <t>#22</t>
  </si>
  <si>
    <t>Row 22</t>
  </si>
  <si>
    <t>#23</t>
  </si>
  <si>
    <t>Row 23</t>
  </si>
  <si>
    <t>#24</t>
  </si>
  <si>
    <t>Row 24</t>
  </si>
  <si>
    <t>#25</t>
  </si>
  <si>
    <t>Row 25</t>
  </si>
  <si>
    <t>#26</t>
  </si>
  <si>
    <t>Row 26</t>
  </si>
  <si>
    <t>#27</t>
  </si>
  <si>
    <t>Row 27</t>
  </si>
  <si>
    <t>#28</t>
  </si>
  <si>
    <t>Row 28</t>
  </si>
  <si>
    <t>#29</t>
  </si>
  <si>
    <t>Row 29</t>
  </si>
  <si>
    <t>#30</t>
  </si>
  <si>
    <t>Row 30</t>
  </si>
  <si>
    <t>#31</t>
  </si>
  <si>
    <t>Row 31</t>
  </si>
  <si>
    <t>#32</t>
  </si>
  <si>
    <t>Row 32</t>
  </si>
  <si>
    <t>#33</t>
  </si>
  <si>
    <t>Row 33</t>
  </si>
  <si>
    <t>#34</t>
  </si>
  <si>
    <t>Row 34</t>
  </si>
  <si>
    <t>#35</t>
  </si>
  <si>
    <t>Row 35</t>
  </si>
  <si>
    <t>#36</t>
  </si>
  <si>
    <t>Row 36</t>
  </si>
  <si>
    <t>#37</t>
  </si>
  <si>
    <t>Row 37</t>
  </si>
  <si>
    <t>#38</t>
  </si>
  <si>
    <t>Row 38</t>
  </si>
  <si>
    <t>#39</t>
  </si>
  <si>
    <t>Row 39</t>
  </si>
  <si>
    <t>#40</t>
  </si>
  <si>
    <t>Row 40</t>
  </si>
  <si>
    <t>School(s)</t>
  </si>
  <si>
    <t>Title II-A REAP for use in Title II-D</t>
  </si>
  <si>
    <t>206 Classroom Teacher, English Language Arts</t>
  </si>
  <si>
    <t xml:space="preserve">206 Classroom Teacher,Math </t>
  </si>
  <si>
    <t xml:space="preserve">206 Interventionist,Math </t>
  </si>
  <si>
    <t>206 Interventionist, English Language Arts</t>
  </si>
  <si>
    <t>206 Interventionist, ELL</t>
  </si>
  <si>
    <t>District Allocations Signed Over to BOCES - Consortium</t>
  </si>
  <si>
    <t>NO CHILD LEFT BEHIND (NCLB)</t>
  </si>
  <si>
    <t>CONSOLIDATED FEDERAL PROGRAMS APPLICATION</t>
  </si>
  <si>
    <t xml:space="preserve">All applicants are required to use the electronic version of the budget forms.  There are no blank "hard copies" of the budget forms included as part of the application packet.  </t>
  </si>
  <si>
    <t>INSTRUCTIONS/FEATURES OF THE ELECTRONIC BUDGET</t>
  </si>
  <si>
    <r>
      <t xml:space="preserve">The following instructions will allow you to complete the computerized/electronic budget section of the NCLB Consolidated Application.  </t>
    </r>
    <r>
      <rPr>
        <b/>
        <sz val="10"/>
        <rFont val="Arial"/>
        <family val="2"/>
      </rPr>
      <t>(Please print a copy of these instructions for easy reference.)</t>
    </r>
  </si>
  <si>
    <t>The electronic budget file allows interaction among worksheets, calculates subtotals and totals automatically, links data from detail sheets to summary sheets, and calculates indirect costs.</t>
  </si>
  <si>
    <r>
      <t xml:space="preserve">Remember, you will </t>
    </r>
    <r>
      <rPr>
        <b/>
        <u/>
        <sz val="10"/>
        <rFont val="Arial"/>
        <family val="2"/>
      </rPr>
      <t>not</t>
    </r>
    <r>
      <rPr>
        <b/>
        <sz val="10"/>
        <rFont val="Arial"/>
        <family val="2"/>
      </rPr>
      <t xml:space="preserve"> be working on these sheets in numerical sequence, but in the order suggested under the title </t>
    </r>
    <r>
      <rPr>
        <b/>
        <u/>
        <sz val="10"/>
        <rFont val="Arial"/>
        <family val="2"/>
      </rPr>
      <t>Major Steps</t>
    </r>
    <r>
      <rPr>
        <b/>
        <sz val="10"/>
        <rFont val="Arial"/>
        <family val="2"/>
      </rPr>
      <t xml:space="preserve"> (line 135-166).  Likewise, you may be moving about in the instructions as you create your budget.</t>
    </r>
  </si>
  <si>
    <t>The computerized electronic consolidated application interfund budget may contain the following sheets, based on which budget was downloaded from the web-site:</t>
  </si>
  <si>
    <t>Introduction</t>
  </si>
  <si>
    <t>1 -</t>
  </si>
  <si>
    <t>Fill out only one Excel file for your budget.  Only one budget is required reflecting both prior year carryover and regular allocations.</t>
  </si>
  <si>
    <t>2 -</t>
  </si>
  <si>
    <t>General  Budget Comments:</t>
  </si>
  <si>
    <r>
      <t xml:space="preserve">Enter dollar amounts as whole dollars.  </t>
    </r>
    <r>
      <rPr>
        <b/>
        <sz val="10"/>
        <rFont val="Arial"/>
        <family val="2"/>
      </rPr>
      <t>Do not</t>
    </r>
    <r>
      <rPr>
        <sz val="10"/>
        <rFont val="Arial"/>
        <family val="2"/>
      </rPr>
      <t xml:space="preserve"> enter any cents.</t>
    </r>
  </si>
  <si>
    <t xml:space="preserve">White cells can be typed in; gray cells cannot or should not be typed in. </t>
  </si>
  <si>
    <t>3 -</t>
  </si>
  <si>
    <r>
      <t>General Spreadsheet Comments</t>
    </r>
    <r>
      <rPr>
        <b/>
        <i/>
        <sz val="10"/>
        <color indexed="12"/>
        <rFont val="Arial"/>
        <family val="2"/>
      </rPr>
      <t>:</t>
    </r>
  </si>
  <si>
    <r>
      <t>Do not</t>
    </r>
    <r>
      <rPr>
        <sz val="10"/>
        <rFont val="Arial"/>
        <family val="2"/>
      </rPr>
      <t xml:space="preserve"> </t>
    </r>
    <r>
      <rPr>
        <i/>
        <sz val="10"/>
        <rFont val="Arial"/>
        <family val="2"/>
      </rPr>
      <t>cut</t>
    </r>
    <r>
      <rPr>
        <sz val="10"/>
        <rFont val="Arial"/>
        <family val="2"/>
      </rPr>
      <t xml:space="preserve"> and paste cells.  If you need to move cell contents, (1) </t>
    </r>
    <r>
      <rPr>
        <i/>
        <sz val="10"/>
        <rFont val="Arial"/>
        <family val="2"/>
      </rPr>
      <t>copy</t>
    </r>
    <r>
      <rPr>
        <sz val="10"/>
        <rFont val="Arial"/>
        <family val="2"/>
      </rPr>
      <t xml:space="preserve"> and paste, then (2) delete the original content.  </t>
    </r>
    <r>
      <rPr>
        <sz val="10"/>
        <color indexed="10"/>
        <rFont val="Arial"/>
        <family val="2"/>
      </rPr>
      <t xml:space="preserve">If you cut and paste you will invalidate the program, and you will have to re-enter all your data on a new file.  </t>
    </r>
    <r>
      <rPr>
        <b/>
        <sz val="10"/>
        <color indexed="10"/>
        <rFont val="Arial"/>
        <family val="2"/>
      </rPr>
      <t>NEVER</t>
    </r>
    <r>
      <rPr>
        <sz val="10"/>
        <color indexed="10"/>
        <rFont val="Arial"/>
        <family val="2"/>
      </rPr>
      <t xml:space="preserve"> use the spacebar to delete your input; always use the delete key.</t>
    </r>
  </si>
  <si>
    <t>Use the Zoom feature to change the size of the information on screen.  This will have no effect on the printout size.</t>
  </si>
  <si>
    <t>When working on detail sheets, be aware of the Excel row numbers on the left.  Because the title rows at the top are frozen, sometimes users are working in rows much farther down in the spreadsheet than they realize.</t>
  </si>
  <si>
    <t>Terminology:</t>
  </si>
  <si>
    <r>
      <t>"Funding Source"</t>
    </r>
    <r>
      <rPr>
        <u/>
        <sz val="10"/>
        <rFont val="Arial"/>
        <family val="2"/>
      </rPr>
      <t xml:space="preserve"> (also known as Federal Programs) refers to: (number refers to CDE Grant Code for these Federal programs)</t>
    </r>
  </si>
  <si>
    <r>
      <t>"Program"</t>
    </r>
    <r>
      <rPr>
        <u/>
        <sz val="10"/>
        <rFont val="Arial"/>
        <family val="2"/>
      </rPr>
      <t xml:space="preserve"> refers to:  (number refers to CDE Chart of Accounts program coding)</t>
    </r>
  </si>
  <si>
    <t xml:space="preserve">  Instructional Program (0010-2000)</t>
  </si>
  <si>
    <t xml:space="preserve">  Support Program (2100, 2200, 2600, 2700, 2800, 2900, and 3300)</t>
  </si>
  <si>
    <t xml:space="preserve">  Improvement of Instructional Services (2210)</t>
  </si>
  <si>
    <t xml:space="preserve">  Administration (2300, 2400, and 2500)</t>
  </si>
  <si>
    <r>
      <t>"Object"</t>
    </r>
    <r>
      <rPr>
        <u/>
        <sz val="10"/>
        <rFont val="Arial"/>
        <family val="2"/>
      </rPr>
      <t xml:space="preserve"> or </t>
    </r>
    <r>
      <rPr>
        <b/>
        <u/>
        <sz val="10"/>
        <rFont val="Arial"/>
        <family val="2"/>
      </rPr>
      <t>"Budget Object"</t>
    </r>
    <r>
      <rPr>
        <u/>
        <sz val="10"/>
        <rFont val="Arial"/>
        <family val="2"/>
      </rPr>
      <t xml:space="preserve"> refers to:  (number refers to CDE Chart of Accounts Object coding)</t>
    </r>
  </si>
  <si>
    <t>Supplies versus Equipment</t>
  </si>
  <si>
    <t>Refer to the definitions in the "Chart of Accounts" to determine if items are:</t>
  </si>
  <si>
    <t>or</t>
  </si>
  <si>
    <t>Capitalized (0730)</t>
  </si>
  <si>
    <t>Non-Capitalized (0735)</t>
  </si>
  <si>
    <r>
      <t xml:space="preserve">Point to remember about </t>
    </r>
    <r>
      <rPr>
        <b/>
        <sz val="10"/>
        <rFont val="Arial"/>
        <family val="2"/>
      </rPr>
      <t>Supplies:</t>
    </r>
  </si>
  <si>
    <t>As per the definitions in the "Chart of Accounts", typically supplies are items which are consumable, wear out, or deteriorate.</t>
  </si>
  <si>
    <r>
      <t xml:space="preserve">Points to remember about </t>
    </r>
    <r>
      <rPr>
        <b/>
        <sz val="10"/>
        <rFont val="Arial"/>
        <family val="2"/>
      </rPr>
      <t>Equipment:</t>
    </r>
  </si>
  <si>
    <t xml:space="preserve">For Example: </t>
  </si>
  <si>
    <t>Computers, regardless of the cost, should be listed as equipment not supplies.</t>
  </si>
  <si>
    <t>Major Steps</t>
  </si>
  <si>
    <t>Do not enter data into the spreadsheet while on the Web (Internet).  See the "READ FIRST" item in the "Interfund Budget -               FY 12-13 box on the "Grants Fiscal" web page for instructions on downloading file. (Located at http://www.cde.state.co.us/cdefisgrant/NCLB_download.htm).</t>
  </si>
  <si>
    <t>1</t>
  </si>
  <si>
    <t xml:space="preserve"> On sheet "2a-Cover Page", using the drop down, find and enter you 4 digit district code.</t>
  </si>
  <si>
    <r>
      <t>IMPORTANT</t>
    </r>
    <r>
      <rPr>
        <sz val="10"/>
        <rFont val="Arial"/>
        <family val="2"/>
      </rPr>
      <t xml:space="preserve">:  It is critical that you select </t>
    </r>
    <r>
      <rPr>
        <b/>
        <i/>
        <sz val="10"/>
        <rFont val="Arial"/>
        <family val="2"/>
      </rPr>
      <t>your district number only</t>
    </r>
    <r>
      <rPr>
        <sz val="10"/>
        <rFont val="Arial"/>
        <family val="2"/>
      </rPr>
      <t xml:space="preserve"> and that once you start the budget editing process, you do not subsequently change the district/BOCES number.  Doing so may require you to start over at the beginning to ensure the validity of your data.</t>
    </r>
  </si>
  <si>
    <t>2</t>
  </si>
  <si>
    <t>Your School District Approved Restricted Indirect Cost Rate will be pre-populated.</t>
  </si>
  <si>
    <t>3</t>
  </si>
  <si>
    <t>Your status (for both Program and School) will be pre-populated.</t>
  </si>
  <si>
    <t>4</t>
  </si>
  <si>
    <t>Your FLEXIBILITY Category must be selected from the dropdown menu on line 14.</t>
  </si>
  <si>
    <t>5</t>
  </si>
  <si>
    <t>Indicate if you are submitting an Original Budget, Modifications to Original, or a Revised budget and if Modifications to Original or Revised, and indicate the modification or revision number.</t>
  </si>
  <si>
    <t>6</t>
  </si>
  <si>
    <t>Fill in all Preparer's information fields .</t>
  </si>
  <si>
    <t>7</t>
  </si>
  <si>
    <r>
      <t>BOCES only</t>
    </r>
    <r>
      <rPr>
        <sz val="10"/>
        <rFont val="Arial"/>
        <family val="2"/>
      </rPr>
      <t xml:space="preserve"> - Enter district allocations for districts signing over allocations to BOCES on the "2c- BOCES Signover Amounts" sheet.  Transfer totals for each program to the allocation line (line 1) on sheet 6a. </t>
    </r>
  </si>
  <si>
    <t>8</t>
  </si>
  <si>
    <r>
      <t>On the "2g-Consortium Signover Page" sheet for Title III Consortiums only.</t>
    </r>
    <r>
      <rPr>
        <sz val="10"/>
        <rFont val="Arial"/>
        <family val="2"/>
      </rPr>
      <t xml:space="preserve"> Enter the allocation amounts for the Lead LEA and districts signing over funding to the Consortium for Title III purposes. </t>
    </r>
    <r>
      <rPr>
        <b/>
        <sz val="10"/>
        <color indexed="10"/>
        <rFont val="Arial"/>
        <family val="2"/>
      </rPr>
      <t xml:space="preserve"> </t>
    </r>
    <r>
      <rPr>
        <b/>
        <u/>
        <sz val="10"/>
        <color indexed="8"/>
        <rFont val="Arial"/>
        <family val="2"/>
      </rPr>
      <t>(Do not complete this sheet if you are not including another district's Title III-A allocation in your budget.)</t>
    </r>
  </si>
  <si>
    <t xml:space="preserve">You will need to input the totals from the "2g-Consortium Signover Page" sheet to the allocation lines on the "6a-Interfund Budget Summary" sheet for Titles III-A and III-Set aside, (line 1.)  The totals no longer populate the "6a-Interfund Busget Summary" sheet automatically. </t>
  </si>
  <si>
    <t>9</t>
  </si>
  <si>
    <t>Enter Allocations and Carryover (on the "6a-Interfund Budget Summary" sheet). Indicate if carryover is actual or estimated on line 5.</t>
  </si>
  <si>
    <t>10</t>
  </si>
  <si>
    <r>
      <t>Enter Optional Use Dollars (on the "2b- District FLEXIBILITY Page" sheet). You are not required to budget the maximum. (</t>
    </r>
    <r>
      <rPr>
        <b/>
        <sz val="10"/>
        <rFont val="Arial"/>
        <family val="2"/>
      </rPr>
      <t>BOCES</t>
    </r>
    <r>
      <rPr>
        <sz val="10"/>
        <rFont val="Arial"/>
        <family val="2"/>
      </rPr>
      <t xml:space="preserve"> enter on sheet 2e and 2f)</t>
    </r>
  </si>
  <si>
    <t>11</t>
  </si>
  <si>
    <t>If you elect REAP/Transfers, enter the amount being REAP'd on line 3 of the REAP section of the sheet, or the amount being Transferred on line 3 of the Transfer section of the sheet.</t>
  </si>
  <si>
    <t>12</t>
  </si>
  <si>
    <t>If you elect REAP, enter REAP budget detail costs (on the "3b-REAP Budget Detail" sheet).</t>
  </si>
  <si>
    <t>13</t>
  </si>
  <si>
    <t>If you elect REAP, enter REAP staff, including substitutes and stipends (on the "4b-REAP Staff Detail" sheet).</t>
  </si>
  <si>
    <t>14</t>
  </si>
  <si>
    <t>If you elect REAP, enter REAP equipment costs (on the "5b-REAP Equipment Detail" sheet).</t>
  </si>
  <si>
    <t>15</t>
  </si>
  <si>
    <t>If REAP eligible and you elected the REAP Alternative Use provision, review results (on both  the "2b- District FLEXIBILITY Page" and the "6b-REAP Budget Summary" sheet).
("2b- District FLEXIBILITY Page" sheet should be balanced ("matches") before proceeding to Step 12).</t>
  </si>
  <si>
    <t>15a</t>
  </si>
  <si>
    <r>
      <t>BOCES</t>
    </r>
    <r>
      <rPr>
        <sz val="10"/>
        <rFont val="Arial"/>
        <family val="2"/>
      </rPr>
      <t xml:space="preserve"> review sheet 2d if you have Transfers.  Sheet 2d contains total for both REAP and Transfers.</t>
    </r>
  </si>
  <si>
    <t>16</t>
  </si>
  <si>
    <t xml:space="preserve">Enter staff, including substitutes and stipends (on the "4a-Staff Detail" sheet). Maximum of 1 FTE per line. </t>
  </si>
  <si>
    <t>17</t>
  </si>
  <si>
    <t>Enter budget detail costs, benefits, supplies and all other expenses other than salaries (on the "3a-Budget Detail" sheet).</t>
  </si>
  <si>
    <t>18</t>
  </si>
  <si>
    <t>Enter equipment costs (on the "5a-Equipment Detail" sheet).</t>
  </si>
  <si>
    <t>19</t>
  </si>
  <si>
    <t>Review results (on the "6a-Interfund Budget Summary" sheet)</t>
  </si>
  <si>
    <t>20</t>
  </si>
  <si>
    <t>Review results (on the "7-Statutory  Budget Check" sheet). If red cells are present, please revise untill all of the red cells are gone.</t>
  </si>
  <si>
    <t>21</t>
  </si>
  <si>
    <t>Rework steps 7-20 until balanced.</t>
  </si>
  <si>
    <t>22</t>
  </si>
  <si>
    <t>If not balanced, review the data that is being optionally used on each sheet (on the "8-Error Checking" sheet).</t>
  </si>
  <si>
    <t>23</t>
  </si>
  <si>
    <t>If balanced, you are done.  Save the file.  Attach the file to an e-mail and send to the address listed on the cover page of this file with suggested naming convention.</t>
  </si>
  <si>
    <t>Unspent Set Aside funds</t>
  </si>
  <si>
    <t>At a minimum, the programs that this affects are the set asides for Title I-A Choice/Supplemental Services (CH/SES), Parental Activities (PA-S) or (PA-D), and if funds are transferred to Title II D, Professional development (PD) .</t>
  </si>
  <si>
    <t>If your district has not spent all of its prior year funds for these budget set asides, the unspent set aside requirements must be fulfilled during the following</t>
  </si>
  <si>
    <t>year.  (This current year.)  This is regardless of whether you actually have carryover funds for this purpose.  You will do this in the following manner:</t>
  </si>
  <si>
    <t>1.  Input the unused amount on sheet 7 in the appropriate field.</t>
  </si>
  <si>
    <t>2.  Budget the amount by adding it to the appropriate worksheet (budget detail, staff detail, etc.)  Make sure you use the drop down menu to identify which set aside the money is being budgeted for.</t>
  </si>
  <si>
    <t>3.  In the section titled "Description", please state that these funds are UNUSED SET ASIDE FUNDS and then add the description.</t>
  </si>
  <si>
    <t xml:space="preserve">    We realize this might increase your percentage above the required percentage as shown on worksheet 7 -</t>
  </si>
  <si>
    <t>"Statutory Budget Check" sheet.  By completing step 3 of the above we will know the reason for the increase is the inclusion of UNUSED funds.</t>
  </si>
  <si>
    <t>For example:</t>
  </si>
  <si>
    <t xml:space="preserve">Last year you budgeted $5,000.00 for Title I Parental Activities (PA-S) or (PA-D), (your required set aside amount), but only spent $ 4,000.00.  You now need  </t>
  </si>
  <si>
    <r>
      <t xml:space="preserve">to budget the remaining $1,000.00 as unused funds for that set-aside, </t>
    </r>
    <r>
      <rPr>
        <b/>
        <i/>
        <sz val="10"/>
        <rFont val="Arial"/>
        <family val="2"/>
      </rPr>
      <t>regardless of whether you have carryover funds to cover the expenses</t>
    </r>
    <r>
      <rPr>
        <sz val="10"/>
        <rFont val="Arial"/>
        <family val="2"/>
      </rPr>
      <t>.  Go to a</t>
    </r>
  </si>
  <si>
    <t>Budget Detail Worksheet and provide the information as follows:</t>
  </si>
  <si>
    <t>1. Indicate the Program using the drop down menu.</t>
  </si>
  <si>
    <t>2. Indicate the Budget Code using the drop down menu.</t>
  </si>
  <si>
    <t>3. Identify the Funding Source using the drop down menu.</t>
  </si>
  <si>
    <t>4. Identify which Statutory Requirement the money is for by using the drop down menu.</t>
  </si>
  <si>
    <t>5. Include the amount you are budgeting  in the Cost column.</t>
  </si>
  <si>
    <t>6. In the Description column state “ These are UNUSED SET ASIDE  funds and then describe.</t>
  </si>
  <si>
    <t>7. You would also input the $500 on sheet 7 in the ___TBD ___ field.</t>
  </si>
  <si>
    <r>
      <t xml:space="preserve">You would also input the $1,000.00 on sheet 7 in cell </t>
    </r>
    <r>
      <rPr>
        <sz val="11"/>
        <rFont val="Times New Roman"/>
        <family val="1"/>
      </rPr>
      <t>I25 or I</t>
    </r>
    <r>
      <rPr>
        <sz val="10"/>
        <rFont val="Arial"/>
        <family val="2"/>
      </rPr>
      <t>26, "Input Unused Amount from the Prior Year (PA-S)/(PA-D)".</t>
    </r>
  </si>
  <si>
    <t>2a-Cover Page Sheet</t>
  </si>
  <si>
    <t xml:space="preserve">After you have printed the instructions, begin with this page.  Use the drop down to find and enter your district/BOCES 4-digit code. </t>
  </si>
  <si>
    <r>
      <t xml:space="preserve">By entering the 4-digit code, your district/BOCES name appears on this sheet. Your District and School Status will be pre-populated. </t>
    </r>
    <r>
      <rPr>
        <b/>
        <sz val="10"/>
        <color indexed="10"/>
        <rFont val="Arial"/>
        <family val="2"/>
      </rPr>
      <t>Your indirect cost rate will be prepopulated</t>
    </r>
    <r>
      <rPr>
        <b/>
        <sz val="10"/>
        <rFont val="Arial"/>
        <family val="2"/>
      </rPr>
      <t xml:space="preserve">. </t>
    </r>
    <r>
      <rPr>
        <sz val="10"/>
        <rFont val="Arial"/>
        <family val="2"/>
      </rPr>
      <t xml:space="preserve">Also, after entering your 4-digit code, eligibility for the various transfer or alternative use (REAP) is indicated. If REAP eligible, you do not qualify to use the transferability provision.   </t>
    </r>
  </si>
  <si>
    <t>Double check your selections on "2a-Cover Page" sheet and make any corrections to the configuration before proceeding.</t>
  </si>
  <si>
    <t>Enter allocation and carryover on lines 1 and 4 on the "6a-Interfund Budget Summary" sheet before proceeding.  Indicate if carryover is actual or estimated on Line 5.</t>
  </si>
  <si>
    <t>2b-District FLEXIBILITY Page Sheet</t>
  </si>
  <si>
    <r>
      <t>The "</t>
    </r>
    <r>
      <rPr>
        <b/>
        <sz val="10"/>
        <rFont val="Arial"/>
        <family val="2"/>
      </rPr>
      <t>2b-District FLEXIBILITY Page" sheet</t>
    </r>
    <r>
      <rPr>
        <sz val="10"/>
        <rFont val="Arial"/>
        <family val="2"/>
      </rPr>
      <t xml:space="preserve"> should be available, if you elected to transfer funds or to use the REAP-flex alternative use provision on "</t>
    </r>
    <r>
      <rPr>
        <b/>
        <sz val="10"/>
        <rFont val="Arial"/>
        <family val="2"/>
      </rPr>
      <t>2a-Cover Page" sheet.</t>
    </r>
  </si>
  <si>
    <t xml:space="preserve">Note: Transferring funds increases the allocation of the receiving program, and reduces the allocation of the "transferred from" program.  Therefore, any required statutory setasides (found on Sheet 7), will increase for the receiving program.   The REAP flexibility provision does not impact the allocations for any of the programs. </t>
  </si>
  <si>
    <r>
      <t>If you elected transfers on the "</t>
    </r>
    <r>
      <rPr>
        <b/>
        <sz val="10"/>
        <rFont val="Arial"/>
        <family val="2"/>
      </rPr>
      <t>2a-Cover Page" sheet</t>
    </r>
    <r>
      <rPr>
        <sz val="10"/>
        <rFont val="Arial"/>
        <family val="2"/>
      </rPr>
      <t>, enter the dollar amounts to be "transferred from" on Line 3 by program.  Maximum possible dollars to be transferred are indicated automatically on Line 2 based on the Program Improvement Status selected on the "</t>
    </r>
    <r>
      <rPr>
        <b/>
        <sz val="10"/>
        <rFont val="Arial"/>
        <family val="2"/>
      </rPr>
      <t>2a-Cover Page" sheet</t>
    </r>
    <r>
      <rPr>
        <sz val="10"/>
        <rFont val="Arial"/>
        <family val="2"/>
      </rPr>
      <t>.  Maximum possible dollars (Line 2) is 100%,  of the current year allocation amount.  Next, enter the dollar amounts by program to be transferred into.  Your input on "</t>
    </r>
    <r>
      <rPr>
        <b/>
        <sz val="10"/>
        <rFont val="Arial"/>
        <family val="2"/>
      </rPr>
      <t>2b-District FLEXIBILITY Page" sheet</t>
    </r>
    <r>
      <rPr>
        <sz val="10"/>
        <rFont val="Arial"/>
        <family val="2"/>
      </rPr>
      <t xml:space="preserve"> will also be reflected on the transfer lines of 2a and 2b on sheet "</t>
    </r>
    <r>
      <rPr>
        <b/>
        <sz val="10"/>
        <rFont val="Arial"/>
        <family val="2"/>
      </rPr>
      <t>6a-Interfund Budget Summary"</t>
    </r>
    <r>
      <rPr>
        <sz val="10"/>
        <rFont val="Arial"/>
        <family val="2"/>
      </rPr>
      <t>.</t>
    </r>
  </si>
  <si>
    <t>If electing transferability provision, budget the additional amounts being transferred into the receiving program with the other budgeted items on pages 3a, 4a, and 5a.  These will summarize only on the "6a-Interfund Budget Summary" sheet.</t>
  </si>
  <si>
    <t>If electing REAP Alternative Use, based on your detail coding on Sheets 3b, 4b and 5b - (the REAP detail sheets), this page summarizes from which Funding Source Dollars came, and to which Alternative Activities they went.  If electing alternative use for schoolwide program activities, input these amounts on the "2b-District FLEXIBILITY Page" sheet by program.</t>
  </si>
  <si>
    <t xml:space="preserve">Before you start detail budgeting, enter the dollar amounts to be alternatively used (Line 3). Maximum possible dollars to be optionally used is indicated automatically on Line 2b.  </t>
  </si>
  <si>
    <t>When you budget individual items on the three REAP detail sheets, you indicate from which the Funding Source dollars will come and to which Alternative Activity dollars will go.  This sheet creates a matrix showing subtotals, categorized by Funding Source across the top and by Alternative Activity down the side.  Keep checking this sheet to balance the dollars indicated for REAP (line 3) against the dollars budgeted for REAP Alternative Use (line 20).  Line 21, Difference, should eventually go to zero.</t>
  </si>
  <si>
    <t xml:space="preserve">Remember: You should enter allocation and carryover on lines 1 and 4 on the "6a-Interfund Budget Summary" sheet before starting entries on this page.
</t>
  </si>
  <si>
    <t>(Note: Your individual budget items on the three REAP detail sheets also subtotal and link to both the "6a-Interfund Budget Summary" sheet and the "6b-REAP Budget Summary" sheet.  You may also want to look at these sheets as you progress.)</t>
  </si>
  <si>
    <r>
      <t>2c-BOCES Signover Amounts Sheet</t>
    </r>
    <r>
      <rPr>
        <b/>
        <sz val="10"/>
        <color indexed="12"/>
        <rFont val="Arial"/>
        <family val="2"/>
      </rPr>
      <t xml:space="preserve">  (BOCES only)</t>
    </r>
  </si>
  <si>
    <t>The "2c-BOCES Signover Amounts" Sheet is no longer prepopulated with member districts for your BOCES.  Please add the districts to this sheet in district code order.  District codes are on Sheet 11.</t>
  </si>
  <si>
    <t xml:space="preserve">If you are a BOCES, this page is used to enter only those funding sources (programs) signed over to the BOCES by an LEA.   Enter allocations by funding source for each district.  You may also use this page to identify individual districts signing over their Title III-A funds, as long as the total allocation dollars are at least $10,000 (as reported on page 6a.)  . </t>
  </si>
  <si>
    <t xml:space="preserve">Once this sheet is completed, enter allocation totals from line 9 for each fund source on line 1 of sheet "6a-Interfund Budget Summary". </t>
  </si>
  <si>
    <r>
      <t>2d-BOCES FLEXIBILITY Page Sheet</t>
    </r>
    <r>
      <rPr>
        <b/>
        <sz val="10"/>
        <color indexed="12"/>
        <rFont val="Arial"/>
        <family val="2"/>
      </rPr>
      <t xml:space="preserve"> (Summary of Transfers and/or REAP options)</t>
    </r>
  </si>
  <si>
    <r>
      <t>This page summarizes from which Funding Source dollars came, and to which Alternative Activities they went, based on your detail coding on the "</t>
    </r>
    <r>
      <rPr>
        <b/>
        <sz val="10"/>
        <rFont val="Arial"/>
        <family val="2"/>
      </rPr>
      <t>2e-BOCES Transferability Page" sheet</t>
    </r>
    <r>
      <rPr>
        <sz val="10"/>
        <rFont val="Arial"/>
        <family val="2"/>
      </rPr>
      <t xml:space="preserve"> and the "</t>
    </r>
    <r>
      <rPr>
        <b/>
        <sz val="10"/>
        <rFont val="Arial"/>
        <family val="2"/>
      </rPr>
      <t>2f-BOCES REAP Page" sheet.</t>
    </r>
  </si>
  <si>
    <r>
      <t>The REAP Alternative Use table (top of sheet), will summarize the input from the "</t>
    </r>
    <r>
      <rPr>
        <b/>
        <sz val="10"/>
        <rFont val="Arial"/>
        <family val="2"/>
      </rPr>
      <t>2f-BOCES REAP Page" sheet</t>
    </r>
    <r>
      <rPr>
        <sz val="10"/>
        <rFont val="Arial"/>
        <family val="2"/>
      </rPr>
      <t xml:space="preserve"> on line 3 of the "</t>
    </r>
    <r>
      <rPr>
        <b/>
        <sz val="10"/>
        <rFont val="Arial"/>
        <family val="2"/>
      </rPr>
      <t>2d-BOCES FLEXIBILITY Page" sheet.</t>
    </r>
  </si>
  <si>
    <r>
      <t xml:space="preserve">The main purpose of this REAP table is to check the dollar amounts subtotaling and linking automatically from the three REAP detail sheets (the "b" pages). When you budget individual items on the three REAP detail sheets, you indicate </t>
    </r>
    <r>
      <rPr>
        <b/>
        <u/>
        <sz val="10"/>
        <rFont val="Arial"/>
        <family val="2"/>
      </rPr>
      <t>from</t>
    </r>
    <r>
      <rPr>
        <sz val="10"/>
        <rFont val="Arial"/>
        <family val="2"/>
      </rPr>
      <t xml:space="preserve"> which </t>
    </r>
    <r>
      <rPr>
        <b/>
        <u/>
        <sz val="10"/>
        <rFont val="Arial"/>
        <family val="2"/>
      </rPr>
      <t>Funding Source</t>
    </r>
    <r>
      <rPr>
        <sz val="10"/>
        <rFont val="Arial"/>
        <family val="2"/>
      </rPr>
      <t xml:space="preserve"> dollars will come and </t>
    </r>
    <r>
      <rPr>
        <b/>
        <u/>
        <sz val="10"/>
        <rFont val="Arial"/>
        <family val="2"/>
      </rPr>
      <t>to</t>
    </r>
    <r>
      <rPr>
        <sz val="10"/>
        <rFont val="Arial"/>
        <family val="2"/>
      </rPr>
      <t xml:space="preserve"> which </t>
    </r>
    <r>
      <rPr>
        <b/>
        <u/>
        <sz val="10"/>
        <rFont val="Arial"/>
        <family val="2"/>
      </rPr>
      <t>Alternative Activity</t>
    </r>
    <r>
      <rPr>
        <b/>
        <sz val="10"/>
        <rFont val="Arial"/>
        <family val="2"/>
      </rPr>
      <t xml:space="preserve"> </t>
    </r>
    <r>
      <rPr>
        <sz val="10"/>
        <rFont val="Arial"/>
        <family val="2"/>
      </rPr>
      <t>dollars will go.  This cover page creates a matrix showing subtotals, categorized by Funding Source across the top and by Alternative Activity down the side.  Keep checking this sheet to balance the dollars indicated for REAP (line 3) against the dollars actually detail budgeted for REAP Alternative Use (line 18).  Line 19, Difference, should eventually go to zero.  If electing alternative use for schoolwide program activities, the BOCES should input these amounts on the "2d-BOCES FLEXIBILITY Page" sheet by program.
(Note: Your individual budget items on the three detail transfer sheets also subtotal and link to both the "6a-Interfund Budget Summary" sheet and the "6b-REAP Budget Summary" sheet.  You may also want to look at these sheets as you progress.)</t>
    </r>
  </si>
  <si>
    <r>
      <t>The Transferability table (bottom of sheet), will summarize the input from the "</t>
    </r>
    <r>
      <rPr>
        <b/>
        <sz val="10"/>
        <rFont val="Arial"/>
        <family val="2"/>
      </rPr>
      <t>2e-BOCES Transferability Page"</t>
    </r>
    <r>
      <rPr>
        <sz val="10"/>
        <rFont val="Arial"/>
        <family val="2"/>
      </rPr>
      <t xml:space="preserve"> on line 3 of sheet "</t>
    </r>
    <r>
      <rPr>
        <b/>
        <sz val="10"/>
        <rFont val="Arial"/>
        <family val="2"/>
      </rPr>
      <t>2d-BOCES FLEXIBILITY Page".</t>
    </r>
  </si>
  <si>
    <r>
      <t>The main purpose of the Transferability table is to summarize the information from the "</t>
    </r>
    <r>
      <rPr>
        <b/>
        <sz val="10"/>
        <rFont val="Arial"/>
        <family val="2"/>
      </rPr>
      <t>2e-BOCES Transferability Page"</t>
    </r>
    <r>
      <rPr>
        <sz val="10"/>
        <rFont val="Arial"/>
        <family val="2"/>
      </rPr>
      <t xml:space="preserve"> and to allow the BOCES to enter the dollar amounts by program to be transferred into.  If districts elected the transferability provision, budget the additional amounts being transferred in to the receiving program with the other budgeted items on pages 3a, 4a, 5a.  These expenditures will be included in the summarization on the "</t>
    </r>
    <r>
      <rPr>
        <b/>
        <sz val="10"/>
        <rFont val="Arial"/>
        <family val="2"/>
      </rPr>
      <t xml:space="preserve">6a-Interfund Budget Summary" </t>
    </r>
    <r>
      <rPr>
        <sz val="10"/>
        <rFont val="Arial"/>
        <family val="2"/>
      </rPr>
      <t>sheet.</t>
    </r>
    <r>
      <rPr>
        <b/>
        <sz val="10"/>
        <rFont val="Arial"/>
        <family val="2"/>
      </rPr>
      <t/>
    </r>
  </si>
  <si>
    <t>For each district transferring dollars, enter the following:</t>
  </si>
  <si>
    <t xml:space="preserve">   Line a -  four digit district code</t>
  </si>
  <si>
    <t xml:space="preserve">   Line b -  flexibility category</t>
  </si>
  <si>
    <t xml:space="preserve">   Line c -  carryover for II-A, II-D, IV-A, V-A</t>
  </si>
  <si>
    <t xml:space="preserve">   Line d -  dollars optionally used from II-A, II-D, IV-A, and V-A</t>
  </si>
  <si>
    <t>The main purpose of the REAP table is to check the dollar amounts subtotaling and linking automatically from the three REAP detail sheets. When you budget individual items on the three REAP detail sheets, you indicate from what Funding Source (transfer to) dollars will come and to what Alternative Activity (transfer from) dollars will go.  This cover page creates a matrix showing subtotals, categorized by Funding Source across the top and by Alternative Activity down the side.  Keep checking this sheet to balance the dollars indicated for REAP (line 3) against the dollars actually detail budgeted for REAP Alternative Use (line 12).  Line 12, Difference, should eventually go to zero.
Remember: You should enter allocation and carryover on lines 1and 3 on the "6a-Interfund Budget" sheet before starting entries on this page.
(Note: Your individual budget items on the three detail transfer sheets also subtotal and link to both the "6a-Interfund Budget" sheet and the "6b-REAP Budget" sheet.  You may also want to look at these sheets as you progress.)</t>
  </si>
  <si>
    <r>
      <t>2e-BOCES Transferability Page</t>
    </r>
    <r>
      <rPr>
        <b/>
        <sz val="10"/>
        <color indexed="12"/>
        <rFont val="Arial"/>
        <family val="2"/>
      </rPr>
      <t xml:space="preserve">  (BOCES NON REAP eligible districts only)</t>
    </r>
  </si>
  <si>
    <t>This page allows individual member districts to elect the transfer option.  Complete only for districts electing the transfer option.</t>
  </si>
  <si>
    <r>
      <t xml:space="preserve">   Line a -  four digit district code </t>
    </r>
    <r>
      <rPr>
        <b/>
        <sz val="10"/>
        <color indexed="8"/>
        <rFont val="Arial"/>
        <family val="2"/>
      </rPr>
      <t>(IMPORTANT: Enter all four digits of district code including leading zeros.)</t>
    </r>
  </si>
  <si>
    <t xml:space="preserve">   Line b -  choose Program Improvement Status</t>
  </si>
  <si>
    <t xml:space="preserve">   Line c -  enter additional available from the prior year (as determined by CDE with the BOCES/district)</t>
  </si>
  <si>
    <t xml:space="preserve">   Line d -  dollars to be transferred from II-A, II-D carryover, and IV-A carryover</t>
  </si>
  <si>
    <r>
      <t>These transfer amounts must tie to the page "6a-Interfund Budget Summary" transfer lines.  Enter budget detail on the regular budget pages for the transferability provision.  The input on these pages is summarized on the "</t>
    </r>
    <r>
      <rPr>
        <b/>
        <sz val="10"/>
        <rFont val="Arial"/>
        <family val="2"/>
      </rPr>
      <t xml:space="preserve">2d-BOCES FLEXIBILITY Page" </t>
    </r>
    <r>
      <rPr>
        <sz val="10"/>
        <rFont val="Arial"/>
        <family val="2"/>
      </rPr>
      <t>Transferability table (bottom table).</t>
    </r>
  </si>
  <si>
    <t>2f-BOCES REAP (Alternative Use) Page</t>
  </si>
  <si>
    <t>This page allows individual member districts to elect the REAP-flex alternative use option.  Complete only for districts electing the REAP-flex option.</t>
  </si>
  <si>
    <t>For each district alternatively using dollars, enter the following:</t>
  </si>
  <si>
    <t xml:space="preserve">   Line d -  dollars alternatively used from II-A, II-D, IV-A</t>
  </si>
  <si>
    <t>The input on these pages is summarized on page "2d-BOCES FLEXIBILITY Page" REAP alternative use table.</t>
  </si>
  <si>
    <t>2g-Consortium Signover Page</t>
  </si>
  <si>
    <t>This page allows districts to serve as the Lead Fiscal Agency for a Title III Consortium in order to meet the $10,000 minimum amount for the regular Title III program.  The Title III Immigrant Set Aside program may also be included here. The Lead Agency district should input their Title III-A alloction, their Title III-A Set Aside allocation, and the allocation amounts for the districts that have signed over their allocations to the Lead Agency Consortium. Enter the total from this sheet to cell G7 for III-A or H7 for III-A Set Aside on sheet 6a.</t>
  </si>
  <si>
    <t>NOTE:  District codes can be found on Sheet 11.</t>
  </si>
  <si>
    <t>3a-Budget Detail Sheet</t>
  </si>
  <si>
    <t>Entries made on this sheet subtotal on the "6a"-Interfund Budget Summary" sheet.</t>
  </si>
  <si>
    <r>
      <rPr>
        <b/>
        <sz val="10"/>
        <color indexed="8"/>
        <rFont val="Arial"/>
        <family val="2"/>
      </rPr>
      <t>IMPORTANT: Enter selections for each line item from left to right.</t>
    </r>
    <r>
      <rPr>
        <b/>
        <sz val="10"/>
        <color indexed="10"/>
        <rFont val="Arial"/>
        <family val="2"/>
      </rPr>
      <t xml:space="preserve">   Dropdown lists are comprehensive, which means some selections may not be appropriate for a specific program or status.</t>
    </r>
  </si>
  <si>
    <r>
      <t xml:space="preserve">For each activity budgeted, enter the appropriate information left to right as per the following column headings:
</t>
    </r>
    <r>
      <rPr>
        <b/>
        <i/>
        <sz val="10"/>
        <color indexed="33"/>
        <rFont val="Arial"/>
        <family val="2"/>
      </rPr>
      <t>(1) Program</t>
    </r>
    <r>
      <rPr>
        <b/>
        <sz val="10"/>
        <color indexed="33"/>
        <rFont val="Arial"/>
        <family val="2"/>
      </rPr>
      <t xml:space="preserve">, </t>
    </r>
    <r>
      <rPr>
        <b/>
        <i/>
        <sz val="10"/>
        <color indexed="33"/>
        <rFont val="Arial"/>
        <family val="2"/>
      </rPr>
      <t>(2) Budget Object, (3) Funding Source, (3a) Required Element, (4) Title 1, Part A or Title II, Part D, Statutory Requirements, (5) Cost</t>
    </r>
    <r>
      <rPr>
        <i/>
        <sz val="10"/>
        <color indexed="33"/>
        <rFont val="Arial"/>
        <family val="2"/>
      </rPr>
      <t xml:space="preserve"> </t>
    </r>
    <r>
      <rPr>
        <sz val="10"/>
        <rFont val="Arial"/>
        <family val="2"/>
      </rPr>
      <t>and</t>
    </r>
    <r>
      <rPr>
        <b/>
        <i/>
        <sz val="10"/>
        <color indexed="33"/>
        <rFont val="Arial"/>
        <family val="2"/>
      </rPr>
      <t xml:space="preserve"> (6) Description</t>
    </r>
    <r>
      <rPr>
        <b/>
        <i/>
        <sz val="10"/>
        <rFont val="Arial"/>
        <family val="2"/>
      </rPr>
      <t>.</t>
    </r>
  </si>
  <si>
    <r>
      <t xml:space="preserve">Column </t>
    </r>
    <r>
      <rPr>
        <b/>
        <i/>
        <sz val="10"/>
        <color indexed="14"/>
        <rFont val="Arial"/>
        <family val="2"/>
      </rPr>
      <t xml:space="preserve">(1) Program - </t>
    </r>
    <r>
      <rPr>
        <sz val="10"/>
        <color indexed="8"/>
        <rFont val="Arial"/>
        <family val="2"/>
      </rPr>
      <t xml:space="preserve">Select from "Instructional", "Support", "Improvement of Instructional Services" or "Administration". </t>
    </r>
  </si>
  <si>
    <t xml:space="preserve">Note regarding "Administration" restrictions:  Title I-A: combination of direct administration costs and total indirect costs may not exceed 10% of the Total Funds Available.   Titles III-A, III-Set Aside, and IV-A also have restrictions: combination of administrative and indirect costs may not exceed 2% of the Total Funds Available. </t>
  </si>
  <si>
    <r>
      <t xml:space="preserve">Column </t>
    </r>
    <r>
      <rPr>
        <b/>
        <i/>
        <sz val="10"/>
        <color indexed="14"/>
        <rFont val="Arial"/>
        <family val="2"/>
      </rPr>
      <t>(2) Budget Object</t>
    </r>
    <r>
      <rPr>
        <sz val="10"/>
        <rFont val="Arial"/>
        <family val="2"/>
      </rPr>
      <t xml:space="preserve"> - </t>
    </r>
    <r>
      <rPr>
        <b/>
        <sz val="10"/>
        <rFont val="Arial"/>
        <family val="2"/>
      </rPr>
      <t>Do not use "Supplies (0600)" for equipment.  Equipment must be entered on the "5a-Equipment Detail" or "5b- REAP Equipment Detail" sheet</t>
    </r>
    <r>
      <rPr>
        <sz val="10"/>
        <rFont val="Arial"/>
        <family val="2"/>
      </rPr>
      <t xml:space="preserve">.   Example: Computers, regardless of cost are Equipment, not supplies. </t>
    </r>
  </si>
  <si>
    <r>
      <t>Column</t>
    </r>
    <r>
      <rPr>
        <b/>
        <i/>
        <sz val="10"/>
        <color indexed="14"/>
        <rFont val="Arial"/>
        <family val="2"/>
      </rPr>
      <t xml:space="preserve"> (4) Title I, Part A or Title II, Part D, Budget Required Elements
</t>
    </r>
    <r>
      <rPr>
        <sz val="10"/>
        <rFont val="Arial"/>
        <family val="2"/>
      </rPr>
      <t xml:space="preserve">For Title I, Part A you may be required to budget for Choice/SES (supplemental services), Priority Performance Challenges (PPC), Parental Activities at the School or District level (PA-S / PA-D), Eligible Homeless Children (HM), Neglected Institutions (NG), Non-Public Schools (NPS), Highly Qualified (HQ), District Managed Activities (DMA), Preschool (PS), or Family Literacy (FL).  
For Title II, Part D, Technology, you are required to budget a minimum of 25% of the current year allocation or funds transferred to II-D for professional development (PD), in addition to any unspent set aside funds from FY 11-12.
</t>
    </r>
  </si>
  <si>
    <r>
      <t xml:space="preserve">Column </t>
    </r>
    <r>
      <rPr>
        <b/>
        <i/>
        <sz val="10"/>
        <color indexed="14"/>
        <rFont val="Arial"/>
        <family val="2"/>
      </rPr>
      <t>(6) Description</t>
    </r>
    <r>
      <rPr>
        <sz val="10"/>
        <rFont val="Arial"/>
        <family val="2"/>
      </rPr>
      <t xml:space="preserve"> - Provide detailed information on how funds will be spent when completing the budget detail.  For example, "Staff development" is not an adequate description.  The applicant should include such information as the number of staff to be trained, the topic of the training, and how many times the training will be held.</t>
    </r>
  </si>
  <si>
    <r>
      <t>Do not enter indirect cost expenditures on this page.</t>
    </r>
    <r>
      <rPr>
        <b/>
        <sz val="10"/>
        <rFont val="Arial"/>
        <family val="2"/>
      </rPr>
      <t xml:space="preserve">  Instead they are calculated on line 44 of the "6a-Interfund Budget Summary" sheet.</t>
    </r>
  </si>
  <si>
    <r>
      <t>Do not enter consolidated schoolwide programs on any detail sheet</t>
    </r>
    <r>
      <rPr>
        <b/>
        <sz val="10"/>
        <rFont val="Arial"/>
        <family val="2"/>
      </rPr>
      <t>, but instead enter on line 38 of the "6a-Interfund Budget Summary" sheet.</t>
    </r>
  </si>
  <si>
    <r>
      <t>Do not enter anything for Salaries or Property on this sheet.</t>
    </r>
    <r>
      <rPr>
        <b/>
        <sz val="10"/>
        <rFont val="Arial"/>
        <family val="2"/>
      </rPr>
      <t xml:space="preserve">   Salaries are reported on "4a-Staff Detail" or "4b-REAP Staff Detail" sheets.  Property is reported on "5a-Equipment Detail" or "5b-REAP Equipment Detail" sheets.</t>
    </r>
  </si>
  <si>
    <r>
      <t>3b-REAP Budget Detail Sheet</t>
    </r>
    <r>
      <rPr>
        <b/>
        <sz val="10"/>
        <color indexed="12"/>
        <rFont val="Arial"/>
        <family val="2"/>
      </rPr>
      <t xml:space="preserve">  (to be used only when the REAP Alternative Use Provision selected)</t>
    </r>
  </si>
  <si>
    <t xml:space="preserve">Entries made on this form will automatically flow to subtotal cells on the "2b-District FLEXIBILITY Page" or "2d-BOCES FLEXIBILITY Page" for a BOCES that corresponds to both the Funding Source code (From) and the Alternative Activity code (To).  These same detail entries will also subtotal on sheets "6a-Interfund Budget Summary" sheet and "6b-REAP Budget Summary" sheet.  As you begin to make entries on the ALTERNATIVE (REAP) sheets you will want to move back and forth between the detail sheets and the "2b-District FLEXIBILITY Page" sheet or the "2d-BOCES FLEXIBILITY Page" sheet for a BOCES.  Keep checking the "2b-District FLEXIBILITY Page" or the "2d-BOCES FLEXIBILITY Page" sheet for a BOCES to balance the dollars indicated for FLEXIBILITY (line 3) against the dollars actually detail budgeted for FLEXIBILITY (line 18).   Difference (line 19 of the REAP box on sheet 2d) should eventually go to zero. </t>
  </si>
  <si>
    <r>
      <t xml:space="preserve">For each activity budgeted, enter the appropriate information left to right as per the following column headings:
</t>
    </r>
    <r>
      <rPr>
        <b/>
        <i/>
        <sz val="10"/>
        <color indexed="33"/>
        <rFont val="Arial"/>
        <family val="2"/>
      </rPr>
      <t>(1) Program</t>
    </r>
    <r>
      <rPr>
        <b/>
        <sz val="10"/>
        <color indexed="33"/>
        <rFont val="Arial"/>
        <family val="2"/>
      </rPr>
      <t xml:space="preserve">, </t>
    </r>
    <r>
      <rPr>
        <b/>
        <i/>
        <sz val="10"/>
        <color indexed="33"/>
        <rFont val="Arial"/>
        <family val="2"/>
      </rPr>
      <t>(2) Budget Object,  (3) FROM, (3a) TO, (3b) Required Element, (4) Title I, Part A or Title II, Part D, Budget Statutory Requirement, (5) Cost</t>
    </r>
    <r>
      <rPr>
        <i/>
        <sz val="10"/>
        <color indexed="33"/>
        <rFont val="Arial"/>
        <family val="2"/>
      </rPr>
      <t xml:space="preserve"> </t>
    </r>
    <r>
      <rPr>
        <sz val="10"/>
        <rFont val="Arial"/>
        <family val="2"/>
      </rPr>
      <t>and</t>
    </r>
    <r>
      <rPr>
        <b/>
        <i/>
        <sz val="10"/>
        <color indexed="33"/>
        <rFont val="Arial"/>
        <family val="2"/>
      </rPr>
      <t xml:space="preserve"> (6) Description</t>
    </r>
    <r>
      <rPr>
        <b/>
        <i/>
        <sz val="10"/>
        <rFont val="Arial"/>
        <family val="2"/>
      </rPr>
      <t>.</t>
    </r>
  </si>
  <si>
    <r>
      <t xml:space="preserve">Column </t>
    </r>
    <r>
      <rPr>
        <b/>
        <i/>
        <sz val="10"/>
        <color indexed="14"/>
        <rFont val="Arial"/>
        <family val="2"/>
      </rPr>
      <t>(1) Program</t>
    </r>
    <r>
      <rPr>
        <sz val="10"/>
        <rFont val="Arial"/>
        <family val="2"/>
      </rPr>
      <t xml:space="preserve"> - You may choose Instructional Program, Support Program, or Improvement of Instructional Services.  Administration is not a choice, because Administration is not allowed under FLEXIBILITY alternative activities.</t>
    </r>
  </si>
  <si>
    <r>
      <t xml:space="preserve">Column </t>
    </r>
    <r>
      <rPr>
        <b/>
        <i/>
        <sz val="10"/>
        <color indexed="14"/>
        <rFont val="Arial"/>
        <family val="2"/>
      </rPr>
      <t>(2) Budget Object</t>
    </r>
    <r>
      <rPr>
        <sz val="10"/>
        <rFont val="Arial"/>
        <family val="2"/>
      </rPr>
      <t xml:space="preserve"> - </t>
    </r>
    <r>
      <rPr>
        <b/>
        <sz val="10"/>
        <rFont val="Arial"/>
        <family val="2"/>
      </rPr>
      <t>Do not use "Supplies (0600)" for equipment.  Equipment should be entered on the "5a-Equipment Detail" and "5b-REAP Equipment Detail" sheets.</t>
    </r>
  </si>
  <si>
    <r>
      <t xml:space="preserve">Column </t>
    </r>
    <r>
      <rPr>
        <b/>
        <i/>
        <sz val="10"/>
        <color indexed="14"/>
        <rFont val="Arial"/>
        <family val="2"/>
      </rPr>
      <t xml:space="preserve">(3) FROM </t>
    </r>
    <r>
      <rPr>
        <sz val="10"/>
        <rFont val="Arial"/>
        <family val="2"/>
      </rPr>
      <t>-  choose one of the funding sources you are alternatively using dollars from.</t>
    </r>
  </si>
  <si>
    <r>
      <t xml:space="preserve">Column </t>
    </r>
    <r>
      <rPr>
        <b/>
        <i/>
        <sz val="10"/>
        <color indexed="14"/>
        <rFont val="Arial"/>
        <family val="2"/>
      </rPr>
      <t xml:space="preserve">(3a) TO </t>
    </r>
    <r>
      <rPr>
        <sz val="10"/>
        <rFont val="Arial"/>
        <family val="2"/>
      </rPr>
      <t>-  choose one of the alternative activities you are alternatively using dollars in.</t>
    </r>
  </si>
  <si>
    <t xml:space="preserve">Column (4) Title I, Part A or Title II, Part D, Budget Statutory Requirements
For Title I, Part A you may be required to budget, Choice/SES(Supplemental Services), Priority Performance Challenges (PPC), Parental Activities at the school or district level (PA-S / PA-D), Eligible Homeless Children (HM), Neglected Institutions (NG), Non-Public Schools (NPS), Highly Qualified (HQ), District Managed Activities (DMA), Preschool (PS), or Family Literacy (FL). 
For Title II, Part D, Technology, (PD) Professional Development is only required if you have unused set-aside from the prior year, or if funds have been transferred into II-D.                                                                                                                                                                                                                                   </t>
  </si>
  <si>
    <t>4a-Staff Detail Sheet</t>
  </si>
  <si>
    <t>Use this sheet to identify staff paid out of funds identified in this application.  (BOCES must provide the individual district details within the BOCES budget.)</t>
  </si>
  <si>
    <r>
      <t xml:space="preserve">For each FTE paid out of funds identified in this application, </t>
    </r>
    <r>
      <rPr>
        <b/>
        <sz val="10"/>
        <rFont val="Arial"/>
        <family val="2"/>
      </rPr>
      <t>(FTE or Full-time Equivalent is a way to designate or estimate full-time status of employees in various contexts. With respect to employment, an FTE of 1.0 indicates full-time status, while 0.5 indicates half-time status, etc.)</t>
    </r>
    <r>
      <rPr>
        <sz val="10"/>
        <rFont val="Arial"/>
        <family val="2"/>
      </rPr>
      <t xml:space="preserve"> enter the appropriate information as per the following column headings:</t>
    </r>
  </si>
  <si>
    <r>
      <t>First:</t>
    </r>
    <r>
      <rPr>
        <sz val="10"/>
        <rFont val="Arial"/>
        <family val="2"/>
      </rPr>
      <t xml:space="preserve"> enter</t>
    </r>
  </si>
  <si>
    <t>(1) Name, (2) Position, (3) Grade, (4) School Assignment, (5) Program</t>
  </si>
  <si>
    <r>
      <t xml:space="preserve">Column </t>
    </r>
    <r>
      <rPr>
        <b/>
        <i/>
        <sz val="10"/>
        <color indexed="14"/>
        <rFont val="Arial"/>
        <family val="2"/>
      </rPr>
      <t>(1) Name</t>
    </r>
    <r>
      <rPr>
        <sz val="10"/>
        <rFont val="Arial"/>
        <family val="2"/>
      </rPr>
      <t xml:space="preserve">  </t>
    </r>
    <r>
      <rPr>
        <b/>
        <sz val="10"/>
        <color indexed="14"/>
        <rFont val="Arial"/>
        <family val="2"/>
      </rPr>
      <t>(Last name, first name)</t>
    </r>
    <r>
      <rPr>
        <sz val="10"/>
        <rFont val="Arial"/>
        <family val="2"/>
      </rPr>
      <t xml:space="preserve">- If name is unknown, enter TBA (to be announced).   </t>
    </r>
    <r>
      <rPr>
        <b/>
        <u/>
        <sz val="10"/>
        <rFont val="Arial"/>
        <family val="2"/>
      </rPr>
      <t>NOTE:</t>
    </r>
    <r>
      <rPr>
        <sz val="10"/>
        <rFont val="Arial"/>
        <family val="2"/>
      </rPr>
      <t xml:space="preserve">  To receive final approval, a revised budget without TBAs on the staff pages) must be submitted to CDE.</t>
    </r>
  </si>
  <si>
    <r>
      <t xml:space="preserve">Column </t>
    </r>
    <r>
      <rPr>
        <b/>
        <i/>
        <sz val="10"/>
        <color indexed="14"/>
        <rFont val="Arial"/>
        <family val="2"/>
      </rPr>
      <t>(2) Position Title</t>
    </r>
    <r>
      <rPr>
        <sz val="10"/>
        <rFont val="Arial"/>
        <family val="2"/>
      </rPr>
      <t xml:space="preserve"> - Please ensure that staff assignments are appropriate for identified funding sources.  </t>
    </r>
  </si>
  <si>
    <r>
      <t xml:space="preserve">Column </t>
    </r>
    <r>
      <rPr>
        <b/>
        <i/>
        <sz val="10"/>
        <color indexed="14"/>
        <rFont val="Arial"/>
        <family val="2"/>
      </rPr>
      <t>(3) Grade</t>
    </r>
    <r>
      <rPr>
        <sz val="10"/>
        <rFont val="Arial"/>
        <family val="2"/>
      </rPr>
      <t xml:space="preserve"> - (For Title II, Part A Only),  indicate what grade levels the teacher is assigned.  If multiple grades are involved show the entry as per the following examples:</t>
    </r>
  </si>
  <si>
    <t>"1-3"  -  for Grades 1 through 3</t>
  </si>
  <si>
    <t>"9-12"  -  for Grades 9 through 12</t>
  </si>
  <si>
    <r>
      <t xml:space="preserve">Column </t>
    </r>
    <r>
      <rPr>
        <b/>
        <i/>
        <sz val="10"/>
        <color indexed="14"/>
        <rFont val="Arial"/>
        <family val="2"/>
      </rPr>
      <t>(4) School</t>
    </r>
    <r>
      <rPr>
        <sz val="10"/>
        <rFont val="Arial"/>
        <family val="2"/>
      </rPr>
      <t xml:space="preserve"> - If school assignment is not known, use "TBA" (to be announced).</t>
    </r>
  </si>
  <si>
    <r>
      <t xml:space="preserve">Column </t>
    </r>
    <r>
      <rPr>
        <b/>
        <i/>
        <sz val="10"/>
        <color indexed="14"/>
        <rFont val="Arial"/>
        <family val="2"/>
      </rPr>
      <t xml:space="preserve">(5) Program </t>
    </r>
    <r>
      <rPr>
        <sz val="10"/>
        <rFont val="Arial"/>
        <family val="2"/>
      </rPr>
      <t>- Select I (Instructional Program), S (Support Program), P (Improvement of Instructional Services), or A (Administration).</t>
    </r>
  </si>
  <si>
    <t xml:space="preserve">Note regarding "Administration" restrictions:  Title I-A is limited to 10% of the allocation for administration, (combination of direct administration costs and total indirect costs for Title I-A.)   Titles III-A, III-Set Aside, and IV-A also have restrictions; Administrative costs are limited to 2% of the sum of Total Funds Available (line 6), minus indirect costs attributable to the administrative direct cost </t>
  </si>
  <si>
    <r>
      <t>Second:</t>
    </r>
    <r>
      <rPr>
        <sz val="10"/>
        <rFont val="Arial"/>
        <family val="2"/>
      </rPr>
      <t xml:space="preserve"> for each funding source enter</t>
    </r>
  </si>
  <si>
    <r>
      <t xml:space="preserve">FTE </t>
    </r>
    <r>
      <rPr>
        <sz val="10"/>
        <rFont val="Arial"/>
        <family val="2"/>
      </rPr>
      <t>and</t>
    </r>
    <r>
      <rPr>
        <b/>
        <i/>
        <sz val="10"/>
        <color indexed="14"/>
        <rFont val="Arial"/>
        <family val="2"/>
      </rPr>
      <t xml:space="preserve"> Salary $ </t>
    </r>
    <r>
      <rPr>
        <b/>
        <i/>
        <sz val="12"/>
        <color indexed="14"/>
        <rFont val="Arial"/>
        <family val="2"/>
      </rPr>
      <t xml:space="preserve">  </t>
    </r>
    <r>
      <rPr>
        <i/>
        <sz val="12"/>
        <rFont val="Arial"/>
        <family val="2"/>
      </rPr>
      <t>(do not include benefits; benefits are entered on Sheet "3a-Budget Detail")</t>
    </r>
  </si>
  <si>
    <r>
      <t>Column</t>
    </r>
    <r>
      <rPr>
        <i/>
        <sz val="10"/>
        <rFont val="Arial"/>
        <family val="2"/>
      </rPr>
      <t xml:space="preserve"> </t>
    </r>
    <r>
      <rPr>
        <b/>
        <i/>
        <sz val="10"/>
        <color indexed="14"/>
        <rFont val="Arial"/>
        <family val="2"/>
      </rPr>
      <t>(6)</t>
    </r>
    <r>
      <rPr>
        <sz val="10"/>
        <rFont val="Arial"/>
        <family val="2"/>
      </rPr>
      <t xml:space="preserve"> </t>
    </r>
    <r>
      <rPr>
        <b/>
        <i/>
        <sz val="10"/>
        <color indexed="14"/>
        <rFont val="Arial"/>
        <family val="2"/>
      </rPr>
      <t>FTE</t>
    </r>
    <r>
      <rPr>
        <sz val="10"/>
        <rFont val="Arial"/>
        <family val="2"/>
      </rPr>
      <t xml:space="preserve"> - Do not report total FTE for an individual greater than 1.0. </t>
    </r>
  </si>
  <si>
    <r>
      <t xml:space="preserve">                      Do not</t>
    </r>
    <r>
      <rPr>
        <sz val="10"/>
        <rFont val="Arial"/>
        <family val="2"/>
      </rPr>
      <t xml:space="preserve"> group positions and FTE's.   Identify each FTE separately. </t>
    </r>
  </si>
  <si>
    <t xml:space="preserve">                      Report only the FTE portion that the selected program will be funding.</t>
  </si>
  <si>
    <r>
      <t>Column</t>
    </r>
    <r>
      <rPr>
        <b/>
        <i/>
        <sz val="10"/>
        <color indexed="14"/>
        <rFont val="Arial"/>
        <family val="2"/>
      </rPr>
      <t xml:space="preserve"> (7) Salary $ </t>
    </r>
    <r>
      <rPr>
        <sz val="10"/>
        <color indexed="8"/>
        <rFont val="Arial"/>
        <family val="2"/>
      </rPr>
      <t>- Enter amount of salary to be paid from this fund source. (</t>
    </r>
    <r>
      <rPr>
        <b/>
        <sz val="10"/>
        <color indexed="8"/>
        <rFont val="Arial"/>
        <family val="2"/>
      </rPr>
      <t>Percentage of actual salary needs to correspond to FTE</t>
    </r>
    <r>
      <rPr>
        <sz val="10"/>
        <color indexed="8"/>
        <rFont val="Arial"/>
        <family val="2"/>
      </rPr>
      <t>.)</t>
    </r>
  </si>
  <si>
    <r>
      <rPr>
        <b/>
        <u/>
        <sz val="10"/>
        <color indexed="8"/>
        <rFont val="Arial"/>
        <family val="2"/>
      </rPr>
      <t>Any staff person paid from multiple fund sources should be entered on the same line of this sheet</t>
    </r>
    <r>
      <rPr>
        <b/>
        <sz val="10"/>
        <color indexed="8"/>
        <rFont val="Arial"/>
        <family val="2"/>
      </rPr>
      <t>.  Use the different columns to designate different fund sources.</t>
    </r>
  </si>
  <si>
    <r>
      <t xml:space="preserve">If you include </t>
    </r>
    <r>
      <rPr>
        <b/>
        <sz val="10"/>
        <rFont val="Arial"/>
        <family val="2"/>
      </rPr>
      <t>substitute costs</t>
    </r>
    <r>
      <rPr>
        <sz val="10"/>
        <rFont val="Arial"/>
        <family val="2"/>
      </rPr>
      <t xml:space="preserve"> as salary:
    enter the term "substitute" in column </t>
    </r>
    <r>
      <rPr>
        <b/>
        <i/>
        <sz val="10"/>
        <color indexed="14"/>
        <rFont val="Arial"/>
        <family val="2"/>
      </rPr>
      <t>(1) Name</t>
    </r>
    <r>
      <rPr>
        <b/>
        <i/>
        <sz val="10"/>
        <rFont val="Arial"/>
        <family val="2"/>
      </rPr>
      <t>,</t>
    </r>
    <r>
      <rPr>
        <b/>
        <i/>
        <sz val="10"/>
        <color indexed="14"/>
        <rFont val="Arial"/>
        <family val="2"/>
      </rPr>
      <t xml:space="preserve">
</t>
    </r>
    <r>
      <rPr>
        <sz val="10"/>
        <color indexed="14"/>
        <rFont val="Arial"/>
        <family val="2"/>
      </rPr>
      <t xml:space="preserve">    </t>
    </r>
    <r>
      <rPr>
        <sz val="10"/>
        <rFont val="Arial"/>
        <family val="2"/>
      </rPr>
      <t xml:space="preserve">enter the letter "S" in column </t>
    </r>
    <r>
      <rPr>
        <b/>
        <i/>
        <sz val="10"/>
        <color indexed="14"/>
        <rFont val="Arial"/>
        <family val="2"/>
      </rPr>
      <t>FTE</t>
    </r>
    <r>
      <rPr>
        <sz val="10"/>
        <rFont val="Arial"/>
        <family val="2"/>
      </rPr>
      <t xml:space="preserve">,
    enter the amount for substitutes in the column </t>
    </r>
    <r>
      <rPr>
        <b/>
        <i/>
        <sz val="10"/>
        <color indexed="14"/>
        <rFont val="Arial"/>
        <family val="2"/>
      </rPr>
      <t>$</t>
    </r>
    <r>
      <rPr>
        <sz val="10"/>
        <rFont val="Arial"/>
        <family val="2"/>
      </rPr>
      <t>.</t>
    </r>
  </si>
  <si>
    <t>Do not enter individual substitutes; input totals ONLY for subs.</t>
  </si>
  <si>
    <r>
      <t xml:space="preserve">If you include </t>
    </r>
    <r>
      <rPr>
        <b/>
        <sz val="10"/>
        <rFont val="Arial"/>
        <family val="2"/>
      </rPr>
      <t>stipend costs</t>
    </r>
    <r>
      <rPr>
        <sz val="10"/>
        <rFont val="Arial"/>
        <family val="2"/>
      </rPr>
      <t xml:space="preserve"> as salary:
    enter the term "stipend" in the column </t>
    </r>
    <r>
      <rPr>
        <b/>
        <i/>
        <sz val="10"/>
        <color indexed="14"/>
        <rFont val="Arial"/>
        <family val="2"/>
      </rPr>
      <t>(1) Name</t>
    </r>
    <r>
      <rPr>
        <sz val="10"/>
        <rFont val="Arial"/>
        <family val="2"/>
      </rPr>
      <t xml:space="preserve">,
    enter the letters "St" in the column </t>
    </r>
    <r>
      <rPr>
        <b/>
        <i/>
        <sz val="10"/>
        <color indexed="14"/>
        <rFont val="Arial"/>
        <family val="2"/>
      </rPr>
      <t>FTE</t>
    </r>
    <r>
      <rPr>
        <sz val="10"/>
        <rFont val="Arial"/>
        <family val="2"/>
      </rPr>
      <t xml:space="preserve">,
    enter amount for stipends in the column </t>
    </r>
    <r>
      <rPr>
        <b/>
        <i/>
        <sz val="10"/>
        <color indexed="14"/>
        <rFont val="Arial"/>
        <family val="2"/>
      </rPr>
      <t>$</t>
    </r>
    <r>
      <rPr>
        <sz val="10"/>
        <rFont val="Arial"/>
        <family val="2"/>
      </rPr>
      <t>.</t>
    </r>
  </si>
  <si>
    <t>Do not enter individual stipends; input totals ONLY for stipends.</t>
  </si>
  <si>
    <r>
      <rPr>
        <sz val="10"/>
        <rFont val="Arial"/>
        <family val="2"/>
      </rPr>
      <t xml:space="preserve">Substitute and stipend costs may be entered </t>
    </r>
    <r>
      <rPr>
        <b/>
        <sz val="10"/>
        <rFont val="Arial"/>
        <family val="2"/>
      </rPr>
      <t>instead</t>
    </r>
    <r>
      <rPr>
        <sz val="10"/>
        <rFont val="Arial"/>
        <family val="2"/>
      </rPr>
      <t xml:space="preserve"> on the "3a-Budget Detail" sheet, as Purchased Professional Services, if the school district/BOCES does not consider these costs to be salaries (non W-2 wages).
</t>
    </r>
    <r>
      <rPr>
        <b/>
        <sz val="10"/>
        <rFont val="Arial"/>
        <family val="2"/>
      </rPr>
      <t>DO NOT ENTER ON BOTH SHEETS.</t>
    </r>
  </si>
  <si>
    <r>
      <t>Column</t>
    </r>
    <r>
      <rPr>
        <b/>
        <i/>
        <sz val="10"/>
        <color indexed="14"/>
        <rFont val="Arial"/>
        <family val="2"/>
      </rPr>
      <t xml:space="preserve"> (8) Statutory Requirement - </t>
    </r>
    <r>
      <rPr>
        <sz val="10"/>
        <rFont val="Arial"/>
        <family val="2"/>
      </rPr>
      <t xml:space="preserve">For Title I, Part A you may be required to budget for Choice/SES (Supplemental Services), Priority Performance Challenges (PPC), Parental Activities at the school or district level (PA-S / PA-D), Eligible Homeless Children (HM), Neglected Institutions (NG), Non-Public Schools (NPS), Highly Qualified (HQ), District Managed Activities (DMA), Preschool (PS), or Family Literacy (FL).   </t>
    </r>
    <r>
      <rPr>
        <b/>
        <sz val="10"/>
        <color indexed="10"/>
        <rFont val="Arial"/>
        <family val="2"/>
      </rPr>
      <t>(Do not use HQ to designate staff who are Highly Qualified.)</t>
    </r>
  </si>
  <si>
    <r>
      <t>Column</t>
    </r>
    <r>
      <rPr>
        <b/>
        <i/>
        <sz val="10"/>
        <color indexed="14"/>
        <rFont val="Arial"/>
        <family val="2"/>
      </rPr>
      <t xml:space="preserve"> (13) Statutory Requirement - </t>
    </r>
    <r>
      <rPr>
        <sz val="10"/>
        <rFont val="Arial"/>
        <family val="2"/>
      </rPr>
      <t>For Title II, Part D, Technology, you are required to budget any "unused set-aside from the prior year", plus a minimum of 25% of the funds transferred to II-D for professional development (PD).</t>
    </r>
  </si>
  <si>
    <r>
      <t xml:space="preserve">When identifying staff, </t>
    </r>
    <r>
      <rPr>
        <b/>
        <u/>
        <sz val="10"/>
        <rFont val="Arial"/>
        <family val="2"/>
      </rPr>
      <t>do not include the benefits</t>
    </r>
    <r>
      <rPr>
        <sz val="10"/>
        <rFont val="Arial"/>
        <family val="2"/>
      </rPr>
      <t xml:space="preserve"> as part of the salary that is listed on the "4a-Staff Detail" sheet.  Benefits should be listed on the "3a-Budget Detail" sheet.</t>
    </r>
  </si>
  <si>
    <r>
      <t>Do not enter consolidated schoolwide FTE or salaries on any detail sheet;</t>
    </r>
    <r>
      <rPr>
        <b/>
        <sz val="10"/>
        <rFont val="Arial"/>
        <family val="2"/>
      </rPr>
      <t xml:space="preserve"> total schoolwide programs are entered on line 38 of the "6a-Interfund Budget Summary" sheet.</t>
    </r>
  </si>
  <si>
    <t>The time and effort record keeping requirements under the consolidated application have not changed from previous year's requirements.  Anytime an individual is paid from more than one cost objective, time and effort reports must be maintained in accordance with OMB Circular A-87.</t>
  </si>
  <si>
    <r>
      <t>4b-REAP Staff Detail Sheet</t>
    </r>
    <r>
      <rPr>
        <b/>
        <sz val="10"/>
        <color indexed="12"/>
        <rFont val="Arial"/>
        <family val="2"/>
      </rPr>
      <t xml:space="preserve">  (to be used only when the REAP Alternative Use Provision is selected)</t>
    </r>
  </si>
  <si>
    <r>
      <t xml:space="preserve">For each FTE paid out of funds identified in this application, enter the appropriate information as per the following column headings. </t>
    </r>
    <r>
      <rPr>
        <b/>
        <sz val="10"/>
        <rFont val="Arial"/>
        <family val="2"/>
      </rPr>
      <t>(FTE or Full-time Equivalent is a way to designate or estimate full-time status of employees in various contexts. With respect to employment, an FTE of 1.0 indicates full-time status, while 0.5 indicates half-time status, etc.)</t>
    </r>
    <r>
      <rPr>
        <sz val="10"/>
        <rFont val="Arial"/>
        <family val="2"/>
      </rPr>
      <t xml:space="preserve"> </t>
    </r>
  </si>
  <si>
    <t>(1) Name (Last name, first name) (2) Position,  (3) Grade (4) School Assignment, (5) Program</t>
  </si>
  <si>
    <r>
      <t xml:space="preserve">Column </t>
    </r>
    <r>
      <rPr>
        <b/>
        <i/>
        <sz val="10"/>
        <color indexed="14"/>
        <rFont val="Arial"/>
        <family val="2"/>
      </rPr>
      <t>(1) Name</t>
    </r>
    <r>
      <rPr>
        <sz val="10"/>
        <rFont val="Arial"/>
        <family val="2"/>
      </rPr>
      <t xml:space="preserve"> - If name is unknown, enter TBA (to be announced).   </t>
    </r>
    <r>
      <rPr>
        <b/>
        <u/>
        <sz val="10"/>
        <rFont val="Arial"/>
        <family val="2"/>
      </rPr>
      <t>NOTE:</t>
    </r>
    <r>
      <rPr>
        <sz val="10"/>
        <rFont val="Arial"/>
        <family val="2"/>
      </rPr>
      <t xml:space="preserve">  To receive final approval, a revised budget without TBAs on the staff pages) must be submitted to CDE.</t>
    </r>
  </si>
  <si>
    <r>
      <t xml:space="preserve">FTE </t>
    </r>
    <r>
      <rPr>
        <sz val="10"/>
        <rFont val="Arial"/>
        <family val="2"/>
      </rPr>
      <t>and</t>
    </r>
    <r>
      <rPr>
        <b/>
        <i/>
        <sz val="10"/>
        <color indexed="14"/>
        <rFont val="Arial"/>
        <family val="2"/>
      </rPr>
      <t xml:space="preserve"> Salary $ </t>
    </r>
    <r>
      <rPr>
        <b/>
        <i/>
        <sz val="12"/>
        <color indexed="14"/>
        <rFont val="Arial"/>
        <family val="2"/>
      </rPr>
      <t xml:space="preserve">  </t>
    </r>
    <r>
      <rPr>
        <i/>
        <sz val="12"/>
        <rFont val="Arial"/>
        <family val="2"/>
      </rPr>
      <t>(do not include benefits; benefits are entered on Sheets 3a- Budget Detail or 3b-REAP Budget Detail)</t>
    </r>
  </si>
  <si>
    <r>
      <t xml:space="preserve">Column </t>
    </r>
    <r>
      <rPr>
        <b/>
        <i/>
        <sz val="10"/>
        <color indexed="14"/>
        <rFont val="Arial"/>
        <family val="2"/>
      </rPr>
      <t>(6) FTE</t>
    </r>
    <r>
      <rPr>
        <sz val="10"/>
        <rFont val="Arial"/>
        <family val="2"/>
      </rPr>
      <t xml:space="preserve"> - </t>
    </r>
    <r>
      <rPr>
        <b/>
        <u/>
        <sz val="10"/>
        <rFont val="Arial"/>
        <family val="2"/>
      </rPr>
      <t>Do not</t>
    </r>
    <r>
      <rPr>
        <sz val="10"/>
        <rFont val="Arial"/>
        <family val="2"/>
      </rPr>
      <t xml:space="preserve"> report a total FTE for an individual greater than 1.0.  </t>
    </r>
    <r>
      <rPr>
        <b/>
        <sz val="10"/>
        <rFont val="Arial"/>
        <family val="2"/>
      </rPr>
      <t xml:space="preserve"> (If an individual is listed on sheet "4a-Staff Detail" sheet, and also listed on the "4b- REAP Staff Detail" sheet, be sure that the total FTE between the two sheets does not exceed 1.0.)</t>
    </r>
  </si>
  <si>
    <r>
      <t>Do not</t>
    </r>
    <r>
      <rPr>
        <sz val="10"/>
        <rFont val="Arial"/>
        <family val="2"/>
      </rPr>
      <t xml:space="preserve"> group positions and FTE's.   Identify each FTE separately. </t>
    </r>
  </si>
  <si>
    <r>
      <t xml:space="preserve">When identifying staff, </t>
    </r>
    <r>
      <rPr>
        <b/>
        <u/>
        <sz val="10"/>
        <rFont val="Arial"/>
        <family val="2"/>
      </rPr>
      <t>do not</t>
    </r>
    <r>
      <rPr>
        <sz val="10"/>
        <rFont val="Arial"/>
        <family val="2"/>
      </rPr>
      <t xml:space="preserve"> include the benefits as part of the salary that is listed on the "4b-REAP Staff Detail" sheet.  Benefits should be listed on the "3b-REAP Budget Detail" sheet.</t>
    </r>
  </si>
  <si>
    <r>
      <t>Column</t>
    </r>
    <r>
      <rPr>
        <b/>
        <i/>
        <sz val="10"/>
        <color indexed="14"/>
        <rFont val="Arial"/>
        <family val="2"/>
      </rPr>
      <t xml:space="preserve"> (7) Salary $ </t>
    </r>
    <r>
      <rPr>
        <sz val="10"/>
        <color indexed="8"/>
        <rFont val="Arial"/>
        <family val="2"/>
      </rPr>
      <t>- Enter amount of salary to be paid from this fund source. (Percentage of actual salary needs to correspond to FTE.)</t>
    </r>
  </si>
  <si>
    <r>
      <t xml:space="preserve">If you include </t>
    </r>
    <r>
      <rPr>
        <b/>
        <sz val="10"/>
        <rFont val="Arial"/>
        <family val="2"/>
      </rPr>
      <t>substitute costs</t>
    </r>
    <r>
      <rPr>
        <sz val="10"/>
        <rFont val="Arial"/>
        <family val="2"/>
      </rPr>
      <t xml:space="preserve"> as salary:
    enter the term "substitute" in column </t>
    </r>
    <r>
      <rPr>
        <b/>
        <i/>
        <sz val="10"/>
        <color indexed="14"/>
        <rFont val="Arial"/>
        <family val="2"/>
      </rPr>
      <t>(1) Name</t>
    </r>
    <r>
      <rPr>
        <b/>
        <i/>
        <sz val="10"/>
        <rFont val="Arial"/>
        <family val="2"/>
      </rPr>
      <t>,</t>
    </r>
    <r>
      <rPr>
        <b/>
        <i/>
        <sz val="10"/>
        <color indexed="14"/>
        <rFont val="Arial"/>
        <family val="2"/>
      </rPr>
      <t xml:space="preserve">
</t>
    </r>
    <r>
      <rPr>
        <sz val="10"/>
        <color indexed="14"/>
        <rFont val="Arial"/>
        <family val="2"/>
      </rPr>
      <t xml:space="preserve">    </t>
    </r>
    <r>
      <rPr>
        <sz val="10"/>
        <rFont val="Arial"/>
        <family val="2"/>
      </rPr>
      <t xml:space="preserve">enter the letter "S" in column </t>
    </r>
    <r>
      <rPr>
        <b/>
        <i/>
        <sz val="10"/>
        <color indexed="14"/>
        <rFont val="Arial"/>
        <family val="2"/>
      </rPr>
      <t>FTE</t>
    </r>
    <r>
      <rPr>
        <sz val="10"/>
        <rFont val="Arial"/>
        <family val="2"/>
      </rPr>
      <t xml:space="preserve">,
    enter the amount for substitutes in the column </t>
    </r>
    <r>
      <rPr>
        <b/>
        <i/>
        <sz val="10"/>
        <color indexed="14"/>
        <rFont val="Arial"/>
        <family val="2"/>
      </rPr>
      <t>$</t>
    </r>
    <r>
      <rPr>
        <sz val="10"/>
        <rFont val="Arial"/>
        <family val="2"/>
      </rPr>
      <t xml:space="preserve">.                                                                                                                                                                       </t>
    </r>
    <r>
      <rPr>
        <b/>
        <sz val="10"/>
        <rFont val="Arial"/>
        <family val="2"/>
      </rPr>
      <t>Do not enter individual substitutes; input totals ONLY for subsitutes</t>
    </r>
  </si>
  <si>
    <r>
      <t xml:space="preserve">If you include </t>
    </r>
    <r>
      <rPr>
        <b/>
        <sz val="10"/>
        <rFont val="Arial"/>
        <family val="2"/>
      </rPr>
      <t>stipend costs</t>
    </r>
    <r>
      <rPr>
        <sz val="10"/>
        <rFont val="Arial"/>
        <family val="2"/>
      </rPr>
      <t xml:space="preserve"> as salary:
    enter the term "stipend" in the column </t>
    </r>
    <r>
      <rPr>
        <b/>
        <i/>
        <sz val="10"/>
        <color indexed="14"/>
        <rFont val="Arial"/>
        <family val="2"/>
      </rPr>
      <t>(1) Name</t>
    </r>
    <r>
      <rPr>
        <sz val="10"/>
        <rFont val="Arial"/>
        <family val="2"/>
      </rPr>
      <t xml:space="preserve">,
    enter the letters "St" in the column </t>
    </r>
    <r>
      <rPr>
        <b/>
        <i/>
        <sz val="10"/>
        <color indexed="14"/>
        <rFont val="Arial"/>
        <family val="2"/>
      </rPr>
      <t>FTE</t>
    </r>
    <r>
      <rPr>
        <sz val="10"/>
        <rFont val="Arial"/>
        <family val="2"/>
      </rPr>
      <t xml:space="preserve">,
    enter amount for stipends in the column </t>
    </r>
    <r>
      <rPr>
        <b/>
        <i/>
        <sz val="10"/>
        <color indexed="14"/>
        <rFont val="Arial"/>
        <family val="2"/>
      </rPr>
      <t>$</t>
    </r>
    <r>
      <rPr>
        <sz val="10"/>
        <rFont val="Arial"/>
        <family val="2"/>
      </rPr>
      <t xml:space="preserve">.
</t>
    </r>
    <r>
      <rPr>
        <b/>
        <sz val="10"/>
        <rFont val="Arial"/>
        <family val="2"/>
      </rPr>
      <t>Do not enter individual stipends; input totals ONLY for stipends</t>
    </r>
    <r>
      <rPr>
        <sz val="10"/>
        <rFont val="Arial"/>
        <family val="2"/>
      </rPr>
      <t>.</t>
    </r>
  </si>
  <si>
    <r>
      <t xml:space="preserve">Substitute and stipend costs may be entered </t>
    </r>
    <r>
      <rPr>
        <b/>
        <sz val="10"/>
        <rFont val="Arial"/>
        <family val="2"/>
      </rPr>
      <t>instead</t>
    </r>
    <r>
      <rPr>
        <sz val="10"/>
        <rFont val="Arial"/>
        <family val="2"/>
      </rPr>
      <t xml:space="preserve"> on the "3a Budget Detail" or the "3b-REAP Budget Detail" sheet, as Purchased Professional Services, if the school district/BOCES does not consider these costs to be salaries (non W-2 wages).
</t>
    </r>
    <r>
      <rPr>
        <b/>
        <sz val="10"/>
        <rFont val="Arial"/>
        <family val="2"/>
      </rPr>
      <t>DO NOT ENTER ON BOTH SHEETS.</t>
    </r>
  </si>
  <si>
    <t xml:space="preserve">Column (9), Statutory Requirement - 
For Title I, Part A you may be required to budget, for Choice/SES (Supplemental Services), Priority Performance Challenges (PPC), Parental Activities  at the school or district level (PA-S / PA-D), Eligible Homeless Children (HM), Neglected Institutions (NG), Non-Public Schools (NPS), Highly Qualified (HQ), District Managed Activities (DMA), Preschool (PS), or Family Literacy (FL).  </t>
  </si>
  <si>
    <r>
      <t xml:space="preserve">Substitute and stipend costs may be entered </t>
    </r>
    <r>
      <rPr>
        <b/>
        <sz val="10"/>
        <rFont val="Arial"/>
        <family val="2"/>
      </rPr>
      <t>instead</t>
    </r>
    <r>
      <rPr>
        <sz val="10"/>
        <rFont val="Arial"/>
        <family val="2"/>
      </rPr>
      <t xml:space="preserve"> on the "3b-REAP Budget Detail" sheet, as Purchased Professional Services, if the school district/BOCES does not consider these costs to be salaries (non W-2 wages).
</t>
    </r>
    <r>
      <rPr>
        <b/>
        <sz val="10"/>
        <rFont val="Arial"/>
        <family val="2"/>
      </rPr>
      <t>DO NOT ENTER ON BOTH SHEETS.</t>
    </r>
  </si>
  <si>
    <t>The time and effort record keeping requirements under the consolidated application have not changed from previous year's requirements.  Anytime an individual is paid from more than one cost objective, time and effort reports must be maintained in accordance with OMB Circular   A-87.</t>
  </si>
  <si>
    <t xml:space="preserve">Entries made on this form will automatically flow to subtotal cells on the "2b-District FLEXIBILITY Page" or "2d-BOCES FLEXIBILITY Page" for a BOCES that correspond to both the Funding Source code (From) and the Alternative Activity code (To).  These same detail entries will also subtotal on sheets "6a-Interfund Budget Summary" sheet and "6b-REAP Budget Summary" sheet.  As you begin to make entries on the ALTERNATIVE (REAP) sheets you will want to move back and forth between the detail sheets and the "2b-District FLEXIBILITY Page" sheet or the "2d-BOCES FLEXIBILITY Page" sheet for a BOCES.  Keep checking the "2b-District FLEXIBILITY Page" or the "2d-BOCES FLEXIBILITY Page" sheet for a BOCES to balance the dollars indicated for FLEXIBILITY (line 3) against the dollars actually detail budgeted for FLEXIBILITY.   Difference should eventually go to zero. </t>
  </si>
  <si>
    <t>5a-Equipment Detail Sheet</t>
  </si>
  <si>
    <t>Use this sheet to request equipment purchases.</t>
  </si>
  <si>
    <t>Refer to the instructions above to determine how to classify supplies versus equipment.</t>
  </si>
  <si>
    <t>Prior approval (approved budget and application) is required for before purchasing items $1,000 and over.  All equipment must be identified on this form.</t>
  </si>
  <si>
    <t>For each equipment item requested, enter the appropriate information as per the following column headings:
(1) Description.  When completing the Description section for Equipment, provide detailed information -- a list of specific items -- about how funds will be spent. For example: "Funds to be used for purchase of 6 Pentium computers for teacher training lab."  The examples of "Funds to be used for technology purposes" or "Funds will be used for professional development" are not adequate descriptions. (4b) Cost, (5) Building Location, (8) Capitalized (Yes/No), (9) Funding Source , (10) Administration (Yes/No), (10a) Required Element, (11) Statutory Requirement.</t>
  </si>
  <si>
    <r>
      <t xml:space="preserve">Column </t>
    </r>
    <r>
      <rPr>
        <b/>
        <i/>
        <sz val="10"/>
        <color indexed="14"/>
        <rFont val="Arial"/>
        <family val="2"/>
      </rPr>
      <t xml:space="preserve">(8) - Capitalization </t>
    </r>
    <r>
      <rPr>
        <sz val="10"/>
        <rFont val="Arial"/>
        <family val="2"/>
      </rPr>
      <t xml:space="preserve">   Select capitalization based on your district's policy</t>
    </r>
    <r>
      <rPr>
        <b/>
        <i/>
        <sz val="10"/>
        <color indexed="14"/>
        <rFont val="Arial"/>
        <family val="2"/>
      </rPr>
      <t xml:space="preserve">
</t>
    </r>
    <r>
      <rPr>
        <sz val="10"/>
        <rFont val="Arial"/>
        <family val="2"/>
      </rPr>
      <t>Yes = capitalized  (0730)
No = non-capitalized  (0735)</t>
    </r>
  </si>
  <si>
    <t>NOTE:  The State of Colorado requires any equipment that costs $ 5,000.00 or more to be capitalized.</t>
  </si>
  <si>
    <r>
      <t xml:space="preserve">Column </t>
    </r>
    <r>
      <rPr>
        <b/>
        <i/>
        <sz val="10"/>
        <color indexed="14"/>
        <rFont val="Arial"/>
        <family val="2"/>
      </rPr>
      <t xml:space="preserve">(9) - Funding Source </t>
    </r>
    <r>
      <rPr>
        <sz val="10"/>
        <rFont val="Arial"/>
        <family val="2"/>
      </rPr>
      <t>- Select by Funding Source.</t>
    </r>
  </si>
  <si>
    <t xml:space="preserve">Column (10) - Administration - Equipment purchases for administration are only allowed in I-A, II-A, and VI-B.  
If the Funding source is I-A, II-A, or VI-B, answer "yes" if used for Administration or "no" if not used for Administration. 
If answering "yes", equipment amounts subtotal to:
    line 35 on the "6a-Interfund Budget Summary" sheet (if capitalized)
    line 36 on the "6a-Interfund Budget Summary" sheet (if non-capitalized)
If answering "no",  equipment amounts subtotal to:
    line 46 on the "6a-Interfund Budget Summary" sheet (if capitalized)
    line 40 on the "6a-Interfund Budget Summary" sheet (if non-capitalized)
</t>
  </si>
  <si>
    <t xml:space="preserve">Note regarding "Administration" restrictions:  Title I-A is limited to 10% of the Total Funds Available for administration, (combination of direct administration costs and total indirect costs.)   </t>
  </si>
  <si>
    <t>5b-REAP Equipment Detail Sheet</t>
  </si>
  <si>
    <t>Refer to the instructions on page 3 to determine how to classify supplies versus equipment.</t>
  </si>
  <si>
    <t>For each equipment item requested, enter the appropriate information as per the following column headings:
(1) Description.  When completing the Description section for Equipment, provide detailed information -- a list of specific items -- about how funds will be spent. For example: "Funds to be used for purchase of 6 Pentium computers for teacher training lab."  The examples of "Funds to be used for technology purposes" or "Funds will be used for professional development" are not adequate descriptions. (4b) Cost, (5) Building Location, (8) Capitalized (Yes/No), (9) Funding Source, (9a) FROM, (9b) TO, (9c) Required Element, (11) Statutory Requirement.</t>
  </si>
  <si>
    <r>
      <t xml:space="preserve">Column </t>
    </r>
    <r>
      <rPr>
        <b/>
        <i/>
        <sz val="10"/>
        <color indexed="14"/>
        <rFont val="Arial"/>
        <family val="2"/>
      </rPr>
      <t>(9a) - FROM</t>
    </r>
    <r>
      <rPr>
        <sz val="10"/>
        <rFont val="Arial"/>
        <family val="2"/>
      </rPr>
      <t xml:space="preserve"> - Select a Funding Source code you are alternatively using dollars from.</t>
    </r>
  </si>
  <si>
    <r>
      <t xml:space="preserve">Column </t>
    </r>
    <r>
      <rPr>
        <b/>
        <i/>
        <sz val="10"/>
        <color indexed="14"/>
        <rFont val="Arial"/>
        <family val="2"/>
      </rPr>
      <t>(9b) - TO -</t>
    </r>
    <r>
      <rPr>
        <sz val="10"/>
        <rFont val="Arial"/>
        <family val="2"/>
      </rPr>
      <t xml:space="preserve"> Select an Alternative Activity code you are alternatively using dollars to.   
</t>
    </r>
  </si>
  <si>
    <t xml:space="preserve">Entries made on this form will automatically flow to subtotal cells on the "2b-District FLEXIBILITY Page" or "2d-BOCES FLEXIBILITY Page" for a BOCES that correspond to both the Funding Source code (From) and the Alternative Activity code (To).  These same detail entries will also subtotal on sheets "6a-Interfund Budget Summary" sheet and "6b-REAP  Budget Summary" sheet.  As you begin to make entries on the ALTERNATIVE (REAP) sheets you will want to move back and forth between the detail sheets and the "2b-District FLEXIBILITY Page" sheet or the "2d-BOCES FLEXIBILITY Page" sheet for a BOCES.  Keep checking the "2b-District FLEXIBILITY Page" or the "2d-BOCES FLEXIBILITY Page" sheet for a BOCES to balance the dollars indicated for FLEXIBILITY (line 3) against the dollars actually budgeted for FLEXIBILITY (line 12).   Difference (line 12) should eventually go to zero. </t>
  </si>
  <si>
    <t>The equipment entries will also automatically subtotal to line 46 of the "6a-Interfund Budget Summary" sheet (if capitalized) or line 40 (if non-capitalized) under the appropriate Funding Source column, and also line 27 of the "6b-REAP Budget Summary" sheet under the appropriate REAP Alternative Activity column.</t>
  </si>
  <si>
    <t>6a-Interfund Budget Summary Sheet</t>
  </si>
  <si>
    <t>On line 1, enter the current year allocation for each funding source.</t>
  </si>
  <si>
    <t xml:space="preserve">You should have preliminary allocations from CDE available when preparing your budget. Once  the final are available, a revised budget should be submitted reflecting final allocations. </t>
  </si>
  <si>
    <t>On lines 2 and 3, the amounts elected for transferability provision will be summarized from sheets 2b, or 2d and 2e.</t>
  </si>
  <si>
    <t xml:space="preserve">On line 4, enter the prior year carryover amount for each funding source.  </t>
  </si>
  <si>
    <r>
      <t xml:space="preserve"> </t>
    </r>
    <r>
      <rPr>
        <b/>
        <sz val="10"/>
        <color indexed="10"/>
        <rFont val="Arial"/>
        <family val="2"/>
      </rPr>
      <t>Limit on Title I-A Carryover</t>
    </r>
    <r>
      <rPr>
        <b/>
        <sz val="10"/>
        <rFont val="Arial"/>
        <family val="2"/>
      </rPr>
      <t xml:space="preserve">: Not more than 15% of the funds allocated to a LEA for any fiscal year may remain available for obligation by such agency for 1 additional fiscal year.
</t>
    </r>
  </si>
  <si>
    <t>On line 5, indicate the prior year carryover as "estimated" or "actual".</t>
  </si>
  <si>
    <t>On line # 38, report consolidated schoolwide programs.  Non-consolidated schoolwide programs must list the budget details on the detail pages.</t>
  </si>
  <si>
    <r>
      <t>Only lines 1, 4, 5, 38 and 45 should be entered on the "</t>
    </r>
    <r>
      <rPr>
        <b/>
        <sz val="10"/>
        <rFont val="Arial"/>
        <family val="2"/>
      </rPr>
      <t xml:space="preserve">6a-interfund Budget Summary" </t>
    </r>
    <r>
      <rPr>
        <sz val="10"/>
        <rFont val="Arial"/>
        <family val="2"/>
      </rPr>
      <t>sheet.  The remaining information is linked from the various detail worksheets.</t>
    </r>
  </si>
  <si>
    <t xml:space="preserve">The indirect costs will automatically calculate on line 44.  This calculated amount increases as you add detail budget costs on sheets 3a, 3b, 4a, 4b, 5a, and 5b.  Only the non-capitalized items will be included from sheets 5a and 5b.  If you decide to use less than the maximum allowable indirect cost, you may override the calculation by entering an amount on line 45 (indirect cost amount override).  The calculated number is struck through with a line, and the override amount is used in the total.  If you attempt to enter an indirect cost amount override (line 45) greater than or the calculated maximum allowed indirect cost (line 44), the cell turns red and amount is struck through; the calculated maximum amount will be used--correct the indirect cost before proceeding.  Enter a zero if you do not wish to take any indirect costs. </t>
  </si>
  <si>
    <t>Only one budget is required reflecting both carryover and regular allocations.</t>
  </si>
  <si>
    <t>6b-REAP Budget Summary Sheet</t>
  </si>
  <si>
    <t>No entries are made on this sheet.</t>
  </si>
  <si>
    <t>Detail entries made on "3b-REAP Budget Detail" sheet, "4b-REAP Staff Detail" sheet, and "5b-REAP Equipment Detail" sheet subtotal and link to this summary sheet.  If alternatively using funding for consolidated schoolwide program activities, please input such amounts on the "2b-District FLEXIBILITY Page" or the "2d-BOCES FLEXIBILITY Page".  These input amounts will summarize on line 34 of the "6b-REAP Budget Summary"Sheet.</t>
  </si>
  <si>
    <t>The Difference (line 30) on this sheet should also be zero.</t>
  </si>
  <si>
    <t>7-Statutory Budget Check Sheet</t>
  </si>
  <si>
    <t>This page has been revised for FY12-13 to align with the reserved amounts listed on the Federal Programs Consolidated Application for the required statutory provisions under NCLB. The amount of set asides required under each combination of Program (District) and/or School Status categories will be pre-populated on this page. Please see the Introduction tab for specific set-aside requirements. Explain any variances from the required set amounts on Sheet 9 (LEA Work Notes &amp; CDE Comments page).</t>
  </si>
  <si>
    <r>
      <t xml:space="preserve">Input State and Local Choice and SES Contribution  in cell </t>
    </r>
    <r>
      <rPr>
        <sz val="11"/>
        <rFont val="Times New Roman"/>
        <family val="1"/>
      </rPr>
      <t>I</t>
    </r>
    <r>
      <rPr>
        <sz val="10"/>
        <rFont val="Arial"/>
        <family val="2"/>
      </rPr>
      <t>13</t>
    </r>
  </si>
  <si>
    <r>
      <t xml:space="preserve">Input Unused Amount from Prior Year (School level) (PA-S) in cell </t>
    </r>
    <r>
      <rPr>
        <sz val="11"/>
        <rFont val="Times New Roman"/>
        <family val="1"/>
      </rPr>
      <t>I</t>
    </r>
    <r>
      <rPr>
        <sz val="10"/>
        <rFont val="Arial"/>
        <family val="2"/>
      </rPr>
      <t>25</t>
    </r>
  </si>
  <si>
    <r>
      <t xml:space="preserve">Input Unused Amount from Prior Year (District level) (PA-D) in cell </t>
    </r>
    <r>
      <rPr>
        <sz val="11"/>
        <rFont val="Times New Roman"/>
        <family val="1"/>
      </rPr>
      <t>I</t>
    </r>
    <r>
      <rPr>
        <sz val="10"/>
        <rFont val="Arial"/>
        <family val="2"/>
      </rPr>
      <t>26</t>
    </r>
  </si>
  <si>
    <r>
      <t xml:space="preserve">Input Title II-D Unused Amount from Prior Year (PD-II D) in cell </t>
    </r>
    <r>
      <rPr>
        <sz val="11"/>
        <rFont val="Times New Roman"/>
        <family val="1"/>
      </rPr>
      <t>I</t>
    </r>
    <r>
      <rPr>
        <sz val="10"/>
        <rFont val="Arial"/>
        <family val="2"/>
      </rPr>
      <t>54</t>
    </r>
  </si>
  <si>
    <t xml:space="preserve">Note: Please explain on sheet "9-LEA Work Notes &amp; CDE Comments" any 'red cells' that appear resulting from changes made to statutory set aside provisions. </t>
  </si>
  <si>
    <t>8-Error Checking Sheet</t>
  </si>
  <si>
    <t xml:space="preserve">Use this page to check whether or not your file is in balance. The detail sheets are compared to the summary sheets to ensure that all amounts have linked over.   If so, the word "equal" is displayed.  If not,  the words "not equal" are displayed with a red background.  This sheet indicates which detail sheet is not in balance. </t>
  </si>
  <si>
    <t>If something is not balanced, the most likely cause is that one of the following has not been selected on a detail sheet:
     Funding Source code
     OPTIONAL Alternative Activity code
     Program code
     Budget Object code</t>
  </si>
  <si>
    <t>9-LEA Work Notes &amp; CDE Comments Sheet</t>
  </si>
  <si>
    <t xml:space="preserve">Use this sheet to keep track of notes to yourself and CDE concerning the budget. </t>
  </si>
  <si>
    <t xml:space="preserve">        P</t>
  </si>
  <si>
    <t>Please make your Modifications to Original and Revisions to the budget on appropriate worksheets and describe them on worksheet 9.</t>
  </si>
  <si>
    <t>Describe supporting information for Statutory Requirements on sheet 9.</t>
  </si>
  <si>
    <t>Please initial and date all notes placed on Sheet 9.</t>
  </si>
  <si>
    <t>11-District Table Sheet</t>
  </si>
  <si>
    <t>This sheet contains your district/BOCES 4-digit code for use on "2a-Cover Page" sheet.</t>
  </si>
  <si>
    <t>Cover Page</t>
  </si>
  <si>
    <t>Instructions</t>
  </si>
  <si>
    <t>CSW Programs</t>
  </si>
  <si>
    <t>Location Totals</t>
  </si>
  <si>
    <t>Budget Summary</t>
  </si>
  <si>
    <t>Set-Aside Summary</t>
  </si>
  <si>
    <r>
      <t>Consolidated Schoolwide programs</t>
    </r>
    <r>
      <rPr>
        <sz val="10"/>
        <rFont val="Arial"/>
        <family val="2"/>
      </rPr>
      <t xml:space="preserve"> should only be entered on the CSW Programs Tab</t>
    </r>
  </si>
  <si>
    <r>
      <t xml:space="preserve">BOCES-Consortium   -   </t>
    </r>
    <r>
      <rPr>
        <b/>
        <sz val="10"/>
        <color indexed="10"/>
        <rFont val="Arial"/>
        <family val="2"/>
      </rPr>
      <t>BOCES/Consortium ONLY</t>
    </r>
  </si>
  <si>
    <t>Title I-A  - (4010)</t>
  </si>
  <si>
    <t>Title I-A  Preschool Set Aside - (9201)</t>
  </si>
  <si>
    <t>Title I-A  Eligible Homeless Children Set Aside - (9202)</t>
  </si>
  <si>
    <t>Title I-A  Family Literacy Set Aside - (9203)</t>
  </si>
  <si>
    <t>Title I-A  Neglected Institutions Set Aside - (9204)</t>
  </si>
  <si>
    <t>Title I-A  Non-Public School Set Aside - (9205)</t>
  </si>
  <si>
    <t>Title I-A  District Managed Activity Set Aside - (9206)</t>
  </si>
  <si>
    <t>Title I-A  Highly Qualified Set Aside - (9207)</t>
  </si>
  <si>
    <t>Title I-A  Priority Performance Challenge Set Aside - (9208)</t>
  </si>
  <si>
    <t>Title I-A  Choice Set Aside - (9209)</t>
  </si>
  <si>
    <t>Title I-A  Supplemental Educational Services - (9210)</t>
  </si>
  <si>
    <t>Title I-A  Parental Activities School Set Aside - (9211)</t>
  </si>
  <si>
    <t>Title I-A  Parental Activities District Set Aside - (9212)</t>
  </si>
  <si>
    <t>Title VI-B - Rural &amp; Low Income - (7358)</t>
  </si>
  <si>
    <t>Title III-SAI - Immigrant Set-Aside - (7365)</t>
  </si>
  <si>
    <t>Title III-A - ELL - (4365)</t>
  </si>
  <si>
    <t>Title II-A - Teacher Quality - (4367)</t>
  </si>
  <si>
    <t>Title I-D  - (7010)</t>
  </si>
  <si>
    <r>
      <t xml:space="preserve">If a cell background turns red, it means something is wrong or incomplete - either the cell itself or some associated cell.  </t>
    </r>
    <r>
      <rPr>
        <b/>
        <sz val="10"/>
        <rFont val="Arial"/>
        <family val="2"/>
      </rPr>
      <t>Do not</t>
    </r>
    <r>
      <rPr>
        <sz val="10"/>
        <rFont val="Arial"/>
        <family val="2"/>
      </rPr>
      <t xml:space="preserve"> submit this file if it contains any cells with a red background. Call CDE, Grants Fiscal Management Services Unit for assistance.</t>
    </r>
  </si>
  <si>
    <t xml:space="preserve">Supplies (0600) </t>
  </si>
  <si>
    <t xml:space="preserve">Equipment (0700) </t>
  </si>
  <si>
    <r>
      <t>Equipment costing $500 or more considered "</t>
    </r>
    <r>
      <rPr>
        <b/>
        <sz val="10"/>
        <rFont val="Arial"/>
        <family val="2"/>
      </rPr>
      <t>small and attractive</t>
    </r>
    <r>
      <rPr>
        <sz val="10"/>
        <rFont val="Arial"/>
        <family val="2"/>
      </rPr>
      <t>" must also be listed and inventoried as non-capitalized equipment.</t>
    </r>
  </si>
  <si>
    <r>
      <t xml:space="preserve">All </t>
    </r>
    <r>
      <rPr>
        <u/>
        <sz val="10"/>
        <rFont val="Arial"/>
        <family val="2"/>
      </rPr>
      <t>equipment</t>
    </r>
    <r>
      <rPr>
        <sz val="10"/>
        <rFont val="Arial"/>
        <family val="2"/>
      </rPr>
      <t xml:space="preserve"> items must be listed </t>
    </r>
    <r>
      <rPr>
        <b/>
        <sz val="10"/>
        <rFont val="Arial"/>
        <family val="2"/>
      </rPr>
      <t>regardless</t>
    </r>
    <r>
      <rPr>
        <sz val="10"/>
        <rFont val="Arial"/>
        <family val="2"/>
      </rPr>
      <t xml:space="preserve"> of the cost of the item.
Prior approval is required on </t>
    </r>
    <r>
      <rPr>
        <u/>
        <sz val="10"/>
        <rFont val="Arial"/>
        <family val="2"/>
      </rPr>
      <t>equipment</t>
    </r>
    <r>
      <rPr>
        <sz val="10"/>
        <rFont val="Arial"/>
        <family val="2"/>
      </rPr>
      <t xml:space="preserve"> items over $1,000 </t>
    </r>
    <r>
      <rPr>
        <b/>
        <sz val="10"/>
        <rFont val="Arial"/>
        <family val="2"/>
      </rPr>
      <t>regardless</t>
    </r>
    <r>
      <rPr>
        <sz val="10"/>
        <rFont val="Arial"/>
        <family val="2"/>
      </rPr>
      <t xml:space="preserve"> if coded as capitalized or non-capitalized.
</t>
    </r>
    <r>
      <rPr>
        <i/>
        <sz val="10"/>
        <rFont val="Arial"/>
        <family val="2"/>
      </rPr>
      <t xml:space="preserve">Because Federal dollars are being used for purchases, non-capitalized </t>
    </r>
    <r>
      <rPr>
        <i/>
        <u/>
        <sz val="10"/>
        <rFont val="Arial"/>
        <family val="2"/>
      </rPr>
      <t>equipment</t>
    </r>
    <r>
      <rPr>
        <i/>
        <sz val="10"/>
        <rFont val="Arial"/>
        <family val="2"/>
      </rPr>
      <t xml:space="preserve"> must be listed even though the "Chart of Accounts" allows non-capitalized equipment to be entered as supplies (0600).</t>
    </r>
  </si>
  <si>
    <t>ELECTRONIC INTERFUND BUDGET</t>
  </si>
  <si>
    <t>CH/SES</t>
  </si>
  <si>
    <r>
      <t xml:space="preserve">Parental Activities District-wide </t>
    </r>
    <r>
      <rPr>
        <b/>
        <sz val="10"/>
        <color indexed="25"/>
        <rFont val="Arial"/>
        <family val="2"/>
      </rPr>
      <t>(PA-D)</t>
    </r>
  </si>
  <si>
    <r>
      <t xml:space="preserve">Parental Activities School Level </t>
    </r>
    <r>
      <rPr>
        <b/>
        <sz val="10"/>
        <color indexed="25"/>
        <rFont val="Arial"/>
        <family val="2"/>
      </rPr>
      <t>(PA-S)</t>
    </r>
  </si>
  <si>
    <r>
      <t xml:space="preserve">Parental Activities </t>
    </r>
    <r>
      <rPr>
        <b/>
        <sz val="10"/>
        <color indexed="61"/>
        <rFont val="Arial"/>
        <family val="2"/>
      </rPr>
      <t>(PA-S + PA-D)</t>
    </r>
  </si>
  <si>
    <t>OTHER 0010 O</t>
  </si>
  <si>
    <t>OTHER 0020 O</t>
  </si>
  <si>
    <t>OTHER 0030 O</t>
  </si>
  <si>
    <t>OTHER 0040 O</t>
  </si>
  <si>
    <t>OTHER 0050 O</t>
  </si>
  <si>
    <t>OTHER 0060 O</t>
  </si>
  <si>
    <t>OTHER 0070 O</t>
  </si>
  <si>
    <t>OTHER 0100 O</t>
  </si>
  <si>
    <t>OTHER 0110 O</t>
  </si>
  <si>
    <t>OTHER 0120 O</t>
  </si>
  <si>
    <t>OTHER 0123 O</t>
  </si>
  <si>
    <t>OTHER 0130 O</t>
  </si>
  <si>
    <t>OTHER 0140 O</t>
  </si>
  <si>
    <t>OTHER 0170 O</t>
  </si>
  <si>
    <t>OTHER 0180 O</t>
  </si>
  <si>
    <t>OTHER 0190 O</t>
  </si>
  <si>
    <t>OTHER 0220 O</t>
  </si>
  <si>
    <t>OTHER 0230 O</t>
  </si>
  <si>
    <t>OTHER 0240 O</t>
  </si>
  <si>
    <t>OTHER 0250 O</t>
  </si>
  <si>
    <t>OTHER 0260 O</t>
  </si>
  <si>
    <t>OTHER 0270 O</t>
  </si>
  <si>
    <t>OTHER 0290 O</t>
  </si>
  <si>
    <t>OTHER 0310 O</t>
  </si>
  <si>
    <t>OTHER 0470 O</t>
  </si>
  <si>
    <t>OTHER 0480 O</t>
  </si>
  <si>
    <t>OTHER 0490 O</t>
  </si>
  <si>
    <t>OTHER 0500 O</t>
  </si>
  <si>
    <t>OTHER 0510 O</t>
  </si>
  <si>
    <t>OTHER 0520 O</t>
  </si>
  <si>
    <t>OTHER 0540 O</t>
  </si>
  <si>
    <t>OTHER 0550 O</t>
  </si>
  <si>
    <t>OTHER 0560 O</t>
  </si>
  <si>
    <t>OTHER 0580 O</t>
  </si>
  <si>
    <t>OTHER 0640 O</t>
  </si>
  <si>
    <t>OTHER 0740 O</t>
  </si>
  <si>
    <t>OTHER 0770 O</t>
  </si>
  <si>
    <t>OTHER 0860 O</t>
  </si>
  <si>
    <t>OTHER 0870 O</t>
  </si>
  <si>
    <t>OTHER 0880 O</t>
  </si>
  <si>
    <t>OTHER 0890 O</t>
  </si>
  <si>
    <t>OTHER 0900 O</t>
  </si>
  <si>
    <t>OTHER 0910 O</t>
  </si>
  <si>
    <t>OTHER 0920 O</t>
  </si>
  <si>
    <t>OTHER 0930 O</t>
  </si>
  <si>
    <t>OTHER 0940 O</t>
  </si>
  <si>
    <t>OTHER 0950 O</t>
  </si>
  <si>
    <t>OTHER 0960 O</t>
  </si>
  <si>
    <t>OTHER 0970 O</t>
  </si>
  <si>
    <t>OTHER 0980 O</t>
  </si>
  <si>
    <t>OTHER 0990 O</t>
  </si>
  <si>
    <t>OTHER 1000 O</t>
  </si>
  <si>
    <t>OTHER 1010 O</t>
  </si>
  <si>
    <t>OTHER 1020 O</t>
  </si>
  <si>
    <t>OTHER 1030 O</t>
  </si>
  <si>
    <t>OTHER 1040 O</t>
  </si>
  <si>
    <t>OTHER 1050 O</t>
  </si>
  <si>
    <t>OTHER 1060 O</t>
  </si>
  <si>
    <t>OTHER 1070 O</t>
  </si>
  <si>
    <t>OTHER 1080 O</t>
  </si>
  <si>
    <t>OTHER 1110 O</t>
  </si>
  <si>
    <t>OTHER 1120 O</t>
  </si>
  <si>
    <t>OTHER 1130 O</t>
  </si>
  <si>
    <t>OTHER 1140 O</t>
  </si>
  <si>
    <t>OTHER 1150 O</t>
  </si>
  <si>
    <t>OTHER 1160 O</t>
  </si>
  <si>
    <t>OTHER 1180 O</t>
  </si>
  <si>
    <t>OTHER 1195 O</t>
  </si>
  <si>
    <t>OTHER 1220 O</t>
  </si>
  <si>
    <t>OTHER 1330 O</t>
  </si>
  <si>
    <t>OTHER 1340 O</t>
  </si>
  <si>
    <t>OTHER 1350 O</t>
  </si>
  <si>
    <t>OTHER 1360 O</t>
  </si>
  <si>
    <t>OTHER 1380 O</t>
  </si>
  <si>
    <t>OTHER 1390 O</t>
  </si>
  <si>
    <t>OTHER 1400 O</t>
  </si>
  <si>
    <t>OTHER 1410 O</t>
  </si>
  <si>
    <t>OTHER 1420 O</t>
  </si>
  <si>
    <t>OTHER 1430 O</t>
  </si>
  <si>
    <t>OTHER 1440 O</t>
  </si>
  <si>
    <t>OTHER 1450 O</t>
  </si>
  <si>
    <t>OTHER 1460 O</t>
  </si>
  <si>
    <t>OTHER 1480 O</t>
  </si>
  <si>
    <t>OTHER 1490 O</t>
  </si>
  <si>
    <t>OTHER 1500 O</t>
  </si>
  <si>
    <t>OTHER 1510 O</t>
  </si>
  <si>
    <t>OTHER 1520 O</t>
  </si>
  <si>
    <t>OTHER 1530 O</t>
  </si>
  <si>
    <t>OTHER 1540 O</t>
  </si>
  <si>
    <t>OTHER 1560 O</t>
  </si>
  <si>
    <t>OTHER 1550 O</t>
  </si>
  <si>
    <t>OTHER 1570 O</t>
  </si>
  <si>
    <t>OTHER 1580 O</t>
  </si>
  <si>
    <t>OTHER 1590 O</t>
  </si>
  <si>
    <t>OTHER 1600 O</t>
  </si>
  <si>
    <t>OTHER 1620 O</t>
  </si>
  <si>
    <t>OTHER 1750 O</t>
  </si>
  <si>
    <t>OTHER 1760 O</t>
  </si>
  <si>
    <t>OTHER 1780 O</t>
  </si>
  <si>
    <t>OTHER 1790 O</t>
  </si>
  <si>
    <t>OTHER 1810 O</t>
  </si>
  <si>
    <t>OTHER 1828 O</t>
  </si>
  <si>
    <t>OTHER 1850 O</t>
  </si>
  <si>
    <t>OTHER 1860 O</t>
  </si>
  <si>
    <t>OTHER 1870 O</t>
  </si>
  <si>
    <t>OTHER 1980 O</t>
  </si>
  <si>
    <t>OTHER 1990 O</t>
  </si>
  <si>
    <t>OTHER 2000 O</t>
  </si>
  <si>
    <t>OTHER 2010 O</t>
  </si>
  <si>
    <t>OTHER 2020 O</t>
  </si>
  <si>
    <t>OTHER 2035 O</t>
  </si>
  <si>
    <t>OTHER 2055 O</t>
  </si>
  <si>
    <t>OTHER 2070 O</t>
  </si>
  <si>
    <t>OTHER 2180 O</t>
  </si>
  <si>
    <t>OTHER 2190 O</t>
  </si>
  <si>
    <t>OTHER 2395 O</t>
  </si>
  <si>
    <t>OTHER 2405 O</t>
  </si>
  <si>
    <t>OTHER 2505 O</t>
  </si>
  <si>
    <t>OTHER 2515 O</t>
  </si>
  <si>
    <t>OTHER 2520 O</t>
  </si>
  <si>
    <t>OTHER 2530 O</t>
  </si>
  <si>
    <t>OTHER 2535 O</t>
  </si>
  <si>
    <t>OTHER 2540 O</t>
  </si>
  <si>
    <t>OTHER 2560 O</t>
  </si>
  <si>
    <t>OTHER 2570 O</t>
  </si>
  <si>
    <t>OTHER 2580 O</t>
  </si>
  <si>
    <t>OTHER 2590 O</t>
  </si>
  <si>
    <t>OTHER 2600 O</t>
  </si>
  <si>
    <t>OTHER 2610 O</t>
  </si>
  <si>
    <t>OTHER 2620 O</t>
  </si>
  <si>
    <t>OTHER 2630 O</t>
  </si>
  <si>
    <t>OTHER 2640 O</t>
  </si>
  <si>
    <t>OTHER 2650 O</t>
  </si>
  <si>
    <t>OTHER 2660 O</t>
  </si>
  <si>
    <t>OTHER 2670 O</t>
  </si>
  <si>
    <t>OTHER 2680 O</t>
  </si>
  <si>
    <t>OTHER 2690 O</t>
  </si>
  <si>
    <t>OTHER 2700 O</t>
  </si>
  <si>
    <t>OTHER 2720 O</t>
  </si>
  <si>
    <t>OTHER 2730 O</t>
  </si>
  <si>
    <t>OTHER 2740 O</t>
  </si>
  <si>
    <t>OTHER 2750 O</t>
  </si>
  <si>
    <t>OTHER 2760 O</t>
  </si>
  <si>
    <t>OTHER 2770 O</t>
  </si>
  <si>
    <t>OTHER 2780 O</t>
  </si>
  <si>
    <t>OTHER 2790 O</t>
  </si>
  <si>
    <t>OTHER 2800 O</t>
  </si>
  <si>
    <t>OTHER 2810 O</t>
  </si>
  <si>
    <t>OTHER 2820 O</t>
  </si>
  <si>
    <t>OTHER 2830 O</t>
  </si>
  <si>
    <t>OTHER 2840 O</t>
  </si>
  <si>
    <t>OTHER 2862 O</t>
  </si>
  <si>
    <t>OTHER 2865 O</t>
  </si>
  <si>
    <t>OTHER 3000 O</t>
  </si>
  <si>
    <t>OTHER 3010 O</t>
  </si>
  <si>
    <t>OTHER 3020 O</t>
  </si>
  <si>
    <t>OTHER 3030 O</t>
  </si>
  <si>
    <t>OTHER 3040 O</t>
  </si>
  <si>
    <t>OTHER 3050 O</t>
  </si>
  <si>
    <t>OTHER 3060 O</t>
  </si>
  <si>
    <t>OTHER 3070 O</t>
  </si>
  <si>
    <t>OTHER 3080 O</t>
  </si>
  <si>
    <t>OTHER 3085 O</t>
  </si>
  <si>
    <t>OTHER 3090 O</t>
  </si>
  <si>
    <t>OTHER 3100 O</t>
  </si>
  <si>
    <t>OTHER 3110 O</t>
  </si>
  <si>
    <t>OTHER 3120 O</t>
  </si>
  <si>
    <t>OTHER 3130 O</t>
  </si>
  <si>
    <t>OTHER 3140 O</t>
  </si>
  <si>
    <t>OTHER 3145 O</t>
  </si>
  <si>
    <t>OTHER 3146 O</t>
  </si>
  <si>
    <t>OTHER 3147 O</t>
  </si>
  <si>
    <t>OTHER 3148 O</t>
  </si>
  <si>
    <t>OTHER 3200 O</t>
  </si>
  <si>
    <t>OTHER 3210 O</t>
  </si>
  <si>
    <t>OTHER 3220 O</t>
  </si>
  <si>
    <t>OTHER 3230 O</t>
  </si>
  <si>
    <t>OTHER 8001 O</t>
  </si>
  <si>
    <t>OTHER 9000 O</t>
  </si>
  <si>
    <t>OTHER 9030 O</t>
  </si>
  <si>
    <t>OTHER 9035 O</t>
  </si>
  <si>
    <t>OTHER 9050 O</t>
  </si>
  <si>
    <t>OTHER 9130 O</t>
  </si>
  <si>
    <t>506 General Office</t>
  </si>
  <si>
    <t>000 OTHER</t>
  </si>
  <si>
    <t>409 Health Care Technician</t>
  </si>
  <si>
    <t>514 Temp/Part Time</t>
  </si>
  <si>
    <t>OTHER 9025 O</t>
  </si>
  <si>
    <t>OTHER 9040 O</t>
  </si>
  <si>
    <t>OTHER 9045 O</t>
  </si>
  <si>
    <t>OTHER 9055 O</t>
  </si>
  <si>
    <t>OTHER 9060 O</t>
  </si>
  <si>
    <t>OTHER 9065 O</t>
  </si>
  <si>
    <t>OTHER 9075 O</t>
  </si>
  <si>
    <t>OTHER 9080 O</t>
  </si>
  <si>
    <t>OTHER 9090 O</t>
  </si>
  <si>
    <t>OTHER 9095 O</t>
  </si>
  <si>
    <t>OTHER 9125 O</t>
  </si>
  <si>
    <t>OTHER 9140 O</t>
  </si>
  <si>
    <t>OTHER 9145 O</t>
  </si>
  <si>
    <t>OTHER 9150 O</t>
  </si>
  <si>
    <t>OTHER 9165 O</t>
  </si>
  <si>
    <t>DELTA COUNTY 50 J</t>
  </si>
  <si>
    <t>MOFFAT COUNTY RE NO 1</t>
  </si>
  <si>
    <t xml:space="preserve">216 Librarian/Media Consultant </t>
  </si>
  <si>
    <t xml:space="preserve">409 Health Care Technician </t>
  </si>
  <si>
    <t xml:space="preserve">415 Teaching Assistant </t>
  </si>
  <si>
    <t xml:space="preserve">419 Instructional Paraprofessional/Teaching Assistant  </t>
  </si>
  <si>
    <t>506 General Clerical</t>
  </si>
  <si>
    <t>000 Stipends/Extra Duty Pay</t>
  </si>
  <si>
    <t>514 Temporary/Part-time Worker</t>
  </si>
  <si>
    <t>515 Records Clerk/Data Entry</t>
  </si>
  <si>
    <t xml:space="preserve">206 Interventionist, Math </t>
  </si>
  <si>
    <t>Leadership and Educator Effectiveness</t>
  </si>
  <si>
    <t xml:space="preserve">206 Classroom Teacher, Math </t>
  </si>
  <si>
    <t>(From Strategy Sheets)</t>
  </si>
  <si>
    <t>Consolidated Schoolwide Programs</t>
  </si>
  <si>
    <t>Total NG</t>
  </si>
  <si>
    <t>School Year</t>
  </si>
  <si>
    <t>Org Code</t>
  </si>
  <si>
    <t>Restricted Rate</t>
  </si>
  <si>
    <t>Nonrestricted Rate</t>
  </si>
  <si>
    <t>20132014</t>
  </si>
  <si>
    <t>Adams</t>
  </si>
  <si>
    <t>ADAMS 12 FIVE STAR</t>
  </si>
  <si>
    <t>Alamosa</t>
  </si>
  <si>
    <t>Arapahoe</t>
  </si>
  <si>
    <t>Archuleta</t>
  </si>
  <si>
    <t>Baca</t>
  </si>
  <si>
    <t>Bent</t>
  </si>
  <si>
    <t>MCCLAVE RE-2</t>
  </si>
  <si>
    <t>Boulder</t>
  </si>
  <si>
    <t>ST VRAIN VALLEY RE-1J</t>
  </si>
  <si>
    <t>BOULDER VALLEY RE-2</t>
  </si>
  <si>
    <t>Chaffee</t>
  </si>
  <si>
    <t>Cheyenne</t>
  </si>
  <si>
    <t>Clear Creek</t>
  </si>
  <si>
    <t>Conejos</t>
  </si>
  <si>
    <t>Costilla</t>
  </si>
  <si>
    <t>Crowley</t>
  </si>
  <si>
    <t>Custer</t>
  </si>
  <si>
    <t>CUSTER COUNTY C-1</t>
  </si>
  <si>
    <t>Delta</t>
  </si>
  <si>
    <t>Denver</t>
  </si>
  <si>
    <t>Dolores</t>
  </si>
  <si>
    <t>DOLORES COUNTY RE-2</t>
  </si>
  <si>
    <t>Douglas</t>
  </si>
  <si>
    <t>DOUGLAS COUNTY RE-1</t>
  </si>
  <si>
    <t>Eagle</t>
  </si>
  <si>
    <t>EAGLE COUNTY RE-50</t>
  </si>
  <si>
    <t>Elbert</t>
  </si>
  <si>
    <t>El Paso</t>
  </si>
  <si>
    <t>Fremont</t>
  </si>
  <si>
    <t>FREMONT Re-2</t>
  </si>
  <si>
    <t>Garfield</t>
  </si>
  <si>
    <t>Gilpin</t>
  </si>
  <si>
    <t>Grand</t>
  </si>
  <si>
    <t>WEST GRAND 1-JT</t>
  </si>
  <si>
    <t>Gunnison</t>
  </si>
  <si>
    <t>GUNNISON WATERSHED RE-1J</t>
  </si>
  <si>
    <t>Hinsdale</t>
  </si>
  <si>
    <t>HINSDALE COUNTY RE-1</t>
  </si>
  <si>
    <t>Huerfano</t>
  </si>
  <si>
    <t>Jackson</t>
  </si>
  <si>
    <t>Jefferson</t>
  </si>
  <si>
    <t>Kiowa</t>
  </si>
  <si>
    <t>Kit Carson</t>
  </si>
  <si>
    <t>Lake</t>
  </si>
  <si>
    <t>La Plata</t>
  </si>
  <si>
    <t>Larimer</t>
  </si>
  <si>
    <t>THOMPSON R-2J</t>
  </si>
  <si>
    <t>Las Animas</t>
  </si>
  <si>
    <t>Lincoln</t>
  </si>
  <si>
    <t>Logan</t>
  </si>
  <si>
    <t>Mesa</t>
  </si>
  <si>
    <t>Mineral</t>
  </si>
  <si>
    <t>CREEDE CONSOLIDATED 1</t>
  </si>
  <si>
    <t>Moffat</t>
  </si>
  <si>
    <t>MOFFAT COUNTY RE-1</t>
  </si>
  <si>
    <t>Montezuma</t>
  </si>
  <si>
    <t>Montrose</t>
  </si>
  <si>
    <t>Morgan</t>
  </si>
  <si>
    <t>Otero</t>
  </si>
  <si>
    <t>Ouray</t>
  </si>
  <si>
    <t>Park</t>
  </si>
  <si>
    <t>Phillips</t>
  </si>
  <si>
    <t>Philllips</t>
  </si>
  <si>
    <t>Pitkin</t>
  </si>
  <si>
    <t xml:space="preserve">Prowers </t>
  </si>
  <si>
    <t>Prowers</t>
  </si>
  <si>
    <t>Pueblo</t>
  </si>
  <si>
    <t>PUEBLO CITY SCHOOLS</t>
  </si>
  <si>
    <t>PUEBLO 70</t>
  </si>
  <si>
    <t>Rio Blanco</t>
  </si>
  <si>
    <t>MEEKER RE-1</t>
  </si>
  <si>
    <t>Rio Grande</t>
  </si>
  <si>
    <t>Routt</t>
  </si>
  <si>
    <t>SOUTH ROUTT RE-3</t>
  </si>
  <si>
    <t>Saguache</t>
  </si>
  <si>
    <t>MOUNTAIN VALLEY RE-1</t>
  </si>
  <si>
    <t xml:space="preserve">San Juan </t>
  </si>
  <si>
    <t>San Miguel</t>
  </si>
  <si>
    <t>Sedgwick</t>
  </si>
  <si>
    <t>Summit</t>
  </si>
  <si>
    <t>Teller</t>
  </si>
  <si>
    <t>Washington</t>
  </si>
  <si>
    <t>Weld</t>
  </si>
  <si>
    <t>WELD RE-1</t>
  </si>
  <si>
    <t>WELD COUNTY 6</t>
  </si>
  <si>
    <t>FORT LUPTON RE-8</t>
  </si>
  <si>
    <t>PRAIRIE RE-11J</t>
  </si>
  <si>
    <t xml:space="preserve">Yuma </t>
  </si>
  <si>
    <t>CSI</t>
  </si>
  <si>
    <t>Charter School Institute</t>
  </si>
  <si>
    <t>8041</t>
  </si>
  <si>
    <t>GVCC</t>
  </si>
  <si>
    <t>Global Village Charter Collaborative</t>
  </si>
  <si>
    <t>NA</t>
  </si>
  <si>
    <t>Mountain BOCES</t>
  </si>
  <si>
    <t>Southeastern BOCES</t>
  </si>
  <si>
    <t>Northwest Colorado BOCES</t>
  </si>
  <si>
    <t>9120</t>
  </si>
  <si>
    <t>Adams County BOCES</t>
  </si>
  <si>
    <t>Rio Blanco BOCES RE-1 &amp; RE-4</t>
  </si>
  <si>
    <t>Expeditionary BOCES</t>
  </si>
  <si>
    <t>9135</t>
  </si>
  <si>
    <t>Grand Valley BOCES</t>
  </si>
  <si>
    <t>Mt Evans BOCES</t>
  </si>
  <si>
    <t>206 Classroom Teacher, CSR</t>
  </si>
  <si>
    <t xml:space="preserve">218 Coach, Instructional, Immigrant </t>
  </si>
  <si>
    <t>Changes</t>
  </si>
  <si>
    <t>CHANGES</t>
  </si>
  <si>
    <t>Modification 2</t>
  </si>
  <si>
    <t>Modification 3</t>
  </si>
  <si>
    <t>Modification 4</t>
  </si>
  <si>
    <t>Modification 1</t>
  </si>
  <si>
    <t>Revision 1</t>
  </si>
  <si>
    <t>Revision 2</t>
  </si>
  <si>
    <t>Comments</t>
  </si>
  <si>
    <t>Revision 3</t>
  </si>
  <si>
    <t>Funds Available</t>
  </si>
  <si>
    <t>Funds Remaining</t>
  </si>
  <si>
    <t>Funds Budgeted</t>
  </si>
  <si>
    <t>0% Title IA</t>
  </si>
  <si>
    <t>Title I District Set Aside Permitted</t>
  </si>
  <si>
    <t>Title I SES/CHOICE Set Aside Required</t>
  </si>
  <si>
    <t>Strategy 21</t>
  </si>
  <si>
    <t>Strategy 22</t>
  </si>
  <si>
    <t>Strategy 23</t>
  </si>
  <si>
    <t>Strategy 24</t>
  </si>
  <si>
    <t>Strategy 25</t>
  </si>
  <si>
    <t>Choice (CH) and Supplemental Educational Services (SES) -  for schools on PI/T</t>
  </si>
  <si>
    <r>
      <t xml:space="preserve">Professional Development for </t>
    </r>
    <r>
      <rPr>
        <b/>
        <sz val="10"/>
        <color indexed="25"/>
        <rFont val="Arial"/>
        <family val="2"/>
      </rPr>
      <t>PPC</t>
    </r>
  </si>
  <si>
    <r>
      <t xml:space="preserve">Priority Performance Challenge </t>
    </r>
    <r>
      <rPr>
        <b/>
        <sz val="10"/>
        <color indexed="25"/>
        <rFont val="Arial"/>
        <family val="2"/>
      </rPr>
      <t>PPC</t>
    </r>
    <r>
      <rPr>
        <sz val="10"/>
        <rFont val="Arial"/>
        <family val="2"/>
      </rPr>
      <t xml:space="preserve"> (may take up to 10% of allocation)</t>
    </r>
  </si>
  <si>
    <t>Would you like a phone call from CDE to discuss the budget?</t>
  </si>
  <si>
    <t>NCLB Interfund Budget - FY 2014-15</t>
  </si>
  <si>
    <t>Lead Title II or III Consortium or BOCES:</t>
  </si>
  <si>
    <t>Other 1550 O</t>
  </si>
  <si>
    <t>Other 1560 O</t>
  </si>
  <si>
    <t>Other 1570 O</t>
  </si>
  <si>
    <t>Other 1580 O</t>
  </si>
  <si>
    <t>Other 1590 O</t>
  </si>
  <si>
    <t>Other 1600 O</t>
  </si>
  <si>
    <t>Other 1620 O</t>
  </si>
  <si>
    <t>Other 1750 O</t>
  </si>
  <si>
    <t>Other 1760 O</t>
  </si>
  <si>
    <t>Other 1780 O</t>
  </si>
  <si>
    <t>Other 1790 O</t>
  </si>
  <si>
    <t>Other 1810 O</t>
  </si>
  <si>
    <t>Other 1828 O</t>
  </si>
  <si>
    <t>Other 1850 O</t>
  </si>
  <si>
    <t>Other 1860 O</t>
  </si>
  <si>
    <t>Other 1870 O</t>
  </si>
  <si>
    <t>Other 1980 O</t>
  </si>
  <si>
    <t>Other 1990 O</t>
  </si>
  <si>
    <t>Other 2000 O</t>
  </si>
  <si>
    <t>Other 2010 O</t>
  </si>
  <si>
    <t>Other 2020 O</t>
  </si>
  <si>
    <t>Other 2035 O</t>
  </si>
  <si>
    <t>Other 2055 O</t>
  </si>
  <si>
    <t>Other 2070 O</t>
  </si>
  <si>
    <t>Other 2180 O</t>
  </si>
  <si>
    <t>Other 2190 O</t>
  </si>
  <si>
    <t>Other 2395 O</t>
  </si>
  <si>
    <t>Other 2405 O</t>
  </si>
  <si>
    <t>Other 2505 O</t>
  </si>
  <si>
    <t>Other 2515 O</t>
  </si>
  <si>
    <t>Other 2520 O</t>
  </si>
  <si>
    <t>Other 2530 O</t>
  </si>
  <si>
    <t>Other 2535 O</t>
  </si>
  <si>
    <t>Other 2540 O</t>
  </si>
  <si>
    <t>Other 2560 O</t>
  </si>
  <si>
    <t>Other 2570 O</t>
  </si>
  <si>
    <t>Other 2580 O</t>
  </si>
  <si>
    <t>Other 2590 O</t>
  </si>
  <si>
    <t>Other 2600 O</t>
  </si>
  <si>
    <t>Other 2610 O</t>
  </si>
  <si>
    <t>Other 2620 O</t>
  </si>
  <si>
    <t>Other 2630 O</t>
  </si>
  <si>
    <t>Other 2640 O</t>
  </si>
  <si>
    <t>Other 2650 O</t>
  </si>
  <si>
    <t>Other 2660 O</t>
  </si>
  <si>
    <t>Other 2670 O</t>
  </si>
  <si>
    <t>Other 2680 O</t>
  </si>
  <si>
    <t>Other 2690 O</t>
  </si>
  <si>
    <t>Other 2700 O</t>
  </si>
  <si>
    <t>Other 2710 O</t>
  </si>
  <si>
    <t>Other 2720 O</t>
  </si>
  <si>
    <t>Other 2730 O</t>
  </si>
  <si>
    <t>Other 2740 O</t>
  </si>
  <si>
    <t>Other 2750 O</t>
  </si>
  <si>
    <t>Other 2760 O</t>
  </si>
  <si>
    <t>Other 2770 O</t>
  </si>
  <si>
    <t>Other 2780 O</t>
  </si>
  <si>
    <t>Other 2790 O</t>
  </si>
  <si>
    <t>Other 2800 O</t>
  </si>
  <si>
    <t>Other 2810 O</t>
  </si>
  <si>
    <t>Other 2820 O</t>
  </si>
  <si>
    <t>Other 2830 O</t>
  </si>
  <si>
    <t>Other 2840 O</t>
  </si>
  <si>
    <t>Other 2862 O</t>
  </si>
  <si>
    <t>Other 2865 O</t>
  </si>
  <si>
    <t>Other 3000 O</t>
  </si>
  <si>
    <t>Other 3010 O</t>
  </si>
  <si>
    <t>Other 3020 O</t>
  </si>
  <si>
    <t>Other 3030 O</t>
  </si>
  <si>
    <t>Other 3040 O</t>
  </si>
  <si>
    <t>Other 3050 O</t>
  </si>
  <si>
    <t>Other 3060 O</t>
  </si>
  <si>
    <t>Other 3070 O</t>
  </si>
  <si>
    <t>Other 3080 O</t>
  </si>
  <si>
    <t>Other 3085 O</t>
  </si>
  <si>
    <t>Other 3090 O</t>
  </si>
  <si>
    <t>Other 3100 O</t>
  </si>
  <si>
    <t>Other 3110 O</t>
  </si>
  <si>
    <t>Alternative Homes For Youth 6022 F</t>
  </si>
  <si>
    <t>Other 3120 O</t>
  </si>
  <si>
    <t>Other 3130 O</t>
  </si>
  <si>
    <t>Other 3140 O</t>
  </si>
  <si>
    <t>Other 3145 O</t>
  </si>
  <si>
    <t>Other 3146 O</t>
  </si>
  <si>
    <t>Other 3147 O</t>
  </si>
  <si>
    <t>Other 3148 O</t>
  </si>
  <si>
    <t>Other 3200 O</t>
  </si>
  <si>
    <t>Other 3210 O</t>
  </si>
  <si>
    <t>Other 3220 O</t>
  </si>
  <si>
    <t>Other 3230 O</t>
  </si>
  <si>
    <t>Other 8001 O</t>
  </si>
  <si>
    <t>Other 9000 O</t>
  </si>
  <si>
    <t>Other 9030 O</t>
  </si>
  <si>
    <t>Other 9035 O</t>
  </si>
  <si>
    <t>Other 9050 O</t>
  </si>
  <si>
    <t>Other 9130 O</t>
  </si>
  <si>
    <t>9170</t>
  </si>
  <si>
    <t>Colorado Digital BOCES</t>
  </si>
  <si>
    <t>Front Range Baptist Academy P043 P</t>
  </si>
  <si>
    <t>Spring Creek School P046 P</t>
  </si>
  <si>
    <t>Oakwood School P143 P</t>
  </si>
  <si>
    <t>Cornerstone Christian School P185 P</t>
  </si>
  <si>
    <t>Eyestone Preschool Base Camp P507 P</t>
  </si>
  <si>
    <t>Bright Horizons E. Fort Collins P508 P</t>
  </si>
  <si>
    <t>Childrens House Montessori P509 P</t>
  </si>
  <si>
    <t>Creative Kid'S Corner P511 P</t>
  </si>
  <si>
    <t>Little People'S Landing P513 P</t>
  </si>
  <si>
    <t>Teaching Tree Early Child Lear P514 P</t>
  </si>
  <si>
    <t>Stove Prarie Base Camp P515 P</t>
  </si>
  <si>
    <t>Red Feather Base Camp P516 P</t>
  </si>
  <si>
    <t>El Nidito At The Family Center P586 P</t>
  </si>
  <si>
    <t>Hearts In Hand  P715 P</t>
  </si>
  <si>
    <t>Heritage Christian Academy P867 P</t>
  </si>
  <si>
    <t>Beebe Christian School P870 P</t>
  </si>
  <si>
    <t>Rivendell School Of North Colo P873 P</t>
  </si>
  <si>
    <t>Saint Joseph School P876 P</t>
  </si>
  <si>
    <t>Little Lambs Preschool P879 P</t>
  </si>
  <si>
    <t>Loveland Classical School 5235 H</t>
  </si>
  <si>
    <t>Bright Horizons P256 P</t>
  </si>
  <si>
    <t>Kindercare P280 P</t>
  </si>
  <si>
    <t>Sunshine House P359 P</t>
  </si>
  <si>
    <t>Eagle Rock School P855 P</t>
  </si>
  <si>
    <t>Campion Academy P882 P</t>
  </si>
  <si>
    <t>H.M.S. Richards Adventist P888 P</t>
  </si>
  <si>
    <t>Immanuel Lutheran School P891 P</t>
  </si>
  <si>
    <t>Protestant Reformed Christian P894 P</t>
  </si>
  <si>
    <t>Resurrection Christian School P895 P</t>
  </si>
  <si>
    <t>St John The Evangelist P897 P</t>
  </si>
  <si>
    <t>St Anthony Catholic School P906 P</t>
  </si>
  <si>
    <t>Grand Valley Mennonite School P217 P</t>
  </si>
  <si>
    <t>Bookcliff Christian School P337 P</t>
  </si>
  <si>
    <t>Intermountain Adventist Acad P343 P</t>
  </si>
  <si>
    <t>Grand Valley Christian High P344 P</t>
  </si>
  <si>
    <t>Liberty Christian Academy P475 P</t>
  </si>
  <si>
    <t>Landmark Baptist School P805 P</t>
  </si>
  <si>
    <t>Christian Community Schools P909 P</t>
  </si>
  <si>
    <t>Holy Family Catholic School P915 P</t>
  </si>
  <si>
    <t>Life Academy P924 P</t>
  </si>
  <si>
    <t>Lutheran Church And School Of Messiah P927 P</t>
  </si>
  <si>
    <t>Pear Park Baptist P936 P</t>
  </si>
  <si>
    <t>Maybell School 5656 E</t>
  </si>
  <si>
    <t>Maybell School 5656 M</t>
  </si>
  <si>
    <t>Sunrise Kids Preschool P859 P</t>
  </si>
  <si>
    <t>Por Dia Preschool P681 P</t>
  </si>
  <si>
    <t>Children'S Kiva Montessori P682 P</t>
  </si>
  <si>
    <t>Cortez Adventist Christian School P942 P</t>
  </si>
  <si>
    <t>Colorado West Christian School P902 P</t>
  </si>
  <si>
    <t>Holy Guardian Angels School P904 P</t>
  </si>
  <si>
    <t>Spring Creek Sda School P951 P</t>
  </si>
  <si>
    <t>Riverview Christian School P954 P</t>
  </si>
  <si>
    <t>Trinity Lutheran Christian Day P957 P</t>
  </si>
  <si>
    <t>First Impressions Learning Center P520 P</t>
  </si>
  <si>
    <t>Ojc Child Development Services P524 P</t>
  </si>
  <si>
    <t>Cbr Youth Connect P658 P</t>
  </si>
  <si>
    <t>Jane'S World P391 P</t>
  </si>
  <si>
    <t>Pioneer Christian School P960 P</t>
  </si>
  <si>
    <t>Bristlecone Montessori School P116 P</t>
  </si>
  <si>
    <t>Heroes Middle School 3206 M</t>
  </si>
  <si>
    <t>Risley International Academy Of Innovation 4376 M</t>
  </si>
  <si>
    <t>Pueblo Academy Of Arts 5048 E</t>
  </si>
  <si>
    <t>Pueblo Academy Of Arts 5048 M</t>
  </si>
  <si>
    <t>Roncalli Stem Academy 7481 M</t>
  </si>
  <si>
    <t>Heroes Academy Prek-5 8030 E</t>
  </si>
  <si>
    <t>St. Therese Catholic School P113 P</t>
  </si>
  <si>
    <t>Southside Children'S Center P683 P</t>
  </si>
  <si>
    <t>The Mcclelland School P761 P</t>
  </si>
  <si>
    <t>East Side Child Care Center P769 P</t>
  </si>
  <si>
    <t>Happyland Preschool P823 P</t>
  </si>
  <si>
    <t>St John Neumann Catholic School P981 P</t>
  </si>
  <si>
    <t>Daystar Christian Adventist P999 P</t>
  </si>
  <si>
    <t>El Pueblo Boy'S And Girl'S Ranch 6086 F</t>
  </si>
  <si>
    <t>Swallows Charter Academy High School 7879 H</t>
  </si>
  <si>
    <t>Pueblo West Christian Academy P748 P</t>
  </si>
  <si>
    <t>St Peter'S Lutheran School P831 P</t>
  </si>
  <si>
    <t>Yampa Valley High School 9757 H</t>
  </si>
  <si>
    <t>Lowell Whiteman School P023 P</t>
  </si>
  <si>
    <t>Moffat Prek-12 School 5958 E</t>
  </si>
  <si>
    <t>Moffat Prek-12 School 5958 M</t>
  </si>
  <si>
    <t>Moffat Prek-12 School 5958 H</t>
  </si>
  <si>
    <t>Little Red School House P494 P</t>
  </si>
  <si>
    <t>Breckenridge Montessori P562 P</t>
  </si>
  <si>
    <t>Summit County Preschool P812 P</t>
  </si>
  <si>
    <t>Just For Kids Preschool P400 P</t>
  </si>
  <si>
    <t>Romero Elementary School 0054 M</t>
  </si>
  <si>
    <t>Engage Online Academy 2825 M</t>
  </si>
  <si>
    <t>Dayspring Christian School P041 P</t>
  </si>
  <si>
    <t>Trinity Lutheran School P053 P</t>
  </si>
  <si>
    <t>Shepherd/Hills Lutheran Preschool P123 P</t>
  </si>
  <si>
    <t>Abc Central Child Development P535 P</t>
  </si>
  <si>
    <t>Abc West Child Development Center P539 P</t>
  </si>
  <si>
    <t>Early Childhood University P776 P</t>
  </si>
  <si>
    <t>#1 Child Enrichment P777 P</t>
  </si>
  <si>
    <t>St Mary'S Catholic School P878 P</t>
  </si>
  <si>
    <t>Community Leadership Academy 1882 E</t>
  </si>
  <si>
    <t>Global Village Academy - Colorado Springs 3326 E</t>
  </si>
  <si>
    <t>Global Village Academy - Fort Collins 3399 E</t>
  </si>
  <si>
    <t>James Irwin Charter Academy 4403 E</t>
  </si>
  <si>
    <t>Mountain Song Community School 5851 E</t>
  </si>
  <si>
    <t>Montessori Del Mundo Charter School 5957 E</t>
  </si>
  <si>
    <t>Victory Preparatory Academy High State Charter School 9037 H</t>
  </si>
  <si>
    <t>Victory Preparatory Academy Middle State Charter School 9040 M</t>
  </si>
  <si>
    <t>Youth &amp; Family Academy Charter 9785 M</t>
  </si>
  <si>
    <t>Youth &amp; Family Academy Charter 9785 H</t>
  </si>
  <si>
    <t>Rocky Mtn School Of Expeditionary Lrng 2840 E</t>
  </si>
  <si>
    <t>Rocky Mtn School Of Expeditionary Lrng 2840 M</t>
  </si>
  <si>
    <t>Rocky Mtn School Of Expeditionary Lrng 2840 H</t>
  </si>
  <si>
    <t>Colorado Prep Academy 1550 E</t>
  </si>
  <si>
    <t>Colorado Prep Academy 1550 M</t>
  </si>
  <si>
    <t>Colorado Prep Academy 1550 H</t>
  </si>
  <si>
    <t>SCHOOL DISTRICT 27J</t>
  </si>
  <si>
    <t>Turnaround Plan</t>
  </si>
  <si>
    <t>Improvement Plan</t>
  </si>
  <si>
    <t>Performance Plan</t>
  </si>
  <si>
    <t>Priority Improvement Plan</t>
  </si>
  <si>
    <t>0014 E</t>
  </si>
  <si>
    <t>0057 M</t>
  </si>
  <si>
    <t>0059 E</t>
  </si>
  <si>
    <t>0210 M</t>
  </si>
  <si>
    <t>0210 H</t>
  </si>
  <si>
    <t>1388 E</t>
  </si>
  <si>
    <t>1480 M</t>
  </si>
  <si>
    <t>1519 E</t>
  </si>
  <si>
    <t>1519 M</t>
  </si>
  <si>
    <t>1752 H</t>
  </si>
  <si>
    <t>1878 E</t>
  </si>
  <si>
    <t>1914 E</t>
  </si>
  <si>
    <t>1937 E</t>
  </si>
  <si>
    <t>2361 E</t>
  </si>
  <si>
    <t>2410 E</t>
  </si>
  <si>
    <t>2576 E</t>
  </si>
  <si>
    <t>2578 E</t>
  </si>
  <si>
    <t>2580 E</t>
  </si>
  <si>
    <t>2582 E</t>
  </si>
  <si>
    <t>2584 E</t>
  </si>
  <si>
    <t>2918 E</t>
  </si>
  <si>
    <t>3439 E</t>
  </si>
  <si>
    <t>4000 E</t>
  </si>
  <si>
    <t>4108 H</t>
  </si>
  <si>
    <t>4172 E</t>
  </si>
  <si>
    <t>4172 M</t>
  </si>
  <si>
    <t>4187 M</t>
  </si>
  <si>
    <t>5043 H</t>
  </si>
  <si>
    <t>5058 E</t>
  </si>
  <si>
    <t>5418 E</t>
  </si>
  <si>
    <t>5706 E</t>
  </si>
  <si>
    <t>5814 M</t>
  </si>
  <si>
    <t>5816 H</t>
  </si>
  <si>
    <t>6060 H</t>
  </si>
  <si>
    <t>6150 E</t>
  </si>
  <si>
    <t>6342 M</t>
  </si>
  <si>
    <t>6355 E</t>
  </si>
  <si>
    <t>6376 E</t>
  </si>
  <si>
    <t>6398 M</t>
  </si>
  <si>
    <t>6402 H</t>
  </si>
  <si>
    <t>6802 E</t>
  </si>
  <si>
    <t>6802 M</t>
  </si>
  <si>
    <t>6956 E</t>
  </si>
  <si>
    <t>6956 M</t>
  </si>
  <si>
    <t>6956 H</t>
  </si>
  <si>
    <t>7155 E</t>
  </si>
  <si>
    <t>7795 E</t>
  </si>
  <si>
    <t>8211 E</t>
  </si>
  <si>
    <t>8225 E</t>
  </si>
  <si>
    <t>8275 E</t>
  </si>
  <si>
    <t>8275 M</t>
  </si>
  <si>
    <t>8310 E</t>
  </si>
  <si>
    <t>8310 M</t>
  </si>
  <si>
    <t>8361 E</t>
  </si>
  <si>
    <t>8842 E</t>
  </si>
  <si>
    <t>9431 E</t>
  </si>
  <si>
    <t>9431 M</t>
  </si>
  <si>
    <t>9431 H</t>
  </si>
  <si>
    <t>9444 M</t>
  </si>
  <si>
    <t>9494 E</t>
  </si>
  <si>
    <t>9682 E</t>
  </si>
  <si>
    <t>0020 D</t>
  </si>
  <si>
    <t>0020 O</t>
  </si>
  <si>
    <t>0020 M</t>
  </si>
  <si>
    <t>0022 H</t>
  </si>
  <si>
    <t>0024 H</t>
  </si>
  <si>
    <t>0186 E</t>
  </si>
  <si>
    <t>1426 E</t>
  </si>
  <si>
    <t>2308 E</t>
  </si>
  <si>
    <t>4516 M</t>
  </si>
  <si>
    <t>4536 E</t>
  </si>
  <si>
    <t>5982 E</t>
  </si>
  <si>
    <t>6534 E</t>
  </si>
  <si>
    <t>7500 E</t>
  </si>
  <si>
    <t>0030 D</t>
  </si>
  <si>
    <t>0030 O</t>
  </si>
  <si>
    <t>0700 E</t>
  </si>
  <si>
    <t>0700 M</t>
  </si>
  <si>
    <t>1013 E</t>
  </si>
  <si>
    <t>1021 M</t>
  </si>
  <si>
    <t>1021 H</t>
  </si>
  <si>
    <t>1022 H</t>
  </si>
  <si>
    <t>1052 E</t>
  </si>
  <si>
    <t>1052 M</t>
  </si>
  <si>
    <t>1560 H</t>
  </si>
  <si>
    <t>2399 H</t>
  </si>
  <si>
    <t>2945 E</t>
  </si>
  <si>
    <t>3900 E</t>
  </si>
  <si>
    <t>4950 E</t>
  </si>
  <si>
    <t>4950 M</t>
  </si>
  <si>
    <t>5615 E</t>
  </si>
  <si>
    <t>6294 E</t>
  </si>
  <si>
    <t>6395 E</t>
  </si>
  <si>
    <t>6638 M</t>
  </si>
  <si>
    <t>6702 M</t>
  </si>
  <si>
    <t>7129 H</t>
  </si>
  <si>
    <t>7131 M</t>
  </si>
  <si>
    <t>7714 E</t>
  </si>
  <si>
    <t>8032 E</t>
  </si>
  <si>
    <t>8060 E</t>
  </si>
  <si>
    <t>8130 E</t>
  </si>
  <si>
    <t>8820 E</t>
  </si>
  <si>
    <t>9230 M</t>
  </si>
  <si>
    <t>9426 E</t>
  </si>
  <si>
    <t>0040 D</t>
  </si>
  <si>
    <t>0040 O</t>
  </si>
  <si>
    <t>0050 D</t>
  </si>
  <si>
    <t>0050 O</t>
  </si>
  <si>
    <t>0060 D</t>
  </si>
  <si>
    <t>0060 O</t>
  </si>
  <si>
    <t>1622 E</t>
  </si>
  <si>
    <t>2035 E</t>
  </si>
  <si>
    <t>2035 M</t>
  </si>
  <si>
    <t>2876 E</t>
  </si>
  <si>
    <t>3144 E</t>
  </si>
  <si>
    <t>3792 E</t>
  </si>
  <si>
    <t>3931 H</t>
  </si>
  <si>
    <t>4334 E</t>
  </si>
  <si>
    <t>4334</t>
  </si>
  <si>
    <t>4334 M</t>
  </si>
  <si>
    <t>4465 E</t>
  </si>
  <si>
    <t>5388 M</t>
  </si>
  <si>
    <t>5834 E</t>
  </si>
  <si>
    <t>7305 M</t>
  </si>
  <si>
    <t>7810 E</t>
  </si>
  <si>
    <t>7812 M</t>
  </si>
  <si>
    <t>7860 E</t>
  </si>
  <si>
    <t>7952 E</t>
  </si>
  <si>
    <t>8406 E</t>
  </si>
  <si>
    <t>8798 E</t>
  </si>
  <si>
    <t>9462 E</t>
  </si>
  <si>
    <t>9466 H</t>
  </si>
  <si>
    <t>0070 D</t>
  </si>
  <si>
    <t>0070 O</t>
  </si>
  <si>
    <t>0114 M</t>
  </si>
  <si>
    <t>0115 E</t>
  </si>
  <si>
    <t>0118 H</t>
  </si>
  <si>
    <t>0368 M</t>
  </si>
  <si>
    <t>0368 H</t>
  </si>
  <si>
    <t>0100 D</t>
  </si>
  <si>
    <t>0100 O</t>
  </si>
  <si>
    <t>0110 D</t>
  </si>
  <si>
    <t>0110 O</t>
  </si>
  <si>
    <t>0206 H</t>
  </si>
  <si>
    <t>1514 E</t>
  </si>
  <si>
    <t>1556 E</t>
  </si>
  <si>
    <t>1652 E</t>
  </si>
  <si>
    <t>2746 H</t>
  </si>
  <si>
    <t>2750 M</t>
  </si>
  <si>
    <t>2752 M</t>
  </si>
  <si>
    <t>9620 E</t>
  </si>
  <si>
    <t>0120 D</t>
  </si>
  <si>
    <t>0120 O</t>
  </si>
  <si>
    <t>3054 E</t>
  </si>
  <si>
    <t>7837 M</t>
  </si>
  <si>
    <t>7842 H</t>
  </si>
  <si>
    <t>8123 M</t>
  </si>
  <si>
    <t>8123 H</t>
  </si>
  <si>
    <t>0123 D</t>
  </si>
  <si>
    <t>0123 O</t>
  </si>
  <si>
    <t>0016 E</t>
  </si>
  <si>
    <t>0018 M</t>
  </si>
  <si>
    <t>0141 M</t>
  </si>
  <si>
    <t>0242 E</t>
  </si>
  <si>
    <t>0243 E</t>
  </si>
  <si>
    <t>0348 E</t>
  </si>
  <si>
    <t>0442 E</t>
  </si>
  <si>
    <t>0714 E</t>
  </si>
  <si>
    <t>1155 E</t>
  </si>
  <si>
    <t>1273 E</t>
  </si>
  <si>
    <t>1510 E</t>
  </si>
  <si>
    <t>1510 M</t>
  </si>
  <si>
    <t>1551 H</t>
  </si>
  <si>
    <t>1566 M</t>
  </si>
  <si>
    <t>1568 M</t>
  </si>
  <si>
    <t>1570 H</t>
  </si>
  <si>
    <t>1571 E</t>
  </si>
  <si>
    <t>1571 M</t>
  </si>
  <si>
    <t>1572 E</t>
  </si>
  <si>
    <t>1574 E</t>
  </si>
  <si>
    <t>1614 E</t>
  </si>
  <si>
    <t>1916 E</t>
  </si>
  <si>
    <t>1970 E</t>
  </si>
  <si>
    <t>2094 E</t>
  </si>
  <si>
    <t>2292 E</t>
  </si>
  <si>
    <t>2357 H</t>
  </si>
  <si>
    <t>2428 E</t>
  </si>
  <si>
    <t>2897 M</t>
  </si>
  <si>
    <t>3030 M</t>
  </si>
  <si>
    <t>3589 H</t>
  </si>
  <si>
    <t>3648 E</t>
  </si>
  <si>
    <t>3926 E</t>
  </si>
  <si>
    <t>3988 E</t>
  </si>
  <si>
    <t>4062 E</t>
  </si>
  <si>
    <t>4078 E</t>
  </si>
  <si>
    <t>4100 M</t>
  </si>
  <si>
    <t>4276 E</t>
  </si>
  <si>
    <t>4280 E</t>
  </si>
  <si>
    <t>4448 E</t>
  </si>
  <si>
    <t>4975 M</t>
  </si>
  <si>
    <t>5744 E</t>
  </si>
  <si>
    <t>5934 E</t>
  </si>
  <si>
    <t>6367 E</t>
  </si>
  <si>
    <t>6367 M</t>
  </si>
  <si>
    <t>6367 H</t>
  </si>
  <si>
    <t>6625 H</t>
  </si>
  <si>
    <t>6820 E</t>
  </si>
  <si>
    <t>6955 E</t>
  </si>
  <si>
    <t>7102 E</t>
  </si>
  <si>
    <t>7116 E</t>
  </si>
  <si>
    <t>7158 M</t>
  </si>
  <si>
    <t>7277 E</t>
  </si>
  <si>
    <t>7476 E</t>
  </si>
  <si>
    <t>7559 E</t>
  </si>
  <si>
    <t>8020 H</t>
  </si>
  <si>
    <t>8380 E</t>
  </si>
  <si>
    <t>8394 E</t>
  </si>
  <si>
    <t>8848 M</t>
  </si>
  <si>
    <t>8850 E</t>
  </si>
  <si>
    <t>8887 E</t>
  </si>
  <si>
    <t>9108 E</t>
  </si>
  <si>
    <t>9200 E</t>
  </si>
  <si>
    <t>9624 E</t>
  </si>
  <si>
    <t>0130 D</t>
  </si>
  <si>
    <t>0130 O</t>
  </si>
  <si>
    <t>0298 H</t>
  </si>
  <si>
    <t>0752 E</t>
  </si>
  <si>
    <t>1382 E</t>
  </si>
  <si>
    <t>2382 E</t>
  </si>
  <si>
    <t>2804 M</t>
  </si>
  <si>
    <t>2926 E</t>
  </si>
  <si>
    <t>3472 M</t>
  </si>
  <si>
    <t>3930 H</t>
  </si>
  <si>
    <t>3950 E</t>
  </si>
  <si>
    <t>4316 M</t>
  </si>
  <si>
    <t>4447 M</t>
  </si>
  <si>
    <t>5224 H</t>
  </si>
  <si>
    <t>5229 E</t>
  </si>
  <si>
    <t>5229 M</t>
  </si>
  <si>
    <t>5233 E</t>
  </si>
  <si>
    <t>5233 M</t>
  </si>
  <si>
    <t>5236 E</t>
  </si>
  <si>
    <t>5572 E</t>
  </si>
  <si>
    <t>5574 E</t>
  </si>
  <si>
    <t>6814 E</t>
  </si>
  <si>
    <t>7518 E</t>
  </si>
  <si>
    <t>7606 E</t>
  </si>
  <si>
    <t>8064 E</t>
  </si>
  <si>
    <t>9600 E</t>
  </si>
  <si>
    <t>0140 D</t>
  </si>
  <si>
    <t>0140 O</t>
  </si>
  <si>
    <t>0170 D</t>
  </si>
  <si>
    <t>0170 O</t>
  </si>
  <si>
    <t>0213 E</t>
  </si>
  <si>
    <t>0213 M</t>
  </si>
  <si>
    <t>0214 E</t>
  </si>
  <si>
    <t>0219 H</t>
  </si>
  <si>
    <t>0310 E</t>
  </si>
  <si>
    <t>0458 E</t>
  </si>
  <si>
    <t>0458 M</t>
  </si>
  <si>
    <t>0464 M</t>
  </si>
  <si>
    <t>0465 E</t>
  </si>
  <si>
    <t>0465 M</t>
  </si>
  <si>
    <t>0914 E</t>
  </si>
  <si>
    <t>0914 M</t>
  </si>
  <si>
    <t>1458 H</t>
  </si>
  <si>
    <t>1470 E</t>
  </si>
  <si>
    <t>1720 E</t>
  </si>
  <si>
    <t>1720 M</t>
  </si>
  <si>
    <t>1800 M</t>
  </si>
  <si>
    <t>1948 E</t>
  </si>
  <si>
    <t>2095 E</t>
  </si>
  <si>
    <t>2114 E</t>
  </si>
  <si>
    <t>2384 M</t>
  </si>
  <si>
    <t>2618 E</t>
  </si>
  <si>
    <t>2998 E</t>
  </si>
  <si>
    <t>3272 E</t>
  </si>
  <si>
    <t>3354 H</t>
  </si>
  <si>
    <t>3471 E</t>
  </si>
  <si>
    <t>3471 M</t>
  </si>
  <si>
    <t>4024 H</t>
  </si>
  <si>
    <t>4270 E</t>
  </si>
  <si>
    <t>4426 E</t>
  </si>
  <si>
    <t>4646 E</t>
  </si>
  <si>
    <t>4970 E</t>
  </si>
  <si>
    <t>4973 E</t>
  </si>
  <si>
    <t>5298 E</t>
  </si>
  <si>
    <t>5298 M</t>
  </si>
  <si>
    <t>5298 H</t>
  </si>
  <si>
    <t>5361 E</t>
  </si>
  <si>
    <t>6068 E</t>
  </si>
  <si>
    <t>6160 M</t>
  </si>
  <si>
    <t>6189 E</t>
  </si>
  <si>
    <t>6189 M</t>
  </si>
  <si>
    <t>6310 M</t>
  </si>
  <si>
    <t>6546 E</t>
  </si>
  <si>
    <t>6546 M</t>
  </si>
  <si>
    <t>6546 H</t>
  </si>
  <si>
    <t>6728 E</t>
  </si>
  <si>
    <t>6758 E</t>
  </si>
  <si>
    <t>6869 E</t>
  </si>
  <si>
    <t>7232 E</t>
  </si>
  <si>
    <t>7232 M</t>
  </si>
  <si>
    <t>7250 H</t>
  </si>
  <si>
    <t>7558 E</t>
  </si>
  <si>
    <t>7865 E</t>
  </si>
  <si>
    <t>7932 E</t>
  </si>
  <si>
    <t>8078 M</t>
  </si>
  <si>
    <t>8356 H</t>
  </si>
  <si>
    <t>8858 E</t>
  </si>
  <si>
    <t>9056 E</t>
  </si>
  <si>
    <t>9056 M</t>
  </si>
  <si>
    <t>9059 E</t>
  </si>
  <si>
    <t>9060 E</t>
  </si>
  <si>
    <t>9083 E</t>
  </si>
  <si>
    <t>9083 M</t>
  </si>
  <si>
    <t>9125 H</t>
  </si>
  <si>
    <t>9140 E</t>
  </si>
  <si>
    <t>9396 M</t>
  </si>
  <si>
    <t>9396 H</t>
  </si>
  <si>
    <t>9514 E</t>
  </si>
  <si>
    <t>9756 E</t>
  </si>
  <si>
    <t>0180 D</t>
  </si>
  <si>
    <t>0180 O</t>
  </si>
  <si>
    <t>1168 E</t>
  </si>
  <si>
    <t>1176 M</t>
  </si>
  <si>
    <t>1176 H</t>
  </si>
  <si>
    <t>3362 E</t>
  </si>
  <si>
    <t>3362 M</t>
  </si>
  <si>
    <t>3362 H</t>
  </si>
  <si>
    <t>0190 D</t>
  </si>
  <si>
    <t>0190 O</t>
  </si>
  <si>
    <t>6652 E</t>
  </si>
  <si>
    <t>6657 M</t>
  </si>
  <si>
    <t>6658 H</t>
  </si>
  <si>
    <t>0220 D</t>
  </si>
  <si>
    <t>0220 O</t>
  </si>
  <si>
    <t>0230 D</t>
  </si>
  <si>
    <t>0230 O</t>
  </si>
  <si>
    <t>0240 D</t>
  </si>
  <si>
    <t>0240 O</t>
  </si>
  <si>
    <t>0250 D</t>
  </si>
  <si>
    <t>0250 O</t>
  </si>
  <si>
    <t>0260 D</t>
  </si>
  <si>
    <t>0260 O</t>
  </si>
  <si>
    <t>0270 D</t>
  </si>
  <si>
    <t>0270 O</t>
  </si>
  <si>
    <t>0290 D</t>
  </si>
  <si>
    <t>0290 O</t>
  </si>
  <si>
    <t>0310 D</t>
  </si>
  <si>
    <t>0310 O</t>
  </si>
  <si>
    <t>0060 E</t>
  </si>
  <si>
    <t>0061 E</t>
  </si>
  <si>
    <t>0071 E</t>
  </si>
  <si>
    <t>0120 E</t>
  </si>
  <si>
    <t>0120 M</t>
  </si>
  <si>
    <t>0120 H</t>
  </si>
  <si>
    <t>0226 M</t>
  </si>
  <si>
    <t>0875 E</t>
  </si>
  <si>
    <t>0878 E</t>
  </si>
  <si>
    <t>1148 E</t>
  </si>
  <si>
    <t>1245 E</t>
  </si>
  <si>
    <t>1284 E</t>
  </si>
  <si>
    <t>1284 M</t>
  </si>
  <si>
    <t>1434 E</t>
  </si>
  <si>
    <t>1844 E</t>
  </si>
  <si>
    <t>2343 E</t>
  </si>
  <si>
    <t>2758 E</t>
  </si>
  <si>
    <t>2760 M</t>
  </si>
  <si>
    <t>2761 H</t>
  </si>
  <si>
    <t>2912 E</t>
  </si>
  <si>
    <t>2964 E</t>
  </si>
  <si>
    <t>2964 M</t>
  </si>
  <si>
    <t>3192 E</t>
  </si>
  <si>
    <t>3192 M</t>
  </si>
  <si>
    <t>3194 M</t>
  </si>
  <si>
    <t>3196 H</t>
  </si>
  <si>
    <t>4202 E</t>
  </si>
  <si>
    <t>4278 E</t>
  </si>
  <si>
    <t>4333 E</t>
  </si>
  <si>
    <t>4333 M</t>
  </si>
  <si>
    <t>5181 E</t>
  </si>
  <si>
    <t>5282 H</t>
  </si>
  <si>
    <t>5284 E</t>
  </si>
  <si>
    <t>5286 M</t>
  </si>
  <si>
    <t>5288 M</t>
  </si>
  <si>
    <t>5364 E</t>
  </si>
  <si>
    <t>5368 M</t>
  </si>
  <si>
    <t>5368 H</t>
  </si>
  <si>
    <t>5722 H</t>
  </si>
  <si>
    <t>5726 E</t>
  </si>
  <si>
    <t>5730 M</t>
  </si>
  <si>
    <t>6010 E</t>
  </si>
  <si>
    <t>6010</t>
  </si>
  <si>
    <t>6010 M</t>
  </si>
  <si>
    <t>6156 E</t>
  </si>
  <si>
    <t>6274 E</t>
  </si>
  <si>
    <t>6276 H</t>
  </si>
  <si>
    <t>6404 E</t>
  </si>
  <si>
    <t>6498 H</t>
  </si>
  <si>
    <t>7157 E</t>
  </si>
  <si>
    <t>7464 E</t>
  </si>
  <si>
    <t>7565 E</t>
  </si>
  <si>
    <t>7584 E</t>
  </si>
  <si>
    <t>7789 H</t>
  </si>
  <si>
    <t>7839 H</t>
  </si>
  <si>
    <t>7954 H</t>
  </si>
  <si>
    <t>8903 M</t>
  </si>
  <si>
    <t>8927 E</t>
  </si>
  <si>
    <t>8927 M</t>
  </si>
  <si>
    <t>8927 H</t>
  </si>
  <si>
    <t>9430 M</t>
  </si>
  <si>
    <t>0470 D</t>
  </si>
  <si>
    <t>0470 O</t>
  </si>
  <si>
    <t>0125 H</t>
  </si>
  <si>
    <t>0441 E</t>
  </si>
  <si>
    <t>0441 M</t>
  </si>
  <si>
    <t>0652 E</t>
  </si>
  <si>
    <t>0866 E</t>
  </si>
  <si>
    <t>0866 M</t>
  </si>
  <si>
    <t>0866 H</t>
  </si>
  <si>
    <t>0872 E</t>
  </si>
  <si>
    <t>0919 E</t>
  </si>
  <si>
    <t>0924 H</t>
  </si>
  <si>
    <t>0930 E</t>
  </si>
  <si>
    <t>0930 M</t>
  </si>
  <si>
    <t>0930 H</t>
  </si>
  <si>
    <t>0934 H</t>
  </si>
  <si>
    <t>1066 M</t>
  </si>
  <si>
    <t>1070 H</t>
  </si>
  <si>
    <t>1136 M</t>
  </si>
  <si>
    <t>1352 M</t>
  </si>
  <si>
    <t>1380 H</t>
  </si>
  <si>
    <t>1390 M</t>
  </si>
  <si>
    <t>1725 E</t>
  </si>
  <si>
    <t>1842 E</t>
  </si>
  <si>
    <t>1883 E</t>
  </si>
  <si>
    <t>1996 E</t>
  </si>
  <si>
    <t>2240 E</t>
  </si>
  <si>
    <t>2552 E</t>
  </si>
  <si>
    <t>2589 E</t>
  </si>
  <si>
    <t>2589 M</t>
  </si>
  <si>
    <t>2702 E</t>
  </si>
  <si>
    <t>2892 H</t>
  </si>
  <si>
    <t>2940 E</t>
  </si>
  <si>
    <t>2970 E</t>
  </si>
  <si>
    <t>3022 E</t>
  </si>
  <si>
    <t>3488 E</t>
  </si>
  <si>
    <t>3499 M</t>
  </si>
  <si>
    <t>3499 H</t>
  </si>
  <si>
    <t>3882 E</t>
  </si>
  <si>
    <t>3940 E</t>
  </si>
  <si>
    <t>4386 E</t>
  </si>
  <si>
    <t>4496 M</t>
  </si>
  <si>
    <t>4496 H</t>
  </si>
  <si>
    <t>4792 E</t>
  </si>
  <si>
    <t>4874 E</t>
  </si>
  <si>
    <t>4878 M</t>
  </si>
  <si>
    <t>5302 E</t>
  </si>
  <si>
    <t>5306 M</t>
  </si>
  <si>
    <t>5606 E</t>
  </si>
  <si>
    <t>5838 E</t>
  </si>
  <si>
    <t>5999 H</t>
  </si>
  <si>
    <t>6000 E</t>
  </si>
  <si>
    <t>6000 M</t>
  </si>
  <si>
    <t>6195 H</t>
  </si>
  <si>
    <t>6208 E</t>
  </si>
  <si>
    <t>6212 M</t>
  </si>
  <si>
    <t>6212 H</t>
  </si>
  <si>
    <t>6224 M</t>
  </si>
  <si>
    <t>6642 E</t>
  </si>
  <si>
    <t>6642 M</t>
  </si>
  <si>
    <t>6816 E</t>
  </si>
  <si>
    <t>6816 M</t>
  </si>
  <si>
    <t>6816 H</t>
  </si>
  <si>
    <t>6962 E</t>
  </si>
  <si>
    <t>7528 E</t>
  </si>
  <si>
    <t>7592 E</t>
  </si>
  <si>
    <t>8135 M</t>
  </si>
  <si>
    <t>8387 M</t>
  </si>
  <si>
    <t>8418 E</t>
  </si>
  <si>
    <t>8978 E</t>
  </si>
  <si>
    <t>9544 E</t>
  </si>
  <si>
    <t>0480 D</t>
  </si>
  <si>
    <t>0480 O</t>
  </si>
  <si>
    <t>0490 D</t>
  </si>
  <si>
    <t>0490 O</t>
  </si>
  <si>
    <t>1554 M</t>
  </si>
  <si>
    <t>4085 H</t>
  </si>
  <si>
    <t>4680 M</t>
  </si>
  <si>
    <t>5268 E</t>
  </si>
  <si>
    <t>7568 H</t>
  </si>
  <si>
    <t>0500 D</t>
  </si>
  <si>
    <t>0500 O</t>
  </si>
  <si>
    <t>0510 D</t>
  </si>
  <si>
    <t>0510 O</t>
  </si>
  <si>
    <t>0520 D</t>
  </si>
  <si>
    <t>0520 O</t>
  </si>
  <si>
    <t>0540 D</t>
  </si>
  <si>
    <t>0540 O</t>
  </si>
  <si>
    <t>0550 D</t>
  </si>
  <si>
    <t>0550 O</t>
  </si>
  <si>
    <t>0560 D</t>
  </si>
  <si>
    <t>0560 O</t>
  </si>
  <si>
    <t>0580 D</t>
  </si>
  <si>
    <t>0580 O</t>
  </si>
  <si>
    <t>0640 D</t>
  </si>
  <si>
    <t>0640 O</t>
  </si>
  <si>
    <t>0740 D</t>
  </si>
  <si>
    <t>0740 O</t>
  </si>
  <si>
    <t>0770 D</t>
  </si>
  <si>
    <t>0770 O</t>
  </si>
  <si>
    <t>0860 D</t>
  </si>
  <si>
    <t>0860 O</t>
  </si>
  <si>
    <t>1372 H</t>
  </si>
  <si>
    <t>1375 M</t>
  </si>
  <si>
    <t>1952 E</t>
  </si>
  <si>
    <t>2152 M</t>
  </si>
  <si>
    <t>2155 M</t>
  </si>
  <si>
    <t>2155 H</t>
  </si>
  <si>
    <t>2160 M</t>
  </si>
  <si>
    <t>2164 H</t>
  </si>
  <si>
    <t>2166 E</t>
  </si>
  <si>
    <t>2166 M</t>
  </si>
  <si>
    <t>2166 H</t>
  </si>
  <si>
    <t>4124 E</t>
  </si>
  <si>
    <t>4124 M</t>
  </si>
  <si>
    <t>4128 H</t>
  </si>
  <si>
    <t>4182 E</t>
  </si>
  <si>
    <t>5154 E</t>
  </si>
  <si>
    <t>6700 E</t>
  </si>
  <si>
    <t>6708 M</t>
  </si>
  <si>
    <t>6708 H</t>
  </si>
  <si>
    <t>0870 D</t>
  </si>
  <si>
    <t>0870 O</t>
  </si>
  <si>
    <t>0010 H</t>
  </si>
  <si>
    <t>0040 H</t>
  </si>
  <si>
    <t>0067 H</t>
  </si>
  <si>
    <t>0099 E</t>
  </si>
  <si>
    <t>0099</t>
  </si>
  <si>
    <t>0220 E</t>
  </si>
  <si>
    <t>0388 E</t>
  </si>
  <si>
    <t>0408 E</t>
  </si>
  <si>
    <t>0418 E</t>
  </si>
  <si>
    <t>0520 E</t>
  </si>
  <si>
    <t>0540 E</t>
  </si>
  <si>
    <t>0650 E</t>
  </si>
  <si>
    <t>0964 E</t>
  </si>
  <si>
    <t>1056 E</t>
  </si>
  <si>
    <t>1076 E</t>
  </si>
  <si>
    <t>1106 E</t>
  </si>
  <si>
    <t>1106 M</t>
  </si>
  <si>
    <t>1295 H</t>
  </si>
  <si>
    <t>1319 H</t>
  </si>
  <si>
    <t>1324 E</t>
  </si>
  <si>
    <t>1345 E</t>
  </si>
  <si>
    <t>1345 M</t>
  </si>
  <si>
    <t>1400 E</t>
  </si>
  <si>
    <t>1489 H</t>
  </si>
  <si>
    <t>1489</t>
  </si>
  <si>
    <t>1528 E</t>
  </si>
  <si>
    <t>1748 H</t>
  </si>
  <si>
    <t>1774 E</t>
  </si>
  <si>
    <t>1785 E</t>
  </si>
  <si>
    <t>1788 E</t>
  </si>
  <si>
    <t>1816 E</t>
  </si>
  <si>
    <t>1846 E</t>
  </si>
  <si>
    <t>1866 H</t>
  </si>
  <si>
    <t>1908 E</t>
  </si>
  <si>
    <t>1928 E</t>
  </si>
  <si>
    <t>2027 E</t>
  </si>
  <si>
    <t>2115 M</t>
  </si>
  <si>
    <t>2125 E</t>
  </si>
  <si>
    <t>2125 M</t>
  </si>
  <si>
    <t>2127 E</t>
  </si>
  <si>
    <t>2129 E</t>
  </si>
  <si>
    <t>2129</t>
  </si>
  <si>
    <t>2145 H</t>
  </si>
  <si>
    <t>2167 M</t>
  </si>
  <si>
    <t>2167</t>
  </si>
  <si>
    <t>2174 E</t>
  </si>
  <si>
    <t>2181 M</t>
  </si>
  <si>
    <t>2183 M</t>
  </si>
  <si>
    <t>2183 H</t>
  </si>
  <si>
    <t>2184 M</t>
  </si>
  <si>
    <t>2184 H</t>
  </si>
  <si>
    <t>2185 H</t>
  </si>
  <si>
    <t>2186</t>
  </si>
  <si>
    <t>2188 M</t>
  </si>
  <si>
    <t>2188 H</t>
  </si>
  <si>
    <t>2205 E</t>
  </si>
  <si>
    <t>2207 E</t>
  </si>
  <si>
    <t>2207</t>
  </si>
  <si>
    <t>2209 M</t>
  </si>
  <si>
    <t>2209 H</t>
  </si>
  <si>
    <t>2223 M</t>
  </si>
  <si>
    <t>2258 E</t>
  </si>
  <si>
    <t>2364 E</t>
  </si>
  <si>
    <t>2398 H</t>
  </si>
  <si>
    <t>2506 E</t>
  </si>
  <si>
    <t>2641 H</t>
  </si>
  <si>
    <t>2641</t>
  </si>
  <si>
    <t>2652 E</t>
  </si>
  <si>
    <t>2726 H</t>
  </si>
  <si>
    <t>2755 H</t>
  </si>
  <si>
    <t>2757 H</t>
  </si>
  <si>
    <t>2789 E</t>
  </si>
  <si>
    <t>2789 M</t>
  </si>
  <si>
    <t>2789 H</t>
  </si>
  <si>
    <t>2880 E</t>
  </si>
  <si>
    <t>3000 H</t>
  </si>
  <si>
    <t>3032 E</t>
  </si>
  <si>
    <t>3296 E</t>
  </si>
  <si>
    <t>3340 E</t>
  </si>
  <si>
    <t>3378 H</t>
  </si>
  <si>
    <t>3478 E</t>
  </si>
  <si>
    <t>3512 E</t>
  </si>
  <si>
    <t>3600 M</t>
  </si>
  <si>
    <t>3605 E</t>
  </si>
  <si>
    <t>3605 M</t>
  </si>
  <si>
    <t>3639 M</t>
  </si>
  <si>
    <t>3641 E</t>
  </si>
  <si>
    <t>3647 E</t>
  </si>
  <si>
    <t>3647 M</t>
  </si>
  <si>
    <t>3655 E</t>
  </si>
  <si>
    <t>3698 E</t>
  </si>
  <si>
    <t>3704 E</t>
  </si>
  <si>
    <t>3746 M</t>
  </si>
  <si>
    <t>3778 E</t>
  </si>
  <si>
    <t>3987 E</t>
  </si>
  <si>
    <t>3987 M</t>
  </si>
  <si>
    <t>3990 M</t>
  </si>
  <si>
    <t>4074 E</t>
  </si>
  <si>
    <t>4140 E</t>
  </si>
  <si>
    <t>4140 M</t>
  </si>
  <si>
    <t>4213 E</t>
  </si>
  <si>
    <t>4213</t>
  </si>
  <si>
    <t>4381 M</t>
  </si>
  <si>
    <t>4444 H</t>
  </si>
  <si>
    <t>4450 E</t>
  </si>
  <si>
    <t>4494 H</t>
  </si>
  <si>
    <t>4498 E</t>
  </si>
  <si>
    <t>4507 E</t>
  </si>
  <si>
    <t>4656 M</t>
  </si>
  <si>
    <t>4730 H</t>
  </si>
  <si>
    <t>4732 M</t>
  </si>
  <si>
    <t>4762 E</t>
  </si>
  <si>
    <t>4782 E</t>
  </si>
  <si>
    <t>4795 E</t>
  </si>
  <si>
    <t>4795 M</t>
  </si>
  <si>
    <t>4795 H</t>
  </si>
  <si>
    <t>5158 E</t>
  </si>
  <si>
    <t>5255 M</t>
  </si>
  <si>
    <t>5342 E</t>
  </si>
  <si>
    <t>5448 H</t>
  </si>
  <si>
    <t>5578 E</t>
  </si>
  <si>
    <t>5605 M</t>
  </si>
  <si>
    <t>5608 E</t>
  </si>
  <si>
    <t>5621 E</t>
  </si>
  <si>
    <t>5644 E</t>
  </si>
  <si>
    <t>5685 E</t>
  </si>
  <si>
    <t>5702 E</t>
  </si>
  <si>
    <t>5716 E</t>
  </si>
  <si>
    <t>5826 M</t>
  </si>
  <si>
    <t>5844 H</t>
  </si>
  <si>
    <t>5897 M</t>
  </si>
  <si>
    <t>6002 E</t>
  </si>
  <si>
    <t>6088 E</t>
  </si>
  <si>
    <t>6088 M</t>
  </si>
  <si>
    <t>6098 M</t>
  </si>
  <si>
    <t>6239 M</t>
  </si>
  <si>
    <t>6239 H</t>
  </si>
  <si>
    <t>6254 E</t>
  </si>
  <si>
    <t>6308 H</t>
  </si>
  <si>
    <t>6308</t>
  </si>
  <si>
    <t>6314 H</t>
  </si>
  <si>
    <t>6350 M</t>
  </si>
  <si>
    <t>6350 H</t>
  </si>
  <si>
    <t>6397 E</t>
  </si>
  <si>
    <t>6479 E</t>
  </si>
  <si>
    <t>6479 M</t>
  </si>
  <si>
    <t>6508 E</t>
  </si>
  <si>
    <t>6508 M</t>
  </si>
  <si>
    <t>6509 H</t>
  </si>
  <si>
    <t>6676 E</t>
  </si>
  <si>
    <t>6957 E</t>
  </si>
  <si>
    <t>6957 M</t>
  </si>
  <si>
    <t>6970 E</t>
  </si>
  <si>
    <t>6970 M</t>
  </si>
  <si>
    <t>7045 E</t>
  </si>
  <si>
    <t>7045 M</t>
  </si>
  <si>
    <t>7163 M</t>
  </si>
  <si>
    <t>7163 H</t>
  </si>
  <si>
    <t>7188 H</t>
  </si>
  <si>
    <t>7188</t>
  </si>
  <si>
    <t>7241 E</t>
  </si>
  <si>
    <t>7246 H</t>
  </si>
  <si>
    <t>7246</t>
  </si>
  <si>
    <t>7578 E</t>
  </si>
  <si>
    <t>7698 E</t>
  </si>
  <si>
    <t>7861 M</t>
  </si>
  <si>
    <t>7861 H</t>
  </si>
  <si>
    <t>7942 M</t>
  </si>
  <si>
    <t>7972 E</t>
  </si>
  <si>
    <t>7972 M</t>
  </si>
  <si>
    <t>8006 E</t>
  </si>
  <si>
    <t>8053 E</t>
  </si>
  <si>
    <t>8054 M</t>
  </si>
  <si>
    <t>8085 M</t>
  </si>
  <si>
    <t>8086 H</t>
  </si>
  <si>
    <t>8131 E</t>
  </si>
  <si>
    <t>8132 H</t>
  </si>
  <si>
    <t>8138 E</t>
  </si>
  <si>
    <t>8145 M</t>
  </si>
  <si>
    <t>8145 H</t>
  </si>
  <si>
    <t>8222 E</t>
  </si>
  <si>
    <t>8232 E</t>
  </si>
  <si>
    <t>8242 E</t>
  </si>
  <si>
    <t>8347 H</t>
  </si>
  <si>
    <t>8347</t>
  </si>
  <si>
    <t>8422 E</t>
  </si>
  <si>
    <t>8453 E</t>
  </si>
  <si>
    <t>8776 E</t>
  </si>
  <si>
    <t>8817 M</t>
  </si>
  <si>
    <t>8822 H</t>
  </si>
  <si>
    <t>8888 E</t>
  </si>
  <si>
    <t>8909 E</t>
  </si>
  <si>
    <t>8909 M</t>
  </si>
  <si>
    <t>8945 E</t>
  </si>
  <si>
    <t>8970 E</t>
  </si>
  <si>
    <t>8995 M</t>
  </si>
  <si>
    <t>8995 H</t>
  </si>
  <si>
    <t>9050 E</t>
  </si>
  <si>
    <t>9336 M</t>
  </si>
  <si>
    <t>9348 H</t>
  </si>
  <si>
    <t>9348</t>
  </si>
  <si>
    <t>9389 M</t>
  </si>
  <si>
    <t>9390 M</t>
  </si>
  <si>
    <t>9408 H</t>
  </si>
  <si>
    <t>9425 E</t>
  </si>
  <si>
    <t>9496 E</t>
  </si>
  <si>
    <t>9548 E</t>
  </si>
  <si>
    <t>9548 M</t>
  </si>
  <si>
    <t>9623 E</t>
  </si>
  <si>
    <t>9623 M</t>
  </si>
  <si>
    <t>9639 H</t>
  </si>
  <si>
    <t>9693 M</t>
  </si>
  <si>
    <t>9693 H</t>
  </si>
  <si>
    <t>9702 M</t>
  </si>
  <si>
    <t>9702 H</t>
  </si>
  <si>
    <t>9730 M</t>
  </si>
  <si>
    <t>9735 M</t>
  </si>
  <si>
    <t>9739 E</t>
  </si>
  <si>
    <t>9739 M</t>
  </si>
  <si>
    <t>0880 D</t>
  </si>
  <si>
    <t>0880 O</t>
  </si>
  <si>
    <t>0890 D</t>
  </si>
  <si>
    <t>0890 O</t>
  </si>
  <si>
    <t>0011 E</t>
  </si>
  <si>
    <t>0011 M</t>
  </si>
  <si>
    <t>0012 E</t>
  </si>
  <si>
    <t>0135 E</t>
  </si>
  <si>
    <t>0135 M</t>
  </si>
  <si>
    <t>0201 H</t>
  </si>
  <si>
    <t>0215 E</t>
  </si>
  <si>
    <t>0215 M</t>
  </si>
  <si>
    <t>0264 M</t>
  </si>
  <si>
    <t>0265 E</t>
  </si>
  <si>
    <t>0266 E</t>
  </si>
  <si>
    <t>0267 M</t>
  </si>
  <si>
    <t>0354 E</t>
  </si>
  <si>
    <t>0651 E</t>
  </si>
  <si>
    <t>1131 E</t>
  </si>
  <si>
    <t>1362 E</t>
  </si>
  <si>
    <t>1367 H</t>
  </si>
  <si>
    <t>1503 H</t>
  </si>
  <si>
    <t>1512 E</t>
  </si>
  <si>
    <t>1512 M</t>
  </si>
  <si>
    <t>1555 E</t>
  </si>
  <si>
    <t>1555 M</t>
  </si>
  <si>
    <t>1555 H</t>
  </si>
  <si>
    <t>1578 E</t>
  </si>
  <si>
    <t>1579 E</t>
  </si>
  <si>
    <t>1579 M</t>
  </si>
  <si>
    <t>1873 E</t>
  </si>
  <si>
    <t>1873 M</t>
  </si>
  <si>
    <t>1899 E</t>
  </si>
  <si>
    <t>1925 E</t>
  </si>
  <si>
    <t>1934 E</t>
  </si>
  <si>
    <t>2012 M</t>
  </si>
  <si>
    <t>2226 M</t>
  </si>
  <si>
    <t>2230 H</t>
  </si>
  <si>
    <t>2232 E</t>
  </si>
  <si>
    <t>2233 E</t>
  </si>
  <si>
    <t>2234 E</t>
  </si>
  <si>
    <t>2338 H</t>
  </si>
  <si>
    <t>2656 E</t>
  </si>
  <si>
    <t>2952 E</t>
  </si>
  <si>
    <t>2953 E</t>
  </si>
  <si>
    <t>2954 E</t>
  </si>
  <si>
    <t>2965 E</t>
  </si>
  <si>
    <t>3138 E</t>
  </si>
  <si>
    <t>3172 E</t>
  </si>
  <si>
    <t>3241 E</t>
  </si>
  <si>
    <t>3847 M</t>
  </si>
  <si>
    <t>3847</t>
  </si>
  <si>
    <t>3863 E</t>
  </si>
  <si>
    <t>3863</t>
  </si>
  <si>
    <t>3928 E</t>
  </si>
  <si>
    <t>3980 H</t>
  </si>
  <si>
    <t>3995 H</t>
  </si>
  <si>
    <t>4271 H</t>
  </si>
  <si>
    <t>4292 E</t>
  </si>
  <si>
    <t>4980 E</t>
  </si>
  <si>
    <t>5045 E</t>
  </si>
  <si>
    <t>5259 M</t>
  </si>
  <si>
    <t>5259 H</t>
  </si>
  <si>
    <t>5405 E</t>
  </si>
  <si>
    <t>5405 M</t>
  </si>
  <si>
    <t>5405 H</t>
  </si>
  <si>
    <t>5607 E</t>
  </si>
  <si>
    <t>5745 E</t>
  </si>
  <si>
    <t>5843 E</t>
  </si>
  <si>
    <t>5997 E</t>
  </si>
  <si>
    <t>5997 M</t>
  </si>
  <si>
    <t>6019 E</t>
  </si>
  <si>
    <t>6019</t>
  </si>
  <si>
    <t>6152 E</t>
  </si>
  <si>
    <t>6164 M</t>
  </si>
  <si>
    <t>6165 H</t>
  </si>
  <si>
    <t>6365 E</t>
  </si>
  <si>
    <t>6365 M</t>
  </si>
  <si>
    <t>6365 H</t>
  </si>
  <si>
    <t>6396 E</t>
  </si>
  <si>
    <t>6406 E</t>
  </si>
  <si>
    <t>6772 M</t>
  </si>
  <si>
    <t>6773 M</t>
  </si>
  <si>
    <t>6938 E</t>
  </si>
  <si>
    <t>6940 E</t>
  </si>
  <si>
    <t>6961 E</t>
  </si>
  <si>
    <t>7047 E</t>
  </si>
  <si>
    <t>7047 M</t>
  </si>
  <si>
    <t>7096 E</t>
  </si>
  <si>
    <t>7118 H</t>
  </si>
  <si>
    <t>7134 E</t>
  </si>
  <si>
    <t>7245 M</t>
  </si>
  <si>
    <t>7297 E</t>
  </si>
  <si>
    <t>7319 E</t>
  </si>
  <si>
    <t>7435 H</t>
  </si>
  <si>
    <t>7448 M</t>
  </si>
  <si>
    <t>7562 E</t>
  </si>
  <si>
    <t>7610 E</t>
  </si>
  <si>
    <t>7718 E</t>
  </si>
  <si>
    <t>8106 E</t>
  </si>
  <si>
    <t>8126 E</t>
  </si>
  <si>
    <t>8382 E</t>
  </si>
  <si>
    <t>8847 H</t>
  </si>
  <si>
    <t>8853 E</t>
  </si>
  <si>
    <t>8897 E</t>
  </si>
  <si>
    <t>9592 E</t>
  </si>
  <si>
    <t>0900 D</t>
  </si>
  <si>
    <t>0900 O</t>
  </si>
  <si>
    <t>0037 E</t>
  </si>
  <si>
    <t>0038 E</t>
  </si>
  <si>
    <t>0039 M</t>
  </si>
  <si>
    <t>0205 H</t>
  </si>
  <si>
    <t>0471 E</t>
  </si>
  <si>
    <t>0604 H</t>
  </si>
  <si>
    <t>0793 M</t>
  </si>
  <si>
    <t>2340 E</t>
  </si>
  <si>
    <t>2340 M</t>
  </si>
  <si>
    <t>2346 E</t>
  </si>
  <si>
    <t>2350 H</t>
  </si>
  <si>
    <t>2355 M</t>
  </si>
  <si>
    <t>2530 E</t>
  </si>
  <si>
    <t>3710 E</t>
  </si>
  <si>
    <t>4838 E</t>
  </si>
  <si>
    <t>5742 E</t>
  </si>
  <si>
    <t>5742 M</t>
  </si>
  <si>
    <t>7296 E</t>
  </si>
  <si>
    <t>9061 M</t>
  </si>
  <si>
    <t>9061 H</t>
  </si>
  <si>
    <t>9701 E</t>
  </si>
  <si>
    <t>9701 M</t>
  </si>
  <si>
    <t>9701 H</t>
  </si>
  <si>
    <t>0910 D</t>
  </si>
  <si>
    <t>0910 O</t>
  </si>
  <si>
    <t>2572 E</t>
  </si>
  <si>
    <t>2572 M</t>
  </si>
  <si>
    <t>2604 M</t>
  </si>
  <si>
    <t>2608 H</t>
  </si>
  <si>
    <t>3236 H</t>
  </si>
  <si>
    <t>7517 E</t>
  </si>
  <si>
    <t>7925 E</t>
  </si>
  <si>
    <t>0920 D</t>
  </si>
  <si>
    <t>0920 O</t>
  </si>
  <si>
    <t>0930 D</t>
  </si>
  <si>
    <t>0930 O</t>
  </si>
  <si>
    <t>0940 D</t>
  </si>
  <si>
    <t>0940 O</t>
  </si>
  <si>
    <t>0950 D</t>
  </si>
  <si>
    <t>0950 O</t>
  </si>
  <si>
    <t>0960 D</t>
  </si>
  <si>
    <t>0960 O</t>
  </si>
  <si>
    <t>0970 D</t>
  </si>
  <si>
    <t>0970 O</t>
  </si>
  <si>
    <t>0469 M</t>
  </si>
  <si>
    <t>1000 E</t>
  </si>
  <si>
    <t>1306 M</t>
  </si>
  <si>
    <t>1383 E</t>
  </si>
  <si>
    <t>3392 E</t>
  </si>
  <si>
    <t>3522 M</t>
  </si>
  <si>
    <t>3806 H</t>
  </si>
  <si>
    <t>3870 H</t>
  </si>
  <si>
    <t>4378 H</t>
  </si>
  <si>
    <t>4379 M</t>
  </si>
  <si>
    <t>4380 E</t>
  </si>
  <si>
    <t>6018 E</t>
  </si>
  <si>
    <t>6162 E</t>
  </si>
  <si>
    <t>6162 M</t>
  </si>
  <si>
    <t>6460 E</t>
  </si>
  <si>
    <t>6578 E</t>
  </si>
  <si>
    <t>6686 M</t>
  </si>
  <si>
    <t>6936 E</t>
  </si>
  <si>
    <t>7611 E</t>
  </si>
  <si>
    <t>7882 H</t>
  </si>
  <si>
    <t>8034 E</t>
  </si>
  <si>
    <t>8337 E</t>
  </si>
  <si>
    <t>8350 E</t>
  </si>
  <si>
    <t>8923 E</t>
  </si>
  <si>
    <t>9602 E</t>
  </si>
  <si>
    <t>0980 D</t>
  </si>
  <si>
    <t>0980 O</t>
  </si>
  <si>
    <t>3234 E</t>
  </si>
  <si>
    <t>4346 E</t>
  </si>
  <si>
    <t>4394 M</t>
  </si>
  <si>
    <t>5033 E</t>
  </si>
  <si>
    <t>5602 E</t>
  </si>
  <si>
    <t>5841 H</t>
  </si>
  <si>
    <t>6952 E</t>
  </si>
  <si>
    <t>8122 E</t>
  </si>
  <si>
    <t>8178 M</t>
  </si>
  <si>
    <t>8392 E</t>
  </si>
  <si>
    <t>9294 M</t>
  </si>
  <si>
    <t>9334 E</t>
  </si>
  <si>
    <t>9560 H</t>
  </si>
  <si>
    <t>9562 E</t>
  </si>
  <si>
    <t>9566 H</t>
  </si>
  <si>
    <t>0990 D</t>
  </si>
  <si>
    <t>0990 O</t>
  </si>
  <si>
    <t>0203 M</t>
  </si>
  <si>
    <t>0203 H</t>
  </si>
  <si>
    <t>1332 M</t>
  </si>
  <si>
    <t>1334 E</t>
  </si>
  <si>
    <t>3027 E</t>
  </si>
  <si>
    <t>3102 E</t>
  </si>
  <si>
    <t>3106 M</t>
  </si>
  <si>
    <t>3108 E</t>
  </si>
  <si>
    <t>3110 H</t>
  </si>
  <si>
    <t>4474 E</t>
  </si>
  <si>
    <t>6138 E</t>
  </si>
  <si>
    <t>6338 E</t>
  </si>
  <si>
    <t>9610 E</t>
  </si>
  <si>
    <t>1000 D</t>
  </si>
  <si>
    <t>1000 O</t>
  </si>
  <si>
    <t>0269 M</t>
  </si>
  <si>
    <t>0269 H</t>
  </si>
  <si>
    <t>0452 E</t>
  </si>
  <si>
    <t>0517 E</t>
  </si>
  <si>
    <t>0517 M</t>
  </si>
  <si>
    <t>0871 H</t>
  </si>
  <si>
    <t>1032 E</t>
  </si>
  <si>
    <t>1126 E</t>
  </si>
  <si>
    <t>1340 E</t>
  </si>
  <si>
    <t>1613 E</t>
  </si>
  <si>
    <t>1616 H</t>
  </si>
  <si>
    <t>1625 E</t>
  </si>
  <si>
    <t>1798 E</t>
  </si>
  <si>
    <t>1870 H</t>
  </si>
  <si>
    <t>1885 H</t>
  </si>
  <si>
    <t>2202 H</t>
  </si>
  <si>
    <t>2400 H</t>
  </si>
  <si>
    <t>2400</t>
  </si>
  <si>
    <t>2510 E</t>
  </si>
  <si>
    <t>2528 M</t>
  </si>
  <si>
    <t>2528 H</t>
  </si>
  <si>
    <t>3175 E</t>
  </si>
  <si>
    <t>3218 E</t>
  </si>
  <si>
    <t>3360 M</t>
  </si>
  <si>
    <t>3470 E</t>
  </si>
  <si>
    <t>3592 E</t>
  </si>
  <si>
    <t>3890 E</t>
  </si>
  <si>
    <t>3920 E</t>
  </si>
  <si>
    <t>4070 M</t>
  </si>
  <si>
    <t>4090 M</t>
  </si>
  <si>
    <t>4138 E</t>
  </si>
  <si>
    <t>4358 E</t>
  </si>
  <si>
    <t>4424 M</t>
  </si>
  <si>
    <t>4530 E</t>
  </si>
  <si>
    <t>5146 H</t>
  </si>
  <si>
    <t>5404 E</t>
  </si>
  <si>
    <t>5576 E</t>
  </si>
  <si>
    <t>5604 E</t>
  </si>
  <si>
    <t>5610 E</t>
  </si>
  <si>
    <t>5878 E</t>
  </si>
  <si>
    <t>5948 H</t>
  </si>
  <si>
    <t>5988 E</t>
  </si>
  <si>
    <t>6306 M</t>
  </si>
  <si>
    <t>6680 H</t>
  </si>
  <si>
    <t>6856 E</t>
  </si>
  <si>
    <t>7228 E</t>
  </si>
  <si>
    <t>7482 E</t>
  </si>
  <si>
    <t>7513 E</t>
  </si>
  <si>
    <t>7523 M</t>
  </si>
  <si>
    <t>7556 M</t>
  </si>
  <si>
    <t>7705 E</t>
  </si>
  <si>
    <t>8246 E</t>
  </si>
  <si>
    <t>8346 E</t>
  </si>
  <si>
    <t>8359 E</t>
  </si>
  <si>
    <t>8359 M</t>
  </si>
  <si>
    <t>8457 M</t>
  </si>
  <si>
    <t>8466 E</t>
  </si>
  <si>
    <t>8902 E</t>
  </si>
  <si>
    <t>9404 M</t>
  </si>
  <si>
    <t>9445 E</t>
  </si>
  <si>
    <t>9618 E</t>
  </si>
  <si>
    <t>9660 E</t>
  </si>
  <si>
    <t>1010 D</t>
  </si>
  <si>
    <t>1010 O</t>
  </si>
  <si>
    <t>1582 E</t>
  </si>
  <si>
    <t>1586 E</t>
  </si>
  <si>
    <t>1588 M</t>
  </si>
  <si>
    <t>1590 H</t>
  </si>
  <si>
    <t>1592 E</t>
  </si>
  <si>
    <t>1604 E</t>
  </si>
  <si>
    <t>3482 E</t>
  </si>
  <si>
    <t>6953 E</t>
  </si>
  <si>
    <t>9051 M</t>
  </si>
  <si>
    <t>9057 H</t>
  </si>
  <si>
    <t>1020 D</t>
  </si>
  <si>
    <t>1020 O</t>
  </si>
  <si>
    <t>5460 E</t>
  </si>
  <si>
    <t>5464 M</t>
  </si>
  <si>
    <t>5468 H</t>
  </si>
  <si>
    <t>9010 E</t>
  </si>
  <si>
    <t>1030 D</t>
  </si>
  <si>
    <t>1030 O</t>
  </si>
  <si>
    <t>0017 E</t>
  </si>
  <si>
    <t>0019 E</t>
  </si>
  <si>
    <t>0074 M</t>
  </si>
  <si>
    <t>0076 H</t>
  </si>
  <si>
    <t>0110 E</t>
  </si>
  <si>
    <t>0110 M</t>
  </si>
  <si>
    <t>0110 H</t>
  </si>
  <si>
    <t>0209 H</t>
  </si>
  <si>
    <t>0249 E</t>
  </si>
  <si>
    <t>1615 E</t>
  </si>
  <si>
    <t>1627 E</t>
  </si>
  <si>
    <t>1629 M</t>
  </si>
  <si>
    <t>1630 H</t>
  </si>
  <si>
    <t>2195 H</t>
  </si>
  <si>
    <t>2248 E</t>
  </si>
  <si>
    <t>2358 M</t>
  </si>
  <si>
    <t>2524 E</t>
  </si>
  <si>
    <t>2800 E</t>
  </si>
  <si>
    <t>3104 E</t>
  </si>
  <si>
    <t>3985 E</t>
  </si>
  <si>
    <t>5126 H</t>
  </si>
  <si>
    <t>6140 M</t>
  </si>
  <si>
    <t>6158 E</t>
  </si>
  <si>
    <t>6937 H</t>
  </si>
  <si>
    <t>6960 E</t>
  </si>
  <si>
    <t>7159 E</t>
  </si>
  <si>
    <t>7240 H</t>
  </si>
  <si>
    <t>7247 E</t>
  </si>
  <si>
    <t>7460 E</t>
  </si>
  <si>
    <t>8779 M</t>
  </si>
  <si>
    <t>8779 H</t>
  </si>
  <si>
    <t>8813 E</t>
  </si>
  <si>
    <t>8851 M</t>
  </si>
  <si>
    <t>9714 E</t>
  </si>
  <si>
    <t>1040 D</t>
  </si>
  <si>
    <t>1040 O</t>
  </si>
  <si>
    <t>1050 D</t>
  </si>
  <si>
    <t>1050 O</t>
  </si>
  <si>
    <t>1060 D</t>
  </si>
  <si>
    <t>1060 O</t>
  </si>
  <si>
    <t>1070 D</t>
  </si>
  <si>
    <t>1070 O</t>
  </si>
  <si>
    <t>3539 E</t>
  </si>
  <si>
    <t>4686 E</t>
  </si>
  <si>
    <t>5093 E</t>
  </si>
  <si>
    <t>5093 M</t>
  </si>
  <si>
    <t>5096 E</t>
  </si>
  <si>
    <t>5098 M</t>
  </si>
  <si>
    <t>5100 H</t>
  </si>
  <si>
    <t>6678 H</t>
  </si>
  <si>
    <t>6682 E</t>
  </si>
  <si>
    <t>7165 E</t>
  </si>
  <si>
    <t>1080 D</t>
  </si>
  <si>
    <t>1080 O</t>
  </si>
  <si>
    <t>0555 E</t>
  </si>
  <si>
    <t>0555 M</t>
  </si>
  <si>
    <t>1618 E</t>
  </si>
  <si>
    <t>2877 E</t>
  </si>
  <si>
    <t>2877 M</t>
  </si>
  <si>
    <t>2877 H</t>
  </si>
  <si>
    <t>2902 E</t>
  </si>
  <si>
    <t>2906 M</t>
  </si>
  <si>
    <t>2908 H</t>
  </si>
  <si>
    <t>3475 H</t>
  </si>
  <si>
    <t>4102 M</t>
  </si>
  <si>
    <t>4251 E</t>
  </si>
  <si>
    <t>4251 M</t>
  </si>
  <si>
    <t>5779 E</t>
  </si>
  <si>
    <t>6483 E</t>
  </si>
  <si>
    <t>6810 M</t>
  </si>
  <si>
    <t>6810 H</t>
  </si>
  <si>
    <t>6935 E</t>
  </si>
  <si>
    <t>6935 M</t>
  </si>
  <si>
    <t>7317 E</t>
  </si>
  <si>
    <t>7339 E</t>
  </si>
  <si>
    <t>7463 E</t>
  </si>
  <si>
    <t>7463 M</t>
  </si>
  <si>
    <t>7613 H</t>
  </si>
  <si>
    <t>7960 M</t>
  </si>
  <si>
    <t>8010 E</t>
  </si>
  <si>
    <t>8266 E</t>
  </si>
  <si>
    <t>8791 H</t>
  </si>
  <si>
    <t>9706 E</t>
  </si>
  <si>
    <t>1110 D</t>
  </si>
  <si>
    <t>1110 O</t>
  </si>
  <si>
    <t>1120 D</t>
  </si>
  <si>
    <t>1120 O</t>
  </si>
  <si>
    <t>1130 D</t>
  </si>
  <si>
    <t>1130 O</t>
  </si>
  <si>
    <t>0419 M</t>
  </si>
  <si>
    <t>0419 H</t>
  </si>
  <si>
    <t>1262 M</t>
  </si>
  <si>
    <t>1266 H</t>
  </si>
  <si>
    <t>3802 E</t>
  </si>
  <si>
    <t>3802 M</t>
  </si>
  <si>
    <t>5166 E</t>
  </si>
  <si>
    <t>5704 E</t>
  </si>
  <si>
    <t>6752 E</t>
  </si>
  <si>
    <t>6752 M</t>
  </si>
  <si>
    <t>7950 E</t>
  </si>
  <si>
    <t>9248 E</t>
  </si>
  <si>
    <t>1140 D</t>
  </si>
  <si>
    <t>1140 O</t>
  </si>
  <si>
    <t>3002 H</t>
  </si>
  <si>
    <t>3224 E</t>
  </si>
  <si>
    <t>3226 M</t>
  </si>
  <si>
    <t>6858 E</t>
  </si>
  <si>
    <t>1150 D</t>
  </si>
  <si>
    <t>1150 O</t>
  </si>
  <si>
    <t>1160 D</t>
  </si>
  <si>
    <t>1160 O</t>
  </si>
  <si>
    <t>0429 E</t>
  </si>
  <si>
    <t>0429 M</t>
  </si>
  <si>
    <t>0560 E</t>
  </si>
  <si>
    <t>0561 M</t>
  </si>
  <si>
    <t>0570 H</t>
  </si>
  <si>
    <t>1006 H</t>
  </si>
  <si>
    <t>1296 M</t>
  </si>
  <si>
    <t>2063 E</t>
  </si>
  <si>
    <t>3460 E</t>
  </si>
  <si>
    <t>3464 M</t>
  </si>
  <si>
    <t>3468 H</t>
  </si>
  <si>
    <t>7422 H</t>
  </si>
  <si>
    <t>8038 E</t>
  </si>
  <si>
    <t>1180 D</t>
  </si>
  <si>
    <t>1180 O</t>
  </si>
  <si>
    <t>0065 H</t>
  </si>
  <si>
    <t>2573 E</t>
  </si>
  <si>
    <t>3281 E</t>
  </si>
  <si>
    <t>3967 E</t>
  </si>
  <si>
    <t>4510 E</t>
  </si>
  <si>
    <t>7356 M</t>
  </si>
  <si>
    <t>7360 H</t>
  </si>
  <si>
    <t>7388 M</t>
  </si>
  <si>
    <t>7890 E</t>
  </si>
  <si>
    <t>9231 E</t>
  </si>
  <si>
    <t>1195 D</t>
  </si>
  <si>
    <t>1195 O</t>
  </si>
  <si>
    <t>1220 D</t>
  </si>
  <si>
    <t>1220 O</t>
  </si>
  <si>
    <t>1330 D</t>
  </si>
  <si>
    <t>1330 O</t>
  </si>
  <si>
    <t>1340 D</t>
  </si>
  <si>
    <t>1340 O</t>
  </si>
  <si>
    <t>2376 M</t>
  </si>
  <si>
    <t>3182 E</t>
  </si>
  <si>
    <t>4277 E</t>
  </si>
  <si>
    <t>4277 M</t>
  </si>
  <si>
    <t>5864 H</t>
  </si>
  <si>
    <t>1350 D</t>
  </si>
  <si>
    <t>1350 O</t>
  </si>
  <si>
    <t>2006 M</t>
  </si>
  <si>
    <t>2006 H</t>
  </si>
  <si>
    <t>3690 E</t>
  </si>
  <si>
    <t>3694 H</t>
  </si>
  <si>
    <t>3697 M</t>
  </si>
  <si>
    <t>5577 E</t>
  </si>
  <si>
    <t>5577 M</t>
  </si>
  <si>
    <t>5577 H</t>
  </si>
  <si>
    <t>1360 D</t>
  </si>
  <si>
    <t>1360 O</t>
  </si>
  <si>
    <t>1380 D</t>
  </si>
  <si>
    <t>1380 O</t>
  </si>
  <si>
    <t>1390 D</t>
  </si>
  <si>
    <t>1390 O</t>
  </si>
  <si>
    <t>1400 D</t>
  </si>
  <si>
    <t>1400 O</t>
  </si>
  <si>
    <t>1410 D</t>
  </si>
  <si>
    <t>1410 O</t>
  </si>
  <si>
    <t>0030 E</t>
  </si>
  <si>
    <t>0033 M</t>
  </si>
  <si>
    <t>0033 H</t>
  </si>
  <si>
    <t>0034 H</t>
  </si>
  <si>
    <t>0108 H</t>
  </si>
  <si>
    <t>0109 E</t>
  </si>
  <si>
    <t>0109 M</t>
  </si>
  <si>
    <t>0148 E</t>
  </si>
  <si>
    <t>0370 H</t>
  </si>
  <si>
    <t>0378 H</t>
  </si>
  <si>
    <t>0660 E</t>
  </si>
  <si>
    <t>0660 M</t>
  </si>
  <si>
    <t>0664 H</t>
  </si>
  <si>
    <t>0694 M</t>
  </si>
  <si>
    <t>0724 E</t>
  </si>
  <si>
    <t>0776 E</t>
  </si>
  <si>
    <t>0779 E</t>
  </si>
  <si>
    <t>0950 E</t>
  </si>
  <si>
    <t>0951 E</t>
  </si>
  <si>
    <t>0952 E</t>
  </si>
  <si>
    <t>0965 H</t>
  </si>
  <si>
    <t>1238 E</t>
  </si>
  <si>
    <t>1318 M</t>
  </si>
  <si>
    <t>1451 E</t>
  </si>
  <si>
    <t>1451</t>
  </si>
  <si>
    <t>1451 M</t>
  </si>
  <si>
    <t>1451 H</t>
  </si>
  <si>
    <t>1522 H</t>
  </si>
  <si>
    <t>1730 E</t>
  </si>
  <si>
    <t>1730 M</t>
  </si>
  <si>
    <t>1790 E</t>
  </si>
  <si>
    <t>1861 E</t>
  </si>
  <si>
    <t>1864 H</t>
  </si>
  <si>
    <t>1869 E</t>
  </si>
  <si>
    <t>1876 E</t>
  </si>
  <si>
    <t>1880 E</t>
  </si>
  <si>
    <t>1880 M</t>
  </si>
  <si>
    <t>1880 H</t>
  </si>
  <si>
    <t>1886 H</t>
  </si>
  <si>
    <t>1976 M</t>
  </si>
  <si>
    <t>2093 H</t>
  </si>
  <si>
    <t>2120 M</t>
  </si>
  <si>
    <t>2130 M</t>
  </si>
  <si>
    <t>2194 E</t>
  </si>
  <si>
    <t>2288 M</t>
  </si>
  <si>
    <t>2300 M</t>
  </si>
  <si>
    <t>2322 E</t>
  </si>
  <si>
    <t>2496 E</t>
  </si>
  <si>
    <t>2550 E</t>
  </si>
  <si>
    <t>2616 E</t>
  </si>
  <si>
    <t>2799 E</t>
  </si>
  <si>
    <t>2799 M</t>
  </si>
  <si>
    <t>2799 H</t>
  </si>
  <si>
    <t>2820 M</t>
  </si>
  <si>
    <t>2832 M</t>
  </si>
  <si>
    <t>2836 H</t>
  </si>
  <si>
    <t>2866 E</t>
  </si>
  <si>
    <t>2946 E</t>
  </si>
  <si>
    <t>2963 M</t>
  </si>
  <si>
    <t>3025 E</t>
  </si>
  <si>
    <t>3088 E</t>
  </si>
  <si>
    <t>3201 E</t>
  </si>
  <si>
    <t>3201 M</t>
  </si>
  <si>
    <t>3216 E</t>
  </si>
  <si>
    <t>3450 E</t>
  </si>
  <si>
    <t>3502 H</t>
  </si>
  <si>
    <t>3536 E</t>
  </si>
  <si>
    <t>3622 E</t>
  </si>
  <si>
    <t>3624 E</t>
  </si>
  <si>
    <t>3628 H</t>
  </si>
  <si>
    <t>3726 E</t>
  </si>
  <si>
    <t>4190 E</t>
  </si>
  <si>
    <t>4402 E</t>
  </si>
  <si>
    <t>4404 E</t>
  </si>
  <si>
    <t>4404 M</t>
  </si>
  <si>
    <t>4404 H</t>
  </si>
  <si>
    <t>4408 M</t>
  </si>
  <si>
    <t>4408 H</t>
  </si>
  <si>
    <t>4410 H</t>
  </si>
  <si>
    <t>4422 H</t>
  </si>
  <si>
    <t>4478 E</t>
  </si>
  <si>
    <t>4548 M</t>
  </si>
  <si>
    <t>4549 E</t>
  </si>
  <si>
    <t>4550 E</t>
  </si>
  <si>
    <t>4798 M</t>
  </si>
  <si>
    <t>4798 H</t>
  </si>
  <si>
    <t>4802 E</t>
  </si>
  <si>
    <t>4830 E</t>
  </si>
  <si>
    <t>4942 H</t>
  </si>
  <si>
    <t>5004 E</t>
  </si>
  <si>
    <t>5024 E</t>
  </si>
  <si>
    <t>5036 E</t>
  </si>
  <si>
    <t>5145 E</t>
  </si>
  <si>
    <t>5145 M</t>
  </si>
  <si>
    <t>5222 E</t>
  </si>
  <si>
    <t>5350 E</t>
  </si>
  <si>
    <t>5354 E</t>
  </si>
  <si>
    <t>5415 E</t>
  </si>
  <si>
    <t>5415 M</t>
  </si>
  <si>
    <t>5415 H</t>
  </si>
  <si>
    <t>5454 M</t>
  </si>
  <si>
    <t>5472 M</t>
  </si>
  <si>
    <t>5524 E</t>
  </si>
  <si>
    <t>5580 E</t>
  </si>
  <si>
    <t>5623 H</t>
  </si>
  <si>
    <t>5758 E</t>
  </si>
  <si>
    <t>5892 E</t>
  </si>
  <si>
    <t>5892 M</t>
  </si>
  <si>
    <t>5892 H</t>
  </si>
  <si>
    <t>5944 E</t>
  </si>
  <si>
    <t>5972 E</t>
  </si>
  <si>
    <t>5994 E</t>
  </si>
  <si>
    <t>5994 M</t>
  </si>
  <si>
    <t>6090 M</t>
  </si>
  <si>
    <t>6133 E</t>
  </si>
  <si>
    <t>6135 E</t>
  </si>
  <si>
    <t>6139 E</t>
  </si>
  <si>
    <t>6139 M</t>
  </si>
  <si>
    <t>6237 H</t>
  </si>
  <si>
    <t>6286 E</t>
  </si>
  <si>
    <t>6330 M</t>
  </si>
  <si>
    <t>6470 M</t>
  </si>
  <si>
    <t>6474 M</t>
  </si>
  <si>
    <t>6539 E</t>
  </si>
  <si>
    <t>6541 M</t>
  </si>
  <si>
    <t>6541 H</t>
  </si>
  <si>
    <t>6804 E</t>
  </si>
  <si>
    <t>6806 E</t>
  </si>
  <si>
    <t>6808 E</t>
  </si>
  <si>
    <t>6828 E</t>
  </si>
  <si>
    <t>6844 E</t>
  </si>
  <si>
    <t>6848 E</t>
  </si>
  <si>
    <t>7078 E</t>
  </si>
  <si>
    <t>7114 H</t>
  </si>
  <si>
    <t>7128 E</t>
  </si>
  <si>
    <t>7190 E</t>
  </si>
  <si>
    <t>7238 E</t>
  </si>
  <si>
    <t>7239 H</t>
  </si>
  <si>
    <t>7282 E</t>
  </si>
  <si>
    <t>7462 E</t>
  </si>
  <si>
    <t>7462 M</t>
  </si>
  <si>
    <t>7483 E</t>
  </si>
  <si>
    <t>7529 E</t>
  </si>
  <si>
    <t>7701 E</t>
  </si>
  <si>
    <t>7701 M</t>
  </si>
  <si>
    <t>7708 E</t>
  </si>
  <si>
    <t>7753 E</t>
  </si>
  <si>
    <t>7780 E</t>
  </si>
  <si>
    <t>7833 E</t>
  </si>
  <si>
    <t>7870 E</t>
  </si>
  <si>
    <t>7962 E</t>
  </si>
  <si>
    <t>8036 E</t>
  </si>
  <si>
    <t>8036 M</t>
  </si>
  <si>
    <t>8036 H</t>
  </si>
  <si>
    <t>8090 E</t>
  </si>
  <si>
    <t>8102 E</t>
  </si>
  <si>
    <t>8209 H</t>
  </si>
  <si>
    <t>8223 E</t>
  </si>
  <si>
    <t>8248 E</t>
  </si>
  <si>
    <t>8276 E</t>
  </si>
  <si>
    <t>8280 E</t>
  </si>
  <si>
    <t>8300 E</t>
  </si>
  <si>
    <t>8381 M</t>
  </si>
  <si>
    <t>8432 E</t>
  </si>
  <si>
    <t>8793 E</t>
  </si>
  <si>
    <t>8793 M</t>
  </si>
  <si>
    <t>8793 H</t>
  </si>
  <si>
    <t>8834 E</t>
  </si>
  <si>
    <t>9008 E</t>
  </si>
  <si>
    <t>9052 E</t>
  </si>
  <si>
    <t>9058 E</t>
  </si>
  <si>
    <t>9154 E</t>
  </si>
  <si>
    <t>9232 E</t>
  </si>
  <si>
    <t>9234 H</t>
  </si>
  <si>
    <t>9245 H</t>
  </si>
  <si>
    <t>9299 M</t>
  </si>
  <si>
    <t>9328 E</t>
  </si>
  <si>
    <t>9342 E</t>
  </si>
  <si>
    <t>9412 E</t>
  </si>
  <si>
    <t>9424 E</t>
  </si>
  <si>
    <t>9427 E</t>
  </si>
  <si>
    <t>9427 M</t>
  </si>
  <si>
    <t>9428 M</t>
  </si>
  <si>
    <t>9429 E</t>
  </si>
  <si>
    <t>9432 E</t>
  </si>
  <si>
    <t>9490 E</t>
  </si>
  <si>
    <t>9510 H</t>
  </si>
  <si>
    <t>9515 M</t>
  </si>
  <si>
    <t>9638 E</t>
  </si>
  <si>
    <t>9648 E</t>
  </si>
  <si>
    <t>9678 E</t>
  </si>
  <si>
    <t>1420 D</t>
  </si>
  <si>
    <t>1420 O</t>
  </si>
  <si>
    <t>1430 D</t>
  </si>
  <si>
    <t>1430 O</t>
  </si>
  <si>
    <t>1440 D</t>
  </si>
  <si>
    <t>1440 O</t>
  </si>
  <si>
    <t>1450 D</t>
  </si>
  <si>
    <t>1450 O</t>
  </si>
  <si>
    <t>1460 D</t>
  </si>
  <si>
    <t>1460 O</t>
  </si>
  <si>
    <t>1480 D</t>
  </si>
  <si>
    <t>1480 O</t>
  </si>
  <si>
    <t>1490 D</t>
  </si>
  <si>
    <t>1490 O</t>
  </si>
  <si>
    <t>1500 D</t>
  </si>
  <si>
    <t>1500 O</t>
  </si>
  <si>
    <t>1510 D</t>
  </si>
  <si>
    <t>1510 O</t>
  </si>
  <si>
    <t>0225 E</t>
  </si>
  <si>
    <t>2318 H</t>
  </si>
  <si>
    <t>3012 E</t>
  </si>
  <si>
    <t>3050 E</t>
  </si>
  <si>
    <t>3571 H</t>
  </si>
  <si>
    <t>3571</t>
  </si>
  <si>
    <t>5888 M</t>
  </si>
  <si>
    <t>6222 E</t>
  </si>
  <si>
    <t>6738 E</t>
  </si>
  <si>
    <t>7402 E</t>
  </si>
  <si>
    <t>7994 M</t>
  </si>
  <si>
    <t>8388 E</t>
  </si>
  <si>
    <t>1520 D</t>
  </si>
  <si>
    <t>1520 O</t>
  </si>
  <si>
    <t>1530 D</t>
  </si>
  <si>
    <t>1530 O</t>
  </si>
  <si>
    <t>1540 D</t>
  </si>
  <si>
    <t>1540 O</t>
  </si>
  <si>
    <t>0146 E</t>
  </si>
  <si>
    <t>0146 M</t>
  </si>
  <si>
    <t>0146 H</t>
  </si>
  <si>
    <t>0477 E</t>
  </si>
  <si>
    <t>0490 E</t>
  </si>
  <si>
    <t>0498 E</t>
  </si>
  <si>
    <t>0612 E</t>
  </si>
  <si>
    <t>0678 E</t>
  </si>
  <si>
    <t>0766 E</t>
  </si>
  <si>
    <t>0892 M</t>
  </si>
  <si>
    <t>0898 M</t>
  </si>
  <si>
    <t>1186 E</t>
  </si>
  <si>
    <t>1190 M</t>
  </si>
  <si>
    <t>2298 E</t>
  </si>
  <si>
    <t>3046 H</t>
  </si>
  <si>
    <t>3105 H</t>
  </si>
  <si>
    <t>3760 H</t>
  </si>
  <si>
    <t>3787 E</t>
  </si>
  <si>
    <t>3791 E</t>
  </si>
  <si>
    <t>4282 E</t>
  </si>
  <si>
    <t>4456 E</t>
  </si>
  <si>
    <t>4698 M</t>
  </si>
  <si>
    <t>4793 E</t>
  </si>
  <si>
    <t>5014 E</t>
  </si>
  <si>
    <t>5068 M</t>
  </si>
  <si>
    <t>5120 E</t>
  </si>
  <si>
    <t>5120 M</t>
  </si>
  <si>
    <t>5120 H</t>
  </si>
  <si>
    <t>5168 M</t>
  </si>
  <si>
    <t>5196 E</t>
  </si>
  <si>
    <t>5234 E</t>
  </si>
  <si>
    <t>5292 E</t>
  </si>
  <si>
    <t>5688 E</t>
  </si>
  <si>
    <t>5917 E</t>
  </si>
  <si>
    <t>5917</t>
  </si>
  <si>
    <t>6476 E</t>
  </si>
  <si>
    <t>6482 E</t>
  </si>
  <si>
    <t>7043 E</t>
  </si>
  <si>
    <t>7043 M</t>
  </si>
  <si>
    <t>7043 H</t>
  </si>
  <si>
    <t>7104 M</t>
  </si>
  <si>
    <t>7104 H</t>
  </si>
  <si>
    <t>7124 H</t>
  </si>
  <si>
    <t>7127 H</t>
  </si>
  <si>
    <t>7161 M</t>
  </si>
  <si>
    <t>7198 E</t>
  </si>
  <si>
    <t>7198 M</t>
  </si>
  <si>
    <t>7198 H</t>
  </si>
  <si>
    <t>7218 E</t>
  </si>
  <si>
    <t>7290 E</t>
  </si>
  <si>
    <t>7325 E</t>
  </si>
  <si>
    <t>7350 E</t>
  </si>
  <si>
    <t>7470 H</t>
  </si>
  <si>
    <t>7834 E</t>
  </si>
  <si>
    <t>8318 E</t>
  </si>
  <si>
    <t>8460 E</t>
  </si>
  <si>
    <t>8852 E</t>
  </si>
  <si>
    <t>9251 E</t>
  </si>
  <si>
    <t>9330 M</t>
  </si>
  <si>
    <t>9370 E</t>
  </si>
  <si>
    <t>9374 M</t>
  </si>
  <si>
    <t>9380 E</t>
  </si>
  <si>
    <t>1550 D</t>
  </si>
  <si>
    <t>1550 O</t>
  </si>
  <si>
    <t>0510 M</t>
  </si>
  <si>
    <t>0808 E</t>
  </si>
  <si>
    <t>0812 H</t>
  </si>
  <si>
    <t>0865 E</t>
  </si>
  <si>
    <t>0870 E</t>
  </si>
  <si>
    <t>0890 E</t>
  </si>
  <si>
    <t>1323 E</t>
  </si>
  <si>
    <t>1385 E</t>
  </si>
  <si>
    <t>1920 E</t>
  </si>
  <si>
    <t>2089 E</t>
  </si>
  <si>
    <t>3320 E</t>
  </si>
  <si>
    <t>4332 E</t>
  </si>
  <si>
    <t>5018 E</t>
  </si>
  <si>
    <t>5121 E</t>
  </si>
  <si>
    <t>5121 M</t>
  </si>
  <si>
    <t>5121 H</t>
  </si>
  <si>
    <t>5170 E</t>
  </si>
  <si>
    <t>5235 E</t>
  </si>
  <si>
    <t>5235 M</t>
  </si>
  <si>
    <t>5235 H</t>
  </si>
  <si>
    <t>5312 M</t>
  </si>
  <si>
    <t>5316 H</t>
  </si>
  <si>
    <t>5335 M</t>
  </si>
  <si>
    <t>5992 E</t>
  </si>
  <si>
    <t>6163 H</t>
  </si>
  <si>
    <t>6194 E</t>
  </si>
  <si>
    <t>6220 E</t>
  </si>
  <si>
    <t>6220 M</t>
  </si>
  <si>
    <t>7113 E</t>
  </si>
  <si>
    <t>7640 E</t>
  </si>
  <si>
    <t>7650 E</t>
  </si>
  <si>
    <t>8824 H</t>
  </si>
  <si>
    <t>8918 E</t>
  </si>
  <si>
    <t>8925 M</t>
  </si>
  <si>
    <t>9055 E</t>
  </si>
  <si>
    <t>9228 M</t>
  </si>
  <si>
    <t>9260 H</t>
  </si>
  <si>
    <t>9674 E</t>
  </si>
  <si>
    <t>1560 D</t>
  </si>
  <si>
    <t>1560 O</t>
  </si>
  <si>
    <t>2788 E</t>
  </si>
  <si>
    <t>2788 M</t>
  </si>
  <si>
    <t>2788 H</t>
  </si>
  <si>
    <t>2790 E</t>
  </si>
  <si>
    <t>2792 M</t>
  </si>
  <si>
    <t>2794 H</t>
  </si>
  <si>
    <t>1570 D</t>
  </si>
  <si>
    <t>1570 O</t>
  </si>
  <si>
    <t>1580 D</t>
  </si>
  <si>
    <t>1580 O</t>
  </si>
  <si>
    <t>1590 D</t>
  </si>
  <si>
    <t>1590 O</t>
  </si>
  <si>
    <t>1600 D</t>
  </si>
  <si>
    <t>1600 O</t>
  </si>
  <si>
    <t>1620 D</t>
  </si>
  <si>
    <t>1620 O</t>
  </si>
  <si>
    <t>1750 D</t>
  </si>
  <si>
    <t>1750 O</t>
  </si>
  <si>
    <t>1760 D</t>
  </si>
  <si>
    <t>1760 O</t>
  </si>
  <si>
    <t>1780 D</t>
  </si>
  <si>
    <t>1780 O</t>
  </si>
  <si>
    <t>1790 D</t>
  </si>
  <si>
    <t>1790 O</t>
  </si>
  <si>
    <t>1810 D</t>
  </si>
  <si>
    <t>1810 O</t>
  </si>
  <si>
    <t>0515 E</t>
  </si>
  <si>
    <t>1220 E</t>
  </si>
  <si>
    <t>1224 M</t>
  </si>
  <si>
    <t>1224 H</t>
  </si>
  <si>
    <t>1321 E</t>
  </si>
  <si>
    <t>8256 M</t>
  </si>
  <si>
    <t>8260 H</t>
  </si>
  <si>
    <t>1828 D</t>
  </si>
  <si>
    <t>1828 O</t>
  </si>
  <si>
    <t>1850 D</t>
  </si>
  <si>
    <t>1850 O</t>
  </si>
  <si>
    <t>1860 D</t>
  </si>
  <si>
    <t>1860 O</t>
  </si>
  <si>
    <t>1870 D</t>
  </si>
  <si>
    <t>1870 O</t>
  </si>
  <si>
    <t>1980 D</t>
  </si>
  <si>
    <t>1980 O</t>
  </si>
  <si>
    <t>1990 D</t>
  </si>
  <si>
    <t>1990 O</t>
  </si>
  <si>
    <t>0262 E</t>
  </si>
  <si>
    <t>0361 M</t>
  </si>
  <si>
    <t>0362 E</t>
  </si>
  <si>
    <t>0363 E</t>
  </si>
  <si>
    <t>0900 M</t>
  </si>
  <si>
    <t>1046 E</t>
  </si>
  <si>
    <t>1450 H</t>
  </si>
  <si>
    <t>1520 E</t>
  </si>
  <si>
    <t>1619 E</t>
  </si>
  <si>
    <t>1686 E</t>
  </si>
  <si>
    <t>2128 E</t>
  </si>
  <si>
    <t>2128 M</t>
  </si>
  <si>
    <t>2224 E</t>
  </si>
  <si>
    <t>2297 E</t>
  </si>
  <si>
    <t>2392 M</t>
  </si>
  <si>
    <t>2724 E</t>
  </si>
  <si>
    <t>3244 M</t>
  </si>
  <si>
    <t>3350 E</t>
  </si>
  <si>
    <t>3350 M</t>
  </si>
  <si>
    <t>3350 H</t>
  </si>
  <si>
    <t>3570 H</t>
  </si>
  <si>
    <t>3584 M</t>
  </si>
  <si>
    <t>3604 M</t>
  </si>
  <si>
    <t>3604 H</t>
  </si>
  <si>
    <t>4439 E</t>
  </si>
  <si>
    <t>4439</t>
  </si>
  <si>
    <t>5210 E</t>
  </si>
  <si>
    <t>5244 E</t>
  </si>
  <si>
    <t>5828 E</t>
  </si>
  <si>
    <t>5828 M</t>
  </si>
  <si>
    <t>5828 H</t>
  </si>
  <si>
    <t>5842 E</t>
  </si>
  <si>
    <t>6070 H</t>
  </si>
  <si>
    <t>6166 M</t>
  </si>
  <si>
    <t>6264 E</t>
  </si>
  <si>
    <t>6554 E</t>
  </si>
  <si>
    <t>6562 M</t>
  </si>
  <si>
    <t>6666 H</t>
  </si>
  <si>
    <t>7110 E</t>
  </si>
  <si>
    <t>7236 M</t>
  </si>
  <si>
    <t>7236 H</t>
  </si>
  <si>
    <t>7281 M</t>
  </si>
  <si>
    <t>7467 E</t>
  </si>
  <si>
    <t>7832 E</t>
  </si>
  <si>
    <t>8462 E</t>
  </si>
  <si>
    <t>8846 E</t>
  </si>
  <si>
    <t>8876 E</t>
  </si>
  <si>
    <t>9406 M</t>
  </si>
  <si>
    <t>9434 E</t>
  </si>
  <si>
    <t>9673 E</t>
  </si>
  <si>
    <t>2000 D</t>
  </si>
  <si>
    <t>2000 O</t>
  </si>
  <si>
    <t>2010 D</t>
  </si>
  <si>
    <t>2010 O</t>
  </si>
  <si>
    <t>1936 E</t>
  </si>
  <si>
    <t>1938 M</t>
  </si>
  <si>
    <t>2374 E</t>
  </si>
  <si>
    <t>5962 H</t>
  </si>
  <si>
    <t>7338 E</t>
  </si>
  <si>
    <t>8398 E</t>
  </si>
  <si>
    <t>2020 D</t>
  </si>
  <si>
    <t>2020 O</t>
  </si>
  <si>
    <t>0609 E</t>
  </si>
  <si>
    <t>1888 M</t>
  </si>
  <si>
    <t>4546 E</t>
  </si>
  <si>
    <t>5090 E</t>
  </si>
  <si>
    <t>5436 E</t>
  </si>
  <si>
    <t>5836 E</t>
  </si>
  <si>
    <t>6026 H</t>
  </si>
  <si>
    <t>7082 E</t>
  </si>
  <si>
    <t>8133 H</t>
  </si>
  <si>
    <t>2035 D</t>
  </si>
  <si>
    <t>2035 O</t>
  </si>
  <si>
    <t>2055 D</t>
  </si>
  <si>
    <t>2055 O</t>
  </si>
  <si>
    <t>2070 D</t>
  </si>
  <si>
    <t>2070 O</t>
  </si>
  <si>
    <t>1392 M</t>
  </si>
  <si>
    <t>1915 E</t>
  </si>
  <si>
    <t>4458 E</t>
  </si>
  <si>
    <t>6054 M</t>
  </si>
  <si>
    <t>6058 H</t>
  </si>
  <si>
    <t>6262 E</t>
  </si>
  <si>
    <t>6262 M</t>
  </si>
  <si>
    <t>6262 H</t>
  </si>
  <si>
    <t>6366 E</t>
  </si>
  <si>
    <t>6466 E</t>
  </si>
  <si>
    <t>6486 E</t>
  </si>
  <si>
    <t>6490 M</t>
  </si>
  <si>
    <t>6494 H</t>
  </si>
  <si>
    <t>6807 H</t>
  </si>
  <si>
    <t>7106 E</t>
  </si>
  <si>
    <t>9149 H</t>
  </si>
  <si>
    <t>2180 D</t>
  </si>
  <si>
    <t>2180 O</t>
  </si>
  <si>
    <t>2190 D</t>
  </si>
  <si>
    <t>2190 O</t>
  </si>
  <si>
    <t>1094 M</t>
  </si>
  <si>
    <t>1096 H</t>
  </si>
  <si>
    <t>1438 E</t>
  </si>
  <si>
    <t>8832 E</t>
  </si>
  <si>
    <t>2395 D</t>
  </si>
  <si>
    <t>2395 O</t>
  </si>
  <si>
    <t>0492 E</t>
  </si>
  <si>
    <t>1850 E</t>
  </si>
  <si>
    <t>3074 M</t>
  </si>
  <si>
    <t>3078 H</t>
  </si>
  <si>
    <t>3620 E</t>
  </si>
  <si>
    <t>5180 H</t>
  </si>
  <si>
    <t>6954 E</t>
  </si>
  <si>
    <t>2405 D</t>
  </si>
  <si>
    <t>2405 O</t>
  </si>
  <si>
    <t>2505 D</t>
  </si>
  <si>
    <t>2505 O</t>
  </si>
  <si>
    <t>2515 D</t>
  </si>
  <si>
    <t>2515 O</t>
  </si>
  <si>
    <t>4841 E</t>
  </si>
  <si>
    <t>4843 E</t>
  </si>
  <si>
    <t>5015 M</t>
  </si>
  <si>
    <t>5015 H</t>
  </si>
  <si>
    <t>2520 D</t>
  </si>
  <si>
    <t>2520 O</t>
  </si>
  <si>
    <t>2530 D</t>
  </si>
  <si>
    <t>2530 O</t>
  </si>
  <si>
    <t>2535 D</t>
  </si>
  <si>
    <t>2535 O</t>
  </si>
  <si>
    <t>2540 D</t>
  </si>
  <si>
    <t>2540 O</t>
  </si>
  <si>
    <t>2560 D</t>
  </si>
  <si>
    <t>2560 O</t>
  </si>
  <si>
    <t>2570 D</t>
  </si>
  <si>
    <t>2570 O</t>
  </si>
  <si>
    <t>2580 D</t>
  </si>
  <si>
    <t>2580 O</t>
  </si>
  <si>
    <t>2590 D</t>
  </si>
  <si>
    <t>2590 O</t>
  </si>
  <si>
    <t>2600 D</t>
  </si>
  <si>
    <t>2600 O</t>
  </si>
  <si>
    <t>2610 D</t>
  </si>
  <si>
    <t>2610 O</t>
  </si>
  <si>
    <t>2620 D</t>
  </si>
  <si>
    <t>2620 O</t>
  </si>
  <si>
    <t>2630 D</t>
  </si>
  <si>
    <t>2630 O</t>
  </si>
  <si>
    <t>0042 E</t>
  </si>
  <si>
    <t>0042 M</t>
  </si>
  <si>
    <t>0428 E</t>
  </si>
  <si>
    <t>0430 M</t>
  </si>
  <si>
    <t>0432 H</t>
  </si>
  <si>
    <t>2640 D</t>
  </si>
  <si>
    <t>2640 O</t>
  </si>
  <si>
    <t>2650 D</t>
  </si>
  <si>
    <t>2650 O</t>
  </si>
  <si>
    <t>0200 E</t>
  </si>
  <si>
    <t>4956 M</t>
  </si>
  <si>
    <t>4960 H</t>
  </si>
  <si>
    <t>6794 E</t>
  </si>
  <si>
    <t>9268 E</t>
  </si>
  <si>
    <t>2660 D</t>
  </si>
  <si>
    <t>2660 O</t>
  </si>
  <si>
    <t>2670 D</t>
  </si>
  <si>
    <t>2670 O</t>
  </si>
  <si>
    <t>2680 D</t>
  </si>
  <si>
    <t>2680 O</t>
  </si>
  <si>
    <t>0738 E</t>
  </si>
  <si>
    <t>0756 E</t>
  </si>
  <si>
    <t>0822 E</t>
  </si>
  <si>
    <t>0860 E</t>
  </si>
  <si>
    <t>0954 E</t>
  </si>
  <si>
    <t>1304 E</t>
  </si>
  <si>
    <t>3724 E</t>
  </si>
  <si>
    <t>3976 E</t>
  </si>
  <si>
    <t/>
  </si>
  <si>
    <t>Juniper Ridge Community School 4439 M</t>
  </si>
  <si>
    <t>Futures Academy 3279 M</t>
  </si>
  <si>
    <t>Futures Academy 3279 H</t>
  </si>
  <si>
    <t>Platte Valley RE-3</t>
  </si>
  <si>
    <t>9803 F</t>
  </si>
  <si>
    <t>9803</t>
  </si>
  <si>
    <t>NORTHEAST BOCES</t>
  </si>
  <si>
    <t>EAST CENTRAL BOCES</t>
  </si>
  <si>
    <t>SAN LUIS VALLEY BOCES</t>
  </si>
  <si>
    <t>SOUTH CENTRAL BOCES</t>
  </si>
  <si>
    <t>SOUTHEASTERN BOCES</t>
  </si>
  <si>
    <t>RIO BLANCO BOCES</t>
  </si>
  <si>
    <t>NCLB Interfund Budget - FY 2015-16</t>
  </si>
  <si>
    <t>NCLB Interfund Budget - FY 2015 - 16</t>
  </si>
  <si>
    <t>CH/SES (must take up to 15% of allocation)</t>
  </si>
  <si>
    <t>Priority Performance Challenge (PPC) - permitted for  PI/T districts</t>
  </si>
  <si>
    <t>Identification and support for students experiencing homelessness</t>
  </si>
  <si>
    <t>Please alter this line item as the district sees fit.  This must be greater than $50</t>
  </si>
  <si>
    <t>FY 2015 - 2016</t>
  </si>
  <si>
    <t>Raise student achievement by improving teacher and principal quality as a result of increasing the effectiveness of teachers and principals through research-based recruitment and retention actions and high-quality, job-embedded, professional development, as determined by the comprehensive needs assessment</t>
  </si>
  <si>
    <t>Promote and develop effective parent and community involvement at the school and district level, in collaboration with parents, prioritizing activities that address areas of focus in the comprehensive needs analysis or other evaluation activities</t>
  </si>
  <si>
    <t>Provide timely and accelerated assistance to students who are most at-risk of not meeting state academic requirements, with consideration for differentiated needs that may arise by inclusion in a historically underserved disaggregated subgroup [IEP, EL, FRM, MIN] or other identification criteria [HM], as determined by the comprehensive needs analysis</t>
  </si>
  <si>
    <t>Provide linguistic supports in order to appropriately and equitably serve the LEAs EL population in English Language Development and Title III programs, based on ongoing assessment or evaluation activities</t>
  </si>
  <si>
    <t>Provide targeted reading, math or other content supports or interventions in order to appropriately and equitably serve the LEAs EL population in Title I programs, based on ongoing assessment or evaluation activities</t>
  </si>
  <si>
    <t>Provide supports in order to appropriately and equitably serve the LEAs Immigrant population in English Language Development/Title III and Title I programs, based on ongoing assessment or evaluation activities</t>
  </si>
  <si>
    <t>Provide support for ESEA Programs, specifically in the areas of programmatic understanding, compliance, and fiscal responsibility, to facilitate implementation of compliant and quality ESEA programs</t>
  </si>
  <si>
    <t>N/A</t>
  </si>
  <si>
    <t>AEC: Performance</t>
  </si>
  <si>
    <t>AEC: Priority Improvement Plan</t>
  </si>
  <si>
    <t>NO TITLE I SCHOOLS</t>
  </si>
  <si>
    <t>AEC: Turnaround Plan</t>
  </si>
  <si>
    <t>AEC: Performance Plan</t>
  </si>
  <si>
    <t>E</t>
  </si>
  <si>
    <t>H</t>
  </si>
  <si>
    <t>M</t>
  </si>
  <si>
    <t>O</t>
  </si>
  <si>
    <t>4002</t>
  </si>
  <si>
    <t>9036 E</t>
  </si>
  <si>
    <t>0263 E</t>
  </si>
  <si>
    <t>0507 E</t>
  </si>
  <si>
    <t>0509 E</t>
  </si>
  <si>
    <t>0506 E</t>
  </si>
  <si>
    <t>0505 E</t>
  </si>
  <si>
    <t>0502 E</t>
  </si>
  <si>
    <t>0504 E</t>
  </si>
  <si>
    <t>0503 E</t>
  </si>
  <si>
    <t>0501 E</t>
  </si>
  <si>
    <t>1796 E</t>
  </si>
  <si>
    <t>9036 M</t>
  </si>
  <si>
    <t>0263 M</t>
  </si>
  <si>
    <t>0507 M</t>
  </si>
  <si>
    <t>0509 M</t>
  </si>
  <si>
    <t>0506 M</t>
  </si>
  <si>
    <t>0505 M</t>
  </si>
  <si>
    <t>0502 M</t>
  </si>
  <si>
    <t>0504 M</t>
  </si>
  <si>
    <t>0503 M</t>
  </si>
  <si>
    <t>0187 M</t>
  </si>
  <si>
    <t>0501 M</t>
  </si>
  <si>
    <t>1796 M</t>
  </si>
  <si>
    <t>0212 H</t>
  </si>
  <si>
    <t>0309 H</t>
  </si>
  <si>
    <t>0263 H</t>
  </si>
  <si>
    <t>0503 H</t>
  </si>
  <si>
    <t>0187 H</t>
  </si>
  <si>
    <t>6315 H</t>
  </si>
  <si>
    <t>1796 H</t>
  </si>
  <si>
    <t>4002 P</t>
  </si>
  <si>
    <t>0010 O</t>
  </si>
  <si>
    <t>0010 D</t>
  </si>
  <si>
    <t>1020 E</t>
  </si>
  <si>
    <t>0301 E</t>
  </si>
  <si>
    <t>0070 E</t>
  </si>
  <si>
    <t>3439 M</t>
  </si>
  <si>
    <t>6802 H</t>
  </si>
  <si>
    <t>8639 P</t>
  </si>
  <si>
    <t>8639</t>
  </si>
  <si>
    <t>4003 P</t>
  </si>
  <si>
    <t>4003</t>
  </si>
  <si>
    <t>4009 P</t>
  </si>
  <si>
    <t>4009</t>
  </si>
  <si>
    <t>4012 P</t>
  </si>
  <si>
    <t>4012</t>
  </si>
  <si>
    <t>4022 P</t>
  </si>
  <si>
    <t>4022</t>
  </si>
  <si>
    <t>4023 P</t>
  </si>
  <si>
    <t>4023</t>
  </si>
  <si>
    <t>4591 P</t>
  </si>
  <si>
    <t>4591</t>
  </si>
  <si>
    <t>8551 P</t>
  </si>
  <si>
    <t>8551</t>
  </si>
  <si>
    <t>8573 P</t>
  </si>
  <si>
    <t>8573</t>
  </si>
  <si>
    <t>8574 P</t>
  </si>
  <si>
    <t>8574</t>
  </si>
  <si>
    <t>8576 P</t>
  </si>
  <si>
    <t>8576</t>
  </si>
  <si>
    <t>8611 P</t>
  </si>
  <si>
    <t>8611</t>
  </si>
  <si>
    <t>6601 P</t>
  </si>
  <si>
    <t>6601</t>
  </si>
  <si>
    <t>5880 E</t>
  </si>
  <si>
    <t>0124 E</t>
  </si>
  <si>
    <t>6003 P</t>
  </si>
  <si>
    <t>6003</t>
  </si>
  <si>
    <t>7725 E</t>
  </si>
  <si>
    <t>6395 M</t>
  </si>
  <si>
    <t>9801 F</t>
  </si>
  <si>
    <t>9801</t>
  </si>
  <si>
    <t>F</t>
  </si>
  <si>
    <t>4031 P</t>
  </si>
  <si>
    <t>4031</t>
  </si>
  <si>
    <t>4034 P</t>
  </si>
  <si>
    <t>4034</t>
  </si>
  <si>
    <t>4036 P</t>
  </si>
  <si>
    <t>4036</t>
  </si>
  <si>
    <t>4527 P</t>
  </si>
  <si>
    <t>4527</t>
  </si>
  <si>
    <t>0864 P</t>
  </si>
  <si>
    <t>0864</t>
  </si>
  <si>
    <t>0770 E</t>
  </si>
  <si>
    <t>0763 E</t>
  </si>
  <si>
    <t>0774 M</t>
  </si>
  <si>
    <t>0775 H</t>
  </si>
  <si>
    <t>8112 P</t>
  </si>
  <si>
    <t>8112</t>
  </si>
  <si>
    <t>3649 E</t>
  </si>
  <si>
    <t>8621 P</t>
  </si>
  <si>
    <t>8621</t>
  </si>
  <si>
    <t>8622 P</t>
  </si>
  <si>
    <t>8622</t>
  </si>
  <si>
    <t>4038 P</t>
  </si>
  <si>
    <t>4038</t>
  </si>
  <si>
    <t>4041 P</t>
  </si>
  <si>
    <t>4041</t>
  </si>
  <si>
    <t>4395 P</t>
  </si>
  <si>
    <t>4395</t>
  </si>
  <si>
    <t>4398 P</t>
  </si>
  <si>
    <t>4398</t>
  </si>
  <si>
    <t>4217 P</t>
  </si>
  <si>
    <t>4217</t>
  </si>
  <si>
    <t>4218 P</t>
  </si>
  <si>
    <t>4218</t>
  </si>
  <si>
    <t>4553 P</t>
  </si>
  <si>
    <t>4553</t>
  </si>
  <si>
    <t>5307 P</t>
  </si>
  <si>
    <t>5307</t>
  </si>
  <si>
    <t>5308 P</t>
  </si>
  <si>
    <t>5308</t>
  </si>
  <si>
    <t>1129 P</t>
  </si>
  <si>
    <t>1129</t>
  </si>
  <si>
    <t>5318 E</t>
  </si>
  <si>
    <t>1514 M</t>
  </si>
  <si>
    <t>1556 M</t>
  </si>
  <si>
    <t>1652 M</t>
  </si>
  <si>
    <t>9620 M</t>
  </si>
  <si>
    <t>2750 H</t>
  </si>
  <si>
    <t>4556 P</t>
  </si>
  <si>
    <t>4556</t>
  </si>
  <si>
    <t>4559 P</t>
  </si>
  <si>
    <t>4559</t>
  </si>
  <si>
    <t>8616 P</t>
  </si>
  <si>
    <t>8616</t>
  </si>
  <si>
    <t>1879 P</t>
  </si>
  <si>
    <t>1879</t>
  </si>
  <si>
    <t>7843 E</t>
  </si>
  <si>
    <t>7837 E</t>
  </si>
  <si>
    <t>4896 E</t>
  </si>
  <si>
    <t>4896</t>
  </si>
  <si>
    <t>6225 E</t>
  </si>
  <si>
    <t>6225</t>
  </si>
  <si>
    <t>6475 E</t>
  </si>
  <si>
    <t>6475</t>
  </si>
  <si>
    <t>6619 E</t>
  </si>
  <si>
    <t>6619</t>
  </si>
  <si>
    <t>1155 M</t>
  </si>
  <si>
    <t>9802 F</t>
  </si>
  <si>
    <t>9802</t>
  </si>
  <si>
    <t>8660 P</t>
  </si>
  <si>
    <t>8660</t>
  </si>
  <si>
    <t>8707 P</t>
  </si>
  <si>
    <t>8707</t>
  </si>
  <si>
    <t>4011 P</t>
  </si>
  <si>
    <t>4011</t>
  </si>
  <si>
    <t>4396 P</t>
  </si>
  <si>
    <t>4396</t>
  </si>
  <si>
    <t>4554 P</t>
  </si>
  <si>
    <t>4554</t>
  </si>
  <si>
    <t>4560 P</t>
  </si>
  <si>
    <t>4560</t>
  </si>
  <si>
    <t>4566 P</t>
  </si>
  <si>
    <t>4566</t>
  </si>
  <si>
    <t>4579 P</t>
  </si>
  <si>
    <t>4579</t>
  </si>
  <si>
    <t>4583 P</t>
  </si>
  <si>
    <t>4583</t>
  </si>
  <si>
    <t>4589 P</t>
  </si>
  <si>
    <t>4589</t>
  </si>
  <si>
    <t>4592 P</t>
  </si>
  <si>
    <t>4592</t>
  </si>
  <si>
    <t>4594 P</t>
  </si>
  <si>
    <t>4594</t>
  </si>
  <si>
    <t>4597 P</t>
  </si>
  <si>
    <t>4597</t>
  </si>
  <si>
    <t>8550 P</t>
  </si>
  <si>
    <t>8550</t>
  </si>
  <si>
    <t>3978 P</t>
  </si>
  <si>
    <t>3978</t>
  </si>
  <si>
    <t>6292 E</t>
  </si>
  <si>
    <t>8648 P</t>
  </si>
  <si>
    <t>8648</t>
  </si>
  <si>
    <t>4584 P</t>
  </si>
  <si>
    <t>4584</t>
  </si>
  <si>
    <t>4604 P</t>
  </si>
  <si>
    <t>4604</t>
  </si>
  <si>
    <t>4047 P</t>
  </si>
  <si>
    <t>4047</t>
  </si>
  <si>
    <t>0091 P</t>
  </si>
  <si>
    <t>0091</t>
  </si>
  <si>
    <t>2951 E</t>
  </si>
  <si>
    <t>4385 E</t>
  </si>
  <si>
    <t>5751 E</t>
  </si>
  <si>
    <t>0136 E</t>
  </si>
  <si>
    <t>0136</t>
  </si>
  <si>
    <t>9189 E</t>
  </si>
  <si>
    <t>9189</t>
  </si>
  <si>
    <t>9189 M</t>
  </si>
  <si>
    <t>9189 H</t>
  </si>
  <si>
    <t>4606 P</t>
  </si>
  <si>
    <t>4606</t>
  </si>
  <si>
    <t>4614 P</t>
  </si>
  <si>
    <t>4614</t>
  </si>
  <si>
    <t>4625 P</t>
  </si>
  <si>
    <t>4625</t>
  </si>
  <si>
    <t>4631 P</t>
  </si>
  <si>
    <t>4631</t>
  </si>
  <si>
    <t>4634 P</t>
  </si>
  <si>
    <t>4634</t>
  </si>
  <si>
    <t>4219 P</t>
  </si>
  <si>
    <t>4219</t>
  </si>
  <si>
    <t>4220 P</t>
  </si>
  <si>
    <t>4220</t>
  </si>
  <si>
    <t>4221 P</t>
  </si>
  <si>
    <t>4221</t>
  </si>
  <si>
    <t>8599 P</t>
  </si>
  <si>
    <t>8599</t>
  </si>
  <si>
    <t>0411 P</t>
  </si>
  <si>
    <t>0411</t>
  </si>
  <si>
    <t>0410 P</t>
  </si>
  <si>
    <t>0410</t>
  </si>
  <si>
    <t>0409 P</t>
  </si>
  <si>
    <t>0409</t>
  </si>
  <si>
    <t>1978 P</t>
  </si>
  <si>
    <t>1978</t>
  </si>
  <si>
    <t>1486 P</t>
  </si>
  <si>
    <t>1486</t>
  </si>
  <si>
    <t>1487 P</t>
  </si>
  <si>
    <t>1487</t>
  </si>
  <si>
    <t>2231 P</t>
  </si>
  <si>
    <t>2231</t>
  </si>
  <si>
    <t>5049 P</t>
  </si>
  <si>
    <t>5049</t>
  </si>
  <si>
    <t>1881 P</t>
  </si>
  <si>
    <t>1881</t>
  </si>
  <si>
    <t>1573 P</t>
  </si>
  <si>
    <t>1573</t>
  </si>
  <si>
    <t>6419 P</t>
  </si>
  <si>
    <t>6419</t>
  </si>
  <si>
    <t>6241 E</t>
  </si>
  <si>
    <t>6241</t>
  </si>
  <si>
    <t>1168 M</t>
  </si>
  <si>
    <t>2356 M</t>
  </si>
  <si>
    <t>2356</t>
  </si>
  <si>
    <t>6241 M</t>
  </si>
  <si>
    <t>6263 M</t>
  </si>
  <si>
    <t>6263</t>
  </si>
  <si>
    <t>2356 H</t>
  </si>
  <si>
    <t>6657 E</t>
  </si>
  <si>
    <t>4010 P</t>
  </si>
  <si>
    <t>4010</t>
  </si>
  <si>
    <t>4761 P</t>
  </si>
  <si>
    <t>4761</t>
  </si>
  <si>
    <t>4763 P</t>
  </si>
  <si>
    <t>4763</t>
  </si>
  <si>
    <t>8586 P</t>
  </si>
  <si>
    <t>8586</t>
  </si>
  <si>
    <t>4377 P</t>
  </si>
  <si>
    <t>4377</t>
  </si>
  <si>
    <t>8065 P</t>
  </si>
  <si>
    <t>8065</t>
  </si>
  <si>
    <t>5288 E</t>
  </si>
  <si>
    <t>7561 E</t>
  </si>
  <si>
    <t>7561</t>
  </si>
  <si>
    <t>7565 M</t>
  </si>
  <si>
    <t>8663 P</t>
  </si>
  <si>
    <t>8663</t>
  </si>
  <si>
    <t>8677 P</t>
  </si>
  <si>
    <t>8677</t>
  </si>
  <si>
    <t>4025 P</t>
  </si>
  <si>
    <t>4025</t>
  </si>
  <si>
    <t>4032 P</t>
  </si>
  <si>
    <t>4032</t>
  </si>
  <si>
    <t>4043 P</t>
  </si>
  <si>
    <t>4043</t>
  </si>
  <si>
    <t>4399 P</t>
  </si>
  <si>
    <t>4399</t>
  </si>
  <si>
    <t>4562 P</t>
  </si>
  <si>
    <t>4562</t>
  </si>
  <si>
    <t>4595 P</t>
  </si>
  <si>
    <t>4595</t>
  </si>
  <si>
    <t>4596 P</t>
  </si>
  <si>
    <t>4596</t>
  </si>
  <si>
    <t>4598 P</t>
  </si>
  <si>
    <t>4598</t>
  </si>
  <si>
    <t>4601 P</t>
  </si>
  <si>
    <t>4601</t>
  </si>
  <si>
    <t>4607 P</t>
  </si>
  <si>
    <t>4607</t>
  </si>
  <si>
    <t>4638 P</t>
  </si>
  <si>
    <t>4638</t>
  </si>
  <si>
    <t>4641 P</t>
  </si>
  <si>
    <t>4641</t>
  </si>
  <si>
    <t>4643 P</t>
  </si>
  <si>
    <t>4643</t>
  </si>
  <si>
    <t>8545 P</t>
  </si>
  <si>
    <t>8545</t>
  </si>
  <si>
    <t>8552 P</t>
  </si>
  <si>
    <t>8552</t>
  </si>
  <si>
    <t>8553 P</t>
  </si>
  <si>
    <t>8553</t>
  </si>
  <si>
    <t>4222 P</t>
  </si>
  <si>
    <t>4222</t>
  </si>
  <si>
    <t>4223 P</t>
  </si>
  <si>
    <t>4223</t>
  </si>
  <si>
    <t>4224 P</t>
  </si>
  <si>
    <t>4224</t>
  </si>
  <si>
    <t>8577 P</t>
  </si>
  <si>
    <t>8577</t>
  </si>
  <si>
    <t>8587 P</t>
  </si>
  <si>
    <t>8587</t>
  </si>
  <si>
    <t>8604 P</t>
  </si>
  <si>
    <t>8604</t>
  </si>
  <si>
    <t>8617 P</t>
  </si>
  <si>
    <t>8617</t>
  </si>
  <si>
    <t>2729 P</t>
  </si>
  <si>
    <t>2729</t>
  </si>
  <si>
    <t>0111 P</t>
  </si>
  <si>
    <t>0111</t>
  </si>
  <si>
    <t>4845 P</t>
  </si>
  <si>
    <t>4845</t>
  </si>
  <si>
    <t>5617 E</t>
  </si>
  <si>
    <t>5617</t>
  </si>
  <si>
    <t>1883 M</t>
  </si>
  <si>
    <t>8636 P</t>
  </si>
  <si>
    <t>8636</t>
  </si>
  <si>
    <t>4007 P</t>
  </si>
  <si>
    <t>4007</t>
  </si>
  <si>
    <t>4014 P</t>
  </si>
  <si>
    <t>4014</t>
  </si>
  <si>
    <t>4400 P</t>
  </si>
  <si>
    <t>4400</t>
  </si>
  <si>
    <t>4551 P</t>
  </si>
  <si>
    <t>4551</t>
  </si>
  <si>
    <t>4552 P</t>
  </si>
  <si>
    <t>4552</t>
  </si>
  <si>
    <t>4561 P</t>
  </si>
  <si>
    <t>4561</t>
  </si>
  <si>
    <t>4564 P</t>
  </si>
  <si>
    <t>4564</t>
  </si>
  <si>
    <t>4567 P</t>
  </si>
  <si>
    <t>4567</t>
  </si>
  <si>
    <t>4573 P</t>
  </si>
  <si>
    <t>4573</t>
  </si>
  <si>
    <t>4581 P</t>
  </si>
  <si>
    <t>4581</t>
  </si>
  <si>
    <t>4585 P</t>
  </si>
  <si>
    <t>4585</t>
  </si>
  <si>
    <t>4590 P</t>
  </si>
  <si>
    <t>4590</t>
  </si>
  <si>
    <t>4605 P</t>
  </si>
  <si>
    <t>4605</t>
  </si>
  <si>
    <t>4610 P</t>
  </si>
  <si>
    <t>4610</t>
  </si>
  <si>
    <t>4613 P</t>
  </si>
  <si>
    <t>4613</t>
  </si>
  <si>
    <t>4615 P</t>
  </si>
  <si>
    <t>4615</t>
  </si>
  <si>
    <t>4617 P</t>
  </si>
  <si>
    <t>4617</t>
  </si>
  <si>
    <t>4632 P</t>
  </si>
  <si>
    <t>4632</t>
  </si>
  <si>
    <t>3629 P</t>
  </si>
  <si>
    <t>3629</t>
  </si>
  <si>
    <t>3630 P</t>
  </si>
  <si>
    <t>3630</t>
  </si>
  <si>
    <t>3631 P</t>
  </si>
  <si>
    <t>3631</t>
  </si>
  <si>
    <t>3632 P</t>
  </si>
  <si>
    <t>3632</t>
  </si>
  <si>
    <t>3633 P</t>
  </si>
  <si>
    <t>3633</t>
  </si>
  <si>
    <t>3634 P</t>
  </si>
  <si>
    <t>3634</t>
  </si>
  <si>
    <t>3635 P</t>
  </si>
  <si>
    <t>3635</t>
  </si>
  <si>
    <t>3636 P</t>
  </si>
  <si>
    <t>3636</t>
  </si>
  <si>
    <t>3637 P</t>
  </si>
  <si>
    <t>3637</t>
  </si>
  <si>
    <t>4637 P</t>
  </si>
  <si>
    <t>4637</t>
  </si>
  <si>
    <t>4639 P</t>
  </si>
  <si>
    <t>4639</t>
  </si>
  <si>
    <t>8547 P</t>
  </si>
  <si>
    <t>8547</t>
  </si>
  <si>
    <t>8549 P</t>
  </si>
  <si>
    <t>8549</t>
  </si>
  <si>
    <t>8555 P</t>
  </si>
  <si>
    <t>8555</t>
  </si>
  <si>
    <t>8556 P</t>
  </si>
  <si>
    <t>8556</t>
  </si>
  <si>
    <t>8557 P</t>
  </si>
  <si>
    <t>8557</t>
  </si>
  <si>
    <t>8559 P</t>
  </si>
  <si>
    <t>8559</t>
  </si>
  <si>
    <t>4225 P</t>
  </si>
  <si>
    <t>4225</t>
  </si>
  <si>
    <t>8561 P</t>
  </si>
  <si>
    <t>8561</t>
  </si>
  <si>
    <t>8562 P</t>
  </si>
  <si>
    <t>8562</t>
  </si>
  <si>
    <t>8563 P</t>
  </si>
  <si>
    <t>8563</t>
  </si>
  <si>
    <t>8564 P</t>
  </si>
  <si>
    <t>8564</t>
  </si>
  <si>
    <t>8565 P</t>
  </si>
  <si>
    <t>8565</t>
  </si>
  <si>
    <t>8566 P</t>
  </si>
  <si>
    <t>8566</t>
  </si>
  <si>
    <t>8567 P</t>
  </si>
  <si>
    <t>8567</t>
  </si>
  <si>
    <t>8568 P</t>
  </si>
  <si>
    <t>8568</t>
  </si>
  <si>
    <t>8570 P</t>
  </si>
  <si>
    <t>8570</t>
  </si>
  <si>
    <t>8578 P</t>
  </si>
  <si>
    <t>8578</t>
  </si>
  <si>
    <t>8579 P</t>
  </si>
  <si>
    <t>8579</t>
  </si>
  <si>
    <t>8580 P</t>
  </si>
  <si>
    <t>8580</t>
  </si>
  <si>
    <t>8581 P</t>
  </si>
  <si>
    <t>8581</t>
  </si>
  <si>
    <t>8582 P</t>
  </si>
  <si>
    <t>8582</t>
  </si>
  <si>
    <t>8601 P</t>
  </si>
  <si>
    <t>8601</t>
  </si>
  <si>
    <t>2685 P</t>
  </si>
  <si>
    <t>2685</t>
  </si>
  <si>
    <t>1992 P</t>
  </si>
  <si>
    <t>1992</t>
  </si>
  <si>
    <t>1991 P</t>
  </si>
  <si>
    <t>1991</t>
  </si>
  <si>
    <t>1990 P</t>
  </si>
  <si>
    <t>1989 P</t>
  </si>
  <si>
    <t>1989</t>
  </si>
  <si>
    <t>1988 P</t>
  </si>
  <si>
    <t>1988</t>
  </si>
  <si>
    <t>1987 P</t>
  </si>
  <si>
    <t>1987</t>
  </si>
  <si>
    <t>1986 P</t>
  </si>
  <si>
    <t>1986</t>
  </si>
  <si>
    <t>1985 P</t>
  </si>
  <si>
    <t>1985</t>
  </si>
  <si>
    <t>1984 P</t>
  </si>
  <si>
    <t>1984</t>
  </si>
  <si>
    <t>1983 P</t>
  </si>
  <si>
    <t>1983</t>
  </si>
  <si>
    <t>1982 P</t>
  </si>
  <si>
    <t>1982</t>
  </si>
  <si>
    <t>1981 P</t>
  </si>
  <si>
    <t>1981</t>
  </si>
  <si>
    <t>1553 P</t>
  </si>
  <si>
    <t>1553</t>
  </si>
  <si>
    <t>9233 P</t>
  </si>
  <si>
    <t>9233</t>
  </si>
  <si>
    <t>8972 P</t>
  </si>
  <si>
    <t>8972</t>
  </si>
  <si>
    <t>8712 P</t>
  </si>
  <si>
    <t>8712</t>
  </si>
  <si>
    <t>7057 P</t>
  </si>
  <si>
    <t>7057</t>
  </si>
  <si>
    <t>4680 E</t>
  </si>
  <si>
    <t>1554 E</t>
  </si>
  <si>
    <t>7643 E</t>
  </si>
  <si>
    <t>4001 P</t>
  </si>
  <si>
    <t>4001</t>
  </si>
  <si>
    <t>2749 P</t>
  </si>
  <si>
    <t>2749</t>
  </si>
  <si>
    <t>0412 P</t>
  </si>
  <si>
    <t>0412</t>
  </si>
  <si>
    <t>8461 P</t>
  </si>
  <si>
    <t>8461</t>
  </si>
  <si>
    <t>1428 P</t>
  </si>
  <si>
    <t>1428</t>
  </si>
  <si>
    <t>7645 P</t>
  </si>
  <si>
    <t>7645</t>
  </si>
  <si>
    <t>0489 E</t>
  </si>
  <si>
    <t>2152 E</t>
  </si>
  <si>
    <t>1952 M</t>
  </si>
  <si>
    <t>6700 M</t>
  </si>
  <si>
    <t>4234 P</t>
  </si>
  <si>
    <t>4234</t>
  </si>
  <si>
    <t>4235 P</t>
  </si>
  <si>
    <t>4235</t>
  </si>
  <si>
    <t>4236 P</t>
  </si>
  <si>
    <t>4236</t>
  </si>
  <si>
    <t>8584 P</t>
  </si>
  <si>
    <t>8584</t>
  </si>
  <si>
    <t>1980 P</t>
  </si>
  <si>
    <t>1979 P</t>
  </si>
  <si>
    <t>1979</t>
  </si>
  <si>
    <t>0222 P</t>
  </si>
  <si>
    <t>0222</t>
  </si>
  <si>
    <t>3330 R</t>
  </si>
  <si>
    <t>R</t>
  </si>
  <si>
    <t>4732 E</t>
  </si>
  <si>
    <t>3991 E</t>
  </si>
  <si>
    <t>3991</t>
  </si>
  <si>
    <t>8149 E</t>
  </si>
  <si>
    <t>4049 E</t>
  </si>
  <si>
    <t>4049</t>
  </si>
  <si>
    <t>8401 E</t>
  </si>
  <si>
    <t>8401</t>
  </si>
  <si>
    <t>7192 E</t>
  </si>
  <si>
    <t>7192</t>
  </si>
  <si>
    <t>2349 E</t>
  </si>
  <si>
    <t>2174 M</t>
  </si>
  <si>
    <t>6397 M</t>
  </si>
  <si>
    <t>5158 M</t>
  </si>
  <si>
    <t>5844 M</t>
  </si>
  <si>
    <t>1866 M</t>
  </si>
  <si>
    <t>2127 M</t>
  </si>
  <si>
    <t>2218 M</t>
  </si>
  <si>
    <t>2218</t>
  </si>
  <si>
    <t>2227 M</t>
  </si>
  <si>
    <t>2227</t>
  </si>
  <si>
    <t>4507 M</t>
  </si>
  <si>
    <t>2186 M</t>
  </si>
  <si>
    <t>3540 H</t>
  </si>
  <si>
    <t>3540</t>
  </si>
  <si>
    <t>2175 H</t>
  </si>
  <si>
    <t>2175</t>
  </si>
  <si>
    <t>8618 P</t>
  </si>
  <si>
    <t>8618</t>
  </si>
  <si>
    <t>8620 P</t>
  </si>
  <si>
    <t>8620</t>
  </si>
  <si>
    <t>8623 P</t>
  </si>
  <si>
    <t>8623</t>
  </si>
  <si>
    <t>8629 P</t>
  </si>
  <si>
    <t>8629</t>
  </si>
  <si>
    <t>8632 P</t>
  </si>
  <si>
    <t>8632</t>
  </si>
  <si>
    <t>8633 P</t>
  </si>
  <si>
    <t>8633</t>
  </si>
  <si>
    <t>8634 P</t>
  </si>
  <si>
    <t>8634</t>
  </si>
  <si>
    <t>8637 P</t>
  </si>
  <si>
    <t>8637</t>
  </si>
  <si>
    <t>8638 P</t>
  </si>
  <si>
    <t>8638</t>
  </si>
  <si>
    <t>8640 P</t>
  </si>
  <si>
    <t>8640</t>
  </si>
  <si>
    <t>8641 P</t>
  </si>
  <si>
    <t>8641</t>
  </si>
  <si>
    <t>8642 P</t>
  </si>
  <si>
    <t>8642</t>
  </si>
  <si>
    <t>8643 P</t>
  </si>
  <si>
    <t>8643</t>
  </si>
  <si>
    <t>8644 P</t>
  </si>
  <si>
    <t>8644</t>
  </si>
  <si>
    <t>8645 P</t>
  </si>
  <si>
    <t>8645</t>
  </si>
  <si>
    <t>8647 P</t>
  </si>
  <si>
    <t>8647</t>
  </si>
  <si>
    <t>8649 P</t>
  </si>
  <si>
    <t>8649</t>
  </si>
  <si>
    <t>8650 P</t>
  </si>
  <si>
    <t>8650</t>
  </si>
  <si>
    <t>8651 P</t>
  </si>
  <si>
    <t>8651</t>
  </si>
  <si>
    <t>8652 P</t>
  </si>
  <si>
    <t>8652</t>
  </si>
  <si>
    <t>8654 P</t>
  </si>
  <si>
    <t>8654</t>
  </si>
  <si>
    <t>8655 P</t>
  </si>
  <si>
    <t>8655</t>
  </si>
  <si>
    <t>8656 P</t>
  </si>
  <si>
    <t>8656</t>
  </si>
  <si>
    <t>8657 P</t>
  </si>
  <si>
    <t>8657</t>
  </si>
  <si>
    <t>8658 P</t>
  </si>
  <si>
    <t>8658</t>
  </si>
  <si>
    <t>8659 P</t>
  </si>
  <si>
    <t>8659</t>
  </si>
  <si>
    <t>8664 P</t>
  </si>
  <si>
    <t>8664</t>
  </si>
  <si>
    <t>8665 P</t>
  </si>
  <si>
    <t>8665</t>
  </si>
  <si>
    <t>8666 P</t>
  </si>
  <si>
    <t>8666</t>
  </si>
  <si>
    <t>8667 P</t>
  </si>
  <si>
    <t>8667</t>
  </si>
  <si>
    <t>8668 P</t>
  </si>
  <si>
    <t>8668</t>
  </si>
  <si>
    <t>8669 P</t>
  </si>
  <si>
    <t>8669</t>
  </si>
  <si>
    <t>8670 P</t>
  </si>
  <si>
    <t>8670</t>
  </si>
  <si>
    <t>8672 P</t>
  </si>
  <si>
    <t>8672</t>
  </si>
  <si>
    <t>8673 P</t>
  </si>
  <si>
    <t>8673</t>
  </si>
  <si>
    <t>8674 P</t>
  </si>
  <si>
    <t>8674</t>
  </si>
  <si>
    <t>8675 P</t>
  </si>
  <si>
    <t>8675</t>
  </si>
  <si>
    <t>8676 P</t>
  </si>
  <si>
    <t>8676</t>
  </si>
  <si>
    <t>8678 P</t>
  </si>
  <si>
    <t>8678</t>
  </si>
  <si>
    <t>8679 P</t>
  </si>
  <si>
    <t>8679</t>
  </si>
  <si>
    <t>8680 P</t>
  </si>
  <si>
    <t>8680</t>
  </si>
  <si>
    <t>8681 P</t>
  </si>
  <si>
    <t>8681</t>
  </si>
  <si>
    <t>8682 P</t>
  </si>
  <si>
    <t>8682</t>
  </si>
  <si>
    <t>4240 P</t>
  </si>
  <si>
    <t>4240</t>
  </si>
  <si>
    <t>4241 P</t>
  </si>
  <si>
    <t>4241</t>
  </si>
  <si>
    <t>4243 P</t>
  </si>
  <si>
    <t>4243</t>
  </si>
  <si>
    <t>4246 P</t>
  </si>
  <si>
    <t>4246</t>
  </si>
  <si>
    <t>4247 P</t>
  </si>
  <si>
    <t>4247</t>
  </si>
  <si>
    <t>4248 P</t>
  </si>
  <si>
    <t>4248</t>
  </si>
  <si>
    <t>4249 P</t>
  </si>
  <si>
    <t>4249</t>
  </si>
  <si>
    <t>4260 P</t>
  </si>
  <si>
    <t>4260</t>
  </si>
  <si>
    <t>4262 P</t>
  </si>
  <si>
    <t>4262</t>
  </si>
  <si>
    <t>4776 P</t>
  </si>
  <si>
    <t>4776</t>
  </si>
  <si>
    <t>4575 P</t>
  </si>
  <si>
    <t>4575</t>
  </si>
  <si>
    <t>4586 P</t>
  </si>
  <si>
    <t>4586</t>
  </si>
  <si>
    <t>4588 P</t>
  </si>
  <si>
    <t>4588</t>
  </si>
  <si>
    <t>4609 P</t>
  </si>
  <si>
    <t>4609</t>
  </si>
  <si>
    <t>8554 P</t>
  </si>
  <si>
    <t>8554</t>
  </si>
  <si>
    <t>4237 P</t>
  </si>
  <si>
    <t>4237</t>
  </si>
  <si>
    <t>4238 P</t>
  </si>
  <si>
    <t>4238</t>
  </si>
  <si>
    <t>4239 P</t>
  </si>
  <si>
    <t>4239</t>
  </si>
  <si>
    <t>8571 P</t>
  </si>
  <si>
    <t>8571</t>
  </si>
  <si>
    <t>8583 P</t>
  </si>
  <si>
    <t>8583</t>
  </si>
  <si>
    <t>8591 P</t>
  </si>
  <si>
    <t>8591</t>
  </si>
  <si>
    <t>8592 P</t>
  </si>
  <si>
    <t>8592</t>
  </si>
  <si>
    <t>8593 P</t>
  </si>
  <si>
    <t>8593</t>
  </si>
  <si>
    <t>8595 P</t>
  </si>
  <si>
    <t>8595</t>
  </si>
  <si>
    <t>8607 P</t>
  </si>
  <si>
    <t>8607</t>
  </si>
  <si>
    <t>8608 P</t>
  </si>
  <si>
    <t>8608</t>
  </si>
  <si>
    <t>8609 P</t>
  </si>
  <si>
    <t>8609</t>
  </si>
  <si>
    <t>8612 P</t>
  </si>
  <si>
    <t>8612</t>
  </si>
  <si>
    <t>8614 P</t>
  </si>
  <si>
    <t>8614</t>
  </si>
  <si>
    <t>8615 P</t>
  </si>
  <si>
    <t>8615</t>
  </si>
  <si>
    <t>2033 P</t>
  </si>
  <si>
    <t>2033</t>
  </si>
  <si>
    <t>2032 P</t>
  </si>
  <si>
    <t>2032</t>
  </si>
  <si>
    <t>3609 P</t>
  </si>
  <si>
    <t>3609</t>
  </si>
  <si>
    <t>2290 P</t>
  </si>
  <si>
    <t>2290</t>
  </si>
  <si>
    <t>2289 P</t>
  </si>
  <si>
    <t>2289</t>
  </si>
  <si>
    <t>2291 P</t>
  </si>
  <si>
    <t>2291</t>
  </si>
  <si>
    <t>3608 P</t>
  </si>
  <si>
    <t>3608</t>
  </si>
  <si>
    <t>3607 P</t>
  </si>
  <si>
    <t>3607</t>
  </si>
  <si>
    <t>3606 P</t>
  </si>
  <si>
    <t>3606</t>
  </si>
  <si>
    <t>1325 P</t>
  </si>
  <si>
    <t>1325</t>
  </si>
  <si>
    <t>4944 P</t>
  </si>
  <si>
    <t>4944</t>
  </si>
  <si>
    <t>1552 P</t>
  </si>
  <si>
    <t>1552</t>
  </si>
  <si>
    <t>8805 P</t>
  </si>
  <si>
    <t>8805</t>
  </si>
  <si>
    <t>4828 P</t>
  </si>
  <si>
    <t>4828</t>
  </si>
  <si>
    <t>2853 P</t>
  </si>
  <si>
    <t>2853</t>
  </si>
  <si>
    <t>2969 P</t>
  </si>
  <si>
    <t>2969</t>
  </si>
  <si>
    <t>4229 P</t>
  </si>
  <si>
    <t>4229</t>
  </si>
  <si>
    <t>2903 P</t>
  </si>
  <si>
    <t>2903</t>
  </si>
  <si>
    <t>2770 P</t>
  </si>
  <si>
    <t>4677 P</t>
  </si>
  <si>
    <t>4677</t>
  </si>
  <si>
    <t>4676 P</t>
  </si>
  <si>
    <t>4676</t>
  </si>
  <si>
    <t>4678 P</t>
  </si>
  <si>
    <t>4678</t>
  </si>
  <si>
    <t>2917 P</t>
  </si>
  <si>
    <t>2917</t>
  </si>
  <si>
    <t>1905 P</t>
  </si>
  <si>
    <t>1905</t>
  </si>
  <si>
    <t>8403 P</t>
  </si>
  <si>
    <t>8403</t>
  </si>
  <si>
    <t>8393 P</t>
  </si>
  <si>
    <t>8393</t>
  </si>
  <si>
    <t>8795 P</t>
  </si>
  <si>
    <t>8795</t>
  </si>
  <si>
    <t>6246 P</t>
  </si>
  <si>
    <t>6246</t>
  </si>
  <si>
    <t>3426 R</t>
  </si>
  <si>
    <t>6188 R</t>
  </si>
  <si>
    <t>6754 R</t>
  </si>
  <si>
    <t>7554 R</t>
  </si>
  <si>
    <t>7694 R</t>
  </si>
  <si>
    <t>1270 E</t>
  </si>
  <si>
    <t>3968 E</t>
  </si>
  <si>
    <t>3968</t>
  </si>
  <si>
    <t>7242 E</t>
  </si>
  <si>
    <t>7242</t>
  </si>
  <si>
    <t>4909 E</t>
  </si>
  <si>
    <t>4909</t>
  </si>
  <si>
    <t>1509 E</t>
  </si>
  <si>
    <t>1509</t>
  </si>
  <si>
    <t>0651 M</t>
  </si>
  <si>
    <t>1925 M</t>
  </si>
  <si>
    <t>2232 M</t>
  </si>
  <si>
    <t>2234 M</t>
  </si>
  <si>
    <t>3138 M</t>
  </si>
  <si>
    <t>6938 M</t>
  </si>
  <si>
    <t>7562 M</t>
  </si>
  <si>
    <t>1362 M</t>
  </si>
  <si>
    <t>1578 M</t>
  </si>
  <si>
    <t>1934 M</t>
  </si>
  <si>
    <t>2233 M</t>
  </si>
  <si>
    <t>8382 M</t>
  </si>
  <si>
    <t>8897 M</t>
  </si>
  <si>
    <t>8106 M</t>
  </si>
  <si>
    <t>4980 M</t>
  </si>
  <si>
    <t>7297 M</t>
  </si>
  <si>
    <t>1899 M</t>
  </si>
  <si>
    <t>0012 M</t>
  </si>
  <si>
    <t>2953 M</t>
  </si>
  <si>
    <t>2952 M</t>
  </si>
  <si>
    <t>2954 M</t>
  </si>
  <si>
    <t>0354 M</t>
  </si>
  <si>
    <t>5745 M</t>
  </si>
  <si>
    <t>5843 M</t>
  </si>
  <si>
    <t>6406 M</t>
  </si>
  <si>
    <t>8126 M</t>
  </si>
  <si>
    <t>6940 M</t>
  </si>
  <si>
    <t>2656 M</t>
  </si>
  <si>
    <t>3928 M</t>
  </si>
  <si>
    <t>7134 M</t>
  </si>
  <si>
    <t>7319 M</t>
  </si>
  <si>
    <t>7718 M</t>
  </si>
  <si>
    <t>7610 M</t>
  </si>
  <si>
    <t>2965 M</t>
  </si>
  <si>
    <t>5607 M</t>
  </si>
  <si>
    <t>0265 M</t>
  </si>
  <si>
    <t>6019 M</t>
  </si>
  <si>
    <t>8646 P</t>
  </si>
  <si>
    <t>8646</t>
  </si>
  <si>
    <t>8683 P</t>
  </si>
  <si>
    <t>8683</t>
  </si>
  <si>
    <t>8684 P</t>
  </si>
  <si>
    <t>8684</t>
  </si>
  <si>
    <t>4263 P</t>
  </si>
  <si>
    <t>4263</t>
  </si>
  <si>
    <t>4015 P</t>
  </si>
  <si>
    <t>4015</t>
  </si>
  <si>
    <t>4569 P</t>
  </si>
  <si>
    <t>4569</t>
  </si>
  <si>
    <t>4570 P</t>
  </si>
  <si>
    <t>4570</t>
  </si>
  <si>
    <t>4572 P</t>
  </si>
  <si>
    <t>4572</t>
  </si>
  <si>
    <t>4593 P</t>
  </si>
  <si>
    <t>4593</t>
  </si>
  <si>
    <t>4612 P</t>
  </si>
  <si>
    <t>4612</t>
  </si>
  <si>
    <t>4616 P</t>
  </si>
  <si>
    <t>4616</t>
  </si>
  <si>
    <t>8558 P</t>
  </si>
  <si>
    <t>8558</t>
  </si>
  <si>
    <t>4943 P</t>
  </si>
  <si>
    <t>4943</t>
  </si>
  <si>
    <t>9054 P</t>
  </si>
  <si>
    <t>9054</t>
  </si>
  <si>
    <t>4833 P</t>
  </si>
  <si>
    <t>4833</t>
  </si>
  <si>
    <t>1391 P</t>
  </si>
  <si>
    <t>1391</t>
  </si>
  <si>
    <t>9061 E</t>
  </si>
  <si>
    <t>8685 P</t>
  </si>
  <si>
    <t>8685</t>
  </si>
  <si>
    <t>8686 P</t>
  </si>
  <si>
    <t>8686</t>
  </si>
  <si>
    <t>4619 P</t>
  </si>
  <si>
    <t>4619</t>
  </si>
  <si>
    <t>2968 P</t>
  </si>
  <si>
    <t>2968</t>
  </si>
  <si>
    <t>9035 P</t>
  </si>
  <si>
    <t>7049 P</t>
  </si>
  <si>
    <t>7049</t>
  </si>
  <si>
    <t>7924 E</t>
  </si>
  <si>
    <t>7300 E</t>
  </si>
  <si>
    <t>0469 E</t>
  </si>
  <si>
    <t>3870 M</t>
  </si>
  <si>
    <t>0469 H</t>
  </si>
  <si>
    <t>9804 F</t>
  </si>
  <si>
    <t>9804</t>
  </si>
  <si>
    <t>8619 P</t>
  </si>
  <si>
    <t>8619</t>
  </si>
  <si>
    <t>9656 E</t>
  </si>
  <si>
    <t>5033 M</t>
  </si>
  <si>
    <t>8687 P</t>
  </si>
  <si>
    <t>8687</t>
  </si>
  <si>
    <t>3470 M</t>
  </si>
  <si>
    <t>8902 M</t>
  </si>
  <si>
    <t>1126 M</t>
  </si>
  <si>
    <t>8626 P</t>
  </si>
  <si>
    <t>8626</t>
  </si>
  <si>
    <t>8661 P</t>
  </si>
  <si>
    <t>8661</t>
  </si>
  <si>
    <t>8690 P</t>
  </si>
  <si>
    <t>8690</t>
  </si>
  <si>
    <t>8691 P</t>
  </si>
  <si>
    <t>8691</t>
  </si>
  <si>
    <t>8692 P</t>
  </si>
  <si>
    <t>8692</t>
  </si>
  <si>
    <t>8693 P</t>
  </si>
  <si>
    <t>8693</t>
  </si>
  <si>
    <t>8694 P</t>
  </si>
  <si>
    <t>8694</t>
  </si>
  <si>
    <t>8695 P</t>
  </si>
  <si>
    <t>8695</t>
  </si>
  <si>
    <t>8696 P</t>
  </si>
  <si>
    <t>8696</t>
  </si>
  <si>
    <t>8697 P</t>
  </si>
  <si>
    <t>8697</t>
  </si>
  <si>
    <t>8698 P</t>
  </si>
  <si>
    <t>8698</t>
  </si>
  <si>
    <t>8699 P</t>
  </si>
  <si>
    <t>8699</t>
  </si>
  <si>
    <t>8700 P</t>
  </si>
  <si>
    <t>8700</t>
  </si>
  <si>
    <t>8701 P</t>
  </si>
  <si>
    <t>8701</t>
  </si>
  <si>
    <t>8702 P</t>
  </si>
  <si>
    <t>8702</t>
  </si>
  <si>
    <t>8703 P</t>
  </si>
  <si>
    <t>8703</t>
  </si>
  <si>
    <t>8704 P</t>
  </si>
  <si>
    <t>8704</t>
  </si>
  <si>
    <t>4264 P</t>
  </si>
  <si>
    <t>4264</t>
  </si>
  <si>
    <t>4265 P</t>
  </si>
  <si>
    <t>4265</t>
  </si>
  <si>
    <t>4006 P</t>
  </si>
  <si>
    <t>4006</t>
  </si>
  <si>
    <t>4018 P</t>
  </si>
  <si>
    <t>4018</t>
  </si>
  <si>
    <t>4020 P</t>
  </si>
  <si>
    <t>4020</t>
  </si>
  <si>
    <t>4027 P</t>
  </si>
  <si>
    <t>4027</t>
  </si>
  <si>
    <t>4037 P</t>
  </si>
  <si>
    <t>4037</t>
  </si>
  <si>
    <t>4039 P</t>
  </si>
  <si>
    <t>4039</t>
  </si>
  <si>
    <t>4040 P</t>
  </si>
  <si>
    <t>4040</t>
  </si>
  <si>
    <t>4042 P</t>
  </si>
  <si>
    <t>4042</t>
  </si>
  <si>
    <t>4397 P</t>
  </si>
  <si>
    <t>4397</t>
  </si>
  <si>
    <t>4401 P</t>
  </si>
  <si>
    <t>4401</t>
  </si>
  <si>
    <t>4555 P</t>
  </si>
  <si>
    <t>4555</t>
  </si>
  <si>
    <t>4558 P</t>
  </si>
  <si>
    <t>4558</t>
  </si>
  <si>
    <t>4563 P</t>
  </si>
  <si>
    <t>4563</t>
  </si>
  <si>
    <t>4565 P</t>
  </si>
  <si>
    <t>4565</t>
  </si>
  <si>
    <t>4571 P</t>
  </si>
  <si>
    <t>4571</t>
  </si>
  <si>
    <t>4574 P</t>
  </si>
  <si>
    <t>4574</t>
  </si>
  <si>
    <t>4576 P</t>
  </si>
  <si>
    <t>4576</t>
  </si>
  <si>
    <t>4620 P</t>
  </si>
  <si>
    <t>4620</t>
  </si>
  <si>
    <t>4621 P</t>
  </si>
  <si>
    <t>4621</t>
  </si>
  <si>
    <t>4622 P</t>
  </si>
  <si>
    <t>4622</t>
  </si>
  <si>
    <t>4623 P</t>
  </si>
  <si>
    <t>4623</t>
  </si>
  <si>
    <t>4624 P</t>
  </si>
  <si>
    <t>4624</t>
  </si>
  <si>
    <t>4626 P</t>
  </si>
  <si>
    <t>4626</t>
  </si>
  <si>
    <t>4627 P</t>
  </si>
  <si>
    <t>4627</t>
  </si>
  <si>
    <t>4628 P</t>
  </si>
  <si>
    <t>4628</t>
  </si>
  <si>
    <t>4629 P</t>
  </si>
  <si>
    <t>4629</t>
  </si>
  <si>
    <t>4630 P</t>
  </si>
  <si>
    <t>4630</t>
  </si>
  <si>
    <t>4635 P</t>
  </si>
  <si>
    <t>4635</t>
  </si>
  <si>
    <t>4636 P</t>
  </si>
  <si>
    <t>4636</t>
  </si>
  <si>
    <t>4640 P</t>
  </si>
  <si>
    <t>4640</t>
  </si>
  <si>
    <t>4642 P</t>
  </si>
  <si>
    <t>4642</t>
  </si>
  <si>
    <t>4644 P</t>
  </si>
  <si>
    <t>4644</t>
  </si>
  <si>
    <t>4645 P</t>
  </si>
  <si>
    <t>4645</t>
  </si>
  <si>
    <t>8541 P</t>
  </si>
  <si>
    <t>8541</t>
  </si>
  <si>
    <t>8542 P</t>
  </si>
  <si>
    <t>8542</t>
  </si>
  <si>
    <t>5287 P</t>
  </si>
  <si>
    <t>5287</t>
  </si>
  <si>
    <t>8575 P</t>
  </si>
  <si>
    <t>8575</t>
  </si>
  <si>
    <t>8606 P</t>
  </si>
  <si>
    <t>8606</t>
  </si>
  <si>
    <t>3932 P</t>
  </si>
  <si>
    <t>3932</t>
  </si>
  <si>
    <t>4437 P</t>
  </si>
  <si>
    <t>4437</t>
  </si>
  <si>
    <t>2034 P</t>
  </si>
  <si>
    <t>2034</t>
  </si>
  <si>
    <t>4535 P</t>
  </si>
  <si>
    <t>4535</t>
  </si>
  <si>
    <t>2784 P</t>
  </si>
  <si>
    <t>2784</t>
  </si>
  <si>
    <t>4831 P</t>
  </si>
  <si>
    <t>4831</t>
  </si>
  <si>
    <t>1596 E</t>
  </si>
  <si>
    <t>3482 M</t>
  </si>
  <si>
    <t>1582 M</t>
  </si>
  <si>
    <t>1592 M</t>
  </si>
  <si>
    <t>1604 M</t>
  </si>
  <si>
    <t>1586 M</t>
  </si>
  <si>
    <t>6953 M</t>
  </si>
  <si>
    <t>8705 P</t>
  </si>
  <si>
    <t>8705</t>
  </si>
  <si>
    <t>8706 P</t>
  </si>
  <si>
    <t>8706</t>
  </si>
  <si>
    <t>9010 M</t>
  </si>
  <si>
    <t>1033 E</t>
  </si>
  <si>
    <t>1033</t>
  </si>
  <si>
    <t>1929 E</t>
  </si>
  <si>
    <t>1929</t>
  </si>
  <si>
    <t>0209 M</t>
  </si>
  <si>
    <t>1627 M</t>
  </si>
  <si>
    <t>1921 M</t>
  </si>
  <si>
    <t>1921</t>
  </si>
  <si>
    <t>4266 P</t>
  </si>
  <si>
    <t>4266</t>
  </si>
  <si>
    <t>4778 P</t>
  </si>
  <si>
    <t>4778</t>
  </si>
  <si>
    <t>1523 P</t>
  </si>
  <si>
    <t>1523</t>
  </si>
  <si>
    <t>1890 P</t>
  </si>
  <si>
    <t>1890</t>
  </si>
  <si>
    <t>3238 R</t>
  </si>
  <si>
    <t>3539 M</t>
  </si>
  <si>
    <t>6682 M</t>
  </si>
  <si>
    <t>4686 M</t>
  </si>
  <si>
    <t>5096 M</t>
  </si>
  <si>
    <t>7165 M</t>
  </si>
  <si>
    <t>4268 P</t>
  </si>
  <si>
    <t>4268</t>
  </si>
  <si>
    <t>2733 P</t>
  </si>
  <si>
    <t>2733</t>
  </si>
  <si>
    <t>1525 P</t>
  </si>
  <si>
    <t>1525</t>
  </si>
  <si>
    <t>1524 P</t>
  </si>
  <si>
    <t>1524</t>
  </si>
  <si>
    <t>8709 P</t>
  </si>
  <si>
    <t>8709</t>
  </si>
  <si>
    <t>2751 P</t>
  </si>
  <si>
    <t>2751</t>
  </si>
  <si>
    <t>3989 P</t>
  </si>
  <si>
    <t>3989</t>
  </si>
  <si>
    <t>8777 P</t>
  </si>
  <si>
    <t>8777</t>
  </si>
  <si>
    <t>4387 P</t>
  </si>
  <si>
    <t>4387</t>
  </si>
  <si>
    <t>4388 P</t>
  </si>
  <si>
    <t>4388</t>
  </si>
  <si>
    <t>4389 P</t>
  </si>
  <si>
    <t>4389</t>
  </si>
  <si>
    <t>4390 P</t>
  </si>
  <si>
    <t>4390</t>
  </si>
  <si>
    <t>4391 P</t>
  </si>
  <si>
    <t>4391</t>
  </si>
  <si>
    <t>4392 P</t>
  </si>
  <si>
    <t>4392</t>
  </si>
  <si>
    <t>4382 P</t>
  </si>
  <si>
    <t>4382</t>
  </si>
  <si>
    <t>7950 M</t>
  </si>
  <si>
    <t>6214 F</t>
  </si>
  <si>
    <t>6214</t>
  </si>
  <si>
    <t>8710 P</t>
  </si>
  <si>
    <t>8710</t>
  </si>
  <si>
    <t>8711 P</t>
  </si>
  <si>
    <t>8711</t>
  </si>
  <si>
    <t>4269 P</t>
  </si>
  <si>
    <t>4269</t>
  </si>
  <si>
    <t>4772 P</t>
  </si>
  <si>
    <t>4772</t>
  </si>
  <si>
    <t>2727 P</t>
  </si>
  <si>
    <t>2727</t>
  </si>
  <si>
    <t>2728 P</t>
  </si>
  <si>
    <t>2728</t>
  </si>
  <si>
    <t>5099 P</t>
  </si>
  <si>
    <t>5099</t>
  </si>
  <si>
    <t>6221 P</t>
  </si>
  <si>
    <t>6221</t>
  </si>
  <si>
    <t>4409 P</t>
  </si>
  <si>
    <t>4409</t>
  </si>
  <si>
    <t>8713 P</t>
  </si>
  <si>
    <t>8713</t>
  </si>
  <si>
    <t>4779 P</t>
  </si>
  <si>
    <t>4779</t>
  </si>
  <si>
    <t>4784 P</t>
  </si>
  <si>
    <t>4784</t>
  </si>
  <si>
    <t>1296 E</t>
  </si>
  <si>
    <t>0561 E</t>
  </si>
  <si>
    <t>8714 P</t>
  </si>
  <si>
    <t>8714</t>
  </si>
  <si>
    <t>8715 P</t>
  </si>
  <si>
    <t>8715</t>
  </si>
  <si>
    <t>8716 P</t>
  </si>
  <si>
    <t>8716</t>
  </si>
  <si>
    <t>4517 P</t>
  </si>
  <si>
    <t>4517</t>
  </si>
  <si>
    <t>4518 P</t>
  </si>
  <si>
    <t>4518</t>
  </si>
  <si>
    <t>4519 P</t>
  </si>
  <si>
    <t>4519</t>
  </si>
  <si>
    <t>4520 P</t>
  </si>
  <si>
    <t>4520</t>
  </si>
  <si>
    <t>2966 P</t>
  </si>
  <si>
    <t>2966</t>
  </si>
  <si>
    <t>1455 P</t>
  </si>
  <si>
    <t>1455</t>
  </si>
  <si>
    <t>4081 P</t>
  </si>
  <si>
    <t>4081</t>
  </si>
  <si>
    <t>6223 P</t>
  </si>
  <si>
    <t>6223</t>
  </si>
  <si>
    <t>8129 P</t>
  </si>
  <si>
    <t>8129</t>
  </si>
  <si>
    <t>7356 E</t>
  </si>
  <si>
    <t>7388 E</t>
  </si>
  <si>
    <t>5389 P</t>
  </si>
  <si>
    <t>5389</t>
  </si>
  <si>
    <t>2967 P</t>
  </si>
  <si>
    <t>2967</t>
  </si>
  <si>
    <t>4523 P</t>
  </si>
  <si>
    <t>4523</t>
  </si>
  <si>
    <t>4524 P</t>
  </si>
  <si>
    <t>4524</t>
  </si>
  <si>
    <t>4525 P</t>
  </si>
  <si>
    <t>4525</t>
  </si>
  <si>
    <t>4657 P</t>
  </si>
  <si>
    <t>4657</t>
  </si>
  <si>
    <t>4658 P</t>
  </si>
  <si>
    <t>4658</t>
  </si>
  <si>
    <t>6006 P</t>
  </si>
  <si>
    <t>6006</t>
  </si>
  <si>
    <t>3556 R</t>
  </si>
  <si>
    <t>3702 E</t>
  </si>
  <si>
    <t>3702</t>
  </si>
  <si>
    <t>1447 E</t>
  </si>
  <si>
    <t>1447</t>
  </si>
  <si>
    <t>8627 P</t>
  </si>
  <si>
    <t>8627</t>
  </si>
  <si>
    <t>4659 P</t>
  </si>
  <si>
    <t>4659</t>
  </si>
  <si>
    <t>4618 P</t>
  </si>
  <si>
    <t>4618</t>
  </si>
  <si>
    <t>8588 P</t>
  </si>
  <si>
    <t>8588</t>
  </si>
  <si>
    <t>5386 P</t>
  </si>
  <si>
    <t>5386</t>
  </si>
  <si>
    <t>6659 P</t>
  </si>
  <si>
    <t>6659</t>
  </si>
  <si>
    <t>8501 P</t>
  </si>
  <si>
    <t>8501</t>
  </si>
  <si>
    <t>4228 P</t>
  </si>
  <si>
    <t>4228</t>
  </si>
  <si>
    <t>3250 E</t>
  </si>
  <si>
    <t>8458 E</t>
  </si>
  <si>
    <t>3099 E</t>
  </si>
  <si>
    <t>4411 E</t>
  </si>
  <si>
    <t>4411</t>
  </si>
  <si>
    <t>9515 E</t>
  </si>
  <si>
    <t>3216 M</t>
  </si>
  <si>
    <t>3536 M</t>
  </si>
  <si>
    <t>3624 M</t>
  </si>
  <si>
    <t>3726 M</t>
  </si>
  <si>
    <t>0724 M</t>
  </si>
  <si>
    <t>0952 M</t>
  </si>
  <si>
    <t>1238 M</t>
  </si>
  <si>
    <t>1790 M</t>
  </si>
  <si>
    <t>1869 M</t>
  </si>
  <si>
    <t>1876 M</t>
  </si>
  <si>
    <t>2322 M</t>
  </si>
  <si>
    <t>0030 M</t>
  </si>
  <si>
    <t>0034 M</t>
  </si>
  <si>
    <t>0148 M</t>
  </si>
  <si>
    <t>1861 M</t>
  </si>
  <si>
    <t>2194 M</t>
  </si>
  <si>
    <t>2496 M</t>
  </si>
  <si>
    <t>2946 M</t>
  </si>
  <si>
    <t>3088 M</t>
  </si>
  <si>
    <t>3622 M</t>
  </si>
  <si>
    <t>4478 M</t>
  </si>
  <si>
    <t>4550 M</t>
  </si>
  <si>
    <t>4830 M</t>
  </si>
  <si>
    <t>5004 M</t>
  </si>
  <si>
    <t>5036 M</t>
  </si>
  <si>
    <t>5222 M</t>
  </si>
  <si>
    <t>5354 M</t>
  </si>
  <si>
    <t>2550 M</t>
  </si>
  <si>
    <t>5972 M</t>
  </si>
  <si>
    <t>6135 M</t>
  </si>
  <si>
    <t>6808 M</t>
  </si>
  <si>
    <t>6844 M</t>
  </si>
  <si>
    <t>7078 M</t>
  </si>
  <si>
    <t>7128 M</t>
  </si>
  <si>
    <t>7238 M</t>
  </si>
  <si>
    <t>7753 M</t>
  </si>
  <si>
    <t>7833 M</t>
  </si>
  <si>
    <t>7962 M</t>
  </si>
  <si>
    <t>8102 M</t>
  </si>
  <si>
    <t>8248 M</t>
  </si>
  <si>
    <t>8276 M</t>
  </si>
  <si>
    <t>2866 M</t>
  </si>
  <si>
    <t>3025 M</t>
  </si>
  <si>
    <t>8300 M</t>
  </si>
  <si>
    <t>8432 M</t>
  </si>
  <si>
    <t>8834 M</t>
  </si>
  <si>
    <t>9052 M</t>
  </si>
  <si>
    <t>9154 M</t>
  </si>
  <si>
    <t>9342 M</t>
  </si>
  <si>
    <t>9429 M</t>
  </si>
  <si>
    <t>9490 M</t>
  </si>
  <si>
    <t>9678 M</t>
  </si>
  <si>
    <t>4190 M</t>
  </si>
  <si>
    <t>8280 M</t>
  </si>
  <si>
    <t>4402 M</t>
  </si>
  <si>
    <t>4549 M</t>
  </si>
  <si>
    <t>4802 M</t>
  </si>
  <si>
    <t>9008 M</t>
  </si>
  <si>
    <t>5024 M</t>
  </si>
  <si>
    <t>9058 M</t>
  </si>
  <si>
    <t>9232 M</t>
  </si>
  <si>
    <t>5524 M</t>
  </si>
  <si>
    <t>9328 M</t>
  </si>
  <si>
    <t>9412 M</t>
  </si>
  <si>
    <t>9432 M</t>
  </si>
  <si>
    <t>5350 M</t>
  </si>
  <si>
    <t>9638 M</t>
  </si>
  <si>
    <t>5758 M</t>
  </si>
  <si>
    <t>6133 M</t>
  </si>
  <si>
    <t>6286 M</t>
  </si>
  <si>
    <t>6539 M</t>
  </si>
  <si>
    <t>6806 M</t>
  </si>
  <si>
    <t>6828 M</t>
  </si>
  <si>
    <t>6848 M</t>
  </si>
  <si>
    <t>7483 M</t>
  </si>
  <si>
    <t>7529 M</t>
  </si>
  <si>
    <t>7190 M</t>
  </si>
  <si>
    <t>7282 M</t>
  </si>
  <si>
    <t>7708 M</t>
  </si>
  <si>
    <t>7870 M</t>
  </si>
  <si>
    <t>8090 M</t>
  </si>
  <si>
    <t>0951 M</t>
  </si>
  <si>
    <t>4411 M</t>
  </si>
  <si>
    <t>3450 M</t>
  </si>
  <si>
    <t>6539 H</t>
  </si>
  <si>
    <t>9805 F</t>
  </si>
  <si>
    <t>9805</t>
  </si>
  <si>
    <t>8625 P</t>
  </si>
  <si>
    <t>8625</t>
  </si>
  <si>
    <t>8631 P</t>
  </si>
  <si>
    <t>8631</t>
  </si>
  <si>
    <t>8671 P</t>
  </si>
  <si>
    <t>8671</t>
  </si>
  <si>
    <t>8717 P</t>
  </si>
  <si>
    <t>8717</t>
  </si>
  <si>
    <t>8718 P</t>
  </si>
  <si>
    <t>8718</t>
  </si>
  <si>
    <t>8719 P</t>
  </si>
  <si>
    <t>8719</t>
  </si>
  <si>
    <t>8720 P</t>
  </si>
  <si>
    <t>8720</t>
  </si>
  <si>
    <t>8721 P</t>
  </si>
  <si>
    <t>8721</t>
  </si>
  <si>
    <t>8722 P</t>
  </si>
  <si>
    <t>8722</t>
  </si>
  <si>
    <t>8723 P</t>
  </si>
  <si>
    <t>8723</t>
  </si>
  <si>
    <t>8724 P</t>
  </si>
  <si>
    <t>8724</t>
  </si>
  <si>
    <t>8725 P</t>
  </si>
  <si>
    <t>8725</t>
  </si>
  <si>
    <t>8726 P</t>
  </si>
  <si>
    <t>8726</t>
  </si>
  <si>
    <t>8727 P</t>
  </si>
  <si>
    <t>8727</t>
  </si>
  <si>
    <t>8728 P</t>
  </si>
  <si>
    <t>8728</t>
  </si>
  <si>
    <t>8729 P</t>
  </si>
  <si>
    <t>8729</t>
  </si>
  <si>
    <t>8730 P</t>
  </si>
  <si>
    <t>8730</t>
  </si>
  <si>
    <t>8731 P</t>
  </si>
  <si>
    <t>8731</t>
  </si>
  <si>
    <t>8732 P</t>
  </si>
  <si>
    <t>8732</t>
  </si>
  <si>
    <t>8734 P</t>
  </si>
  <si>
    <t>8734</t>
  </si>
  <si>
    <t>8735 P</t>
  </si>
  <si>
    <t>8735</t>
  </si>
  <si>
    <t>8737 P</t>
  </si>
  <si>
    <t>8737</t>
  </si>
  <si>
    <t>8738 P</t>
  </si>
  <si>
    <t>8738</t>
  </si>
  <si>
    <t>8739 P</t>
  </si>
  <si>
    <t>8739</t>
  </si>
  <si>
    <t>8740 P</t>
  </si>
  <si>
    <t>8740</t>
  </si>
  <si>
    <t>8741 P</t>
  </si>
  <si>
    <t>8741</t>
  </si>
  <si>
    <t>8742 P</t>
  </si>
  <si>
    <t>8742</t>
  </si>
  <si>
    <t>8743 P</t>
  </si>
  <si>
    <t>8743</t>
  </si>
  <si>
    <t>8745 P</t>
  </si>
  <si>
    <t>8745</t>
  </si>
  <si>
    <t>8746 P</t>
  </si>
  <si>
    <t>8746</t>
  </si>
  <si>
    <t>4016 P</t>
  </si>
  <si>
    <t>4016</t>
  </si>
  <si>
    <t>4017 P</t>
  </si>
  <si>
    <t>4017</t>
  </si>
  <si>
    <t>4660 P</t>
  </si>
  <si>
    <t>4660</t>
  </si>
  <si>
    <t>4661 P</t>
  </si>
  <si>
    <t>4661</t>
  </si>
  <si>
    <t>4662 P</t>
  </si>
  <si>
    <t>4662</t>
  </si>
  <si>
    <t>4663 P</t>
  </si>
  <si>
    <t>4663</t>
  </si>
  <si>
    <t>4664 P</t>
  </si>
  <si>
    <t>4664</t>
  </si>
  <si>
    <t>4665 P</t>
  </si>
  <si>
    <t>4665</t>
  </si>
  <si>
    <t>4666 P</t>
  </si>
  <si>
    <t>4666</t>
  </si>
  <si>
    <t>4667 P</t>
  </si>
  <si>
    <t>4667</t>
  </si>
  <si>
    <t>4019 P</t>
  </si>
  <si>
    <t>4019</t>
  </si>
  <si>
    <t>4021 P</t>
  </si>
  <si>
    <t>4021</t>
  </si>
  <si>
    <t>4577 P</t>
  </si>
  <si>
    <t>4577</t>
  </si>
  <si>
    <t>4600 P</t>
  </si>
  <si>
    <t>4600</t>
  </si>
  <si>
    <t>8585 P</t>
  </si>
  <si>
    <t>8585</t>
  </si>
  <si>
    <t>8596 P</t>
  </si>
  <si>
    <t>8596</t>
  </si>
  <si>
    <t>8597 P</t>
  </si>
  <si>
    <t>8597</t>
  </si>
  <si>
    <t>8602 P</t>
  </si>
  <si>
    <t>8602</t>
  </si>
  <si>
    <t>8605 P</t>
  </si>
  <si>
    <t>8605</t>
  </si>
  <si>
    <t>8610 P</t>
  </si>
  <si>
    <t>8610</t>
  </si>
  <si>
    <t>8613 P</t>
  </si>
  <si>
    <t>8613</t>
  </si>
  <si>
    <t>0989 P</t>
  </si>
  <si>
    <t>0989</t>
  </si>
  <si>
    <t>1379 P</t>
  </si>
  <si>
    <t>1379</t>
  </si>
  <si>
    <t>1435 P</t>
  </si>
  <si>
    <t>1435</t>
  </si>
  <si>
    <t>4832 P</t>
  </si>
  <si>
    <t>4832</t>
  </si>
  <si>
    <t>4824 P</t>
  </si>
  <si>
    <t>4824</t>
  </si>
  <si>
    <t>4825 P</t>
  </si>
  <si>
    <t>4825</t>
  </si>
  <si>
    <t>4826 P</t>
  </si>
  <si>
    <t>4826</t>
  </si>
  <si>
    <t>4303 P</t>
  </si>
  <si>
    <t>4303</t>
  </si>
  <si>
    <t>8782 P</t>
  </si>
  <si>
    <t>8782</t>
  </si>
  <si>
    <t>2097 E</t>
  </si>
  <si>
    <t>2097</t>
  </si>
  <si>
    <t>2097 M</t>
  </si>
  <si>
    <t>2097 H</t>
  </si>
  <si>
    <t>9806 F</t>
  </si>
  <si>
    <t>9806</t>
  </si>
  <si>
    <t>8747 P</t>
  </si>
  <si>
    <t>8747</t>
  </si>
  <si>
    <t>8748 P</t>
  </si>
  <si>
    <t>8748</t>
  </si>
  <si>
    <t>4754 P</t>
  </si>
  <si>
    <t>4754</t>
  </si>
  <si>
    <t>4755 P</t>
  </si>
  <si>
    <t>4755</t>
  </si>
  <si>
    <t>4756 P</t>
  </si>
  <si>
    <t>4756</t>
  </si>
  <si>
    <t>4757 P</t>
  </si>
  <si>
    <t>4757</t>
  </si>
  <si>
    <t>4758 P</t>
  </si>
  <si>
    <t>4758</t>
  </si>
  <si>
    <t>4668 P</t>
  </si>
  <si>
    <t>4668</t>
  </si>
  <si>
    <t>4669 P</t>
  </si>
  <si>
    <t>4669</t>
  </si>
  <si>
    <t>4035 P</t>
  </si>
  <si>
    <t>4035</t>
  </si>
  <si>
    <t>4759 P</t>
  </si>
  <si>
    <t>4759</t>
  </si>
  <si>
    <t>4760 P</t>
  </si>
  <si>
    <t>4760</t>
  </si>
  <si>
    <t>8544 P</t>
  </si>
  <si>
    <t>8544</t>
  </si>
  <si>
    <t>8598 P</t>
  </si>
  <si>
    <t>8598</t>
  </si>
  <si>
    <t>2756 P</t>
  </si>
  <si>
    <t>2756</t>
  </si>
  <si>
    <t>1456 P</t>
  </si>
  <si>
    <t>1456</t>
  </si>
  <si>
    <t>4823 P</t>
  </si>
  <si>
    <t>4823</t>
  </si>
  <si>
    <t>2941 P</t>
  </si>
  <si>
    <t>2941</t>
  </si>
  <si>
    <t>8273 P</t>
  </si>
  <si>
    <t>8273</t>
  </si>
  <si>
    <t>4393 P</t>
  </si>
  <si>
    <t>4393</t>
  </si>
  <si>
    <t>3998 P</t>
  </si>
  <si>
    <t>3998</t>
  </si>
  <si>
    <t>5755 P</t>
  </si>
  <si>
    <t>5755</t>
  </si>
  <si>
    <t>0632 E</t>
  </si>
  <si>
    <t>0636 M</t>
  </si>
  <si>
    <t>0640 H</t>
  </si>
  <si>
    <t>4752 P</t>
  </si>
  <si>
    <t>4752</t>
  </si>
  <si>
    <t>0645 P</t>
  </si>
  <si>
    <t>0645</t>
  </si>
  <si>
    <t>7461 P</t>
  </si>
  <si>
    <t>7461</t>
  </si>
  <si>
    <t>7279 P</t>
  </si>
  <si>
    <t>7279</t>
  </si>
  <si>
    <t>0516 P</t>
  </si>
  <si>
    <t>0516</t>
  </si>
  <si>
    <t>6473 P</t>
  </si>
  <si>
    <t>6473</t>
  </si>
  <si>
    <t>8797 P</t>
  </si>
  <si>
    <t>8797</t>
  </si>
  <si>
    <t>3242 E</t>
  </si>
  <si>
    <t>3242</t>
  </si>
  <si>
    <t>3791 M</t>
  </si>
  <si>
    <t>5917 M</t>
  </si>
  <si>
    <t>8749 P</t>
  </si>
  <si>
    <t>8749</t>
  </si>
  <si>
    <t>8750 P</t>
  </si>
  <si>
    <t>8750</t>
  </si>
  <si>
    <t>8751 P</t>
  </si>
  <si>
    <t>8751</t>
  </si>
  <si>
    <t>8752 P</t>
  </si>
  <si>
    <t>8752</t>
  </si>
  <si>
    <t>4704 P</t>
  </si>
  <si>
    <t>4704</t>
  </si>
  <si>
    <t>4717 P</t>
  </si>
  <si>
    <t>4717</t>
  </si>
  <si>
    <t>4718 P</t>
  </si>
  <si>
    <t>4718</t>
  </si>
  <si>
    <t>4720 P</t>
  </si>
  <si>
    <t>4720</t>
  </si>
  <si>
    <t>4721 P</t>
  </si>
  <si>
    <t>4721</t>
  </si>
  <si>
    <t>4028 P</t>
  </si>
  <si>
    <t>4028</t>
  </si>
  <si>
    <t>4029 P</t>
  </si>
  <si>
    <t>4029</t>
  </si>
  <si>
    <t>4599 P</t>
  </si>
  <si>
    <t>4599</t>
  </si>
  <si>
    <t>4633 P</t>
  </si>
  <si>
    <t>4633</t>
  </si>
  <si>
    <t>2684 P</t>
  </si>
  <si>
    <t>2684</t>
  </si>
  <si>
    <t>0216 P</t>
  </si>
  <si>
    <t>0216</t>
  </si>
  <si>
    <t>6007 P</t>
  </si>
  <si>
    <t>6007</t>
  </si>
  <si>
    <t>6008 P</t>
  </si>
  <si>
    <t>6008</t>
  </si>
  <si>
    <t>0217 P</t>
  </si>
  <si>
    <t>0217</t>
  </si>
  <si>
    <t>2658 P</t>
  </si>
  <si>
    <t>2658</t>
  </si>
  <si>
    <t>5393 E</t>
  </si>
  <si>
    <t>3945 E</t>
  </si>
  <si>
    <t>3945</t>
  </si>
  <si>
    <t>3945 M</t>
  </si>
  <si>
    <t>8689 P</t>
  </si>
  <si>
    <t>8689</t>
  </si>
  <si>
    <t>8754 P</t>
  </si>
  <si>
    <t>8754</t>
  </si>
  <si>
    <t>8755 P</t>
  </si>
  <si>
    <t>8755</t>
  </si>
  <si>
    <t>8756 P</t>
  </si>
  <si>
    <t>8756</t>
  </si>
  <si>
    <t>8757 P</t>
  </si>
  <si>
    <t>8757</t>
  </si>
  <si>
    <t>8758 P</t>
  </si>
  <si>
    <t>8758</t>
  </si>
  <si>
    <t>8759 P</t>
  </si>
  <si>
    <t>8759</t>
  </si>
  <si>
    <t>4723 P</t>
  </si>
  <si>
    <t>4723</t>
  </si>
  <si>
    <t>8546 P</t>
  </si>
  <si>
    <t>8546</t>
  </si>
  <si>
    <t>8572 P</t>
  </si>
  <si>
    <t>8572</t>
  </si>
  <si>
    <t>8589 P</t>
  </si>
  <si>
    <t>8589</t>
  </si>
  <si>
    <t>8410 P</t>
  </si>
  <si>
    <t>8410</t>
  </si>
  <si>
    <t>4780 P</t>
  </si>
  <si>
    <t>4780</t>
  </si>
  <si>
    <t>2481 E</t>
  </si>
  <si>
    <t>2944 E</t>
  </si>
  <si>
    <t>1386 M</t>
  </si>
  <si>
    <t>8906 H</t>
  </si>
  <si>
    <t>4075 P</t>
  </si>
  <si>
    <t>4075</t>
  </si>
  <si>
    <t>4775 P</t>
  </si>
  <si>
    <t>4775</t>
  </si>
  <si>
    <t>3729 E</t>
  </si>
  <si>
    <t>1220 M</t>
  </si>
  <si>
    <t>8761 P</t>
  </si>
  <si>
    <t>8761</t>
  </si>
  <si>
    <t>2741 P</t>
  </si>
  <si>
    <t>2741</t>
  </si>
  <si>
    <t>2742 P</t>
  </si>
  <si>
    <t>2742</t>
  </si>
  <si>
    <t>6055 E</t>
  </si>
  <si>
    <t>4084 E</t>
  </si>
  <si>
    <t>3361 E</t>
  </si>
  <si>
    <t>3361</t>
  </si>
  <si>
    <t>4439 M</t>
  </si>
  <si>
    <t>0361 H</t>
  </si>
  <si>
    <t>9807 F</t>
  </si>
  <si>
    <t>9807</t>
  </si>
  <si>
    <t>8624 P</t>
  </si>
  <si>
    <t>8624</t>
  </si>
  <si>
    <t>8628 P</t>
  </si>
  <si>
    <t>8628</t>
  </si>
  <si>
    <t>8762 P</t>
  </si>
  <si>
    <t>8762</t>
  </si>
  <si>
    <t>8763 P</t>
  </si>
  <si>
    <t>8763</t>
  </si>
  <si>
    <t>4602 P</t>
  </si>
  <si>
    <t>4602</t>
  </si>
  <si>
    <t>8764 P</t>
  </si>
  <si>
    <t>8764</t>
  </si>
  <si>
    <t>8765 P</t>
  </si>
  <si>
    <t>8765</t>
  </si>
  <si>
    <t>8548 P</t>
  </si>
  <si>
    <t>8548</t>
  </si>
  <si>
    <t>2734 P</t>
  </si>
  <si>
    <t>2734</t>
  </si>
  <si>
    <t>2735 P</t>
  </si>
  <si>
    <t>2735</t>
  </si>
  <si>
    <t>2736 P</t>
  </si>
  <si>
    <t>2736</t>
  </si>
  <si>
    <t>2737 P</t>
  </si>
  <si>
    <t>2737</t>
  </si>
  <si>
    <t>2738 P</t>
  </si>
  <si>
    <t>2738</t>
  </si>
  <si>
    <t>2739 P</t>
  </si>
  <si>
    <t>2739</t>
  </si>
  <si>
    <t>2740 P</t>
  </si>
  <si>
    <t>1935 P</t>
  </si>
  <si>
    <t>1935</t>
  </si>
  <si>
    <t>1631 P</t>
  </si>
  <si>
    <t>1631</t>
  </si>
  <si>
    <t>4273 P</t>
  </si>
  <si>
    <t>4273</t>
  </si>
  <si>
    <t>2725 P</t>
  </si>
  <si>
    <t>2725</t>
  </si>
  <si>
    <t>4528 P</t>
  </si>
  <si>
    <t>4528</t>
  </si>
  <si>
    <t>9066 P</t>
  </si>
  <si>
    <t>9066</t>
  </si>
  <si>
    <t>3262 R</t>
  </si>
  <si>
    <t>2373 E</t>
  </si>
  <si>
    <t>4796 P</t>
  </si>
  <si>
    <t>4796</t>
  </si>
  <si>
    <t>4797 P</t>
  </si>
  <si>
    <t>4797</t>
  </si>
  <si>
    <t>7430 E</t>
  </si>
  <si>
    <t>2036 E</t>
  </si>
  <si>
    <t>2036</t>
  </si>
  <si>
    <t>0609 M</t>
  </si>
  <si>
    <t>2036 M</t>
  </si>
  <si>
    <t>8688 P</t>
  </si>
  <si>
    <t>8688</t>
  </si>
  <si>
    <t>4765 P</t>
  </si>
  <si>
    <t>4765</t>
  </si>
  <si>
    <t>4766 P</t>
  </si>
  <si>
    <t>4766</t>
  </si>
  <si>
    <t>4767 P</t>
  </si>
  <si>
    <t>4767</t>
  </si>
  <si>
    <t>4768 P</t>
  </si>
  <si>
    <t>4768</t>
  </si>
  <si>
    <t>4769 P</t>
  </si>
  <si>
    <t>4769</t>
  </si>
  <si>
    <t>4770 P</t>
  </si>
  <si>
    <t>4770</t>
  </si>
  <si>
    <t>2942 E</t>
  </si>
  <si>
    <t>8766 P</t>
  </si>
  <si>
    <t>8766</t>
  </si>
  <si>
    <t>7856 E</t>
  </si>
  <si>
    <t>0492 M</t>
  </si>
  <si>
    <t>8767 P</t>
  </si>
  <si>
    <t>8767</t>
  </si>
  <si>
    <t>8768 P</t>
  </si>
  <si>
    <t>8768</t>
  </si>
  <si>
    <t>4841 M</t>
  </si>
  <si>
    <t>4799 P</t>
  </si>
  <si>
    <t>4799</t>
  </si>
  <si>
    <t>0430 E</t>
  </si>
  <si>
    <t>2805 P</t>
  </si>
  <si>
    <t>2805</t>
  </si>
  <si>
    <t>4804 P</t>
  </si>
  <si>
    <t>4804</t>
  </si>
  <si>
    <t>4805 P</t>
  </si>
  <si>
    <t>4805</t>
  </si>
  <si>
    <t>8770 P</t>
  </si>
  <si>
    <t>8770</t>
  </si>
  <si>
    <t>5391 P</t>
  </si>
  <si>
    <t>5391</t>
  </si>
  <si>
    <t>7440 P</t>
  </si>
  <si>
    <t>7440</t>
  </si>
  <si>
    <t>5340 P</t>
  </si>
  <si>
    <t>5340</t>
  </si>
  <si>
    <t>5777 E</t>
  </si>
  <si>
    <t>0200 M</t>
  </si>
  <si>
    <t>2743 P</t>
  </si>
  <si>
    <t>2743</t>
  </si>
  <si>
    <t>2744 P</t>
  </si>
  <si>
    <t>2744</t>
  </si>
  <si>
    <t>REVERE SCHOOL DISTRICT</t>
  </si>
  <si>
    <t>WELD COUNTY SCHOOL DISTRICT RE-3J</t>
  </si>
  <si>
    <t>COLORADO DIGITAL BOCES</t>
  </si>
  <si>
    <t>PIKES PEAK BOCES</t>
  </si>
  <si>
    <t>SOUTH PLATTE VALLEY BOCES</t>
  </si>
  <si>
    <t>SOUTHWEST BOCES</t>
  </si>
  <si>
    <t>WEST CENTRAL BOCES</t>
  </si>
  <si>
    <t>NORTHWEST COLO BOCES</t>
  </si>
  <si>
    <t>ADAMS COUNTY BOCES</t>
  </si>
  <si>
    <t>GRAND VALLEY BOCES</t>
  </si>
  <si>
    <t>MT EVANS BOCES</t>
  </si>
  <si>
    <t>UNCOMPAHGRE BOCES</t>
  </si>
  <si>
    <t>SANTA FE TRAIL BOCES</t>
  </si>
  <si>
    <t>FRONT RANGE BOCES</t>
  </si>
  <si>
    <t>UTE PASS BOCES</t>
  </si>
  <si>
    <t>0263 Global Leadership Academy E</t>
  </si>
  <si>
    <t>0501 Monterey Community School E</t>
  </si>
  <si>
    <t>0502 Meadow Community School E</t>
  </si>
  <si>
    <t>0503 York International E</t>
  </si>
  <si>
    <t>0504 Welby Montessori School E</t>
  </si>
  <si>
    <t>0505 Achieve Academy E</t>
  </si>
  <si>
    <t>0506 Explore Elementary E</t>
  </si>
  <si>
    <t>0507 Adventure Elementary E</t>
  </si>
  <si>
    <t>0509 Clayton Partnership School E</t>
  </si>
  <si>
    <t>1796 Colorado Connections Academy E</t>
  </si>
  <si>
    <t>9036 Valley View K-8 E</t>
  </si>
  <si>
    <t>0187 Mapleton Expeditionary School Of The Arts M</t>
  </si>
  <si>
    <t>0263 Global Leadership Academy M</t>
  </si>
  <si>
    <t>0501 Monterey Community School M</t>
  </si>
  <si>
    <t>0502 Meadow Community School M</t>
  </si>
  <si>
    <t>0503 York International M</t>
  </si>
  <si>
    <t>0505 Achieve Academy M</t>
  </si>
  <si>
    <t>0509 Clayton Partnership School M</t>
  </si>
  <si>
    <t>1796 Colorado Connections Academy M</t>
  </si>
  <si>
    <t>9036 Valley View K-8 M</t>
  </si>
  <si>
    <t>0187 Mapleton Expeditionary School Of The Arts H</t>
  </si>
  <si>
    <t>0212 Mapleton Early College High School H</t>
  </si>
  <si>
    <t>0263 Global Leadership Academy H</t>
  </si>
  <si>
    <t>0309 Academy High School H</t>
  </si>
  <si>
    <t>0503 York International H</t>
  </si>
  <si>
    <t>1796 Colorado Connections Academy H</t>
  </si>
  <si>
    <t>6315 North Valley School For Young Adults H</t>
  </si>
  <si>
    <t>4002 Assumption School P</t>
  </si>
  <si>
    <t>0010 Other O</t>
  </si>
  <si>
    <t>0010 District Level D</t>
  </si>
  <si>
    <t>0014 Glacier Peak Elementary School E</t>
  </si>
  <si>
    <t>0059 Meridian Elementary School E</t>
  </si>
  <si>
    <t>0301 Arapahoe Ridge Elementary School E</t>
  </si>
  <si>
    <t>1388 Centennial Elementary School E</t>
  </si>
  <si>
    <t>1519 Stargate Charter School E</t>
  </si>
  <si>
    <t>1878 Coronado Hills Elementary School E</t>
  </si>
  <si>
    <t>1914 Cotton Creek Elementary School E</t>
  </si>
  <si>
    <t>1937 Coyote Ridge Elementary School E</t>
  </si>
  <si>
    <t>2361 Eagleview Elementary School E</t>
  </si>
  <si>
    <t>2410 Tarver Elementary School E</t>
  </si>
  <si>
    <t>2576 Cherry Drive Elementary School E</t>
  </si>
  <si>
    <t>2578 Skyview Elementary School E</t>
  </si>
  <si>
    <t>2580 Hunters Glen Elementary School E</t>
  </si>
  <si>
    <t>2582 Rocky Mountain Elementary School E</t>
  </si>
  <si>
    <t>2584 Riverdale Elementary School E</t>
  </si>
  <si>
    <t>2918 Federal Heights Elementary School E</t>
  </si>
  <si>
    <t>3439 Global Village Academy E</t>
  </si>
  <si>
    <t>4000 Hillcrest Elementary School E</t>
  </si>
  <si>
    <t>4172 Hulstrom Options K-8 School E</t>
  </si>
  <si>
    <t>5058 Leroy Drive Elementary School E</t>
  </si>
  <si>
    <t>5418 Malley Drive Elementary School E</t>
  </si>
  <si>
    <t>5706 Mc Elwain Elementary School E</t>
  </si>
  <si>
    <t>6150 Mountain View Elementary School E</t>
  </si>
  <si>
    <t>6355 North Mor Elementary School E</t>
  </si>
  <si>
    <t>6376 North Star Elementary School E</t>
  </si>
  <si>
    <t>6802 Prospect Ridge Academy E</t>
  </si>
  <si>
    <t>6956 Pathways Future Center E</t>
  </si>
  <si>
    <t>7155 Prairie Hills Elementary School E</t>
  </si>
  <si>
    <t>7795 Silver Creek Elementary E</t>
  </si>
  <si>
    <t>8211 The Studio School E</t>
  </si>
  <si>
    <t>8225 Stellar Elementary School E</t>
  </si>
  <si>
    <t>8275 Stem Lab E</t>
  </si>
  <si>
    <t>8310 Stem Launch E</t>
  </si>
  <si>
    <t>8361 Stukey Elementary School E</t>
  </si>
  <si>
    <t>8842 Thornton Elementary School E</t>
  </si>
  <si>
    <t>9431 Westgate Charter E</t>
  </si>
  <si>
    <t>9494 Westview Elementary School E</t>
  </si>
  <si>
    <t>9682 Woodglen Elementary School E</t>
  </si>
  <si>
    <t>0057 Rocky Top Middle School M</t>
  </si>
  <si>
    <t>0210 Vantage Point M</t>
  </si>
  <si>
    <t>1480 Century Middle School M</t>
  </si>
  <si>
    <t>1519 Stargate Charter School M</t>
  </si>
  <si>
    <t>3439 Global Village Academy M</t>
  </si>
  <si>
    <t>4172 Hulstrom Options K-8 School M</t>
  </si>
  <si>
    <t>4187 Silver Hills Middle School M</t>
  </si>
  <si>
    <t>5814 The International School At Thornton Middle M</t>
  </si>
  <si>
    <t>6342 Shadow Ridge Middle School M</t>
  </si>
  <si>
    <t>6398 Northglenn Middle School M</t>
  </si>
  <si>
    <t>6802 Prospect Ridge Academy M</t>
  </si>
  <si>
    <t>6956 Pathways Future Center M</t>
  </si>
  <si>
    <t>8275 Stem Lab M</t>
  </si>
  <si>
    <t>8310 Stem Launch M</t>
  </si>
  <si>
    <t>9431 Westgate Charter M</t>
  </si>
  <si>
    <t>9444 Westlake Middle School M</t>
  </si>
  <si>
    <t>0210 Vantage Point H</t>
  </si>
  <si>
    <t>4108 Horizon High School H</t>
  </si>
  <si>
    <t>5043 Legacy High School H</t>
  </si>
  <si>
    <t>5816 Thornton High School H</t>
  </si>
  <si>
    <t>6060 Mountain Range High School H</t>
  </si>
  <si>
    <t>6402 Northglenn High School H</t>
  </si>
  <si>
    <t>6956 Pathways Future Center H</t>
  </si>
  <si>
    <t>9431 Westgate Charter H</t>
  </si>
  <si>
    <t>4003 Community Christian School P</t>
  </si>
  <si>
    <t>4009 Children'S World P</t>
  </si>
  <si>
    <t>4012 Gethsemane Lutheran School P</t>
  </si>
  <si>
    <t>4022 Noah'S Ark Learning Center P</t>
  </si>
  <si>
    <t>4023 Northside Christian Daycare P</t>
  </si>
  <si>
    <t>4591 Cornerstone Christian Academy P</t>
  </si>
  <si>
    <t>6601 Life Christian Academy P</t>
  </si>
  <si>
    <t>8395 Stellar Care Llc P</t>
  </si>
  <si>
    <t>8551 North Lutheran High School P</t>
  </si>
  <si>
    <t>8574 Little Village Christian Presc P</t>
  </si>
  <si>
    <t>8611 Shelterwood School P</t>
  </si>
  <si>
    <t>8639 Holy Family High School P</t>
  </si>
  <si>
    <t>0020 Other O</t>
  </si>
  <si>
    <t>0020 District Level D</t>
  </si>
  <si>
    <t>0186 Alsup Elementary School E</t>
  </si>
  <si>
    <t>1426 Central Elementary School E</t>
  </si>
  <si>
    <t>2308 Dupont Elementary School E</t>
  </si>
  <si>
    <t>4536 Kemp Elementary School E</t>
  </si>
  <si>
    <t>5982 Monaco Elementary School E</t>
  </si>
  <si>
    <t>6534 Hanson Elementary School E</t>
  </si>
  <si>
    <t>7500 Rose Hill Elementary School E</t>
  </si>
  <si>
    <t>0020 Adams City Middle School M</t>
  </si>
  <si>
    <t>4516 Kearney Middle School M</t>
  </si>
  <si>
    <t>0022 Lester R Arnold High School H</t>
  </si>
  <si>
    <t>0024 Adams City High School H</t>
  </si>
  <si>
    <t>0030 Other O</t>
  </si>
  <si>
    <t>0030 District Level D</t>
  </si>
  <si>
    <t>0700 Belle Creek Charter School E</t>
  </si>
  <si>
    <t>1013 Brantner Elementary School E</t>
  </si>
  <si>
    <t>1052 Bromley East Charter School E</t>
  </si>
  <si>
    <t>2945 Foundations Academy E</t>
  </si>
  <si>
    <t>3900 Henderson Elementary School E</t>
  </si>
  <si>
    <t>4950 Landmark Academy At Reunion E</t>
  </si>
  <si>
    <t>5615 Mary E Pennock Elementary School E</t>
  </si>
  <si>
    <t>6294 North Elementary School E</t>
  </si>
  <si>
    <t>6395 Northeast Elementary School E</t>
  </si>
  <si>
    <t>7714 Second Creek Elementary School E</t>
  </si>
  <si>
    <t>8032 John W Thimmig Elementary School E</t>
  </si>
  <si>
    <t>8060 South Elementary School E</t>
  </si>
  <si>
    <t>8130 Southeast Elementary School E</t>
  </si>
  <si>
    <t>8820 Turnberry Elementary E</t>
  </si>
  <si>
    <t>9426 West Ridge Elementary E</t>
  </si>
  <si>
    <t>0700 Belle Creek Charter School M</t>
  </si>
  <si>
    <t>1021 Brighton Heritage Academy M</t>
  </si>
  <si>
    <t>1052 Bromley East Charter School M</t>
  </si>
  <si>
    <t>2945 Foundations Academy M</t>
  </si>
  <si>
    <t>4950 Landmark Academy At Reunion M</t>
  </si>
  <si>
    <t>6638 Overland Trail Middle School M</t>
  </si>
  <si>
    <t>6702 Otho E Stuart Middle School M</t>
  </si>
  <si>
    <t>7131 Prairie View Middle School M</t>
  </si>
  <si>
    <t>9230 Vikan Middle School M</t>
  </si>
  <si>
    <t>1021 Brighton Heritage Academy H</t>
  </si>
  <si>
    <t>1022 Brighton High School H</t>
  </si>
  <si>
    <t>1560 Bolt Academy H</t>
  </si>
  <si>
    <t>2399 Eagle Ridge Academy H</t>
  </si>
  <si>
    <t>7129 Prairie View High School H</t>
  </si>
  <si>
    <t>9801 Adams Youth Service Center F</t>
  </si>
  <si>
    <t>4031 Brighton Adventist Academy P</t>
  </si>
  <si>
    <t>4034 Elmwood Baptist School P</t>
  </si>
  <si>
    <t>4036 Zion Lutheran School P</t>
  </si>
  <si>
    <t>0040 Other O</t>
  </si>
  <si>
    <t>0040 District Level D</t>
  </si>
  <si>
    <t>0770 Bennett Elementary School E</t>
  </si>
  <si>
    <t>0774 Bennett Middle School M</t>
  </si>
  <si>
    <t>0775 Bennett High School H</t>
  </si>
  <si>
    <t>8112 Our Lady Help Of Christians Academy P</t>
  </si>
  <si>
    <t>0050 Other O</t>
  </si>
  <si>
    <t>0050 District Level D</t>
  </si>
  <si>
    <t>8332 Hemphill Middle School M</t>
  </si>
  <si>
    <t>0060 Other O</t>
  </si>
  <si>
    <t>0060 District Level D</t>
  </si>
  <si>
    <t>1622 Clara E. Metz Elementary School E</t>
  </si>
  <si>
    <t>2035 Crown Pointe Charter Academy E</t>
  </si>
  <si>
    <t>2876 Fairview Elementary School E</t>
  </si>
  <si>
    <t>3144 Francis M. Day Elementary School E</t>
  </si>
  <si>
    <t>3792 Harris Park Elementary School E</t>
  </si>
  <si>
    <t>4334 Colorado Stem Academy E</t>
  </si>
  <si>
    <t>4465 Josephine Hodgkins Elementary School E</t>
  </si>
  <si>
    <t>5834 Mesa Elementary School E</t>
  </si>
  <si>
    <t>7810 Flynn Elementary School E</t>
  </si>
  <si>
    <t>7860 Sherrelwood Elementary School E</t>
  </si>
  <si>
    <t>7952 Skyline Vista Elementary School E</t>
  </si>
  <si>
    <t>8406 Sunset Ridge Elementary School E</t>
  </si>
  <si>
    <t>8798 Tennyson Knolls Elementary School E</t>
  </si>
  <si>
    <t>9462 Westminster Elementary School E</t>
  </si>
  <si>
    <t>2035 Crown Pointe Charter Academy M</t>
  </si>
  <si>
    <t>4334 Colorado Stem Academy M</t>
  </si>
  <si>
    <t>5388 M. Scott Carpenter Middle School M</t>
  </si>
  <si>
    <t>7305 Iver C. Ranum Middle School M</t>
  </si>
  <si>
    <t>7812 Shaw Heights Middle School M</t>
  </si>
  <si>
    <t>3931 Hidden Lake High School H</t>
  </si>
  <si>
    <t>9466 Westminster High School H</t>
  </si>
  <si>
    <t>4038 Belleview Christian School P</t>
  </si>
  <si>
    <t>4041 Dottie'S Day Care Inc. P</t>
  </si>
  <si>
    <t>4395 Guardian Angels P</t>
  </si>
  <si>
    <t>4398 Holy Trinity Catholic School P</t>
  </si>
  <si>
    <t>8622 Children'S Outreach Project P</t>
  </si>
  <si>
    <t>0070 Other O</t>
  </si>
  <si>
    <t>0070 District Level D</t>
  </si>
  <si>
    <t>0115 Alamosa Elementary School E</t>
  </si>
  <si>
    <t>0114 Ortega Middle School M</t>
  </si>
  <si>
    <t>0368 Alamosa Ombudsman School Of Excellence M</t>
  </si>
  <si>
    <t>0118 Alamosa High School H</t>
  </si>
  <si>
    <t>0368 Alamosa Ombudsman School Of Excellence H</t>
  </si>
  <si>
    <t>1129 Sunshine Elementary School P</t>
  </si>
  <si>
    <t>4553 Trinity Lutheran School P</t>
  </si>
  <si>
    <t>0100 Other O</t>
  </si>
  <si>
    <t>0100 District Level D</t>
  </si>
  <si>
    <t>0110 Other O</t>
  </si>
  <si>
    <t>0110 District Level D</t>
  </si>
  <si>
    <t>1514 Charles Hay World School E</t>
  </si>
  <si>
    <t>1556 Cherrelyn Elementary School E</t>
  </si>
  <si>
    <t>1652 Clayton Elementary School E</t>
  </si>
  <si>
    <t>9620 Wm E Bishop Elementary School E</t>
  </si>
  <si>
    <t>2750 Englewood Leadership Academy M</t>
  </si>
  <si>
    <t>2752 Englewood Middle School M</t>
  </si>
  <si>
    <t>0206 Colorado'S Finest Alternative High School H</t>
  </si>
  <si>
    <t>2746 Englewood High School H</t>
  </si>
  <si>
    <t>1879 Creative Prespectives Inc P</t>
  </si>
  <si>
    <t>4556 All Souls Catholic School P</t>
  </si>
  <si>
    <t>4559 St Louis Catholic School P</t>
  </si>
  <si>
    <t>8616 Humanex Academy P</t>
  </si>
  <si>
    <t>0120 Other O</t>
  </si>
  <si>
    <t>0120 District Level D</t>
  </si>
  <si>
    <t>3054 Sheridan Elementary E</t>
  </si>
  <si>
    <t>7837 Fort Logan Northgate E</t>
  </si>
  <si>
    <t>7837 Fort Logan Northgate M</t>
  </si>
  <si>
    <t>8123 Soar Academy M</t>
  </si>
  <si>
    <t>7842 Sheridan High School H</t>
  </si>
  <si>
    <t>8123 Soar Academy H</t>
  </si>
  <si>
    <t>0123 Other O</t>
  </si>
  <si>
    <t>0123 District Level D</t>
  </si>
  <si>
    <t>0016 Fox Hollow Elementary School E</t>
  </si>
  <si>
    <t>0242 Antelope Ridge Elementary School E</t>
  </si>
  <si>
    <t>0243 Coyote Hills Elementary School E</t>
  </si>
  <si>
    <t>0348 Arrowhead Elementary School E</t>
  </si>
  <si>
    <t>0442 Aspen Crossing Elementary School E</t>
  </si>
  <si>
    <t>0714 Belleview Elementary School E</t>
  </si>
  <si>
    <t>1155 Buffalo Trail Elementary School E</t>
  </si>
  <si>
    <t>1273 Canyon Creek Elementary School E</t>
  </si>
  <si>
    <t>1510 Challenge School E</t>
  </si>
  <si>
    <t>1571 Cherry Creek Charter Academy E</t>
  </si>
  <si>
    <t>1572 High Plains Elementary School E</t>
  </si>
  <si>
    <t>1574 Cherry Hills Village Elementary School E</t>
  </si>
  <si>
    <t>1614 Cimarron Elementary School E</t>
  </si>
  <si>
    <t>1916 Cottonwood Creek Elementary School E</t>
  </si>
  <si>
    <t>1970 Creekside Elementary School E</t>
  </si>
  <si>
    <t>2094 Dakota Valley Elementary School E</t>
  </si>
  <si>
    <t>2292 Dry Creek Elementary School E</t>
  </si>
  <si>
    <t>2428 Eastridge Community Elementary School E</t>
  </si>
  <si>
    <t>3648 Greenwood Elementary School E</t>
  </si>
  <si>
    <t>3926 Heritage Elementary School E</t>
  </si>
  <si>
    <t>3988 Highline Community Elementary School E</t>
  </si>
  <si>
    <t>4062 Holly Hills Elementary School E</t>
  </si>
  <si>
    <t>4078 Homestead Elementary School E</t>
  </si>
  <si>
    <t>4276 Independence Elementary School E</t>
  </si>
  <si>
    <t>4280 Indian Ridge Elementary School E</t>
  </si>
  <si>
    <t>4448 Black Forest Hills Elementary School E</t>
  </si>
  <si>
    <t>5744 Meadow Point Elementary School E</t>
  </si>
  <si>
    <t>5934 Mission Viejo Elementary School E</t>
  </si>
  <si>
    <t>6225 Mountain Vista Elementary School E</t>
  </si>
  <si>
    <t>6367 Options School E</t>
  </si>
  <si>
    <t>6820 Peakview Elementary School E</t>
  </si>
  <si>
    <t>6955 Pine Ridge Elementary School E</t>
  </si>
  <si>
    <t>7102 Polton Community Elementary School E</t>
  </si>
  <si>
    <t>7116 Ponderosa Elementary School E</t>
  </si>
  <si>
    <t>7277 Red Hawk Ridge Elementary School E</t>
  </si>
  <si>
    <t>7476 Rolling Hills Elementary School E</t>
  </si>
  <si>
    <t>7559 Sagebrush Elementary School E</t>
  </si>
  <si>
    <t>8380 Summit Elementary School E</t>
  </si>
  <si>
    <t>8394 Sunrise Elementary School E</t>
  </si>
  <si>
    <t>8850 Timberline Elementary School E</t>
  </si>
  <si>
    <t>8887 Trails West Elementary School E</t>
  </si>
  <si>
    <t>9108 Village East Community Elementary School E</t>
  </si>
  <si>
    <t>9200 Walnut Hills Community Elementary School E</t>
  </si>
  <si>
    <t>9624 Willow Creek Elementary School E</t>
  </si>
  <si>
    <t>0018 Liberty Middle School M</t>
  </si>
  <si>
    <t>0141 Sky Vista Middle School M</t>
  </si>
  <si>
    <t>1510 Challenge School M</t>
  </si>
  <si>
    <t>1566 Campus Middle School M</t>
  </si>
  <si>
    <t>1568 West Middle School M</t>
  </si>
  <si>
    <t>1571 Cherry Creek Charter Academy M</t>
  </si>
  <si>
    <t>2897 Falcon Creek Middle School M</t>
  </si>
  <si>
    <t>3030 Fox Ridge Middle School M</t>
  </si>
  <si>
    <t>4100 Horizon Middle School M</t>
  </si>
  <si>
    <t>4975 Laredo Middle School M</t>
  </si>
  <si>
    <t>6367 Options School M</t>
  </si>
  <si>
    <t>7158 Prairie Middle School M</t>
  </si>
  <si>
    <t>8848 Thunder Ridge Middle School M</t>
  </si>
  <si>
    <t>1551 Cherokee Trail High School H</t>
  </si>
  <si>
    <t>1570 Cherry Creek High School H</t>
  </si>
  <si>
    <t>2357 Eaglecrest High School H</t>
  </si>
  <si>
    <t>3589 Grandview High School H</t>
  </si>
  <si>
    <t>6367 Options School H</t>
  </si>
  <si>
    <t>6625 Overland High School H</t>
  </si>
  <si>
    <t>8020 Smoky Hill High School H</t>
  </si>
  <si>
    <t>9802 Marvin W Foote Youth Services F</t>
  </si>
  <si>
    <t>3978 Holy Love Preschool And Kindergarten P</t>
  </si>
  <si>
    <t>4011 St Thomas More School P</t>
  </si>
  <si>
    <t>4396 Montessori At Greenwood Plaza P</t>
  </si>
  <si>
    <t>4554 Village Child Learning Center P</t>
  </si>
  <si>
    <t>4560 Willows-Olde Mill Learn Centr P</t>
  </si>
  <si>
    <t>4566 Beacon Country Day School P</t>
  </si>
  <si>
    <t>4579 Denver Jewish Day School P</t>
  </si>
  <si>
    <t>4583 Kent Denver School P</t>
  </si>
  <si>
    <t>4589 Mt Olive Lutheran Ecec P</t>
  </si>
  <si>
    <t>4592 St Mary'S Academy P</t>
  </si>
  <si>
    <t>4594 Three Bears Learning Center P</t>
  </si>
  <si>
    <t>4597 Willows Child Learning Center P</t>
  </si>
  <si>
    <t>8550 Crescent View Academy P</t>
  </si>
  <si>
    <t>8660 Regis Jesuit High School P</t>
  </si>
  <si>
    <t>8707 Peace W/Christ Christian Schl P</t>
  </si>
  <si>
    <t>0130 Other O</t>
  </si>
  <si>
    <t>0130 District Level D</t>
  </si>
  <si>
    <t>0752 Franklin Elementary School E</t>
  </si>
  <si>
    <t>1382 Centennial Academy Of Fine Arts Education E</t>
  </si>
  <si>
    <t>2382 East Elementary School E</t>
  </si>
  <si>
    <t>2926 Field Elementary School E</t>
  </si>
  <si>
    <t>3950 Highland Elementary School E</t>
  </si>
  <si>
    <t>5229 Littleton Academy E</t>
  </si>
  <si>
    <t>5233 Littleton Prep Charter School E</t>
  </si>
  <si>
    <t>5236 Lois Lenski Elementary School E</t>
  </si>
  <si>
    <t>5572 Hopkins Elementary School E</t>
  </si>
  <si>
    <t>5574 Twain Elementary School E</t>
  </si>
  <si>
    <t>6814 Peabody Elementary School E</t>
  </si>
  <si>
    <t>7518 Runyon Elementary School E</t>
  </si>
  <si>
    <t>7606 Sandburg Elementary School E</t>
  </si>
  <si>
    <t>8064 Moody Elementary School E</t>
  </si>
  <si>
    <t>9600 Wilder Elementary School E</t>
  </si>
  <si>
    <t>2804 Euclid Middle School M</t>
  </si>
  <si>
    <t>3472 Goddard Middle School M</t>
  </si>
  <si>
    <t>4316 Newton Middle School M</t>
  </si>
  <si>
    <t>4447 John Wesley Powell Middle School M</t>
  </si>
  <si>
    <t>5229 Littleton Academy M</t>
  </si>
  <si>
    <t>5233 Littleton Prep Charter School M</t>
  </si>
  <si>
    <t>0298 Arapahoe High School H</t>
  </si>
  <si>
    <t>3930 Heritage High School H</t>
  </si>
  <si>
    <t>5224 Littleton High School H</t>
  </si>
  <si>
    <t>0091 Ambleside School P</t>
  </si>
  <si>
    <t>4047 Shepherd Of The Hills Lutheran P</t>
  </si>
  <si>
    <t>4584 Community Schl For The Gifted P</t>
  </si>
  <si>
    <t>4604 St Mary'S School P</t>
  </si>
  <si>
    <t>8648 Mackintosh Academy: Littleton Campus P</t>
  </si>
  <si>
    <t>0140 Other O</t>
  </si>
  <si>
    <t>0140 District Level D</t>
  </si>
  <si>
    <t>2140 Deer Trail Junior-Senior High School H</t>
  </si>
  <si>
    <t>0170 Other O</t>
  </si>
  <si>
    <t>0170 District Level D</t>
  </si>
  <si>
    <t>0213 Axl Academy E</t>
  </si>
  <si>
    <t>0310 Arkansas Elementary School E</t>
  </si>
  <si>
    <t>0458 Aurora Academy Charter School E</t>
  </si>
  <si>
    <t>0465 Aurora Frontier K-8 E</t>
  </si>
  <si>
    <t>0914 Boston K-8 School E</t>
  </si>
  <si>
    <t>1470 Century Elementary School E</t>
  </si>
  <si>
    <t>1720 Clyde Miller K-8 E</t>
  </si>
  <si>
    <t>1948 Crawford Elementary School E</t>
  </si>
  <si>
    <t>2095 Dalton Elementary School E</t>
  </si>
  <si>
    <t>2114 Dartmouth Elementary School E</t>
  </si>
  <si>
    <t>2618 Elkhart Elementary School E</t>
  </si>
  <si>
    <t>2998 Fletcher Community School E</t>
  </si>
  <si>
    <t>3272 Fulton Academy Of Excellence E</t>
  </si>
  <si>
    <t>3471 Global Village Academy Aurora E</t>
  </si>
  <si>
    <t>4270 Iowa Elementary School E</t>
  </si>
  <si>
    <t>4426 Jewell Elementary School E</t>
  </si>
  <si>
    <t>4646 Kenton Elementary School E</t>
  </si>
  <si>
    <t>4970 Lansing Elementary Community School E</t>
  </si>
  <si>
    <t>4973 Laredo Elementary School E</t>
  </si>
  <si>
    <t>5298 Lotus School For Excellence E</t>
  </si>
  <si>
    <t>5361 Lyn Knoll Elementary School E</t>
  </si>
  <si>
    <t>6068 Montview Math &amp; Health Sciences Elementary School E</t>
  </si>
  <si>
    <t>6189 Murphy Creek K-8 School E</t>
  </si>
  <si>
    <t>6546 Options School E</t>
  </si>
  <si>
    <t>6728 Paris Elementary School E</t>
  </si>
  <si>
    <t>6758 Park Lane Elementary School E</t>
  </si>
  <si>
    <t>6869 Peoria Elementary School E</t>
  </si>
  <si>
    <t>7232 Aurora Quest K-8 E</t>
  </si>
  <si>
    <t>7558 Sable Elementary School E</t>
  </si>
  <si>
    <t>7865 Side Creek Elementary School E</t>
  </si>
  <si>
    <t>7932 Sixth Avenue Elementary School E</t>
  </si>
  <si>
    <t>8858 Tollgate Elementary School Of Expeditionary Learning E</t>
  </si>
  <si>
    <t>9056 Vanguard Classical School - West E</t>
  </si>
  <si>
    <t>9059 Vassar Elementary School E</t>
  </si>
  <si>
    <t>9060 Vaughn Elementary School E</t>
  </si>
  <si>
    <t>9083 Vista Peak P-8 Exploratory E</t>
  </si>
  <si>
    <t>9140 Virginia Court Elementary School E</t>
  </si>
  <si>
    <t>9189 Vanguard Classical School - East E</t>
  </si>
  <si>
    <t>9514 Wheeling Elementary School E</t>
  </si>
  <si>
    <t>9756 Yale Elementary School E</t>
  </si>
  <si>
    <t xml:space="preserve"> '0214 Altura Elementary School E</t>
  </si>
  <si>
    <t>0213 Axl Academy M</t>
  </si>
  <si>
    <t>0458 Aurora Academy Charter School M</t>
  </si>
  <si>
    <t>0464 Aurora Hills Middle School M</t>
  </si>
  <si>
    <t>0465 Aurora Frontier K-8 M</t>
  </si>
  <si>
    <t>0914 Boston K-8 School M</t>
  </si>
  <si>
    <t>1720 Clyde Miller K-8 M</t>
  </si>
  <si>
    <t>1800 Columbia Middle School M</t>
  </si>
  <si>
    <t>2384 East Middle School M</t>
  </si>
  <si>
    <t>3471 Global Village Academy Aurora M</t>
  </si>
  <si>
    <t>5298 Lotus School For Excellence M</t>
  </si>
  <si>
    <t>6160 Mrachek Middle School M</t>
  </si>
  <si>
    <t>6189 Murphy Creek K-8 School M</t>
  </si>
  <si>
    <t>6310 North Middle School Health Sciences And Technology Campus M</t>
  </si>
  <si>
    <t>6546 Options School M</t>
  </si>
  <si>
    <t>7232 Aurora Quest K-8 M</t>
  </si>
  <si>
    <t>8078 South Middle School M</t>
  </si>
  <si>
    <t>9056 Vanguard Classical School - West M</t>
  </si>
  <si>
    <t>9083 Vista Peak P-8 Exploratory M</t>
  </si>
  <si>
    <t>9189 Vanguard Classical School - East M</t>
  </si>
  <si>
    <t>9396 Aurora West College Preparatory Academy M</t>
  </si>
  <si>
    <t>0219 Aps Online School H</t>
  </si>
  <si>
    <t>1458 Aurora Central High School H</t>
  </si>
  <si>
    <t>3354 Gateway High School H</t>
  </si>
  <si>
    <t>4024 Hinkley High School H</t>
  </si>
  <si>
    <t>5298 Lotus School For Excellence H</t>
  </si>
  <si>
    <t>6546 Options School H</t>
  </si>
  <si>
    <t>7250 Rangeview High School H</t>
  </si>
  <si>
    <t>8356 William Smith High School H</t>
  </si>
  <si>
    <t>9125 Vista Peak 9-12 Preparatory H</t>
  </si>
  <si>
    <t>9189 Vanguard Classical School - East H</t>
  </si>
  <si>
    <t>9396 Aurora West College Preparatory Academy H</t>
  </si>
  <si>
    <t>0410 St. Mark'S Preschool P</t>
  </si>
  <si>
    <t>2231 The Denver School East P</t>
  </si>
  <si>
    <t>4606 Aurora Christian Academy P</t>
  </si>
  <si>
    <t>4614 Christ Our Redeemer Lutheran P</t>
  </si>
  <si>
    <t>4625 Rocky Mtn Christian Academy P</t>
  </si>
  <si>
    <t>4631 St Pius X School P</t>
  </si>
  <si>
    <t>4634 St Therese School P</t>
  </si>
  <si>
    <t>5049 Ibg Learning Center P</t>
  </si>
  <si>
    <t>6419 Restoration Christian Academy P</t>
  </si>
  <si>
    <t>8599 Cedarwood Christian Academy P</t>
  </si>
  <si>
    <t>0180 Other O</t>
  </si>
  <si>
    <t>0180 District Level D</t>
  </si>
  <si>
    <t>1168 Byers Elementary School E</t>
  </si>
  <si>
    <t>3362 Great Plains Academy E</t>
  </si>
  <si>
    <t>6241 Colorado Digital Academy - Elementary E</t>
  </si>
  <si>
    <t>1176 Byers Junior-Senior High School M</t>
  </si>
  <si>
    <t>2356 Elevate Academy M</t>
  </si>
  <si>
    <t>3362 Great Plains Academy M</t>
  </si>
  <si>
    <t>6263 Colorado Digital Academy - Middle M</t>
  </si>
  <si>
    <t>1176 Byers Junior-Senior High School H</t>
  </si>
  <si>
    <t>1752 Colorado Virtual Academy (Cova) H</t>
  </si>
  <si>
    <t>2356 Elevate Academy H</t>
  </si>
  <si>
    <t>3362 Great Plains Academy H</t>
  </si>
  <si>
    <t>0190 Other O</t>
  </si>
  <si>
    <t>0190 District Level D</t>
  </si>
  <si>
    <t>6652 Pagosa Springs Elementary School E</t>
  </si>
  <si>
    <t>6657 Pagosa Springs Middle School E</t>
  </si>
  <si>
    <t>6657 Pagosa Springs Middle School M</t>
  </si>
  <si>
    <t>6658 Pagosa Springs High School H</t>
  </si>
  <si>
    <t>4010 Our Savior Lutheran School P</t>
  </si>
  <si>
    <t>8586 Pagosa Springs Education Centr P</t>
  </si>
  <si>
    <t>0220 Other O</t>
  </si>
  <si>
    <t>0220 District Level D</t>
  </si>
  <si>
    <t>0230 Other O</t>
  </si>
  <si>
    <t>0230 District Level D</t>
  </si>
  <si>
    <t>0240 Other O</t>
  </si>
  <si>
    <t>0240 District Level D</t>
  </si>
  <si>
    <t>0250 Other O</t>
  </si>
  <si>
    <t>0250 District Level D</t>
  </si>
  <si>
    <t>0260 Other O</t>
  </si>
  <si>
    <t>0260 District Level D</t>
  </si>
  <si>
    <t>0270 Other O</t>
  </si>
  <si>
    <t>0270 District Level D</t>
  </si>
  <si>
    <t>0290 Other O</t>
  </si>
  <si>
    <t>0290 District Level D</t>
  </si>
  <si>
    <t>0310 Other O</t>
  </si>
  <si>
    <t>0310 District Level D</t>
  </si>
  <si>
    <t>0060 Legacy Elementary School E</t>
  </si>
  <si>
    <t>0061 Alpine Elementary School E</t>
  </si>
  <si>
    <t>0071 Aspen Ridge Preparatory School E</t>
  </si>
  <si>
    <t>0120 Apex Home School Enrichment Program E</t>
  </si>
  <si>
    <t>0875 Black Rock Elementary E</t>
  </si>
  <si>
    <t>0878 Blue Mountain Elementary E</t>
  </si>
  <si>
    <t>1148 Burlington Elementary School E</t>
  </si>
  <si>
    <t>1245 Centennial Elementary E</t>
  </si>
  <si>
    <t>1284 Carbon Valley Academy E</t>
  </si>
  <si>
    <t>1434 Central Elementary School E</t>
  </si>
  <si>
    <t>1844 Columbine Elementary School E</t>
  </si>
  <si>
    <t>2343 Eagle Crest Elementary School E</t>
  </si>
  <si>
    <t>2758 Erie Elementary School E</t>
  </si>
  <si>
    <t>2912 Fall River Elementary School E</t>
  </si>
  <si>
    <t>2964 Flagstaff Charter Academy E</t>
  </si>
  <si>
    <t>3192 Thunder Valley Pk-8 E</t>
  </si>
  <si>
    <t>4202 Hygiene Elementary School E</t>
  </si>
  <si>
    <t>4278 Indian Peaks Elementary School E</t>
  </si>
  <si>
    <t>4333 Imagine Charter E</t>
  </si>
  <si>
    <t>5181 Red Hawk Elementary E</t>
  </si>
  <si>
    <t>5284 Longmont Estates Elementary School E</t>
  </si>
  <si>
    <t>5288 Longs Peak Middle School E</t>
  </si>
  <si>
    <t>5364 Lyons Elementary School E</t>
  </si>
  <si>
    <t>5726 Mead Elementary School E</t>
  </si>
  <si>
    <t>6010 Timberline Pk-8 E</t>
  </si>
  <si>
    <t>6156 Mountain View Elementary School E</t>
  </si>
  <si>
    <t>6274 Niwot Elementary School E</t>
  </si>
  <si>
    <t>6404 Northridge Elementary School E</t>
  </si>
  <si>
    <t>7157 Prairie Ridge Elementary School E</t>
  </si>
  <si>
    <t>7464 Rocky Mountain Elementary School E</t>
  </si>
  <si>
    <t>7565 St. Vrain Community Montessori School E</t>
  </si>
  <si>
    <t>7584 Sanborn Elementary School E</t>
  </si>
  <si>
    <t>8927 Twin Peaks Charter Academy E</t>
  </si>
  <si>
    <t>0120 Apex Home School Enrichment Program M</t>
  </si>
  <si>
    <t>0226 Altona Middle School M</t>
  </si>
  <si>
    <t>1284 Carbon Valley Academy M</t>
  </si>
  <si>
    <t>2760 Erie Middle School M</t>
  </si>
  <si>
    <t>2964 Flagstaff Charter Academy M</t>
  </si>
  <si>
    <t>3192 Thunder Valley Pk-8 M</t>
  </si>
  <si>
    <t>3194 Coal Ridge Middle School M</t>
  </si>
  <si>
    <t>4333 Imagine Charter M</t>
  </si>
  <si>
    <t>5286 Sunset Middle School M</t>
  </si>
  <si>
    <t>5288 Longs Peak Middle School M</t>
  </si>
  <si>
    <t>5368 Lyons Middle/Senior High School M</t>
  </si>
  <si>
    <t>5730 Mead Middle School M</t>
  </si>
  <si>
    <t>6010 Timberline Pk-8 M</t>
  </si>
  <si>
    <t>7565 St. Vrain Community Montessori School M</t>
  </si>
  <si>
    <t>8903 Trail Ridge Middle School M</t>
  </si>
  <si>
    <t>8927 Twin Peaks Charter Academy M</t>
  </si>
  <si>
    <t>9430 Westview Middle School M</t>
  </si>
  <si>
    <t>0120 Apex Home School Enrichment Program H</t>
  </si>
  <si>
    <t>2761 Erie High School H</t>
  </si>
  <si>
    <t>3196 Frederick Senior High School H</t>
  </si>
  <si>
    <t>5282 Longmont High School H</t>
  </si>
  <si>
    <t>5368 Lyons Middle/Senior High School H</t>
  </si>
  <si>
    <t>5722 Mead High School H</t>
  </si>
  <si>
    <t>6276 Niwot High School H</t>
  </si>
  <si>
    <t>6498 Olde Columbine High School H</t>
  </si>
  <si>
    <t>7789 Silver Creek High School H</t>
  </si>
  <si>
    <t>7839 St. Vrain Global Online Academy H</t>
  </si>
  <si>
    <t>7954 Skyline High School H</t>
  </si>
  <si>
    <t>8927 Twin Peaks Charter Academy H</t>
  </si>
  <si>
    <t>4025 Shepherd Valley Waldorf School P</t>
  </si>
  <si>
    <t>4032 Aspen Christian School P</t>
  </si>
  <si>
    <t>4043 Longmont Christian School P</t>
  </si>
  <si>
    <t>4399 Children'S House Of Weld Cty P</t>
  </si>
  <si>
    <t>4562 Solid Rock Christian School P</t>
  </si>
  <si>
    <t>4595 Seven Oaks Academy P</t>
  </si>
  <si>
    <t>4596 Pleasant Hill Academy P</t>
  </si>
  <si>
    <t>4598 Scribbles Academy P</t>
  </si>
  <si>
    <t>4601 Clearview Educational Center P</t>
  </si>
  <si>
    <t>4607 Children'S World Learning Cntr P</t>
  </si>
  <si>
    <t>4638 Faith Baptist School P</t>
  </si>
  <si>
    <t>4641 Gateway Montessori School P</t>
  </si>
  <si>
    <t>4643 Longmont Academy P</t>
  </si>
  <si>
    <t>4845 Crossroads School P</t>
  </si>
  <si>
    <t>8545 St John The Baptist Catholic P</t>
  </si>
  <si>
    <t>8552 Desiderata School Inc P</t>
  </si>
  <si>
    <t>8553 Hopewell Baptist Academy P</t>
  </si>
  <si>
    <t>8577 Mountain Peak Private School P</t>
  </si>
  <si>
    <t>8587 Vista Ridge Academy P</t>
  </si>
  <si>
    <t>8604 Seven Oaks Academy East Lngmnt P</t>
  </si>
  <si>
    <t>8617 Messiah Lutheran School P</t>
  </si>
  <si>
    <t>8663 Rocky Mtn Christian Academy P</t>
  </si>
  <si>
    <t>8677 The Morningside School P</t>
  </si>
  <si>
    <t>0470 Other O</t>
  </si>
  <si>
    <t>0470 District Level D</t>
  </si>
  <si>
    <t>0441 Aspen Creek K-8 School E</t>
  </si>
  <si>
    <t>0652 Bear Creek Elementary School E</t>
  </si>
  <si>
    <t>0866 Boulder Explore E</t>
  </si>
  <si>
    <t>0872 Birch Elementary School E</t>
  </si>
  <si>
    <t>0919 Boulder Community School/Integrated Studies E</t>
  </si>
  <si>
    <t>0930 Boulder Universal E</t>
  </si>
  <si>
    <t>1725 Coal Creek Elementary School E</t>
  </si>
  <si>
    <t>1842 Columbine Elementary School E</t>
  </si>
  <si>
    <t>1883 Community Montessori School E</t>
  </si>
  <si>
    <t>1996 Crest View Elementary School E</t>
  </si>
  <si>
    <t>2240 Douglass Elementary School E</t>
  </si>
  <si>
    <t>2552 Eisenhower Elementary School E</t>
  </si>
  <si>
    <t>2589 Eldorado K-8 School E</t>
  </si>
  <si>
    <t>2702 Emerald Elementary School E</t>
  </si>
  <si>
    <t>2940 Fireside Elementary School E</t>
  </si>
  <si>
    <t>2970 Flatirons Elementary School E</t>
  </si>
  <si>
    <t>3022 Foothill Elementary School E</t>
  </si>
  <si>
    <t>3488 Gold Hill Elementary School E</t>
  </si>
  <si>
    <t>3882 Heatherwood Elementary School E</t>
  </si>
  <si>
    <t>3940 High Peaks Elementary School E</t>
  </si>
  <si>
    <t>4386 Jamestown Elementary School E</t>
  </si>
  <si>
    <t>4792 Kohl Elementary School E</t>
  </si>
  <si>
    <t>4874 Lafayette Elementary School E</t>
  </si>
  <si>
    <t>5302 Louisville Elementary School E</t>
  </si>
  <si>
    <t>5606 Creekside Elementary School At Martin Park E</t>
  </si>
  <si>
    <t>5838 Mesa Elementary School E</t>
  </si>
  <si>
    <t>6000 Monarch K-8 School E</t>
  </si>
  <si>
    <t>6208 Nederland Elementary School E</t>
  </si>
  <si>
    <t>6642 Horizons K-8 School E</t>
  </si>
  <si>
    <t>6816 Peak To Peak Charter School E</t>
  </si>
  <si>
    <t>6962 Pioneer Bilingual Elementary School E</t>
  </si>
  <si>
    <t>7528 Ryan Elementary School E</t>
  </si>
  <si>
    <t>7592 Sanchez Elementary School E</t>
  </si>
  <si>
    <t>8418 Superior Elementary School E</t>
  </si>
  <si>
    <t>8978 University Hill Elementary School E</t>
  </si>
  <si>
    <t>9544 Whittier Elementary School E</t>
  </si>
  <si>
    <t>0441 Aspen Creek K-8 School M</t>
  </si>
  <si>
    <t>0866 Boulder Explore M</t>
  </si>
  <si>
    <t>0930 Boulder Universal M</t>
  </si>
  <si>
    <t>1066 Broomfield Heights Middle School M</t>
  </si>
  <si>
    <t>1136 Manhattan Middle School Of The Arts And Academics M</t>
  </si>
  <si>
    <t>1352 Casey Middle School M</t>
  </si>
  <si>
    <t>1390 Centennial Middle School M</t>
  </si>
  <si>
    <t>2589 Eldorado K-8 School M</t>
  </si>
  <si>
    <t>3499 Halcyon School (Special Education) M</t>
  </si>
  <si>
    <t>4496 Justice High Charter School M</t>
  </si>
  <si>
    <t>4878 Angevine Middle School M</t>
  </si>
  <si>
    <t>5306 Louisville Middle School M</t>
  </si>
  <si>
    <t>6000 Monarch K-8 School M</t>
  </si>
  <si>
    <t>6212 Nederland Middle-Senior High School M</t>
  </si>
  <si>
    <t>6224 Nevin Platt Middle School M</t>
  </si>
  <si>
    <t>6642 Horizons K-8 School M</t>
  </si>
  <si>
    <t>6816 Peak To Peak Charter School M</t>
  </si>
  <si>
    <t>8135 Southern Hills Middle School M</t>
  </si>
  <si>
    <t>8387 Summit Middle Charter School M</t>
  </si>
  <si>
    <t>0125 Arapahoe Ridge High School H</t>
  </si>
  <si>
    <t>0866 Boulder Explore H</t>
  </si>
  <si>
    <t>0924 Boulder High School H</t>
  </si>
  <si>
    <t>0930 Boulder Universal H</t>
  </si>
  <si>
    <t>0934 Boulder Prep Charter High School H</t>
  </si>
  <si>
    <t>1070 Broomfield High School H</t>
  </si>
  <si>
    <t>1380 Centaurus High School H</t>
  </si>
  <si>
    <t>2892 Fairview High School H</t>
  </si>
  <si>
    <t>3499 Halcyon School (Special Education) H</t>
  </si>
  <si>
    <t>4496 Justice High Charter School H</t>
  </si>
  <si>
    <t>5999 Monarch High School H</t>
  </si>
  <si>
    <t>6195 New Vista High School H</t>
  </si>
  <si>
    <t>6212 Nederland Middle-Senior High School H</t>
  </si>
  <si>
    <t>6816 Peak To Peak Charter School H</t>
  </si>
  <si>
    <t>1553 Catalyst Edu P</t>
  </si>
  <si>
    <t>4007 Blue Sky Kindergarten P</t>
  </si>
  <si>
    <t>4014 The Boulder Journey School P</t>
  </si>
  <si>
    <t>4400 Bal Swan Children'S Center P</t>
  </si>
  <si>
    <t>4551 Boulder Jewish Day School P</t>
  </si>
  <si>
    <t>4552 Chariot Christian Schools P</t>
  </si>
  <si>
    <t>4561 Mackintosh Academy: Boulder Campus P</t>
  </si>
  <si>
    <t>4564 Rocky Mountain School P</t>
  </si>
  <si>
    <t>4567 Meritor Academy P</t>
  </si>
  <si>
    <t>4573 Alexander Dawson School P</t>
  </si>
  <si>
    <t>4581 Boulder Country Day School P</t>
  </si>
  <si>
    <t>4585 Boulder Montessori School P</t>
  </si>
  <si>
    <t>4590 Countryside Montessori School P</t>
  </si>
  <si>
    <t>4605 Front Range Academy/Hope Co-Op P</t>
  </si>
  <si>
    <t>4610 Friends' School P</t>
  </si>
  <si>
    <t>4613 Boulder Waldorf Kindergarten P</t>
  </si>
  <si>
    <t>4615 Kindercare P</t>
  </si>
  <si>
    <t>4617 Tara Performing Arts High Sch P</t>
  </si>
  <si>
    <t>4632 Louisville Montessori School P</t>
  </si>
  <si>
    <t>4637 Mapleton Montessori School P</t>
  </si>
  <si>
    <t>4639 Mt Zion Lutheran Church &amp; Sch P</t>
  </si>
  <si>
    <t>7057 Temple Grandin School P</t>
  </si>
  <si>
    <t>8547 Beautiful Savior Lutheran Sch P</t>
  </si>
  <si>
    <t>8549 Bixby School P</t>
  </si>
  <si>
    <t>8557 Mountain Shadows Montessori P</t>
  </si>
  <si>
    <t>8559 The Cottage School P</t>
  </si>
  <si>
    <t>8561 Sacred Heart Of Jesus School P</t>
  </si>
  <si>
    <t>8563 Saint Louis Catholic School P</t>
  </si>
  <si>
    <t>8567 Shining Mountain Waldorf Sch P</t>
  </si>
  <si>
    <t>8570 Running River School P</t>
  </si>
  <si>
    <t>8579 Young Child Science Discovery P</t>
  </si>
  <si>
    <t>8601 Appletree Christian Pk &amp; Kndrg P</t>
  </si>
  <si>
    <t>8636 Nativity Of Our Lord Catholic P</t>
  </si>
  <si>
    <t>9233 Watershed School P</t>
  </si>
  <si>
    <t>0480 Other O</t>
  </si>
  <si>
    <t>0480 District Level D</t>
  </si>
  <si>
    <t>0490 Other O</t>
  </si>
  <si>
    <t>0490 District Level D</t>
  </si>
  <si>
    <t>1554 Crest Academy E</t>
  </si>
  <si>
    <t>4680 Salida Middle School E</t>
  </si>
  <si>
    <t>5268 Longfellow Elementary School E</t>
  </si>
  <si>
    <t>1554 Crest Academy M</t>
  </si>
  <si>
    <t>4680 Salida Middle School M</t>
  </si>
  <si>
    <t>4085 Horizons Exploratory Academy H</t>
  </si>
  <si>
    <t>7568 Salida High School H</t>
  </si>
  <si>
    <t>1428 Chaffee County Montessori School P</t>
  </si>
  <si>
    <t>4001 Tlc Christian School P</t>
  </si>
  <si>
    <t>0500 Other O</t>
  </si>
  <si>
    <t>0500 District Level D</t>
  </si>
  <si>
    <t>0510 Other O</t>
  </si>
  <si>
    <t>0510 District Level D</t>
  </si>
  <si>
    <t>0520 Other O</t>
  </si>
  <si>
    <t>0520 District Level D</t>
  </si>
  <si>
    <t>1660 Clear Creek Middle School M</t>
  </si>
  <si>
    <t>0540 Other O</t>
  </si>
  <si>
    <t>0540 District Level D</t>
  </si>
  <si>
    <t>6339 North Conejos Alternative Program E</t>
  </si>
  <si>
    <t>6339 North Conejos Alternative Program M</t>
  </si>
  <si>
    <t>6339 North Conejos Alternative Program H</t>
  </si>
  <si>
    <t>0550 Other O</t>
  </si>
  <si>
    <t>0550 District Level D</t>
  </si>
  <si>
    <t>0560 Other O</t>
  </si>
  <si>
    <t>0560 District Level D</t>
  </si>
  <si>
    <t>0580 Other O</t>
  </si>
  <si>
    <t>0580 District Level D</t>
  </si>
  <si>
    <t>0640 Other O</t>
  </si>
  <si>
    <t>0640 District Level D</t>
  </si>
  <si>
    <t>0740 Other O</t>
  </si>
  <si>
    <t>0740 District Level D</t>
  </si>
  <si>
    <t>0770 Other O</t>
  </si>
  <si>
    <t>0770 District Level D</t>
  </si>
  <si>
    <t>0860 Other O</t>
  </si>
  <si>
    <t>0860 District Level D</t>
  </si>
  <si>
    <t>1952 North Fork Montessori @ Crawford E</t>
  </si>
  <si>
    <t>2152 Delta Academy Of Applied Learning E</t>
  </si>
  <si>
    <t>2166 Delta Vision School E</t>
  </si>
  <si>
    <t>3330 Garnet Mesa Elementary School E</t>
  </si>
  <si>
    <t>4124 Hotchkiss Elementary School E</t>
  </si>
  <si>
    <t>4182 Cedaredge Elementary School E</t>
  </si>
  <si>
    <t>5154 Lincoln Elementary School E</t>
  </si>
  <si>
    <t>6700 Paonia Elementary School E</t>
  </si>
  <si>
    <t>1375 Cedaredge Middle School M</t>
  </si>
  <si>
    <t>2152 Delta Academy Of Applied Learning M</t>
  </si>
  <si>
    <t>2155 Delta County Opportunity School M</t>
  </si>
  <si>
    <t>2160 Delta Middle School M</t>
  </si>
  <si>
    <t>2166 Delta Vision School M</t>
  </si>
  <si>
    <t>4124 Hotchkiss Elementary School M</t>
  </si>
  <si>
    <t>6708 Paonia High School M</t>
  </si>
  <si>
    <t>1372 Cedaredge High School H</t>
  </si>
  <si>
    <t>2155 Delta County Opportunity School H</t>
  </si>
  <si>
    <t>2164 Delta High School H</t>
  </si>
  <si>
    <t>2166 Delta Vision School H</t>
  </si>
  <si>
    <t>4128 Hotchkiss High School H</t>
  </si>
  <si>
    <t>6708 Paonia High School H</t>
  </si>
  <si>
    <t>8584 Seventh Day Adventist P</t>
  </si>
  <si>
    <t>0870 Other O</t>
  </si>
  <si>
    <t>0870 District Level D</t>
  </si>
  <si>
    <t>0099 Academy 360 E</t>
  </si>
  <si>
    <t>0220 Amesse Elementary School E</t>
  </si>
  <si>
    <t>0388 Asbury Elementary School E</t>
  </si>
  <si>
    <t>0408 Valdez Elementary School E</t>
  </si>
  <si>
    <t>0418 Ashley Elementary School E</t>
  </si>
  <si>
    <t>0520 Barnum Elementary School E</t>
  </si>
  <si>
    <t>0540 Barrett Elementary School E</t>
  </si>
  <si>
    <t>0650 Beach Court Elementary School E</t>
  </si>
  <si>
    <t>0964 Bradley International School E</t>
  </si>
  <si>
    <t>1056 Bromwell Elementary School E</t>
  </si>
  <si>
    <t>1076 Brown International Academy E</t>
  </si>
  <si>
    <t>1106 Bryant Webster Dual Language Ece-8 School E</t>
  </si>
  <si>
    <t>1324 Carson Elementary School E</t>
  </si>
  <si>
    <t>1345 Cesar Chavez Academy Denver E</t>
  </si>
  <si>
    <t>1400 Centennial A School For Expeditionary Learning E</t>
  </si>
  <si>
    <t>1528 Cheltenham Elementary School E</t>
  </si>
  <si>
    <t>1774 Colfax Elementary School E</t>
  </si>
  <si>
    <t>1785 Cole Arts And Science Academy E</t>
  </si>
  <si>
    <t>1788 College View Elementary School E</t>
  </si>
  <si>
    <t>1816 Columbian Elementary School E</t>
  </si>
  <si>
    <t>1846 Columbine Elementary School E</t>
  </si>
  <si>
    <t>1908 Cory Elementary School E</t>
  </si>
  <si>
    <t>1928 Cowell Elementary School E</t>
  </si>
  <si>
    <t>2027 Polaris At Ebert Elementary School E</t>
  </si>
  <si>
    <t>2125 Denver Green School E</t>
  </si>
  <si>
    <t>2127 Denver Language School E</t>
  </si>
  <si>
    <t>2129 Denver Center For International Studies At Fairmont E</t>
  </si>
  <si>
    <t>2174 Denison Montessori School E</t>
  </si>
  <si>
    <t>2205 Dcis At Ford E</t>
  </si>
  <si>
    <t>2207 Downtown Denver Expeditionary School E</t>
  </si>
  <si>
    <t>2218 Dsst: Conservatory Green Middle School E</t>
  </si>
  <si>
    <t>2227 Denver Discovery School E</t>
  </si>
  <si>
    <t>2258 Doull Elementary School E</t>
  </si>
  <si>
    <t>2349 Escalante-Biggs Academy E</t>
  </si>
  <si>
    <t>2364 Eagleton Elementary School E</t>
  </si>
  <si>
    <t>2506 Edison Elementary School E</t>
  </si>
  <si>
    <t>2652 Ellis Elementary School E</t>
  </si>
  <si>
    <t>2789 Escuela Tlatelolco School E</t>
  </si>
  <si>
    <t>2880 Fairview Elementary School E</t>
  </si>
  <si>
    <t>3032 Force Elementary School E</t>
  </si>
  <si>
    <t>3296 Garden Place Elementary School E</t>
  </si>
  <si>
    <t>3340 Lena Archuleta Elementary School E</t>
  </si>
  <si>
    <t>3426 Gilpin Montessori Public School E</t>
  </si>
  <si>
    <t>3478 Godsman Elementary School E</t>
  </si>
  <si>
    <t>3512 Goldrick Elementary School E</t>
  </si>
  <si>
    <t>3605 Grant Ranch Ece-8 School E</t>
  </si>
  <si>
    <t>3641 Green Valley Elementary School E</t>
  </si>
  <si>
    <t>3647 Marie L. Greenwood Academy E</t>
  </si>
  <si>
    <t>3655 Greenlee Elementary School E</t>
  </si>
  <si>
    <t>3698 Creative Challenge Community E</t>
  </si>
  <si>
    <t>3704 Gust Elementary School E</t>
  </si>
  <si>
    <t>3778 Harrington Elementary School E</t>
  </si>
  <si>
    <t>3987 Highline Academy Charter School E</t>
  </si>
  <si>
    <t>3991 High Tech Elementary School E</t>
  </si>
  <si>
    <t>4049 Highline Academy Northeast E</t>
  </si>
  <si>
    <t>4074 Holm Elementary School E</t>
  </si>
  <si>
    <t>4140 Farrell B. Howell Ece-8 School E</t>
  </si>
  <si>
    <t>4213 Isabella Bird Community School E</t>
  </si>
  <si>
    <t>4450 Johnson Elementary School E</t>
  </si>
  <si>
    <t>4498 Kaiser Elementary School E</t>
  </si>
  <si>
    <t>4507 Kipp Montbello College Prep E</t>
  </si>
  <si>
    <t>4732 Kipp Sunshine Peak Academy E</t>
  </si>
  <si>
    <t>4762 Knapp Elementary School E</t>
  </si>
  <si>
    <t>4782 Hallett Fundamental Academy E</t>
  </si>
  <si>
    <t>4795 Kunsmiller Creative Arts Academy E</t>
  </si>
  <si>
    <t>5158 Lincoln Elementary School E</t>
  </si>
  <si>
    <t>5342 Lowry Elementary School E</t>
  </si>
  <si>
    <t>5578 Marrama Elementary School E</t>
  </si>
  <si>
    <t>5608 Mathematics And Science Leadership Academy E</t>
  </si>
  <si>
    <t>5621 Monarch Montessori E</t>
  </si>
  <si>
    <t>5644 Maxwell Elementary School E</t>
  </si>
  <si>
    <t>5685 Mcglone Elementary School E</t>
  </si>
  <si>
    <t>5702 Mc Kinley-Thatcher Elementary School E</t>
  </si>
  <si>
    <t>5716 Mc Meen Elementary School E</t>
  </si>
  <si>
    <t>6002 Montclair Elementary School E</t>
  </si>
  <si>
    <t>6088 Dora Moore Ece-8 School E</t>
  </si>
  <si>
    <t>6188 Munroe Elementary School E</t>
  </si>
  <si>
    <t>6254 Newlon Elementary School E</t>
  </si>
  <si>
    <t>6397 Academia Ana Marie Sandoval E</t>
  </si>
  <si>
    <t>6479 The Odyssey School E</t>
  </si>
  <si>
    <t>6508 Omar D Blair Charter School E</t>
  </si>
  <si>
    <t>6676 Palmer Elementary School E</t>
  </si>
  <si>
    <t>6754 Park Hill School E</t>
  </si>
  <si>
    <t>6957 Pioneer Charter School E</t>
  </si>
  <si>
    <t>6970 Florida Pitt-Waller Ece-8 School E</t>
  </si>
  <si>
    <t>7045 Place Bridge Academy E</t>
  </si>
  <si>
    <t>7241 Rocky Mountain Prep E</t>
  </si>
  <si>
    <t>7554 Sabin World School E</t>
  </si>
  <si>
    <t>7578 Samuels Elementary School E</t>
  </si>
  <si>
    <t>7694 Charles M. Schenck (Cms) Community School E</t>
  </si>
  <si>
    <t>7698 Schmitt Elementary School E</t>
  </si>
  <si>
    <t>7972 Slavens K-8 School E</t>
  </si>
  <si>
    <t>8006 Smith Renaissance School E</t>
  </si>
  <si>
    <t>8053 Soar At Green Valley Ranch E</t>
  </si>
  <si>
    <t>8131 Oakland Elementary E</t>
  </si>
  <si>
    <t>8138 Southmoor Elementary School E</t>
  </si>
  <si>
    <t>8149 Stephen Knight Center For Early Education E</t>
  </si>
  <si>
    <t>8222 Steck Elementary School E</t>
  </si>
  <si>
    <t>8232 Stedman Elementary School E</t>
  </si>
  <si>
    <t>8242 Steele Elementary School E</t>
  </si>
  <si>
    <t>8401 Strive Prep - Ruby Hill E</t>
  </si>
  <si>
    <t>8422 Swansea Elementary School E</t>
  </si>
  <si>
    <t>8453 Swigert International School E</t>
  </si>
  <si>
    <t>8776 Teller Elementary School E</t>
  </si>
  <si>
    <t>8888 Traylor Academy E</t>
  </si>
  <si>
    <t>8909 Trevista Ece-8 At Horace Mann E</t>
  </si>
  <si>
    <t>8945 University Preparatory School E</t>
  </si>
  <si>
    <t>8970 University Park Elementary School E</t>
  </si>
  <si>
    <t>9050 Valverde Elementary School E</t>
  </si>
  <si>
    <t>9425 Westerly Creek Elementary E</t>
  </si>
  <si>
    <t>9496 Castro Elementary School E</t>
  </si>
  <si>
    <t>9548 Whittier K-8 School E</t>
  </si>
  <si>
    <t>9623 William (Bill) Roberts K-8 School E</t>
  </si>
  <si>
    <t>9739 Wyatt Academy E</t>
  </si>
  <si>
    <t>1106 Bryant Webster Dual Language Ece-8 School M</t>
  </si>
  <si>
    <t>1345 Cesar Chavez Academy Denver M</t>
  </si>
  <si>
    <t>1866 Ace Community Challenge School M</t>
  </si>
  <si>
    <t>2115 Dsst: Stapleton Middle School M</t>
  </si>
  <si>
    <t>2125 Denver Green School M</t>
  </si>
  <si>
    <t>2167 Denver Public Montessori Junior/Senior High School M</t>
  </si>
  <si>
    <t>2181 Dsst: Green Valley Ranch Middle School M</t>
  </si>
  <si>
    <t>2183 Denver Center For International Studies M</t>
  </si>
  <si>
    <t>2184 Denver School Of The Arts M</t>
  </si>
  <si>
    <t>2186 Dsst: Byers Middle School M</t>
  </si>
  <si>
    <t>2188 Denver Center For 21St Learning At Wyman M</t>
  </si>
  <si>
    <t>2209 Dcis At Montbello M</t>
  </si>
  <si>
    <t>2218 Dsst: Conservatory Green Middle School M</t>
  </si>
  <si>
    <t>2223 Dsst: Cole Middle School M</t>
  </si>
  <si>
    <t>2227 Denver Discovery School M</t>
  </si>
  <si>
    <t>2789 Escuela Tlatelolco School M</t>
  </si>
  <si>
    <t>3600 Grant Beacon Middle School M</t>
  </si>
  <si>
    <t>3605 Grant Ranch Ece-8 School M</t>
  </si>
  <si>
    <t>3639 Girls Athletic Leadership School Middle School M</t>
  </si>
  <si>
    <t>3647 Marie L. Greenwood Academy M</t>
  </si>
  <si>
    <t>3746 Hamilton Middle School M</t>
  </si>
  <si>
    <t>3987 Highline Academy Charter School M</t>
  </si>
  <si>
    <t>3990 Hill Campus Of Arts And Sciences M</t>
  </si>
  <si>
    <t>4140 Farrell B. Howell Ece-8 School M</t>
  </si>
  <si>
    <t>4381 Dsst: College View Middle School M</t>
  </si>
  <si>
    <t>4507 Kipp Montbello College Prep M</t>
  </si>
  <si>
    <t>4656 Kepner Middle School M</t>
  </si>
  <si>
    <t>4732 Kipp Sunshine Peak Academy M</t>
  </si>
  <si>
    <t>4795 Kunsmiller Creative Arts Academy M</t>
  </si>
  <si>
    <t>5255 Lake International School M</t>
  </si>
  <si>
    <t>5605 Martin Luther King Jr. Early College M</t>
  </si>
  <si>
    <t>5826 Merrill Middle School M</t>
  </si>
  <si>
    <t>5844 Contemporary Learning Academy M</t>
  </si>
  <si>
    <t>5897 Mcauliffe International School M</t>
  </si>
  <si>
    <t>6088 Dora Moore Ece-8 School M</t>
  </si>
  <si>
    <t>6098 Morey Middle School M</t>
  </si>
  <si>
    <t>6239 Noel Community Arts School M</t>
  </si>
  <si>
    <t>6350 Bruce Randolph School M</t>
  </si>
  <si>
    <t>6479 The Odyssey School M</t>
  </si>
  <si>
    <t>6508 Omar D Blair Charter School M</t>
  </si>
  <si>
    <t>6957 Pioneer Charter School M</t>
  </si>
  <si>
    <t>6970 Florida Pitt-Waller Ece-8 School M</t>
  </si>
  <si>
    <t>7045 Place Bridge Academy M</t>
  </si>
  <si>
    <t>7163 P.R.E.P. (Positive Refocus Education Program) M</t>
  </si>
  <si>
    <t>7861 Sims Fayola International Academy Denver M</t>
  </si>
  <si>
    <t>7942 Skinner Middle School M</t>
  </si>
  <si>
    <t>7972 Slavens K-8 School M</t>
  </si>
  <si>
    <t>8054 Henry World School Grades 6-8 M</t>
  </si>
  <si>
    <t>8085 Strive Prep - Federal M</t>
  </si>
  <si>
    <t>8145 Summit Academy M</t>
  </si>
  <si>
    <t>8817 Venture Prep Middle School M</t>
  </si>
  <si>
    <t>8909 Trevista Ece-8 At Horace Mann M</t>
  </si>
  <si>
    <t>8995 Vista Academy M</t>
  </si>
  <si>
    <t>9336 Strive Prep - Sunnyside M</t>
  </si>
  <si>
    <t>9389 Strive Prep - Westwood M</t>
  </si>
  <si>
    <t>9390 Strive Prep - Lake M</t>
  </si>
  <si>
    <t>9548 Whittier K-8 School M</t>
  </si>
  <si>
    <t>9623 William (Bill) Roberts K-8 School M</t>
  </si>
  <si>
    <t>9693 West Generations Academy M</t>
  </si>
  <si>
    <t>9702 West Leadership Academy M</t>
  </si>
  <si>
    <t>9730 Strive Prep - Gvr M</t>
  </si>
  <si>
    <t>9735 Strive Prep - Montbello M</t>
  </si>
  <si>
    <t>9739 Wyatt Academy M</t>
  </si>
  <si>
    <t>0010 Abraham Lincoln High School H</t>
  </si>
  <si>
    <t>0040 Ridge View Academy Charter School H</t>
  </si>
  <si>
    <t>0067 Academy Of Urban Learning H</t>
  </si>
  <si>
    <t>1295 Collegiate Preparatory Academy H</t>
  </si>
  <si>
    <t>1319 Cec Middle College Of Denver H</t>
  </si>
  <si>
    <t>1489 Compassion Road Academy H</t>
  </si>
  <si>
    <t>1748 Colorado High School Charter H</t>
  </si>
  <si>
    <t>1866 Ace Community Challenge School H</t>
  </si>
  <si>
    <t>2145 Dsst: Green Valley Ranch High School H</t>
  </si>
  <si>
    <t>2175 Dsst: Cole High School H</t>
  </si>
  <si>
    <t>2183 Denver Center For International Studies H</t>
  </si>
  <si>
    <t>2184 Denver School Of The Arts H</t>
  </si>
  <si>
    <t>2185 Dsst: Stapleton High School H</t>
  </si>
  <si>
    <t>2188 Denver Center For 21St Learning At Wyman H</t>
  </si>
  <si>
    <t>2209 Dcis At Montbello H</t>
  </si>
  <si>
    <t>2398 East High School H</t>
  </si>
  <si>
    <t>2641 Excel Academy H</t>
  </si>
  <si>
    <t>2726 Emily Griffith Technical College H</t>
  </si>
  <si>
    <t>2755 Venture Prep High School H</t>
  </si>
  <si>
    <t>2757 High Tech Early College H</t>
  </si>
  <si>
    <t>2789 Escuela Tlatelolco School H</t>
  </si>
  <si>
    <t>3000 Florence Crittenton High School H</t>
  </si>
  <si>
    <t>3378 George Washington High School H</t>
  </si>
  <si>
    <t>3540 Girls Athletic Leadership School High School H</t>
  </si>
  <si>
    <t>4444 John F Kennedy High School H</t>
  </si>
  <si>
    <t>4494 Justice High School Denver H</t>
  </si>
  <si>
    <t>4730 Kipp Denver Collegiate High School H</t>
  </si>
  <si>
    <t>4795 Kunsmiller Creative Arts Academy H</t>
  </si>
  <si>
    <t>5448 Manual High School H</t>
  </si>
  <si>
    <t>5605 Martin Luther King Jr. Early College H</t>
  </si>
  <si>
    <t>5844 Contemporary Learning Academy H</t>
  </si>
  <si>
    <t>6239 Noel Community Arts School H</t>
  </si>
  <si>
    <t>6308 North High School Engagement Center H</t>
  </si>
  <si>
    <t>6314 North High School H</t>
  </si>
  <si>
    <t>6350 Bruce Randolph School H</t>
  </si>
  <si>
    <t>6509 Denver Online High School H</t>
  </si>
  <si>
    <t>7163 P.R.E.P. (Positive Refocus Education Program) H</t>
  </si>
  <si>
    <t>7188 P.U.S.H. Academy H</t>
  </si>
  <si>
    <t>7246 Respect Academy At Lincoln H</t>
  </si>
  <si>
    <t>7861 Sims Fayola International Academy Denver H</t>
  </si>
  <si>
    <t>8086 South High School H</t>
  </si>
  <si>
    <t>8132 Southwest Early College H</t>
  </si>
  <si>
    <t>8145 Summit Academy H</t>
  </si>
  <si>
    <t>8347 Strive Prep - Excel H</t>
  </si>
  <si>
    <t>8822 Thomas Jefferson High School H</t>
  </si>
  <si>
    <t>8995 Vista Academy H</t>
  </si>
  <si>
    <t>9348 West Career Academy H</t>
  </si>
  <si>
    <t>9408 West High School H</t>
  </si>
  <si>
    <t>9639 Strive Prep - Smart Academy H</t>
  </si>
  <si>
    <t>9693 West Generations Academy H</t>
  </si>
  <si>
    <t>9702 West Leadership Academy H</t>
  </si>
  <si>
    <t>9803 Gilliam School F</t>
  </si>
  <si>
    <t>1325 Annunciation P</t>
  </si>
  <si>
    <t>1552 Fire Fly Autism P</t>
  </si>
  <si>
    <t>2917 First Steps At Monarch Montessori Of Denver P</t>
  </si>
  <si>
    <t>4229 Highlands Classical Academy P</t>
  </si>
  <si>
    <t>4575 International School Of Denver P</t>
  </si>
  <si>
    <t>4586 Jim Elliott Schools P</t>
  </si>
  <si>
    <t>4588 Rick'S Ctr For Gifted Children P</t>
  </si>
  <si>
    <t>4609 Denver Academy Of Torah P</t>
  </si>
  <si>
    <t>4944 La Esperanza Adventist School P</t>
  </si>
  <si>
    <t>6246 Julia Greeley Academy P</t>
  </si>
  <si>
    <t>8554 The Logan School For Creative P</t>
  </si>
  <si>
    <t>8571 Innercity Christian School P</t>
  </si>
  <si>
    <t>8583 Institute - Global Scholarship P</t>
  </si>
  <si>
    <t>8591 Accelerated Schools Found #1 P</t>
  </si>
  <si>
    <t>8593 Beth Jacob High School P</t>
  </si>
  <si>
    <t>8595 Blessed Sacrament Parish Sch P</t>
  </si>
  <si>
    <t>8607 Univ Of Denver High School P</t>
  </si>
  <si>
    <t>8608 Arrupe Jesuit High School P</t>
  </si>
  <si>
    <t>8609 Children'S Garden Montessori P</t>
  </si>
  <si>
    <t>8612 Christ Lutheran P</t>
  </si>
  <si>
    <t>8614 Christ The King Roman Catholic P</t>
  </si>
  <si>
    <t>8615 Messiah Baptist Schools P</t>
  </si>
  <si>
    <t>8618 Colorado Christian School P</t>
  </si>
  <si>
    <t>8620 Denver Academy P</t>
  </si>
  <si>
    <t>8623 Denver Child Care Center P</t>
  </si>
  <si>
    <t>8625 Denver Christian School P</t>
  </si>
  <si>
    <t>8629 La Academia/Inner City Parish P</t>
  </si>
  <si>
    <t>8632 The Denver Waldorf School P</t>
  </si>
  <si>
    <t>8633 Emmaus Lutheran School P</t>
  </si>
  <si>
    <t>8634 Good Shepherd Catholic School P</t>
  </si>
  <si>
    <t>8637 Graland Country Day P</t>
  </si>
  <si>
    <t>8638 Hillel Academy P</t>
  </si>
  <si>
    <t>8640 Iliff Preschool Inc P</t>
  </si>
  <si>
    <t>8641 Jewish Community Center P</t>
  </si>
  <si>
    <t>8642 Kindercare Learning Center P</t>
  </si>
  <si>
    <t>8643 Love Christian Fellowship Ctr P</t>
  </si>
  <si>
    <t>8644 Loyola Catholic School P</t>
  </si>
  <si>
    <t>8645 Lutheran High P</t>
  </si>
  <si>
    <t>8647 Bishop Machebeuf Catholic High P</t>
  </si>
  <si>
    <t>8649 Mile High Adventist Academy P</t>
  </si>
  <si>
    <t>8650 Montessori-Washington Park P</t>
  </si>
  <si>
    <t>8651 Montessori School Of Denver P</t>
  </si>
  <si>
    <t>8652 Most Precious Blood P</t>
  </si>
  <si>
    <t>8654 Mullen High School P</t>
  </si>
  <si>
    <t>8655 Notre Dame Catholic School P</t>
  </si>
  <si>
    <t>8656 Our Lady Of Lourdes School P</t>
  </si>
  <si>
    <t>8657 C.H.A.N.G.E. Christian Academy P</t>
  </si>
  <si>
    <t>8658 Presentation Of Our Lady Schoo P</t>
  </si>
  <si>
    <t>8659 Redeemer Lutheran P</t>
  </si>
  <si>
    <t>8664 St Andrew Lutheran School P</t>
  </si>
  <si>
    <t>8665 St Anne'S Episcopal P</t>
  </si>
  <si>
    <t>8666 St Catherine Of Siena School P</t>
  </si>
  <si>
    <t>8667 St Francis De Sales P</t>
  </si>
  <si>
    <t>8668 St James Catholic School P</t>
  </si>
  <si>
    <t>8669 Montclair Academy P</t>
  </si>
  <si>
    <t>8670 St John'S Lutheran P</t>
  </si>
  <si>
    <t>8673 St Rose Of Lima School P</t>
  </si>
  <si>
    <t>8674 St Vincent De Paul School P</t>
  </si>
  <si>
    <t>8675 Stanley British Primary School P</t>
  </si>
  <si>
    <t>8676 Temple Emanuel P</t>
  </si>
  <si>
    <t>8678 Excel Institute P</t>
  </si>
  <si>
    <t>8679 University Hills Lutheran P</t>
  </si>
  <si>
    <t>8680 Van Dellen Christian P</t>
  </si>
  <si>
    <t>8681 Yeshiva Toras Chaim P</t>
  </si>
  <si>
    <t>8682 Zion Evangelical Lutheran Sch P</t>
  </si>
  <si>
    <t>8805 St. Elizabeth'S School P</t>
  </si>
  <si>
    <t>0880 Other O</t>
  </si>
  <si>
    <t>0880 District Level D</t>
  </si>
  <si>
    <t>0890 Other O</t>
  </si>
  <si>
    <t>0890 District Level D</t>
  </si>
  <si>
    <t>0011 Academy Charter School E</t>
  </si>
  <si>
    <t>0012 Acres Green Elementary School E</t>
  </si>
  <si>
    <t>0135 Ben Franklin Academy E</t>
  </si>
  <si>
    <t>0215 American Academy E</t>
  </si>
  <si>
    <t>0265 Clear Sky Elementary E</t>
  </si>
  <si>
    <t>0266 Gold Rush Elementary E</t>
  </si>
  <si>
    <t>0354 Arrowwood Elementary School E</t>
  </si>
  <si>
    <t>0651 Bear Canyon Elementary School E</t>
  </si>
  <si>
    <t>1131 Buffalo Ridge Elementary School E</t>
  </si>
  <si>
    <t>1362 Castle Rock Elementary School E</t>
  </si>
  <si>
    <t>1512 Challenge To Excellence Charter School E</t>
  </si>
  <si>
    <t>1555 Cloverleaf Home Education E</t>
  </si>
  <si>
    <t>1578 Cherry Valley Elementary School E</t>
  </si>
  <si>
    <t>1579 North Star Academy E</t>
  </si>
  <si>
    <t>1873 Parker Core Knowledge Charter School E</t>
  </si>
  <si>
    <t>1899 Copper Mesa Elementary School E</t>
  </si>
  <si>
    <t>1925 Cougar Run Elementary School E</t>
  </si>
  <si>
    <t>1934 Coyote Creek Elementary School E</t>
  </si>
  <si>
    <t>2232 Rock Ridge Elementary School E</t>
  </si>
  <si>
    <t>2233 Cherokee Trail Elementary School E</t>
  </si>
  <si>
    <t>2234 Eagle Ridge Elementary School E</t>
  </si>
  <si>
    <t>2656 Eldorado Elementary School E</t>
  </si>
  <si>
    <t>2952 Mammoth Heights Elementary E</t>
  </si>
  <si>
    <t>2953 Stone Mountain Elementary E</t>
  </si>
  <si>
    <t>2954 Roxborough Intermediate E</t>
  </si>
  <si>
    <t>2965 Flagstone Elementary School E</t>
  </si>
  <si>
    <t>3138 Fox Creek Elementary School E</t>
  </si>
  <si>
    <t>3172 Franktown Elementary School E</t>
  </si>
  <si>
    <t>3241 Frontier Valley Elementary School E</t>
  </si>
  <si>
    <t>3863 Hope Online Learning Academy Elementary E</t>
  </si>
  <si>
    <t>3928 Heritage Elementary School E</t>
  </si>
  <si>
    <t>4292 Iron Horse Elementary School E</t>
  </si>
  <si>
    <t>4980 Larkspur Elementary School E</t>
  </si>
  <si>
    <t>5045 Legacy Point Elementary School E</t>
  </si>
  <si>
    <t>5405 Edcsd: Colorado Cyber School E</t>
  </si>
  <si>
    <t>5607 Sage Canyon Elementary E</t>
  </si>
  <si>
    <t>5745 Meadow View Elementary School E</t>
  </si>
  <si>
    <t>5843 Lone Tree Elementary E</t>
  </si>
  <si>
    <t>5997 Dc Montessori Charter School E</t>
  </si>
  <si>
    <t>6019 Aspen View Academy E</t>
  </si>
  <si>
    <t>6152 Mountain View Elementary School E</t>
  </si>
  <si>
    <t>6365 Skyview Academy E</t>
  </si>
  <si>
    <t>6396 Northeast Elementary School E</t>
  </si>
  <si>
    <t>6406 Northridge Elementary School E</t>
  </si>
  <si>
    <t>6938 Pine Grove Elementary School E</t>
  </si>
  <si>
    <t>6940 Pine Lane Elementary E</t>
  </si>
  <si>
    <t>6961 Pioneer Elementary School E</t>
  </si>
  <si>
    <t>7047 Platte River Charter Academy E</t>
  </si>
  <si>
    <t>7096 Roxborough Elementary School E</t>
  </si>
  <si>
    <t>7134 Prairie Crossing Elementary School E</t>
  </si>
  <si>
    <t>7297 Redstone Elementary School E</t>
  </si>
  <si>
    <t>7319 Renaissance Expedition Learn Outward Bound School E</t>
  </si>
  <si>
    <t>7562 Saddle Ranch Elementary School E</t>
  </si>
  <si>
    <t>7610 Sand Creek Elementary School E</t>
  </si>
  <si>
    <t>7718 Sedalia Elementary School E</t>
  </si>
  <si>
    <t>8106 Soaring Hawk Elementary School E</t>
  </si>
  <si>
    <t>8126 South Ridge Elementary An Ib World School E</t>
  </si>
  <si>
    <t>8382 Summit View Elementary School E</t>
  </si>
  <si>
    <t>8853 Timber Trail Elementary School E</t>
  </si>
  <si>
    <t>8897 Trailblazer Elementary School E</t>
  </si>
  <si>
    <t>9592 Wildcat Mountain Elementary School E</t>
  </si>
  <si>
    <t>0011 Academy Charter School M</t>
  </si>
  <si>
    <t>0135 Ben Franklin Academy M</t>
  </si>
  <si>
    <t>0215 American Academy M</t>
  </si>
  <si>
    <t>0264 Cimarron Middle M</t>
  </si>
  <si>
    <t>0267 Mesa Middle School M</t>
  </si>
  <si>
    <t>1512 Challenge To Excellence Charter School M</t>
  </si>
  <si>
    <t>1555 Cloverleaf Home Education M</t>
  </si>
  <si>
    <t>1579 North Star Academy M</t>
  </si>
  <si>
    <t>1873 Parker Core Knowledge Charter School M</t>
  </si>
  <si>
    <t>2012 Cresthill Middle School M</t>
  </si>
  <si>
    <t>2226 Castle Rock Middle School M</t>
  </si>
  <si>
    <t>3847 Hope Online Learning Academy Middle School M</t>
  </si>
  <si>
    <t>5259 Stem Middle &amp; High School M</t>
  </si>
  <si>
    <t>5405 Edcsd: Colorado Cyber School M</t>
  </si>
  <si>
    <t>5997 Dc Montessori Charter School M</t>
  </si>
  <si>
    <t>6019 Aspen View Academy M</t>
  </si>
  <si>
    <t>6164 Mountain Ridge Middle School M</t>
  </si>
  <si>
    <t>6365 Skyview Academy M</t>
  </si>
  <si>
    <t>6772 Sagewood Middle School M</t>
  </si>
  <si>
    <t>6773 Sierra Middle School M</t>
  </si>
  <si>
    <t>7047 Platte River Charter Academy M</t>
  </si>
  <si>
    <t>7245 Ranch View Middle School M</t>
  </si>
  <si>
    <t>7448 Rocky Heights Middle School M</t>
  </si>
  <si>
    <t>0201 Daniel C Oakes High School--Castle Rock H</t>
  </si>
  <si>
    <t>1367 Castle View High School H</t>
  </si>
  <si>
    <t>1503 Chaparral High School H</t>
  </si>
  <si>
    <t>1555 Cloverleaf Home Education H</t>
  </si>
  <si>
    <t>2196 Colorado Early Colleges Douglas County H</t>
  </si>
  <si>
    <t>2230 Douglas County High School H</t>
  </si>
  <si>
    <t>2338 Eagle Academy H</t>
  </si>
  <si>
    <t>3980 Highlands Ranch High School H</t>
  </si>
  <si>
    <t>3995 Hope Online Learning Academy High School H</t>
  </si>
  <si>
    <t>4271 Legend High School H</t>
  </si>
  <si>
    <t>5259 Stem Middle &amp; High School H</t>
  </si>
  <si>
    <t>5405 Edcsd: Colorado Cyber School H</t>
  </si>
  <si>
    <t>6165 Mountain Vista High School H</t>
  </si>
  <si>
    <t>6365 Skyview Academy H</t>
  </si>
  <si>
    <t>7118 Ponderosa High School H</t>
  </si>
  <si>
    <t>7435 Rock Canyon High School H</t>
  </si>
  <si>
    <t>8847 Thunderridge High School H</t>
  </si>
  <si>
    <t>1391 Arma Dei Academy P</t>
  </si>
  <si>
    <t>4015 Ave Maria Catholic School P</t>
  </si>
  <si>
    <t>4569 Montessori School Castle Rock P</t>
  </si>
  <si>
    <t>4570 Cherry Hills Christian P</t>
  </si>
  <si>
    <t>4572 Cherry Hills Christian Mid Sch P</t>
  </si>
  <si>
    <t>4593 Montessori School At Lone Tree P</t>
  </si>
  <si>
    <t>4612 Castlewood Christian School P</t>
  </si>
  <si>
    <t>4616 Southeast Christian School P</t>
  </si>
  <si>
    <t>8558 Parker Montessori Ed Institute P</t>
  </si>
  <si>
    <t>8646 Lutheran High School/Rockies P</t>
  </si>
  <si>
    <t>8683 Highlands Ranch Christian P</t>
  </si>
  <si>
    <t>8684 Trinity Lutheran School P</t>
  </si>
  <si>
    <t>9054 Valor Christian High School P</t>
  </si>
  <si>
    <t>0900 Other O</t>
  </si>
  <si>
    <t>0900 District Level D</t>
  </si>
  <si>
    <t>0037 Red Hill Elementary School E</t>
  </si>
  <si>
    <t>0038 Brush Creek Elementary School E</t>
  </si>
  <si>
    <t>0471 Avon Elementary School E</t>
  </si>
  <si>
    <t>2340 Eagle County Charter Academy E</t>
  </si>
  <si>
    <t>2346 Eagle Valley Elementary School E</t>
  </si>
  <si>
    <t>2530 Edwards Elementary School E</t>
  </si>
  <si>
    <t>3710 Gypsum Elementary School E</t>
  </si>
  <si>
    <t>4838 June Creek Elementary School E</t>
  </si>
  <si>
    <t>5742 Homestake Peak School E</t>
  </si>
  <si>
    <t>7296 Red Sandstone Elementary School E</t>
  </si>
  <si>
    <t>9061 Vail Ski And Snowboard Academy (Vssa) E</t>
  </si>
  <si>
    <t>9701 World Academy E</t>
  </si>
  <si>
    <t>0039 Gypsum Creek Middle School M</t>
  </si>
  <si>
    <t>0793 Berry Creek Middle School M</t>
  </si>
  <si>
    <t>2340 Eagle County Charter Academy M</t>
  </si>
  <si>
    <t>2355 Eagle Valley Middle School M</t>
  </si>
  <si>
    <t>5742 Homestake Peak School M</t>
  </si>
  <si>
    <t>9061 Vail Ski And Snowboard Academy (Vssa) M</t>
  </si>
  <si>
    <t>9701 World Academy M</t>
  </si>
  <si>
    <t>0205 Red Canyon High School H</t>
  </si>
  <si>
    <t>0604 Battle Mountain High School H</t>
  </si>
  <si>
    <t>2350 Eagle Valley High School H</t>
  </si>
  <si>
    <t>9061 Vail Ski And Snowboard Academy (Vssa) H</t>
  </si>
  <si>
    <t>9701 World Academy H</t>
  </si>
  <si>
    <t>4619 St Clare Of Assisi P</t>
  </si>
  <si>
    <t>8685 Vail Mountain School P</t>
  </si>
  <si>
    <t>8686 Vail Christian High School P</t>
  </si>
  <si>
    <t>9035 The Vail Academy P</t>
  </si>
  <si>
    <t>0910 Other O</t>
  </si>
  <si>
    <t>0910 District Level D</t>
  </si>
  <si>
    <t>2572 Legacy Academy E</t>
  </si>
  <si>
    <t>7517 Running Creek Elementary School E</t>
  </si>
  <si>
    <t>7925 Singing Hills Elementary School E</t>
  </si>
  <si>
    <t>2572 Legacy Academy M</t>
  </si>
  <si>
    <t>2604 Elizabeth Middle School M</t>
  </si>
  <si>
    <t>2608 Elizabeth High School H</t>
  </si>
  <si>
    <t>3236 Frontier High School H</t>
  </si>
  <si>
    <t>0920 Other O</t>
  </si>
  <si>
    <t>0920 District Level D</t>
  </si>
  <si>
    <t>0930 Other O</t>
  </si>
  <si>
    <t>0930 District Level D</t>
  </si>
  <si>
    <t>0940 Other O</t>
  </si>
  <si>
    <t>0940 District Level D</t>
  </si>
  <si>
    <t>0950 Other O</t>
  </si>
  <si>
    <t>0950 District Level D</t>
  </si>
  <si>
    <t>0960 Other O</t>
  </si>
  <si>
    <t>0960 District Level D</t>
  </si>
  <si>
    <t>0970 Other O</t>
  </si>
  <si>
    <t>0970 District Level D</t>
  </si>
  <si>
    <t>0469 Atlas Preparatory School E</t>
  </si>
  <si>
    <t>1000 Bricker Elementary School E</t>
  </si>
  <si>
    <t>1383 Centennial Elementary School E</t>
  </si>
  <si>
    <t>3392 Giberson Elementary School E</t>
  </si>
  <si>
    <t>4380 James Irwin Charter Elementary School E</t>
  </si>
  <si>
    <t>6018 Monterey Elementary School E</t>
  </si>
  <si>
    <t>6162 Mountain Vista Community School E</t>
  </si>
  <si>
    <t>6460 Oak Creek Elementary School E</t>
  </si>
  <si>
    <t>6578 Otero Elementary School E</t>
  </si>
  <si>
    <t>6936 Pikes Peak Elementary School E</t>
  </si>
  <si>
    <t>7611 Sand Creek Elementary School E</t>
  </si>
  <si>
    <t>8034 Soaring Eagles Elementary School E</t>
  </si>
  <si>
    <t>8337 Stratmoor Hills Elementary School E</t>
  </si>
  <si>
    <t>8350 Stratton Meadows Elementary School E</t>
  </si>
  <si>
    <t>8923 Turman Elementary School E</t>
  </si>
  <si>
    <t>9602 Wildflower Elementary School E</t>
  </si>
  <si>
    <t>0469 Atlas Preparatory School M</t>
  </si>
  <si>
    <t>1306 Carmel Middle School M</t>
  </si>
  <si>
    <t>3522 Fox Meadow Middle School M</t>
  </si>
  <si>
    <t>3870 High School Preparatory Academy M</t>
  </si>
  <si>
    <t>4379 James Irwin Charter Middle School M</t>
  </si>
  <si>
    <t>6162 Mountain Vista Community School M</t>
  </si>
  <si>
    <t>6686 Panorama Middle School M</t>
  </si>
  <si>
    <t>0469 Atlas Preparatory School H</t>
  </si>
  <si>
    <t>3806 Harrison High School H</t>
  </si>
  <si>
    <t>3870 High School Preparatory Academy H</t>
  </si>
  <si>
    <t>4378 James Irwin Charter High School H</t>
  </si>
  <si>
    <t>7882 Sierra High School H</t>
  </si>
  <si>
    <t>8619 The Hillsprings Learning Centr P</t>
  </si>
  <si>
    <t>0980 Other O</t>
  </si>
  <si>
    <t>0980 District Level D</t>
  </si>
  <si>
    <t>3234 French Elementary School E</t>
  </si>
  <si>
    <t>4346 Talbott Elementary School E</t>
  </si>
  <si>
    <t>5033 James Madison Charter Academy School E</t>
  </si>
  <si>
    <t>5602 Martin Luther King Jr Elementary School E</t>
  </si>
  <si>
    <t>6952 Pinello Elementary School E</t>
  </si>
  <si>
    <t>8122 Venetucci Elementary School E</t>
  </si>
  <si>
    <t>8392 Sunrise Elementary School E</t>
  </si>
  <si>
    <t>9334 Webster Elementary School E</t>
  </si>
  <si>
    <t>9562 Widefield Elementary School E</t>
  </si>
  <si>
    <t>4394 Janitell Junior High School M</t>
  </si>
  <si>
    <t>8178 Sproul Junior High School M</t>
  </si>
  <si>
    <t>9294 Watson Junior High School M</t>
  </si>
  <si>
    <t>5841 Mesa Ridge High School H</t>
  </si>
  <si>
    <t>9560 Discovery High School H</t>
  </si>
  <si>
    <t>9566 Widefield High School H</t>
  </si>
  <si>
    <t>8687 Fountain Valley School P</t>
  </si>
  <si>
    <t>0990 Other O</t>
  </si>
  <si>
    <t>0990 District Level D</t>
  </si>
  <si>
    <t>1334 Abrams Elementary School E</t>
  </si>
  <si>
    <t>3027 Eagleside Elementary School E</t>
  </si>
  <si>
    <t>3102 Aragon Elementary School E</t>
  </si>
  <si>
    <t>3108 Mesa Elementary School E</t>
  </si>
  <si>
    <t>4474 Jordahl Elementary School E</t>
  </si>
  <si>
    <t>6138 Mountainside Elementary School E</t>
  </si>
  <si>
    <t>6338 Patriot Elementary School E</t>
  </si>
  <si>
    <t>9610 Weikel Elementary School E</t>
  </si>
  <si>
    <t>0203 Welte Education Center M</t>
  </si>
  <si>
    <t>1332 Carson Middle School M</t>
  </si>
  <si>
    <t>3106 Fountain Middle School M</t>
  </si>
  <si>
    <t>0203 Welte Education Center H</t>
  </si>
  <si>
    <t>3110 Fountain-Fort Carson High School H</t>
  </si>
  <si>
    <t>1000 Other O</t>
  </si>
  <si>
    <t>1000 District Level D</t>
  </si>
  <si>
    <t>0452 Audubon Elementary School E</t>
  </si>
  <si>
    <t>0517 Academy For Advanced And Creative Learning E</t>
  </si>
  <si>
    <t>1032 Bristol Elementary School E</t>
  </si>
  <si>
    <t>1126 Buena Vista Elementary School E</t>
  </si>
  <si>
    <t>1340 Carver Elementary School E</t>
  </si>
  <si>
    <t>1613 Chipeta Elementary School E</t>
  </si>
  <si>
    <t>1625 Mcauliffe Elementary E</t>
  </si>
  <si>
    <t>1798 Columbia Elementary School E</t>
  </si>
  <si>
    <t>2510 Edison Elementary School E</t>
  </si>
  <si>
    <t>3175 Freedom Elementary School E</t>
  </si>
  <si>
    <t>3218 Fremont Elementary School E</t>
  </si>
  <si>
    <t>3470 Globe Charter School E</t>
  </si>
  <si>
    <t>3592 Grant Elementary School E</t>
  </si>
  <si>
    <t>3890 Hunt Elementary School E</t>
  </si>
  <si>
    <t>3920 Henry Elementary School E</t>
  </si>
  <si>
    <t>4138 Howbert Elementary School E</t>
  </si>
  <si>
    <t>4358 Jackson Elementary School E</t>
  </si>
  <si>
    <t>4530 Keller Elementary School E</t>
  </si>
  <si>
    <t>5404 Madison Elementary School E</t>
  </si>
  <si>
    <t>5576 Twain Elementary School E</t>
  </si>
  <si>
    <t>5604 King Elementary School E</t>
  </si>
  <si>
    <t>5610 Martinez Elementary School E</t>
  </si>
  <si>
    <t>5878 Midland Elementary School E</t>
  </si>
  <si>
    <t>5988 Monroe Elementary School E</t>
  </si>
  <si>
    <t>6856 Penrose Elementary School E</t>
  </si>
  <si>
    <t>7228 Queen Palmer Elementary School E</t>
  </si>
  <si>
    <t>7482 Roosevelt Edison Charter School E</t>
  </si>
  <si>
    <t>7513 Rudy Elementary School E</t>
  </si>
  <si>
    <t>7705 Scott Elementary School E</t>
  </si>
  <si>
    <t>8246 Steele Elementary School E</t>
  </si>
  <si>
    <t>8346 Stratton Elementary School E</t>
  </si>
  <si>
    <t>8359 Space Technology And Arts Academy (Star Academy) E</t>
  </si>
  <si>
    <t>8466 Taylor Elementary School E</t>
  </si>
  <si>
    <t>8902 Trailblazer Elementary School E</t>
  </si>
  <si>
    <t>9445 West Elementary School E</t>
  </si>
  <si>
    <t>9618 Rogers Elementary School E</t>
  </si>
  <si>
    <t>9660 Wilson Elementary School E</t>
  </si>
  <si>
    <t>0269 Achieve Online M</t>
  </si>
  <si>
    <t>0517 Academy For Advanced And Creative Learning M</t>
  </si>
  <si>
    <t>1126 Buena Vista Elementary School M</t>
  </si>
  <si>
    <t>2528 Nikola Tesla Education Opportunity Center M</t>
  </si>
  <si>
    <t>3360 Galileo School Of Math And Science M</t>
  </si>
  <si>
    <t>4070 Holmes Middle School M</t>
  </si>
  <si>
    <t>4090 Mann Middle School M</t>
  </si>
  <si>
    <t>4424 Jenkins Middle School M</t>
  </si>
  <si>
    <t>6306 North Middle School M</t>
  </si>
  <si>
    <t>7523 Russell Middle School M</t>
  </si>
  <si>
    <t>7556 Sabin Middle School M</t>
  </si>
  <si>
    <t>8359 Space Technology And Arts Academy (Star Academy) M</t>
  </si>
  <si>
    <t>8457 Jack Swigert Aerospace Academy M</t>
  </si>
  <si>
    <t>9051 The Vanguard School (Middle) M</t>
  </si>
  <si>
    <t>9404 West Middle School M</t>
  </si>
  <si>
    <t>0269 Achieve Online H</t>
  </si>
  <si>
    <t>0871 The Bijou School H</t>
  </si>
  <si>
    <t>1616 Civa Charter Academy H</t>
  </si>
  <si>
    <t>1870 Coronado High School H</t>
  </si>
  <si>
    <t>1885 Community Prep Charter School H</t>
  </si>
  <si>
    <t>2202 Doherty High School H</t>
  </si>
  <si>
    <t>2400 Early College High School H</t>
  </si>
  <si>
    <t>2528 Nikola Tesla Education Opportunity Center H</t>
  </si>
  <si>
    <t>5146 Life Skills Center Of Colorado Springs H</t>
  </si>
  <si>
    <t>5948 Mitchell High School H</t>
  </si>
  <si>
    <t>6680 Palmer High School H</t>
  </si>
  <si>
    <t>9057 The Vanguard School (High) H</t>
  </si>
  <si>
    <t>9804 Spring Creek Youth Services Center F</t>
  </si>
  <si>
    <t>1994 Carmel Community Living Corporation P</t>
  </si>
  <si>
    <t>2099 Community Intersections P</t>
  </si>
  <si>
    <t>3932 Extended Learning Academy P</t>
  </si>
  <si>
    <t>4006 Jr Academy Children Center Ltd P</t>
  </si>
  <si>
    <t>4018 West Side Academy P</t>
  </si>
  <si>
    <t>4027 American Academy P</t>
  </si>
  <si>
    <t>4040 Young Scholars Academy P</t>
  </si>
  <si>
    <t>4558 Kindercare Learning Center P</t>
  </si>
  <si>
    <t>4563 Kindercare Learning Center P</t>
  </si>
  <si>
    <t>4565 La Petite Academy P</t>
  </si>
  <si>
    <t>4620 A Planet Just For Children P</t>
  </si>
  <si>
    <t>4624 Colorado Springs Day Nursery P</t>
  </si>
  <si>
    <t>4626 Cu Family Development Center P</t>
  </si>
  <si>
    <t>4627 Dayspring Academy P</t>
  </si>
  <si>
    <t>4628 Early Learning Center P</t>
  </si>
  <si>
    <t>4629 Holy Cross Lutheran Church P</t>
  </si>
  <si>
    <t>4630 Abc Preschool P</t>
  </si>
  <si>
    <t>4635 Joseph'S Montessori Inc P</t>
  </si>
  <si>
    <t>4636 Kindercare Learning Center P</t>
  </si>
  <si>
    <t>4640 Lil Blessings Country School P</t>
  </si>
  <si>
    <t>4645 Children Of Destiny P</t>
  </si>
  <si>
    <t>5287 Alpine Autism Center P</t>
  </si>
  <si>
    <t>8575 Junior Academy Small Wonders P</t>
  </si>
  <si>
    <t>8606 Children'S Depot P</t>
  </si>
  <si>
    <t>8626 Treetop Learning Center P</t>
  </si>
  <si>
    <t>8661 Renaissance Academy P</t>
  </si>
  <si>
    <t>8690 Springs Adventist Academy P</t>
  </si>
  <si>
    <t>8691 Colo Springs Christian Schools P</t>
  </si>
  <si>
    <t>8692 Cornerstone Baptist Academy P</t>
  </si>
  <si>
    <t>8693 Corpus Christi Catholic School P</t>
  </si>
  <si>
    <t>8694 Divine Redeemer Catholic Sch P</t>
  </si>
  <si>
    <t>8695 Evangelical Christian Academy P</t>
  </si>
  <si>
    <t>8696 Holy Trinity P</t>
  </si>
  <si>
    <t>8697 Immanuel Lutheran School P</t>
  </si>
  <si>
    <t>8698 Golden Mountain Montessori P</t>
  </si>
  <si>
    <t>8699 Salem Lutheran School P</t>
  </si>
  <si>
    <t>8700 Our Lady Of The Rockies P</t>
  </si>
  <si>
    <t>8701 Pikes Peak Academy P</t>
  </si>
  <si>
    <t>8702 Pikes Peak Christian School P</t>
  </si>
  <si>
    <t>8703 Redeemer Lutheran School P</t>
  </si>
  <si>
    <t>8704 St Mary'S High School P</t>
  </si>
  <si>
    <t>1010 Other O</t>
  </si>
  <si>
    <t>1010 District Level D</t>
  </si>
  <si>
    <t>1582 Cheyenne Mountain Charter Academy E</t>
  </si>
  <si>
    <t>1586 Cheyenne Mountain Elementary School E</t>
  </si>
  <si>
    <t>1592 Broadmoor Elementary School E</t>
  </si>
  <si>
    <t>1604 Skyway Park Elementary School E</t>
  </si>
  <si>
    <t>3482 Gold Camp Elementary School E</t>
  </si>
  <si>
    <t>6953 Pinon Valley Elementary School E</t>
  </si>
  <si>
    <t>1588 Cheyenne Mountain Junior High School M</t>
  </si>
  <si>
    <t>1590 Cheyenne Mountain High School H</t>
  </si>
  <si>
    <t>8705 The Colorado Springs School P</t>
  </si>
  <si>
    <t>8706 Pauline Memorial Catholic Sch P</t>
  </si>
  <si>
    <t>1020 Other O</t>
  </si>
  <si>
    <t>1020 District Level D</t>
  </si>
  <si>
    <t>5460 Manitou Springs Elementary School E</t>
  </si>
  <si>
    <t>9010 Ute Pass Elementary School E</t>
  </si>
  <si>
    <t>5464 Manitou Springs Middle School M</t>
  </si>
  <si>
    <t>5468 Manitou Springs High School H</t>
  </si>
  <si>
    <t>1030 Other O</t>
  </si>
  <si>
    <t>1030 District Level D</t>
  </si>
  <si>
    <t>0017 Academy Endeavour Elementary School E</t>
  </si>
  <si>
    <t>0019 Academy International Elementary School E</t>
  </si>
  <si>
    <t>0110 Academy Online E</t>
  </si>
  <si>
    <t>0249 Antelope Trails Elementary School E</t>
  </si>
  <si>
    <t>1615 Chinook Trail Elementary School E</t>
  </si>
  <si>
    <t>1627 The Classical Academy Charter E</t>
  </si>
  <si>
    <t>1929 Discovery Canyon Campus Elementary School E</t>
  </si>
  <si>
    <t>2248 Douglass Valley Elementary School E</t>
  </si>
  <si>
    <t>2524 Edith Wolford Elementary School E</t>
  </si>
  <si>
    <t>2800 Explorer Elementary School E</t>
  </si>
  <si>
    <t>3104 Foothills Elementary School E</t>
  </si>
  <si>
    <t>3238 Frontier Elementary School E</t>
  </si>
  <si>
    <t>3985 High Plains Elementary School E</t>
  </si>
  <si>
    <t>6158 Mountain View Elementary School E</t>
  </si>
  <si>
    <t>6960 Pioneer Elementary School E</t>
  </si>
  <si>
    <t>7159 Prairie Hills Elementary School E</t>
  </si>
  <si>
    <t>7247 Ranch Creek Elementary E</t>
  </si>
  <si>
    <t>7460 Rockrimmon Elementary School E</t>
  </si>
  <si>
    <t>8813 The Da Vinci Academy School E</t>
  </si>
  <si>
    <t>9714 Woodmen-Roberts Elementary School E</t>
  </si>
  <si>
    <t>0074 Challenger Middle School M</t>
  </si>
  <si>
    <t>0110 Academy Online M</t>
  </si>
  <si>
    <t>0209 Aspen Valley Campus M</t>
  </si>
  <si>
    <t>1629 The Classical Academy Middle School M</t>
  </si>
  <si>
    <t>1921 Discovery Canyon Campus Middle School M</t>
  </si>
  <si>
    <t>2358 Eagleview Middle School M</t>
  </si>
  <si>
    <t>6140 Mountain Ridge Middle School M</t>
  </si>
  <si>
    <t>8779 Tca College Pathways M</t>
  </si>
  <si>
    <t>8851 Timberview Middle School M</t>
  </si>
  <si>
    <t>0076 Air Academy High School H</t>
  </si>
  <si>
    <t>0110 Academy Online H</t>
  </si>
  <si>
    <t>0209 Aspen Valley Campus H</t>
  </si>
  <si>
    <t>1630 The Classical Academy High School H</t>
  </si>
  <si>
    <t>2195 Discovery Canyon Campus High School H</t>
  </si>
  <si>
    <t>5126 Liberty High School H</t>
  </si>
  <si>
    <t>6937 Pine Creek High School H</t>
  </si>
  <si>
    <t>7240 Rampart High School H</t>
  </si>
  <si>
    <t>8779 Tca College Pathways H</t>
  </si>
  <si>
    <t>1890 Career Building Academy P</t>
  </si>
  <si>
    <t>1040 Other O</t>
  </si>
  <si>
    <t>1040 District Level D</t>
  </si>
  <si>
    <t>1050 Other O</t>
  </si>
  <si>
    <t>1050 District Level D</t>
  </si>
  <si>
    <t>1060 Other O</t>
  </si>
  <si>
    <t>1060 District Level D</t>
  </si>
  <si>
    <t>6701 Prairie Heights Elementary School E</t>
  </si>
  <si>
    <t>3758 Hanover Junior-Senior High School M</t>
  </si>
  <si>
    <t>3758 Hanover Junior-Senior High School H</t>
  </si>
  <si>
    <t>0600 District Level D</t>
  </si>
  <si>
    <t>3539 Bear Creek Elementary School E</t>
  </si>
  <si>
    <t>4686 Ray E Kilmer Elementary School E</t>
  </si>
  <si>
    <t>5093 Monument Charter Academy E</t>
  </si>
  <si>
    <t>5096 Lewis-Palmer Elementary School E</t>
  </si>
  <si>
    <t>6682 Palmer Lake Elementary School E</t>
  </si>
  <si>
    <t>7165 Prairie Winds Elementary School E</t>
  </si>
  <si>
    <t>5093 Monument Charter Academy M</t>
  </si>
  <si>
    <t>5098 Lewis-Palmer Middle School M</t>
  </si>
  <si>
    <t>5100 Lewis-Palmer High School H</t>
  </si>
  <si>
    <t>6678 Palmer Ridge High School H</t>
  </si>
  <si>
    <t>1525 St Peter Catholic School P</t>
  </si>
  <si>
    <t>2733 Life Academy High School P</t>
  </si>
  <si>
    <t>1080 Other O</t>
  </si>
  <si>
    <t>1080 District Level D</t>
  </si>
  <si>
    <t>0555 Banning Lewis Ranch Academy E</t>
  </si>
  <si>
    <t>1618 Evans International Elementary School E</t>
  </si>
  <si>
    <t>2877 Falcon Virtual Academy E</t>
  </si>
  <si>
    <t>2902 Falcon Elementary School E</t>
  </si>
  <si>
    <t>4251 Imagine Indigo Ranch E</t>
  </si>
  <si>
    <t>5779 Meridian Ranch International School E</t>
  </si>
  <si>
    <t>6483 Odyssey Elementary School E</t>
  </si>
  <si>
    <t>6935 Pikes Peak School Expeditionary Learning E</t>
  </si>
  <si>
    <t>7317 Remington Elementary School E</t>
  </si>
  <si>
    <t>7339 Ridgeview Elementary School E</t>
  </si>
  <si>
    <t>7463 Rocky Mountain Classical Academy E</t>
  </si>
  <si>
    <t>8010 Springs Ranch Elementary School E</t>
  </si>
  <si>
    <t>8266 Stetson Elementary School E</t>
  </si>
  <si>
    <t>9706 Woodmen Hills Elementary School E</t>
  </si>
  <si>
    <t>0555 Banning Lewis Ranch Academy M</t>
  </si>
  <si>
    <t>2877 Falcon Virtual Academy M</t>
  </si>
  <si>
    <t>2906 Falcon Middle School M</t>
  </si>
  <si>
    <t>4102 Horizon Middle School M</t>
  </si>
  <si>
    <t>4251 Imagine Indigo Ranch M</t>
  </si>
  <si>
    <t>6810 Patriot Learning Center M</t>
  </si>
  <si>
    <t>6935 Pikes Peak School Expeditionary Learning M</t>
  </si>
  <si>
    <t>7463 Rocky Mountain Classical Academy M</t>
  </si>
  <si>
    <t>7960 Skyview Middle School M</t>
  </si>
  <si>
    <t>2877 Falcon Virtual Academy H</t>
  </si>
  <si>
    <t>2908 Falcon High School H</t>
  </si>
  <si>
    <t>3475 Goal Academy H</t>
  </si>
  <si>
    <t>6810 Patriot Learning Center H</t>
  </si>
  <si>
    <t>7613 Sand Creek High School H</t>
  </si>
  <si>
    <t>8791 Vista Ridge High School H</t>
  </si>
  <si>
    <t>2751 Hope Montessori Academy P</t>
  </si>
  <si>
    <t>3989 High Country Christian Academy P</t>
  </si>
  <si>
    <t>4382 Our House Inc P</t>
  </si>
  <si>
    <t>4387 Colorado Autism Center P</t>
  </si>
  <si>
    <t>4388 Special Kids/Special Families P</t>
  </si>
  <si>
    <t>4389 Autism Behavior Associates Inc P</t>
  </si>
  <si>
    <t>4390 Autism Concepts Inc P</t>
  </si>
  <si>
    <t>4391 Playdate Inc P</t>
  </si>
  <si>
    <t>4392 Goodwill Ind Of Colorado Springs P</t>
  </si>
  <si>
    <t>7166 Dba/Foundation For Successful Living P</t>
  </si>
  <si>
    <t>7423 Stellar Care And Services Llc P</t>
  </si>
  <si>
    <t>8709 Hilltop Baptist School P</t>
  </si>
  <si>
    <t>8777 Town And Country Preschool P</t>
  </si>
  <si>
    <t>1110 Other O</t>
  </si>
  <si>
    <t>1110 District Level D</t>
  </si>
  <si>
    <t>1120 Other O</t>
  </si>
  <si>
    <t>1120 District Level D</t>
  </si>
  <si>
    <t>1130 Other O</t>
  </si>
  <si>
    <t>1130 District Level D</t>
  </si>
  <si>
    <t>3802 Harrison School E</t>
  </si>
  <si>
    <t>5166 Lincoln School Of Science And Technology E</t>
  </si>
  <si>
    <t>5704 Mckinley Elementary School E</t>
  </si>
  <si>
    <t>6752 Mount View Core Knowledge Charter School E</t>
  </si>
  <si>
    <t>7950 Canon Exploratory School E</t>
  </si>
  <si>
    <t>9248 Washington Elementary School E</t>
  </si>
  <si>
    <t>0419 Canon Online Academy M</t>
  </si>
  <si>
    <t>1262 Canon City Middle School M</t>
  </si>
  <si>
    <t>3802 Harrison School M</t>
  </si>
  <si>
    <t>6752 Mount View Core Knowledge Charter School M</t>
  </si>
  <si>
    <t>7950 Canon Exploratory School M</t>
  </si>
  <si>
    <t>0419 Canon Online Academy H</t>
  </si>
  <si>
    <t>1266 Canon City High School H</t>
  </si>
  <si>
    <t>6214 Star Point F</t>
  </si>
  <si>
    <t>2727 Spin Early Childhood Care And Education Center P</t>
  </si>
  <si>
    <t>2728 Park Avenue Child Center P</t>
  </si>
  <si>
    <t>8710 Calvary Baptist Christian Sch P</t>
  </si>
  <si>
    <t>8711 Four Mile Adventist Christian P</t>
  </si>
  <si>
    <t>1140 Other O</t>
  </si>
  <si>
    <t>1140 District Level D</t>
  </si>
  <si>
    <t>3224 Fremont Elementary School E</t>
  </si>
  <si>
    <t>6858 Penrose Elementary School E</t>
  </si>
  <si>
    <t>3226 Fremont Middle School M</t>
  </si>
  <si>
    <t>3002 Florence High School H</t>
  </si>
  <si>
    <t>8713 Florence Christian School P</t>
  </si>
  <si>
    <t>1150 Other O</t>
  </si>
  <si>
    <t>1150 District Level D</t>
  </si>
  <si>
    <t>1160 Other O</t>
  </si>
  <si>
    <t>1160 District Level D</t>
  </si>
  <si>
    <t>0429 Carbondale Community Charter School E</t>
  </si>
  <si>
    <t xml:space="preserve"> 0560 Basalt Elementary School E</t>
  </si>
  <si>
    <t>0561 Basalt Middle School E</t>
  </si>
  <si>
    <t>1296 Carbondale Middle School E</t>
  </si>
  <si>
    <t>2063 Crystal River Elementary School E</t>
  </si>
  <si>
    <t>3460 Glenwood Springs Elementary School E</t>
  </si>
  <si>
    <t>8038 Sopris Elementary School E</t>
  </si>
  <si>
    <t>0429 Carbondale Community Charter School M</t>
  </si>
  <si>
    <t>0561 Basalt Middle School M</t>
  </si>
  <si>
    <t>1296 Carbondale Middle School M</t>
  </si>
  <si>
    <t>3464 Glenwood Springs Middle School M</t>
  </si>
  <si>
    <t>0570 Basalt High School H</t>
  </si>
  <si>
    <t>1006 Bridges H</t>
  </si>
  <si>
    <t>3468 Glenwood Springs High School H</t>
  </si>
  <si>
    <t>7422 Roaring Fork High School H</t>
  </si>
  <si>
    <t>4081 Holy Cross Preshool P</t>
  </si>
  <si>
    <t>8129 Cornerstone Classical School P</t>
  </si>
  <si>
    <t>8714 Colorado Rocky Mountain School P</t>
  </si>
  <si>
    <t>8715 St Stephen'S School P</t>
  </si>
  <si>
    <t>8716 Waldorf School On Roaring Fork P</t>
  </si>
  <si>
    <t>1180 Other O</t>
  </si>
  <si>
    <t>1180 District Level D</t>
  </si>
  <si>
    <t>2573 Elk Creek Elementary E</t>
  </si>
  <si>
    <t>3281 Graham Mesa Elementary School E</t>
  </si>
  <si>
    <t>3967 Highland Elementary School E</t>
  </si>
  <si>
    <t>4510 Kathryn Senor Elementary School E</t>
  </si>
  <si>
    <t>7356 Rifle Middle School E</t>
  </si>
  <si>
    <t>7388 Riverside School E</t>
  </si>
  <si>
    <t>7890 Cactus Valley Elementary School E</t>
  </si>
  <si>
    <t>9231 Wamsley Elementary School E</t>
  </si>
  <si>
    <t>7356 Rifle Middle School M</t>
  </si>
  <si>
    <t>7388 Riverside School M</t>
  </si>
  <si>
    <t>0065 Coal Ridge High School H</t>
  </si>
  <si>
    <t>7360 Rifle High School H</t>
  </si>
  <si>
    <t>2967 The Garden School P</t>
  </si>
  <si>
    <t>1195 Other O</t>
  </si>
  <si>
    <t>1195 District Level D</t>
  </si>
  <si>
    <t>1220 Other O</t>
  </si>
  <si>
    <t>1220 District Level D</t>
  </si>
  <si>
    <t>1330 Other O</t>
  </si>
  <si>
    <t>1330 District Level D</t>
  </si>
  <si>
    <t>1340 Other O</t>
  </si>
  <si>
    <t>1340 District Level D</t>
  </si>
  <si>
    <t>3182 Fraser Valley Elementary School E</t>
  </si>
  <si>
    <t>3556 Granby Elementary School E</t>
  </si>
  <si>
    <t>4277 Indian Peaks Charter School E</t>
  </si>
  <si>
    <t>2376 East Grand Middle School M</t>
  </si>
  <si>
    <t>4277 Indian Peaks Charter School M</t>
  </si>
  <si>
    <t>5864 Middle Park High School H</t>
  </si>
  <si>
    <t>1350 Other O</t>
  </si>
  <si>
    <t>1350 District Level D</t>
  </si>
  <si>
    <t>1447 Crested Butte Elementary School E</t>
  </si>
  <si>
    <t>3690 Gunnison Elementary School E</t>
  </si>
  <si>
    <t>5577 Marble Charter School E</t>
  </si>
  <si>
    <t>2006 Crested Butte Secondary School M</t>
  </si>
  <si>
    <t>3697 Gunnison Middle School M</t>
  </si>
  <si>
    <t>5577 Marble Charter School M</t>
  </si>
  <si>
    <t>2006 Crested Butte Secondary School H</t>
  </si>
  <si>
    <t>3694 Gunnison High School H</t>
  </si>
  <si>
    <t>5577 Marble Charter School H</t>
  </si>
  <si>
    <t>4618 Crested Butte Academy P</t>
  </si>
  <si>
    <t>8501 One Room School House P</t>
  </si>
  <si>
    <t>8588 Slate River School P</t>
  </si>
  <si>
    <t>8627 Sage Mountain School P</t>
  </si>
  <si>
    <t>1360 Other O</t>
  </si>
  <si>
    <t>1360 District Level D</t>
  </si>
  <si>
    <t>1380 Other O</t>
  </si>
  <si>
    <t>1380 District Level D</t>
  </si>
  <si>
    <t>1390 Other O</t>
  </si>
  <si>
    <t>1390 District Level D</t>
  </si>
  <si>
    <t>1400 Other O</t>
  </si>
  <si>
    <t>1400 District Level D</t>
  </si>
  <si>
    <t>1410 Other O</t>
  </si>
  <si>
    <t>1410 District Level D</t>
  </si>
  <si>
    <t>0030 Adams Elementary School E</t>
  </si>
  <si>
    <t>0109 Arvada K-8 E</t>
  </si>
  <si>
    <t>0148 Allendale Elementary School E</t>
  </si>
  <si>
    <t>0660 Bear Creek K-8 School E</t>
  </si>
  <si>
    <t>0724 Belmar Elementary School E</t>
  </si>
  <si>
    <t>0776 Bergen Meadow Primary School E</t>
  </si>
  <si>
    <t>0779 Bergen Valley Intermediate School E</t>
  </si>
  <si>
    <t>0950 Bradford Primary School E</t>
  </si>
  <si>
    <t>0951 Blue Heron Elementary School E</t>
  </si>
  <si>
    <t>0952 Bradford Intermediate School E</t>
  </si>
  <si>
    <t>1238 Campbell Elementary School E</t>
  </si>
  <si>
    <t>1451 Addenbrooke Classical Academy E</t>
  </si>
  <si>
    <t>1730 Coal Creek Canyon K-8 Elementary School E</t>
  </si>
  <si>
    <t>1790 Colorow Elementary School E</t>
  </si>
  <si>
    <t>1861 Columbine Hills Elementary School E</t>
  </si>
  <si>
    <t>1869 Compass Montessori - Wheat Ridge Charter School E</t>
  </si>
  <si>
    <t>1876 Coronado Elementary School E</t>
  </si>
  <si>
    <t>1880 Compass Montessori - Golden Charter School E</t>
  </si>
  <si>
    <t>2194 Devinny Elementary School E</t>
  </si>
  <si>
    <t>2322 Dutch Creek Elementary School E</t>
  </si>
  <si>
    <t>2496 Edgewater Elementary School E</t>
  </si>
  <si>
    <t>2550 Eiber Elementary School E</t>
  </si>
  <si>
    <t>2616 Elk Creek Elementary School E</t>
  </si>
  <si>
    <t>2799 Excel Academy Charter School E</t>
  </si>
  <si>
    <t>2866 Fairmount Elementary School E</t>
  </si>
  <si>
    <t>2946 Fitzmorris Elementary School E</t>
  </si>
  <si>
    <t>3025 Foothills Elementary School E</t>
  </si>
  <si>
    <t>3088 Foster Elementary School E</t>
  </si>
  <si>
    <t>3201 Free Horizon Montessori Charter School E</t>
  </si>
  <si>
    <t>3216 Fremont Elementary School E</t>
  </si>
  <si>
    <t>3450 Glennon Heights Elementary School E</t>
  </si>
  <si>
    <t>3536 Governor'S Ranch Elementary School E</t>
  </si>
  <si>
    <t>3622 Green Gables Elementary School E</t>
  </si>
  <si>
    <t>3624 Green Mountain Elementary School E</t>
  </si>
  <si>
    <t>3726 Hackberry Hill Elementary School E</t>
  </si>
  <si>
    <t>4190 Hutchinson Elementary School E</t>
  </si>
  <si>
    <t>4402 Jefferson Academy Charter School E</t>
  </si>
  <si>
    <t>4404 Jefferson Charter Academy Junior High School E</t>
  </si>
  <si>
    <t>4411 Jeffco'S 21St Century Virtual Academy K-6 E</t>
  </si>
  <si>
    <t>4478 Sheridan Green Elementary School E</t>
  </si>
  <si>
    <t>4549 Kendallvue Elementary School E</t>
  </si>
  <si>
    <t>4550 Kendrick Lakes Elementary School E</t>
  </si>
  <si>
    <t>4802 Kullerstrand Elementary School E</t>
  </si>
  <si>
    <t>4830 Kyffin Elementary School E</t>
  </si>
  <si>
    <t>5004 Lasley Elementary School E</t>
  </si>
  <si>
    <t>5024 Lawrence Elementary School E</t>
  </si>
  <si>
    <t>5036 Leawood Elementary School E</t>
  </si>
  <si>
    <t>5145 Lincoln Charter Academy E</t>
  </si>
  <si>
    <t>5222 Little Elementary School E</t>
  </si>
  <si>
    <t>5350 Lukas Elementary School E</t>
  </si>
  <si>
    <t>5354 Lumberg Elementary School E</t>
  </si>
  <si>
    <t>5415 Rocky Mountain Deaf School E</t>
  </si>
  <si>
    <t>5524 Maple Grove Elementary School E</t>
  </si>
  <si>
    <t>5580 Marshdale Elementary School E</t>
  </si>
  <si>
    <t>5758 Meiklejohn Elementary E</t>
  </si>
  <si>
    <t>5892 Miller Special Education E</t>
  </si>
  <si>
    <t>5944 Mitchell Elementary School E</t>
  </si>
  <si>
    <t>5972 Molholm Elementary School E</t>
  </si>
  <si>
    <t>5994 Montessori Peaks Charter Academy E</t>
  </si>
  <si>
    <t>6133 Mortensen Elementary School E</t>
  </si>
  <si>
    <t>6135 Mount Carbon Elementary School E</t>
  </si>
  <si>
    <t>6139 Mountain Phoenix Community School E</t>
  </si>
  <si>
    <t>6286 Normandy Elementary School E</t>
  </si>
  <si>
    <t>6539 Jefferson County Open Elementary School E</t>
  </si>
  <si>
    <t>6804 Parmalee Elementary School E</t>
  </si>
  <si>
    <t>6806 Parr Elementary School E</t>
  </si>
  <si>
    <t>6808 Patterson International School E</t>
  </si>
  <si>
    <t>6828 Peck Elementary School E</t>
  </si>
  <si>
    <t>6844 Peiffer Elementary School E</t>
  </si>
  <si>
    <t>6848 Pennington Elementary School E</t>
  </si>
  <si>
    <t>7078 Pleasant View Elementary School E</t>
  </si>
  <si>
    <t>7128 Powderhorn Elementary School E</t>
  </si>
  <si>
    <t>7190 Prospect Valley Elementary School E</t>
  </si>
  <si>
    <t>7238 Ralston Elementary School E</t>
  </si>
  <si>
    <t>7282 Red Rocks Elementary School E</t>
  </si>
  <si>
    <t>7462 Rocky Mountain Academy Of Evergreen E</t>
  </si>
  <si>
    <t>7483 Rooney Ranch Elementary School E</t>
  </si>
  <si>
    <t>7529 Ryan Elementary School E</t>
  </si>
  <si>
    <t>7701 Collegiate Academy Of Colorado E</t>
  </si>
  <si>
    <t>7708 Secrest Elementary School E</t>
  </si>
  <si>
    <t>7753 Semper Elementary School E</t>
  </si>
  <si>
    <t>7780 Shaffer Elementary School E</t>
  </si>
  <si>
    <t>7833 Shelton Elementary School E</t>
  </si>
  <si>
    <t>7870 Sierra Elementary School E</t>
  </si>
  <si>
    <t>7962 Slater Elementary School E</t>
  </si>
  <si>
    <t>8036 Sobesky Academy E</t>
  </si>
  <si>
    <t>8090 Deane Elementary School E</t>
  </si>
  <si>
    <t>8102 South Lakewood Elementary School E</t>
  </si>
  <si>
    <t>8223 Stevens Elementary School E</t>
  </si>
  <si>
    <t>8248 Stein Elementary School E</t>
  </si>
  <si>
    <t>8276 Stober Elementary School E</t>
  </si>
  <si>
    <t>8280 Stony Creek Elementary School E</t>
  </si>
  <si>
    <t>8300 Stott Elementary School E</t>
  </si>
  <si>
    <t>8432 Swanson Elementary School E</t>
  </si>
  <si>
    <t>8793 Two Roads Charter School E</t>
  </si>
  <si>
    <t>8834 Thomson Elementary School E</t>
  </si>
  <si>
    <t>9008 Ute Meadows Elementary School E</t>
  </si>
  <si>
    <t>9052 Van Arsdale Elementary School E</t>
  </si>
  <si>
    <t>9058 Vanderhoof Elementary School E</t>
  </si>
  <si>
    <t>9154 Vivian Elementary School E</t>
  </si>
  <si>
    <t>9232 Warder Elementary School E</t>
  </si>
  <si>
    <t>9328 Weber Elementary School E</t>
  </si>
  <si>
    <t>9342 Welchester Elementary School E</t>
  </si>
  <si>
    <t>9412 Westgate Elementary School E</t>
  </si>
  <si>
    <t>9424 West Jefferson Elementary School E</t>
  </si>
  <si>
    <t>9427 Woodrow Wilson Charter Academy E</t>
  </si>
  <si>
    <t>9429 West Woods Elementary School E</t>
  </si>
  <si>
    <t>9432 Dennison Elementary School E</t>
  </si>
  <si>
    <t>9490 Westridge Elementary School E</t>
  </si>
  <si>
    <t>9515 Wheat Ridge 5-8 E</t>
  </si>
  <si>
    <t>9638 Wilmore Davis Elementary School E</t>
  </si>
  <si>
    <t>9648 Wilmot Elementary School E</t>
  </si>
  <si>
    <t>9678 Witt Elementary School E</t>
  </si>
  <si>
    <t>0033 Mc Lain High School M</t>
  </si>
  <si>
    <t>0034 Mc Lain Community High School M</t>
  </si>
  <si>
    <t>0109 Arvada K-8 M</t>
  </si>
  <si>
    <t>0660 Bear Creek K-8 School M</t>
  </si>
  <si>
    <t>0694 Bell Middle School M</t>
  </si>
  <si>
    <t>1318 Carmody Middle School M</t>
  </si>
  <si>
    <t>1451 Addenbrooke Classical Academy M</t>
  </si>
  <si>
    <t>1730 Coal Creek Canyon K-8 Elementary School M</t>
  </si>
  <si>
    <t>1880 Compass Montessori - Golden Charter School M</t>
  </si>
  <si>
    <t>1976 Creighton Middle School M</t>
  </si>
  <si>
    <t>2120 D'Evelyn Junior/Senior High School M</t>
  </si>
  <si>
    <t>2130 Deer Creek Middle School M</t>
  </si>
  <si>
    <t>2288 Drake Junior High School M</t>
  </si>
  <si>
    <t>2300 Dunstan Middle School M</t>
  </si>
  <si>
    <t>2799 Excel Academy Charter School M</t>
  </si>
  <si>
    <t>2820 Everitt Middle School M</t>
  </si>
  <si>
    <t>2832 Evergreen Middle School M</t>
  </si>
  <si>
    <t>2963 Falcon Bluffs Middle School M</t>
  </si>
  <si>
    <t>3201 Free Horizon Montessori Charter School M</t>
  </si>
  <si>
    <t>4404 Jefferson Charter Academy Junior High School M</t>
  </si>
  <si>
    <t>4408 Jeffco'S 21St Century Virtual Academy M</t>
  </si>
  <si>
    <t>4548 Ken Caryl Middle School M</t>
  </si>
  <si>
    <t>4798 Connections Learning Center On The Earle Johnson Campus M</t>
  </si>
  <si>
    <t>5145 Lincoln Charter Academy M</t>
  </si>
  <si>
    <t>5415 Rocky Mountain Deaf School M</t>
  </si>
  <si>
    <t>5454 Mandalay Middle School M</t>
  </si>
  <si>
    <t>5472 Manning Options School M</t>
  </si>
  <si>
    <t>5892 Miller Special Education M</t>
  </si>
  <si>
    <t>5994 Montessori Peaks Charter Academy M</t>
  </si>
  <si>
    <t>6090 Moore Middle School M</t>
  </si>
  <si>
    <t>6139 Mountain Phoenix Community School M</t>
  </si>
  <si>
    <t>6330 North Arvada Middle School M</t>
  </si>
  <si>
    <t>6470 Oberon Junior High School M</t>
  </si>
  <si>
    <t>6474 O'Connell Middle School M</t>
  </si>
  <si>
    <t>6541 Jefferson County Open Secondary M</t>
  </si>
  <si>
    <t>7462 Rocky Mountain Academy Of Evergreen M</t>
  </si>
  <si>
    <t>7701 Collegiate Academy Of Colorado M</t>
  </si>
  <si>
    <t>8036 Sobesky Academy M</t>
  </si>
  <si>
    <t>8381 Summit Ridge Middle School M</t>
  </si>
  <si>
    <t>8793 Two Roads Charter School M</t>
  </si>
  <si>
    <t>9299 Wayne Carle Middle School M</t>
  </si>
  <si>
    <t>9427 Woodrow Wilson Charter Academy M</t>
  </si>
  <si>
    <t>9428 West Jefferson Middle School M</t>
  </si>
  <si>
    <t>9515 Wheat Ridge 5-8 M</t>
  </si>
  <si>
    <t>0033 Mc Lain High School H</t>
  </si>
  <si>
    <t>0034 Mc Lain Community High School H</t>
  </si>
  <si>
    <t>0108 Alameda International High School H</t>
  </si>
  <si>
    <t>0370 Arvada High School H</t>
  </si>
  <si>
    <t>0378 Arvada West High School H</t>
  </si>
  <si>
    <t>0664 Bear Creek High School H</t>
  </si>
  <si>
    <t>0965 Brady Exploration School H</t>
  </si>
  <si>
    <t>1451 Addenbrooke Classical Academy H</t>
  </si>
  <si>
    <t>1522 Chatfield High School H</t>
  </si>
  <si>
    <t>1864 Columbine High School H</t>
  </si>
  <si>
    <t>1880 Compass Montessori - Golden Charter School H</t>
  </si>
  <si>
    <t>1886 Conifer Senior High School H</t>
  </si>
  <si>
    <t>2093 Dakota Ridge Senior High School H</t>
  </si>
  <si>
    <t>2120 D'Evelyn Junior/Senior High School H</t>
  </si>
  <si>
    <t>2799 Excel Academy Charter School H</t>
  </si>
  <si>
    <t>2836 Evergreen High School H</t>
  </si>
  <si>
    <t>3502 Golden High School H</t>
  </si>
  <si>
    <t>3628 Green Mountain High School H</t>
  </si>
  <si>
    <t>4404 Jefferson Charter Academy Junior High School H</t>
  </si>
  <si>
    <t>4408 Jeffco'S 21St Century Virtual Academy H</t>
  </si>
  <si>
    <t>4410 Jefferson Charter Academy Senior High School H</t>
  </si>
  <si>
    <t>4422 Jefferson High School H</t>
  </si>
  <si>
    <t>4798 Connections Learning Center On The Earle Johnson Campus H</t>
  </si>
  <si>
    <t>4942 Lakewood High School H</t>
  </si>
  <si>
    <t>5415 Rocky Mountain Deaf School H</t>
  </si>
  <si>
    <t>5623 Longview High School H</t>
  </si>
  <si>
    <t>5892 Miller Special Education H</t>
  </si>
  <si>
    <t>6237 New America School H</t>
  </si>
  <si>
    <t>6541 Jefferson County Open Secondary H</t>
  </si>
  <si>
    <t>7114 Pomona High School H</t>
  </si>
  <si>
    <t>7239 Ralston Valley Senior High School H</t>
  </si>
  <si>
    <t>7701 Collegiate Academy Of Colorado H</t>
  </si>
  <si>
    <t>8036 Sobesky Academy H</t>
  </si>
  <si>
    <t>8209 Standley Lake High School H</t>
  </si>
  <si>
    <t>8793 Two Roads Charter School H</t>
  </si>
  <si>
    <t>9234 Warren Tech Central H</t>
  </si>
  <si>
    <t>9245 Warren Tech North H</t>
  </si>
  <si>
    <t>9510 Wheat Ridge High School H</t>
  </si>
  <si>
    <t>9805 Mountview Youth Service Center F</t>
  </si>
  <si>
    <t>1379 Colorado Catholic Academy P</t>
  </si>
  <si>
    <t>4016 Children'S World Learning Ctr P</t>
  </si>
  <si>
    <t>4017 Children'S World Learning Ctr P</t>
  </si>
  <si>
    <t>4019 Meritor Academy At Grant Ranch P</t>
  </si>
  <si>
    <t>4274 Choice Living Services P</t>
  </si>
  <si>
    <t>4303 Hope Christian Academy P</t>
  </si>
  <si>
    <t>4577 Lakewood Christian Academy P</t>
  </si>
  <si>
    <t>4600 Kindercare Center P</t>
  </si>
  <si>
    <t>8585 A Child'S Reflection Day Care P</t>
  </si>
  <si>
    <t>8596 Ability Plus Academy Of Colo P</t>
  </si>
  <si>
    <t>8597 Tetra Academy P</t>
  </si>
  <si>
    <t>8602 Christian Fellowship School P</t>
  </si>
  <si>
    <t>8605 Faith Christian Academy P</t>
  </si>
  <si>
    <t>8610 Foothills Christian Kinder P</t>
  </si>
  <si>
    <t>8613 Green Mt Christian Academy P</t>
  </si>
  <si>
    <t>8631 Front Range Christian School P</t>
  </si>
  <si>
    <t>8671 Denver Street School - West P</t>
  </si>
  <si>
    <t>8717 Alpine Valley School P</t>
  </si>
  <si>
    <t>8718 Beth Eden Baptist School P</t>
  </si>
  <si>
    <t>8719 Bethlehem Lutheran School P</t>
  </si>
  <si>
    <t>8720 Evergreen Country Day School P</t>
  </si>
  <si>
    <t>8721 Children'S World Learning Ctr P</t>
  </si>
  <si>
    <t>8722 Colorado Academy P</t>
  </si>
  <si>
    <t>8723 Colorado Early Learning Center P</t>
  </si>
  <si>
    <t>8724 Littleton Montessori School P</t>
  </si>
  <si>
    <t>8725 Foothills Academy P</t>
  </si>
  <si>
    <t>8726 Havern Center Inc P</t>
  </si>
  <si>
    <t>8727 Hosanna Lutheran School P</t>
  </si>
  <si>
    <t>8728 Hyland Christian School P</t>
  </si>
  <si>
    <t>8729 La Petite Academy P</t>
  </si>
  <si>
    <t>8730 Little Peoples Landing P</t>
  </si>
  <si>
    <t>8731 Maranatha Christian Center P</t>
  </si>
  <si>
    <t>8732 Mile High Baptist P</t>
  </si>
  <si>
    <t>8734 Montessori School Of Evergreen P</t>
  </si>
  <si>
    <t>8735 Cornerstone Montessori P</t>
  </si>
  <si>
    <t>8736 Montessori School Of Lakewood P</t>
  </si>
  <si>
    <t>8737 Our Lady Of Fatima School P</t>
  </si>
  <si>
    <t>8738 Kindercare Center P</t>
  </si>
  <si>
    <t>8739 Shepherd/The Valley Lutheran P</t>
  </si>
  <si>
    <t>8740 Silver State Christian School P</t>
  </si>
  <si>
    <t>8741 Shrine Of St Anne P</t>
  </si>
  <si>
    <t>8742 St Bernadette School P</t>
  </si>
  <si>
    <t>8743 Sts Peter And Paul School P</t>
  </si>
  <si>
    <t>8745 Montessori School Of Conifer P</t>
  </si>
  <si>
    <t>8746 Wooden Shoe Preschool &amp; Kgrtn P</t>
  </si>
  <si>
    <t>8782 St Joan Of Arc Early Learning Center P</t>
  </si>
  <si>
    <t>1420 Other O</t>
  </si>
  <si>
    <t>1420 District Level D</t>
  </si>
  <si>
    <t>1430 Other O</t>
  </si>
  <si>
    <t>1430 District Level D</t>
  </si>
  <si>
    <t>1440 Other O</t>
  </si>
  <si>
    <t>1440 District Level D</t>
  </si>
  <si>
    <t>1450 Other O</t>
  </si>
  <si>
    <t>1450 District Level D</t>
  </si>
  <si>
    <t>1460 Other O</t>
  </si>
  <si>
    <t>1460 District Level D</t>
  </si>
  <si>
    <t>1480 Other O</t>
  </si>
  <si>
    <t>1480 District Level D</t>
  </si>
  <si>
    <t>1490 Other O</t>
  </si>
  <si>
    <t>1490 District Level D</t>
  </si>
  <si>
    <t>1500 Other O</t>
  </si>
  <si>
    <t>1500 District Level D</t>
  </si>
  <si>
    <t>1510 Other O</t>
  </si>
  <si>
    <t>1510 District Level D</t>
  </si>
  <si>
    <t>0225 Animas Valley Elementary School E</t>
  </si>
  <si>
    <t>2097 District 9-R Shared School E</t>
  </si>
  <si>
    <t>3012 Florida Mesa Elementary School E</t>
  </si>
  <si>
    <t>3050 Fort Lewis Mesa Elementary School E</t>
  </si>
  <si>
    <t>6222 Needham Elementary School E</t>
  </si>
  <si>
    <t>6738 Park Elementary School E</t>
  </si>
  <si>
    <t>7402 Riverview Elementary School E</t>
  </si>
  <si>
    <t>8388 Sunnyside Elementary School E</t>
  </si>
  <si>
    <t>2097 District 9-R Shared School M</t>
  </si>
  <si>
    <t>5888 Miller Middle School M</t>
  </si>
  <si>
    <t>7994 Escalante Middle School M</t>
  </si>
  <si>
    <t>2097 District 9-R Shared School H</t>
  </si>
  <si>
    <t>2318 Durango High School H</t>
  </si>
  <si>
    <t>3571 Durango Big Picture High School H</t>
  </si>
  <si>
    <t>9806 Robert Denier Youth Services Center F</t>
  </si>
  <si>
    <t>4035 Colorado Timberline Academy P</t>
  </si>
  <si>
    <t>8544 Red Cliff School P</t>
  </si>
  <si>
    <t>8598 Grace Preparatory Academy P</t>
  </si>
  <si>
    <t>8747 Saint Columba School P</t>
  </si>
  <si>
    <t>8748 Columbine Christian School P</t>
  </si>
  <si>
    <t>1520 Other O</t>
  </si>
  <si>
    <t>1520 District Level D</t>
  </si>
  <si>
    <t>0632 Bayfield Elementary School E</t>
  </si>
  <si>
    <t>0636 Bayfield Middle School M</t>
  </si>
  <si>
    <t>0640 Bayfield High School H</t>
  </si>
  <si>
    <t>0645 Piedra Learning Community K-3 P</t>
  </si>
  <si>
    <t>6473 Hope Community Christian Academy P</t>
  </si>
  <si>
    <t>7279 Silver Spruce Academy P</t>
  </si>
  <si>
    <t>7461 Rocky Mountain Preschool P</t>
  </si>
  <si>
    <t>1530 Other O</t>
  </si>
  <si>
    <t>1530 District Level D</t>
  </si>
  <si>
    <t>1540 Other O</t>
  </si>
  <si>
    <t>1540 District Level D</t>
  </si>
  <si>
    <t>0146 Ridgeview Classical Charter Schools E</t>
  </si>
  <si>
    <t>0477 Zach Elementary School E</t>
  </si>
  <si>
    <t>0490 Bacon Elementary School E</t>
  </si>
  <si>
    <t>0498 Bethke Elementary School E</t>
  </si>
  <si>
    <t>0612 Bauder Elementary School E</t>
  </si>
  <si>
    <t>0678 Beattie Elementary School E</t>
  </si>
  <si>
    <t>0766 Bennett Elementary School E</t>
  </si>
  <si>
    <t>1186 Cache La Poudre Elementary School E</t>
  </si>
  <si>
    <t>2298 Dunn Elementary School E</t>
  </si>
  <si>
    <t>3242 Fort Collins Montessori School E</t>
  </si>
  <si>
    <t>3787 Harris Bilingual Elementary School E</t>
  </si>
  <si>
    <t>3791 Lab Elementary School For Creative Learning E</t>
  </si>
  <si>
    <t>4282 Irish Elementary School E</t>
  </si>
  <si>
    <t>4456 Johnson Elementary School E</t>
  </si>
  <si>
    <t>4793 Kruse Elementary School E</t>
  </si>
  <si>
    <t>5014 Laurel Elementary School E</t>
  </si>
  <si>
    <t>5120 Liberty Common Charter School E</t>
  </si>
  <si>
    <t>5196 Linton Elementary School E</t>
  </si>
  <si>
    <t>5234 Livermore Elementary School E</t>
  </si>
  <si>
    <t>5292 Lopez Elementary School E</t>
  </si>
  <si>
    <t>5688 Mcgraw Elementary School E</t>
  </si>
  <si>
    <t>5917 Mountain Sage Community School E</t>
  </si>
  <si>
    <t>6476 O'Dea Elementary School E</t>
  </si>
  <si>
    <t>6482 Olander Elementary School E</t>
  </si>
  <si>
    <t>7043 Psd Options School E</t>
  </si>
  <si>
    <t>7198 Psd Global Academy E</t>
  </si>
  <si>
    <t>7218 Putnam Elementary School E</t>
  </si>
  <si>
    <t>7290 Red Feather Lakes Elementary School E</t>
  </si>
  <si>
    <t>7325 Rice Elementary School E</t>
  </si>
  <si>
    <t>7350 Riffenburgh Elementary School E</t>
  </si>
  <si>
    <t>7834 Shepardson Elementary School E</t>
  </si>
  <si>
    <t>8318 Stove Prairie Elementary School E</t>
  </si>
  <si>
    <t>8460 Tavelli Elementary School E</t>
  </si>
  <si>
    <t>8852 Timnath Elementary School E</t>
  </si>
  <si>
    <t>9251 Traut Core Elementary School E</t>
  </si>
  <si>
    <t>9370 Eyestone Elementary School E</t>
  </si>
  <si>
    <t>9380 Werner Elementary School E</t>
  </si>
  <si>
    <t>0146 Ridgeview Classical Charter Schools M</t>
  </si>
  <si>
    <t>0892 Blevins Middle School M</t>
  </si>
  <si>
    <t>0898 Boltz Middle School M</t>
  </si>
  <si>
    <t>1190 Cache La Poudre Middle School M</t>
  </si>
  <si>
    <t>4698 Kinard Core Knowledge Middle School M</t>
  </si>
  <si>
    <t>5068 Lesher Middle School M</t>
  </si>
  <si>
    <t>5120 Liberty Common Charter School M</t>
  </si>
  <si>
    <t>5168 Lincoln Middle School M</t>
  </si>
  <si>
    <t>7043 Psd Options School M</t>
  </si>
  <si>
    <t>7104 Polaris Expeditionary Learning School M</t>
  </si>
  <si>
    <t>7161 Preston Middle School M</t>
  </si>
  <si>
    <t>7198 Psd Global Academy M</t>
  </si>
  <si>
    <t>9330 Webber Middle School M</t>
  </si>
  <si>
    <t>9374 Wellington Middle School M</t>
  </si>
  <si>
    <t>0146 Ridgeview Classical Charter Schools H</t>
  </si>
  <si>
    <t>3046 Fort Collins High School H</t>
  </si>
  <si>
    <t>3105 Fossil Ridge High School H</t>
  </si>
  <si>
    <t>3760 Centennial High School H</t>
  </si>
  <si>
    <t>5120 Liberty Common Charter School H</t>
  </si>
  <si>
    <t>7043 Psd Options School H</t>
  </si>
  <si>
    <t>7104 Polaris Expeditionary Learning School H</t>
  </si>
  <si>
    <t>7124 Poudre High School H</t>
  </si>
  <si>
    <t>7127 Poudre Community Academy H</t>
  </si>
  <si>
    <t>7198 Psd Global Academy H</t>
  </si>
  <si>
    <t>7470 Rocky Mountain High School H</t>
  </si>
  <si>
    <t>4028 Front Range Baptist Academy P</t>
  </si>
  <si>
    <t>4029 Spring Creek School P</t>
  </si>
  <si>
    <t>4599 River Song Waldorf School P</t>
  </si>
  <si>
    <t>4633 Cornerstone Christian School P</t>
  </si>
  <si>
    <t>8749 Heritage Christian Academy P</t>
  </si>
  <si>
    <t>8750 Beebe Christian School P</t>
  </si>
  <si>
    <t>8751 Rivendell School Of North Colo P</t>
  </si>
  <si>
    <t>8752 Saint Joseph School P</t>
  </si>
  <si>
    <t>1550 Other O</t>
  </si>
  <si>
    <t>1550 District Level D</t>
  </si>
  <si>
    <t>0808 Berthoud Elementary School E</t>
  </si>
  <si>
    <t>0865 B F Kitchen Elementary School E</t>
  </si>
  <si>
    <t>0870 Big Thompson Elementary School E</t>
  </si>
  <si>
    <t>0890 Mary Blair Elementary School E</t>
  </si>
  <si>
    <t>1323 Carrie Martin Elementary School E</t>
  </si>
  <si>
    <t>1385 Centennial Elementary School E</t>
  </si>
  <si>
    <t>1920 Cottonwood Plains Elementary School E</t>
  </si>
  <si>
    <t>2089 Coyote Ridge Elementary School E</t>
  </si>
  <si>
    <t>3320 Garfield Elementary School E</t>
  </si>
  <si>
    <t>3945 High Plains Academy E</t>
  </si>
  <si>
    <t>4332 Ivy Stockwell Elementary School E</t>
  </si>
  <si>
    <t>5018 Laurene Edmondson Elementary School E</t>
  </si>
  <si>
    <t>5121 Leap School E</t>
  </si>
  <si>
    <t>5170 Lincoln Elementary School E</t>
  </si>
  <si>
    <t>5235 Loveland Classical School E</t>
  </si>
  <si>
    <t>5992 Monroe Elementary School E</t>
  </si>
  <si>
    <t>6194 Namaqua Elementary School E</t>
  </si>
  <si>
    <t>6220 New Vision Charter School E</t>
  </si>
  <si>
    <t>7113 Ponderosa Elementary E</t>
  </si>
  <si>
    <t>7640 Sarah Milner Elementary School E</t>
  </si>
  <si>
    <t>7650 Stansberry Elementary School E</t>
  </si>
  <si>
    <t>8918 Truscott Elementary School E</t>
  </si>
  <si>
    <t>9055 Van Buren Elementary School E</t>
  </si>
  <si>
    <t>9674 Winona Elementary School E</t>
  </si>
  <si>
    <t>0510 Conrad Ball Middle School M</t>
  </si>
  <si>
    <t>3945 High Plains Academy M</t>
  </si>
  <si>
    <t>5121 Leap School M</t>
  </si>
  <si>
    <t>5235 Loveland Classical School M</t>
  </si>
  <si>
    <t>5312 Bill Reed Middle School M</t>
  </si>
  <si>
    <t>5335 Lucile Erwin Middle School M</t>
  </si>
  <si>
    <t>6220 New Vision Charter School M</t>
  </si>
  <si>
    <t>8925 Turner Middle School M</t>
  </si>
  <si>
    <t>9228 Walt Clark Middle School M</t>
  </si>
  <si>
    <t>0812 Berthoud High School H</t>
  </si>
  <si>
    <t>5121 Leap School H</t>
  </si>
  <si>
    <t>5235 Loveland Classical School H</t>
  </si>
  <si>
    <t>5316 Loveland High School H</t>
  </si>
  <si>
    <t>6163 Mountain View High School H</t>
  </si>
  <si>
    <t>8824 Thompson Valley High School H</t>
  </si>
  <si>
    <t>9260 Harold Ferguson High School H</t>
  </si>
  <si>
    <t>8546 5Th Street College Of Berthoud P</t>
  </si>
  <si>
    <t>8572 Bright Horizons P</t>
  </si>
  <si>
    <t>8589 Children'S Workshop P</t>
  </si>
  <si>
    <t>8689 Loveland Christian High School P</t>
  </si>
  <si>
    <t>8754 Campion Academy P</t>
  </si>
  <si>
    <t>8755 H.M.S. Richards Adventist P</t>
  </si>
  <si>
    <t>8756 Immanuel Lutheran School P</t>
  </si>
  <si>
    <t>8757 Protestant Reformed Christian P</t>
  </si>
  <si>
    <t>8758 Resurrection Christian P</t>
  </si>
  <si>
    <t>8759 St John The Evangelist P</t>
  </si>
  <si>
    <t>1560 Other O</t>
  </si>
  <si>
    <t>1560 District Level D</t>
  </si>
  <si>
    <t>2788 Estes Park Options School E</t>
  </si>
  <si>
    <t>2790 Estes Park K-5 School E</t>
  </si>
  <si>
    <t>2788 Estes Park Options School M</t>
  </si>
  <si>
    <t>2792 Estes Park Middle School M</t>
  </si>
  <si>
    <t>2788 Estes Park Options School H</t>
  </si>
  <si>
    <t>2794 Estes Park High School H</t>
  </si>
  <si>
    <t>1570 Other O</t>
  </si>
  <si>
    <t>1570 District Level D</t>
  </si>
  <si>
    <t>2481 Eckhart Elementary School E</t>
  </si>
  <si>
    <t>2944 Fisher'S Peak Elementary School E</t>
  </si>
  <si>
    <t>1386 Trinidad Middle School M</t>
  </si>
  <si>
    <t>8906 Trinidad High School H</t>
  </si>
  <si>
    <t>4075 Holy Trinity Academy P</t>
  </si>
  <si>
    <t>1580 Other O</t>
  </si>
  <si>
    <t>1580 District Level D</t>
  </si>
  <si>
    <t>1590 Other O</t>
  </si>
  <si>
    <t>1590 District Level D</t>
  </si>
  <si>
    <t>1600 Other O</t>
  </si>
  <si>
    <t>1600 District Level D</t>
  </si>
  <si>
    <t>1620 Other O</t>
  </si>
  <si>
    <t>1620 District Level D</t>
  </si>
  <si>
    <t>1750 Other O</t>
  </si>
  <si>
    <t>1750 District Level D</t>
  </si>
  <si>
    <t>1760 Other O</t>
  </si>
  <si>
    <t>1760 District Level D</t>
  </si>
  <si>
    <t>1780 Other O</t>
  </si>
  <si>
    <t>1780 District Level D</t>
  </si>
  <si>
    <t>1790 Other O</t>
  </si>
  <si>
    <t>1790 District Level D</t>
  </si>
  <si>
    <t>1810 Other O</t>
  </si>
  <si>
    <t>1810 District Level D</t>
  </si>
  <si>
    <t>0515 Ayres Elementary School E</t>
  </si>
  <si>
    <t>1220 Caliche Elementary School E</t>
  </si>
  <si>
    <t>1321 Campbell Elementary School E</t>
  </si>
  <si>
    <t>1224 Caliche Junior-Senior High School M</t>
  </si>
  <si>
    <t>8256 Sterling Middle School M</t>
  </si>
  <si>
    <t>1224 Caliche Junior-Senior High School H</t>
  </si>
  <si>
    <t>8260 Sterling High School H</t>
  </si>
  <si>
    <t>8761 St Anthony Catholic School P</t>
  </si>
  <si>
    <t>1828 Other O</t>
  </si>
  <si>
    <t>1828 District Level D</t>
  </si>
  <si>
    <t>1850 Other O</t>
  </si>
  <si>
    <t>1850 District Level D</t>
  </si>
  <si>
    <t>1860 Other O</t>
  </si>
  <si>
    <t>1860 District Level D</t>
  </si>
  <si>
    <t>1870 Other O</t>
  </si>
  <si>
    <t>1870 District Level D</t>
  </si>
  <si>
    <t>1980 Other O</t>
  </si>
  <si>
    <t>1980 District Level D</t>
  </si>
  <si>
    <t>1990 Other O</t>
  </si>
  <si>
    <t>1990 District Level D</t>
  </si>
  <si>
    <t>0262 Appleton Elementary School E</t>
  </si>
  <si>
    <t>0362 Rim Rock Elementary School E</t>
  </si>
  <si>
    <t>0363 Pear Park Elementary School E</t>
  </si>
  <si>
    <t>1046 Broadway Elementary School E</t>
  </si>
  <si>
    <t>1520 Chatfield Elementary School E</t>
  </si>
  <si>
    <t>1619 Chipeta Elementary School E</t>
  </si>
  <si>
    <t>1686 Clifton Elementary School E</t>
  </si>
  <si>
    <t>2128 Independence Academy E</t>
  </si>
  <si>
    <t>2224 Dos Rios Elementary School E</t>
  </si>
  <si>
    <t>2297 Dual Immersion Academy School E</t>
  </si>
  <si>
    <t>2724 New Emerson School At Columbus E</t>
  </si>
  <si>
    <t>3262 Fruitvale Elementary School E</t>
  </si>
  <si>
    <t>3350 Gateway School E</t>
  </si>
  <si>
    <t>3361 Grande River Virtual Academy Elementary E</t>
  </si>
  <si>
    <t>4439 Juniper Ridge Community School E</t>
  </si>
  <si>
    <t>5210 Lincoln Orchard Mesa Elementary School E</t>
  </si>
  <si>
    <t>5244 Loma Elementary School E</t>
  </si>
  <si>
    <t>5828 Mesa Valley Community School E</t>
  </si>
  <si>
    <t>5842 Mesa View Elementary School E</t>
  </si>
  <si>
    <t>6264 Nisley Elementary School E</t>
  </si>
  <si>
    <t>6554 Orchard Avenue Elementary School E</t>
  </si>
  <si>
    <t>7110 Pomona Elementary School E</t>
  </si>
  <si>
    <t>7467 Rocky Mountain Elementary School E</t>
  </si>
  <si>
    <t>7832 Shelledy Elementary School E</t>
  </si>
  <si>
    <t>8462 Taylor Elementary School E</t>
  </si>
  <si>
    <t>8846 Thunder Mountain Elementary School E</t>
  </si>
  <si>
    <t>8876 Tope Elementary School E</t>
  </si>
  <si>
    <t>9434 Scenic Elementary School E</t>
  </si>
  <si>
    <t>9673 Wingate Elementary School E</t>
  </si>
  <si>
    <t>0361 Fruita 8/9 School M</t>
  </si>
  <si>
    <t>0900 Bookcliff Middle School M</t>
  </si>
  <si>
    <t>2128 Independence Academy M</t>
  </si>
  <si>
    <t>2392 East Middle School M</t>
  </si>
  <si>
    <t>3244 Fruita Middle School M</t>
  </si>
  <si>
    <t>3350 Gateway School M</t>
  </si>
  <si>
    <t>3584 Grand Mesa Middle School M</t>
  </si>
  <si>
    <t>3604 Grande River Virtual Academy Secondary M</t>
  </si>
  <si>
    <t>4439 Juniper Ridge Community School M</t>
  </si>
  <si>
    <t>5828 Mesa Valley Community School M</t>
  </si>
  <si>
    <t>6166 Mount Garfield Middle School M</t>
  </si>
  <si>
    <t>6562 Orchard Mesa Middle School M</t>
  </si>
  <si>
    <t>7236 R-5 High School M</t>
  </si>
  <si>
    <t>7281 Redlands Middle School M</t>
  </si>
  <si>
    <t>9406 West Middle School M</t>
  </si>
  <si>
    <t>1450 Central High School H</t>
  </si>
  <si>
    <t>3350 Gateway School H</t>
  </si>
  <si>
    <t>3570 Grand Junction High School H</t>
  </si>
  <si>
    <t>3604 Grande River Virtual Academy Secondary H</t>
  </si>
  <si>
    <t>5828 Mesa Valley Community School H</t>
  </si>
  <si>
    <t>6070 Fruita Monument High School H</t>
  </si>
  <si>
    <t>6666 Palisade High School H</t>
  </si>
  <si>
    <t>7236 R-5 High School H</t>
  </si>
  <si>
    <t>9807 Grand Mesa Youth Services Center F</t>
  </si>
  <si>
    <t>4273 Life Academy P</t>
  </si>
  <si>
    <t>4528 Liberty Christian Academy P</t>
  </si>
  <si>
    <t>4602 Community Christian Schools P</t>
  </si>
  <si>
    <t>8548 Grand Valley Mennonite School P</t>
  </si>
  <si>
    <t>8624 Bookcliff Christian School P</t>
  </si>
  <si>
    <t>8628 Intermountain Adventist Acad P</t>
  </si>
  <si>
    <t>8762 Cornerstone Christian P</t>
  </si>
  <si>
    <t>8763 Holy Family Catholic School P</t>
  </si>
  <si>
    <t>8764 Lutheran Church Of The Messiah P</t>
  </si>
  <si>
    <t>8765 Pear Park Baptist P</t>
  </si>
  <si>
    <t>2000 Other O</t>
  </si>
  <si>
    <t>2000 District Level D</t>
  </si>
  <si>
    <t>2010 Other O</t>
  </si>
  <si>
    <t>2010 District Level D</t>
  </si>
  <si>
    <t>1936 Sandrock Elementary E</t>
  </si>
  <si>
    <t>2374 East Elementary School E</t>
  </si>
  <si>
    <t>5656 Maybell School E</t>
  </si>
  <si>
    <t>7338 Ridgeview Elementary School E</t>
  </si>
  <si>
    <t>8398 Sunset Elementary School E</t>
  </si>
  <si>
    <t>1938 Craig Middle School M</t>
  </si>
  <si>
    <t>5656 Maybell School M</t>
  </si>
  <si>
    <t>5962 Moffat County High School H</t>
  </si>
  <si>
    <t>2020 Other O</t>
  </si>
  <si>
    <t>2020 District Level D</t>
  </si>
  <si>
    <t>0609 Battle Rock Charter School E</t>
  </si>
  <si>
    <t>2036 Children'S Kiva Montessori School E</t>
  </si>
  <si>
    <t>4546 Kemper Elementary School E</t>
  </si>
  <si>
    <t>5090 Lewis-Arriola Elementary School E</t>
  </si>
  <si>
    <t>5436 Manaugh Elementary School E</t>
  </si>
  <si>
    <t>5836 Mesa Elementary School E</t>
  </si>
  <si>
    <t>7082 Pleasant View Elementary School E</t>
  </si>
  <si>
    <t>1888 Cortez Middle School M</t>
  </si>
  <si>
    <t>2036 Children'S Kiva Montessori School M</t>
  </si>
  <si>
    <t>6026 Montezuma-Cortez High School H</t>
  </si>
  <si>
    <t>8133 Southwest Open Charter School H</t>
  </si>
  <si>
    <t>8688 Lighthouse Christian Academy P</t>
  </si>
  <si>
    <t>2035 Other O</t>
  </si>
  <si>
    <t>2035 District Level D</t>
  </si>
  <si>
    <t>2055 Other O</t>
  </si>
  <si>
    <t>2055 District Level D</t>
  </si>
  <si>
    <t>2070 Other O</t>
  </si>
  <si>
    <t>2070 District Level D</t>
  </si>
  <si>
    <t>1915 Cottonwood Elementary School E</t>
  </si>
  <si>
    <t>4458 Johnson Elementary School E</t>
  </si>
  <si>
    <t>6262 Peak Virtual Academy E</t>
  </si>
  <si>
    <t>6366 Northside Elementary School E</t>
  </si>
  <si>
    <t>6466 Oak Grove Elementary School E</t>
  </si>
  <si>
    <t>6486 Olathe Elementary School E</t>
  </si>
  <si>
    <t>7106 Pomona Elementary School E</t>
  </si>
  <si>
    <t>1392 Centennial Middle School M</t>
  </si>
  <si>
    <t>6054 Columbine Middle School M</t>
  </si>
  <si>
    <t>6262 Peak Virtual Academy M</t>
  </si>
  <si>
    <t>6490 Olathe Middle School M</t>
  </si>
  <si>
    <t>6058 Montrose High School H</t>
  </si>
  <si>
    <t>6262 Peak Virtual Academy H</t>
  </si>
  <si>
    <t>6494 Olathe High School H</t>
  </si>
  <si>
    <t>6807 Passage Charter School H</t>
  </si>
  <si>
    <t>9149 Vista Charter School H</t>
  </si>
  <si>
    <t>8766 Spring Creek Sda School P</t>
  </si>
  <si>
    <t>2180 Other O</t>
  </si>
  <si>
    <t>2180 District Level D</t>
  </si>
  <si>
    <t>2190 Other O</t>
  </si>
  <si>
    <t>2190 District Level D</t>
  </si>
  <si>
    <t>1438 Beaver Valley Elementary School E</t>
  </si>
  <si>
    <t>8832 Thomson Primary School E</t>
  </si>
  <si>
    <t>1094 Brush Middle School M</t>
  </si>
  <si>
    <t>1096 Brush High School H</t>
  </si>
  <si>
    <t>2395 Other O</t>
  </si>
  <si>
    <t>2395 District Level D</t>
  </si>
  <si>
    <t>0492 Baker Central School E</t>
  </si>
  <si>
    <t>1850 Columbine Elementary School E</t>
  </si>
  <si>
    <t>3620 Green Acres Elementary School E</t>
  </si>
  <si>
    <t>6954 Pioneer Elementary School E</t>
  </si>
  <si>
    <t>7856 Sherman Early Childhood Center E</t>
  </si>
  <si>
    <t>3074 Fort Morgan Middle School M</t>
  </si>
  <si>
    <t>3078 Fort Morgan High School H</t>
  </si>
  <si>
    <t>5180 Lincoln High School H</t>
  </si>
  <si>
    <t>8767 Riverview Christian School P</t>
  </si>
  <si>
    <t>8768 Trinity Lutheran Christian Day P</t>
  </si>
  <si>
    <t>2405 Other O</t>
  </si>
  <si>
    <t>2405 District Level D</t>
  </si>
  <si>
    <t>2505 Other O</t>
  </si>
  <si>
    <t>2505 District Level D</t>
  </si>
  <si>
    <t>2515 Other O</t>
  </si>
  <si>
    <t>2515 District Level D</t>
  </si>
  <si>
    <t>4841 La Junta Intermediate School E</t>
  </si>
  <si>
    <t>4843 La Junta Primary School E</t>
  </si>
  <si>
    <t>5015 La Junta Jr/Sr High School M</t>
  </si>
  <si>
    <t>5015 La Junta Jr/Sr High School H</t>
  </si>
  <si>
    <t>2520 Other O</t>
  </si>
  <si>
    <t>2520 District Level D</t>
  </si>
  <si>
    <t>2530 Other O</t>
  </si>
  <si>
    <t>2530 District Level D</t>
  </si>
  <si>
    <t>2535 Other O</t>
  </si>
  <si>
    <t>2535 District Level D</t>
  </si>
  <si>
    <t>2540 Other O</t>
  </si>
  <si>
    <t>2540 District Level D</t>
  </si>
  <si>
    <t>2560 Other O</t>
  </si>
  <si>
    <t>2560 District Level D</t>
  </si>
  <si>
    <t>2570 Other O</t>
  </si>
  <si>
    <t>2570 District Level D</t>
  </si>
  <si>
    <t>2580 Other O</t>
  </si>
  <si>
    <t>2580 District Level D</t>
  </si>
  <si>
    <t>2590 Other O</t>
  </si>
  <si>
    <t>2590 District Level D</t>
  </si>
  <si>
    <t>2600 Other O</t>
  </si>
  <si>
    <t>2600 District Level D</t>
  </si>
  <si>
    <t>2610 Other O</t>
  </si>
  <si>
    <t>2610 District Level D</t>
  </si>
  <si>
    <t>2620 Other O</t>
  </si>
  <si>
    <t>2620 District Level D</t>
  </si>
  <si>
    <t>2630 Other O</t>
  </si>
  <si>
    <t>2630 District Level D</t>
  </si>
  <si>
    <t>0042 Aspen Community Charter School E</t>
  </si>
  <si>
    <t>0428 Aspen Elementary School E</t>
  </si>
  <si>
    <t>0430 Aspen Middle School E</t>
  </si>
  <si>
    <t>0042 Aspen Community Charter School M</t>
  </si>
  <si>
    <t>0430 Aspen Middle School M</t>
  </si>
  <si>
    <t>0432 Aspen High School H</t>
  </si>
  <si>
    <t>8770 Aspen Country Day School P</t>
  </si>
  <si>
    <t>2640 Other O</t>
  </si>
  <si>
    <t>2640 District Level D</t>
  </si>
  <si>
    <t>2650 Other O</t>
  </si>
  <si>
    <t>2650 District Level D</t>
  </si>
  <si>
    <t>0200 Alta Vista Charter School E</t>
  </si>
  <si>
    <t>6794 Parkview Elementary School E</t>
  </si>
  <si>
    <t>9268 Washington Elementary School E</t>
  </si>
  <si>
    <t>4956 Lamar Middle School M</t>
  </si>
  <si>
    <t>4960 Lamar High School H</t>
  </si>
  <si>
    <t>2660 Other O</t>
  </si>
  <si>
    <t>2660 District Level D</t>
  </si>
  <si>
    <t>2670 Other O</t>
  </si>
  <si>
    <t>2670 District Level D</t>
  </si>
  <si>
    <t>2680 Other O</t>
  </si>
  <si>
    <t>2680 District Level D</t>
  </si>
  <si>
    <t>0738 Belmont Elementary School E</t>
  </si>
  <si>
    <t>0756 Benjamin Franklin Elementary School E</t>
  </si>
  <si>
    <t>0822 Bessemer Elementary School E</t>
  </si>
  <si>
    <t>0860 Beulah Heights Elementary School E</t>
  </si>
  <si>
    <t>0954 Bradford Elementary School E</t>
  </si>
  <si>
    <t>1304 Carlile Elementary School E</t>
  </si>
  <si>
    <t>1488 Chavez/Huerta K-12 Preparatory Academy E</t>
  </si>
  <si>
    <t>1504 Goodnight Elementary School E</t>
  </si>
  <si>
    <t>1828 Columbian Elementary School E</t>
  </si>
  <si>
    <t>2096 Corwin International Magnet School E</t>
  </si>
  <si>
    <t>2438 Eva R Baca Elementary School E</t>
  </si>
  <si>
    <t>2620 Fountain International Magnet School E</t>
  </si>
  <si>
    <t>3724 Haaff Elementary School E</t>
  </si>
  <si>
    <t>3924 Heritage Elementary School E</t>
  </si>
  <si>
    <t>3976 Highland Park Elementary School E</t>
  </si>
  <si>
    <t>4302 Irving Elementary School E</t>
  </si>
  <si>
    <t>5048 Pueblo Academy Of Arts E</t>
  </si>
  <si>
    <t>5916 Minnequa Elementary School E</t>
  </si>
  <si>
    <t>6132 Morton Elementary School E</t>
  </si>
  <si>
    <t>6770 Park View Elementary School E</t>
  </si>
  <si>
    <t>7209 Pueblo Charter School For The Arts &amp; Sciences E</t>
  </si>
  <si>
    <t>8030 Heroes Academy Prek-5 E</t>
  </si>
  <si>
    <t>8116 South Park Elementary School E</t>
  </si>
  <si>
    <t>8402 Sunset Park Elementary School E</t>
  </si>
  <si>
    <t>0822 Bessemer Elementary School M</t>
  </si>
  <si>
    <t>1488 Chavez/Huerta K-12 Preparatory Academy M</t>
  </si>
  <si>
    <t>1504 Goodnight Elementary School M</t>
  </si>
  <si>
    <t>2096 Corwin International Magnet School M</t>
  </si>
  <si>
    <t>3206 Heroes Middle School M</t>
  </si>
  <si>
    <t>4376 Risley International Academy Of Innovation M</t>
  </si>
  <si>
    <t>5048 Pueblo Academy Of Arts M</t>
  </si>
  <si>
    <t>7209 Pueblo Charter School For The Arts &amp; Sciences M</t>
  </si>
  <si>
    <t>7481 Roncalli Stem Academy M</t>
  </si>
  <si>
    <t>9188 W H Heaton Middle School M</t>
  </si>
  <si>
    <t>9785 Youth &amp; Family Academy Charter M</t>
  </si>
  <si>
    <t>1402 Centennial High School H</t>
  </si>
  <si>
    <t>1454 Central High School H</t>
  </si>
  <si>
    <t>1488 Chavez/Huerta K-12 Preparatory Academy H</t>
  </si>
  <si>
    <t>2394 East High School H</t>
  </si>
  <si>
    <t>8082 South High School H</t>
  </si>
  <si>
    <t>9785 Youth &amp; Family Academy Charter H</t>
  </si>
  <si>
    <t>9808 Pueblo Youth Service Center F</t>
  </si>
  <si>
    <t>4004 Trinity Lutheran School P</t>
  </si>
  <si>
    <t>4580 St Therese Catholic School P</t>
  </si>
  <si>
    <t>8603 Christian Growth Academy P</t>
  </si>
  <si>
    <t>8771 St John Neumann Catholic Scho P</t>
  </si>
  <si>
    <t>8772 The Mcclelland School P</t>
  </si>
  <si>
    <t>8773 Park Hill Christian Academy P</t>
  </si>
  <si>
    <t>8774 Pueblo Christian School P</t>
  </si>
  <si>
    <t>2690 Other O</t>
  </si>
  <si>
    <t>2690 District Level D</t>
  </si>
  <si>
    <t>0026 Desert Sage Elementary School E</t>
  </si>
  <si>
    <t>0472 Avondale Elementary School E</t>
  </si>
  <si>
    <t>0852 Beulah Elementary School E</t>
  </si>
  <si>
    <t>1377 Cedar Ridge Elementary School E</t>
  </si>
  <si>
    <t>5990 70 Online E</t>
  </si>
  <si>
    <t>6354 North Mesa Elementary School E</t>
  </si>
  <si>
    <t>7153 Prairie Winds Elementary School E</t>
  </si>
  <si>
    <t>7210 Liberty Point Elementary School E</t>
  </si>
  <si>
    <t>7530 Rye Elementary School E</t>
  </si>
  <si>
    <t>7886 Sierra Vista Elementary School E</t>
  </si>
  <si>
    <t>8110 South Mesa Elementary School E</t>
  </si>
  <si>
    <t>8420 Swallows Charter Academy E</t>
  </si>
  <si>
    <t>9130 Vineland Elementary School E</t>
  </si>
  <si>
    <t>0025 Sky View Middle School M</t>
  </si>
  <si>
    <t>0856 Beulah Middle School M</t>
  </si>
  <si>
    <t>5990 70 Online M</t>
  </si>
  <si>
    <t>7086 Pleasant View Middle School M</t>
  </si>
  <si>
    <t>7212 Liberty Point International School M</t>
  </si>
  <si>
    <t>7532 Craver Middle School M</t>
  </si>
  <si>
    <t>8420 Swallows Charter Academy M</t>
  </si>
  <si>
    <t>8810 The Connect Charter School M</t>
  </si>
  <si>
    <t>9134 Vineland Middle School M</t>
  </si>
  <si>
    <t>5990 70 Online H</t>
  </si>
  <si>
    <t>7208 Pueblo County High School H</t>
  </si>
  <si>
    <t>7214 Pueblo West High School H</t>
  </si>
  <si>
    <t>7534 Rye High School H</t>
  </si>
  <si>
    <t>7879 Swallows Charter Academy High School H</t>
  </si>
  <si>
    <t>2782 Soaring Eagle P</t>
  </si>
  <si>
    <t>2700 Other O</t>
  </si>
  <si>
    <t>2700 District Level D</t>
  </si>
  <si>
    <t>2710 Other O</t>
  </si>
  <si>
    <t>2710 District Level D</t>
  </si>
  <si>
    <t>2720 Other O</t>
  </si>
  <si>
    <t>2720 District Level D</t>
  </si>
  <si>
    <t>2730 Other O</t>
  </si>
  <si>
    <t>2730 District Level D</t>
  </si>
  <si>
    <t>5579 Marsh Elementary School E</t>
  </si>
  <si>
    <t>6036 Bill Metz Elementary School E</t>
  </si>
  <si>
    <t>6520 Monte Vista On-Line Academy E</t>
  </si>
  <si>
    <t>6030 Byron Syring Delta Center M</t>
  </si>
  <si>
    <t>6044 Monte Vista Middle School M</t>
  </si>
  <si>
    <t>6520 Monte Vista On-Line Academy M</t>
  </si>
  <si>
    <t>6030 Byron Syring Delta Center H</t>
  </si>
  <si>
    <t>6046 Monte Vista Senior High School H</t>
  </si>
  <si>
    <t>6520 Monte Vista On-Line Academy H</t>
  </si>
  <si>
    <t>8590 The Feed Store School P</t>
  </si>
  <si>
    <t>8744 St Peter'S Lutheran School P</t>
  </si>
  <si>
    <t>2740 Other O</t>
  </si>
  <si>
    <t>2740 District Level D</t>
  </si>
  <si>
    <t>2750 Other O</t>
  </si>
  <si>
    <t>2750 District Level D</t>
  </si>
  <si>
    <t>2760 Other O</t>
  </si>
  <si>
    <t>2760 District Level D</t>
  </si>
  <si>
    <t>6363 North Routt Charter School E</t>
  </si>
  <si>
    <t>8208 Soda Creek Elementary School E</t>
  </si>
  <si>
    <t>8358 Strawberry Park Elementary School E</t>
  </si>
  <si>
    <t>6363 North Routt Charter School M</t>
  </si>
  <si>
    <t>8210 Steamboat Springs Middle School M</t>
  </si>
  <si>
    <t>8212 Steamboat Springs High School H</t>
  </si>
  <si>
    <t>9757 Yampa Valley High School H</t>
  </si>
  <si>
    <t>4013 Lowell Whiteman School P</t>
  </si>
  <si>
    <t>4611 Emerald Mountain School P</t>
  </si>
  <si>
    <t>8653 Christian Heritage School P</t>
  </si>
  <si>
    <t>2770 Other O</t>
  </si>
  <si>
    <t>2770 District Level D</t>
  </si>
  <si>
    <t>2780 Other O</t>
  </si>
  <si>
    <t>2780 District Level D</t>
  </si>
  <si>
    <t>2790 Other O</t>
  </si>
  <si>
    <t>2790 District Level D</t>
  </si>
  <si>
    <t>2800 Other O</t>
  </si>
  <si>
    <t>2800 District Level D</t>
  </si>
  <si>
    <t>2810 Other O</t>
  </si>
  <si>
    <t>2810 District Level D</t>
  </si>
  <si>
    <t>2820 Other O</t>
  </si>
  <si>
    <t>2820 District Level D</t>
  </si>
  <si>
    <t>2830 Other O</t>
  </si>
  <si>
    <t>2830 District Level D</t>
  </si>
  <si>
    <t>2840 Other O</t>
  </si>
  <si>
    <t>2840 District Level D</t>
  </si>
  <si>
    <t>2862 Other O</t>
  </si>
  <si>
    <t>2862 District Level D</t>
  </si>
  <si>
    <t>2865 Other O</t>
  </si>
  <si>
    <t>2865 District Level D</t>
  </si>
  <si>
    <t>8370 Dillon Valley Elementary School E</t>
  </si>
  <si>
    <t>8372 Breckenridge Elementary School E</t>
  </si>
  <si>
    <t>8374 Frisco Elementary School E</t>
  </si>
  <si>
    <t>8376 Silverthorne Elementary School E</t>
  </si>
  <si>
    <t>8385 Summit Cove Elementary School E</t>
  </si>
  <si>
    <t>8993 Upper Blue Elementary School E</t>
  </si>
  <si>
    <t>8377 Summit Middle School M</t>
  </si>
  <si>
    <t>8375 Snowy Peaks High School H</t>
  </si>
  <si>
    <t>8378 Summit High School H</t>
  </si>
  <si>
    <t>6181 The Peak School P</t>
  </si>
  <si>
    <t>8635 Summit County Christian School P</t>
  </si>
  <si>
    <t>3000 Other O</t>
  </si>
  <si>
    <t>3000 District Level D</t>
  </si>
  <si>
    <t>3010 Other O</t>
  </si>
  <si>
    <t>3010 District Level D</t>
  </si>
  <si>
    <t>8379 Summit Elementary School E</t>
  </si>
  <si>
    <t>9692 Gateway Elementary School E</t>
  </si>
  <si>
    <t>9698 Columbine Elementary School E</t>
  </si>
  <si>
    <t>9694 Woodland Park Middle School M</t>
  </si>
  <si>
    <t>9696 Woodland Park High School H</t>
  </si>
  <si>
    <t>8600 Colorado Springs Christian Sch P</t>
  </si>
  <si>
    <t>3020 Other O</t>
  </si>
  <si>
    <t>3020 District Level D</t>
  </si>
  <si>
    <t>3030 Other O</t>
  </si>
  <si>
    <t>3030 District Level D</t>
  </si>
  <si>
    <t>3040 Other O</t>
  </si>
  <si>
    <t>3040 District Level D</t>
  </si>
  <si>
    <t>3050 Other O</t>
  </si>
  <si>
    <t>3050 District Level D</t>
  </si>
  <si>
    <t>3060 Other O</t>
  </si>
  <si>
    <t>3060 District Level D</t>
  </si>
  <si>
    <t>3070 Other O</t>
  </si>
  <si>
    <t>3070 District Level D</t>
  </si>
  <si>
    <t>3398 Gilcrest Elementary School E</t>
  </si>
  <si>
    <t>4852 Pete Mirich Elementary School E</t>
  </si>
  <si>
    <t>7056 Platteville Elementary School E</t>
  </si>
  <si>
    <t>4854 North Valley Middle School M</t>
  </si>
  <si>
    <t>7058 South Valley Middle School M</t>
  </si>
  <si>
    <t>9032 Valley High School H</t>
  </si>
  <si>
    <t>3080 Other O</t>
  </si>
  <si>
    <t>3080 District Level D</t>
  </si>
  <si>
    <t>0754 Benjamin Eaton Elementary School E</t>
  </si>
  <si>
    <t>2448 Eaton Elementary School E</t>
  </si>
  <si>
    <t>3286 Galeton Elementary School E</t>
  </si>
  <si>
    <t>2452 Eaton Middle School M</t>
  </si>
  <si>
    <t>2456 Eaton High School H</t>
  </si>
  <si>
    <t>8630 New Hope Academy P</t>
  </si>
  <si>
    <t>3085 Other O</t>
  </si>
  <si>
    <t>3085 District Level D</t>
  </si>
  <si>
    <t>1299 Cardinal Community Academy Charter School E</t>
  </si>
  <si>
    <t>3090 Lochbuie Elementary School E</t>
  </si>
  <si>
    <t>4148 Hudson Academy Of Arts And Sciences E</t>
  </si>
  <si>
    <t>4526 Hoff Elementary School E</t>
  </si>
  <si>
    <t>1299 Cardinal Community Academy Charter School M</t>
  </si>
  <si>
    <t>9347 Weld Central Middle School M</t>
  </si>
  <si>
    <t>1446 Weld Central Senior High School H</t>
  </si>
  <si>
    <t>3090 Other O</t>
  </si>
  <si>
    <t>3090 District Level D</t>
  </si>
  <si>
    <t>0055 Grandview Elementary School E</t>
  </si>
  <si>
    <t>4785 Knowledge Quest Academy E</t>
  </si>
  <si>
    <t>5078 Letford Elementary School E</t>
  </si>
  <si>
    <t>5896 Milliken Elementary School E</t>
  </si>
  <si>
    <t>6750 Mountain View Elementary School E</t>
  </si>
  <si>
    <t>6963 Pioneer Ridge Elementary School E</t>
  </si>
  <si>
    <t>7958 Skyview Elementary School E</t>
  </si>
  <si>
    <t>8459 Range View Elementary E</t>
  </si>
  <si>
    <t>8886 Tozer Elementary School E</t>
  </si>
  <si>
    <t>9665 Windsor Charter Academy E</t>
  </si>
  <si>
    <t>4785 Knowledge Quest Academy M</t>
  </si>
  <si>
    <t>5902 Milliken Middle School M</t>
  </si>
  <si>
    <t>7755 Severance Middle School M</t>
  </si>
  <si>
    <t>9665 Windsor Charter Academy M</t>
  </si>
  <si>
    <t>9670 Windsor Middle School M</t>
  </si>
  <si>
    <t>7490 Roosevelt High School H</t>
  </si>
  <si>
    <t>9672 Windsor High School H</t>
  </si>
  <si>
    <t>3100 Other O</t>
  </si>
  <si>
    <t>3100 District Level D</t>
  </si>
  <si>
    <t>3110 Other O</t>
  </si>
  <si>
    <t>3110 District Level D</t>
  </si>
  <si>
    <t>0052 Heiman Elementary School E</t>
  </si>
  <si>
    <t>0053 Winograd K-8 Elementary School E</t>
  </si>
  <si>
    <t>0054 Bella Romero Academy Of Applied Technology E</t>
  </si>
  <si>
    <t>1384 Centennial Elementary School E</t>
  </si>
  <si>
    <t>1500 Chappelow K-8 Magnet School E</t>
  </si>
  <si>
    <t>1875 Frontier Charter Academy E</t>
  </si>
  <si>
    <t>2222 Dos Rios Elementary School E</t>
  </si>
  <si>
    <t>2825 Engage Online Academy E</t>
  </si>
  <si>
    <t>2850 University Schools E</t>
  </si>
  <si>
    <t>4356 Jackson Elementary School E</t>
  </si>
  <si>
    <t>5412 Madison Elementary School E</t>
  </si>
  <si>
    <t>5620 Maplewood Elementary School E</t>
  </si>
  <si>
    <t>5660 Mcauliffe Elementary School E</t>
  </si>
  <si>
    <t>5752 Meeker Elementary School E</t>
  </si>
  <si>
    <t>5985 Monfort Elementary School E</t>
  </si>
  <si>
    <t>6774 Martinez Elementary School E</t>
  </si>
  <si>
    <t>7700 Scott Elementary School E</t>
  </si>
  <si>
    <t>7814 Shawsheen Elementary School E</t>
  </si>
  <si>
    <t>8467 Salida Del Sol Academy E</t>
  </si>
  <si>
    <t>8975 Union Colony Elementary School E</t>
  </si>
  <si>
    <t>9611 West Ridge Academy E</t>
  </si>
  <si>
    <t>0053 Winograd K-8 Elementary School M</t>
  </si>
  <si>
    <t>0054 Bella Romero Academy Of Applied Technology M</t>
  </si>
  <si>
    <t>0988 Brentwood Middle School M</t>
  </si>
  <si>
    <t>1500 Chappelow K-8 Magnet School M</t>
  </si>
  <si>
    <t>1875 Frontier Charter Academy M</t>
  </si>
  <si>
    <t>2825 Engage Online Academy M</t>
  </si>
  <si>
    <t>2850 University Schools M</t>
  </si>
  <si>
    <t>3162 Franklin Middle School M</t>
  </si>
  <si>
    <t>3880 Heath Middle School M</t>
  </si>
  <si>
    <t>4438 John Evans Middle School M</t>
  </si>
  <si>
    <t>8467 Salida Del Sol Academy M</t>
  </si>
  <si>
    <t>8965 Union Colony Preparatory School M</t>
  </si>
  <si>
    <t>9611 West Ridge Academy M</t>
  </si>
  <si>
    <t>1875 Frontier Charter Academy H</t>
  </si>
  <si>
    <t>2013 Cboces Sierra School H</t>
  </si>
  <si>
    <t>2825 Engage Online Academy H</t>
  </si>
  <si>
    <t>2850 University Schools H</t>
  </si>
  <si>
    <t>3610 Greeley Central High School H</t>
  </si>
  <si>
    <t>3614 Greeley West High School H</t>
  </si>
  <si>
    <t>4425 Jefferson High School H</t>
  </si>
  <si>
    <t>6364 Northridge High School H</t>
  </si>
  <si>
    <t>8965 Union Colony Preparatory School H</t>
  </si>
  <si>
    <t>9809 Platte Valley Youth Services Center F</t>
  </si>
  <si>
    <t>4026 Dayspring Christian School P</t>
  </si>
  <si>
    <t>4030 Adventist Christian School P</t>
  </si>
  <si>
    <t>4033 Trinity Lutheran School P</t>
  </si>
  <si>
    <t>4587 Shepherd/Hills Lutheran School P</t>
  </si>
  <si>
    <t>4608 Mountain View Academy P</t>
  </si>
  <si>
    <t>8753 St Mary'S Catholic School P</t>
  </si>
  <si>
    <t>3120 Other O</t>
  </si>
  <si>
    <t>3120 District Level D</t>
  </si>
  <si>
    <t>7052 Platte Valley Elementary School E</t>
  </si>
  <si>
    <t>7054 Platte Valley Middle School M</t>
  </si>
  <si>
    <t>4670 Platte Valley High School H</t>
  </si>
  <si>
    <t>3130 Other O</t>
  </si>
  <si>
    <t>3130 District Level D</t>
  </si>
  <si>
    <t>5050 Leo William Butler Elementary School E</t>
  </si>
  <si>
    <t>7219 Quest Academy At Dacono E</t>
  </si>
  <si>
    <t>8930 Twombly Elementary School E</t>
  </si>
  <si>
    <t>3066 Fort Lupton Middle School M</t>
  </si>
  <si>
    <t>7219 Quest Academy At Dacono M</t>
  </si>
  <si>
    <t>3070 Fort Lupton High School H</t>
  </si>
  <si>
    <t>3140 Other O</t>
  </si>
  <si>
    <t>3140 District Level D</t>
  </si>
  <si>
    <t>3145 Other O</t>
  </si>
  <si>
    <t>3145 District Level D</t>
  </si>
  <si>
    <t>3146 Other O</t>
  </si>
  <si>
    <t>3146 District Level D</t>
  </si>
  <si>
    <t>3147 Other O</t>
  </si>
  <si>
    <t>3147 District Level D</t>
  </si>
  <si>
    <t>3148 Other O</t>
  </si>
  <si>
    <t>3148 District Level D</t>
  </si>
  <si>
    <t>3200 Other O</t>
  </si>
  <si>
    <t>3200 District Level D</t>
  </si>
  <si>
    <t>3210 Other O</t>
  </si>
  <si>
    <t>3210 District Level D</t>
  </si>
  <si>
    <t>3220 Other O</t>
  </si>
  <si>
    <t>3220 District Level D</t>
  </si>
  <si>
    <t>3230 Other O</t>
  </si>
  <si>
    <t>3230 District Level D</t>
  </si>
  <si>
    <t>0015 Academy Of Charter Schools E</t>
  </si>
  <si>
    <t>0653 Stone Creek School E</t>
  </si>
  <si>
    <t>0654 The Pinnacle Charter School Elementary E</t>
  </si>
  <si>
    <t>0655 High Point Academy E</t>
  </si>
  <si>
    <t>0657 T.R. Paul Academy Of Arts &amp; Knowledge E</t>
  </si>
  <si>
    <t>1279 Caprock Academy E</t>
  </si>
  <si>
    <t>1791 Colorado Springs Charter Academy E</t>
  </si>
  <si>
    <t>1882 Community Leadership Academy E</t>
  </si>
  <si>
    <t>1901 Colorado Calvert Academy E</t>
  </si>
  <si>
    <t>3326 Global Village Academy - Colorado Springs E</t>
  </si>
  <si>
    <t>3399 Global Village Academy - Fort Collins E</t>
  </si>
  <si>
    <t>4403 James Irwin Charter Academy E</t>
  </si>
  <si>
    <t>5851 Mountain Song Community School E</t>
  </si>
  <si>
    <t>5957 Montessori Del Mundo Charter School E</t>
  </si>
  <si>
    <t>7278 Ricardo Flores Magon Academy E</t>
  </si>
  <si>
    <t>7512 Ross Montessori School E</t>
  </si>
  <si>
    <t>8821 Two Rivers Community School E</t>
  </si>
  <si>
    <t>8929 Pikes Peak Prep E</t>
  </si>
  <si>
    <t>0015 Academy Of Charter Schools M</t>
  </si>
  <si>
    <t>0653 Stone Creek School M</t>
  </si>
  <si>
    <t>0655 High Point Academy M</t>
  </si>
  <si>
    <t>0657 T.R. Paul Academy Of Arts &amp; Knowledge M</t>
  </si>
  <si>
    <t>1279 Caprock Academy M</t>
  </si>
  <si>
    <t>1791 Colorado Springs Charter Academy M</t>
  </si>
  <si>
    <t>1901 Colorado Calvert Academy M</t>
  </si>
  <si>
    <t>2837 Early College Of Arvada M</t>
  </si>
  <si>
    <t>3326 Global Village Academy - Colorado Springs M</t>
  </si>
  <si>
    <t>5453 Mountain Middle School M</t>
  </si>
  <si>
    <t>5851 Mountain Song Community School M</t>
  </si>
  <si>
    <t>6913 The Pinnacle Charter School Middle M</t>
  </si>
  <si>
    <t>7278 Ricardo Flores Magon Academy M</t>
  </si>
  <si>
    <t>7512 Ross Montessori School M</t>
  </si>
  <si>
    <t>8821 Two Rivers Community School M</t>
  </si>
  <si>
    <t>8825 Thomas Maclaren State Charter School M</t>
  </si>
  <si>
    <t>8929 Pikes Peak Prep M</t>
  </si>
  <si>
    <t>9040 Victory Preparatory Academy Middle State Charter School M</t>
  </si>
  <si>
    <t>0015 Academy Of Charter Schools H</t>
  </si>
  <si>
    <t>0075 Animas High School H</t>
  </si>
  <si>
    <t>1279 Caprock Academy H</t>
  </si>
  <si>
    <t>1795 Colorado Springs Early Colleges H</t>
  </si>
  <si>
    <t>1877 Colorado Provost Academy H</t>
  </si>
  <si>
    <t>2067 Colorado Early College Fort Collins H</t>
  </si>
  <si>
    <t>2837 Early College Of Arvada H</t>
  </si>
  <si>
    <t>4699 New America School - Thornton H</t>
  </si>
  <si>
    <t>6219 New America School - Lowry H</t>
  </si>
  <si>
    <t>6914 The Pinnacle Charter School High H</t>
  </si>
  <si>
    <t>8825 Thomas Maclaren State Charter School H</t>
  </si>
  <si>
    <t>8929 Pikes Peak Prep H</t>
  </si>
  <si>
    <t>9037 Victory Preparatory Academy High State Charter School H</t>
  </si>
  <si>
    <t>8001 Other O</t>
  </si>
  <si>
    <t>8001 District Level D</t>
  </si>
  <si>
    <t>9000 Other O</t>
  </si>
  <si>
    <t>9000 District Level D</t>
  </si>
  <si>
    <t>9030 Other O</t>
  </si>
  <si>
    <t>9030 District Level D</t>
  </si>
  <si>
    <t>2013 Cboces Sierra School M</t>
  </si>
  <si>
    <t>1607 Centennial Boces High School H</t>
  </si>
  <si>
    <t>3997 Innovative Connections High School H</t>
  </si>
  <si>
    <t>8121 Southwest Colorado E-School M</t>
  </si>
  <si>
    <t>8121 Southwest Colorado E-School H</t>
  </si>
  <si>
    <t>2840 Rocky Mountain School Of Expeditionary Learning E</t>
  </si>
  <si>
    <t>2840 Rocky Mountain School Of Expeditionary Learning M</t>
  </si>
  <si>
    <t>2840 Rocky Mountain School Of Expeditionary Learning H</t>
  </si>
  <si>
    <t>9130 Other O</t>
  </si>
  <si>
    <t>9130 District Level D</t>
  </si>
  <si>
    <t>1550 Colorado Prep Academy E</t>
  </si>
  <si>
    <t>1550 Colorado Prep Academy M</t>
  </si>
  <si>
    <t>7449 Rocky Mountain Digital Academy M</t>
  </si>
  <si>
    <t>1550 Colorado Prep Academy H</t>
  </si>
  <si>
    <t>7449 Rocky Mountain Digital Academy H</t>
  </si>
  <si>
    <t>9170 Other O</t>
  </si>
  <si>
    <t>9170 District Level D</t>
  </si>
  <si>
    <r>
      <t xml:space="preserve">Eligible Homeless Children (Must be equal to or greater than $50) </t>
    </r>
    <r>
      <rPr>
        <b/>
        <sz val="10"/>
        <color indexed="61"/>
        <rFont val="Arial"/>
        <family val="2"/>
      </rPr>
      <t>(HM)</t>
    </r>
  </si>
  <si>
    <t>0214 Altura Elementary School E</t>
  </si>
  <si>
    <t>0560 Basalt Elementary School E</t>
  </si>
  <si>
    <t>WELD COUNTY SCHOOL DISTRICT RE 3J</t>
  </si>
  <si>
    <t>DOLORES COUNTY RE NO2</t>
  </si>
  <si>
    <t>WELD COUNTY SD RE 8</t>
  </si>
  <si>
    <t>North East BOCES</t>
  </si>
  <si>
    <t>Title III-I</t>
  </si>
  <si>
    <t>Title III-IMI</t>
  </si>
  <si>
    <t>9160</t>
  </si>
  <si>
    <t>No</t>
  </si>
  <si>
    <t>Title III Immigrant Supplemental</t>
  </si>
  <si>
    <t>9040 North East BOCES District Level D</t>
  </si>
  <si>
    <t>9040 North East BOCES Other O</t>
  </si>
  <si>
    <t>9055 San Luis Valley BOCES District Level D</t>
  </si>
  <si>
    <t>9055 San Luis Valley BOCES Other O</t>
  </si>
  <si>
    <t>9060 South Central BOCES District Level D</t>
  </si>
  <si>
    <t>9060 South Central BOCES Other O</t>
  </si>
  <si>
    <t>9065 South Platte Valley BOCES District Level D</t>
  </si>
  <si>
    <t>9065 South Platte Valley BOCES Other O</t>
  </si>
  <si>
    <t>9075 Southeastern Colo BOCES District Level D</t>
  </si>
  <si>
    <t>9075 Southeastern Colo BOCES Other O</t>
  </si>
  <si>
    <t>9080 Southwest BOCES District Level D</t>
  </si>
  <si>
    <t>9080 Southwest BOCES Other O</t>
  </si>
  <si>
    <t>9090 West Central BOCES District Level D</t>
  </si>
  <si>
    <t>9090 West Central BOCES Other O</t>
  </si>
  <si>
    <t>9095 Northwest BOCES District Level D</t>
  </si>
  <si>
    <t>9095 Northwest BOCES Other O</t>
  </si>
  <si>
    <t>9125 Rio Blanco BOCES District Level D</t>
  </si>
  <si>
    <t>9125 Rio Blanco BOCES Other O</t>
  </si>
  <si>
    <t>9165 Ute Pass BOCES District Level D</t>
  </si>
  <si>
    <t>9165 Ute Pass BOCES Other O</t>
  </si>
  <si>
    <t>9035 District Level D</t>
  </si>
  <si>
    <t>9035 Other O</t>
  </si>
  <si>
    <t>9050 District Level D</t>
  </si>
  <si>
    <t>9050 Other O</t>
  </si>
  <si>
    <t>9025 District Level D</t>
  </si>
  <si>
    <t>9025 Other O</t>
  </si>
  <si>
    <t>9140 District Level D</t>
  </si>
  <si>
    <t>9140 Other O</t>
  </si>
  <si>
    <t>9145 District Level D</t>
  </si>
  <si>
    <t>9145 Other O</t>
  </si>
  <si>
    <t>9150 District Level D</t>
  </si>
  <si>
    <t>9150 Other O</t>
  </si>
  <si>
    <t>Version 3.2</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</si>
</sst>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_);[Red]\(&quot;$&quot;#,##0\)"/>
    <numFmt numFmtId="42" formatCode="_(&quot;$&quot;* #,##0_);_(&quot;$&quot;* \(#,##0\);_(&quot;$&quot;* &quot;-&quot;_);_(@_)"/>
    <numFmt numFmtId="41" formatCode="_(* #,##0_);_(* \(#,##0\);_(* &quot;-&quot;_);_(@_)"/>
    <numFmt numFmtId="43" formatCode="_(* #,##0.00_);_(* \(#,##0.00\);_(* &quot;-&quot;??_);_(@_)"/>
    <numFmt numFmtId="164" formatCode="0.0%"/>
    <numFmt numFmtId="165" formatCode="_(* #,##0.00_);_(* \(#,##0.00\);_(* &quot;-&quot;_);_(@_)"/>
    <numFmt numFmtId="166" formatCode="m/d/yy;@"/>
    <numFmt numFmtId="167" formatCode="_(* #,##0_);_(* \(#,##0\);_(* &quot;-&quot;??_);_(@_)"/>
    <numFmt numFmtId="168" formatCode="mm/dd/yy"/>
    <numFmt numFmtId="169" formatCode="0000"/>
  </numFmts>
  <fonts count="108" x14ac:knownFonts="1">
    <font>
      <sz val="11"/>
      <color theme="1"/>
      <name val="Calibri"/>
      <family val="2"/>
      <scheme val="minor"/>
    </font>
    <font>
      <sz val="10"/>
      <name val="Arial"/>
      <family val="2"/>
    </font>
    <font>
      <sz val="11"/>
      <color indexed="8"/>
      <name val="Calibri"/>
      <family val="2"/>
    </font>
    <font>
      <sz val="10"/>
      <name val="Arial"/>
      <family val="2"/>
    </font>
    <font>
      <sz val="8"/>
      <name val="Arial"/>
      <family val="2"/>
    </font>
    <font>
      <sz val="8"/>
      <color indexed="9"/>
      <name val="Arial"/>
      <family val="2"/>
    </font>
    <font>
      <i/>
      <sz val="8"/>
      <name val="Arial"/>
      <family val="2"/>
    </font>
    <font>
      <b/>
      <sz val="8"/>
      <name val="Arial"/>
      <family val="2"/>
    </font>
    <font>
      <b/>
      <sz val="10"/>
      <name val="Arial"/>
      <family val="2"/>
    </font>
    <font>
      <b/>
      <sz val="14"/>
      <name val="Arial"/>
      <family val="2"/>
    </font>
    <font>
      <sz val="6"/>
      <name val="Arial"/>
      <family val="2"/>
    </font>
    <font>
      <u/>
      <sz val="10"/>
      <color indexed="12"/>
      <name val="Arial"/>
      <family val="2"/>
    </font>
    <font>
      <u/>
      <sz val="10"/>
      <name val="Arial"/>
      <family val="2"/>
    </font>
    <font>
      <b/>
      <sz val="6"/>
      <name val="Arial"/>
      <family val="2"/>
    </font>
    <font>
      <b/>
      <sz val="8"/>
      <color indexed="81"/>
      <name val="Tahoma"/>
      <family val="2"/>
    </font>
    <font>
      <u/>
      <sz val="8"/>
      <color indexed="12"/>
      <name val="Arial"/>
      <family val="2"/>
    </font>
    <font>
      <sz val="10"/>
      <color indexed="8"/>
      <name val="Arial"/>
      <family val="2"/>
    </font>
    <font>
      <sz val="7"/>
      <name val="Arial"/>
      <family val="2"/>
    </font>
    <font>
      <b/>
      <sz val="11"/>
      <name val="Arial"/>
      <family val="2"/>
    </font>
    <font>
      <sz val="10"/>
      <color indexed="81"/>
      <name val="Tahoma"/>
      <family val="2"/>
    </font>
    <font>
      <b/>
      <sz val="12"/>
      <color indexed="12"/>
      <name val="Arial"/>
      <family val="2"/>
    </font>
    <font>
      <b/>
      <sz val="18"/>
      <name val="Arial"/>
      <family val="2"/>
    </font>
    <font>
      <b/>
      <sz val="10"/>
      <color indexed="10"/>
      <name val="Arial"/>
      <family val="2"/>
    </font>
    <font>
      <sz val="10"/>
      <name val="Arial"/>
      <family val="2"/>
    </font>
    <font>
      <b/>
      <sz val="12"/>
      <name val="Arial"/>
      <family val="2"/>
    </font>
    <font>
      <b/>
      <u/>
      <sz val="10"/>
      <name val="Arial"/>
      <family val="2"/>
    </font>
    <font>
      <b/>
      <sz val="10"/>
      <color indexed="25"/>
      <name val="Arial"/>
      <family val="2"/>
    </font>
    <font>
      <b/>
      <u/>
      <sz val="10"/>
      <color indexed="61"/>
      <name val="Arial"/>
      <family val="2"/>
    </font>
    <font>
      <b/>
      <sz val="10"/>
      <color indexed="61"/>
      <name val="Arial"/>
      <family val="2"/>
    </font>
    <font>
      <sz val="10"/>
      <color indexed="60"/>
      <name val="Arial"/>
      <family val="2"/>
    </font>
    <font>
      <sz val="10"/>
      <color indexed="10"/>
      <name val="Arial"/>
      <family val="2"/>
    </font>
    <font>
      <b/>
      <sz val="10"/>
      <color indexed="60"/>
      <name val="Arial"/>
      <family val="2"/>
    </font>
    <font>
      <sz val="16"/>
      <name val="Arial"/>
      <family val="2"/>
    </font>
    <font>
      <sz val="12"/>
      <name val="Arial"/>
      <family val="2"/>
    </font>
    <font>
      <b/>
      <sz val="10"/>
      <color indexed="8"/>
      <name val="Arial"/>
      <family val="2"/>
    </font>
    <font>
      <b/>
      <sz val="4"/>
      <name val="Arial"/>
      <family val="2"/>
    </font>
    <font>
      <sz val="11"/>
      <color theme="1"/>
      <name val="Calibri"/>
      <family val="2"/>
      <scheme val="minor"/>
    </font>
    <font>
      <b/>
      <sz val="12"/>
      <color theme="1"/>
      <name val="Calibri"/>
      <family val="2"/>
      <scheme val="minor"/>
    </font>
    <font>
      <sz val="9"/>
      <color rgb="FF000000"/>
      <name val="Arial"/>
      <family val="2"/>
    </font>
    <font>
      <sz val="9"/>
      <color theme="1"/>
      <name val="Calibri"/>
      <family val="2"/>
      <scheme val="minor"/>
    </font>
    <font>
      <b/>
      <u/>
      <sz val="9"/>
      <color rgb="FF000000"/>
      <name val="Arial"/>
      <family val="2"/>
    </font>
    <font>
      <sz val="4"/>
      <color theme="0" tint="-0.249977111117893"/>
      <name val="Arial"/>
      <family val="2"/>
    </font>
    <font>
      <sz val="10"/>
      <color rgb="FFFF0000"/>
      <name val="Arial"/>
      <family val="2"/>
    </font>
    <font>
      <sz val="10"/>
      <color rgb="FF000000"/>
      <name val="Arial"/>
      <family val="2"/>
    </font>
    <font>
      <b/>
      <sz val="10"/>
      <color theme="1"/>
      <name val="Arial"/>
      <family val="2"/>
    </font>
    <font>
      <sz val="12"/>
      <color theme="5" tint="-0.249977111117893"/>
      <name val="Arial"/>
      <family val="2"/>
    </font>
    <font>
      <sz val="14"/>
      <color theme="5" tint="-0.249977111117893"/>
      <name val="Arial"/>
      <family val="2"/>
    </font>
    <font>
      <sz val="10"/>
      <color theme="1"/>
      <name val="Arial"/>
      <family val="2"/>
    </font>
    <font>
      <b/>
      <u/>
      <sz val="10"/>
      <color rgb="FF000000"/>
      <name val="Arial"/>
      <family val="2"/>
    </font>
    <font>
      <sz val="10"/>
      <color theme="0"/>
      <name val="Arial"/>
      <family val="2"/>
    </font>
    <font>
      <b/>
      <sz val="14"/>
      <color theme="1"/>
      <name val="Arial"/>
      <family val="2"/>
    </font>
    <font>
      <b/>
      <sz val="12"/>
      <color theme="1"/>
      <name val="Arial"/>
      <family val="2"/>
    </font>
    <font>
      <b/>
      <sz val="7"/>
      <name val="Arial"/>
      <family val="2"/>
    </font>
    <font>
      <b/>
      <sz val="10"/>
      <color rgb="FF000000"/>
      <name val="Arial"/>
      <family val="2"/>
    </font>
    <font>
      <sz val="10"/>
      <name val="MS Sans Serif"/>
      <family val="2"/>
    </font>
    <font>
      <sz val="10"/>
      <name val="MS Sans Serif"/>
      <family val="2"/>
    </font>
    <font>
      <sz val="8"/>
      <color rgb="FF000000"/>
      <name val="Arial"/>
      <family val="2"/>
    </font>
    <font>
      <sz val="8"/>
      <color theme="1"/>
      <name val="Arial"/>
      <family val="2"/>
    </font>
    <font>
      <sz val="11"/>
      <color rgb="FF000000"/>
      <name val="Calibri"/>
      <family val="2"/>
    </font>
    <font>
      <sz val="10"/>
      <name val="Times New Roman"/>
      <family val="1"/>
    </font>
    <font>
      <b/>
      <sz val="11"/>
      <color rgb="FF000000"/>
      <name val="Calibri"/>
      <family val="2"/>
    </font>
    <font>
      <b/>
      <sz val="11"/>
      <color indexed="8"/>
      <name val="Calibri"/>
      <family val="2"/>
    </font>
    <font>
      <sz val="8"/>
      <name val="Courier"/>
      <family val="3"/>
    </font>
    <font>
      <sz val="11"/>
      <name val="Calibri"/>
      <family val="2"/>
      <scheme val="minor"/>
    </font>
    <font>
      <sz val="10"/>
      <name val="Arial"/>
      <family val="2"/>
    </font>
    <font>
      <sz val="11"/>
      <color theme="1"/>
      <name val="Arial"/>
      <family val="2"/>
    </font>
    <font>
      <sz val="8"/>
      <color theme="0" tint="-0.249977111117893"/>
      <name val="Arial"/>
      <family val="2"/>
    </font>
    <font>
      <sz val="9"/>
      <color indexed="81"/>
      <name val="Tahoma"/>
      <family val="2"/>
    </font>
    <font>
      <b/>
      <sz val="9"/>
      <color indexed="81"/>
      <name val="Tahoma"/>
      <family val="2"/>
    </font>
    <font>
      <b/>
      <i/>
      <sz val="10"/>
      <name val="Arial"/>
      <family val="2"/>
    </font>
    <font>
      <b/>
      <sz val="10"/>
      <color indexed="12"/>
      <name val="Arial"/>
      <family val="2"/>
    </font>
    <font>
      <sz val="8"/>
      <color indexed="22"/>
      <name val="Arial"/>
      <family val="2"/>
    </font>
    <font>
      <i/>
      <sz val="10"/>
      <name val="Arial"/>
      <family val="2"/>
    </font>
    <font>
      <b/>
      <i/>
      <sz val="10"/>
      <color indexed="8"/>
      <name val="Arial"/>
      <family val="2"/>
    </font>
    <font>
      <b/>
      <i/>
      <sz val="11"/>
      <color indexed="12"/>
      <name val="Arial"/>
      <family val="2"/>
    </font>
    <font>
      <b/>
      <i/>
      <u/>
      <sz val="12"/>
      <color indexed="12"/>
      <name val="Arial"/>
      <family val="2"/>
    </font>
    <font>
      <b/>
      <i/>
      <u/>
      <sz val="10"/>
      <color indexed="12"/>
      <name val="Arial"/>
      <family val="2"/>
    </font>
    <font>
      <sz val="11"/>
      <name val="Arial"/>
      <family val="2"/>
    </font>
    <font>
      <b/>
      <i/>
      <sz val="10"/>
      <color indexed="12"/>
      <name val="Arial"/>
      <family val="2"/>
    </font>
    <font>
      <sz val="14"/>
      <name val="Arial"/>
      <family val="2"/>
    </font>
    <font>
      <b/>
      <sz val="11"/>
      <color indexed="12"/>
      <name val="Arial"/>
      <family val="2"/>
    </font>
    <font>
      <b/>
      <u/>
      <sz val="10"/>
      <color indexed="12"/>
      <name val="Arial"/>
      <family val="2"/>
    </font>
    <font>
      <b/>
      <i/>
      <sz val="10"/>
      <color indexed="33"/>
      <name val="Arial"/>
      <family val="2"/>
    </font>
    <font>
      <b/>
      <sz val="10"/>
      <color indexed="33"/>
      <name val="Arial"/>
      <family val="2"/>
    </font>
    <font>
      <i/>
      <sz val="10"/>
      <color indexed="33"/>
      <name val="Arial"/>
      <family val="2"/>
    </font>
    <font>
      <b/>
      <i/>
      <sz val="10"/>
      <color indexed="14"/>
      <name val="Arial"/>
      <family val="2"/>
    </font>
    <font>
      <sz val="10"/>
      <color indexed="14"/>
      <name val="Arial"/>
      <family val="2"/>
    </font>
    <font>
      <i/>
      <u/>
      <sz val="10"/>
      <name val="Arial"/>
      <family val="2"/>
    </font>
    <font>
      <sz val="12"/>
      <name val="Times New Roman"/>
      <family val="1"/>
    </font>
    <font>
      <b/>
      <sz val="11"/>
      <color indexed="10"/>
      <name val="Arial"/>
      <family val="2"/>
    </font>
    <font>
      <b/>
      <i/>
      <sz val="12"/>
      <color indexed="14"/>
      <name val="Arial"/>
      <family val="2"/>
    </font>
    <font>
      <i/>
      <sz val="12"/>
      <name val="Arial"/>
      <family val="2"/>
    </font>
    <font>
      <b/>
      <u/>
      <sz val="10"/>
      <color indexed="8"/>
      <name val="Arial"/>
      <family val="2"/>
    </font>
    <font>
      <b/>
      <i/>
      <u/>
      <sz val="11"/>
      <color indexed="12"/>
      <name val="Arial"/>
      <family val="2"/>
    </font>
    <font>
      <b/>
      <sz val="10"/>
      <color indexed="14"/>
      <name val="Arial"/>
      <family val="2"/>
    </font>
    <font>
      <sz val="11"/>
      <name val="Times New Roman"/>
      <family val="1"/>
    </font>
    <font>
      <b/>
      <sz val="10"/>
      <color rgb="FFFF0000"/>
      <name val="Arial"/>
      <family val="2"/>
    </font>
    <font>
      <sz val="10"/>
      <color theme="0" tint="-0.249977111117893"/>
      <name val="Arial"/>
      <family val="2"/>
    </font>
    <font>
      <sz val="10"/>
      <name val="Arial"/>
      <family val="2"/>
    </font>
    <font>
      <b/>
      <sz val="10"/>
      <name val="Tahoma"/>
      <family val="2"/>
    </font>
    <font>
      <sz val="10"/>
      <name val="Tahoma"/>
      <family val="2"/>
    </font>
    <font>
      <sz val="11"/>
      <color theme="0"/>
      <name val="Calibri"/>
      <family val="2"/>
      <scheme val="minor"/>
    </font>
    <font>
      <b/>
      <sz val="10"/>
      <color theme="0"/>
      <name val="Arial"/>
      <family val="2"/>
    </font>
    <font>
      <sz val="9"/>
      <color theme="0"/>
      <name val="Calibri"/>
      <family val="2"/>
      <scheme val="minor"/>
    </font>
    <font>
      <b/>
      <sz val="12"/>
      <name val="Calibri"/>
      <family val="2"/>
      <scheme val="minor"/>
    </font>
    <font>
      <sz val="9"/>
      <name val="Calibri"/>
      <family val="2"/>
      <scheme val="minor"/>
    </font>
    <font>
      <sz val="10"/>
      <name val="Segoe UI"/>
      <family val="2"/>
    </font>
    <font>
      <sz val="11"/>
      <color rgb="FFFF0000"/>
      <name val="Calibri"/>
      <family val="2"/>
      <scheme val="minor"/>
    </font>
  </fonts>
  <fills count="1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8"/>
        <bgColor indexed="64"/>
      </patternFill>
    </fill>
    <fill>
      <patternFill patternType="solid">
        <fgColor theme="0" tint="-0.249977111117893"/>
        <bgColor indexed="64"/>
      </patternFill>
    </fill>
    <fill>
      <patternFill patternType="solid">
        <fgColor theme="1"/>
        <bgColor indexed="64"/>
      </patternFill>
    </fill>
    <fill>
      <patternFill patternType="solid">
        <fgColor rgb="FFC0C0C0"/>
        <bgColor indexed="64"/>
      </patternFill>
    </fill>
    <fill>
      <patternFill patternType="solid">
        <fgColor rgb="FFFFFF00"/>
        <bgColor indexed="64"/>
      </patternFill>
    </fill>
    <fill>
      <patternFill patternType="solid">
        <fgColor theme="0"/>
        <bgColor indexed="64"/>
      </patternFill>
    </fill>
    <fill>
      <patternFill patternType="solid">
        <fgColor theme="8" tint="0.59999389629810485"/>
        <bgColor indexed="64"/>
      </patternFill>
    </fill>
    <fill>
      <patternFill patternType="solid">
        <fgColor indexed="43"/>
        <bgColor indexed="64"/>
      </patternFill>
    </fill>
    <fill>
      <patternFill patternType="solid">
        <fgColor indexed="50"/>
        <bgColor indexed="64"/>
      </patternFill>
    </fill>
    <fill>
      <patternFill patternType="solid">
        <fgColor rgb="FF92D050"/>
        <bgColor indexed="64"/>
      </patternFill>
    </fill>
    <fill>
      <patternFill patternType="solid">
        <fgColor indexed="10"/>
        <bgColor indexed="64"/>
      </patternFill>
    </fill>
    <fill>
      <patternFill patternType="solid">
        <fgColor theme="7" tint="0.39997558519241921"/>
        <bgColor indexed="64"/>
      </patternFill>
    </fill>
  </fills>
  <borders count="48">
    <border>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top style="thin">
        <color indexed="22"/>
      </top>
      <bottom style="thin">
        <color indexed="22"/>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23"/>
      </bottom>
      <diagonal/>
    </border>
    <border>
      <left style="thin">
        <color indexed="64"/>
      </left>
      <right style="thin">
        <color indexed="64"/>
      </right>
      <top style="thin">
        <color indexed="23"/>
      </top>
      <bottom style="thin">
        <color indexed="23"/>
      </bottom>
      <diagonal/>
    </border>
    <border>
      <left style="thin">
        <color indexed="64"/>
      </left>
      <right style="thin">
        <color indexed="64"/>
      </right>
      <top style="thin">
        <color indexed="23"/>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23"/>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55"/>
      </bottom>
      <diagonal/>
    </border>
    <border>
      <left/>
      <right/>
      <top/>
      <bottom style="thin">
        <color indexed="64"/>
      </bottom>
      <diagonal/>
    </border>
    <border>
      <left style="thin">
        <color indexed="64"/>
      </left>
      <right style="thin">
        <color indexed="64"/>
      </right>
      <top style="thin">
        <color indexed="55"/>
      </top>
      <bottom style="thin">
        <color indexed="64"/>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style="double">
        <color indexed="64"/>
      </left>
      <right style="thin">
        <color indexed="64"/>
      </right>
      <top style="double">
        <color indexed="64"/>
      </top>
      <bottom style="thin">
        <color indexed="64"/>
      </bottom>
      <diagonal/>
    </border>
    <border>
      <left/>
      <right/>
      <top style="double">
        <color indexed="64"/>
      </top>
      <bottom/>
      <diagonal/>
    </border>
    <border>
      <left/>
      <right style="thin">
        <color indexed="64"/>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medium">
        <color indexed="64"/>
      </left>
      <right/>
      <top/>
      <bottom/>
      <diagonal/>
    </border>
    <border>
      <left style="medium">
        <color indexed="64"/>
      </left>
      <right style="medium">
        <color indexed="64"/>
      </right>
      <top/>
      <bottom style="medium">
        <color indexed="64"/>
      </bottom>
      <diagonal/>
    </border>
    <border>
      <left style="double">
        <color indexed="64"/>
      </left>
      <right style="double">
        <color indexed="64"/>
      </right>
      <top style="double">
        <color indexed="64"/>
      </top>
      <bottom style="double">
        <color indexed="64"/>
      </bottom>
      <diagonal/>
    </border>
    <border>
      <left/>
      <right/>
      <top style="medium">
        <color indexed="64"/>
      </top>
      <bottom style="medium">
        <color indexed="64"/>
      </bottom>
      <diagonal/>
    </border>
    <border>
      <left/>
      <right/>
      <top style="medium">
        <color indexed="64"/>
      </top>
      <bottom/>
      <diagonal/>
    </border>
    <border>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top/>
      <bottom style="medium">
        <color indexed="64"/>
      </bottom>
      <diagonal/>
    </border>
    <border>
      <left style="thin">
        <color indexed="23"/>
      </left>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84">
    <xf numFmtId="0" fontId="0" fillId="0" borderId="0"/>
    <xf numFmtId="43" fontId="3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1" fillId="0" borderId="0" applyNumberFormat="0" applyFill="0" applyBorder="0" applyAlignment="0" applyProtection="0">
      <alignment vertical="top"/>
      <protection locked="0"/>
    </xf>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1" fillId="0" borderId="0"/>
    <xf numFmtId="0" fontId="23" fillId="0" borderId="0"/>
    <xf numFmtId="0" fontId="54" fillId="0" borderId="0"/>
    <xf numFmtId="0" fontId="16" fillId="0" borderId="0"/>
    <xf numFmtId="0" fontId="55" fillId="0" borderId="0"/>
    <xf numFmtId="0" fontId="62" fillId="0" borderId="0"/>
    <xf numFmtId="0" fontId="64" fillId="0" borderId="0"/>
    <xf numFmtId="43" fontId="1" fillId="0" borderId="0" applyFont="0" applyFill="0" applyBorder="0" applyAlignment="0" applyProtection="0"/>
    <xf numFmtId="0" fontId="54"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3" fontId="1" fillId="0" borderId="0" applyFont="0" applyFill="0" applyBorder="0" applyAlignment="0" applyProtection="0"/>
    <xf numFmtId="0" fontId="1" fillId="0" borderId="0"/>
    <xf numFmtId="0" fontId="1" fillId="0" borderId="0"/>
    <xf numFmtId="9" fontId="36" fillId="0" borderId="0" applyFont="0" applyFill="0" applyBorder="0" applyAlignment="0" applyProtection="0"/>
    <xf numFmtId="0" fontId="98" fillId="0" borderId="0"/>
    <xf numFmtId="0" fontId="1" fillId="0" borderId="0"/>
  </cellStyleXfs>
  <cellXfs count="651">
    <xf numFmtId="0" fontId="0" fillId="0" borderId="0" xfId="0"/>
    <xf numFmtId="14" fontId="8" fillId="0" borderId="9" xfId="39" applyNumberFormat="1" applyFont="1" applyFill="1" applyBorder="1" applyAlignment="1" applyProtection="1">
      <alignment horizontal="center"/>
      <protection locked="0"/>
    </xf>
    <xf numFmtId="0" fontId="8" fillId="0" borderId="7" xfId="39" applyFont="1" applyFill="1" applyBorder="1" applyAlignment="1" applyProtection="1">
      <alignment horizontal="center"/>
      <protection locked="0"/>
    </xf>
    <xf numFmtId="0" fontId="8" fillId="0" borderId="9" xfId="39" applyFont="1" applyFill="1" applyBorder="1" applyAlignment="1" applyProtection="1">
      <alignment horizontal="center"/>
      <protection locked="0"/>
    </xf>
    <xf numFmtId="49" fontId="20" fillId="0" borderId="14" xfId="39" applyNumberFormat="1" applyFont="1" applyFill="1" applyBorder="1" applyAlignment="1" applyProtection="1">
      <alignment horizontal="center"/>
      <protection locked="0"/>
    </xf>
    <xf numFmtId="0" fontId="4" fillId="2" borderId="0" xfId="8" applyFont="1" applyFill="1" applyBorder="1" applyProtection="1"/>
    <xf numFmtId="0" fontId="4" fillId="2" borderId="0" xfId="8" applyFont="1" applyFill="1" applyProtection="1"/>
    <xf numFmtId="3" fontId="8" fillId="3" borderId="22" xfId="40" applyNumberFormat="1" applyFont="1" applyFill="1" applyBorder="1" applyProtection="1">
      <protection locked="0"/>
    </xf>
    <xf numFmtId="3" fontId="8" fillId="0" borderId="22" xfId="40" applyNumberFormat="1" applyFont="1" applyFill="1" applyBorder="1" applyProtection="1">
      <protection locked="0"/>
    </xf>
    <xf numFmtId="3" fontId="8" fillId="0" borderId="31" xfId="40" applyNumberFormat="1" applyFont="1" applyFill="1" applyBorder="1" applyProtection="1">
      <protection locked="0"/>
    </xf>
    <xf numFmtId="0" fontId="1" fillId="0" borderId="0" xfId="0" applyNumberFormat="1" applyFont="1" applyFill="1" applyBorder="1" applyAlignment="1" applyProtection="1"/>
    <xf numFmtId="0" fontId="8" fillId="0" borderId="0" xfId="0" applyNumberFormat="1" applyFont="1" applyFill="1" applyBorder="1" applyAlignment="1" applyProtection="1"/>
    <xf numFmtId="0" fontId="47" fillId="0" borderId="0" xfId="0" applyFont="1"/>
    <xf numFmtId="0" fontId="47" fillId="0" borderId="0" xfId="0" applyFont="1" applyBorder="1"/>
    <xf numFmtId="0" fontId="47" fillId="0" borderId="37" xfId="0" applyFont="1" applyBorder="1" applyAlignment="1">
      <alignment wrapText="1"/>
    </xf>
    <xf numFmtId="0" fontId="47" fillId="0" borderId="0" xfId="0" applyFont="1" applyFill="1" applyBorder="1"/>
    <xf numFmtId="0" fontId="47" fillId="0" borderId="31" xfId="0" applyFont="1" applyBorder="1" applyAlignment="1">
      <alignment wrapText="1"/>
    </xf>
    <xf numFmtId="0" fontId="47" fillId="0" borderId="0" xfId="0" applyFont="1" applyAlignment="1" applyProtection="1">
      <alignment wrapText="1"/>
      <protection hidden="1"/>
    </xf>
    <xf numFmtId="0" fontId="44" fillId="0" borderId="0" xfId="0" applyFont="1" applyAlignment="1" applyProtection="1">
      <alignment wrapText="1"/>
      <protection hidden="1"/>
    </xf>
    <xf numFmtId="0" fontId="43" fillId="0" borderId="0" xfId="0" applyFont="1" applyAlignment="1" applyProtection="1">
      <alignment wrapText="1"/>
      <protection hidden="1"/>
    </xf>
    <xf numFmtId="0" fontId="49" fillId="0" borderId="0" xfId="0" applyFont="1" applyAlignment="1" applyProtection="1">
      <alignment wrapText="1"/>
      <protection hidden="1"/>
    </xf>
    <xf numFmtId="0" fontId="47" fillId="0" borderId="0" xfId="0" applyFont="1" applyAlignment="1" applyProtection="1">
      <alignment wrapText="1"/>
      <protection locked="0"/>
    </xf>
    <xf numFmtId="0" fontId="44" fillId="0" borderId="0" xfId="0" applyFont="1" applyAlignment="1" applyProtection="1">
      <alignment wrapText="1"/>
      <protection locked="0"/>
    </xf>
    <xf numFmtId="0" fontId="34" fillId="0" borderId="0" xfId="0" applyFont="1" applyAlignment="1" applyProtection="1">
      <alignment wrapText="1"/>
      <protection locked="0"/>
    </xf>
    <xf numFmtId="0" fontId="0" fillId="0" borderId="0" xfId="0" applyAlignment="1" applyProtection="1">
      <alignment wrapText="1"/>
      <protection locked="0"/>
    </xf>
    <xf numFmtId="0" fontId="43" fillId="0" borderId="0" xfId="0" applyFont="1" applyAlignment="1" applyProtection="1">
      <alignment wrapText="1"/>
      <protection locked="0"/>
    </xf>
    <xf numFmtId="0" fontId="48" fillId="0" borderId="0" xfId="0" applyFont="1" applyAlignment="1" applyProtection="1">
      <alignment horizontal="left" wrapText="1"/>
      <protection locked="0"/>
    </xf>
    <xf numFmtId="0" fontId="50" fillId="0" borderId="0" xfId="0" applyFont="1" applyAlignment="1" applyProtection="1">
      <protection hidden="1"/>
    </xf>
    <xf numFmtId="0" fontId="43" fillId="0" borderId="0" xfId="0" quotePrefix="1" applyFont="1" applyAlignment="1" applyProtection="1">
      <alignment wrapText="1"/>
      <protection locked="0"/>
    </xf>
    <xf numFmtId="0" fontId="53" fillId="0" borderId="0" xfId="0" applyFont="1" applyAlignment="1" applyProtection="1">
      <alignment horizontal="left" wrapText="1"/>
      <protection locked="0"/>
    </xf>
    <xf numFmtId="0" fontId="53" fillId="0" borderId="0" xfId="0" applyFont="1" applyAlignment="1" applyProtection="1">
      <alignment wrapText="1"/>
      <protection locked="0"/>
    </xf>
    <xf numFmtId="0" fontId="34" fillId="0" borderId="0" xfId="0" quotePrefix="1" applyFont="1" applyAlignment="1" applyProtection="1">
      <alignment wrapText="1"/>
      <protection locked="0"/>
    </xf>
    <xf numFmtId="0" fontId="47" fillId="0" borderId="0" xfId="0" applyFont="1" applyProtection="1">
      <protection hidden="1"/>
    </xf>
    <xf numFmtId="41" fontId="47" fillId="0" borderId="0" xfId="0" applyNumberFormat="1" applyFont="1" applyProtection="1">
      <protection hidden="1"/>
    </xf>
    <xf numFmtId="3" fontId="47" fillId="0" borderId="0" xfId="0" applyNumberFormat="1" applyFont="1" applyProtection="1">
      <protection hidden="1"/>
    </xf>
    <xf numFmtId="0" fontId="2" fillId="0" borderId="4" xfId="42" applyFont="1" applyFill="1" applyBorder="1" applyAlignment="1">
      <alignment wrapText="1"/>
    </xf>
    <xf numFmtId="0" fontId="56" fillId="0" borderId="0" xfId="0" applyFont="1" applyAlignment="1" applyProtection="1">
      <alignment wrapText="1"/>
      <protection locked="0"/>
    </xf>
    <xf numFmtId="0" fontId="57" fillId="0" borderId="0" xfId="0" applyFont="1" applyAlignment="1" applyProtection="1">
      <alignment wrapText="1"/>
      <protection locked="0"/>
    </xf>
    <xf numFmtId="0" fontId="58" fillId="0" borderId="37" xfId="0" applyFont="1" applyBorder="1" applyAlignment="1">
      <alignment vertical="center" wrapText="1"/>
    </xf>
    <xf numFmtId="0" fontId="58" fillId="0" borderId="31" xfId="0" applyFont="1" applyBorder="1" applyAlignment="1">
      <alignment vertical="center" wrapText="1"/>
    </xf>
    <xf numFmtId="0" fontId="1" fillId="0" borderId="0" xfId="0" applyFont="1"/>
    <xf numFmtId="0" fontId="59" fillId="0" borderId="7" xfId="0" applyFont="1" applyFill="1" applyBorder="1" applyAlignment="1" applyProtection="1">
      <alignment horizontal="left"/>
    </xf>
    <xf numFmtId="0" fontId="59" fillId="0" borderId="9" xfId="0" applyFont="1" applyFill="1" applyBorder="1" applyAlignment="1" applyProtection="1">
      <alignment horizontal="left"/>
    </xf>
    <xf numFmtId="4" fontId="47" fillId="0" borderId="0" xfId="0" applyNumberFormat="1" applyFont="1" applyAlignment="1" applyProtection="1">
      <alignment wrapText="1"/>
      <protection locked="0"/>
    </xf>
    <xf numFmtId="0" fontId="61" fillId="0" borderId="4" xfId="42" applyFont="1" applyFill="1" applyBorder="1" applyAlignment="1">
      <alignment wrapText="1"/>
    </xf>
    <xf numFmtId="0" fontId="55" fillId="0" borderId="0" xfId="43" applyAlignment="1">
      <alignment wrapText="1"/>
    </xf>
    <xf numFmtId="0" fontId="55" fillId="0" borderId="0" xfId="43"/>
    <xf numFmtId="49" fontId="58" fillId="0" borderId="4" xfId="43" applyNumberFormat="1" applyFont="1" applyFill="1" applyBorder="1" applyAlignment="1" applyProtection="1">
      <alignment horizontal="center" vertical="center" wrapText="1"/>
    </xf>
    <xf numFmtId="49" fontId="60" fillId="0" borderId="4" xfId="43" applyNumberFormat="1" applyFont="1" applyFill="1" applyBorder="1" applyAlignment="1" applyProtection="1">
      <alignment vertical="center" wrapText="1"/>
    </xf>
    <xf numFmtId="49" fontId="58" fillId="0" borderId="4" xfId="43" quotePrefix="1" applyNumberFormat="1" applyFont="1" applyFill="1" applyBorder="1" applyAlignment="1" applyProtection="1">
      <alignment horizontal="center" vertical="center" wrapText="1"/>
    </xf>
    <xf numFmtId="43" fontId="47" fillId="0" borderId="0" xfId="0" applyNumberFormat="1" applyFont="1" applyProtection="1">
      <protection hidden="1"/>
    </xf>
    <xf numFmtId="0" fontId="52" fillId="2" borderId="0" xfId="8" applyFont="1" applyFill="1" applyAlignment="1" applyProtection="1">
      <alignment horizontal="left"/>
      <protection hidden="1"/>
    </xf>
    <xf numFmtId="0" fontId="17" fillId="2" borderId="0" xfId="8" applyFont="1" applyFill="1" applyAlignment="1" applyProtection="1">
      <alignment horizontal="left"/>
      <protection hidden="1"/>
    </xf>
    <xf numFmtId="0" fontId="3" fillId="2" borderId="0" xfId="8" applyFill="1" applyProtection="1">
      <protection hidden="1"/>
    </xf>
    <xf numFmtId="18" fontId="18" fillId="2" borderId="0" xfId="8" applyNumberFormat="1" applyFont="1" applyFill="1" applyBorder="1" applyAlignment="1" applyProtection="1">
      <alignment horizontal="center"/>
      <protection hidden="1"/>
    </xf>
    <xf numFmtId="0" fontId="15" fillId="2" borderId="0" xfId="7" applyFont="1" applyFill="1" applyAlignment="1" applyProtection="1">
      <alignment horizontal="center"/>
      <protection hidden="1"/>
    </xf>
    <xf numFmtId="0" fontId="11" fillId="2" borderId="0" xfId="7" applyFill="1" applyAlignment="1" applyProtection="1">
      <alignment horizontal="center"/>
      <protection hidden="1"/>
    </xf>
    <xf numFmtId="0" fontId="3" fillId="0" borderId="0" xfId="8" applyProtection="1">
      <protection hidden="1"/>
    </xf>
    <xf numFmtId="0" fontId="4" fillId="2" borderId="0" xfId="8" applyFont="1" applyFill="1" applyProtection="1">
      <protection hidden="1"/>
    </xf>
    <xf numFmtId="0" fontId="4" fillId="2" borderId="0" xfId="8" applyFont="1" applyFill="1" applyBorder="1" applyAlignment="1" applyProtection="1">
      <alignment horizontal="center"/>
      <protection hidden="1"/>
    </xf>
    <xf numFmtId="0" fontId="15" fillId="2" borderId="0" xfId="7" applyFont="1" applyFill="1" applyBorder="1" applyAlignment="1" applyProtection="1">
      <alignment horizontal="center"/>
      <protection hidden="1"/>
    </xf>
    <xf numFmtId="1" fontId="4" fillId="2" borderId="0" xfId="8" applyNumberFormat="1" applyFont="1" applyFill="1" applyAlignment="1" applyProtection="1">
      <alignment horizontal="right"/>
      <protection hidden="1"/>
    </xf>
    <xf numFmtId="49" fontId="4" fillId="2" borderId="0" xfId="8" applyNumberFormat="1" applyFont="1" applyFill="1" applyBorder="1" applyAlignment="1" applyProtection="1">
      <alignment horizontal="center" vertical="center" wrapText="1"/>
      <protection hidden="1"/>
    </xf>
    <xf numFmtId="1" fontId="4" fillId="2" borderId="0" xfId="8" applyNumberFormat="1" applyFont="1" applyFill="1" applyAlignment="1" applyProtection="1">
      <alignment horizontal="center" vertical="center"/>
      <protection hidden="1"/>
    </xf>
    <xf numFmtId="49" fontId="4" fillId="2" borderId="0" xfId="8" applyNumberFormat="1" applyFont="1" applyFill="1" applyAlignment="1" applyProtection="1">
      <alignment horizontal="center" vertical="center"/>
      <protection hidden="1"/>
    </xf>
    <xf numFmtId="49" fontId="4" fillId="2" borderId="0" xfId="8" applyNumberFormat="1" applyFont="1" applyFill="1" applyBorder="1" applyAlignment="1" applyProtection="1">
      <alignment horizontal="center" vertical="center"/>
      <protection hidden="1"/>
    </xf>
    <xf numFmtId="0" fontId="4" fillId="2" borderId="0" xfId="8" applyFont="1" applyFill="1" applyAlignment="1" applyProtection="1">
      <alignment horizontal="right"/>
      <protection hidden="1"/>
    </xf>
    <xf numFmtId="0" fontId="4" fillId="2" borderId="4" xfId="8" quotePrefix="1" applyFont="1" applyFill="1" applyBorder="1" applyAlignment="1" applyProtection="1">
      <alignment horizontal="center" vertical="center"/>
      <protection hidden="1"/>
    </xf>
    <xf numFmtId="0" fontId="4" fillId="2" borderId="4" xfId="8" applyFont="1" applyFill="1" applyBorder="1" applyAlignment="1" applyProtection="1">
      <alignment horizontal="center" vertical="top" wrapText="1"/>
      <protection hidden="1"/>
    </xf>
    <xf numFmtId="0" fontId="4" fillId="2" borderId="3" xfId="8" applyFont="1" applyFill="1" applyBorder="1" applyAlignment="1" applyProtection="1">
      <alignment horizontal="center" vertical="top" wrapText="1"/>
      <protection hidden="1"/>
    </xf>
    <xf numFmtId="0" fontId="4" fillId="2" borderId="13" xfId="8" applyFont="1" applyFill="1" applyBorder="1" applyAlignment="1" applyProtection="1">
      <alignment horizontal="center" vertical="center"/>
      <protection hidden="1"/>
    </xf>
    <xf numFmtId="0" fontId="4" fillId="2" borderId="0" xfId="8" applyFont="1" applyFill="1" applyBorder="1" applyAlignment="1" applyProtection="1">
      <alignment horizontal="right" vertical="center"/>
      <protection hidden="1"/>
    </xf>
    <xf numFmtId="0" fontId="4" fillId="2" borderId="0" xfId="8" applyFont="1" applyFill="1" applyBorder="1" applyAlignment="1" applyProtection="1">
      <alignment horizontal="center" vertical="center" wrapText="1"/>
      <protection hidden="1"/>
    </xf>
    <xf numFmtId="0" fontId="4" fillId="2" borderId="17" xfId="8" applyFont="1" applyFill="1" applyBorder="1" applyAlignment="1" applyProtection="1">
      <alignment horizontal="center" vertical="center"/>
      <protection hidden="1"/>
    </xf>
    <xf numFmtId="0" fontId="4" fillId="2" borderId="18" xfId="8" applyFont="1" applyFill="1" applyBorder="1" applyAlignment="1" applyProtection="1">
      <alignment horizontal="center" vertical="center"/>
      <protection hidden="1"/>
    </xf>
    <xf numFmtId="41" fontId="4" fillId="2" borderId="0" xfId="8" applyNumberFormat="1" applyFont="1" applyFill="1" applyProtection="1">
      <protection hidden="1"/>
    </xf>
    <xf numFmtId="41" fontId="4" fillId="2" borderId="9" xfId="8" applyNumberFormat="1" applyFont="1" applyFill="1" applyBorder="1" applyProtection="1">
      <protection hidden="1"/>
    </xf>
    <xf numFmtId="41" fontId="4" fillId="4" borderId="0" xfId="8" applyNumberFormat="1" applyFont="1" applyFill="1" applyProtection="1">
      <protection hidden="1"/>
    </xf>
    <xf numFmtId="41" fontId="4" fillId="6" borderId="0" xfId="8" applyNumberFormat="1" applyFont="1" applyFill="1" applyProtection="1">
      <protection hidden="1"/>
    </xf>
    <xf numFmtId="41" fontId="4" fillId="2" borderId="4" xfId="8" applyNumberFormat="1" applyFont="1" applyFill="1" applyBorder="1" applyProtection="1">
      <protection hidden="1"/>
    </xf>
    <xf numFmtId="0" fontId="7" fillId="2" borderId="0" xfId="8" applyFont="1" applyFill="1" applyProtection="1">
      <protection hidden="1"/>
    </xf>
    <xf numFmtId="0" fontId="5" fillId="4" borderId="0" xfId="8" applyFont="1" applyFill="1" applyAlignment="1" applyProtection="1">
      <alignment horizontal="left" indent="1"/>
      <protection hidden="1"/>
    </xf>
    <xf numFmtId="0" fontId="5" fillId="4" borderId="0" xfId="8" applyFont="1" applyFill="1" applyProtection="1">
      <protection hidden="1"/>
    </xf>
    <xf numFmtId="41" fontId="4" fillId="2" borderId="19" xfId="8" applyNumberFormat="1" applyFont="1" applyFill="1" applyBorder="1" applyProtection="1">
      <protection hidden="1"/>
    </xf>
    <xf numFmtId="0" fontId="7" fillId="2" borderId="20" xfId="8" applyFont="1" applyFill="1" applyBorder="1" applyProtection="1">
      <protection hidden="1"/>
    </xf>
    <xf numFmtId="0" fontId="4" fillId="4" borderId="0" xfId="8" applyFont="1" applyFill="1" applyProtection="1">
      <protection hidden="1"/>
    </xf>
    <xf numFmtId="3" fontId="4" fillId="4" borderId="0" xfId="8" applyNumberFormat="1" applyFont="1" applyFill="1" applyProtection="1">
      <protection hidden="1"/>
    </xf>
    <xf numFmtId="0" fontId="17" fillId="2" borderId="0" xfId="8" applyFont="1" applyFill="1" applyProtection="1">
      <protection hidden="1"/>
    </xf>
    <xf numFmtId="0" fontId="17" fillId="2" borderId="0" xfId="8" quotePrefix="1" applyFont="1" applyFill="1" applyAlignment="1" applyProtection="1">
      <alignment horizontal="center"/>
      <protection hidden="1"/>
    </xf>
    <xf numFmtId="0" fontId="17" fillId="2" borderId="0" xfId="8" applyFont="1" applyFill="1" applyAlignment="1" applyProtection="1">
      <alignment horizontal="center"/>
      <protection hidden="1"/>
    </xf>
    <xf numFmtId="41" fontId="17" fillId="2" borderId="0" xfId="8" applyNumberFormat="1" applyFont="1" applyFill="1" applyAlignment="1" applyProtection="1">
      <alignment horizontal="right"/>
      <protection hidden="1"/>
    </xf>
    <xf numFmtId="0" fontId="17" fillId="0" borderId="0" xfId="8" applyFont="1" applyProtection="1">
      <protection hidden="1"/>
    </xf>
    <xf numFmtId="41" fontId="17" fillId="2" borderId="0" xfId="8" quotePrefix="1" applyNumberFormat="1" applyFont="1" applyFill="1" applyAlignment="1" applyProtection="1">
      <alignment horizontal="center"/>
      <protection hidden="1"/>
    </xf>
    <xf numFmtId="4" fontId="47" fillId="0" borderId="0" xfId="0" applyNumberFormat="1" applyFont="1" applyAlignment="1" applyProtection="1">
      <alignment wrapText="1"/>
      <protection hidden="1"/>
    </xf>
    <xf numFmtId="0" fontId="50" fillId="0" borderId="0" xfId="0" applyFont="1" applyAlignment="1" applyProtection="1">
      <alignment wrapText="1"/>
      <protection hidden="1"/>
    </xf>
    <xf numFmtId="0" fontId="0" fillId="0" borderId="0" xfId="0" applyAlignment="1" applyProtection="1">
      <alignment wrapText="1"/>
      <protection hidden="1"/>
    </xf>
    <xf numFmtId="0" fontId="57" fillId="0" borderId="0" xfId="0" applyFont="1" applyAlignment="1" applyProtection="1">
      <alignment wrapText="1"/>
      <protection hidden="1"/>
    </xf>
    <xf numFmtId="0" fontId="39" fillId="0" borderId="0" xfId="0" applyFont="1" applyAlignment="1" applyProtection="1">
      <alignment wrapText="1"/>
      <protection hidden="1"/>
    </xf>
    <xf numFmtId="0" fontId="38" fillId="0" borderId="0" xfId="0" applyFont="1" applyAlignment="1" applyProtection="1">
      <alignment horizontal="left" wrapText="1"/>
      <protection hidden="1"/>
    </xf>
    <xf numFmtId="0" fontId="38" fillId="0" borderId="0" xfId="0" applyFont="1" applyAlignment="1" applyProtection="1">
      <alignment wrapText="1"/>
      <protection hidden="1"/>
    </xf>
    <xf numFmtId="0" fontId="40" fillId="0" borderId="0" xfId="0" applyFont="1" applyAlignment="1" applyProtection="1">
      <alignment horizontal="left" wrapText="1"/>
      <protection hidden="1"/>
    </xf>
    <xf numFmtId="0" fontId="63" fillId="0" borderId="0" xfId="44" applyFont="1"/>
    <xf numFmtId="0" fontId="63" fillId="0" borderId="0" xfId="44" applyNumberFormat="1" applyFont="1" applyAlignment="1" applyProtection="1">
      <alignment horizontal="left"/>
      <protection locked="0"/>
    </xf>
    <xf numFmtId="41" fontId="44" fillId="0" borderId="0" xfId="0" applyNumberFormat="1" applyFont="1" applyProtection="1">
      <protection hidden="1"/>
    </xf>
    <xf numFmtId="0" fontId="44" fillId="0" borderId="0" xfId="0" applyFont="1" applyProtection="1">
      <protection hidden="1"/>
    </xf>
    <xf numFmtId="0" fontId="51" fillId="0" borderId="38" xfId="0" applyFont="1" applyBorder="1" applyAlignment="1" applyProtection="1">
      <alignment horizontal="center" wrapText="1"/>
      <protection hidden="1"/>
    </xf>
    <xf numFmtId="0" fontId="44" fillId="0" borderId="38" xfId="0" applyFont="1" applyBorder="1" applyAlignment="1" applyProtection="1">
      <alignment horizontal="center" wrapText="1"/>
      <protection hidden="1"/>
    </xf>
    <xf numFmtId="0" fontId="8" fillId="0" borderId="38" xfId="0" applyFont="1" applyBorder="1" applyAlignment="1" applyProtection="1">
      <alignment horizontal="center" wrapText="1"/>
      <protection hidden="1"/>
    </xf>
    <xf numFmtId="0" fontId="3" fillId="2" borderId="0" xfId="39" applyFont="1" applyFill="1" applyAlignment="1" applyProtection="1">
      <alignment horizontal="center"/>
      <protection hidden="1"/>
    </xf>
    <xf numFmtId="0" fontId="3" fillId="2" borderId="0" xfId="39" applyFont="1" applyFill="1" applyProtection="1">
      <protection hidden="1"/>
    </xf>
    <xf numFmtId="0" fontId="4" fillId="2" borderId="5" xfId="39" quotePrefix="1" applyFont="1" applyFill="1" applyBorder="1" applyAlignment="1" applyProtection="1">
      <alignment horizontal="left"/>
      <protection hidden="1"/>
    </xf>
    <xf numFmtId="0" fontId="21" fillId="2" borderId="0" xfId="39" applyFont="1" applyFill="1" applyBorder="1" applyAlignment="1" applyProtection="1">
      <alignment horizontal="center" vertical="center"/>
      <protection hidden="1"/>
    </xf>
    <xf numFmtId="0" fontId="3" fillId="2" borderId="0" xfId="39" applyFont="1" applyFill="1" applyBorder="1" applyAlignment="1" applyProtection="1">
      <alignment horizontal="center"/>
      <protection hidden="1"/>
    </xf>
    <xf numFmtId="0" fontId="8" fillId="2" borderId="1" xfId="39" applyFont="1" applyFill="1" applyBorder="1" applyAlignment="1" applyProtection="1">
      <alignment horizontal="right"/>
      <protection hidden="1"/>
    </xf>
    <xf numFmtId="0" fontId="8" fillId="2" borderId="6" xfId="39" applyFont="1" applyFill="1" applyBorder="1" applyAlignment="1" applyProtection="1">
      <alignment horizontal="right"/>
      <protection hidden="1"/>
    </xf>
    <xf numFmtId="0" fontId="20" fillId="2" borderId="11" xfId="39" applyFont="1" applyFill="1" applyBorder="1" applyAlignment="1" applyProtection="1">
      <alignment horizontal="center"/>
      <protection hidden="1"/>
    </xf>
    <xf numFmtId="0" fontId="8" fillId="2" borderId="2" xfId="39" applyFont="1" applyFill="1" applyBorder="1" applyAlignment="1" applyProtection="1">
      <alignment horizontal="right"/>
      <protection hidden="1"/>
    </xf>
    <xf numFmtId="0" fontId="8" fillId="2" borderId="15" xfId="39" applyFont="1" applyFill="1" applyBorder="1" applyAlignment="1" applyProtection="1">
      <alignment horizontal="right"/>
      <protection hidden="1"/>
    </xf>
    <xf numFmtId="0" fontId="8" fillId="5" borderId="4" xfId="39" applyFont="1" applyFill="1" applyBorder="1" applyAlignment="1" applyProtection="1">
      <alignment horizontal="center"/>
      <protection hidden="1"/>
    </xf>
    <xf numFmtId="0" fontId="8" fillId="2" borderId="9" xfId="39" applyFont="1" applyFill="1" applyBorder="1" applyAlignment="1" applyProtection="1">
      <alignment horizontal="right"/>
      <protection hidden="1"/>
    </xf>
    <xf numFmtId="0" fontId="3" fillId="2" borderId="0" xfId="39" applyFont="1" applyFill="1" applyBorder="1" applyAlignment="1" applyProtection="1">
      <alignment horizontal="right"/>
      <protection hidden="1"/>
    </xf>
    <xf numFmtId="0" fontId="3" fillId="2" borderId="8" xfId="39" applyFont="1" applyFill="1" applyBorder="1" applyProtection="1">
      <protection hidden="1"/>
    </xf>
    <xf numFmtId="0" fontId="3" fillId="2" borderId="0" xfId="39" applyFont="1" applyFill="1" applyAlignment="1" applyProtection="1">
      <alignment horizontal="right"/>
      <protection hidden="1"/>
    </xf>
    <xf numFmtId="0" fontId="3" fillId="2" borderId="4" xfId="39" applyFont="1" applyFill="1" applyBorder="1" applyProtection="1">
      <protection hidden="1"/>
    </xf>
    <xf numFmtId="0" fontId="8" fillId="2" borderId="4" xfId="39" applyFont="1" applyFill="1" applyBorder="1" applyAlignment="1" applyProtection="1">
      <alignment horizontal="right"/>
      <protection hidden="1"/>
    </xf>
    <xf numFmtId="0" fontId="12" fillId="2" borderId="0" xfId="39" applyFont="1" applyFill="1" applyBorder="1" applyAlignment="1" applyProtection="1">
      <alignment horizontal="left"/>
      <protection hidden="1"/>
    </xf>
    <xf numFmtId="0" fontId="3" fillId="2" borderId="10" xfId="39" applyFont="1" applyFill="1" applyBorder="1" applyProtection="1">
      <protection hidden="1"/>
    </xf>
    <xf numFmtId="0" fontId="8" fillId="2" borderId="0" xfId="39" applyFont="1" applyFill="1" applyBorder="1" applyAlignment="1" applyProtection="1">
      <alignment horizontal="right"/>
      <protection hidden="1"/>
    </xf>
    <xf numFmtId="0" fontId="10" fillId="2" borderId="0" xfId="39" applyFont="1" applyFill="1" applyAlignment="1" applyProtection="1">
      <alignment horizontal="center"/>
      <protection hidden="1"/>
    </xf>
    <xf numFmtId="0" fontId="8" fillId="2" borderId="3" xfId="39" applyFont="1" applyFill="1" applyBorder="1" applyAlignment="1" applyProtection="1">
      <alignment horizontal="right" vertical="center" wrapText="1"/>
      <protection hidden="1"/>
    </xf>
    <xf numFmtId="0" fontId="11" fillId="2" borderId="13" xfId="7" applyFill="1" applyBorder="1" applyAlignment="1" applyProtection="1">
      <alignment vertical="center"/>
      <protection hidden="1"/>
    </xf>
    <xf numFmtId="0" fontId="8" fillId="2" borderId="3" xfId="39" applyFont="1" applyFill="1" applyBorder="1" applyAlignment="1" applyProtection="1">
      <alignment horizontal="right"/>
      <protection hidden="1"/>
    </xf>
    <xf numFmtId="0" fontId="8" fillId="2" borderId="13" xfId="39" quotePrefix="1" applyFont="1" applyFill="1" applyBorder="1" applyProtection="1">
      <protection hidden="1"/>
    </xf>
    <xf numFmtId="0" fontId="3" fillId="2" borderId="0" xfId="39" applyFont="1" applyFill="1" applyBorder="1" applyProtection="1">
      <protection hidden="1"/>
    </xf>
    <xf numFmtId="0" fontId="4" fillId="2" borderId="0" xfId="39" applyFont="1" applyFill="1" applyAlignment="1" applyProtection="1">
      <alignment horizontal="right"/>
      <protection hidden="1"/>
    </xf>
    <xf numFmtId="0" fontId="4" fillId="2" borderId="0" xfId="39" applyFont="1" applyFill="1" applyAlignment="1" applyProtection="1">
      <alignment horizontal="left"/>
      <protection hidden="1"/>
    </xf>
    <xf numFmtId="0" fontId="44" fillId="0" borderId="0" xfId="0" applyFont="1" applyAlignment="1" applyProtection="1">
      <alignment horizontal="center" wrapText="1"/>
      <protection hidden="1"/>
    </xf>
    <xf numFmtId="4" fontId="44" fillId="0" borderId="0" xfId="0" applyNumberFormat="1" applyFont="1" applyAlignment="1" applyProtection="1">
      <alignment horizontal="center" wrapText="1"/>
      <protection hidden="1"/>
    </xf>
    <xf numFmtId="0" fontId="44" fillId="0" borderId="0" xfId="0" quotePrefix="1" applyFont="1" applyAlignment="1" applyProtection="1">
      <alignment wrapText="1"/>
      <protection locked="0"/>
    </xf>
    <xf numFmtId="0" fontId="1" fillId="0" borderId="0" xfId="0" applyFont="1" applyFill="1" applyAlignment="1" applyProtection="1">
      <alignment wrapText="1"/>
      <protection locked="0"/>
    </xf>
    <xf numFmtId="0" fontId="34" fillId="0" borderId="0" xfId="0" applyFont="1" applyAlignment="1" applyProtection="1">
      <alignment wrapText="1"/>
      <protection hidden="1"/>
    </xf>
    <xf numFmtId="0" fontId="39" fillId="0" borderId="0" xfId="0" applyFont="1" applyAlignment="1" applyProtection="1">
      <alignment wrapText="1"/>
      <protection locked="0"/>
    </xf>
    <xf numFmtId="41" fontId="39" fillId="0" borderId="0" xfId="1" applyNumberFormat="1" applyFont="1" applyAlignment="1" applyProtection="1">
      <alignment wrapText="1"/>
      <protection locked="0"/>
    </xf>
    <xf numFmtId="41" fontId="4" fillId="5" borderId="0" xfId="8" applyNumberFormat="1" applyFont="1" applyFill="1" applyProtection="1">
      <protection hidden="1"/>
    </xf>
    <xf numFmtId="165" fontId="44" fillId="0" borderId="0" xfId="0" applyNumberFormat="1" applyFont="1" applyProtection="1">
      <protection hidden="1"/>
    </xf>
    <xf numFmtId="41" fontId="4" fillId="0" borderId="0" xfId="8" applyNumberFormat="1" applyFont="1" applyProtection="1">
      <protection locked="0"/>
    </xf>
    <xf numFmtId="41" fontId="4" fillId="0" borderId="0" xfId="8" applyNumberFormat="1" applyFont="1" applyFill="1" applyProtection="1">
      <protection locked="0"/>
    </xf>
    <xf numFmtId="41" fontId="4" fillId="3" borderId="0" xfId="8" applyNumberFormat="1" applyFont="1" applyFill="1" applyProtection="1">
      <protection locked="0"/>
    </xf>
    <xf numFmtId="166" fontId="64" fillId="0" borderId="0" xfId="45" applyNumberFormat="1" applyAlignment="1">
      <alignment horizontal="center" vertical="top"/>
    </xf>
    <xf numFmtId="0" fontId="64" fillId="0" borderId="0" xfId="45"/>
    <xf numFmtId="166" fontId="7" fillId="3" borderId="0" xfId="45" applyNumberFormat="1" applyFont="1" applyFill="1" applyBorder="1" applyAlignment="1" applyProtection="1">
      <alignment horizontal="left" vertical="top"/>
    </xf>
    <xf numFmtId="166" fontId="64" fillId="0" borderId="0" xfId="45" applyNumberFormat="1" applyAlignment="1" applyProtection="1">
      <alignment horizontal="center" vertical="top"/>
      <protection locked="0"/>
    </xf>
    <xf numFmtId="0" fontId="64" fillId="0" borderId="0" xfId="45" applyProtection="1">
      <protection locked="0"/>
    </xf>
    <xf numFmtId="166" fontId="64" fillId="0" borderId="0" xfId="45" applyNumberFormat="1" applyAlignment="1" applyProtection="1">
      <alignment horizontal="center" vertical="top" wrapText="1"/>
      <protection locked="0"/>
    </xf>
    <xf numFmtId="0" fontId="64" fillId="0" borderId="0" xfId="45" applyAlignment="1" applyProtection="1">
      <alignment wrapText="1"/>
      <protection locked="0"/>
    </xf>
    <xf numFmtId="0" fontId="64" fillId="0" borderId="0" xfId="45" applyAlignment="1" applyProtection="1">
      <alignment vertical="top" wrapText="1"/>
      <protection locked="0"/>
    </xf>
    <xf numFmtId="49" fontId="1" fillId="0" borderId="0" xfId="39" applyNumberFormat="1" applyFont="1" applyFill="1" applyBorder="1" applyAlignment="1" applyProtection="1">
      <alignment horizontal="center" wrapText="1"/>
      <protection locked="0"/>
    </xf>
    <xf numFmtId="3" fontId="1" fillId="0" borderId="0" xfId="39" applyNumberFormat="1" applyFont="1" applyFill="1" applyAlignment="1" applyProtection="1">
      <alignment wrapText="1"/>
      <protection locked="0"/>
    </xf>
    <xf numFmtId="167" fontId="44" fillId="0" borderId="0" xfId="0" applyNumberFormat="1" applyFont="1" applyAlignment="1" applyProtection="1">
      <alignment horizontal="center" wrapText="1"/>
      <protection hidden="1"/>
    </xf>
    <xf numFmtId="167" fontId="47" fillId="0" borderId="0" xfId="0" applyNumberFormat="1" applyFont="1" applyAlignment="1" applyProtection="1">
      <alignment wrapText="1"/>
      <protection locked="0"/>
    </xf>
    <xf numFmtId="167" fontId="47" fillId="0" borderId="0" xfId="1" applyNumberFormat="1" applyFont="1" applyAlignment="1" applyProtection="1">
      <alignment wrapText="1"/>
      <protection locked="0"/>
    </xf>
    <xf numFmtId="167" fontId="1" fillId="0" borderId="0" xfId="0" applyNumberFormat="1" applyFont="1" applyAlignment="1" applyProtection="1">
      <alignment wrapText="1"/>
      <protection locked="0"/>
    </xf>
    <xf numFmtId="167" fontId="47" fillId="0" borderId="0" xfId="0" applyNumberFormat="1" applyFont="1" applyFill="1" applyAlignment="1" applyProtection="1">
      <alignment wrapText="1"/>
      <protection locked="0"/>
    </xf>
    <xf numFmtId="167" fontId="47" fillId="0" borderId="0" xfId="0" applyNumberFormat="1" applyFont="1" applyAlignment="1" applyProtection="1">
      <alignment wrapText="1"/>
      <protection hidden="1"/>
    </xf>
    <xf numFmtId="0" fontId="60" fillId="0" borderId="4" xfId="43" applyNumberFormat="1" applyFont="1" applyFill="1" applyBorder="1" applyAlignment="1" applyProtection="1">
      <alignment vertical="center" wrapText="1"/>
    </xf>
    <xf numFmtId="0" fontId="58" fillId="0" borderId="4" xfId="43" quotePrefix="1" applyNumberFormat="1" applyFont="1" applyFill="1" applyBorder="1" applyAlignment="1" applyProtection="1">
      <alignment horizontal="center" vertical="center" wrapText="1"/>
    </xf>
    <xf numFmtId="0" fontId="58" fillId="0" borderId="4" xfId="43" applyNumberFormat="1" applyFont="1" applyFill="1" applyBorder="1" applyAlignment="1" applyProtection="1">
      <alignment horizontal="center" vertical="center" wrapText="1"/>
    </xf>
    <xf numFmtId="0" fontId="0" fillId="0" borderId="0" xfId="0" applyNumberFormat="1"/>
    <xf numFmtId="0" fontId="58" fillId="0" borderId="4" xfId="47" quotePrefix="1" applyNumberFormat="1" applyFont="1" applyFill="1" applyBorder="1" applyAlignment="1" applyProtection="1">
      <alignment horizontal="center" vertical="center" wrapText="1"/>
    </xf>
    <xf numFmtId="0" fontId="8" fillId="5" borderId="11" xfId="39" applyFont="1" applyFill="1" applyBorder="1" applyAlignment="1" applyProtection="1">
      <alignment horizontal="center"/>
      <protection hidden="1"/>
    </xf>
    <xf numFmtId="0" fontId="65" fillId="0" borderId="0" xfId="0" applyFont="1" applyAlignment="1" applyProtection="1">
      <alignment wrapText="1"/>
      <protection locked="0"/>
    </xf>
    <xf numFmtId="41" fontId="7" fillId="2" borderId="4" xfId="8" applyNumberFormat="1" applyFont="1" applyFill="1" applyBorder="1" applyProtection="1">
      <protection hidden="1"/>
    </xf>
    <xf numFmtId="0" fontId="4" fillId="5" borderId="0" xfId="8" applyFont="1" applyFill="1" applyProtection="1">
      <protection hidden="1"/>
    </xf>
    <xf numFmtId="0" fontId="7" fillId="5" borderId="0" xfId="8" applyFont="1" applyFill="1" applyProtection="1">
      <protection hidden="1"/>
    </xf>
    <xf numFmtId="0" fontId="6" fillId="5" borderId="0" xfId="8" applyFont="1" applyFill="1" applyProtection="1">
      <protection hidden="1"/>
    </xf>
    <xf numFmtId="0" fontId="57" fillId="5" borderId="0" xfId="0" applyFont="1" applyFill="1" applyAlignment="1">
      <alignment vertical="center"/>
    </xf>
    <xf numFmtId="41" fontId="4" fillId="2" borderId="4" xfId="8" applyNumberFormat="1" applyFont="1" applyFill="1" applyBorder="1" applyProtection="1"/>
    <xf numFmtId="41" fontId="7" fillId="2" borderId="4" xfId="8" applyNumberFormat="1" applyFont="1" applyFill="1" applyBorder="1" applyProtection="1"/>
    <xf numFmtId="0" fontId="3" fillId="5" borderId="0" xfId="8" applyFill="1" applyProtection="1">
      <protection hidden="1"/>
    </xf>
    <xf numFmtId="41" fontId="4" fillId="5" borderId="4" xfId="8" applyNumberFormat="1" applyFont="1" applyFill="1" applyBorder="1" applyProtection="1">
      <protection hidden="1"/>
    </xf>
    <xf numFmtId="41" fontId="4" fillId="2" borderId="4" xfId="8" quotePrefix="1" applyNumberFormat="1" applyFont="1" applyFill="1" applyBorder="1" applyProtection="1">
      <protection hidden="1"/>
    </xf>
    <xf numFmtId="41" fontId="4" fillId="2" borderId="4" xfId="8" quotePrefix="1" applyNumberFormat="1" applyFont="1" applyFill="1" applyBorder="1" applyProtection="1"/>
    <xf numFmtId="41" fontId="4" fillId="2" borderId="4" xfId="8" applyNumberFormat="1" applyFont="1" applyFill="1" applyBorder="1" applyAlignment="1" applyProtection="1">
      <alignment horizontal="center"/>
    </xf>
    <xf numFmtId="41" fontId="4" fillId="6" borderId="4" xfId="8" applyNumberFormat="1" applyFont="1" applyFill="1" applyBorder="1" applyProtection="1">
      <protection hidden="1"/>
    </xf>
    <xf numFmtId="41" fontId="4" fillId="4" borderId="4" xfId="8" quotePrefix="1" applyNumberFormat="1" applyFont="1" applyFill="1" applyBorder="1" applyProtection="1">
      <protection hidden="1"/>
    </xf>
    <xf numFmtId="3" fontId="4" fillId="2" borderId="4" xfId="8" quotePrefix="1" applyNumberFormat="1" applyFont="1" applyFill="1" applyBorder="1" applyProtection="1">
      <protection hidden="1"/>
    </xf>
    <xf numFmtId="0" fontId="8" fillId="0" borderId="11" xfId="39" applyFont="1" applyFill="1" applyBorder="1" applyAlignment="1" applyProtection="1">
      <alignment horizontal="center"/>
      <protection locked="0"/>
    </xf>
    <xf numFmtId="10" fontId="4" fillId="2" borderId="4" xfId="8" applyNumberFormat="1" applyFont="1" applyFill="1" applyBorder="1" applyAlignment="1" applyProtection="1">
      <alignment horizontal="right"/>
      <protection hidden="1"/>
    </xf>
    <xf numFmtId="3" fontId="8" fillId="9" borderId="22" xfId="40" applyNumberFormat="1" applyFont="1" applyFill="1" applyBorder="1" applyProtection="1">
      <protection locked="0"/>
    </xf>
    <xf numFmtId="0" fontId="1" fillId="2" borderId="0" xfId="40" applyFont="1" applyFill="1" applyProtection="1">
      <protection hidden="1"/>
    </xf>
    <xf numFmtId="0" fontId="1" fillId="2" borderId="0" xfId="40" applyFont="1" applyFill="1" applyAlignment="1" applyProtection="1">
      <alignment horizontal="center" vertical="center"/>
      <protection hidden="1"/>
    </xf>
    <xf numFmtId="0" fontId="52" fillId="5" borderId="0" xfId="40" applyFont="1" applyFill="1" applyAlignment="1" applyProtection="1">
      <alignment horizontal="left"/>
      <protection hidden="1"/>
    </xf>
    <xf numFmtId="0" fontId="9" fillId="5" borderId="0" xfId="40" applyFont="1" applyFill="1" applyAlignment="1" applyProtection="1">
      <alignment horizontal="center"/>
      <protection hidden="1"/>
    </xf>
    <xf numFmtId="0" fontId="9" fillId="2" borderId="0" xfId="40" applyFont="1" applyFill="1" applyAlignment="1" applyProtection="1">
      <alignment horizontal="center"/>
      <protection hidden="1"/>
    </xf>
    <xf numFmtId="0" fontId="17" fillId="2" borderId="0" xfId="40" applyFont="1" applyFill="1" applyAlignment="1" applyProtection="1">
      <alignment horizontal="right"/>
      <protection hidden="1"/>
    </xf>
    <xf numFmtId="0" fontId="1" fillId="2" borderId="0" xfId="40" applyFont="1" applyFill="1" applyAlignment="1" applyProtection="1">
      <alignment horizontal="center"/>
      <protection hidden="1"/>
    </xf>
    <xf numFmtId="0" fontId="1" fillId="5" borderId="0" xfId="40" applyFont="1" applyFill="1" applyAlignment="1" applyProtection="1">
      <alignment horizontal="center"/>
      <protection hidden="1"/>
    </xf>
    <xf numFmtId="0" fontId="4" fillId="5" borderId="0" xfId="40" applyFont="1" applyFill="1" applyBorder="1" applyAlignment="1" applyProtection="1">
      <alignment horizontal="center"/>
      <protection hidden="1"/>
    </xf>
    <xf numFmtId="0" fontId="1" fillId="5" borderId="0" xfId="40" applyFont="1" applyFill="1" applyProtection="1">
      <protection hidden="1"/>
    </xf>
    <xf numFmtId="0" fontId="1" fillId="2" borderId="0" xfId="40" applyFont="1" applyFill="1" applyAlignment="1" applyProtection="1">
      <alignment horizontal="right"/>
      <protection hidden="1"/>
    </xf>
    <xf numFmtId="0" fontId="1" fillId="2" borderId="0" xfId="40" applyFont="1" applyFill="1" applyBorder="1" applyAlignment="1" applyProtection="1">
      <alignment horizontal="right"/>
      <protection hidden="1"/>
    </xf>
    <xf numFmtId="0" fontId="1" fillId="2" borderId="0" xfId="40" applyFont="1" applyFill="1" applyAlignment="1" applyProtection="1">
      <alignment horizontal="left"/>
      <protection hidden="1"/>
    </xf>
    <xf numFmtId="0" fontId="1" fillId="2" borderId="0" xfId="40" applyFont="1" applyFill="1" applyBorder="1" applyAlignment="1" applyProtection="1">
      <alignment horizontal="center"/>
      <protection hidden="1"/>
    </xf>
    <xf numFmtId="0" fontId="1" fillId="2" borderId="4" xfId="40" applyFont="1" applyFill="1" applyBorder="1" applyAlignment="1" applyProtection="1">
      <alignment horizontal="center" vertical="center"/>
      <protection hidden="1"/>
    </xf>
    <xf numFmtId="0" fontId="1" fillId="2" borderId="3" xfId="40" applyFont="1" applyFill="1" applyBorder="1" applyAlignment="1" applyProtection="1">
      <alignment horizontal="center" vertical="center"/>
      <protection hidden="1"/>
    </xf>
    <xf numFmtId="0" fontId="1" fillId="2" borderId="4" xfId="40" applyFont="1" applyFill="1" applyBorder="1" applyAlignment="1" applyProtection="1">
      <alignment horizontal="center" vertical="center" wrapText="1"/>
      <protection hidden="1"/>
    </xf>
    <xf numFmtId="0" fontId="4" fillId="2" borderId="3" xfId="40" applyFont="1" applyFill="1" applyBorder="1" applyAlignment="1" applyProtection="1">
      <alignment horizontal="center" vertical="center" wrapText="1"/>
      <protection hidden="1"/>
    </xf>
    <xf numFmtId="0" fontId="8" fillId="2" borderId="22" xfId="40" applyFont="1" applyFill="1" applyBorder="1" applyAlignment="1" applyProtection="1">
      <alignment horizontal="center" vertical="center" wrapText="1"/>
      <protection hidden="1"/>
    </xf>
    <xf numFmtId="0" fontId="4" fillId="2" borderId="13" xfId="40" applyFont="1" applyFill="1" applyBorder="1" applyAlignment="1" applyProtection="1">
      <alignment horizontal="center" vertical="center" wrapText="1"/>
      <protection hidden="1"/>
    </xf>
    <xf numFmtId="0" fontId="1" fillId="2" borderId="3" xfId="40" applyFont="1" applyFill="1" applyBorder="1" applyAlignment="1" applyProtection="1">
      <alignment horizontal="center" vertical="center" wrapText="1"/>
      <protection hidden="1"/>
    </xf>
    <xf numFmtId="0" fontId="1" fillId="2" borderId="0" xfId="40" applyFont="1" applyFill="1" applyBorder="1" applyAlignment="1" applyProtection="1">
      <alignment horizontal="center" vertical="center" wrapText="1"/>
      <protection hidden="1"/>
    </xf>
    <xf numFmtId="0" fontId="1" fillId="2" borderId="0" xfId="40" applyFont="1" applyFill="1" applyAlignment="1" applyProtection="1">
      <alignment horizontal="center" vertical="center" wrapText="1"/>
      <protection hidden="1"/>
    </xf>
    <xf numFmtId="0" fontId="1" fillId="2" borderId="23" xfId="40" applyFont="1" applyFill="1" applyBorder="1" applyAlignment="1" applyProtection="1">
      <alignment horizontal="center" vertical="center" wrapText="1"/>
      <protection hidden="1"/>
    </xf>
    <xf numFmtId="0" fontId="1" fillId="2" borderId="24" xfId="40" applyFont="1" applyFill="1" applyBorder="1" applyAlignment="1" applyProtection="1">
      <alignment horizontal="left"/>
      <protection hidden="1"/>
    </xf>
    <xf numFmtId="0" fontId="1" fillId="2" borderId="25" xfId="40" applyFont="1" applyFill="1" applyBorder="1" applyAlignment="1" applyProtection="1">
      <alignment horizontal="center" vertical="center"/>
      <protection hidden="1"/>
    </xf>
    <xf numFmtId="0" fontId="1" fillId="2" borderId="26" xfId="40" applyFont="1" applyFill="1" applyBorder="1" applyAlignment="1" applyProtection="1">
      <alignment horizontal="right" vertical="center"/>
      <protection hidden="1"/>
    </xf>
    <xf numFmtId="3" fontId="8" fillId="2" borderId="22" xfId="40" applyNumberFormat="1" applyFont="1" applyFill="1" applyBorder="1" applyProtection="1">
      <protection hidden="1"/>
    </xf>
    <xf numFmtId="0" fontId="1" fillId="2" borderId="25" xfId="40" applyFont="1" applyFill="1" applyBorder="1" applyAlignment="1" applyProtection="1">
      <alignment horizontal="center" vertical="center" wrapText="1"/>
      <protection hidden="1"/>
    </xf>
    <xf numFmtId="3" fontId="1" fillId="2" borderId="25" xfId="40" applyNumberFormat="1" applyFont="1" applyFill="1" applyBorder="1" applyProtection="1">
      <protection hidden="1"/>
    </xf>
    <xf numFmtId="0" fontId="1" fillId="2" borderId="27" xfId="40" applyFont="1" applyFill="1" applyBorder="1" applyAlignment="1" applyProtection="1">
      <alignment horizontal="center" vertical="center" wrapText="1"/>
      <protection hidden="1"/>
    </xf>
    <xf numFmtId="0" fontId="1" fillId="2" borderId="28" xfId="40" applyFont="1" applyFill="1" applyBorder="1" applyAlignment="1" applyProtection="1">
      <alignment horizontal="left"/>
      <protection hidden="1"/>
    </xf>
    <xf numFmtId="0" fontId="1" fillId="2" borderId="0" xfId="40" applyFont="1" applyFill="1" applyBorder="1" applyAlignment="1" applyProtection="1">
      <alignment horizontal="center" vertical="center"/>
      <protection hidden="1"/>
    </xf>
    <xf numFmtId="0" fontId="1" fillId="2" borderId="0" xfId="40" applyFont="1" applyFill="1" applyBorder="1" applyAlignment="1" applyProtection="1">
      <alignment horizontal="right" vertical="center"/>
      <protection hidden="1"/>
    </xf>
    <xf numFmtId="3" fontId="1" fillId="2" borderId="0" xfId="40" applyNumberFormat="1" applyFont="1" applyFill="1" applyBorder="1" applyProtection="1">
      <protection hidden="1"/>
    </xf>
    <xf numFmtId="0" fontId="1" fillId="2" borderId="0" xfId="40" applyFont="1" applyFill="1" applyBorder="1" applyProtection="1">
      <protection hidden="1"/>
    </xf>
    <xf numFmtId="0" fontId="1" fillId="2" borderId="29" xfId="40" applyFont="1" applyFill="1" applyBorder="1" applyAlignment="1" applyProtection="1">
      <alignment horizontal="center" vertical="center" wrapText="1"/>
      <protection hidden="1"/>
    </xf>
    <xf numFmtId="0" fontId="1" fillId="2" borderId="28" xfId="40" applyFont="1" applyFill="1" applyBorder="1" applyProtection="1">
      <protection hidden="1"/>
    </xf>
    <xf numFmtId="0" fontId="25" fillId="2" borderId="1" xfId="40" applyFont="1" applyFill="1" applyBorder="1" applyProtection="1">
      <protection hidden="1"/>
    </xf>
    <xf numFmtId="0" fontId="1" fillId="2" borderId="0" xfId="40" applyFont="1" applyFill="1" applyBorder="1" applyAlignment="1" applyProtection="1">
      <alignment horizontal="left"/>
      <protection hidden="1"/>
    </xf>
    <xf numFmtId="0" fontId="1" fillId="5" borderId="0" xfId="40" applyFont="1" applyFill="1" applyBorder="1" applyProtection="1">
      <protection hidden="1"/>
    </xf>
    <xf numFmtId="0" fontId="1" fillId="2" borderId="29" xfId="40" applyFont="1" applyFill="1" applyBorder="1" applyProtection="1">
      <protection hidden="1"/>
    </xf>
    <xf numFmtId="0" fontId="8" fillId="2" borderId="28" xfId="40" applyFont="1" applyFill="1" applyBorder="1" applyProtection="1">
      <protection hidden="1"/>
    </xf>
    <xf numFmtId="0" fontId="8" fillId="2" borderId="0" xfId="40" applyFont="1" applyFill="1" applyBorder="1" applyAlignment="1" applyProtection="1">
      <alignment horizontal="center" vertical="center"/>
      <protection hidden="1"/>
    </xf>
    <xf numFmtId="0" fontId="25" fillId="2" borderId="6" xfId="40" applyFont="1" applyFill="1" applyBorder="1" applyProtection="1">
      <protection hidden="1"/>
    </xf>
    <xf numFmtId="0" fontId="8" fillId="5" borderId="0" xfId="40" applyFont="1" applyFill="1" applyBorder="1" applyAlignment="1" applyProtection="1">
      <alignment horizontal="left"/>
      <protection hidden="1"/>
    </xf>
    <xf numFmtId="0" fontId="8" fillId="5" borderId="0" xfId="40" applyFont="1" applyFill="1" applyBorder="1" applyProtection="1">
      <protection hidden="1"/>
    </xf>
    <xf numFmtId="0" fontId="35" fillId="5" borderId="0" xfId="40" applyFont="1" applyFill="1" applyBorder="1" applyAlignment="1" applyProtection="1">
      <alignment horizontal="center"/>
      <protection hidden="1"/>
    </xf>
    <xf numFmtId="0" fontId="8" fillId="2" borderId="0" xfId="40" applyFont="1" applyFill="1" applyBorder="1" applyProtection="1">
      <protection hidden="1"/>
    </xf>
    <xf numFmtId="0" fontId="8" fillId="2" borderId="29" xfId="40" applyFont="1" applyFill="1" applyBorder="1" applyProtection="1">
      <protection hidden="1"/>
    </xf>
    <xf numFmtId="0" fontId="8" fillId="2" borderId="0" xfId="40" applyFont="1" applyFill="1" applyProtection="1">
      <protection hidden="1"/>
    </xf>
    <xf numFmtId="0" fontId="12" fillId="2" borderId="6" xfId="40" applyFont="1" applyFill="1" applyBorder="1" applyProtection="1">
      <protection hidden="1"/>
    </xf>
    <xf numFmtId="0" fontId="41" fillId="2" borderId="0" xfId="40" applyFont="1" applyFill="1" applyBorder="1" applyAlignment="1" applyProtection="1">
      <alignment horizontal="center"/>
      <protection hidden="1"/>
    </xf>
    <xf numFmtId="0" fontId="42" fillId="2" borderId="0" xfId="40" applyFont="1" applyFill="1" applyBorder="1" applyProtection="1">
      <protection hidden="1"/>
    </xf>
    <xf numFmtId="0" fontId="1" fillId="2" borderId="2" xfId="40" applyFont="1" applyFill="1" applyBorder="1" applyProtection="1">
      <protection hidden="1"/>
    </xf>
    <xf numFmtId="0" fontId="1" fillId="2" borderId="20" xfId="40" applyFont="1" applyFill="1" applyBorder="1" applyAlignment="1" applyProtection="1">
      <alignment horizontal="left"/>
      <protection hidden="1"/>
    </xf>
    <xf numFmtId="3" fontId="1" fillId="2" borderId="0" xfId="40" applyNumberFormat="1" applyFont="1" applyFill="1" applyBorder="1" applyAlignment="1" applyProtection="1">
      <alignment horizontal="right"/>
      <protection hidden="1"/>
    </xf>
    <xf numFmtId="3" fontId="8" fillId="7" borderId="22" xfId="40" applyNumberFormat="1" applyFont="1" applyFill="1" applyBorder="1" applyProtection="1">
      <protection hidden="1"/>
    </xf>
    <xf numFmtId="3" fontId="1" fillId="2" borderId="30" xfId="40" applyNumberFormat="1" applyFont="1" applyFill="1" applyBorder="1" applyAlignment="1" applyProtection="1">
      <alignment horizontal="left"/>
      <protection hidden="1"/>
    </xf>
    <xf numFmtId="9" fontId="1" fillId="2" borderId="3" xfId="40" applyNumberFormat="1" applyFont="1" applyFill="1" applyBorder="1" applyAlignment="1" applyProtection="1">
      <alignment horizontal="center"/>
      <protection hidden="1"/>
    </xf>
    <xf numFmtId="10" fontId="8" fillId="2" borderId="22" xfId="40" applyNumberFormat="1" applyFont="1" applyFill="1" applyBorder="1" applyAlignment="1" applyProtection="1">
      <alignment horizontal="center"/>
      <protection hidden="1"/>
    </xf>
    <xf numFmtId="9" fontId="1" fillId="2" borderId="13" xfId="40" applyNumberFormat="1" applyFont="1" applyFill="1" applyBorder="1" applyAlignment="1" applyProtection="1">
      <alignment horizontal="center"/>
      <protection hidden="1"/>
    </xf>
    <xf numFmtId="9" fontId="1" fillId="2" borderId="29" xfId="40" applyNumberFormat="1" applyFont="1" applyFill="1" applyBorder="1" applyAlignment="1" applyProtection="1">
      <alignment horizontal="right"/>
      <protection hidden="1"/>
    </xf>
    <xf numFmtId="9" fontId="1" fillId="2" borderId="0" xfId="40" applyNumberFormat="1" applyFont="1" applyFill="1" applyBorder="1" applyProtection="1">
      <protection hidden="1"/>
    </xf>
    <xf numFmtId="3" fontId="41" fillId="2" borderId="0" xfId="40" applyNumberFormat="1" applyFont="1" applyFill="1" applyBorder="1" applyAlignment="1" applyProtection="1">
      <alignment horizontal="center"/>
      <protection hidden="1"/>
    </xf>
    <xf numFmtId="9" fontId="1" fillId="2" borderId="0" xfId="40" applyNumberFormat="1" applyFont="1" applyFill="1" applyBorder="1" applyAlignment="1" applyProtection="1">
      <alignment horizontal="center"/>
      <protection hidden="1"/>
    </xf>
    <xf numFmtId="9" fontId="8" fillId="2" borderId="0" xfId="40" applyNumberFormat="1" applyFont="1" applyFill="1" applyBorder="1" applyAlignment="1" applyProtection="1">
      <alignment horizontal="center"/>
      <protection hidden="1"/>
    </xf>
    <xf numFmtId="9" fontId="1" fillId="2" borderId="29" xfId="40" applyNumberFormat="1" applyFont="1" applyFill="1" applyBorder="1" applyProtection="1">
      <protection hidden="1"/>
    </xf>
    <xf numFmtId="0" fontId="25" fillId="2" borderId="1" xfId="40" applyFont="1" applyFill="1" applyBorder="1" applyAlignment="1" applyProtection="1">
      <alignment horizontal="left"/>
      <protection hidden="1"/>
    </xf>
    <xf numFmtId="0" fontId="1" fillId="2" borderId="6" xfId="40" applyFont="1" applyFill="1" applyBorder="1" applyAlignment="1" applyProtection="1">
      <alignment horizontal="left"/>
      <protection hidden="1"/>
    </xf>
    <xf numFmtId="0" fontId="1" fillId="2" borderId="6" xfId="40" applyFont="1" applyFill="1" applyBorder="1" applyProtection="1">
      <protection hidden="1"/>
    </xf>
    <xf numFmtId="3" fontId="41" fillId="2" borderId="30" xfId="40" quotePrefix="1" applyNumberFormat="1" applyFont="1" applyFill="1" applyBorder="1" applyAlignment="1" applyProtection="1">
      <alignment horizontal="center"/>
      <protection hidden="1"/>
    </xf>
    <xf numFmtId="164" fontId="8" fillId="2" borderId="0" xfId="40" applyNumberFormat="1" applyFont="1" applyFill="1" applyBorder="1" applyAlignment="1" applyProtection="1">
      <alignment horizontal="center"/>
      <protection hidden="1"/>
    </xf>
    <xf numFmtId="0" fontId="41" fillId="2" borderId="0" xfId="40" applyFont="1" applyFill="1" applyAlignment="1" applyProtection="1">
      <alignment horizontal="center"/>
      <protection hidden="1"/>
    </xf>
    <xf numFmtId="9" fontId="1" fillId="2" borderId="0" xfId="40" applyNumberFormat="1" applyFont="1" applyFill="1" applyBorder="1" applyAlignment="1" applyProtection="1">
      <alignment vertical="center" wrapText="1"/>
      <protection hidden="1"/>
    </xf>
    <xf numFmtId="3" fontId="8" fillId="2" borderId="0" xfId="40" applyNumberFormat="1" applyFont="1" applyFill="1" applyBorder="1" applyProtection="1">
      <protection hidden="1"/>
    </xf>
    <xf numFmtId="9" fontId="1" fillId="2" borderId="0" xfId="40" applyNumberFormat="1" applyFont="1" applyFill="1" applyBorder="1" applyAlignment="1" applyProtection="1">
      <alignment horizontal="right"/>
      <protection hidden="1"/>
    </xf>
    <xf numFmtId="10" fontId="8" fillId="2" borderId="0" xfId="40" applyNumberFormat="1" applyFont="1" applyFill="1" applyBorder="1" applyAlignment="1" applyProtection="1">
      <alignment horizontal="right"/>
      <protection hidden="1"/>
    </xf>
    <xf numFmtId="0" fontId="1" fillId="2" borderId="2" xfId="40" applyFont="1" applyFill="1" applyBorder="1" applyAlignment="1" applyProtection="1">
      <alignment horizontal="left"/>
      <protection hidden="1"/>
    </xf>
    <xf numFmtId="3" fontId="8" fillId="5" borderId="22" xfId="40" applyNumberFormat="1" applyFont="1" applyFill="1" applyBorder="1" applyAlignment="1" applyProtection="1">
      <alignment horizontal="right"/>
      <protection hidden="1"/>
    </xf>
    <xf numFmtId="9" fontId="1" fillId="2" borderId="32" xfId="40" applyNumberFormat="1" applyFont="1" applyFill="1" applyBorder="1" applyAlignment="1" applyProtection="1">
      <alignment horizontal="center"/>
      <protection hidden="1"/>
    </xf>
    <xf numFmtId="10" fontId="8" fillId="2" borderId="33" xfId="40" applyNumberFormat="1" applyFont="1" applyFill="1" applyBorder="1" applyAlignment="1" applyProtection="1">
      <alignment horizontal="center"/>
      <protection hidden="1"/>
    </xf>
    <xf numFmtId="3" fontId="8" fillId="2" borderId="34" xfId="40" applyNumberFormat="1" applyFont="1" applyFill="1" applyBorder="1" applyProtection="1">
      <protection hidden="1"/>
    </xf>
    <xf numFmtId="9" fontId="8" fillId="2" borderId="0" xfId="40" quotePrefix="1" applyNumberFormat="1" applyFont="1" applyFill="1" applyBorder="1" applyAlignment="1" applyProtection="1">
      <alignment horizontal="center"/>
      <protection hidden="1"/>
    </xf>
    <xf numFmtId="0" fontId="1" fillId="2" borderId="3" xfId="40" applyFont="1" applyFill="1" applyBorder="1" applyProtection="1">
      <protection hidden="1"/>
    </xf>
    <xf numFmtId="3" fontId="29" fillId="2" borderId="35" xfId="40" applyNumberFormat="1" applyFont="1" applyFill="1" applyBorder="1" applyProtection="1">
      <protection hidden="1"/>
    </xf>
    <xf numFmtId="6" fontId="1" fillId="2" borderId="32" xfId="40" applyNumberFormat="1" applyFont="1" applyFill="1" applyBorder="1" applyAlignment="1" applyProtection="1">
      <alignment horizontal="center"/>
      <protection hidden="1"/>
    </xf>
    <xf numFmtId="3" fontId="29" fillId="2" borderId="0" xfId="40" applyNumberFormat="1" applyFont="1" applyFill="1" applyBorder="1" applyProtection="1">
      <protection hidden="1"/>
    </xf>
    <xf numFmtId="0" fontId="1" fillId="2" borderId="1" xfId="40" applyFont="1" applyFill="1" applyBorder="1" applyProtection="1">
      <protection hidden="1"/>
    </xf>
    <xf numFmtId="3" fontId="30" fillId="2" borderId="35" xfId="40" applyNumberFormat="1" applyFont="1" applyFill="1" applyBorder="1" applyProtection="1">
      <protection hidden="1"/>
    </xf>
    <xf numFmtId="0" fontId="42" fillId="2" borderId="0" xfId="40" applyFont="1" applyFill="1" applyBorder="1" applyAlignment="1" applyProtection="1">
      <alignment horizontal="left"/>
      <protection hidden="1"/>
    </xf>
    <xf numFmtId="3" fontId="1" fillId="2" borderId="35" xfId="40" applyNumberFormat="1" applyFont="1" applyFill="1" applyBorder="1" applyProtection="1">
      <protection hidden="1"/>
    </xf>
    <xf numFmtId="0" fontId="1" fillId="2" borderId="3" xfId="40" applyFont="1" applyFill="1" applyBorder="1" applyAlignment="1" applyProtection="1">
      <alignment horizontal="left"/>
      <protection hidden="1"/>
    </xf>
    <xf numFmtId="0" fontId="1" fillId="2" borderId="20" xfId="40" applyFont="1" applyFill="1" applyBorder="1" applyProtection="1">
      <protection hidden="1"/>
    </xf>
    <xf numFmtId="0" fontId="1" fillId="5" borderId="0" xfId="40" applyFont="1" applyFill="1" applyBorder="1" applyAlignment="1" applyProtection="1">
      <alignment horizontal="left"/>
      <protection hidden="1"/>
    </xf>
    <xf numFmtId="3" fontId="1" fillId="5" borderId="0" xfId="40" applyNumberFormat="1" applyFont="1" applyFill="1" applyBorder="1" applyProtection="1">
      <protection hidden="1"/>
    </xf>
    <xf numFmtId="10" fontId="8" fillId="2" borderId="0" xfId="40" applyNumberFormat="1" applyFont="1" applyFill="1" applyBorder="1" applyAlignment="1" applyProtection="1">
      <alignment horizontal="center"/>
      <protection hidden="1"/>
    </xf>
    <xf numFmtId="3" fontId="41" fillId="2" borderId="30" xfId="40" applyNumberFormat="1" applyFont="1" applyFill="1" applyBorder="1" applyAlignment="1" applyProtection="1">
      <alignment horizontal="center"/>
      <protection hidden="1"/>
    </xf>
    <xf numFmtId="10" fontId="8" fillId="2" borderId="36" xfId="40" applyNumberFormat="1" applyFont="1" applyFill="1" applyBorder="1" applyAlignment="1" applyProtection="1">
      <alignment horizontal="center"/>
      <protection hidden="1"/>
    </xf>
    <xf numFmtId="3" fontId="1" fillId="2" borderId="0" xfId="40" applyNumberFormat="1" applyFont="1" applyFill="1" applyBorder="1" applyAlignment="1" applyProtection="1">
      <alignment horizontal="center"/>
      <protection hidden="1"/>
    </xf>
    <xf numFmtId="3" fontId="1" fillId="2" borderId="0" xfId="40" applyNumberFormat="1" applyFont="1" applyFill="1" applyProtection="1">
      <protection hidden="1"/>
    </xf>
    <xf numFmtId="3" fontId="1" fillId="2" borderId="0" xfId="40" applyNumberFormat="1" applyFont="1" applyFill="1" applyAlignment="1" applyProtection="1">
      <alignment horizontal="center"/>
      <protection hidden="1"/>
    </xf>
    <xf numFmtId="0" fontId="32" fillId="2" borderId="0" xfId="40" applyFont="1" applyFill="1" applyBorder="1" applyAlignment="1" applyProtection="1">
      <alignment horizontal="right" vertical="top"/>
      <protection hidden="1"/>
    </xf>
    <xf numFmtId="9" fontId="8" fillId="2" borderId="0" xfId="40" applyNumberFormat="1" applyFont="1" applyFill="1" applyBorder="1" applyProtection="1">
      <protection hidden="1"/>
    </xf>
    <xf numFmtId="0" fontId="8" fillId="5" borderId="0" xfId="40" applyFont="1" applyFill="1" applyBorder="1" applyProtection="1">
      <protection locked="0"/>
    </xf>
    <xf numFmtId="0" fontId="1" fillId="2" borderId="41" xfId="52" applyFont="1" applyFill="1" applyBorder="1" applyAlignment="1" applyProtection="1">
      <alignment horizontal="right"/>
    </xf>
    <xf numFmtId="14" fontId="1" fillId="2" borderId="41" xfId="52" applyNumberFormat="1" applyFont="1" applyFill="1" applyBorder="1" applyAlignment="1" applyProtection="1">
      <alignment horizontal="left"/>
      <protection locked="0"/>
    </xf>
    <xf numFmtId="168" fontId="1" fillId="2" borderId="41" xfId="52" applyNumberFormat="1" applyFont="1" applyFill="1" applyBorder="1" applyAlignment="1" applyProtection="1">
      <alignment horizontal="left"/>
      <protection locked="0"/>
    </xf>
    <xf numFmtId="3" fontId="4" fillId="0" borderId="4" xfId="8" applyNumberFormat="1" applyFont="1" applyFill="1" applyBorder="1" applyProtection="1">
      <protection locked="0"/>
    </xf>
    <xf numFmtId="0" fontId="0" fillId="0" borderId="0" xfId="0"/>
    <xf numFmtId="0" fontId="66" fillId="2" borderId="0" xfId="40" applyFont="1" applyFill="1" applyAlignment="1" applyProtection="1">
      <alignment horizontal="center"/>
      <protection hidden="1"/>
    </xf>
    <xf numFmtId="0" fontId="66" fillId="2" borderId="0" xfId="40" applyFont="1" applyFill="1" applyAlignment="1" applyProtection="1">
      <alignment horizontal="center" vertical="center"/>
      <protection hidden="1"/>
    </xf>
    <xf numFmtId="0" fontId="66" fillId="2" borderId="0" xfId="40" applyFont="1" applyFill="1" applyAlignment="1" applyProtection="1">
      <alignment horizontal="left"/>
      <protection hidden="1"/>
    </xf>
    <xf numFmtId="0" fontId="9" fillId="2" borderId="0" xfId="39" applyFont="1" applyFill="1" applyAlignment="1" applyProtection="1">
      <alignment horizontal="center"/>
      <protection hidden="1"/>
    </xf>
    <xf numFmtId="0" fontId="8" fillId="2" borderId="0" xfId="39" applyFont="1" applyFill="1" applyAlignment="1" applyProtection="1">
      <alignment horizontal="center"/>
      <protection hidden="1"/>
    </xf>
    <xf numFmtId="0" fontId="7" fillId="10" borderId="0" xfId="8" applyFont="1" applyFill="1" applyProtection="1">
      <protection hidden="1"/>
    </xf>
    <xf numFmtId="0" fontId="1" fillId="2" borderId="0" xfId="39" applyFont="1" applyFill="1" applyProtection="1">
      <protection hidden="1"/>
    </xf>
    <xf numFmtId="49" fontId="1" fillId="2" borderId="0" xfId="39" applyNumberFormat="1" applyFont="1" applyFill="1" applyProtection="1">
      <protection hidden="1"/>
    </xf>
    <xf numFmtId="0" fontId="1" fillId="2" borderId="0" xfId="39" applyFont="1" applyFill="1" applyAlignment="1" applyProtection="1">
      <alignment horizontal="left"/>
      <protection hidden="1"/>
    </xf>
    <xf numFmtId="0" fontId="17" fillId="2" borderId="0" xfId="39" applyFont="1" applyFill="1" applyAlignment="1" applyProtection="1">
      <alignment horizontal="right"/>
      <protection hidden="1"/>
    </xf>
    <xf numFmtId="0" fontId="8" fillId="2" borderId="0" xfId="39" applyFont="1" applyFill="1" applyAlignment="1" applyProtection="1">
      <alignment horizontal="center" textRotation="90"/>
      <protection hidden="1"/>
    </xf>
    <xf numFmtId="0" fontId="17" fillId="2" borderId="0" xfId="39" applyFont="1" applyFill="1" applyAlignment="1" applyProtection="1">
      <alignment horizontal="left"/>
      <protection hidden="1"/>
    </xf>
    <xf numFmtId="0" fontId="11" fillId="2" borderId="0" xfId="7" applyFill="1" applyAlignment="1" applyProtection="1">
      <protection hidden="1"/>
    </xf>
    <xf numFmtId="0" fontId="4" fillId="2" borderId="0" xfId="39" applyFont="1" applyFill="1" applyBorder="1" applyAlignment="1" applyProtection="1">
      <alignment horizontal="center"/>
      <protection hidden="1"/>
    </xf>
    <xf numFmtId="49" fontId="1" fillId="2" borderId="0" xfId="39" applyNumberFormat="1" applyFont="1" applyFill="1" applyAlignment="1" applyProtection="1">
      <alignment horizontal="right"/>
      <protection hidden="1"/>
    </xf>
    <xf numFmtId="0" fontId="8" fillId="2" borderId="0" xfId="39" applyFont="1" applyFill="1" applyBorder="1" applyAlignment="1" applyProtection="1">
      <alignment horizontal="left"/>
      <protection hidden="1"/>
    </xf>
    <xf numFmtId="0" fontId="4" fillId="2" borderId="0" xfId="39" applyFont="1" applyFill="1" applyAlignment="1" applyProtection="1">
      <alignment horizontal="center"/>
      <protection hidden="1"/>
    </xf>
    <xf numFmtId="0" fontId="11" fillId="2" borderId="0" xfId="7" applyFont="1" applyFill="1" applyAlignment="1" applyProtection="1">
      <protection hidden="1"/>
    </xf>
    <xf numFmtId="0" fontId="1" fillId="2" borderId="0" xfId="39" applyFont="1" applyFill="1" applyAlignment="1" applyProtection="1">
      <alignment horizontal="center" vertical="center" wrapText="1"/>
      <protection hidden="1"/>
    </xf>
    <xf numFmtId="0" fontId="1" fillId="2" borderId="0" xfId="39" applyFont="1" applyFill="1" applyAlignment="1" applyProtection="1">
      <alignment horizontal="left" vertical="center" wrapText="1"/>
      <protection hidden="1"/>
    </xf>
    <xf numFmtId="0" fontId="1" fillId="2" borderId="4" xfId="39" applyFont="1" applyFill="1" applyBorder="1" applyAlignment="1" applyProtection="1">
      <alignment horizontal="center" wrapText="1"/>
      <protection hidden="1"/>
    </xf>
    <xf numFmtId="0" fontId="1" fillId="2" borderId="4" xfId="39" applyFont="1" applyFill="1" applyBorder="1" applyAlignment="1" applyProtection="1">
      <alignment horizontal="center" vertical="center" wrapText="1"/>
      <protection hidden="1"/>
    </xf>
    <xf numFmtId="0" fontId="1" fillId="5" borderId="16" xfId="39" applyFont="1" applyFill="1" applyBorder="1" applyAlignment="1" applyProtection="1">
      <alignment horizontal="center" vertical="center" wrapText="1"/>
      <protection hidden="1"/>
    </xf>
    <xf numFmtId="0" fontId="1" fillId="2" borderId="16" xfId="39" applyFont="1" applyFill="1" applyBorder="1" applyAlignment="1" applyProtection="1">
      <alignment horizontal="center" vertical="center" wrapText="1"/>
      <protection hidden="1"/>
    </xf>
    <xf numFmtId="3" fontId="1" fillId="2" borderId="4" xfId="39" applyNumberFormat="1" applyFont="1" applyFill="1" applyBorder="1" applyAlignment="1" applyProtection="1">
      <alignment horizontal="right" vertical="center" wrapText="1"/>
      <protection hidden="1"/>
    </xf>
    <xf numFmtId="3" fontId="1" fillId="2" borderId="4" xfId="39" applyNumberFormat="1" applyFont="1" applyFill="1" applyBorder="1" applyAlignment="1" applyProtection="1">
      <alignment vertical="center"/>
      <protection hidden="1"/>
    </xf>
    <xf numFmtId="49" fontId="1" fillId="2" borderId="4" xfId="39" applyNumberFormat="1" applyFont="1" applyFill="1" applyBorder="1" applyAlignment="1" applyProtection="1">
      <alignment horizontal="center" vertical="center" wrapText="1"/>
      <protection hidden="1"/>
    </xf>
    <xf numFmtId="0" fontId="1" fillId="2" borderId="7" xfId="39" applyFont="1" applyFill="1" applyBorder="1" applyAlignment="1" applyProtection="1">
      <alignment horizontal="center" vertical="center" wrapText="1"/>
      <protection hidden="1"/>
    </xf>
    <xf numFmtId="0" fontId="1" fillId="2" borderId="0" xfId="39" applyFont="1" applyFill="1" applyBorder="1" applyAlignment="1" applyProtection="1">
      <alignment horizontal="center"/>
      <protection hidden="1"/>
    </xf>
    <xf numFmtId="0" fontId="1" fillId="2" borderId="0" xfId="39" applyFont="1" applyFill="1" applyAlignment="1" applyProtection="1">
      <alignment horizontal="center"/>
      <protection hidden="1"/>
    </xf>
    <xf numFmtId="0" fontId="8" fillId="2" borderId="0" xfId="39" applyFont="1" applyFill="1" applyAlignment="1" applyProtection="1">
      <alignment horizontal="center" textRotation="90" wrapText="1"/>
      <protection hidden="1"/>
    </xf>
    <xf numFmtId="0" fontId="8" fillId="5" borderId="0" xfId="39" applyNumberFormat="1" applyFont="1" applyFill="1" applyBorder="1" applyAlignment="1" applyProtection="1">
      <alignment horizontal="left" wrapText="1"/>
      <protection hidden="1"/>
    </xf>
    <xf numFmtId="0" fontId="8" fillId="2" borderId="4" xfId="39" applyFont="1" applyFill="1" applyBorder="1" applyAlignment="1" applyProtection="1">
      <alignment horizontal="left" wrapText="1"/>
      <protection hidden="1"/>
    </xf>
    <xf numFmtId="3" fontId="8" fillId="2" borderId="4" xfId="39" applyNumberFormat="1" applyFont="1" applyFill="1" applyBorder="1" applyAlignment="1" applyProtection="1">
      <alignment horizontal="right" wrapText="1"/>
      <protection hidden="1"/>
    </xf>
    <xf numFmtId="3" fontId="1" fillId="5" borderId="0" xfId="39" applyNumberFormat="1" applyFont="1" applyFill="1" applyAlignment="1" applyProtection="1">
      <alignment wrapText="1"/>
      <protection hidden="1"/>
    </xf>
    <xf numFmtId="3" fontId="1" fillId="2" borderId="40" xfId="39" applyNumberFormat="1" applyFont="1" applyFill="1" applyBorder="1" applyAlignment="1" applyProtection="1">
      <alignment wrapText="1"/>
      <protection hidden="1"/>
    </xf>
    <xf numFmtId="0" fontId="8" fillId="2" borderId="39" xfId="39" applyFont="1" applyFill="1" applyBorder="1" applyAlignment="1" applyProtection="1">
      <alignment horizontal="left" wrapText="1"/>
      <protection hidden="1"/>
    </xf>
    <xf numFmtId="0" fontId="1" fillId="2" borderId="0" xfId="39" applyFont="1" applyFill="1" applyAlignment="1" applyProtection="1">
      <alignment wrapText="1"/>
      <protection hidden="1"/>
    </xf>
    <xf numFmtId="49" fontId="1" fillId="2" borderId="0" xfId="39" applyNumberFormat="1" applyFont="1" applyFill="1" applyAlignment="1" applyProtection="1">
      <alignment wrapText="1"/>
      <protection hidden="1"/>
    </xf>
    <xf numFmtId="0" fontId="1" fillId="2" borderId="0" xfId="39" applyFont="1" applyFill="1" applyAlignment="1" applyProtection="1">
      <alignment horizontal="left" wrapText="1"/>
      <protection hidden="1"/>
    </xf>
    <xf numFmtId="3" fontId="1" fillId="5" borderId="4" xfId="39" applyNumberFormat="1" applyFont="1" applyFill="1" applyBorder="1" applyAlignment="1" applyProtection="1">
      <alignment wrapText="1"/>
      <protection hidden="1"/>
    </xf>
    <xf numFmtId="167" fontId="1" fillId="2" borderId="4" xfId="46" applyNumberFormat="1" applyFont="1" applyFill="1" applyBorder="1" applyAlignment="1" applyProtection="1">
      <alignment wrapText="1"/>
      <protection hidden="1"/>
    </xf>
    <xf numFmtId="0" fontId="8" fillId="5" borderId="0" xfId="39" applyNumberFormat="1" applyFont="1" applyFill="1" applyBorder="1" applyAlignment="1" applyProtection="1">
      <alignment horizontal="center" wrapText="1"/>
      <protection hidden="1"/>
    </xf>
    <xf numFmtId="0" fontId="1" fillId="0" borderId="0" xfId="52"/>
    <xf numFmtId="0" fontId="1" fillId="0" borderId="0" xfId="52" applyFill="1"/>
    <xf numFmtId="0" fontId="24" fillId="0" borderId="0" xfId="52" quotePrefix="1" applyFont="1" applyFill="1" applyAlignment="1">
      <alignment horizontal="center" wrapText="1"/>
    </xf>
    <xf numFmtId="0" fontId="24" fillId="0" borderId="0" xfId="52" applyFont="1" applyFill="1" applyAlignment="1">
      <alignment horizontal="center" wrapText="1"/>
    </xf>
    <xf numFmtId="0" fontId="73" fillId="0" borderId="0" xfId="52" applyFont="1" applyFill="1" applyAlignment="1">
      <alignment horizontal="left" wrapText="1"/>
    </xf>
    <xf numFmtId="0" fontId="8" fillId="0" borderId="0" xfId="52" applyFont="1" applyFill="1" applyAlignment="1">
      <alignment horizontal="left" wrapText="1"/>
    </xf>
    <xf numFmtId="0" fontId="16" fillId="0" borderId="0" xfId="52" applyFont="1" applyFill="1" applyAlignment="1">
      <alignment horizontal="left" wrapText="1"/>
    </xf>
    <xf numFmtId="0" fontId="25" fillId="0" borderId="0" xfId="52" quotePrefix="1" applyFont="1" applyFill="1" applyAlignment="1">
      <alignment horizontal="left" wrapText="1"/>
    </xf>
    <xf numFmtId="0" fontId="75" fillId="0" borderId="0" xfId="52" quotePrefix="1" applyFont="1" applyFill="1" applyAlignment="1">
      <alignment horizontal="left"/>
    </xf>
    <xf numFmtId="0" fontId="8" fillId="0" borderId="0" xfId="52" quotePrefix="1" applyFont="1" applyFill="1" applyAlignment="1">
      <alignment horizontal="left" wrapText="1"/>
    </xf>
    <xf numFmtId="0" fontId="8" fillId="0" borderId="0" xfId="52" quotePrefix="1" applyFont="1" applyFill="1" applyAlignment="1">
      <alignment horizontal="left" wrapText="1" indent="10"/>
    </xf>
    <xf numFmtId="0" fontId="8" fillId="0" borderId="0" xfId="52" applyFont="1" applyFill="1" applyAlignment="1">
      <alignment horizontal="left" wrapText="1" indent="10"/>
    </xf>
    <xf numFmtId="0" fontId="8" fillId="0" borderId="0" xfId="52" applyFont="1" applyFill="1" applyAlignment="1">
      <alignment horizontal="center" vertical="top"/>
    </xf>
    <xf numFmtId="0" fontId="8" fillId="0" borderId="0" xfId="52" applyFont="1" applyFill="1" applyAlignment="1">
      <alignment horizontal="center"/>
    </xf>
    <xf numFmtId="0" fontId="76" fillId="0" borderId="0" xfId="52" quotePrefix="1" applyFont="1" applyFill="1" applyAlignment="1">
      <alignment horizontal="left"/>
    </xf>
    <xf numFmtId="0" fontId="8" fillId="0" borderId="0" xfId="52" applyFont="1" applyFill="1" applyAlignment="1">
      <alignment horizontal="center" vertical="center" wrapText="1"/>
    </xf>
    <xf numFmtId="0" fontId="1" fillId="0" borderId="0" xfId="52" applyFill="1" applyAlignment="1">
      <alignment horizontal="center"/>
    </xf>
    <xf numFmtId="0" fontId="77" fillId="0" borderId="0" xfId="52" applyFont="1" applyFill="1" applyAlignment="1">
      <alignment horizontal="left" wrapText="1"/>
    </xf>
    <xf numFmtId="0" fontId="8" fillId="0" borderId="0" xfId="52" applyFont="1" applyFill="1" applyAlignment="1">
      <alignment horizontal="center" vertical="top" wrapText="1"/>
    </xf>
    <xf numFmtId="0" fontId="76" fillId="0" borderId="0" xfId="52" quotePrefix="1" applyFont="1" applyFill="1" applyBorder="1" applyAlignment="1">
      <alignment horizontal="left"/>
    </xf>
    <xf numFmtId="0" fontId="78" fillId="0" borderId="0" xfId="52" quotePrefix="1" applyFont="1" applyFill="1" applyBorder="1" applyAlignment="1">
      <alignment horizontal="left"/>
    </xf>
    <xf numFmtId="0" fontId="8" fillId="0" borderId="0" xfId="52" quotePrefix="1" applyFont="1" applyFill="1" applyAlignment="1">
      <alignment horizontal="left" vertical="top" wrapText="1"/>
    </xf>
    <xf numFmtId="0" fontId="77" fillId="0" borderId="0" xfId="52" applyFont="1" applyFill="1" applyAlignment="1">
      <alignment wrapText="1"/>
    </xf>
    <xf numFmtId="0" fontId="1" fillId="0" borderId="0" xfId="52" applyFill="1" applyAlignment="1">
      <alignment vertical="top" wrapText="1"/>
    </xf>
    <xf numFmtId="0" fontId="8" fillId="0" borderId="0" xfId="52" applyFont="1" applyFill="1" applyAlignment="1">
      <alignment horizontal="left" vertical="top" wrapText="1"/>
    </xf>
    <xf numFmtId="0" fontId="1" fillId="0" borderId="0" xfId="52" applyFill="1" applyAlignment="1">
      <alignment wrapText="1"/>
    </xf>
    <xf numFmtId="0" fontId="8" fillId="0" borderId="0" xfId="52" applyFont="1" applyFill="1" applyAlignment="1">
      <alignment wrapText="1"/>
    </xf>
    <xf numFmtId="0" fontId="1" fillId="0" borderId="0" xfId="52" applyFill="1" applyAlignment="1"/>
    <xf numFmtId="0" fontId="76" fillId="0" borderId="0" xfId="52" applyFont="1" applyFill="1"/>
    <xf numFmtId="0" fontId="74" fillId="0" borderId="0" xfId="52" applyFont="1" applyFill="1"/>
    <xf numFmtId="0" fontId="25" fillId="0" borderId="0" xfId="52" applyFont="1" applyFill="1" applyAlignment="1">
      <alignment horizontal="left" wrapText="1"/>
    </xf>
    <xf numFmtId="0" fontId="25" fillId="0" borderId="0" xfId="52" applyFont="1" applyFill="1" applyBorder="1" applyAlignment="1">
      <alignment horizontal="left" wrapText="1"/>
    </xf>
    <xf numFmtId="0" fontId="76" fillId="0" borderId="0" xfId="52" applyFont="1" applyFill="1" applyAlignment="1">
      <alignment horizontal="left" wrapText="1"/>
    </xf>
    <xf numFmtId="0" fontId="8" fillId="0" borderId="23" xfId="52" applyNumberFormat="1" applyFont="1" applyFill="1" applyBorder="1" applyAlignment="1">
      <alignment horizontal="center" vertical="center" wrapText="1"/>
    </xf>
    <xf numFmtId="0" fontId="79" fillId="0" borderId="0" xfId="52" applyFont="1" applyFill="1" applyAlignment="1">
      <alignment horizontal="center" vertical="center"/>
    </xf>
    <xf numFmtId="0" fontId="8" fillId="0" borderId="42" xfId="52" applyFont="1" applyFill="1" applyBorder="1" applyAlignment="1">
      <alignment horizontal="left" indent="2"/>
    </xf>
    <xf numFmtId="0" fontId="1" fillId="0" borderId="42" xfId="52" applyFill="1" applyBorder="1" applyAlignment="1">
      <alignment horizontal="left" indent="5"/>
    </xf>
    <xf numFmtId="0" fontId="1" fillId="0" borderId="42" xfId="52" applyFill="1" applyBorder="1" applyAlignment="1">
      <alignment horizontal="left" indent="4"/>
    </xf>
    <xf numFmtId="0" fontId="1" fillId="0" borderId="42" xfId="52" applyFill="1" applyBorder="1"/>
    <xf numFmtId="0" fontId="1" fillId="0" borderId="42" xfId="52" applyFill="1" applyBorder="1" applyAlignment="1">
      <alignment vertical="top"/>
    </xf>
    <xf numFmtId="0" fontId="1" fillId="0" borderId="42" xfId="52" applyFill="1" applyBorder="1" applyAlignment="1">
      <alignment horizontal="left" wrapText="1" indent="2"/>
    </xf>
    <xf numFmtId="0" fontId="25" fillId="0" borderId="42" xfId="52" applyFont="1" applyFill="1" applyBorder="1" applyAlignment="1">
      <alignment wrapText="1"/>
    </xf>
    <xf numFmtId="0" fontId="1" fillId="0" borderId="43" xfId="52" applyFill="1" applyBorder="1" applyAlignment="1">
      <alignment horizontal="left" wrapText="1" indent="2"/>
    </xf>
    <xf numFmtId="0" fontId="8" fillId="0" borderId="0" xfId="52" quotePrefix="1" applyNumberFormat="1" applyFont="1" applyFill="1" applyBorder="1" applyAlignment="1">
      <alignment horizontal="left" vertical="center" wrapText="1"/>
    </xf>
    <xf numFmtId="0" fontId="80" fillId="0" borderId="0" xfId="52" applyFont="1" applyFill="1"/>
    <xf numFmtId="0" fontId="18" fillId="0" borderId="0" xfId="52" applyFont="1" applyFill="1" applyAlignment="1">
      <alignment horizontal="left" wrapText="1"/>
    </xf>
    <xf numFmtId="0" fontId="1" fillId="0" borderId="0" xfId="52" quotePrefix="1" applyFill="1" applyAlignment="1">
      <alignment horizontal="left" wrapText="1"/>
    </xf>
    <xf numFmtId="0" fontId="81" fillId="0" borderId="0" xfId="52" quotePrefix="1" applyFont="1" applyFill="1" applyAlignment="1">
      <alignment horizontal="left"/>
    </xf>
    <xf numFmtId="0" fontId="25" fillId="0" borderId="0" xfId="52" quotePrefix="1" applyNumberFormat="1" applyFont="1" applyFill="1" applyBorder="1" applyAlignment="1">
      <alignment horizontal="left" vertical="center" wrapText="1"/>
    </xf>
    <xf numFmtId="0" fontId="25" fillId="0" borderId="0" xfId="52" applyFont="1" applyFill="1" applyAlignment="1">
      <alignment wrapText="1"/>
    </xf>
    <xf numFmtId="0" fontId="25" fillId="0" borderId="0" xfId="52" applyFont="1" applyFill="1" applyAlignment="1">
      <alignment horizontal="left" wrapText="1" indent="1"/>
    </xf>
    <xf numFmtId="0" fontId="85" fillId="0" borderId="0" xfId="52" quotePrefix="1" applyFont="1" applyFill="1" applyAlignment="1">
      <alignment horizontal="left" wrapText="1" indent="3"/>
    </xf>
    <xf numFmtId="0" fontId="85" fillId="0" borderId="0" xfId="52" applyFont="1" applyFill="1" applyAlignment="1">
      <alignment horizontal="left" wrapText="1" indent="3"/>
    </xf>
    <xf numFmtId="0" fontId="71" fillId="0" borderId="0" xfId="52" applyFont="1" applyFill="1" applyAlignment="1">
      <alignment horizontal="center"/>
    </xf>
    <xf numFmtId="0" fontId="1" fillId="0" borderId="0" xfId="52" applyFill="1" applyAlignment="1">
      <alignment horizontal="left" wrapText="1" indent="5"/>
    </xf>
    <xf numFmtId="0" fontId="69" fillId="0" borderId="0" xfId="52" quotePrefix="1" applyFont="1" applyFill="1" applyAlignment="1">
      <alignment horizontal="left" wrapText="1"/>
    </xf>
    <xf numFmtId="0" fontId="1" fillId="0" borderId="0" xfId="52" applyFill="1" applyAlignment="1">
      <alignment horizontal="center" textRotation="90"/>
    </xf>
    <xf numFmtId="0" fontId="1" fillId="0" borderId="0" xfId="52" quotePrefix="1" applyFill="1" applyAlignment="1">
      <alignment horizontal="left"/>
    </xf>
    <xf numFmtId="0" fontId="81" fillId="0" borderId="0" xfId="52" applyFont="1" applyFill="1" applyAlignment="1"/>
    <xf numFmtId="0" fontId="8" fillId="0" borderId="0" xfId="52" applyFont="1"/>
    <xf numFmtId="0" fontId="81" fillId="0" borderId="0" xfId="52" applyFont="1" applyFill="1" applyAlignment="1">
      <alignment horizontal="left"/>
    </xf>
    <xf numFmtId="0" fontId="88" fillId="0" borderId="0" xfId="52" applyFont="1"/>
    <xf numFmtId="0" fontId="1" fillId="0" borderId="0" xfId="52" applyFill="1" applyAlignment="1">
      <alignment horizontal="left" wrapText="1"/>
    </xf>
    <xf numFmtId="0" fontId="69" fillId="0" borderId="0" xfId="52" applyFont="1" applyFill="1" applyAlignment="1">
      <alignment horizontal="left" vertical="top" wrapText="1"/>
    </xf>
    <xf numFmtId="0" fontId="1" fillId="0" borderId="0" xfId="52" applyAlignment="1">
      <alignment wrapText="1"/>
    </xf>
    <xf numFmtId="0" fontId="70" fillId="0" borderId="0" xfId="52" applyFont="1" applyFill="1" applyAlignment="1">
      <alignment horizontal="left"/>
    </xf>
    <xf numFmtId="0" fontId="24" fillId="0" borderId="0" xfId="52" quotePrefix="1" applyFont="1" applyFill="1" applyAlignment="1">
      <alignment horizontal="left" wrapText="1"/>
    </xf>
    <xf numFmtId="0" fontId="22" fillId="11" borderId="0" xfId="52" applyFont="1" applyFill="1" applyAlignment="1">
      <alignment horizontal="left" vertical="top" wrapText="1"/>
    </xf>
    <xf numFmtId="0" fontId="93" fillId="0" borderId="0" xfId="52" applyFont="1"/>
    <xf numFmtId="0" fontId="22" fillId="11" borderId="0" xfId="52" applyFont="1" applyFill="1" applyAlignment="1">
      <alignment horizontal="left" wrapText="1"/>
    </xf>
    <xf numFmtId="0" fontId="34" fillId="0" borderId="0" xfId="52" applyFont="1" applyFill="1" applyAlignment="1">
      <alignment horizontal="left" wrapText="1"/>
    </xf>
    <xf numFmtId="0" fontId="34" fillId="0" borderId="0" xfId="52" applyFont="1" applyFill="1" applyAlignment="1">
      <alignment wrapText="1"/>
    </xf>
    <xf numFmtId="0" fontId="81" fillId="0" borderId="0" xfId="52" applyFont="1" applyFill="1" applyAlignment="1">
      <alignment horizontal="left" wrapText="1"/>
    </xf>
    <xf numFmtId="0" fontId="89" fillId="0" borderId="0" xfId="52" applyFont="1" applyFill="1" applyAlignment="1">
      <alignment horizontal="left" wrapText="1"/>
    </xf>
    <xf numFmtId="0" fontId="22" fillId="11" borderId="0" xfId="52" applyNumberFormat="1" applyFont="1" applyFill="1" applyAlignment="1">
      <alignment horizontal="left" wrapText="1"/>
    </xf>
    <xf numFmtId="0" fontId="1" fillId="0" borderId="0" xfId="52" applyFont="1" applyFill="1" applyAlignment="1">
      <alignment wrapText="1"/>
    </xf>
    <xf numFmtId="0" fontId="1" fillId="0" borderId="0" xfId="52" applyFont="1"/>
    <xf numFmtId="0" fontId="1" fillId="0" borderId="0" xfId="52" applyFont="1" applyFill="1" applyAlignment="1">
      <alignment horizontal="left" wrapText="1"/>
    </xf>
    <xf numFmtId="0" fontId="1" fillId="0" borderId="0" xfId="52" applyFont="1" applyAlignment="1">
      <alignment horizontal="left" indent="1"/>
    </xf>
    <xf numFmtId="0" fontId="1" fillId="0" borderId="0" xfId="52" applyFont="1" applyAlignment="1">
      <alignment horizontal="left" indent="2"/>
    </xf>
    <xf numFmtId="0" fontId="1" fillId="0" borderId="0" xfId="52" applyFont="1" applyFill="1" applyAlignment="1">
      <alignment horizontal="left" vertical="top" wrapText="1"/>
    </xf>
    <xf numFmtId="0" fontId="1" fillId="0" borderId="0" xfId="52" quotePrefix="1" applyFont="1" applyFill="1" applyAlignment="1">
      <alignment horizontal="left" wrapText="1"/>
    </xf>
    <xf numFmtId="0" fontId="1" fillId="0" borderId="42" xfId="52" applyFont="1" applyFill="1" applyBorder="1" applyAlignment="1">
      <alignment horizontal="left" wrapText="1" indent="2"/>
    </xf>
    <xf numFmtId="49" fontId="1" fillId="0" borderId="0" xfId="52" applyNumberFormat="1" applyFont="1" applyFill="1" applyAlignment="1">
      <alignment horizontal="right" vertical="top"/>
    </xf>
    <xf numFmtId="0" fontId="1" fillId="0" borderId="0" xfId="52" applyFont="1" applyFill="1" applyAlignment="1">
      <alignment horizontal="left" vertical="top"/>
    </xf>
    <xf numFmtId="49" fontId="1" fillId="3" borderId="0" xfId="52" applyNumberFormat="1" applyFont="1" applyFill="1" applyAlignment="1">
      <alignment horizontal="right" vertical="top"/>
    </xf>
    <xf numFmtId="0" fontId="1" fillId="12" borderId="0" xfId="52" applyFont="1" applyFill="1" applyAlignment="1">
      <alignment horizontal="left" vertical="top" wrapText="1"/>
    </xf>
    <xf numFmtId="0" fontId="1" fillId="12" borderId="0" xfId="52" applyFont="1" applyFill="1" applyAlignment="1">
      <alignment horizontal="left" vertical="top"/>
    </xf>
    <xf numFmtId="0" fontId="1" fillId="0" borderId="0" xfId="52" applyFont="1" applyFill="1" applyAlignment="1">
      <alignment horizontal="left" indent="1"/>
    </xf>
    <xf numFmtId="0" fontId="1" fillId="11" borderId="0" xfId="52" quotePrefix="1" applyFont="1" applyFill="1" applyAlignment="1">
      <alignment horizontal="left" wrapText="1"/>
    </xf>
    <xf numFmtId="0" fontId="1" fillId="0" borderId="0" xfId="52" quotePrefix="1" applyNumberFormat="1" applyFont="1" applyFill="1" applyAlignment="1">
      <alignment horizontal="left" vertical="center" wrapText="1"/>
    </xf>
    <xf numFmtId="0" fontId="1" fillId="11" borderId="0" xfId="52" applyFont="1" applyFill="1" applyAlignment="1">
      <alignment horizontal="left" wrapText="1"/>
    </xf>
    <xf numFmtId="0" fontId="1" fillId="0" borderId="0" xfId="52" applyNumberFormat="1" applyFont="1" applyFill="1" applyAlignment="1">
      <alignment horizontal="left" vertical="center" wrapText="1"/>
    </xf>
    <xf numFmtId="0" fontId="1" fillId="0" borderId="0" xfId="52" applyFont="1" applyFill="1" applyAlignment="1"/>
    <xf numFmtId="0" fontId="1" fillId="0" borderId="0" xfId="52" quotePrefix="1" applyFont="1" applyFill="1" applyAlignment="1">
      <alignment horizontal="left" vertical="top" wrapText="1"/>
    </xf>
    <xf numFmtId="0" fontId="96" fillId="0" borderId="0" xfId="52" applyFont="1" applyFill="1"/>
    <xf numFmtId="0" fontId="8" fillId="11" borderId="0" xfId="52" applyFont="1" applyFill="1" applyAlignment="1">
      <alignment horizontal="left" wrapText="1"/>
    </xf>
    <xf numFmtId="0" fontId="8" fillId="13" borderId="0" xfId="52" applyFont="1" applyFill="1" applyAlignment="1">
      <alignment horizontal="left" wrapText="1"/>
    </xf>
    <xf numFmtId="0" fontId="66" fillId="2" borderId="0" xfId="8" applyNumberFormat="1" applyFont="1" applyFill="1" applyBorder="1" applyAlignment="1" applyProtection="1">
      <alignment horizontal="center" vertical="center" wrapText="1"/>
      <protection hidden="1"/>
    </xf>
    <xf numFmtId="0" fontId="1" fillId="0" borderId="0" xfId="0" applyFont="1" applyAlignment="1" applyProtection="1">
      <alignment wrapText="1"/>
      <protection hidden="1"/>
    </xf>
    <xf numFmtId="0" fontId="97" fillId="2" borderId="0" xfId="39" applyNumberFormat="1" applyFont="1" applyFill="1" applyProtection="1">
      <protection hidden="1"/>
    </xf>
    <xf numFmtId="0" fontId="8" fillId="8" borderId="0" xfId="52" quotePrefix="1" applyFont="1" applyFill="1" applyAlignment="1">
      <alignment horizontal="left" wrapText="1"/>
    </xf>
    <xf numFmtId="0" fontId="1" fillId="0" borderId="0" xfId="52"/>
    <xf numFmtId="0" fontId="1" fillId="0" borderId="0" xfId="52" applyFill="1"/>
    <xf numFmtId="0" fontId="25" fillId="0" borderId="0" xfId="52" applyFont="1" applyFill="1" applyBorder="1" applyAlignment="1">
      <alignment horizontal="left" wrapText="1"/>
    </xf>
    <xf numFmtId="0" fontId="1" fillId="0" borderId="0" xfId="52" applyFont="1" applyFill="1" applyAlignment="1">
      <alignment horizontal="left" wrapText="1"/>
    </xf>
    <xf numFmtId="0" fontId="8" fillId="0" borderId="42" xfId="52" quotePrefix="1" applyFont="1" applyFill="1" applyBorder="1" applyAlignment="1">
      <alignment horizontal="left" indent="2"/>
    </xf>
    <xf numFmtId="0" fontId="1" fillId="0" borderId="0" xfId="52" applyFont="1" applyFill="1" applyAlignment="1">
      <alignment horizontal="left" wrapText="1"/>
    </xf>
    <xf numFmtId="0" fontId="1" fillId="0" borderId="0" xfId="52" quotePrefix="1" applyFont="1" applyFill="1" applyAlignment="1">
      <alignment horizontal="left" wrapText="1"/>
    </xf>
    <xf numFmtId="0" fontId="66" fillId="2" borderId="0" xfId="8" applyFont="1" applyFill="1" applyProtection="1">
      <protection hidden="1"/>
    </xf>
    <xf numFmtId="41" fontId="4" fillId="5" borderId="0" xfId="8" applyNumberFormat="1" applyFont="1" applyFill="1" applyAlignment="1" applyProtection="1">
      <alignment horizontal="right"/>
      <protection hidden="1"/>
    </xf>
    <xf numFmtId="41" fontId="4" fillId="4" borderId="21" xfId="8" applyNumberFormat="1" applyFont="1" applyFill="1" applyBorder="1" applyAlignment="1" applyProtection="1">
      <alignment horizontal="center"/>
      <protection hidden="1"/>
    </xf>
    <xf numFmtId="0" fontId="7" fillId="2" borderId="0" xfId="39" applyFont="1" applyFill="1" applyAlignment="1" applyProtection="1">
      <alignment horizontal="right"/>
      <protection hidden="1"/>
    </xf>
    <xf numFmtId="0" fontId="4" fillId="5" borderId="16" xfId="8" applyFont="1" applyFill="1" applyBorder="1" applyAlignment="1" applyProtection="1">
      <alignment horizontal="center" vertical="center" wrapText="1"/>
      <protection hidden="1"/>
    </xf>
    <xf numFmtId="3" fontId="8" fillId="2" borderId="22" xfId="40" applyNumberFormat="1" applyFont="1" applyFill="1" applyBorder="1" applyAlignment="1" applyProtection="1">
      <alignment horizontal="right"/>
      <protection hidden="1"/>
    </xf>
    <xf numFmtId="0" fontId="8" fillId="2" borderId="0" xfId="40" applyFont="1" applyFill="1" applyBorder="1" applyAlignment="1" applyProtection="1">
      <alignment horizontal="left"/>
      <protection hidden="1"/>
    </xf>
    <xf numFmtId="0" fontId="66" fillId="2" borderId="0" xfId="40" applyFont="1" applyFill="1" applyBorder="1" applyAlignment="1" applyProtection="1">
      <alignment horizontal="left"/>
      <protection hidden="1"/>
    </xf>
    <xf numFmtId="49" fontId="4" fillId="5" borderId="0" xfId="8" applyNumberFormat="1" applyFont="1" applyFill="1" applyBorder="1" applyAlignment="1" applyProtection="1">
      <alignment horizontal="center" vertical="center" wrapText="1"/>
      <protection hidden="1"/>
    </xf>
    <xf numFmtId="49" fontId="4" fillId="5" borderId="0" xfId="8" applyNumberFormat="1" applyFont="1" applyFill="1" applyAlignment="1" applyProtection="1">
      <alignment horizontal="center" vertical="center"/>
      <protection hidden="1"/>
    </xf>
    <xf numFmtId="0" fontId="1" fillId="5" borderId="0" xfId="0" applyNumberFormat="1" applyFont="1" applyFill="1" applyBorder="1" applyAlignment="1" applyProtection="1">
      <protection hidden="1"/>
    </xf>
    <xf numFmtId="0" fontId="1" fillId="2" borderId="0" xfId="8" applyFont="1" applyFill="1" applyProtection="1">
      <protection hidden="1"/>
    </xf>
    <xf numFmtId="0" fontId="1" fillId="0" borderId="0" xfId="8" applyFont="1" applyProtection="1">
      <protection hidden="1"/>
    </xf>
    <xf numFmtId="0" fontId="53" fillId="0" borderId="0" xfId="0" applyFont="1" applyAlignment="1" applyProtection="1">
      <alignment wrapText="1"/>
      <protection hidden="1"/>
    </xf>
    <xf numFmtId="0" fontId="99" fillId="0" borderId="0" xfId="82" applyNumberFormat="1" applyFont="1" applyFill="1" applyBorder="1" applyAlignment="1" applyProtection="1"/>
    <xf numFmtId="0" fontId="100" fillId="0" borderId="0" xfId="82" applyNumberFormat="1" applyFont="1" applyFill="1" applyBorder="1" applyAlignment="1" applyProtection="1"/>
    <xf numFmtId="0" fontId="100" fillId="0" borderId="4" xfId="82" applyNumberFormat="1" applyFont="1" applyFill="1" applyBorder="1" applyAlignment="1" applyProtection="1"/>
    <xf numFmtId="49" fontId="1" fillId="0" borderId="4" xfId="82" applyNumberFormat="1" applyFont="1" applyFill="1" applyBorder="1" applyAlignment="1">
      <alignment horizontal="left"/>
    </xf>
    <xf numFmtId="0" fontId="1" fillId="0" borderId="4" xfId="82" applyFont="1" applyFill="1" applyBorder="1"/>
    <xf numFmtId="4" fontId="100" fillId="0" borderId="4" xfId="82" applyNumberFormat="1" applyFont="1" applyFill="1" applyBorder="1" applyAlignment="1" applyProtection="1"/>
    <xf numFmtId="49" fontId="1" fillId="0" borderId="4" xfId="82" applyNumberFormat="1" applyFont="1" applyFill="1" applyBorder="1"/>
    <xf numFmtId="49" fontId="1" fillId="0" borderId="4" xfId="82" quotePrefix="1" applyNumberFormat="1" applyFont="1" applyFill="1" applyBorder="1" applyAlignment="1">
      <alignment horizontal="left"/>
    </xf>
    <xf numFmtId="0" fontId="100" fillId="0" borderId="4" xfId="82" applyNumberFormat="1" applyFont="1" applyFill="1" applyBorder="1" applyAlignment="1" applyProtection="1">
      <alignment horizontal="right"/>
    </xf>
    <xf numFmtId="0" fontId="16" fillId="0" borderId="4" xfId="82" applyFont="1" applyFill="1" applyBorder="1"/>
    <xf numFmtId="4" fontId="100" fillId="14" borderId="4" xfId="82" applyNumberFormat="1" applyFont="1" applyFill="1" applyBorder="1" applyAlignment="1" applyProtection="1"/>
    <xf numFmtId="10" fontId="8" fillId="0" borderId="0" xfId="81" applyNumberFormat="1" applyFont="1" applyFill="1" applyBorder="1" applyAlignment="1" applyProtection="1"/>
    <xf numFmtId="10" fontId="1" fillId="0" borderId="0" xfId="81" applyNumberFormat="1" applyFont="1" applyFill="1" applyBorder="1" applyAlignment="1" applyProtection="1"/>
    <xf numFmtId="167" fontId="8" fillId="0" borderId="0" xfId="0" applyNumberFormat="1" applyFont="1" applyAlignment="1" applyProtection="1">
      <alignment horizontal="center" wrapText="1"/>
      <protection locked="0" hidden="1"/>
    </xf>
    <xf numFmtId="0" fontId="1" fillId="0" borderId="0" xfId="0" applyFont="1" applyAlignment="1" applyProtection="1">
      <protection hidden="1"/>
    </xf>
    <xf numFmtId="0" fontId="1" fillId="0" borderId="0" xfId="0" applyFont="1" applyAlignment="1" applyProtection="1">
      <alignment wrapText="1"/>
      <protection locked="0"/>
    </xf>
    <xf numFmtId="41" fontId="47" fillId="0" borderId="0" xfId="0" applyNumberFormat="1" applyFont="1" applyAlignment="1" applyProtection="1">
      <alignment wrapText="1"/>
      <protection locked="0"/>
    </xf>
    <xf numFmtId="0" fontId="47" fillId="0" borderId="0" xfId="0" applyFont="1" applyAlignment="1">
      <alignment wrapText="1"/>
    </xf>
    <xf numFmtId="38" fontId="47" fillId="0" borderId="0" xfId="0" applyNumberFormat="1" applyFont="1" applyAlignment="1" applyProtection="1">
      <alignment wrapText="1"/>
      <protection locked="0"/>
    </xf>
    <xf numFmtId="0" fontId="51" fillId="0" borderId="0" xfId="0" applyFont="1" applyAlignment="1" applyProtection="1">
      <protection hidden="1"/>
    </xf>
    <xf numFmtId="0" fontId="44" fillId="8" borderId="38" xfId="0" applyFont="1" applyFill="1" applyBorder="1" applyAlignment="1" applyProtection="1">
      <alignment horizontal="center" wrapText="1"/>
      <protection hidden="1"/>
    </xf>
    <xf numFmtId="0" fontId="57" fillId="0" borderId="0" xfId="0" applyFont="1" applyAlignment="1" applyProtection="1">
      <alignment horizontal="center" wrapText="1"/>
      <protection locked="0"/>
    </xf>
    <xf numFmtId="0" fontId="4" fillId="0" borderId="0" xfId="0" applyFont="1"/>
    <xf numFmtId="0" fontId="44" fillId="0" borderId="0" xfId="0" applyFont="1" applyFill="1" applyAlignment="1" applyProtection="1">
      <alignment horizontal="center" wrapText="1"/>
      <protection hidden="1"/>
    </xf>
    <xf numFmtId="4" fontId="44" fillId="0" borderId="0" xfId="0" applyNumberFormat="1" applyFont="1" applyFill="1" applyAlignment="1" applyProtection="1">
      <alignment horizontal="center" wrapText="1"/>
      <protection hidden="1"/>
    </xf>
    <xf numFmtId="167" fontId="44" fillId="0" borderId="0" xfId="0" applyNumberFormat="1" applyFont="1" applyFill="1" applyAlignment="1" applyProtection="1">
      <alignment horizontal="center" wrapText="1"/>
      <protection hidden="1"/>
    </xf>
    <xf numFmtId="167" fontId="8" fillId="0" borderId="0" xfId="0" applyNumberFormat="1" applyFont="1" applyFill="1" applyAlignment="1" applyProtection="1">
      <alignment horizontal="center" wrapText="1"/>
      <protection locked="0" hidden="1"/>
    </xf>
    <xf numFmtId="0" fontId="4" fillId="5" borderId="0" xfId="39" applyFont="1" applyFill="1" applyAlignment="1" applyProtection="1">
      <alignment horizontal="right"/>
      <protection hidden="1"/>
    </xf>
    <xf numFmtId="0" fontId="4" fillId="5" borderId="0" xfId="39" applyFont="1" applyFill="1" applyAlignment="1" applyProtection="1">
      <alignment horizontal="left"/>
      <protection hidden="1"/>
    </xf>
    <xf numFmtId="0" fontId="44" fillId="0" borderId="0" xfId="0" applyFont="1" applyFill="1" applyAlignment="1" applyProtection="1">
      <alignment wrapText="1"/>
      <protection hidden="1"/>
    </xf>
    <xf numFmtId="0" fontId="44" fillId="0" borderId="38" xfId="0" applyFont="1" applyFill="1" applyBorder="1" applyAlignment="1" applyProtection="1">
      <alignment horizontal="center" wrapText="1"/>
      <protection hidden="1"/>
    </xf>
    <xf numFmtId="3" fontId="8" fillId="5" borderId="22" xfId="40" applyNumberFormat="1" applyFont="1" applyFill="1" applyBorder="1" applyProtection="1">
      <protection hidden="1"/>
    </xf>
    <xf numFmtId="0" fontId="99" fillId="0" borderId="0" xfId="0" applyNumberFormat="1" applyFont="1" applyFill="1" applyBorder="1" applyAlignment="1" applyProtection="1"/>
    <xf numFmtId="0" fontId="100" fillId="0" borderId="0" xfId="0" applyNumberFormat="1" applyFont="1" applyFill="1" applyBorder="1" applyAlignment="1" applyProtection="1"/>
    <xf numFmtId="0" fontId="47" fillId="0" borderId="30" xfId="0" applyFont="1" applyFill="1" applyBorder="1" applyAlignment="1">
      <alignment wrapText="1"/>
    </xf>
    <xf numFmtId="0" fontId="47" fillId="0" borderId="46" xfId="0" applyFont="1" applyFill="1" applyBorder="1" applyAlignment="1">
      <alignment wrapText="1"/>
    </xf>
    <xf numFmtId="0" fontId="8" fillId="0" borderId="44" xfId="45" applyFont="1" applyBorder="1" applyAlignment="1">
      <alignment horizontal="center"/>
    </xf>
    <xf numFmtId="0" fontId="8" fillId="0" borderId="37" xfId="45" applyFont="1" applyBorder="1" applyAlignment="1">
      <alignment horizontal="center"/>
    </xf>
    <xf numFmtId="0" fontId="64" fillId="0" borderId="37" xfId="45" applyBorder="1"/>
    <xf numFmtId="0" fontId="8" fillId="0" borderId="37" xfId="45" applyFont="1" applyBorder="1" applyAlignment="1">
      <alignment horizontal="center" wrapText="1"/>
    </xf>
    <xf numFmtId="0" fontId="0" fillId="8" borderId="0" xfId="0" applyFill="1"/>
    <xf numFmtId="49" fontId="1" fillId="0" borderId="4" xfId="0" applyNumberFormat="1" applyFont="1" applyFill="1" applyBorder="1"/>
    <xf numFmtId="0" fontId="1" fillId="0" borderId="4" xfId="0" quotePrefix="1" applyNumberFormat="1" applyFont="1" applyFill="1" applyBorder="1"/>
    <xf numFmtId="49" fontId="1" fillId="0" borderId="4" xfId="0" quotePrefix="1" applyNumberFormat="1" applyFont="1" applyFill="1" applyBorder="1" applyAlignment="1">
      <alignment horizontal="left"/>
    </xf>
    <xf numFmtId="0" fontId="1" fillId="0" borderId="4" xfId="0" applyFont="1" applyFill="1" applyBorder="1"/>
    <xf numFmtId="0" fontId="47" fillId="0" borderId="4" xfId="0" applyFont="1" applyFill="1" applyBorder="1"/>
    <xf numFmtId="2" fontId="0" fillId="0" borderId="4" xfId="0" applyNumberFormat="1" applyFont="1" applyBorder="1"/>
    <xf numFmtId="10" fontId="0" fillId="0" borderId="4" xfId="0" applyNumberFormat="1" applyFont="1" applyBorder="1"/>
    <xf numFmtId="10" fontId="8" fillId="0" borderId="0" xfId="0" applyNumberFormat="1" applyFont="1" applyFill="1" applyBorder="1" applyAlignment="1" applyProtection="1"/>
    <xf numFmtId="10" fontId="1" fillId="0" borderId="0" xfId="0" applyNumberFormat="1" applyFont="1" applyFill="1" applyBorder="1" applyAlignment="1" applyProtection="1"/>
    <xf numFmtId="42" fontId="47" fillId="0" borderId="35" xfId="0" applyNumberFormat="1" applyFont="1" applyFill="1" applyBorder="1" applyAlignment="1" applyProtection="1">
      <alignment wrapText="1"/>
      <protection hidden="1"/>
    </xf>
    <xf numFmtId="42" fontId="47" fillId="0" borderId="47" xfId="0" applyNumberFormat="1" applyFont="1" applyFill="1" applyBorder="1" applyAlignment="1" applyProtection="1">
      <alignment wrapText="1"/>
      <protection hidden="1"/>
    </xf>
    <xf numFmtId="0" fontId="49" fillId="0" borderId="0" xfId="0" applyFont="1" applyAlignment="1" applyProtection="1">
      <alignment wrapText="1"/>
      <protection locked="0"/>
    </xf>
    <xf numFmtId="167" fontId="49" fillId="0" borderId="0" xfId="0" applyNumberFormat="1" applyFont="1" applyAlignment="1" applyProtection="1">
      <alignment wrapText="1"/>
      <protection locked="0"/>
    </xf>
    <xf numFmtId="0" fontId="49" fillId="0" borderId="0" xfId="0" applyFont="1" applyAlignment="1" applyProtection="1">
      <protection hidden="1"/>
    </xf>
    <xf numFmtId="167" fontId="102" fillId="0" borderId="0" xfId="0" applyNumberFormat="1" applyFont="1" applyFill="1" applyAlignment="1" applyProtection="1">
      <alignment horizontal="center" wrapText="1"/>
      <protection hidden="1"/>
    </xf>
    <xf numFmtId="0" fontId="49" fillId="0" borderId="0" xfId="0" applyFont="1" applyFill="1" applyAlignment="1" applyProtection="1">
      <alignment wrapText="1"/>
      <protection hidden="1"/>
    </xf>
    <xf numFmtId="167" fontId="102" fillId="0" borderId="0" xfId="0" applyNumberFormat="1" applyFont="1" applyAlignment="1" applyProtection="1">
      <alignment wrapText="1"/>
      <protection hidden="1"/>
    </xf>
    <xf numFmtId="167" fontId="49" fillId="0" borderId="0" xfId="0" applyNumberFormat="1" applyFont="1" applyAlignment="1" applyProtection="1">
      <alignment wrapText="1"/>
      <protection hidden="1"/>
    </xf>
    <xf numFmtId="167" fontId="102" fillId="0" borderId="0" xfId="0" applyNumberFormat="1" applyFont="1" applyAlignment="1" applyProtection="1">
      <alignment horizontal="center" wrapText="1"/>
      <protection hidden="1"/>
    </xf>
    <xf numFmtId="167" fontId="102" fillId="0" borderId="0" xfId="0" applyNumberFormat="1" applyFont="1" applyAlignment="1" applyProtection="1">
      <alignment wrapText="1"/>
      <protection locked="0"/>
    </xf>
    <xf numFmtId="43" fontId="49" fillId="0" borderId="0" xfId="0" applyNumberFormat="1" applyFont="1" applyAlignment="1" applyProtection="1">
      <alignment wrapText="1"/>
      <protection hidden="1"/>
    </xf>
    <xf numFmtId="43" fontId="102" fillId="0" borderId="0" xfId="0" applyNumberFormat="1" applyFont="1" applyAlignment="1" applyProtection="1">
      <alignment wrapText="1"/>
      <protection hidden="1"/>
    </xf>
    <xf numFmtId="0" fontId="101" fillId="0" borderId="0" xfId="0" applyFont="1" applyAlignment="1" applyProtection="1">
      <alignment wrapText="1"/>
      <protection hidden="1"/>
    </xf>
    <xf numFmtId="0" fontId="63" fillId="0" borderId="0" xfId="0" applyFont="1"/>
    <xf numFmtId="167" fontId="8" fillId="0" borderId="0" xfId="0" applyNumberFormat="1" applyFont="1" applyAlignment="1" applyProtection="1">
      <alignment horizontal="center" wrapText="1"/>
      <protection hidden="1"/>
    </xf>
    <xf numFmtId="0" fontId="97" fillId="2" borderId="0" xfId="40" applyFont="1" applyFill="1" applyProtection="1">
      <protection hidden="1"/>
    </xf>
    <xf numFmtId="0" fontId="97" fillId="2" borderId="0" xfId="40" applyFont="1" applyFill="1" applyAlignment="1" applyProtection="1">
      <alignment horizontal="center" vertical="center"/>
      <protection hidden="1"/>
    </xf>
    <xf numFmtId="0" fontId="97" fillId="2" borderId="0" xfId="40" applyFont="1" applyFill="1" applyAlignment="1" applyProtection="1">
      <alignment horizontal="center"/>
      <protection hidden="1"/>
    </xf>
    <xf numFmtId="0" fontId="97" fillId="2" borderId="0" xfId="40" applyFont="1" applyFill="1" applyAlignment="1" applyProtection="1">
      <alignment horizontal="left"/>
      <protection hidden="1"/>
    </xf>
    <xf numFmtId="38" fontId="57" fillId="0" borderId="0" xfId="0" applyNumberFormat="1" applyFont="1" applyAlignment="1" applyProtection="1">
      <alignment horizontal="center" wrapText="1"/>
      <protection hidden="1"/>
    </xf>
    <xf numFmtId="0" fontId="0" fillId="0" borderId="0" xfId="0" applyAlignment="1">
      <alignment wrapText="1"/>
    </xf>
    <xf numFmtId="0" fontId="0" fillId="0" borderId="0" xfId="0" applyFill="1" applyAlignment="1">
      <alignment wrapText="1"/>
    </xf>
    <xf numFmtId="0" fontId="0" fillId="8" borderId="0" xfId="0" applyFill="1" applyAlignment="1">
      <alignment wrapText="1"/>
    </xf>
    <xf numFmtId="0" fontId="4" fillId="0" borderId="0" xfId="0" applyFont="1" applyProtection="1">
      <protection hidden="1"/>
    </xf>
    <xf numFmtId="38" fontId="57" fillId="0" borderId="0" xfId="0" applyNumberFormat="1" applyFont="1" applyAlignment="1" applyProtection="1">
      <alignment wrapText="1"/>
      <protection locked="0"/>
    </xf>
    <xf numFmtId="49" fontId="47" fillId="0" borderId="4" xfId="0" quotePrefix="1" applyNumberFormat="1" applyFont="1" applyFill="1" applyBorder="1" applyAlignment="1">
      <alignment horizontal="left"/>
    </xf>
    <xf numFmtId="0" fontId="8" fillId="0" borderId="11" xfId="39" applyFont="1" applyFill="1" applyBorder="1" applyAlignment="1" applyProtection="1">
      <protection locked="0"/>
    </xf>
    <xf numFmtId="0" fontId="8" fillId="0" borderId="11" xfId="39" applyFont="1" applyFill="1" applyBorder="1" applyProtection="1">
      <protection locked="0"/>
    </xf>
    <xf numFmtId="0" fontId="11" fillId="0" borderId="12" xfId="7" applyFill="1" applyBorder="1" applyAlignment="1" applyProtection="1">
      <protection locked="0"/>
    </xf>
    <xf numFmtId="0" fontId="0" fillId="0" borderId="0" xfId="0" applyProtection="1">
      <protection locked="0"/>
    </xf>
    <xf numFmtId="0" fontId="47" fillId="0" borderId="0" xfId="0" applyFont="1" applyAlignment="1" applyProtection="1">
      <alignment wrapText="1"/>
      <protection locked="0"/>
    </xf>
    <xf numFmtId="0" fontId="34" fillId="0" borderId="0" xfId="0" applyFont="1" applyAlignment="1" applyProtection="1">
      <alignment wrapText="1"/>
      <protection locked="0"/>
    </xf>
    <xf numFmtId="0" fontId="43" fillId="0" borderId="0" xfId="0" applyFont="1" applyAlignment="1" applyProtection="1">
      <alignment wrapText="1"/>
      <protection locked="0"/>
    </xf>
    <xf numFmtId="0" fontId="56" fillId="0" borderId="0" xfId="0" applyFont="1" applyAlignment="1" applyProtection="1">
      <alignment wrapText="1"/>
      <protection locked="0"/>
    </xf>
    <xf numFmtId="4" fontId="47" fillId="0" borderId="0" xfId="0" applyNumberFormat="1" applyFont="1" applyAlignment="1" applyProtection="1">
      <alignment wrapText="1"/>
      <protection locked="0"/>
    </xf>
    <xf numFmtId="167" fontId="1" fillId="0" borderId="0" xfId="0" applyNumberFormat="1" applyFont="1" applyAlignment="1" applyProtection="1">
      <alignment wrapText="1"/>
      <protection locked="0"/>
    </xf>
    <xf numFmtId="0" fontId="47" fillId="0" borderId="0" xfId="0" applyFont="1" applyAlignment="1" applyProtection="1">
      <alignment wrapText="1"/>
      <protection locked="0"/>
    </xf>
    <xf numFmtId="0" fontId="34" fillId="0" borderId="0" xfId="0" applyFont="1" applyAlignment="1" applyProtection="1">
      <alignment wrapText="1"/>
      <protection locked="0"/>
    </xf>
    <xf numFmtId="0" fontId="43" fillId="0" borderId="0" xfId="0" applyFont="1" applyAlignment="1" applyProtection="1">
      <alignment wrapText="1"/>
      <protection locked="0"/>
    </xf>
    <xf numFmtId="0" fontId="43" fillId="0" borderId="0" xfId="0" quotePrefix="1" applyFont="1" applyAlignment="1" applyProtection="1">
      <alignment wrapText="1"/>
      <protection locked="0"/>
    </xf>
    <xf numFmtId="0" fontId="56" fillId="0" borderId="0" xfId="0" applyFont="1" applyAlignment="1" applyProtection="1">
      <alignment wrapText="1"/>
      <protection locked="0"/>
    </xf>
    <xf numFmtId="4" fontId="47" fillId="0" borderId="0" xfId="0" applyNumberFormat="1" applyFont="1" applyAlignment="1" applyProtection="1">
      <alignment wrapText="1"/>
      <protection locked="0"/>
    </xf>
    <xf numFmtId="167" fontId="47" fillId="0" borderId="0" xfId="0" applyNumberFormat="1" applyFont="1" applyFill="1" applyAlignment="1" applyProtection="1">
      <alignment wrapText="1"/>
      <protection locked="0"/>
    </xf>
    <xf numFmtId="0" fontId="0" fillId="0" borderId="0" xfId="0" applyAlignment="1" applyProtection="1">
      <alignment wrapText="1"/>
      <protection locked="0"/>
    </xf>
    <xf numFmtId="0" fontId="43" fillId="0" borderId="0" xfId="0" applyFont="1" applyAlignment="1" applyProtection="1">
      <alignment wrapText="1"/>
      <protection locked="0"/>
    </xf>
    <xf numFmtId="0" fontId="39" fillId="0" borderId="0" xfId="0" applyFont="1" applyAlignment="1" applyProtection="1">
      <alignment wrapText="1"/>
      <protection locked="0"/>
    </xf>
    <xf numFmtId="41" fontId="39" fillId="0" borderId="0" xfId="1" applyNumberFormat="1" applyFont="1" applyAlignment="1" applyProtection="1">
      <alignment wrapText="1"/>
      <protection locked="0"/>
    </xf>
    <xf numFmtId="0" fontId="47" fillId="0" borderId="0" xfId="0" applyFont="1" applyBorder="1" applyAlignment="1" applyProtection="1">
      <alignment wrapText="1"/>
      <protection locked="0"/>
    </xf>
    <xf numFmtId="0" fontId="103" fillId="0" borderId="0" xfId="0" applyFont="1" applyAlignment="1" applyProtection="1">
      <alignment wrapText="1"/>
      <protection hidden="1"/>
    </xf>
    <xf numFmtId="0" fontId="103" fillId="0" borderId="0" xfId="0" applyFont="1" applyAlignment="1" applyProtection="1">
      <alignment wrapText="1"/>
      <protection locked="0"/>
    </xf>
    <xf numFmtId="0" fontId="101" fillId="0" borderId="0" xfId="0" applyFont="1" applyAlignment="1" applyProtection="1">
      <alignment wrapText="1"/>
      <protection locked="0"/>
    </xf>
    <xf numFmtId="0" fontId="45" fillId="0" borderId="0" xfId="0" applyFont="1" applyFill="1" applyAlignment="1" applyProtection="1">
      <alignment wrapText="1"/>
      <protection hidden="1"/>
    </xf>
    <xf numFmtId="0" fontId="46" fillId="0" borderId="0" xfId="0" applyFont="1" applyFill="1" applyAlignment="1" applyProtection="1">
      <alignment wrapText="1"/>
      <protection hidden="1"/>
    </xf>
    <xf numFmtId="0" fontId="39" fillId="0" borderId="0" xfId="0" applyFont="1" applyFill="1" applyAlignment="1" applyProtection="1">
      <alignment wrapText="1"/>
      <protection hidden="1"/>
    </xf>
    <xf numFmtId="0" fontId="37" fillId="0" borderId="0" xfId="0" applyFont="1" applyFill="1" applyAlignment="1" applyProtection="1">
      <alignment wrapText="1"/>
      <protection hidden="1"/>
    </xf>
    <xf numFmtId="167" fontId="1" fillId="0" borderId="0" xfId="0" applyNumberFormat="1" applyFont="1" applyFill="1" applyAlignment="1" applyProtection="1">
      <alignment wrapText="1"/>
      <protection locked="0"/>
    </xf>
    <xf numFmtId="0" fontId="1" fillId="0" borderId="0" xfId="0" applyFont="1" applyFill="1" applyAlignment="1" applyProtection="1">
      <protection hidden="1"/>
    </xf>
    <xf numFmtId="0" fontId="1" fillId="0" borderId="0" xfId="0" applyFont="1" applyFill="1" applyAlignment="1" applyProtection="1">
      <alignment wrapText="1"/>
      <protection hidden="1"/>
    </xf>
    <xf numFmtId="167" fontId="8" fillId="0" borderId="0" xfId="0" applyNumberFormat="1" applyFont="1" applyFill="1" applyAlignment="1" applyProtection="1">
      <alignment horizontal="center" wrapText="1"/>
      <protection hidden="1"/>
    </xf>
    <xf numFmtId="167" fontId="8" fillId="0" borderId="0" xfId="0" applyNumberFormat="1" applyFont="1" applyFill="1" applyAlignment="1" applyProtection="1">
      <alignment wrapText="1"/>
      <protection hidden="1"/>
    </xf>
    <xf numFmtId="167" fontId="8" fillId="0" borderId="0" xfId="0" applyNumberFormat="1" applyFont="1" applyFill="1" applyAlignment="1" applyProtection="1">
      <alignment wrapText="1"/>
      <protection locked="0"/>
    </xf>
    <xf numFmtId="0" fontId="8" fillId="0" borderId="0" xfId="0" applyFont="1" applyFill="1" applyAlignment="1" applyProtection="1">
      <alignment wrapText="1"/>
      <protection hidden="1"/>
    </xf>
    <xf numFmtId="0" fontId="104" fillId="0" borderId="0" xfId="0" applyFont="1" applyFill="1" applyAlignment="1" applyProtection="1">
      <alignment wrapText="1"/>
      <protection hidden="1"/>
    </xf>
    <xf numFmtId="167" fontId="1" fillId="0" borderId="0" xfId="0" applyNumberFormat="1" applyFont="1" applyAlignment="1" applyProtection="1">
      <alignment wrapText="1"/>
      <protection hidden="1"/>
    </xf>
    <xf numFmtId="41" fontId="8" fillId="0" borderId="0" xfId="0" applyNumberFormat="1" applyFont="1" applyAlignment="1" applyProtection="1">
      <alignment wrapText="1"/>
      <protection hidden="1"/>
    </xf>
    <xf numFmtId="0" fontId="105" fillId="0" borderId="0" xfId="0" applyFont="1" applyAlignment="1" applyProtection="1">
      <alignment wrapText="1"/>
      <protection hidden="1"/>
    </xf>
    <xf numFmtId="0" fontId="105" fillId="0" borderId="0" xfId="0" applyFont="1" applyAlignment="1" applyProtection="1">
      <alignment wrapText="1"/>
      <protection locked="0"/>
    </xf>
    <xf numFmtId="0" fontId="63" fillId="0" borderId="0" xfId="0" applyFont="1" applyAlignment="1" applyProtection="1">
      <alignment wrapText="1"/>
      <protection locked="0"/>
    </xf>
    <xf numFmtId="167" fontId="105" fillId="0" borderId="0" xfId="0" applyNumberFormat="1" applyFont="1" applyAlignment="1" applyProtection="1">
      <alignment wrapText="1"/>
      <protection locked="0"/>
    </xf>
    <xf numFmtId="0" fontId="47" fillId="0" borderId="38" xfId="0" applyFont="1" applyBorder="1" applyAlignment="1" applyProtection="1">
      <alignment wrapText="1"/>
      <protection locked="0"/>
    </xf>
    <xf numFmtId="0" fontId="47" fillId="0" borderId="45" xfId="0" applyFont="1" applyBorder="1"/>
    <xf numFmtId="0" fontId="44" fillId="0" borderId="33" xfId="0" applyFont="1" applyBorder="1" applyAlignment="1">
      <alignment horizontal="center" vertical="center"/>
    </xf>
    <xf numFmtId="0" fontId="44" fillId="0" borderId="36" xfId="0" applyFont="1" applyBorder="1" applyAlignment="1">
      <alignment horizontal="center" vertical="center"/>
    </xf>
    <xf numFmtId="0" fontId="47" fillId="0" borderId="0" xfId="0" applyFont="1" applyBorder="1" applyAlignment="1" applyProtection="1">
      <alignment wrapText="1"/>
      <protection hidden="1"/>
    </xf>
    <xf numFmtId="0" fontId="63" fillId="0" borderId="4" xfId="0" applyFont="1" applyFill="1" applyBorder="1"/>
    <xf numFmtId="0" fontId="63" fillId="15" borderId="4" xfId="44" applyFont="1" applyFill="1" applyBorder="1"/>
    <xf numFmtId="0" fontId="63" fillId="0" borderId="4" xfId="44" applyFont="1" applyBorder="1"/>
    <xf numFmtId="169" fontId="106" fillId="0" borderId="0" xfId="0" applyNumberFormat="1" applyFont="1" applyFill="1" applyBorder="1" applyAlignment="1" applyProtection="1"/>
    <xf numFmtId="0" fontId="106" fillId="0" borderId="0" xfId="0" applyNumberFormat="1" applyFont="1" applyFill="1" applyBorder="1" applyAlignment="1" applyProtection="1"/>
    <xf numFmtId="49" fontId="60" fillId="8" borderId="4" xfId="43" applyNumberFormat="1" applyFont="1" applyFill="1" applyBorder="1" applyAlignment="1" applyProtection="1">
      <alignment vertical="center" wrapText="1"/>
    </xf>
    <xf numFmtId="49" fontId="58" fillId="8" borderId="4" xfId="43" quotePrefix="1" applyNumberFormat="1" applyFont="1" applyFill="1" applyBorder="1" applyAlignment="1" applyProtection="1">
      <alignment horizontal="center" vertical="center" wrapText="1"/>
    </xf>
    <xf numFmtId="49" fontId="106" fillId="8" borderId="0" xfId="0" applyNumberFormat="1" applyFont="1" applyFill="1" applyBorder="1" applyAlignment="1" applyProtection="1"/>
    <xf numFmtId="49" fontId="58" fillId="8" borderId="4" xfId="43" applyNumberFormat="1" applyFont="1" applyFill="1" applyBorder="1" applyAlignment="1" applyProtection="1">
      <alignment horizontal="center" vertical="center" wrapText="1"/>
    </xf>
    <xf numFmtId="0" fontId="63" fillId="8" borderId="0" xfId="44" applyNumberFormat="1" applyFont="1" applyFill="1" applyAlignment="1" applyProtection="1">
      <alignment horizontal="left"/>
      <protection locked="0"/>
    </xf>
    <xf numFmtId="0" fontId="63" fillId="0" borderId="4" xfId="44" applyNumberFormat="1" applyFont="1" applyBorder="1" applyAlignment="1" applyProtection="1">
      <alignment horizontal="left"/>
      <protection locked="0"/>
    </xf>
    <xf numFmtId="0" fontId="63" fillId="0" borderId="4" xfId="44" applyNumberFormat="1" applyFont="1" applyFill="1" applyBorder="1" applyAlignment="1" applyProtection="1">
      <alignment horizontal="left"/>
      <protection locked="0"/>
    </xf>
    <xf numFmtId="3" fontId="1" fillId="0" borderId="0" xfId="0" applyNumberFormat="1" applyFont="1"/>
    <xf numFmtId="49" fontId="63" fillId="0" borderId="4" xfId="44" applyNumberFormat="1" applyFont="1" applyBorder="1" applyAlignment="1" applyProtection="1">
      <alignment horizontal="left"/>
      <protection locked="0"/>
    </xf>
    <xf numFmtId="49" fontId="107" fillId="0" borderId="4" xfId="44" applyNumberFormat="1" applyFont="1" applyBorder="1" applyAlignment="1" applyProtection="1">
      <alignment horizontal="left"/>
      <protection locked="0"/>
    </xf>
    <xf numFmtId="0" fontId="63" fillId="0" borderId="0" xfId="44" applyFont="1" applyBorder="1"/>
    <xf numFmtId="49" fontId="63" fillId="0" borderId="0" xfId="44" applyNumberFormat="1" applyFont="1" applyBorder="1" applyAlignment="1" applyProtection="1">
      <alignment horizontal="left"/>
      <protection locked="0"/>
    </xf>
    <xf numFmtId="49" fontId="107" fillId="0" borderId="0" xfId="44" applyNumberFormat="1" applyFont="1" applyBorder="1" applyAlignment="1" applyProtection="1">
      <alignment horizontal="left"/>
      <protection locked="0"/>
    </xf>
    <xf numFmtId="49" fontId="63" fillId="15" borderId="0" xfId="44" applyNumberFormat="1" applyFont="1" applyFill="1" applyBorder="1" applyAlignment="1" applyProtection="1">
      <alignment horizontal="left"/>
      <protection locked="0"/>
    </xf>
    <xf numFmtId="10" fontId="34" fillId="8" borderId="12" xfId="39" applyNumberFormat="1" applyFont="1" applyFill="1" applyBorder="1" applyAlignment="1" applyProtection="1">
      <alignment horizontal="center"/>
      <protection locked="0"/>
    </xf>
    <xf numFmtId="0" fontId="1" fillId="0" borderId="0" xfId="0" applyFont="1" applyProtection="1">
      <protection hidden="1"/>
    </xf>
    <xf numFmtId="49" fontId="63" fillId="0" borderId="4" xfId="44" quotePrefix="1" applyNumberFormat="1" applyFont="1" applyBorder="1" applyAlignment="1" applyProtection="1">
      <alignment horizontal="left"/>
      <protection locked="0"/>
    </xf>
    <xf numFmtId="49" fontId="63" fillId="15" borderId="4" xfId="44" applyNumberFormat="1" applyFont="1" applyFill="1" applyBorder="1" applyAlignment="1" applyProtection="1">
      <alignment horizontal="left"/>
      <protection locked="0"/>
    </xf>
    <xf numFmtId="49" fontId="106" fillId="8" borderId="0" xfId="0" quotePrefix="1" applyNumberFormat="1" applyFont="1" applyFill="1" applyBorder="1" applyAlignment="1" applyProtection="1"/>
    <xf numFmtId="49" fontId="0" fillId="8" borderId="4" xfId="0" applyNumberFormat="1" applyFill="1" applyBorder="1"/>
    <xf numFmtId="49" fontId="99" fillId="0" borderId="0" xfId="0" applyNumberFormat="1" applyFont="1" applyFill="1" applyBorder="1" applyAlignment="1" applyProtection="1"/>
    <xf numFmtId="49" fontId="1" fillId="0" borderId="0" xfId="0" quotePrefix="1" applyNumberFormat="1" applyFont="1"/>
    <xf numFmtId="49" fontId="0" fillId="0" borderId="0" xfId="0" quotePrefix="1" applyNumberFormat="1" applyFont="1"/>
    <xf numFmtId="49" fontId="0" fillId="0" borderId="0" xfId="0" quotePrefix="1" applyNumberFormat="1"/>
    <xf numFmtId="49" fontId="0" fillId="0" borderId="0" xfId="0" applyNumberFormat="1"/>
    <xf numFmtId="49" fontId="100" fillId="0" borderId="0" xfId="0" applyNumberFormat="1" applyFont="1" applyFill="1" applyBorder="1" applyAlignment="1" applyProtection="1"/>
    <xf numFmtId="0" fontId="0" fillId="0" borderId="0" xfId="0" applyFill="1"/>
    <xf numFmtId="49" fontId="106" fillId="0" borderId="0" xfId="0" applyNumberFormat="1" applyFont="1" applyFill="1" applyBorder="1" applyAlignment="1" applyProtection="1"/>
    <xf numFmtId="49" fontId="0" fillId="0" borderId="4" xfId="0" applyNumberFormat="1" applyFill="1" applyBorder="1"/>
    <xf numFmtId="0" fontId="106" fillId="8" borderId="0" xfId="0" applyNumberFormat="1" applyFont="1" applyFill="1" applyBorder="1" applyAlignment="1" applyProtection="1"/>
    <xf numFmtId="0" fontId="58" fillId="8" borderId="4" xfId="43" quotePrefix="1" applyNumberFormat="1" applyFont="1" applyFill="1" applyBorder="1" applyAlignment="1" applyProtection="1">
      <alignment horizontal="center" vertical="center" wrapText="1"/>
    </xf>
    <xf numFmtId="41" fontId="4" fillId="6" borderId="0" xfId="8" applyNumberFormat="1" applyFont="1" applyFill="1" applyProtection="1"/>
    <xf numFmtId="49" fontId="0" fillId="8" borderId="0" xfId="0" applyNumberFormat="1" applyFill="1" applyBorder="1"/>
    <xf numFmtId="49" fontId="106" fillId="8" borderId="4" xfId="0" applyNumberFormat="1" applyFont="1" applyFill="1" applyBorder="1" applyAlignment="1" applyProtection="1"/>
    <xf numFmtId="0" fontId="58" fillId="0" borderId="0" xfId="43" quotePrefix="1" applyNumberFormat="1" applyFont="1" applyFill="1" applyBorder="1" applyAlignment="1" applyProtection="1">
      <alignment horizontal="center" vertical="center" wrapText="1"/>
    </xf>
    <xf numFmtId="0" fontId="106" fillId="0" borderId="4" xfId="0" applyNumberFormat="1" applyFont="1" applyFill="1" applyBorder="1" applyAlignment="1" applyProtection="1"/>
    <xf numFmtId="0" fontId="4" fillId="0" borderId="37" xfId="45" applyFont="1" applyBorder="1" applyAlignment="1" applyProtection="1">
      <alignment vertical="top" wrapText="1"/>
      <protection locked="0"/>
    </xf>
    <xf numFmtId="0" fontId="4" fillId="0" borderId="37" xfId="45" quotePrefix="1" applyFont="1" applyBorder="1" applyAlignment="1" applyProtection="1">
      <alignment vertical="top" wrapText="1"/>
      <protection locked="0"/>
    </xf>
    <xf numFmtId="0" fontId="4" fillId="0" borderId="31" xfId="45" applyFont="1" applyBorder="1" applyAlignment="1" applyProtection="1">
      <alignment vertical="top" wrapText="1"/>
      <protection locked="0"/>
    </xf>
    <xf numFmtId="0" fontId="9" fillId="2" borderId="0" xfId="39" applyFont="1" applyFill="1" applyAlignment="1" applyProtection="1">
      <alignment horizontal="center"/>
      <protection hidden="1"/>
    </xf>
    <xf numFmtId="0" fontId="8" fillId="2" borderId="0" xfId="39" applyFont="1" applyFill="1" applyAlignment="1" applyProtection="1">
      <alignment horizontal="center"/>
      <protection hidden="1"/>
    </xf>
    <xf numFmtId="0" fontId="1" fillId="2" borderId="41" xfId="52" applyFont="1" applyFill="1" applyBorder="1" applyAlignment="1" applyProtection="1">
      <alignment horizontal="center"/>
    </xf>
    <xf numFmtId="0" fontId="34" fillId="0" borderId="0" xfId="0" applyFont="1" applyAlignment="1" applyProtection="1">
      <alignment horizontal="left" wrapText="1"/>
      <protection hidden="1"/>
    </xf>
    <xf numFmtId="0" fontId="50" fillId="0" borderId="0" xfId="0" applyFont="1" applyAlignment="1" applyProtection="1">
      <alignment horizontal="center"/>
      <protection hidden="1"/>
    </xf>
    <xf numFmtId="0" fontId="1" fillId="2" borderId="25" xfId="40" applyFont="1" applyFill="1" applyBorder="1" applyAlignment="1" applyProtection="1">
      <alignment horizontal="left" vertical="top" wrapText="1"/>
      <protection hidden="1"/>
    </xf>
    <xf numFmtId="0" fontId="33" fillId="5" borderId="25" xfId="40" applyFont="1" applyFill="1" applyBorder="1" applyAlignment="1" applyProtection="1">
      <alignment horizontal="left" vertical="top" wrapText="1"/>
      <protection hidden="1"/>
    </xf>
    <xf numFmtId="0" fontId="1" fillId="2" borderId="3" xfId="40" applyFont="1" applyFill="1" applyBorder="1" applyAlignment="1" applyProtection="1">
      <alignment horizontal="center"/>
      <protection hidden="1"/>
    </xf>
    <xf numFmtId="0" fontId="1" fillId="2" borderId="16" xfId="40" applyFont="1" applyFill="1" applyBorder="1" applyAlignment="1" applyProtection="1">
      <alignment horizontal="center"/>
      <protection hidden="1"/>
    </xf>
    <xf numFmtId="0" fontId="1" fillId="2" borderId="13" xfId="40" applyFont="1" applyFill="1" applyBorder="1" applyAlignment="1" applyProtection="1">
      <alignment horizontal="center"/>
      <protection hidden="1"/>
    </xf>
    <xf numFmtId="0" fontId="1" fillId="2" borderId="3" xfId="40" applyFont="1" applyFill="1" applyBorder="1" applyAlignment="1" applyProtection="1">
      <alignment horizontal="center" vertical="center"/>
      <protection hidden="1"/>
    </xf>
    <xf numFmtId="0" fontId="1" fillId="2" borderId="15" xfId="40" applyFont="1" applyFill="1" applyBorder="1" applyAlignment="1" applyProtection="1">
      <alignment horizontal="center" vertical="center"/>
      <protection hidden="1"/>
    </xf>
    <xf numFmtId="0" fontId="1" fillId="2" borderId="13" xfId="40" applyFont="1" applyFill="1" applyBorder="1" applyAlignment="1" applyProtection="1">
      <alignment horizontal="center" vertical="center"/>
      <protection hidden="1"/>
    </xf>
    <xf numFmtId="9" fontId="1" fillId="2" borderId="3" xfId="40" applyNumberFormat="1" applyFont="1" applyFill="1" applyBorder="1" applyAlignment="1" applyProtection="1">
      <alignment horizontal="center"/>
      <protection hidden="1"/>
    </xf>
    <xf numFmtId="9" fontId="1" fillId="2" borderId="15" xfId="40" applyNumberFormat="1" applyFont="1" applyFill="1" applyBorder="1" applyAlignment="1" applyProtection="1">
      <alignment horizontal="center"/>
      <protection hidden="1"/>
    </xf>
    <xf numFmtId="9" fontId="1" fillId="2" borderId="13" xfId="40" applyNumberFormat="1" applyFont="1" applyFill="1" applyBorder="1" applyAlignment="1" applyProtection="1">
      <alignment horizontal="center"/>
      <protection hidden="1"/>
    </xf>
    <xf numFmtId="0" fontId="1" fillId="3" borderId="0" xfId="52" applyFont="1" applyFill="1" applyAlignment="1">
      <alignment horizontal="left" wrapText="1"/>
    </xf>
  </cellXfs>
  <cellStyles count="84">
    <cellStyle name="Comma" xfId="1" builtinId="3"/>
    <cellStyle name="Comma 12" xfId="2"/>
    <cellStyle name="Comma 12 2" xfId="3"/>
    <cellStyle name="Comma 12 2 2" xfId="49"/>
    <cellStyle name="Comma 12 3" xfId="48"/>
    <cellStyle name="Comma 2" xfId="4"/>
    <cellStyle name="Comma 2 2" xfId="78"/>
    <cellStyle name="Comma 3" xfId="46"/>
    <cellStyle name="Comma 6" xfId="5"/>
    <cellStyle name="Comma 6 2" xfId="6"/>
    <cellStyle name="Hyperlink" xfId="7" builtinId="8"/>
    <cellStyle name="Normal" xfId="0" builtinId="0"/>
    <cellStyle name="Normal 10" xfId="41"/>
    <cellStyle name="Normal 10 2" xfId="43"/>
    <cellStyle name="Normal 10 2 2" xfId="47"/>
    <cellStyle name="Normal 11" xfId="44"/>
    <cellStyle name="Normal 12" xfId="45"/>
    <cellStyle name="Normal 12 2" xfId="80"/>
    <cellStyle name="Normal 13" xfId="82"/>
    <cellStyle name="Normal 13 2" xfId="83"/>
    <cellStyle name="Normal 2" xfId="8"/>
    <cellStyle name="Normal 2 2" xfId="9"/>
    <cellStyle name="Normal 2 2 2" xfId="10"/>
    <cellStyle name="Normal 2 2 2 2" xfId="52"/>
    <cellStyle name="Normal 2 2 3" xfId="51"/>
    <cellStyle name="Normal 2 3" xfId="11"/>
    <cellStyle name="Normal 2 3 2" xfId="12"/>
    <cellStyle name="Normal 2 4" xfId="13"/>
    <cellStyle name="Normal 2 4 2" xfId="53"/>
    <cellStyle name="Normal 2 5" xfId="50"/>
    <cellStyle name="Normal 3" xfId="14"/>
    <cellStyle name="Normal 3 2" xfId="15"/>
    <cellStyle name="Normal 3 2 2" xfId="16"/>
    <cellStyle name="Normal 3 2 2 2" xfId="56"/>
    <cellStyle name="Normal 3 2 3" xfId="55"/>
    <cellStyle name="Normal 3 3" xfId="17"/>
    <cellStyle name="Normal 3 3 2" xfId="18"/>
    <cellStyle name="Normal 3 3 2 2" xfId="58"/>
    <cellStyle name="Normal 3 3 3" xfId="57"/>
    <cellStyle name="Normal 3 4" xfId="19"/>
    <cellStyle name="Normal 3 4 2" xfId="20"/>
    <cellStyle name="Normal 3 4 2 2" xfId="60"/>
    <cellStyle name="Normal 3 4 3" xfId="59"/>
    <cellStyle name="Normal 3 5" xfId="21"/>
    <cellStyle name="Normal 3 5 2" xfId="22"/>
    <cellStyle name="Normal 3 5 2 2" xfId="62"/>
    <cellStyle name="Normal 3 5 3" xfId="61"/>
    <cellStyle name="Normal 3 6" xfId="23"/>
    <cellStyle name="Normal 3 6 2" xfId="63"/>
    <cellStyle name="Normal 3 7" xfId="54"/>
    <cellStyle name="Normal 4" xfId="24"/>
    <cellStyle name="Normal 4 2" xfId="25"/>
    <cellStyle name="Normal 4 2 2" xfId="26"/>
    <cellStyle name="Normal 4 2 2 2" xfId="66"/>
    <cellStyle name="Normal 4 2 3" xfId="65"/>
    <cellStyle name="Normal 4 3" xfId="27"/>
    <cellStyle name="Normal 4 3 2" xfId="28"/>
    <cellStyle name="Normal 4 3 2 2" xfId="68"/>
    <cellStyle name="Normal 4 3 3" xfId="67"/>
    <cellStyle name="Normal 4 4" xfId="29"/>
    <cellStyle name="Normal 4 4 2" xfId="30"/>
    <cellStyle name="Normal 4 4 2 2" xfId="70"/>
    <cellStyle name="Normal 4 4 3" xfId="69"/>
    <cellStyle name="Normal 4 5" xfId="31"/>
    <cellStyle name="Normal 4 5 2" xfId="32"/>
    <cellStyle name="Normal 4 5 2 2" xfId="72"/>
    <cellStyle name="Normal 4 5 3" xfId="71"/>
    <cellStyle name="Normal 4 6" xfId="33"/>
    <cellStyle name="Normal 4 6 2" xfId="73"/>
    <cellStyle name="Normal 4 7" xfId="64"/>
    <cellStyle name="Normal 5" xfId="34"/>
    <cellStyle name="Normal 6" xfId="35"/>
    <cellStyle name="Normal 6 2" xfId="36"/>
    <cellStyle name="Normal 6 2 2" xfId="75"/>
    <cellStyle name="Normal 6 3" xfId="74"/>
    <cellStyle name="Normal 7" xfId="37"/>
    <cellStyle name="Normal 7 2" xfId="38"/>
    <cellStyle name="Normal 7 2 2" xfId="77"/>
    <cellStyle name="Normal 7 3" xfId="76"/>
    <cellStyle name="Normal 8" xfId="39"/>
    <cellStyle name="Normal 9" xfId="40"/>
    <cellStyle name="Normal 9 2" xfId="79"/>
    <cellStyle name="Normal_Title I Schools 11-12" xfId="42"/>
    <cellStyle name="Percent" xfId="81" builtinId="5"/>
  </cellStyles>
  <dxfs count="480">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0" tint="-0.24994659260841701"/>
        </patternFill>
      </fill>
    </dxf>
    <dxf>
      <fill>
        <patternFill>
          <bgColor theme="5" tint="0.39994506668294322"/>
        </patternFill>
      </fill>
    </dxf>
    <dxf>
      <fill>
        <patternFill>
          <bgColor theme="5" tint="0.39994506668294322"/>
        </patternFill>
      </fill>
    </dxf>
    <dxf>
      <fill>
        <patternFill>
          <bgColor rgb="FFFF8080"/>
        </patternFill>
      </fill>
    </dxf>
    <dxf>
      <fill>
        <patternFill>
          <bgColor rgb="FFFF8080"/>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5" tint="0.3999450666829432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patternFill>
      </fill>
    </dxf>
    <dxf>
      <fill>
        <patternFill>
          <bgColor theme="1"/>
        </patternFill>
      </fill>
    </dxf>
    <dxf>
      <fill>
        <patternFill>
          <bgColor theme="1"/>
        </patternFill>
      </fill>
    </dxf>
    <dxf>
      <font>
        <b/>
        <i val="0"/>
        <condense val="0"/>
        <extend val="0"/>
        <color indexed="10"/>
      </font>
    </dxf>
    <dxf>
      <font>
        <b/>
        <i val="0"/>
        <condense val="0"/>
        <extend val="0"/>
        <color indexed="39"/>
      </font>
      <fill>
        <patternFill patternType="solid">
          <bgColor indexed="22"/>
        </patternFill>
      </fill>
    </dxf>
    <dxf>
      <fill>
        <patternFill>
          <bgColor indexed="29"/>
        </patternFill>
      </fill>
    </dxf>
    <dxf>
      <font>
        <b/>
        <i val="0"/>
        <condense val="0"/>
        <extend val="0"/>
        <color indexed="10"/>
      </font>
    </dxf>
    <dxf>
      <font>
        <b/>
        <i val="0"/>
        <condense val="0"/>
        <extend val="0"/>
        <color indexed="39"/>
      </font>
      <fill>
        <patternFill patternType="solid">
          <bgColor indexed="22"/>
        </patternFill>
      </fill>
    </dxf>
    <dxf>
      <font>
        <strike/>
        <condense val="0"/>
        <extend val="0"/>
      </font>
      <fill>
        <patternFill>
          <bgColor indexed="29"/>
        </patternFill>
      </fill>
    </dxf>
    <dxf>
      <font>
        <strike/>
        <condense val="0"/>
        <extend val="0"/>
      </font>
      <fill>
        <patternFill>
          <bgColor indexed="29"/>
        </patternFill>
      </fill>
    </dxf>
    <dxf>
      <font>
        <b val="0"/>
        <i val="0"/>
        <strike val="0"/>
        <condense val="0"/>
        <extend val="0"/>
        <color auto="1"/>
      </font>
      <fill>
        <patternFill patternType="none">
          <bgColor indexed="65"/>
        </patternFill>
      </fill>
    </dxf>
    <dxf>
      <font>
        <strike/>
        <condense val="0"/>
        <extend val="0"/>
        <color indexed="8"/>
      </font>
    </dxf>
    <dxf>
      <font>
        <b val="0"/>
        <i val="0"/>
        <strike/>
        <condense val="0"/>
        <extend val="0"/>
      </font>
    </dxf>
    <dxf>
      <font>
        <strike/>
        <condense val="0"/>
        <extend val="0"/>
      </font>
      <fill>
        <patternFill>
          <bgColor indexed="29"/>
        </patternFill>
      </fill>
    </dxf>
    <dxf>
      <fill>
        <patternFill>
          <bgColor theme="5" tint="0.59996337778862885"/>
        </patternFill>
      </fill>
    </dxf>
    <dxf>
      <fill>
        <patternFill>
          <bgColor theme="5" tint="0.59996337778862885"/>
        </patternFill>
      </fill>
    </dxf>
    <dxf>
      <font>
        <b/>
        <i val="0"/>
        <condense val="0"/>
        <extend val="0"/>
        <color indexed="10"/>
      </font>
    </dxf>
    <dxf>
      <font>
        <b/>
        <i val="0"/>
        <condense val="0"/>
        <extend val="0"/>
        <color indexed="39"/>
      </font>
      <fill>
        <patternFill patternType="solid">
          <bgColor indexed="22"/>
        </patternFill>
      </fill>
    </dxf>
    <dxf>
      <font>
        <strike/>
        <condense val="0"/>
        <extend val="0"/>
      </font>
      <fill>
        <patternFill>
          <bgColor indexed="29"/>
        </patternFill>
      </fill>
    </dxf>
    <dxf>
      <font>
        <strike/>
        <condense val="0"/>
        <extend val="0"/>
      </font>
      <fill>
        <patternFill patternType="lightUp"/>
      </fill>
    </dxf>
    <dxf>
      <font>
        <strike/>
        <condense val="0"/>
        <extend val="0"/>
      </font>
      <fill>
        <patternFill>
          <bgColor indexed="29"/>
        </patternFill>
      </fill>
    </dxf>
    <dxf>
      <fill>
        <patternFill>
          <bgColor indexed="29"/>
        </patternFill>
      </fill>
    </dxf>
    <dxf>
      <font>
        <strike/>
        <condense val="0"/>
        <extend val="0"/>
      </font>
      <fill>
        <patternFill>
          <bgColor indexed="29"/>
        </patternFill>
      </fill>
    </dxf>
    <dxf>
      <font>
        <b val="0"/>
        <i val="0"/>
        <strike val="0"/>
        <condense val="0"/>
        <extend val="0"/>
        <color auto="1"/>
      </font>
      <fill>
        <patternFill patternType="none">
          <bgColor indexed="65"/>
        </patternFill>
      </fill>
    </dxf>
    <dxf>
      <font>
        <strike/>
        <condense val="0"/>
        <extend val="0"/>
      </font>
      <fill>
        <patternFill>
          <bgColor indexed="29"/>
        </patternFill>
      </fill>
    </dxf>
    <dxf>
      <font>
        <strike val="0"/>
        <condense val="0"/>
        <extend val="0"/>
      </font>
      <fill>
        <patternFill patternType="none">
          <bgColor indexed="65"/>
        </patternFill>
      </fill>
    </dxf>
    <dxf>
      <font>
        <b/>
        <i val="0"/>
        <condense val="0"/>
        <extend val="0"/>
      </font>
      <fill>
        <patternFill>
          <bgColor indexed="29"/>
        </patternFill>
      </fill>
    </dxf>
    <dxf>
      <font>
        <b/>
        <i val="0"/>
        <condense val="0"/>
        <extend val="0"/>
      </font>
      <fill>
        <patternFill>
          <bgColor indexed="29"/>
        </patternFill>
      </fill>
    </dxf>
    <dxf>
      <fill>
        <patternFill>
          <bgColor indexed="29"/>
        </patternFill>
      </fill>
    </dxf>
    <dxf>
      <font>
        <strike/>
        <condense val="0"/>
        <extend val="0"/>
      </font>
      <fill>
        <patternFill>
          <bgColor indexed="29"/>
        </patternFill>
      </fill>
    </dxf>
    <dxf>
      <font>
        <b val="0"/>
        <i val="0"/>
        <strike val="0"/>
        <condense val="0"/>
        <extend val="0"/>
        <color auto="1"/>
      </font>
      <fill>
        <patternFill patternType="none">
          <bgColor indexed="65"/>
        </patternFill>
      </fill>
    </dxf>
    <dxf>
      <font>
        <strike/>
        <condense val="0"/>
        <extend val="0"/>
        <color indexed="8"/>
      </font>
    </dxf>
    <dxf>
      <font>
        <b val="0"/>
        <i val="0"/>
        <strike/>
        <condense val="0"/>
        <extend val="0"/>
      </font>
    </dxf>
    <dxf>
      <fill>
        <patternFill>
          <bgColor theme="0" tint="-0.24994659260841701"/>
        </patternFill>
      </fill>
    </dxf>
    <dxf>
      <font>
        <b/>
        <i val="0"/>
        <condense val="0"/>
        <extend val="0"/>
        <color indexed="10"/>
      </font>
    </dxf>
    <dxf>
      <font>
        <b/>
        <i val="0"/>
        <condense val="0"/>
        <extend val="0"/>
        <color indexed="17"/>
      </font>
    </dxf>
    <dxf>
      <font>
        <b/>
        <i val="0"/>
        <condense val="0"/>
        <extend val="0"/>
        <color indexed="10"/>
      </font>
    </dxf>
    <dxf>
      <font>
        <b/>
        <i val="0"/>
        <condense val="0"/>
        <extend val="0"/>
        <color indexed="17"/>
      </font>
    </dxf>
    <dxf>
      <font>
        <b/>
        <i val="0"/>
        <condense val="0"/>
        <extend val="0"/>
        <color indexed="10"/>
      </font>
    </dxf>
    <dxf>
      <font>
        <b/>
        <i val="0"/>
        <condense val="0"/>
        <extend val="0"/>
        <color indexed="17"/>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tif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24</xdr:row>
          <xdr:rowOff>114300</xdr:rowOff>
        </xdr:from>
        <xdr:to>
          <xdr:col>2</xdr:col>
          <xdr:colOff>361950</xdr:colOff>
          <xdr:row>26</xdr:row>
          <xdr:rowOff>57150</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xdr:twoCellAnchor editAs="oneCell">
    <xdr:from>
      <xdr:col>1</xdr:col>
      <xdr:colOff>8282</xdr:colOff>
      <xdr:row>0</xdr:row>
      <xdr:rowOff>116243</xdr:rowOff>
    </xdr:from>
    <xdr:to>
      <xdr:col>1</xdr:col>
      <xdr:colOff>1994170</xdr:colOff>
      <xdr:row>2</xdr:row>
      <xdr:rowOff>69473</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3899" y="116243"/>
          <a:ext cx="1985888" cy="342336"/>
        </a:xfrm>
        <a:prstGeom prst="rect">
          <a:avLst/>
        </a:prstGeom>
      </xdr:spPr>
    </xdr:pic>
    <xdr:clientData/>
  </xdr:twoCellAnchor>
  <xdr:twoCellAnchor editAs="oneCell">
    <xdr:from>
      <xdr:col>1</xdr:col>
      <xdr:colOff>2524125</xdr:colOff>
      <xdr:row>34</xdr:row>
      <xdr:rowOff>1</xdr:rowOff>
    </xdr:from>
    <xdr:to>
      <xdr:col>2</xdr:col>
      <xdr:colOff>911997</xdr:colOff>
      <xdr:row>38</xdr:row>
      <xdr:rowOff>31893</xdr:rowOff>
    </xdr:to>
    <xdr:pic>
      <xdr:nvPicPr>
        <xdr:cNvPr id="2" name="Picture 1"/>
        <xdr:cNvPicPr>
          <a:picLocks noChangeAspect="1"/>
        </xdr:cNvPicPr>
      </xdr:nvPicPr>
      <xdr:blipFill>
        <a:blip xmlns:r="http://schemas.openxmlformats.org/officeDocument/2006/relationships" r:embed="rId2" cstate="print">
          <a:duotone>
            <a:prstClr val="black"/>
            <a:schemeClr val="tx1">
              <a:lumMod val="95000"/>
              <a:lumOff val="5000"/>
              <a:tint val="45000"/>
              <a:satMod val="400000"/>
            </a:schemeClr>
          </a:duotone>
          <a:extLst>
            <a:ext uri="{28A0092B-C50C-407E-A947-70E740481C1C}">
              <a14:useLocalDpi xmlns:a14="http://schemas.microsoft.com/office/drawing/2010/main" val="0"/>
            </a:ext>
          </a:extLst>
        </a:blip>
        <a:stretch>
          <a:fillRect/>
        </a:stretch>
      </xdr:blipFill>
      <xdr:spPr>
        <a:xfrm>
          <a:off x="2803071" y="4796519"/>
          <a:ext cx="1238569" cy="68503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lectronic_budget@cde.state.co.us?subject=FY14-15%20Electronic%20Budget" TargetMode="External"/><Relationship Id="rId6" Type="http://schemas.openxmlformats.org/officeDocument/2006/relationships/comments" Target="../comments1.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I34"/>
  <sheetViews>
    <sheetView tabSelected="1" zoomScale="130" zoomScaleNormal="130" workbookViewId="0">
      <selection activeCell="B34" sqref="B34"/>
    </sheetView>
  </sheetViews>
  <sheetFormatPr defaultColWidth="0" defaultRowHeight="12.75" customHeight="1" x14ac:dyDescent="0.2"/>
  <cols>
    <col min="1" max="1" width="4.140625" style="108" customWidth="1"/>
    <col min="2" max="2" width="42.7109375" style="134" customWidth="1"/>
    <col min="3" max="3" width="54.7109375" style="135" customWidth="1"/>
    <col min="4" max="5" width="0" style="109" hidden="1" customWidth="1"/>
    <col min="6" max="6" width="4.42578125" style="109" hidden="1" customWidth="1"/>
    <col min="7" max="8" width="14.28515625" style="109" hidden="1" customWidth="1"/>
    <col min="9" max="9" width="0" style="109" hidden="1" customWidth="1"/>
    <col min="10" max="16384" width="14.28515625" style="109" hidden="1"/>
  </cols>
  <sheetData>
    <row r="1" spans="1:3" ht="18" x14ac:dyDescent="0.25">
      <c r="B1" s="634"/>
      <c r="C1" s="634"/>
    </row>
    <row r="2" spans="1:3" x14ac:dyDescent="0.2">
      <c r="B2" s="635" t="s">
        <v>10156</v>
      </c>
      <c r="C2" s="635"/>
    </row>
    <row r="3" spans="1:3" ht="14.25" customHeight="1" x14ac:dyDescent="0.2">
      <c r="B3" s="110"/>
      <c r="C3" s="111"/>
    </row>
    <row r="4" spans="1:3" ht="15.75" x14ac:dyDescent="0.25">
      <c r="A4" s="112"/>
      <c r="B4" s="113" t="s">
        <v>8</v>
      </c>
      <c r="C4" s="4"/>
    </row>
    <row r="5" spans="1:3" ht="15.75" x14ac:dyDescent="0.25">
      <c r="A5" s="112"/>
      <c r="B5" s="114" t="s">
        <v>9</v>
      </c>
      <c r="C5" s="115" t="e">
        <f>VLOOKUP(coverpage,'EMH1'!F:G,2,FALSE)</f>
        <v>#N/A</v>
      </c>
    </row>
    <row r="6" spans="1:3" x14ac:dyDescent="0.2">
      <c r="A6" s="112"/>
      <c r="B6" s="116" t="s">
        <v>10</v>
      </c>
      <c r="C6" s="609"/>
    </row>
    <row r="7" spans="1:3" x14ac:dyDescent="0.2">
      <c r="A7" s="112"/>
      <c r="B7" s="117"/>
      <c r="C7" s="118"/>
    </row>
    <row r="8" spans="1:3" x14ac:dyDescent="0.2">
      <c r="A8" s="112"/>
      <c r="B8" s="114" t="s">
        <v>11</v>
      </c>
      <c r="C8" s="186"/>
    </row>
    <row r="9" spans="1:3" x14ac:dyDescent="0.2">
      <c r="A9" s="112"/>
      <c r="B9" s="114" t="s">
        <v>6405</v>
      </c>
      <c r="C9" s="169" t="str">
        <f>IF(ReapEligible="","",IF(ReapEligible="YES","NO","YES"))</f>
        <v/>
      </c>
    </row>
    <row r="10" spans="1:3" x14ac:dyDescent="0.2">
      <c r="A10" s="112"/>
      <c r="B10" s="114" t="s">
        <v>8152</v>
      </c>
      <c r="C10" s="169" t="e">
        <f>VLOOKUP(coverpage,DIST_IMP!A:H,8,FALSE)</f>
        <v>#N/A</v>
      </c>
    </row>
    <row r="11" spans="1:3" x14ac:dyDescent="0.2">
      <c r="A11" s="112"/>
      <c r="B11" s="119" t="s">
        <v>8153</v>
      </c>
      <c r="C11" s="169" t="e">
        <f>VLOOKUP(coverpage,DIST_IMP!A:I,9,FALSE)</f>
        <v>#N/A</v>
      </c>
    </row>
    <row r="12" spans="1:3" x14ac:dyDescent="0.2">
      <c r="A12" s="112"/>
      <c r="B12" s="120"/>
      <c r="C12" s="121"/>
    </row>
    <row r="13" spans="1:3" x14ac:dyDescent="0.2">
      <c r="A13" s="112"/>
      <c r="B13" s="113" t="s">
        <v>7405</v>
      </c>
      <c r="C13" s="2"/>
    </row>
    <row r="14" spans="1:3" x14ac:dyDescent="0.2">
      <c r="A14" s="112"/>
      <c r="B14" s="114" t="s">
        <v>12</v>
      </c>
      <c r="C14" s="186"/>
    </row>
    <row r="15" spans="1:3" x14ac:dyDescent="0.2">
      <c r="A15" s="112"/>
      <c r="B15" s="116" t="s">
        <v>13</v>
      </c>
      <c r="C15" s="1"/>
    </row>
    <row r="16" spans="1:3" x14ac:dyDescent="0.2">
      <c r="A16" s="112"/>
      <c r="B16" s="122"/>
      <c r="C16" s="123"/>
    </row>
    <row r="17" spans="1:3" x14ac:dyDescent="0.2">
      <c r="A17" s="112"/>
      <c r="B17" s="124" t="s">
        <v>8164</v>
      </c>
      <c r="C17" s="3" t="s">
        <v>14393</v>
      </c>
    </row>
    <row r="18" spans="1:3" x14ac:dyDescent="0.2">
      <c r="B18" s="125" t="s">
        <v>14</v>
      </c>
      <c r="C18" s="126"/>
    </row>
    <row r="19" spans="1:3" x14ac:dyDescent="0.2">
      <c r="B19" s="127" t="s">
        <v>15</v>
      </c>
      <c r="C19" s="542"/>
    </row>
    <row r="20" spans="1:3" x14ac:dyDescent="0.2">
      <c r="B20" s="127" t="s">
        <v>16</v>
      </c>
      <c r="C20" s="542"/>
    </row>
    <row r="21" spans="1:3" x14ac:dyDescent="0.2">
      <c r="B21" s="127" t="s">
        <v>17</v>
      </c>
      <c r="C21" s="543"/>
    </row>
    <row r="22" spans="1:3" x14ac:dyDescent="0.2">
      <c r="B22" s="127" t="s">
        <v>18</v>
      </c>
      <c r="C22" s="544"/>
    </row>
    <row r="23" spans="1:3" ht="18" customHeight="1" x14ac:dyDescent="0.2">
      <c r="A23" s="128"/>
      <c r="B23" s="129" t="s">
        <v>19</v>
      </c>
      <c r="C23" s="130" t="s">
        <v>20</v>
      </c>
    </row>
    <row r="24" spans="1:3" x14ac:dyDescent="0.2">
      <c r="B24" s="131" t="s">
        <v>21</v>
      </c>
      <c r="C24" s="132" t="e">
        <f>coverpage&amp;" "&amp;DistrictName&amp;" "&amp;"NCLB Budget 15-16"</f>
        <v>#N/A</v>
      </c>
    </row>
    <row r="25" spans="1:3" x14ac:dyDescent="0.2">
      <c r="B25" s="133"/>
      <c r="C25" s="133"/>
    </row>
    <row r="26" spans="1:3" ht="12.75" customHeight="1" x14ac:dyDescent="0.2">
      <c r="B26" s="492" t="s">
        <v>8162</v>
      </c>
      <c r="C26" s="493"/>
    </row>
    <row r="27" spans="1:3" ht="12.75" customHeight="1" x14ac:dyDescent="0.2">
      <c r="B27" s="134" t="s">
        <v>14427</v>
      </c>
    </row>
    <row r="28" spans="1:3" ht="12.75" hidden="1" customHeight="1" x14ac:dyDescent="0.2">
      <c r="B28" s="636" t="s">
        <v>7401</v>
      </c>
      <c r="C28" s="636"/>
    </row>
    <row r="29" spans="1:3" ht="12.75" hidden="1" customHeight="1" x14ac:dyDescent="0.2">
      <c r="B29" s="294"/>
      <c r="C29" s="295"/>
    </row>
    <row r="30" spans="1:3" ht="12.75" hidden="1" customHeight="1" x14ac:dyDescent="0.2">
      <c r="B30" s="294" t="s">
        <v>7402</v>
      </c>
      <c r="C30" s="295"/>
    </row>
    <row r="31" spans="1:3" ht="12.75" hidden="1" customHeight="1" x14ac:dyDescent="0.2">
      <c r="B31" s="294" t="s">
        <v>7403</v>
      </c>
      <c r="C31" s="295"/>
    </row>
    <row r="32" spans="1:3" ht="12.75" hidden="1" customHeight="1" x14ac:dyDescent="0.2">
      <c r="B32" s="294" t="s">
        <v>7407</v>
      </c>
      <c r="C32" s="296"/>
    </row>
    <row r="33" spans="2:3" ht="12.75" hidden="1" customHeight="1" x14ac:dyDescent="0.2">
      <c r="B33" s="294" t="s">
        <v>7406</v>
      </c>
      <c r="C33" s="295"/>
    </row>
    <row r="34" spans="2:3" ht="12.75" customHeight="1" x14ac:dyDescent="0.2">
      <c r="B34" s="454"/>
    </row>
  </sheetData>
  <sheetProtection password="EF32" sheet="1" objects="1" scenarios="1"/>
  <mergeCells count="3">
    <mergeCell ref="B1:C1"/>
    <mergeCell ref="B2:C2"/>
    <mergeCell ref="B28:C28"/>
  </mergeCells>
  <conditionalFormatting sqref="C8:C9">
    <cfRule type="cellIs" dxfId="479" priority="13" stopIfTrue="1" operator="equal">
      <formula>"REAP Eligible"</formula>
    </cfRule>
    <cfRule type="cellIs" dxfId="478" priority="14" stopIfTrue="1" operator="equal">
      <formula>"Ineligible"</formula>
    </cfRule>
  </conditionalFormatting>
  <conditionalFormatting sqref="C10">
    <cfRule type="cellIs" dxfId="477" priority="9" stopIfTrue="1" operator="equal">
      <formula>"REAP Eligible"</formula>
    </cfRule>
    <cfRule type="cellIs" dxfId="476" priority="10" stopIfTrue="1" operator="equal">
      <formula>"Ineligible"</formula>
    </cfRule>
  </conditionalFormatting>
  <conditionalFormatting sqref="C11">
    <cfRule type="cellIs" dxfId="475" priority="5" stopIfTrue="1" operator="equal">
      <formula>"REAP Eligible"</formula>
    </cfRule>
    <cfRule type="cellIs" dxfId="474" priority="6" stopIfTrue="1" operator="equal">
      <formula>"Ineligible"</formula>
    </cfRule>
  </conditionalFormatting>
  <conditionalFormatting sqref="C14">
    <cfRule type="expression" dxfId="473" priority="1">
      <formula>$C$13="Original"</formula>
    </cfRule>
  </conditionalFormatting>
  <dataValidations count="4">
    <dataValidation type="list" allowBlank="1" showInputMessage="1" showErrorMessage="1" sqref="C17">
      <formula1>"Yes,No"</formula1>
    </dataValidation>
    <dataValidation type="list" showInputMessage="1" showErrorMessage="1" error="The value you entered is not valid._x000a__x000a_Please choose one of the four choices in the drop-down list." sqref="C13">
      <formula1>"Original, Modification to Original, Revised Budget"</formula1>
    </dataValidation>
    <dataValidation type="list" allowBlank="1" showInputMessage="1" showErrorMessage="1" sqref="C4">
      <formula1>DistrictNumber</formula1>
    </dataValidation>
    <dataValidation type="list" allowBlank="1" showInputMessage="1" showErrorMessage="1" sqref="C8">
      <formula1>"YES,NO"</formula1>
    </dataValidation>
  </dataValidations>
  <hyperlinks>
    <hyperlink ref="C23" r:id="rId1"/>
  </hyperlinks>
  <printOptions horizontalCentered="1" gridLines="1"/>
  <pageMargins left="0.25" right="0.25" top="0.5" bottom="0.51" header="0.25" footer="0.28000000000000003"/>
  <pageSetup scale="99" orientation="portrait" r:id="rId2"/>
  <headerFooter alignWithMargins="0">
    <oddFooter>&amp;L&amp;8Page &amp;P of &amp;N&amp;C&amp;8&amp;D &amp;T&amp;R&amp;8&amp;A sheet</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9457" r:id="rId5" name="Check Box 1">
              <controlPr defaultSize="0" autoFill="0" autoLine="0" autoPict="0">
                <anchor moveWithCells="1">
                  <from>
                    <xdr:col>2</xdr:col>
                    <xdr:colOff>57150</xdr:colOff>
                    <xdr:row>24</xdr:row>
                    <xdr:rowOff>114300</xdr:rowOff>
                  </from>
                  <to>
                    <xdr:col>2</xdr:col>
                    <xdr:colOff>361950</xdr:colOff>
                    <xdr:row>26</xdr:row>
                    <xdr:rowOff>57150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C8805"/>
  <sheetViews>
    <sheetView zoomScaleNormal="100" workbookViewId="0">
      <pane ySplit="10" topLeftCell="A11" activePane="bottomLeft" state="frozen"/>
      <selection pane="bottomLeft" activeCell="D20" sqref="D20"/>
    </sheetView>
  </sheetViews>
  <sheetFormatPr defaultRowHeight="12.75" x14ac:dyDescent="0.2"/>
  <cols>
    <col min="1" max="1" width="11.85546875" style="22" customWidth="1"/>
    <col min="2" max="2" width="48.140625" style="21" customWidth="1"/>
    <col min="3" max="3" width="50.5703125" style="37" customWidth="1"/>
    <col min="4" max="4" width="18.85546875" style="21" bestFit="1" customWidth="1"/>
    <col min="5" max="5" width="22.7109375" style="21" bestFit="1" customWidth="1"/>
    <col min="6" max="6" width="25.140625" style="21" customWidth="1"/>
    <col min="7" max="7" width="8.42578125" style="43" customWidth="1"/>
    <col min="8" max="8" width="42.85546875" style="21" customWidth="1"/>
    <col min="9" max="9" width="13.85546875" style="551" customWidth="1"/>
    <col min="10" max="10" width="18" style="571" hidden="1" customWidth="1"/>
    <col min="11" max="11" width="12.7109375" style="572" hidden="1" customWidth="1"/>
    <col min="12" max="13" width="9.140625" style="573" hidden="1" customWidth="1"/>
    <col min="14" max="14" width="18.7109375" style="573" hidden="1" customWidth="1"/>
    <col min="15" max="15" width="17.140625" style="573" hidden="1" customWidth="1"/>
    <col min="16" max="18" width="9.140625" style="573" hidden="1" customWidth="1"/>
    <col min="19" max="22" width="9.140625" style="139" hidden="1" customWidth="1"/>
    <col min="23" max="23" width="12.28515625" style="139" hidden="1" customWidth="1"/>
    <col min="24" max="25" width="9.140625" style="139" hidden="1" customWidth="1"/>
    <col min="26" max="26" width="9.140625" style="573" hidden="1" customWidth="1"/>
    <col min="27" max="27" width="57.85546875" style="573" hidden="1" customWidth="1"/>
    <col min="28" max="28" width="15.140625" style="480" customWidth="1"/>
    <col min="29" max="29" width="48.85546875" style="21" customWidth="1"/>
    <col min="30" max="16384" width="9.140625" style="21"/>
  </cols>
  <sheetData>
    <row r="1" spans="1:29" ht="18" x14ac:dyDescent="0.25">
      <c r="A1" s="27" t="e">
        <f>DistrictName</f>
        <v>#N/A</v>
      </c>
      <c r="D1" s="486" t="s">
        <v>8148</v>
      </c>
      <c r="E1" s="486" t="s">
        <v>8150</v>
      </c>
      <c r="F1" s="486" t="s">
        <v>8149</v>
      </c>
    </row>
    <row r="2" spans="1:29" ht="10.5" customHeight="1" x14ac:dyDescent="0.2">
      <c r="C2" s="487" t="s">
        <v>7328</v>
      </c>
      <c r="D2" s="535">
        <f>+'Budget Summary'!C20</f>
        <v>0</v>
      </c>
      <c r="E2" s="535">
        <f>'Budget Summary'!C71</f>
        <v>50</v>
      </c>
      <c r="F2" s="535">
        <f t="shared" ref="F2:F8" si="0">+D2-E2</f>
        <v>-50</v>
      </c>
    </row>
    <row r="3" spans="1:29" ht="15.75" x14ac:dyDescent="0.25">
      <c r="A3" s="484" t="s">
        <v>6096</v>
      </c>
      <c r="C3" s="487" t="s">
        <v>7329</v>
      </c>
      <c r="D3" s="535">
        <f>+'Budget Summary'!D20</f>
        <v>0</v>
      </c>
      <c r="E3" s="535">
        <f>'Budget Summary'!D71</f>
        <v>0</v>
      </c>
      <c r="F3" s="535">
        <f t="shared" si="0"/>
        <v>0</v>
      </c>
    </row>
    <row r="4" spans="1:29" ht="10.5" customHeight="1" x14ac:dyDescent="0.2">
      <c r="C4" s="487" t="s">
        <v>7330</v>
      </c>
      <c r="D4" s="535">
        <f>+'Budget Summary'!E20</f>
        <v>0</v>
      </c>
      <c r="E4" s="535">
        <f>'Budget Summary'!E71</f>
        <v>0</v>
      </c>
      <c r="F4" s="535">
        <f t="shared" si="0"/>
        <v>0</v>
      </c>
    </row>
    <row r="5" spans="1:29" ht="10.5" customHeight="1" x14ac:dyDescent="0.25">
      <c r="A5" s="27"/>
      <c r="B5" s="22"/>
      <c r="C5" s="487" t="s">
        <v>6102</v>
      </c>
      <c r="D5" s="535">
        <f>+'Budget Summary'!G20</f>
        <v>0</v>
      </c>
      <c r="E5" s="535">
        <f>'Budget Summary'!G71</f>
        <v>0</v>
      </c>
      <c r="F5" s="535">
        <f t="shared" si="0"/>
        <v>0</v>
      </c>
    </row>
    <row r="6" spans="1:29" ht="10.5" customHeight="1" x14ac:dyDescent="0.2">
      <c r="C6" s="487" t="s">
        <v>7332</v>
      </c>
      <c r="D6" s="535">
        <f>+'Budget Summary'!H20</f>
        <v>0</v>
      </c>
      <c r="E6" s="535">
        <f>'Budget Summary'!H71</f>
        <v>0</v>
      </c>
      <c r="F6" s="535">
        <f t="shared" si="0"/>
        <v>0</v>
      </c>
    </row>
    <row r="7" spans="1:29" s="552" customFormat="1" ht="10.5" customHeight="1" x14ac:dyDescent="0.2">
      <c r="A7" s="22"/>
      <c r="C7" s="487" t="s">
        <v>14390</v>
      </c>
      <c r="D7" s="535">
        <f>+'Budget Summary'!I20</f>
        <v>0</v>
      </c>
      <c r="E7" s="535">
        <f>'Budget Summary'!I71</f>
        <v>0</v>
      </c>
      <c r="F7" s="535">
        <f t="shared" ref="F7" si="1">+D7-E7</f>
        <v>0</v>
      </c>
      <c r="G7" s="557"/>
      <c r="I7" s="551"/>
      <c r="J7" s="571"/>
      <c r="K7" s="572"/>
      <c r="L7" s="573"/>
      <c r="M7" s="573"/>
      <c r="N7" s="573"/>
      <c r="O7" s="573"/>
      <c r="P7" s="573"/>
      <c r="Q7" s="573"/>
      <c r="R7" s="573"/>
      <c r="S7" s="139"/>
      <c r="T7" s="139"/>
      <c r="U7" s="139"/>
      <c r="V7" s="139"/>
      <c r="W7" s="139"/>
      <c r="X7" s="139"/>
      <c r="Y7" s="139"/>
      <c r="Z7" s="573"/>
      <c r="AA7" s="573"/>
      <c r="AB7" s="480"/>
    </row>
    <row r="8" spans="1:29" ht="10.5" customHeight="1" x14ac:dyDescent="0.2">
      <c r="C8" s="487" t="s">
        <v>7333</v>
      </c>
      <c r="D8" s="535">
        <f>+'Budget Summary'!L20</f>
        <v>0</v>
      </c>
      <c r="E8" s="535">
        <f>'Budget Summary'!L71</f>
        <v>0</v>
      </c>
      <c r="F8" s="535">
        <f t="shared" si="0"/>
        <v>0</v>
      </c>
    </row>
    <row r="9" spans="1:29" ht="8.25" customHeight="1" x14ac:dyDescent="0.2">
      <c r="C9" s="40"/>
      <c r="D9" s="483"/>
      <c r="E9" s="483"/>
      <c r="F9" s="483"/>
    </row>
    <row r="10" spans="1:29" x14ac:dyDescent="0.2">
      <c r="A10" s="136" t="s">
        <v>0</v>
      </c>
      <c r="B10" s="136" t="s">
        <v>1</v>
      </c>
      <c r="C10" s="136" t="s">
        <v>5</v>
      </c>
      <c r="D10" s="136" t="s">
        <v>2</v>
      </c>
      <c r="E10" s="136" t="s">
        <v>3</v>
      </c>
      <c r="F10" s="136" t="s">
        <v>55</v>
      </c>
      <c r="G10" s="137" t="s">
        <v>6099</v>
      </c>
      <c r="H10" s="136" t="s">
        <v>4</v>
      </c>
      <c r="I10" s="530" t="s">
        <v>6</v>
      </c>
      <c r="J10" s="574" t="s">
        <v>89</v>
      </c>
      <c r="AB10" s="478" t="s">
        <v>8138</v>
      </c>
      <c r="AC10" s="478" t="s">
        <v>8146</v>
      </c>
    </row>
    <row r="11" spans="1:29" ht="408.75" hidden="1" customHeight="1" x14ac:dyDescent="0.2">
      <c r="A11" s="23"/>
      <c r="C11" s="36"/>
      <c r="D11" s="25"/>
      <c r="J11" s="575" t="str">
        <f t="shared" ref="J11:J74" si="2">IF(K11=K10,"",SUMIF(K:K,K11,I:I))</f>
        <v/>
      </c>
      <c r="K11" s="572">
        <f>IF(ISBLANK(A11),K10,A11)</f>
        <v>0</v>
      </c>
      <c r="L11" s="573" t="str">
        <f>LEFT(H11,11)</f>
        <v/>
      </c>
      <c r="M11" s="573" t="str">
        <f>LEFT(E11,2)</f>
        <v/>
      </c>
      <c r="N11" s="573" t="str">
        <f>'Cover Page'!C17</f>
        <v>No</v>
      </c>
      <c r="O11" s="573">
        <f>K11</f>
        <v>0</v>
      </c>
      <c r="P11" s="573">
        <f>LEN(L11)</f>
        <v>0</v>
      </c>
      <c r="Q11" s="573" t="str">
        <f>IF(LEN(L11)=11,L11,IF(LEN(L11)=10,CONCATENATE(L11," "),IF(LEN(L11)=9,CONCATENATE(L11,"  "),IF(LEN(L11)=8,CONCATENATE(L11,"   "),""))))</f>
        <v/>
      </c>
      <c r="R11" s="573">
        <f>LEN(Q11)</f>
        <v>0</v>
      </c>
      <c r="Z11" s="573">
        <f>'BOCES SELECT'!E4</f>
        <v>1045865</v>
      </c>
      <c r="AA11" s="573" t="e">
        <f ca="1">'BOCES SELECT'!CH4</f>
        <v>#N/A</v>
      </c>
    </row>
    <row r="12" spans="1:29" ht="25.5" x14ac:dyDescent="0.2">
      <c r="A12" s="23" t="s">
        <v>104</v>
      </c>
      <c r="B12" s="21" t="s">
        <v>10160</v>
      </c>
      <c r="C12" s="36"/>
      <c r="D12" s="25" t="s">
        <v>6107</v>
      </c>
      <c r="E12" s="21" t="s">
        <v>91</v>
      </c>
      <c r="H12" s="21" t="s">
        <v>7317</v>
      </c>
      <c r="I12" s="551">
        <v>50</v>
      </c>
      <c r="J12" s="575">
        <f t="shared" si="2"/>
        <v>50</v>
      </c>
      <c r="K12" s="572" t="str">
        <f t="shared" ref="K12:K74" si="3">IF(ISBLANK(A12),K11,A12)</f>
        <v>Strategy 1</v>
      </c>
      <c r="L12" s="573" t="str">
        <f t="shared" ref="L12:L75" si="4">LEFT(H12,11)</f>
        <v xml:space="preserve">Title I-A  </v>
      </c>
      <c r="M12" s="573" t="str">
        <f t="shared" ref="M12:M75" si="5">LEFT(E12,2)</f>
        <v>06</v>
      </c>
      <c r="O12" s="573" t="str">
        <f t="shared" ref="O12:O75" si="6">K12</f>
        <v>Strategy 1</v>
      </c>
      <c r="P12" s="573">
        <f t="shared" ref="P12:P75" si="7">LEN(L12)</f>
        <v>11</v>
      </c>
      <c r="Q12" s="573" t="str">
        <f t="shared" ref="Q12:Q75" si="8">IF(LEN(L12)=11,L12,IF(LEN(L12)=10,CONCATENATE(L12," "),IF(LEN(L12)=9,CONCATENATE(L12,"  "),IF(LEN(L12)=8,CONCATENATE(L12,"   "),""))))</f>
        <v xml:space="preserve">Title I-A  </v>
      </c>
      <c r="R12" s="573">
        <f t="shared" ref="R12:R75" si="9">LEN(Q12)</f>
        <v>11</v>
      </c>
      <c r="Z12" s="573">
        <f>'BOCES SELECT'!E5</f>
        <v>1045864</v>
      </c>
      <c r="AA12" s="573" t="e">
        <f ca="1">'BOCES SELECT'!CH5</f>
        <v>#N/A</v>
      </c>
      <c r="AC12" s="21" t="s">
        <v>10161</v>
      </c>
    </row>
    <row r="13" spans="1:29" ht="15" x14ac:dyDescent="0.25">
      <c r="A13" s="547"/>
      <c r="B13" s="546"/>
      <c r="C13" s="549"/>
      <c r="D13" s="548"/>
      <c r="E13" s="545"/>
      <c r="F13" s="545"/>
      <c r="G13" s="545"/>
      <c r="H13" s="545"/>
      <c r="J13" s="575" t="str">
        <f t="shared" si="2"/>
        <v/>
      </c>
      <c r="K13" s="572" t="str">
        <f t="shared" si="3"/>
        <v>Strategy 1</v>
      </c>
      <c r="L13" s="573" t="str">
        <f t="shared" si="4"/>
        <v/>
      </c>
      <c r="M13" s="573" t="str">
        <f t="shared" si="5"/>
        <v/>
      </c>
      <c r="O13" s="573" t="str">
        <f t="shared" si="6"/>
        <v>Strategy 1</v>
      </c>
      <c r="P13" s="573">
        <f t="shared" si="7"/>
        <v>0</v>
      </c>
      <c r="Q13" s="573" t="str">
        <f t="shared" si="8"/>
        <v/>
      </c>
      <c r="R13" s="573">
        <f t="shared" si="9"/>
        <v>0</v>
      </c>
      <c r="Z13" s="573">
        <f>'BOCES SELECT'!E6</f>
        <v>1045863</v>
      </c>
      <c r="AA13" s="573" t="e">
        <f ca="1">'BOCES SELECT'!CH6</f>
        <v>#N/A</v>
      </c>
    </row>
    <row r="14" spans="1:29" ht="15" x14ac:dyDescent="0.25">
      <c r="A14" s="547"/>
      <c r="B14" s="546"/>
      <c r="C14" s="549"/>
      <c r="D14" s="548"/>
      <c r="E14" s="546"/>
      <c r="F14" s="546"/>
      <c r="G14" s="545"/>
      <c r="H14" s="546"/>
      <c r="J14" s="575" t="str">
        <f t="shared" si="2"/>
        <v/>
      </c>
      <c r="K14" s="572" t="str">
        <f t="shared" si="3"/>
        <v>Strategy 1</v>
      </c>
      <c r="L14" s="573" t="str">
        <f t="shared" si="4"/>
        <v/>
      </c>
      <c r="M14" s="573" t="str">
        <f t="shared" si="5"/>
        <v/>
      </c>
      <c r="O14" s="573" t="str">
        <f t="shared" si="6"/>
        <v>Strategy 1</v>
      </c>
      <c r="P14" s="573">
        <f t="shared" si="7"/>
        <v>0</v>
      </c>
      <c r="Q14" s="573" t="str">
        <f t="shared" si="8"/>
        <v/>
      </c>
      <c r="R14" s="573">
        <f t="shared" si="9"/>
        <v>0</v>
      </c>
      <c r="Z14" s="573">
        <f>'BOCES SELECT'!E7</f>
        <v>1045862</v>
      </c>
      <c r="AA14" s="573" t="e">
        <f ca="1">'BOCES SELECT'!CH7</f>
        <v>#N/A</v>
      </c>
    </row>
    <row r="15" spans="1:29" ht="15" x14ac:dyDescent="0.25">
      <c r="A15" s="547"/>
      <c r="B15" s="546"/>
      <c r="C15" s="549"/>
      <c r="D15" s="548"/>
      <c r="E15" s="546"/>
      <c r="F15" s="546"/>
      <c r="G15" s="545"/>
      <c r="H15" s="546"/>
      <c r="J15" s="575" t="str">
        <f t="shared" si="2"/>
        <v/>
      </c>
      <c r="K15" s="572" t="str">
        <f t="shared" si="3"/>
        <v>Strategy 1</v>
      </c>
      <c r="L15" s="573" t="str">
        <f t="shared" si="4"/>
        <v/>
      </c>
      <c r="M15" s="573" t="str">
        <f t="shared" si="5"/>
        <v/>
      </c>
      <c r="O15" s="573" t="str">
        <f t="shared" si="6"/>
        <v>Strategy 1</v>
      </c>
      <c r="P15" s="573">
        <f t="shared" si="7"/>
        <v>0</v>
      </c>
      <c r="Q15" s="573" t="str">
        <f t="shared" si="8"/>
        <v/>
      </c>
      <c r="R15" s="573">
        <f t="shared" si="9"/>
        <v>0</v>
      </c>
      <c r="Z15" s="573">
        <f>'BOCES SELECT'!E8</f>
        <v>1045861</v>
      </c>
      <c r="AA15" s="573" t="e">
        <f ca="1">'BOCES SELECT'!CH8</f>
        <v>#N/A</v>
      </c>
    </row>
    <row r="16" spans="1:29" ht="15" x14ac:dyDescent="0.25">
      <c r="A16" s="547"/>
      <c r="B16" s="546"/>
      <c r="C16" s="549"/>
      <c r="D16" s="548"/>
      <c r="E16" s="546"/>
      <c r="F16" s="546"/>
      <c r="G16" s="545"/>
      <c r="H16" s="546"/>
      <c r="J16" s="575" t="str">
        <f t="shared" si="2"/>
        <v/>
      </c>
      <c r="K16" s="572" t="str">
        <f t="shared" si="3"/>
        <v>Strategy 1</v>
      </c>
      <c r="L16" s="573" t="str">
        <f t="shared" si="4"/>
        <v/>
      </c>
      <c r="M16" s="573" t="str">
        <f t="shared" si="5"/>
        <v/>
      </c>
      <c r="O16" s="573" t="str">
        <f t="shared" si="6"/>
        <v>Strategy 1</v>
      </c>
      <c r="P16" s="573">
        <f t="shared" si="7"/>
        <v>0</v>
      </c>
      <c r="Q16" s="573" t="str">
        <f t="shared" si="8"/>
        <v/>
      </c>
      <c r="R16" s="573">
        <f t="shared" si="9"/>
        <v>0</v>
      </c>
      <c r="Z16" s="573">
        <f>'BOCES SELECT'!E9</f>
        <v>1045860</v>
      </c>
      <c r="AA16" s="573" t="e">
        <f ca="1">'BOCES SELECT'!CH9</f>
        <v>#N/A</v>
      </c>
    </row>
    <row r="17" spans="1:27" ht="15" x14ac:dyDescent="0.25">
      <c r="A17" s="547"/>
      <c r="B17" s="546"/>
      <c r="C17" s="549"/>
      <c r="D17" s="548"/>
      <c r="E17" s="546"/>
      <c r="F17" s="546"/>
      <c r="G17" s="545"/>
      <c r="H17" s="546"/>
      <c r="J17" s="575" t="str">
        <f t="shared" si="2"/>
        <v/>
      </c>
      <c r="K17" s="572" t="str">
        <f t="shared" si="3"/>
        <v>Strategy 1</v>
      </c>
      <c r="L17" s="573" t="str">
        <f t="shared" si="4"/>
        <v/>
      </c>
      <c r="M17" s="573" t="str">
        <f t="shared" si="5"/>
        <v/>
      </c>
      <c r="O17" s="573" t="str">
        <f t="shared" si="6"/>
        <v>Strategy 1</v>
      </c>
      <c r="P17" s="573">
        <f t="shared" si="7"/>
        <v>0</v>
      </c>
      <c r="Q17" s="573" t="str">
        <f t="shared" si="8"/>
        <v/>
      </c>
      <c r="R17" s="573">
        <f t="shared" si="9"/>
        <v>0</v>
      </c>
      <c r="Z17" s="573">
        <f>'BOCES SELECT'!E10</f>
        <v>1045859</v>
      </c>
      <c r="AA17" s="573" t="e">
        <f ca="1">'BOCES SELECT'!CH10</f>
        <v>#N/A</v>
      </c>
    </row>
    <row r="18" spans="1:27" ht="15" x14ac:dyDescent="0.25">
      <c r="A18" s="547"/>
      <c r="B18" s="546"/>
      <c r="C18" s="549"/>
      <c r="D18" s="548"/>
      <c r="E18" s="546"/>
      <c r="F18" s="546"/>
      <c r="G18" s="545"/>
      <c r="H18" s="546"/>
      <c r="J18" s="575" t="str">
        <f t="shared" si="2"/>
        <v/>
      </c>
      <c r="K18" s="572" t="str">
        <f t="shared" si="3"/>
        <v>Strategy 1</v>
      </c>
      <c r="L18" s="573" t="str">
        <f t="shared" si="4"/>
        <v/>
      </c>
      <c r="M18" s="573" t="str">
        <f t="shared" si="5"/>
        <v/>
      </c>
      <c r="O18" s="573" t="str">
        <f t="shared" si="6"/>
        <v>Strategy 1</v>
      </c>
      <c r="P18" s="573">
        <f t="shared" si="7"/>
        <v>0</v>
      </c>
      <c r="Q18" s="573" t="str">
        <f t="shared" si="8"/>
        <v/>
      </c>
      <c r="R18" s="573">
        <f t="shared" si="9"/>
        <v>0</v>
      </c>
      <c r="Z18" s="573">
        <f>'BOCES SELECT'!E11</f>
        <v>1045858</v>
      </c>
      <c r="AA18" s="573" t="e">
        <f ca="1">'BOCES SELECT'!CH11</f>
        <v>#N/A</v>
      </c>
    </row>
    <row r="19" spans="1:27" ht="15" x14ac:dyDescent="0.25">
      <c r="A19" s="547"/>
      <c r="B19" s="546"/>
      <c r="C19" s="549"/>
      <c r="D19" s="548"/>
      <c r="E19" s="546"/>
      <c r="F19" s="546"/>
      <c r="G19" s="545"/>
      <c r="H19" s="546"/>
      <c r="J19" s="575" t="str">
        <f t="shared" si="2"/>
        <v/>
      </c>
      <c r="K19" s="572" t="str">
        <f t="shared" si="3"/>
        <v>Strategy 1</v>
      </c>
      <c r="L19" s="573" t="str">
        <f t="shared" si="4"/>
        <v/>
      </c>
      <c r="M19" s="573" t="str">
        <f t="shared" si="5"/>
        <v/>
      </c>
      <c r="O19" s="573" t="str">
        <f t="shared" si="6"/>
        <v>Strategy 1</v>
      </c>
      <c r="P19" s="573">
        <f t="shared" si="7"/>
        <v>0</v>
      </c>
      <c r="Q19" s="573" t="str">
        <f t="shared" si="8"/>
        <v/>
      </c>
      <c r="R19" s="573">
        <f t="shared" si="9"/>
        <v>0</v>
      </c>
      <c r="Z19" s="573">
        <f>'BOCES SELECT'!E12</f>
        <v>1045857</v>
      </c>
      <c r="AA19" s="573" t="e">
        <f ca="1">'BOCES SELECT'!CH12</f>
        <v>#N/A</v>
      </c>
    </row>
    <row r="20" spans="1:27" ht="15" x14ac:dyDescent="0.25">
      <c r="A20" s="547"/>
      <c r="B20" s="546"/>
      <c r="C20" s="549"/>
      <c r="D20" s="548"/>
      <c r="E20" s="546"/>
      <c r="F20" s="546"/>
      <c r="G20" s="545"/>
      <c r="H20" s="546"/>
      <c r="J20" s="575" t="str">
        <f t="shared" si="2"/>
        <v/>
      </c>
      <c r="K20" s="572" t="str">
        <f t="shared" si="3"/>
        <v>Strategy 1</v>
      </c>
      <c r="L20" s="573" t="str">
        <f t="shared" si="4"/>
        <v/>
      </c>
      <c r="M20" s="573" t="str">
        <f t="shared" si="5"/>
        <v/>
      </c>
      <c r="O20" s="573" t="str">
        <f t="shared" si="6"/>
        <v>Strategy 1</v>
      </c>
      <c r="P20" s="573">
        <f t="shared" si="7"/>
        <v>0</v>
      </c>
      <c r="Q20" s="573" t="str">
        <f t="shared" si="8"/>
        <v/>
      </c>
      <c r="R20" s="573">
        <f t="shared" si="9"/>
        <v>0</v>
      </c>
      <c r="Z20" s="573">
        <f>'BOCES SELECT'!E13</f>
        <v>1045856</v>
      </c>
      <c r="AA20" s="573" t="e">
        <f ca="1">'BOCES SELECT'!CH13</f>
        <v>#N/A</v>
      </c>
    </row>
    <row r="21" spans="1:27" ht="15" x14ac:dyDescent="0.25">
      <c r="A21" s="547"/>
      <c r="B21" s="546"/>
      <c r="C21" s="549"/>
      <c r="D21" s="548"/>
      <c r="E21" s="546"/>
      <c r="F21" s="546"/>
      <c r="G21" s="545"/>
      <c r="H21" s="546"/>
      <c r="J21" s="575" t="str">
        <f t="shared" si="2"/>
        <v/>
      </c>
      <c r="K21" s="572" t="str">
        <f t="shared" si="3"/>
        <v>Strategy 1</v>
      </c>
      <c r="L21" s="573" t="str">
        <f t="shared" si="4"/>
        <v/>
      </c>
      <c r="M21" s="573" t="str">
        <f t="shared" si="5"/>
        <v/>
      </c>
      <c r="O21" s="573" t="str">
        <f t="shared" si="6"/>
        <v>Strategy 1</v>
      </c>
      <c r="P21" s="573">
        <f t="shared" si="7"/>
        <v>0</v>
      </c>
      <c r="Q21" s="573" t="str">
        <f t="shared" si="8"/>
        <v/>
      </c>
      <c r="R21" s="573">
        <f t="shared" si="9"/>
        <v>0</v>
      </c>
      <c r="Z21" s="573">
        <f>'BOCES SELECT'!E14</f>
        <v>1045855</v>
      </c>
      <c r="AA21" s="573" t="e">
        <f ca="1">'BOCES SELECT'!CH14</f>
        <v>#N/A</v>
      </c>
    </row>
    <row r="22" spans="1:27" ht="15" x14ac:dyDescent="0.25">
      <c r="A22" s="547"/>
      <c r="B22" s="546"/>
      <c r="C22" s="549"/>
      <c r="D22" s="548"/>
      <c r="E22" s="546"/>
      <c r="F22" s="546"/>
      <c r="G22" s="545"/>
      <c r="H22" s="546"/>
      <c r="J22" s="575" t="str">
        <f t="shared" si="2"/>
        <v/>
      </c>
      <c r="K22" s="572" t="str">
        <f t="shared" si="3"/>
        <v>Strategy 1</v>
      </c>
      <c r="L22" s="573" t="str">
        <f t="shared" si="4"/>
        <v/>
      </c>
      <c r="M22" s="573" t="str">
        <f t="shared" si="5"/>
        <v/>
      </c>
      <c r="O22" s="573" t="str">
        <f t="shared" si="6"/>
        <v>Strategy 1</v>
      </c>
      <c r="P22" s="573">
        <f t="shared" si="7"/>
        <v>0</v>
      </c>
      <c r="Q22" s="573" t="str">
        <f t="shared" si="8"/>
        <v/>
      </c>
      <c r="R22" s="573">
        <f t="shared" si="9"/>
        <v>0</v>
      </c>
      <c r="Z22" s="573">
        <f>'BOCES SELECT'!E15</f>
        <v>1045854</v>
      </c>
      <c r="AA22" s="573" t="e">
        <f ca="1">'BOCES SELECT'!CH15</f>
        <v>#N/A</v>
      </c>
    </row>
    <row r="23" spans="1:27" ht="15" x14ac:dyDescent="0.25">
      <c r="A23" s="547"/>
      <c r="B23" s="546"/>
      <c r="C23" s="549"/>
      <c r="D23" s="548"/>
      <c r="E23" s="546"/>
      <c r="F23" s="546"/>
      <c r="G23" s="545"/>
      <c r="H23" s="546"/>
      <c r="J23" s="575" t="str">
        <f t="shared" si="2"/>
        <v/>
      </c>
      <c r="K23" s="572" t="str">
        <f t="shared" si="3"/>
        <v>Strategy 1</v>
      </c>
      <c r="L23" s="573" t="str">
        <f t="shared" si="4"/>
        <v/>
      </c>
      <c r="M23" s="573" t="str">
        <f t="shared" si="5"/>
        <v/>
      </c>
      <c r="O23" s="573" t="str">
        <f t="shared" si="6"/>
        <v>Strategy 1</v>
      </c>
      <c r="P23" s="573">
        <f t="shared" si="7"/>
        <v>0</v>
      </c>
      <c r="Q23" s="573" t="str">
        <f t="shared" si="8"/>
        <v/>
      </c>
      <c r="R23" s="573">
        <f t="shared" si="9"/>
        <v>0</v>
      </c>
      <c r="Z23" s="573">
        <f>'BOCES SELECT'!E16</f>
        <v>1045853</v>
      </c>
      <c r="AA23" s="573" t="e">
        <f ca="1">'BOCES SELECT'!CH16</f>
        <v>#N/A</v>
      </c>
    </row>
    <row r="24" spans="1:27" ht="15" x14ac:dyDescent="0.25">
      <c r="A24" s="547"/>
      <c r="B24" s="546"/>
      <c r="C24" s="549"/>
      <c r="D24" s="548"/>
      <c r="E24" s="545"/>
      <c r="F24" s="545"/>
      <c r="G24" s="545"/>
      <c r="H24" s="545"/>
      <c r="J24" s="575" t="str">
        <f t="shared" si="2"/>
        <v/>
      </c>
      <c r="K24" s="572" t="str">
        <f t="shared" si="3"/>
        <v>Strategy 1</v>
      </c>
      <c r="L24" s="573" t="str">
        <f t="shared" si="4"/>
        <v/>
      </c>
      <c r="M24" s="573" t="str">
        <f t="shared" si="5"/>
        <v/>
      </c>
      <c r="O24" s="573" t="str">
        <f t="shared" si="6"/>
        <v>Strategy 1</v>
      </c>
      <c r="P24" s="573">
        <f t="shared" si="7"/>
        <v>0</v>
      </c>
      <c r="Q24" s="573" t="str">
        <f t="shared" si="8"/>
        <v/>
      </c>
      <c r="R24" s="573">
        <f t="shared" si="9"/>
        <v>0</v>
      </c>
      <c r="Z24" s="573">
        <f>'BOCES SELECT'!E17</f>
        <v>1045852</v>
      </c>
      <c r="AA24" s="573" t="e">
        <f ca="1">'BOCES SELECT'!CH17</f>
        <v>#N/A</v>
      </c>
    </row>
    <row r="25" spans="1:27" ht="15" x14ac:dyDescent="0.25">
      <c r="A25" s="547"/>
      <c r="B25" s="546"/>
      <c r="C25" s="549"/>
      <c r="D25" s="548"/>
      <c r="E25" s="546"/>
      <c r="F25" s="546"/>
      <c r="G25" s="545"/>
      <c r="H25" s="546"/>
      <c r="J25" s="575" t="str">
        <f t="shared" si="2"/>
        <v/>
      </c>
      <c r="K25" s="572" t="str">
        <f t="shared" si="3"/>
        <v>Strategy 1</v>
      </c>
      <c r="L25" s="573" t="str">
        <f t="shared" si="4"/>
        <v/>
      </c>
      <c r="M25" s="573" t="str">
        <f t="shared" si="5"/>
        <v/>
      </c>
      <c r="O25" s="573" t="str">
        <f t="shared" si="6"/>
        <v>Strategy 1</v>
      </c>
      <c r="P25" s="573">
        <f t="shared" si="7"/>
        <v>0</v>
      </c>
      <c r="Q25" s="573" t="str">
        <f t="shared" si="8"/>
        <v/>
      </c>
      <c r="R25" s="573">
        <f t="shared" si="9"/>
        <v>0</v>
      </c>
      <c r="Z25" s="573">
        <f>'BOCES SELECT'!E18</f>
        <v>1045851</v>
      </c>
      <c r="AA25" s="573" t="e">
        <f ca="1">'BOCES SELECT'!CH18</f>
        <v>#N/A</v>
      </c>
    </row>
    <row r="26" spans="1:27" ht="15" x14ac:dyDescent="0.25">
      <c r="A26" s="547"/>
      <c r="B26" s="546"/>
      <c r="C26" s="549"/>
      <c r="D26" s="548"/>
      <c r="E26" s="546"/>
      <c r="F26" s="546"/>
      <c r="G26" s="545"/>
      <c r="H26" s="546"/>
      <c r="J26" s="575" t="str">
        <f t="shared" si="2"/>
        <v/>
      </c>
      <c r="K26" s="572" t="str">
        <f t="shared" si="3"/>
        <v>Strategy 1</v>
      </c>
      <c r="L26" s="573" t="str">
        <f t="shared" si="4"/>
        <v/>
      </c>
      <c r="M26" s="573" t="str">
        <f t="shared" si="5"/>
        <v/>
      </c>
      <c r="O26" s="573" t="str">
        <f t="shared" si="6"/>
        <v>Strategy 1</v>
      </c>
      <c r="P26" s="573">
        <f t="shared" si="7"/>
        <v>0</v>
      </c>
      <c r="Q26" s="573" t="str">
        <f t="shared" si="8"/>
        <v/>
      </c>
      <c r="R26" s="573">
        <f t="shared" si="9"/>
        <v>0</v>
      </c>
      <c r="Z26" s="573">
        <f>'BOCES SELECT'!E19</f>
        <v>1045850</v>
      </c>
      <c r="AA26" s="573" t="e">
        <f ca="1">'BOCES SELECT'!CH19</f>
        <v>#N/A</v>
      </c>
    </row>
    <row r="27" spans="1:27" ht="15" x14ac:dyDescent="0.25">
      <c r="A27" s="547"/>
      <c r="B27" s="546"/>
      <c r="C27" s="549"/>
      <c r="D27" s="548"/>
      <c r="E27" s="545"/>
      <c r="F27" s="545"/>
      <c r="G27" s="545"/>
      <c r="H27" s="545"/>
      <c r="J27" s="575" t="str">
        <f t="shared" si="2"/>
        <v/>
      </c>
      <c r="K27" s="572" t="str">
        <f t="shared" si="3"/>
        <v>Strategy 1</v>
      </c>
      <c r="L27" s="573" t="str">
        <f t="shared" si="4"/>
        <v/>
      </c>
      <c r="M27" s="573" t="str">
        <f t="shared" si="5"/>
        <v/>
      </c>
      <c r="O27" s="573" t="str">
        <f t="shared" si="6"/>
        <v>Strategy 1</v>
      </c>
      <c r="P27" s="573">
        <f t="shared" si="7"/>
        <v>0</v>
      </c>
      <c r="Q27" s="573" t="str">
        <f t="shared" si="8"/>
        <v/>
      </c>
      <c r="R27" s="573">
        <f t="shared" si="9"/>
        <v>0</v>
      </c>
      <c r="Z27" s="573">
        <f>'BOCES SELECT'!E20</f>
        <v>1045849</v>
      </c>
      <c r="AA27" s="573" t="e">
        <f ca="1">'BOCES SELECT'!CH20</f>
        <v>#N/A</v>
      </c>
    </row>
    <row r="28" spans="1:27" ht="15" x14ac:dyDescent="0.25">
      <c r="A28" s="547"/>
      <c r="B28" s="546"/>
      <c r="C28" s="549"/>
      <c r="D28" s="548"/>
      <c r="E28" s="546"/>
      <c r="F28" s="545"/>
      <c r="G28" s="545"/>
      <c r="H28" s="546"/>
      <c r="J28" s="575" t="str">
        <f t="shared" si="2"/>
        <v/>
      </c>
      <c r="K28" s="572" t="str">
        <f t="shared" si="3"/>
        <v>Strategy 1</v>
      </c>
      <c r="L28" s="573" t="str">
        <f t="shared" si="4"/>
        <v/>
      </c>
      <c r="M28" s="573" t="str">
        <f t="shared" si="5"/>
        <v/>
      </c>
      <c r="O28" s="573" t="str">
        <f t="shared" si="6"/>
        <v>Strategy 1</v>
      </c>
      <c r="P28" s="573">
        <f t="shared" si="7"/>
        <v>0</v>
      </c>
      <c r="Q28" s="573" t="str">
        <f t="shared" si="8"/>
        <v/>
      </c>
      <c r="R28" s="573">
        <f t="shared" si="9"/>
        <v>0</v>
      </c>
      <c r="Z28" s="573">
        <f>'BOCES SELECT'!E21</f>
        <v>1045848</v>
      </c>
      <c r="AA28" s="573" t="e">
        <f ca="1">'BOCES SELECT'!CH21</f>
        <v>#N/A</v>
      </c>
    </row>
    <row r="29" spans="1:27" ht="15" x14ac:dyDescent="0.25">
      <c r="A29" s="547"/>
      <c r="B29" s="546"/>
      <c r="C29" s="549"/>
      <c r="D29" s="548"/>
      <c r="E29" s="546"/>
      <c r="F29" s="545"/>
      <c r="G29" s="545"/>
      <c r="H29" s="546"/>
      <c r="J29" s="575" t="str">
        <f t="shared" si="2"/>
        <v/>
      </c>
      <c r="K29" s="572" t="str">
        <f t="shared" si="3"/>
        <v>Strategy 1</v>
      </c>
      <c r="L29" s="573" t="str">
        <f t="shared" si="4"/>
        <v/>
      </c>
      <c r="M29" s="573" t="str">
        <f t="shared" si="5"/>
        <v/>
      </c>
      <c r="O29" s="573" t="str">
        <f t="shared" si="6"/>
        <v>Strategy 1</v>
      </c>
      <c r="P29" s="573">
        <f t="shared" si="7"/>
        <v>0</v>
      </c>
      <c r="Q29" s="573" t="str">
        <f t="shared" si="8"/>
        <v/>
      </c>
      <c r="R29" s="573">
        <f t="shared" si="9"/>
        <v>0</v>
      </c>
      <c r="Z29" s="573">
        <f>'BOCES SELECT'!E22</f>
        <v>1045847</v>
      </c>
      <c r="AA29" s="573" t="e">
        <f ca="1">'BOCES SELECT'!CH22</f>
        <v>#N/A</v>
      </c>
    </row>
    <row r="30" spans="1:27" ht="15" x14ac:dyDescent="0.25">
      <c r="A30" s="547"/>
      <c r="B30" s="546"/>
      <c r="C30" s="549"/>
      <c r="D30" s="548"/>
      <c r="E30" s="545"/>
      <c r="F30" s="545"/>
      <c r="G30" s="545"/>
      <c r="H30" s="545"/>
      <c r="J30" s="575" t="str">
        <f t="shared" si="2"/>
        <v/>
      </c>
      <c r="K30" s="572" t="str">
        <f t="shared" si="3"/>
        <v>Strategy 1</v>
      </c>
      <c r="L30" s="573" t="str">
        <f t="shared" si="4"/>
        <v/>
      </c>
      <c r="M30" s="573" t="str">
        <f t="shared" si="5"/>
        <v/>
      </c>
      <c r="O30" s="573" t="str">
        <f t="shared" si="6"/>
        <v>Strategy 1</v>
      </c>
      <c r="P30" s="573">
        <f t="shared" si="7"/>
        <v>0</v>
      </c>
      <c r="Q30" s="573" t="str">
        <f t="shared" si="8"/>
        <v/>
      </c>
      <c r="R30" s="573">
        <f t="shared" si="9"/>
        <v>0</v>
      </c>
      <c r="Z30" s="573">
        <f>'BOCES SELECT'!E23</f>
        <v>1045846</v>
      </c>
      <c r="AA30" s="573" t="e">
        <f ca="1">'BOCES SELECT'!CH23</f>
        <v>#N/A</v>
      </c>
    </row>
    <row r="31" spans="1:27" x14ac:dyDescent="0.2">
      <c r="A31" s="547"/>
      <c r="B31" s="546"/>
      <c r="C31" s="549"/>
      <c r="D31" s="548"/>
      <c r="E31" s="546"/>
      <c r="F31" s="546"/>
      <c r="G31" s="550"/>
      <c r="H31" s="546"/>
      <c r="J31" s="575" t="str">
        <f t="shared" si="2"/>
        <v/>
      </c>
      <c r="K31" s="572" t="str">
        <f t="shared" si="3"/>
        <v>Strategy 1</v>
      </c>
      <c r="L31" s="573" t="str">
        <f t="shared" si="4"/>
        <v/>
      </c>
      <c r="M31" s="573" t="str">
        <f t="shared" si="5"/>
        <v/>
      </c>
      <c r="O31" s="573" t="str">
        <f t="shared" si="6"/>
        <v>Strategy 1</v>
      </c>
      <c r="P31" s="573">
        <f t="shared" si="7"/>
        <v>0</v>
      </c>
      <c r="Q31" s="573" t="str">
        <f t="shared" si="8"/>
        <v/>
      </c>
      <c r="R31" s="573">
        <f t="shared" si="9"/>
        <v>0</v>
      </c>
      <c r="Z31" s="573">
        <f>'BOCES SELECT'!E24</f>
        <v>1045845</v>
      </c>
      <c r="AA31" s="573" t="e">
        <f ca="1">'BOCES SELECT'!CH24</f>
        <v>#N/A</v>
      </c>
    </row>
    <row r="32" spans="1:27" ht="15" x14ac:dyDescent="0.25">
      <c r="A32" s="547"/>
      <c r="B32" s="546"/>
      <c r="C32" s="549"/>
      <c r="D32" s="548"/>
      <c r="E32" s="546"/>
      <c r="F32" s="546"/>
      <c r="G32" s="545"/>
      <c r="H32" s="546"/>
      <c r="J32" s="575" t="str">
        <f t="shared" si="2"/>
        <v/>
      </c>
      <c r="K32" s="572" t="str">
        <f t="shared" si="3"/>
        <v>Strategy 1</v>
      </c>
      <c r="L32" s="573" t="str">
        <f t="shared" si="4"/>
        <v/>
      </c>
      <c r="M32" s="573" t="str">
        <f t="shared" si="5"/>
        <v/>
      </c>
      <c r="O32" s="573" t="str">
        <f t="shared" si="6"/>
        <v>Strategy 1</v>
      </c>
      <c r="P32" s="573">
        <f t="shared" si="7"/>
        <v>0</v>
      </c>
      <c r="Q32" s="573" t="str">
        <f t="shared" si="8"/>
        <v/>
      </c>
      <c r="R32" s="573">
        <f t="shared" si="9"/>
        <v>0</v>
      </c>
      <c r="Z32" s="573">
        <f>'BOCES SELECT'!E25</f>
        <v>1045844</v>
      </c>
      <c r="AA32" s="573" t="e">
        <f ca="1">'BOCES SELECT'!CH25</f>
        <v>#N/A</v>
      </c>
    </row>
    <row r="33" spans="1:27" x14ac:dyDescent="0.2">
      <c r="A33" s="547"/>
      <c r="B33" s="546"/>
      <c r="C33" s="549"/>
      <c r="D33" s="548"/>
      <c r="E33" s="546"/>
      <c r="F33" s="546"/>
      <c r="G33" s="550"/>
      <c r="H33" s="546"/>
      <c r="J33" s="575" t="str">
        <f t="shared" si="2"/>
        <v/>
      </c>
      <c r="K33" s="572" t="str">
        <f t="shared" si="3"/>
        <v>Strategy 1</v>
      </c>
      <c r="L33" s="573" t="str">
        <f t="shared" si="4"/>
        <v/>
      </c>
      <c r="M33" s="573" t="str">
        <f t="shared" si="5"/>
        <v/>
      </c>
      <c r="O33" s="573" t="str">
        <f t="shared" si="6"/>
        <v>Strategy 1</v>
      </c>
      <c r="P33" s="573">
        <f t="shared" si="7"/>
        <v>0</v>
      </c>
      <c r="Q33" s="573" t="str">
        <f t="shared" si="8"/>
        <v/>
      </c>
      <c r="R33" s="573">
        <f t="shared" si="9"/>
        <v>0</v>
      </c>
      <c r="Z33" s="573">
        <f>'BOCES SELECT'!E26</f>
        <v>1045843</v>
      </c>
      <c r="AA33" s="573" t="e">
        <f ca="1">'BOCES SELECT'!CH26</f>
        <v>#N/A</v>
      </c>
    </row>
    <row r="34" spans="1:27" ht="15" x14ac:dyDescent="0.25">
      <c r="A34" s="547"/>
      <c r="B34" s="546"/>
      <c r="C34" s="549"/>
      <c r="D34" s="548"/>
      <c r="E34" s="546"/>
      <c r="F34" s="546"/>
      <c r="G34" s="545"/>
      <c r="H34" s="546"/>
      <c r="J34" s="575" t="str">
        <f t="shared" si="2"/>
        <v/>
      </c>
      <c r="K34" s="572" t="str">
        <f t="shared" si="3"/>
        <v>Strategy 1</v>
      </c>
      <c r="L34" s="573" t="str">
        <f t="shared" si="4"/>
        <v/>
      </c>
      <c r="M34" s="573" t="str">
        <f t="shared" si="5"/>
        <v/>
      </c>
      <c r="O34" s="573" t="str">
        <f t="shared" si="6"/>
        <v>Strategy 1</v>
      </c>
      <c r="P34" s="573">
        <f t="shared" si="7"/>
        <v>0</v>
      </c>
      <c r="Q34" s="573" t="str">
        <f t="shared" si="8"/>
        <v/>
      </c>
      <c r="R34" s="573">
        <f t="shared" si="9"/>
        <v>0</v>
      </c>
      <c r="Z34" s="573">
        <f>'BOCES SELECT'!E27</f>
        <v>1045842</v>
      </c>
      <c r="AA34" s="573" t="e">
        <f ca="1">'BOCES SELECT'!CH27</f>
        <v>#N/A</v>
      </c>
    </row>
    <row r="35" spans="1:27" ht="15" x14ac:dyDescent="0.25">
      <c r="A35" s="547"/>
      <c r="B35" s="546"/>
      <c r="C35" s="549"/>
      <c r="D35" s="548"/>
      <c r="E35" s="546"/>
      <c r="F35" s="545"/>
      <c r="G35" s="545"/>
      <c r="H35" s="546"/>
      <c r="J35" s="575" t="str">
        <f t="shared" si="2"/>
        <v/>
      </c>
      <c r="K35" s="572" t="str">
        <f t="shared" si="3"/>
        <v>Strategy 1</v>
      </c>
      <c r="L35" s="573" t="str">
        <f t="shared" si="4"/>
        <v/>
      </c>
      <c r="M35" s="573" t="str">
        <f t="shared" si="5"/>
        <v/>
      </c>
      <c r="O35" s="573" t="str">
        <f t="shared" si="6"/>
        <v>Strategy 1</v>
      </c>
      <c r="P35" s="573">
        <f t="shared" si="7"/>
        <v>0</v>
      </c>
      <c r="Q35" s="573" t="str">
        <f t="shared" si="8"/>
        <v/>
      </c>
      <c r="R35" s="573">
        <f t="shared" si="9"/>
        <v>0</v>
      </c>
      <c r="Z35" s="573">
        <f>'BOCES SELECT'!E28</f>
        <v>1045841</v>
      </c>
      <c r="AA35" s="573" t="e">
        <f ca="1">'BOCES SELECT'!CH28</f>
        <v>#N/A</v>
      </c>
    </row>
    <row r="36" spans="1:27" ht="15" x14ac:dyDescent="0.25">
      <c r="A36" s="547"/>
      <c r="B36" s="546"/>
      <c r="C36" s="549"/>
      <c r="D36" s="548"/>
      <c r="E36" s="545"/>
      <c r="F36" s="545"/>
      <c r="G36" s="545"/>
      <c r="H36" s="545"/>
      <c r="J36" s="575" t="str">
        <f t="shared" si="2"/>
        <v/>
      </c>
      <c r="K36" s="572" t="str">
        <f t="shared" si="3"/>
        <v>Strategy 1</v>
      </c>
      <c r="L36" s="573" t="str">
        <f t="shared" si="4"/>
        <v/>
      </c>
      <c r="M36" s="573" t="str">
        <f t="shared" si="5"/>
        <v/>
      </c>
      <c r="O36" s="573" t="str">
        <f t="shared" si="6"/>
        <v>Strategy 1</v>
      </c>
      <c r="P36" s="573">
        <f t="shared" si="7"/>
        <v>0</v>
      </c>
      <c r="Q36" s="573" t="str">
        <f t="shared" si="8"/>
        <v/>
      </c>
      <c r="R36" s="573">
        <f t="shared" si="9"/>
        <v>0</v>
      </c>
      <c r="Z36" s="573">
        <f>'BOCES SELECT'!E29</f>
        <v>1045840</v>
      </c>
      <c r="AA36" s="573" t="e">
        <f ca="1">'BOCES SELECT'!CH29</f>
        <v>#N/A</v>
      </c>
    </row>
    <row r="37" spans="1:27" ht="15" x14ac:dyDescent="0.25">
      <c r="A37" s="547"/>
      <c r="B37" s="546"/>
      <c r="C37" s="549"/>
      <c r="D37" s="548"/>
      <c r="E37" s="546"/>
      <c r="F37" s="545"/>
      <c r="G37" s="545"/>
      <c r="H37" s="546"/>
      <c r="J37" s="575" t="str">
        <f t="shared" si="2"/>
        <v/>
      </c>
      <c r="K37" s="572" t="str">
        <f t="shared" si="3"/>
        <v>Strategy 1</v>
      </c>
      <c r="L37" s="573" t="str">
        <f t="shared" si="4"/>
        <v/>
      </c>
      <c r="M37" s="573" t="str">
        <f t="shared" si="5"/>
        <v/>
      </c>
      <c r="O37" s="573" t="str">
        <f t="shared" si="6"/>
        <v>Strategy 1</v>
      </c>
      <c r="P37" s="573">
        <f t="shared" si="7"/>
        <v>0</v>
      </c>
      <c r="Q37" s="573" t="str">
        <f t="shared" si="8"/>
        <v/>
      </c>
      <c r="R37" s="573">
        <f t="shared" si="9"/>
        <v>0</v>
      </c>
      <c r="Z37" s="573">
        <f>'BOCES SELECT'!E30</f>
        <v>1045839</v>
      </c>
      <c r="AA37" s="573" t="e">
        <f ca="1">'BOCES SELECT'!CH30</f>
        <v>#N/A</v>
      </c>
    </row>
    <row r="38" spans="1:27" ht="15" x14ac:dyDescent="0.25">
      <c r="A38" s="547"/>
      <c r="B38" s="546"/>
      <c r="C38" s="549"/>
      <c r="D38" s="548"/>
      <c r="E38" s="545"/>
      <c r="F38" s="545"/>
      <c r="G38" s="545"/>
      <c r="H38" s="545"/>
      <c r="J38" s="575" t="str">
        <f t="shared" si="2"/>
        <v/>
      </c>
      <c r="K38" s="572" t="str">
        <f t="shared" si="3"/>
        <v>Strategy 1</v>
      </c>
      <c r="L38" s="573" t="str">
        <f t="shared" si="4"/>
        <v/>
      </c>
      <c r="M38" s="573" t="str">
        <f t="shared" si="5"/>
        <v/>
      </c>
      <c r="O38" s="573" t="str">
        <f t="shared" si="6"/>
        <v>Strategy 1</v>
      </c>
      <c r="P38" s="573">
        <f t="shared" si="7"/>
        <v>0</v>
      </c>
      <c r="Q38" s="573" t="str">
        <f t="shared" si="8"/>
        <v/>
      </c>
      <c r="R38" s="573">
        <f t="shared" si="9"/>
        <v>0</v>
      </c>
      <c r="Z38" s="573">
        <f>'BOCES SELECT'!E31</f>
        <v>1045838</v>
      </c>
      <c r="AA38" s="573" t="e">
        <f ca="1">'BOCES SELECT'!CH31</f>
        <v>#N/A</v>
      </c>
    </row>
    <row r="39" spans="1:27" ht="15" x14ac:dyDescent="0.25">
      <c r="A39" s="547"/>
      <c r="B39" s="546"/>
      <c r="C39" s="549"/>
      <c r="D39" s="548"/>
      <c r="E39" s="546"/>
      <c r="F39" s="545"/>
      <c r="G39" s="545"/>
      <c r="H39" s="546"/>
      <c r="J39" s="575" t="str">
        <f t="shared" si="2"/>
        <v/>
      </c>
      <c r="K39" s="572" t="str">
        <f t="shared" si="3"/>
        <v>Strategy 1</v>
      </c>
      <c r="L39" s="573" t="str">
        <f t="shared" si="4"/>
        <v/>
      </c>
      <c r="M39" s="573" t="str">
        <f t="shared" si="5"/>
        <v/>
      </c>
      <c r="O39" s="573" t="str">
        <f t="shared" si="6"/>
        <v>Strategy 1</v>
      </c>
      <c r="P39" s="573">
        <f t="shared" si="7"/>
        <v>0</v>
      </c>
      <c r="Q39" s="573" t="str">
        <f t="shared" si="8"/>
        <v/>
      </c>
      <c r="R39" s="573">
        <f t="shared" si="9"/>
        <v>0</v>
      </c>
      <c r="Z39" s="573">
        <f>'BOCES SELECT'!E32</f>
        <v>1045837</v>
      </c>
      <c r="AA39" s="573" t="e">
        <f ca="1">'BOCES SELECT'!CH32</f>
        <v>#N/A</v>
      </c>
    </row>
    <row r="40" spans="1:27" ht="15" x14ac:dyDescent="0.25">
      <c r="A40" s="547"/>
      <c r="B40" s="546"/>
      <c r="C40" s="549"/>
      <c r="D40" s="548"/>
      <c r="E40" s="545"/>
      <c r="F40" s="545"/>
      <c r="G40" s="545"/>
      <c r="H40" s="545"/>
      <c r="J40" s="575" t="str">
        <f t="shared" si="2"/>
        <v/>
      </c>
      <c r="K40" s="572" t="str">
        <f t="shared" si="3"/>
        <v>Strategy 1</v>
      </c>
      <c r="L40" s="573" t="str">
        <f t="shared" si="4"/>
        <v/>
      </c>
      <c r="M40" s="573" t="str">
        <f t="shared" si="5"/>
        <v/>
      </c>
      <c r="O40" s="573" t="str">
        <f t="shared" si="6"/>
        <v>Strategy 1</v>
      </c>
      <c r="P40" s="573">
        <f t="shared" si="7"/>
        <v>0</v>
      </c>
      <c r="Q40" s="573" t="str">
        <f t="shared" si="8"/>
        <v/>
      </c>
      <c r="R40" s="573">
        <f t="shared" si="9"/>
        <v>0</v>
      </c>
      <c r="Z40" s="573">
        <f>'BOCES SELECT'!E33</f>
        <v>1045836</v>
      </c>
      <c r="AA40" s="573" t="e">
        <f ca="1">'BOCES SELECT'!CH33</f>
        <v>#N/A</v>
      </c>
    </row>
    <row r="41" spans="1:27" ht="15" x14ac:dyDescent="0.25">
      <c r="A41" s="547"/>
      <c r="B41" s="546"/>
      <c r="C41" s="549"/>
      <c r="D41" s="548"/>
      <c r="E41" s="546"/>
      <c r="F41" s="545"/>
      <c r="G41" s="545"/>
      <c r="H41" s="546"/>
      <c r="J41" s="575" t="str">
        <f t="shared" si="2"/>
        <v/>
      </c>
      <c r="K41" s="572" t="str">
        <f t="shared" si="3"/>
        <v>Strategy 1</v>
      </c>
      <c r="L41" s="573" t="str">
        <f t="shared" si="4"/>
        <v/>
      </c>
      <c r="M41" s="573" t="str">
        <f t="shared" si="5"/>
        <v/>
      </c>
      <c r="O41" s="573" t="str">
        <f t="shared" si="6"/>
        <v>Strategy 1</v>
      </c>
      <c r="P41" s="573">
        <f t="shared" si="7"/>
        <v>0</v>
      </c>
      <c r="Q41" s="573" t="str">
        <f t="shared" si="8"/>
        <v/>
      </c>
      <c r="R41" s="573">
        <f t="shared" si="9"/>
        <v>0</v>
      </c>
      <c r="Z41" s="573">
        <f>'BOCES SELECT'!E34</f>
        <v>1045835</v>
      </c>
      <c r="AA41" s="573" t="e">
        <f ca="1">'BOCES SELECT'!CH34</f>
        <v>#N/A</v>
      </c>
    </row>
    <row r="42" spans="1:27" x14ac:dyDescent="0.2">
      <c r="A42" s="23"/>
      <c r="B42" s="546"/>
      <c r="C42" s="36"/>
      <c r="D42" s="25"/>
      <c r="J42" s="575" t="str">
        <f t="shared" si="2"/>
        <v/>
      </c>
      <c r="K42" s="572" t="str">
        <f t="shared" si="3"/>
        <v>Strategy 1</v>
      </c>
      <c r="L42" s="573" t="str">
        <f t="shared" si="4"/>
        <v/>
      </c>
      <c r="M42" s="573" t="str">
        <f t="shared" si="5"/>
        <v/>
      </c>
      <c r="O42" s="573" t="str">
        <f t="shared" si="6"/>
        <v>Strategy 1</v>
      </c>
      <c r="P42" s="573">
        <f t="shared" si="7"/>
        <v>0</v>
      </c>
      <c r="Q42" s="573" t="str">
        <f t="shared" si="8"/>
        <v/>
      </c>
      <c r="R42" s="573">
        <f t="shared" si="9"/>
        <v>0</v>
      </c>
      <c r="Z42" s="573">
        <f>'BOCES SELECT'!E35</f>
        <v>1045834</v>
      </c>
      <c r="AA42" s="573" t="e">
        <f ca="1">'BOCES SELECT'!CH35</f>
        <v>#N/A</v>
      </c>
    </row>
    <row r="43" spans="1:27" x14ac:dyDescent="0.2">
      <c r="A43" s="23"/>
      <c r="B43" s="546"/>
      <c r="C43" s="36"/>
      <c r="D43" s="25"/>
      <c r="J43" s="575" t="str">
        <f t="shared" si="2"/>
        <v/>
      </c>
      <c r="K43" s="572" t="str">
        <f t="shared" si="3"/>
        <v>Strategy 1</v>
      </c>
      <c r="L43" s="573" t="str">
        <f t="shared" si="4"/>
        <v/>
      </c>
      <c r="M43" s="573" t="str">
        <f t="shared" si="5"/>
        <v/>
      </c>
      <c r="O43" s="573" t="str">
        <f t="shared" si="6"/>
        <v>Strategy 1</v>
      </c>
      <c r="P43" s="573">
        <f t="shared" si="7"/>
        <v>0</v>
      </c>
      <c r="Q43" s="573" t="str">
        <f t="shared" si="8"/>
        <v/>
      </c>
      <c r="R43" s="573">
        <f t="shared" si="9"/>
        <v>0</v>
      </c>
      <c r="Z43" s="573">
        <f>'BOCES SELECT'!E36</f>
        <v>1045833</v>
      </c>
      <c r="AA43" s="573" t="e">
        <f ca="1">'BOCES SELECT'!CH36</f>
        <v>#N/A</v>
      </c>
    </row>
    <row r="44" spans="1:27" x14ac:dyDescent="0.2">
      <c r="A44" s="23"/>
      <c r="B44" s="546"/>
      <c r="C44" s="36"/>
      <c r="D44" s="25"/>
      <c r="J44" s="575" t="str">
        <f t="shared" si="2"/>
        <v/>
      </c>
      <c r="K44" s="572" t="str">
        <f t="shared" si="3"/>
        <v>Strategy 1</v>
      </c>
      <c r="L44" s="573" t="str">
        <f t="shared" si="4"/>
        <v/>
      </c>
      <c r="M44" s="573" t="str">
        <f t="shared" si="5"/>
        <v/>
      </c>
      <c r="O44" s="573" t="str">
        <f t="shared" si="6"/>
        <v>Strategy 1</v>
      </c>
      <c r="P44" s="573">
        <f t="shared" si="7"/>
        <v>0</v>
      </c>
      <c r="Q44" s="573" t="str">
        <f t="shared" si="8"/>
        <v/>
      </c>
      <c r="R44" s="573">
        <f t="shared" si="9"/>
        <v>0</v>
      </c>
      <c r="Z44" s="573">
        <f>'BOCES SELECT'!E37</f>
        <v>1045832</v>
      </c>
      <c r="AA44" s="573" t="e">
        <f ca="1">'BOCES SELECT'!CH37</f>
        <v>#N/A</v>
      </c>
    </row>
    <row r="45" spans="1:27" x14ac:dyDescent="0.2">
      <c r="A45" s="23"/>
      <c r="B45" s="546"/>
      <c r="C45" s="36"/>
      <c r="D45" s="25"/>
      <c r="J45" s="575" t="str">
        <f t="shared" si="2"/>
        <v/>
      </c>
      <c r="K45" s="572" t="str">
        <f t="shared" si="3"/>
        <v>Strategy 1</v>
      </c>
      <c r="L45" s="573" t="str">
        <f t="shared" si="4"/>
        <v/>
      </c>
      <c r="M45" s="573" t="str">
        <f t="shared" si="5"/>
        <v/>
      </c>
      <c r="O45" s="573" t="str">
        <f t="shared" si="6"/>
        <v>Strategy 1</v>
      </c>
      <c r="P45" s="573">
        <f t="shared" si="7"/>
        <v>0</v>
      </c>
      <c r="Q45" s="573" t="str">
        <f t="shared" si="8"/>
        <v/>
      </c>
      <c r="R45" s="573">
        <f t="shared" si="9"/>
        <v>0</v>
      </c>
      <c r="Z45" s="573">
        <f>'BOCES SELECT'!E38</f>
        <v>1045831</v>
      </c>
      <c r="AA45" s="573" t="e">
        <f ca="1">'BOCES SELECT'!CH38</f>
        <v>#N/A</v>
      </c>
    </row>
    <row r="46" spans="1:27" x14ac:dyDescent="0.2">
      <c r="A46" s="23"/>
      <c r="B46" s="546"/>
      <c r="C46" s="36"/>
      <c r="D46" s="25"/>
      <c r="J46" s="575" t="str">
        <f t="shared" si="2"/>
        <v/>
      </c>
      <c r="K46" s="572" t="str">
        <f t="shared" si="3"/>
        <v>Strategy 1</v>
      </c>
      <c r="L46" s="573" t="str">
        <f t="shared" si="4"/>
        <v/>
      </c>
      <c r="M46" s="573" t="str">
        <f t="shared" si="5"/>
        <v/>
      </c>
      <c r="O46" s="573" t="str">
        <f t="shared" si="6"/>
        <v>Strategy 1</v>
      </c>
      <c r="P46" s="573">
        <f t="shared" si="7"/>
        <v>0</v>
      </c>
      <c r="Q46" s="573" t="str">
        <f t="shared" si="8"/>
        <v/>
      </c>
      <c r="R46" s="573">
        <f t="shared" si="9"/>
        <v>0</v>
      </c>
      <c r="Z46" s="573">
        <f>'BOCES SELECT'!E39</f>
        <v>1045830</v>
      </c>
      <c r="AA46" s="573" t="e">
        <f ca="1">'BOCES SELECT'!CH39</f>
        <v>#N/A</v>
      </c>
    </row>
    <row r="47" spans="1:27" x14ac:dyDescent="0.2">
      <c r="A47" s="23"/>
      <c r="B47" s="546"/>
      <c r="C47" s="36"/>
      <c r="D47" s="25"/>
      <c r="J47" s="575" t="str">
        <f t="shared" si="2"/>
        <v/>
      </c>
      <c r="K47" s="572" t="str">
        <f t="shared" si="3"/>
        <v>Strategy 1</v>
      </c>
      <c r="L47" s="573" t="str">
        <f t="shared" si="4"/>
        <v/>
      </c>
      <c r="M47" s="573" t="str">
        <f t="shared" si="5"/>
        <v/>
      </c>
      <c r="O47" s="573" t="str">
        <f t="shared" si="6"/>
        <v>Strategy 1</v>
      </c>
      <c r="P47" s="573">
        <f t="shared" si="7"/>
        <v>0</v>
      </c>
      <c r="Q47" s="573" t="str">
        <f t="shared" si="8"/>
        <v/>
      </c>
      <c r="R47" s="573">
        <f t="shared" si="9"/>
        <v>0</v>
      </c>
      <c r="Z47" s="573">
        <f>'BOCES SELECT'!E40</f>
        <v>1045829</v>
      </c>
      <c r="AA47" s="573" t="e">
        <f ca="1">'BOCES SELECT'!CH40</f>
        <v>#N/A</v>
      </c>
    </row>
    <row r="48" spans="1:27" x14ac:dyDescent="0.2">
      <c r="A48" s="23"/>
      <c r="C48" s="36"/>
      <c r="D48" s="25"/>
      <c r="J48" s="575" t="str">
        <f t="shared" si="2"/>
        <v/>
      </c>
      <c r="K48" s="572" t="str">
        <f t="shared" si="3"/>
        <v>Strategy 1</v>
      </c>
      <c r="L48" s="573" t="str">
        <f t="shared" si="4"/>
        <v/>
      </c>
      <c r="M48" s="573" t="str">
        <f t="shared" si="5"/>
        <v/>
      </c>
      <c r="O48" s="573" t="str">
        <f t="shared" si="6"/>
        <v>Strategy 1</v>
      </c>
      <c r="P48" s="573">
        <f t="shared" si="7"/>
        <v>0</v>
      </c>
      <c r="Q48" s="573" t="str">
        <f t="shared" si="8"/>
        <v/>
      </c>
      <c r="R48" s="573">
        <f t="shared" si="9"/>
        <v>0</v>
      </c>
      <c r="Z48" s="573">
        <f>'BOCES SELECT'!E41</f>
        <v>1045828</v>
      </c>
      <c r="AA48" s="573" t="e">
        <f ca="1">'BOCES SELECT'!CH41</f>
        <v>#N/A</v>
      </c>
    </row>
    <row r="49" spans="1:27" x14ac:dyDescent="0.2">
      <c r="A49" s="23"/>
      <c r="C49" s="36"/>
      <c r="D49" s="25"/>
      <c r="J49" s="575" t="str">
        <f t="shared" si="2"/>
        <v/>
      </c>
      <c r="K49" s="572" t="str">
        <f t="shared" si="3"/>
        <v>Strategy 1</v>
      </c>
      <c r="L49" s="573" t="str">
        <f t="shared" si="4"/>
        <v/>
      </c>
      <c r="M49" s="573" t="str">
        <f t="shared" si="5"/>
        <v/>
      </c>
      <c r="O49" s="573" t="str">
        <f t="shared" si="6"/>
        <v>Strategy 1</v>
      </c>
      <c r="P49" s="573">
        <f t="shared" si="7"/>
        <v>0</v>
      </c>
      <c r="Q49" s="573" t="str">
        <f t="shared" si="8"/>
        <v/>
      </c>
      <c r="R49" s="573">
        <f t="shared" si="9"/>
        <v>0</v>
      </c>
      <c r="Z49" s="573">
        <f>'BOCES SELECT'!E42</f>
        <v>1045827</v>
      </c>
      <c r="AA49" s="573" t="e">
        <f ca="1">'BOCES SELECT'!CH42</f>
        <v>#N/A</v>
      </c>
    </row>
    <row r="50" spans="1:27" x14ac:dyDescent="0.2">
      <c r="A50" s="23"/>
      <c r="C50" s="36"/>
      <c r="D50" s="25"/>
      <c r="J50" s="575" t="str">
        <f t="shared" si="2"/>
        <v/>
      </c>
      <c r="K50" s="572" t="str">
        <f t="shared" si="3"/>
        <v>Strategy 1</v>
      </c>
      <c r="L50" s="573" t="str">
        <f t="shared" si="4"/>
        <v/>
      </c>
      <c r="M50" s="573" t="str">
        <f t="shared" si="5"/>
        <v/>
      </c>
      <c r="O50" s="573" t="str">
        <f t="shared" si="6"/>
        <v>Strategy 1</v>
      </c>
      <c r="P50" s="573">
        <f t="shared" si="7"/>
        <v>0</v>
      </c>
      <c r="Q50" s="573" t="str">
        <f t="shared" si="8"/>
        <v/>
      </c>
      <c r="R50" s="573">
        <f t="shared" si="9"/>
        <v>0</v>
      </c>
      <c r="Z50" s="573">
        <f>'BOCES SELECT'!E43</f>
        <v>1045826</v>
      </c>
      <c r="AA50" s="573" t="e">
        <f ca="1">'BOCES SELECT'!CH43</f>
        <v>#N/A</v>
      </c>
    </row>
    <row r="51" spans="1:27" x14ac:dyDescent="0.2">
      <c r="A51" s="23"/>
      <c r="C51" s="36"/>
      <c r="D51" s="25"/>
      <c r="J51" s="575" t="str">
        <f t="shared" si="2"/>
        <v/>
      </c>
      <c r="K51" s="572" t="str">
        <f t="shared" si="3"/>
        <v>Strategy 1</v>
      </c>
      <c r="L51" s="573" t="str">
        <f t="shared" si="4"/>
        <v/>
      </c>
      <c r="M51" s="573" t="str">
        <f t="shared" si="5"/>
        <v/>
      </c>
      <c r="O51" s="573" t="str">
        <f t="shared" si="6"/>
        <v>Strategy 1</v>
      </c>
      <c r="P51" s="573">
        <f t="shared" si="7"/>
        <v>0</v>
      </c>
      <c r="Q51" s="573" t="str">
        <f t="shared" si="8"/>
        <v/>
      </c>
      <c r="R51" s="573">
        <f t="shared" si="9"/>
        <v>0</v>
      </c>
      <c r="Z51" s="573">
        <f>'BOCES SELECT'!E44</f>
        <v>1045825</v>
      </c>
      <c r="AA51" s="573" t="e">
        <f ca="1">'BOCES SELECT'!CH44</f>
        <v>#N/A</v>
      </c>
    </row>
    <row r="52" spans="1:27" x14ac:dyDescent="0.2">
      <c r="A52" s="23"/>
      <c r="C52" s="36"/>
      <c r="D52" s="25"/>
      <c r="J52" s="575" t="str">
        <f t="shared" si="2"/>
        <v/>
      </c>
      <c r="K52" s="572" t="str">
        <f t="shared" si="3"/>
        <v>Strategy 1</v>
      </c>
      <c r="L52" s="573" t="str">
        <f t="shared" si="4"/>
        <v/>
      </c>
      <c r="M52" s="573" t="str">
        <f t="shared" si="5"/>
        <v/>
      </c>
      <c r="O52" s="573" t="str">
        <f t="shared" si="6"/>
        <v>Strategy 1</v>
      </c>
      <c r="P52" s="573">
        <f t="shared" si="7"/>
        <v>0</v>
      </c>
      <c r="Q52" s="573" t="str">
        <f t="shared" si="8"/>
        <v/>
      </c>
      <c r="R52" s="573">
        <f t="shared" si="9"/>
        <v>0</v>
      </c>
      <c r="Z52" s="573">
        <f>'BOCES SELECT'!E45</f>
        <v>1045824</v>
      </c>
      <c r="AA52" s="573" t="e">
        <f ca="1">'BOCES SELECT'!CH45</f>
        <v>#N/A</v>
      </c>
    </row>
    <row r="53" spans="1:27" x14ac:dyDescent="0.2">
      <c r="A53" s="23"/>
      <c r="C53" s="36"/>
      <c r="D53" s="25"/>
      <c r="J53" s="575" t="str">
        <f t="shared" si="2"/>
        <v/>
      </c>
      <c r="K53" s="572" t="str">
        <f t="shared" si="3"/>
        <v>Strategy 1</v>
      </c>
      <c r="L53" s="573" t="str">
        <f t="shared" si="4"/>
        <v/>
      </c>
      <c r="M53" s="573" t="str">
        <f t="shared" si="5"/>
        <v/>
      </c>
      <c r="O53" s="573" t="str">
        <f t="shared" si="6"/>
        <v>Strategy 1</v>
      </c>
      <c r="P53" s="573">
        <f t="shared" si="7"/>
        <v>0</v>
      </c>
      <c r="Q53" s="573" t="str">
        <f t="shared" si="8"/>
        <v/>
      </c>
      <c r="R53" s="573">
        <f t="shared" si="9"/>
        <v>0</v>
      </c>
      <c r="Z53" s="573">
        <f>'BOCES SELECT'!E46</f>
        <v>1045823</v>
      </c>
      <c r="AA53" s="573" t="e">
        <f ca="1">'BOCES SELECT'!CH46</f>
        <v>#N/A</v>
      </c>
    </row>
    <row r="54" spans="1:27" x14ac:dyDescent="0.2">
      <c r="A54" s="23"/>
      <c r="C54" s="36"/>
      <c r="D54" s="25"/>
      <c r="J54" s="575" t="str">
        <f t="shared" si="2"/>
        <v/>
      </c>
      <c r="K54" s="572" t="str">
        <f t="shared" si="3"/>
        <v>Strategy 1</v>
      </c>
      <c r="L54" s="573" t="str">
        <f t="shared" si="4"/>
        <v/>
      </c>
      <c r="M54" s="573" t="str">
        <f t="shared" si="5"/>
        <v/>
      </c>
      <c r="O54" s="573" t="str">
        <f t="shared" si="6"/>
        <v>Strategy 1</v>
      </c>
      <c r="P54" s="573">
        <f t="shared" si="7"/>
        <v>0</v>
      </c>
      <c r="Q54" s="573" t="str">
        <f t="shared" si="8"/>
        <v/>
      </c>
      <c r="R54" s="573">
        <f t="shared" si="9"/>
        <v>0</v>
      </c>
      <c r="Z54" s="573">
        <f>'BOCES SELECT'!E47</f>
        <v>1045822</v>
      </c>
      <c r="AA54" s="573" t="e">
        <f ca="1">'BOCES SELECT'!CH47</f>
        <v>#N/A</v>
      </c>
    </row>
    <row r="55" spans="1:27" x14ac:dyDescent="0.2">
      <c r="A55" s="23"/>
      <c r="C55" s="36"/>
      <c r="D55" s="25"/>
      <c r="J55" s="575" t="str">
        <f t="shared" si="2"/>
        <v/>
      </c>
      <c r="K55" s="572" t="str">
        <f t="shared" si="3"/>
        <v>Strategy 1</v>
      </c>
      <c r="L55" s="573" t="str">
        <f t="shared" si="4"/>
        <v/>
      </c>
      <c r="M55" s="573" t="str">
        <f t="shared" si="5"/>
        <v/>
      </c>
      <c r="O55" s="573" t="str">
        <f t="shared" si="6"/>
        <v>Strategy 1</v>
      </c>
      <c r="P55" s="573">
        <f t="shared" si="7"/>
        <v>0</v>
      </c>
      <c r="Q55" s="573" t="str">
        <f t="shared" si="8"/>
        <v/>
      </c>
      <c r="R55" s="573">
        <f t="shared" si="9"/>
        <v>0</v>
      </c>
      <c r="Z55" s="573">
        <f>'BOCES SELECT'!E48</f>
        <v>1045821</v>
      </c>
      <c r="AA55" s="573" t="e">
        <f ca="1">'BOCES SELECT'!CH48</f>
        <v>#N/A</v>
      </c>
    </row>
    <row r="56" spans="1:27" x14ac:dyDescent="0.2">
      <c r="A56" s="23"/>
      <c r="C56" s="36"/>
      <c r="D56" s="25"/>
      <c r="J56" s="575" t="str">
        <f t="shared" si="2"/>
        <v/>
      </c>
      <c r="K56" s="572" t="str">
        <f t="shared" si="3"/>
        <v>Strategy 1</v>
      </c>
      <c r="L56" s="573" t="str">
        <f t="shared" si="4"/>
        <v/>
      </c>
      <c r="M56" s="573" t="str">
        <f t="shared" si="5"/>
        <v/>
      </c>
      <c r="O56" s="573" t="str">
        <f t="shared" si="6"/>
        <v>Strategy 1</v>
      </c>
      <c r="P56" s="573">
        <f t="shared" si="7"/>
        <v>0</v>
      </c>
      <c r="Q56" s="573" t="str">
        <f t="shared" si="8"/>
        <v/>
      </c>
      <c r="R56" s="573">
        <f t="shared" si="9"/>
        <v>0</v>
      </c>
      <c r="Z56" s="573">
        <f>'BOCES SELECT'!E49</f>
        <v>1045820</v>
      </c>
      <c r="AA56" s="573" t="e">
        <f ca="1">'BOCES SELECT'!CH49</f>
        <v>#N/A</v>
      </c>
    </row>
    <row r="57" spans="1:27" x14ac:dyDescent="0.2">
      <c r="A57" s="23"/>
      <c r="C57" s="36"/>
      <c r="D57" s="25"/>
      <c r="J57" s="575" t="str">
        <f t="shared" si="2"/>
        <v/>
      </c>
      <c r="K57" s="572" t="str">
        <f t="shared" si="3"/>
        <v>Strategy 1</v>
      </c>
      <c r="L57" s="573" t="str">
        <f t="shared" si="4"/>
        <v/>
      </c>
      <c r="M57" s="573" t="str">
        <f t="shared" si="5"/>
        <v/>
      </c>
      <c r="O57" s="573" t="str">
        <f t="shared" si="6"/>
        <v>Strategy 1</v>
      </c>
      <c r="P57" s="573">
        <f t="shared" si="7"/>
        <v>0</v>
      </c>
      <c r="Q57" s="573" t="str">
        <f t="shared" si="8"/>
        <v/>
      </c>
      <c r="R57" s="573">
        <f t="shared" si="9"/>
        <v>0</v>
      </c>
      <c r="Z57" s="573">
        <f>'BOCES SELECT'!E50</f>
        <v>1045819</v>
      </c>
      <c r="AA57" s="573" t="e">
        <f ca="1">'BOCES SELECT'!CH50</f>
        <v>#N/A</v>
      </c>
    </row>
    <row r="58" spans="1:27" x14ac:dyDescent="0.2">
      <c r="A58" s="23"/>
      <c r="C58" s="36"/>
      <c r="D58" s="25"/>
      <c r="J58" s="575" t="str">
        <f t="shared" si="2"/>
        <v/>
      </c>
      <c r="K58" s="572" t="str">
        <f t="shared" si="3"/>
        <v>Strategy 1</v>
      </c>
      <c r="L58" s="573" t="str">
        <f t="shared" si="4"/>
        <v/>
      </c>
      <c r="M58" s="573" t="str">
        <f t="shared" si="5"/>
        <v/>
      </c>
      <c r="O58" s="573" t="str">
        <f t="shared" si="6"/>
        <v>Strategy 1</v>
      </c>
      <c r="P58" s="573">
        <f t="shared" si="7"/>
        <v>0</v>
      </c>
      <c r="Q58" s="573" t="str">
        <f t="shared" si="8"/>
        <v/>
      </c>
      <c r="R58" s="573">
        <f t="shared" si="9"/>
        <v>0</v>
      </c>
      <c r="Z58" s="573">
        <f>'BOCES SELECT'!E51</f>
        <v>1045818</v>
      </c>
      <c r="AA58" s="573" t="e">
        <f ca="1">'BOCES SELECT'!CH51</f>
        <v>#N/A</v>
      </c>
    </row>
    <row r="59" spans="1:27" x14ac:dyDescent="0.2">
      <c r="A59" s="23"/>
      <c r="C59" s="36"/>
      <c r="D59" s="25"/>
      <c r="J59" s="575" t="str">
        <f t="shared" si="2"/>
        <v/>
      </c>
      <c r="K59" s="572" t="str">
        <f t="shared" si="3"/>
        <v>Strategy 1</v>
      </c>
      <c r="L59" s="573" t="str">
        <f t="shared" si="4"/>
        <v/>
      </c>
      <c r="M59" s="573" t="str">
        <f t="shared" si="5"/>
        <v/>
      </c>
      <c r="O59" s="573" t="str">
        <f t="shared" si="6"/>
        <v>Strategy 1</v>
      </c>
      <c r="P59" s="573">
        <f t="shared" si="7"/>
        <v>0</v>
      </c>
      <c r="Q59" s="573" t="str">
        <f t="shared" si="8"/>
        <v/>
      </c>
      <c r="R59" s="573">
        <f t="shared" si="9"/>
        <v>0</v>
      </c>
      <c r="Z59" s="573">
        <f>'BOCES SELECT'!E52</f>
        <v>1045817</v>
      </c>
      <c r="AA59" s="573" t="e">
        <f ca="1">'BOCES SELECT'!CH52</f>
        <v>#N/A</v>
      </c>
    </row>
    <row r="60" spans="1:27" x14ac:dyDescent="0.2">
      <c r="A60" s="23"/>
      <c r="C60" s="36"/>
      <c r="D60" s="25"/>
      <c r="J60" s="575" t="str">
        <f t="shared" si="2"/>
        <v/>
      </c>
      <c r="K60" s="572" t="str">
        <f t="shared" si="3"/>
        <v>Strategy 1</v>
      </c>
      <c r="L60" s="573" t="str">
        <f t="shared" si="4"/>
        <v/>
      </c>
      <c r="M60" s="573" t="str">
        <f t="shared" si="5"/>
        <v/>
      </c>
      <c r="O60" s="573" t="str">
        <f t="shared" si="6"/>
        <v>Strategy 1</v>
      </c>
      <c r="P60" s="573">
        <f t="shared" si="7"/>
        <v>0</v>
      </c>
      <c r="Q60" s="573" t="str">
        <f t="shared" si="8"/>
        <v/>
      </c>
      <c r="R60" s="573">
        <f t="shared" si="9"/>
        <v>0</v>
      </c>
      <c r="Z60" s="573">
        <f>'BOCES SELECT'!E53</f>
        <v>1045816</v>
      </c>
      <c r="AA60" s="573" t="e">
        <f ca="1">'BOCES SELECT'!CH53</f>
        <v>#N/A</v>
      </c>
    </row>
    <row r="61" spans="1:27" x14ac:dyDescent="0.2">
      <c r="A61" s="23"/>
      <c r="C61" s="36"/>
      <c r="D61" s="25"/>
      <c r="J61" s="575" t="str">
        <f t="shared" si="2"/>
        <v/>
      </c>
      <c r="K61" s="572" t="str">
        <f t="shared" si="3"/>
        <v>Strategy 1</v>
      </c>
      <c r="L61" s="573" t="str">
        <f t="shared" si="4"/>
        <v/>
      </c>
      <c r="M61" s="573" t="str">
        <f t="shared" si="5"/>
        <v/>
      </c>
      <c r="O61" s="573" t="str">
        <f t="shared" si="6"/>
        <v>Strategy 1</v>
      </c>
      <c r="P61" s="573">
        <f t="shared" si="7"/>
        <v>0</v>
      </c>
      <c r="Q61" s="573" t="str">
        <f t="shared" si="8"/>
        <v/>
      </c>
      <c r="R61" s="573">
        <f t="shared" si="9"/>
        <v>0</v>
      </c>
      <c r="Z61" s="573">
        <f>'BOCES SELECT'!E54</f>
        <v>1045815</v>
      </c>
      <c r="AA61" s="573" t="e">
        <f ca="1">'BOCES SELECT'!CH54</f>
        <v>#N/A</v>
      </c>
    </row>
    <row r="62" spans="1:27" x14ac:dyDescent="0.2">
      <c r="A62" s="23"/>
      <c r="C62" s="36"/>
      <c r="D62" s="25"/>
      <c r="J62" s="575" t="str">
        <f t="shared" si="2"/>
        <v/>
      </c>
      <c r="K62" s="572" t="str">
        <f t="shared" si="3"/>
        <v>Strategy 1</v>
      </c>
      <c r="L62" s="573" t="str">
        <f t="shared" si="4"/>
        <v/>
      </c>
      <c r="M62" s="573" t="str">
        <f t="shared" si="5"/>
        <v/>
      </c>
      <c r="O62" s="573" t="str">
        <f t="shared" si="6"/>
        <v>Strategy 1</v>
      </c>
      <c r="P62" s="573">
        <f t="shared" si="7"/>
        <v>0</v>
      </c>
      <c r="Q62" s="573" t="str">
        <f t="shared" si="8"/>
        <v/>
      </c>
      <c r="R62" s="573">
        <f t="shared" si="9"/>
        <v>0</v>
      </c>
      <c r="Z62" s="573">
        <f>'BOCES SELECT'!E55</f>
        <v>1045814</v>
      </c>
      <c r="AA62" s="573" t="e">
        <f ca="1">'BOCES SELECT'!CH55</f>
        <v>#N/A</v>
      </c>
    </row>
    <row r="63" spans="1:27" x14ac:dyDescent="0.2">
      <c r="A63" s="23"/>
      <c r="C63" s="36"/>
      <c r="D63" s="25"/>
      <c r="J63" s="575" t="str">
        <f t="shared" si="2"/>
        <v/>
      </c>
      <c r="K63" s="572" t="str">
        <f t="shared" si="3"/>
        <v>Strategy 1</v>
      </c>
      <c r="L63" s="573" t="str">
        <f t="shared" si="4"/>
        <v/>
      </c>
      <c r="M63" s="573" t="str">
        <f t="shared" si="5"/>
        <v/>
      </c>
      <c r="O63" s="573" t="str">
        <f t="shared" si="6"/>
        <v>Strategy 1</v>
      </c>
      <c r="P63" s="573">
        <f t="shared" si="7"/>
        <v>0</v>
      </c>
      <c r="Q63" s="573" t="str">
        <f t="shared" si="8"/>
        <v/>
      </c>
      <c r="R63" s="573">
        <f t="shared" si="9"/>
        <v>0</v>
      </c>
      <c r="Z63" s="573">
        <f>'BOCES SELECT'!E56</f>
        <v>1045813</v>
      </c>
      <c r="AA63" s="573" t="e">
        <f ca="1">'BOCES SELECT'!CH56</f>
        <v>#N/A</v>
      </c>
    </row>
    <row r="64" spans="1:27" x14ac:dyDescent="0.2">
      <c r="A64" s="23"/>
      <c r="C64" s="36"/>
      <c r="D64" s="25"/>
      <c r="J64" s="575" t="str">
        <f t="shared" si="2"/>
        <v/>
      </c>
      <c r="K64" s="572" t="str">
        <f t="shared" si="3"/>
        <v>Strategy 1</v>
      </c>
      <c r="L64" s="573" t="str">
        <f t="shared" si="4"/>
        <v/>
      </c>
      <c r="M64" s="573" t="str">
        <f t="shared" si="5"/>
        <v/>
      </c>
      <c r="O64" s="573" t="str">
        <f t="shared" si="6"/>
        <v>Strategy 1</v>
      </c>
      <c r="P64" s="573">
        <f t="shared" si="7"/>
        <v>0</v>
      </c>
      <c r="Q64" s="573" t="str">
        <f t="shared" si="8"/>
        <v/>
      </c>
      <c r="R64" s="573">
        <f t="shared" si="9"/>
        <v>0</v>
      </c>
      <c r="Z64" s="573">
        <f>'BOCES SELECT'!E57</f>
        <v>1045812</v>
      </c>
      <c r="AA64" s="573" t="e">
        <f ca="1">'BOCES SELECT'!CH57</f>
        <v>#N/A</v>
      </c>
    </row>
    <row r="65" spans="1:27" x14ac:dyDescent="0.2">
      <c r="A65" s="23"/>
      <c r="C65" s="36"/>
      <c r="D65" s="25"/>
      <c r="J65" s="575" t="str">
        <f t="shared" si="2"/>
        <v/>
      </c>
      <c r="K65" s="572" t="str">
        <f t="shared" si="3"/>
        <v>Strategy 1</v>
      </c>
      <c r="L65" s="573" t="str">
        <f t="shared" si="4"/>
        <v/>
      </c>
      <c r="M65" s="573" t="str">
        <f t="shared" si="5"/>
        <v/>
      </c>
      <c r="O65" s="573" t="str">
        <f t="shared" si="6"/>
        <v>Strategy 1</v>
      </c>
      <c r="P65" s="573">
        <f t="shared" si="7"/>
        <v>0</v>
      </c>
      <c r="Q65" s="573" t="str">
        <f t="shared" si="8"/>
        <v/>
      </c>
      <c r="R65" s="573">
        <f t="shared" si="9"/>
        <v>0</v>
      </c>
      <c r="Z65" s="573">
        <f>'BOCES SELECT'!E58</f>
        <v>1045811</v>
      </c>
      <c r="AA65" s="573" t="e">
        <f ca="1">'BOCES SELECT'!CH58</f>
        <v>#N/A</v>
      </c>
    </row>
    <row r="66" spans="1:27" x14ac:dyDescent="0.2">
      <c r="A66" s="23"/>
      <c r="C66" s="36"/>
      <c r="D66" s="25"/>
      <c r="J66" s="575" t="str">
        <f t="shared" si="2"/>
        <v/>
      </c>
      <c r="K66" s="572" t="str">
        <f t="shared" si="3"/>
        <v>Strategy 1</v>
      </c>
      <c r="L66" s="573" t="str">
        <f t="shared" si="4"/>
        <v/>
      </c>
      <c r="M66" s="573" t="str">
        <f t="shared" si="5"/>
        <v/>
      </c>
      <c r="O66" s="573" t="str">
        <f t="shared" si="6"/>
        <v>Strategy 1</v>
      </c>
      <c r="P66" s="573">
        <f t="shared" si="7"/>
        <v>0</v>
      </c>
      <c r="Q66" s="573" t="str">
        <f t="shared" si="8"/>
        <v/>
      </c>
      <c r="R66" s="573">
        <f t="shared" si="9"/>
        <v>0</v>
      </c>
      <c r="Z66" s="573">
        <f>'BOCES SELECT'!E59</f>
        <v>1045810</v>
      </c>
      <c r="AA66" s="573" t="e">
        <f ca="1">'BOCES SELECT'!CH59</f>
        <v>#N/A</v>
      </c>
    </row>
    <row r="67" spans="1:27" x14ac:dyDescent="0.2">
      <c r="A67" s="23"/>
      <c r="C67" s="36"/>
      <c r="D67" s="25"/>
      <c r="J67" s="575" t="str">
        <f t="shared" si="2"/>
        <v/>
      </c>
      <c r="K67" s="572" t="str">
        <f t="shared" si="3"/>
        <v>Strategy 1</v>
      </c>
      <c r="L67" s="573" t="str">
        <f t="shared" si="4"/>
        <v/>
      </c>
      <c r="M67" s="573" t="str">
        <f t="shared" si="5"/>
        <v/>
      </c>
      <c r="O67" s="573" t="str">
        <f t="shared" si="6"/>
        <v>Strategy 1</v>
      </c>
      <c r="P67" s="573">
        <f t="shared" si="7"/>
        <v>0</v>
      </c>
      <c r="Q67" s="573" t="str">
        <f t="shared" si="8"/>
        <v/>
      </c>
      <c r="R67" s="573">
        <f t="shared" si="9"/>
        <v>0</v>
      </c>
      <c r="Z67" s="573">
        <f>'BOCES SELECT'!E60</f>
        <v>1045809</v>
      </c>
      <c r="AA67" s="573" t="e">
        <f ca="1">'BOCES SELECT'!CH60</f>
        <v>#N/A</v>
      </c>
    </row>
    <row r="68" spans="1:27" x14ac:dyDescent="0.2">
      <c r="A68" s="23"/>
      <c r="C68" s="36"/>
      <c r="D68" s="25"/>
      <c r="J68" s="575" t="str">
        <f t="shared" si="2"/>
        <v/>
      </c>
      <c r="K68" s="572" t="str">
        <f t="shared" si="3"/>
        <v>Strategy 1</v>
      </c>
      <c r="L68" s="573" t="str">
        <f t="shared" si="4"/>
        <v/>
      </c>
      <c r="M68" s="573" t="str">
        <f t="shared" si="5"/>
        <v/>
      </c>
      <c r="O68" s="573" t="str">
        <f t="shared" si="6"/>
        <v>Strategy 1</v>
      </c>
      <c r="P68" s="573">
        <f t="shared" si="7"/>
        <v>0</v>
      </c>
      <c r="Q68" s="573" t="str">
        <f t="shared" si="8"/>
        <v/>
      </c>
      <c r="R68" s="573">
        <f t="shared" si="9"/>
        <v>0</v>
      </c>
      <c r="Z68" s="573">
        <f>'BOCES SELECT'!E61</f>
        <v>1045808</v>
      </c>
      <c r="AA68" s="573" t="e">
        <f ca="1">'BOCES SELECT'!CH61</f>
        <v>#N/A</v>
      </c>
    </row>
    <row r="69" spans="1:27" x14ac:dyDescent="0.2">
      <c r="A69" s="23"/>
      <c r="C69" s="36"/>
      <c r="D69" s="25"/>
      <c r="J69" s="575" t="str">
        <f t="shared" si="2"/>
        <v/>
      </c>
      <c r="K69" s="572" t="str">
        <f t="shared" si="3"/>
        <v>Strategy 1</v>
      </c>
      <c r="L69" s="573" t="str">
        <f t="shared" si="4"/>
        <v/>
      </c>
      <c r="M69" s="573" t="str">
        <f t="shared" si="5"/>
        <v/>
      </c>
      <c r="O69" s="573" t="str">
        <f t="shared" si="6"/>
        <v>Strategy 1</v>
      </c>
      <c r="P69" s="573">
        <f t="shared" si="7"/>
        <v>0</v>
      </c>
      <c r="Q69" s="573" t="str">
        <f t="shared" si="8"/>
        <v/>
      </c>
      <c r="R69" s="573">
        <f t="shared" si="9"/>
        <v>0</v>
      </c>
      <c r="Z69" s="573">
        <f>'BOCES SELECT'!E62</f>
        <v>1045807</v>
      </c>
      <c r="AA69" s="573" t="e">
        <f ca="1">'BOCES SELECT'!CH62</f>
        <v>#N/A</v>
      </c>
    </row>
    <row r="70" spans="1:27" x14ac:dyDescent="0.2">
      <c r="A70" s="23"/>
      <c r="C70" s="36"/>
      <c r="D70" s="25"/>
      <c r="J70" s="575" t="str">
        <f t="shared" si="2"/>
        <v/>
      </c>
      <c r="K70" s="572" t="str">
        <f t="shared" si="3"/>
        <v>Strategy 1</v>
      </c>
      <c r="L70" s="573" t="str">
        <f t="shared" si="4"/>
        <v/>
      </c>
      <c r="M70" s="573" t="str">
        <f t="shared" si="5"/>
        <v/>
      </c>
      <c r="O70" s="573" t="str">
        <f t="shared" si="6"/>
        <v>Strategy 1</v>
      </c>
      <c r="P70" s="573">
        <f t="shared" si="7"/>
        <v>0</v>
      </c>
      <c r="Q70" s="573" t="str">
        <f t="shared" si="8"/>
        <v/>
      </c>
      <c r="R70" s="573">
        <f t="shared" si="9"/>
        <v>0</v>
      </c>
      <c r="Z70" s="573">
        <f>'BOCES SELECT'!E63</f>
        <v>1045806</v>
      </c>
      <c r="AA70" s="573" t="e">
        <f ca="1">'BOCES SELECT'!CH63</f>
        <v>#N/A</v>
      </c>
    </row>
    <row r="71" spans="1:27" x14ac:dyDescent="0.2">
      <c r="A71" s="23"/>
      <c r="C71" s="36"/>
      <c r="D71" s="25"/>
      <c r="J71" s="575" t="str">
        <f t="shared" si="2"/>
        <v/>
      </c>
      <c r="K71" s="572" t="str">
        <f t="shared" si="3"/>
        <v>Strategy 1</v>
      </c>
      <c r="L71" s="573" t="str">
        <f t="shared" si="4"/>
        <v/>
      </c>
      <c r="M71" s="573" t="str">
        <f t="shared" si="5"/>
        <v/>
      </c>
      <c r="O71" s="573" t="str">
        <f t="shared" si="6"/>
        <v>Strategy 1</v>
      </c>
      <c r="P71" s="573">
        <f t="shared" si="7"/>
        <v>0</v>
      </c>
      <c r="Q71" s="573" t="str">
        <f t="shared" si="8"/>
        <v/>
      </c>
      <c r="R71" s="573">
        <f t="shared" si="9"/>
        <v>0</v>
      </c>
      <c r="Z71" s="573">
        <f>'BOCES SELECT'!E64</f>
        <v>1045805</v>
      </c>
      <c r="AA71" s="573" t="e">
        <f ca="1">'BOCES SELECT'!CH64</f>
        <v>#N/A</v>
      </c>
    </row>
    <row r="72" spans="1:27" x14ac:dyDescent="0.2">
      <c r="A72" s="23"/>
      <c r="C72" s="36"/>
      <c r="D72" s="25"/>
      <c r="J72" s="575" t="str">
        <f t="shared" si="2"/>
        <v/>
      </c>
      <c r="K72" s="572" t="str">
        <f t="shared" si="3"/>
        <v>Strategy 1</v>
      </c>
      <c r="L72" s="573" t="str">
        <f t="shared" si="4"/>
        <v/>
      </c>
      <c r="M72" s="573" t="str">
        <f t="shared" si="5"/>
        <v/>
      </c>
      <c r="O72" s="573" t="str">
        <f t="shared" si="6"/>
        <v>Strategy 1</v>
      </c>
      <c r="P72" s="573">
        <f t="shared" si="7"/>
        <v>0</v>
      </c>
      <c r="Q72" s="573" t="str">
        <f t="shared" si="8"/>
        <v/>
      </c>
      <c r="R72" s="573">
        <f t="shared" si="9"/>
        <v>0</v>
      </c>
      <c r="Z72" s="573">
        <f>'BOCES SELECT'!E65</f>
        <v>1045804</v>
      </c>
      <c r="AA72" s="573" t="e">
        <f ca="1">'BOCES SELECT'!CH65</f>
        <v>#N/A</v>
      </c>
    </row>
    <row r="73" spans="1:27" x14ac:dyDescent="0.2">
      <c r="A73" s="23"/>
      <c r="C73" s="36"/>
      <c r="D73" s="25"/>
      <c r="J73" s="575" t="str">
        <f t="shared" si="2"/>
        <v/>
      </c>
      <c r="K73" s="572" t="str">
        <f t="shared" si="3"/>
        <v>Strategy 1</v>
      </c>
      <c r="L73" s="573" t="str">
        <f t="shared" si="4"/>
        <v/>
      </c>
      <c r="M73" s="573" t="str">
        <f t="shared" si="5"/>
        <v/>
      </c>
      <c r="O73" s="573" t="str">
        <f t="shared" si="6"/>
        <v>Strategy 1</v>
      </c>
      <c r="P73" s="573">
        <f t="shared" si="7"/>
        <v>0</v>
      </c>
      <c r="Q73" s="573" t="str">
        <f t="shared" si="8"/>
        <v/>
      </c>
      <c r="R73" s="573">
        <f t="shared" si="9"/>
        <v>0</v>
      </c>
      <c r="Z73" s="573">
        <f>'BOCES SELECT'!E66</f>
        <v>1045803</v>
      </c>
      <c r="AA73" s="573" t="e">
        <f ca="1">'BOCES SELECT'!CH66</f>
        <v>#N/A</v>
      </c>
    </row>
    <row r="74" spans="1:27" x14ac:dyDescent="0.2">
      <c r="A74" s="23"/>
      <c r="C74" s="36"/>
      <c r="D74" s="25"/>
      <c r="J74" s="575" t="str">
        <f t="shared" si="2"/>
        <v/>
      </c>
      <c r="K74" s="572" t="str">
        <f t="shared" si="3"/>
        <v>Strategy 1</v>
      </c>
      <c r="L74" s="573" t="str">
        <f t="shared" si="4"/>
        <v/>
      </c>
      <c r="M74" s="573" t="str">
        <f t="shared" si="5"/>
        <v/>
      </c>
      <c r="O74" s="573" t="str">
        <f t="shared" si="6"/>
        <v>Strategy 1</v>
      </c>
      <c r="P74" s="573">
        <f t="shared" si="7"/>
        <v>0</v>
      </c>
      <c r="Q74" s="573" t="str">
        <f t="shared" si="8"/>
        <v/>
      </c>
      <c r="R74" s="573">
        <f t="shared" si="9"/>
        <v>0</v>
      </c>
      <c r="Z74" s="573">
        <f>'BOCES SELECT'!E67</f>
        <v>1045802</v>
      </c>
      <c r="AA74" s="573" t="e">
        <f ca="1">'BOCES SELECT'!CH67</f>
        <v>#N/A</v>
      </c>
    </row>
    <row r="75" spans="1:27" x14ac:dyDescent="0.2">
      <c r="A75" s="23"/>
      <c r="C75" s="36"/>
      <c r="D75" s="25"/>
      <c r="J75" s="575" t="str">
        <f t="shared" ref="J75:J138" si="10">IF(K75=K74,"",SUMIF(K:K,K75,I:I))</f>
        <v/>
      </c>
      <c r="K75" s="572" t="str">
        <f t="shared" ref="K75:K138" si="11">IF(ISBLANK(A75),K74,A75)</f>
        <v>Strategy 1</v>
      </c>
      <c r="L75" s="573" t="str">
        <f t="shared" si="4"/>
        <v/>
      </c>
      <c r="M75" s="573" t="str">
        <f t="shared" si="5"/>
        <v/>
      </c>
      <c r="O75" s="573" t="str">
        <f t="shared" si="6"/>
        <v>Strategy 1</v>
      </c>
      <c r="P75" s="573">
        <f t="shared" si="7"/>
        <v>0</v>
      </c>
      <c r="Q75" s="573" t="str">
        <f t="shared" si="8"/>
        <v/>
      </c>
      <c r="R75" s="573">
        <f t="shared" si="9"/>
        <v>0</v>
      </c>
      <c r="Z75" s="573">
        <f>'BOCES SELECT'!E68</f>
        <v>1045801</v>
      </c>
      <c r="AA75" s="573" t="e">
        <f ca="1">'BOCES SELECT'!CH68</f>
        <v>#N/A</v>
      </c>
    </row>
    <row r="76" spans="1:27" x14ac:dyDescent="0.2">
      <c r="A76" s="23"/>
      <c r="C76" s="36"/>
      <c r="D76" s="25"/>
      <c r="J76" s="575" t="str">
        <f t="shared" si="10"/>
        <v/>
      </c>
      <c r="K76" s="572" t="str">
        <f t="shared" si="11"/>
        <v>Strategy 1</v>
      </c>
      <c r="L76" s="573" t="str">
        <f t="shared" ref="L76:L139" si="12">LEFT(H76,11)</f>
        <v/>
      </c>
      <c r="M76" s="573" t="str">
        <f t="shared" ref="M76:M139" si="13">LEFT(E76,2)</f>
        <v/>
      </c>
      <c r="O76" s="573" t="str">
        <f t="shared" ref="O76:O139" si="14">K76</f>
        <v>Strategy 1</v>
      </c>
      <c r="P76" s="573">
        <f t="shared" ref="P76:P139" si="15">LEN(L76)</f>
        <v>0</v>
      </c>
      <c r="Q76" s="573" t="str">
        <f t="shared" ref="Q76:Q139" si="16">IF(LEN(L76)=11,L76,IF(LEN(L76)=10,CONCATENATE(L76," "),IF(LEN(L76)=9,CONCATENATE(L76,"  "),IF(LEN(L76)=8,CONCATENATE(L76,"   "),""))))</f>
        <v/>
      </c>
      <c r="R76" s="573">
        <f t="shared" ref="R76:R139" si="17">LEN(Q76)</f>
        <v>0</v>
      </c>
      <c r="Z76" s="573">
        <f>'BOCES SELECT'!E69</f>
        <v>1045800</v>
      </c>
      <c r="AA76" s="573" t="e">
        <f ca="1">'BOCES SELECT'!CH69</f>
        <v>#N/A</v>
      </c>
    </row>
    <row r="77" spans="1:27" x14ac:dyDescent="0.2">
      <c r="A77" s="23"/>
      <c r="C77" s="36"/>
      <c r="D77" s="25"/>
      <c r="J77" s="575" t="str">
        <f t="shared" si="10"/>
        <v/>
      </c>
      <c r="K77" s="572" t="str">
        <f t="shared" si="11"/>
        <v>Strategy 1</v>
      </c>
      <c r="L77" s="573" t="str">
        <f t="shared" si="12"/>
        <v/>
      </c>
      <c r="M77" s="573" t="str">
        <f t="shared" si="13"/>
        <v/>
      </c>
      <c r="O77" s="573" t="str">
        <f t="shared" si="14"/>
        <v>Strategy 1</v>
      </c>
      <c r="P77" s="573">
        <f t="shared" si="15"/>
        <v>0</v>
      </c>
      <c r="Q77" s="573" t="str">
        <f t="shared" si="16"/>
        <v/>
      </c>
      <c r="R77" s="573">
        <f t="shared" si="17"/>
        <v>0</v>
      </c>
      <c r="Z77" s="573">
        <f>'BOCES SELECT'!E70</f>
        <v>1045799</v>
      </c>
      <c r="AA77" s="573" t="e">
        <f ca="1">'BOCES SELECT'!CH70</f>
        <v>#N/A</v>
      </c>
    </row>
    <row r="78" spans="1:27" x14ac:dyDescent="0.2">
      <c r="A78" s="23"/>
      <c r="C78" s="36"/>
      <c r="D78" s="25"/>
      <c r="J78" s="575" t="str">
        <f t="shared" si="10"/>
        <v/>
      </c>
      <c r="K78" s="572" t="str">
        <f t="shared" si="11"/>
        <v>Strategy 1</v>
      </c>
      <c r="L78" s="573" t="str">
        <f t="shared" si="12"/>
        <v/>
      </c>
      <c r="M78" s="573" t="str">
        <f t="shared" si="13"/>
        <v/>
      </c>
      <c r="O78" s="573" t="str">
        <f t="shared" si="14"/>
        <v>Strategy 1</v>
      </c>
      <c r="P78" s="573">
        <f t="shared" si="15"/>
        <v>0</v>
      </c>
      <c r="Q78" s="573" t="str">
        <f t="shared" si="16"/>
        <v/>
      </c>
      <c r="R78" s="573">
        <f t="shared" si="17"/>
        <v>0</v>
      </c>
      <c r="Z78" s="573">
        <f>'BOCES SELECT'!E71</f>
        <v>1045798</v>
      </c>
      <c r="AA78" s="573" t="e">
        <f ca="1">'BOCES SELECT'!CH71</f>
        <v>#N/A</v>
      </c>
    </row>
    <row r="79" spans="1:27" x14ac:dyDescent="0.2">
      <c r="A79" s="23"/>
      <c r="C79" s="36"/>
      <c r="D79" s="25"/>
      <c r="J79" s="575" t="str">
        <f t="shared" si="10"/>
        <v/>
      </c>
      <c r="K79" s="572" t="str">
        <f t="shared" si="11"/>
        <v>Strategy 1</v>
      </c>
      <c r="L79" s="573" t="str">
        <f t="shared" si="12"/>
        <v/>
      </c>
      <c r="M79" s="573" t="str">
        <f t="shared" si="13"/>
        <v/>
      </c>
      <c r="O79" s="573" t="str">
        <f t="shared" si="14"/>
        <v>Strategy 1</v>
      </c>
      <c r="P79" s="573">
        <f t="shared" si="15"/>
        <v>0</v>
      </c>
      <c r="Q79" s="573" t="str">
        <f t="shared" si="16"/>
        <v/>
      </c>
      <c r="R79" s="573">
        <f t="shared" si="17"/>
        <v>0</v>
      </c>
      <c r="Z79" s="573">
        <f>'BOCES SELECT'!E72</f>
        <v>1045797</v>
      </c>
      <c r="AA79" s="573" t="e">
        <f ca="1">'BOCES SELECT'!CH72</f>
        <v>#N/A</v>
      </c>
    </row>
    <row r="80" spans="1:27" x14ac:dyDescent="0.2">
      <c r="A80" s="23"/>
      <c r="C80" s="36"/>
      <c r="D80" s="25"/>
      <c r="J80" s="575" t="str">
        <f t="shared" si="10"/>
        <v/>
      </c>
      <c r="K80" s="572" t="str">
        <f t="shared" si="11"/>
        <v>Strategy 1</v>
      </c>
      <c r="L80" s="573" t="str">
        <f t="shared" si="12"/>
        <v/>
      </c>
      <c r="M80" s="573" t="str">
        <f t="shared" si="13"/>
        <v/>
      </c>
      <c r="O80" s="573" t="str">
        <f t="shared" si="14"/>
        <v>Strategy 1</v>
      </c>
      <c r="P80" s="573">
        <f t="shared" si="15"/>
        <v>0</v>
      </c>
      <c r="Q80" s="573" t="str">
        <f t="shared" si="16"/>
        <v/>
      </c>
      <c r="R80" s="573">
        <f t="shared" si="17"/>
        <v>0</v>
      </c>
      <c r="Z80" s="573">
        <f>'BOCES SELECT'!E73</f>
        <v>1045796</v>
      </c>
      <c r="AA80" s="573" t="e">
        <f ca="1">'BOCES SELECT'!CH73</f>
        <v>#N/A</v>
      </c>
    </row>
    <row r="81" spans="1:27" x14ac:dyDescent="0.2">
      <c r="A81" s="23"/>
      <c r="C81" s="36"/>
      <c r="D81" s="25"/>
      <c r="J81" s="575" t="str">
        <f t="shared" si="10"/>
        <v/>
      </c>
      <c r="K81" s="572" t="str">
        <f t="shared" si="11"/>
        <v>Strategy 1</v>
      </c>
      <c r="L81" s="573" t="str">
        <f t="shared" si="12"/>
        <v/>
      </c>
      <c r="M81" s="573" t="str">
        <f t="shared" si="13"/>
        <v/>
      </c>
      <c r="O81" s="573" t="str">
        <f t="shared" si="14"/>
        <v>Strategy 1</v>
      </c>
      <c r="P81" s="573">
        <f t="shared" si="15"/>
        <v>0</v>
      </c>
      <c r="Q81" s="573" t="str">
        <f t="shared" si="16"/>
        <v/>
      </c>
      <c r="R81" s="573">
        <f t="shared" si="17"/>
        <v>0</v>
      </c>
      <c r="Z81" s="573">
        <f>'BOCES SELECT'!E74</f>
        <v>1045795</v>
      </c>
      <c r="AA81" s="573" t="e">
        <f ca="1">'BOCES SELECT'!CH74</f>
        <v>#N/A</v>
      </c>
    </row>
    <row r="82" spans="1:27" x14ac:dyDescent="0.2">
      <c r="A82" s="23"/>
      <c r="C82" s="36"/>
      <c r="D82" s="25"/>
      <c r="J82" s="575" t="str">
        <f t="shared" si="10"/>
        <v/>
      </c>
      <c r="K82" s="572" t="str">
        <f t="shared" si="11"/>
        <v>Strategy 1</v>
      </c>
      <c r="L82" s="573" t="str">
        <f t="shared" si="12"/>
        <v/>
      </c>
      <c r="M82" s="573" t="str">
        <f t="shared" si="13"/>
        <v/>
      </c>
      <c r="O82" s="573" t="str">
        <f t="shared" si="14"/>
        <v>Strategy 1</v>
      </c>
      <c r="P82" s="573">
        <f t="shared" si="15"/>
        <v>0</v>
      </c>
      <c r="Q82" s="573" t="str">
        <f t="shared" si="16"/>
        <v/>
      </c>
      <c r="R82" s="573">
        <f t="shared" si="17"/>
        <v>0</v>
      </c>
      <c r="Z82" s="573">
        <f>'BOCES SELECT'!E75</f>
        <v>1045794</v>
      </c>
      <c r="AA82" s="573" t="e">
        <f ca="1">'BOCES SELECT'!CH75</f>
        <v>#N/A</v>
      </c>
    </row>
    <row r="83" spans="1:27" x14ac:dyDescent="0.2">
      <c r="A83" s="23"/>
      <c r="C83" s="36"/>
      <c r="D83" s="25"/>
      <c r="J83" s="575" t="str">
        <f t="shared" si="10"/>
        <v/>
      </c>
      <c r="K83" s="572" t="str">
        <f t="shared" si="11"/>
        <v>Strategy 1</v>
      </c>
      <c r="L83" s="573" t="str">
        <f t="shared" si="12"/>
        <v/>
      </c>
      <c r="M83" s="573" t="str">
        <f t="shared" si="13"/>
        <v/>
      </c>
      <c r="O83" s="573" t="str">
        <f t="shared" si="14"/>
        <v>Strategy 1</v>
      </c>
      <c r="P83" s="573">
        <f t="shared" si="15"/>
        <v>0</v>
      </c>
      <c r="Q83" s="573" t="str">
        <f t="shared" si="16"/>
        <v/>
      </c>
      <c r="R83" s="573">
        <f t="shared" si="17"/>
        <v>0</v>
      </c>
      <c r="Z83" s="573">
        <f>'BOCES SELECT'!E76</f>
        <v>1045793</v>
      </c>
      <c r="AA83" s="573" t="e">
        <f ca="1">'BOCES SELECT'!CH76</f>
        <v>#N/A</v>
      </c>
    </row>
    <row r="84" spans="1:27" x14ac:dyDescent="0.2">
      <c r="A84" s="23"/>
      <c r="C84" s="36"/>
      <c r="D84" s="25"/>
      <c r="J84" s="575" t="str">
        <f t="shared" si="10"/>
        <v/>
      </c>
      <c r="K84" s="572" t="str">
        <f t="shared" si="11"/>
        <v>Strategy 1</v>
      </c>
      <c r="L84" s="573" t="str">
        <f t="shared" si="12"/>
        <v/>
      </c>
      <c r="M84" s="573" t="str">
        <f t="shared" si="13"/>
        <v/>
      </c>
      <c r="O84" s="573" t="str">
        <f t="shared" si="14"/>
        <v>Strategy 1</v>
      </c>
      <c r="P84" s="573">
        <f t="shared" si="15"/>
        <v>0</v>
      </c>
      <c r="Q84" s="573" t="str">
        <f t="shared" si="16"/>
        <v/>
      </c>
      <c r="R84" s="573">
        <f t="shared" si="17"/>
        <v>0</v>
      </c>
      <c r="Z84" s="573">
        <f>'BOCES SELECT'!E77</f>
        <v>1045792</v>
      </c>
      <c r="AA84" s="573" t="e">
        <f ca="1">'BOCES SELECT'!CH77</f>
        <v>#N/A</v>
      </c>
    </row>
    <row r="85" spans="1:27" x14ac:dyDescent="0.2">
      <c r="A85" s="23"/>
      <c r="C85" s="36"/>
      <c r="D85" s="25"/>
      <c r="J85" s="575" t="str">
        <f t="shared" si="10"/>
        <v/>
      </c>
      <c r="K85" s="572" t="str">
        <f t="shared" si="11"/>
        <v>Strategy 1</v>
      </c>
      <c r="L85" s="573" t="str">
        <f t="shared" si="12"/>
        <v/>
      </c>
      <c r="M85" s="573" t="str">
        <f t="shared" si="13"/>
        <v/>
      </c>
      <c r="O85" s="573" t="str">
        <f t="shared" si="14"/>
        <v>Strategy 1</v>
      </c>
      <c r="P85" s="573">
        <f t="shared" si="15"/>
        <v>0</v>
      </c>
      <c r="Q85" s="573" t="str">
        <f t="shared" si="16"/>
        <v/>
      </c>
      <c r="R85" s="573">
        <f t="shared" si="17"/>
        <v>0</v>
      </c>
      <c r="Z85" s="573">
        <f>'BOCES SELECT'!E78</f>
        <v>1045791</v>
      </c>
      <c r="AA85" s="573" t="e">
        <f ca="1">'BOCES SELECT'!CH78</f>
        <v>#N/A</v>
      </c>
    </row>
    <row r="86" spans="1:27" x14ac:dyDescent="0.2">
      <c r="A86" s="23"/>
      <c r="C86" s="36"/>
      <c r="D86" s="25"/>
      <c r="J86" s="575" t="str">
        <f t="shared" si="10"/>
        <v/>
      </c>
      <c r="K86" s="572" t="str">
        <f t="shared" si="11"/>
        <v>Strategy 1</v>
      </c>
      <c r="L86" s="573" t="str">
        <f t="shared" si="12"/>
        <v/>
      </c>
      <c r="M86" s="573" t="str">
        <f t="shared" si="13"/>
        <v/>
      </c>
      <c r="O86" s="573" t="str">
        <f t="shared" si="14"/>
        <v>Strategy 1</v>
      </c>
      <c r="P86" s="573">
        <f t="shared" si="15"/>
        <v>0</v>
      </c>
      <c r="Q86" s="573" t="str">
        <f t="shared" si="16"/>
        <v/>
      </c>
      <c r="R86" s="573">
        <f t="shared" si="17"/>
        <v>0</v>
      </c>
      <c r="Z86" s="573">
        <f>'BOCES SELECT'!E79</f>
        <v>1045790</v>
      </c>
      <c r="AA86" s="573" t="e">
        <f ca="1">'BOCES SELECT'!CH79</f>
        <v>#N/A</v>
      </c>
    </row>
    <row r="87" spans="1:27" x14ac:dyDescent="0.2">
      <c r="A87" s="23"/>
      <c r="C87" s="36"/>
      <c r="D87" s="25"/>
      <c r="J87" s="575" t="str">
        <f t="shared" si="10"/>
        <v/>
      </c>
      <c r="K87" s="572" t="str">
        <f t="shared" si="11"/>
        <v>Strategy 1</v>
      </c>
      <c r="L87" s="573" t="str">
        <f t="shared" si="12"/>
        <v/>
      </c>
      <c r="M87" s="573" t="str">
        <f t="shared" si="13"/>
        <v/>
      </c>
      <c r="O87" s="573" t="str">
        <f t="shared" si="14"/>
        <v>Strategy 1</v>
      </c>
      <c r="P87" s="573">
        <f t="shared" si="15"/>
        <v>0</v>
      </c>
      <c r="Q87" s="573" t="str">
        <f t="shared" si="16"/>
        <v/>
      </c>
      <c r="R87" s="573">
        <f t="shared" si="17"/>
        <v>0</v>
      </c>
      <c r="Z87" s="573">
        <f>'BOCES SELECT'!E80</f>
        <v>1045789</v>
      </c>
      <c r="AA87" s="573" t="e">
        <f ca="1">'BOCES SELECT'!CH80</f>
        <v>#N/A</v>
      </c>
    </row>
    <row r="88" spans="1:27" x14ac:dyDescent="0.2">
      <c r="A88" s="23"/>
      <c r="C88" s="36"/>
      <c r="D88" s="25"/>
      <c r="J88" s="575" t="str">
        <f t="shared" si="10"/>
        <v/>
      </c>
      <c r="K88" s="572" t="str">
        <f t="shared" si="11"/>
        <v>Strategy 1</v>
      </c>
      <c r="L88" s="573" t="str">
        <f t="shared" si="12"/>
        <v/>
      </c>
      <c r="M88" s="573" t="str">
        <f t="shared" si="13"/>
        <v/>
      </c>
      <c r="O88" s="573" t="str">
        <f t="shared" si="14"/>
        <v>Strategy 1</v>
      </c>
      <c r="P88" s="573">
        <f t="shared" si="15"/>
        <v>0</v>
      </c>
      <c r="Q88" s="573" t="str">
        <f t="shared" si="16"/>
        <v/>
      </c>
      <c r="R88" s="573">
        <f t="shared" si="17"/>
        <v>0</v>
      </c>
      <c r="Z88" s="573">
        <f>'BOCES SELECT'!E81</f>
        <v>1045788</v>
      </c>
      <c r="AA88" s="573" t="e">
        <f ca="1">'BOCES SELECT'!CH81</f>
        <v>#N/A</v>
      </c>
    </row>
    <row r="89" spans="1:27" x14ac:dyDescent="0.2">
      <c r="A89" s="23"/>
      <c r="C89" s="36"/>
      <c r="D89" s="25"/>
      <c r="J89" s="575" t="str">
        <f t="shared" si="10"/>
        <v/>
      </c>
      <c r="K89" s="572" t="str">
        <f t="shared" si="11"/>
        <v>Strategy 1</v>
      </c>
      <c r="L89" s="573" t="str">
        <f t="shared" si="12"/>
        <v/>
      </c>
      <c r="M89" s="573" t="str">
        <f t="shared" si="13"/>
        <v/>
      </c>
      <c r="O89" s="573" t="str">
        <f t="shared" si="14"/>
        <v>Strategy 1</v>
      </c>
      <c r="P89" s="573">
        <f t="shared" si="15"/>
        <v>0</v>
      </c>
      <c r="Q89" s="573" t="str">
        <f t="shared" si="16"/>
        <v/>
      </c>
      <c r="R89" s="573">
        <f t="shared" si="17"/>
        <v>0</v>
      </c>
      <c r="Z89" s="573">
        <f>'BOCES SELECT'!E82</f>
        <v>1045787</v>
      </c>
      <c r="AA89" s="573" t="e">
        <f ca="1">'BOCES SELECT'!CH82</f>
        <v>#N/A</v>
      </c>
    </row>
    <row r="90" spans="1:27" x14ac:dyDescent="0.2">
      <c r="A90" s="23"/>
      <c r="C90" s="36"/>
      <c r="D90" s="25"/>
      <c r="J90" s="575" t="str">
        <f t="shared" si="10"/>
        <v/>
      </c>
      <c r="K90" s="572" t="str">
        <f t="shared" si="11"/>
        <v>Strategy 1</v>
      </c>
      <c r="L90" s="573" t="str">
        <f t="shared" si="12"/>
        <v/>
      </c>
      <c r="M90" s="573" t="str">
        <f t="shared" si="13"/>
        <v/>
      </c>
      <c r="O90" s="573" t="str">
        <f t="shared" si="14"/>
        <v>Strategy 1</v>
      </c>
      <c r="P90" s="573">
        <f t="shared" si="15"/>
        <v>0</v>
      </c>
      <c r="Q90" s="573" t="str">
        <f t="shared" si="16"/>
        <v/>
      </c>
      <c r="R90" s="573">
        <f t="shared" si="17"/>
        <v>0</v>
      </c>
      <c r="Z90" s="573">
        <f>'BOCES SELECT'!E83</f>
        <v>1045786</v>
      </c>
      <c r="AA90" s="573" t="e">
        <f ca="1">'BOCES SELECT'!CH83</f>
        <v>#N/A</v>
      </c>
    </row>
    <row r="91" spans="1:27" x14ac:dyDescent="0.2">
      <c r="A91" s="23"/>
      <c r="C91" s="36"/>
      <c r="D91" s="25"/>
      <c r="J91" s="575" t="str">
        <f t="shared" si="10"/>
        <v/>
      </c>
      <c r="K91" s="572" t="str">
        <f t="shared" si="11"/>
        <v>Strategy 1</v>
      </c>
      <c r="L91" s="573" t="str">
        <f t="shared" si="12"/>
        <v/>
      </c>
      <c r="M91" s="573" t="str">
        <f t="shared" si="13"/>
        <v/>
      </c>
      <c r="O91" s="573" t="str">
        <f t="shared" si="14"/>
        <v>Strategy 1</v>
      </c>
      <c r="P91" s="573">
        <f t="shared" si="15"/>
        <v>0</v>
      </c>
      <c r="Q91" s="573" t="str">
        <f t="shared" si="16"/>
        <v/>
      </c>
      <c r="R91" s="573">
        <f t="shared" si="17"/>
        <v>0</v>
      </c>
      <c r="Z91" s="573">
        <f>'BOCES SELECT'!E84</f>
        <v>1045785</v>
      </c>
      <c r="AA91" s="573" t="e">
        <f ca="1">'BOCES SELECT'!CH84</f>
        <v>#N/A</v>
      </c>
    </row>
    <row r="92" spans="1:27" x14ac:dyDescent="0.2">
      <c r="A92" s="23"/>
      <c r="C92" s="36"/>
      <c r="D92" s="25"/>
      <c r="J92" s="575" t="str">
        <f t="shared" si="10"/>
        <v/>
      </c>
      <c r="K92" s="572" t="str">
        <f t="shared" si="11"/>
        <v>Strategy 1</v>
      </c>
      <c r="L92" s="573" t="str">
        <f t="shared" si="12"/>
        <v/>
      </c>
      <c r="M92" s="573" t="str">
        <f t="shared" si="13"/>
        <v/>
      </c>
      <c r="O92" s="573" t="str">
        <f t="shared" si="14"/>
        <v>Strategy 1</v>
      </c>
      <c r="P92" s="573">
        <f t="shared" si="15"/>
        <v>0</v>
      </c>
      <c r="Q92" s="573" t="str">
        <f t="shared" si="16"/>
        <v/>
      </c>
      <c r="R92" s="573">
        <f t="shared" si="17"/>
        <v>0</v>
      </c>
      <c r="Z92" s="573">
        <f>'BOCES SELECT'!E85</f>
        <v>1045784</v>
      </c>
      <c r="AA92" s="573" t="e">
        <f ca="1">'BOCES SELECT'!CH85</f>
        <v>#N/A</v>
      </c>
    </row>
    <row r="93" spans="1:27" x14ac:dyDescent="0.2">
      <c r="A93" s="23"/>
      <c r="C93" s="36"/>
      <c r="D93" s="25"/>
      <c r="J93" s="575" t="str">
        <f t="shared" si="10"/>
        <v/>
      </c>
      <c r="K93" s="572" t="str">
        <f t="shared" si="11"/>
        <v>Strategy 1</v>
      </c>
      <c r="L93" s="573" t="str">
        <f t="shared" si="12"/>
        <v/>
      </c>
      <c r="M93" s="573" t="str">
        <f t="shared" si="13"/>
        <v/>
      </c>
      <c r="O93" s="573" t="str">
        <f t="shared" si="14"/>
        <v>Strategy 1</v>
      </c>
      <c r="P93" s="573">
        <f t="shared" si="15"/>
        <v>0</v>
      </c>
      <c r="Q93" s="573" t="str">
        <f t="shared" si="16"/>
        <v/>
      </c>
      <c r="R93" s="573">
        <f t="shared" si="17"/>
        <v>0</v>
      </c>
      <c r="Z93" s="573">
        <f>'BOCES SELECT'!E86</f>
        <v>1045783</v>
      </c>
      <c r="AA93" s="573" t="e">
        <f ca="1">'BOCES SELECT'!CH86</f>
        <v>#N/A</v>
      </c>
    </row>
    <row r="94" spans="1:27" x14ac:dyDescent="0.2">
      <c r="A94" s="23"/>
      <c r="C94" s="36"/>
      <c r="D94" s="25"/>
      <c r="J94" s="575" t="str">
        <f t="shared" si="10"/>
        <v/>
      </c>
      <c r="K94" s="572" t="str">
        <f t="shared" si="11"/>
        <v>Strategy 1</v>
      </c>
      <c r="L94" s="573" t="str">
        <f t="shared" si="12"/>
        <v/>
      </c>
      <c r="M94" s="573" t="str">
        <f t="shared" si="13"/>
        <v/>
      </c>
      <c r="O94" s="573" t="str">
        <f t="shared" si="14"/>
        <v>Strategy 1</v>
      </c>
      <c r="P94" s="573">
        <f t="shared" si="15"/>
        <v>0</v>
      </c>
      <c r="Q94" s="573" t="str">
        <f t="shared" si="16"/>
        <v/>
      </c>
      <c r="R94" s="573">
        <f t="shared" si="17"/>
        <v>0</v>
      </c>
      <c r="Z94" s="573">
        <f>'BOCES SELECT'!E87</f>
        <v>1045782</v>
      </c>
      <c r="AA94" s="573" t="e">
        <f ca="1">'BOCES SELECT'!CH87</f>
        <v>#N/A</v>
      </c>
    </row>
    <row r="95" spans="1:27" x14ac:dyDescent="0.2">
      <c r="A95" s="23"/>
      <c r="C95" s="36"/>
      <c r="D95" s="25"/>
      <c r="J95" s="575" t="str">
        <f t="shared" si="10"/>
        <v/>
      </c>
      <c r="K95" s="572" t="str">
        <f t="shared" si="11"/>
        <v>Strategy 1</v>
      </c>
      <c r="L95" s="573" t="str">
        <f t="shared" si="12"/>
        <v/>
      </c>
      <c r="M95" s="573" t="str">
        <f t="shared" si="13"/>
        <v/>
      </c>
      <c r="O95" s="573" t="str">
        <f t="shared" si="14"/>
        <v>Strategy 1</v>
      </c>
      <c r="P95" s="573">
        <f t="shared" si="15"/>
        <v>0</v>
      </c>
      <c r="Q95" s="573" t="str">
        <f t="shared" si="16"/>
        <v/>
      </c>
      <c r="R95" s="573">
        <f t="shared" si="17"/>
        <v>0</v>
      </c>
      <c r="Z95" s="573">
        <f>'BOCES SELECT'!E88</f>
        <v>1045781</v>
      </c>
      <c r="AA95" s="573" t="e">
        <f ca="1">'BOCES SELECT'!CH88</f>
        <v>#N/A</v>
      </c>
    </row>
    <row r="96" spans="1:27" x14ac:dyDescent="0.2">
      <c r="A96" s="23"/>
      <c r="C96" s="36"/>
      <c r="D96" s="25"/>
      <c r="J96" s="575" t="str">
        <f t="shared" si="10"/>
        <v/>
      </c>
      <c r="K96" s="572" t="str">
        <f t="shared" si="11"/>
        <v>Strategy 1</v>
      </c>
      <c r="L96" s="573" t="str">
        <f t="shared" si="12"/>
        <v/>
      </c>
      <c r="M96" s="573" t="str">
        <f t="shared" si="13"/>
        <v/>
      </c>
      <c r="O96" s="573" t="str">
        <f t="shared" si="14"/>
        <v>Strategy 1</v>
      </c>
      <c r="P96" s="573">
        <f t="shared" si="15"/>
        <v>0</v>
      </c>
      <c r="Q96" s="573" t="str">
        <f t="shared" si="16"/>
        <v/>
      </c>
      <c r="R96" s="573">
        <f t="shared" si="17"/>
        <v>0</v>
      </c>
      <c r="Z96" s="573">
        <f>'BOCES SELECT'!E89</f>
        <v>1045780</v>
      </c>
      <c r="AA96" s="573" t="e">
        <f ca="1">'BOCES SELECT'!CH89</f>
        <v>#N/A</v>
      </c>
    </row>
    <row r="97" spans="1:27" x14ac:dyDescent="0.2">
      <c r="A97" s="23"/>
      <c r="C97" s="36"/>
      <c r="D97" s="25"/>
      <c r="J97" s="575" t="str">
        <f t="shared" si="10"/>
        <v/>
      </c>
      <c r="K97" s="572" t="str">
        <f t="shared" si="11"/>
        <v>Strategy 1</v>
      </c>
      <c r="L97" s="573" t="str">
        <f t="shared" si="12"/>
        <v/>
      </c>
      <c r="M97" s="573" t="str">
        <f t="shared" si="13"/>
        <v/>
      </c>
      <c r="O97" s="573" t="str">
        <f t="shared" si="14"/>
        <v>Strategy 1</v>
      </c>
      <c r="P97" s="573">
        <f t="shared" si="15"/>
        <v>0</v>
      </c>
      <c r="Q97" s="573" t="str">
        <f t="shared" si="16"/>
        <v/>
      </c>
      <c r="R97" s="573">
        <f t="shared" si="17"/>
        <v>0</v>
      </c>
      <c r="Z97" s="573">
        <f>'BOCES SELECT'!E90</f>
        <v>1045779</v>
      </c>
      <c r="AA97" s="573" t="e">
        <f ca="1">'BOCES SELECT'!CH90</f>
        <v>#N/A</v>
      </c>
    </row>
    <row r="98" spans="1:27" x14ac:dyDescent="0.2">
      <c r="A98" s="23"/>
      <c r="C98" s="36"/>
      <c r="D98" s="25"/>
      <c r="J98" s="575" t="str">
        <f t="shared" si="10"/>
        <v/>
      </c>
      <c r="K98" s="572" t="str">
        <f t="shared" si="11"/>
        <v>Strategy 1</v>
      </c>
      <c r="L98" s="573" t="str">
        <f t="shared" si="12"/>
        <v/>
      </c>
      <c r="M98" s="573" t="str">
        <f t="shared" si="13"/>
        <v/>
      </c>
      <c r="O98" s="573" t="str">
        <f t="shared" si="14"/>
        <v>Strategy 1</v>
      </c>
      <c r="P98" s="573">
        <f t="shared" si="15"/>
        <v>0</v>
      </c>
      <c r="Q98" s="573" t="str">
        <f t="shared" si="16"/>
        <v/>
      </c>
      <c r="R98" s="573">
        <f t="shared" si="17"/>
        <v>0</v>
      </c>
      <c r="Z98" s="573">
        <f>'BOCES SELECT'!E91</f>
        <v>1045778</v>
      </c>
      <c r="AA98" s="573" t="e">
        <f ca="1">'BOCES SELECT'!CH91</f>
        <v>#N/A</v>
      </c>
    </row>
    <row r="99" spans="1:27" x14ac:dyDescent="0.2">
      <c r="A99" s="23"/>
      <c r="C99" s="36"/>
      <c r="D99" s="25"/>
      <c r="J99" s="575" t="str">
        <f t="shared" si="10"/>
        <v/>
      </c>
      <c r="K99" s="572" t="str">
        <f t="shared" si="11"/>
        <v>Strategy 1</v>
      </c>
      <c r="L99" s="573" t="str">
        <f t="shared" si="12"/>
        <v/>
      </c>
      <c r="M99" s="573" t="str">
        <f t="shared" si="13"/>
        <v/>
      </c>
      <c r="O99" s="573" t="str">
        <f t="shared" si="14"/>
        <v>Strategy 1</v>
      </c>
      <c r="P99" s="573">
        <f t="shared" si="15"/>
        <v>0</v>
      </c>
      <c r="Q99" s="573" t="str">
        <f t="shared" si="16"/>
        <v/>
      </c>
      <c r="R99" s="573">
        <f t="shared" si="17"/>
        <v>0</v>
      </c>
      <c r="Z99" s="573">
        <f>'BOCES SELECT'!E92</f>
        <v>1045777</v>
      </c>
      <c r="AA99" s="573" t="e">
        <f ca="1">'BOCES SELECT'!CH92</f>
        <v>#N/A</v>
      </c>
    </row>
    <row r="100" spans="1:27" x14ac:dyDescent="0.2">
      <c r="A100" s="23"/>
      <c r="C100" s="36"/>
      <c r="D100" s="25"/>
      <c r="J100" s="575" t="str">
        <f t="shared" si="10"/>
        <v/>
      </c>
      <c r="K100" s="572" t="str">
        <f t="shared" si="11"/>
        <v>Strategy 1</v>
      </c>
      <c r="L100" s="573" t="str">
        <f t="shared" si="12"/>
        <v/>
      </c>
      <c r="M100" s="573" t="str">
        <f t="shared" si="13"/>
        <v/>
      </c>
      <c r="O100" s="573" t="str">
        <f t="shared" si="14"/>
        <v>Strategy 1</v>
      </c>
      <c r="P100" s="573">
        <f t="shared" si="15"/>
        <v>0</v>
      </c>
      <c r="Q100" s="573" t="str">
        <f t="shared" si="16"/>
        <v/>
      </c>
      <c r="R100" s="573">
        <f t="shared" si="17"/>
        <v>0</v>
      </c>
      <c r="Z100" s="573">
        <f>'BOCES SELECT'!E93</f>
        <v>1045776</v>
      </c>
      <c r="AA100" s="573" t="e">
        <f ca="1">'BOCES SELECT'!CH93</f>
        <v>#N/A</v>
      </c>
    </row>
    <row r="101" spans="1:27" x14ac:dyDescent="0.2">
      <c r="A101" s="23"/>
      <c r="C101" s="36"/>
      <c r="D101" s="25"/>
      <c r="J101" s="575" t="str">
        <f t="shared" si="10"/>
        <v/>
      </c>
      <c r="K101" s="572" t="str">
        <f t="shared" si="11"/>
        <v>Strategy 1</v>
      </c>
      <c r="L101" s="573" t="str">
        <f t="shared" si="12"/>
        <v/>
      </c>
      <c r="M101" s="573" t="str">
        <f t="shared" si="13"/>
        <v/>
      </c>
      <c r="O101" s="573" t="str">
        <f t="shared" si="14"/>
        <v>Strategy 1</v>
      </c>
      <c r="P101" s="573">
        <f t="shared" si="15"/>
        <v>0</v>
      </c>
      <c r="Q101" s="573" t="str">
        <f t="shared" si="16"/>
        <v/>
      </c>
      <c r="R101" s="573">
        <f t="shared" si="17"/>
        <v>0</v>
      </c>
      <c r="Z101" s="573">
        <f>'BOCES SELECT'!E94</f>
        <v>1045775</v>
      </c>
      <c r="AA101" s="573" t="e">
        <f ca="1">'BOCES SELECT'!CH94</f>
        <v>#N/A</v>
      </c>
    </row>
    <row r="102" spans="1:27" x14ac:dyDescent="0.2">
      <c r="A102" s="23"/>
      <c r="C102" s="36"/>
      <c r="D102" s="25"/>
      <c r="J102" s="575" t="str">
        <f t="shared" si="10"/>
        <v/>
      </c>
      <c r="K102" s="572" t="str">
        <f t="shared" si="11"/>
        <v>Strategy 1</v>
      </c>
      <c r="L102" s="573" t="str">
        <f t="shared" si="12"/>
        <v/>
      </c>
      <c r="M102" s="573" t="str">
        <f t="shared" si="13"/>
        <v/>
      </c>
      <c r="O102" s="573" t="str">
        <f t="shared" si="14"/>
        <v>Strategy 1</v>
      </c>
      <c r="P102" s="573">
        <f t="shared" si="15"/>
        <v>0</v>
      </c>
      <c r="Q102" s="573" t="str">
        <f t="shared" si="16"/>
        <v/>
      </c>
      <c r="R102" s="573">
        <f t="shared" si="17"/>
        <v>0</v>
      </c>
      <c r="Z102" s="573">
        <f>'BOCES SELECT'!E95</f>
        <v>1045774</v>
      </c>
      <c r="AA102" s="573" t="e">
        <f ca="1">'BOCES SELECT'!CH95</f>
        <v>#N/A</v>
      </c>
    </row>
    <row r="103" spans="1:27" x14ac:dyDescent="0.2">
      <c r="A103" s="23"/>
      <c r="C103" s="36"/>
      <c r="D103" s="25"/>
      <c r="J103" s="575" t="str">
        <f t="shared" si="10"/>
        <v/>
      </c>
      <c r="K103" s="572" t="str">
        <f t="shared" si="11"/>
        <v>Strategy 1</v>
      </c>
      <c r="L103" s="573" t="str">
        <f t="shared" si="12"/>
        <v/>
      </c>
      <c r="M103" s="573" t="str">
        <f t="shared" si="13"/>
        <v/>
      </c>
      <c r="O103" s="573" t="str">
        <f t="shared" si="14"/>
        <v>Strategy 1</v>
      </c>
      <c r="P103" s="573">
        <f t="shared" si="15"/>
        <v>0</v>
      </c>
      <c r="Q103" s="573" t="str">
        <f t="shared" si="16"/>
        <v/>
      </c>
      <c r="R103" s="573">
        <f t="shared" si="17"/>
        <v>0</v>
      </c>
      <c r="Z103" s="573">
        <f>'BOCES SELECT'!E96</f>
        <v>1045773</v>
      </c>
      <c r="AA103" s="573" t="e">
        <f ca="1">'BOCES SELECT'!CH96</f>
        <v>#N/A</v>
      </c>
    </row>
    <row r="104" spans="1:27" x14ac:dyDescent="0.2">
      <c r="A104" s="23"/>
      <c r="C104" s="36"/>
      <c r="D104" s="25"/>
      <c r="J104" s="575" t="str">
        <f t="shared" si="10"/>
        <v/>
      </c>
      <c r="K104" s="572" t="str">
        <f t="shared" si="11"/>
        <v>Strategy 1</v>
      </c>
      <c r="L104" s="573" t="str">
        <f t="shared" si="12"/>
        <v/>
      </c>
      <c r="M104" s="573" t="str">
        <f t="shared" si="13"/>
        <v/>
      </c>
      <c r="O104" s="573" t="str">
        <f t="shared" si="14"/>
        <v>Strategy 1</v>
      </c>
      <c r="P104" s="573">
        <f t="shared" si="15"/>
        <v>0</v>
      </c>
      <c r="Q104" s="573" t="str">
        <f t="shared" si="16"/>
        <v/>
      </c>
      <c r="R104" s="573">
        <f t="shared" si="17"/>
        <v>0</v>
      </c>
      <c r="Z104" s="573">
        <f>'BOCES SELECT'!E97</f>
        <v>1045772</v>
      </c>
      <c r="AA104" s="573" t="e">
        <f ca="1">'BOCES SELECT'!CH97</f>
        <v>#N/A</v>
      </c>
    </row>
    <row r="105" spans="1:27" x14ac:dyDescent="0.2">
      <c r="A105" s="23"/>
      <c r="C105" s="36"/>
      <c r="D105" s="25"/>
      <c r="J105" s="575" t="str">
        <f t="shared" si="10"/>
        <v/>
      </c>
      <c r="K105" s="572" t="str">
        <f t="shared" si="11"/>
        <v>Strategy 1</v>
      </c>
      <c r="L105" s="573" t="str">
        <f t="shared" si="12"/>
        <v/>
      </c>
      <c r="M105" s="573" t="str">
        <f t="shared" si="13"/>
        <v/>
      </c>
      <c r="O105" s="573" t="str">
        <f t="shared" si="14"/>
        <v>Strategy 1</v>
      </c>
      <c r="P105" s="573">
        <f t="shared" si="15"/>
        <v>0</v>
      </c>
      <c r="Q105" s="573" t="str">
        <f t="shared" si="16"/>
        <v/>
      </c>
      <c r="R105" s="573">
        <f t="shared" si="17"/>
        <v>0</v>
      </c>
      <c r="Z105" s="573">
        <f>'BOCES SELECT'!E98</f>
        <v>1045771</v>
      </c>
      <c r="AA105" s="573" t="e">
        <f ca="1">'BOCES SELECT'!CH98</f>
        <v>#N/A</v>
      </c>
    </row>
    <row r="106" spans="1:27" x14ac:dyDescent="0.2">
      <c r="A106" s="23"/>
      <c r="C106" s="36"/>
      <c r="D106" s="25"/>
      <c r="J106" s="575" t="str">
        <f t="shared" si="10"/>
        <v/>
      </c>
      <c r="K106" s="572" t="str">
        <f t="shared" si="11"/>
        <v>Strategy 1</v>
      </c>
      <c r="L106" s="573" t="str">
        <f t="shared" si="12"/>
        <v/>
      </c>
      <c r="M106" s="573" t="str">
        <f t="shared" si="13"/>
        <v/>
      </c>
      <c r="O106" s="573" t="str">
        <f t="shared" si="14"/>
        <v>Strategy 1</v>
      </c>
      <c r="P106" s="573">
        <f t="shared" si="15"/>
        <v>0</v>
      </c>
      <c r="Q106" s="573" t="str">
        <f t="shared" si="16"/>
        <v/>
      </c>
      <c r="R106" s="573">
        <f t="shared" si="17"/>
        <v>0</v>
      </c>
      <c r="Z106" s="573">
        <f>'BOCES SELECT'!E99</f>
        <v>1045770</v>
      </c>
      <c r="AA106" s="573" t="e">
        <f ca="1">'BOCES SELECT'!CH99</f>
        <v>#N/A</v>
      </c>
    </row>
    <row r="107" spans="1:27" x14ac:dyDescent="0.2">
      <c r="A107" s="23"/>
      <c r="C107" s="36"/>
      <c r="D107" s="25"/>
      <c r="J107" s="575" t="str">
        <f t="shared" si="10"/>
        <v/>
      </c>
      <c r="K107" s="572" t="str">
        <f t="shared" si="11"/>
        <v>Strategy 1</v>
      </c>
      <c r="L107" s="573" t="str">
        <f t="shared" si="12"/>
        <v/>
      </c>
      <c r="M107" s="573" t="str">
        <f t="shared" si="13"/>
        <v/>
      </c>
      <c r="O107" s="573" t="str">
        <f t="shared" si="14"/>
        <v>Strategy 1</v>
      </c>
      <c r="P107" s="573">
        <f t="shared" si="15"/>
        <v>0</v>
      </c>
      <c r="Q107" s="573" t="str">
        <f t="shared" si="16"/>
        <v/>
      </c>
      <c r="R107" s="573">
        <f t="shared" si="17"/>
        <v>0</v>
      </c>
      <c r="Z107" s="573">
        <f>'BOCES SELECT'!E100</f>
        <v>1045769</v>
      </c>
      <c r="AA107" s="573" t="e">
        <f ca="1">'BOCES SELECT'!CH100</f>
        <v>#N/A</v>
      </c>
    </row>
    <row r="108" spans="1:27" x14ac:dyDescent="0.2">
      <c r="A108" s="23"/>
      <c r="C108" s="36"/>
      <c r="D108" s="25"/>
      <c r="J108" s="575" t="str">
        <f t="shared" si="10"/>
        <v/>
      </c>
      <c r="K108" s="572" t="str">
        <f t="shared" si="11"/>
        <v>Strategy 1</v>
      </c>
      <c r="L108" s="573" t="str">
        <f t="shared" si="12"/>
        <v/>
      </c>
      <c r="M108" s="573" t="str">
        <f t="shared" si="13"/>
        <v/>
      </c>
      <c r="O108" s="573" t="str">
        <f t="shared" si="14"/>
        <v>Strategy 1</v>
      </c>
      <c r="P108" s="573">
        <f t="shared" si="15"/>
        <v>0</v>
      </c>
      <c r="Q108" s="573" t="str">
        <f t="shared" si="16"/>
        <v/>
      </c>
      <c r="R108" s="573">
        <f t="shared" si="17"/>
        <v>0</v>
      </c>
      <c r="Z108" s="573">
        <f>'BOCES SELECT'!E101</f>
        <v>1045768</v>
      </c>
      <c r="AA108" s="573" t="e">
        <f ca="1">'BOCES SELECT'!CH101</f>
        <v>#N/A</v>
      </c>
    </row>
    <row r="109" spans="1:27" x14ac:dyDescent="0.2">
      <c r="A109" s="23"/>
      <c r="C109" s="36"/>
      <c r="D109" s="25"/>
      <c r="J109" s="575" t="str">
        <f t="shared" si="10"/>
        <v/>
      </c>
      <c r="K109" s="572" t="str">
        <f t="shared" si="11"/>
        <v>Strategy 1</v>
      </c>
      <c r="L109" s="573" t="str">
        <f t="shared" si="12"/>
        <v/>
      </c>
      <c r="M109" s="573" t="str">
        <f t="shared" si="13"/>
        <v/>
      </c>
      <c r="O109" s="573" t="str">
        <f t="shared" si="14"/>
        <v>Strategy 1</v>
      </c>
      <c r="P109" s="573">
        <f t="shared" si="15"/>
        <v>0</v>
      </c>
      <c r="Q109" s="573" t="str">
        <f t="shared" si="16"/>
        <v/>
      </c>
      <c r="R109" s="573">
        <f t="shared" si="17"/>
        <v>0</v>
      </c>
      <c r="Z109" s="573">
        <f>'BOCES SELECT'!E102</f>
        <v>1045767</v>
      </c>
      <c r="AA109" s="573" t="e">
        <f ca="1">'BOCES SELECT'!CH102</f>
        <v>#N/A</v>
      </c>
    </row>
    <row r="110" spans="1:27" x14ac:dyDescent="0.2">
      <c r="A110" s="23"/>
      <c r="C110" s="36"/>
      <c r="D110" s="25"/>
      <c r="J110" s="575" t="str">
        <f t="shared" si="10"/>
        <v/>
      </c>
      <c r="K110" s="572" t="str">
        <f t="shared" si="11"/>
        <v>Strategy 1</v>
      </c>
      <c r="L110" s="573" t="str">
        <f t="shared" si="12"/>
        <v/>
      </c>
      <c r="M110" s="573" t="str">
        <f t="shared" si="13"/>
        <v/>
      </c>
      <c r="O110" s="573" t="str">
        <f t="shared" si="14"/>
        <v>Strategy 1</v>
      </c>
      <c r="P110" s="573">
        <f t="shared" si="15"/>
        <v>0</v>
      </c>
      <c r="Q110" s="573" t="str">
        <f t="shared" si="16"/>
        <v/>
      </c>
      <c r="R110" s="573">
        <f t="shared" si="17"/>
        <v>0</v>
      </c>
      <c r="Z110" s="573">
        <f>'BOCES SELECT'!E103</f>
        <v>1045766</v>
      </c>
      <c r="AA110" s="573" t="e">
        <f ca="1">'BOCES SELECT'!CH103</f>
        <v>#N/A</v>
      </c>
    </row>
    <row r="111" spans="1:27" x14ac:dyDescent="0.2">
      <c r="A111" s="23"/>
      <c r="C111" s="36"/>
      <c r="D111" s="25"/>
      <c r="J111" s="575" t="str">
        <f t="shared" si="10"/>
        <v/>
      </c>
      <c r="K111" s="572" t="str">
        <f t="shared" si="11"/>
        <v>Strategy 1</v>
      </c>
      <c r="L111" s="573" t="str">
        <f t="shared" si="12"/>
        <v/>
      </c>
      <c r="M111" s="573" t="str">
        <f t="shared" si="13"/>
        <v/>
      </c>
      <c r="O111" s="573" t="str">
        <f t="shared" si="14"/>
        <v>Strategy 1</v>
      </c>
      <c r="P111" s="573">
        <f t="shared" si="15"/>
        <v>0</v>
      </c>
      <c r="Q111" s="573" t="str">
        <f t="shared" si="16"/>
        <v/>
      </c>
      <c r="R111" s="573">
        <f t="shared" si="17"/>
        <v>0</v>
      </c>
      <c r="Z111" s="573">
        <f>'BOCES SELECT'!E104</f>
        <v>1045765</v>
      </c>
      <c r="AA111" s="573" t="e">
        <f ca="1">'BOCES SELECT'!CH104</f>
        <v>#N/A</v>
      </c>
    </row>
    <row r="112" spans="1:27" x14ac:dyDescent="0.2">
      <c r="A112" s="23"/>
      <c r="C112" s="36"/>
      <c r="D112" s="25"/>
      <c r="J112" s="575" t="str">
        <f t="shared" si="10"/>
        <v/>
      </c>
      <c r="K112" s="572" t="str">
        <f t="shared" si="11"/>
        <v>Strategy 1</v>
      </c>
      <c r="L112" s="573" t="str">
        <f t="shared" si="12"/>
        <v/>
      </c>
      <c r="M112" s="573" t="str">
        <f t="shared" si="13"/>
        <v/>
      </c>
      <c r="O112" s="573" t="str">
        <f t="shared" si="14"/>
        <v>Strategy 1</v>
      </c>
      <c r="P112" s="573">
        <f t="shared" si="15"/>
        <v>0</v>
      </c>
      <c r="Q112" s="573" t="str">
        <f t="shared" si="16"/>
        <v/>
      </c>
      <c r="R112" s="573">
        <f t="shared" si="17"/>
        <v>0</v>
      </c>
      <c r="Z112" s="573">
        <f>'BOCES SELECT'!E105</f>
        <v>1045764</v>
      </c>
      <c r="AA112" s="573" t="e">
        <f ca="1">'BOCES SELECT'!CH105</f>
        <v>#N/A</v>
      </c>
    </row>
    <row r="113" spans="1:27" x14ac:dyDescent="0.2">
      <c r="A113" s="23"/>
      <c r="C113" s="36"/>
      <c r="D113" s="25"/>
      <c r="J113" s="575" t="str">
        <f t="shared" si="10"/>
        <v/>
      </c>
      <c r="K113" s="572" t="str">
        <f t="shared" si="11"/>
        <v>Strategy 1</v>
      </c>
      <c r="L113" s="573" t="str">
        <f t="shared" si="12"/>
        <v/>
      </c>
      <c r="M113" s="573" t="str">
        <f t="shared" si="13"/>
        <v/>
      </c>
      <c r="O113" s="573" t="str">
        <f t="shared" si="14"/>
        <v>Strategy 1</v>
      </c>
      <c r="P113" s="573">
        <f t="shared" si="15"/>
        <v>0</v>
      </c>
      <c r="Q113" s="573" t="str">
        <f t="shared" si="16"/>
        <v/>
      </c>
      <c r="R113" s="573">
        <f t="shared" si="17"/>
        <v>0</v>
      </c>
      <c r="Z113" s="573">
        <f>'BOCES SELECT'!E106</f>
        <v>1045763</v>
      </c>
      <c r="AA113" s="573" t="e">
        <f ca="1">'BOCES SELECT'!CH106</f>
        <v>#N/A</v>
      </c>
    </row>
    <row r="114" spans="1:27" x14ac:dyDescent="0.2">
      <c r="A114" s="23"/>
      <c r="C114" s="36"/>
      <c r="D114" s="25"/>
      <c r="J114" s="575" t="str">
        <f t="shared" si="10"/>
        <v/>
      </c>
      <c r="K114" s="572" t="str">
        <f t="shared" si="11"/>
        <v>Strategy 1</v>
      </c>
      <c r="L114" s="573" t="str">
        <f t="shared" si="12"/>
        <v/>
      </c>
      <c r="M114" s="573" t="str">
        <f t="shared" si="13"/>
        <v/>
      </c>
      <c r="O114" s="573" t="str">
        <f t="shared" si="14"/>
        <v>Strategy 1</v>
      </c>
      <c r="P114" s="573">
        <f t="shared" si="15"/>
        <v>0</v>
      </c>
      <c r="Q114" s="573" t="str">
        <f t="shared" si="16"/>
        <v/>
      </c>
      <c r="R114" s="573">
        <f t="shared" si="17"/>
        <v>0</v>
      </c>
      <c r="Z114" s="573">
        <f>'BOCES SELECT'!E107</f>
        <v>1045762</v>
      </c>
      <c r="AA114" s="573" t="e">
        <f ca="1">'BOCES SELECT'!CH107</f>
        <v>#N/A</v>
      </c>
    </row>
    <row r="115" spans="1:27" x14ac:dyDescent="0.2">
      <c r="A115" s="23"/>
      <c r="C115" s="36"/>
      <c r="D115" s="25"/>
      <c r="J115" s="575" t="str">
        <f t="shared" si="10"/>
        <v/>
      </c>
      <c r="K115" s="572" t="str">
        <f t="shared" si="11"/>
        <v>Strategy 1</v>
      </c>
      <c r="L115" s="573" t="str">
        <f t="shared" si="12"/>
        <v/>
      </c>
      <c r="M115" s="573" t="str">
        <f t="shared" si="13"/>
        <v/>
      </c>
      <c r="O115" s="573" t="str">
        <f t="shared" si="14"/>
        <v>Strategy 1</v>
      </c>
      <c r="P115" s="573">
        <f t="shared" si="15"/>
        <v>0</v>
      </c>
      <c r="Q115" s="573" t="str">
        <f t="shared" si="16"/>
        <v/>
      </c>
      <c r="R115" s="573">
        <f t="shared" si="17"/>
        <v>0</v>
      </c>
      <c r="Z115" s="573">
        <f>'BOCES SELECT'!E108</f>
        <v>1045761</v>
      </c>
      <c r="AA115" s="573" t="e">
        <f ca="1">'BOCES SELECT'!CH108</f>
        <v>#N/A</v>
      </c>
    </row>
    <row r="116" spans="1:27" x14ac:dyDescent="0.2">
      <c r="A116" s="23"/>
      <c r="C116" s="36"/>
      <c r="D116" s="25"/>
      <c r="J116" s="575" t="str">
        <f t="shared" si="10"/>
        <v/>
      </c>
      <c r="K116" s="572" t="str">
        <f t="shared" si="11"/>
        <v>Strategy 1</v>
      </c>
      <c r="L116" s="573" t="str">
        <f t="shared" si="12"/>
        <v/>
      </c>
      <c r="M116" s="573" t="str">
        <f t="shared" si="13"/>
        <v/>
      </c>
      <c r="O116" s="573" t="str">
        <f t="shared" si="14"/>
        <v>Strategy 1</v>
      </c>
      <c r="P116" s="573">
        <f t="shared" si="15"/>
        <v>0</v>
      </c>
      <c r="Q116" s="573" t="str">
        <f t="shared" si="16"/>
        <v/>
      </c>
      <c r="R116" s="573">
        <f t="shared" si="17"/>
        <v>0</v>
      </c>
      <c r="Z116" s="573">
        <f>'BOCES SELECT'!E109</f>
        <v>1045760</v>
      </c>
      <c r="AA116" s="573" t="e">
        <f ca="1">'BOCES SELECT'!CH109</f>
        <v>#N/A</v>
      </c>
    </row>
    <row r="117" spans="1:27" x14ac:dyDescent="0.2">
      <c r="A117" s="23"/>
      <c r="C117" s="36"/>
      <c r="D117" s="25"/>
      <c r="J117" s="575" t="str">
        <f t="shared" si="10"/>
        <v/>
      </c>
      <c r="K117" s="572" t="str">
        <f t="shared" si="11"/>
        <v>Strategy 1</v>
      </c>
      <c r="L117" s="573" t="str">
        <f t="shared" si="12"/>
        <v/>
      </c>
      <c r="M117" s="573" t="str">
        <f t="shared" si="13"/>
        <v/>
      </c>
      <c r="O117" s="573" t="str">
        <f t="shared" si="14"/>
        <v>Strategy 1</v>
      </c>
      <c r="P117" s="573">
        <f t="shared" si="15"/>
        <v>0</v>
      </c>
      <c r="Q117" s="573" t="str">
        <f t="shared" si="16"/>
        <v/>
      </c>
      <c r="R117" s="573">
        <f t="shared" si="17"/>
        <v>0</v>
      </c>
      <c r="Z117" s="573">
        <f>'BOCES SELECT'!E110</f>
        <v>1045759</v>
      </c>
      <c r="AA117" s="573" t="e">
        <f ca="1">'BOCES SELECT'!CH110</f>
        <v>#N/A</v>
      </c>
    </row>
    <row r="118" spans="1:27" x14ac:dyDescent="0.2">
      <c r="A118" s="23"/>
      <c r="C118" s="36"/>
      <c r="D118" s="25"/>
      <c r="J118" s="575" t="str">
        <f t="shared" si="10"/>
        <v/>
      </c>
      <c r="K118" s="572" t="str">
        <f t="shared" si="11"/>
        <v>Strategy 1</v>
      </c>
      <c r="L118" s="573" t="str">
        <f t="shared" si="12"/>
        <v/>
      </c>
      <c r="M118" s="573" t="str">
        <f t="shared" si="13"/>
        <v/>
      </c>
      <c r="O118" s="573" t="str">
        <f t="shared" si="14"/>
        <v>Strategy 1</v>
      </c>
      <c r="P118" s="573">
        <f t="shared" si="15"/>
        <v>0</v>
      </c>
      <c r="Q118" s="573" t="str">
        <f t="shared" si="16"/>
        <v/>
      </c>
      <c r="R118" s="573">
        <f t="shared" si="17"/>
        <v>0</v>
      </c>
      <c r="Z118" s="573">
        <f>'BOCES SELECT'!E111</f>
        <v>1045758</v>
      </c>
      <c r="AA118" s="573" t="e">
        <f ca="1">'BOCES SELECT'!CH111</f>
        <v>#N/A</v>
      </c>
    </row>
    <row r="119" spans="1:27" x14ac:dyDescent="0.2">
      <c r="A119" s="23"/>
      <c r="C119" s="36"/>
      <c r="D119" s="25"/>
      <c r="J119" s="575" t="str">
        <f t="shared" si="10"/>
        <v/>
      </c>
      <c r="K119" s="572" t="str">
        <f t="shared" si="11"/>
        <v>Strategy 1</v>
      </c>
      <c r="L119" s="573" t="str">
        <f t="shared" si="12"/>
        <v/>
      </c>
      <c r="M119" s="573" t="str">
        <f t="shared" si="13"/>
        <v/>
      </c>
      <c r="O119" s="573" t="str">
        <f t="shared" si="14"/>
        <v>Strategy 1</v>
      </c>
      <c r="P119" s="573">
        <f t="shared" si="15"/>
        <v>0</v>
      </c>
      <c r="Q119" s="573" t="str">
        <f t="shared" si="16"/>
        <v/>
      </c>
      <c r="R119" s="573">
        <f t="shared" si="17"/>
        <v>0</v>
      </c>
      <c r="Z119" s="573">
        <f>'BOCES SELECT'!E112</f>
        <v>1045757</v>
      </c>
      <c r="AA119" s="573" t="e">
        <f ca="1">'BOCES SELECT'!CH112</f>
        <v>#N/A</v>
      </c>
    </row>
    <row r="120" spans="1:27" x14ac:dyDescent="0.2">
      <c r="A120" s="23"/>
      <c r="C120" s="36"/>
      <c r="D120" s="25"/>
      <c r="J120" s="575" t="str">
        <f t="shared" si="10"/>
        <v/>
      </c>
      <c r="K120" s="572" t="str">
        <f t="shared" si="11"/>
        <v>Strategy 1</v>
      </c>
      <c r="L120" s="573" t="str">
        <f t="shared" si="12"/>
        <v/>
      </c>
      <c r="M120" s="573" t="str">
        <f t="shared" si="13"/>
        <v/>
      </c>
      <c r="O120" s="573" t="str">
        <f t="shared" si="14"/>
        <v>Strategy 1</v>
      </c>
      <c r="P120" s="573">
        <f t="shared" si="15"/>
        <v>0</v>
      </c>
      <c r="Q120" s="573" t="str">
        <f t="shared" si="16"/>
        <v/>
      </c>
      <c r="R120" s="573">
        <f t="shared" si="17"/>
        <v>0</v>
      </c>
      <c r="Z120" s="573">
        <f>'BOCES SELECT'!E113</f>
        <v>1045756</v>
      </c>
      <c r="AA120" s="573" t="e">
        <f ca="1">'BOCES SELECT'!CH113</f>
        <v>#N/A</v>
      </c>
    </row>
    <row r="121" spans="1:27" x14ac:dyDescent="0.2">
      <c r="A121" s="23"/>
      <c r="C121" s="36"/>
      <c r="D121" s="25"/>
      <c r="J121" s="575" t="str">
        <f t="shared" si="10"/>
        <v/>
      </c>
      <c r="K121" s="572" t="str">
        <f t="shared" si="11"/>
        <v>Strategy 1</v>
      </c>
      <c r="L121" s="573" t="str">
        <f t="shared" si="12"/>
        <v/>
      </c>
      <c r="M121" s="573" t="str">
        <f t="shared" si="13"/>
        <v/>
      </c>
      <c r="O121" s="573" t="str">
        <f t="shared" si="14"/>
        <v>Strategy 1</v>
      </c>
      <c r="P121" s="573">
        <f t="shared" si="15"/>
        <v>0</v>
      </c>
      <c r="Q121" s="573" t="str">
        <f t="shared" si="16"/>
        <v/>
      </c>
      <c r="R121" s="573">
        <f t="shared" si="17"/>
        <v>0</v>
      </c>
      <c r="Z121" s="573">
        <f>'BOCES SELECT'!E114</f>
        <v>1045755</v>
      </c>
      <c r="AA121" s="573" t="e">
        <f ca="1">'BOCES SELECT'!CH114</f>
        <v>#N/A</v>
      </c>
    </row>
    <row r="122" spans="1:27" x14ac:dyDescent="0.2">
      <c r="A122" s="23"/>
      <c r="C122" s="36"/>
      <c r="D122" s="25"/>
      <c r="J122" s="575" t="str">
        <f t="shared" si="10"/>
        <v/>
      </c>
      <c r="K122" s="572" t="str">
        <f t="shared" si="11"/>
        <v>Strategy 1</v>
      </c>
      <c r="L122" s="573" t="str">
        <f t="shared" si="12"/>
        <v/>
      </c>
      <c r="M122" s="573" t="str">
        <f t="shared" si="13"/>
        <v/>
      </c>
      <c r="O122" s="573" t="str">
        <f t="shared" si="14"/>
        <v>Strategy 1</v>
      </c>
      <c r="P122" s="573">
        <f t="shared" si="15"/>
        <v>0</v>
      </c>
      <c r="Q122" s="573" t="str">
        <f t="shared" si="16"/>
        <v/>
      </c>
      <c r="R122" s="573">
        <f t="shared" si="17"/>
        <v>0</v>
      </c>
      <c r="Z122" s="573">
        <f>'BOCES SELECT'!E115</f>
        <v>1045754</v>
      </c>
      <c r="AA122" s="573" t="e">
        <f ca="1">'BOCES SELECT'!CH115</f>
        <v>#N/A</v>
      </c>
    </row>
    <row r="123" spans="1:27" x14ac:dyDescent="0.2">
      <c r="A123" s="23"/>
      <c r="C123" s="36"/>
      <c r="D123" s="25"/>
      <c r="J123" s="575" t="str">
        <f t="shared" si="10"/>
        <v/>
      </c>
      <c r="K123" s="572" t="str">
        <f t="shared" si="11"/>
        <v>Strategy 1</v>
      </c>
      <c r="L123" s="573" t="str">
        <f t="shared" si="12"/>
        <v/>
      </c>
      <c r="M123" s="573" t="str">
        <f t="shared" si="13"/>
        <v/>
      </c>
      <c r="O123" s="573" t="str">
        <f t="shared" si="14"/>
        <v>Strategy 1</v>
      </c>
      <c r="P123" s="573">
        <f t="shared" si="15"/>
        <v>0</v>
      </c>
      <c r="Q123" s="573" t="str">
        <f t="shared" si="16"/>
        <v/>
      </c>
      <c r="R123" s="573">
        <f t="shared" si="17"/>
        <v>0</v>
      </c>
      <c r="Z123" s="573">
        <f>'BOCES SELECT'!E116</f>
        <v>1045753</v>
      </c>
      <c r="AA123" s="573" t="e">
        <f ca="1">'BOCES SELECT'!CH116</f>
        <v>#N/A</v>
      </c>
    </row>
    <row r="124" spans="1:27" x14ac:dyDescent="0.2">
      <c r="A124" s="23"/>
      <c r="C124" s="36"/>
      <c r="D124" s="25"/>
      <c r="J124" s="575" t="str">
        <f t="shared" si="10"/>
        <v/>
      </c>
      <c r="K124" s="572" t="str">
        <f t="shared" si="11"/>
        <v>Strategy 1</v>
      </c>
      <c r="L124" s="573" t="str">
        <f t="shared" si="12"/>
        <v/>
      </c>
      <c r="M124" s="573" t="str">
        <f t="shared" si="13"/>
        <v/>
      </c>
      <c r="O124" s="573" t="str">
        <f t="shared" si="14"/>
        <v>Strategy 1</v>
      </c>
      <c r="P124" s="573">
        <f t="shared" si="15"/>
        <v>0</v>
      </c>
      <c r="Q124" s="573" t="str">
        <f t="shared" si="16"/>
        <v/>
      </c>
      <c r="R124" s="573">
        <f t="shared" si="17"/>
        <v>0</v>
      </c>
      <c r="Z124" s="573">
        <f>'BOCES SELECT'!E117</f>
        <v>1045752</v>
      </c>
      <c r="AA124" s="573" t="e">
        <f ca="1">'BOCES SELECT'!CH117</f>
        <v>#N/A</v>
      </c>
    </row>
    <row r="125" spans="1:27" x14ac:dyDescent="0.2">
      <c r="A125" s="23"/>
      <c r="C125" s="36"/>
      <c r="D125" s="25"/>
      <c r="J125" s="575" t="str">
        <f t="shared" si="10"/>
        <v/>
      </c>
      <c r="K125" s="572" t="str">
        <f t="shared" si="11"/>
        <v>Strategy 1</v>
      </c>
      <c r="L125" s="573" t="str">
        <f t="shared" si="12"/>
        <v/>
      </c>
      <c r="M125" s="573" t="str">
        <f t="shared" si="13"/>
        <v/>
      </c>
      <c r="O125" s="573" t="str">
        <f t="shared" si="14"/>
        <v>Strategy 1</v>
      </c>
      <c r="P125" s="573">
        <f t="shared" si="15"/>
        <v>0</v>
      </c>
      <c r="Q125" s="573" t="str">
        <f t="shared" si="16"/>
        <v/>
      </c>
      <c r="R125" s="573">
        <f t="shared" si="17"/>
        <v>0</v>
      </c>
      <c r="Z125" s="573">
        <f>'BOCES SELECT'!E118</f>
        <v>1045751</v>
      </c>
      <c r="AA125" s="573" t="e">
        <f ca="1">'BOCES SELECT'!CH118</f>
        <v>#N/A</v>
      </c>
    </row>
    <row r="126" spans="1:27" x14ac:dyDescent="0.2">
      <c r="A126" s="23"/>
      <c r="C126" s="36"/>
      <c r="D126" s="25"/>
      <c r="J126" s="575" t="str">
        <f t="shared" si="10"/>
        <v/>
      </c>
      <c r="K126" s="572" t="str">
        <f t="shared" si="11"/>
        <v>Strategy 1</v>
      </c>
      <c r="L126" s="573" t="str">
        <f t="shared" si="12"/>
        <v/>
      </c>
      <c r="M126" s="573" t="str">
        <f t="shared" si="13"/>
        <v/>
      </c>
      <c r="O126" s="573" t="str">
        <f t="shared" si="14"/>
        <v>Strategy 1</v>
      </c>
      <c r="P126" s="573">
        <f t="shared" si="15"/>
        <v>0</v>
      </c>
      <c r="Q126" s="573" t="str">
        <f t="shared" si="16"/>
        <v/>
      </c>
      <c r="R126" s="573">
        <f t="shared" si="17"/>
        <v>0</v>
      </c>
      <c r="Z126" s="573">
        <f>'BOCES SELECT'!E119</f>
        <v>1045750</v>
      </c>
      <c r="AA126" s="573" t="e">
        <f ca="1">'BOCES SELECT'!CH119</f>
        <v>#N/A</v>
      </c>
    </row>
    <row r="127" spans="1:27" x14ac:dyDescent="0.2">
      <c r="A127" s="23"/>
      <c r="C127" s="36"/>
      <c r="D127" s="25"/>
      <c r="J127" s="575" t="str">
        <f t="shared" si="10"/>
        <v/>
      </c>
      <c r="K127" s="572" t="str">
        <f t="shared" si="11"/>
        <v>Strategy 1</v>
      </c>
      <c r="L127" s="573" t="str">
        <f t="shared" si="12"/>
        <v/>
      </c>
      <c r="M127" s="573" t="str">
        <f t="shared" si="13"/>
        <v/>
      </c>
      <c r="O127" s="573" t="str">
        <f t="shared" si="14"/>
        <v>Strategy 1</v>
      </c>
      <c r="P127" s="573">
        <f t="shared" si="15"/>
        <v>0</v>
      </c>
      <c r="Q127" s="573" t="str">
        <f t="shared" si="16"/>
        <v/>
      </c>
      <c r="R127" s="573">
        <f t="shared" si="17"/>
        <v>0</v>
      </c>
      <c r="Z127" s="573">
        <f>'BOCES SELECT'!E120</f>
        <v>1045749</v>
      </c>
      <c r="AA127" s="573" t="e">
        <f ca="1">'BOCES SELECT'!CH120</f>
        <v>#N/A</v>
      </c>
    </row>
    <row r="128" spans="1:27" x14ac:dyDescent="0.2">
      <c r="A128" s="23"/>
      <c r="C128" s="36"/>
      <c r="D128" s="25"/>
      <c r="J128" s="575" t="str">
        <f t="shared" si="10"/>
        <v/>
      </c>
      <c r="K128" s="572" t="str">
        <f t="shared" si="11"/>
        <v>Strategy 1</v>
      </c>
      <c r="L128" s="573" t="str">
        <f t="shared" si="12"/>
        <v/>
      </c>
      <c r="M128" s="573" t="str">
        <f t="shared" si="13"/>
        <v/>
      </c>
      <c r="O128" s="573" t="str">
        <f t="shared" si="14"/>
        <v>Strategy 1</v>
      </c>
      <c r="P128" s="573">
        <f t="shared" si="15"/>
        <v>0</v>
      </c>
      <c r="Q128" s="573" t="str">
        <f t="shared" si="16"/>
        <v/>
      </c>
      <c r="R128" s="573">
        <f t="shared" si="17"/>
        <v>0</v>
      </c>
      <c r="Z128" s="573">
        <f>'BOCES SELECT'!E121</f>
        <v>1045748</v>
      </c>
      <c r="AA128" s="573" t="e">
        <f ca="1">'BOCES SELECT'!CH121</f>
        <v>#N/A</v>
      </c>
    </row>
    <row r="129" spans="1:27" x14ac:dyDescent="0.2">
      <c r="A129" s="23"/>
      <c r="C129" s="36"/>
      <c r="D129" s="25"/>
      <c r="J129" s="575" t="str">
        <f t="shared" si="10"/>
        <v/>
      </c>
      <c r="K129" s="572" t="str">
        <f t="shared" si="11"/>
        <v>Strategy 1</v>
      </c>
      <c r="L129" s="573" t="str">
        <f t="shared" si="12"/>
        <v/>
      </c>
      <c r="M129" s="573" t="str">
        <f t="shared" si="13"/>
        <v/>
      </c>
      <c r="O129" s="573" t="str">
        <f t="shared" si="14"/>
        <v>Strategy 1</v>
      </c>
      <c r="P129" s="573">
        <f t="shared" si="15"/>
        <v>0</v>
      </c>
      <c r="Q129" s="573" t="str">
        <f t="shared" si="16"/>
        <v/>
      </c>
      <c r="R129" s="573">
        <f t="shared" si="17"/>
        <v>0</v>
      </c>
      <c r="Z129" s="573">
        <f>'BOCES SELECT'!E122</f>
        <v>1045747</v>
      </c>
      <c r="AA129" s="573" t="e">
        <f ca="1">'BOCES SELECT'!CH122</f>
        <v>#N/A</v>
      </c>
    </row>
    <row r="130" spans="1:27" x14ac:dyDescent="0.2">
      <c r="A130" s="23"/>
      <c r="C130" s="36"/>
      <c r="D130" s="25"/>
      <c r="J130" s="575" t="str">
        <f t="shared" si="10"/>
        <v/>
      </c>
      <c r="K130" s="572" t="str">
        <f t="shared" si="11"/>
        <v>Strategy 1</v>
      </c>
      <c r="L130" s="573" t="str">
        <f t="shared" si="12"/>
        <v/>
      </c>
      <c r="M130" s="573" t="str">
        <f t="shared" si="13"/>
        <v/>
      </c>
      <c r="O130" s="573" t="str">
        <f t="shared" si="14"/>
        <v>Strategy 1</v>
      </c>
      <c r="P130" s="573">
        <f t="shared" si="15"/>
        <v>0</v>
      </c>
      <c r="Q130" s="573" t="str">
        <f t="shared" si="16"/>
        <v/>
      </c>
      <c r="R130" s="573">
        <f t="shared" si="17"/>
        <v>0</v>
      </c>
      <c r="Z130" s="573">
        <f>'BOCES SELECT'!E123</f>
        <v>1045746</v>
      </c>
      <c r="AA130" s="573" t="e">
        <f ca="1">'BOCES SELECT'!CH123</f>
        <v>#N/A</v>
      </c>
    </row>
    <row r="131" spans="1:27" x14ac:dyDescent="0.2">
      <c r="A131" s="23"/>
      <c r="C131" s="36"/>
      <c r="D131" s="25"/>
      <c r="J131" s="575" t="str">
        <f t="shared" si="10"/>
        <v/>
      </c>
      <c r="K131" s="572" t="str">
        <f t="shared" si="11"/>
        <v>Strategy 1</v>
      </c>
      <c r="L131" s="573" t="str">
        <f t="shared" si="12"/>
        <v/>
      </c>
      <c r="M131" s="573" t="str">
        <f t="shared" si="13"/>
        <v/>
      </c>
      <c r="O131" s="573" t="str">
        <f t="shared" si="14"/>
        <v>Strategy 1</v>
      </c>
      <c r="P131" s="573">
        <f t="shared" si="15"/>
        <v>0</v>
      </c>
      <c r="Q131" s="573" t="str">
        <f t="shared" si="16"/>
        <v/>
      </c>
      <c r="R131" s="573">
        <f t="shared" si="17"/>
        <v>0</v>
      </c>
      <c r="Z131" s="573">
        <f>'BOCES SELECT'!E124</f>
        <v>1045745</v>
      </c>
      <c r="AA131" s="573" t="e">
        <f ca="1">'BOCES SELECT'!CH124</f>
        <v>#N/A</v>
      </c>
    </row>
    <row r="132" spans="1:27" x14ac:dyDescent="0.2">
      <c r="A132" s="23"/>
      <c r="C132" s="36"/>
      <c r="D132" s="25"/>
      <c r="J132" s="575" t="str">
        <f t="shared" si="10"/>
        <v/>
      </c>
      <c r="K132" s="572" t="str">
        <f t="shared" si="11"/>
        <v>Strategy 1</v>
      </c>
      <c r="L132" s="573" t="str">
        <f t="shared" si="12"/>
        <v/>
      </c>
      <c r="M132" s="573" t="str">
        <f t="shared" si="13"/>
        <v/>
      </c>
      <c r="O132" s="573" t="str">
        <f t="shared" si="14"/>
        <v>Strategy 1</v>
      </c>
      <c r="P132" s="573">
        <f t="shared" si="15"/>
        <v>0</v>
      </c>
      <c r="Q132" s="573" t="str">
        <f t="shared" si="16"/>
        <v/>
      </c>
      <c r="R132" s="573">
        <f t="shared" si="17"/>
        <v>0</v>
      </c>
      <c r="Z132" s="573">
        <f>'BOCES SELECT'!E125</f>
        <v>1045744</v>
      </c>
      <c r="AA132" s="573" t="e">
        <f ca="1">'BOCES SELECT'!CH125</f>
        <v>#N/A</v>
      </c>
    </row>
    <row r="133" spans="1:27" x14ac:dyDescent="0.2">
      <c r="A133" s="23"/>
      <c r="C133" s="36"/>
      <c r="D133" s="25"/>
      <c r="J133" s="575" t="str">
        <f t="shared" si="10"/>
        <v/>
      </c>
      <c r="K133" s="572" t="str">
        <f t="shared" si="11"/>
        <v>Strategy 1</v>
      </c>
      <c r="L133" s="573" t="str">
        <f t="shared" si="12"/>
        <v/>
      </c>
      <c r="M133" s="573" t="str">
        <f t="shared" si="13"/>
        <v/>
      </c>
      <c r="O133" s="573" t="str">
        <f t="shared" si="14"/>
        <v>Strategy 1</v>
      </c>
      <c r="P133" s="573">
        <f t="shared" si="15"/>
        <v>0</v>
      </c>
      <c r="Q133" s="573" t="str">
        <f t="shared" si="16"/>
        <v/>
      </c>
      <c r="R133" s="573">
        <f t="shared" si="17"/>
        <v>0</v>
      </c>
      <c r="Z133" s="573">
        <f>'BOCES SELECT'!E126</f>
        <v>1045743</v>
      </c>
      <c r="AA133" s="573" t="e">
        <f ca="1">'BOCES SELECT'!CH126</f>
        <v>#N/A</v>
      </c>
    </row>
    <row r="134" spans="1:27" x14ac:dyDescent="0.2">
      <c r="A134" s="23"/>
      <c r="C134" s="36"/>
      <c r="D134" s="25"/>
      <c r="J134" s="575" t="str">
        <f t="shared" si="10"/>
        <v/>
      </c>
      <c r="K134" s="572" t="str">
        <f t="shared" si="11"/>
        <v>Strategy 1</v>
      </c>
      <c r="L134" s="573" t="str">
        <f t="shared" si="12"/>
        <v/>
      </c>
      <c r="M134" s="573" t="str">
        <f t="shared" si="13"/>
        <v/>
      </c>
      <c r="O134" s="573" t="str">
        <f t="shared" si="14"/>
        <v>Strategy 1</v>
      </c>
      <c r="P134" s="573">
        <f t="shared" si="15"/>
        <v>0</v>
      </c>
      <c r="Q134" s="573" t="str">
        <f t="shared" si="16"/>
        <v/>
      </c>
      <c r="R134" s="573">
        <f t="shared" si="17"/>
        <v>0</v>
      </c>
      <c r="Z134" s="573">
        <f>'BOCES SELECT'!E127</f>
        <v>1045742</v>
      </c>
      <c r="AA134" s="573" t="e">
        <f ca="1">'BOCES SELECT'!CH127</f>
        <v>#N/A</v>
      </c>
    </row>
    <row r="135" spans="1:27" x14ac:dyDescent="0.2">
      <c r="A135" s="23"/>
      <c r="C135" s="36"/>
      <c r="D135" s="25"/>
      <c r="J135" s="575" t="str">
        <f t="shared" si="10"/>
        <v/>
      </c>
      <c r="K135" s="572" t="str">
        <f t="shared" si="11"/>
        <v>Strategy 1</v>
      </c>
      <c r="L135" s="573" t="str">
        <f t="shared" si="12"/>
        <v/>
      </c>
      <c r="M135" s="573" t="str">
        <f t="shared" si="13"/>
        <v/>
      </c>
      <c r="O135" s="573" t="str">
        <f t="shared" si="14"/>
        <v>Strategy 1</v>
      </c>
      <c r="P135" s="573">
        <f t="shared" si="15"/>
        <v>0</v>
      </c>
      <c r="Q135" s="573" t="str">
        <f t="shared" si="16"/>
        <v/>
      </c>
      <c r="R135" s="573">
        <f t="shared" si="17"/>
        <v>0</v>
      </c>
      <c r="Z135" s="573">
        <f>'BOCES SELECT'!E128</f>
        <v>1045741</v>
      </c>
      <c r="AA135" s="573" t="e">
        <f ca="1">'BOCES SELECT'!CH128</f>
        <v>#N/A</v>
      </c>
    </row>
    <row r="136" spans="1:27" x14ac:dyDescent="0.2">
      <c r="A136" s="23"/>
      <c r="C136" s="36"/>
      <c r="D136" s="25"/>
      <c r="J136" s="575" t="str">
        <f t="shared" si="10"/>
        <v/>
      </c>
      <c r="K136" s="572" t="str">
        <f t="shared" si="11"/>
        <v>Strategy 1</v>
      </c>
      <c r="L136" s="573" t="str">
        <f t="shared" si="12"/>
        <v/>
      </c>
      <c r="M136" s="573" t="str">
        <f t="shared" si="13"/>
        <v/>
      </c>
      <c r="O136" s="573" t="str">
        <f t="shared" si="14"/>
        <v>Strategy 1</v>
      </c>
      <c r="P136" s="573">
        <f t="shared" si="15"/>
        <v>0</v>
      </c>
      <c r="Q136" s="573" t="str">
        <f t="shared" si="16"/>
        <v/>
      </c>
      <c r="R136" s="573">
        <f t="shared" si="17"/>
        <v>0</v>
      </c>
      <c r="Z136" s="573">
        <f>'BOCES SELECT'!E129</f>
        <v>1045740</v>
      </c>
      <c r="AA136" s="573" t="e">
        <f ca="1">'BOCES SELECT'!CH129</f>
        <v>#N/A</v>
      </c>
    </row>
    <row r="137" spans="1:27" x14ac:dyDescent="0.2">
      <c r="A137" s="23"/>
      <c r="C137" s="36"/>
      <c r="D137" s="25"/>
      <c r="J137" s="575" t="str">
        <f t="shared" si="10"/>
        <v/>
      </c>
      <c r="K137" s="572" t="str">
        <f t="shared" si="11"/>
        <v>Strategy 1</v>
      </c>
      <c r="L137" s="573" t="str">
        <f t="shared" si="12"/>
        <v/>
      </c>
      <c r="M137" s="573" t="str">
        <f t="shared" si="13"/>
        <v/>
      </c>
      <c r="O137" s="573" t="str">
        <f t="shared" si="14"/>
        <v>Strategy 1</v>
      </c>
      <c r="P137" s="573">
        <f t="shared" si="15"/>
        <v>0</v>
      </c>
      <c r="Q137" s="573" t="str">
        <f t="shared" si="16"/>
        <v/>
      </c>
      <c r="R137" s="573">
        <f t="shared" si="17"/>
        <v>0</v>
      </c>
      <c r="Z137" s="573">
        <f>'BOCES SELECT'!E130</f>
        <v>1045739</v>
      </c>
      <c r="AA137" s="573" t="e">
        <f ca="1">'BOCES SELECT'!CH130</f>
        <v>#N/A</v>
      </c>
    </row>
    <row r="138" spans="1:27" x14ac:dyDescent="0.2">
      <c r="A138" s="23"/>
      <c r="C138" s="36"/>
      <c r="D138" s="25"/>
      <c r="J138" s="575" t="str">
        <f t="shared" si="10"/>
        <v/>
      </c>
      <c r="K138" s="572" t="str">
        <f t="shared" si="11"/>
        <v>Strategy 1</v>
      </c>
      <c r="L138" s="573" t="str">
        <f t="shared" si="12"/>
        <v/>
      </c>
      <c r="M138" s="573" t="str">
        <f t="shared" si="13"/>
        <v/>
      </c>
      <c r="O138" s="573" t="str">
        <f t="shared" si="14"/>
        <v>Strategy 1</v>
      </c>
      <c r="P138" s="573">
        <f t="shared" si="15"/>
        <v>0</v>
      </c>
      <c r="Q138" s="573" t="str">
        <f t="shared" si="16"/>
        <v/>
      </c>
      <c r="R138" s="573">
        <f t="shared" si="17"/>
        <v>0</v>
      </c>
      <c r="Z138" s="573">
        <f>'BOCES SELECT'!E131</f>
        <v>1045738</v>
      </c>
      <c r="AA138" s="573" t="e">
        <f ca="1">'BOCES SELECT'!CH131</f>
        <v>#N/A</v>
      </c>
    </row>
    <row r="139" spans="1:27" x14ac:dyDescent="0.2">
      <c r="A139" s="23"/>
      <c r="C139" s="36"/>
      <c r="D139" s="25"/>
      <c r="J139" s="575" t="str">
        <f t="shared" ref="J139:J202" si="18">IF(K139=K138,"",SUMIF(K:K,K139,I:I))</f>
        <v/>
      </c>
      <c r="K139" s="572" t="str">
        <f t="shared" ref="K139:K202" si="19">IF(ISBLANK(A139),K138,A139)</f>
        <v>Strategy 1</v>
      </c>
      <c r="L139" s="573" t="str">
        <f t="shared" si="12"/>
        <v/>
      </c>
      <c r="M139" s="573" t="str">
        <f t="shared" si="13"/>
        <v/>
      </c>
      <c r="O139" s="573" t="str">
        <f t="shared" si="14"/>
        <v>Strategy 1</v>
      </c>
      <c r="P139" s="573">
        <f t="shared" si="15"/>
        <v>0</v>
      </c>
      <c r="Q139" s="573" t="str">
        <f t="shared" si="16"/>
        <v/>
      </c>
      <c r="R139" s="573">
        <f t="shared" si="17"/>
        <v>0</v>
      </c>
      <c r="Z139" s="573">
        <f>'BOCES SELECT'!E132</f>
        <v>1045737</v>
      </c>
      <c r="AA139" s="573" t="e">
        <f ca="1">'BOCES SELECT'!CH132</f>
        <v>#N/A</v>
      </c>
    </row>
    <row r="140" spans="1:27" x14ac:dyDescent="0.2">
      <c r="A140" s="23"/>
      <c r="C140" s="36"/>
      <c r="D140" s="25"/>
      <c r="J140" s="575" t="str">
        <f t="shared" si="18"/>
        <v/>
      </c>
      <c r="K140" s="572" t="str">
        <f t="shared" si="19"/>
        <v>Strategy 1</v>
      </c>
      <c r="L140" s="573" t="str">
        <f t="shared" ref="L140:L203" si="20">LEFT(H140,11)</f>
        <v/>
      </c>
      <c r="M140" s="573" t="str">
        <f t="shared" ref="M140:M203" si="21">LEFT(E140,2)</f>
        <v/>
      </c>
      <c r="O140" s="573" t="str">
        <f t="shared" ref="O140:O203" si="22">K140</f>
        <v>Strategy 1</v>
      </c>
      <c r="P140" s="573">
        <f t="shared" ref="P140:P203" si="23">LEN(L140)</f>
        <v>0</v>
      </c>
      <c r="Q140" s="573" t="str">
        <f t="shared" ref="Q140:Q203" si="24">IF(LEN(L140)=11,L140,IF(LEN(L140)=10,CONCATENATE(L140," "),IF(LEN(L140)=9,CONCATENATE(L140,"  "),IF(LEN(L140)=8,CONCATENATE(L140,"   "),""))))</f>
        <v/>
      </c>
      <c r="R140" s="573">
        <f t="shared" ref="R140:R203" si="25">LEN(Q140)</f>
        <v>0</v>
      </c>
      <c r="Z140" s="573">
        <f>'BOCES SELECT'!E133</f>
        <v>1045736</v>
      </c>
      <c r="AA140" s="573" t="e">
        <f ca="1">'BOCES SELECT'!CH133</f>
        <v>#N/A</v>
      </c>
    </row>
    <row r="141" spans="1:27" x14ac:dyDescent="0.2">
      <c r="A141" s="23"/>
      <c r="C141" s="36"/>
      <c r="D141" s="25"/>
      <c r="J141" s="575" t="str">
        <f t="shared" si="18"/>
        <v/>
      </c>
      <c r="K141" s="572" t="str">
        <f t="shared" si="19"/>
        <v>Strategy 1</v>
      </c>
      <c r="L141" s="573" t="str">
        <f t="shared" si="20"/>
        <v/>
      </c>
      <c r="M141" s="573" t="str">
        <f t="shared" si="21"/>
        <v/>
      </c>
      <c r="O141" s="573" t="str">
        <f t="shared" si="22"/>
        <v>Strategy 1</v>
      </c>
      <c r="P141" s="573">
        <f t="shared" si="23"/>
        <v>0</v>
      </c>
      <c r="Q141" s="573" t="str">
        <f t="shared" si="24"/>
        <v/>
      </c>
      <c r="R141" s="573">
        <f t="shared" si="25"/>
        <v>0</v>
      </c>
      <c r="Z141" s="573">
        <f>'BOCES SELECT'!E134</f>
        <v>1045735</v>
      </c>
      <c r="AA141" s="573" t="e">
        <f ca="1">'BOCES SELECT'!CH134</f>
        <v>#N/A</v>
      </c>
    </row>
    <row r="142" spans="1:27" x14ac:dyDescent="0.2">
      <c r="A142" s="23"/>
      <c r="C142" s="36"/>
      <c r="D142" s="25"/>
      <c r="J142" s="575" t="str">
        <f t="shared" si="18"/>
        <v/>
      </c>
      <c r="K142" s="572" t="str">
        <f t="shared" si="19"/>
        <v>Strategy 1</v>
      </c>
      <c r="L142" s="573" t="str">
        <f t="shared" si="20"/>
        <v/>
      </c>
      <c r="M142" s="573" t="str">
        <f t="shared" si="21"/>
        <v/>
      </c>
      <c r="O142" s="573" t="str">
        <f t="shared" si="22"/>
        <v>Strategy 1</v>
      </c>
      <c r="P142" s="573">
        <f t="shared" si="23"/>
        <v>0</v>
      </c>
      <c r="Q142" s="573" t="str">
        <f t="shared" si="24"/>
        <v/>
      </c>
      <c r="R142" s="573">
        <f t="shared" si="25"/>
        <v>0</v>
      </c>
      <c r="Z142" s="573">
        <f>'BOCES SELECT'!E135</f>
        <v>1045734</v>
      </c>
      <c r="AA142" s="573" t="e">
        <f ca="1">'BOCES SELECT'!CH135</f>
        <v>#N/A</v>
      </c>
    </row>
    <row r="143" spans="1:27" x14ac:dyDescent="0.2">
      <c r="A143" s="23"/>
      <c r="C143" s="36"/>
      <c r="D143" s="25"/>
      <c r="J143" s="575" t="str">
        <f t="shared" si="18"/>
        <v/>
      </c>
      <c r="K143" s="572" t="str">
        <f t="shared" si="19"/>
        <v>Strategy 1</v>
      </c>
      <c r="L143" s="573" t="str">
        <f t="shared" si="20"/>
        <v/>
      </c>
      <c r="M143" s="573" t="str">
        <f t="shared" si="21"/>
        <v/>
      </c>
      <c r="O143" s="573" t="str">
        <f t="shared" si="22"/>
        <v>Strategy 1</v>
      </c>
      <c r="P143" s="573">
        <f t="shared" si="23"/>
        <v>0</v>
      </c>
      <c r="Q143" s="573" t="str">
        <f t="shared" si="24"/>
        <v/>
      </c>
      <c r="R143" s="573">
        <f t="shared" si="25"/>
        <v>0</v>
      </c>
      <c r="Z143" s="573">
        <f>'BOCES SELECT'!E136</f>
        <v>1045733</v>
      </c>
      <c r="AA143" s="573" t="e">
        <f ca="1">'BOCES SELECT'!CH136</f>
        <v>#N/A</v>
      </c>
    </row>
    <row r="144" spans="1:27" x14ac:dyDescent="0.2">
      <c r="A144" s="23"/>
      <c r="C144" s="36"/>
      <c r="D144" s="25"/>
      <c r="J144" s="575" t="str">
        <f t="shared" si="18"/>
        <v/>
      </c>
      <c r="K144" s="572" t="str">
        <f t="shared" si="19"/>
        <v>Strategy 1</v>
      </c>
      <c r="L144" s="573" t="str">
        <f t="shared" si="20"/>
        <v/>
      </c>
      <c r="M144" s="573" t="str">
        <f t="shared" si="21"/>
        <v/>
      </c>
      <c r="O144" s="573" t="str">
        <f t="shared" si="22"/>
        <v>Strategy 1</v>
      </c>
      <c r="P144" s="573">
        <f t="shared" si="23"/>
        <v>0</v>
      </c>
      <c r="Q144" s="573" t="str">
        <f t="shared" si="24"/>
        <v/>
      </c>
      <c r="R144" s="573">
        <f t="shared" si="25"/>
        <v>0</v>
      </c>
      <c r="Z144" s="573">
        <f>'BOCES SELECT'!E137</f>
        <v>1045732</v>
      </c>
      <c r="AA144" s="573" t="e">
        <f ca="1">'BOCES SELECT'!CH137</f>
        <v>#N/A</v>
      </c>
    </row>
    <row r="145" spans="1:27" x14ac:dyDescent="0.2">
      <c r="A145" s="23"/>
      <c r="C145" s="36"/>
      <c r="D145" s="25"/>
      <c r="J145" s="575" t="str">
        <f t="shared" si="18"/>
        <v/>
      </c>
      <c r="K145" s="572" t="str">
        <f t="shared" si="19"/>
        <v>Strategy 1</v>
      </c>
      <c r="L145" s="573" t="str">
        <f t="shared" si="20"/>
        <v/>
      </c>
      <c r="M145" s="573" t="str">
        <f t="shared" si="21"/>
        <v/>
      </c>
      <c r="O145" s="573" t="str">
        <f t="shared" si="22"/>
        <v>Strategy 1</v>
      </c>
      <c r="P145" s="573">
        <f t="shared" si="23"/>
        <v>0</v>
      </c>
      <c r="Q145" s="573" t="str">
        <f t="shared" si="24"/>
        <v/>
      </c>
      <c r="R145" s="573">
        <f t="shared" si="25"/>
        <v>0</v>
      </c>
      <c r="Z145" s="573">
        <f>'BOCES SELECT'!E138</f>
        <v>1045731</v>
      </c>
      <c r="AA145" s="573" t="e">
        <f ca="1">'BOCES SELECT'!CH138</f>
        <v>#N/A</v>
      </c>
    </row>
    <row r="146" spans="1:27" x14ac:dyDescent="0.2">
      <c r="A146" s="23"/>
      <c r="C146" s="36"/>
      <c r="D146" s="25"/>
      <c r="J146" s="575" t="str">
        <f t="shared" si="18"/>
        <v/>
      </c>
      <c r="K146" s="572" t="str">
        <f t="shared" si="19"/>
        <v>Strategy 1</v>
      </c>
      <c r="L146" s="573" t="str">
        <f t="shared" si="20"/>
        <v/>
      </c>
      <c r="M146" s="573" t="str">
        <f t="shared" si="21"/>
        <v/>
      </c>
      <c r="O146" s="573" t="str">
        <f t="shared" si="22"/>
        <v>Strategy 1</v>
      </c>
      <c r="P146" s="573">
        <f t="shared" si="23"/>
        <v>0</v>
      </c>
      <c r="Q146" s="573" t="str">
        <f t="shared" si="24"/>
        <v/>
      </c>
      <c r="R146" s="573">
        <f t="shared" si="25"/>
        <v>0</v>
      </c>
      <c r="Z146" s="573">
        <f>'BOCES SELECT'!E139</f>
        <v>1045730</v>
      </c>
      <c r="AA146" s="573" t="e">
        <f ca="1">'BOCES SELECT'!CH139</f>
        <v>#N/A</v>
      </c>
    </row>
    <row r="147" spans="1:27" x14ac:dyDescent="0.2">
      <c r="A147" s="23"/>
      <c r="C147" s="36"/>
      <c r="D147" s="25"/>
      <c r="J147" s="575" t="str">
        <f t="shared" si="18"/>
        <v/>
      </c>
      <c r="K147" s="572" t="str">
        <f t="shared" si="19"/>
        <v>Strategy 1</v>
      </c>
      <c r="L147" s="573" t="str">
        <f t="shared" si="20"/>
        <v/>
      </c>
      <c r="M147" s="573" t="str">
        <f t="shared" si="21"/>
        <v/>
      </c>
      <c r="O147" s="573" t="str">
        <f t="shared" si="22"/>
        <v>Strategy 1</v>
      </c>
      <c r="P147" s="573">
        <f t="shared" si="23"/>
        <v>0</v>
      </c>
      <c r="Q147" s="573" t="str">
        <f t="shared" si="24"/>
        <v/>
      </c>
      <c r="R147" s="573">
        <f t="shared" si="25"/>
        <v>0</v>
      </c>
      <c r="Z147" s="573">
        <f>'BOCES SELECT'!E140</f>
        <v>1045729</v>
      </c>
      <c r="AA147" s="573" t="e">
        <f ca="1">'BOCES SELECT'!CH140</f>
        <v>#N/A</v>
      </c>
    </row>
    <row r="148" spans="1:27" x14ac:dyDescent="0.2">
      <c r="A148" s="23"/>
      <c r="C148" s="36"/>
      <c r="D148" s="25"/>
      <c r="J148" s="575" t="str">
        <f t="shared" si="18"/>
        <v/>
      </c>
      <c r="K148" s="572" t="str">
        <f t="shared" si="19"/>
        <v>Strategy 1</v>
      </c>
      <c r="L148" s="573" t="str">
        <f t="shared" si="20"/>
        <v/>
      </c>
      <c r="M148" s="573" t="str">
        <f t="shared" si="21"/>
        <v/>
      </c>
      <c r="O148" s="573" t="str">
        <f t="shared" si="22"/>
        <v>Strategy 1</v>
      </c>
      <c r="P148" s="573">
        <f t="shared" si="23"/>
        <v>0</v>
      </c>
      <c r="Q148" s="573" t="str">
        <f t="shared" si="24"/>
        <v/>
      </c>
      <c r="R148" s="573">
        <f t="shared" si="25"/>
        <v>0</v>
      </c>
      <c r="Z148" s="573">
        <f>'BOCES SELECT'!E141</f>
        <v>1045728</v>
      </c>
      <c r="AA148" s="573" t="e">
        <f ca="1">'BOCES SELECT'!CH141</f>
        <v>#N/A</v>
      </c>
    </row>
    <row r="149" spans="1:27" x14ac:dyDescent="0.2">
      <c r="A149" s="23"/>
      <c r="C149" s="36"/>
      <c r="D149" s="25"/>
      <c r="J149" s="575" t="str">
        <f t="shared" si="18"/>
        <v/>
      </c>
      <c r="K149" s="572" t="str">
        <f t="shared" si="19"/>
        <v>Strategy 1</v>
      </c>
      <c r="L149" s="573" t="str">
        <f t="shared" si="20"/>
        <v/>
      </c>
      <c r="M149" s="573" t="str">
        <f t="shared" si="21"/>
        <v/>
      </c>
      <c r="O149" s="573" t="str">
        <f t="shared" si="22"/>
        <v>Strategy 1</v>
      </c>
      <c r="P149" s="573">
        <f t="shared" si="23"/>
        <v>0</v>
      </c>
      <c r="Q149" s="573" t="str">
        <f t="shared" si="24"/>
        <v/>
      </c>
      <c r="R149" s="573">
        <f t="shared" si="25"/>
        <v>0</v>
      </c>
      <c r="Z149" s="573">
        <f>'BOCES SELECT'!E142</f>
        <v>1045727</v>
      </c>
      <c r="AA149" s="573" t="e">
        <f ca="1">'BOCES SELECT'!CH142</f>
        <v>#N/A</v>
      </c>
    </row>
    <row r="150" spans="1:27" x14ac:dyDescent="0.2">
      <c r="A150" s="23"/>
      <c r="C150" s="36"/>
      <c r="D150" s="25"/>
      <c r="J150" s="575" t="str">
        <f t="shared" si="18"/>
        <v/>
      </c>
      <c r="K150" s="572" t="str">
        <f t="shared" si="19"/>
        <v>Strategy 1</v>
      </c>
      <c r="L150" s="573" t="str">
        <f t="shared" si="20"/>
        <v/>
      </c>
      <c r="M150" s="573" t="str">
        <f t="shared" si="21"/>
        <v/>
      </c>
      <c r="O150" s="573" t="str">
        <f t="shared" si="22"/>
        <v>Strategy 1</v>
      </c>
      <c r="P150" s="573">
        <f t="shared" si="23"/>
        <v>0</v>
      </c>
      <c r="Q150" s="573" t="str">
        <f t="shared" si="24"/>
        <v/>
      </c>
      <c r="R150" s="573">
        <f t="shared" si="25"/>
        <v>0</v>
      </c>
      <c r="Z150" s="573">
        <f>'BOCES SELECT'!E143</f>
        <v>1045726</v>
      </c>
      <c r="AA150" s="573" t="e">
        <f ca="1">'BOCES SELECT'!CH143</f>
        <v>#N/A</v>
      </c>
    </row>
    <row r="151" spans="1:27" x14ac:dyDescent="0.2">
      <c r="A151" s="23"/>
      <c r="C151" s="36"/>
      <c r="D151" s="25"/>
      <c r="J151" s="575" t="str">
        <f t="shared" si="18"/>
        <v/>
      </c>
      <c r="K151" s="572" t="str">
        <f t="shared" si="19"/>
        <v>Strategy 1</v>
      </c>
      <c r="L151" s="573" t="str">
        <f t="shared" si="20"/>
        <v/>
      </c>
      <c r="M151" s="573" t="str">
        <f t="shared" si="21"/>
        <v/>
      </c>
      <c r="O151" s="573" t="str">
        <f t="shared" si="22"/>
        <v>Strategy 1</v>
      </c>
      <c r="P151" s="573">
        <f t="shared" si="23"/>
        <v>0</v>
      </c>
      <c r="Q151" s="573" t="str">
        <f t="shared" si="24"/>
        <v/>
      </c>
      <c r="R151" s="573">
        <f t="shared" si="25"/>
        <v>0</v>
      </c>
      <c r="Z151" s="573">
        <f>'BOCES SELECT'!E144</f>
        <v>1045725</v>
      </c>
      <c r="AA151" s="573" t="e">
        <f ca="1">'BOCES SELECT'!CH144</f>
        <v>#N/A</v>
      </c>
    </row>
    <row r="152" spans="1:27" x14ac:dyDescent="0.2">
      <c r="A152" s="23"/>
      <c r="C152" s="36"/>
      <c r="D152" s="25"/>
      <c r="J152" s="575" t="str">
        <f t="shared" si="18"/>
        <v/>
      </c>
      <c r="K152" s="572" t="str">
        <f t="shared" si="19"/>
        <v>Strategy 1</v>
      </c>
      <c r="L152" s="573" t="str">
        <f t="shared" si="20"/>
        <v/>
      </c>
      <c r="M152" s="573" t="str">
        <f t="shared" si="21"/>
        <v/>
      </c>
      <c r="O152" s="573" t="str">
        <f t="shared" si="22"/>
        <v>Strategy 1</v>
      </c>
      <c r="P152" s="573">
        <f t="shared" si="23"/>
        <v>0</v>
      </c>
      <c r="Q152" s="573" t="str">
        <f t="shared" si="24"/>
        <v/>
      </c>
      <c r="R152" s="573">
        <f t="shared" si="25"/>
        <v>0</v>
      </c>
      <c r="Z152" s="573">
        <f>'BOCES SELECT'!E145</f>
        <v>1045724</v>
      </c>
      <c r="AA152" s="573" t="e">
        <f ca="1">'BOCES SELECT'!CH145</f>
        <v>#N/A</v>
      </c>
    </row>
    <row r="153" spans="1:27" x14ac:dyDescent="0.2">
      <c r="A153" s="23"/>
      <c r="C153" s="36"/>
      <c r="D153" s="25"/>
      <c r="J153" s="575" t="str">
        <f t="shared" si="18"/>
        <v/>
      </c>
      <c r="K153" s="572" t="str">
        <f t="shared" si="19"/>
        <v>Strategy 1</v>
      </c>
      <c r="L153" s="573" t="str">
        <f t="shared" si="20"/>
        <v/>
      </c>
      <c r="M153" s="573" t="str">
        <f t="shared" si="21"/>
        <v/>
      </c>
      <c r="O153" s="573" t="str">
        <f t="shared" si="22"/>
        <v>Strategy 1</v>
      </c>
      <c r="P153" s="573">
        <f t="shared" si="23"/>
        <v>0</v>
      </c>
      <c r="Q153" s="573" t="str">
        <f t="shared" si="24"/>
        <v/>
      </c>
      <c r="R153" s="573">
        <f t="shared" si="25"/>
        <v>0</v>
      </c>
      <c r="Z153" s="573">
        <f>'BOCES SELECT'!E146</f>
        <v>1045723</v>
      </c>
      <c r="AA153" s="573" t="e">
        <f ca="1">'BOCES SELECT'!CH146</f>
        <v>#N/A</v>
      </c>
    </row>
    <row r="154" spans="1:27" x14ac:dyDescent="0.2">
      <c r="A154" s="23"/>
      <c r="C154" s="36"/>
      <c r="D154" s="25"/>
      <c r="J154" s="575" t="str">
        <f t="shared" si="18"/>
        <v/>
      </c>
      <c r="K154" s="572" t="str">
        <f t="shared" si="19"/>
        <v>Strategy 1</v>
      </c>
      <c r="L154" s="573" t="str">
        <f t="shared" si="20"/>
        <v/>
      </c>
      <c r="M154" s="573" t="str">
        <f t="shared" si="21"/>
        <v/>
      </c>
      <c r="O154" s="573" t="str">
        <f t="shared" si="22"/>
        <v>Strategy 1</v>
      </c>
      <c r="P154" s="573">
        <f t="shared" si="23"/>
        <v>0</v>
      </c>
      <c r="Q154" s="573" t="str">
        <f t="shared" si="24"/>
        <v/>
      </c>
      <c r="R154" s="573">
        <f t="shared" si="25"/>
        <v>0</v>
      </c>
      <c r="Z154" s="573">
        <f>'BOCES SELECT'!E147</f>
        <v>1045722</v>
      </c>
      <c r="AA154" s="573" t="e">
        <f ca="1">'BOCES SELECT'!CH147</f>
        <v>#N/A</v>
      </c>
    </row>
    <row r="155" spans="1:27" x14ac:dyDescent="0.2">
      <c r="A155" s="23"/>
      <c r="C155" s="36"/>
      <c r="D155" s="25"/>
      <c r="J155" s="575" t="str">
        <f t="shared" si="18"/>
        <v/>
      </c>
      <c r="K155" s="572" t="str">
        <f t="shared" si="19"/>
        <v>Strategy 1</v>
      </c>
      <c r="L155" s="573" t="str">
        <f t="shared" si="20"/>
        <v/>
      </c>
      <c r="M155" s="573" t="str">
        <f t="shared" si="21"/>
        <v/>
      </c>
      <c r="O155" s="573" t="str">
        <f t="shared" si="22"/>
        <v>Strategy 1</v>
      </c>
      <c r="P155" s="573">
        <f t="shared" si="23"/>
        <v>0</v>
      </c>
      <c r="Q155" s="573" t="str">
        <f t="shared" si="24"/>
        <v/>
      </c>
      <c r="R155" s="573">
        <f t="shared" si="25"/>
        <v>0</v>
      </c>
      <c r="Z155" s="573">
        <f>'BOCES SELECT'!E148</f>
        <v>1045721</v>
      </c>
      <c r="AA155" s="573" t="e">
        <f ca="1">'BOCES SELECT'!CH148</f>
        <v>#N/A</v>
      </c>
    </row>
    <row r="156" spans="1:27" x14ac:dyDescent="0.2">
      <c r="A156" s="23"/>
      <c r="C156" s="36"/>
      <c r="D156" s="25"/>
      <c r="J156" s="575" t="str">
        <f t="shared" si="18"/>
        <v/>
      </c>
      <c r="K156" s="572" t="str">
        <f t="shared" si="19"/>
        <v>Strategy 1</v>
      </c>
      <c r="L156" s="573" t="str">
        <f t="shared" si="20"/>
        <v/>
      </c>
      <c r="M156" s="573" t="str">
        <f t="shared" si="21"/>
        <v/>
      </c>
      <c r="O156" s="573" t="str">
        <f t="shared" si="22"/>
        <v>Strategy 1</v>
      </c>
      <c r="P156" s="573">
        <f t="shared" si="23"/>
        <v>0</v>
      </c>
      <c r="Q156" s="573" t="str">
        <f t="shared" si="24"/>
        <v/>
      </c>
      <c r="R156" s="573">
        <f t="shared" si="25"/>
        <v>0</v>
      </c>
      <c r="Z156" s="573">
        <f>'BOCES SELECT'!E149</f>
        <v>1045720</v>
      </c>
      <c r="AA156" s="573" t="e">
        <f ca="1">'BOCES SELECT'!CH149</f>
        <v>#N/A</v>
      </c>
    </row>
    <row r="157" spans="1:27" x14ac:dyDescent="0.2">
      <c r="A157" s="23"/>
      <c r="C157" s="36"/>
      <c r="D157" s="25"/>
      <c r="J157" s="575" t="str">
        <f t="shared" si="18"/>
        <v/>
      </c>
      <c r="K157" s="572" t="str">
        <f t="shared" si="19"/>
        <v>Strategy 1</v>
      </c>
      <c r="L157" s="573" t="str">
        <f t="shared" si="20"/>
        <v/>
      </c>
      <c r="M157" s="573" t="str">
        <f t="shared" si="21"/>
        <v/>
      </c>
      <c r="O157" s="573" t="str">
        <f t="shared" si="22"/>
        <v>Strategy 1</v>
      </c>
      <c r="P157" s="573">
        <f t="shared" si="23"/>
        <v>0</v>
      </c>
      <c r="Q157" s="573" t="str">
        <f t="shared" si="24"/>
        <v/>
      </c>
      <c r="R157" s="573">
        <f t="shared" si="25"/>
        <v>0</v>
      </c>
      <c r="Z157" s="573">
        <f>'BOCES SELECT'!E150</f>
        <v>1045719</v>
      </c>
      <c r="AA157" s="573" t="e">
        <f ca="1">'BOCES SELECT'!CH150</f>
        <v>#N/A</v>
      </c>
    </row>
    <row r="158" spans="1:27" x14ac:dyDescent="0.2">
      <c r="A158" s="23"/>
      <c r="C158" s="36"/>
      <c r="D158" s="25"/>
      <c r="J158" s="575" t="str">
        <f t="shared" si="18"/>
        <v/>
      </c>
      <c r="K158" s="572" t="str">
        <f t="shared" si="19"/>
        <v>Strategy 1</v>
      </c>
      <c r="L158" s="573" t="str">
        <f t="shared" si="20"/>
        <v/>
      </c>
      <c r="M158" s="573" t="str">
        <f t="shared" si="21"/>
        <v/>
      </c>
      <c r="O158" s="573" t="str">
        <f t="shared" si="22"/>
        <v>Strategy 1</v>
      </c>
      <c r="P158" s="573">
        <f t="shared" si="23"/>
        <v>0</v>
      </c>
      <c r="Q158" s="573" t="str">
        <f t="shared" si="24"/>
        <v/>
      </c>
      <c r="R158" s="573">
        <f t="shared" si="25"/>
        <v>0</v>
      </c>
      <c r="Z158" s="573">
        <f>'BOCES SELECT'!E151</f>
        <v>1045718</v>
      </c>
      <c r="AA158" s="573" t="e">
        <f ca="1">'BOCES SELECT'!CH151</f>
        <v>#N/A</v>
      </c>
    </row>
    <row r="159" spans="1:27" x14ac:dyDescent="0.2">
      <c r="A159" s="23"/>
      <c r="C159" s="36"/>
      <c r="D159" s="25"/>
      <c r="J159" s="575" t="str">
        <f t="shared" si="18"/>
        <v/>
      </c>
      <c r="K159" s="572" t="str">
        <f t="shared" si="19"/>
        <v>Strategy 1</v>
      </c>
      <c r="L159" s="573" t="str">
        <f t="shared" si="20"/>
        <v/>
      </c>
      <c r="M159" s="573" t="str">
        <f t="shared" si="21"/>
        <v/>
      </c>
      <c r="O159" s="573" t="str">
        <f t="shared" si="22"/>
        <v>Strategy 1</v>
      </c>
      <c r="P159" s="573">
        <f t="shared" si="23"/>
        <v>0</v>
      </c>
      <c r="Q159" s="573" t="str">
        <f t="shared" si="24"/>
        <v/>
      </c>
      <c r="R159" s="573">
        <f t="shared" si="25"/>
        <v>0</v>
      </c>
      <c r="Z159" s="573">
        <f>'BOCES SELECT'!E152</f>
        <v>1045717</v>
      </c>
      <c r="AA159" s="573" t="e">
        <f ca="1">'BOCES SELECT'!CH152</f>
        <v>#N/A</v>
      </c>
    </row>
    <row r="160" spans="1:27" x14ac:dyDescent="0.2">
      <c r="A160" s="23"/>
      <c r="C160" s="36"/>
      <c r="D160" s="25"/>
      <c r="J160" s="575" t="str">
        <f t="shared" si="18"/>
        <v/>
      </c>
      <c r="K160" s="572" t="str">
        <f t="shared" si="19"/>
        <v>Strategy 1</v>
      </c>
      <c r="L160" s="573" t="str">
        <f t="shared" si="20"/>
        <v/>
      </c>
      <c r="M160" s="573" t="str">
        <f t="shared" si="21"/>
        <v/>
      </c>
      <c r="O160" s="573" t="str">
        <f t="shared" si="22"/>
        <v>Strategy 1</v>
      </c>
      <c r="P160" s="573">
        <f t="shared" si="23"/>
        <v>0</v>
      </c>
      <c r="Q160" s="573" t="str">
        <f t="shared" si="24"/>
        <v/>
      </c>
      <c r="R160" s="573">
        <f t="shared" si="25"/>
        <v>0</v>
      </c>
      <c r="Z160" s="573">
        <f>'BOCES SELECT'!E153</f>
        <v>1045716</v>
      </c>
      <c r="AA160" s="573" t="e">
        <f ca="1">'BOCES SELECT'!CH153</f>
        <v>#N/A</v>
      </c>
    </row>
    <row r="161" spans="1:27" x14ac:dyDescent="0.2">
      <c r="A161" s="23"/>
      <c r="C161" s="36"/>
      <c r="D161" s="25"/>
      <c r="J161" s="575" t="str">
        <f t="shared" si="18"/>
        <v/>
      </c>
      <c r="K161" s="572" t="str">
        <f t="shared" si="19"/>
        <v>Strategy 1</v>
      </c>
      <c r="L161" s="573" t="str">
        <f t="shared" si="20"/>
        <v/>
      </c>
      <c r="M161" s="573" t="str">
        <f t="shared" si="21"/>
        <v/>
      </c>
      <c r="O161" s="573" t="str">
        <f t="shared" si="22"/>
        <v>Strategy 1</v>
      </c>
      <c r="P161" s="573">
        <f t="shared" si="23"/>
        <v>0</v>
      </c>
      <c r="Q161" s="573" t="str">
        <f t="shared" si="24"/>
        <v/>
      </c>
      <c r="R161" s="573">
        <f t="shared" si="25"/>
        <v>0</v>
      </c>
      <c r="Z161" s="573">
        <f>'BOCES SELECT'!E154</f>
        <v>1045715</v>
      </c>
      <c r="AA161" s="573" t="e">
        <f ca="1">'BOCES SELECT'!CH154</f>
        <v>#N/A</v>
      </c>
    </row>
    <row r="162" spans="1:27" x14ac:dyDescent="0.2">
      <c r="A162" s="23"/>
      <c r="C162" s="36"/>
      <c r="D162" s="25"/>
      <c r="J162" s="575" t="str">
        <f t="shared" si="18"/>
        <v/>
      </c>
      <c r="K162" s="572" t="str">
        <f t="shared" si="19"/>
        <v>Strategy 1</v>
      </c>
      <c r="L162" s="573" t="str">
        <f t="shared" si="20"/>
        <v/>
      </c>
      <c r="M162" s="573" t="str">
        <f t="shared" si="21"/>
        <v/>
      </c>
      <c r="O162" s="573" t="str">
        <f t="shared" si="22"/>
        <v>Strategy 1</v>
      </c>
      <c r="P162" s="573">
        <f t="shared" si="23"/>
        <v>0</v>
      </c>
      <c r="Q162" s="573" t="str">
        <f t="shared" si="24"/>
        <v/>
      </c>
      <c r="R162" s="573">
        <f t="shared" si="25"/>
        <v>0</v>
      </c>
      <c r="Z162" s="573">
        <f>'BOCES SELECT'!E155</f>
        <v>1045714</v>
      </c>
      <c r="AA162" s="573" t="e">
        <f ca="1">'BOCES SELECT'!CH155</f>
        <v>#N/A</v>
      </c>
    </row>
    <row r="163" spans="1:27" x14ac:dyDescent="0.2">
      <c r="A163" s="23"/>
      <c r="C163" s="36"/>
      <c r="D163" s="25"/>
      <c r="J163" s="575" t="str">
        <f t="shared" si="18"/>
        <v/>
      </c>
      <c r="K163" s="572" t="str">
        <f t="shared" si="19"/>
        <v>Strategy 1</v>
      </c>
      <c r="L163" s="573" t="str">
        <f t="shared" si="20"/>
        <v/>
      </c>
      <c r="M163" s="573" t="str">
        <f t="shared" si="21"/>
        <v/>
      </c>
      <c r="O163" s="573" t="str">
        <f t="shared" si="22"/>
        <v>Strategy 1</v>
      </c>
      <c r="P163" s="573">
        <f t="shared" si="23"/>
        <v>0</v>
      </c>
      <c r="Q163" s="573" t="str">
        <f t="shared" si="24"/>
        <v/>
      </c>
      <c r="R163" s="573">
        <f t="shared" si="25"/>
        <v>0</v>
      </c>
      <c r="Z163" s="573">
        <f>'BOCES SELECT'!E156</f>
        <v>1045713</v>
      </c>
      <c r="AA163" s="573" t="e">
        <f ca="1">'BOCES SELECT'!CH156</f>
        <v>#N/A</v>
      </c>
    </row>
    <row r="164" spans="1:27" x14ac:dyDescent="0.2">
      <c r="A164" s="23"/>
      <c r="C164" s="36"/>
      <c r="D164" s="25"/>
      <c r="J164" s="575" t="str">
        <f t="shared" si="18"/>
        <v/>
      </c>
      <c r="K164" s="572" t="str">
        <f t="shared" si="19"/>
        <v>Strategy 1</v>
      </c>
      <c r="L164" s="573" t="str">
        <f t="shared" si="20"/>
        <v/>
      </c>
      <c r="M164" s="573" t="str">
        <f t="shared" si="21"/>
        <v/>
      </c>
      <c r="O164" s="573" t="str">
        <f t="shared" si="22"/>
        <v>Strategy 1</v>
      </c>
      <c r="P164" s="573">
        <f t="shared" si="23"/>
        <v>0</v>
      </c>
      <c r="Q164" s="573" t="str">
        <f t="shared" si="24"/>
        <v/>
      </c>
      <c r="R164" s="573">
        <f t="shared" si="25"/>
        <v>0</v>
      </c>
      <c r="Z164" s="573">
        <f>'BOCES SELECT'!E157</f>
        <v>1045712</v>
      </c>
      <c r="AA164" s="573" t="e">
        <f ca="1">'BOCES SELECT'!CH157</f>
        <v>#N/A</v>
      </c>
    </row>
    <row r="165" spans="1:27" x14ac:dyDescent="0.2">
      <c r="A165" s="23"/>
      <c r="C165" s="36"/>
      <c r="D165" s="25"/>
      <c r="J165" s="575" t="str">
        <f t="shared" si="18"/>
        <v/>
      </c>
      <c r="K165" s="572" t="str">
        <f t="shared" si="19"/>
        <v>Strategy 1</v>
      </c>
      <c r="L165" s="573" t="str">
        <f t="shared" si="20"/>
        <v/>
      </c>
      <c r="M165" s="573" t="str">
        <f t="shared" si="21"/>
        <v/>
      </c>
      <c r="O165" s="573" t="str">
        <f t="shared" si="22"/>
        <v>Strategy 1</v>
      </c>
      <c r="P165" s="573">
        <f t="shared" si="23"/>
        <v>0</v>
      </c>
      <c r="Q165" s="573" t="str">
        <f t="shared" si="24"/>
        <v/>
      </c>
      <c r="R165" s="573">
        <f t="shared" si="25"/>
        <v>0</v>
      </c>
      <c r="Z165" s="573">
        <f>'BOCES SELECT'!E158</f>
        <v>1045711</v>
      </c>
      <c r="AA165" s="573" t="e">
        <f ca="1">'BOCES SELECT'!CH158</f>
        <v>#N/A</v>
      </c>
    </row>
    <row r="166" spans="1:27" x14ac:dyDescent="0.2">
      <c r="A166" s="23"/>
      <c r="C166" s="36"/>
      <c r="D166" s="25"/>
      <c r="J166" s="575" t="str">
        <f t="shared" si="18"/>
        <v/>
      </c>
      <c r="K166" s="572" t="str">
        <f t="shared" si="19"/>
        <v>Strategy 1</v>
      </c>
      <c r="L166" s="573" t="str">
        <f t="shared" si="20"/>
        <v/>
      </c>
      <c r="M166" s="573" t="str">
        <f t="shared" si="21"/>
        <v/>
      </c>
      <c r="O166" s="573" t="str">
        <f t="shared" si="22"/>
        <v>Strategy 1</v>
      </c>
      <c r="P166" s="573">
        <f t="shared" si="23"/>
        <v>0</v>
      </c>
      <c r="Q166" s="573" t="str">
        <f t="shared" si="24"/>
        <v/>
      </c>
      <c r="R166" s="573">
        <f t="shared" si="25"/>
        <v>0</v>
      </c>
      <c r="Z166" s="573">
        <f>'BOCES SELECT'!E159</f>
        <v>1045710</v>
      </c>
      <c r="AA166" s="573" t="e">
        <f ca="1">'BOCES SELECT'!CH159</f>
        <v>#N/A</v>
      </c>
    </row>
    <row r="167" spans="1:27" x14ac:dyDescent="0.2">
      <c r="A167" s="23"/>
      <c r="C167" s="36"/>
      <c r="D167" s="25"/>
      <c r="J167" s="575" t="str">
        <f t="shared" si="18"/>
        <v/>
      </c>
      <c r="K167" s="572" t="str">
        <f t="shared" si="19"/>
        <v>Strategy 1</v>
      </c>
      <c r="L167" s="573" t="str">
        <f t="shared" si="20"/>
        <v/>
      </c>
      <c r="M167" s="573" t="str">
        <f t="shared" si="21"/>
        <v/>
      </c>
      <c r="O167" s="573" t="str">
        <f t="shared" si="22"/>
        <v>Strategy 1</v>
      </c>
      <c r="P167" s="573">
        <f t="shared" si="23"/>
        <v>0</v>
      </c>
      <c r="Q167" s="573" t="str">
        <f t="shared" si="24"/>
        <v/>
      </c>
      <c r="R167" s="573">
        <f t="shared" si="25"/>
        <v>0</v>
      </c>
      <c r="Z167" s="573">
        <f>'BOCES SELECT'!E160</f>
        <v>1045709</v>
      </c>
      <c r="AA167" s="573" t="e">
        <f ca="1">'BOCES SELECT'!CH160</f>
        <v>#N/A</v>
      </c>
    </row>
    <row r="168" spans="1:27" x14ac:dyDescent="0.2">
      <c r="A168" s="23"/>
      <c r="C168" s="36"/>
      <c r="D168" s="25"/>
      <c r="J168" s="575" t="str">
        <f t="shared" si="18"/>
        <v/>
      </c>
      <c r="K168" s="572" t="str">
        <f t="shared" si="19"/>
        <v>Strategy 1</v>
      </c>
      <c r="L168" s="573" t="str">
        <f t="shared" si="20"/>
        <v/>
      </c>
      <c r="M168" s="573" t="str">
        <f t="shared" si="21"/>
        <v/>
      </c>
      <c r="O168" s="573" t="str">
        <f t="shared" si="22"/>
        <v>Strategy 1</v>
      </c>
      <c r="P168" s="573">
        <f t="shared" si="23"/>
        <v>0</v>
      </c>
      <c r="Q168" s="573" t="str">
        <f t="shared" si="24"/>
        <v/>
      </c>
      <c r="R168" s="573">
        <f t="shared" si="25"/>
        <v>0</v>
      </c>
      <c r="Z168" s="573">
        <f>'BOCES SELECT'!E161</f>
        <v>1045708</v>
      </c>
      <c r="AA168" s="573" t="e">
        <f ca="1">'BOCES SELECT'!CH161</f>
        <v>#N/A</v>
      </c>
    </row>
    <row r="169" spans="1:27" x14ac:dyDescent="0.2">
      <c r="A169" s="23"/>
      <c r="C169" s="36"/>
      <c r="D169" s="25"/>
      <c r="J169" s="575" t="str">
        <f t="shared" si="18"/>
        <v/>
      </c>
      <c r="K169" s="572" t="str">
        <f t="shared" si="19"/>
        <v>Strategy 1</v>
      </c>
      <c r="L169" s="573" t="str">
        <f t="shared" si="20"/>
        <v/>
      </c>
      <c r="M169" s="573" t="str">
        <f t="shared" si="21"/>
        <v/>
      </c>
      <c r="O169" s="573" t="str">
        <f t="shared" si="22"/>
        <v>Strategy 1</v>
      </c>
      <c r="P169" s="573">
        <f t="shared" si="23"/>
        <v>0</v>
      </c>
      <c r="Q169" s="573" t="str">
        <f t="shared" si="24"/>
        <v/>
      </c>
      <c r="R169" s="573">
        <f t="shared" si="25"/>
        <v>0</v>
      </c>
      <c r="Z169" s="573">
        <f>'BOCES SELECT'!E162</f>
        <v>1045707</v>
      </c>
      <c r="AA169" s="573" t="e">
        <f ca="1">'BOCES SELECT'!CH162</f>
        <v>#N/A</v>
      </c>
    </row>
    <row r="170" spans="1:27" x14ac:dyDescent="0.2">
      <c r="A170" s="23"/>
      <c r="C170" s="36"/>
      <c r="D170" s="25"/>
      <c r="J170" s="575" t="str">
        <f t="shared" si="18"/>
        <v/>
      </c>
      <c r="K170" s="572" t="str">
        <f t="shared" si="19"/>
        <v>Strategy 1</v>
      </c>
      <c r="L170" s="573" t="str">
        <f t="shared" si="20"/>
        <v/>
      </c>
      <c r="M170" s="573" t="str">
        <f t="shared" si="21"/>
        <v/>
      </c>
      <c r="O170" s="573" t="str">
        <f t="shared" si="22"/>
        <v>Strategy 1</v>
      </c>
      <c r="P170" s="573">
        <f t="shared" si="23"/>
        <v>0</v>
      </c>
      <c r="Q170" s="573" t="str">
        <f t="shared" si="24"/>
        <v/>
      </c>
      <c r="R170" s="573">
        <f t="shared" si="25"/>
        <v>0</v>
      </c>
      <c r="Z170" s="573">
        <f>'BOCES SELECT'!E163</f>
        <v>1045706</v>
      </c>
      <c r="AA170" s="573" t="e">
        <f ca="1">'BOCES SELECT'!CH163</f>
        <v>#N/A</v>
      </c>
    </row>
    <row r="171" spans="1:27" x14ac:dyDescent="0.2">
      <c r="A171" s="23"/>
      <c r="C171" s="36"/>
      <c r="D171" s="25"/>
      <c r="J171" s="575" t="str">
        <f t="shared" si="18"/>
        <v/>
      </c>
      <c r="K171" s="572" t="str">
        <f t="shared" si="19"/>
        <v>Strategy 1</v>
      </c>
      <c r="L171" s="573" t="str">
        <f t="shared" si="20"/>
        <v/>
      </c>
      <c r="M171" s="573" t="str">
        <f t="shared" si="21"/>
        <v/>
      </c>
      <c r="O171" s="573" t="str">
        <f t="shared" si="22"/>
        <v>Strategy 1</v>
      </c>
      <c r="P171" s="573">
        <f t="shared" si="23"/>
        <v>0</v>
      </c>
      <c r="Q171" s="573" t="str">
        <f t="shared" si="24"/>
        <v/>
      </c>
      <c r="R171" s="573">
        <f t="shared" si="25"/>
        <v>0</v>
      </c>
      <c r="Z171" s="573">
        <f>'BOCES SELECT'!E164</f>
        <v>1045705</v>
      </c>
      <c r="AA171" s="573" t="e">
        <f ca="1">'BOCES SELECT'!CH164</f>
        <v>#N/A</v>
      </c>
    </row>
    <row r="172" spans="1:27" x14ac:dyDescent="0.2">
      <c r="A172" s="23"/>
      <c r="C172" s="36"/>
      <c r="D172" s="25"/>
      <c r="J172" s="575" t="str">
        <f t="shared" si="18"/>
        <v/>
      </c>
      <c r="K172" s="572" t="str">
        <f t="shared" si="19"/>
        <v>Strategy 1</v>
      </c>
      <c r="L172" s="573" t="str">
        <f t="shared" si="20"/>
        <v/>
      </c>
      <c r="M172" s="573" t="str">
        <f t="shared" si="21"/>
        <v/>
      </c>
      <c r="O172" s="573" t="str">
        <f t="shared" si="22"/>
        <v>Strategy 1</v>
      </c>
      <c r="P172" s="573">
        <f t="shared" si="23"/>
        <v>0</v>
      </c>
      <c r="Q172" s="573" t="str">
        <f t="shared" si="24"/>
        <v/>
      </c>
      <c r="R172" s="573">
        <f t="shared" si="25"/>
        <v>0</v>
      </c>
      <c r="Z172" s="573">
        <f>'BOCES SELECT'!E165</f>
        <v>1045704</v>
      </c>
      <c r="AA172" s="573" t="e">
        <f ca="1">'BOCES SELECT'!CH165</f>
        <v>#N/A</v>
      </c>
    </row>
    <row r="173" spans="1:27" x14ac:dyDescent="0.2">
      <c r="A173" s="23"/>
      <c r="C173" s="36"/>
      <c r="D173" s="25"/>
      <c r="J173" s="575" t="str">
        <f t="shared" si="18"/>
        <v/>
      </c>
      <c r="K173" s="572" t="str">
        <f t="shared" si="19"/>
        <v>Strategy 1</v>
      </c>
      <c r="L173" s="573" t="str">
        <f t="shared" si="20"/>
        <v/>
      </c>
      <c r="M173" s="573" t="str">
        <f t="shared" si="21"/>
        <v/>
      </c>
      <c r="O173" s="573" t="str">
        <f t="shared" si="22"/>
        <v>Strategy 1</v>
      </c>
      <c r="P173" s="573">
        <f t="shared" si="23"/>
        <v>0</v>
      </c>
      <c r="Q173" s="573" t="str">
        <f t="shared" si="24"/>
        <v/>
      </c>
      <c r="R173" s="573">
        <f t="shared" si="25"/>
        <v>0</v>
      </c>
      <c r="Z173" s="573">
        <f>'BOCES SELECT'!E166</f>
        <v>1045703</v>
      </c>
      <c r="AA173" s="573" t="e">
        <f ca="1">'BOCES SELECT'!CH166</f>
        <v>#N/A</v>
      </c>
    </row>
    <row r="174" spans="1:27" x14ac:dyDescent="0.2">
      <c r="A174" s="23"/>
      <c r="C174" s="36"/>
      <c r="D174" s="25"/>
      <c r="J174" s="575" t="str">
        <f t="shared" si="18"/>
        <v/>
      </c>
      <c r="K174" s="572" t="str">
        <f t="shared" si="19"/>
        <v>Strategy 1</v>
      </c>
      <c r="L174" s="573" t="str">
        <f t="shared" si="20"/>
        <v/>
      </c>
      <c r="M174" s="573" t="str">
        <f t="shared" si="21"/>
        <v/>
      </c>
      <c r="O174" s="573" t="str">
        <f t="shared" si="22"/>
        <v>Strategy 1</v>
      </c>
      <c r="P174" s="573">
        <f t="shared" si="23"/>
        <v>0</v>
      </c>
      <c r="Q174" s="573" t="str">
        <f t="shared" si="24"/>
        <v/>
      </c>
      <c r="R174" s="573">
        <f t="shared" si="25"/>
        <v>0</v>
      </c>
      <c r="Z174" s="573">
        <f>'BOCES SELECT'!E167</f>
        <v>1045702</v>
      </c>
      <c r="AA174" s="573" t="e">
        <f ca="1">'BOCES SELECT'!CH167</f>
        <v>#N/A</v>
      </c>
    </row>
    <row r="175" spans="1:27" x14ac:dyDescent="0.2">
      <c r="A175" s="23"/>
      <c r="C175" s="36"/>
      <c r="D175" s="25"/>
      <c r="J175" s="575" t="str">
        <f t="shared" si="18"/>
        <v/>
      </c>
      <c r="K175" s="572" t="str">
        <f t="shared" si="19"/>
        <v>Strategy 1</v>
      </c>
      <c r="L175" s="573" t="str">
        <f t="shared" si="20"/>
        <v/>
      </c>
      <c r="M175" s="573" t="str">
        <f t="shared" si="21"/>
        <v/>
      </c>
      <c r="O175" s="573" t="str">
        <f t="shared" si="22"/>
        <v>Strategy 1</v>
      </c>
      <c r="P175" s="573">
        <f t="shared" si="23"/>
        <v>0</v>
      </c>
      <c r="Q175" s="573" t="str">
        <f t="shared" si="24"/>
        <v/>
      </c>
      <c r="R175" s="573">
        <f t="shared" si="25"/>
        <v>0</v>
      </c>
      <c r="Z175" s="573">
        <f>'BOCES SELECT'!E168</f>
        <v>1045701</v>
      </c>
      <c r="AA175" s="573" t="e">
        <f ca="1">'BOCES SELECT'!CH168</f>
        <v>#N/A</v>
      </c>
    </row>
    <row r="176" spans="1:27" x14ac:dyDescent="0.2">
      <c r="A176" s="23"/>
      <c r="C176" s="36"/>
      <c r="D176" s="25"/>
      <c r="J176" s="575" t="str">
        <f t="shared" si="18"/>
        <v/>
      </c>
      <c r="K176" s="572" t="str">
        <f t="shared" si="19"/>
        <v>Strategy 1</v>
      </c>
      <c r="L176" s="573" t="str">
        <f t="shared" si="20"/>
        <v/>
      </c>
      <c r="M176" s="573" t="str">
        <f t="shared" si="21"/>
        <v/>
      </c>
      <c r="O176" s="573" t="str">
        <f t="shared" si="22"/>
        <v>Strategy 1</v>
      </c>
      <c r="P176" s="573">
        <f t="shared" si="23"/>
        <v>0</v>
      </c>
      <c r="Q176" s="573" t="str">
        <f t="shared" si="24"/>
        <v/>
      </c>
      <c r="R176" s="573">
        <f t="shared" si="25"/>
        <v>0</v>
      </c>
      <c r="Z176" s="573">
        <f>'BOCES SELECT'!E169</f>
        <v>1045700</v>
      </c>
      <c r="AA176" s="573" t="e">
        <f ca="1">'BOCES SELECT'!CH169</f>
        <v>#N/A</v>
      </c>
    </row>
    <row r="177" spans="1:27" x14ac:dyDescent="0.2">
      <c r="A177" s="23"/>
      <c r="C177" s="36"/>
      <c r="D177" s="25"/>
      <c r="J177" s="575" t="str">
        <f t="shared" si="18"/>
        <v/>
      </c>
      <c r="K177" s="572" t="str">
        <f t="shared" si="19"/>
        <v>Strategy 1</v>
      </c>
      <c r="L177" s="573" t="str">
        <f t="shared" si="20"/>
        <v/>
      </c>
      <c r="M177" s="573" t="str">
        <f t="shared" si="21"/>
        <v/>
      </c>
      <c r="O177" s="573" t="str">
        <f t="shared" si="22"/>
        <v>Strategy 1</v>
      </c>
      <c r="P177" s="573">
        <f t="shared" si="23"/>
        <v>0</v>
      </c>
      <c r="Q177" s="573" t="str">
        <f t="shared" si="24"/>
        <v/>
      </c>
      <c r="R177" s="573">
        <f t="shared" si="25"/>
        <v>0</v>
      </c>
      <c r="Z177" s="573">
        <f>'BOCES SELECT'!E170</f>
        <v>1045699</v>
      </c>
      <c r="AA177" s="573" t="e">
        <f ca="1">'BOCES SELECT'!CH170</f>
        <v>#N/A</v>
      </c>
    </row>
    <row r="178" spans="1:27" x14ac:dyDescent="0.2">
      <c r="A178" s="23"/>
      <c r="C178" s="36"/>
      <c r="D178" s="25"/>
      <c r="J178" s="575" t="str">
        <f t="shared" si="18"/>
        <v/>
      </c>
      <c r="K178" s="572" t="str">
        <f t="shared" si="19"/>
        <v>Strategy 1</v>
      </c>
      <c r="L178" s="573" t="str">
        <f t="shared" si="20"/>
        <v/>
      </c>
      <c r="M178" s="573" t="str">
        <f t="shared" si="21"/>
        <v/>
      </c>
      <c r="O178" s="573" t="str">
        <f t="shared" si="22"/>
        <v>Strategy 1</v>
      </c>
      <c r="P178" s="573">
        <f t="shared" si="23"/>
        <v>0</v>
      </c>
      <c r="Q178" s="573" t="str">
        <f t="shared" si="24"/>
        <v/>
      </c>
      <c r="R178" s="573">
        <f t="shared" si="25"/>
        <v>0</v>
      </c>
      <c r="Z178" s="573">
        <f>'BOCES SELECT'!E171</f>
        <v>1045698</v>
      </c>
      <c r="AA178" s="573" t="e">
        <f ca="1">'BOCES SELECT'!CH171</f>
        <v>#N/A</v>
      </c>
    </row>
    <row r="179" spans="1:27" x14ac:dyDescent="0.2">
      <c r="A179" s="23"/>
      <c r="C179" s="36"/>
      <c r="D179" s="25"/>
      <c r="J179" s="575" t="str">
        <f t="shared" si="18"/>
        <v/>
      </c>
      <c r="K179" s="572" t="str">
        <f t="shared" si="19"/>
        <v>Strategy 1</v>
      </c>
      <c r="L179" s="573" t="str">
        <f t="shared" si="20"/>
        <v/>
      </c>
      <c r="M179" s="573" t="str">
        <f t="shared" si="21"/>
        <v/>
      </c>
      <c r="O179" s="573" t="str">
        <f t="shared" si="22"/>
        <v>Strategy 1</v>
      </c>
      <c r="P179" s="573">
        <f t="shared" si="23"/>
        <v>0</v>
      </c>
      <c r="Q179" s="573" t="str">
        <f t="shared" si="24"/>
        <v/>
      </c>
      <c r="R179" s="573">
        <f t="shared" si="25"/>
        <v>0</v>
      </c>
      <c r="Z179" s="573">
        <f>'BOCES SELECT'!E172</f>
        <v>1045697</v>
      </c>
      <c r="AA179" s="573" t="e">
        <f ca="1">'BOCES SELECT'!CH172</f>
        <v>#N/A</v>
      </c>
    </row>
    <row r="180" spans="1:27" x14ac:dyDescent="0.2">
      <c r="A180" s="23"/>
      <c r="C180" s="36"/>
      <c r="D180" s="25"/>
      <c r="J180" s="575" t="str">
        <f t="shared" si="18"/>
        <v/>
      </c>
      <c r="K180" s="572" t="str">
        <f t="shared" si="19"/>
        <v>Strategy 1</v>
      </c>
      <c r="L180" s="573" t="str">
        <f t="shared" si="20"/>
        <v/>
      </c>
      <c r="M180" s="573" t="str">
        <f t="shared" si="21"/>
        <v/>
      </c>
      <c r="O180" s="573" t="str">
        <f t="shared" si="22"/>
        <v>Strategy 1</v>
      </c>
      <c r="P180" s="573">
        <f t="shared" si="23"/>
        <v>0</v>
      </c>
      <c r="Q180" s="573" t="str">
        <f t="shared" si="24"/>
        <v/>
      </c>
      <c r="R180" s="573">
        <f t="shared" si="25"/>
        <v>0</v>
      </c>
      <c r="Z180" s="573">
        <f>'BOCES SELECT'!E173</f>
        <v>1045696</v>
      </c>
      <c r="AA180" s="573" t="e">
        <f ca="1">'BOCES SELECT'!CH173</f>
        <v>#N/A</v>
      </c>
    </row>
    <row r="181" spans="1:27" x14ac:dyDescent="0.2">
      <c r="A181" s="23"/>
      <c r="C181" s="36"/>
      <c r="D181" s="25"/>
      <c r="J181" s="575" t="str">
        <f t="shared" si="18"/>
        <v/>
      </c>
      <c r="K181" s="572" t="str">
        <f t="shared" si="19"/>
        <v>Strategy 1</v>
      </c>
      <c r="L181" s="573" t="str">
        <f t="shared" si="20"/>
        <v/>
      </c>
      <c r="M181" s="573" t="str">
        <f t="shared" si="21"/>
        <v/>
      </c>
      <c r="O181" s="573" t="str">
        <f t="shared" si="22"/>
        <v>Strategy 1</v>
      </c>
      <c r="P181" s="573">
        <f t="shared" si="23"/>
        <v>0</v>
      </c>
      <c r="Q181" s="573" t="str">
        <f t="shared" si="24"/>
        <v/>
      </c>
      <c r="R181" s="573">
        <f t="shared" si="25"/>
        <v>0</v>
      </c>
      <c r="Z181" s="573">
        <f>'BOCES SELECT'!E174</f>
        <v>1045695</v>
      </c>
      <c r="AA181" s="573" t="e">
        <f ca="1">'BOCES SELECT'!CH174</f>
        <v>#N/A</v>
      </c>
    </row>
    <row r="182" spans="1:27" x14ac:dyDescent="0.2">
      <c r="A182" s="23"/>
      <c r="C182" s="36"/>
      <c r="D182" s="25"/>
      <c r="J182" s="575" t="str">
        <f t="shared" si="18"/>
        <v/>
      </c>
      <c r="K182" s="572" t="str">
        <f t="shared" si="19"/>
        <v>Strategy 1</v>
      </c>
      <c r="L182" s="573" t="str">
        <f t="shared" si="20"/>
        <v/>
      </c>
      <c r="M182" s="573" t="str">
        <f t="shared" si="21"/>
        <v/>
      </c>
      <c r="O182" s="573" t="str">
        <f t="shared" si="22"/>
        <v>Strategy 1</v>
      </c>
      <c r="P182" s="573">
        <f t="shared" si="23"/>
        <v>0</v>
      </c>
      <c r="Q182" s="573" t="str">
        <f t="shared" si="24"/>
        <v/>
      </c>
      <c r="R182" s="573">
        <f t="shared" si="25"/>
        <v>0</v>
      </c>
      <c r="Z182" s="573">
        <f>'BOCES SELECT'!E175</f>
        <v>1045694</v>
      </c>
      <c r="AA182" s="573" t="e">
        <f ca="1">'BOCES SELECT'!CH175</f>
        <v>#N/A</v>
      </c>
    </row>
    <row r="183" spans="1:27" x14ac:dyDescent="0.2">
      <c r="A183" s="23"/>
      <c r="C183" s="36"/>
      <c r="D183" s="25"/>
      <c r="J183" s="575" t="str">
        <f t="shared" si="18"/>
        <v/>
      </c>
      <c r="K183" s="572" t="str">
        <f t="shared" si="19"/>
        <v>Strategy 1</v>
      </c>
      <c r="L183" s="573" t="str">
        <f t="shared" si="20"/>
        <v/>
      </c>
      <c r="M183" s="573" t="str">
        <f t="shared" si="21"/>
        <v/>
      </c>
      <c r="O183" s="573" t="str">
        <f t="shared" si="22"/>
        <v>Strategy 1</v>
      </c>
      <c r="P183" s="573">
        <f t="shared" si="23"/>
        <v>0</v>
      </c>
      <c r="Q183" s="573" t="str">
        <f t="shared" si="24"/>
        <v/>
      </c>
      <c r="R183" s="573">
        <f t="shared" si="25"/>
        <v>0</v>
      </c>
      <c r="Z183" s="573">
        <f>'BOCES SELECT'!E176</f>
        <v>1045693</v>
      </c>
      <c r="AA183" s="573" t="e">
        <f ca="1">'BOCES SELECT'!CH176</f>
        <v>#N/A</v>
      </c>
    </row>
    <row r="184" spans="1:27" x14ac:dyDescent="0.2">
      <c r="A184" s="23"/>
      <c r="C184" s="36"/>
      <c r="D184" s="25"/>
      <c r="J184" s="575" t="str">
        <f t="shared" si="18"/>
        <v/>
      </c>
      <c r="K184" s="572" t="str">
        <f t="shared" si="19"/>
        <v>Strategy 1</v>
      </c>
      <c r="L184" s="573" t="str">
        <f t="shared" si="20"/>
        <v/>
      </c>
      <c r="M184" s="573" t="str">
        <f t="shared" si="21"/>
        <v/>
      </c>
      <c r="O184" s="573" t="str">
        <f t="shared" si="22"/>
        <v>Strategy 1</v>
      </c>
      <c r="P184" s="573">
        <f t="shared" si="23"/>
        <v>0</v>
      </c>
      <c r="Q184" s="573" t="str">
        <f t="shared" si="24"/>
        <v/>
      </c>
      <c r="R184" s="573">
        <f t="shared" si="25"/>
        <v>0</v>
      </c>
      <c r="Z184" s="573">
        <f>'BOCES SELECT'!E177</f>
        <v>1045692</v>
      </c>
      <c r="AA184" s="573" t="e">
        <f ca="1">'BOCES SELECT'!CH177</f>
        <v>#N/A</v>
      </c>
    </row>
    <row r="185" spans="1:27" x14ac:dyDescent="0.2">
      <c r="A185" s="23"/>
      <c r="C185" s="36"/>
      <c r="D185" s="25"/>
      <c r="J185" s="575" t="str">
        <f t="shared" si="18"/>
        <v/>
      </c>
      <c r="K185" s="572" t="str">
        <f t="shared" si="19"/>
        <v>Strategy 1</v>
      </c>
      <c r="L185" s="573" t="str">
        <f t="shared" si="20"/>
        <v/>
      </c>
      <c r="M185" s="573" t="str">
        <f t="shared" si="21"/>
        <v/>
      </c>
      <c r="O185" s="573" t="str">
        <f t="shared" si="22"/>
        <v>Strategy 1</v>
      </c>
      <c r="P185" s="573">
        <f t="shared" si="23"/>
        <v>0</v>
      </c>
      <c r="Q185" s="573" t="str">
        <f t="shared" si="24"/>
        <v/>
      </c>
      <c r="R185" s="573">
        <f t="shared" si="25"/>
        <v>0</v>
      </c>
      <c r="Z185" s="573">
        <f>'BOCES SELECT'!E178</f>
        <v>1045691</v>
      </c>
      <c r="AA185" s="573" t="e">
        <f ca="1">'BOCES SELECT'!CH178</f>
        <v>#N/A</v>
      </c>
    </row>
    <row r="186" spans="1:27" x14ac:dyDescent="0.2">
      <c r="A186" s="23"/>
      <c r="C186" s="36"/>
      <c r="D186" s="25"/>
      <c r="J186" s="575" t="str">
        <f t="shared" si="18"/>
        <v/>
      </c>
      <c r="K186" s="572" t="str">
        <f t="shared" si="19"/>
        <v>Strategy 1</v>
      </c>
      <c r="L186" s="573" t="str">
        <f t="shared" si="20"/>
        <v/>
      </c>
      <c r="M186" s="573" t="str">
        <f t="shared" si="21"/>
        <v/>
      </c>
      <c r="O186" s="573" t="str">
        <f t="shared" si="22"/>
        <v>Strategy 1</v>
      </c>
      <c r="P186" s="573">
        <f t="shared" si="23"/>
        <v>0</v>
      </c>
      <c r="Q186" s="573" t="str">
        <f t="shared" si="24"/>
        <v/>
      </c>
      <c r="R186" s="573">
        <f t="shared" si="25"/>
        <v>0</v>
      </c>
      <c r="Z186" s="573">
        <f>'BOCES SELECT'!E179</f>
        <v>1045690</v>
      </c>
      <c r="AA186" s="573" t="e">
        <f ca="1">'BOCES SELECT'!CH179</f>
        <v>#N/A</v>
      </c>
    </row>
    <row r="187" spans="1:27" x14ac:dyDescent="0.2">
      <c r="A187" s="23"/>
      <c r="C187" s="36"/>
      <c r="D187" s="25"/>
      <c r="J187" s="575" t="str">
        <f t="shared" si="18"/>
        <v/>
      </c>
      <c r="K187" s="572" t="str">
        <f t="shared" si="19"/>
        <v>Strategy 1</v>
      </c>
      <c r="L187" s="573" t="str">
        <f t="shared" si="20"/>
        <v/>
      </c>
      <c r="M187" s="573" t="str">
        <f t="shared" si="21"/>
        <v/>
      </c>
      <c r="O187" s="573" t="str">
        <f t="shared" si="22"/>
        <v>Strategy 1</v>
      </c>
      <c r="P187" s="573">
        <f t="shared" si="23"/>
        <v>0</v>
      </c>
      <c r="Q187" s="573" t="str">
        <f t="shared" si="24"/>
        <v/>
      </c>
      <c r="R187" s="573">
        <f t="shared" si="25"/>
        <v>0</v>
      </c>
      <c r="Z187" s="573">
        <f>'BOCES SELECT'!E180</f>
        <v>1045689</v>
      </c>
      <c r="AA187" s="573" t="e">
        <f ca="1">'BOCES SELECT'!CH180</f>
        <v>#N/A</v>
      </c>
    </row>
    <row r="188" spans="1:27" x14ac:dyDescent="0.2">
      <c r="A188" s="23"/>
      <c r="C188" s="36"/>
      <c r="D188" s="25"/>
      <c r="J188" s="575" t="str">
        <f t="shared" si="18"/>
        <v/>
      </c>
      <c r="K188" s="572" t="str">
        <f t="shared" si="19"/>
        <v>Strategy 1</v>
      </c>
      <c r="L188" s="573" t="str">
        <f t="shared" si="20"/>
        <v/>
      </c>
      <c r="M188" s="573" t="str">
        <f t="shared" si="21"/>
        <v/>
      </c>
      <c r="O188" s="573" t="str">
        <f t="shared" si="22"/>
        <v>Strategy 1</v>
      </c>
      <c r="P188" s="573">
        <f t="shared" si="23"/>
        <v>0</v>
      </c>
      <c r="Q188" s="573" t="str">
        <f t="shared" si="24"/>
        <v/>
      </c>
      <c r="R188" s="573">
        <f t="shared" si="25"/>
        <v>0</v>
      </c>
      <c r="Z188" s="573">
        <f>'BOCES SELECT'!E181</f>
        <v>1045688</v>
      </c>
      <c r="AA188" s="573" t="e">
        <f ca="1">'BOCES SELECT'!CH181</f>
        <v>#N/A</v>
      </c>
    </row>
    <row r="189" spans="1:27" x14ac:dyDescent="0.2">
      <c r="A189" s="23"/>
      <c r="C189" s="36"/>
      <c r="D189" s="25"/>
      <c r="J189" s="575" t="str">
        <f t="shared" si="18"/>
        <v/>
      </c>
      <c r="K189" s="572" t="str">
        <f t="shared" si="19"/>
        <v>Strategy 1</v>
      </c>
      <c r="L189" s="573" t="str">
        <f t="shared" si="20"/>
        <v/>
      </c>
      <c r="M189" s="573" t="str">
        <f t="shared" si="21"/>
        <v/>
      </c>
      <c r="O189" s="573" t="str">
        <f t="shared" si="22"/>
        <v>Strategy 1</v>
      </c>
      <c r="P189" s="573">
        <f t="shared" si="23"/>
        <v>0</v>
      </c>
      <c r="Q189" s="573" t="str">
        <f t="shared" si="24"/>
        <v/>
      </c>
      <c r="R189" s="573">
        <f t="shared" si="25"/>
        <v>0</v>
      </c>
      <c r="Z189" s="573">
        <f>'BOCES SELECT'!E182</f>
        <v>1045687</v>
      </c>
      <c r="AA189" s="573" t="e">
        <f ca="1">'BOCES SELECT'!CH182</f>
        <v>#N/A</v>
      </c>
    </row>
    <row r="190" spans="1:27" x14ac:dyDescent="0.2">
      <c r="A190" s="23"/>
      <c r="C190" s="36"/>
      <c r="D190" s="25"/>
      <c r="J190" s="575" t="str">
        <f t="shared" si="18"/>
        <v/>
      </c>
      <c r="K190" s="572" t="str">
        <f t="shared" si="19"/>
        <v>Strategy 1</v>
      </c>
      <c r="L190" s="573" t="str">
        <f t="shared" si="20"/>
        <v/>
      </c>
      <c r="M190" s="573" t="str">
        <f t="shared" si="21"/>
        <v/>
      </c>
      <c r="O190" s="573" t="str">
        <f t="shared" si="22"/>
        <v>Strategy 1</v>
      </c>
      <c r="P190" s="573">
        <f t="shared" si="23"/>
        <v>0</v>
      </c>
      <c r="Q190" s="573" t="str">
        <f t="shared" si="24"/>
        <v/>
      </c>
      <c r="R190" s="573">
        <f t="shared" si="25"/>
        <v>0</v>
      </c>
      <c r="Z190" s="573">
        <f>'BOCES SELECT'!E183</f>
        <v>1045686</v>
      </c>
      <c r="AA190" s="573" t="e">
        <f ca="1">'BOCES SELECT'!CH183</f>
        <v>#N/A</v>
      </c>
    </row>
    <row r="191" spans="1:27" x14ac:dyDescent="0.2">
      <c r="A191" s="23"/>
      <c r="C191" s="36"/>
      <c r="D191" s="25"/>
      <c r="J191" s="575" t="str">
        <f t="shared" si="18"/>
        <v/>
      </c>
      <c r="K191" s="572" t="str">
        <f t="shared" si="19"/>
        <v>Strategy 1</v>
      </c>
      <c r="L191" s="573" t="str">
        <f t="shared" si="20"/>
        <v/>
      </c>
      <c r="M191" s="573" t="str">
        <f t="shared" si="21"/>
        <v/>
      </c>
      <c r="O191" s="573" t="str">
        <f t="shared" si="22"/>
        <v>Strategy 1</v>
      </c>
      <c r="P191" s="573">
        <f t="shared" si="23"/>
        <v>0</v>
      </c>
      <c r="Q191" s="573" t="str">
        <f t="shared" si="24"/>
        <v/>
      </c>
      <c r="R191" s="573">
        <f t="shared" si="25"/>
        <v>0</v>
      </c>
      <c r="Z191" s="573">
        <f>'BOCES SELECT'!E184</f>
        <v>1045685</v>
      </c>
      <c r="AA191" s="573" t="e">
        <f ca="1">'BOCES SELECT'!CH184</f>
        <v>#N/A</v>
      </c>
    </row>
    <row r="192" spans="1:27" x14ac:dyDescent="0.2">
      <c r="A192" s="23"/>
      <c r="C192" s="36"/>
      <c r="D192" s="25"/>
      <c r="J192" s="575" t="str">
        <f t="shared" si="18"/>
        <v/>
      </c>
      <c r="K192" s="572" t="str">
        <f t="shared" si="19"/>
        <v>Strategy 1</v>
      </c>
      <c r="L192" s="573" t="str">
        <f t="shared" si="20"/>
        <v/>
      </c>
      <c r="M192" s="573" t="str">
        <f t="shared" si="21"/>
        <v/>
      </c>
      <c r="O192" s="573" t="str">
        <f t="shared" si="22"/>
        <v>Strategy 1</v>
      </c>
      <c r="P192" s="573">
        <f t="shared" si="23"/>
        <v>0</v>
      </c>
      <c r="Q192" s="573" t="str">
        <f t="shared" si="24"/>
        <v/>
      </c>
      <c r="R192" s="573">
        <f t="shared" si="25"/>
        <v>0</v>
      </c>
      <c r="Z192" s="573">
        <f>'BOCES SELECT'!E185</f>
        <v>1045684</v>
      </c>
      <c r="AA192" s="573" t="e">
        <f ca="1">'BOCES SELECT'!CH185</f>
        <v>#N/A</v>
      </c>
    </row>
    <row r="193" spans="1:27" x14ac:dyDescent="0.2">
      <c r="A193" s="23"/>
      <c r="C193" s="36"/>
      <c r="D193" s="25"/>
      <c r="J193" s="575" t="str">
        <f t="shared" si="18"/>
        <v/>
      </c>
      <c r="K193" s="572" t="str">
        <f t="shared" si="19"/>
        <v>Strategy 1</v>
      </c>
      <c r="L193" s="573" t="str">
        <f t="shared" si="20"/>
        <v/>
      </c>
      <c r="M193" s="573" t="str">
        <f t="shared" si="21"/>
        <v/>
      </c>
      <c r="O193" s="573" t="str">
        <f t="shared" si="22"/>
        <v>Strategy 1</v>
      </c>
      <c r="P193" s="573">
        <f t="shared" si="23"/>
        <v>0</v>
      </c>
      <c r="Q193" s="573" t="str">
        <f t="shared" si="24"/>
        <v/>
      </c>
      <c r="R193" s="573">
        <f t="shared" si="25"/>
        <v>0</v>
      </c>
      <c r="Z193" s="573">
        <f>'BOCES SELECT'!E186</f>
        <v>1045683</v>
      </c>
      <c r="AA193" s="573" t="e">
        <f ca="1">'BOCES SELECT'!CH186</f>
        <v>#N/A</v>
      </c>
    </row>
    <row r="194" spans="1:27" x14ac:dyDescent="0.2">
      <c r="A194" s="23"/>
      <c r="C194" s="36"/>
      <c r="D194" s="25"/>
      <c r="J194" s="575" t="str">
        <f t="shared" si="18"/>
        <v/>
      </c>
      <c r="K194" s="572" t="str">
        <f t="shared" si="19"/>
        <v>Strategy 1</v>
      </c>
      <c r="L194" s="573" t="str">
        <f t="shared" si="20"/>
        <v/>
      </c>
      <c r="M194" s="573" t="str">
        <f t="shared" si="21"/>
        <v/>
      </c>
      <c r="O194" s="573" t="str">
        <f t="shared" si="22"/>
        <v>Strategy 1</v>
      </c>
      <c r="P194" s="573">
        <f t="shared" si="23"/>
        <v>0</v>
      </c>
      <c r="Q194" s="573" t="str">
        <f t="shared" si="24"/>
        <v/>
      </c>
      <c r="R194" s="573">
        <f t="shared" si="25"/>
        <v>0</v>
      </c>
      <c r="Z194" s="573">
        <f>'BOCES SELECT'!E187</f>
        <v>1045682</v>
      </c>
      <c r="AA194" s="573" t="e">
        <f ca="1">'BOCES SELECT'!CH187</f>
        <v>#N/A</v>
      </c>
    </row>
    <row r="195" spans="1:27" x14ac:dyDescent="0.2">
      <c r="A195" s="23"/>
      <c r="C195" s="36"/>
      <c r="D195" s="25"/>
      <c r="J195" s="575" t="str">
        <f t="shared" si="18"/>
        <v/>
      </c>
      <c r="K195" s="572" t="str">
        <f t="shared" si="19"/>
        <v>Strategy 1</v>
      </c>
      <c r="L195" s="573" t="str">
        <f t="shared" si="20"/>
        <v/>
      </c>
      <c r="M195" s="573" t="str">
        <f t="shared" si="21"/>
        <v/>
      </c>
      <c r="O195" s="573" t="str">
        <f t="shared" si="22"/>
        <v>Strategy 1</v>
      </c>
      <c r="P195" s="573">
        <f t="shared" si="23"/>
        <v>0</v>
      </c>
      <c r="Q195" s="573" t="str">
        <f t="shared" si="24"/>
        <v/>
      </c>
      <c r="R195" s="573">
        <f t="shared" si="25"/>
        <v>0</v>
      </c>
      <c r="Z195" s="573">
        <f>'BOCES SELECT'!E188</f>
        <v>1045681</v>
      </c>
      <c r="AA195" s="573" t="e">
        <f ca="1">'BOCES SELECT'!CH188</f>
        <v>#N/A</v>
      </c>
    </row>
    <row r="196" spans="1:27" x14ac:dyDescent="0.2">
      <c r="A196" s="23"/>
      <c r="C196" s="36"/>
      <c r="D196" s="25"/>
      <c r="J196" s="575" t="str">
        <f t="shared" si="18"/>
        <v/>
      </c>
      <c r="K196" s="572" t="str">
        <f t="shared" si="19"/>
        <v>Strategy 1</v>
      </c>
      <c r="L196" s="573" t="str">
        <f t="shared" si="20"/>
        <v/>
      </c>
      <c r="M196" s="573" t="str">
        <f t="shared" si="21"/>
        <v/>
      </c>
      <c r="O196" s="573" t="str">
        <f t="shared" si="22"/>
        <v>Strategy 1</v>
      </c>
      <c r="P196" s="573">
        <f t="shared" si="23"/>
        <v>0</v>
      </c>
      <c r="Q196" s="573" t="str">
        <f t="shared" si="24"/>
        <v/>
      </c>
      <c r="R196" s="573">
        <f t="shared" si="25"/>
        <v>0</v>
      </c>
      <c r="Z196" s="573">
        <f>'BOCES SELECT'!E189</f>
        <v>1045680</v>
      </c>
      <c r="AA196" s="573" t="e">
        <f ca="1">'BOCES SELECT'!CH189</f>
        <v>#N/A</v>
      </c>
    </row>
    <row r="197" spans="1:27" x14ac:dyDescent="0.2">
      <c r="A197" s="23"/>
      <c r="C197" s="36"/>
      <c r="D197" s="25"/>
      <c r="J197" s="575" t="str">
        <f t="shared" si="18"/>
        <v/>
      </c>
      <c r="K197" s="572" t="str">
        <f t="shared" si="19"/>
        <v>Strategy 1</v>
      </c>
      <c r="L197" s="573" t="str">
        <f t="shared" si="20"/>
        <v/>
      </c>
      <c r="M197" s="573" t="str">
        <f t="shared" si="21"/>
        <v/>
      </c>
      <c r="O197" s="573" t="str">
        <f t="shared" si="22"/>
        <v>Strategy 1</v>
      </c>
      <c r="P197" s="573">
        <f t="shared" si="23"/>
        <v>0</v>
      </c>
      <c r="Q197" s="573" t="str">
        <f t="shared" si="24"/>
        <v/>
      </c>
      <c r="R197" s="573">
        <f t="shared" si="25"/>
        <v>0</v>
      </c>
      <c r="Z197" s="573">
        <f>'BOCES SELECT'!E190</f>
        <v>1045679</v>
      </c>
      <c r="AA197" s="573" t="e">
        <f ca="1">'BOCES SELECT'!CH190</f>
        <v>#N/A</v>
      </c>
    </row>
    <row r="198" spans="1:27" x14ac:dyDescent="0.2">
      <c r="A198" s="23"/>
      <c r="C198" s="36"/>
      <c r="D198" s="25"/>
      <c r="J198" s="575" t="str">
        <f t="shared" si="18"/>
        <v/>
      </c>
      <c r="K198" s="572" t="str">
        <f t="shared" si="19"/>
        <v>Strategy 1</v>
      </c>
      <c r="L198" s="573" t="str">
        <f t="shared" si="20"/>
        <v/>
      </c>
      <c r="M198" s="573" t="str">
        <f t="shared" si="21"/>
        <v/>
      </c>
      <c r="O198" s="573" t="str">
        <f t="shared" si="22"/>
        <v>Strategy 1</v>
      </c>
      <c r="P198" s="573">
        <f t="shared" si="23"/>
        <v>0</v>
      </c>
      <c r="Q198" s="573" t="str">
        <f t="shared" si="24"/>
        <v/>
      </c>
      <c r="R198" s="573">
        <f t="shared" si="25"/>
        <v>0</v>
      </c>
      <c r="Z198" s="573">
        <f>'BOCES SELECT'!E191</f>
        <v>1045678</v>
      </c>
      <c r="AA198" s="573" t="e">
        <f ca="1">'BOCES SELECT'!CH191</f>
        <v>#N/A</v>
      </c>
    </row>
    <row r="199" spans="1:27" x14ac:dyDescent="0.2">
      <c r="A199" s="23"/>
      <c r="C199" s="36"/>
      <c r="D199" s="25"/>
      <c r="J199" s="575" t="str">
        <f t="shared" si="18"/>
        <v/>
      </c>
      <c r="K199" s="572" t="str">
        <f t="shared" si="19"/>
        <v>Strategy 1</v>
      </c>
      <c r="L199" s="573" t="str">
        <f t="shared" si="20"/>
        <v/>
      </c>
      <c r="M199" s="573" t="str">
        <f t="shared" si="21"/>
        <v/>
      </c>
      <c r="O199" s="573" t="str">
        <f t="shared" si="22"/>
        <v>Strategy 1</v>
      </c>
      <c r="P199" s="573">
        <f t="shared" si="23"/>
        <v>0</v>
      </c>
      <c r="Q199" s="573" t="str">
        <f t="shared" si="24"/>
        <v/>
      </c>
      <c r="R199" s="573">
        <f t="shared" si="25"/>
        <v>0</v>
      </c>
      <c r="Z199" s="573">
        <f>'BOCES SELECT'!E192</f>
        <v>1045677</v>
      </c>
      <c r="AA199" s="573" t="e">
        <f ca="1">'BOCES SELECT'!CH192</f>
        <v>#N/A</v>
      </c>
    </row>
    <row r="200" spans="1:27" x14ac:dyDescent="0.2">
      <c r="A200" s="23"/>
      <c r="C200" s="36"/>
      <c r="D200" s="25"/>
      <c r="J200" s="575" t="str">
        <f t="shared" si="18"/>
        <v/>
      </c>
      <c r="K200" s="572" t="str">
        <f t="shared" si="19"/>
        <v>Strategy 1</v>
      </c>
      <c r="L200" s="573" t="str">
        <f t="shared" si="20"/>
        <v/>
      </c>
      <c r="M200" s="573" t="str">
        <f t="shared" si="21"/>
        <v/>
      </c>
      <c r="O200" s="573" t="str">
        <f t="shared" si="22"/>
        <v>Strategy 1</v>
      </c>
      <c r="P200" s="573">
        <f t="shared" si="23"/>
        <v>0</v>
      </c>
      <c r="Q200" s="573" t="str">
        <f t="shared" si="24"/>
        <v/>
      </c>
      <c r="R200" s="573">
        <f t="shared" si="25"/>
        <v>0</v>
      </c>
      <c r="Z200" s="573">
        <f>'BOCES SELECT'!E193</f>
        <v>1045676</v>
      </c>
      <c r="AA200" s="573" t="e">
        <f ca="1">'BOCES SELECT'!CH193</f>
        <v>#N/A</v>
      </c>
    </row>
    <row r="201" spans="1:27" x14ac:dyDescent="0.2">
      <c r="A201" s="23"/>
      <c r="C201" s="36"/>
      <c r="D201" s="25"/>
      <c r="J201" s="575" t="str">
        <f t="shared" si="18"/>
        <v/>
      </c>
      <c r="K201" s="572" t="str">
        <f t="shared" si="19"/>
        <v>Strategy 1</v>
      </c>
      <c r="L201" s="573" t="str">
        <f t="shared" si="20"/>
        <v/>
      </c>
      <c r="M201" s="573" t="str">
        <f t="shared" si="21"/>
        <v/>
      </c>
      <c r="O201" s="573" t="str">
        <f t="shared" si="22"/>
        <v>Strategy 1</v>
      </c>
      <c r="P201" s="573">
        <f t="shared" si="23"/>
        <v>0</v>
      </c>
      <c r="Q201" s="573" t="str">
        <f t="shared" si="24"/>
        <v/>
      </c>
      <c r="R201" s="573">
        <f t="shared" si="25"/>
        <v>0</v>
      </c>
      <c r="Z201" s="573">
        <f>'BOCES SELECT'!E194</f>
        <v>1045675</v>
      </c>
      <c r="AA201" s="573" t="e">
        <f ca="1">'BOCES SELECT'!CH194</f>
        <v>#N/A</v>
      </c>
    </row>
    <row r="202" spans="1:27" x14ac:dyDescent="0.2">
      <c r="A202" s="23"/>
      <c r="C202" s="36"/>
      <c r="D202" s="25"/>
      <c r="J202" s="575" t="str">
        <f t="shared" si="18"/>
        <v/>
      </c>
      <c r="K202" s="572" t="str">
        <f t="shared" si="19"/>
        <v>Strategy 1</v>
      </c>
      <c r="L202" s="573" t="str">
        <f t="shared" si="20"/>
        <v/>
      </c>
      <c r="M202" s="573" t="str">
        <f t="shared" si="21"/>
        <v/>
      </c>
      <c r="O202" s="573" t="str">
        <f t="shared" si="22"/>
        <v>Strategy 1</v>
      </c>
      <c r="P202" s="573">
        <f t="shared" si="23"/>
        <v>0</v>
      </c>
      <c r="Q202" s="573" t="str">
        <f t="shared" si="24"/>
        <v/>
      </c>
      <c r="R202" s="573">
        <f t="shared" si="25"/>
        <v>0</v>
      </c>
      <c r="Z202" s="573">
        <f>'BOCES SELECT'!E195</f>
        <v>1045674</v>
      </c>
      <c r="AA202" s="573" t="e">
        <f ca="1">'BOCES SELECT'!CH195</f>
        <v>#N/A</v>
      </c>
    </row>
    <row r="203" spans="1:27" x14ac:dyDescent="0.2">
      <c r="A203" s="23"/>
      <c r="C203" s="36"/>
      <c r="D203" s="25"/>
      <c r="J203" s="575" t="str">
        <f t="shared" ref="J203:J266" si="26">IF(K203=K202,"",SUMIF(K:K,K203,I:I))</f>
        <v/>
      </c>
      <c r="K203" s="572" t="str">
        <f t="shared" ref="K203:K266" si="27">IF(ISBLANK(A203),K202,A203)</f>
        <v>Strategy 1</v>
      </c>
      <c r="L203" s="573" t="str">
        <f t="shared" si="20"/>
        <v/>
      </c>
      <c r="M203" s="573" t="str">
        <f t="shared" si="21"/>
        <v/>
      </c>
      <c r="O203" s="573" t="str">
        <f t="shared" si="22"/>
        <v>Strategy 1</v>
      </c>
      <c r="P203" s="573">
        <f t="shared" si="23"/>
        <v>0</v>
      </c>
      <c r="Q203" s="573" t="str">
        <f t="shared" si="24"/>
        <v/>
      </c>
      <c r="R203" s="573">
        <f t="shared" si="25"/>
        <v>0</v>
      </c>
      <c r="Z203" s="573">
        <f>'BOCES SELECT'!E196</f>
        <v>1045673</v>
      </c>
      <c r="AA203" s="573" t="e">
        <f ca="1">'BOCES SELECT'!CH196</f>
        <v>#N/A</v>
      </c>
    </row>
    <row r="204" spans="1:27" x14ac:dyDescent="0.2">
      <c r="A204" s="23"/>
      <c r="C204" s="36"/>
      <c r="D204" s="25"/>
      <c r="J204" s="575" t="str">
        <f t="shared" si="26"/>
        <v/>
      </c>
      <c r="K204" s="572" t="str">
        <f t="shared" si="27"/>
        <v>Strategy 1</v>
      </c>
      <c r="L204" s="573" t="str">
        <f t="shared" ref="L204:L267" si="28">LEFT(H204,11)</f>
        <v/>
      </c>
      <c r="M204" s="573" t="str">
        <f t="shared" ref="M204:M267" si="29">LEFT(E204,2)</f>
        <v/>
      </c>
      <c r="O204" s="573" t="str">
        <f t="shared" ref="O204:O267" si="30">K204</f>
        <v>Strategy 1</v>
      </c>
      <c r="P204" s="573">
        <f t="shared" ref="P204:P267" si="31">LEN(L204)</f>
        <v>0</v>
      </c>
      <c r="Q204" s="573" t="str">
        <f t="shared" ref="Q204:Q267" si="32">IF(LEN(L204)=11,L204,IF(LEN(L204)=10,CONCATENATE(L204," "),IF(LEN(L204)=9,CONCATENATE(L204,"  "),IF(LEN(L204)=8,CONCATENATE(L204,"   "),""))))</f>
        <v/>
      </c>
      <c r="R204" s="573">
        <f t="shared" ref="R204:R267" si="33">LEN(Q204)</f>
        <v>0</v>
      </c>
      <c r="Z204" s="573">
        <f>'BOCES SELECT'!E197</f>
        <v>1045672</v>
      </c>
      <c r="AA204" s="573" t="e">
        <f ca="1">'BOCES SELECT'!CH197</f>
        <v>#N/A</v>
      </c>
    </row>
    <row r="205" spans="1:27" x14ac:dyDescent="0.2">
      <c r="A205" s="23"/>
      <c r="C205" s="36"/>
      <c r="D205" s="25"/>
      <c r="J205" s="575" t="str">
        <f t="shared" si="26"/>
        <v/>
      </c>
      <c r="K205" s="572" t="str">
        <f t="shared" si="27"/>
        <v>Strategy 1</v>
      </c>
      <c r="L205" s="573" t="str">
        <f t="shared" si="28"/>
        <v/>
      </c>
      <c r="M205" s="573" t="str">
        <f t="shared" si="29"/>
        <v/>
      </c>
      <c r="O205" s="573" t="str">
        <f t="shared" si="30"/>
        <v>Strategy 1</v>
      </c>
      <c r="P205" s="573">
        <f t="shared" si="31"/>
        <v>0</v>
      </c>
      <c r="Q205" s="573" t="str">
        <f t="shared" si="32"/>
        <v/>
      </c>
      <c r="R205" s="573">
        <f t="shared" si="33"/>
        <v>0</v>
      </c>
      <c r="Z205" s="573">
        <f>'BOCES SELECT'!E198</f>
        <v>1045671</v>
      </c>
      <c r="AA205" s="573" t="e">
        <f ca="1">'BOCES SELECT'!CH198</f>
        <v>#N/A</v>
      </c>
    </row>
    <row r="206" spans="1:27" x14ac:dyDescent="0.2">
      <c r="A206" s="23"/>
      <c r="C206" s="36"/>
      <c r="D206" s="25"/>
      <c r="J206" s="575" t="str">
        <f t="shared" si="26"/>
        <v/>
      </c>
      <c r="K206" s="572" t="str">
        <f t="shared" si="27"/>
        <v>Strategy 1</v>
      </c>
      <c r="L206" s="573" t="str">
        <f t="shared" si="28"/>
        <v/>
      </c>
      <c r="M206" s="573" t="str">
        <f t="shared" si="29"/>
        <v/>
      </c>
      <c r="O206" s="573" t="str">
        <f t="shared" si="30"/>
        <v>Strategy 1</v>
      </c>
      <c r="P206" s="573">
        <f t="shared" si="31"/>
        <v>0</v>
      </c>
      <c r="Q206" s="573" t="str">
        <f t="shared" si="32"/>
        <v/>
      </c>
      <c r="R206" s="573">
        <f t="shared" si="33"/>
        <v>0</v>
      </c>
      <c r="Z206" s="573">
        <f>'BOCES SELECT'!E199</f>
        <v>1045670</v>
      </c>
      <c r="AA206" s="573" t="e">
        <f ca="1">'BOCES SELECT'!CH199</f>
        <v>#N/A</v>
      </c>
    </row>
    <row r="207" spans="1:27" x14ac:dyDescent="0.2">
      <c r="A207" s="23"/>
      <c r="C207" s="36"/>
      <c r="D207" s="25"/>
      <c r="J207" s="575" t="str">
        <f t="shared" si="26"/>
        <v/>
      </c>
      <c r="K207" s="572" t="str">
        <f t="shared" si="27"/>
        <v>Strategy 1</v>
      </c>
      <c r="L207" s="573" t="str">
        <f t="shared" si="28"/>
        <v/>
      </c>
      <c r="M207" s="573" t="str">
        <f t="shared" si="29"/>
        <v/>
      </c>
      <c r="O207" s="573" t="str">
        <f t="shared" si="30"/>
        <v>Strategy 1</v>
      </c>
      <c r="P207" s="573">
        <f t="shared" si="31"/>
        <v>0</v>
      </c>
      <c r="Q207" s="573" t="str">
        <f t="shared" si="32"/>
        <v/>
      </c>
      <c r="R207" s="573">
        <f t="shared" si="33"/>
        <v>0</v>
      </c>
      <c r="Z207" s="573">
        <f>'BOCES SELECT'!E200</f>
        <v>1045669</v>
      </c>
      <c r="AA207" s="573" t="e">
        <f ca="1">'BOCES SELECT'!CH200</f>
        <v>#N/A</v>
      </c>
    </row>
    <row r="208" spans="1:27" x14ac:dyDescent="0.2">
      <c r="A208" s="23"/>
      <c r="C208" s="36"/>
      <c r="D208" s="25"/>
      <c r="J208" s="575" t="str">
        <f t="shared" si="26"/>
        <v/>
      </c>
      <c r="K208" s="572" t="str">
        <f t="shared" si="27"/>
        <v>Strategy 1</v>
      </c>
      <c r="L208" s="573" t="str">
        <f t="shared" si="28"/>
        <v/>
      </c>
      <c r="M208" s="573" t="str">
        <f t="shared" si="29"/>
        <v/>
      </c>
      <c r="O208" s="573" t="str">
        <f t="shared" si="30"/>
        <v>Strategy 1</v>
      </c>
      <c r="P208" s="573">
        <f t="shared" si="31"/>
        <v>0</v>
      </c>
      <c r="Q208" s="573" t="str">
        <f t="shared" si="32"/>
        <v/>
      </c>
      <c r="R208" s="573">
        <f t="shared" si="33"/>
        <v>0</v>
      </c>
      <c r="Z208" s="573">
        <f>'BOCES SELECT'!E201</f>
        <v>1045668</v>
      </c>
      <c r="AA208" s="573" t="e">
        <f ca="1">'BOCES SELECT'!CH201</f>
        <v>#N/A</v>
      </c>
    </row>
    <row r="209" spans="1:27" x14ac:dyDescent="0.2">
      <c r="A209" s="23"/>
      <c r="C209" s="36"/>
      <c r="D209" s="25"/>
      <c r="J209" s="575" t="str">
        <f t="shared" si="26"/>
        <v/>
      </c>
      <c r="K209" s="572" t="str">
        <f t="shared" si="27"/>
        <v>Strategy 1</v>
      </c>
      <c r="L209" s="573" t="str">
        <f t="shared" si="28"/>
        <v/>
      </c>
      <c r="M209" s="573" t="str">
        <f t="shared" si="29"/>
        <v/>
      </c>
      <c r="O209" s="573" t="str">
        <f t="shared" si="30"/>
        <v>Strategy 1</v>
      </c>
      <c r="P209" s="573">
        <f t="shared" si="31"/>
        <v>0</v>
      </c>
      <c r="Q209" s="573" t="str">
        <f t="shared" si="32"/>
        <v/>
      </c>
      <c r="R209" s="573">
        <f t="shared" si="33"/>
        <v>0</v>
      </c>
      <c r="Z209" s="573">
        <f>'BOCES SELECT'!E202</f>
        <v>1045667</v>
      </c>
      <c r="AA209" s="573" t="e">
        <f ca="1">'BOCES SELECT'!CH202</f>
        <v>#N/A</v>
      </c>
    </row>
    <row r="210" spans="1:27" x14ac:dyDescent="0.2">
      <c r="A210" s="23"/>
      <c r="C210" s="36"/>
      <c r="D210" s="25"/>
      <c r="J210" s="575" t="str">
        <f t="shared" si="26"/>
        <v/>
      </c>
      <c r="K210" s="572" t="str">
        <f t="shared" si="27"/>
        <v>Strategy 1</v>
      </c>
      <c r="L210" s="573" t="str">
        <f t="shared" si="28"/>
        <v/>
      </c>
      <c r="M210" s="573" t="str">
        <f t="shared" si="29"/>
        <v/>
      </c>
      <c r="O210" s="573" t="str">
        <f t="shared" si="30"/>
        <v>Strategy 1</v>
      </c>
      <c r="P210" s="573">
        <f t="shared" si="31"/>
        <v>0</v>
      </c>
      <c r="Q210" s="573" t="str">
        <f t="shared" si="32"/>
        <v/>
      </c>
      <c r="R210" s="573">
        <f t="shared" si="33"/>
        <v>0</v>
      </c>
      <c r="Z210" s="573">
        <f>'BOCES SELECT'!E203</f>
        <v>1045666</v>
      </c>
      <c r="AA210" s="573" t="e">
        <f ca="1">'BOCES SELECT'!CH203</f>
        <v>#N/A</v>
      </c>
    </row>
    <row r="211" spans="1:27" x14ac:dyDescent="0.2">
      <c r="A211" s="23"/>
      <c r="C211" s="36"/>
      <c r="D211" s="25"/>
      <c r="J211" s="575" t="str">
        <f t="shared" si="26"/>
        <v/>
      </c>
      <c r="K211" s="572" t="str">
        <f t="shared" si="27"/>
        <v>Strategy 1</v>
      </c>
      <c r="L211" s="573" t="str">
        <f t="shared" si="28"/>
        <v/>
      </c>
      <c r="M211" s="573" t="str">
        <f t="shared" si="29"/>
        <v/>
      </c>
      <c r="O211" s="573" t="str">
        <f t="shared" si="30"/>
        <v>Strategy 1</v>
      </c>
      <c r="P211" s="573">
        <f t="shared" si="31"/>
        <v>0</v>
      </c>
      <c r="Q211" s="573" t="str">
        <f t="shared" si="32"/>
        <v/>
      </c>
      <c r="R211" s="573">
        <f t="shared" si="33"/>
        <v>0</v>
      </c>
      <c r="Z211" s="573">
        <f>'BOCES SELECT'!E204</f>
        <v>1045665</v>
      </c>
      <c r="AA211" s="573" t="e">
        <f ca="1">'BOCES SELECT'!CH204</f>
        <v>#N/A</v>
      </c>
    </row>
    <row r="212" spans="1:27" x14ac:dyDescent="0.2">
      <c r="A212" s="23"/>
      <c r="C212" s="36"/>
      <c r="D212" s="25"/>
      <c r="J212" s="575" t="str">
        <f t="shared" si="26"/>
        <v/>
      </c>
      <c r="K212" s="572" t="str">
        <f t="shared" si="27"/>
        <v>Strategy 1</v>
      </c>
      <c r="L212" s="573" t="str">
        <f t="shared" si="28"/>
        <v/>
      </c>
      <c r="M212" s="573" t="str">
        <f t="shared" si="29"/>
        <v/>
      </c>
      <c r="O212" s="573" t="str">
        <f t="shared" si="30"/>
        <v>Strategy 1</v>
      </c>
      <c r="P212" s="573">
        <f t="shared" si="31"/>
        <v>0</v>
      </c>
      <c r="Q212" s="573" t="str">
        <f t="shared" si="32"/>
        <v/>
      </c>
      <c r="R212" s="573">
        <f t="shared" si="33"/>
        <v>0</v>
      </c>
      <c r="Z212" s="573">
        <f>'BOCES SELECT'!E205</f>
        <v>1045664</v>
      </c>
      <c r="AA212" s="573" t="e">
        <f ca="1">'BOCES SELECT'!CH205</f>
        <v>#N/A</v>
      </c>
    </row>
    <row r="213" spans="1:27" x14ac:dyDescent="0.2">
      <c r="A213" s="23"/>
      <c r="C213" s="36"/>
      <c r="D213" s="25"/>
      <c r="J213" s="575" t="str">
        <f t="shared" si="26"/>
        <v/>
      </c>
      <c r="K213" s="572" t="str">
        <f t="shared" si="27"/>
        <v>Strategy 1</v>
      </c>
      <c r="L213" s="573" t="str">
        <f t="shared" si="28"/>
        <v/>
      </c>
      <c r="M213" s="573" t="str">
        <f t="shared" si="29"/>
        <v/>
      </c>
      <c r="O213" s="573" t="str">
        <f t="shared" si="30"/>
        <v>Strategy 1</v>
      </c>
      <c r="P213" s="573">
        <f t="shared" si="31"/>
        <v>0</v>
      </c>
      <c r="Q213" s="573" t="str">
        <f t="shared" si="32"/>
        <v/>
      </c>
      <c r="R213" s="573">
        <f t="shared" si="33"/>
        <v>0</v>
      </c>
      <c r="Z213" s="573">
        <f>'BOCES SELECT'!E206</f>
        <v>1045663</v>
      </c>
      <c r="AA213" s="573" t="e">
        <f ca="1">'BOCES SELECT'!CH206</f>
        <v>#N/A</v>
      </c>
    </row>
    <row r="214" spans="1:27" x14ac:dyDescent="0.2">
      <c r="A214" s="23"/>
      <c r="C214" s="36"/>
      <c r="D214" s="25"/>
      <c r="J214" s="575" t="str">
        <f t="shared" si="26"/>
        <v/>
      </c>
      <c r="K214" s="572" t="str">
        <f t="shared" si="27"/>
        <v>Strategy 1</v>
      </c>
      <c r="L214" s="573" t="str">
        <f t="shared" si="28"/>
        <v/>
      </c>
      <c r="M214" s="573" t="str">
        <f t="shared" si="29"/>
        <v/>
      </c>
      <c r="O214" s="573" t="str">
        <f t="shared" si="30"/>
        <v>Strategy 1</v>
      </c>
      <c r="P214" s="573">
        <f t="shared" si="31"/>
        <v>0</v>
      </c>
      <c r="Q214" s="573" t="str">
        <f t="shared" si="32"/>
        <v/>
      </c>
      <c r="R214" s="573">
        <f t="shared" si="33"/>
        <v>0</v>
      </c>
      <c r="Z214" s="573">
        <f>'BOCES SELECT'!E207</f>
        <v>1045662</v>
      </c>
      <c r="AA214" s="573" t="e">
        <f ca="1">'BOCES SELECT'!CH207</f>
        <v>#N/A</v>
      </c>
    </row>
    <row r="215" spans="1:27" x14ac:dyDescent="0.2">
      <c r="A215" s="23"/>
      <c r="C215" s="36"/>
      <c r="D215" s="25"/>
      <c r="J215" s="575" t="str">
        <f t="shared" si="26"/>
        <v/>
      </c>
      <c r="K215" s="572" t="str">
        <f t="shared" si="27"/>
        <v>Strategy 1</v>
      </c>
      <c r="L215" s="573" t="str">
        <f t="shared" si="28"/>
        <v/>
      </c>
      <c r="M215" s="573" t="str">
        <f t="shared" si="29"/>
        <v/>
      </c>
      <c r="O215" s="573" t="str">
        <f t="shared" si="30"/>
        <v>Strategy 1</v>
      </c>
      <c r="P215" s="573">
        <f t="shared" si="31"/>
        <v>0</v>
      </c>
      <c r="Q215" s="573" t="str">
        <f t="shared" si="32"/>
        <v/>
      </c>
      <c r="R215" s="573">
        <f t="shared" si="33"/>
        <v>0</v>
      </c>
      <c r="Z215" s="573">
        <f>'BOCES SELECT'!E208</f>
        <v>1045661</v>
      </c>
      <c r="AA215" s="573" t="e">
        <f ca="1">'BOCES SELECT'!CH208</f>
        <v>#N/A</v>
      </c>
    </row>
    <row r="216" spans="1:27" x14ac:dyDescent="0.2">
      <c r="A216" s="23"/>
      <c r="C216" s="36"/>
      <c r="D216" s="25"/>
      <c r="J216" s="575" t="str">
        <f t="shared" si="26"/>
        <v/>
      </c>
      <c r="K216" s="572" t="str">
        <f t="shared" si="27"/>
        <v>Strategy 1</v>
      </c>
      <c r="L216" s="573" t="str">
        <f t="shared" si="28"/>
        <v/>
      </c>
      <c r="M216" s="573" t="str">
        <f t="shared" si="29"/>
        <v/>
      </c>
      <c r="O216" s="573" t="str">
        <f t="shared" si="30"/>
        <v>Strategy 1</v>
      </c>
      <c r="P216" s="573">
        <f t="shared" si="31"/>
        <v>0</v>
      </c>
      <c r="Q216" s="573" t="str">
        <f t="shared" si="32"/>
        <v/>
      </c>
      <c r="R216" s="573">
        <f t="shared" si="33"/>
        <v>0</v>
      </c>
      <c r="Z216" s="573">
        <f>'BOCES SELECT'!E209</f>
        <v>1045660</v>
      </c>
      <c r="AA216" s="573" t="e">
        <f ca="1">'BOCES SELECT'!CH209</f>
        <v>#N/A</v>
      </c>
    </row>
    <row r="217" spans="1:27" x14ac:dyDescent="0.2">
      <c r="A217" s="23"/>
      <c r="C217" s="36"/>
      <c r="D217" s="25"/>
      <c r="J217" s="575" t="str">
        <f t="shared" si="26"/>
        <v/>
      </c>
      <c r="K217" s="572" t="str">
        <f t="shared" si="27"/>
        <v>Strategy 1</v>
      </c>
      <c r="L217" s="573" t="str">
        <f t="shared" si="28"/>
        <v/>
      </c>
      <c r="M217" s="573" t="str">
        <f t="shared" si="29"/>
        <v/>
      </c>
      <c r="O217" s="573" t="str">
        <f t="shared" si="30"/>
        <v>Strategy 1</v>
      </c>
      <c r="P217" s="573">
        <f t="shared" si="31"/>
        <v>0</v>
      </c>
      <c r="Q217" s="573" t="str">
        <f t="shared" si="32"/>
        <v/>
      </c>
      <c r="R217" s="573">
        <f t="shared" si="33"/>
        <v>0</v>
      </c>
      <c r="Z217" s="573">
        <f>'BOCES SELECT'!E210</f>
        <v>1045659</v>
      </c>
      <c r="AA217" s="573" t="e">
        <f ca="1">'BOCES SELECT'!CH210</f>
        <v>#N/A</v>
      </c>
    </row>
    <row r="218" spans="1:27" x14ac:dyDescent="0.2">
      <c r="A218" s="23"/>
      <c r="C218" s="36"/>
      <c r="D218" s="25"/>
      <c r="J218" s="575" t="str">
        <f t="shared" si="26"/>
        <v/>
      </c>
      <c r="K218" s="572" t="str">
        <f t="shared" si="27"/>
        <v>Strategy 1</v>
      </c>
      <c r="L218" s="573" t="str">
        <f t="shared" si="28"/>
        <v/>
      </c>
      <c r="M218" s="573" t="str">
        <f t="shared" si="29"/>
        <v/>
      </c>
      <c r="O218" s="573" t="str">
        <f t="shared" si="30"/>
        <v>Strategy 1</v>
      </c>
      <c r="P218" s="573">
        <f t="shared" si="31"/>
        <v>0</v>
      </c>
      <c r="Q218" s="573" t="str">
        <f t="shared" si="32"/>
        <v/>
      </c>
      <c r="R218" s="573">
        <f t="shared" si="33"/>
        <v>0</v>
      </c>
      <c r="Z218" s="573">
        <f>'BOCES SELECT'!E211</f>
        <v>1045658</v>
      </c>
      <c r="AA218" s="573" t="e">
        <f ca="1">'BOCES SELECT'!CH211</f>
        <v>#N/A</v>
      </c>
    </row>
    <row r="219" spans="1:27" x14ac:dyDescent="0.2">
      <c r="A219" s="23"/>
      <c r="C219" s="36"/>
      <c r="D219" s="25"/>
      <c r="J219" s="575" t="str">
        <f t="shared" si="26"/>
        <v/>
      </c>
      <c r="K219" s="572" t="str">
        <f t="shared" si="27"/>
        <v>Strategy 1</v>
      </c>
      <c r="L219" s="573" t="str">
        <f t="shared" si="28"/>
        <v/>
      </c>
      <c r="M219" s="573" t="str">
        <f t="shared" si="29"/>
        <v/>
      </c>
      <c r="O219" s="573" t="str">
        <f t="shared" si="30"/>
        <v>Strategy 1</v>
      </c>
      <c r="P219" s="573">
        <f t="shared" si="31"/>
        <v>0</v>
      </c>
      <c r="Q219" s="573" t="str">
        <f t="shared" si="32"/>
        <v/>
      </c>
      <c r="R219" s="573">
        <f t="shared" si="33"/>
        <v>0</v>
      </c>
      <c r="Z219" s="573">
        <f>'BOCES SELECT'!E212</f>
        <v>1045657</v>
      </c>
      <c r="AA219" s="573" t="e">
        <f ca="1">'BOCES SELECT'!CH212</f>
        <v>#N/A</v>
      </c>
    </row>
    <row r="220" spans="1:27" x14ac:dyDescent="0.2">
      <c r="A220" s="23"/>
      <c r="C220" s="36"/>
      <c r="D220" s="25"/>
      <c r="J220" s="575" t="str">
        <f t="shared" si="26"/>
        <v/>
      </c>
      <c r="K220" s="572" t="str">
        <f t="shared" si="27"/>
        <v>Strategy 1</v>
      </c>
      <c r="L220" s="573" t="str">
        <f t="shared" si="28"/>
        <v/>
      </c>
      <c r="M220" s="573" t="str">
        <f t="shared" si="29"/>
        <v/>
      </c>
      <c r="O220" s="573" t="str">
        <f t="shared" si="30"/>
        <v>Strategy 1</v>
      </c>
      <c r="P220" s="573">
        <f t="shared" si="31"/>
        <v>0</v>
      </c>
      <c r="Q220" s="573" t="str">
        <f t="shared" si="32"/>
        <v/>
      </c>
      <c r="R220" s="573">
        <f t="shared" si="33"/>
        <v>0</v>
      </c>
      <c r="Z220" s="573">
        <f>'BOCES SELECT'!E213</f>
        <v>1045656</v>
      </c>
      <c r="AA220" s="573" t="e">
        <f ca="1">'BOCES SELECT'!CH213</f>
        <v>#N/A</v>
      </c>
    </row>
    <row r="221" spans="1:27" x14ac:dyDescent="0.2">
      <c r="A221" s="23"/>
      <c r="C221" s="36"/>
      <c r="D221" s="25"/>
      <c r="J221" s="575" t="str">
        <f t="shared" si="26"/>
        <v/>
      </c>
      <c r="K221" s="572" t="str">
        <f t="shared" si="27"/>
        <v>Strategy 1</v>
      </c>
      <c r="L221" s="573" t="str">
        <f t="shared" si="28"/>
        <v/>
      </c>
      <c r="M221" s="573" t="str">
        <f t="shared" si="29"/>
        <v/>
      </c>
      <c r="O221" s="573" t="str">
        <f t="shared" si="30"/>
        <v>Strategy 1</v>
      </c>
      <c r="P221" s="573">
        <f t="shared" si="31"/>
        <v>0</v>
      </c>
      <c r="Q221" s="573" t="str">
        <f t="shared" si="32"/>
        <v/>
      </c>
      <c r="R221" s="573">
        <f t="shared" si="33"/>
        <v>0</v>
      </c>
      <c r="Z221" s="573">
        <f>'BOCES SELECT'!E214</f>
        <v>1045655</v>
      </c>
      <c r="AA221" s="573" t="e">
        <f ca="1">'BOCES SELECT'!CH214</f>
        <v>#N/A</v>
      </c>
    </row>
    <row r="222" spans="1:27" x14ac:dyDescent="0.2">
      <c r="A222" s="23"/>
      <c r="C222" s="36"/>
      <c r="D222" s="25"/>
      <c r="J222" s="575" t="str">
        <f t="shared" si="26"/>
        <v/>
      </c>
      <c r="K222" s="572" t="str">
        <f t="shared" si="27"/>
        <v>Strategy 1</v>
      </c>
      <c r="L222" s="573" t="str">
        <f t="shared" si="28"/>
        <v/>
      </c>
      <c r="M222" s="573" t="str">
        <f t="shared" si="29"/>
        <v/>
      </c>
      <c r="O222" s="573" t="str">
        <f t="shared" si="30"/>
        <v>Strategy 1</v>
      </c>
      <c r="P222" s="573">
        <f t="shared" si="31"/>
        <v>0</v>
      </c>
      <c r="Q222" s="573" t="str">
        <f t="shared" si="32"/>
        <v/>
      </c>
      <c r="R222" s="573">
        <f t="shared" si="33"/>
        <v>0</v>
      </c>
      <c r="Z222" s="573">
        <f>'BOCES SELECT'!E215</f>
        <v>1045654</v>
      </c>
      <c r="AA222" s="573" t="e">
        <f ca="1">'BOCES SELECT'!CH215</f>
        <v>#N/A</v>
      </c>
    </row>
    <row r="223" spans="1:27" x14ac:dyDescent="0.2">
      <c r="A223" s="23"/>
      <c r="C223" s="36"/>
      <c r="D223" s="25"/>
      <c r="J223" s="575" t="str">
        <f t="shared" si="26"/>
        <v/>
      </c>
      <c r="K223" s="572" t="str">
        <f t="shared" si="27"/>
        <v>Strategy 1</v>
      </c>
      <c r="L223" s="573" t="str">
        <f t="shared" si="28"/>
        <v/>
      </c>
      <c r="M223" s="573" t="str">
        <f t="shared" si="29"/>
        <v/>
      </c>
      <c r="O223" s="573" t="str">
        <f t="shared" si="30"/>
        <v>Strategy 1</v>
      </c>
      <c r="P223" s="573">
        <f t="shared" si="31"/>
        <v>0</v>
      </c>
      <c r="Q223" s="573" t="str">
        <f t="shared" si="32"/>
        <v/>
      </c>
      <c r="R223" s="573">
        <f t="shared" si="33"/>
        <v>0</v>
      </c>
      <c r="Z223" s="573">
        <f>'BOCES SELECT'!E216</f>
        <v>1045653</v>
      </c>
      <c r="AA223" s="573" t="e">
        <f ca="1">'BOCES SELECT'!CH216</f>
        <v>#N/A</v>
      </c>
    </row>
    <row r="224" spans="1:27" x14ac:dyDescent="0.2">
      <c r="A224" s="23"/>
      <c r="C224" s="36"/>
      <c r="D224" s="25"/>
      <c r="J224" s="575" t="str">
        <f t="shared" si="26"/>
        <v/>
      </c>
      <c r="K224" s="572" t="str">
        <f t="shared" si="27"/>
        <v>Strategy 1</v>
      </c>
      <c r="L224" s="573" t="str">
        <f t="shared" si="28"/>
        <v/>
      </c>
      <c r="M224" s="573" t="str">
        <f t="shared" si="29"/>
        <v/>
      </c>
      <c r="O224" s="573" t="str">
        <f t="shared" si="30"/>
        <v>Strategy 1</v>
      </c>
      <c r="P224" s="573">
        <f t="shared" si="31"/>
        <v>0</v>
      </c>
      <c r="Q224" s="573" t="str">
        <f t="shared" si="32"/>
        <v/>
      </c>
      <c r="R224" s="573">
        <f t="shared" si="33"/>
        <v>0</v>
      </c>
      <c r="Z224" s="573">
        <f>'BOCES SELECT'!E217</f>
        <v>1045652</v>
      </c>
      <c r="AA224" s="573" t="e">
        <f ca="1">'BOCES SELECT'!CH217</f>
        <v>#N/A</v>
      </c>
    </row>
    <row r="225" spans="1:27" x14ac:dyDescent="0.2">
      <c r="A225" s="23"/>
      <c r="C225" s="36"/>
      <c r="D225" s="25"/>
      <c r="J225" s="575" t="str">
        <f t="shared" si="26"/>
        <v/>
      </c>
      <c r="K225" s="572" t="str">
        <f t="shared" si="27"/>
        <v>Strategy 1</v>
      </c>
      <c r="L225" s="573" t="str">
        <f t="shared" si="28"/>
        <v/>
      </c>
      <c r="M225" s="573" t="str">
        <f t="shared" si="29"/>
        <v/>
      </c>
      <c r="O225" s="573" t="str">
        <f t="shared" si="30"/>
        <v>Strategy 1</v>
      </c>
      <c r="P225" s="573">
        <f t="shared" si="31"/>
        <v>0</v>
      </c>
      <c r="Q225" s="573" t="str">
        <f t="shared" si="32"/>
        <v/>
      </c>
      <c r="R225" s="573">
        <f t="shared" si="33"/>
        <v>0</v>
      </c>
      <c r="Z225" s="573">
        <f>'BOCES SELECT'!E218</f>
        <v>1045651</v>
      </c>
      <c r="AA225" s="573" t="e">
        <f ca="1">'BOCES SELECT'!CH218</f>
        <v>#N/A</v>
      </c>
    </row>
    <row r="226" spans="1:27" x14ac:dyDescent="0.2">
      <c r="A226" s="23"/>
      <c r="C226" s="36"/>
      <c r="D226" s="25"/>
      <c r="J226" s="575" t="str">
        <f t="shared" si="26"/>
        <v/>
      </c>
      <c r="K226" s="572" t="str">
        <f t="shared" si="27"/>
        <v>Strategy 1</v>
      </c>
      <c r="L226" s="573" t="str">
        <f t="shared" si="28"/>
        <v/>
      </c>
      <c r="M226" s="573" t="str">
        <f t="shared" si="29"/>
        <v/>
      </c>
      <c r="O226" s="573" t="str">
        <f t="shared" si="30"/>
        <v>Strategy 1</v>
      </c>
      <c r="P226" s="573">
        <f t="shared" si="31"/>
        <v>0</v>
      </c>
      <c r="Q226" s="573" t="str">
        <f t="shared" si="32"/>
        <v/>
      </c>
      <c r="R226" s="573">
        <f t="shared" si="33"/>
        <v>0</v>
      </c>
      <c r="Z226" s="573">
        <f>'BOCES SELECT'!E219</f>
        <v>1045650</v>
      </c>
      <c r="AA226" s="573" t="e">
        <f ca="1">'BOCES SELECT'!CH219</f>
        <v>#N/A</v>
      </c>
    </row>
    <row r="227" spans="1:27" x14ac:dyDescent="0.2">
      <c r="A227" s="23"/>
      <c r="C227" s="36"/>
      <c r="D227" s="25"/>
      <c r="J227" s="575" t="str">
        <f t="shared" si="26"/>
        <v/>
      </c>
      <c r="K227" s="572" t="str">
        <f t="shared" si="27"/>
        <v>Strategy 1</v>
      </c>
      <c r="L227" s="573" t="str">
        <f t="shared" si="28"/>
        <v/>
      </c>
      <c r="M227" s="573" t="str">
        <f t="shared" si="29"/>
        <v/>
      </c>
      <c r="O227" s="573" t="str">
        <f t="shared" si="30"/>
        <v>Strategy 1</v>
      </c>
      <c r="P227" s="573">
        <f t="shared" si="31"/>
        <v>0</v>
      </c>
      <c r="Q227" s="573" t="str">
        <f t="shared" si="32"/>
        <v/>
      </c>
      <c r="R227" s="573">
        <f t="shared" si="33"/>
        <v>0</v>
      </c>
      <c r="Z227" s="573">
        <f>'BOCES SELECT'!E220</f>
        <v>1045649</v>
      </c>
      <c r="AA227" s="573" t="e">
        <f ca="1">'BOCES SELECT'!CH220</f>
        <v>#N/A</v>
      </c>
    </row>
    <row r="228" spans="1:27" x14ac:dyDescent="0.2">
      <c r="A228" s="23"/>
      <c r="C228" s="36"/>
      <c r="D228" s="25"/>
      <c r="J228" s="575" t="str">
        <f t="shared" si="26"/>
        <v/>
      </c>
      <c r="K228" s="572" t="str">
        <f t="shared" si="27"/>
        <v>Strategy 1</v>
      </c>
      <c r="L228" s="573" t="str">
        <f t="shared" si="28"/>
        <v/>
      </c>
      <c r="M228" s="573" t="str">
        <f t="shared" si="29"/>
        <v/>
      </c>
      <c r="O228" s="573" t="str">
        <f t="shared" si="30"/>
        <v>Strategy 1</v>
      </c>
      <c r="P228" s="573">
        <f t="shared" si="31"/>
        <v>0</v>
      </c>
      <c r="Q228" s="573" t="str">
        <f t="shared" si="32"/>
        <v/>
      </c>
      <c r="R228" s="573">
        <f t="shared" si="33"/>
        <v>0</v>
      </c>
      <c r="Z228" s="573">
        <f>'BOCES SELECT'!E221</f>
        <v>1045648</v>
      </c>
      <c r="AA228" s="573" t="e">
        <f ca="1">'BOCES SELECT'!CH221</f>
        <v>#N/A</v>
      </c>
    </row>
    <row r="229" spans="1:27" x14ac:dyDescent="0.2">
      <c r="A229" s="23"/>
      <c r="C229" s="36"/>
      <c r="D229" s="25"/>
      <c r="J229" s="575" t="str">
        <f t="shared" si="26"/>
        <v/>
      </c>
      <c r="K229" s="572" t="str">
        <f t="shared" si="27"/>
        <v>Strategy 1</v>
      </c>
      <c r="L229" s="573" t="str">
        <f t="shared" si="28"/>
        <v/>
      </c>
      <c r="M229" s="573" t="str">
        <f t="shared" si="29"/>
        <v/>
      </c>
      <c r="O229" s="573" t="str">
        <f t="shared" si="30"/>
        <v>Strategy 1</v>
      </c>
      <c r="P229" s="573">
        <f t="shared" si="31"/>
        <v>0</v>
      </c>
      <c r="Q229" s="573" t="str">
        <f t="shared" si="32"/>
        <v/>
      </c>
      <c r="R229" s="573">
        <f t="shared" si="33"/>
        <v>0</v>
      </c>
      <c r="Z229" s="573">
        <f>'BOCES SELECT'!E222</f>
        <v>1045647</v>
      </c>
      <c r="AA229" s="573" t="e">
        <f ca="1">'BOCES SELECT'!CH222</f>
        <v>#N/A</v>
      </c>
    </row>
    <row r="230" spans="1:27" x14ac:dyDescent="0.2">
      <c r="A230" s="23"/>
      <c r="C230" s="36"/>
      <c r="D230" s="25"/>
      <c r="J230" s="575" t="str">
        <f t="shared" si="26"/>
        <v/>
      </c>
      <c r="K230" s="572" t="str">
        <f t="shared" si="27"/>
        <v>Strategy 1</v>
      </c>
      <c r="L230" s="573" t="str">
        <f t="shared" si="28"/>
        <v/>
      </c>
      <c r="M230" s="573" t="str">
        <f t="shared" si="29"/>
        <v/>
      </c>
      <c r="O230" s="573" t="str">
        <f t="shared" si="30"/>
        <v>Strategy 1</v>
      </c>
      <c r="P230" s="573">
        <f t="shared" si="31"/>
        <v>0</v>
      </c>
      <c r="Q230" s="573" t="str">
        <f t="shared" si="32"/>
        <v/>
      </c>
      <c r="R230" s="573">
        <f t="shared" si="33"/>
        <v>0</v>
      </c>
      <c r="Z230" s="573">
        <f>'BOCES SELECT'!E223</f>
        <v>1045646</v>
      </c>
      <c r="AA230" s="573" t="e">
        <f ca="1">'BOCES SELECT'!CH223</f>
        <v>#N/A</v>
      </c>
    </row>
    <row r="231" spans="1:27" x14ac:dyDescent="0.2">
      <c r="A231" s="23"/>
      <c r="C231" s="36"/>
      <c r="D231" s="25"/>
      <c r="J231" s="575" t="str">
        <f t="shared" si="26"/>
        <v/>
      </c>
      <c r="K231" s="572" t="str">
        <f t="shared" si="27"/>
        <v>Strategy 1</v>
      </c>
      <c r="L231" s="573" t="str">
        <f t="shared" si="28"/>
        <v/>
      </c>
      <c r="M231" s="573" t="str">
        <f t="shared" si="29"/>
        <v/>
      </c>
      <c r="O231" s="573" t="str">
        <f t="shared" si="30"/>
        <v>Strategy 1</v>
      </c>
      <c r="P231" s="573">
        <f t="shared" si="31"/>
        <v>0</v>
      </c>
      <c r="Q231" s="573" t="str">
        <f t="shared" si="32"/>
        <v/>
      </c>
      <c r="R231" s="573">
        <f t="shared" si="33"/>
        <v>0</v>
      </c>
      <c r="Z231" s="573">
        <f>'BOCES SELECT'!E224</f>
        <v>1045645</v>
      </c>
      <c r="AA231" s="573" t="e">
        <f ca="1">'BOCES SELECT'!CH224</f>
        <v>#N/A</v>
      </c>
    </row>
    <row r="232" spans="1:27" x14ac:dyDescent="0.2">
      <c r="A232" s="23"/>
      <c r="C232" s="36"/>
      <c r="D232" s="25"/>
      <c r="J232" s="575" t="str">
        <f t="shared" si="26"/>
        <v/>
      </c>
      <c r="K232" s="572" t="str">
        <f t="shared" si="27"/>
        <v>Strategy 1</v>
      </c>
      <c r="L232" s="573" t="str">
        <f t="shared" si="28"/>
        <v/>
      </c>
      <c r="M232" s="573" t="str">
        <f t="shared" si="29"/>
        <v/>
      </c>
      <c r="O232" s="573" t="str">
        <f t="shared" si="30"/>
        <v>Strategy 1</v>
      </c>
      <c r="P232" s="573">
        <f t="shared" si="31"/>
        <v>0</v>
      </c>
      <c r="Q232" s="573" t="str">
        <f t="shared" si="32"/>
        <v/>
      </c>
      <c r="R232" s="573">
        <f t="shared" si="33"/>
        <v>0</v>
      </c>
      <c r="Z232" s="573">
        <f>'BOCES SELECT'!E225</f>
        <v>1045644</v>
      </c>
      <c r="AA232" s="573" t="e">
        <f ca="1">'BOCES SELECT'!CH225</f>
        <v>#N/A</v>
      </c>
    </row>
    <row r="233" spans="1:27" x14ac:dyDescent="0.2">
      <c r="A233" s="23"/>
      <c r="C233" s="36"/>
      <c r="D233" s="25"/>
      <c r="J233" s="575" t="str">
        <f t="shared" si="26"/>
        <v/>
      </c>
      <c r="K233" s="572" t="str">
        <f t="shared" si="27"/>
        <v>Strategy 1</v>
      </c>
      <c r="L233" s="573" t="str">
        <f t="shared" si="28"/>
        <v/>
      </c>
      <c r="M233" s="573" t="str">
        <f t="shared" si="29"/>
        <v/>
      </c>
      <c r="O233" s="573" t="str">
        <f t="shared" si="30"/>
        <v>Strategy 1</v>
      </c>
      <c r="P233" s="573">
        <f t="shared" si="31"/>
        <v>0</v>
      </c>
      <c r="Q233" s="573" t="str">
        <f t="shared" si="32"/>
        <v/>
      </c>
      <c r="R233" s="573">
        <f t="shared" si="33"/>
        <v>0</v>
      </c>
      <c r="Z233" s="573">
        <f>'BOCES SELECT'!E226</f>
        <v>1045643</v>
      </c>
      <c r="AA233" s="573" t="e">
        <f ca="1">'BOCES SELECT'!CH226</f>
        <v>#N/A</v>
      </c>
    </row>
    <row r="234" spans="1:27" x14ac:dyDescent="0.2">
      <c r="A234" s="23"/>
      <c r="C234" s="36"/>
      <c r="D234" s="25"/>
      <c r="J234" s="575" t="str">
        <f t="shared" si="26"/>
        <v/>
      </c>
      <c r="K234" s="572" t="str">
        <f t="shared" si="27"/>
        <v>Strategy 1</v>
      </c>
      <c r="L234" s="573" t="str">
        <f t="shared" si="28"/>
        <v/>
      </c>
      <c r="M234" s="573" t="str">
        <f t="shared" si="29"/>
        <v/>
      </c>
      <c r="O234" s="573" t="str">
        <f t="shared" si="30"/>
        <v>Strategy 1</v>
      </c>
      <c r="P234" s="573">
        <f t="shared" si="31"/>
        <v>0</v>
      </c>
      <c r="Q234" s="573" t="str">
        <f t="shared" si="32"/>
        <v/>
      </c>
      <c r="R234" s="573">
        <f t="shared" si="33"/>
        <v>0</v>
      </c>
      <c r="Z234" s="573">
        <f>'BOCES SELECT'!E227</f>
        <v>1045642</v>
      </c>
      <c r="AA234" s="573" t="e">
        <f ca="1">'BOCES SELECT'!CH227</f>
        <v>#N/A</v>
      </c>
    </row>
    <row r="235" spans="1:27" x14ac:dyDescent="0.2">
      <c r="A235" s="23"/>
      <c r="C235" s="36"/>
      <c r="D235" s="25"/>
      <c r="J235" s="575" t="str">
        <f t="shared" si="26"/>
        <v/>
      </c>
      <c r="K235" s="572" t="str">
        <f t="shared" si="27"/>
        <v>Strategy 1</v>
      </c>
      <c r="L235" s="573" t="str">
        <f t="shared" si="28"/>
        <v/>
      </c>
      <c r="M235" s="573" t="str">
        <f t="shared" si="29"/>
        <v/>
      </c>
      <c r="O235" s="573" t="str">
        <f t="shared" si="30"/>
        <v>Strategy 1</v>
      </c>
      <c r="P235" s="573">
        <f t="shared" si="31"/>
        <v>0</v>
      </c>
      <c r="Q235" s="573" t="str">
        <f t="shared" si="32"/>
        <v/>
      </c>
      <c r="R235" s="573">
        <f t="shared" si="33"/>
        <v>0</v>
      </c>
      <c r="Z235" s="573">
        <f>'BOCES SELECT'!E228</f>
        <v>1045641</v>
      </c>
      <c r="AA235" s="573" t="e">
        <f ca="1">'BOCES SELECT'!CH228</f>
        <v>#N/A</v>
      </c>
    </row>
    <row r="236" spans="1:27" x14ac:dyDescent="0.2">
      <c r="A236" s="23"/>
      <c r="C236" s="36"/>
      <c r="D236" s="25"/>
      <c r="J236" s="575" t="str">
        <f t="shared" si="26"/>
        <v/>
      </c>
      <c r="K236" s="572" t="str">
        <f t="shared" si="27"/>
        <v>Strategy 1</v>
      </c>
      <c r="L236" s="573" t="str">
        <f t="shared" si="28"/>
        <v/>
      </c>
      <c r="M236" s="573" t="str">
        <f t="shared" si="29"/>
        <v/>
      </c>
      <c r="O236" s="573" t="str">
        <f t="shared" si="30"/>
        <v>Strategy 1</v>
      </c>
      <c r="P236" s="573">
        <f t="shared" si="31"/>
        <v>0</v>
      </c>
      <c r="Q236" s="573" t="str">
        <f t="shared" si="32"/>
        <v/>
      </c>
      <c r="R236" s="573">
        <f t="shared" si="33"/>
        <v>0</v>
      </c>
      <c r="Z236" s="573">
        <f>'BOCES SELECT'!E229</f>
        <v>1045640</v>
      </c>
      <c r="AA236" s="573" t="e">
        <f ca="1">'BOCES SELECT'!CH229</f>
        <v>#N/A</v>
      </c>
    </row>
    <row r="237" spans="1:27" x14ac:dyDescent="0.2">
      <c r="A237" s="23"/>
      <c r="C237" s="36"/>
      <c r="D237" s="25"/>
      <c r="J237" s="575" t="str">
        <f t="shared" si="26"/>
        <v/>
      </c>
      <c r="K237" s="572" t="str">
        <f t="shared" si="27"/>
        <v>Strategy 1</v>
      </c>
      <c r="L237" s="573" t="str">
        <f t="shared" si="28"/>
        <v/>
      </c>
      <c r="M237" s="573" t="str">
        <f t="shared" si="29"/>
        <v/>
      </c>
      <c r="O237" s="573" t="str">
        <f t="shared" si="30"/>
        <v>Strategy 1</v>
      </c>
      <c r="P237" s="573">
        <f t="shared" si="31"/>
        <v>0</v>
      </c>
      <c r="Q237" s="573" t="str">
        <f t="shared" si="32"/>
        <v/>
      </c>
      <c r="R237" s="573">
        <f t="shared" si="33"/>
        <v>0</v>
      </c>
      <c r="Z237" s="573">
        <f>'BOCES SELECT'!E230</f>
        <v>1045639</v>
      </c>
      <c r="AA237" s="573" t="e">
        <f ca="1">'BOCES SELECT'!CH230</f>
        <v>#N/A</v>
      </c>
    </row>
    <row r="238" spans="1:27" x14ac:dyDescent="0.2">
      <c r="A238" s="23"/>
      <c r="C238" s="36"/>
      <c r="D238" s="25"/>
      <c r="J238" s="575" t="str">
        <f t="shared" si="26"/>
        <v/>
      </c>
      <c r="K238" s="572" t="str">
        <f t="shared" si="27"/>
        <v>Strategy 1</v>
      </c>
      <c r="L238" s="573" t="str">
        <f t="shared" si="28"/>
        <v/>
      </c>
      <c r="M238" s="573" t="str">
        <f t="shared" si="29"/>
        <v/>
      </c>
      <c r="O238" s="573" t="str">
        <f t="shared" si="30"/>
        <v>Strategy 1</v>
      </c>
      <c r="P238" s="573">
        <f t="shared" si="31"/>
        <v>0</v>
      </c>
      <c r="Q238" s="573" t="str">
        <f t="shared" si="32"/>
        <v/>
      </c>
      <c r="R238" s="573">
        <f t="shared" si="33"/>
        <v>0</v>
      </c>
      <c r="Z238" s="573">
        <f>'BOCES SELECT'!E231</f>
        <v>1045638</v>
      </c>
      <c r="AA238" s="573" t="e">
        <f ca="1">'BOCES SELECT'!CH231</f>
        <v>#N/A</v>
      </c>
    </row>
    <row r="239" spans="1:27" x14ac:dyDescent="0.2">
      <c r="A239" s="23"/>
      <c r="C239" s="36"/>
      <c r="D239" s="25"/>
      <c r="J239" s="575" t="str">
        <f t="shared" si="26"/>
        <v/>
      </c>
      <c r="K239" s="572" t="str">
        <f t="shared" si="27"/>
        <v>Strategy 1</v>
      </c>
      <c r="L239" s="573" t="str">
        <f t="shared" si="28"/>
        <v/>
      </c>
      <c r="M239" s="573" t="str">
        <f t="shared" si="29"/>
        <v/>
      </c>
      <c r="O239" s="573" t="str">
        <f t="shared" si="30"/>
        <v>Strategy 1</v>
      </c>
      <c r="P239" s="573">
        <f t="shared" si="31"/>
        <v>0</v>
      </c>
      <c r="Q239" s="573" t="str">
        <f t="shared" si="32"/>
        <v/>
      </c>
      <c r="R239" s="573">
        <f t="shared" si="33"/>
        <v>0</v>
      </c>
      <c r="Z239" s="573">
        <f>'BOCES SELECT'!E232</f>
        <v>1045637</v>
      </c>
      <c r="AA239" s="573" t="e">
        <f ca="1">'BOCES SELECT'!CH232</f>
        <v>#N/A</v>
      </c>
    </row>
    <row r="240" spans="1:27" x14ac:dyDescent="0.2">
      <c r="A240" s="23"/>
      <c r="C240" s="36"/>
      <c r="D240" s="25"/>
      <c r="J240" s="575" t="str">
        <f t="shared" si="26"/>
        <v/>
      </c>
      <c r="K240" s="572" t="str">
        <f t="shared" si="27"/>
        <v>Strategy 1</v>
      </c>
      <c r="L240" s="573" t="str">
        <f t="shared" si="28"/>
        <v/>
      </c>
      <c r="M240" s="573" t="str">
        <f t="shared" si="29"/>
        <v/>
      </c>
      <c r="O240" s="573" t="str">
        <f t="shared" si="30"/>
        <v>Strategy 1</v>
      </c>
      <c r="P240" s="573">
        <f t="shared" si="31"/>
        <v>0</v>
      </c>
      <c r="Q240" s="573" t="str">
        <f t="shared" si="32"/>
        <v/>
      </c>
      <c r="R240" s="573">
        <f t="shared" si="33"/>
        <v>0</v>
      </c>
      <c r="Z240" s="573">
        <f>'BOCES SELECT'!E233</f>
        <v>1045636</v>
      </c>
      <c r="AA240" s="573" t="e">
        <f ca="1">'BOCES SELECT'!CH233</f>
        <v>#N/A</v>
      </c>
    </row>
    <row r="241" spans="1:27" x14ac:dyDescent="0.2">
      <c r="A241" s="23"/>
      <c r="C241" s="36"/>
      <c r="D241" s="25"/>
      <c r="J241" s="575" t="str">
        <f t="shared" si="26"/>
        <v/>
      </c>
      <c r="K241" s="572" t="str">
        <f t="shared" si="27"/>
        <v>Strategy 1</v>
      </c>
      <c r="L241" s="573" t="str">
        <f t="shared" si="28"/>
        <v/>
      </c>
      <c r="M241" s="573" t="str">
        <f t="shared" si="29"/>
        <v/>
      </c>
      <c r="O241" s="573" t="str">
        <f t="shared" si="30"/>
        <v>Strategy 1</v>
      </c>
      <c r="P241" s="573">
        <f t="shared" si="31"/>
        <v>0</v>
      </c>
      <c r="Q241" s="573" t="str">
        <f t="shared" si="32"/>
        <v/>
      </c>
      <c r="R241" s="573">
        <f t="shared" si="33"/>
        <v>0</v>
      </c>
      <c r="Z241" s="573">
        <f>'BOCES SELECT'!E234</f>
        <v>1045635</v>
      </c>
      <c r="AA241" s="573" t="e">
        <f ca="1">'BOCES SELECT'!CH234</f>
        <v>#N/A</v>
      </c>
    </row>
    <row r="242" spans="1:27" x14ac:dyDescent="0.2">
      <c r="A242" s="23"/>
      <c r="C242" s="36"/>
      <c r="D242" s="25"/>
      <c r="J242" s="575" t="str">
        <f t="shared" si="26"/>
        <v/>
      </c>
      <c r="K242" s="572" t="str">
        <f t="shared" si="27"/>
        <v>Strategy 1</v>
      </c>
      <c r="L242" s="573" t="str">
        <f t="shared" si="28"/>
        <v/>
      </c>
      <c r="M242" s="573" t="str">
        <f t="shared" si="29"/>
        <v/>
      </c>
      <c r="O242" s="573" t="str">
        <f t="shared" si="30"/>
        <v>Strategy 1</v>
      </c>
      <c r="P242" s="573">
        <f t="shared" si="31"/>
        <v>0</v>
      </c>
      <c r="Q242" s="573" t="str">
        <f t="shared" si="32"/>
        <v/>
      </c>
      <c r="R242" s="573">
        <f t="shared" si="33"/>
        <v>0</v>
      </c>
      <c r="Z242" s="573">
        <f>'BOCES SELECT'!E235</f>
        <v>1045634</v>
      </c>
      <c r="AA242" s="573" t="e">
        <f ca="1">'BOCES SELECT'!CH235</f>
        <v>#N/A</v>
      </c>
    </row>
    <row r="243" spans="1:27" x14ac:dyDescent="0.2">
      <c r="A243" s="23"/>
      <c r="C243" s="36"/>
      <c r="D243" s="25"/>
      <c r="J243" s="575" t="str">
        <f t="shared" si="26"/>
        <v/>
      </c>
      <c r="K243" s="572" t="str">
        <f t="shared" si="27"/>
        <v>Strategy 1</v>
      </c>
      <c r="L243" s="573" t="str">
        <f t="shared" si="28"/>
        <v/>
      </c>
      <c r="M243" s="573" t="str">
        <f t="shared" si="29"/>
        <v/>
      </c>
      <c r="O243" s="573" t="str">
        <f t="shared" si="30"/>
        <v>Strategy 1</v>
      </c>
      <c r="P243" s="573">
        <f t="shared" si="31"/>
        <v>0</v>
      </c>
      <c r="Q243" s="573" t="str">
        <f t="shared" si="32"/>
        <v/>
      </c>
      <c r="R243" s="573">
        <f t="shared" si="33"/>
        <v>0</v>
      </c>
      <c r="Z243" s="573">
        <f>'BOCES SELECT'!E236</f>
        <v>1045633</v>
      </c>
      <c r="AA243" s="573" t="e">
        <f ca="1">'BOCES SELECT'!CH236</f>
        <v>#N/A</v>
      </c>
    </row>
    <row r="244" spans="1:27" x14ac:dyDescent="0.2">
      <c r="A244" s="23"/>
      <c r="C244" s="36"/>
      <c r="D244" s="25"/>
      <c r="J244" s="575" t="str">
        <f t="shared" si="26"/>
        <v/>
      </c>
      <c r="K244" s="572" t="str">
        <f t="shared" si="27"/>
        <v>Strategy 1</v>
      </c>
      <c r="L244" s="573" t="str">
        <f t="shared" si="28"/>
        <v/>
      </c>
      <c r="M244" s="573" t="str">
        <f t="shared" si="29"/>
        <v/>
      </c>
      <c r="O244" s="573" t="str">
        <f t="shared" si="30"/>
        <v>Strategy 1</v>
      </c>
      <c r="P244" s="573">
        <f t="shared" si="31"/>
        <v>0</v>
      </c>
      <c r="Q244" s="573" t="str">
        <f t="shared" si="32"/>
        <v/>
      </c>
      <c r="R244" s="573">
        <f t="shared" si="33"/>
        <v>0</v>
      </c>
      <c r="Z244" s="573">
        <f>'BOCES SELECT'!E237</f>
        <v>1045632</v>
      </c>
      <c r="AA244" s="573" t="e">
        <f ca="1">'BOCES SELECT'!CH237</f>
        <v>#N/A</v>
      </c>
    </row>
    <row r="245" spans="1:27" x14ac:dyDescent="0.2">
      <c r="A245" s="23"/>
      <c r="C245" s="36"/>
      <c r="D245" s="25"/>
      <c r="J245" s="575" t="str">
        <f t="shared" si="26"/>
        <v/>
      </c>
      <c r="K245" s="572" t="str">
        <f t="shared" si="27"/>
        <v>Strategy 1</v>
      </c>
      <c r="L245" s="573" t="str">
        <f t="shared" si="28"/>
        <v/>
      </c>
      <c r="M245" s="573" t="str">
        <f t="shared" si="29"/>
        <v/>
      </c>
      <c r="O245" s="573" t="str">
        <f t="shared" si="30"/>
        <v>Strategy 1</v>
      </c>
      <c r="P245" s="573">
        <f t="shared" si="31"/>
        <v>0</v>
      </c>
      <c r="Q245" s="573" t="str">
        <f t="shared" si="32"/>
        <v/>
      </c>
      <c r="R245" s="573">
        <f t="shared" si="33"/>
        <v>0</v>
      </c>
      <c r="Z245" s="573">
        <f>'BOCES SELECT'!E238</f>
        <v>1045631</v>
      </c>
      <c r="AA245" s="573" t="e">
        <f ca="1">'BOCES SELECT'!CH238</f>
        <v>#N/A</v>
      </c>
    </row>
    <row r="246" spans="1:27" x14ac:dyDescent="0.2">
      <c r="A246" s="23"/>
      <c r="C246" s="36"/>
      <c r="D246" s="25"/>
      <c r="J246" s="575" t="str">
        <f t="shared" si="26"/>
        <v/>
      </c>
      <c r="K246" s="572" t="str">
        <f t="shared" si="27"/>
        <v>Strategy 1</v>
      </c>
      <c r="L246" s="573" t="str">
        <f t="shared" si="28"/>
        <v/>
      </c>
      <c r="M246" s="573" t="str">
        <f t="shared" si="29"/>
        <v/>
      </c>
      <c r="O246" s="573" t="str">
        <f t="shared" si="30"/>
        <v>Strategy 1</v>
      </c>
      <c r="P246" s="573">
        <f t="shared" si="31"/>
        <v>0</v>
      </c>
      <c r="Q246" s="573" t="str">
        <f t="shared" si="32"/>
        <v/>
      </c>
      <c r="R246" s="573">
        <f t="shared" si="33"/>
        <v>0</v>
      </c>
      <c r="Z246" s="573">
        <f>'BOCES SELECT'!E239</f>
        <v>1045630</v>
      </c>
      <c r="AA246" s="573" t="e">
        <f ca="1">'BOCES SELECT'!CH239</f>
        <v>#N/A</v>
      </c>
    </row>
    <row r="247" spans="1:27" x14ac:dyDescent="0.2">
      <c r="A247" s="23"/>
      <c r="C247" s="36"/>
      <c r="D247" s="25"/>
      <c r="J247" s="575" t="str">
        <f t="shared" si="26"/>
        <v/>
      </c>
      <c r="K247" s="572" t="str">
        <f t="shared" si="27"/>
        <v>Strategy 1</v>
      </c>
      <c r="L247" s="573" t="str">
        <f t="shared" si="28"/>
        <v/>
      </c>
      <c r="M247" s="573" t="str">
        <f t="shared" si="29"/>
        <v/>
      </c>
      <c r="O247" s="573" t="str">
        <f t="shared" si="30"/>
        <v>Strategy 1</v>
      </c>
      <c r="P247" s="573">
        <f t="shared" si="31"/>
        <v>0</v>
      </c>
      <c r="Q247" s="573" t="str">
        <f t="shared" si="32"/>
        <v/>
      </c>
      <c r="R247" s="573">
        <f t="shared" si="33"/>
        <v>0</v>
      </c>
      <c r="Z247" s="573">
        <f>'BOCES SELECT'!E240</f>
        <v>1045629</v>
      </c>
      <c r="AA247" s="573" t="e">
        <f ca="1">'BOCES SELECT'!CH240</f>
        <v>#N/A</v>
      </c>
    </row>
    <row r="248" spans="1:27" x14ac:dyDescent="0.2">
      <c r="A248" s="23"/>
      <c r="C248" s="36"/>
      <c r="D248" s="25"/>
      <c r="J248" s="575" t="str">
        <f t="shared" si="26"/>
        <v/>
      </c>
      <c r="K248" s="572" t="str">
        <f t="shared" si="27"/>
        <v>Strategy 1</v>
      </c>
      <c r="L248" s="573" t="str">
        <f t="shared" si="28"/>
        <v/>
      </c>
      <c r="M248" s="573" t="str">
        <f t="shared" si="29"/>
        <v/>
      </c>
      <c r="O248" s="573" t="str">
        <f t="shared" si="30"/>
        <v>Strategy 1</v>
      </c>
      <c r="P248" s="573">
        <f t="shared" si="31"/>
        <v>0</v>
      </c>
      <c r="Q248" s="573" t="str">
        <f t="shared" si="32"/>
        <v/>
      </c>
      <c r="R248" s="573">
        <f t="shared" si="33"/>
        <v>0</v>
      </c>
      <c r="Z248" s="573">
        <f>'BOCES SELECT'!E241</f>
        <v>1045628</v>
      </c>
      <c r="AA248" s="573" t="e">
        <f ca="1">'BOCES SELECT'!CH241</f>
        <v>#N/A</v>
      </c>
    </row>
    <row r="249" spans="1:27" x14ac:dyDescent="0.2">
      <c r="A249" s="23"/>
      <c r="C249" s="36"/>
      <c r="D249" s="25"/>
      <c r="J249" s="575" t="str">
        <f t="shared" si="26"/>
        <v/>
      </c>
      <c r="K249" s="572" t="str">
        <f t="shared" si="27"/>
        <v>Strategy 1</v>
      </c>
      <c r="L249" s="573" t="str">
        <f t="shared" si="28"/>
        <v/>
      </c>
      <c r="M249" s="573" t="str">
        <f t="shared" si="29"/>
        <v/>
      </c>
      <c r="O249" s="573" t="str">
        <f t="shared" si="30"/>
        <v>Strategy 1</v>
      </c>
      <c r="P249" s="573">
        <f t="shared" si="31"/>
        <v>0</v>
      </c>
      <c r="Q249" s="573" t="str">
        <f t="shared" si="32"/>
        <v/>
      </c>
      <c r="R249" s="573">
        <f t="shared" si="33"/>
        <v>0</v>
      </c>
      <c r="Z249" s="573">
        <f>'BOCES SELECT'!E242</f>
        <v>1045627</v>
      </c>
      <c r="AA249" s="573" t="e">
        <f ca="1">'BOCES SELECT'!CH242</f>
        <v>#N/A</v>
      </c>
    </row>
    <row r="250" spans="1:27" x14ac:dyDescent="0.2">
      <c r="A250" s="23"/>
      <c r="C250" s="36"/>
      <c r="D250" s="25"/>
      <c r="J250" s="575" t="str">
        <f t="shared" si="26"/>
        <v/>
      </c>
      <c r="K250" s="572" t="str">
        <f t="shared" si="27"/>
        <v>Strategy 1</v>
      </c>
      <c r="L250" s="573" t="str">
        <f t="shared" si="28"/>
        <v/>
      </c>
      <c r="M250" s="573" t="str">
        <f t="shared" si="29"/>
        <v/>
      </c>
      <c r="O250" s="573" t="str">
        <f t="shared" si="30"/>
        <v>Strategy 1</v>
      </c>
      <c r="P250" s="573">
        <f t="shared" si="31"/>
        <v>0</v>
      </c>
      <c r="Q250" s="573" t="str">
        <f t="shared" si="32"/>
        <v/>
      </c>
      <c r="R250" s="573">
        <f t="shared" si="33"/>
        <v>0</v>
      </c>
      <c r="Z250" s="573">
        <f>'BOCES SELECT'!E243</f>
        <v>1045626</v>
      </c>
      <c r="AA250" s="573" t="e">
        <f ca="1">'BOCES SELECT'!CH243</f>
        <v>#N/A</v>
      </c>
    </row>
    <row r="251" spans="1:27" x14ac:dyDescent="0.2">
      <c r="A251" s="23"/>
      <c r="C251" s="36"/>
      <c r="D251" s="25"/>
      <c r="J251" s="575" t="str">
        <f t="shared" si="26"/>
        <v/>
      </c>
      <c r="K251" s="572" t="str">
        <f t="shared" si="27"/>
        <v>Strategy 1</v>
      </c>
      <c r="L251" s="573" t="str">
        <f t="shared" si="28"/>
        <v/>
      </c>
      <c r="M251" s="573" t="str">
        <f t="shared" si="29"/>
        <v/>
      </c>
      <c r="O251" s="573" t="str">
        <f t="shared" si="30"/>
        <v>Strategy 1</v>
      </c>
      <c r="P251" s="573">
        <f t="shared" si="31"/>
        <v>0</v>
      </c>
      <c r="Q251" s="573" t="str">
        <f t="shared" si="32"/>
        <v/>
      </c>
      <c r="R251" s="573">
        <f t="shared" si="33"/>
        <v>0</v>
      </c>
      <c r="Z251" s="573">
        <f>'BOCES SELECT'!E244</f>
        <v>1045625</v>
      </c>
      <c r="AA251" s="573" t="e">
        <f ca="1">'BOCES SELECT'!CH244</f>
        <v>#N/A</v>
      </c>
    </row>
    <row r="252" spans="1:27" x14ac:dyDescent="0.2">
      <c r="A252" s="23"/>
      <c r="C252" s="36"/>
      <c r="D252" s="25"/>
      <c r="J252" s="575" t="str">
        <f t="shared" si="26"/>
        <v/>
      </c>
      <c r="K252" s="572" t="str">
        <f t="shared" si="27"/>
        <v>Strategy 1</v>
      </c>
      <c r="L252" s="573" t="str">
        <f t="shared" si="28"/>
        <v/>
      </c>
      <c r="M252" s="573" t="str">
        <f t="shared" si="29"/>
        <v/>
      </c>
      <c r="O252" s="573" t="str">
        <f t="shared" si="30"/>
        <v>Strategy 1</v>
      </c>
      <c r="P252" s="573">
        <f t="shared" si="31"/>
        <v>0</v>
      </c>
      <c r="Q252" s="573" t="str">
        <f t="shared" si="32"/>
        <v/>
      </c>
      <c r="R252" s="573">
        <f t="shared" si="33"/>
        <v>0</v>
      </c>
      <c r="Z252" s="573">
        <f>'BOCES SELECT'!E245</f>
        <v>1045624</v>
      </c>
      <c r="AA252" s="573" t="e">
        <f ca="1">'BOCES SELECT'!CH245</f>
        <v>#N/A</v>
      </c>
    </row>
    <row r="253" spans="1:27" x14ac:dyDescent="0.2">
      <c r="A253" s="23"/>
      <c r="C253" s="36"/>
      <c r="D253" s="25"/>
      <c r="J253" s="575" t="str">
        <f t="shared" si="26"/>
        <v/>
      </c>
      <c r="K253" s="572" t="str">
        <f t="shared" si="27"/>
        <v>Strategy 1</v>
      </c>
      <c r="L253" s="573" t="str">
        <f t="shared" si="28"/>
        <v/>
      </c>
      <c r="M253" s="573" t="str">
        <f t="shared" si="29"/>
        <v/>
      </c>
      <c r="O253" s="573" t="str">
        <f t="shared" si="30"/>
        <v>Strategy 1</v>
      </c>
      <c r="P253" s="573">
        <f t="shared" si="31"/>
        <v>0</v>
      </c>
      <c r="Q253" s="573" t="str">
        <f t="shared" si="32"/>
        <v/>
      </c>
      <c r="R253" s="573">
        <f t="shared" si="33"/>
        <v>0</v>
      </c>
      <c r="Z253" s="573">
        <f>'BOCES SELECT'!E246</f>
        <v>1045623</v>
      </c>
      <c r="AA253" s="573" t="e">
        <f ca="1">'BOCES SELECT'!CH246</f>
        <v>#N/A</v>
      </c>
    </row>
    <row r="254" spans="1:27" x14ac:dyDescent="0.2">
      <c r="A254" s="23"/>
      <c r="C254" s="36"/>
      <c r="D254" s="25"/>
      <c r="J254" s="575" t="str">
        <f t="shared" si="26"/>
        <v/>
      </c>
      <c r="K254" s="572" t="str">
        <f t="shared" si="27"/>
        <v>Strategy 1</v>
      </c>
      <c r="L254" s="573" t="str">
        <f t="shared" si="28"/>
        <v/>
      </c>
      <c r="M254" s="573" t="str">
        <f t="shared" si="29"/>
        <v/>
      </c>
      <c r="O254" s="573" t="str">
        <f t="shared" si="30"/>
        <v>Strategy 1</v>
      </c>
      <c r="P254" s="573">
        <f t="shared" si="31"/>
        <v>0</v>
      </c>
      <c r="Q254" s="573" t="str">
        <f t="shared" si="32"/>
        <v/>
      </c>
      <c r="R254" s="573">
        <f t="shared" si="33"/>
        <v>0</v>
      </c>
      <c r="Z254" s="573">
        <f>'BOCES SELECT'!E247</f>
        <v>1045622</v>
      </c>
      <c r="AA254" s="573" t="e">
        <f ca="1">'BOCES SELECT'!CH247</f>
        <v>#N/A</v>
      </c>
    </row>
    <row r="255" spans="1:27" x14ac:dyDescent="0.2">
      <c r="A255" s="23"/>
      <c r="C255" s="36"/>
      <c r="D255" s="25"/>
      <c r="J255" s="575" t="str">
        <f t="shared" si="26"/>
        <v/>
      </c>
      <c r="K255" s="572" t="str">
        <f t="shared" si="27"/>
        <v>Strategy 1</v>
      </c>
      <c r="L255" s="573" t="str">
        <f t="shared" si="28"/>
        <v/>
      </c>
      <c r="M255" s="573" t="str">
        <f t="shared" si="29"/>
        <v/>
      </c>
      <c r="O255" s="573" t="str">
        <f t="shared" si="30"/>
        <v>Strategy 1</v>
      </c>
      <c r="P255" s="573">
        <f t="shared" si="31"/>
        <v>0</v>
      </c>
      <c r="Q255" s="573" t="str">
        <f t="shared" si="32"/>
        <v/>
      </c>
      <c r="R255" s="573">
        <f t="shared" si="33"/>
        <v>0</v>
      </c>
      <c r="Z255" s="573">
        <f>'BOCES SELECT'!E248</f>
        <v>1045621</v>
      </c>
      <c r="AA255" s="573" t="e">
        <f ca="1">'BOCES SELECT'!CH248</f>
        <v>#N/A</v>
      </c>
    </row>
    <row r="256" spans="1:27" x14ac:dyDescent="0.2">
      <c r="A256" s="23"/>
      <c r="C256" s="36"/>
      <c r="D256" s="25"/>
      <c r="J256" s="575" t="str">
        <f t="shared" si="26"/>
        <v/>
      </c>
      <c r="K256" s="572" t="str">
        <f t="shared" si="27"/>
        <v>Strategy 1</v>
      </c>
      <c r="L256" s="573" t="str">
        <f t="shared" si="28"/>
        <v/>
      </c>
      <c r="M256" s="573" t="str">
        <f t="shared" si="29"/>
        <v/>
      </c>
      <c r="O256" s="573" t="str">
        <f t="shared" si="30"/>
        <v>Strategy 1</v>
      </c>
      <c r="P256" s="573">
        <f t="shared" si="31"/>
        <v>0</v>
      </c>
      <c r="Q256" s="573" t="str">
        <f t="shared" si="32"/>
        <v/>
      </c>
      <c r="R256" s="573">
        <f t="shared" si="33"/>
        <v>0</v>
      </c>
      <c r="Z256" s="573">
        <f>'BOCES SELECT'!E249</f>
        <v>1045620</v>
      </c>
      <c r="AA256" s="573" t="e">
        <f ca="1">'BOCES SELECT'!CH249</f>
        <v>#N/A</v>
      </c>
    </row>
    <row r="257" spans="1:27" x14ac:dyDescent="0.2">
      <c r="A257" s="23"/>
      <c r="C257" s="36"/>
      <c r="D257" s="25"/>
      <c r="J257" s="575" t="str">
        <f t="shared" si="26"/>
        <v/>
      </c>
      <c r="K257" s="572" t="str">
        <f t="shared" si="27"/>
        <v>Strategy 1</v>
      </c>
      <c r="L257" s="573" t="str">
        <f t="shared" si="28"/>
        <v/>
      </c>
      <c r="M257" s="573" t="str">
        <f t="shared" si="29"/>
        <v/>
      </c>
      <c r="O257" s="573" t="str">
        <f t="shared" si="30"/>
        <v>Strategy 1</v>
      </c>
      <c r="P257" s="573">
        <f t="shared" si="31"/>
        <v>0</v>
      </c>
      <c r="Q257" s="573" t="str">
        <f t="shared" si="32"/>
        <v/>
      </c>
      <c r="R257" s="573">
        <f t="shared" si="33"/>
        <v>0</v>
      </c>
      <c r="Z257" s="573">
        <f>'BOCES SELECT'!E250</f>
        <v>1045619</v>
      </c>
      <c r="AA257" s="573" t="e">
        <f ca="1">'BOCES SELECT'!CH250</f>
        <v>#N/A</v>
      </c>
    </row>
    <row r="258" spans="1:27" x14ac:dyDescent="0.2">
      <c r="A258" s="23"/>
      <c r="C258" s="36"/>
      <c r="D258" s="25"/>
      <c r="J258" s="575" t="str">
        <f t="shared" si="26"/>
        <v/>
      </c>
      <c r="K258" s="572" t="str">
        <f t="shared" si="27"/>
        <v>Strategy 1</v>
      </c>
      <c r="L258" s="573" t="str">
        <f t="shared" si="28"/>
        <v/>
      </c>
      <c r="M258" s="573" t="str">
        <f t="shared" si="29"/>
        <v/>
      </c>
      <c r="O258" s="573" t="str">
        <f t="shared" si="30"/>
        <v>Strategy 1</v>
      </c>
      <c r="P258" s="573">
        <f t="shared" si="31"/>
        <v>0</v>
      </c>
      <c r="Q258" s="573" t="str">
        <f t="shared" si="32"/>
        <v/>
      </c>
      <c r="R258" s="573">
        <f t="shared" si="33"/>
        <v>0</v>
      </c>
      <c r="Z258" s="573">
        <f>'BOCES SELECT'!E251</f>
        <v>1045618</v>
      </c>
      <c r="AA258" s="573" t="e">
        <f ca="1">'BOCES SELECT'!CH251</f>
        <v>#N/A</v>
      </c>
    </row>
    <row r="259" spans="1:27" x14ac:dyDescent="0.2">
      <c r="A259" s="23"/>
      <c r="C259" s="36"/>
      <c r="D259" s="25"/>
      <c r="J259" s="575" t="str">
        <f t="shared" si="26"/>
        <v/>
      </c>
      <c r="K259" s="572" t="str">
        <f t="shared" si="27"/>
        <v>Strategy 1</v>
      </c>
      <c r="L259" s="573" t="str">
        <f t="shared" si="28"/>
        <v/>
      </c>
      <c r="M259" s="573" t="str">
        <f t="shared" si="29"/>
        <v/>
      </c>
      <c r="O259" s="573" t="str">
        <f t="shared" si="30"/>
        <v>Strategy 1</v>
      </c>
      <c r="P259" s="573">
        <f t="shared" si="31"/>
        <v>0</v>
      </c>
      <c r="Q259" s="573" t="str">
        <f t="shared" si="32"/>
        <v/>
      </c>
      <c r="R259" s="573">
        <f t="shared" si="33"/>
        <v>0</v>
      </c>
      <c r="Z259" s="573">
        <f>'BOCES SELECT'!E252</f>
        <v>1045617</v>
      </c>
      <c r="AA259" s="573" t="e">
        <f ca="1">'BOCES SELECT'!CH252</f>
        <v>#N/A</v>
      </c>
    </row>
    <row r="260" spans="1:27" x14ac:dyDescent="0.2">
      <c r="A260" s="23"/>
      <c r="C260" s="36"/>
      <c r="D260" s="25"/>
      <c r="J260" s="575" t="str">
        <f t="shared" si="26"/>
        <v/>
      </c>
      <c r="K260" s="572" t="str">
        <f t="shared" si="27"/>
        <v>Strategy 1</v>
      </c>
      <c r="L260" s="573" t="str">
        <f t="shared" si="28"/>
        <v/>
      </c>
      <c r="M260" s="573" t="str">
        <f t="shared" si="29"/>
        <v/>
      </c>
      <c r="O260" s="573" t="str">
        <f t="shared" si="30"/>
        <v>Strategy 1</v>
      </c>
      <c r="P260" s="573">
        <f t="shared" si="31"/>
        <v>0</v>
      </c>
      <c r="Q260" s="573" t="str">
        <f t="shared" si="32"/>
        <v/>
      </c>
      <c r="R260" s="573">
        <f t="shared" si="33"/>
        <v>0</v>
      </c>
      <c r="Z260" s="573">
        <f>'BOCES SELECT'!E253</f>
        <v>1045616</v>
      </c>
      <c r="AA260" s="573" t="e">
        <f ca="1">'BOCES SELECT'!CH253</f>
        <v>#N/A</v>
      </c>
    </row>
    <row r="261" spans="1:27" x14ac:dyDescent="0.2">
      <c r="A261" s="23"/>
      <c r="C261" s="36"/>
      <c r="D261" s="25"/>
      <c r="J261" s="575" t="str">
        <f t="shared" si="26"/>
        <v/>
      </c>
      <c r="K261" s="572" t="str">
        <f t="shared" si="27"/>
        <v>Strategy 1</v>
      </c>
      <c r="L261" s="573" t="str">
        <f t="shared" si="28"/>
        <v/>
      </c>
      <c r="M261" s="573" t="str">
        <f t="shared" si="29"/>
        <v/>
      </c>
      <c r="O261" s="573" t="str">
        <f t="shared" si="30"/>
        <v>Strategy 1</v>
      </c>
      <c r="P261" s="573">
        <f t="shared" si="31"/>
        <v>0</v>
      </c>
      <c r="Q261" s="573" t="str">
        <f t="shared" si="32"/>
        <v/>
      </c>
      <c r="R261" s="573">
        <f t="shared" si="33"/>
        <v>0</v>
      </c>
      <c r="Z261" s="573">
        <f>'BOCES SELECT'!E254</f>
        <v>1045615</v>
      </c>
      <c r="AA261" s="573" t="e">
        <f ca="1">'BOCES SELECT'!CH254</f>
        <v>#N/A</v>
      </c>
    </row>
    <row r="262" spans="1:27" x14ac:dyDescent="0.2">
      <c r="A262" s="23"/>
      <c r="C262" s="36"/>
      <c r="D262" s="25"/>
      <c r="J262" s="575" t="str">
        <f t="shared" si="26"/>
        <v/>
      </c>
      <c r="K262" s="572" t="str">
        <f t="shared" si="27"/>
        <v>Strategy 1</v>
      </c>
      <c r="L262" s="573" t="str">
        <f t="shared" si="28"/>
        <v/>
      </c>
      <c r="M262" s="573" t="str">
        <f t="shared" si="29"/>
        <v/>
      </c>
      <c r="O262" s="573" t="str">
        <f t="shared" si="30"/>
        <v>Strategy 1</v>
      </c>
      <c r="P262" s="573">
        <f t="shared" si="31"/>
        <v>0</v>
      </c>
      <c r="Q262" s="573" t="str">
        <f t="shared" si="32"/>
        <v/>
      </c>
      <c r="R262" s="573">
        <f t="shared" si="33"/>
        <v>0</v>
      </c>
      <c r="Z262" s="573">
        <f>'BOCES SELECT'!E255</f>
        <v>1045614</v>
      </c>
      <c r="AA262" s="573" t="e">
        <f ca="1">'BOCES SELECT'!CH255</f>
        <v>#N/A</v>
      </c>
    </row>
    <row r="263" spans="1:27" x14ac:dyDescent="0.2">
      <c r="A263" s="23"/>
      <c r="C263" s="36"/>
      <c r="D263" s="25"/>
      <c r="J263" s="575" t="str">
        <f t="shared" si="26"/>
        <v/>
      </c>
      <c r="K263" s="572" t="str">
        <f t="shared" si="27"/>
        <v>Strategy 1</v>
      </c>
      <c r="L263" s="573" t="str">
        <f t="shared" si="28"/>
        <v/>
      </c>
      <c r="M263" s="573" t="str">
        <f t="shared" si="29"/>
        <v/>
      </c>
      <c r="O263" s="573" t="str">
        <f t="shared" si="30"/>
        <v>Strategy 1</v>
      </c>
      <c r="P263" s="573">
        <f t="shared" si="31"/>
        <v>0</v>
      </c>
      <c r="Q263" s="573" t="str">
        <f t="shared" si="32"/>
        <v/>
      </c>
      <c r="R263" s="573">
        <f t="shared" si="33"/>
        <v>0</v>
      </c>
      <c r="Z263" s="573">
        <f>'BOCES SELECT'!E256</f>
        <v>1045613</v>
      </c>
      <c r="AA263" s="573" t="e">
        <f ca="1">'BOCES SELECT'!CH256</f>
        <v>#N/A</v>
      </c>
    </row>
    <row r="264" spans="1:27" x14ac:dyDescent="0.2">
      <c r="A264" s="23"/>
      <c r="C264" s="36"/>
      <c r="D264" s="25"/>
      <c r="J264" s="575" t="str">
        <f t="shared" si="26"/>
        <v/>
      </c>
      <c r="K264" s="572" t="str">
        <f t="shared" si="27"/>
        <v>Strategy 1</v>
      </c>
      <c r="L264" s="573" t="str">
        <f t="shared" si="28"/>
        <v/>
      </c>
      <c r="M264" s="573" t="str">
        <f t="shared" si="29"/>
        <v/>
      </c>
      <c r="O264" s="573" t="str">
        <f t="shared" si="30"/>
        <v>Strategy 1</v>
      </c>
      <c r="P264" s="573">
        <f t="shared" si="31"/>
        <v>0</v>
      </c>
      <c r="Q264" s="573" t="str">
        <f t="shared" si="32"/>
        <v/>
      </c>
      <c r="R264" s="573">
        <f t="shared" si="33"/>
        <v>0</v>
      </c>
      <c r="Z264" s="573">
        <f>'BOCES SELECT'!E257</f>
        <v>1045612</v>
      </c>
      <c r="AA264" s="573" t="e">
        <f ca="1">'BOCES SELECT'!CH257</f>
        <v>#N/A</v>
      </c>
    </row>
    <row r="265" spans="1:27" x14ac:dyDescent="0.2">
      <c r="A265" s="23"/>
      <c r="C265" s="36"/>
      <c r="D265" s="25"/>
      <c r="J265" s="575" t="str">
        <f t="shared" si="26"/>
        <v/>
      </c>
      <c r="K265" s="572" t="str">
        <f t="shared" si="27"/>
        <v>Strategy 1</v>
      </c>
      <c r="L265" s="573" t="str">
        <f t="shared" si="28"/>
        <v/>
      </c>
      <c r="M265" s="573" t="str">
        <f t="shared" si="29"/>
        <v/>
      </c>
      <c r="O265" s="573" t="str">
        <f t="shared" si="30"/>
        <v>Strategy 1</v>
      </c>
      <c r="P265" s="573">
        <f t="shared" si="31"/>
        <v>0</v>
      </c>
      <c r="Q265" s="573" t="str">
        <f t="shared" si="32"/>
        <v/>
      </c>
      <c r="R265" s="573">
        <f t="shared" si="33"/>
        <v>0</v>
      </c>
      <c r="Z265" s="573">
        <f>'BOCES SELECT'!E258</f>
        <v>1045611</v>
      </c>
      <c r="AA265" s="573" t="e">
        <f ca="1">'BOCES SELECT'!CH258</f>
        <v>#N/A</v>
      </c>
    </row>
    <row r="266" spans="1:27" x14ac:dyDescent="0.2">
      <c r="A266" s="23"/>
      <c r="C266" s="36"/>
      <c r="D266" s="25"/>
      <c r="J266" s="575" t="str">
        <f t="shared" si="26"/>
        <v/>
      </c>
      <c r="K266" s="572" t="str">
        <f t="shared" si="27"/>
        <v>Strategy 1</v>
      </c>
      <c r="L266" s="573" t="str">
        <f t="shared" si="28"/>
        <v/>
      </c>
      <c r="M266" s="573" t="str">
        <f t="shared" si="29"/>
        <v/>
      </c>
      <c r="O266" s="573" t="str">
        <f t="shared" si="30"/>
        <v>Strategy 1</v>
      </c>
      <c r="P266" s="573">
        <f t="shared" si="31"/>
        <v>0</v>
      </c>
      <c r="Q266" s="573" t="str">
        <f t="shared" si="32"/>
        <v/>
      </c>
      <c r="R266" s="573">
        <f t="shared" si="33"/>
        <v>0</v>
      </c>
      <c r="Z266" s="573">
        <f>'BOCES SELECT'!E259</f>
        <v>1045610</v>
      </c>
      <c r="AA266" s="573" t="e">
        <f ca="1">'BOCES SELECT'!CH259</f>
        <v>#N/A</v>
      </c>
    </row>
    <row r="267" spans="1:27" x14ac:dyDescent="0.2">
      <c r="A267" s="23"/>
      <c r="C267" s="36"/>
      <c r="D267" s="25"/>
      <c r="J267" s="575" t="str">
        <f t="shared" ref="J267:J330" si="34">IF(K267=K266,"",SUMIF(K:K,K267,I:I))</f>
        <v/>
      </c>
      <c r="K267" s="572" t="str">
        <f t="shared" ref="K267:K330" si="35">IF(ISBLANK(A267),K266,A267)</f>
        <v>Strategy 1</v>
      </c>
      <c r="L267" s="573" t="str">
        <f t="shared" si="28"/>
        <v/>
      </c>
      <c r="M267" s="573" t="str">
        <f t="shared" si="29"/>
        <v/>
      </c>
      <c r="O267" s="573" t="str">
        <f t="shared" si="30"/>
        <v>Strategy 1</v>
      </c>
      <c r="P267" s="573">
        <f t="shared" si="31"/>
        <v>0</v>
      </c>
      <c r="Q267" s="573" t="str">
        <f t="shared" si="32"/>
        <v/>
      </c>
      <c r="R267" s="573">
        <f t="shared" si="33"/>
        <v>0</v>
      </c>
      <c r="Z267" s="573">
        <f>'BOCES SELECT'!E260</f>
        <v>1045609</v>
      </c>
      <c r="AA267" s="573" t="e">
        <f ca="1">'BOCES SELECT'!CH260</f>
        <v>#N/A</v>
      </c>
    </row>
    <row r="268" spans="1:27" x14ac:dyDescent="0.2">
      <c r="A268" s="23"/>
      <c r="C268" s="36"/>
      <c r="D268" s="25"/>
      <c r="J268" s="575" t="str">
        <f t="shared" si="34"/>
        <v/>
      </c>
      <c r="K268" s="572" t="str">
        <f t="shared" si="35"/>
        <v>Strategy 1</v>
      </c>
      <c r="L268" s="573" t="str">
        <f t="shared" ref="L268:L331" si="36">LEFT(H268,11)</f>
        <v/>
      </c>
      <c r="M268" s="573" t="str">
        <f t="shared" ref="M268:M331" si="37">LEFT(E268,2)</f>
        <v/>
      </c>
      <c r="O268" s="573" t="str">
        <f t="shared" ref="O268:O331" si="38">K268</f>
        <v>Strategy 1</v>
      </c>
      <c r="P268" s="573">
        <f t="shared" ref="P268:P331" si="39">LEN(L268)</f>
        <v>0</v>
      </c>
      <c r="Q268" s="573" t="str">
        <f t="shared" ref="Q268:Q331" si="40">IF(LEN(L268)=11,L268,IF(LEN(L268)=10,CONCATENATE(L268," "),IF(LEN(L268)=9,CONCATENATE(L268,"  "),IF(LEN(L268)=8,CONCATENATE(L268,"   "),""))))</f>
        <v/>
      </c>
      <c r="R268" s="573">
        <f t="shared" ref="R268:R331" si="41">LEN(Q268)</f>
        <v>0</v>
      </c>
      <c r="Z268" s="573">
        <f>'BOCES SELECT'!E261</f>
        <v>1045608</v>
      </c>
      <c r="AA268" s="573" t="e">
        <f ca="1">'BOCES SELECT'!CH261</f>
        <v>#N/A</v>
      </c>
    </row>
    <row r="269" spans="1:27" x14ac:dyDescent="0.2">
      <c r="A269" s="23"/>
      <c r="C269" s="36"/>
      <c r="D269" s="25"/>
      <c r="J269" s="575" t="str">
        <f t="shared" si="34"/>
        <v/>
      </c>
      <c r="K269" s="572" t="str">
        <f t="shared" si="35"/>
        <v>Strategy 1</v>
      </c>
      <c r="L269" s="573" t="str">
        <f t="shared" si="36"/>
        <v/>
      </c>
      <c r="M269" s="573" t="str">
        <f t="shared" si="37"/>
        <v/>
      </c>
      <c r="O269" s="573" t="str">
        <f t="shared" si="38"/>
        <v>Strategy 1</v>
      </c>
      <c r="P269" s="573">
        <f t="shared" si="39"/>
        <v>0</v>
      </c>
      <c r="Q269" s="573" t="str">
        <f t="shared" si="40"/>
        <v/>
      </c>
      <c r="R269" s="573">
        <f t="shared" si="41"/>
        <v>0</v>
      </c>
      <c r="Z269" s="573">
        <f>'BOCES SELECT'!E262</f>
        <v>1045607</v>
      </c>
      <c r="AA269" s="573" t="e">
        <f ca="1">'BOCES SELECT'!CH262</f>
        <v>#N/A</v>
      </c>
    </row>
    <row r="270" spans="1:27" x14ac:dyDescent="0.2">
      <c r="A270" s="23"/>
      <c r="C270" s="36"/>
      <c r="D270" s="25"/>
      <c r="J270" s="575" t="str">
        <f t="shared" si="34"/>
        <v/>
      </c>
      <c r="K270" s="572" t="str">
        <f t="shared" si="35"/>
        <v>Strategy 1</v>
      </c>
      <c r="L270" s="573" t="str">
        <f t="shared" si="36"/>
        <v/>
      </c>
      <c r="M270" s="573" t="str">
        <f t="shared" si="37"/>
        <v/>
      </c>
      <c r="O270" s="573" t="str">
        <f t="shared" si="38"/>
        <v>Strategy 1</v>
      </c>
      <c r="P270" s="573">
        <f t="shared" si="39"/>
        <v>0</v>
      </c>
      <c r="Q270" s="573" t="str">
        <f t="shared" si="40"/>
        <v/>
      </c>
      <c r="R270" s="573">
        <f t="shared" si="41"/>
        <v>0</v>
      </c>
      <c r="Z270" s="573">
        <f>'BOCES SELECT'!E263</f>
        <v>1045606</v>
      </c>
      <c r="AA270" s="573" t="e">
        <f ca="1">'BOCES SELECT'!CH263</f>
        <v>#N/A</v>
      </c>
    </row>
    <row r="271" spans="1:27" x14ac:dyDescent="0.2">
      <c r="A271" s="23"/>
      <c r="C271" s="36"/>
      <c r="D271" s="25"/>
      <c r="J271" s="575" t="str">
        <f t="shared" si="34"/>
        <v/>
      </c>
      <c r="K271" s="572" t="str">
        <f t="shared" si="35"/>
        <v>Strategy 1</v>
      </c>
      <c r="L271" s="573" t="str">
        <f t="shared" si="36"/>
        <v/>
      </c>
      <c r="M271" s="573" t="str">
        <f t="shared" si="37"/>
        <v/>
      </c>
      <c r="O271" s="573" t="str">
        <f t="shared" si="38"/>
        <v>Strategy 1</v>
      </c>
      <c r="P271" s="573">
        <f t="shared" si="39"/>
        <v>0</v>
      </c>
      <c r="Q271" s="573" t="str">
        <f t="shared" si="40"/>
        <v/>
      </c>
      <c r="R271" s="573">
        <f t="shared" si="41"/>
        <v>0</v>
      </c>
      <c r="Z271" s="573">
        <f>'BOCES SELECT'!E264</f>
        <v>1045605</v>
      </c>
      <c r="AA271" s="573" t="e">
        <f ca="1">'BOCES SELECT'!CH264</f>
        <v>#N/A</v>
      </c>
    </row>
    <row r="272" spans="1:27" x14ac:dyDescent="0.2">
      <c r="A272" s="23"/>
      <c r="C272" s="36"/>
      <c r="D272" s="25"/>
      <c r="J272" s="575" t="str">
        <f t="shared" si="34"/>
        <v/>
      </c>
      <c r="K272" s="572" t="str">
        <f t="shared" si="35"/>
        <v>Strategy 1</v>
      </c>
      <c r="L272" s="573" t="str">
        <f t="shared" si="36"/>
        <v/>
      </c>
      <c r="M272" s="573" t="str">
        <f t="shared" si="37"/>
        <v/>
      </c>
      <c r="O272" s="573" t="str">
        <f t="shared" si="38"/>
        <v>Strategy 1</v>
      </c>
      <c r="P272" s="573">
        <f t="shared" si="39"/>
        <v>0</v>
      </c>
      <c r="Q272" s="573" t="str">
        <f t="shared" si="40"/>
        <v/>
      </c>
      <c r="R272" s="573">
        <f t="shared" si="41"/>
        <v>0</v>
      </c>
      <c r="Z272" s="573">
        <f>'BOCES SELECT'!E265</f>
        <v>1045604</v>
      </c>
      <c r="AA272" s="573" t="e">
        <f ca="1">'BOCES SELECT'!CH265</f>
        <v>#N/A</v>
      </c>
    </row>
    <row r="273" spans="1:27" x14ac:dyDescent="0.2">
      <c r="A273" s="23"/>
      <c r="C273" s="36"/>
      <c r="D273" s="25"/>
      <c r="J273" s="575" t="str">
        <f t="shared" si="34"/>
        <v/>
      </c>
      <c r="K273" s="572" t="str">
        <f t="shared" si="35"/>
        <v>Strategy 1</v>
      </c>
      <c r="L273" s="573" t="str">
        <f t="shared" si="36"/>
        <v/>
      </c>
      <c r="M273" s="573" t="str">
        <f t="shared" si="37"/>
        <v/>
      </c>
      <c r="O273" s="573" t="str">
        <f t="shared" si="38"/>
        <v>Strategy 1</v>
      </c>
      <c r="P273" s="573">
        <f t="shared" si="39"/>
        <v>0</v>
      </c>
      <c r="Q273" s="573" t="str">
        <f t="shared" si="40"/>
        <v/>
      </c>
      <c r="R273" s="573">
        <f t="shared" si="41"/>
        <v>0</v>
      </c>
      <c r="Z273" s="573">
        <f>'BOCES SELECT'!E266</f>
        <v>1045603</v>
      </c>
      <c r="AA273" s="573" t="e">
        <f ca="1">'BOCES SELECT'!CH266</f>
        <v>#N/A</v>
      </c>
    </row>
    <row r="274" spans="1:27" x14ac:dyDescent="0.2">
      <c r="A274" s="23"/>
      <c r="C274" s="36"/>
      <c r="D274" s="25"/>
      <c r="J274" s="575" t="str">
        <f t="shared" si="34"/>
        <v/>
      </c>
      <c r="K274" s="572" t="str">
        <f t="shared" si="35"/>
        <v>Strategy 1</v>
      </c>
      <c r="L274" s="573" t="str">
        <f t="shared" si="36"/>
        <v/>
      </c>
      <c r="M274" s="573" t="str">
        <f t="shared" si="37"/>
        <v/>
      </c>
      <c r="O274" s="573" t="str">
        <f t="shared" si="38"/>
        <v>Strategy 1</v>
      </c>
      <c r="P274" s="573">
        <f t="shared" si="39"/>
        <v>0</v>
      </c>
      <c r="Q274" s="573" t="str">
        <f t="shared" si="40"/>
        <v/>
      </c>
      <c r="R274" s="573">
        <f t="shared" si="41"/>
        <v>0</v>
      </c>
      <c r="Z274" s="573">
        <f>'BOCES SELECT'!E267</f>
        <v>1045602</v>
      </c>
      <c r="AA274" s="573" t="e">
        <f ca="1">'BOCES SELECT'!CH267</f>
        <v>#N/A</v>
      </c>
    </row>
    <row r="275" spans="1:27" x14ac:dyDescent="0.2">
      <c r="A275" s="23"/>
      <c r="C275" s="36"/>
      <c r="D275" s="25"/>
      <c r="J275" s="575" t="str">
        <f t="shared" si="34"/>
        <v/>
      </c>
      <c r="K275" s="572" t="str">
        <f t="shared" si="35"/>
        <v>Strategy 1</v>
      </c>
      <c r="L275" s="573" t="str">
        <f t="shared" si="36"/>
        <v/>
      </c>
      <c r="M275" s="573" t="str">
        <f t="shared" si="37"/>
        <v/>
      </c>
      <c r="O275" s="573" t="str">
        <f t="shared" si="38"/>
        <v>Strategy 1</v>
      </c>
      <c r="P275" s="573">
        <f t="shared" si="39"/>
        <v>0</v>
      </c>
      <c r="Q275" s="573" t="str">
        <f t="shared" si="40"/>
        <v/>
      </c>
      <c r="R275" s="573">
        <f t="shared" si="41"/>
        <v>0</v>
      </c>
      <c r="Z275" s="573">
        <f>'BOCES SELECT'!E268</f>
        <v>1045601</v>
      </c>
      <c r="AA275" s="573" t="e">
        <f ca="1">'BOCES SELECT'!CH268</f>
        <v>#N/A</v>
      </c>
    </row>
    <row r="276" spans="1:27" x14ac:dyDescent="0.2">
      <c r="A276" s="23"/>
      <c r="C276" s="36"/>
      <c r="D276" s="25"/>
      <c r="J276" s="575" t="str">
        <f t="shared" si="34"/>
        <v/>
      </c>
      <c r="K276" s="572" t="str">
        <f t="shared" si="35"/>
        <v>Strategy 1</v>
      </c>
      <c r="L276" s="573" t="str">
        <f t="shared" si="36"/>
        <v/>
      </c>
      <c r="M276" s="573" t="str">
        <f t="shared" si="37"/>
        <v/>
      </c>
      <c r="O276" s="573" t="str">
        <f t="shared" si="38"/>
        <v>Strategy 1</v>
      </c>
      <c r="P276" s="573">
        <f t="shared" si="39"/>
        <v>0</v>
      </c>
      <c r="Q276" s="573" t="str">
        <f t="shared" si="40"/>
        <v/>
      </c>
      <c r="R276" s="573">
        <f t="shared" si="41"/>
        <v>0</v>
      </c>
      <c r="Z276" s="573">
        <f>'BOCES SELECT'!E269</f>
        <v>1045600</v>
      </c>
      <c r="AA276" s="573" t="e">
        <f ca="1">'BOCES SELECT'!CH269</f>
        <v>#N/A</v>
      </c>
    </row>
    <row r="277" spans="1:27" x14ac:dyDescent="0.2">
      <c r="A277" s="23"/>
      <c r="C277" s="36"/>
      <c r="D277" s="25"/>
      <c r="J277" s="575" t="str">
        <f t="shared" si="34"/>
        <v/>
      </c>
      <c r="K277" s="572" t="str">
        <f t="shared" si="35"/>
        <v>Strategy 1</v>
      </c>
      <c r="L277" s="573" t="str">
        <f t="shared" si="36"/>
        <v/>
      </c>
      <c r="M277" s="573" t="str">
        <f t="shared" si="37"/>
        <v/>
      </c>
      <c r="O277" s="573" t="str">
        <f t="shared" si="38"/>
        <v>Strategy 1</v>
      </c>
      <c r="P277" s="573">
        <f t="shared" si="39"/>
        <v>0</v>
      </c>
      <c r="Q277" s="573" t="str">
        <f t="shared" si="40"/>
        <v/>
      </c>
      <c r="R277" s="573">
        <f t="shared" si="41"/>
        <v>0</v>
      </c>
      <c r="Z277" s="573">
        <f>'BOCES SELECT'!E270</f>
        <v>1045599</v>
      </c>
      <c r="AA277" s="573" t="e">
        <f ca="1">'BOCES SELECT'!CH270</f>
        <v>#N/A</v>
      </c>
    </row>
    <row r="278" spans="1:27" x14ac:dyDescent="0.2">
      <c r="A278" s="23"/>
      <c r="C278" s="36"/>
      <c r="D278" s="25"/>
      <c r="J278" s="575" t="str">
        <f t="shared" si="34"/>
        <v/>
      </c>
      <c r="K278" s="572" t="str">
        <f t="shared" si="35"/>
        <v>Strategy 1</v>
      </c>
      <c r="L278" s="573" t="str">
        <f t="shared" si="36"/>
        <v/>
      </c>
      <c r="M278" s="573" t="str">
        <f t="shared" si="37"/>
        <v/>
      </c>
      <c r="O278" s="573" t="str">
        <f t="shared" si="38"/>
        <v>Strategy 1</v>
      </c>
      <c r="P278" s="573">
        <f t="shared" si="39"/>
        <v>0</v>
      </c>
      <c r="Q278" s="573" t="str">
        <f t="shared" si="40"/>
        <v/>
      </c>
      <c r="R278" s="573">
        <f t="shared" si="41"/>
        <v>0</v>
      </c>
      <c r="Z278" s="573">
        <f>'BOCES SELECT'!E271</f>
        <v>1045598</v>
      </c>
      <c r="AA278" s="573" t="e">
        <f ca="1">'BOCES SELECT'!CH271</f>
        <v>#N/A</v>
      </c>
    </row>
    <row r="279" spans="1:27" x14ac:dyDescent="0.2">
      <c r="A279" s="23"/>
      <c r="C279" s="36"/>
      <c r="D279" s="25"/>
      <c r="J279" s="575" t="str">
        <f t="shared" si="34"/>
        <v/>
      </c>
      <c r="K279" s="572" t="str">
        <f t="shared" si="35"/>
        <v>Strategy 1</v>
      </c>
      <c r="L279" s="573" t="str">
        <f t="shared" si="36"/>
        <v/>
      </c>
      <c r="M279" s="573" t="str">
        <f t="shared" si="37"/>
        <v/>
      </c>
      <c r="O279" s="573" t="str">
        <f t="shared" si="38"/>
        <v>Strategy 1</v>
      </c>
      <c r="P279" s="573">
        <f t="shared" si="39"/>
        <v>0</v>
      </c>
      <c r="Q279" s="573" t="str">
        <f t="shared" si="40"/>
        <v/>
      </c>
      <c r="R279" s="573">
        <f t="shared" si="41"/>
        <v>0</v>
      </c>
      <c r="Z279" s="573">
        <f>'BOCES SELECT'!E272</f>
        <v>1045597</v>
      </c>
      <c r="AA279" s="573" t="e">
        <f ca="1">'BOCES SELECT'!CH272</f>
        <v>#N/A</v>
      </c>
    </row>
    <row r="280" spans="1:27" x14ac:dyDescent="0.2">
      <c r="A280" s="23"/>
      <c r="C280" s="36"/>
      <c r="D280" s="25"/>
      <c r="J280" s="575" t="str">
        <f t="shared" si="34"/>
        <v/>
      </c>
      <c r="K280" s="572" t="str">
        <f t="shared" si="35"/>
        <v>Strategy 1</v>
      </c>
      <c r="L280" s="573" t="str">
        <f t="shared" si="36"/>
        <v/>
      </c>
      <c r="M280" s="573" t="str">
        <f t="shared" si="37"/>
        <v/>
      </c>
      <c r="O280" s="573" t="str">
        <f t="shared" si="38"/>
        <v>Strategy 1</v>
      </c>
      <c r="P280" s="573">
        <f t="shared" si="39"/>
        <v>0</v>
      </c>
      <c r="Q280" s="573" t="str">
        <f t="shared" si="40"/>
        <v/>
      </c>
      <c r="R280" s="573">
        <f t="shared" si="41"/>
        <v>0</v>
      </c>
      <c r="Z280" s="573">
        <f>'BOCES SELECT'!E273</f>
        <v>1045596</v>
      </c>
      <c r="AA280" s="573" t="e">
        <f ca="1">'BOCES SELECT'!CH273</f>
        <v>#N/A</v>
      </c>
    </row>
    <row r="281" spans="1:27" x14ac:dyDescent="0.2">
      <c r="A281" s="23"/>
      <c r="C281" s="36"/>
      <c r="D281" s="25"/>
      <c r="J281" s="575" t="str">
        <f t="shared" si="34"/>
        <v/>
      </c>
      <c r="K281" s="572" t="str">
        <f t="shared" si="35"/>
        <v>Strategy 1</v>
      </c>
      <c r="L281" s="573" t="str">
        <f t="shared" si="36"/>
        <v/>
      </c>
      <c r="M281" s="573" t="str">
        <f t="shared" si="37"/>
        <v/>
      </c>
      <c r="O281" s="573" t="str">
        <f t="shared" si="38"/>
        <v>Strategy 1</v>
      </c>
      <c r="P281" s="573">
        <f t="shared" si="39"/>
        <v>0</v>
      </c>
      <c r="Q281" s="573" t="str">
        <f t="shared" si="40"/>
        <v/>
      </c>
      <c r="R281" s="573">
        <f t="shared" si="41"/>
        <v>0</v>
      </c>
      <c r="Z281" s="573">
        <f>'BOCES SELECT'!E274</f>
        <v>1045595</v>
      </c>
      <c r="AA281" s="573" t="e">
        <f ca="1">'BOCES SELECT'!CH274</f>
        <v>#N/A</v>
      </c>
    </row>
    <row r="282" spans="1:27" x14ac:dyDescent="0.2">
      <c r="A282" s="23"/>
      <c r="C282" s="36"/>
      <c r="D282" s="25"/>
      <c r="J282" s="575" t="str">
        <f t="shared" si="34"/>
        <v/>
      </c>
      <c r="K282" s="572" t="str">
        <f t="shared" si="35"/>
        <v>Strategy 1</v>
      </c>
      <c r="L282" s="573" t="str">
        <f t="shared" si="36"/>
        <v/>
      </c>
      <c r="M282" s="573" t="str">
        <f t="shared" si="37"/>
        <v/>
      </c>
      <c r="O282" s="573" t="str">
        <f t="shared" si="38"/>
        <v>Strategy 1</v>
      </c>
      <c r="P282" s="573">
        <f t="shared" si="39"/>
        <v>0</v>
      </c>
      <c r="Q282" s="573" t="str">
        <f t="shared" si="40"/>
        <v/>
      </c>
      <c r="R282" s="573">
        <f t="shared" si="41"/>
        <v>0</v>
      </c>
      <c r="Z282" s="573">
        <f>'BOCES SELECT'!E275</f>
        <v>1045594</v>
      </c>
      <c r="AA282" s="573" t="e">
        <f ca="1">'BOCES SELECT'!CH275</f>
        <v>#N/A</v>
      </c>
    </row>
    <row r="283" spans="1:27" x14ac:dyDescent="0.2">
      <c r="A283" s="23"/>
      <c r="C283" s="36"/>
      <c r="D283" s="25"/>
      <c r="J283" s="575" t="str">
        <f t="shared" si="34"/>
        <v/>
      </c>
      <c r="K283" s="572" t="str">
        <f t="shared" si="35"/>
        <v>Strategy 1</v>
      </c>
      <c r="L283" s="573" t="str">
        <f t="shared" si="36"/>
        <v/>
      </c>
      <c r="M283" s="573" t="str">
        <f t="shared" si="37"/>
        <v/>
      </c>
      <c r="O283" s="573" t="str">
        <f t="shared" si="38"/>
        <v>Strategy 1</v>
      </c>
      <c r="P283" s="573">
        <f t="shared" si="39"/>
        <v>0</v>
      </c>
      <c r="Q283" s="573" t="str">
        <f t="shared" si="40"/>
        <v/>
      </c>
      <c r="R283" s="573">
        <f t="shared" si="41"/>
        <v>0</v>
      </c>
      <c r="Z283" s="573">
        <f>'BOCES SELECT'!E276</f>
        <v>1045593</v>
      </c>
      <c r="AA283" s="573" t="e">
        <f ca="1">'BOCES SELECT'!CH276</f>
        <v>#N/A</v>
      </c>
    </row>
    <row r="284" spans="1:27" x14ac:dyDescent="0.2">
      <c r="A284" s="23"/>
      <c r="C284" s="36"/>
      <c r="D284" s="25"/>
      <c r="J284" s="575" t="str">
        <f t="shared" si="34"/>
        <v/>
      </c>
      <c r="K284" s="572" t="str">
        <f t="shared" si="35"/>
        <v>Strategy 1</v>
      </c>
      <c r="L284" s="573" t="str">
        <f t="shared" si="36"/>
        <v/>
      </c>
      <c r="M284" s="573" t="str">
        <f t="shared" si="37"/>
        <v/>
      </c>
      <c r="O284" s="573" t="str">
        <f t="shared" si="38"/>
        <v>Strategy 1</v>
      </c>
      <c r="P284" s="573">
        <f t="shared" si="39"/>
        <v>0</v>
      </c>
      <c r="Q284" s="573" t="str">
        <f t="shared" si="40"/>
        <v/>
      </c>
      <c r="R284" s="573">
        <f t="shared" si="41"/>
        <v>0</v>
      </c>
      <c r="Z284" s="573">
        <f>'BOCES SELECT'!E277</f>
        <v>1045592</v>
      </c>
      <c r="AA284" s="573" t="e">
        <f ca="1">'BOCES SELECT'!CH277</f>
        <v>#N/A</v>
      </c>
    </row>
    <row r="285" spans="1:27" x14ac:dyDescent="0.2">
      <c r="A285" s="23"/>
      <c r="C285" s="36"/>
      <c r="D285" s="25"/>
      <c r="J285" s="575" t="str">
        <f t="shared" si="34"/>
        <v/>
      </c>
      <c r="K285" s="572" t="str">
        <f t="shared" si="35"/>
        <v>Strategy 1</v>
      </c>
      <c r="L285" s="573" t="str">
        <f t="shared" si="36"/>
        <v/>
      </c>
      <c r="M285" s="573" t="str">
        <f t="shared" si="37"/>
        <v/>
      </c>
      <c r="O285" s="573" t="str">
        <f t="shared" si="38"/>
        <v>Strategy 1</v>
      </c>
      <c r="P285" s="573">
        <f t="shared" si="39"/>
        <v>0</v>
      </c>
      <c r="Q285" s="573" t="str">
        <f t="shared" si="40"/>
        <v/>
      </c>
      <c r="R285" s="573">
        <f t="shared" si="41"/>
        <v>0</v>
      </c>
      <c r="Z285" s="573">
        <f>'BOCES SELECT'!E278</f>
        <v>1045591</v>
      </c>
      <c r="AA285" s="573" t="e">
        <f ca="1">'BOCES SELECT'!CH278</f>
        <v>#N/A</v>
      </c>
    </row>
    <row r="286" spans="1:27" x14ac:dyDescent="0.2">
      <c r="A286" s="23"/>
      <c r="C286" s="36"/>
      <c r="D286" s="25"/>
      <c r="J286" s="575" t="str">
        <f t="shared" si="34"/>
        <v/>
      </c>
      <c r="K286" s="572" t="str">
        <f t="shared" si="35"/>
        <v>Strategy 1</v>
      </c>
      <c r="L286" s="573" t="str">
        <f t="shared" si="36"/>
        <v/>
      </c>
      <c r="M286" s="573" t="str">
        <f t="shared" si="37"/>
        <v/>
      </c>
      <c r="O286" s="573" t="str">
        <f t="shared" si="38"/>
        <v>Strategy 1</v>
      </c>
      <c r="P286" s="573">
        <f t="shared" si="39"/>
        <v>0</v>
      </c>
      <c r="Q286" s="573" t="str">
        <f t="shared" si="40"/>
        <v/>
      </c>
      <c r="R286" s="573">
        <f t="shared" si="41"/>
        <v>0</v>
      </c>
      <c r="Z286" s="573">
        <f>'BOCES SELECT'!E279</f>
        <v>1045590</v>
      </c>
      <c r="AA286" s="573" t="e">
        <f ca="1">'BOCES SELECT'!CH279</f>
        <v>#N/A</v>
      </c>
    </row>
    <row r="287" spans="1:27" x14ac:dyDescent="0.2">
      <c r="A287" s="23"/>
      <c r="C287" s="36"/>
      <c r="D287" s="25"/>
      <c r="J287" s="575" t="str">
        <f t="shared" si="34"/>
        <v/>
      </c>
      <c r="K287" s="572" t="str">
        <f t="shared" si="35"/>
        <v>Strategy 1</v>
      </c>
      <c r="L287" s="573" t="str">
        <f t="shared" si="36"/>
        <v/>
      </c>
      <c r="M287" s="573" t="str">
        <f t="shared" si="37"/>
        <v/>
      </c>
      <c r="O287" s="573" t="str">
        <f t="shared" si="38"/>
        <v>Strategy 1</v>
      </c>
      <c r="P287" s="573">
        <f t="shared" si="39"/>
        <v>0</v>
      </c>
      <c r="Q287" s="573" t="str">
        <f t="shared" si="40"/>
        <v/>
      </c>
      <c r="R287" s="573">
        <f t="shared" si="41"/>
        <v>0</v>
      </c>
      <c r="Z287" s="573">
        <f>'BOCES SELECT'!E280</f>
        <v>1045589</v>
      </c>
      <c r="AA287" s="573" t="e">
        <f ca="1">'BOCES SELECT'!CH280</f>
        <v>#N/A</v>
      </c>
    </row>
    <row r="288" spans="1:27" x14ac:dyDescent="0.2">
      <c r="A288" s="23"/>
      <c r="C288" s="36"/>
      <c r="D288" s="25"/>
      <c r="J288" s="575" t="str">
        <f t="shared" si="34"/>
        <v/>
      </c>
      <c r="K288" s="572" t="str">
        <f t="shared" si="35"/>
        <v>Strategy 1</v>
      </c>
      <c r="L288" s="573" t="str">
        <f t="shared" si="36"/>
        <v/>
      </c>
      <c r="M288" s="573" t="str">
        <f t="shared" si="37"/>
        <v/>
      </c>
      <c r="O288" s="573" t="str">
        <f t="shared" si="38"/>
        <v>Strategy 1</v>
      </c>
      <c r="P288" s="573">
        <f t="shared" si="39"/>
        <v>0</v>
      </c>
      <c r="Q288" s="573" t="str">
        <f t="shared" si="40"/>
        <v/>
      </c>
      <c r="R288" s="573">
        <f t="shared" si="41"/>
        <v>0</v>
      </c>
      <c r="Z288" s="573">
        <f>'BOCES SELECT'!E281</f>
        <v>1045588</v>
      </c>
      <c r="AA288" s="573" t="e">
        <f ca="1">'BOCES SELECT'!CH281</f>
        <v>#N/A</v>
      </c>
    </row>
    <row r="289" spans="1:27" x14ac:dyDescent="0.2">
      <c r="A289" s="23"/>
      <c r="C289" s="36"/>
      <c r="D289" s="25"/>
      <c r="J289" s="575" t="str">
        <f t="shared" si="34"/>
        <v/>
      </c>
      <c r="K289" s="572" t="str">
        <f t="shared" si="35"/>
        <v>Strategy 1</v>
      </c>
      <c r="L289" s="573" t="str">
        <f t="shared" si="36"/>
        <v/>
      </c>
      <c r="M289" s="573" t="str">
        <f t="shared" si="37"/>
        <v/>
      </c>
      <c r="O289" s="573" t="str">
        <f t="shared" si="38"/>
        <v>Strategy 1</v>
      </c>
      <c r="P289" s="573">
        <f t="shared" si="39"/>
        <v>0</v>
      </c>
      <c r="Q289" s="573" t="str">
        <f t="shared" si="40"/>
        <v/>
      </c>
      <c r="R289" s="573">
        <f t="shared" si="41"/>
        <v>0</v>
      </c>
      <c r="Z289" s="573">
        <f>'BOCES SELECT'!E282</f>
        <v>1045587</v>
      </c>
      <c r="AA289" s="573" t="e">
        <f ca="1">'BOCES SELECT'!CH282</f>
        <v>#N/A</v>
      </c>
    </row>
    <row r="290" spans="1:27" x14ac:dyDescent="0.2">
      <c r="A290" s="23"/>
      <c r="C290" s="36"/>
      <c r="D290" s="25"/>
      <c r="J290" s="575" t="str">
        <f t="shared" si="34"/>
        <v/>
      </c>
      <c r="K290" s="572" t="str">
        <f t="shared" si="35"/>
        <v>Strategy 1</v>
      </c>
      <c r="L290" s="573" t="str">
        <f t="shared" si="36"/>
        <v/>
      </c>
      <c r="M290" s="573" t="str">
        <f t="shared" si="37"/>
        <v/>
      </c>
      <c r="O290" s="573" t="str">
        <f t="shared" si="38"/>
        <v>Strategy 1</v>
      </c>
      <c r="P290" s="573">
        <f t="shared" si="39"/>
        <v>0</v>
      </c>
      <c r="Q290" s="573" t="str">
        <f t="shared" si="40"/>
        <v/>
      </c>
      <c r="R290" s="573">
        <f t="shared" si="41"/>
        <v>0</v>
      </c>
      <c r="Z290" s="573">
        <f>'BOCES SELECT'!E283</f>
        <v>1045586</v>
      </c>
      <c r="AA290" s="573" t="e">
        <f ca="1">'BOCES SELECT'!CH283</f>
        <v>#N/A</v>
      </c>
    </row>
    <row r="291" spans="1:27" x14ac:dyDescent="0.2">
      <c r="A291" s="23"/>
      <c r="C291" s="36"/>
      <c r="D291" s="25"/>
      <c r="J291" s="575" t="str">
        <f t="shared" si="34"/>
        <v/>
      </c>
      <c r="K291" s="572" t="str">
        <f t="shared" si="35"/>
        <v>Strategy 1</v>
      </c>
      <c r="L291" s="573" t="str">
        <f t="shared" si="36"/>
        <v/>
      </c>
      <c r="M291" s="573" t="str">
        <f t="shared" si="37"/>
        <v/>
      </c>
      <c r="O291" s="573" t="str">
        <f t="shared" si="38"/>
        <v>Strategy 1</v>
      </c>
      <c r="P291" s="573">
        <f t="shared" si="39"/>
        <v>0</v>
      </c>
      <c r="Q291" s="573" t="str">
        <f t="shared" si="40"/>
        <v/>
      </c>
      <c r="R291" s="573">
        <f t="shared" si="41"/>
        <v>0</v>
      </c>
      <c r="Z291" s="573">
        <f>'BOCES SELECT'!E284</f>
        <v>1045585</v>
      </c>
      <c r="AA291" s="573" t="e">
        <f ca="1">'BOCES SELECT'!CH284</f>
        <v>#N/A</v>
      </c>
    </row>
    <row r="292" spans="1:27" x14ac:dyDescent="0.2">
      <c r="A292" s="23"/>
      <c r="C292" s="36"/>
      <c r="D292" s="25"/>
      <c r="J292" s="575" t="str">
        <f t="shared" si="34"/>
        <v/>
      </c>
      <c r="K292" s="572" t="str">
        <f t="shared" si="35"/>
        <v>Strategy 1</v>
      </c>
      <c r="L292" s="573" t="str">
        <f t="shared" si="36"/>
        <v/>
      </c>
      <c r="M292" s="573" t="str">
        <f t="shared" si="37"/>
        <v/>
      </c>
      <c r="O292" s="573" t="str">
        <f t="shared" si="38"/>
        <v>Strategy 1</v>
      </c>
      <c r="P292" s="573">
        <f t="shared" si="39"/>
        <v>0</v>
      </c>
      <c r="Q292" s="573" t="str">
        <f t="shared" si="40"/>
        <v/>
      </c>
      <c r="R292" s="573">
        <f t="shared" si="41"/>
        <v>0</v>
      </c>
      <c r="Z292" s="573">
        <f>'BOCES SELECT'!E285</f>
        <v>1045584</v>
      </c>
      <c r="AA292" s="573" t="e">
        <f ca="1">'BOCES SELECT'!CH285</f>
        <v>#N/A</v>
      </c>
    </row>
    <row r="293" spans="1:27" x14ac:dyDescent="0.2">
      <c r="A293" s="23"/>
      <c r="C293" s="36"/>
      <c r="D293" s="25"/>
      <c r="J293" s="575" t="str">
        <f t="shared" si="34"/>
        <v/>
      </c>
      <c r="K293" s="572" t="str">
        <f t="shared" si="35"/>
        <v>Strategy 1</v>
      </c>
      <c r="L293" s="573" t="str">
        <f t="shared" si="36"/>
        <v/>
      </c>
      <c r="M293" s="573" t="str">
        <f t="shared" si="37"/>
        <v/>
      </c>
      <c r="O293" s="573" t="str">
        <f t="shared" si="38"/>
        <v>Strategy 1</v>
      </c>
      <c r="P293" s="573">
        <f t="shared" si="39"/>
        <v>0</v>
      </c>
      <c r="Q293" s="573" t="str">
        <f t="shared" si="40"/>
        <v/>
      </c>
      <c r="R293" s="573">
        <f t="shared" si="41"/>
        <v>0</v>
      </c>
      <c r="Z293" s="573">
        <f>'BOCES SELECT'!E286</f>
        <v>1045583</v>
      </c>
      <c r="AA293" s="573" t="e">
        <f ca="1">'BOCES SELECT'!CH286</f>
        <v>#N/A</v>
      </c>
    </row>
    <row r="294" spans="1:27" x14ac:dyDescent="0.2">
      <c r="A294" s="23"/>
      <c r="C294" s="36"/>
      <c r="D294" s="25"/>
      <c r="J294" s="575" t="str">
        <f t="shared" si="34"/>
        <v/>
      </c>
      <c r="K294" s="572" t="str">
        <f t="shared" si="35"/>
        <v>Strategy 1</v>
      </c>
      <c r="L294" s="573" t="str">
        <f t="shared" si="36"/>
        <v/>
      </c>
      <c r="M294" s="573" t="str">
        <f t="shared" si="37"/>
        <v/>
      </c>
      <c r="O294" s="573" t="str">
        <f t="shared" si="38"/>
        <v>Strategy 1</v>
      </c>
      <c r="P294" s="573">
        <f t="shared" si="39"/>
        <v>0</v>
      </c>
      <c r="Q294" s="573" t="str">
        <f t="shared" si="40"/>
        <v/>
      </c>
      <c r="R294" s="573">
        <f t="shared" si="41"/>
        <v>0</v>
      </c>
      <c r="Z294" s="573">
        <f>'BOCES SELECT'!E287</f>
        <v>1045582</v>
      </c>
      <c r="AA294" s="573" t="e">
        <f ca="1">'BOCES SELECT'!CH287</f>
        <v>#N/A</v>
      </c>
    </row>
    <row r="295" spans="1:27" x14ac:dyDescent="0.2">
      <c r="A295" s="23"/>
      <c r="C295" s="36"/>
      <c r="D295" s="25"/>
      <c r="J295" s="575" t="str">
        <f t="shared" si="34"/>
        <v/>
      </c>
      <c r="K295" s="572" t="str">
        <f t="shared" si="35"/>
        <v>Strategy 1</v>
      </c>
      <c r="L295" s="573" t="str">
        <f t="shared" si="36"/>
        <v/>
      </c>
      <c r="M295" s="573" t="str">
        <f t="shared" si="37"/>
        <v/>
      </c>
      <c r="O295" s="573" t="str">
        <f t="shared" si="38"/>
        <v>Strategy 1</v>
      </c>
      <c r="P295" s="573">
        <f t="shared" si="39"/>
        <v>0</v>
      </c>
      <c r="Q295" s="573" t="str">
        <f t="shared" si="40"/>
        <v/>
      </c>
      <c r="R295" s="573">
        <f t="shared" si="41"/>
        <v>0</v>
      </c>
      <c r="Z295" s="573">
        <f>'BOCES SELECT'!E288</f>
        <v>1045581</v>
      </c>
      <c r="AA295" s="573" t="e">
        <f ca="1">'BOCES SELECT'!CH288</f>
        <v>#N/A</v>
      </c>
    </row>
    <row r="296" spans="1:27" x14ac:dyDescent="0.2">
      <c r="A296" s="23"/>
      <c r="C296" s="36"/>
      <c r="D296" s="25"/>
      <c r="J296" s="575" t="str">
        <f t="shared" si="34"/>
        <v/>
      </c>
      <c r="K296" s="572" t="str">
        <f t="shared" si="35"/>
        <v>Strategy 1</v>
      </c>
      <c r="L296" s="573" t="str">
        <f t="shared" si="36"/>
        <v/>
      </c>
      <c r="M296" s="573" t="str">
        <f t="shared" si="37"/>
        <v/>
      </c>
      <c r="O296" s="573" t="str">
        <f t="shared" si="38"/>
        <v>Strategy 1</v>
      </c>
      <c r="P296" s="573">
        <f t="shared" si="39"/>
        <v>0</v>
      </c>
      <c r="Q296" s="573" t="str">
        <f t="shared" si="40"/>
        <v/>
      </c>
      <c r="R296" s="573">
        <f t="shared" si="41"/>
        <v>0</v>
      </c>
      <c r="Z296" s="573">
        <f>'BOCES SELECT'!E289</f>
        <v>1045580</v>
      </c>
      <c r="AA296" s="573" t="e">
        <f ca="1">'BOCES SELECT'!CH289</f>
        <v>#N/A</v>
      </c>
    </row>
    <row r="297" spans="1:27" x14ac:dyDescent="0.2">
      <c r="A297" s="23"/>
      <c r="C297" s="36"/>
      <c r="D297" s="25"/>
      <c r="J297" s="575" t="str">
        <f t="shared" si="34"/>
        <v/>
      </c>
      <c r="K297" s="572" t="str">
        <f t="shared" si="35"/>
        <v>Strategy 1</v>
      </c>
      <c r="L297" s="573" t="str">
        <f t="shared" si="36"/>
        <v/>
      </c>
      <c r="M297" s="573" t="str">
        <f t="shared" si="37"/>
        <v/>
      </c>
      <c r="O297" s="573" t="str">
        <f t="shared" si="38"/>
        <v>Strategy 1</v>
      </c>
      <c r="P297" s="573">
        <f t="shared" si="39"/>
        <v>0</v>
      </c>
      <c r="Q297" s="573" t="str">
        <f t="shared" si="40"/>
        <v/>
      </c>
      <c r="R297" s="573">
        <f t="shared" si="41"/>
        <v>0</v>
      </c>
      <c r="Z297" s="573">
        <f>'BOCES SELECT'!E290</f>
        <v>1045579</v>
      </c>
      <c r="AA297" s="573" t="e">
        <f ca="1">'BOCES SELECT'!CH290</f>
        <v>#N/A</v>
      </c>
    </row>
    <row r="298" spans="1:27" x14ac:dyDescent="0.2">
      <c r="A298" s="23"/>
      <c r="C298" s="36"/>
      <c r="D298" s="25"/>
      <c r="J298" s="575" t="str">
        <f t="shared" si="34"/>
        <v/>
      </c>
      <c r="K298" s="572" t="str">
        <f t="shared" si="35"/>
        <v>Strategy 1</v>
      </c>
      <c r="L298" s="573" t="str">
        <f t="shared" si="36"/>
        <v/>
      </c>
      <c r="M298" s="573" t="str">
        <f t="shared" si="37"/>
        <v/>
      </c>
      <c r="O298" s="573" t="str">
        <f t="shared" si="38"/>
        <v>Strategy 1</v>
      </c>
      <c r="P298" s="573">
        <f t="shared" si="39"/>
        <v>0</v>
      </c>
      <c r="Q298" s="573" t="str">
        <f t="shared" si="40"/>
        <v/>
      </c>
      <c r="R298" s="573">
        <f t="shared" si="41"/>
        <v>0</v>
      </c>
      <c r="Z298" s="573">
        <f>'BOCES SELECT'!E291</f>
        <v>1045578</v>
      </c>
      <c r="AA298" s="573" t="e">
        <f ca="1">'BOCES SELECT'!CH291</f>
        <v>#N/A</v>
      </c>
    </row>
    <row r="299" spans="1:27" x14ac:dyDescent="0.2">
      <c r="A299" s="23"/>
      <c r="C299" s="36"/>
      <c r="D299" s="25"/>
      <c r="J299" s="575" t="str">
        <f t="shared" si="34"/>
        <v/>
      </c>
      <c r="K299" s="572" t="str">
        <f t="shared" si="35"/>
        <v>Strategy 1</v>
      </c>
      <c r="L299" s="573" t="str">
        <f t="shared" si="36"/>
        <v/>
      </c>
      <c r="M299" s="573" t="str">
        <f t="shared" si="37"/>
        <v/>
      </c>
      <c r="O299" s="573" t="str">
        <f t="shared" si="38"/>
        <v>Strategy 1</v>
      </c>
      <c r="P299" s="573">
        <f t="shared" si="39"/>
        <v>0</v>
      </c>
      <c r="Q299" s="573" t="str">
        <f t="shared" si="40"/>
        <v/>
      </c>
      <c r="R299" s="573">
        <f t="shared" si="41"/>
        <v>0</v>
      </c>
      <c r="Z299" s="573">
        <f>'BOCES SELECT'!E292</f>
        <v>1045577</v>
      </c>
      <c r="AA299" s="573" t="e">
        <f ca="1">'BOCES SELECT'!CH292</f>
        <v>#N/A</v>
      </c>
    </row>
    <row r="300" spans="1:27" x14ac:dyDescent="0.2">
      <c r="A300" s="23"/>
      <c r="C300" s="36"/>
      <c r="D300" s="25"/>
      <c r="J300" s="575" t="str">
        <f t="shared" si="34"/>
        <v/>
      </c>
      <c r="K300" s="572" t="str">
        <f t="shared" si="35"/>
        <v>Strategy 1</v>
      </c>
      <c r="L300" s="573" t="str">
        <f t="shared" si="36"/>
        <v/>
      </c>
      <c r="M300" s="573" t="str">
        <f t="shared" si="37"/>
        <v/>
      </c>
      <c r="O300" s="573" t="str">
        <f t="shared" si="38"/>
        <v>Strategy 1</v>
      </c>
      <c r="P300" s="573">
        <f t="shared" si="39"/>
        <v>0</v>
      </c>
      <c r="Q300" s="573" t="str">
        <f t="shared" si="40"/>
        <v/>
      </c>
      <c r="R300" s="573">
        <f t="shared" si="41"/>
        <v>0</v>
      </c>
      <c r="Z300" s="573">
        <f>'BOCES SELECT'!E293</f>
        <v>1045576</v>
      </c>
      <c r="AA300" s="573" t="e">
        <f ca="1">'BOCES SELECT'!CH293</f>
        <v>#N/A</v>
      </c>
    </row>
    <row r="301" spans="1:27" x14ac:dyDescent="0.2">
      <c r="A301" s="23"/>
      <c r="C301" s="36"/>
      <c r="D301" s="25"/>
      <c r="J301" s="575" t="str">
        <f t="shared" si="34"/>
        <v/>
      </c>
      <c r="K301" s="572" t="str">
        <f t="shared" si="35"/>
        <v>Strategy 1</v>
      </c>
      <c r="L301" s="573" t="str">
        <f t="shared" si="36"/>
        <v/>
      </c>
      <c r="M301" s="573" t="str">
        <f t="shared" si="37"/>
        <v/>
      </c>
      <c r="O301" s="573" t="str">
        <f t="shared" si="38"/>
        <v>Strategy 1</v>
      </c>
      <c r="P301" s="573">
        <f t="shared" si="39"/>
        <v>0</v>
      </c>
      <c r="Q301" s="573" t="str">
        <f t="shared" si="40"/>
        <v/>
      </c>
      <c r="R301" s="573">
        <f t="shared" si="41"/>
        <v>0</v>
      </c>
      <c r="Z301" s="573">
        <f>'BOCES SELECT'!E294</f>
        <v>1045575</v>
      </c>
      <c r="AA301" s="573" t="e">
        <f ca="1">'BOCES SELECT'!CH294</f>
        <v>#N/A</v>
      </c>
    </row>
    <row r="302" spans="1:27" x14ac:dyDescent="0.2">
      <c r="A302" s="23"/>
      <c r="C302" s="36"/>
      <c r="D302" s="25"/>
      <c r="J302" s="575" t="str">
        <f t="shared" si="34"/>
        <v/>
      </c>
      <c r="K302" s="572" t="str">
        <f t="shared" si="35"/>
        <v>Strategy 1</v>
      </c>
      <c r="L302" s="573" t="str">
        <f t="shared" si="36"/>
        <v/>
      </c>
      <c r="M302" s="573" t="str">
        <f t="shared" si="37"/>
        <v/>
      </c>
      <c r="O302" s="573" t="str">
        <f t="shared" si="38"/>
        <v>Strategy 1</v>
      </c>
      <c r="P302" s="573">
        <f t="shared" si="39"/>
        <v>0</v>
      </c>
      <c r="Q302" s="573" t="str">
        <f t="shared" si="40"/>
        <v/>
      </c>
      <c r="R302" s="573">
        <f t="shared" si="41"/>
        <v>0</v>
      </c>
      <c r="Z302" s="573">
        <f>'BOCES SELECT'!E295</f>
        <v>1045574</v>
      </c>
      <c r="AA302" s="573" t="e">
        <f ca="1">'BOCES SELECT'!CH295</f>
        <v>#N/A</v>
      </c>
    </row>
    <row r="303" spans="1:27" x14ac:dyDescent="0.2">
      <c r="A303" s="23"/>
      <c r="C303" s="36"/>
      <c r="D303" s="25"/>
      <c r="J303" s="575" t="str">
        <f t="shared" si="34"/>
        <v/>
      </c>
      <c r="K303" s="572" t="str">
        <f t="shared" si="35"/>
        <v>Strategy 1</v>
      </c>
      <c r="L303" s="573" t="str">
        <f t="shared" si="36"/>
        <v/>
      </c>
      <c r="M303" s="573" t="str">
        <f t="shared" si="37"/>
        <v/>
      </c>
      <c r="O303" s="573" t="str">
        <f t="shared" si="38"/>
        <v>Strategy 1</v>
      </c>
      <c r="P303" s="573">
        <f t="shared" si="39"/>
        <v>0</v>
      </c>
      <c r="Q303" s="573" t="str">
        <f t="shared" si="40"/>
        <v/>
      </c>
      <c r="R303" s="573">
        <f t="shared" si="41"/>
        <v>0</v>
      </c>
      <c r="Z303" s="573">
        <f>'BOCES SELECT'!E296</f>
        <v>1045573</v>
      </c>
      <c r="AA303" s="573" t="e">
        <f ca="1">'BOCES SELECT'!CH296</f>
        <v>#N/A</v>
      </c>
    </row>
    <row r="304" spans="1:27" x14ac:dyDescent="0.2">
      <c r="A304" s="23"/>
      <c r="C304" s="36"/>
      <c r="D304" s="25"/>
      <c r="J304" s="575" t="str">
        <f t="shared" si="34"/>
        <v/>
      </c>
      <c r="K304" s="572" t="str">
        <f t="shared" si="35"/>
        <v>Strategy 1</v>
      </c>
      <c r="L304" s="573" t="str">
        <f t="shared" si="36"/>
        <v/>
      </c>
      <c r="M304" s="573" t="str">
        <f t="shared" si="37"/>
        <v/>
      </c>
      <c r="O304" s="573" t="str">
        <f t="shared" si="38"/>
        <v>Strategy 1</v>
      </c>
      <c r="P304" s="573">
        <f t="shared" si="39"/>
        <v>0</v>
      </c>
      <c r="Q304" s="573" t="str">
        <f t="shared" si="40"/>
        <v/>
      </c>
      <c r="R304" s="573">
        <f t="shared" si="41"/>
        <v>0</v>
      </c>
      <c r="Z304" s="573">
        <f>'BOCES SELECT'!E297</f>
        <v>1045572</v>
      </c>
      <c r="AA304" s="573" t="e">
        <f ca="1">'BOCES SELECT'!CH297</f>
        <v>#N/A</v>
      </c>
    </row>
    <row r="305" spans="1:27" x14ac:dyDescent="0.2">
      <c r="A305" s="23"/>
      <c r="C305" s="36"/>
      <c r="D305" s="25"/>
      <c r="J305" s="575" t="str">
        <f t="shared" si="34"/>
        <v/>
      </c>
      <c r="K305" s="572" t="str">
        <f t="shared" si="35"/>
        <v>Strategy 1</v>
      </c>
      <c r="L305" s="573" t="str">
        <f t="shared" si="36"/>
        <v/>
      </c>
      <c r="M305" s="573" t="str">
        <f t="shared" si="37"/>
        <v/>
      </c>
      <c r="O305" s="573" t="str">
        <f t="shared" si="38"/>
        <v>Strategy 1</v>
      </c>
      <c r="P305" s="573">
        <f t="shared" si="39"/>
        <v>0</v>
      </c>
      <c r="Q305" s="573" t="str">
        <f t="shared" si="40"/>
        <v/>
      </c>
      <c r="R305" s="573">
        <f t="shared" si="41"/>
        <v>0</v>
      </c>
      <c r="Z305" s="573">
        <f>'BOCES SELECT'!E298</f>
        <v>1045571</v>
      </c>
      <c r="AA305" s="573" t="e">
        <f ca="1">'BOCES SELECT'!CH298</f>
        <v>#N/A</v>
      </c>
    </row>
    <row r="306" spans="1:27" x14ac:dyDescent="0.2">
      <c r="A306" s="23"/>
      <c r="C306" s="36"/>
      <c r="D306" s="25"/>
      <c r="J306" s="575" t="str">
        <f t="shared" si="34"/>
        <v/>
      </c>
      <c r="K306" s="572" t="str">
        <f t="shared" si="35"/>
        <v>Strategy 1</v>
      </c>
      <c r="L306" s="573" t="str">
        <f t="shared" si="36"/>
        <v/>
      </c>
      <c r="M306" s="573" t="str">
        <f t="shared" si="37"/>
        <v/>
      </c>
      <c r="O306" s="573" t="str">
        <f t="shared" si="38"/>
        <v>Strategy 1</v>
      </c>
      <c r="P306" s="573">
        <f t="shared" si="39"/>
        <v>0</v>
      </c>
      <c r="Q306" s="573" t="str">
        <f t="shared" si="40"/>
        <v/>
      </c>
      <c r="R306" s="573">
        <f t="shared" si="41"/>
        <v>0</v>
      </c>
      <c r="Z306" s="573">
        <f>'BOCES SELECT'!E299</f>
        <v>1045570</v>
      </c>
      <c r="AA306" s="573" t="e">
        <f ca="1">'BOCES SELECT'!CH299</f>
        <v>#N/A</v>
      </c>
    </row>
    <row r="307" spans="1:27" x14ac:dyDescent="0.2">
      <c r="A307" s="23"/>
      <c r="C307" s="36"/>
      <c r="D307" s="25"/>
      <c r="J307" s="575" t="str">
        <f t="shared" si="34"/>
        <v/>
      </c>
      <c r="K307" s="572" t="str">
        <f t="shared" si="35"/>
        <v>Strategy 1</v>
      </c>
      <c r="L307" s="573" t="str">
        <f t="shared" si="36"/>
        <v/>
      </c>
      <c r="M307" s="573" t="str">
        <f t="shared" si="37"/>
        <v/>
      </c>
      <c r="O307" s="573" t="str">
        <f t="shared" si="38"/>
        <v>Strategy 1</v>
      </c>
      <c r="P307" s="573">
        <f t="shared" si="39"/>
        <v>0</v>
      </c>
      <c r="Q307" s="573" t="str">
        <f t="shared" si="40"/>
        <v/>
      </c>
      <c r="R307" s="573">
        <f t="shared" si="41"/>
        <v>0</v>
      </c>
      <c r="Z307" s="573">
        <f>'BOCES SELECT'!E300</f>
        <v>1045569</v>
      </c>
      <c r="AA307" s="573" t="e">
        <f ca="1">'BOCES SELECT'!CH300</f>
        <v>#N/A</v>
      </c>
    </row>
    <row r="308" spans="1:27" x14ac:dyDescent="0.2">
      <c r="A308" s="23"/>
      <c r="C308" s="36"/>
      <c r="D308" s="25"/>
      <c r="J308" s="575" t="str">
        <f t="shared" si="34"/>
        <v/>
      </c>
      <c r="K308" s="572" t="str">
        <f t="shared" si="35"/>
        <v>Strategy 1</v>
      </c>
      <c r="L308" s="573" t="str">
        <f t="shared" si="36"/>
        <v/>
      </c>
      <c r="M308" s="573" t="str">
        <f t="shared" si="37"/>
        <v/>
      </c>
      <c r="O308" s="573" t="str">
        <f t="shared" si="38"/>
        <v>Strategy 1</v>
      </c>
      <c r="P308" s="573">
        <f t="shared" si="39"/>
        <v>0</v>
      </c>
      <c r="Q308" s="573" t="str">
        <f t="shared" si="40"/>
        <v/>
      </c>
      <c r="R308" s="573">
        <f t="shared" si="41"/>
        <v>0</v>
      </c>
      <c r="Z308" s="573">
        <f>'BOCES SELECT'!E301</f>
        <v>1045568</v>
      </c>
      <c r="AA308" s="573" t="e">
        <f ca="1">'BOCES SELECT'!CH301</f>
        <v>#N/A</v>
      </c>
    </row>
    <row r="309" spans="1:27" x14ac:dyDescent="0.2">
      <c r="A309" s="23"/>
      <c r="C309" s="36"/>
      <c r="D309" s="25"/>
      <c r="J309" s="575" t="str">
        <f t="shared" si="34"/>
        <v/>
      </c>
      <c r="K309" s="572" t="str">
        <f t="shared" si="35"/>
        <v>Strategy 1</v>
      </c>
      <c r="L309" s="573" t="str">
        <f t="shared" si="36"/>
        <v/>
      </c>
      <c r="M309" s="573" t="str">
        <f t="shared" si="37"/>
        <v/>
      </c>
      <c r="O309" s="573" t="str">
        <f t="shared" si="38"/>
        <v>Strategy 1</v>
      </c>
      <c r="P309" s="573">
        <f t="shared" si="39"/>
        <v>0</v>
      </c>
      <c r="Q309" s="573" t="str">
        <f t="shared" si="40"/>
        <v/>
      </c>
      <c r="R309" s="573">
        <f t="shared" si="41"/>
        <v>0</v>
      </c>
      <c r="Z309" s="573">
        <f>'BOCES SELECT'!E302</f>
        <v>1045567</v>
      </c>
      <c r="AA309" s="573" t="e">
        <f ca="1">'BOCES SELECT'!CH302</f>
        <v>#N/A</v>
      </c>
    </row>
    <row r="310" spans="1:27" x14ac:dyDescent="0.2">
      <c r="A310" s="23"/>
      <c r="C310" s="36"/>
      <c r="D310" s="25"/>
      <c r="J310" s="575" t="str">
        <f t="shared" si="34"/>
        <v/>
      </c>
      <c r="K310" s="572" t="str">
        <f t="shared" si="35"/>
        <v>Strategy 1</v>
      </c>
      <c r="L310" s="573" t="str">
        <f t="shared" si="36"/>
        <v/>
      </c>
      <c r="M310" s="573" t="str">
        <f t="shared" si="37"/>
        <v/>
      </c>
      <c r="O310" s="573" t="str">
        <f t="shared" si="38"/>
        <v>Strategy 1</v>
      </c>
      <c r="P310" s="573">
        <f t="shared" si="39"/>
        <v>0</v>
      </c>
      <c r="Q310" s="573" t="str">
        <f t="shared" si="40"/>
        <v/>
      </c>
      <c r="R310" s="573">
        <f t="shared" si="41"/>
        <v>0</v>
      </c>
      <c r="Z310" s="573">
        <f>'BOCES SELECT'!E303</f>
        <v>1045566</v>
      </c>
      <c r="AA310" s="573" t="e">
        <f ca="1">'BOCES SELECT'!CH303</f>
        <v>#N/A</v>
      </c>
    </row>
    <row r="311" spans="1:27" x14ac:dyDescent="0.2">
      <c r="A311" s="23"/>
      <c r="C311" s="36"/>
      <c r="D311" s="25"/>
      <c r="J311" s="575" t="str">
        <f t="shared" si="34"/>
        <v/>
      </c>
      <c r="K311" s="572" t="str">
        <f t="shared" si="35"/>
        <v>Strategy 1</v>
      </c>
      <c r="L311" s="573" t="str">
        <f t="shared" si="36"/>
        <v/>
      </c>
      <c r="M311" s="573" t="str">
        <f t="shared" si="37"/>
        <v/>
      </c>
      <c r="O311" s="573" t="str">
        <f t="shared" si="38"/>
        <v>Strategy 1</v>
      </c>
      <c r="P311" s="573">
        <f t="shared" si="39"/>
        <v>0</v>
      </c>
      <c r="Q311" s="573" t="str">
        <f t="shared" si="40"/>
        <v/>
      </c>
      <c r="R311" s="573">
        <f t="shared" si="41"/>
        <v>0</v>
      </c>
      <c r="Z311" s="573">
        <f>'BOCES SELECT'!E304</f>
        <v>1045565</v>
      </c>
      <c r="AA311" s="573" t="e">
        <f ca="1">'BOCES SELECT'!CH304</f>
        <v>#N/A</v>
      </c>
    </row>
    <row r="312" spans="1:27" x14ac:dyDescent="0.2">
      <c r="A312" s="23"/>
      <c r="C312" s="36"/>
      <c r="D312" s="25"/>
      <c r="J312" s="575" t="str">
        <f t="shared" si="34"/>
        <v/>
      </c>
      <c r="K312" s="572" t="str">
        <f t="shared" si="35"/>
        <v>Strategy 1</v>
      </c>
      <c r="L312" s="573" t="str">
        <f t="shared" si="36"/>
        <v/>
      </c>
      <c r="M312" s="573" t="str">
        <f t="shared" si="37"/>
        <v/>
      </c>
      <c r="O312" s="573" t="str">
        <f t="shared" si="38"/>
        <v>Strategy 1</v>
      </c>
      <c r="P312" s="573">
        <f t="shared" si="39"/>
        <v>0</v>
      </c>
      <c r="Q312" s="573" t="str">
        <f t="shared" si="40"/>
        <v/>
      </c>
      <c r="R312" s="573">
        <f t="shared" si="41"/>
        <v>0</v>
      </c>
      <c r="Z312" s="573">
        <f>'BOCES SELECT'!E305</f>
        <v>1045564</v>
      </c>
      <c r="AA312" s="573" t="e">
        <f ca="1">'BOCES SELECT'!CH305</f>
        <v>#N/A</v>
      </c>
    </row>
    <row r="313" spans="1:27" x14ac:dyDescent="0.2">
      <c r="A313" s="23"/>
      <c r="C313" s="36"/>
      <c r="D313" s="25"/>
      <c r="J313" s="575" t="str">
        <f t="shared" si="34"/>
        <v/>
      </c>
      <c r="K313" s="572" t="str">
        <f t="shared" si="35"/>
        <v>Strategy 1</v>
      </c>
      <c r="L313" s="573" t="str">
        <f t="shared" si="36"/>
        <v/>
      </c>
      <c r="M313" s="573" t="str">
        <f t="shared" si="37"/>
        <v/>
      </c>
      <c r="O313" s="573" t="str">
        <f t="shared" si="38"/>
        <v>Strategy 1</v>
      </c>
      <c r="P313" s="573">
        <f t="shared" si="39"/>
        <v>0</v>
      </c>
      <c r="Q313" s="573" t="str">
        <f t="shared" si="40"/>
        <v/>
      </c>
      <c r="R313" s="573">
        <f t="shared" si="41"/>
        <v>0</v>
      </c>
      <c r="Z313" s="573">
        <f>'BOCES SELECT'!E306</f>
        <v>1045563</v>
      </c>
      <c r="AA313" s="573" t="e">
        <f ca="1">'BOCES SELECT'!CH306</f>
        <v>#N/A</v>
      </c>
    </row>
    <row r="314" spans="1:27" x14ac:dyDescent="0.2">
      <c r="A314" s="23"/>
      <c r="C314" s="36"/>
      <c r="D314" s="25"/>
      <c r="J314" s="575" t="str">
        <f t="shared" si="34"/>
        <v/>
      </c>
      <c r="K314" s="572" t="str">
        <f t="shared" si="35"/>
        <v>Strategy 1</v>
      </c>
      <c r="L314" s="573" t="str">
        <f t="shared" si="36"/>
        <v/>
      </c>
      <c r="M314" s="573" t="str">
        <f t="shared" si="37"/>
        <v/>
      </c>
      <c r="O314" s="573" t="str">
        <f t="shared" si="38"/>
        <v>Strategy 1</v>
      </c>
      <c r="P314" s="573">
        <f t="shared" si="39"/>
        <v>0</v>
      </c>
      <c r="Q314" s="573" t="str">
        <f t="shared" si="40"/>
        <v/>
      </c>
      <c r="R314" s="573">
        <f t="shared" si="41"/>
        <v>0</v>
      </c>
      <c r="Z314" s="573">
        <f>'BOCES SELECT'!E307</f>
        <v>1045562</v>
      </c>
      <c r="AA314" s="573" t="e">
        <f ca="1">'BOCES SELECT'!CH307</f>
        <v>#N/A</v>
      </c>
    </row>
    <row r="315" spans="1:27" x14ac:dyDescent="0.2">
      <c r="A315" s="23"/>
      <c r="C315" s="36"/>
      <c r="D315" s="25"/>
      <c r="J315" s="575" t="str">
        <f t="shared" si="34"/>
        <v/>
      </c>
      <c r="K315" s="572" t="str">
        <f t="shared" si="35"/>
        <v>Strategy 1</v>
      </c>
      <c r="L315" s="573" t="str">
        <f t="shared" si="36"/>
        <v/>
      </c>
      <c r="M315" s="573" t="str">
        <f t="shared" si="37"/>
        <v/>
      </c>
      <c r="O315" s="573" t="str">
        <f t="shared" si="38"/>
        <v>Strategy 1</v>
      </c>
      <c r="P315" s="573">
        <f t="shared" si="39"/>
        <v>0</v>
      </c>
      <c r="Q315" s="573" t="str">
        <f t="shared" si="40"/>
        <v/>
      </c>
      <c r="R315" s="573">
        <f t="shared" si="41"/>
        <v>0</v>
      </c>
      <c r="Z315" s="573">
        <f>'BOCES SELECT'!E308</f>
        <v>1045561</v>
      </c>
      <c r="AA315" s="573" t="e">
        <f ca="1">'BOCES SELECT'!CH308</f>
        <v>#N/A</v>
      </c>
    </row>
    <row r="316" spans="1:27" x14ac:dyDescent="0.2">
      <c r="A316" s="23"/>
      <c r="C316" s="36"/>
      <c r="D316" s="25"/>
      <c r="J316" s="575" t="str">
        <f t="shared" si="34"/>
        <v/>
      </c>
      <c r="K316" s="572" t="str">
        <f t="shared" si="35"/>
        <v>Strategy 1</v>
      </c>
      <c r="L316" s="573" t="str">
        <f t="shared" si="36"/>
        <v/>
      </c>
      <c r="M316" s="573" t="str">
        <f t="shared" si="37"/>
        <v/>
      </c>
      <c r="O316" s="573" t="str">
        <f t="shared" si="38"/>
        <v>Strategy 1</v>
      </c>
      <c r="P316" s="573">
        <f t="shared" si="39"/>
        <v>0</v>
      </c>
      <c r="Q316" s="573" t="str">
        <f t="shared" si="40"/>
        <v/>
      </c>
      <c r="R316" s="573">
        <f t="shared" si="41"/>
        <v>0</v>
      </c>
      <c r="Z316" s="573">
        <f>'BOCES SELECT'!E309</f>
        <v>1045560</v>
      </c>
      <c r="AA316" s="573" t="e">
        <f ca="1">'BOCES SELECT'!CH309</f>
        <v>#N/A</v>
      </c>
    </row>
    <row r="317" spans="1:27" x14ac:dyDescent="0.2">
      <c r="A317" s="23"/>
      <c r="C317" s="36"/>
      <c r="D317" s="25"/>
      <c r="J317" s="575" t="str">
        <f t="shared" si="34"/>
        <v/>
      </c>
      <c r="K317" s="572" t="str">
        <f t="shared" si="35"/>
        <v>Strategy 1</v>
      </c>
      <c r="L317" s="573" t="str">
        <f t="shared" si="36"/>
        <v/>
      </c>
      <c r="M317" s="573" t="str">
        <f t="shared" si="37"/>
        <v/>
      </c>
      <c r="O317" s="573" t="str">
        <f t="shared" si="38"/>
        <v>Strategy 1</v>
      </c>
      <c r="P317" s="573">
        <f t="shared" si="39"/>
        <v>0</v>
      </c>
      <c r="Q317" s="573" t="str">
        <f t="shared" si="40"/>
        <v/>
      </c>
      <c r="R317" s="573">
        <f t="shared" si="41"/>
        <v>0</v>
      </c>
      <c r="Z317" s="573">
        <f>'BOCES SELECT'!E310</f>
        <v>1045559</v>
      </c>
      <c r="AA317" s="573" t="e">
        <f ca="1">'BOCES SELECT'!CH310</f>
        <v>#N/A</v>
      </c>
    </row>
    <row r="318" spans="1:27" x14ac:dyDescent="0.2">
      <c r="A318" s="23"/>
      <c r="C318" s="36"/>
      <c r="D318" s="25"/>
      <c r="J318" s="575" t="str">
        <f t="shared" si="34"/>
        <v/>
      </c>
      <c r="K318" s="572" t="str">
        <f t="shared" si="35"/>
        <v>Strategy 1</v>
      </c>
      <c r="L318" s="573" t="str">
        <f t="shared" si="36"/>
        <v/>
      </c>
      <c r="M318" s="573" t="str">
        <f t="shared" si="37"/>
        <v/>
      </c>
      <c r="O318" s="573" t="str">
        <f t="shared" si="38"/>
        <v>Strategy 1</v>
      </c>
      <c r="P318" s="573">
        <f t="shared" si="39"/>
        <v>0</v>
      </c>
      <c r="Q318" s="573" t="str">
        <f t="shared" si="40"/>
        <v/>
      </c>
      <c r="R318" s="573">
        <f t="shared" si="41"/>
        <v>0</v>
      </c>
      <c r="Z318" s="573">
        <f>'BOCES SELECT'!E311</f>
        <v>1045558</v>
      </c>
      <c r="AA318" s="573" t="e">
        <f ca="1">'BOCES SELECT'!CH311</f>
        <v>#N/A</v>
      </c>
    </row>
    <row r="319" spans="1:27" x14ac:dyDescent="0.2">
      <c r="A319" s="23"/>
      <c r="C319" s="36"/>
      <c r="D319" s="25"/>
      <c r="J319" s="575" t="str">
        <f t="shared" si="34"/>
        <v/>
      </c>
      <c r="K319" s="572" t="str">
        <f t="shared" si="35"/>
        <v>Strategy 1</v>
      </c>
      <c r="L319" s="573" t="str">
        <f t="shared" si="36"/>
        <v/>
      </c>
      <c r="M319" s="573" t="str">
        <f t="shared" si="37"/>
        <v/>
      </c>
      <c r="O319" s="573" t="str">
        <f t="shared" si="38"/>
        <v>Strategy 1</v>
      </c>
      <c r="P319" s="573">
        <f t="shared" si="39"/>
        <v>0</v>
      </c>
      <c r="Q319" s="573" t="str">
        <f t="shared" si="40"/>
        <v/>
      </c>
      <c r="R319" s="573">
        <f t="shared" si="41"/>
        <v>0</v>
      </c>
      <c r="Z319" s="573">
        <f>'BOCES SELECT'!E312</f>
        <v>1045557</v>
      </c>
      <c r="AA319" s="573" t="e">
        <f ca="1">'BOCES SELECT'!CH312</f>
        <v>#N/A</v>
      </c>
    </row>
    <row r="320" spans="1:27" x14ac:dyDescent="0.2">
      <c r="A320" s="23"/>
      <c r="C320" s="36"/>
      <c r="D320" s="25"/>
      <c r="J320" s="575" t="str">
        <f t="shared" si="34"/>
        <v/>
      </c>
      <c r="K320" s="572" t="str">
        <f t="shared" si="35"/>
        <v>Strategy 1</v>
      </c>
      <c r="L320" s="573" t="str">
        <f t="shared" si="36"/>
        <v/>
      </c>
      <c r="M320" s="573" t="str">
        <f t="shared" si="37"/>
        <v/>
      </c>
      <c r="O320" s="573" t="str">
        <f t="shared" si="38"/>
        <v>Strategy 1</v>
      </c>
      <c r="P320" s="573">
        <f t="shared" si="39"/>
        <v>0</v>
      </c>
      <c r="Q320" s="573" t="str">
        <f t="shared" si="40"/>
        <v/>
      </c>
      <c r="R320" s="573">
        <f t="shared" si="41"/>
        <v>0</v>
      </c>
      <c r="Z320" s="573">
        <f>'BOCES SELECT'!E313</f>
        <v>1045556</v>
      </c>
      <c r="AA320" s="573" t="e">
        <f ca="1">'BOCES SELECT'!CH313</f>
        <v>#N/A</v>
      </c>
    </row>
    <row r="321" spans="1:27" x14ac:dyDescent="0.2">
      <c r="A321" s="23"/>
      <c r="C321" s="36"/>
      <c r="D321" s="25"/>
      <c r="J321" s="575" t="str">
        <f t="shared" si="34"/>
        <v/>
      </c>
      <c r="K321" s="572" t="str">
        <f t="shared" si="35"/>
        <v>Strategy 1</v>
      </c>
      <c r="L321" s="573" t="str">
        <f t="shared" si="36"/>
        <v/>
      </c>
      <c r="M321" s="573" t="str">
        <f t="shared" si="37"/>
        <v/>
      </c>
      <c r="O321" s="573" t="str">
        <f t="shared" si="38"/>
        <v>Strategy 1</v>
      </c>
      <c r="P321" s="573">
        <f t="shared" si="39"/>
        <v>0</v>
      </c>
      <c r="Q321" s="573" t="str">
        <f t="shared" si="40"/>
        <v/>
      </c>
      <c r="R321" s="573">
        <f t="shared" si="41"/>
        <v>0</v>
      </c>
      <c r="Z321" s="573">
        <f>'BOCES SELECT'!E314</f>
        <v>1045555</v>
      </c>
      <c r="AA321" s="573" t="e">
        <f ca="1">'BOCES SELECT'!CH314</f>
        <v>#N/A</v>
      </c>
    </row>
    <row r="322" spans="1:27" x14ac:dyDescent="0.2">
      <c r="A322" s="23"/>
      <c r="C322" s="36"/>
      <c r="D322" s="25"/>
      <c r="J322" s="575" t="str">
        <f t="shared" si="34"/>
        <v/>
      </c>
      <c r="K322" s="572" t="str">
        <f t="shared" si="35"/>
        <v>Strategy 1</v>
      </c>
      <c r="L322" s="573" t="str">
        <f t="shared" si="36"/>
        <v/>
      </c>
      <c r="M322" s="573" t="str">
        <f t="shared" si="37"/>
        <v/>
      </c>
      <c r="O322" s="573" t="str">
        <f t="shared" si="38"/>
        <v>Strategy 1</v>
      </c>
      <c r="P322" s="573">
        <f t="shared" si="39"/>
        <v>0</v>
      </c>
      <c r="Q322" s="573" t="str">
        <f t="shared" si="40"/>
        <v/>
      </c>
      <c r="R322" s="573">
        <f t="shared" si="41"/>
        <v>0</v>
      </c>
      <c r="Z322" s="573">
        <f>'BOCES SELECT'!E315</f>
        <v>1045554</v>
      </c>
      <c r="AA322" s="573" t="e">
        <f ca="1">'BOCES SELECT'!CH315</f>
        <v>#N/A</v>
      </c>
    </row>
    <row r="323" spans="1:27" x14ac:dyDescent="0.2">
      <c r="A323" s="23"/>
      <c r="C323" s="36"/>
      <c r="D323" s="25"/>
      <c r="J323" s="575" t="str">
        <f t="shared" si="34"/>
        <v/>
      </c>
      <c r="K323" s="572" t="str">
        <f t="shared" si="35"/>
        <v>Strategy 1</v>
      </c>
      <c r="L323" s="573" t="str">
        <f t="shared" si="36"/>
        <v/>
      </c>
      <c r="M323" s="573" t="str">
        <f t="shared" si="37"/>
        <v/>
      </c>
      <c r="O323" s="573" t="str">
        <f t="shared" si="38"/>
        <v>Strategy 1</v>
      </c>
      <c r="P323" s="573">
        <f t="shared" si="39"/>
        <v>0</v>
      </c>
      <c r="Q323" s="573" t="str">
        <f t="shared" si="40"/>
        <v/>
      </c>
      <c r="R323" s="573">
        <f t="shared" si="41"/>
        <v>0</v>
      </c>
      <c r="Z323" s="573">
        <f>'BOCES SELECT'!E316</f>
        <v>1045553</v>
      </c>
      <c r="AA323" s="573" t="e">
        <f ca="1">'BOCES SELECT'!CH316</f>
        <v>#N/A</v>
      </c>
    </row>
    <row r="324" spans="1:27" x14ac:dyDescent="0.2">
      <c r="A324" s="23"/>
      <c r="C324" s="36"/>
      <c r="D324" s="25"/>
      <c r="J324" s="575" t="str">
        <f t="shared" si="34"/>
        <v/>
      </c>
      <c r="K324" s="572" t="str">
        <f t="shared" si="35"/>
        <v>Strategy 1</v>
      </c>
      <c r="L324" s="573" t="str">
        <f t="shared" si="36"/>
        <v/>
      </c>
      <c r="M324" s="573" t="str">
        <f t="shared" si="37"/>
        <v/>
      </c>
      <c r="O324" s="573" t="str">
        <f t="shared" si="38"/>
        <v>Strategy 1</v>
      </c>
      <c r="P324" s="573">
        <f t="shared" si="39"/>
        <v>0</v>
      </c>
      <c r="Q324" s="573" t="str">
        <f t="shared" si="40"/>
        <v/>
      </c>
      <c r="R324" s="573">
        <f t="shared" si="41"/>
        <v>0</v>
      </c>
      <c r="Z324" s="573">
        <f>'BOCES SELECT'!E317</f>
        <v>1045552</v>
      </c>
      <c r="AA324" s="573" t="e">
        <f ca="1">'BOCES SELECT'!CH317</f>
        <v>#N/A</v>
      </c>
    </row>
    <row r="325" spans="1:27" x14ac:dyDescent="0.2">
      <c r="A325" s="23"/>
      <c r="C325" s="36"/>
      <c r="D325" s="25"/>
      <c r="J325" s="575" t="str">
        <f t="shared" si="34"/>
        <v/>
      </c>
      <c r="K325" s="572" t="str">
        <f t="shared" si="35"/>
        <v>Strategy 1</v>
      </c>
      <c r="L325" s="573" t="str">
        <f t="shared" si="36"/>
        <v/>
      </c>
      <c r="M325" s="573" t="str">
        <f t="shared" si="37"/>
        <v/>
      </c>
      <c r="O325" s="573" t="str">
        <f t="shared" si="38"/>
        <v>Strategy 1</v>
      </c>
      <c r="P325" s="573">
        <f t="shared" si="39"/>
        <v>0</v>
      </c>
      <c r="Q325" s="573" t="str">
        <f t="shared" si="40"/>
        <v/>
      </c>
      <c r="R325" s="573">
        <f t="shared" si="41"/>
        <v>0</v>
      </c>
      <c r="Z325" s="573">
        <f>'BOCES SELECT'!E318</f>
        <v>1045551</v>
      </c>
      <c r="AA325" s="573" t="e">
        <f ca="1">'BOCES SELECT'!CH318</f>
        <v>#N/A</v>
      </c>
    </row>
    <row r="326" spans="1:27" x14ac:dyDescent="0.2">
      <c r="A326" s="23"/>
      <c r="C326" s="36"/>
      <c r="D326" s="25"/>
      <c r="J326" s="575" t="str">
        <f t="shared" si="34"/>
        <v/>
      </c>
      <c r="K326" s="572" t="str">
        <f t="shared" si="35"/>
        <v>Strategy 1</v>
      </c>
      <c r="L326" s="573" t="str">
        <f t="shared" si="36"/>
        <v/>
      </c>
      <c r="M326" s="573" t="str">
        <f t="shared" si="37"/>
        <v/>
      </c>
      <c r="O326" s="573" t="str">
        <f t="shared" si="38"/>
        <v>Strategy 1</v>
      </c>
      <c r="P326" s="573">
        <f t="shared" si="39"/>
        <v>0</v>
      </c>
      <c r="Q326" s="573" t="str">
        <f t="shared" si="40"/>
        <v/>
      </c>
      <c r="R326" s="573">
        <f t="shared" si="41"/>
        <v>0</v>
      </c>
      <c r="Z326" s="573">
        <f>'BOCES SELECT'!E319</f>
        <v>1045550</v>
      </c>
      <c r="AA326" s="573" t="e">
        <f ca="1">'BOCES SELECT'!CH319</f>
        <v>#N/A</v>
      </c>
    </row>
    <row r="327" spans="1:27" x14ac:dyDescent="0.2">
      <c r="A327" s="23"/>
      <c r="C327" s="36"/>
      <c r="D327" s="25"/>
      <c r="J327" s="575" t="str">
        <f t="shared" si="34"/>
        <v/>
      </c>
      <c r="K327" s="572" t="str">
        <f t="shared" si="35"/>
        <v>Strategy 1</v>
      </c>
      <c r="L327" s="573" t="str">
        <f t="shared" si="36"/>
        <v/>
      </c>
      <c r="M327" s="573" t="str">
        <f t="shared" si="37"/>
        <v/>
      </c>
      <c r="O327" s="573" t="str">
        <f t="shared" si="38"/>
        <v>Strategy 1</v>
      </c>
      <c r="P327" s="573">
        <f t="shared" si="39"/>
        <v>0</v>
      </c>
      <c r="Q327" s="573" t="str">
        <f t="shared" si="40"/>
        <v/>
      </c>
      <c r="R327" s="573">
        <f t="shared" si="41"/>
        <v>0</v>
      </c>
      <c r="Z327" s="573">
        <f>'BOCES SELECT'!E320</f>
        <v>1045549</v>
      </c>
      <c r="AA327" s="573" t="e">
        <f ca="1">'BOCES SELECT'!CH320</f>
        <v>#N/A</v>
      </c>
    </row>
    <row r="328" spans="1:27" x14ac:dyDescent="0.2">
      <c r="A328" s="23"/>
      <c r="C328" s="36"/>
      <c r="D328" s="25"/>
      <c r="J328" s="575" t="str">
        <f t="shared" si="34"/>
        <v/>
      </c>
      <c r="K328" s="572" t="str">
        <f t="shared" si="35"/>
        <v>Strategy 1</v>
      </c>
      <c r="L328" s="573" t="str">
        <f t="shared" si="36"/>
        <v/>
      </c>
      <c r="M328" s="573" t="str">
        <f t="shared" si="37"/>
        <v/>
      </c>
      <c r="O328" s="573" t="str">
        <f t="shared" si="38"/>
        <v>Strategy 1</v>
      </c>
      <c r="P328" s="573">
        <f t="shared" si="39"/>
        <v>0</v>
      </c>
      <c r="Q328" s="573" t="str">
        <f t="shared" si="40"/>
        <v/>
      </c>
      <c r="R328" s="573">
        <f t="shared" si="41"/>
        <v>0</v>
      </c>
      <c r="Z328" s="573">
        <f>'BOCES SELECT'!E321</f>
        <v>1045548</v>
      </c>
      <c r="AA328" s="573" t="e">
        <f ca="1">'BOCES SELECT'!CH321</f>
        <v>#N/A</v>
      </c>
    </row>
    <row r="329" spans="1:27" x14ac:dyDescent="0.2">
      <c r="A329" s="23"/>
      <c r="C329" s="36"/>
      <c r="D329" s="25"/>
      <c r="J329" s="575" t="str">
        <f t="shared" si="34"/>
        <v/>
      </c>
      <c r="K329" s="572" t="str">
        <f t="shared" si="35"/>
        <v>Strategy 1</v>
      </c>
      <c r="L329" s="573" t="str">
        <f t="shared" si="36"/>
        <v/>
      </c>
      <c r="M329" s="573" t="str">
        <f t="shared" si="37"/>
        <v/>
      </c>
      <c r="O329" s="573" t="str">
        <f t="shared" si="38"/>
        <v>Strategy 1</v>
      </c>
      <c r="P329" s="573">
        <f t="shared" si="39"/>
        <v>0</v>
      </c>
      <c r="Q329" s="573" t="str">
        <f t="shared" si="40"/>
        <v/>
      </c>
      <c r="R329" s="573">
        <f t="shared" si="41"/>
        <v>0</v>
      </c>
      <c r="Z329" s="573">
        <f>'BOCES SELECT'!E322</f>
        <v>1045547</v>
      </c>
      <c r="AA329" s="573" t="e">
        <f ca="1">'BOCES SELECT'!CH322</f>
        <v>#N/A</v>
      </c>
    </row>
    <row r="330" spans="1:27" x14ac:dyDescent="0.2">
      <c r="A330" s="23"/>
      <c r="C330" s="36"/>
      <c r="D330" s="25"/>
      <c r="J330" s="575" t="str">
        <f t="shared" si="34"/>
        <v/>
      </c>
      <c r="K330" s="572" t="str">
        <f t="shared" si="35"/>
        <v>Strategy 1</v>
      </c>
      <c r="L330" s="573" t="str">
        <f t="shared" si="36"/>
        <v/>
      </c>
      <c r="M330" s="573" t="str">
        <f t="shared" si="37"/>
        <v/>
      </c>
      <c r="O330" s="573" t="str">
        <f t="shared" si="38"/>
        <v>Strategy 1</v>
      </c>
      <c r="P330" s="573">
        <f t="shared" si="39"/>
        <v>0</v>
      </c>
      <c r="Q330" s="573" t="str">
        <f t="shared" si="40"/>
        <v/>
      </c>
      <c r="R330" s="573">
        <f t="shared" si="41"/>
        <v>0</v>
      </c>
      <c r="Z330" s="573">
        <f>'BOCES SELECT'!E323</f>
        <v>1045546</v>
      </c>
      <c r="AA330" s="573" t="e">
        <f ca="1">'BOCES SELECT'!CH323</f>
        <v>#N/A</v>
      </c>
    </row>
    <row r="331" spans="1:27" x14ac:dyDescent="0.2">
      <c r="A331" s="23"/>
      <c r="C331" s="36"/>
      <c r="D331" s="25"/>
      <c r="J331" s="575" t="str">
        <f t="shared" ref="J331:J394" si="42">IF(K331=K330,"",SUMIF(K:K,K331,I:I))</f>
        <v/>
      </c>
      <c r="K331" s="572" t="str">
        <f t="shared" ref="K331:K394" si="43">IF(ISBLANK(A331),K330,A331)</f>
        <v>Strategy 1</v>
      </c>
      <c r="L331" s="573" t="str">
        <f t="shared" si="36"/>
        <v/>
      </c>
      <c r="M331" s="573" t="str">
        <f t="shared" si="37"/>
        <v/>
      </c>
      <c r="O331" s="573" t="str">
        <f t="shared" si="38"/>
        <v>Strategy 1</v>
      </c>
      <c r="P331" s="573">
        <f t="shared" si="39"/>
        <v>0</v>
      </c>
      <c r="Q331" s="573" t="str">
        <f t="shared" si="40"/>
        <v/>
      </c>
      <c r="R331" s="573">
        <f t="shared" si="41"/>
        <v>0</v>
      </c>
      <c r="Z331" s="573">
        <f>'BOCES SELECT'!E324</f>
        <v>1045545</v>
      </c>
      <c r="AA331" s="573" t="e">
        <f ca="1">'BOCES SELECT'!CH324</f>
        <v>#N/A</v>
      </c>
    </row>
    <row r="332" spans="1:27" x14ac:dyDescent="0.2">
      <c r="A332" s="23"/>
      <c r="C332" s="36"/>
      <c r="D332" s="25"/>
      <c r="J332" s="575" t="str">
        <f t="shared" si="42"/>
        <v/>
      </c>
      <c r="K332" s="572" t="str">
        <f t="shared" si="43"/>
        <v>Strategy 1</v>
      </c>
      <c r="L332" s="573" t="str">
        <f t="shared" ref="L332:L395" si="44">LEFT(H332,11)</f>
        <v/>
      </c>
      <c r="M332" s="573" t="str">
        <f t="shared" ref="M332:M395" si="45">LEFT(E332,2)</f>
        <v/>
      </c>
      <c r="O332" s="573" t="str">
        <f t="shared" ref="O332:O395" si="46">K332</f>
        <v>Strategy 1</v>
      </c>
      <c r="P332" s="573">
        <f t="shared" ref="P332:P395" si="47">LEN(L332)</f>
        <v>0</v>
      </c>
      <c r="Q332" s="573" t="str">
        <f t="shared" ref="Q332:Q395" si="48">IF(LEN(L332)=11,L332,IF(LEN(L332)=10,CONCATENATE(L332," "),IF(LEN(L332)=9,CONCATENATE(L332,"  "),IF(LEN(L332)=8,CONCATENATE(L332,"   "),""))))</f>
        <v/>
      </c>
      <c r="R332" s="573">
        <f t="shared" ref="R332:R395" si="49">LEN(Q332)</f>
        <v>0</v>
      </c>
      <c r="Z332" s="573">
        <f>'BOCES SELECT'!E325</f>
        <v>1045544</v>
      </c>
      <c r="AA332" s="573" t="e">
        <f ca="1">'BOCES SELECT'!CH325</f>
        <v>#N/A</v>
      </c>
    </row>
    <row r="333" spans="1:27" x14ac:dyDescent="0.2">
      <c r="A333" s="23"/>
      <c r="C333" s="36"/>
      <c r="D333" s="25"/>
      <c r="J333" s="575" t="str">
        <f t="shared" si="42"/>
        <v/>
      </c>
      <c r="K333" s="572" t="str">
        <f t="shared" si="43"/>
        <v>Strategy 1</v>
      </c>
      <c r="L333" s="573" t="str">
        <f t="shared" si="44"/>
        <v/>
      </c>
      <c r="M333" s="573" t="str">
        <f t="shared" si="45"/>
        <v/>
      </c>
      <c r="O333" s="573" t="str">
        <f t="shared" si="46"/>
        <v>Strategy 1</v>
      </c>
      <c r="P333" s="573">
        <f t="shared" si="47"/>
        <v>0</v>
      </c>
      <c r="Q333" s="573" t="str">
        <f t="shared" si="48"/>
        <v/>
      </c>
      <c r="R333" s="573">
        <f t="shared" si="49"/>
        <v>0</v>
      </c>
      <c r="Z333" s="573">
        <f>'BOCES SELECT'!E326</f>
        <v>1045543</v>
      </c>
      <c r="AA333" s="573" t="e">
        <f ca="1">'BOCES SELECT'!CH326</f>
        <v>#N/A</v>
      </c>
    </row>
    <row r="334" spans="1:27" x14ac:dyDescent="0.2">
      <c r="A334" s="23"/>
      <c r="C334" s="36"/>
      <c r="D334" s="25"/>
      <c r="J334" s="575" t="str">
        <f t="shared" si="42"/>
        <v/>
      </c>
      <c r="K334" s="572" t="str">
        <f t="shared" si="43"/>
        <v>Strategy 1</v>
      </c>
      <c r="L334" s="573" t="str">
        <f t="shared" si="44"/>
        <v/>
      </c>
      <c r="M334" s="573" t="str">
        <f t="shared" si="45"/>
        <v/>
      </c>
      <c r="O334" s="573" t="str">
        <f t="shared" si="46"/>
        <v>Strategy 1</v>
      </c>
      <c r="P334" s="573">
        <f t="shared" si="47"/>
        <v>0</v>
      </c>
      <c r="Q334" s="573" t="str">
        <f t="shared" si="48"/>
        <v/>
      </c>
      <c r="R334" s="573">
        <f t="shared" si="49"/>
        <v>0</v>
      </c>
      <c r="Z334" s="573">
        <f>'BOCES SELECT'!E327</f>
        <v>1045542</v>
      </c>
      <c r="AA334" s="573" t="e">
        <f ca="1">'BOCES SELECT'!CH327</f>
        <v>#N/A</v>
      </c>
    </row>
    <row r="335" spans="1:27" x14ac:dyDescent="0.2">
      <c r="A335" s="23"/>
      <c r="C335" s="36"/>
      <c r="D335" s="25"/>
      <c r="J335" s="575" t="str">
        <f t="shared" si="42"/>
        <v/>
      </c>
      <c r="K335" s="572" t="str">
        <f t="shared" si="43"/>
        <v>Strategy 1</v>
      </c>
      <c r="L335" s="573" t="str">
        <f t="shared" si="44"/>
        <v/>
      </c>
      <c r="M335" s="573" t="str">
        <f t="shared" si="45"/>
        <v/>
      </c>
      <c r="O335" s="573" t="str">
        <f t="shared" si="46"/>
        <v>Strategy 1</v>
      </c>
      <c r="P335" s="573">
        <f t="shared" si="47"/>
        <v>0</v>
      </c>
      <c r="Q335" s="573" t="str">
        <f t="shared" si="48"/>
        <v/>
      </c>
      <c r="R335" s="573">
        <f t="shared" si="49"/>
        <v>0</v>
      </c>
      <c r="Z335" s="573">
        <f>'BOCES SELECT'!E328</f>
        <v>1045541</v>
      </c>
      <c r="AA335" s="573" t="e">
        <f ca="1">'BOCES SELECT'!CH328</f>
        <v>#N/A</v>
      </c>
    </row>
    <row r="336" spans="1:27" x14ac:dyDescent="0.2">
      <c r="A336" s="23"/>
      <c r="C336" s="36"/>
      <c r="D336" s="25"/>
      <c r="J336" s="575" t="str">
        <f t="shared" si="42"/>
        <v/>
      </c>
      <c r="K336" s="572" t="str">
        <f t="shared" si="43"/>
        <v>Strategy 1</v>
      </c>
      <c r="L336" s="573" t="str">
        <f t="shared" si="44"/>
        <v/>
      </c>
      <c r="M336" s="573" t="str">
        <f t="shared" si="45"/>
        <v/>
      </c>
      <c r="O336" s="573" t="str">
        <f t="shared" si="46"/>
        <v>Strategy 1</v>
      </c>
      <c r="P336" s="573">
        <f t="shared" si="47"/>
        <v>0</v>
      </c>
      <c r="Q336" s="573" t="str">
        <f t="shared" si="48"/>
        <v/>
      </c>
      <c r="R336" s="573">
        <f t="shared" si="49"/>
        <v>0</v>
      </c>
      <c r="Z336" s="573">
        <f>'BOCES SELECT'!E329</f>
        <v>1045540</v>
      </c>
      <c r="AA336" s="573" t="e">
        <f ca="1">'BOCES SELECT'!CH329</f>
        <v>#N/A</v>
      </c>
    </row>
    <row r="337" spans="1:27" x14ac:dyDescent="0.2">
      <c r="A337" s="23"/>
      <c r="C337" s="36"/>
      <c r="D337" s="25"/>
      <c r="J337" s="575" t="str">
        <f t="shared" si="42"/>
        <v/>
      </c>
      <c r="K337" s="572" t="str">
        <f t="shared" si="43"/>
        <v>Strategy 1</v>
      </c>
      <c r="L337" s="573" t="str">
        <f t="shared" si="44"/>
        <v/>
      </c>
      <c r="M337" s="573" t="str">
        <f t="shared" si="45"/>
        <v/>
      </c>
      <c r="O337" s="573" t="str">
        <f t="shared" si="46"/>
        <v>Strategy 1</v>
      </c>
      <c r="P337" s="573">
        <f t="shared" si="47"/>
        <v>0</v>
      </c>
      <c r="Q337" s="573" t="str">
        <f t="shared" si="48"/>
        <v/>
      </c>
      <c r="R337" s="573">
        <f t="shared" si="49"/>
        <v>0</v>
      </c>
      <c r="Z337" s="573">
        <f>'BOCES SELECT'!E330</f>
        <v>1045539</v>
      </c>
      <c r="AA337" s="573" t="e">
        <f ca="1">'BOCES SELECT'!CH330</f>
        <v>#N/A</v>
      </c>
    </row>
    <row r="338" spans="1:27" x14ac:dyDescent="0.2">
      <c r="A338" s="23"/>
      <c r="C338" s="36"/>
      <c r="D338" s="25"/>
      <c r="J338" s="575" t="str">
        <f t="shared" si="42"/>
        <v/>
      </c>
      <c r="K338" s="572" t="str">
        <f t="shared" si="43"/>
        <v>Strategy 1</v>
      </c>
      <c r="L338" s="573" t="str">
        <f t="shared" si="44"/>
        <v/>
      </c>
      <c r="M338" s="573" t="str">
        <f t="shared" si="45"/>
        <v/>
      </c>
      <c r="O338" s="573" t="str">
        <f t="shared" si="46"/>
        <v>Strategy 1</v>
      </c>
      <c r="P338" s="573">
        <f t="shared" si="47"/>
        <v>0</v>
      </c>
      <c r="Q338" s="573" t="str">
        <f t="shared" si="48"/>
        <v/>
      </c>
      <c r="R338" s="573">
        <f t="shared" si="49"/>
        <v>0</v>
      </c>
      <c r="Z338" s="573">
        <f>'BOCES SELECT'!E331</f>
        <v>1045538</v>
      </c>
      <c r="AA338" s="573" t="e">
        <f ca="1">'BOCES SELECT'!CH331</f>
        <v>#N/A</v>
      </c>
    </row>
    <row r="339" spans="1:27" x14ac:dyDescent="0.2">
      <c r="A339" s="23"/>
      <c r="C339" s="36"/>
      <c r="D339" s="25"/>
      <c r="J339" s="575" t="str">
        <f t="shared" si="42"/>
        <v/>
      </c>
      <c r="K339" s="572" t="str">
        <f t="shared" si="43"/>
        <v>Strategy 1</v>
      </c>
      <c r="L339" s="573" t="str">
        <f t="shared" si="44"/>
        <v/>
      </c>
      <c r="M339" s="573" t="str">
        <f t="shared" si="45"/>
        <v/>
      </c>
      <c r="O339" s="573" t="str">
        <f t="shared" si="46"/>
        <v>Strategy 1</v>
      </c>
      <c r="P339" s="573">
        <f t="shared" si="47"/>
        <v>0</v>
      </c>
      <c r="Q339" s="573" t="str">
        <f t="shared" si="48"/>
        <v/>
      </c>
      <c r="R339" s="573">
        <f t="shared" si="49"/>
        <v>0</v>
      </c>
      <c r="Z339" s="573">
        <f>'BOCES SELECT'!E332</f>
        <v>1045537</v>
      </c>
      <c r="AA339" s="573" t="e">
        <f ca="1">'BOCES SELECT'!CH332</f>
        <v>#N/A</v>
      </c>
    </row>
    <row r="340" spans="1:27" x14ac:dyDescent="0.2">
      <c r="A340" s="23"/>
      <c r="C340" s="36"/>
      <c r="D340" s="25"/>
      <c r="J340" s="575" t="str">
        <f t="shared" si="42"/>
        <v/>
      </c>
      <c r="K340" s="572" t="str">
        <f t="shared" si="43"/>
        <v>Strategy 1</v>
      </c>
      <c r="L340" s="573" t="str">
        <f t="shared" si="44"/>
        <v/>
      </c>
      <c r="M340" s="573" t="str">
        <f t="shared" si="45"/>
        <v/>
      </c>
      <c r="O340" s="573" t="str">
        <f t="shared" si="46"/>
        <v>Strategy 1</v>
      </c>
      <c r="P340" s="573">
        <f t="shared" si="47"/>
        <v>0</v>
      </c>
      <c r="Q340" s="573" t="str">
        <f t="shared" si="48"/>
        <v/>
      </c>
      <c r="R340" s="573">
        <f t="shared" si="49"/>
        <v>0</v>
      </c>
      <c r="Z340" s="573">
        <f>'BOCES SELECT'!E333</f>
        <v>1045536</v>
      </c>
      <c r="AA340" s="573" t="e">
        <f ca="1">'BOCES SELECT'!CH333</f>
        <v>#N/A</v>
      </c>
    </row>
    <row r="341" spans="1:27" x14ac:dyDescent="0.2">
      <c r="A341" s="23"/>
      <c r="C341" s="36"/>
      <c r="D341" s="25"/>
      <c r="J341" s="575" t="str">
        <f t="shared" si="42"/>
        <v/>
      </c>
      <c r="K341" s="572" t="str">
        <f t="shared" si="43"/>
        <v>Strategy 1</v>
      </c>
      <c r="L341" s="573" t="str">
        <f t="shared" si="44"/>
        <v/>
      </c>
      <c r="M341" s="573" t="str">
        <f t="shared" si="45"/>
        <v/>
      </c>
      <c r="O341" s="573" t="str">
        <f t="shared" si="46"/>
        <v>Strategy 1</v>
      </c>
      <c r="P341" s="573">
        <f t="shared" si="47"/>
        <v>0</v>
      </c>
      <c r="Q341" s="573" t="str">
        <f t="shared" si="48"/>
        <v/>
      </c>
      <c r="R341" s="573">
        <f t="shared" si="49"/>
        <v>0</v>
      </c>
      <c r="Z341" s="573">
        <f>'BOCES SELECT'!E334</f>
        <v>1045535</v>
      </c>
      <c r="AA341" s="573" t="e">
        <f ca="1">'BOCES SELECT'!CH334</f>
        <v>#N/A</v>
      </c>
    </row>
    <row r="342" spans="1:27" x14ac:dyDescent="0.2">
      <c r="A342" s="23"/>
      <c r="C342" s="36"/>
      <c r="D342" s="25"/>
      <c r="J342" s="575" t="str">
        <f t="shared" si="42"/>
        <v/>
      </c>
      <c r="K342" s="572" t="str">
        <f t="shared" si="43"/>
        <v>Strategy 1</v>
      </c>
      <c r="L342" s="573" t="str">
        <f t="shared" si="44"/>
        <v/>
      </c>
      <c r="M342" s="573" t="str">
        <f t="shared" si="45"/>
        <v/>
      </c>
      <c r="O342" s="573" t="str">
        <f t="shared" si="46"/>
        <v>Strategy 1</v>
      </c>
      <c r="P342" s="573">
        <f t="shared" si="47"/>
        <v>0</v>
      </c>
      <c r="Q342" s="573" t="str">
        <f t="shared" si="48"/>
        <v/>
      </c>
      <c r="R342" s="573">
        <f t="shared" si="49"/>
        <v>0</v>
      </c>
      <c r="Z342" s="573">
        <f>'BOCES SELECT'!E335</f>
        <v>1045534</v>
      </c>
      <c r="AA342" s="573" t="e">
        <f ca="1">'BOCES SELECT'!CH335</f>
        <v>#N/A</v>
      </c>
    </row>
    <row r="343" spans="1:27" x14ac:dyDescent="0.2">
      <c r="A343" s="23"/>
      <c r="C343" s="36"/>
      <c r="D343" s="25"/>
      <c r="J343" s="575" t="str">
        <f t="shared" si="42"/>
        <v/>
      </c>
      <c r="K343" s="572" t="str">
        <f t="shared" si="43"/>
        <v>Strategy 1</v>
      </c>
      <c r="L343" s="573" t="str">
        <f t="shared" si="44"/>
        <v/>
      </c>
      <c r="M343" s="573" t="str">
        <f t="shared" si="45"/>
        <v/>
      </c>
      <c r="O343" s="573" t="str">
        <f t="shared" si="46"/>
        <v>Strategy 1</v>
      </c>
      <c r="P343" s="573">
        <f t="shared" si="47"/>
        <v>0</v>
      </c>
      <c r="Q343" s="573" t="str">
        <f t="shared" si="48"/>
        <v/>
      </c>
      <c r="R343" s="573">
        <f t="shared" si="49"/>
        <v>0</v>
      </c>
      <c r="Z343" s="573">
        <f>'BOCES SELECT'!E336</f>
        <v>1045533</v>
      </c>
      <c r="AA343" s="573" t="e">
        <f ca="1">'BOCES SELECT'!CH336</f>
        <v>#N/A</v>
      </c>
    </row>
    <row r="344" spans="1:27" x14ac:dyDescent="0.2">
      <c r="A344" s="23"/>
      <c r="C344" s="36"/>
      <c r="D344" s="25"/>
      <c r="J344" s="575" t="str">
        <f t="shared" si="42"/>
        <v/>
      </c>
      <c r="K344" s="572" t="str">
        <f t="shared" si="43"/>
        <v>Strategy 1</v>
      </c>
      <c r="L344" s="573" t="str">
        <f t="shared" si="44"/>
        <v/>
      </c>
      <c r="M344" s="573" t="str">
        <f t="shared" si="45"/>
        <v/>
      </c>
      <c r="O344" s="573" t="str">
        <f t="shared" si="46"/>
        <v>Strategy 1</v>
      </c>
      <c r="P344" s="573">
        <f t="shared" si="47"/>
        <v>0</v>
      </c>
      <c r="Q344" s="573" t="str">
        <f t="shared" si="48"/>
        <v/>
      </c>
      <c r="R344" s="573">
        <f t="shared" si="49"/>
        <v>0</v>
      </c>
      <c r="Z344" s="573">
        <f>'BOCES SELECT'!E337</f>
        <v>1045532</v>
      </c>
      <c r="AA344" s="573" t="e">
        <f ca="1">'BOCES SELECT'!CH337</f>
        <v>#N/A</v>
      </c>
    </row>
    <row r="345" spans="1:27" x14ac:dyDescent="0.2">
      <c r="A345" s="23"/>
      <c r="C345" s="36"/>
      <c r="D345" s="25"/>
      <c r="J345" s="575" t="str">
        <f t="shared" si="42"/>
        <v/>
      </c>
      <c r="K345" s="572" t="str">
        <f t="shared" si="43"/>
        <v>Strategy 1</v>
      </c>
      <c r="L345" s="573" t="str">
        <f t="shared" si="44"/>
        <v/>
      </c>
      <c r="M345" s="573" t="str">
        <f t="shared" si="45"/>
        <v/>
      </c>
      <c r="O345" s="573" t="str">
        <f t="shared" si="46"/>
        <v>Strategy 1</v>
      </c>
      <c r="P345" s="573">
        <f t="shared" si="47"/>
        <v>0</v>
      </c>
      <c r="Q345" s="573" t="str">
        <f t="shared" si="48"/>
        <v/>
      </c>
      <c r="R345" s="573">
        <f t="shared" si="49"/>
        <v>0</v>
      </c>
      <c r="Z345" s="573">
        <f>'BOCES SELECT'!E338</f>
        <v>1045531</v>
      </c>
      <c r="AA345" s="573" t="e">
        <f ca="1">'BOCES SELECT'!CH338</f>
        <v>#N/A</v>
      </c>
    </row>
    <row r="346" spans="1:27" x14ac:dyDescent="0.2">
      <c r="A346" s="23"/>
      <c r="C346" s="36"/>
      <c r="D346" s="25"/>
      <c r="J346" s="575" t="str">
        <f t="shared" si="42"/>
        <v/>
      </c>
      <c r="K346" s="572" t="str">
        <f t="shared" si="43"/>
        <v>Strategy 1</v>
      </c>
      <c r="L346" s="573" t="str">
        <f t="shared" si="44"/>
        <v/>
      </c>
      <c r="M346" s="573" t="str">
        <f t="shared" si="45"/>
        <v/>
      </c>
      <c r="O346" s="573" t="str">
        <f t="shared" si="46"/>
        <v>Strategy 1</v>
      </c>
      <c r="P346" s="573">
        <f t="shared" si="47"/>
        <v>0</v>
      </c>
      <c r="Q346" s="573" t="str">
        <f t="shared" si="48"/>
        <v/>
      </c>
      <c r="R346" s="573">
        <f t="shared" si="49"/>
        <v>0</v>
      </c>
      <c r="Z346" s="573">
        <f>'BOCES SELECT'!E339</f>
        <v>1045530</v>
      </c>
      <c r="AA346" s="573" t="e">
        <f ca="1">'BOCES SELECT'!CH339</f>
        <v>#N/A</v>
      </c>
    </row>
    <row r="347" spans="1:27" x14ac:dyDescent="0.2">
      <c r="A347" s="23"/>
      <c r="C347" s="36"/>
      <c r="D347" s="25"/>
      <c r="J347" s="575" t="str">
        <f t="shared" si="42"/>
        <v/>
      </c>
      <c r="K347" s="572" t="str">
        <f t="shared" si="43"/>
        <v>Strategy 1</v>
      </c>
      <c r="L347" s="573" t="str">
        <f t="shared" si="44"/>
        <v/>
      </c>
      <c r="M347" s="573" t="str">
        <f t="shared" si="45"/>
        <v/>
      </c>
      <c r="O347" s="573" t="str">
        <f t="shared" si="46"/>
        <v>Strategy 1</v>
      </c>
      <c r="P347" s="573">
        <f t="shared" si="47"/>
        <v>0</v>
      </c>
      <c r="Q347" s="573" t="str">
        <f t="shared" si="48"/>
        <v/>
      </c>
      <c r="R347" s="573">
        <f t="shared" si="49"/>
        <v>0</v>
      </c>
      <c r="Z347" s="573">
        <f>'BOCES SELECT'!E340</f>
        <v>1045529</v>
      </c>
      <c r="AA347" s="573" t="e">
        <f ca="1">'BOCES SELECT'!CH340</f>
        <v>#N/A</v>
      </c>
    </row>
    <row r="348" spans="1:27" x14ac:dyDescent="0.2">
      <c r="A348" s="23"/>
      <c r="C348" s="36"/>
      <c r="D348" s="25"/>
      <c r="J348" s="575" t="str">
        <f t="shared" si="42"/>
        <v/>
      </c>
      <c r="K348" s="572" t="str">
        <f t="shared" si="43"/>
        <v>Strategy 1</v>
      </c>
      <c r="L348" s="573" t="str">
        <f t="shared" si="44"/>
        <v/>
      </c>
      <c r="M348" s="573" t="str">
        <f t="shared" si="45"/>
        <v/>
      </c>
      <c r="O348" s="573" t="str">
        <f t="shared" si="46"/>
        <v>Strategy 1</v>
      </c>
      <c r="P348" s="573">
        <f t="shared" si="47"/>
        <v>0</v>
      </c>
      <c r="Q348" s="573" t="str">
        <f t="shared" si="48"/>
        <v/>
      </c>
      <c r="R348" s="573">
        <f t="shared" si="49"/>
        <v>0</v>
      </c>
      <c r="Z348" s="573">
        <f>'BOCES SELECT'!E341</f>
        <v>1045528</v>
      </c>
      <c r="AA348" s="573" t="e">
        <f ca="1">'BOCES SELECT'!CH341</f>
        <v>#N/A</v>
      </c>
    </row>
    <row r="349" spans="1:27" x14ac:dyDescent="0.2">
      <c r="A349" s="23"/>
      <c r="C349" s="36"/>
      <c r="D349" s="25"/>
      <c r="J349" s="575" t="str">
        <f t="shared" si="42"/>
        <v/>
      </c>
      <c r="K349" s="572" t="str">
        <f t="shared" si="43"/>
        <v>Strategy 1</v>
      </c>
      <c r="L349" s="573" t="str">
        <f t="shared" si="44"/>
        <v/>
      </c>
      <c r="M349" s="573" t="str">
        <f t="shared" si="45"/>
        <v/>
      </c>
      <c r="O349" s="573" t="str">
        <f t="shared" si="46"/>
        <v>Strategy 1</v>
      </c>
      <c r="P349" s="573">
        <f t="shared" si="47"/>
        <v>0</v>
      </c>
      <c r="Q349" s="573" t="str">
        <f t="shared" si="48"/>
        <v/>
      </c>
      <c r="R349" s="573">
        <f t="shared" si="49"/>
        <v>0</v>
      </c>
      <c r="Z349" s="573">
        <f>'BOCES SELECT'!E342</f>
        <v>1045527</v>
      </c>
      <c r="AA349" s="573" t="e">
        <f ca="1">'BOCES SELECT'!CH342</f>
        <v>#N/A</v>
      </c>
    </row>
    <row r="350" spans="1:27" x14ac:dyDescent="0.2">
      <c r="A350" s="23"/>
      <c r="C350" s="36"/>
      <c r="D350" s="25"/>
      <c r="J350" s="575" t="str">
        <f t="shared" si="42"/>
        <v/>
      </c>
      <c r="K350" s="572" t="str">
        <f t="shared" si="43"/>
        <v>Strategy 1</v>
      </c>
      <c r="L350" s="573" t="str">
        <f t="shared" si="44"/>
        <v/>
      </c>
      <c r="M350" s="573" t="str">
        <f t="shared" si="45"/>
        <v/>
      </c>
      <c r="O350" s="573" t="str">
        <f t="shared" si="46"/>
        <v>Strategy 1</v>
      </c>
      <c r="P350" s="573">
        <f t="shared" si="47"/>
        <v>0</v>
      </c>
      <c r="Q350" s="573" t="str">
        <f t="shared" si="48"/>
        <v/>
      </c>
      <c r="R350" s="573">
        <f t="shared" si="49"/>
        <v>0</v>
      </c>
      <c r="Z350" s="573">
        <f>'BOCES SELECT'!E343</f>
        <v>1045526</v>
      </c>
      <c r="AA350" s="573" t="e">
        <f ca="1">'BOCES SELECT'!CH343</f>
        <v>#N/A</v>
      </c>
    </row>
    <row r="351" spans="1:27" x14ac:dyDescent="0.2">
      <c r="A351" s="23"/>
      <c r="C351" s="36"/>
      <c r="D351" s="25"/>
      <c r="J351" s="575" t="str">
        <f t="shared" si="42"/>
        <v/>
      </c>
      <c r="K351" s="572" t="str">
        <f t="shared" si="43"/>
        <v>Strategy 1</v>
      </c>
      <c r="L351" s="573" t="str">
        <f t="shared" si="44"/>
        <v/>
      </c>
      <c r="M351" s="573" t="str">
        <f t="shared" si="45"/>
        <v/>
      </c>
      <c r="O351" s="573" t="str">
        <f t="shared" si="46"/>
        <v>Strategy 1</v>
      </c>
      <c r="P351" s="573">
        <f t="shared" si="47"/>
        <v>0</v>
      </c>
      <c r="Q351" s="573" t="str">
        <f t="shared" si="48"/>
        <v/>
      </c>
      <c r="R351" s="573">
        <f t="shared" si="49"/>
        <v>0</v>
      </c>
      <c r="Z351" s="573">
        <f>'BOCES SELECT'!E344</f>
        <v>1045525</v>
      </c>
      <c r="AA351" s="573" t="e">
        <f ca="1">'BOCES SELECT'!CH344</f>
        <v>#N/A</v>
      </c>
    </row>
    <row r="352" spans="1:27" x14ac:dyDescent="0.2">
      <c r="A352" s="23"/>
      <c r="C352" s="36"/>
      <c r="D352" s="25"/>
      <c r="J352" s="575" t="str">
        <f t="shared" si="42"/>
        <v/>
      </c>
      <c r="K352" s="572" t="str">
        <f t="shared" si="43"/>
        <v>Strategy 1</v>
      </c>
      <c r="L352" s="573" t="str">
        <f t="shared" si="44"/>
        <v/>
      </c>
      <c r="M352" s="573" t="str">
        <f t="shared" si="45"/>
        <v/>
      </c>
      <c r="O352" s="573" t="str">
        <f t="shared" si="46"/>
        <v>Strategy 1</v>
      </c>
      <c r="P352" s="573">
        <f t="shared" si="47"/>
        <v>0</v>
      </c>
      <c r="Q352" s="573" t="str">
        <f t="shared" si="48"/>
        <v/>
      </c>
      <c r="R352" s="573">
        <f t="shared" si="49"/>
        <v>0</v>
      </c>
      <c r="Z352" s="573">
        <f>'BOCES SELECT'!E345</f>
        <v>1045524</v>
      </c>
      <c r="AA352" s="573" t="e">
        <f ca="1">'BOCES SELECT'!CH345</f>
        <v>#N/A</v>
      </c>
    </row>
    <row r="353" spans="1:27" x14ac:dyDescent="0.2">
      <c r="A353" s="23"/>
      <c r="C353" s="36"/>
      <c r="D353" s="25"/>
      <c r="J353" s="575" t="str">
        <f t="shared" si="42"/>
        <v/>
      </c>
      <c r="K353" s="572" t="str">
        <f t="shared" si="43"/>
        <v>Strategy 1</v>
      </c>
      <c r="L353" s="573" t="str">
        <f t="shared" si="44"/>
        <v/>
      </c>
      <c r="M353" s="573" t="str">
        <f t="shared" si="45"/>
        <v/>
      </c>
      <c r="O353" s="573" t="str">
        <f t="shared" si="46"/>
        <v>Strategy 1</v>
      </c>
      <c r="P353" s="573">
        <f t="shared" si="47"/>
        <v>0</v>
      </c>
      <c r="Q353" s="573" t="str">
        <f t="shared" si="48"/>
        <v/>
      </c>
      <c r="R353" s="573">
        <f t="shared" si="49"/>
        <v>0</v>
      </c>
      <c r="Z353" s="573">
        <f>'BOCES SELECT'!E346</f>
        <v>1045523</v>
      </c>
      <c r="AA353" s="573" t="e">
        <f ca="1">'BOCES SELECT'!CH346</f>
        <v>#N/A</v>
      </c>
    </row>
    <row r="354" spans="1:27" x14ac:dyDescent="0.2">
      <c r="A354" s="23"/>
      <c r="C354" s="36"/>
      <c r="D354" s="25"/>
      <c r="J354" s="575" t="str">
        <f t="shared" si="42"/>
        <v/>
      </c>
      <c r="K354" s="572" t="str">
        <f t="shared" si="43"/>
        <v>Strategy 1</v>
      </c>
      <c r="L354" s="573" t="str">
        <f t="shared" si="44"/>
        <v/>
      </c>
      <c r="M354" s="573" t="str">
        <f t="shared" si="45"/>
        <v/>
      </c>
      <c r="O354" s="573" t="str">
        <f t="shared" si="46"/>
        <v>Strategy 1</v>
      </c>
      <c r="P354" s="573">
        <f t="shared" si="47"/>
        <v>0</v>
      </c>
      <c r="Q354" s="573" t="str">
        <f t="shared" si="48"/>
        <v/>
      </c>
      <c r="R354" s="573">
        <f t="shared" si="49"/>
        <v>0</v>
      </c>
      <c r="Z354" s="573">
        <f>'BOCES SELECT'!E347</f>
        <v>1045522</v>
      </c>
      <c r="AA354" s="573" t="e">
        <f ca="1">'BOCES SELECT'!CH347</f>
        <v>#N/A</v>
      </c>
    </row>
    <row r="355" spans="1:27" x14ac:dyDescent="0.2">
      <c r="A355" s="23"/>
      <c r="C355" s="36"/>
      <c r="D355" s="25"/>
      <c r="J355" s="575" t="str">
        <f t="shared" si="42"/>
        <v/>
      </c>
      <c r="K355" s="572" t="str">
        <f t="shared" si="43"/>
        <v>Strategy 1</v>
      </c>
      <c r="L355" s="573" t="str">
        <f t="shared" si="44"/>
        <v/>
      </c>
      <c r="M355" s="573" t="str">
        <f t="shared" si="45"/>
        <v/>
      </c>
      <c r="O355" s="573" t="str">
        <f t="shared" si="46"/>
        <v>Strategy 1</v>
      </c>
      <c r="P355" s="573">
        <f t="shared" si="47"/>
        <v>0</v>
      </c>
      <c r="Q355" s="573" t="str">
        <f t="shared" si="48"/>
        <v/>
      </c>
      <c r="R355" s="573">
        <f t="shared" si="49"/>
        <v>0</v>
      </c>
      <c r="Z355" s="573">
        <f>'BOCES SELECT'!E348</f>
        <v>1045521</v>
      </c>
      <c r="AA355" s="573" t="e">
        <f ca="1">'BOCES SELECT'!CH348</f>
        <v>#N/A</v>
      </c>
    </row>
    <row r="356" spans="1:27" x14ac:dyDescent="0.2">
      <c r="A356" s="23"/>
      <c r="C356" s="36"/>
      <c r="D356" s="25"/>
      <c r="J356" s="575" t="str">
        <f t="shared" si="42"/>
        <v/>
      </c>
      <c r="K356" s="572" t="str">
        <f t="shared" si="43"/>
        <v>Strategy 1</v>
      </c>
      <c r="L356" s="573" t="str">
        <f t="shared" si="44"/>
        <v/>
      </c>
      <c r="M356" s="573" t="str">
        <f t="shared" si="45"/>
        <v/>
      </c>
      <c r="O356" s="573" t="str">
        <f t="shared" si="46"/>
        <v>Strategy 1</v>
      </c>
      <c r="P356" s="573">
        <f t="shared" si="47"/>
        <v>0</v>
      </c>
      <c r="Q356" s="573" t="str">
        <f t="shared" si="48"/>
        <v/>
      </c>
      <c r="R356" s="573">
        <f t="shared" si="49"/>
        <v>0</v>
      </c>
      <c r="Z356" s="573">
        <f>'BOCES SELECT'!E349</f>
        <v>1045520</v>
      </c>
      <c r="AA356" s="573" t="e">
        <f ca="1">'BOCES SELECT'!CH349</f>
        <v>#N/A</v>
      </c>
    </row>
    <row r="357" spans="1:27" x14ac:dyDescent="0.2">
      <c r="A357" s="23"/>
      <c r="C357" s="36"/>
      <c r="D357" s="25"/>
      <c r="J357" s="575" t="str">
        <f t="shared" si="42"/>
        <v/>
      </c>
      <c r="K357" s="572" t="str">
        <f t="shared" si="43"/>
        <v>Strategy 1</v>
      </c>
      <c r="L357" s="573" t="str">
        <f t="shared" si="44"/>
        <v/>
      </c>
      <c r="M357" s="573" t="str">
        <f t="shared" si="45"/>
        <v/>
      </c>
      <c r="O357" s="573" t="str">
        <f t="shared" si="46"/>
        <v>Strategy 1</v>
      </c>
      <c r="P357" s="573">
        <f t="shared" si="47"/>
        <v>0</v>
      </c>
      <c r="Q357" s="573" t="str">
        <f t="shared" si="48"/>
        <v/>
      </c>
      <c r="R357" s="573">
        <f t="shared" si="49"/>
        <v>0</v>
      </c>
      <c r="Z357" s="573">
        <f>'BOCES SELECT'!E350</f>
        <v>1045519</v>
      </c>
      <c r="AA357" s="573" t="e">
        <f ca="1">'BOCES SELECT'!CH350</f>
        <v>#N/A</v>
      </c>
    </row>
    <row r="358" spans="1:27" x14ac:dyDescent="0.2">
      <c r="A358" s="23"/>
      <c r="C358" s="36"/>
      <c r="D358" s="25"/>
      <c r="J358" s="575" t="str">
        <f t="shared" si="42"/>
        <v/>
      </c>
      <c r="K358" s="572" t="str">
        <f t="shared" si="43"/>
        <v>Strategy 1</v>
      </c>
      <c r="L358" s="573" t="str">
        <f t="shared" si="44"/>
        <v/>
      </c>
      <c r="M358" s="573" t="str">
        <f t="shared" si="45"/>
        <v/>
      </c>
      <c r="O358" s="573" t="str">
        <f t="shared" si="46"/>
        <v>Strategy 1</v>
      </c>
      <c r="P358" s="573">
        <f t="shared" si="47"/>
        <v>0</v>
      </c>
      <c r="Q358" s="573" t="str">
        <f t="shared" si="48"/>
        <v/>
      </c>
      <c r="R358" s="573">
        <f t="shared" si="49"/>
        <v>0</v>
      </c>
      <c r="Z358" s="573">
        <f>'BOCES SELECT'!E351</f>
        <v>1045518</v>
      </c>
      <c r="AA358" s="573" t="e">
        <f ca="1">'BOCES SELECT'!CH351</f>
        <v>#N/A</v>
      </c>
    </row>
    <row r="359" spans="1:27" x14ac:dyDescent="0.2">
      <c r="A359" s="23"/>
      <c r="C359" s="36"/>
      <c r="D359" s="25"/>
      <c r="J359" s="575" t="str">
        <f t="shared" si="42"/>
        <v/>
      </c>
      <c r="K359" s="572" t="str">
        <f t="shared" si="43"/>
        <v>Strategy 1</v>
      </c>
      <c r="L359" s="573" t="str">
        <f t="shared" si="44"/>
        <v/>
      </c>
      <c r="M359" s="573" t="str">
        <f t="shared" si="45"/>
        <v/>
      </c>
      <c r="O359" s="573" t="str">
        <f t="shared" si="46"/>
        <v>Strategy 1</v>
      </c>
      <c r="P359" s="573">
        <f t="shared" si="47"/>
        <v>0</v>
      </c>
      <c r="Q359" s="573" t="str">
        <f t="shared" si="48"/>
        <v/>
      </c>
      <c r="R359" s="573">
        <f t="shared" si="49"/>
        <v>0</v>
      </c>
      <c r="Z359" s="573">
        <f>'BOCES SELECT'!E352</f>
        <v>1045517</v>
      </c>
      <c r="AA359" s="573" t="e">
        <f ca="1">'BOCES SELECT'!CH352</f>
        <v>#N/A</v>
      </c>
    </row>
    <row r="360" spans="1:27" x14ac:dyDescent="0.2">
      <c r="A360" s="23"/>
      <c r="C360" s="36"/>
      <c r="D360" s="25"/>
      <c r="J360" s="575" t="str">
        <f t="shared" si="42"/>
        <v/>
      </c>
      <c r="K360" s="572" t="str">
        <f t="shared" si="43"/>
        <v>Strategy 1</v>
      </c>
      <c r="L360" s="573" t="str">
        <f t="shared" si="44"/>
        <v/>
      </c>
      <c r="M360" s="573" t="str">
        <f t="shared" si="45"/>
        <v/>
      </c>
      <c r="O360" s="573" t="str">
        <f t="shared" si="46"/>
        <v>Strategy 1</v>
      </c>
      <c r="P360" s="573">
        <f t="shared" si="47"/>
        <v>0</v>
      </c>
      <c r="Q360" s="573" t="str">
        <f t="shared" si="48"/>
        <v/>
      </c>
      <c r="R360" s="573">
        <f t="shared" si="49"/>
        <v>0</v>
      </c>
      <c r="Z360" s="573">
        <f>'BOCES SELECT'!E353</f>
        <v>1045516</v>
      </c>
      <c r="AA360" s="573" t="e">
        <f ca="1">'BOCES SELECT'!CH353</f>
        <v>#N/A</v>
      </c>
    </row>
    <row r="361" spans="1:27" x14ac:dyDescent="0.2">
      <c r="A361" s="23"/>
      <c r="C361" s="36"/>
      <c r="D361" s="25"/>
      <c r="J361" s="575" t="str">
        <f t="shared" si="42"/>
        <v/>
      </c>
      <c r="K361" s="572" t="str">
        <f t="shared" si="43"/>
        <v>Strategy 1</v>
      </c>
      <c r="L361" s="573" t="str">
        <f t="shared" si="44"/>
        <v/>
      </c>
      <c r="M361" s="573" t="str">
        <f t="shared" si="45"/>
        <v/>
      </c>
      <c r="O361" s="573" t="str">
        <f t="shared" si="46"/>
        <v>Strategy 1</v>
      </c>
      <c r="P361" s="573">
        <f t="shared" si="47"/>
        <v>0</v>
      </c>
      <c r="Q361" s="573" t="str">
        <f t="shared" si="48"/>
        <v/>
      </c>
      <c r="R361" s="573">
        <f t="shared" si="49"/>
        <v>0</v>
      </c>
      <c r="Z361" s="573">
        <f>'BOCES SELECT'!E354</f>
        <v>1045515</v>
      </c>
      <c r="AA361" s="573" t="e">
        <f ca="1">'BOCES SELECT'!CH354</f>
        <v>#N/A</v>
      </c>
    </row>
    <row r="362" spans="1:27" x14ac:dyDescent="0.2">
      <c r="A362" s="23"/>
      <c r="C362" s="36"/>
      <c r="D362" s="25"/>
      <c r="J362" s="575" t="str">
        <f t="shared" si="42"/>
        <v/>
      </c>
      <c r="K362" s="572" t="str">
        <f t="shared" si="43"/>
        <v>Strategy 1</v>
      </c>
      <c r="L362" s="573" t="str">
        <f t="shared" si="44"/>
        <v/>
      </c>
      <c r="M362" s="573" t="str">
        <f t="shared" si="45"/>
        <v/>
      </c>
      <c r="O362" s="573" t="str">
        <f t="shared" si="46"/>
        <v>Strategy 1</v>
      </c>
      <c r="P362" s="573">
        <f t="shared" si="47"/>
        <v>0</v>
      </c>
      <c r="Q362" s="573" t="str">
        <f t="shared" si="48"/>
        <v/>
      </c>
      <c r="R362" s="573">
        <f t="shared" si="49"/>
        <v>0</v>
      </c>
      <c r="Z362" s="573">
        <f>'BOCES SELECT'!E355</f>
        <v>1045514</v>
      </c>
      <c r="AA362" s="573" t="e">
        <f ca="1">'BOCES SELECT'!CH355</f>
        <v>#N/A</v>
      </c>
    </row>
    <row r="363" spans="1:27" x14ac:dyDescent="0.2">
      <c r="A363" s="23"/>
      <c r="C363" s="36"/>
      <c r="D363" s="25"/>
      <c r="J363" s="575" t="str">
        <f t="shared" si="42"/>
        <v/>
      </c>
      <c r="K363" s="572" t="str">
        <f t="shared" si="43"/>
        <v>Strategy 1</v>
      </c>
      <c r="L363" s="573" t="str">
        <f t="shared" si="44"/>
        <v/>
      </c>
      <c r="M363" s="573" t="str">
        <f t="shared" si="45"/>
        <v/>
      </c>
      <c r="O363" s="573" t="str">
        <f t="shared" si="46"/>
        <v>Strategy 1</v>
      </c>
      <c r="P363" s="573">
        <f t="shared" si="47"/>
        <v>0</v>
      </c>
      <c r="Q363" s="573" t="str">
        <f t="shared" si="48"/>
        <v/>
      </c>
      <c r="R363" s="573">
        <f t="shared" si="49"/>
        <v>0</v>
      </c>
      <c r="Z363" s="573">
        <f>'BOCES SELECT'!E356</f>
        <v>1045513</v>
      </c>
      <c r="AA363" s="573" t="e">
        <f ca="1">'BOCES SELECT'!CH356</f>
        <v>#N/A</v>
      </c>
    </row>
    <row r="364" spans="1:27" x14ac:dyDescent="0.2">
      <c r="A364" s="23"/>
      <c r="C364" s="36"/>
      <c r="D364" s="25"/>
      <c r="J364" s="575" t="str">
        <f t="shared" si="42"/>
        <v/>
      </c>
      <c r="K364" s="572" t="str">
        <f t="shared" si="43"/>
        <v>Strategy 1</v>
      </c>
      <c r="L364" s="573" t="str">
        <f t="shared" si="44"/>
        <v/>
      </c>
      <c r="M364" s="573" t="str">
        <f t="shared" si="45"/>
        <v/>
      </c>
      <c r="O364" s="573" t="str">
        <f t="shared" si="46"/>
        <v>Strategy 1</v>
      </c>
      <c r="P364" s="573">
        <f t="shared" si="47"/>
        <v>0</v>
      </c>
      <c r="Q364" s="573" t="str">
        <f t="shared" si="48"/>
        <v/>
      </c>
      <c r="R364" s="573">
        <f t="shared" si="49"/>
        <v>0</v>
      </c>
      <c r="Z364" s="573">
        <f>'BOCES SELECT'!E357</f>
        <v>1045512</v>
      </c>
      <c r="AA364" s="573" t="e">
        <f ca="1">'BOCES SELECT'!CH357</f>
        <v>#N/A</v>
      </c>
    </row>
    <row r="365" spans="1:27" x14ac:dyDescent="0.2">
      <c r="A365" s="23"/>
      <c r="C365" s="36"/>
      <c r="D365" s="25"/>
      <c r="J365" s="575" t="str">
        <f t="shared" si="42"/>
        <v/>
      </c>
      <c r="K365" s="572" t="str">
        <f t="shared" si="43"/>
        <v>Strategy 1</v>
      </c>
      <c r="L365" s="573" t="str">
        <f t="shared" si="44"/>
        <v/>
      </c>
      <c r="M365" s="573" t="str">
        <f t="shared" si="45"/>
        <v/>
      </c>
      <c r="O365" s="573" t="str">
        <f t="shared" si="46"/>
        <v>Strategy 1</v>
      </c>
      <c r="P365" s="573">
        <f t="shared" si="47"/>
        <v>0</v>
      </c>
      <c r="Q365" s="573" t="str">
        <f t="shared" si="48"/>
        <v/>
      </c>
      <c r="R365" s="573">
        <f t="shared" si="49"/>
        <v>0</v>
      </c>
      <c r="Z365" s="573">
        <f>'BOCES SELECT'!E358</f>
        <v>1045511</v>
      </c>
      <c r="AA365" s="573" t="e">
        <f ca="1">'BOCES SELECT'!CH358</f>
        <v>#N/A</v>
      </c>
    </row>
    <row r="366" spans="1:27" x14ac:dyDescent="0.2">
      <c r="A366" s="23"/>
      <c r="C366" s="36"/>
      <c r="D366" s="25"/>
      <c r="J366" s="575" t="str">
        <f t="shared" si="42"/>
        <v/>
      </c>
      <c r="K366" s="572" t="str">
        <f t="shared" si="43"/>
        <v>Strategy 1</v>
      </c>
      <c r="L366" s="573" t="str">
        <f t="shared" si="44"/>
        <v/>
      </c>
      <c r="M366" s="573" t="str">
        <f t="shared" si="45"/>
        <v/>
      </c>
      <c r="O366" s="573" t="str">
        <f t="shared" si="46"/>
        <v>Strategy 1</v>
      </c>
      <c r="P366" s="573">
        <f t="shared" si="47"/>
        <v>0</v>
      </c>
      <c r="Q366" s="573" t="str">
        <f t="shared" si="48"/>
        <v/>
      </c>
      <c r="R366" s="573">
        <f t="shared" si="49"/>
        <v>0</v>
      </c>
      <c r="Z366" s="573">
        <f>'BOCES SELECT'!E359</f>
        <v>1045510</v>
      </c>
      <c r="AA366" s="573" t="e">
        <f ca="1">'BOCES SELECT'!CH359</f>
        <v>#N/A</v>
      </c>
    </row>
    <row r="367" spans="1:27" x14ac:dyDescent="0.2">
      <c r="A367" s="23"/>
      <c r="C367" s="36"/>
      <c r="D367" s="25"/>
      <c r="J367" s="575" t="str">
        <f t="shared" si="42"/>
        <v/>
      </c>
      <c r="K367" s="572" t="str">
        <f t="shared" si="43"/>
        <v>Strategy 1</v>
      </c>
      <c r="L367" s="573" t="str">
        <f t="shared" si="44"/>
        <v/>
      </c>
      <c r="M367" s="573" t="str">
        <f t="shared" si="45"/>
        <v/>
      </c>
      <c r="O367" s="573" t="str">
        <f t="shared" si="46"/>
        <v>Strategy 1</v>
      </c>
      <c r="P367" s="573">
        <f t="shared" si="47"/>
        <v>0</v>
      </c>
      <c r="Q367" s="573" t="str">
        <f t="shared" si="48"/>
        <v/>
      </c>
      <c r="R367" s="573">
        <f t="shared" si="49"/>
        <v>0</v>
      </c>
      <c r="Z367" s="573">
        <f>'BOCES SELECT'!E360</f>
        <v>1045509</v>
      </c>
      <c r="AA367" s="573" t="e">
        <f ca="1">'BOCES SELECT'!CH360</f>
        <v>#N/A</v>
      </c>
    </row>
    <row r="368" spans="1:27" x14ac:dyDescent="0.2">
      <c r="A368" s="23"/>
      <c r="C368" s="36"/>
      <c r="D368" s="25"/>
      <c r="J368" s="575" t="str">
        <f t="shared" si="42"/>
        <v/>
      </c>
      <c r="K368" s="572" t="str">
        <f t="shared" si="43"/>
        <v>Strategy 1</v>
      </c>
      <c r="L368" s="573" t="str">
        <f t="shared" si="44"/>
        <v/>
      </c>
      <c r="M368" s="573" t="str">
        <f t="shared" si="45"/>
        <v/>
      </c>
      <c r="O368" s="573" t="str">
        <f t="shared" si="46"/>
        <v>Strategy 1</v>
      </c>
      <c r="P368" s="573">
        <f t="shared" si="47"/>
        <v>0</v>
      </c>
      <c r="Q368" s="573" t="str">
        <f t="shared" si="48"/>
        <v/>
      </c>
      <c r="R368" s="573">
        <f t="shared" si="49"/>
        <v>0</v>
      </c>
      <c r="Z368" s="573">
        <f>'BOCES SELECT'!E361</f>
        <v>1045508</v>
      </c>
      <c r="AA368" s="573" t="e">
        <f ca="1">'BOCES SELECT'!CH361</f>
        <v>#N/A</v>
      </c>
    </row>
    <row r="369" spans="1:27" x14ac:dyDescent="0.2">
      <c r="A369" s="23"/>
      <c r="C369" s="36"/>
      <c r="D369" s="25"/>
      <c r="J369" s="575" t="str">
        <f t="shared" si="42"/>
        <v/>
      </c>
      <c r="K369" s="572" t="str">
        <f t="shared" si="43"/>
        <v>Strategy 1</v>
      </c>
      <c r="L369" s="573" t="str">
        <f t="shared" si="44"/>
        <v/>
      </c>
      <c r="M369" s="573" t="str">
        <f t="shared" si="45"/>
        <v/>
      </c>
      <c r="O369" s="573" t="str">
        <f t="shared" si="46"/>
        <v>Strategy 1</v>
      </c>
      <c r="P369" s="573">
        <f t="shared" si="47"/>
        <v>0</v>
      </c>
      <c r="Q369" s="573" t="str">
        <f t="shared" si="48"/>
        <v/>
      </c>
      <c r="R369" s="573">
        <f t="shared" si="49"/>
        <v>0</v>
      </c>
      <c r="Z369" s="573">
        <f>'BOCES SELECT'!E362</f>
        <v>1045507</v>
      </c>
      <c r="AA369" s="573" t="e">
        <f ca="1">'BOCES SELECT'!CH362</f>
        <v>#N/A</v>
      </c>
    </row>
    <row r="370" spans="1:27" x14ac:dyDescent="0.2">
      <c r="A370" s="23"/>
      <c r="C370" s="36"/>
      <c r="D370" s="25"/>
      <c r="J370" s="575" t="str">
        <f t="shared" si="42"/>
        <v/>
      </c>
      <c r="K370" s="572" t="str">
        <f t="shared" si="43"/>
        <v>Strategy 1</v>
      </c>
      <c r="L370" s="573" t="str">
        <f t="shared" si="44"/>
        <v/>
      </c>
      <c r="M370" s="573" t="str">
        <f t="shared" si="45"/>
        <v/>
      </c>
      <c r="O370" s="573" t="str">
        <f t="shared" si="46"/>
        <v>Strategy 1</v>
      </c>
      <c r="P370" s="573">
        <f t="shared" si="47"/>
        <v>0</v>
      </c>
      <c r="Q370" s="573" t="str">
        <f t="shared" si="48"/>
        <v/>
      </c>
      <c r="R370" s="573">
        <f t="shared" si="49"/>
        <v>0</v>
      </c>
      <c r="Z370" s="573">
        <f>'BOCES SELECT'!E363</f>
        <v>1045506</v>
      </c>
      <c r="AA370" s="573" t="e">
        <f ca="1">'BOCES SELECT'!CH363</f>
        <v>#N/A</v>
      </c>
    </row>
    <row r="371" spans="1:27" x14ac:dyDescent="0.2">
      <c r="A371" s="23"/>
      <c r="C371" s="36"/>
      <c r="D371" s="25"/>
      <c r="J371" s="575" t="str">
        <f t="shared" si="42"/>
        <v/>
      </c>
      <c r="K371" s="572" t="str">
        <f t="shared" si="43"/>
        <v>Strategy 1</v>
      </c>
      <c r="L371" s="573" t="str">
        <f t="shared" si="44"/>
        <v/>
      </c>
      <c r="M371" s="573" t="str">
        <f t="shared" si="45"/>
        <v/>
      </c>
      <c r="O371" s="573" t="str">
        <f t="shared" si="46"/>
        <v>Strategy 1</v>
      </c>
      <c r="P371" s="573">
        <f t="shared" si="47"/>
        <v>0</v>
      </c>
      <c r="Q371" s="573" t="str">
        <f t="shared" si="48"/>
        <v/>
      </c>
      <c r="R371" s="573">
        <f t="shared" si="49"/>
        <v>0</v>
      </c>
      <c r="Z371" s="573">
        <f>'BOCES SELECT'!E364</f>
        <v>1045505</v>
      </c>
      <c r="AA371" s="573" t="e">
        <f ca="1">'BOCES SELECT'!CH364</f>
        <v>#N/A</v>
      </c>
    </row>
    <row r="372" spans="1:27" x14ac:dyDescent="0.2">
      <c r="A372" s="23"/>
      <c r="C372" s="36"/>
      <c r="D372" s="25"/>
      <c r="J372" s="575" t="str">
        <f t="shared" si="42"/>
        <v/>
      </c>
      <c r="K372" s="572" t="str">
        <f t="shared" si="43"/>
        <v>Strategy 1</v>
      </c>
      <c r="L372" s="573" t="str">
        <f t="shared" si="44"/>
        <v/>
      </c>
      <c r="M372" s="573" t="str">
        <f t="shared" si="45"/>
        <v/>
      </c>
      <c r="O372" s="573" t="str">
        <f t="shared" si="46"/>
        <v>Strategy 1</v>
      </c>
      <c r="P372" s="573">
        <f t="shared" si="47"/>
        <v>0</v>
      </c>
      <c r="Q372" s="573" t="str">
        <f t="shared" si="48"/>
        <v/>
      </c>
      <c r="R372" s="573">
        <f t="shared" si="49"/>
        <v>0</v>
      </c>
      <c r="Z372" s="573">
        <f>'BOCES SELECT'!E365</f>
        <v>1045504</v>
      </c>
      <c r="AA372" s="573" t="e">
        <f ca="1">'BOCES SELECT'!CH365</f>
        <v>#N/A</v>
      </c>
    </row>
    <row r="373" spans="1:27" x14ac:dyDescent="0.2">
      <c r="A373" s="23"/>
      <c r="C373" s="36"/>
      <c r="D373" s="25"/>
      <c r="J373" s="575" t="str">
        <f t="shared" si="42"/>
        <v/>
      </c>
      <c r="K373" s="572" t="str">
        <f t="shared" si="43"/>
        <v>Strategy 1</v>
      </c>
      <c r="L373" s="573" t="str">
        <f t="shared" si="44"/>
        <v/>
      </c>
      <c r="M373" s="573" t="str">
        <f t="shared" si="45"/>
        <v/>
      </c>
      <c r="O373" s="573" t="str">
        <f t="shared" si="46"/>
        <v>Strategy 1</v>
      </c>
      <c r="P373" s="573">
        <f t="shared" si="47"/>
        <v>0</v>
      </c>
      <c r="Q373" s="573" t="str">
        <f t="shared" si="48"/>
        <v/>
      </c>
      <c r="R373" s="573">
        <f t="shared" si="49"/>
        <v>0</v>
      </c>
      <c r="Z373" s="573">
        <f>'BOCES SELECT'!E366</f>
        <v>1045503</v>
      </c>
      <c r="AA373" s="573" t="e">
        <f ca="1">'BOCES SELECT'!CH366</f>
        <v>#N/A</v>
      </c>
    </row>
    <row r="374" spans="1:27" x14ac:dyDescent="0.2">
      <c r="A374" s="23"/>
      <c r="C374" s="36"/>
      <c r="D374" s="25"/>
      <c r="J374" s="575" t="str">
        <f t="shared" si="42"/>
        <v/>
      </c>
      <c r="K374" s="572" t="str">
        <f t="shared" si="43"/>
        <v>Strategy 1</v>
      </c>
      <c r="L374" s="573" t="str">
        <f t="shared" si="44"/>
        <v/>
      </c>
      <c r="M374" s="573" t="str">
        <f t="shared" si="45"/>
        <v/>
      </c>
      <c r="O374" s="573" t="str">
        <f t="shared" si="46"/>
        <v>Strategy 1</v>
      </c>
      <c r="P374" s="573">
        <f t="shared" si="47"/>
        <v>0</v>
      </c>
      <c r="Q374" s="573" t="str">
        <f t="shared" si="48"/>
        <v/>
      </c>
      <c r="R374" s="573">
        <f t="shared" si="49"/>
        <v>0</v>
      </c>
      <c r="Z374" s="573">
        <f>'BOCES SELECT'!E367</f>
        <v>1045502</v>
      </c>
      <c r="AA374" s="573" t="e">
        <f ca="1">'BOCES SELECT'!CH367</f>
        <v>#N/A</v>
      </c>
    </row>
    <row r="375" spans="1:27" x14ac:dyDescent="0.2">
      <c r="A375" s="23"/>
      <c r="C375" s="36"/>
      <c r="D375" s="25"/>
      <c r="J375" s="575" t="str">
        <f t="shared" si="42"/>
        <v/>
      </c>
      <c r="K375" s="572" t="str">
        <f t="shared" si="43"/>
        <v>Strategy 1</v>
      </c>
      <c r="L375" s="573" t="str">
        <f t="shared" si="44"/>
        <v/>
      </c>
      <c r="M375" s="573" t="str">
        <f t="shared" si="45"/>
        <v/>
      </c>
      <c r="O375" s="573" t="str">
        <f t="shared" si="46"/>
        <v>Strategy 1</v>
      </c>
      <c r="P375" s="573">
        <f t="shared" si="47"/>
        <v>0</v>
      </c>
      <c r="Q375" s="573" t="str">
        <f t="shared" si="48"/>
        <v/>
      </c>
      <c r="R375" s="573">
        <f t="shared" si="49"/>
        <v>0</v>
      </c>
      <c r="Z375" s="573">
        <f>'BOCES SELECT'!E368</f>
        <v>1045501</v>
      </c>
      <c r="AA375" s="573" t="e">
        <f ca="1">'BOCES SELECT'!CH368</f>
        <v>#N/A</v>
      </c>
    </row>
    <row r="376" spans="1:27" x14ac:dyDescent="0.2">
      <c r="A376" s="23"/>
      <c r="C376" s="36"/>
      <c r="D376" s="25"/>
      <c r="J376" s="575" t="str">
        <f t="shared" si="42"/>
        <v/>
      </c>
      <c r="K376" s="572" t="str">
        <f t="shared" si="43"/>
        <v>Strategy 1</v>
      </c>
      <c r="L376" s="573" t="str">
        <f t="shared" si="44"/>
        <v/>
      </c>
      <c r="M376" s="573" t="str">
        <f t="shared" si="45"/>
        <v/>
      </c>
      <c r="O376" s="573" t="str">
        <f t="shared" si="46"/>
        <v>Strategy 1</v>
      </c>
      <c r="P376" s="573">
        <f t="shared" si="47"/>
        <v>0</v>
      </c>
      <c r="Q376" s="573" t="str">
        <f t="shared" si="48"/>
        <v/>
      </c>
      <c r="R376" s="573">
        <f t="shared" si="49"/>
        <v>0</v>
      </c>
      <c r="Z376" s="573">
        <f>'BOCES SELECT'!E369</f>
        <v>1045500</v>
      </c>
      <c r="AA376" s="573" t="e">
        <f ca="1">'BOCES SELECT'!CH369</f>
        <v>#N/A</v>
      </c>
    </row>
    <row r="377" spans="1:27" x14ac:dyDescent="0.2">
      <c r="A377" s="23"/>
      <c r="C377" s="36"/>
      <c r="D377" s="25"/>
      <c r="J377" s="575" t="str">
        <f t="shared" si="42"/>
        <v/>
      </c>
      <c r="K377" s="572" t="str">
        <f t="shared" si="43"/>
        <v>Strategy 1</v>
      </c>
      <c r="L377" s="573" t="str">
        <f t="shared" si="44"/>
        <v/>
      </c>
      <c r="M377" s="573" t="str">
        <f t="shared" si="45"/>
        <v/>
      </c>
      <c r="O377" s="573" t="str">
        <f t="shared" si="46"/>
        <v>Strategy 1</v>
      </c>
      <c r="P377" s="573">
        <f t="shared" si="47"/>
        <v>0</v>
      </c>
      <c r="Q377" s="573" t="str">
        <f t="shared" si="48"/>
        <v/>
      </c>
      <c r="R377" s="573">
        <f t="shared" si="49"/>
        <v>0</v>
      </c>
      <c r="Z377" s="573">
        <f>'BOCES SELECT'!E370</f>
        <v>1045499</v>
      </c>
      <c r="AA377" s="573" t="e">
        <f ca="1">'BOCES SELECT'!CH370</f>
        <v>#N/A</v>
      </c>
    </row>
    <row r="378" spans="1:27" x14ac:dyDescent="0.2">
      <c r="A378" s="23"/>
      <c r="C378" s="36"/>
      <c r="D378" s="25"/>
      <c r="J378" s="575" t="str">
        <f t="shared" si="42"/>
        <v/>
      </c>
      <c r="K378" s="572" t="str">
        <f t="shared" si="43"/>
        <v>Strategy 1</v>
      </c>
      <c r="L378" s="573" t="str">
        <f t="shared" si="44"/>
        <v/>
      </c>
      <c r="M378" s="573" t="str">
        <f t="shared" si="45"/>
        <v/>
      </c>
      <c r="O378" s="573" t="str">
        <f t="shared" si="46"/>
        <v>Strategy 1</v>
      </c>
      <c r="P378" s="573">
        <f t="shared" si="47"/>
        <v>0</v>
      </c>
      <c r="Q378" s="573" t="str">
        <f t="shared" si="48"/>
        <v/>
      </c>
      <c r="R378" s="573">
        <f t="shared" si="49"/>
        <v>0</v>
      </c>
      <c r="Z378" s="573">
        <f>'BOCES SELECT'!E371</f>
        <v>1045498</v>
      </c>
      <c r="AA378" s="573" t="e">
        <f ca="1">'BOCES SELECT'!CH371</f>
        <v>#N/A</v>
      </c>
    </row>
    <row r="379" spans="1:27" x14ac:dyDescent="0.2">
      <c r="A379" s="23"/>
      <c r="C379" s="36"/>
      <c r="D379" s="25"/>
      <c r="J379" s="575" t="str">
        <f t="shared" si="42"/>
        <v/>
      </c>
      <c r="K379" s="572" t="str">
        <f t="shared" si="43"/>
        <v>Strategy 1</v>
      </c>
      <c r="L379" s="573" t="str">
        <f t="shared" si="44"/>
        <v/>
      </c>
      <c r="M379" s="573" t="str">
        <f t="shared" si="45"/>
        <v/>
      </c>
      <c r="O379" s="573" t="str">
        <f t="shared" si="46"/>
        <v>Strategy 1</v>
      </c>
      <c r="P379" s="573">
        <f t="shared" si="47"/>
        <v>0</v>
      </c>
      <c r="Q379" s="573" t="str">
        <f t="shared" si="48"/>
        <v/>
      </c>
      <c r="R379" s="573">
        <f t="shared" si="49"/>
        <v>0</v>
      </c>
      <c r="Z379" s="573">
        <f>'BOCES SELECT'!E372</f>
        <v>1045497</v>
      </c>
      <c r="AA379" s="573" t="e">
        <f ca="1">'BOCES SELECT'!CH372</f>
        <v>#N/A</v>
      </c>
    </row>
    <row r="380" spans="1:27" x14ac:dyDescent="0.2">
      <c r="A380" s="23"/>
      <c r="C380" s="36"/>
      <c r="D380" s="25"/>
      <c r="J380" s="575" t="str">
        <f t="shared" si="42"/>
        <v/>
      </c>
      <c r="K380" s="572" t="str">
        <f t="shared" si="43"/>
        <v>Strategy 1</v>
      </c>
      <c r="L380" s="573" t="str">
        <f t="shared" si="44"/>
        <v/>
      </c>
      <c r="M380" s="573" t="str">
        <f t="shared" si="45"/>
        <v/>
      </c>
      <c r="O380" s="573" t="str">
        <f t="shared" si="46"/>
        <v>Strategy 1</v>
      </c>
      <c r="P380" s="573">
        <f t="shared" si="47"/>
        <v>0</v>
      </c>
      <c r="Q380" s="573" t="str">
        <f t="shared" si="48"/>
        <v/>
      </c>
      <c r="R380" s="573">
        <f t="shared" si="49"/>
        <v>0</v>
      </c>
      <c r="Z380" s="573">
        <f>'BOCES SELECT'!E373</f>
        <v>1045496</v>
      </c>
      <c r="AA380" s="573" t="e">
        <f ca="1">'BOCES SELECT'!CH373</f>
        <v>#N/A</v>
      </c>
    </row>
    <row r="381" spans="1:27" x14ac:dyDescent="0.2">
      <c r="A381" s="23"/>
      <c r="C381" s="36"/>
      <c r="D381" s="25"/>
      <c r="J381" s="575" t="str">
        <f t="shared" si="42"/>
        <v/>
      </c>
      <c r="K381" s="572" t="str">
        <f t="shared" si="43"/>
        <v>Strategy 1</v>
      </c>
      <c r="L381" s="573" t="str">
        <f t="shared" si="44"/>
        <v/>
      </c>
      <c r="M381" s="573" t="str">
        <f t="shared" si="45"/>
        <v/>
      </c>
      <c r="O381" s="573" t="str">
        <f t="shared" si="46"/>
        <v>Strategy 1</v>
      </c>
      <c r="P381" s="573">
        <f t="shared" si="47"/>
        <v>0</v>
      </c>
      <c r="Q381" s="573" t="str">
        <f t="shared" si="48"/>
        <v/>
      </c>
      <c r="R381" s="573">
        <f t="shared" si="49"/>
        <v>0</v>
      </c>
      <c r="Z381" s="573">
        <f>'BOCES SELECT'!E374</f>
        <v>1045495</v>
      </c>
      <c r="AA381" s="573" t="e">
        <f ca="1">'BOCES SELECT'!CH374</f>
        <v>#N/A</v>
      </c>
    </row>
    <row r="382" spans="1:27" x14ac:dyDescent="0.2">
      <c r="A382" s="23"/>
      <c r="C382" s="36"/>
      <c r="D382" s="25"/>
      <c r="J382" s="575" t="str">
        <f t="shared" si="42"/>
        <v/>
      </c>
      <c r="K382" s="572" t="str">
        <f t="shared" si="43"/>
        <v>Strategy 1</v>
      </c>
      <c r="L382" s="573" t="str">
        <f t="shared" si="44"/>
        <v/>
      </c>
      <c r="M382" s="573" t="str">
        <f t="shared" si="45"/>
        <v/>
      </c>
      <c r="O382" s="573" t="str">
        <f t="shared" si="46"/>
        <v>Strategy 1</v>
      </c>
      <c r="P382" s="573">
        <f t="shared" si="47"/>
        <v>0</v>
      </c>
      <c r="Q382" s="573" t="str">
        <f t="shared" si="48"/>
        <v/>
      </c>
      <c r="R382" s="573">
        <f t="shared" si="49"/>
        <v>0</v>
      </c>
      <c r="Z382" s="573">
        <f>'BOCES SELECT'!E375</f>
        <v>1045494</v>
      </c>
      <c r="AA382" s="573" t="e">
        <f ca="1">'BOCES SELECT'!CH375</f>
        <v>#N/A</v>
      </c>
    </row>
    <row r="383" spans="1:27" x14ac:dyDescent="0.2">
      <c r="A383" s="23"/>
      <c r="C383" s="36"/>
      <c r="D383" s="25"/>
      <c r="J383" s="575" t="str">
        <f t="shared" si="42"/>
        <v/>
      </c>
      <c r="K383" s="572" t="str">
        <f t="shared" si="43"/>
        <v>Strategy 1</v>
      </c>
      <c r="L383" s="573" t="str">
        <f t="shared" si="44"/>
        <v/>
      </c>
      <c r="M383" s="573" t="str">
        <f t="shared" si="45"/>
        <v/>
      </c>
      <c r="O383" s="573" t="str">
        <f t="shared" si="46"/>
        <v>Strategy 1</v>
      </c>
      <c r="P383" s="573">
        <f t="shared" si="47"/>
        <v>0</v>
      </c>
      <c r="Q383" s="573" t="str">
        <f t="shared" si="48"/>
        <v/>
      </c>
      <c r="R383" s="573">
        <f t="shared" si="49"/>
        <v>0</v>
      </c>
      <c r="Z383" s="573">
        <f>'BOCES SELECT'!E376</f>
        <v>1045493</v>
      </c>
      <c r="AA383" s="573" t="e">
        <f ca="1">'BOCES SELECT'!CH376</f>
        <v>#N/A</v>
      </c>
    </row>
    <row r="384" spans="1:27" x14ac:dyDescent="0.2">
      <c r="A384" s="23"/>
      <c r="C384" s="36"/>
      <c r="D384" s="25"/>
      <c r="J384" s="575" t="str">
        <f t="shared" si="42"/>
        <v/>
      </c>
      <c r="K384" s="572" t="str">
        <f t="shared" si="43"/>
        <v>Strategy 1</v>
      </c>
      <c r="L384" s="573" t="str">
        <f t="shared" si="44"/>
        <v/>
      </c>
      <c r="M384" s="573" t="str">
        <f t="shared" si="45"/>
        <v/>
      </c>
      <c r="O384" s="573" t="str">
        <f t="shared" si="46"/>
        <v>Strategy 1</v>
      </c>
      <c r="P384" s="573">
        <f t="shared" si="47"/>
        <v>0</v>
      </c>
      <c r="Q384" s="573" t="str">
        <f t="shared" si="48"/>
        <v/>
      </c>
      <c r="R384" s="573">
        <f t="shared" si="49"/>
        <v>0</v>
      </c>
      <c r="Z384" s="573">
        <f>'BOCES SELECT'!E377</f>
        <v>1045492</v>
      </c>
      <c r="AA384" s="573" t="e">
        <f ca="1">'BOCES SELECT'!CH377</f>
        <v>#N/A</v>
      </c>
    </row>
    <row r="385" spans="1:27" x14ac:dyDescent="0.2">
      <c r="A385" s="23"/>
      <c r="C385" s="36"/>
      <c r="D385" s="25"/>
      <c r="J385" s="575" t="str">
        <f t="shared" si="42"/>
        <v/>
      </c>
      <c r="K385" s="572" t="str">
        <f t="shared" si="43"/>
        <v>Strategy 1</v>
      </c>
      <c r="L385" s="573" t="str">
        <f t="shared" si="44"/>
        <v/>
      </c>
      <c r="M385" s="573" t="str">
        <f t="shared" si="45"/>
        <v/>
      </c>
      <c r="O385" s="573" t="str">
        <f t="shared" si="46"/>
        <v>Strategy 1</v>
      </c>
      <c r="P385" s="573">
        <f t="shared" si="47"/>
        <v>0</v>
      </c>
      <c r="Q385" s="573" t="str">
        <f t="shared" si="48"/>
        <v/>
      </c>
      <c r="R385" s="573">
        <f t="shared" si="49"/>
        <v>0</v>
      </c>
      <c r="Z385" s="573">
        <f>'BOCES SELECT'!E378</f>
        <v>1045491</v>
      </c>
      <c r="AA385" s="573" t="e">
        <f ca="1">'BOCES SELECT'!CH378</f>
        <v>#N/A</v>
      </c>
    </row>
    <row r="386" spans="1:27" x14ac:dyDescent="0.2">
      <c r="A386" s="23"/>
      <c r="C386" s="36"/>
      <c r="D386" s="25"/>
      <c r="J386" s="575" t="str">
        <f t="shared" si="42"/>
        <v/>
      </c>
      <c r="K386" s="572" t="str">
        <f t="shared" si="43"/>
        <v>Strategy 1</v>
      </c>
      <c r="L386" s="573" t="str">
        <f t="shared" si="44"/>
        <v/>
      </c>
      <c r="M386" s="573" t="str">
        <f t="shared" si="45"/>
        <v/>
      </c>
      <c r="O386" s="573" t="str">
        <f t="shared" si="46"/>
        <v>Strategy 1</v>
      </c>
      <c r="P386" s="573">
        <f t="shared" si="47"/>
        <v>0</v>
      </c>
      <c r="Q386" s="573" t="str">
        <f t="shared" si="48"/>
        <v/>
      </c>
      <c r="R386" s="573">
        <f t="shared" si="49"/>
        <v>0</v>
      </c>
      <c r="Z386" s="573">
        <f>'BOCES SELECT'!E379</f>
        <v>1045490</v>
      </c>
      <c r="AA386" s="573" t="e">
        <f ca="1">'BOCES SELECT'!CH379</f>
        <v>#N/A</v>
      </c>
    </row>
    <row r="387" spans="1:27" x14ac:dyDescent="0.2">
      <c r="A387" s="23"/>
      <c r="C387" s="36"/>
      <c r="D387" s="25"/>
      <c r="J387" s="575" t="str">
        <f t="shared" si="42"/>
        <v/>
      </c>
      <c r="K387" s="572" t="str">
        <f t="shared" si="43"/>
        <v>Strategy 1</v>
      </c>
      <c r="L387" s="573" t="str">
        <f t="shared" si="44"/>
        <v/>
      </c>
      <c r="M387" s="573" t="str">
        <f t="shared" si="45"/>
        <v/>
      </c>
      <c r="O387" s="573" t="str">
        <f t="shared" si="46"/>
        <v>Strategy 1</v>
      </c>
      <c r="P387" s="573">
        <f t="shared" si="47"/>
        <v>0</v>
      </c>
      <c r="Q387" s="573" t="str">
        <f t="shared" si="48"/>
        <v/>
      </c>
      <c r="R387" s="573">
        <f t="shared" si="49"/>
        <v>0</v>
      </c>
      <c r="Z387" s="573">
        <f>'BOCES SELECT'!E380</f>
        <v>1045489</v>
      </c>
      <c r="AA387" s="573" t="e">
        <f ca="1">'BOCES SELECT'!CH380</f>
        <v>#N/A</v>
      </c>
    </row>
    <row r="388" spans="1:27" x14ac:dyDescent="0.2">
      <c r="A388" s="23"/>
      <c r="C388" s="36"/>
      <c r="D388" s="25"/>
      <c r="J388" s="575" t="str">
        <f t="shared" si="42"/>
        <v/>
      </c>
      <c r="K388" s="572" t="str">
        <f t="shared" si="43"/>
        <v>Strategy 1</v>
      </c>
      <c r="L388" s="573" t="str">
        <f t="shared" si="44"/>
        <v/>
      </c>
      <c r="M388" s="573" t="str">
        <f t="shared" si="45"/>
        <v/>
      </c>
      <c r="O388" s="573" t="str">
        <f t="shared" si="46"/>
        <v>Strategy 1</v>
      </c>
      <c r="P388" s="573">
        <f t="shared" si="47"/>
        <v>0</v>
      </c>
      <c r="Q388" s="573" t="str">
        <f t="shared" si="48"/>
        <v/>
      </c>
      <c r="R388" s="573">
        <f t="shared" si="49"/>
        <v>0</v>
      </c>
      <c r="Z388" s="573">
        <f>'BOCES SELECT'!E381</f>
        <v>1045488</v>
      </c>
      <c r="AA388" s="573" t="e">
        <f ca="1">'BOCES SELECT'!CH381</f>
        <v>#N/A</v>
      </c>
    </row>
    <row r="389" spans="1:27" x14ac:dyDescent="0.2">
      <c r="A389" s="23"/>
      <c r="C389" s="36"/>
      <c r="D389" s="25"/>
      <c r="J389" s="575" t="str">
        <f t="shared" si="42"/>
        <v/>
      </c>
      <c r="K389" s="572" t="str">
        <f t="shared" si="43"/>
        <v>Strategy 1</v>
      </c>
      <c r="L389" s="573" t="str">
        <f t="shared" si="44"/>
        <v/>
      </c>
      <c r="M389" s="573" t="str">
        <f t="shared" si="45"/>
        <v/>
      </c>
      <c r="O389" s="573" t="str">
        <f t="shared" si="46"/>
        <v>Strategy 1</v>
      </c>
      <c r="P389" s="573">
        <f t="shared" si="47"/>
        <v>0</v>
      </c>
      <c r="Q389" s="573" t="str">
        <f t="shared" si="48"/>
        <v/>
      </c>
      <c r="R389" s="573">
        <f t="shared" si="49"/>
        <v>0</v>
      </c>
      <c r="Z389" s="573">
        <f>'BOCES SELECT'!E382</f>
        <v>1045487</v>
      </c>
      <c r="AA389" s="573" t="e">
        <f ca="1">'BOCES SELECT'!CH382</f>
        <v>#N/A</v>
      </c>
    </row>
    <row r="390" spans="1:27" x14ac:dyDescent="0.2">
      <c r="A390" s="23"/>
      <c r="C390" s="36"/>
      <c r="D390" s="25"/>
      <c r="J390" s="575" t="str">
        <f t="shared" si="42"/>
        <v/>
      </c>
      <c r="K390" s="572" t="str">
        <f t="shared" si="43"/>
        <v>Strategy 1</v>
      </c>
      <c r="L390" s="573" t="str">
        <f t="shared" si="44"/>
        <v/>
      </c>
      <c r="M390" s="573" t="str">
        <f t="shared" si="45"/>
        <v/>
      </c>
      <c r="O390" s="573" t="str">
        <f t="shared" si="46"/>
        <v>Strategy 1</v>
      </c>
      <c r="P390" s="573">
        <f t="shared" si="47"/>
        <v>0</v>
      </c>
      <c r="Q390" s="573" t="str">
        <f t="shared" si="48"/>
        <v/>
      </c>
      <c r="R390" s="573">
        <f t="shared" si="49"/>
        <v>0</v>
      </c>
      <c r="Z390" s="573">
        <f>'BOCES SELECT'!E383</f>
        <v>1045486</v>
      </c>
      <c r="AA390" s="573" t="e">
        <f ca="1">'BOCES SELECT'!CH383</f>
        <v>#N/A</v>
      </c>
    </row>
    <row r="391" spans="1:27" x14ac:dyDescent="0.2">
      <c r="A391" s="23"/>
      <c r="C391" s="36"/>
      <c r="D391" s="25"/>
      <c r="J391" s="575" t="str">
        <f t="shared" si="42"/>
        <v/>
      </c>
      <c r="K391" s="572" t="str">
        <f t="shared" si="43"/>
        <v>Strategy 1</v>
      </c>
      <c r="L391" s="573" t="str">
        <f t="shared" si="44"/>
        <v/>
      </c>
      <c r="M391" s="573" t="str">
        <f t="shared" si="45"/>
        <v/>
      </c>
      <c r="O391" s="573" t="str">
        <f t="shared" si="46"/>
        <v>Strategy 1</v>
      </c>
      <c r="P391" s="573">
        <f t="shared" si="47"/>
        <v>0</v>
      </c>
      <c r="Q391" s="573" t="str">
        <f t="shared" si="48"/>
        <v/>
      </c>
      <c r="R391" s="573">
        <f t="shared" si="49"/>
        <v>0</v>
      </c>
      <c r="Z391" s="573">
        <f>'BOCES SELECT'!E384</f>
        <v>1045485</v>
      </c>
      <c r="AA391" s="573" t="e">
        <f ca="1">'BOCES SELECT'!CH384</f>
        <v>#N/A</v>
      </c>
    </row>
    <row r="392" spans="1:27" x14ac:dyDescent="0.2">
      <c r="A392" s="23"/>
      <c r="C392" s="36"/>
      <c r="D392" s="25"/>
      <c r="J392" s="575" t="str">
        <f t="shared" si="42"/>
        <v/>
      </c>
      <c r="K392" s="572" t="str">
        <f t="shared" si="43"/>
        <v>Strategy 1</v>
      </c>
      <c r="L392" s="573" t="str">
        <f t="shared" si="44"/>
        <v/>
      </c>
      <c r="M392" s="573" t="str">
        <f t="shared" si="45"/>
        <v/>
      </c>
      <c r="O392" s="573" t="str">
        <f t="shared" si="46"/>
        <v>Strategy 1</v>
      </c>
      <c r="P392" s="573">
        <f t="shared" si="47"/>
        <v>0</v>
      </c>
      <c r="Q392" s="573" t="str">
        <f t="shared" si="48"/>
        <v/>
      </c>
      <c r="R392" s="573">
        <f t="shared" si="49"/>
        <v>0</v>
      </c>
      <c r="Z392" s="573">
        <f>'BOCES SELECT'!E385</f>
        <v>1045484</v>
      </c>
      <c r="AA392" s="573" t="e">
        <f ca="1">'BOCES SELECT'!CH385</f>
        <v>#N/A</v>
      </c>
    </row>
    <row r="393" spans="1:27" x14ac:dyDescent="0.2">
      <c r="A393" s="23"/>
      <c r="C393" s="36"/>
      <c r="D393" s="25"/>
      <c r="J393" s="575" t="str">
        <f t="shared" si="42"/>
        <v/>
      </c>
      <c r="K393" s="572" t="str">
        <f t="shared" si="43"/>
        <v>Strategy 1</v>
      </c>
      <c r="L393" s="573" t="str">
        <f t="shared" si="44"/>
        <v/>
      </c>
      <c r="M393" s="573" t="str">
        <f t="shared" si="45"/>
        <v/>
      </c>
      <c r="O393" s="573" t="str">
        <f t="shared" si="46"/>
        <v>Strategy 1</v>
      </c>
      <c r="P393" s="573">
        <f t="shared" si="47"/>
        <v>0</v>
      </c>
      <c r="Q393" s="573" t="str">
        <f t="shared" si="48"/>
        <v/>
      </c>
      <c r="R393" s="573">
        <f t="shared" si="49"/>
        <v>0</v>
      </c>
      <c r="Z393" s="573">
        <f>'BOCES SELECT'!E386</f>
        <v>1045483</v>
      </c>
      <c r="AA393" s="573" t="e">
        <f ca="1">'BOCES SELECT'!CH386</f>
        <v>#N/A</v>
      </c>
    </row>
    <row r="394" spans="1:27" x14ac:dyDescent="0.2">
      <c r="A394" s="23"/>
      <c r="C394" s="36"/>
      <c r="D394" s="25"/>
      <c r="J394" s="575" t="str">
        <f t="shared" si="42"/>
        <v/>
      </c>
      <c r="K394" s="572" t="str">
        <f t="shared" si="43"/>
        <v>Strategy 1</v>
      </c>
      <c r="L394" s="573" t="str">
        <f t="shared" si="44"/>
        <v/>
      </c>
      <c r="M394" s="573" t="str">
        <f t="shared" si="45"/>
        <v/>
      </c>
      <c r="O394" s="573" t="str">
        <f t="shared" si="46"/>
        <v>Strategy 1</v>
      </c>
      <c r="P394" s="573">
        <f t="shared" si="47"/>
        <v>0</v>
      </c>
      <c r="Q394" s="573" t="str">
        <f t="shared" si="48"/>
        <v/>
      </c>
      <c r="R394" s="573">
        <f t="shared" si="49"/>
        <v>0</v>
      </c>
      <c r="Z394" s="573">
        <f>'BOCES SELECT'!E387</f>
        <v>1045482</v>
      </c>
      <c r="AA394" s="573" t="e">
        <f ca="1">'BOCES SELECT'!CH387</f>
        <v>#N/A</v>
      </c>
    </row>
    <row r="395" spans="1:27" x14ac:dyDescent="0.2">
      <c r="A395" s="23"/>
      <c r="C395" s="36"/>
      <c r="D395" s="25"/>
      <c r="J395" s="575" t="str">
        <f t="shared" ref="J395:J458" si="50">IF(K395=K394,"",SUMIF(K:K,K395,I:I))</f>
        <v/>
      </c>
      <c r="K395" s="572" t="str">
        <f t="shared" ref="K395:K458" si="51">IF(ISBLANK(A395),K394,A395)</f>
        <v>Strategy 1</v>
      </c>
      <c r="L395" s="573" t="str">
        <f t="shared" si="44"/>
        <v/>
      </c>
      <c r="M395" s="573" t="str">
        <f t="shared" si="45"/>
        <v/>
      </c>
      <c r="O395" s="573" t="str">
        <f t="shared" si="46"/>
        <v>Strategy 1</v>
      </c>
      <c r="P395" s="573">
        <f t="shared" si="47"/>
        <v>0</v>
      </c>
      <c r="Q395" s="573" t="str">
        <f t="shared" si="48"/>
        <v/>
      </c>
      <c r="R395" s="573">
        <f t="shared" si="49"/>
        <v>0</v>
      </c>
      <c r="Z395" s="573">
        <f>'BOCES SELECT'!E388</f>
        <v>1045481</v>
      </c>
      <c r="AA395" s="573" t="e">
        <f ca="1">'BOCES SELECT'!CH388</f>
        <v>#N/A</v>
      </c>
    </row>
    <row r="396" spans="1:27" x14ac:dyDescent="0.2">
      <c r="A396" s="23"/>
      <c r="C396" s="36"/>
      <c r="D396" s="25"/>
      <c r="J396" s="575" t="str">
        <f t="shared" si="50"/>
        <v/>
      </c>
      <c r="K396" s="572" t="str">
        <f t="shared" si="51"/>
        <v>Strategy 1</v>
      </c>
      <c r="L396" s="573" t="str">
        <f t="shared" ref="L396:L459" si="52">LEFT(H396,11)</f>
        <v/>
      </c>
      <c r="M396" s="573" t="str">
        <f t="shared" ref="M396:M459" si="53">LEFT(E396,2)</f>
        <v/>
      </c>
      <c r="O396" s="573" t="str">
        <f t="shared" ref="O396:O459" si="54">K396</f>
        <v>Strategy 1</v>
      </c>
      <c r="P396" s="573">
        <f t="shared" ref="P396:P459" si="55">LEN(L396)</f>
        <v>0</v>
      </c>
      <c r="Q396" s="573" t="str">
        <f t="shared" ref="Q396:Q459" si="56">IF(LEN(L396)=11,L396,IF(LEN(L396)=10,CONCATENATE(L396," "),IF(LEN(L396)=9,CONCATENATE(L396,"  "),IF(LEN(L396)=8,CONCATENATE(L396,"   "),""))))</f>
        <v/>
      </c>
      <c r="R396" s="573">
        <f t="shared" ref="R396:R459" si="57">LEN(Q396)</f>
        <v>0</v>
      </c>
      <c r="Z396" s="573">
        <f>'BOCES SELECT'!E389</f>
        <v>1045480</v>
      </c>
      <c r="AA396" s="573" t="e">
        <f ca="1">'BOCES SELECT'!CH389</f>
        <v>#N/A</v>
      </c>
    </row>
    <row r="397" spans="1:27" x14ac:dyDescent="0.2">
      <c r="A397" s="23"/>
      <c r="C397" s="36"/>
      <c r="D397" s="25"/>
      <c r="J397" s="575" t="str">
        <f t="shared" si="50"/>
        <v/>
      </c>
      <c r="K397" s="572" t="str">
        <f t="shared" si="51"/>
        <v>Strategy 1</v>
      </c>
      <c r="L397" s="573" t="str">
        <f t="shared" si="52"/>
        <v/>
      </c>
      <c r="M397" s="573" t="str">
        <f t="shared" si="53"/>
        <v/>
      </c>
      <c r="O397" s="573" t="str">
        <f t="shared" si="54"/>
        <v>Strategy 1</v>
      </c>
      <c r="P397" s="573">
        <f t="shared" si="55"/>
        <v>0</v>
      </c>
      <c r="Q397" s="573" t="str">
        <f t="shared" si="56"/>
        <v/>
      </c>
      <c r="R397" s="573">
        <f t="shared" si="57"/>
        <v>0</v>
      </c>
      <c r="Z397" s="573">
        <f>'BOCES SELECT'!E390</f>
        <v>1045479</v>
      </c>
      <c r="AA397" s="573" t="e">
        <f ca="1">'BOCES SELECT'!CH390</f>
        <v>#N/A</v>
      </c>
    </row>
    <row r="398" spans="1:27" x14ac:dyDescent="0.2">
      <c r="A398" s="23"/>
      <c r="C398" s="36"/>
      <c r="D398" s="25"/>
      <c r="J398" s="575" t="str">
        <f t="shared" si="50"/>
        <v/>
      </c>
      <c r="K398" s="572" t="str">
        <f t="shared" si="51"/>
        <v>Strategy 1</v>
      </c>
      <c r="L398" s="573" t="str">
        <f t="shared" si="52"/>
        <v/>
      </c>
      <c r="M398" s="573" t="str">
        <f t="shared" si="53"/>
        <v/>
      </c>
      <c r="O398" s="573" t="str">
        <f t="shared" si="54"/>
        <v>Strategy 1</v>
      </c>
      <c r="P398" s="573">
        <f t="shared" si="55"/>
        <v>0</v>
      </c>
      <c r="Q398" s="573" t="str">
        <f t="shared" si="56"/>
        <v/>
      </c>
      <c r="R398" s="573">
        <f t="shared" si="57"/>
        <v>0</v>
      </c>
      <c r="Z398" s="573">
        <f>'BOCES SELECT'!E391</f>
        <v>1045478</v>
      </c>
      <c r="AA398" s="573" t="e">
        <f ca="1">'BOCES SELECT'!CH391</f>
        <v>#N/A</v>
      </c>
    </row>
    <row r="399" spans="1:27" x14ac:dyDescent="0.2">
      <c r="A399" s="23"/>
      <c r="C399" s="36"/>
      <c r="D399" s="25"/>
      <c r="J399" s="575" t="str">
        <f t="shared" si="50"/>
        <v/>
      </c>
      <c r="K399" s="572" t="str">
        <f t="shared" si="51"/>
        <v>Strategy 1</v>
      </c>
      <c r="L399" s="573" t="str">
        <f t="shared" si="52"/>
        <v/>
      </c>
      <c r="M399" s="573" t="str">
        <f t="shared" si="53"/>
        <v/>
      </c>
      <c r="O399" s="573" t="str">
        <f t="shared" si="54"/>
        <v>Strategy 1</v>
      </c>
      <c r="P399" s="573">
        <f t="shared" si="55"/>
        <v>0</v>
      </c>
      <c r="Q399" s="573" t="str">
        <f t="shared" si="56"/>
        <v/>
      </c>
      <c r="R399" s="573">
        <f t="shared" si="57"/>
        <v>0</v>
      </c>
      <c r="Z399" s="573">
        <f>'BOCES SELECT'!E392</f>
        <v>1045477</v>
      </c>
      <c r="AA399" s="573" t="e">
        <f ca="1">'BOCES SELECT'!CH392</f>
        <v>#N/A</v>
      </c>
    </row>
    <row r="400" spans="1:27" x14ac:dyDescent="0.2">
      <c r="A400" s="23"/>
      <c r="C400" s="36"/>
      <c r="D400" s="25"/>
      <c r="J400" s="575" t="str">
        <f t="shared" si="50"/>
        <v/>
      </c>
      <c r="K400" s="572" t="str">
        <f t="shared" si="51"/>
        <v>Strategy 1</v>
      </c>
      <c r="L400" s="573" t="str">
        <f t="shared" si="52"/>
        <v/>
      </c>
      <c r="M400" s="573" t="str">
        <f t="shared" si="53"/>
        <v/>
      </c>
      <c r="O400" s="573" t="str">
        <f t="shared" si="54"/>
        <v>Strategy 1</v>
      </c>
      <c r="P400" s="573">
        <f t="shared" si="55"/>
        <v>0</v>
      </c>
      <c r="Q400" s="573" t="str">
        <f t="shared" si="56"/>
        <v/>
      </c>
      <c r="R400" s="573">
        <f t="shared" si="57"/>
        <v>0</v>
      </c>
      <c r="Z400" s="573">
        <f>'BOCES SELECT'!E393</f>
        <v>1045476</v>
      </c>
      <c r="AA400" s="573" t="e">
        <f ca="1">'BOCES SELECT'!CH393</f>
        <v>#N/A</v>
      </c>
    </row>
    <row r="401" spans="1:27" x14ac:dyDescent="0.2">
      <c r="A401" s="23"/>
      <c r="C401" s="36"/>
      <c r="D401" s="25"/>
      <c r="J401" s="575" t="str">
        <f t="shared" si="50"/>
        <v/>
      </c>
      <c r="K401" s="572" t="str">
        <f t="shared" si="51"/>
        <v>Strategy 1</v>
      </c>
      <c r="L401" s="573" t="str">
        <f t="shared" si="52"/>
        <v/>
      </c>
      <c r="M401" s="573" t="str">
        <f t="shared" si="53"/>
        <v/>
      </c>
      <c r="O401" s="573" t="str">
        <f t="shared" si="54"/>
        <v>Strategy 1</v>
      </c>
      <c r="P401" s="573">
        <f t="shared" si="55"/>
        <v>0</v>
      </c>
      <c r="Q401" s="573" t="str">
        <f t="shared" si="56"/>
        <v/>
      </c>
      <c r="R401" s="573">
        <f t="shared" si="57"/>
        <v>0</v>
      </c>
      <c r="Z401" s="573">
        <f>'BOCES SELECT'!E394</f>
        <v>1045475</v>
      </c>
      <c r="AA401" s="573" t="e">
        <f ca="1">'BOCES SELECT'!CH394</f>
        <v>#N/A</v>
      </c>
    </row>
    <row r="402" spans="1:27" x14ac:dyDescent="0.2">
      <c r="A402" s="23"/>
      <c r="C402" s="36"/>
      <c r="D402" s="25"/>
      <c r="J402" s="575" t="str">
        <f t="shared" si="50"/>
        <v/>
      </c>
      <c r="K402" s="572" t="str">
        <f t="shared" si="51"/>
        <v>Strategy 1</v>
      </c>
      <c r="L402" s="573" t="str">
        <f t="shared" si="52"/>
        <v/>
      </c>
      <c r="M402" s="573" t="str">
        <f t="shared" si="53"/>
        <v/>
      </c>
      <c r="O402" s="573" t="str">
        <f t="shared" si="54"/>
        <v>Strategy 1</v>
      </c>
      <c r="P402" s="573">
        <f t="shared" si="55"/>
        <v>0</v>
      </c>
      <c r="Q402" s="573" t="str">
        <f t="shared" si="56"/>
        <v/>
      </c>
      <c r="R402" s="573">
        <f t="shared" si="57"/>
        <v>0</v>
      </c>
      <c r="Z402" s="573">
        <f>'BOCES SELECT'!E395</f>
        <v>1045474</v>
      </c>
      <c r="AA402" s="573" t="e">
        <f ca="1">'BOCES SELECT'!CH395</f>
        <v>#N/A</v>
      </c>
    </row>
    <row r="403" spans="1:27" x14ac:dyDescent="0.2">
      <c r="A403" s="23"/>
      <c r="C403" s="36"/>
      <c r="D403" s="25"/>
      <c r="J403" s="575" t="str">
        <f t="shared" si="50"/>
        <v/>
      </c>
      <c r="K403" s="572" t="str">
        <f t="shared" si="51"/>
        <v>Strategy 1</v>
      </c>
      <c r="L403" s="573" t="str">
        <f t="shared" si="52"/>
        <v/>
      </c>
      <c r="M403" s="573" t="str">
        <f t="shared" si="53"/>
        <v/>
      </c>
      <c r="O403" s="573" t="str">
        <f t="shared" si="54"/>
        <v>Strategy 1</v>
      </c>
      <c r="P403" s="573">
        <f t="shared" si="55"/>
        <v>0</v>
      </c>
      <c r="Q403" s="573" t="str">
        <f t="shared" si="56"/>
        <v/>
      </c>
      <c r="R403" s="573">
        <f t="shared" si="57"/>
        <v>0</v>
      </c>
      <c r="Z403" s="573">
        <f>'BOCES SELECT'!E396</f>
        <v>1045473</v>
      </c>
      <c r="AA403" s="573" t="e">
        <f ca="1">'BOCES SELECT'!CH396</f>
        <v>#N/A</v>
      </c>
    </row>
    <row r="404" spans="1:27" x14ac:dyDescent="0.2">
      <c r="A404" s="23"/>
      <c r="C404" s="36"/>
      <c r="D404" s="25"/>
      <c r="J404" s="575" t="str">
        <f t="shared" si="50"/>
        <v/>
      </c>
      <c r="K404" s="572" t="str">
        <f t="shared" si="51"/>
        <v>Strategy 1</v>
      </c>
      <c r="L404" s="573" t="str">
        <f t="shared" si="52"/>
        <v/>
      </c>
      <c r="M404" s="573" t="str">
        <f t="shared" si="53"/>
        <v/>
      </c>
      <c r="O404" s="573" t="str">
        <f t="shared" si="54"/>
        <v>Strategy 1</v>
      </c>
      <c r="P404" s="573">
        <f t="shared" si="55"/>
        <v>0</v>
      </c>
      <c r="Q404" s="573" t="str">
        <f t="shared" si="56"/>
        <v/>
      </c>
      <c r="R404" s="573">
        <f t="shared" si="57"/>
        <v>0</v>
      </c>
      <c r="Z404" s="573">
        <f>'BOCES SELECT'!E397</f>
        <v>1045472</v>
      </c>
      <c r="AA404" s="573" t="e">
        <f ca="1">'BOCES SELECT'!CH397</f>
        <v>#N/A</v>
      </c>
    </row>
    <row r="405" spans="1:27" x14ac:dyDescent="0.2">
      <c r="A405" s="23"/>
      <c r="C405" s="36"/>
      <c r="D405" s="25"/>
      <c r="J405" s="575" t="str">
        <f t="shared" si="50"/>
        <v/>
      </c>
      <c r="K405" s="572" t="str">
        <f t="shared" si="51"/>
        <v>Strategy 1</v>
      </c>
      <c r="L405" s="573" t="str">
        <f t="shared" si="52"/>
        <v/>
      </c>
      <c r="M405" s="573" t="str">
        <f t="shared" si="53"/>
        <v/>
      </c>
      <c r="O405" s="573" t="str">
        <f t="shared" si="54"/>
        <v>Strategy 1</v>
      </c>
      <c r="P405" s="573">
        <f t="shared" si="55"/>
        <v>0</v>
      </c>
      <c r="Q405" s="573" t="str">
        <f t="shared" si="56"/>
        <v/>
      </c>
      <c r="R405" s="573">
        <f t="shared" si="57"/>
        <v>0</v>
      </c>
      <c r="Z405" s="573">
        <f>'BOCES SELECT'!E398</f>
        <v>1045471</v>
      </c>
      <c r="AA405" s="573" t="e">
        <f ca="1">'BOCES SELECT'!CH398</f>
        <v>#N/A</v>
      </c>
    </row>
    <row r="406" spans="1:27" x14ac:dyDescent="0.2">
      <c r="A406" s="23"/>
      <c r="C406" s="36"/>
      <c r="D406" s="25"/>
      <c r="J406" s="575" t="str">
        <f t="shared" si="50"/>
        <v/>
      </c>
      <c r="K406" s="572" t="str">
        <f t="shared" si="51"/>
        <v>Strategy 1</v>
      </c>
      <c r="L406" s="573" t="str">
        <f t="shared" si="52"/>
        <v/>
      </c>
      <c r="M406" s="573" t="str">
        <f t="shared" si="53"/>
        <v/>
      </c>
      <c r="O406" s="573" t="str">
        <f t="shared" si="54"/>
        <v>Strategy 1</v>
      </c>
      <c r="P406" s="573">
        <f t="shared" si="55"/>
        <v>0</v>
      </c>
      <c r="Q406" s="573" t="str">
        <f t="shared" si="56"/>
        <v/>
      </c>
      <c r="R406" s="573">
        <f t="shared" si="57"/>
        <v>0</v>
      </c>
      <c r="Z406" s="573">
        <f>'BOCES SELECT'!E399</f>
        <v>1045470</v>
      </c>
      <c r="AA406" s="573" t="e">
        <f ca="1">'BOCES SELECT'!CH399</f>
        <v>#N/A</v>
      </c>
    </row>
    <row r="407" spans="1:27" x14ac:dyDescent="0.2">
      <c r="A407" s="23"/>
      <c r="C407" s="36"/>
      <c r="D407" s="25"/>
      <c r="J407" s="575" t="str">
        <f t="shared" si="50"/>
        <v/>
      </c>
      <c r="K407" s="572" t="str">
        <f t="shared" si="51"/>
        <v>Strategy 1</v>
      </c>
      <c r="L407" s="573" t="str">
        <f t="shared" si="52"/>
        <v/>
      </c>
      <c r="M407" s="573" t="str">
        <f t="shared" si="53"/>
        <v/>
      </c>
      <c r="O407" s="573" t="str">
        <f t="shared" si="54"/>
        <v>Strategy 1</v>
      </c>
      <c r="P407" s="573">
        <f t="shared" si="55"/>
        <v>0</v>
      </c>
      <c r="Q407" s="573" t="str">
        <f t="shared" si="56"/>
        <v/>
      </c>
      <c r="R407" s="573">
        <f t="shared" si="57"/>
        <v>0</v>
      </c>
      <c r="Z407" s="573">
        <f>'BOCES SELECT'!E400</f>
        <v>1045469</v>
      </c>
      <c r="AA407" s="573" t="e">
        <f ca="1">'BOCES SELECT'!CH400</f>
        <v>#N/A</v>
      </c>
    </row>
    <row r="408" spans="1:27" x14ac:dyDescent="0.2">
      <c r="A408" s="23"/>
      <c r="C408" s="36"/>
      <c r="D408" s="25"/>
      <c r="J408" s="575" t="str">
        <f t="shared" si="50"/>
        <v/>
      </c>
      <c r="K408" s="572" t="str">
        <f t="shared" si="51"/>
        <v>Strategy 1</v>
      </c>
      <c r="L408" s="573" t="str">
        <f t="shared" si="52"/>
        <v/>
      </c>
      <c r="M408" s="573" t="str">
        <f t="shared" si="53"/>
        <v/>
      </c>
      <c r="O408" s="573" t="str">
        <f t="shared" si="54"/>
        <v>Strategy 1</v>
      </c>
      <c r="P408" s="573">
        <f t="shared" si="55"/>
        <v>0</v>
      </c>
      <c r="Q408" s="573" t="str">
        <f t="shared" si="56"/>
        <v/>
      </c>
      <c r="R408" s="573">
        <f t="shared" si="57"/>
        <v>0</v>
      </c>
      <c r="Z408" s="573">
        <f>'BOCES SELECT'!E401</f>
        <v>1045468</v>
      </c>
      <c r="AA408" s="573" t="e">
        <f ca="1">'BOCES SELECT'!CH401</f>
        <v>#N/A</v>
      </c>
    </row>
    <row r="409" spans="1:27" x14ac:dyDescent="0.2">
      <c r="A409" s="23"/>
      <c r="C409" s="36"/>
      <c r="D409" s="25"/>
      <c r="J409" s="575" t="str">
        <f t="shared" si="50"/>
        <v/>
      </c>
      <c r="K409" s="572" t="str">
        <f t="shared" si="51"/>
        <v>Strategy 1</v>
      </c>
      <c r="L409" s="573" t="str">
        <f t="shared" si="52"/>
        <v/>
      </c>
      <c r="M409" s="573" t="str">
        <f t="shared" si="53"/>
        <v/>
      </c>
      <c r="O409" s="573" t="str">
        <f t="shared" si="54"/>
        <v>Strategy 1</v>
      </c>
      <c r="P409" s="573">
        <f t="shared" si="55"/>
        <v>0</v>
      </c>
      <c r="Q409" s="573" t="str">
        <f t="shared" si="56"/>
        <v/>
      </c>
      <c r="R409" s="573">
        <f t="shared" si="57"/>
        <v>0</v>
      </c>
      <c r="Z409" s="573">
        <f>'BOCES SELECT'!E402</f>
        <v>1045467</v>
      </c>
      <c r="AA409" s="573" t="e">
        <f ca="1">'BOCES SELECT'!CH402</f>
        <v>#N/A</v>
      </c>
    </row>
    <row r="410" spans="1:27" x14ac:dyDescent="0.2">
      <c r="A410" s="23"/>
      <c r="C410" s="36"/>
      <c r="D410" s="25"/>
      <c r="J410" s="575" t="str">
        <f t="shared" si="50"/>
        <v/>
      </c>
      <c r="K410" s="572" t="str">
        <f t="shared" si="51"/>
        <v>Strategy 1</v>
      </c>
      <c r="L410" s="573" t="str">
        <f t="shared" si="52"/>
        <v/>
      </c>
      <c r="M410" s="573" t="str">
        <f t="shared" si="53"/>
        <v/>
      </c>
      <c r="O410" s="573" t="str">
        <f t="shared" si="54"/>
        <v>Strategy 1</v>
      </c>
      <c r="P410" s="573">
        <f t="shared" si="55"/>
        <v>0</v>
      </c>
      <c r="Q410" s="573" t="str">
        <f t="shared" si="56"/>
        <v/>
      </c>
      <c r="R410" s="573">
        <f t="shared" si="57"/>
        <v>0</v>
      </c>
      <c r="Z410" s="573">
        <f>'BOCES SELECT'!E403</f>
        <v>1045466</v>
      </c>
      <c r="AA410" s="573" t="e">
        <f ca="1">'BOCES SELECT'!CH403</f>
        <v>#N/A</v>
      </c>
    </row>
    <row r="411" spans="1:27" x14ac:dyDescent="0.2">
      <c r="A411" s="23"/>
      <c r="C411" s="36"/>
      <c r="D411" s="25"/>
      <c r="J411" s="575" t="str">
        <f t="shared" si="50"/>
        <v/>
      </c>
      <c r="K411" s="572" t="str">
        <f t="shared" si="51"/>
        <v>Strategy 1</v>
      </c>
      <c r="L411" s="573" t="str">
        <f t="shared" si="52"/>
        <v/>
      </c>
      <c r="M411" s="573" t="str">
        <f t="shared" si="53"/>
        <v/>
      </c>
      <c r="O411" s="573" t="str">
        <f t="shared" si="54"/>
        <v>Strategy 1</v>
      </c>
      <c r="P411" s="573">
        <f t="shared" si="55"/>
        <v>0</v>
      </c>
      <c r="Q411" s="573" t="str">
        <f t="shared" si="56"/>
        <v/>
      </c>
      <c r="R411" s="573">
        <f t="shared" si="57"/>
        <v>0</v>
      </c>
      <c r="Z411" s="573">
        <f>'BOCES SELECT'!E404</f>
        <v>1045465</v>
      </c>
      <c r="AA411" s="573" t="e">
        <f ca="1">'BOCES SELECT'!CH404</f>
        <v>#N/A</v>
      </c>
    </row>
    <row r="412" spans="1:27" x14ac:dyDescent="0.2">
      <c r="A412" s="23"/>
      <c r="C412" s="36"/>
      <c r="D412" s="25"/>
      <c r="J412" s="575" t="str">
        <f t="shared" si="50"/>
        <v/>
      </c>
      <c r="K412" s="572" t="str">
        <f t="shared" si="51"/>
        <v>Strategy 1</v>
      </c>
      <c r="L412" s="573" t="str">
        <f t="shared" si="52"/>
        <v/>
      </c>
      <c r="M412" s="573" t="str">
        <f t="shared" si="53"/>
        <v/>
      </c>
      <c r="O412" s="573" t="str">
        <f t="shared" si="54"/>
        <v>Strategy 1</v>
      </c>
      <c r="P412" s="573">
        <f t="shared" si="55"/>
        <v>0</v>
      </c>
      <c r="Q412" s="573" t="str">
        <f t="shared" si="56"/>
        <v/>
      </c>
      <c r="R412" s="573">
        <f t="shared" si="57"/>
        <v>0</v>
      </c>
      <c r="Z412" s="573">
        <f>'BOCES SELECT'!E405</f>
        <v>1045464</v>
      </c>
      <c r="AA412" s="573" t="e">
        <f ca="1">'BOCES SELECT'!CH405</f>
        <v>#N/A</v>
      </c>
    </row>
    <row r="413" spans="1:27" x14ac:dyDescent="0.2">
      <c r="A413" s="23"/>
      <c r="C413" s="36"/>
      <c r="D413" s="25"/>
      <c r="J413" s="575" t="str">
        <f t="shared" si="50"/>
        <v/>
      </c>
      <c r="K413" s="572" t="str">
        <f t="shared" si="51"/>
        <v>Strategy 1</v>
      </c>
      <c r="L413" s="573" t="str">
        <f t="shared" si="52"/>
        <v/>
      </c>
      <c r="M413" s="573" t="str">
        <f t="shared" si="53"/>
        <v/>
      </c>
      <c r="O413" s="573" t="str">
        <f t="shared" si="54"/>
        <v>Strategy 1</v>
      </c>
      <c r="P413" s="573">
        <f t="shared" si="55"/>
        <v>0</v>
      </c>
      <c r="Q413" s="573" t="str">
        <f t="shared" si="56"/>
        <v/>
      </c>
      <c r="R413" s="573">
        <f t="shared" si="57"/>
        <v>0</v>
      </c>
      <c r="Z413" s="573">
        <f>'BOCES SELECT'!E406</f>
        <v>1045463</v>
      </c>
      <c r="AA413" s="573" t="e">
        <f ca="1">'BOCES SELECT'!CH406</f>
        <v>#N/A</v>
      </c>
    </row>
    <row r="414" spans="1:27" x14ac:dyDescent="0.2">
      <c r="A414" s="23"/>
      <c r="C414" s="36"/>
      <c r="D414" s="25"/>
      <c r="J414" s="575" t="str">
        <f t="shared" si="50"/>
        <v/>
      </c>
      <c r="K414" s="572" t="str">
        <f t="shared" si="51"/>
        <v>Strategy 1</v>
      </c>
      <c r="L414" s="573" t="str">
        <f t="shared" si="52"/>
        <v/>
      </c>
      <c r="M414" s="573" t="str">
        <f t="shared" si="53"/>
        <v/>
      </c>
      <c r="O414" s="573" t="str">
        <f t="shared" si="54"/>
        <v>Strategy 1</v>
      </c>
      <c r="P414" s="573">
        <f t="shared" si="55"/>
        <v>0</v>
      </c>
      <c r="Q414" s="573" t="str">
        <f t="shared" si="56"/>
        <v/>
      </c>
      <c r="R414" s="573">
        <f t="shared" si="57"/>
        <v>0</v>
      </c>
      <c r="Z414" s="573">
        <f>'BOCES SELECT'!E407</f>
        <v>1045462</v>
      </c>
      <c r="AA414" s="573" t="e">
        <f ca="1">'BOCES SELECT'!CH407</f>
        <v>#N/A</v>
      </c>
    </row>
    <row r="415" spans="1:27" x14ac:dyDescent="0.2">
      <c r="A415" s="23"/>
      <c r="C415" s="36"/>
      <c r="D415" s="25"/>
      <c r="J415" s="575" t="str">
        <f t="shared" si="50"/>
        <v/>
      </c>
      <c r="K415" s="572" t="str">
        <f t="shared" si="51"/>
        <v>Strategy 1</v>
      </c>
      <c r="L415" s="573" t="str">
        <f t="shared" si="52"/>
        <v/>
      </c>
      <c r="M415" s="573" t="str">
        <f t="shared" si="53"/>
        <v/>
      </c>
      <c r="O415" s="573" t="str">
        <f t="shared" si="54"/>
        <v>Strategy 1</v>
      </c>
      <c r="P415" s="573">
        <f t="shared" si="55"/>
        <v>0</v>
      </c>
      <c r="Q415" s="573" t="str">
        <f t="shared" si="56"/>
        <v/>
      </c>
      <c r="R415" s="573">
        <f t="shared" si="57"/>
        <v>0</v>
      </c>
      <c r="Z415" s="573">
        <f>'BOCES SELECT'!E408</f>
        <v>1045461</v>
      </c>
      <c r="AA415" s="573" t="e">
        <f ca="1">'BOCES SELECT'!CH408</f>
        <v>#N/A</v>
      </c>
    </row>
    <row r="416" spans="1:27" x14ac:dyDescent="0.2">
      <c r="A416" s="23"/>
      <c r="C416" s="36"/>
      <c r="D416" s="25"/>
      <c r="J416" s="575" t="str">
        <f t="shared" si="50"/>
        <v/>
      </c>
      <c r="K416" s="572" t="str">
        <f t="shared" si="51"/>
        <v>Strategy 1</v>
      </c>
      <c r="L416" s="573" t="str">
        <f t="shared" si="52"/>
        <v/>
      </c>
      <c r="M416" s="573" t="str">
        <f t="shared" si="53"/>
        <v/>
      </c>
      <c r="O416" s="573" t="str">
        <f t="shared" si="54"/>
        <v>Strategy 1</v>
      </c>
      <c r="P416" s="573">
        <f t="shared" si="55"/>
        <v>0</v>
      </c>
      <c r="Q416" s="573" t="str">
        <f t="shared" si="56"/>
        <v/>
      </c>
      <c r="R416" s="573">
        <f t="shared" si="57"/>
        <v>0</v>
      </c>
      <c r="Z416" s="573">
        <f>'BOCES SELECT'!E409</f>
        <v>1045460</v>
      </c>
      <c r="AA416" s="573" t="e">
        <f ca="1">'BOCES SELECT'!CH409</f>
        <v>#N/A</v>
      </c>
    </row>
    <row r="417" spans="1:27" x14ac:dyDescent="0.2">
      <c r="A417" s="23"/>
      <c r="C417" s="36"/>
      <c r="D417" s="25"/>
      <c r="J417" s="575" t="str">
        <f t="shared" si="50"/>
        <v/>
      </c>
      <c r="K417" s="572" t="str">
        <f t="shared" si="51"/>
        <v>Strategy 1</v>
      </c>
      <c r="L417" s="573" t="str">
        <f t="shared" si="52"/>
        <v/>
      </c>
      <c r="M417" s="573" t="str">
        <f t="shared" si="53"/>
        <v/>
      </c>
      <c r="O417" s="573" t="str">
        <f t="shared" si="54"/>
        <v>Strategy 1</v>
      </c>
      <c r="P417" s="573">
        <f t="shared" si="55"/>
        <v>0</v>
      </c>
      <c r="Q417" s="573" t="str">
        <f t="shared" si="56"/>
        <v/>
      </c>
      <c r="R417" s="573">
        <f t="shared" si="57"/>
        <v>0</v>
      </c>
      <c r="Z417" s="573">
        <f>'BOCES SELECT'!E410</f>
        <v>1045459</v>
      </c>
      <c r="AA417" s="573" t="e">
        <f ca="1">'BOCES SELECT'!CH410</f>
        <v>#N/A</v>
      </c>
    </row>
    <row r="418" spans="1:27" x14ac:dyDescent="0.2">
      <c r="A418" s="23"/>
      <c r="C418" s="36"/>
      <c r="D418" s="25"/>
      <c r="J418" s="575" t="str">
        <f t="shared" si="50"/>
        <v/>
      </c>
      <c r="K418" s="572" t="str">
        <f t="shared" si="51"/>
        <v>Strategy 1</v>
      </c>
      <c r="L418" s="573" t="str">
        <f t="shared" si="52"/>
        <v/>
      </c>
      <c r="M418" s="573" t="str">
        <f t="shared" si="53"/>
        <v/>
      </c>
      <c r="O418" s="573" t="str">
        <f t="shared" si="54"/>
        <v>Strategy 1</v>
      </c>
      <c r="P418" s="573">
        <f t="shared" si="55"/>
        <v>0</v>
      </c>
      <c r="Q418" s="573" t="str">
        <f t="shared" si="56"/>
        <v/>
      </c>
      <c r="R418" s="573">
        <f t="shared" si="57"/>
        <v>0</v>
      </c>
      <c r="Z418" s="573">
        <f>'BOCES SELECT'!E411</f>
        <v>1045458</v>
      </c>
      <c r="AA418" s="573" t="e">
        <f ca="1">'BOCES SELECT'!CH411</f>
        <v>#N/A</v>
      </c>
    </row>
    <row r="419" spans="1:27" x14ac:dyDescent="0.2">
      <c r="A419" s="23"/>
      <c r="C419" s="36"/>
      <c r="D419" s="25"/>
      <c r="J419" s="575" t="str">
        <f t="shared" si="50"/>
        <v/>
      </c>
      <c r="K419" s="572" t="str">
        <f t="shared" si="51"/>
        <v>Strategy 1</v>
      </c>
      <c r="L419" s="573" t="str">
        <f t="shared" si="52"/>
        <v/>
      </c>
      <c r="M419" s="573" t="str">
        <f t="shared" si="53"/>
        <v/>
      </c>
      <c r="O419" s="573" t="str">
        <f t="shared" si="54"/>
        <v>Strategy 1</v>
      </c>
      <c r="P419" s="573">
        <f t="shared" si="55"/>
        <v>0</v>
      </c>
      <c r="Q419" s="573" t="str">
        <f t="shared" si="56"/>
        <v/>
      </c>
      <c r="R419" s="573">
        <f t="shared" si="57"/>
        <v>0</v>
      </c>
      <c r="Z419" s="573">
        <f>'BOCES SELECT'!E412</f>
        <v>1045457</v>
      </c>
      <c r="AA419" s="573" t="e">
        <f ca="1">'BOCES SELECT'!CH412</f>
        <v>#N/A</v>
      </c>
    </row>
    <row r="420" spans="1:27" x14ac:dyDescent="0.2">
      <c r="A420" s="23"/>
      <c r="C420" s="36"/>
      <c r="D420" s="25"/>
      <c r="J420" s="575" t="str">
        <f t="shared" si="50"/>
        <v/>
      </c>
      <c r="K420" s="572" t="str">
        <f t="shared" si="51"/>
        <v>Strategy 1</v>
      </c>
      <c r="L420" s="573" t="str">
        <f t="shared" si="52"/>
        <v/>
      </c>
      <c r="M420" s="573" t="str">
        <f t="shared" si="53"/>
        <v/>
      </c>
      <c r="O420" s="573" t="str">
        <f t="shared" si="54"/>
        <v>Strategy 1</v>
      </c>
      <c r="P420" s="573">
        <f t="shared" si="55"/>
        <v>0</v>
      </c>
      <c r="Q420" s="573" t="str">
        <f t="shared" si="56"/>
        <v/>
      </c>
      <c r="R420" s="573">
        <f t="shared" si="57"/>
        <v>0</v>
      </c>
      <c r="Z420" s="573">
        <f>'BOCES SELECT'!E413</f>
        <v>1045456</v>
      </c>
      <c r="AA420" s="573" t="e">
        <f ca="1">'BOCES SELECT'!CH413</f>
        <v>#N/A</v>
      </c>
    </row>
    <row r="421" spans="1:27" x14ac:dyDescent="0.2">
      <c r="A421" s="23"/>
      <c r="C421" s="36"/>
      <c r="D421" s="25"/>
      <c r="J421" s="575" t="str">
        <f t="shared" si="50"/>
        <v/>
      </c>
      <c r="K421" s="572" t="str">
        <f t="shared" si="51"/>
        <v>Strategy 1</v>
      </c>
      <c r="L421" s="573" t="str">
        <f t="shared" si="52"/>
        <v/>
      </c>
      <c r="M421" s="573" t="str">
        <f t="shared" si="53"/>
        <v/>
      </c>
      <c r="O421" s="573" t="str">
        <f t="shared" si="54"/>
        <v>Strategy 1</v>
      </c>
      <c r="P421" s="573">
        <f t="shared" si="55"/>
        <v>0</v>
      </c>
      <c r="Q421" s="573" t="str">
        <f t="shared" si="56"/>
        <v/>
      </c>
      <c r="R421" s="573">
        <f t="shared" si="57"/>
        <v>0</v>
      </c>
      <c r="Z421" s="573">
        <f>'BOCES SELECT'!E414</f>
        <v>1045455</v>
      </c>
      <c r="AA421" s="573" t="e">
        <f ca="1">'BOCES SELECT'!CH414</f>
        <v>#N/A</v>
      </c>
    </row>
    <row r="422" spans="1:27" x14ac:dyDescent="0.2">
      <c r="A422" s="23"/>
      <c r="C422" s="36"/>
      <c r="D422" s="25"/>
      <c r="J422" s="575" t="str">
        <f t="shared" si="50"/>
        <v/>
      </c>
      <c r="K422" s="572" t="str">
        <f t="shared" si="51"/>
        <v>Strategy 1</v>
      </c>
      <c r="L422" s="573" t="str">
        <f t="shared" si="52"/>
        <v/>
      </c>
      <c r="M422" s="573" t="str">
        <f t="shared" si="53"/>
        <v/>
      </c>
      <c r="O422" s="573" t="str">
        <f t="shared" si="54"/>
        <v>Strategy 1</v>
      </c>
      <c r="P422" s="573">
        <f t="shared" si="55"/>
        <v>0</v>
      </c>
      <c r="Q422" s="573" t="str">
        <f t="shared" si="56"/>
        <v/>
      </c>
      <c r="R422" s="573">
        <f t="shared" si="57"/>
        <v>0</v>
      </c>
      <c r="Z422" s="573">
        <f>'BOCES SELECT'!E415</f>
        <v>1045454</v>
      </c>
      <c r="AA422" s="573" t="e">
        <f ca="1">'BOCES SELECT'!CH415</f>
        <v>#N/A</v>
      </c>
    </row>
    <row r="423" spans="1:27" x14ac:dyDescent="0.2">
      <c r="A423" s="23"/>
      <c r="C423" s="36"/>
      <c r="D423" s="25"/>
      <c r="J423" s="575" t="str">
        <f t="shared" si="50"/>
        <v/>
      </c>
      <c r="K423" s="572" t="str">
        <f t="shared" si="51"/>
        <v>Strategy 1</v>
      </c>
      <c r="L423" s="573" t="str">
        <f t="shared" si="52"/>
        <v/>
      </c>
      <c r="M423" s="573" t="str">
        <f t="shared" si="53"/>
        <v/>
      </c>
      <c r="O423" s="573" t="str">
        <f t="shared" si="54"/>
        <v>Strategy 1</v>
      </c>
      <c r="P423" s="573">
        <f t="shared" si="55"/>
        <v>0</v>
      </c>
      <c r="Q423" s="573" t="str">
        <f t="shared" si="56"/>
        <v/>
      </c>
      <c r="R423" s="573">
        <f t="shared" si="57"/>
        <v>0</v>
      </c>
      <c r="Z423" s="573">
        <f>'BOCES SELECT'!E416</f>
        <v>1045453</v>
      </c>
      <c r="AA423" s="573" t="e">
        <f ca="1">'BOCES SELECT'!CH416</f>
        <v>#N/A</v>
      </c>
    </row>
    <row r="424" spans="1:27" x14ac:dyDescent="0.2">
      <c r="A424" s="23"/>
      <c r="C424" s="36"/>
      <c r="D424" s="25"/>
      <c r="J424" s="575" t="str">
        <f t="shared" si="50"/>
        <v/>
      </c>
      <c r="K424" s="572" t="str">
        <f t="shared" si="51"/>
        <v>Strategy 1</v>
      </c>
      <c r="L424" s="573" t="str">
        <f t="shared" si="52"/>
        <v/>
      </c>
      <c r="M424" s="573" t="str">
        <f t="shared" si="53"/>
        <v/>
      </c>
      <c r="O424" s="573" t="str">
        <f t="shared" si="54"/>
        <v>Strategy 1</v>
      </c>
      <c r="P424" s="573">
        <f t="shared" si="55"/>
        <v>0</v>
      </c>
      <c r="Q424" s="573" t="str">
        <f t="shared" si="56"/>
        <v/>
      </c>
      <c r="R424" s="573">
        <f t="shared" si="57"/>
        <v>0</v>
      </c>
      <c r="Z424" s="573">
        <f>'BOCES SELECT'!E417</f>
        <v>1045452</v>
      </c>
      <c r="AA424" s="573" t="e">
        <f ca="1">'BOCES SELECT'!CH417</f>
        <v>#N/A</v>
      </c>
    </row>
    <row r="425" spans="1:27" x14ac:dyDescent="0.2">
      <c r="A425" s="23"/>
      <c r="C425" s="36"/>
      <c r="D425" s="25"/>
      <c r="J425" s="575" t="str">
        <f t="shared" si="50"/>
        <v/>
      </c>
      <c r="K425" s="572" t="str">
        <f t="shared" si="51"/>
        <v>Strategy 1</v>
      </c>
      <c r="L425" s="573" t="str">
        <f t="shared" si="52"/>
        <v/>
      </c>
      <c r="M425" s="573" t="str">
        <f t="shared" si="53"/>
        <v/>
      </c>
      <c r="O425" s="573" t="str">
        <f t="shared" si="54"/>
        <v>Strategy 1</v>
      </c>
      <c r="P425" s="573">
        <f t="shared" si="55"/>
        <v>0</v>
      </c>
      <c r="Q425" s="573" t="str">
        <f t="shared" si="56"/>
        <v/>
      </c>
      <c r="R425" s="573">
        <f t="shared" si="57"/>
        <v>0</v>
      </c>
      <c r="Z425" s="573">
        <f>'BOCES SELECT'!E418</f>
        <v>1045451</v>
      </c>
      <c r="AA425" s="573" t="e">
        <f ca="1">'BOCES SELECT'!CH418</f>
        <v>#N/A</v>
      </c>
    </row>
    <row r="426" spans="1:27" x14ac:dyDescent="0.2">
      <c r="A426" s="23"/>
      <c r="C426" s="36"/>
      <c r="D426" s="25"/>
      <c r="J426" s="575" t="str">
        <f t="shared" si="50"/>
        <v/>
      </c>
      <c r="K426" s="572" t="str">
        <f t="shared" si="51"/>
        <v>Strategy 1</v>
      </c>
      <c r="L426" s="573" t="str">
        <f t="shared" si="52"/>
        <v/>
      </c>
      <c r="M426" s="573" t="str">
        <f t="shared" si="53"/>
        <v/>
      </c>
      <c r="O426" s="573" t="str">
        <f t="shared" si="54"/>
        <v>Strategy 1</v>
      </c>
      <c r="P426" s="573">
        <f t="shared" si="55"/>
        <v>0</v>
      </c>
      <c r="Q426" s="573" t="str">
        <f t="shared" si="56"/>
        <v/>
      </c>
      <c r="R426" s="573">
        <f t="shared" si="57"/>
        <v>0</v>
      </c>
      <c r="Z426" s="573">
        <f>'BOCES SELECT'!E419</f>
        <v>1045450</v>
      </c>
      <c r="AA426" s="573" t="e">
        <f ca="1">'BOCES SELECT'!CH419</f>
        <v>#N/A</v>
      </c>
    </row>
    <row r="427" spans="1:27" x14ac:dyDescent="0.2">
      <c r="A427" s="23"/>
      <c r="C427" s="36"/>
      <c r="D427" s="25"/>
      <c r="J427" s="575" t="str">
        <f t="shared" si="50"/>
        <v/>
      </c>
      <c r="K427" s="572" t="str">
        <f t="shared" si="51"/>
        <v>Strategy 1</v>
      </c>
      <c r="L427" s="573" t="str">
        <f t="shared" si="52"/>
        <v/>
      </c>
      <c r="M427" s="573" t="str">
        <f t="shared" si="53"/>
        <v/>
      </c>
      <c r="O427" s="573" t="str">
        <f t="shared" si="54"/>
        <v>Strategy 1</v>
      </c>
      <c r="P427" s="573">
        <f t="shared" si="55"/>
        <v>0</v>
      </c>
      <c r="Q427" s="573" t="str">
        <f t="shared" si="56"/>
        <v/>
      </c>
      <c r="R427" s="573">
        <f t="shared" si="57"/>
        <v>0</v>
      </c>
      <c r="Z427" s="573">
        <f>'BOCES SELECT'!E420</f>
        <v>1045449</v>
      </c>
      <c r="AA427" s="573" t="e">
        <f ca="1">'BOCES SELECT'!CH420</f>
        <v>#N/A</v>
      </c>
    </row>
    <row r="428" spans="1:27" x14ac:dyDescent="0.2">
      <c r="A428" s="23"/>
      <c r="C428" s="36"/>
      <c r="D428" s="25"/>
      <c r="J428" s="575" t="str">
        <f t="shared" si="50"/>
        <v/>
      </c>
      <c r="K428" s="572" t="str">
        <f t="shared" si="51"/>
        <v>Strategy 1</v>
      </c>
      <c r="L428" s="573" t="str">
        <f t="shared" si="52"/>
        <v/>
      </c>
      <c r="M428" s="573" t="str">
        <f t="shared" si="53"/>
        <v/>
      </c>
      <c r="O428" s="573" t="str">
        <f t="shared" si="54"/>
        <v>Strategy 1</v>
      </c>
      <c r="P428" s="573">
        <f t="shared" si="55"/>
        <v>0</v>
      </c>
      <c r="Q428" s="573" t="str">
        <f t="shared" si="56"/>
        <v/>
      </c>
      <c r="R428" s="573">
        <f t="shared" si="57"/>
        <v>0</v>
      </c>
      <c r="Z428" s="573">
        <f>'BOCES SELECT'!E421</f>
        <v>1045448</v>
      </c>
      <c r="AA428" s="573" t="e">
        <f ca="1">'BOCES SELECT'!CH421</f>
        <v>#N/A</v>
      </c>
    </row>
    <row r="429" spans="1:27" x14ac:dyDescent="0.2">
      <c r="A429" s="23"/>
      <c r="C429" s="36"/>
      <c r="D429" s="25"/>
      <c r="J429" s="575" t="str">
        <f t="shared" si="50"/>
        <v/>
      </c>
      <c r="K429" s="572" t="str">
        <f t="shared" si="51"/>
        <v>Strategy 1</v>
      </c>
      <c r="L429" s="573" t="str">
        <f t="shared" si="52"/>
        <v/>
      </c>
      <c r="M429" s="573" t="str">
        <f t="shared" si="53"/>
        <v/>
      </c>
      <c r="O429" s="573" t="str">
        <f t="shared" si="54"/>
        <v>Strategy 1</v>
      </c>
      <c r="P429" s="573">
        <f t="shared" si="55"/>
        <v>0</v>
      </c>
      <c r="Q429" s="573" t="str">
        <f t="shared" si="56"/>
        <v/>
      </c>
      <c r="R429" s="573">
        <f t="shared" si="57"/>
        <v>0</v>
      </c>
      <c r="Z429" s="573">
        <f>'BOCES SELECT'!E422</f>
        <v>1045447</v>
      </c>
      <c r="AA429" s="573" t="e">
        <f ca="1">'BOCES SELECT'!CH422</f>
        <v>#N/A</v>
      </c>
    </row>
    <row r="430" spans="1:27" x14ac:dyDescent="0.2">
      <c r="A430" s="23"/>
      <c r="C430" s="36"/>
      <c r="D430" s="25"/>
      <c r="J430" s="575" t="str">
        <f t="shared" si="50"/>
        <v/>
      </c>
      <c r="K430" s="572" t="str">
        <f t="shared" si="51"/>
        <v>Strategy 1</v>
      </c>
      <c r="L430" s="573" t="str">
        <f t="shared" si="52"/>
        <v/>
      </c>
      <c r="M430" s="573" t="str">
        <f t="shared" si="53"/>
        <v/>
      </c>
      <c r="O430" s="573" t="str">
        <f t="shared" si="54"/>
        <v>Strategy 1</v>
      </c>
      <c r="P430" s="573">
        <f t="shared" si="55"/>
        <v>0</v>
      </c>
      <c r="Q430" s="573" t="str">
        <f t="shared" si="56"/>
        <v/>
      </c>
      <c r="R430" s="573">
        <f t="shared" si="57"/>
        <v>0</v>
      </c>
      <c r="Z430" s="573">
        <f>'BOCES SELECT'!E423</f>
        <v>1045446</v>
      </c>
      <c r="AA430" s="573" t="e">
        <f ca="1">'BOCES SELECT'!CH423</f>
        <v>#N/A</v>
      </c>
    </row>
    <row r="431" spans="1:27" x14ac:dyDescent="0.2">
      <c r="A431" s="23"/>
      <c r="C431" s="36"/>
      <c r="D431" s="25"/>
      <c r="J431" s="575" t="str">
        <f t="shared" si="50"/>
        <v/>
      </c>
      <c r="K431" s="572" t="str">
        <f t="shared" si="51"/>
        <v>Strategy 1</v>
      </c>
      <c r="L431" s="573" t="str">
        <f t="shared" si="52"/>
        <v/>
      </c>
      <c r="M431" s="573" t="str">
        <f t="shared" si="53"/>
        <v/>
      </c>
      <c r="O431" s="573" t="str">
        <f t="shared" si="54"/>
        <v>Strategy 1</v>
      </c>
      <c r="P431" s="573">
        <f t="shared" si="55"/>
        <v>0</v>
      </c>
      <c r="Q431" s="573" t="str">
        <f t="shared" si="56"/>
        <v/>
      </c>
      <c r="R431" s="573">
        <f t="shared" si="57"/>
        <v>0</v>
      </c>
      <c r="Z431" s="573">
        <f>'BOCES SELECT'!E424</f>
        <v>1045445</v>
      </c>
      <c r="AA431" s="573" t="e">
        <f ca="1">'BOCES SELECT'!CH424</f>
        <v>#N/A</v>
      </c>
    </row>
    <row r="432" spans="1:27" x14ac:dyDescent="0.2">
      <c r="A432" s="23"/>
      <c r="C432" s="36"/>
      <c r="D432" s="25"/>
      <c r="J432" s="575" t="str">
        <f t="shared" si="50"/>
        <v/>
      </c>
      <c r="K432" s="572" t="str">
        <f t="shared" si="51"/>
        <v>Strategy 1</v>
      </c>
      <c r="L432" s="573" t="str">
        <f t="shared" si="52"/>
        <v/>
      </c>
      <c r="M432" s="573" t="str">
        <f t="shared" si="53"/>
        <v/>
      </c>
      <c r="O432" s="573" t="str">
        <f t="shared" si="54"/>
        <v>Strategy 1</v>
      </c>
      <c r="P432" s="573">
        <f t="shared" si="55"/>
        <v>0</v>
      </c>
      <c r="Q432" s="573" t="str">
        <f t="shared" si="56"/>
        <v/>
      </c>
      <c r="R432" s="573">
        <f t="shared" si="57"/>
        <v>0</v>
      </c>
      <c r="Z432" s="573">
        <f>'BOCES SELECT'!E425</f>
        <v>1045444</v>
      </c>
      <c r="AA432" s="573" t="e">
        <f ca="1">'BOCES SELECT'!CH425</f>
        <v>#N/A</v>
      </c>
    </row>
    <row r="433" spans="1:27" x14ac:dyDescent="0.2">
      <c r="A433" s="23"/>
      <c r="C433" s="36"/>
      <c r="D433" s="25"/>
      <c r="J433" s="575" t="str">
        <f t="shared" si="50"/>
        <v/>
      </c>
      <c r="K433" s="572" t="str">
        <f t="shared" si="51"/>
        <v>Strategy 1</v>
      </c>
      <c r="L433" s="573" t="str">
        <f t="shared" si="52"/>
        <v/>
      </c>
      <c r="M433" s="573" t="str">
        <f t="shared" si="53"/>
        <v/>
      </c>
      <c r="O433" s="573" t="str">
        <f t="shared" si="54"/>
        <v>Strategy 1</v>
      </c>
      <c r="P433" s="573">
        <f t="shared" si="55"/>
        <v>0</v>
      </c>
      <c r="Q433" s="573" t="str">
        <f t="shared" si="56"/>
        <v/>
      </c>
      <c r="R433" s="573">
        <f t="shared" si="57"/>
        <v>0</v>
      </c>
      <c r="Z433" s="573">
        <f>'BOCES SELECT'!E426</f>
        <v>1045443</v>
      </c>
      <c r="AA433" s="573" t="e">
        <f ca="1">'BOCES SELECT'!CH426</f>
        <v>#N/A</v>
      </c>
    </row>
    <row r="434" spans="1:27" x14ac:dyDescent="0.2">
      <c r="A434" s="23"/>
      <c r="C434" s="36"/>
      <c r="D434" s="25"/>
      <c r="J434" s="575" t="str">
        <f t="shared" si="50"/>
        <v/>
      </c>
      <c r="K434" s="572" t="str">
        <f t="shared" si="51"/>
        <v>Strategy 1</v>
      </c>
      <c r="L434" s="573" t="str">
        <f t="shared" si="52"/>
        <v/>
      </c>
      <c r="M434" s="573" t="str">
        <f t="shared" si="53"/>
        <v/>
      </c>
      <c r="O434" s="573" t="str">
        <f t="shared" si="54"/>
        <v>Strategy 1</v>
      </c>
      <c r="P434" s="573">
        <f t="shared" si="55"/>
        <v>0</v>
      </c>
      <c r="Q434" s="573" t="str">
        <f t="shared" si="56"/>
        <v/>
      </c>
      <c r="R434" s="573">
        <f t="shared" si="57"/>
        <v>0</v>
      </c>
      <c r="Z434" s="573">
        <f>'BOCES SELECT'!E427</f>
        <v>1045442</v>
      </c>
      <c r="AA434" s="573" t="e">
        <f ca="1">'BOCES SELECT'!CH427</f>
        <v>#N/A</v>
      </c>
    </row>
    <row r="435" spans="1:27" x14ac:dyDescent="0.2">
      <c r="A435" s="23"/>
      <c r="C435" s="36"/>
      <c r="D435" s="25"/>
      <c r="J435" s="575" t="str">
        <f t="shared" si="50"/>
        <v/>
      </c>
      <c r="K435" s="572" t="str">
        <f t="shared" si="51"/>
        <v>Strategy 1</v>
      </c>
      <c r="L435" s="573" t="str">
        <f t="shared" si="52"/>
        <v/>
      </c>
      <c r="M435" s="573" t="str">
        <f t="shared" si="53"/>
        <v/>
      </c>
      <c r="O435" s="573" t="str">
        <f t="shared" si="54"/>
        <v>Strategy 1</v>
      </c>
      <c r="P435" s="573">
        <f t="shared" si="55"/>
        <v>0</v>
      </c>
      <c r="Q435" s="573" t="str">
        <f t="shared" si="56"/>
        <v/>
      </c>
      <c r="R435" s="573">
        <f t="shared" si="57"/>
        <v>0</v>
      </c>
      <c r="Z435" s="573">
        <f>'BOCES SELECT'!E428</f>
        <v>1045441</v>
      </c>
      <c r="AA435" s="573" t="e">
        <f ca="1">'BOCES SELECT'!CH428</f>
        <v>#N/A</v>
      </c>
    </row>
    <row r="436" spans="1:27" x14ac:dyDescent="0.2">
      <c r="A436" s="23"/>
      <c r="C436" s="36"/>
      <c r="D436" s="25"/>
      <c r="J436" s="575" t="str">
        <f t="shared" si="50"/>
        <v/>
      </c>
      <c r="K436" s="572" t="str">
        <f t="shared" si="51"/>
        <v>Strategy 1</v>
      </c>
      <c r="L436" s="573" t="str">
        <f t="shared" si="52"/>
        <v/>
      </c>
      <c r="M436" s="573" t="str">
        <f t="shared" si="53"/>
        <v/>
      </c>
      <c r="O436" s="573" t="str">
        <f t="shared" si="54"/>
        <v>Strategy 1</v>
      </c>
      <c r="P436" s="573">
        <f t="shared" si="55"/>
        <v>0</v>
      </c>
      <c r="Q436" s="573" t="str">
        <f t="shared" si="56"/>
        <v/>
      </c>
      <c r="R436" s="573">
        <f t="shared" si="57"/>
        <v>0</v>
      </c>
      <c r="Z436" s="573">
        <f>'BOCES SELECT'!E429</f>
        <v>1045440</v>
      </c>
      <c r="AA436" s="573" t="e">
        <f ca="1">'BOCES SELECT'!CH429</f>
        <v>#N/A</v>
      </c>
    </row>
    <row r="437" spans="1:27" x14ac:dyDescent="0.2">
      <c r="A437" s="23"/>
      <c r="C437" s="36"/>
      <c r="D437" s="25"/>
      <c r="J437" s="575" t="str">
        <f t="shared" si="50"/>
        <v/>
      </c>
      <c r="K437" s="572" t="str">
        <f t="shared" si="51"/>
        <v>Strategy 1</v>
      </c>
      <c r="L437" s="573" t="str">
        <f t="shared" si="52"/>
        <v/>
      </c>
      <c r="M437" s="573" t="str">
        <f t="shared" si="53"/>
        <v/>
      </c>
      <c r="O437" s="573" t="str">
        <f t="shared" si="54"/>
        <v>Strategy 1</v>
      </c>
      <c r="P437" s="573">
        <f t="shared" si="55"/>
        <v>0</v>
      </c>
      <c r="Q437" s="573" t="str">
        <f t="shared" si="56"/>
        <v/>
      </c>
      <c r="R437" s="573">
        <f t="shared" si="57"/>
        <v>0</v>
      </c>
      <c r="Z437" s="573">
        <f>'BOCES SELECT'!E430</f>
        <v>1045439</v>
      </c>
      <c r="AA437" s="573" t="e">
        <f ca="1">'BOCES SELECT'!CH430</f>
        <v>#N/A</v>
      </c>
    </row>
    <row r="438" spans="1:27" x14ac:dyDescent="0.2">
      <c r="A438" s="23"/>
      <c r="C438" s="36"/>
      <c r="D438" s="25"/>
      <c r="J438" s="575" t="str">
        <f t="shared" si="50"/>
        <v/>
      </c>
      <c r="K438" s="572" t="str">
        <f t="shared" si="51"/>
        <v>Strategy 1</v>
      </c>
      <c r="L438" s="573" t="str">
        <f t="shared" si="52"/>
        <v/>
      </c>
      <c r="M438" s="573" t="str">
        <f t="shared" si="53"/>
        <v/>
      </c>
      <c r="O438" s="573" t="str">
        <f t="shared" si="54"/>
        <v>Strategy 1</v>
      </c>
      <c r="P438" s="573">
        <f t="shared" si="55"/>
        <v>0</v>
      </c>
      <c r="Q438" s="573" t="str">
        <f t="shared" si="56"/>
        <v/>
      </c>
      <c r="R438" s="573">
        <f t="shared" si="57"/>
        <v>0</v>
      </c>
      <c r="Z438" s="573">
        <f>'BOCES SELECT'!E431</f>
        <v>1045438</v>
      </c>
      <c r="AA438" s="573" t="e">
        <f ca="1">'BOCES SELECT'!CH431</f>
        <v>#N/A</v>
      </c>
    </row>
    <row r="439" spans="1:27" x14ac:dyDescent="0.2">
      <c r="A439" s="23"/>
      <c r="C439" s="36"/>
      <c r="D439" s="25"/>
      <c r="J439" s="575" t="str">
        <f t="shared" si="50"/>
        <v/>
      </c>
      <c r="K439" s="572" t="str">
        <f t="shared" si="51"/>
        <v>Strategy 1</v>
      </c>
      <c r="L439" s="573" t="str">
        <f t="shared" si="52"/>
        <v/>
      </c>
      <c r="M439" s="573" t="str">
        <f t="shared" si="53"/>
        <v/>
      </c>
      <c r="O439" s="573" t="str">
        <f t="shared" si="54"/>
        <v>Strategy 1</v>
      </c>
      <c r="P439" s="573">
        <f t="shared" si="55"/>
        <v>0</v>
      </c>
      <c r="Q439" s="573" t="str">
        <f t="shared" si="56"/>
        <v/>
      </c>
      <c r="R439" s="573">
        <f t="shared" si="57"/>
        <v>0</v>
      </c>
      <c r="Z439" s="573">
        <f>'BOCES SELECT'!E432</f>
        <v>1045437</v>
      </c>
      <c r="AA439" s="573" t="e">
        <f ca="1">'BOCES SELECT'!CH432</f>
        <v>#N/A</v>
      </c>
    </row>
    <row r="440" spans="1:27" x14ac:dyDescent="0.2">
      <c r="A440" s="23"/>
      <c r="C440" s="36"/>
      <c r="D440" s="25"/>
      <c r="J440" s="575" t="str">
        <f t="shared" si="50"/>
        <v/>
      </c>
      <c r="K440" s="572" t="str">
        <f t="shared" si="51"/>
        <v>Strategy 1</v>
      </c>
      <c r="L440" s="573" t="str">
        <f t="shared" si="52"/>
        <v/>
      </c>
      <c r="M440" s="573" t="str">
        <f t="shared" si="53"/>
        <v/>
      </c>
      <c r="O440" s="573" t="str">
        <f t="shared" si="54"/>
        <v>Strategy 1</v>
      </c>
      <c r="P440" s="573">
        <f t="shared" si="55"/>
        <v>0</v>
      </c>
      <c r="Q440" s="573" t="str">
        <f t="shared" si="56"/>
        <v/>
      </c>
      <c r="R440" s="573">
        <f t="shared" si="57"/>
        <v>0</v>
      </c>
      <c r="Z440" s="573">
        <f>'BOCES SELECT'!E433</f>
        <v>1045436</v>
      </c>
      <c r="AA440" s="573" t="e">
        <f ca="1">'BOCES SELECT'!CH433</f>
        <v>#N/A</v>
      </c>
    </row>
    <row r="441" spans="1:27" x14ac:dyDescent="0.2">
      <c r="A441" s="23"/>
      <c r="C441" s="36"/>
      <c r="D441" s="25"/>
      <c r="J441" s="575" t="str">
        <f t="shared" si="50"/>
        <v/>
      </c>
      <c r="K441" s="572" t="str">
        <f t="shared" si="51"/>
        <v>Strategy 1</v>
      </c>
      <c r="L441" s="573" t="str">
        <f t="shared" si="52"/>
        <v/>
      </c>
      <c r="M441" s="573" t="str">
        <f t="shared" si="53"/>
        <v/>
      </c>
      <c r="O441" s="573" t="str">
        <f t="shared" si="54"/>
        <v>Strategy 1</v>
      </c>
      <c r="P441" s="573">
        <f t="shared" si="55"/>
        <v>0</v>
      </c>
      <c r="Q441" s="573" t="str">
        <f t="shared" si="56"/>
        <v/>
      </c>
      <c r="R441" s="573">
        <f t="shared" si="57"/>
        <v>0</v>
      </c>
      <c r="Z441" s="573">
        <f>'BOCES SELECT'!E434</f>
        <v>1045435</v>
      </c>
      <c r="AA441" s="573" t="e">
        <f ca="1">'BOCES SELECT'!CH434</f>
        <v>#N/A</v>
      </c>
    </row>
    <row r="442" spans="1:27" x14ac:dyDescent="0.2">
      <c r="A442" s="23"/>
      <c r="C442" s="36"/>
      <c r="D442" s="25"/>
      <c r="J442" s="575" t="str">
        <f t="shared" si="50"/>
        <v/>
      </c>
      <c r="K442" s="572" t="str">
        <f t="shared" si="51"/>
        <v>Strategy 1</v>
      </c>
      <c r="L442" s="573" t="str">
        <f t="shared" si="52"/>
        <v/>
      </c>
      <c r="M442" s="573" t="str">
        <f t="shared" si="53"/>
        <v/>
      </c>
      <c r="O442" s="573" t="str">
        <f t="shared" si="54"/>
        <v>Strategy 1</v>
      </c>
      <c r="P442" s="573">
        <f t="shared" si="55"/>
        <v>0</v>
      </c>
      <c r="Q442" s="573" t="str">
        <f t="shared" si="56"/>
        <v/>
      </c>
      <c r="R442" s="573">
        <f t="shared" si="57"/>
        <v>0</v>
      </c>
      <c r="Z442" s="573">
        <f>'BOCES SELECT'!E435</f>
        <v>1045434</v>
      </c>
      <c r="AA442" s="573" t="e">
        <f ca="1">'BOCES SELECT'!CH435</f>
        <v>#N/A</v>
      </c>
    </row>
    <row r="443" spans="1:27" x14ac:dyDescent="0.2">
      <c r="A443" s="23"/>
      <c r="C443" s="36"/>
      <c r="D443" s="25"/>
      <c r="J443" s="575" t="str">
        <f t="shared" si="50"/>
        <v/>
      </c>
      <c r="K443" s="572" t="str">
        <f t="shared" si="51"/>
        <v>Strategy 1</v>
      </c>
      <c r="L443" s="573" t="str">
        <f t="shared" si="52"/>
        <v/>
      </c>
      <c r="M443" s="573" t="str">
        <f t="shared" si="53"/>
        <v/>
      </c>
      <c r="O443" s="573" t="str">
        <f t="shared" si="54"/>
        <v>Strategy 1</v>
      </c>
      <c r="P443" s="573">
        <f t="shared" si="55"/>
        <v>0</v>
      </c>
      <c r="Q443" s="573" t="str">
        <f t="shared" si="56"/>
        <v/>
      </c>
      <c r="R443" s="573">
        <f t="shared" si="57"/>
        <v>0</v>
      </c>
      <c r="Z443" s="573">
        <f>'BOCES SELECT'!E436</f>
        <v>1045433</v>
      </c>
      <c r="AA443" s="573" t="e">
        <f ca="1">'BOCES SELECT'!CH436</f>
        <v>#N/A</v>
      </c>
    </row>
    <row r="444" spans="1:27" x14ac:dyDescent="0.2">
      <c r="A444" s="23"/>
      <c r="C444" s="36"/>
      <c r="D444" s="25"/>
      <c r="J444" s="575" t="str">
        <f t="shared" si="50"/>
        <v/>
      </c>
      <c r="K444" s="572" t="str">
        <f t="shared" si="51"/>
        <v>Strategy 1</v>
      </c>
      <c r="L444" s="573" t="str">
        <f t="shared" si="52"/>
        <v/>
      </c>
      <c r="M444" s="573" t="str">
        <f t="shared" si="53"/>
        <v/>
      </c>
      <c r="O444" s="573" t="str">
        <f t="shared" si="54"/>
        <v>Strategy 1</v>
      </c>
      <c r="P444" s="573">
        <f t="shared" si="55"/>
        <v>0</v>
      </c>
      <c r="Q444" s="573" t="str">
        <f t="shared" si="56"/>
        <v/>
      </c>
      <c r="R444" s="573">
        <f t="shared" si="57"/>
        <v>0</v>
      </c>
      <c r="Z444" s="573">
        <f>'BOCES SELECT'!E437</f>
        <v>1045432</v>
      </c>
      <c r="AA444" s="573" t="e">
        <f ca="1">'BOCES SELECT'!CH437</f>
        <v>#N/A</v>
      </c>
    </row>
    <row r="445" spans="1:27" x14ac:dyDescent="0.2">
      <c r="A445" s="23"/>
      <c r="C445" s="36"/>
      <c r="D445" s="25"/>
      <c r="J445" s="575" t="str">
        <f t="shared" si="50"/>
        <v/>
      </c>
      <c r="K445" s="572" t="str">
        <f t="shared" si="51"/>
        <v>Strategy 1</v>
      </c>
      <c r="L445" s="573" t="str">
        <f t="shared" si="52"/>
        <v/>
      </c>
      <c r="M445" s="573" t="str">
        <f t="shared" si="53"/>
        <v/>
      </c>
      <c r="O445" s="573" t="str">
        <f t="shared" si="54"/>
        <v>Strategy 1</v>
      </c>
      <c r="P445" s="573">
        <f t="shared" si="55"/>
        <v>0</v>
      </c>
      <c r="Q445" s="573" t="str">
        <f t="shared" si="56"/>
        <v/>
      </c>
      <c r="R445" s="573">
        <f t="shared" si="57"/>
        <v>0</v>
      </c>
      <c r="Z445" s="573">
        <f>'BOCES SELECT'!E438</f>
        <v>1045431</v>
      </c>
      <c r="AA445" s="573" t="e">
        <f ca="1">'BOCES SELECT'!CH438</f>
        <v>#N/A</v>
      </c>
    </row>
    <row r="446" spans="1:27" x14ac:dyDescent="0.2">
      <c r="A446" s="23"/>
      <c r="C446" s="36"/>
      <c r="D446" s="25"/>
      <c r="J446" s="575" t="str">
        <f t="shared" si="50"/>
        <v/>
      </c>
      <c r="K446" s="572" t="str">
        <f t="shared" si="51"/>
        <v>Strategy 1</v>
      </c>
      <c r="L446" s="573" t="str">
        <f t="shared" si="52"/>
        <v/>
      </c>
      <c r="M446" s="573" t="str">
        <f t="shared" si="53"/>
        <v/>
      </c>
      <c r="O446" s="573" t="str">
        <f t="shared" si="54"/>
        <v>Strategy 1</v>
      </c>
      <c r="P446" s="573">
        <f t="shared" si="55"/>
        <v>0</v>
      </c>
      <c r="Q446" s="573" t="str">
        <f t="shared" si="56"/>
        <v/>
      </c>
      <c r="R446" s="573">
        <f t="shared" si="57"/>
        <v>0</v>
      </c>
      <c r="Z446" s="573">
        <f>'BOCES SELECT'!E439</f>
        <v>1045430</v>
      </c>
      <c r="AA446" s="573" t="e">
        <f ca="1">'BOCES SELECT'!CH439</f>
        <v>#N/A</v>
      </c>
    </row>
    <row r="447" spans="1:27" x14ac:dyDescent="0.2">
      <c r="A447" s="23"/>
      <c r="C447" s="36"/>
      <c r="D447" s="25"/>
      <c r="J447" s="575" t="str">
        <f t="shared" si="50"/>
        <v/>
      </c>
      <c r="K447" s="572" t="str">
        <f t="shared" si="51"/>
        <v>Strategy 1</v>
      </c>
      <c r="L447" s="573" t="str">
        <f t="shared" si="52"/>
        <v/>
      </c>
      <c r="M447" s="573" t="str">
        <f t="shared" si="53"/>
        <v/>
      </c>
      <c r="O447" s="573" t="str">
        <f t="shared" si="54"/>
        <v>Strategy 1</v>
      </c>
      <c r="P447" s="573">
        <f t="shared" si="55"/>
        <v>0</v>
      </c>
      <c r="Q447" s="573" t="str">
        <f t="shared" si="56"/>
        <v/>
      </c>
      <c r="R447" s="573">
        <f t="shared" si="57"/>
        <v>0</v>
      </c>
      <c r="Z447" s="573">
        <f>'BOCES SELECT'!E440</f>
        <v>1045429</v>
      </c>
      <c r="AA447" s="573" t="e">
        <f ca="1">'BOCES SELECT'!CH440</f>
        <v>#N/A</v>
      </c>
    </row>
    <row r="448" spans="1:27" x14ac:dyDescent="0.2">
      <c r="A448" s="23"/>
      <c r="C448" s="36"/>
      <c r="D448" s="25"/>
      <c r="J448" s="575" t="str">
        <f t="shared" si="50"/>
        <v/>
      </c>
      <c r="K448" s="572" t="str">
        <f t="shared" si="51"/>
        <v>Strategy 1</v>
      </c>
      <c r="L448" s="573" t="str">
        <f t="shared" si="52"/>
        <v/>
      </c>
      <c r="M448" s="573" t="str">
        <f t="shared" si="53"/>
        <v/>
      </c>
      <c r="O448" s="573" t="str">
        <f t="shared" si="54"/>
        <v>Strategy 1</v>
      </c>
      <c r="P448" s="573">
        <f t="shared" si="55"/>
        <v>0</v>
      </c>
      <c r="Q448" s="573" t="str">
        <f t="shared" si="56"/>
        <v/>
      </c>
      <c r="R448" s="573">
        <f t="shared" si="57"/>
        <v>0</v>
      </c>
      <c r="Z448" s="573">
        <f>'BOCES SELECT'!E441</f>
        <v>1045428</v>
      </c>
      <c r="AA448" s="573" t="e">
        <f ca="1">'BOCES SELECT'!CH441</f>
        <v>#N/A</v>
      </c>
    </row>
    <row r="449" spans="1:27" x14ac:dyDescent="0.2">
      <c r="A449" s="23"/>
      <c r="C449" s="36"/>
      <c r="D449" s="25"/>
      <c r="J449" s="575" t="str">
        <f t="shared" si="50"/>
        <v/>
      </c>
      <c r="K449" s="572" t="str">
        <f t="shared" si="51"/>
        <v>Strategy 1</v>
      </c>
      <c r="L449" s="573" t="str">
        <f t="shared" si="52"/>
        <v/>
      </c>
      <c r="M449" s="573" t="str">
        <f t="shared" si="53"/>
        <v/>
      </c>
      <c r="O449" s="573" t="str">
        <f t="shared" si="54"/>
        <v>Strategy 1</v>
      </c>
      <c r="P449" s="573">
        <f t="shared" si="55"/>
        <v>0</v>
      </c>
      <c r="Q449" s="573" t="str">
        <f t="shared" si="56"/>
        <v/>
      </c>
      <c r="R449" s="573">
        <f t="shared" si="57"/>
        <v>0</v>
      </c>
      <c r="Z449" s="573">
        <f>'BOCES SELECT'!E442</f>
        <v>1045427</v>
      </c>
      <c r="AA449" s="573" t="e">
        <f ca="1">'BOCES SELECT'!CH442</f>
        <v>#N/A</v>
      </c>
    </row>
    <row r="450" spans="1:27" x14ac:dyDescent="0.2">
      <c r="A450" s="23"/>
      <c r="C450" s="36"/>
      <c r="D450" s="25"/>
      <c r="J450" s="575" t="str">
        <f t="shared" si="50"/>
        <v/>
      </c>
      <c r="K450" s="572" t="str">
        <f t="shared" si="51"/>
        <v>Strategy 1</v>
      </c>
      <c r="L450" s="573" t="str">
        <f t="shared" si="52"/>
        <v/>
      </c>
      <c r="M450" s="573" t="str">
        <f t="shared" si="53"/>
        <v/>
      </c>
      <c r="O450" s="573" t="str">
        <f t="shared" si="54"/>
        <v>Strategy 1</v>
      </c>
      <c r="P450" s="573">
        <f t="shared" si="55"/>
        <v>0</v>
      </c>
      <c r="Q450" s="573" t="str">
        <f t="shared" si="56"/>
        <v/>
      </c>
      <c r="R450" s="573">
        <f t="shared" si="57"/>
        <v>0</v>
      </c>
      <c r="Z450" s="573">
        <f>'BOCES SELECT'!E443</f>
        <v>1045426</v>
      </c>
      <c r="AA450" s="573" t="e">
        <f ca="1">'BOCES SELECT'!CH443</f>
        <v>#N/A</v>
      </c>
    </row>
    <row r="451" spans="1:27" x14ac:dyDescent="0.2">
      <c r="A451" s="23"/>
      <c r="C451" s="36"/>
      <c r="D451" s="25"/>
      <c r="J451" s="575" t="str">
        <f t="shared" si="50"/>
        <v/>
      </c>
      <c r="K451" s="572" t="str">
        <f t="shared" si="51"/>
        <v>Strategy 1</v>
      </c>
      <c r="L451" s="573" t="str">
        <f t="shared" si="52"/>
        <v/>
      </c>
      <c r="M451" s="573" t="str">
        <f t="shared" si="53"/>
        <v/>
      </c>
      <c r="O451" s="573" t="str">
        <f t="shared" si="54"/>
        <v>Strategy 1</v>
      </c>
      <c r="P451" s="573">
        <f t="shared" si="55"/>
        <v>0</v>
      </c>
      <c r="Q451" s="573" t="str">
        <f t="shared" si="56"/>
        <v/>
      </c>
      <c r="R451" s="573">
        <f t="shared" si="57"/>
        <v>0</v>
      </c>
      <c r="Z451" s="573">
        <f>'BOCES SELECT'!E444</f>
        <v>1045425</v>
      </c>
      <c r="AA451" s="573" t="e">
        <f ca="1">'BOCES SELECT'!CH444</f>
        <v>#N/A</v>
      </c>
    </row>
    <row r="452" spans="1:27" x14ac:dyDescent="0.2">
      <c r="A452" s="23"/>
      <c r="C452" s="36"/>
      <c r="D452" s="25"/>
      <c r="J452" s="575" t="str">
        <f t="shared" si="50"/>
        <v/>
      </c>
      <c r="K452" s="572" t="str">
        <f t="shared" si="51"/>
        <v>Strategy 1</v>
      </c>
      <c r="L452" s="573" t="str">
        <f t="shared" si="52"/>
        <v/>
      </c>
      <c r="M452" s="573" t="str">
        <f t="shared" si="53"/>
        <v/>
      </c>
      <c r="O452" s="573" t="str">
        <f t="shared" si="54"/>
        <v>Strategy 1</v>
      </c>
      <c r="P452" s="573">
        <f t="shared" si="55"/>
        <v>0</v>
      </c>
      <c r="Q452" s="573" t="str">
        <f t="shared" si="56"/>
        <v/>
      </c>
      <c r="R452" s="573">
        <f t="shared" si="57"/>
        <v>0</v>
      </c>
      <c r="Z452" s="573">
        <f>'BOCES SELECT'!E445</f>
        <v>1045424</v>
      </c>
      <c r="AA452" s="573" t="e">
        <f ca="1">'BOCES SELECT'!CH445</f>
        <v>#N/A</v>
      </c>
    </row>
    <row r="453" spans="1:27" x14ac:dyDescent="0.2">
      <c r="A453" s="23"/>
      <c r="C453" s="36"/>
      <c r="D453" s="25"/>
      <c r="J453" s="575" t="str">
        <f t="shared" si="50"/>
        <v/>
      </c>
      <c r="K453" s="572" t="str">
        <f t="shared" si="51"/>
        <v>Strategy 1</v>
      </c>
      <c r="L453" s="573" t="str">
        <f t="shared" si="52"/>
        <v/>
      </c>
      <c r="M453" s="573" t="str">
        <f t="shared" si="53"/>
        <v/>
      </c>
      <c r="O453" s="573" t="str">
        <f t="shared" si="54"/>
        <v>Strategy 1</v>
      </c>
      <c r="P453" s="573">
        <f t="shared" si="55"/>
        <v>0</v>
      </c>
      <c r="Q453" s="573" t="str">
        <f t="shared" si="56"/>
        <v/>
      </c>
      <c r="R453" s="573">
        <f t="shared" si="57"/>
        <v>0</v>
      </c>
      <c r="Z453" s="573">
        <f>'BOCES SELECT'!E446</f>
        <v>1045423</v>
      </c>
      <c r="AA453" s="573" t="e">
        <f ca="1">'BOCES SELECT'!CH446</f>
        <v>#N/A</v>
      </c>
    </row>
    <row r="454" spans="1:27" x14ac:dyDescent="0.2">
      <c r="A454" s="23"/>
      <c r="C454" s="36"/>
      <c r="D454" s="25"/>
      <c r="J454" s="575" t="str">
        <f t="shared" si="50"/>
        <v/>
      </c>
      <c r="K454" s="572" t="str">
        <f t="shared" si="51"/>
        <v>Strategy 1</v>
      </c>
      <c r="L454" s="573" t="str">
        <f t="shared" si="52"/>
        <v/>
      </c>
      <c r="M454" s="573" t="str">
        <f t="shared" si="53"/>
        <v/>
      </c>
      <c r="O454" s="573" t="str">
        <f t="shared" si="54"/>
        <v>Strategy 1</v>
      </c>
      <c r="P454" s="573">
        <f t="shared" si="55"/>
        <v>0</v>
      </c>
      <c r="Q454" s="573" t="str">
        <f t="shared" si="56"/>
        <v/>
      </c>
      <c r="R454" s="573">
        <f t="shared" si="57"/>
        <v>0</v>
      </c>
      <c r="Z454" s="573">
        <f>'BOCES SELECT'!E447</f>
        <v>1045422</v>
      </c>
      <c r="AA454" s="573" t="e">
        <f ca="1">'BOCES SELECT'!CH447</f>
        <v>#N/A</v>
      </c>
    </row>
    <row r="455" spans="1:27" x14ac:dyDescent="0.2">
      <c r="A455" s="23"/>
      <c r="C455" s="36"/>
      <c r="D455" s="25"/>
      <c r="J455" s="575" t="str">
        <f t="shared" si="50"/>
        <v/>
      </c>
      <c r="K455" s="572" t="str">
        <f t="shared" si="51"/>
        <v>Strategy 1</v>
      </c>
      <c r="L455" s="573" t="str">
        <f t="shared" si="52"/>
        <v/>
      </c>
      <c r="M455" s="573" t="str">
        <f t="shared" si="53"/>
        <v/>
      </c>
      <c r="O455" s="573" t="str">
        <f t="shared" si="54"/>
        <v>Strategy 1</v>
      </c>
      <c r="P455" s="573">
        <f t="shared" si="55"/>
        <v>0</v>
      </c>
      <c r="Q455" s="573" t="str">
        <f t="shared" si="56"/>
        <v/>
      </c>
      <c r="R455" s="573">
        <f t="shared" si="57"/>
        <v>0</v>
      </c>
      <c r="Z455" s="573">
        <f>'BOCES SELECT'!E448</f>
        <v>1045421</v>
      </c>
      <c r="AA455" s="573" t="e">
        <f ca="1">'BOCES SELECT'!CH448</f>
        <v>#N/A</v>
      </c>
    </row>
    <row r="456" spans="1:27" x14ac:dyDescent="0.2">
      <c r="A456" s="23"/>
      <c r="C456" s="36"/>
      <c r="D456" s="25"/>
      <c r="J456" s="575" t="str">
        <f t="shared" si="50"/>
        <v/>
      </c>
      <c r="K456" s="572" t="str">
        <f t="shared" si="51"/>
        <v>Strategy 1</v>
      </c>
      <c r="L456" s="573" t="str">
        <f t="shared" si="52"/>
        <v/>
      </c>
      <c r="M456" s="573" t="str">
        <f t="shared" si="53"/>
        <v/>
      </c>
      <c r="O456" s="573" t="str">
        <f t="shared" si="54"/>
        <v>Strategy 1</v>
      </c>
      <c r="P456" s="573">
        <f t="shared" si="55"/>
        <v>0</v>
      </c>
      <c r="Q456" s="573" t="str">
        <f t="shared" si="56"/>
        <v/>
      </c>
      <c r="R456" s="573">
        <f t="shared" si="57"/>
        <v>0</v>
      </c>
      <c r="Z456" s="573">
        <f>'BOCES SELECT'!E449</f>
        <v>1045420</v>
      </c>
      <c r="AA456" s="573" t="e">
        <f ca="1">'BOCES SELECT'!CH449</f>
        <v>#N/A</v>
      </c>
    </row>
    <row r="457" spans="1:27" x14ac:dyDescent="0.2">
      <c r="A457" s="23"/>
      <c r="C457" s="36"/>
      <c r="D457" s="25"/>
      <c r="J457" s="575" t="str">
        <f t="shared" si="50"/>
        <v/>
      </c>
      <c r="K457" s="572" t="str">
        <f t="shared" si="51"/>
        <v>Strategy 1</v>
      </c>
      <c r="L457" s="573" t="str">
        <f t="shared" si="52"/>
        <v/>
      </c>
      <c r="M457" s="573" t="str">
        <f t="shared" si="53"/>
        <v/>
      </c>
      <c r="O457" s="573" t="str">
        <f t="shared" si="54"/>
        <v>Strategy 1</v>
      </c>
      <c r="P457" s="573">
        <f t="shared" si="55"/>
        <v>0</v>
      </c>
      <c r="Q457" s="573" t="str">
        <f t="shared" si="56"/>
        <v/>
      </c>
      <c r="R457" s="573">
        <f t="shared" si="57"/>
        <v>0</v>
      </c>
      <c r="Z457" s="573">
        <f>'BOCES SELECT'!E450</f>
        <v>1045419</v>
      </c>
      <c r="AA457" s="573" t="e">
        <f ca="1">'BOCES SELECT'!CH450</f>
        <v>#N/A</v>
      </c>
    </row>
    <row r="458" spans="1:27" x14ac:dyDescent="0.2">
      <c r="A458" s="23"/>
      <c r="C458" s="36"/>
      <c r="D458" s="25"/>
      <c r="J458" s="575" t="str">
        <f t="shared" si="50"/>
        <v/>
      </c>
      <c r="K458" s="572" t="str">
        <f t="shared" si="51"/>
        <v>Strategy 1</v>
      </c>
      <c r="L458" s="573" t="str">
        <f t="shared" si="52"/>
        <v/>
      </c>
      <c r="M458" s="573" t="str">
        <f t="shared" si="53"/>
        <v/>
      </c>
      <c r="O458" s="573" t="str">
        <f t="shared" si="54"/>
        <v>Strategy 1</v>
      </c>
      <c r="P458" s="573">
        <f t="shared" si="55"/>
        <v>0</v>
      </c>
      <c r="Q458" s="573" t="str">
        <f t="shared" si="56"/>
        <v/>
      </c>
      <c r="R458" s="573">
        <f t="shared" si="57"/>
        <v>0</v>
      </c>
      <c r="Z458" s="573">
        <f>'BOCES SELECT'!E451</f>
        <v>1045418</v>
      </c>
      <c r="AA458" s="573" t="e">
        <f ca="1">'BOCES SELECT'!CH451</f>
        <v>#N/A</v>
      </c>
    </row>
    <row r="459" spans="1:27" x14ac:dyDescent="0.2">
      <c r="A459" s="23"/>
      <c r="C459" s="36"/>
      <c r="D459" s="25"/>
      <c r="J459" s="575" t="str">
        <f t="shared" ref="J459:J522" si="58">IF(K459=K458,"",SUMIF(K:K,K459,I:I))</f>
        <v/>
      </c>
      <c r="K459" s="572" t="str">
        <f t="shared" ref="K459:K522" si="59">IF(ISBLANK(A459),K458,A459)</f>
        <v>Strategy 1</v>
      </c>
      <c r="L459" s="573" t="str">
        <f t="shared" si="52"/>
        <v/>
      </c>
      <c r="M459" s="573" t="str">
        <f t="shared" si="53"/>
        <v/>
      </c>
      <c r="O459" s="573" t="str">
        <f t="shared" si="54"/>
        <v>Strategy 1</v>
      </c>
      <c r="P459" s="573">
        <f t="shared" si="55"/>
        <v>0</v>
      </c>
      <c r="Q459" s="573" t="str">
        <f t="shared" si="56"/>
        <v/>
      </c>
      <c r="R459" s="573">
        <f t="shared" si="57"/>
        <v>0</v>
      </c>
      <c r="Z459" s="573">
        <f>'BOCES SELECT'!E452</f>
        <v>1045417</v>
      </c>
      <c r="AA459" s="573" t="e">
        <f ca="1">'BOCES SELECT'!CH452</f>
        <v>#N/A</v>
      </c>
    </row>
    <row r="460" spans="1:27" x14ac:dyDescent="0.2">
      <c r="A460" s="23"/>
      <c r="C460" s="36"/>
      <c r="D460" s="25"/>
      <c r="J460" s="575" t="str">
        <f t="shared" si="58"/>
        <v/>
      </c>
      <c r="K460" s="572" t="str">
        <f t="shared" si="59"/>
        <v>Strategy 1</v>
      </c>
      <c r="L460" s="573" t="str">
        <f t="shared" ref="L460:L523" si="60">LEFT(H460,11)</f>
        <v/>
      </c>
      <c r="M460" s="573" t="str">
        <f t="shared" ref="M460:M523" si="61">LEFT(E460,2)</f>
        <v/>
      </c>
      <c r="O460" s="573" t="str">
        <f t="shared" ref="O460:O523" si="62">K460</f>
        <v>Strategy 1</v>
      </c>
      <c r="P460" s="573">
        <f t="shared" ref="P460:P523" si="63">LEN(L460)</f>
        <v>0</v>
      </c>
      <c r="Q460" s="573" t="str">
        <f t="shared" ref="Q460:Q523" si="64">IF(LEN(L460)=11,L460,IF(LEN(L460)=10,CONCATENATE(L460," "),IF(LEN(L460)=9,CONCATENATE(L460,"  "),IF(LEN(L460)=8,CONCATENATE(L460,"   "),""))))</f>
        <v/>
      </c>
      <c r="R460" s="573">
        <f t="shared" ref="R460:R523" si="65">LEN(Q460)</f>
        <v>0</v>
      </c>
      <c r="Z460" s="573">
        <f>'BOCES SELECT'!E453</f>
        <v>1045416</v>
      </c>
      <c r="AA460" s="573" t="e">
        <f ca="1">'BOCES SELECT'!CH453</f>
        <v>#N/A</v>
      </c>
    </row>
    <row r="461" spans="1:27" x14ac:dyDescent="0.2">
      <c r="A461" s="23"/>
      <c r="C461" s="36"/>
      <c r="D461" s="25"/>
      <c r="J461" s="575" t="str">
        <f t="shared" si="58"/>
        <v/>
      </c>
      <c r="K461" s="572" t="str">
        <f t="shared" si="59"/>
        <v>Strategy 1</v>
      </c>
      <c r="L461" s="573" t="str">
        <f t="shared" si="60"/>
        <v/>
      </c>
      <c r="M461" s="573" t="str">
        <f t="shared" si="61"/>
        <v/>
      </c>
      <c r="O461" s="573" t="str">
        <f t="shared" si="62"/>
        <v>Strategy 1</v>
      </c>
      <c r="P461" s="573">
        <f t="shared" si="63"/>
        <v>0</v>
      </c>
      <c r="Q461" s="573" t="str">
        <f t="shared" si="64"/>
        <v/>
      </c>
      <c r="R461" s="573">
        <f t="shared" si="65"/>
        <v>0</v>
      </c>
      <c r="Z461" s="573">
        <f>'BOCES SELECT'!E454</f>
        <v>1045415</v>
      </c>
      <c r="AA461" s="573" t="e">
        <f ca="1">'BOCES SELECT'!CH454</f>
        <v>#N/A</v>
      </c>
    </row>
    <row r="462" spans="1:27" x14ac:dyDescent="0.2">
      <c r="A462" s="23"/>
      <c r="C462" s="36"/>
      <c r="D462" s="25"/>
      <c r="J462" s="575" t="str">
        <f t="shared" si="58"/>
        <v/>
      </c>
      <c r="K462" s="572" t="str">
        <f t="shared" si="59"/>
        <v>Strategy 1</v>
      </c>
      <c r="L462" s="573" t="str">
        <f t="shared" si="60"/>
        <v/>
      </c>
      <c r="M462" s="573" t="str">
        <f t="shared" si="61"/>
        <v/>
      </c>
      <c r="O462" s="573" t="str">
        <f t="shared" si="62"/>
        <v>Strategy 1</v>
      </c>
      <c r="P462" s="573">
        <f t="shared" si="63"/>
        <v>0</v>
      </c>
      <c r="Q462" s="573" t="str">
        <f t="shared" si="64"/>
        <v/>
      </c>
      <c r="R462" s="573">
        <f t="shared" si="65"/>
        <v>0</v>
      </c>
      <c r="Z462" s="573">
        <f>'BOCES SELECT'!E455</f>
        <v>1045414</v>
      </c>
      <c r="AA462" s="573" t="e">
        <f ca="1">'BOCES SELECT'!CH455</f>
        <v>#N/A</v>
      </c>
    </row>
    <row r="463" spans="1:27" x14ac:dyDescent="0.2">
      <c r="A463" s="23"/>
      <c r="C463" s="36"/>
      <c r="D463" s="25"/>
      <c r="J463" s="575" t="str">
        <f t="shared" si="58"/>
        <v/>
      </c>
      <c r="K463" s="572" t="str">
        <f t="shared" si="59"/>
        <v>Strategy 1</v>
      </c>
      <c r="L463" s="573" t="str">
        <f t="shared" si="60"/>
        <v/>
      </c>
      <c r="M463" s="573" t="str">
        <f t="shared" si="61"/>
        <v/>
      </c>
      <c r="O463" s="573" t="str">
        <f t="shared" si="62"/>
        <v>Strategy 1</v>
      </c>
      <c r="P463" s="573">
        <f t="shared" si="63"/>
        <v>0</v>
      </c>
      <c r="Q463" s="573" t="str">
        <f t="shared" si="64"/>
        <v/>
      </c>
      <c r="R463" s="573">
        <f t="shared" si="65"/>
        <v>0</v>
      </c>
      <c r="Z463" s="573">
        <f>'BOCES SELECT'!E456</f>
        <v>1045413</v>
      </c>
      <c r="AA463" s="573" t="e">
        <f ca="1">'BOCES SELECT'!CH456</f>
        <v>#N/A</v>
      </c>
    </row>
    <row r="464" spans="1:27" x14ac:dyDescent="0.2">
      <c r="A464" s="23"/>
      <c r="C464" s="36"/>
      <c r="D464" s="25"/>
      <c r="J464" s="575" t="str">
        <f t="shared" si="58"/>
        <v/>
      </c>
      <c r="K464" s="572" t="str">
        <f t="shared" si="59"/>
        <v>Strategy 1</v>
      </c>
      <c r="L464" s="573" t="str">
        <f t="shared" si="60"/>
        <v/>
      </c>
      <c r="M464" s="573" t="str">
        <f t="shared" si="61"/>
        <v/>
      </c>
      <c r="O464" s="573" t="str">
        <f t="shared" si="62"/>
        <v>Strategy 1</v>
      </c>
      <c r="P464" s="573">
        <f t="shared" si="63"/>
        <v>0</v>
      </c>
      <c r="Q464" s="573" t="str">
        <f t="shared" si="64"/>
        <v/>
      </c>
      <c r="R464" s="573">
        <f t="shared" si="65"/>
        <v>0</v>
      </c>
      <c r="Z464" s="573">
        <f>'BOCES SELECT'!E457</f>
        <v>1045412</v>
      </c>
      <c r="AA464" s="573" t="e">
        <f ca="1">'BOCES SELECT'!CH457</f>
        <v>#N/A</v>
      </c>
    </row>
    <row r="465" spans="1:27" x14ac:dyDescent="0.2">
      <c r="A465" s="23"/>
      <c r="C465" s="36"/>
      <c r="D465" s="25"/>
      <c r="J465" s="575" t="str">
        <f t="shared" si="58"/>
        <v/>
      </c>
      <c r="K465" s="572" t="str">
        <f t="shared" si="59"/>
        <v>Strategy 1</v>
      </c>
      <c r="L465" s="573" t="str">
        <f t="shared" si="60"/>
        <v/>
      </c>
      <c r="M465" s="573" t="str">
        <f t="shared" si="61"/>
        <v/>
      </c>
      <c r="O465" s="573" t="str">
        <f t="shared" si="62"/>
        <v>Strategy 1</v>
      </c>
      <c r="P465" s="573">
        <f t="shared" si="63"/>
        <v>0</v>
      </c>
      <c r="Q465" s="573" t="str">
        <f t="shared" si="64"/>
        <v/>
      </c>
      <c r="R465" s="573">
        <f t="shared" si="65"/>
        <v>0</v>
      </c>
      <c r="Z465" s="573">
        <f>'BOCES SELECT'!E458</f>
        <v>1045411</v>
      </c>
      <c r="AA465" s="573" t="e">
        <f ca="1">'BOCES SELECT'!CH458</f>
        <v>#N/A</v>
      </c>
    </row>
    <row r="466" spans="1:27" x14ac:dyDescent="0.2">
      <c r="A466" s="23"/>
      <c r="C466" s="36"/>
      <c r="D466" s="25"/>
      <c r="J466" s="575" t="str">
        <f t="shared" si="58"/>
        <v/>
      </c>
      <c r="K466" s="572" t="str">
        <f t="shared" si="59"/>
        <v>Strategy 1</v>
      </c>
      <c r="L466" s="573" t="str">
        <f t="shared" si="60"/>
        <v/>
      </c>
      <c r="M466" s="573" t="str">
        <f t="shared" si="61"/>
        <v/>
      </c>
      <c r="O466" s="573" t="str">
        <f t="shared" si="62"/>
        <v>Strategy 1</v>
      </c>
      <c r="P466" s="573">
        <f t="shared" si="63"/>
        <v>0</v>
      </c>
      <c r="Q466" s="573" t="str">
        <f t="shared" si="64"/>
        <v/>
      </c>
      <c r="R466" s="573">
        <f t="shared" si="65"/>
        <v>0</v>
      </c>
      <c r="Z466" s="573">
        <f>'BOCES SELECT'!E459</f>
        <v>1045410</v>
      </c>
      <c r="AA466" s="573" t="e">
        <f ca="1">'BOCES SELECT'!CH459</f>
        <v>#N/A</v>
      </c>
    </row>
    <row r="467" spans="1:27" x14ac:dyDescent="0.2">
      <c r="A467" s="23"/>
      <c r="C467" s="36"/>
      <c r="D467" s="25"/>
      <c r="J467" s="575" t="str">
        <f t="shared" si="58"/>
        <v/>
      </c>
      <c r="K467" s="572" t="str">
        <f t="shared" si="59"/>
        <v>Strategy 1</v>
      </c>
      <c r="L467" s="573" t="str">
        <f t="shared" si="60"/>
        <v/>
      </c>
      <c r="M467" s="573" t="str">
        <f t="shared" si="61"/>
        <v/>
      </c>
      <c r="O467" s="573" t="str">
        <f t="shared" si="62"/>
        <v>Strategy 1</v>
      </c>
      <c r="P467" s="573">
        <f t="shared" si="63"/>
        <v>0</v>
      </c>
      <c r="Q467" s="573" t="str">
        <f t="shared" si="64"/>
        <v/>
      </c>
      <c r="R467" s="573">
        <f t="shared" si="65"/>
        <v>0</v>
      </c>
      <c r="Z467" s="573">
        <f>'BOCES SELECT'!E460</f>
        <v>1045409</v>
      </c>
      <c r="AA467" s="573" t="e">
        <f ca="1">'BOCES SELECT'!CH460</f>
        <v>#N/A</v>
      </c>
    </row>
    <row r="468" spans="1:27" x14ac:dyDescent="0.2">
      <c r="A468" s="23"/>
      <c r="C468" s="36"/>
      <c r="D468" s="25"/>
      <c r="J468" s="575" t="str">
        <f t="shared" si="58"/>
        <v/>
      </c>
      <c r="K468" s="572" t="str">
        <f t="shared" si="59"/>
        <v>Strategy 1</v>
      </c>
      <c r="L468" s="573" t="str">
        <f t="shared" si="60"/>
        <v/>
      </c>
      <c r="M468" s="573" t="str">
        <f t="shared" si="61"/>
        <v/>
      </c>
      <c r="O468" s="573" t="str">
        <f t="shared" si="62"/>
        <v>Strategy 1</v>
      </c>
      <c r="P468" s="573">
        <f t="shared" si="63"/>
        <v>0</v>
      </c>
      <c r="Q468" s="573" t="str">
        <f t="shared" si="64"/>
        <v/>
      </c>
      <c r="R468" s="573">
        <f t="shared" si="65"/>
        <v>0</v>
      </c>
      <c r="Z468" s="573">
        <f>'BOCES SELECT'!E461</f>
        <v>1045408</v>
      </c>
      <c r="AA468" s="573" t="e">
        <f ca="1">'BOCES SELECT'!CH461</f>
        <v>#N/A</v>
      </c>
    </row>
    <row r="469" spans="1:27" x14ac:dyDescent="0.2">
      <c r="A469" s="23"/>
      <c r="C469" s="36"/>
      <c r="D469" s="25"/>
      <c r="J469" s="575" t="str">
        <f t="shared" si="58"/>
        <v/>
      </c>
      <c r="K469" s="572" t="str">
        <f t="shared" si="59"/>
        <v>Strategy 1</v>
      </c>
      <c r="L469" s="573" t="str">
        <f t="shared" si="60"/>
        <v/>
      </c>
      <c r="M469" s="573" t="str">
        <f t="shared" si="61"/>
        <v/>
      </c>
      <c r="O469" s="573" t="str">
        <f t="shared" si="62"/>
        <v>Strategy 1</v>
      </c>
      <c r="P469" s="573">
        <f t="shared" si="63"/>
        <v>0</v>
      </c>
      <c r="Q469" s="573" t="str">
        <f t="shared" si="64"/>
        <v/>
      </c>
      <c r="R469" s="573">
        <f t="shared" si="65"/>
        <v>0</v>
      </c>
      <c r="Z469" s="573">
        <f>'BOCES SELECT'!E462</f>
        <v>1045407</v>
      </c>
      <c r="AA469" s="573" t="e">
        <f ca="1">'BOCES SELECT'!CH462</f>
        <v>#N/A</v>
      </c>
    </row>
    <row r="470" spans="1:27" x14ac:dyDescent="0.2">
      <c r="A470" s="23"/>
      <c r="C470" s="36"/>
      <c r="D470" s="25"/>
      <c r="J470" s="575" t="str">
        <f t="shared" si="58"/>
        <v/>
      </c>
      <c r="K470" s="572" t="str">
        <f t="shared" si="59"/>
        <v>Strategy 1</v>
      </c>
      <c r="L470" s="573" t="str">
        <f t="shared" si="60"/>
        <v/>
      </c>
      <c r="M470" s="573" t="str">
        <f t="shared" si="61"/>
        <v/>
      </c>
      <c r="O470" s="573" t="str">
        <f t="shared" si="62"/>
        <v>Strategy 1</v>
      </c>
      <c r="P470" s="573">
        <f t="shared" si="63"/>
        <v>0</v>
      </c>
      <c r="Q470" s="573" t="str">
        <f t="shared" si="64"/>
        <v/>
      </c>
      <c r="R470" s="573">
        <f t="shared" si="65"/>
        <v>0</v>
      </c>
      <c r="Z470" s="573">
        <f>'BOCES SELECT'!E463</f>
        <v>1045406</v>
      </c>
      <c r="AA470" s="573" t="e">
        <f ca="1">'BOCES SELECT'!CH463</f>
        <v>#N/A</v>
      </c>
    </row>
    <row r="471" spans="1:27" x14ac:dyDescent="0.2">
      <c r="A471" s="23"/>
      <c r="C471" s="36"/>
      <c r="D471" s="25"/>
      <c r="J471" s="575" t="str">
        <f t="shared" si="58"/>
        <v/>
      </c>
      <c r="K471" s="572" t="str">
        <f t="shared" si="59"/>
        <v>Strategy 1</v>
      </c>
      <c r="L471" s="573" t="str">
        <f t="shared" si="60"/>
        <v/>
      </c>
      <c r="M471" s="573" t="str">
        <f t="shared" si="61"/>
        <v/>
      </c>
      <c r="O471" s="573" t="str">
        <f t="shared" si="62"/>
        <v>Strategy 1</v>
      </c>
      <c r="P471" s="573">
        <f t="shared" si="63"/>
        <v>0</v>
      </c>
      <c r="Q471" s="573" t="str">
        <f t="shared" si="64"/>
        <v/>
      </c>
      <c r="R471" s="573">
        <f t="shared" si="65"/>
        <v>0</v>
      </c>
      <c r="Z471" s="573">
        <f>'BOCES SELECT'!E464</f>
        <v>1045405</v>
      </c>
      <c r="AA471" s="573" t="e">
        <f ca="1">'BOCES SELECT'!CH464</f>
        <v>#N/A</v>
      </c>
    </row>
    <row r="472" spans="1:27" x14ac:dyDescent="0.2">
      <c r="A472" s="23"/>
      <c r="C472" s="36"/>
      <c r="D472" s="25"/>
      <c r="J472" s="575" t="str">
        <f t="shared" si="58"/>
        <v/>
      </c>
      <c r="K472" s="572" t="str">
        <f t="shared" si="59"/>
        <v>Strategy 1</v>
      </c>
      <c r="L472" s="573" t="str">
        <f t="shared" si="60"/>
        <v/>
      </c>
      <c r="M472" s="573" t="str">
        <f t="shared" si="61"/>
        <v/>
      </c>
      <c r="O472" s="573" t="str">
        <f t="shared" si="62"/>
        <v>Strategy 1</v>
      </c>
      <c r="P472" s="573">
        <f t="shared" si="63"/>
        <v>0</v>
      </c>
      <c r="Q472" s="573" t="str">
        <f t="shared" si="64"/>
        <v/>
      </c>
      <c r="R472" s="573">
        <f t="shared" si="65"/>
        <v>0</v>
      </c>
      <c r="Z472" s="573">
        <f>'BOCES SELECT'!E465</f>
        <v>1045404</v>
      </c>
      <c r="AA472" s="573" t="e">
        <f ca="1">'BOCES SELECT'!CH465</f>
        <v>#N/A</v>
      </c>
    </row>
    <row r="473" spans="1:27" x14ac:dyDescent="0.2">
      <c r="A473" s="23"/>
      <c r="C473" s="36"/>
      <c r="D473" s="25"/>
      <c r="J473" s="575" t="str">
        <f t="shared" si="58"/>
        <v/>
      </c>
      <c r="K473" s="572" t="str">
        <f t="shared" si="59"/>
        <v>Strategy 1</v>
      </c>
      <c r="L473" s="573" t="str">
        <f t="shared" si="60"/>
        <v/>
      </c>
      <c r="M473" s="573" t="str">
        <f t="shared" si="61"/>
        <v/>
      </c>
      <c r="O473" s="573" t="str">
        <f t="shared" si="62"/>
        <v>Strategy 1</v>
      </c>
      <c r="P473" s="573">
        <f t="shared" si="63"/>
        <v>0</v>
      </c>
      <c r="Q473" s="573" t="str">
        <f t="shared" si="64"/>
        <v/>
      </c>
      <c r="R473" s="573">
        <f t="shared" si="65"/>
        <v>0</v>
      </c>
      <c r="Z473" s="573">
        <f>'BOCES SELECT'!E466</f>
        <v>1045403</v>
      </c>
      <c r="AA473" s="573" t="e">
        <f ca="1">'BOCES SELECT'!CH466</f>
        <v>#N/A</v>
      </c>
    </row>
    <row r="474" spans="1:27" x14ac:dyDescent="0.2">
      <c r="A474" s="23"/>
      <c r="C474" s="36"/>
      <c r="D474" s="25"/>
      <c r="J474" s="575" t="str">
        <f t="shared" si="58"/>
        <v/>
      </c>
      <c r="K474" s="572" t="str">
        <f t="shared" si="59"/>
        <v>Strategy 1</v>
      </c>
      <c r="L474" s="573" t="str">
        <f t="shared" si="60"/>
        <v/>
      </c>
      <c r="M474" s="573" t="str">
        <f t="shared" si="61"/>
        <v/>
      </c>
      <c r="O474" s="573" t="str">
        <f t="shared" si="62"/>
        <v>Strategy 1</v>
      </c>
      <c r="P474" s="573">
        <f t="shared" si="63"/>
        <v>0</v>
      </c>
      <c r="Q474" s="573" t="str">
        <f t="shared" si="64"/>
        <v/>
      </c>
      <c r="R474" s="573">
        <f t="shared" si="65"/>
        <v>0</v>
      </c>
      <c r="Z474" s="573">
        <f>'BOCES SELECT'!E467</f>
        <v>1045402</v>
      </c>
      <c r="AA474" s="573" t="e">
        <f ca="1">'BOCES SELECT'!CH467</f>
        <v>#N/A</v>
      </c>
    </row>
    <row r="475" spans="1:27" x14ac:dyDescent="0.2">
      <c r="A475" s="23"/>
      <c r="C475" s="36"/>
      <c r="D475" s="25"/>
      <c r="J475" s="575" t="str">
        <f t="shared" si="58"/>
        <v/>
      </c>
      <c r="K475" s="572" t="str">
        <f t="shared" si="59"/>
        <v>Strategy 1</v>
      </c>
      <c r="L475" s="573" t="str">
        <f t="shared" si="60"/>
        <v/>
      </c>
      <c r="M475" s="573" t="str">
        <f t="shared" si="61"/>
        <v/>
      </c>
      <c r="O475" s="573" t="str">
        <f t="shared" si="62"/>
        <v>Strategy 1</v>
      </c>
      <c r="P475" s="573">
        <f t="shared" si="63"/>
        <v>0</v>
      </c>
      <c r="Q475" s="573" t="str">
        <f t="shared" si="64"/>
        <v/>
      </c>
      <c r="R475" s="573">
        <f t="shared" si="65"/>
        <v>0</v>
      </c>
      <c r="Z475" s="573">
        <f>'BOCES SELECT'!E468</f>
        <v>1045401</v>
      </c>
      <c r="AA475" s="573" t="e">
        <f ca="1">'BOCES SELECT'!CH468</f>
        <v>#N/A</v>
      </c>
    </row>
    <row r="476" spans="1:27" x14ac:dyDescent="0.2">
      <c r="A476" s="23"/>
      <c r="C476" s="36"/>
      <c r="D476" s="25"/>
      <c r="J476" s="575" t="str">
        <f t="shared" si="58"/>
        <v/>
      </c>
      <c r="K476" s="572" t="str">
        <f t="shared" si="59"/>
        <v>Strategy 1</v>
      </c>
      <c r="L476" s="573" t="str">
        <f t="shared" si="60"/>
        <v/>
      </c>
      <c r="M476" s="573" t="str">
        <f t="shared" si="61"/>
        <v/>
      </c>
      <c r="O476" s="573" t="str">
        <f t="shared" si="62"/>
        <v>Strategy 1</v>
      </c>
      <c r="P476" s="573">
        <f t="shared" si="63"/>
        <v>0</v>
      </c>
      <c r="Q476" s="573" t="str">
        <f t="shared" si="64"/>
        <v/>
      </c>
      <c r="R476" s="573">
        <f t="shared" si="65"/>
        <v>0</v>
      </c>
      <c r="Z476" s="573">
        <f>'BOCES SELECT'!E469</f>
        <v>1045400</v>
      </c>
      <c r="AA476" s="573" t="e">
        <f ca="1">'BOCES SELECT'!CH469</f>
        <v>#N/A</v>
      </c>
    </row>
    <row r="477" spans="1:27" x14ac:dyDescent="0.2">
      <c r="A477" s="23"/>
      <c r="C477" s="36"/>
      <c r="D477" s="25"/>
      <c r="J477" s="575" t="str">
        <f t="shared" si="58"/>
        <v/>
      </c>
      <c r="K477" s="572" t="str">
        <f t="shared" si="59"/>
        <v>Strategy 1</v>
      </c>
      <c r="L477" s="573" t="str">
        <f t="shared" si="60"/>
        <v/>
      </c>
      <c r="M477" s="573" t="str">
        <f t="shared" si="61"/>
        <v/>
      </c>
      <c r="O477" s="573" t="str">
        <f t="shared" si="62"/>
        <v>Strategy 1</v>
      </c>
      <c r="P477" s="573">
        <f t="shared" si="63"/>
        <v>0</v>
      </c>
      <c r="Q477" s="573" t="str">
        <f t="shared" si="64"/>
        <v/>
      </c>
      <c r="R477" s="573">
        <f t="shared" si="65"/>
        <v>0</v>
      </c>
      <c r="Z477" s="573">
        <f>'BOCES SELECT'!E470</f>
        <v>1045399</v>
      </c>
      <c r="AA477" s="573" t="e">
        <f ca="1">'BOCES SELECT'!CH470</f>
        <v>#N/A</v>
      </c>
    </row>
    <row r="478" spans="1:27" x14ac:dyDescent="0.2">
      <c r="A478" s="23"/>
      <c r="C478" s="36"/>
      <c r="D478" s="25"/>
      <c r="J478" s="575" t="str">
        <f t="shared" si="58"/>
        <v/>
      </c>
      <c r="K478" s="572" t="str">
        <f t="shared" si="59"/>
        <v>Strategy 1</v>
      </c>
      <c r="L478" s="573" t="str">
        <f t="shared" si="60"/>
        <v/>
      </c>
      <c r="M478" s="573" t="str">
        <f t="shared" si="61"/>
        <v/>
      </c>
      <c r="O478" s="573" t="str">
        <f t="shared" si="62"/>
        <v>Strategy 1</v>
      </c>
      <c r="P478" s="573">
        <f t="shared" si="63"/>
        <v>0</v>
      </c>
      <c r="Q478" s="573" t="str">
        <f t="shared" si="64"/>
        <v/>
      </c>
      <c r="R478" s="573">
        <f t="shared" si="65"/>
        <v>0</v>
      </c>
      <c r="Z478" s="573">
        <f>'BOCES SELECT'!E471</f>
        <v>1045398</v>
      </c>
      <c r="AA478" s="573" t="e">
        <f ca="1">'BOCES SELECT'!CH471</f>
        <v>#N/A</v>
      </c>
    </row>
    <row r="479" spans="1:27" x14ac:dyDescent="0.2">
      <c r="A479" s="23"/>
      <c r="C479" s="36"/>
      <c r="D479" s="25"/>
      <c r="J479" s="575" t="str">
        <f t="shared" si="58"/>
        <v/>
      </c>
      <c r="K479" s="572" t="str">
        <f t="shared" si="59"/>
        <v>Strategy 1</v>
      </c>
      <c r="L479" s="573" t="str">
        <f t="shared" si="60"/>
        <v/>
      </c>
      <c r="M479" s="573" t="str">
        <f t="shared" si="61"/>
        <v/>
      </c>
      <c r="O479" s="573" t="str">
        <f t="shared" si="62"/>
        <v>Strategy 1</v>
      </c>
      <c r="P479" s="573">
        <f t="shared" si="63"/>
        <v>0</v>
      </c>
      <c r="Q479" s="573" t="str">
        <f t="shared" si="64"/>
        <v/>
      </c>
      <c r="R479" s="573">
        <f t="shared" si="65"/>
        <v>0</v>
      </c>
      <c r="Z479" s="573">
        <f>'BOCES SELECT'!E472</f>
        <v>1045397</v>
      </c>
      <c r="AA479" s="573" t="e">
        <f ca="1">'BOCES SELECT'!CH472</f>
        <v>#N/A</v>
      </c>
    </row>
    <row r="480" spans="1:27" x14ac:dyDescent="0.2">
      <c r="A480" s="23"/>
      <c r="C480" s="36"/>
      <c r="D480" s="25"/>
      <c r="J480" s="575" t="str">
        <f t="shared" si="58"/>
        <v/>
      </c>
      <c r="K480" s="572" t="str">
        <f t="shared" si="59"/>
        <v>Strategy 1</v>
      </c>
      <c r="L480" s="573" t="str">
        <f t="shared" si="60"/>
        <v/>
      </c>
      <c r="M480" s="573" t="str">
        <f t="shared" si="61"/>
        <v/>
      </c>
      <c r="O480" s="573" t="str">
        <f t="shared" si="62"/>
        <v>Strategy 1</v>
      </c>
      <c r="P480" s="573">
        <f t="shared" si="63"/>
        <v>0</v>
      </c>
      <c r="Q480" s="573" t="str">
        <f t="shared" si="64"/>
        <v/>
      </c>
      <c r="R480" s="573">
        <f t="shared" si="65"/>
        <v>0</v>
      </c>
      <c r="Z480" s="573">
        <f>'BOCES SELECT'!E473</f>
        <v>1045396</v>
      </c>
      <c r="AA480" s="573" t="e">
        <f ca="1">'BOCES SELECT'!CH473</f>
        <v>#N/A</v>
      </c>
    </row>
    <row r="481" spans="1:27" x14ac:dyDescent="0.2">
      <c r="A481" s="23"/>
      <c r="C481" s="36"/>
      <c r="D481" s="25"/>
      <c r="J481" s="575" t="str">
        <f t="shared" si="58"/>
        <v/>
      </c>
      <c r="K481" s="572" t="str">
        <f t="shared" si="59"/>
        <v>Strategy 1</v>
      </c>
      <c r="L481" s="573" t="str">
        <f t="shared" si="60"/>
        <v/>
      </c>
      <c r="M481" s="573" t="str">
        <f t="shared" si="61"/>
        <v/>
      </c>
      <c r="O481" s="573" t="str">
        <f t="shared" si="62"/>
        <v>Strategy 1</v>
      </c>
      <c r="P481" s="573">
        <f t="shared" si="63"/>
        <v>0</v>
      </c>
      <c r="Q481" s="573" t="str">
        <f t="shared" si="64"/>
        <v/>
      </c>
      <c r="R481" s="573">
        <f t="shared" si="65"/>
        <v>0</v>
      </c>
      <c r="Z481" s="573">
        <f>'BOCES SELECT'!E474</f>
        <v>1045395</v>
      </c>
      <c r="AA481" s="573" t="e">
        <f ca="1">'BOCES SELECT'!CH474</f>
        <v>#N/A</v>
      </c>
    </row>
    <row r="482" spans="1:27" x14ac:dyDescent="0.2">
      <c r="A482" s="23"/>
      <c r="C482" s="36"/>
      <c r="D482" s="25"/>
      <c r="J482" s="575" t="str">
        <f t="shared" si="58"/>
        <v/>
      </c>
      <c r="K482" s="572" t="str">
        <f t="shared" si="59"/>
        <v>Strategy 1</v>
      </c>
      <c r="L482" s="573" t="str">
        <f t="shared" si="60"/>
        <v/>
      </c>
      <c r="M482" s="573" t="str">
        <f t="shared" si="61"/>
        <v/>
      </c>
      <c r="O482" s="573" t="str">
        <f t="shared" si="62"/>
        <v>Strategy 1</v>
      </c>
      <c r="P482" s="573">
        <f t="shared" si="63"/>
        <v>0</v>
      </c>
      <c r="Q482" s="573" t="str">
        <f t="shared" si="64"/>
        <v/>
      </c>
      <c r="R482" s="573">
        <f t="shared" si="65"/>
        <v>0</v>
      </c>
      <c r="Z482" s="573">
        <f>'BOCES SELECT'!E475</f>
        <v>1045394</v>
      </c>
      <c r="AA482" s="573" t="e">
        <f ca="1">'BOCES SELECT'!CH475</f>
        <v>#N/A</v>
      </c>
    </row>
    <row r="483" spans="1:27" x14ac:dyDescent="0.2">
      <c r="A483" s="23"/>
      <c r="C483" s="36"/>
      <c r="D483" s="25"/>
      <c r="J483" s="575" t="str">
        <f t="shared" si="58"/>
        <v/>
      </c>
      <c r="K483" s="572" t="str">
        <f t="shared" si="59"/>
        <v>Strategy 1</v>
      </c>
      <c r="L483" s="573" t="str">
        <f t="shared" si="60"/>
        <v/>
      </c>
      <c r="M483" s="573" t="str">
        <f t="shared" si="61"/>
        <v/>
      </c>
      <c r="O483" s="573" t="str">
        <f t="shared" si="62"/>
        <v>Strategy 1</v>
      </c>
      <c r="P483" s="573">
        <f t="shared" si="63"/>
        <v>0</v>
      </c>
      <c r="Q483" s="573" t="str">
        <f t="shared" si="64"/>
        <v/>
      </c>
      <c r="R483" s="573">
        <f t="shared" si="65"/>
        <v>0</v>
      </c>
      <c r="Z483" s="573">
        <f>'BOCES SELECT'!E476</f>
        <v>1045393</v>
      </c>
      <c r="AA483" s="573" t="e">
        <f ca="1">'BOCES SELECT'!CH476</f>
        <v>#N/A</v>
      </c>
    </row>
    <row r="484" spans="1:27" x14ac:dyDescent="0.2">
      <c r="A484" s="23"/>
      <c r="C484" s="36"/>
      <c r="D484" s="25"/>
      <c r="J484" s="575" t="str">
        <f t="shared" si="58"/>
        <v/>
      </c>
      <c r="K484" s="572" t="str">
        <f t="shared" si="59"/>
        <v>Strategy 1</v>
      </c>
      <c r="L484" s="573" t="str">
        <f t="shared" si="60"/>
        <v/>
      </c>
      <c r="M484" s="573" t="str">
        <f t="shared" si="61"/>
        <v/>
      </c>
      <c r="O484" s="573" t="str">
        <f t="shared" si="62"/>
        <v>Strategy 1</v>
      </c>
      <c r="P484" s="573">
        <f t="shared" si="63"/>
        <v>0</v>
      </c>
      <c r="Q484" s="573" t="str">
        <f t="shared" si="64"/>
        <v/>
      </c>
      <c r="R484" s="573">
        <f t="shared" si="65"/>
        <v>0</v>
      </c>
      <c r="Z484" s="573">
        <f>'BOCES SELECT'!E477</f>
        <v>1045392</v>
      </c>
      <c r="AA484" s="573" t="e">
        <f ca="1">'BOCES SELECT'!CH477</f>
        <v>#N/A</v>
      </c>
    </row>
    <row r="485" spans="1:27" x14ac:dyDescent="0.2">
      <c r="A485" s="23"/>
      <c r="C485" s="36"/>
      <c r="D485" s="25"/>
      <c r="J485" s="575" t="str">
        <f t="shared" si="58"/>
        <v/>
      </c>
      <c r="K485" s="572" t="str">
        <f t="shared" si="59"/>
        <v>Strategy 1</v>
      </c>
      <c r="L485" s="573" t="str">
        <f t="shared" si="60"/>
        <v/>
      </c>
      <c r="M485" s="573" t="str">
        <f t="shared" si="61"/>
        <v/>
      </c>
      <c r="O485" s="573" t="str">
        <f t="shared" si="62"/>
        <v>Strategy 1</v>
      </c>
      <c r="P485" s="573">
        <f t="shared" si="63"/>
        <v>0</v>
      </c>
      <c r="Q485" s="573" t="str">
        <f t="shared" si="64"/>
        <v/>
      </c>
      <c r="R485" s="573">
        <f t="shared" si="65"/>
        <v>0</v>
      </c>
      <c r="Z485" s="573">
        <f>'BOCES SELECT'!E478</f>
        <v>1045391</v>
      </c>
      <c r="AA485" s="573" t="e">
        <f ca="1">'BOCES SELECT'!CH478</f>
        <v>#N/A</v>
      </c>
    </row>
    <row r="486" spans="1:27" x14ac:dyDescent="0.2">
      <c r="A486" s="23"/>
      <c r="C486" s="36"/>
      <c r="D486" s="25"/>
      <c r="J486" s="575" t="str">
        <f t="shared" si="58"/>
        <v/>
      </c>
      <c r="K486" s="572" t="str">
        <f t="shared" si="59"/>
        <v>Strategy 1</v>
      </c>
      <c r="L486" s="573" t="str">
        <f t="shared" si="60"/>
        <v/>
      </c>
      <c r="M486" s="573" t="str">
        <f t="shared" si="61"/>
        <v/>
      </c>
      <c r="O486" s="573" t="str">
        <f t="shared" si="62"/>
        <v>Strategy 1</v>
      </c>
      <c r="P486" s="573">
        <f t="shared" si="63"/>
        <v>0</v>
      </c>
      <c r="Q486" s="573" t="str">
        <f t="shared" si="64"/>
        <v/>
      </c>
      <c r="R486" s="573">
        <f t="shared" si="65"/>
        <v>0</v>
      </c>
      <c r="Z486" s="573">
        <f>'BOCES SELECT'!E479</f>
        <v>1045390</v>
      </c>
      <c r="AA486" s="573" t="e">
        <f ca="1">'BOCES SELECT'!CH479</f>
        <v>#N/A</v>
      </c>
    </row>
    <row r="487" spans="1:27" x14ac:dyDescent="0.2">
      <c r="A487" s="23"/>
      <c r="C487" s="36"/>
      <c r="D487" s="25"/>
      <c r="J487" s="575" t="str">
        <f t="shared" si="58"/>
        <v/>
      </c>
      <c r="K487" s="572" t="str">
        <f t="shared" si="59"/>
        <v>Strategy 1</v>
      </c>
      <c r="L487" s="573" t="str">
        <f t="shared" si="60"/>
        <v/>
      </c>
      <c r="M487" s="573" t="str">
        <f t="shared" si="61"/>
        <v/>
      </c>
      <c r="O487" s="573" t="str">
        <f t="shared" si="62"/>
        <v>Strategy 1</v>
      </c>
      <c r="P487" s="573">
        <f t="shared" si="63"/>
        <v>0</v>
      </c>
      <c r="Q487" s="573" t="str">
        <f t="shared" si="64"/>
        <v/>
      </c>
      <c r="R487" s="573">
        <f t="shared" si="65"/>
        <v>0</v>
      </c>
      <c r="Z487" s="573">
        <f>'BOCES SELECT'!E480</f>
        <v>1045389</v>
      </c>
      <c r="AA487" s="573" t="e">
        <f ca="1">'BOCES SELECT'!CH480</f>
        <v>#N/A</v>
      </c>
    </row>
    <row r="488" spans="1:27" x14ac:dyDescent="0.2">
      <c r="A488" s="23"/>
      <c r="C488" s="36"/>
      <c r="D488" s="25"/>
      <c r="J488" s="575" t="str">
        <f t="shared" si="58"/>
        <v/>
      </c>
      <c r="K488" s="572" t="str">
        <f t="shared" si="59"/>
        <v>Strategy 1</v>
      </c>
      <c r="L488" s="573" t="str">
        <f t="shared" si="60"/>
        <v/>
      </c>
      <c r="M488" s="573" t="str">
        <f t="shared" si="61"/>
        <v/>
      </c>
      <c r="O488" s="573" t="str">
        <f t="shared" si="62"/>
        <v>Strategy 1</v>
      </c>
      <c r="P488" s="573">
        <f t="shared" si="63"/>
        <v>0</v>
      </c>
      <c r="Q488" s="573" t="str">
        <f t="shared" si="64"/>
        <v/>
      </c>
      <c r="R488" s="573">
        <f t="shared" si="65"/>
        <v>0</v>
      </c>
      <c r="Z488" s="573">
        <f>'BOCES SELECT'!E481</f>
        <v>1045388</v>
      </c>
      <c r="AA488" s="573" t="e">
        <f ca="1">'BOCES SELECT'!CH481</f>
        <v>#N/A</v>
      </c>
    </row>
    <row r="489" spans="1:27" x14ac:dyDescent="0.2">
      <c r="A489" s="23"/>
      <c r="C489" s="36"/>
      <c r="D489" s="25"/>
      <c r="J489" s="575" t="str">
        <f t="shared" si="58"/>
        <v/>
      </c>
      <c r="K489" s="572" t="str">
        <f t="shared" si="59"/>
        <v>Strategy 1</v>
      </c>
      <c r="L489" s="573" t="str">
        <f t="shared" si="60"/>
        <v/>
      </c>
      <c r="M489" s="573" t="str">
        <f t="shared" si="61"/>
        <v/>
      </c>
      <c r="O489" s="573" t="str">
        <f t="shared" si="62"/>
        <v>Strategy 1</v>
      </c>
      <c r="P489" s="573">
        <f t="shared" si="63"/>
        <v>0</v>
      </c>
      <c r="Q489" s="573" t="str">
        <f t="shared" si="64"/>
        <v/>
      </c>
      <c r="R489" s="573">
        <f t="shared" si="65"/>
        <v>0</v>
      </c>
      <c r="Z489" s="573">
        <f>'BOCES SELECT'!E482</f>
        <v>1045387</v>
      </c>
      <c r="AA489" s="573" t="e">
        <f ca="1">'BOCES SELECT'!CH482</f>
        <v>#N/A</v>
      </c>
    </row>
    <row r="490" spans="1:27" x14ac:dyDescent="0.2">
      <c r="A490" s="23"/>
      <c r="C490" s="36"/>
      <c r="D490" s="25"/>
      <c r="J490" s="575" t="str">
        <f t="shared" si="58"/>
        <v/>
      </c>
      <c r="K490" s="572" t="str">
        <f t="shared" si="59"/>
        <v>Strategy 1</v>
      </c>
      <c r="L490" s="573" t="str">
        <f t="shared" si="60"/>
        <v/>
      </c>
      <c r="M490" s="573" t="str">
        <f t="shared" si="61"/>
        <v/>
      </c>
      <c r="O490" s="573" t="str">
        <f t="shared" si="62"/>
        <v>Strategy 1</v>
      </c>
      <c r="P490" s="573">
        <f t="shared" si="63"/>
        <v>0</v>
      </c>
      <c r="Q490" s="573" t="str">
        <f t="shared" si="64"/>
        <v/>
      </c>
      <c r="R490" s="573">
        <f t="shared" si="65"/>
        <v>0</v>
      </c>
      <c r="Z490" s="573">
        <f>'BOCES SELECT'!E483</f>
        <v>1045386</v>
      </c>
      <c r="AA490" s="573" t="e">
        <f ca="1">'BOCES SELECT'!CH483</f>
        <v>#N/A</v>
      </c>
    </row>
    <row r="491" spans="1:27" x14ac:dyDescent="0.2">
      <c r="A491" s="23"/>
      <c r="C491" s="36"/>
      <c r="D491" s="25"/>
      <c r="J491" s="575" t="str">
        <f t="shared" si="58"/>
        <v/>
      </c>
      <c r="K491" s="572" t="str">
        <f t="shared" si="59"/>
        <v>Strategy 1</v>
      </c>
      <c r="L491" s="573" t="str">
        <f t="shared" si="60"/>
        <v/>
      </c>
      <c r="M491" s="573" t="str">
        <f t="shared" si="61"/>
        <v/>
      </c>
      <c r="O491" s="573" t="str">
        <f t="shared" si="62"/>
        <v>Strategy 1</v>
      </c>
      <c r="P491" s="573">
        <f t="shared" si="63"/>
        <v>0</v>
      </c>
      <c r="Q491" s="573" t="str">
        <f t="shared" si="64"/>
        <v/>
      </c>
      <c r="R491" s="573">
        <f t="shared" si="65"/>
        <v>0</v>
      </c>
      <c r="Z491" s="573">
        <f>'BOCES SELECT'!E484</f>
        <v>1045385</v>
      </c>
      <c r="AA491" s="573" t="e">
        <f ca="1">'BOCES SELECT'!CH484</f>
        <v>#N/A</v>
      </c>
    </row>
    <row r="492" spans="1:27" x14ac:dyDescent="0.2">
      <c r="A492" s="23"/>
      <c r="C492" s="36"/>
      <c r="D492" s="25"/>
      <c r="J492" s="575" t="str">
        <f t="shared" si="58"/>
        <v/>
      </c>
      <c r="K492" s="572" t="str">
        <f t="shared" si="59"/>
        <v>Strategy 1</v>
      </c>
      <c r="L492" s="573" t="str">
        <f t="shared" si="60"/>
        <v/>
      </c>
      <c r="M492" s="573" t="str">
        <f t="shared" si="61"/>
        <v/>
      </c>
      <c r="O492" s="573" t="str">
        <f t="shared" si="62"/>
        <v>Strategy 1</v>
      </c>
      <c r="P492" s="573">
        <f t="shared" si="63"/>
        <v>0</v>
      </c>
      <c r="Q492" s="573" t="str">
        <f t="shared" si="64"/>
        <v/>
      </c>
      <c r="R492" s="573">
        <f t="shared" si="65"/>
        <v>0</v>
      </c>
      <c r="Z492" s="573">
        <f>'BOCES SELECT'!E485</f>
        <v>1045384</v>
      </c>
      <c r="AA492" s="573" t="e">
        <f ca="1">'BOCES SELECT'!CH485</f>
        <v>#N/A</v>
      </c>
    </row>
    <row r="493" spans="1:27" x14ac:dyDescent="0.2">
      <c r="A493" s="23"/>
      <c r="C493" s="36"/>
      <c r="D493" s="25"/>
      <c r="J493" s="575" t="str">
        <f t="shared" si="58"/>
        <v/>
      </c>
      <c r="K493" s="572" t="str">
        <f t="shared" si="59"/>
        <v>Strategy 1</v>
      </c>
      <c r="L493" s="573" t="str">
        <f t="shared" si="60"/>
        <v/>
      </c>
      <c r="M493" s="573" t="str">
        <f t="shared" si="61"/>
        <v/>
      </c>
      <c r="O493" s="573" t="str">
        <f t="shared" si="62"/>
        <v>Strategy 1</v>
      </c>
      <c r="P493" s="573">
        <f t="shared" si="63"/>
        <v>0</v>
      </c>
      <c r="Q493" s="573" t="str">
        <f t="shared" si="64"/>
        <v/>
      </c>
      <c r="R493" s="573">
        <f t="shared" si="65"/>
        <v>0</v>
      </c>
      <c r="Z493" s="573">
        <f>'BOCES SELECT'!E486</f>
        <v>1045383</v>
      </c>
      <c r="AA493" s="573" t="e">
        <f ca="1">'BOCES SELECT'!CH486</f>
        <v>#N/A</v>
      </c>
    </row>
    <row r="494" spans="1:27" x14ac:dyDescent="0.2">
      <c r="A494" s="23"/>
      <c r="C494" s="36"/>
      <c r="D494" s="25"/>
      <c r="J494" s="575" t="str">
        <f t="shared" si="58"/>
        <v/>
      </c>
      <c r="K494" s="572" t="str">
        <f t="shared" si="59"/>
        <v>Strategy 1</v>
      </c>
      <c r="L494" s="573" t="str">
        <f t="shared" si="60"/>
        <v/>
      </c>
      <c r="M494" s="573" t="str">
        <f t="shared" si="61"/>
        <v/>
      </c>
      <c r="O494" s="573" t="str">
        <f t="shared" si="62"/>
        <v>Strategy 1</v>
      </c>
      <c r="P494" s="573">
        <f t="shared" si="63"/>
        <v>0</v>
      </c>
      <c r="Q494" s="573" t="str">
        <f t="shared" si="64"/>
        <v/>
      </c>
      <c r="R494" s="573">
        <f t="shared" si="65"/>
        <v>0</v>
      </c>
      <c r="Z494" s="573">
        <f>'BOCES SELECT'!E487</f>
        <v>1045382</v>
      </c>
      <c r="AA494" s="573" t="e">
        <f ca="1">'BOCES SELECT'!CH487</f>
        <v>#N/A</v>
      </c>
    </row>
    <row r="495" spans="1:27" x14ac:dyDescent="0.2">
      <c r="A495" s="23"/>
      <c r="C495" s="36"/>
      <c r="D495" s="25"/>
      <c r="J495" s="575" t="str">
        <f t="shared" si="58"/>
        <v/>
      </c>
      <c r="K495" s="572" t="str">
        <f t="shared" si="59"/>
        <v>Strategy 1</v>
      </c>
      <c r="L495" s="573" t="str">
        <f t="shared" si="60"/>
        <v/>
      </c>
      <c r="M495" s="573" t="str">
        <f t="shared" si="61"/>
        <v/>
      </c>
      <c r="O495" s="573" t="str">
        <f t="shared" si="62"/>
        <v>Strategy 1</v>
      </c>
      <c r="P495" s="573">
        <f t="shared" si="63"/>
        <v>0</v>
      </c>
      <c r="Q495" s="573" t="str">
        <f t="shared" si="64"/>
        <v/>
      </c>
      <c r="R495" s="573">
        <f t="shared" si="65"/>
        <v>0</v>
      </c>
      <c r="Z495" s="573">
        <f>'BOCES SELECT'!E488</f>
        <v>1045381</v>
      </c>
      <c r="AA495" s="573" t="e">
        <f ca="1">'BOCES SELECT'!CH488</f>
        <v>#N/A</v>
      </c>
    </row>
    <row r="496" spans="1:27" x14ac:dyDescent="0.2">
      <c r="A496" s="23"/>
      <c r="C496" s="36"/>
      <c r="D496" s="25"/>
      <c r="J496" s="575" t="str">
        <f t="shared" si="58"/>
        <v/>
      </c>
      <c r="K496" s="572" t="str">
        <f t="shared" si="59"/>
        <v>Strategy 1</v>
      </c>
      <c r="L496" s="573" t="str">
        <f t="shared" si="60"/>
        <v/>
      </c>
      <c r="M496" s="573" t="str">
        <f t="shared" si="61"/>
        <v/>
      </c>
      <c r="O496" s="573" t="str">
        <f t="shared" si="62"/>
        <v>Strategy 1</v>
      </c>
      <c r="P496" s="573">
        <f t="shared" si="63"/>
        <v>0</v>
      </c>
      <c r="Q496" s="573" t="str">
        <f t="shared" si="64"/>
        <v/>
      </c>
      <c r="R496" s="573">
        <f t="shared" si="65"/>
        <v>0</v>
      </c>
      <c r="Z496" s="573">
        <f>'BOCES SELECT'!E489</f>
        <v>1045380</v>
      </c>
      <c r="AA496" s="573" t="e">
        <f ca="1">'BOCES SELECT'!CH489</f>
        <v>#N/A</v>
      </c>
    </row>
    <row r="497" spans="1:27" x14ac:dyDescent="0.2">
      <c r="A497" s="23"/>
      <c r="C497" s="36"/>
      <c r="D497" s="25"/>
      <c r="J497" s="575" t="str">
        <f t="shared" si="58"/>
        <v/>
      </c>
      <c r="K497" s="572" t="str">
        <f t="shared" si="59"/>
        <v>Strategy 1</v>
      </c>
      <c r="L497" s="573" t="str">
        <f t="shared" si="60"/>
        <v/>
      </c>
      <c r="M497" s="573" t="str">
        <f t="shared" si="61"/>
        <v/>
      </c>
      <c r="O497" s="573" t="str">
        <f t="shared" si="62"/>
        <v>Strategy 1</v>
      </c>
      <c r="P497" s="573">
        <f t="shared" si="63"/>
        <v>0</v>
      </c>
      <c r="Q497" s="573" t="str">
        <f t="shared" si="64"/>
        <v/>
      </c>
      <c r="R497" s="573">
        <f t="shared" si="65"/>
        <v>0</v>
      </c>
      <c r="Z497" s="573">
        <f>'BOCES SELECT'!E490</f>
        <v>1045379</v>
      </c>
      <c r="AA497" s="573" t="e">
        <f ca="1">'BOCES SELECT'!CH490</f>
        <v>#N/A</v>
      </c>
    </row>
    <row r="498" spans="1:27" x14ac:dyDescent="0.2">
      <c r="A498" s="23"/>
      <c r="C498" s="36"/>
      <c r="D498" s="25"/>
      <c r="J498" s="575" t="str">
        <f t="shared" si="58"/>
        <v/>
      </c>
      <c r="K498" s="572" t="str">
        <f t="shared" si="59"/>
        <v>Strategy 1</v>
      </c>
      <c r="L498" s="573" t="str">
        <f t="shared" si="60"/>
        <v/>
      </c>
      <c r="M498" s="573" t="str">
        <f t="shared" si="61"/>
        <v/>
      </c>
      <c r="O498" s="573" t="str">
        <f t="shared" si="62"/>
        <v>Strategy 1</v>
      </c>
      <c r="P498" s="573">
        <f t="shared" si="63"/>
        <v>0</v>
      </c>
      <c r="Q498" s="573" t="str">
        <f t="shared" si="64"/>
        <v/>
      </c>
      <c r="R498" s="573">
        <f t="shared" si="65"/>
        <v>0</v>
      </c>
      <c r="Z498" s="573">
        <f>'BOCES SELECT'!E491</f>
        <v>1045378</v>
      </c>
      <c r="AA498" s="573" t="e">
        <f ca="1">'BOCES SELECT'!CH491</f>
        <v>#N/A</v>
      </c>
    </row>
    <row r="499" spans="1:27" x14ac:dyDescent="0.2">
      <c r="A499" s="23"/>
      <c r="C499" s="36"/>
      <c r="D499" s="25"/>
      <c r="J499" s="575" t="str">
        <f t="shared" si="58"/>
        <v/>
      </c>
      <c r="K499" s="572" t="str">
        <f t="shared" si="59"/>
        <v>Strategy 1</v>
      </c>
      <c r="L499" s="573" t="str">
        <f t="shared" si="60"/>
        <v/>
      </c>
      <c r="M499" s="573" t="str">
        <f t="shared" si="61"/>
        <v/>
      </c>
      <c r="O499" s="573" t="str">
        <f t="shared" si="62"/>
        <v>Strategy 1</v>
      </c>
      <c r="P499" s="573">
        <f t="shared" si="63"/>
        <v>0</v>
      </c>
      <c r="Q499" s="573" t="str">
        <f t="shared" si="64"/>
        <v/>
      </c>
      <c r="R499" s="573">
        <f t="shared" si="65"/>
        <v>0</v>
      </c>
      <c r="Z499" s="573">
        <f>'BOCES SELECT'!E492</f>
        <v>1045377</v>
      </c>
      <c r="AA499" s="573" t="e">
        <f ca="1">'BOCES SELECT'!CH492</f>
        <v>#N/A</v>
      </c>
    </row>
    <row r="500" spans="1:27" x14ac:dyDescent="0.2">
      <c r="A500" s="23"/>
      <c r="C500" s="36"/>
      <c r="D500" s="25"/>
      <c r="J500" s="575" t="str">
        <f t="shared" si="58"/>
        <v/>
      </c>
      <c r="K500" s="572" t="str">
        <f t="shared" si="59"/>
        <v>Strategy 1</v>
      </c>
      <c r="L500" s="573" t="str">
        <f t="shared" si="60"/>
        <v/>
      </c>
      <c r="M500" s="573" t="str">
        <f t="shared" si="61"/>
        <v/>
      </c>
      <c r="O500" s="573" t="str">
        <f t="shared" si="62"/>
        <v>Strategy 1</v>
      </c>
      <c r="P500" s="573">
        <f t="shared" si="63"/>
        <v>0</v>
      </c>
      <c r="Q500" s="573" t="str">
        <f t="shared" si="64"/>
        <v/>
      </c>
      <c r="R500" s="573">
        <f t="shared" si="65"/>
        <v>0</v>
      </c>
      <c r="Z500" s="573">
        <f>'BOCES SELECT'!E493</f>
        <v>1045376</v>
      </c>
      <c r="AA500" s="573" t="e">
        <f ca="1">'BOCES SELECT'!CH493</f>
        <v>#N/A</v>
      </c>
    </row>
    <row r="501" spans="1:27" x14ac:dyDescent="0.2">
      <c r="A501" s="23"/>
      <c r="C501" s="36"/>
      <c r="D501" s="25"/>
      <c r="J501" s="575" t="str">
        <f t="shared" si="58"/>
        <v/>
      </c>
      <c r="K501" s="572" t="str">
        <f t="shared" si="59"/>
        <v>Strategy 1</v>
      </c>
      <c r="L501" s="573" t="str">
        <f t="shared" si="60"/>
        <v/>
      </c>
      <c r="M501" s="573" t="str">
        <f t="shared" si="61"/>
        <v/>
      </c>
      <c r="O501" s="573" t="str">
        <f t="shared" si="62"/>
        <v>Strategy 1</v>
      </c>
      <c r="P501" s="573">
        <f t="shared" si="63"/>
        <v>0</v>
      </c>
      <c r="Q501" s="573" t="str">
        <f t="shared" si="64"/>
        <v/>
      </c>
      <c r="R501" s="573">
        <f t="shared" si="65"/>
        <v>0</v>
      </c>
      <c r="Z501" s="573">
        <f>'BOCES SELECT'!E494</f>
        <v>1045375</v>
      </c>
      <c r="AA501" s="573" t="e">
        <f ca="1">'BOCES SELECT'!CH494</f>
        <v>#N/A</v>
      </c>
    </row>
    <row r="502" spans="1:27" x14ac:dyDescent="0.2">
      <c r="A502" s="23"/>
      <c r="C502" s="36"/>
      <c r="D502" s="25"/>
      <c r="J502" s="575" t="str">
        <f t="shared" si="58"/>
        <v/>
      </c>
      <c r="K502" s="572" t="str">
        <f t="shared" si="59"/>
        <v>Strategy 1</v>
      </c>
      <c r="L502" s="573" t="str">
        <f t="shared" si="60"/>
        <v/>
      </c>
      <c r="M502" s="573" t="str">
        <f t="shared" si="61"/>
        <v/>
      </c>
      <c r="O502" s="573" t="str">
        <f t="shared" si="62"/>
        <v>Strategy 1</v>
      </c>
      <c r="P502" s="573">
        <f t="shared" si="63"/>
        <v>0</v>
      </c>
      <c r="Q502" s="573" t="str">
        <f t="shared" si="64"/>
        <v/>
      </c>
      <c r="R502" s="573">
        <f t="shared" si="65"/>
        <v>0</v>
      </c>
      <c r="Z502" s="573">
        <f>'BOCES SELECT'!E495</f>
        <v>1045374</v>
      </c>
      <c r="AA502" s="573" t="e">
        <f ca="1">'BOCES SELECT'!CH495</f>
        <v>#N/A</v>
      </c>
    </row>
    <row r="503" spans="1:27" x14ac:dyDescent="0.2">
      <c r="A503" s="23"/>
      <c r="C503" s="36"/>
      <c r="D503" s="25"/>
      <c r="J503" s="575" t="str">
        <f t="shared" si="58"/>
        <v/>
      </c>
      <c r="K503" s="572" t="str">
        <f t="shared" si="59"/>
        <v>Strategy 1</v>
      </c>
      <c r="L503" s="573" t="str">
        <f t="shared" si="60"/>
        <v/>
      </c>
      <c r="M503" s="573" t="str">
        <f t="shared" si="61"/>
        <v/>
      </c>
      <c r="O503" s="573" t="str">
        <f t="shared" si="62"/>
        <v>Strategy 1</v>
      </c>
      <c r="P503" s="573">
        <f t="shared" si="63"/>
        <v>0</v>
      </c>
      <c r="Q503" s="573" t="str">
        <f t="shared" si="64"/>
        <v/>
      </c>
      <c r="R503" s="573">
        <f t="shared" si="65"/>
        <v>0</v>
      </c>
      <c r="Z503" s="573">
        <f>'BOCES SELECT'!E496</f>
        <v>1045373</v>
      </c>
      <c r="AA503" s="573" t="e">
        <f ca="1">'BOCES SELECT'!CH496</f>
        <v>#N/A</v>
      </c>
    </row>
    <row r="504" spans="1:27" x14ac:dyDescent="0.2">
      <c r="A504" s="23"/>
      <c r="C504" s="36"/>
      <c r="D504" s="25"/>
      <c r="J504" s="575" t="str">
        <f t="shared" si="58"/>
        <v/>
      </c>
      <c r="K504" s="572" t="str">
        <f t="shared" si="59"/>
        <v>Strategy 1</v>
      </c>
      <c r="L504" s="573" t="str">
        <f t="shared" si="60"/>
        <v/>
      </c>
      <c r="M504" s="573" t="str">
        <f t="shared" si="61"/>
        <v/>
      </c>
      <c r="O504" s="573" t="str">
        <f t="shared" si="62"/>
        <v>Strategy 1</v>
      </c>
      <c r="P504" s="573">
        <f t="shared" si="63"/>
        <v>0</v>
      </c>
      <c r="Q504" s="573" t="str">
        <f t="shared" si="64"/>
        <v/>
      </c>
      <c r="R504" s="573">
        <f t="shared" si="65"/>
        <v>0</v>
      </c>
      <c r="Z504" s="573">
        <f>'BOCES SELECT'!E497</f>
        <v>1045372</v>
      </c>
      <c r="AA504" s="573" t="e">
        <f ca="1">'BOCES SELECT'!CH497</f>
        <v>#N/A</v>
      </c>
    </row>
    <row r="505" spans="1:27" x14ac:dyDescent="0.2">
      <c r="A505" s="23"/>
      <c r="C505" s="36"/>
      <c r="D505" s="25"/>
      <c r="J505" s="575" t="str">
        <f t="shared" si="58"/>
        <v/>
      </c>
      <c r="K505" s="572" t="str">
        <f t="shared" si="59"/>
        <v>Strategy 1</v>
      </c>
      <c r="L505" s="573" t="str">
        <f t="shared" si="60"/>
        <v/>
      </c>
      <c r="M505" s="573" t="str">
        <f t="shared" si="61"/>
        <v/>
      </c>
      <c r="O505" s="573" t="str">
        <f t="shared" si="62"/>
        <v>Strategy 1</v>
      </c>
      <c r="P505" s="573">
        <f t="shared" si="63"/>
        <v>0</v>
      </c>
      <c r="Q505" s="573" t="str">
        <f t="shared" si="64"/>
        <v/>
      </c>
      <c r="R505" s="573">
        <f t="shared" si="65"/>
        <v>0</v>
      </c>
      <c r="Z505" s="573">
        <f>'BOCES SELECT'!E498</f>
        <v>1045371</v>
      </c>
      <c r="AA505" s="573" t="e">
        <f ca="1">'BOCES SELECT'!CH498</f>
        <v>#N/A</v>
      </c>
    </row>
    <row r="506" spans="1:27" x14ac:dyDescent="0.2">
      <c r="A506" s="23"/>
      <c r="C506" s="36"/>
      <c r="D506" s="25"/>
      <c r="J506" s="575" t="str">
        <f t="shared" si="58"/>
        <v/>
      </c>
      <c r="K506" s="572" t="str">
        <f t="shared" si="59"/>
        <v>Strategy 1</v>
      </c>
      <c r="L506" s="573" t="str">
        <f t="shared" si="60"/>
        <v/>
      </c>
      <c r="M506" s="573" t="str">
        <f t="shared" si="61"/>
        <v/>
      </c>
      <c r="O506" s="573" t="str">
        <f t="shared" si="62"/>
        <v>Strategy 1</v>
      </c>
      <c r="P506" s="573">
        <f t="shared" si="63"/>
        <v>0</v>
      </c>
      <c r="Q506" s="573" t="str">
        <f t="shared" si="64"/>
        <v/>
      </c>
      <c r="R506" s="573">
        <f t="shared" si="65"/>
        <v>0</v>
      </c>
      <c r="Z506" s="573">
        <f>'BOCES SELECT'!E499</f>
        <v>1045370</v>
      </c>
      <c r="AA506" s="573" t="e">
        <f ca="1">'BOCES SELECT'!CH499</f>
        <v>#N/A</v>
      </c>
    </row>
    <row r="507" spans="1:27" x14ac:dyDescent="0.2">
      <c r="A507" s="23"/>
      <c r="C507" s="36"/>
      <c r="D507" s="25"/>
      <c r="J507" s="575" t="str">
        <f t="shared" si="58"/>
        <v/>
      </c>
      <c r="K507" s="572" t="str">
        <f t="shared" si="59"/>
        <v>Strategy 1</v>
      </c>
      <c r="L507" s="573" t="str">
        <f t="shared" si="60"/>
        <v/>
      </c>
      <c r="M507" s="573" t="str">
        <f t="shared" si="61"/>
        <v/>
      </c>
      <c r="O507" s="573" t="str">
        <f t="shared" si="62"/>
        <v>Strategy 1</v>
      </c>
      <c r="P507" s="573">
        <f t="shared" si="63"/>
        <v>0</v>
      </c>
      <c r="Q507" s="573" t="str">
        <f t="shared" si="64"/>
        <v/>
      </c>
      <c r="R507" s="573">
        <f t="shared" si="65"/>
        <v>0</v>
      </c>
      <c r="Z507" s="573">
        <f>'BOCES SELECT'!E500</f>
        <v>1045369</v>
      </c>
      <c r="AA507" s="573" t="e">
        <f ca="1">'BOCES SELECT'!CH500</f>
        <v>#N/A</v>
      </c>
    </row>
    <row r="508" spans="1:27" x14ac:dyDescent="0.2">
      <c r="A508" s="23"/>
      <c r="C508" s="36"/>
      <c r="D508" s="25"/>
      <c r="J508" s="575" t="str">
        <f t="shared" si="58"/>
        <v/>
      </c>
      <c r="K508" s="572" t="str">
        <f t="shared" si="59"/>
        <v>Strategy 1</v>
      </c>
      <c r="L508" s="573" t="str">
        <f t="shared" si="60"/>
        <v/>
      </c>
      <c r="M508" s="573" t="str">
        <f t="shared" si="61"/>
        <v/>
      </c>
      <c r="O508" s="573" t="str">
        <f t="shared" si="62"/>
        <v>Strategy 1</v>
      </c>
      <c r="P508" s="573">
        <f t="shared" si="63"/>
        <v>0</v>
      </c>
      <c r="Q508" s="573" t="str">
        <f t="shared" si="64"/>
        <v/>
      </c>
      <c r="R508" s="573">
        <f t="shared" si="65"/>
        <v>0</v>
      </c>
      <c r="Z508" s="573">
        <f>'BOCES SELECT'!E501</f>
        <v>1045368</v>
      </c>
      <c r="AA508" s="573" t="e">
        <f ca="1">'BOCES SELECT'!CH501</f>
        <v>#N/A</v>
      </c>
    </row>
    <row r="509" spans="1:27" x14ac:dyDescent="0.2">
      <c r="A509" s="23"/>
      <c r="C509" s="36"/>
      <c r="D509" s="25"/>
      <c r="J509" s="575" t="str">
        <f t="shared" si="58"/>
        <v/>
      </c>
      <c r="K509" s="572" t="str">
        <f t="shared" si="59"/>
        <v>Strategy 1</v>
      </c>
      <c r="L509" s="573" t="str">
        <f t="shared" si="60"/>
        <v/>
      </c>
      <c r="M509" s="573" t="str">
        <f t="shared" si="61"/>
        <v/>
      </c>
      <c r="O509" s="573" t="str">
        <f t="shared" si="62"/>
        <v>Strategy 1</v>
      </c>
      <c r="P509" s="573">
        <f t="shared" si="63"/>
        <v>0</v>
      </c>
      <c r="Q509" s="573" t="str">
        <f t="shared" si="64"/>
        <v/>
      </c>
      <c r="R509" s="573">
        <f t="shared" si="65"/>
        <v>0</v>
      </c>
    </row>
    <row r="510" spans="1:27" x14ac:dyDescent="0.2">
      <c r="A510" s="23"/>
      <c r="C510" s="36"/>
      <c r="D510" s="25"/>
      <c r="J510" s="575" t="str">
        <f t="shared" si="58"/>
        <v/>
      </c>
      <c r="K510" s="572" t="str">
        <f t="shared" si="59"/>
        <v>Strategy 1</v>
      </c>
      <c r="L510" s="573" t="str">
        <f t="shared" si="60"/>
        <v/>
      </c>
      <c r="M510" s="573" t="str">
        <f t="shared" si="61"/>
        <v/>
      </c>
      <c r="O510" s="573" t="str">
        <f t="shared" si="62"/>
        <v>Strategy 1</v>
      </c>
      <c r="P510" s="573">
        <f t="shared" si="63"/>
        <v>0</v>
      </c>
      <c r="Q510" s="573" t="str">
        <f t="shared" si="64"/>
        <v/>
      </c>
      <c r="R510" s="573">
        <f t="shared" si="65"/>
        <v>0</v>
      </c>
    </row>
    <row r="511" spans="1:27" x14ac:dyDescent="0.2">
      <c r="A511" s="23"/>
      <c r="C511" s="36"/>
      <c r="D511" s="25"/>
      <c r="J511" s="575" t="str">
        <f t="shared" si="58"/>
        <v/>
      </c>
      <c r="K511" s="572" t="str">
        <f t="shared" si="59"/>
        <v>Strategy 1</v>
      </c>
      <c r="L511" s="573" t="str">
        <f t="shared" si="60"/>
        <v/>
      </c>
      <c r="M511" s="573" t="str">
        <f t="shared" si="61"/>
        <v/>
      </c>
      <c r="O511" s="573" t="str">
        <f t="shared" si="62"/>
        <v>Strategy 1</v>
      </c>
      <c r="P511" s="573">
        <f t="shared" si="63"/>
        <v>0</v>
      </c>
      <c r="Q511" s="573" t="str">
        <f t="shared" si="64"/>
        <v/>
      </c>
      <c r="R511" s="573">
        <f t="shared" si="65"/>
        <v>0</v>
      </c>
    </row>
    <row r="512" spans="1:27" x14ac:dyDescent="0.2">
      <c r="A512" s="23"/>
      <c r="C512" s="36"/>
      <c r="D512" s="25"/>
      <c r="J512" s="575" t="str">
        <f t="shared" si="58"/>
        <v/>
      </c>
      <c r="K512" s="572" t="str">
        <f t="shared" si="59"/>
        <v>Strategy 1</v>
      </c>
      <c r="L512" s="573" t="str">
        <f t="shared" si="60"/>
        <v/>
      </c>
      <c r="M512" s="573" t="str">
        <f t="shared" si="61"/>
        <v/>
      </c>
      <c r="O512" s="573" t="str">
        <f t="shared" si="62"/>
        <v>Strategy 1</v>
      </c>
      <c r="P512" s="573">
        <f t="shared" si="63"/>
        <v>0</v>
      </c>
      <c r="Q512" s="573" t="str">
        <f t="shared" si="64"/>
        <v/>
      </c>
      <c r="R512" s="573">
        <f t="shared" si="65"/>
        <v>0</v>
      </c>
    </row>
    <row r="513" spans="1:18" x14ac:dyDescent="0.2">
      <c r="A513" s="23"/>
      <c r="C513" s="36"/>
      <c r="D513" s="25"/>
      <c r="J513" s="575" t="str">
        <f t="shared" si="58"/>
        <v/>
      </c>
      <c r="K513" s="572" t="str">
        <f t="shared" si="59"/>
        <v>Strategy 1</v>
      </c>
      <c r="L513" s="573" t="str">
        <f t="shared" si="60"/>
        <v/>
      </c>
      <c r="M513" s="573" t="str">
        <f t="shared" si="61"/>
        <v/>
      </c>
      <c r="O513" s="573" t="str">
        <f t="shared" si="62"/>
        <v>Strategy 1</v>
      </c>
      <c r="P513" s="573">
        <f t="shared" si="63"/>
        <v>0</v>
      </c>
      <c r="Q513" s="573" t="str">
        <f t="shared" si="64"/>
        <v/>
      </c>
      <c r="R513" s="573">
        <f t="shared" si="65"/>
        <v>0</v>
      </c>
    </row>
    <row r="514" spans="1:18" x14ac:dyDescent="0.2">
      <c r="A514" s="23"/>
      <c r="C514" s="36"/>
      <c r="D514" s="25"/>
      <c r="J514" s="575" t="str">
        <f t="shared" si="58"/>
        <v/>
      </c>
      <c r="K514" s="572" t="str">
        <f t="shared" si="59"/>
        <v>Strategy 1</v>
      </c>
      <c r="L514" s="573" t="str">
        <f t="shared" si="60"/>
        <v/>
      </c>
      <c r="M514" s="573" t="str">
        <f t="shared" si="61"/>
        <v/>
      </c>
      <c r="O514" s="573" t="str">
        <f t="shared" si="62"/>
        <v>Strategy 1</v>
      </c>
      <c r="P514" s="573">
        <f t="shared" si="63"/>
        <v>0</v>
      </c>
      <c r="Q514" s="573" t="str">
        <f t="shared" si="64"/>
        <v/>
      </c>
      <c r="R514" s="573">
        <f t="shared" si="65"/>
        <v>0</v>
      </c>
    </row>
    <row r="515" spans="1:18" x14ac:dyDescent="0.2">
      <c r="A515" s="23"/>
      <c r="C515" s="36"/>
      <c r="D515" s="25"/>
      <c r="J515" s="575" t="str">
        <f t="shared" si="58"/>
        <v/>
      </c>
      <c r="K515" s="572" t="str">
        <f t="shared" si="59"/>
        <v>Strategy 1</v>
      </c>
      <c r="L515" s="573" t="str">
        <f t="shared" si="60"/>
        <v/>
      </c>
      <c r="M515" s="573" t="str">
        <f t="shared" si="61"/>
        <v/>
      </c>
      <c r="O515" s="573" t="str">
        <f t="shared" si="62"/>
        <v>Strategy 1</v>
      </c>
      <c r="P515" s="573">
        <f t="shared" si="63"/>
        <v>0</v>
      </c>
      <c r="Q515" s="573" t="str">
        <f t="shared" si="64"/>
        <v/>
      </c>
      <c r="R515" s="573">
        <f t="shared" si="65"/>
        <v>0</v>
      </c>
    </row>
    <row r="516" spans="1:18" x14ac:dyDescent="0.2">
      <c r="A516" s="23"/>
      <c r="C516" s="36"/>
      <c r="D516" s="25"/>
      <c r="J516" s="575" t="str">
        <f t="shared" si="58"/>
        <v/>
      </c>
      <c r="K516" s="572" t="str">
        <f t="shared" si="59"/>
        <v>Strategy 1</v>
      </c>
      <c r="L516" s="573" t="str">
        <f t="shared" si="60"/>
        <v/>
      </c>
      <c r="M516" s="573" t="str">
        <f t="shared" si="61"/>
        <v/>
      </c>
      <c r="O516" s="573" t="str">
        <f t="shared" si="62"/>
        <v>Strategy 1</v>
      </c>
      <c r="P516" s="573">
        <f t="shared" si="63"/>
        <v>0</v>
      </c>
      <c r="Q516" s="573" t="str">
        <f t="shared" si="64"/>
        <v/>
      </c>
      <c r="R516" s="573">
        <f t="shared" si="65"/>
        <v>0</v>
      </c>
    </row>
    <row r="517" spans="1:18" x14ac:dyDescent="0.2">
      <c r="A517" s="23"/>
      <c r="C517" s="36"/>
      <c r="D517" s="25"/>
      <c r="J517" s="575" t="str">
        <f t="shared" si="58"/>
        <v/>
      </c>
      <c r="K517" s="572" t="str">
        <f t="shared" si="59"/>
        <v>Strategy 1</v>
      </c>
      <c r="L517" s="573" t="str">
        <f t="shared" si="60"/>
        <v/>
      </c>
      <c r="M517" s="573" t="str">
        <f t="shared" si="61"/>
        <v/>
      </c>
      <c r="O517" s="573" t="str">
        <f t="shared" si="62"/>
        <v>Strategy 1</v>
      </c>
      <c r="P517" s="573">
        <f t="shared" si="63"/>
        <v>0</v>
      </c>
      <c r="Q517" s="573" t="str">
        <f t="shared" si="64"/>
        <v/>
      </c>
      <c r="R517" s="573">
        <f t="shared" si="65"/>
        <v>0</v>
      </c>
    </row>
    <row r="518" spans="1:18" x14ac:dyDescent="0.2">
      <c r="A518" s="23"/>
      <c r="C518" s="36"/>
      <c r="D518" s="25"/>
      <c r="J518" s="575" t="str">
        <f t="shared" si="58"/>
        <v/>
      </c>
      <c r="K518" s="572" t="str">
        <f t="shared" si="59"/>
        <v>Strategy 1</v>
      </c>
      <c r="L518" s="573" t="str">
        <f t="shared" si="60"/>
        <v/>
      </c>
      <c r="M518" s="573" t="str">
        <f t="shared" si="61"/>
        <v/>
      </c>
      <c r="O518" s="573" t="str">
        <f t="shared" si="62"/>
        <v>Strategy 1</v>
      </c>
      <c r="P518" s="573">
        <f t="shared" si="63"/>
        <v>0</v>
      </c>
      <c r="Q518" s="573" t="str">
        <f t="shared" si="64"/>
        <v/>
      </c>
      <c r="R518" s="573">
        <f t="shared" si="65"/>
        <v>0</v>
      </c>
    </row>
    <row r="519" spans="1:18" x14ac:dyDescent="0.2">
      <c r="A519" s="23"/>
      <c r="C519" s="36"/>
      <c r="D519" s="25"/>
      <c r="J519" s="575" t="str">
        <f t="shared" si="58"/>
        <v/>
      </c>
      <c r="K519" s="572" t="str">
        <f t="shared" si="59"/>
        <v>Strategy 1</v>
      </c>
      <c r="L519" s="573" t="str">
        <f t="shared" si="60"/>
        <v/>
      </c>
      <c r="M519" s="573" t="str">
        <f t="shared" si="61"/>
        <v/>
      </c>
      <c r="O519" s="573" t="str">
        <f t="shared" si="62"/>
        <v>Strategy 1</v>
      </c>
      <c r="P519" s="573">
        <f t="shared" si="63"/>
        <v>0</v>
      </c>
      <c r="Q519" s="573" t="str">
        <f t="shared" si="64"/>
        <v/>
      </c>
      <c r="R519" s="573">
        <f t="shared" si="65"/>
        <v>0</v>
      </c>
    </row>
    <row r="520" spans="1:18" x14ac:dyDescent="0.2">
      <c r="A520" s="23"/>
      <c r="C520" s="36"/>
      <c r="D520" s="25"/>
      <c r="J520" s="575" t="str">
        <f t="shared" si="58"/>
        <v/>
      </c>
      <c r="K520" s="572" t="str">
        <f t="shared" si="59"/>
        <v>Strategy 1</v>
      </c>
      <c r="L520" s="573" t="str">
        <f t="shared" si="60"/>
        <v/>
      </c>
      <c r="M520" s="573" t="str">
        <f t="shared" si="61"/>
        <v/>
      </c>
      <c r="O520" s="573" t="str">
        <f t="shared" si="62"/>
        <v>Strategy 1</v>
      </c>
      <c r="P520" s="573">
        <f t="shared" si="63"/>
        <v>0</v>
      </c>
      <c r="Q520" s="573" t="str">
        <f t="shared" si="64"/>
        <v/>
      </c>
      <c r="R520" s="573">
        <f t="shared" si="65"/>
        <v>0</v>
      </c>
    </row>
    <row r="521" spans="1:18" x14ac:dyDescent="0.2">
      <c r="A521" s="23"/>
      <c r="C521" s="36"/>
      <c r="D521" s="25"/>
      <c r="J521" s="575" t="str">
        <f t="shared" si="58"/>
        <v/>
      </c>
      <c r="K521" s="572" t="str">
        <f t="shared" si="59"/>
        <v>Strategy 1</v>
      </c>
      <c r="L521" s="573" t="str">
        <f t="shared" si="60"/>
        <v/>
      </c>
      <c r="M521" s="573" t="str">
        <f t="shared" si="61"/>
        <v/>
      </c>
      <c r="O521" s="573" t="str">
        <f t="shared" si="62"/>
        <v>Strategy 1</v>
      </c>
      <c r="P521" s="573">
        <f t="shared" si="63"/>
        <v>0</v>
      </c>
      <c r="Q521" s="573" t="str">
        <f t="shared" si="64"/>
        <v/>
      </c>
      <c r="R521" s="573">
        <f t="shared" si="65"/>
        <v>0</v>
      </c>
    </row>
    <row r="522" spans="1:18" x14ac:dyDescent="0.2">
      <c r="A522" s="23"/>
      <c r="C522" s="36"/>
      <c r="D522" s="25"/>
      <c r="J522" s="575" t="str">
        <f t="shared" si="58"/>
        <v/>
      </c>
      <c r="K522" s="572" t="str">
        <f t="shared" si="59"/>
        <v>Strategy 1</v>
      </c>
      <c r="L522" s="573" t="str">
        <f t="shared" si="60"/>
        <v/>
      </c>
      <c r="M522" s="573" t="str">
        <f t="shared" si="61"/>
        <v/>
      </c>
      <c r="O522" s="573" t="str">
        <f t="shared" si="62"/>
        <v>Strategy 1</v>
      </c>
      <c r="P522" s="573">
        <f t="shared" si="63"/>
        <v>0</v>
      </c>
      <c r="Q522" s="573" t="str">
        <f t="shared" si="64"/>
        <v/>
      </c>
      <c r="R522" s="573">
        <f t="shared" si="65"/>
        <v>0</v>
      </c>
    </row>
    <row r="523" spans="1:18" x14ac:dyDescent="0.2">
      <c r="A523" s="23"/>
      <c r="C523" s="36"/>
      <c r="D523" s="25"/>
      <c r="J523" s="575" t="str">
        <f t="shared" ref="J523:J586" si="66">IF(K523=K522,"",SUMIF(K:K,K523,I:I))</f>
        <v/>
      </c>
      <c r="K523" s="572" t="str">
        <f t="shared" ref="K523:K586" si="67">IF(ISBLANK(A523),K522,A523)</f>
        <v>Strategy 1</v>
      </c>
      <c r="L523" s="573" t="str">
        <f t="shared" si="60"/>
        <v/>
      </c>
      <c r="M523" s="573" t="str">
        <f t="shared" si="61"/>
        <v/>
      </c>
      <c r="O523" s="573" t="str">
        <f t="shared" si="62"/>
        <v>Strategy 1</v>
      </c>
      <c r="P523" s="573">
        <f t="shared" si="63"/>
        <v>0</v>
      </c>
      <c r="Q523" s="573" t="str">
        <f t="shared" si="64"/>
        <v/>
      </c>
      <c r="R523" s="573">
        <f t="shared" si="65"/>
        <v>0</v>
      </c>
    </row>
    <row r="524" spans="1:18" x14ac:dyDescent="0.2">
      <c r="A524" s="23"/>
      <c r="C524" s="36"/>
      <c r="D524" s="25"/>
      <c r="J524" s="575" t="str">
        <f t="shared" si="66"/>
        <v/>
      </c>
      <c r="K524" s="572" t="str">
        <f t="shared" si="67"/>
        <v>Strategy 1</v>
      </c>
      <c r="L524" s="573" t="str">
        <f t="shared" ref="L524:L587" si="68">LEFT(H524,11)</f>
        <v/>
      </c>
      <c r="M524" s="573" t="str">
        <f t="shared" ref="M524:M587" si="69">LEFT(E524,2)</f>
        <v/>
      </c>
      <c r="O524" s="573" t="str">
        <f t="shared" ref="O524:O587" si="70">K524</f>
        <v>Strategy 1</v>
      </c>
      <c r="P524" s="573">
        <f t="shared" ref="P524:P587" si="71">LEN(L524)</f>
        <v>0</v>
      </c>
      <c r="Q524" s="573" t="str">
        <f t="shared" ref="Q524:Q587" si="72">IF(LEN(L524)=11,L524,IF(LEN(L524)=10,CONCATENATE(L524," "),IF(LEN(L524)=9,CONCATENATE(L524,"  "),IF(LEN(L524)=8,CONCATENATE(L524,"   "),""))))</f>
        <v/>
      </c>
      <c r="R524" s="573">
        <f t="shared" ref="R524:R587" si="73">LEN(Q524)</f>
        <v>0</v>
      </c>
    </row>
    <row r="525" spans="1:18" x14ac:dyDescent="0.2">
      <c r="A525" s="23"/>
      <c r="C525" s="36"/>
      <c r="D525" s="25"/>
      <c r="J525" s="575" t="str">
        <f t="shared" si="66"/>
        <v/>
      </c>
      <c r="K525" s="572" t="str">
        <f t="shared" si="67"/>
        <v>Strategy 1</v>
      </c>
      <c r="L525" s="573" t="str">
        <f t="shared" si="68"/>
        <v/>
      </c>
      <c r="M525" s="573" t="str">
        <f t="shared" si="69"/>
        <v/>
      </c>
      <c r="O525" s="573" t="str">
        <f t="shared" si="70"/>
        <v>Strategy 1</v>
      </c>
      <c r="P525" s="573">
        <f t="shared" si="71"/>
        <v>0</v>
      </c>
      <c r="Q525" s="573" t="str">
        <f t="shared" si="72"/>
        <v/>
      </c>
      <c r="R525" s="573">
        <f t="shared" si="73"/>
        <v>0</v>
      </c>
    </row>
    <row r="526" spans="1:18" x14ac:dyDescent="0.2">
      <c r="A526" s="23"/>
      <c r="C526" s="36"/>
      <c r="D526" s="25"/>
      <c r="J526" s="575" t="str">
        <f t="shared" si="66"/>
        <v/>
      </c>
      <c r="K526" s="572" t="str">
        <f t="shared" si="67"/>
        <v>Strategy 1</v>
      </c>
      <c r="L526" s="573" t="str">
        <f t="shared" si="68"/>
        <v/>
      </c>
      <c r="M526" s="573" t="str">
        <f t="shared" si="69"/>
        <v/>
      </c>
      <c r="O526" s="573" t="str">
        <f t="shared" si="70"/>
        <v>Strategy 1</v>
      </c>
      <c r="P526" s="573">
        <f t="shared" si="71"/>
        <v>0</v>
      </c>
      <c r="Q526" s="573" t="str">
        <f t="shared" si="72"/>
        <v/>
      </c>
      <c r="R526" s="573">
        <f t="shared" si="73"/>
        <v>0</v>
      </c>
    </row>
    <row r="527" spans="1:18" x14ac:dyDescent="0.2">
      <c r="A527" s="23"/>
      <c r="C527" s="36"/>
      <c r="D527" s="25"/>
      <c r="J527" s="575" t="str">
        <f t="shared" si="66"/>
        <v/>
      </c>
      <c r="K527" s="572" t="str">
        <f t="shared" si="67"/>
        <v>Strategy 1</v>
      </c>
      <c r="L527" s="573" t="str">
        <f t="shared" si="68"/>
        <v/>
      </c>
      <c r="M527" s="573" t="str">
        <f t="shared" si="69"/>
        <v/>
      </c>
      <c r="O527" s="573" t="str">
        <f t="shared" si="70"/>
        <v>Strategy 1</v>
      </c>
      <c r="P527" s="573">
        <f t="shared" si="71"/>
        <v>0</v>
      </c>
      <c r="Q527" s="573" t="str">
        <f t="shared" si="72"/>
        <v/>
      </c>
      <c r="R527" s="573">
        <f t="shared" si="73"/>
        <v>0</v>
      </c>
    </row>
    <row r="528" spans="1:18" x14ac:dyDescent="0.2">
      <c r="A528" s="23"/>
      <c r="C528" s="36"/>
      <c r="D528" s="25"/>
      <c r="J528" s="575" t="str">
        <f t="shared" si="66"/>
        <v/>
      </c>
      <c r="K528" s="572" t="str">
        <f t="shared" si="67"/>
        <v>Strategy 1</v>
      </c>
      <c r="L528" s="573" t="str">
        <f t="shared" si="68"/>
        <v/>
      </c>
      <c r="M528" s="573" t="str">
        <f t="shared" si="69"/>
        <v/>
      </c>
      <c r="O528" s="573" t="str">
        <f t="shared" si="70"/>
        <v>Strategy 1</v>
      </c>
      <c r="P528" s="573">
        <f t="shared" si="71"/>
        <v>0</v>
      </c>
      <c r="Q528" s="573" t="str">
        <f t="shared" si="72"/>
        <v/>
      </c>
      <c r="R528" s="573">
        <f t="shared" si="73"/>
        <v>0</v>
      </c>
    </row>
    <row r="529" spans="1:18" x14ac:dyDescent="0.2">
      <c r="A529" s="23"/>
      <c r="C529" s="36"/>
      <c r="D529" s="25"/>
      <c r="J529" s="575" t="str">
        <f t="shared" si="66"/>
        <v/>
      </c>
      <c r="K529" s="572" t="str">
        <f t="shared" si="67"/>
        <v>Strategy 1</v>
      </c>
      <c r="L529" s="573" t="str">
        <f t="shared" si="68"/>
        <v/>
      </c>
      <c r="M529" s="573" t="str">
        <f t="shared" si="69"/>
        <v/>
      </c>
      <c r="O529" s="573" t="str">
        <f t="shared" si="70"/>
        <v>Strategy 1</v>
      </c>
      <c r="P529" s="573">
        <f t="shared" si="71"/>
        <v>0</v>
      </c>
      <c r="Q529" s="573" t="str">
        <f t="shared" si="72"/>
        <v/>
      </c>
      <c r="R529" s="573">
        <f t="shared" si="73"/>
        <v>0</v>
      </c>
    </row>
    <row r="530" spans="1:18" x14ac:dyDescent="0.2">
      <c r="A530" s="23"/>
      <c r="C530" s="36"/>
      <c r="D530" s="25"/>
      <c r="J530" s="575" t="str">
        <f t="shared" si="66"/>
        <v/>
      </c>
      <c r="K530" s="572" t="str">
        <f t="shared" si="67"/>
        <v>Strategy 1</v>
      </c>
      <c r="L530" s="573" t="str">
        <f t="shared" si="68"/>
        <v/>
      </c>
      <c r="M530" s="573" t="str">
        <f t="shared" si="69"/>
        <v/>
      </c>
      <c r="O530" s="573" t="str">
        <f t="shared" si="70"/>
        <v>Strategy 1</v>
      </c>
      <c r="P530" s="573">
        <f t="shared" si="71"/>
        <v>0</v>
      </c>
      <c r="Q530" s="573" t="str">
        <f t="shared" si="72"/>
        <v/>
      </c>
      <c r="R530" s="573">
        <f t="shared" si="73"/>
        <v>0</v>
      </c>
    </row>
    <row r="531" spans="1:18" x14ac:dyDescent="0.2">
      <c r="A531" s="23"/>
      <c r="C531" s="36"/>
      <c r="D531" s="25"/>
      <c r="J531" s="575" t="str">
        <f t="shared" si="66"/>
        <v/>
      </c>
      <c r="K531" s="572" t="str">
        <f t="shared" si="67"/>
        <v>Strategy 1</v>
      </c>
      <c r="L531" s="573" t="str">
        <f t="shared" si="68"/>
        <v/>
      </c>
      <c r="M531" s="573" t="str">
        <f t="shared" si="69"/>
        <v/>
      </c>
      <c r="O531" s="573" t="str">
        <f t="shared" si="70"/>
        <v>Strategy 1</v>
      </c>
      <c r="P531" s="573">
        <f t="shared" si="71"/>
        <v>0</v>
      </c>
      <c r="Q531" s="573" t="str">
        <f t="shared" si="72"/>
        <v/>
      </c>
      <c r="R531" s="573">
        <f t="shared" si="73"/>
        <v>0</v>
      </c>
    </row>
    <row r="532" spans="1:18" x14ac:dyDescent="0.2">
      <c r="A532" s="23"/>
      <c r="C532" s="36"/>
      <c r="D532" s="25"/>
      <c r="J532" s="575" t="str">
        <f t="shared" si="66"/>
        <v/>
      </c>
      <c r="K532" s="572" t="str">
        <f t="shared" si="67"/>
        <v>Strategy 1</v>
      </c>
      <c r="L532" s="573" t="str">
        <f t="shared" si="68"/>
        <v/>
      </c>
      <c r="M532" s="573" t="str">
        <f t="shared" si="69"/>
        <v/>
      </c>
      <c r="O532" s="573" t="str">
        <f t="shared" si="70"/>
        <v>Strategy 1</v>
      </c>
      <c r="P532" s="573">
        <f t="shared" si="71"/>
        <v>0</v>
      </c>
      <c r="Q532" s="573" t="str">
        <f t="shared" si="72"/>
        <v/>
      </c>
      <c r="R532" s="573">
        <f t="shared" si="73"/>
        <v>0</v>
      </c>
    </row>
    <row r="533" spans="1:18" x14ac:dyDescent="0.2">
      <c r="A533" s="23"/>
      <c r="C533" s="36"/>
      <c r="D533" s="25"/>
      <c r="J533" s="575" t="str">
        <f t="shared" si="66"/>
        <v/>
      </c>
      <c r="K533" s="572" t="str">
        <f t="shared" si="67"/>
        <v>Strategy 1</v>
      </c>
      <c r="L533" s="573" t="str">
        <f t="shared" si="68"/>
        <v/>
      </c>
      <c r="M533" s="573" t="str">
        <f t="shared" si="69"/>
        <v/>
      </c>
      <c r="O533" s="573" t="str">
        <f t="shared" si="70"/>
        <v>Strategy 1</v>
      </c>
      <c r="P533" s="573">
        <f t="shared" si="71"/>
        <v>0</v>
      </c>
      <c r="Q533" s="573" t="str">
        <f t="shared" si="72"/>
        <v/>
      </c>
      <c r="R533" s="573">
        <f t="shared" si="73"/>
        <v>0</v>
      </c>
    </row>
    <row r="534" spans="1:18" x14ac:dyDescent="0.2">
      <c r="A534" s="23"/>
      <c r="C534" s="36"/>
      <c r="D534" s="25"/>
      <c r="J534" s="575" t="str">
        <f t="shared" si="66"/>
        <v/>
      </c>
      <c r="K534" s="572" t="str">
        <f t="shared" si="67"/>
        <v>Strategy 1</v>
      </c>
      <c r="L534" s="573" t="str">
        <f t="shared" si="68"/>
        <v/>
      </c>
      <c r="M534" s="573" t="str">
        <f t="shared" si="69"/>
        <v/>
      </c>
      <c r="O534" s="573" t="str">
        <f t="shared" si="70"/>
        <v>Strategy 1</v>
      </c>
      <c r="P534" s="573">
        <f t="shared" si="71"/>
        <v>0</v>
      </c>
      <c r="Q534" s="573" t="str">
        <f t="shared" si="72"/>
        <v/>
      </c>
      <c r="R534" s="573">
        <f t="shared" si="73"/>
        <v>0</v>
      </c>
    </row>
    <row r="535" spans="1:18" x14ac:dyDescent="0.2">
      <c r="A535" s="23"/>
      <c r="C535" s="36"/>
      <c r="D535" s="25"/>
      <c r="J535" s="575" t="str">
        <f t="shared" si="66"/>
        <v/>
      </c>
      <c r="K535" s="572" t="str">
        <f t="shared" si="67"/>
        <v>Strategy 1</v>
      </c>
      <c r="L535" s="573" t="str">
        <f t="shared" si="68"/>
        <v/>
      </c>
      <c r="M535" s="573" t="str">
        <f t="shared" si="69"/>
        <v/>
      </c>
      <c r="O535" s="573" t="str">
        <f t="shared" si="70"/>
        <v>Strategy 1</v>
      </c>
      <c r="P535" s="573">
        <f t="shared" si="71"/>
        <v>0</v>
      </c>
      <c r="Q535" s="573" t="str">
        <f t="shared" si="72"/>
        <v/>
      </c>
      <c r="R535" s="573">
        <f t="shared" si="73"/>
        <v>0</v>
      </c>
    </row>
    <row r="536" spans="1:18" x14ac:dyDescent="0.2">
      <c r="A536" s="23"/>
      <c r="C536" s="36"/>
      <c r="D536" s="25"/>
      <c r="J536" s="575" t="str">
        <f t="shared" si="66"/>
        <v/>
      </c>
      <c r="K536" s="572" t="str">
        <f t="shared" si="67"/>
        <v>Strategy 1</v>
      </c>
      <c r="L536" s="573" t="str">
        <f t="shared" si="68"/>
        <v/>
      </c>
      <c r="M536" s="573" t="str">
        <f t="shared" si="69"/>
        <v/>
      </c>
      <c r="O536" s="573" t="str">
        <f t="shared" si="70"/>
        <v>Strategy 1</v>
      </c>
      <c r="P536" s="573">
        <f t="shared" si="71"/>
        <v>0</v>
      </c>
      <c r="Q536" s="573" t="str">
        <f t="shared" si="72"/>
        <v/>
      </c>
      <c r="R536" s="573">
        <f t="shared" si="73"/>
        <v>0</v>
      </c>
    </row>
    <row r="537" spans="1:18" x14ac:dyDescent="0.2">
      <c r="A537" s="23"/>
      <c r="C537" s="36"/>
      <c r="D537" s="25"/>
      <c r="J537" s="575" t="str">
        <f t="shared" si="66"/>
        <v/>
      </c>
      <c r="K537" s="572" t="str">
        <f t="shared" si="67"/>
        <v>Strategy 1</v>
      </c>
      <c r="L537" s="573" t="str">
        <f t="shared" si="68"/>
        <v/>
      </c>
      <c r="M537" s="573" t="str">
        <f t="shared" si="69"/>
        <v/>
      </c>
      <c r="O537" s="573" t="str">
        <f t="shared" si="70"/>
        <v>Strategy 1</v>
      </c>
      <c r="P537" s="573">
        <f t="shared" si="71"/>
        <v>0</v>
      </c>
      <c r="Q537" s="573" t="str">
        <f t="shared" si="72"/>
        <v/>
      </c>
      <c r="R537" s="573">
        <f t="shared" si="73"/>
        <v>0</v>
      </c>
    </row>
    <row r="538" spans="1:18" x14ac:dyDescent="0.2">
      <c r="A538" s="23"/>
      <c r="C538" s="36"/>
      <c r="D538" s="25"/>
      <c r="J538" s="575" t="str">
        <f t="shared" si="66"/>
        <v/>
      </c>
      <c r="K538" s="572" t="str">
        <f t="shared" si="67"/>
        <v>Strategy 1</v>
      </c>
      <c r="L538" s="573" t="str">
        <f t="shared" si="68"/>
        <v/>
      </c>
      <c r="M538" s="573" t="str">
        <f t="shared" si="69"/>
        <v/>
      </c>
      <c r="O538" s="573" t="str">
        <f t="shared" si="70"/>
        <v>Strategy 1</v>
      </c>
      <c r="P538" s="573">
        <f t="shared" si="71"/>
        <v>0</v>
      </c>
      <c r="Q538" s="573" t="str">
        <f t="shared" si="72"/>
        <v/>
      </c>
      <c r="R538" s="573">
        <f t="shared" si="73"/>
        <v>0</v>
      </c>
    </row>
    <row r="539" spans="1:18" x14ac:dyDescent="0.2">
      <c r="A539" s="23"/>
      <c r="C539" s="36"/>
      <c r="D539" s="25"/>
      <c r="J539" s="575" t="str">
        <f t="shared" si="66"/>
        <v/>
      </c>
      <c r="K539" s="572" t="str">
        <f t="shared" si="67"/>
        <v>Strategy 1</v>
      </c>
      <c r="L539" s="573" t="str">
        <f t="shared" si="68"/>
        <v/>
      </c>
      <c r="M539" s="573" t="str">
        <f t="shared" si="69"/>
        <v/>
      </c>
      <c r="O539" s="573" t="str">
        <f t="shared" si="70"/>
        <v>Strategy 1</v>
      </c>
      <c r="P539" s="573">
        <f t="shared" si="71"/>
        <v>0</v>
      </c>
      <c r="Q539" s="573" t="str">
        <f t="shared" si="72"/>
        <v/>
      </c>
      <c r="R539" s="573">
        <f t="shared" si="73"/>
        <v>0</v>
      </c>
    </row>
    <row r="540" spans="1:18" x14ac:dyDescent="0.2">
      <c r="A540" s="23"/>
      <c r="C540" s="36"/>
      <c r="D540" s="25"/>
      <c r="J540" s="575" t="str">
        <f t="shared" si="66"/>
        <v/>
      </c>
      <c r="K540" s="572" t="str">
        <f t="shared" si="67"/>
        <v>Strategy 1</v>
      </c>
      <c r="L540" s="573" t="str">
        <f t="shared" si="68"/>
        <v/>
      </c>
      <c r="M540" s="573" t="str">
        <f t="shared" si="69"/>
        <v/>
      </c>
      <c r="O540" s="573" t="str">
        <f t="shared" si="70"/>
        <v>Strategy 1</v>
      </c>
      <c r="P540" s="573">
        <f t="shared" si="71"/>
        <v>0</v>
      </c>
      <c r="Q540" s="573" t="str">
        <f t="shared" si="72"/>
        <v/>
      </c>
      <c r="R540" s="573">
        <f t="shared" si="73"/>
        <v>0</v>
      </c>
    </row>
    <row r="541" spans="1:18" x14ac:dyDescent="0.2">
      <c r="A541" s="23"/>
      <c r="C541" s="36"/>
      <c r="D541" s="25"/>
      <c r="J541" s="575" t="str">
        <f t="shared" si="66"/>
        <v/>
      </c>
      <c r="K541" s="572" t="str">
        <f t="shared" si="67"/>
        <v>Strategy 1</v>
      </c>
      <c r="L541" s="573" t="str">
        <f t="shared" si="68"/>
        <v/>
      </c>
      <c r="M541" s="573" t="str">
        <f t="shared" si="69"/>
        <v/>
      </c>
      <c r="O541" s="573" t="str">
        <f t="shared" si="70"/>
        <v>Strategy 1</v>
      </c>
      <c r="P541" s="573">
        <f t="shared" si="71"/>
        <v>0</v>
      </c>
      <c r="Q541" s="573" t="str">
        <f t="shared" si="72"/>
        <v/>
      </c>
      <c r="R541" s="573">
        <f t="shared" si="73"/>
        <v>0</v>
      </c>
    </row>
    <row r="542" spans="1:18" x14ac:dyDescent="0.2">
      <c r="A542" s="23"/>
      <c r="C542" s="36"/>
      <c r="D542" s="25"/>
      <c r="J542" s="575" t="str">
        <f t="shared" si="66"/>
        <v/>
      </c>
      <c r="K542" s="572" t="str">
        <f t="shared" si="67"/>
        <v>Strategy 1</v>
      </c>
      <c r="L542" s="573" t="str">
        <f t="shared" si="68"/>
        <v/>
      </c>
      <c r="M542" s="573" t="str">
        <f t="shared" si="69"/>
        <v/>
      </c>
      <c r="O542" s="573" t="str">
        <f t="shared" si="70"/>
        <v>Strategy 1</v>
      </c>
      <c r="P542" s="573">
        <f t="shared" si="71"/>
        <v>0</v>
      </c>
      <c r="Q542" s="573" t="str">
        <f t="shared" si="72"/>
        <v/>
      </c>
      <c r="R542" s="573">
        <f t="shared" si="73"/>
        <v>0</v>
      </c>
    </row>
    <row r="543" spans="1:18" x14ac:dyDescent="0.2">
      <c r="A543" s="23"/>
      <c r="C543" s="36"/>
      <c r="D543" s="25"/>
      <c r="J543" s="575" t="str">
        <f t="shared" si="66"/>
        <v/>
      </c>
      <c r="K543" s="572" t="str">
        <f t="shared" si="67"/>
        <v>Strategy 1</v>
      </c>
      <c r="L543" s="573" t="str">
        <f t="shared" si="68"/>
        <v/>
      </c>
      <c r="M543" s="573" t="str">
        <f t="shared" si="69"/>
        <v/>
      </c>
      <c r="O543" s="573" t="str">
        <f t="shared" si="70"/>
        <v>Strategy 1</v>
      </c>
      <c r="P543" s="573">
        <f t="shared" si="71"/>
        <v>0</v>
      </c>
      <c r="Q543" s="573" t="str">
        <f t="shared" si="72"/>
        <v/>
      </c>
      <c r="R543" s="573">
        <f t="shared" si="73"/>
        <v>0</v>
      </c>
    </row>
    <row r="544" spans="1:18" x14ac:dyDescent="0.2">
      <c r="A544" s="23"/>
      <c r="C544" s="36"/>
      <c r="D544" s="25"/>
      <c r="J544" s="575" t="str">
        <f t="shared" si="66"/>
        <v/>
      </c>
      <c r="K544" s="572" t="str">
        <f t="shared" si="67"/>
        <v>Strategy 1</v>
      </c>
      <c r="L544" s="573" t="str">
        <f t="shared" si="68"/>
        <v/>
      </c>
      <c r="M544" s="573" t="str">
        <f t="shared" si="69"/>
        <v/>
      </c>
      <c r="O544" s="573" t="str">
        <f t="shared" si="70"/>
        <v>Strategy 1</v>
      </c>
      <c r="P544" s="573">
        <f t="shared" si="71"/>
        <v>0</v>
      </c>
      <c r="Q544" s="573" t="str">
        <f t="shared" si="72"/>
        <v/>
      </c>
      <c r="R544" s="573">
        <f t="shared" si="73"/>
        <v>0</v>
      </c>
    </row>
    <row r="545" spans="1:18" x14ac:dyDescent="0.2">
      <c r="A545" s="23"/>
      <c r="C545" s="36"/>
      <c r="D545" s="25"/>
      <c r="J545" s="575" t="str">
        <f t="shared" si="66"/>
        <v/>
      </c>
      <c r="K545" s="572" t="str">
        <f t="shared" si="67"/>
        <v>Strategy 1</v>
      </c>
      <c r="L545" s="573" t="str">
        <f t="shared" si="68"/>
        <v/>
      </c>
      <c r="M545" s="573" t="str">
        <f t="shared" si="69"/>
        <v/>
      </c>
      <c r="O545" s="573" t="str">
        <f t="shared" si="70"/>
        <v>Strategy 1</v>
      </c>
      <c r="P545" s="573">
        <f t="shared" si="71"/>
        <v>0</v>
      </c>
      <c r="Q545" s="573" t="str">
        <f t="shared" si="72"/>
        <v/>
      </c>
      <c r="R545" s="573">
        <f t="shared" si="73"/>
        <v>0</v>
      </c>
    </row>
    <row r="546" spans="1:18" x14ac:dyDescent="0.2">
      <c r="A546" s="23"/>
      <c r="C546" s="36"/>
      <c r="D546" s="25"/>
      <c r="J546" s="575" t="str">
        <f t="shared" si="66"/>
        <v/>
      </c>
      <c r="K546" s="572" t="str">
        <f t="shared" si="67"/>
        <v>Strategy 1</v>
      </c>
      <c r="L546" s="573" t="str">
        <f t="shared" si="68"/>
        <v/>
      </c>
      <c r="M546" s="573" t="str">
        <f t="shared" si="69"/>
        <v/>
      </c>
      <c r="O546" s="573" t="str">
        <f t="shared" si="70"/>
        <v>Strategy 1</v>
      </c>
      <c r="P546" s="573">
        <f t="shared" si="71"/>
        <v>0</v>
      </c>
      <c r="Q546" s="573" t="str">
        <f t="shared" si="72"/>
        <v/>
      </c>
      <c r="R546" s="573">
        <f t="shared" si="73"/>
        <v>0</v>
      </c>
    </row>
    <row r="547" spans="1:18" x14ac:dyDescent="0.2">
      <c r="A547" s="23"/>
      <c r="C547" s="36"/>
      <c r="D547" s="25"/>
      <c r="J547" s="575" t="str">
        <f t="shared" si="66"/>
        <v/>
      </c>
      <c r="K547" s="572" t="str">
        <f t="shared" si="67"/>
        <v>Strategy 1</v>
      </c>
      <c r="L547" s="573" t="str">
        <f t="shared" si="68"/>
        <v/>
      </c>
      <c r="M547" s="573" t="str">
        <f t="shared" si="69"/>
        <v/>
      </c>
      <c r="O547" s="573" t="str">
        <f t="shared" si="70"/>
        <v>Strategy 1</v>
      </c>
      <c r="P547" s="573">
        <f t="shared" si="71"/>
        <v>0</v>
      </c>
      <c r="Q547" s="573" t="str">
        <f t="shared" si="72"/>
        <v/>
      </c>
      <c r="R547" s="573">
        <f t="shared" si="73"/>
        <v>0</v>
      </c>
    </row>
    <row r="548" spans="1:18" x14ac:dyDescent="0.2">
      <c r="A548" s="23"/>
      <c r="C548" s="36"/>
      <c r="D548" s="25"/>
      <c r="J548" s="575" t="str">
        <f t="shared" si="66"/>
        <v/>
      </c>
      <c r="K548" s="572" t="str">
        <f t="shared" si="67"/>
        <v>Strategy 1</v>
      </c>
      <c r="L548" s="573" t="str">
        <f t="shared" si="68"/>
        <v/>
      </c>
      <c r="M548" s="573" t="str">
        <f t="shared" si="69"/>
        <v/>
      </c>
      <c r="O548" s="573" t="str">
        <f t="shared" si="70"/>
        <v>Strategy 1</v>
      </c>
      <c r="P548" s="573">
        <f t="shared" si="71"/>
        <v>0</v>
      </c>
      <c r="Q548" s="573" t="str">
        <f t="shared" si="72"/>
        <v/>
      </c>
      <c r="R548" s="573">
        <f t="shared" si="73"/>
        <v>0</v>
      </c>
    </row>
    <row r="549" spans="1:18" x14ac:dyDescent="0.2">
      <c r="A549" s="23"/>
      <c r="C549" s="36"/>
      <c r="D549" s="25"/>
      <c r="J549" s="575" t="str">
        <f t="shared" si="66"/>
        <v/>
      </c>
      <c r="K549" s="572" t="str">
        <f t="shared" si="67"/>
        <v>Strategy 1</v>
      </c>
      <c r="L549" s="573" t="str">
        <f t="shared" si="68"/>
        <v/>
      </c>
      <c r="M549" s="573" t="str">
        <f t="shared" si="69"/>
        <v/>
      </c>
      <c r="O549" s="573" t="str">
        <f t="shared" si="70"/>
        <v>Strategy 1</v>
      </c>
      <c r="P549" s="573">
        <f t="shared" si="71"/>
        <v>0</v>
      </c>
      <c r="Q549" s="573" t="str">
        <f t="shared" si="72"/>
        <v/>
      </c>
      <c r="R549" s="573">
        <f t="shared" si="73"/>
        <v>0</v>
      </c>
    </row>
    <row r="550" spans="1:18" x14ac:dyDescent="0.2">
      <c r="A550" s="23"/>
      <c r="C550" s="36"/>
      <c r="D550" s="25"/>
      <c r="J550" s="575" t="str">
        <f t="shared" si="66"/>
        <v/>
      </c>
      <c r="K550" s="572" t="str">
        <f t="shared" si="67"/>
        <v>Strategy 1</v>
      </c>
      <c r="L550" s="573" t="str">
        <f t="shared" si="68"/>
        <v/>
      </c>
      <c r="M550" s="573" t="str">
        <f t="shared" si="69"/>
        <v/>
      </c>
      <c r="O550" s="573" t="str">
        <f t="shared" si="70"/>
        <v>Strategy 1</v>
      </c>
      <c r="P550" s="573">
        <f t="shared" si="71"/>
        <v>0</v>
      </c>
      <c r="Q550" s="573" t="str">
        <f t="shared" si="72"/>
        <v/>
      </c>
      <c r="R550" s="573">
        <f t="shared" si="73"/>
        <v>0</v>
      </c>
    </row>
    <row r="551" spans="1:18" x14ac:dyDescent="0.2">
      <c r="A551" s="23"/>
      <c r="C551" s="36"/>
      <c r="D551" s="25"/>
      <c r="J551" s="575" t="str">
        <f t="shared" si="66"/>
        <v/>
      </c>
      <c r="K551" s="572" t="str">
        <f t="shared" si="67"/>
        <v>Strategy 1</v>
      </c>
      <c r="L551" s="573" t="str">
        <f t="shared" si="68"/>
        <v/>
      </c>
      <c r="M551" s="573" t="str">
        <f t="shared" si="69"/>
        <v/>
      </c>
      <c r="O551" s="573" t="str">
        <f t="shared" si="70"/>
        <v>Strategy 1</v>
      </c>
      <c r="P551" s="573">
        <f t="shared" si="71"/>
        <v>0</v>
      </c>
      <c r="Q551" s="573" t="str">
        <f t="shared" si="72"/>
        <v/>
      </c>
      <c r="R551" s="573">
        <f t="shared" si="73"/>
        <v>0</v>
      </c>
    </row>
    <row r="552" spans="1:18" x14ac:dyDescent="0.2">
      <c r="A552" s="23"/>
      <c r="C552" s="36"/>
      <c r="D552" s="25"/>
      <c r="J552" s="575" t="str">
        <f t="shared" si="66"/>
        <v/>
      </c>
      <c r="K552" s="572" t="str">
        <f t="shared" si="67"/>
        <v>Strategy 1</v>
      </c>
      <c r="L552" s="573" t="str">
        <f t="shared" si="68"/>
        <v/>
      </c>
      <c r="M552" s="573" t="str">
        <f t="shared" si="69"/>
        <v/>
      </c>
      <c r="O552" s="573" t="str">
        <f t="shared" si="70"/>
        <v>Strategy 1</v>
      </c>
      <c r="P552" s="573">
        <f t="shared" si="71"/>
        <v>0</v>
      </c>
      <c r="Q552" s="573" t="str">
        <f t="shared" si="72"/>
        <v/>
      </c>
      <c r="R552" s="573">
        <f t="shared" si="73"/>
        <v>0</v>
      </c>
    </row>
    <row r="553" spans="1:18" x14ac:dyDescent="0.2">
      <c r="A553" s="23"/>
      <c r="C553" s="36"/>
      <c r="D553" s="25"/>
      <c r="J553" s="575" t="str">
        <f t="shared" si="66"/>
        <v/>
      </c>
      <c r="K553" s="572" t="str">
        <f t="shared" si="67"/>
        <v>Strategy 1</v>
      </c>
      <c r="L553" s="573" t="str">
        <f t="shared" si="68"/>
        <v/>
      </c>
      <c r="M553" s="573" t="str">
        <f t="shared" si="69"/>
        <v/>
      </c>
      <c r="O553" s="573" t="str">
        <f t="shared" si="70"/>
        <v>Strategy 1</v>
      </c>
      <c r="P553" s="573">
        <f t="shared" si="71"/>
        <v>0</v>
      </c>
      <c r="Q553" s="573" t="str">
        <f t="shared" si="72"/>
        <v/>
      </c>
      <c r="R553" s="573">
        <f t="shared" si="73"/>
        <v>0</v>
      </c>
    </row>
    <row r="554" spans="1:18" x14ac:dyDescent="0.2">
      <c r="A554" s="23"/>
      <c r="C554" s="36"/>
      <c r="D554" s="25"/>
      <c r="J554" s="575" t="str">
        <f t="shared" si="66"/>
        <v/>
      </c>
      <c r="K554" s="572" t="str">
        <f t="shared" si="67"/>
        <v>Strategy 1</v>
      </c>
      <c r="L554" s="573" t="str">
        <f t="shared" si="68"/>
        <v/>
      </c>
      <c r="M554" s="573" t="str">
        <f t="shared" si="69"/>
        <v/>
      </c>
      <c r="O554" s="573" t="str">
        <f t="shared" si="70"/>
        <v>Strategy 1</v>
      </c>
      <c r="P554" s="573">
        <f t="shared" si="71"/>
        <v>0</v>
      </c>
      <c r="Q554" s="573" t="str">
        <f t="shared" si="72"/>
        <v/>
      </c>
      <c r="R554" s="573">
        <f t="shared" si="73"/>
        <v>0</v>
      </c>
    </row>
    <row r="555" spans="1:18" x14ac:dyDescent="0.2">
      <c r="A555" s="23"/>
      <c r="C555" s="36"/>
      <c r="D555" s="25"/>
      <c r="J555" s="575" t="str">
        <f t="shared" si="66"/>
        <v/>
      </c>
      <c r="K555" s="572" t="str">
        <f t="shared" si="67"/>
        <v>Strategy 1</v>
      </c>
      <c r="L555" s="573" t="str">
        <f t="shared" si="68"/>
        <v/>
      </c>
      <c r="M555" s="573" t="str">
        <f t="shared" si="69"/>
        <v/>
      </c>
      <c r="O555" s="573" t="str">
        <f t="shared" si="70"/>
        <v>Strategy 1</v>
      </c>
      <c r="P555" s="573">
        <f t="shared" si="71"/>
        <v>0</v>
      </c>
      <c r="Q555" s="573" t="str">
        <f t="shared" si="72"/>
        <v/>
      </c>
      <c r="R555" s="573">
        <f t="shared" si="73"/>
        <v>0</v>
      </c>
    </row>
    <row r="556" spans="1:18" x14ac:dyDescent="0.2">
      <c r="A556" s="23"/>
      <c r="C556" s="36"/>
      <c r="D556" s="25"/>
      <c r="J556" s="575" t="str">
        <f t="shared" si="66"/>
        <v/>
      </c>
      <c r="K556" s="572" t="str">
        <f t="shared" si="67"/>
        <v>Strategy 1</v>
      </c>
      <c r="L556" s="573" t="str">
        <f t="shared" si="68"/>
        <v/>
      </c>
      <c r="M556" s="573" t="str">
        <f t="shared" si="69"/>
        <v/>
      </c>
      <c r="O556" s="573" t="str">
        <f t="shared" si="70"/>
        <v>Strategy 1</v>
      </c>
      <c r="P556" s="573">
        <f t="shared" si="71"/>
        <v>0</v>
      </c>
      <c r="Q556" s="573" t="str">
        <f t="shared" si="72"/>
        <v/>
      </c>
      <c r="R556" s="573">
        <f t="shared" si="73"/>
        <v>0</v>
      </c>
    </row>
    <row r="557" spans="1:18" x14ac:dyDescent="0.2">
      <c r="A557" s="23"/>
      <c r="C557" s="36"/>
      <c r="D557" s="25"/>
      <c r="J557" s="575" t="str">
        <f t="shared" si="66"/>
        <v/>
      </c>
      <c r="K557" s="572" t="str">
        <f t="shared" si="67"/>
        <v>Strategy 1</v>
      </c>
      <c r="L557" s="573" t="str">
        <f t="shared" si="68"/>
        <v/>
      </c>
      <c r="M557" s="573" t="str">
        <f t="shared" si="69"/>
        <v/>
      </c>
      <c r="O557" s="573" t="str">
        <f t="shared" si="70"/>
        <v>Strategy 1</v>
      </c>
      <c r="P557" s="573">
        <f t="shared" si="71"/>
        <v>0</v>
      </c>
      <c r="Q557" s="573" t="str">
        <f t="shared" si="72"/>
        <v/>
      </c>
      <c r="R557" s="573">
        <f t="shared" si="73"/>
        <v>0</v>
      </c>
    </row>
    <row r="558" spans="1:18" x14ac:dyDescent="0.2">
      <c r="A558" s="23"/>
      <c r="C558" s="36"/>
      <c r="D558" s="25"/>
      <c r="J558" s="575" t="str">
        <f t="shared" si="66"/>
        <v/>
      </c>
      <c r="K558" s="572" t="str">
        <f t="shared" si="67"/>
        <v>Strategy 1</v>
      </c>
      <c r="L558" s="573" t="str">
        <f t="shared" si="68"/>
        <v/>
      </c>
      <c r="M558" s="573" t="str">
        <f t="shared" si="69"/>
        <v/>
      </c>
      <c r="O558" s="573" t="str">
        <f t="shared" si="70"/>
        <v>Strategy 1</v>
      </c>
      <c r="P558" s="573">
        <f t="shared" si="71"/>
        <v>0</v>
      </c>
      <c r="Q558" s="573" t="str">
        <f t="shared" si="72"/>
        <v/>
      </c>
      <c r="R558" s="573">
        <f t="shared" si="73"/>
        <v>0</v>
      </c>
    </row>
    <row r="559" spans="1:18" x14ac:dyDescent="0.2">
      <c r="A559" s="23"/>
      <c r="C559" s="36"/>
      <c r="D559" s="25"/>
      <c r="J559" s="575" t="str">
        <f t="shared" si="66"/>
        <v/>
      </c>
      <c r="K559" s="572" t="str">
        <f t="shared" si="67"/>
        <v>Strategy 1</v>
      </c>
      <c r="L559" s="573" t="str">
        <f t="shared" si="68"/>
        <v/>
      </c>
      <c r="M559" s="573" t="str">
        <f t="shared" si="69"/>
        <v/>
      </c>
      <c r="O559" s="573" t="str">
        <f t="shared" si="70"/>
        <v>Strategy 1</v>
      </c>
      <c r="P559" s="573">
        <f t="shared" si="71"/>
        <v>0</v>
      </c>
      <c r="Q559" s="573" t="str">
        <f t="shared" si="72"/>
        <v/>
      </c>
      <c r="R559" s="573">
        <f t="shared" si="73"/>
        <v>0</v>
      </c>
    </row>
    <row r="560" spans="1:18" x14ac:dyDescent="0.2">
      <c r="A560" s="23"/>
      <c r="C560" s="36"/>
      <c r="D560" s="25"/>
      <c r="J560" s="575" t="str">
        <f t="shared" si="66"/>
        <v/>
      </c>
      <c r="K560" s="572" t="str">
        <f t="shared" si="67"/>
        <v>Strategy 1</v>
      </c>
      <c r="L560" s="573" t="str">
        <f t="shared" si="68"/>
        <v/>
      </c>
      <c r="M560" s="573" t="str">
        <f t="shared" si="69"/>
        <v/>
      </c>
      <c r="O560" s="573" t="str">
        <f t="shared" si="70"/>
        <v>Strategy 1</v>
      </c>
      <c r="P560" s="573">
        <f t="shared" si="71"/>
        <v>0</v>
      </c>
      <c r="Q560" s="573" t="str">
        <f t="shared" si="72"/>
        <v/>
      </c>
      <c r="R560" s="573">
        <f t="shared" si="73"/>
        <v>0</v>
      </c>
    </row>
    <row r="561" spans="1:18" x14ac:dyDescent="0.2">
      <c r="A561" s="23"/>
      <c r="C561" s="36"/>
      <c r="D561" s="25"/>
      <c r="J561" s="575" t="str">
        <f t="shared" si="66"/>
        <v/>
      </c>
      <c r="K561" s="572" t="str">
        <f t="shared" si="67"/>
        <v>Strategy 1</v>
      </c>
      <c r="L561" s="573" t="str">
        <f t="shared" si="68"/>
        <v/>
      </c>
      <c r="M561" s="573" t="str">
        <f t="shared" si="69"/>
        <v/>
      </c>
      <c r="O561" s="573" t="str">
        <f t="shared" si="70"/>
        <v>Strategy 1</v>
      </c>
      <c r="P561" s="573">
        <f t="shared" si="71"/>
        <v>0</v>
      </c>
      <c r="Q561" s="573" t="str">
        <f t="shared" si="72"/>
        <v/>
      </c>
      <c r="R561" s="573">
        <f t="shared" si="73"/>
        <v>0</v>
      </c>
    </row>
    <row r="562" spans="1:18" x14ac:dyDescent="0.2">
      <c r="A562" s="23"/>
      <c r="C562" s="36"/>
      <c r="D562" s="25"/>
      <c r="J562" s="575" t="str">
        <f t="shared" si="66"/>
        <v/>
      </c>
      <c r="K562" s="572" t="str">
        <f t="shared" si="67"/>
        <v>Strategy 1</v>
      </c>
      <c r="L562" s="573" t="str">
        <f t="shared" si="68"/>
        <v/>
      </c>
      <c r="M562" s="573" t="str">
        <f t="shared" si="69"/>
        <v/>
      </c>
      <c r="O562" s="573" t="str">
        <f t="shared" si="70"/>
        <v>Strategy 1</v>
      </c>
      <c r="P562" s="573">
        <f t="shared" si="71"/>
        <v>0</v>
      </c>
      <c r="Q562" s="573" t="str">
        <f t="shared" si="72"/>
        <v/>
      </c>
      <c r="R562" s="573">
        <f t="shared" si="73"/>
        <v>0</v>
      </c>
    </row>
    <row r="563" spans="1:18" x14ac:dyDescent="0.2">
      <c r="A563" s="23"/>
      <c r="C563" s="36"/>
      <c r="D563" s="25"/>
      <c r="J563" s="575" t="str">
        <f t="shared" si="66"/>
        <v/>
      </c>
      <c r="K563" s="572" t="str">
        <f t="shared" si="67"/>
        <v>Strategy 1</v>
      </c>
      <c r="L563" s="573" t="str">
        <f t="shared" si="68"/>
        <v/>
      </c>
      <c r="M563" s="573" t="str">
        <f t="shared" si="69"/>
        <v/>
      </c>
      <c r="O563" s="573" t="str">
        <f t="shared" si="70"/>
        <v>Strategy 1</v>
      </c>
      <c r="P563" s="573">
        <f t="shared" si="71"/>
        <v>0</v>
      </c>
      <c r="Q563" s="573" t="str">
        <f t="shared" si="72"/>
        <v/>
      </c>
      <c r="R563" s="573">
        <f t="shared" si="73"/>
        <v>0</v>
      </c>
    </row>
    <row r="564" spans="1:18" x14ac:dyDescent="0.2">
      <c r="A564" s="23"/>
      <c r="C564" s="36"/>
      <c r="D564" s="25"/>
      <c r="J564" s="575" t="str">
        <f t="shared" si="66"/>
        <v/>
      </c>
      <c r="K564" s="572" t="str">
        <f t="shared" si="67"/>
        <v>Strategy 1</v>
      </c>
      <c r="L564" s="573" t="str">
        <f t="shared" si="68"/>
        <v/>
      </c>
      <c r="M564" s="573" t="str">
        <f t="shared" si="69"/>
        <v/>
      </c>
      <c r="O564" s="573" t="str">
        <f t="shared" si="70"/>
        <v>Strategy 1</v>
      </c>
      <c r="P564" s="573">
        <f t="shared" si="71"/>
        <v>0</v>
      </c>
      <c r="Q564" s="573" t="str">
        <f t="shared" si="72"/>
        <v/>
      </c>
      <c r="R564" s="573">
        <f t="shared" si="73"/>
        <v>0</v>
      </c>
    </row>
    <row r="565" spans="1:18" x14ac:dyDescent="0.2">
      <c r="A565" s="23"/>
      <c r="C565" s="36"/>
      <c r="D565" s="25"/>
      <c r="J565" s="575" t="str">
        <f t="shared" si="66"/>
        <v/>
      </c>
      <c r="K565" s="572" t="str">
        <f t="shared" si="67"/>
        <v>Strategy 1</v>
      </c>
      <c r="L565" s="573" t="str">
        <f t="shared" si="68"/>
        <v/>
      </c>
      <c r="M565" s="573" t="str">
        <f t="shared" si="69"/>
        <v/>
      </c>
      <c r="O565" s="573" t="str">
        <f t="shared" si="70"/>
        <v>Strategy 1</v>
      </c>
      <c r="P565" s="573">
        <f t="shared" si="71"/>
        <v>0</v>
      </c>
      <c r="Q565" s="573" t="str">
        <f t="shared" si="72"/>
        <v/>
      </c>
      <c r="R565" s="573">
        <f t="shared" si="73"/>
        <v>0</v>
      </c>
    </row>
    <row r="566" spans="1:18" x14ac:dyDescent="0.2">
      <c r="A566" s="23"/>
      <c r="C566" s="36"/>
      <c r="D566" s="25"/>
      <c r="J566" s="575" t="str">
        <f t="shared" si="66"/>
        <v/>
      </c>
      <c r="K566" s="572" t="str">
        <f t="shared" si="67"/>
        <v>Strategy 1</v>
      </c>
      <c r="L566" s="573" t="str">
        <f t="shared" si="68"/>
        <v/>
      </c>
      <c r="M566" s="573" t="str">
        <f t="shared" si="69"/>
        <v/>
      </c>
      <c r="O566" s="573" t="str">
        <f t="shared" si="70"/>
        <v>Strategy 1</v>
      </c>
      <c r="P566" s="573">
        <f t="shared" si="71"/>
        <v>0</v>
      </c>
      <c r="Q566" s="573" t="str">
        <f t="shared" si="72"/>
        <v/>
      </c>
      <c r="R566" s="573">
        <f t="shared" si="73"/>
        <v>0</v>
      </c>
    </row>
    <row r="567" spans="1:18" x14ac:dyDescent="0.2">
      <c r="A567" s="23"/>
      <c r="C567" s="36"/>
      <c r="D567" s="25"/>
      <c r="J567" s="575" t="str">
        <f t="shared" si="66"/>
        <v/>
      </c>
      <c r="K567" s="572" t="str">
        <f t="shared" si="67"/>
        <v>Strategy 1</v>
      </c>
      <c r="L567" s="573" t="str">
        <f t="shared" si="68"/>
        <v/>
      </c>
      <c r="M567" s="573" t="str">
        <f t="shared" si="69"/>
        <v/>
      </c>
      <c r="O567" s="573" t="str">
        <f t="shared" si="70"/>
        <v>Strategy 1</v>
      </c>
      <c r="P567" s="573">
        <f t="shared" si="71"/>
        <v>0</v>
      </c>
      <c r="Q567" s="573" t="str">
        <f t="shared" si="72"/>
        <v/>
      </c>
      <c r="R567" s="573">
        <f t="shared" si="73"/>
        <v>0</v>
      </c>
    </row>
    <row r="568" spans="1:18" x14ac:dyDescent="0.2">
      <c r="A568" s="23"/>
      <c r="C568" s="36"/>
      <c r="D568" s="25"/>
      <c r="J568" s="575" t="str">
        <f t="shared" si="66"/>
        <v/>
      </c>
      <c r="K568" s="572" t="str">
        <f t="shared" si="67"/>
        <v>Strategy 1</v>
      </c>
      <c r="L568" s="573" t="str">
        <f t="shared" si="68"/>
        <v/>
      </c>
      <c r="M568" s="573" t="str">
        <f t="shared" si="69"/>
        <v/>
      </c>
      <c r="O568" s="573" t="str">
        <f t="shared" si="70"/>
        <v>Strategy 1</v>
      </c>
      <c r="P568" s="573">
        <f t="shared" si="71"/>
        <v>0</v>
      </c>
      <c r="Q568" s="573" t="str">
        <f t="shared" si="72"/>
        <v/>
      </c>
      <c r="R568" s="573">
        <f t="shared" si="73"/>
        <v>0</v>
      </c>
    </row>
    <row r="569" spans="1:18" x14ac:dyDescent="0.2">
      <c r="A569" s="23"/>
      <c r="C569" s="36"/>
      <c r="D569" s="25"/>
      <c r="J569" s="575" t="str">
        <f t="shared" si="66"/>
        <v/>
      </c>
      <c r="K569" s="572" t="str">
        <f t="shared" si="67"/>
        <v>Strategy 1</v>
      </c>
      <c r="L569" s="573" t="str">
        <f t="shared" si="68"/>
        <v/>
      </c>
      <c r="M569" s="573" t="str">
        <f t="shared" si="69"/>
        <v/>
      </c>
      <c r="O569" s="573" t="str">
        <f t="shared" si="70"/>
        <v>Strategy 1</v>
      </c>
      <c r="P569" s="573">
        <f t="shared" si="71"/>
        <v>0</v>
      </c>
      <c r="Q569" s="573" t="str">
        <f t="shared" si="72"/>
        <v/>
      </c>
      <c r="R569" s="573">
        <f t="shared" si="73"/>
        <v>0</v>
      </c>
    </row>
    <row r="570" spans="1:18" x14ac:dyDescent="0.2">
      <c r="A570" s="23"/>
      <c r="C570" s="36"/>
      <c r="D570" s="25"/>
      <c r="J570" s="575" t="str">
        <f t="shared" si="66"/>
        <v/>
      </c>
      <c r="K570" s="572" t="str">
        <f t="shared" si="67"/>
        <v>Strategy 1</v>
      </c>
      <c r="L570" s="573" t="str">
        <f t="shared" si="68"/>
        <v/>
      </c>
      <c r="M570" s="573" t="str">
        <f t="shared" si="69"/>
        <v/>
      </c>
      <c r="O570" s="573" t="str">
        <f t="shared" si="70"/>
        <v>Strategy 1</v>
      </c>
      <c r="P570" s="573">
        <f t="shared" si="71"/>
        <v>0</v>
      </c>
      <c r="Q570" s="573" t="str">
        <f t="shared" si="72"/>
        <v/>
      </c>
      <c r="R570" s="573">
        <f t="shared" si="73"/>
        <v>0</v>
      </c>
    </row>
    <row r="571" spans="1:18" x14ac:dyDescent="0.2">
      <c r="A571" s="23"/>
      <c r="C571" s="36"/>
      <c r="D571" s="25"/>
      <c r="J571" s="575" t="str">
        <f t="shared" si="66"/>
        <v/>
      </c>
      <c r="K571" s="572" t="str">
        <f t="shared" si="67"/>
        <v>Strategy 1</v>
      </c>
      <c r="L571" s="573" t="str">
        <f t="shared" si="68"/>
        <v/>
      </c>
      <c r="M571" s="573" t="str">
        <f t="shared" si="69"/>
        <v/>
      </c>
      <c r="O571" s="573" t="str">
        <f t="shared" si="70"/>
        <v>Strategy 1</v>
      </c>
      <c r="P571" s="573">
        <f t="shared" si="71"/>
        <v>0</v>
      </c>
      <c r="Q571" s="573" t="str">
        <f t="shared" si="72"/>
        <v/>
      </c>
      <c r="R571" s="573">
        <f t="shared" si="73"/>
        <v>0</v>
      </c>
    </row>
    <row r="572" spans="1:18" x14ac:dyDescent="0.2">
      <c r="A572" s="23"/>
      <c r="C572" s="36"/>
      <c r="D572" s="25"/>
      <c r="J572" s="575" t="str">
        <f t="shared" si="66"/>
        <v/>
      </c>
      <c r="K572" s="572" t="str">
        <f t="shared" si="67"/>
        <v>Strategy 1</v>
      </c>
      <c r="L572" s="573" t="str">
        <f t="shared" si="68"/>
        <v/>
      </c>
      <c r="M572" s="573" t="str">
        <f t="shared" si="69"/>
        <v/>
      </c>
      <c r="O572" s="573" t="str">
        <f t="shared" si="70"/>
        <v>Strategy 1</v>
      </c>
      <c r="P572" s="573">
        <f t="shared" si="71"/>
        <v>0</v>
      </c>
      <c r="Q572" s="573" t="str">
        <f t="shared" si="72"/>
        <v/>
      </c>
      <c r="R572" s="573">
        <f t="shared" si="73"/>
        <v>0</v>
      </c>
    </row>
    <row r="573" spans="1:18" x14ac:dyDescent="0.2">
      <c r="A573" s="23"/>
      <c r="C573" s="36"/>
      <c r="D573" s="25"/>
      <c r="J573" s="575" t="str">
        <f t="shared" si="66"/>
        <v/>
      </c>
      <c r="K573" s="572" t="str">
        <f t="shared" si="67"/>
        <v>Strategy 1</v>
      </c>
      <c r="L573" s="573" t="str">
        <f t="shared" si="68"/>
        <v/>
      </c>
      <c r="M573" s="573" t="str">
        <f t="shared" si="69"/>
        <v/>
      </c>
      <c r="O573" s="573" t="str">
        <f t="shared" si="70"/>
        <v>Strategy 1</v>
      </c>
      <c r="P573" s="573">
        <f t="shared" si="71"/>
        <v>0</v>
      </c>
      <c r="Q573" s="573" t="str">
        <f t="shared" si="72"/>
        <v/>
      </c>
      <c r="R573" s="573">
        <f t="shared" si="73"/>
        <v>0</v>
      </c>
    </row>
    <row r="574" spans="1:18" x14ac:dyDescent="0.2">
      <c r="A574" s="23"/>
      <c r="C574" s="36"/>
      <c r="D574" s="25"/>
      <c r="J574" s="575" t="str">
        <f t="shared" si="66"/>
        <v/>
      </c>
      <c r="K574" s="572" t="str">
        <f t="shared" si="67"/>
        <v>Strategy 1</v>
      </c>
      <c r="L574" s="573" t="str">
        <f t="shared" si="68"/>
        <v/>
      </c>
      <c r="M574" s="573" t="str">
        <f t="shared" si="69"/>
        <v/>
      </c>
      <c r="O574" s="573" t="str">
        <f t="shared" si="70"/>
        <v>Strategy 1</v>
      </c>
      <c r="P574" s="573">
        <f t="shared" si="71"/>
        <v>0</v>
      </c>
      <c r="Q574" s="573" t="str">
        <f t="shared" si="72"/>
        <v/>
      </c>
      <c r="R574" s="573">
        <f t="shared" si="73"/>
        <v>0</v>
      </c>
    </row>
    <row r="575" spans="1:18" x14ac:dyDescent="0.2">
      <c r="A575" s="23"/>
      <c r="C575" s="36"/>
      <c r="D575" s="25"/>
      <c r="J575" s="575" t="str">
        <f t="shared" si="66"/>
        <v/>
      </c>
      <c r="K575" s="572" t="str">
        <f t="shared" si="67"/>
        <v>Strategy 1</v>
      </c>
      <c r="L575" s="573" t="str">
        <f t="shared" si="68"/>
        <v/>
      </c>
      <c r="M575" s="573" t="str">
        <f t="shared" si="69"/>
        <v/>
      </c>
      <c r="O575" s="573" t="str">
        <f t="shared" si="70"/>
        <v>Strategy 1</v>
      </c>
      <c r="P575" s="573">
        <f t="shared" si="71"/>
        <v>0</v>
      </c>
      <c r="Q575" s="573" t="str">
        <f t="shared" si="72"/>
        <v/>
      </c>
      <c r="R575" s="573">
        <f t="shared" si="73"/>
        <v>0</v>
      </c>
    </row>
    <row r="576" spans="1:18" x14ac:dyDescent="0.2">
      <c r="A576" s="23"/>
      <c r="C576" s="36"/>
      <c r="D576" s="25"/>
      <c r="J576" s="575" t="str">
        <f t="shared" si="66"/>
        <v/>
      </c>
      <c r="K576" s="572" t="str">
        <f t="shared" si="67"/>
        <v>Strategy 1</v>
      </c>
      <c r="L576" s="573" t="str">
        <f t="shared" si="68"/>
        <v/>
      </c>
      <c r="M576" s="573" t="str">
        <f t="shared" si="69"/>
        <v/>
      </c>
      <c r="O576" s="573" t="str">
        <f t="shared" si="70"/>
        <v>Strategy 1</v>
      </c>
      <c r="P576" s="573">
        <f t="shared" si="71"/>
        <v>0</v>
      </c>
      <c r="Q576" s="573" t="str">
        <f t="shared" si="72"/>
        <v/>
      </c>
      <c r="R576" s="573">
        <f t="shared" si="73"/>
        <v>0</v>
      </c>
    </row>
    <row r="577" spans="1:18" x14ac:dyDescent="0.2">
      <c r="A577" s="23"/>
      <c r="C577" s="36"/>
      <c r="D577" s="25"/>
      <c r="J577" s="575" t="str">
        <f t="shared" si="66"/>
        <v/>
      </c>
      <c r="K577" s="572" t="str">
        <f t="shared" si="67"/>
        <v>Strategy 1</v>
      </c>
      <c r="L577" s="573" t="str">
        <f t="shared" si="68"/>
        <v/>
      </c>
      <c r="M577" s="573" t="str">
        <f t="shared" si="69"/>
        <v/>
      </c>
      <c r="O577" s="573" t="str">
        <f t="shared" si="70"/>
        <v>Strategy 1</v>
      </c>
      <c r="P577" s="573">
        <f t="shared" si="71"/>
        <v>0</v>
      </c>
      <c r="Q577" s="573" t="str">
        <f t="shared" si="72"/>
        <v/>
      </c>
      <c r="R577" s="573">
        <f t="shared" si="73"/>
        <v>0</v>
      </c>
    </row>
    <row r="578" spans="1:18" x14ac:dyDescent="0.2">
      <c r="A578" s="23"/>
      <c r="C578" s="36"/>
      <c r="D578" s="25"/>
      <c r="J578" s="575" t="str">
        <f t="shared" si="66"/>
        <v/>
      </c>
      <c r="K578" s="572" t="str">
        <f t="shared" si="67"/>
        <v>Strategy 1</v>
      </c>
      <c r="L578" s="573" t="str">
        <f t="shared" si="68"/>
        <v/>
      </c>
      <c r="M578" s="573" t="str">
        <f t="shared" si="69"/>
        <v/>
      </c>
      <c r="O578" s="573" t="str">
        <f t="shared" si="70"/>
        <v>Strategy 1</v>
      </c>
      <c r="P578" s="573">
        <f t="shared" si="71"/>
        <v>0</v>
      </c>
      <c r="Q578" s="573" t="str">
        <f t="shared" si="72"/>
        <v/>
      </c>
      <c r="R578" s="573">
        <f t="shared" si="73"/>
        <v>0</v>
      </c>
    </row>
    <row r="579" spans="1:18" x14ac:dyDescent="0.2">
      <c r="A579" s="23"/>
      <c r="C579" s="36"/>
      <c r="D579" s="25"/>
      <c r="J579" s="575" t="str">
        <f t="shared" si="66"/>
        <v/>
      </c>
      <c r="K579" s="572" t="str">
        <f t="shared" si="67"/>
        <v>Strategy 1</v>
      </c>
      <c r="L579" s="573" t="str">
        <f t="shared" si="68"/>
        <v/>
      </c>
      <c r="M579" s="573" t="str">
        <f t="shared" si="69"/>
        <v/>
      </c>
      <c r="O579" s="573" t="str">
        <f t="shared" si="70"/>
        <v>Strategy 1</v>
      </c>
      <c r="P579" s="573">
        <f t="shared" si="71"/>
        <v>0</v>
      </c>
      <c r="Q579" s="573" t="str">
        <f t="shared" si="72"/>
        <v/>
      </c>
      <c r="R579" s="573">
        <f t="shared" si="73"/>
        <v>0</v>
      </c>
    </row>
    <row r="580" spans="1:18" x14ac:dyDescent="0.2">
      <c r="A580" s="23"/>
      <c r="C580" s="36"/>
      <c r="D580" s="25"/>
      <c r="J580" s="575" t="str">
        <f t="shared" si="66"/>
        <v/>
      </c>
      <c r="K580" s="572" t="str">
        <f t="shared" si="67"/>
        <v>Strategy 1</v>
      </c>
      <c r="L580" s="573" t="str">
        <f t="shared" si="68"/>
        <v/>
      </c>
      <c r="M580" s="573" t="str">
        <f t="shared" si="69"/>
        <v/>
      </c>
      <c r="O580" s="573" t="str">
        <f t="shared" si="70"/>
        <v>Strategy 1</v>
      </c>
      <c r="P580" s="573">
        <f t="shared" si="71"/>
        <v>0</v>
      </c>
      <c r="Q580" s="573" t="str">
        <f t="shared" si="72"/>
        <v/>
      </c>
      <c r="R580" s="573">
        <f t="shared" si="73"/>
        <v>0</v>
      </c>
    </row>
    <row r="581" spans="1:18" x14ac:dyDescent="0.2">
      <c r="A581" s="23"/>
      <c r="C581" s="36"/>
      <c r="D581" s="25"/>
      <c r="J581" s="575" t="str">
        <f t="shared" si="66"/>
        <v/>
      </c>
      <c r="K581" s="572" t="str">
        <f t="shared" si="67"/>
        <v>Strategy 1</v>
      </c>
      <c r="L581" s="573" t="str">
        <f t="shared" si="68"/>
        <v/>
      </c>
      <c r="M581" s="573" t="str">
        <f t="shared" si="69"/>
        <v/>
      </c>
      <c r="O581" s="573" t="str">
        <f t="shared" si="70"/>
        <v>Strategy 1</v>
      </c>
      <c r="P581" s="573">
        <f t="shared" si="71"/>
        <v>0</v>
      </c>
      <c r="Q581" s="573" t="str">
        <f t="shared" si="72"/>
        <v/>
      </c>
      <c r="R581" s="573">
        <f t="shared" si="73"/>
        <v>0</v>
      </c>
    </row>
    <row r="582" spans="1:18" x14ac:dyDescent="0.2">
      <c r="A582" s="23"/>
      <c r="C582" s="36"/>
      <c r="D582" s="25"/>
      <c r="J582" s="575" t="str">
        <f t="shared" si="66"/>
        <v/>
      </c>
      <c r="K582" s="572" t="str">
        <f t="shared" si="67"/>
        <v>Strategy 1</v>
      </c>
      <c r="L582" s="573" t="str">
        <f t="shared" si="68"/>
        <v/>
      </c>
      <c r="M582" s="573" t="str">
        <f t="shared" si="69"/>
        <v/>
      </c>
      <c r="O582" s="573" t="str">
        <f t="shared" si="70"/>
        <v>Strategy 1</v>
      </c>
      <c r="P582" s="573">
        <f t="shared" si="71"/>
        <v>0</v>
      </c>
      <c r="Q582" s="573" t="str">
        <f t="shared" si="72"/>
        <v/>
      </c>
      <c r="R582" s="573">
        <f t="shared" si="73"/>
        <v>0</v>
      </c>
    </row>
    <row r="583" spans="1:18" x14ac:dyDescent="0.2">
      <c r="A583" s="23"/>
      <c r="C583" s="36"/>
      <c r="D583" s="25"/>
      <c r="J583" s="575" t="str">
        <f t="shared" si="66"/>
        <v/>
      </c>
      <c r="K583" s="572" t="str">
        <f t="shared" si="67"/>
        <v>Strategy 1</v>
      </c>
      <c r="L583" s="573" t="str">
        <f t="shared" si="68"/>
        <v/>
      </c>
      <c r="M583" s="573" t="str">
        <f t="shared" si="69"/>
        <v/>
      </c>
      <c r="O583" s="573" t="str">
        <f t="shared" si="70"/>
        <v>Strategy 1</v>
      </c>
      <c r="P583" s="573">
        <f t="shared" si="71"/>
        <v>0</v>
      </c>
      <c r="Q583" s="573" t="str">
        <f t="shared" si="72"/>
        <v/>
      </c>
      <c r="R583" s="573">
        <f t="shared" si="73"/>
        <v>0</v>
      </c>
    </row>
    <row r="584" spans="1:18" x14ac:dyDescent="0.2">
      <c r="A584" s="23"/>
      <c r="C584" s="36"/>
      <c r="D584" s="25"/>
      <c r="J584" s="575" t="str">
        <f t="shared" si="66"/>
        <v/>
      </c>
      <c r="K584" s="572" t="str">
        <f t="shared" si="67"/>
        <v>Strategy 1</v>
      </c>
      <c r="L584" s="573" t="str">
        <f t="shared" si="68"/>
        <v/>
      </c>
      <c r="M584" s="573" t="str">
        <f t="shared" si="69"/>
        <v/>
      </c>
      <c r="O584" s="573" t="str">
        <f t="shared" si="70"/>
        <v>Strategy 1</v>
      </c>
      <c r="P584" s="573">
        <f t="shared" si="71"/>
        <v>0</v>
      </c>
      <c r="Q584" s="573" t="str">
        <f t="shared" si="72"/>
        <v/>
      </c>
      <c r="R584" s="573">
        <f t="shared" si="73"/>
        <v>0</v>
      </c>
    </row>
    <row r="585" spans="1:18" x14ac:dyDescent="0.2">
      <c r="A585" s="23"/>
      <c r="C585" s="36"/>
      <c r="D585" s="25"/>
      <c r="J585" s="575" t="str">
        <f t="shared" si="66"/>
        <v/>
      </c>
      <c r="K585" s="572" t="str">
        <f t="shared" si="67"/>
        <v>Strategy 1</v>
      </c>
      <c r="L585" s="573" t="str">
        <f t="shared" si="68"/>
        <v/>
      </c>
      <c r="M585" s="573" t="str">
        <f t="shared" si="69"/>
        <v/>
      </c>
      <c r="O585" s="573" t="str">
        <f t="shared" si="70"/>
        <v>Strategy 1</v>
      </c>
      <c r="P585" s="573">
        <f t="shared" si="71"/>
        <v>0</v>
      </c>
      <c r="Q585" s="573" t="str">
        <f t="shared" si="72"/>
        <v/>
      </c>
      <c r="R585" s="573">
        <f t="shared" si="73"/>
        <v>0</v>
      </c>
    </row>
    <row r="586" spans="1:18" x14ac:dyDescent="0.2">
      <c r="A586" s="23"/>
      <c r="C586" s="36"/>
      <c r="D586" s="25"/>
      <c r="J586" s="575" t="str">
        <f t="shared" si="66"/>
        <v/>
      </c>
      <c r="K586" s="572" t="str">
        <f t="shared" si="67"/>
        <v>Strategy 1</v>
      </c>
      <c r="L586" s="573" t="str">
        <f t="shared" si="68"/>
        <v/>
      </c>
      <c r="M586" s="573" t="str">
        <f t="shared" si="69"/>
        <v/>
      </c>
      <c r="O586" s="573" t="str">
        <f t="shared" si="70"/>
        <v>Strategy 1</v>
      </c>
      <c r="P586" s="573">
        <f t="shared" si="71"/>
        <v>0</v>
      </c>
      <c r="Q586" s="573" t="str">
        <f t="shared" si="72"/>
        <v/>
      </c>
      <c r="R586" s="573">
        <f t="shared" si="73"/>
        <v>0</v>
      </c>
    </row>
    <row r="587" spans="1:18" x14ac:dyDescent="0.2">
      <c r="A587" s="23"/>
      <c r="C587" s="36"/>
      <c r="D587" s="25"/>
      <c r="J587" s="575" t="str">
        <f t="shared" ref="J587:J650" si="74">IF(K587=K586,"",SUMIF(K:K,K587,I:I))</f>
        <v/>
      </c>
      <c r="K587" s="572" t="str">
        <f t="shared" ref="K587:K650" si="75">IF(ISBLANK(A587),K586,A587)</f>
        <v>Strategy 1</v>
      </c>
      <c r="L587" s="573" t="str">
        <f t="shared" si="68"/>
        <v/>
      </c>
      <c r="M587" s="573" t="str">
        <f t="shared" si="69"/>
        <v/>
      </c>
      <c r="O587" s="573" t="str">
        <f t="shared" si="70"/>
        <v>Strategy 1</v>
      </c>
      <c r="P587" s="573">
        <f t="shared" si="71"/>
        <v>0</v>
      </c>
      <c r="Q587" s="573" t="str">
        <f t="shared" si="72"/>
        <v/>
      </c>
      <c r="R587" s="573">
        <f t="shared" si="73"/>
        <v>0</v>
      </c>
    </row>
    <row r="588" spans="1:18" x14ac:dyDescent="0.2">
      <c r="A588" s="23"/>
      <c r="C588" s="36"/>
      <c r="D588" s="25"/>
      <c r="J588" s="575" t="str">
        <f t="shared" si="74"/>
        <v/>
      </c>
      <c r="K588" s="572" t="str">
        <f t="shared" si="75"/>
        <v>Strategy 1</v>
      </c>
      <c r="L588" s="573" t="str">
        <f t="shared" ref="L588:L651" si="76">LEFT(H588,11)</f>
        <v/>
      </c>
      <c r="M588" s="573" t="str">
        <f t="shared" ref="M588:M651" si="77">LEFT(E588,2)</f>
        <v/>
      </c>
      <c r="O588" s="573" t="str">
        <f t="shared" ref="O588:O651" si="78">K588</f>
        <v>Strategy 1</v>
      </c>
      <c r="P588" s="573">
        <f t="shared" ref="P588:P651" si="79">LEN(L588)</f>
        <v>0</v>
      </c>
      <c r="Q588" s="573" t="str">
        <f t="shared" ref="Q588:Q651" si="80">IF(LEN(L588)=11,L588,IF(LEN(L588)=10,CONCATENATE(L588," "),IF(LEN(L588)=9,CONCATENATE(L588,"  "),IF(LEN(L588)=8,CONCATENATE(L588,"   "),""))))</f>
        <v/>
      </c>
      <c r="R588" s="573">
        <f t="shared" ref="R588:R651" si="81">LEN(Q588)</f>
        <v>0</v>
      </c>
    </row>
    <row r="589" spans="1:18" x14ac:dyDescent="0.2">
      <c r="A589" s="23"/>
      <c r="C589" s="36"/>
      <c r="D589" s="25"/>
      <c r="J589" s="575" t="str">
        <f t="shared" si="74"/>
        <v/>
      </c>
      <c r="K589" s="572" t="str">
        <f t="shared" si="75"/>
        <v>Strategy 1</v>
      </c>
      <c r="L589" s="573" t="str">
        <f t="shared" si="76"/>
        <v/>
      </c>
      <c r="M589" s="573" t="str">
        <f t="shared" si="77"/>
        <v/>
      </c>
      <c r="O589" s="573" t="str">
        <f t="shared" si="78"/>
        <v>Strategy 1</v>
      </c>
      <c r="P589" s="573">
        <f t="shared" si="79"/>
        <v>0</v>
      </c>
      <c r="Q589" s="573" t="str">
        <f t="shared" si="80"/>
        <v/>
      </c>
      <c r="R589" s="573">
        <f t="shared" si="81"/>
        <v>0</v>
      </c>
    </row>
    <row r="590" spans="1:18" x14ac:dyDescent="0.2">
      <c r="A590" s="23"/>
      <c r="C590" s="36"/>
      <c r="D590" s="25"/>
      <c r="J590" s="575" t="str">
        <f t="shared" si="74"/>
        <v/>
      </c>
      <c r="K590" s="572" t="str">
        <f t="shared" si="75"/>
        <v>Strategy 1</v>
      </c>
      <c r="L590" s="573" t="str">
        <f t="shared" si="76"/>
        <v/>
      </c>
      <c r="M590" s="573" t="str">
        <f t="shared" si="77"/>
        <v/>
      </c>
      <c r="O590" s="573" t="str">
        <f t="shared" si="78"/>
        <v>Strategy 1</v>
      </c>
      <c r="P590" s="573">
        <f t="shared" si="79"/>
        <v>0</v>
      </c>
      <c r="Q590" s="573" t="str">
        <f t="shared" si="80"/>
        <v/>
      </c>
      <c r="R590" s="573">
        <f t="shared" si="81"/>
        <v>0</v>
      </c>
    </row>
    <row r="591" spans="1:18" x14ac:dyDescent="0.2">
      <c r="A591" s="23"/>
      <c r="C591" s="36"/>
      <c r="D591" s="25"/>
      <c r="J591" s="575" t="str">
        <f t="shared" si="74"/>
        <v/>
      </c>
      <c r="K591" s="572" t="str">
        <f t="shared" si="75"/>
        <v>Strategy 1</v>
      </c>
      <c r="L591" s="573" t="str">
        <f t="shared" si="76"/>
        <v/>
      </c>
      <c r="M591" s="573" t="str">
        <f t="shared" si="77"/>
        <v/>
      </c>
      <c r="O591" s="573" t="str">
        <f t="shared" si="78"/>
        <v>Strategy 1</v>
      </c>
      <c r="P591" s="573">
        <f t="shared" si="79"/>
        <v>0</v>
      </c>
      <c r="Q591" s="573" t="str">
        <f t="shared" si="80"/>
        <v/>
      </c>
      <c r="R591" s="573">
        <f t="shared" si="81"/>
        <v>0</v>
      </c>
    </row>
    <row r="592" spans="1:18" x14ac:dyDescent="0.2">
      <c r="A592" s="23"/>
      <c r="C592" s="36"/>
      <c r="D592" s="25"/>
      <c r="J592" s="575" t="str">
        <f t="shared" si="74"/>
        <v/>
      </c>
      <c r="K592" s="572" t="str">
        <f t="shared" si="75"/>
        <v>Strategy 1</v>
      </c>
      <c r="L592" s="573" t="str">
        <f t="shared" si="76"/>
        <v/>
      </c>
      <c r="M592" s="573" t="str">
        <f t="shared" si="77"/>
        <v/>
      </c>
      <c r="O592" s="573" t="str">
        <f t="shared" si="78"/>
        <v>Strategy 1</v>
      </c>
      <c r="P592" s="573">
        <f t="shared" si="79"/>
        <v>0</v>
      </c>
      <c r="Q592" s="573" t="str">
        <f t="shared" si="80"/>
        <v/>
      </c>
      <c r="R592" s="573">
        <f t="shared" si="81"/>
        <v>0</v>
      </c>
    </row>
    <row r="593" spans="1:18" x14ac:dyDescent="0.2">
      <c r="A593" s="23"/>
      <c r="C593" s="36"/>
      <c r="D593" s="25"/>
      <c r="J593" s="575" t="str">
        <f t="shared" si="74"/>
        <v/>
      </c>
      <c r="K593" s="572" t="str">
        <f t="shared" si="75"/>
        <v>Strategy 1</v>
      </c>
      <c r="L593" s="573" t="str">
        <f t="shared" si="76"/>
        <v/>
      </c>
      <c r="M593" s="573" t="str">
        <f t="shared" si="77"/>
        <v/>
      </c>
      <c r="O593" s="573" t="str">
        <f t="shared" si="78"/>
        <v>Strategy 1</v>
      </c>
      <c r="P593" s="573">
        <f t="shared" si="79"/>
        <v>0</v>
      </c>
      <c r="Q593" s="573" t="str">
        <f t="shared" si="80"/>
        <v/>
      </c>
      <c r="R593" s="573">
        <f t="shared" si="81"/>
        <v>0</v>
      </c>
    </row>
    <row r="594" spans="1:18" x14ac:dyDescent="0.2">
      <c r="A594" s="23"/>
      <c r="C594" s="36"/>
      <c r="D594" s="25"/>
      <c r="J594" s="575" t="str">
        <f t="shared" si="74"/>
        <v/>
      </c>
      <c r="K594" s="572" t="str">
        <f t="shared" si="75"/>
        <v>Strategy 1</v>
      </c>
      <c r="L594" s="573" t="str">
        <f t="shared" si="76"/>
        <v/>
      </c>
      <c r="M594" s="573" t="str">
        <f t="shared" si="77"/>
        <v/>
      </c>
      <c r="O594" s="573" t="str">
        <f t="shared" si="78"/>
        <v>Strategy 1</v>
      </c>
      <c r="P594" s="573">
        <f t="shared" si="79"/>
        <v>0</v>
      </c>
      <c r="Q594" s="573" t="str">
        <f t="shared" si="80"/>
        <v/>
      </c>
      <c r="R594" s="573">
        <f t="shared" si="81"/>
        <v>0</v>
      </c>
    </row>
    <row r="595" spans="1:18" x14ac:dyDescent="0.2">
      <c r="A595" s="23"/>
      <c r="C595" s="36"/>
      <c r="D595" s="25"/>
      <c r="J595" s="575" t="str">
        <f t="shared" si="74"/>
        <v/>
      </c>
      <c r="K595" s="572" t="str">
        <f t="shared" si="75"/>
        <v>Strategy 1</v>
      </c>
      <c r="L595" s="573" t="str">
        <f t="shared" si="76"/>
        <v/>
      </c>
      <c r="M595" s="573" t="str">
        <f t="shared" si="77"/>
        <v/>
      </c>
      <c r="O595" s="573" t="str">
        <f t="shared" si="78"/>
        <v>Strategy 1</v>
      </c>
      <c r="P595" s="573">
        <f t="shared" si="79"/>
        <v>0</v>
      </c>
      <c r="Q595" s="573" t="str">
        <f t="shared" si="80"/>
        <v/>
      </c>
      <c r="R595" s="573">
        <f t="shared" si="81"/>
        <v>0</v>
      </c>
    </row>
    <row r="596" spans="1:18" x14ac:dyDescent="0.2">
      <c r="A596" s="23"/>
      <c r="C596" s="36"/>
      <c r="D596" s="25"/>
      <c r="J596" s="575" t="str">
        <f t="shared" si="74"/>
        <v/>
      </c>
      <c r="K596" s="572" t="str">
        <f t="shared" si="75"/>
        <v>Strategy 1</v>
      </c>
      <c r="L596" s="573" t="str">
        <f t="shared" si="76"/>
        <v/>
      </c>
      <c r="M596" s="573" t="str">
        <f t="shared" si="77"/>
        <v/>
      </c>
      <c r="O596" s="573" t="str">
        <f t="shared" si="78"/>
        <v>Strategy 1</v>
      </c>
      <c r="P596" s="573">
        <f t="shared" si="79"/>
        <v>0</v>
      </c>
      <c r="Q596" s="573" t="str">
        <f t="shared" si="80"/>
        <v/>
      </c>
      <c r="R596" s="573">
        <f t="shared" si="81"/>
        <v>0</v>
      </c>
    </row>
    <row r="597" spans="1:18" x14ac:dyDescent="0.2">
      <c r="A597" s="23"/>
      <c r="C597" s="36"/>
      <c r="D597" s="25"/>
      <c r="J597" s="575" t="str">
        <f t="shared" si="74"/>
        <v/>
      </c>
      <c r="K597" s="572" t="str">
        <f t="shared" si="75"/>
        <v>Strategy 1</v>
      </c>
      <c r="L597" s="573" t="str">
        <f t="shared" si="76"/>
        <v/>
      </c>
      <c r="M597" s="573" t="str">
        <f t="shared" si="77"/>
        <v/>
      </c>
      <c r="O597" s="573" t="str">
        <f t="shared" si="78"/>
        <v>Strategy 1</v>
      </c>
      <c r="P597" s="573">
        <f t="shared" si="79"/>
        <v>0</v>
      </c>
      <c r="Q597" s="573" t="str">
        <f t="shared" si="80"/>
        <v/>
      </c>
      <c r="R597" s="573">
        <f t="shared" si="81"/>
        <v>0</v>
      </c>
    </row>
    <row r="598" spans="1:18" x14ac:dyDescent="0.2">
      <c r="A598" s="23"/>
      <c r="C598" s="36"/>
      <c r="D598" s="25"/>
      <c r="J598" s="575" t="str">
        <f t="shared" si="74"/>
        <v/>
      </c>
      <c r="K598" s="572" t="str">
        <f t="shared" si="75"/>
        <v>Strategy 1</v>
      </c>
      <c r="L598" s="573" t="str">
        <f t="shared" si="76"/>
        <v/>
      </c>
      <c r="M598" s="573" t="str">
        <f t="shared" si="77"/>
        <v/>
      </c>
      <c r="O598" s="573" t="str">
        <f t="shared" si="78"/>
        <v>Strategy 1</v>
      </c>
      <c r="P598" s="573">
        <f t="shared" si="79"/>
        <v>0</v>
      </c>
      <c r="Q598" s="573" t="str">
        <f t="shared" si="80"/>
        <v/>
      </c>
      <c r="R598" s="573">
        <f t="shared" si="81"/>
        <v>0</v>
      </c>
    </row>
    <row r="599" spans="1:18" x14ac:dyDescent="0.2">
      <c r="A599" s="23"/>
      <c r="C599" s="36"/>
      <c r="D599" s="25"/>
      <c r="J599" s="575" t="str">
        <f t="shared" si="74"/>
        <v/>
      </c>
      <c r="K599" s="572" t="str">
        <f t="shared" si="75"/>
        <v>Strategy 1</v>
      </c>
      <c r="L599" s="573" t="str">
        <f t="shared" si="76"/>
        <v/>
      </c>
      <c r="M599" s="573" t="str">
        <f t="shared" si="77"/>
        <v/>
      </c>
      <c r="O599" s="573" t="str">
        <f t="shared" si="78"/>
        <v>Strategy 1</v>
      </c>
      <c r="P599" s="573">
        <f t="shared" si="79"/>
        <v>0</v>
      </c>
      <c r="Q599" s="573" t="str">
        <f t="shared" si="80"/>
        <v/>
      </c>
      <c r="R599" s="573">
        <f t="shared" si="81"/>
        <v>0</v>
      </c>
    </row>
    <row r="600" spans="1:18" x14ac:dyDescent="0.2">
      <c r="A600" s="23"/>
      <c r="C600" s="36"/>
      <c r="D600" s="25"/>
      <c r="J600" s="575" t="str">
        <f t="shared" si="74"/>
        <v/>
      </c>
      <c r="K600" s="572" t="str">
        <f t="shared" si="75"/>
        <v>Strategy 1</v>
      </c>
      <c r="L600" s="573" t="str">
        <f t="shared" si="76"/>
        <v/>
      </c>
      <c r="M600" s="573" t="str">
        <f t="shared" si="77"/>
        <v/>
      </c>
      <c r="O600" s="573" t="str">
        <f t="shared" si="78"/>
        <v>Strategy 1</v>
      </c>
      <c r="P600" s="573">
        <f t="shared" si="79"/>
        <v>0</v>
      </c>
      <c r="Q600" s="573" t="str">
        <f t="shared" si="80"/>
        <v/>
      </c>
      <c r="R600" s="573">
        <f t="shared" si="81"/>
        <v>0</v>
      </c>
    </row>
    <row r="601" spans="1:18" x14ac:dyDescent="0.2">
      <c r="A601" s="23"/>
      <c r="C601" s="36"/>
      <c r="D601" s="25"/>
      <c r="J601" s="575" t="str">
        <f t="shared" si="74"/>
        <v/>
      </c>
      <c r="K601" s="572" t="str">
        <f t="shared" si="75"/>
        <v>Strategy 1</v>
      </c>
      <c r="L601" s="573" t="str">
        <f t="shared" si="76"/>
        <v/>
      </c>
      <c r="M601" s="573" t="str">
        <f t="shared" si="77"/>
        <v/>
      </c>
      <c r="O601" s="573" t="str">
        <f t="shared" si="78"/>
        <v>Strategy 1</v>
      </c>
      <c r="P601" s="573">
        <f t="shared" si="79"/>
        <v>0</v>
      </c>
      <c r="Q601" s="573" t="str">
        <f t="shared" si="80"/>
        <v/>
      </c>
      <c r="R601" s="573">
        <f t="shared" si="81"/>
        <v>0</v>
      </c>
    </row>
    <row r="602" spans="1:18" x14ac:dyDescent="0.2">
      <c r="A602" s="23"/>
      <c r="C602" s="36"/>
      <c r="D602" s="25"/>
      <c r="J602" s="575" t="str">
        <f t="shared" si="74"/>
        <v/>
      </c>
      <c r="K602" s="572" t="str">
        <f t="shared" si="75"/>
        <v>Strategy 1</v>
      </c>
      <c r="L602" s="573" t="str">
        <f t="shared" si="76"/>
        <v/>
      </c>
      <c r="M602" s="573" t="str">
        <f t="shared" si="77"/>
        <v/>
      </c>
      <c r="O602" s="573" t="str">
        <f t="shared" si="78"/>
        <v>Strategy 1</v>
      </c>
      <c r="P602" s="573">
        <f t="shared" si="79"/>
        <v>0</v>
      </c>
      <c r="Q602" s="573" t="str">
        <f t="shared" si="80"/>
        <v/>
      </c>
      <c r="R602" s="573">
        <f t="shared" si="81"/>
        <v>0</v>
      </c>
    </row>
    <row r="603" spans="1:18" x14ac:dyDescent="0.2">
      <c r="A603" s="23"/>
      <c r="C603" s="36"/>
      <c r="D603" s="25"/>
      <c r="J603" s="575" t="str">
        <f t="shared" si="74"/>
        <v/>
      </c>
      <c r="K603" s="572" t="str">
        <f t="shared" si="75"/>
        <v>Strategy 1</v>
      </c>
      <c r="L603" s="573" t="str">
        <f t="shared" si="76"/>
        <v/>
      </c>
      <c r="M603" s="573" t="str">
        <f t="shared" si="77"/>
        <v/>
      </c>
      <c r="O603" s="573" t="str">
        <f t="shared" si="78"/>
        <v>Strategy 1</v>
      </c>
      <c r="P603" s="573">
        <f t="shared" si="79"/>
        <v>0</v>
      </c>
      <c r="Q603" s="573" t="str">
        <f t="shared" si="80"/>
        <v/>
      </c>
      <c r="R603" s="573">
        <f t="shared" si="81"/>
        <v>0</v>
      </c>
    </row>
    <row r="604" spans="1:18" x14ac:dyDescent="0.2">
      <c r="A604" s="23"/>
      <c r="C604" s="36"/>
      <c r="D604" s="25"/>
      <c r="J604" s="575" t="str">
        <f t="shared" si="74"/>
        <v/>
      </c>
      <c r="K604" s="572" t="str">
        <f t="shared" si="75"/>
        <v>Strategy 1</v>
      </c>
      <c r="L604" s="573" t="str">
        <f t="shared" si="76"/>
        <v/>
      </c>
      <c r="M604" s="573" t="str">
        <f t="shared" si="77"/>
        <v/>
      </c>
      <c r="O604" s="573" t="str">
        <f t="shared" si="78"/>
        <v>Strategy 1</v>
      </c>
      <c r="P604" s="573">
        <f t="shared" si="79"/>
        <v>0</v>
      </c>
      <c r="Q604" s="573" t="str">
        <f t="shared" si="80"/>
        <v/>
      </c>
      <c r="R604" s="573">
        <f t="shared" si="81"/>
        <v>0</v>
      </c>
    </row>
    <row r="605" spans="1:18" x14ac:dyDescent="0.2">
      <c r="A605" s="23"/>
      <c r="C605" s="36"/>
      <c r="D605" s="25"/>
      <c r="J605" s="575" t="str">
        <f t="shared" si="74"/>
        <v/>
      </c>
      <c r="K605" s="572" t="str">
        <f t="shared" si="75"/>
        <v>Strategy 1</v>
      </c>
      <c r="L605" s="573" t="str">
        <f t="shared" si="76"/>
        <v/>
      </c>
      <c r="M605" s="573" t="str">
        <f t="shared" si="77"/>
        <v/>
      </c>
      <c r="O605" s="573" t="str">
        <f t="shared" si="78"/>
        <v>Strategy 1</v>
      </c>
      <c r="P605" s="573">
        <f t="shared" si="79"/>
        <v>0</v>
      </c>
      <c r="Q605" s="573" t="str">
        <f t="shared" si="80"/>
        <v/>
      </c>
      <c r="R605" s="573">
        <f t="shared" si="81"/>
        <v>0</v>
      </c>
    </row>
    <row r="606" spans="1:18" x14ac:dyDescent="0.2">
      <c r="A606" s="23"/>
      <c r="C606" s="36"/>
      <c r="D606" s="25"/>
      <c r="J606" s="575" t="str">
        <f t="shared" si="74"/>
        <v/>
      </c>
      <c r="K606" s="572" t="str">
        <f t="shared" si="75"/>
        <v>Strategy 1</v>
      </c>
      <c r="L606" s="573" t="str">
        <f t="shared" si="76"/>
        <v/>
      </c>
      <c r="M606" s="573" t="str">
        <f t="shared" si="77"/>
        <v/>
      </c>
      <c r="O606" s="573" t="str">
        <f t="shared" si="78"/>
        <v>Strategy 1</v>
      </c>
      <c r="P606" s="573">
        <f t="shared" si="79"/>
        <v>0</v>
      </c>
      <c r="Q606" s="573" t="str">
        <f t="shared" si="80"/>
        <v/>
      </c>
      <c r="R606" s="573">
        <f t="shared" si="81"/>
        <v>0</v>
      </c>
    </row>
    <row r="607" spans="1:18" x14ac:dyDescent="0.2">
      <c r="A607" s="23"/>
      <c r="C607" s="36"/>
      <c r="D607" s="25"/>
      <c r="J607" s="575" t="str">
        <f t="shared" si="74"/>
        <v/>
      </c>
      <c r="K607" s="572" t="str">
        <f t="shared" si="75"/>
        <v>Strategy 1</v>
      </c>
      <c r="L607" s="573" t="str">
        <f t="shared" si="76"/>
        <v/>
      </c>
      <c r="M607" s="573" t="str">
        <f t="shared" si="77"/>
        <v/>
      </c>
      <c r="O607" s="573" t="str">
        <f t="shared" si="78"/>
        <v>Strategy 1</v>
      </c>
      <c r="P607" s="573">
        <f t="shared" si="79"/>
        <v>0</v>
      </c>
      <c r="Q607" s="573" t="str">
        <f t="shared" si="80"/>
        <v/>
      </c>
      <c r="R607" s="573">
        <f t="shared" si="81"/>
        <v>0</v>
      </c>
    </row>
    <row r="608" spans="1:18" x14ac:dyDescent="0.2">
      <c r="A608" s="23"/>
      <c r="C608" s="36"/>
      <c r="D608" s="25"/>
      <c r="J608" s="575" t="str">
        <f t="shared" si="74"/>
        <v/>
      </c>
      <c r="K608" s="572" t="str">
        <f t="shared" si="75"/>
        <v>Strategy 1</v>
      </c>
      <c r="L608" s="573" t="str">
        <f t="shared" si="76"/>
        <v/>
      </c>
      <c r="M608" s="573" t="str">
        <f t="shared" si="77"/>
        <v/>
      </c>
      <c r="O608" s="573" t="str">
        <f t="shared" si="78"/>
        <v>Strategy 1</v>
      </c>
      <c r="P608" s="573">
        <f t="shared" si="79"/>
        <v>0</v>
      </c>
      <c r="Q608" s="573" t="str">
        <f t="shared" si="80"/>
        <v/>
      </c>
      <c r="R608" s="573">
        <f t="shared" si="81"/>
        <v>0</v>
      </c>
    </row>
    <row r="609" spans="1:18" x14ac:dyDescent="0.2">
      <c r="A609" s="23"/>
      <c r="C609" s="36"/>
      <c r="D609" s="25"/>
      <c r="J609" s="575" t="str">
        <f t="shared" si="74"/>
        <v/>
      </c>
      <c r="K609" s="572" t="str">
        <f t="shared" si="75"/>
        <v>Strategy 1</v>
      </c>
      <c r="L609" s="573" t="str">
        <f t="shared" si="76"/>
        <v/>
      </c>
      <c r="M609" s="573" t="str">
        <f t="shared" si="77"/>
        <v/>
      </c>
      <c r="O609" s="573" t="str">
        <f t="shared" si="78"/>
        <v>Strategy 1</v>
      </c>
      <c r="P609" s="573">
        <f t="shared" si="79"/>
        <v>0</v>
      </c>
      <c r="Q609" s="573" t="str">
        <f t="shared" si="80"/>
        <v/>
      </c>
      <c r="R609" s="573">
        <f t="shared" si="81"/>
        <v>0</v>
      </c>
    </row>
    <row r="610" spans="1:18" x14ac:dyDescent="0.2">
      <c r="A610" s="23"/>
      <c r="C610" s="36"/>
      <c r="D610" s="25"/>
      <c r="J610" s="575" t="str">
        <f t="shared" si="74"/>
        <v/>
      </c>
      <c r="K610" s="572" t="str">
        <f t="shared" si="75"/>
        <v>Strategy 1</v>
      </c>
      <c r="L610" s="573" t="str">
        <f t="shared" si="76"/>
        <v/>
      </c>
      <c r="M610" s="573" t="str">
        <f t="shared" si="77"/>
        <v/>
      </c>
      <c r="O610" s="573" t="str">
        <f t="shared" si="78"/>
        <v>Strategy 1</v>
      </c>
      <c r="P610" s="573">
        <f t="shared" si="79"/>
        <v>0</v>
      </c>
      <c r="Q610" s="573" t="str">
        <f t="shared" si="80"/>
        <v/>
      </c>
      <c r="R610" s="573">
        <f t="shared" si="81"/>
        <v>0</v>
      </c>
    </row>
    <row r="611" spans="1:18" x14ac:dyDescent="0.2">
      <c r="A611" s="23"/>
      <c r="C611" s="36"/>
      <c r="D611" s="25"/>
      <c r="J611" s="575" t="str">
        <f t="shared" si="74"/>
        <v/>
      </c>
      <c r="K611" s="572" t="str">
        <f t="shared" si="75"/>
        <v>Strategy 1</v>
      </c>
      <c r="L611" s="573" t="str">
        <f t="shared" si="76"/>
        <v/>
      </c>
      <c r="M611" s="573" t="str">
        <f t="shared" si="77"/>
        <v/>
      </c>
      <c r="O611" s="573" t="str">
        <f t="shared" si="78"/>
        <v>Strategy 1</v>
      </c>
      <c r="P611" s="573">
        <f t="shared" si="79"/>
        <v>0</v>
      </c>
      <c r="Q611" s="573" t="str">
        <f t="shared" si="80"/>
        <v/>
      </c>
      <c r="R611" s="573">
        <f t="shared" si="81"/>
        <v>0</v>
      </c>
    </row>
    <row r="612" spans="1:18" x14ac:dyDescent="0.2">
      <c r="A612" s="23"/>
      <c r="C612" s="36"/>
      <c r="D612" s="25"/>
      <c r="J612" s="575" t="str">
        <f t="shared" si="74"/>
        <v/>
      </c>
      <c r="K612" s="572" t="str">
        <f t="shared" si="75"/>
        <v>Strategy 1</v>
      </c>
      <c r="L612" s="573" t="str">
        <f t="shared" si="76"/>
        <v/>
      </c>
      <c r="M612" s="573" t="str">
        <f t="shared" si="77"/>
        <v/>
      </c>
      <c r="O612" s="573" t="str">
        <f t="shared" si="78"/>
        <v>Strategy 1</v>
      </c>
      <c r="P612" s="573">
        <f t="shared" si="79"/>
        <v>0</v>
      </c>
      <c r="Q612" s="573" t="str">
        <f t="shared" si="80"/>
        <v/>
      </c>
      <c r="R612" s="573">
        <f t="shared" si="81"/>
        <v>0</v>
      </c>
    </row>
    <row r="613" spans="1:18" x14ac:dyDescent="0.2">
      <c r="A613" s="23"/>
      <c r="C613" s="36"/>
      <c r="D613" s="25"/>
      <c r="J613" s="575" t="str">
        <f t="shared" si="74"/>
        <v/>
      </c>
      <c r="K613" s="572" t="str">
        <f t="shared" si="75"/>
        <v>Strategy 1</v>
      </c>
      <c r="L613" s="573" t="str">
        <f t="shared" si="76"/>
        <v/>
      </c>
      <c r="M613" s="573" t="str">
        <f t="shared" si="77"/>
        <v/>
      </c>
      <c r="O613" s="573" t="str">
        <f t="shared" si="78"/>
        <v>Strategy 1</v>
      </c>
      <c r="P613" s="573">
        <f t="shared" si="79"/>
        <v>0</v>
      </c>
      <c r="Q613" s="573" t="str">
        <f t="shared" si="80"/>
        <v/>
      </c>
      <c r="R613" s="573">
        <f t="shared" si="81"/>
        <v>0</v>
      </c>
    </row>
    <row r="614" spans="1:18" x14ac:dyDescent="0.2">
      <c r="A614" s="23"/>
      <c r="C614" s="36"/>
      <c r="D614" s="25"/>
      <c r="J614" s="575" t="str">
        <f t="shared" si="74"/>
        <v/>
      </c>
      <c r="K614" s="572" t="str">
        <f t="shared" si="75"/>
        <v>Strategy 1</v>
      </c>
      <c r="L614" s="573" t="str">
        <f t="shared" si="76"/>
        <v/>
      </c>
      <c r="M614" s="573" t="str">
        <f t="shared" si="77"/>
        <v/>
      </c>
      <c r="O614" s="573" t="str">
        <f t="shared" si="78"/>
        <v>Strategy 1</v>
      </c>
      <c r="P614" s="573">
        <f t="shared" si="79"/>
        <v>0</v>
      </c>
      <c r="Q614" s="573" t="str">
        <f t="shared" si="80"/>
        <v/>
      </c>
      <c r="R614" s="573">
        <f t="shared" si="81"/>
        <v>0</v>
      </c>
    </row>
    <row r="615" spans="1:18" x14ac:dyDescent="0.2">
      <c r="A615" s="23"/>
      <c r="C615" s="36"/>
      <c r="D615" s="25"/>
      <c r="J615" s="575" t="str">
        <f t="shared" si="74"/>
        <v/>
      </c>
      <c r="K615" s="572" t="str">
        <f t="shared" si="75"/>
        <v>Strategy 1</v>
      </c>
      <c r="L615" s="573" t="str">
        <f t="shared" si="76"/>
        <v/>
      </c>
      <c r="M615" s="573" t="str">
        <f t="shared" si="77"/>
        <v/>
      </c>
      <c r="O615" s="573" t="str">
        <f t="shared" si="78"/>
        <v>Strategy 1</v>
      </c>
      <c r="P615" s="573">
        <f t="shared" si="79"/>
        <v>0</v>
      </c>
      <c r="Q615" s="573" t="str">
        <f t="shared" si="80"/>
        <v/>
      </c>
      <c r="R615" s="573">
        <f t="shared" si="81"/>
        <v>0</v>
      </c>
    </row>
    <row r="616" spans="1:18" x14ac:dyDescent="0.2">
      <c r="A616" s="23"/>
      <c r="C616" s="36"/>
      <c r="D616" s="25"/>
      <c r="J616" s="575" t="str">
        <f t="shared" si="74"/>
        <v/>
      </c>
      <c r="K616" s="572" t="str">
        <f t="shared" si="75"/>
        <v>Strategy 1</v>
      </c>
      <c r="L616" s="573" t="str">
        <f t="shared" si="76"/>
        <v/>
      </c>
      <c r="M616" s="573" t="str">
        <f t="shared" si="77"/>
        <v/>
      </c>
      <c r="O616" s="573" t="str">
        <f t="shared" si="78"/>
        <v>Strategy 1</v>
      </c>
      <c r="P616" s="573">
        <f t="shared" si="79"/>
        <v>0</v>
      </c>
      <c r="Q616" s="573" t="str">
        <f t="shared" si="80"/>
        <v/>
      </c>
      <c r="R616" s="573">
        <f t="shared" si="81"/>
        <v>0</v>
      </c>
    </row>
    <row r="617" spans="1:18" x14ac:dyDescent="0.2">
      <c r="A617" s="23"/>
      <c r="C617" s="36"/>
      <c r="D617" s="25"/>
      <c r="J617" s="575" t="str">
        <f t="shared" si="74"/>
        <v/>
      </c>
      <c r="K617" s="572" t="str">
        <f t="shared" si="75"/>
        <v>Strategy 1</v>
      </c>
      <c r="L617" s="573" t="str">
        <f t="shared" si="76"/>
        <v/>
      </c>
      <c r="M617" s="573" t="str">
        <f t="shared" si="77"/>
        <v/>
      </c>
      <c r="O617" s="573" t="str">
        <f t="shared" si="78"/>
        <v>Strategy 1</v>
      </c>
      <c r="P617" s="573">
        <f t="shared" si="79"/>
        <v>0</v>
      </c>
      <c r="Q617" s="573" t="str">
        <f t="shared" si="80"/>
        <v/>
      </c>
      <c r="R617" s="573">
        <f t="shared" si="81"/>
        <v>0</v>
      </c>
    </row>
    <row r="618" spans="1:18" x14ac:dyDescent="0.2">
      <c r="A618" s="23"/>
      <c r="C618" s="36"/>
      <c r="D618" s="25"/>
      <c r="J618" s="575" t="str">
        <f t="shared" si="74"/>
        <v/>
      </c>
      <c r="K618" s="572" t="str">
        <f t="shared" si="75"/>
        <v>Strategy 1</v>
      </c>
      <c r="L618" s="573" t="str">
        <f t="shared" si="76"/>
        <v/>
      </c>
      <c r="M618" s="573" t="str">
        <f t="shared" si="77"/>
        <v/>
      </c>
      <c r="O618" s="573" t="str">
        <f t="shared" si="78"/>
        <v>Strategy 1</v>
      </c>
      <c r="P618" s="573">
        <f t="shared" si="79"/>
        <v>0</v>
      </c>
      <c r="Q618" s="573" t="str">
        <f t="shared" si="80"/>
        <v/>
      </c>
      <c r="R618" s="573">
        <f t="shared" si="81"/>
        <v>0</v>
      </c>
    </row>
    <row r="619" spans="1:18" x14ac:dyDescent="0.2">
      <c r="A619" s="23"/>
      <c r="C619" s="36"/>
      <c r="D619" s="25"/>
      <c r="J619" s="575" t="str">
        <f t="shared" si="74"/>
        <v/>
      </c>
      <c r="K619" s="572" t="str">
        <f t="shared" si="75"/>
        <v>Strategy 1</v>
      </c>
      <c r="L619" s="573" t="str">
        <f t="shared" si="76"/>
        <v/>
      </c>
      <c r="M619" s="573" t="str">
        <f t="shared" si="77"/>
        <v/>
      </c>
      <c r="O619" s="573" t="str">
        <f t="shared" si="78"/>
        <v>Strategy 1</v>
      </c>
      <c r="P619" s="573">
        <f t="shared" si="79"/>
        <v>0</v>
      </c>
      <c r="Q619" s="573" t="str">
        <f t="shared" si="80"/>
        <v/>
      </c>
      <c r="R619" s="573">
        <f t="shared" si="81"/>
        <v>0</v>
      </c>
    </row>
    <row r="620" spans="1:18" x14ac:dyDescent="0.2">
      <c r="A620" s="23"/>
      <c r="C620" s="36"/>
      <c r="D620" s="25"/>
      <c r="J620" s="575" t="str">
        <f t="shared" si="74"/>
        <v/>
      </c>
      <c r="K620" s="572" t="str">
        <f t="shared" si="75"/>
        <v>Strategy 1</v>
      </c>
      <c r="L620" s="573" t="str">
        <f t="shared" si="76"/>
        <v/>
      </c>
      <c r="M620" s="573" t="str">
        <f t="shared" si="77"/>
        <v/>
      </c>
      <c r="O620" s="573" t="str">
        <f t="shared" si="78"/>
        <v>Strategy 1</v>
      </c>
      <c r="P620" s="573">
        <f t="shared" si="79"/>
        <v>0</v>
      </c>
      <c r="Q620" s="573" t="str">
        <f t="shared" si="80"/>
        <v/>
      </c>
      <c r="R620" s="573">
        <f t="shared" si="81"/>
        <v>0</v>
      </c>
    </row>
    <row r="621" spans="1:18" x14ac:dyDescent="0.2">
      <c r="A621" s="23"/>
      <c r="C621" s="36"/>
      <c r="D621" s="25"/>
      <c r="J621" s="575" t="str">
        <f t="shared" si="74"/>
        <v/>
      </c>
      <c r="K621" s="572" t="str">
        <f t="shared" si="75"/>
        <v>Strategy 1</v>
      </c>
      <c r="L621" s="573" t="str">
        <f t="shared" si="76"/>
        <v/>
      </c>
      <c r="M621" s="573" t="str">
        <f t="shared" si="77"/>
        <v/>
      </c>
      <c r="O621" s="573" t="str">
        <f t="shared" si="78"/>
        <v>Strategy 1</v>
      </c>
      <c r="P621" s="573">
        <f t="shared" si="79"/>
        <v>0</v>
      </c>
      <c r="Q621" s="573" t="str">
        <f t="shared" si="80"/>
        <v/>
      </c>
      <c r="R621" s="573">
        <f t="shared" si="81"/>
        <v>0</v>
      </c>
    </row>
    <row r="622" spans="1:18" x14ac:dyDescent="0.2">
      <c r="A622" s="23"/>
      <c r="C622" s="36"/>
      <c r="D622" s="25"/>
      <c r="J622" s="575" t="str">
        <f t="shared" si="74"/>
        <v/>
      </c>
      <c r="K622" s="572" t="str">
        <f t="shared" si="75"/>
        <v>Strategy 1</v>
      </c>
      <c r="L622" s="573" t="str">
        <f t="shared" si="76"/>
        <v/>
      </c>
      <c r="M622" s="573" t="str">
        <f t="shared" si="77"/>
        <v/>
      </c>
      <c r="O622" s="573" t="str">
        <f t="shared" si="78"/>
        <v>Strategy 1</v>
      </c>
      <c r="P622" s="573">
        <f t="shared" si="79"/>
        <v>0</v>
      </c>
      <c r="Q622" s="573" t="str">
        <f t="shared" si="80"/>
        <v/>
      </c>
      <c r="R622" s="573">
        <f t="shared" si="81"/>
        <v>0</v>
      </c>
    </row>
    <row r="623" spans="1:18" x14ac:dyDescent="0.2">
      <c r="A623" s="23"/>
      <c r="C623" s="36"/>
      <c r="D623" s="25"/>
      <c r="J623" s="575" t="str">
        <f t="shared" si="74"/>
        <v/>
      </c>
      <c r="K623" s="572" t="str">
        <f t="shared" si="75"/>
        <v>Strategy 1</v>
      </c>
      <c r="L623" s="573" t="str">
        <f t="shared" si="76"/>
        <v/>
      </c>
      <c r="M623" s="573" t="str">
        <f t="shared" si="77"/>
        <v/>
      </c>
      <c r="O623" s="573" t="str">
        <f t="shared" si="78"/>
        <v>Strategy 1</v>
      </c>
      <c r="P623" s="573">
        <f t="shared" si="79"/>
        <v>0</v>
      </c>
      <c r="Q623" s="573" t="str">
        <f t="shared" si="80"/>
        <v/>
      </c>
      <c r="R623" s="573">
        <f t="shared" si="81"/>
        <v>0</v>
      </c>
    </row>
    <row r="624" spans="1:18" x14ac:dyDescent="0.2">
      <c r="A624" s="23"/>
      <c r="C624" s="36"/>
      <c r="D624" s="25"/>
      <c r="J624" s="575" t="str">
        <f t="shared" si="74"/>
        <v/>
      </c>
      <c r="K624" s="572" t="str">
        <f t="shared" si="75"/>
        <v>Strategy 1</v>
      </c>
      <c r="L624" s="573" t="str">
        <f t="shared" si="76"/>
        <v/>
      </c>
      <c r="M624" s="573" t="str">
        <f t="shared" si="77"/>
        <v/>
      </c>
      <c r="O624" s="573" t="str">
        <f t="shared" si="78"/>
        <v>Strategy 1</v>
      </c>
      <c r="P624" s="573">
        <f t="shared" si="79"/>
        <v>0</v>
      </c>
      <c r="Q624" s="573" t="str">
        <f t="shared" si="80"/>
        <v/>
      </c>
      <c r="R624" s="573">
        <f t="shared" si="81"/>
        <v>0</v>
      </c>
    </row>
    <row r="625" spans="1:18" x14ac:dyDescent="0.2">
      <c r="A625" s="23"/>
      <c r="C625" s="36"/>
      <c r="D625" s="25"/>
      <c r="J625" s="575" t="str">
        <f t="shared" si="74"/>
        <v/>
      </c>
      <c r="K625" s="572" t="str">
        <f t="shared" si="75"/>
        <v>Strategy 1</v>
      </c>
      <c r="L625" s="573" t="str">
        <f t="shared" si="76"/>
        <v/>
      </c>
      <c r="M625" s="573" t="str">
        <f t="shared" si="77"/>
        <v/>
      </c>
      <c r="O625" s="573" t="str">
        <f t="shared" si="78"/>
        <v>Strategy 1</v>
      </c>
      <c r="P625" s="573">
        <f t="shared" si="79"/>
        <v>0</v>
      </c>
      <c r="Q625" s="573" t="str">
        <f t="shared" si="80"/>
        <v/>
      </c>
      <c r="R625" s="573">
        <f t="shared" si="81"/>
        <v>0</v>
      </c>
    </row>
    <row r="626" spans="1:18" x14ac:dyDescent="0.2">
      <c r="A626" s="23"/>
      <c r="C626" s="36"/>
      <c r="D626" s="25"/>
      <c r="J626" s="575" t="str">
        <f t="shared" si="74"/>
        <v/>
      </c>
      <c r="K626" s="572" t="str">
        <f t="shared" si="75"/>
        <v>Strategy 1</v>
      </c>
      <c r="L626" s="573" t="str">
        <f t="shared" si="76"/>
        <v/>
      </c>
      <c r="M626" s="573" t="str">
        <f t="shared" si="77"/>
        <v/>
      </c>
      <c r="O626" s="573" t="str">
        <f t="shared" si="78"/>
        <v>Strategy 1</v>
      </c>
      <c r="P626" s="573">
        <f t="shared" si="79"/>
        <v>0</v>
      </c>
      <c r="Q626" s="573" t="str">
        <f t="shared" si="80"/>
        <v/>
      </c>
      <c r="R626" s="573">
        <f t="shared" si="81"/>
        <v>0</v>
      </c>
    </row>
    <row r="627" spans="1:18" x14ac:dyDescent="0.2">
      <c r="A627" s="23"/>
      <c r="C627" s="36"/>
      <c r="D627" s="25"/>
      <c r="J627" s="575" t="str">
        <f t="shared" si="74"/>
        <v/>
      </c>
      <c r="K627" s="572" t="str">
        <f t="shared" si="75"/>
        <v>Strategy 1</v>
      </c>
      <c r="L627" s="573" t="str">
        <f t="shared" si="76"/>
        <v/>
      </c>
      <c r="M627" s="573" t="str">
        <f t="shared" si="77"/>
        <v/>
      </c>
      <c r="O627" s="573" t="str">
        <f t="shared" si="78"/>
        <v>Strategy 1</v>
      </c>
      <c r="P627" s="573">
        <f t="shared" si="79"/>
        <v>0</v>
      </c>
      <c r="Q627" s="573" t="str">
        <f t="shared" si="80"/>
        <v/>
      </c>
      <c r="R627" s="573">
        <f t="shared" si="81"/>
        <v>0</v>
      </c>
    </row>
    <row r="628" spans="1:18" x14ac:dyDescent="0.2">
      <c r="A628" s="23"/>
      <c r="C628" s="36"/>
      <c r="D628" s="25"/>
      <c r="J628" s="575" t="str">
        <f t="shared" si="74"/>
        <v/>
      </c>
      <c r="K628" s="572" t="str">
        <f t="shared" si="75"/>
        <v>Strategy 1</v>
      </c>
      <c r="L628" s="573" t="str">
        <f t="shared" si="76"/>
        <v/>
      </c>
      <c r="M628" s="573" t="str">
        <f t="shared" si="77"/>
        <v/>
      </c>
      <c r="O628" s="573" t="str">
        <f t="shared" si="78"/>
        <v>Strategy 1</v>
      </c>
      <c r="P628" s="573">
        <f t="shared" si="79"/>
        <v>0</v>
      </c>
      <c r="Q628" s="573" t="str">
        <f t="shared" si="80"/>
        <v/>
      </c>
      <c r="R628" s="573">
        <f t="shared" si="81"/>
        <v>0</v>
      </c>
    </row>
    <row r="629" spans="1:18" x14ac:dyDescent="0.2">
      <c r="A629" s="23"/>
      <c r="C629" s="36"/>
      <c r="D629" s="25"/>
      <c r="J629" s="575" t="str">
        <f t="shared" si="74"/>
        <v/>
      </c>
      <c r="K629" s="572" t="str">
        <f t="shared" si="75"/>
        <v>Strategy 1</v>
      </c>
      <c r="L629" s="573" t="str">
        <f t="shared" si="76"/>
        <v/>
      </c>
      <c r="M629" s="573" t="str">
        <f t="shared" si="77"/>
        <v/>
      </c>
      <c r="O629" s="573" t="str">
        <f t="shared" si="78"/>
        <v>Strategy 1</v>
      </c>
      <c r="P629" s="573">
        <f t="shared" si="79"/>
        <v>0</v>
      </c>
      <c r="Q629" s="573" t="str">
        <f t="shared" si="80"/>
        <v/>
      </c>
      <c r="R629" s="573">
        <f t="shared" si="81"/>
        <v>0</v>
      </c>
    </row>
    <row r="630" spans="1:18" x14ac:dyDescent="0.2">
      <c r="A630" s="23"/>
      <c r="C630" s="36"/>
      <c r="D630" s="25"/>
      <c r="J630" s="575" t="str">
        <f t="shared" si="74"/>
        <v/>
      </c>
      <c r="K630" s="572" t="str">
        <f t="shared" si="75"/>
        <v>Strategy 1</v>
      </c>
      <c r="L630" s="573" t="str">
        <f t="shared" si="76"/>
        <v/>
      </c>
      <c r="M630" s="573" t="str">
        <f t="shared" si="77"/>
        <v/>
      </c>
      <c r="O630" s="573" t="str">
        <f t="shared" si="78"/>
        <v>Strategy 1</v>
      </c>
      <c r="P630" s="573">
        <f t="shared" si="79"/>
        <v>0</v>
      </c>
      <c r="Q630" s="573" t="str">
        <f t="shared" si="80"/>
        <v/>
      </c>
      <c r="R630" s="573">
        <f t="shared" si="81"/>
        <v>0</v>
      </c>
    </row>
    <row r="631" spans="1:18" x14ac:dyDescent="0.2">
      <c r="A631" s="23"/>
      <c r="C631" s="36"/>
      <c r="D631" s="25"/>
      <c r="J631" s="575" t="str">
        <f t="shared" si="74"/>
        <v/>
      </c>
      <c r="K631" s="572" t="str">
        <f t="shared" si="75"/>
        <v>Strategy 1</v>
      </c>
      <c r="L631" s="573" t="str">
        <f t="shared" si="76"/>
        <v/>
      </c>
      <c r="M631" s="573" t="str">
        <f t="shared" si="77"/>
        <v/>
      </c>
      <c r="O631" s="573" t="str">
        <f t="shared" si="78"/>
        <v>Strategy 1</v>
      </c>
      <c r="P631" s="573">
        <f t="shared" si="79"/>
        <v>0</v>
      </c>
      <c r="Q631" s="573" t="str">
        <f t="shared" si="80"/>
        <v/>
      </c>
      <c r="R631" s="573">
        <f t="shared" si="81"/>
        <v>0</v>
      </c>
    </row>
    <row r="632" spans="1:18" x14ac:dyDescent="0.2">
      <c r="A632" s="23"/>
      <c r="C632" s="36"/>
      <c r="D632" s="25"/>
      <c r="J632" s="575" t="str">
        <f t="shared" si="74"/>
        <v/>
      </c>
      <c r="K632" s="572" t="str">
        <f t="shared" si="75"/>
        <v>Strategy 1</v>
      </c>
      <c r="L632" s="573" t="str">
        <f t="shared" si="76"/>
        <v/>
      </c>
      <c r="M632" s="573" t="str">
        <f t="shared" si="77"/>
        <v/>
      </c>
      <c r="O632" s="573" t="str">
        <f t="shared" si="78"/>
        <v>Strategy 1</v>
      </c>
      <c r="P632" s="573">
        <f t="shared" si="79"/>
        <v>0</v>
      </c>
      <c r="Q632" s="573" t="str">
        <f t="shared" si="80"/>
        <v/>
      </c>
      <c r="R632" s="573">
        <f t="shared" si="81"/>
        <v>0</v>
      </c>
    </row>
    <row r="633" spans="1:18" x14ac:dyDescent="0.2">
      <c r="A633" s="23"/>
      <c r="C633" s="36"/>
      <c r="D633" s="25"/>
      <c r="J633" s="575" t="str">
        <f t="shared" si="74"/>
        <v/>
      </c>
      <c r="K633" s="572" t="str">
        <f t="shared" si="75"/>
        <v>Strategy 1</v>
      </c>
      <c r="L633" s="573" t="str">
        <f t="shared" si="76"/>
        <v/>
      </c>
      <c r="M633" s="573" t="str">
        <f t="shared" si="77"/>
        <v/>
      </c>
      <c r="O633" s="573" t="str">
        <f t="shared" si="78"/>
        <v>Strategy 1</v>
      </c>
      <c r="P633" s="573">
        <f t="shared" si="79"/>
        <v>0</v>
      </c>
      <c r="Q633" s="573" t="str">
        <f t="shared" si="80"/>
        <v/>
      </c>
      <c r="R633" s="573">
        <f t="shared" si="81"/>
        <v>0</v>
      </c>
    </row>
    <row r="634" spans="1:18" x14ac:dyDescent="0.2">
      <c r="A634" s="23"/>
      <c r="C634" s="36"/>
      <c r="D634" s="25"/>
      <c r="J634" s="575" t="str">
        <f t="shared" si="74"/>
        <v/>
      </c>
      <c r="K634" s="572" t="str">
        <f t="shared" si="75"/>
        <v>Strategy 1</v>
      </c>
      <c r="L634" s="573" t="str">
        <f t="shared" si="76"/>
        <v/>
      </c>
      <c r="M634" s="573" t="str">
        <f t="shared" si="77"/>
        <v/>
      </c>
      <c r="O634" s="573" t="str">
        <f t="shared" si="78"/>
        <v>Strategy 1</v>
      </c>
      <c r="P634" s="573">
        <f t="shared" si="79"/>
        <v>0</v>
      </c>
      <c r="Q634" s="573" t="str">
        <f t="shared" si="80"/>
        <v/>
      </c>
      <c r="R634" s="573">
        <f t="shared" si="81"/>
        <v>0</v>
      </c>
    </row>
    <row r="635" spans="1:18" x14ac:dyDescent="0.2">
      <c r="A635" s="23"/>
      <c r="C635" s="36"/>
      <c r="D635" s="25"/>
      <c r="J635" s="575" t="str">
        <f t="shared" si="74"/>
        <v/>
      </c>
      <c r="K635" s="572" t="str">
        <f t="shared" si="75"/>
        <v>Strategy 1</v>
      </c>
      <c r="L635" s="573" t="str">
        <f t="shared" si="76"/>
        <v/>
      </c>
      <c r="M635" s="573" t="str">
        <f t="shared" si="77"/>
        <v/>
      </c>
      <c r="O635" s="573" t="str">
        <f t="shared" si="78"/>
        <v>Strategy 1</v>
      </c>
      <c r="P635" s="573">
        <f t="shared" si="79"/>
        <v>0</v>
      </c>
      <c r="Q635" s="573" t="str">
        <f t="shared" si="80"/>
        <v/>
      </c>
      <c r="R635" s="573">
        <f t="shared" si="81"/>
        <v>0</v>
      </c>
    </row>
    <row r="636" spans="1:18" x14ac:dyDescent="0.2">
      <c r="A636" s="23"/>
      <c r="C636" s="36"/>
      <c r="D636" s="25"/>
      <c r="J636" s="575" t="str">
        <f t="shared" si="74"/>
        <v/>
      </c>
      <c r="K636" s="572" t="str">
        <f t="shared" si="75"/>
        <v>Strategy 1</v>
      </c>
      <c r="L636" s="573" t="str">
        <f t="shared" si="76"/>
        <v/>
      </c>
      <c r="M636" s="573" t="str">
        <f t="shared" si="77"/>
        <v/>
      </c>
      <c r="O636" s="573" t="str">
        <f t="shared" si="78"/>
        <v>Strategy 1</v>
      </c>
      <c r="P636" s="573">
        <f t="shared" si="79"/>
        <v>0</v>
      </c>
      <c r="Q636" s="573" t="str">
        <f t="shared" si="80"/>
        <v/>
      </c>
      <c r="R636" s="573">
        <f t="shared" si="81"/>
        <v>0</v>
      </c>
    </row>
    <row r="637" spans="1:18" x14ac:dyDescent="0.2">
      <c r="A637" s="23"/>
      <c r="C637" s="36"/>
      <c r="D637" s="25"/>
      <c r="J637" s="575" t="str">
        <f t="shared" si="74"/>
        <v/>
      </c>
      <c r="K637" s="572" t="str">
        <f t="shared" si="75"/>
        <v>Strategy 1</v>
      </c>
      <c r="L637" s="573" t="str">
        <f t="shared" si="76"/>
        <v/>
      </c>
      <c r="M637" s="573" t="str">
        <f t="shared" si="77"/>
        <v/>
      </c>
      <c r="O637" s="573" t="str">
        <f t="shared" si="78"/>
        <v>Strategy 1</v>
      </c>
      <c r="P637" s="573">
        <f t="shared" si="79"/>
        <v>0</v>
      </c>
      <c r="Q637" s="573" t="str">
        <f t="shared" si="80"/>
        <v/>
      </c>
      <c r="R637" s="573">
        <f t="shared" si="81"/>
        <v>0</v>
      </c>
    </row>
    <row r="638" spans="1:18" x14ac:dyDescent="0.2">
      <c r="A638" s="23"/>
      <c r="C638" s="36"/>
      <c r="D638" s="25"/>
      <c r="J638" s="575" t="str">
        <f t="shared" si="74"/>
        <v/>
      </c>
      <c r="K638" s="572" t="str">
        <f t="shared" si="75"/>
        <v>Strategy 1</v>
      </c>
      <c r="L638" s="573" t="str">
        <f t="shared" si="76"/>
        <v/>
      </c>
      <c r="M638" s="573" t="str">
        <f t="shared" si="77"/>
        <v/>
      </c>
      <c r="O638" s="573" t="str">
        <f t="shared" si="78"/>
        <v>Strategy 1</v>
      </c>
      <c r="P638" s="573">
        <f t="shared" si="79"/>
        <v>0</v>
      </c>
      <c r="Q638" s="573" t="str">
        <f t="shared" si="80"/>
        <v/>
      </c>
      <c r="R638" s="573">
        <f t="shared" si="81"/>
        <v>0</v>
      </c>
    </row>
    <row r="639" spans="1:18" x14ac:dyDescent="0.2">
      <c r="A639" s="23"/>
      <c r="C639" s="36"/>
      <c r="D639" s="25"/>
      <c r="J639" s="575" t="str">
        <f t="shared" si="74"/>
        <v/>
      </c>
      <c r="K639" s="572" t="str">
        <f t="shared" si="75"/>
        <v>Strategy 1</v>
      </c>
      <c r="L639" s="573" t="str">
        <f t="shared" si="76"/>
        <v/>
      </c>
      <c r="M639" s="573" t="str">
        <f t="shared" si="77"/>
        <v/>
      </c>
      <c r="O639" s="573" t="str">
        <f t="shared" si="78"/>
        <v>Strategy 1</v>
      </c>
      <c r="P639" s="573">
        <f t="shared" si="79"/>
        <v>0</v>
      </c>
      <c r="Q639" s="573" t="str">
        <f t="shared" si="80"/>
        <v/>
      </c>
      <c r="R639" s="573">
        <f t="shared" si="81"/>
        <v>0</v>
      </c>
    </row>
    <row r="640" spans="1:18" x14ac:dyDescent="0.2">
      <c r="A640" s="23"/>
      <c r="C640" s="36"/>
      <c r="D640" s="25"/>
      <c r="J640" s="575" t="str">
        <f t="shared" si="74"/>
        <v/>
      </c>
      <c r="K640" s="572" t="str">
        <f t="shared" si="75"/>
        <v>Strategy 1</v>
      </c>
      <c r="L640" s="573" t="str">
        <f t="shared" si="76"/>
        <v/>
      </c>
      <c r="M640" s="573" t="str">
        <f t="shared" si="77"/>
        <v/>
      </c>
      <c r="O640" s="573" t="str">
        <f t="shared" si="78"/>
        <v>Strategy 1</v>
      </c>
      <c r="P640" s="573">
        <f t="shared" si="79"/>
        <v>0</v>
      </c>
      <c r="Q640" s="573" t="str">
        <f t="shared" si="80"/>
        <v/>
      </c>
      <c r="R640" s="573">
        <f t="shared" si="81"/>
        <v>0</v>
      </c>
    </row>
    <row r="641" spans="1:18" x14ac:dyDescent="0.2">
      <c r="A641" s="23"/>
      <c r="C641" s="36"/>
      <c r="D641" s="25"/>
      <c r="J641" s="575" t="str">
        <f t="shared" si="74"/>
        <v/>
      </c>
      <c r="K641" s="572" t="str">
        <f t="shared" si="75"/>
        <v>Strategy 1</v>
      </c>
      <c r="L641" s="573" t="str">
        <f t="shared" si="76"/>
        <v/>
      </c>
      <c r="M641" s="573" t="str">
        <f t="shared" si="77"/>
        <v/>
      </c>
      <c r="O641" s="573" t="str">
        <f t="shared" si="78"/>
        <v>Strategy 1</v>
      </c>
      <c r="P641" s="573">
        <f t="shared" si="79"/>
        <v>0</v>
      </c>
      <c r="Q641" s="573" t="str">
        <f t="shared" si="80"/>
        <v/>
      </c>
      <c r="R641" s="573">
        <f t="shared" si="81"/>
        <v>0</v>
      </c>
    </row>
    <row r="642" spans="1:18" x14ac:dyDescent="0.2">
      <c r="A642" s="23"/>
      <c r="C642" s="36"/>
      <c r="D642" s="25"/>
      <c r="J642" s="575" t="str">
        <f t="shared" si="74"/>
        <v/>
      </c>
      <c r="K642" s="572" t="str">
        <f t="shared" si="75"/>
        <v>Strategy 1</v>
      </c>
      <c r="L642" s="573" t="str">
        <f t="shared" si="76"/>
        <v/>
      </c>
      <c r="M642" s="573" t="str">
        <f t="shared" si="77"/>
        <v/>
      </c>
      <c r="O642" s="573" t="str">
        <f t="shared" si="78"/>
        <v>Strategy 1</v>
      </c>
      <c r="P642" s="573">
        <f t="shared" si="79"/>
        <v>0</v>
      </c>
      <c r="Q642" s="573" t="str">
        <f t="shared" si="80"/>
        <v/>
      </c>
      <c r="R642" s="573">
        <f t="shared" si="81"/>
        <v>0</v>
      </c>
    </row>
    <row r="643" spans="1:18" x14ac:dyDescent="0.2">
      <c r="A643" s="23"/>
      <c r="C643" s="36"/>
      <c r="D643" s="25"/>
      <c r="J643" s="575" t="str">
        <f t="shared" si="74"/>
        <v/>
      </c>
      <c r="K643" s="572" t="str">
        <f t="shared" si="75"/>
        <v>Strategy 1</v>
      </c>
      <c r="L643" s="573" t="str">
        <f t="shared" si="76"/>
        <v/>
      </c>
      <c r="M643" s="573" t="str">
        <f t="shared" si="77"/>
        <v/>
      </c>
      <c r="O643" s="573" t="str">
        <f t="shared" si="78"/>
        <v>Strategy 1</v>
      </c>
      <c r="P643" s="573">
        <f t="shared" si="79"/>
        <v>0</v>
      </c>
      <c r="Q643" s="573" t="str">
        <f t="shared" si="80"/>
        <v/>
      </c>
      <c r="R643" s="573">
        <f t="shared" si="81"/>
        <v>0</v>
      </c>
    </row>
    <row r="644" spans="1:18" x14ac:dyDescent="0.2">
      <c r="A644" s="23"/>
      <c r="C644" s="36"/>
      <c r="D644" s="25"/>
      <c r="J644" s="575" t="str">
        <f t="shared" si="74"/>
        <v/>
      </c>
      <c r="K644" s="572" t="str">
        <f t="shared" si="75"/>
        <v>Strategy 1</v>
      </c>
      <c r="L644" s="573" t="str">
        <f t="shared" si="76"/>
        <v/>
      </c>
      <c r="M644" s="573" t="str">
        <f t="shared" si="77"/>
        <v/>
      </c>
      <c r="O644" s="573" t="str">
        <f t="shared" si="78"/>
        <v>Strategy 1</v>
      </c>
      <c r="P644" s="573">
        <f t="shared" si="79"/>
        <v>0</v>
      </c>
      <c r="Q644" s="573" t="str">
        <f t="shared" si="80"/>
        <v/>
      </c>
      <c r="R644" s="573">
        <f t="shared" si="81"/>
        <v>0</v>
      </c>
    </row>
    <row r="645" spans="1:18" x14ac:dyDescent="0.2">
      <c r="A645" s="23"/>
      <c r="C645" s="36"/>
      <c r="D645" s="25"/>
      <c r="J645" s="575" t="str">
        <f t="shared" si="74"/>
        <v/>
      </c>
      <c r="K645" s="572" t="str">
        <f t="shared" si="75"/>
        <v>Strategy 1</v>
      </c>
      <c r="L645" s="573" t="str">
        <f t="shared" si="76"/>
        <v/>
      </c>
      <c r="M645" s="573" t="str">
        <f t="shared" si="77"/>
        <v/>
      </c>
      <c r="O645" s="573" t="str">
        <f t="shared" si="78"/>
        <v>Strategy 1</v>
      </c>
      <c r="P645" s="573">
        <f t="shared" si="79"/>
        <v>0</v>
      </c>
      <c r="Q645" s="573" t="str">
        <f t="shared" si="80"/>
        <v/>
      </c>
      <c r="R645" s="573">
        <f t="shared" si="81"/>
        <v>0</v>
      </c>
    </row>
    <row r="646" spans="1:18" x14ac:dyDescent="0.2">
      <c r="A646" s="23"/>
      <c r="C646" s="36"/>
      <c r="D646" s="25"/>
      <c r="J646" s="575" t="str">
        <f t="shared" si="74"/>
        <v/>
      </c>
      <c r="K646" s="572" t="str">
        <f t="shared" si="75"/>
        <v>Strategy 1</v>
      </c>
      <c r="L646" s="573" t="str">
        <f t="shared" si="76"/>
        <v/>
      </c>
      <c r="M646" s="573" t="str">
        <f t="shared" si="77"/>
        <v/>
      </c>
      <c r="O646" s="573" t="str">
        <f t="shared" si="78"/>
        <v>Strategy 1</v>
      </c>
      <c r="P646" s="573">
        <f t="shared" si="79"/>
        <v>0</v>
      </c>
      <c r="Q646" s="573" t="str">
        <f t="shared" si="80"/>
        <v/>
      </c>
      <c r="R646" s="573">
        <f t="shared" si="81"/>
        <v>0</v>
      </c>
    </row>
    <row r="647" spans="1:18" x14ac:dyDescent="0.2">
      <c r="A647" s="23"/>
      <c r="C647" s="36"/>
      <c r="D647" s="25"/>
      <c r="J647" s="575" t="str">
        <f t="shared" si="74"/>
        <v/>
      </c>
      <c r="K647" s="572" t="str">
        <f t="shared" si="75"/>
        <v>Strategy 1</v>
      </c>
      <c r="L647" s="573" t="str">
        <f t="shared" si="76"/>
        <v/>
      </c>
      <c r="M647" s="573" t="str">
        <f t="shared" si="77"/>
        <v/>
      </c>
      <c r="O647" s="573" t="str">
        <f t="shared" si="78"/>
        <v>Strategy 1</v>
      </c>
      <c r="P647" s="573">
        <f t="shared" si="79"/>
        <v>0</v>
      </c>
      <c r="Q647" s="573" t="str">
        <f t="shared" si="80"/>
        <v/>
      </c>
      <c r="R647" s="573">
        <f t="shared" si="81"/>
        <v>0</v>
      </c>
    </row>
    <row r="648" spans="1:18" x14ac:dyDescent="0.2">
      <c r="A648" s="23"/>
      <c r="C648" s="36"/>
      <c r="D648" s="25"/>
      <c r="J648" s="575" t="str">
        <f t="shared" si="74"/>
        <v/>
      </c>
      <c r="K648" s="572" t="str">
        <f t="shared" si="75"/>
        <v>Strategy 1</v>
      </c>
      <c r="L648" s="573" t="str">
        <f t="shared" si="76"/>
        <v/>
      </c>
      <c r="M648" s="573" t="str">
        <f t="shared" si="77"/>
        <v/>
      </c>
      <c r="O648" s="573" t="str">
        <f t="shared" si="78"/>
        <v>Strategy 1</v>
      </c>
      <c r="P648" s="573">
        <f t="shared" si="79"/>
        <v>0</v>
      </c>
      <c r="Q648" s="573" t="str">
        <f t="shared" si="80"/>
        <v/>
      </c>
      <c r="R648" s="573">
        <f t="shared" si="81"/>
        <v>0</v>
      </c>
    </row>
    <row r="649" spans="1:18" x14ac:dyDescent="0.2">
      <c r="A649" s="23"/>
      <c r="C649" s="36"/>
      <c r="D649" s="25"/>
      <c r="J649" s="575" t="str">
        <f t="shared" si="74"/>
        <v/>
      </c>
      <c r="K649" s="572" t="str">
        <f t="shared" si="75"/>
        <v>Strategy 1</v>
      </c>
      <c r="L649" s="573" t="str">
        <f t="shared" si="76"/>
        <v/>
      </c>
      <c r="M649" s="573" t="str">
        <f t="shared" si="77"/>
        <v/>
      </c>
      <c r="O649" s="573" t="str">
        <f t="shared" si="78"/>
        <v>Strategy 1</v>
      </c>
      <c r="P649" s="573">
        <f t="shared" si="79"/>
        <v>0</v>
      </c>
      <c r="Q649" s="573" t="str">
        <f t="shared" si="80"/>
        <v/>
      </c>
      <c r="R649" s="573">
        <f t="shared" si="81"/>
        <v>0</v>
      </c>
    </row>
    <row r="650" spans="1:18" x14ac:dyDescent="0.2">
      <c r="A650" s="23"/>
      <c r="C650" s="36"/>
      <c r="D650" s="25"/>
      <c r="J650" s="575" t="str">
        <f t="shared" si="74"/>
        <v/>
      </c>
      <c r="K650" s="572" t="str">
        <f t="shared" si="75"/>
        <v>Strategy 1</v>
      </c>
      <c r="L650" s="573" t="str">
        <f t="shared" si="76"/>
        <v/>
      </c>
      <c r="M650" s="573" t="str">
        <f t="shared" si="77"/>
        <v/>
      </c>
      <c r="O650" s="573" t="str">
        <f t="shared" si="78"/>
        <v>Strategy 1</v>
      </c>
      <c r="P650" s="573">
        <f t="shared" si="79"/>
        <v>0</v>
      </c>
      <c r="Q650" s="573" t="str">
        <f t="shared" si="80"/>
        <v/>
      </c>
      <c r="R650" s="573">
        <f t="shared" si="81"/>
        <v>0</v>
      </c>
    </row>
    <row r="651" spans="1:18" x14ac:dyDescent="0.2">
      <c r="A651" s="23"/>
      <c r="C651" s="36"/>
      <c r="D651" s="25"/>
      <c r="J651" s="575" t="str">
        <f t="shared" ref="J651:J714" si="82">IF(K651=K650,"",SUMIF(K:K,K651,I:I))</f>
        <v/>
      </c>
      <c r="K651" s="572" t="str">
        <f t="shared" ref="K651:K714" si="83">IF(ISBLANK(A651),K650,A651)</f>
        <v>Strategy 1</v>
      </c>
      <c r="L651" s="573" t="str">
        <f t="shared" si="76"/>
        <v/>
      </c>
      <c r="M651" s="573" t="str">
        <f t="shared" si="77"/>
        <v/>
      </c>
      <c r="O651" s="573" t="str">
        <f t="shared" si="78"/>
        <v>Strategy 1</v>
      </c>
      <c r="P651" s="573">
        <f t="shared" si="79"/>
        <v>0</v>
      </c>
      <c r="Q651" s="573" t="str">
        <f t="shared" si="80"/>
        <v/>
      </c>
      <c r="R651" s="573">
        <f t="shared" si="81"/>
        <v>0</v>
      </c>
    </row>
    <row r="652" spans="1:18" x14ac:dyDescent="0.2">
      <c r="A652" s="23"/>
      <c r="C652" s="36"/>
      <c r="D652" s="25"/>
      <c r="J652" s="575" t="str">
        <f t="shared" si="82"/>
        <v/>
      </c>
      <c r="K652" s="572" t="str">
        <f t="shared" si="83"/>
        <v>Strategy 1</v>
      </c>
      <c r="L652" s="573" t="str">
        <f t="shared" ref="L652:L715" si="84">LEFT(H652,11)</f>
        <v/>
      </c>
      <c r="M652" s="573" t="str">
        <f t="shared" ref="M652:M715" si="85">LEFT(E652,2)</f>
        <v/>
      </c>
      <c r="O652" s="573" t="str">
        <f t="shared" ref="O652:O715" si="86">K652</f>
        <v>Strategy 1</v>
      </c>
      <c r="P652" s="573">
        <f t="shared" ref="P652:P715" si="87">LEN(L652)</f>
        <v>0</v>
      </c>
      <c r="Q652" s="573" t="str">
        <f t="shared" ref="Q652:Q715" si="88">IF(LEN(L652)=11,L652,IF(LEN(L652)=10,CONCATENATE(L652," "),IF(LEN(L652)=9,CONCATENATE(L652,"  "),IF(LEN(L652)=8,CONCATENATE(L652,"   "),""))))</f>
        <v/>
      </c>
      <c r="R652" s="573">
        <f t="shared" ref="R652:R715" si="89">LEN(Q652)</f>
        <v>0</v>
      </c>
    </row>
    <row r="653" spans="1:18" x14ac:dyDescent="0.2">
      <c r="A653" s="23"/>
      <c r="C653" s="36"/>
      <c r="D653" s="25"/>
      <c r="J653" s="575" t="str">
        <f t="shared" si="82"/>
        <v/>
      </c>
      <c r="K653" s="572" t="str">
        <f t="shared" si="83"/>
        <v>Strategy 1</v>
      </c>
      <c r="L653" s="573" t="str">
        <f t="shared" si="84"/>
        <v/>
      </c>
      <c r="M653" s="573" t="str">
        <f t="shared" si="85"/>
        <v/>
      </c>
      <c r="O653" s="573" t="str">
        <f t="shared" si="86"/>
        <v>Strategy 1</v>
      </c>
      <c r="P653" s="573">
        <f t="shared" si="87"/>
        <v>0</v>
      </c>
      <c r="Q653" s="573" t="str">
        <f t="shared" si="88"/>
        <v/>
      </c>
      <c r="R653" s="573">
        <f t="shared" si="89"/>
        <v>0</v>
      </c>
    </row>
    <row r="654" spans="1:18" x14ac:dyDescent="0.2">
      <c r="A654" s="23"/>
      <c r="C654" s="36"/>
      <c r="D654" s="25"/>
      <c r="J654" s="575" t="str">
        <f t="shared" si="82"/>
        <v/>
      </c>
      <c r="K654" s="572" t="str">
        <f t="shared" si="83"/>
        <v>Strategy 1</v>
      </c>
      <c r="L654" s="573" t="str">
        <f t="shared" si="84"/>
        <v/>
      </c>
      <c r="M654" s="573" t="str">
        <f t="shared" si="85"/>
        <v/>
      </c>
      <c r="O654" s="573" t="str">
        <f t="shared" si="86"/>
        <v>Strategy 1</v>
      </c>
      <c r="P654" s="573">
        <f t="shared" si="87"/>
        <v>0</v>
      </c>
      <c r="Q654" s="573" t="str">
        <f t="shared" si="88"/>
        <v/>
      </c>
      <c r="R654" s="573">
        <f t="shared" si="89"/>
        <v>0</v>
      </c>
    </row>
    <row r="655" spans="1:18" x14ac:dyDescent="0.2">
      <c r="A655" s="23"/>
      <c r="C655" s="36"/>
      <c r="D655" s="25"/>
      <c r="J655" s="575" t="str">
        <f t="shared" si="82"/>
        <v/>
      </c>
      <c r="K655" s="572" t="str">
        <f t="shared" si="83"/>
        <v>Strategy 1</v>
      </c>
      <c r="L655" s="573" t="str">
        <f t="shared" si="84"/>
        <v/>
      </c>
      <c r="M655" s="573" t="str">
        <f t="shared" si="85"/>
        <v/>
      </c>
      <c r="O655" s="573" t="str">
        <f t="shared" si="86"/>
        <v>Strategy 1</v>
      </c>
      <c r="P655" s="573">
        <f t="shared" si="87"/>
        <v>0</v>
      </c>
      <c r="Q655" s="573" t="str">
        <f t="shared" si="88"/>
        <v/>
      </c>
      <c r="R655" s="573">
        <f t="shared" si="89"/>
        <v>0</v>
      </c>
    </row>
    <row r="656" spans="1:18" x14ac:dyDescent="0.2">
      <c r="A656" s="23"/>
      <c r="C656" s="36"/>
      <c r="D656" s="25"/>
      <c r="J656" s="575" t="str">
        <f t="shared" si="82"/>
        <v/>
      </c>
      <c r="K656" s="572" t="str">
        <f t="shared" si="83"/>
        <v>Strategy 1</v>
      </c>
      <c r="L656" s="573" t="str">
        <f t="shared" si="84"/>
        <v/>
      </c>
      <c r="M656" s="573" t="str">
        <f t="shared" si="85"/>
        <v/>
      </c>
      <c r="O656" s="573" t="str">
        <f t="shared" si="86"/>
        <v>Strategy 1</v>
      </c>
      <c r="P656" s="573">
        <f t="shared" si="87"/>
        <v>0</v>
      </c>
      <c r="Q656" s="573" t="str">
        <f t="shared" si="88"/>
        <v/>
      </c>
      <c r="R656" s="573">
        <f t="shared" si="89"/>
        <v>0</v>
      </c>
    </row>
    <row r="657" spans="1:18" x14ac:dyDescent="0.2">
      <c r="A657" s="23"/>
      <c r="C657" s="36"/>
      <c r="D657" s="25"/>
      <c r="J657" s="575" t="str">
        <f t="shared" si="82"/>
        <v/>
      </c>
      <c r="K657" s="572" t="str">
        <f t="shared" si="83"/>
        <v>Strategy 1</v>
      </c>
      <c r="L657" s="573" t="str">
        <f t="shared" si="84"/>
        <v/>
      </c>
      <c r="M657" s="573" t="str">
        <f t="shared" si="85"/>
        <v/>
      </c>
      <c r="O657" s="573" t="str">
        <f t="shared" si="86"/>
        <v>Strategy 1</v>
      </c>
      <c r="P657" s="573">
        <f t="shared" si="87"/>
        <v>0</v>
      </c>
      <c r="Q657" s="573" t="str">
        <f t="shared" si="88"/>
        <v/>
      </c>
      <c r="R657" s="573">
        <f t="shared" si="89"/>
        <v>0</v>
      </c>
    </row>
    <row r="658" spans="1:18" x14ac:dyDescent="0.2">
      <c r="A658" s="23"/>
      <c r="C658" s="36"/>
      <c r="D658" s="25"/>
      <c r="J658" s="575" t="str">
        <f t="shared" si="82"/>
        <v/>
      </c>
      <c r="K658" s="572" t="str">
        <f t="shared" si="83"/>
        <v>Strategy 1</v>
      </c>
      <c r="L658" s="573" t="str">
        <f t="shared" si="84"/>
        <v/>
      </c>
      <c r="M658" s="573" t="str">
        <f t="shared" si="85"/>
        <v/>
      </c>
      <c r="O658" s="573" t="str">
        <f t="shared" si="86"/>
        <v>Strategy 1</v>
      </c>
      <c r="P658" s="573">
        <f t="shared" si="87"/>
        <v>0</v>
      </c>
      <c r="Q658" s="573" t="str">
        <f t="shared" si="88"/>
        <v/>
      </c>
      <c r="R658" s="573">
        <f t="shared" si="89"/>
        <v>0</v>
      </c>
    </row>
    <row r="659" spans="1:18" x14ac:dyDescent="0.2">
      <c r="A659" s="23"/>
      <c r="C659" s="36"/>
      <c r="D659" s="25"/>
      <c r="J659" s="575" t="str">
        <f t="shared" si="82"/>
        <v/>
      </c>
      <c r="K659" s="572" t="str">
        <f t="shared" si="83"/>
        <v>Strategy 1</v>
      </c>
      <c r="L659" s="573" t="str">
        <f t="shared" si="84"/>
        <v/>
      </c>
      <c r="M659" s="573" t="str">
        <f t="shared" si="85"/>
        <v/>
      </c>
      <c r="O659" s="573" t="str">
        <f t="shared" si="86"/>
        <v>Strategy 1</v>
      </c>
      <c r="P659" s="573">
        <f t="shared" si="87"/>
        <v>0</v>
      </c>
      <c r="Q659" s="573" t="str">
        <f t="shared" si="88"/>
        <v/>
      </c>
      <c r="R659" s="573">
        <f t="shared" si="89"/>
        <v>0</v>
      </c>
    </row>
    <row r="660" spans="1:18" x14ac:dyDescent="0.2">
      <c r="A660" s="23"/>
      <c r="C660" s="36"/>
      <c r="D660" s="25"/>
      <c r="J660" s="575" t="str">
        <f t="shared" si="82"/>
        <v/>
      </c>
      <c r="K660" s="572" t="str">
        <f t="shared" si="83"/>
        <v>Strategy 1</v>
      </c>
      <c r="L660" s="573" t="str">
        <f t="shared" si="84"/>
        <v/>
      </c>
      <c r="M660" s="573" t="str">
        <f t="shared" si="85"/>
        <v/>
      </c>
      <c r="O660" s="573" t="str">
        <f t="shared" si="86"/>
        <v>Strategy 1</v>
      </c>
      <c r="P660" s="573">
        <f t="shared" si="87"/>
        <v>0</v>
      </c>
      <c r="Q660" s="573" t="str">
        <f t="shared" si="88"/>
        <v/>
      </c>
      <c r="R660" s="573">
        <f t="shared" si="89"/>
        <v>0</v>
      </c>
    </row>
    <row r="661" spans="1:18" x14ac:dyDescent="0.2">
      <c r="A661" s="23"/>
      <c r="C661" s="36"/>
      <c r="D661" s="25"/>
      <c r="J661" s="575" t="str">
        <f t="shared" si="82"/>
        <v/>
      </c>
      <c r="K661" s="572" t="str">
        <f t="shared" si="83"/>
        <v>Strategy 1</v>
      </c>
      <c r="L661" s="573" t="str">
        <f t="shared" si="84"/>
        <v/>
      </c>
      <c r="M661" s="573" t="str">
        <f t="shared" si="85"/>
        <v/>
      </c>
      <c r="O661" s="573" t="str">
        <f t="shared" si="86"/>
        <v>Strategy 1</v>
      </c>
      <c r="P661" s="573">
        <f t="shared" si="87"/>
        <v>0</v>
      </c>
      <c r="Q661" s="573" t="str">
        <f t="shared" si="88"/>
        <v/>
      </c>
      <c r="R661" s="573">
        <f t="shared" si="89"/>
        <v>0</v>
      </c>
    </row>
    <row r="662" spans="1:18" x14ac:dyDescent="0.2">
      <c r="A662" s="23"/>
      <c r="C662" s="36"/>
      <c r="D662" s="25"/>
      <c r="J662" s="575" t="str">
        <f t="shared" si="82"/>
        <v/>
      </c>
      <c r="K662" s="572" t="str">
        <f t="shared" si="83"/>
        <v>Strategy 1</v>
      </c>
      <c r="L662" s="573" t="str">
        <f t="shared" si="84"/>
        <v/>
      </c>
      <c r="M662" s="573" t="str">
        <f t="shared" si="85"/>
        <v/>
      </c>
      <c r="O662" s="573" t="str">
        <f t="shared" si="86"/>
        <v>Strategy 1</v>
      </c>
      <c r="P662" s="573">
        <f t="shared" si="87"/>
        <v>0</v>
      </c>
      <c r="Q662" s="573" t="str">
        <f t="shared" si="88"/>
        <v/>
      </c>
      <c r="R662" s="573">
        <f t="shared" si="89"/>
        <v>0</v>
      </c>
    </row>
    <row r="663" spans="1:18" x14ac:dyDescent="0.2">
      <c r="A663" s="23"/>
      <c r="C663" s="36"/>
      <c r="D663" s="25"/>
      <c r="J663" s="575" t="str">
        <f t="shared" si="82"/>
        <v/>
      </c>
      <c r="K663" s="572" t="str">
        <f t="shared" si="83"/>
        <v>Strategy 1</v>
      </c>
      <c r="L663" s="573" t="str">
        <f t="shared" si="84"/>
        <v/>
      </c>
      <c r="M663" s="573" t="str">
        <f t="shared" si="85"/>
        <v/>
      </c>
      <c r="O663" s="573" t="str">
        <f t="shared" si="86"/>
        <v>Strategy 1</v>
      </c>
      <c r="P663" s="573">
        <f t="shared" si="87"/>
        <v>0</v>
      </c>
      <c r="Q663" s="573" t="str">
        <f t="shared" si="88"/>
        <v/>
      </c>
      <c r="R663" s="573">
        <f t="shared" si="89"/>
        <v>0</v>
      </c>
    </row>
    <row r="664" spans="1:18" x14ac:dyDescent="0.2">
      <c r="A664" s="23"/>
      <c r="C664" s="36"/>
      <c r="D664" s="25"/>
      <c r="J664" s="575" t="str">
        <f t="shared" si="82"/>
        <v/>
      </c>
      <c r="K664" s="572" t="str">
        <f t="shared" si="83"/>
        <v>Strategy 1</v>
      </c>
      <c r="L664" s="573" t="str">
        <f t="shared" si="84"/>
        <v/>
      </c>
      <c r="M664" s="573" t="str">
        <f t="shared" si="85"/>
        <v/>
      </c>
      <c r="O664" s="573" t="str">
        <f t="shared" si="86"/>
        <v>Strategy 1</v>
      </c>
      <c r="P664" s="573">
        <f t="shared" si="87"/>
        <v>0</v>
      </c>
      <c r="Q664" s="573" t="str">
        <f t="shared" si="88"/>
        <v/>
      </c>
      <c r="R664" s="573">
        <f t="shared" si="89"/>
        <v>0</v>
      </c>
    </row>
    <row r="665" spans="1:18" x14ac:dyDescent="0.2">
      <c r="A665" s="23"/>
      <c r="C665" s="36"/>
      <c r="D665" s="25"/>
      <c r="J665" s="575" t="str">
        <f t="shared" si="82"/>
        <v/>
      </c>
      <c r="K665" s="572" t="str">
        <f t="shared" si="83"/>
        <v>Strategy 1</v>
      </c>
      <c r="L665" s="573" t="str">
        <f t="shared" si="84"/>
        <v/>
      </c>
      <c r="M665" s="573" t="str">
        <f t="shared" si="85"/>
        <v/>
      </c>
      <c r="O665" s="573" t="str">
        <f t="shared" si="86"/>
        <v>Strategy 1</v>
      </c>
      <c r="P665" s="573">
        <f t="shared" si="87"/>
        <v>0</v>
      </c>
      <c r="Q665" s="573" t="str">
        <f t="shared" si="88"/>
        <v/>
      </c>
      <c r="R665" s="573">
        <f t="shared" si="89"/>
        <v>0</v>
      </c>
    </row>
    <row r="666" spans="1:18" x14ac:dyDescent="0.2">
      <c r="A666" s="23"/>
      <c r="C666" s="36"/>
      <c r="D666" s="25"/>
      <c r="J666" s="575" t="str">
        <f t="shared" si="82"/>
        <v/>
      </c>
      <c r="K666" s="572" t="str">
        <f t="shared" si="83"/>
        <v>Strategy 1</v>
      </c>
      <c r="L666" s="573" t="str">
        <f t="shared" si="84"/>
        <v/>
      </c>
      <c r="M666" s="573" t="str">
        <f t="shared" si="85"/>
        <v/>
      </c>
      <c r="O666" s="573" t="str">
        <f t="shared" si="86"/>
        <v>Strategy 1</v>
      </c>
      <c r="P666" s="573">
        <f t="shared" si="87"/>
        <v>0</v>
      </c>
      <c r="Q666" s="573" t="str">
        <f t="shared" si="88"/>
        <v/>
      </c>
      <c r="R666" s="573">
        <f t="shared" si="89"/>
        <v>0</v>
      </c>
    </row>
    <row r="667" spans="1:18" x14ac:dyDescent="0.2">
      <c r="A667" s="23"/>
      <c r="C667" s="36"/>
      <c r="D667" s="25"/>
      <c r="J667" s="575" t="str">
        <f t="shared" si="82"/>
        <v/>
      </c>
      <c r="K667" s="572" t="str">
        <f t="shared" si="83"/>
        <v>Strategy 1</v>
      </c>
      <c r="L667" s="573" t="str">
        <f t="shared" si="84"/>
        <v/>
      </c>
      <c r="M667" s="573" t="str">
        <f t="shared" si="85"/>
        <v/>
      </c>
      <c r="O667" s="573" t="str">
        <f t="shared" si="86"/>
        <v>Strategy 1</v>
      </c>
      <c r="P667" s="573">
        <f t="shared" si="87"/>
        <v>0</v>
      </c>
      <c r="Q667" s="573" t="str">
        <f t="shared" si="88"/>
        <v/>
      </c>
      <c r="R667" s="573">
        <f t="shared" si="89"/>
        <v>0</v>
      </c>
    </row>
    <row r="668" spans="1:18" x14ac:dyDescent="0.2">
      <c r="A668" s="23"/>
      <c r="C668" s="36"/>
      <c r="D668" s="25"/>
      <c r="J668" s="575" t="str">
        <f t="shared" si="82"/>
        <v/>
      </c>
      <c r="K668" s="572" t="str">
        <f t="shared" si="83"/>
        <v>Strategy 1</v>
      </c>
      <c r="L668" s="573" t="str">
        <f t="shared" si="84"/>
        <v/>
      </c>
      <c r="M668" s="573" t="str">
        <f t="shared" si="85"/>
        <v/>
      </c>
      <c r="O668" s="573" t="str">
        <f t="shared" si="86"/>
        <v>Strategy 1</v>
      </c>
      <c r="P668" s="573">
        <f t="shared" si="87"/>
        <v>0</v>
      </c>
      <c r="Q668" s="573" t="str">
        <f t="shared" si="88"/>
        <v/>
      </c>
      <c r="R668" s="573">
        <f t="shared" si="89"/>
        <v>0</v>
      </c>
    </row>
    <row r="669" spans="1:18" x14ac:dyDescent="0.2">
      <c r="A669" s="23"/>
      <c r="C669" s="36"/>
      <c r="D669" s="25"/>
      <c r="J669" s="575" t="str">
        <f t="shared" si="82"/>
        <v/>
      </c>
      <c r="K669" s="572" t="str">
        <f t="shared" si="83"/>
        <v>Strategy 1</v>
      </c>
      <c r="L669" s="573" t="str">
        <f t="shared" si="84"/>
        <v/>
      </c>
      <c r="M669" s="573" t="str">
        <f t="shared" si="85"/>
        <v/>
      </c>
      <c r="O669" s="573" t="str">
        <f t="shared" si="86"/>
        <v>Strategy 1</v>
      </c>
      <c r="P669" s="573">
        <f t="shared" si="87"/>
        <v>0</v>
      </c>
      <c r="Q669" s="573" t="str">
        <f t="shared" si="88"/>
        <v/>
      </c>
      <c r="R669" s="573">
        <f t="shared" si="89"/>
        <v>0</v>
      </c>
    </row>
    <row r="670" spans="1:18" x14ac:dyDescent="0.2">
      <c r="A670" s="23"/>
      <c r="C670" s="36"/>
      <c r="D670" s="25"/>
      <c r="J670" s="575" t="str">
        <f t="shared" si="82"/>
        <v/>
      </c>
      <c r="K670" s="572" t="str">
        <f t="shared" si="83"/>
        <v>Strategy 1</v>
      </c>
      <c r="L670" s="573" t="str">
        <f t="shared" si="84"/>
        <v/>
      </c>
      <c r="M670" s="573" t="str">
        <f t="shared" si="85"/>
        <v/>
      </c>
      <c r="O670" s="573" t="str">
        <f t="shared" si="86"/>
        <v>Strategy 1</v>
      </c>
      <c r="P670" s="573">
        <f t="shared" si="87"/>
        <v>0</v>
      </c>
      <c r="Q670" s="573" t="str">
        <f t="shared" si="88"/>
        <v/>
      </c>
      <c r="R670" s="573">
        <f t="shared" si="89"/>
        <v>0</v>
      </c>
    </row>
    <row r="671" spans="1:18" x14ac:dyDescent="0.2">
      <c r="A671" s="23"/>
      <c r="C671" s="36"/>
      <c r="D671" s="25"/>
      <c r="J671" s="575" t="str">
        <f t="shared" si="82"/>
        <v/>
      </c>
      <c r="K671" s="572" t="str">
        <f t="shared" si="83"/>
        <v>Strategy 1</v>
      </c>
      <c r="L671" s="573" t="str">
        <f t="shared" si="84"/>
        <v/>
      </c>
      <c r="M671" s="573" t="str">
        <f t="shared" si="85"/>
        <v/>
      </c>
      <c r="O671" s="573" t="str">
        <f t="shared" si="86"/>
        <v>Strategy 1</v>
      </c>
      <c r="P671" s="573">
        <f t="shared" si="87"/>
        <v>0</v>
      </c>
      <c r="Q671" s="573" t="str">
        <f t="shared" si="88"/>
        <v/>
      </c>
      <c r="R671" s="573">
        <f t="shared" si="89"/>
        <v>0</v>
      </c>
    </row>
    <row r="672" spans="1:18" x14ac:dyDescent="0.2">
      <c r="A672" s="23"/>
      <c r="C672" s="36"/>
      <c r="D672" s="25"/>
      <c r="J672" s="575" t="str">
        <f t="shared" si="82"/>
        <v/>
      </c>
      <c r="K672" s="572" t="str">
        <f t="shared" si="83"/>
        <v>Strategy 1</v>
      </c>
      <c r="L672" s="573" t="str">
        <f t="shared" si="84"/>
        <v/>
      </c>
      <c r="M672" s="573" t="str">
        <f t="shared" si="85"/>
        <v/>
      </c>
      <c r="O672" s="573" t="str">
        <f t="shared" si="86"/>
        <v>Strategy 1</v>
      </c>
      <c r="P672" s="573">
        <f t="shared" si="87"/>
        <v>0</v>
      </c>
      <c r="Q672" s="573" t="str">
        <f t="shared" si="88"/>
        <v/>
      </c>
      <c r="R672" s="573">
        <f t="shared" si="89"/>
        <v>0</v>
      </c>
    </row>
    <row r="673" spans="1:18" x14ac:dyDescent="0.2">
      <c r="A673" s="23"/>
      <c r="C673" s="36"/>
      <c r="D673" s="25"/>
      <c r="J673" s="575" t="str">
        <f t="shared" si="82"/>
        <v/>
      </c>
      <c r="K673" s="572" t="str">
        <f t="shared" si="83"/>
        <v>Strategy 1</v>
      </c>
      <c r="L673" s="573" t="str">
        <f t="shared" si="84"/>
        <v/>
      </c>
      <c r="M673" s="573" t="str">
        <f t="shared" si="85"/>
        <v/>
      </c>
      <c r="O673" s="573" t="str">
        <f t="shared" si="86"/>
        <v>Strategy 1</v>
      </c>
      <c r="P673" s="573">
        <f t="shared" si="87"/>
        <v>0</v>
      </c>
      <c r="Q673" s="573" t="str">
        <f t="shared" si="88"/>
        <v/>
      </c>
      <c r="R673" s="573">
        <f t="shared" si="89"/>
        <v>0</v>
      </c>
    </row>
    <row r="674" spans="1:18" x14ac:dyDescent="0.2">
      <c r="A674" s="23"/>
      <c r="C674" s="36"/>
      <c r="D674" s="25"/>
      <c r="J674" s="575" t="str">
        <f t="shared" si="82"/>
        <v/>
      </c>
      <c r="K674" s="572" t="str">
        <f t="shared" si="83"/>
        <v>Strategy 1</v>
      </c>
      <c r="L674" s="573" t="str">
        <f t="shared" si="84"/>
        <v/>
      </c>
      <c r="M674" s="573" t="str">
        <f t="shared" si="85"/>
        <v/>
      </c>
      <c r="O674" s="573" t="str">
        <f t="shared" si="86"/>
        <v>Strategy 1</v>
      </c>
      <c r="P674" s="573">
        <f t="shared" si="87"/>
        <v>0</v>
      </c>
      <c r="Q674" s="573" t="str">
        <f t="shared" si="88"/>
        <v/>
      </c>
      <c r="R674" s="573">
        <f t="shared" si="89"/>
        <v>0</v>
      </c>
    </row>
    <row r="675" spans="1:18" x14ac:dyDescent="0.2">
      <c r="A675" s="23"/>
      <c r="C675" s="36"/>
      <c r="D675" s="25"/>
      <c r="J675" s="575" t="str">
        <f t="shared" si="82"/>
        <v/>
      </c>
      <c r="K675" s="572" t="str">
        <f t="shared" si="83"/>
        <v>Strategy 1</v>
      </c>
      <c r="L675" s="573" t="str">
        <f t="shared" si="84"/>
        <v/>
      </c>
      <c r="M675" s="573" t="str">
        <f t="shared" si="85"/>
        <v/>
      </c>
      <c r="O675" s="573" t="str">
        <f t="shared" si="86"/>
        <v>Strategy 1</v>
      </c>
      <c r="P675" s="573">
        <f t="shared" si="87"/>
        <v>0</v>
      </c>
      <c r="Q675" s="573" t="str">
        <f t="shared" si="88"/>
        <v/>
      </c>
      <c r="R675" s="573">
        <f t="shared" si="89"/>
        <v>0</v>
      </c>
    </row>
    <row r="676" spans="1:18" x14ac:dyDescent="0.2">
      <c r="A676" s="23"/>
      <c r="C676" s="36"/>
      <c r="D676" s="25"/>
      <c r="J676" s="575" t="str">
        <f t="shared" si="82"/>
        <v/>
      </c>
      <c r="K676" s="572" t="str">
        <f t="shared" si="83"/>
        <v>Strategy 1</v>
      </c>
      <c r="L676" s="573" t="str">
        <f t="shared" si="84"/>
        <v/>
      </c>
      <c r="M676" s="573" t="str">
        <f t="shared" si="85"/>
        <v/>
      </c>
      <c r="O676" s="573" t="str">
        <f t="shared" si="86"/>
        <v>Strategy 1</v>
      </c>
      <c r="P676" s="573">
        <f t="shared" si="87"/>
        <v>0</v>
      </c>
      <c r="Q676" s="573" t="str">
        <f t="shared" si="88"/>
        <v/>
      </c>
      <c r="R676" s="573">
        <f t="shared" si="89"/>
        <v>0</v>
      </c>
    </row>
    <row r="677" spans="1:18" x14ac:dyDescent="0.2">
      <c r="A677" s="23"/>
      <c r="C677" s="36"/>
      <c r="D677" s="25"/>
      <c r="J677" s="575" t="str">
        <f t="shared" si="82"/>
        <v/>
      </c>
      <c r="K677" s="572" t="str">
        <f t="shared" si="83"/>
        <v>Strategy 1</v>
      </c>
      <c r="L677" s="573" t="str">
        <f t="shared" si="84"/>
        <v/>
      </c>
      <c r="M677" s="573" t="str">
        <f t="shared" si="85"/>
        <v/>
      </c>
      <c r="O677" s="573" t="str">
        <f t="shared" si="86"/>
        <v>Strategy 1</v>
      </c>
      <c r="P677" s="573">
        <f t="shared" si="87"/>
        <v>0</v>
      </c>
      <c r="Q677" s="573" t="str">
        <f t="shared" si="88"/>
        <v/>
      </c>
      <c r="R677" s="573">
        <f t="shared" si="89"/>
        <v>0</v>
      </c>
    </row>
    <row r="678" spans="1:18" x14ac:dyDescent="0.2">
      <c r="A678" s="23"/>
      <c r="C678" s="36"/>
      <c r="D678" s="25"/>
      <c r="J678" s="575" t="str">
        <f t="shared" si="82"/>
        <v/>
      </c>
      <c r="K678" s="572" t="str">
        <f t="shared" si="83"/>
        <v>Strategy 1</v>
      </c>
      <c r="L678" s="573" t="str">
        <f t="shared" si="84"/>
        <v/>
      </c>
      <c r="M678" s="573" t="str">
        <f t="shared" si="85"/>
        <v/>
      </c>
      <c r="O678" s="573" t="str">
        <f t="shared" si="86"/>
        <v>Strategy 1</v>
      </c>
      <c r="P678" s="573">
        <f t="shared" si="87"/>
        <v>0</v>
      </c>
      <c r="Q678" s="573" t="str">
        <f t="shared" si="88"/>
        <v/>
      </c>
      <c r="R678" s="573">
        <f t="shared" si="89"/>
        <v>0</v>
      </c>
    </row>
    <row r="679" spans="1:18" x14ac:dyDescent="0.2">
      <c r="A679" s="23"/>
      <c r="C679" s="36"/>
      <c r="D679" s="25"/>
      <c r="J679" s="575" t="str">
        <f t="shared" si="82"/>
        <v/>
      </c>
      <c r="K679" s="572" t="str">
        <f t="shared" si="83"/>
        <v>Strategy 1</v>
      </c>
      <c r="L679" s="573" t="str">
        <f t="shared" si="84"/>
        <v/>
      </c>
      <c r="M679" s="573" t="str">
        <f t="shared" si="85"/>
        <v/>
      </c>
      <c r="O679" s="573" t="str">
        <f t="shared" si="86"/>
        <v>Strategy 1</v>
      </c>
      <c r="P679" s="573">
        <f t="shared" si="87"/>
        <v>0</v>
      </c>
      <c r="Q679" s="573" t="str">
        <f t="shared" si="88"/>
        <v/>
      </c>
      <c r="R679" s="573">
        <f t="shared" si="89"/>
        <v>0</v>
      </c>
    </row>
    <row r="680" spans="1:18" x14ac:dyDescent="0.2">
      <c r="A680" s="23"/>
      <c r="C680" s="36"/>
      <c r="D680" s="25"/>
      <c r="J680" s="575" t="str">
        <f t="shared" si="82"/>
        <v/>
      </c>
      <c r="K680" s="572" t="str">
        <f t="shared" si="83"/>
        <v>Strategy 1</v>
      </c>
      <c r="L680" s="573" t="str">
        <f t="shared" si="84"/>
        <v/>
      </c>
      <c r="M680" s="573" t="str">
        <f t="shared" si="85"/>
        <v/>
      </c>
      <c r="O680" s="573" t="str">
        <f t="shared" si="86"/>
        <v>Strategy 1</v>
      </c>
      <c r="P680" s="573">
        <f t="shared" si="87"/>
        <v>0</v>
      </c>
      <c r="Q680" s="573" t="str">
        <f t="shared" si="88"/>
        <v/>
      </c>
      <c r="R680" s="573">
        <f t="shared" si="89"/>
        <v>0</v>
      </c>
    </row>
    <row r="681" spans="1:18" x14ac:dyDescent="0.2">
      <c r="A681" s="23"/>
      <c r="C681" s="36"/>
      <c r="D681" s="25"/>
      <c r="J681" s="575" t="str">
        <f t="shared" si="82"/>
        <v/>
      </c>
      <c r="K681" s="572" t="str">
        <f t="shared" si="83"/>
        <v>Strategy 1</v>
      </c>
      <c r="L681" s="573" t="str">
        <f t="shared" si="84"/>
        <v/>
      </c>
      <c r="M681" s="573" t="str">
        <f t="shared" si="85"/>
        <v/>
      </c>
      <c r="O681" s="573" t="str">
        <f t="shared" si="86"/>
        <v>Strategy 1</v>
      </c>
      <c r="P681" s="573">
        <f t="shared" si="87"/>
        <v>0</v>
      </c>
      <c r="Q681" s="573" t="str">
        <f t="shared" si="88"/>
        <v/>
      </c>
      <c r="R681" s="573">
        <f t="shared" si="89"/>
        <v>0</v>
      </c>
    </row>
    <row r="682" spans="1:18" x14ac:dyDescent="0.2">
      <c r="A682" s="23"/>
      <c r="C682" s="36"/>
      <c r="D682" s="25"/>
      <c r="J682" s="575" t="str">
        <f t="shared" si="82"/>
        <v/>
      </c>
      <c r="K682" s="572" t="str">
        <f t="shared" si="83"/>
        <v>Strategy 1</v>
      </c>
      <c r="L682" s="573" t="str">
        <f t="shared" si="84"/>
        <v/>
      </c>
      <c r="M682" s="573" t="str">
        <f t="shared" si="85"/>
        <v/>
      </c>
      <c r="O682" s="573" t="str">
        <f t="shared" si="86"/>
        <v>Strategy 1</v>
      </c>
      <c r="P682" s="573">
        <f t="shared" si="87"/>
        <v>0</v>
      </c>
      <c r="Q682" s="573" t="str">
        <f t="shared" si="88"/>
        <v/>
      </c>
      <c r="R682" s="573">
        <f t="shared" si="89"/>
        <v>0</v>
      </c>
    </row>
    <row r="683" spans="1:18" x14ac:dyDescent="0.2">
      <c r="A683" s="23"/>
      <c r="C683" s="36"/>
      <c r="D683" s="25"/>
      <c r="J683" s="575" t="str">
        <f t="shared" si="82"/>
        <v/>
      </c>
      <c r="K683" s="572" t="str">
        <f t="shared" si="83"/>
        <v>Strategy 1</v>
      </c>
      <c r="L683" s="573" t="str">
        <f t="shared" si="84"/>
        <v/>
      </c>
      <c r="M683" s="573" t="str">
        <f t="shared" si="85"/>
        <v/>
      </c>
      <c r="O683" s="573" t="str">
        <f t="shared" si="86"/>
        <v>Strategy 1</v>
      </c>
      <c r="P683" s="573">
        <f t="shared" si="87"/>
        <v>0</v>
      </c>
      <c r="Q683" s="573" t="str">
        <f t="shared" si="88"/>
        <v/>
      </c>
      <c r="R683" s="573">
        <f t="shared" si="89"/>
        <v>0</v>
      </c>
    </row>
    <row r="684" spans="1:18" x14ac:dyDescent="0.2">
      <c r="A684" s="23"/>
      <c r="C684" s="36"/>
      <c r="D684" s="25"/>
      <c r="J684" s="575" t="str">
        <f t="shared" si="82"/>
        <v/>
      </c>
      <c r="K684" s="572" t="str">
        <f t="shared" si="83"/>
        <v>Strategy 1</v>
      </c>
      <c r="L684" s="573" t="str">
        <f t="shared" si="84"/>
        <v/>
      </c>
      <c r="M684" s="573" t="str">
        <f t="shared" si="85"/>
        <v/>
      </c>
      <c r="O684" s="573" t="str">
        <f t="shared" si="86"/>
        <v>Strategy 1</v>
      </c>
      <c r="P684" s="573">
        <f t="shared" si="87"/>
        <v>0</v>
      </c>
      <c r="Q684" s="573" t="str">
        <f t="shared" si="88"/>
        <v/>
      </c>
      <c r="R684" s="573">
        <f t="shared" si="89"/>
        <v>0</v>
      </c>
    </row>
    <row r="685" spans="1:18" x14ac:dyDescent="0.2">
      <c r="A685" s="23"/>
      <c r="C685" s="36"/>
      <c r="D685" s="25"/>
      <c r="J685" s="575" t="str">
        <f t="shared" si="82"/>
        <v/>
      </c>
      <c r="K685" s="572" t="str">
        <f t="shared" si="83"/>
        <v>Strategy 1</v>
      </c>
      <c r="L685" s="573" t="str">
        <f t="shared" si="84"/>
        <v/>
      </c>
      <c r="M685" s="573" t="str">
        <f t="shared" si="85"/>
        <v/>
      </c>
      <c r="O685" s="573" t="str">
        <f t="shared" si="86"/>
        <v>Strategy 1</v>
      </c>
      <c r="P685" s="573">
        <f t="shared" si="87"/>
        <v>0</v>
      </c>
      <c r="Q685" s="573" t="str">
        <f t="shared" si="88"/>
        <v/>
      </c>
      <c r="R685" s="573">
        <f t="shared" si="89"/>
        <v>0</v>
      </c>
    </row>
    <row r="686" spans="1:18" x14ac:dyDescent="0.2">
      <c r="A686" s="23"/>
      <c r="C686" s="36"/>
      <c r="D686" s="25"/>
      <c r="J686" s="575" t="str">
        <f t="shared" si="82"/>
        <v/>
      </c>
      <c r="K686" s="572" t="str">
        <f t="shared" si="83"/>
        <v>Strategy 1</v>
      </c>
      <c r="L686" s="573" t="str">
        <f t="shared" si="84"/>
        <v/>
      </c>
      <c r="M686" s="573" t="str">
        <f t="shared" si="85"/>
        <v/>
      </c>
      <c r="O686" s="573" t="str">
        <f t="shared" si="86"/>
        <v>Strategy 1</v>
      </c>
      <c r="P686" s="573">
        <f t="shared" si="87"/>
        <v>0</v>
      </c>
      <c r="Q686" s="573" t="str">
        <f t="shared" si="88"/>
        <v/>
      </c>
      <c r="R686" s="573">
        <f t="shared" si="89"/>
        <v>0</v>
      </c>
    </row>
    <row r="687" spans="1:18" x14ac:dyDescent="0.2">
      <c r="A687" s="23"/>
      <c r="C687" s="36"/>
      <c r="D687" s="25"/>
      <c r="J687" s="575" t="str">
        <f t="shared" si="82"/>
        <v/>
      </c>
      <c r="K687" s="572" t="str">
        <f t="shared" si="83"/>
        <v>Strategy 1</v>
      </c>
      <c r="L687" s="573" t="str">
        <f t="shared" si="84"/>
        <v/>
      </c>
      <c r="M687" s="573" t="str">
        <f t="shared" si="85"/>
        <v/>
      </c>
      <c r="O687" s="573" t="str">
        <f t="shared" si="86"/>
        <v>Strategy 1</v>
      </c>
      <c r="P687" s="573">
        <f t="shared" si="87"/>
        <v>0</v>
      </c>
      <c r="Q687" s="573" t="str">
        <f t="shared" si="88"/>
        <v/>
      </c>
      <c r="R687" s="573">
        <f t="shared" si="89"/>
        <v>0</v>
      </c>
    </row>
    <row r="688" spans="1:18" x14ac:dyDescent="0.2">
      <c r="A688" s="23"/>
      <c r="C688" s="36"/>
      <c r="D688" s="25"/>
      <c r="J688" s="575" t="str">
        <f t="shared" si="82"/>
        <v/>
      </c>
      <c r="K688" s="572" t="str">
        <f t="shared" si="83"/>
        <v>Strategy 1</v>
      </c>
      <c r="L688" s="573" t="str">
        <f t="shared" si="84"/>
        <v/>
      </c>
      <c r="M688" s="573" t="str">
        <f t="shared" si="85"/>
        <v/>
      </c>
      <c r="O688" s="573" t="str">
        <f t="shared" si="86"/>
        <v>Strategy 1</v>
      </c>
      <c r="P688" s="573">
        <f t="shared" si="87"/>
        <v>0</v>
      </c>
      <c r="Q688" s="573" t="str">
        <f t="shared" si="88"/>
        <v/>
      </c>
      <c r="R688" s="573">
        <f t="shared" si="89"/>
        <v>0</v>
      </c>
    </row>
    <row r="689" spans="1:18" x14ac:dyDescent="0.2">
      <c r="A689" s="23"/>
      <c r="C689" s="36"/>
      <c r="D689" s="25"/>
      <c r="J689" s="575" t="str">
        <f t="shared" si="82"/>
        <v/>
      </c>
      <c r="K689" s="572" t="str">
        <f t="shared" si="83"/>
        <v>Strategy 1</v>
      </c>
      <c r="L689" s="573" t="str">
        <f t="shared" si="84"/>
        <v/>
      </c>
      <c r="M689" s="573" t="str">
        <f t="shared" si="85"/>
        <v/>
      </c>
      <c r="O689" s="573" t="str">
        <f t="shared" si="86"/>
        <v>Strategy 1</v>
      </c>
      <c r="P689" s="573">
        <f t="shared" si="87"/>
        <v>0</v>
      </c>
      <c r="Q689" s="573" t="str">
        <f t="shared" si="88"/>
        <v/>
      </c>
      <c r="R689" s="573">
        <f t="shared" si="89"/>
        <v>0</v>
      </c>
    </row>
    <row r="690" spans="1:18" x14ac:dyDescent="0.2">
      <c r="A690" s="23"/>
      <c r="C690" s="36"/>
      <c r="D690" s="25"/>
      <c r="J690" s="575" t="str">
        <f t="shared" si="82"/>
        <v/>
      </c>
      <c r="K690" s="572" t="str">
        <f t="shared" si="83"/>
        <v>Strategy 1</v>
      </c>
      <c r="L690" s="573" t="str">
        <f t="shared" si="84"/>
        <v/>
      </c>
      <c r="M690" s="573" t="str">
        <f t="shared" si="85"/>
        <v/>
      </c>
      <c r="O690" s="573" t="str">
        <f t="shared" si="86"/>
        <v>Strategy 1</v>
      </c>
      <c r="P690" s="573">
        <f t="shared" si="87"/>
        <v>0</v>
      </c>
      <c r="Q690" s="573" t="str">
        <f t="shared" si="88"/>
        <v/>
      </c>
      <c r="R690" s="573">
        <f t="shared" si="89"/>
        <v>0</v>
      </c>
    </row>
    <row r="691" spans="1:18" x14ac:dyDescent="0.2">
      <c r="A691" s="23"/>
      <c r="C691" s="36"/>
      <c r="D691" s="25"/>
      <c r="J691" s="575" t="str">
        <f t="shared" si="82"/>
        <v/>
      </c>
      <c r="K691" s="572" t="str">
        <f t="shared" si="83"/>
        <v>Strategy 1</v>
      </c>
      <c r="L691" s="573" t="str">
        <f t="shared" si="84"/>
        <v/>
      </c>
      <c r="M691" s="573" t="str">
        <f t="shared" si="85"/>
        <v/>
      </c>
      <c r="O691" s="573" t="str">
        <f t="shared" si="86"/>
        <v>Strategy 1</v>
      </c>
      <c r="P691" s="573">
        <f t="shared" si="87"/>
        <v>0</v>
      </c>
      <c r="Q691" s="573" t="str">
        <f t="shared" si="88"/>
        <v/>
      </c>
      <c r="R691" s="573">
        <f t="shared" si="89"/>
        <v>0</v>
      </c>
    </row>
    <row r="692" spans="1:18" x14ac:dyDescent="0.2">
      <c r="A692" s="23"/>
      <c r="C692" s="36"/>
      <c r="D692" s="25"/>
      <c r="J692" s="575" t="str">
        <f t="shared" si="82"/>
        <v/>
      </c>
      <c r="K692" s="572" t="str">
        <f t="shared" si="83"/>
        <v>Strategy 1</v>
      </c>
      <c r="L692" s="573" t="str">
        <f t="shared" si="84"/>
        <v/>
      </c>
      <c r="M692" s="573" t="str">
        <f t="shared" si="85"/>
        <v/>
      </c>
      <c r="O692" s="573" t="str">
        <f t="shared" si="86"/>
        <v>Strategy 1</v>
      </c>
      <c r="P692" s="573">
        <f t="shared" si="87"/>
        <v>0</v>
      </c>
      <c r="Q692" s="573" t="str">
        <f t="shared" si="88"/>
        <v/>
      </c>
      <c r="R692" s="573">
        <f t="shared" si="89"/>
        <v>0</v>
      </c>
    </row>
    <row r="693" spans="1:18" x14ac:dyDescent="0.2">
      <c r="A693" s="23"/>
      <c r="C693" s="36"/>
      <c r="D693" s="25"/>
      <c r="J693" s="575" t="str">
        <f t="shared" si="82"/>
        <v/>
      </c>
      <c r="K693" s="572" t="str">
        <f t="shared" si="83"/>
        <v>Strategy 1</v>
      </c>
      <c r="L693" s="573" t="str">
        <f t="shared" si="84"/>
        <v/>
      </c>
      <c r="M693" s="573" t="str">
        <f t="shared" si="85"/>
        <v/>
      </c>
      <c r="O693" s="573" t="str">
        <f t="shared" si="86"/>
        <v>Strategy 1</v>
      </c>
      <c r="P693" s="573">
        <f t="shared" si="87"/>
        <v>0</v>
      </c>
      <c r="Q693" s="573" t="str">
        <f t="shared" si="88"/>
        <v/>
      </c>
      <c r="R693" s="573">
        <f t="shared" si="89"/>
        <v>0</v>
      </c>
    </row>
    <row r="694" spans="1:18" x14ac:dyDescent="0.2">
      <c r="A694" s="23"/>
      <c r="C694" s="36"/>
      <c r="D694" s="25"/>
      <c r="J694" s="575" t="str">
        <f t="shared" si="82"/>
        <v/>
      </c>
      <c r="K694" s="572" t="str">
        <f t="shared" si="83"/>
        <v>Strategy 1</v>
      </c>
      <c r="L694" s="573" t="str">
        <f t="shared" si="84"/>
        <v/>
      </c>
      <c r="M694" s="573" t="str">
        <f t="shared" si="85"/>
        <v/>
      </c>
      <c r="O694" s="573" t="str">
        <f t="shared" si="86"/>
        <v>Strategy 1</v>
      </c>
      <c r="P694" s="573">
        <f t="shared" si="87"/>
        <v>0</v>
      </c>
      <c r="Q694" s="573" t="str">
        <f t="shared" si="88"/>
        <v/>
      </c>
      <c r="R694" s="573">
        <f t="shared" si="89"/>
        <v>0</v>
      </c>
    </row>
    <row r="695" spans="1:18" x14ac:dyDescent="0.2">
      <c r="A695" s="23"/>
      <c r="C695" s="36"/>
      <c r="D695" s="25"/>
      <c r="J695" s="575" t="str">
        <f t="shared" si="82"/>
        <v/>
      </c>
      <c r="K695" s="572" t="str">
        <f t="shared" si="83"/>
        <v>Strategy 1</v>
      </c>
      <c r="L695" s="573" t="str">
        <f t="shared" si="84"/>
        <v/>
      </c>
      <c r="M695" s="573" t="str">
        <f t="shared" si="85"/>
        <v/>
      </c>
      <c r="O695" s="573" t="str">
        <f t="shared" si="86"/>
        <v>Strategy 1</v>
      </c>
      <c r="P695" s="573">
        <f t="shared" si="87"/>
        <v>0</v>
      </c>
      <c r="Q695" s="573" t="str">
        <f t="shared" si="88"/>
        <v/>
      </c>
      <c r="R695" s="573">
        <f t="shared" si="89"/>
        <v>0</v>
      </c>
    </row>
    <row r="696" spans="1:18" x14ac:dyDescent="0.2">
      <c r="A696" s="23"/>
      <c r="C696" s="36"/>
      <c r="D696" s="25"/>
      <c r="J696" s="575" t="str">
        <f t="shared" si="82"/>
        <v/>
      </c>
      <c r="K696" s="572" t="str">
        <f t="shared" si="83"/>
        <v>Strategy 1</v>
      </c>
      <c r="L696" s="573" t="str">
        <f t="shared" si="84"/>
        <v/>
      </c>
      <c r="M696" s="573" t="str">
        <f t="shared" si="85"/>
        <v/>
      </c>
      <c r="O696" s="573" t="str">
        <f t="shared" si="86"/>
        <v>Strategy 1</v>
      </c>
      <c r="P696" s="573">
        <f t="shared" si="87"/>
        <v>0</v>
      </c>
      <c r="Q696" s="573" t="str">
        <f t="shared" si="88"/>
        <v/>
      </c>
      <c r="R696" s="573">
        <f t="shared" si="89"/>
        <v>0</v>
      </c>
    </row>
    <row r="697" spans="1:18" x14ac:dyDescent="0.2">
      <c r="A697" s="23"/>
      <c r="C697" s="36"/>
      <c r="D697" s="25"/>
      <c r="J697" s="575" t="str">
        <f t="shared" si="82"/>
        <v/>
      </c>
      <c r="K697" s="572" t="str">
        <f t="shared" si="83"/>
        <v>Strategy 1</v>
      </c>
      <c r="L697" s="573" t="str">
        <f t="shared" si="84"/>
        <v/>
      </c>
      <c r="M697" s="573" t="str">
        <f t="shared" si="85"/>
        <v/>
      </c>
      <c r="O697" s="573" t="str">
        <f t="shared" si="86"/>
        <v>Strategy 1</v>
      </c>
      <c r="P697" s="573">
        <f t="shared" si="87"/>
        <v>0</v>
      </c>
      <c r="Q697" s="573" t="str">
        <f t="shared" si="88"/>
        <v/>
      </c>
      <c r="R697" s="573">
        <f t="shared" si="89"/>
        <v>0</v>
      </c>
    </row>
    <row r="698" spans="1:18" x14ac:dyDescent="0.2">
      <c r="A698" s="23"/>
      <c r="C698" s="36"/>
      <c r="D698" s="25"/>
      <c r="J698" s="575" t="str">
        <f t="shared" si="82"/>
        <v/>
      </c>
      <c r="K698" s="572" t="str">
        <f t="shared" si="83"/>
        <v>Strategy 1</v>
      </c>
      <c r="L698" s="573" t="str">
        <f t="shared" si="84"/>
        <v/>
      </c>
      <c r="M698" s="573" t="str">
        <f t="shared" si="85"/>
        <v/>
      </c>
      <c r="O698" s="573" t="str">
        <f t="shared" si="86"/>
        <v>Strategy 1</v>
      </c>
      <c r="P698" s="573">
        <f t="shared" si="87"/>
        <v>0</v>
      </c>
      <c r="Q698" s="573" t="str">
        <f t="shared" si="88"/>
        <v/>
      </c>
      <c r="R698" s="573">
        <f t="shared" si="89"/>
        <v>0</v>
      </c>
    </row>
    <row r="699" spans="1:18" x14ac:dyDescent="0.2">
      <c r="A699" s="23"/>
      <c r="C699" s="36"/>
      <c r="D699" s="25"/>
      <c r="J699" s="575" t="str">
        <f t="shared" si="82"/>
        <v/>
      </c>
      <c r="K699" s="572" t="str">
        <f t="shared" si="83"/>
        <v>Strategy 1</v>
      </c>
      <c r="L699" s="573" t="str">
        <f t="shared" si="84"/>
        <v/>
      </c>
      <c r="M699" s="573" t="str">
        <f t="shared" si="85"/>
        <v/>
      </c>
      <c r="O699" s="573" t="str">
        <f t="shared" si="86"/>
        <v>Strategy 1</v>
      </c>
      <c r="P699" s="573">
        <f t="shared" si="87"/>
        <v>0</v>
      </c>
      <c r="Q699" s="573" t="str">
        <f t="shared" si="88"/>
        <v/>
      </c>
      <c r="R699" s="573">
        <f t="shared" si="89"/>
        <v>0</v>
      </c>
    </row>
    <row r="700" spans="1:18" x14ac:dyDescent="0.2">
      <c r="A700" s="23"/>
      <c r="C700" s="36"/>
      <c r="D700" s="25"/>
      <c r="J700" s="575" t="str">
        <f t="shared" si="82"/>
        <v/>
      </c>
      <c r="K700" s="572" t="str">
        <f t="shared" si="83"/>
        <v>Strategy 1</v>
      </c>
      <c r="L700" s="573" t="str">
        <f t="shared" si="84"/>
        <v/>
      </c>
      <c r="M700" s="573" t="str">
        <f t="shared" si="85"/>
        <v/>
      </c>
      <c r="O700" s="573" t="str">
        <f t="shared" si="86"/>
        <v>Strategy 1</v>
      </c>
      <c r="P700" s="573">
        <f t="shared" si="87"/>
        <v>0</v>
      </c>
      <c r="Q700" s="573" t="str">
        <f t="shared" si="88"/>
        <v/>
      </c>
      <c r="R700" s="573">
        <f t="shared" si="89"/>
        <v>0</v>
      </c>
    </row>
    <row r="701" spans="1:18" x14ac:dyDescent="0.2">
      <c r="A701" s="23"/>
      <c r="C701" s="36"/>
      <c r="D701" s="25"/>
      <c r="J701" s="575" t="str">
        <f t="shared" si="82"/>
        <v/>
      </c>
      <c r="K701" s="572" t="str">
        <f t="shared" si="83"/>
        <v>Strategy 1</v>
      </c>
      <c r="L701" s="573" t="str">
        <f t="shared" si="84"/>
        <v/>
      </c>
      <c r="M701" s="573" t="str">
        <f t="shared" si="85"/>
        <v/>
      </c>
      <c r="O701" s="573" t="str">
        <f t="shared" si="86"/>
        <v>Strategy 1</v>
      </c>
      <c r="P701" s="573">
        <f t="shared" si="87"/>
        <v>0</v>
      </c>
      <c r="Q701" s="573" t="str">
        <f t="shared" si="88"/>
        <v/>
      </c>
      <c r="R701" s="573">
        <f t="shared" si="89"/>
        <v>0</v>
      </c>
    </row>
    <row r="702" spans="1:18" x14ac:dyDescent="0.2">
      <c r="A702" s="23"/>
      <c r="C702" s="36"/>
      <c r="D702" s="25"/>
      <c r="J702" s="575" t="str">
        <f t="shared" si="82"/>
        <v/>
      </c>
      <c r="K702" s="572" t="str">
        <f t="shared" si="83"/>
        <v>Strategy 1</v>
      </c>
      <c r="L702" s="573" t="str">
        <f t="shared" si="84"/>
        <v/>
      </c>
      <c r="M702" s="573" t="str">
        <f t="shared" si="85"/>
        <v/>
      </c>
      <c r="O702" s="573" t="str">
        <f t="shared" si="86"/>
        <v>Strategy 1</v>
      </c>
      <c r="P702" s="573">
        <f t="shared" si="87"/>
        <v>0</v>
      </c>
      <c r="Q702" s="573" t="str">
        <f t="shared" si="88"/>
        <v/>
      </c>
      <c r="R702" s="573">
        <f t="shared" si="89"/>
        <v>0</v>
      </c>
    </row>
    <row r="703" spans="1:18" x14ac:dyDescent="0.2">
      <c r="A703" s="23"/>
      <c r="C703" s="36"/>
      <c r="D703" s="25"/>
      <c r="J703" s="575" t="str">
        <f t="shared" si="82"/>
        <v/>
      </c>
      <c r="K703" s="572" t="str">
        <f t="shared" si="83"/>
        <v>Strategy 1</v>
      </c>
      <c r="L703" s="573" t="str">
        <f t="shared" si="84"/>
        <v/>
      </c>
      <c r="M703" s="573" t="str">
        <f t="shared" si="85"/>
        <v/>
      </c>
      <c r="O703" s="573" t="str">
        <f t="shared" si="86"/>
        <v>Strategy 1</v>
      </c>
      <c r="P703" s="573">
        <f t="shared" si="87"/>
        <v>0</v>
      </c>
      <c r="Q703" s="573" t="str">
        <f t="shared" si="88"/>
        <v/>
      </c>
      <c r="R703" s="573">
        <f t="shared" si="89"/>
        <v>0</v>
      </c>
    </row>
    <row r="704" spans="1:18" x14ac:dyDescent="0.2">
      <c r="A704" s="23"/>
      <c r="C704" s="36"/>
      <c r="D704" s="25"/>
      <c r="J704" s="575" t="str">
        <f t="shared" si="82"/>
        <v/>
      </c>
      <c r="K704" s="572" t="str">
        <f t="shared" si="83"/>
        <v>Strategy 1</v>
      </c>
      <c r="L704" s="573" t="str">
        <f t="shared" si="84"/>
        <v/>
      </c>
      <c r="M704" s="573" t="str">
        <f t="shared" si="85"/>
        <v/>
      </c>
      <c r="O704" s="573" t="str">
        <f t="shared" si="86"/>
        <v>Strategy 1</v>
      </c>
      <c r="P704" s="573">
        <f t="shared" si="87"/>
        <v>0</v>
      </c>
      <c r="Q704" s="573" t="str">
        <f t="shared" si="88"/>
        <v/>
      </c>
      <c r="R704" s="573">
        <f t="shared" si="89"/>
        <v>0</v>
      </c>
    </row>
    <row r="705" spans="1:18" x14ac:dyDescent="0.2">
      <c r="A705" s="23"/>
      <c r="C705" s="36"/>
      <c r="D705" s="25"/>
      <c r="J705" s="575" t="str">
        <f t="shared" si="82"/>
        <v/>
      </c>
      <c r="K705" s="572" t="str">
        <f t="shared" si="83"/>
        <v>Strategy 1</v>
      </c>
      <c r="L705" s="573" t="str">
        <f t="shared" si="84"/>
        <v/>
      </c>
      <c r="M705" s="573" t="str">
        <f t="shared" si="85"/>
        <v/>
      </c>
      <c r="O705" s="573" t="str">
        <f t="shared" si="86"/>
        <v>Strategy 1</v>
      </c>
      <c r="P705" s="573">
        <f t="shared" si="87"/>
        <v>0</v>
      </c>
      <c r="Q705" s="573" t="str">
        <f t="shared" si="88"/>
        <v/>
      </c>
      <c r="R705" s="573">
        <f t="shared" si="89"/>
        <v>0</v>
      </c>
    </row>
    <row r="706" spans="1:18" x14ac:dyDescent="0.2">
      <c r="A706" s="23"/>
      <c r="C706" s="36"/>
      <c r="D706" s="25"/>
      <c r="J706" s="575" t="str">
        <f t="shared" si="82"/>
        <v/>
      </c>
      <c r="K706" s="572" t="str">
        <f t="shared" si="83"/>
        <v>Strategy 1</v>
      </c>
      <c r="L706" s="573" t="str">
        <f t="shared" si="84"/>
        <v/>
      </c>
      <c r="M706" s="573" t="str">
        <f t="shared" si="85"/>
        <v/>
      </c>
      <c r="O706" s="573" t="str">
        <f t="shared" si="86"/>
        <v>Strategy 1</v>
      </c>
      <c r="P706" s="573">
        <f t="shared" si="87"/>
        <v>0</v>
      </c>
      <c r="Q706" s="573" t="str">
        <f t="shared" si="88"/>
        <v/>
      </c>
      <c r="R706" s="573">
        <f t="shared" si="89"/>
        <v>0</v>
      </c>
    </row>
    <row r="707" spans="1:18" x14ac:dyDescent="0.2">
      <c r="A707" s="23"/>
      <c r="C707" s="36"/>
      <c r="D707" s="25"/>
      <c r="J707" s="575" t="str">
        <f t="shared" si="82"/>
        <v/>
      </c>
      <c r="K707" s="572" t="str">
        <f t="shared" si="83"/>
        <v>Strategy 1</v>
      </c>
      <c r="L707" s="573" t="str">
        <f t="shared" si="84"/>
        <v/>
      </c>
      <c r="M707" s="573" t="str">
        <f t="shared" si="85"/>
        <v/>
      </c>
      <c r="O707" s="573" t="str">
        <f t="shared" si="86"/>
        <v>Strategy 1</v>
      </c>
      <c r="P707" s="573">
        <f t="shared" si="87"/>
        <v>0</v>
      </c>
      <c r="Q707" s="573" t="str">
        <f t="shared" si="88"/>
        <v/>
      </c>
      <c r="R707" s="573">
        <f t="shared" si="89"/>
        <v>0</v>
      </c>
    </row>
    <row r="708" spans="1:18" x14ac:dyDescent="0.2">
      <c r="A708" s="23"/>
      <c r="C708" s="36"/>
      <c r="D708" s="25"/>
      <c r="J708" s="575" t="str">
        <f t="shared" si="82"/>
        <v/>
      </c>
      <c r="K708" s="572" t="str">
        <f t="shared" si="83"/>
        <v>Strategy 1</v>
      </c>
      <c r="L708" s="573" t="str">
        <f t="shared" si="84"/>
        <v/>
      </c>
      <c r="M708" s="573" t="str">
        <f t="shared" si="85"/>
        <v/>
      </c>
      <c r="O708" s="573" t="str">
        <f t="shared" si="86"/>
        <v>Strategy 1</v>
      </c>
      <c r="P708" s="573">
        <f t="shared" si="87"/>
        <v>0</v>
      </c>
      <c r="Q708" s="573" t="str">
        <f t="shared" si="88"/>
        <v/>
      </c>
      <c r="R708" s="573">
        <f t="shared" si="89"/>
        <v>0</v>
      </c>
    </row>
    <row r="709" spans="1:18" x14ac:dyDescent="0.2">
      <c r="A709" s="23"/>
      <c r="C709" s="36"/>
      <c r="D709" s="25"/>
      <c r="J709" s="575" t="str">
        <f t="shared" si="82"/>
        <v/>
      </c>
      <c r="K709" s="572" t="str">
        <f t="shared" si="83"/>
        <v>Strategy 1</v>
      </c>
      <c r="L709" s="573" t="str">
        <f t="shared" si="84"/>
        <v/>
      </c>
      <c r="M709" s="573" t="str">
        <f t="shared" si="85"/>
        <v/>
      </c>
      <c r="O709" s="573" t="str">
        <f t="shared" si="86"/>
        <v>Strategy 1</v>
      </c>
      <c r="P709" s="573">
        <f t="shared" si="87"/>
        <v>0</v>
      </c>
      <c r="Q709" s="573" t="str">
        <f t="shared" si="88"/>
        <v/>
      </c>
      <c r="R709" s="573">
        <f t="shared" si="89"/>
        <v>0</v>
      </c>
    </row>
    <row r="710" spans="1:18" x14ac:dyDescent="0.2">
      <c r="A710" s="23"/>
      <c r="C710" s="36"/>
      <c r="D710" s="25"/>
      <c r="J710" s="575" t="str">
        <f t="shared" si="82"/>
        <v/>
      </c>
      <c r="K710" s="572" t="str">
        <f t="shared" si="83"/>
        <v>Strategy 1</v>
      </c>
      <c r="L710" s="573" t="str">
        <f t="shared" si="84"/>
        <v/>
      </c>
      <c r="M710" s="573" t="str">
        <f t="shared" si="85"/>
        <v/>
      </c>
      <c r="O710" s="573" t="str">
        <f t="shared" si="86"/>
        <v>Strategy 1</v>
      </c>
      <c r="P710" s="573">
        <f t="shared" si="87"/>
        <v>0</v>
      </c>
      <c r="Q710" s="573" t="str">
        <f t="shared" si="88"/>
        <v/>
      </c>
      <c r="R710" s="573">
        <f t="shared" si="89"/>
        <v>0</v>
      </c>
    </row>
    <row r="711" spans="1:18" x14ac:dyDescent="0.2">
      <c r="A711" s="23"/>
      <c r="C711" s="36"/>
      <c r="D711" s="25"/>
      <c r="J711" s="575" t="str">
        <f t="shared" si="82"/>
        <v/>
      </c>
      <c r="K711" s="572" t="str">
        <f t="shared" si="83"/>
        <v>Strategy 1</v>
      </c>
      <c r="L711" s="573" t="str">
        <f t="shared" si="84"/>
        <v/>
      </c>
      <c r="M711" s="573" t="str">
        <f t="shared" si="85"/>
        <v/>
      </c>
      <c r="O711" s="573" t="str">
        <f t="shared" si="86"/>
        <v>Strategy 1</v>
      </c>
      <c r="P711" s="573">
        <f t="shared" si="87"/>
        <v>0</v>
      </c>
      <c r="Q711" s="573" t="str">
        <f t="shared" si="88"/>
        <v/>
      </c>
      <c r="R711" s="573">
        <f t="shared" si="89"/>
        <v>0</v>
      </c>
    </row>
    <row r="712" spans="1:18" x14ac:dyDescent="0.2">
      <c r="A712" s="23"/>
      <c r="C712" s="36"/>
      <c r="D712" s="25"/>
      <c r="J712" s="575" t="str">
        <f t="shared" si="82"/>
        <v/>
      </c>
      <c r="K712" s="572" t="str">
        <f t="shared" si="83"/>
        <v>Strategy 1</v>
      </c>
      <c r="L712" s="573" t="str">
        <f t="shared" si="84"/>
        <v/>
      </c>
      <c r="M712" s="573" t="str">
        <f t="shared" si="85"/>
        <v/>
      </c>
      <c r="O712" s="573" t="str">
        <f t="shared" si="86"/>
        <v>Strategy 1</v>
      </c>
      <c r="P712" s="573">
        <f t="shared" si="87"/>
        <v>0</v>
      </c>
      <c r="Q712" s="573" t="str">
        <f t="shared" si="88"/>
        <v/>
      </c>
      <c r="R712" s="573">
        <f t="shared" si="89"/>
        <v>0</v>
      </c>
    </row>
    <row r="713" spans="1:18" x14ac:dyDescent="0.2">
      <c r="A713" s="23"/>
      <c r="C713" s="36"/>
      <c r="D713" s="25"/>
      <c r="J713" s="575" t="str">
        <f t="shared" si="82"/>
        <v/>
      </c>
      <c r="K713" s="572" t="str">
        <f t="shared" si="83"/>
        <v>Strategy 1</v>
      </c>
      <c r="L713" s="573" t="str">
        <f t="shared" si="84"/>
        <v/>
      </c>
      <c r="M713" s="573" t="str">
        <f t="shared" si="85"/>
        <v/>
      </c>
      <c r="O713" s="573" t="str">
        <f t="shared" si="86"/>
        <v>Strategy 1</v>
      </c>
      <c r="P713" s="573">
        <f t="shared" si="87"/>
        <v>0</v>
      </c>
      <c r="Q713" s="573" t="str">
        <f t="shared" si="88"/>
        <v/>
      </c>
      <c r="R713" s="573">
        <f t="shared" si="89"/>
        <v>0</v>
      </c>
    </row>
    <row r="714" spans="1:18" x14ac:dyDescent="0.2">
      <c r="A714" s="23"/>
      <c r="C714" s="36"/>
      <c r="D714" s="25"/>
      <c r="J714" s="575" t="str">
        <f t="shared" si="82"/>
        <v/>
      </c>
      <c r="K714" s="572" t="str">
        <f t="shared" si="83"/>
        <v>Strategy 1</v>
      </c>
      <c r="L714" s="573" t="str">
        <f t="shared" si="84"/>
        <v/>
      </c>
      <c r="M714" s="573" t="str">
        <f t="shared" si="85"/>
        <v/>
      </c>
      <c r="O714" s="573" t="str">
        <f t="shared" si="86"/>
        <v>Strategy 1</v>
      </c>
      <c r="P714" s="573">
        <f t="shared" si="87"/>
        <v>0</v>
      </c>
      <c r="Q714" s="573" t="str">
        <f t="shared" si="88"/>
        <v/>
      </c>
      <c r="R714" s="573">
        <f t="shared" si="89"/>
        <v>0</v>
      </c>
    </row>
    <row r="715" spans="1:18" x14ac:dyDescent="0.2">
      <c r="A715" s="23"/>
      <c r="C715" s="36"/>
      <c r="D715" s="25"/>
      <c r="J715" s="575" t="str">
        <f t="shared" ref="J715:J778" si="90">IF(K715=K714,"",SUMIF(K:K,K715,I:I))</f>
        <v/>
      </c>
      <c r="K715" s="572" t="str">
        <f t="shared" ref="K715:K778" si="91">IF(ISBLANK(A715),K714,A715)</f>
        <v>Strategy 1</v>
      </c>
      <c r="L715" s="573" t="str">
        <f t="shared" si="84"/>
        <v/>
      </c>
      <c r="M715" s="573" t="str">
        <f t="shared" si="85"/>
        <v/>
      </c>
      <c r="O715" s="573" t="str">
        <f t="shared" si="86"/>
        <v>Strategy 1</v>
      </c>
      <c r="P715" s="573">
        <f t="shared" si="87"/>
        <v>0</v>
      </c>
      <c r="Q715" s="573" t="str">
        <f t="shared" si="88"/>
        <v/>
      </c>
      <c r="R715" s="573">
        <f t="shared" si="89"/>
        <v>0</v>
      </c>
    </row>
    <row r="716" spans="1:18" x14ac:dyDescent="0.2">
      <c r="A716" s="23"/>
      <c r="C716" s="36"/>
      <c r="D716" s="25"/>
      <c r="J716" s="575" t="str">
        <f t="shared" si="90"/>
        <v/>
      </c>
      <c r="K716" s="572" t="str">
        <f t="shared" si="91"/>
        <v>Strategy 1</v>
      </c>
      <c r="L716" s="573" t="str">
        <f t="shared" ref="L716:L779" si="92">LEFT(H716,11)</f>
        <v/>
      </c>
      <c r="M716" s="573" t="str">
        <f t="shared" ref="M716:M779" si="93">LEFT(E716,2)</f>
        <v/>
      </c>
      <c r="O716" s="573" t="str">
        <f t="shared" ref="O716:O779" si="94">K716</f>
        <v>Strategy 1</v>
      </c>
      <c r="P716" s="573">
        <f t="shared" ref="P716:P779" si="95">LEN(L716)</f>
        <v>0</v>
      </c>
      <c r="Q716" s="573" t="str">
        <f t="shared" ref="Q716:Q779" si="96">IF(LEN(L716)=11,L716,IF(LEN(L716)=10,CONCATENATE(L716," "),IF(LEN(L716)=9,CONCATENATE(L716,"  "),IF(LEN(L716)=8,CONCATENATE(L716,"   "),""))))</f>
        <v/>
      </c>
      <c r="R716" s="573">
        <f t="shared" ref="R716:R779" si="97">LEN(Q716)</f>
        <v>0</v>
      </c>
    </row>
    <row r="717" spans="1:18" x14ac:dyDescent="0.2">
      <c r="A717" s="23"/>
      <c r="C717" s="36"/>
      <c r="D717" s="25"/>
      <c r="J717" s="575" t="str">
        <f t="shared" si="90"/>
        <v/>
      </c>
      <c r="K717" s="572" t="str">
        <f t="shared" si="91"/>
        <v>Strategy 1</v>
      </c>
      <c r="L717" s="573" t="str">
        <f t="shared" si="92"/>
        <v/>
      </c>
      <c r="M717" s="573" t="str">
        <f t="shared" si="93"/>
        <v/>
      </c>
      <c r="O717" s="573" t="str">
        <f t="shared" si="94"/>
        <v>Strategy 1</v>
      </c>
      <c r="P717" s="573">
        <f t="shared" si="95"/>
        <v>0</v>
      </c>
      <c r="Q717" s="573" t="str">
        <f t="shared" si="96"/>
        <v/>
      </c>
      <c r="R717" s="573">
        <f t="shared" si="97"/>
        <v>0</v>
      </c>
    </row>
    <row r="718" spans="1:18" x14ac:dyDescent="0.2">
      <c r="A718" s="23"/>
      <c r="C718" s="36"/>
      <c r="D718" s="25"/>
      <c r="J718" s="575" t="str">
        <f t="shared" si="90"/>
        <v/>
      </c>
      <c r="K718" s="572" t="str">
        <f t="shared" si="91"/>
        <v>Strategy 1</v>
      </c>
      <c r="L718" s="573" t="str">
        <f t="shared" si="92"/>
        <v/>
      </c>
      <c r="M718" s="573" t="str">
        <f t="shared" si="93"/>
        <v/>
      </c>
      <c r="O718" s="573" t="str">
        <f t="shared" si="94"/>
        <v>Strategy 1</v>
      </c>
      <c r="P718" s="573">
        <f t="shared" si="95"/>
        <v>0</v>
      </c>
      <c r="Q718" s="573" t="str">
        <f t="shared" si="96"/>
        <v/>
      </c>
      <c r="R718" s="573">
        <f t="shared" si="97"/>
        <v>0</v>
      </c>
    </row>
    <row r="719" spans="1:18" x14ac:dyDescent="0.2">
      <c r="A719" s="23"/>
      <c r="C719" s="36"/>
      <c r="D719" s="25"/>
      <c r="J719" s="575" t="str">
        <f t="shared" si="90"/>
        <v/>
      </c>
      <c r="K719" s="572" t="str">
        <f t="shared" si="91"/>
        <v>Strategy 1</v>
      </c>
      <c r="L719" s="573" t="str">
        <f t="shared" si="92"/>
        <v/>
      </c>
      <c r="M719" s="573" t="str">
        <f t="shared" si="93"/>
        <v/>
      </c>
      <c r="O719" s="573" t="str">
        <f t="shared" si="94"/>
        <v>Strategy 1</v>
      </c>
      <c r="P719" s="573">
        <f t="shared" si="95"/>
        <v>0</v>
      </c>
      <c r="Q719" s="573" t="str">
        <f t="shared" si="96"/>
        <v/>
      </c>
      <c r="R719" s="573">
        <f t="shared" si="97"/>
        <v>0</v>
      </c>
    </row>
    <row r="720" spans="1:18" x14ac:dyDescent="0.2">
      <c r="A720" s="23"/>
      <c r="C720" s="36"/>
      <c r="D720" s="25"/>
      <c r="J720" s="575" t="str">
        <f t="shared" si="90"/>
        <v/>
      </c>
      <c r="K720" s="572" t="str">
        <f t="shared" si="91"/>
        <v>Strategy 1</v>
      </c>
      <c r="L720" s="573" t="str">
        <f t="shared" si="92"/>
        <v/>
      </c>
      <c r="M720" s="573" t="str">
        <f t="shared" si="93"/>
        <v/>
      </c>
      <c r="O720" s="573" t="str">
        <f t="shared" si="94"/>
        <v>Strategy 1</v>
      </c>
      <c r="P720" s="573">
        <f t="shared" si="95"/>
        <v>0</v>
      </c>
      <c r="Q720" s="573" t="str">
        <f t="shared" si="96"/>
        <v/>
      </c>
      <c r="R720" s="573">
        <f t="shared" si="97"/>
        <v>0</v>
      </c>
    </row>
    <row r="721" spans="1:18" x14ac:dyDescent="0.2">
      <c r="A721" s="23"/>
      <c r="C721" s="36"/>
      <c r="D721" s="25"/>
      <c r="J721" s="575" t="str">
        <f t="shared" si="90"/>
        <v/>
      </c>
      <c r="K721" s="572" t="str">
        <f t="shared" si="91"/>
        <v>Strategy 1</v>
      </c>
      <c r="L721" s="573" t="str">
        <f t="shared" si="92"/>
        <v/>
      </c>
      <c r="M721" s="573" t="str">
        <f t="shared" si="93"/>
        <v/>
      </c>
      <c r="O721" s="573" t="str">
        <f t="shared" si="94"/>
        <v>Strategy 1</v>
      </c>
      <c r="P721" s="573">
        <f t="shared" si="95"/>
        <v>0</v>
      </c>
      <c r="Q721" s="573" t="str">
        <f t="shared" si="96"/>
        <v/>
      </c>
      <c r="R721" s="573">
        <f t="shared" si="97"/>
        <v>0</v>
      </c>
    </row>
    <row r="722" spans="1:18" x14ac:dyDescent="0.2">
      <c r="A722" s="23"/>
      <c r="C722" s="36"/>
      <c r="D722" s="25"/>
      <c r="J722" s="575" t="str">
        <f t="shared" si="90"/>
        <v/>
      </c>
      <c r="K722" s="572" t="str">
        <f t="shared" si="91"/>
        <v>Strategy 1</v>
      </c>
      <c r="L722" s="573" t="str">
        <f t="shared" si="92"/>
        <v/>
      </c>
      <c r="M722" s="573" t="str">
        <f t="shared" si="93"/>
        <v/>
      </c>
      <c r="O722" s="573" t="str">
        <f t="shared" si="94"/>
        <v>Strategy 1</v>
      </c>
      <c r="P722" s="573">
        <f t="shared" si="95"/>
        <v>0</v>
      </c>
      <c r="Q722" s="573" t="str">
        <f t="shared" si="96"/>
        <v/>
      </c>
      <c r="R722" s="573">
        <f t="shared" si="97"/>
        <v>0</v>
      </c>
    </row>
    <row r="723" spans="1:18" x14ac:dyDescent="0.2">
      <c r="A723" s="23"/>
      <c r="C723" s="36"/>
      <c r="D723" s="25"/>
      <c r="J723" s="575" t="str">
        <f t="shared" si="90"/>
        <v/>
      </c>
      <c r="K723" s="572" t="str">
        <f t="shared" si="91"/>
        <v>Strategy 1</v>
      </c>
      <c r="L723" s="573" t="str">
        <f t="shared" si="92"/>
        <v/>
      </c>
      <c r="M723" s="573" t="str">
        <f t="shared" si="93"/>
        <v/>
      </c>
      <c r="O723" s="573" t="str">
        <f t="shared" si="94"/>
        <v>Strategy 1</v>
      </c>
      <c r="P723" s="573">
        <f t="shared" si="95"/>
        <v>0</v>
      </c>
      <c r="Q723" s="573" t="str">
        <f t="shared" si="96"/>
        <v/>
      </c>
      <c r="R723" s="573">
        <f t="shared" si="97"/>
        <v>0</v>
      </c>
    </row>
    <row r="724" spans="1:18" x14ac:dyDescent="0.2">
      <c r="A724" s="23"/>
      <c r="C724" s="36"/>
      <c r="D724" s="25"/>
      <c r="J724" s="575" t="str">
        <f t="shared" si="90"/>
        <v/>
      </c>
      <c r="K724" s="572" t="str">
        <f t="shared" si="91"/>
        <v>Strategy 1</v>
      </c>
      <c r="L724" s="573" t="str">
        <f t="shared" si="92"/>
        <v/>
      </c>
      <c r="M724" s="573" t="str">
        <f t="shared" si="93"/>
        <v/>
      </c>
      <c r="O724" s="573" t="str">
        <f t="shared" si="94"/>
        <v>Strategy 1</v>
      </c>
      <c r="P724" s="573">
        <f t="shared" si="95"/>
        <v>0</v>
      </c>
      <c r="Q724" s="573" t="str">
        <f t="shared" si="96"/>
        <v/>
      </c>
      <c r="R724" s="573">
        <f t="shared" si="97"/>
        <v>0</v>
      </c>
    </row>
    <row r="725" spans="1:18" x14ac:dyDescent="0.2">
      <c r="A725" s="23"/>
      <c r="C725" s="36"/>
      <c r="D725" s="25"/>
      <c r="J725" s="575" t="str">
        <f t="shared" si="90"/>
        <v/>
      </c>
      <c r="K725" s="572" t="str">
        <f t="shared" si="91"/>
        <v>Strategy 1</v>
      </c>
      <c r="L725" s="573" t="str">
        <f t="shared" si="92"/>
        <v/>
      </c>
      <c r="M725" s="573" t="str">
        <f t="shared" si="93"/>
        <v/>
      </c>
      <c r="O725" s="573" t="str">
        <f t="shared" si="94"/>
        <v>Strategy 1</v>
      </c>
      <c r="P725" s="573">
        <f t="shared" si="95"/>
        <v>0</v>
      </c>
      <c r="Q725" s="573" t="str">
        <f t="shared" si="96"/>
        <v/>
      </c>
      <c r="R725" s="573">
        <f t="shared" si="97"/>
        <v>0</v>
      </c>
    </row>
    <row r="726" spans="1:18" x14ac:dyDescent="0.2">
      <c r="A726" s="23"/>
      <c r="C726" s="36"/>
      <c r="D726" s="25"/>
      <c r="J726" s="575" t="str">
        <f t="shared" si="90"/>
        <v/>
      </c>
      <c r="K726" s="572" t="str">
        <f t="shared" si="91"/>
        <v>Strategy 1</v>
      </c>
      <c r="L726" s="573" t="str">
        <f t="shared" si="92"/>
        <v/>
      </c>
      <c r="M726" s="573" t="str">
        <f t="shared" si="93"/>
        <v/>
      </c>
      <c r="O726" s="573" t="str">
        <f t="shared" si="94"/>
        <v>Strategy 1</v>
      </c>
      <c r="P726" s="573">
        <f t="shared" si="95"/>
        <v>0</v>
      </c>
      <c r="Q726" s="573" t="str">
        <f t="shared" si="96"/>
        <v/>
      </c>
      <c r="R726" s="573">
        <f t="shared" si="97"/>
        <v>0</v>
      </c>
    </row>
    <row r="727" spans="1:18" x14ac:dyDescent="0.2">
      <c r="A727" s="23"/>
      <c r="C727" s="36"/>
      <c r="D727" s="25"/>
      <c r="J727" s="575" t="str">
        <f t="shared" si="90"/>
        <v/>
      </c>
      <c r="K727" s="572" t="str">
        <f t="shared" si="91"/>
        <v>Strategy 1</v>
      </c>
      <c r="L727" s="573" t="str">
        <f t="shared" si="92"/>
        <v/>
      </c>
      <c r="M727" s="573" t="str">
        <f t="shared" si="93"/>
        <v/>
      </c>
      <c r="O727" s="573" t="str">
        <f t="shared" si="94"/>
        <v>Strategy 1</v>
      </c>
      <c r="P727" s="573">
        <f t="shared" si="95"/>
        <v>0</v>
      </c>
      <c r="Q727" s="573" t="str">
        <f t="shared" si="96"/>
        <v/>
      </c>
      <c r="R727" s="573">
        <f t="shared" si="97"/>
        <v>0</v>
      </c>
    </row>
    <row r="728" spans="1:18" x14ac:dyDescent="0.2">
      <c r="A728" s="23"/>
      <c r="C728" s="36"/>
      <c r="D728" s="25"/>
      <c r="J728" s="575" t="str">
        <f t="shared" si="90"/>
        <v/>
      </c>
      <c r="K728" s="572" t="str">
        <f t="shared" si="91"/>
        <v>Strategy 1</v>
      </c>
      <c r="L728" s="573" t="str">
        <f t="shared" si="92"/>
        <v/>
      </c>
      <c r="M728" s="573" t="str">
        <f t="shared" si="93"/>
        <v/>
      </c>
      <c r="O728" s="573" t="str">
        <f t="shared" si="94"/>
        <v>Strategy 1</v>
      </c>
      <c r="P728" s="573">
        <f t="shared" si="95"/>
        <v>0</v>
      </c>
      <c r="Q728" s="573" t="str">
        <f t="shared" si="96"/>
        <v/>
      </c>
      <c r="R728" s="573">
        <f t="shared" si="97"/>
        <v>0</v>
      </c>
    </row>
    <row r="729" spans="1:18" x14ac:dyDescent="0.2">
      <c r="A729" s="23"/>
      <c r="C729" s="36"/>
      <c r="D729" s="25"/>
      <c r="J729" s="575" t="str">
        <f t="shared" si="90"/>
        <v/>
      </c>
      <c r="K729" s="572" t="str">
        <f t="shared" si="91"/>
        <v>Strategy 1</v>
      </c>
      <c r="L729" s="573" t="str">
        <f t="shared" si="92"/>
        <v/>
      </c>
      <c r="M729" s="573" t="str">
        <f t="shared" si="93"/>
        <v/>
      </c>
      <c r="O729" s="573" t="str">
        <f t="shared" si="94"/>
        <v>Strategy 1</v>
      </c>
      <c r="P729" s="573">
        <f t="shared" si="95"/>
        <v>0</v>
      </c>
      <c r="Q729" s="573" t="str">
        <f t="shared" si="96"/>
        <v/>
      </c>
      <c r="R729" s="573">
        <f t="shared" si="97"/>
        <v>0</v>
      </c>
    </row>
    <row r="730" spans="1:18" x14ac:dyDescent="0.2">
      <c r="A730" s="23"/>
      <c r="C730" s="36"/>
      <c r="D730" s="25"/>
      <c r="J730" s="575" t="str">
        <f t="shared" si="90"/>
        <v/>
      </c>
      <c r="K730" s="572" t="str">
        <f t="shared" si="91"/>
        <v>Strategy 1</v>
      </c>
      <c r="L730" s="573" t="str">
        <f t="shared" si="92"/>
        <v/>
      </c>
      <c r="M730" s="573" t="str">
        <f t="shared" si="93"/>
        <v/>
      </c>
      <c r="O730" s="573" t="str">
        <f t="shared" si="94"/>
        <v>Strategy 1</v>
      </c>
      <c r="P730" s="573">
        <f t="shared" si="95"/>
        <v>0</v>
      </c>
      <c r="Q730" s="573" t="str">
        <f t="shared" si="96"/>
        <v/>
      </c>
      <c r="R730" s="573">
        <f t="shared" si="97"/>
        <v>0</v>
      </c>
    </row>
    <row r="731" spans="1:18" x14ac:dyDescent="0.2">
      <c r="A731" s="23"/>
      <c r="C731" s="36"/>
      <c r="D731" s="25"/>
      <c r="J731" s="575" t="str">
        <f t="shared" si="90"/>
        <v/>
      </c>
      <c r="K731" s="572" t="str">
        <f t="shared" si="91"/>
        <v>Strategy 1</v>
      </c>
      <c r="L731" s="573" t="str">
        <f t="shared" si="92"/>
        <v/>
      </c>
      <c r="M731" s="573" t="str">
        <f t="shared" si="93"/>
        <v/>
      </c>
      <c r="O731" s="573" t="str">
        <f t="shared" si="94"/>
        <v>Strategy 1</v>
      </c>
      <c r="P731" s="573">
        <f t="shared" si="95"/>
        <v>0</v>
      </c>
      <c r="Q731" s="573" t="str">
        <f t="shared" si="96"/>
        <v/>
      </c>
      <c r="R731" s="573">
        <f t="shared" si="97"/>
        <v>0</v>
      </c>
    </row>
    <row r="732" spans="1:18" x14ac:dyDescent="0.2">
      <c r="A732" s="23"/>
      <c r="C732" s="36"/>
      <c r="D732" s="25"/>
      <c r="J732" s="575" t="str">
        <f t="shared" si="90"/>
        <v/>
      </c>
      <c r="K732" s="572" t="str">
        <f t="shared" si="91"/>
        <v>Strategy 1</v>
      </c>
      <c r="L732" s="573" t="str">
        <f t="shared" si="92"/>
        <v/>
      </c>
      <c r="M732" s="573" t="str">
        <f t="shared" si="93"/>
        <v/>
      </c>
      <c r="O732" s="573" t="str">
        <f t="shared" si="94"/>
        <v>Strategy 1</v>
      </c>
      <c r="P732" s="573">
        <f t="shared" si="95"/>
        <v>0</v>
      </c>
      <c r="Q732" s="573" t="str">
        <f t="shared" si="96"/>
        <v/>
      </c>
      <c r="R732" s="573">
        <f t="shared" si="97"/>
        <v>0</v>
      </c>
    </row>
    <row r="733" spans="1:18" x14ac:dyDescent="0.2">
      <c r="A733" s="23"/>
      <c r="C733" s="36"/>
      <c r="D733" s="25"/>
      <c r="J733" s="575" t="str">
        <f t="shared" si="90"/>
        <v/>
      </c>
      <c r="K733" s="572" t="str">
        <f t="shared" si="91"/>
        <v>Strategy 1</v>
      </c>
      <c r="L733" s="573" t="str">
        <f t="shared" si="92"/>
        <v/>
      </c>
      <c r="M733" s="573" t="str">
        <f t="shared" si="93"/>
        <v/>
      </c>
      <c r="O733" s="573" t="str">
        <f t="shared" si="94"/>
        <v>Strategy 1</v>
      </c>
      <c r="P733" s="573">
        <f t="shared" si="95"/>
        <v>0</v>
      </c>
      <c r="Q733" s="573" t="str">
        <f t="shared" si="96"/>
        <v/>
      </c>
      <c r="R733" s="573">
        <f t="shared" si="97"/>
        <v>0</v>
      </c>
    </row>
    <row r="734" spans="1:18" x14ac:dyDescent="0.2">
      <c r="A734" s="23"/>
      <c r="C734" s="36"/>
      <c r="D734" s="25"/>
      <c r="J734" s="575" t="str">
        <f t="shared" si="90"/>
        <v/>
      </c>
      <c r="K734" s="572" t="str">
        <f t="shared" si="91"/>
        <v>Strategy 1</v>
      </c>
      <c r="L734" s="573" t="str">
        <f t="shared" si="92"/>
        <v/>
      </c>
      <c r="M734" s="573" t="str">
        <f t="shared" si="93"/>
        <v/>
      </c>
      <c r="O734" s="573" t="str">
        <f t="shared" si="94"/>
        <v>Strategy 1</v>
      </c>
      <c r="P734" s="573">
        <f t="shared" si="95"/>
        <v>0</v>
      </c>
      <c r="Q734" s="573" t="str">
        <f t="shared" si="96"/>
        <v/>
      </c>
      <c r="R734" s="573">
        <f t="shared" si="97"/>
        <v>0</v>
      </c>
    </row>
    <row r="735" spans="1:18" x14ac:dyDescent="0.2">
      <c r="A735" s="23"/>
      <c r="C735" s="36"/>
      <c r="D735" s="25"/>
      <c r="J735" s="575" t="str">
        <f t="shared" si="90"/>
        <v/>
      </c>
      <c r="K735" s="572" t="str">
        <f t="shared" si="91"/>
        <v>Strategy 1</v>
      </c>
      <c r="L735" s="573" t="str">
        <f t="shared" si="92"/>
        <v/>
      </c>
      <c r="M735" s="573" t="str">
        <f t="shared" si="93"/>
        <v/>
      </c>
      <c r="O735" s="573" t="str">
        <f t="shared" si="94"/>
        <v>Strategy 1</v>
      </c>
      <c r="P735" s="573">
        <f t="shared" si="95"/>
        <v>0</v>
      </c>
      <c r="Q735" s="573" t="str">
        <f t="shared" si="96"/>
        <v/>
      </c>
      <c r="R735" s="573">
        <f t="shared" si="97"/>
        <v>0</v>
      </c>
    </row>
    <row r="736" spans="1:18" x14ac:dyDescent="0.2">
      <c r="A736" s="23"/>
      <c r="C736" s="36"/>
      <c r="D736" s="25"/>
      <c r="J736" s="575" t="str">
        <f t="shared" si="90"/>
        <v/>
      </c>
      <c r="K736" s="572" t="str">
        <f t="shared" si="91"/>
        <v>Strategy 1</v>
      </c>
      <c r="L736" s="573" t="str">
        <f t="shared" si="92"/>
        <v/>
      </c>
      <c r="M736" s="573" t="str">
        <f t="shared" si="93"/>
        <v/>
      </c>
      <c r="O736" s="573" t="str">
        <f t="shared" si="94"/>
        <v>Strategy 1</v>
      </c>
      <c r="P736" s="573">
        <f t="shared" si="95"/>
        <v>0</v>
      </c>
      <c r="Q736" s="573" t="str">
        <f t="shared" si="96"/>
        <v/>
      </c>
      <c r="R736" s="573">
        <f t="shared" si="97"/>
        <v>0</v>
      </c>
    </row>
    <row r="737" spans="1:18" x14ac:dyDescent="0.2">
      <c r="A737" s="23"/>
      <c r="C737" s="36"/>
      <c r="D737" s="25"/>
      <c r="J737" s="575" t="str">
        <f t="shared" si="90"/>
        <v/>
      </c>
      <c r="K737" s="572" t="str">
        <f t="shared" si="91"/>
        <v>Strategy 1</v>
      </c>
      <c r="L737" s="573" t="str">
        <f t="shared" si="92"/>
        <v/>
      </c>
      <c r="M737" s="573" t="str">
        <f t="shared" si="93"/>
        <v/>
      </c>
      <c r="O737" s="573" t="str">
        <f t="shared" si="94"/>
        <v>Strategy 1</v>
      </c>
      <c r="P737" s="573">
        <f t="shared" si="95"/>
        <v>0</v>
      </c>
      <c r="Q737" s="573" t="str">
        <f t="shared" si="96"/>
        <v/>
      </c>
      <c r="R737" s="573">
        <f t="shared" si="97"/>
        <v>0</v>
      </c>
    </row>
    <row r="738" spans="1:18" x14ac:dyDescent="0.2">
      <c r="A738" s="23"/>
      <c r="C738" s="36"/>
      <c r="D738" s="25"/>
      <c r="J738" s="575" t="str">
        <f t="shared" si="90"/>
        <v/>
      </c>
      <c r="K738" s="572" t="str">
        <f t="shared" si="91"/>
        <v>Strategy 1</v>
      </c>
      <c r="L738" s="573" t="str">
        <f t="shared" si="92"/>
        <v/>
      </c>
      <c r="M738" s="573" t="str">
        <f t="shared" si="93"/>
        <v/>
      </c>
      <c r="O738" s="573" t="str">
        <f t="shared" si="94"/>
        <v>Strategy 1</v>
      </c>
      <c r="P738" s="573">
        <f t="shared" si="95"/>
        <v>0</v>
      </c>
      <c r="Q738" s="573" t="str">
        <f t="shared" si="96"/>
        <v/>
      </c>
      <c r="R738" s="573">
        <f t="shared" si="97"/>
        <v>0</v>
      </c>
    </row>
    <row r="739" spans="1:18" x14ac:dyDescent="0.2">
      <c r="A739" s="23"/>
      <c r="C739" s="36"/>
      <c r="D739" s="25"/>
      <c r="J739" s="575" t="str">
        <f t="shared" si="90"/>
        <v/>
      </c>
      <c r="K739" s="572" t="str">
        <f t="shared" si="91"/>
        <v>Strategy 1</v>
      </c>
      <c r="L739" s="573" t="str">
        <f t="shared" si="92"/>
        <v/>
      </c>
      <c r="M739" s="573" t="str">
        <f t="shared" si="93"/>
        <v/>
      </c>
      <c r="O739" s="573" t="str">
        <f t="shared" si="94"/>
        <v>Strategy 1</v>
      </c>
      <c r="P739" s="573">
        <f t="shared" si="95"/>
        <v>0</v>
      </c>
      <c r="Q739" s="573" t="str">
        <f t="shared" si="96"/>
        <v/>
      </c>
      <c r="R739" s="573">
        <f t="shared" si="97"/>
        <v>0</v>
      </c>
    </row>
    <row r="740" spans="1:18" x14ac:dyDescent="0.2">
      <c r="A740" s="23"/>
      <c r="C740" s="36"/>
      <c r="D740" s="25"/>
      <c r="J740" s="575" t="str">
        <f t="shared" si="90"/>
        <v/>
      </c>
      <c r="K740" s="572" t="str">
        <f t="shared" si="91"/>
        <v>Strategy 1</v>
      </c>
      <c r="L740" s="573" t="str">
        <f t="shared" si="92"/>
        <v/>
      </c>
      <c r="M740" s="573" t="str">
        <f t="shared" si="93"/>
        <v/>
      </c>
      <c r="O740" s="573" t="str">
        <f t="shared" si="94"/>
        <v>Strategy 1</v>
      </c>
      <c r="P740" s="573">
        <f t="shared" si="95"/>
        <v>0</v>
      </c>
      <c r="Q740" s="573" t="str">
        <f t="shared" si="96"/>
        <v/>
      </c>
      <c r="R740" s="573">
        <f t="shared" si="97"/>
        <v>0</v>
      </c>
    </row>
    <row r="741" spans="1:18" x14ac:dyDescent="0.2">
      <c r="A741" s="23"/>
      <c r="C741" s="36"/>
      <c r="D741" s="25"/>
      <c r="J741" s="575" t="str">
        <f t="shared" si="90"/>
        <v/>
      </c>
      <c r="K741" s="572" t="str">
        <f t="shared" si="91"/>
        <v>Strategy 1</v>
      </c>
      <c r="L741" s="573" t="str">
        <f t="shared" si="92"/>
        <v/>
      </c>
      <c r="M741" s="573" t="str">
        <f t="shared" si="93"/>
        <v/>
      </c>
      <c r="O741" s="573" t="str">
        <f t="shared" si="94"/>
        <v>Strategy 1</v>
      </c>
      <c r="P741" s="573">
        <f t="shared" si="95"/>
        <v>0</v>
      </c>
      <c r="Q741" s="573" t="str">
        <f t="shared" si="96"/>
        <v/>
      </c>
      <c r="R741" s="573">
        <f t="shared" si="97"/>
        <v>0</v>
      </c>
    </row>
    <row r="742" spans="1:18" x14ac:dyDescent="0.2">
      <c r="A742" s="23"/>
      <c r="C742" s="36"/>
      <c r="D742" s="25"/>
      <c r="J742" s="575" t="str">
        <f t="shared" si="90"/>
        <v/>
      </c>
      <c r="K742" s="572" t="str">
        <f t="shared" si="91"/>
        <v>Strategy 1</v>
      </c>
      <c r="L742" s="573" t="str">
        <f t="shared" si="92"/>
        <v/>
      </c>
      <c r="M742" s="573" t="str">
        <f t="shared" si="93"/>
        <v/>
      </c>
      <c r="O742" s="573" t="str">
        <f t="shared" si="94"/>
        <v>Strategy 1</v>
      </c>
      <c r="P742" s="573">
        <f t="shared" si="95"/>
        <v>0</v>
      </c>
      <c r="Q742" s="573" t="str">
        <f t="shared" si="96"/>
        <v/>
      </c>
      <c r="R742" s="573">
        <f t="shared" si="97"/>
        <v>0</v>
      </c>
    </row>
    <row r="743" spans="1:18" x14ac:dyDescent="0.2">
      <c r="A743" s="23"/>
      <c r="C743" s="36"/>
      <c r="D743" s="25"/>
      <c r="J743" s="575" t="str">
        <f t="shared" si="90"/>
        <v/>
      </c>
      <c r="K743" s="572" t="str">
        <f t="shared" si="91"/>
        <v>Strategy 1</v>
      </c>
      <c r="L743" s="573" t="str">
        <f t="shared" si="92"/>
        <v/>
      </c>
      <c r="M743" s="573" t="str">
        <f t="shared" si="93"/>
        <v/>
      </c>
      <c r="O743" s="573" t="str">
        <f t="shared" si="94"/>
        <v>Strategy 1</v>
      </c>
      <c r="P743" s="573">
        <f t="shared" si="95"/>
        <v>0</v>
      </c>
      <c r="Q743" s="573" t="str">
        <f t="shared" si="96"/>
        <v/>
      </c>
      <c r="R743" s="573">
        <f t="shared" si="97"/>
        <v>0</v>
      </c>
    </row>
    <row r="744" spans="1:18" x14ac:dyDescent="0.2">
      <c r="A744" s="23"/>
      <c r="C744" s="36"/>
      <c r="D744" s="25"/>
      <c r="J744" s="575" t="str">
        <f t="shared" si="90"/>
        <v/>
      </c>
      <c r="K744" s="572" t="str">
        <f t="shared" si="91"/>
        <v>Strategy 1</v>
      </c>
      <c r="L744" s="573" t="str">
        <f t="shared" si="92"/>
        <v/>
      </c>
      <c r="M744" s="573" t="str">
        <f t="shared" si="93"/>
        <v/>
      </c>
      <c r="O744" s="573" t="str">
        <f t="shared" si="94"/>
        <v>Strategy 1</v>
      </c>
      <c r="P744" s="573">
        <f t="shared" si="95"/>
        <v>0</v>
      </c>
      <c r="Q744" s="573" t="str">
        <f t="shared" si="96"/>
        <v/>
      </c>
      <c r="R744" s="573">
        <f t="shared" si="97"/>
        <v>0</v>
      </c>
    </row>
    <row r="745" spans="1:18" x14ac:dyDescent="0.2">
      <c r="A745" s="23"/>
      <c r="C745" s="36"/>
      <c r="D745" s="25"/>
      <c r="J745" s="575" t="str">
        <f t="shared" si="90"/>
        <v/>
      </c>
      <c r="K745" s="572" t="str">
        <f t="shared" si="91"/>
        <v>Strategy 1</v>
      </c>
      <c r="L745" s="573" t="str">
        <f t="shared" si="92"/>
        <v/>
      </c>
      <c r="M745" s="573" t="str">
        <f t="shared" si="93"/>
        <v/>
      </c>
      <c r="O745" s="573" t="str">
        <f t="shared" si="94"/>
        <v>Strategy 1</v>
      </c>
      <c r="P745" s="573">
        <f t="shared" si="95"/>
        <v>0</v>
      </c>
      <c r="Q745" s="573" t="str">
        <f t="shared" si="96"/>
        <v/>
      </c>
      <c r="R745" s="573">
        <f t="shared" si="97"/>
        <v>0</v>
      </c>
    </row>
    <row r="746" spans="1:18" x14ac:dyDescent="0.2">
      <c r="A746" s="23"/>
      <c r="C746" s="36"/>
      <c r="D746" s="25"/>
      <c r="J746" s="575" t="str">
        <f t="shared" si="90"/>
        <v/>
      </c>
      <c r="K746" s="572" t="str">
        <f t="shared" si="91"/>
        <v>Strategy 1</v>
      </c>
      <c r="L746" s="573" t="str">
        <f t="shared" si="92"/>
        <v/>
      </c>
      <c r="M746" s="573" t="str">
        <f t="shared" si="93"/>
        <v/>
      </c>
      <c r="O746" s="573" t="str">
        <f t="shared" si="94"/>
        <v>Strategy 1</v>
      </c>
      <c r="P746" s="573">
        <f t="shared" si="95"/>
        <v>0</v>
      </c>
      <c r="Q746" s="573" t="str">
        <f t="shared" si="96"/>
        <v/>
      </c>
      <c r="R746" s="573">
        <f t="shared" si="97"/>
        <v>0</v>
      </c>
    </row>
    <row r="747" spans="1:18" x14ac:dyDescent="0.2">
      <c r="A747" s="23"/>
      <c r="C747" s="36"/>
      <c r="D747" s="25"/>
      <c r="J747" s="575" t="str">
        <f t="shared" si="90"/>
        <v/>
      </c>
      <c r="K747" s="572" t="str">
        <f t="shared" si="91"/>
        <v>Strategy 1</v>
      </c>
      <c r="L747" s="573" t="str">
        <f t="shared" si="92"/>
        <v/>
      </c>
      <c r="M747" s="573" t="str">
        <f t="shared" si="93"/>
        <v/>
      </c>
      <c r="O747" s="573" t="str">
        <f t="shared" si="94"/>
        <v>Strategy 1</v>
      </c>
      <c r="P747" s="573">
        <f t="shared" si="95"/>
        <v>0</v>
      </c>
      <c r="Q747" s="573" t="str">
        <f t="shared" si="96"/>
        <v/>
      </c>
      <c r="R747" s="573">
        <f t="shared" si="97"/>
        <v>0</v>
      </c>
    </row>
    <row r="748" spans="1:18" x14ac:dyDescent="0.2">
      <c r="A748" s="23"/>
      <c r="C748" s="36"/>
      <c r="D748" s="25"/>
      <c r="J748" s="575" t="str">
        <f t="shared" si="90"/>
        <v/>
      </c>
      <c r="K748" s="572" t="str">
        <f t="shared" si="91"/>
        <v>Strategy 1</v>
      </c>
      <c r="L748" s="573" t="str">
        <f t="shared" si="92"/>
        <v/>
      </c>
      <c r="M748" s="573" t="str">
        <f t="shared" si="93"/>
        <v/>
      </c>
      <c r="O748" s="573" t="str">
        <f t="shared" si="94"/>
        <v>Strategy 1</v>
      </c>
      <c r="P748" s="573">
        <f t="shared" si="95"/>
        <v>0</v>
      </c>
      <c r="Q748" s="573" t="str">
        <f t="shared" si="96"/>
        <v/>
      </c>
      <c r="R748" s="573">
        <f t="shared" si="97"/>
        <v>0</v>
      </c>
    </row>
    <row r="749" spans="1:18" x14ac:dyDescent="0.2">
      <c r="A749" s="23"/>
      <c r="C749" s="36"/>
      <c r="D749" s="25"/>
      <c r="J749" s="575" t="str">
        <f t="shared" si="90"/>
        <v/>
      </c>
      <c r="K749" s="572" t="str">
        <f t="shared" si="91"/>
        <v>Strategy 1</v>
      </c>
      <c r="L749" s="573" t="str">
        <f t="shared" si="92"/>
        <v/>
      </c>
      <c r="M749" s="573" t="str">
        <f t="shared" si="93"/>
        <v/>
      </c>
      <c r="O749" s="573" t="str">
        <f t="shared" si="94"/>
        <v>Strategy 1</v>
      </c>
      <c r="P749" s="573">
        <f t="shared" si="95"/>
        <v>0</v>
      </c>
      <c r="Q749" s="573" t="str">
        <f t="shared" si="96"/>
        <v/>
      </c>
      <c r="R749" s="573">
        <f t="shared" si="97"/>
        <v>0</v>
      </c>
    </row>
    <row r="750" spans="1:18" x14ac:dyDescent="0.2">
      <c r="A750" s="23"/>
      <c r="C750" s="36"/>
      <c r="D750" s="25"/>
      <c r="J750" s="575" t="str">
        <f t="shared" si="90"/>
        <v/>
      </c>
      <c r="K750" s="572" t="str">
        <f t="shared" si="91"/>
        <v>Strategy 1</v>
      </c>
      <c r="L750" s="573" t="str">
        <f t="shared" si="92"/>
        <v/>
      </c>
      <c r="M750" s="573" t="str">
        <f t="shared" si="93"/>
        <v/>
      </c>
      <c r="O750" s="573" t="str">
        <f t="shared" si="94"/>
        <v>Strategy 1</v>
      </c>
      <c r="P750" s="573">
        <f t="shared" si="95"/>
        <v>0</v>
      </c>
      <c r="Q750" s="573" t="str">
        <f t="shared" si="96"/>
        <v/>
      </c>
      <c r="R750" s="573">
        <f t="shared" si="97"/>
        <v>0</v>
      </c>
    </row>
    <row r="751" spans="1:18" x14ac:dyDescent="0.2">
      <c r="A751" s="23"/>
      <c r="C751" s="36"/>
      <c r="D751" s="25"/>
      <c r="J751" s="575" t="str">
        <f t="shared" si="90"/>
        <v/>
      </c>
      <c r="K751" s="572" t="str">
        <f t="shared" si="91"/>
        <v>Strategy 1</v>
      </c>
      <c r="L751" s="573" t="str">
        <f t="shared" si="92"/>
        <v/>
      </c>
      <c r="M751" s="573" t="str">
        <f t="shared" si="93"/>
        <v/>
      </c>
      <c r="O751" s="573" t="str">
        <f t="shared" si="94"/>
        <v>Strategy 1</v>
      </c>
      <c r="P751" s="573">
        <f t="shared" si="95"/>
        <v>0</v>
      </c>
      <c r="Q751" s="573" t="str">
        <f t="shared" si="96"/>
        <v/>
      </c>
      <c r="R751" s="573">
        <f t="shared" si="97"/>
        <v>0</v>
      </c>
    </row>
    <row r="752" spans="1:18" x14ac:dyDescent="0.2">
      <c r="A752" s="23"/>
      <c r="C752" s="36"/>
      <c r="D752" s="25"/>
      <c r="J752" s="575" t="str">
        <f t="shared" si="90"/>
        <v/>
      </c>
      <c r="K752" s="572" t="str">
        <f t="shared" si="91"/>
        <v>Strategy 1</v>
      </c>
      <c r="L752" s="573" t="str">
        <f t="shared" si="92"/>
        <v/>
      </c>
      <c r="M752" s="573" t="str">
        <f t="shared" si="93"/>
        <v/>
      </c>
      <c r="O752" s="573" t="str">
        <f t="shared" si="94"/>
        <v>Strategy 1</v>
      </c>
      <c r="P752" s="573">
        <f t="shared" si="95"/>
        <v>0</v>
      </c>
      <c r="Q752" s="573" t="str">
        <f t="shared" si="96"/>
        <v/>
      </c>
      <c r="R752" s="573">
        <f t="shared" si="97"/>
        <v>0</v>
      </c>
    </row>
    <row r="753" spans="1:18" x14ac:dyDescent="0.2">
      <c r="A753" s="23"/>
      <c r="C753" s="36"/>
      <c r="D753" s="25"/>
      <c r="J753" s="575" t="str">
        <f t="shared" si="90"/>
        <v/>
      </c>
      <c r="K753" s="572" t="str">
        <f t="shared" si="91"/>
        <v>Strategy 1</v>
      </c>
      <c r="L753" s="573" t="str">
        <f t="shared" si="92"/>
        <v/>
      </c>
      <c r="M753" s="573" t="str">
        <f t="shared" si="93"/>
        <v/>
      </c>
      <c r="O753" s="573" t="str">
        <f t="shared" si="94"/>
        <v>Strategy 1</v>
      </c>
      <c r="P753" s="573">
        <f t="shared" si="95"/>
        <v>0</v>
      </c>
      <c r="Q753" s="573" t="str">
        <f t="shared" si="96"/>
        <v/>
      </c>
      <c r="R753" s="573">
        <f t="shared" si="97"/>
        <v>0</v>
      </c>
    </row>
    <row r="754" spans="1:18" x14ac:dyDescent="0.2">
      <c r="A754" s="23"/>
      <c r="C754" s="36"/>
      <c r="D754" s="25"/>
      <c r="J754" s="575" t="str">
        <f t="shared" si="90"/>
        <v/>
      </c>
      <c r="K754" s="572" t="str">
        <f t="shared" si="91"/>
        <v>Strategy 1</v>
      </c>
      <c r="L754" s="573" t="str">
        <f t="shared" si="92"/>
        <v/>
      </c>
      <c r="M754" s="573" t="str">
        <f t="shared" si="93"/>
        <v/>
      </c>
      <c r="O754" s="573" t="str">
        <f t="shared" si="94"/>
        <v>Strategy 1</v>
      </c>
      <c r="P754" s="573">
        <f t="shared" si="95"/>
        <v>0</v>
      </c>
      <c r="Q754" s="573" t="str">
        <f t="shared" si="96"/>
        <v/>
      </c>
      <c r="R754" s="573">
        <f t="shared" si="97"/>
        <v>0</v>
      </c>
    </row>
    <row r="755" spans="1:18" x14ac:dyDescent="0.2">
      <c r="A755" s="23"/>
      <c r="C755" s="36"/>
      <c r="D755" s="25"/>
      <c r="J755" s="575" t="str">
        <f t="shared" si="90"/>
        <v/>
      </c>
      <c r="K755" s="572" t="str">
        <f t="shared" si="91"/>
        <v>Strategy 1</v>
      </c>
      <c r="L755" s="573" t="str">
        <f t="shared" si="92"/>
        <v/>
      </c>
      <c r="M755" s="573" t="str">
        <f t="shared" si="93"/>
        <v/>
      </c>
      <c r="O755" s="573" t="str">
        <f t="shared" si="94"/>
        <v>Strategy 1</v>
      </c>
      <c r="P755" s="573">
        <f t="shared" si="95"/>
        <v>0</v>
      </c>
      <c r="Q755" s="573" t="str">
        <f t="shared" si="96"/>
        <v/>
      </c>
      <c r="R755" s="573">
        <f t="shared" si="97"/>
        <v>0</v>
      </c>
    </row>
    <row r="756" spans="1:18" x14ac:dyDescent="0.2">
      <c r="A756" s="23"/>
      <c r="C756" s="36"/>
      <c r="D756" s="25"/>
      <c r="J756" s="575" t="str">
        <f t="shared" si="90"/>
        <v/>
      </c>
      <c r="K756" s="572" t="str">
        <f t="shared" si="91"/>
        <v>Strategy 1</v>
      </c>
      <c r="L756" s="573" t="str">
        <f t="shared" si="92"/>
        <v/>
      </c>
      <c r="M756" s="573" t="str">
        <f t="shared" si="93"/>
        <v/>
      </c>
      <c r="O756" s="573" t="str">
        <f t="shared" si="94"/>
        <v>Strategy 1</v>
      </c>
      <c r="P756" s="573">
        <f t="shared" si="95"/>
        <v>0</v>
      </c>
      <c r="Q756" s="573" t="str">
        <f t="shared" si="96"/>
        <v/>
      </c>
      <c r="R756" s="573">
        <f t="shared" si="97"/>
        <v>0</v>
      </c>
    </row>
    <row r="757" spans="1:18" x14ac:dyDescent="0.2">
      <c r="A757" s="23"/>
      <c r="C757" s="36"/>
      <c r="D757" s="25"/>
      <c r="J757" s="575" t="str">
        <f t="shared" si="90"/>
        <v/>
      </c>
      <c r="K757" s="572" t="str">
        <f t="shared" si="91"/>
        <v>Strategy 1</v>
      </c>
      <c r="L757" s="573" t="str">
        <f t="shared" si="92"/>
        <v/>
      </c>
      <c r="M757" s="573" t="str">
        <f t="shared" si="93"/>
        <v/>
      </c>
      <c r="O757" s="573" t="str">
        <f t="shared" si="94"/>
        <v>Strategy 1</v>
      </c>
      <c r="P757" s="573">
        <f t="shared" si="95"/>
        <v>0</v>
      </c>
      <c r="Q757" s="573" t="str">
        <f t="shared" si="96"/>
        <v/>
      </c>
      <c r="R757" s="573">
        <f t="shared" si="97"/>
        <v>0</v>
      </c>
    </row>
    <row r="758" spans="1:18" x14ac:dyDescent="0.2">
      <c r="A758" s="23"/>
      <c r="C758" s="36"/>
      <c r="D758" s="25"/>
      <c r="J758" s="575" t="str">
        <f t="shared" si="90"/>
        <v/>
      </c>
      <c r="K758" s="572" t="str">
        <f t="shared" si="91"/>
        <v>Strategy 1</v>
      </c>
      <c r="L758" s="573" t="str">
        <f t="shared" si="92"/>
        <v/>
      </c>
      <c r="M758" s="573" t="str">
        <f t="shared" si="93"/>
        <v/>
      </c>
      <c r="O758" s="573" t="str">
        <f t="shared" si="94"/>
        <v>Strategy 1</v>
      </c>
      <c r="P758" s="573">
        <f t="shared" si="95"/>
        <v>0</v>
      </c>
      <c r="Q758" s="573" t="str">
        <f t="shared" si="96"/>
        <v/>
      </c>
      <c r="R758" s="573">
        <f t="shared" si="97"/>
        <v>0</v>
      </c>
    </row>
    <row r="759" spans="1:18" x14ac:dyDescent="0.2">
      <c r="A759" s="23"/>
      <c r="C759" s="36"/>
      <c r="D759" s="25"/>
      <c r="J759" s="575" t="str">
        <f t="shared" si="90"/>
        <v/>
      </c>
      <c r="K759" s="572" t="str">
        <f t="shared" si="91"/>
        <v>Strategy 1</v>
      </c>
      <c r="L759" s="573" t="str">
        <f t="shared" si="92"/>
        <v/>
      </c>
      <c r="M759" s="573" t="str">
        <f t="shared" si="93"/>
        <v/>
      </c>
      <c r="O759" s="573" t="str">
        <f t="shared" si="94"/>
        <v>Strategy 1</v>
      </c>
      <c r="P759" s="573">
        <f t="shared" si="95"/>
        <v>0</v>
      </c>
      <c r="Q759" s="573" t="str">
        <f t="shared" si="96"/>
        <v/>
      </c>
      <c r="R759" s="573">
        <f t="shared" si="97"/>
        <v>0</v>
      </c>
    </row>
    <row r="760" spans="1:18" x14ac:dyDescent="0.2">
      <c r="A760" s="23"/>
      <c r="C760" s="36"/>
      <c r="D760" s="25"/>
      <c r="J760" s="575" t="str">
        <f t="shared" si="90"/>
        <v/>
      </c>
      <c r="K760" s="572" t="str">
        <f t="shared" si="91"/>
        <v>Strategy 1</v>
      </c>
      <c r="L760" s="573" t="str">
        <f t="shared" si="92"/>
        <v/>
      </c>
      <c r="M760" s="573" t="str">
        <f t="shared" si="93"/>
        <v/>
      </c>
      <c r="O760" s="573" t="str">
        <f t="shared" si="94"/>
        <v>Strategy 1</v>
      </c>
      <c r="P760" s="573">
        <f t="shared" si="95"/>
        <v>0</v>
      </c>
      <c r="Q760" s="573" t="str">
        <f t="shared" si="96"/>
        <v/>
      </c>
      <c r="R760" s="573">
        <f t="shared" si="97"/>
        <v>0</v>
      </c>
    </row>
    <row r="761" spans="1:18" x14ac:dyDescent="0.2">
      <c r="A761" s="23"/>
      <c r="C761" s="36"/>
      <c r="D761" s="25"/>
      <c r="J761" s="575" t="str">
        <f t="shared" si="90"/>
        <v/>
      </c>
      <c r="K761" s="572" t="str">
        <f t="shared" si="91"/>
        <v>Strategy 1</v>
      </c>
      <c r="L761" s="573" t="str">
        <f t="shared" si="92"/>
        <v/>
      </c>
      <c r="M761" s="573" t="str">
        <f t="shared" si="93"/>
        <v/>
      </c>
      <c r="O761" s="573" t="str">
        <f t="shared" si="94"/>
        <v>Strategy 1</v>
      </c>
      <c r="P761" s="573">
        <f t="shared" si="95"/>
        <v>0</v>
      </c>
      <c r="Q761" s="573" t="str">
        <f t="shared" si="96"/>
        <v/>
      </c>
      <c r="R761" s="573">
        <f t="shared" si="97"/>
        <v>0</v>
      </c>
    </row>
    <row r="762" spans="1:18" x14ac:dyDescent="0.2">
      <c r="A762" s="23"/>
      <c r="C762" s="36"/>
      <c r="D762" s="25"/>
      <c r="J762" s="575" t="str">
        <f t="shared" si="90"/>
        <v/>
      </c>
      <c r="K762" s="572" t="str">
        <f t="shared" si="91"/>
        <v>Strategy 1</v>
      </c>
      <c r="L762" s="573" t="str">
        <f t="shared" si="92"/>
        <v/>
      </c>
      <c r="M762" s="573" t="str">
        <f t="shared" si="93"/>
        <v/>
      </c>
      <c r="O762" s="573" t="str">
        <f t="shared" si="94"/>
        <v>Strategy 1</v>
      </c>
      <c r="P762" s="573">
        <f t="shared" si="95"/>
        <v>0</v>
      </c>
      <c r="Q762" s="573" t="str">
        <f t="shared" si="96"/>
        <v/>
      </c>
      <c r="R762" s="573">
        <f t="shared" si="97"/>
        <v>0</v>
      </c>
    </row>
    <row r="763" spans="1:18" x14ac:dyDescent="0.2">
      <c r="A763" s="23"/>
      <c r="C763" s="36"/>
      <c r="D763" s="25"/>
      <c r="J763" s="575" t="str">
        <f t="shared" si="90"/>
        <v/>
      </c>
      <c r="K763" s="572" t="str">
        <f t="shared" si="91"/>
        <v>Strategy 1</v>
      </c>
      <c r="L763" s="573" t="str">
        <f t="shared" si="92"/>
        <v/>
      </c>
      <c r="M763" s="573" t="str">
        <f t="shared" si="93"/>
        <v/>
      </c>
      <c r="O763" s="573" t="str">
        <f t="shared" si="94"/>
        <v>Strategy 1</v>
      </c>
      <c r="P763" s="573">
        <f t="shared" si="95"/>
        <v>0</v>
      </c>
      <c r="Q763" s="573" t="str">
        <f t="shared" si="96"/>
        <v/>
      </c>
      <c r="R763" s="573">
        <f t="shared" si="97"/>
        <v>0</v>
      </c>
    </row>
    <row r="764" spans="1:18" x14ac:dyDescent="0.2">
      <c r="A764" s="23"/>
      <c r="C764" s="36"/>
      <c r="D764" s="25"/>
      <c r="J764" s="575" t="str">
        <f t="shared" si="90"/>
        <v/>
      </c>
      <c r="K764" s="572" t="str">
        <f t="shared" si="91"/>
        <v>Strategy 1</v>
      </c>
      <c r="L764" s="573" t="str">
        <f t="shared" si="92"/>
        <v/>
      </c>
      <c r="M764" s="573" t="str">
        <f t="shared" si="93"/>
        <v/>
      </c>
      <c r="O764" s="573" t="str">
        <f t="shared" si="94"/>
        <v>Strategy 1</v>
      </c>
      <c r="P764" s="573">
        <f t="shared" si="95"/>
        <v>0</v>
      </c>
      <c r="Q764" s="573" t="str">
        <f t="shared" si="96"/>
        <v/>
      </c>
      <c r="R764" s="573">
        <f t="shared" si="97"/>
        <v>0</v>
      </c>
    </row>
    <row r="765" spans="1:18" x14ac:dyDescent="0.2">
      <c r="A765" s="23"/>
      <c r="C765" s="36"/>
      <c r="D765" s="25"/>
      <c r="J765" s="575" t="str">
        <f t="shared" si="90"/>
        <v/>
      </c>
      <c r="K765" s="572" t="str">
        <f t="shared" si="91"/>
        <v>Strategy 1</v>
      </c>
      <c r="L765" s="573" t="str">
        <f t="shared" si="92"/>
        <v/>
      </c>
      <c r="M765" s="573" t="str">
        <f t="shared" si="93"/>
        <v/>
      </c>
      <c r="O765" s="573" t="str">
        <f t="shared" si="94"/>
        <v>Strategy 1</v>
      </c>
      <c r="P765" s="573">
        <f t="shared" si="95"/>
        <v>0</v>
      </c>
      <c r="Q765" s="573" t="str">
        <f t="shared" si="96"/>
        <v/>
      </c>
      <c r="R765" s="573">
        <f t="shared" si="97"/>
        <v>0</v>
      </c>
    </row>
    <row r="766" spans="1:18" x14ac:dyDescent="0.2">
      <c r="A766" s="23"/>
      <c r="C766" s="36"/>
      <c r="D766" s="25"/>
      <c r="J766" s="575" t="str">
        <f t="shared" si="90"/>
        <v/>
      </c>
      <c r="K766" s="572" t="str">
        <f t="shared" si="91"/>
        <v>Strategy 1</v>
      </c>
      <c r="L766" s="573" t="str">
        <f t="shared" si="92"/>
        <v/>
      </c>
      <c r="M766" s="573" t="str">
        <f t="shared" si="93"/>
        <v/>
      </c>
      <c r="O766" s="573" t="str">
        <f t="shared" si="94"/>
        <v>Strategy 1</v>
      </c>
      <c r="P766" s="573">
        <f t="shared" si="95"/>
        <v>0</v>
      </c>
      <c r="Q766" s="573" t="str">
        <f t="shared" si="96"/>
        <v/>
      </c>
      <c r="R766" s="573">
        <f t="shared" si="97"/>
        <v>0</v>
      </c>
    </row>
    <row r="767" spans="1:18" x14ac:dyDescent="0.2">
      <c r="A767" s="23"/>
      <c r="C767" s="36"/>
      <c r="D767" s="25"/>
      <c r="J767" s="575" t="str">
        <f t="shared" si="90"/>
        <v/>
      </c>
      <c r="K767" s="572" t="str">
        <f t="shared" si="91"/>
        <v>Strategy 1</v>
      </c>
      <c r="L767" s="573" t="str">
        <f t="shared" si="92"/>
        <v/>
      </c>
      <c r="M767" s="573" t="str">
        <f t="shared" si="93"/>
        <v/>
      </c>
      <c r="O767" s="573" t="str">
        <f t="shared" si="94"/>
        <v>Strategy 1</v>
      </c>
      <c r="P767" s="573">
        <f t="shared" si="95"/>
        <v>0</v>
      </c>
      <c r="Q767" s="573" t="str">
        <f t="shared" si="96"/>
        <v/>
      </c>
      <c r="R767" s="573">
        <f t="shared" si="97"/>
        <v>0</v>
      </c>
    </row>
    <row r="768" spans="1:18" x14ac:dyDescent="0.2">
      <c r="A768" s="23"/>
      <c r="C768" s="36"/>
      <c r="D768" s="25"/>
      <c r="J768" s="575" t="str">
        <f t="shared" si="90"/>
        <v/>
      </c>
      <c r="K768" s="572" t="str">
        <f t="shared" si="91"/>
        <v>Strategy 1</v>
      </c>
      <c r="L768" s="573" t="str">
        <f t="shared" si="92"/>
        <v/>
      </c>
      <c r="M768" s="573" t="str">
        <f t="shared" si="93"/>
        <v/>
      </c>
      <c r="O768" s="573" t="str">
        <f t="shared" si="94"/>
        <v>Strategy 1</v>
      </c>
      <c r="P768" s="573">
        <f t="shared" si="95"/>
        <v>0</v>
      </c>
      <c r="Q768" s="573" t="str">
        <f t="shared" si="96"/>
        <v/>
      </c>
      <c r="R768" s="573">
        <f t="shared" si="97"/>
        <v>0</v>
      </c>
    </row>
    <row r="769" spans="1:18" x14ac:dyDescent="0.2">
      <c r="A769" s="23"/>
      <c r="C769" s="36"/>
      <c r="D769" s="25"/>
      <c r="J769" s="575" t="str">
        <f t="shared" si="90"/>
        <v/>
      </c>
      <c r="K769" s="572" t="str">
        <f t="shared" si="91"/>
        <v>Strategy 1</v>
      </c>
      <c r="L769" s="573" t="str">
        <f t="shared" si="92"/>
        <v/>
      </c>
      <c r="M769" s="573" t="str">
        <f t="shared" si="93"/>
        <v/>
      </c>
      <c r="O769" s="573" t="str">
        <f t="shared" si="94"/>
        <v>Strategy 1</v>
      </c>
      <c r="P769" s="573">
        <f t="shared" si="95"/>
        <v>0</v>
      </c>
      <c r="Q769" s="573" t="str">
        <f t="shared" si="96"/>
        <v/>
      </c>
      <c r="R769" s="573">
        <f t="shared" si="97"/>
        <v>0</v>
      </c>
    </row>
    <row r="770" spans="1:18" x14ac:dyDescent="0.2">
      <c r="A770" s="23"/>
      <c r="C770" s="36"/>
      <c r="D770" s="25"/>
      <c r="J770" s="575" t="str">
        <f t="shared" si="90"/>
        <v/>
      </c>
      <c r="K770" s="572" t="str">
        <f t="shared" si="91"/>
        <v>Strategy 1</v>
      </c>
      <c r="L770" s="573" t="str">
        <f t="shared" si="92"/>
        <v/>
      </c>
      <c r="M770" s="573" t="str">
        <f t="shared" si="93"/>
        <v/>
      </c>
      <c r="O770" s="573" t="str">
        <f t="shared" si="94"/>
        <v>Strategy 1</v>
      </c>
      <c r="P770" s="573">
        <f t="shared" si="95"/>
        <v>0</v>
      </c>
      <c r="Q770" s="573" t="str">
        <f t="shared" si="96"/>
        <v/>
      </c>
      <c r="R770" s="573">
        <f t="shared" si="97"/>
        <v>0</v>
      </c>
    </row>
    <row r="771" spans="1:18" x14ac:dyDescent="0.2">
      <c r="A771" s="23"/>
      <c r="C771" s="36"/>
      <c r="D771" s="25"/>
      <c r="J771" s="575" t="str">
        <f t="shared" si="90"/>
        <v/>
      </c>
      <c r="K771" s="572" t="str">
        <f t="shared" si="91"/>
        <v>Strategy 1</v>
      </c>
      <c r="L771" s="573" t="str">
        <f t="shared" si="92"/>
        <v/>
      </c>
      <c r="M771" s="573" t="str">
        <f t="shared" si="93"/>
        <v/>
      </c>
      <c r="O771" s="573" t="str">
        <f t="shared" si="94"/>
        <v>Strategy 1</v>
      </c>
      <c r="P771" s="573">
        <f t="shared" si="95"/>
        <v>0</v>
      </c>
      <c r="Q771" s="573" t="str">
        <f t="shared" si="96"/>
        <v/>
      </c>
      <c r="R771" s="573">
        <f t="shared" si="97"/>
        <v>0</v>
      </c>
    </row>
    <row r="772" spans="1:18" x14ac:dyDescent="0.2">
      <c r="A772" s="23"/>
      <c r="C772" s="36"/>
      <c r="D772" s="25"/>
      <c r="J772" s="575" t="str">
        <f t="shared" si="90"/>
        <v/>
      </c>
      <c r="K772" s="572" t="str">
        <f t="shared" si="91"/>
        <v>Strategy 1</v>
      </c>
      <c r="L772" s="573" t="str">
        <f t="shared" si="92"/>
        <v/>
      </c>
      <c r="M772" s="573" t="str">
        <f t="shared" si="93"/>
        <v/>
      </c>
      <c r="O772" s="573" t="str">
        <f t="shared" si="94"/>
        <v>Strategy 1</v>
      </c>
      <c r="P772" s="573">
        <f t="shared" si="95"/>
        <v>0</v>
      </c>
      <c r="Q772" s="573" t="str">
        <f t="shared" si="96"/>
        <v/>
      </c>
      <c r="R772" s="573">
        <f t="shared" si="97"/>
        <v>0</v>
      </c>
    </row>
    <row r="773" spans="1:18" x14ac:dyDescent="0.2">
      <c r="A773" s="23"/>
      <c r="C773" s="36"/>
      <c r="D773" s="25"/>
      <c r="J773" s="575" t="str">
        <f t="shared" si="90"/>
        <v/>
      </c>
      <c r="K773" s="572" t="str">
        <f t="shared" si="91"/>
        <v>Strategy 1</v>
      </c>
      <c r="L773" s="573" t="str">
        <f t="shared" si="92"/>
        <v/>
      </c>
      <c r="M773" s="573" t="str">
        <f t="shared" si="93"/>
        <v/>
      </c>
      <c r="O773" s="573" t="str">
        <f t="shared" si="94"/>
        <v>Strategy 1</v>
      </c>
      <c r="P773" s="573">
        <f t="shared" si="95"/>
        <v>0</v>
      </c>
      <c r="Q773" s="573" t="str">
        <f t="shared" si="96"/>
        <v/>
      </c>
      <c r="R773" s="573">
        <f t="shared" si="97"/>
        <v>0</v>
      </c>
    </row>
    <row r="774" spans="1:18" x14ac:dyDescent="0.2">
      <c r="A774" s="23"/>
      <c r="C774" s="36"/>
      <c r="D774" s="25"/>
      <c r="J774" s="575" t="str">
        <f t="shared" si="90"/>
        <v/>
      </c>
      <c r="K774" s="572" t="str">
        <f t="shared" si="91"/>
        <v>Strategy 1</v>
      </c>
      <c r="L774" s="573" t="str">
        <f t="shared" si="92"/>
        <v/>
      </c>
      <c r="M774" s="573" t="str">
        <f t="shared" si="93"/>
        <v/>
      </c>
      <c r="O774" s="573" t="str">
        <f t="shared" si="94"/>
        <v>Strategy 1</v>
      </c>
      <c r="P774" s="573">
        <f t="shared" si="95"/>
        <v>0</v>
      </c>
      <c r="Q774" s="573" t="str">
        <f t="shared" si="96"/>
        <v/>
      </c>
      <c r="R774" s="573">
        <f t="shared" si="97"/>
        <v>0</v>
      </c>
    </row>
    <row r="775" spans="1:18" x14ac:dyDescent="0.2">
      <c r="A775" s="23"/>
      <c r="C775" s="36"/>
      <c r="D775" s="25"/>
      <c r="J775" s="575" t="str">
        <f t="shared" si="90"/>
        <v/>
      </c>
      <c r="K775" s="572" t="str">
        <f t="shared" si="91"/>
        <v>Strategy 1</v>
      </c>
      <c r="L775" s="573" t="str">
        <f t="shared" si="92"/>
        <v/>
      </c>
      <c r="M775" s="573" t="str">
        <f t="shared" si="93"/>
        <v/>
      </c>
      <c r="O775" s="573" t="str">
        <f t="shared" si="94"/>
        <v>Strategy 1</v>
      </c>
      <c r="P775" s="573">
        <f t="shared" si="95"/>
        <v>0</v>
      </c>
      <c r="Q775" s="573" t="str">
        <f t="shared" si="96"/>
        <v/>
      </c>
      <c r="R775" s="573">
        <f t="shared" si="97"/>
        <v>0</v>
      </c>
    </row>
    <row r="776" spans="1:18" x14ac:dyDescent="0.2">
      <c r="A776" s="23"/>
      <c r="C776" s="36"/>
      <c r="D776" s="25"/>
      <c r="J776" s="575" t="str">
        <f t="shared" si="90"/>
        <v/>
      </c>
      <c r="K776" s="572" t="str">
        <f t="shared" si="91"/>
        <v>Strategy 1</v>
      </c>
      <c r="L776" s="573" t="str">
        <f t="shared" si="92"/>
        <v/>
      </c>
      <c r="M776" s="573" t="str">
        <f t="shared" si="93"/>
        <v/>
      </c>
      <c r="O776" s="573" t="str">
        <f t="shared" si="94"/>
        <v>Strategy 1</v>
      </c>
      <c r="P776" s="573">
        <f t="shared" si="95"/>
        <v>0</v>
      </c>
      <c r="Q776" s="573" t="str">
        <f t="shared" si="96"/>
        <v/>
      </c>
      <c r="R776" s="573">
        <f t="shared" si="97"/>
        <v>0</v>
      </c>
    </row>
    <row r="777" spans="1:18" x14ac:dyDescent="0.2">
      <c r="A777" s="23"/>
      <c r="C777" s="36"/>
      <c r="D777" s="25"/>
      <c r="J777" s="575" t="str">
        <f t="shared" si="90"/>
        <v/>
      </c>
      <c r="K777" s="572" t="str">
        <f t="shared" si="91"/>
        <v>Strategy 1</v>
      </c>
      <c r="L777" s="573" t="str">
        <f t="shared" si="92"/>
        <v/>
      </c>
      <c r="M777" s="573" t="str">
        <f t="shared" si="93"/>
        <v/>
      </c>
      <c r="O777" s="573" t="str">
        <f t="shared" si="94"/>
        <v>Strategy 1</v>
      </c>
      <c r="P777" s="573">
        <f t="shared" si="95"/>
        <v>0</v>
      </c>
      <c r="Q777" s="573" t="str">
        <f t="shared" si="96"/>
        <v/>
      </c>
      <c r="R777" s="573">
        <f t="shared" si="97"/>
        <v>0</v>
      </c>
    </row>
    <row r="778" spans="1:18" x14ac:dyDescent="0.2">
      <c r="A778" s="23"/>
      <c r="C778" s="36"/>
      <c r="D778" s="25"/>
      <c r="J778" s="575" t="str">
        <f t="shared" si="90"/>
        <v/>
      </c>
      <c r="K778" s="572" t="str">
        <f t="shared" si="91"/>
        <v>Strategy 1</v>
      </c>
      <c r="L778" s="573" t="str">
        <f t="shared" si="92"/>
        <v/>
      </c>
      <c r="M778" s="573" t="str">
        <f t="shared" si="93"/>
        <v/>
      </c>
      <c r="O778" s="573" t="str">
        <f t="shared" si="94"/>
        <v>Strategy 1</v>
      </c>
      <c r="P778" s="573">
        <f t="shared" si="95"/>
        <v>0</v>
      </c>
      <c r="Q778" s="573" t="str">
        <f t="shared" si="96"/>
        <v/>
      </c>
      <c r="R778" s="573">
        <f t="shared" si="97"/>
        <v>0</v>
      </c>
    </row>
    <row r="779" spans="1:18" x14ac:dyDescent="0.2">
      <c r="A779" s="23"/>
      <c r="C779" s="36"/>
      <c r="D779" s="25"/>
      <c r="J779" s="575" t="str">
        <f t="shared" ref="J779:J842" si="98">IF(K779=K778,"",SUMIF(K:K,K779,I:I))</f>
        <v/>
      </c>
      <c r="K779" s="572" t="str">
        <f t="shared" ref="K779:K842" si="99">IF(ISBLANK(A779),K778,A779)</f>
        <v>Strategy 1</v>
      </c>
      <c r="L779" s="573" t="str">
        <f t="shared" si="92"/>
        <v/>
      </c>
      <c r="M779" s="573" t="str">
        <f t="shared" si="93"/>
        <v/>
      </c>
      <c r="O779" s="573" t="str">
        <f t="shared" si="94"/>
        <v>Strategy 1</v>
      </c>
      <c r="P779" s="573">
        <f t="shared" si="95"/>
        <v>0</v>
      </c>
      <c r="Q779" s="573" t="str">
        <f t="shared" si="96"/>
        <v/>
      </c>
      <c r="R779" s="573">
        <f t="shared" si="97"/>
        <v>0</v>
      </c>
    </row>
    <row r="780" spans="1:18" x14ac:dyDescent="0.2">
      <c r="A780" s="23"/>
      <c r="C780" s="36"/>
      <c r="D780" s="25"/>
      <c r="J780" s="575" t="str">
        <f t="shared" si="98"/>
        <v/>
      </c>
      <c r="K780" s="572" t="str">
        <f t="shared" si="99"/>
        <v>Strategy 1</v>
      </c>
      <c r="L780" s="573" t="str">
        <f t="shared" ref="L780:L843" si="100">LEFT(H780,11)</f>
        <v/>
      </c>
      <c r="M780" s="573" t="str">
        <f t="shared" ref="M780:M843" si="101">LEFT(E780,2)</f>
        <v/>
      </c>
      <c r="O780" s="573" t="str">
        <f t="shared" ref="O780:O843" si="102">K780</f>
        <v>Strategy 1</v>
      </c>
      <c r="P780" s="573">
        <f t="shared" ref="P780:P843" si="103">LEN(L780)</f>
        <v>0</v>
      </c>
      <c r="Q780" s="573" t="str">
        <f t="shared" ref="Q780:Q843" si="104">IF(LEN(L780)=11,L780,IF(LEN(L780)=10,CONCATENATE(L780," "),IF(LEN(L780)=9,CONCATENATE(L780,"  "),IF(LEN(L780)=8,CONCATENATE(L780,"   "),""))))</f>
        <v/>
      </c>
      <c r="R780" s="573">
        <f t="shared" ref="R780:R843" si="105">LEN(Q780)</f>
        <v>0</v>
      </c>
    </row>
    <row r="781" spans="1:18" x14ac:dyDescent="0.2">
      <c r="A781" s="23"/>
      <c r="C781" s="36"/>
      <c r="D781" s="25"/>
      <c r="J781" s="575" t="str">
        <f t="shared" si="98"/>
        <v/>
      </c>
      <c r="K781" s="572" t="str">
        <f t="shared" si="99"/>
        <v>Strategy 1</v>
      </c>
      <c r="L781" s="573" t="str">
        <f t="shared" si="100"/>
        <v/>
      </c>
      <c r="M781" s="573" t="str">
        <f t="shared" si="101"/>
        <v/>
      </c>
      <c r="O781" s="573" t="str">
        <f t="shared" si="102"/>
        <v>Strategy 1</v>
      </c>
      <c r="P781" s="573">
        <f t="shared" si="103"/>
        <v>0</v>
      </c>
      <c r="Q781" s="573" t="str">
        <f t="shared" si="104"/>
        <v/>
      </c>
      <c r="R781" s="573">
        <f t="shared" si="105"/>
        <v>0</v>
      </c>
    </row>
    <row r="782" spans="1:18" x14ac:dyDescent="0.2">
      <c r="A782" s="23"/>
      <c r="C782" s="36"/>
      <c r="D782" s="25"/>
      <c r="J782" s="575" t="str">
        <f t="shared" si="98"/>
        <v/>
      </c>
      <c r="K782" s="572" t="str">
        <f t="shared" si="99"/>
        <v>Strategy 1</v>
      </c>
      <c r="L782" s="573" t="str">
        <f t="shared" si="100"/>
        <v/>
      </c>
      <c r="M782" s="573" t="str">
        <f t="shared" si="101"/>
        <v/>
      </c>
      <c r="O782" s="573" t="str">
        <f t="shared" si="102"/>
        <v>Strategy 1</v>
      </c>
      <c r="P782" s="573">
        <f t="shared" si="103"/>
        <v>0</v>
      </c>
      <c r="Q782" s="573" t="str">
        <f t="shared" si="104"/>
        <v/>
      </c>
      <c r="R782" s="573">
        <f t="shared" si="105"/>
        <v>0</v>
      </c>
    </row>
    <row r="783" spans="1:18" x14ac:dyDescent="0.2">
      <c r="A783" s="23"/>
      <c r="C783" s="36"/>
      <c r="D783" s="25"/>
      <c r="J783" s="575" t="str">
        <f t="shared" si="98"/>
        <v/>
      </c>
      <c r="K783" s="572" t="str">
        <f t="shared" si="99"/>
        <v>Strategy 1</v>
      </c>
      <c r="L783" s="573" t="str">
        <f t="shared" si="100"/>
        <v/>
      </c>
      <c r="M783" s="573" t="str">
        <f t="shared" si="101"/>
        <v/>
      </c>
      <c r="O783" s="573" t="str">
        <f t="shared" si="102"/>
        <v>Strategy 1</v>
      </c>
      <c r="P783" s="573">
        <f t="shared" si="103"/>
        <v>0</v>
      </c>
      <c r="Q783" s="573" t="str">
        <f t="shared" si="104"/>
        <v/>
      </c>
      <c r="R783" s="573">
        <f t="shared" si="105"/>
        <v>0</v>
      </c>
    </row>
    <row r="784" spans="1:18" x14ac:dyDescent="0.2">
      <c r="A784" s="23"/>
      <c r="C784" s="36"/>
      <c r="D784" s="25"/>
      <c r="J784" s="575" t="str">
        <f t="shared" si="98"/>
        <v/>
      </c>
      <c r="K784" s="572" t="str">
        <f t="shared" si="99"/>
        <v>Strategy 1</v>
      </c>
      <c r="L784" s="573" t="str">
        <f t="shared" si="100"/>
        <v/>
      </c>
      <c r="M784" s="573" t="str">
        <f t="shared" si="101"/>
        <v/>
      </c>
      <c r="O784" s="573" t="str">
        <f t="shared" si="102"/>
        <v>Strategy 1</v>
      </c>
      <c r="P784" s="573">
        <f t="shared" si="103"/>
        <v>0</v>
      </c>
      <c r="Q784" s="573" t="str">
        <f t="shared" si="104"/>
        <v/>
      </c>
      <c r="R784" s="573">
        <f t="shared" si="105"/>
        <v>0</v>
      </c>
    </row>
    <row r="785" spans="1:18" x14ac:dyDescent="0.2">
      <c r="A785" s="23"/>
      <c r="C785" s="36"/>
      <c r="D785" s="25"/>
      <c r="J785" s="575" t="str">
        <f t="shared" si="98"/>
        <v/>
      </c>
      <c r="K785" s="572" t="str">
        <f t="shared" si="99"/>
        <v>Strategy 1</v>
      </c>
      <c r="L785" s="573" t="str">
        <f t="shared" si="100"/>
        <v/>
      </c>
      <c r="M785" s="573" t="str">
        <f t="shared" si="101"/>
        <v/>
      </c>
      <c r="O785" s="573" t="str">
        <f t="shared" si="102"/>
        <v>Strategy 1</v>
      </c>
      <c r="P785" s="573">
        <f t="shared" si="103"/>
        <v>0</v>
      </c>
      <c r="Q785" s="573" t="str">
        <f t="shared" si="104"/>
        <v/>
      </c>
      <c r="R785" s="573">
        <f t="shared" si="105"/>
        <v>0</v>
      </c>
    </row>
    <row r="786" spans="1:18" x14ac:dyDescent="0.2">
      <c r="A786" s="23"/>
      <c r="C786" s="36"/>
      <c r="D786" s="25"/>
      <c r="J786" s="575" t="str">
        <f t="shared" si="98"/>
        <v/>
      </c>
      <c r="K786" s="572" t="str">
        <f t="shared" si="99"/>
        <v>Strategy 1</v>
      </c>
      <c r="L786" s="573" t="str">
        <f t="shared" si="100"/>
        <v/>
      </c>
      <c r="M786" s="573" t="str">
        <f t="shared" si="101"/>
        <v/>
      </c>
      <c r="O786" s="573" t="str">
        <f t="shared" si="102"/>
        <v>Strategy 1</v>
      </c>
      <c r="P786" s="573">
        <f t="shared" si="103"/>
        <v>0</v>
      </c>
      <c r="Q786" s="573" t="str">
        <f t="shared" si="104"/>
        <v/>
      </c>
      <c r="R786" s="573">
        <f t="shared" si="105"/>
        <v>0</v>
      </c>
    </row>
    <row r="787" spans="1:18" x14ac:dyDescent="0.2">
      <c r="A787" s="23"/>
      <c r="C787" s="36"/>
      <c r="D787" s="25"/>
      <c r="J787" s="575" t="str">
        <f t="shared" si="98"/>
        <v/>
      </c>
      <c r="K787" s="572" t="str">
        <f t="shared" si="99"/>
        <v>Strategy 1</v>
      </c>
      <c r="L787" s="573" t="str">
        <f t="shared" si="100"/>
        <v/>
      </c>
      <c r="M787" s="573" t="str">
        <f t="shared" si="101"/>
        <v/>
      </c>
      <c r="O787" s="573" t="str">
        <f t="shared" si="102"/>
        <v>Strategy 1</v>
      </c>
      <c r="P787" s="573">
        <f t="shared" si="103"/>
        <v>0</v>
      </c>
      <c r="Q787" s="573" t="str">
        <f t="shared" si="104"/>
        <v/>
      </c>
      <c r="R787" s="573">
        <f t="shared" si="105"/>
        <v>0</v>
      </c>
    </row>
    <row r="788" spans="1:18" x14ac:dyDescent="0.2">
      <c r="A788" s="23"/>
      <c r="C788" s="36"/>
      <c r="D788" s="25"/>
      <c r="J788" s="575" t="str">
        <f t="shared" si="98"/>
        <v/>
      </c>
      <c r="K788" s="572" t="str">
        <f t="shared" si="99"/>
        <v>Strategy 1</v>
      </c>
      <c r="L788" s="573" t="str">
        <f t="shared" si="100"/>
        <v/>
      </c>
      <c r="M788" s="573" t="str">
        <f t="shared" si="101"/>
        <v/>
      </c>
      <c r="O788" s="573" t="str">
        <f t="shared" si="102"/>
        <v>Strategy 1</v>
      </c>
      <c r="P788" s="573">
        <f t="shared" si="103"/>
        <v>0</v>
      </c>
      <c r="Q788" s="573" t="str">
        <f t="shared" si="104"/>
        <v/>
      </c>
      <c r="R788" s="573">
        <f t="shared" si="105"/>
        <v>0</v>
      </c>
    </row>
    <row r="789" spans="1:18" x14ac:dyDescent="0.2">
      <c r="A789" s="23"/>
      <c r="C789" s="36"/>
      <c r="D789" s="25"/>
      <c r="J789" s="575" t="str">
        <f t="shared" si="98"/>
        <v/>
      </c>
      <c r="K789" s="572" t="str">
        <f t="shared" si="99"/>
        <v>Strategy 1</v>
      </c>
      <c r="L789" s="573" t="str">
        <f t="shared" si="100"/>
        <v/>
      </c>
      <c r="M789" s="573" t="str">
        <f t="shared" si="101"/>
        <v/>
      </c>
      <c r="O789" s="573" t="str">
        <f t="shared" si="102"/>
        <v>Strategy 1</v>
      </c>
      <c r="P789" s="573">
        <f t="shared" si="103"/>
        <v>0</v>
      </c>
      <c r="Q789" s="573" t="str">
        <f t="shared" si="104"/>
        <v/>
      </c>
      <c r="R789" s="573">
        <f t="shared" si="105"/>
        <v>0</v>
      </c>
    </row>
    <row r="790" spans="1:18" x14ac:dyDescent="0.2">
      <c r="A790" s="23"/>
      <c r="C790" s="36"/>
      <c r="D790" s="25"/>
      <c r="J790" s="575" t="str">
        <f t="shared" si="98"/>
        <v/>
      </c>
      <c r="K790" s="572" t="str">
        <f t="shared" si="99"/>
        <v>Strategy 1</v>
      </c>
      <c r="L790" s="573" t="str">
        <f t="shared" si="100"/>
        <v/>
      </c>
      <c r="M790" s="573" t="str">
        <f t="shared" si="101"/>
        <v/>
      </c>
      <c r="O790" s="573" t="str">
        <f t="shared" si="102"/>
        <v>Strategy 1</v>
      </c>
      <c r="P790" s="573">
        <f t="shared" si="103"/>
        <v>0</v>
      </c>
      <c r="Q790" s="573" t="str">
        <f t="shared" si="104"/>
        <v/>
      </c>
      <c r="R790" s="573">
        <f t="shared" si="105"/>
        <v>0</v>
      </c>
    </row>
    <row r="791" spans="1:18" x14ac:dyDescent="0.2">
      <c r="A791" s="23"/>
      <c r="C791" s="36"/>
      <c r="D791" s="25"/>
      <c r="J791" s="575" t="str">
        <f t="shared" si="98"/>
        <v/>
      </c>
      <c r="K791" s="572" t="str">
        <f t="shared" si="99"/>
        <v>Strategy 1</v>
      </c>
      <c r="L791" s="573" t="str">
        <f t="shared" si="100"/>
        <v/>
      </c>
      <c r="M791" s="573" t="str">
        <f t="shared" si="101"/>
        <v/>
      </c>
      <c r="O791" s="573" t="str">
        <f t="shared" si="102"/>
        <v>Strategy 1</v>
      </c>
      <c r="P791" s="573">
        <f t="shared" si="103"/>
        <v>0</v>
      </c>
      <c r="Q791" s="573" t="str">
        <f t="shared" si="104"/>
        <v/>
      </c>
      <c r="R791" s="573">
        <f t="shared" si="105"/>
        <v>0</v>
      </c>
    </row>
    <row r="792" spans="1:18" x14ac:dyDescent="0.2">
      <c r="A792" s="23"/>
      <c r="C792" s="36"/>
      <c r="D792" s="25"/>
      <c r="J792" s="575" t="str">
        <f t="shared" si="98"/>
        <v/>
      </c>
      <c r="K792" s="572" t="str">
        <f t="shared" si="99"/>
        <v>Strategy 1</v>
      </c>
      <c r="L792" s="573" t="str">
        <f t="shared" si="100"/>
        <v/>
      </c>
      <c r="M792" s="573" t="str">
        <f t="shared" si="101"/>
        <v/>
      </c>
      <c r="O792" s="573" t="str">
        <f t="shared" si="102"/>
        <v>Strategy 1</v>
      </c>
      <c r="P792" s="573">
        <f t="shared" si="103"/>
        <v>0</v>
      </c>
      <c r="Q792" s="573" t="str">
        <f t="shared" si="104"/>
        <v/>
      </c>
      <c r="R792" s="573">
        <f t="shared" si="105"/>
        <v>0</v>
      </c>
    </row>
    <row r="793" spans="1:18" x14ac:dyDescent="0.2">
      <c r="A793" s="23"/>
      <c r="C793" s="36"/>
      <c r="D793" s="25"/>
      <c r="J793" s="575" t="str">
        <f t="shared" si="98"/>
        <v/>
      </c>
      <c r="K793" s="572" t="str">
        <f t="shared" si="99"/>
        <v>Strategy 1</v>
      </c>
      <c r="L793" s="573" t="str">
        <f t="shared" si="100"/>
        <v/>
      </c>
      <c r="M793" s="573" t="str">
        <f t="shared" si="101"/>
        <v/>
      </c>
      <c r="O793" s="573" t="str">
        <f t="shared" si="102"/>
        <v>Strategy 1</v>
      </c>
      <c r="P793" s="573">
        <f t="shared" si="103"/>
        <v>0</v>
      </c>
      <c r="Q793" s="573" t="str">
        <f t="shared" si="104"/>
        <v/>
      </c>
      <c r="R793" s="573">
        <f t="shared" si="105"/>
        <v>0</v>
      </c>
    </row>
    <row r="794" spans="1:18" x14ac:dyDescent="0.2">
      <c r="A794" s="23"/>
      <c r="C794" s="36"/>
      <c r="D794" s="25"/>
      <c r="J794" s="575" t="str">
        <f t="shared" si="98"/>
        <v/>
      </c>
      <c r="K794" s="572" t="str">
        <f t="shared" si="99"/>
        <v>Strategy 1</v>
      </c>
      <c r="L794" s="573" t="str">
        <f t="shared" si="100"/>
        <v/>
      </c>
      <c r="M794" s="573" t="str">
        <f t="shared" si="101"/>
        <v/>
      </c>
      <c r="O794" s="573" t="str">
        <f t="shared" si="102"/>
        <v>Strategy 1</v>
      </c>
      <c r="P794" s="573">
        <f t="shared" si="103"/>
        <v>0</v>
      </c>
      <c r="Q794" s="573" t="str">
        <f t="shared" si="104"/>
        <v/>
      </c>
      <c r="R794" s="573">
        <f t="shared" si="105"/>
        <v>0</v>
      </c>
    </row>
    <row r="795" spans="1:18" x14ac:dyDescent="0.2">
      <c r="A795" s="23"/>
      <c r="C795" s="36"/>
      <c r="D795" s="25"/>
      <c r="J795" s="575" t="str">
        <f t="shared" si="98"/>
        <v/>
      </c>
      <c r="K795" s="572" t="str">
        <f t="shared" si="99"/>
        <v>Strategy 1</v>
      </c>
      <c r="L795" s="573" t="str">
        <f t="shared" si="100"/>
        <v/>
      </c>
      <c r="M795" s="573" t="str">
        <f t="shared" si="101"/>
        <v/>
      </c>
      <c r="O795" s="573" t="str">
        <f t="shared" si="102"/>
        <v>Strategy 1</v>
      </c>
      <c r="P795" s="573">
        <f t="shared" si="103"/>
        <v>0</v>
      </c>
      <c r="Q795" s="573" t="str">
        <f t="shared" si="104"/>
        <v/>
      </c>
      <c r="R795" s="573">
        <f t="shared" si="105"/>
        <v>0</v>
      </c>
    </row>
    <row r="796" spans="1:18" x14ac:dyDescent="0.2">
      <c r="A796" s="23"/>
      <c r="C796" s="36"/>
      <c r="D796" s="25"/>
      <c r="J796" s="575" t="str">
        <f t="shared" si="98"/>
        <v/>
      </c>
      <c r="K796" s="572" t="str">
        <f t="shared" si="99"/>
        <v>Strategy 1</v>
      </c>
      <c r="L796" s="573" t="str">
        <f t="shared" si="100"/>
        <v/>
      </c>
      <c r="M796" s="573" t="str">
        <f t="shared" si="101"/>
        <v/>
      </c>
      <c r="O796" s="573" t="str">
        <f t="shared" si="102"/>
        <v>Strategy 1</v>
      </c>
      <c r="P796" s="573">
        <f t="shared" si="103"/>
        <v>0</v>
      </c>
      <c r="Q796" s="573" t="str">
        <f t="shared" si="104"/>
        <v/>
      </c>
      <c r="R796" s="573">
        <f t="shared" si="105"/>
        <v>0</v>
      </c>
    </row>
    <row r="797" spans="1:18" x14ac:dyDescent="0.2">
      <c r="A797" s="23"/>
      <c r="C797" s="36"/>
      <c r="D797" s="25"/>
      <c r="J797" s="575" t="str">
        <f t="shared" si="98"/>
        <v/>
      </c>
      <c r="K797" s="572" t="str">
        <f t="shared" si="99"/>
        <v>Strategy 1</v>
      </c>
      <c r="L797" s="573" t="str">
        <f t="shared" si="100"/>
        <v/>
      </c>
      <c r="M797" s="573" t="str">
        <f t="shared" si="101"/>
        <v/>
      </c>
      <c r="O797" s="573" t="str">
        <f t="shared" si="102"/>
        <v>Strategy 1</v>
      </c>
      <c r="P797" s="573">
        <f t="shared" si="103"/>
        <v>0</v>
      </c>
      <c r="Q797" s="573" t="str">
        <f t="shared" si="104"/>
        <v/>
      </c>
      <c r="R797" s="573">
        <f t="shared" si="105"/>
        <v>0</v>
      </c>
    </row>
    <row r="798" spans="1:18" x14ac:dyDescent="0.2">
      <c r="A798" s="23"/>
      <c r="C798" s="36"/>
      <c r="D798" s="25"/>
      <c r="J798" s="575" t="str">
        <f t="shared" si="98"/>
        <v/>
      </c>
      <c r="K798" s="572" t="str">
        <f t="shared" si="99"/>
        <v>Strategy 1</v>
      </c>
      <c r="L798" s="573" t="str">
        <f t="shared" si="100"/>
        <v/>
      </c>
      <c r="M798" s="573" t="str">
        <f t="shared" si="101"/>
        <v/>
      </c>
      <c r="O798" s="573" t="str">
        <f t="shared" si="102"/>
        <v>Strategy 1</v>
      </c>
      <c r="P798" s="573">
        <f t="shared" si="103"/>
        <v>0</v>
      </c>
      <c r="Q798" s="573" t="str">
        <f t="shared" si="104"/>
        <v/>
      </c>
      <c r="R798" s="573">
        <f t="shared" si="105"/>
        <v>0</v>
      </c>
    </row>
    <row r="799" spans="1:18" x14ac:dyDescent="0.2">
      <c r="A799" s="23"/>
      <c r="C799" s="36"/>
      <c r="D799" s="25"/>
      <c r="J799" s="575" t="str">
        <f t="shared" si="98"/>
        <v/>
      </c>
      <c r="K799" s="572" t="str">
        <f t="shared" si="99"/>
        <v>Strategy 1</v>
      </c>
      <c r="L799" s="573" t="str">
        <f t="shared" si="100"/>
        <v/>
      </c>
      <c r="M799" s="573" t="str">
        <f t="shared" si="101"/>
        <v/>
      </c>
      <c r="O799" s="573" t="str">
        <f t="shared" si="102"/>
        <v>Strategy 1</v>
      </c>
      <c r="P799" s="573">
        <f t="shared" si="103"/>
        <v>0</v>
      </c>
      <c r="Q799" s="573" t="str">
        <f t="shared" si="104"/>
        <v/>
      </c>
      <c r="R799" s="573">
        <f t="shared" si="105"/>
        <v>0</v>
      </c>
    </row>
    <row r="800" spans="1:18" x14ac:dyDescent="0.2">
      <c r="A800" s="23"/>
      <c r="C800" s="36"/>
      <c r="D800" s="25"/>
      <c r="J800" s="575" t="str">
        <f t="shared" si="98"/>
        <v/>
      </c>
      <c r="K800" s="572" t="str">
        <f t="shared" si="99"/>
        <v>Strategy 1</v>
      </c>
      <c r="L800" s="573" t="str">
        <f t="shared" si="100"/>
        <v/>
      </c>
      <c r="M800" s="573" t="str">
        <f t="shared" si="101"/>
        <v/>
      </c>
      <c r="O800" s="573" t="str">
        <f t="shared" si="102"/>
        <v>Strategy 1</v>
      </c>
      <c r="P800" s="573">
        <f t="shared" si="103"/>
        <v>0</v>
      </c>
      <c r="Q800" s="573" t="str">
        <f t="shared" si="104"/>
        <v/>
      </c>
      <c r="R800" s="573">
        <f t="shared" si="105"/>
        <v>0</v>
      </c>
    </row>
    <row r="801" spans="1:18" x14ac:dyDescent="0.2">
      <c r="A801" s="23"/>
      <c r="C801" s="36"/>
      <c r="D801" s="25"/>
      <c r="J801" s="575" t="str">
        <f t="shared" si="98"/>
        <v/>
      </c>
      <c r="K801" s="572" t="str">
        <f t="shared" si="99"/>
        <v>Strategy 1</v>
      </c>
      <c r="L801" s="573" t="str">
        <f t="shared" si="100"/>
        <v/>
      </c>
      <c r="M801" s="573" t="str">
        <f t="shared" si="101"/>
        <v/>
      </c>
      <c r="O801" s="573" t="str">
        <f t="shared" si="102"/>
        <v>Strategy 1</v>
      </c>
      <c r="P801" s="573">
        <f t="shared" si="103"/>
        <v>0</v>
      </c>
      <c r="Q801" s="573" t="str">
        <f t="shared" si="104"/>
        <v/>
      </c>
      <c r="R801" s="573">
        <f t="shared" si="105"/>
        <v>0</v>
      </c>
    </row>
    <row r="802" spans="1:18" x14ac:dyDescent="0.2">
      <c r="A802" s="23"/>
      <c r="C802" s="36"/>
      <c r="D802" s="25"/>
      <c r="J802" s="575" t="str">
        <f t="shared" si="98"/>
        <v/>
      </c>
      <c r="K802" s="572" t="str">
        <f t="shared" si="99"/>
        <v>Strategy 1</v>
      </c>
      <c r="L802" s="573" t="str">
        <f t="shared" si="100"/>
        <v/>
      </c>
      <c r="M802" s="573" t="str">
        <f t="shared" si="101"/>
        <v/>
      </c>
      <c r="O802" s="573" t="str">
        <f t="shared" si="102"/>
        <v>Strategy 1</v>
      </c>
      <c r="P802" s="573">
        <f t="shared" si="103"/>
        <v>0</v>
      </c>
      <c r="Q802" s="573" t="str">
        <f t="shared" si="104"/>
        <v/>
      </c>
      <c r="R802" s="573">
        <f t="shared" si="105"/>
        <v>0</v>
      </c>
    </row>
    <row r="803" spans="1:18" x14ac:dyDescent="0.2">
      <c r="A803" s="23"/>
      <c r="C803" s="36"/>
      <c r="D803" s="25"/>
      <c r="J803" s="575" t="str">
        <f t="shared" si="98"/>
        <v/>
      </c>
      <c r="K803" s="572" t="str">
        <f t="shared" si="99"/>
        <v>Strategy 1</v>
      </c>
      <c r="L803" s="573" t="str">
        <f t="shared" si="100"/>
        <v/>
      </c>
      <c r="M803" s="573" t="str">
        <f t="shared" si="101"/>
        <v/>
      </c>
      <c r="O803" s="573" t="str">
        <f t="shared" si="102"/>
        <v>Strategy 1</v>
      </c>
      <c r="P803" s="573">
        <f t="shared" si="103"/>
        <v>0</v>
      </c>
      <c r="Q803" s="573" t="str">
        <f t="shared" si="104"/>
        <v/>
      </c>
      <c r="R803" s="573">
        <f t="shared" si="105"/>
        <v>0</v>
      </c>
    </row>
    <row r="804" spans="1:18" x14ac:dyDescent="0.2">
      <c r="A804" s="23"/>
      <c r="C804" s="36"/>
      <c r="D804" s="25"/>
      <c r="J804" s="575" t="str">
        <f t="shared" si="98"/>
        <v/>
      </c>
      <c r="K804" s="572" t="str">
        <f t="shared" si="99"/>
        <v>Strategy 1</v>
      </c>
      <c r="L804" s="573" t="str">
        <f t="shared" si="100"/>
        <v/>
      </c>
      <c r="M804" s="573" t="str">
        <f t="shared" si="101"/>
        <v/>
      </c>
      <c r="O804" s="573" t="str">
        <f t="shared" si="102"/>
        <v>Strategy 1</v>
      </c>
      <c r="P804" s="573">
        <f t="shared" si="103"/>
        <v>0</v>
      </c>
      <c r="Q804" s="573" t="str">
        <f t="shared" si="104"/>
        <v/>
      </c>
      <c r="R804" s="573">
        <f t="shared" si="105"/>
        <v>0</v>
      </c>
    </row>
    <row r="805" spans="1:18" x14ac:dyDescent="0.2">
      <c r="A805" s="23"/>
      <c r="C805" s="36"/>
      <c r="D805" s="25"/>
      <c r="J805" s="575" t="str">
        <f t="shared" si="98"/>
        <v/>
      </c>
      <c r="K805" s="572" t="str">
        <f t="shared" si="99"/>
        <v>Strategy 1</v>
      </c>
      <c r="L805" s="573" t="str">
        <f t="shared" si="100"/>
        <v/>
      </c>
      <c r="M805" s="573" t="str">
        <f t="shared" si="101"/>
        <v/>
      </c>
      <c r="O805" s="573" t="str">
        <f t="shared" si="102"/>
        <v>Strategy 1</v>
      </c>
      <c r="P805" s="573">
        <f t="shared" si="103"/>
        <v>0</v>
      </c>
      <c r="Q805" s="573" t="str">
        <f t="shared" si="104"/>
        <v/>
      </c>
      <c r="R805" s="573">
        <f t="shared" si="105"/>
        <v>0</v>
      </c>
    </row>
    <row r="806" spans="1:18" x14ac:dyDescent="0.2">
      <c r="A806" s="23"/>
      <c r="C806" s="36"/>
      <c r="D806" s="25"/>
      <c r="J806" s="575" t="str">
        <f t="shared" si="98"/>
        <v/>
      </c>
      <c r="K806" s="572" t="str">
        <f t="shared" si="99"/>
        <v>Strategy 1</v>
      </c>
      <c r="L806" s="573" t="str">
        <f t="shared" si="100"/>
        <v/>
      </c>
      <c r="M806" s="573" t="str">
        <f t="shared" si="101"/>
        <v/>
      </c>
      <c r="O806" s="573" t="str">
        <f t="shared" si="102"/>
        <v>Strategy 1</v>
      </c>
      <c r="P806" s="573">
        <f t="shared" si="103"/>
        <v>0</v>
      </c>
      <c r="Q806" s="573" t="str">
        <f t="shared" si="104"/>
        <v/>
      </c>
      <c r="R806" s="573">
        <f t="shared" si="105"/>
        <v>0</v>
      </c>
    </row>
    <row r="807" spans="1:18" x14ac:dyDescent="0.2">
      <c r="A807" s="23"/>
      <c r="C807" s="36"/>
      <c r="D807" s="25"/>
      <c r="J807" s="575" t="str">
        <f t="shared" si="98"/>
        <v/>
      </c>
      <c r="K807" s="572" t="str">
        <f t="shared" si="99"/>
        <v>Strategy 1</v>
      </c>
      <c r="L807" s="573" t="str">
        <f t="shared" si="100"/>
        <v/>
      </c>
      <c r="M807" s="573" t="str">
        <f t="shared" si="101"/>
        <v/>
      </c>
      <c r="O807" s="573" t="str">
        <f t="shared" si="102"/>
        <v>Strategy 1</v>
      </c>
      <c r="P807" s="573">
        <f t="shared" si="103"/>
        <v>0</v>
      </c>
      <c r="Q807" s="573" t="str">
        <f t="shared" si="104"/>
        <v/>
      </c>
      <c r="R807" s="573">
        <f t="shared" si="105"/>
        <v>0</v>
      </c>
    </row>
    <row r="808" spans="1:18" x14ac:dyDescent="0.2">
      <c r="A808" s="23"/>
      <c r="C808" s="36"/>
      <c r="D808" s="25"/>
      <c r="J808" s="575" t="str">
        <f t="shared" si="98"/>
        <v/>
      </c>
      <c r="K808" s="572" t="str">
        <f t="shared" si="99"/>
        <v>Strategy 1</v>
      </c>
      <c r="L808" s="573" t="str">
        <f t="shared" si="100"/>
        <v/>
      </c>
      <c r="M808" s="573" t="str">
        <f t="shared" si="101"/>
        <v/>
      </c>
      <c r="O808" s="573" t="str">
        <f t="shared" si="102"/>
        <v>Strategy 1</v>
      </c>
      <c r="P808" s="573">
        <f t="shared" si="103"/>
        <v>0</v>
      </c>
      <c r="Q808" s="573" t="str">
        <f t="shared" si="104"/>
        <v/>
      </c>
      <c r="R808" s="573">
        <f t="shared" si="105"/>
        <v>0</v>
      </c>
    </row>
    <row r="809" spans="1:18" x14ac:dyDescent="0.2">
      <c r="A809" s="23"/>
      <c r="C809" s="36"/>
      <c r="D809" s="25"/>
      <c r="J809" s="575" t="str">
        <f t="shared" si="98"/>
        <v/>
      </c>
      <c r="K809" s="572" t="str">
        <f t="shared" si="99"/>
        <v>Strategy 1</v>
      </c>
      <c r="L809" s="573" t="str">
        <f t="shared" si="100"/>
        <v/>
      </c>
      <c r="M809" s="573" t="str">
        <f t="shared" si="101"/>
        <v/>
      </c>
      <c r="O809" s="573" t="str">
        <f t="shared" si="102"/>
        <v>Strategy 1</v>
      </c>
      <c r="P809" s="573">
        <f t="shared" si="103"/>
        <v>0</v>
      </c>
      <c r="Q809" s="573" t="str">
        <f t="shared" si="104"/>
        <v/>
      </c>
      <c r="R809" s="573">
        <f t="shared" si="105"/>
        <v>0</v>
      </c>
    </row>
    <row r="810" spans="1:18" x14ac:dyDescent="0.2">
      <c r="A810" s="23"/>
      <c r="C810" s="36"/>
      <c r="D810" s="25"/>
      <c r="J810" s="575" t="str">
        <f t="shared" si="98"/>
        <v/>
      </c>
      <c r="K810" s="572" t="str">
        <f t="shared" si="99"/>
        <v>Strategy 1</v>
      </c>
      <c r="L810" s="573" t="str">
        <f t="shared" si="100"/>
        <v/>
      </c>
      <c r="M810" s="573" t="str">
        <f t="shared" si="101"/>
        <v/>
      </c>
      <c r="O810" s="573" t="str">
        <f t="shared" si="102"/>
        <v>Strategy 1</v>
      </c>
      <c r="P810" s="573">
        <f t="shared" si="103"/>
        <v>0</v>
      </c>
      <c r="Q810" s="573" t="str">
        <f t="shared" si="104"/>
        <v/>
      </c>
      <c r="R810" s="573">
        <f t="shared" si="105"/>
        <v>0</v>
      </c>
    </row>
    <row r="811" spans="1:18" x14ac:dyDescent="0.2">
      <c r="A811" s="23"/>
      <c r="C811" s="36"/>
      <c r="D811" s="25"/>
      <c r="J811" s="575" t="str">
        <f t="shared" si="98"/>
        <v/>
      </c>
      <c r="K811" s="572" t="str">
        <f t="shared" si="99"/>
        <v>Strategy 1</v>
      </c>
      <c r="L811" s="573" t="str">
        <f t="shared" si="100"/>
        <v/>
      </c>
      <c r="M811" s="573" t="str">
        <f t="shared" si="101"/>
        <v/>
      </c>
      <c r="O811" s="573" t="str">
        <f t="shared" si="102"/>
        <v>Strategy 1</v>
      </c>
      <c r="P811" s="573">
        <f t="shared" si="103"/>
        <v>0</v>
      </c>
      <c r="Q811" s="573" t="str">
        <f t="shared" si="104"/>
        <v/>
      </c>
      <c r="R811" s="573">
        <f t="shared" si="105"/>
        <v>0</v>
      </c>
    </row>
    <row r="812" spans="1:18" x14ac:dyDescent="0.2">
      <c r="A812" s="23"/>
      <c r="C812" s="36"/>
      <c r="D812" s="25"/>
      <c r="J812" s="575" t="str">
        <f t="shared" si="98"/>
        <v/>
      </c>
      <c r="K812" s="572" t="str">
        <f t="shared" si="99"/>
        <v>Strategy 1</v>
      </c>
      <c r="L812" s="573" t="str">
        <f t="shared" si="100"/>
        <v/>
      </c>
      <c r="M812" s="573" t="str">
        <f t="shared" si="101"/>
        <v/>
      </c>
      <c r="O812" s="573" t="str">
        <f t="shared" si="102"/>
        <v>Strategy 1</v>
      </c>
      <c r="P812" s="573">
        <f t="shared" si="103"/>
        <v>0</v>
      </c>
      <c r="Q812" s="573" t="str">
        <f t="shared" si="104"/>
        <v/>
      </c>
      <c r="R812" s="573">
        <f t="shared" si="105"/>
        <v>0</v>
      </c>
    </row>
    <row r="813" spans="1:18" x14ac:dyDescent="0.2">
      <c r="A813" s="23"/>
      <c r="C813" s="36"/>
      <c r="D813" s="25"/>
      <c r="J813" s="575" t="str">
        <f t="shared" si="98"/>
        <v/>
      </c>
      <c r="K813" s="572" t="str">
        <f t="shared" si="99"/>
        <v>Strategy 1</v>
      </c>
      <c r="L813" s="573" t="str">
        <f t="shared" si="100"/>
        <v/>
      </c>
      <c r="M813" s="573" t="str">
        <f t="shared" si="101"/>
        <v/>
      </c>
      <c r="O813" s="573" t="str">
        <f t="shared" si="102"/>
        <v>Strategy 1</v>
      </c>
      <c r="P813" s="573">
        <f t="shared" si="103"/>
        <v>0</v>
      </c>
      <c r="Q813" s="573" t="str">
        <f t="shared" si="104"/>
        <v/>
      </c>
      <c r="R813" s="573">
        <f t="shared" si="105"/>
        <v>0</v>
      </c>
    </row>
    <row r="814" spans="1:18" x14ac:dyDescent="0.2">
      <c r="A814" s="23"/>
      <c r="C814" s="36"/>
      <c r="D814" s="25"/>
      <c r="J814" s="575" t="str">
        <f t="shared" si="98"/>
        <v/>
      </c>
      <c r="K814" s="572" t="str">
        <f t="shared" si="99"/>
        <v>Strategy 1</v>
      </c>
      <c r="L814" s="573" t="str">
        <f t="shared" si="100"/>
        <v/>
      </c>
      <c r="M814" s="573" t="str">
        <f t="shared" si="101"/>
        <v/>
      </c>
      <c r="O814" s="573" t="str">
        <f t="shared" si="102"/>
        <v>Strategy 1</v>
      </c>
      <c r="P814" s="573">
        <f t="shared" si="103"/>
        <v>0</v>
      </c>
      <c r="Q814" s="573" t="str">
        <f t="shared" si="104"/>
        <v/>
      </c>
      <c r="R814" s="573">
        <f t="shared" si="105"/>
        <v>0</v>
      </c>
    </row>
    <row r="815" spans="1:18" x14ac:dyDescent="0.2">
      <c r="A815" s="23"/>
      <c r="C815" s="36"/>
      <c r="D815" s="25"/>
      <c r="J815" s="575" t="str">
        <f t="shared" si="98"/>
        <v/>
      </c>
      <c r="K815" s="572" t="str">
        <f t="shared" si="99"/>
        <v>Strategy 1</v>
      </c>
      <c r="L815" s="573" t="str">
        <f t="shared" si="100"/>
        <v/>
      </c>
      <c r="M815" s="573" t="str">
        <f t="shared" si="101"/>
        <v/>
      </c>
      <c r="O815" s="573" t="str">
        <f t="shared" si="102"/>
        <v>Strategy 1</v>
      </c>
      <c r="P815" s="573">
        <f t="shared" si="103"/>
        <v>0</v>
      </c>
      <c r="Q815" s="573" t="str">
        <f t="shared" si="104"/>
        <v/>
      </c>
      <c r="R815" s="573">
        <f t="shared" si="105"/>
        <v>0</v>
      </c>
    </row>
    <row r="816" spans="1:18" x14ac:dyDescent="0.2">
      <c r="A816" s="23"/>
      <c r="C816" s="36"/>
      <c r="D816" s="25"/>
      <c r="J816" s="575" t="str">
        <f t="shared" si="98"/>
        <v/>
      </c>
      <c r="K816" s="572" t="str">
        <f t="shared" si="99"/>
        <v>Strategy 1</v>
      </c>
      <c r="L816" s="573" t="str">
        <f t="shared" si="100"/>
        <v/>
      </c>
      <c r="M816" s="573" t="str">
        <f t="shared" si="101"/>
        <v/>
      </c>
      <c r="O816" s="573" t="str">
        <f t="shared" si="102"/>
        <v>Strategy 1</v>
      </c>
      <c r="P816" s="573">
        <f t="shared" si="103"/>
        <v>0</v>
      </c>
      <c r="Q816" s="573" t="str">
        <f t="shared" si="104"/>
        <v/>
      </c>
      <c r="R816" s="573">
        <f t="shared" si="105"/>
        <v>0</v>
      </c>
    </row>
    <row r="817" spans="1:18" x14ac:dyDescent="0.2">
      <c r="A817" s="23"/>
      <c r="C817" s="36"/>
      <c r="D817" s="25"/>
      <c r="J817" s="575" t="str">
        <f t="shared" si="98"/>
        <v/>
      </c>
      <c r="K817" s="572" t="str">
        <f t="shared" si="99"/>
        <v>Strategy 1</v>
      </c>
      <c r="L817" s="573" t="str">
        <f t="shared" si="100"/>
        <v/>
      </c>
      <c r="M817" s="573" t="str">
        <f t="shared" si="101"/>
        <v/>
      </c>
      <c r="O817" s="573" t="str">
        <f t="shared" si="102"/>
        <v>Strategy 1</v>
      </c>
      <c r="P817" s="573">
        <f t="shared" si="103"/>
        <v>0</v>
      </c>
      <c r="Q817" s="573" t="str">
        <f t="shared" si="104"/>
        <v/>
      </c>
      <c r="R817" s="573">
        <f t="shared" si="105"/>
        <v>0</v>
      </c>
    </row>
    <row r="818" spans="1:18" x14ac:dyDescent="0.2">
      <c r="A818" s="23"/>
      <c r="C818" s="36"/>
      <c r="D818" s="25"/>
      <c r="J818" s="575" t="str">
        <f t="shared" si="98"/>
        <v/>
      </c>
      <c r="K818" s="572" t="str">
        <f t="shared" si="99"/>
        <v>Strategy 1</v>
      </c>
      <c r="L818" s="573" t="str">
        <f t="shared" si="100"/>
        <v/>
      </c>
      <c r="M818" s="573" t="str">
        <f t="shared" si="101"/>
        <v/>
      </c>
      <c r="O818" s="573" t="str">
        <f t="shared" si="102"/>
        <v>Strategy 1</v>
      </c>
      <c r="P818" s="573">
        <f t="shared" si="103"/>
        <v>0</v>
      </c>
      <c r="Q818" s="573" t="str">
        <f t="shared" si="104"/>
        <v/>
      </c>
      <c r="R818" s="573">
        <f t="shared" si="105"/>
        <v>0</v>
      </c>
    </row>
    <row r="819" spans="1:18" x14ac:dyDescent="0.2">
      <c r="A819" s="23"/>
      <c r="C819" s="36"/>
      <c r="D819" s="25"/>
      <c r="J819" s="575" t="str">
        <f t="shared" si="98"/>
        <v/>
      </c>
      <c r="K819" s="572" t="str">
        <f t="shared" si="99"/>
        <v>Strategy 1</v>
      </c>
      <c r="L819" s="573" t="str">
        <f t="shared" si="100"/>
        <v/>
      </c>
      <c r="M819" s="573" t="str">
        <f t="shared" si="101"/>
        <v/>
      </c>
      <c r="O819" s="573" t="str">
        <f t="shared" si="102"/>
        <v>Strategy 1</v>
      </c>
      <c r="P819" s="573">
        <f t="shared" si="103"/>
        <v>0</v>
      </c>
      <c r="Q819" s="573" t="str">
        <f t="shared" si="104"/>
        <v/>
      </c>
      <c r="R819" s="573">
        <f t="shared" si="105"/>
        <v>0</v>
      </c>
    </row>
    <row r="820" spans="1:18" x14ac:dyDescent="0.2">
      <c r="A820" s="23"/>
      <c r="C820" s="36"/>
      <c r="D820" s="25"/>
      <c r="J820" s="575" t="str">
        <f t="shared" si="98"/>
        <v/>
      </c>
      <c r="K820" s="572" t="str">
        <f t="shared" si="99"/>
        <v>Strategy 1</v>
      </c>
      <c r="L820" s="573" t="str">
        <f t="shared" si="100"/>
        <v/>
      </c>
      <c r="M820" s="573" t="str">
        <f t="shared" si="101"/>
        <v/>
      </c>
      <c r="O820" s="573" t="str">
        <f t="shared" si="102"/>
        <v>Strategy 1</v>
      </c>
      <c r="P820" s="573">
        <f t="shared" si="103"/>
        <v>0</v>
      </c>
      <c r="Q820" s="573" t="str">
        <f t="shared" si="104"/>
        <v/>
      </c>
      <c r="R820" s="573">
        <f t="shared" si="105"/>
        <v>0</v>
      </c>
    </row>
    <row r="821" spans="1:18" x14ac:dyDescent="0.2">
      <c r="A821" s="23"/>
      <c r="C821" s="36"/>
      <c r="D821" s="25"/>
      <c r="J821" s="575" t="str">
        <f t="shared" si="98"/>
        <v/>
      </c>
      <c r="K821" s="572" t="str">
        <f t="shared" si="99"/>
        <v>Strategy 1</v>
      </c>
      <c r="L821" s="573" t="str">
        <f t="shared" si="100"/>
        <v/>
      </c>
      <c r="M821" s="573" t="str">
        <f t="shared" si="101"/>
        <v/>
      </c>
      <c r="O821" s="573" t="str">
        <f t="shared" si="102"/>
        <v>Strategy 1</v>
      </c>
      <c r="P821" s="573">
        <f t="shared" si="103"/>
        <v>0</v>
      </c>
      <c r="Q821" s="573" t="str">
        <f t="shared" si="104"/>
        <v/>
      </c>
      <c r="R821" s="573">
        <f t="shared" si="105"/>
        <v>0</v>
      </c>
    </row>
    <row r="822" spans="1:18" x14ac:dyDescent="0.2">
      <c r="A822" s="23"/>
      <c r="C822" s="36"/>
      <c r="D822" s="25"/>
      <c r="J822" s="575" t="str">
        <f t="shared" si="98"/>
        <v/>
      </c>
      <c r="K822" s="572" t="str">
        <f t="shared" si="99"/>
        <v>Strategy 1</v>
      </c>
      <c r="L822" s="573" t="str">
        <f t="shared" si="100"/>
        <v/>
      </c>
      <c r="M822" s="573" t="str">
        <f t="shared" si="101"/>
        <v/>
      </c>
      <c r="O822" s="573" t="str">
        <f t="shared" si="102"/>
        <v>Strategy 1</v>
      </c>
      <c r="P822" s="573">
        <f t="shared" si="103"/>
        <v>0</v>
      </c>
      <c r="Q822" s="573" t="str">
        <f t="shared" si="104"/>
        <v/>
      </c>
      <c r="R822" s="573">
        <f t="shared" si="105"/>
        <v>0</v>
      </c>
    </row>
    <row r="823" spans="1:18" x14ac:dyDescent="0.2">
      <c r="A823" s="23"/>
      <c r="C823" s="36"/>
      <c r="D823" s="25"/>
      <c r="J823" s="575" t="str">
        <f t="shared" si="98"/>
        <v/>
      </c>
      <c r="K823" s="572" t="str">
        <f t="shared" si="99"/>
        <v>Strategy 1</v>
      </c>
      <c r="L823" s="573" t="str">
        <f t="shared" si="100"/>
        <v/>
      </c>
      <c r="M823" s="573" t="str">
        <f t="shared" si="101"/>
        <v/>
      </c>
      <c r="O823" s="573" t="str">
        <f t="shared" si="102"/>
        <v>Strategy 1</v>
      </c>
      <c r="P823" s="573">
        <f t="shared" si="103"/>
        <v>0</v>
      </c>
      <c r="Q823" s="573" t="str">
        <f t="shared" si="104"/>
        <v/>
      </c>
      <c r="R823" s="573">
        <f t="shared" si="105"/>
        <v>0</v>
      </c>
    </row>
    <row r="824" spans="1:18" x14ac:dyDescent="0.2">
      <c r="A824" s="23"/>
      <c r="C824" s="36"/>
      <c r="D824" s="25"/>
      <c r="J824" s="575" t="str">
        <f t="shared" si="98"/>
        <v/>
      </c>
      <c r="K824" s="572" t="str">
        <f t="shared" si="99"/>
        <v>Strategy 1</v>
      </c>
      <c r="L824" s="573" t="str">
        <f t="shared" si="100"/>
        <v/>
      </c>
      <c r="M824" s="573" t="str">
        <f t="shared" si="101"/>
        <v/>
      </c>
      <c r="O824" s="573" t="str">
        <f t="shared" si="102"/>
        <v>Strategy 1</v>
      </c>
      <c r="P824" s="573">
        <f t="shared" si="103"/>
        <v>0</v>
      </c>
      <c r="Q824" s="573" t="str">
        <f t="shared" si="104"/>
        <v/>
      </c>
      <c r="R824" s="573">
        <f t="shared" si="105"/>
        <v>0</v>
      </c>
    </row>
    <row r="825" spans="1:18" x14ac:dyDescent="0.2">
      <c r="A825" s="23"/>
      <c r="C825" s="36"/>
      <c r="D825" s="25"/>
      <c r="J825" s="575" t="str">
        <f t="shared" si="98"/>
        <v/>
      </c>
      <c r="K825" s="572" t="str">
        <f t="shared" si="99"/>
        <v>Strategy 1</v>
      </c>
      <c r="L825" s="573" t="str">
        <f t="shared" si="100"/>
        <v/>
      </c>
      <c r="M825" s="573" t="str">
        <f t="shared" si="101"/>
        <v/>
      </c>
      <c r="O825" s="573" t="str">
        <f t="shared" si="102"/>
        <v>Strategy 1</v>
      </c>
      <c r="P825" s="573">
        <f t="shared" si="103"/>
        <v>0</v>
      </c>
      <c r="Q825" s="573" t="str">
        <f t="shared" si="104"/>
        <v/>
      </c>
      <c r="R825" s="573">
        <f t="shared" si="105"/>
        <v>0</v>
      </c>
    </row>
    <row r="826" spans="1:18" x14ac:dyDescent="0.2">
      <c r="A826" s="23"/>
      <c r="C826" s="36"/>
      <c r="D826" s="25"/>
      <c r="J826" s="575" t="str">
        <f t="shared" si="98"/>
        <v/>
      </c>
      <c r="K826" s="572" t="str">
        <f t="shared" si="99"/>
        <v>Strategy 1</v>
      </c>
      <c r="L826" s="573" t="str">
        <f t="shared" si="100"/>
        <v/>
      </c>
      <c r="M826" s="573" t="str">
        <f t="shared" si="101"/>
        <v/>
      </c>
      <c r="O826" s="573" t="str">
        <f t="shared" si="102"/>
        <v>Strategy 1</v>
      </c>
      <c r="P826" s="573">
        <f t="shared" si="103"/>
        <v>0</v>
      </c>
      <c r="Q826" s="573" t="str">
        <f t="shared" si="104"/>
        <v/>
      </c>
      <c r="R826" s="573">
        <f t="shared" si="105"/>
        <v>0</v>
      </c>
    </row>
    <row r="827" spans="1:18" x14ac:dyDescent="0.2">
      <c r="A827" s="23"/>
      <c r="C827" s="36"/>
      <c r="D827" s="25"/>
      <c r="J827" s="575" t="str">
        <f t="shared" si="98"/>
        <v/>
      </c>
      <c r="K827" s="572" t="str">
        <f t="shared" si="99"/>
        <v>Strategy 1</v>
      </c>
      <c r="L827" s="573" t="str">
        <f t="shared" si="100"/>
        <v/>
      </c>
      <c r="M827" s="573" t="str">
        <f t="shared" si="101"/>
        <v/>
      </c>
      <c r="O827" s="573" t="str">
        <f t="shared" si="102"/>
        <v>Strategy 1</v>
      </c>
      <c r="P827" s="573">
        <f t="shared" si="103"/>
        <v>0</v>
      </c>
      <c r="Q827" s="573" t="str">
        <f t="shared" si="104"/>
        <v/>
      </c>
      <c r="R827" s="573">
        <f t="shared" si="105"/>
        <v>0</v>
      </c>
    </row>
    <row r="828" spans="1:18" x14ac:dyDescent="0.2">
      <c r="A828" s="23"/>
      <c r="C828" s="36"/>
      <c r="D828" s="25"/>
      <c r="J828" s="575" t="str">
        <f t="shared" si="98"/>
        <v/>
      </c>
      <c r="K828" s="572" t="str">
        <f t="shared" si="99"/>
        <v>Strategy 1</v>
      </c>
      <c r="L828" s="573" t="str">
        <f t="shared" si="100"/>
        <v/>
      </c>
      <c r="M828" s="573" t="str">
        <f t="shared" si="101"/>
        <v/>
      </c>
      <c r="O828" s="573" t="str">
        <f t="shared" si="102"/>
        <v>Strategy 1</v>
      </c>
      <c r="P828" s="573">
        <f t="shared" si="103"/>
        <v>0</v>
      </c>
      <c r="Q828" s="573" t="str">
        <f t="shared" si="104"/>
        <v/>
      </c>
      <c r="R828" s="573">
        <f t="shared" si="105"/>
        <v>0</v>
      </c>
    </row>
    <row r="829" spans="1:18" x14ac:dyDescent="0.2">
      <c r="A829" s="23"/>
      <c r="C829" s="36"/>
      <c r="D829" s="25"/>
      <c r="J829" s="575" t="str">
        <f t="shared" si="98"/>
        <v/>
      </c>
      <c r="K829" s="572" t="str">
        <f t="shared" si="99"/>
        <v>Strategy 1</v>
      </c>
      <c r="L829" s="573" t="str">
        <f t="shared" si="100"/>
        <v/>
      </c>
      <c r="M829" s="573" t="str">
        <f t="shared" si="101"/>
        <v/>
      </c>
      <c r="O829" s="573" t="str">
        <f t="shared" si="102"/>
        <v>Strategy 1</v>
      </c>
      <c r="P829" s="573">
        <f t="shared" si="103"/>
        <v>0</v>
      </c>
      <c r="Q829" s="573" t="str">
        <f t="shared" si="104"/>
        <v/>
      </c>
      <c r="R829" s="573">
        <f t="shared" si="105"/>
        <v>0</v>
      </c>
    </row>
    <row r="830" spans="1:18" x14ac:dyDescent="0.2">
      <c r="A830" s="23"/>
      <c r="C830" s="36"/>
      <c r="D830" s="25"/>
      <c r="J830" s="575" t="str">
        <f t="shared" si="98"/>
        <v/>
      </c>
      <c r="K830" s="572" t="str">
        <f t="shared" si="99"/>
        <v>Strategy 1</v>
      </c>
      <c r="L830" s="573" t="str">
        <f t="shared" si="100"/>
        <v/>
      </c>
      <c r="M830" s="573" t="str">
        <f t="shared" si="101"/>
        <v/>
      </c>
      <c r="O830" s="573" t="str">
        <f t="shared" si="102"/>
        <v>Strategy 1</v>
      </c>
      <c r="P830" s="573">
        <f t="shared" si="103"/>
        <v>0</v>
      </c>
      <c r="Q830" s="573" t="str">
        <f t="shared" si="104"/>
        <v/>
      </c>
      <c r="R830" s="573">
        <f t="shared" si="105"/>
        <v>0</v>
      </c>
    </row>
    <row r="831" spans="1:18" x14ac:dyDescent="0.2">
      <c r="A831" s="23"/>
      <c r="C831" s="36"/>
      <c r="D831" s="25"/>
      <c r="J831" s="575" t="str">
        <f t="shared" si="98"/>
        <v/>
      </c>
      <c r="K831" s="572" t="str">
        <f t="shared" si="99"/>
        <v>Strategy 1</v>
      </c>
      <c r="L831" s="573" t="str">
        <f t="shared" si="100"/>
        <v/>
      </c>
      <c r="M831" s="573" t="str">
        <f t="shared" si="101"/>
        <v/>
      </c>
      <c r="O831" s="573" t="str">
        <f t="shared" si="102"/>
        <v>Strategy 1</v>
      </c>
      <c r="P831" s="573">
        <f t="shared" si="103"/>
        <v>0</v>
      </c>
      <c r="Q831" s="573" t="str">
        <f t="shared" si="104"/>
        <v/>
      </c>
      <c r="R831" s="573">
        <f t="shared" si="105"/>
        <v>0</v>
      </c>
    </row>
    <row r="832" spans="1:18" x14ac:dyDescent="0.2">
      <c r="A832" s="23"/>
      <c r="C832" s="36"/>
      <c r="D832" s="25"/>
      <c r="J832" s="575" t="str">
        <f t="shared" si="98"/>
        <v/>
      </c>
      <c r="K832" s="572" t="str">
        <f t="shared" si="99"/>
        <v>Strategy 1</v>
      </c>
      <c r="L832" s="573" t="str">
        <f t="shared" si="100"/>
        <v/>
      </c>
      <c r="M832" s="573" t="str">
        <f t="shared" si="101"/>
        <v/>
      </c>
      <c r="O832" s="573" t="str">
        <f t="shared" si="102"/>
        <v>Strategy 1</v>
      </c>
      <c r="P832" s="573">
        <f t="shared" si="103"/>
        <v>0</v>
      </c>
      <c r="Q832" s="573" t="str">
        <f t="shared" si="104"/>
        <v/>
      </c>
      <c r="R832" s="573">
        <f t="shared" si="105"/>
        <v>0</v>
      </c>
    </row>
    <row r="833" spans="1:18" x14ac:dyDescent="0.2">
      <c r="A833" s="23"/>
      <c r="C833" s="36"/>
      <c r="D833" s="25"/>
      <c r="J833" s="575" t="str">
        <f t="shared" si="98"/>
        <v/>
      </c>
      <c r="K833" s="572" t="str">
        <f t="shared" si="99"/>
        <v>Strategy 1</v>
      </c>
      <c r="L833" s="573" t="str">
        <f t="shared" si="100"/>
        <v/>
      </c>
      <c r="M833" s="573" t="str">
        <f t="shared" si="101"/>
        <v/>
      </c>
      <c r="O833" s="573" t="str">
        <f t="shared" si="102"/>
        <v>Strategy 1</v>
      </c>
      <c r="P833" s="573">
        <f t="shared" si="103"/>
        <v>0</v>
      </c>
      <c r="Q833" s="573" t="str">
        <f t="shared" si="104"/>
        <v/>
      </c>
      <c r="R833" s="573">
        <f t="shared" si="105"/>
        <v>0</v>
      </c>
    </row>
    <row r="834" spans="1:18" x14ac:dyDescent="0.2">
      <c r="A834" s="23"/>
      <c r="C834" s="36"/>
      <c r="D834" s="25"/>
      <c r="J834" s="575" t="str">
        <f t="shared" si="98"/>
        <v/>
      </c>
      <c r="K834" s="572" t="str">
        <f t="shared" si="99"/>
        <v>Strategy 1</v>
      </c>
      <c r="L834" s="573" t="str">
        <f t="shared" si="100"/>
        <v/>
      </c>
      <c r="M834" s="573" t="str">
        <f t="shared" si="101"/>
        <v/>
      </c>
      <c r="O834" s="573" t="str">
        <f t="shared" si="102"/>
        <v>Strategy 1</v>
      </c>
      <c r="P834" s="573">
        <f t="shared" si="103"/>
        <v>0</v>
      </c>
      <c r="Q834" s="573" t="str">
        <f t="shared" si="104"/>
        <v/>
      </c>
      <c r="R834" s="573">
        <f t="shared" si="105"/>
        <v>0</v>
      </c>
    </row>
    <row r="835" spans="1:18" x14ac:dyDescent="0.2">
      <c r="A835" s="23"/>
      <c r="C835" s="36"/>
      <c r="D835" s="25"/>
      <c r="J835" s="575" t="str">
        <f t="shared" si="98"/>
        <v/>
      </c>
      <c r="K835" s="572" t="str">
        <f t="shared" si="99"/>
        <v>Strategy 1</v>
      </c>
      <c r="L835" s="573" t="str">
        <f t="shared" si="100"/>
        <v/>
      </c>
      <c r="M835" s="573" t="str">
        <f t="shared" si="101"/>
        <v/>
      </c>
      <c r="O835" s="573" t="str">
        <f t="shared" si="102"/>
        <v>Strategy 1</v>
      </c>
      <c r="P835" s="573">
        <f t="shared" si="103"/>
        <v>0</v>
      </c>
      <c r="Q835" s="573" t="str">
        <f t="shared" si="104"/>
        <v/>
      </c>
      <c r="R835" s="573">
        <f t="shared" si="105"/>
        <v>0</v>
      </c>
    </row>
    <row r="836" spans="1:18" x14ac:dyDescent="0.2">
      <c r="A836" s="23"/>
      <c r="C836" s="36"/>
      <c r="D836" s="25"/>
      <c r="J836" s="575" t="str">
        <f t="shared" si="98"/>
        <v/>
      </c>
      <c r="K836" s="572" t="str">
        <f t="shared" si="99"/>
        <v>Strategy 1</v>
      </c>
      <c r="L836" s="573" t="str">
        <f t="shared" si="100"/>
        <v/>
      </c>
      <c r="M836" s="573" t="str">
        <f t="shared" si="101"/>
        <v/>
      </c>
      <c r="O836" s="573" t="str">
        <f t="shared" si="102"/>
        <v>Strategy 1</v>
      </c>
      <c r="P836" s="573">
        <f t="shared" si="103"/>
        <v>0</v>
      </c>
      <c r="Q836" s="573" t="str">
        <f t="shared" si="104"/>
        <v/>
      </c>
      <c r="R836" s="573">
        <f t="shared" si="105"/>
        <v>0</v>
      </c>
    </row>
    <row r="837" spans="1:18" x14ac:dyDescent="0.2">
      <c r="A837" s="23"/>
      <c r="C837" s="36"/>
      <c r="D837" s="25"/>
      <c r="J837" s="575" t="str">
        <f t="shared" si="98"/>
        <v/>
      </c>
      <c r="K837" s="572" t="str">
        <f t="shared" si="99"/>
        <v>Strategy 1</v>
      </c>
      <c r="L837" s="573" t="str">
        <f t="shared" si="100"/>
        <v/>
      </c>
      <c r="M837" s="573" t="str">
        <f t="shared" si="101"/>
        <v/>
      </c>
      <c r="O837" s="573" t="str">
        <f t="shared" si="102"/>
        <v>Strategy 1</v>
      </c>
      <c r="P837" s="573">
        <f t="shared" si="103"/>
        <v>0</v>
      </c>
      <c r="Q837" s="573" t="str">
        <f t="shared" si="104"/>
        <v/>
      </c>
      <c r="R837" s="573">
        <f t="shared" si="105"/>
        <v>0</v>
      </c>
    </row>
    <row r="838" spans="1:18" x14ac:dyDescent="0.2">
      <c r="A838" s="23"/>
      <c r="C838" s="36"/>
      <c r="D838" s="25"/>
      <c r="J838" s="575" t="str">
        <f t="shared" si="98"/>
        <v/>
      </c>
      <c r="K838" s="572" t="str">
        <f t="shared" si="99"/>
        <v>Strategy 1</v>
      </c>
      <c r="L838" s="573" t="str">
        <f t="shared" si="100"/>
        <v/>
      </c>
      <c r="M838" s="573" t="str">
        <f t="shared" si="101"/>
        <v/>
      </c>
      <c r="O838" s="573" t="str">
        <f t="shared" si="102"/>
        <v>Strategy 1</v>
      </c>
      <c r="P838" s="573">
        <f t="shared" si="103"/>
        <v>0</v>
      </c>
      <c r="Q838" s="573" t="str">
        <f t="shared" si="104"/>
        <v/>
      </c>
      <c r="R838" s="573">
        <f t="shared" si="105"/>
        <v>0</v>
      </c>
    </row>
    <row r="839" spans="1:18" x14ac:dyDescent="0.2">
      <c r="A839" s="23"/>
      <c r="C839" s="36"/>
      <c r="D839" s="25"/>
      <c r="J839" s="575" t="str">
        <f t="shared" si="98"/>
        <v/>
      </c>
      <c r="K839" s="572" t="str">
        <f t="shared" si="99"/>
        <v>Strategy 1</v>
      </c>
      <c r="L839" s="573" t="str">
        <f t="shared" si="100"/>
        <v/>
      </c>
      <c r="M839" s="573" t="str">
        <f t="shared" si="101"/>
        <v/>
      </c>
      <c r="O839" s="573" t="str">
        <f t="shared" si="102"/>
        <v>Strategy 1</v>
      </c>
      <c r="P839" s="573">
        <f t="shared" si="103"/>
        <v>0</v>
      </c>
      <c r="Q839" s="573" t="str">
        <f t="shared" si="104"/>
        <v/>
      </c>
      <c r="R839" s="573">
        <f t="shared" si="105"/>
        <v>0</v>
      </c>
    </row>
    <row r="840" spans="1:18" x14ac:dyDescent="0.2">
      <c r="A840" s="23"/>
      <c r="C840" s="36"/>
      <c r="D840" s="25"/>
      <c r="J840" s="575" t="str">
        <f t="shared" si="98"/>
        <v/>
      </c>
      <c r="K840" s="572" t="str">
        <f t="shared" si="99"/>
        <v>Strategy 1</v>
      </c>
      <c r="L840" s="573" t="str">
        <f t="shared" si="100"/>
        <v/>
      </c>
      <c r="M840" s="573" t="str">
        <f t="shared" si="101"/>
        <v/>
      </c>
      <c r="O840" s="573" t="str">
        <f t="shared" si="102"/>
        <v>Strategy 1</v>
      </c>
      <c r="P840" s="573">
        <f t="shared" si="103"/>
        <v>0</v>
      </c>
      <c r="Q840" s="573" t="str">
        <f t="shared" si="104"/>
        <v/>
      </c>
      <c r="R840" s="573">
        <f t="shared" si="105"/>
        <v>0</v>
      </c>
    </row>
    <row r="841" spans="1:18" x14ac:dyDescent="0.2">
      <c r="A841" s="23"/>
      <c r="C841" s="36"/>
      <c r="D841" s="25"/>
      <c r="J841" s="575" t="str">
        <f t="shared" si="98"/>
        <v/>
      </c>
      <c r="K841" s="572" t="str">
        <f t="shared" si="99"/>
        <v>Strategy 1</v>
      </c>
      <c r="L841" s="573" t="str">
        <f t="shared" si="100"/>
        <v/>
      </c>
      <c r="M841" s="573" t="str">
        <f t="shared" si="101"/>
        <v/>
      </c>
      <c r="O841" s="573" t="str">
        <f t="shared" si="102"/>
        <v>Strategy 1</v>
      </c>
      <c r="P841" s="573">
        <f t="shared" si="103"/>
        <v>0</v>
      </c>
      <c r="Q841" s="573" t="str">
        <f t="shared" si="104"/>
        <v/>
      </c>
      <c r="R841" s="573">
        <f t="shared" si="105"/>
        <v>0</v>
      </c>
    </row>
    <row r="842" spans="1:18" x14ac:dyDescent="0.2">
      <c r="A842" s="23"/>
      <c r="C842" s="36"/>
      <c r="D842" s="25"/>
      <c r="J842" s="575" t="str">
        <f t="shared" si="98"/>
        <v/>
      </c>
      <c r="K842" s="572" t="str">
        <f t="shared" si="99"/>
        <v>Strategy 1</v>
      </c>
      <c r="L842" s="573" t="str">
        <f t="shared" si="100"/>
        <v/>
      </c>
      <c r="M842" s="573" t="str">
        <f t="shared" si="101"/>
        <v/>
      </c>
      <c r="O842" s="573" t="str">
        <f t="shared" si="102"/>
        <v>Strategy 1</v>
      </c>
      <c r="P842" s="573">
        <f t="shared" si="103"/>
        <v>0</v>
      </c>
      <c r="Q842" s="573" t="str">
        <f t="shared" si="104"/>
        <v/>
      </c>
      <c r="R842" s="573">
        <f t="shared" si="105"/>
        <v>0</v>
      </c>
    </row>
    <row r="843" spans="1:18" x14ac:dyDescent="0.2">
      <c r="A843" s="23"/>
      <c r="C843" s="36"/>
      <c r="D843" s="25"/>
      <c r="J843" s="575" t="str">
        <f t="shared" ref="J843:J906" si="106">IF(K843=K842,"",SUMIF(K:K,K843,I:I))</f>
        <v/>
      </c>
      <c r="K843" s="572" t="str">
        <f t="shared" ref="K843:K906" si="107">IF(ISBLANK(A843),K842,A843)</f>
        <v>Strategy 1</v>
      </c>
      <c r="L843" s="573" t="str">
        <f t="shared" si="100"/>
        <v/>
      </c>
      <c r="M843" s="573" t="str">
        <f t="shared" si="101"/>
        <v/>
      </c>
      <c r="O843" s="573" t="str">
        <f t="shared" si="102"/>
        <v>Strategy 1</v>
      </c>
      <c r="P843" s="573">
        <f t="shared" si="103"/>
        <v>0</v>
      </c>
      <c r="Q843" s="573" t="str">
        <f t="shared" si="104"/>
        <v/>
      </c>
      <c r="R843" s="573">
        <f t="shared" si="105"/>
        <v>0</v>
      </c>
    </row>
    <row r="844" spans="1:18" x14ac:dyDescent="0.2">
      <c r="A844" s="23"/>
      <c r="C844" s="36"/>
      <c r="D844" s="25"/>
      <c r="J844" s="575" t="str">
        <f t="shared" si="106"/>
        <v/>
      </c>
      <c r="K844" s="572" t="str">
        <f t="shared" si="107"/>
        <v>Strategy 1</v>
      </c>
      <c r="L844" s="573" t="str">
        <f t="shared" ref="L844:L907" si="108">LEFT(H844,11)</f>
        <v/>
      </c>
      <c r="M844" s="573" t="str">
        <f t="shared" ref="M844:M907" si="109">LEFT(E844,2)</f>
        <v/>
      </c>
      <c r="O844" s="573" t="str">
        <f t="shared" ref="O844:O907" si="110">K844</f>
        <v>Strategy 1</v>
      </c>
      <c r="P844" s="573">
        <f t="shared" ref="P844:P907" si="111">LEN(L844)</f>
        <v>0</v>
      </c>
      <c r="Q844" s="573" t="str">
        <f t="shared" ref="Q844:Q907" si="112">IF(LEN(L844)=11,L844,IF(LEN(L844)=10,CONCATENATE(L844," "),IF(LEN(L844)=9,CONCATENATE(L844,"  "),IF(LEN(L844)=8,CONCATENATE(L844,"   "),""))))</f>
        <v/>
      </c>
      <c r="R844" s="573">
        <f t="shared" ref="R844:R907" si="113">LEN(Q844)</f>
        <v>0</v>
      </c>
    </row>
    <row r="845" spans="1:18" x14ac:dyDescent="0.2">
      <c r="A845" s="23"/>
      <c r="C845" s="36"/>
      <c r="D845" s="25"/>
      <c r="J845" s="575" t="str">
        <f t="shared" si="106"/>
        <v/>
      </c>
      <c r="K845" s="572" t="str">
        <f t="shared" si="107"/>
        <v>Strategy 1</v>
      </c>
      <c r="L845" s="573" t="str">
        <f t="shared" si="108"/>
        <v/>
      </c>
      <c r="M845" s="573" t="str">
        <f t="shared" si="109"/>
        <v/>
      </c>
      <c r="O845" s="573" t="str">
        <f t="shared" si="110"/>
        <v>Strategy 1</v>
      </c>
      <c r="P845" s="573">
        <f t="shared" si="111"/>
        <v>0</v>
      </c>
      <c r="Q845" s="573" t="str">
        <f t="shared" si="112"/>
        <v/>
      </c>
      <c r="R845" s="573">
        <f t="shared" si="113"/>
        <v>0</v>
      </c>
    </row>
    <row r="846" spans="1:18" x14ac:dyDescent="0.2">
      <c r="A846" s="23"/>
      <c r="C846" s="36"/>
      <c r="D846" s="25"/>
      <c r="J846" s="575" t="str">
        <f t="shared" si="106"/>
        <v/>
      </c>
      <c r="K846" s="572" t="str">
        <f t="shared" si="107"/>
        <v>Strategy 1</v>
      </c>
      <c r="L846" s="573" t="str">
        <f t="shared" si="108"/>
        <v/>
      </c>
      <c r="M846" s="573" t="str">
        <f t="shared" si="109"/>
        <v/>
      </c>
      <c r="O846" s="573" t="str">
        <f t="shared" si="110"/>
        <v>Strategy 1</v>
      </c>
      <c r="P846" s="573">
        <f t="shared" si="111"/>
        <v>0</v>
      </c>
      <c r="Q846" s="573" t="str">
        <f t="shared" si="112"/>
        <v/>
      </c>
      <c r="R846" s="573">
        <f t="shared" si="113"/>
        <v>0</v>
      </c>
    </row>
    <row r="847" spans="1:18" x14ac:dyDescent="0.2">
      <c r="A847" s="23"/>
      <c r="C847" s="36"/>
      <c r="D847" s="25"/>
      <c r="J847" s="575" t="str">
        <f t="shared" si="106"/>
        <v/>
      </c>
      <c r="K847" s="572" t="str">
        <f t="shared" si="107"/>
        <v>Strategy 1</v>
      </c>
      <c r="L847" s="573" t="str">
        <f t="shared" si="108"/>
        <v/>
      </c>
      <c r="M847" s="573" t="str">
        <f t="shared" si="109"/>
        <v/>
      </c>
      <c r="O847" s="573" t="str">
        <f t="shared" si="110"/>
        <v>Strategy 1</v>
      </c>
      <c r="P847" s="573">
        <f t="shared" si="111"/>
        <v>0</v>
      </c>
      <c r="Q847" s="573" t="str">
        <f t="shared" si="112"/>
        <v/>
      </c>
      <c r="R847" s="573">
        <f t="shared" si="113"/>
        <v>0</v>
      </c>
    </row>
    <row r="848" spans="1:18" x14ac:dyDescent="0.2">
      <c r="A848" s="23"/>
      <c r="C848" s="36"/>
      <c r="D848" s="25"/>
      <c r="J848" s="575" t="str">
        <f t="shared" si="106"/>
        <v/>
      </c>
      <c r="K848" s="572" t="str">
        <f t="shared" si="107"/>
        <v>Strategy 1</v>
      </c>
      <c r="L848" s="573" t="str">
        <f t="shared" si="108"/>
        <v/>
      </c>
      <c r="M848" s="573" t="str">
        <f t="shared" si="109"/>
        <v/>
      </c>
      <c r="O848" s="573" t="str">
        <f t="shared" si="110"/>
        <v>Strategy 1</v>
      </c>
      <c r="P848" s="573">
        <f t="shared" si="111"/>
        <v>0</v>
      </c>
      <c r="Q848" s="573" t="str">
        <f t="shared" si="112"/>
        <v/>
      </c>
      <c r="R848" s="573">
        <f t="shared" si="113"/>
        <v>0</v>
      </c>
    </row>
    <row r="849" spans="1:18" x14ac:dyDescent="0.2">
      <c r="A849" s="23"/>
      <c r="C849" s="36"/>
      <c r="D849" s="25"/>
      <c r="J849" s="575" t="str">
        <f t="shared" si="106"/>
        <v/>
      </c>
      <c r="K849" s="572" t="str">
        <f t="shared" si="107"/>
        <v>Strategy 1</v>
      </c>
      <c r="L849" s="573" t="str">
        <f t="shared" si="108"/>
        <v/>
      </c>
      <c r="M849" s="573" t="str">
        <f t="shared" si="109"/>
        <v/>
      </c>
      <c r="O849" s="573" t="str">
        <f t="shared" si="110"/>
        <v>Strategy 1</v>
      </c>
      <c r="P849" s="573">
        <f t="shared" si="111"/>
        <v>0</v>
      </c>
      <c r="Q849" s="573" t="str">
        <f t="shared" si="112"/>
        <v/>
      </c>
      <c r="R849" s="573">
        <f t="shared" si="113"/>
        <v>0</v>
      </c>
    </row>
    <row r="850" spans="1:18" x14ac:dyDescent="0.2">
      <c r="A850" s="23"/>
      <c r="C850" s="36"/>
      <c r="D850" s="25"/>
      <c r="J850" s="575" t="str">
        <f t="shared" si="106"/>
        <v/>
      </c>
      <c r="K850" s="572" t="str">
        <f t="shared" si="107"/>
        <v>Strategy 1</v>
      </c>
      <c r="L850" s="573" t="str">
        <f t="shared" si="108"/>
        <v/>
      </c>
      <c r="M850" s="573" t="str">
        <f t="shared" si="109"/>
        <v/>
      </c>
      <c r="O850" s="573" t="str">
        <f t="shared" si="110"/>
        <v>Strategy 1</v>
      </c>
      <c r="P850" s="573">
        <f t="shared" si="111"/>
        <v>0</v>
      </c>
      <c r="Q850" s="573" t="str">
        <f t="shared" si="112"/>
        <v/>
      </c>
      <c r="R850" s="573">
        <f t="shared" si="113"/>
        <v>0</v>
      </c>
    </row>
    <row r="851" spans="1:18" x14ac:dyDescent="0.2">
      <c r="A851" s="23"/>
      <c r="C851" s="36"/>
      <c r="D851" s="25"/>
      <c r="J851" s="575" t="str">
        <f t="shared" si="106"/>
        <v/>
      </c>
      <c r="K851" s="572" t="str">
        <f t="shared" si="107"/>
        <v>Strategy 1</v>
      </c>
      <c r="L851" s="573" t="str">
        <f t="shared" si="108"/>
        <v/>
      </c>
      <c r="M851" s="573" t="str">
        <f t="shared" si="109"/>
        <v/>
      </c>
      <c r="O851" s="573" t="str">
        <f t="shared" si="110"/>
        <v>Strategy 1</v>
      </c>
      <c r="P851" s="573">
        <f t="shared" si="111"/>
        <v>0</v>
      </c>
      <c r="Q851" s="573" t="str">
        <f t="shared" si="112"/>
        <v/>
      </c>
      <c r="R851" s="573">
        <f t="shared" si="113"/>
        <v>0</v>
      </c>
    </row>
    <row r="852" spans="1:18" x14ac:dyDescent="0.2">
      <c r="A852" s="23"/>
      <c r="C852" s="36"/>
      <c r="D852" s="25"/>
      <c r="J852" s="575" t="str">
        <f t="shared" si="106"/>
        <v/>
      </c>
      <c r="K852" s="572" t="str">
        <f t="shared" si="107"/>
        <v>Strategy 1</v>
      </c>
      <c r="L852" s="573" t="str">
        <f t="shared" si="108"/>
        <v/>
      </c>
      <c r="M852" s="573" t="str">
        <f t="shared" si="109"/>
        <v/>
      </c>
      <c r="O852" s="573" t="str">
        <f t="shared" si="110"/>
        <v>Strategy 1</v>
      </c>
      <c r="P852" s="573">
        <f t="shared" si="111"/>
        <v>0</v>
      </c>
      <c r="Q852" s="573" t="str">
        <f t="shared" si="112"/>
        <v/>
      </c>
      <c r="R852" s="573">
        <f t="shared" si="113"/>
        <v>0</v>
      </c>
    </row>
    <row r="853" spans="1:18" x14ac:dyDescent="0.2">
      <c r="A853" s="23"/>
      <c r="C853" s="36"/>
      <c r="D853" s="25"/>
      <c r="J853" s="575" t="str">
        <f t="shared" si="106"/>
        <v/>
      </c>
      <c r="K853" s="572" t="str">
        <f t="shared" si="107"/>
        <v>Strategy 1</v>
      </c>
      <c r="L853" s="573" t="str">
        <f t="shared" si="108"/>
        <v/>
      </c>
      <c r="M853" s="573" t="str">
        <f t="shared" si="109"/>
        <v/>
      </c>
      <c r="O853" s="573" t="str">
        <f t="shared" si="110"/>
        <v>Strategy 1</v>
      </c>
      <c r="P853" s="573">
        <f t="shared" si="111"/>
        <v>0</v>
      </c>
      <c r="Q853" s="573" t="str">
        <f t="shared" si="112"/>
        <v/>
      </c>
      <c r="R853" s="573">
        <f t="shared" si="113"/>
        <v>0</v>
      </c>
    </row>
    <row r="854" spans="1:18" x14ac:dyDescent="0.2">
      <c r="A854" s="23"/>
      <c r="C854" s="36"/>
      <c r="D854" s="25"/>
      <c r="J854" s="575" t="str">
        <f t="shared" si="106"/>
        <v/>
      </c>
      <c r="K854" s="572" t="str">
        <f t="shared" si="107"/>
        <v>Strategy 1</v>
      </c>
      <c r="L854" s="573" t="str">
        <f t="shared" si="108"/>
        <v/>
      </c>
      <c r="M854" s="573" t="str">
        <f t="shared" si="109"/>
        <v/>
      </c>
      <c r="O854" s="573" t="str">
        <f t="shared" si="110"/>
        <v>Strategy 1</v>
      </c>
      <c r="P854" s="573">
        <f t="shared" si="111"/>
        <v>0</v>
      </c>
      <c r="Q854" s="573" t="str">
        <f t="shared" si="112"/>
        <v/>
      </c>
      <c r="R854" s="573">
        <f t="shared" si="113"/>
        <v>0</v>
      </c>
    </row>
    <row r="855" spans="1:18" x14ac:dyDescent="0.2">
      <c r="A855" s="23"/>
      <c r="C855" s="36"/>
      <c r="D855" s="25"/>
      <c r="J855" s="575" t="str">
        <f t="shared" si="106"/>
        <v/>
      </c>
      <c r="K855" s="572" t="str">
        <f t="shared" si="107"/>
        <v>Strategy 1</v>
      </c>
      <c r="L855" s="573" t="str">
        <f t="shared" si="108"/>
        <v/>
      </c>
      <c r="M855" s="573" t="str">
        <f t="shared" si="109"/>
        <v/>
      </c>
      <c r="O855" s="573" t="str">
        <f t="shared" si="110"/>
        <v>Strategy 1</v>
      </c>
      <c r="P855" s="573">
        <f t="shared" si="111"/>
        <v>0</v>
      </c>
      <c r="Q855" s="573" t="str">
        <f t="shared" si="112"/>
        <v/>
      </c>
      <c r="R855" s="573">
        <f t="shared" si="113"/>
        <v>0</v>
      </c>
    </row>
    <row r="856" spans="1:18" x14ac:dyDescent="0.2">
      <c r="A856" s="23"/>
      <c r="C856" s="36"/>
      <c r="D856" s="25"/>
      <c r="J856" s="575" t="str">
        <f t="shared" si="106"/>
        <v/>
      </c>
      <c r="K856" s="572" t="str">
        <f t="shared" si="107"/>
        <v>Strategy 1</v>
      </c>
      <c r="L856" s="573" t="str">
        <f t="shared" si="108"/>
        <v/>
      </c>
      <c r="M856" s="573" t="str">
        <f t="shared" si="109"/>
        <v/>
      </c>
      <c r="O856" s="573" t="str">
        <f t="shared" si="110"/>
        <v>Strategy 1</v>
      </c>
      <c r="P856" s="573">
        <f t="shared" si="111"/>
        <v>0</v>
      </c>
      <c r="Q856" s="573" t="str">
        <f t="shared" si="112"/>
        <v/>
      </c>
      <c r="R856" s="573">
        <f t="shared" si="113"/>
        <v>0</v>
      </c>
    </row>
    <row r="857" spans="1:18" x14ac:dyDescent="0.2">
      <c r="A857" s="23"/>
      <c r="C857" s="36"/>
      <c r="D857" s="25"/>
      <c r="J857" s="575" t="str">
        <f t="shared" si="106"/>
        <v/>
      </c>
      <c r="K857" s="572" t="str">
        <f t="shared" si="107"/>
        <v>Strategy 1</v>
      </c>
      <c r="L857" s="573" t="str">
        <f t="shared" si="108"/>
        <v/>
      </c>
      <c r="M857" s="573" t="str">
        <f t="shared" si="109"/>
        <v/>
      </c>
      <c r="O857" s="573" t="str">
        <f t="shared" si="110"/>
        <v>Strategy 1</v>
      </c>
      <c r="P857" s="573">
        <f t="shared" si="111"/>
        <v>0</v>
      </c>
      <c r="Q857" s="573" t="str">
        <f t="shared" si="112"/>
        <v/>
      </c>
      <c r="R857" s="573">
        <f t="shared" si="113"/>
        <v>0</v>
      </c>
    </row>
    <row r="858" spans="1:18" x14ac:dyDescent="0.2">
      <c r="A858" s="23"/>
      <c r="C858" s="36"/>
      <c r="D858" s="25"/>
      <c r="J858" s="575" t="str">
        <f t="shared" si="106"/>
        <v/>
      </c>
      <c r="K858" s="572" t="str">
        <f t="shared" si="107"/>
        <v>Strategy 1</v>
      </c>
      <c r="L858" s="573" t="str">
        <f t="shared" si="108"/>
        <v/>
      </c>
      <c r="M858" s="573" t="str">
        <f t="shared" si="109"/>
        <v/>
      </c>
      <c r="O858" s="573" t="str">
        <f t="shared" si="110"/>
        <v>Strategy 1</v>
      </c>
      <c r="P858" s="573">
        <f t="shared" si="111"/>
        <v>0</v>
      </c>
      <c r="Q858" s="573" t="str">
        <f t="shared" si="112"/>
        <v/>
      </c>
      <c r="R858" s="573">
        <f t="shared" si="113"/>
        <v>0</v>
      </c>
    </row>
    <row r="859" spans="1:18" x14ac:dyDescent="0.2">
      <c r="A859" s="23"/>
      <c r="C859" s="36"/>
      <c r="D859" s="25"/>
      <c r="J859" s="575" t="str">
        <f t="shared" si="106"/>
        <v/>
      </c>
      <c r="K859" s="572" t="str">
        <f t="shared" si="107"/>
        <v>Strategy 1</v>
      </c>
      <c r="L859" s="573" t="str">
        <f t="shared" si="108"/>
        <v/>
      </c>
      <c r="M859" s="573" t="str">
        <f t="shared" si="109"/>
        <v/>
      </c>
      <c r="O859" s="573" t="str">
        <f t="shared" si="110"/>
        <v>Strategy 1</v>
      </c>
      <c r="P859" s="573">
        <f t="shared" si="111"/>
        <v>0</v>
      </c>
      <c r="Q859" s="573" t="str">
        <f t="shared" si="112"/>
        <v/>
      </c>
      <c r="R859" s="573">
        <f t="shared" si="113"/>
        <v>0</v>
      </c>
    </row>
    <row r="860" spans="1:18" x14ac:dyDescent="0.2">
      <c r="A860" s="23"/>
      <c r="C860" s="36"/>
      <c r="D860" s="25"/>
      <c r="J860" s="575" t="str">
        <f t="shared" si="106"/>
        <v/>
      </c>
      <c r="K860" s="572" t="str">
        <f t="shared" si="107"/>
        <v>Strategy 1</v>
      </c>
      <c r="L860" s="573" t="str">
        <f t="shared" si="108"/>
        <v/>
      </c>
      <c r="M860" s="573" t="str">
        <f t="shared" si="109"/>
        <v/>
      </c>
      <c r="O860" s="573" t="str">
        <f t="shared" si="110"/>
        <v>Strategy 1</v>
      </c>
      <c r="P860" s="573">
        <f t="shared" si="111"/>
        <v>0</v>
      </c>
      <c r="Q860" s="573" t="str">
        <f t="shared" si="112"/>
        <v/>
      </c>
      <c r="R860" s="573">
        <f t="shared" si="113"/>
        <v>0</v>
      </c>
    </row>
    <row r="861" spans="1:18" x14ac:dyDescent="0.2">
      <c r="A861" s="23"/>
      <c r="C861" s="36"/>
      <c r="D861" s="25"/>
      <c r="J861" s="575" t="str">
        <f t="shared" si="106"/>
        <v/>
      </c>
      <c r="K861" s="572" t="str">
        <f t="shared" si="107"/>
        <v>Strategy 1</v>
      </c>
      <c r="L861" s="573" t="str">
        <f t="shared" si="108"/>
        <v/>
      </c>
      <c r="M861" s="573" t="str">
        <f t="shared" si="109"/>
        <v/>
      </c>
      <c r="O861" s="573" t="str">
        <f t="shared" si="110"/>
        <v>Strategy 1</v>
      </c>
      <c r="P861" s="573">
        <f t="shared" si="111"/>
        <v>0</v>
      </c>
      <c r="Q861" s="573" t="str">
        <f t="shared" si="112"/>
        <v/>
      </c>
      <c r="R861" s="573">
        <f t="shared" si="113"/>
        <v>0</v>
      </c>
    </row>
    <row r="862" spans="1:18" x14ac:dyDescent="0.2">
      <c r="A862" s="23"/>
      <c r="C862" s="36"/>
      <c r="D862" s="25"/>
      <c r="J862" s="575" t="str">
        <f t="shared" si="106"/>
        <v/>
      </c>
      <c r="K862" s="572" t="str">
        <f t="shared" si="107"/>
        <v>Strategy 1</v>
      </c>
      <c r="L862" s="573" t="str">
        <f t="shared" si="108"/>
        <v/>
      </c>
      <c r="M862" s="573" t="str">
        <f t="shared" si="109"/>
        <v/>
      </c>
      <c r="O862" s="573" t="str">
        <f t="shared" si="110"/>
        <v>Strategy 1</v>
      </c>
      <c r="P862" s="573">
        <f t="shared" si="111"/>
        <v>0</v>
      </c>
      <c r="Q862" s="573" t="str">
        <f t="shared" si="112"/>
        <v/>
      </c>
      <c r="R862" s="573">
        <f t="shared" si="113"/>
        <v>0</v>
      </c>
    </row>
    <row r="863" spans="1:18" x14ac:dyDescent="0.2">
      <c r="A863" s="23"/>
      <c r="C863" s="36"/>
      <c r="D863" s="25"/>
      <c r="J863" s="575" t="str">
        <f t="shared" si="106"/>
        <v/>
      </c>
      <c r="K863" s="572" t="str">
        <f t="shared" si="107"/>
        <v>Strategy 1</v>
      </c>
      <c r="L863" s="573" t="str">
        <f t="shared" si="108"/>
        <v/>
      </c>
      <c r="M863" s="573" t="str">
        <f t="shared" si="109"/>
        <v/>
      </c>
      <c r="O863" s="573" t="str">
        <f t="shared" si="110"/>
        <v>Strategy 1</v>
      </c>
      <c r="P863" s="573">
        <f t="shared" si="111"/>
        <v>0</v>
      </c>
      <c r="Q863" s="573" t="str">
        <f t="shared" si="112"/>
        <v/>
      </c>
      <c r="R863" s="573">
        <f t="shared" si="113"/>
        <v>0</v>
      </c>
    </row>
    <row r="864" spans="1:18" x14ac:dyDescent="0.2">
      <c r="A864" s="23"/>
      <c r="C864" s="36"/>
      <c r="D864" s="25"/>
      <c r="J864" s="575" t="str">
        <f t="shared" si="106"/>
        <v/>
      </c>
      <c r="K864" s="572" t="str">
        <f t="shared" si="107"/>
        <v>Strategy 1</v>
      </c>
      <c r="L864" s="573" t="str">
        <f t="shared" si="108"/>
        <v/>
      </c>
      <c r="M864" s="573" t="str">
        <f t="shared" si="109"/>
        <v/>
      </c>
      <c r="O864" s="573" t="str">
        <f t="shared" si="110"/>
        <v>Strategy 1</v>
      </c>
      <c r="P864" s="573">
        <f t="shared" si="111"/>
        <v>0</v>
      </c>
      <c r="Q864" s="573" t="str">
        <f t="shared" si="112"/>
        <v/>
      </c>
      <c r="R864" s="573">
        <f t="shared" si="113"/>
        <v>0</v>
      </c>
    </row>
    <row r="865" spans="1:18" x14ac:dyDescent="0.2">
      <c r="A865" s="23"/>
      <c r="C865" s="36"/>
      <c r="D865" s="25"/>
      <c r="J865" s="575" t="str">
        <f t="shared" si="106"/>
        <v/>
      </c>
      <c r="K865" s="572" t="str">
        <f t="shared" si="107"/>
        <v>Strategy 1</v>
      </c>
      <c r="L865" s="573" t="str">
        <f t="shared" si="108"/>
        <v/>
      </c>
      <c r="M865" s="573" t="str">
        <f t="shared" si="109"/>
        <v/>
      </c>
      <c r="O865" s="573" t="str">
        <f t="shared" si="110"/>
        <v>Strategy 1</v>
      </c>
      <c r="P865" s="573">
        <f t="shared" si="111"/>
        <v>0</v>
      </c>
      <c r="Q865" s="573" t="str">
        <f t="shared" si="112"/>
        <v/>
      </c>
      <c r="R865" s="573">
        <f t="shared" si="113"/>
        <v>0</v>
      </c>
    </row>
    <row r="866" spans="1:18" x14ac:dyDescent="0.2">
      <c r="A866" s="23"/>
      <c r="C866" s="36"/>
      <c r="D866" s="25"/>
      <c r="J866" s="575" t="str">
        <f t="shared" si="106"/>
        <v/>
      </c>
      <c r="K866" s="572" t="str">
        <f t="shared" si="107"/>
        <v>Strategy 1</v>
      </c>
      <c r="L866" s="573" t="str">
        <f t="shared" si="108"/>
        <v/>
      </c>
      <c r="M866" s="573" t="str">
        <f t="shared" si="109"/>
        <v/>
      </c>
      <c r="O866" s="573" t="str">
        <f t="shared" si="110"/>
        <v>Strategy 1</v>
      </c>
      <c r="P866" s="573">
        <f t="shared" si="111"/>
        <v>0</v>
      </c>
      <c r="Q866" s="573" t="str">
        <f t="shared" si="112"/>
        <v/>
      </c>
      <c r="R866" s="573">
        <f t="shared" si="113"/>
        <v>0</v>
      </c>
    </row>
    <row r="867" spans="1:18" x14ac:dyDescent="0.2">
      <c r="A867" s="23"/>
      <c r="C867" s="36"/>
      <c r="D867" s="25"/>
      <c r="J867" s="575" t="str">
        <f t="shared" si="106"/>
        <v/>
      </c>
      <c r="K867" s="572" t="str">
        <f t="shared" si="107"/>
        <v>Strategy 1</v>
      </c>
      <c r="L867" s="573" t="str">
        <f t="shared" si="108"/>
        <v/>
      </c>
      <c r="M867" s="573" t="str">
        <f t="shared" si="109"/>
        <v/>
      </c>
      <c r="O867" s="573" t="str">
        <f t="shared" si="110"/>
        <v>Strategy 1</v>
      </c>
      <c r="P867" s="573">
        <f t="shared" si="111"/>
        <v>0</v>
      </c>
      <c r="Q867" s="573" t="str">
        <f t="shared" si="112"/>
        <v/>
      </c>
      <c r="R867" s="573">
        <f t="shared" si="113"/>
        <v>0</v>
      </c>
    </row>
    <row r="868" spans="1:18" x14ac:dyDescent="0.2">
      <c r="A868" s="23"/>
      <c r="C868" s="36"/>
      <c r="D868" s="25"/>
      <c r="J868" s="575" t="str">
        <f t="shared" si="106"/>
        <v/>
      </c>
      <c r="K868" s="572" t="str">
        <f t="shared" si="107"/>
        <v>Strategy 1</v>
      </c>
      <c r="L868" s="573" t="str">
        <f t="shared" si="108"/>
        <v/>
      </c>
      <c r="M868" s="573" t="str">
        <f t="shared" si="109"/>
        <v/>
      </c>
      <c r="O868" s="573" t="str">
        <f t="shared" si="110"/>
        <v>Strategy 1</v>
      </c>
      <c r="P868" s="573">
        <f t="shared" si="111"/>
        <v>0</v>
      </c>
      <c r="Q868" s="573" t="str">
        <f t="shared" si="112"/>
        <v/>
      </c>
      <c r="R868" s="573">
        <f t="shared" si="113"/>
        <v>0</v>
      </c>
    </row>
    <row r="869" spans="1:18" x14ac:dyDescent="0.2">
      <c r="A869" s="23"/>
      <c r="C869" s="36"/>
      <c r="D869" s="25"/>
      <c r="J869" s="575" t="str">
        <f t="shared" si="106"/>
        <v/>
      </c>
      <c r="K869" s="572" t="str">
        <f t="shared" si="107"/>
        <v>Strategy 1</v>
      </c>
      <c r="L869" s="573" t="str">
        <f t="shared" si="108"/>
        <v/>
      </c>
      <c r="M869" s="573" t="str">
        <f t="shared" si="109"/>
        <v/>
      </c>
      <c r="O869" s="573" t="str">
        <f t="shared" si="110"/>
        <v>Strategy 1</v>
      </c>
      <c r="P869" s="573">
        <f t="shared" si="111"/>
        <v>0</v>
      </c>
      <c r="Q869" s="573" t="str">
        <f t="shared" si="112"/>
        <v/>
      </c>
      <c r="R869" s="573">
        <f t="shared" si="113"/>
        <v>0</v>
      </c>
    </row>
    <row r="870" spans="1:18" x14ac:dyDescent="0.2">
      <c r="A870" s="23"/>
      <c r="C870" s="36"/>
      <c r="D870" s="25"/>
      <c r="J870" s="575" t="str">
        <f t="shared" si="106"/>
        <v/>
      </c>
      <c r="K870" s="572" t="str">
        <f t="shared" si="107"/>
        <v>Strategy 1</v>
      </c>
      <c r="L870" s="573" t="str">
        <f t="shared" si="108"/>
        <v/>
      </c>
      <c r="M870" s="573" t="str">
        <f t="shared" si="109"/>
        <v/>
      </c>
      <c r="O870" s="573" t="str">
        <f t="shared" si="110"/>
        <v>Strategy 1</v>
      </c>
      <c r="P870" s="573">
        <f t="shared" si="111"/>
        <v>0</v>
      </c>
      <c r="Q870" s="573" t="str">
        <f t="shared" si="112"/>
        <v/>
      </c>
      <c r="R870" s="573">
        <f t="shared" si="113"/>
        <v>0</v>
      </c>
    </row>
    <row r="871" spans="1:18" x14ac:dyDescent="0.2">
      <c r="A871" s="23"/>
      <c r="C871" s="36"/>
      <c r="D871" s="25"/>
      <c r="J871" s="575" t="str">
        <f t="shared" si="106"/>
        <v/>
      </c>
      <c r="K871" s="572" t="str">
        <f t="shared" si="107"/>
        <v>Strategy 1</v>
      </c>
      <c r="L871" s="573" t="str">
        <f t="shared" si="108"/>
        <v/>
      </c>
      <c r="M871" s="573" t="str">
        <f t="shared" si="109"/>
        <v/>
      </c>
      <c r="O871" s="573" t="str">
        <f t="shared" si="110"/>
        <v>Strategy 1</v>
      </c>
      <c r="P871" s="573">
        <f t="shared" si="111"/>
        <v>0</v>
      </c>
      <c r="Q871" s="573" t="str">
        <f t="shared" si="112"/>
        <v/>
      </c>
      <c r="R871" s="573">
        <f t="shared" si="113"/>
        <v>0</v>
      </c>
    </row>
    <row r="872" spans="1:18" x14ac:dyDescent="0.2">
      <c r="A872" s="23"/>
      <c r="C872" s="36"/>
      <c r="D872" s="25"/>
      <c r="J872" s="575" t="str">
        <f t="shared" si="106"/>
        <v/>
      </c>
      <c r="K872" s="572" t="str">
        <f t="shared" si="107"/>
        <v>Strategy 1</v>
      </c>
      <c r="L872" s="573" t="str">
        <f t="shared" si="108"/>
        <v/>
      </c>
      <c r="M872" s="573" t="str">
        <f t="shared" si="109"/>
        <v/>
      </c>
      <c r="O872" s="573" t="str">
        <f t="shared" si="110"/>
        <v>Strategy 1</v>
      </c>
      <c r="P872" s="573">
        <f t="shared" si="111"/>
        <v>0</v>
      </c>
      <c r="Q872" s="573" t="str">
        <f t="shared" si="112"/>
        <v/>
      </c>
      <c r="R872" s="573">
        <f t="shared" si="113"/>
        <v>0</v>
      </c>
    </row>
    <row r="873" spans="1:18" x14ac:dyDescent="0.2">
      <c r="A873" s="23"/>
      <c r="C873" s="36"/>
      <c r="D873" s="25"/>
      <c r="J873" s="575" t="str">
        <f t="shared" si="106"/>
        <v/>
      </c>
      <c r="K873" s="572" t="str">
        <f t="shared" si="107"/>
        <v>Strategy 1</v>
      </c>
      <c r="L873" s="573" t="str">
        <f t="shared" si="108"/>
        <v/>
      </c>
      <c r="M873" s="573" t="str">
        <f t="shared" si="109"/>
        <v/>
      </c>
      <c r="O873" s="573" t="str">
        <f t="shared" si="110"/>
        <v>Strategy 1</v>
      </c>
      <c r="P873" s="573">
        <f t="shared" si="111"/>
        <v>0</v>
      </c>
      <c r="Q873" s="573" t="str">
        <f t="shared" si="112"/>
        <v/>
      </c>
      <c r="R873" s="573">
        <f t="shared" si="113"/>
        <v>0</v>
      </c>
    </row>
    <row r="874" spans="1:18" x14ac:dyDescent="0.2">
      <c r="A874" s="23"/>
      <c r="C874" s="36"/>
      <c r="D874" s="25"/>
      <c r="J874" s="575" t="str">
        <f t="shared" si="106"/>
        <v/>
      </c>
      <c r="K874" s="572" t="str">
        <f t="shared" si="107"/>
        <v>Strategy 1</v>
      </c>
      <c r="L874" s="573" t="str">
        <f t="shared" si="108"/>
        <v/>
      </c>
      <c r="M874" s="573" t="str">
        <f t="shared" si="109"/>
        <v/>
      </c>
      <c r="O874" s="573" t="str">
        <f t="shared" si="110"/>
        <v>Strategy 1</v>
      </c>
      <c r="P874" s="573">
        <f t="shared" si="111"/>
        <v>0</v>
      </c>
      <c r="Q874" s="573" t="str">
        <f t="shared" si="112"/>
        <v/>
      </c>
      <c r="R874" s="573">
        <f t="shared" si="113"/>
        <v>0</v>
      </c>
    </row>
    <row r="875" spans="1:18" x14ac:dyDescent="0.2">
      <c r="A875" s="23"/>
      <c r="C875" s="36"/>
      <c r="D875" s="25"/>
      <c r="J875" s="575" t="str">
        <f t="shared" si="106"/>
        <v/>
      </c>
      <c r="K875" s="572" t="str">
        <f t="shared" si="107"/>
        <v>Strategy 1</v>
      </c>
      <c r="L875" s="573" t="str">
        <f t="shared" si="108"/>
        <v/>
      </c>
      <c r="M875" s="573" t="str">
        <f t="shared" si="109"/>
        <v/>
      </c>
      <c r="O875" s="573" t="str">
        <f t="shared" si="110"/>
        <v>Strategy 1</v>
      </c>
      <c r="P875" s="573">
        <f t="shared" si="111"/>
        <v>0</v>
      </c>
      <c r="Q875" s="573" t="str">
        <f t="shared" si="112"/>
        <v/>
      </c>
      <c r="R875" s="573">
        <f t="shared" si="113"/>
        <v>0</v>
      </c>
    </row>
    <row r="876" spans="1:18" x14ac:dyDescent="0.2">
      <c r="A876" s="23"/>
      <c r="C876" s="36"/>
      <c r="D876" s="25"/>
      <c r="J876" s="575" t="str">
        <f t="shared" si="106"/>
        <v/>
      </c>
      <c r="K876" s="572" t="str">
        <f t="shared" si="107"/>
        <v>Strategy 1</v>
      </c>
      <c r="L876" s="573" t="str">
        <f t="shared" si="108"/>
        <v/>
      </c>
      <c r="M876" s="573" t="str">
        <f t="shared" si="109"/>
        <v/>
      </c>
      <c r="O876" s="573" t="str">
        <f t="shared" si="110"/>
        <v>Strategy 1</v>
      </c>
      <c r="P876" s="573">
        <f t="shared" si="111"/>
        <v>0</v>
      </c>
      <c r="Q876" s="573" t="str">
        <f t="shared" si="112"/>
        <v/>
      </c>
      <c r="R876" s="573">
        <f t="shared" si="113"/>
        <v>0</v>
      </c>
    </row>
    <row r="877" spans="1:18" x14ac:dyDescent="0.2">
      <c r="A877" s="23"/>
      <c r="C877" s="36"/>
      <c r="D877" s="25"/>
      <c r="J877" s="575" t="str">
        <f t="shared" si="106"/>
        <v/>
      </c>
      <c r="K877" s="572" t="str">
        <f t="shared" si="107"/>
        <v>Strategy 1</v>
      </c>
      <c r="L877" s="573" t="str">
        <f t="shared" si="108"/>
        <v/>
      </c>
      <c r="M877" s="573" t="str">
        <f t="shared" si="109"/>
        <v/>
      </c>
      <c r="O877" s="573" t="str">
        <f t="shared" si="110"/>
        <v>Strategy 1</v>
      </c>
      <c r="P877" s="573">
        <f t="shared" si="111"/>
        <v>0</v>
      </c>
      <c r="Q877" s="573" t="str">
        <f t="shared" si="112"/>
        <v/>
      </c>
      <c r="R877" s="573">
        <f t="shared" si="113"/>
        <v>0</v>
      </c>
    </row>
    <row r="878" spans="1:18" x14ac:dyDescent="0.2">
      <c r="A878" s="23"/>
      <c r="C878" s="36"/>
      <c r="D878" s="25"/>
      <c r="J878" s="575" t="str">
        <f t="shared" si="106"/>
        <v/>
      </c>
      <c r="K878" s="572" t="str">
        <f t="shared" si="107"/>
        <v>Strategy 1</v>
      </c>
      <c r="L878" s="573" t="str">
        <f t="shared" si="108"/>
        <v/>
      </c>
      <c r="M878" s="573" t="str">
        <f t="shared" si="109"/>
        <v/>
      </c>
      <c r="O878" s="573" t="str">
        <f t="shared" si="110"/>
        <v>Strategy 1</v>
      </c>
      <c r="P878" s="573">
        <f t="shared" si="111"/>
        <v>0</v>
      </c>
      <c r="Q878" s="573" t="str">
        <f t="shared" si="112"/>
        <v/>
      </c>
      <c r="R878" s="573">
        <f t="shared" si="113"/>
        <v>0</v>
      </c>
    </row>
    <row r="879" spans="1:18" x14ac:dyDescent="0.2">
      <c r="A879" s="23"/>
      <c r="C879" s="36"/>
      <c r="D879" s="25"/>
      <c r="J879" s="575" t="str">
        <f t="shared" si="106"/>
        <v/>
      </c>
      <c r="K879" s="572" t="str">
        <f t="shared" si="107"/>
        <v>Strategy 1</v>
      </c>
      <c r="L879" s="573" t="str">
        <f t="shared" si="108"/>
        <v/>
      </c>
      <c r="M879" s="573" t="str">
        <f t="shared" si="109"/>
        <v/>
      </c>
      <c r="O879" s="573" t="str">
        <f t="shared" si="110"/>
        <v>Strategy 1</v>
      </c>
      <c r="P879" s="573">
        <f t="shared" si="111"/>
        <v>0</v>
      </c>
      <c r="Q879" s="573" t="str">
        <f t="shared" si="112"/>
        <v/>
      </c>
      <c r="R879" s="573">
        <f t="shared" si="113"/>
        <v>0</v>
      </c>
    </row>
    <row r="880" spans="1:18" x14ac:dyDescent="0.2">
      <c r="A880" s="23"/>
      <c r="C880" s="36"/>
      <c r="D880" s="25"/>
      <c r="J880" s="575" t="str">
        <f t="shared" si="106"/>
        <v/>
      </c>
      <c r="K880" s="572" t="str">
        <f t="shared" si="107"/>
        <v>Strategy 1</v>
      </c>
      <c r="L880" s="573" t="str">
        <f t="shared" si="108"/>
        <v/>
      </c>
      <c r="M880" s="573" t="str">
        <f t="shared" si="109"/>
        <v/>
      </c>
      <c r="O880" s="573" t="str">
        <f t="shared" si="110"/>
        <v>Strategy 1</v>
      </c>
      <c r="P880" s="573">
        <f t="shared" si="111"/>
        <v>0</v>
      </c>
      <c r="Q880" s="573" t="str">
        <f t="shared" si="112"/>
        <v/>
      </c>
      <c r="R880" s="573">
        <f t="shared" si="113"/>
        <v>0</v>
      </c>
    </row>
    <row r="881" spans="1:18" x14ac:dyDescent="0.2">
      <c r="A881" s="23"/>
      <c r="C881" s="36"/>
      <c r="D881" s="25"/>
      <c r="J881" s="575" t="str">
        <f t="shared" si="106"/>
        <v/>
      </c>
      <c r="K881" s="572" t="str">
        <f t="shared" si="107"/>
        <v>Strategy 1</v>
      </c>
      <c r="L881" s="573" t="str">
        <f t="shared" si="108"/>
        <v/>
      </c>
      <c r="M881" s="573" t="str">
        <f t="shared" si="109"/>
        <v/>
      </c>
      <c r="O881" s="573" t="str">
        <f t="shared" si="110"/>
        <v>Strategy 1</v>
      </c>
      <c r="P881" s="573">
        <f t="shared" si="111"/>
        <v>0</v>
      </c>
      <c r="Q881" s="573" t="str">
        <f t="shared" si="112"/>
        <v/>
      </c>
      <c r="R881" s="573">
        <f t="shared" si="113"/>
        <v>0</v>
      </c>
    </row>
    <row r="882" spans="1:18" x14ac:dyDescent="0.2">
      <c r="A882" s="23"/>
      <c r="C882" s="36"/>
      <c r="D882" s="25"/>
      <c r="J882" s="575" t="str">
        <f t="shared" si="106"/>
        <v/>
      </c>
      <c r="K882" s="572" t="str">
        <f t="shared" si="107"/>
        <v>Strategy 1</v>
      </c>
      <c r="L882" s="573" t="str">
        <f t="shared" si="108"/>
        <v/>
      </c>
      <c r="M882" s="573" t="str">
        <f t="shared" si="109"/>
        <v/>
      </c>
      <c r="O882" s="573" t="str">
        <f t="shared" si="110"/>
        <v>Strategy 1</v>
      </c>
      <c r="P882" s="573">
        <f t="shared" si="111"/>
        <v>0</v>
      </c>
      <c r="Q882" s="573" t="str">
        <f t="shared" si="112"/>
        <v/>
      </c>
      <c r="R882" s="573">
        <f t="shared" si="113"/>
        <v>0</v>
      </c>
    </row>
    <row r="883" spans="1:18" x14ac:dyDescent="0.2">
      <c r="A883" s="23"/>
      <c r="C883" s="36"/>
      <c r="D883" s="25"/>
      <c r="J883" s="575" t="str">
        <f t="shared" si="106"/>
        <v/>
      </c>
      <c r="K883" s="572" t="str">
        <f t="shared" si="107"/>
        <v>Strategy 1</v>
      </c>
      <c r="L883" s="573" t="str">
        <f t="shared" si="108"/>
        <v/>
      </c>
      <c r="M883" s="573" t="str">
        <f t="shared" si="109"/>
        <v/>
      </c>
      <c r="O883" s="573" t="str">
        <f t="shared" si="110"/>
        <v>Strategy 1</v>
      </c>
      <c r="P883" s="573">
        <f t="shared" si="111"/>
        <v>0</v>
      </c>
      <c r="Q883" s="573" t="str">
        <f t="shared" si="112"/>
        <v/>
      </c>
      <c r="R883" s="573">
        <f t="shared" si="113"/>
        <v>0</v>
      </c>
    </row>
    <row r="884" spans="1:18" x14ac:dyDescent="0.2">
      <c r="A884" s="23"/>
      <c r="C884" s="36"/>
      <c r="D884" s="25"/>
      <c r="J884" s="575" t="str">
        <f t="shared" si="106"/>
        <v/>
      </c>
      <c r="K884" s="572" t="str">
        <f t="shared" si="107"/>
        <v>Strategy 1</v>
      </c>
      <c r="L884" s="573" t="str">
        <f t="shared" si="108"/>
        <v/>
      </c>
      <c r="M884" s="573" t="str">
        <f t="shared" si="109"/>
        <v/>
      </c>
      <c r="O884" s="573" t="str">
        <f t="shared" si="110"/>
        <v>Strategy 1</v>
      </c>
      <c r="P884" s="573">
        <f t="shared" si="111"/>
        <v>0</v>
      </c>
      <c r="Q884" s="573" t="str">
        <f t="shared" si="112"/>
        <v/>
      </c>
      <c r="R884" s="573">
        <f t="shared" si="113"/>
        <v>0</v>
      </c>
    </row>
    <row r="885" spans="1:18" x14ac:dyDescent="0.2">
      <c r="A885" s="23"/>
      <c r="C885" s="36"/>
      <c r="D885" s="25"/>
      <c r="J885" s="575" t="str">
        <f t="shared" si="106"/>
        <v/>
      </c>
      <c r="K885" s="572" t="str">
        <f t="shared" si="107"/>
        <v>Strategy 1</v>
      </c>
      <c r="L885" s="573" t="str">
        <f t="shared" si="108"/>
        <v/>
      </c>
      <c r="M885" s="573" t="str">
        <f t="shared" si="109"/>
        <v/>
      </c>
      <c r="O885" s="573" t="str">
        <f t="shared" si="110"/>
        <v>Strategy 1</v>
      </c>
      <c r="P885" s="573">
        <f t="shared" si="111"/>
        <v>0</v>
      </c>
      <c r="Q885" s="573" t="str">
        <f t="shared" si="112"/>
        <v/>
      </c>
      <c r="R885" s="573">
        <f t="shared" si="113"/>
        <v>0</v>
      </c>
    </row>
    <row r="886" spans="1:18" x14ac:dyDescent="0.2">
      <c r="A886" s="23"/>
      <c r="C886" s="36"/>
      <c r="D886" s="25"/>
      <c r="J886" s="575" t="str">
        <f t="shared" si="106"/>
        <v/>
      </c>
      <c r="K886" s="572" t="str">
        <f t="shared" si="107"/>
        <v>Strategy 1</v>
      </c>
      <c r="L886" s="573" t="str">
        <f t="shared" si="108"/>
        <v/>
      </c>
      <c r="M886" s="573" t="str">
        <f t="shared" si="109"/>
        <v/>
      </c>
      <c r="O886" s="573" t="str">
        <f t="shared" si="110"/>
        <v>Strategy 1</v>
      </c>
      <c r="P886" s="573">
        <f t="shared" si="111"/>
        <v>0</v>
      </c>
      <c r="Q886" s="573" t="str">
        <f t="shared" si="112"/>
        <v/>
      </c>
      <c r="R886" s="573">
        <f t="shared" si="113"/>
        <v>0</v>
      </c>
    </row>
    <row r="887" spans="1:18" x14ac:dyDescent="0.2">
      <c r="A887" s="23"/>
      <c r="C887" s="36"/>
      <c r="D887" s="25"/>
      <c r="J887" s="575" t="str">
        <f t="shared" si="106"/>
        <v/>
      </c>
      <c r="K887" s="572" t="str">
        <f t="shared" si="107"/>
        <v>Strategy 1</v>
      </c>
      <c r="L887" s="573" t="str">
        <f t="shared" si="108"/>
        <v/>
      </c>
      <c r="M887" s="573" t="str">
        <f t="shared" si="109"/>
        <v/>
      </c>
      <c r="O887" s="573" t="str">
        <f t="shared" si="110"/>
        <v>Strategy 1</v>
      </c>
      <c r="P887" s="573">
        <f t="shared" si="111"/>
        <v>0</v>
      </c>
      <c r="Q887" s="573" t="str">
        <f t="shared" si="112"/>
        <v/>
      </c>
      <c r="R887" s="573">
        <f t="shared" si="113"/>
        <v>0</v>
      </c>
    </row>
    <row r="888" spans="1:18" x14ac:dyDescent="0.2">
      <c r="A888" s="23"/>
      <c r="C888" s="36"/>
      <c r="D888" s="25"/>
      <c r="J888" s="575" t="str">
        <f t="shared" si="106"/>
        <v/>
      </c>
      <c r="K888" s="572" t="str">
        <f t="shared" si="107"/>
        <v>Strategy 1</v>
      </c>
      <c r="L888" s="573" t="str">
        <f t="shared" si="108"/>
        <v/>
      </c>
      <c r="M888" s="573" t="str">
        <f t="shared" si="109"/>
        <v/>
      </c>
      <c r="O888" s="573" t="str">
        <f t="shared" si="110"/>
        <v>Strategy 1</v>
      </c>
      <c r="P888" s="573">
        <f t="shared" si="111"/>
        <v>0</v>
      </c>
      <c r="Q888" s="573" t="str">
        <f t="shared" si="112"/>
        <v/>
      </c>
      <c r="R888" s="573">
        <f t="shared" si="113"/>
        <v>0</v>
      </c>
    </row>
    <row r="889" spans="1:18" x14ac:dyDescent="0.2">
      <c r="A889" s="23"/>
      <c r="C889" s="36"/>
      <c r="D889" s="25"/>
      <c r="J889" s="575" t="str">
        <f t="shared" si="106"/>
        <v/>
      </c>
      <c r="K889" s="572" t="str">
        <f t="shared" si="107"/>
        <v>Strategy 1</v>
      </c>
      <c r="L889" s="573" t="str">
        <f t="shared" si="108"/>
        <v/>
      </c>
      <c r="M889" s="573" t="str">
        <f t="shared" si="109"/>
        <v/>
      </c>
      <c r="O889" s="573" t="str">
        <f t="shared" si="110"/>
        <v>Strategy 1</v>
      </c>
      <c r="P889" s="573">
        <f t="shared" si="111"/>
        <v>0</v>
      </c>
      <c r="Q889" s="573" t="str">
        <f t="shared" si="112"/>
        <v/>
      </c>
      <c r="R889" s="573">
        <f t="shared" si="113"/>
        <v>0</v>
      </c>
    </row>
    <row r="890" spans="1:18" x14ac:dyDescent="0.2">
      <c r="A890" s="23"/>
      <c r="C890" s="36"/>
      <c r="D890" s="25"/>
      <c r="J890" s="575" t="str">
        <f t="shared" si="106"/>
        <v/>
      </c>
      <c r="K890" s="572" t="str">
        <f t="shared" si="107"/>
        <v>Strategy 1</v>
      </c>
      <c r="L890" s="573" t="str">
        <f t="shared" si="108"/>
        <v/>
      </c>
      <c r="M890" s="573" t="str">
        <f t="shared" si="109"/>
        <v/>
      </c>
      <c r="O890" s="573" t="str">
        <f t="shared" si="110"/>
        <v>Strategy 1</v>
      </c>
      <c r="P890" s="573">
        <f t="shared" si="111"/>
        <v>0</v>
      </c>
      <c r="Q890" s="573" t="str">
        <f t="shared" si="112"/>
        <v/>
      </c>
      <c r="R890" s="573">
        <f t="shared" si="113"/>
        <v>0</v>
      </c>
    </row>
    <row r="891" spans="1:18" x14ac:dyDescent="0.2">
      <c r="A891" s="23"/>
      <c r="C891" s="36"/>
      <c r="D891" s="25"/>
      <c r="J891" s="575" t="str">
        <f t="shared" si="106"/>
        <v/>
      </c>
      <c r="K891" s="572" t="str">
        <f t="shared" si="107"/>
        <v>Strategy 1</v>
      </c>
      <c r="L891" s="573" t="str">
        <f t="shared" si="108"/>
        <v/>
      </c>
      <c r="M891" s="573" t="str">
        <f t="shared" si="109"/>
        <v/>
      </c>
      <c r="O891" s="573" t="str">
        <f t="shared" si="110"/>
        <v>Strategy 1</v>
      </c>
      <c r="P891" s="573">
        <f t="shared" si="111"/>
        <v>0</v>
      </c>
      <c r="Q891" s="573" t="str">
        <f t="shared" si="112"/>
        <v/>
      </c>
      <c r="R891" s="573">
        <f t="shared" si="113"/>
        <v>0</v>
      </c>
    </row>
    <row r="892" spans="1:18" x14ac:dyDescent="0.2">
      <c r="A892" s="23"/>
      <c r="C892" s="36"/>
      <c r="D892" s="25"/>
      <c r="J892" s="575" t="str">
        <f t="shared" si="106"/>
        <v/>
      </c>
      <c r="K892" s="572" t="str">
        <f t="shared" si="107"/>
        <v>Strategy 1</v>
      </c>
      <c r="L892" s="573" t="str">
        <f t="shared" si="108"/>
        <v/>
      </c>
      <c r="M892" s="573" t="str">
        <f t="shared" si="109"/>
        <v/>
      </c>
      <c r="O892" s="573" t="str">
        <f t="shared" si="110"/>
        <v>Strategy 1</v>
      </c>
      <c r="P892" s="573">
        <f t="shared" si="111"/>
        <v>0</v>
      </c>
      <c r="Q892" s="573" t="str">
        <f t="shared" si="112"/>
        <v/>
      </c>
      <c r="R892" s="573">
        <f t="shared" si="113"/>
        <v>0</v>
      </c>
    </row>
    <row r="893" spans="1:18" x14ac:dyDescent="0.2">
      <c r="A893" s="23"/>
      <c r="C893" s="36"/>
      <c r="D893" s="25"/>
      <c r="J893" s="575" t="str">
        <f t="shared" si="106"/>
        <v/>
      </c>
      <c r="K893" s="572" t="str">
        <f t="shared" si="107"/>
        <v>Strategy 1</v>
      </c>
      <c r="L893" s="573" t="str">
        <f t="shared" si="108"/>
        <v/>
      </c>
      <c r="M893" s="573" t="str">
        <f t="shared" si="109"/>
        <v/>
      </c>
      <c r="O893" s="573" t="str">
        <f t="shared" si="110"/>
        <v>Strategy 1</v>
      </c>
      <c r="P893" s="573">
        <f t="shared" si="111"/>
        <v>0</v>
      </c>
      <c r="Q893" s="573" t="str">
        <f t="shared" si="112"/>
        <v/>
      </c>
      <c r="R893" s="573">
        <f t="shared" si="113"/>
        <v>0</v>
      </c>
    </row>
    <row r="894" spans="1:18" x14ac:dyDescent="0.2">
      <c r="A894" s="23"/>
      <c r="C894" s="36"/>
      <c r="D894" s="25"/>
      <c r="J894" s="575" t="str">
        <f t="shared" si="106"/>
        <v/>
      </c>
      <c r="K894" s="572" t="str">
        <f t="shared" si="107"/>
        <v>Strategy 1</v>
      </c>
      <c r="L894" s="573" t="str">
        <f t="shared" si="108"/>
        <v/>
      </c>
      <c r="M894" s="573" t="str">
        <f t="shared" si="109"/>
        <v/>
      </c>
      <c r="O894" s="573" t="str">
        <f t="shared" si="110"/>
        <v>Strategy 1</v>
      </c>
      <c r="P894" s="573">
        <f t="shared" si="111"/>
        <v>0</v>
      </c>
      <c r="Q894" s="573" t="str">
        <f t="shared" si="112"/>
        <v/>
      </c>
      <c r="R894" s="573">
        <f t="shared" si="113"/>
        <v>0</v>
      </c>
    </row>
    <row r="895" spans="1:18" x14ac:dyDescent="0.2">
      <c r="A895" s="23"/>
      <c r="C895" s="36"/>
      <c r="D895" s="25"/>
      <c r="J895" s="575" t="str">
        <f t="shared" si="106"/>
        <v/>
      </c>
      <c r="K895" s="572" t="str">
        <f t="shared" si="107"/>
        <v>Strategy 1</v>
      </c>
      <c r="L895" s="573" t="str">
        <f t="shared" si="108"/>
        <v/>
      </c>
      <c r="M895" s="573" t="str">
        <f t="shared" si="109"/>
        <v/>
      </c>
      <c r="O895" s="573" t="str">
        <f t="shared" si="110"/>
        <v>Strategy 1</v>
      </c>
      <c r="P895" s="573">
        <f t="shared" si="111"/>
        <v>0</v>
      </c>
      <c r="Q895" s="573" t="str">
        <f t="shared" si="112"/>
        <v/>
      </c>
      <c r="R895" s="573">
        <f t="shared" si="113"/>
        <v>0</v>
      </c>
    </row>
    <row r="896" spans="1:18" x14ac:dyDescent="0.2">
      <c r="A896" s="23"/>
      <c r="C896" s="36"/>
      <c r="D896" s="25"/>
      <c r="J896" s="575" t="str">
        <f t="shared" si="106"/>
        <v/>
      </c>
      <c r="K896" s="572" t="str">
        <f t="shared" si="107"/>
        <v>Strategy 1</v>
      </c>
      <c r="L896" s="573" t="str">
        <f t="shared" si="108"/>
        <v/>
      </c>
      <c r="M896" s="573" t="str">
        <f t="shared" si="109"/>
        <v/>
      </c>
      <c r="O896" s="573" t="str">
        <f t="shared" si="110"/>
        <v>Strategy 1</v>
      </c>
      <c r="P896" s="573">
        <f t="shared" si="111"/>
        <v>0</v>
      </c>
      <c r="Q896" s="573" t="str">
        <f t="shared" si="112"/>
        <v/>
      </c>
      <c r="R896" s="573">
        <f t="shared" si="113"/>
        <v>0</v>
      </c>
    </row>
    <row r="897" spans="1:18" x14ac:dyDescent="0.2">
      <c r="A897" s="23"/>
      <c r="C897" s="36"/>
      <c r="D897" s="25"/>
      <c r="J897" s="575" t="str">
        <f t="shared" si="106"/>
        <v/>
      </c>
      <c r="K897" s="572" t="str">
        <f t="shared" si="107"/>
        <v>Strategy 1</v>
      </c>
      <c r="L897" s="573" t="str">
        <f t="shared" si="108"/>
        <v/>
      </c>
      <c r="M897" s="573" t="str">
        <f t="shared" si="109"/>
        <v/>
      </c>
      <c r="O897" s="573" t="str">
        <f t="shared" si="110"/>
        <v>Strategy 1</v>
      </c>
      <c r="P897" s="573">
        <f t="shared" si="111"/>
        <v>0</v>
      </c>
      <c r="Q897" s="573" t="str">
        <f t="shared" si="112"/>
        <v/>
      </c>
      <c r="R897" s="573">
        <f t="shared" si="113"/>
        <v>0</v>
      </c>
    </row>
    <row r="898" spans="1:18" x14ac:dyDescent="0.2">
      <c r="A898" s="23"/>
      <c r="C898" s="36"/>
      <c r="D898" s="25"/>
      <c r="J898" s="575" t="str">
        <f t="shared" si="106"/>
        <v/>
      </c>
      <c r="K898" s="572" t="str">
        <f t="shared" si="107"/>
        <v>Strategy 1</v>
      </c>
      <c r="L898" s="573" t="str">
        <f t="shared" si="108"/>
        <v/>
      </c>
      <c r="M898" s="573" t="str">
        <f t="shared" si="109"/>
        <v/>
      </c>
      <c r="O898" s="573" t="str">
        <f t="shared" si="110"/>
        <v>Strategy 1</v>
      </c>
      <c r="P898" s="573">
        <f t="shared" si="111"/>
        <v>0</v>
      </c>
      <c r="Q898" s="573" t="str">
        <f t="shared" si="112"/>
        <v/>
      </c>
      <c r="R898" s="573">
        <f t="shared" si="113"/>
        <v>0</v>
      </c>
    </row>
    <row r="899" spans="1:18" x14ac:dyDescent="0.2">
      <c r="A899" s="23"/>
      <c r="C899" s="36"/>
      <c r="D899" s="25"/>
      <c r="J899" s="575" t="str">
        <f t="shared" si="106"/>
        <v/>
      </c>
      <c r="K899" s="572" t="str">
        <f t="shared" si="107"/>
        <v>Strategy 1</v>
      </c>
      <c r="L899" s="573" t="str">
        <f t="shared" si="108"/>
        <v/>
      </c>
      <c r="M899" s="573" t="str">
        <f t="shared" si="109"/>
        <v/>
      </c>
      <c r="O899" s="573" t="str">
        <f t="shared" si="110"/>
        <v>Strategy 1</v>
      </c>
      <c r="P899" s="573">
        <f t="shared" si="111"/>
        <v>0</v>
      </c>
      <c r="Q899" s="573" t="str">
        <f t="shared" si="112"/>
        <v/>
      </c>
      <c r="R899" s="573">
        <f t="shared" si="113"/>
        <v>0</v>
      </c>
    </row>
    <row r="900" spans="1:18" x14ac:dyDescent="0.2">
      <c r="A900" s="23"/>
      <c r="C900" s="36"/>
      <c r="D900" s="25"/>
      <c r="J900" s="575" t="str">
        <f t="shared" si="106"/>
        <v/>
      </c>
      <c r="K900" s="572" t="str">
        <f t="shared" si="107"/>
        <v>Strategy 1</v>
      </c>
      <c r="L900" s="573" t="str">
        <f t="shared" si="108"/>
        <v/>
      </c>
      <c r="M900" s="573" t="str">
        <f t="shared" si="109"/>
        <v/>
      </c>
      <c r="O900" s="573" t="str">
        <f t="shared" si="110"/>
        <v>Strategy 1</v>
      </c>
      <c r="P900" s="573">
        <f t="shared" si="111"/>
        <v>0</v>
      </c>
      <c r="Q900" s="573" t="str">
        <f t="shared" si="112"/>
        <v/>
      </c>
      <c r="R900" s="573">
        <f t="shared" si="113"/>
        <v>0</v>
      </c>
    </row>
    <row r="901" spans="1:18" x14ac:dyDescent="0.2">
      <c r="A901" s="23"/>
      <c r="C901" s="36"/>
      <c r="D901" s="25"/>
      <c r="J901" s="575" t="str">
        <f t="shared" si="106"/>
        <v/>
      </c>
      <c r="K901" s="572" t="str">
        <f t="shared" si="107"/>
        <v>Strategy 1</v>
      </c>
      <c r="L901" s="573" t="str">
        <f t="shared" si="108"/>
        <v/>
      </c>
      <c r="M901" s="573" t="str">
        <f t="shared" si="109"/>
        <v/>
      </c>
      <c r="O901" s="573" t="str">
        <f t="shared" si="110"/>
        <v>Strategy 1</v>
      </c>
      <c r="P901" s="573">
        <f t="shared" si="111"/>
        <v>0</v>
      </c>
      <c r="Q901" s="573" t="str">
        <f t="shared" si="112"/>
        <v/>
      </c>
      <c r="R901" s="573">
        <f t="shared" si="113"/>
        <v>0</v>
      </c>
    </row>
    <row r="902" spans="1:18" x14ac:dyDescent="0.2">
      <c r="A902" s="23"/>
      <c r="C902" s="36"/>
      <c r="D902" s="25"/>
      <c r="J902" s="575" t="str">
        <f t="shared" si="106"/>
        <v/>
      </c>
      <c r="K902" s="572" t="str">
        <f t="shared" si="107"/>
        <v>Strategy 1</v>
      </c>
      <c r="L902" s="573" t="str">
        <f t="shared" si="108"/>
        <v/>
      </c>
      <c r="M902" s="573" t="str">
        <f t="shared" si="109"/>
        <v/>
      </c>
      <c r="O902" s="573" t="str">
        <f t="shared" si="110"/>
        <v>Strategy 1</v>
      </c>
      <c r="P902" s="573">
        <f t="shared" si="111"/>
        <v>0</v>
      </c>
      <c r="Q902" s="573" t="str">
        <f t="shared" si="112"/>
        <v/>
      </c>
      <c r="R902" s="573">
        <f t="shared" si="113"/>
        <v>0</v>
      </c>
    </row>
    <row r="903" spans="1:18" x14ac:dyDescent="0.2">
      <c r="A903" s="23"/>
      <c r="C903" s="36"/>
      <c r="D903" s="25"/>
      <c r="J903" s="575" t="str">
        <f t="shared" si="106"/>
        <v/>
      </c>
      <c r="K903" s="572" t="str">
        <f t="shared" si="107"/>
        <v>Strategy 1</v>
      </c>
      <c r="L903" s="573" t="str">
        <f t="shared" si="108"/>
        <v/>
      </c>
      <c r="M903" s="573" t="str">
        <f t="shared" si="109"/>
        <v/>
      </c>
      <c r="O903" s="573" t="str">
        <f t="shared" si="110"/>
        <v>Strategy 1</v>
      </c>
      <c r="P903" s="573">
        <f t="shared" si="111"/>
        <v>0</v>
      </c>
      <c r="Q903" s="573" t="str">
        <f t="shared" si="112"/>
        <v/>
      </c>
      <c r="R903" s="573">
        <f t="shared" si="113"/>
        <v>0</v>
      </c>
    </row>
    <row r="904" spans="1:18" x14ac:dyDescent="0.2">
      <c r="A904" s="23"/>
      <c r="C904" s="36"/>
      <c r="D904" s="25"/>
      <c r="J904" s="575" t="str">
        <f t="shared" si="106"/>
        <v/>
      </c>
      <c r="K904" s="572" t="str">
        <f t="shared" si="107"/>
        <v>Strategy 1</v>
      </c>
      <c r="L904" s="573" t="str">
        <f t="shared" si="108"/>
        <v/>
      </c>
      <c r="M904" s="573" t="str">
        <f t="shared" si="109"/>
        <v/>
      </c>
      <c r="O904" s="573" t="str">
        <f t="shared" si="110"/>
        <v>Strategy 1</v>
      </c>
      <c r="P904" s="573">
        <f t="shared" si="111"/>
        <v>0</v>
      </c>
      <c r="Q904" s="573" t="str">
        <f t="shared" si="112"/>
        <v/>
      </c>
      <c r="R904" s="573">
        <f t="shared" si="113"/>
        <v>0</v>
      </c>
    </row>
    <row r="905" spans="1:18" x14ac:dyDescent="0.2">
      <c r="A905" s="23"/>
      <c r="C905" s="36"/>
      <c r="D905" s="25"/>
      <c r="J905" s="575" t="str">
        <f t="shared" si="106"/>
        <v/>
      </c>
      <c r="K905" s="572" t="str">
        <f t="shared" si="107"/>
        <v>Strategy 1</v>
      </c>
      <c r="L905" s="573" t="str">
        <f t="shared" si="108"/>
        <v/>
      </c>
      <c r="M905" s="573" t="str">
        <f t="shared" si="109"/>
        <v/>
      </c>
      <c r="O905" s="573" t="str">
        <f t="shared" si="110"/>
        <v>Strategy 1</v>
      </c>
      <c r="P905" s="573">
        <f t="shared" si="111"/>
        <v>0</v>
      </c>
      <c r="Q905" s="573" t="str">
        <f t="shared" si="112"/>
        <v/>
      </c>
      <c r="R905" s="573">
        <f t="shared" si="113"/>
        <v>0</v>
      </c>
    </row>
    <row r="906" spans="1:18" x14ac:dyDescent="0.2">
      <c r="A906" s="23"/>
      <c r="C906" s="36"/>
      <c r="D906" s="25"/>
      <c r="J906" s="575" t="str">
        <f t="shared" si="106"/>
        <v/>
      </c>
      <c r="K906" s="572" t="str">
        <f t="shared" si="107"/>
        <v>Strategy 1</v>
      </c>
      <c r="L906" s="573" t="str">
        <f t="shared" si="108"/>
        <v/>
      </c>
      <c r="M906" s="573" t="str">
        <f t="shared" si="109"/>
        <v/>
      </c>
      <c r="O906" s="573" t="str">
        <f t="shared" si="110"/>
        <v>Strategy 1</v>
      </c>
      <c r="P906" s="573">
        <f t="shared" si="111"/>
        <v>0</v>
      </c>
      <c r="Q906" s="573" t="str">
        <f t="shared" si="112"/>
        <v/>
      </c>
      <c r="R906" s="573">
        <f t="shared" si="113"/>
        <v>0</v>
      </c>
    </row>
    <row r="907" spans="1:18" x14ac:dyDescent="0.2">
      <c r="A907" s="23"/>
      <c r="C907" s="36"/>
      <c r="D907" s="25"/>
      <c r="J907" s="575" t="str">
        <f t="shared" ref="J907:J970" si="114">IF(K907=K906,"",SUMIF(K:K,K907,I:I))</f>
        <v/>
      </c>
      <c r="K907" s="572" t="str">
        <f t="shared" ref="K907:K970" si="115">IF(ISBLANK(A907),K906,A907)</f>
        <v>Strategy 1</v>
      </c>
      <c r="L907" s="573" t="str">
        <f t="shared" si="108"/>
        <v/>
      </c>
      <c r="M907" s="573" t="str">
        <f t="shared" si="109"/>
        <v/>
      </c>
      <c r="O907" s="573" t="str">
        <f t="shared" si="110"/>
        <v>Strategy 1</v>
      </c>
      <c r="P907" s="573">
        <f t="shared" si="111"/>
        <v>0</v>
      </c>
      <c r="Q907" s="573" t="str">
        <f t="shared" si="112"/>
        <v/>
      </c>
      <c r="R907" s="573">
        <f t="shared" si="113"/>
        <v>0</v>
      </c>
    </row>
    <row r="908" spans="1:18" x14ac:dyDescent="0.2">
      <c r="A908" s="23"/>
      <c r="C908" s="36"/>
      <c r="D908" s="25"/>
      <c r="J908" s="575" t="str">
        <f t="shared" si="114"/>
        <v/>
      </c>
      <c r="K908" s="572" t="str">
        <f t="shared" si="115"/>
        <v>Strategy 1</v>
      </c>
      <c r="L908" s="573" t="str">
        <f t="shared" ref="L908:L971" si="116">LEFT(H908,11)</f>
        <v/>
      </c>
      <c r="M908" s="573" t="str">
        <f t="shared" ref="M908:M971" si="117">LEFT(E908,2)</f>
        <v/>
      </c>
      <c r="O908" s="573" t="str">
        <f t="shared" ref="O908:O971" si="118">K908</f>
        <v>Strategy 1</v>
      </c>
      <c r="P908" s="573">
        <f t="shared" ref="P908:P971" si="119">LEN(L908)</f>
        <v>0</v>
      </c>
      <c r="Q908" s="573" t="str">
        <f t="shared" ref="Q908:Q971" si="120">IF(LEN(L908)=11,L908,IF(LEN(L908)=10,CONCATENATE(L908," "),IF(LEN(L908)=9,CONCATENATE(L908,"  "),IF(LEN(L908)=8,CONCATENATE(L908,"   "),""))))</f>
        <v/>
      </c>
      <c r="R908" s="573">
        <f t="shared" ref="R908:R971" si="121">LEN(Q908)</f>
        <v>0</v>
      </c>
    </row>
    <row r="909" spans="1:18" x14ac:dyDescent="0.2">
      <c r="A909" s="23"/>
      <c r="C909" s="36"/>
      <c r="D909" s="25"/>
      <c r="J909" s="575" t="str">
        <f t="shared" si="114"/>
        <v/>
      </c>
      <c r="K909" s="572" t="str">
        <f t="shared" si="115"/>
        <v>Strategy 1</v>
      </c>
      <c r="L909" s="573" t="str">
        <f t="shared" si="116"/>
        <v/>
      </c>
      <c r="M909" s="573" t="str">
        <f t="shared" si="117"/>
        <v/>
      </c>
      <c r="O909" s="573" t="str">
        <f t="shared" si="118"/>
        <v>Strategy 1</v>
      </c>
      <c r="P909" s="573">
        <f t="shared" si="119"/>
        <v>0</v>
      </c>
      <c r="Q909" s="573" t="str">
        <f t="shared" si="120"/>
        <v/>
      </c>
      <c r="R909" s="573">
        <f t="shared" si="121"/>
        <v>0</v>
      </c>
    </row>
    <row r="910" spans="1:18" x14ac:dyDescent="0.2">
      <c r="A910" s="23"/>
      <c r="C910" s="36"/>
      <c r="D910" s="25"/>
      <c r="J910" s="575" t="str">
        <f t="shared" si="114"/>
        <v/>
      </c>
      <c r="K910" s="572" t="str">
        <f t="shared" si="115"/>
        <v>Strategy 1</v>
      </c>
      <c r="L910" s="573" t="str">
        <f t="shared" si="116"/>
        <v/>
      </c>
      <c r="M910" s="573" t="str">
        <f t="shared" si="117"/>
        <v/>
      </c>
      <c r="O910" s="573" t="str">
        <f t="shared" si="118"/>
        <v>Strategy 1</v>
      </c>
      <c r="P910" s="573">
        <f t="shared" si="119"/>
        <v>0</v>
      </c>
      <c r="Q910" s="573" t="str">
        <f t="shared" si="120"/>
        <v/>
      </c>
      <c r="R910" s="573">
        <f t="shared" si="121"/>
        <v>0</v>
      </c>
    </row>
    <row r="911" spans="1:18" x14ac:dyDescent="0.2">
      <c r="A911" s="23"/>
      <c r="C911" s="36"/>
      <c r="D911" s="25"/>
      <c r="J911" s="575" t="str">
        <f t="shared" si="114"/>
        <v/>
      </c>
      <c r="K911" s="572" t="str">
        <f t="shared" si="115"/>
        <v>Strategy 1</v>
      </c>
      <c r="L911" s="573" t="str">
        <f t="shared" si="116"/>
        <v/>
      </c>
      <c r="M911" s="573" t="str">
        <f t="shared" si="117"/>
        <v/>
      </c>
      <c r="O911" s="573" t="str">
        <f t="shared" si="118"/>
        <v>Strategy 1</v>
      </c>
      <c r="P911" s="573">
        <f t="shared" si="119"/>
        <v>0</v>
      </c>
      <c r="Q911" s="573" t="str">
        <f t="shared" si="120"/>
        <v/>
      </c>
      <c r="R911" s="573">
        <f t="shared" si="121"/>
        <v>0</v>
      </c>
    </row>
    <row r="912" spans="1:18" x14ac:dyDescent="0.2">
      <c r="A912" s="23"/>
      <c r="C912" s="36"/>
      <c r="D912" s="25"/>
      <c r="J912" s="575" t="str">
        <f t="shared" si="114"/>
        <v/>
      </c>
      <c r="K912" s="572" t="str">
        <f t="shared" si="115"/>
        <v>Strategy 1</v>
      </c>
      <c r="L912" s="573" t="str">
        <f t="shared" si="116"/>
        <v/>
      </c>
      <c r="M912" s="573" t="str">
        <f t="shared" si="117"/>
        <v/>
      </c>
      <c r="O912" s="573" t="str">
        <f t="shared" si="118"/>
        <v>Strategy 1</v>
      </c>
      <c r="P912" s="573">
        <f t="shared" si="119"/>
        <v>0</v>
      </c>
      <c r="Q912" s="573" t="str">
        <f t="shared" si="120"/>
        <v/>
      </c>
      <c r="R912" s="573">
        <f t="shared" si="121"/>
        <v>0</v>
      </c>
    </row>
    <row r="913" spans="1:18" x14ac:dyDescent="0.2">
      <c r="A913" s="23"/>
      <c r="C913" s="36"/>
      <c r="D913" s="25"/>
      <c r="J913" s="575" t="str">
        <f t="shared" si="114"/>
        <v/>
      </c>
      <c r="K913" s="572" t="str">
        <f t="shared" si="115"/>
        <v>Strategy 1</v>
      </c>
      <c r="L913" s="573" t="str">
        <f t="shared" si="116"/>
        <v/>
      </c>
      <c r="M913" s="573" t="str">
        <f t="shared" si="117"/>
        <v/>
      </c>
      <c r="O913" s="573" t="str">
        <f t="shared" si="118"/>
        <v>Strategy 1</v>
      </c>
      <c r="P913" s="573">
        <f t="shared" si="119"/>
        <v>0</v>
      </c>
      <c r="Q913" s="573" t="str">
        <f t="shared" si="120"/>
        <v/>
      </c>
      <c r="R913" s="573">
        <f t="shared" si="121"/>
        <v>0</v>
      </c>
    </row>
    <row r="914" spans="1:18" x14ac:dyDescent="0.2">
      <c r="A914" s="23"/>
      <c r="C914" s="36"/>
      <c r="D914" s="25"/>
      <c r="J914" s="575" t="str">
        <f t="shared" si="114"/>
        <v/>
      </c>
      <c r="K914" s="572" t="str">
        <f t="shared" si="115"/>
        <v>Strategy 1</v>
      </c>
      <c r="L914" s="573" t="str">
        <f t="shared" si="116"/>
        <v/>
      </c>
      <c r="M914" s="573" t="str">
        <f t="shared" si="117"/>
        <v/>
      </c>
      <c r="O914" s="573" t="str">
        <f t="shared" si="118"/>
        <v>Strategy 1</v>
      </c>
      <c r="P914" s="573">
        <f t="shared" si="119"/>
        <v>0</v>
      </c>
      <c r="Q914" s="573" t="str">
        <f t="shared" si="120"/>
        <v/>
      </c>
      <c r="R914" s="573">
        <f t="shared" si="121"/>
        <v>0</v>
      </c>
    </row>
    <row r="915" spans="1:18" x14ac:dyDescent="0.2">
      <c r="A915" s="23"/>
      <c r="C915" s="36"/>
      <c r="D915" s="25"/>
      <c r="J915" s="575" t="str">
        <f t="shared" si="114"/>
        <v/>
      </c>
      <c r="K915" s="572" t="str">
        <f t="shared" si="115"/>
        <v>Strategy 1</v>
      </c>
      <c r="L915" s="573" t="str">
        <f t="shared" si="116"/>
        <v/>
      </c>
      <c r="M915" s="573" t="str">
        <f t="shared" si="117"/>
        <v/>
      </c>
      <c r="O915" s="573" t="str">
        <f t="shared" si="118"/>
        <v>Strategy 1</v>
      </c>
      <c r="P915" s="573">
        <f t="shared" si="119"/>
        <v>0</v>
      </c>
      <c r="Q915" s="573" t="str">
        <f t="shared" si="120"/>
        <v/>
      </c>
      <c r="R915" s="573">
        <f t="shared" si="121"/>
        <v>0</v>
      </c>
    </row>
    <row r="916" spans="1:18" x14ac:dyDescent="0.2">
      <c r="A916" s="23"/>
      <c r="C916" s="36"/>
      <c r="D916" s="25"/>
      <c r="J916" s="575" t="str">
        <f t="shared" si="114"/>
        <v/>
      </c>
      <c r="K916" s="572" t="str">
        <f t="shared" si="115"/>
        <v>Strategy 1</v>
      </c>
      <c r="L916" s="573" t="str">
        <f t="shared" si="116"/>
        <v/>
      </c>
      <c r="M916" s="573" t="str">
        <f t="shared" si="117"/>
        <v/>
      </c>
      <c r="O916" s="573" t="str">
        <f t="shared" si="118"/>
        <v>Strategy 1</v>
      </c>
      <c r="P916" s="573">
        <f t="shared" si="119"/>
        <v>0</v>
      </c>
      <c r="Q916" s="573" t="str">
        <f t="shared" si="120"/>
        <v/>
      </c>
      <c r="R916" s="573">
        <f t="shared" si="121"/>
        <v>0</v>
      </c>
    </row>
    <row r="917" spans="1:18" x14ac:dyDescent="0.2">
      <c r="A917" s="23"/>
      <c r="C917" s="36"/>
      <c r="D917" s="25"/>
      <c r="J917" s="575" t="str">
        <f t="shared" si="114"/>
        <v/>
      </c>
      <c r="K917" s="572" t="str">
        <f t="shared" si="115"/>
        <v>Strategy 1</v>
      </c>
      <c r="L917" s="573" t="str">
        <f t="shared" si="116"/>
        <v/>
      </c>
      <c r="M917" s="573" t="str">
        <f t="shared" si="117"/>
        <v/>
      </c>
      <c r="O917" s="573" t="str">
        <f t="shared" si="118"/>
        <v>Strategy 1</v>
      </c>
      <c r="P917" s="573">
        <f t="shared" si="119"/>
        <v>0</v>
      </c>
      <c r="Q917" s="573" t="str">
        <f t="shared" si="120"/>
        <v/>
      </c>
      <c r="R917" s="573">
        <f t="shared" si="121"/>
        <v>0</v>
      </c>
    </row>
    <row r="918" spans="1:18" x14ac:dyDescent="0.2">
      <c r="A918" s="23"/>
      <c r="C918" s="36"/>
      <c r="D918" s="25"/>
      <c r="J918" s="575" t="str">
        <f t="shared" si="114"/>
        <v/>
      </c>
      <c r="K918" s="572" t="str">
        <f t="shared" si="115"/>
        <v>Strategy 1</v>
      </c>
      <c r="L918" s="573" t="str">
        <f t="shared" si="116"/>
        <v/>
      </c>
      <c r="M918" s="573" t="str">
        <f t="shared" si="117"/>
        <v/>
      </c>
      <c r="O918" s="573" t="str">
        <f t="shared" si="118"/>
        <v>Strategy 1</v>
      </c>
      <c r="P918" s="573">
        <f t="shared" si="119"/>
        <v>0</v>
      </c>
      <c r="Q918" s="573" t="str">
        <f t="shared" si="120"/>
        <v/>
      </c>
      <c r="R918" s="573">
        <f t="shared" si="121"/>
        <v>0</v>
      </c>
    </row>
    <row r="919" spans="1:18" x14ac:dyDescent="0.2">
      <c r="A919" s="23"/>
      <c r="C919" s="36"/>
      <c r="D919" s="25"/>
      <c r="J919" s="575" t="str">
        <f t="shared" si="114"/>
        <v/>
      </c>
      <c r="K919" s="572" t="str">
        <f t="shared" si="115"/>
        <v>Strategy 1</v>
      </c>
      <c r="L919" s="573" t="str">
        <f t="shared" si="116"/>
        <v/>
      </c>
      <c r="M919" s="573" t="str">
        <f t="shared" si="117"/>
        <v/>
      </c>
      <c r="O919" s="573" t="str">
        <f t="shared" si="118"/>
        <v>Strategy 1</v>
      </c>
      <c r="P919" s="573">
        <f t="shared" si="119"/>
        <v>0</v>
      </c>
      <c r="Q919" s="573" t="str">
        <f t="shared" si="120"/>
        <v/>
      </c>
      <c r="R919" s="573">
        <f t="shared" si="121"/>
        <v>0</v>
      </c>
    </row>
    <row r="920" spans="1:18" x14ac:dyDescent="0.2">
      <c r="A920" s="23"/>
      <c r="C920" s="36"/>
      <c r="D920" s="25"/>
      <c r="J920" s="575" t="str">
        <f t="shared" si="114"/>
        <v/>
      </c>
      <c r="K920" s="572" t="str">
        <f t="shared" si="115"/>
        <v>Strategy 1</v>
      </c>
      <c r="L920" s="573" t="str">
        <f t="shared" si="116"/>
        <v/>
      </c>
      <c r="M920" s="573" t="str">
        <f t="shared" si="117"/>
        <v/>
      </c>
      <c r="O920" s="573" t="str">
        <f t="shared" si="118"/>
        <v>Strategy 1</v>
      </c>
      <c r="P920" s="573">
        <f t="shared" si="119"/>
        <v>0</v>
      </c>
      <c r="Q920" s="573" t="str">
        <f t="shared" si="120"/>
        <v/>
      </c>
      <c r="R920" s="573">
        <f t="shared" si="121"/>
        <v>0</v>
      </c>
    </row>
    <row r="921" spans="1:18" x14ac:dyDescent="0.2">
      <c r="A921" s="23"/>
      <c r="C921" s="36"/>
      <c r="D921" s="25"/>
      <c r="J921" s="575" t="str">
        <f t="shared" si="114"/>
        <v/>
      </c>
      <c r="K921" s="572" t="str">
        <f t="shared" si="115"/>
        <v>Strategy 1</v>
      </c>
      <c r="L921" s="573" t="str">
        <f t="shared" si="116"/>
        <v/>
      </c>
      <c r="M921" s="573" t="str">
        <f t="shared" si="117"/>
        <v/>
      </c>
      <c r="O921" s="573" t="str">
        <f t="shared" si="118"/>
        <v>Strategy 1</v>
      </c>
      <c r="P921" s="573">
        <f t="shared" si="119"/>
        <v>0</v>
      </c>
      <c r="Q921" s="573" t="str">
        <f t="shared" si="120"/>
        <v/>
      </c>
      <c r="R921" s="573">
        <f t="shared" si="121"/>
        <v>0</v>
      </c>
    </row>
    <row r="922" spans="1:18" x14ac:dyDescent="0.2">
      <c r="A922" s="23"/>
      <c r="C922" s="36"/>
      <c r="D922" s="25"/>
      <c r="J922" s="575" t="str">
        <f t="shared" si="114"/>
        <v/>
      </c>
      <c r="K922" s="572" t="str">
        <f t="shared" si="115"/>
        <v>Strategy 1</v>
      </c>
      <c r="L922" s="573" t="str">
        <f t="shared" si="116"/>
        <v/>
      </c>
      <c r="M922" s="573" t="str">
        <f t="shared" si="117"/>
        <v/>
      </c>
      <c r="O922" s="573" t="str">
        <f t="shared" si="118"/>
        <v>Strategy 1</v>
      </c>
      <c r="P922" s="573">
        <f t="shared" si="119"/>
        <v>0</v>
      </c>
      <c r="Q922" s="573" t="str">
        <f t="shared" si="120"/>
        <v/>
      </c>
      <c r="R922" s="573">
        <f t="shared" si="121"/>
        <v>0</v>
      </c>
    </row>
    <row r="923" spans="1:18" x14ac:dyDescent="0.2">
      <c r="A923" s="23"/>
      <c r="C923" s="36"/>
      <c r="D923" s="25"/>
      <c r="J923" s="575" t="str">
        <f t="shared" si="114"/>
        <v/>
      </c>
      <c r="K923" s="572" t="str">
        <f t="shared" si="115"/>
        <v>Strategy 1</v>
      </c>
      <c r="L923" s="573" t="str">
        <f t="shared" si="116"/>
        <v/>
      </c>
      <c r="M923" s="573" t="str">
        <f t="shared" si="117"/>
        <v/>
      </c>
      <c r="O923" s="573" t="str">
        <f t="shared" si="118"/>
        <v>Strategy 1</v>
      </c>
      <c r="P923" s="573">
        <f t="shared" si="119"/>
        <v>0</v>
      </c>
      <c r="Q923" s="573" t="str">
        <f t="shared" si="120"/>
        <v/>
      </c>
      <c r="R923" s="573">
        <f t="shared" si="121"/>
        <v>0</v>
      </c>
    </row>
    <row r="924" spans="1:18" x14ac:dyDescent="0.2">
      <c r="A924" s="23"/>
      <c r="C924" s="36"/>
      <c r="D924" s="25"/>
      <c r="J924" s="575" t="str">
        <f t="shared" si="114"/>
        <v/>
      </c>
      <c r="K924" s="572" t="str">
        <f t="shared" si="115"/>
        <v>Strategy 1</v>
      </c>
      <c r="L924" s="573" t="str">
        <f t="shared" si="116"/>
        <v/>
      </c>
      <c r="M924" s="573" t="str">
        <f t="shared" si="117"/>
        <v/>
      </c>
      <c r="O924" s="573" t="str">
        <f t="shared" si="118"/>
        <v>Strategy 1</v>
      </c>
      <c r="P924" s="573">
        <f t="shared" si="119"/>
        <v>0</v>
      </c>
      <c r="Q924" s="573" t="str">
        <f t="shared" si="120"/>
        <v/>
      </c>
      <c r="R924" s="573">
        <f t="shared" si="121"/>
        <v>0</v>
      </c>
    </row>
    <row r="925" spans="1:18" x14ac:dyDescent="0.2">
      <c r="A925" s="23"/>
      <c r="C925" s="36"/>
      <c r="D925" s="25"/>
      <c r="J925" s="575" t="str">
        <f t="shared" si="114"/>
        <v/>
      </c>
      <c r="K925" s="572" t="str">
        <f t="shared" si="115"/>
        <v>Strategy 1</v>
      </c>
      <c r="L925" s="573" t="str">
        <f t="shared" si="116"/>
        <v/>
      </c>
      <c r="M925" s="573" t="str">
        <f t="shared" si="117"/>
        <v/>
      </c>
      <c r="O925" s="573" t="str">
        <f t="shared" si="118"/>
        <v>Strategy 1</v>
      </c>
      <c r="P925" s="573">
        <f t="shared" si="119"/>
        <v>0</v>
      </c>
      <c r="Q925" s="573" t="str">
        <f t="shared" si="120"/>
        <v/>
      </c>
      <c r="R925" s="573">
        <f t="shared" si="121"/>
        <v>0</v>
      </c>
    </row>
    <row r="926" spans="1:18" x14ac:dyDescent="0.2">
      <c r="A926" s="23"/>
      <c r="C926" s="36"/>
      <c r="D926" s="25"/>
      <c r="J926" s="575" t="str">
        <f t="shared" si="114"/>
        <v/>
      </c>
      <c r="K926" s="572" t="str">
        <f t="shared" si="115"/>
        <v>Strategy 1</v>
      </c>
      <c r="L926" s="573" t="str">
        <f t="shared" si="116"/>
        <v/>
      </c>
      <c r="M926" s="573" t="str">
        <f t="shared" si="117"/>
        <v/>
      </c>
      <c r="O926" s="573" t="str">
        <f t="shared" si="118"/>
        <v>Strategy 1</v>
      </c>
      <c r="P926" s="573">
        <f t="shared" si="119"/>
        <v>0</v>
      </c>
      <c r="Q926" s="573" t="str">
        <f t="shared" si="120"/>
        <v/>
      </c>
      <c r="R926" s="573">
        <f t="shared" si="121"/>
        <v>0</v>
      </c>
    </row>
    <row r="927" spans="1:18" x14ac:dyDescent="0.2">
      <c r="A927" s="23"/>
      <c r="C927" s="36"/>
      <c r="D927" s="25"/>
      <c r="J927" s="575" t="str">
        <f t="shared" si="114"/>
        <v/>
      </c>
      <c r="K927" s="572" t="str">
        <f t="shared" si="115"/>
        <v>Strategy 1</v>
      </c>
      <c r="L927" s="573" t="str">
        <f t="shared" si="116"/>
        <v/>
      </c>
      <c r="M927" s="573" t="str">
        <f t="shared" si="117"/>
        <v/>
      </c>
      <c r="O927" s="573" t="str">
        <f t="shared" si="118"/>
        <v>Strategy 1</v>
      </c>
      <c r="P927" s="573">
        <f t="shared" si="119"/>
        <v>0</v>
      </c>
      <c r="Q927" s="573" t="str">
        <f t="shared" si="120"/>
        <v/>
      </c>
      <c r="R927" s="573">
        <f t="shared" si="121"/>
        <v>0</v>
      </c>
    </row>
    <row r="928" spans="1:18" x14ac:dyDescent="0.2">
      <c r="A928" s="23"/>
      <c r="C928" s="36"/>
      <c r="D928" s="25"/>
      <c r="J928" s="575" t="str">
        <f t="shared" si="114"/>
        <v/>
      </c>
      <c r="K928" s="572" t="str">
        <f t="shared" si="115"/>
        <v>Strategy 1</v>
      </c>
      <c r="L928" s="573" t="str">
        <f t="shared" si="116"/>
        <v/>
      </c>
      <c r="M928" s="573" t="str">
        <f t="shared" si="117"/>
        <v/>
      </c>
      <c r="O928" s="573" t="str">
        <f t="shared" si="118"/>
        <v>Strategy 1</v>
      </c>
      <c r="P928" s="573">
        <f t="shared" si="119"/>
        <v>0</v>
      </c>
      <c r="Q928" s="573" t="str">
        <f t="shared" si="120"/>
        <v/>
      </c>
      <c r="R928" s="573">
        <f t="shared" si="121"/>
        <v>0</v>
      </c>
    </row>
    <row r="929" spans="1:18" x14ac:dyDescent="0.2">
      <c r="A929" s="23"/>
      <c r="C929" s="36"/>
      <c r="D929" s="25"/>
      <c r="J929" s="575" t="str">
        <f t="shared" si="114"/>
        <v/>
      </c>
      <c r="K929" s="572" t="str">
        <f t="shared" si="115"/>
        <v>Strategy 1</v>
      </c>
      <c r="L929" s="573" t="str">
        <f t="shared" si="116"/>
        <v/>
      </c>
      <c r="M929" s="573" t="str">
        <f t="shared" si="117"/>
        <v/>
      </c>
      <c r="O929" s="573" t="str">
        <f t="shared" si="118"/>
        <v>Strategy 1</v>
      </c>
      <c r="P929" s="573">
        <f t="shared" si="119"/>
        <v>0</v>
      </c>
      <c r="Q929" s="573" t="str">
        <f t="shared" si="120"/>
        <v/>
      </c>
      <c r="R929" s="573">
        <f t="shared" si="121"/>
        <v>0</v>
      </c>
    </row>
    <row r="930" spans="1:18" x14ac:dyDescent="0.2">
      <c r="A930" s="23"/>
      <c r="C930" s="36"/>
      <c r="D930" s="25"/>
      <c r="J930" s="575" t="str">
        <f t="shared" si="114"/>
        <v/>
      </c>
      <c r="K930" s="572" t="str">
        <f t="shared" si="115"/>
        <v>Strategy 1</v>
      </c>
      <c r="L930" s="573" t="str">
        <f t="shared" si="116"/>
        <v/>
      </c>
      <c r="M930" s="573" t="str">
        <f t="shared" si="117"/>
        <v/>
      </c>
      <c r="O930" s="573" t="str">
        <f t="shared" si="118"/>
        <v>Strategy 1</v>
      </c>
      <c r="P930" s="573">
        <f t="shared" si="119"/>
        <v>0</v>
      </c>
      <c r="Q930" s="573" t="str">
        <f t="shared" si="120"/>
        <v/>
      </c>
      <c r="R930" s="573">
        <f t="shared" si="121"/>
        <v>0</v>
      </c>
    </row>
    <row r="931" spans="1:18" x14ac:dyDescent="0.2">
      <c r="A931" s="23"/>
      <c r="C931" s="36"/>
      <c r="D931" s="25"/>
      <c r="J931" s="575" t="str">
        <f t="shared" si="114"/>
        <v/>
      </c>
      <c r="K931" s="572" t="str">
        <f t="shared" si="115"/>
        <v>Strategy 1</v>
      </c>
      <c r="L931" s="573" t="str">
        <f t="shared" si="116"/>
        <v/>
      </c>
      <c r="M931" s="573" t="str">
        <f t="shared" si="117"/>
        <v/>
      </c>
      <c r="O931" s="573" t="str">
        <f t="shared" si="118"/>
        <v>Strategy 1</v>
      </c>
      <c r="P931" s="573">
        <f t="shared" si="119"/>
        <v>0</v>
      </c>
      <c r="Q931" s="573" t="str">
        <f t="shared" si="120"/>
        <v/>
      </c>
      <c r="R931" s="573">
        <f t="shared" si="121"/>
        <v>0</v>
      </c>
    </row>
    <row r="932" spans="1:18" x14ac:dyDescent="0.2">
      <c r="A932" s="23"/>
      <c r="C932" s="36"/>
      <c r="D932" s="25"/>
      <c r="J932" s="575" t="str">
        <f t="shared" si="114"/>
        <v/>
      </c>
      <c r="K932" s="572" t="str">
        <f t="shared" si="115"/>
        <v>Strategy 1</v>
      </c>
      <c r="L932" s="573" t="str">
        <f t="shared" si="116"/>
        <v/>
      </c>
      <c r="M932" s="573" t="str">
        <f t="shared" si="117"/>
        <v/>
      </c>
      <c r="O932" s="573" t="str">
        <f t="shared" si="118"/>
        <v>Strategy 1</v>
      </c>
      <c r="P932" s="573">
        <f t="shared" si="119"/>
        <v>0</v>
      </c>
      <c r="Q932" s="573" t="str">
        <f t="shared" si="120"/>
        <v/>
      </c>
      <c r="R932" s="573">
        <f t="shared" si="121"/>
        <v>0</v>
      </c>
    </row>
    <row r="933" spans="1:18" x14ac:dyDescent="0.2">
      <c r="A933" s="23"/>
      <c r="C933" s="36"/>
      <c r="D933" s="25"/>
      <c r="J933" s="575" t="str">
        <f t="shared" si="114"/>
        <v/>
      </c>
      <c r="K933" s="572" t="str">
        <f t="shared" si="115"/>
        <v>Strategy 1</v>
      </c>
      <c r="L933" s="573" t="str">
        <f t="shared" si="116"/>
        <v/>
      </c>
      <c r="M933" s="573" t="str">
        <f t="shared" si="117"/>
        <v/>
      </c>
      <c r="O933" s="573" t="str">
        <f t="shared" si="118"/>
        <v>Strategy 1</v>
      </c>
      <c r="P933" s="573">
        <f t="shared" si="119"/>
        <v>0</v>
      </c>
      <c r="Q933" s="573" t="str">
        <f t="shared" si="120"/>
        <v/>
      </c>
      <c r="R933" s="573">
        <f t="shared" si="121"/>
        <v>0</v>
      </c>
    </row>
    <row r="934" spans="1:18" x14ac:dyDescent="0.2">
      <c r="A934" s="23"/>
      <c r="C934" s="36"/>
      <c r="D934" s="25"/>
      <c r="J934" s="575" t="str">
        <f t="shared" si="114"/>
        <v/>
      </c>
      <c r="K934" s="572" t="str">
        <f t="shared" si="115"/>
        <v>Strategy 1</v>
      </c>
      <c r="L934" s="573" t="str">
        <f t="shared" si="116"/>
        <v/>
      </c>
      <c r="M934" s="573" t="str">
        <f t="shared" si="117"/>
        <v/>
      </c>
      <c r="O934" s="573" t="str">
        <f t="shared" si="118"/>
        <v>Strategy 1</v>
      </c>
      <c r="P934" s="573">
        <f t="shared" si="119"/>
        <v>0</v>
      </c>
      <c r="Q934" s="573" t="str">
        <f t="shared" si="120"/>
        <v/>
      </c>
      <c r="R934" s="573">
        <f t="shared" si="121"/>
        <v>0</v>
      </c>
    </row>
    <row r="935" spans="1:18" x14ac:dyDescent="0.2">
      <c r="A935" s="23"/>
      <c r="C935" s="36"/>
      <c r="D935" s="25"/>
      <c r="J935" s="575" t="str">
        <f t="shared" si="114"/>
        <v/>
      </c>
      <c r="K935" s="572" t="str">
        <f t="shared" si="115"/>
        <v>Strategy 1</v>
      </c>
      <c r="L935" s="573" t="str">
        <f t="shared" si="116"/>
        <v/>
      </c>
      <c r="M935" s="573" t="str">
        <f t="shared" si="117"/>
        <v/>
      </c>
      <c r="O935" s="573" t="str">
        <f t="shared" si="118"/>
        <v>Strategy 1</v>
      </c>
      <c r="P935" s="573">
        <f t="shared" si="119"/>
        <v>0</v>
      </c>
      <c r="Q935" s="573" t="str">
        <f t="shared" si="120"/>
        <v/>
      </c>
      <c r="R935" s="573">
        <f t="shared" si="121"/>
        <v>0</v>
      </c>
    </row>
    <row r="936" spans="1:18" x14ac:dyDescent="0.2">
      <c r="A936" s="23"/>
      <c r="C936" s="36"/>
      <c r="D936" s="25"/>
      <c r="J936" s="575" t="str">
        <f t="shared" si="114"/>
        <v/>
      </c>
      <c r="K936" s="572" t="str">
        <f t="shared" si="115"/>
        <v>Strategy 1</v>
      </c>
      <c r="L936" s="573" t="str">
        <f t="shared" si="116"/>
        <v/>
      </c>
      <c r="M936" s="573" t="str">
        <f t="shared" si="117"/>
        <v/>
      </c>
      <c r="O936" s="573" t="str">
        <f t="shared" si="118"/>
        <v>Strategy 1</v>
      </c>
      <c r="P936" s="573">
        <f t="shared" si="119"/>
        <v>0</v>
      </c>
      <c r="Q936" s="573" t="str">
        <f t="shared" si="120"/>
        <v/>
      </c>
      <c r="R936" s="573">
        <f t="shared" si="121"/>
        <v>0</v>
      </c>
    </row>
    <row r="937" spans="1:18" x14ac:dyDescent="0.2">
      <c r="A937" s="23"/>
      <c r="C937" s="36"/>
      <c r="D937" s="25"/>
      <c r="J937" s="575" t="str">
        <f t="shared" si="114"/>
        <v/>
      </c>
      <c r="K937" s="572" t="str">
        <f t="shared" si="115"/>
        <v>Strategy 1</v>
      </c>
      <c r="L937" s="573" t="str">
        <f t="shared" si="116"/>
        <v/>
      </c>
      <c r="M937" s="573" t="str">
        <f t="shared" si="117"/>
        <v/>
      </c>
      <c r="O937" s="573" t="str">
        <f t="shared" si="118"/>
        <v>Strategy 1</v>
      </c>
      <c r="P937" s="573">
        <f t="shared" si="119"/>
        <v>0</v>
      </c>
      <c r="Q937" s="573" t="str">
        <f t="shared" si="120"/>
        <v/>
      </c>
      <c r="R937" s="573">
        <f t="shared" si="121"/>
        <v>0</v>
      </c>
    </row>
    <row r="938" spans="1:18" x14ac:dyDescent="0.2">
      <c r="A938" s="23"/>
      <c r="C938" s="36"/>
      <c r="D938" s="25"/>
      <c r="J938" s="575" t="str">
        <f t="shared" si="114"/>
        <v/>
      </c>
      <c r="K938" s="572" t="str">
        <f t="shared" si="115"/>
        <v>Strategy 1</v>
      </c>
      <c r="L938" s="573" t="str">
        <f t="shared" si="116"/>
        <v/>
      </c>
      <c r="M938" s="573" t="str">
        <f t="shared" si="117"/>
        <v/>
      </c>
      <c r="O938" s="573" t="str">
        <f t="shared" si="118"/>
        <v>Strategy 1</v>
      </c>
      <c r="P938" s="573">
        <f t="shared" si="119"/>
        <v>0</v>
      </c>
      <c r="Q938" s="573" t="str">
        <f t="shared" si="120"/>
        <v/>
      </c>
      <c r="R938" s="573">
        <f t="shared" si="121"/>
        <v>0</v>
      </c>
    </row>
    <row r="939" spans="1:18" x14ac:dyDescent="0.2">
      <c r="A939" s="23"/>
      <c r="C939" s="36"/>
      <c r="D939" s="25"/>
      <c r="J939" s="575" t="str">
        <f t="shared" si="114"/>
        <v/>
      </c>
      <c r="K939" s="572" t="str">
        <f t="shared" si="115"/>
        <v>Strategy 1</v>
      </c>
      <c r="L939" s="573" t="str">
        <f t="shared" si="116"/>
        <v/>
      </c>
      <c r="M939" s="573" t="str">
        <f t="shared" si="117"/>
        <v/>
      </c>
      <c r="O939" s="573" t="str">
        <f t="shared" si="118"/>
        <v>Strategy 1</v>
      </c>
      <c r="P939" s="573">
        <f t="shared" si="119"/>
        <v>0</v>
      </c>
      <c r="Q939" s="573" t="str">
        <f t="shared" si="120"/>
        <v/>
      </c>
      <c r="R939" s="573">
        <f t="shared" si="121"/>
        <v>0</v>
      </c>
    </row>
    <row r="940" spans="1:18" x14ac:dyDescent="0.2">
      <c r="A940" s="23"/>
      <c r="C940" s="36"/>
      <c r="D940" s="25"/>
      <c r="J940" s="575" t="str">
        <f t="shared" si="114"/>
        <v/>
      </c>
      <c r="K940" s="572" t="str">
        <f t="shared" si="115"/>
        <v>Strategy 1</v>
      </c>
      <c r="L940" s="573" t="str">
        <f t="shared" si="116"/>
        <v/>
      </c>
      <c r="M940" s="573" t="str">
        <f t="shared" si="117"/>
        <v/>
      </c>
      <c r="O940" s="573" t="str">
        <f t="shared" si="118"/>
        <v>Strategy 1</v>
      </c>
      <c r="P940" s="573">
        <f t="shared" si="119"/>
        <v>0</v>
      </c>
      <c r="Q940" s="573" t="str">
        <f t="shared" si="120"/>
        <v/>
      </c>
      <c r="R940" s="573">
        <f t="shared" si="121"/>
        <v>0</v>
      </c>
    </row>
    <row r="941" spans="1:18" x14ac:dyDescent="0.2">
      <c r="A941" s="23"/>
      <c r="C941" s="36"/>
      <c r="D941" s="25"/>
      <c r="J941" s="575" t="str">
        <f t="shared" si="114"/>
        <v/>
      </c>
      <c r="K941" s="572" t="str">
        <f t="shared" si="115"/>
        <v>Strategy 1</v>
      </c>
      <c r="L941" s="573" t="str">
        <f t="shared" si="116"/>
        <v/>
      </c>
      <c r="M941" s="573" t="str">
        <f t="shared" si="117"/>
        <v/>
      </c>
      <c r="O941" s="573" t="str">
        <f t="shared" si="118"/>
        <v>Strategy 1</v>
      </c>
      <c r="P941" s="573">
        <f t="shared" si="119"/>
        <v>0</v>
      </c>
      <c r="Q941" s="573" t="str">
        <f t="shared" si="120"/>
        <v/>
      </c>
      <c r="R941" s="573">
        <f t="shared" si="121"/>
        <v>0</v>
      </c>
    </row>
    <row r="942" spans="1:18" x14ac:dyDescent="0.2">
      <c r="A942" s="23"/>
      <c r="C942" s="36"/>
      <c r="D942" s="25"/>
      <c r="J942" s="575" t="str">
        <f t="shared" si="114"/>
        <v/>
      </c>
      <c r="K942" s="572" t="str">
        <f t="shared" si="115"/>
        <v>Strategy 1</v>
      </c>
      <c r="L942" s="573" t="str">
        <f t="shared" si="116"/>
        <v/>
      </c>
      <c r="M942" s="573" t="str">
        <f t="shared" si="117"/>
        <v/>
      </c>
      <c r="O942" s="573" t="str">
        <f t="shared" si="118"/>
        <v>Strategy 1</v>
      </c>
      <c r="P942" s="573">
        <f t="shared" si="119"/>
        <v>0</v>
      </c>
      <c r="Q942" s="573" t="str">
        <f t="shared" si="120"/>
        <v/>
      </c>
      <c r="R942" s="573">
        <f t="shared" si="121"/>
        <v>0</v>
      </c>
    </row>
    <row r="943" spans="1:18" x14ac:dyDescent="0.2">
      <c r="A943" s="23"/>
      <c r="C943" s="36"/>
      <c r="D943" s="25"/>
      <c r="J943" s="575" t="str">
        <f t="shared" si="114"/>
        <v/>
      </c>
      <c r="K943" s="572" t="str">
        <f t="shared" si="115"/>
        <v>Strategy 1</v>
      </c>
      <c r="L943" s="573" t="str">
        <f t="shared" si="116"/>
        <v/>
      </c>
      <c r="M943" s="573" t="str">
        <f t="shared" si="117"/>
        <v/>
      </c>
      <c r="O943" s="573" t="str">
        <f t="shared" si="118"/>
        <v>Strategy 1</v>
      </c>
      <c r="P943" s="573">
        <f t="shared" si="119"/>
        <v>0</v>
      </c>
      <c r="Q943" s="573" t="str">
        <f t="shared" si="120"/>
        <v/>
      </c>
      <c r="R943" s="573">
        <f t="shared" si="121"/>
        <v>0</v>
      </c>
    </row>
    <row r="944" spans="1:18" x14ac:dyDescent="0.2">
      <c r="A944" s="23"/>
      <c r="C944" s="36"/>
      <c r="D944" s="25"/>
      <c r="J944" s="575" t="str">
        <f t="shared" si="114"/>
        <v/>
      </c>
      <c r="K944" s="572" t="str">
        <f t="shared" si="115"/>
        <v>Strategy 1</v>
      </c>
      <c r="L944" s="573" t="str">
        <f t="shared" si="116"/>
        <v/>
      </c>
      <c r="M944" s="573" t="str">
        <f t="shared" si="117"/>
        <v/>
      </c>
      <c r="O944" s="573" t="str">
        <f t="shared" si="118"/>
        <v>Strategy 1</v>
      </c>
      <c r="P944" s="573">
        <f t="shared" si="119"/>
        <v>0</v>
      </c>
      <c r="Q944" s="573" t="str">
        <f t="shared" si="120"/>
        <v/>
      </c>
      <c r="R944" s="573">
        <f t="shared" si="121"/>
        <v>0</v>
      </c>
    </row>
    <row r="945" spans="1:18" x14ac:dyDescent="0.2">
      <c r="A945" s="23"/>
      <c r="C945" s="36"/>
      <c r="D945" s="25"/>
      <c r="J945" s="575" t="str">
        <f t="shared" si="114"/>
        <v/>
      </c>
      <c r="K945" s="572" t="str">
        <f t="shared" si="115"/>
        <v>Strategy 1</v>
      </c>
      <c r="L945" s="573" t="str">
        <f t="shared" si="116"/>
        <v/>
      </c>
      <c r="M945" s="573" t="str">
        <f t="shared" si="117"/>
        <v/>
      </c>
      <c r="O945" s="573" t="str">
        <f t="shared" si="118"/>
        <v>Strategy 1</v>
      </c>
      <c r="P945" s="573">
        <f t="shared" si="119"/>
        <v>0</v>
      </c>
      <c r="Q945" s="573" t="str">
        <f t="shared" si="120"/>
        <v/>
      </c>
      <c r="R945" s="573">
        <f t="shared" si="121"/>
        <v>0</v>
      </c>
    </row>
    <row r="946" spans="1:18" x14ac:dyDescent="0.2">
      <c r="A946" s="23"/>
      <c r="C946" s="36"/>
      <c r="D946" s="25"/>
      <c r="J946" s="575" t="str">
        <f t="shared" si="114"/>
        <v/>
      </c>
      <c r="K946" s="572" t="str">
        <f t="shared" si="115"/>
        <v>Strategy 1</v>
      </c>
      <c r="L946" s="573" t="str">
        <f t="shared" si="116"/>
        <v/>
      </c>
      <c r="M946" s="573" t="str">
        <f t="shared" si="117"/>
        <v/>
      </c>
      <c r="O946" s="573" t="str">
        <f t="shared" si="118"/>
        <v>Strategy 1</v>
      </c>
      <c r="P946" s="573">
        <f t="shared" si="119"/>
        <v>0</v>
      </c>
      <c r="Q946" s="573" t="str">
        <f t="shared" si="120"/>
        <v/>
      </c>
      <c r="R946" s="573">
        <f t="shared" si="121"/>
        <v>0</v>
      </c>
    </row>
    <row r="947" spans="1:18" x14ac:dyDescent="0.2">
      <c r="A947" s="23"/>
      <c r="C947" s="36"/>
      <c r="D947" s="25"/>
      <c r="J947" s="575" t="str">
        <f t="shared" si="114"/>
        <v/>
      </c>
      <c r="K947" s="572" t="str">
        <f t="shared" si="115"/>
        <v>Strategy 1</v>
      </c>
      <c r="L947" s="573" t="str">
        <f t="shared" si="116"/>
        <v/>
      </c>
      <c r="M947" s="573" t="str">
        <f t="shared" si="117"/>
        <v/>
      </c>
      <c r="O947" s="573" t="str">
        <f t="shared" si="118"/>
        <v>Strategy 1</v>
      </c>
      <c r="P947" s="573">
        <f t="shared" si="119"/>
        <v>0</v>
      </c>
      <c r="Q947" s="573" t="str">
        <f t="shared" si="120"/>
        <v/>
      </c>
      <c r="R947" s="573">
        <f t="shared" si="121"/>
        <v>0</v>
      </c>
    </row>
    <row r="948" spans="1:18" x14ac:dyDescent="0.2">
      <c r="A948" s="23"/>
      <c r="C948" s="36"/>
      <c r="D948" s="25"/>
      <c r="J948" s="575" t="str">
        <f t="shared" si="114"/>
        <v/>
      </c>
      <c r="K948" s="572" t="str">
        <f t="shared" si="115"/>
        <v>Strategy 1</v>
      </c>
      <c r="L948" s="573" t="str">
        <f t="shared" si="116"/>
        <v/>
      </c>
      <c r="M948" s="573" t="str">
        <f t="shared" si="117"/>
        <v/>
      </c>
      <c r="O948" s="573" t="str">
        <f t="shared" si="118"/>
        <v>Strategy 1</v>
      </c>
      <c r="P948" s="573">
        <f t="shared" si="119"/>
        <v>0</v>
      </c>
      <c r="Q948" s="573" t="str">
        <f t="shared" si="120"/>
        <v/>
      </c>
      <c r="R948" s="573">
        <f t="shared" si="121"/>
        <v>0</v>
      </c>
    </row>
    <row r="949" spans="1:18" x14ac:dyDescent="0.2">
      <c r="A949" s="23"/>
      <c r="C949" s="36"/>
      <c r="D949" s="25"/>
      <c r="J949" s="575" t="str">
        <f t="shared" si="114"/>
        <v/>
      </c>
      <c r="K949" s="572" t="str">
        <f t="shared" si="115"/>
        <v>Strategy 1</v>
      </c>
      <c r="L949" s="573" t="str">
        <f t="shared" si="116"/>
        <v/>
      </c>
      <c r="M949" s="573" t="str">
        <f t="shared" si="117"/>
        <v/>
      </c>
      <c r="O949" s="573" t="str">
        <f t="shared" si="118"/>
        <v>Strategy 1</v>
      </c>
      <c r="P949" s="573">
        <f t="shared" si="119"/>
        <v>0</v>
      </c>
      <c r="Q949" s="573" t="str">
        <f t="shared" si="120"/>
        <v/>
      </c>
      <c r="R949" s="573">
        <f t="shared" si="121"/>
        <v>0</v>
      </c>
    </row>
    <row r="950" spans="1:18" x14ac:dyDescent="0.2">
      <c r="A950" s="23"/>
      <c r="C950" s="36"/>
      <c r="D950" s="25"/>
      <c r="J950" s="575" t="str">
        <f t="shared" si="114"/>
        <v/>
      </c>
      <c r="K950" s="572" t="str">
        <f t="shared" si="115"/>
        <v>Strategy 1</v>
      </c>
      <c r="L950" s="573" t="str">
        <f t="shared" si="116"/>
        <v/>
      </c>
      <c r="M950" s="573" t="str">
        <f t="shared" si="117"/>
        <v/>
      </c>
      <c r="O950" s="573" t="str">
        <f t="shared" si="118"/>
        <v>Strategy 1</v>
      </c>
      <c r="P950" s="573">
        <f t="shared" si="119"/>
        <v>0</v>
      </c>
      <c r="Q950" s="573" t="str">
        <f t="shared" si="120"/>
        <v/>
      </c>
      <c r="R950" s="573">
        <f t="shared" si="121"/>
        <v>0</v>
      </c>
    </row>
    <row r="951" spans="1:18" x14ac:dyDescent="0.2">
      <c r="A951" s="23"/>
      <c r="C951" s="36"/>
      <c r="D951" s="25"/>
      <c r="J951" s="575" t="str">
        <f t="shared" si="114"/>
        <v/>
      </c>
      <c r="K951" s="572" t="str">
        <f t="shared" si="115"/>
        <v>Strategy 1</v>
      </c>
      <c r="L951" s="573" t="str">
        <f t="shared" si="116"/>
        <v/>
      </c>
      <c r="M951" s="573" t="str">
        <f t="shared" si="117"/>
        <v/>
      </c>
      <c r="O951" s="573" t="str">
        <f t="shared" si="118"/>
        <v>Strategy 1</v>
      </c>
      <c r="P951" s="573">
        <f t="shared" si="119"/>
        <v>0</v>
      </c>
      <c r="Q951" s="573" t="str">
        <f t="shared" si="120"/>
        <v/>
      </c>
      <c r="R951" s="573">
        <f t="shared" si="121"/>
        <v>0</v>
      </c>
    </row>
    <row r="952" spans="1:18" x14ac:dyDescent="0.2">
      <c r="A952" s="23"/>
      <c r="C952" s="36"/>
      <c r="D952" s="25"/>
      <c r="J952" s="575" t="str">
        <f t="shared" si="114"/>
        <v/>
      </c>
      <c r="K952" s="572" t="str">
        <f t="shared" si="115"/>
        <v>Strategy 1</v>
      </c>
      <c r="L952" s="573" t="str">
        <f t="shared" si="116"/>
        <v/>
      </c>
      <c r="M952" s="573" t="str">
        <f t="shared" si="117"/>
        <v/>
      </c>
      <c r="O952" s="573" t="str">
        <f t="shared" si="118"/>
        <v>Strategy 1</v>
      </c>
      <c r="P952" s="573">
        <f t="shared" si="119"/>
        <v>0</v>
      </c>
      <c r="Q952" s="573" t="str">
        <f t="shared" si="120"/>
        <v/>
      </c>
      <c r="R952" s="573">
        <f t="shared" si="121"/>
        <v>0</v>
      </c>
    </row>
    <row r="953" spans="1:18" x14ac:dyDescent="0.2">
      <c r="A953" s="23"/>
      <c r="C953" s="36"/>
      <c r="D953" s="25"/>
      <c r="J953" s="575" t="str">
        <f t="shared" si="114"/>
        <v/>
      </c>
      <c r="K953" s="572" t="str">
        <f t="shared" si="115"/>
        <v>Strategy 1</v>
      </c>
      <c r="L953" s="573" t="str">
        <f t="shared" si="116"/>
        <v/>
      </c>
      <c r="M953" s="573" t="str">
        <f t="shared" si="117"/>
        <v/>
      </c>
      <c r="O953" s="573" t="str">
        <f t="shared" si="118"/>
        <v>Strategy 1</v>
      </c>
      <c r="P953" s="573">
        <f t="shared" si="119"/>
        <v>0</v>
      </c>
      <c r="Q953" s="573" t="str">
        <f t="shared" si="120"/>
        <v/>
      </c>
      <c r="R953" s="573">
        <f t="shared" si="121"/>
        <v>0</v>
      </c>
    </row>
    <row r="954" spans="1:18" x14ac:dyDescent="0.2">
      <c r="A954" s="23"/>
      <c r="C954" s="36"/>
      <c r="D954" s="25"/>
      <c r="J954" s="575" t="str">
        <f t="shared" si="114"/>
        <v/>
      </c>
      <c r="K954" s="572" t="str">
        <f t="shared" si="115"/>
        <v>Strategy 1</v>
      </c>
      <c r="L954" s="573" t="str">
        <f t="shared" si="116"/>
        <v/>
      </c>
      <c r="M954" s="573" t="str">
        <f t="shared" si="117"/>
        <v/>
      </c>
      <c r="O954" s="573" t="str">
        <f t="shared" si="118"/>
        <v>Strategy 1</v>
      </c>
      <c r="P954" s="573">
        <f t="shared" si="119"/>
        <v>0</v>
      </c>
      <c r="Q954" s="573" t="str">
        <f t="shared" si="120"/>
        <v/>
      </c>
      <c r="R954" s="573">
        <f t="shared" si="121"/>
        <v>0</v>
      </c>
    </row>
    <row r="955" spans="1:18" x14ac:dyDescent="0.2">
      <c r="A955" s="23"/>
      <c r="C955" s="36"/>
      <c r="D955" s="25"/>
      <c r="J955" s="575" t="str">
        <f t="shared" si="114"/>
        <v/>
      </c>
      <c r="K955" s="572" t="str">
        <f t="shared" si="115"/>
        <v>Strategy 1</v>
      </c>
      <c r="L955" s="573" t="str">
        <f t="shared" si="116"/>
        <v/>
      </c>
      <c r="M955" s="573" t="str">
        <f t="shared" si="117"/>
        <v/>
      </c>
      <c r="O955" s="573" t="str">
        <f t="shared" si="118"/>
        <v>Strategy 1</v>
      </c>
      <c r="P955" s="573">
        <f t="shared" si="119"/>
        <v>0</v>
      </c>
      <c r="Q955" s="573" t="str">
        <f t="shared" si="120"/>
        <v/>
      </c>
      <c r="R955" s="573">
        <f t="shared" si="121"/>
        <v>0</v>
      </c>
    </row>
    <row r="956" spans="1:18" x14ac:dyDescent="0.2">
      <c r="A956" s="23"/>
      <c r="C956" s="36"/>
      <c r="D956" s="25"/>
      <c r="J956" s="575" t="str">
        <f t="shared" si="114"/>
        <v/>
      </c>
      <c r="K956" s="572" t="str">
        <f t="shared" si="115"/>
        <v>Strategy 1</v>
      </c>
      <c r="L956" s="573" t="str">
        <f t="shared" si="116"/>
        <v/>
      </c>
      <c r="M956" s="573" t="str">
        <f t="shared" si="117"/>
        <v/>
      </c>
      <c r="O956" s="573" t="str">
        <f t="shared" si="118"/>
        <v>Strategy 1</v>
      </c>
      <c r="P956" s="573">
        <f t="shared" si="119"/>
        <v>0</v>
      </c>
      <c r="Q956" s="573" t="str">
        <f t="shared" si="120"/>
        <v/>
      </c>
      <c r="R956" s="573">
        <f t="shared" si="121"/>
        <v>0</v>
      </c>
    </row>
    <row r="957" spans="1:18" x14ac:dyDescent="0.2">
      <c r="A957" s="23"/>
      <c r="C957" s="36"/>
      <c r="D957" s="25"/>
      <c r="J957" s="575" t="str">
        <f t="shared" si="114"/>
        <v/>
      </c>
      <c r="K957" s="572" t="str">
        <f t="shared" si="115"/>
        <v>Strategy 1</v>
      </c>
      <c r="L957" s="573" t="str">
        <f t="shared" si="116"/>
        <v/>
      </c>
      <c r="M957" s="573" t="str">
        <f t="shared" si="117"/>
        <v/>
      </c>
      <c r="O957" s="573" t="str">
        <f t="shared" si="118"/>
        <v>Strategy 1</v>
      </c>
      <c r="P957" s="573">
        <f t="shared" si="119"/>
        <v>0</v>
      </c>
      <c r="Q957" s="573" t="str">
        <f t="shared" si="120"/>
        <v/>
      </c>
      <c r="R957" s="573">
        <f t="shared" si="121"/>
        <v>0</v>
      </c>
    </row>
    <row r="958" spans="1:18" x14ac:dyDescent="0.2">
      <c r="A958" s="23"/>
      <c r="C958" s="36"/>
      <c r="D958" s="25"/>
      <c r="J958" s="575" t="str">
        <f t="shared" si="114"/>
        <v/>
      </c>
      <c r="K958" s="572" t="str">
        <f t="shared" si="115"/>
        <v>Strategy 1</v>
      </c>
      <c r="L958" s="573" t="str">
        <f t="shared" si="116"/>
        <v/>
      </c>
      <c r="M958" s="573" t="str">
        <f t="shared" si="117"/>
        <v/>
      </c>
      <c r="O958" s="573" t="str">
        <f t="shared" si="118"/>
        <v>Strategy 1</v>
      </c>
      <c r="P958" s="573">
        <f t="shared" si="119"/>
        <v>0</v>
      </c>
      <c r="Q958" s="573" t="str">
        <f t="shared" si="120"/>
        <v/>
      </c>
      <c r="R958" s="573">
        <f t="shared" si="121"/>
        <v>0</v>
      </c>
    </row>
    <row r="959" spans="1:18" x14ac:dyDescent="0.2">
      <c r="A959" s="23"/>
      <c r="C959" s="36"/>
      <c r="D959" s="25"/>
      <c r="J959" s="575" t="str">
        <f t="shared" si="114"/>
        <v/>
      </c>
      <c r="K959" s="572" t="str">
        <f t="shared" si="115"/>
        <v>Strategy 1</v>
      </c>
      <c r="L959" s="573" t="str">
        <f t="shared" si="116"/>
        <v/>
      </c>
      <c r="M959" s="573" t="str">
        <f t="shared" si="117"/>
        <v/>
      </c>
      <c r="O959" s="573" t="str">
        <f t="shared" si="118"/>
        <v>Strategy 1</v>
      </c>
      <c r="P959" s="573">
        <f t="shared" si="119"/>
        <v>0</v>
      </c>
      <c r="Q959" s="573" t="str">
        <f t="shared" si="120"/>
        <v/>
      </c>
      <c r="R959" s="573">
        <f t="shared" si="121"/>
        <v>0</v>
      </c>
    </row>
    <row r="960" spans="1:18" x14ac:dyDescent="0.2">
      <c r="A960" s="23"/>
      <c r="C960" s="36"/>
      <c r="D960" s="25"/>
      <c r="J960" s="575" t="str">
        <f t="shared" si="114"/>
        <v/>
      </c>
      <c r="K960" s="572" t="str">
        <f t="shared" si="115"/>
        <v>Strategy 1</v>
      </c>
      <c r="L960" s="573" t="str">
        <f t="shared" si="116"/>
        <v/>
      </c>
      <c r="M960" s="573" t="str">
        <f t="shared" si="117"/>
        <v/>
      </c>
      <c r="O960" s="573" t="str">
        <f t="shared" si="118"/>
        <v>Strategy 1</v>
      </c>
      <c r="P960" s="573">
        <f t="shared" si="119"/>
        <v>0</v>
      </c>
      <c r="Q960" s="573" t="str">
        <f t="shared" si="120"/>
        <v/>
      </c>
      <c r="R960" s="573">
        <f t="shared" si="121"/>
        <v>0</v>
      </c>
    </row>
    <row r="961" spans="1:18" x14ac:dyDescent="0.2">
      <c r="A961" s="23"/>
      <c r="C961" s="36"/>
      <c r="D961" s="25"/>
      <c r="J961" s="575" t="str">
        <f t="shared" si="114"/>
        <v/>
      </c>
      <c r="K961" s="572" t="str">
        <f t="shared" si="115"/>
        <v>Strategy 1</v>
      </c>
      <c r="L961" s="573" t="str">
        <f t="shared" si="116"/>
        <v/>
      </c>
      <c r="M961" s="573" t="str">
        <f t="shared" si="117"/>
        <v/>
      </c>
      <c r="O961" s="573" t="str">
        <f t="shared" si="118"/>
        <v>Strategy 1</v>
      </c>
      <c r="P961" s="573">
        <f t="shared" si="119"/>
        <v>0</v>
      </c>
      <c r="Q961" s="573" t="str">
        <f t="shared" si="120"/>
        <v/>
      </c>
      <c r="R961" s="573">
        <f t="shared" si="121"/>
        <v>0</v>
      </c>
    </row>
    <row r="962" spans="1:18" x14ac:dyDescent="0.2">
      <c r="A962" s="23"/>
      <c r="C962" s="36"/>
      <c r="D962" s="25"/>
      <c r="J962" s="575" t="str">
        <f t="shared" si="114"/>
        <v/>
      </c>
      <c r="K962" s="572" t="str">
        <f t="shared" si="115"/>
        <v>Strategy 1</v>
      </c>
      <c r="L962" s="573" t="str">
        <f t="shared" si="116"/>
        <v/>
      </c>
      <c r="M962" s="573" t="str">
        <f t="shared" si="117"/>
        <v/>
      </c>
      <c r="O962" s="573" t="str">
        <f t="shared" si="118"/>
        <v>Strategy 1</v>
      </c>
      <c r="P962" s="573">
        <f t="shared" si="119"/>
        <v>0</v>
      </c>
      <c r="Q962" s="573" t="str">
        <f t="shared" si="120"/>
        <v/>
      </c>
      <c r="R962" s="573">
        <f t="shared" si="121"/>
        <v>0</v>
      </c>
    </row>
    <row r="963" spans="1:18" x14ac:dyDescent="0.2">
      <c r="A963" s="23"/>
      <c r="C963" s="36"/>
      <c r="D963" s="25"/>
      <c r="J963" s="575" t="str">
        <f t="shared" si="114"/>
        <v/>
      </c>
      <c r="K963" s="572" t="str">
        <f t="shared" si="115"/>
        <v>Strategy 1</v>
      </c>
      <c r="L963" s="573" t="str">
        <f t="shared" si="116"/>
        <v/>
      </c>
      <c r="M963" s="573" t="str">
        <f t="shared" si="117"/>
        <v/>
      </c>
      <c r="O963" s="573" t="str">
        <f t="shared" si="118"/>
        <v>Strategy 1</v>
      </c>
      <c r="P963" s="573">
        <f t="shared" si="119"/>
        <v>0</v>
      </c>
      <c r="Q963" s="573" t="str">
        <f t="shared" si="120"/>
        <v/>
      </c>
      <c r="R963" s="573">
        <f t="shared" si="121"/>
        <v>0</v>
      </c>
    </row>
    <row r="964" spans="1:18" x14ac:dyDescent="0.2">
      <c r="A964" s="23"/>
      <c r="C964" s="36"/>
      <c r="D964" s="25"/>
      <c r="J964" s="575" t="str">
        <f t="shared" si="114"/>
        <v/>
      </c>
      <c r="K964" s="572" t="str">
        <f t="shared" si="115"/>
        <v>Strategy 1</v>
      </c>
      <c r="L964" s="573" t="str">
        <f t="shared" si="116"/>
        <v/>
      </c>
      <c r="M964" s="573" t="str">
        <f t="shared" si="117"/>
        <v/>
      </c>
      <c r="O964" s="573" t="str">
        <f t="shared" si="118"/>
        <v>Strategy 1</v>
      </c>
      <c r="P964" s="573">
        <f t="shared" si="119"/>
        <v>0</v>
      </c>
      <c r="Q964" s="573" t="str">
        <f t="shared" si="120"/>
        <v/>
      </c>
      <c r="R964" s="573">
        <f t="shared" si="121"/>
        <v>0</v>
      </c>
    </row>
    <row r="965" spans="1:18" x14ac:dyDescent="0.2">
      <c r="A965" s="23"/>
      <c r="C965" s="36"/>
      <c r="D965" s="25"/>
      <c r="J965" s="575" t="str">
        <f t="shared" si="114"/>
        <v/>
      </c>
      <c r="K965" s="572" t="str">
        <f t="shared" si="115"/>
        <v>Strategy 1</v>
      </c>
      <c r="L965" s="573" t="str">
        <f t="shared" si="116"/>
        <v/>
      </c>
      <c r="M965" s="573" t="str">
        <f t="shared" si="117"/>
        <v/>
      </c>
      <c r="O965" s="573" t="str">
        <f t="shared" si="118"/>
        <v>Strategy 1</v>
      </c>
      <c r="P965" s="573">
        <f t="shared" si="119"/>
        <v>0</v>
      </c>
      <c r="Q965" s="573" t="str">
        <f t="shared" si="120"/>
        <v/>
      </c>
      <c r="R965" s="573">
        <f t="shared" si="121"/>
        <v>0</v>
      </c>
    </row>
    <row r="966" spans="1:18" x14ac:dyDescent="0.2">
      <c r="A966" s="23"/>
      <c r="C966" s="36"/>
      <c r="D966" s="25"/>
      <c r="J966" s="575" t="str">
        <f t="shared" si="114"/>
        <v/>
      </c>
      <c r="K966" s="572" t="str">
        <f t="shared" si="115"/>
        <v>Strategy 1</v>
      </c>
      <c r="L966" s="573" t="str">
        <f t="shared" si="116"/>
        <v/>
      </c>
      <c r="M966" s="573" t="str">
        <f t="shared" si="117"/>
        <v/>
      </c>
      <c r="O966" s="573" t="str">
        <f t="shared" si="118"/>
        <v>Strategy 1</v>
      </c>
      <c r="P966" s="573">
        <f t="shared" si="119"/>
        <v>0</v>
      </c>
      <c r="Q966" s="573" t="str">
        <f t="shared" si="120"/>
        <v/>
      </c>
      <c r="R966" s="573">
        <f t="shared" si="121"/>
        <v>0</v>
      </c>
    </row>
    <row r="967" spans="1:18" x14ac:dyDescent="0.2">
      <c r="A967" s="23"/>
      <c r="C967" s="36"/>
      <c r="D967" s="25"/>
      <c r="J967" s="575" t="str">
        <f t="shared" si="114"/>
        <v/>
      </c>
      <c r="K967" s="572" t="str">
        <f t="shared" si="115"/>
        <v>Strategy 1</v>
      </c>
      <c r="L967" s="573" t="str">
        <f t="shared" si="116"/>
        <v/>
      </c>
      <c r="M967" s="573" t="str">
        <f t="shared" si="117"/>
        <v/>
      </c>
      <c r="O967" s="573" t="str">
        <f t="shared" si="118"/>
        <v>Strategy 1</v>
      </c>
      <c r="P967" s="573">
        <f t="shared" si="119"/>
        <v>0</v>
      </c>
      <c r="Q967" s="573" t="str">
        <f t="shared" si="120"/>
        <v/>
      </c>
      <c r="R967" s="573">
        <f t="shared" si="121"/>
        <v>0</v>
      </c>
    </row>
    <row r="968" spans="1:18" x14ac:dyDescent="0.2">
      <c r="A968" s="23"/>
      <c r="C968" s="36"/>
      <c r="D968" s="25"/>
      <c r="J968" s="575" t="str">
        <f t="shared" si="114"/>
        <v/>
      </c>
      <c r="K968" s="572" t="str">
        <f t="shared" si="115"/>
        <v>Strategy 1</v>
      </c>
      <c r="L968" s="573" t="str">
        <f t="shared" si="116"/>
        <v/>
      </c>
      <c r="M968" s="573" t="str">
        <f t="shared" si="117"/>
        <v/>
      </c>
      <c r="O968" s="573" t="str">
        <f t="shared" si="118"/>
        <v>Strategy 1</v>
      </c>
      <c r="P968" s="573">
        <f t="shared" si="119"/>
        <v>0</v>
      </c>
      <c r="Q968" s="573" t="str">
        <f t="shared" si="120"/>
        <v/>
      </c>
      <c r="R968" s="573">
        <f t="shared" si="121"/>
        <v>0</v>
      </c>
    </row>
    <row r="969" spans="1:18" x14ac:dyDescent="0.2">
      <c r="A969" s="23"/>
      <c r="C969" s="36"/>
      <c r="D969" s="25"/>
      <c r="J969" s="575" t="str">
        <f t="shared" si="114"/>
        <v/>
      </c>
      <c r="K969" s="572" t="str">
        <f t="shared" si="115"/>
        <v>Strategy 1</v>
      </c>
      <c r="L969" s="573" t="str">
        <f t="shared" si="116"/>
        <v/>
      </c>
      <c r="M969" s="573" t="str">
        <f t="shared" si="117"/>
        <v/>
      </c>
      <c r="O969" s="573" t="str">
        <f t="shared" si="118"/>
        <v>Strategy 1</v>
      </c>
      <c r="P969" s="573">
        <f t="shared" si="119"/>
        <v>0</v>
      </c>
      <c r="Q969" s="573" t="str">
        <f t="shared" si="120"/>
        <v/>
      </c>
      <c r="R969" s="573">
        <f t="shared" si="121"/>
        <v>0</v>
      </c>
    </row>
    <row r="970" spans="1:18" x14ac:dyDescent="0.2">
      <c r="A970" s="23"/>
      <c r="C970" s="36"/>
      <c r="D970" s="25"/>
      <c r="J970" s="575" t="str">
        <f t="shared" si="114"/>
        <v/>
      </c>
      <c r="K970" s="572" t="str">
        <f t="shared" si="115"/>
        <v>Strategy 1</v>
      </c>
      <c r="L970" s="573" t="str">
        <f t="shared" si="116"/>
        <v/>
      </c>
      <c r="M970" s="573" t="str">
        <f t="shared" si="117"/>
        <v/>
      </c>
      <c r="O970" s="573" t="str">
        <f t="shared" si="118"/>
        <v>Strategy 1</v>
      </c>
      <c r="P970" s="573">
        <f t="shared" si="119"/>
        <v>0</v>
      </c>
      <c r="Q970" s="573" t="str">
        <f t="shared" si="120"/>
        <v/>
      </c>
      <c r="R970" s="573">
        <f t="shared" si="121"/>
        <v>0</v>
      </c>
    </row>
    <row r="971" spans="1:18" x14ac:dyDescent="0.2">
      <c r="A971" s="23"/>
      <c r="C971" s="36"/>
      <c r="D971" s="25"/>
      <c r="J971" s="575" t="str">
        <f t="shared" ref="J971:J1008" si="122">IF(K971=K970,"",SUMIF(K:K,K971,I:I))</f>
        <v/>
      </c>
      <c r="K971" s="572" t="str">
        <f t="shared" ref="K971:K1008" si="123">IF(ISBLANK(A971),K970,A971)</f>
        <v>Strategy 1</v>
      </c>
      <c r="L971" s="573" t="str">
        <f t="shared" si="116"/>
        <v/>
      </c>
      <c r="M971" s="573" t="str">
        <f t="shared" si="117"/>
        <v/>
      </c>
      <c r="O971" s="573" t="str">
        <f t="shared" si="118"/>
        <v>Strategy 1</v>
      </c>
      <c r="P971" s="573">
        <f t="shared" si="119"/>
        <v>0</v>
      </c>
      <c r="Q971" s="573" t="str">
        <f t="shared" si="120"/>
        <v/>
      </c>
      <c r="R971" s="573">
        <f t="shared" si="121"/>
        <v>0</v>
      </c>
    </row>
    <row r="972" spans="1:18" x14ac:dyDescent="0.2">
      <c r="A972" s="23"/>
      <c r="C972" s="36"/>
      <c r="D972" s="25"/>
      <c r="J972" s="575" t="str">
        <f t="shared" si="122"/>
        <v/>
      </c>
      <c r="K972" s="572" t="str">
        <f t="shared" si="123"/>
        <v>Strategy 1</v>
      </c>
      <c r="L972" s="573" t="str">
        <f t="shared" ref="L972:L1008" si="124">LEFT(H972,11)</f>
        <v/>
      </c>
      <c r="M972" s="573" t="str">
        <f t="shared" ref="M972:M1008" si="125">LEFT(E972,2)</f>
        <v/>
      </c>
      <c r="O972" s="573" t="str">
        <f t="shared" ref="O972:O1008" si="126">K972</f>
        <v>Strategy 1</v>
      </c>
      <c r="P972" s="573">
        <f t="shared" ref="P972:P1008" si="127">LEN(L972)</f>
        <v>0</v>
      </c>
      <c r="Q972" s="573" t="str">
        <f t="shared" ref="Q972:Q1008" si="128">IF(LEN(L972)=11,L972,IF(LEN(L972)=10,CONCATENATE(L972," "),IF(LEN(L972)=9,CONCATENATE(L972,"  "),IF(LEN(L972)=8,CONCATENATE(L972,"   "),""))))</f>
        <v/>
      </c>
      <c r="R972" s="573">
        <f t="shared" ref="R972:R1008" si="129">LEN(Q972)</f>
        <v>0</v>
      </c>
    </row>
    <row r="973" spans="1:18" x14ac:dyDescent="0.2">
      <c r="A973" s="23"/>
      <c r="C973" s="36"/>
      <c r="D973" s="25"/>
      <c r="J973" s="575" t="str">
        <f t="shared" si="122"/>
        <v/>
      </c>
      <c r="K973" s="572" t="str">
        <f t="shared" si="123"/>
        <v>Strategy 1</v>
      </c>
      <c r="L973" s="573" t="str">
        <f t="shared" si="124"/>
        <v/>
      </c>
      <c r="M973" s="573" t="str">
        <f t="shared" si="125"/>
        <v/>
      </c>
      <c r="O973" s="573" t="str">
        <f t="shared" si="126"/>
        <v>Strategy 1</v>
      </c>
      <c r="P973" s="573">
        <f t="shared" si="127"/>
        <v>0</v>
      </c>
      <c r="Q973" s="573" t="str">
        <f t="shared" si="128"/>
        <v/>
      </c>
      <c r="R973" s="573">
        <f t="shared" si="129"/>
        <v>0</v>
      </c>
    </row>
    <row r="974" spans="1:18" x14ac:dyDescent="0.2">
      <c r="A974" s="23"/>
      <c r="C974" s="36"/>
      <c r="D974" s="25"/>
      <c r="J974" s="575" t="str">
        <f t="shared" si="122"/>
        <v/>
      </c>
      <c r="K974" s="572" t="str">
        <f t="shared" si="123"/>
        <v>Strategy 1</v>
      </c>
      <c r="L974" s="573" t="str">
        <f t="shared" si="124"/>
        <v/>
      </c>
      <c r="M974" s="573" t="str">
        <f t="shared" si="125"/>
        <v/>
      </c>
      <c r="O974" s="573" t="str">
        <f t="shared" si="126"/>
        <v>Strategy 1</v>
      </c>
      <c r="P974" s="573">
        <f t="shared" si="127"/>
        <v>0</v>
      </c>
      <c r="Q974" s="573" t="str">
        <f t="shared" si="128"/>
        <v/>
      </c>
      <c r="R974" s="573">
        <f t="shared" si="129"/>
        <v>0</v>
      </c>
    </row>
    <row r="975" spans="1:18" x14ac:dyDescent="0.2">
      <c r="A975" s="23"/>
      <c r="C975" s="36"/>
      <c r="D975" s="25"/>
      <c r="J975" s="575" t="str">
        <f t="shared" si="122"/>
        <v/>
      </c>
      <c r="K975" s="572" t="str">
        <f t="shared" si="123"/>
        <v>Strategy 1</v>
      </c>
      <c r="L975" s="573" t="str">
        <f t="shared" si="124"/>
        <v/>
      </c>
      <c r="M975" s="573" t="str">
        <f t="shared" si="125"/>
        <v/>
      </c>
      <c r="O975" s="573" t="str">
        <f t="shared" si="126"/>
        <v>Strategy 1</v>
      </c>
      <c r="P975" s="573">
        <f t="shared" si="127"/>
        <v>0</v>
      </c>
      <c r="Q975" s="573" t="str">
        <f t="shared" si="128"/>
        <v/>
      </c>
      <c r="R975" s="573">
        <f t="shared" si="129"/>
        <v>0</v>
      </c>
    </row>
    <row r="976" spans="1:18" x14ac:dyDescent="0.2">
      <c r="A976" s="23"/>
      <c r="C976" s="36"/>
      <c r="D976" s="25"/>
      <c r="J976" s="575" t="str">
        <f t="shared" si="122"/>
        <v/>
      </c>
      <c r="K976" s="572" t="str">
        <f t="shared" si="123"/>
        <v>Strategy 1</v>
      </c>
      <c r="L976" s="573" t="str">
        <f t="shared" si="124"/>
        <v/>
      </c>
      <c r="M976" s="573" t="str">
        <f t="shared" si="125"/>
        <v/>
      </c>
      <c r="O976" s="573" t="str">
        <f t="shared" si="126"/>
        <v>Strategy 1</v>
      </c>
      <c r="P976" s="573">
        <f t="shared" si="127"/>
        <v>0</v>
      </c>
      <c r="Q976" s="573" t="str">
        <f t="shared" si="128"/>
        <v/>
      </c>
      <c r="R976" s="573">
        <f t="shared" si="129"/>
        <v>0</v>
      </c>
    </row>
    <row r="977" spans="1:18" x14ac:dyDescent="0.2">
      <c r="A977" s="23"/>
      <c r="C977" s="36"/>
      <c r="D977" s="25"/>
      <c r="J977" s="575" t="str">
        <f t="shared" si="122"/>
        <v/>
      </c>
      <c r="K977" s="572" t="str">
        <f t="shared" si="123"/>
        <v>Strategy 1</v>
      </c>
      <c r="L977" s="573" t="str">
        <f t="shared" si="124"/>
        <v/>
      </c>
      <c r="M977" s="573" t="str">
        <f t="shared" si="125"/>
        <v/>
      </c>
      <c r="O977" s="573" t="str">
        <f t="shared" si="126"/>
        <v>Strategy 1</v>
      </c>
      <c r="P977" s="573">
        <f t="shared" si="127"/>
        <v>0</v>
      </c>
      <c r="Q977" s="573" t="str">
        <f t="shared" si="128"/>
        <v/>
      </c>
      <c r="R977" s="573">
        <f t="shared" si="129"/>
        <v>0</v>
      </c>
    </row>
    <row r="978" spans="1:18" x14ac:dyDescent="0.2">
      <c r="A978" s="23"/>
      <c r="C978" s="36"/>
      <c r="D978" s="25"/>
      <c r="J978" s="575" t="str">
        <f t="shared" si="122"/>
        <v/>
      </c>
      <c r="K978" s="572" t="str">
        <f t="shared" si="123"/>
        <v>Strategy 1</v>
      </c>
      <c r="L978" s="573" t="str">
        <f t="shared" si="124"/>
        <v/>
      </c>
      <c r="M978" s="573" t="str">
        <f t="shared" si="125"/>
        <v/>
      </c>
      <c r="O978" s="573" t="str">
        <f t="shared" si="126"/>
        <v>Strategy 1</v>
      </c>
      <c r="P978" s="573">
        <f t="shared" si="127"/>
        <v>0</v>
      </c>
      <c r="Q978" s="573" t="str">
        <f t="shared" si="128"/>
        <v/>
      </c>
      <c r="R978" s="573">
        <f t="shared" si="129"/>
        <v>0</v>
      </c>
    </row>
    <row r="979" spans="1:18" x14ac:dyDescent="0.2">
      <c r="A979" s="23"/>
      <c r="C979" s="36"/>
      <c r="D979" s="25"/>
      <c r="J979" s="575" t="str">
        <f t="shared" si="122"/>
        <v/>
      </c>
      <c r="K979" s="572" t="str">
        <f t="shared" si="123"/>
        <v>Strategy 1</v>
      </c>
      <c r="L979" s="573" t="str">
        <f t="shared" si="124"/>
        <v/>
      </c>
      <c r="M979" s="573" t="str">
        <f t="shared" si="125"/>
        <v/>
      </c>
      <c r="O979" s="573" t="str">
        <f t="shared" si="126"/>
        <v>Strategy 1</v>
      </c>
      <c r="P979" s="573">
        <f t="shared" si="127"/>
        <v>0</v>
      </c>
      <c r="Q979" s="573" t="str">
        <f t="shared" si="128"/>
        <v/>
      </c>
      <c r="R979" s="573">
        <f t="shared" si="129"/>
        <v>0</v>
      </c>
    </row>
    <row r="980" spans="1:18" x14ac:dyDescent="0.2">
      <c r="A980" s="23"/>
      <c r="C980" s="36"/>
      <c r="D980" s="25"/>
      <c r="J980" s="575" t="str">
        <f t="shared" si="122"/>
        <v/>
      </c>
      <c r="K980" s="572" t="str">
        <f t="shared" si="123"/>
        <v>Strategy 1</v>
      </c>
      <c r="L980" s="573" t="str">
        <f t="shared" si="124"/>
        <v/>
      </c>
      <c r="M980" s="573" t="str">
        <f t="shared" si="125"/>
        <v/>
      </c>
      <c r="O980" s="573" t="str">
        <f t="shared" si="126"/>
        <v>Strategy 1</v>
      </c>
      <c r="P980" s="573">
        <f t="shared" si="127"/>
        <v>0</v>
      </c>
      <c r="Q980" s="573" t="str">
        <f t="shared" si="128"/>
        <v/>
      </c>
      <c r="R980" s="573">
        <f t="shared" si="129"/>
        <v>0</v>
      </c>
    </row>
    <row r="981" spans="1:18" x14ac:dyDescent="0.2">
      <c r="A981" s="23"/>
      <c r="C981" s="36"/>
      <c r="D981" s="25"/>
      <c r="J981" s="575" t="str">
        <f t="shared" si="122"/>
        <v/>
      </c>
      <c r="K981" s="572" t="str">
        <f t="shared" si="123"/>
        <v>Strategy 1</v>
      </c>
      <c r="L981" s="573" t="str">
        <f t="shared" si="124"/>
        <v/>
      </c>
      <c r="M981" s="573" t="str">
        <f t="shared" si="125"/>
        <v/>
      </c>
      <c r="O981" s="573" t="str">
        <f t="shared" si="126"/>
        <v>Strategy 1</v>
      </c>
      <c r="P981" s="573">
        <f t="shared" si="127"/>
        <v>0</v>
      </c>
      <c r="Q981" s="573" t="str">
        <f t="shared" si="128"/>
        <v/>
      </c>
      <c r="R981" s="573">
        <f t="shared" si="129"/>
        <v>0</v>
      </c>
    </row>
    <row r="982" spans="1:18" x14ac:dyDescent="0.2">
      <c r="A982" s="23"/>
      <c r="C982" s="36"/>
      <c r="D982" s="25"/>
      <c r="J982" s="575" t="str">
        <f t="shared" si="122"/>
        <v/>
      </c>
      <c r="K982" s="572" t="str">
        <f t="shared" si="123"/>
        <v>Strategy 1</v>
      </c>
      <c r="L982" s="573" t="str">
        <f t="shared" si="124"/>
        <v/>
      </c>
      <c r="M982" s="573" t="str">
        <f t="shared" si="125"/>
        <v/>
      </c>
      <c r="O982" s="573" t="str">
        <f t="shared" si="126"/>
        <v>Strategy 1</v>
      </c>
      <c r="P982" s="573">
        <f t="shared" si="127"/>
        <v>0</v>
      </c>
      <c r="Q982" s="573" t="str">
        <f t="shared" si="128"/>
        <v/>
      </c>
      <c r="R982" s="573">
        <f t="shared" si="129"/>
        <v>0</v>
      </c>
    </row>
    <row r="983" spans="1:18" x14ac:dyDescent="0.2">
      <c r="A983" s="23"/>
      <c r="C983" s="36"/>
      <c r="D983" s="25"/>
      <c r="J983" s="575" t="str">
        <f t="shared" si="122"/>
        <v/>
      </c>
      <c r="K983" s="572" t="str">
        <f t="shared" si="123"/>
        <v>Strategy 1</v>
      </c>
      <c r="L983" s="573" t="str">
        <f t="shared" si="124"/>
        <v/>
      </c>
      <c r="M983" s="573" t="str">
        <f t="shared" si="125"/>
        <v/>
      </c>
      <c r="O983" s="573" t="str">
        <f t="shared" si="126"/>
        <v>Strategy 1</v>
      </c>
      <c r="P983" s="573">
        <f t="shared" si="127"/>
        <v>0</v>
      </c>
      <c r="Q983" s="573" t="str">
        <f t="shared" si="128"/>
        <v/>
      </c>
      <c r="R983" s="573">
        <f t="shared" si="129"/>
        <v>0</v>
      </c>
    </row>
    <row r="984" spans="1:18" x14ac:dyDescent="0.2">
      <c r="A984" s="23"/>
      <c r="C984" s="36"/>
      <c r="D984" s="25"/>
      <c r="J984" s="575" t="str">
        <f t="shared" si="122"/>
        <v/>
      </c>
      <c r="K984" s="572" t="str">
        <f t="shared" si="123"/>
        <v>Strategy 1</v>
      </c>
      <c r="L984" s="573" t="str">
        <f t="shared" si="124"/>
        <v/>
      </c>
      <c r="M984" s="573" t="str">
        <f t="shared" si="125"/>
        <v/>
      </c>
      <c r="O984" s="573" t="str">
        <f t="shared" si="126"/>
        <v>Strategy 1</v>
      </c>
      <c r="P984" s="573">
        <f t="shared" si="127"/>
        <v>0</v>
      </c>
      <c r="Q984" s="573" t="str">
        <f t="shared" si="128"/>
        <v/>
      </c>
      <c r="R984" s="573">
        <f t="shared" si="129"/>
        <v>0</v>
      </c>
    </row>
    <row r="985" spans="1:18" x14ac:dyDescent="0.2">
      <c r="A985" s="23"/>
      <c r="C985" s="36"/>
      <c r="D985" s="25"/>
      <c r="J985" s="575" t="str">
        <f t="shared" si="122"/>
        <v/>
      </c>
      <c r="K985" s="572" t="str">
        <f t="shared" si="123"/>
        <v>Strategy 1</v>
      </c>
      <c r="L985" s="573" t="str">
        <f t="shared" si="124"/>
        <v/>
      </c>
      <c r="M985" s="573" t="str">
        <f t="shared" si="125"/>
        <v/>
      </c>
      <c r="O985" s="573" t="str">
        <f t="shared" si="126"/>
        <v>Strategy 1</v>
      </c>
      <c r="P985" s="573">
        <f t="shared" si="127"/>
        <v>0</v>
      </c>
      <c r="Q985" s="573" t="str">
        <f t="shared" si="128"/>
        <v/>
      </c>
      <c r="R985" s="573">
        <f t="shared" si="129"/>
        <v>0</v>
      </c>
    </row>
    <row r="986" spans="1:18" x14ac:dyDescent="0.2">
      <c r="A986" s="23"/>
      <c r="C986" s="36"/>
      <c r="D986" s="25"/>
      <c r="J986" s="575" t="str">
        <f t="shared" si="122"/>
        <v/>
      </c>
      <c r="K986" s="572" t="str">
        <f t="shared" si="123"/>
        <v>Strategy 1</v>
      </c>
      <c r="L986" s="573" t="str">
        <f t="shared" si="124"/>
        <v/>
      </c>
      <c r="M986" s="573" t="str">
        <f t="shared" si="125"/>
        <v/>
      </c>
      <c r="O986" s="573" t="str">
        <f t="shared" si="126"/>
        <v>Strategy 1</v>
      </c>
      <c r="P986" s="573">
        <f t="shared" si="127"/>
        <v>0</v>
      </c>
      <c r="Q986" s="573" t="str">
        <f t="shared" si="128"/>
        <v/>
      </c>
      <c r="R986" s="573">
        <f t="shared" si="129"/>
        <v>0</v>
      </c>
    </row>
    <row r="987" spans="1:18" x14ac:dyDescent="0.2">
      <c r="A987" s="23"/>
      <c r="C987" s="36"/>
      <c r="D987" s="25"/>
      <c r="J987" s="575" t="str">
        <f t="shared" si="122"/>
        <v/>
      </c>
      <c r="K987" s="572" t="str">
        <f t="shared" si="123"/>
        <v>Strategy 1</v>
      </c>
      <c r="L987" s="573" t="str">
        <f t="shared" si="124"/>
        <v/>
      </c>
      <c r="M987" s="573" t="str">
        <f t="shared" si="125"/>
        <v/>
      </c>
      <c r="O987" s="573" t="str">
        <f t="shared" si="126"/>
        <v>Strategy 1</v>
      </c>
      <c r="P987" s="573">
        <f t="shared" si="127"/>
        <v>0</v>
      </c>
      <c r="Q987" s="573" t="str">
        <f t="shared" si="128"/>
        <v/>
      </c>
      <c r="R987" s="573">
        <f t="shared" si="129"/>
        <v>0</v>
      </c>
    </row>
    <row r="988" spans="1:18" x14ac:dyDescent="0.2">
      <c r="A988" s="23"/>
      <c r="C988" s="36"/>
      <c r="D988" s="25"/>
      <c r="J988" s="575" t="str">
        <f t="shared" si="122"/>
        <v/>
      </c>
      <c r="K988" s="572" t="str">
        <f t="shared" si="123"/>
        <v>Strategy 1</v>
      </c>
      <c r="L988" s="573" t="str">
        <f t="shared" si="124"/>
        <v/>
      </c>
      <c r="M988" s="573" t="str">
        <f t="shared" si="125"/>
        <v/>
      </c>
      <c r="O988" s="573" t="str">
        <f t="shared" si="126"/>
        <v>Strategy 1</v>
      </c>
      <c r="P988" s="573">
        <f t="shared" si="127"/>
        <v>0</v>
      </c>
      <c r="Q988" s="573" t="str">
        <f t="shared" si="128"/>
        <v/>
      </c>
      <c r="R988" s="573">
        <f t="shared" si="129"/>
        <v>0</v>
      </c>
    </row>
    <row r="989" spans="1:18" x14ac:dyDescent="0.2">
      <c r="A989" s="23"/>
      <c r="C989" s="36"/>
      <c r="D989" s="25"/>
      <c r="J989" s="575" t="str">
        <f t="shared" si="122"/>
        <v/>
      </c>
      <c r="K989" s="572" t="str">
        <f t="shared" si="123"/>
        <v>Strategy 1</v>
      </c>
      <c r="L989" s="573" t="str">
        <f t="shared" si="124"/>
        <v/>
      </c>
      <c r="M989" s="573" t="str">
        <f t="shared" si="125"/>
        <v/>
      </c>
      <c r="O989" s="573" t="str">
        <f t="shared" si="126"/>
        <v>Strategy 1</v>
      </c>
      <c r="P989" s="573">
        <f t="shared" si="127"/>
        <v>0</v>
      </c>
      <c r="Q989" s="573" t="str">
        <f t="shared" si="128"/>
        <v/>
      </c>
      <c r="R989" s="573">
        <f t="shared" si="129"/>
        <v>0</v>
      </c>
    </row>
    <row r="990" spans="1:18" x14ac:dyDescent="0.2">
      <c r="A990" s="23"/>
      <c r="C990" s="36"/>
      <c r="D990" s="25"/>
      <c r="J990" s="575" t="str">
        <f t="shared" si="122"/>
        <v/>
      </c>
      <c r="K990" s="572" t="str">
        <f t="shared" si="123"/>
        <v>Strategy 1</v>
      </c>
      <c r="L990" s="573" t="str">
        <f t="shared" si="124"/>
        <v/>
      </c>
      <c r="M990" s="573" t="str">
        <f t="shared" si="125"/>
        <v/>
      </c>
      <c r="O990" s="573" t="str">
        <f t="shared" si="126"/>
        <v>Strategy 1</v>
      </c>
      <c r="P990" s="573">
        <f t="shared" si="127"/>
        <v>0</v>
      </c>
      <c r="Q990" s="573" t="str">
        <f t="shared" si="128"/>
        <v/>
      </c>
      <c r="R990" s="573">
        <f t="shared" si="129"/>
        <v>0</v>
      </c>
    </row>
    <row r="991" spans="1:18" x14ac:dyDescent="0.2">
      <c r="A991" s="23"/>
      <c r="C991" s="36"/>
      <c r="D991" s="25"/>
      <c r="J991" s="575" t="str">
        <f t="shared" si="122"/>
        <v/>
      </c>
      <c r="K991" s="572" t="str">
        <f t="shared" si="123"/>
        <v>Strategy 1</v>
      </c>
      <c r="L991" s="573" t="str">
        <f t="shared" si="124"/>
        <v/>
      </c>
      <c r="M991" s="573" t="str">
        <f t="shared" si="125"/>
        <v/>
      </c>
      <c r="O991" s="573" t="str">
        <f t="shared" si="126"/>
        <v>Strategy 1</v>
      </c>
      <c r="P991" s="573">
        <f t="shared" si="127"/>
        <v>0</v>
      </c>
      <c r="Q991" s="573" t="str">
        <f t="shared" si="128"/>
        <v/>
      </c>
      <c r="R991" s="573">
        <f t="shared" si="129"/>
        <v>0</v>
      </c>
    </row>
    <row r="992" spans="1:18" x14ac:dyDescent="0.2">
      <c r="A992" s="23"/>
      <c r="C992" s="36"/>
      <c r="D992" s="25"/>
      <c r="J992" s="575" t="str">
        <f t="shared" si="122"/>
        <v/>
      </c>
      <c r="K992" s="572" t="str">
        <f t="shared" si="123"/>
        <v>Strategy 1</v>
      </c>
      <c r="L992" s="573" t="str">
        <f t="shared" si="124"/>
        <v/>
      </c>
      <c r="M992" s="573" t="str">
        <f t="shared" si="125"/>
        <v/>
      </c>
      <c r="O992" s="573" t="str">
        <f t="shared" si="126"/>
        <v>Strategy 1</v>
      </c>
      <c r="P992" s="573">
        <f t="shared" si="127"/>
        <v>0</v>
      </c>
      <c r="Q992" s="573" t="str">
        <f t="shared" si="128"/>
        <v/>
      </c>
      <c r="R992" s="573">
        <f t="shared" si="129"/>
        <v>0</v>
      </c>
    </row>
    <row r="993" spans="1:18" x14ac:dyDescent="0.2">
      <c r="A993" s="23"/>
      <c r="C993" s="36"/>
      <c r="D993" s="25"/>
      <c r="J993" s="575" t="str">
        <f t="shared" si="122"/>
        <v/>
      </c>
      <c r="K993" s="572" t="str">
        <f t="shared" si="123"/>
        <v>Strategy 1</v>
      </c>
      <c r="L993" s="573" t="str">
        <f t="shared" si="124"/>
        <v/>
      </c>
      <c r="M993" s="573" t="str">
        <f t="shared" si="125"/>
        <v/>
      </c>
      <c r="O993" s="573" t="str">
        <f t="shared" si="126"/>
        <v>Strategy 1</v>
      </c>
      <c r="P993" s="573">
        <f t="shared" si="127"/>
        <v>0</v>
      </c>
      <c r="Q993" s="573" t="str">
        <f t="shared" si="128"/>
        <v/>
      </c>
      <c r="R993" s="573">
        <f t="shared" si="129"/>
        <v>0</v>
      </c>
    </row>
    <row r="994" spans="1:18" x14ac:dyDescent="0.2">
      <c r="A994" s="23"/>
      <c r="C994" s="36"/>
      <c r="D994" s="25"/>
      <c r="J994" s="575" t="str">
        <f t="shared" si="122"/>
        <v/>
      </c>
      <c r="K994" s="572" t="str">
        <f t="shared" si="123"/>
        <v>Strategy 1</v>
      </c>
      <c r="L994" s="573" t="str">
        <f t="shared" si="124"/>
        <v/>
      </c>
      <c r="M994" s="573" t="str">
        <f t="shared" si="125"/>
        <v/>
      </c>
      <c r="O994" s="573" t="str">
        <f t="shared" si="126"/>
        <v>Strategy 1</v>
      </c>
      <c r="P994" s="573">
        <f t="shared" si="127"/>
        <v>0</v>
      </c>
      <c r="Q994" s="573" t="str">
        <f t="shared" si="128"/>
        <v/>
      </c>
      <c r="R994" s="573">
        <f t="shared" si="129"/>
        <v>0</v>
      </c>
    </row>
    <row r="995" spans="1:18" x14ac:dyDescent="0.2">
      <c r="A995" s="23"/>
      <c r="C995" s="36"/>
      <c r="D995" s="25"/>
      <c r="J995" s="575" t="str">
        <f t="shared" si="122"/>
        <v/>
      </c>
      <c r="K995" s="572" t="str">
        <f t="shared" si="123"/>
        <v>Strategy 1</v>
      </c>
      <c r="L995" s="573" t="str">
        <f t="shared" si="124"/>
        <v/>
      </c>
      <c r="M995" s="573" t="str">
        <f t="shared" si="125"/>
        <v/>
      </c>
      <c r="O995" s="573" t="str">
        <f t="shared" si="126"/>
        <v>Strategy 1</v>
      </c>
      <c r="P995" s="573">
        <f t="shared" si="127"/>
        <v>0</v>
      </c>
      <c r="Q995" s="573" t="str">
        <f t="shared" si="128"/>
        <v/>
      </c>
      <c r="R995" s="573">
        <f t="shared" si="129"/>
        <v>0</v>
      </c>
    </row>
    <row r="996" spans="1:18" x14ac:dyDescent="0.2">
      <c r="A996" s="23"/>
      <c r="C996" s="36"/>
      <c r="D996" s="25"/>
      <c r="J996" s="575" t="str">
        <f t="shared" si="122"/>
        <v/>
      </c>
      <c r="K996" s="572" t="str">
        <f t="shared" si="123"/>
        <v>Strategy 1</v>
      </c>
      <c r="L996" s="573" t="str">
        <f t="shared" si="124"/>
        <v/>
      </c>
      <c r="M996" s="573" t="str">
        <f t="shared" si="125"/>
        <v/>
      </c>
      <c r="O996" s="573" t="str">
        <f t="shared" si="126"/>
        <v>Strategy 1</v>
      </c>
      <c r="P996" s="573">
        <f t="shared" si="127"/>
        <v>0</v>
      </c>
      <c r="Q996" s="573" t="str">
        <f t="shared" si="128"/>
        <v/>
      </c>
      <c r="R996" s="573">
        <f t="shared" si="129"/>
        <v>0</v>
      </c>
    </row>
    <row r="997" spans="1:18" x14ac:dyDescent="0.2">
      <c r="A997" s="23"/>
      <c r="C997" s="36"/>
      <c r="D997" s="25"/>
      <c r="J997" s="575" t="str">
        <f t="shared" si="122"/>
        <v/>
      </c>
      <c r="K997" s="572" t="str">
        <f t="shared" si="123"/>
        <v>Strategy 1</v>
      </c>
      <c r="L997" s="573" t="str">
        <f t="shared" si="124"/>
        <v/>
      </c>
      <c r="M997" s="573" t="str">
        <f t="shared" si="125"/>
        <v/>
      </c>
      <c r="O997" s="573" t="str">
        <f t="shared" si="126"/>
        <v>Strategy 1</v>
      </c>
      <c r="P997" s="573">
        <f t="shared" si="127"/>
        <v>0</v>
      </c>
      <c r="Q997" s="573" t="str">
        <f t="shared" si="128"/>
        <v/>
      </c>
      <c r="R997" s="573">
        <f t="shared" si="129"/>
        <v>0</v>
      </c>
    </row>
    <row r="998" spans="1:18" x14ac:dyDescent="0.2">
      <c r="A998" s="23"/>
      <c r="C998" s="36"/>
      <c r="D998" s="25"/>
      <c r="J998" s="575" t="str">
        <f t="shared" si="122"/>
        <v/>
      </c>
      <c r="K998" s="572" t="str">
        <f t="shared" si="123"/>
        <v>Strategy 1</v>
      </c>
      <c r="L998" s="573" t="str">
        <f t="shared" si="124"/>
        <v/>
      </c>
      <c r="M998" s="573" t="str">
        <f t="shared" si="125"/>
        <v/>
      </c>
      <c r="O998" s="573" t="str">
        <f t="shared" si="126"/>
        <v>Strategy 1</v>
      </c>
      <c r="P998" s="573">
        <f t="shared" si="127"/>
        <v>0</v>
      </c>
      <c r="Q998" s="573" t="str">
        <f t="shared" si="128"/>
        <v/>
      </c>
      <c r="R998" s="573">
        <f t="shared" si="129"/>
        <v>0</v>
      </c>
    </row>
    <row r="999" spans="1:18" x14ac:dyDescent="0.2">
      <c r="A999" s="23"/>
      <c r="C999" s="36"/>
      <c r="D999" s="25"/>
      <c r="J999" s="575" t="str">
        <f t="shared" si="122"/>
        <v/>
      </c>
      <c r="K999" s="572" t="str">
        <f t="shared" si="123"/>
        <v>Strategy 1</v>
      </c>
      <c r="L999" s="573" t="str">
        <f t="shared" si="124"/>
        <v/>
      </c>
      <c r="M999" s="573" t="str">
        <f t="shared" si="125"/>
        <v/>
      </c>
      <c r="O999" s="573" t="str">
        <f t="shared" si="126"/>
        <v>Strategy 1</v>
      </c>
      <c r="P999" s="573">
        <f t="shared" si="127"/>
        <v>0</v>
      </c>
      <c r="Q999" s="573" t="str">
        <f t="shared" si="128"/>
        <v/>
      </c>
      <c r="R999" s="573">
        <f t="shared" si="129"/>
        <v>0</v>
      </c>
    </row>
    <row r="1000" spans="1:18" x14ac:dyDescent="0.2">
      <c r="A1000" s="23"/>
      <c r="C1000" s="36"/>
      <c r="D1000" s="25"/>
      <c r="J1000" s="575" t="str">
        <f t="shared" si="122"/>
        <v/>
      </c>
      <c r="K1000" s="572" t="str">
        <f t="shared" si="123"/>
        <v>Strategy 1</v>
      </c>
      <c r="L1000" s="573" t="str">
        <f t="shared" si="124"/>
        <v/>
      </c>
      <c r="M1000" s="573" t="str">
        <f t="shared" si="125"/>
        <v/>
      </c>
      <c r="O1000" s="573" t="str">
        <f t="shared" si="126"/>
        <v>Strategy 1</v>
      </c>
      <c r="P1000" s="573">
        <f t="shared" si="127"/>
        <v>0</v>
      </c>
      <c r="Q1000" s="573" t="str">
        <f t="shared" si="128"/>
        <v/>
      </c>
      <c r="R1000" s="573">
        <f t="shared" si="129"/>
        <v>0</v>
      </c>
    </row>
    <row r="1001" spans="1:18" x14ac:dyDescent="0.2">
      <c r="A1001" s="23"/>
      <c r="C1001" s="36"/>
      <c r="D1001" s="25"/>
      <c r="J1001" s="575" t="str">
        <f t="shared" si="122"/>
        <v/>
      </c>
      <c r="K1001" s="572" t="str">
        <f t="shared" si="123"/>
        <v>Strategy 1</v>
      </c>
      <c r="L1001" s="573" t="str">
        <f t="shared" si="124"/>
        <v/>
      </c>
      <c r="M1001" s="573" t="str">
        <f t="shared" si="125"/>
        <v/>
      </c>
      <c r="O1001" s="573" t="str">
        <f t="shared" si="126"/>
        <v>Strategy 1</v>
      </c>
      <c r="P1001" s="573">
        <f t="shared" si="127"/>
        <v>0</v>
      </c>
      <c r="Q1001" s="573" t="str">
        <f t="shared" si="128"/>
        <v/>
      </c>
      <c r="R1001" s="573">
        <f t="shared" si="129"/>
        <v>0</v>
      </c>
    </row>
    <row r="1002" spans="1:18" x14ac:dyDescent="0.2">
      <c r="A1002" s="23"/>
      <c r="C1002" s="36"/>
      <c r="D1002" s="25"/>
      <c r="J1002" s="575" t="str">
        <f t="shared" si="122"/>
        <v/>
      </c>
      <c r="K1002" s="572" t="str">
        <f t="shared" si="123"/>
        <v>Strategy 1</v>
      </c>
      <c r="L1002" s="573" t="str">
        <f t="shared" si="124"/>
        <v/>
      </c>
      <c r="M1002" s="573" t="str">
        <f t="shared" si="125"/>
        <v/>
      </c>
      <c r="O1002" s="573" t="str">
        <f t="shared" si="126"/>
        <v>Strategy 1</v>
      </c>
      <c r="P1002" s="573">
        <f t="shared" si="127"/>
        <v>0</v>
      </c>
      <c r="Q1002" s="573" t="str">
        <f t="shared" si="128"/>
        <v/>
      </c>
      <c r="R1002" s="573">
        <f t="shared" si="129"/>
        <v>0</v>
      </c>
    </row>
    <row r="1003" spans="1:18" x14ac:dyDescent="0.2">
      <c r="A1003" s="23"/>
      <c r="C1003" s="36"/>
      <c r="D1003" s="25"/>
      <c r="J1003" s="575" t="str">
        <f t="shared" si="122"/>
        <v/>
      </c>
      <c r="K1003" s="572" t="str">
        <f t="shared" si="123"/>
        <v>Strategy 1</v>
      </c>
      <c r="L1003" s="573" t="str">
        <f t="shared" si="124"/>
        <v/>
      </c>
      <c r="M1003" s="573" t="str">
        <f t="shared" si="125"/>
        <v/>
      </c>
      <c r="O1003" s="573" t="str">
        <f t="shared" si="126"/>
        <v>Strategy 1</v>
      </c>
      <c r="P1003" s="573">
        <f t="shared" si="127"/>
        <v>0</v>
      </c>
      <c r="Q1003" s="573" t="str">
        <f t="shared" si="128"/>
        <v/>
      </c>
      <c r="R1003" s="573">
        <f t="shared" si="129"/>
        <v>0</v>
      </c>
    </row>
    <row r="1004" spans="1:18" x14ac:dyDescent="0.2">
      <c r="A1004" s="23"/>
      <c r="C1004" s="36"/>
      <c r="D1004" s="25"/>
      <c r="J1004" s="575" t="str">
        <f t="shared" si="122"/>
        <v/>
      </c>
      <c r="K1004" s="572" t="str">
        <f t="shared" si="123"/>
        <v>Strategy 1</v>
      </c>
      <c r="L1004" s="573" t="str">
        <f t="shared" si="124"/>
        <v/>
      </c>
      <c r="M1004" s="573" t="str">
        <f t="shared" si="125"/>
        <v/>
      </c>
      <c r="O1004" s="573" t="str">
        <f t="shared" si="126"/>
        <v>Strategy 1</v>
      </c>
      <c r="P1004" s="573">
        <f t="shared" si="127"/>
        <v>0</v>
      </c>
      <c r="Q1004" s="573" t="str">
        <f t="shared" si="128"/>
        <v/>
      </c>
      <c r="R1004" s="573">
        <f t="shared" si="129"/>
        <v>0</v>
      </c>
    </row>
    <row r="1005" spans="1:18" x14ac:dyDescent="0.2">
      <c r="A1005" s="23"/>
      <c r="C1005" s="36"/>
      <c r="D1005" s="25"/>
      <c r="J1005" s="575" t="str">
        <f t="shared" si="122"/>
        <v/>
      </c>
      <c r="K1005" s="572" t="str">
        <f t="shared" si="123"/>
        <v>Strategy 1</v>
      </c>
      <c r="L1005" s="573" t="str">
        <f t="shared" si="124"/>
        <v/>
      </c>
      <c r="M1005" s="573" t="str">
        <f t="shared" si="125"/>
        <v/>
      </c>
      <c r="O1005" s="573" t="str">
        <f t="shared" si="126"/>
        <v>Strategy 1</v>
      </c>
      <c r="P1005" s="573">
        <f t="shared" si="127"/>
        <v>0</v>
      </c>
      <c r="Q1005" s="573" t="str">
        <f t="shared" si="128"/>
        <v/>
      </c>
      <c r="R1005" s="573">
        <f t="shared" si="129"/>
        <v>0</v>
      </c>
    </row>
    <row r="1006" spans="1:18" x14ac:dyDescent="0.2">
      <c r="A1006" s="23"/>
      <c r="C1006" s="36"/>
      <c r="D1006" s="25"/>
      <c r="J1006" s="575" t="str">
        <f t="shared" si="122"/>
        <v/>
      </c>
      <c r="K1006" s="572" t="str">
        <f t="shared" si="123"/>
        <v>Strategy 1</v>
      </c>
      <c r="L1006" s="573" t="str">
        <f t="shared" si="124"/>
        <v/>
      </c>
      <c r="M1006" s="573" t="str">
        <f t="shared" si="125"/>
        <v/>
      </c>
      <c r="O1006" s="573" t="str">
        <f t="shared" si="126"/>
        <v>Strategy 1</v>
      </c>
      <c r="P1006" s="573">
        <f t="shared" si="127"/>
        <v>0</v>
      </c>
      <c r="Q1006" s="573" t="str">
        <f t="shared" si="128"/>
        <v/>
      </c>
      <c r="R1006" s="573">
        <f t="shared" si="129"/>
        <v>0</v>
      </c>
    </row>
    <row r="1007" spans="1:18" x14ac:dyDescent="0.2">
      <c r="A1007" s="23"/>
      <c r="C1007" s="36"/>
      <c r="D1007" s="25"/>
      <c r="J1007" s="575" t="str">
        <f t="shared" si="122"/>
        <v/>
      </c>
      <c r="K1007" s="572" t="str">
        <f t="shared" si="123"/>
        <v>Strategy 1</v>
      </c>
      <c r="L1007" s="573" t="str">
        <f t="shared" si="124"/>
        <v/>
      </c>
      <c r="M1007" s="573" t="str">
        <f t="shared" si="125"/>
        <v/>
      </c>
      <c r="O1007" s="573" t="str">
        <f t="shared" si="126"/>
        <v>Strategy 1</v>
      </c>
      <c r="P1007" s="573">
        <f t="shared" si="127"/>
        <v>0</v>
      </c>
      <c r="Q1007" s="573" t="str">
        <f t="shared" si="128"/>
        <v/>
      </c>
      <c r="R1007" s="573">
        <f t="shared" si="129"/>
        <v>0</v>
      </c>
    </row>
    <row r="1008" spans="1:18" x14ac:dyDescent="0.2">
      <c r="A1008" s="23"/>
      <c r="C1008" s="36"/>
      <c r="D1008" s="25"/>
      <c r="J1008" s="575" t="str">
        <f t="shared" si="122"/>
        <v/>
      </c>
      <c r="K1008" s="572" t="str">
        <f t="shared" si="123"/>
        <v>Strategy 1</v>
      </c>
      <c r="L1008" s="573" t="str">
        <f t="shared" si="124"/>
        <v/>
      </c>
      <c r="M1008" s="573" t="str">
        <f t="shared" si="125"/>
        <v/>
      </c>
      <c r="O1008" s="573" t="str">
        <f t="shared" si="126"/>
        <v>Strategy 1</v>
      </c>
      <c r="P1008" s="573">
        <f t="shared" si="127"/>
        <v>0</v>
      </c>
      <c r="Q1008" s="573" t="str">
        <f t="shared" si="128"/>
        <v/>
      </c>
      <c r="R1008" s="573">
        <f t="shared" si="129"/>
        <v>0</v>
      </c>
    </row>
    <row r="1009" spans="10:10" x14ac:dyDescent="0.2">
      <c r="J1009" s="576"/>
    </row>
    <row r="1010" spans="10:10" x14ac:dyDescent="0.2">
      <c r="J1010" s="576"/>
    </row>
    <row r="1011" spans="10:10" x14ac:dyDescent="0.2">
      <c r="J1011" s="576"/>
    </row>
    <row r="1012" spans="10:10" x14ac:dyDescent="0.2">
      <c r="J1012" s="576"/>
    </row>
    <row r="1013" spans="10:10" x14ac:dyDescent="0.2">
      <c r="J1013" s="576"/>
    </row>
    <row r="1014" spans="10:10" x14ac:dyDescent="0.2">
      <c r="J1014" s="576"/>
    </row>
    <row r="1015" spans="10:10" x14ac:dyDescent="0.2">
      <c r="J1015" s="576"/>
    </row>
    <row r="1016" spans="10:10" x14ac:dyDescent="0.2">
      <c r="J1016" s="576"/>
    </row>
    <row r="1017" spans="10:10" x14ac:dyDescent="0.2">
      <c r="J1017" s="576"/>
    </row>
    <row r="1018" spans="10:10" x14ac:dyDescent="0.2">
      <c r="J1018" s="576"/>
    </row>
    <row r="1019" spans="10:10" x14ac:dyDescent="0.2">
      <c r="J1019" s="576"/>
    </row>
    <row r="1020" spans="10:10" x14ac:dyDescent="0.2">
      <c r="J1020" s="576"/>
    </row>
    <row r="1021" spans="10:10" x14ac:dyDescent="0.2">
      <c r="J1021" s="576"/>
    </row>
    <row r="1022" spans="10:10" x14ac:dyDescent="0.2">
      <c r="J1022" s="576"/>
    </row>
    <row r="1023" spans="10:10" x14ac:dyDescent="0.2">
      <c r="J1023" s="576"/>
    </row>
    <row r="1024" spans="10:10" x14ac:dyDescent="0.2">
      <c r="J1024" s="576"/>
    </row>
    <row r="1025" spans="10:10" x14ac:dyDescent="0.2">
      <c r="J1025" s="576"/>
    </row>
    <row r="1026" spans="10:10" x14ac:dyDescent="0.2">
      <c r="J1026" s="576"/>
    </row>
    <row r="1027" spans="10:10" x14ac:dyDescent="0.2">
      <c r="J1027" s="576"/>
    </row>
    <row r="1028" spans="10:10" x14ac:dyDescent="0.2">
      <c r="J1028" s="576"/>
    </row>
    <row r="1029" spans="10:10" x14ac:dyDescent="0.2">
      <c r="J1029" s="576"/>
    </row>
    <row r="1030" spans="10:10" x14ac:dyDescent="0.2">
      <c r="J1030" s="576"/>
    </row>
    <row r="1031" spans="10:10" x14ac:dyDescent="0.2">
      <c r="J1031" s="576"/>
    </row>
    <row r="1032" spans="10:10" x14ac:dyDescent="0.2">
      <c r="J1032" s="576"/>
    </row>
    <row r="1033" spans="10:10" x14ac:dyDescent="0.2">
      <c r="J1033" s="576"/>
    </row>
    <row r="1034" spans="10:10" x14ac:dyDescent="0.2">
      <c r="J1034" s="576"/>
    </row>
    <row r="1035" spans="10:10" x14ac:dyDescent="0.2">
      <c r="J1035" s="576"/>
    </row>
    <row r="1036" spans="10:10" x14ac:dyDescent="0.2">
      <c r="J1036" s="576"/>
    </row>
    <row r="1037" spans="10:10" x14ac:dyDescent="0.2">
      <c r="J1037" s="576"/>
    </row>
    <row r="1038" spans="10:10" x14ac:dyDescent="0.2">
      <c r="J1038" s="576"/>
    </row>
    <row r="1039" spans="10:10" x14ac:dyDescent="0.2">
      <c r="J1039" s="576"/>
    </row>
    <row r="1040" spans="10:10" x14ac:dyDescent="0.2">
      <c r="J1040" s="576"/>
    </row>
    <row r="1041" spans="10:10" x14ac:dyDescent="0.2">
      <c r="J1041" s="576"/>
    </row>
    <row r="1042" spans="10:10" x14ac:dyDescent="0.2">
      <c r="J1042" s="576"/>
    </row>
    <row r="1043" spans="10:10" x14ac:dyDescent="0.2">
      <c r="J1043" s="576"/>
    </row>
    <row r="1044" spans="10:10" x14ac:dyDescent="0.2">
      <c r="J1044" s="576"/>
    </row>
    <row r="1045" spans="10:10" x14ac:dyDescent="0.2">
      <c r="J1045" s="576"/>
    </row>
    <row r="1046" spans="10:10" x14ac:dyDescent="0.2">
      <c r="J1046" s="576"/>
    </row>
    <row r="1047" spans="10:10" x14ac:dyDescent="0.2">
      <c r="J1047" s="576"/>
    </row>
    <row r="1048" spans="10:10" x14ac:dyDescent="0.2">
      <c r="J1048" s="576"/>
    </row>
    <row r="1049" spans="10:10" x14ac:dyDescent="0.2">
      <c r="J1049" s="576"/>
    </row>
    <row r="1050" spans="10:10" x14ac:dyDescent="0.2">
      <c r="J1050" s="576"/>
    </row>
    <row r="1051" spans="10:10" x14ac:dyDescent="0.2">
      <c r="J1051" s="576"/>
    </row>
    <row r="1052" spans="10:10" x14ac:dyDescent="0.2">
      <c r="J1052" s="576"/>
    </row>
    <row r="1053" spans="10:10" x14ac:dyDescent="0.2">
      <c r="J1053" s="576"/>
    </row>
    <row r="1054" spans="10:10" x14ac:dyDescent="0.2">
      <c r="J1054" s="576"/>
    </row>
    <row r="1055" spans="10:10" x14ac:dyDescent="0.2">
      <c r="J1055" s="576"/>
    </row>
    <row r="1056" spans="10:10" x14ac:dyDescent="0.2">
      <c r="J1056" s="576"/>
    </row>
    <row r="1057" spans="10:10" x14ac:dyDescent="0.2">
      <c r="J1057" s="576"/>
    </row>
    <row r="1058" spans="10:10" x14ac:dyDescent="0.2">
      <c r="J1058" s="576"/>
    </row>
    <row r="1059" spans="10:10" x14ac:dyDescent="0.2">
      <c r="J1059" s="576"/>
    </row>
    <row r="1060" spans="10:10" x14ac:dyDescent="0.2">
      <c r="J1060" s="576"/>
    </row>
    <row r="1061" spans="10:10" x14ac:dyDescent="0.2">
      <c r="J1061" s="576"/>
    </row>
    <row r="1062" spans="10:10" x14ac:dyDescent="0.2">
      <c r="J1062" s="576"/>
    </row>
    <row r="1063" spans="10:10" x14ac:dyDescent="0.2">
      <c r="J1063" s="576"/>
    </row>
    <row r="1064" spans="10:10" x14ac:dyDescent="0.2">
      <c r="J1064" s="576"/>
    </row>
    <row r="1065" spans="10:10" x14ac:dyDescent="0.2">
      <c r="J1065" s="576"/>
    </row>
    <row r="1066" spans="10:10" x14ac:dyDescent="0.2">
      <c r="J1066" s="576"/>
    </row>
    <row r="1067" spans="10:10" x14ac:dyDescent="0.2">
      <c r="J1067" s="576"/>
    </row>
    <row r="1068" spans="10:10" x14ac:dyDescent="0.2">
      <c r="J1068" s="576"/>
    </row>
    <row r="1069" spans="10:10" x14ac:dyDescent="0.2">
      <c r="J1069" s="576"/>
    </row>
    <row r="1070" spans="10:10" x14ac:dyDescent="0.2">
      <c r="J1070" s="576"/>
    </row>
    <row r="1071" spans="10:10" x14ac:dyDescent="0.2">
      <c r="J1071" s="576"/>
    </row>
    <row r="1072" spans="10:10" x14ac:dyDescent="0.2">
      <c r="J1072" s="576"/>
    </row>
    <row r="1073" spans="10:10" x14ac:dyDescent="0.2">
      <c r="J1073" s="576"/>
    </row>
    <row r="1074" spans="10:10" x14ac:dyDescent="0.2">
      <c r="J1074" s="576"/>
    </row>
    <row r="1075" spans="10:10" x14ac:dyDescent="0.2">
      <c r="J1075" s="576"/>
    </row>
    <row r="1076" spans="10:10" x14ac:dyDescent="0.2">
      <c r="J1076" s="576"/>
    </row>
    <row r="1077" spans="10:10" x14ac:dyDescent="0.2">
      <c r="J1077" s="576"/>
    </row>
    <row r="1078" spans="10:10" x14ac:dyDescent="0.2">
      <c r="J1078" s="576"/>
    </row>
    <row r="1079" spans="10:10" x14ac:dyDescent="0.2">
      <c r="J1079" s="576"/>
    </row>
    <row r="1080" spans="10:10" x14ac:dyDescent="0.2">
      <c r="J1080" s="576"/>
    </row>
    <row r="1081" spans="10:10" x14ac:dyDescent="0.2">
      <c r="J1081" s="576"/>
    </row>
    <row r="1082" spans="10:10" x14ac:dyDescent="0.2">
      <c r="J1082" s="576"/>
    </row>
    <row r="1083" spans="10:10" x14ac:dyDescent="0.2">
      <c r="J1083" s="576"/>
    </row>
    <row r="1084" spans="10:10" x14ac:dyDescent="0.2">
      <c r="J1084" s="576"/>
    </row>
    <row r="1085" spans="10:10" x14ac:dyDescent="0.2">
      <c r="J1085" s="576"/>
    </row>
    <row r="1086" spans="10:10" x14ac:dyDescent="0.2">
      <c r="J1086" s="576"/>
    </row>
    <row r="1087" spans="10:10" x14ac:dyDescent="0.2">
      <c r="J1087" s="576"/>
    </row>
    <row r="1088" spans="10:10" x14ac:dyDescent="0.2">
      <c r="J1088" s="576"/>
    </row>
    <row r="1089" spans="10:10" x14ac:dyDescent="0.2">
      <c r="J1089" s="576"/>
    </row>
    <row r="1090" spans="10:10" x14ac:dyDescent="0.2">
      <c r="J1090" s="576"/>
    </row>
    <row r="1091" spans="10:10" x14ac:dyDescent="0.2">
      <c r="J1091" s="576"/>
    </row>
    <row r="1092" spans="10:10" x14ac:dyDescent="0.2">
      <c r="J1092" s="576"/>
    </row>
    <row r="1093" spans="10:10" x14ac:dyDescent="0.2">
      <c r="J1093" s="576"/>
    </row>
    <row r="1094" spans="10:10" x14ac:dyDescent="0.2">
      <c r="J1094" s="576"/>
    </row>
    <row r="1095" spans="10:10" x14ac:dyDescent="0.2">
      <c r="J1095" s="576"/>
    </row>
    <row r="1096" spans="10:10" x14ac:dyDescent="0.2">
      <c r="J1096" s="576"/>
    </row>
    <row r="1097" spans="10:10" x14ac:dyDescent="0.2">
      <c r="J1097" s="576"/>
    </row>
    <row r="1098" spans="10:10" x14ac:dyDescent="0.2">
      <c r="J1098" s="576"/>
    </row>
    <row r="1099" spans="10:10" x14ac:dyDescent="0.2">
      <c r="J1099" s="576"/>
    </row>
    <row r="1100" spans="10:10" x14ac:dyDescent="0.2">
      <c r="J1100" s="576"/>
    </row>
    <row r="1101" spans="10:10" x14ac:dyDescent="0.2">
      <c r="J1101" s="576"/>
    </row>
    <row r="1102" spans="10:10" x14ac:dyDescent="0.2">
      <c r="J1102" s="576"/>
    </row>
    <row r="1103" spans="10:10" x14ac:dyDescent="0.2">
      <c r="J1103" s="576"/>
    </row>
    <row r="1104" spans="10:10" x14ac:dyDescent="0.2">
      <c r="J1104" s="576"/>
    </row>
    <row r="1105" spans="10:10" x14ac:dyDescent="0.2">
      <c r="J1105" s="576"/>
    </row>
    <row r="1106" spans="10:10" x14ac:dyDescent="0.2">
      <c r="J1106" s="576"/>
    </row>
    <row r="1107" spans="10:10" x14ac:dyDescent="0.2">
      <c r="J1107" s="576"/>
    </row>
    <row r="1108" spans="10:10" x14ac:dyDescent="0.2">
      <c r="J1108" s="576"/>
    </row>
    <row r="1109" spans="10:10" x14ac:dyDescent="0.2">
      <c r="J1109" s="576"/>
    </row>
    <row r="1110" spans="10:10" x14ac:dyDescent="0.2">
      <c r="J1110" s="576"/>
    </row>
    <row r="1111" spans="10:10" x14ac:dyDescent="0.2">
      <c r="J1111" s="576"/>
    </row>
    <row r="1112" spans="10:10" x14ac:dyDescent="0.2">
      <c r="J1112" s="576"/>
    </row>
    <row r="1113" spans="10:10" x14ac:dyDescent="0.2">
      <c r="J1113" s="576"/>
    </row>
    <row r="1114" spans="10:10" x14ac:dyDescent="0.2">
      <c r="J1114" s="576"/>
    </row>
    <row r="1115" spans="10:10" x14ac:dyDescent="0.2">
      <c r="J1115" s="576"/>
    </row>
    <row r="1116" spans="10:10" x14ac:dyDescent="0.2">
      <c r="J1116" s="576"/>
    </row>
    <row r="1117" spans="10:10" x14ac:dyDescent="0.2">
      <c r="J1117" s="576"/>
    </row>
    <row r="1118" spans="10:10" x14ac:dyDescent="0.2">
      <c r="J1118" s="576"/>
    </row>
    <row r="1119" spans="10:10" x14ac:dyDescent="0.2">
      <c r="J1119" s="576"/>
    </row>
    <row r="1120" spans="10:10" x14ac:dyDescent="0.2">
      <c r="J1120" s="576"/>
    </row>
    <row r="1121" spans="10:10" x14ac:dyDescent="0.2">
      <c r="J1121" s="576"/>
    </row>
    <row r="1122" spans="10:10" x14ac:dyDescent="0.2">
      <c r="J1122" s="576"/>
    </row>
    <row r="1123" spans="10:10" x14ac:dyDescent="0.2">
      <c r="J1123" s="576"/>
    </row>
    <row r="1124" spans="10:10" x14ac:dyDescent="0.2">
      <c r="J1124" s="576"/>
    </row>
    <row r="1125" spans="10:10" x14ac:dyDescent="0.2">
      <c r="J1125" s="576"/>
    </row>
    <row r="1126" spans="10:10" x14ac:dyDescent="0.2">
      <c r="J1126" s="576"/>
    </row>
    <row r="1127" spans="10:10" x14ac:dyDescent="0.2">
      <c r="J1127" s="576"/>
    </row>
    <row r="1128" spans="10:10" x14ac:dyDescent="0.2">
      <c r="J1128" s="576"/>
    </row>
    <row r="1129" spans="10:10" x14ac:dyDescent="0.2">
      <c r="J1129" s="576"/>
    </row>
    <row r="1130" spans="10:10" x14ac:dyDescent="0.2">
      <c r="J1130" s="576"/>
    </row>
    <row r="1131" spans="10:10" x14ac:dyDescent="0.2">
      <c r="J1131" s="576"/>
    </row>
    <row r="1132" spans="10:10" x14ac:dyDescent="0.2">
      <c r="J1132" s="576"/>
    </row>
    <row r="1133" spans="10:10" x14ac:dyDescent="0.2">
      <c r="J1133" s="576"/>
    </row>
    <row r="1134" spans="10:10" x14ac:dyDescent="0.2">
      <c r="J1134" s="576"/>
    </row>
    <row r="1135" spans="10:10" x14ac:dyDescent="0.2">
      <c r="J1135" s="576"/>
    </row>
    <row r="1136" spans="10:10" x14ac:dyDescent="0.2">
      <c r="J1136" s="576"/>
    </row>
    <row r="1137" spans="10:10" x14ac:dyDescent="0.2">
      <c r="J1137" s="576"/>
    </row>
    <row r="1138" spans="10:10" x14ac:dyDescent="0.2">
      <c r="J1138" s="576"/>
    </row>
    <row r="1139" spans="10:10" x14ac:dyDescent="0.2">
      <c r="J1139" s="576"/>
    </row>
    <row r="1140" spans="10:10" x14ac:dyDescent="0.2">
      <c r="J1140" s="576"/>
    </row>
    <row r="1141" spans="10:10" x14ac:dyDescent="0.2">
      <c r="J1141" s="576"/>
    </row>
    <row r="1142" spans="10:10" x14ac:dyDescent="0.2">
      <c r="J1142" s="576"/>
    </row>
    <row r="1143" spans="10:10" x14ac:dyDescent="0.2">
      <c r="J1143" s="576"/>
    </row>
    <row r="1144" spans="10:10" x14ac:dyDescent="0.2">
      <c r="J1144" s="576"/>
    </row>
    <row r="1145" spans="10:10" x14ac:dyDescent="0.2">
      <c r="J1145" s="576"/>
    </row>
    <row r="1146" spans="10:10" x14ac:dyDescent="0.2">
      <c r="J1146" s="576"/>
    </row>
    <row r="1147" spans="10:10" x14ac:dyDescent="0.2">
      <c r="J1147" s="576"/>
    </row>
    <row r="1148" spans="10:10" x14ac:dyDescent="0.2">
      <c r="J1148" s="576"/>
    </row>
    <row r="1149" spans="10:10" x14ac:dyDescent="0.2">
      <c r="J1149" s="576"/>
    </row>
    <row r="1150" spans="10:10" x14ac:dyDescent="0.2">
      <c r="J1150" s="576"/>
    </row>
    <row r="1151" spans="10:10" x14ac:dyDescent="0.2">
      <c r="J1151" s="576"/>
    </row>
    <row r="1152" spans="10:10" x14ac:dyDescent="0.2">
      <c r="J1152" s="576"/>
    </row>
    <row r="1153" spans="10:10" x14ac:dyDescent="0.2">
      <c r="J1153" s="576"/>
    </row>
    <row r="1154" spans="10:10" x14ac:dyDescent="0.2">
      <c r="J1154" s="576"/>
    </row>
    <row r="1155" spans="10:10" x14ac:dyDescent="0.2">
      <c r="J1155" s="576"/>
    </row>
    <row r="1156" spans="10:10" x14ac:dyDescent="0.2">
      <c r="J1156" s="576"/>
    </row>
    <row r="1157" spans="10:10" x14ac:dyDescent="0.2">
      <c r="J1157" s="576"/>
    </row>
    <row r="1158" spans="10:10" x14ac:dyDescent="0.2">
      <c r="J1158" s="576"/>
    </row>
    <row r="1159" spans="10:10" x14ac:dyDescent="0.2">
      <c r="J1159" s="576"/>
    </row>
    <row r="1160" spans="10:10" x14ac:dyDescent="0.2">
      <c r="J1160" s="576"/>
    </row>
    <row r="1161" spans="10:10" x14ac:dyDescent="0.2">
      <c r="J1161" s="576"/>
    </row>
    <row r="1162" spans="10:10" x14ac:dyDescent="0.2">
      <c r="J1162" s="576"/>
    </row>
    <row r="1163" spans="10:10" x14ac:dyDescent="0.2">
      <c r="J1163" s="576"/>
    </row>
    <row r="1164" spans="10:10" x14ac:dyDescent="0.2">
      <c r="J1164" s="576"/>
    </row>
    <row r="1165" spans="10:10" x14ac:dyDescent="0.2">
      <c r="J1165" s="576"/>
    </row>
    <row r="1166" spans="10:10" x14ac:dyDescent="0.2">
      <c r="J1166" s="576"/>
    </row>
    <row r="1167" spans="10:10" x14ac:dyDescent="0.2">
      <c r="J1167" s="576"/>
    </row>
    <row r="1168" spans="10:10" x14ac:dyDescent="0.2">
      <c r="J1168" s="576"/>
    </row>
    <row r="1169" spans="10:10" x14ac:dyDescent="0.2">
      <c r="J1169" s="576"/>
    </row>
    <row r="1170" spans="10:10" x14ac:dyDescent="0.2">
      <c r="J1170" s="576"/>
    </row>
    <row r="1171" spans="10:10" x14ac:dyDescent="0.2">
      <c r="J1171" s="576"/>
    </row>
    <row r="1172" spans="10:10" x14ac:dyDescent="0.2">
      <c r="J1172" s="576"/>
    </row>
    <row r="1173" spans="10:10" x14ac:dyDescent="0.2">
      <c r="J1173" s="576"/>
    </row>
    <row r="1174" spans="10:10" x14ac:dyDescent="0.2">
      <c r="J1174" s="576"/>
    </row>
    <row r="1175" spans="10:10" x14ac:dyDescent="0.2">
      <c r="J1175" s="576"/>
    </row>
    <row r="1176" spans="10:10" x14ac:dyDescent="0.2">
      <c r="J1176" s="576"/>
    </row>
    <row r="1177" spans="10:10" x14ac:dyDescent="0.2">
      <c r="J1177" s="576"/>
    </row>
    <row r="1178" spans="10:10" x14ac:dyDescent="0.2">
      <c r="J1178" s="576"/>
    </row>
    <row r="1179" spans="10:10" x14ac:dyDescent="0.2">
      <c r="J1179" s="576"/>
    </row>
    <row r="1180" spans="10:10" x14ac:dyDescent="0.2">
      <c r="J1180" s="576"/>
    </row>
    <row r="1181" spans="10:10" x14ac:dyDescent="0.2">
      <c r="J1181" s="576"/>
    </row>
    <row r="1182" spans="10:10" x14ac:dyDescent="0.2">
      <c r="J1182" s="576"/>
    </row>
    <row r="1183" spans="10:10" x14ac:dyDescent="0.2">
      <c r="J1183" s="576"/>
    </row>
    <row r="1184" spans="10:10" x14ac:dyDescent="0.2">
      <c r="J1184" s="576"/>
    </row>
    <row r="1185" spans="10:10" x14ac:dyDescent="0.2">
      <c r="J1185" s="576"/>
    </row>
    <row r="1186" spans="10:10" x14ac:dyDescent="0.2">
      <c r="J1186" s="576"/>
    </row>
    <row r="1187" spans="10:10" x14ac:dyDescent="0.2">
      <c r="J1187" s="576"/>
    </row>
    <row r="1188" spans="10:10" x14ac:dyDescent="0.2">
      <c r="J1188" s="576"/>
    </row>
    <row r="1189" spans="10:10" x14ac:dyDescent="0.2">
      <c r="J1189" s="576"/>
    </row>
    <row r="1190" spans="10:10" x14ac:dyDescent="0.2">
      <c r="J1190" s="576"/>
    </row>
    <row r="1191" spans="10:10" x14ac:dyDescent="0.2">
      <c r="J1191" s="576"/>
    </row>
    <row r="1192" spans="10:10" x14ac:dyDescent="0.2">
      <c r="J1192" s="576"/>
    </row>
    <row r="1193" spans="10:10" x14ac:dyDescent="0.2">
      <c r="J1193" s="576"/>
    </row>
    <row r="1194" spans="10:10" x14ac:dyDescent="0.2">
      <c r="J1194" s="576"/>
    </row>
    <row r="1195" spans="10:10" x14ac:dyDescent="0.2">
      <c r="J1195" s="576"/>
    </row>
    <row r="1196" spans="10:10" x14ac:dyDescent="0.2">
      <c r="J1196" s="576"/>
    </row>
    <row r="1197" spans="10:10" x14ac:dyDescent="0.2">
      <c r="J1197" s="576"/>
    </row>
    <row r="1198" spans="10:10" x14ac:dyDescent="0.2">
      <c r="J1198" s="576"/>
    </row>
    <row r="1199" spans="10:10" x14ac:dyDescent="0.2">
      <c r="J1199" s="576"/>
    </row>
    <row r="1200" spans="10:10" x14ac:dyDescent="0.2">
      <c r="J1200" s="576"/>
    </row>
    <row r="1201" spans="10:10" x14ac:dyDescent="0.2">
      <c r="J1201" s="576"/>
    </row>
    <row r="1202" spans="10:10" x14ac:dyDescent="0.2">
      <c r="J1202" s="576"/>
    </row>
    <row r="1203" spans="10:10" x14ac:dyDescent="0.2">
      <c r="J1203" s="576"/>
    </row>
    <row r="1204" spans="10:10" x14ac:dyDescent="0.2">
      <c r="J1204" s="576"/>
    </row>
    <row r="1205" spans="10:10" x14ac:dyDescent="0.2">
      <c r="J1205" s="576"/>
    </row>
    <row r="1206" spans="10:10" x14ac:dyDescent="0.2">
      <c r="J1206" s="576"/>
    </row>
    <row r="1207" spans="10:10" x14ac:dyDescent="0.2">
      <c r="J1207" s="576"/>
    </row>
    <row r="1208" spans="10:10" x14ac:dyDescent="0.2">
      <c r="J1208" s="576"/>
    </row>
    <row r="1209" spans="10:10" x14ac:dyDescent="0.2">
      <c r="J1209" s="576"/>
    </row>
    <row r="1210" spans="10:10" x14ac:dyDescent="0.2">
      <c r="J1210" s="576"/>
    </row>
    <row r="1211" spans="10:10" x14ac:dyDescent="0.2">
      <c r="J1211" s="576"/>
    </row>
    <row r="1212" spans="10:10" x14ac:dyDescent="0.2">
      <c r="J1212" s="576"/>
    </row>
    <row r="1213" spans="10:10" x14ac:dyDescent="0.2">
      <c r="J1213" s="576"/>
    </row>
    <row r="1214" spans="10:10" x14ac:dyDescent="0.2">
      <c r="J1214" s="576"/>
    </row>
    <row r="1215" spans="10:10" x14ac:dyDescent="0.2">
      <c r="J1215" s="576"/>
    </row>
    <row r="1216" spans="10:10" x14ac:dyDescent="0.2">
      <c r="J1216" s="576"/>
    </row>
    <row r="1217" spans="10:10" x14ac:dyDescent="0.2">
      <c r="J1217" s="576"/>
    </row>
    <row r="1218" spans="10:10" x14ac:dyDescent="0.2">
      <c r="J1218" s="576"/>
    </row>
    <row r="1219" spans="10:10" x14ac:dyDescent="0.2">
      <c r="J1219" s="576"/>
    </row>
    <row r="1220" spans="10:10" x14ac:dyDescent="0.2">
      <c r="J1220" s="576"/>
    </row>
    <row r="1221" spans="10:10" x14ac:dyDescent="0.2">
      <c r="J1221" s="576"/>
    </row>
    <row r="1222" spans="10:10" x14ac:dyDescent="0.2">
      <c r="J1222" s="576"/>
    </row>
    <row r="1223" spans="10:10" x14ac:dyDescent="0.2">
      <c r="J1223" s="576"/>
    </row>
    <row r="1224" spans="10:10" x14ac:dyDescent="0.2">
      <c r="J1224" s="576"/>
    </row>
    <row r="1225" spans="10:10" x14ac:dyDescent="0.2">
      <c r="J1225" s="576"/>
    </row>
    <row r="1226" spans="10:10" x14ac:dyDescent="0.2">
      <c r="J1226" s="576"/>
    </row>
    <row r="1227" spans="10:10" x14ac:dyDescent="0.2">
      <c r="J1227" s="576"/>
    </row>
    <row r="1228" spans="10:10" x14ac:dyDescent="0.2">
      <c r="J1228" s="576"/>
    </row>
    <row r="1229" spans="10:10" x14ac:dyDescent="0.2">
      <c r="J1229" s="576"/>
    </row>
    <row r="1230" spans="10:10" x14ac:dyDescent="0.2">
      <c r="J1230" s="576"/>
    </row>
    <row r="1231" spans="10:10" x14ac:dyDescent="0.2">
      <c r="J1231" s="576"/>
    </row>
    <row r="1232" spans="10:10" x14ac:dyDescent="0.2">
      <c r="J1232" s="576"/>
    </row>
    <row r="1233" spans="10:10" x14ac:dyDescent="0.2">
      <c r="J1233" s="576"/>
    </row>
    <row r="1234" spans="10:10" x14ac:dyDescent="0.2">
      <c r="J1234" s="576"/>
    </row>
    <row r="1235" spans="10:10" x14ac:dyDescent="0.2">
      <c r="J1235" s="576"/>
    </row>
    <row r="1236" spans="10:10" x14ac:dyDescent="0.2">
      <c r="J1236" s="576"/>
    </row>
    <row r="1237" spans="10:10" x14ac:dyDescent="0.2">
      <c r="J1237" s="576"/>
    </row>
    <row r="1238" spans="10:10" x14ac:dyDescent="0.2">
      <c r="J1238" s="576"/>
    </row>
    <row r="1239" spans="10:10" x14ac:dyDescent="0.2">
      <c r="J1239" s="576"/>
    </row>
    <row r="1240" spans="10:10" x14ac:dyDescent="0.2">
      <c r="J1240" s="576"/>
    </row>
    <row r="1241" spans="10:10" x14ac:dyDescent="0.2">
      <c r="J1241" s="576"/>
    </row>
    <row r="1242" spans="10:10" x14ac:dyDescent="0.2">
      <c r="J1242" s="576"/>
    </row>
    <row r="1243" spans="10:10" x14ac:dyDescent="0.2">
      <c r="J1243" s="576"/>
    </row>
    <row r="1244" spans="10:10" x14ac:dyDescent="0.2">
      <c r="J1244" s="576"/>
    </row>
    <row r="1245" spans="10:10" x14ac:dyDescent="0.2">
      <c r="J1245" s="576"/>
    </row>
    <row r="1246" spans="10:10" x14ac:dyDescent="0.2">
      <c r="J1246" s="576"/>
    </row>
    <row r="1247" spans="10:10" x14ac:dyDescent="0.2">
      <c r="J1247" s="576"/>
    </row>
    <row r="1248" spans="10:10" x14ac:dyDescent="0.2">
      <c r="J1248" s="576"/>
    </row>
    <row r="1249" spans="10:10" x14ac:dyDescent="0.2">
      <c r="J1249" s="576"/>
    </row>
    <row r="1250" spans="10:10" x14ac:dyDescent="0.2">
      <c r="J1250" s="576"/>
    </row>
    <row r="1251" spans="10:10" x14ac:dyDescent="0.2">
      <c r="J1251" s="576"/>
    </row>
    <row r="1252" spans="10:10" x14ac:dyDescent="0.2">
      <c r="J1252" s="576"/>
    </row>
    <row r="1253" spans="10:10" x14ac:dyDescent="0.2">
      <c r="J1253" s="576"/>
    </row>
    <row r="1254" spans="10:10" x14ac:dyDescent="0.2">
      <c r="J1254" s="576"/>
    </row>
    <row r="1255" spans="10:10" x14ac:dyDescent="0.2">
      <c r="J1255" s="576"/>
    </row>
    <row r="1256" spans="10:10" x14ac:dyDescent="0.2">
      <c r="J1256" s="576"/>
    </row>
    <row r="1257" spans="10:10" x14ac:dyDescent="0.2">
      <c r="J1257" s="576"/>
    </row>
    <row r="1258" spans="10:10" x14ac:dyDescent="0.2">
      <c r="J1258" s="576"/>
    </row>
    <row r="1259" spans="10:10" x14ac:dyDescent="0.2">
      <c r="J1259" s="576"/>
    </row>
    <row r="1260" spans="10:10" x14ac:dyDescent="0.2">
      <c r="J1260" s="576"/>
    </row>
    <row r="1261" spans="10:10" x14ac:dyDescent="0.2">
      <c r="J1261" s="576"/>
    </row>
    <row r="1262" spans="10:10" x14ac:dyDescent="0.2">
      <c r="J1262" s="576"/>
    </row>
    <row r="1263" spans="10:10" x14ac:dyDescent="0.2">
      <c r="J1263" s="576"/>
    </row>
    <row r="1264" spans="10:10" x14ac:dyDescent="0.2">
      <c r="J1264" s="576"/>
    </row>
    <row r="1265" spans="10:10" x14ac:dyDescent="0.2">
      <c r="J1265" s="576"/>
    </row>
    <row r="1266" spans="10:10" x14ac:dyDescent="0.2">
      <c r="J1266" s="576"/>
    </row>
    <row r="1267" spans="10:10" x14ac:dyDescent="0.2">
      <c r="J1267" s="576"/>
    </row>
    <row r="1268" spans="10:10" x14ac:dyDescent="0.2">
      <c r="J1268" s="576"/>
    </row>
    <row r="1269" spans="10:10" x14ac:dyDescent="0.2">
      <c r="J1269" s="576"/>
    </row>
    <row r="1270" spans="10:10" x14ac:dyDescent="0.2">
      <c r="J1270" s="576"/>
    </row>
    <row r="1271" spans="10:10" x14ac:dyDescent="0.2">
      <c r="J1271" s="576"/>
    </row>
    <row r="1272" spans="10:10" x14ac:dyDescent="0.2">
      <c r="J1272" s="576"/>
    </row>
    <row r="1273" spans="10:10" x14ac:dyDescent="0.2">
      <c r="J1273" s="576"/>
    </row>
    <row r="1274" spans="10:10" x14ac:dyDescent="0.2">
      <c r="J1274" s="576"/>
    </row>
    <row r="1275" spans="10:10" x14ac:dyDescent="0.2">
      <c r="J1275" s="576"/>
    </row>
    <row r="1276" spans="10:10" x14ac:dyDescent="0.2">
      <c r="J1276" s="576"/>
    </row>
    <row r="1277" spans="10:10" x14ac:dyDescent="0.2">
      <c r="J1277" s="576"/>
    </row>
    <row r="1278" spans="10:10" x14ac:dyDescent="0.2">
      <c r="J1278" s="576"/>
    </row>
    <row r="1279" spans="10:10" x14ac:dyDescent="0.2">
      <c r="J1279" s="576"/>
    </row>
    <row r="1280" spans="10:10" x14ac:dyDescent="0.2">
      <c r="J1280" s="576"/>
    </row>
    <row r="1281" spans="10:10" x14ac:dyDescent="0.2">
      <c r="J1281" s="576"/>
    </row>
    <row r="1282" spans="10:10" x14ac:dyDescent="0.2">
      <c r="J1282" s="576"/>
    </row>
    <row r="1283" spans="10:10" x14ac:dyDescent="0.2">
      <c r="J1283" s="576"/>
    </row>
    <row r="1284" spans="10:10" x14ac:dyDescent="0.2">
      <c r="J1284" s="576"/>
    </row>
    <row r="1285" spans="10:10" x14ac:dyDescent="0.2">
      <c r="J1285" s="576"/>
    </row>
    <row r="1286" spans="10:10" x14ac:dyDescent="0.2">
      <c r="J1286" s="576"/>
    </row>
    <row r="1287" spans="10:10" x14ac:dyDescent="0.2">
      <c r="J1287" s="576"/>
    </row>
    <row r="1288" spans="10:10" x14ac:dyDescent="0.2">
      <c r="J1288" s="576"/>
    </row>
    <row r="1289" spans="10:10" x14ac:dyDescent="0.2">
      <c r="J1289" s="576"/>
    </row>
    <row r="1290" spans="10:10" x14ac:dyDescent="0.2">
      <c r="J1290" s="576"/>
    </row>
    <row r="1291" spans="10:10" x14ac:dyDescent="0.2">
      <c r="J1291" s="576"/>
    </row>
    <row r="1292" spans="10:10" x14ac:dyDescent="0.2">
      <c r="J1292" s="576"/>
    </row>
    <row r="1293" spans="10:10" x14ac:dyDescent="0.2">
      <c r="J1293" s="576"/>
    </row>
    <row r="1294" spans="10:10" x14ac:dyDescent="0.2">
      <c r="J1294" s="576"/>
    </row>
    <row r="1295" spans="10:10" x14ac:dyDescent="0.2">
      <c r="J1295" s="576"/>
    </row>
    <row r="1296" spans="10:10" x14ac:dyDescent="0.2">
      <c r="J1296" s="576"/>
    </row>
    <row r="1297" spans="10:10" x14ac:dyDescent="0.2">
      <c r="J1297" s="576"/>
    </row>
    <row r="1298" spans="10:10" x14ac:dyDescent="0.2">
      <c r="J1298" s="576"/>
    </row>
    <row r="1299" spans="10:10" x14ac:dyDescent="0.2">
      <c r="J1299" s="576"/>
    </row>
    <row r="1300" spans="10:10" x14ac:dyDescent="0.2">
      <c r="J1300" s="576"/>
    </row>
    <row r="1301" spans="10:10" x14ac:dyDescent="0.2">
      <c r="J1301" s="576"/>
    </row>
    <row r="1302" spans="10:10" x14ac:dyDescent="0.2">
      <c r="J1302" s="576"/>
    </row>
    <row r="1303" spans="10:10" x14ac:dyDescent="0.2">
      <c r="J1303" s="576"/>
    </row>
    <row r="1304" spans="10:10" x14ac:dyDescent="0.2">
      <c r="J1304" s="576"/>
    </row>
    <row r="1305" spans="10:10" x14ac:dyDescent="0.2">
      <c r="J1305" s="576"/>
    </row>
    <row r="1306" spans="10:10" x14ac:dyDescent="0.2">
      <c r="J1306" s="576"/>
    </row>
    <row r="1307" spans="10:10" x14ac:dyDescent="0.2">
      <c r="J1307" s="576"/>
    </row>
    <row r="1308" spans="10:10" x14ac:dyDescent="0.2">
      <c r="J1308" s="576"/>
    </row>
    <row r="1309" spans="10:10" x14ac:dyDescent="0.2">
      <c r="J1309" s="576"/>
    </row>
    <row r="1310" spans="10:10" x14ac:dyDescent="0.2">
      <c r="J1310" s="576"/>
    </row>
    <row r="1311" spans="10:10" x14ac:dyDescent="0.2">
      <c r="J1311" s="576"/>
    </row>
    <row r="1312" spans="10:10" x14ac:dyDescent="0.2">
      <c r="J1312" s="576"/>
    </row>
    <row r="1313" spans="10:10" x14ac:dyDescent="0.2">
      <c r="J1313" s="576"/>
    </row>
    <row r="1314" spans="10:10" x14ac:dyDescent="0.2">
      <c r="J1314" s="576"/>
    </row>
    <row r="1315" spans="10:10" x14ac:dyDescent="0.2">
      <c r="J1315" s="576"/>
    </row>
    <row r="1316" spans="10:10" x14ac:dyDescent="0.2">
      <c r="J1316" s="576"/>
    </row>
    <row r="1317" spans="10:10" x14ac:dyDescent="0.2">
      <c r="J1317" s="576"/>
    </row>
    <row r="1318" spans="10:10" x14ac:dyDescent="0.2">
      <c r="J1318" s="576"/>
    </row>
    <row r="1319" spans="10:10" x14ac:dyDescent="0.2">
      <c r="J1319" s="576"/>
    </row>
    <row r="1320" spans="10:10" x14ac:dyDescent="0.2">
      <c r="J1320" s="576"/>
    </row>
    <row r="1321" spans="10:10" x14ac:dyDescent="0.2">
      <c r="J1321" s="576"/>
    </row>
    <row r="1322" spans="10:10" x14ac:dyDescent="0.2">
      <c r="J1322" s="576"/>
    </row>
    <row r="1323" spans="10:10" x14ac:dyDescent="0.2">
      <c r="J1323" s="576"/>
    </row>
    <row r="1324" spans="10:10" x14ac:dyDescent="0.2">
      <c r="J1324" s="576"/>
    </row>
    <row r="1325" spans="10:10" x14ac:dyDescent="0.2">
      <c r="J1325" s="576"/>
    </row>
    <row r="1326" spans="10:10" x14ac:dyDescent="0.2">
      <c r="J1326" s="576"/>
    </row>
    <row r="1327" spans="10:10" x14ac:dyDescent="0.2">
      <c r="J1327" s="576"/>
    </row>
    <row r="1328" spans="10:10" x14ac:dyDescent="0.2">
      <c r="J1328" s="576"/>
    </row>
    <row r="1329" spans="10:10" x14ac:dyDescent="0.2">
      <c r="J1329" s="576"/>
    </row>
    <row r="1330" spans="10:10" x14ac:dyDescent="0.2">
      <c r="J1330" s="576"/>
    </row>
    <row r="1331" spans="10:10" x14ac:dyDescent="0.2">
      <c r="J1331" s="576"/>
    </row>
    <row r="1332" spans="10:10" x14ac:dyDescent="0.2">
      <c r="J1332" s="576"/>
    </row>
    <row r="1333" spans="10:10" x14ac:dyDescent="0.2">
      <c r="J1333" s="576"/>
    </row>
    <row r="1334" spans="10:10" x14ac:dyDescent="0.2">
      <c r="J1334" s="576"/>
    </row>
    <row r="1335" spans="10:10" x14ac:dyDescent="0.2">
      <c r="J1335" s="576"/>
    </row>
    <row r="1336" spans="10:10" x14ac:dyDescent="0.2">
      <c r="J1336" s="576"/>
    </row>
    <row r="1337" spans="10:10" x14ac:dyDescent="0.2">
      <c r="J1337" s="576"/>
    </row>
    <row r="1338" spans="10:10" x14ac:dyDescent="0.2">
      <c r="J1338" s="576"/>
    </row>
    <row r="1339" spans="10:10" x14ac:dyDescent="0.2">
      <c r="J1339" s="576"/>
    </row>
    <row r="1340" spans="10:10" x14ac:dyDescent="0.2">
      <c r="J1340" s="576"/>
    </row>
    <row r="1341" spans="10:10" x14ac:dyDescent="0.2">
      <c r="J1341" s="576"/>
    </row>
    <row r="1342" spans="10:10" x14ac:dyDescent="0.2">
      <c r="J1342" s="576"/>
    </row>
    <row r="1343" spans="10:10" x14ac:dyDescent="0.2">
      <c r="J1343" s="576"/>
    </row>
    <row r="1344" spans="10:10" x14ac:dyDescent="0.2">
      <c r="J1344" s="576"/>
    </row>
    <row r="1345" spans="10:10" x14ac:dyDescent="0.2">
      <c r="J1345" s="576"/>
    </row>
    <row r="1346" spans="10:10" x14ac:dyDescent="0.2">
      <c r="J1346" s="576"/>
    </row>
    <row r="1347" spans="10:10" x14ac:dyDescent="0.2">
      <c r="J1347" s="576"/>
    </row>
    <row r="1348" spans="10:10" x14ac:dyDescent="0.2">
      <c r="J1348" s="576"/>
    </row>
    <row r="1349" spans="10:10" x14ac:dyDescent="0.2">
      <c r="J1349" s="576"/>
    </row>
    <row r="1350" spans="10:10" x14ac:dyDescent="0.2">
      <c r="J1350" s="576"/>
    </row>
    <row r="1351" spans="10:10" x14ac:dyDescent="0.2">
      <c r="J1351" s="576"/>
    </row>
    <row r="1352" spans="10:10" x14ac:dyDescent="0.2">
      <c r="J1352" s="576"/>
    </row>
    <row r="1353" spans="10:10" x14ac:dyDescent="0.2">
      <c r="J1353" s="576"/>
    </row>
    <row r="1354" spans="10:10" x14ac:dyDescent="0.2">
      <c r="J1354" s="576"/>
    </row>
    <row r="1355" spans="10:10" x14ac:dyDescent="0.2">
      <c r="J1355" s="576"/>
    </row>
    <row r="1356" spans="10:10" x14ac:dyDescent="0.2">
      <c r="J1356" s="576"/>
    </row>
    <row r="1357" spans="10:10" x14ac:dyDescent="0.2">
      <c r="J1357" s="576"/>
    </row>
    <row r="1358" spans="10:10" x14ac:dyDescent="0.2">
      <c r="J1358" s="576"/>
    </row>
    <row r="1359" spans="10:10" x14ac:dyDescent="0.2">
      <c r="J1359" s="576"/>
    </row>
    <row r="1360" spans="10:10" x14ac:dyDescent="0.2">
      <c r="J1360" s="576"/>
    </row>
    <row r="1361" spans="10:10" x14ac:dyDescent="0.2">
      <c r="J1361" s="576"/>
    </row>
    <row r="1362" spans="10:10" x14ac:dyDescent="0.2">
      <c r="J1362" s="576"/>
    </row>
    <row r="1363" spans="10:10" x14ac:dyDescent="0.2">
      <c r="J1363" s="576"/>
    </row>
    <row r="1364" spans="10:10" x14ac:dyDescent="0.2">
      <c r="J1364" s="576"/>
    </row>
    <row r="1365" spans="10:10" x14ac:dyDescent="0.2">
      <c r="J1365" s="576"/>
    </row>
    <row r="1366" spans="10:10" x14ac:dyDescent="0.2">
      <c r="J1366" s="576"/>
    </row>
    <row r="1367" spans="10:10" x14ac:dyDescent="0.2">
      <c r="J1367" s="576"/>
    </row>
    <row r="1368" spans="10:10" x14ac:dyDescent="0.2">
      <c r="J1368" s="576"/>
    </row>
    <row r="1369" spans="10:10" x14ac:dyDescent="0.2">
      <c r="J1369" s="576"/>
    </row>
    <row r="1370" spans="10:10" x14ac:dyDescent="0.2">
      <c r="J1370" s="576"/>
    </row>
    <row r="1371" spans="10:10" x14ac:dyDescent="0.2">
      <c r="J1371" s="576"/>
    </row>
    <row r="1372" spans="10:10" x14ac:dyDescent="0.2">
      <c r="J1372" s="576"/>
    </row>
    <row r="1373" spans="10:10" x14ac:dyDescent="0.2">
      <c r="J1373" s="576"/>
    </row>
    <row r="1374" spans="10:10" x14ac:dyDescent="0.2">
      <c r="J1374" s="576"/>
    </row>
    <row r="1375" spans="10:10" x14ac:dyDescent="0.2">
      <c r="J1375" s="576"/>
    </row>
    <row r="1376" spans="10:10" x14ac:dyDescent="0.2">
      <c r="J1376" s="576"/>
    </row>
    <row r="1377" spans="10:10" x14ac:dyDescent="0.2">
      <c r="J1377" s="576"/>
    </row>
    <row r="1378" spans="10:10" x14ac:dyDescent="0.2">
      <c r="J1378" s="576"/>
    </row>
    <row r="1379" spans="10:10" x14ac:dyDescent="0.2">
      <c r="J1379" s="576"/>
    </row>
    <row r="1380" spans="10:10" x14ac:dyDescent="0.2">
      <c r="J1380" s="576"/>
    </row>
    <row r="1381" spans="10:10" x14ac:dyDescent="0.2">
      <c r="J1381" s="576"/>
    </row>
    <row r="1382" spans="10:10" x14ac:dyDescent="0.2">
      <c r="J1382" s="576"/>
    </row>
    <row r="1383" spans="10:10" x14ac:dyDescent="0.2">
      <c r="J1383" s="576"/>
    </row>
    <row r="1384" spans="10:10" x14ac:dyDescent="0.2">
      <c r="J1384" s="576"/>
    </row>
    <row r="1385" spans="10:10" x14ac:dyDescent="0.2">
      <c r="J1385" s="576"/>
    </row>
    <row r="1386" spans="10:10" x14ac:dyDescent="0.2">
      <c r="J1386" s="576"/>
    </row>
    <row r="1387" spans="10:10" x14ac:dyDescent="0.2">
      <c r="J1387" s="576"/>
    </row>
    <row r="1388" spans="10:10" x14ac:dyDescent="0.2">
      <c r="J1388" s="576"/>
    </row>
    <row r="1389" spans="10:10" x14ac:dyDescent="0.2">
      <c r="J1389" s="576"/>
    </row>
    <row r="1390" spans="10:10" x14ac:dyDescent="0.2">
      <c r="J1390" s="576"/>
    </row>
    <row r="1391" spans="10:10" x14ac:dyDescent="0.2">
      <c r="J1391" s="576"/>
    </row>
    <row r="1392" spans="10:10" x14ac:dyDescent="0.2">
      <c r="J1392" s="576"/>
    </row>
    <row r="1393" spans="10:10" x14ac:dyDescent="0.2">
      <c r="J1393" s="576"/>
    </row>
    <row r="1394" spans="10:10" x14ac:dyDescent="0.2">
      <c r="J1394" s="576"/>
    </row>
    <row r="1395" spans="10:10" x14ac:dyDescent="0.2">
      <c r="J1395" s="576"/>
    </row>
    <row r="1396" spans="10:10" x14ac:dyDescent="0.2">
      <c r="J1396" s="576"/>
    </row>
    <row r="1397" spans="10:10" x14ac:dyDescent="0.2">
      <c r="J1397" s="576"/>
    </row>
    <row r="1398" spans="10:10" x14ac:dyDescent="0.2">
      <c r="J1398" s="576"/>
    </row>
    <row r="1399" spans="10:10" x14ac:dyDescent="0.2">
      <c r="J1399" s="576"/>
    </row>
    <row r="1400" spans="10:10" x14ac:dyDescent="0.2">
      <c r="J1400" s="576"/>
    </row>
    <row r="1401" spans="10:10" x14ac:dyDescent="0.2">
      <c r="J1401" s="576"/>
    </row>
    <row r="1402" spans="10:10" x14ac:dyDescent="0.2">
      <c r="J1402" s="576"/>
    </row>
    <row r="1403" spans="10:10" x14ac:dyDescent="0.2">
      <c r="J1403" s="576"/>
    </row>
    <row r="1404" spans="10:10" x14ac:dyDescent="0.2">
      <c r="J1404" s="576"/>
    </row>
    <row r="1405" spans="10:10" x14ac:dyDescent="0.2">
      <c r="J1405" s="576"/>
    </row>
    <row r="1406" spans="10:10" x14ac:dyDescent="0.2">
      <c r="J1406" s="576"/>
    </row>
    <row r="1407" spans="10:10" x14ac:dyDescent="0.2">
      <c r="J1407" s="576"/>
    </row>
    <row r="1408" spans="10:10" x14ac:dyDescent="0.2">
      <c r="J1408" s="576"/>
    </row>
    <row r="1409" spans="10:10" x14ac:dyDescent="0.2">
      <c r="J1409" s="576"/>
    </row>
    <row r="1410" spans="10:10" x14ac:dyDescent="0.2">
      <c r="J1410" s="576"/>
    </row>
    <row r="1411" spans="10:10" x14ac:dyDescent="0.2">
      <c r="J1411" s="576"/>
    </row>
    <row r="1412" spans="10:10" x14ac:dyDescent="0.2">
      <c r="J1412" s="576"/>
    </row>
    <row r="1413" spans="10:10" x14ac:dyDescent="0.2">
      <c r="J1413" s="576"/>
    </row>
    <row r="1414" spans="10:10" x14ac:dyDescent="0.2">
      <c r="J1414" s="576"/>
    </row>
    <row r="1415" spans="10:10" x14ac:dyDescent="0.2">
      <c r="J1415" s="576"/>
    </row>
    <row r="1416" spans="10:10" x14ac:dyDescent="0.2">
      <c r="J1416" s="576"/>
    </row>
    <row r="1417" spans="10:10" x14ac:dyDescent="0.2">
      <c r="J1417" s="576"/>
    </row>
    <row r="1418" spans="10:10" x14ac:dyDescent="0.2">
      <c r="J1418" s="576"/>
    </row>
    <row r="1419" spans="10:10" x14ac:dyDescent="0.2">
      <c r="J1419" s="576"/>
    </row>
    <row r="1420" spans="10:10" x14ac:dyDescent="0.2">
      <c r="J1420" s="576"/>
    </row>
    <row r="1421" spans="10:10" x14ac:dyDescent="0.2">
      <c r="J1421" s="576"/>
    </row>
    <row r="1422" spans="10:10" x14ac:dyDescent="0.2">
      <c r="J1422" s="576"/>
    </row>
    <row r="1423" spans="10:10" x14ac:dyDescent="0.2">
      <c r="J1423" s="576"/>
    </row>
    <row r="1424" spans="10:10" x14ac:dyDescent="0.2">
      <c r="J1424" s="576"/>
    </row>
    <row r="1425" spans="10:10" x14ac:dyDescent="0.2">
      <c r="J1425" s="576"/>
    </row>
    <row r="1426" spans="10:10" x14ac:dyDescent="0.2">
      <c r="J1426" s="576"/>
    </row>
    <row r="1427" spans="10:10" x14ac:dyDescent="0.2">
      <c r="J1427" s="576"/>
    </row>
    <row r="1428" spans="10:10" x14ac:dyDescent="0.2">
      <c r="J1428" s="576"/>
    </row>
    <row r="1429" spans="10:10" x14ac:dyDescent="0.2">
      <c r="J1429" s="576"/>
    </row>
    <row r="1430" spans="10:10" x14ac:dyDescent="0.2">
      <c r="J1430" s="576"/>
    </row>
    <row r="1431" spans="10:10" x14ac:dyDescent="0.2">
      <c r="J1431" s="576"/>
    </row>
    <row r="1432" spans="10:10" x14ac:dyDescent="0.2">
      <c r="J1432" s="576"/>
    </row>
    <row r="1433" spans="10:10" x14ac:dyDescent="0.2">
      <c r="J1433" s="576"/>
    </row>
    <row r="1434" spans="10:10" x14ac:dyDescent="0.2">
      <c r="J1434" s="576"/>
    </row>
    <row r="1435" spans="10:10" x14ac:dyDescent="0.2">
      <c r="J1435" s="576"/>
    </row>
    <row r="1436" spans="10:10" x14ac:dyDescent="0.2">
      <c r="J1436" s="576"/>
    </row>
    <row r="1437" spans="10:10" x14ac:dyDescent="0.2">
      <c r="J1437" s="576"/>
    </row>
    <row r="1438" spans="10:10" x14ac:dyDescent="0.2">
      <c r="J1438" s="576"/>
    </row>
    <row r="1439" spans="10:10" x14ac:dyDescent="0.2">
      <c r="J1439" s="576"/>
    </row>
    <row r="1440" spans="10:10" x14ac:dyDescent="0.2">
      <c r="J1440" s="576"/>
    </row>
    <row r="1441" spans="10:10" x14ac:dyDescent="0.2">
      <c r="J1441" s="576"/>
    </row>
    <row r="1442" spans="10:10" x14ac:dyDescent="0.2">
      <c r="J1442" s="576"/>
    </row>
    <row r="1443" spans="10:10" x14ac:dyDescent="0.2">
      <c r="J1443" s="576"/>
    </row>
    <row r="1444" spans="10:10" x14ac:dyDescent="0.2">
      <c r="J1444" s="576"/>
    </row>
    <row r="1445" spans="10:10" x14ac:dyDescent="0.2">
      <c r="J1445" s="576"/>
    </row>
    <row r="1446" spans="10:10" x14ac:dyDescent="0.2">
      <c r="J1446" s="576"/>
    </row>
    <row r="1447" spans="10:10" x14ac:dyDescent="0.2">
      <c r="J1447" s="576"/>
    </row>
    <row r="1448" spans="10:10" x14ac:dyDescent="0.2">
      <c r="J1448" s="576"/>
    </row>
    <row r="1449" spans="10:10" x14ac:dyDescent="0.2">
      <c r="J1449" s="576"/>
    </row>
    <row r="1450" spans="10:10" x14ac:dyDescent="0.2">
      <c r="J1450" s="576"/>
    </row>
    <row r="1451" spans="10:10" x14ac:dyDescent="0.2">
      <c r="J1451" s="576"/>
    </row>
    <row r="1452" spans="10:10" x14ac:dyDescent="0.2">
      <c r="J1452" s="576"/>
    </row>
    <row r="1453" spans="10:10" x14ac:dyDescent="0.2">
      <c r="J1453" s="576"/>
    </row>
    <row r="1454" spans="10:10" x14ac:dyDescent="0.2">
      <c r="J1454" s="576"/>
    </row>
    <row r="1455" spans="10:10" x14ac:dyDescent="0.2">
      <c r="J1455" s="576"/>
    </row>
    <row r="1456" spans="10:10" x14ac:dyDescent="0.2">
      <c r="J1456" s="576"/>
    </row>
    <row r="1457" spans="10:10" x14ac:dyDescent="0.2">
      <c r="J1457" s="576"/>
    </row>
    <row r="1458" spans="10:10" x14ac:dyDescent="0.2">
      <c r="J1458" s="576"/>
    </row>
    <row r="1459" spans="10:10" x14ac:dyDescent="0.2">
      <c r="J1459" s="576"/>
    </row>
    <row r="1460" spans="10:10" x14ac:dyDescent="0.2">
      <c r="J1460" s="576"/>
    </row>
    <row r="1461" spans="10:10" x14ac:dyDescent="0.2">
      <c r="J1461" s="576"/>
    </row>
    <row r="1462" spans="10:10" x14ac:dyDescent="0.2">
      <c r="J1462" s="576"/>
    </row>
    <row r="1463" spans="10:10" x14ac:dyDescent="0.2">
      <c r="J1463" s="576"/>
    </row>
    <row r="1464" spans="10:10" x14ac:dyDescent="0.2">
      <c r="J1464" s="576"/>
    </row>
    <row r="1465" spans="10:10" x14ac:dyDescent="0.2">
      <c r="J1465" s="576"/>
    </row>
    <row r="1466" spans="10:10" x14ac:dyDescent="0.2">
      <c r="J1466" s="576"/>
    </row>
    <row r="1467" spans="10:10" x14ac:dyDescent="0.2">
      <c r="J1467" s="576"/>
    </row>
    <row r="1468" spans="10:10" x14ac:dyDescent="0.2">
      <c r="J1468" s="576"/>
    </row>
    <row r="1469" spans="10:10" x14ac:dyDescent="0.2">
      <c r="J1469" s="576"/>
    </row>
    <row r="1470" spans="10:10" x14ac:dyDescent="0.2">
      <c r="J1470" s="576"/>
    </row>
    <row r="1471" spans="10:10" x14ac:dyDescent="0.2">
      <c r="J1471" s="576"/>
    </row>
    <row r="1472" spans="10:10" x14ac:dyDescent="0.2">
      <c r="J1472" s="576"/>
    </row>
    <row r="1473" spans="10:10" x14ac:dyDescent="0.2">
      <c r="J1473" s="576"/>
    </row>
    <row r="1474" spans="10:10" x14ac:dyDescent="0.2">
      <c r="J1474" s="576"/>
    </row>
    <row r="1475" spans="10:10" x14ac:dyDescent="0.2">
      <c r="J1475" s="576"/>
    </row>
    <row r="1476" spans="10:10" x14ac:dyDescent="0.2">
      <c r="J1476" s="576"/>
    </row>
    <row r="1477" spans="10:10" x14ac:dyDescent="0.2">
      <c r="J1477" s="576"/>
    </row>
    <row r="1478" spans="10:10" x14ac:dyDescent="0.2">
      <c r="J1478" s="576"/>
    </row>
    <row r="1479" spans="10:10" x14ac:dyDescent="0.2">
      <c r="J1479" s="576"/>
    </row>
    <row r="1480" spans="10:10" x14ac:dyDescent="0.2">
      <c r="J1480" s="576"/>
    </row>
    <row r="1481" spans="10:10" x14ac:dyDescent="0.2">
      <c r="J1481" s="576"/>
    </row>
    <row r="1482" spans="10:10" x14ac:dyDescent="0.2">
      <c r="J1482" s="576"/>
    </row>
    <row r="1483" spans="10:10" x14ac:dyDescent="0.2">
      <c r="J1483" s="576"/>
    </row>
    <row r="1484" spans="10:10" x14ac:dyDescent="0.2">
      <c r="J1484" s="576"/>
    </row>
    <row r="1485" spans="10:10" x14ac:dyDescent="0.2">
      <c r="J1485" s="576"/>
    </row>
    <row r="1486" spans="10:10" x14ac:dyDescent="0.2">
      <c r="J1486" s="576"/>
    </row>
    <row r="1487" spans="10:10" x14ac:dyDescent="0.2">
      <c r="J1487" s="576"/>
    </row>
    <row r="1488" spans="10:10" x14ac:dyDescent="0.2">
      <c r="J1488" s="576"/>
    </row>
    <row r="1489" spans="10:10" x14ac:dyDescent="0.2">
      <c r="J1489" s="576"/>
    </row>
    <row r="1490" spans="10:10" x14ac:dyDescent="0.2">
      <c r="J1490" s="576"/>
    </row>
    <row r="1491" spans="10:10" x14ac:dyDescent="0.2">
      <c r="J1491" s="576"/>
    </row>
    <row r="1492" spans="10:10" x14ac:dyDescent="0.2">
      <c r="J1492" s="576"/>
    </row>
    <row r="1493" spans="10:10" x14ac:dyDescent="0.2">
      <c r="J1493" s="576"/>
    </row>
    <row r="1494" spans="10:10" x14ac:dyDescent="0.2">
      <c r="J1494" s="576"/>
    </row>
    <row r="1495" spans="10:10" x14ac:dyDescent="0.2">
      <c r="J1495" s="576"/>
    </row>
    <row r="1496" spans="10:10" x14ac:dyDescent="0.2">
      <c r="J1496" s="576"/>
    </row>
    <row r="1497" spans="10:10" x14ac:dyDescent="0.2">
      <c r="J1497" s="576"/>
    </row>
    <row r="1498" spans="10:10" x14ac:dyDescent="0.2">
      <c r="J1498" s="576"/>
    </row>
    <row r="1499" spans="10:10" x14ac:dyDescent="0.2">
      <c r="J1499" s="576"/>
    </row>
    <row r="1500" spans="10:10" x14ac:dyDescent="0.2">
      <c r="J1500" s="576"/>
    </row>
    <row r="1501" spans="10:10" x14ac:dyDescent="0.2">
      <c r="J1501" s="576"/>
    </row>
    <row r="1502" spans="10:10" x14ac:dyDescent="0.2">
      <c r="J1502" s="576"/>
    </row>
    <row r="1503" spans="10:10" x14ac:dyDescent="0.2">
      <c r="J1503" s="576"/>
    </row>
    <row r="1504" spans="10:10" x14ac:dyDescent="0.2">
      <c r="J1504" s="576"/>
    </row>
    <row r="1505" spans="10:10" x14ac:dyDescent="0.2">
      <c r="J1505" s="576"/>
    </row>
    <row r="1506" spans="10:10" x14ac:dyDescent="0.2">
      <c r="J1506" s="576"/>
    </row>
    <row r="1507" spans="10:10" x14ac:dyDescent="0.2">
      <c r="J1507" s="576"/>
    </row>
    <row r="1508" spans="10:10" x14ac:dyDescent="0.2">
      <c r="J1508" s="576"/>
    </row>
    <row r="1509" spans="10:10" x14ac:dyDescent="0.2">
      <c r="J1509" s="576"/>
    </row>
    <row r="1510" spans="10:10" x14ac:dyDescent="0.2">
      <c r="J1510" s="576"/>
    </row>
    <row r="1511" spans="10:10" x14ac:dyDescent="0.2">
      <c r="J1511" s="576"/>
    </row>
    <row r="1512" spans="10:10" x14ac:dyDescent="0.2">
      <c r="J1512" s="576"/>
    </row>
    <row r="1513" spans="10:10" x14ac:dyDescent="0.2">
      <c r="J1513" s="576"/>
    </row>
    <row r="1514" spans="10:10" x14ac:dyDescent="0.2">
      <c r="J1514" s="576"/>
    </row>
    <row r="1515" spans="10:10" x14ac:dyDescent="0.2">
      <c r="J1515" s="576"/>
    </row>
    <row r="1516" spans="10:10" x14ac:dyDescent="0.2">
      <c r="J1516" s="576"/>
    </row>
    <row r="1517" spans="10:10" x14ac:dyDescent="0.2">
      <c r="J1517" s="576"/>
    </row>
    <row r="1518" spans="10:10" x14ac:dyDescent="0.2">
      <c r="J1518" s="576"/>
    </row>
    <row r="1519" spans="10:10" x14ac:dyDescent="0.2">
      <c r="J1519" s="576"/>
    </row>
    <row r="1520" spans="10:10" x14ac:dyDescent="0.2">
      <c r="J1520" s="576"/>
    </row>
    <row r="1521" spans="10:10" x14ac:dyDescent="0.2">
      <c r="J1521" s="576"/>
    </row>
    <row r="1522" spans="10:10" x14ac:dyDescent="0.2">
      <c r="J1522" s="576"/>
    </row>
    <row r="1523" spans="10:10" x14ac:dyDescent="0.2">
      <c r="J1523" s="576"/>
    </row>
    <row r="1524" spans="10:10" x14ac:dyDescent="0.2">
      <c r="J1524" s="576"/>
    </row>
    <row r="1525" spans="10:10" x14ac:dyDescent="0.2">
      <c r="J1525" s="576"/>
    </row>
    <row r="1526" spans="10:10" x14ac:dyDescent="0.2">
      <c r="J1526" s="576"/>
    </row>
    <row r="1527" spans="10:10" x14ac:dyDescent="0.2">
      <c r="J1527" s="576"/>
    </row>
    <row r="1528" spans="10:10" x14ac:dyDescent="0.2">
      <c r="J1528" s="576"/>
    </row>
    <row r="1529" spans="10:10" x14ac:dyDescent="0.2">
      <c r="J1529" s="576"/>
    </row>
    <row r="1530" spans="10:10" x14ac:dyDescent="0.2">
      <c r="J1530" s="576"/>
    </row>
    <row r="1531" spans="10:10" x14ac:dyDescent="0.2">
      <c r="J1531" s="576"/>
    </row>
    <row r="1532" spans="10:10" x14ac:dyDescent="0.2">
      <c r="J1532" s="576"/>
    </row>
    <row r="1533" spans="10:10" x14ac:dyDescent="0.2">
      <c r="J1533" s="576"/>
    </row>
    <row r="1534" spans="10:10" x14ac:dyDescent="0.2">
      <c r="J1534" s="576"/>
    </row>
    <row r="1535" spans="10:10" x14ac:dyDescent="0.2">
      <c r="J1535" s="576"/>
    </row>
    <row r="1536" spans="10:10" x14ac:dyDescent="0.2">
      <c r="J1536" s="576"/>
    </row>
    <row r="1537" spans="10:10" x14ac:dyDescent="0.2">
      <c r="J1537" s="576"/>
    </row>
    <row r="1538" spans="10:10" x14ac:dyDescent="0.2">
      <c r="J1538" s="576"/>
    </row>
    <row r="1539" spans="10:10" x14ac:dyDescent="0.2">
      <c r="J1539" s="576"/>
    </row>
    <row r="1540" spans="10:10" x14ac:dyDescent="0.2">
      <c r="J1540" s="576"/>
    </row>
    <row r="1541" spans="10:10" x14ac:dyDescent="0.2">
      <c r="J1541" s="576"/>
    </row>
    <row r="1542" spans="10:10" x14ac:dyDescent="0.2">
      <c r="J1542" s="576"/>
    </row>
    <row r="1543" spans="10:10" x14ac:dyDescent="0.2">
      <c r="J1543" s="576"/>
    </row>
    <row r="1544" spans="10:10" x14ac:dyDescent="0.2">
      <c r="J1544" s="576"/>
    </row>
    <row r="1545" spans="10:10" x14ac:dyDescent="0.2">
      <c r="J1545" s="576"/>
    </row>
    <row r="1546" spans="10:10" x14ac:dyDescent="0.2">
      <c r="J1546" s="576"/>
    </row>
    <row r="1547" spans="10:10" x14ac:dyDescent="0.2">
      <c r="J1547" s="576"/>
    </row>
    <row r="1548" spans="10:10" x14ac:dyDescent="0.2">
      <c r="J1548" s="576"/>
    </row>
    <row r="1549" spans="10:10" x14ac:dyDescent="0.2">
      <c r="J1549" s="576"/>
    </row>
    <row r="1550" spans="10:10" x14ac:dyDescent="0.2">
      <c r="J1550" s="576"/>
    </row>
    <row r="1551" spans="10:10" x14ac:dyDescent="0.2">
      <c r="J1551" s="576"/>
    </row>
    <row r="1552" spans="10:10" x14ac:dyDescent="0.2">
      <c r="J1552" s="576"/>
    </row>
    <row r="1553" spans="10:10" x14ac:dyDescent="0.2">
      <c r="J1553" s="576"/>
    </row>
    <row r="1554" spans="10:10" x14ac:dyDescent="0.2">
      <c r="J1554" s="576"/>
    </row>
    <row r="1555" spans="10:10" x14ac:dyDescent="0.2">
      <c r="J1555" s="576"/>
    </row>
    <row r="1556" spans="10:10" x14ac:dyDescent="0.2">
      <c r="J1556" s="576"/>
    </row>
    <row r="1557" spans="10:10" x14ac:dyDescent="0.2">
      <c r="J1557" s="576"/>
    </row>
    <row r="1558" spans="10:10" x14ac:dyDescent="0.2">
      <c r="J1558" s="576"/>
    </row>
    <row r="1559" spans="10:10" x14ac:dyDescent="0.2">
      <c r="J1559" s="576"/>
    </row>
    <row r="1560" spans="10:10" x14ac:dyDescent="0.2">
      <c r="J1560" s="576"/>
    </row>
    <row r="1561" spans="10:10" x14ac:dyDescent="0.2">
      <c r="J1561" s="576"/>
    </row>
    <row r="1562" spans="10:10" x14ac:dyDescent="0.2">
      <c r="J1562" s="576"/>
    </row>
    <row r="1563" spans="10:10" x14ac:dyDescent="0.2">
      <c r="J1563" s="576"/>
    </row>
    <row r="1564" spans="10:10" x14ac:dyDescent="0.2">
      <c r="J1564" s="576"/>
    </row>
    <row r="1565" spans="10:10" x14ac:dyDescent="0.2">
      <c r="J1565" s="576"/>
    </row>
    <row r="1566" spans="10:10" x14ac:dyDescent="0.2">
      <c r="J1566" s="576"/>
    </row>
    <row r="1567" spans="10:10" x14ac:dyDescent="0.2">
      <c r="J1567" s="576"/>
    </row>
    <row r="1568" spans="10:10" x14ac:dyDescent="0.2">
      <c r="J1568" s="576"/>
    </row>
    <row r="1569" spans="10:10" x14ac:dyDescent="0.2">
      <c r="J1569" s="576"/>
    </row>
    <row r="1570" spans="10:10" x14ac:dyDescent="0.2">
      <c r="J1570" s="576"/>
    </row>
    <row r="1571" spans="10:10" x14ac:dyDescent="0.2">
      <c r="J1571" s="576"/>
    </row>
    <row r="1572" spans="10:10" x14ac:dyDescent="0.2">
      <c r="J1572" s="576"/>
    </row>
    <row r="1573" spans="10:10" x14ac:dyDescent="0.2">
      <c r="J1573" s="576"/>
    </row>
    <row r="1574" spans="10:10" x14ac:dyDescent="0.2">
      <c r="J1574" s="576"/>
    </row>
    <row r="1575" spans="10:10" x14ac:dyDescent="0.2">
      <c r="J1575" s="576"/>
    </row>
    <row r="1576" spans="10:10" x14ac:dyDescent="0.2">
      <c r="J1576" s="576"/>
    </row>
    <row r="1577" spans="10:10" x14ac:dyDescent="0.2">
      <c r="J1577" s="576"/>
    </row>
    <row r="1578" spans="10:10" x14ac:dyDescent="0.2">
      <c r="J1578" s="576"/>
    </row>
    <row r="1579" spans="10:10" x14ac:dyDescent="0.2">
      <c r="J1579" s="576"/>
    </row>
    <row r="1580" spans="10:10" x14ac:dyDescent="0.2">
      <c r="J1580" s="576"/>
    </row>
    <row r="1581" spans="10:10" x14ac:dyDescent="0.2">
      <c r="J1581" s="576"/>
    </row>
    <row r="1582" spans="10:10" x14ac:dyDescent="0.2">
      <c r="J1582" s="576"/>
    </row>
    <row r="1583" spans="10:10" x14ac:dyDescent="0.2">
      <c r="J1583" s="576"/>
    </row>
    <row r="1584" spans="10:10" x14ac:dyDescent="0.2">
      <c r="J1584" s="576"/>
    </row>
    <row r="1585" spans="10:10" x14ac:dyDescent="0.2">
      <c r="J1585" s="576"/>
    </row>
    <row r="1586" spans="10:10" x14ac:dyDescent="0.2">
      <c r="J1586" s="576"/>
    </row>
    <row r="1587" spans="10:10" x14ac:dyDescent="0.2">
      <c r="J1587" s="576"/>
    </row>
    <row r="1588" spans="10:10" x14ac:dyDescent="0.2">
      <c r="J1588" s="576"/>
    </row>
    <row r="1589" spans="10:10" x14ac:dyDescent="0.2">
      <c r="J1589" s="576"/>
    </row>
    <row r="1590" spans="10:10" x14ac:dyDescent="0.2">
      <c r="J1590" s="576"/>
    </row>
    <row r="1591" spans="10:10" x14ac:dyDescent="0.2">
      <c r="J1591" s="576"/>
    </row>
    <row r="1592" spans="10:10" x14ac:dyDescent="0.2">
      <c r="J1592" s="576"/>
    </row>
    <row r="1593" spans="10:10" x14ac:dyDescent="0.2">
      <c r="J1593" s="576"/>
    </row>
    <row r="1594" spans="10:10" x14ac:dyDescent="0.2">
      <c r="J1594" s="576"/>
    </row>
    <row r="1595" spans="10:10" x14ac:dyDescent="0.2">
      <c r="J1595" s="576"/>
    </row>
    <row r="1596" spans="10:10" x14ac:dyDescent="0.2">
      <c r="J1596" s="576"/>
    </row>
    <row r="1597" spans="10:10" x14ac:dyDescent="0.2">
      <c r="J1597" s="576"/>
    </row>
    <row r="1598" spans="10:10" x14ac:dyDescent="0.2">
      <c r="J1598" s="576"/>
    </row>
    <row r="1599" spans="10:10" x14ac:dyDescent="0.2">
      <c r="J1599" s="576"/>
    </row>
    <row r="1600" spans="10:10" x14ac:dyDescent="0.2">
      <c r="J1600" s="576"/>
    </row>
    <row r="1601" spans="10:10" x14ac:dyDescent="0.2">
      <c r="J1601" s="576"/>
    </row>
    <row r="1602" spans="10:10" x14ac:dyDescent="0.2">
      <c r="J1602" s="576"/>
    </row>
    <row r="1603" spans="10:10" x14ac:dyDescent="0.2">
      <c r="J1603" s="576"/>
    </row>
    <row r="1604" spans="10:10" x14ac:dyDescent="0.2">
      <c r="J1604" s="576"/>
    </row>
    <row r="1605" spans="10:10" x14ac:dyDescent="0.2">
      <c r="J1605" s="576"/>
    </row>
    <row r="1606" spans="10:10" x14ac:dyDescent="0.2">
      <c r="J1606" s="576"/>
    </row>
    <row r="1607" spans="10:10" x14ac:dyDescent="0.2">
      <c r="J1607" s="576"/>
    </row>
    <row r="1608" spans="10:10" x14ac:dyDescent="0.2">
      <c r="J1608" s="576"/>
    </row>
    <row r="1609" spans="10:10" x14ac:dyDescent="0.2">
      <c r="J1609" s="576"/>
    </row>
    <row r="1610" spans="10:10" x14ac:dyDescent="0.2">
      <c r="J1610" s="576"/>
    </row>
    <row r="1611" spans="10:10" x14ac:dyDescent="0.2">
      <c r="J1611" s="576"/>
    </row>
    <row r="1612" spans="10:10" x14ac:dyDescent="0.2">
      <c r="J1612" s="576"/>
    </row>
    <row r="1613" spans="10:10" x14ac:dyDescent="0.2">
      <c r="J1613" s="576"/>
    </row>
    <row r="1614" spans="10:10" x14ac:dyDescent="0.2">
      <c r="J1614" s="576"/>
    </row>
    <row r="1615" spans="10:10" x14ac:dyDescent="0.2">
      <c r="J1615" s="576"/>
    </row>
    <row r="1616" spans="10:10" x14ac:dyDescent="0.2">
      <c r="J1616" s="576"/>
    </row>
    <row r="1617" spans="10:10" x14ac:dyDescent="0.2">
      <c r="J1617" s="576"/>
    </row>
    <row r="1618" spans="10:10" x14ac:dyDescent="0.2">
      <c r="J1618" s="576"/>
    </row>
    <row r="1619" spans="10:10" x14ac:dyDescent="0.2">
      <c r="J1619" s="576"/>
    </row>
    <row r="1620" spans="10:10" x14ac:dyDescent="0.2">
      <c r="J1620" s="576"/>
    </row>
    <row r="1621" spans="10:10" x14ac:dyDescent="0.2">
      <c r="J1621" s="576"/>
    </row>
    <row r="1622" spans="10:10" x14ac:dyDescent="0.2">
      <c r="J1622" s="576"/>
    </row>
    <row r="1623" spans="10:10" x14ac:dyDescent="0.2">
      <c r="J1623" s="576"/>
    </row>
    <row r="1624" spans="10:10" x14ac:dyDescent="0.2">
      <c r="J1624" s="576"/>
    </row>
    <row r="1625" spans="10:10" x14ac:dyDescent="0.2">
      <c r="J1625" s="576"/>
    </row>
    <row r="1626" spans="10:10" x14ac:dyDescent="0.2">
      <c r="J1626" s="576"/>
    </row>
    <row r="1627" spans="10:10" x14ac:dyDescent="0.2">
      <c r="J1627" s="576"/>
    </row>
    <row r="1628" spans="10:10" x14ac:dyDescent="0.2">
      <c r="J1628" s="576"/>
    </row>
    <row r="1629" spans="10:10" x14ac:dyDescent="0.2">
      <c r="J1629" s="576"/>
    </row>
    <row r="1630" spans="10:10" x14ac:dyDescent="0.2">
      <c r="J1630" s="576"/>
    </row>
    <row r="1631" spans="10:10" x14ac:dyDescent="0.2">
      <c r="J1631" s="576"/>
    </row>
    <row r="1632" spans="10:10" x14ac:dyDescent="0.2">
      <c r="J1632" s="576"/>
    </row>
    <row r="1633" spans="10:10" x14ac:dyDescent="0.2">
      <c r="J1633" s="576"/>
    </row>
    <row r="1634" spans="10:10" x14ac:dyDescent="0.2">
      <c r="J1634" s="576"/>
    </row>
    <row r="1635" spans="10:10" x14ac:dyDescent="0.2">
      <c r="J1635" s="576"/>
    </row>
    <row r="1636" spans="10:10" x14ac:dyDescent="0.2">
      <c r="J1636" s="576"/>
    </row>
    <row r="1637" spans="10:10" x14ac:dyDescent="0.2">
      <c r="J1637" s="576"/>
    </row>
    <row r="1638" spans="10:10" x14ac:dyDescent="0.2">
      <c r="J1638" s="576"/>
    </row>
    <row r="1639" spans="10:10" x14ac:dyDescent="0.2">
      <c r="J1639" s="576"/>
    </row>
    <row r="1640" spans="10:10" x14ac:dyDescent="0.2">
      <c r="J1640" s="576"/>
    </row>
    <row r="1641" spans="10:10" x14ac:dyDescent="0.2">
      <c r="J1641" s="576"/>
    </row>
    <row r="1642" spans="10:10" x14ac:dyDescent="0.2">
      <c r="J1642" s="576"/>
    </row>
    <row r="1643" spans="10:10" x14ac:dyDescent="0.2">
      <c r="J1643" s="576"/>
    </row>
    <row r="1644" spans="10:10" x14ac:dyDescent="0.2">
      <c r="J1644" s="576"/>
    </row>
    <row r="1645" spans="10:10" x14ac:dyDescent="0.2">
      <c r="J1645" s="576"/>
    </row>
    <row r="1646" spans="10:10" x14ac:dyDescent="0.2">
      <c r="J1646" s="576"/>
    </row>
    <row r="1647" spans="10:10" x14ac:dyDescent="0.2">
      <c r="J1647" s="576"/>
    </row>
    <row r="1648" spans="10:10" x14ac:dyDescent="0.2">
      <c r="J1648" s="576"/>
    </row>
    <row r="1649" spans="10:10" x14ac:dyDescent="0.2">
      <c r="J1649" s="576"/>
    </row>
    <row r="1650" spans="10:10" x14ac:dyDescent="0.2">
      <c r="J1650" s="576"/>
    </row>
    <row r="1651" spans="10:10" x14ac:dyDescent="0.2">
      <c r="J1651" s="576"/>
    </row>
    <row r="1652" spans="10:10" x14ac:dyDescent="0.2">
      <c r="J1652" s="576"/>
    </row>
    <row r="1653" spans="10:10" x14ac:dyDescent="0.2">
      <c r="J1653" s="576"/>
    </row>
    <row r="1654" spans="10:10" x14ac:dyDescent="0.2">
      <c r="J1654" s="576"/>
    </row>
    <row r="1655" spans="10:10" x14ac:dyDescent="0.2">
      <c r="J1655" s="576"/>
    </row>
    <row r="1656" spans="10:10" x14ac:dyDescent="0.2">
      <c r="J1656" s="576"/>
    </row>
    <row r="1657" spans="10:10" x14ac:dyDescent="0.2">
      <c r="J1657" s="576"/>
    </row>
    <row r="1658" spans="10:10" x14ac:dyDescent="0.2">
      <c r="J1658" s="576"/>
    </row>
    <row r="1659" spans="10:10" x14ac:dyDescent="0.2">
      <c r="J1659" s="576"/>
    </row>
    <row r="1660" spans="10:10" x14ac:dyDescent="0.2">
      <c r="J1660" s="576"/>
    </row>
    <row r="1661" spans="10:10" x14ac:dyDescent="0.2">
      <c r="J1661" s="576"/>
    </row>
    <row r="1662" spans="10:10" x14ac:dyDescent="0.2">
      <c r="J1662" s="576"/>
    </row>
    <row r="1663" spans="10:10" x14ac:dyDescent="0.2">
      <c r="J1663" s="576"/>
    </row>
    <row r="1664" spans="10:10" x14ac:dyDescent="0.2">
      <c r="J1664" s="576"/>
    </row>
    <row r="1665" spans="10:10" x14ac:dyDescent="0.2">
      <c r="J1665" s="576"/>
    </row>
    <row r="1666" spans="10:10" x14ac:dyDescent="0.2">
      <c r="J1666" s="576"/>
    </row>
    <row r="1667" spans="10:10" x14ac:dyDescent="0.2">
      <c r="J1667" s="576"/>
    </row>
    <row r="1668" spans="10:10" x14ac:dyDescent="0.2">
      <c r="J1668" s="576"/>
    </row>
    <row r="1669" spans="10:10" x14ac:dyDescent="0.2">
      <c r="J1669" s="576"/>
    </row>
    <row r="1670" spans="10:10" x14ac:dyDescent="0.2">
      <c r="J1670" s="576"/>
    </row>
    <row r="1671" spans="10:10" x14ac:dyDescent="0.2">
      <c r="J1671" s="576"/>
    </row>
    <row r="1672" spans="10:10" x14ac:dyDescent="0.2">
      <c r="J1672" s="576"/>
    </row>
    <row r="1673" spans="10:10" x14ac:dyDescent="0.2">
      <c r="J1673" s="576"/>
    </row>
    <row r="1674" spans="10:10" x14ac:dyDescent="0.2">
      <c r="J1674" s="576"/>
    </row>
    <row r="1675" spans="10:10" x14ac:dyDescent="0.2">
      <c r="J1675" s="576"/>
    </row>
    <row r="1676" spans="10:10" x14ac:dyDescent="0.2">
      <c r="J1676" s="576"/>
    </row>
    <row r="1677" spans="10:10" x14ac:dyDescent="0.2">
      <c r="J1677" s="576"/>
    </row>
    <row r="1678" spans="10:10" x14ac:dyDescent="0.2">
      <c r="J1678" s="576"/>
    </row>
    <row r="1679" spans="10:10" x14ac:dyDescent="0.2">
      <c r="J1679" s="576"/>
    </row>
    <row r="1680" spans="10:10" x14ac:dyDescent="0.2">
      <c r="J1680" s="576"/>
    </row>
    <row r="1681" spans="10:10" x14ac:dyDescent="0.2">
      <c r="J1681" s="576"/>
    </row>
    <row r="1682" spans="10:10" x14ac:dyDescent="0.2">
      <c r="J1682" s="576"/>
    </row>
    <row r="1683" spans="10:10" x14ac:dyDescent="0.2">
      <c r="J1683" s="576"/>
    </row>
    <row r="1684" spans="10:10" x14ac:dyDescent="0.2">
      <c r="J1684" s="576"/>
    </row>
    <row r="1685" spans="10:10" x14ac:dyDescent="0.2">
      <c r="J1685" s="576"/>
    </row>
    <row r="1686" spans="10:10" x14ac:dyDescent="0.2">
      <c r="J1686" s="576"/>
    </row>
    <row r="1687" spans="10:10" x14ac:dyDescent="0.2">
      <c r="J1687" s="576"/>
    </row>
    <row r="1688" spans="10:10" x14ac:dyDescent="0.2">
      <c r="J1688" s="576"/>
    </row>
    <row r="1689" spans="10:10" x14ac:dyDescent="0.2">
      <c r="J1689" s="576"/>
    </row>
    <row r="1690" spans="10:10" x14ac:dyDescent="0.2">
      <c r="J1690" s="576"/>
    </row>
    <row r="1691" spans="10:10" x14ac:dyDescent="0.2">
      <c r="J1691" s="576"/>
    </row>
    <row r="1692" spans="10:10" x14ac:dyDescent="0.2">
      <c r="J1692" s="576"/>
    </row>
    <row r="1693" spans="10:10" x14ac:dyDescent="0.2">
      <c r="J1693" s="576"/>
    </row>
    <row r="1694" spans="10:10" x14ac:dyDescent="0.2">
      <c r="J1694" s="576"/>
    </row>
    <row r="1695" spans="10:10" x14ac:dyDescent="0.2">
      <c r="J1695" s="576"/>
    </row>
    <row r="1696" spans="10:10" x14ac:dyDescent="0.2">
      <c r="J1696" s="576"/>
    </row>
    <row r="1697" spans="10:10" x14ac:dyDescent="0.2">
      <c r="J1697" s="576"/>
    </row>
    <row r="1698" spans="10:10" x14ac:dyDescent="0.2">
      <c r="J1698" s="576"/>
    </row>
    <row r="1699" spans="10:10" x14ac:dyDescent="0.2">
      <c r="J1699" s="576"/>
    </row>
    <row r="1700" spans="10:10" x14ac:dyDescent="0.2">
      <c r="J1700" s="576"/>
    </row>
    <row r="1701" spans="10:10" x14ac:dyDescent="0.2">
      <c r="J1701" s="576"/>
    </row>
    <row r="1702" spans="10:10" x14ac:dyDescent="0.2">
      <c r="J1702" s="576"/>
    </row>
    <row r="1703" spans="10:10" x14ac:dyDescent="0.2">
      <c r="J1703" s="576"/>
    </row>
    <row r="1704" spans="10:10" x14ac:dyDescent="0.2">
      <c r="J1704" s="576"/>
    </row>
    <row r="1705" spans="10:10" x14ac:dyDescent="0.2">
      <c r="J1705" s="576"/>
    </row>
    <row r="1706" spans="10:10" x14ac:dyDescent="0.2">
      <c r="J1706" s="576"/>
    </row>
    <row r="1707" spans="10:10" x14ac:dyDescent="0.2">
      <c r="J1707" s="576"/>
    </row>
    <row r="1708" spans="10:10" x14ac:dyDescent="0.2">
      <c r="J1708" s="576"/>
    </row>
    <row r="1709" spans="10:10" x14ac:dyDescent="0.2">
      <c r="J1709" s="576"/>
    </row>
    <row r="1710" spans="10:10" x14ac:dyDescent="0.2">
      <c r="J1710" s="576"/>
    </row>
    <row r="1711" spans="10:10" x14ac:dyDescent="0.2">
      <c r="J1711" s="576"/>
    </row>
    <row r="1712" spans="10:10" x14ac:dyDescent="0.2">
      <c r="J1712" s="576"/>
    </row>
    <row r="1713" spans="10:10" x14ac:dyDescent="0.2">
      <c r="J1713" s="576"/>
    </row>
    <row r="1714" spans="10:10" x14ac:dyDescent="0.2">
      <c r="J1714" s="576"/>
    </row>
    <row r="1715" spans="10:10" x14ac:dyDescent="0.2">
      <c r="J1715" s="576"/>
    </row>
    <row r="1716" spans="10:10" x14ac:dyDescent="0.2">
      <c r="J1716" s="576"/>
    </row>
    <row r="1717" spans="10:10" x14ac:dyDescent="0.2">
      <c r="J1717" s="576"/>
    </row>
    <row r="1718" spans="10:10" x14ac:dyDescent="0.2">
      <c r="J1718" s="576"/>
    </row>
    <row r="1719" spans="10:10" x14ac:dyDescent="0.2">
      <c r="J1719" s="576"/>
    </row>
    <row r="1720" spans="10:10" x14ac:dyDescent="0.2">
      <c r="J1720" s="576"/>
    </row>
    <row r="1721" spans="10:10" x14ac:dyDescent="0.2">
      <c r="J1721" s="576"/>
    </row>
    <row r="1722" spans="10:10" x14ac:dyDescent="0.2">
      <c r="J1722" s="576"/>
    </row>
    <row r="1723" spans="10:10" x14ac:dyDescent="0.2">
      <c r="J1723" s="576"/>
    </row>
    <row r="1724" spans="10:10" x14ac:dyDescent="0.2">
      <c r="J1724" s="576"/>
    </row>
    <row r="1725" spans="10:10" x14ac:dyDescent="0.2">
      <c r="J1725" s="576"/>
    </row>
    <row r="1726" spans="10:10" x14ac:dyDescent="0.2">
      <c r="J1726" s="576"/>
    </row>
    <row r="1727" spans="10:10" x14ac:dyDescent="0.2">
      <c r="J1727" s="576"/>
    </row>
    <row r="1728" spans="10:10" x14ac:dyDescent="0.2">
      <c r="J1728" s="576"/>
    </row>
    <row r="1729" spans="10:10" x14ac:dyDescent="0.2">
      <c r="J1729" s="576"/>
    </row>
    <row r="1730" spans="10:10" x14ac:dyDescent="0.2">
      <c r="J1730" s="576"/>
    </row>
    <row r="1731" spans="10:10" x14ac:dyDescent="0.2">
      <c r="J1731" s="576"/>
    </row>
    <row r="1732" spans="10:10" x14ac:dyDescent="0.2">
      <c r="J1732" s="576"/>
    </row>
    <row r="1733" spans="10:10" x14ac:dyDescent="0.2">
      <c r="J1733" s="576"/>
    </row>
    <row r="1734" spans="10:10" x14ac:dyDescent="0.2">
      <c r="J1734" s="576"/>
    </row>
    <row r="1735" spans="10:10" x14ac:dyDescent="0.2">
      <c r="J1735" s="576"/>
    </row>
    <row r="1736" spans="10:10" x14ac:dyDescent="0.2">
      <c r="J1736" s="576"/>
    </row>
    <row r="1737" spans="10:10" x14ac:dyDescent="0.2">
      <c r="J1737" s="576"/>
    </row>
    <row r="1738" spans="10:10" x14ac:dyDescent="0.2">
      <c r="J1738" s="576"/>
    </row>
    <row r="1739" spans="10:10" x14ac:dyDescent="0.2">
      <c r="J1739" s="576"/>
    </row>
    <row r="1740" spans="10:10" x14ac:dyDescent="0.2">
      <c r="J1740" s="576"/>
    </row>
    <row r="1741" spans="10:10" x14ac:dyDescent="0.2">
      <c r="J1741" s="576"/>
    </row>
    <row r="1742" spans="10:10" x14ac:dyDescent="0.2">
      <c r="J1742" s="576"/>
    </row>
    <row r="1743" spans="10:10" x14ac:dyDescent="0.2">
      <c r="J1743" s="576"/>
    </row>
    <row r="1744" spans="10:10" x14ac:dyDescent="0.2">
      <c r="J1744" s="576"/>
    </row>
    <row r="1745" spans="10:10" x14ac:dyDescent="0.2">
      <c r="J1745" s="576"/>
    </row>
    <row r="1746" spans="10:10" x14ac:dyDescent="0.2">
      <c r="J1746" s="576"/>
    </row>
    <row r="1747" spans="10:10" x14ac:dyDescent="0.2">
      <c r="J1747" s="576"/>
    </row>
    <row r="1748" spans="10:10" x14ac:dyDescent="0.2">
      <c r="J1748" s="576"/>
    </row>
    <row r="1749" spans="10:10" x14ac:dyDescent="0.2">
      <c r="J1749" s="576"/>
    </row>
    <row r="1750" spans="10:10" x14ac:dyDescent="0.2">
      <c r="J1750" s="576"/>
    </row>
    <row r="1751" spans="10:10" x14ac:dyDescent="0.2">
      <c r="J1751" s="576"/>
    </row>
    <row r="1752" spans="10:10" x14ac:dyDescent="0.2">
      <c r="J1752" s="576"/>
    </row>
    <row r="1753" spans="10:10" x14ac:dyDescent="0.2">
      <c r="J1753" s="576"/>
    </row>
    <row r="1754" spans="10:10" x14ac:dyDescent="0.2">
      <c r="J1754" s="576"/>
    </row>
    <row r="1755" spans="10:10" x14ac:dyDescent="0.2">
      <c r="J1755" s="576"/>
    </row>
    <row r="1756" spans="10:10" x14ac:dyDescent="0.2">
      <c r="J1756" s="576"/>
    </row>
    <row r="1757" spans="10:10" x14ac:dyDescent="0.2">
      <c r="J1757" s="576"/>
    </row>
    <row r="1758" spans="10:10" x14ac:dyDescent="0.2">
      <c r="J1758" s="576"/>
    </row>
    <row r="1759" spans="10:10" x14ac:dyDescent="0.2">
      <c r="J1759" s="576"/>
    </row>
    <row r="1760" spans="10:10" x14ac:dyDescent="0.2">
      <c r="J1760" s="576"/>
    </row>
    <row r="1761" spans="10:10" x14ac:dyDescent="0.2">
      <c r="J1761" s="576"/>
    </row>
    <row r="1762" spans="10:10" x14ac:dyDescent="0.2">
      <c r="J1762" s="576"/>
    </row>
    <row r="1763" spans="10:10" x14ac:dyDescent="0.2">
      <c r="J1763" s="576"/>
    </row>
    <row r="1764" spans="10:10" x14ac:dyDescent="0.2">
      <c r="J1764" s="576"/>
    </row>
    <row r="1765" spans="10:10" x14ac:dyDescent="0.2">
      <c r="J1765" s="576"/>
    </row>
    <row r="1766" spans="10:10" x14ac:dyDescent="0.2">
      <c r="J1766" s="576"/>
    </row>
    <row r="1767" spans="10:10" x14ac:dyDescent="0.2">
      <c r="J1767" s="576"/>
    </row>
    <row r="1768" spans="10:10" x14ac:dyDescent="0.2">
      <c r="J1768" s="576"/>
    </row>
    <row r="1769" spans="10:10" x14ac:dyDescent="0.2">
      <c r="J1769" s="576"/>
    </row>
    <row r="1770" spans="10:10" x14ac:dyDescent="0.2">
      <c r="J1770" s="576"/>
    </row>
    <row r="1771" spans="10:10" x14ac:dyDescent="0.2">
      <c r="J1771" s="576"/>
    </row>
    <row r="1772" spans="10:10" x14ac:dyDescent="0.2">
      <c r="J1772" s="576"/>
    </row>
    <row r="1773" spans="10:10" x14ac:dyDescent="0.2">
      <c r="J1773" s="576"/>
    </row>
    <row r="1774" spans="10:10" x14ac:dyDescent="0.2">
      <c r="J1774" s="576"/>
    </row>
    <row r="1775" spans="10:10" x14ac:dyDescent="0.2">
      <c r="J1775" s="576"/>
    </row>
    <row r="1776" spans="10:10" x14ac:dyDescent="0.2">
      <c r="J1776" s="576"/>
    </row>
    <row r="1777" spans="10:10" x14ac:dyDescent="0.2">
      <c r="J1777" s="576"/>
    </row>
    <row r="1778" spans="10:10" x14ac:dyDescent="0.2">
      <c r="J1778" s="576"/>
    </row>
    <row r="1779" spans="10:10" x14ac:dyDescent="0.2">
      <c r="J1779" s="576"/>
    </row>
    <row r="1780" spans="10:10" x14ac:dyDescent="0.2">
      <c r="J1780" s="576"/>
    </row>
    <row r="1781" spans="10:10" x14ac:dyDescent="0.2">
      <c r="J1781" s="576"/>
    </row>
    <row r="1782" spans="10:10" x14ac:dyDescent="0.2">
      <c r="J1782" s="576"/>
    </row>
    <row r="1783" spans="10:10" x14ac:dyDescent="0.2">
      <c r="J1783" s="576"/>
    </row>
    <row r="1784" spans="10:10" x14ac:dyDescent="0.2">
      <c r="J1784" s="576"/>
    </row>
    <row r="1785" spans="10:10" x14ac:dyDescent="0.2">
      <c r="J1785" s="576"/>
    </row>
    <row r="1786" spans="10:10" x14ac:dyDescent="0.2">
      <c r="J1786" s="576"/>
    </row>
    <row r="1787" spans="10:10" x14ac:dyDescent="0.2">
      <c r="J1787" s="576"/>
    </row>
    <row r="1788" spans="10:10" x14ac:dyDescent="0.2">
      <c r="J1788" s="576"/>
    </row>
    <row r="1789" spans="10:10" x14ac:dyDescent="0.2">
      <c r="J1789" s="576"/>
    </row>
    <row r="1790" spans="10:10" x14ac:dyDescent="0.2">
      <c r="J1790" s="576"/>
    </row>
    <row r="1791" spans="10:10" x14ac:dyDescent="0.2">
      <c r="J1791" s="576"/>
    </row>
    <row r="1792" spans="10:10" x14ac:dyDescent="0.2">
      <c r="J1792" s="576"/>
    </row>
    <row r="1793" spans="10:10" x14ac:dyDescent="0.2">
      <c r="J1793" s="576"/>
    </row>
    <row r="1794" spans="10:10" x14ac:dyDescent="0.2">
      <c r="J1794" s="576"/>
    </row>
    <row r="1795" spans="10:10" x14ac:dyDescent="0.2">
      <c r="J1795" s="576"/>
    </row>
    <row r="1796" spans="10:10" x14ac:dyDescent="0.2">
      <c r="J1796" s="576"/>
    </row>
    <row r="1797" spans="10:10" x14ac:dyDescent="0.2">
      <c r="J1797" s="576"/>
    </row>
    <row r="1798" spans="10:10" x14ac:dyDescent="0.2">
      <c r="J1798" s="576"/>
    </row>
    <row r="1799" spans="10:10" x14ac:dyDescent="0.2">
      <c r="J1799" s="576"/>
    </row>
    <row r="1800" spans="10:10" x14ac:dyDescent="0.2">
      <c r="J1800" s="576"/>
    </row>
    <row r="1801" spans="10:10" x14ac:dyDescent="0.2">
      <c r="J1801" s="576"/>
    </row>
    <row r="1802" spans="10:10" x14ac:dyDescent="0.2">
      <c r="J1802" s="576"/>
    </row>
    <row r="1803" spans="10:10" x14ac:dyDescent="0.2">
      <c r="J1803" s="576"/>
    </row>
    <row r="1804" spans="10:10" x14ac:dyDescent="0.2">
      <c r="J1804" s="576"/>
    </row>
    <row r="1805" spans="10:10" x14ac:dyDescent="0.2">
      <c r="J1805" s="576"/>
    </row>
    <row r="1806" spans="10:10" x14ac:dyDescent="0.2">
      <c r="J1806" s="576"/>
    </row>
    <row r="1807" spans="10:10" x14ac:dyDescent="0.2">
      <c r="J1807" s="576"/>
    </row>
    <row r="1808" spans="10:10" x14ac:dyDescent="0.2">
      <c r="J1808" s="576"/>
    </row>
    <row r="1809" spans="10:10" x14ac:dyDescent="0.2">
      <c r="J1809" s="576"/>
    </row>
    <row r="1810" spans="10:10" x14ac:dyDescent="0.2">
      <c r="J1810" s="576"/>
    </row>
    <row r="1811" spans="10:10" x14ac:dyDescent="0.2">
      <c r="J1811" s="576"/>
    </row>
    <row r="1812" spans="10:10" x14ac:dyDescent="0.2">
      <c r="J1812" s="576"/>
    </row>
    <row r="1813" spans="10:10" x14ac:dyDescent="0.2">
      <c r="J1813" s="576"/>
    </row>
    <row r="1814" spans="10:10" x14ac:dyDescent="0.2">
      <c r="J1814" s="576"/>
    </row>
    <row r="1815" spans="10:10" x14ac:dyDescent="0.2">
      <c r="J1815" s="576"/>
    </row>
    <row r="1816" spans="10:10" x14ac:dyDescent="0.2">
      <c r="J1816" s="576"/>
    </row>
    <row r="1817" spans="10:10" x14ac:dyDescent="0.2">
      <c r="J1817" s="576"/>
    </row>
    <row r="1818" spans="10:10" x14ac:dyDescent="0.2">
      <c r="J1818" s="576"/>
    </row>
    <row r="1819" spans="10:10" x14ac:dyDescent="0.2">
      <c r="J1819" s="576"/>
    </row>
    <row r="1820" spans="10:10" x14ac:dyDescent="0.2">
      <c r="J1820" s="576"/>
    </row>
    <row r="1821" spans="10:10" x14ac:dyDescent="0.2">
      <c r="J1821" s="576"/>
    </row>
    <row r="1822" spans="10:10" x14ac:dyDescent="0.2">
      <c r="J1822" s="576"/>
    </row>
    <row r="1823" spans="10:10" x14ac:dyDescent="0.2">
      <c r="J1823" s="576"/>
    </row>
    <row r="1824" spans="10:10" x14ac:dyDescent="0.2">
      <c r="J1824" s="576"/>
    </row>
    <row r="1825" spans="10:10" x14ac:dyDescent="0.2">
      <c r="J1825" s="576"/>
    </row>
    <row r="1826" spans="10:10" x14ac:dyDescent="0.2">
      <c r="J1826" s="576"/>
    </row>
    <row r="1827" spans="10:10" x14ac:dyDescent="0.2">
      <c r="J1827" s="576"/>
    </row>
    <row r="1828" spans="10:10" x14ac:dyDescent="0.2">
      <c r="J1828" s="576"/>
    </row>
    <row r="1829" spans="10:10" x14ac:dyDescent="0.2">
      <c r="J1829" s="576"/>
    </row>
    <row r="1830" spans="10:10" x14ac:dyDescent="0.2">
      <c r="J1830" s="576"/>
    </row>
    <row r="1831" spans="10:10" x14ac:dyDescent="0.2">
      <c r="J1831" s="576"/>
    </row>
    <row r="1832" spans="10:10" x14ac:dyDescent="0.2">
      <c r="J1832" s="576"/>
    </row>
    <row r="1833" spans="10:10" x14ac:dyDescent="0.2">
      <c r="J1833" s="576"/>
    </row>
    <row r="1834" spans="10:10" x14ac:dyDescent="0.2">
      <c r="J1834" s="576"/>
    </row>
    <row r="1835" spans="10:10" x14ac:dyDescent="0.2">
      <c r="J1835" s="576"/>
    </row>
    <row r="1836" spans="10:10" x14ac:dyDescent="0.2">
      <c r="J1836" s="576"/>
    </row>
    <row r="1837" spans="10:10" x14ac:dyDescent="0.2">
      <c r="J1837" s="576"/>
    </row>
    <row r="1838" spans="10:10" x14ac:dyDescent="0.2">
      <c r="J1838" s="576"/>
    </row>
    <row r="1839" spans="10:10" x14ac:dyDescent="0.2">
      <c r="J1839" s="576"/>
    </row>
    <row r="1840" spans="10:10" x14ac:dyDescent="0.2">
      <c r="J1840" s="576"/>
    </row>
    <row r="1841" spans="10:10" x14ac:dyDescent="0.2">
      <c r="J1841" s="576"/>
    </row>
    <row r="1842" spans="10:10" x14ac:dyDescent="0.2">
      <c r="J1842" s="576"/>
    </row>
    <row r="1843" spans="10:10" x14ac:dyDescent="0.2">
      <c r="J1843" s="576"/>
    </row>
    <row r="1844" spans="10:10" x14ac:dyDescent="0.2">
      <c r="J1844" s="576"/>
    </row>
    <row r="1845" spans="10:10" x14ac:dyDescent="0.2">
      <c r="J1845" s="576"/>
    </row>
    <row r="1846" spans="10:10" x14ac:dyDescent="0.2">
      <c r="J1846" s="576"/>
    </row>
    <row r="1847" spans="10:10" x14ac:dyDescent="0.2">
      <c r="J1847" s="576"/>
    </row>
    <row r="1848" spans="10:10" x14ac:dyDescent="0.2">
      <c r="J1848" s="576"/>
    </row>
    <row r="1849" spans="10:10" x14ac:dyDescent="0.2">
      <c r="J1849" s="576"/>
    </row>
    <row r="1850" spans="10:10" x14ac:dyDescent="0.2">
      <c r="J1850" s="576"/>
    </row>
    <row r="1851" spans="10:10" x14ac:dyDescent="0.2">
      <c r="J1851" s="576"/>
    </row>
    <row r="1852" spans="10:10" x14ac:dyDescent="0.2">
      <c r="J1852" s="576"/>
    </row>
    <row r="1853" spans="10:10" x14ac:dyDescent="0.2">
      <c r="J1853" s="576"/>
    </row>
    <row r="1854" spans="10:10" x14ac:dyDescent="0.2">
      <c r="J1854" s="576"/>
    </row>
    <row r="1855" spans="10:10" x14ac:dyDescent="0.2">
      <c r="J1855" s="576"/>
    </row>
    <row r="1856" spans="10:10" x14ac:dyDescent="0.2">
      <c r="J1856" s="576"/>
    </row>
    <row r="1857" spans="10:10" x14ac:dyDescent="0.2">
      <c r="J1857" s="576"/>
    </row>
    <row r="1858" spans="10:10" x14ac:dyDescent="0.2">
      <c r="J1858" s="576"/>
    </row>
    <row r="1859" spans="10:10" x14ac:dyDescent="0.2">
      <c r="J1859" s="576"/>
    </row>
    <row r="1860" spans="10:10" x14ac:dyDescent="0.2">
      <c r="J1860" s="576"/>
    </row>
    <row r="1861" spans="10:10" x14ac:dyDescent="0.2">
      <c r="J1861" s="576"/>
    </row>
    <row r="1862" spans="10:10" x14ac:dyDescent="0.2">
      <c r="J1862" s="576"/>
    </row>
    <row r="1863" spans="10:10" x14ac:dyDescent="0.2">
      <c r="J1863" s="576"/>
    </row>
    <row r="1864" spans="10:10" x14ac:dyDescent="0.2">
      <c r="J1864" s="576"/>
    </row>
    <row r="1865" spans="10:10" x14ac:dyDescent="0.2">
      <c r="J1865" s="576"/>
    </row>
    <row r="1866" spans="10:10" x14ac:dyDescent="0.2">
      <c r="J1866" s="576"/>
    </row>
    <row r="1867" spans="10:10" x14ac:dyDescent="0.2">
      <c r="J1867" s="576"/>
    </row>
    <row r="1868" spans="10:10" x14ac:dyDescent="0.2">
      <c r="J1868" s="576"/>
    </row>
    <row r="1869" spans="10:10" x14ac:dyDescent="0.2">
      <c r="J1869" s="576"/>
    </row>
    <row r="1870" spans="10:10" x14ac:dyDescent="0.2">
      <c r="J1870" s="576"/>
    </row>
    <row r="1871" spans="10:10" x14ac:dyDescent="0.2">
      <c r="J1871" s="576"/>
    </row>
    <row r="1872" spans="10:10" x14ac:dyDescent="0.2">
      <c r="J1872" s="576"/>
    </row>
    <row r="1873" spans="10:10" x14ac:dyDescent="0.2">
      <c r="J1873" s="576"/>
    </row>
    <row r="1874" spans="10:10" x14ac:dyDescent="0.2">
      <c r="J1874" s="576"/>
    </row>
    <row r="1875" spans="10:10" x14ac:dyDescent="0.2">
      <c r="J1875" s="576"/>
    </row>
    <row r="1876" spans="10:10" x14ac:dyDescent="0.2">
      <c r="J1876" s="576"/>
    </row>
    <row r="1877" spans="10:10" x14ac:dyDescent="0.2">
      <c r="J1877" s="576"/>
    </row>
    <row r="1878" spans="10:10" x14ac:dyDescent="0.2">
      <c r="J1878" s="576"/>
    </row>
    <row r="1879" spans="10:10" x14ac:dyDescent="0.2">
      <c r="J1879" s="576"/>
    </row>
    <row r="1880" spans="10:10" x14ac:dyDescent="0.2">
      <c r="J1880" s="576"/>
    </row>
    <row r="1881" spans="10:10" x14ac:dyDescent="0.2">
      <c r="J1881" s="576"/>
    </row>
    <row r="1882" spans="10:10" x14ac:dyDescent="0.2">
      <c r="J1882" s="576"/>
    </row>
    <row r="1883" spans="10:10" x14ac:dyDescent="0.2">
      <c r="J1883" s="576"/>
    </row>
    <row r="1884" spans="10:10" x14ac:dyDescent="0.2">
      <c r="J1884" s="576"/>
    </row>
    <row r="1885" spans="10:10" x14ac:dyDescent="0.2">
      <c r="J1885" s="576"/>
    </row>
    <row r="1886" spans="10:10" x14ac:dyDescent="0.2">
      <c r="J1886" s="576"/>
    </row>
    <row r="1887" spans="10:10" x14ac:dyDescent="0.2">
      <c r="J1887" s="576"/>
    </row>
    <row r="1888" spans="10:10" x14ac:dyDescent="0.2">
      <c r="J1888" s="576"/>
    </row>
    <row r="1889" spans="10:10" x14ac:dyDescent="0.2">
      <c r="J1889" s="576"/>
    </row>
    <row r="1890" spans="10:10" x14ac:dyDescent="0.2">
      <c r="J1890" s="576"/>
    </row>
    <row r="1891" spans="10:10" x14ac:dyDescent="0.2">
      <c r="J1891" s="576"/>
    </row>
    <row r="1892" spans="10:10" x14ac:dyDescent="0.2">
      <c r="J1892" s="576"/>
    </row>
    <row r="1893" spans="10:10" x14ac:dyDescent="0.2">
      <c r="J1893" s="576"/>
    </row>
    <row r="1894" spans="10:10" x14ac:dyDescent="0.2">
      <c r="J1894" s="576"/>
    </row>
    <row r="1895" spans="10:10" x14ac:dyDescent="0.2">
      <c r="J1895" s="576"/>
    </row>
    <row r="1896" spans="10:10" x14ac:dyDescent="0.2">
      <c r="J1896" s="576"/>
    </row>
    <row r="1897" spans="10:10" x14ac:dyDescent="0.2">
      <c r="J1897" s="576"/>
    </row>
    <row r="1898" spans="10:10" x14ac:dyDescent="0.2">
      <c r="J1898" s="576"/>
    </row>
    <row r="1899" spans="10:10" x14ac:dyDescent="0.2">
      <c r="J1899" s="576"/>
    </row>
    <row r="1900" spans="10:10" x14ac:dyDescent="0.2">
      <c r="J1900" s="576"/>
    </row>
    <row r="1901" spans="10:10" x14ac:dyDescent="0.2">
      <c r="J1901" s="576"/>
    </row>
    <row r="1902" spans="10:10" x14ac:dyDescent="0.2">
      <c r="J1902" s="576"/>
    </row>
    <row r="1903" spans="10:10" x14ac:dyDescent="0.2">
      <c r="J1903" s="576"/>
    </row>
    <row r="1904" spans="10:10" x14ac:dyDescent="0.2">
      <c r="J1904" s="576"/>
    </row>
    <row r="1905" spans="10:10" x14ac:dyDescent="0.2">
      <c r="J1905" s="576"/>
    </row>
    <row r="1906" spans="10:10" x14ac:dyDescent="0.2">
      <c r="J1906" s="576"/>
    </row>
    <row r="1907" spans="10:10" x14ac:dyDescent="0.2">
      <c r="J1907" s="576"/>
    </row>
    <row r="1908" spans="10:10" x14ac:dyDescent="0.2">
      <c r="J1908" s="576"/>
    </row>
    <row r="1909" spans="10:10" x14ac:dyDescent="0.2">
      <c r="J1909" s="576"/>
    </row>
    <row r="1910" spans="10:10" x14ac:dyDescent="0.2">
      <c r="J1910" s="576"/>
    </row>
    <row r="1911" spans="10:10" x14ac:dyDescent="0.2">
      <c r="J1911" s="576"/>
    </row>
    <row r="1912" spans="10:10" x14ac:dyDescent="0.2">
      <c r="J1912" s="576"/>
    </row>
    <row r="1913" spans="10:10" x14ac:dyDescent="0.2">
      <c r="J1913" s="576"/>
    </row>
    <row r="1914" spans="10:10" x14ac:dyDescent="0.2">
      <c r="J1914" s="576"/>
    </row>
    <row r="1915" spans="10:10" x14ac:dyDescent="0.2">
      <c r="J1915" s="576"/>
    </row>
    <row r="1916" spans="10:10" x14ac:dyDescent="0.2">
      <c r="J1916" s="576"/>
    </row>
    <row r="1917" spans="10:10" x14ac:dyDescent="0.2">
      <c r="J1917" s="576"/>
    </row>
    <row r="1918" spans="10:10" x14ac:dyDescent="0.2">
      <c r="J1918" s="576"/>
    </row>
    <row r="1919" spans="10:10" x14ac:dyDescent="0.2">
      <c r="J1919" s="576"/>
    </row>
    <row r="1920" spans="10:10" x14ac:dyDescent="0.2">
      <c r="J1920" s="576"/>
    </row>
    <row r="1921" spans="10:10" x14ac:dyDescent="0.2">
      <c r="J1921" s="576"/>
    </row>
    <row r="1922" spans="10:10" x14ac:dyDescent="0.2">
      <c r="J1922" s="576"/>
    </row>
    <row r="1923" spans="10:10" x14ac:dyDescent="0.2">
      <c r="J1923" s="576"/>
    </row>
    <row r="1924" spans="10:10" x14ac:dyDescent="0.2">
      <c r="J1924" s="576"/>
    </row>
    <row r="1925" spans="10:10" x14ac:dyDescent="0.2">
      <c r="J1925" s="576"/>
    </row>
    <row r="1926" spans="10:10" x14ac:dyDescent="0.2">
      <c r="J1926" s="576"/>
    </row>
    <row r="1927" spans="10:10" x14ac:dyDescent="0.2">
      <c r="J1927" s="576"/>
    </row>
    <row r="1928" spans="10:10" x14ac:dyDescent="0.2">
      <c r="J1928" s="576"/>
    </row>
    <row r="1929" spans="10:10" x14ac:dyDescent="0.2">
      <c r="J1929" s="576"/>
    </row>
    <row r="1930" spans="10:10" x14ac:dyDescent="0.2">
      <c r="J1930" s="576"/>
    </row>
    <row r="1931" spans="10:10" x14ac:dyDescent="0.2">
      <c r="J1931" s="576"/>
    </row>
    <row r="1932" spans="10:10" x14ac:dyDescent="0.2">
      <c r="J1932" s="576"/>
    </row>
    <row r="1933" spans="10:10" x14ac:dyDescent="0.2">
      <c r="J1933" s="576"/>
    </row>
    <row r="1934" spans="10:10" x14ac:dyDescent="0.2">
      <c r="J1934" s="576"/>
    </row>
    <row r="1935" spans="10:10" x14ac:dyDescent="0.2">
      <c r="J1935" s="576"/>
    </row>
    <row r="1936" spans="10:10" x14ac:dyDescent="0.2">
      <c r="J1936" s="576"/>
    </row>
    <row r="1937" spans="10:10" x14ac:dyDescent="0.2">
      <c r="J1937" s="576"/>
    </row>
    <row r="1938" spans="10:10" x14ac:dyDescent="0.2">
      <c r="J1938" s="576"/>
    </row>
    <row r="1939" spans="10:10" x14ac:dyDescent="0.2">
      <c r="J1939" s="576"/>
    </row>
    <row r="1940" spans="10:10" x14ac:dyDescent="0.2">
      <c r="J1940" s="576"/>
    </row>
    <row r="1941" spans="10:10" x14ac:dyDescent="0.2">
      <c r="J1941" s="576"/>
    </row>
    <row r="1942" spans="10:10" x14ac:dyDescent="0.2">
      <c r="J1942" s="576"/>
    </row>
    <row r="1943" spans="10:10" x14ac:dyDescent="0.2">
      <c r="J1943" s="576"/>
    </row>
    <row r="1944" spans="10:10" x14ac:dyDescent="0.2">
      <c r="J1944" s="576"/>
    </row>
    <row r="1945" spans="10:10" x14ac:dyDescent="0.2">
      <c r="J1945" s="576"/>
    </row>
    <row r="1946" spans="10:10" x14ac:dyDescent="0.2">
      <c r="J1946" s="576"/>
    </row>
    <row r="1947" spans="10:10" x14ac:dyDescent="0.2">
      <c r="J1947" s="576"/>
    </row>
    <row r="1948" spans="10:10" x14ac:dyDescent="0.2">
      <c r="J1948" s="576"/>
    </row>
    <row r="1949" spans="10:10" x14ac:dyDescent="0.2">
      <c r="J1949" s="576"/>
    </row>
    <row r="1950" spans="10:10" x14ac:dyDescent="0.2">
      <c r="J1950" s="576"/>
    </row>
    <row r="1951" spans="10:10" x14ac:dyDescent="0.2">
      <c r="J1951" s="576"/>
    </row>
    <row r="1952" spans="10:10" x14ac:dyDescent="0.2">
      <c r="J1952" s="576"/>
    </row>
    <row r="1953" spans="10:10" x14ac:dyDescent="0.2">
      <c r="J1953" s="576"/>
    </row>
    <row r="1954" spans="10:10" x14ac:dyDescent="0.2">
      <c r="J1954" s="576"/>
    </row>
    <row r="1955" spans="10:10" x14ac:dyDescent="0.2">
      <c r="J1955" s="576"/>
    </row>
    <row r="1956" spans="10:10" x14ac:dyDescent="0.2">
      <c r="J1956" s="576"/>
    </row>
    <row r="1957" spans="10:10" x14ac:dyDescent="0.2">
      <c r="J1957" s="576"/>
    </row>
    <row r="1958" spans="10:10" x14ac:dyDescent="0.2">
      <c r="J1958" s="576"/>
    </row>
    <row r="1959" spans="10:10" x14ac:dyDescent="0.2">
      <c r="J1959" s="576"/>
    </row>
    <row r="1960" spans="10:10" x14ac:dyDescent="0.2">
      <c r="J1960" s="576"/>
    </row>
    <row r="1961" spans="10:10" x14ac:dyDescent="0.2">
      <c r="J1961" s="576"/>
    </row>
    <row r="1962" spans="10:10" x14ac:dyDescent="0.2">
      <c r="J1962" s="576"/>
    </row>
    <row r="1963" spans="10:10" x14ac:dyDescent="0.2">
      <c r="J1963" s="576"/>
    </row>
    <row r="1964" spans="10:10" x14ac:dyDescent="0.2">
      <c r="J1964" s="576"/>
    </row>
    <row r="1965" spans="10:10" x14ac:dyDescent="0.2">
      <c r="J1965" s="576"/>
    </row>
    <row r="1966" spans="10:10" x14ac:dyDescent="0.2">
      <c r="J1966" s="576"/>
    </row>
    <row r="1967" spans="10:10" x14ac:dyDescent="0.2">
      <c r="J1967" s="576"/>
    </row>
    <row r="1968" spans="10:10" x14ac:dyDescent="0.2">
      <c r="J1968" s="576"/>
    </row>
    <row r="1969" spans="10:10" x14ac:dyDescent="0.2">
      <c r="J1969" s="576"/>
    </row>
    <row r="1970" spans="10:10" x14ac:dyDescent="0.2">
      <c r="J1970" s="576"/>
    </row>
    <row r="1971" spans="10:10" x14ac:dyDescent="0.2">
      <c r="J1971" s="576"/>
    </row>
    <row r="1972" spans="10:10" x14ac:dyDescent="0.2">
      <c r="J1972" s="576"/>
    </row>
    <row r="1973" spans="10:10" x14ac:dyDescent="0.2">
      <c r="J1973" s="576"/>
    </row>
    <row r="1974" spans="10:10" x14ac:dyDescent="0.2">
      <c r="J1974" s="576"/>
    </row>
    <row r="1975" spans="10:10" x14ac:dyDescent="0.2">
      <c r="J1975" s="576"/>
    </row>
    <row r="1976" spans="10:10" x14ac:dyDescent="0.2">
      <c r="J1976" s="576"/>
    </row>
    <row r="1977" spans="10:10" x14ac:dyDescent="0.2">
      <c r="J1977" s="576"/>
    </row>
    <row r="1978" spans="10:10" x14ac:dyDescent="0.2">
      <c r="J1978" s="576"/>
    </row>
    <row r="1979" spans="10:10" x14ac:dyDescent="0.2">
      <c r="J1979" s="576"/>
    </row>
    <row r="1980" spans="10:10" x14ac:dyDescent="0.2">
      <c r="J1980" s="576"/>
    </row>
    <row r="1981" spans="10:10" x14ac:dyDescent="0.2">
      <c r="J1981" s="576"/>
    </row>
    <row r="1982" spans="10:10" x14ac:dyDescent="0.2">
      <c r="J1982" s="576"/>
    </row>
    <row r="1983" spans="10:10" x14ac:dyDescent="0.2">
      <c r="J1983" s="576"/>
    </row>
    <row r="1984" spans="10:10" x14ac:dyDescent="0.2">
      <c r="J1984" s="576"/>
    </row>
    <row r="1985" spans="10:10" x14ac:dyDescent="0.2">
      <c r="J1985" s="576"/>
    </row>
    <row r="1986" spans="10:10" x14ac:dyDescent="0.2">
      <c r="J1986" s="576"/>
    </row>
    <row r="1987" spans="10:10" x14ac:dyDescent="0.2">
      <c r="J1987" s="576"/>
    </row>
    <row r="1988" spans="10:10" x14ac:dyDescent="0.2">
      <c r="J1988" s="576"/>
    </row>
    <row r="1989" spans="10:10" x14ac:dyDescent="0.2">
      <c r="J1989" s="576"/>
    </row>
    <row r="1990" spans="10:10" x14ac:dyDescent="0.2">
      <c r="J1990" s="576"/>
    </row>
    <row r="1991" spans="10:10" x14ac:dyDescent="0.2">
      <c r="J1991" s="576"/>
    </row>
    <row r="1992" spans="10:10" x14ac:dyDescent="0.2">
      <c r="J1992" s="576"/>
    </row>
    <row r="1993" spans="10:10" x14ac:dyDescent="0.2">
      <c r="J1993" s="576"/>
    </row>
    <row r="1994" spans="10:10" x14ac:dyDescent="0.2">
      <c r="J1994" s="576"/>
    </row>
    <row r="1995" spans="10:10" x14ac:dyDescent="0.2">
      <c r="J1995" s="576"/>
    </row>
    <row r="1996" spans="10:10" x14ac:dyDescent="0.2">
      <c r="J1996" s="576"/>
    </row>
    <row r="1997" spans="10:10" x14ac:dyDescent="0.2">
      <c r="J1997" s="576"/>
    </row>
    <row r="1998" spans="10:10" x14ac:dyDescent="0.2">
      <c r="J1998" s="576"/>
    </row>
    <row r="1999" spans="10:10" x14ac:dyDescent="0.2">
      <c r="J1999" s="576"/>
    </row>
    <row r="2000" spans="10:10" x14ac:dyDescent="0.2">
      <c r="J2000" s="576"/>
    </row>
    <row r="2001" spans="10:10" x14ac:dyDescent="0.2">
      <c r="J2001" s="576"/>
    </row>
    <row r="2002" spans="10:10" x14ac:dyDescent="0.2">
      <c r="J2002" s="576"/>
    </row>
    <row r="2003" spans="10:10" x14ac:dyDescent="0.2">
      <c r="J2003" s="576"/>
    </row>
    <row r="2004" spans="10:10" x14ac:dyDescent="0.2">
      <c r="J2004" s="576"/>
    </row>
    <row r="2005" spans="10:10" x14ac:dyDescent="0.2">
      <c r="J2005" s="576"/>
    </row>
    <row r="2006" spans="10:10" x14ac:dyDescent="0.2">
      <c r="J2006" s="576"/>
    </row>
    <row r="2007" spans="10:10" x14ac:dyDescent="0.2">
      <c r="J2007" s="576"/>
    </row>
    <row r="2008" spans="10:10" x14ac:dyDescent="0.2">
      <c r="J2008" s="576"/>
    </row>
    <row r="2009" spans="10:10" x14ac:dyDescent="0.2">
      <c r="J2009" s="576"/>
    </row>
    <row r="2010" spans="10:10" x14ac:dyDescent="0.2">
      <c r="J2010" s="576"/>
    </row>
    <row r="2011" spans="10:10" x14ac:dyDescent="0.2">
      <c r="J2011" s="576"/>
    </row>
    <row r="2012" spans="10:10" x14ac:dyDescent="0.2">
      <c r="J2012" s="576"/>
    </row>
    <row r="2013" spans="10:10" x14ac:dyDescent="0.2">
      <c r="J2013" s="576"/>
    </row>
    <row r="2014" spans="10:10" x14ac:dyDescent="0.2">
      <c r="J2014" s="576"/>
    </row>
    <row r="2015" spans="10:10" x14ac:dyDescent="0.2">
      <c r="J2015" s="576"/>
    </row>
    <row r="2016" spans="10:10" x14ac:dyDescent="0.2">
      <c r="J2016" s="576"/>
    </row>
    <row r="2017" spans="10:10" x14ac:dyDescent="0.2">
      <c r="J2017" s="576"/>
    </row>
    <row r="2018" spans="10:10" x14ac:dyDescent="0.2">
      <c r="J2018" s="576"/>
    </row>
    <row r="2019" spans="10:10" x14ac:dyDescent="0.2">
      <c r="J2019" s="576"/>
    </row>
    <row r="2020" spans="10:10" x14ac:dyDescent="0.2">
      <c r="J2020" s="576"/>
    </row>
    <row r="2021" spans="10:10" x14ac:dyDescent="0.2">
      <c r="J2021" s="576"/>
    </row>
    <row r="2022" spans="10:10" x14ac:dyDescent="0.2">
      <c r="J2022" s="576"/>
    </row>
    <row r="2023" spans="10:10" x14ac:dyDescent="0.2">
      <c r="J2023" s="576"/>
    </row>
    <row r="2024" spans="10:10" x14ac:dyDescent="0.2">
      <c r="J2024" s="576"/>
    </row>
    <row r="2025" spans="10:10" x14ac:dyDescent="0.2">
      <c r="J2025" s="576"/>
    </row>
    <row r="2026" spans="10:10" x14ac:dyDescent="0.2">
      <c r="J2026" s="576"/>
    </row>
    <row r="2027" spans="10:10" x14ac:dyDescent="0.2">
      <c r="J2027" s="576"/>
    </row>
    <row r="2028" spans="10:10" x14ac:dyDescent="0.2">
      <c r="J2028" s="576"/>
    </row>
    <row r="2029" spans="10:10" x14ac:dyDescent="0.2">
      <c r="J2029" s="576"/>
    </row>
    <row r="2030" spans="10:10" x14ac:dyDescent="0.2">
      <c r="J2030" s="576"/>
    </row>
    <row r="2031" spans="10:10" x14ac:dyDescent="0.2">
      <c r="J2031" s="576"/>
    </row>
    <row r="2032" spans="10:10" x14ac:dyDescent="0.2">
      <c r="J2032" s="576"/>
    </row>
    <row r="2033" spans="10:10" x14ac:dyDescent="0.2">
      <c r="J2033" s="576"/>
    </row>
    <row r="2034" spans="10:10" x14ac:dyDescent="0.2">
      <c r="J2034" s="576"/>
    </row>
    <row r="2035" spans="10:10" x14ac:dyDescent="0.2">
      <c r="J2035" s="576"/>
    </row>
    <row r="2036" spans="10:10" x14ac:dyDescent="0.2">
      <c r="J2036" s="576"/>
    </row>
    <row r="2037" spans="10:10" x14ac:dyDescent="0.2">
      <c r="J2037" s="576"/>
    </row>
    <row r="2038" spans="10:10" x14ac:dyDescent="0.2">
      <c r="J2038" s="576"/>
    </row>
    <row r="2039" spans="10:10" x14ac:dyDescent="0.2">
      <c r="J2039" s="576"/>
    </row>
    <row r="2040" spans="10:10" x14ac:dyDescent="0.2">
      <c r="J2040" s="576"/>
    </row>
    <row r="2041" spans="10:10" x14ac:dyDescent="0.2">
      <c r="J2041" s="576"/>
    </row>
    <row r="2042" spans="10:10" x14ac:dyDescent="0.2">
      <c r="J2042" s="576"/>
    </row>
    <row r="2043" spans="10:10" x14ac:dyDescent="0.2">
      <c r="J2043" s="576"/>
    </row>
    <row r="2044" spans="10:10" x14ac:dyDescent="0.2">
      <c r="J2044" s="576"/>
    </row>
    <row r="2045" spans="10:10" x14ac:dyDescent="0.2">
      <c r="J2045" s="576"/>
    </row>
    <row r="2046" spans="10:10" x14ac:dyDescent="0.2">
      <c r="J2046" s="576"/>
    </row>
    <row r="2047" spans="10:10" x14ac:dyDescent="0.2">
      <c r="J2047" s="576"/>
    </row>
    <row r="2048" spans="10:10" x14ac:dyDescent="0.2">
      <c r="J2048" s="576"/>
    </row>
    <row r="2049" spans="10:10" x14ac:dyDescent="0.2">
      <c r="J2049" s="576"/>
    </row>
    <row r="2050" spans="10:10" x14ac:dyDescent="0.2">
      <c r="J2050" s="576"/>
    </row>
    <row r="2051" spans="10:10" x14ac:dyDescent="0.2">
      <c r="J2051" s="576"/>
    </row>
    <row r="2052" spans="10:10" x14ac:dyDescent="0.2">
      <c r="J2052" s="576"/>
    </row>
    <row r="2053" spans="10:10" x14ac:dyDescent="0.2">
      <c r="J2053" s="576"/>
    </row>
    <row r="2054" spans="10:10" x14ac:dyDescent="0.2">
      <c r="J2054" s="576"/>
    </row>
    <row r="2055" spans="10:10" x14ac:dyDescent="0.2">
      <c r="J2055" s="576"/>
    </row>
    <row r="2056" spans="10:10" x14ac:dyDescent="0.2">
      <c r="J2056" s="576"/>
    </row>
    <row r="2057" spans="10:10" x14ac:dyDescent="0.2">
      <c r="J2057" s="576"/>
    </row>
    <row r="2058" spans="10:10" x14ac:dyDescent="0.2">
      <c r="J2058" s="576"/>
    </row>
    <row r="2059" spans="10:10" x14ac:dyDescent="0.2">
      <c r="J2059" s="576"/>
    </row>
    <row r="2060" spans="10:10" x14ac:dyDescent="0.2">
      <c r="J2060" s="576"/>
    </row>
    <row r="2061" spans="10:10" x14ac:dyDescent="0.2">
      <c r="J2061" s="576"/>
    </row>
    <row r="2062" spans="10:10" x14ac:dyDescent="0.2">
      <c r="J2062" s="576"/>
    </row>
    <row r="2063" spans="10:10" x14ac:dyDescent="0.2">
      <c r="J2063" s="576"/>
    </row>
    <row r="2064" spans="10:10" x14ac:dyDescent="0.2">
      <c r="J2064" s="576"/>
    </row>
    <row r="2065" spans="10:10" x14ac:dyDescent="0.2">
      <c r="J2065" s="576"/>
    </row>
    <row r="2066" spans="10:10" x14ac:dyDescent="0.2">
      <c r="J2066" s="576"/>
    </row>
    <row r="2067" spans="10:10" x14ac:dyDescent="0.2">
      <c r="J2067" s="576"/>
    </row>
    <row r="2068" spans="10:10" x14ac:dyDescent="0.2">
      <c r="J2068" s="576"/>
    </row>
    <row r="2069" spans="10:10" x14ac:dyDescent="0.2">
      <c r="J2069" s="576"/>
    </row>
    <row r="2070" spans="10:10" x14ac:dyDescent="0.2">
      <c r="J2070" s="576"/>
    </row>
    <row r="2071" spans="10:10" x14ac:dyDescent="0.2">
      <c r="J2071" s="576"/>
    </row>
    <row r="2072" spans="10:10" x14ac:dyDescent="0.2">
      <c r="J2072" s="576"/>
    </row>
    <row r="2073" spans="10:10" x14ac:dyDescent="0.2">
      <c r="J2073" s="576"/>
    </row>
    <row r="2074" spans="10:10" x14ac:dyDescent="0.2">
      <c r="J2074" s="576"/>
    </row>
    <row r="2075" spans="10:10" x14ac:dyDescent="0.2">
      <c r="J2075" s="576"/>
    </row>
    <row r="2076" spans="10:10" x14ac:dyDescent="0.2">
      <c r="J2076" s="576"/>
    </row>
    <row r="2077" spans="10:10" x14ac:dyDescent="0.2">
      <c r="J2077" s="576"/>
    </row>
    <row r="2078" spans="10:10" x14ac:dyDescent="0.2">
      <c r="J2078" s="576"/>
    </row>
    <row r="2079" spans="10:10" x14ac:dyDescent="0.2">
      <c r="J2079" s="576"/>
    </row>
    <row r="2080" spans="10:10" x14ac:dyDescent="0.2">
      <c r="J2080" s="576"/>
    </row>
    <row r="2081" spans="10:10" x14ac:dyDescent="0.2">
      <c r="J2081" s="576"/>
    </row>
    <row r="2082" spans="10:10" x14ac:dyDescent="0.2">
      <c r="J2082" s="576"/>
    </row>
    <row r="2083" spans="10:10" x14ac:dyDescent="0.2">
      <c r="J2083" s="576"/>
    </row>
    <row r="2084" spans="10:10" x14ac:dyDescent="0.2">
      <c r="J2084" s="576"/>
    </row>
    <row r="2085" spans="10:10" x14ac:dyDescent="0.2">
      <c r="J2085" s="576"/>
    </row>
    <row r="2086" spans="10:10" x14ac:dyDescent="0.2">
      <c r="J2086" s="576"/>
    </row>
    <row r="2087" spans="10:10" x14ac:dyDescent="0.2">
      <c r="J2087" s="576"/>
    </row>
    <row r="2088" spans="10:10" x14ac:dyDescent="0.2">
      <c r="J2088" s="576"/>
    </row>
    <row r="2089" spans="10:10" x14ac:dyDescent="0.2">
      <c r="J2089" s="576"/>
    </row>
    <row r="2090" spans="10:10" x14ac:dyDescent="0.2">
      <c r="J2090" s="576"/>
    </row>
    <row r="2091" spans="10:10" x14ac:dyDescent="0.2">
      <c r="J2091" s="576"/>
    </row>
    <row r="2092" spans="10:10" x14ac:dyDescent="0.2">
      <c r="J2092" s="576"/>
    </row>
    <row r="2093" spans="10:10" x14ac:dyDescent="0.2">
      <c r="J2093" s="576"/>
    </row>
    <row r="2094" spans="10:10" x14ac:dyDescent="0.2">
      <c r="J2094" s="576"/>
    </row>
    <row r="2095" spans="10:10" x14ac:dyDescent="0.2">
      <c r="J2095" s="576"/>
    </row>
    <row r="2096" spans="10:10" x14ac:dyDescent="0.2">
      <c r="J2096" s="576"/>
    </row>
    <row r="2097" spans="10:10" x14ac:dyDescent="0.2">
      <c r="J2097" s="576"/>
    </row>
    <row r="2098" spans="10:10" x14ac:dyDescent="0.2">
      <c r="J2098" s="576"/>
    </row>
    <row r="2099" spans="10:10" x14ac:dyDescent="0.2">
      <c r="J2099" s="576"/>
    </row>
    <row r="2100" spans="10:10" x14ac:dyDescent="0.2">
      <c r="J2100" s="576"/>
    </row>
    <row r="2101" spans="10:10" x14ac:dyDescent="0.2">
      <c r="J2101" s="576"/>
    </row>
    <row r="2102" spans="10:10" x14ac:dyDescent="0.2">
      <c r="J2102" s="576"/>
    </row>
    <row r="2103" spans="10:10" x14ac:dyDescent="0.2">
      <c r="J2103" s="576"/>
    </row>
    <row r="2104" spans="10:10" x14ac:dyDescent="0.2">
      <c r="J2104" s="576"/>
    </row>
    <row r="2105" spans="10:10" x14ac:dyDescent="0.2">
      <c r="J2105" s="576"/>
    </row>
    <row r="2106" spans="10:10" x14ac:dyDescent="0.2">
      <c r="J2106" s="576"/>
    </row>
    <row r="2107" spans="10:10" x14ac:dyDescent="0.2">
      <c r="J2107" s="576"/>
    </row>
    <row r="2108" spans="10:10" x14ac:dyDescent="0.2">
      <c r="J2108" s="576"/>
    </row>
    <row r="2109" spans="10:10" x14ac:dyDescent="0.2">
      <c r="J2109" s="576"/>
    </row>
    <row r="2110" spans="10:10" x14ac:dyDescent="0.2">
      <c r="J2110" s="576"/>
    </row>
    <row r="2111" spans="10:10" x14ac:dyDescent="0.2">
      <c r="J2111" s="576"/>
    </row>
    <row r="2112" spans="10:10" x14ac:dyDescent="0.2">
      <c r="J2112" s="576"/>
    </row>
    <row r="2113" spans="10:10" x14ac:dyDescent="0.2">
      <c r="J2113" s="576"/>
    </row>
    <row r="2114" spans="10:10" x14ac:dyDescent="0.2">
      <c r="J2114" s="576"/>
    </row>
    <row r="2115" spans="10:10" x14ac:dyDescent="0.2">
      <c r="J2115" s="576"/>
    </row>
    <row r="2116" spans="10:10" x14ac:dyDescent="0.2">
      <c r="J2116" s="576"/>
    </row>
    <row r="2117" spans="10:10" x14ac:dyDescent="0.2">
      <c r="J2117" s="576"/>
    </row>
    <row r="2118" spans="10:10" x14ac:dyDescent="0.2">
      <c r="J2118" s="576"/>
    </row>
    <row r="2119" spans="10:10" x14ac:dyDescent="0.2">
      <c r="J2119" s="576"/>
    </row>
    <row r="2120" spans="10:10" x14ac:dyDescent="0.2">
      <c r="J2120" s="576"/>
    </row>
    <row r="2121" spans="10:10" x14ac:dyDescent="0.2">
      <c r="J2121" s="576"/>
    </row>
    <row r="2122" spans="10:10" x14ac:dyDescent="0.2">
      <c r="J2122" s="576"/>
    </row>
    <row r="2123" spans="10:10" x14ac:dyDescent="0.2">
      <c r="J2123" s="576"/>
    </row>
    <row r="2124" spans="10:10" x14ac:dyDescent="0.2">
      <c r="J2124" s="576"/>
    </row>
    <row r="2125" spans="10:10" x14ac:dyDescent="0.2">
      <c r="J2125" s="576"/>
    </row>
    <row r="2126" spans="10:10" x14ac:dyDescent="0.2">
      <c r="J2126" s="576"/>
    </row>
    <row r="2127" spans="10:10" x14ac:dyDescent="0.2">
      <c r="J2127" s="576"/>
    </row>
    <row r="2128" spans="10:10" x14ac:dyDescent="0.2">
      <c r="J2128" s="576"/>
    </row>
    <row r="2129" spans="10:10" x14ac:dyDescent="0.2">
      <c r="J2129" s="576"/>
    </row>
    <row r="2130" spans="10:10" x14ac:dyDescent="0.2">
      <c r="J2130" s="576"/>
    </row>
    <row r="2131" spans="10:10" x14ac:dyDescent="0.2">
      <c r="J2131" s="576"/>
    </row>
    <row r="2132" spans="10:10" x14ac:dyDescent="0.2">
      <c r="J2132" s="576"/>
    </row>
    <row r="2133" spans="10:10" x14ac:dyDescent="0.2">
      <c r="J2133" s="576"/>
    </row>
    <row r="2134" spans="10:10" x14ac:dyDescent="0.2">
      <c r="J2134" s="576"/>
    </row>
    <row r="2135" spans="10:10" x14ac:dyDescent="0.2">
      <c r="J2135" s="576"/>
    </row>
    <row r="2136" spans="10:10" x14ac:dyDescent="0.2">
      <c r="J2136" s="576"/>
    </row>
    <row r="2137" spans="10:10" x14ac:dyDescent="0.2">
      <c r="J2137" s="576"/>
    </row>
    <row r="2138" spans="10:10" x14ac:dyDescent="0.2">
      <c r="J2138" s="576"/>
    </row>
    <row r="2139" spans="10:10" x14ac:dyDescent="0.2">
      <c r="J2139" s="576"/>
    </row>
    <row r="2140" spans="10:10" x14ac:dyDescent="0.2">
      <c r="J2140" s="576"/>
    </row>
    <row r="2141" spans="10:10" x14ac:dyDescent="0.2">
      <c r="J2141" s="576"/>
    </row>
    <row r="2142" spans="10:10" x14ac:dyDescent="0.2">
      <c r="J2142" s="576"/>
    </row>
    <row r="2143" spans="10:10" x14ac:dyDescent="0.2">
      <c r="J2143" s="576"/>
    </row>
    <row r="2144" spans="10:10" x14ac:dyDescent="0.2">
      <c r="J2144" s="576"/>
    </row>
    <row r="2145" spans="10:10" x14ac:dyDescent="0.2">
      <c r="J2145" s="576"/>
    </row>
    <row r="2146" spans="10:10" x14ac:dyDescent="0.2">
      <c r="J2146" s="576"/>
    </row>
    <row r="2147" spans="10:10" x14ac:dyDescent="0.2">
      <c r="J2147" s="576"/>
    </row>
    <row r="2148" spans="10:10" x14ac:dyDescent="0.2">
      <c r="J2148" s="576"/>
    </row>
    <row r="2149" spans="10:10" x14ac:dyDescent="0.2">
      <c r="J2149" s="576"/>
    </row>
    <row r="2150" spans="10:10" x14ac:dyDescent="0.2">
      <c r="J2150" s="576"/>
    </row>
    <row r="2151" spans="10:10" x14ac:dyDescent="0.2">
      <c r="J2151" s="576"/>
    </row>
    <row r="2152" spans="10:10" x14ac:dyDescent="0.2">
      <c r="J2152" s="576"/>
    </row>
    <row r="2153" spans="10:10" x14ac:dyDescent="0.2">
      <c r="J2153" s="576"/>
    </row>
    <row r="2154" spans="10:10" x14ac:dyDescent="0.2">
      <c r="J2154" s="576"/>
    </row>
    <row r="2155" spans="10:10" x14ac:dyDescent="0.2">
      <c r="J2155" s="576"/>
    </row>
    <row r="2156" spans="10:10" x14ac:dyDescent="0.2">
      <c r="J2156" s="576"/>
    </row>
    <row r="2157" spans="10:10" x14ac:dyDescent="0.2">
      <c r="J2157" s="576"/>
    </row>
    <row r="2158" spans="10:10" x14ac:dyDescent="0.2">
      <c r="J2158" s="576"/>
    </row>
    <row r="2159" spans="10:10" x14ac:dyDescent="0.2">
      <c r="J2159" s="576"/>
    </row>
    <row r="2160" spans="10:10" x14ac:dyDescent="0.2">
      <c r="J2160" s="576"/>
    </row>
    <row r="2161" spans="10:10" x14ac:dyDescent="0.2">
      <c r="J2161" s="576"/>
    </row>
    <row r="2162" spans="10:10" x14ac:dyDescent="0.2">
      <c r="J2162" s="576"/>
    </row>
    <row r="2163" spans="10:10" x14ac:dyDescent="0.2">
      <c r="J2163" s="576"/>
    </row>
    <row r="2164" spans="10:10" x14ac:dyDescent="0.2">
      <c r="J2164" s="576"/>
    </row>
    <row r="2165" spans="10:10" x14ac:dyDescent="0.2">
      <c r="J2165" s="576"/>
    </row>
    <row r="2166" spans="10:10" x14ac:dyDescent="0.2">
      <c r="J2166" s="576"/>
    </row>
    <row r="2167" spans="10:10" x14ac:dyDescent="0.2">
      <c r="J2167" s="576"/>
    </row>
    <row r="2168" spans="10:10" x14ac:dyDescent="0.2">
      <c r="J2168" s="576"/>
    </row>
    <row r="2169" spans="10:10" x14ac:dyDescent="0.2">
      <c r="J2169" s="576"/>
    </row>
    <row r="2170" spans="10:10" x14ac:dyDescent="0.2">
      <c r="J2170" s="576"/>
    </row>
    <row r="2171" spans="10:10" x14ac:dyDescent="0.2">
      <c r="J2171" s="576"/>
    </row>
    <row r="2172" spans="10:10" x14ac:dyDescent="0.2">
      <c r="J2172" s="576"/>
    </row>
    <row r="2173" spans="10:10" x14ac:dyDescent="0.2">
      <c r="J2173" s="576"/>
    </row>
    <row r="2174" spans="10:10" x14ac:dyDescent="0.2">
      <c r="J2174" s="576"/>
    </row>
    <row r="2175" spans="10:10" x14ac:dyDescent="0.2">
      <c r="J2175" s="576"/>
    </row>
    <row r="2176" spans="10:10" x14ac:dyDescent="0.2">
      <c r="J2176" s="576"/>
    </row>
    <row r="2177" spans="10:10" x14ac:dyDescent="0.2">
      <c r="J2177" s="576"/>
    </row>
    <row r="2178" spans="10:10" x14ac:dyDescent="0.2">
      <c r="J2178" s="576"/>
    </row>
    <row r="2179" spans="10:10" x14ac:dyDescent="0.2">
      <c r="J2179" s="576"/>
    </row>
    <row r="2180" spans="10:10" x14ac:dyDescent="0.2">
      <c r="J2180" s="576"/>
    </row>
    <row r="2181" spans="10:10" x14ac:dyDescent="0.2">
      <c r="J2181" s="576"/>
    </row>
    <row r="2182" spans="10:10" x14ac:dyDescent="0.2">
      <c r="J2182" s="576"/>
    </row>
    <row r="2183" spans="10:10" x14ac:dyDescent="0.2">
      <c r="J2183" s="576"/>
    </row>
    <row r="2184" spans="10:10" x14ac:dyDescent="0.2">
      <c r="J2184" s="576"/>
    </row>
    <row r="2185" spans="10:10" x14ac:dyDescent="0.2">
      <c r="J2185" s="576"/>
    </row>
    <row r="2186" spans="10:10" x14ac:dyDescent="0.2">
      <c r="J2186" s="576"/>
    </row>
    <row r="2187" spans="10:10" x14ac:dyDescent="0.2">
      <c r="J2187" s="576"/>
    </row>
    <row r="2188" spans="10:10" x14ac:dyDescent="0.2">
      <c r="J2188" s="576"/>
    </row>
    <row r="2189" spans="10:10" x14ac:dyDescent="0.2">
      <c r="J2189" s="576"/>
    </row>
    <row r="2190" spans="10:10" x14ac:dyDescent="0.2">
      <c r="J2190" s="576"/>
    </row>
    <row r="2191" spans="10:10" x14ac:dyDescent="0.2">
      <c r="J2191" s="576"/>
    </row>
    <row r="2192" spans="10:10" x14ac:dyDescent="0.2">
      <c r="J2192" s="576"/>
    </row>
    <row r="2193" spans="10:10" x14ac:dyDescent="0.2">
      <c r="J2193" s="576"/>
    </row>
    <row r="2194" spans="10:10" x14ac:dyDescent="0.2">
      <c r="J2194" s="576"/>
    </row>
    <row r="2195" spans="10:10" x14ac:dyDescent="0.2">
      <c r="J2195" s="576"/>
    </row>
    <row r="2196" spans="10:10" x14ac:dyDescent="0.2">
      <c r="J2196" s="576"/>
    </row>
    <row r="2197" spans="10:10" x14ac:dyDescent="0.2">
      <c r="J2197" s="576"/>
    </row>
    <row r="2198" spans="10:10" x14ac:dyDescent="0.2">
      <c r="J2198" s="576"/>
    </row>
    <row r="2199" spans="10:10" x14ac:dyDescent="0.2">
      <c r="J2199" s="576"/>
    </row>
    <row r="2200" spans="10:10" x14ac:dyDescent="0.2">
      <c r="J2200" s="576"/>
    </row>
    <row r="2201" spans="10:10" x14ac:dyDescent="0.2">
      <c r="J2201" s="576"/>
    </row>
    <row r="2202" spans="10:10" x14ac:dyDescent="0.2">
      <c r="J2202" s="576"/>
    </row>
    <row r="2203" spans="10:10" x14ac:dyDescent="0.2">
      <c r="J2203" s="576"/>
    </row>
    <row r="2204" spans="10:10" x14ac:dyDescent="0.2">
      <c r="J2204" s="576"/>
    </row>
    <row r="2205" spans="10:10" x14ac:dyDescent="0.2">
      <c r="J2205" s="576"/>
    </row>
    <row r="2206" spans="10:10" x14ac:dyDescent="0.2">
      <c r="J2206" s="576"/>
    </row>
    <row r="2207" spans="10:10" x14ac:dyDescent="0.2">
      <c r="J2207" s="576"/>
    </row>
    <row r="2208" spans="10:10" x14ac:dyDescent="0.2">
      <c r="J2208" s="576"/>
    </row>
    <row r="2209" spans="10:10" x14ac:dyDescent="0.2">
      <c r="J2209" s="576"/>
    </row>
    <row r="2210" spans="10:10" x14ac:dyDescent="0.2">
      <c r="J2210" s="576"/>
    </row>
    <row r="2211" spans="10:10" x14ac:dyDescent="0.2">
      <c r="J2211" s="576"/>
    </row>
    <row r="2212" spans="10:10" x14ac:dyDescent="0.2">
      <c r="J2212" s="576"/>
    </row>
    <row r="2213" spans="10:10" x14ac:dyDescent="0.2">
      <c r="J2213" s="576"/>
    </row>
    <row r="2214" spans="10:10" x14ac:dyDescent="0.2">
      <c r="J2214" s="576"/>
    </row>
    <row r="2215" spans="10:10" x14ac:dyDescent="0.2">
      <c r="J2215" s="576"/>
    </row>
    <row r="2216" spans="10:10" x14ac:dyDescent="0.2">
      <c r="J2216" s="576"/>
    </row>
    <row r="2217" spans="10:10" x14ac:dyDescent="0.2">
      <c r="J2217" s="576"/>
    </row>
    <row r="2218" spans="10:10" x14ac:dyDescent="0.2">
      <c r="J2218" s="576"/>
    </row>
    <row r="2219" spans="10:10" x14ac:dyDescent="0.2">
      <c r="J2219" s="576"/>
    </row>
    <row r="2220" spans="10:10" x14ac:dyDescent="0.2">
      <c r="J2220" s="576"/>
    </row>
    <row r="2221" spans="10:10" x14ac:dyDescent="0.2">
      <c r="J2221" s="576"/>
    </row>
    <row r="2222" spans="10:10" x14ac:dyDescent="0.2">
      <c r="J2222" s="576"/>
    </row>
    <row r="2223" spans="10:10" x14ac:dyDescent="0.2">
      <c r="J2223" s="576"/>
    </row>
    <row r="2224" spans="10:10" x14ac:dyDescent="0.2">
      <c r="J2224" s="576"/>
    </row>
    <row r="2225" spans="10:10" x14ac:dyDescent="0.2">
      <c r="J2225" s="576"/>
    </row>
    <row r="2226" spans="10:10" x14ac:dyDescent="0.2">
      <c r="J2226" s="576"/>
    </row>
    <row r="2227" spans="10:10" x14ac:dyDescent="0.2">
      <c r="J2227" s="576"/>
    </row>
    <row r="2228" spans="10:10" x14ac:dyDescent="0.2">
      <c r="J2228" s="576"/>
    </row>
    <row r="2229" spans="10:10" x14ac:dyDescent="0.2">
      <c r="J2229" s="576"/>
    </row>
    <row r="2230" spans="10:10" x14ac:dyDescent="0.2">
      <c r="J2230" s="576"/>
    </row>
    <row r="2231" spans="10:10" x14ac:dyDescent="0.2">
      <c r="J2231" s="576"/>
    </row>
    <row r="2232" spans="10:10" x14ac:dyDescent="0.2">
      <c r="J2232" s="576"/>
    </row>
    <row r="2233" spans="10:10" x14ac:dyDescent="0.2">
      <c r="J2233" s="576"/>
    </row>
    <row r="2234" spans="10:10" x14ac:dyDescent="0.2">
      <c r="J2234" s="576"/>
    </row>
    <row r="2235" spans="10:10" x14ac:dyDescent="0.2">
      <c r="J2235" s="576"/>
    </row>
    <row r="2236" spans="10:10" x14ac:dyDescent="0.2">
      <c r="J2236" s="576"/>
    </row>
    <row r="2237" spans="10:10" x14ac:dyDescent="0.2">
      <c r="J2237" s="576"/>
    </row>
    <row r="2238" spans="10:10" x14ac:dyDescent="0.2">
      <c r="J2238" s="576"/>
    </row>
    <row r="2239" spans="10:10" x14ac:dyDescent="0.2">
      <c r="J2239" s="576"/>
    </row>
    <row r="2240" spans="10:10" x14ac:dyDescent="0.2">
      <c r="J2240" s="576"/>
    </row>
    <row r="2241" spans="10:10" x14ac:dyDescent="0.2">
      <c r="J2241" s="576"/>
    </row>
    <row r="2242" spans="10:10" x14ac:dyDescent="0.2">
      <c r="J2242" s="576"/>
    </row>
    <row r="2243" spans="10:10" x14ac:dyDescent="0.2">
      <c r="J2243" s="576"/>
    </row>
    <row r="2244" spans="10:10" x14ac:dyDescent="0.2">
      <c r="J2244" s="576"/>
    </row>
    <row r="2245" spans="10:10" x14ac:dyDescent="0.2">
      <c r="J2245" s="576"/>
    </row>
    <row r="2246" spans="10:10" x14ac:dyDescent="0.2">
      <c r="J2246" s="576"/>
    </row>
    <row r="2247" spans="10:10" x14ac:dyDescent="0.2">
      <c r="J2247" s="576"/>
    </row>
    <row r="2248" spans="10:10" x14ac:dyDescent="0.2">
      <c r="J2248" s="576"/>
    </row>
    <row r="2249" spans="10:10" x14ac:dyDescent="0.2">
      <c r="J2249" s="576"/>
    </row>
    <row r="2250" spans="10:10" x14ac:dyDescent="0.2">
      <c r="J2250" s="576"/>
    </row>
    <row r="2251" spans="10:10" x14ac:dyDescent="0.2">
      <c r="J2251" s="576"/>
    </row>
    <row r="2252" spans="10:10" x14ac:dyDescent="0.2">
      <c r="J2252" s="576"/>
    </row>
    <row r="2253" spans="10:10" x14ac:dyDescent="0.2">
      <c r="J2253" s="576"/>
    </row>
    <row r="2254" spans="10:10" x14ac:dyDescent="0.2">
      <c r="J2254" s="576"/>
    </row>
    <row r="2255" spans="10:10" x14ac:dyDescent="0.2">
      <c r="J2255" s="576"/>
    </row>
    <row r="2256" spans="10:10" x14ac:dyDescent="0.2">
      <c r="J2256" s="576"/>
    </row>
    <row r="2257" spans="10:10" x14ac:dyDescent="0.2">
      <c r="J2257" s="576"/>
    </row>
    <row r="2258" spans="10:10" x14ac:dyDescent="0.2">
      <c r="J2258" s="576"/>
    </row>
    <row r="2259" spans="10:10" x14ac:dyDescent="0.2">
      <c r="J2259" s="576"/>
    </row>
    <row r="2260" spans="10:10" x14ac:dyDescent="0.2">
      <c r="J2260" s="576"/>
    </row>
    <row r="2261" spans="10:10" x14ac:dyDescent="0.2">
      <c r="J2261" s="576"/>
    </row>
    <row r="2262" spans="10:10" x14ac:dyDescent="0.2">
      <c r="J2262" s="576"/>
    </row>
    <row r="2263" spans="10:10" x14ac:dyDescent="0.2">
      <c r="J2263" s="576"/>
    </row>
    <row r="2264" spans="10:10" x14ac:dyDescent="0.2">
      <c r="J2264" s="576"/>
    </row>
    <row r="2265" spans="10:10" x14ac:dyDescent="0.2">
      <c r="J2265" s="576"/>
    </row>
    <row r="2266" spans="10:10" x14ac:dyDescent="0.2">
      <c r="J2266" s="576"/>
    </row>
    <row r="2267" spans="10:10" x14ac:dyDescent="0.2">
      <c r="J2267" s="576"/>
    </row>
    <row r="2268" spans="10:10" x14ac:dyDescent="0.2">
      <c r="J2268" s="576"/>
    </row>
    <row r="2269" spans="10:10" x14ac:dyDescent="0.2">
      <c r="J2269" s="576"/>
    </row>
    <row r="2270" spans="10:10" x14ac:dyDescent="0.2">
      <c r="J2270" s="576"/>
    </row>
    <row r="2271" spans="10:10" x14ac:dyDescent="0.2">
      <c r="J2271" s="576"/>
    </row>
    <row r="2272" spans="10:10" x14ac:dyDescent="0.2">
      <c r="J2272" s="576"/>
    </row>
    <row r="2273" spans="10:10" x14ac:dyDescent="0.2">
      <c r="J2273" s="576"/>
    </row>
    <row r="2274" spans="10:10" x14ac:dyDescent="0.2">
      <c r="J2274" s="576"/>
    </row>
    <row r="2275" spans="10:10" x14ac:dyDescent="0.2">
      <c r="J2275" s="576"/>
    </row>
    <row r="2276" spans="10:10" x14ac:dyDescent="0.2">
      <c r="J2276" s="576"/>
    </row>
    <row r="2277" spans="10:10" x14ac:dyDescent="0.2">
      <c r="J2277" s="576"/>
    </row>
    <row r="2278" spans="10:10" x14ac:dyDescent="0.2">
      <c r="J2278" s="576"/>
    </row>
    <row r="2279" spans="10:10" x14ac:dyDescent="0.2">
      <c r="J2279" s="576"/>
    </row>
    <row r="2280" spans="10:10" x14ac:dyDescent="0.2">
      <c r="J2280" s="576"/>
    </row>
    <row r="2281" spans="10:10" x14ac:dyDescent="0.2">
      <c r="J2281" s="576"/>
    </row>
    <row r="2282" spans="10:10" x14ac:dyDescent="0.2">
      <c r="J2282" s="576"/>
    </row>
    <row r="2283" spans="10:10" x14ac:dyDescent="0.2">
      <c r="J2283" s="576"/>
    </row>
    <row r="2284" spans="10:10" x14ac:dyDescent="0.2">
      <c r="J2284" s="576"/>
    </row>
    <row r="2285" spans="10:10" x14ac:dyDescent="0.2">
      <c r="J2285" s="576"/>
    </row>
    <row r="2286" spans="10:10" x14ac:dyDescent="0.2">
      <c r="J2286" s="576"/>
    </row>
    <row r="2287" spans="10:10" x14ac:dyDescent="0.2">
      <c r="J2287" s="576"/>
    </row>
    <row r="2288" spans="10:10" x14ac:dyDescent="0.2">
      <c r="J2288" s="576"/>
    </row>
    <row r="2289" spans="10:10" x14ac:dyDescent="0.2">
      <c r="J2289" s="576"/>
    </row>
    <row r="2290" spans="10:10" x14ac:dyDescent="0.2">
      <c r="J2290" s="576"/>
    </row>
    <row r="2291" spans="10:10" x14ac:dyDescent="0.2">
      <c r="J2291" s="576"/>
    </row>
    <row r="2292" spans="10:10" x14ac:dyDescent="0.2">
      <c r="J2292" s="576"/>
    </row>
    <row r="2293" spans="10:10" x14ac:dyDescent="0.2">
      <c r="J2293" s="576"/>
    </row>
    <row r="2294" spans="10:10" x14ac:dyDescent="0.2">
      <c r="J2294" s="576"/>
    </row>
    <row r="2295" spans="10:10" x14ac:dyDescent="0.2">
      <c r="J2295" s="576"/>
    </row>
    <row r="2296" spans="10:10" x14ac:dyDescent="0.2">
      <c r="J2296" s="576"/>
    </row>
    <row r="2297" spans="10:10" x14ac:dyDescent="0.2">
      <c r="J2297" s="576"/>
    </row>
    <row r="2298" spans="10:10" x14ac:dyDescent="0.2">
      <c r="J2298" s="576"/>
    </row>
    <row r="2299" spans="10:10" x14ac:dyDescent="0.2">
      <c r="J2299" s="576"/>
    </row>
    <row r="2300" spans="10:10" x14ac:dyDescent="0.2">
      <c r="J2300" s="576"/>
    </row>
    <row r="2301" spans="10:10" x14ac:dyDescent="0.2">
      <c r="J2301" s="576"/>
    </row>
    <row r="2302" spans="10:10" x14ac:dyDescent="0.2">
      <c r="J2302" s="576"/>
    </row>
    <row r="2303" spans="10:10" x14ac:dyDescent="0.2">
      <c r="J2303" s="576"/>
    </row>
    <row r="2304" spans="10:10" x14ac:dyDescent="0.2">
      <c r="J2304" s="576"/>
    </row>
    <row r="2305" spans="10:10" x14ac:dyDescent="0.2">
      <c r="J2305" s="576"/>
    </row>
    <row r="2306" spans="10:10" x14ac:dyDescent="0.2">
      <c r="J2306" s="576"/>
    </row>
    <row r="2307" spans="10:10" x14ac:dyDescent="0.2">
      <c r="J2307" s="576"/>
    </row>
    <row r="2308" spans="10:10" x14ac:dyDescent="0.2">
      <c r="J2308" s="576"/>
    </row>
    <row r="2309" spans="10:10" x14ac:dyDescent="0.2">
      <c r="J2309" s="576"/>
    </row>
    <row r="2310" spans="10:10" x14ac:dyDescent="0.2">
      <c r="J2310" s="576"/>
    </row>
    <row r="2311" spans="10:10" x14ac:dyDescent="0.2">
      <c r="J2311" s="576"/>
    </row>
    <row r="2312" spans="10:10" x14ac:dyDescent="0.2">
      <c r="J2312" s="576"/>
    </row>
    <row r="2313" spans="10:10" x14ac:dyDescent="0.2">
      <c r="J2313" s="576"/>
    </row>
    <row r="2314" spans="10:10" x14ac:dyDescent="0.2">
      <c r="J2314" s="576"/>
    </row>
    <row r="2315" spans="10:10" x14ac:dyDescent="0.2">
      <c r="J2315" s="576"/>
    </row>
    <row r="2316" spans="10:10" x14ac:dyDescent="0.2">
      <c r="J2316" s="576"/>
    </row>
    <row r="2317" spans="10:10" x14ac:dyDescent="0.2">
      <c r="J2317" s="576"/>
    </row>
    <row r="2318" spans="10:10" x14ac:dyDescent="0.2">
      <c r="J2318" s="576"/>
    </row>
    <row r="2319" spans="10:10" x14ac:dyDescent="0.2">
      <c r="J2319" s="576"/>
    </row>
    <row r="2320" spans="10:10" x14ac:dyDescent="0.2">
      <c r="J2320" s="576"/>
    </row>
    <row r="2321" spans="10:10" x14ac:dyDescent="0.2">
      <c r="J2321" s="576"/>
    </row>
    <row r="2322" spans="10:10" x14ac:dyDescent="0.2">
      <c r="J2322" s="576"/>
    </row>
    <row r="2323" spans="10:10" x14ac:dyDescent="0.2">
      <c r="J2323" s="576"/>
    </row>
    <row r="2324" spans="10:10" x14ac:dyDescent="0.2">
      <c r="J2324" s="576"/>
    </row>
    <row r="2325" spans="10:10" x14ac:dyDescent="0.2">
      <c r="J2325" s="576"/>
    </row>
    <row r="2326" spans="10:10" x14ac:dyDescent="0.2">
      <c r="J2326" s="576"/>
    </row>
    <row r="2327" spans="10:10" x14ac:dyDescent="0.2">
      <c r="J2327" s="576"/>
    </row>
    <row r="2328" spans="10:10" x14ac:dyDescent="0.2">
      <c r="J2328" s="576"/>
    </row>
    <row r="2329" spans="10:10" x14ac:dyDescent="0.2">
      <c r="J2329" s="576"/>
    </row>
    <row r="2330" spans="10:10" x14ac:dyDescent="0.2">
      <c r="J2330" s="576"/>
    </row>
    <row r="2331" spans="10:10" x14ac:dyDescent="0.2">
      <c r="J2331" s="576"/>
    </row>
    <row r="2332" spans="10:10" x14ac:dyDescent="0.2">
      <c r="J2332" s="576"/>
    </row>
    <row r="2333" spans="10:10" x14ac:dyDescent="0.2">
      <c r="J2333" s="576"/>
    </row>
    <row r="2334" spans="10:10" x14ac:dyDescent="0.2">
      <c r="J2334" s="576"/>
    </row>
    <row r="2335" spans="10:10" x14ac:dyDescent="0.2">
      <c r="J2335" s="576"/>
    </row>
    <row r="2336" spans="10:10" x14ac:dyDescent="0.2">
      <c r="J2336" s="576"/>
    </row>
    <row r="2337" spans="10:10" x14ac:dyDescent="0.2">
      <c r="J2337" s="576"/>
    </row>
    <row r="2338" spans="10:10" x14ac:dyDescent="0.2">
      <c r="J2338" s="576"/>
    </row>
    <row r="2339" spans="10:10" x14ac:dyDescent="0.2">
      <c r="J2339" s="576"/>
    </row>
    <row r="2340" spans="10:10" x14ac:dyDescent="0.2">
      <c r="J2340" s="576"/>
    </row>
    <row r="2341" spans="10:10" x14ac:dyDescent="0.2">
      <c r="J2341" s="576"/>
    </row>
    <row r="2342" spans="10:10" x14ac:dyDescent="0.2">
      <c r="J2342" s="576"/>
    </row>
    <row r="2343" spans="10:10" x14ac:dyDescent="0.2">
      <c r="J2343" s="576"/>
    </row>
    <row r="2344" spans="10:10" x14ac:dyDescent="0.2">
      <c r="J2344" s="576"/>
    </row>
    <row r="2345" spans="10:10" x14ac:dyDescent="0.2">
      <c r="J2345" s="576"/>
    </row>
    <row r="2346" spans="10:10" x14ac:dyDescent="0.2">
      <c r="J2346" s="576"/>
    </row>
    <row r="2347" spans="10:10" x14ac:dyDescent="0.2">
      <c r="J2347" s="576"/>
    </row>
    <row r="2348" spans="10:10" x14ac:dyDescent="0.2">
      <c r="J2348" s="576"/>
    </row>
    <row r="2349" spans="10:10" x14ac:dyDescent="0.2">
      <c r="J2349" s="576"/>
    </row>
    <row r="2350" spans="10:10" x14ac:dyDescent="0.2">
      <c r="J2350" s="576"/>
    </row>
    <row r="2351" spans="10:10" x14ac:dyDescent="0.2">
      <c r="J2351" s="576"/>
    </row>
    <row r="2352" spans="10:10" x14ac:dyDescent="0.2">
      <c r="J2352" s="576"/>
    </row>
    <row r="2353" spans="10:10" x14ac:dyDescent="0.2">
      <c r="J2353" s="576"/>
    </row>
    <row r="2354" spans="10:10" x14ac:dyDescent="0.2">
      <c r="J2354" s="576"/>
    </row>
    <row r="2355" spans="10:10" x14ac:dyDescent="0.2">
      <c r="J2355" s="576"/>
    </row>
    <row r="2356" spans="10:10" x14ac:dyDescent="0.2">
      <c r="J2356" s="576"/>
    </row>
    <row r="2357" spans="10:10" x14ac:dyDescent="0.2">
      <c r="J2357" s="576"/>
    </row>
    <row r="2358" spans="10:10" x14ac:dyDescent="0.2">
      <c r="J2358" s="576"/>
    </row>
    <row r="2359" spans="10:10" x14ac:dyDescent="0.2">
      <c r="J2359" s="576"/>
    </row>
    <row r="2360" spans="10:10" x14ac:dyDescent="0.2">
      <c r="J2360" s="576"/>
    </row>
    <row r="2361" spans="10:10" x14ac:dyDescent="0.2">
      <c r="J2361" s="576"/>
    </row>
    <row r="2362" spans="10:10" x14ac:dyDescent="0.2">
      <c r="J2362" s="576"/>
    </row>
    <row r="2363" spans="10:10" x14ac:dyDescent="0.2">
      <c r="J2363" s="576"/>
    </row>
    <row r="2364" spans="10:10" x14ac:dyDescent="0.2">
      <c r="J2364" s="576"/>
    </row>
    <row r="2365" spans="10:10" x14ac:dyDescent="0.2">
      <c r="J2365" s="576"/>
    </row>
    <row r="2366" spans="10:10" x14ac:dyDescent="0.2">
      <c r="J2366" s="576"/>
    </row>
    <row r="2367" spans="10:10" x14ac:dyDescent="0.2">
      <c r="J2367" s="576"/>
    </row>
    <row r="2368" spans="10:10" x14ac:dyDescent="0.2">
      <c r="J2368" s="576"/>
    </row>
    <row r="2369" spans="10:10" x14ac:dyDescent="0.2">
      <c r="J2369" s="576"/>
    </row>
    <row r="2370" spans="10:10" x14ac:dyDescent="0.2">
      <c r="J2370" s="576"/>
    </row>
    <row r="2371" spans="10:10" x14ac:dyDescent="0.2">
      <c r="J2371" s="576"/>
    </row>
    <row r="2372" spans="10:10" x14ac:dyDescent="0.2">
      <c r="J2372" s="576"/>
    </row>
    <row r="2373" spans="10:10" x14ac:dyDescent="0.2">
      <c r="J2373" s="576"/>
    </row>
    <row r="2374" spans="10:10" x14ac:dyDescent="0.2">
      <c r="J2374" s="576"/>
    </row>
    <row r="2375" spans="10:10" x14ac:dyDescent="0.2">
      <c r="J2375" s="576"/>
    </row>
    <row r="2376" spans="10:10" x14ac:dyDescent="0.2">
      <c r="J2376" s="576"/>
    </row>
    <row r="2377" spans="10:10" x14ac:dyDescent="0.2">
      <c r="J2377" s="576"/>
    </row>
    <row r="2378" spans="10:10" x14ac:dyDescent="0.2">
      <c r="J2378" s="576"/>
    </row>
    <row r="2379" spans="10:10" x14ac:dyDescent="0.2">
      <c r="J2379" s="576"/>
    </row>
    <row r="2380" spans="10:10" x14ac:dyDescent="0.2">
      <c r="J2380" s="576"/>
    </row>
    <row r="2381" spans="10:10" x14ac:dyDescent="0.2">
      <c r="J2381" s="576"/>
    </row>
    <row r="2382" spans="10:10" x14ac:dyDescent="0.2">
      <c r="J2382" s="576"/>
    </row>
    <row r="2383" spans="10:10" x14ac:dyDescent="0.2">
      <c r="J2383" s="576"/>
    </row>
    <row r="2384" spans="10:10" x14ac:dyDescent="0.2">
      <c r="J2384" s="576"/>
    </row>
    <row r="2385" spans="10:10" x14ac:dyDescent="0.2">
      <c r="J2385" s="576"/>
    </row>
    <row r="2386" spans="10:10" x14ac:dyDescent="0.2">
      <c r="J2386" s="576"/>
    </row>
    <row r="2387" spans="10:10" x14ac:dyDescent="0.2">
      <c r="J2387" s="576"/>
    </row>
    <row r="2388" spans="10:10" x14ac:dyDescent="0.2">
      <c r="J2388" s="576"/>
    </row>
    <row r="2389" spans="10:10" x14ac:dyDescent="0.2">
      <c r="J2389" s="576"/>
    </row>
    <row r="2390" spans="10:10" x14ac:dyDescent="0.2">
      <c r="J2390" s="576"/>
    </row>
    <row r="2391" spans="10:10" x14ac:dyDescent="0.2">
      <c r="J2391" s="576"/>
    </row>
    <row r="2392" spans="10:10" x14ac:dyDescent="0.2">
      <c r="J2392" s="576"/>
    </row>
    <row r="2393" spans="10:10" x14ac:dyDescent="0.2">
      <c r="J2393" s="576"/>
    </row>
    <row r="2394" spans="10:10" x14ac:dyDescent="0.2">
      <c r="J2394" s="576"/>
    </row>
    <row r="2395" spans="10:10" x14ac:dyDescent="0.2">
      <c r="J2395" s="576"/>
    </row>
    <row r="2396" spans="10:10" x14ac:dyDescent="0.2">
      <c r="J2396" s="576"/>
    </row>
    <row r="2397" spans="10:10" x14ac:dyDescent="0.2">
      <c r="J2397" s="576"/>
    </row>
    <row r="2398" spans="10:10" x14ac:dyDescent="0.2">
      <c r="J2398" s="576"/>
    </row>
    <row r="2399" spans="10:10" x14ac:dyDescent="0.2">
      <c r="J2399" s="576"/>
    </row>
    <row r="2400" spans="10:10" x14ac:dyDescent="0.2">
      <c r="J2400" s="576"/>
    </row>
    <row r="2401" spans="10:10" x14ac:dyDescent="0.2">
      <c r="J2401" s="576"/>
    </row>
    <row r="2402" spans="10:10" x14ac:dyDescent="0.2">
      <c r="J2402" s="576"/>
    </row>
    <row r="2403" spans="10:10" x14ac:dyDescent="0.2">
      <c r="J2403" s="576"/>
    </row>
    <row r="2404" spans="10:10" x14ac:dyDescent="0.2">
      <c r="J2404" s="576"/>
    </row>
    <row r="2405" spans="10:10" x14ac:dyDescent="0.2">
      <c r="J2405" s="576"/>
    </row>
    <row r="2406" spans="10:10" x14ac:dyDescent="0.2">
      <c r="J2406" s="576"/>
    </row>
    <row r="2407" spans="10:10" x14ac:dyDescent="0.2">
      <c r="J2407" s="576"/>
    </row>
    <row r="2408" spans="10:10" x14ac:dyDescent="0.2">
      <c r="J2408" s="576"/>
    </row>
    <row r="2409" spans="10:10" x14ac:dyDescent="0.2">
      <c r="J2409" s="576"/>
    </row>
    <row r="2410" spans="10:10" x14ac:dyDescent="0.2">
      <c r="J2410" s="576"/>
    </row>
    <row r="2411" spans="10:10" x14ac:dyDescent="0.2">
      <c r="J2411" s="576"/>
    </row>
    <row r="2412" spans="10:10" x14ac:dyDescent="0.2">
      <c r="J2412" s="576"/>
    </row>
    <row r="2413" spans="10:10" x14ac:dyDescent="0.2">
      <c r="J2413" s="576"/>
    </row>
    <row r="2414" spans="10:10" x14ac:dyDescent="0.2">
      <c r="J2414" s="576"/>
    </row>
    <row r="2415" spans="10:10" x14ac:dyDescent="0.2">
      <c r="J2415" s="576"/>
    </row>
    <row r="2416" spans="10:10" x14ac:dyDescent="0.2">
      <c r="J2416" s="576"/>
    </row>
    <row r="2417" spans="10:10" x14ac:dyDescent="0.2">
      <c r="J2417" s="576"/>
    </row>
    <row r="2418" spans="10:10" x14ac:dyDescent="0.2">
      <c r="J2418" s="576"/>
    </row>
    <row r="2419" spans="10:10" x14ac:dyDescent="0.2">
      <c r="J2419" s="576"/>
    </row>
    <row r="2420" spans="10:10" x14ac:dyDescent="0.2">
      <c r="J2420" s="576"/>
    </row>
    <row r="2421" spans="10:10" x14ac:dyDescent="0.2">
      <c r="J2421" s="576"/>
    </row>
    <row r="2422" spans="10:10" x14ac:dyDescent="0.2">
      <c r="J2422" s="576"/>
    </row>
    <row r="2423" spans="10:10" x14ac:dyDescent="0.2">
      <c r="J2423" s="576"/>
    </row>
    <row r="2424" spans="10:10" x14ac:dyDescent="0.2">
      <c r="J2424" s="576"/>
    </row>
    <row r="2425" spans="10:10" x14ac:dyDescent="0.2">
      <c r="J2425" s="576"/>
    </row>
    <row r="2426" spans="10:10" x14ac:dyDescent="0.2">
      <c r="J2426" s="576"/>
    </row>
    <row r="2427" spans="10:10" x14ac:dyDescent="0.2">
      <c r="J2427" s="576"/>
    </row>
    <row r="2428" spans="10:10" x14ac:dyDescent="0.2">
      <c r="J2428" s="576"/>
    </row>
    <row r="2429" spans="10:10" x14ac:dyDescent="0.2">
      <c r="J2429" s="576"/>
    </row>
    <row r="2430" spans="10:10" x14ac:dyDescent="0.2">
      <c r="J2430" s="576"/>
    </row>
    <row r="2431" spans="10:10" x14ac:dyDescent="0.2">
      <c r="J2431" s="576"/>
    </row>
    <row r="2432" spans="10:10" x14ac:dyDescent="0.2">
      <c r="J2432" s="576"/>
    </row>
    <row r="2433" spans="10:10" x14ac:dyDescent="0.2">
      <c r="J2433" s="576"/>
    </row>
    <row r="2434" spans="10:10" x14ac:dyDescent="0.2">
      <c r="J2434" s="576"/>
    </row>
    <row r="2435" spans="10:10" x14ac:dyDescent="0.2">
      <c r="J2435" s="576"/>
    </row>
    <row r="2436" spans="10:10" x14ac:dyDescent="0.2">
      <c r="J2436" s="576"/>
    </row>
    <row r="2437" spans="10:10" x14ac:dyDescent="0.2">
      <c r="J2437" s="576"/>
    </row>
    <row r="2438" spans="10:10" x14ac:dyDescent="0.2">
      <c r="J2438" s="576"/>
    </row>
    <row r="2439" spans="10:10" x14ac:dyDescent="0.2">
      <c r="J2439" s="576"/>
    </row>
    <row r="2440" spans="10:10" x14ac:dyDescent="0.2">
      <c r="J2440" s="576"/>
    </row>
    <row r="2441" spans="10:10" x14ac:dyDescent="0.2">
      <c r="J2441" s="576"/>
    </row>
    <row r="2442" spans="10:10" x14ac:dyDescent="0.2">
      <c r="J2442" s="576"/>
    </row>
    <row r="2443" spans="10:10" x14ac:dyDescent="0.2">
      <c r="J2443" s="576"/>
    </row>
    <row r="2444" spans="10:10" x14ac:dyDescent="0.2">
      <c r="J2444" s="576"/>
    </row>
    <row r="2445" spans="10:10" x14ac:dyDescent="0.2">
      <c r="J2445" s="576"/>
    </row>
    <row r="2446" spans="10:10" x14ac:dyDescent="0.2">
      <c r="J2446" s="576"/>
    </row>
    <row r="2447" spans="10:10" x14ac:dyDescent="0.2">
      <c r="J2447" s="576"/>
    </row>
    <row r="2448" spans="10:10" x14ac:dyDescent="0.2">
      <c r="J2448" s="576"/>
    </row>
    <row r="2449" spans="10:10" x14ac:dyDescent="0.2">
      <c r="J2449" s="576"/>
    </row>
    <row r="2450" spans="10:10" x14ac:dyDescent="0.2">
      <c r="J2450" s="576"/>
    </row>
    <row r="2451" spans="10:10" x14ac:dyDescent="0.2">
      <c r="J2451" s="576"/>
    </row>
    <row r="2452" spans="10:10" x14ac:dyDescent="0.2">
      <c r="J2452" s="576"/>
    </row>
    <row r="2453" spans="10:10" x14ac:dyDescent="0.2">
      <c r="J2453" s="576"/>
    </row>
    <row r="2454" spans="10:10" x14ac:dyDescent="0.2">
      <c r="J2454" s="576"/>
    </row>
    <row r="2455" spans="10:10" x14ac:dyDescent="0.2">
      <c r="J2455" s="576"/>
    </row>
    <row r="2456" spans="10:10" x14ac:dyDescent="0.2">
      <c r="J2456" s="576"/>
    </row>
    <row r="2457" spans="10:10" x14ac:dyDescent="0.2">
      <c r="J2457" s="576"/>
    </row>
    <row r="2458" spans="10:10" x14ac:dyDescent="0.2">
      <c r="J2458" s="576"/>
    </row>
    <row r="2459" spans="10:10" x14ac:dyDescent="0.2">
      <c r="J2459" s="576"/>
    </row>
    <row r="2460" spans="10:10" x14ac:dyDescent="0.2">
      <c r="J2460" s="576"/>
    </row>
    <row r="2461" spans="10:10" x14ac:dyDescent="0.2">
      <c r="J2461" s="576"/>
    </row>
    <row r="2462" spans="10:10" x14ac:dyDescent="0.2">
      <c r="J2462" s="576"/>
    </row>
    <row r="2463" spans="10:10" x14ac:dyDescent="0.2">
      <c r="J2463" s="576"/>
    </row>
    <row r="2464" spans="10:10" x14ac:dyDescent="0.2">
      <c r="J2464" s="576"/>
    </row>
    <row r="2465" spans="10:10" x14ac:dyDescent="0.2">
      <c r="J2465" s="576"/>
    </row>
    <row r="2466" spans="10:10" x14ac:dyDescent="0.2">
      <c r="J2466" s="576"/>
    </row>
    <row r="2467" spans="10:10" x14ac:dyDescent="0.2">
      <c r="J2467" s="576"/>
    </row>
    <row r="2468" spans="10:10" x14ac:dyDescent="0.2">
      <c r="J2468" s="576"/>
    </row>
    <row r="2469" spans="10:10" x14ac:dyDescent="0.2">
      <c r="J2469" s="576"/>
    </row>
    <row r="2470" spans="10:10" x14ac:dyDescent="0.2">
      <c r="J2470" s="576"/>
    </row>
    <row r="2471" spans="10:10" x14ac:dyDescent="0.2">
      <c r="J2471" s="576"/>
    </row>
    <row r="2472" spans="10:10" x14ac:dyDescent="0.2">
      <c r="J2472" s="576"/>
    </row>
    <row r="2473" spans="10:10" x14ac:dyDescent="0.2">
      <c r="J2473" s="576"/>
    </row>
    <row r="2474" spans="10:10" x14ac:dyDescent="0.2">
      <c r="J2474" s="576"/>
    </row>
    <row r="2475" spans="10:10" x14ac:dyDescent="0.2">
      <c r="J2475" s="576"/>
    </row>
    <row r="2476" spans="10:10" x14ac:dyDescent="0.2">
      <c r="J2476" s="576"/>
    </row>
    <row r="2477" spans="10:10" x14ac:dyDescent="0.2">
      <c r="J2477" s="576"/>
    </row>
    <row r="2478" spans="10:10" x14ac:dyDescent="0.2">
      <c r="J2478" s="576"/>
    </row>
    <row r="2479" spans="10:10" x14ac:dyDescent="0.2">
      <c r="J2479" s="576"/>
    </row>
    <row r="2480" spans="10:10" x14ac:dyDescent="0.2">
      <c r="J2480" s="576"/>
    </row>
    <row r="2481" spans="10:10" x14ac:dyDescent="0.2">
      <c r="J2481" s="576"/>
    </row>
    <row r="2482" spans="10:10" x14ac:dyDescent="0.2">
      <c r="J2482" s="576"/>
    </row>
    <row r="2483" spans="10:10" x14ac:dyDescent="0.2">
      <c r="J2483" s="576"/>
    </row>
    <row r="2484" spans="10:10" x14ac:dyDescent="0.2">
      <c r="J2484" s="576"/>
    </row>
    <row r="2485" spans="10:10" x14ac:dyDescent="0.2">
      <c r="J2485" s="576"/>
    </row>
    <row r="2486" spans="10:10" x14ac:dyDescent="0.2">
      <c r="J2486" s="576"/>
    </row>
    <row r="2487" spans="10:10" x14ac:dyDescent="0.2">
      <c r="J2487" s="576"/>
    </row>
    <row r="2488" spans="10:10" x14ac:dyDescent="0.2">
      <c r="J2488" s="576"/>
    </row>
    <row r="2489" spans="10:10" x14ac:dyDescent="0.2">
      <c r="J2489" s="576"/>
    </row>
    <row r="2490" spans="10:10" x14ac:dyDescent="0.2">
      <c r="J2490" s="576"/>
    </row>
    <row r="2491" spans="10:10" x14ac:dyDescent="0.2">
      <c r="J2491" s="576"/>
    </row>
    <row r="2492" spans="10:10" x14ac:dyDescent="0.2">
      <c r="J2492" s="576"/>
    </row>
    <row r="2493" spans="10:10" x14ac:dyDescent="0.2">
      <c r="J2493" s="576"/>
    </row>
    <row r="2494" spans="10:10" x14ac:dyDescent="0.2">
      <c r="J2494" s="576"/>
    </row>
    <row r="2495" spans="10:10" x14ac:dyDescent="0.2">
      <c r="J2495" s="576"/>
    </row>
    <row r="2496" spans="10:10" x14ac:dyDescent="0.2">
      <c r="J2496" s="576"/>
    </row>
    <row r="2497" spans="10:10" x14ac:dyDescent="0.2">
      <c r="J2497" s="576"/>
    </row>
    <row r="2498" spans="10:10" x14ac:dyDescent="0.2">
      <c r="J2498" s="576"/>
    </row>
    <row r="2499" spans="10:10" x14ac:dyDescent="0.2">
      <c r="J2499" s="576"/>
    </row>
    <row r="2500" spans="10:10" x14ac:dyDescent="0.2">
      <c r="J2500" s="576"/>
    </row>
    <row r="2501" spans="10:10" x14ac:dyDescent="0.2">
      <c r="J2501" s="576"/>
    </row>
    <row r="2502" spans="10:10" x14ac:dyDescent="0.2">
      <c r="J2502" s="576"/>
    </row>
    <row r="2503" spans="10:10" x14ac:dyDescent="0.2">
      <c r="J2503" s="576"/>
    </row>
    <row r="2504" spans="10:10" x14ac:dyDescent="0.2">
      <c r="J2504" s="576"/>
    </row>
    <row r="2505" spans="10:10" x14ac:dyDescent="0.2">
      <c r="J2505" s="576"/>
    </row>
    <row r="2506" spans="10:10" x14ac:dyDescent="0.2">
      <c r="J2506" s="576"/>
    </row>
    <row r="2507" spans="10:10" x14ac:dyDescent="0.2">
      <c r="J2507" s="576"/>
    </row>
    <row r="2508" spans="10:10" x14ac:dyDescent="0.2">
      <c r="J2508" s="576"/>
    </row>
    <row r="2509" spans="10:10" x14ac:dyDescent="0.2">
      <c r="J2509" s="576"/>
    </row>
    <row r="2510" spans="10:10" x14ac:dyDescent="0.2">
      <c r="J2510" s="576"/>
    </row>
    <row r="2511" spans="10:10" x14ac:dyDescent="0.2">
      <c r="J2511" s="576"/>
    </row>
    <row r="2512" spans="10:10" x14ac:dyDescent="0.2">
      <c r="J2512" s="576"/>
    </row>
    <row r="2513" spans="10:10" x14ac:dyDescent="0.2">
      <c r="J2513" s="576"/>
    </row>
    <row r="2514" spans="10:10" x14ac:dyDescent="0.2">
      <c r="J2514" s="576"/>
    </row>
    <row r="2515" spans="10:10" x14ac:dyDescent="0.2">
      <c r="J2515" s="576"/>
    </row>
    <row r="2516" spans="10:10" x14ac:dyDescent="0.2">
      <c r="J2516" s="576"/>
    </row>
    <row r="2517" spans="10:10" x14ac:dyDescent="0.2">
      <c r="J2517" s="576"/>
    </row>
    <row r="2518" spans="10:10" x14ac:dyDescent="0.2">
      <c r="J2518" s="576"/>
    </row>
    <row r="2519" spans="10:10" x14ac:dyDescent="0.2">
      <c r="J2519" s="576"/>
    </row>
    <row r="2520" spans="10:10" x14ac:dyDescent="0.2">
      <c r="J2520" s="576"/>
    </row>
    <row r="2521" spans="10:10" x14ac:dyDescent="0.2">
      <c r="J2521" s="576"/>
    </row>
    <row r="2522" spans="10:10" x14ac:dyDescent="0.2">
      <c r="J2522" s="576"/>
    </row>
    <row r="2523" spans="10:10" x14ac:dyDescent="0.2">
      <c r="J2523" s="576"/>
    </row>
    <row r="2524" spans="10:10" x14ac:dyDescent="0.2">
      <c r="J2524" s="576"/>
    </row>
    <row r="2525" spans="10:10" x14ac:dyDescent="0.2">
      <c r="J2525" s="576"/>
    </row>
    <row r="2526" spans="10:10" x14ac:dyDescent="0.2">
      <c r="J2526" s="576"/>
    </row>
    <row r="2527" spans="10:10" x14ac:dyDescent="0.2">
      <c r="J2527" s="576"/>
    </row>
    <row r="2528" spans="10:10" x14ac:dyDescent="0.2">
      <c r="J2528" s="576"/>
    </row>
    <row r="2529" spans="10:10" x14ac:dyDescent="0.2">
      <c r="J2529" s="576"/>
    </row>
    <row r="2530" spans="10:10" x14ac:dyDescent="0.2">
      <c r="J2530" s="576"/>
    </row>
    <row r="2531" spans="10:10" x14ac:dyDescent="0.2">
      <c r="J2531" s="576"/>
    </row>
    <row r="2532" spans="10:10" x14ac:dyDescent="0.2">
      <c r="J2532" s="576"/>
    </row>
    <row r="2533" spans="10:10" x14ac:dyDescent="0.2">
      <c r="J2533" s="576"/>
    </row>
    <row r="2534" spans="10:10" x14ac:dyDescent="0.2">
      <c r="J2534" s="576"/>
    </row>
    <row r="2535" spans="10:10" x14ac:dyDescent="0.2">
      <c r="J2535" s="576"/>
    </row>
    <row r="2536" spans="10:10" x14ac:dyDescent="0.2">
      <c r="J2536" s="576"/>
    </row>
    <row r="2537" spans="10:10" x14ac:dyDescent="0.2">
      <c r="J2537" s="576"/>
    </row>
    <row r="2538" spans="10:10" x14ac:dyDescent="0.2">
      <c r="J2538" s="576"/>
    </row>
    <row r="2539" spans="10:10" x14ac:dyDescent="0.2">
      <c r="J2539" s="576"/>
    </row>
    <row r="2540" spans="10:10" x14ac:dyDescent="0.2">
      <c r="J2540" s="576"/>
    </row>
    <row r="2541" spans="10:10" x14ac:dyDescent="0.2">
      <c r="J2541" s="576"/>
    </row>
    <row r="2542" spans="10:10" x14ac:dyDescent="0.2">
      <c r="J2542" s="576"/>
    </row>
    <row r="2543" spans="10:10" x14ac:dyDescent="0.2">
      <c r="J2543" s="576"/>
    </row>
    <row r="2544" spans="10:10" x14ac:dyDescent="0.2">
      <c r="J2544" s="576"/>
    </row>
    <row r="2545" spans="10:10" x14ac:dyDescent="0.2">
      <c r="J2545" s="576"/>
    </row>
    <row r="2546" spans="10:10" x14ac:dyDescent="0.2">
      <c r="J2546" s="576"/>
    </row>
    <row r="2547" spans="10:10" x14ac:dyDescent="0.2">
      <c r="J2547" s="576"/>
    </row>
    <row r="2548" spans="10:10" x14ac:dyDescent="0.2">
      <c r="J2548" s="576"/>
    </row>
    <row r="2549" spans="10:10" x14ac:dyDescent="0.2">
      <c r="J2549" s="576"/>
    </row>
    <row r="2550" spans="10:10" x14ac:dyDescent="0.2">
      <c r="J2550" s="576"/>
    </row>
    <row r="2551" spans="10:10" x14ac:dyDescent="0.2">
      <c r="J2551" s="576"/>
    </row>
    <row r="2552" spans="10:10" x14ac:dyDescent="0.2">
      <c r="J2552" s="576"/>
    </row>
    <row r="2553" spans="10:10" x14ac:dyDescent="0.2">
      <c r="J2553" s="576"/>
    </row>
    <row r="2554" spans="10:10" x14ac:dyDescent="0.2">
      <c r="J2554" s="576"/>
    </row>
    <row r="2555" spans="10:10" x14ac:dyDescent="0.2">
      <c r="J2555" s="576"/>
    </row>
    <row r="2556" spans="10:10" x14ac:dyDescent="0.2">
      <c r="J2556" s="576"/>
    </row>
    <row r="2557" spans="10:10" x14ac:dyDescent="0.2">
      <c r="J2557" s="576"/>
    </row>
    <row r="2558" spans="10:10" x14ac:dyDescent="0.2">
      <c r="J2558" s="576"/>
    </row>
    <row r="2559" spans="10:10" x14ac:dyDescent="0.2">
      <c r="J2559" s="576"/>
    </row>
    <row r="2560" spans="10:10" x14ac:dyDescent="0.2">
      <c r="J2560" s="576"/>
    </row>
    <row r="2561" spans="10:10" x14ac:dyDescent="0.2">
      <c r="J2561" s="576"/>
    </row>
    <row r="2562" spans="10:10" x14ac:dyDescent="0.2">
      <c r="J2562" s="576"/>
    </row>
    <row r="2563" spans="10:10" x14ac:dyDescent="0.2">
      <c r="J2563" s="576"/>
    </row>
    <row r="2564" spans="10:10" x14ac:dyDescent="0.2">
      <c r="J2564" s="576"/>
    </row>
    <row r="2565" spans="10:10" x14ac:dyDescent="0.2">
      <c r="J2565" s="576"/>
    </row>
    <row r="2566" spans="10:10" x14ac:dyDescent="0.2">
      <c r="J2566" s="576"/>
    </row>
    <row r="2567" spans="10:10" x14ac:dyDescent="0.2">
      <c r="J2567" s="576"/>
    </row>
    <row r="2568" spans="10:10" x14ac:dyDescent="0.2">
      <c r="J2568" s="576"/>
    </row>
    <row r="2569" spans="10:10" x14ac:dyDescent="0.2">
      <c r="J2569" s="576"/>
    </row>
    <row r="2570" spans="10:10" x14ac:dyDescent="0.2">
      <c r="J2570" s="576"/>
    </row>
    <row r="2571" spans="10:10" x14ac:dyDescent="0.2">
      <c r="J2571" s="576"/>
    </row>
    <row r="2572" spans="10:10" x14ac:dyDescent="0.2">
      <c r="J2572" s="576"/>
    </row>
    <row r="2573" spans="10:10" x14ac:dyDescent="0.2">
      <c r="J2573" s="576"/>
    </row>
    <row r="2574" spans="10:10" x14ac:dyDescent="0.2">
      <c r="J2574" s="576"/>
    </row>
    <row r="2575" spans="10:10" x14ac:dyDescent="0.2">
      <c r="J2575" s="576"/>
    </row>
    <row r="2576" spans="10:10" x14ac:dyDescent="0.2">
      <c r="J2576" s="576"/>
    </row>
    <row r="2577" spans="10:10" x14ac:dyDescent="0.2">
      <c r="J2577" s="576"/>
    </row>
    <row r="2578" spans="10:10" x14ac:dyDescent="0.2">
      <c r="J2578" s="576"/>
    </row>
    <row r="2579" spans="10:10" x14ac:dyDescent="0.2">
      <c r="J2579" s="576"/>
    </row>
    <row r="2580" spans="10:10" x14ac:dyDescent="0.2">
      <c r="J2580" s="576"/>
    </row>
    <row r="2581" spans="10:10" x14ac:dyDescent="0.2">
      <c r="J2581" s="576"/>
    </row>
    <row r="2582" spans="10:10" x14ac:dyDescent="0.2">
      <c r="J2582" s="576"/>
    </row>
    <row r="2583" spans="10:10" x14ac:dyDescent="0.2">
      <c r="J2583" s="576"/>
    </row>
    <row r="2584" spans="10:10" x14ac:dyDescent="0.2">
      <c r="J2584" s="576"/>
    </row>
    <row r="2585" spans="10:10" x14ac:dyDescent="0.2">
      <c r="J2585" s="576"/>
    </row>
    <row r="2586" spans="10:10" x14ac:dyDescent="0.2">
      <c r="J2586" s="576"/>
    </row>
    <row r="2587" spans="10:10" x14ac:dyDescent="0.2">
      <c r="J2587" s="576"/>
    </row>
    <row r="2588" spans="10:10" x14ac:dyDescent="0.2">
      <c r="J2588" s="576"/>
    </row>
    <row r="2589" spans="10:10" x14ac:dyDescent="0.2">
      <c r="J2589" s="576"/>
    </row>
    <row r="2590" spans="10:10" x14ac:dyDescent="0.2">
      <c r="J2590" s="576"/>
    </row>
    <row r="2591" spans="10:10" x14ac:dyDescent="0.2">
      <c r="J2591" s="576"/>
    </row>
    <row r="2592" spans="10:10" x14ac:dyDescent="0.2">
      <c r="J2592" s="576"/>
    </row>
    <row r="2593" spans="10:10" x14ac:dyDescent="0.2">
      <c r="J2593" s="576"/>
    </row>
    <row r="2594" spans="10:10" x14ac:dyDescent="0.2">
      <c r="J2594" s="576"/>
    </row>
    <row r="2595" spans="10:10" x14ac:dyDescent="0.2">
      <c r="J2595" s="576"/>
    </row>
    <row r="2596" spans="10:10" x14ac:dyDescent="0.2">
      <c r="J2596" s="576"/>
    </row>
    <row r="2597" spans="10:10" x14ac:dyDescent="0.2">
      <c r="J2597" s="576"/>
    </row>
    <row r="2598" spans="10:10" x14ac:dyDescent="0.2">
      <c r="J2598" s="576"/>
    </row>
    <row r="2599" spans="10:10" x14ac:dyDescent="0.2">
      <c r="J2599" s="576"/>
    </row>
    <row r="2600" spans="10:10" x14ac:dyDescent="0.2">
      <c r="J2600" s="576"/>
    </row>
    <row r="2601" spans="10:10" x14ac:dyDescent="0.2">
      <c r="J2601" s="576"/>
    </row>
    <row r="2602" spans="10:10" x14ac:dyDescent="0.2">
      <c r="J2602" s="576"/>
    </row>
    <row r="2603" spans="10:10" x14ac:dyDescent="0.2">
      <c r="J2603" s="576"/>
    </row>
    <row r="2604" spans="10:10" x14ac:dyDescent="0.2">
      <c r="J2604" s="576"/>
    </row>
    <row r="2605" spans="10:10" x14ac:dyDescent="0.2">
      <c r="J2605" s="576"/>
    </row>
    <row r="2606" spans="10:10" x14ac:dyDescent="0.2">
      <c r="J2606" s="576"/>
    </row>
    <row r="2607" spans="10:10" x14ac:dyDescent="0.2">
      <c r="J2607" s="576"/>
    </row>
    <row r="2608" spans="10:10" x14ac:dyDescent="0.2">
      <c r="J2608" s="576"/>
    </row>
    <row r="2609" spans="10:10" x14ac:dyDescent="0.2">
      <c r="J2609" s="576"/>
    </row>
    <row r="2610" spans="10:10" x14ac:dyDescent="0.2">
      <c r="J2610" s="576"/>
    </row>
    <row r="2611" spans="10:10" x14ac:dyDescent="0.2">
      <c r="J2611" s="576"/>
    </row>
    <row r="2612" spans="10:10" x14ac:dyDescent="0.2">
      <c r="J2612" s="576"/>
    </row>
    <row r="2613" spans="10:10" x14ac:dyDescent="0.2">
      <c r="J2613" s="576"/>
    </row>
    <row r="2614" spans="10:10" x14ac:dyDescent="0.2">
      <c r="J2614" s="576"/>
    </row>
    <row r="2615" spans="10:10" x14ac:dyDescent="0.2">
      <c r="J2615" s="576"/>
    </row>
    <row r="2616" spans="10:10" x14ac:dyDescent="0.2">
      <c r="J2616" s="576"/>
    </row>
    <row r="2617" spans="10:10" x14ac:dyDescent="0.2">
      <c r="J2617" s="576"/>
    </row>
    <row r="2618" spans="10:10" x14ac:dyDescent="0.2">
      <c r="J2618" s="576"/>
    </row>
    <row r="2619" spans="10:10" x14ac:dyDescent="0.2">
      <c r="J2619" s="576"/>
    </row>
    <row r="2620" spans="10:10" x14ac:dyDescent="0.2">
      <c r="J2620" s="576"/>
    </row>
    <row r="2621" spans="10:10" x14ac:dyDescent="0.2">
      <c r="J2621" s="576"/>
    </row>
    <row r="2622" spans="10:10" x14ac:dyDescent="0.2">
      <c r="J2622" s="576"/>
    </row>
    <row r="2623" spans="10:10" x14ac:dyDescent="0.2">
      <c r="J2623" s="576"/>
    </row>
    <row r="2624" spans="10:10" x14ac:dyDescent="0.2">
      <c r="J2624" s="576"/>
    </row>
    <row r="2625" spans="10:10" x14ac:dyDescent="0.2">
      <c r="J2625" s="576"/>
    </row>
    <row r="2626" spans="10:10" x14ac:dyDescent="0.2">
      <c r="J2626" s="576"/>
    </row>
    <row r="2627" spans="10:10" x14ac:dyDescent="0.2">
      <c r="J2627" s="576"/>
    </row>
    <row r="2628" spans="10:10" x14ac:dyDescent="0.2">
      <c r="J2628" s="576"/>
    </row>
    <row r="2629" spans="10:10" x14ac:dyDescent="0.2">
      <c r="J2629" s="576"/>
    </row>
    <row r="2630" spans="10:10" x14ac:dyDescent="0.2">
      <c r="J2630" s="576"/>
    </row>
    <row r="2631" spans="10:10" x14ac:dyDescent="0.2">
      <c r="J2631" s="576"/>
    </row>
    <row r="2632" spans="10:10" x14ac:dyDescent="0.2">
      <c r="J2632" s="576"/>
    </row>
    <row r="2633" spans="10:10" x14ac:dyDescent="0.2">
      <c r="J2633" s="576"/>
    </row>
    <row r="2634" spans="10:10" x14ac:dyDescent="0.2">
      <c r="J2634" s="576"/>
    </row>
    <row r="2635" spans="10:10" x14ac:dyDescent="0.2">
      <c r="J2635" s="576"/>
    </row>
    <row r="2636" spans="10:10" x14ac:dyDescent="0.2">
      <c r="J2636" s="576"/>
    </row>
    <row r="2637" spans="10:10" x14ac:dyDescent="0.2">
      <c r="J2637" s="576"/>
    </row>
    <row r="2638" spans="10:10" x14ac:dyDescent="0.2">
      <c r="J2638" s="576"/>
    </row>
    <row r="2639" spans="10:10" x14ac:dyDescent="0.2">
      <c r="J2639" s="576"/>
    </row>
    <row r="2640" spans="10:10" x14ac:dyDescent="0.2">
      <c r="J2640" s="576"/>
    </row>
    <row r="2641" spans="10:10" x14ac:dyDescent="0.2">
      <c r="J2641" s="576"/>
    </row>
    <row r="2642" spans="10:10" x14ac:dyDescent="0.2">
      <c r="J2642" s="576"/>
    </row>
    <row r="2643" spans="10:10" x14ac:dyDescent="0.2">
      <c r="J2643" s="576"/>
    </row>
    <row r="2644" spans="10:10" x14ac:dyDescent="0.2">
      <c r="J2644" s="576"/>
    </row>
    <row r="2645" spans="10:10" x14ac:dyDescent="0.2">
      <c r="J2645" s="576"/>
    </row>
    <row r="2646" spans="10:10" x14ac:dyDescent="0.2">
      <c r="J2646" s="576"/>
    </row>
    <row r="2647" spans="10:10" x14ac:dyDescent="0.2">
      <c r="J2647" s="576"/>
    </row>
    <row r="2648" spans="10:10" x14ac:dyDescent="0.2">
      <c r="J2648" s="576"/>
    </row>
    <row r="2649" spans="10:10" x14ac:dyDescent="0.2">
      <c r="J2649" s="576"/>
    </row>
    <row r="2650" spans="10:10" x14ac:dyDescent="0.2">
      <c r="J2650" s="576"/>
    </row>
    <row r="2651" spans="10:10" x14ac:dyDescent="0.2">
      <c r="J2651" s="576"/>
    </row>
    <row r="2652" spans="10:10" x14ac:dyDescent="0.2">
      <c r="J2652" s="576"/>
    </row>
    <row r="2653" spans="10:10" x14ac:dyDescent="0.2">
      <c r="J2653" s="576"/>
    </row>
    <row r="2654" spans="10:10" x14ac:dyDescent="0.2">
      <c r="J2654" s="576"/>
    </row>
    <row r="2655" spans="10:10" x14ac:dyDescent="0.2">
      <c r="J2655" s="576"/>
    </row>
    <row r="2656" spans="10:10" x14ac:dyDescent="0.2">
      <c r="J2656" s="576"/>
    </row>
    <row r="2657" spans="10:10" x14ac:dyDescent="0.2">
      <c r="J2657" s="576"/>
    </row>
    <row r="2658" spans="10:10" x14ac:dyDescent="0.2">
      <c r="J2658" s="576"/>
    </row>
    <row r="2659" spans="10:10" x14ac:dyDescent="0.2">
      <c r="J2659" s="576"/>
    </row>
    <row r="2660" spans="10:10" x14ac:dyDescent="0.2">
      <c r="J2660" s="576"/>
    </row>
    <row r="2661" spans="10:10" x14ac:dyDescent="0.2">
      <c r="J2661" s="576"/>
    </row>
    <row r="2662" spans="10:10" x14ac:dyDescent="0.2">
      <c r="J2662" s="576"/>
    </row>
    <row r="2663" spans="10:10" x14ac:dyDescent="0.2">
      <c r="J2663" s="576"/>
    </row>
    <row r="2664" spans="10:10" x14ac:dyDescent="0.2">
      <c r="J2664" s="576"/>
    </row>
    <row r="2665" spans="10:10" x14ac:dyDescent="0.2">
      <c r="J2665" s="576"/>
    </row>
    <row r="2666" spans="10:10" x14ac:dyDescent="0.2">
      <c r="J2666" s="576"/>
    </row>
    <row r="2667" spans="10:10" x14ac:dyDescent="0.2">
      <c r="J2667" s="576"/>
    </row>
    <row r="2668" spans="10:10" x14ac:dyDescent="0.2">
      <c r="J2668" s="576"/>
    </row>
    <row r="2669" spans="10:10" x14ac:dyDescent="0.2">
      <c r="J2669" s="576"/>
    </row>
    <row r="2670" spans="10:10" x14ac:dyDescent="0.2">
      <c r="J2670" s="576"/>
    </row>
    <row r="2671" spans="10:10" x14ac:dyDescent="0.2">
      <c r="J2671" s="576"/>
    </row>
    <row r="2672" spans="10:10" x14ac:dyDescent="0.2">
      <c r="J2672" s="576"/>
    </row>
    <row r="2673" spans="10:10" x14ac:dyDescent="0.2">
      <c r="J2673" s="576"/>
    </row>
    <row r="2674" spans="10:10" x14ac:dyDescent="0.2">
      <c r="J2674" s="576"/>
    </row>
    <row r="2675" spans="10:10" x14ac:dyDescent="0.2">
      <c r="J2675" s="576"/>
    </row>
    <row r="2676" spans="10:10" x14ac:dyDescent="0.2">
      <c r="J2676" s="576"/>
    </row>
    <row r="2677" spans="10:10" x14ac:dyDescent="0.2">
      <c r="J2677" s="576"/>
    </row>
    <row r="2678" spans="10:10" x14ac:dyDescent="0.2">
      <c r="J2678" s="576"/>
    </row>
    <row r="2679" spans="10:10" x14ac:dyDescent="0.2">
      <c r="J2679" s="576"/>
    </row>
    <row r="2680" spans="10:10" x14ac:dyDescent="0.2">
      <c r="J2680" s="576"/>
    </row>
    <row r="2681" spans="10:10" x14ac:dyDescent="0.2">
      <c r="J2681" s="576"/>
    </row>
    <row r="2682" spans="10:10" x14ac:dyDescent="0.2">
      <c r="J2682" s="576"/>
    </row>
    <row r="2683" spans="10:10" x14ac:dyDescent="0.2">
      <c r="J2683" s="576"/>
    </row>
    <row r="2684" spans="10:10" x14ac:dyDescent="0.2">
      <c r="J2684" s="576"/>
    </row>
    <row r="2685" spans="10:10" x14ac:dyDescent="0.2">
      <c r="J2685" s="576"/>
    </row>
    <row r="2686" spans="10:10" x14ac:dyDescent="0.2">
      <c r="J2686" s="576"/>
    </row>
    <row r="2687" spans="10:10" x14ac:dyDescent="0.2">
      <c r="J2687" s="576"/>
    </row>
    <row r="2688" spans="10:10" x14ac:dyDescent="0.2">
      <c r="J2688" s="576"/>
    </row>
    <row r="2689" spans="10:10" x14ac:dyDescent="0.2">
      <c r="J2689" s="576"/>
    </row>
    <row r="2690" spans="10:10" x14ac:dyDescent="0.2">
      <c r="J2690" s="576"/>
    </row>
    <row r="2691" spans="10:10" x14ac:dyDescent="0.2">
      <c r="J2691" s="576"/>
    </row>
    <row r="2692" spans="10:10" x14ac:dyDescent="0.2">
      <c r="J2692" s="576"/>
    </row>
    <row r="2693" spans="10:10" x14ac:dyDescent="0.2">
      <c r="J2693" s="576"/>
    </row>
    <row r="2694" spans="10:10" x14ac:dyDescent="0.2">
      <c r="J2694" s="576"/>
    </row>
    <row r="2695" spans="10:10" x14ac:dyDescent="0.2">
      <c r="J2695" s="576"/>
    </row>
    <row r="2696" spans="10:10" x14ac:dyDescent="0.2">
      <c r="J2696" s="576"/>
    </row>
    <row r="2697" spans="10:10" x14ac:dyDescent="0.2">
      <c r="J2697" s="576"/>
    </row>
    <row r="2698" spans="10:10" x14ac:dyDescent="0.2">
      <c r="J2698" s="576"/>
    </row>
    <row r="2699" spans="10:10" x14ac:dyDescent="0.2">
      <c r="J2699" s="576"/>
    </row>
    <row r="2700" spans="10:10" x14ac:dyDescent="0.2">
      <c r="J2700" s="576"/>
    </row>
    <row r="2701" spans="10:10" x14ac:dyDescent="0.2">
      <c r="J2701" s="576"/>
    </row>
    <row r="2702" spans="10:10" x14ac:dyDescent="0.2">
      <c r="J2702" s="576"/>
    </row>
    <row r="2703" spans="10:10" x14ac:dyDescent="0.2">
      <c r="J2703" s="576"/>
    </row>
    <row r="2704" spans="10:10" x14ac:dyDescent="0.2">
      <c r="J2704" s="576"/>
    </row>
    <row r="2705" spans="10:10" x14ac:dyDescent="0.2">
      <c r="J2705" s="576"/>
    </row>
    <row r="2706" spans="10:10" x14ac:dyDescent="0.2">
      <c r="J2706" s="576"/>
    </row>
    <row r="2707" spans="10:10" x14ac:dyDescent="0.2">
      <c r="J2707" s="576"/>
    </row>
    <row r="2708" spans="10:10" x14ac:dyDescent="0.2">
      <c r="J2708" s="576"/>
    </row>
    <row r="2709" spans="10:10" x14ac:dyDescent="0.2">
      <c r="J2709" s="576"/>
    </row>
    <row r="2710" spans="10:10" x14ac:dyDescent="0.2">
      <c r="J2710" s="576"/>
    </row>
    <row r="2711" spans="10:10" x14ac:dyDescent="0.2">
      <c r="J2711" s="576"/>
    </row>
    <row r="2712" spans="10:10" x14ac:dyDescent="0.2">
      <c r="J2712" s="576"/>
    </row>
    <row r="2713" spans="10:10" x14ac:dyDescent="0.2">
      <c r="J2713" s="576"/>
    </row>
    <row r="2714" spans="10:10" x14ac:dyDescent="0.2">
      <c r="J2714" s="576"/>
    </row>
    <row r="2715" spans="10:10" x14ac:dyDescent="0.2">
      <c r="J2715" s="576"/>
    </row>
    <row r="2716" spans="10:10" x14ac:dyDescent="0.2">
      <c r="J2716" s="576"/>
    </row>
    <row r="2717" spans="10:10" x14ac:dyDescent="0.2">
      <c r="J2717" s="576"/>
    </row>
    <row r="2718" spans="10:10" x14ac:dyDescent="0.2">
      <c r="J2718" s="576"/>
    </row>
    <row r="2719" spans="10:10" x14ac:dyDescent="0.2">
      <c r="J2719" s="576"/>
    </row>
    <row r="2720" spans="10:10" x14ac:dyDescent="0.2">
      <c r="J2720" s="576"/>
    </row>
    <row r="2721" spans="10:10" x14ac:dyDescent="0.2">
      <c r="J2721" s="576"/>
    </row>
    <row r="2722" spans="10:10" x14ac:dyDescent="0.2">
      <c r="J2722" s="576"/>
    </row>
    <row r="2723" spans="10:10" x14ac:dyDescent="0.2">
      <c r="J2723" s="576"/>
    </row>
    <row r="2724" spans="10:10" x14ac:dyDescent="0.2">
      <c r="J2724" s="576"/>
    </row>
    <row r="2725" spans="10:10" x14ac:dyDescent="0.2">
      <c r="J2725" s="576"/>
    </row>
    <row r="2726" spans="10:10" x14ac:dyDescent="0.2">
      <c r="J2726" s="576"/>
    </row>
    <row r="2727" spans="10:10" x14ac:dyDescent="0.2">
      <c r="J2727" s="576"/>
    </row>
    <row r="2728" spans="10:10" x14ac:dyDescent="0.2">
      <c r="J2728" s="576"/>
    </row>
    <row r="2729" spans="10:10" x14ac:dyDescent="0.2">
      <c r="J2729" s="576"/>
    </row>
    <row r="2730" spans="10:10" x14ac:dyDescent="0.2">
      <c r="J2730" s="576"/>
    </row>
    <row r="2731" spans="10:10" x14ac:dyDescent="0.2">
      <c r="J2731" s="576"/>
    </row>
    <row r="2732" spans="10:10" x14ac:dyDescent="0.2">
      <c r="J2732" s="576"/>
    </row>
    <row r="2733" spans="10:10" x14ac:dyDescent="0.2">
      <c r="J2733" s="576"/>
    </row>
    <row r="2734" spans="10:10" x14ac:dyDescent="0.2">
      <c r="J2734" s="576"/>
    </row>
    <row r="2735" spans="10:10" x14ac:dyDescent="0.2">
      <c r="J2735" s="576"/>
    </row>
    <row r="2736" spans="10:10" x14ac:dyDescent="0.2">
      <c r="J2736" s="576"/>
    </row>
    <row r="2737" spans="10:10" x14ac:dyDescent="0.2">
      <c r="J2737" s="576"/>
    </row>
    <row r="2738" spans="10:10" x14ac:dyDescent="0.2">
      <c r="J2738" s="576"/>
    </row>
    <row r="2739" spans="10:10" x14ac:dyDescent="0.2">
      <c r="J2739" s="576"/>
    </row>
    <row r="2740" spans="10:10" x14ac:dyDescent="0.2">
      <c r="J2740" s="576"/>
    </row>
    <row r="2741" spans="10:10" x14ac:dyDescent="0.2">
      <c r="J2741" s="576"/>
    </row>
    <row r="2742" spans="10:10" x14ac:dyDescent="0.2">
      <c r="J2742" s="576"/>
    </row>
    <row r="2743" spans="10:10" x14ac:dyDescent="0.2">
      <c r="J2743" s="576"/>
    </row>
    <row r="2744" spans="10:10" x14ac:dyDescent="0.2">
      <c r="J2744" s="576"/>
    </row>
    <row r="2745" spans="10:10" x14ac:dyDescent="0.2">
      <c r="J2745" s="576"/>
    </row>
    <row r="2746" spans="10:10" x14ac:dyDescent="0.2">
      <c r="J2746" s="576"/>
    </row>
    <row r="2747" spans="10:10" x14ac:dyDescent="0.2">
      <c r="J2747" s="576"/>
    </row>
    <row r="2748" spans="10:10" x14ac:dyDescent="0.2">
      <c r="J2748" s="576"/>
    </row>
    <row r="2749" spans="10:10" x14ac:dyDescent="0.2">
      <c r="J2749" s="576"/>
    </row>
    <row r="2750" spans="10:10" x14ac:dyDescent="0.2">
      <c r="J2750" s="576"/>
    </row>
    <row r="2751" spans="10:10" x14ac:dyDescent="0.2">
      <c r="J2751" s="576"/>
    </row>
    <row r="2752" spans="10:10" x14ac:dyDescent="0.2">
      <c r="J2752" s="576"/>
    </row>
    <row r="2753" spans="10:10" x14ac:dyDescent="0.2">
      <c r="J2753" s="576"/>
    </row>
    <row r="2754" spans="10:10" x14ac:dyDescent="0.2">
      <c r="J2754" s="576"/>
    </row>
    <row r="2755" spans="10:10" x14ac:dyDescent="0.2">
      <c r="J2755" s="576"/>
    </row>
    <row r="2756" spans="10:10" x14ac:dyDescent="0.2">
      <c r="J2756" s="576"/>
    </row>
    <row r="2757" spans="10:10" x14ac:dyDescent="0.2">
      <c r="J2757" s="576"/>
    </row>
    <row r="2758" spans="10:10" x14ac:dyDescent="0.2">
      <c r="J2758" s="576"/>
    </row>
    <row r="2759" spans="10:10" x14ac:dyDescent="0.2">
      <c r="J2759" s="576"/>
    </row>
    <row r="2760" spans="10:10" x14ac:dyDescent="0.2">
      <c r="J2760" s="576"/>
    </row>
    <row r="2761" spans="10:10" x14ac:dyDescent="0.2">
      <c r="J2761" s="576"/>
    </row>
    <row r="2762" spans="10:10" x14ac:dyDescent="0.2">
      <c r="J2762" s="576"/>
    </row>
    <row r="2763" spans="10:10" x14ac:dyDescent="0.2">
      <c r="J2763" s="576"/>
    </row>
    <row r="2764" spans="10:10" x14ac:dyDescent="0.2">
      <c r="J2764" s="576"/>
    </row>
    <row r="2765" spans="10:10" x14ac:dyDescent="0.2">
      <c r="J2765" s="576"/>
    </row>
    <row r="2766" spans="10:10" x14ac:dyDescent="0.2">
      <c r="J2766" s="576"/>
    </row>
    <row r="2767" spans="10:10" x14ac:dyDescent="0.2">
      <c r="J2767" s="576"/>
    </row>
    <row r="2768" spans="10:10" x14ac:dyDescent="0.2">
      <c r="J2768" s="576"/>
    </row>
    <row r="2769" spans="10:10" x14ac:dyDescent="0.2">
      <c r="J2769" s="576"/>
    </row>
    <row r="2770" spans="10:10" x14ac:dyDescent="0.2">
      <c r="J2770" s="576"/>
    </row>
    <row r="2771" spans="10:10" x14ac:dyDescent="0.2">
      <c r="J2771" s="576"/>
    </row>
    <row r="2772" spans="10:10" x14ac:dyDescent="0.2">
      <c r="J2772" s="576"/>
    </row>
    <row r="2773" spans="10:10" x14ac:dyDescent="0.2">
      <c r="J2773" s="576"/>
    </row>
    <row r="2774" spans="10:10" x14ac:dyDescent="0.2">
      <c r="J2774" s="576"/>
    </row>
    <row r="2775" spans="10:10" x14ac:dyDescent="0.2">
      <c r="J2775" s="576"/>
    </row>
    <row r="2776" spans="10:10" x14ac:dyDescent="0.2">
      <c r="J2776" s="576"/>
    </row>
    <row r="2777" spans="10:10" x14ac:dyDescent="0.2">
      <c r="J2777" s="576"/>
    </row>
    <row r="2778" spans="10:10" x14ac:dyDescent="0.2">
      <c r="J2778" s="576"/>
    </row>
    <row r="2779" spans="10:10" x14ac:dyDescent="0.2">
      <c r="J2779" s="576"/>
    </row>
    <row r="2780" spans="10:10" x14ac:dyDescent="0.2">
      <c r="J2780" s="576"/>
    </row>
    <row r="2781" spans="10:10" x14ac:dyDescent="0.2">
      <c r="J2781" s="576"/>
    </row>
    <row r="2782" spans="10:10" x14ac:dyDescent="0.2">
      <c r="J2782" s="576"/>
    </row>
    <row r="2783" spans="10:10" x14ac:dyDescent="0.2">
      <c r="J2783" s="576"/>
    </row>
    <row r="2784" spans="10:10" x14ac:dyDescent="0.2">
      <c r="J2784" s="576"/>
    </row>
    <row r="2785" spans="10:10" x14ac:dyDescent="0.2">
      <c r="J2785" s="576"/>
    </row>
    <row r="2786" spans="10:10" x14ac:dyDescent="0.2">
      <c r="J2786" s="576"/>
    </row>
    <row r="2787" spans="10:10" x14ac:dyDescent="0.2">
      <c r="J2787" s="576"/>
    </row>
    <row r="2788" spans="10:10" x14ac:dyDescent="0.2">
      <c r="J2788" s="576"/>
    </row>
    <row r="2789" spans="10:10" x14ac:dyDescent="0.2">
      <c r="J2789" s="576"/>
    </row>
    <row r="2790" spans="10:10" x14ac:dyDescent="0.2">
      <c r="J2790" s="576"/>
    </row>
    <row r="2791" spans="10:10" x14ac:dyDescent="0.2">
      <c r="J2791" s="576"/>
    </row>
    <row r="2792" spans="10:10" x14ac:dyDescent="0.2">
      <c r="J2792" s="576"/>
    </row>
    <row r="2793" spans="10:10" x14ac:dyDescent="0.2">
      <c r="J2793" s="576"/>
    </row>
    <row r="2794" spans="10:10" x14ac:dyDescent="0.2">
      <c r="J2794" s="576"/>
    </row>
    <row r="2795" spans="10:10" x14ac:dyDescent="0.2">
      <c r="J2795" s="576"/>
    </row>
    <row r="2796" spans="10:10" x14ac:dyDescent="0.2">
      <c r="J2796" s="576"/>
    </row>
    <row r="2797" spans="10:10" x14ac:dyDescent="0.2">
      <c r="J2797" s="576"/>
    </row>
    <row r="2798" spans="10:10" x14ac:dyDescent="0.2">
      <c r="J2798" s="576"/>
    </row>
    <row r="2799" spans="10:10" x14ac:dyDescent="0.2">
      <c r="J2799" s="576"/>
    </row>
    <row r="2800" spans="10:10" x14ac:dyDescent="0.2">
      <c r="J2800" s="576"/>
    </row>
    <row r="2801" spans="10:10" x14ac:dyDescent="0.2">
      <c r="J2801" s="576"/>
    </row>
    <row r="2802" spans="10:10" x14ac:dyDescent="0.2">
      <c r="J2802" s="576"/>
    </row>
    <row r="2803" spans="10:10" x14ac:dyDescent="0.2">
      <c r="J2803" s="576"/>
    </row>
    <row r="2804" spans="10:10" x14ac:dyDescent="0.2">
      <c r="J2804" s="576"/>
    </row>
    <row r="2805" spans="10:10" x14ac:dyDescent="0.2">
      <c r="J2805" s="576"/>
    </row>
    <row r="2806" spans="10:10" x14ac:dyDescent="0.2">
      <c r="J2806" s="576"/>
    </row>
    <row r="2807" spans="10:10" x14ac:dyDescent="0.2">
      <c r="J2807" s="576"/>
    </row>
    <row r="2808" spans="10:10" x14ac:dyDescent="0.2">
      <c r="J2808" s="576"/>
    </row>
    <row r="2809" spans="10:10" x14ac:dyDescent="0.2">
      <c r="J2809" s="576"/>
    </row>
    <row r="2810" spans="10:10" x14ac:dyDescent="0.2">
      <c r="J2810" s="576"/>
    </row>
    <row r="2811" spans="10:10" x14ac:dyDescent="0.2">
      <c r="J2811" s="576"/>
    </row>
    <row r="2812" spans="10:10" x14ac:dyDescent="0.2">
      <c r="J2812" s="576"/>
    </row>
    <row r="2813" spans="10:10" x14ac:dyDescent="0.2">
      <c r="J2813" s="576"/>
    </row>
    <row r="2814" spans="10:10" x14ac:dyDescent="0.2">
      <c r="J2814" s="576"/>
    </row>
    <row r="2815" spans="10:10" x14ac:dyDescent="0.2">
      <c r="J2815" s="576"/>
    </row>
    <row r="2816" spans="10:10" x14ac:dyDescent="0.2">
      <c r="J2816" s="576"/>
    </row>
    <row r="2817" spans="10:10" x14ac:dyDescent="0.2">
      <c r="J2817" s="576"/>
    </row>
    <row r="2818" spans="10:10" x14ac:dyDescent="0.2">
      <c r="J2818" s="576"/>
    </row>
    <row r="2819" spans="10:10" x14ac:dyDescent="0.2">
      <c r="J2819" s="576"/>
    </row>
    <row r="2820" spans="10:10" x14ac:dyDescent="0.2">
      <c r="J2820" s="576"/>
    </row>
    <row r="2821" spans="10:10" x14ac:dyDescent="0.2">
      <c r="J2821" s="576"/>
    </row>
    <row r="2822" spans="10:10" x14ac:dyDescent="0.2">
      <c r="J2822" s="576"/>
    </row>
    <row r="2823" spans="10:10" x14ac:dyDescent="0.2">
      <c r="J2823" s="576"/>
    </row>
    <row r="2824" spans="10:10" x14ac:dyDescent="0.2">
      <c r="J2824" s="576"/>
    </row>
    <row r="2825" spans="10:10" x14ac:dyDescent="0.2">
      <c r="J2825" s="576"/>
    </row>
    <row r="2826" spans="10:10" x14ac:dyDescent="0.2">
      <c r="J2826" s="576"/>
    </row>
    <row r="2827" spans="10:10" x14ac:dyDescent="0.2">
      <c r="J2827" s="576"/>
    </row>
    <row r="2828" spans="10:10" x14ac:dyDescent="0.2">
      <c r="J2828" s="576"/>
    </row>
    <row r="2829" spans="10:10" x14ac:dyDescent="0.2">
      <c r="J2829" s="576"/>
    </row>
    <row r="2830" spans="10:10" x14ac:dyDescent="0.2">
      <c r="J2830" s="576"/>
    </row>
    <row r="2831" spans="10:10" x14ac:dyDescent="0.2">
      <c r="J2831" s="576"/>
    </row>
    <row r="2832" spans="10:10" x14ac:dyDescent="0.2">
      <c r="J2832" s="576"/>
    </row>
    <row r="2833" spans="10:10" x14ac:dyDescent="0.2">
      <c r="J2833" s="576"/>
    </row>
    <row r="2834" spans="10:10" x14ac:dyDescent="0.2">
      <c r="J2834" s="576"/>
    </row>
    <row r="2835" spans="10:10" x14ac:dyDescent="0.2">
      <c r="J2835" s="576"/>
    </row>
    <row r="2836" spans="10:10" x14ac:dyDescent="0.2">
      <c r="J2836" s="576"/>
    </row>
    <row r="2837" spans="10:10" x14ac:dyDescent="0.2">
      <c r="J2837" s="576"/>
    </row>
    <row r="2838" spans="10:10" x14ac:dyDescent="0.2">
      <c r="J2838" s="576"/>
    </row>
    <row r="2839" spans="10:10" x14ac:dyDescent="0.2">
      <c r="J2839" s="576"/>
    </row>
    <row r="2840" spans="10:10" x14ac:dyDescent="0.2">
      <c r="J2840" s="576"/>
    </row>
    <row r="2841" spans="10:10" x14ac:dyDescent="0.2">
      <c r="J2841" s="576"/>
    </row>
    <row r="2842" spans="10:10" x14ac:dyDescent="0.2">
      <c r="J2842" s="576"/>
    </row>
    <row r="2843" spans="10:10" x14ac:dyDescent="0.2">
      <c r="J2843" s="576"/>
    </row>
    <row r="2844" spans="10:10" x14ac:dyDescent="0.2">
      <c r="J2844" s="576"/>
    </row>
    <row r="2845" spans="10:10" x14ac:dyDescent="0.2">
      <c r="J2845" s="576"/>
    </row>
    <row r="2846" spans="10:10" x14ac:dyDescent="0.2">
      <c r="J2846" s="576"/>
    </row>
    <row r="2847" spans="10:10" x14ac:dyDescent="0.2">
      <c r="J2847" s="576"/>
    </row>
    <row r="2848" spans="10:10" x14ac:dyDescent="0.2">
      <c r="J2848" s="576"/>
    </row>
    <row r="2849" spans="10:10" x14ac:dyDescent="0.2">
      <c r="J2849" s="576"/>
    </row>
    <row r="2850" spans="10:10" x14ac:dyDescent="0.2">
      <c r="J2850" s="576"/>
    </row>
    <row r="2851" spans="10:10" x14ac:dyDescent="0.2">
      <c r="J2851" s="576"/>
    </row>
    <row r="2852" spans="10:10" x14ac:dyDescent="0.2">
      <c r="J2852" s="576"/>
    </row>
    <row r="2853" spans="10:10" x14ac:dyDescent="0.2">
      <c r="J2853" s="576"/>
    </row>
    <row r="2854" spans="10:10" x14ac:dyDescent="0.2">
      <c r="J2854" s="576"/>
    </row>
    <row r="2855" spans="10:10" x14ac:dyDescent="0.2">
      <c r="J2855" s="576"/>
    </row>
    <row r="2856" spans="10:10" x14ac:dyDescent="0.2">
      <c r="J2856" s="576"/>
    </row>
    <row r="2857" spans="10:10" x14ac:dyDescent="0.2">
      <c r="J2857" s="576"/>
    </row>
    <row r="2858" spans="10:10" x14ac:dyDescent="0.2">
      <c r="J2858" s="576"/>
    </row>
    <row r="2859" spans="10:10" x14ac:dyDescent="0.2">
      <c r="J2859" s="576"/>
    </row>
    <row r="2860" spans="10:10" x14ac:dyDescent="0.2">
      <c r="J2860" s="576"/>
    </row>
    <row r="2861" spans="10:10" x14ac:dyDescent="0.2">
      <c r="J2861" s="576"/>
    </row>
    <row r="2862" spans="10:10" x14ac:dyDescent="0.2">
      <c r="J2862" s="576"/>
    </row>
    <row r="2863" spans="10:10" x14ac:dyDescent="0.2">
      <c r="J2863" s="576"/>
    </row>
    <row r="2864" spans="10:10" x14ac:dyDescent="0.2">
      <c r="J2864" s="576"/>
    </row>
    <row r="2865" spans="10:10" x14ac:dyDescent="0.2">
      <c r="J2865" s="576"/>
    </row>
    <row r="2866" spans="10:10" x14ac:dyDescent="0.2">
      <c r="J2866" s="576"/>
    </row>
    <row r="2867" spans="10:10" x14ac:dyDescent="0.2">
      <c r="J2867" s="576"/>
    </row>
    <row r="2868" spans="10:10" x14ac:dyDescent="0.2">
      <c r="J2868" s="576"/>
    </row>
    <row r="2869" spans="10:10" x14ac:dyDescent="0.2">
      <c r="J2869" s="576"/>
    </row>
    <row r="2870" spans="10:10" x14ac:dyDescent="0.2">
      <c r="J2870" s="576"/>
    </row>
    <row r="2871" spans="10:10" x14ac:dyDescent="0.2">
      <c r="J2871" s="576"/>
    </row>
    <row r="2872" spans="10:10" x14ac:dyDescent="0.2">
      <c r="J2872" s="576"/>
    </row>
    <row r="2873" spans="10:10" x14ac:dyDescent="0.2">
      <c r="J2873" s="576"/>
    </row>
    <row r="2874" spans="10:10" x14ac:dyDescent="0.2">
      <c r="J2874" s="576"/>
    </row>
    <row r="2875" spans="10:10" x14ac:dyDescent="0.2">
      <c r="J2875" s="576"/>
    </row>
    <row r="2876" spans="10:10" x14ac:dyDescent="0.2">
      <c r="J2876" s="576"/>
    </row>
    <row r="2877" spans="10:10" x14ac:dyDescent="0.2">
      <c r="J2877" s="576"/>
    </row>
    <row r="2878" spans="10:10" x14ac:dyDescent="0.2">
      <c r="J2878" s="576"/>
    </row>
    <row r="2879" spans="10:10" x14ac:dyDescent="0.2">
      <c r="J2879" s="576"/>
    </row>
    <row r="2880" spans="10:10" x14ac:dyDescent="0.2">
      <c r="J2880" s="576"/>
    </row>
    <row r="2881" spans="10:10" x14ac:dyDescent="0.2">
      <c r="J2881" s="576"/>
    </row>
    <row r="2882" spans="10:10" x14ac:dyDescent="0.2">
      <c r="J2882" s="576"/>
    </row>
    <row r="2883" spans="10:10" x14ac:dyDescent="0.2">
      <c r="J2883" s="576"/>
    </row>
    <row r="2884" spans="10:10" x14ac:dyDescent="0.2">
      <c r="J2884" s="576"/>
    </row>
    <row r="2885" spans="10:10" x14ac:dyDescent="0.2">
      <c r="J2885" s="576"/>
    </row>
    <row r="2886" spans="10:10" x14ac:dyDescent="0.2">
      <c r="J2886" s="576"/>
    </row>
    <row r="2887" spans="10:10" x14ac:dyDescent="0.2">
      <c r="J2887" s="576"/>
    </row>
    <row r="2888" spans="10:10" x14ac:dyDescent="0.2">
      <c r="J2888" s="576"/>
    </row>
    <row r="2889" spans="10:10" x14ac:dyDescent="0.2">
      <c r="J2889" s="576"/>
    </row>
    <row r="2890" spans="10:10" x14ac:dyDescent="0.2">
      <c r="J2890" s="576"/>
    </row>
    <row r="2891" spans="10:10" x14ac:dyDescent="0.2">
      <c r="J2891" s="576"/>
    </row>
    <row r="2892" spans="10:10" x14ac:dyDescent="0.2">
      <c r="J2892" s="576"/>
    </row>
    <row r="2893" spans="10:10" x14ac:dyDescent="0.2">
      <c r="J2893" s="576"/>
    </row>
    <row r="2894" spans="10:10" x14ac:dyDescent="0.2">
      <c r="J2894" s="576"/>
    </row>
    <row r="2895" spans="10:10" x14ac:dyDescent="0.2">
      <c r="J2895" s="576"/>
    </row>
    <row r="2896" spans="10:10" x14ac:dyDescent="0.2">
      <c r="J2896" s="576"/>
    </row>
    <row r="2897" spans="10:10" x14ac:dyDescent="0.2">
      <c r="J2897" s="576"/>
    </row>
    <row r="2898" spans="10:10" x14ac:dyDescent="0.2">
      <c r="J2898" s="576"/>
    </row>
    <row r="2899" spans="10:10" x14ac:dyDescent="0.2">
      <c r="J2899" s="576"/>
    </row>
    <row r="2900" spans="10:10" x14ac:dyDescent="0.2">
      <c r="J2900" s="576"/>
    </row>
    <row r="2901" spans="10:10" x14ac:dyDescent="0.2">
      <c r="J2901" s="576"/>
    </row>
    <row r="2902" spans="10:10" x14ac:dyDescent="0.2">
      <c r="J2902" s="576"/>
    </row>
    <row r="2903" spans="10:10" x14ac:dyDescent="0.2">
      <c r="J2903" s="576"/>
    </row>
    <row r="2904" spans="10:10" x14ac:dyDescent="0.2">
      <c r="J2904" s="576"/>
    </row>
    <row r="2905" spans="10:10" x14ac:dyDescent="0.2">
      <c r="J2905" s="576"/>
    </row>
    <row r="2906" spans="10:10" x14ac:dyDescent="0.2">
      <c r="J2906" s="576"/>
    </row>
    <row r="2907" spans="10:10" x14ac:dyDescent="0.2">
      <c r="J2907" s="576"/>
    </row>
    <row r="2908" spans="10:10" x14ac:dyDescent="0.2">
      <c r="J2908" s="576"/>
    </row>
    <row r="2909" spans="10:10" x14ac:dyDescent="0.2">
      <c r="J2909" s="576"/>
    </row>
    <row r="2910" spans="10:10" x14ac:dyDescent="0.2">
      <c r="J2910" s="576"/>
    </row>
    <row r="2911" spans="10:10" x14ac:dyDescent="0.2">
      <c r="J2911" s="576"/>
    </row>
    <row r="2912" spans="10:10" x14ac:dyDescent="0.2">
      <c r="J2912" s="576"/>
    </row>
    <row r="2913" spans="10:10" x14ac:dyDescent="0.2">
      <c r="J2913" s="576"/>
    </row>
    <row r="2914" spans="10:10" x14ac:dyDescent="0.2">
      <c r="J2914" s="576"/>
    </row>
    <row r="2915" spans="10:10" x14ac:dyDescent="0.2">
      <c r="J2915" s="576"/>
    </row>
    <row r="2916" spans="10:10" x14ac:dyDescent="0.2">
      <c r="J2916" s="576"/>
    </row>
    <row r="2917" spans="10:10" x14ac:dyDescent="0.2">
      <c r="J2917" s="576"/>
    </row>
    <row r="2918" spans="10:10" x14ac:dyDescent="0.2">
      <c r="J2918" s="576"/>
    </row>
    <row r="2919" spans="10:10" x14ac:dyDescent="0.2">
      <c r="J2919" s="576"/>
    </row>
    <row r="2920" spans="10:10" x14ac:dyDescent="0.2">
      <c r="J2920" s="576"/>
    </row>
    <row r="2921" spans="10:10" x14ac:dyDescent="0.2">
      <c r="J2921" s="576"/>
    </row>
    <row r="2922" spans="10:10" x14ac:dyDescent="0.2">
      <c r="J2922" s="576"/>
    </row>
    <row r="2923" spans="10:10" x14ac:dyDescent="0.2">
      <c r="J2923" s="576"/>
    </row>
    <row r="2924" spans="10:10" x14ac:dyDescent="0.2">
      <c r="J2924" s="576"/>
    </row>
    <row r="2925" spans="10:10" x14ac:dyDescent="0.2">
      <c r="J2925" s="576"/>
    </row>
    <row r="2926" spans="10:10" x14ac:dyDescent="0.2">
      <c r="J2926" s="576"/>
    </row>
    <row r="2927" spans="10:10" x14ac:dyDescent="0.2">
      <c r="J2927" s="576"/>
    </row>
    <row r="2928" spans="10:10" x14ac:dyDescent="0.2">
      <c r="J2928" s="576"/>
    </row>
    <row r="2929" spans="10:10" x14ac:dyDescent="0.2">
      <c r="J2929" s="576"/>
    </row>
    <row r="2930" spans="10:10" x14ac:dyDescent="0.2">
      <c r="J2930" s="576"/>
    </row>
    <row r="2931" spans="10:10" x14ac:dyDescent="0.2">
      <c r="J2931" s="576"/>
    </row>
    <row r="2932" spans="10:10" x14ac:dyDescent="0.2">
      <c r="J2932" s="576"/>
    </row>
    <row r="2933" spans="10:10" x14ac:dyDescent="0.2">
      <c r="J2933" s="576"/>
    </row>
    <row r="2934" spans="10:10" x14ac:dyDescent="0.2">
      <c r="J2934" s="576"/>
    </row>
    <row r="2935" spans="10:10" x14ac:dyDescent="0.2">
      <c r="J2935" s="576"/>
    </row>
    <row r="2936" spans="10:10" x14ac:dyDescent="0.2">
      <c r="J2936" s="576"/>
    </row>
    <row r="2937" spans="10:10" x14ac:dyDescent="0.2">
      <c r="J2937" s="576"/>
    </row>
    <row r="2938" spans="10:10" x14ac:dyDescent="0.2">
      <c r="J2938" s="576"/>
    </row>
    <row r="2939" spans="10:10" x14ac:dyDescent="0.2">
      <c r="J2939" s="576"/>
    </row>
    <row r="2940" spans="10:10" x14ac:dyDescent="0.2">
      <c r="J2940" s="576"/>
    </row>
    <row r="2941" spans="10:10" x14ac:dyDescent="0.2">
      <c r="J2941" s="576"/>
    </row>
    <row r="2942" spans="10:10" x14ac:dyDescent="0.2">
      <c r="J2942" s="576"/>
    </row>
    <row r="2943" spans="10:10" x14ac:dyDescent="0.2">
      <c r="J2943" s="576"/>
    </row>
    <row r="2944" spans="10:10" x14ac:dyDescent="0.2">
      <c r="J2944" s="576"/>
    </row>
    <row r="2945" spans="10:10" x14ac:dyDescent="0.2">
      <c r="J2945" s="576"/>
    </row>
    <row r="2946" spans="10:10" x14ac:dyDescent="0.2">
      <c r="J2946" s="576"/>
    </row>
    <row r="2947" spans="10:10" x14ac:dyDescent="0.2">
      <c r="J2947" s="576"/>
    </row>
    <row r="2948" spans="10:10" x14ac:dyDescent="0.2">
      <c r="J2948" s="576"/>
    </row>
    <row r="2949" spans="10:10" x14ac:dyDescent="0.2">
      <c r="J2949" s="576"/>
    </row>
    <row r="2950" spans="10:10" x14ac:dyDescent="0.2">
      <c r="J2950" s="576"/>
    </row>
    <row r="2951" spans="10:10" x14ac:dyDescent="0.2">
      <c r="J2951" s="576"/>
    </row>
    <row r="2952" spans="10:10" x14ac:dyDescent="0.2">
      <c r="J2952" s="576"/>
    </row>
    <row r="2953" spans="10:10" x14ac:dyDescent="0.2">
      <c r="J2953" s="576"/>
    </row>
    <row r="2954" spans="10:10" x14ac:dyDescent="0.2">
      <c r="J2954" s="576"/>
    </row>
    <row r="2955" spans="10:10" x14ac:dyDescent="0.2">
      <c r="J2955" s="576"/>
    </row>
    <row r="2956" spans="10:10" x14ac:dyDescent="0.2">
      <c r="J2956" s="576"/>
    </row>
    <row r="2957" spans="10:10" x14ac:dyDescent="0.2">
      <c r="J2957" s="576"/>
    </row>
    <row r="2958" spans="10:10" x14ac:dyDescent="0.2">
      <c r="J2958" s="576"/>
    </row>
    <row r="2959" spans="10:10" x14ac:dyDescent="0.2">
      <c r="J2959" s="576"/>
    </row>
    <row r="2960" spans="10:10" x14ac:dyDescent="0.2">
      <c r="J2960" s="576"/>
    </row>
    <row r="2961" spans="10:10" x14ac:dyDescent="0.2">
      <c r="J2961" s="576"/>
    </row>
    <row r="2962" spans="10:10" x14ac:dyDescent="0.2">
      <c r="J2962" s="576"/>
    </row>
    <row r="2963" spans="10:10" x14ac:dyDescent="0.2">
      <c r="J2963" s="576"/>
    </row>
    <row r="2964" spans="10:10" x14ac:dyDescent="0.2">
      <c r="J2964" s="576"/>
    </row>
    <row r="2965" spans="10:10" x14ac:dyDescent="0.2">
      <c r="J2965" s="576"/>
    </row>
    <row r="2966" spans="10:10" x14ac:dyDescent="0.2">
      <c r="J2966" s="576"/>
    </row>
    <row r="2967" spans="10:10" x14ac:dyDescent="0.2">
      <c r="J2967" s="576"/>
    </row>
    <row r="2968" spans="10:10" x14ac:dyDescent="0.2">
      <c r="J2968" s="576"/>
    </row>
    <row r="2969" spans="10:10" x14ac:dyDescent="0.2">
      <c r="J2969" s="576"/>
    </row>
    <row r="2970" spans="10:10" x14ac:dyDescent="0.2">
      <c r="J2970" s="576"/>
    </row>
    <row r="2971" spans="10:10" x14ac:dyDescent="0.2">
      <c r="J2971" s="576"/>
    </row>
    <row r="2972" spans="10:10" x14ac:dyDescent="0.2">
      <c r="J2972" s="576"/>
    </row>
    <row r="2973" spans="10:10" x14ac:dyDescent="0.2">
      <c r="J2973" s="576"/>
    </row>
    <row r="2974" spans="10:10" x14ac:dyDescent="0.2">
      <c r="J2974" s="576"/>
    </row>
    <row r="2975" spans="10:10" x14ac:dyDescent="0.2">
      <c r="J2975" s="576"/>
    </row>
    <row r="2976" spans="10:10" x14ac:dyDescent="0.2">
      <c r="J2976" s="576"/>
    </row>
    <row r="2977" spans="10:10" x14ac:dyDescent="0.2">
      <c r="J2977" s="576"/>
    </row>
    <row r="2978" spans="10:10" x14ac:dyDescent="0.2">
      <c r="J2978" s="576"/>
    </row>
    <row r="2979" spans="10:10" x14ac:dyDescent="0.2">
      <c r="J2979" s="576"/>
    </row>
    <row r="2980" spans="10:10" x14ac:dyDescent="0.2">
      <c r="J2980" s="576"/>
    </row>
    <row r="2981" spans="10:10" x14ac:dyDescent="0.2">
      <c r="J2981" s="576"/>
    </row>
    <row r="2982" spans="10:10" x14ac:dyDescent="0.2">
      <c r="J2982" s="576"/>
    </row>
    <row r="2983" spans="10:10" x14ac:dyDescent="0.2">
      <c r="J2983" s="576"/>
    </row>
    <row r="2984" spans="10:10" x14ac:dyDescent="0.2">
      <c r="J2984" s="576"/>
    </row>
    <row r="2985" spans="10:10" x14ac:dyDescent="0.2">
      <c r="J2985" s="576"/>
    </row>
    <row r="2986" spans="10:10" x14ac:dyDescent="0.2">
      <c r="J2986" s="576"/>
    </row>
    <row r="2987" spans="10:10" x14ac:dyDescent="0.2">
      <c r="J2987" s="576"/>
    </row>
    <row r="2988" spans="10:10" x14ac:dyDescent="0.2">
      <c r="J2988" s="576"/>
    </row>
    <row r="2989" spans="10:10" x14ac:dyDescent="0.2">
      <c r="J2989" s="576"/>
    </row>
    <row r="2990" spans="10:10" x14ac:dyDescent="0.2">
      <c r="J2990" s="576"/>
    </row>
    <row r="2991" spans="10:10" x14ac:dyDescent="0.2">
      <c r="J2991" s="576"/>
    </row>
    <row r="2992" spans="10:10" x14ac:dyDescent="0.2">
      <c r="J2992" s="576"/>
    </row>
    <row r="2993" spans="10:10" x14ac:dyDescent="0.2">
      <c r="J2993" s="576"/>
    </row>
    <row r="2994" spans="10:10" x14ac:dyDescent="0.2">
      <c r="J2994" s="576"/>
    </row>
    <row r="2995" spans="10:10" x14ac:dyDescent="0.2">
      <c r="J2995" s="576"/>
    </row>
    <row r="2996" spans="10:10" x14ac:dyDescent="0.2">
      <c r="J2996" s="576"/>
    </row>
    <row r="2997" spans="10:10" x14ac:dyDescent="0.2">
      <c r="J2997" s="576"/>
    </row>
    <row r="2998" spans="10:10" x14ac:dyDescent="0.2">
      <c r="J2998" s="576"/>
    </row>
    <row r="2999" spans="10:10" x14ac:dyDescent="0.2">
      <c r="J2999" s="576"/>
    </row>
    <row r="3000" spans="10:10" x14ac:dyDescent="0.2">
      <c r="J3000" s="576"/>
    </row>
    <row r="3001" spans="10:10" x14ac:dyDescent="0.2">
      <c r="J3001" s="576"/>
    </row>
    <row r="3002" spans="10:10" x14ac:dyDescent="0.2">
      <c r="J3002" s="576"/>
    </row>
    <row r="3003" spans="10:10" x14ac:dyDescent="0.2">
      <c r="J3003" s="576"/>
    </row>
    <row r="3004" spans="10:10" x14ac:dyDescent="0.2">
      <c r="J3004" s="576"/>
    </row>
    <row r="3005" spans="10:10" x14ac:dyDescent="0.2">
      <c r="J3005" s="576"/>
    </row>
    <row r="3006" spans="10:10" x14ac:dyDescent="0.2">
      <c r="J3006" s="576"/>
    </row>
    <row r="3007" spans="10:10" x14ac:dyDescent="0.2">
      <c r="J3007" s="576"/>
    </row>
    <row r="3008" spans="10:10" x14ac:dyDescent="0.2">
      <c r="J3008" s="576"/>
    </row>
    <row r="3009" spans="10:10" x14ac:dyDescent="0.2">
      <c r="J3009" s="576"/>
    </row>
    <row r="3010" spans="10:10" x14ac:dyDescent="0.2">
      <c r="J3010" s="576"/>
    </row>
    <row r="3011" spans="10:10" x14ac:dyDescent="0.2">
      <c r="J3011" s="576"/>
    </row>
    <row r="3012" spans="10:10" x14ac:dyDescent="0.2">
      <c r="J3012" s="576"/>
    </row>
    <row r="3013" spans="10:10" x14ac:dyDescent="0.2">
      <c r="J3013" s="576"/>
    </row>
    <row r="3014" spans="10:10" x14ac:dyDescent="0.2">
      <c r="J3014" s="576"/>
    </row>
    <row r="3015" spans="10:10" x14ac:dyDescent="0.2">
      <c r="J3015" s="576"/>
    </row>
    <row r="3016" spans="10:10" x14ac:dyDescent="0.2">
      <c r="J3016" s="576"/>
    </row>
    <row r="3017" spans="10:10" x14ac:dyDescent="0.2">
      <c r="J3017" s="576"/>
    </row>
    <row r="3018" spans="10:10" x14ac:dyDescent="0.2">
      <c r="J3018" s="576"/>
    </row>
    <row r="3019" spans="10:10" x14ac:dyDescent="0.2">
      <c r="J3019" s="576"/>
    </row>
    <row r="3020" spans="10:10" x14ac:dyDescent="0.2">
      <c r="J3020" s="576"/>
    </row>
    <row r="3021" spans="10:10" x14ac:dyDescent="0.2">
      <c r="J3021" s="576"/>
    </row>
    <row r="3022" spans="10:10" x14ac:dyDescent="0.2">
      <c r="J3022" s="576"/>
    </row>
    <row r="3023" spans="10:10" x14ac:dyDescent="0.2">
      <c r="J3023" s="576"/>
    </row>
    <row r="3024" spans="10:10" x14ac:dyDescent="0.2">
      <c r="J3024" s="576"/>
    </row>
    <row r="3025" spans="10:10" x14ac:dyDescent="0.2">
      <c r="J3025" s="576"/>
    </row>
    <row r="3026" spans="10:10" x14ac:dyDescent="0.2">
      <c r="J3026" s="576"/>
    </row>
    <row r="3027" spans="10:10" x14ac:dyDescent="0.2">
      <c r="J3027" s="576"/>
    </row>
    <row r="3028" spans="10:10" x14ac:dyDescent="0.2">
      <c r="J3028" s="576"/>
    </row>
    <row r="3029" spans="10:10" x14ac:dyDescent="0.2">
      <c r="J3029" s="576"/>
    </row>
    <row r="3030" spans="10:10" x14ac:dyDescent="0.2">
      <c r="J3030" s="576"/>
    </row>
    <row r="3031" spans="10:10" x14ac:dyDescent="0.2">
      <c r="J3031" s="576"/>
    </row>
    <row r="3032" spans="10:10" x14ac:dyDescent="0.2">
      <c r="J3032" s="576"/>
    </row>
    <row r="3033" spans="10:10" x14ac:dyDescent="0.2">
      <c r="J3033" s="576"/>
    </row>
    <row r="3034" spans="10:10" x14ac:dyDescent="0.2">
      <c r="J3034" s="576"/>
    </row>
    <row r="3035" spans="10:10" x14ac:dyDescent="0.2">
      <c r="J3035" s="576"/>
    </row>
    <row r="3036" spans="10:10" x14ac:dyDescent="0.2">
      <c r="J3036" s="576"/>
    </row>
    <row r="3037" spans="10:10" x14ac:dyDescent="0.2">
      <c r="J3037" s="576"/>
    </row>
    <row r="3038" spans="10:10" x14ac:dyDescent="0.2">
      <c r="J3038" s="576"/>
    </row>
    <row r="3039" spans="10:10" x14ac:dyDescent="0.2">
      <c r="J3039" s="576"/>
    </row>
    <row r="3040" spans="10:10" x14ac:dyDescent="0.2">
      <c r="J3040" s="576"/>
    </row>
    <row r="3041" spans="10:10" x14ac:dyDescent="0.2">
      <c r="J3041" s="576"/>
    </row>
    <row r="3042" spans="10:10" x14ac:dyDescent="0.2">
      <c r="J3042" s="576"/>
    </row>
    <row r="3043" spans="10:10" x14ac:dyDescent="0.2">
      <c r="J3043" s="576"/>
    </row>
    <row r="3044" spans="10:10" x14ac:dyDescent="0.2">
      <c r="J3044" s="576"/>
    </row>
    <row r="3045" spans="10:10" x14ac:dyDescent="0.2">
      <c r="J3045" s="576"/>
    </row>
    <row r="3046" spans="10:10" x14ac:dyDescent="0.2">
      <c r="J3046" s="576"/>
    </row>
    <row r="3047" spans="10:10" x14ac:dyDescent="0.2">
      <c r="J3047" s="576"/>
    </row>
    <row r="3048" spans="10:10" x14ac:dyDescent="0.2">
      <c r="J3048" s="576"/>
    </row>
    <row r="3049" spans="10:10" x14ac:dyDescent="0.2">
      <c r="J3049" s="576"/>
    </row>
    <row r="3050" spans="10:10" x14ac:dyDescent="0.2">
      <c r="J3050" s="576"/>
    </row>
    <row r="3051" spans="10:10" x14ac:dyDescent="0.2">
      <c r="J3051" s="576"/>
    </row>
    <row r="3052" spans="10:10" x14ac:dyDescent="0.2">
      <c r="J3052" s="576"/>
    </row>
    <row r="3053" spans="10:10" x14ac:dyDescent="0.2">
      <c r="J3053" s="576"/>
    </row>
    <row r="3054" spans="10:10" x14ac:dyDescent="0.2">
      <c r="J3054" s="576"/>
    </row>
    <row r="3055" spans="10:10" x14ac:dyDescent="0.2">
      <c r="J3055" s="576"/>
    </row>
    <row r="3056" spans="10:10" x14ac:dyDescent="0.2">
      <c r="J3056" s="576"/>
    </row>
    <row r="3057" spans="10:10" x14ac:dyDescent="0.2">
      <c r="J3057" s="576"/>
    </row>
    <row r="3058" spans="10:10" x14ac:dyDescent="0.2">
      <c r="J3058" s="576"/>
    </row>
    <row r="3059" spans="10:10" x14ac:dyDescent="0.2">
      <c r="J3059" s="576"/>
    </row>
    <row r="3060" spans="10:10" x14ac:dyDescent="0.2">
      <c r="J3060" s="576"/>
    </row>
    <row r="3061" spans="10:10" x14ac:dyDescent="0.2">
      <c r="J3061" s="576"/>
    </row>
    <row r="3062" spans="10:10" x14ac:dyDescent="0.2">
      <c r="J3062" s="576"/>
    </row>
    <row r="3063" spans="10:10" x14ac:dyDescent="0.2">
      <c r="J3063" s="576"/>
    </row>
    <row r="3064" spans="10:10" x14ac:dyDescent="0.2">
      <c r="J3064" s="576"/>
    </row>
    <row r="3065" spans="10:10" x14ac:dyDescent="0.2">
      <c r="J3065" s="576"/>
    </row>
    <row r="3066" spans="10:10" x14ac:dyDescent="0.2">
      <c r="J3066" s="576"/>
    </row>
    <row r="3067" spans="10:10" x14ac:dyDescent="0.2">
      <c r="J3067" s="576"/>
    </row>
    <row r="3068" spans="10:10" x14ac:dyDescent="0.2">
      <c r="J3068" s="576"/>
    </row>
    <row r="3069" spans="10:10" x14ac:dyDescent="0.2">
      <c r="J3069" s="576"/>
    </row>
    <row r="3070" spans="10:10" x14ac:dyDescent="0.2">
      <c r="J3070" s="576"/>
    </row>
    <row r="3071" spans="10:10" x14ac:dyDescent="0.2">
      <c r="J3071" s="576"/>
    </row>
    <row r="3072" spans="10:10" x14ac:dyDescent="0.2">
      <c r="J3072" s="576"/>
    </row>
    <row r="3073" spans="10:10" x14ac:dyDescent="0.2">
      <c r="J3073" s="576"/>
    </row>
    <row r="3074" spans="10:10" x14ac:dyDescent="0.2">
      <c r="J3074" s="576"/>
    </row>
    <row r="3075" spans="10:10" x14ac:dyDescent="0.2">
      <c r="J3075" s="576"/>
    </row>
    <row r="3076" spans="10:10" x14ac:dyDescent="0.2">
      <c r="J3076" s="576"/>
    </row>
    <row r="3077" spans="10:10" x14ac:dyDescent="0.2">
      <c r="J3077" s="576"/>
    </row>
    <row r="3078" spans="10:10" x14ac:dyDescent="0.2">
      <c r="J3078" s="576"/>
    </row>
    <row r="3079" spans="10:10" x14ac:dyDescent="0.2">
      <c r="J3079" s="576"/>
    </row>
    <row r="3080" spans="10:10" x14ac:dyDescent="0.2">
      <c r="J3080" s="576"/>
    </row>
    <row r="3081" spans="10:10" x14ac:dyDescent="0.2">
      <c r="J3081" s="576"/>
    </row>
    <row r="3082" spans="10:10" x14ac:dyDescent="0.2">
      <c r="J3082" s="576"/>
    </row>
    <row r="3083" spans="10:10" x14ac:dyDescent="0.2">
      <c r="J3083" s="576"/>
    </row>
    <row r="3084" spans="10:10" x14ac:dyDescent="0.2">
      <c r="J3084" s="576"/>
    </row>
    <row r="3085" spans="10:10" x14ac:dyDescent="0.2">
      <c r="J3085" s="576"/>
    </row>
    <row r="3086" spans="10:10" x14ac:dyDescent="0.2">
      <c r="J3086" s="576"/>
    </row>
    <row r="3087" spans="10:10" x14ac:dyDescent="0.2">
      <c r="J3087" s="576"/>
    </row>
    <row r="3088" spans="10:10" x14ac:dyDescent="0.2">
      <c r="J3088" s="576"/>
    </row>
    <row r="3089" spans="10:10" x14ac:dyDescent="0.2">
      <c r="J3089" s="576"/>
    </row>
    <row r="3090" spans="10:10" x14ac:dyDescent="0.2">
      <c r="J3090" s="576"/>
    </row>
    <row r="3091" spans="10:10" x14ac:dyDescent="0.2">
      <c r="J3091" s="576"/>
    </row>
    <row r="3092" spans="10:10" x14ac:dyDescent="0.2">
      <c r="J3092" s="576"/>
    </row>
    <row r="3093" spans="10:10" x14ac:dyDescent="0.2">
      <c r="J3093" s="576"/>
    </row>
    <row r="3094" spans="10:10" x14ac:dyDescent="0.2">
      <c r="J3094" s="576"/>
    </row>
    <row r="3095" spans="10:10" x14ac:dyDescent="0.2">
      <c r="J3095" s="576"/>
    </row>
    <row r="3096" spans="10:10" x14ac:dyDescent="0.2">
      <c r="J3096" s="576"/>
    </row>
    <row r="3097" spans="10:10" x14ac:dyDescent="0.2">
      <c r="J3097" s="576"/>
    </row>
    <row r="3098" spans="10:10" x14ac:dyDescent="0.2">
      <c r="J3098" s="576"/>
    </row>
    <row r="3099" spans="10:10" x14ac:dyDescent="0.2">
      <c r="J3099" s="576"/>
    </row>
    <row r="3100" spans="10:10" x14ac:dyDescent="0.2">
      <c r="J3100" s="576"/>
    </row>
    <row r="3101" spans="10:10" x14ac:dyDescent="0.2">
      <c r="J3101" s="576"/>
    </row>
    <row r="3102" spans="10:10" x14ac:dyDescent="0.2">
      <c r="J3102" s="576"/>
    </row>
    <row r="3103" spans="10:10" x14ac:dyDescent="0.2">
      <c r="J3103" s="576"/>
    </row>
    <row r="3104" spans="10:10" x14ac:dyDescent="0.2">
      <c r="J3104" s="576"/>
    </row>
    <row r="3105" spans="10:10" x14ac:dyDescent="0.2">
      <c r="J3105" s="576"/>
    </row>
    <row r="3106" spans="10:10" x14ac:dyDescent="0.2">
      <c r="J3106" s="576"/>
    </row>
    <row r="3107" spans="10:10" x14ac:dyDescent="0.2">
      <c r="J3107" s="576"/>
    </row>
    <row r="3108" spans="10:10" x14ac:dyDescent="0.2">
      <c r="J3108" s="576"/>
    </row>
    <row r="3109" spans="10:10" x14ac:dyDescent="0.2">
      <c r="J3109" s="576"/>
    </row>
    <row r="3110" spans="10:10" x14ac:dyDescent="0.2">
      <c r="J3110" s="576"/>
    </row>
    <row r="3111" spans="10:10" x14ac:dyDescent="0.2">
      <c r="J3111" s="576"/>
    </row>
    <row r="3112" spans="10:10" x14ac:dyDescent="0.2">
      <c r="J3112" s="576"/>
    </row>
    <row r="3113" spans="10:10" x14ac:dyDescent="0.2">
      <c r="J3113" s="576"/>
    </row>
    <row r="3114" spans="10:10" x14ac:dyDescent="0.2">
      <c r="J3114" s="576"/>
    </row>
    <row r="3115" spans="10:10" x14ac:dyDescent="0.2">
      <c r="J3115" s="576"/>
    </row>
    <row r="3116" spans="10:10" x14ac:dyDescent="0.2">
      <c r="J3116" s="576"/>
    </row>
    <row r="3117" spans="10:10" x14ac:dyDescent="0.2">
      <c r="J3117" s="576"/>
    </row>
    <row r="3118" spans="10:10" x14ac:dyDescent="0.2">
      <c r="J3118" s="576"/>
    </row>
    <row r="3119" spans="10:10" x14ac:dyDescent="0.2">
      <c r="J3119" s="576"/>
    </row>
    <row r="3120" spans="10:10" x14ac:dyDescent="0.2">
      <c r="J3120" s="576"/>
    </row>
    <row r="3121" spans="10:10" x14ac:dyDescent="0.2">
      <c r="J3121" s="576"/>
    </row>
    <row r="3122" spans="10:10" x14ac:dyDescent="0.2">
      <c r="J3122" s="576"/>
    </row>
    <row r="3123" spans="10:10" x14ac:dyDescent="0.2">
      <c r="J3123" s="576"/>
    </row>
    <row r="3124" spans="10:10" x14ac:dyDescent="0.2">
      <c r="J3124" s="576"/>
    </row>
    <row r="3125" spans="10:10" x14ac:dyDescent="0.2">
      <c r="J3125" s="576"/>
    </row>
    <row r="3126" spans="10:10" x14ac:dyDescent="0.2">
      <c r="J3126" s="576"/>
    </row>
    <row r="3127" spans="10:10" x14ac:dyDescent="0.2">
      <c r="J3127" s="576"/>
    </row>
    <row r="3128" spans="10:10" x14ac:dyDescent="0.2">
      <c r="J3128" s="576"/>
    </row>
    <row r="3129" spans="10:10" x14ac:dyDescent="0.2">
      <c r="J3129" s="576"/>
    </row>
    <row r="3130" spans="10:10" x14ac:dyDescent="0.2">
      <c r="J3130" s="576"/>
    </row>
    <row r="3131" spans="10:10" x14ac:dyDescent="0.2">
      <c r="J3131" s="576"/>
    </row>
    <row r="3132" spans="10:10" x14ac:dyDescent="0.2">
      <c r="J3132" s="576"/>
    </row>
    <row r="3133" spans="10:10" x14ac:dyDescent="0.2">
      <c r="J3133" s="576"/>
    </row>
    <row r="3134" spans="10:10" x14ac:dyDescent="0.2">
      <c r="J3134" s="576"/>
    </row>
    <row r="3135" spans="10:10" x14ac:dyDescent="0.2">
      <c r="J3135" s="576"/>
    </row>
    <row r="3136" spans="10:10" x14ac:dyDescent="0.2">
      <c r="J3136" s="576"/>
    </row>
    <row r="3137" spans="10:10" x14ac:dyDescent="0.2">
      <c r="J3137" s="576"/>
    </row>
    <row r="3138" spans="10:10" x14ac:dyDescent="0.2">
      <c r="J3138" s="576"/>
    </row>
    <row r="3139" spans="10:10" x14ac:dyDescent="0.2">
      <c r="J3139" s="576"/>
    </row>
    <row r="3140" spans="10:10" x14ac:dyDescent="0.2">
      <c r="J3140" s="576"/>
    </row>
    <row r="3141" spans="10:10" x14ac:dyDescent="0.2">
      <c r="J3141" s="576"/>
    </row>
    <row r="3142" spans="10:10" x14ac:dyDescent="0.2">
      <c r="J3142" s="576"/>
    </row>
    <row r="3143" spans="10:10" x14ac:dyDescent="0.2">
      <c r="J3143" s="576"/>
    </row>
    <row r="3144" spans="10:10" x14ac:dyDescent="0.2">
      <c r="J3144" s="576"/>
    </row>
    <row r="3145" spans="10:10" x14ac:dyDescent="0.2">
      <c r="J3145" s="576"/>
    </row>
    <row r="3146" spans="10:10" x14ac:dyDescent="0.2">
      <c r="J3146" s="576"/>
    </row>
    <row r="3147" spans="10:10" x14ac:dyDescent="0.2">
      <c r="J3147" s="576"/>
    </row>
    <row r="3148" spans="10:10" x14ac:dyDescent="0.2">
      <c r="J3148" s="576"/>
    </row>
    <row r="3149" spans="10:10" x14ac:dyDescent="0.2">
      <c r="J3149" s="576"/>
    </row>
    <row r="3150" spans="10:10" x14ac:dyDescent="0.2">
      <c r="J3150" s="576"/>
    </row>
    <row r="3151" spans="10:10" x14ac:dyDescent="0.2">
      <c r="J3151" s="576"/>
    </row>
    <row r="3152" spans="10:10" x14ac:dyDescent="0.2">
      <c r="J3152" s="576"/>
    </row>
    <row r="3153" spans="10:10" x14ac:dyDescent="0.2">
      <c r="J3153" s="576"/>
    </row>
    <row r="3154" spans="10:10" x14ac:dyDescent="0.2">
      <c r="J3154" s="576"/>
    </row>
    <row r="3155" spans="10:10" x14ac:dyDescent="0.2">
      <c r="J3155" s="576"/>
    </row>
    <row r="3156" spans="10:10" x14ac:dyDescent="0.2">
      <c r="J3156" s="576"/>
    </row>
    <row r="3157" spans="10:10" x14ac:dyDescent="0.2">
      <c r="J3157" s="576"/>
    </row>
    <row r="3158" spans="10:10" x14ac:dyDescent="0.2">
      <c r="J3158" s="576"/>
    </row>
    <row r="3159" spans="10:10" x14ac:dyDescent="0.2">
      <c r="J3159" s="576"/>
    </row>
    <row r="3160" spans="10:10" x14ac:dyDescent="0.2">
      <c r="J3160" s="576"/>
    </row>
    <row r="3161" spans="10:10" x14ac:dyDescent="0.2">
      <c r="J3161" s="576"/>
    </row>
    <row r="3162" spans="10:10" x14ac:dyDescent="0.2">
      <c r="J3162" s="576"/>
    </row>
    <row r="3163" spans="10:10" x14ac:dyDescent="0.2">
      <c r="J3163" s="576"/>
    </row>
    <row r="3164" spans="10:10" x14ac:dyDescent="0.2">
      <c r="J3164" s="576"/>
    </row>
    <row r="3165" spans="10:10" x14ac:dyDescent="0.2">
      <c r="J3165" s="576"/>
    </row>
    <row r="3166" spans="10:10" x14ac:dyDescent="0.2">
      <c r="J3166" s="576"/>
    </row>
    <row r="3167" spans="10:10" x14ac:dyDescent="0.2">
      <c r="J3167" s="576"/>
    </row>
    <row r="3168" spans="10:10" x14ac:dyDescent="0.2">
      <c r="J3168" s="576"/>
    </row>
    <row r="3169" spans="10:10" x14ac:dyDescent="0.2">
      <c r="J3169" s="576"/>
    </row>
    <row r="3170" spans="10:10" x14ac:dyDescent="0.2">
      <c r="J3170" s="576"/>
    </row>
    <row r="3171" spans="10:10" x14ac:dyDescent="0.2">
      <c r="J3171" s="576"/>
    </row>
    <row r="3172" spans="10:10" x14ac:dyDescent="0.2">
      <c r="J3172" s="576"/>
    </row>
    <row r="3173" spans="10:10" x14ac:dyDescent="0.2">
      <c r="J3173" s="576"/>
    </row>
    <row r="3174" spans="10:10" x14ac:dyDescent="0.2">
      <c r="J3174" s="576"/>
    </row>
    <row r="3175" spans="10:10" x14ac:dyDescent="0.2">
      <c r="J3175" s="576"/>
    </row>
    <row r="3176" spans="10:10" x14ac:dyDescent="0.2">
      <c r="J3176" s="576"/>
    </row>
    <row r="3177" spans="10:10" x14ac:dyDescent="0.2">
      <c r="J3177" s="576"/>
    </row>
    <row r="3178" spans="10:10" x14ac:dyDescent="0.2">
      <c r="J3178" s="576"/>
    </row>
    <row r="3179" spans="10:10" x14ac:dyDescent="0.2">
      <c r="J3179" s="576"/>
    </row>
    <row r="3180" spans="10:10" x14ac:dyDescent="0.2">
      <c r="J3180" s="576"/>
    </row>
    <row r="3181" spans="10:10" x14ac:dyDescent="0.2">
      <c r="J3181" s="576"/>
    </row>
    <row r="3182" spans="10:10" x14ac:dyDescent="0.2">
      <c r="J3182" s="576"/>
    </row>
    <row r="3183" spans="10:10" x14ac:dyDescent="0.2">
      <c r="J3183" s="576"/>
    </row>
    <row r="3184" spans="10:10" x14ac:dyDescent="0.2">
      <c r="J3184" s="576"/>
    </row>
    <row r="3185" spans="10:10" x14ac:dyDescent="0.2">
      <c r="J3185" s="576"/>
    </row>
    <row r="3186" spans="10:10" x14ac:dyDescent="0.2">
      <c r="J3186" s="576"/>
    </row>
    <row r="3187" spans="10:10" x14ac:dyDescent="0.2">
      <c r="J3187" s="576"/>
    </row>
    <row r="3188" spans="10:10" x14ac:dyDescent="0.2">
      <c r="J3188" s="576"/>
    </row>
    <row r="3189" spans="10:10" x14ac:dyDescent="0.2">
      <c r="J3189" s="576"/>
    </row>
    <row r="3190" spans="10:10" x14ac:dyDescent="0.2">
      <c r="J3190" s="576"/>
    </row>
    <row r="3191" spans="10:10" x14ac:dyDescent="0.2">
      <c r="J3191" s="576"/>
    </row>
    <row r="3192" spans="10:10" x14ac:dyDescent="0.2">
      <c r="J3192" s="576"/>
    </row>
    <row r="3193" spans="10:10" x14ac:dyDescent="0.2">
      <c r="J3193" s="576"/>
    </row>
    <row r="3194" spans="10:10" x14ac:dyDescent="0.2">
      <c r="J3194" s="576"/>
    </row>
    <row r="3195" spans="10:10" x14ac:dyDescent="0.2">
      <c r="J3195" s="576"/>
    </row>
    <row r="3196" spans="10:10" x14ac:dyDescent="0.2">
      <c r="J3196" s="576"/>
    </row>
    <row r="3197" spans="10:10" x14ac:dyDescent="0.2">
      <c r="J3197" s="576"/>
    </row>
    <row r="3198" spans="10:10" x14ac:dyDescent="0.2">
      <c r="J3198" s="576"/>
    </row>
    <row r="3199" spans="10:10" x14ac:dyDescent="0.2">
      <c r="J3199" s="576"/>
    </row>
    <row r="3200" spans="10:10" x14ac:dyDescent="0.2">
      <c r="J3200" s="576"/>
    </row>
    <row r="3201" spans="10:10" x14ac:dyDescent="0.2">
      <c r="J3201" s="576"/>
    </row>
    <row r="3202" spans="10:10" x14ac:dyDescent="0.2">
      <c r="J3202" s="576"/>
    </row>
    <row r="3203" spans="10:10" x14ac:dyDescent="0.2">
      <c r="J3203" s="576"/>
    </row>
    <row r="3204" spans="10:10" x14ac:dyDescent="0.2">
      <c r="J3204" s="576"/>
    </row>
    <row r="3205" spans="10:10" x14ac:dyDescent="0.2">
      <c r="J3205" s="576"/>
    </row>
    <row r="3206" spans="10:10" x14ac:dyDescent="0.2">
      <c r="J3206" s="576"/>
    </row>
    <row r="3207" spans="10:10" x14ac:dyDescent="0.2">
      <c r="J3207" s="576"/>
    </row>
    <row r="3208" spans="10:10" x14ac:dyDescent="0.2">
      <c r="J3208" s="576"/>
    </row>
    <row r="3209" spans="10:10" x14ac:dyDescent="0.2">
      <c r="J3209" s="576"/>
    </row>
    <row r="3210" spans="10:10" x14ac:dyDescent="0.2">
      <c r="J3210" s="576"/>
    </row>
    <row r="3211" spans="10:10" x14ac:dyDescent="0.2">
      <c r="J3211" s="576"/>
    </row>
    <row r="3212" spans="10:10" x14ac:dyDescent="0.2">
      <c r="J3212" s="576"/>
    </row>
    <row r="3213" spans="10:10" x14ac:dyDescent="0.2">
      <c r="J3213" s="576"/>
    </row>
    <row r="3214" spans="10:10" x14ac:dyDescent="0.2">
      <c r="J3214" s="576"/>
    </row>
    <row r="3215" spans="10:10" x14ac:dyDescent="0.2">
      <c r="J3215" s="576"/>
    </row>
    <row r="3216" spans="10:10" x14ac:dyDescent="0.2">
      <c r="J3216" s="576"/>
    </row>
    <row r="3217" spans="10:10" x14ac:dyDescent="0.2">
      <c r="J3217" s="576"/>
    </row>
    <row r="3218" spans="10:10" x14ac:dyDescent="0.2">
      <c r="J3218" s="576"/>
    </row>
    <row r="3219" spans="10:10" x14ac:dyDescent="0.2">
      <c r="J3219" s="576"/>
    </row>
    <row r="3220" spans="10:10" x14ac:dyDescent="0.2">
      <c r="J3220" s="576"/>
    </row>
    <row r="3221" spans="10:10" x14ac:dyDescent="0.2">
      <c r="J3221" s="576"/>
    </row>
    <row r="3222" spans="10:10" x14ac:dyDescent="0.2">
      <c r="J3222" s="576"/>
    </row>
    <row r="3223" spans="10:10" x14ac:dyDescent="0.2">
      <c r="J3223" s="576"/>
    </row>
    <row r="3224" spans="10:10" x14ac:dyDescent="0.2">
      <c r="J3224" s="576"/>
    </row>
    <row r="3225" spans="10:10" x14ac:dyDescent="0.2">
      <c r="J3225" s="576"/>
    </row>
    <row r="3226" spans="10:10" x14ac:dyDescent="0.2">
      <c r="J3226" s="576"/>
    </row>
    <row r="3227" spans="10:10" x14ac:dyDescent="0.2">
      <c r="J3227" s="576"/>
    </row>
    <row r="3228" spans="10:10" x14ac:dyDescent="0.2">
      <c r="J3228" s="576"/>
    </row>
    <row r="3229" spans="10:10" x14ac:dyDescent="0.2">
      <c r="J3229" s="576"/>
    </row>
    <row r="3230" spans="10:10" x14ac:dyDescent="0.2">
      <c r="J3230" s="576"/>
    </row>
    <row r="3231" spans="10:10" x14ac:dyDescent="0.2">
      <c r="J3231" s="576"/>
    </row>
    <row r="3232" spans="10:10" x14ac:dyDescent="0.2">
      <c r="J3232" s="576"/>
    </row>
    <row r="3233" spans="10:10" x14ac:dyDescent="0.2">
      <c r="J3233" s="576"/>
    </row>
    <row r="3234" spans="10:10" x14ac:dyDescent="0.2">
      <c r="J3234" s="576"/>
    </row>
    <row r="3235" spans="10:10" x14ac:dyDescent="0.2">
      <c r="J3235" s="576"/>
    </row>
    <row r="3236" spans="10:10" x14ac:dyDescent="0.2">
      <c r="J3236" s="576"/>
    </row>
    <row r="3237" spans="10:10" x14ac:dyDescent="0.2">
      <c r="J3237" s="576"/>
    </row>
    <row r="3238" spans="10:10" x14ac:dyDescent="0.2">
      <c r="J3238" s="576"/>
    </row>
    <row r="3239" spans="10:10" x14ac:dyDescent="0.2">
      <c r="J3239" s="576"/>
    </row>
    <row r="3240" spans="10:10" x14ac:dyDescent="0.2">
      <c r="J3240" s="576"/>
    </row>
    <row r="3241" spans="10:10" x14ac:dyDescent="0.2">
      <c r="J3241" s="576"/>
    </row>
    <row r="3242" spans="10:10" x14ac:dyDescent="0.2">
      <c r="J3242" s="576"/>
    </row>
    <row r="3243" spans="10:10" x14ac:dyDescent="0.2">
      <c r="J3243" s="576"/>
    </row>
    <row r="3244" spans="10:10" x14ac:dyDescent="0.2">
      <c r="J3244" s="576"/>
    </row>
    <row r="3245" spans="10:10" x14ac:dyDescent="0.2">
      <c r="J3245" s="576"/>
    </row>
    <row r="3246" spans="10:10" x14ac:dyDescent="0.2">
      <c r="J3246" s="576"/>
    </row>
    <row r="3247" spans="10:10" x14ac:dyDescent="0.2">
      <c r="J3247" s="576"/>
    </row>
    <row r="3248" spans="10:10" x14ac:dyDescent="0.2">
      <c r="J3248" s="576"/>
    </row>
    <row r="3249" spans="10:10" x14ac:dyDescent="0.2">
      <c r="J3249" s="576"/>
    </row>
    <row r="3250" spans="10:10" x14ac:dyDescent="0.2">
      <c r="J3250" s="576"/>
    </row>
    <row r="3251" spans="10:10" x14ac:dyDescent="0.2">
      <c r="J3251" s="576"/>
    </row>
    <row r="3252" spans="10:10" x14ac:dyDescent="0.2">
      <c r="J3252" s="576"/>
    </row>
    <row r="3253" spans="10:10" x14ac:dyDescent="0.2">
      <c r="J3253" s="576"/>
    </row>
    <row r="3254" spans="10:10" x14ac:dyDescent="0.2">
      <c r="J3254" s="576"/>
    </row>
    <row r="3255" spans="10:10" x14ac:dyDescent="0.2">
      <c r="J3255" s="576"/>
    </row>
    <row r="3256" spans="10:10" x14ac:dyDescent="0.2">
      <c r="J3256" s="576"/>
    </row>
    <row r="3257" spans="10:10" x14ac:dyDescent="0.2">
      <c r="J3257" s="576"/>
    </row>
    <row r="3258" spans="10:10" x14ac:dyDescent="0.2">
      <c r="J3258" s="576"/>
    </row>
    <row r="3259" spans="10:10" x14ac:dyDescent="0.2">
      <c r="J3259" s="576"/>
    </row>
    <row r="3260" spans="10:10" x14ac:dyDescent="0.2">
      <c r="J3260" s="576"/>
    </row>
    <row r="3261" spans="10:10" x14ac:dyDescent="0.2">
      <c r="J3261" s="576"/>
    </row>
    <row r="3262" spans="10:10" x14ac:dyDescent="0.2">
      <c r="J3262" s="576"/>
    </row>
    <row r="3263" spans="10:10" x14ac:dyDescent="0.2">
      <c r="J3263" s="576"/>
    </row>
    <row r="3264" spans="10:10" x14ac:dyDescent="0.2">
      <c r="J3264" s="576"/>
    </row>
    <row r="3265" spans="10:10" x14ac:dyDescent="0.2">
      <c r="J3265" s="576"/>
    </row>
    <row r="3266" spans="10:10" x14ac:dyDescent="0.2">
      <c r="J3266" s="576"/>
    </row>
    <row r="3267" spans="10:10" x14ac:dyDescent="0.2">
      <c r="J3267" s="576"/>
    </row>
    <row r="3268" spans="10:10" x14ac:dyDescent="0.2">
      <c r="J3268" s="576"/>
    </row>
    <row r="3269" spans="10:10" x14ac:dyDescent="0.2">
      <c r="J3269" s="576"/>
    </row>
    <row r="3270" spans="10:10" x14ac:dyDescent="0.2">
      <c r="J3270" s="576"/>
    </row>
    <row r="3271" spans="10:10" x14ac:dyDescent="0.2">
      <c r="J3271" s="576"/>
    </row>
    <row r="3272" spans="10:10" x14ac:dyDescent="0.2">
      <c r="J3272" s="576"/>
    </row>
    <row r="3273" spans="10:10" x14ac:dyDescent="0.2">
      <c r="J3273" s="576"/>
    </row>
    <row r="3274" spans="10:10" x14ac:dyDescent="0.2">
      <c r="J3274" s="576"/>
    </row>
    <row r="3275" spans="10:10" x14ac:dyDescent="0.2">
      <c r="J3275" s="576"/>
    </row>
    <row r="3276" spans="10:10" x14ac:dyDescent="0.2">
      <c r="J3276" s="576"/>
    </row>
    <row r="3277" spans="10:10" x14ac:dyDescent="0.2">
      <c r="J3277" s="576"/>
    </row>
    <row r="3278" spans="10:10" x14ac:dyDescent="0.2">
      <c r="J3278" s="576"/>
    </row>
    <row r="3279" spans="10:10" x14ac:dyDescent="0.2">
      <c r="J3279" s="576"/>
    </row>
    <row r="3280" spans="10:10" x14ac:dyDescent="0.2">
      <c r="J3280" s="576"/>
    </row>
    <row r="3281" spans="10:10" x14ac:dyDescent="0.2">
      <c r="J3281" s="576"/>
    </row>
    <row r="3282" spans="10:10" x14ac:dyDescent="0.2">
      <c r="J3282" s="576"/>
    </row>
    <row r="3283" spans="10:10" x14ac:dyDescent="0.2">
      <c r="J3283" s="576"/>
    </row>
    <row r="3284" spans="10:10" x14ac:dyDescent="0.2">
      <c r="J3284" s="576"/>
    </row>
    <row r="3285" spans="10:10" x14ac:dyDescent="0.2">
      <c r="J3285" s="576"/>
    </row>
    <row r="3286" spans="10:10" x14ac:dyDescent="0.2">
      <c r="J3286" s="576"/>
    </row>
    <row r="3287" spans="10:10" x14ac:dyDescent="0.2">
      <c r="J3287" s="576"/>
    </row>
    <row r="3288" spans="10:10" x14ac:dyDescent="0.2">
      <c r="J3288" s="576"/>
    </row>
    <row r="3289" spans="10:10" x14ac:dyDescent="0.2">
      <c r="J3289" s="576"/>
    </row>
    <row r="3290" spans="10:10" x14ac:dyDescent="0.2">
      <c r="J3290" s="576"/>
    </row>
    <row r="3291" spans="10:10" x14ac:dyDescent="0.2">
      <c r="J3291" s="576"/>
    </row>
    <row r="3292" spans="10:10" x14ac:dyDescent="0.2">
      <c r="J3292" s="576"/>
    </row>
    <row r="3293" spans="10:10" x14ac:dyDescent="0.2">
      <c r="J3293" s="576"/>
    </row>
    <row r="3294" spans="10:10" x14ac:dyDescent="0.2">
      <c r="J3294" s="576"/>
    </row>
    <row r="3295" spans="10:10" x14ac:dyDescent="0.2">
      <c r="J3295" s="576"/>
    </row>
    <row r="3296" spans="10:10" x14ac:dyDescent="0.2">
      <c r="J3296" s="576"/>
    </row>
    <row r="3297" spans="10:10" x14ac:dyDescent="0.2">
      <c r="J3297" s="576"/>
    </row>
    <row r="3298" spans="10:10" x14ac:dyDescent="0.2">
      <c r="J3298" s="576"/>
    </row>
    <row r="3299" spans="10:10" x14ac:dyDescent="0.2">
      <c r="J3299" s="576"/>
    </row>
    <row r="3300" spans="10:10" x14ac:dyDescent="0.2">
      <c r="J3300" s="576"/>
    </row>
    <row r="3301" spans="10:10" x14ac:dyDescent="0.2">
      <c r="J3301" s="576"/>
    </row>
    <row r="3302" spans="10:10" x14ac:dyDescent="0.2">
      <c r="J3302" s="576"/>
    </row>
    <row r="3303" spans="10:10" x14ac:dyDescent="0.2">
      <c r="J3303" s="576"/>
    </row>
    <row r="3304" spans="10:10" x14ac:dyDescent="0.2">
      <c r="J3304" s="576"/>
    </row>
    <row r="3305" spans="10:10" x14ac:dyDescent="0.2">
      <c r="J3305" s="576"/>
    </row>
    <row r="3306" spans="10:10" x14ac:dyDescent="0.2">
      <c r="J3306" s="576"/>
    </row>
    <row r="3307" spans="10:10" x14ac:dyDescent="0.2">
      <c r="J3307" s="576"/>
    </row>
    <row r="3308" spans="10:10" x14ac:dyDescent="0.2">
      <c r="J3308" s="576"/>
    </row>
    <row r="3309" spans="10:10" x14ac:dyDescent="0.2">
      <c r="J3309" s="576"/>
    </row>
    <row r="3310" spans="10:10" x14ac:dyDescent="0.2">
      <c r="J3310" s="576"/>
    </row>
    <row r="3311" spans="10:10" x14ac:dyDescent="0.2">
      <c r="J3311" s="576"/>
    </row>
    <row r="3312" spans="10:10" x14ac:dyDescent="0.2">
      <c r="J3312" s="576"/>
    </row>
    <row r="3313" spans="10:10" x14ac:dyDescent="0.2">
      <c r="J3313" s="576"/>
    </row>
    <row r="3314" spans="10:10" x14ac:dyDescent="0.2">
      <c r="J3314" s="576"/>
    </row>
    <row r="3315" spans="10:10" x14ac:dyDescent="0.2">
      <c r="J3315" s="576"/>
    </row>
    <row r="3316" spans="10:10" x14ac:dyDescent="0.2">
      <c r="J3316" s="576"/>
    </row>
    <row r="3317" spans="10:10" x14ac:dyDescent="0.2">
      <c r="J3317" s="576"/>
    </row>
    <row r="3318" spans="10:10" x14ac:dyDescent="0.2">
      <c r="J3318" s="576"/>
    </row>
    <row r="3319" spans="10:10" x14ac:dyDescent="0.2">
      <c r="J3319" s="576"/>
    </row>
    <row r="3320" spans="10:10" x14ac:dyDescent="0.2">
      <c r="J3320" s="576"/>
    </row>
    <row r="3321" spans="10:10" x14ac:dyDescent="0.2">
      <c r="J3321" s="576"/>
    </row>
    <row r="3322" spans="10:10" x14ac:dyDescent="0.2">
      <c r="J3322" s="576"/>
    </row>
    <row r="3323" spans="10:10" x14ac:dyDescent="0.2">
      <c r="J3323" s="576"/>
    </row>
    <row r="3324" spans="10:10" x14ac:dyDescent="0.2">
      <c r="J3324" s="576"/>
    </row>
    <row r="3325" spans="10:10" x14ac:dyDescent="0.2">
      <c r="J3325" s="576"/>
    </row>
    <row r="3326" spans="10:10" x14ac:dyDescent="0.2">
      <c r="J3326" s="576"/>
    </row>
    <row r="3327" spans="10:10" x14ac:dyDescent="0.2">
      <c r="J3327" s="576"/>
    </row>
    <row r="3328" spans="10:10" x14ac:dyDescent="0.2">
      <c r="J3328" s="576"/>
    </row>
    <row r="3329" spans="10:10" x14ac:dyDescent="0.2">
      <c r="J3329" s="576"/>
    </row>
    <row r="3330" spans="10:10" x14ac:dyDescent="0.2">
      <c r="J3330" s="576"/>
    </row>
    <row r="3331" spans="10:10" x14ac:dyDescent="0.2">
      <c r="J3331" s="576"/>
    </row>
    <row r="3332" spans="10:10" x14ac:dyDescent="0.2">
      <c r="J3332" s="576"/>
    </row>
    <row r="3333" spans="10:10" x14ac:dyDescent="0.2">
      <c r="J3333" s="576"/>
    </row>
    <row r="3334" spans="10:10" x14ac:dyDescent="0.2">
      <c r="J3334" s="576"/>
    </row>
    <row r="3335" spans="10:10" x14ac:dyDescent="0.2">
      <c r="J3335" s="576"/>
    </row>
    <row r="3336" spans="10:10" x14ac:dyDescent="0.2">
      <c r="J3336" s="576"/>
    </row>
    <row r="3337" spans="10:10" x14ac:dyDescent="0.2">
      <c r="J3337" s="576"/>
    </row>
    <row r="3338" spans="10:10" x14ac:dyDescent="0.2">
      <c r="J3338" s="576"/>
    </row>
    <row r="3339" spans="10:10" x14ac:dyDescent="0.2">
      <c r="J3339" s="576"/>
    </row>
    <row r="3340" spans="10:10" x14ac:dyDescent="0.2">
      <c r="J3340" s="576"/>
    </row>
    <row r="3341" spans="10:10" x14ac:dyDescent="0.2">
      <c r="J3341" s="576"/>
    </row>
    <row r="3342" spans="10:10" x14ac:dyDescent="0.2">
      <c r="J3342" s="576"/>
    </row>
    <row r="3343" spans="10:10" x14ac:dyDescent="0.2">
      <c r="J3343" s="576"/>
    </row>
    <row r="3344" spans="10:10" x14ac:dyDescent="0.2">
      <c r="J3344" s="576"/>
    </row>
    <row r="3345" spans="10:10" x14ac:dyDescent="0.2">
      <c r="J3345" s="576"/>
    </row>
    <row r="3346" spans="10:10" x14ac:dyDescent="0.2">
      <c r="J3346" s="576"/>
    </row>
    <row r="3347" spans="10:10" x14ac:dyDescent="0.2">
      <c r="J3347" s="576"/>
    </row>
    <row r="3348" spans="10:10" x14ac:dyDescent="0.2">
      <c r="J3348" s="576"/>
    </row>
    <row r="3349" spans="10:10" x14ac:dyDescent="0.2">
      <c r="J3349" s="576"/>
    </row>
    <row r="3350" spans="10:10" x14ac:dyDescent="0.2">
      <c r="J3350" s="576"/>
    </row>
    <row r="3351" spans="10:10" x14ac:dyDescent="0.2">
      <c r="J3351" s="576"/>
    </row>
    <row r="3352" spans="10:10" x14ac:dyDescent="0.2">
      <c r="J3352" s="576"/>
    </row>
    <row r="3353" spans="10:10" x14ac:dyDescent="0.2">
      <c r="J3353" s="576"/>
    </row>
    <row r="3354" spans="10:10" x14ac:dyDescent="0.2">
      <c r="J3354" s="576"/>
    </row>
    <row r="3355" spans="10:10" x14ac:dyDescent="0.2">
      <c r="J3355" s="576"/>
    </row>
    <row r="3356" spans="10:10" x14ac:dyDescent="0.2">
      <c r="J3356" s="576"/>
    </row>
    <row r="3357" spans="10:10" x14ac:dyDescent="0.2">
      <c r="J3357" s="576"/>
    </row>
    <row r="3358" spans="10:10" x14ac:dyDescent="0.2">
      <c r="J3358" s="576"/>
    </row>
    <row r="3359" spans="10:10" x14ac:dyDescent="0.2">
      <c r="J3359" s="576"/>
    </row>
    <row r="3360" spans="10:10" x14ac:dyDescent="0.2">
      <c r="J3360" s="576"/>
    </row>
    <row r="3361" spans="10:10" x14ac:dyDescent="0.2">
      <c r="J3361" s="576"/>
    </row>
    <row r="3362" spans="10:10" x14ac:dyDescent="0.2">
      <c r="J3362" s="576"/>
    </row>
    <row r="3363" spans="10:10" x14ac:dyDescent="0.2">
      <c r="J3363" s="576"/>
    </row>
    <row r="3364" spans="10:10" x14ac:dyDescent="0.2">
      <c r="J3364" s="576"/>
    </row>
    <row r="3365" spans="10:10" x14ac:dyDescent="0.2">
      <c r="J3365" s="576"/>
    </row>
    <row r="3366" spans="10:10" x14ac:dyDescent="0.2">
      <c r="J3366" s="576"/>
    </row>
    <row r="3367" spans="10:10" x14ac:dyDescent="0.2">
      <c r="J3367" s="576"/>
    </row>
    <row r="3368" spans="10:10" x14ac:dyDescent="0.2">
      <c r="J3368" s="576"/>
    </row>
    <row r="3369" spans="10:10" x14ac:dyDescent="0.2">
      <c r="J3369" s="576"/>
    </row>
    <row r="3370" spans="10:10" x14ac:dyDescent="0.2">
      <c r="J3370" s="576"/>
    </row>
    <row r="3371" spans="10:10" x14ac:dyDescent="0.2">
      <c r="J3371" s="576"/>
    </row>
    <row r="3372" spans="10:10" x14ac:dyDescent="0.2">
      <c r="J3372" s="576"/>
    </row>
    <row r="3373" spans="10:10" x14ac:dyDescent="0.2">
      <c r="J3373" s="576"/>
    </row>
    <row r="3374" spans="10:10" x14ac:dyDescent="0.2">
      <c r="J3374" s="576"/>
    </row>
    <row r="3375" spans="10:10" x14ac:dyDescent="0.2">
      <c r="J3375" s="576"/>
    </row>
    <row r="3376" spans="10:10" x14ac:dyDescent="0.2">
      <c r="J3376" s="576"/>
    </row>
    <row r="3377" spans="10:10" x14ac:dyDescent="0.2">
      <c r="J3377" s="576"/>
    </row>
    <row r="3378" spans="10:10" x14ac:dyDescent="0.2">
      <c r="J3378" s="576"/>
    </row>
    <row r="3379" spans="10:10" x14ac:dyDescent="0.2">
      <c r="J3379" s="576"/>
    </row>
    <row r="3380" spans="10:10" x14ac:dyDescent="0.2">
      <c r="J3380" s="576"/>
    </row>
    <row r="3381" spans="10:10" x14ac:dyDescent="0.2">
      <c r="J3381" s="576"/>
    </row>
    <row r="3382" spans="10:10" x14ac:dyDescent="0.2">
      <c r="J3382" s="576"/>
    </row>
    <row r="3383" spans="10:10" x14ac:dyDescent="0.2">
      <c r="J3383" s="576"/>
    </row>
    <row r="3384" spans="10:10" x14ac:dyDescent="0.2">
      <c r="J3384" s="576"/>
    </row>
    <row r="3385" spans="10:10" x14ac:dyDescent="0.2">
      <c r="J3385" s="576"/>
    </row>
    <row r="3386" spans="10:10" x14ac:dyDescent="0.2">
      <c r="J3386" s="576"/>
    </row>
    <row r="3387" spans="10:10" x14ac:dyDescent="0.2">
      <c r="J3387" s="576"/>
    </row>
    <row r="3388" spans="10:10" x14ac:dyDescent="0.2">
      <c r="J3388" s="576"/>
    </row>
    <row r="3389" spans="10:10" x14ac:dyDescent="0.2">
      <c r="J3389" s="576"/>
    </row>
    <row r="3390" spans="10:10" x14ac:dyDescent="0.2">
      <c r="J3390" s="576"/>
    </row>
    <row r="3391" spans="10:10" x14ac:dyDescent="0.2">
      <c r="J3391" s="576"/>
    </row>
    <row r="3392" spans="10:10" x14ac:dyDescent="0.2">
      <c r="J3392" s="576"/>
    </row>
    <row r="3393" spans="10:10" x14ac:dyDescent="0.2">
      <c r="J3393" s="576"/>
    </row>
    <row r="3394" spans="10:10" x14ac:dyDescent="0.2">
      <c r="J3394" s="576"/>
    </row>
    <row r="3395" spans="10:10" x14ac:dyDescent="0.2">
      <c r="J3395" s="576"/>
    </row>
    <row r="3396" spans="10:10" x14ac:dyDescent="0.2">
      <c r="J3396" s="576"/>
    </row>
    <row r="3397" spans="10:10" x14ac:dyDescent="0.2">
      <c r="J3397" s="576"/>
    </row>
    <row r="3398" spans="10:10" x14ac:dyDescent="0.2">
      <c r="J3398" s="576"/>
    </row>
    <row r="3399" spans="10:10" x14ac:dyDescent="0.2">
      <c r="J3399" s="576"/>
    </row>
    <row r="3400" spans="10:10" x14ac:dyDescent="0.2">
      <c r="J3400" s="576"/>
    </row>
    <row r="3401" spans="10:10" x14ac:dyDescent="0.2">
      <c r="J3401" s="576"/>
    </row>
    <row r="3402" spans="10:10" x14ac:dyDescent="0.2">
      <c r="J3402" s="576"/>
    </row>
    <row r="3403" spans="10:10" x14ac:dyDescent="0.2">
      <c r="J3403" s="576"/>
    </row>
    <row r="3404" spans="10:10" x14ac:dyDescent="0.2">
      <c r="J3404" s="576"/>
    </row>
    <row r="3405" spans="10:10" x14ac:dyDescent="0.2">
      <c r="J3405" s="576"/>
    </row>
    <row r="3406" spans="10:10" x14ac:dyDescent="0.2">
      <c r="J3406" s="576"/>
    </row>
    <row r="3407" spans="10:10" x14ac:dyDescent="0.2">
      <c r="J3407" s="576"/>
    </row>
    <row r="3408" spans="10:10" x14ac:dyDescent="0.2">
      <c r="J3408" s="576"/>
    </row>
    <row r="3409" spans="10:10" x14ac:dyDescent="0.2">
      <c r="J3409" s="576"/>
    </row>
    <row r="3410" spans="10:10" x14ac:dyDescent="0.2">
      <c r="J3410" s="576"/>
    </row>
    <row r="3411" spans="10:10" x14ac:dyDescent="0.2">
      <c r="J3411" s="576"/>
    </row>
    <row r="3412" spans="10:10" x14ac:dyDescent="0.2">
      <c r="J3412" s="576"/>
    </row>
    <row r="3413" spans="10:10" x14ac:dyDescent="0.2">
      <c r="J3413" s="576"/>
    </row>
    <row r="3414" spans="10:10" x14ac:dyDescent="0.2">
      <c r="J3414" s="576"/>
    </row>
    <row r="3415" spans="10:10" x14ac:dyDescent="0.2">
      <c r="J3415" s="576"/>
    </row>
    <row r="3416" spans="10:10" x14ac:dyDescent="0.2">
      <c r="J3416" s="576"/>
    </row>
    <row r="3417" spans="10:10" x14ac:dyDescent="0.2">
      <c r="J3417" s="576"/>
    </row>
    <row r="3418" spans="10:10" x14ac:dyDescent="0.2">
      <c r="J3418" s="576"/>
    </row>
    <row r="3419" spans="10:10" x14ac:dyDescent="0.2">
      <c r="J3419" s="576"/>
    </row>
    <row r="3420" spans="10:10" x14ac:dyDescent="0.2">
      <c r="J3420" s="576"/>
    </row>
    <row r="3421" spans="10:10" x14ac:dyDescent="0.2">
      <c r="J3421" s="576"/>
    </row>
    <row r="3422" spans="10:10" x14ac:dyDescent="0.2">
      <c r="J3422" s="576"/>
    </row>
    <row r="3423" spans="10:10" x14ac:dyDescent="0.2">
      <c r="J3423" s="576"/>
    </row>
    <row r="3424" spans="10:10" x14ac:dyDescent="0.2">
      <c r="J3424" s="576"/>
    </row>
    <row r="3425" spans="10:10" x14ac:dyDescent="0.2">
      <c r="J3425" s="576"/>
    </row>
    <row r="3426" spans="10:10" x14ac:dyDescent="0.2">
      <c r="J3426" s="576"/>
    </row>
    <row r="3427" spans="10:10" x14ac:dyDescent="0.2">
      <c r="J3427" s="576"/>
    </row>
    <row r="3428" spans="10:10" x14ac:dyDescent="0.2">
      <c r="J3428" s="576"/>
    </row>
    <row r="3429" spans="10:10" x14ac:dyDescent="0.2">
      <c r="J3429" s="576"/>
    </row>
    <row r="3430" spans="10:10" x14ac:dyDescent="0.2">
      <c r="J3430" s="576"/>
    </row>
    <row r="3431" spans="10:10" x14ac:dyDescent="0.2">
      <c r="J3431" s="576"/>
    </row>
    <row r="3432" spans="10:10" x14ac:dyDescent="0.2">
      <c r="J3432" s="576"/>
    </row>
    <row r="3433" spans="10:10" x14ac:dyDescent="0.2">
      <c r="J3433" s="576"/>
    </row>
    <row r="3434" spans="10:10" x14ac:dyDescent="0.2">
      <c r="J3434" s="576"/>
    </row>
    <row r="3435" spans="10:10" x14ac:dyDescent="0.2">
      <c r="J3435" s="576"/>
    </row>
    <row r="3436" spans="10:10" x14ac:dyDescent="0.2">
      <c r="J3436" s="576"/>
    </row>
    <row r="3437" spans="10:10" x14ac:dyDescent="0.2">
      <c r="J3437" s="576"/>
    </row>
    <row r="3438" spans="10:10" x14ac:dyDescent="0.2">
      <c r="J3438" s="576"/>
    </row>
    <row r="3439" spans="10:10" x14ac:dyDescent="0.2">
      <c r="J3439" s="576"/>
    </row>
    <row r="3440" spans="10:10" x14ac:dyDescent="0.2">
      <c r="J3440" s="576"/>
    </row>
    <row r="3441" spans="10:10" x14ac:dyDescent="0.2">
      <c r="J3441" s="576"/>
    </row>
    <row r="3442" spans="10:10" x14ac:dyDescent="0.2">
      <c r="J3442" s="576"/>
    </row>
    <row r="3443" spans="10:10" x14ac:dyDescent="0.2">
      <c r="J3443" s="576"/>
    </row>
    <row r="3444" spans="10:10" x14ac:dyDescent="0.2">
      <c r="J3444" s="576"/>
    </row>
    <row r="3445" spans="10:10" x14ac:dyDescent="0.2">
      <c r="J3445" s="576"/>
    </row>
    <row r="3446" spans="10:10" x14ac:dyDescent="0.2">
      <c r="J3446" s="576"/>
    </row>
    <row r="3447" spans="10:10" x14ac:dyDescent="0.2">
      <c r="J3447" s="576"/>
    </row>
    <row r="3448" spans="10:10" x14ac:dyDescent="0.2">
      <c r="J3448" s="576"/>
    </row>
    <row r="3449" spans="10:10" x14ac:dyDescent="0.2">
      <c r="J3449" s="576"/>
    </row>
    <row r="3450" spans="10:10" x14ac:dyDescent="0.2">
      <c r="J3450" s="576"/>
    </row>
    <row r="3451" spans="10:10" x14ac:dyDescent="0.2">
      <c r="J3451" s="576"/>
    </row>
    <row r="3452" spans="10:10" x14ac:dyDescent="0.2">
      <c r="J3452" s="576"/>
    </row>
    <row r="3453" spans="10:10" x14ac:dyDescent="0.2">
      <c r="J3453" s="576"/>
    </row>
    <row r="3454" spans="10:10" x14ac:dyDescent="0.2">
      <c r="J3454" s="576"/>
    </row>
    <row r="3455" spans="10:10" x14ac:dyDescent="0.2">
      <c r="J3455" s="576"/>
    </row>
    <row r="3456" spans="10:10" x14ac:dyDescent="0.2">
      <c r="J3456" s="576"/>
    </row>
    <row r="3457" spans="10:10" x14ac:dyDescent="0.2">
      <c r="J3457" s="576"/>
    </row>
    <row r="3458" spans="10:10" x14ac:dyDescent="0.2">
      <c r="J3458" s="576"/>
    </row>
    <row r="3459" spans="10:10" x14ac:dyDescent="0.2">
      <c r="J3459" s="576"/>
    </row>
    <row r="3460" spans="10:10" x14ac:dyDescent="0.2">
      <c r="J3460" s="576"/>
    </row>
    <row r="3461" spans="10:10" x14ac:dyDescent="0.2">
      <c r="J3461" s="576"/>
    </row>
    <row r="3462" spans="10:10" x14ac:dyDescent="0.2">
      <c r="J3462" s="576"/>
    </row>
    <row r="3463" spans="10:10" x14ac:dyDescent="0.2">
      <c r="J3463" s="576"/>
    </row>
    <row r="3464" spans="10:10" x14ac:dyDescent="0.2">
      <c r="J3464" s="576"/>
    </row>
    <row r="3465" spans="10:10" x14ac:dyDescent="0.2">
      <c r="J3465" s="576"/>
    </row>
    <row r="3466" spans="10:10" x14ac:dyDescent="0.2">
      <c r="J3466" s="576"/>
    </row>
    <row r="3467" spans="10:10" x14ac:dyDescent="0.2">
      <c r="J3467" s="576"/>
    </row>
    <row r="3468" spans="10:10" x14ac:dyDescent="0.2">
      <c r="J3468" s="576"/>
    </row>
    <row r="3469" spans="10:10" x14ac:dyDescent="0.2">
      <c r="J3469" s="576"/>
    </row>
    <row r="3470" spans="10:10" x14ac:dyDescent="0.2">
      <c r="J3470" s="576"/>
    </row>
    <row r="3471" spans="10:10" x14ac:dyDescent="0.2">
      <c r="J3471" s="576"/>
    </row>
    <row r="3472" spans="10:10" x14ac:dyDescent="0.2">
      <c r="J3472" s="576"/>
    </row>
    <row r="3473" spans="10:10" x14ac:dyDescent="0.2">
      <c r="J3473" s="576"/>
    </row>
    <row r="3474" spans="10:10" x14ac:dyDescent="0.2">
      <c r="J3474" s="576"/>
    </row>
    <row r="3475" spans="10:10" x14ac:dyDescent="0.2">
      <c r="J3475" s="576"/>
    </row>
    <row r="3476" spans="10:10" x14ac:dyDescent="0.2">
      <c r="J3476" s="576"/>
    </row>
    <row r="3477" spans="10:10" x14ac:dyDescent="0.2">
      <c r="J3477" s="576"/>
    </row>
    <row r="3478" spans="10:10" x14ac:dyDescent="0.2">
      <c r="J3478" s="576"/>
    </row>
    <row r="3479" spans="10:10" x14ac:dyDescent="0.2">
      <c r="J3479" s="576"/>
    </row>
    <row r="3480" spans="10:10" x14ac:dyDescent="0.2">
      <c r="J3480" s="576"/>
    </row>
    <row r="3481" spans="10:10" x14ac:dyDescent="0.2">
      <c r="J3481" s="576"/>
    </row>
    <row r="3482" spans="10:10" x14ac:dyDescent="0.2">
      <c r="J3482" s="576"/>
    </row>
    <row r="3483" spans="10:10" x14ac:dyDescent="0.2">
      <c r="J3483" s="576"/>
    </row>
    <row r="3484" spans="10:10" x14ac:dyDescent="0.2">
      <c r="J3484" s="576"/>
    </row>
    <row r="3485" spans="10:10" x14ac:dyDescent="0.2">
      <c r="J3485" s="576"/>
    </row>
    <row r="3486" spans="10:10" x14ac:dyDescent="0.2">
      <c r="J3486" s="576"/>
    </row>
    <row r="3487" spans="10:10" x14ac:dyDescent="0.2">
      <c r="J3487" s="576"/>
    </row>
    <row r="3488" spans="10:10" x14ac:dyDescent="0.2">
      <c r="J3488" s="576"/>
    </row>
    <row r="3489" spans="10:10" x14ac:dyDescent="0.2">
      <c r="J3489" s="576"/>
    </row>
    <row r="3490" spans="10:10" x14ac:dyDescent="0.2">
      <c r="J3490" s="576"/>
    </row>
    <row r="3491" spans="10:10" x14ac:dyDescent="0.2">
      <c r="J3491" s="576"/>
    </row>
    <row r="3492" spans="10:10" x14ac:dyDescent="0.2">
      <c r="J3492" s="576"/>
    </row>
    <row r="3493" spans="10:10" x14ac:dyDescent="0.2">
      <c r="J3493" s="576"/>
    </row>
    <row r="3494" spans="10:10" x14ac:dyDescent="0.2">
      <c r="J3494" s="576"/>
    </row>
    <row r="3495" spans="10:10" x14ac:dyDescent="0.2">
      <c r="J3495" s="576"/>
    </row>
    <row r="3496" spans="10:10" x14ac:dyDescent="0.2">
      <c r="J3496" s="576"/>
    </row>
    <row r="3497" spans="10:10" x14ac:dyDescent="0.2">
      <c r="J3497" s="576"/>
    </row>
    <row r="3498" spans="10:10" x14ac:dyDescent="0.2">
      <c r="J3498" s="576"/>
    </row>
    <row r="3499" spans="10:10" x14ac:dyDescent="0.2">
      <c r="J3499" s="576"/>
    </row>
    <row r="3500" spans="10:10" x14ac:dyDescent="0.2">
      <c r="J3500" s="576"/>
    </row>
    <row r="3501" spans="10:10" x14ac:dyDescent="0.2">
      <c r="J3501" s="576"/>
    </row>
    <row r="3502" spans="10:10" x14ac:dyDescent="0.2">
      <c r="J3502" s="576"/>
    </row>
    <row r="3503" spans="10:10" x14ac:dyDescent="0.2">
      <c r="J3503" s="576"/>
    </row>
    <row r="3504" spans="10:10" x14ac:dyDescent="0.2">
      <c r="J3504" s="576"/>
    </row>
    <row r="3505" spans="10:10" x14ac:dyDescent="0.2">
      <c r="J3505" s="576"/>
    </row>
    <row r="3506" spans="10:10" x14ac:dyDescent="0.2">
      <c r="J3506" s="576"/>
    </row>
    <row r="3507" spans="10:10" x14ac:dyDescent="0.2">
      <c r="J3507" s="576"/>
    </row>
    <row r="3508" spans="10:10" x14ac:dyDescent="0.2">
      <c r="J3508" s="576"/>
    </row>
    <row r="3509" spans="10:10" x14ac:dyDescent="0.2">
      <c r="J3509" s="576"/>
    </row>
    <row r="3510" spans="10:10" x14ac:dyDescent="0.2">
      <c r="J3510" s="576"/>
    </row>
    <row r="3511" spans="10:10" x14ac:dyDescent="0.2">
      <c r="J3511" s="576"/>
    </row>
    <row r="3512" spans="10:10" x14ac:dyDescent="0.2">
      <c r="J3512" s="576"/>
    </row>
    <row r="3513" spans="10:10" x14ac:dyDescent="0.2">
      <c r="J3513" s="576"/>
    </row>
    <row r="3514" spans="10:10" x14ac:dyDescent="0.2">
      <c r="J3514" s="576"/>
    </row>
    <row r="3515" spans="10:10" x14ac:dyDescent="0.2">
      <c r="J3515" s="576"/>
    </row>
    <row r="3516" spans="10:10" x14ac:dyDescent="0.2">
      <c r="J3516" s="576"/>
    </row>
    <row r="3517" spans="10:10" x14ac:dyDescent="0.2">
      <c r="J3517" s="576"/>
    </row>
    <row r="3518" spans="10:10" x14ac:dyDescent="0.2">
      <c r="J3518" s="576"/>
    </row>
    <row r="3519" spans="10:10" x14ac:dyDescent="0.2">
      <c r="J3519" s="576"/>
    </row>
    <row r="3520" spans="10:10" x14ac:dyDescent="0.2">
      <c r="J3520" s="576"/>
    </row>
    <row r="3521" spans="10:10" x14ac:dyDescent="0.2">
      <c r="J3521" s="576"/>
    </row>
    <row r="3522" spans="10:10" x14ac:dyDescent="0.2">
      <c r="J3522" s="576"/>
    </row>
    <row r="3523" spans="10:10" x14ac:dyDescent="0.2">
      <c r="J3523" s="576"/>
    </row>
    <row r="3524" spans="10:10" x14ac:dyDescent="0.2">
      <c r="J3524" s="576"/>
    </row>
    <row r="3525" spans="10:10" x14ac:dyDescent="0.2">
      <c r="J3525" s="576"/>
    </row>
    <row r="3526" spans="10:10" x14ac:dyDescent="0.2">
      <c r="J3526" s="576"/>
    </row>
    <row r="3527" spans="10:10" x14ac:dyDescent="0.2">
      <c r="J3527" s="576"/>
    </row>
    <row r="3528" spans="10:10" x14ac:dyDescent="0.2">
      <c r="J3528" s="576"/>
    </row>
    <row r="3529" spans="10:10" x14ac:dyDescent="0.2">
      <c r="J3529" s="576"/>
    </row>
    <row r="3530" spans="10:10" x14ac:dyDescent="0.2">
      <c r="J3530" s="576"/>
    </row>
    <row r="3531" spans="10:10" x14ac:dyDescent="0.2">
      <c r="J3531" s="576"/>
    </row>
    <row r="3532" spans="10:10" x14ac:dyDescent="0.2">
      <c r="J3532" s="576"/>
    </row>
    <row r="3533" spans="10:10" x14ac:dyDescent="0.2">
      <c r="J3533" s="576"/>
    </row>
    <row r="3534" spans="10:10" x14ac:dyDescent="0.2">
      <c r="J3534" s="576"/>
    </row>
    <row r="3535" spans="10:10" x14ac:dyDescent="0.2">
      <c r="J3535" s="576"/>
    </row>
    <row r="3536" spans="10:10" x14ac:dyDescent="0.2">
      <c r="J3536" s="576"/>
    </row>
    <row r="3537" spans="10:10" x14ac:dyDescent="0.2">
      <c r="J3537" s="576"/>
    </row>
    <row r="3538" spans="10:10" x14ac:dyDescent="0.2">
      <c r="J3538" s="576"/>
    </row>
    <row r="3539" spans="10:10" x14ac:dyDescent="0.2">
      <c r="J3539" s="576"/>
    </row>
    <row r="3540" spans="10:10" x14ac:dyDescent="0.2">
      <c r="J3540" s="576"/>
    </row>
    <row r="3541" spans="10:10" x14ac:dyDescent="0.2">
      <c r="J3541" s="576"/>
    </row>
    <row r="3542" spans="10:10" x14ac:dyDescent="0.2">
      <c r="J3542" s="576"/>
    </row>
    <row r="3543" spans="10:10" x14ac:dyDescent="0.2">
      <c r="J3543" s="576"/>
    </row>
    <row r="3544" spans="10:10" x14ac:dyDescent="0.2">
      <c r="J3544" s="576"/>
    </row>
    <row r="3545" spans="10:10" x14ac:dyDescent="0.2">
      <c r="J3545" s="576"/>
    </row>
    <row r="3546" spans="10:10" x14ac:dyDescent="0.2">
      <c r="J3546" s="576"/>
    </row>
    <row r="3547" spans="10:10" x14ac:dyDescent="0.2">
      <c r="J3547" s="576"/>
    </row>
    <row r="3548" spans="10:10" x14ac:dyDescent="0.2">
      <c r="J3548" s="576"/>
    </row>
    <row r="3549" spans="10:10" x14ac:dyDescent="0.2">
      <c r="J3549" s="576"/>
    </row>
    <row r="3550" spans="10:10" x14ac:dyDescent="0.2">
      <c r="J3550" s="576"/>
    </row>
    <row r="3551" spans="10:10" x14ac:dyDescent="0.2">
      <c r="J3551" s="576"/>
    </row>
    <row r="3552" spans="10:10" x14ac:dyDescent="0.2">
      <c r="J3552" s="576"/>
    </row>
    <row r="3553" spans="10:10" x14ac:dyDescent="0.2">
      <c r="J3553" s="576"/>
    </row>
    <row r="3554" spans="10:10" x14ac:dyDescent="0.2">
      <c r="J3554" s="576"/>
    </row>
    <row r="3555" spans="10:10" x14ac:dyDescent="0.2">
      <c r="J3555" s="576"/>
    </row>
    <row r="3556" spans="10:10" x14ac:dyDescent="0.2">
      <c r="J3556" s="576"/>
    </row>
    <row r="3557" spans="10:10" x14ac:dyDescent="0.2">
      <c r="J3557" s="576"/>
    </row>
    <row r="3558" spans="10:10" x14ac:dyDescent="0.2">
      <c r="J3558" s="576"/>
    </row>
    <row r="3559" spans="10:10" x14ac:dyDescent="0.2">
      <c r="J3559" s="576"/>
    </row>
    <row r="3560" spans="10:10" x14ac:dyDescent="0.2">
      <c r="J3560" s="576"/>
    </row>
    <row r="3561" spans="10:10" x14ac:dyDescent="0.2">
      <c r="J3561" s="576"/>
    </row>
    <row r="3562" spans="10:10" x14ac:dyDescent="0.2">
      <c r="J3562" s="576"/>
    </row>
    <row r="3563" spans="10:10" x14ac:dyDescent="0.2">
      <c r="J3563" s="576"/>
    </row>
    <row r="3564" spans="10:10" x14ac:dyDescent="0.2">
      <c r="J3564" s="576"/>
    </row>
    <row r="3565" spans="10:10" x14ac:dyDescent="0.2">
      <c r="J3565" s="576"/>
    </row>
    <row r="3566" spans="10:10" x14ac:dyDescent="0.2">
      <c r="J3566" s="576"/>
    </row>
    <row r="3567" spans="10:10" x14ac:dyDescent="0.2">
      <c r="J3567" s="576"/>
    </row>
    <row r="3568" spans="10:10" x14ac:dyDescent="0.2">
      <c r="J3568" s="576"/>
    </row>
    <row r="3569" spans="10:10" x14ac:dyDescent="0.2">
      <c r="J3569" s="576"/>
    </row>
    <row r="3570" spans="10:10" x14ac:dyDescent="0.2">
      <c r="J3570" s="576"/>
    </row>
    <row r="3571" spans="10:10" x14ac:dyDescent="0.2">
      <c r="J3571" s="576"/>
    </row>
    <row r="3572" spans="10:10" x14ac:dyDescent="0.2">
      <c r="J3572" s="576"/>
    </row>
    <row r="3573" spans="10:10" x14ac:dyDescent="0.2">
      <c r="J3573" s="576"/>
    </row>
    <row r="3574" spans="10:10" x14ac:dyDescent="0.2">
      <c r="J3574" s="576"/>
    </row>
    <row r="3575" spans="10:10" x14ac:dyDescent="0.2">
      <c r="J3575" s="576"/>
    </row>
    <row r="3576" spans="10:10" x14ac:dyDescent="0.2">
      <c r="J3576" s="576"/>
    </row>
    <row r="3577" spans="10:10" x14ac:dyDescent="0.2">
      <c r="J3577" s="576"/>
    </row>
    <row r="3578" spans="10:10" x14ac:dyDescent="0.2">
      <c r="J3578" s="576"/>
    </row>
    <row r="3579" spans="10:10" x14ac:dyDescent="0.2">
      <c r="J3579" s="576"/>
    </row>
    <row r="3580" spans="10:10" x14ac:dyDescent="0.2">
      <c r="J3580" s="576"/>
    </row>
    <row r="3581" spans="10:10" x14ac:dyDescent="0.2">
      <c r="J3581" s="576"/>
    </row>
    <row r="3582" spans="10:10" x14ac:dyDescent="0.2">
      <c r="J3582" s="576"/>
    </row>
    <row r="3583" spans="10:10" x14ac:dyDescent="0.2">
      <c r="J3583" s="576"/>
    </row>
    <row r="3584" spans="10:10" x14ac:dyDescent="0.2">
      <c r="J3584" s="576"/>
    </row>
    <row r="3585" spans="10:10" x14ac:dyDescent="0.2">
      <c r="J3585" s="576"/>
    </row>
    <row r="3586" spans="10:10" x14ac:dyDescent="0.2">
      <c r="J3586" s="576"/>
    </row>
    <row r="3587" spans="10:10" x14ac:dyDescent="0.2">
      <c r="J3587" s="576"/>
    </row>
    <row r="3588" spans="10:10" x14ac:dyDescent="0.2">
      <c r="J3588" s="576"/>
    </row>
    <row r="3589" spans="10:10" x14ac:dyDescent="0.2">
      <c r="J3589" s="576"/>
    </row>
    <row r="3590" spans="10:10" x14ac:dyDescent="0.2">
      <c r="J3590" s="576"/>
    </row>
    <row r="3591" spans="10:10" x14ac:dyDescent="0.2">
      <c r="J3591" s="576"/>
    </row>
    <row r="3592" spans="10:10" x14ac:dyDescent="0.2">
      <c r="J3592" s="576"/>
    </row>
    <row r="3593" spans="10:10" x14ac:dyDescent="0.2">
      <c r="J3593" s="576"/>
    </row>
    <row r="3594" spans="10:10" x14ac:dyDescent="0.2">
      <c r="J3594" s="576"/>
    </row>
    <row r="3595" spans="10:10" x14ac:dyDescent="0.2">
      <c r="J3595" s="576"/>
    </row>
    <row r="3596" spans="10:10" x14ac:dyDescent="0.2">
      <c r="J3596" s="576"/>
    </row>
    <row r="3597" spans="10:10" x14ac:dyDescent="0.2">
      <c r="J3597" s="576"/>
    </row>
    <row r="3598" spans="10:10" x14ac:dyDescent="0.2">
      <c r="J3598" s="576"/>
    </row>
    <row r="3599" spans="10:10" x14ac:dyDescent="0.2">
      <c r="J3599" s="576"/>
    </row>
    <row r="3600" spans="10:10" x14ac:dyDescent="0.2">
      <c r="J3600" s="576"/>
    </row>
    <row r="3601" spans="10:10" x14ac:dyDescent="0.2">
      <c r="J3601" s="576"/>
    </row>
    <row r="3602" spans="10:10" x14ac:dyDescent="0.2">
      <c r="J3602" s="576"/>
    </row>
    <row r="3603" spans="10:10" x14ac:dyDescent="0.2">
      <c r="J3603" s="576"/>
    </row>
    <row r="3604" spans="10:10" x14ac:dyDescent="0.2">
      <c r="J3604" s="576"/>
    </row>
    <row r="3605" spans="10:10" x14ac:dyDescent="0.2">
      <c r="J3605" s="576"/>
    </row>
    <row r="3606" spans="10:10" x14ac:dyDescent="0.2">
      <c r="J3606" s="576"/>
    </row>
    <row r="3607" spans="10:10" x14ac:dyDescent="0.2">
      <c r="J3607" s="576"/>
    </row>
    <row r="3608" spans="10:10" x14ac:dyDescent="0.2">
      <c r="J3608" s="576"/>
    </row>
    <row r="3609" spans="10:10" x14ac:dyDescent="0.2">
      <c r="J3609" s="576"/>
    </row>
    <row r="3610" spans="10:10" x14ac:dyDescent="0.2">
      <c r="J3610" s="576"/>
    </row>
    <row r="3611" spans="10:10" x14ac:dyDescent="0.2">
      <c r="J3611" s="576"/>
    </row>
    <row r="3612" spans="10:10" x14ac:dyDescent="0.2">
      <c r="J3612" s="576"/>
    </row>
    <row r="3613" spans="10:10" x14ac:dyDescent="0.2">
      <c r="J3613" s="576"/>
    </row>
    <row r="3614" spans="10:10" x14ac:dyDescent="0.2">
      <c r="J3614" s="576"/>
    </row>
    <row r="3615" spans="10:10" x14ac:dyDescent="0.2">
      <c r="J3615" s="576"/>
    </row>
    <row r="3616" spans="10:10" x14ac:dyDescent="0.2">
      <c r="J3616" s="576"/>
    </row>
    <row r="3617" spans="10:10" x14ac:dyDescent="0.2">
      <c r="J3617" s="576"/>
    </row>
    <row r="3618" spans="10:10" x14ac:dyDescent="0.2">
      <c r="J3618" s="576"/>
    </row>
    <row r="3619" spans="10:10" x14ac:dyDescent="0.2">
      <c r="J3619" s="576"/>
    </row>
    <row r="3620" spans="10:10" x14ac:dyDescent="0.2">
      <c r="J3620" s="576"/>
    </row>
    <row r="3621" spans="10:10" x14ac:dyDescent="0.2">
      <c r="J3621" s="576"/>
    </row>
    <row r="3622" spans="10:10" x14ac:dyDescent="0.2">
      <c r="J3622" s="576"/>
    </row>
    <row r="3623" spans="10:10" x14ac:dyDescent="0.2">
      <c r="J3623" s="576"/>
    </row>
    <row r="3624" spans="10:10" x14ac:dyDescent="0.2">
      <c r="J3624" s="576"/>
    </row>
    <row r="3625" spans="10:10" x14ac:dyDescent="0.2">
      <c r="J3625" s="576"/>
    </row>
    <row r="3626" spans="10:10" x14ac:dyDescent="0.2">
      <c r="J3626" s="576"/>
    </row>
    <row r="3627" spans="10:10" x14ac:dyDescent="0.2">
      <c r="J3627" s="576"/>
    </row>
    <row r="3628" spans="10:10" x14ac:dyDescent="0.2">
      <c r="J3628" s="576"/>
    </row>
    <row r="3629" spans="10:10" x14ac:dyDescent="0.2">
      <c r="J3629" s="576"/>
    </row>
    <row r="3630" spans="10:10" x14ac:dyDescent="0.2">
      <c r="J3630" s="576"/>
    </row>
    <row r="3631" spans="10:10" x14ac:dyDescent="0.2">
      <c r="J3631" s="576"/>
    </row>
    <row r="3632" spans="10:10" x14ac:dyDescent="0.2">
      <c r="J3632" s="576"/>
    </row>
    <row r="3633" spans="10:10" x14ac:dyDescent="0.2">
      <c r="J3633" s="576"/>
    </row>
    <row r="3634" spans="10:10" x14ac:dyDescent="0.2">
      <c r="J3634" s="576"/>
    </row>
    <row r="3635" spans="10:10" x14ac:dyDescent="0.2">
      <c r="J3635" s="576"/>
    </row>
    <row r="3636" spans="10:10" x14ac:dyDescent="0.2">
      <c r="J3636" s="576"/>
    </row>
    <row r="3637" spans="10:10" x14ac:dyDescent="0.2">
      <c r="J3637" s="576"/>
    </row>
    <row r="3638" spans="10:10" x14ac:dyDescent="0.2">
      <c r="J3638" s="576"/>
    </row>
    <row r="3639" spans="10:10" x14ac:dyDescent="0.2">
      <c r="J3639" s="576"/>
    </row>
    <row r="3640" spans="10:10" x14ac:dyDescent="0.2">
      <c r="J3640" s="576"/>
    </row>
    <row r="3641" spans="10:10" x14ac:dyDescent="0.2">
      <c r="J3641" s="576"/>
    </row>
    <row r="3642" spans="10:10" x14ac:dyDescent="0.2">
      <c r="J3642" s="576"/>
    </row>
    <row r="3643" spans="10:10" x14ac:dyDescent="0.2">
      <c r="J3643" s="576"/>
    </row>
    <row r="3644" spans="10:10" x14ac:dyDescent="0.2">
      <c r="J3644" s="576"/>
    </row>
    <row r="3645" spans="10:10" x14ac:dyDescent="0.2">
      <c r="J3645" s="576"/>
    </row>
    <row r="3646" spans="10:10" x14ac:dyDescent="0.2">
      <c r="J3646" s="576"/>
    </row>
    <row r="3647" spans="10:10" x14ac:dyDescent="0.2">
      <c r="J3647" s="576"/>
    </row>
    <row r="3648" spans="10:10" x14ac:dyDescent="0.2">
      <c r="J3648" s="576"/>
    </row>
    <row r="3649" spans="10:10" x14ac:dyDescent="0.2">
      <c r="J3649" s="576"/>
    </row>
    <row r="3650" spans="10:10" x14ac:dyDescent="0.2">
      <c r="J3650" s="576"/>
    </row>
    <row r="3651" spans="10:10" x14ac:dyDescent="0.2">
      <c r="J3651" s="576"/>
    </row>
    <row r="3652" spans="10:10" x14ac:dyDescent="0.2">
      <c r="J3652" s="576"/>
    </row>
    <row r="3653" spans="10:10" x14ac:dyDescent="0.2">
      <c r="J3653" s="576"/>
    </row>
    <row r="3654" spans="10:10" x14ac:dyDescent="0.2">
      <c r="J3654" s="576"/>
    </row>
    <row r="3655" spans="10:10" x14ac:dyDescent="0.2">
      <c r="J3655" s="576"/>
    </row>
    <row r="3656" spans="10:10" x14ac:dyDescent="0.2">
      <c r="J3656" s="576"/>
    </row>
    <row r="3657" spans="10:10" x14ac:dyDescent="0.2">
      <c r="J3657" s="576"/>
    </row>
    <row r="3658" spans="10:10" x14ac:dyDescent="0.2">
      <c r="J3658" s="576"/>
    </row>
    <row r="3659" spans="10:10" x14ac:dyDescent="0.2">
      <c r="J3659" s="576"/>
    </row>
    <row r="3660" spans="10:10" x14ac:dyDescent="0.2">
      <c r="J3660" s="576"/>
    </row>
    <row r="3661" spans="10:10" x14ac:dyDescent="0.2">
      <c r="J3661" s="576"/>
    </row>
    <row r="3662" spans="10:10" x14ac:dyDescent="0.2">
      <c r="J3662" s="576"/>
    </row>
    <row r="3663" spans="10:10" x14ac:dyDescent="0.2">
      <c r="J3663" s="576"/>
    </row>
    <row r="3664" spans="10:10" x14ac:dyDescent="0.2">
      <c r="J3664" s="576"/>
    </row>
    <row r="3665" spans="10:10" x14ac:dyDescent="0.2">
      <c r="J3665" s="576"/>
    </row>
    <row r="3666" spans="10:10" x14ac:dyDescent="0.2">
      <c r="J3666" s="576"/>
    </row>
    <row r="3667" spans="10:10" x14ac:dyDescent="0.2">
      <c r="J3667" s="576"/>
    </row>
    <row r="3668" spans="10:10" x14ac:dyDescent="0.2">
      <c r="J3668" s="576"/>
    </row>
    <row r="3669" spans="10:10" x14ac:dyDescent="0.2">
      <c r="J3669" s="576"/>
    </row>
    <row r="3670" spans="10:10" x14ac:dyDescent="0.2">
      <c r="J3670" s="576"/>
    </row>
    <row r="3671" spans="10:10" x14ac:dyDescent="0.2">
      <c r="J3671" s="576"/>
    </row>
    <row r="3672" spans="10:10" x14ac:dyDescent="0.2">
      <c r="J3672" s="576"/>
    </row>
    <row r="3673" spans="10:10" x14ac:dyDescent="0.2">
      <c r="J3673" s="576"/>
    </row>
    <row r="3674" spans="10:10" x14ac:dyDescent="0.2">
      <c r="J3674" s="576"/>
    </row>
    <row r="3675" spans="10:10" x14ac:dyDescent="0.2">
      <c r="J3675" s="576"/>
    </row>
    <row r="3676" spans="10:10" x14ac:dyDescent="0.2">
      <c r="J3676" s="576"/>
    </row>
    <row r="3677" spans="10:10" x14ac:dyDescent="0.2">
      <c r="J3677" s="576"/>
    </row>
    <row r="3678" spans="10:10" x14ac:dyDescent="0.2">
      <c r="J3678" s="576"/>
    </row>
    <row r="3679" spans="10:10" x14ac:dyDescent="0.2">
      <c r="J3679" s="576"/>
    </row>
    <row r="3680" spans="10:10" x14ac:dyDescent="0.2">
      <c r="J3680" s="576"/>
    </row>
    <row r="3681" spans="10:10" x14ac:dyDescent="0.2">
      <c r="J3681" s="576"/>
    </row>
    <row r="3682" spans="10:10" x14ac:dyDescent="0.2">
      <c r="J3682" s="576"/>
    </row>
    <row r="3683" spans="10:10" x14ac:dyDescent="0.2">
      <c r="J3683" s="576"/>
    </row>
    <row r="3684" spans="10:10" x14ac:dyDescent="0.2">
      <c r="J3684" s="576"/>
    </row>
    <row r="3685" spans="10:10" x14ac:dyDescent="0.2">
      <c r="J3685" s="576"/>
    </row>
    <row r="3686" spans="10:10" x14ac:dyDescent="0.2">
      <c r="J3686" s="576"/>
    </row>
    <row r="3687" spans="10:10" x14ac:dyDescent="0.2">
      <c r="J3687" s="576"/>
    </row>
    <row r="3688" spans="10:10" x14ac:dyDescent="0.2">
      <c r="J3688" s="576"/>
    </row>
    <row r="3689" spans="10:10" x14ac:dyDescent="0.2">
      <c r="J3689" s="576"/>
    </row>
    <row r="3690" spans="10:10" x14ac:dyDescent="0.2">
      <c r="J3690" s="576"/>
    </row>
    <row r="3691" spans="10:10" x14ac:dyDescent="0.2">
      <c r="J3691" s="576"/>
    </row>
    <row r="3692" spans="10:10" x14ac:dyDescent="0.2">
      <c r="J3692" s="576"/>
    </row>
    <row r="3693" spans="10:10" x14ac:dyDescent="0.2">
      <c r="J3693" s="576"/>
    </row>
    <row r="3694" spans="10:10" x14ac:dyDescent="0.2">
      <c r="J3694" s="576"/>
    </row>
    <row r="3695" spans="10:10" x14ac:dyDescent="0.2">
      <c r="J3695" s="576"/>
    </row>
    <row r="3696" spans="10:10" x14ac:dyDescent="0.2">
      <c r="J3696" s="576"/>
    </row>
    <row r="3697" spans="10:10" x14ac:dyDescent="0.2">
      <c r="J3697" s="576"/>
    </row>
    <row r="3698" spans="10:10" x14ac:dyDescent="0.2">
      <c r="J3698" s="576"/>
    </row>
    <row r="3699" spans="10:10" x14ac:dyDescent="0.2">
      <c r="J3699" s="576"/>
    </row>
    <row r="3700" spans="10:10" x14ac:dyDescent="0.2">
      <c r="J3700" s="576"/>
    </row>
    <row r="3701" spans="10:10" x14ac:dyDescent="0.2">
      <c r="J3701" s="576"/>
    </row>
    <row r="3702" spans="10:10" x14ac:dyDescent="0.2">
      <c r="J3702" s="576"/>
    </row>
    <row r="3703" spans="10:10" x14ac:dyDescent="0.2">
      <c r="J3703" s="576"/>
    </row>
    <row r="3704" spans="10:10" x14ac:dyDescent="0.2">
      <c r="J3704" s="576"/>
    </row>
    <row r="3705" spans="10:10" x14ac:dyDescent="0.2">
      <c r="J3705" s="576"/>
    </row>
    <row r="3706" spans="10:10" x14ac:dyDescent="0.2">
      <c r="J3706" s="576"/>
    </row>
    <row r="3707" spans="10:10" x14ac:dyDescent="0.2">
      <c r="J3707" s="576"/>
    </row>
    <row r="3708" spans="10:10" x14ac:dyDescent="0.2">
      <c r="J3708" s="576"/>
    </row>
    <row r="3709" spans="10:10" x14ac:dyDescent="0.2">
      <c r="J3709" s="576"/>
    </row>
    <row r="3710" spans="10:10" x14ac:dyDescent="0.2">
      <c r="J3710" s="576"/>
    </row>
    <row r="3711" spans="10:10" x14ac:dyDescent="0.2">
      <c r="J3711" s="576"/>
    </row>
    <row r="3712" spans="10:10" x14ac:dyDescent="0.2">
      <c r="J3712" s="576"/>
    </row>
    <row r="3713" spans="10:10" x14ac:dyDescent="0.2">
      <c r="J3713" s="576"/>
    </row>
    <row r="3714" spans="10:10" x14ac:dyDescent="0.2">
      <c r="J3714" s="576"/>
    </row>
    <row r="3715" spans="10:10" x14ac:dyDescent="0.2">
      <c r="J3715" s="576"/>
    </row>
    <row r="3716" spans="10:10" x14ac:dyDescent="0.2">
      <c r="J3716" s="576"/>
    </row>
    <row r="3717" spans="10:10" x14ac:dyDescent="0.2">
      <c r="J3717" s="576"/>
    </row>
    <row r="3718" spans="10:10" x14ac:dyDescent="0.2">
      <c r="J3718" s="576"/>
    </row>
    <row r="3719" spans="10:10" x14ac:dyDescent="0.2">
      <c r="J3719" s="576"/>
    </row>
    <row r="3720" spans="10:10" x14ac:dyDescent="0.2">
      <c r="J3720" s="576"/>
    </row>
    <row r="3721" spans="10:10" x14ac:dyDescent="0.2">
      <c r="J3721" s="576"/>
    </row>
    <row r="3722" spans="10:10" x14ac:dyDescent="0.2">
      <c r="J3722" s="576"/>
    </row>
    <row r="3723" spans="10:10" x14ac:dyDescent="0.2">
      <c r="J3723" s="576"/>
    </row>
    <row r="3724" spans="10:10" x14ac:dyDescent="0.2">
      <c r="J3724" s="576"/>
    </row>
    <row r="3725" spans="10:10" x14ac:dyDescent="0.2">
      <c r="J3725" s="576"/>
    </row>
    <row r="3726" spans="10:10" x14ac:dyDescent="0.2">
      <c r="J3726" s="576"/>
    </row>
    <row r="3727" spans="10:10" x14ac:dyDescent="0.2">
      <c r="J3727" s="576"/>
    </row>
    <row r="3728" spans="10:10" x14ac:dyDescent="0.2">
      <c r="J3728" s="576"/>
    </row>
    <row r="3729" spans="10:10" x14ac:dyDescent="0.2">
      <c r="J3729" s="576"/>
    </row>
    <row r="3730" spans="10:10" x14ac:dyDescent="0.2">
      <c r="J3730" s="576"/>
    </row>
    <row r="3731" spans="10:10" x14ac:dyDescent="0.2">
      <c r="J3731" s="576"/>
    </row>
    <row r="3732" spans="10:10" x14ac:dyDescent="0.2">
      <c r="J3732" s="576"/>
    </row>
    <row r="3733" spans="10:10" x14ac:dyDescent="0.2">
      <c r="J3733" s="576"/>
    </row>
    <row r="3734" spans="10:10" x14ac:dyDescent="0.2">
      <c r="J3734" s="576"/>
    </row>
    <row r="3735" spans="10:10" x14ac:dyDescent="0.2">
      <c r="J3735" s="576"/>
    </row>
    <row r="3736" spans="10:10" x14ac:dyDescent="0.2">
      <c r="J3736" s="576"/>
    </row>
    <row r="3737" spans="10:10" x14ac:dyDescent="0.2">
      <c r="J3737" s="576"/>
    </row>
    <row r="3738" spans="10:10" x14ac:dyDescent="0.2">
      <c r="J3738" s="576"/>
    </row>
    <row r="3739" spans="10:10" x14ac:dyDescent="0.2">
      <c r="J3739" s="576"/>
    </row>
    <row r="3740" spans="10:10" x14ac:dyDescent="0.2">
      <c r="J3740" s="576"/>
    </row>
    <row r="3741" spans="10:10" x14ac:dyDescent="0.2">
      <c r="J3741" s="576"/>
    </row>
    <row r="3742" spans="10:10" x14ac:dyDescent="0.2">
      <c r="J3742" s="576"/>
    </row>
    <row r="3743" spans="10:10" x14ac:dyDescent="0.2">
      <c r="J3743" s="576"/>
    </row>
    <row r="3744" spans="10:10" x14ac:dyDescent="0.2">
      <c r="J3744" s="576"/>
    </row>
    <row r="3745" spans="10:10" x14ac:dyDescent="0.2">
      <c r="J3745" s="576"/>
    </row>
    <row r="3746" spans="10:10" x14ac:dyDescent="0.2">
      <c r="J3746" s="576"/>
    </row>
    <row r="3747" spans="10:10" x14ac:dyDescent="0.2">
      <c r="J3747" s="576"/>
    </row>
    <row r="3748" spans="10:10" x14ac:dyDescent="0.2">
      <c r="J3748" s="576"/>
    </row>
    <row r="3749" spans="10:10" x14ac:dyDescent="0.2">
      <c r="J3749" s="576"/>
    </row>
    <row r="3750" spans="10:10" x14ac:dyDescent="0.2">
      <c r="J3750" s="576"/>
    </row>
    <row r="3751" spans="10:10" x14ac:dyDescent="0.2">
      <c r="J3751" s="576"/>
    </row>
    <row r="3752" spans="10:10" x14ac:dyDescent="0.2">
      <c r="J3752" s="576"/>
    </row>
    <row r="3753" spans="10:10" x14ac:dyDescent="0.2">
      <c r="J3753" s="576"/>
    </row>
    <row r="3754" spans="10:10" x14ac:dyDescent="0.2">
      <c r="J3754" s="576"/>
    </row>
    <row r="3755" spans="10:10" x14ac:dyDescent="0.2">
      <c r="J3755" s="576"/>
    </row>
    <row r="3756" spans="10:10" x14ac:dyDescent="0.2">
      <c r="J3756" s="576"/>
    </row>
    <row r="3757" spans="10:10" x14ac:dyDescent="0.2">
      <c r="J3757" s="576"/>
    </row>
    <row r="3758" spans="10:10" x14ac:dyDescent="0.2">
      <c r="J3758" s="576"/>
    </row>
    <row r="3759" spans="10:10" x14ac:dyDescent="0.2">
      <c r="J3759" s="576"/>
    </row>
    <row r="3760" spans="10:10" x14ac:dyDescent="0.2">
      <c r="J3760" s="576"/>
    </row>
    <row r="3761" spans="10:10" x14ac:dyDescent="0.2">
      <c r="J3761" s="576"/>
    </row>
    <row r="3762" spans="10:10" x14ac:dyDescent="0.2">
      <c r="J3762" s="576"/>
    </row>
    <row r="3763" spans="10:10" x14ac:dyDescent="0.2">
      <c r="J3763" s="576"/>
    </row>
    <row r="3764" spans="10:10" x14ac:dyDescent="0.2">
      <c r="J3764" s="576"/>
    </row>
    <row r="3765" spans="10:10" x14ac:dyDescent="0.2">
      <c r="J3765" s="576"/>
    </row>
    <row r="3766" spans="10:10" x14ac:dyDescent="0.2">
      <c r="J3766" s="576"/>
    </row>
    <row r="3767" spans="10:10" x14ac:dyDescent="0.2">
      <c r="J3767" s="576"/>
    </row>
    <row r="3768" spans="10:10" x14ac:dyDescent="0.2">
      <c r="J3768" s="576"/>
    </row>
    <row r="3769" spans="10:10" x14ac:dyDescent="0.2">
      <c r="J3769" s="576"/>
    </row>
    <row r="3770" spans="10:10" x14ac:dyDescent="0.2">
      <c r="J3770" s="576"/>
    </row>
    <row r="3771" spans="10:10" x14ac:dyDescent="0.2">
      <c r="J3771" s="576"/>
    </row>
    <row r="3772" spans="10:10" x14ac:dyDescent="0.2">
      <c r="J3772" s="576"/>
    </row>
    <row r="3773" spans="10:10" x14ac:dyDescent="0.2">
      <c r="J3773" s="576"/>
    </row>
    <row r="3774" spans="10:10" x14ac:dyDescent="0.2">
      <c r="J3774" s="576"/>
    </row>
    <row r="3775" spans="10:10" x14ac:dyDescent="0.2">
      <c r="J3775" s="576"/>
    </row>
    <row r="3776" spans="10:10" x14ac:dyDescent="0.2">
      <c r="J3776" s="576"/>
    </row>
    <row r="3777" spans="10:10" x14ac:dyDescent="0.2">
      <c r="J3777" s="576"/>
    </row>
    <row r="3778" spans="10:10" x14ac:dyDescent="0.2">
      <c r="J3778" s="576"/>
    </row>
    <row r="3779" spans="10:10" x14ac:dyDescent="0.2">
      <c r="J3779" s="576"/>
    </row>
    <row r="3780" spans="10:10" x14ac:dyDescent="0.2">
      <c r="J3780" s="576"/>
    </row>
    <row r="3781" spans="10:10" x14ac:dyDescent="0.2">
      <c r="J3781" s="576"/>
    </row>
    <row r="3782" spans="10:10" x14ac:dyDescent="0.2">
      <c r="J3782" s="576"/>
    </row>
    <row r="3783" spans="10:10" x14ac:dyDescent="0.2">
      <c r="J3783" s="576"/>
    </row>
    <row r="3784" spans="10:10" x14ac:dyDescent="0.2">
      <c r="J3784" s="576"/>
    </row>
    <row r="3785" spans="10:10" x14ac:dyDescent="0.2">
      <c r="J3785" s="576"/>
    </row>
    <row r="3786" spans="10:10" x14ac:dyDescent="0.2">
      <c r="J3786" s="576"/>
    </row>
    <row r="3787" spans="10:10" x14ac:dyDescent="0.2">
      <c r="J3787" s="576"/>
    </row>
    <row r="3788" spans="10:10" x14ac:dyDescent="0.2">
      <c r="J3788" s="576"/>
    </row>
    <row r="3789" spans="10:10" x14ac:dyDescent="0.2">
      <c r="J3789" s="576"/>
    </row>
    <row r="3790" spans="10:10" x14ac:dyDescent="0.2">
      <c r="J3790" s="576"/>
    </row>
    <row r="3791" spans="10:10" x14ac:dyDescent="0.2">
      <c r="J3791" s="576"/>
    </row>
    <row r="3792" spans="10:10" x14ac:dyDescent="0.2">
      <c r="J3792" s="576"/>
    </row>
    <row r="3793" spans="10:10" x14ac:dyDescent="0.2">
      <c r="J3793" s="576"/>
    </row>
    <row r="3794" spans="10:10" x14ac:dyDescent="0.2">
      <c r="J3794" s="576"/>
    </row>
    <row r="3795" spans="10:10" x14ac:dyDescent="0.2">
      <c r="J3795" s="576"/>
    </row>
    <row r="3796" spans="10:10" x14ac:dyDescent="0.2">
      <c r="J3796" s="576"/>
    </row>
    <row r="3797" spans="10:10" x14ac:dyDescent="0.2">
      <c r="J3797" s="576"/>
    </row>
    <row r="3798" spans="10:10" x14ac:dyDescent="0.2">
      <c r="J3798" s="576"/>
    </row>
    <row r="3799" spans="10:10" x14ac:dyDescent="0.2">
      <c r="J3799" s="576"/>
    </row>
    <row r="3800" spans="10:10" x14ac:dyDescent="0.2">
      <c r="J3800" s="576"/>
    </row>
    <row r="3801" spans="10:10" x14ac:dyDescent="0.2">
      <c r="J3801" s="576"/>
    </row>
    <row r="3802" spans="10:10" x14ac:dyDescent="0.2">
      <c r="J3802" s="576"/>
    </row>
    <row r="3803" spans="10:10" x14ac:dyDescent="0.2">
      <c r="J3803" s="576"/>
    </row>
    <row r="3804" spans="10:10" x14ac:dyDescent="0.2">
      <c r="J3804" s="576"/>
    </row>
    <row r="3805" spans="10:10" x14ac:dyDescent="0.2">
      <c r="J3805" s="576"/>
    </row>
    <row r="3806" spans="10:10" x14ac:dyDescent="0.2">
      <c r="J3806" s="576"/>
    </row>
    <row r="3807" spans="10:10" x14ac:dyDescent="0.2">
      <c r="J3807" s="576"/>
    </row>
    <row r="3808" spans="10:10" x14ac:dyDescent="0.2">
      <c r="J3808" s="576"/>
    </row>
    <row r="3809" spans="10:10" x14ac:dyDescent="0.2">
      <c r="J3809" s="576"/>
    </row>
    <row r="3810" spans="10:10" x14ac:dyDescent="0.2">
      <c r="J3810" s="576"/>
    </row>
    <row r="3811" spans="10:10" x14ac:dyDescent="0.2">
      <c r="J3811" s="576"/>
    </row>
    <row r="3812" spans="10:10" x14ac:dyDescent="0.2">
      <c r="J3812" s="576"/>
    </row>
    <row r="3813" spans="10:10" x14ac:dyDescent="0.2">
      <c r="J3813" s="576"/>
    </row>
    <row r="3814" spans="10:10" x14ac:dyDescent="0.2">
      <c r="J3814" s="576"/>
    </row>
    <row r="3815" spans="10:10" x14ac:dyDescent="0.2">
      <c r="J3815" s="576"/>
    </row>
    <row r="3816" spans="10:10" x14ac:dyDescent="0.2">
      <c r="J3816" s="576"/>
    </row>
    <row r="3817" spans="10:10" x14ac:dyDescent="0.2">
      <c r="J3817" s="576"/>
    </row>
    <row r="3818" spans="10:10" x14ac:dyDescent="0.2">
      <c r="J3818" s="576"/>
    </row>
    <row r="3819" spans="10:10" x14ac:dyDescent="0.2">
      <c r="J3819" s="576"/>
    </row>
    <row r="3820" spans="10:10" x14ac:dyDescent="0.2">
      <c r="J3820" s="576"/>
    </row>
    <row r="3821" spans="10:10" x14ac:dyDescent="0.2">
      <c r="J3821" s="576"/>
    </row>
    <row r="3822" spans="10:10" x14ac:dyDescent="0.2">
      <c r="J3822" s="576"/>
    </row>
    <row r="3823" spans="10:10" x14ac:dyDescent="0.2">
      <c r="J3823" s="576"/>
    </row>
    <row r="3824" spans="10:10" x14ac:dyDescent="0.2">
      <c r="J3824" s="576"/>
    </row>
    <row r="3825" spans="10:10" x14ac:dyDescent="0.2">
      <c r="J3825" s="576"/>
    </row>
    <row r="3826" spans="10:10" x14ac:dyDescent="0.2">
      <c r="J3826" s="576"/>
    </row>
    <row r="3827" spans="10:10" x14ac:dyDescent="0.2">
      <c r="J3827" s="576"/>
    </row>
    <row r="3828" spans="10:10" x14ac:dyDescent="0.2">
      <c r="J3828" s="576"/>
    </row>
    <row r="3829" spans="10:10" x14ac:dyDescent="0.2">
      <c r="J3829" s="576"/>
    </row>
    <row r="3830" spans="10:10" x14ac:dyDescent="0.2">
      <c r="J3830" s="576"/>
    </row>
    <row r="3831" spans="10:10" x14ac:dyDescent="0.2">
      <c r="J3831" s="576"/>
    </row>
    <row r="3832" spans="10:10" x14ac:dyDescent="0.2">
      <c r="J3832" s="576"/>
    </row>
    <row r="3833" spans="10:10" x14ac:dyDescent="0.2">
      <c r="J3833" s="576"/>
    </row>
    <row r="3834" spans="10:10" x14ac:dyDescent="0.2">
      <c r="J3834" s="576"/>
    </row>
    <row r="3835" spans="10:10" x14ac:dyDescent="0.2">
      <c r="J3835" s="576"/>
    </row>
    <row r="3836" spans="10:10" x14ac:dyDescent="0.2">
      <c r="J3836" s="576"/>
    </row>
    <row r="3837" spans="10:10" x14ac:dyDescent="0.2">
      <c r="J3837" s="576"/>
    </row>
    <row r="3838" spans="10:10" x14ac:dyDescent="0.2">
      <c r="J3838" s="576"/>
    </row>
    <row r="3839" spans="10:10" x14ac:dyDescent="0.2">
      <c r="J3839" s="576"/>
    </row>
    <row r="3840" spans="10:10" x14ac:dyDescent="0.2">
      <c r="J3840" s="576"/>
    </row>
    <row r="3841" spans="10:10" x14ac:dyDescent="0.2">
      <c r="J3841" s="576"/>
    </row>
    <row r="3842" spans="10:10" x14ac:dyDescent="0.2">
      <c r="J3842" s="576"/>
    </row>
    <row r="3843" spans="10:10" x14ac:dyDescent="0.2">
      <c r="J3843" s="576"/>
    </row>
    <row r="3844" spans="10:10" x14ac:dyDescent="0.2">
      <c r="J3844" s="576"/>
    </row>
    <row r="3845" spans="10:10" x14ac:dyDescent="0.2">
      <c r="J3845" s="576"/>
    </row>
    <row r="3846" spans="10:10" x14ac:dyDescent="0.2">
      <c r="J3846" s="576"/>
    </row>
    <row r="3847" spans="10:10" x14ac:dyDescent="0.2">
      <c r="J3847" s="576"/>
    </row>
    <row r="3848" spans="10:10" x14ac:dyDescent="0.2">
      <c r="J3848" s="576"/>
    </row>
    <row r="3849" spans="10:10" x14ac:dyDescent="0.2">
      <c r="J3849" s="576"/>
    </row>
    <row r="3850" spans="10:10" x14ac:dyDescent="0.2">
      <c r="J3850" s="576"/>
    </row>
    <row r="3851" spans="10:10" x14ac:dyDescent="0.2">
      <c r="J3851" s="576"/>
    </row>
    <row r="3852" spans="10:10" x14ac:dyDescent="0.2">
      <c r="J3852" s="576"/>
    </row>
    <row r="3853" spans="10:10" x14ac:dyDescent="0.2">
      <c r="J3853" s="576"/>
    </row>
    <row r="3854" spans="10:10" x14ac:dyDescent="0.2">
      <c r="J3854" s="576"/>
    </row>
    <row r="3855" spans="10:10" x14ac:dyDescent="0.2">
      <c r="J3855" s="576"/>
    </row>
    <row r="3856" spans="10:10" x14ac:dyDescent="0.2">
      <c r="J3856" s="576"/>
    </row>
    <row r="3857" spans="10:10" x14ac:dyDescent="0.2">
      <c r="J3857" s="576"/>
    </row>
    <row r="3858" spans="10:10" x14ac:dyDescent="0.2">
      <c r="J3858" s="576"/>
    </row>
    <row r="3859" spans="10:10" x14ac:dyDescent="0.2">
      <c r="J3859" s="576"/>
    </row>
    <row r="3860" spans="10:10" x14ac:dyDescent="0.2">
      <c r="J3860" s="576"/>
    </row>
    <row r="3861" spans="10:10" x14ac:dyDescent="0.2">
      <c r="J3861" s="576"/>
    </row>
    <row r="3862" spans="10:10" x14ac:dyDescent="0.2">
      <c r="J3862" s="576"/>
    </row>
    <row r="3863" spans="10:10" x14ac:dyDescent="0.2">
      <c r="J3863" s="576"/>
    </row>
    <row r="3864" spans="10:10" x14ac:dyDescent="0.2">
      <c r="J3864" s="576"/>
    </row>
    <row r="3865" spans="10:10" x14ac:dyDescent="0.2">
      <c r="J3865" s="576"/>
    </row>
    <row r="3866" spans="10:10" x14ac:dyDescent="0.2">
      <c r="J3866" s="576"/>
    </row>
    <row r="3867" spans="10:10" x14ac:dyDescent="0.2">
      <c r="J3867" s="576"/>
    </row>
    <row r="3868" spans="10:10" x14ac:dyDescent="0.2">
      <c r="J3868" s="576"/>
    </row>
    <row r="3869" spans="10:10" x14ac:dyDescent="0.2">
      <c r="J3869" s="576"/>
    </row>
    <row r="3870" spans="10:10" x14ac:dyDescent="0.2">
      <c r="J3870" s="576"/>
    </row>
    <row r="3871" spans="10:10" x14ac:dyDescent="0.2">
      <c r="J3871" s="576"/>
    </row>
    <row r="3872" spans="10:10" x14ac:dyDescent="0.2">
      <c r="J3872" s="576"/>
    </row>
    <row r="3873" spans="10:10" x14ac:dyDescent="0.2">
      <c r="J3873" s="576"/>
    </row>
    <row r="3874" spans="10:10" x14ac:dyDescent="0.2">
      <c r="J3874" s="576"/>
    </row>
    <row r="3875" spans="10:10" x14ac:dyDescent="0.2">
      <c r="J3875" s="576"/>
    </row>
    <row r="3876" spans="10:10" x14ac:dyDescent="0.2">
      <c r="J3876" s="576"/>
    </row>
    <row r="3877" spans="10:10" x14ac:dyDescent="0.2">
      <c r="J3877" s="576"/>
    </row>
    <row r="3878" spans="10:10" x14ac:dyDescent="0.2">
      <c r="J3878" s="576"/>
    </row>
    <row r="3879" spans="10:10" x14ac:dyDescent="0.2">
      <c r="J3879" s="576"/>
    </row>
    <row r="3880" spans="10:10" x14ac:dyDescent="0.2">
      <c r="J3880" s="576"/>
    </row>
    <row r="3881" spans="10:10" x14ac:dyDescent="0.2">
      <c r="J3881" s="576"/>
    </row>
    <row r="3882" spans="10:10" x14ac:dyDescent="0.2">
      <c r="J3882" s="576"/>
    </row>
    <row r="3883" spans="10:10" x14ac:dyDescent="0.2">
      <c r="J3883" s="576"/>
    </row>
    <row r="3884" spans="10:10" x14ac:dyDescent="0.2">
      <c r="J3884" s="576"/>
    </row>
    <row r="3885" spans="10:10" x14ac:dyDescent="0.2">
      <c r="J3885" s="576"/>
    </row>
    <row r="3886" spans="10:10" x14ac:dyDescent="0.2">
      <c r="J3886" s="576"/>
    </row>
    <row r="3887" spans="10:10" x14ac:dyDescent="0.2">
      <c r="J3887" s="576"/>
    </row>
    <row r="3888" spans="10:10" x14ac:dyDescent="0.2">
      <c r="J3888" s="576"/>
    </row>
    <row r="3889" spans="10:10" x14ac:dyDescent="0.2">
      <c r="J3889" s="576"/>
    </row>
    <row r="3890" spans="10:10" x14ac:dyDescent="0.2">
      <c r="J3890" s="576"/>
    </row>
    <row r="3891" spans="10:10" x14ac:dyDescent="0.2">
      <c r="J3891" s="576"/>
    </row>
    <row r="3892" spans="10:10" x14ac:dyDescent="0.2">
      <c r="J3892" s="576"/>
    </row>
    <row r="3893" spans="10:10" x14ac:dyDescent="0.2">
      <c r="J3893" s="576"/>
    </row>
    <row r="3894" spans="10:10" x14ac:dyDescent="0.2">
      <c r="J3894" s="576"/>
    </row>
    <row r="3895" spans="10:10" x14ac:dyDescent="0.2">
      <c r="J3895" s="576"/>
    </row>
    <row r="3896" spans="10:10" x14ac:dyDescent="0.2">
      <c r="J3896" s="576"/>
    </row>
    <row r="3897" spans="10:10" x14ac:dyDescent="0.2">
      <c r="J3897" s="576"/>
    </row>
    <row r="3898" spans="10:10" x14ac:dyDescent="0.2">
      <c r="J3898" s="576"/>
    </row>
    <row r="3899" spans="10:10" x14ac:dyDescent="0.2">
      <c r="J3899" s="576"/>
    </row>
    <row r="3900" spans="10:10" x14ac:dyDescent="0.2">
      <c r="J3900" s="576"/>
    </row>
    <row r="3901" spans="10:10" x14ac:dyDescent="0.2">
      <c r="J3901" s="576"/>
    </row>
    <row r="3902" spans="10:10" x14ac:dyDescent="0.2">
      <c r="J3902" s="576"/>
    </row>
    <row r="3903" spans="10:10" x14ac:dyDescent="0.2">
      <c r="J3903" s="576"/>
    </row>
    <row r="3904" spans="10:10" x14ac:dyDescent="0.2">
      <c r="J3904" s="576"/>
    </row>
    <row r="3905" spans="10:10" x14ac:dyDescent="0.2">
      <c r="J3905" s="576"/>
    </row>
    <row r="3906" spans="10:10" x14ac:dyDescent="0.2">
      <c r="J3906" s="576"/>
    </row>
    <row r="3907" spans="10:10" x14ac:dyDescent="0.2">
      <c r="J3907" s="576"/>
    </row>
    <row r="3908" spans="10:10" x14ac:dyDescent="0.2">
      <c r="J3908" s="576"/>
    </row>
    <row r="3909" spans="10:10" x14ac:dyDescent="0.2">
      <c r="J3909" s="576"/>
    </row>
    <row r="3910" spans="10:10" x14ac:dyDescent="0.2">
      <c r="J3910" s="576"/>
    </row>
    <row r="3911" spans="10:10" x14ac:dyDescent="0.2">
      <c r="J3911" s="576"/>
    </row>
    <row r="3912" spans="10:10" x14ac:dyDescent="0.2">
      <c r="J3912" s="576"/>
    </row>
    <row r="3913" spans="10:10" x14ac:dyDescent="0.2">
      <c r="J3913" s="576"/>
    </row>
    <row r="3914" spans="10:10" x14ac:dyDescent="0.2">
      <c r="J3914" s="576"/>
    </row>
    <row r="3915" spans="10:10" x14ac:dyDescent="0.2">
      <c r="J3915" s="576"/>
    </row>
    <row r="3916" spans="10:10" x14ac:dyDescent="0.2">
      <c r="J3916" s="576"/>
    </row>
    <row r="3917" spans="10:10" x14ac:dyDescent="0.2">
      <c r="J3917" s="576"/>
    </row>
    <row r="3918" spans="10:10" x14ac:dyDescent="0.2">
      <c r="J3918" s="576"/>
    </row>
    <row r="3919" spans="10:10" x14ac:dyDescent="0.2">
      <c r="J3919" s="576"/>
    </row>
    <row r="3920" spans="10:10" x14ac:dyDescent="0.2">
      <c r="J3920" s="576"/>
    </row>
    <row r="3921" spans="10:10" x14ac:dyDescent="0.2">
      <c r="J3921" s="576"/>
    </row>
    <row r="3922" spans="10:10" x14ac:dyDescent="0.2">
      <c r="J3922" s="576"/>
    </row>
    <row r="3923" spans="10:10" x14ac:dyDescent="0.2">
      <c r="J3923" s="576"/>
    </row>
    <row r="3924" spans="10:10" x14ac:dyDescent="0.2">
      <c r="J3924" s="576"/>
    </row>
    <row r="3925" spans="10:10" x14ac:dyDescent="0.2">
      <c r="J3925" s="576"/>
    </row>
    <row r="3926" spans="10:10" x14ac:dyDescent="0.2">
      <c r="J3926" s="576"/>
    </row>
    <row r="3927" spans="10:10" x14ac:dyDescent="0.2">
      <c r="J3927" s="576"/>
    </row>
    <row r="3928" spans="10:10" x14ac:dyDescent="0.2">
      <c r="J3928" s="576"/>
    </row>
    <row r="3929" spans="10:10" x14ac:dyDescent="0.2">
      <c r="J3929" s="576"/>
    </row>
    <row r="3930" spans="10:10" x14ac:dyDescent="0.2">
      <c r="J3930" s="576"/>
    </row>
    <row r="3931" spans="10:10" x14ac:dyDescent="0.2">
      <c r="J3931" s="576"/>
    </row>
    <row r="3932" spans="10:10" x14ac:dyDescent="0.2">
      <c r="J3932" s="576"/>
    </row>
    <row r="3933" spans="10:10" x14ac:dyDescent="0.2">
      <c r="J3933" s="576"/>
    </row>
    <row r="3934" spans="10:10" x14ac:dyDescent="0.2">
      <c r="J3934" s="576"/>
    </row>
    <row r="3935" spans="10:10" x14ac:dyDescent="0.2">
      <c r="J3935" s="576"/>
    </row>
    <row r="3936" spans="10:10" x14ac:dyDescent="0.2">
      <c r="J3936" s="576"/>
    </row>
    <row r="3937" spans="10:10" x14ac:dyDescent="0.2">
      <c r="J3937" s="576"/>
    </row>
    <row r="3938" spans="10:10" x14ac:dyDescent="0.2">
      <c r="J3938" s="576"/>
    </row>
    <row r="3939" spans="10:10" x14ac:dyDescent="0.2">
      <c r="J3939" s="576"/>
    </row>
    <row r="3940" spans="10:10" x14ac:dyDescent="0.2">
      <c r="J3940" s="576"/>
    </row>
    <row r="3941" spans="10:10" x14ac:dyDescent="0.2">
      <c r="J3941" s="576"/>
    </row>
    <row r="3942" spans="10:10" x14ac:dyDescent="0.2">
      <c r="J3942" s="576"/>
    </row>
    <row r="3943" spans="10:10" x14ac:dyDescent="0.2">
      <c r="J3943" s="576"/>
    </row>
    <row r="3944" spans="10:10" x14ac:dyDescent="0.2">
      <c r="J3944" s="576"/>
    </row>
    <row r="3945" spans="10:10" x14ac:dyDescent="0.2">
      <c r="J3945" s="576"/>
    </row>
    <row r="3946" spans="10:10" x14ac:dyDescent="0.2">
      <c r="J3946" s="576"/>
    </row>
    <row r="3947" spans="10:10" x14ac:dyDescent="0.2">
      <c r="J3947" s="576"/>
    </row>
    <row r="3948" spans="10:10" x14ac:dyDescent="0.2">
      <c r="J3948" s="576"/>
    </row>
    <row r="3949" spans="10:10" x14ac:dyDescent="0.2">
      <c r="J3949" s="576"/>
    </row>
    <row r="3950" spans="10:10" x14ac:dyDescent="0.2">
      <c r="J3950" s="576"/>
    </row>
    <row r="3951" spans="10:10" x14ac:dyDescent="0.2">
      <c r="J3951" s="576"/>
    </row>
    <row r="3952" spans="10:10" x14ac:dyDescent="0.2">
      <c r="J3952" s="576"/>
    </row>
    <row r="3953" spans="10:10" x14ac:dyDescent="0.2">
      <c r="J3953" s="576"/>
    </row>
    <row r="3954" spans="10:10" x14ac:dyDescent="0.2">
      <c r="J3954" s="576"/>
    </row>
    <row r="3955" spans="10:10" x14ac:dyDescent="0.2">
      <c r="J3955" s="576"/>
    </row>
    <row r="3956" spans="10:10" x14ac:dyDescent="0.2">
      <c r="J3956" s="576"/>
    </row>
    <row r="3957" spans="10:10" x14ac:dyDescent="0.2">
      <c r="J3957" s="576"/>
    </row>
    <row r="3958" spans="10:10" x14ac:dyDescent="0.2">
      <c r="J3958" s="576"/>
    </row>
    <row r="3959" spans="10:10" x14ac:dyDescent="0.2">
      <c r="J3959" s="576"/>
    </row>
    <row r="3960" spans="10:10" x14ac:dyDescent="0.2">
      <c r="J3960" s="576"/>
    </row>
    <row r="3961" spans="10:10" x14ac:dyDescent="0.2">
      <c r="J3961" s="576"/>
    </row>
    <row r="3962" spans="10:10" x14ac:dyDescent="0.2">
      <c r="J3962" s="576"/>
    </row>
    <row r="3963" spans="10:10" x14ac:dyDescent="0.2">
      <c r="J3963" s="576"/>
    </row>
    <row r="3964" spans="10:10" x14ac:dyDescent="0.2">
      <c r="J3964" s="576"/>
    </row>
    <row r="3965" spans="10:10" x14ac:dyDescent="0.2">
      <c r="J3965" s="576"/>
    </row>
    <row r="3966" spans="10:10" x14ac:dyDescent="0.2">
      <c r="J3966" s="576"/>
    </row>
    <row r="3967" spans="10:10" x14ac:dyDescent="0.2">
      <c r="J3967" s="576"/>
    </row>
    <row r="3968" spans="10:10" x14ac:dyDescent="0.2">
      <c r="J3968" s="576"/>
    </row>
    <row r="3969" spans="10:10" x14ac:dyDescent="0.2">
      <c r="J3969" s="576"/>
    </row>
    <row r="3970" spans="10:10" x14ac:dyDescent="0.2">
      <c r="J3970" s="576"/>
    </row>
    <row r="3971" spans="10:10" x14ac:dyDescent="0.2">
      <c r="J3971" s="576"/>
    </row>
    <row r="3972" spans="10:10" x14ac:dyDescent="0.2">
      <c r="J3972" s="576"/>
    </row>
    <row r="3973" spans="10:10" x14ac:dyDescent="0.2">
      <c r="J3973" s="576"/>
    </row>
    <row r="3974" spans="10:10" x14ac:dyDescent="0.2">
      <c r="J3974" s="576"/>
    </row>
    <row r="3975" spans="10:10" x14ac:dyDescent="0.2">
      <c r="J3975" s="576"/>
    </row>
    <row r="3976" spans="10:10" x14ac:dyDescent="0.2">
      <c r="J3976" s="576"/>
    </row>
    <row r="3977" spans="10:10" x14ac:dyDescent="0.2">
      <c r="J3977" s="576"/>
    </row>
    <row r="3978" spans="10:10" x14ac:dyDescent="0.2">
      <c r="J3978" s="576"/>
    </row>
    <row r="3979" spans="10:10" x14ac:dyDescent="0.2">
      <c r="J3979" s="576"/>
    </row>
    <row r="3980" spans="10:10" x14ac:dyDescent="0.2">
      <c r="J3980" s="576"/>
    </row>
    <row r="3981" spans="10:10" x14ac:dyDescent="0.2">
      <c r="J3981" s="576"/>
    </row>
    <row r="3982" spans="10:10" x14ac:dyDescent="0.2">
      <c r="J3982" s="576"/>
    </row>
    <row r="3983" spans="10:10" x14ac:dyDescent="0.2">
      <c r="J3983" s="576"/>
    </row>
    <row r="3984" spans="10:10" x14ac:dyDescent="0.2">
      <c r="J3984" s="576"/>
    </row>
    <row r="3985" spans="10:10" x14ac:dyDescent="0.2">
      <c r="J3985" s="576"/>
    </row>
    <row r="3986" spans="10:10" x14ac:dyDescent="0.2">
      <c r="J3986" s="576"/>
    </row>
    <row r="3987" spans="10:10" x14ac:dyDescent="0.2">
      <c r="J3987" s="576"/>
    </row>
    <row r="3988" spans="10:10" x14ac:dyDescent="0.2">
      <c r="J3988" s="576"/>
    </row>
    <row r="3989" spans="10:10" x14ac:dyDescent="0.2">
      <c r="J3989" s="576"/>
    </row>
    <row r="3990" spans="10:10" x14ac:dyDescent="0.2">
      <c r="J3990" s="576"/>
    </row>
    <row r="3991" spans="10:10" x14ac:dyDescent="0.2">
      <c r="J3991" s="576"/>
    </row>
    <row r="3992" spans="10:10" x14ac:dyDescent="0.2">
      <c r="J3992" s="576"/>
    </row>
    <row r="3993" spans="10:10" x14ac:dyDescent="0.2">
      <c r="J3993" s="576"/>
    </row>
    <row r="3994" spans="10:10" x14ac:dyDescent="0.2">
      <c r="J3994" s="576"/>
    </row>
    <row r="3995" spans="10:10" x14ac:dyDescent="0.2">
      <c r="J3995" s="576"/>
    </row>
    <row r="3996" spans="10:10" x14ac:dyDescent="0.2">
      <c r="J3996" s="576"/>
    </row>
    <row r="3997" spans="10:10" x14ac:dyDescent="0.2">
      <c r="J3997" s="576"/>
    </row>
    <row r="3998" spans="10:10" x14ac:dyDescent="0.2">
      <c r="J3998" s="576"/>
    </row>
    <row r="3999" spans="10:10" x14ac:dyDescent="0.2">
      <c r="J3999" s="576"/>
    </row>
    <row r="4000" spans="10:10" x14ac:dyDescent="0.2">
      <c r="J4000" s="576"/>
    </row>
    <row r="4001" spans="10:10" x14ac:dyDescent="0.2">
      <c r="J4001" s="576"/>
    </row>
    <row r="4002" spans="10:10" x14ac:dyDescent="0.2">
      <c r="J4002" s="576"/>
    </row>
    <row r="4003" spans="10:10" x14ac:dyDescent="0.2">
      <c r="J4003" s="576"/>
    </row>
    <row r="4004" spans="10:10" x14ac:dyDescent="0.2">
      <c r="J4004" s="576"/>
    </row>
    <row r="4005" spans="10:10" x14ac:dyDescent="0.2">
      <c r="J4005" s="576"/>
    </row>
    <row r="4006" spans="10:10" x14ac:dyDescent="0.2">
      <c r="J4006" s="576"/>
    </row>
    <row r="4007" spans="10:10" x14ac:dyDescent="0.2">
      <c r="J4007" s="576"/>
    </row>
    <row r="4008" spans="10:10" x14ac:dyDescent="0.2">
      <c r="J4008" s="576"/>
    </row>
    <row r="4009" spans="10:10" x14ac:dyDescent="0.2">
      <c r="J4009" s="576"/>
    </row>
    <row r="4010" spans="10:10" x14ac:dyDescent="0.2">
      <c r="J4010" s="576"/>
    </row>
    <row r="4011" spans="10:10" x14ac:dyDescent="0.2">
      <c r="J4011" s="576"/>
    </row>
    <row r="4012" spans="10:10" x14ac:dyDescent="0.2">
      <c r="J4012" s="576"/>
    </row>
    <row r="4013" spans="10:10" x14ac:dyDescent="0.2">
      <c r="J4013" s="576"/>
    </row>
    <row r="4014" spans="10:10" x14ac:dyDescent="0.2">
      <c r="J4014" s="576"/>
    </row>
    <row r="4015" spans="10:10" x14ac:dyDescent="0.2">
      <c r="J4015" s="576"/>
    </row>
    <row r="4016" spans="10:10" x14ac:dyDescent="0.2">
      <c r="J4016" s="576"/>
    </row>
    <row r="4017" spans="10:10" x14ac:dyDescent="0.2">
      <c r="J4017" s="576"/>
    </row>
    <row r="4018" spans="10:10" x14ac:dyDescent="0.2">
      <c r="J4018" s="576"/>
    </row>
    <row r="4019" spans="10:10" x14ac:dyDescent="0.2">
      <c r="J4019" s="576"/>
    </row>
    <row r="4020" spans="10:10" x14ac:dyDescent="0.2">
      <c r="J4020" s="576"/>
    </row>
    <row r="4021" spans="10:10" x14ac:dyDescent="0.2">
      <c r="J4021" s="576"/>
    </row>
    <row r="4022" spans="10:10" x14ac:dyDescent="0.2">
      <c r="J4022" s="576"/>
    </row>
    <row r="4023" spans="10:10" x14ac:dyDescent="0.2">
      <c r="J4023" s="576"/>
    </row>
    <row r="4024" spans="10:10" x14ac:dyDescent="0.2">
      <c r="J4024" s="576"/>
    </row>
    <row r="4025" spans="10:10" x14ac:dyDescent="0.2">
      <c r="J4025" s="576"/>
    </row>
    <row r="4026" spans="10:10" x14ac:dyDescent="0.2">
      <c r="J4026" s="576"/>
    </row>
    <row r="4027" spans="10:10" x14ac:dyDescent="0.2">
      <c r="J4027" s="576"/>
    </row>
    <row r="4028" spans="10:10" x14ac:dyDescent="0.2">
      <c r="J4028" s="576"/>
    </row>
    <row r="4029" spans="10:10" x14ac:dyDescent="0.2">
      <c r="J4029" s="576"/>
    </row>
    <row r="4030" spans="10:10" x14ac:dyDescent="0.2">
      <c r="J4030" s="576"/>
    </row>
    <row r="4031" spans="10:10" x14ac:dyDescent="0.2">
      <c r="J4031" s="576"/>
    </row>
    <row r="4032" spans="10:10" x14ac:dyDescent="0.2">
      <c r="J4032" s="576"/>
    </row>
    <row r="4033" spans="10:10" x14ac:dyDescent="0.2">
      <c r="J4033" s="576"/>
    </row>
    <row r="4034" spans="10:10" x14ac:dyDescent="0.2">
      <c r="J4034" s="576"/>
    </row>
    <row r="4035" spans="10:10" x14ac:dyDescent="0.2">
      <c r="J4035" s="576"/>
    </row>
    <row r="4036" spans="10:10" x14ac:dyDescent="0.2">
      <c r="J4036" s="576"/>
    </row>
    <row r="4037" spans="10:10" x14ac:dyDescent="0.2">
      <c r="J4037" s="576"/>
    </row>
    <row r="4038" spans="10:10" x14ac:dyDescent="0.2">
      <c r="J4038" s="576"/>
    </row>
    <row r="4039" spans="10:10" x14ac:dyDescent="0.2">
      <c r="J4039" s="576"/>
    </row>
    <row r="4040" spans="10:10" x14ac:dyDescent="0.2">
      <c r="J4040" s="576"/>
    </row>
    <row r="4041" spans="10:10" x14ac:dyDescent="0.2">
      <c r="J4041" s="576"/>
    </row>
    <row r="4042" spans="10:10" x14ac:dyDescent="0.2">
      <c r="J4042" s="576"/>
    </row>
    <row r="4043" spans="10:10" x14ac:dyDescent="0.2">
      <c r="J4043" s="576"/>
    </row>
    <row r="4044" spans="10:10" x14ac:dyDescent="0.2">
      <c r="J4044" s="576"/>
    </row>
    <row r="4045" spans="10:10" x14ac:dyDescent="0.2">
      <c r="J4045" s="576"/>
    </row>
    <row r="4046" spans="10:10" x14ac:dyDescent="0.2">
      <c r="J4046" s="576"/>
    </row>
    <row r="4047" spans="10:10" x14ac:dyDescent="0.2">
      <c r="J4047" s="576"/>
    </row>
    <row r="4048" spans="10:10" x14ac:dyDescent="0.2">
      <c r="J4048" s="576"/>
    </row>
    <row r="4049" spans="10:10" x14ac:dyDescent="0.2">
      <c r="J4049" s="576"/>
    </row>
    <row r="4050" spans="10:10" x14ac:dyDescent="0.2">
      <c r="J4050" s="576"/>
    </row>
    <row r="4051" spans="10:10" x14ac:dyDescent="0.2">
      <c r="J4051" s="576"/>
    </row>
    <row r="4052" spans="10:10" x14ac:dyDescent="0.2">
      <c r="J4052" s="576"/>
    </row>
    <row r="4053" spans="10:10" x14ac:dyDescent="0.2">
      <c r="J4053" s="576"/>
    </row>
    <row r="4054" spans="10:10" x14ac:dyDescent="0.2">
      <c r="J4054" s="576"/>
    </row>
    <row r="4055" spans="10:10" x14ac:dyDescent="0.2">
      <c r="J4055" s="576"/>
    </row>
    <row r="4056" spans="10:10" x14ac:dyDescent="0.2">
      <c r="J4056" s="576"/>
    </row>
    <row r="4057" spans="10:10" x14ac:dyDescent="0.2">
      <c r="J4057" s="576"/>
    </row>
    <row r="4058" spans="10:10" x14ac:dyDescent="0.2">
      <c r="J4058" s="576"/>
    </row>
    <row r="4059" spans="10:10" x14ac:dyDescent="0.2">
      <c r="J4059" s="576"/>
    </row>
    <row r="4060" spans="10:10" x14ac:dyDescent="0.2">
      <c r="J4060" s="576"/>
    </row>
    <row r="4061" spans="10:10" x14ac:dyDescent="0.2">
      <c r="J4061" s="576"/>
    </row>
    <row r="4062" spans="10:10" x14ac:dyDescent="0.2">
      <c r="J4062" s="576"/>
    </row>
    <row r="4063" spans="10:10" x14ac:dyDescent="0.2">
      <c r="J4063" s="576"/>
    </row>
    <row r="4064" spans="10:10" x14ac:dyDescent="0.2">
      <c r="J4064" s="576"/>
    </row>
    <row r="4065" spans="10:10" x14ac:dyDescent="0.2">
      <c r="J4065" s="576"/>
    </row>
    <row r="4066" spans="10:10" x14ac:dyDescent="0.2">
      <c r="J4066" s="576"/>
    </row>
    <row r="4067" spans="10:10" x14ac:dyDescent="0.2">
      <c r="J4067" s="576"/>
    </row>
    <row r="4068" spans="10:10" x14ac:dyDescent="0.2">
      <c r="J4068" s="576"/>
    </row>
    <row r="4069" spans="10:10" x14ac:dyDescent="0.2">
      <c r="J4069" s="576"/>
    </row>
    <row r="4070" spans="10:10" x14ac:dyDescent="0.2">
      <c r="J4070" s="576"/>
    </row>
    <row r="4071" spans="10:10" x14ac:dyDescent="0.2">
      <c r="J4071" s="576"/>
    </row>
    <row r="4072" spans="10:10" x14ac:dyDescent="0.2">
      <c r="J4072" s="576"/>
    </row>
    <row r="4073" spans="10:10" x14ac:dyDescent="0.2">
      <c r="J4073" s="576"/>
    </row>
    <row r="4074" spans="10:10" x14ac:dyDescent="0.2">
      <c r="J4074" s="576"/>
    </row>
    <row r="4075" spans="10:10" x14ac:dyDescent="0.2">
      <c r="J4075" s="576"/>
    </row>
    <row r="4076" spans="10:10" x14ac:dyDescent="0.2">
      <c r="J4076" s="576"/>
    </row>
    <row r="4077" spans="10:10" x14ac:dyDescent="0.2">
      <c r="J4077" s="576"/>
    </row>
    <row r="4078" spans="10:10" x14ac:dyDescent="0.2">
      <c r="J4078" s="576"/>
    </row>
    <row r="4079" spans="10:10" x14ac:dyDescent="0.2">
      <c r="J4079" s="576"/>
    </row>
    <row r="4080" spans="10:10" x14ac:dyDescent="0.2">
      <c r="J4080" s="576"/>
    </row>
    <row r="4081" spans="10:10" x14ac:dyDescent="0.2">
      <c r="J4081" s="576"/>
    </row>
    <row r="4082" spans="10:10" x14ac:dyDescent="0.2">
      <c r="J4082" s="576"/>
    </row>
    <row r="4083" spans="10:10" x14ac:dyDescent="0.2">
      <c r="J4083" s="576"/>
    </row>
    <row r="4084" spans="10:10" x14ac:dyDescent="0.2">
      <c r="J4084" s="576"/>
    </row>
    <row r="4085" spans="10:10" x14ac:dyDescent="0.2">
      <c r="J4085" s="576"/>
    </row>
    <row r="4086" spans="10:10" x14ac:dyDescent="0.2">
      <c r="J4086" s="576"/>
    </row>
    <row r="4087" spans="10:10" x14ac:dyDescent="0.2">
      <c r="J4087" s="576"/>
    </row>
    <row r="4088" spans="10:10" x14ac:dyDescent="0.2">
      <c r="J4088" s="576"/>
    </row>
    <row r="4089" spans="10:10" x14ac:dyDescent="0.2">
      <c r="J4089" s="576"/>
    </row>
    <row r="4090" spans="10:10" x14ac:dyDescent="0.2">
      <c r="J4090" s="576"/>
    </row>
    <row r="4091" spans="10:10" x14ac:dyDescent="0.2">
      <c r="J4091" s="576"/>
    </row>
    <row r="4092" spans="10:10" x14ac:dyDescent="0.2">
      <c r="J4092" s="576"/>
    </row>
    <row r="4093" spans="10:10" x14ac:dyDescent="0.2">
      <c r="J4093" s="576"/>
    </row>
    <row r="4094" spans="10:10" x14ac:dyDescent="0.2">
      <c r="J4094" s="576"/>
    </row>
    <row r="4095" spans="10:10" x14ac:dyDescent="0.2">
      <c r="J4095" s="576"/>
    </row>
    <row r="4096" spans="10:10" x14ac:dyDescent="0.2">
      <c r="J4096" s="576"/>
    </row>
    <row r="4097" spans="10:10" x14ac:dyDescent="0.2">
      <c r="J4097" s="576"/>
    </row>
    <row r="4098" spans="10:10" x14ac:dyDescent="0.2">
      <c r="J4098" s="576"/>
    </row>
    <row r="4099" spans="10:10" x14ac:dyDescent="0.2">
      <c r="J4099" s="576"/>
    </row>
    <row r="4100" spans="10:10" x14ac:dyDescent="0.2">
      <c r="J4100" s="576"/>
    </row>
    <row r="4101" spans="10:10" x14ac:dyDescent="0.2">
      <c r="J4101" s="576"/>
    </row>
    <row r="4102" spans="10:10" x14ac:dyDescent="0.2">
      <c r="J4102" s="576"/>
    </row>
    <row r="4103" spans="10:10" x14ac:dyDescent="0.2">
      <c r="J4103" s="576"/>
    </row>
    <row r="4104" spans="10:10" x14ac:dyDescent="0.2">
      <c r="J4104" s="576"/>
    </row>
    <row r="4105" spans="10:10" x14ac:dyDescent="0.2">
      <c r="J4105" s="576"/>
    </row>
    <row r="4106" spans="10:10" x14ac:dyDescent="0.2">
      <c r="J4106" s="576"/>
    </row>
    <row r="4107" spans="10:10" x14ac:dyDescent="0.2">
      <c r="J4107" s="576"/>
    </row>
    <row r="4108" spans="10:10" x14ac:dyDescent="0.2">
      <c r="J4108" s="576"/>
    </row>
    <row r="4109" spans="10:10" x14ac:dyDescent="0.2">
      <c r="J4109" s="576"/>
    </row>
    <row r="4110" spans="10:10" x14ac:dyDescent="0.2">
      <c r="J4110" s="576"/>
    </row>
    <row r="4111" spans="10:10" x14ac:dyDescent="0.2">
      <c r="J4111" s="576"/>
    </row>
    <row r="4112" spans="10:10" x14ac:dyDescent="0.2">
      <c r="J4112" s="576"/>
    </row>
    <row r="4113" spans="10:10" x14ac:dyDescent="0.2">
      <c r="J4113" s="576"/>
    </row>
    <row r="4114" spans="10:10" x14ac:dyDescent="0.2">
      <c r="J4114" s="576"/>
    </row>
    <row r="4115" spans="10:10" x14ac:dyDescent="0.2">
      <c r="J4115" s="576"/>
    </row>
    <row r="4116" spans="10:10" x14ac:dyDescent="0.2">
      <c r="J4116" s="576"/>
    </row>
    <row r="4117" spans="10:10" x14ac:dyDescent="0.2">
      <c r="J4117" s="576"/>
    </row>
    <row r="4118" spans="10:10" x14ac:dyDescent="0.2">
      <c r="J4118" s="576"/>
    </row>
    <row r="4119" spans="10:10" x14ac:dyDescent="0.2">
      <c r="J4119" s="576"/>
    </row>
    <row r="4120" spans="10:10" x14ac:dyDescent="0.2">
      <c r="J4120" s="576"/>
    </row>
    <row r="4121" spans="10:10" x14ac:dyDescent="0.2">
      <c r="J4121" s="576"/>
    </row>
    <row r="4122" spans="10:10" x14ac:dyDescent="0.2">
      <c r="J4122" s="576"/>
    </row>
    <row r="4123" spans="10:10" x14ac:dyDescent="0.2">
      <c r="J4123" s="576"/>
    </row>
    <row r="4124" spans="10:10" x14ac:dyDescent="0.2">
      <c r="J4124" s="576"/>
    </row>
    <row r="4125" spans="10:10" x14ac:dyDescent="0.2">
      <c r="J4125" s="576"/>
    </row>
    <row r="4126" spans="10:10" x14ac:dyDescent="0.2">
      <c r="J4126" s="576"/>
    </row>
    <row r="4127" spans="10:10" x14ac:dyDescent="0.2">
      <c r="J4127" s="576"/>
    </row>
    <row r="4128" spans="10:10" x14ac:dyDescent="0.2">
      <c r="J4128" s="576"/>
    </row>
    <row r="4129" spans="10:10" x14ac:dyDescent="0.2">
      <c r="J4129" s="576"/>
    </row>
    <row r="4130" spans="10:10" x14ac:dyDescent="0.2">
      <c r="J4130" s="576"/>
    </row>
    <row r="4131" spans="10:10" x14ac:dyDescent="0.2">
      <c r="J4131" s="576"/>
    </row>
    <row r="4132" spans="10:10" x14ac:dyDescent="0.2">
      <c r="J4132" s="576"/>
    </row>
    <row r="4133" spans="10:10" x14ac:dyDescent="0.2">
      <c r="J4133" s="576"/>
    </row>
    <row r="4134" spans="10:10" x14ac:dyDescent="0.2">
      <c r="J4134" s="576"/>
    </row>
    <row r="4135" spans="10:10" x14ac:dyDescent="0.2">
      <c r="J4135" s="576"/>
    </row>
    <row r="4136" spans="10:10" x14ac:dyDescent="0.2">
      <c r="J4136" s="576"/>
    </row>
    <row r="4137" spans="10:10" x14ac:dyDescent="0.2">
      <c r="J4137" s="576"/>
    </row>
    <row r="4138" spans="10:10" x14ac:dyDescent="0.2">
      <c r="J4138" s="576"/>
    </row>
    <row r="4139" spans="10:10" x14ac:dyDescent="0.2">
      <c r="J4139" s="576"/>
    </row>
    <row r="4140" spans="10:10" x14ac:dyDescent="0.2">
      <c r="J4140" s="576"/>
    </row>
    <row r="4141" spans="10:10" x14ac:dyDescent="0.2">
      <c r="J4141" s="576"/>
    </row>
    <row r="4142" spans="10:10" x14ac:dyDescent="0.2">
      <c r="J4142" s="576"/>
    </row>
    <row r="4143" spans="10:10" x14ac:dyDescent="0.2">
      <c r="J4143" s="576"/>
    </row>
    <row r="4144" spans="10:10" x14ac:dyDescent="0.2">
      <c r="J4144" s="576"/>
    </row>
    <row r="4145" spans="10:10" x14ac:dyDescent="0.2">
      <c r="J4145" s="576"/>
    </row>
    <row r="4146" spans="10:10" x14ac:dyDescent="0.2">
      <c r="J4146" s="576"/>
    </row>
    <row r="4147" spans="10:10" x14ac:dyDescent="0.2">
      <c r="J4147" s="576"/>
    </row>
    <row r="4148" spans="10:10" x14ac:dyDescent="0.2">
      <c r="J4148" s="576"/>
    </row>
    <row r="4149" spans="10:10" x14ac:dyDescent="0.2">
      <c r="J4149" s="576"/>
    </row>
    <row r="4150" spans="10:10" x14ac:dyDescent="0.2">
      <c r="J4150" s="576"/>
    </row>
    <row r="4151" spans="10:10" x14ac:dyDescent="0.2">
      <c r="J4151" s="576"/>
    </row>
    <row r="4152" spans="10:10" x14ac:dyDescent="0.2">
      <c r="J4152" s="576"/>
    </row>
    <row r="4153" spans="10:10" x14ac:dyDescent="0.2">
      <c r="J4153" s="576"/>
    </row>
    <row r="4154" spans="10:10" x14ac:dyDescent="0.2">
      <c r="J4154" s="576"/>
    </row>
    <row r="4155" spans="10:10" x14ac:dyDescent="0.2">
      <c r="J4155" s="576"/>
    </row>
    <row r="4156" spans="10:10" x14ac:dyDescent="0.2">
      <c r="J4156" s="576"/>
    </row>
    <row r="4157" spans="10:10" x14ac:dyDescent="0.2">
      <c r="J4157" s="576"/>
    </row>
    <row r="4158" spans="10:10" x14ac:dyDescent="0.2">
      <c r="J4158" s="576"/>
    </row>
    <row r="4159" spans="10:10" x14ac:dyDescent="0.2">
      <c r="J4159" s="576"/>
    </row>
    <row r="4160" spans="10:10" x14ac:dyDescent="0.2">
      <c r="J4160" s="576"/>
    </row>
    <row r="4161" spans="10:10" x14ac:dyDescent="0.2">
      <c r="J4161" s="576"/>
    </row>
    <row r="4162" spans="10:10" x14ac:dyDescent="0.2">
      <c r="J4162" s="576"/>
    </row>
    <row r="4163" spans="10:10" x14ac:dyDescent="0.2">
      <c r="J4163" s="576"/>
    </row>
    <row r="4164" spans="10:10" x14ac:dyDescent="0.2">
      <c r="J4164" s="576"/>
    </row>
    <row r="4165" spans="10:10" x14ac:dyDescent="0.2">
      <c r="J4165" s="576"/>
    </row>
    <row r="4166" spans="10:10" x14ac:dyDescent="0.2">
      <c r="J4166" s="576"/>
    </row>
    <row r="4167" spans="10:10" x14ac:dyDescent="0.2">
      <c r="J4167" s="576"/>
    </row>
    <row r="4168" spans="10:10" x14ac:dyDescent="0.2">
      <c r="J4168" s="576"/>
    </row>
    <row r="4169" spans="10:10" x14ac:dyDescent="0.2">
      <c r="J4169" s="576"/>
    </row>
    <row r="4170" spans="10:10" x14ac:dyDescent="0.2">
      <c r="J4170" s="576"/>
    </row>
    <row r="4171" spans="10:10" x14ac:dyDescent="0.2">
      <c r="J4171" s="576"/>
    </row>
    <row r="4172" spans="10:10" x14ac:dyDescent="0.2">
      <c r="J4172" s="576"/>
    </row>
    <row r="4173" spans="10:10" x14ac:dyDescent="0.2">
      <c r="J4173" s="576"/>
    </row>
    <row r="4174" spans="10:10" x14ac:dyDescent="0.2">
      <c r="J4174" s="576"/>
    </row>
    <row r="4175" spans="10:10" x14ac:dyDescent="0.2">
      <c r="J4175" s="576"/>
    </row>
    <row r="4176" spans="10:10" x14ac:dyDescent="0.2">
      <c r="J4176" s="576"/>
    </row>
    <row r="4177" spans="10:10" x14ac:dyDescent="0.2">
      <c r="J4177" s="576"/>
    </row>
    <row r="4178" spans="10:10" x14ac:dyDescent="0.2">
      <c r="J4178" s="576"/>
    </row>
    <row r="4179" spans="10:10" x14ac:dyDescent="0.2">
      <c r="J4179" s="576"/>
    </row>
    <row r="4180" spans="10:10" x14ac:dyDescent="0.2">
      <c r="J4180" s="576"/>
    </row>
    <row r="4181" spans="10:10" x14ac:dyDescent="0.2">
      <c r="J4181" s="576"/>
    </row>
    <row r="4182" spans="10:10" x14ac:dyDescent="0.2">
      <c r="J4182" s="576"/>
    </row>
    <row r="4183" spans="10:10" x14ac:dyDescent="0.2">
      <c r="J4183" s="576"/>
    </row>
    <row r="4184" spans="10:10" x14ac:dyDescent="0.2">
      <c r="J4184" s="576"/>
    </row>
    <row r="4185" spans="10:10" x14ac:dyDescent="0.2">
      <c r="J4185" s="576"/>
    </row>
    <row r="4186" spans="10:10" x14ac:dyDescent="0.2">
      <c r="J4186" s="576"/>
    </row>
    <row r="4187" spans="10:10" x14ac:dyDescent="0.2">
      <c r="J4187" s="576"/>
    </row>
    <row r="4188" spans="10:10" x14ac:dyDescent="0.2">
      <c r="J4188" s="576"/>
    </row>
    <row r="4189" spans="10:10" x14ac:dyDescent="0.2">
      <c r="J4189" s="576"/>
    </row>
    <row r="4190" spans="10:10" x14ac:dyDescent="0.2">
      <c r="J4190" s="576"/>
    </row>
    <row r="4191" spans="10:10" x14ac:dyDescent="0.2">
      <c r="J4191" s="576"/>
    </row>
    <row r="4192" spans="10:10" x14ac:dyDescent="0.2">
      <c r="J4192" s="576"/>
    </row>
    <row r="4193" spans="10:10" x14ac:dyDescent="0.2">
      <c r="J4193" s="576"/>
    </row>
    <row r="4194" spans="10:10" x14ac:dyDescent="0.2">
      <c r="J4194" s="576"/>
    </row>
    <row r="4195" spans="10:10" x14ac:dyDescent="0.2">
      <c r="J4195" s="576"/>
    </row>
    <row r="4196" spans="10:10" x14ac:dyDescent="0.2">
      <c r="J4196" s="576"/>
    </row>
    <row r="4197" spans="10:10" x14ac:dyDescent="0.2">
      <c r="J4197" s="576"/>
    </row>
    <row r="4198" spans="10:10" x14ac:dyDescent="0.2">
      <c r="J4198" s="576"/>
    </row>
    <row r="4199" spans="10:10" x14ac:dyDescent="0.2">
      <c r="J4199" s="576"/>
    </row>
    <row r="4200" spans="10:10" x14ac:dyDescent="0.2">
      <c r="J4200" s="576"/>
    </row>
    <row r="4201" spans="10:10" x14ac:dyDescent="0.2">
      <c r="J4201" s="576"/>
    </row>
    <row r="4202" spans="10:10" x14ac:dyDescent="0.2">
      <c r="J4202" s="576"/>
    </row>
    <row r="4203" spans="10:10" x14ac:dyDescent="0.2">
      <c r="J4203" s="576"/>
    </row>
    <row r="4204" spans="10:10" x14ac:dyDescent="0.2">
      <c r="J4204" s="576"/>
    </row>
    <row r="4205" spans="10:10" x14ac:dyDescent="0.2">
      <c r="J4205" s="576"/>
    </row>
    <row r="4206" spans="10:10" x14ac:dyDescent="0.2">
      <c r="J4206" s="576"/>
    </row>
    <row r="4207" spans="10:10" x14ac:dyDescent="0.2">
      <c r="J4207" s="576"/>
    </row>
    <row r="4208" spans="10:10" x14ac:dyDescent="0.2">
      <c r="J4208" s="576"/>
    </row>
    <row r="4209" spans="10:10" x14ac:dyDescent="0.2">
      <c r="J4209" s="576"/>
    </row>
    <row r="4210" spans="10:10" x14ac:dyDescent="0.2">
      <c r="J4210" s="576"/>
    </row>
    <row r="4211" spans="10:10" x14ac:dyDescent="0.2">
      <c r="J4211" s="576"/>
    </row>
    <row r="4212" spans="10:10" x14ac:dyDescent="0.2">
      <c r="J4212" s="576"/>
    </row>
    <row r="4213" spans="10:10" x14ac:dyDescent="0.2">
      <c r="J4213" s="576"/>
    </row>
    <row r="4214" spans="10:10" x14ac:dyDescent="0.2">
      <c r="J4214" s="576"/>
    </row>
    <row r="4215" spans="10:10" x14ac:dyDescent="0.2">
      <c r="J4215" s="576"/>
    </row>
    <row r="4216" spans="10:10" x14ac:dyDescent="0.2">
      <c r="J4216" s="576"/>
    </row>
    <row r="4217" spans="10:10" x14ac:dyDescent="0.2">
      <c r="J4217" s="576"/>
    </row>
    <row r="4218" spans="10:10" x14ac:dyDescent="0.2">
      <c r="J4218" s="576"/>
    </row>
    <row r="4219" spans="10:10" x14ac:dyDescent="0.2">
      <c r="J4219" s="576"/>
    </row>
    <row r="4220" spans="10:10" x14ac:dyDescent="0.2">
      <c r="J4220" s="576"/>
    </row>
    <row r="4221" spans="10:10" x14ac:dyDescent="0.2">
      <c r="J4221" s="576"/>
    </row>
    <row r="4222" spans="10:10" x14ac:dyDescent="0.2">
      <c r="J4222" s="576"/>
    </row>
    <row r="4223" spans="10:10" x14ac:dyDescent="0.2">
      <c r="J4223" s="576"/>
    </row>
    <row r="4224" spans="10:10" x14ac:dyDescent="0.2">
      <c r="J4224" s="576"/>
    </row>
    <row r="4225" spans="10:10" x14ac:dyDescent="0.2">
      <c r="J4225" s="576"/>
    </row>
    <row r="4226" spans="10:10" x14ac:dyDescent="0.2">
      <c r="J4226" s="576"/>
    </row>
    <row r="4227" spans="10:10" x14ac:dyDescent="0.2">
      <c r="J4227" s="576"/>
    </row>
    <row r="4228" spans="10:10" x14ac:dyDescent="0.2">
      <c r="J4228" s="576"/>
    </row>
    <row r="4229" spans="10:10" x14ac:dyDescent="0.2">
      <c r="J4229" s="576"/>
    </row>
    <row r="4230" spans="10:10" x14ac:dyDescent="0.2">
      <c r="J4230" s="576"/>
    </row>
    <row r="4231" spans="10:10" x14ac:dyDescent="0.2">
      <c r="J4231" s="576"/>
    </row>
    <row r="4232" spans="10:10" x14ac:dyDescent="0.2">
      <c r="J4232" s="576"/>
    </row>
    <row r="4233" spans="10:10" x14ac:dyDescent="0.2">
      <c r="J4233" s="576"/>
    </row>
    <row r="4234" spans="10:10" x14ac:dyDescent="0.2">
      <c r="J4234" s="576"/>
    </row>
    <row r="4235" spans="10:10" x14ac:dyDescent="0.2">
      <c r="J4235" s="576"/>
    </row>
    <row r="4236" spans="10:10" x14ac:dyDescent="0.2">
      <c r="J4236" s="576"/>
    </row>
    <row r="4237" spans="10:10" x14ac:dyDescent="0.2">
      <c r="J4237" s="576"/>
    </row>
    <row r="4238" spans="10:10" x14ac:dyDescent="0.2">
      <c r="J4238" s="576"/>
    </row>
    <row r="4239" spans="10:10" x14ac:dyDescent="0.2">
      <c r="J4239" s="576"/>
    </row>
    <row r="4240" spans="10:10" x14ac:dyDescent="0.2">
      <c r="J4240" s="576"/>
    </row>
    <row r="4241" spans="10:10" x14ac:dyDescent="0.2">
      <c r="J4241" s="576"/>
    </row>
    <row r="4242" spans="10:10" x14ac:dyDescent="0.2">
      <c r="J4242" s="576"/>
    </row>
    <row r="4243" spans="10:10" x14ac:dyDescent="0.2">
      <c r="J4243" s="576"/>
    </row>
    <row r="4244" spans="10:10" x14ac:dyDescent="0.2">
      <c r="J4244" s="576"/>
    </row>
    <row r="4245" spans="10:10" x14ac:dyDescent="0.2">
      <c r="J4245" s="576"/>
    </row>
    <row r="4246" spans="10:10" x14ac:dyDescent="0.2">
      <c r="J4246" s="576"/>
    </row>
    <row r="4247" spans="10:10" x14ac:dyDescent="0.2">
      <c r="J4247" s="576"/>
    </row>
    <row r="4248" spans="10:10" x14ac:dyDescent="0.2">
      <c r="J4248" s="576"/>
    </row>
    <row r="4249" spans="10:10" x14ac:dyDescent="0.2">
      <c r="J4249" s="576"/>
    </row>
    <row r="4250" spans="10:10" x14ac:dyDescent="0.2">
      <c r="J4250" s="576"/>
    </row>
    <row r="4251" spans="10:10" x14ac:dyDescent="0.2">
      <c r="J4251" s="576"/>
    </row>
    <row r="4252" spans="10:10" x14ac:dyDescent="0.2">
      <c r="J4252" s="576"/>
    </row>
    <row r="4253" spans="10:10" x14ac:dyDescent="0.2">
      <c r="J4253" s="576"/>
    </row>
    <row r="4254" spans="10:10" x14ac:dyDescent="0.2">
      <c r="J4254" s="576"/>
    </row>
    <row r="4255" spans="10:10" x14ac:dyDescent="0.2">
      <c r="J4255" s="576"/>
    </row>
    <row r="4256" spans="10:10" x14ac:dyDescent="0.2">
      <c r="J4256" s="576"/>
    </row>
    <row r="4257" spans="10:10" x14ac:dyDescent="0.2">
      <c r="J4257" s="576"/>
    </row>
    <row r="4258" spans="10:10" x14ac:dyDescent="0.2">
      <c r="J4258" s="576"/>
    </row>
    <row r="4259" spans="10:10" x14ac:dyDescent="0.2">
      <c r="J4259" s="576"/>
    </row>
    <row r="4260" spans="10:10" x14ac:dyDescent="0.2">
      <c r="J4260" s="576"/>
    </row>
    <row r="4261" spans="10:10" x14ac:dyDescent="0.2">
      <c r="J4261" s="576"/>
    </row>
    <row r="4262" spans="10:10" x14ac:dyDescent="0.2">
      <c r="J4262" s="576"/>
    </row>
    <row r="4263" spans="10:10" x14ac:dyDescent="0.2">
      <c r="J4263" s="576"/>
    </row>
    <row r="4264" spans="10:10" x14ac:dyDescent="0.2">
      <c r="J4264" s="576"/>
    </row>
    <row r="4265" spans="10:10" x14ac:dyDescent="0.2">
      <c r="J4265" s="576"/>
    </row>
    <row r="4266" spans="10:10" x14ac:dyDescent="0.2">
      <c r="J4266" s="576"/>
    </row>
    <row r="4267" spans="10:10" x14ac:dyDescent="0.2">
      <c r="J4267" s="576"/>
    </row>
    <row r="4268" spans="10:10" x14ac:dyDescent="0.2">
      <c r="J4268" s="576"/>
    </row>
    <row r="4269" spans="10:10" x14ac:dyDescent="0.2">
      <c r="J4269" s="576"/>
    </row>
    <row r="4270" spans="10:10" x14ac:dyDescent="0.2">
      <c r="J4270" s="576"/>
    </row>
    <row r="4271" spans="10:10" x14ac:dyDescent="0.2">
      <c r="J4271" s="576"/>
    </row>
    <row r="4272" spans="10:10" x14ac:dyDescent="0.2">
      <c r="J4272" s="576"/>
    </row>
    <row r="4273" spans="10:10" x14ac:dyDescent="0.2">
      <c r="J4273" s="576"/>
    </row>
    <row r="4274" spans="10:10" x14ac:dyDescent="0.2">
      <c r="J4274" s="576"/>
    </row>
    <row r="4275" spans="10:10" x14ac:dyDescent="0.2">
      <c r="J4275" s="576"/>
    </row>
    <row r="4276" spans="10:10" x14ac:dyDescent="0.2">
      <c r="J4276" s="576"/>
    </row>
    <row r="4277" spans="10:10" x14ac:dyDescent="0.2">
      <c r="J4277" s="576"/>
    </row>
    <row r="4278" spans="10:10" x14ac:dyDescent="0.2">
      <c r="J4278" s="576"/>
    </row>
    <row r="4279" spans="10:10" x14ac:dyDescent="0.2">
      <c r="J4279" s="576"/>
    </row>
    <row r="4280" spans="10:10" x14ac:dyDescent="0.2">
      <c r="J4280" s="576"/>
    </row>
    <row r="4281" spans="10:10" x14ac:dyDescent="0.2">
      <c r="J4281" s="576"/>
    </row>
    <row r="4282" spans="10:10" x14ac:dyDescent="0.2">
      <c r="J4282" s="576"/>
    </row>
    <row r="4283" spans="10:10" x14ac:dyDescent="0.2">
      <c r="J4283" s="576"/>
    </row>
    <row r="4284" spans="10:10" x14ac:dyDescent="0.2">
      <c r="J4284" s="576"/>
    </row>
    <row r="4285" spans="10:10" x14ac:dyDescent="0.2">
      <c r="J4285" s="576"/>
    </row>
    <row r="4286" spans="10:10" x14ac:dyDescent="0.2">
      <c r="J4286" s="576"/>
    </row>
    <row r="4287" spans="10:10" x14ac:dyDescent="0.2">
      <c r="J4287" s="576"/>
    </row>
    <row r="4288" spans="10:10" x14ac:dyDescent="0.2">
      <c r="J4288" s="576"/>
    </row>
    <row r="4289" spans="10:10" x14ac:dyDescent="0.2">
      <c r="J4289" s="576"/>
    </row>
    <row r="4290" spans="10:10" x14ac:dyDescent="0.2">
      <c r="J4290" s="576"/>
    </row>
    <row r="4291" spans="10:10" x14ac:dyDescent="0.2">
      <c r="J4291" s="576"/>
    </row>
    <row r="4292" spans="10:10" x14ac:dyDescent="0.2">
      <c r="J4292" s="576"/>
    </row>
    <row r="4293" spans="10:10" x14ac:dyDescent="0.2">
      <c r="J4293" s="576"/>
    </row>
    <row r="4294" spans="10:10" x14ac:dyDescent="0.2">
      <c r="J4294" s="576"/>
    </row>
    <row r="4295" spans="10:10" x14ac:dyDescent="0.2">
      <c r="J4295" s="576"/>
    </row>
    <row r="4296" spans="10:10" x14ac:dyDescent="0.2">
      <c r="J4296" s="576"/>
    </row>
    <row r="4297" spans="10:10" x14ac:dyDescent="0.2">
      <c r="J4297" s="576"/>
    </row>
    <row r="4298" spans="10:10" x14ac:dyDescent="0.2">
      <c r="J4298" s="576"/>
    </row>
    <row r="4299" spans="10:10" x14ac:dyDescent="0.2">
      <c r="J4299" s="576"/>
    </row>
    <row r="4300" spans="10:10" x14ac:dyDescent="0.2">
      <c r="J4300" s="576"/>
    </row>
    <row r="4301" spans="10:10" x14ac:dyDescent="0.2">
      <c r="J4301" s="576"/>
    </row>
    <row r="4302" spans="10:10" x14ac:dyDescent="0.2">
      <c r="J4302" s="576"/>
    </row>
    <row r="4303" spans="10:10" x14ac:dyDescent="0.2">
      <c r="J4303" s="576"/>
    </row>
    <row r="4304" spans="10:10" x14ac:dyDescent="0.2">
      <c r="J4304" s="576"/>
    </row>
    <row r="4305" spans="10:10" x14ac:dyDescent="0.2">
      <c r="J4305" s="576"/>
    </row>
    <row r="4306" spans="10:10" x14ac:dyDescent="0.2">
      <c r="J4306" s="576"/>
    </row>
    <row r="4307" spans="10:10" x14ac:dyDescent="0.2">
      <c r="J4307" s="576"/>
    </row>
    <row r="4308" spans="10:10" x14ac:dyDescent="0.2">
      <c r="J4308" s="576"/>
    </row>
    <row r="4309" spans="10:10" x14ac:dyDescent="0.2">
      <c r="J4309" s="576"/>
    </row>
    <row r="4310" spans="10:10" x14ac:dyDescent="0.2">
      <c r="J4310" s="576"/>
    </row>
    <row r="4311" spans="10:10" x14ac:dyDescent="0.2">
      <c r="J4311" s="576"/>
    </row>
    <row r="4312" spans="10:10" x14ac:dyDescent="0.2">
      <c r="J4312" s="576"/>
    </row>
    <row r="4313" spans="10:10" x14ac:dyDescent="0.2">
      <c r="J4313" s="576"/>
    </row>
    <row r="4314" spans="10:10" x14ac:dyDescent="0.2">
      <c r="J4314" s="576"/>
    </row>
    <row r="4315" spans="10:10" x14ac:dyDescent="0.2">
      <c r="J4315" s="576"/>
    </row>
    <row r="4316" spans="10:10" x14ac:dyDescent="0.2">
      <c r="J4316" s="576"/>
    </row>
    <row r="4317" spans="10:10" x14ac:dyDescent="0.2">
      <c r="J4317" s="576"/>
    </row>
    <row r="4318" spans="10:10" x14ac:dyDescent="0.2">
      <c r="J4318" s="576"/>
    </row>
    <row r="4319" spans="10:10" x14ac:dyDescent="0.2">
      <c r="J4319" s="576"/>
    </row>
    <row r="4320" spans="10:10" x14ac:dyDescent="0.2">
      <c r="J4320" s="576"/>
    </row>
    <row r="4321" spans="10:10" x14ac:dyDescent="0.2">
      <c r="J4321" s="576"/>
    </row>
    <row r="4322" spans="10:10" x14ac:dyDescent="0.2">
      <c r="J4322" s="576"/>
    </row>
    <row r="4323" spans="10:10" x14ac:dyDescent="0.2">
      <c r="J4323" s="576"/>
    </row>
    <row r="4324" spans="10:10" x14ac:dyDescent="0.2">
      <c r="J4324" s="576"/>
    </row>
    <row r="4325" spans="10:10" x14ac:dyDescent="0.2">
      <c r="J4325" s="576"/>
    </row>
    <row r="4326" spans="10:10" x14ac:dyDescent="0.2">
      <c r="J4326" s="576"/>
    </row>
    <row r="4327" spans="10:10" x14ac:dyDescent="0.2">
      <c r="J4327" s="576"/>
    </row>
    <row r="4328" spans="10:10" x14ac:dyDescent="0.2">
      <c r="J4328" s="576"/>
    </row>
    <row r="4329" spans="10:10" x14ac:dyDescent="0.2">
      <c r="J4329" s="576"/>
    </row>
    <row r="4330" spans="10:10" x14ac:dyDescent="0.2">
      <c r="J4330" s="576"/>
    </row>
    <row r="4331" spans="10:10" x14ac:dyDescent="0.2">
      <c r="J4331" s="576"/>
    </row>
    <row r="4332" spans="10:10" x14ac:dyDescent="0.2">
      <c r="J4332" s="576"/>
    </row>
    <row r="4333" spans="10:10" x14ac:dyDescent="0.2">
      <c r="J4333" s="576"/>
    </row>
    <row r="4334" spans="10:10" x14ac:dyDescent="0.2">
      <c r="J4334" s="576"/>
    </row>
    <row r="4335" spans="10:10" x14ac:dyDescent="0.2">
      <c r="J4335" s="576"/>
    </row>
    <row r="4336" spans="10:10" x14ac:dyDescent="0.2">
      <c r="J4336" s="576"/>
    </row>
    <row r="4337" spans="10:10" x14ac:dyDescent="0.2">
      <c r="J4337" s="576"/>
    </row>
    <row r="4338" spans="10:10" x14ac:dyDescent="0.2">
      <c r="J4338" s="576"/>
    </row>
    <row r="4339" spans="10:10" x14ac:dyDescent="0.2">
      <c r="J4339" s="576"/>
    </row>
    <row r="4340" spans="10:10" x14ac:dyDescent="0.2">
      <c r="J4340" s="576"/>
    </row>
    <row r="4341" spans="10:10" x14ac:dyDescent="0.2">
      <c r="J4341" s="576"/>
    </row>
    <row r="4342" spans="10:10" x14ac:dyDescent="0.2">
      <c r="J4342" s="576"/>
    </row>
    <row r="4343" spans="10:10" x14ac:dyDescent="0.2">
      <c r="J4343" s="576"/>
    </row>
    <row r="4344" spans="10:10" x14ac:dyDescent="0.2">
      <c r="J4344" s="576"/>
    </row>
    <row r="4345" spans="10:10" x14ac:dyDescent="0.2">
      <c r="J4345" s="576"/>
    </row>
    <row r="4346" spans="10:10" x14ac:dyDescent="0.2">
      <c r="J4346" s="576"/>
    </row>
    <row r="4347" spans="10:10" x14ac:dyDescent="0.2">
      <c r="J4347" s="576"/>
    </row>
    <row r="4348" spans="10:10" x14ac:dyDescent="0.2">
      <c r="J4348" s="576"/>
    </row>
    <row r="4349" spans="10:10" x14ac:dyDescent="0.2">
      <c r="J4349" s="576"/>
    </row>
    <row r="4350" spans="10:10" x14ac:dyDescent="0.2">
      <c r="J4350" s="576"/>
    </row>
    <row r="4351" spans="10:10" x14ac:dyDescent="0.2">
      <c r="J4351" s="576"/>
    </row>
    <row r="4352" spans="10:10" x14ac:dyDescent="0.2">
      <c r="J4352" s="576"/>
    </row>
    <row r="4353" spans="10:10" x14ac:dyDescent="0.2">
      <c r="J4353" s="576"/>
    </row>
    <row r="4354" spans="10:10" x14ac:dyDescent="0.2">
      <c r="J4354" s="576"/>
    </row>
    <row r="4355" spans="10:10" x14ac:dyDescent="0.2">
      <c r="J4355" s="576"/>
    </row>
    <row r="4356" spans="10:10" x14ac:dyDescent="0.2">
      <c r="J4356" s="576"/>
    </row>
    <row r="4357" spans="10:10" x14ac:dyDescent="0.2">
      <c r="J4357" s="576"/>
    </row>
    <row r="4358" spans="10:10" x14ac:dyDescent="0.2">
      <c r="J4358" s="576"/>
    </row>
    <row r="4359" spans="10:10" x14ac:dyDescent="0.2">
      <c r="J4359" s="576"/>
    </row>
    <row r="4360" spans="10:10" x14ac:dyDescent="0.2">
      <c r="J4360" s="576"/>
    </row>
    <row r="4361" spans="10:10" x14ac:dyDescent="0.2">
      <c r="J4361" s="576"/>
    </row>
    <row r="4362" spans="10:10" x14ac:dyDescent="0.2">
      <c r="J4362" s="576"/>
    </row>
    <row r="4363" spans="10:10" x14ac:dyDescent="0.2">
      <c r="J4363" s="576"/>
    </row>
    <row r="4364" spans="10:10" x14ac:dyDescent="0.2">
      <c r="J4364" s="576"/>
    </row>
    <row r="4365" spans="10:10" x14ac:dyDescent="0.2">
      <c r="J4365" s="576"/>
    </row>
    <row r="4366" spans="10:10" x14ac:dyDescent="0.2">
      <c r="J4366" s="576"/>
    </row>
    <row r="4367" spans="10:10" x14ac:dyDescent="0.2">
      <c r="J4367" s="576"/>
    </row>
    <row r="4368" spans="10:10" x14ac:dyDescent="0.2">
      <c r="J4368" s="576"/>
    </row>
    <row r="4369" spans="10:10" x14ac:dyDescent="0.2">
      <c r="J4369" s="576"/>
    </row>
    <row r="4370" spans="10:10" x14ac:dyDescent="0.2">
      <c r="J4370" s="576"/>
    </row>
    <row r="4371" spans="10:10" x14ac:dyDescent="0.2">
      <c r="J4371" s="576"/>
    </row>
    <row r="4372" spans="10:10" x14ac:dyDescent="0.2">
      <c r="J4372" s="576"/>
    </row>
    <row r="4373" spans="10:10" x14ac:dyDescent="0.2">
      <c r="J4373" s="576"/>
    </row>
    <row r="4374" spans="10:10" x14ac:dyDescent="0.2">
      <c r="J4374" s="576"/>
    </row>
    <row r="4375" spans="10:10" x14ac:dyDescent="0.2">
      <c r="J4375" s="576"/>
    </row>
    <row r="4376" spans="10:10" x14ac:dyDescent="0.2">
      <c r="J4376" s="576"/>
    </row>
    <row r="4377" spans="10:10" x14ac:dyDescent="0.2">
      <c r="J4377" s="576"/>
    </row>
    <row r="4378" spans="10:10" x14ac:dyDescent="0.2">
      <c r="J4378" s="576"/>
    </row>
    <row r="4379" spans="10:10" x14ac:dyDescent="0.2">
      <c r="J4379" s="576"/>
    </row>
    <row r="4380" spans="10:10" x14ac:dyDescent="0.2">
      <c r="J4380" s="576"/>
    </row>
    <row r="4381" spans="10:10" x14ac:dyDescent="0.2">
      <c r="J4381" s="576"/>
    </row>
    <row r="4382" spans="10:10" x14ac:dyDescent="0.2">
      <c r="J4382" s="576"/>
    </row>
    <row r="4383" spans="10:10" x14ac:dyDescent="0.2">
      <c r="J4383" s="576"/>
    </row>
    <row r="4384" spans="10:10" x14ac:dyDescent="0.2">
      <c r="J4384" s="576"/>
    </row>
    <row r="4385" spans="10:10" x14ac:dyDescent="0.2">
      <c r="J4385" s="576"/>
    </row>
    <row r="4386" spans="10:10" x14ac:dyDescent="0.2">
      <c r="J4386" s="576"/>
    </row>
    <row r="4387" spans="10:10" x14ac:dyDescent="0.2">
      <c r="J4387" s="576"/>
    </row>
    <row r="4388" spans="10:10" x14ac:dyDescent="0.2">
      <c r="J4388" s="576"/>
    </row>
    <row r="4389" spans="10:10" x14ac:dyDescent="0.2">
      <c r="J4389" s="576"/>
    </row>
    <row r="4390" spans="10:10" x14ac:dyDescent="0.2">
      <c r="J4390" s="576"/>
    </row>
    <row r="4391" spans="10:10" x14ac:dyDescent="0.2">
      <c r="J4391" s="576"/>
    </row>
    <row r="4392" spans="10:10" x14ac:dyDescent="0.2">
      <c r="J4392" s="576"/>
    </row>
    <row r="4393" spans="10:10" x14ac:dyDescent="0.2">
      <c r="J4393" s="576"/>
    </row>
    <row r="4394" spans="10:10" x14ac:dyDescent="0.2">
      <c r="J4394" s="576"/>
    </row>
    <row r="4395" spans="10:10" x14ac:dyDescent="0.2">
      <c r="J4395" s="576"/>
    </row>
    <row r="4396" spans="10:10" x14ac:dyDescent="0.2">
      <c r="J4396" s="576"/>
    </row>
    <row r="4397" spans="10:10" x14ac:dyDescent="0.2">
      <c r="J4397" s="576"/>
    </row>
    <row r="4398" spans="10:10" x14ac:dyDescent="0.2">
      <c r="J4398" s="576"/>
    </row>
    <row r="4399" spans="10:10" x14ac:dyDescent="0.2">
      <c r="J4399" s="576"/>
    </row>
    <row r="4400" spans="10:10" x14ac:dyDescent="0.2">
      <c r="J4400" s="576"/>
    </row>
    <row r="4401" spans="10:10" x14ac:dyDescent="0.2">
      <c r="J4401" s="576"/>
    </row>
    <row r="4402" spans="10:10" x14ac:dyDescent="0.2">
      <c r="J4402" s="576"/>
    </row>
    <row r="4403" spans="10:10" x14ac:dyDescent="0.2">
      <c r="J4403" s="576"/>
    </row>
    <row r="4404" spans="10:10" x14ac:dyDescent="0.2">
      <c r="J4404" s="576"/>
    </row>
    <row r="4405" spans="10:10" x14ac:dyDescent="0.2">
      <c r="J4405" s="576"/>
    </row>
    <row r="4406" spans="10:10" x14ac:dyDescent="0.2">
      <c r="J4406" s="576"/>
    </row>
    <row r="4407" spans="10:10" x14ac:dyDescent="0.2">
      <c r="J4407" s="576"/>
    </row>
    <row r="4408" spans="10:10" x14ac:dyDescent="0.2">
      <c r="J4408" s="576"/>
    </row>
    <row r="4409" spans="10:10" x14ac:dyDescent="0.2">
      <c r="J4409" s="576"/>
    </row>
    <row r="4410" spans="10:10" x14ac:dyDescent="0.2">
      <c r="J4410" s="576"/>
    </row>
    <row r="4411" spans="10:10" x14ac:dyDescent="0.2">
      <c r="J4411" s="576"/>
    </row>
    <row r="4412" spans="10:10" x14ac:dyDescent="0.2">
      <c r="J4412" s="576"/>
    </row>
    <row r="4413" spans="10:10" x14ac:dyDescent="0.2">
      <c r="J4413" s="576"/>
    </row>
    <row r="4414" spans="10:10" x14ac:dyDescent="0.2">
      <c r="J4414" s="576"/>
    </row>
    <row r="4415" spans="10:10" x14ac:dyDescent="0.2">
      <c r="J4415" s="576"/>
    </row>
    <row r="4416" spans="10:10" x14ac:dyDescent="0.2">
      <c r="J4416" s="576"/>
    </row>
    <row r="4417" spans="10:10" x14ac:dyDescent="0.2">
      <c r="J4417" s="576"/>
    </row>
    <row r="4418" spans="10:10" x14ac:dyDescent="0.2">
      <c r="J4418" s="576"/>
    </row>
    <row r="4419" spans="10:10" x14ac:dyDescent="0.2">
      <c r="J4419" s="576"/>
    </row>
    <row r="4420" spans="10:10" x14ac:dyDescent="0.2">
      <c r="J4420" s="576"/>
    </row>
    <row r="4421" spans="10:10" x14ac:dyDescent="0.2">
      <c r="J4421" s="576"/>
    </row>
    <row r="4422" spans="10:10" x14ac:dyDescent="0.2">
      <c r="J4422" s="576"/>
    </row>
    <row r="4423" spans="10:10" x14ac:dyDescent="0.2">
      <c r="J4423" s="576"/>
    </row>
    <row r="4424" spans="10:10" x14ac:dyDescent="0.2">
      <c r="J4424" s="576"/>
    </row>
    <row r="4425" spans="10:10" x14ac:dyDescent="0.2">
      <c r="J4425" s="576"/>
    </row>
    <row r="4426" spans="10:10" x14ac:dyDescent="0.2">
      <c r="J4426" s="576"/>
    </row>
    <row r="4427" spans="10:10" x14ac:dyDescent="0.2">
      <c r="J4427" s="576"/>
    </row>
    <row r="4428" spans="10:10" x14ac:dyDescent="0.2">
      <c r="J4428" s="576"/>
    </row>
    <row r="4429" spans="10:10" x14ac:dyDescent="0.2">
      <c r="J4429" s="576"/>
    </row>
    <row r="4430" spans="10:10" x14ac:dyDescent="0.2">
      <c r="J4430" s="576"/>
    </row>
    <row r="4431" spans="10:10" x14ac:dyDescent="0.2">
      <c r="J4431" s="576"/>
    </row>
    <row r="4432" spans="10:10" x14ac:dyDescent="0.2">
      <c r="J4432" s="576"/>
    </row>
    <row r="4433" spans="10:10" x14ac:dyDescent="0.2">
      <c r="J4433" s="576"/>
    </row>
    <row r="4434" spans="10:10" x14ac:dyDescent="0.2">
      <c r="J4434" s="576"/>
    </row>
    <row r="4435" spans="10:10" x14ac:dyDescent="0.2">
      <c r="J4435" s="576"/>
    </row>
    <row r="4436" spans="10:10" x14ac:dyDescent="0.2">
      <c r="J4436" s="576"/>
    </row>
    <row r="4437" spans="10:10" x14ac:dyDescent="0.2">
      <c r="J4437" s="576"/>
    </row>
    <row r="4438" spans="10:10" x14ac:dyDescent="0.2">
      <c r="J4438" s="576"/>
    </row>
    <row r="4439" spans="10:10" x14ac:dyDescent="0.2">
      <c r="J4439" s="576"/>
    </row>
    <row r="4440" spans="10:10" x14ac:dyDescent="0.2">
      <c r="J4440" s="576"/>
    </row>
    <row r="4441" spans="10:10" x14ac:dyDescent="0.2">
      <c r="J4441" s="576"/>
    </row>
    <row r="4442" spans="10:10" x14ac:dyDescent="0.2">
      <c r="J4442" s="576"/>
    </row>
    <row r="4443" spans="10:10" x14ac:dyDescent="0.2">
      <c r="J4443" s="576"/>
    </row>
    <row r="4444" spans="10:10" x14ac:dyDescent="0.2">
      <c r="J4444" s="576"/>
    </row>
    <row r="4445" spans="10:10" x14ac:dyDescent="0.2">
      <c r="J4445" s="576"/>
    </row>
    <row r="4446" spans="10:10" x14ac:dyDescent="0.2">
      <c r="J4446" s="576"/>
    </row>
    <row r="4447" spans="10:10" x14ac:dyDescent="0.2">
      <c r="J4447" s="576"/>
    </row>
    <row r="4448" spans="10:10" x14ac:dyDescent="0.2">
      <c r="J4448" s="576"/>
    </row>
    <row r="4449" spans="10:10" x14ac:dyDescent="0.2">
      <c r="J4449" s="576"/>
    </row>
    <row r="4450" spans="10:10" x14ac:dyDescent="0.2">
      <c r="J4450" s="576"/>
    </row>
    <row r="4451" spans="10:10" x14ac:dyDescent="0.2">
      <c r="J4451" s="576"/>
    </row>
    <row r="4452" spans="10:10" x14ac:dyDescent="0.2">
      <c r="J4452" s="576"/>
    </row>
    <row r="4453" spans="10:10" x14ac:dyDescent="0.2">
      <c r="J4453" s="576"/>
    </row>
    <row r="4454" spans="10:10" x14ac:dyDescent="0.2">
      <c r="J4454" s="576"/>
    </row>
    <row r="4455" spans="10:10" x14ac:dyDescent="0.2">
      <c r="J4455" s="576"/>
    </row>
    <row r="4456" spans="10:10" x14ac:dyDescent="0.2">
      <c r="J4456" s="576"/>
    </row>
    <row r="4457" spans="10:10" x14ac:dyDescent="0.2">
      <c r="J4457" s="576"/>
    </row>
    <row r="4458" spans="10:10" x14ac:dyDescent="0.2">
      <c r="J4458" s="576"/>
    </row>
    <row r="4459" spans="10:10" x14ac:dyDescent="0.2">
      <c r="J4459" s="576"/>
    </row>
    <row r="4460" spans="10:10" x14ac:dyDescent="0.2">
      <c r="J4460" s="576"/>
    </row>
    <row r="4461" spans="10:10" x14ac:dyDescent="0.2">
      <c r="J4461" s="576"/>
    </row>
    <row r="4462" spans="10:10" x14ac:dyDescent="0.2">
      <c r="J4462" s="576"/>
    </row>
    <row r="4463" spans="10:10" x14ac:dyDescent="0.2">
      <c r="J4463" s="576"/>
    </row>
    <row r="4464" spans="10:10" x14ac:dyDescent="0.2">
      <c r="J4464" s="576"/>
    </row>
    <row r="4465" spans="10:10" x14ac:dyDescent="0.2">
      <c r="J4465" s="576"/>
    </row>
    <row r="4466" spans="10:10" x14ac:dyDescent="0.2">
      <c r="J4466" s="576"/>
    </row>
    <row r="4467" spans="10:10" x14ac:dyDescent="0.2">
      <c r="J4467" s="576"/>
    </row>
    <row r="4468" spans="10:10" x14ac:dyDescent="0.2">
      <c r="J4468" s="576"/>
    </row>
    <row r="4469" spans="10:10" x14ac:dyDescent="0.2">
      <c r="J4469" s="576"/>
    </row>
    <row r="4470" spans="10:10" x14ac:dyDescent="0.2">
      <c r="J4470" s="576"/>
    </row>
    <row r="4471" spans="10:10" x14ac:dyDescent="0.2">
      <c r="J4471" s="576"/>
    </row>
    <row r="4472" spans="10:10" x14ac:dyDescent="0.2">
      <c r="J4472" s="576"/>
    </row>
    <row r="4473" spans="10:10" x14ac:dyDescent="0.2">
      <c r="J4473" s="576"/>
    </row>
    <row r="4474" spans="10:10" x14ac:dyDescent="0.2">
      <c r="J4474" s="576"/>
    </row>
    <row r="4475" spans="10:10" x14ac:dyDescent="0.2">
      <c r="J4475" s="576"/>
    </row>
    <row r="4476" spans="10:10" x14ac:dyDescent="0.2">
      <c r="J4476" s="576"/>
    </row>
    <row r="4477" spans="10:10" x14ac:dyDescent="0.2">
      <c r="J4477" s="576"/>
    </row>
    <row r="4478" spans="10:10" x14ac:dyDescent="0.2">
      <c r="J4478" s="576"/>
    </row>
    <row r="4479" spans="10:10" x14ac:dyDescent="0.2">
      <c r="J4479" s="576"/>
    </row>
    <row r="4480" spans="10:10" x14ac:dyDescent="0.2">
      <c r="J4480" s="576"/>
    </row>
    <row r="4481" spans="10:10" x14ac:dyDescent="0.2">
      <c r="J4481" s="576"/>
    </row>
    <row r="4482" spans="10:10" x14ac:dyDescent="0.2">
      <c r="J4482" s="576"/>
    </row>
    <row r="4483" spans="10:10" x14ac:dyDescent="0.2">
      <c r="J4483" s="576"/>
    </row>
    <row r="4484" spans="10:10" x14ac:dyDescent="0.2">
      <c r="J4484" s="576"/>
    </row>
    <row r="4485" spans="10:10" x14ac:dyDescent="0.2">
      <c r="J4485" s="576"/>
    </row>
    <row r="4486" spans="10:10" x14ac:dyDescent="0.2">
      <c r="J4486" s="576"/>
    </row>
    <row r="4487" spans="10:10" x14ac:dyDescent="0.2">
      <c r="J4487" s="576"/>
    </row>
    <row r="4488" spans="10:10" x14ac:dyDescent="0.2">
      <c r="J4488" s="576"/>
    </row>
    <row r="4489" spans="10:10" x14ac:dyDescent="0.2">
      <c r="J4489" s="576"/>
    </row>
    <row r="4490" spans="10:10" x14ac:dyDescent="0.2">
      <c r="J4490" s="576"/>
    </row>
    <row r="4491" spans="10:10" x14ac:dyDescent="0.2">
      <c r="J4491" s="576"/>
    </row>
    <row r="4492" spans="10:10" x14ac:dyDescent="0.2">
      <c r="J4492" s="576"/>
    </row>
    <row r="4493" spans="10:10" x14ac:dyDescent="0.2">
      <c r="J4493" s="576"/>
    </row>
    <row r="4494" spans="10:10" x14ac:dyDescent="0.2">
      <c r="J4494" s="576"/>
    </row>
    <row r="4495" spans="10:10" x14ac:dyDescent="0.2">
      <c r="J4495" s="576"/>
    </row>
    <row r="4496" spans="10:10" x14ac:dyDescent="0.2">
      <c r="J4496" s="576"/>
    </row>
    <row r="4497" spans="10:10" x14ac:dyDescent="0.2">
      <c r="J4497" s="576"/>
    </row>
    <row r="4498" spans="10:10" x14ac:dyDescent="0.2">
      <c r="J4498" s="576"/>
    </row>
    <row r="4499" spans="10:10" x14ac:dyDescent="0.2">
      <c r="J4499" s="576"/>
    </row>
    <row r="4500" spans="10:10" x14ac:dyDescent="0.2">
      <c r="J4500" s="576"/>
    </row>
    <row r="4501" spans="10:10" x14ac:dyDescent="0.2">
      <c r="J4501" s="576"/>
    </row>
    <row r="4502" spans="10:10" x14ac:dyDescent="0.2">
      <c r="J4502" s="576"/>
    </row>
    <row r="4503" spans="10:10" x14ac:dyDescent="0.2">
      <c r="J4503" s="576"/>
    </row>
    <row r="4504" spans="10:10" x14ac:dyDescent="0.2">
      <c r="J4504" s="576"/>
    </row>
    <row r="4505" spans="10:10" x14ac:dyDescent="0.2">
      <c r="J4505" s="576"/>
    </row>
    <row r="4506" spans="10:10" x14ac:dyDescent="0.2">
      <c r="J4506" s="576"/>
    </row>
    <row r="4507" spans="10:10" x14ac:dyDescent="0.2">
      <c r="J4507" s="576"/>
    </row>
    <row r="4508" spans="10:10" x14ac:dyDescent="0.2">
      <c r="J4508" s="576"/>
    </row>
    <row r="4509" spans="10:10" x14ac:dyDescent="0.2">
      <c r="J4509" s="576"/>
    </row>
    <row r="4510" spans="10:10" x14ac:dyDescent="0.2">
      <c r="J4510" s="576"/>
    </row>
    <row r="4511" spans="10:10" x14ac:dyDescent="0.2">
      <c r="J4511" s="576"/>
    </row>
    <row r="4512" spans="10:10" x14ac:dyDescent="0.2">
      <c r="J4512" s="576"/>
    </row>
    <row r="4513" spans="10:10" x14ac:dyDescent="0.2">
      <c r="J4513" s="576"/>
    </row>
    <row r="4514" spans="10:10" x14ac:dyDescent="0.2">
      <c r="J4514" s="576"/>
    </row>
    <row r="4515" spans="10:10" x14ac:dyDescent="0.2">
      <c r="J4515" s="576"/>
    </row>
    <row r="4516" spans="10:10" x14ac:dyDescent="0.2">
      <c r="J4516" s="576"/>
    </row>
    <row r="4517" spans="10:10" x14ac:dyDescent="0.2">
      <c r="J4517" s="576"/>
    </row>
    <row r="4518" spans="10:10" x14ac:dyDescent="0.2">
      <c r="J4518" s="576"/>
    </row>
    <row r="4519" spans="10:10" x14ac:dyDescent="0.2">
      <c r="J4519" s="576"/>
    </row>
    <row r="4520" spans="10:10" x14ac:dyDescent="0.2">
      <c r="J4520" s="576"/>
    </row>
    <row r="4521" spans="10:10" x14ac:dyDescent="0.2">
      <c r="J4521" s="576"/>
    </row>
    <row r="4522" spans="10:10" x14ac:dyDescent="0.2">
      <c r="J4522" s="576"/>
    </row>
    <row r="4523" spans="10:10" x14ac:dyDescent="0.2">
      <c r="J4523" s="576"/>
    </row>
    <row r="4524" spans="10:10" x14ac:dyDescent="0.2">
      <c r="J4524" s="576"/>
    </row>
    <row r="4525" spans="10:10" x14ac:dyDescent="0.2">
      <c r="J4525" s="576"/>
    </row>
    <row r="4526" spans="10:10" x14ac:dyDescent="0.2">
      <c r="J4526" s="576"/>
    </row>
    <row r="4527" spans="10:10" x14ac:dyDescent="0.2">
      <c r="J4527" s="576"/>
    </row>
    <row r="4528" spans="10:10" x14ac:dyDescent="0.2">
      <c r="J4528" s="576"/>
    </row>
    <row r="4529" spans="10:10" x14ac:dyDescent="0.2">
      <c r="J4529" s="576"/>
    </row>
    <row r="4530" spans="10:10" x14ac:dyDescent="0.2">
      <c r="J4530" s="576"/>
    </row>
    <row r="4531" spans="10:10" x14ac:dyDescent="0.2">
      <c r="J4531" s="576"/>
    </row>
    <row r="4532" spans="10:10" x14ac:dyDescent="0.2">
      <c r="J4532" s="576"/>
    </row>
    <row r="4533" spans="10:10" x14ac:dyDescent="0.2">
      <c r="J4533" s="576"/>
    </row>
    <row r="4534" spans="10:10" x14ac:dyDescent="0.2">
      <c r="J4534" s="576"/>
    </row>
    <row r="4535" spans="10:10" x14ac:dyDescent="0.2">
      <c r="J4535" s="576"/>
    </row>
    <row r="4536" spans="10:10" x14ac:dyDescent="0.2">
      <c r="J4536" s="576"/>
    </row>
    <row r="4537" spans="10:10" x14ac:dyDescent="0.2">
      <c r="J4537" s="576"/>
    </row>
    <row r="4538" spans="10:10" x14ac:dyDescent="0.2">
      <c r="J4538" s="576"/>
    </row>
    <row r="4539" spans="10:10" x14ac:dyDescent="0.2">
      <c r="J4539" s="576"/>
    </row>
    <row r="4540" spans="10:10" x14ac:dyDescent="0.2">
      <c r="J4540" s="576"/>
    </row>
    <row r="4541" spans="10:10" x14ac:dyDescent="0.2">
      <c r="J4541" s="576"/>
    </row>
    <row r="4542" spans="10:10" x14ac:dyDescent="0.2">
      <c r="J4542" s="576"/>
    </row>
    <row r="4543" spans="10:10" x14ac:dyDescent="0.2">
      <c r="J4543" s="576"/>
    </row>
    <row r="4544" spans="10:10" x14ac:dyDescent="0.2">
      <c r="J4544" s="576"/>
    </row>
    <row r="4545" spans="10:10" x14ac:dyDescent="0.2">
      <c r="J4545" s="576"/>
    </row>
    <row r="4546" spans="10:10" x14ac:dyDescent="0.2">
      <c r="J4546" s="576"/>
    </row>
    <row r="4547" spans="10:10" x14ac:dyDescent="0.2">
      <c r="J4547" s="576"/>
    </row>
    <row r="4548" spans="10:10" x14ac:dyDescent="0.2">
      <c r="J4548" s="576"/>
    </row>
    <row r="4549" spans="10:10" x14ac:dyDescent="0.2">
      <c r="J4549" s="576"/>
    </row>
    <row r="4550" spans="10:10" x14ac:dyDescent="0.2">
      <c r="J4550" s="576"/>
    </row>
    <row r="4551" spans="10:10" x14ac:dyDescent="0.2">
      <c r="J4551" s="576"/>
    </row>
    <row r="4552" spans="10:10" x14ac:dyDescent="0.2">
      <c r="J4552" s="576"/>
    </row>
    <row r="4553" spans="10:10" x14ac:dyDescent="0.2">
      <c r="J4553" s="576"/>
    </row>
    <row r="4554" spans="10:10" x14ac:dyDescent="0.2">
      <c r="J4554" s="576"/>
    </row>
    <row r="4555" spans="10:10" x14ac:dyDescent="0.2">
      <c r="J4555" s="576"/>
    </row>
    <row r="4556" spans="10:10" x14ac:dyDescent="0.2">
      <c r="J4556" s="576"/>
    </row>
    <row r="4557" spans="10:10" x14ac:dyDescent="0.2">
      <c r="J4557" s="576"/>
    </row>
    <row r="4558" spans="10:10" x14ac:dyDescent="0.2">
      <c r="J4558" s="576"/>
    </row>
    <row r="4559" spans="10:10" x14ac:dyDescent="0.2">
      <c r="J4559" s="576"/>
    </row>
    <row r="4560" spans="10:10" x14ac:dyDescent="0.2">
      <c r="J4560" s="576"/>
    </row>
    <row r="4561" spans="10:10" x14ac:dyDescent="0.2">
      <c r="J4561" s="576"/>
    </row>
    <row r="4562" spans="10:10" x14ac:dyDescent="0.2">
      <c r="J4562" s="576"/>
    </row>
    <row r="4563" spans="10:10" x14ac:dyDescent="0.2">
      <c r="J4563" s="576"/>
    </row>
    <row r="4564" spans="10:10" x14ac:dyDescent="0.2">
      <c r="J4564" s="576"/>
    </row>
    <row r="4565" spans="10:10" x14ac:dyDescent="0.2">
      <c r="J4565" s="576"/>
    </row>
    <row r="4566" spans="10:10" x14ac:dyDescent="0.2">
      <c r="J4566" s="576"/>
    </row>
    <row r="4567" spans="10:10" x14ac:dyDescent="0.2">
      <c r="J4567" s="576"/>
    </row>
    <row r="4568" spans="10:10" x14ac:dyDescent="0.2">
      <c r="J4568" s="576"/>
    </row>
    <row r="4569" spans="10:10" x14ac:dyDescent="0.2">
      <c r="J4569" s="576"/>
    </row>
    <row r="4570" spans="10:10" x14ac:dyDescent="0.2">
      <c r="J4570" s="576"/>
    </row>
    <row r="4571" spans="10:10" x14ac:dyDescent="0.2">
      <c r="J4571" s="576"/>
    </row>
    <row r="4572" spans="10:10" x14ac:dyDescent="0.2">
      <c r="J4572" s="576"/>
    </row>
    <row r="4573" spans="10:10" x14ac:dyDescent="0.2">
      <c r="J4573" s="576"/>
    </row>
    <row r="4574" spans="10:10" x14ac:dyDescent="0.2">
      <c r="J4574" s="576"/>
    </row>
    <row r="4575" spans="10:10" x14ac:dyDescent="0.2">
      <c r="J4575" s="576"/>
    </row>
    <row r="4576" spans="10:10" x14ac:dyDescent="0.2">
      <c r="J4576" s="576"/>
    </row>
    <row r="4577" spans="10:10" x14ac:dyDescent="0.2">
      <c r="J4577" s="576"/>
    </row>
    <row r="4578" spans="10:10" x14ac:dyDescent="0.2">
      <c r="J4578" s="576"/>
    </row>
    <row r="4579" spans="10:10" x14ac:dyDescent="0.2">
      <c r="J4579" s="576"/>
    </row>
    <row r="4580" spans="10:10" x14ac:dyDescent="0.2">
      <c r="J4580" s="576"/>
    </row>
    <row r="4581" spans="10:10" x14ac:dyDescent="0.2">
      <c r="J4581" s="576"/>
    </row>
    <row r="4582" spans="10:10" x14ac:dyDescent="0.2">
      <c r="J4582" s="576"/>
    </row>
    <row r="4583" spans="10:10" x14ac:dyDescent="0.2">
      <c r="J4583" s="576"/>
    </row>
    <row r="4584" spans="10:10" x14ac:dyDescent="0.2">
      <c r="J4584" s="576"/>
    </row>
    <row r="4585" spans="10:10" x14ac:dyDescent="0.2">
      <c r="J4585" s="576"/>
    </row>
    <row r="4586" spans="10:10" x14ac:dyDescent="0.2">
      <c r="J4586" s="576"/>
    </row>
    <row r="4587" spans="10:10" x14ac:dyDescent="0.2">
      <c r="J4587" s="576"/>
    </row>
    <row r="4588" spans="10:10" x14ac:dyDescent="0.2">
      <c r="J4588" s="576"/>
    </row>
    <row r="4589" spans="10:10" x14ac:dyDescent="0.2">
      <c r="J4589" s="576"/>
    </row>
    <row r="4590" spans="10:10" x14ac:dyDescent="0.2">
      <c r="J4590" s="576"/>
    </row>
    <row r="4591" spans="10:10" x14ac:dyDescent="0.2">
      <c r="J4591" s="576"/>
    </row>
    <row r="4592" spans="10:10" x14ac:dyDescent="0.2">
      <c r="J4592" s="576"/>
    </row>
    <row r="4593" spans="10:10" x14ac:dyDescent="0.2">
      <c r="J4593" s="576"/>
    </row>
    <row r="4594" spans="10:10" x14ac:dyDescent="0.2">
      <c r="J4594" s="576"/>
    </row>
    <row r="4595" spans="10:10" x14ac:dyDescent="0.2">
      <c r="J4595" s="576"/>
    </row>
    <row r="4596" spans="10:10" x14ac:dyDescent="0.2">
      <c r="J4596" s="576"/>
    </row>
    <row r="4597" spans="10:10" x14ac:dyDescent="0.2">
      <c r="J4597" s="576"/>
    </row>
    <row r="4598" spans="10:10" x14ac:dyDescent="0.2">
      <c r="J4598" s="576"/>
    </row>
    <row r="4599" spans="10:10" x14ac:dyDescent="0.2">
      <c r="J4599" s="576"/>
    </row>
    <row r="4600" spans="10:10" x14ac:dyDescent="0.2">
      <c r="J4600" s="576"/>
    </row>
    <row r="4601" spans="10:10" x14ac:dyDescent="0.2">
      <c r="J4601" s="576"/>
    </row>
    <row r="4602" spans="10:10" x14ac:dyDescent="0.2">
      <c r="J4602" s="576"/>
    </row>
    <row r="4603" spans="10:10" x14ac:dyDescent="0.2">
      <c r="J4603" s="576"/>
    </row>
    <row r="4604" spans="10:10" x14ac:dyDescent="0.2">
      <c r="J4604" s="576"/>
    </row>
    <row r="4605" spans="10:10" x14ac:dyDescent="0.2">
      <c r="J4605" s="576"/>
    </row>
    <row r="4606" spans="10:10" x14ac:dyDescent="0.2">
      <c r="J4606" s="576"/>
    </row>
    <row r="4607" spans="10:10" x14ac:dyDescent="0.2">
      <c r="J4607" s="576"/>
    </row>
    <row r="4608" spans="10:10" x14ac:dyDescent="0.2">
      <c r="J4608" s="576"/>
    </row>
    <row r="4609" spans="10:10" x14ac:dyDescent="0.2">
      <c r="J4609" s="576"/>
    </row>
    <row r="4610" spans="10:10" x14ac:dyDescent="0.2">
      <c r="J4610" s="576"/>
    </row>
    <row r="4611" spans="10:10" x14ac:dyDescent="0.2">
      <c r="J4611" s="576"/>
    </row>
    <row r="4612" spans="10:10" x14ac:dyDescent="0.2">
      <c r="J4612" s="576"/>
    </row>
    <row r="4613" spans="10:10" x14ac:dyDescent="0.2">
      <c r="J4613" s="576"/>
    </row>
    <row r="4614" spans="10:10" x14ac:dyDescent="0.2">
      <c r="J4614" s="576"/>
    </row>
    <row r="4615" spans="10:10" x14ac:dyDescent="0.2">
      <c r="J4615" s="576"/>
    </row>
    <row r="4616" spans="10:10" x14ac:dyDescent="0.2">
      <c r="J4616" s="576"/>
    </row>
    <row r="4617" spans="10:10" x14ac:dyDescent="0.2">
      <c r="J4617" s="576"/>
    </row>
    <row r="4618" spans="10:10" x14ac:dyDescent="0.2">
      <c r="J4618" s="576"/>
    </row>
    <row r="4619" spans="10:10" x14ac:dyDescent="0.2">
      <c r="J4619" s="576"/>
    </row>
    <row r="4620" spans="10:10" x14ac:dyDescent="0.2">
      <c r="J4620" s="576"/>
    </row>
    <row r="4621" spans="10:10" x14ac:dyDescent="0.2">
      <c r="J4621" s="576"/>
    </row>
    <row r="4622" spans="10:10" x14ac:dyDescent="0.2">
      <c r="J4622" s="576"/>
    </row>
    <row r="4623" spans="10:10" x14ac:dyDescent="0.2">
      <c r="J4623" s="576"/>
    </row>
    <row r="4624" spans="10:10" x14ac:dyDescent="0.2">
      <c r="J4624" s="576"/>
    </row>
    <row r="4625" spans="10:10" x14ac:dyDescent="0.2">
      <c r="J4625" s="576"/>
    </row>
    <row r="4626" spans="10:10" x14ac:dyDescent="0.2">
      <c r="J4626" s="576"/>
    </row>
    <row r="4627" spans="10:10" x14ac:dyDescent="0.2">
      <c r="J4627" s="576"/>
    </row>
    <row r="4628" spans="10:10" x14ac:dyDescent="0.2">
      <c r="J4628" s="576"/>
    </row>
    <row r="4629" spans="10:10" x14ac:dyDescent="0.2">
      <c r="J4629" s="576"/>
    </row>
    <row r="4630" spans="10:10" x14ac:dyDescent="0.2">
      <c r="J4630" s="576"/>
    </row>
    <row r="4631" spans="10:10" x14ac:dyDescent="0.2">
      <c r="J4631" s="576"/>
    </row>
    <row r="4632" spans="10:10" x14ac:dyDescent="0.2">
      <c r="J4632" s="576"/>
    </row>
    <row r="4633" spans="10:10" x14ac:dyDescent="0.2">
      <c r="J4633" s="576"/>
    </row>
    <row r="4634" spans="10:10" x14ac:dyDescent="0.2">
      <c r="J4634" s="576"/>
    </row>
    <row r="4635" spans="10:10" x14ac:dyDescent="0.2">
      <c r="J4635" s="576"/>
    </row>
    <row r="4636" spans="10:10" x14ac:dyDescent="0.2">
      <c r="J4636" s="576"/>
    </row>
    <row r="4637" spans="10:10" x14ac:dyDescent="0.2">
      <c r="J4637" s="576"/>
    </row>
    <row r="4638" spans="10:10" x14ac:dyDescent="0.2">
      <c r="J4638" s="576"/>
    </row>
    <row r="4639" spans="10:10" x14ac:dyDescent="0.2">
      <c r="J4639" s="576"/>
    </row>
    <row r="4640" spans="10:10" x14ac:dyDescent="0.2">
      <c r="J4640" s="576"/>
    </row>
    <row r="4641" spans="10:10" x14ac:dyDescent="0.2">
      <c r="J4641" s="576"/>
    </row>
    <row r="4642" spans="10:10" x14ac:dyDescent="0.2">
      <c r="J4642" s="576"/>
    </row>
    <row r="4643" spans="10:10" x14ac:dyDescent="0.2">
      <c r="J4643" s="576"/>
    </row>
    <row r="4644" spans="10:10" x14ac:dyDescent="0.2">
      <c r="J4644" s="576"/>
    </row>
    <row r="4645" spans="10:10" x14ac:dyDescent="0.2">
      <c r="J4645" s="576"/>
    </row>
    <row r="4646" spans="10:10" x14ac:dyDescent="0.2">
      <c r="J4646" s="576"/>
    </row>
    <row r="4647" spans="10:10" x14ac:dyDescent="0.2">
      <c r="J4647" s="576"/>
    </row>
    <row r="4648" spans="10:10" x14ac:dyDescent="0.2">
      <c r="J4648" s="576"/>
    </row>
    <row r="4649" spans="10:10" x14ac:dyDescent="0.2">
      <c r="J4649" s="576"/>
    </row>
    <row r="4650" spans="10:10" x14ac:dyDescent="0.2">
      <c r="J4650" s="576"/>
    </row>
    <row r="4651" spans="10:10" x14ac:dyDescent="0.2">
      <c r="J4651" s="576"/>
    </row>
    <row r="4652" spans="10:10" x14ac:dyDescent="0.2">
      <c r="J4652" s="576"/>
    </row>
    <row r="4653" spans="10:10" x14ac:dyDescent="0.2">
      <c r="J4653" s="576"/>
    </row>
    <row r="4654" spans="10:10" x14ac:dyDescent="0.2">
      <c r="J4654" s="576"/>
    </row>
    <row r="4655" spans="10:10" x14ac:dyDescent="0.2">
      <c r="J4655" s="576"/>
    </row>
    <row r="4656" spans="10:10" x14ac:dyDescent="0.2">
      <c r="J4656" s="576"/>
    </row>
    <row r="4657" spans="10:10" x14ac:dyDescent="0.2">
      <c r="J4657" s="576"/>
    </row>
    <row r="4658" spans="10:10" x14ac:dyDescent="0.2">
      <c r="J4658" s="576"/>
    </row>
    <row r="4659" spans="10:10" x14ac:dyDescent="0.2">
      <c r="J4659" s="576"/>
    </row>
    <row r="4660" spans="10:10" x14ac:dyDescent="0.2">
      <c r="J4660" s="576"/>
    </row>
    <row r="4661" spans="10:10" x14ac:dyDescent="0.2">
      <c r="J4661" s="576"/>
    </row>
    <row r="4662" spans="10:10" x14ac:dyDescent="0.2">
      <c r="J4662" s="576"/>
    </row>
    <row r="4663" spans="10:10" x14ac:dyDescent="0.2">
      <c r="J4663" s="576"/>
    </row>
    <row r="4664" spans="10:10" x14ac:dyDescent="0.2">
      <c r="J4664" s="576"/>
    </row>
    <row r="4665" spans="10:10" x14ac:dyDescent="0.2">
      <c r="J4665" s="576"/>
    </row>
    <row r="4666" spans="10:10" x14ac:dyDescent="0.2">
      <c r="J4666" s="576"/>
    </row>
    <row r="4667" spans="10:10" x14ac:dyDescent="0.2">
      <c r="J4667" s="576"/>
    </row>
    <row r="4668" spans="10:10" x14ac:dyDescent="0.2">
      <c r="J4668" s="576"/>
    </row>
    <row r="4669" spans="10:10" x14ac:dyDescent="0.2">
      <c r="J4669" s="576"/>
    </row>
    <row r="4670" spans="10:10" x14ac:dyDescent="0.2">
      <c r="J4670" s="576"/>
    </row>
    <row r="4671" spans="10:10" x14ac:dyDescent="0.2">
      <c r="J4671" s="576"/>
    </row>
    <row r="4672" spans="10:10" x14ac:dyDescent="0.2">
      <c r="J4672" s="576"/>
    </row>
    <row r="4673" spans="10:10" x14ac:dyDescent="0.2">
      <c r="J4673" s="576"/>
    </row>
    <row r="4674" spans="10:10" x14ac:dyDescent="0.2">
      <c r="J4674" s="576"/>
    </row>
    <row r="4675" spans="10:10" x14ac:dyDescent="0.2">
      <c r="J4675" s="576"/>
    </row>
    <row r="4676" spans="10:10" x14ac:dyDescent="0.2">
      <c r="J4676" s="576"/>
    </row>
    <row r="4677" spans="10:10" x14ac:dyDescent="0.2">
      <c r="J4677" s="576"/>
    </row>
    <row r="4678" spans="10:10" x14ac:dyDescent="0.2">
      <c r="J4678" s="576"/>
    </row>
    <row r="4679" spans="10:10" x14ac:dyDescent="0.2">
      <c r="J4679" s="576"/>
    </row>
    <row r="4680" spans="10:10" x14ac:dyDescent="0.2">
      <c r="J4680" s="576"/>
    </row>
    <row r="4681" spans="10:10" x14ac:dyDescent="0.2">
      <c r="J4681" s="576"/>
    </row>
    <row r="4682" spans="10:10" x14ac:dyDescent="0.2">
      <c r="J4682" s="576"/>
    </row>
    <row r="4683" spans="10:10" x14ac:dyDescent="0.2">
      <c r="J4683" s="576"/>
    </row>
    <row r="4684" spans="10:10" x14ac:dyDescent="0.2">
      <c r="J4684" s="576"/>
    </row>
    <row r="4685" spans="10:10" x14ac:dyDescent="0.2">
      <c r="J4685" s="576"/>
    </row>
    <row r="4686" spans="10:10" x14ac:dyDescent="0.2">
      <c r="J4686" s="576"/>
    </row>
    <row r="4687" spans="10:10" x14ac:dyDescent="0.2">
      <c r="J4687" s="576"/>
    </row>
    <row r="4688" spans="10:10" x14ac:dyDescent="0.2">
      <c r="J4688" s="576"/>
    </row>
    <row r="4689" spans="10:10" x14ac:dyDescent="0.2">
      <c r="J4689" s="576"/>
    </row>
    <row r="4690" spans="10:10" x14ac:dyDescent="0.2">
      <c r="J4690" s="576"/>
    </row>
    <row r="4691" spans="10:10" x14ac:dyDescent="0.2">
      <c r="J4691" s="576"/>
    </row>
    <row r="4692" spans="10:10" x14ac:dyDescent="0.2">
      <c r="J4692" s="576"/>
    </row>
    <row r="4693" spans="10:10" x14ac:dyDescent="0.2">
      <c r="J4693" s="576"/>
    </row>
    <row r="4694" spans="10:10" x14ac:dyDescent="0.2">
      <c r="J4694" s="576"/>
    </row>
    <row r="4695" spans="10:10" x14ac:dyDescent="0.2">
      <c r="J4695" s="576"/>
    </row>
    <row r="4696" spans="10:10" x14ac:dyDescent="0.2">
      <c r="J4696" s="576"/>
    </row>
    <row r="4697" spans="10:10" x14ac:dyDescent="0.2">
      <c r="J4697" s="576"/>
    </row>
    <row r="4698" spans="10:10" x14ac:dyDescent="0.2">
      <c r="J4698" s="576"/>
    </row>
    <row r="4699" spans="10:10" x14ac:dyDescent="0.2">
      <c r="J4699" s="576"/>
    </row>
    <row r="4700" spans="10:10" x14ac:dyDescent="0.2">
      <c r="J4700" s="576"/>
    </row>
    <row r="4701" spans="10:10" x14ac:dyDescent="0.2">
      <c r="J4701" s="576"/>
    </row>
    <row r="4702" spans="10:10" x14ac:dyDescent="0.2">
      <c r="J4702" s="576"/>
    </row>
    <row r="4703" spans="10:10" x14ac:dyDescent="0.2">
      <c r="J4703" s="576"/>
    </row>
    <row r="4704" spans="10:10" x14ac:dyDescent="0.2">
      <c r="J4704" s="576"/>
    </row>
    <row r="4705" spans="10:10" x14ac:dyDescent="0.2">
      <c r="J4705" s="576"/>
    </row>
    <row r="4706" spans="10:10" x14ac:dyDescent="0.2">
      <c r="J4706" s="576"/>
    </row>
    <row r="4707" spans="10:10" x14ac:dyDescent="0.2">
      <c r="J4707" s="576"/>
    </row>
    <row r="4708" spans="10:10" x14ac:dyDescent="0.2">
      <c r="J4708" s="576"/>
    </row>
    <row r="4709" spans="10:10" x14ac:dyDescent="0.2">
      <c r="J4709" s="576"/>
    </row>
    <row r="4710" spans="10:10" x14ac:dyDescent="0.2">
      <c r="J4710" s="576"/>
    </row>
    <row r="4711" spans="10:10" x14ac:dyDescent="0.2">
      <c r="J4711" s="576"/>
    </row>
    <row r="4712" spans="10:10" x14ac:dyDescent="0.2">
      <c r="J4712" s="576"/>
    </row>
    <row r="4713" spans="10:10" x14ac:dyDescent="0.2">
      <c r="J4713" s="576"/>
    </row>
    <row r="4714" spans="10:10" x14ac:dyDescent="0.2">
      <c r="J4714" s="576"/>
    </row>
    <row r="4715" spans="10:10" x14ac:dyDescent="0.2">
      <c r="J4715" s="576"/>
    </row>
    <row r="4716" spans="10:10" x14ac:dyDescent="0.2">
      <c r="J4716" s="576"/>
    </row>
    <row r="4717" spans="10:10" x14ac:dyDescent="0.2">
      <c r="J4717" s="576"/>
    </row>
    <row r="4718" spans="10:10" x14ac:dyDescent="0.2">
      <c r="J4718" s="576"/>
    </row>
    <row r="4719" spans="10:10" x14ac:dyDescent="0.2">
      <c r="J4719" s="576"/>
    </row>
    <row r="4720" spans="10:10" x14ac:dyDescent="0.2">
      <c r="J4720" s="576"/>
    </row>
    <row r="4721" spans="10:10" x14ac:dyDescent="0.2">
      <c r="J4721" s="576"/>
    </row>
    <row r="4722" spans="10:10" x14ac:dyDescent="0.2">
      <c r="J4722" s="576"/>
    </row>
    <row r="4723" spans="10:10" x14ac:dyDescent="0.2">
      <c r="J4723" s="576"/>
    </row>
    <row r="4724" spans="10:10" x14ac:dyDescent="0.2">
      <c r="J4724" s="576"/>
    </row>
    <row r="4725" spans="10:10" x14ac:dyDescent="0.2">
      <c r="J4725" s="576"/>
    </row>
    <row r="4726" spans="10:10" x14ac:dyDescent="0.2">
      <c r="J4726" s="576"/>
    </row>
    <row r="4727" spans="10:10" x14ac:dyDescent="0.2">
      <c r="J4727" s="576"/>
    </row>
    <row r="4728" spans="10:10" x14ac:dyDescent="0.2">
      <c r="J4728" s="576"/>
    </row>
    <row r="4729" spans="10:10" x14ac:dyDescent="0.2">
      <c r="J4729" s="576"/>
    </row>
    <row r="4730" spans="10:10" x14ac:dyDescent="0.2">
      <c r="J4730" s="576"/>
    </row>
    <row r="4731" spans="10:10" x14ac:dyDescent="0.2">
      <c r="J4731" s="576"/>
    </row>
    <row r="4732" spans="10:10" x14ac:dyDescent="0.2">
      <c r="J4732" s="576"/>
    </row>
    <row r="4733" spans="10:10" x14ac:dyDescent="0.2">
      <c r="J4733" s="576"/>
    </row>
    <row r="4734" spans="10:10" x14ac:dyDescent="0.2">
      <c r="J4734" s="576"/>
    </row>
    <row r="4735" spans="10:10" x14ac:dyDescent="0.2">
      <c r="J4735" s="576"/>
    </row>
    <row r="4736" spans="10:10" x14ac:dyDescent="0.2">
      <c r="J4736" s="576"/>
    </row>
    <row r="4737" spans="10:10" x14ac:dyDescent="0.2">
      <c r="J4737" s="576"/>
    </row>
    <row r="4738" spans="10:10" x14ac:dyDescent="0.2">
      <c r="J4738" s="576"/>
    </row>
    <row r="4739" spans="10:10" x14ac:dyDescent="0.2">
      <c r="J4739" s="576"/>
    </row>
    <row r="4740" spans="10:10" x14ac:dyDescent="0.2">
      <c r="J4740" s="576"/>
    </row>
    <row r="4741" spans="10:10" x14ac:dyDescent="0.2">
      <c r="J4741" s="576"/>
    </row>
    <row r="4742" spans="10:10" x14ac:dyDescent="0.2">
      <c r="J4742" s="576"/>
    </row>
    <row r="4743" spans="10:10" x14ac:dyDescent="0.2">
      <c r="J4743" s="576"/>
    </row>
    <row r="4744" spans="10:10" x14ac:dyDescent="0.2">
      <c r="J4744" s="576"/>
    </row>
    <row r="4745" spans="10:10" x14ac:dyDescent="0.2">
      <c r="J4745" s="576"/>
    </row>
    <row r="4746" spans="10:10" x14ac:dyDescent="0.2">
      <c r="J4746" s="576"/>
    </row>
    <row r="4747" spans="10:10" x14ac:dyDescent="0.2">
      <c r="J4747" s="576"/>
    </row>
    <row r="4748" spans="10:10" x14ac:dyDescent="0.2">
      <c r="J4748" s="576"/>
    </row>
    <row r="4749" spans="10:10" x14ac:dyDescent="0.2">
      <c r="J4749" s="576"/>
    </row>
    <row r="4750" spans="10:10" x14ac:dyDescent="0.2">
      <c r="J4750" s="576"/>
    </row>
    <row r="4751" spans="10:10" x14ac:dyDescent="0.2">
      <c r="J4751" s="576"/>
    </row>
    <row r="4752" spans="10:10" x14ac:dyDescent="0.2">
      <c r="J4752" s="576"/>
    </row>
    <row r="4753" spans="10:10" x14ac:dyDescent="0.2">
      <c r="J4753" s="576"/>
    </row>
    <row r="4754" spans="10:10" x14ac:dyDescent="0.2">
      <c r="J4754" s="576"/>
    </row>
    <row r="4755" spans="10:10" x14ac:dyDescent="0.2">
      <c r="J4755" s="576"/>
    </row>
    <row r="4756" spans="10:10" x14ac:dyDescent="0.2">
      <c r="J4756" s="576"/>
    </row>
    <row r="4757" spans="10:10" x14ac:dyDescent="0.2">
      <c r="J4757" s="576"/>
    </row>
    <row r="4758" spans="10:10" x14ac:dyDescent="0.2">
      <c r="J4758" s="576"/>
    </row>
    <row r="4759" spans="10:10" x14ac:dyDescent="0.2">
      <c r="J4759" s="576"/>
    </row>
    <row r="4760" spans="10:10" x14ac:dyDescent="0.2">
      <c r="J4760" s="576"/>
    </row>
    <row r="4761" spans="10:10" x14ac:dyDescent="0.2">
      <c r="J4761" s="576"/>
    </row>
    <row r="4762" spans="10:10" x14ac:dyDescent="0.2">
      <c r="J4762" s="576"/>
    </row>
    <row r="4763" spans="10:10" x14ac:dyDescent="0.2">
      <c r="J4763" s="576"/>
    </row>
    <row r="4764" spans="10:10" x14ac:dyDescent="0.2">
      <c r="J4764" s="576"/>
    </row>
    <row r="4765" spans="10:10" x14ac:dyDescent="0.2">
      <c r="J4765" s="576"/>
    </row>
    <row r="4766" spans="10:10" x14ac:dyDescent="0.2">
      <c r="J4766" s="576"/>
    </row>
    <row r="4767" spans="10:10" x14ac:dyDescent="0.2">
      <c r="J4767" s="576"/>
    </row>
    <row r="4768" spans="10:10" x14ac:dyDescent="0.2">
      <c r="J4768" s="576"/>
    </row>
    <row r="4769" spans="10:10" x14ac:dyDescent="0.2">
      <c r="J4769" s="576"/>
    </row>
    <row r="4770" spans="10:10" x14ac:dyDescent="0.2">
      <c r="J4770" s="576"/>
    </row>
    <row r="4771" spans="10:10" x14ac:dyDescent="0.2">
      <c r="J4771" s="576"/>
    </row>
    <row r="4772" spans="10:10" x14ac:dyDescent="0.2">
      <c r="J4772" s="576"/>
    </row>
    <row r="4773" spans="10:10" x14ac:dyDescent="0.2">
      <c r="J4773" s="576"/>
    </row>
    <row r="4774" spans="10:10" x14ac:dyDescent="0.2">
      <c r="J4774" s="576"/>
    </row>
    <row r="4775" spans="10:10" x14ac:dyDescent="0.2">
      <c r="J4775" s="576"/>
    </row>
    <row r="4776" spans="10:10" x14ac:dyDescent="0.2">
      <c r="J4776" s="576"/>
    </row>
    <row r="4777" spans="10:10" x14ac:dyDescent="0.2">
      <c r="J4777" s="576"/>
    </row>
    <row r="4778" spans="10:10" x14ac:dyDescent="0.2">
      <c r="J4778" s="576"/>
    </row>
    <row r="4779" spans="10:10" x14ac:dyDescent="0.2">
      <c r="J4779" s="576"/>
    </row>
    <row r="4780" spans="10:10" x14ac:dyDescent="0.2">
      <c r="J4780" s="576"/>
    </row>
    <row r="4781" spans="10:10" x14ac:dyDescent="0.2">
      <c r="J4781" s="576"/>
    </row>
    <row r="4782" spans="10:10" x14ac:dyDescent="0.2">
      <c r="J4782" s="576"/>
    </row>
    <row r="4783" spans="10:10" x14ac:dyDescent="0.2">
      <c r="J4783" s="576"/>
    </row>
    <row r="4784" spans="10:10" x14ac:dyDescent="0.2">
      <c r="J4784" s="576"/>
    </row>
    <row r="4785" spans="10:10" x14ac:dyDescent="0.2">
      <c r="J4785" s="576"/>
    </row>
    <row r="4786" spans="10:10" x14ac:dyDescent="0.2">
      <c r="J4786" s="576"/>
    </row>
    <row r="4787" spans="10:10" x14ac:dyDescent="0.2">
      <c r="J4787" s="576"/>
    </row>
    <row r="4788" spans="10:10" x14ac:dyDescent="0.2">
      <c r="J4788" s="576"/>
    </row>
    <row r="4789" spans="10:10" x14ac:dyDescent="0.2">
      <c r="J4789" s="576"/>
    </row>
    <row r="4790" spans="10:10" x14ac:dyDescent="0.2">
      <c r="J4790" s="576"/>
    </row>
    <row r="4791" spans="10:10" x14ac:dyDescent="0.2">
      <c r="J4791" s="576"/>
    </row>
    <row r="4792" spans="10:10" x14ac:dyDescent="0.2">
      <c r="J4792" s="576"/>
    </row>
    <row r="4793" spans="10:10" x14ac:dyDescent="0.2">
      <c r="J4793" s="576"/>
    </row>
    <row r="4794" spans="10:10" x14ac:dyDescent="0.2">
      <c r="J4794" s="576"/>
    </row>
    <row r="4795" spans="10:10" x14ac:dyDescent="0.2">
      <c r="J4795" s="576"/>
    </row>
    <row r="4796" spans="10:10" x14ac:dyDescent="0.2">
      <c r="J4796" s="576"/>
    </row>
    <row r="4797" spans="10:10" x14ac:dyDescent="0.2">
      <c r="J4797" s="576"/>
    </row>
    <row r="4798" spans="10:10" x14ac:dyDescent="0.2">
      <c r="J4798" s="576"/>
    </row>
    <row r="4799" spans="10:10" x14ac:dyDescent="0.2">
      <c r="J4799" s="576"/>
    </row>
    <row r="4800" spans="10:10" x14ac:dyDescent="0.2">
      <c r="J4800" s="576"/>
    </row>
    <row r="4801" spans="10:10" x14ac:dyDescent="0.2">
      <c r="J4801" s="576"/>
    </row>
    <row r="4802" spans="10:10" x14ac:dyDescent="0.2">
      <c r="J4802" s="576"/>
    </row>
    <row r="4803" spans="10:10" x14ac:dyDescent="0.2">
      <c r="J4803" s="576"/>
    </row>
    <row r="4804" spans="10:10" x14ac:dyDescent="0.2">
      <c r="J4804" s="576"/>
    </row>
    <row r="4805" spans="10:10" x14ac:dyDescent="0.2">
      <c r="J4805" s="576"/>
    </row>
    <row r="4806" spans="10:10" x14ac:dyDescent="0.2">
      <c r="J4806" s="576"/>
    </row>
    <row r="4807" spans="10:10" x14ac:dyDescent="0.2">
      <c r="J4807" s="576"/>
    </row>
    <row r="4808" spans="10:10" x14ac:dyDescent="0.2">
      <c r="J4808" s="576"/>
    </row>
    <row r="4809" spans="10:10" x14ac:dyDescent="0.2">
      <c r="J4809" s="576"/>
    </row>
    <row r="4810" spans="10:10" x14ac:dyDescent="0.2">
      <c r="J4810" s="576"/>
    </row>
    <row r="4811" spans="10:10" x14ac:dyDescent="0.2">
      <c r="J4811" s="576"/>
    </row>
    <row r="4812" spans="10:10" x14ac:dyDescent="0.2">
      <c r="J4812" s="576"/>
    </row>
    <row r="4813" spans="10:10" x14ac:dyDescent="0.2">
      <c r="J4813" s="576"/>
    </row>
    <row r="4814" spans="10:10" x14ac:dyDescent="0.2">
      <c r="J4814" s="576"/>
    </row>
    <row r="4815" spans="10:10" x14ac:dyDescent="0.2">
      <c r="J4815" s="576"/>
    </row>
    <row r="4816" spans="10:10" x14ac:dyDescent="0.2">
      <c r="J4816" s="576"/>
    </row>
    <row r="4817" spans="10:10" x14ac:dyDescent="0.2">
      <c r="J4817" s="576"/>
    </row>
    <row r="4818" spans="10:10" x14ac:dyDescent="0.2">
      <c r="J4818" s="576"/>
    </row>
    <row r="4819" spans="10:10" x14ac:dyDescent="0.2">
      <c r="J4819" s="576"/>
    </row>
    <row r="4820" spans="10:10" x14ac:dyDescent="0.2">
      <c r="J4820" s="576"/>
    </row>
    <row r="4821" spans="10:10" x14ac:dyDescent="0.2">
      <c r="J4821" s="576"/>
    </row>
    <row r="4822" spans="10:10" x14ac:dyDescent="0.2">
      <c r="J4822" s="576"/>
    </row>
    <row r="4823" spans="10:10" x14ac:dyDescent="0.2">
      <c r="J4823" s="576"/>
    </row>
    <row r="4824" spans="10:10" x14ac:dyDescent="0.2">
      <c r="J4824" s="576"/>
    </row>
    <row r="4825" spans="10:10" x14ac:dyDescent="0.2">
      <c r="J4825" s="576"/>
    </row>
    <row r="4826" spans="10:10" x14ac:dyDescent="0.2">
      <c r="J4826" s="576"/>
    </row>
    <row r="4827" spans="10:10" x14ac:dyDescent="0.2">
      <c r="J4827" s="576"/>
    </row>
    <row r="4828" spans="10:10" x14ac:dyDescent="0.2">
      <c r="J4828" s="576"/>
    </row>
    <row r="4829" spans="10:10" x14ac:dyDescent="0.2">
      <c r="J4829" s="576"/>
    </row>
    <row r="4830" spans="10:10" x14ac:dyDescent="0.2">
      <c r="J4830" s="576"/>
    </row>
    <row r="4831" spans="10:10" x14ac:dyDescent="0.2">
      <c r="J4831" s="576"/>
    </row>
    <row r="4832" spans="10:10" x14ac:dyDescent="0.2">
      <c r="J4832" s="576"/>
    </row>
    <row r="4833" spans="10:10" x14ac:dyDescent="0.2">
      <c r="J4833" s="576"/>
    </row>
    <row r="4834" spans="10:10" x14ac:dyDescent="0.2">
      <c r="J4834" s="576"/>
    </row>
    <row r="4835" spans="10:10" x14ac:dyDescent="0.2">
      <c r="J4835" s="576"/>
    </row>
    <row r="4836" spans="10:10" x14ac:dyDescent="0.2">
      <c r="J4836" s="576"/>
    </row>
    <row r="4837" spans="10:10" x14ac:dyDescent="0.2">
      <c r="J4837" s="576"/>
    </row>
    <row r="4838" spans="10:10" x14ac:dyDescent="0.2">
      <c r="J4838" s="576"/>
    </row>
    <row r="4839" spans="10:10" x14ac:dyDescent="0.2">
      <c r="J4839" s="576"/>
    </row>
    <row r="4840" spans="10:10" x14ac:dyDescent="0.2">
      <c r="J4840" s="576"/>
    </row>
    <row r="4841" spans="10:10" x14ac:dyDescent="0.2">
      <c r="J4841" s="576"/>
    </row>
    <row r="4842" spans="10:10" x14ac:dyDescent="0.2">
      <c r="J4842" s="576"/>
    </row>
    <row r="4843" spans="10:10" x14ac:dyDescent="0.2">
      <c r="J4843" s="576"/>
    </row>
    <row r="4844" spans="10:10" x14ac:dyDescent="0.2">
      <c r="J4844" s="576"/>
    </row>
    <row r="4845" spans="10:10" x14ac:dyDescent="0.2">
      <c r="J4845" s="576"/>
    </row>
    <row r="4846" spans="10:10" x14ac:dyDescent="0.2">
      <c r="J4846" s="576"/>
    </row>
    <row r="4847" spans="10:10" x14ac:dyDescent="0.2">
      <c r="J4847" s="576"/>
    </row>
    <row r="4848" spans="10:10" x14ac:dyDescent="0.2">
      <c r="J4848" s="576"/>
    </row>
    <row r="4849" spans="10:10" x14ac:dyDescent="0.2">
      <c r="J4849" s="576"/>
    </row>
    <row r="4850" spans="10:10" x14ac:dyDescent="0.2">
      <c r="J4850" s="576"/>
    </row>
    <row r="4851" spans="10:10" x14ac:dyDescent="0.2">
      <c r="J4851" s="576"/>
    </row>
    <row r="4852" spans="10:10" x14ac:dyDescent="0.2">
      <c r="J4852" s="576"/>
    </row>
    <row r="4853" spans="10:10" x14ac:dyDescent="0.2">
      <c r="J4853" s="576"/>
    </row>
    <row r="4854" spans="10:10" x14ac:dyDescent="0.2">
      <c r="J4854" s="576"/>
    </row>
    <row r="4855" spans="10:10" x14ac:dyDescent="0.2">
      <c r="J4855" s="576"/>
    </row>
    <row r="4856" spans="10:10" x14ac:dyDescent="0.2">
      <c r="J4856" s="576"/>
    </row>
    <row r="4857" spans="10:10" x14ac:dyDescent="0.2">
      <c r="J4857" s="576"/>
    </row>
    <row r="4858" spans="10:10" x14ac:dyDescent="0.2">
      <c r="J4858" s="576"/>
    </row>
    <row r="4859" spans="10:10" x14ac:dyDescent="0.2">
      <c r="J4859" s="576"/>
    </row>
    <row r="4860" spans="10:10" x14ac:dyDescent="0.2">
      <c r="J4860" s="576"/>
    </row>
    <row r="4861" spans="10:10" x14ac:dyDescent="0.2">
      <c r="J4861" s="576"/>
    </row>
    <row r="4862" spans="10:10" x14ac:dyDescent="0.2">
      <c r="J4862" s="576"/>
    </row>
    <row r="4863" spans="10:10" x14ac:dyDescent="0.2">
      <c r="J4863" s="576"/>
    </row>
    <row r="4864" spans="10:10" x14ac:dyDescent="0.2">
      <c r="J4864" s="576"/>
    </row>
    <row r="4865" spans="10:10" x14ac:dyDescent="0.2">
      <c r="J4865" s="576"/>
    </row>
    <row r="4866" spans="10:10" x14ac:dyDescent="0.2">
      <c r="J4866" s="576"/>
    </row>
    <row r="4867" spans="10:10" x14ac:dyDescent="0.2">
      <c r="J4867" s="576"/>
    </row>
    <row r="4868" spans="10:10" x14ac:dyDescent="0.2">
      <c r="J4868" s="576"/>
    </row>
    <row r="4869" spans="10:10" x14ac:dyDescent="0.2">
      <c r="J4869" s="576"/>
    </row>
    <row r="4870" spans="10:10" x14ac:dyDescent="0.2">
      <c r="J4870" s="576"/>
    </row>
    <row r="4871" spans="10:10" x14ac:dyDescent="0.2">
      <c r="J4871" s="576"/>
    </row>
    <row r="4872" spans="10:10" x14ac:dyDescent="0.2">
      <c r="J4872" s="576"/>
    </row>
    <row r="4873" spans="10:10" x14ac:dyDescent="0.2">
      <c r="J4873" s="576"/>
    </row>
    <row r="4874" spans="10:10" x14ac:dyDescent="0.2">
      <c r="J4874" s="576"/>
    </row>
    <row r="4875" spans="10:10" x14ac:dyDescent="0.2">
      <c r="J4875" s="576"/>
    </row>
    <row r="4876" spans="10:10" x14ac:dyDescent="0.2">
      <c r="J4876" s="576"/>
    </row>
    <row r="4877" spans="10:10" x14ac:dyDescent="0.2">
      <c r="J4877" s="576"/>
    </row>
    <row r="4878" spans="10:10" x14ac:dyDescent="0.2">
      <c r="J4878" s="576"/>
    </row>
    <row r="4879" spans="10:10" x14ac:dyDescent="0.2">
      <c r="J4879" s="576"/>
    </row>
    <row r="4880" spans="10:10" x14ac:dyDescent="0.2">
      <c r="J4880" s="576"/>
    </row>
    <row r="4881" spans="10:10" x14ac:dyDescent="0.2">
      <c r="J4881" s="576"/>
    </row>
    <row r="4882" spans="10:10" x14ac:dyDescent="0.2">
      <c r="J4882" s="576"/>
    </row>
    <row r="4883" spans="10:10" x14ac:dyDescent="0.2">
      <c r="J4883" s="576"/>
    </row>
    <row r="4884" spans="10:10" x14ac:dyDescent="0.2">
      <c r="J4884" s="576"/>
    </row>
    <row r="4885" spans="10:10" x14ac:dyDescent="0.2">
      <c r="J4885" s="576"/>
    </row>
    <row r="4886" spans="10:10" x14ac:dyDescent="0.2">
      <c r="J4886" s="576"/>
    </row>
    <row r="4887" spans="10:10" x14ac:dyDescent="0.2">
      <c r="J4887" s="576"/>
    </row>
    <row r="4888" spans="10:10" x14ac:dyDescent="0.2">
      <c r="J4888" s="576"/>
    </row>
    <row r="4889" spans="10:10" x14ac:dyDescent="0.2">
      <c r="J4889" s="576"/>
    </row>
    <row r="4890" spans="10:10" x14ac:dyDescent="0.2">
      <c r="J4890" s="576"/>
    </row>
    <row r="4891" spans="10:10" x14ac:dyDescent="0.2">
      <c r="J4891" s="576"/>
    </row>
    <row r="4892" spans="10:10" x14ac:dyDescent="0.2">
      <c r="J4892" s="576"/>
    </row>
    <row r="4893" spans="10:10" x14ac:dyDescent="0.2">
      <c r="J4893" s="576"/>
    </row>
    <row r="4894" spans="10:10" x14ac:dyDescent="0.2">
      <c r="J4894" s="576"/>
    </row>
    <row r="4895" spans="10:10" x14ac:dyDescent="0.2">
      <c r="J4895" s="576"/>
    </row>
    <row r="4896" spans="10:10" x14ac:dyDescent="0.2">
      <c r="J4896" s="576"/>
    </row>
    <row r="4897" spans="10:10" x14ac:dyDescent="0.2">
      <c r="J4897" s="576"/>
    </row>
    <row r="4898" spans="10:10" x14ac:dyDescent="0.2">
      <c r="J4898" s="576"/>
    </row>
    <row r="4899" spans="10:10" x14ac:dyDescent="0.2">
      <c r="J4899" s="576"/>
    </row>
    <row r="4900" spans="10:10" x14ac:dyDescent="0.2">
      <c r="J4900" s="576"/>
    </row>
    <row r="4901" spans="10:10" x14ac:dyDescent="0.2">
      <c r="J4901" s="576"/>
    </row>
    <row r="4902" spans="10:10" x14ac:dyDescent="0.2">
      <c r="J4902" s="576"/>
    </row>
    <row r="4903" spans="10:10" x14ac:dyDescent="0.2">
      <c r="J4903" s="576"/>
    </row>
    <row r="4904" spans="10:10" x14ac:dyDescent="0.2">
      <c r="J4904" s="576"/>
    </row>
    <row r="4905" spans="10:10" x14ac:dyDescent="0.2">
      <c r="J4905" s="576"/>
    </row>
    <row r="4906" spans="10:10" x14ac:dyDescent="0.2">
      <c r="J4906" s="576"/>
    </row>
    <row r="4907" spans="10:10" x14ac:dyDescent="0.2">
      <c r="J4907" s="576"/>
    </row>
    <row r="4908" spans="10:10" x14ac:dyDescent="0.2">
      <c r="J4908" s="576"/>
    </row>
    <row r="4909" spans="10:10" x14ac:dyDescent="0.2">
      <c r="J4909" s="576"/>
    </row>
    <row r="4910" spans="10:10" x14ac:dyDescent="0.2">
      <c r="J4910" s="576"/>
    </row>
    <row r="4911" spans="10:10" x14ac:dyDescent="0.2">
      <c r="J4911" s="576"/>
    </row>
    <row r="4912" spans="10:10" x14ac:dyDescent="0.2">
      <c r="J4912" s="576"/>
    </row>
    <row r="4913" spans="10:10" x14ac:dyDescent="0.2">
      <c r="J4913" s="576"/>
    </row>
    <row r="4914" spans="10:10" x14ac:dyDescent="0.2">
      <c r="J4914" s="576"/>
    </row>
    <row r="4915" spans="10:10" x14ac:dyDescent="0.2">
      <c r="J4915" s="576"/>
    </row>
    <row r="4916" spans="10:10" x14ac:dyDescent="0.2">
      <c r="J4916" s="576"/>
    </row>
    <row r="4917" spans="10:10" x14ac:dyDescent="0.2">
      <c r="J4917" s="576"/>
    </row>
    <row r="4918" spans="10:10" x14ac:dyDescent="0.2">
      <c r="J4918" s="576"/>
    </row>
    <row r="4919" spans="10:10" x14ac:dyDescent="0.2">
      <c r="J4919" s="576"/>
    </row>
    <row r="4920" spans="10:10" x14ac:dyDescent="0.2">
      <c r="J4920" s="576"/>
    </row>
    <row r="4921" spans="10:10" x14ac:dyDescent="0.2">
      <c r="J4921" s="576"/>
    </row>
    <row r="4922" spans="10:10" x14ac:dyDescent="0.2">
      <c r="J4922" s="576"/>
    </row>
    <row r="4923" spans="10:10" x14ac:dyDescent="0.2">
      <c r="J4923" s="576"/>
    </row>
    <row r="4924" spans="10:10" x14ac:dyDescent="0.2">
      <c r="J4924" s="576"/>
    </row>
    <row r="4925" spans="10:10" x14ac:dyDescent="0.2">
      <c r="J4925" s="576"/>
    </row>
    <row r="4926" spans="10:10" x14ac:dyDescent="0.2">
      <c r="J4926" s="576"/>
    </row>
    <row r="4927" spans="10:10" x14ac:dyDescent="0.2">
      <c r="J4927" s="576"/>
    </row>
    <row r="4928" spans="10:10" x14ac:dyDescent="0.2">
      <c r="J4928" s="576"/>
    </row>
    <row r="4929" spans="10:10" x14ac:dyDescent="0.2">
      <c r="J4929" s="576"/>
    </row>
    <row r="4930" spans="10:10" x14ac:dyDescent="0.2">
      <c r="J4930" s="576"/>
    </row>
    <row r="4931" spans="10:10" x14ac:dyDescent="0.2">
      <c r="J4931" s="576"/>
    </row>
    <row r="4932" spans="10:10" x14ac:dyDescent="0.2">
      <c r="J4932" s="576"/>
    </row>
    <row r="4933" spans="10:10" x14ac:dyDescent="0.2">
      <c r="J4933" s="576"/>
    </row>
    <row r="4934" spans="10:10" x14ac:dyDescent="0.2">
      <c r="J4934" s="576"/>
    </row>
    <row r="4935" spans="10:10" x14ac:dyDescent="0.2">
      <c r="J4935" s="576"/>
    </row>
    <row r="4936" spans="10:10" x14ac:dyDescent="0.2">
      <c r="J4936" s="576"/>
    </row>
    <row r="4937" spans="10:10" x14ac:dyDescent="0.2">
      <c r="J4937" s="576"/>
    </row>
    <row r="4938" spans="10:10" x14ac:dyDescent="0.2">
      <c r="J4938" s="576"/>
    </row>
    <row r="4939" spans="10:10" x14ac:dyDescent="0.2">
      <c r="J4939" s="576"/>
    </row>
    <row r="4940" spans="10:10" x14ac:dyDescent="0.2">
      <c r="J4940" s="576"/>
    </row>
    <row r="4941" spans="10:10" x14ac:dyDescent="0.2">
      <c r="J4941" s="576"/>
    </row>
    <row r="4942" spans="10:10" x14ac:dyDescent="0.2">
      <c r="J4942" s="576"/>
    </row>
    <row r="4943" spans="10:10" x14ac:dyDescent="0.2">
      <c r="J4943" s="576"/>
    </row>
    <row r="4944" spans="10:10" x14ac:dyDescent="0.2">
      <c r="J4944" s="576"/>
    </row>
    <row r="4945" spans="10:10" x14ac:dyDescent="0.2">
      <c r="J4945" s="576"/>
    </row>
    <row r="4946" spans="10:10" x14ac:dyDescent="0.2">
      <c r="J4946" s="576"/>
    </row>
    <row r="4947" spans="10:10" x14ac:dyDescent="0.2">
      <c r="J4947" s="576"/>
    </row>
    <row r="4948" spans="10:10" x14ac:dyDescent="0.2">
      <c r="J4948" s="576"/>
    </row>
    <row r="4949" spans="10:10" x14ac:dyDescent="0.2">
      <c r="J4949" s="576"/>
    </row>
    <row r="4950" spans="10:10" x14ac:dyDescent="0.2">
      <c r="J4950" s="576"/>
    </row>
    <row r="4951" spans="10:10" x14ac:dyDescent="0.2">
      <c r="J4951" s="576"/>
    </row>
    <row r="4952" spans="10:10" x14ac:dyDescent="0.2">
      <c r="J4952" s="576"/>
    </row>
    <row r="4953" spans="10:10" x14ac:dyDescent="0.2">
      <c r="J4953" s="576"/>
    </row>
    <row r="4954" spans="10:10" x14ac:dyDescent="0.2">
      <c r="J4954" s="576"/>
    </row>
    <row r="4955" spans="10:10" x14ac:dyDescent="0.2">
      <c r="J4955" s="576"/>
    </row>
    <row r="4956" spans="10:10" x14ac:dyDescent="0.2">
      <c r="J4956" s="576"/>
    </row>
    <row r="4957" spans="10:10" x14ac:dyDescent="0.2">
      <c r="J4957" s="576"/>
    </row>
    <row r="4958" spans="10:10" x14ac:dyDescent="0.2">
      <c r="J4958" s="576"/>
    </row>
    <row r="4959" spans="10:10" x14ac:dyDescent="0.2">
      <c r="J4959" s="576"/>
    </row>
    <row r="4960" spans="10:10" x14ac:dyDescent="0.2">
      <c r="J4960" s="576"/>
    </row>
    <row r="4961" spans="10:10" x14ac:dyDescent="0.2">
      <c r="J4961" s="576"/>
    </row>
    <row r="4962" spans="10:10" x14ac:dyDescent="0.2">
      <c r="J4962" s="576"/>
    </row>
    <row r="4963" spans="10:10" x14ac:dyDescent="0.2">
      <c r="J4963" s="576"/>
    </row>
    <row r="4964" spans="10:10" x14ac:dyDescent="0.2">
      <c r="J4964" s="576"/>
    </row>
    <row r="4965" spans="10:10" x14ac:dyDescent="0.2">
      <c r="J4965" s="576"/>
    </row>
    <row r="4966" spans="10:10" x14ac:dyDescent="0.2">
      <c r="J4966" s="576"/>
    </row>
    <row r="4967" spans="10:10" x14ac:dyDescent="0.2">
      <c r="J4967" s="576"/>
    </row>
    <row r="4968" spans="10:10" x14ac:dyDescent="0.2">
      <c r="J4968" s="576"/>
    </row>
    <row r="4969" spans="10:10" x14ac:dyDescent="0.2">
      <c r="J4969" s="576"/>
    </row>
    <row r="4970" spans="10:10" x14ac:dyDescent="0.2">
      <c r="J4970" s="576"/>
    </row>
    <row r="4971" spans="10:10" x14ac:dyDescent="0.2">
      <c r="J4971" s="576"/>
    </row>
    <row r="4972" spans="10:10" x14ac:dyDescent="0.2">
      <c r="J4972" s="576"/>
    </row>
    <row r="4973" spans="10:10" x14ac:dyDescent="0.2">
      <c r="J4973" s="576"/>
    </row>
    <row r="4974" spans="10:10" x14ac:dyDescent="0.2">
      <c r="J4974" s="576"/>
    </row>
    <row r="4975" spans="10:10" x14ac:dyDescent="0.2">
      <c r="J4975" s="576"/>
    </row>
    <row r="4976" spans="10:10" x14ac:dyDescent="0.2">
      <c r="J4976" s="576"/>
    </row>
    <row r="4977" spans="10:10" x14ac:dyDescent="0.2">
      <c r="J4977" s="576"/>
    </row>
    <row r="4978" spans="10:10" x14ac:dyDescent="0.2">
      <c r="J4978" s="576"/>
    </row>
    <row r="4979" spans="10:10" x14ac:dyDescent="0.2">
      <c r="J4979" s="576"/>
    </row>
    <row r="4980" spans="10:10" x14ac:dyDescent="0.2">
      <c r="J4980" s="576"/>
    </row>
    <row r="4981" spans="10:10" x14ac:dyDescent="0.2">
      <c r="J4981" s="576"/>
    </row>
    <row r="4982" spans="10:10" x14ac:dyDescent="0.2">
      <c r="J4982" s="576"/>
    </row>
    <row r="4983" spans="10:10" x14ac:dyDescent="0.2">
      <c r="J4983" s="576"/>
    </row>
    <row r="4984" spans="10:10" x14ac:dyDescent="0.2">
      <c r="J4984" s="576"/>
    </row>
    <row r="4985" spans="10:10" x14ac:dyDescent="0.2">
      <c r="J4985" s="576"/>
    </row>
    <row r="4986" spans="10:10" x14ac:dyDescent="0.2">
      <c r="J4986" s="576"/>
    </row>
    <row r="4987" spans="10:10" x14ac:dyDescent="0.2">
      <c r="J4987" s="576"/>
    </row>
    <row r="4988" spans="10:10" x14ac:dyDescent="0.2">
      <c r="J4988" s="576"/>
    </row>
    <row r="4989" spans="10:10" x14ac:dyDescent="0.2">
      <c r="J4989" s="576"/>
    </row>
    <row r="4990" spans="10:10" x14ac:dyDescent="0.2">
      <c r="J4990" s="576"/>
    </row>
    <row r="4991" spans="10:10" x14ac:dyDescent="0.2">
      <c r="J4991" s="576"/>
    </row>
    <row r="4992" spans="10:10" x14ac:dyDescent="0.2">
      <c r="J4992" s="576"/>
    </row>
    <row r="4993" spans="10:10" x14ac:dyDescent="0.2">
      <c r="J4993" s="576"/>
    </row>
    <row r="4994" spans="10:10" x14ac:dyDescent="0.2">
      <c r="J4994" s="576"/>
    </row>
    <row r="4995" spans="10:10" x14ac:dyDescent="0.2">
      <c r="J4995" s="576"/>
    </row>
    <row r="4996" spans="10:10" x14ac:dyDescent="0.2">
      <c r="J4996" s="576"/>
    </row>
    <row r="4997" spans="10:10" x14ac:dyDescent="0.2">
      <c r="J4997" s="576"/>
    </row>
    <row r="4998" spans="10:10" x14ac:dyDescent="0.2">
      <c r="J4998" s="576"/>
    </row>
    <row r="4999" spans="10:10" x14ac:dyDescent="0.2">
      <c r="J4999" s="576"/>
    </row>
    <row r="5000" spans="10:10" x14ac:dyDescent="0.2">
      <c r="J5000" s="576"/>
    </row>
    <row r="5001" spans="10:10" x14ac:dyDescent="0.2">
      <c r="J5001" s="576"/>
    </row>
    <row r="5002" spans="10:10" x14ac:dyDescent="0.2">
      <c r="J5002" s="576"/>
    </row>
    <row r="5003" spans="10:10" x14ac:dyDescent="0.2">
      <c r="J5003" s="576"/>
    </row>
    <row r="5004" spans="10:10" x14ac:dyDescent="0.2">
      <c r="J5004" s="576"/>
    </row>
    <row r="5005" spans="10:10" x14ac:dyDescent="0.2">
      <c r="J5005" s="576"/>
    </row>
    <row r="5006" spans="10:10" x14ac:dyDescent="0.2">
      <c r="J5006" s="576"/>
    </row>
    <row r="5007" spans="10:10" x14ac:dyDescent="0.2">
      <c r="J5007" s="576"/>
    </row>
    <row r="5008" spans="10:10" x14ac:dyDescent="0.2">
      <c r="J5008" s="576"/>
    </row>
    <row r="5009" spans="10:10" x14ac:dyDescent="0.2">
      <c r="J5009" s="576"/>
    </row>
    <row r="5010" spans="10:10" x14ac:dyDescent="0.2">
      <c r="J5010" s="576"/>
    </row>
    <row r="5011" spans="10:10" x14ac:dyDescent="0.2">
      <c r="J5011" s="576"/>
    </row>
    <row r="5012" spans="10:10" x14ac:dyDescent="0.2">
      <c r="J5012" s="576"/>
    </row>
    <row r="5013" spans="10:10" x14ac:dyDescent="0.2">
      <c r="J5013" s="576"/>
    </row>
    <row r="5014" spans="10:10" x14ac:dyDescent="0.2">
      <c r="J5014" s="576"/>
    </row>
    <row r="5015" spans="10:10" x14ac:dyDescent="0.2">
      <c r="J5015" s="576"/>
    </row>
    <row r="5016" spans="10:10" x14ac:dyDescent="0.2">
      <c r="J5016" s="576"/>
    </row>
    <row r="5017" spans="10:10" x14ac:dyDescent="0.2">
      <c r="J5017" s="576"/>
    </row>
    <row r="5018" spans="10:10" x14ac:dyDescent="0.2">
      <c r="J5018" s="576"/>
    </row>
    <row r="5019" spans="10:10" x14ac:dyDescent="0.2">
      <c r="J5019" s="576"/>
    </row>
    <row r="5020" spans="10:10" x14ac:dyDescent="0.2">
      <c r="J5020" s="576"/>
    </row>
    <row r="5021" spans="10:10" x14ac:dyDescent="0.2">
      <c r="J5021" s="576"/>
    </row>
    <row r="5022" spans="10:10" x14ac:dyDescent="0.2">
      <c r="J5022" s="576"/>
    </row>
    <row r="5023" spans="10:10" x14ac:dyDescent="0.2">
      <c r="J5023" s="576"/>
    </row>
    <row r="5024" spans="10:10" x14ac:dyDescent="0.2">
      <c r="J5024" s="576"/>
    </row>
    <row r="5025" spans="10:10" x14ac:dyDescent="0.2">
      <c r="J5025" s="576"/>
    </row>
    <row r="5026" spans="10:10" x14ac:dyDescent="0.2">
      <c r="J5026" s="576"/>
    </row>
    <row r="5027" spans="10:10" x14ac:dyDescent="0.2">
      <c r="J5027" s="576"/>
    </row>
    <row r="5028" spans="10:10" x14ac:dyDescent="0.2">
      <c r="J5028" s="576"/>
    </row>
    <row r="5029" spans="10:10" x14ac:dyDescent="0.2">
      <c r="J5029" s="576"/>
    </row>
    <row r="5030" spans="10:10" x14ac:dyDescent="0.2">
      <c r="J5030" s="576"/>
    </row>
    <row r="5031" spans="10:10" x14ac:dyDescent="0.2">
      <c r="J5031" s="576"/>
    </row>
    <row r="5032" spans="10:10" x14ac:dyDescent="0.2">
      <c r="J5032" s="576"/>
    </row>
    <row r="5033" spans="10:10" x14ac:dyDescent="0.2">
      <c r="J5033" s="576"/>
    </row>
    <row r="5034" spans="10:10" x14ac:dyDescent="0.2">
      <c r="J5034" s="576"/>
    </row>
    <row r="5035" spans="10:10" x14ac:dyDescent="0.2">
      <c r="J5035" s="576"/>
    </row>
    <row r="5036" spans="10:10" x14ac:dyDescent="0.2">
      <c r="J5036" s="576"/>
    </row>
    <row r="5037" spans="10:10" x14ac:dyDescent="0.2">
      <c r="J5037" s="576"/>
    </row>
    <row r="5038" spans="10:10" x14ac:dyDescent="0.2">
      <c r="J5038" s="576"/>
    </row>
    <row r="5039" spans="10:10" x14ac:dyDescent="0.2">
      <c r="J5039" s="576"/>
    </row>
    <row r="5040" spans="10:10" x14ac:dyDescent="0.2">
      <c r="J5040" s="576"/>
    </row>
    <row r="5041" spans="10:10" x14ac:dyDescent="0.2">
      <c r="J5041" s="576"/>
    </row>
    <row r="5042" spans="10:10" x14ac:dyDescent="0.2">
      <c r="J5042" s="576"/>
    </row>
    <row r="5043" spans="10:10" x14ac:dyDescent="0.2">
      <c r="J5043" s="576"/>
    </row>
    <row r="5044" spans="10:10" x14ac:dyDescent="0.2">
      <c r="J5044" s="576"/>
    </row>
    <row r="5045" spans="10:10" x14ac:dyDescent="0.2">
      <c r="J5045" s="576"/>
    </row>
    <row r="5046" spans="10:10" x14ac:dyDescent="0.2">
      <c r="J5046" s="576"/>
    </row>
    <row r="5047" spans="10:10" x14ac:dyDescent="0.2">
      <c r="J5047" s="576"/>
    </row>
    <row r="5048" spans="10:10" x14ac:dyDescent="0.2">
      <c r="J5048" s="576"/>
    </row>
    <row r="5049" spans="10:10" x14ac:dyDescent="0.2">
      <c r="J5049" s="576"/>
    </row>
    <row r="5050" spans="10:10" x14ac:dyDescent="0.2">
      <c r="J5050" s="576"/>
    </row>
    <row r="5051" spans="10:10" x14ac:dyDescent="0.2">
      <c r="J5051" s="576"/>
    </row>
    <row r="5052" spans="10:10" x14ac:dyDescent="0.2">
      <c r="J5052" s="576"/>
    </row>
    <row r="5053" spans="10:10" x14ac:dyDescent="0.2">
      <c r="J5053" s="576"/>
    </row>
    <row r="5054" spans="10:10" x14ac:dyDescent="0.2">
      <c r="J5054" s="576"/>
    </row>
    <row r="5055" spans="10:10" x14ac:dyDescent="0.2">
      <c r="J5055" s="576"/>
    </row>
    <row r="5056" spans="10:10" x14ac:dyDescent="0.2">
      <c r="J5056" s="576"/>
    </row>
    <row r="5057" spans="10:10" x14ac:dyDescent="0.2">
      <c r="J5057" s="576"/>
    </row>
    <row r="5058" spans="10:10" x14ac:dyDescent="0.2">
      <c r="J5058" s="576"/>
    </row>
    <row r="5059" spans="10:10" x14ac:dyDescent="0.2">
      <c r="J5059" s="576"/>
    </row>
    <row r="5060" spans="10:10" x14ac:dyDescent="0.2">
      <c r="J5060" s="576"/>
    </row>
    <row r="5061" spans="10:10" x14ac:dyDescent="0.2">
      <c r="J5061" s="576"/>
    </row>
    <row r="5062" spans="10:10" x14ac:dyDescent="0.2">
      <c r="J5062" s="576"/>
    </row>
    <row r="5063" spans="10:10" x14ac:dyDescent="0.2">
      <c r="J5063" s="576"/>
    </row>
    <row r="5064" spans="10:10" x14ac:dyDescent="0.2">
      <c r="J5064" s="576"/>
    </row>
    <row r="5065" spans="10:10" x14ac:dyDescent="0.2">
      <c r="J5065" s="576"/>
    </row>
    <row r="5066" spans="10:10" x14ac:dyDescent="0.2">
      <c r="J5066" s="576"/>
    </row>
    <row r="5067" spans="10:10" x14ac:dyDescent="0.2">
      <c r="J5067" s="576"/>
    </row>
    <row r="5068" spans="10:10" x14ac:dyDescent="0.2">
      <c r="J5068" s="576"/>
    </row>
    <row r="5069" spans="10:10" x14ac:dyDescent="0.2">
      <c r="J5069" s="576"/>
    </row>
    <row r="5070" spans="10:10" x14ac:dyDescent="0.2">
      <c r="J5070" s="576"/>
    </row>
    <row r="5071" spans="10:10" x14ac:dyDescent="0.2">
      <c r="J5071" s="576"/>
    </row>
    <row r="5072" spans="10:10" x14ac:dyDescent="0.2">
      <c r="J5072" s="576"/>
    </row>
    <row r="5073" spans="10:10" x14ac:dyDescent="0.2">
      <c r="J5073" s="576"/>
    </row>
    <row r="5074" spans="10:10" x14ac:dyDescent="0.2">
      <c r="J5074" s="576"/>
    </row>
    <row r="5075" spans="10:10" x14ac:dyDescent="0.2">
      <c r="J5075" s="576"/>
    </row>
    <row r="5076" spans="10:10" x14ac:dyDescent="0.2">
      <c r="J5076" s="576"/>
    </row>
    <row r="5077" spans="10:10" x14ac:dyDescent="0.2">
      <c r="J5077" s="576"/>
    </row>
    <row r="5078" spans="10:10" x14ac:dyDescent="0.2">
      <c r="J5078" s="576"/>
    </row>
    <row r="5079" spans="10:10" x14ac:dyDescent="0.2">
      <c r="J5079" s="576"/>
    </row>
    <row r="5080" spans="10:10" x14ac:dyDescent="0.2">
      <c r="J5080" s="576"/>
    </row>
    <row r="5081" spans="10:10" x14ac:dyDescent="0.2">
      <c r="J5081" s="576"/>
    </row>
    <row r="5082" spans="10:10" x14ac:dyDescent="0.2">
      <c r="J5082" s="576"/>
    </row>
    <row r="5083" spans="10:10" x14ac:dyDescent="0.2">
      <c r="J5083" s="576"/>
    </row>
    <row r="5084" spans="10:10" x14ac:dyDescent="0.2">
      <c r="J5084" s="576"/>
    </row>
    <row r="5085" spans="10:10" x14ac:dyDescent="0.2">
      <c r="J5085" s="576"/>
    </row>
    <row r="5086" spans="10:10" x14ac:dyDescent="0.2">
      <c r="J5086" s="576"/>
    </row>
    <row r="5087" spans="10:10" x14ac:dyDescent="0.2">
      <c r="J5087" s="576"/>
    </row>
    <row r="5088" spans="10:10" x14ac:dyDescent="0.2">
      <c r="J5088" s="576"/>
    </row>
    <row r="5089" spans="10:10" x14ac:dyDescent="0.2">
      <c r="J5089" s="576"/>
    </row>
    <row r="5090" spans="10:10" x14ac:dyDescent="0.2">
      <c r="J5090" s="576"/>
    </row>
    <row r="5091" spans="10:10" x14ac:dyDescent="0.2">
      <c r="J5091" s="576"/>
    </row>
    <row r="5092" spans="10:10" x14ac:dyDescent="0.2">
      <c r="J5092" s="576"/>
    </row>
    <row r="5093" spans="10:10" x14ac:dyDescent="0.2">
      <c r="J5093" s="576"/>
    </row>
    <row r="5094" spans="10:10" x14ac:dyDescent="0.2">
      <c r="J5094" s="576"/>
    </row>
    <row r="5095" spans="10:10" x14ac:dyDescent="0.2">
      <c r="J5095" s="576"/>
    </row>
    <row r="5096" spans="10:10" x14ac:dyDescent="0.2">
      <c r="J5096" s="576"/>
    </row>
    <row r="5097" spans="10:10" x14ac:dyDescent="0.2">
      <c r="J5097" s="576"/>
    </row>
    <row r="5098" spans="10:10" x14ac:dyDescent="0.2">
      <c r="J5098" s="576"/>
    </row>
    <row r="5099" spans="10:10" x14ac:dyDescent="0.2">
      <c r="J5099" s="576"/>
    </row>
    <row r="5100" spans="10:10" x14ac:dyDescent="0.2">
      <c r="J5100" s="576"/>
    </row>
    <row r="5101" spans="10:10" x14ac:dyDescent="0.2">
      <c r="J5101" s="576"/>
    </row>
    <row r="5102" spans="10:10" x14ac:dyDescent="0.2">
      <c r="J5102" s="576"/>
    </row>
    <row r="5103" spans="10:10" x14ac:dyDescent="0.2">
      <c r="J5103" s="576"/>
    </row>
    <row r="5104" spans="10:10" x14ac:dyDescent="0.2">
      <c r="J5104" s="576"/>
    </row>
    <row r="5105" spans="10:10" x14ac:dyDescent="0.2">
      <c r="J5105" s="576"/>
    </row>
    <row r="5106" spans="10:10" x14ac:dyDescent="0.2">
      <c r="J5106" s="576"/>
    </row>
    <row r="5107" spans="10:10" x14ac:dyDescent="0.2">
      <c r="J5107" s="576"/>
    </row>
    <row r="5108" spans="10:10" x14ac:dyDescent="0.2">
      <c r="J5108" s="576"/>
    </row>
    <row r="5109" spans="10:10" x14ac:dyDescent="0.2">
      <c r="J5109" s="576"/>
    </row>
    <row r="5110" spans="10:10" x14ac:dyDescent="0.2">
      <c r="J5110" s="576"/>
    </row>
    <row r="5111" spans="10:10" x14ac:dyDescent="0.2">
      <c r="J5111" s="576"/>
    </row>
    <row r="5112" spans="10:10" x14ac:dyDescent="0.2">
      <c r="J5112" s="576"/>
    </row>
    <row r="5113" spans="10:10" x14ac:dyDescent="0.2">
      <c r="J5113" s="576"/>
    </row>
    <row r="5114" spans="10:10" x14ac:dyDescent="0.2">
      <c r="J5114" s="576"/>
    </row>
    <row r="5115" spans="10:10" x14ac:dyDescent="0.2">
      <c r="J5115" s="576"/>
    </row>
    <row r="5116" spans="10:10" x14ac:dyDescent="0.2">
      <c r="J5116" s="576"/>
    </row>
    <row r="5117" spans="10:10" x14ac:dyDescent="0.2">
      <c r="J5117" s="576"/>
    </row>
    <row r="5118" spans="10:10" x14ac:dyDescent="0.2">
      <c r="J5118" s="576"/>
    </row>
    <row r="5119" spans="10:10" x14ac:dyDescent="0.2">
      <c r="J5119" s="576"/>
    </row>
    <row r="5120" spans="10:10" x14ac:dyDescent="0.2">
      <c r="J5120" s="576"/>
    </row>
    <row r="5121" spans="10:10" x14ac:dyDescent="0.2">
      <c r="J5121" s="576"/>
    </row>
    <row r="5122" spans="10:10" x14ac:dyDescent="0.2">
      <c r="J5122" s="576"/>
    </row>
    <row r="5123" spans="10:10" x14ac:dyDescent="0.2">
      <c r="J5123" s="576"/>
    </row>
    <row r="5124" spans="10:10" x14ac:dyDescent="0.2">
      <c r="J5124" s="576"/>
    </row>
    <row r="5125" spans="10:10" x14ac:dyDescent="0.2">
      <c r="J5125" s="576"/>
    </row>
    <row r="5126" spans="10:10" x14ac:dyDescent="0.2">
      <c r="J5126" s="576"/>
    </row>
    <row r="5127" spans="10:10" x14ac:dyDescent="0.2">
      <c r="J5127" s="576"/>
    </row>
    <row r="5128" spans="10:10" x14ac:dyDescent="0.2">
      <c r="J5128" s="576"/>
    </row>
    <row r="5129" spans="10:10" x14ac:dyDescent="0.2">
      <c r="J5129" s="576"/>
    </row>
    <row r="5130" spans="10:10" x14ac:dyDescent="0.2">
      <c r="J5130" s="576"/>
    </row>
    <row r="5131" spans="10:10" x14ac:dyDescent="0.2">
      <c r="J5131" s="576"/>
    </row>
    <row r="5132" spans="10:10" x14ac:dyDescent="0.2">
      <c r="J5132" s="576"/>
    </row>
    <row r="5133" spans="10:10" x14ac:dyDescent="0.2">
      <c r="J5133" s="576"/>
    </row>
    <row r="5134" spans="10:10" x14ac:dyDescent="0.2">
      <c r="J5134" s="576"/>
    </row>
    <row r="5135" spans="10:10" x14ac:dyDescent="0.2">
      <c r="J5135" s="576"/>
    </row>
    <row r="5136" spans="10:10" x14ac:dyDescent="0.2">
      <c r="J5136" s="576"/>
    </row>
    <row r="5137" spans="10:10" x14ac:dyDescent="0.2">
      <c r="J5137" s="576"/>
    </row>
    <row r="5138" spans="10:10" x14ac:dyDescent="0.2">
      <c r="J5138" s="576"/>
    </row>
    <row r="5139" spans="10:10" x14ac:dyDescent="0.2">
      <c r="J5139" s="576"/>
    </row>
    <row r="5140" spans="10:10" x14ac:dyDescent="0.2">
      <c r="J5140" s="576"/>
    </row>
    <row r="5141" spans="10:10" x14ac:dyDescent="0.2">
      <c r="J5141" s="576"/>
    </row>
    <row r="5142" spans="10:10" x14ac:dyDescent="0.2">
      <c r="J5142" s="576"/>
    </row>
    <row r="5143" spans="10:10" x14ac:dyDescent="0.2">
      <c r="J5143" s="576"/>
    </row>
    <row r="5144" spans="10:10" x14ac:dyDescent="0.2">
      <c r="J5144" s="576"/>
    </row>
    <row r="5145" spans="10:10" x14ac:dyDescent="0.2">
      <c r="J5145" s="576"/>
    </row>
    <row r="5146" spans="10:10" x14ac:dyDescent="0.2">
      <c r="J5146" s="576"/>
    </row>
    <row r="5147" spans="10:10" x14ac:dyDescent="0.2">
      <c r="J5147" s="576"/>
    </row>
    <row r="5148" spans="10:10" x14ac:dyDescent="0.2">
      <c r="J5148" s="576"/>
    </row>
    <row r="5149" spans="10:10" x14ac:dyDescent="0.2">
      <c r="J5149" s="576"/>
    </row>
    <row r="5150" spans="10:10" x14ac:dyDescent="0.2">
      <c r="J5150" s="576"/>
    </row>
    <row r="5151" spans="10:10" x14ac:dyDescent="0.2">
      <c r="J5151" s="576"/>
    </row>
    <row r="5152" spans="10:10" x14ac:dyDescent="0.2">
      <c r="J5152" s="576"/>
    </row>
    <row r="5153" spans="10:10" x14ac:dyDescent="0.2">
      <c r="J5153" s="576"/>
    </row>
    <row r="5154" spans="10:10" x14ac:dyDescent="0.2">
      <c r="J5154" s="576"/>
    </row>
    <row r="5155" spans="10:10" x14ac:dyDescent="0.2">
      <c r="J5155" s="576"/>
    </row>
    <row r="5156" spans="10:10" x14ac:dyDescent="0.2">
      <c r="J5156" s="576"/>
    </row>
    <row r="5157" spans="10:10" x14ac:dyDescent="0.2">
      <c r="J5157" s="576"/>
    </row>
    <row r="5158" spans="10:10" x14ac:dyDescent="0.2">
      <c r="J5158" s="576"/>
    </row>
    <row r="5159" spans="10:10" x14ac:dyDescent="0.2">
      <c r="J5159" s="576"/>
    </row>
    <row r="5160" spans="10:10" x14ac:dyDescent="0.2">
      <c r="J5160" s="576"/>
    </row>
    <row r="5161" spans="10:10" x14ac:dyDescent="0.2">
      <c r="J5161" s="576"/>
    </row>
    <row r="5162" spans="10:10" x14ac:dyDescent="0.2">
      <c r="J5162" s="576"/>
    </row>
    <row r="5163" spans="10:10" x14ac:dyDescent="0.2">
      <c r="J5163" s="576"/>
    </row>
    <row r="5164" spans="10:10" x14ac:dyDescent="0.2">
      <c r="J5164" s="576"/>
    </row>
    <row r="5165" spans="10:10" x14ac:dyDescent="0.2">
      <c r="J5165" s="576"/>
    </row>
    <row r="5166" spans="10:10" x14ac:dyDescent="0.2">
      <c r="J5166" s="576"/>
    </row>
    <row r="5167" spans="10:10" x14ac:dyDescent="0.2">
      <c r="J5167" s="576"/>
    </row>
    <row r="5168" spans="10:10" x14ac:dyDescent="0.2">
      <c r="J5168" s="576"/>
    </row>
    <row r="5169" spans="10:10" x14ac:dyDescent="0.2">
      <c r="J5169" s="576"/>
    </row>
    <row r="5170" spans="10:10" x14ac:dyDescent="0.2">
      <c r="J5170" s="576"/>
    </row>
    <row r="5171" spans="10:10" x14ac:dyDescent="0.2">
      <c r="J5171" s="576"/>
    </row>
    <row r="5172" spans="10:10" x14ac:dyDescent="0.2">
      <c r="J5172" s="576"/>
    </row>
    <row r="5173" spans="10:10" x14ac:dyDescent="0.2">
      <c r="J5173" s="576"/>
    </row>
    <row r="5174" spans="10:10" x14ac:dyDescent="0.2">
      <c r="J5174" s="576"/>
    </row>
    <row r="5175" spans="10:10" x14ac:dyDescent="0.2">
      <c r="J5175" s="576"/>
    </row>
    <row r="5176" spans="10:10" x14ac:dyDescent="0.2">
      <c r="J5176" s="576"/>
    </row>
    <row r="5177" spans="10:10" x14ac:dyDescent="0.2">
      <c r="J5177" s="576"/>
    </row>
    <row r="5178" spans="10:10" x14ac:dyDescent="0.2">
      <c r="J5178" s="576"/>
    </row>
    <row r="5179" spans="10:10" x14ac:dyDescent="0.2">
      <c r="J5179" s="576"/>
    </row>
    <row r="5180" spans="10:10" x14ac:dyDescent="0.2">
      <c r="J5180" s="576"/>
    </row>
    <row r="5181" spans="10:10" x14ac:dyDescent="0.2">
      <c r="J5181" s="576"/>
    </row>
    <row r="5182" spans="10:10" x14ac:dyDescent="0.2">
      <c r="J5182" s="576"/>
    </row>
    <row r="5183" spans="10:10" x14ac:dyDescent="0.2">
      <c r="J5183" s="576"/>
    </row>
    <row r="5184" spans="10:10" x14ac:dyDescent="0.2">
      <c r="J5184" s="576"/>
    </row>
    <row r="5185" spans="10:10" x14ac:dyDescent="0.2">
      <c r="J5185" s="576"/>
    </row>
    <row r="5186" spans="10:10" x14ac:dyDescent="0.2">
      <c r="J5186" s="576"/>
    </row>
    <row r="5187" spans="10:10" x14ac:dyDescent="0.2">
      <c r="J5187" s="576"/>
    </row>
    <row r="5188" spans="10:10" x14ac:dyDescent="0.2">
      <c r="J5188" s="576"/>
    </row>
    <row r="5189" spans="10:10" x14ac:dyDescent="0.2">
      <c r="J5189" s="576"/>
    </row>
    <row r="5190" spans="10:10" x14ac:dyDescent="0.2">
      <c r="J5190" s="576"/>
    </row>
    <row r="5191" spans="10:10" x14ac:dyDescent="0.2">
      <c r="J5191" s="576"/>
    </row>
    <row r="5192" spans="10:10" x14ac:dyDescent="0.2">
      <c r="J5192" s="576"/>
    </row>
    <row r="5193" spans="10:10" x14ac:dyDescent="0.2">
      <c r="J5193" s="576"/>
    </row>
    <row r="5194" spans="10:10" x14ac:dyDescent="0.2">
      <c r="J5194" s="576"/>
    </row>
    <row r="5195" spans="10:10" x14ac:dyDescent="0.2">
      <c r="J5195" s="576"/>
    </row>
    <row r="5196" spans="10:10" x14ac:dyDescent="0.2">
      <c r="J5196" s="576"/>
    </row>
    <row r="5197" spans="10:10" x14ac:dyDescent="0.2">
      <c r="J5197" s="576"/>
    </row>
    <row r="5198" spans="10:10" x14ac:dyDescent="0.2">
      <c r="J5198" s="576"/>
    </row>
    <row r="5199" spans="10:10" x14ac:dyDescent="0.2">
      <c r="J5199" s="576"/>
    </row>
    <row r="5200" spans="10:10" x14ac:dyDescent="0.2">
      <c r="J5200" s="576"/>
    </row>
    <row r="5201" spans="10:10" x14ac:dyDescent="0.2">
      <c r="J5201" s="576"/>
    </row>
    <row r="5202" spans="10:10" x14ac:dyDescent="0.2">
      <c r="J5202" s="576"/>
    </row>
    <row r="5203" spans="10:10" x14ac:dyDescent="0.2">
      <c r="J5203" s="576"/>
    </row>
    <row r="5204" spans="10:10" x14ac:dyDescent="0.2">
      <c r="J5204" s="576"/>
    </row>
    <row r="5205" spans="10:10" x14ac:dyDescent="0.2">
      <c r="J5205" s="576"/>
    </row>
    <row r="5206" spans="10:10" x14ac:dyDescent="0.2">
      <c r="J5206" s="576"/>
    </row>
    <row r="5207" spans="10:10" x14ac:dyDescent="0.2">
      <c r="J5207" s="576"/>
    </row>
    <row r="5208" spans="10:10" x14ac:dyDescent="0.2">
      <c r="J5208" s="576"/>
    </row>
    <row r="5209" spans="10:10" x14ac:dyDescent="0.2">
      <c r="J5209" s="576"/>
    </row>
    <row r="5210" spans="10:10" x14ac:dyDescent="0.2">
      <c r="J5210" s="576"/>
    </row>
    <row r="5211" spans="10:10" x14ac:dyDescent="0.2">
      <c r="J5211" s="576"/>
    </row>
    <row r="5212" spans="10:10" x14ac:dyDescent="0.2">
      <c r="J5212" s="576"/>
    </row>
    <row r="5213" spans="10:10" x14ac:dyDescent="0.2">
      <c r="J5213" s="576"/>
    </row>
    <row r="5214" spans="10:10" x14ac:dyDescent="0.2">
      <c r="J5214" s="576"/>
    </row>
    <row r="5215" spans="10:10" x14ac:dyDescent="0.2">
      <c r="J5215" s="576"/>
    </row>
    <row r="5216" spans="10:10" x14ac:dyDescent="0.2">
      <c r="J5216" s="576"/>
    </row>
    <row r="5217" spans="10:10" x14ac:dyDescent="0.2">
      <c r="J5217" s="576"/>
    </row>
    <row r="5218" spans="10:10" x14ac:dyDescent="0.2">
      <c r="J5218" s="576"/>
    </row>
    <row r="5219" spans="10:10" x14ac:dyDescent="0.2">
      <c r="J5219" s="576"/>
    </row>
    <row r="5220" spans="10:10" x14ac:dyDescent="0.2">
      <c r="J5220" s="576"/>
    </row>
    <row r="5221" spans="10:10" x14ac:dyDescent="0.2">
      <c r="J5221" s="576"/>
    </row>
    <row r="5222" spans="10:10" x14ac:dyDescent="0.2">
      <c r="J5222" s="576"/>
    </row>
    <row r="5223" spans="10:10" x14ac:dyDescent="0.2">
      <c r="J5223" s="576"/>
    </row>
    <row r="5224" spans="10:10" x14ac:dyDescent="0.2">
      <c r="J5224" s="576"/>
    </row>
    <row r="5225" spans="10:10" x14ac:dyDescent="0.2">
      <c r="J5225" s="576"/>
    </row>
    <row r="5226" spans="10:10" x14ac:dyDescent="0.2">
      <c r="J5226" s="576"/>
    </row>
    <row r="5227" spans="10:10" x14ac:dyDescent="0.2">
      <c r="J5227" s="576"/>
    </row>
    <row r="5228" spans="10:10" x14ac:dyDescent="0.2">
      <c r="J5228" s="576"/>
    </row>
    <row r="5229" spans="10:10" x14ac:dyDescent="0.2">
      <c r="J5229" s="576"/>
    </row>
    <row r="5230" spans="10:10" x14ac:dyDescent="0.2">
      <c r="J5230" s="576"/>
    </row>
    <row r="5231" spans="10:10" x14ac:dyDescent="0.2">
      <c r="J5231" s="576"/>
    </row>
    <row r="5232" spans="10:10" x14ac:dyDescent="0.2">
      <c r="J5232" s="576"/>
    </row>
    <row r="5233" spans="10:10" x14ac:dyDescent="0.2">
      <c r="J5233" s="576"/>
    </row>
    <row r="5234" spans="10:10" x14ac:dyDescent="0.2">
      <c r="J5234" s="576"/>
    </row>
    <row r="5235" spans="10:10" x14ac:dyDescent="0.2">
      <c r="J5235" s="576"/>
    </row>
    <row r="5236" spans="10:10" x14ac:dyDescent="0.2">
      <c r="J5236" s="576"/>
    </row>
    <row r="5237" spans="10:10" x14ac:dyDescent="0.2">
      <c r="J5237" s="576"/>
    </row>
    <row r="5238" spans="10:10" x14ac:dyDescent="0.2">
      <c r="J5238" s="576"/>
    </row>
    <row r="5239" spans="10:10" x14ac:dyDescent="0.2">
      <c r="J5239" s="576"/>
    </row>
    <row r="5240" spans="10:10" x14ac:dyDescent="0.2">
      <c r="J5240" s="576"/>
    </row>
    <row r="5241" spans="10:10" x14ac:dyDescent="0.2">
      <c r="J5241" s="576"/>
    </row>
    <row r="5242" spans="10:10" x14ac:dyDescent="0.2">
      <c r="J5242" s="576"/>
    </row>
    <row r="5243" spans="10:10" x14ac:dyDescent="0.2">
      <c r="J5243" s="576"/>
    </row>
    <row r="5244" spans="10:10" x14ac:dyDescent="0.2">
      <c r="J5244" s="576"/>
    </row>
    <row r="5245" spans="10:10" x14ac:dyDescent="0.2">
      <c r="J5245" s="576"/>
    </row>
    <row r="5246" spans="10:10" x14ac:dyDescent="0.2">
      <c r="J5246" s="576"/>
    </row>
    <row r="5247" spans="10:10" x14ac:dyDescent="0.2">
      <c r="J5247" s="576"/>
    </row>
    <row r="5248" spans="10:10" x14ac:dyDescent="0.2">
      <c r="J5248" s="576"/>
    </row>
    <row r="5249" spans="10:10" x14ac:dyDescent="0.2">
      <c r="J5249" s="576"/>
    </row>
    <row r="5250" spans="10:10" x14ac:dyDescent="0.2">
      <c r="J5250" s="576"/>
    </row>
    <row r="5251" spans="10:10" x14ac:dyDescent="0.2">
      <c r="J5251" s="576"/>
    </row>
    <row r="5252" spans="10:10" x14ac:dyDescent="0.2">
      <c r="J5252" s="576"/>
    </row>
    <row r="5253" spans="10:10" x14ac:dyDescent="0.2">
      <c r="J5253" s="576"/>
    </row>
    <row r="5254" spans="10:10" x14ac:dyDescent="0.2">
      <c r="J5254" s="576"/>
    </row>
    <row r="5255" spans="10:10" x14ac:dyDescent="0.2">
      <c r="J5255" s="576"/>
    </row>
    <row r="5256" spans="10:10" x14ac:dyDescent="0.2">
      <c r="J5256" s="576"/>
    </row>
    <row r="5257" spans="10:10" x14ac:dyDescent="0.2">
      <c r="J5257" s="576"/>
    </row>
    <row r="5258" spans="10:10" x14ac:dyDescent="0.2">
      <c r="J5258" s="576"/>
    </row>
    <row r="5259" spans="10:10" x14ac:dyDescent="0.2">
      <c r="J5259" s="576"/>
    </row>
    <row r="5260" spans="10:10" x14ac:dyDescent="0.2">
      <c r="J5260" s="576"/>
    </row>
    <row r="5261" spans="10:10" x14ac:dyDescent="0.2">
      <c r="J5261" s="576"/>
    </row>
    <row r="5262" spans="10:10" x14ac:dyDescent="0.2">
      <c r="J5262" s="576"/>
    </row>
    <row r="5263" spans="10:10" x14ac:dyDescent="0.2">
      <c r="J5263" s="576"/>
    </row>
    <row r="5264" spans="10:10" x14ac:dyDescent="0.2">
      <c r="J5264" s="576"/>
    </row>
    <row r="5265" spans="10:10" x14ac:dyDescent="0.2">
      <c r="J5265" s="576"/>
    </row>
    <row r="5266" spans="10:10" x14ac:dyDescent="0.2">
      <c r="J5266" s="576"/>
    </row>
    <row r="5267" spans="10:10" x14ac:dyDescent="0.2">
      <c r="J5267" s="576"/>
    </row>
    <row r="5268" spans="10:10" x14ac:dyDescent="0.2">
      <c r="J5268" s="576"/>
    </row>
    <row r="5269" spans="10:10" x14ac:dyDescent="0.2">
      <c r="J5269" s="576"/>
    </row>
    <row r="5270" spans="10:10" x14ac:dyDescent="0.2">
      <c r="J5270" s="576"/>
    </row>
    <row r="5271" spans="10:10" x14ac:dyDescent="0.2">
      <c r="J5271" s="576"/>
    </row>
    <row r="5272" spans="10:10" x14ac:dyDescent="0.2">
      <c r="J5272" s="576"/>
    </row>
    <row r="5273" spans="10:10" x14ac:dyDescent="0.2">
      <c r="J5273" s="576"/>
    </row>
    <row r="5274" spans="10:10" x14ac:dyDescent="0.2">
      <c r="J5274" s="576"/>
    </row>
    <row r="5275" spans="10:10" x14ac:dyDescent="0.2">
      <c r="J5275" s="576"/>
    </row>
    <row r="5276" spans="10:10" x14ac:dyDescent="0.2">
      <c r="J5276" s="576"/>
    </row>
    <row r="5277" spans="10:10" x14ac:dyDescent="0.2">
      <c r="J5277" s="576"/>
    </row>
    <row r="5278" spans="10:10" x14ac:dyDescent="0.2">
      <c r="J5278" s="576"/>
    </row>
    <row r="5279" spans="10:10" x14ac:dyDescent="0.2">
      <c r="J5279" s="576"/>
    </row>
    <row r="5280" spans="10:10" x14ac:dyDescent="0.2">
      <c r="J5280" s="576"/>
    </row>
    <row r="5281" spans="10:10" x14ac:dyDescent="0.2">
      <c r="J5281" s="576"/>
    </row>
    <row r="5282" spans="10:10" x14ac:dyDescent="0.2">
      <c r="J5282" s="576"/>
    </row>
    <row r="5283" spans="10:10" x14ac:dyDescent="0.2">
      <c r="J5283" s="576"/>
    </row>
    <row r="5284" spans="10:10" x14ac:dyDescent="0.2">
      <c r="J5284" s="576"/>
    </row>
    <row r="5285" spans="10:10" x14ac:dyDescent="0.2">
      <c r="J5285" s="576"/>
    </row>
    <row r="5286" spans="10:10" x14ac:dyDescent="0.2">
      <c r="J5286" s="576"/>
    </row>
    <row r="5287" spans="10:10" x14ac:dyDescent="0.2">
      <c r="J5287" s="576"/>
    </row>
    <row r="5288" spans="10:10" x14ac:dyDescent="0.2">
      <c r="J5288" s="576"/>
    </row>
    <row r="5289" spans="10:10" x14ac:dyDescent="0.2">
      <c r="J5289" s="576"/>
    </row>
    <row r="5290" spans="10:10" x14ac:dyDescent="0.2">
      <c r="J5290" s="576"/>
    </row>
    <row r="5291" spans="10:10" x14ac:dyDescent="0.2">
      <c r="J5291" s="576"/>
    </row>
    <row r="5292" spans="10:10" x14ac:dyDescent="0.2">
      <c r="J5292" s="576"/>
    </row>
    <row r="5293" spans="10:10" x14ac:dyDescent="0.2">
      <c r="J5293" s="576"/>
    </row>
    <row r="5294" spans="10:10" x14ac:dyDescent="0.2">
      <c r="J5294" s="576"/>
    </row>
    <row r="5295" spans="10:10" x14ac:dyDescent="0.2">
      <c r="J5295" s="576"/>
    </row>
    <row r="5296" spans="10:10" x14ac:dyDescent="0.2">
      <c r="J5296" s="576"/>
    </row>
    <row r="5297" spans="10:10" x14ac:dyDescent="0.2">
      <c r="J5297" s="576"/>
    </row>
    <row r="5298" spans="10:10" x14ac:dyDescent="0.2">
      <c r="J5298" s="576"/>
    </row>
    <row r="5299" spans="10:10" x14ac:dyDescent="0.2">
      <c r="J5299" s="576"/>
    </row>
    <row r="5300" spans="10:10" x14ac:dyDescent="0.2">
      <c r="J5300" s="576"/>
    </row>
    <row r="5301" spans="10:10" x14ac:dyDescent="0.2">
      <c r="J5301" s="576"/>
    </row>
    <row r="5302" spans="10:10" x14ac:dyDescent="0.2">
      <c r="J5302" s="576"/>
    </row>
    <row r="5303" spans="10:10" x14ac:dyDescent="0.2">
      <c r="J5303" s="576"/>
    </row>
    <row r="5304" spans="10:10" x14ac:dyDescent="0.2">
      <c r="J5304" s="576"/>
    </row>
    <row r="5305" spans="10:10" x14ac:dyDescent="0.2">
      <c r="J5305" s="576"/>
    </row>
    <row r="5306" spans="10:10" x14ac:dyDescent="0.2">
      <c r="J5306" s="576"/>
    </row>
    <row r="5307" spans="10:10" x14ac:dyDescent="0.2">
      <c r="J5307" s="576"/>
    </row>
    <row r="5308" spans="10:10" x14ac:dyDescent="0.2">
      <c r="J5308" s="576"/>
    </row>
    <row r="5309" spans="10:10" x14ac:dyDescent="0.2">
      <c r="J5309" s="576"/>
    </row>
    <row r="5310" spans="10:10" x14ac:dyDescent="0.2">
      <c r="J5310" s="576"/>
    </row>
    <row r="5311" spans="10:10" x14ac:dyDescent="0.2">
      <c r="J5311" s="576"/>
    </row>
    <row r="5312" spans="10:10" x14ac:dyDescent="0.2">
      <c r="J5312" s="576"/>
    </row>
    <row r="5313" spans="10:10" x14ac:dyDescent="0.2">
      <c r="J5313" s="576"/>
    </row>
    <row r="5314" spans="10:10" x14ac:dyDescent="0.2">
      <c r="J5314" s="576"/>
    </row>
    <row r="5315" spans="10:10" x14ac:dyDescent="0.2">
      <c r="J5315" s="576"/>
    </row>
    <row r="5316" spans="10:10" x14ac:dyDescent="0.2">
      <c r="J5316" s="576"/>
    </row>
    <row r="5317" spans="10:10" x14ac:dyDescent="0.2">
      <c r="J5317" s="576"/>
    </row>
    <row r="5318" spans="10:10" x14ac:dyDescent="0.2">
      <c r="J5318" s="576"/>
    </row>
    <row r="5319" spans="10:10" x14ac:dyDescent="0.2">
      <c r="J5319" s="576"/>
    </row>
    <row r="5320" spans="10:10" x14ac:dyDescent="0.2">
      <c r="J5320" s="576"/>
    </row>
    <row r="5321" spans="10:10" x14ac:dyDescent="0.2">
      <c r="J5321" s="576"/>
    </row>
    <row r="5322" spans="10:10" x14ac:dyDescent="0.2">
      <c r="J5322" s="576"/>
    </row>
    <row r="5323" spans="10:10" x14ac:dyDescent="0.2">
      <c r="J5323" s="576"/>
    </row>
    <row r="5324" spans="10:10" x14ac:dyDescent="0.2">
      <c r="J5324" s="576"/>
    </row>
    <row r="5325" spans="10:10" x14ac:dyDescent="0.2">
      <c r="J5325" s="576"/>
    </row>
    <row r="5326" spans="10:10" x14ac:dyDescent="0.2">
      <c r="J5326" s="576"/>
    </row>
    <row r="5327" spans="10:10" x14ac:dyDescent="0.2">
      <c r="J5327" s="576"/>
    </row>
    <row r="5328" spans="10:10" x14ac:dyDescent="0.2">
      <c r="J5328" s="576"/>
    </row>
    <row r="5329" spans="10:10" x14ac:dyDescent="0.2">
      <c r="J5329" s="576"/>
    </row>
    <row r="5330" spans="10:10" x14ac:dyDescent="0.2">
      <c r="J5330" s="576"/>
    </row>
    <row r="5331" spans="10:10" x14ac:dyDescent="0.2">
      <c r="J5331" s="576"/>
    </row>
    <row r="5332" spans="10:10" x14ac:dyDescent="0.2">
      <c r="J5332" s="576"/>
    </row>
    <row r="5333" spans="10:10" x14ac:dyDescent="0.2">
      <c r="J5333" s="576"/>
    </row>
    <row r="5334" spans="10:10" x14ac:dyDescent="0.2">
      <c r="J5334" s="576"/>
    </row>
    <row r="5335" spans="10:10" x14ac:dyDescent="0.2">
      <c r="J5335" s="576"/>
    </row>
    <row r="5336" spans="10:10" x14ac:dyDescent="0.2">
      <c r="J5336" s="576"/>
    </row>
    <row r="5337" spans="10:10" x14ac:dyDescent="0.2">
      <c r="J5337" s="576"/>
    </row>
    <row r="5338" spans="10:10" x14ac:dyDescent="0.2">
      <c r="J5338" s="576"/>
    </row>
    <row r="5339" spans="10:10" x14ac:dyDescent="0.2">
      <c r="J5339" s="576"/>
    </row>
    <row r="5340" spans="10:10" x14ac:dyDescent="0.2">
      <c r="J5340" s="576"/>
    </row>
    <row r="5341" spans="10:10" x14ac:dyDescent="0.2">
      <c r="J5341" s="576"/>
    </row>
    <row r="5342" spans="10:10" x14ac:dyDescent="0.2">
      <c r="J5342" s="576"/>
    </row>
    <row r="5343" spans="10:10" x14ac:dyDescent="0.2">
      <c r="J5343" s="576"/>
    </row>
    <row r="5344" spans="10:10" x14ac:dyDescent="0.2">
      <c r="J5344" s="576"/>
    </row>
    <row r="5345" spans="10:10" x14ac:dyDescent="0.2">
      <c r="J5345" s="576"/>
    </row>
    <row r="5346" spans="10:10" x14ac:dyDescent="0.2">
      <c r="J5346" s="576"/>
    </row>
    <row r="5347" spans="10:10" x14ac:dyDescent="0.2">
      <c r="J5347" s="576"/>
    </row>
    <row r="5348" spans="10:10" x14ac:dyDescent="0.2">
      <c r="J5348" s="576"/>
    </row>
    <row r="5349" spans="10:10" x14ac:dyDescent="0.2">
      <c r="J5349" s="576"/>
    </row>
    <row r="5350" spans="10:10" x14ac:dyDescent="0.2">
      <c r="J5350" s="576"/>
    </row>
    <row r="5351" spans="10:10" x14ac:dyDescent="0.2">
      <c r="J5351" s="576"/>
    </row>
    <row r="5352" spans="10:10" x14ac:dyDescent="0.2">
      <c r="J5352" s="576"/>
    </row>
    <row r="5353" spans="10:10" x14ac:dyDescent="0.2">
      <c r="J5353" s="576"/>
    </row>
    <row r="5354" spans="10:10" x14ac:dyDescent="0.2">
      <c r="J5354" s="576"/>
    </row>
    <row r="5355" spans="10:10" x14ac:dyDescent="0.2">
      <c r="J5355" s="576"/>
    </row>
    <row r="5356" spans="10:10" x14ac:dyDescent="0.2">
      <c r="J5356" s="576"/>
    </row>
    <row r="5357" spans="10:10" x14ac:dyDescent="0.2">
      <c r="J5357" s="576"/>
    </row>
    <row r="5358" spans="10:10" x14ac:dyDescent="0.2">
      <c r="J5358" s="576"/>
    </row>
    <row r="5359" spans="10:10" x14ac:dyDescent="0.2">
      <c r="J5359" s="576"/>
    </row>
    <row r="5360" spans="10:10" x14ac:dyDescent="0.2">
      <c r="J5360" s="576"/>
    </row>
    <row r="5361" spans="10:10" x14ac:dyDescent="0.2">
      <c r="J5361" s="576"/>
    </row>
    <row r="5362" spans="10:10" x14ac:dyDescent="0.2">
      <c r="J5362" s="576"/>
    </row>
    <row r="5363" spans="10:10" x14ac:dyDescent="0.2">
      <c r="J5363" s="576"/>
    </row>
    <row r="5364" spans="10:10" x14ac:dyDescent="0.2">
      <c r="J5364" s="576"/>
    </row>
    <row r="5365" spans="10:10" x14ac:dyDescent="0.2">
      <c r="J5365" s="576"/>
    </row>
    <row r="5366" spans="10:10" x14ac:dyDescent="0.2">
      <c r="J5366" s="576"/>
    </row>
    <row r="5367" spans="10:10" x14ac:dyDescent="0.2">
      <c r="J5367" s="576"/>
    </row>
    <row r="5368" spans="10:10" x14ac:dyDescent="0.2">
      <c r="J5368" s="576"/>
    </row>
    <row r="5369" spans="10:10" x14ac:dyDescent="0.2">
      <c r="J5369" s="576"/>
    </row>
    <row r="5370" spans="10:10" x14ac:dyDescent="0.2">
      <c r="J5370" s="576"/>
    </row>
    <row r="5371" spans="10:10" x14ac:dyDescent="0.2">
      <c r="J5371" s="576"/>
    </row>
    <row r="5372" spans="10:10" x14ac:dyDescent="0.2">
      <c r="J5372" s="576"/>
    </row>
    <row r="5373" spans="10:10" x14ac:dyDescent="0.2">
      <c r="J5373" s="576"/>
    </row>
    <row r="5374" spans="10:10" x14ac:dyDescent="0.2">
      <c r="J5374" s="576"/>
    </row>
    <row r="5375" spans="10:10" x14ac:dyDescent="0.2">
      <c r="J5375" s="576"/>
    </row>
    <row r="5376" spans="10:10" x14ac:dyDescent="0.2">
      <c r="J5376" s="576"/>
    </row>
    <row r="5377" spans="10:10" x14ac:dyDescent="0.2">
      <c r="J5377" s="576"/>
    </row>
    <row r="5378" spans="10:10" x14ac:dyDescent="0.2">
      <c r="J5378" s="576"/>
    </row>
    <row r="5379" spans="10:10" x14ac:dyDescent="0.2">
      <c r="J5379" s="576"/>
    </row>
    <row r="5380" spans="10:10" x14ac:dyDescent="0.2">
      <c r="J5380" s="576"/>
    </row>
    <row r="5381" spans="10:10" x14ac:dyDescent="0.2">
      <c r="J5381" s="576"/>
    </row>
    <row r="5382" spans="10:10" x14ac:dyDescent="0.2">
      <c r="J5382" s="576"/>
    </row>
    <row r="5383" spans="10:10" x14ac:dyDescent="0.2">
      <c r="J5383" s="576"/>
    </row>
    <row r="5384" spans="10:10" x14ac:dyDescent="0.2">
      <c r="J5384" s="576"/>
    </row>
    <row r="5385" spans="10:10" x14ac:dyDescent="0.2">
      <c r="J5385" s="576"/>
    </row>
    <row r="5386" spans="10:10" x14ac:dyDescent="0.2">
      <c r="J5386" s="576"/>
    </row>
    <row r="5387" spans="10:10" x14ac:dyDescent="0.2">
      <c r="J5387" s="576"/>
    </row>
    <row r="5388" spans="10:10" x14ac:dyDescent="0.2">
      <c r="J5388" s="576"/>
    </row>
    <row r="5389" spans="10:10" x14ac:dyDescent="0.2">
      <c r="J5389" s="576"/>
    </row>
    <row r="5390" spans="10:10" x14ac:dyDescent="0.2">
      <c r="J5390" s="576"/>
    </row>
    <row r="5391" spans="10:10" x14ac:dyDescent="0.2">
      <c r="J5391" s="576"/>
    </row>
    <row r="5392" spans="10:10" x14ac:dyDescent="0.2">
      <c r="J5392" s="576"/>
    </row>
    <row r="5393" spans="10:10" x14ac:dyDescent="0.2">
      <c r="J5393" s="576"/>
    </row>
    <row r="5394" spans="10:10" x14ac:dyDescent="0.2">
      <c r="J5394" s="576"/>
    </row>
    <row r="5395" spans="10:10" x14ac:dyDescent="0.2">
      <c r="J5395" s="576"/>
    </row>
    <row r="5396" spans="10:10" x14ac:dyDescent="0.2">
      <c r="J5396" s="576"/>
    </row>
    <row r="5397" spans="10:10" x14ac:dyDescent="0.2">
      <c r="J5397" s="576"/>
    </row>
    <row r="5398" spans="10:10" x14ac:dyDescent="0.2">
      <c r="J5398" s="576"/>
    </row>
    <row r="5399" spans="10:10" x14ac:dyDescent="0.2">
      <c r="J5399" s="576"/>
    </row>
    <row r="5400" spans="10:10" x14ac:dyDescent="0.2">
      <c r="J5400" s="576"/>
    </row>
    <row r="5401" spans="10:10" x14ac:dyDescent="0.2">
      <c r="J5401" s="576"/>
    </row>
    <row r="5402" spans="10:10" x14ac:dyDescent="0.2">
      <c r="J5402" s="576"/>
    </row>
    <row r="5403" spans="10:10" x14ac:dyDescent="0.2">
      <c r="J5403" s="576"/>
    </row>
    <row r="5404" spans="10:10" x14ac:dyDescent="0.2">
      <c r="J5404" s="576"/>
    </row>
    <row r="5405" spans="10:10" x14ac:dyDescent="0.2">
      <c r="J5405" s="576"/>
    </row>
    <row r="5406" spans="10:10" x14ac:dyDescent="0.2">
      <c r="J5406" s="576"/>
    </row>
    <row r="5407" spans="10:10" x14ac:dyDescent="0.2">
      <c r="J5407" s="576"/>
    </row>
    <row r="5408" spans="10:10" x14ac:dyDescent="0.2">
      <c r="J5408" s="576"/>
    </row>
    <row r="5409" spans="10:10" x14ac:dyDescent="0.2">
      <c r="J5409" s="576"/>
    </row>
    <row r="5410" spans="10:10" x14ac:dyDescent="0.2">
      <c r="J5410" s="576"/>
    </row>
    <row r="5411" spans="10:10" x14ac:dyDescent="0.2">
      <c r="J5411" s="576"/>
    </row>
    <row r="5412" spans="10:10" x14ac:dyDescent="0.2">
      <c r="J5412" s="576"/>
    </row>
    <row r="5413" spans="10:10" x14ac:dyDescent="0.2">
      <c r="J5413" s="576"/>
    </row>
    <row r="5414" spans="10:10" x14ac:dyDescent="0.2">
      <c r="J5414" s="576"/>
    </row>
    <row r="5415" spans="10:10" x14ac:dyDescent="0.2">
      <c r="J5415" s="576"/>
    </row>
    <row r="5416" spans="10:10" x14ac:dyDescent="0.2">
      <c r="J5416" s="576"/>
    </row>
    <row r="5417" spans="10:10" x14ac:dyDescent="0.2">
      <c r="J5417" s="576"/>
    </row>
    <row r="5418" spans="10:10" x14ac:dyDescent="0.2">
      <c r="J5418" s="576"/>
    </row>
    <row r="5419" spans="10:10" x14ac:dyDescent="0.2">
      <c r="J5419" s="576"/>
    </row>
    <row r="5420" spans="10:10" x14ac:dyDescent="0.2">
      <c r="J5420" s="576"/>
    </row>
    <row r="5421" spans="10:10" x14ac:dyDescent="0.2">
      <c r="J5421" s="576"/>
    </row>
    <row r="5422" spans="10:10" x14ac:dyDescent="0.2">
      <c r="J5422" s="576"/>
    </row>
    <row r="5423" spans="10:10" x14ac:dyDescent="0.2">
      <c r="J5423" s="576"/>
    </row>
    <row r="5424" spans="10:10" x14ac:dyDescent="0.2">
      <c r="J5424" s="576"/>
    </row>
    <row r="5425" spans="10:10" x14ac:dyDescent="0.2">
      <c r="J5425" s="576"/>
    </row>
    <row r="5426" spans="10:10" x14ac:dyDescent="0.2">
      <c r="J5426" s="576"/>
    </row>
    <row r="5427" spans="10:10" x14ac:dyDescent="0.2">
      <c r="J5427" s="576"/>
    </row>
    <row r="5428" spans="10:10" x14ac:dyDescent="0.2">
      <c r="J5428" s="576"/>
    </row>
    <row r="5429" spans="10:10" x14ac:dyDescent="0.2">
      <c r="J5429" s="576"/>
    </row>
    <row r="5430" spans="10:10" x14ac:dyDescent="0.2">
      <c r="J5430" s="576"/>
    </row>
    <row r="5431" spans="10:10" x14ac:dyDescent="0.2">
      <c r="J5431" s="576"/>
    </row>
    <row r="5432" spans="10:10" x14ac:dyDescent="0.2">
      <c r="J5432" s="576"/>
    </row>
    <row r="5433" spans="10:10" x14ac:dyDescent="0.2">
      <c r="J5433" s="576"/>
    </row>
    <row r="5434" spans="10:10" x14ac:dyDescent="0.2">
      <c r="J5434" s="576"/>
    </row>
    <row r="5435" spans="10:10" x14ac:dyDescent="0.2">
      <c r="J5435" s="576"/>
    </row>
    <row r="5436" spans="10:10" x14ac:dyDescent="0.2">
      <c r="J5436" s="576"/>
    </row>
    <row r="5437" spans="10:10" x14ac:dyDescent="0.2">
      <c r="J5437" s="576"/>
    </row>
    <row r="5438" spans="10:10" x14ac:dyDescent="0.2">
      <c r="J5438" s="576"/>
    </row>
    <row r="5439" spans="10:10" x14ac:dyDescent="0.2">
      <c r="J5439" s="576"/>
    </row>
    <row r="5440" spans="10:10" x14ac:dyDescent="0.2">
      <c r="J5440" s="576"/>
    </row>
    <row r="5441" spans="10:10" x14ac:dyDescent="0.2">
      <c r="J5441" s="576"/>
    </row>
    <row r="5442" spans="10:10" x14ac:dyDescent="0.2">
      <c r="J5442" s="576"/>
    </row>
    <row r="5443" spans="10:10" x14ac:dyDescent="0.2">
      <c r="J5443" s="576"/>
    </row>
    <row r="5444" spans="10:10" x14ac:dyDescent="0.2">
      <c r="J5444" s="576"/>
    </row>
    <row r="5445" spans="10:10" x14ac:dyDescent="0.2">
      <c r="J5445" s="576"/>
    </row>
    <row r="5446" spans="10:10" x14ac:dyDescent="0.2">
      <c r="J5446" s="576"/>
    </row>
    <row r="5447" spans="10:10" x14ac:dyDescent="0.2">
      <c r="J5447" s="576"/>
    </row>
    <row r="5448" spans="10:10" x14ac:dyDescent="0.2">
      <c r="J5448" s="576"/>
    </row>
    <row r="5449" spans="10:10" x14ac:dyDescent="0.2">
      <c r="J5449" s="576"/>
    </row>
    <row r="5450" spans="10:10" x14ac:dyDescent="0.2">
      <c r="J5450" s="576"/>
    </row>
    <row r="5451" spans="10:10" x14ac:dyDescent="0.2">
      <c r="J5451" s="576"/>
    </row>
    <row r="5452" spans="10:10" x14ac:dyDescent="0.2">
      <c r="J5452" s="576"/>
    </row>
    <row r="5453" spans="10:10" x14ac:dyDescent="0.2">
      <c r="J5453" s="576"/>
    </row>
    <row r="5454" spans="10:10" x14ac:dyDescent="0.2">
      <c r="J5454" s="576"/>
    </row>
    <row r="5455" spans="10:10" x14ac:dyDescent="0.2">
      <c r="J5455" s="576"/>
    </row>
    <row r="5456" spans="10:10" x14ac:dyDescent="0.2">
      <c r="J5456" s="576"/>
    </row>
    <row r="5457" spans="10:10" x14ac:dyDescent="0.2">
      <c r="J5457" s="576"/>
    </row>
    <row r="5458" spans="10:10" x14ac:dyDescent="0.2">
      <c r="J5458" s="576"/>
    </row>
    <row r="5459" spans="10:10" x14ac:dyDescent="0.2">
      <c r="J5459" s="576"/>
    </row>
    <row r="5460" spans="10:10" x14ac:dyDescent="0.2">
      <c r="J5460" s="576"/>
    </row>
    <row r="5461" spans="10:10" x14ac:dyDescent="0.2">
      <c r="J5461" s="576"/>
    </row>
    <row r="5462" spans="10:10" x14ac:dyDescent="0.2">
      <c r="J5462" s="576"/>
    </row>
    <row r="5463" spans="10:10" x14ac:dyDescent="0.2">
      <c r="J5463" s="576"/>
    </row>
    <row r="5464" spans="10:10" x14ac:dyDescent="0.2">
      <c r="J5464" s="576"/>
    </row>
    <row r="5465" spans="10:10" x14ac:dyDescent="0.2">
      <c r="J5465" s="576"/>
    </row>
    <row r="5466" spans="10:10" x14ac:dyDescent="0.2">
      <c r="J5466" s="576"/>
    </row>
    <row r="5467" spans="10:10" x14ac:dyDescent="0.2">
      <c r="J5467" s="576"/>
    </row>
    <row r="5468" spans="10:10" x14ac:dyDescent="0.2">
      <c r="J5468" s="576"/>
    </row>
    <row r="5469" spans="10:10" x14ac:dyDescent="0.2">
      <c r="J5469" s="576"/>
    </row>
    <row r="5470" spans="10:10" x14ac:dyDescent="0.2">
      <c r="J5470" s="576"/>
    </row>
    <row r="5471" spans="10:10" x14ac:dyDescent="0.2">
      <c r="J5471" s="576"/>
    </row>
    <row r="5472" spans="10:10" x14ac:dyDescent="0.2">
      <c r="J5472" s="576"/>
    </row>
    <row r="5473" spans="10:10" x14ac:dyDescent="0.2">
      <c r="J5473" s="576"/>
    </row>
    <row r="5474" spans="10:10" x14ac:dyDescent="0.2">
      <c r="J5474" s="576"/>
    </row>
    <row r="5475" spans="10:10" x14ac:dyDescent="0.2">
      <c r="J5475" s="576"/>
    </row>
    <row r="5476" spans="10:10" x14ac:dyDescent="0.2">
      <c r="J5476" s="576"/>
    </row>
    <row r="5477" spans="10:10" x14ac:dyDescent="0.2">
      <c r="J5477" s="576"/>
    </row>
    <row r="5478" spans="10:10" x14ac:dyDescent="0.2">
      <c r="J5478" s="576"/>
    </row>
    <row r="5479" spans="10:10" x14ac:dyDescent="0.2">
      <c r="J5479" s="576"/>
    </row>
    <row r="5480" spans="10:10" x14ac:dyDescent="0.2">
      <c r="J5480" s="576"/>
    </row>
    <row r="5481" spans="10:10" x14ac:dyDescent="0.2">
      <c r="J5481" s="576"/>
    </row>
    <row r="5482" spans="10:10" x14ac:dyDescent="0.2">
      <c r="J5482" s="576"/>
    </row>
    <row r="5483" spans="10:10" x14ac:dyDescent="0.2">
      <c r="J5483" s="576"/>
    </row>
    <row r="5484" spans="10:10" x14ac:dyDescent="0.2">
      <c r="J5484" s="576"/>
    </row>
    <row r="5485" spans="10:10" x14ac:dyDescent="0.2">
      <c r="J5485" s="576"/>
    </row>
    <row r="5486" spans="10:10" x14ac:dyDescent="0.2">
      <c r="J5486" s="576"/>
    </row>
    <row r="5487" spans="10:10" x14ac:dyDescent="0.2">
      <c r="J5487" s="576"/>
    </row>
    <row r="5488" spans="10:10" x14ac:dyDescent="0.2">
      <c r="J5488" s="576"/>
    </row>
    <row r="5489" spans="10:10" x14ac:dyDescent="0.2">
      <c r="J5489" s="576"/>
    </row>
    <row r="5490" spans="10:10" x14ac:dyDescent="0.2">
      <c r="J5490" s="576"/>
    </row>
    <row r="5491" spans="10:10" x14ac:dyDescent="0.2">
      <c r="J5491" s="576"/>
    </row>
    <row r="5492" spans="10:10" x14ac:dyDescent="0.2">
      <c r="J5492" s="576"/>
    </row>
    <row r="5493" spans="10:10" x14ac:dyDescent="0.2">
      <c r="J5493" s="576"/>
    </row>
    <row r="5494" spans="10:10" x14ac:dyDescent="0.2">
      <c r="J5494" s="576"/>
    </row>
    <row r="5495" spans="10:10" x14ac:dyDescent="0.2">
      <c r="J5495" s="576"/>
    </row>
    <row r="5496" spans="10:10" x14ac:dyDescent="0.2">
      <c r="J5496" s="576"/>
    </row>
    <row r="5497" spans="10:10" x14ac:dyDescent="0.2">
      <c r="J5497" s="576"/>
    </row>
    <row r="5498" spans="10:10" x14ac:dyDescent="0.2">
      <c r="J5498" s="576"/>
    </row>
    <row r="5499" spans="10:10" x14ac:dyDescent="0.2">
      <c r="J5499" s="576"/>
    </row>
    <row r="5500" spans="10:10" x14ac:dyDescent="0.2">
      <c r="J5500" s="576"/>
    </row>
    <row r="5501" spans="10:10" x14ac:dyDescent="0.2">
      <c r="J5501" s="576"/>
    </row>
    <row r="5502" spans="10:10" x14ac:dyDescent="0.2">
      <c r="J5502" s="576"/>
    </row>
    <row r="5503" spans="10:10" x14ac:dyDescent="0.2">
      <c r="J5503" s="576"/>
    </row>
    <row r="5504" spans="10:10" x14ac:dyDescent="0.2">
      <c r="J5504" s="576"/>
    </row>
    <row r="5505" spans="10:10" x14ac:dyDescent="0.2">
      <c r="J5505" s="576"/>
    </row>
    <row r="5506" spans="10:10" x14ac:dyDescent="0.2">
      <c r="J5506" s="576"/>
    </row>
    <row r="5507" spans="10:10" x14ac:dyDescent="0.2">
      <c r="J5507" s="576"/>
    </row>
    <row r="5508" spans="10:10" x14ac:dyDescent="0.2">
      <c r="J5508" s="576"/>
    </row>
    <row r="5509" spans="10:10" x14ac:dyDescent="0.2">
      <c r="J5509" s="576"/>
    </row>
    <row r="5510" spans="10:10" x14ac:dyDescent="0.2">
      <c r="J5510" s="576"/>
    </row>
    <row r="5511" spans="10:10" x14ac:dyDescent="0.2">
      <c r="J5511" s="576"/>
    </row>
    <row r="5512" spans="10:10" x14ac:dyDescent="0.2">
      <c r="J5512" s="576"/>
    </row>
    <row r="5513" spans="10:10" x14ac:dyDescent="0.2">
      <c r="J5513" s="576"/>
    </row>
    <row r="5514" spans="10:10" x14ac:dyDescent="0.2">
      <c r="J5514" s="576"/>
    </row>
    <row r="5515" spans="10:10" x14ac:dyDescent="0.2">
      <c r="J5515" s="576"/>
    </row>
    <row r="5516" spans="10:10" x14ac:dyDescent="0.2">
      <c r="J5516" s="576"/>
    </row>
    <row r="5517" spans="10:10" x14ac:dyDescent="0.2">
      <c r="J5517" s="576"/>
    </row>
    <row r="5518" spans="10:10" x14ac:dyDescent="0.2">
      <c r="J5518" s="576"/>
    </row>
    <row r="5519" spans="10:10" x14ac:dyDescent="0.2">
      <c r="J5519" s="576"/>
    </row>
    <row r="5520" spans="10:10" x14ac:dyDescent="0.2">
      <c r="J5520" s="576"/>
    </row>
    <row r="5521" spans="10:10" x14ac:dyDescent="0.2">
      <c r="J5521" s="576"/>
    </row>
    <row r="5522" spans="10:10" x14ac:dyDescent="0.2">
      <c r="J5522" s="576"/>
    </row>
    <row r="5523" spans="10:10" x14ac:dyDescent="0.2">
      <c r="J5523" s="576"/>
    </row>
    <row r="5524" spans="10:10" x14ac:dyDescent="0.2">
      <c r="J5524" s="576"/>
    </row>
    <row r="5525" spans="10:10" x14ac:dyDescent="0.2">
      <c r="J5525" s="576"/>
    </row>
    <row r="5526" spans="10:10" x14ac:dyDescent="0.2">
      <c r="J5526" s="576"/>
    </row>
    <row r="5527" spans="10:10" x14ac:dyDescent="0.2">
      <c r="J5527" s="576"/>
    </row>
    <row r="5528" spans="10:10" x14ac:dyDescent="0.2">
      <c r="J5528" s="576"/>
    </row>
    <row r="5529" spans="10:10" x14ac:dyDescent="0.2">
      <c r="J5529" s="576"/>
    </row>
    <row r="5530" spans="10:10" x14ac:dyDescent="0.2">
      <c r="J5530" s="576"/>
    </row>
    <row r="5531" spans="10:10" x14ac:dyDescent="0.2">
      <c r="J5531" s="576"/>
    </row>
    <row r="5532" spans="10:10" x14ac:dyDescent="0.2">
      <c r="J5532" s="576"/>
    </row>
    <row r="5533" spans="10:10" x14ac:dyDescent="0.2">
      <c r="J5533" s="576"/>
    </row>
    <row r="5534" spans="10:10" x14ac:dyDescent="0.2">
      <c r="J5534" s="576"/>
    </row>
    <row r="5535" spans="10:10" x14ac:dyDescent="0.2">
      <c r="J5535" s="576"/>
    </row>
    <row r="5536" spans="10:10" x14ac:dyDescent="0.2">
      <c r="J5536" s="576"/>
    </row>
    <row r="5537" spans="10:10" x14ac:dyDescent="0.2">
      <c r="J5537" s="576"/>
    </row>
    <row r="5538" spans="10:10" x14ac:dyDescent="0.2">
      <c r="J5538" s="576"/>
    </row>
    <row r="5539" spans="10:10" x14ac:dyDescent="0.2">
      <c r="J5539" s="576"/>
    </row>
    <row r="5540" spans="10:10" x14ac:dyDescent="0.2">
      <c r="J5540" s="576"/>
    </row>
    <row r="5541" spans="10:10" x14ac:dyDescent="0.2">
      <c r="J5541" s="576"/>
    </row>
    <row r="5542" spans="10:10" x14ac:dyDescent="0.2">
      <c r="J5542" s="576"/>
    </row>
    <row r="5543" spans="10:10" x14ac:dyDescent="0.2">
      <c r="J5543" s="576"/>
    </row>
    <row r="5544" spans="10:10" x14ac:dyDescent="0.2">
      <c r="J5544" s="576"/>
    </row>
    <row r="5545" spans="10:10" x14ac:dyDescent="0.2">
      <c r="J5545" s="576"/>
    </row>
    <row r="5546" spans="10:10" x14ac:dyDescent="0.2">
      <c r="J5546" s="576"/>
    </row>
    <row r="5547" spans="10:10" x14ac:dyDescent="0.2">
      <c r="J5547" s="576"/>
    </row>
    <row r="5548" spans="10:10" x14ac:dyDescent="0.2">
      <c r="J5548" s="576"/>
    </row>
    <row r="5549" spans="10:10" x14ac:dyDescent="0.2">
      <c r="J5549" s="576"/>
    </row>
    <row r="5550" spans="10:10" x14ac:dyDescent="0.2">
      <c r="J5550" s="576"/>
    </row>
    <row r="5551" spans="10:10" x14ac:dyDescent="0.2">
      <c r="J5551" s="576"/>
    </row>
    <row r="5552" spans="10:10" x14ac:dyDescent="0.2">
      <c r="J5552" s="576"/>
    </row>
    <row r="5553" spans="10:10" x14ac:dyDescent="0.2">
      <c r="J5553" s="576"/>
    </row>
    <row r="5554" spans="10:10" x14ac:dyDescent="0.2">
      <c r="J5554" s="576"/>
    </row>
    <row r="5555" spans="10:10" x14ac:dyDescent="0.2">
      <c r="J5555" s="576"/>
    </row>
    <row r="5556" spans="10:10" x14ac:dyDescent="0.2">
      <c r="J5556" s="576"/>
    </row>
    <row r="5557" spans="10:10" x14ac:dyDescent="0.2">
      <c r="J5557" s="576"/>
    </row>
    <row r="5558" spans="10:10" x14ac:dyDescent="0.2">
      <c r="J5558" s="576"/>
    </row>
    <row r="5559" spans="10:10" x14ac:dyDescent="0.2">
      <c r="J5559" s="576"/>
    </row>
    <row r="5560" spans="10:10" x14ac:dyDescent="0.2">
      <c r="J5560" s="576"/>
    </row>
    <row r="5561" spans="10:10" x14ac:dyDescent="0.2">
      <c r="J5561" s="576"/>
    </row>
    <row r="5562" spans="10:10" x14ac:dyDescent="0.2">
      <c r="J5562" s="576"/>
    </row>
    <row r="5563" spans="10:10" x14ac:dyDescent="0.2">
      <c r="J5563" s="576"/>
    </row>
    <row r="5564" spans="10:10" x14ac:dyDescent="0.2">
      <c r="J5564" s="576"/>
    </row>
    <row r="5565" spans="10:10" x14ac:dyDescent="0.2">
      <c r="J5565" s="576"/>
    </row>
    <row r="5566" spans="10:10" x14ac:dyDescent="0.2">
      <c r="J5566" s="576"/>
    </row>
    <row r="5567" spans="10:10" x14ac:dyDescent="0.2">
      <c r="J5567" s="576"/>
    </row>
    <row r="5568" spans="10:10" x14ac:dyDescent="0.2">
      <c r="J5568" s="576"/>
    </row>
    <row r="5569" spans="10:10" x14ac:dyDescent="0.2">
      <c r="J5569" s="576"/>
    </row>
    <row r="5570" spans="10:10" x14ac:dyDescent="0.2">
      <c r="J5570" s="576"/>
    </row>
    <row r="5571" spans="10:10" x14ac:dyDescent="0.2">
      <c r="J5571" s="576"/>
    </row>
    <row r="5572" spans="10:10" x14ac:dyDescent="0.2">
      <c r="J5572" s="576"/>
    </row>
    <row r="5573" spans="10:10" x14ac:dyDescent="0.2">
      <c r="J5573" s="576"/>
    </row>
    <row r="5574" spans="10:10" x14ac:dyDescent="0.2">
      <c r="J5574" s="576"/>
    </row>
    <row r="5575" spans="10:10" x14ac:dyDescent="0.2">
      <c r="J5575" s="576"/>
    </row>
    <row r="5576" spans="10:10" x14ac:dyDescent="0.2">
      <c r="J5576" s="576"/>
    </row>
    <row r="5577" spans="10:10" x14ac:dyDescent="0.2">
      <c r="J5577" s="576"/>
    </row>
    <row r="5578" spans="10:10" x14ac:dyDescent="0.2">
      <c r="J5578" s="576"/>
    </row>
    <row r="5579" spans="10:10" x14ac:dyDescent="0.2">
      <c r="J5579" s="576"/>
    </row>
    <row r="5580" spans="10:10" x14ac:dyDescent="0.2">
      <c r="J5580" s="576"/>
    </row>
    <row r="5581" spans="10:10" x14ac:dyDescent="0.2">
      <c r="J5581" s="576"/>
    </row>
    <row r="5582" spans="10:10" x14ac:dyDescent="0.2">
      <c r="J5582" s="576"/>
    </row>
    <row r="5583" spans="10:10" x14ac:dyDescent="0.2">
      <c r="J5583" s="576"/>
    </row>
    <row r="5584" spans="10:10" x14ac:dyDescent="0.2">
      <c r="J5584" s="576"/>
    </row>
    <row r="5585" spans="10:10" x14ac:dyDescent="0.2">
      <c r="J5585" s="576"/>
    </row>
    <row r="5586" spans="10:10" x14ac:dyDescent="0.2">
      <c r="J5586" s="576"/>
    </row>
    <row r="5587" spans="10:10" x14ac:dyDescent="0.2">
      <c r="J5587" s="576"/>
    </row>
    <row r="5588" spans="10:10" x14ac:dyDescent="0.2">
      <c r="J5588" s="576"/>
    </row>
    <row r="5589" spans="10:10" x14ac:dyDescent="0.2">
      <c r="J5589" s="576"/>
    </row>
    <row r="5590" spans="10:10" x14ac:dyDescent="0.2">
      <c r="J5590" s="576"/>
    </row>
    <row r="5591" spans="10:10" x14ac:dyDescent="0.2">
      <c r="J5591" s="576"/>
    </row>
    <row r="5592" spans="10:10" x14ac:dyDescent="0.2">
      <c r="J5592" s="576"/>
    </row>
    <row r="5593" spans="10:10" x14ac:dyDescent="0.2">
      <c r="J5593" s="576"/>
    </row>
    <row r="5594" spans="10:10" x14ac:dyDescent="0.2">
      <c r="J5594" s="576"/>
    </row>
    <row r="5595" spans="10:10" x14ac:dyDescent="0.2">
      <c r="J5595" s="576"/>
    </row>
    <row r="5596" spans="10:10" x14ac:dyDescent="0.2">
      <c r="J5596" s="576"/>
    </row>
    <row r="5597" spans="10:10" x14ac:dyDescent="0.2">
      <c r="J5597" s="576"/>
    </row>
    <row r="5598" spans="10:10" x14ac:dyDescent="0.2">
      <c r="J5598" s="576"/>
    </row>
    <row r="5599" spans="10:10" x14ac:dyDescent="0.2">
      <c r="J5599" s="576"/>
    </row>
    <row r="5600" spans="10:10" x14ac:dyDescent="0.2">
      <c r="J5600" s="576"/>
    </row>
    <row r="5601" spans="10:10" x14ac:dyDescent="0.2">
      <c r="J5601" s="576"/>
    </row>
    <row r="5602" spans="10:10" x14ac:dyDescent="0.2">
      <c r="J5602" s="576"/>
    </row>
    <row r="5603" spans="10:10" x14ac:dyDescent="0.2">
      <c r="J5603" s="576"/>
    </row>
    <row r="5604" spans="10:10" x14ac:dyDescent="0.2">
      <c r="J5604" s="576"/>
    </row>
    <row r="5605" spans="10:10" x14ac:dyDescent="0.2">
      <c r="J5605" s="576"/>
    </row>
    <row r="5606" spans="10:10" x14ac:dyDescent="0.2">
      <c r="J5606" s="576"/>
    </row>
    <row r="5607" spans="10:10" x14ac:dyDescent="0.2">
      <c r="J5607" s="576"/>
    </row>
    <row r="5608" spans="10:10" x14ac:dyDescent="0.2">
      <c r="J5608" s="576"/>
    </row>
    <row r="5609" spans="10:10" x14ac:dyDescent="0.2">
      <c r="J5609" s="576"/>
    </row>
    <row r="5610" spans="10:10" x14ac:dyDescent="0.2">
      <c r="J5610" s="576"/>
    </row>
    <row r="5611" spans="10:10" x14ac:dyDescent="0.2">
      <c r="J5611" s="576"/>
    </row>
    <row r="5612" spans="10:10" x14ac:dyDescent="0.2">
      <c r="J5612" s="576"/>
    </row>
    <row r="5613" spans="10:10" x14ac:dyDescent="0.2">
      <c r="J5613" s="576"/>
    </row>
    <row r="5614" spans="10:10" x14ac:dyDescent="0.2">
      <c r="J5614" s="576"/>
    </row>
    <row r="5615" spans="10:10" x14ac:dyDescent="0.2">
      <c r="J5615" s="576"/>
    </row>
    <row r="5616" spans="10:10" x14ac:dyDescent="0.2">
      <c r="J5616" s="576"/>
    </row>
    <row r="5617" spans="10:10" x14ac:dyDescent="0.2">
      <c r="J5617" s="576"/>
    </row>
    <row r="5618" spans="10:10" x14ac:dyDescent="0.2">
      <c r="J5618" s="576"/>
    </row>
    <row r="5619" spans="10:10" x14ac:dyDescent="0.2">
      <c r="J5619" s="576"/>
    </row>
    <row r="5620" spans="10:10" x14ac:dyDescent="0.2">
      <c r="J5620" s="576"/>
    </row>
    <row r="5621" spans="10:10" x14ac:dyDescent="0.2">
      <c r="J5621" s="576"/>
    </row>
    <row r="5622" spans="10:10" x14ac:dyDescent="0.2">
      <c r="J5622" s="576"/>
    </row>
    <row r="5623" spans="10:10" x14ac:dyDescent="0.2">
      <c r="J5623" s="576"/>
    </row>
    <row r="5624" spans="10:10" x14ac:dyDescent="0.2">
      <c r="J5624" s="576"/>
    </row>
    <row r="5625" spans="10:10" x14ac:dyDescent="0.2">
      <c r="J5625" s="576"/>
    </row>
    <row r="5626" spans="10:10" x14ac:dyDescent="0.2">
      <c r="J5626" s="576"/>
    </row>
    <row r="5627" spans="10:10" x14ac:dyDescent="0.2">
      <c r="J5627" s="576"/>
    </row>
    <row r="5628" spans="10:10" x14ac:dyDescent="0.2">
      <c r="J5628" s="576"/>
    </row>
    <row r="5629" spans="10:10" x14ac:dyDescent="0.2">
      <c r="J5629" s="576"/>
    </row>
    <row r="5630" spans="10:10" x14ac:dyDescent="0.2">
      <c r="J5630" s="576"/>
    </row>
    <row r="5631" spans="10:10" x14ac:dyDescent="0.2">
      <c r="J5631" s="576"/>
    </row>
    <row r="5632" spans="10:10" x14ac:dyDescent="0.2">
      <c r="J5632" s="576"/>
    </row>
    <row r="5633" spans="10:10" x14ac:dyDescent="0.2">
      <c r="J5633" s="576"/>
    </row>
    <row r="5634" spans="10:10" x14ac:dyDescent="0.2">
      <c r="J5634" s="576"/>
    </row>
    <row r="5635" spans="10:10" x14ac:dyDescent="0.2">
      <c r="J5635" s="576"/>
    </row>
    <row r="5636" spans="10:10" x14ac:dyDescent="0.2">
      <c r="J5636" s="576"/>
    </row>
    <row r="5637" spans="10:10" x14ac:dyDescent="0.2">
      <c r="J5637" s="576"/>
    </row>
    <row r="5638" spans="10:10" x14ac:dyDescent="0.2">
      <c r="J5638" s="576"/>
    </row>
    <row r="5639" spans="10:10" x14ac:dyDescent="0.2">
      <c r="J5639" s="576"/>
    </row>
    <row r="5640" spans="10:10" x14ac:dyDescent="0.2">
      <c r="J5640" s="576"/>
    </row>
    <row r="5641" spans="10:10" x14ac:dyDescent="0.2">
      <c r="J5641" s="576"/>
    </row>
    <row r="5642" spans="10:10" x14ac:dyDescent="0.2">
      <c r="J5642" s="576"/>
    </row>
    <row r="5643" spans="10:10" x14ac:dyDescent="0.2">
      <c r="J5643" s="576"/>
    </row>
    <row r="5644" spans="10:10" x14ac:dyDescent="0.2">
      <c r="J5644" s="576"/>
    </row>
    <row r="5645" spans="10:10" x14ac:dyDescent="0.2">
      <c r="J5645" s="576"/>
    </row>
    <row r="5646" spans="10:10" x14ac:dyDescent="0.2">
      <c r="J5646" s="576"/>
    </row>
    <row r="5647" spans="10:10" x14ac:dyDescent="0.2">
      <c r="J5647" s="576"/>
    </row>
    <row r="5648" spans="10:10" x14ac:dyDescent="0.2">
      <c r="J5648" s="576"/>
    </row>
    <row r="5649" spans="10:10" x14ac:dyDescent="0.2">
      <c r="J5649" s="576"/>
    </row>
    <row r="5650" spans="10:10" x14ac:dyDescent="0.2">
      <c r="J5650" s="576"/>
    </row>
    <row r="5651" spans="10:10" x14ac:dyDescent="0.2">
      <c r="J5651" s="576"/>
    </row>
    <row r="5652" spans="10:10" x14ac:dyDescent="0.2">
      <c r="J5652" s="576"/>
    </row>
    <row r="5653" spans="10:10" x14ac:dyDescent="0.2">
      <c r="J5653" s="576"/>
    </row>
    <row r="5654" spans="10:10" x14ac:dyDescent="0.2">
      <c r="J5654" s="576"/>
    </row>
    <row r="5655" spans="10:10" x14ac:dyDescent="0.2">
      <c r="J5655" s="576"/>
    </row>
    <row r="5656" spans="10:10" x14ac:dyDescent="0.2">
      <c r="J5656" s="576"/>
    </row>
    <row r="5657" spans="10:10" x14ac:dyDescent="0.2">
      <c r="J5657" s="576"/>
    </row>
    <row r="5658" spans="10:10" x14ac:dyDescent="0.2">
      <c r="J5658" s="576"/>
    </row>
    <row r="5659" spans="10:10" x14ac:dyDescent="0.2">
      <c r="J5659" s="576"/>
    </row>
    <row r="5660" spans="10:10" x14ac:dyDescent="0.2">
      <c r="J5660" s="576"/>
    </row>
    <row r="5661" spans="10:10" x14ac:dyDescent="0.2">
      <c r="J5661" s="576"/>
    </row>
    <row r="5662" spans="10:10" x14ac:dyDescent="0.2">
      <c r="J5662" s="576"/>
    </row>
    <row r="5663" spans="10:10" x14ac:dyDescent="0.2">
      <c r="J5663" s="576"/>
    </row>
    <row r="5664" spans="10:10" x14ac:dyDescent="0.2">
      <c r="J5664" s="576"/>
    </row>
    <row r="5665" spans="10:10" x14ac:dyDescent="0.2">
      <c r="J5665" s="576"/>
    </row>
    <row r="5666" spans="10:10" x14ac:dyDescent="0.2">
      <c r="J5666" s="576"/>
    </row>
    <row r="5667" spans="10:10" x14ac:dyDescent="0.2">
      <c r="J5667" s="576"/>
    </row>
    <row r="5668" spans="10:10" x14ac:dyDescent="0.2">
      <c r="J5668" s="576"/>
    </row>
    <row r="5669" spans="10:10" x14ac:dyDescent="0.2">
      <c r="J5669" s="576"/>
    </row>
    <row r="5670" spans="10:10" x14ac:dyDescent="0.2">
      <c r="J5670" s="576"/>
    </row>
    <row r="5671" spans="10:10" x14ac:dyDescent="0.2">
      <c r="J5671" s="576"/>
    </row>
    <row r="5672" spans="10:10" x14ac:dyDescent="0.2">
      <c r="J5672" s="576"/>
    </row>
    <row r="5673" spans="10:10" x14ac:dyDescent="0.2">
      <c r="J5673" s="576"/>
    </row>
    <row r="5674" spans="10:10" x14ac:dyDescent="0.2">
      <c r="J5674" s="576"/>
    </row>
    <row r="5675" spans="10:10" x14ac:dyDescent="0.2">
      <c r="J5675" s="576"/>
    </row>
    <row r="5676" spans="10:10" x14ac:dyDescent="0.2">
      <c r="J5676" s="576"/>
    </row>
    <row r="5677" spans="10:10" x14ac:dyDescent="0.2">
      <c r="J5677" s="576"/>
    </row>
    <row r="5678" spans="10:10" x14ac:dyDescent="0.2">
      <c r="J5678" s="576"/>
    </row>
    <row r="5679" spans="10:10" x14ac:dyDescent="0.2">
      <c r="J5679" s="576"/>
    </row>
    <row r="5680" spans="10:10" x14ac:dyDescent="0.2">
      <c r="J5680" s="576"/>
    </row>
    <row r="5681" spans="10:10" x14ac:dyDescent="0.2">
      <c r="J5681" s="576"/>
    </row>
    <row r="5682" spans="10:10" x14ac:dyDescent="0.2">
      <c r="J5682" s="576"/>
    </row>
    <row r="5683" spans="10:10" x14ac:dyDescent="0.2">
      <c r="J5683" s="576"/>
    </row>
    <row r="5684" spans="10:10" x14ac:dyDescent="0.2">
      <c r="J5684" s="576"/>
    </row>
    <row r="5685" spans="10:10" x14ac:dyDescent="0.2">
      <c r="J5685" s="576"/>
    </row>
    <row r="5686" spans="10:10" x14ac:dyDescent="0.2">
      <c r="J5686" s="576"/>
    </row>
    <row r="5687" spans="10:10" x14ac:dyDescent="0.2">
      <c r="J5687" s="576"/>
    </row>
    <row r="5688" spans="10:10" x14ac:dyDescent="0.2">
      <c r="J5688" s="576"/>
    </row>
    <row r="5689" spans="10:10" x14ac:dyDescent="0.2">
      <c r="J5689" s="576"/>
    </row>
    <row r="5690" spans="10:10" x14ac:dyDescent="0.2">
      <c r="J5690" s="576"/>
    </row>
    <row r="5691" spans="10:10" x14ac:dyDescent="0.2">
      <c r="J5691" s="576"/>
    </row>
    <row r="5692" spans="10:10" x14ac:dyDescent="0.2">
      <c r="J5692" s="576"/>
    </row>
    <row r="5693" spans="10:10" x14ac:dyDescent="0.2">
      <c r="J5693" s="576"/>
    </row>
    <row r="5694" spans="10:10" x14ac:dyDescent="0.2">
      <c r="J5694" s="576"/>
    </row>
    <row r="5695" spans="10:10" x14ac:dyDescent="0.2">
      <c r="J5695" s="576"/>
    </row>
    <row r="5696" spans="10:10" x14ac:dyDescent="0.2">
      <c r="J5696" s="576"/>
    </row>
    <row r="5697" spans="10:10" x14ac:dyDescent="0.2">
      <c r="J5697" s="576"/>
    </row>
    <row r="5698" spans="10:10" x14ac:dyDescent="0.2">
      <c r="J5698" s="576"/>
    </row>
    <row r="5699" spans="10:10" x14ac:dyDescent="0.2">
      <c r="J5699" s="576"/>
    </row>
    <row r="5700" spans="10:10" x14ac:dyDescent="0.2">
      <c r="J5700" s="576"/>
    </row>
    <row r="5701" spans="10:10" x14ac:dyDescent="0.2">
      <c r="J5701" s="576"/>
    </row>
    <row r="5702" spans="10:10" x14ac:dyDescent="0.2">
      <c r="J5702" s="576"/>
    </row>
    <row r="5703" spans="10:10" x14ac:dyDescent="0.2">
      <c r="J5703" s="576"/>
    </row>
    <row r="5704" spans="10:10" x14ac:dyDescent="0.2">
      <c r="J5704" s="576"/>
    </row>
    <row r="5705" spans="10:10" x14ac:dyDescent="0.2">
      <c r="J5705" s="576"/>
    </row>
    <row r="5706" spans="10:10" x14ac:dyDescent="0.2">
      <c r="J5706" s="576"/>
    </row>
    <row r="5707" spans="10:10" x14ac:dyDescent="0.2">
      <c r="J5707" s="576"/>
    </row>
    <row r="5708" spans="10:10" x14ac:dyDescent="0.2">
      <c r="J5708" s="576"/>
    </row>
    <row r="5709" spans="10:10" x14ac:dyDescent="0.2">
      <c r="J5709" s="576"/>
    </row>
    <row r="5710" spans="10:10" x14ac:dyDescent="0.2">
      <c r="J5710" s="576"/>
    </row>
    <row r="5711" spans="10:10" x14ac:dyDescent="0.2">
      <c r="J5711" s="576"/>
    </row>
    <row r="5712" spans="10:10" x14ac:dyDescent="0.2">
      <c r="J5712" s="576"/>
    </row>
    <row r="5713" spans="10:10" x14ac:dyDescent="0.2">
      <c r="J5713" s="576"/>
    </row>
    <row r="5714" spans="10:10" x14ac:dyDescent="0.2">
      <c r="J5714" s="576"/>
    </row>
    <row r="5715" spans="10:10" x14ac:dyDescent="0.2">
      <c r="J5715" s="576"/>
    </row>
    <row r="5716" spans="10:10" x14ac:dyDescent="0.2">
      <c r="J5716" s="576"/>
    </row>
    <row r="5717" spans="10:10" x14ac:dyDescent="0.2">
      <c r="J5717" s="576"/>
    </row>
    <row r="5718" spans="10:10" x14ac:dyDescent="0.2">
      <c r="J5718" s="576"/>
    </row>
    <row r="5719" spans="10:10" x14ac:dyDescent="0.2">
      <c r="J5719" s="576"/>
    </row>
    <row r="5720" spans="10:10" x14ac:dyDescent="0.2">
      <c r="J5720" s="576"/>
    </row>
    <row r="5721" spans="10:10" x14ac:dyDescent="0.2">
      <c r="J5721" s="576"/>
    </row>
    <row r="5722" spans="10:10" x14ac:dyDescent="0.2">
      <c r="J5722" s="576"/>
    </row>
    <row r="5723" spans="10:10" x14ac:dyDescent="0.2">
      <c r="J5723" s="576"/>
    </row>
    <row r="5724" spans="10:10" x14ac:dyDescent="0.2">
      <c r="J5724" s="576"/>
    </row>
    <row r="5725" spans="10:10" x14ac:dyDescent="0.2">
      <c r="J5725" s="576"/>
    </row>
    <row r="5726" spans="10:10" x14ac:dyDescent="0.2">
      <c r="J5726" s="576"/>
    </row>
    <row r="5727" spans="10:10" x14ac:dyDescent="0.2">
      <c r="J5727" s="576"/>
    </row>
    <row r="5728" spans="10:10" x14ac:dyDescent="0.2">
      <c r="J5728" s="576"/>
    </row>
    <row r="5729" spans="10:10" x14ac:dyDescent="0.2">
      <c r="J5729" s="576"/>
    </row>
    <row r="5730" spans="10:10" x14ac:dyDescent="0.2">
      <c r="J5730" s="576"/>
    </row>
    <row r="5731" spans="10:10" x14ac:dyDescent="0.2">
      <c r="J5731" s="576"/>
    </row>
    <row r="5732" spans="10:10" x14ac:dyDescent="0.2">
      <c r="J5732" s="576"/>
    </row>
    <row r="5733" spans="10:10" x14ac:dyDescent="0.2">
      <c r="J5733" s="576"/>
    </row>
    <row r="5734" spans="10:10" x14ac:dyDescent="0.2">
      <c r="J5734" s="576"/>
    </row>
    <row r="5735" spans="10:10" x14ac:dyDescent="0.2">
      <c r="J5735" s="576"/>
    </row>
    <row r="5736" spans="10:10" x14ac:dyDescent="0.2">
      <c r="J5736" s="576"/>
    </row>
    <row r="5737" spans="10:10" x14ac:dyDescent="0.2">
      <c r="J5737" s="576"/>
    </row>
    <row r="5738" spans="10:10" x14ac:dyDescent="0.2">
      <c r="J5738" s="576"/>
    </row>
    <row r="5739" spans="10:10" x14ac:dyDescent="0.2">
      <c r="J5739" s="576"/>
    </row>
    <row r="5740" spans="10:10" x14ac:dyDescent="0.2">
      <c r="J5740" s="576"/>
    </row>
    <row r="5741" spans="10:10" x14ac:dyDescent="0.2">
      <c r="J5741" s="576"/>
    </row>
    <row r="5742" spans="10:10" x14ac:dyDescent="0.2">
      <c r="J5742" s="576"/>
    </row>
    <row r="5743" spans="10:10" x14ac:dyDescent="0.2">
      <c r="J5743" s="576"/>
    </row>
    <row r="5744" spans="10:10" x14ac:dyDescent="0.2">
      <c r="J5744" s="576"/>
    </row>
    <row r="5745" spans="10:10" x14ac:dyDescent="0.2">
      <c r="J5745" s="576"/>
    </row>
    <row r="5746" spans="10:10" x14ac:dyDescent="0.2">
      <c r="J5746" s="576"/>
    </row>
    <row r="5747" spans="10:10" x14ac:dyDescent="0.2">
      <c r="J5747" s="576"/>
    </row>
    <row r="5748" spans="10:10" x14ac:dyDescent="0.2">
      <c r="J5748" s="576"/>
    </row>
    <row r="5749" spans="10:10" x14ac:dyDescent="0.2">
      <c r="J5749" s="576"/>
    </row>
    <row r="5750" spans="10:10" x14ac:dyDescent="0.2">
      <c r="J5750" s="576"/>
    </row>
    <row r="5751" spans="10:10" x14ac:dyDescent="0.2">
      <c r="J5751" s="576"/>
    </row>
    <row r="5752" spans="10:10" x14ac:dyDescent="0.2">
      <c r="J5752" s="576"/>
    </row>
    <row r="5753" spans="10:10" x14ac:dyDescent="0.2">
      <c r="J5753" s="576"/>
    </row>
    <row r="5754" spans="10:10" x14ac:dyDescent="0.2">
      <c r="J5754" s="576"/>
    </row>
    <row r="5755" spans="10:10" x14ac:dyDescent="0.2">
      <c r="J5755" s="576"/>
    </row>
    <row r="5756" spans="10:10" x14ac:dyDescent="0.2">
      <c r="J5756" s="576"/>
    </row>
    <row r="5757" spans="10:10" x14ac:dyDescent="0.2">
      <c r="J5757" s="576"/>
    </row>
    <row r="5758" spans="10:10" x14ac:dyDescent="0.2">
      <c r="J5758" s="576"/>
    </row>
    <row r="5759" spans="10:10" x14ac:dyDescent="0.2">
      <c r="J5759" s="576"/>
    </row>
    <row r="5760" spans="10:10" x14ac:dyDescent="0.2">
      <c r="J5760" s="576"/>
    </row>
    <row r="5761" spans="10:10" x14ac:dyDescent="0.2">
      <c r="J5761" s="576"/>
    </row>
    <row r="5762" spans="10:10" x14ac:dyDescent="0.2">
      <c r="J5762" s="576"/>
    </row>
    <row r="5763" spans="10:10" x14ac:dyDescent="0.2">
      <c r="J5763" s="576"/>
    </row>
    <row r="5764" spans="10:10" x14ac:dyDescent="0.2">
      <c r="J5764" s="576"/>
    </row>
    <row r="5765" spans="10:10" x14ac:dyDescent="0.2">
      <c r="J5765" s="576"/>
    </row>
    <row r="5766" spans="10:10" x14ac:dyDescent="0.2">
      <c r="J5766" s="576"/>
    </row>
    <row r="5767" spans="10:10" x14ac:dyDescent="0.2">
      <c r="J5767" s="576"/>
    </row>
    <row r="5768" spans="10:10" x14ac:dyDescent="0.2">
      <c r="J5768" s="576"/>
    </row>
    <row r="5769" spans="10:10" x14ac:dyDescent="0.2">
      <c r="J5769" s="576"/>
    </row>
    <row r="5770" spans="10:10" x14ac:dyDescent="0.2">
      <c r="J5770" s="576"/>
    </row>
    <row r="5771" spans="10:10" x14ac:dyDescent="0.2">
      <c r="J5771" s="576"/>
    </row>
    <row r="5772" spans="10:10" x14ac:dyDescent="0.2">
      <c r="J5772" s="576"/>
    </row>
    <row r="5773" spans="10:10" x14ac:dyDescent="0.2">
      <c r="J5773" s="576"/>
    </row>
    <row r="5774" spans="10:10" x14ac:dyDescent="0.2">
      <c r="J5774" s="576"/>
    </row>
    <row r="5775" spans="10:10" x14ac:dyDescent="0.2">
      <c r="J5775" s="576"/>
    </row>
    <row r="5776" spans="10:10" x14ac:dyDescent="0.2">
      <c r="J5776" s="576"/>
    </row>
    <row r="5777" spans="10:10" x14ac:dyDescent="0.2">
      <c r="J5777" s="576"/>
    </row>
    <row r="5778" spans="10:10" x14ac:dyDescent="0.2">
      <c r="J5778" s="576"/>
    </row>
    <row r="5779" spans="10:10" x14ac:dyDescent="0.2">
      <c r="J5779" s="576"/>
    </row>
    <row r="5780" spans="10:10" x14ac:dyDescent="0.2">
      <c r="J5780" s="576"/>
    </row>
    <row r="5781" spans="10:10" x14ac:dyDescent="0.2">
      <c r="J5781" s="576"/>
    </row>
    <row r="5782" spans="10:10" x14ac:dyDescent="0.2">
      <c r="J5782" s="576"/>
    </row>
    <row r="5783" spans="10:10" x14ac:dyDescent="0.2">
      <c r="J5783" s="576"/>
    </row>
    <row r="5784" spans="10:10" x14ac:dyDescent="0.2">
      <c r="J5784" s="576"/>
    </row>
    <row r="5785" spans="10:10" x14ac:dyDescent="0.2">
      <c r="J5785" s="576"/>
    </row>
    <row r="5786" spans="10:10" x14ac:dyDescent="0.2">
      <c r="J5786" s="576"/>
    </row>
    <row r="5787" spans="10:10" x14ac:dyDescent="0.2">
      <c r="J5787" s="576"/>
    </row>
    <row r="5788" spans="10:10" x14ac:dyDescent="0.2">
      <c r="J5788" s="576"/>
    </row>
    <row r="5789" spans="10:10" x14ac:dyDescent="0.2">
      <c r="J5789" s="576"/>
    </row>
    <row r="5790" spans="10:10" x14ac:dyDescent="0.2">
      <c r="J5790" s="576"/>
    </row>
    <row r="5791" spans="10:10" x14ac:dyDescent="0.2">
      <c r="J5791" s="576"/>
    </row>
    <row r="5792" spans="10:10" x14ac:dyDescent="0.2">
      <c r="J5792" s="576"/>
    </row>
    <row r="5793" spans="10:10" x14ac:dyDescent="0.2">
      <c r="J5793" s="576"/>
    </row>
    <row r="5794" spans="10:10" x14ac:dyDescent="0.2">
      <c r="J5794" s="576"/>
    </row>
    <row r="5795" spans="10:10" x14ac:dyDescent="0.2">
      <c r="J5795" s="576"/>
    </row>
    <row r="5796" spans="10:10" x14ac:dyDescent="0.2">
      <c r="J5796" s="576"/>
    </row>
    <row r="5797" spans="10:10" x14ac:dyDescent="0.2">
      <c r="J5797" s="576"/>
    </row>
    <row r="5798" spans="10:10" x14ac:dyDescent="0.2">
      <c r="J5798" s="576"/>
    </row>
    <row r="5799" spans="10:10" x14ac:dyDescent="0.2">
      <c r="J5799" s="576"/>
    </row>
    <row r="5800" spans="10:10" x14ac:dyDescent="0.2">
      <c r="J5800" s="576"/>
    </row>
    <row r="5801" spans="10:10" x14ac:dyDescent="0.2">
      <c r="J5801" s="576"/>
    </row>
    <row r="5802" spans="10:10" x14ac:dyDescent="0.2">
      <c r="J5802" s="576"/>
    </row>
    <row r="5803" spans="10:10" x14ac:dyDescent="0.2">
      <c r="J5803" s="576"/>
    </row>
    <row r="5804" spans="10:10" x14ac:dyDescent="0.2">
      <c r="J5804" s="576"/>
    </row>
    <row r="5805" spans="10:10" x14ac:dyDescent="0.2">
      <c r="J5805" s="576"/>
    </row>
    <row r="5806" spans="10:10" x14ac:dyDescent="0.2">
      <c r="J5806" s="576"/>
    </row>
    <row r="5807" spans="10:10" x14ac:dyDescent="0.2">
      <c r="J5807" s="576"/>
    </row>
    <row r="5808" spans="10:10" x14ac:dyDescent="0.2">
      <c r="J5808" s="576"/>
    </row>
    <row r="5809" spans="10:10" x14ac:dyDescent="0.2">
      <c r="J5809" s="576"/>
    </row>
    <row r="5810" spans="10:10" x14ac:dyDescent="0.2">
      <c r="J5810" s="576"/>
    </row>
    <row r="5811" spans="10:10" x14ac:dyDescent="0.2">
      <c r="J5811" s="576"/>
    </row>
    <row r="5812" spans="10:10" x14ac:dyDescent="0.2">
      <c r="J5812" s="576"/>
    </row>
    <row r="5813" spans="10:10" x14ac:dyDescent="0.2">
      <c r="J5813" s="576"/>
    </row>
    <row r="5814" spans="10:10" x14ac:dyDescent="0.2">
      <c r="J5814" s="576"/>
    </row>
    <row r="5815" spans="10:10" x14ac:dyDescent="0.2">
      <c r="J5815" s="576"/>
    </row>
    <row r="5816" spans="10:10" x14ac:dyDescent="0.2">
      <c r="J5816" s="576"/>
    </row>
    <row r="5817" spans="10:10" x14ac:dyDescent="0.2">
      <c r="J5817" s="576"/>
    </row>
    <row r="5818" spans="10:10" x14ac:dyDescent="0.2">
      <c r="J5818" s="576"/>
    </row>
    <row r="5819" spans="10:10" x14ac:dyDescent="0.2">
      <c r="J5819" s="576"/>
    </row>
    <row r="5820" spans="10:10" x14ac:dyDescent="0.2">
      <c r="J5820" s="576"/>
    </row>
    <row r="5821" spans="10:10" x14ac:dyDescent="0.2">
      <c r="J5821" s="576"/>
    </row>
    <row r="5822" spans="10:10" x14ac:dyDescent="0.2">
      <c r="J5822" s="576"/>
    </row>
    <row r="5823" spans="10:10" x14ac:dyDescent="0.2">
      <c r="J5823" s="576"/>
    </row>
    <row r="5824" spans="10:10" x14ac:dyDescent="0.2">
      <c r="J5824" s="576"/>
    </row>
    <row r="5825" spans="10:10" x14ac:dyDescent="0.2">
      <c r="J5825" s="576"/>
    </row>
    <row r="5826" spans="10:10" x14ac:dyDescent="0.2">
      <c r="J5826" s="576"/>
    </row>
    <row r="5827" spans="10:10" x14ac:dyDescent="0.2">
      <c r="J5827" s="576"/>
    </row>
    <row r="5828" spans="10:10" x14ac:dyDescent="0.2">
      <c r="J5828" s="576"/>
    </row>
    <row r="5829" spans="10:10" x14ac:dyDescent="0.2">
      <c r="J5829" s="576"/>
    </row>
    <row r="5830" spans="10:10" x14ac:dyDescent="0.2">
      <c r="J5830" s="576"/>
    </row>
    <row r="5831" spans="10:10" x14ac:dyDescent="0.2">
      <c r="J5831" s="576"/>
    </row>
    <row r="5832" spans="10:10" x14ac:dyDescent="0.2">
      <c r="J5832" s="576"/>
    </row>
    <row r="5833" spans="10:10" x14ac:dyDescent="0.2">
      <c r="J5833" s="576"/>
    </row>
    <row r="5834" spans="10:10" x14ac:dyDescent="0.2">
      <c r="J5834" s="576"/>
    </row>
    <row r="5835" spans="10:10" x14ac:dyDescent="0.2">
      <c r="J5835" s="576"/>
    </row>
    <row r="5836" spans="10:10" x14ac:dyDescent="0.2">
      <c r="J5836" s="576"/>
    </row>
    <row r="5837" spans="10:10" x14ac:dyDescent="0.2">
      <c r="J5837" s="576"/>
    </row>
    <row r="5838" spans="10:10" x14ac:dyDescent="0.2">
      <c r="J5838" s="576"/>
    </row>
    <row r="5839" spans="10:10" x14ac:dyDescent="0.2">
      <c r="J5839" s="576"/>
    </row>
    <row r="5840" spans="10:10" x14ac:dyDescent="0.2">
      <c r="J5840" s="576"/>
    </row>
    <row r="5841" spans="10:10" x14ac:dyDescent="0.2">
      <c r="J5841" s="576"/>
    </row>
    <row r="5842" spans="10:10" x14ac:dyDescent="0.2">
      <c r="J5842" s="576"/>
    </row>
    <row r="5843" spans="10:10" x14ac:dyDescent="0.2">
      <c r="J5843" s="576"/>
    </row>
    <row r="5844" spans="10:10" x14ac:dyDescent="0.2">
      <c r="J5844" s="576"/>
    </row>
    <row r="5845" spans="10:10" x14ac:dyDescent="0.2">
      <c r="J5845" s="576"/>
    </row>
    <row r="5846" spans="10:10" x14ac:dyDescent="0.2">
      <c r="J5846" s="576"/>
    </row>
    <row r="5847" spans="10:10" x14ac:dyDescent="0.2">
      <c r="J5847" s="576"/>
    </row>
    <row r="5848" spans="10:10" x14ac:dyDescent="0.2">
      <c r="J5848" s="576"/>
    </row>
    <row r="5849" spans="10:10" x14ac:dyDescent="0.2">
      <c r="J5849" s="576"/>
    </row>
    <row r="5850" spans="10:10" x14ac:dyDescent="0.2">
      <c r="J5850" s="576"/>
    </row>
    <row r="5851" spans="10:10" x14ac:dyDescent="0.2">
      <c r="J5851" s="576"/>
    </row>
    <row r="5852" spans="10:10" x14ac:dyDescent="0.2">
      <c r="J5852" s="576"/>
    </row>
    <row r="5853" spans="10:10" x14ac:dyDescent="0.2">
      <c r="J5853" s="576"/>
    </row>
    <row r="5854" spans="10:10" x14ac:dyDescent="0.2">
      <c r="J5854" s="576"/>
    </row>
    <row r="5855" spans="10:10" x14ac:dyDescent="0.2">
      <c r="J5855" s="576"/>
    </row>
    <row r="5856" spans="10:10" x14ac:dyDescent="0.2">
      <c r="J5856" s="576"/>
    </row>
    <row r="5857" spans="10:10" x14ac:dyDescent="0.2">
      <c r="J5857" s="576"/>
    </row>
    <row r="5858" spans="10:10" x14ac:dyDescent="0.2">
      <c r="J5858" s="576"/>
    </row>
    <row r="5859" spans="10:10" x14ac:dyDescent="0.2">
      <c r="J5859" s="576"/>
    </row>
    <row r="5860" spans="10:10" x14ac:dyDescent="0.2">
      <c r="J5860" s="576"/>
    </row>
    <row r="5861" spans="10:10" x14ac:dyDescent="0.2">
      <c r="J5861" s="576"/>
    </row>
    <row r="5862" spans="10:10" x14ac:dyDescent="0.2">
      <c r="J5862" s="576"/>
    </row>
    <row r="5863" spans="10:10" x14ac:dyDescent="0.2">
      <c r="J5863" s="576"/>
    </row>
    <row r="5864" spans="10:10" x14ac:dyDescent="0.2">
      <c r="J5864" s="576"/>
    </row>
    <row r="5865" spans="10:10" x14ac:dyDescent="0.2">
      <c r="J5865" s="576"/>
    </row>
    <row r="5866" spans="10:10" x14ac:dyDescent="0.2">
      <c r="J5866" s="576"/>
    </row>
    <row r="5867" spans="10:10" x14ac:dyDescent="0.2">
      <c r="J5867" s="576"/>
    </row>
    <row r="5868" spans="10:10" x14ac:dyDescent="0.2">
      <c r="J5868" s="576"/>
    </row>
    <row r="5869" spans="10:10" x14ac:dyDescent="0.2">
      <c r="J5869" s="576"/>
    </row>
    <row r="5870" spans="10:10" x14ac:dyDescent="0.2">
      <c r="J5870" s="576"/>
    </row>
    <row r="5871" spans="10:10" x14ac:dyDescent="0.2">
      <c r="J5871" s="576"/>
    </row>
    <row r="5872" spans="10:10" x14ac:dyDescent="0.2">
      <c r="J5872" s="576"/>
    </row>
    <row r="5873" spans="10:10" x14ac:dyDescent="0.2">
      <c r="J5873" s="576"/>
    </row>
    <row r="5874" spans="10:10" x14ac:dyDescent="0.2">
      <c r="J5874" s="576"/>
    </row>
    <row r="5875" spans="10:10" x14ac:dyDescent="0.2">
      <c r="J5875" s="576"/>
    </row>
    <row r="5876" spans="10:10" x14ac:dyDescent="0.2">
      <c r="J5876" s="576"/>
    </row>
    <row r="5877" spans="10:10" x14ac:dyDescent="0.2">
      <c r="J5877" s="576"/>
    </row>
    <row r="5878" spans="10:10" x14ac:dyDescent="0.2">
      <c r="J5878" s="576"/>
    </row>
    <row r="5879" spans="10:10" x14ac:dyDescent="0.2">
      <c r="J5879" s="576"/>
    </row>
    <row r="5880" spans="10:10" x14ac:dyDescent="0.2">
      <c r="J5880" s="576"/>
    </row>
    <row r="5881" spans="10:10" x14ac:dyDescent="0.2">
      <c r="J5881" s="576"/>
    </row>
    <row r="5882" spans="10:10" x14ac:dyDescent="0.2">
      <c r="J5882" s="576"/>
    </row>
    <row r="5883" spans="10:10" x14ac:dyDescent="0.2">
      <c r="J5883" s="576"/>
    </row>
    <row r="5884" spans="10:10" x14ac:dyDescent="0.2">
      <c r="J5884" s="576"/>
    </row>
    <row r="5885" spans="10:10" x14ac:dyDescent="0.2">
      <c r="J5885" s="576"/>
    </row>
    <row r="5886" spans="10:10" x14ac:dyDescent="0.2">
      <c r="J5886" s="576"/>
    </row>
    <row r="5887" spans="10:10" x14ac:dyDescent="0.2">
      <c r="J5887" s="576"/>
    </row>
    <row r="5888" spans="10:10" x14ac:dyDescent="0.2">
      <c r="J5888" s="576"/>
    </row>
    <row r="5889" spans="10:10" x14ac:dyDescent="0.2">
      <c r="J5889" s="576"/>
    </row>
    <row r="5890" spans="10:10" x14ac:dyDescent="0.2">
      <c r="J5890" s="576"/>
    </row>
    <row r="5891" spans="10:10" x14ac:dyDescent="0.2">
      <c r="J5891" s="576"/>
    </row>
    <row r="5892" spans="10:10" x14ac:dyDescent="0.2">
      <c r="J5892" s="576"/>
    </row>
    <row r="5893" spans="10:10" x14ac:dyDescent="0.2">
      <c r="J5893" s="576"/>
    </row>
    <row r="5894" spans="10:10" x14ac:dyDescent="0.2">
      <c r="J5894" s="576"/>
    </row>
    <row r="5895" spans="10:10" x14ac:dyDescent="0.2">
      <c r="J5895" s="576"/>
    </row>
    <row r="5896" spans="10:10" x14ac:dyDescent="0.2">
      <c r="J5896" s="576"/>
    </row>
    <row r="5897" spans="10:10" x14ac:dyDescent="0.2">
      <c r="J5897" s="576"/>
    </row>
    <row r="5898" spans="10:10" x14ac:dyDescent="0.2">
      <c r="J5898" s="576"/>
    </row>
    <row r="5899" spans="10:10" x14ac:dyDescent="0.2">
      <c r="J5899" s="576"/>
    </row>
    <row r="5900" spans="10:10" x14ac:dyDescent="0.2">
      <c r="J5900" s="576"/>
    </row>
    <row r="5901" spans="10:10" x14ac:dyDescent="0.2">
      <c r="J5901" s="576"/>
    </row>
    <row r="5902" spans="10:10" x14ac:dyDescent="0.2">
      <c r="J5902" s="576"/>
    </row>
    <row r="5903" spans="10:10" x14ac:dyDescent="0.2">
      <c r="J5903" s="576"/>
    </row>
    <row r="5904" spans="10:10" x14ac:dyDescent="0.2">
      <c r="J5904" s="576"/>
    </row>
    <row r="5905" spans="10:10" x14ac:dyDescent="0.2">
      <c r="J5905" s="576"/>
    </row>
    <row r="5906" spans="10:10" x14ac:dyDescent="0.2">
      <c r="J5906" s="576"/>
    </row>
    <row r="5907" spans="10:10" x14ac:dyDescent="0.2">
      <c r="J5907" s="576"/>
    </row>
    <row r="5908" spans="10:10" x14ac:dyDescent="0.2">
      <c r="J5908" s="576"/>
    </row>
    <row r="5909" spans="10:10" x14ac:dyDescent="0.2">
      <c r="J5909" s="576"/>
    </row>
    <row r="5910" spans="10:10" x14ac:dyDescent="0.2">
      <c r="J5910" s="576"/>
    </row>
    <row r="5911" spans="10:10" x14ac:dyDescent="0.2">
      <c r="J5911" s="576"/>
    </row>
    <row r="5912" spans="10:10" x14ac:dyDescent="0.2">
      <c r="J5912" s="576"/>
    </row>
    <row r="5913" spans="10:10" x14ac:dyDescent="0.2">
      <c r="J5913" s="576"/>
    </row>
    <row r="5914" spans="10:10" x14ac:dyDescent="0.2">
      <c r="J5914" s="576"/>
    </row>
    <row r="5915" spans="10:10" x14ac:dyDescent="0.2">
      <c r="J5915" s="576"/>
    </row>
    <row r="5916" spans="10:10" x14ac:dyDescent="0.2">
      <c r="J5916" s="576"/>
    </row>
    <row r="5917" spans="10:10" x14ac:dyDescent="0.2">
      <c r="J5917" s="576"/>
    </row>
    <row r="5918" spans="10:10" x14ac:dyDescent="0.2">
      <c r="J5918" s="576"/>
    </row>
    <row r="5919" spans="10:10" x14ac:dyDescent="0.2">
      <c r="J5919" s="576"/>
    </row>
    <row r="5920" spans="10:10" x14ac:dyDescent="0.2">
      <c r="J5920" s="576"/>
    </row>
    <row r="5921" spans="10:10" x14ac:dyDescent="0.2">
      <c r="J5921" s="576"/>
    </row>
    <row r="5922" spans="10:10" x14ac:dyDescent="0.2">
      <c r="J5922" s="576"/>
    </row>
    <row r="5923" spans="10:10" x14ac:dyDescent="0.2">
      <c r="J5923" s="576"/>
    </row>
    <row r="5924" spans="10:10" x14ac:dyDescent="0.2">
      <c r="J5924" s="576"/>
    </row>
    <row r="5925" spans="10:10" x14ac:dyDescent="0.2">
      <c r="J5925" s="576"/>
    </row>
    <row r="5926" spans="10:10" x14ac:dyDescent="0.2">
      <c r="J5926" s="576"/>
    </row>
    <row r="5927" spans="10:10" x14ac:dyDescent="0.2">
      <c r="J5927" s="576"/>
    </row>
    <row r="5928" spans="10:10" x14ac:dyDescent="0.2">
      <c r="J5928" s="576"/>
    </row>
    <row r="5929" spans="10:10" x14ac:dyDescent="0.2">
      <c r="J5929" s="576"/>
    </row>
    <row r="5930" spans="10:10" x14ac:dyDescent="0.2">
      <c r="J5930" s="576"/>
    </row>
    <row r="5931" spans="10:10" x14ac:dyDescent="0.2">
      <c r="J5931" s="576"/>
    </row>
    <row r="5932" spans="10:10" x14ac:dyDescent="0.2">
      <c r="J5932" s="576"/>
    </row>
    <row r="5933" spans="10:10" x14ac:dyDescent="0.2">
      <c r="J5933" s="576"/>
    </row>
    <row r="5934" spans="10:10" x14ac:dyDescent="0.2">
      <c r="J5934" s="576"/>
    </row>
    <row r="5935" spans="10:10" x14ac:dyDescent="0.2">
      <c r="J5935" s="576"/>
    </row>
    <row r="5936" spans="10:10" x14ac:dyDescent="0.2">
      <c r="J5936" s="576"/>
    </row>
    <row r="5937" spans="10:10" x14ac:dyDescent="0.2">
      <c r="J5937" s="576"/>
    </row>
    <row r="5938" spans="10:10" x14ac:dyDescent="0.2">
      <c r="J5938" s="576"/>
    </row>
    <row r="5939" spans="10:10" x14ac:dyDescent="0.2">
      <c r="J5939" s="576"/>
    </row>
    <row r="5940" spans="10:10" x14ac:dyDescent="0.2">
      <c r="J5940" s="576"/>
    </row>
    <row r="5941" spans="10:10" x14ac:dyDescent="0.2">
      <c r="J5941" s="576"/>
    </row>
    <row r="5942" spans="10:10" x14ac:dyDescent="0.2">
      <c r="J5942" s="576"/>
    </row>
    <row r="5943" spans="10:10" x14ac:dyDescent="0.2">
      <c r="J5943" s="576"/>
    </row>
    <row r="5944" spans="10:10" x14ac:dyDescent="0.2">
      <c r="J5944" s="576"/>
    </row>
    <row r="5945" spans="10:10" x14ac:dyDescent="0.2">
      <c r="J5945" s="576"/>
    </row>
    <row r="5946" spans="10:10" x14ac:dyDescent="0.2">
      <c r="J5946" s="576"/>
    </row>
    <row r="5947" spans="10:10" x14ac:dyDescent="0.2">
      <c r="J5947" s="576"/>
    </row>
    <row r="5948" spans="10:10" x14ac:dyDescent="0.2">
      <c r="J5948" s="576"/>
    </row>
    <row r="5949" spans="10:10" x14ac:dyDescent="0.2">
      <c r="J5949" s="576"/>
    </row>
    <row r="5950" spans="10:10" x14ac:dyDescent="0.2">
      <c r="J5950" s="576"/>
    </row>
    <row r="5951" spans="10:10" x14ac:dyDescent="0.2">
      <c r="J5951" s="576"/>
    </row>
    <row r="5952" spans="10:10" x14ac:dyDescent="0.2">
      <c r="J5952" s="576"/>
    </row>
    <row r="5953" spans="10:10" x14ac:dyDescent="0.2">
      <c r="J5953" s="576"/>
    </row>
    <row r="5954" spans="10:10" x14ac:dyDescent="0.2">
      <c r="J5954" s="576"/>
    </row>
    <row r="5955" spans="10:10" x14ac:dyDescent="0.2">
      <c r="J5955" s="576"/>
    </row>
    <row r="5956" spans="10:10" x14ac:dyDescent="0.2">
      <c r="J5956" s="576"/>
    </row>
    <row r="5957" spans="10:10" x14ac:dyDescent="0.2">
      <c r="J5957" s="576"/>
    </row>
    <row r="5958" spans="10:10" x14ac:dyDescent="0.2">
      <c r="J5958" s="576"/>
    </row>
    <row r="5959" spans="10:10" x14ac:dyDescent="0.2">
      <c r="J5959" s="576"/>
    </row>
    <row r="5960" spans="10:10" x14ac:dyDescent="0.2">
      <c r="J5960" s="576"/>
    </row>
    <row r="5961" spans="10:10" x14ac:dyDescent="0.2">
      <c r="J5961" s="576"/>
    </row>
    <row r="5962" spans="10:10" x14ac:dyDescent="0.2">
      <c r="J5962" s="576"/>
    </row>
    <row r="5963" spans="10:10" x14ac:dyDescent="0.2">
      <c r="J5963" s="576"/>
    </row>
    <row r="5964" spans="10:10" x14ac:dyDescent="0.2">
      <c r="J5964" s="576"/>
    </row>
    <row r="5965" spans="10:10" x14ac:dyDescent="0.2">
      <c r="J5965" s="576"/>
    </row>
    <row r="5966" spans="10:10" x14ac:dyDescent="0.2">
      <c r="J5966" s="576"/>
    </row>
    <row r="5967" spans="10:10" x14ac:dyDescent="0.2">
      <c r="J5967" s="576"/>
    </row>
    <row r="5968" spans="10:10" x14ac:dyDescent="0.2">
      <c r="J5968" s="576"/>
    </row>
    <row r="5969" spans="10:10" x14ac:dyDescent="0.2">
      <c r="J5969" s="576"/>
    </row>
    <row r="5970" spans="10:10" x14ac:dyDescent="0.2">
      <c r="J5970" s="576"/>
    </row>
    <row r="5971" spans="10:10" x14ac:dyDescent="0.2">
      <c r="J5971" s="576"/>
    </row>
    <row r="5972" spans="10:10" x14ac:dyDescent="0.2">
      <c r="J5972" s="576"/>
    </row>
    <row r="5973" spans="10:10" x14ac:dyDescent="0.2">
      <c r="J5973" s="576"/>
    </row>
    <row r="5974" spans="10:10" x14ac:dyDescent="0.2">
      <c r="J5974" s="576"/>
    </row>
    <row r="5975" spans="10:10" x14ac:dyDescent="0.2">
      <c r="J5975" s="576"/>
    </row>
    <row r="5976" spans="10:10" x14ac:dyDescent="0.2">
      <c r="J5976" s="576"/>
    </row>
    <row r="5977" spans="10:10" x14ac:dyDescent="0.2">
      <c r="J5977" s="576"/>
    </row>
    <row r="5978" spans="10:10" x14ac:dyDescent="0.2">
      <c r="J5978" s="576"/>
    </row>
    <row r="5979" spans="10:10" x14ac:dyDescent="0.2">
      <c r="J5979" s="576"/>
    </row>
    <row r="5980" spans="10:10" x14ac:dyDescent="0.2">
      <c r="J5980" s="576"/>
    </row>
    <row r="5981" spans="10:10" x14ac:dyDescent="0.2">
      <c r="J5981" s="576"/>
    </row>
    <row r="5982" spans="10:10" x14ac:dyDescent="0.2">
      <c r="J5982" s="576"/>
    </row>
    <row r="5983" spans="10:10" x14ac:dyDescent="0.2">
      <c r="J5983" s="576"/>
    </row>
    <row r="5984" spans="10:10" x14ac:dyDescent="0.2">
      <c r="J5984" s="576"/>
    </row>
    <row r="5985" spans="10:10" x14ac:dyDescent="0.2">
      <c r="J5985" s="576"/>
    </row>
    <row r="5986" spans="10:10" x14ac:dyDescent="0.2">
      <c r="J5986" s="576"/>
    </row>
    <row r="5987" spans="10:10" x14ac:dyDescent="0.2">
      <c r="J5987" s="576"/>
    </row>
    <row r="5988" spans="10:10" x14ac:dyDescent="0.2">
      <c r="J5988" s="576"/>
    </row>
    <row r="5989" spans="10:10" x14ac:dyDescent="0.2">
      <c r="J5989" s="576"/>
    </row>
    <row r="5990" spans="10:10" x14ac:dyDescent="0.2">
      <c r="J5990" s="576"/>
    </row>
    <row r="5991" spans="10:10" x14ac:dyDescent="0.2">
      <c r="J5991" s="576"/>
    </row>
    <row r="5992" spans="10:10" x14ac:dyDescent="0.2">
      <c r="J5992" s="576"/>
    </row>
    <row r="5993" spans="10:10" x14ac:dyDescent="0.2">
      <c r="J5993" s="576"/>
    </row>
    <row r="5994" spans="10:10" x14ac:dyDescent="0.2">
      <c r="J5994" s="576"/>
    </row>
    <row r="5995" spans="10:10" x14ac:dyDescent="0.2">
      <c r="J5995" s="576"/>
    </row>
    <row r="5996" spans="10:10" x14ac:dyDescent="0.2">
      <c r="J5996" s="576"/>
    </row>
    <row r="5997" spans="10:10" x14ac:dyDescent="0.2">
      <c r="J5997" s="576"/>
    </row>
    <row r="5998" spans="10:10" x14ac:dyDescent="0.2">
      <c r="J5998" s="576"/>
    </row>
    <row r="5999" spans="10:10" x14ac:dyDescent="0.2">
      <c r="J5999" s="576"/>
    </row>
    <row r="6000" spans="10:10" x14ac:dyDescent="0.2">
      <c r="J6000" s="576"/>
    </row>
    <row r="6001" spans="10:10" x14ac:dyDescent="0.2">
      <c r="J6001" s="576"/>
    </row>
    <row r="6002" spans="10:10" x14ac:dyDescent="0.2">
      <c r="J6002" s="576"/>
    </row>
    <row r="6003" spans="10:10" x14ac:dyDescent="0.2">
      <c r="J6003" s="576"/>
    </row>
    <row r="6004" spans="10:10" x14ac:dyDescent="0.2">
      <c r="J6004" s="576"/>
    </row>
    <row r="6005" spans="10:10" x14ac:dyDescent="0.2">
      <c r="J6005" s="576"/>
    </row>
    <row r="6006" spans="10:10" x14ac:dyDescent="0.2">
      <c r="J6006" s="576"/>
    </row>
    <row r="6007" spans="10:10" x14ac:dyDescent="0.2">
      <c r="J6007" s="576"/>
    </row>
    <row r="6008" spans="10:10" x14ac:dyDescent="0.2">
      <c r="J6008" s="576"/>
    </row>
    <row r="6009" spans="10:10" x14ac:dyDescent="0.2">
      <c r="J6009" s="576"/>
    </row>
    <row r="6010" spans="10:10" x14ac:dyDescent="0.2">
      <c r="J6010" s="576"/>
    </row>
    <row r="6011" spans="10:10" x14ac:dyDescent="0.2">
      <c r="J6011" s="576"/>
    </row>
    <row r="6012" spans="10:10" x14ac:dyDescent="0.2">
      <c r="J6012" s="576"/>
    </row>
    <row r="6013" spans="10:10" x14ac:dyDescent="0.2">
      <c r="J6013" s="576"/>
    </row>
    <row r="6014" spans="10:10" x14ac:dyDescent="0.2">
      <c r="J6014" s="576"/>
    </row>
    <row r="6015" spans="10:10" x14ac:dyDescent="0.2">
      <c r="J6015" s="576"/>
    </row>
    <row r="6016" spans="10:10" x14ac:dyDescent="0.2">
      <c r="J6016" s="576"/>
    </row>
    <row r="6017" spans="10:10" x14ac:dyDescent="0.2">
      <c r="J6017" s="576"/>
    </row>
    <row r="6018" spans="10:10" x14ac:dyDescent="0.2">
      <c r="J6018" s="576"/>
    </row>
    <row r="6019" spans="10:10" x14ac:dyDescent="0.2">
      <c r="J6019" s="576"/>
    </row>
    <row r="6020" spans="10:10" x14ac:dyDescent="0.2">
      <c r="J6020" s="576"/>
    </row>
    <row r="6021" spans="10:10" x14ac:dyDescent="0.2">
      <c r="J6021" s="576"/>
    </row>
    <row r="6022" spans="10:10" x14ac:dyDescent="0.2">
      <c r="J6022" s="576"/>
    </row>
    <row r="6023" spans="10:10" x14ac:dyDescent="0.2">
      <c r="J6023" s="576"/>
    </row>
    <row r="6024" spans="10:10" x14ac:dyDescent="0.2">
      <c r="J6024" s="576"/>
    </row>
    <row r="6025" spans="10:10" x14ac:dyDescent="0.2">
      <c r="J6025" s="576"/>
    </row>
    <row r="6026" spans="10:10" x14ac:dyDescent="0.2">
      <c r="J6026" s="576"/>
    </row>
    <row r="6027" spans="10:10" x14ac:dyDescent="0.2">
      <c r="J6027" s="576"/>
    </row>
    <row r="6028" spans="10:10" x14ac:dyDescent="0.2">
      <c r="J6028" s="576"/>
    </row>
    <row r="6029" spans="10:10" x14ac:dyDescent="0.2">
      <c r="J6029" s="576"/>
    </row>
    <row r="6030" spans="10:10" x14ac:dyDescent="0.2">
      <c r="J6030" s="576"/>
    </row>
    <row r="6031" spans="10:10" x14ac:dyDescent="0.2">
      <c r="J6031" s="576"/>
    </row>
    <row r="6032" spans="10:10" x14ac:dyDescent="0.2">
      <c r="J6032" s="576"/>
    </row>
    <row r="6033" spans="10:10" x14ac:dyDescent="0.2">
      <c r="J6033" s="576"/>
    </row>
    <row r="6034" spans="10:10" x14ac:dyDescent="0.2">
      <c r="J6034" s="576"/>
    </row>
    <row r="6035" spans="10:10" x14ac:dyDescent="0.2">
      <c r="J6035" s="576"/>
    </row>
    <row r="6036" spans="10:10" x14ac:dyDescent="0.2">
      <c r="J6036" s="576"/>
    </row>
    <row r="6037" spans="10:10" x14ac:dyDescent="0.2">
      <c r="J6037" s="576"/>
    </row>
    <row r="6038" spans="10:10" x14ac:dyDescent="0.2">
      <c r="J6038" s="576"/>
    </row>
    <row r="6039" spans="10:10" x14ac:dyDescent="0.2">
      <c r="J6039" s="576"/>
    </row>
    <row r="6040" spans="10:10" x14ac:dyDescent="0.2">
      <c r="J6040" s="576"/>
    </row>
    <row r="6041" spans="10:10" x14ac:dyDescent="0.2">
      <c r="J6041" s="576"/>
    </row>
    <row r="6042" spans="10:10" x14ac:dyDescent="0.2">
      <c r="J6042" s="576"/>
    </row>
    <row r="6043" spans="10:10" x14ac:dyDescent="0.2">
      <c r="J6043" s="576"/>
    </row>
    <row r="6044" spans="10:10" x14ac:dyDescent="0.2">
      <c r="J6044" s="576"/>
    </row>
    <row r="6045" spans="10:10" x14ac:dyDescent="0.2">
      <c r="J6045" s="576"/>
    </row>
    <row r="6046" spans="10:10" x14ac:dyDescent="0.2">
      <c r="J6046" s="576"/>
    </row>
    <row r="6047" spans="10:10" x14ac:dyDescent="0.2">
      <c r="J6047" s="576"/>
    </row>
    <row r="6048" spans="10:10" x14ac:dyDescent="0.2">
      <c r="J6048" s="576"/>
    </row>
    <row r="6049" spans="10:10" x14ac:dyDescent="0.2">
      <c r="J6049" s="576"/>
    </row>
    <row r="6050" spans="10:10" x14ac:dyDescent="0.2">
      <c r="J6050" s="576"/>
    </row>
    <row r="6051" spans="10:10" x14ac:dyDescent="0.2">
      <c r="J6051" s="576"/>
    </row>
    <row r="6052" spans="10:10" x14ac:dyDescent="0.2">
      <c r="J6052" s="576"/>
    </row>
    <row r="6053" spans="10:10" x14ac:dyDescent="0.2">
      <c r="J6053" s="576"/>
    </row>
    <row r="6054" spans="10:10" x14ac:dyDescent="0.2">
      <c r="J6054" s="576"/>
    </row>
    <row r="6055" spans="10:10" x14ac:dyDescent="0.2">
      <c r="J6055" s="576"/>
    </row>
    <row r="6056" spans="10:10" x14ac:dyDescent="0.2">
      <c r="J6056" s="576"/>
    </row>
    <row r="6057" spans="10:10" x14ac:dyDescent="0.2">
      <c r="J6057" s="576"/>
    </row>
    <row r="6058" spans="10:10" x14ac:dyDescent="0.2">
      <c r="J6058" s="576"/>
    </row>
    <row r="6059" spans="10:10" x14ac:dyDescent="0.2">
      <c r="J6059" s="576"/>
    </row>
    <row r="6060" spans="10:10" x14ac:dyDescent="0.2">
      <c r="J6060" s="576"/>
    </row>
    <row r="6061" spans="10:10" x14ac:dyDescent="0.2">
      <c r="J6061" s="576"/>
    </row>
    <row r="6062" spans="10:10" x14ac:dyDescent="0.2">
      <c r="J6062" s="576"/>
    </row>
    <row r="6063" spans="10:10" x14ac:dyDescent="0.2">
      <c r="J6063" s="576"/>
    </row>
    <row r="6064" spans="10:10" x14ac:dyDescent="0.2">
      <c r="J6064" s="576"/>
    </row>
    <row r="6065" spans="10:10" x14ac:dyDescent="0.2">
      <c r="J6065" s="576"/>
    </row>
    <row r="6066" spans="10:10" x14ac:dyDescent="0.2">
      <c r="J6066" s="576"/>
    </row>
    <row r="6067" spans="10:10" x14ac:dyDescent="0.2">
      <c r="J6067" s="576"/>
    </row>
    <row r="6068" spans="10:10" x14ac:dyDescent="0.2">
      <c r="J6068" s="576"/>
    </row>
    <row r="6069" spans="10:10" x14ac:dyDescent="0.2">
      <c r="J6069" s="576"/>
    </row>
    <row r="6070" spans="10:10" x14ac:dyDescent="0.2">
      <c r="J6070" s="576"/>
    </row>
    <row r="6071" spans="10:10" x14ac:dyDescent="0.2">
      <c r="J6071" s="576"/>
    </row>
    <row r="6072" spans="10:10" x14ac:dyDescent="0.2">
      <c r="J6072" s="576"/>
    </row>
    <row r="6073" spans="10:10" x14ac:dyDescent="0.2">
      <c r="J6073" s="576"/>
    </row>
    <row r="6074" spans="10:10" x14ac:dyDescent="0.2">
      <c r="J6074" s="576"/>
    </row>
    <row r="6075" spans="10:10" x14ac:dyDescent="0.2">
      <c r="J6075" s="576"/>
    </row>
    <row r="6076" spans="10:10" x14ac:dyDescent="0.2">
      <c r="J6076" s="576"/>
    </row>
    <row r="6077" spans="10:10" x14ac:dyDescent="0.2">
      <c r="J6077" s="576"/>
    </row>
    <row r="6078" spans="10:10" x14ac:dyDescent="0.2">
      <c r="J6078" s="576"/>
    </row>
    <row r="6079" spans="10:10" x14ac:dyDescent="0.2">
      <c r="J6079" s="576"/>
    </row>
    <row r="6080" spans="10:10" x14ac:dyDescent="0.2">
      <c r="J6080" s="576"/>
    </row>
    <row r="6081" spans="10:10" x14ac:dyDescent="0.2">
      <c r="J6081" s="576"/>
    </row>
    <row r="6082" spans="10:10" x14ac:dyDescent="0.2">
      <c r="J6082" s="576"/>
    </row>
    <row r="6083" spans="10:10" x14ac:dyDescent="0.2">
      <c r="J6083" s="576"/>
    </row>
    <row r="6084" spans="10:10" x14ac:dyDescent="0.2">
      <c r="J6084" s="576"/>
    </row>
    <row r="6085" spans="10:10" x14ac:dyDescent="0.2">
      <c r="J6085" s="576"/>
    </row>
    <row r="6086" spans="10:10" x14ac:dyDescent="0.2">
      <c r="J6086" s="576"/>
    </row>
    <row r="6087" spans="10:10" x14ac:dyDescent="0.2">
      <c r="J6087" s="576"/>
    </row>
    <row r="6088" spans="10:10" x14ac:dyDescent="0.2">
      <c r="J6088" s="576"/>
    </row>
    <row r="6089" spans="10:10" x14ac:dyDescent="0.2">
      <c r="J6089" s="576"/>
    </row>
    <row r="6090" spans="10:10" x14ac:dyDescent="0.2">
      <c r="J6090" s="576"/>
    </row>
    <row r="6091" spans="10:10" x14ac:dyDescent="0.2">
      <c r="J6091" s="576"/>
    </row>
    <row r="6092" spans="10:10" x14ac:dyDescent="0.2">
      <c r="J6092" s="576"/>
    </row>
    <row r="6093" spans="10:10" x14ac:dyDescent="0.2">
      <c r="J6093" s="576"/>
    </row>
    <row r="6094" spans="10:10" x14ac:dyDescent="0.2">
      <c r="J6094" s="576"/>
    </row>
    <row r="6095" spans="10:10" x14ac:dyDescent="0.2">
      <c r="J6095" s="576"/>
    </row>
    <row r="6096" spans="10:10" x14ac:dyDescent="0.2">
      <c r="J6096" s="576"/>
    </row>
    <row r="6097" spans="10:10" x14ac:dyDescent="0.2">
      <c r="J6097" s="576"/>
    </row>
    <row r="6098" spans="10:10" x14ac:dyDescent="0.2">
      <c r="J6098" s="576"/>
    </row>
    <row r="6099" spans="10:10" x14ac:dyDescent="0.2">
      <c r="J6099" s="576"/>
    </row>
    <row r="6100" spans="10:10" x14ac:dyDescent="0.2">
      <c r="J6100" s="576"/>
    </row>
    <row r="6101" spans="10:10" x14ac:dyDescent="0.2">
      <c r="J6101" s="576"/>
    </row>
    <row r="6102" spans="10:10" x14ac:dyDescent="0.2">
      <c r="J6102" s="576"/>
    </row>
    <row r="6103" spans="10:10" x14ac:dyDescent="0.2">
      <c r="J6103" s="576"/>
    </row>
    <row r="6104" spans="10:10" x14ac:dyDescent="0.2">
      <c r="J6104" s="576"/>
    </row>
    <row r="6105" spans="10:10" x14ac:dyDescent="0.2">
      <c r="J6105" s="576"/>
    </row>
    <row r="6106" spans="10:10" x14ac:dyDescent="0.2">
      <c r="J6106" s="576"/>
    </row>
    <row r="6107" spans="10:10" x14ac:dyDescent="0.2">
      <c r="J6107" s="576"/>
    </row>
    <row r="6108" spans="10:10" x14ac:dyDescent="0.2">
      <c r="J6108" s="576"/>
    </row>
    <row r="6109" spans="10:10" x14ac:dyDescent="0.2">
      <c r="J6109" s="576"/>
    </row>
    <row r="6110" spans="10:10" x14ac:dyDescent="0.2">
      <c r="J6110" s="576"/>
    </row>
    <row r="6111" spans="10:10" x14ac:dyDescent="0.2">
      <c r="J6111" s="576"/>
    </row>
    <row r="6112" spans="10:10" x14ac:dyDescent="0.2">
      <c r="J6112" s="576"/>
    </row>
    <row r="6113" spans="10:10" x14ac:dyDescent="0.2">
      <c r="J6113" s="576"/>
    </row>
    <row r="6114" spans="10:10" x14ac:dyDescent="0.2">
      <c r="J6114" s="576"/>
    </row>
    <row r="6115" spans="10:10" x14ac:dyDescent="0.2">
      <c r="J6115" s="576"/>
    </row>
    <row r="6116" spans="10:10" x14ac:dyDescent="0.2">
      <c r="J6116" s="576"/>
    </row>
    <row r="6117" spans="10:10" x14ac:dyDescent="0.2">
      <c r="J6117" s="576"/>
    </row>
    <row r="6118" spans="10:10" x14ac:dyDescent="0.2">
      <c r="J6118" s="576"/>
    </row>
    <row r="6119" spans="10:10" x14ac:dyDescent="0.2">
      <c r="J6119" s="576"/>
    </row>
    <row r="6120" spans="10:10" x14ac:dyDescent="0.2">
      <c r="J6120" s="576"/>
    </row>
    <row r="6121" spans="10:10" x14ac:dyDescent="0.2">
      <c r="J6121" s="576"/>
    </row>
    <row r="6122" spans="10:10" x14ac:dyDescent="0.2">
      <c r="J6122" s="576"/>
    </row>
    <row r="6123" spans="10:10" x14ac:dyDescent="0.2">
      <c r="J6123" s="576"/>
    </row>
    <row r="6124" spans="10:10" x14ac:dyDescent="0.2">
      <c r="J6124" s="576"/>
    </row>
    <row r="6125" spans="10:10" x14ac:dyDescent="0.2">
      <c r="J6125" s="576"/>
    </row>
    <row r="6126" spans="10:10" x14ac:dyDescent="0.2">
      <c r="J6126" s="576"/>
    </row>
    <row r="6127" spans="10:10" x14ac:dyDescent="0.2">
      <c r="J6127" s="576"/>
    </row>
    <row r="6128" spans="10:10" x14ac:dyDescent="0.2">
      <c r="J6128" s="576"/>
    </row>
    <row r="6129" spans="10:10" x14ac:dyDescent="0.2">
      <c r="J6129" s="576"/>
    </row>
    <row r="6130" spans="10:10" x14ac:dyDescent="0.2">
      <c r="J6130" s="576"/>
    </row>
    <row r="6131" spans="10:10" x14ac:dyDescent="0.2">
      <c r="J6131" s="576"/>
    </row>
    <row r="6132" spans="10:10" x14ac:dyDescent="0.2">
      <c r="J6132" s="576"/>
    </row>
    <row r="6133" spans="10:10" x14ac:dyDescent="0.2">
      <c r="J6133" s="576"/>
    </row>
    <row r="6134" spans="10:10" x14ac:dyDescent="0.2">
      <c r="J6134" s="576"/>
    </row>
    <row r="6135" spans="10:10" x14ac:dyDescent="0.2">
      <c r="J6135" s="576"/>
    </row>
    <row r="6136" spans="10:10" x14ac:dyDescent="0.2">
      <c r="J6136" s="576"/>
    </row>
    <row r="6137" spans="10:10" x14ac:dyDescent="0.2">
      <c r="J6137" s="576"/>
    </row>
    <row r="6138" spans="10:10" x14ac:dyDescent="0.2">
      <c r="J6138" s="576"/>
    </row>
    <row r="6139" spans="10:10" x14ac:dyDescent="0.2">
      <c r="J6139" s="576"/>
    </row>
    <row r="6140" spans="10:10" x14ac:dyDescent="0.2">
      <c r="J6140" s="576"/>
    </row>
    <row r="6141" spans="10:10" x14ac:dyDescent="0.2">
      <c r="J6141" s="576"/>
    </row>
    <row r="6142" spans="10:10" x14ac:dyDescent="0.2">
      <c r="J6142" s="576"/>
    </row>
    <row r="6143" spans="10:10" x14ac:dyDescent="0.2">
      <c r="J6143" s="576"/>
    </row>
    <row r="6144" spans="10:10" x14ac:dyDescent="0.2">
      <c r="J6144" s="576"/>
    </row>
    <row r="6145" spans="10:10" x14ac:dyDescent="0.2">
      <c r="J6145" s="576"/>
    </row>
    <row r="6146" spans="10:10" x14ac:dyDescent="0.2">
      <c r="J6146" s="576"/>
    </row>
    <row r="6147" spans="10:10" x14ac:dyDescent="0.2">
      <c r="J6147" s="576"/>
    </row>
    <row r="6148" spans="10:10" x14ac:dyDescent="0.2">
      <c r="J6148" s="576"/>
    </row>
    <row r="6149" spans="10:10" x14ac:dyDescent="0.2">
      <c r="J6149" s="576"/>
    </row>
    <row r="6150" spans="10:10" x14ac:dyDescent="0.2">
      <c r="J6150" s="576"/>
    </row>
    <row r="6151" spans="10:10" x14ac:dyDescent="0.2">
      <c r="J6151" s="576"/>
    </row>
    <row r="6152" spans="10:10" x14ac:dyDescent="0.2">
      <c r="J6152" s="576"/>
    </row>
    <row r="6153" spans="10:10" x14ac:dyDescent="0.2">
      <c r="J6153" s="576"/>
    </row>
    <row r="6154" spans="10:10" x14ac:dyDescent="0.2">
      <c r="J6154" s="576"/>
    </row>
    <row r="6155" spans="10:10" x14ac:dyDescent="0.2">
      <c r="J6155" s="576"/>
    </row>
    <row r="6156" spans="10:10" x14ac:dyDescent="0.2">
      <c r="J6156" s="576"/>
    </row>
    <row r="6157" spans="10:10" x14ac:dyDescent="0.2">
      <c r="J6157" s="576"/>
    </row>
    <row r="6158" spans="10:10" x14ac:dyDescent="0.2">
      <c r="J6158" s="576"/>
    </row>
    <row r="6159" spans="10:10" x14ac:dyDescent="0.2">
      <c r="J6159" s="576"/>
    </row>
    <row r="6160" spans="10:10" x14ac:dyDescent="0.2">
      <c r="J6160" s="576"/>
    </row>
    <row r="6161" spans="10:10" x14ac:dyDescent="0.2">
      <c r="J6161" s="576"/>
    </row>
    <row r="6162" spans="10:10" x14ac:dyDescent="0.2">
      <c r="J6162" s="576"/>
    </row>
    <row r="6163" spans="10:10" x14ac:dyDescent="0.2">
      <c r="J6163" s="576"/>
    </row>
    <row r="6164" spans="10:10" x14ac:dyDescent="0.2">
      <c r="J6164" s="576"/>
    </row>
    <row r="6165" spans="10:10" x14ac:dyDescent="0.2">
      <c r="J6165" s="576"/>
    </row>
    <row r="6166" spans="10:10" x14ac:dyDescent="0.2">
      <c r="J6166" s="576"/>
    </row>
    <row r="6167" spans="10:10" x14ac:dyDescent="0.2">
      <c r="J6167" s="576"/>
    </row>
    <row r="6168" spans="10:10" x14ac:dyDescent="0.2">
      <c r="J6168" s="576"/>
    </row>
    <row r="6169" spans="10:10" x14ac:dyDescent="0.2">
      <c r="J6169" s="576"/>
    </row>
    <row r="6170" spans="10:10" x14ac:dyDescent="0.2">
      <c r="J6170" s="576"/>
    </row>
    <row r="6171" spans="10:10" x14ac:dyDescent="0.2">
      <c r="J6171" s="576"/>
    </row>
    <row r="6172" spans="10:10" x14ac:dyDescent="0.2">
      <c r="J6172" s="576"/>
    </row>
    <row r="6173" spans="10:10" x14ac:dyDescent="0.2">
      <c r="J6173" s="576"/>
    </row>
    <row r="6174" spans="10:10" x14ac:dyDescent="0.2">
      <c r="J6174" s="576"/>
    </row>
    <row r="6175" spans="10:10" x14ac:dyDescent="0.2">
      <c r="J6175" s="576"/>
    </row>
    <row r="6176" spans="10:10" x14ac:dyDescent="0.2">
      <c r="J6176" s="576"/>
    </row>
    <row r="6177" spans="10:10" x14ac:dyDescent="0.2">
      <c r="J6177" s="576"/>
    </row>
    <row r="6178" spans="10:10" x14ac:dyDescent="0.2">
      <c r="J6178" s="576"/>
    </row>
    <row r="6179" spans="10:10" x14ac:dyDescent="0.2">
      <c r="J6179" s="576"/>
    </row>
    <row r="6180" spans="10:10" x14ac:dyDescent="0.2">
      <c r="J6180" s="576"/>
    </row>
    <row r="6181" spans="10:10" x14ac:dyDescent="0.2">
      <c r="J6181" s="576"/>
    </row>
    <row r="6182" spans="10:10" x14ac:dyDescent="0.2">
      <c r="J6182" s="576"/>
    </row>
    <row r="6183" spans="10:10" x14ac:dyDescent="0.2">
      <c r="J6183" s="576"/>
    </row>
    <row r="6184" spans="10:10" x14ac:dyDescent="0.2">
      <c r="J6184" s="576"/>
    </row>
    <row r="6185" spans="10:10" x14ac:dyDescent="0.2">
      <c r="J6185" s="576"/>
    </row>
    <row r="6186" spans="10:10" x14ac:dyDescent="0.2">
      <c r="J6186" s="576"/>
    </row>
    <row r="6187" spans="10:10" x14ac:dyDescent="0.2">
      <c r="J6187" s="576"/>
    </row>
    <row r="6188" spans="10:10" x14ac:dyDescent="0.2">
      <c r="J6188" s="576"/>
    </row>
    <row r="6189" spans="10:10" x14ac:dyDescent="0.2">
      <c r="J6189" s="576"/>
    </row>
    <row r="6190" spans="10:10" x14ac:dyDescent="0.2">
      <c r="J6190" s="576"/>
    </row>
    <row r="6191" spans="10:10" x14ac:dyDescent="0.2">
      <c r="J6191" s="576"/>
    </row>
    <row r="6192" spans="10:10" x14ac:dyDescent="0.2">
      <c r="J6192" s="576"/>
    </row>
    <row r="6193" spans="10:10" x14ac:dyDescent="0.2">
      <c r="J6193" s="576"/>
    </row>
    <row r="6194" spans="10:10" x14ac:dyDescent="0.2">
      <c r="J6194" s="576"/>
    </row>
    <row r="6195" spans="10:10" x14ac:dyDescent="0.2">
      <c r="J6195" s="576"/>
    </row>
    <row r="6196" spans="10:10" x14ac:dyDescent="0.2">
      <c r="J6196" s="576"/>
    </row>
    <row r="6197" spans="10:10" x14ac:dyDescent="0.2">
      <c r="J6197" s="576"/>
    </row>
    <row r="6198" spans="10:10" x14ac:dyDescent="0.2">
      <c r="J6198" s="576"/>
    </row>
    <row r="6199" spans="10:10" x14ac:dyDescent="0.2">
      <c r="J6199" s="576"/>
    </row>
    <row r="6200" spans="10:10" x14ac:dyDescent="0.2">
      <c r="J6200" s="576"/>
    </row>
    <row r="6201" spans="10:10" x14ac:dyDescent="0.2">
      <c r="J6201" s="576"/>
    </row>
    <row r="6202" spans="10:10" x14ac:dyDescent="0.2">
      <c r="J6202" s="576"/>
    </row>
    <row r="6203" spans="10:10" x14ac:dyDescent="0.2">
      <c r="J6203" s="576"/>
    </row>
    <row r="6204" spans="10:10" x14ac:dyDescent="0.2">
      <c r="J6204" s="576"/>
    </row>
    <row r="6205" spans="10:10" x14ac:dyDescent="0.2">
      <c r="J6205" s="576"/>
    </row>
    <row r="6206" spans="10:10" x14ac:dyDescent="0.2">
      <c r="J6206" s="576"/>
    </row>
    <row r="6207" spans="10:10" x14ac:dyDescent="0.2">
      <c r="J6207" s="576"/>
    </row>
    <row r="6208" spans="10:10" x14ac:dyDescent="0.2">
      <c r="J6208" s="576"/>
    </row>
    <row r="6209" spans="10:10" x14ac:dyDescent="0.2">
      <c r="J6209" s="576"/>
    </row>
    <row r="6210" spans="10:10" x14ac:dyDescent="0.2">
      <c r="J6210" s="576"/>
    </row>
    <row r="6211" spans="10:10" x14ac:dyDescent="0.2">
      <c r="J6211" s="576"/>
    </row>
    <row r="6212" spans="10:10" x14ac:dyDescent="0.2">
      <c r="J6212" s="576"/>
    </row>
    <row r="6213" spans="10:10" x14ac:dyDescent="0.2">
      <c r="J6213" s="576"/>
    </row>
    <row r="6214" spans="10:10" x14ac:dyDescent="0.2">
      <c r="J6214" s="576"/>
    </row>
    <row r="6215" spans="10:10" x14ac:dyDescent="0.2">
      <c r="J6215" s="576"/>
    </row>
    <row r="6216" spans="10:10" x14ac:dyDescent="0.2">
      <c r="J6216" s="576"/>
    </row>
    <row r="6217" spans="10:10" x14ac:dyDescent="0.2">
      <c r="J6217" s="576"/>
    </row>
    <row r="6218" spans="10:10" x14ac:dyDescent="0.2">
      <c r="J6218" s="576"/>
    </row>
    <row r="6219" spans="10:10" x14ac:dyDescent="0.2">
      <c r="J6219" s="576"/>
    </row>
    <row r="6220" spans="10:10" x14ac:dyDescent="0.2">
      <c r="J6220" s="576"/>
    </row>
    <row r="6221" spans="10:10" x14ac:dyDescent="0.2">
      <c r="J6221" s="576"/>
    </row>
    <row r="6222" spans="10:10" x14ac:dyDescent="0.2">
      <c r="J6222" s="576"/>
    </row>
    <row r="6223" spans="10:10" x14ac:dyDescent="0.2">
      <c r="J6223" s="576"/>
    </row>
    <row r="6224" spans="10:10" x14ac:dyDescent="0.2">
      <c r="J6224" s="576"/>
    </row>
    <row r="6225" spans="10:10" x14ac:dyDescent="0.2">
      <c r="J6225" s="576"/>
    </row>
    <row r="6226" spans="10:10" x14ac:dyDescent="0.2">
      <c r="J6226" s="576"/>
    </row>
    <row r="6227" spans="10:10" x14ac:dyDescent="0.2">
      <c r="J6227" s="576"/>
    </row>
    <row r="6228" spans="10:10" x14ac:dyDescent="0.2">
      <c r="J6228" s="576"/>
    </row>
    <row r="6229" spans="10:10" x14ac:dyDescent="0.2">
      <c r="J6229" s="576"/>
    </row>
    <row r="6230" spans="10:10" x14ac:dyDescent="0.2">
      <c r="J6230" s="576"/>
    </row>
    <row r="6231" spans="10:10" x14ac:dyDescent="0.2">
      <c r="J6231" s="576"/>
    </row>
    <row r="6232" spans="10:10" x14ac:dyDescent="0.2">
      <c r="J6232" s="576"/>
    </row>
    <row r="6233" spans="10:10" x14ac:dyDescent="0.2">
      <c r="J6233" s="576"/>
    </row>
    <row r="6234" spans="10:10" x14ac:dyDescent="0.2">
      <c r="J6234" s="576"/>
    </row>
    <row r="6235" spans="10:10" x14ac:dyDescent="0.2">
      <c r="J6235" s="576"/>
    </row>
    <row r="6236" spans="10:10" x14ac:dyDescent="0.2">
      <c r="J6236" s="576"/>
    </row>
    <row r="6237" spans="10:10" x14ac:dyDescent="0.2">
      <c r="J6237" s="576"/>
    </row>
    <row r="6238" spans="10:10" x14ac:dyDescent="0.2">
      <c r="J6238" s="576"/>
    </row>
    <row r="6239" spans="10:10" x14ac:dyDescent="0.2">
      <c r="J6239" s="576"/>
    </row>
    <row r="6240" spans="10:10" x14ac:dyDescent="0.2">
      <c r="J6240" s="576"/>
    </row>
    <row r="6241" spans="10:10" x14ac:dyDescent="0.2">
      <c r="J6241" s="576"/>
    </row>
    <row r="6242" spans="10:10" x14ac:dyDescent="0.2">
      <c r="J6242" s="576"/>
    </row>
    <row r="6243" spans="10:10" x14ac:dyDescent="0.2">
      <c r="J6243" s="576"/>
    </row>
    <row r="6244" spans="10:10" x14ac:dyDescent="0.2">
      <c r="J6244" s="576"/>
    </row>
    <row r="6245" spans="10:10" x14ac:dyDescent="0.2">
      <c r="J6245" s="576"/>
    </row>
    <row r="6246" spans="10:10" x14ac:dyDescent="0.2">
      <c r="J6246" s="576"/>
    </row>
    <row r="6247" spans="10:10" x14ac:dyDescent="0.2">
      <c r="J6247" s="576"/>
    </row>
    <row r="6248" spans="10:10" x14ac:dyDescent="0.2">
      <c r="J6248" s="576"/>
    </row>
    <row r="6249" spans="10:10" x14ac:dyDescent="0.2">
      <c r="J6249" s="576"/>
    </row>
    <row r="6250" spans="10:10" x14ac:dyDescent="0.2">
      <c r="J6250" s="576"/>
    </row>
    <row r="6251" spans="10:10" x14ac:dyDescent="0.2">
      <c r="J6251" s="576"/>
    </row>
    <row r="6252" spans="10:10" x14ac:dyDescent="0.2">
      <c r="J6252" s="576"/>
    </row>
    <row r="6253" spans="10:10" x14ac:dyDescent="0.2">
      <c r="J6253" s="576"/>
    </row>
    <row r="6254" spans="10:10" x14ac:dyDescent="0.2">
      <c r="J6254" s="576"/>
    </row>
    <row r="6255" spans="10:10" x14ac:dyDescent="0.2">
      <c r="J6255" s="576"/>
    </row>
    <row r="6256" spans="10:10" x14ac:dyDescent="0.2">
      <c r="J6256" s="576"/>
    </row>
    <row r="6257" spans="10:10" x14ac:dyDescent="0.2">
      <c r="J6257" s="576"/>
    </row>
    <row r="6258" spans="10:10" x14ac:dyDescent="0.2">
      <c r="J6258" s="576"/>
    </row>
    <row r="6259" spans="10:10" x14ac:dyDescent="0.2">
      <c r="J6259" s="576"/>
    </row>
    <row r="6260" spans="10:10" x14ac:dyDescent="0.2">
      <c r="J6260" s="576"/>
    </row>
    <row r="6261" spans="10:10" x14ac:dyDescent="0.2">
      <c r="J6261" s="576"/>
    </row>
    <row r="6262" spans="10:10" x14ac:dyDescent="0.2">
      <c r="J6262" s="576"/>
    </row>
    <row r="6263" spans="10:10" x14ac:dyDescent="0.2">
      <c r="J6263" s="576"/>
    </row>
    <row r="6264" spans="10:10" x14ac:dyDescent="0.2">
      <c r="J6264" s="576"/>
    </row>
    <row r="6265" spans="10:10" x14ac:dyDescent="0.2">
      <c r="J6265" s="576"/>
    </row>
    <row r="6266" spans="10:10" x14ac:dyDescent="0.2">
      <c r="J6266" s="576"/>
    </row>
    <row r="6267" spans="10:10" x14ac:dyDescent="0.2">
      <c r="J6267" s="576"/>
    </row>
    <row r="6268" spans="10:10" x14ac:dyDescent="0.2">
      <c r="J6268" s="576"/>
    </row>
    <row r="6269" spans="10:10" x14ac:dyDescent="0.2">
      <c r="J6269" s="576"/>
    </row>
    <row r="6270" spans="10:10" x14ac:dyDescent="0.2">
      <c r="J6270" s="576"/>
    </row>
    <row r="6271" spans="10:10" x14ac:dyDescent="0.2">
      <c r="J6271" s="576"/>
    </row>
    <row r="6272" spans="10:10" x14ac:dyDescent="0.2">
      <c r="J6272" s="576"/>
    </row>
    <row r="6273" spans="10:10" x14ac:dyDescent="0.2">
      <c r="J6273" s="576"/>
    </row>
    <row r="6274" spans="10:10" x14ac:dyDescent="0.2">
      <c r="J6274" s="576"/>
    </row>
    <row r="6275" spans="10:10" x14ac:dyDescent="0.2">
      <c r="J6275" s="576"/>
    </row>
    <row r="6276" spans="10:10" x14ac:dyDescent="0.2">
      <c r="J6276" s="576"/>
    </row>
    <row r="6277" spans="10:10" x14ac:dyDescent="0.2">
      <c r="J6277" s="576"/>
    </row>
    <row r="6278" spans="10:10" x14ac:dyDescent="0.2">
      <c r="J6278" s="576"/>
    </row>
    <row r="6279" spans="10:10" x14ac:dyDescent="0.2">
      <c r="J6279" s="576"/>
    </row>
    <row r="6280" spans="10:10" x14ac:dyDescent="0.2">
      <c r="J6280" s="576"/>
    </row>
    <row r="6281" spans="10:10" x14ac:dyDescent="0.2">
      <c r="J6281" s="576"/>
    </row>
    <row r="6282" spans="10:10" x14ac:dyDescent="0.2">
      <c r="J6282" s="576"/>
    </row>
    <row r="6283" spans="10:10" x14ac:dyDescent="0.2">
      <c r="J6283" s="576"/>
    </row>
    <row r="6284" spans="10:10" x14ac:dyDescent="0.2">
      <c r="J6284" s="576"/>
    </row>
    <row r="6285" spans="10:10" x14ac:dyDescent="0.2">
      <c r="J6285" s="576"/>
    </row>
    <row r="6286" spans="10:10" x14ac:dyDescent="0.2">
      <c r="J6286" s="576"/>
    </row>
    <row r="6287" spans="10:10" x14ac:dyDescent="0.2">
      <c r="J6287" s="576"/>
    </row>
    <row r="6288" spans="10:10" x14ac:dyDescent="0.2">
      <c r="J6288" s="576"/>
    </row>
    <row r="6289" spans="10:10" x14ac:dyDescent="0.2">
      <c r="J6289" s="576"/>
    </row>
    <row r="6290" spans="10:10" x14ac:dyDescent="0.2">
      <c r="J6290" s="576"/>
    </row>
    <row r="6291" spans="10:10" x14ac:dyDescent="0.2">
      <c r="J6291" s="576"/>
    </row>
    <row r="6292" spans="10:10" x14ac:dyDescent="0.2">
      <c r="J6292" s="576"/>
    </row>
    <row r="6293" spans="10:10" x14ac:dyDescent="0.2">
      <c r="J6293" s="576"/>
    </row>
    <row r="6294" spans="10:10" x14ac:dyDescent="0.2">
      <c r="J6294" s="576"/>
    </row>
    <row r="6295" spans="10:10" x14ac:dyDescent="0.2">
      <c r="J6295" s="576"/>
    </row>
    <row r="6296" spans="10:10" x14ac:dyDescent="0.2">
      <c r="J6296" s="576"/>
    </row>
    <row r="6297" spans="10:10" x14ac:dyDescent="0.2">
      <c r="J6297" s="576"/>
    </row>
    <row r="6298" spans="10:10" x14ac:dyDescent="0.2">
      <c r="J6298" s="576"/>
    </row>
    <row r="6299" spans="10:10" x14ac:dyDescent="0.2">
      <c r="J6299" s="576"/>
    </row>
    <row r="6300" spans="10:10" x14ac:dyDescent="0.2">
      <c r="J6300" s="576"/>
    </row>
    <row r="6301" spans="10:10" x14ac:dyDescent="0.2">
      <c r="J6301" s="576"/>
    </row>
    <row r="6302" spans="10:10" x14ac:dyDescent="0.2">
      <c r="J6302" s="576"/>
    </row>
    <row r="6303" spans="10:10" x14ac:dyDescent="0.2">
      <c r="J6303" s="576"/>
    </row>
    <row r="6304" spans="10:10" x14ac:dyDescent="0.2">
      <c r="J6304" s="576"/>
    </row>
    <row r="6305" spans="10:10" x14ac:dyDescent="0.2">
      <c r="J6305" s="576"/>
    </row>
    <row r="6306" spans="10:10" x14ac:dyDescent="0.2">
      <c r="J6306" s="576"/>
    </row>
    <row r="6307" spans="10:10" x14ac:dyDescent="0.2">
      <c r="J6307" s="576"/>
    </row>
    <row r="6308" spans="10:10" x14ac:dyDescent="0.2">
      <c r="J6308" s="576"/>
    </row>
    <row r="6309" spans="10:10" x14ac:dyDescent="0.2">
      <c r="J6309" s="576"/>
    </row>
    <row r="6310" spans="10:10" x14ac:dyDescent="0.2">
      <c r="J6310" s="576"/>
    </row>
    <row r="6311" spans="10:10" x14ac:dyDescent="0.2">
      <c r="J6311" s="576"/>
    </row>
    <row r="6312" spans="10:10" x14ac:dyDescent="0.2">
      <c r="J6312" s="576"/>
    </row>
    <row r="6313" spans="10:10" x14ac:dyDescent="0.2">
      <c r="J6313" s="576"/>
    </row>
    <row r="6314" spans="10:10" x14ac:dyDescent="0.2">
      <c r="J6314" s="576"/>
    </row>
    <row r="6315" spans="10:10" x14ac:dyDescent="0.2">
      <c r="J6315" s="576"/>
    </row>
    <row r="6316" spans="10:10" x14ac:dyDescent="0.2">
      <c r="J6316" s="576"/>
    </row>
    <row r="6317" spans="10:10" x14ac:dyDescent="0.2">
      <c r="J6317" s="576"/>
    </row>
    <row r="6318" spans="10:10" x14ac:dyDescent="0.2">
      <c r="J6318" s="576"/>
    </row>
    <row r="6319" spans="10:10" x14ac:dyDescent="0.2">
      <c r="J6319" s="576"/>
    </row>
    <row r="6320" spans="10:10" x14ac:dyDescent="0.2">
      <c r="J6320" s="576"/>
    </row>
    <row r="6321" spans="10:10" x14ac:dyDescent="0.2">
      <c r="J6321" s="576"/>
    </row>
    <row r="6322" spans="10:10" x14ac:dyDescent="0.2">
      <c r="J6322" s="576"/>
    </row>
    <row r="6323" spans="10:10" x14ac:dyDescent="0.2">
      <c r="J6323" s="576"/>
    </row>
    <row r="6324" spans="10:10" x14ac:dyDescent="0.2">
      <c r="J6324" s="576"/>
    </row>
    <row r="6325" spans="10:10" x14ac:dyDescent="0.2">
      <c r="J6325" s="576"/>
    </row>
    <row r="6326" spans="10:10" x14ac:dyDescent="0.2">
      <c r="J6326" s="576"/>
    </row>
    <row r="6327" spans="10:10" x14ac:dyDescent="0.2">
      <c r="J6327" s="576"/>
    </row>
    <row r="6328" spans="10:10" x14ac:dyDescent="0.2">
      <c r="J6328" s="576"/>
    </row>
    <row r="6329" spans="10:10" x14ac:dyDescent="0.2">
      <c r="J6329" s="576"/>
    </row>
    <row r="6330" spans="10:10" x14ac:dyDescent="0.2">
      <c r="J6330" s="576"/>
    </row>
    <row r="6331" spans="10:10" x14ac:dyDescent="0.2">
      <c r="J6331" s="576"/>
    </row>
    <row r="6332" spans="10:10" x14ac:dyDescent="0.2">
      <c r="J6332" s="576"/>
    </row>
    <row r="6333" spans="10:10" x14ac:dyDescent="0.2">
      <c r="J6333" s="576"/>
    </row>
    <row r="6334" spans="10:10" x14ac:dyDescent="0.2">
      <c r="J6334" s="576"/>
    </row>
    <row r="6335" spans="10:10" x14ac:dyDescent="0.2">
      <c r="J6335" s="576"/>
    </row>
    <row r="6336" spans="10:10" x14ac:dyDescent="0.2">
      <c r="J6336" s="576"/>
    </row>
    <row r="6337" spans="10:10" x14ac:dyDescent="0.2">
      <c r="J6337" s="576"/>
    </row>
    <row r="6338" spans="10:10" x14ac:dyDescent="0.2">
      <c r="J6338" s="576"/>
    </row>
    <row r="6339" spans="10:10" x14ac:dyDescent="0.2">
      <c r="J6339" s="576"/>
    </row>
    <row r="6340" spans="10:10" x14ac:dyDescent="0.2">
      <c r="J6340" s="576"/>
    </row>
    <row r="6341" spans="10:10" x14ac:dyDescent="0.2">
      <c r="J6341" s="576"/>
    </row>
    <row r="6342" spans="10:10" x14ac:dyDescent="0.2">
      <c r="J6342" s="576"/>
    </row>
    <row r="6343" spans="10:10" x14ac:dyDescent="0.2">
      <c r="J6343" s="576"/>
    </row>
    <row r="6344" spans="10:10" x14ac:dyDescent="0.2">
      <c r="J6344" s="576"/>
    </row>
    <row r="6345" spans="10:10" x14ac:dyDescent="0.2">
      <c r="J6345" s="576"/>
    </row>
    <row r="6346" spans="10:10" x14ac:dyDescent="0.2">
      <c r="J6346" s="576"/>
    </row>
    <row r="6347" spans="10:10" x14ac:dyDescent="0.2">
      <c r="J6347" s="576"/>
    </row>
    <row r="6348" spans="10:10" x14ac:dyDescent="0.2">
      <c r="J6348" s="576"/>
    </row>
    <row r="6349" spans="10:10" x14ac:dyDescent="0.2">
      <c r="J6349" s="576"/>
    </row>
    <row r="6350" spans="10:10" x14ac:dyDescent="0.2">
      <c r="J6350" s="576"/>
    </row>
    <row r="6351" spans="10:10" x14ac:dyDescent="0.2">
      <c r="J6351" s="576"/>
    </row>
    <row r="6352" spans="10:10" x14ac:dyDescent="0.2">
      <c r="J6352" s="576"/>
    </row>
    <row r="6353" spans="10:10" x14ac:dyDescent="0.2">
      <c r="J6353" s="576"/>
    </row>
    <row r="6354" spans="10:10" x14ac:dyDescent="0.2">
      <c r="J6354" s="576"/>
    </row>
    <row r="6355" spans="10:10" x14ac:dyDescent="0.2">
      <c r="J6355" s="576"/>
    </row>
    <row r="6356" spans="10:10" x14ac:dyDescent="0.2">
      <c r="J6356" s="576"/>
    </row>
    <row r="6357" spans="10:10" x14ac:dyDescent="0.2">
      <c r="J6357" s="576"/>
    </row>
    <row r="6358" spans="10:10" x14ac:dyDescent="0.2">
      <c r="J6358" s="576"/>
    </row>
    <row r="6359" spans="10:10" x14ac:dyDescent="0.2">
      <c r="J6359" s="576"/>
    </row>
    <row r="6360" spans="10:10" x14ac:dyDescent="0.2">
      <c r="J6360" s="576"/>
    </row>
    <row r="6361" spans="10:10" x14ac:dyDescent="0.2">
      <c r="J6361" s="576"/>
    </row>
    <row r="6362" spans="10:10" x14ac:dyDescent="0.2">
      <c r="J6362" s="576"/>
    </row>
    <row r="6363" spans="10:10" x14ac:dyDescent="0.2">
      <c r="J6363" s="576"/>
    </row>
    <row r="6364" spans="10:10" x14ac:dyDescent="0.2">
      <c r="J6364" s="576"/>
    </row>
    <row r="6365" spans="10:10" x14ac:dyDescent="0.2">
      <c r="J6365" s="576"/>
    </row>
    <row r="6366" spans="10:10" x14ac:dyDescent="0.2">
      <c r="J6366" s="576"/>
    </row>
    <row r="6367" spans="10:10" x14ac:dyDescent="0.2">
      <c r="J6367" s="576"/>
    </row>
    <row r="6368" spans="10:10" x14ac:dyDescent="0.2">
      <c r="J6368" s="576"/>
    </row>
    <row r="6369" spans="10:10" x14ac:dyDescent="0.2">
      <c r="J6369" s="576"/>
    </row>
    <row r="6370" spans="10:10" x14ac:dyDescent="0.2">
      <c r="J6370" s="576"/>
    </row>
    <row r="6371" spans="10:10" x14ac:dyDescent="0.2">
      <c r="J6371" s="576"/>
    </row>
    <row r="6372" spans="10:10" x14ac:dyDescent="0.2">
      <c r="J6372" s="576"/>
    </row>
    <row r="6373" spans="10:10" x14ac:dyDescent="0.2">
      <c r="J6373" s="576"/>
    </row>
    <row r="6374" spans="10:10" x14ac:dyDescent="0.2">
      <c r="J6374" s="576"/>
    </row>
    <row r="6375" spans="10:10" x14ac:dyDescent="0.2">
      <c r="J6375" s="576"/>
    </row>
    <row r="6376" spans="10:10" x14ac:dyDescent="0.2">
      <c r="J6376" s="576"/>
    </row>
    <row r="6377" spans="10:10" x14ac:dyDescent="0.2">
      <c r="J6377" s="576"/>
    </row>
    <row r="6378" spans="10:10" x14ac:dyDescent="0.2">
      <c r="J6378" s="576"/>
    </row>
    <row r="6379" spans="10:10" x14ac:dyDescent="0.2">
      <c r="J6379" s="576"/>
    </row>
    <row r="6380" spans="10:10" x14ac:dyDescent="0.2">
      <c r="J6380" s="576"/>
    </row>
    <row r="6381" spans="10:10" x14ac:dyDescent="0.2">
      <c r="J6381" s="576"/>
    </row>
    <row r="6382" spans="10:10" x14ac:dyDescent="0.2">
      <c r="J6382" s="576"/>
    </row>
    <row r="6383" spans="10:10" x14ac:dyDescent="0.2">
      <c r="J6383" s="576"/>
    </row>
    <row r="6384" spans="10:10" x14ac:dyDescent="0.2">
      <c r="J6384" s="576"/>
    </row>
    <row r="6385" spans="10:10" x14ac:dyDescent="0.2">
      <c r="J6385" s="576"/>
    </row>
    <row r="6386" spans="10:10" x14ac:dyDescent="0.2">
      <c r="J6386" s="576"/>
    </row>
    <row r="6387" spans="10:10" x14ac:dyDescent="0.2">
      <c r="J6387" s="576"/>
    </row>
    <row r="6388" spans="10:10" x14ac:dyDescent="0.2">
      <c r="J6388" s="576"/>
    </row>
    <row r="6389" spans="10:10" x14ac:dyDescent="0.2">
      <c r="J6389" s="576"/>
    </row>
    <row r="6390" spans="10:10" x14ac:dyDescent="0.2">
      <c r="J6390" s="576"/>
    </row>
    <row r="6391" spans="10:10" x14ac:dyDescent="0.2">
      <c r="J6391" s="576"/>
    </row>
    <row r="6392" spans="10:10" x14ac:dyDescent="0.2">
      <c r="J6392" s="576"/>
    </row>
    <row r="6393" spans="10:10" x14ac:dyDescent="0.2">
      <c r="J6393" s="576"/>
    </row>
    <row r="6394" spans="10:10" x14ac:dyDescent="0.2">
      <c r="J6394" s="576"/>
    </row>
    <row r="6395" spans="10:10" x14ac:dyDescent="0.2">
      <c r="J6395" s="576"/>
    </row>
    <row r="6396" spans="10:10" x14ac:dyDescent="0.2">
      <c r="J6396" s="576"/>
    </row>
    <row r="6397" spans="10:10" x14ac:dyDescent="0.2">
      <c r="J6397" s="576"/>
    </row>
    <row r="6398" spans="10:10" x14ac:dyDescent="0.2">
      <c r="J6398" s="576"/>
    </row>
    <row r="6399" spans="10:10" x14ac:dyDescent="0.2">
      <c r="J6399" s="576"/>
    </row>
    <row r="6400" spans="10:10" x14ac:dyDescent="0.2">
      <c r="J6400" s="576"/>
    </row>
    <row r="6401" spans="10:10" x14ac:dyDescent="0.2">
      <c r="J6401" s="576"/>
    </row>
    <row r="6402" spans="10:10" x14ac:dyDescent="0.2">
      <c r="J6402" s="576"/>
    </row>
    <row r="6403" spans="10:10" x14ac:dyDescent="0.2">
      <c r="J6403" s="576"/>
    </row>
    <row r="6404" spans="10:10" x14ac:dyDescent="0.2">
      <c r="J6404" s="576"/>
    </row>
    <row r="6405" spans="10:10" x14ac:dyDescent="0.2">
      <c r="J6405" s="576"/>
    </row>
    <row r="6406" spans="10:10" x14ac:dyDescent="0.2">
      <c r="J6406" s="576"/>
    </row>
    <row r="6407" spans="10:10" x14ac:dyDescent="0.2">
      <c r="J6407" s="576"/>
    </row>
    <row r="6408" spans="10:10" x14ac:dyDescent="0.2">
      <c r="J6408" s="576"/>
    </row>
    <row r="6409" spans="10:10" x14ac:dyDescent="0.2">
      <c r="J6409" s="576"/>
    </row>
    <row r="6410" spans="10:10" x14ac:dyDescent="0.2">
      <c r="J6410" s="576"/>
    </row>
    <row r="6411" spans="10:10" x14ac:dyDescent="0.2">
      <c r="J6411" s="576"/>
    </row>
    <row r="6412" spans="10:10" x14ac:dyDescent="0.2">
      <c r="J6412" s="576"/>
    </row>
    <row r="6413" spans="10:10" x14ac:dyDescent="0.2">
      <c r="J6413" s="576"/>
    </row>
    <row r="6414" spans="10:10" x14ac:dyDescent="0.2">
      <c r="J6414" s="576"/>
    </row>
    <row r="6415" spans="10:10" x14ac:dyDescent="0.2">
      <c r="J6415" s="576"/>
    </row>
    <row r="6416" spans="10:10" x14ac:dyDescent="0.2">
      <c r="J6416" s="576"/>
    </row>
    <row r="6417" spans="10:10" x14ac:dyDescent="0.2">
      <c r="J6417" s="576"/>
    </row>
    <row r="6418" spans="10:10" x14ac:dyDescent="0.2">
      <c r="J6418" s="576"/>
    </row>
    <row r="6419" spans="10:10" x14ac:dyDescent="0.2">
      <c r="J6419" s="576"/>
    </row>
    <row r="6420" spans="10:10" x14ac:dyDescent="0.2">
      <c r="J6420" s="576"/>
    </row>
    <row r="6421" spans="10:10" x14ac:dyDescent="0.2">
      <c r="J6421" s="576"/>
    </row>
    <row r="6422" spans="10:10" x14ac:dyDescent="0.2">
      <c r="J6422" s="576"/>
    </row>
    <row r="6423" spans="10:10" x14ac:dyDescent="0.2">
      <c r="J6423" s="576"/>
    </row>
    <row r="6424" spans="10:10" x14ac:dyDescent="0.2">
      <c r="J6424" s="576"/>
    </row>
    <row r="6425" spans="10:10" x14ac:dyDescent="0.2">
      <c r="J6425" s="576"/>
    </row>
    <row r="6426" spans="10:10" x14ac:dyDescent="0.2">
      <c r="J6426" s="576"/>
    </row>
    <row r="6427" spans="10:10" x14ac:dyDescent="0.2">
      <c r="J6427" s="576"/>
    </row>
    <row r="6428" spans="10:10" x14ac:dyDescent="0.2">
      <c r="J6428" s="576"/>
    </row>
    <row r="6429" spans="10:10" x14ac:dyDescent="0.2">
      <c r="J6429" s="576"/>
    </row>
    <row r="6430" spans="10:10" x14ac:dyDescent="0.2">
      <c r="J6430" s="576"/>
    </row>
    <row r="6431" spans="10:10" x14ac:dyDescent="0.2">
      <c r="J6431" s="576"/>
    </row>
    <row r="6432" spans="10:10" x14ac:dyDescent="0.2">
      <c r="J6432" s="576"/>
    </row>
    <row r="6433" spans="10:10" x14ac:dyDescent="0.2">
      <c r="J6433" s="576"/>
    </row>
    <row r="6434" spans="10:10" x14ac:dyDescent="0.2">
      <c r="J6434" s="576"/>
    </row>
    <row r="6435" spans="10:10" x14ac:dyDescent="0.2">
      <c r="J6435" s="576"/>
    </row>
    <row r="6436" spans="10:10" x14ac:dyDescent="0.2">
      <c r="J6436" s="576"/>
    </row>
    <row r="6437" spans="10:10" x14ac:dyDescent="0.2">
      <c r="J6437" s="576"/>
    </row>
    <row r="6438" spans="10:10" x14ac:dyDescent="0.2">
      <c r="J6438" s="576"/>
    </row>
    <row r="6439" spans="10:10" x14ac:dyDescent="0.2">
      <c r="J6439" s="576"/>
    </row>
    <row r="6440" spans="10:10" x14ac:dyDescent="0.2">
      <c r="J6440" s="576"/>
    </row>
    <row r="6441" spans="10:10" x14ac:dyDescent="0.2">
      <c r="J6441" s="576"/>
    </row>
    <row r="6442" spans="10:10" x14ac:dyDescent="0.2">
      <c r="J6442" s="576"/>
    </row>
    <row r="6443" spans="10:10" x14ac:dyDescent="0.2">
      <c r="J6443" s="576"/>
    </row>
    <row r="6444" spans="10:10" x14ac:dyDescent="0.2">
      <c r="J6444" s="576"/>
    </row>
    <row r="6445" spans="10:10" x14ac:dyDescent="0.2">
      <c r="J6445" s="576"/>
    </row>
    <row r="6446" spans="10:10" x14ac:dyDescent="0.2">
      <c r="J6446" s="576"/>
    </row>
    <row r="6447" spans="10:10" x14ac:dyDescent="0.2">
      <c r="J6447" s="576"/>
    </row>
    <row r="6448" spans="10:10" x14ac:dyDescent="0.2">
      <c r="J6448" s="576"/>
    </row>
    <row r="6449" spans="10:10" x14ac:dyDescent="0.2">
      <c r="J6449" s="576"/>
    </row>
    <row r="6450" spans="10:10" x14ac:dyDescent="0.2">
      <c r="J6450" s="576"/>
    </row>
    <row r="6451" spans="10:10" x14ac:dyDescent="0.2">
      <c r="J6451" s="576"/>
    </row>
    <row r="6452" spans="10:10" x14ac:dyDescent="0.2">
      <c r="J6452" s="576"/>
    </row>
    <row r="6453" spans="10:10" x14ac:dyDescent="0.2">
      <c r="J6453" s="576"/>
    </row>
    <row r="6454" spans="10:10" x14ac:dyDescent="0.2">
      <c r="J6454" s="576"/>
    </row>
    <row r="6455" spans="10:10" x14ac:dyDescent="0.2">
      <c r="J6455" s="576"/>
    </row>
    <row r="6456" spans="10:10" x14ac:dyDescent="0.2">
      <c r="J6456" s="576"/>
    </row>
    <row r="6457" spans="10:10" x14ac:dyDescent="0.2">
      <c r="J6457" s="576"/>
    </row>
    <row r="6458" spans="10:10" x14ac:dyDescent="0.2">
      <c r="J6458" s="576"/>
    </row>
    <row r="6459" spans="10:10" x14ac:dyDescent="0.2">
      <c r="J6459" s="576"/>
    </row>
    <row r="6460" spans="10:10" x14ac:dyDescent="0.2">
      <c r="J6460" s="576"/>
    </row>
    <row r="6461" spans="10:10" x14ac:dyDescent="0.2">
      <c r="J6461" s="576"/>
    </row>
    <row r="6462" spans="10:10" x14ac:dyDescent="0.2">
      <c r="J6462" s="576"/>
    </row>
    <row r="6463" spans="10:10" x14ac:dyDescent="0.2">
      <c r="J6463" s="576"/>
    </row>
    <row r="6464" spans="10:10" x14ac:dyDescent="0.2">
      <c r="J6464" s="576"/>
    </row>
    <row r="6465" spans="10:10" x14ac:dyDescent="0.2">
      <c r="J6465" s="576"/>
    </row>
    <row r="6466" spans="10:10" x14ac:dyDescent="0.2">
      <c r="J6466" s="576"/>
    </row>
    <row r="6467" spans="10:10" x14ac:dyDescent="0.2">
      <c r="J6467" s="576"/>
    </row>
    <row r="6468" spans="10:10" x14ac:dyDescent="0.2">
      <c r="J6468" s="576"/>
    </row>
    <row r="6469" spans="10:10" x14ac:dyDescent="0.2">
      <c r="J6469" s="576"/>
    </row>
    <row r="6470" spans="10:10" x14ac:dyDescent="0.2">
      <c r="J6470" s="576"/>
    </row>
    <row r="6471" spans="10:10" x14ac:dyDescent="0.2">
      <c r="J6471" s="576"/>
    </row>
    <row r="6472" spans="10:10" x14ac:dyDescent="0.2">
      <c r="J6472" s="576"/>
    </row>
    <row r="6473" spans="10:10" x14ac:dyDescent="0.2">
      <c r="J6473" s="576"/>
    </row>
    <row r="6474" spans="10:10" x14ac:dyDescent="0.2">
      <c r="J6474" s="576"/>
    </row>
    <row r="6475" spans="10:10" x14ac:dyDescent="0.2">
      <c r="J6475" s="576"/>
    </row>
    <row r="6476" spans="10:10" x14ac:dyDescent="0.2">
      <c r="J6476" s="576"/>
    </row>
    <row r="6477" spans="10:10" x14ac:dyDescent="0.2">
      <c r="J6477" s="576"/>
    </row>
    <row r="6478" spans="10:10" x14ac:dyDescent="0.2">
      <c r="J6478" s="576"/>
    </row>
    <row r="6479" spans="10:10" x14ac:dyDescent="0.2">
      <c r="J6479" s="576"/>
    </row>
    <row r="6480" spans="10:10" x14ac:dyDescent="0.2">
      <c r="J6480" s="576"/>
    </row>
    <row r="6481" spans="10:10" x14ac:dyDescent="0.2">
      <c r="J6481" s="576"/>
    </row>
    <row r="6482" spans="10:10" x14ac:dyDescent="0.2">
      <c r="J6482" s="576"/>
    </row>
    <row r="6483" spans="10:10" x14ac:dyDescent="0.2">
      <c r="J6483" s="576"/>
    </row>
    <row r="6484" spans="10:10" x14ac:dyDescent="0.2">
      <c r="J6484" s="576"/>
    </row>
    <row r="6485" spans="10:10" x14ac:dyDescent="0.2">
      <c r="J6485" s="576"/>
    </row>
    <row r="6486" spans="10:10" x14ac:dyDescent="0.2">
      <c r="J6486" s="576"/>
    </row>
    <row r="6487" spans="10:10" x14ac:dyDescent="0.2">
      <c r="J6487" s="576"/>
    </row>
    <row r="6488" spans="10:10" x14ac:dyDescent="0.2">
      <c r="J6488" s="576"/>
    </row>
    <row r="6489" spans="10:10" x14ac:dyDescent="0.2">
      <c r="J6489" s="576"/>
    </row>
    <row r="6490" spans="10:10" x14ac:dyDescent="0.2">
      <c r="J6490" s="576"/>
    </row>
    <row r="6491" spans="10:10" x14ac:dyDescent="0.2">
      <c r="J6491" s="576"/>
    </row>
    <row r="6492" spans="10:10" x14ac:dyDescent="0.2">
      <c r="J6492" s="576"/>
    </row>
    <row r="6493" spans="10:10" x14ac:dyDescent="0.2">
      <c r="J6493" s="576"/>
    </row>
    <row r="6494" spans="10:10" x14ac:dyDescent="0.2">
      <c r="J6494" s="576"/>
    </row>
    <row r="6495" spans="10:10" x14ac:dyDescent="0.2">
      <c r="J6495" s="576"/>
    </row>
    <row r="6496" spans="10:10" x14ac:dyDescent="0.2">
      <c r="J6496" s="576"/>
    </row>
    <row r="6497" spans="10:10" x14ac:dyDescent="0.2">
      <c r="J6497" s="576"/>
    </row>
    <row r="6498" spans="10:10" x14ac:dyDescent="0.2">
      <c r="J6498" s="576"/>
    </row>
    <row r="6499" spans="10:10" x14ac:dyDescent="0.2">
      <c r="J6499" s="576"/>
    </row>
    <row r="6500" spans="10:10" x14ac:dyDescent="0.2">
      <c r="J6500" s="576"/>
    </row>
    <row r="6501" spans="10:10" x14ac:dyDescent="0.2">
      <c r="J6501" s="576"/>
    </row>
    <row r="6502" spans="10:10" x14ac:dyDescent="0.2">
      <c r="J6502" s="576"/>
    </row>
    <row r="6503" spans="10:10" x14ac:dyDescent="0.2">
      <c r="J6503" s="576"/>
    </row>
    <row r="6504" spans="10:10" x14ac:dyDescent="0.2">
      <c r="J6504" s="576"/>
    </row>
    <row r="6505" spans="10:10" x14ac:dyDescent="0.2">
      <c r="J6505" s="576"/>
    </row>
    <row r="6506" spans="10:10" x14ac:dyDescent="0.2">
      <c r="J6506" s="576"/>
    </row>
    <row r="6507" spans="10:10" x14ac:dyDescent="0.2">
      <c r="J6507" s="576"/>
    </row>
    <row r="6508" spans="10:10" x14ac:dyDescent="0.2">
      <c r="J6508" s="576"/>
    </row>
    <row r="6509" spans="10:10" x14ac:dyDescent="0.2">
      <c r="J6509" s="576"/>
    </row>
    <row r="6510" spans="10:10" x14ac:dyDescent="0.2">
      <c r="J6510" s="576"/>
    </row>
    <row r="6511" spans="10:10" x14ac:dyDescent="0.2">
      <c r="J6511" s="576"/>
    </row>
    <row r="6512" spans="10:10" x14ac:dyDescent="0.2">
      <c r="J6512" s="576"/>
    </row>
    <row r="6513" spans="10:10" x14ac:dyDescent="0.2">
      <c r="J6513" s="576"/>
    </row>
    <row r="6514" spans="10:10" x14ac:dyDescent="0.2">
      <c r="J6514" s="576"/>
    </row>
    <row r="6515" spans="10:10" x14ac:dyDescent="0.2">
      <c r="J6515" s="576"/>
    </row>
    <row r="6516" spans="10:10" x14ac:dyDescent="0.2">
      <c r="J6516" s="576"/>
    </row>
    <row r="6517" spans="10:10" x14ac:dyDescent="0.2">
      <c r="J6517" s="576"/>
    </row>
    <row r="6518" spans="10:10" x14ac:dyDescent="0.2">
      <c r="J6518" s="576"/>
    </row>
    <row r="6519" spans="10:10" x14ac:dyDescent="0.2">
      <c r="J6519" s="576"/>
    </row>
    <row r="6520" spans="10:10" x14ac:dyDescent="0.2">
      <c r="J6520" s="576"/>
    </row>
    <row r="6521" spans="10:10" x14ac:dyDescent="0.2">
      <c r="J6521" s="576"/>
    </row>
    <row r="6522" spans="10:10" x14ac:dyDescent="0.2">
      <c r="J6522" s="576"/>
    </row>
    <row r="6523" spans="10:10" x14ac:dyDescent="0.2">
      <c r="J6523" s="576"/>
    </row>
    <row r="6524" spans="10:10" x14ac:dyDescent="0.2">
      <c r="J6524" s="576"/>
    </row>
    <row r="6525" spans="10:10" x14ac:dyDescent="0.2">
      <c r="J6525" s="576"/>
    </row>
    <row r="6526" spans="10:10" x14ac:dyDescent="0.2">
      <c r="J6526" s="576"/>
    </row>
    <row r="6527" spans="10:10" x14ac:dyDescent="0.2">
      <c r="J6527" s="576"/>
    </row>
    <row r="6528" spans="10:10" x14ac:dyDescent="0.2">
      <c r="J6528" s="576"/>
    </row>
    <row r="6529" spans="10:10" x14ac:dyDescent="0.2">
      <c r="J6529" s="576"/>
    </row>
    <row r="6530" spans="10:10" x14ac:dyDescent="0.2">
      <c r="J6530" s="576"/>
    </row>
    <row r="6531" spans="10:10" x14ac:dyDescent="0.2">
      <c r="J6531" s="576"/>
    </row>
    <row r="6532" spans="10:10" x14ac:dyDescent="0.2">
      <c r="J6532" s="576"/>
    </row>
    <row r="6533" spans="10:10" x14ac:dyDescent="0.2">
      <c r="J6533" s="576"/>
    </row>
    <row r="6534" spans="10:10" x14ac:dyDescent="0.2">
      <c r="J6534" s="576"/>
    </row>
    <row r="6535" spans="10:10" x14ac:dyDescent="0.2">
      <c r="J6535" s="576"/>
    </row>
    <row r="6536" spans="10:10" x14ac:dyDescent="0.2">
      <c r="J6536" s="576"/>
    </row>
    <row r="6537" spans="10:10" x14ac:dyDescent="0.2">
      <c r="J6537" s="576"/>
    </row>
    <row r="6538" spans="10:10" x14ac:dyDescent="0.2">
      <c r="J6538" s="576"/>
    </row>
    <row r="6539" spans="10:10" x14ac:dyDescent="0.2">
      <c r="J6539" s="576"/>
    </row>
    <row r="6540" spans="10:10" x14ac:dyDescent="0.2">
      <c r="J6540" s="576"/>
    </row>
    <row r="6541" spans="10:10" x14ac:dyDescent="0.2">
      <c r="J6541" s="576"/>
    </row>
    <row r="6542" spans="10:10" x14ac:dyDescent="0.2">
      <c r="J6542" s="576"/>
    </row>
    <row r="6543" spans="10:10" x14ac:dyDescent="0.2">
      <c r="J6543" s="576"/>
    </row>
    <row r="6544" spans="10:10" x14ac:dyDescent="0.2">
      <c r="J6544" s="576"/>
    </row>
    <row r="6545" spans="10:10" x14ac:dyDescent="0.2">
      <c r="J6545" s="576"/>
    </row>
    <row r="6546" spans="10:10" x14ac:dyDescent="0.2">
      <c r="J6546" s="576"/>
    </row>
    <row r="6547" spans="10:10" x14ac:dyDescent="0.2">
      <c r="J6547" s="576"/>
    </row>
    <row r="6548" spans="10:10" x14ac:dyDescent="0.2">
      <c r="J6548" s="576"/>
    </row>
    <row r="6549" spans="10:10" x14ac:dyDescent="0.2">
      <c r="J6549" s="576"/>
    </row>
    <row r="6550" spans="10:10" x14ac:dyDescent="0.2">
      <c r="J6550" s="576"/>
    </row>
    <row r="6551" spans="10:10" x14ac:dyDescent="0.2">
      <c r="J6551" s="576"/>
    </row>
    <row r="6552" spans="10:10" x14ac:dyDescent="0.2">
      <c r="J6552" s="576"/>
    </row>
    <row r="6553" spans="10:10" x14ac:dyDescent="0.2">
      <c r="J6553" s="576"/>
    </row>
    <row r="6554" spans="10:10" x14ac:dyDescent="0.2">
      <c r="J6554" s="576"/>
    </row>
    <row r="6555" spans="10:10" x14ac:dyDescent="0.2">
      <c r="J6555" s="576"/>
    </row>
    <row r="6556" spans="10:10" x14ac:dyDescent="0.2">
      <c r="J6556" s="576"/>
    </row>
    <row r="6557" spans="10:10" x14ac:dyDescent="0.2">
      <c r="J6557" s="576"/>
    </row>
    <row r="6558" spans="10:10" x14ac:dyDescent="0.2">
      <c r="J6558" s="576"/>
    </row>
    <row r="6559" spans="10:10" x14ac:dyDescent="0.2">
      <c r="J6559" s="576"/>
    </row>
    <row r="6560" spans="10:10" x14ac:dyDescent="0.2">
      <c r="J6560" s="576"/>
    </row>
    <row r="6561" spans="10:10" x14ac:dyDescent="0.2">
      <c r="J6561" s="576"/>
    </row>
    <row r="6562" spans="10:10" x14ac:dyDescent="0.2">
      <c r="J6562" s="576"/>
    </row>
    <row r="6563" spans="10:10" x14ac:dyDescent="0.2">
      <c r="J6563" s="576"/>
    </row>
    <row r="6564" spans="10:10" x14ac:dyDescent="0.2">
      <c r="J6564" s="576"/>
    </row>
    <row r="6565" spans="10:10" x14ac:dyDescent="0.2">
      <c r="J6565" s="576"/>
    </row>
    <row r="6566" spans="10:10" x14ac:dyDescent="0.2">
      <c r="J6566" s="576"/>
    </row>
    <row r="6567" spans="10:10" x14ac:dyDescent="0.2">
      <c r="J6567" s="576"/>
    </row>
    <row r="6568" spans="10:10" x14ac:dyDescent="0.2">
      <c r="J6568" s="576"/>
    </row>
    <row r="6569" spans="10:10" x14ac:dyDescent="0.2">
      <c r="J6569" s="576"/>
    </row>
    <row r="6570" spans="10:10" x14ac:dyDescent="0.2">
      <c r="J6570" s="576"/>
    </row>
    <row r="6571" spans="10:10" x14ac:dyDescent="0.2">
      <c r="J6571" s="576"/>
    </row>
    <row r="6572" spans="10:10" x14ac:dyDescent="0.2">
      <c r="J6572" s="576"/>
    </row>
    <row r="6573" spans="10:10" x14ac:dyDescent="0.2">
      <c r="J6573" s="576"/>
    </row>
    <row r="6574" spans="10:10" x14ac:dyDescent="0.2">
      <c r="J6574" s="576"/>
    </row>
    <row r="6575" spans="10:10" x14ac:dyDescent="0.2">
      <c r="J6575" s="576"/>
    </row>
    <row r="6576" spans="10:10" x14ac:dyDescent="0.2">
      <c r="J6576" s="576"/>
    </row>
    <row r="6577" spans="10:10" x14ac:dyDescent="0.2">
      <c r="J6577" s="576"/>
    </row>
    <row r="6578" spans="10:10" x14ac:dyDescent="0.2">
      <c r="J6578" s="576"/>
    </row>
    <row r="6579" spans="10:10" x14ac:dyDescent="0.2">
      <c r="J6579" s="576"/>
    </row>
    <row r="6580" spans="10:10" x14ac:dyDescent="0.2">
      <c r="J6580" s="576"/>
    </row>
    <row r="6581" spans="10:10" x14ac:dyDescent="0.2">
      <c r="J6581" s="576"/>
    </row>
    <row r="6582" spans="10:10" x14ac:dyDescent="0.2">
      <c r="J6582" s="576"/>
    </row>
    <row r="6583" spans="10:10" x14ac:dyDescent="0.2">
      <c r="J6583" s="576"/>
    </row>
    <row r="6584" spans="10:10" x14ac:dyDescent="0.2">
      <c r="J6584" s="576"/>
    </row>
    <row r="6585" spans="10:10" x14ac:dyDescent="0.2">
      <c r="J6585" s="576"/>
    </row>
    <row r="6586" spans="10:10" x14ac:dyDescent="0.2">
      <c r="J6586" s="576"/>
    </row>
    <row r="6587" spans="10:10" x14ac:dyDescent="0.2">
      <c r="J6587" s="576"/>
    </row>
    <row r="6588" spans="10:10" x14ac:dyDescent="0.2">
      <c r="J6588" s="576"/>
    </row>
    <row r="6589" spans="10:10" x14ac:dyDescent="0.2">
      <c r="J6589" s="576"/>
    </row>
    <row r="6590" spans="10:10" x14ac:dyDescent="0.2">
      <c r="J6590" s="576"/>
    </row>
    <row r="6591" spans="10:10" x14ac:dyDescent="0.2">
      <c r="J6591" s="576"/>
    </row>
    <row r="6592" spans="10:10" x14ac:dyDescent="0.2">
      <c r="J6592" s="576"/>
    </row>
    <row r="6593" spans="10:10" x14ac:dyDescent="0.2">
      <c r="J6593" s="576"/>
    </row>
    <row r="6594" spans="10:10" x14ac:dyDescent="0.2">
      <c r="J6594" s="576"/>
    </row>
    <row r="6595" spans="10:10" x14ac:dyDescent="0.2">
      <c r="J6595" s="576"/>
    </row>
    <row r="6596" spans="10:10" x14ac:dyDescent="0.2">
      <c r="J6596" s="576"/>
    </row>
    <row r="6597" spans="10:10" x14ac:dyDescent="0.2">
      <c r="J6597" s="576"/>
    </row>
    <row r="6598" spans="10:10" x14ac:dyDescent="0.2">
      <c r="J6598" s="576"/>
    </row>
    <row r="6599" spans="10:10" x14ac:dyDescent="0.2">
      <c r="J6599" s="576"/>
    </row>
    <row r="6600" spans="10:10" x14ac:dyDescent="0.2">
      <c r="J6600" s="576"/>
    </row>
    <row r="6601" spans="10:10" x14ac:dyDescent="0.2">
      <c r="J6601" s="576"/>
    </row>
    <row r="6602" spans="10:10" x14ac:dyDescent="0.2">
      <c r="J6602" s="576"/>
    </row>
    <row r="6603" spans="10:10" x14ac:dyDescent="0.2">
      <c r="J6603" s="576"/>
    </row>
    <row r="6604" spans="10:10" x14ac:dyDescent="0.2">
      <c r="J6604" s="576"/>
    </row>
    <row r="6605" spans="10:10" x14ac:dyDescent="0.2">
      <c r="J6605" s="576"/>
    </row>
    <row r="6606" spans="10:10" x14ac:dyDescent="0.2">
      <c r="J6606" s="576"/>
    </row>
    <row r="6607" spans="10:10" x14ac:dyDescent="0.2">
      <c r="J6607" s="576"/>
    </row>
    <row r="6608" spans="10:10" x14ac:dyDescent="0.2">
      <c r="J6608" s="576"/>
    </row>
    <row r="6609" spans="10:10" x14ac:dyDescent="0.2">
      <c r="J6609" s="576"/>
    </row>
    <row r="6610" spans="10:10" x14ac:dyDescent="0.2">
      <c r="J6610" s="576"/>
    </row>
    <row r="6611" spans="10:10" x14ac:dyDescent="0.2">
      <c r="J6611" s="576"/>
    </row>
    <row r="6612" spans="10:10" x14ac:dyDescent="0.2">
      <c r="J6612" s="576"/>
    </row>
    <row r="6613" spans="10:10" x14ac:dyDescent="0.2">
      <c r="J6613" s="576"/>
    </row>
    <row r="6614" spans="10:10" x14ac:dyDescent="0.2">
      <c r="J6614" s="576"/>
    </row>
    <row r="6615" spans="10:10" x14ac:dyDescent="0.2">
      <c r="J6615" s="576"/>
    </row>
    <row r="6616" spans="10:10" x14ac:dyDescent="0.2">
      <c r="J6616" s="576"/>
    </row>
    <row r="6617" spans="10:10" x14ac:dyDescent="0.2">
      <c r="J6617" s="576"/>
    </row>
    <row r="6618" spans="10:10" x14ac:dyDescent="0.2">
      <c r="J6618" s="576"/>
    </row>
    <row r="6619" spans="10:10" x14ac:dyDescent="0.2">
      <c r="J6619" s="576"/>
    </row>
    <row r="6620" spans="10:10" x14ac:dyDescent="0.2">
      <c r="J6620" s="576"/>
    </row>
    <row r="6621" spans="10:10" x14ac:dyDescent="0.2">
      <c r="J6621" s="576"/>
    </row>
    <row r="6622" spans="10:10" x14ac:dyDescent="0.2">
      <c r="J6622" s="576"/>
    </row>
    <row r="6623" spans="10:10" x14ac:dyDescent="0.2">
      <c r="J6623" s="576"/>
    </row>
    <row r="6624" spans="10:10" x14ac:dyDescent="0.2">
      <c r="J6624" s="576"/>
    </row>
    <row r="6625" spans="10:10" x14ac:dyDescent="0.2">
      <c r="J6625" s="576"/>
    </row>
    <row r="6626" spans="10:10" x14ac:dyDescent="0.2">
      <c r="J6626" s="576"/>
    </row>
    <row r="6627" spans="10:10" x14ac:dyDescent="0.2">
      <c r="J6627" s="576"/>
    </row>
    <row r="6628" spans="10:10" x14ac:dyDescent="0.2">
      <c r="J6628" s="576"/>
    </row>
    <row r="6629" spans="10:10" x14ac:dyDescent="0.2">
      <c r="J6629" s="576"/>
    </row>
    <row r="6630" spans="10:10" x14ac:dyDescent="0.2">
      <c r="J6630" s="576"/>
    </row>
    <row r="6631" spans="10:10" x14ac:dyDescent="0.2">
      <c r="J6631" s="576"/>
    </row>
    <row r="6632" spans="10:10" x14ac:dyDescent="0.2">
      <c r="J6632" s="576"/>
    </row>
    <row r="6633" spans="10:10" x14ac:dyDescent="0.2">
      <c r="J6633" s="576"/>
    </row>
    <row r="6634" spans="10:10" x14ac:dyDescent="0.2">
      <c r="J6634" s="576"/>
    </row>
    <row r="6635" spans="10:10" x14ac:dyDescent="0.2">
      <c r="J6635" s="576"/>
    </row>
    <row r="6636" spans="10:10" x14ac:dyDescent="0.2">
      <c r="J6636" s="576"/>
    </row>
    <row r="6637" spans="10:10" x14ac:dyDescent="0.2">
      <c r="J6637" s="576"/>
    </row>
    <row r="6638" spans="10:10" x14ac:dyDescent="0.2">
      <c r="J6638" s="576"/>
    </row>
    <row r="6639" spans="10:10" x14ac:dyDescent="0.2">
      <c r="J6639" s="576"/>
    </row>
    <row r="6640" spans="10:10" x14ac:dyDescent="0.2">
      <c r="J6640" s="576"/>
    </row>
    <row r="6641" spans="10:10" x14ac:dyDescent="0.2">
      <c r="J6641" s="576"/>
    </row>
    <row r="6642" spans="10:10" x14ac:dyDescent="0.2">
      <c r="J6642" s="576"/>
    </row>
    <row r="6643" spans="10:10" x14ac:dyDescent="0.2">
      <c r="J6643" s="576"/>
    </row>
    <row r="6644" spans="10:10" x14ac:dyDescent="0.2">
      <c r="J6644" s="576"/>
    </row>
    <row r="6645" spans="10:10" x14ac:dyDescent="0.2">
      <c r="J6645" s="576"/>
    </row>
    <row r="6646" spans="10:10" x14ac:dyDescent="0.2">
      <c r="J6646" s="576"/>
    </row>
    <row r="6647" spans="10:10" x14ac:dyDescent="0.2">
      <c r="J6647" s="576"/>
    </row>
    <row r="6648" spans="10:10" x14ac:dyDescent="0.2">
      <c r="J6648" s="576"/>
    </row>
    <row r="6649" spans="10:10" x14ac:dyDescent="0.2">
      <c r="J6649" s="576"/>
    </row>
    <row r="6650" spans="10:10" x14ac:dyDescent="0.2">
      <c r="J6650" s="576"/>
    </row>
    <row r="6651" spans="10:10" x14ac:dyDescent="0.2">
      <c r="J6651" s="576"/>
    </row>
    <row r="6652" spans="10:10" x14ac:dyDescent="0.2">
      <c r="J6652" s="576"/>
    </row>
    <row r="6653" spans="10:10" x14ac:dyDescent="0.2">
      <c r="J6653" s="576"/>
    </row>
    <row r="6654" spans="10:10" x14ac:dyDescent="0.2">
      <c r="J6654" s="576"/>
    </row>
    <row r="6655" spans="10:10" x14ac:dyDescent="0.2">
      <c r="J6655" s="576"/>
    </row>
    <row r="6656" spans="10:10" x14ac:dyDescent="0.2">
      <c r="J6656" s="576"/>
    </row>
    <row r="6657" spans="10:10" x14ac:dyDescent="0.2">
      <c r="J6657" s="576"/>
    </row>
    <row r="6658" spans="10:10" x14ac:dyDescent="0.2">
      <c r="J6658" s="576"/>
    </row>
    <row r="6659" spans="10:10" x14ac:dyDescent="0.2">
      <c r="J6659" s="576"/>
    </row>
    <row r="6660" spans="10:10" x14ac:dyDescent="0.2">
      <c r="J6660" s="576"/>
    </row>
    <row r="6661" spans="10:10" x14ac:dyDescent="0.2">
      <c r="J6661" s="576"/>
    </row>
    <row r="6662" spans="10:10" x14ac:dyDescent="0.2">
      <c r="J6662" s="576"/>
    </row>
    <row r="6663" spans="10:10" x14ac:dyDescent="0.2">
      <c r="J6663" s="576"/>
    </row>
    <row r="6664" spans="10:10" x14ac:dyDescent="0.2">
      <c r="J6664" s="576"/>
    </row>
    <row r="6665" spans="10:10" x14ac:dyDescent="0.2">
      <c r="J6665" s="576"/>
    </row>
    <row r="6666" spans="10:10" x14ac:dyDescent="0.2">
      <c r="J6666" s="576"/>
    </row>
    <row r="6667" spans="10:10" x14ac:dyDescent="0.2">
      <c r="J6667" s="576"/>
    </row>
    <row r="6668" spans="10:10" x14ac:dyDescent="0.2">
      <c r="J6668" s="576"/>
    </row>
    <row r="6669" spans="10:10" x14ac:dyDescent="0.2">
      <c r="J6669" s="576"/>
    </row>
    <row r="6670" spans="10:10" x14ac:dyDescent="0.2">
      <c r="J6670" s="576"/>
    </row>
    <row r="6671" spans="10:10" x14ac:dyDescent="0.2">
      <c r="J6671" s="576"/>
    </row>
    <row r="6672" spans="10:10" x14ac:dyDescent="0.2">
      <c r="J6672" s="576"/>
    </row>
    <row r="6673" spans="10:10" x14ac:dyDescent="0.2">
      <c r="J6673" s="576"/>
    </row>
    <row r="6674" spans="10:10" x14ac:dyDescent="0.2">
      <c r="J6674" s="576"/>
    </row>
    <row r="6675" spans="10:10" x14ac:dyDescent="0.2">
      <c r="J6675" s="576"/>
    </row>
    <row r="6676" spans="10:10" x14ac:dyDescent="0.2">
      <c r="J6676" s="576"/>
    </row>
    <row r="6677" spans="10:10" x14ac:dyDescent="0.2">
      <c r="J6677" s="576"/>
    </row>
    <row r="6678" spans="10:10" x14ac:dyDescent="0.2">
      <c r="J6678" s="576"/>
    </row>
    <row r="6679" spans="10:10" x14ac:dyDescent="0.2">
      <c r="J6679" s="576"/>
    </row>
    <row r="6680" spans="10:10" x14ac:dyDescent="0.2">
      <c r="J6680" s="576"/>
    </row>
    <row r="6681" spans="10:10" x14ac:dyDescent="0.2">
      <c r="J6681" s="576"/>
    </row>
    <row r="6682" spans="10:10" x14ac:dyDescent="0.2">
      <c r="J6682" s="576"/>
    </row>
    <row r="6683" spans="10:10" x14ac:dyDescent="0.2">
      <c r="J6683" s="576"/>
    </row>
    <row r="6684" spans="10:10" x14ac:dyDescent="0.2">
      <c r="J6684" s="576"/>
    </row>
    <row r="6685" spans="10:10" x14ac:dyDescent="0.2">
      <c r="J6685" s="576"/>
    </row>
    <row r="6686" spans="10:10" x14ac:dyDescent="0.2">
      <c r="J6686" s="576"/>
    </row>
    <row r="6687" spans="10:10" x14ac:dyDescent="0.2">
      <c r="J6687" s="576"/>
    </row>
    <row r="6688" spans="10:10" x14ac:dyDescent="0.2">
      <c r="J6688" s="576"/>
    </row>
    <row r="6689" spans="10:10" x14ac:dyDescent="0.2">
      <c r="J6689" s="576"/>
    </row>
    <row r="6690" spans="10:10" x14ac:dyDescent="0.2">
      <c r="J6690" s="576"/>
    </row>
    <row r="6691" spans="10:10" x14ac:dyDescent="0.2">
      <c r="J6691" s="576"/>
    </row>
    <row r="6692" spans="10:10" x14ac:dyDescent="0.2">
      <c r="J6692" s="576"/>
    </row>
    <row r="6693" spans="10:10" x14ac:dyDescent="0.2">
      <c r="J6693" s="576"/>
    </row>
    <row r="6694" spans="10:10" x14ac:dyDescent="0.2">
      <c r="J6694" s="576"/>
    </row>
    <row r="6695" spans="10:10" x14ac:dyDescent="0.2">
      <c r="J6695" s="576"/>
    </row>
    <row r="6696" spans="10:10" x14ac:dyDescent="0.2">
      <c r="J6696" s="576"/>
    </row>
    <row r="6697" spans="10:10" x14ac:dyDescent="0.2">
      <c r="J6697" s="576"/>
    </row>
    <row r="6698" spans="10:10" x14ac:dyDescent="0.2">
      <c r="J6698" s="576"/>
    </row>
    <row r="6699" spans="10:10" x14ac:dyDescent="0.2">
      <c r="J6699" s="576"/>
    </row>
    <row r="6700" spans="10:10" x14ac:dyDescent="0.2">
      <c r="J6700" s="576"/>
    </row>
    <row r="6701" spans="10:10" x14ac:dyDescent="0.2">
      <c r="J6701" s="576"/>
    </row>
    <row r="6702" spans="10:10" x14ac:dyDescent="0.2">
      <c r="J6702" s="576"/>
    </row>
    <row r="6703" spans="10:10" x14ac:dyDescent="0.2">
      <c r="J6703" s="576"/>
    </row>
    <row r="6704" spans="10:10" x14ac:dyDescent="0.2">
      <c r="J6704" s="576"/>
    </row>
    <row r="6705" spans="10:10" x14ac:dyDescent="0.2">
      <c r="J6705" s="576"/>
    </row>
    <row r="6706" spans="10:10" x14ac:dyDescent="0.2">
      <c r="J6706" s="576"/>
    </row>
    <row r="6707" spans="10:10" x14ac:dyDescent="0.2">
      <c r="J6707" s="576"/>
    </row>
    <row r="6708" spans="10:10" x14ac:dyDescent="0.2">
      <c r="J6708" s="576"/>
    </row>
    <row r="6709" spans="10:10" x14ac:dyDescent="0.2">
      <c r="J6709" s="576"/>
    </row>
    <row r="6710" spans="10:10" x14ac:dyDescent="0.2">
      <c r="J6710" s="576"/>
    </row>
    <row r="6711" spans="10:10" x14ac:dyDescent="0.2">
      <c r="J6711" s="576"/>
    </row>
    <row r="6712" spans="10:10" x14ac:dyDescent="0.2">
      <c r="J6712" s="576"/>
    </row>
    <row r="6713" spans="10:10" x14ac:dyDescent="0.2">
      <c r="J6713" s="576"/>
    </row>
    <row r="6714" spans="10:10" x14ac:dyDescent="0.2">
      <c r="J6714" s="576"/>
    </row>
    <row r="6715" spans="10:10" x14ac:dyDescent="0.2">
      <c r="J6715" s="576"/>
    </row>
    <row r="6716" spans="10:10" x14ac:dyDescent="0.2">
      <c r="J6716" s="576"/>
    </row>
    <row r="6717" spans="10:10" x14ac:dyDescent="0.2">
      <c r="J6717" s="576"/>
    </row>
    <row r="6718" spans="10:10" x14ac:dyDescent="0.2">
      <c r="J6718" s="576"/>
    </row>
    <row r="6719" spans="10:10" x14ac:dyDescent="0.2">
      <c r="J6719" s="576"/>
    </row>
    <row r="6720" spans="10:10" x14ac:dyDescent="0.2">
      <c r="J6720" s="576"/>
    </row>
    <row r="6721" spans="10:10" x14ac:dyDescent="0.2">
      <c r="J6721" s="576"/>
    </row>
    <row r="6722" spans="10:10" x14ac:dyDescent="0.2">
      <c r="J6722" s="576"/>
    </row>
    <row r="6723" spans="10:10" x14ac:dyDescent="0.2">
      <c r="J6723" s="576"/>
    </row>
    <row r="6724" spans="10:10" x14ac:dyDescent="0.2">
      <c r="J6724" s="576"/>
    </row>
    <row r="6725" spans="10:10" x14ac:dyDescent="0.2">
      <c r="J6725" s="576"/>
    </row>
    <row r="6726" spans="10:10" x14ac:dyDescent="0.2">
      <c r="J6726" s="576"/>
    </row>
    <row r="6727" spans="10:10" x14ac:dyDescent="0.2">
      <c r="J6727" s="576"/>
    </row>
    <row r="6728" spans="10:10" x14ac:dyDescent="0.2">
      <c r="J6728" s="576"/>
    </row>
    <row r="6729" spans="10:10" x14ac:dyDescent="0.2">
      <c r="J6729" s="576"/>
    </row>
    <row r="6730" spans="10:10" x14ac:dyDescent="0.2">
      <c r="J6730" s="576"/>
    </row>
    <row r="6731" spans="10:10" x14ac:dyDescent="0.2">
      <c r="J6731" s="576"/>
    </row>
    <row r="6732" spans="10:10" x14ac:dyDescent="0.2">
      <c r="J6732" s="576"/>
    </row>
    <row r="6733" spans="10:10" x14ac:dyDescent="0.2">
      <c r="J6733" s="576"/>
    </row>
    <row r="6734" spans="10:10" x14ac:dyDescent="0.2">
      <c r="J6734" s="576"/>
    </row>
    <row r="6735" spans="10:10" x14ac:dyDescent="0.2">
      <c r="J6735" s="576"/>
    </row>
    <row r="6736" spans="10:10" x14ac:dyDescent="0.2">
      <c r="J6736" s="576"/>
    </row>
    <row r="6737" spans="10:10" x14ac:dyDescent="0.2">
      <c r="J6737" s="576"/>
    </row>
    <row r="6738" spans="10:10" x14ac:dyDescent="0.2">
      <c r="J6738" s="576"/>
    </row>
    <row r="6739" spans="10:10" x14ac:dyDescent="0.2">
      <c r="J6739" s="576"/>
    </row>
    <row r="6740" spans="10:10" x14ac:dyDescent="0.2">
      <c r="J6740" s="576"/>
    </row>
    <row r="6741" spans="10:10" x14ac:dyDescent="0.2">
      <c r="J6741" s="576"/>
    </row>
    <row r="6742" spans="10:10" x14ac:dyDescent="0.2">
      <c r="J6742" s="576"/>
    </row>
    <row r="6743" spans="10:10" x14ac:dyDescent="0.2">
      <c r="J6743" s="576"/>
    </row>
    <row r="6744" spans="10:10" x14ac:dyDescent="0.2">
      <c r="J6744" s="576"/>
    </row>
    <row r="6745" spans="10:10" x14ac:dyDescent="0.2">
      <c r="J6745" s="576"/>
    </row>
    <row r="6746" spans="10:10" x14ac:dyDescent="0.2">
      <c r="J6746" s="576"/>
    </row>
    <row r="6747" spans="10:10" x14ac:dyDescent="0.2">
      <c r="J6747" s="576"/>
    </row>
    <row r="6748" spans="10:10" x14ac:dyDescent="0.2">
      <c r="J6748" s="576"/>
    </row>
    <row r="6749" spans="10:10" x14ac:dyDescent="0.2">
      <c r="J6749" s="576"/>
    </row>
    <row r="6750" spans="10:10" x14ac:dyDescent="0.2">
      <c r="J6750" s="576"/>
    </row>
    <row r="6751" spans="10:10" x14ac:dyDescent="0.2">
      <c r="J6751" s="576"/>
    </row>
    <row r="6752" spans="10:10" x14ac:dyDescent="0.2">
      <c r="J6752" s="576"/>
    </row>
    <row r="6753" spans="10:10" x14ac:dyDescent="0.2">
      <c r="J6753" s="576"/>
    </row>
    <row r="6754" spans="10:10" x14ac:dyDescent="0.2">
      <c r="J6754" s="576"/>
    </row>
    <row r="6755" spans="10:10" x14ac:dyDescent="0.2">
      <c r="J6755" s="576"/>
    </row>
    <row r="6756" spans="10:10" x14ac:dyDescent="0.2">
      <c r="J6756" s="576"/>
    </row>
    <row r="6757" spans="10:10" x14ac:dyDescent="0.2">
      <c r="J6757" s="576"/>
    </row>
    <row r="6758" spans="10:10" x14ac:dyDescent="0.2">
      <c r="J6758" s="576"/>
    </row>
    <row r="6759" spans="10:10" x14ac:dyDescent="0.2">
      <c r="J6759" s="576"/>
    </row>
    <row r="6760" spans="10:10" x14ac:dyDescent="0.2">
      <c r="J6760" s="576"/>
    </row>
    <row r="6761" spans="10:10" x14ac:dyDescent="0.2">
      <c r="J6761" s="576"/>
    </row>
    <row r="6762" spans="10:10" x14ac:dyDescent="0.2">
      <c r="J6762" s="576"/>
    </row>
    <row r="6763" spans="10:10" x14ac:dyDescent="0.2">
      <c r="J6763" s="576"/>
    </row>
    <row r="6764" spans="10:10" x14ac:dyDescent="0.2">
      <c r="J6764" s="576"/>
    </row>
    <row r="6765" spans="10:10" x14ac:dyDescent="0.2">
      <c r="J6765" s="576"/>
    </row>
    <row r="6766" spans="10:10" x14ac:dyDescent="0.2">
      <c r="J6766" s="576"/>
    </row>
    <row r="6767" spans="10:10" x14ac:dyDescent="0.2">
      <c r="J6767" s="576"/>
    </row>
    <row r="6768" spans="10:10" x14ac:dyDescent="0.2">
      <c r="J6768" s="576"/>
    </row>
    <row r="6769" spans="10:10" x14ac:dyDescent="0.2">
      <c r="J6769" s="576"/>
    </row>
    <row r="6770" spans="10:10" x14ac:dyDescent="0.2">
      <c r="J6770" s="576"/>
    </row>
    <row r="6771" spans="10:10" x14ac:dyDescent="0.2">
      <c r="J6771" s="576"/>
    </row>
    <row r="6772" spans="10:10" x14ac:dyDescent="0.2">
      <c r="J6772" s="576"/>
    </row>
    <row r="6773" spans="10:10" x14ac:dyDescent="0.2">
      <c r="J6773" s="576"/>
    </row>
    <row r="6774" spans="10:10" x14ac:dyDescent="0.2">
      <c r="J6774" s="576"/>
    </row>
    <row r="6775" spans="10:10" x14ac:dyDescent="0.2">
      <c r="J6775" s="576"/>
    </row>
    <row r="6776" spans="10:10" x14ac:dyDescent="0.2">
      <c r="J6776" s="576"/>
    </row>
    <row r="6777" spans="10:10" x14ac:dyDescent="0.2">
      <c r="J6777" s="576"/>
    </row>
    <row r="6778" spans="10:10" x14ac:dyDescent="0.2">
      <c r="J6778" s="576"/>
    </row>
    <row r="6779" spans="10:10" x14ac:dyDescent="0.2">
      <c r="J6779" s="576"/>
    </row>
    <row r="6780" spans="10:10" x14ac:dyDescent="0.2">
      <c r="J6780" s="576"/>
    </row>
    <row r="6781" spans="10:10" x14ac:dyDescent="0.2">
      <c r="J6781" s="576"/>
    </row>
    <row r="6782" spans="10:10" x14ac:dyDescent="0.2">
      <c r="J6782" s="576"/>
    </row>
    <row r="6783" spans="10:10" x14ac:dyDescent="0.2">
      <c r="J6783" s="576"/>
    </row>
    <row r="6784" spans="10:10" x14ac:dyDescent="0.2">
      <c r="J6784" s="576"/>
    </row>
    <row r="6785" spans="10:10" x14ac:dyDescent="0.2">
      <c r="J6785" s="576"/>
    </row>
    <row r="6786" spans="10:10" x14ac:dyDescent="0.2">
      <c r="J6786" s="576"/>
    </row>
    <row r="6787" spans="10:10" x14ac:dyDescent="0.2">
      <c r="J6787" s="576"/>
    </row>
    <row r="6788" spans="10:10" x14ac:dyDescent="0.2">
      <c r="J6788" s="576"/>
    </row>
    <row r="6789" spans="10:10" x14ac:dyDescent="0.2">
      <c r="J6789" s="576"/>
    </row>
    <row r="6790" spans="10:10" x14ac:dyDescent="0.2">
      <c r="J6790" s="576"/>
    </row>
    <row r="6791" spans="10:10" x14ac:dyDescent="0.2">
      <c r="J6791" s="576"/>
    </row>
    <row r="6792" spans="10:10" x14ac:dyDescent="0.2">
      <c r="J6792" s="576"/>
    </row>
    <row r="6793" spans="10:10" x14ac:dyDescent="0.2">
      <c r="J6793" s="576"/>
    </row>
    <row r="6794" spans="10:10" x14ac:dyDescent="0.2">
      <c r="J6794" s="576"/>
    </row>
    <row r="6795" spans="10:10" x14ac:dyDescent="0.2">
      <c r="J6795" s="576"/>
    </row>
    <row r="6796" spans="10:10" x14ac:dyDescent="0.2">
      <c r="J6796" s="576"/>
    </row>
    <row r="6797" spans="10:10" x14ac:dyDescent="0.2">
      <c r="J6797" s="576"/>
    </row>
    <row r="6798" spans="10:10" x14ac:dyDescent="0.2">
      <c r="J6798" s="576"/>
    </row>
    <row r="6799" spans="10:10" x14ac:dyDescent="0.2">
      <c r="J6799" s="576"/>
    </row>
    <row r="6800" spans="10:10" x14ac:dyDescent="0.2">
      <c r="J6800" s="576"/>
    </row>
    <row r="6801" spans="10:10" x14ac:dyDescent="0.2">
      <c r="J6801" s="576"/>
    </row>
    <row r="6802" spans="10:10" x14ac:dyDescent="0.2">
      <c r="J6802" s="576"/>
    </row>
    <row r="6803" spans="10:10" x14ac:dyDescent="0.2">
      <c r="J6803" s="576"/>
    </row>
    <row r="6804" spans="10:10" x14ac:dyDescent="0.2">
      <c r="J6804" s="576"/>
    </row>
    <row r="6805" spans="10:10" x14ac:dyDescent="0.2">
      <c r="J6805" s="576"/>
    </row>
    <row r="6806" spans="10:10" x14ac:dyDescent="0.2">
      <c r="J6806" s="576"/>
    </row>
    <row r="6807" spans="10:10" x14ac:dyDescent="0.2">
      <c r="J6807" s="576"/>
    </row>
    <row r="6808" spans="10:10" x14ac:dyDescent="0.2">
      <c r="J6808" s="576"/>
    </row>
    <row r="6809" spans="10:10" x14ac:dyDescent="0.2">
      <c r="J6809" s="576"/>
    </row>
    <row r="6810" spans="10:10" x14ac:dyDescent="0.2">
      <c r="J6810" s="576"/>
    </row>
    <row r="6811" spans="10:10" x14ac:dyDescent="0.2">
      <c r="J6811" s="576"/>
    </row>
    <row r="6812" spans="10:10" x14ac:dyDescent="0.2">
      <c r="J6812" s="576"/>
    </row>
    <row r="6813" spans="10:10" x14ac:dyDescent="0.2">
      <c r="J6813" s="576"/>
    </row>
    <row r="6814" spans="10:10" x14ac:dyDescent="0.2">
      <c r="J6814" s="576"/>
    </row>
    <row r="6815" spans="10:10" x14ac:dyDescent="0.2">
      <c r="J6815" s="576"/>
    </row>
    <row r="6816" spans="10:10" x14ac:dyDescent="0.2">
      <c r="J6816" s="576"/>
    </row>
    <row r="6817" spans="10:10" x14ac:dyDescent="0.2">
      <c r="J6817" s="576"/>
    </row>
    <row r="6818" spans="10:10" x14ac:dyDescent="0.2">
      <c r="J6818" s="576"/>
    </row>
    <row r="6819" spans="10:10" x14ac:dyDescent="0.2">
      <c r="J6819" s="576"/>
    </row>
    <row r="6820" spans="10:10" x14ac:dyDescent="0.2">
      <c r="J6820" s="576"/>
    </row>
    <row r="6821" spans="10:10" x14ac:dyDescent="0.2">
      <c r="J6821" s="576"/>
    </row>
    <row r="6822" spans="10:10" x14ac:dyDescent="0.2">
      <c r="J6822" s="576"/>
    </row>
    <row r="6823" spans="10:10" x14ac:dyDescent="0.2">
      <c r="J6823" s="576"/>
    </row>
    <row r="6824" spans="10:10" x14ac:dyDescent="0.2">
      <c r="J6824" s="576"/>
    </row>
    <row r="6825" spans="10:10" x14ac:dyDescent="0.2">
      <c r="J6825" s="576"/>
    </row>
    <row r="6826" spans="10:10" x14ac:dyDescent="0.2">
      <c r="J6826" s="576"/>
    </row>
    <row r="6827" spans="10:10" x14ac:dyDescent="0.2">
      <c r="J6827" s="576"/>
    </row>
    <row r="6828" spans="10:10" x14ac:dyDescent="0.2">
      <c r="J6828" s="576"/>
    </row>
    <row r="6829" spans="10:10" x14ac:dyDescent="0.2">
      <c r="J6829" s="576"/>
    </row>
    <row r="6830" spans="10:10" x14ac:dyDescent="0.2">
      <c r="J6830" s="576"/>
    </row>
    <row r="6831" spans="10:10" x14ac:dyDescent="0.2">
      <c r="J6831" s="576"/>
    </row>
    <row r="6832" spans="10:10" x14ac:dyDescent="0.2">
      <c r="J6832" s="576"/>
    </row>
    <row r="6833" spans="10:10" x14ac:dyDescent="0.2">
      <c r="J6833" s="576"/>
    </row>
    <row r="6834" spans="10:10" x14ac:dyDescent="0.2">
      <c r="J6834" s="576"/>
    </row>
    <row r="6835" spans="10:10" x14ac:dyDescent="0.2">
      <c r="J6835" s="576"/>
    </row>
    <row r="6836" spans="10:10" x14ac:dyDescent="0.2">
      <c r="J6836" s="576"/>
    </row>
    <row r="6837" spans="10:10" x14ac:dyDescent="0.2">
      <c r="J6837" s="576"/>
    </row>
    <row r="6838" spans="10:10" x14ac:dyDescent="0.2">
      <c r="J6838" s="576"/>
    </row>
    <row r="6839" spans="10:10" x14ac:dyDescent="0.2">
      <c r="J6839" s="576"/>
    </row>
    <row r="6840" spans="10:10" x14ac:dyDescent="0.2">
      <c r="J6840" s="576"/>
    </row>
    <row r="6841" spans="10:10" x14ac:dyDescent="0.2">
      <c r="J6841" s="576"/>
    </row>
    <row r="6842" spans="10:10" x14ac:dyDescent="0.2">
      <c r="J6842" s="576"/>
    </row>
    <row r="6843" spans="10:10" x14ac:dyDescent="0.2">
      <c r="J6843" s="576"/>
    </row>
    <row r="6844" spans="10:10" x14ac:dyDescent="0.2">
      <c r="J6844" s="576"/>
    </row>
    <row r="6845" spans="10:10" x14ac:dyDescent="0.2">
      <c r="J6845" s="576"/>
    </row>
    <row r="6846" spans="10:10" x14ac:dyDescent="0.2">
      <c r="J6846" s="576"/>
    </row>
    <row r="6847" spans="10:10" x14ac:dyDescent="0.2">
      <c r="J6847" s="576"/>
    </row>
    <row r="6848" spans="10:10" x14ac:dyDescent="0.2">
      <c r="J6848" s="576"/>
    </row>
    <row r="6849" spans="10:10" x14ac:dyDescent="0.2">
      <c r="J6849" s="576"/>
    </row>
    <row r="6850" spans="10:10" x14ac:dyDescent="0.2">
      <c r="J6850" s="576"/>
    </row>
    <row r="6851" spans="10:10" x14ac:dyDescent="0.2">
      <c r="J6851" s="576"/>
    </row>
    <row r="6852" spans="10:10" x14ac:dyDescent="0.2">
      <c r="J6852" s="576"/>
    </row>
    <row r="6853" spans="10:10" x14ac:dyDescent="0.2">
      <c r="J6853" s="576"/>
    </row>
    <row r="6854" spans="10:10" x14ac:dyDescent="0.2">
      <c r="J6854" s="576"/>
    </row>
    <row r="6855" spans="10:10" x14ac:dyDescent="0.2">
      <c r="J6855" s="576"/>
    </row>
    <row r="6856" spans="10:10" x14ac:dyDescent="0.2">
      <c r="J6856" s="576"/>
    </row>
    <row r="6857" spans="10:10" x14ac:dyDescent="0.2">
      <c r="J6857" s="576"/>
    </row>
    <row r="6858" spans="10:10" x14ac:dyDescent="0.2">
      <c r="J6858" s="576"/>
    </row>
    <row r="6859" spans="10:10" x14ac:dyDescent="0.2">
      <c r="J6859" s="576"/>
    </row>
    <row r="6860" spans="10:10" x14ac:dyDescent="0.2">
      <c r="J6860" s="576"/>
    </row>
    <row r="6861" spans="10:10" x14ac:dyDescent="0.2">
      <c r="J6861" s="576"/>
    </row>
    <row r="6862" spans="10:10" x14ac:dyDescent="0.2">
      <c r="J6862" s="576"/>
    </row>
    <row r="6863" spans="10:10" x14ac:dyDescent="0.2">
      <c r="J6863" s="576"/>
    </row>
    <row r="6864" spans="10:10" x14ac:dyDescent="0.2">
      <c r="J6864" s="576"/>
    </row>
    <row r="6865" spans="10:10" x14ac:dyDescent="0.2">
      <c r="J6865" s="576"/>
    </row>
    <row r="6866" spans="10:10" x14ac:dyDescent="0.2">
      <c r="J6866" s="576"/>
    </row>
    <row r="6867" spans="10:10" x14ac:dyDescent="0.2">
      <c r="J6867" s="576"/>
    </row>
    <row r="6868" spans="10:10" x14ac:dyDescent="0.2">
      <c r="J6868" s="576"/>
    </row>
    <row r="6869" spans="10:10" x14ac:dyDescent="0.2">
      <c r="J6869" s="576"/>
    </row>
    <row r="6870" spans="10:10" x14ac:dyDescent="0.2">
      <c r="J6870" s="576"/>
    </row>
    <row r="6871" spans="10:10" x14ac:dyDescent="0.2">
      <c r="J6871" s="576"/>
    </row>
    <row r="6872" spans="10:10" x14ac:dyDescent="0.2">
      <c r="J6872" s="576"/>
    </row>
    <row r="6873" spans="10:10" x14ac:dyDescent="0.2">
      <c r="J6873" s="576"/>
    </row>
    <row r="6874" spans="10:10" x14ac:dyDescent="0.2">
      <c r="J6874" s="576"/>
    </row>
    <row r="6875" spans="10:10" x14ac:dyDescent="0.2">
      <c r="J6875" s="576"/>
    </row>
    <row r="6876" spans="10:10" x14ac:dyDescent="0.2">
      <c r="J6876" s="576"/>
    </row>
    <row r="6877" spans="10:10" x14ac:dyDescent="0.2">
      <c r="J6877" s="576"/>
    </row>
    <row r="6878" spans="10:10" x14ac:dyDescent="0.2">
      <c r="J6878" s="576"/>
    </row>
    <row r="6879" spans="10:10" x14ac:dyDescent="0.2">
      <c r="J6879" s="576"/>
    </row>
    <row r="6880" spans="10:10" x14ac:dyDescent="0.2">
      <c r="J6880" s="576"/>
    </row>
    <row r="6881" spans="10:10" x14ac:dyDescent="0.2">
      <c r="J6881" s="576"/>
    </row>
    <row r="6882" spans="10:10" x14ac:dyDescent="0.2">
      <c r="J6882" s="576"/>
    </row>
    <row r="6883" spans="10:10" x14ac:dyDescent="0.2">
      <c r="J6883" s="576"/>
    </row>
    <row r="6884" spans="10:10" x14ac:dyDescent="0.2">
      <c r="J6884" s="576"/>
    </row>
    <row r="6885" spans="10:10" x14ac:dyDescent="0.2">
      <c r="J6885" s="576"/>
    </row>
    <row r="6886" spans="10:10" x14ac:dyDescent="0.2">
      <c r="J6886" s="576"/>
    </row>
    <row r="6887" spans="10:10" x14ac:dyDescent="0.2">
      <c r="J6887" s="576"/>
    </row>
    <row r="6888" spans="10:10" x14ac:dyDescent="0.2">
      <c r="J6888" s="576"/>
    </row>
    <row r="6889" spans="10:10" x14ac:dyDescent="0.2">
      <c r="J6889" s="576"/>
    </row>
    <row r="6890" spans="10:10" x14ac:dyDescent="0.2">
      <c r="J6890" s="576"/>
    </row>
    <row r="6891" spans="10:10" x14ac:dyDescent="0.2">
      <c r="J6891" s="576"/>
    </row>
    <row r="6892" spans="10:10" x14ac:dyDescent="0.2">
      <c r="J6892" s="576"/>
    </row>
    <row r="6893" spans="10:10" x14ac:dyDescent="0.2">
      <c r="J6893" s="576"/>
    </row>
    <row r="6894" spans="10:10" x14ac:dyDescent="0.2">
      <c r="J6894" s="576"/>
    </row>
    <row r="6895" spans="10:10" x14ac:dyDescent="0.2">
      <c r="J6895" s="576"/>
    </row>
    <row r="6896" spans="10:10" x14ac:dyDescent="0.2">
      <c r="J6896" s="576"/>
    </row>
    <row r="6897" spans="10:10" x14ac:dyDescent="0.2">
      <c r="J6897" s="576"/>
    </row>
    <row r="6898" spans="10:10" x14ac:dyDescent="0.2">
      <c r="J6898" s="576"/>
    </row>
    <row r="6899" spans="10:10" x14ac:dyDescent="0.2">
      <c r="J6899" s="576"/>
    </row>
    <row r="6900" spans="10:10" x14ac:dyDescent="0.2">
      <c r="J6900" s="576"/>
    </row>
    <row r="6901" spans="10:10" x14ac:dyDescent="0.2">
      <c r="J6901" s="576"/>
    </row>
    <row r="6902" spans="10:10" x14ac:dyDescent="0.2">
      <c r="J6902" s="576"/>
    </row>
    <row r="6903" spans="10:10" x14ac:dyDescent="0.2">
      <c r="J6903" s="576"/>
    </row>
    <row r="6904" spans="10:10" x14ac:dyDescent="0.2">
      <c r="J6904" s="576"/>
    </row>
    <row r="6905" spans="10:10" x14ac:dyDescent="0.2">
      <c r="J6905" s="576"/>
    </row>
    <row r="6906" spans="10:10" x14ac:dyDescent="0.2">
      <c r="J6906" s="576"/>
    </row>
    <row r="6907" spans="10:10" x14ac:dyDescent="0.2">
      <c r="J6907" s="576"/>
    </row>
    <row r="6908" spans="10:10" x14ac:dyDescent="0.2">
      <c r="J6908" s="576"/>
    </row>
    <row r="6909" spans="10:10" x14ac:dyDescent="0.2">
      <c r="J6909" s="576"/>
    </row>
    <row r="6910" spans="10:10" x14ac:dyDescent="0.2">
      <c r="J6910" s="576"/>
    </row>
    <row r="6911" spans="10:10" x14ac:dyDescent="0.2">
      <c r="J6911" s="576"/>
    </row>
    <row r="6912" spans="10:10" x14ac:dyDescent="0.2">
      <c r="J6912" s="576"/>
    </row>
    <row r="6913" spans="10:10" x14ac:dyDescent="0.2">
      <c r="J6913" s="576"/>
    </row>
    <row r="6914" spans="10:10" x14ac:dyDescent="0.2">
      <c r="J6914" s="576"/>
    </row>
    <row r="6915" spans="10:10" x14ac:dyDescent="0.2">
      <c r="J6915" s="576"/>
    </row>
    <row r="6916" spans="10:10" x14ac:dyDescent="0.2">
      <c r="J6916" s="576"/>
    </row>
    <row r="6917" spans="10:10" x14ac:dyDescent="0.2">
      <c r="J6917" s="576"/>
    </row>
    <row r="6918" spans="10:10" x14ac:dyDescent="0.2">
      <c r="J6918" s="576"/>
    </row>
    <row r="6919" spans="10:10" x14ac:dyDescent="0.2">
      <c r="J6919" s="576"/>
    </row>
    <row r="6920" spans="10:10" x14ac:dyDescent="0.2">
      <c r="J6920" s="576"/>
    </row>
    <row r="6921" spans="10:10" x14ac:dyDescent="0.2">
      <c r="J6921" s="576"/>
    </row>
    <row r="6922" spans="10:10" x14ac:dyDescent="0.2">
      <c r="J6922" s="576"/>
    </row>
    <row r="6923" spans="10:10" x14ac:dyDescent="0.2">
      <c r="J6923" s="576"/>
    </row>
    <row r="6924" spans="10:10" x14ac:dyDescent="0.2">
      <c r="J6924" s="576"/>
    </row>
    <row r="6925" spans="10:10" x14ac:dyDescent="0.2">
      <c r="J6925" s="576"/>
    </row>
    <row r="6926" spans="10:10" x14ac:dyDescent="0.2">
      <c r="J6926" s="576"/>
    </row>
    <row r="6927" spans="10:10" x14ac:dyDescent="0.2">
      <c r="J6927" s="576"/>
    </row>
    <row r="6928" spans="10:10" x14ac:dyDescent="0.2">
      <c r="J6928" s="576"/>
    </row>
    <row r="6929" spans="10:10" x14ac:dyDescent="0.2">
      <c r="J6929" s="576"/>
    </row>
    <row r="6930" spans="10:10" x14ac:dyDescent="0.2">
      <c r="J6930" s="576"/>
    </row>
    <row r="6931" spans="10:10" x14ac:dyDescent="0.2">
      <c r="J6931" s="576"/>
    </row>
    <row r="6932" spans="10:10" x14ac:dyDescent="0.2">
      <c r="J6932" s="576"/>
    </row>
    <row r="6933" spans="10:10" x14ac:dyDescent="0.2">
      <c r="J6933" s="576"/>
    </row>
    <row r="6934" spans="10:10" x14ac:dyDescent="0.2">
      <c r="J6934" s="576"/>
    </row>
    <row r="6935" spans="10:10" x14ac:dyDescent="0.2">
      <c r="J6935" s="576"/>
    </row>
    <row r="6936" spans="10:10" x14ac:dyDescent="0.2">
      <c r="J6936" s="576"/>
    </row>
    <row r="6937" spans="10:10" x14ac:dyDescent="0.2">
      <c r="J6937" s="576"/>
    </row>
    <row r="6938" spans="10:10" x14ac:dyDescent="0.2">
      <c r="J6938" s="576"/>
    </row>
    <row r="6939" spans="10:10" x14ac:dyDescent="0.2">
      <c r="J6939" s="576"/>
    </row>
    <row r="6940" spans="10:10" x14ac:dyDescent="0.2">
      <c r="J6940" s="576"/>
    </row>
    <row r="6941" spans="10:10" x14ac:dyDescent="0.2">
      <c r="J6941" s="576"/>
    </row>
    <row r="6942" spans="10:10" x14ac:dyDescent="0.2">
      <c r="J6942" s="576"/>
    </row>
    <row r="6943" spans="10:10" x14ac:dyDescent="0.2">
      <c r="J6943" s="576"/>
    </row>
    <row r="6944" spans="10:10" x14ac:dyDescent="0.2">
      <c r="J6944" s="576"/>
    </row>
    <row r="6945" spans="10:10" x14ac:dyDescent="0.2">
      <c r="J6945" s="576"/>
    </row>
    <row r="6946" spans="10:10" x14ac:dyDescent="0.2">
      <c r="J6946" s="576"/>
    </row>
    <row r="6947" spans="10:10" x14ac:dyDescent="0.2">
      <c r="J6947" s="576"/>
    </row>
    <row r="6948" spans="10:10" x14ac:dyDescent="0.2">
      <c r="J6948" s="576"/>
    </row>
    <row r="6949" spans="10:10" x14ac:dyDescent="0.2">
      <c r="J6949" s="576"/>
    </row>
    <row r="6950" spans="10:10" x14ac:dyDescent="0.2">
      <c r="J6950" s="576"/>
    </row>
    <row r="6951" spans="10:10" x14ac:dyDescent="0.2">
      <c r="J6951" s="576"/>
    </row>
    <row r="6952" spans="10:10" x14ac:dyDescent="0.2">
      <c r="J6952" s="576"/>
    </row>
    <row r="6953" spans="10:10" x14ac:dyDescent="0.2">
      <c r="J6953" s="576"/>
    </row>
    <row r="6954" spans="10:10" x14ac:dyDescent="0.2">
      <c r="J6954" s="576"/>
    </row>
    <row r="6955" spans="10:10" x14ac:dyDescent="0.2">
      <c r="J6955" s="576"/>
    </row>
    <row r="6956" spans="10:10" x14ac:dyDescent="0.2">
      <c r="J6956" s="576"/>
    </row>
    <row r="6957" spans="10:10" x14ac:dyDescent="0.2">
      <c r="J6957" s="576"/>
    </row>
    <row r="6958" spans="10:10" x14ac:dyDescent="0.2">
      <c r="J6958" s="576"/>
    </row>
    <row r="6959" spans="10:10" x14ac:dyDescent="0.2">
      <c r="J6959" s="576"/>
    </row>
    <row r="6960" spans="10:10" x14ac:dyDescent="0.2">
      <c r="J6960" s="576"/>
    </row>
    <row r="6961" spans="10:10" x14ac:dyDescent="0.2">
      <c r="J6961" s="576"/>
    </row>
    <row r="6962" spans="10:10" x14ac:dyDescent="0.2">
      <c r="J6962" s="576"/>
    </row>
    <row r="6963" spans="10:10" x14ac:dyDescent="0.2">
      <c r="J6963" s="576"/>
    </row>
    <row r="6964" spans="10:10" x14ac:dyDescent="0.2">
      <c r="J6964" s="576"/>
    </row>
    <row r="6965" spans="10:10" x14ac:dyDescent="0.2">
      <c r="J6965" s="576"/>
    </row>
    <row r="6966" spans="10:10" x14ac:dyDescent="0.2">
      <c r="J6966" s="576"/>
    </row>
    <row r="6967" spans="10:10" x14ac:dyDescent="0.2">
      <c r="J6967" s="576"/>
    </row>
    <row r="6968" spans="10:10" x14ac:dyDescent="0.2">
      <c r="J6968" s="576"/>
    </row>
    <row r="6969" spans="10:10" x14ac:dyDescent="0.2">
      <c r="J6969" s="576"/>
    </row>
    <row r="6970" spans="10:10" x14ac:dyDescent="0.2">
      <c r="J6970" s="576"/>
    </row>
    <row r="6971" spans="10:10" x14ac:dyDescent="0.2">
      <c r="J6971" s="576"/>
    </row>
    <row r="6972" spans="10:10" x14ac:dyDescent="0.2">
      <c r="J6972" s="576"/>
    </row>
    <row r="6973" spans="10:10" x14ac:dyDescent="0.2">
      <c r="J6973" s="576"/>
    </row>
    <row r="6974" spans="10:10" x14ac:dyDescent="0.2">
      <c r="J6974" s="576"/>
    </row>
    <row r="6975" spans="10:10" x14ac:dyDescent="0.2">
      <c r="J6975" s="576"/>
    </row>
    <row r="6976" spans="10:10" x14ac:dyDescent="0.2">
      <c r="J6976" s="576"/>
    </row>
    <row r="6977" spans="10:10" x14ac:dyDescent="0.2">
      <c r="J6977" s="576"/>
    </row>
    <row r="6978" spans="10:10" x14ac:dyDescent="0.2">
      <c r="J6978" s="576"/>
    </row>
    <row r="6979" spans="10:10" x14ac:dyDescent="0.2">
      <c r="J6979" s="576"/>
    </row>
    <row r="6980" spans="10:10" x14ac:dyDescent="0.2">
      <c r="J6980" s="576"/>
    </row>
    <row r="6981" spans="10:10" x14ac:dyDescent="0.2">
      <c r="J6981" s="576"/>
    </row>
    <row r="6982" spans="10:10" x14ac:dyDescent="0.2">
      <c r="J6982" s="576"/>
    </row>
    <row r="6983" spans="10:10" x14ac:dyDescent="0.2">
      <c r="J6983" s="576"/>
    </row>
    <row r="6984" spans="10:10" x14ac:dyDescent="0.2">
      <c r="J6984" s="576"/>
    </row>
    <row r="6985" spans="10:10" x14ac:dyDescent="0.2">
      <c r="J6985" s="576"/>
    </row>
    <row r="6986" spans="10:10" x14ac:dyDescent="0.2">
      <c r="J6986" s="576"/>
    </row>
    <row r="6987" spans="10:10" x14ac:dyDescent="0.2">
      <c r="J6987" s="576"/>
    </row>
    <row r="6988" spans="10:10" x14ac:dyDescent="0.2">
      <c r="J6988" s="576"/>
    </row>
    <row r="6989" spans="10:10" x14ac:dyDescent="0.2">
      <c r="J6989" s="576"/>
    </row>
    <row r="6990" spans="10:10" x14ac:dyDescent="0.2">
      <c r="J6990" s="576"/>
    </row>
    <row r="6991" spans="10:10" x14ac:dyDescent="0.2">
      <c r="J6991" s="576"/>
    </row>
    <row r="6992" spans="10:10" x14ac:dyDescent="0.2">
      <c r="J6992" s="576"/>
    </row>
    <row r="6993" spans="10:10" x14ac:dyDescent="0.2">
      <c r="J6993" s="576"/>
    </row>
    <row r="6994" spans="10:10" x14ac:dyDescent="0.2">
      <c r="J6994" s="576"/>
    </row>
    <row r="6995" spans="10:10" x14ac:dyDescent="0.2">
      <c r="J6995" s="576"/>
    </row>
    <row r="6996" spans="10:10" x14ac:dyDescent="0.2">
      <c r="J6996" s="576"/>
    </row>
    <row r="6997" spans="10:10" x14ac:dyDescent="0.2">
      <c r="J6997" s="576"/>
    </row>
    <row r="6998" spans="10:10" x14ac:dyDescent="0.2">
      <c r="J6998" s="576"/>
    </row>
    <row r="6999" spans="10:10" x14ac:dyDescent="0.2">
      <c r="J6999" s="576"/>
    </row>
    <row r="7000" spans="10:10" x14ac:dyDescent="0.2">
      <c r="J7000" s="576"/>
    </row>
    <row r="7001" spans="10:10" x14ac:dyDescent="0.2">
      <c r="J7001" s="576"/>
    </row>
    <row r="7002" spans="10:10" x14ac:dyDescent="0.2">
      <c r="J7002" s="576"/>
    </row>
    <row r="7003" spans="10:10" x14ac:dyDescent="0.2">
      <c r="J7003" s="576"/>
    </row>
    <row r="7004" spans="10:10" x14ac:dyDescent="0.2">
      <c r="J7004" s="576"/>
    </row>
    <row r="7005" spans="10:10" x14ac:dyDescent="0.2">
      <c r="J7005" s="576"/>
    </row>
    <row r="7006" spans="10:10" x14ac:dyDescent="0.2">
      <c r="J7006" s="576"/>
    </row>
    <row r="7007" spans="10:10" x14ac:dyDescent="0.2">
      <c r="J7007" s="576"/>
    </row>
    <row r="7008" spans="10:10" x14ac:dyDescent="0.2">
      <c r="J7008" s="576"/>
    </row>
    <row r="7009" spans="10:10" x14ac:dyDescent="0.2">
      <c r="J7009" s="576"/>
    </row>
    <row r="7010" spans="10:10" x14ac:dyDescent="0.2">
      <c r="J7010" s="576"/>
    </row>
    <row r="7011" spans="10:10" x14ac:dyDescent="0.2">
      <c r="J7011" s="576"/>
    </row>
    <row r="7012" spans="10:10" x14ac:dyDescent="0.2">
      <c r="J7012" s="576"/>
    </row>
    <row r="7013" spans="10:10" x14ac:dyDescent="0.2">
      <c r="J7013" s="576"/>
    </row>
    <row r="7014" spans="10:10" x14ac:dyDescent="0.2">
      <c r="J7014" s="576"/>
    </row>
    <row r="7015" spans="10:10" x14ac:dyDescent="0.2">
      <c r="J7015" s="576"/>
    </row>
    <row r="7016" spans="10:10" x14ac:dyDescent="0.2">
      <c r="J7016" s="576"/>
    </row>
    <row r="7017" spans="10:10" x14ac:dyDescent="0.2">
      <c r="J7017" s="576"/>
    </row>
    <row r="7018" spans="10:10" x14ac:dyDescent="0.2">
      <c r="J7018" s="576"/>
    </row>
    <row r="7019" spans="10:10" x14ac:dyDescent="0.2">
      <c r="J7019" s="576"/>
    </row>
    <row r="7020" spans="10:10" x14ac:dyDescent="0.2">
      <c r="J7020" s="576"/>
    </row>
    <row r="7021" spans="10:10" x14ac:dyDescent="0.2">
      <c r="J7021" s="576"/>
    </row>
    <row r="7022" spans="10:10" x14ac:dyDescent="0.2">
      <c r="J7022" s="576"/>
    </row>
    <row r="7023" spans="10:10" x14ac:dyDescent="0.2">
      <c r="J7023" s="576"/>
    </row>
    <row r="7024" spans="10:10" x14ac:dyDescent="0.2">
      <c r="J7024" s="576"/>
    </row>
    <row r="7025" spans="10:10" x14ac:dyDescent="0.2">
      <c r="J7025" s="576"/>
    </row>
    <row r="7026" spans="10:10" x14ac:dyDescent="0.2">
      <c r="J7026" s="576"/>
    </row>
    <row r="7027" spans="10:10" x14ac:dyDescent="0.2">
      <c r="J7027" s="576"/>
    </row>
    <row r="7028" spans="10:10" x14ac:dyDescent="0.2">
      <c r="J7028" s="576"/>
    </row>
    <row r="7029" spans="10:10" x14ac:dyDescent="0.2">
      <c r="J7029" s="576"/>
    </row>
    <row r="7030" spans="10:10" x14ac:dyDescent="0.2">
      <c r="J7030" s="576"/>
    </row>
    <row r="7031" spans="10:10" x14ac:dyDescent="0.2">
      <c r="J7031" s="576"/>
    </row>
    <row r="7032" spans="10:10" x14ac:dyDescent="0.2">
      <c r="J7032" s="576"/>
    </row>
    <row r="7033" spans="10:10" x14ac:dyDescent="0.2">
      <c r="J7033" s="576"/>
    </row>
    <row r="7034" spans="10:10" x14ac:dyDescent="0.2">
      <c r="J7034" s="576"/>
    </row>
    <row r="7035" spans="10:10" x14ac:dyDescent="0.2">
      <c r="J7035" s="576"/>
    </row>
    <row r="7036" spans="10:10" x14ac:dyDescent="0.2">
      <c r="J7036" s="576"/>
    </row>
    <row r="7037" spans="10:10" x14ac:dyDescent="0.2">
      <c r="J7037" s="576"/>
    </row>
    <row r="7038" spans="10:10" x14ac:dyDescent="0.2">
      <c r="J7038" s="576"/>
    </row>
    <row r="7039" spans="10:10" x14ac:dyDescent="0.2">
      <c r="J7039" s="576"/>
    </row>
    <row r="7040" spans="10:10" x14ac:dyDescent="0.2">
      <c r="J7040" s="576"/>
    </row>
    <row r="7041" spans="10:10" x14ac:dyDescent="0.2">
      <c r="J7041" s="576"/>
    </row>
    <row r="7042" spans="10:10" x14ac:dyDescent="0.2">
      <c r="J7042" s="576"/>
    </row>
    <row r="7043" spans="10:10" x14ac:dyDescent="0.2">
      <c r="J7043" s="576"/>
    </row>
    <row r="7044" spans="10:10" x14ac:dyDescent="0.2">
      <c r="J7044" s="576"/>
    </row>
    <row r="7045" spans="10:10" x14ac:dyDescent="0.2">
      <c r="J7045" s="576"/>
    </row>
    <row r="7046" spans="10:10" x14ac:dyDescent="0.2">
      <c r="J7046" s="576"/>
    </row>
    <row r="7047" spans="10:10" x14ac:dyDescent="0.2">
      <c r="J7047" s="576"/>
    </row>
    <row r="7048" spans="10:10" x14ac:dyDescent="0.2">
      <c r="J7048" s="576"/>
    </row>
    <row r="7049" spans="10:10" x14ac:dyDescent="0.2">
      <c r="J7049" s="576"/>
    </row>
    <row r="7050" spans="10:10" x14ac:dyDescent="0.2">
      <c r="J7050" s="576"/>
    </row>
    <row r="7051" spans="10:10" x14ac:dyDescent="0.2">
      <c r="J7051" s="576"/>
    </row>
    <row r="7052" spans="10:10" x14ac:dyDescent="0.2">
      <c r="J7052" s="576"/>
    </row>
    <row r="7053" spans="10:10" x14ac:dyDescent="0.2">
      <c r="J7053" s="576"/>
    </row>
    <row r="7054" spans="10:10" x14ac:dyDescent="0.2">
      <c r="J7054" s="576"/>
    </row>
    <row r="7055" spans="10:10" x14ac:dyDescent="0.2">
      <c r="J7055" s="576"/>
    </row>
    <row r="7056" spans="10:10" x14ac:dyDescent="0.2">
      <c r="J7056" s="576"/>
    </row>
    <row r="7057" spans="10:10" x14ac:dyDescent="0.2">
      <c r="J7057" s="576"/>
    </row>
    <row r="7058" spans="10:10" x14ac:dyDescent="0.2">
      <c r="J7058" s="576"/>
    </row>
    <row r="7059" spans="10:10" x14ac:dyDescent="0.2">
      <c r="J7059" s="576"/>
    </row>
    <row r="7060" spans="10:10" x14ac:dyDescent="0.2">
      <c r="J7060" s="576"/>
    </row>
    <row r="7061" spans="10:10" x14ac:dyDescent="0.2">
      <c r="J7061" s="576"/>
    </row>
    <row r="7062" spans="10:10" x14ac:dyDescent="0.2">
      <c r="J7062" s="576"/>
    </row>
    <row r="7063" spans="10:10" x14ac:dyDescent="0.2">
      <c r="J7063" s="576"/>
    </row>
    <row r="7064" spans="10:10" x14ac:dyDescent="0.2">
      <c r="J7064" s="576"/>
    </row>
    <row r="7065" spans="10:10" x14ac:dyDescent="0.2">
      <c r="J7065" s="576"/>
    </row>
    <row r="7066" spans="10:10" x14ac:dyDescent="0.2">
      <c r="J7066" s="576"/>
    </row>
    <row r="7067" spans="10:10" x14ac:dyDescent="0.2">
      <c r="J7067" s="576"/>
    </row>
    <row r="7068" spans="10:10" x14ac:dyDescent="0.2">
      <c r="J7068" s="576"/>
    </row>
    <row r="7069" spans="10:10" x14ac:dyDescent="0.2">
      <c r="J7069" s="576"/>
    </row>
    <row r="7070" spans="10:10" x14ac:dyDescent="0.2">
      <c r="J7070" s="576"/>
    </row>
    <row r="7071" spans="10:10" x14ac:dyDescent="0.2">
      <c r="J7071" s="576"/>
    </row>
    <row r="7072" spans="10:10" x14ac:dyDescent="0.2">
      <c r="J7072" s="576"/>
    </row>
    <row r="7073" spans="10:10" x14ac:dyDescent="0.2">
      <c r="J7073" s="576"/>
    </row>
    <row r="7074" spans="10:10" x14ac:dyDescent="0.2">
      <c r="J7074" s="576"/>
    </row>
    <row r="7075" spans="10:10" x14ac:dyDescent="0.2">
      <c r="J7075" s="576"/>
    </row>
    <row r="7076" spans="10:10" x14ac:dyDescent="0.2">
      <c r="J7076" s="576"/>
    </row>
    <row r="7077" spans="10:10" x14ac:dyDescent="0.2">
      <c r="J7077" s="576"/>
    </row>
    <row r="7078" spans="10:10" x14ac:dyDescent="0.2">
      <c r="J7078" s="576"/>
    </row>
    <row r="7079" spans="10:10" x14ac:dyDescent="0.2">
      <c r="J7079" s="576"/>
    </row>
    <row r="7080" spans="10:10" x14ac:dyDescent="0.2">
      <c r="J7080" s="576"/>
    </row>
    <row r="7081" spans="10:10" x14ac:dyDescent="0.2">
      <c r="J7081" s="576"/>
    </row>
    <row r="7082" spans="10:10" x14ac:dyDescent="0.2">
      <c r="J7082" s="576"/>
    </row>
    <row r="7083" spans="10:10" x14ac:dyDescent="0.2">
      <c r="J7083" s="576"/>
    </row>
    <row r="7084" spans="10:10" x14ac:dyDescent="0.2">
      <c r="J7084" s="576"/>
    </row>
    <row r="7085" spans="10:10" x14ac:dyDescent="0.2">
      <c r="J7085" s="576"/>
    </row>
    <row r="7086" spans="10:10" x14ac:dyDescent="0.2">
      <c r="J7086" s="576"/>
    </row>
    <row r="7087" spans="10:10" x14ac:dyDescent="0.2">
      <c r="J7087" s="576"/>
    </row>
    <row r="7088" spans="10:10" x14ac:dyDescent="0.2">
      <c r="J7088" s="576"/>
    </row>
    <row r="7089" spans="10:10" x14ac:dyDescent="0.2">
      <c r="J7089" s="576"/>
    </row>
    <row r="7090" spans="10:10" x14ac:dyDescent="0.2">
      <c r="J7090" s="576"/>
    </row>
    <row r="7091" spans="10:10" x14ac:dyDescent="0.2">
      <c r="J7091" s="576"/>
    </row>
    <row r="7092" spans="10:10" x14ac:dyDescent="0.2">
      <c r="J7092" s="576"/>
    </row>
    <row r="7093" spans="10:10" x14ac:dyDescent="0.2">
      <c r="J7093" s="576"/>
    </row>
    <row r="7094" spans="10:10" x14ac:dyDescent="0.2">
      <c r="J7094" s="576"/>
    </row>
    <row r="7095" spans="10:10" x14ac:dyDescent="0.2">
      <c r="J7095" s="576"/>
    </row>
    <row r="7096" spans="10:10" x14ac:dyDescent="0.2">
      <c r="J7096" s="576"/>
    </row>
    <row r="7097" spans="10:10" x14ac:dyDescent="0.2">
      <c r="J7097" s="576"/>
    </row>
    <row r="7098" spans="10:10" x14ac:dyDescent="0.2">
      <c r="J7098" s="576"/>
    </row>
    <row r="7099" spans="10:10" x14ac:dyDescent="0.2">
      <c r="J7099" s="576"/>
    </row>
    <row r="7100" spans="10:10" x14ac:dyDescent="0.2">
      <c r="J7100" s="576"/>
    </row>
    <row r="7101" spans="10:10" x14ac:dyDescent="0.2">
      <c r="J7101" s="576"/>
    </row>
    <row r="7102" spans="10:10" x14ac:dyDescent="0.2">
      <c r="J7102" s="576"/>
    </row>
    <row r="7103" spans="10:10" x14ac:dyDescent="0.2">
      <c r="J7103" s="576"/>
    </row>
    <row r="7104" spans="10:10" x14ac:dyDescent="0.2">
      <c r="J7104" s="576"/>
    </row>
    <row r="7105" spans="10:10" x14ac:dyDescent="0.2">
      <c r="J7105" s="576"/>
    </row>
    <row r="7106" spans="10:10" x14ac:dyDescent="0.2">
      <c r="J7106" s="576"/>
    </row>
    <row r="7107" spans="10:10" x14ac:dyDescent="0.2">
      <c r="J7107" s="576"/>
    </row>
    <row r="7108" spans="10:10" x14ac:dyDescent="0.2">
      <c r="J7108" s="576"/>
    </row>
    <row r="7109" spans="10:10" x14ac:dyDescent="0.2">
      <c r="J7109" s="576"/>
    </row>
    <row r="7110" spans="10:10" x14ac:dyDescent="0.2">
      <c r="J7110" s="576"/>
    </row>
    <row r="7111" spans="10:10" x14ac:dyDescent="0.2">
      <c r="J7111" s="576"/>
    </row>
    <row r="7112" spans="10:10" x14ac:dyDescent="0.2">
      <c r="J7112" s="576"/>
    </row>
    <row r="7113" spans="10:10" x14ac:dyDescent="0.2">
      <c r="J7113" s="576"/>
    </row>
    <row r="7114" spans="10:10" x14ac:dyDescent="0.2">
      <c r="J7114" s="576"/>
    </row>
    <row r="7115" spans="10:10" x14ac:dyDescent="0.2">
      <c r="J7115" s="576"/>
    </row>
    <row r="7116" spans="10:10" x14ac:dyDescent="0.2">
      <c r="J7116" s="576"/>
    </row>
    <row r="7117" spans="10:10" x14ac:dyDescent="0.2">
      <c r="J7117" s="576"/>
    </row>
    <row r="7118" spans="10:10" x14ac:dyDescent="0.2">
      <c r="J7118" s="576"/>
    </row>
    <row r="7119" spans="10:10" x14ac:dyDescent="0.2">
      <c r="J7119" s="576"/>
    </row>
    <row r="7120" spans="10:10" x14ac:dyDescent="0.2">
      <c r="J7120" s="576"/>
    </row>
    <row r="7121" spans="10:10" x14ac:dyDescent="0.2">
      <c r="J7121" s="576"/>
    </row>
    <row r="7122" spans="10:10" x14ac:dyDescent="0.2">
      <c r="J7122" s="576"/>
    </row>
    <row r="7123" spans="10:10" x14ac:dyDescent="0.2">
      <c r="J7123" s="576"/>
    </row>
    <row r="7124" spans="10:10" x14ac:dyDescent="0.2">
      <c r="J7124" s="576"/>
    </row>
    <row r="7125" spans="10:10" x14ac:dyDescent="0.2">
      <c r="J7125" s="576"/>
    </row>
    <row r="7126" spans="10:10" x14ac:dyDescent="0.2">
      <c r="J7126" s="576"/>
    </row>
    <row r="7127" spans="10:10" x14ac:dyDescent="0.2">
      <c r="J7127" s="576"/>
    </row>
    <row r="7128" spans="10:10" x14ac:dyDescent="0.2">
      <c r="J7128" s="576"/>
    </row>
    <row r="7129" spans="10:10" x14ac:dyDescent="0.2">
      <c r="J7129" s="576"/>
    </row>
    <row r="7130" spans="10:10" x14ac:dyDescent="0.2">
      <c r="J7130" s="576"/>
    </row>
    <row r="7131" spans="10:10" x14ac:dyDescent="0.2">
      <c r="J7131" s="576"/>
    </row>
    <row r="7132" spans="10:10" x14ac:dyDescent="0.2">
      <c r="J7132" s="576"/>
    </row>
    <row r="7133" spans="10:10" x14ac:dyDescent="0.2">
      <c r="J7133" s="576"/>
    </row>
    <row r="7134" spans="10:10" x14ac:dyDescent="0.2">
      <c r="J7134" s="576"/>
    </row>
    <row r="7135" spans="10:10" x14ac:dyDescent="0.2">
      <c r="J7135" s="576"/>
    </row>
    <row r="7136" spans="10:10" x14ac:dyDescent="0.2">
      <c r="J7136" s="576"/>
    </row>
    <row r="7137" spans="10:10" x14ac:dyDescent="0.2">
      <c r="J7137" s="576"/>
    </row>
    <row r="7138" spans="10:10" x14ac:dyDescent="0.2">
      <c r="J7138" s="576"/>
    </row>
    <row r="7139" spans="10:10" x14ac:dyDescent="0.2">
      <c r="J7139" s="576"/>
    </row>
    <row r="7140" spans="10:10" x14ac:dyDescent="0.2">
      <c r="J7140" s="576"/>
    </row>
    <row r="7141" spans="10:10" x14ac:dyDescent="0.2">
      <c r="J7141" s="576"/>
    </row>
    <row r="7142" spans="10:10" x14ac:dyDescent="0.2">
      <c r="J7142" s="576"/>
    </row>
    <row r="7143" spans="10:10" x14ac:dyDescent="0.2">
      <c r="J7143" s="576"/>
    </row>
    <row r="7144" spans="10:10" x14ac:dyDescent="0.2">
      <c r="J7144" s="576"/>
    </row>
    <row r="7145" spans="10:10" x14ac:dyDescent="0.2">
      <c r="J7145" s="576"/>
    </row>
    <row r="7146" spans="10:10" x14ac:dyDescent="0.2">
      <c r="J7146" s="576"/>
    </row>
    <row r="7147" spans="10:10" x14ac:dyDescent="0.2">
      <c r="J7147" s="576"/>
    </row>
    <row r="7148" spans="10:10" x14ac:dyDescent="0.2">
      <c r="J7148" s="576"/>
    </row>
    <row r="7149" spans="10:10" x14ac:dyDescent="0.2">
      <c r="J7149" s="576"/>
    </row>
    <row r="7150" spans="10:10" x14ac:dyDescent="0.2">
      <c r="J7150" s="576"/>
    </row>
    <row r="7151" spans="10:10" x14ac:dyDescent="0.2">
      <c r="J7151" s="576"/>
    </row>
    <row r="7152" spans="10:10" x14ac:dyDescent="0.2">
      <c r="J7152" s="576"/>
    </row>
    <row r="7153" spans="10:10" x14ac:dyDescent="0.2">
      <c r="J7153" s="576"/>
    </row>
    <row r="7154" spans="10:10" x14ac:dyDescent="0.2">
      <c r="J7154" s="576"/>
    </row>
    <row r="7155" spans="10:10" x14ac:dyDescent="0.2">
      <c r="J7155" s="576"/>
    </row>
    <row r="7156" spans="10:10" x14ac:dyDescent="0.2">
      <c r="J7156" s="576"/>
    </row>
    <row r="7157" spans="10:10" x14ac:dyDescent="0.2">
      <c r="J7157" s="576"/>
    </row>
    <row r="7158" spans="10:10" x14ac:dyDescent="0.2">
      <c r="J7158" s="576"/>
    </row>
    <row r="7159" spans="10:10" x14ac:dyDescent="0.2">
      <c r="J7159" s="576"/>
    </row>
    <row r="7160" spans="10:10" x14ac:dyDescent="0.2">
      <c r="J7160" s="576"/>
    </row>
    <row r="7161" spans="10:10" x14ac:dyDescent="0.2">
      <c r="J7161" s="576"/>
    </row>
    <row r="7162" spans="10:10" x14ac:dyDescent="0.2">
      <c r="J7162" s="576"/>
    </row>
    <row r="7163" spans="10:10" x14ac:dyDescent="0.2">
      <c r="J7163" s="576"/>
    </row>
    <row r="7164" spans="10:10" x14ac:dyDescent="0.2">
      <c r="J7164" s="576"/>
    </row>
    <row r="7165" spans="10:10" x14ac:dyDescent="0.2">
      <c r="J7165" s="576"/>
    </row>
    <row r="7166" spans="10:10" x14ac:dyDescent="0.2">
      <c r="J7166" s="576"/>
    </row>
    <row r="7167" spans="10:10" x14ac:dyDescent="0.2">
      <c r="J7167" s="576"/>
    </row>
    <row r="7168" spans="10:10" x14ac:dyDescent="0.2">
      <c r="J7168" s="576"/>
    </row>
    <row r="7169" spans="10:10" x14ac:dyDescent="0.2">
      <c r="J7169" s="576"/>
    </row>
    <row r="7170" spans="10:10" x14ac:dyDescent="0.2">
      <c r="J7170" s="576"/>
    </row>
    <row r="7171" spans="10:10" x14ac:dyDescent="0.2">
      <c r="J7171" s="576"/>
    </row>
    <row r="7172" spans="10:10" x14ac:dyDescent="0.2">
      <c r="J7172" s="576"/>
    </row>
    <row r="7173" spans="10:10" x14ac:dyDescent="0.2">
      <c r="J7173" s="576"/>
    </row>
    <row r="7174" spans="10:10" x14ac:dyDescent="0.2">
      <c r="J7174" s="576"/>
    </row>
    <row r="7175" spans="10:10" x14ac:dyDescent="0.2">
      <c r="J7175" s="576"/>
    </row>
    <row r="7176" spans="10:10" x14ac:dyDescent="0.2">
      <c r="J7176" s="576"/>
    </row>
    <row r="7177" spans="10:10" x14ac:dyDescent="0.2">
      <c r="J7177" s="576"/>
    </row>
    <row r="7178" spans="10:10" x14ac:dyDescent="0.2">
      <c r="J7178" s="576"/>
    </row>
    <row r="7179" spans="10:10" x14ac:dyDescent="0.2">
      <c r="J7179" s="576"/>
    </row>
    <row r="7180" spans="10:10" x14ac:dyDescent="0.2">
      <c r="J7180" s="576"/>
    </row>
    <row r="7181" spans="10:10" x14ac:dyDescent="0.2">
      <c r="J7181" s="576"/>
    </row>
    <row r="7182" spans="10:10" x14ac:dyDescent="0.2">
      <c r="J7182" s="576"/>
    </row>
    <row r="7183" spans="10:10" x14ac:dyDescent="0.2">
      <c r="J7183" s="576"/>
    </row>
    <row r="7184" spans="10:10" x14ac:dyDescent="0.2">
      <c r="J7184" s="576"/>
    </row>
    <row r="7185" spans="10:10" x14ac:dyDescent="0.2">
      <c r="J7185" s="576"/>
    </row>
    <row r="7186" spans="10:10" x14ac:dyDescent="0.2">
      <c r="J7186" s="576"/>
    </row>
    <row r="7187" spans="10:10" x14ac:dyDescent="0.2">
      <c r="J7187" s="576"/>
    </row>
    <row r="7188" spans="10:10" x14ac:dyDescent="0.2">
      <c r="J7188" s="576"/>
    </row>
    <row r="7189" spans="10:10" x14ac:dyDescent="0.2">
      <c r="J7189" s="576"/>
    </row>
    <row r="7190" spans="10:10" x14ac:dyDescent="0.2">
      <c r="J7190" s="576"/>
    </row>
    <row r="7191" spans="10:10" x14ac:dyDescent="0.2">
      <c r="J7191" s="576"/>
    </row>
    <row r="7192" spans="10:10" x14ac:dyDescent="0.2">
      <c r="J7192" s="576"/>
    </row>
    <row r="7193" spans="10:10" x14ac:dyDescent="0.2">
      <c r="J7193" s="576"/>
    </row>
    <row r="7194" spans="10:10" x14ac:dyDescent="0.2">
      <c r="J7194" s="576"/>
    </row>
    <row r="7195" spans="10:10" x14ac:dyDescent="0.2">
      <c r="J7195" s="576"/>
    </row>
    <row r="7196" spans="10:10" x14ac:dyDescent="0.2">
      <c r="J7196" s="576"/>
    </row>
    <row r="7197" spans="10:10" x14ac:dyDescent="0.2">
      <c r="J7197" s="576"/>
    </row>
    <row r="7198" spans="10:10" x14ac:dyDescent="0.2">
      <c r="J7198" s="576"/>
    </row>
    <row r="7199" spans="10:10" x14ac:dyDescent="0.2">
      <c r="J7199" s="576"/>
    </row>
    <row r="7200" spans="10:10" x14ac:dyDescent="0.2">
      <c r="J7200" s="576"/>
    </row>
    <row r="7201" spans="10:10" x14ac:dyDescent="0.2">
      <c r="J7201" s="576"/>
    </row>
    <row r="7202" spans="10:10" x14ac:dyDescent="0.2">
      <c r="J7202" s="576"/>
    </row>
    <row r="7203" spans="10:10" x14ac:dyDescent="0.2">
      <c r="J7203" s="576"/>
    </row>
    <row r="7204" spans="10:10" x14ac:dyDescent="0.2">
      <c r="J7204" s="576"/>
    </row>
    <row r="7205" spans="10:10" x14ac:dyDescent="0.2">
      <c r="J7205" s="576"/>
    </row>
    <row r="7206" spans="10:10" x14ac:dyDescent="0.2">
      <c r="J7206" s="576"/>
    </row>
    <row r="7207" spans="10:10" x14ac:dyDescent="0.2">
      <c r="J7207" s="576"/>
    </row>
    <row r="7208" spans="10:10" x14ac:dyDescent="0.2">
      <c r="J7208" s="576"/>
    </row>
    <row r="7209" spans="10:10" x14ac:dyDescent="0.2">
      <c r="J7209" s="576"/>
    </row>
    <row r="7210" spans="10:10" x14ac:dyDescent="0.2">
      <c r="J7210" s="576"/>
    </row>
    <row r="7211" spans="10:10" x14ac:dyDescent="0.2">
      <c r="J7211" s="576"/>
    </row>
    <row r="7212" spans="10:10" x14ac:dyDescent="0.2">
      <c r="J7212" s="576"/>
    </row>
    <row r="7213" spans="10:10" x14ac:dyDescent="0.2">
      <c r="J7213" s="576"/>
    </row>
    <row r="7214" spans="10:10" x14ac:dyDescent="0.2">
      <c r="J7214" s="576"/>
    </row>
    <row r="7215" spans="10:10" x14ac:dyDescent="0.2">
      <c r="J7215" s="576"/>
    </row>
    <row r="7216" spans="10:10" x14ac:dyDescent="0.2">
      <c r="J7216" s="576"/>
    </row>
    <row r="7217" spans="10:10" x14ac:dyDescent="0.2">
      <c r="J7217" s="576"/>
    </row>
    <row r="7218" spans="10:10" x14ac:dyDescent="0.2">
      <c r="J7218" s="576"/>
    </row>
    <row r="7219" spans="10:10" x14ac:dyDescent="0.2">
      <c r="J7219" s="576"/>
    </row>
    <row r="7220" spans="10:10" x14ac:dyDescent="0.2">
      <c r="J7220" s="576"/>
    </row>
    <row r="7221" spans="10:10" x14ac:dyDescent="0.2">
      <c r="J7221" s="576"/>
    </row>
    <row r="7222" spans="10:10" x14ac:dyDescent="0.2">
      <c r="J7222" s="576"/>
    </row>
    <row r="7223" spans="10:10" x14ac:dyDescent="0.2">
      <c r="J7223" s="576"/>
    </row>
    <row r="7224" spans="10:10" x14ac:dyDescent="0.2">
      <c r="J7224" s="576"/>
    </row>
    <row r="7225" spans="10:10" x14ac:dyDescent="0.2">
      <c r="J7225" s="576"/>
    </row>
    <row r="7226" spans="10:10" x14ac:dyDescent="0.2">
      <c r="J7226" s="576"/>
    </row>
    <row r="7227" spans="10:10" x14ac:dyDescent="0.2">
      <c r="J7227" s="576"/>
    </row>
    <row r="7228" spans="10:10" x14ac:dyDescent="0.2">
      <c r="J7228" s="576"/>
    </row>
    <row r="7229" spans="10:10" x14ac:dyDescent="0.2">
      <c r="J7229" s="576"/>
    </row>
    <row r="7230" spans="10:10" x14ac:dyDescent="0.2">
      <c r="J7230" s="576"/>
    </row>
    <row r="7231" spans="10:10" x14ac:dyDescent="0.2">
      <c r="J7231" s="576"/>
    </row>
    <row r="7232" spans="10:10" x14ac:dyDescent="0.2">
      <c r="J7232" s="576"/>
    </row>
    <row r="7233" spans="10:10" x14ac:dyDescent="0.2">
      <c r="J7233" s="576"/>
    </row>
    <row r="7234" spans="10:10" x14ac:dyDescent="0.2">
      <c r="J7234" s="576"/>
    </row>
    <row r="7235" spans="10:10" x14ac:dyDescent="0.2">
      <c r="J7235" s="576"/>
    </row>
    <row r="7236" spans="10:10" x14ac:dyDescent="0.2">
      <c r="J7236" s="576"/>
    </row>
    <row r="7237" spans="10:10" x14ac:dyDescent="0.2">
      <c r="J7237" s="576"/>
    </row>
    <row r="7238" spans="10:10" x14ac:dyDescent="0.2">
      <c r="J7238" s="576"/>
    </row>
    <row r="7239" spans="10:10" x14ac:dyDescent="0.2">
      <c r="J7239" s="576"/>
    </row>
    <row r="7240" spans="10:10" x14ac:dyDescent="0.2">
      <c r="J7240" s="576"/>
    </row>
    <row r="7241" spans="10:10" x14ac:dyDescent="0.2">
      <c r="J7241" s="576"/>
    </row>
    <row r="7242" spans="10:10" x14ac:dyDescent="0.2">
      <c r="J7242" s="576"/>
    </row>
    <row r="7243" spans="10:10" x14ac:dyDescent="0.2">
      <c r="J7243" s="576"/>
    </row>
    <row r="7244" spans="10:10" x14ac:dyDescent="0.2">
      <c r="J7244" s="576"/>
    </row>
    <row r="7245" spans="10:10" x14ac:dyDescent="0.2">
      <c r="J7245" s="576"/>
    </row>
    <row r="7246" spans="10:10" x14ac:dyDescent="0.2">
      <c r="J7246" s="576"/>
    </row>
    <row r="7247" spans="10:10" x14ac:dyDescent="0.2">
      <c r="J7247" s="576"/>
    </row>
    <row r="7248" spans="10:10" x14ac:dyDescent="0.2">
      <c r="J7248" s="576"/>
    </row>
    <row r="7249" spans="10:10" x14ac:dyDescent="0.2">
      <c r="J7249" s="576"/>
    </row>
    <row r="7250" spans="10:10" x14ac:dyDescent="0.2">
      <c r="J7250" s="576"/>
    </row>
    <row r="7251" spans="10:10" x14ac:dyDescent="0.2">
      <c r="J7251" s="576"/>
    </row>
    <row r="7252" spans="10:10" x14ac:dyDescent="0.2">
      <c r="J7252" s="576"/>
    </row>
    <row r="7253" spans="10:10" x14ac:dyDescent="0.2">
      <c r="J7253" s="576"/>
    </row>
    <row r="7254" spans="10:10" x14ac:dyDescent="0.2">
      <c r="J7254" s="576"/>
    </row>
    <row r="7255" spans="10:10" x14ac:dyDescent="0.2">
      <c r="J7255" s="576"/>
    </row>
    <row r="7256" spans="10:10" x14ac:dyDescent="0.2">
      <c r="J7256" s="576"/>
    </row>
    <row r="7257" spans="10:10" x14ac:dyDescent="0.2">
      <c r="J7257" s="576"/>
    </row>
    <row r="7258" spans="10:10" x14ac:dyDescent="0.2">
      <c r="J7258" s="576"/>
    </row>
    <row r="7259" spans="10:10" x14ac:dyDescent="0.2">
      <c r="J7259" s="576"/>
    </row>
    <row r="7260" spans="10:10" x14ac:dyDescent="0.2">
      <c r="J7260" s="576"/>
    </row>
    <row r="7261" spans="10:10" x14ac:dyDescent="0.2">
      <c r="J7261" s="576"/>
    </row>
    <row r="7262" spans="10:10" x14ac:dyDescent="0.2">
      <c r="J7262" s="576"/>
    </row>
    <row r="7263" spans="10:10" x14ac:dyDescent="0.2">
      <c r="J7263" s="576"/>
    </row>
    <row r="7264" spans="10:10" x14ac:dyDescent="0.2">
      <c r="J7264" s="576"/>
    </row>
    <row r="7265" spans="10:10" x14ac:dyDescent="0.2">
      <c r="J7265" s="576"/>
    </row>
    <row r="7266" spans="10:10" x14ac:dyDescent="0.2">
      <c r="J7266" s="576"/>
    </row>
    <row r="7267" spans="10:10" x14ac:dyDescent="0.2">
      <c r="J7267" s="576"/>
    </row>
    <row r="7268" spans="10:10" x14ac:dyDescent="0.2">
      <c r="J7268" s="576"/>
    </row>
    <row r="7269" spans="10:10" x14ac:dyDescent="0.2">
      <c r="J7269" s="576"/>
    </row>
    <row r="7270" spans="10:10" x14ac:dyDescent="0.2">
      <c r="J7270" s="576"/>
    </row>
    <row r="7271" spans="10:10" x14ac:dyDescent="0.2">
      <c r="J7271" s="576"/>
    </row>
    <row r="7272" spans="10:10" x14ac:dyDescent="0.2">
      <c r="J7272" s="576"/>
    </row>
    <row r="7273" spans="10:10" x14ac:dyDescent="0.2">
      <c r="J7273" s="576"/>
    </row>
    <row r="7274" spans="10:10" x14ac:dyDescent="0.2">
      <c r="J7274" s="576"/>
    </row>
    <row r="7275" spans="10:10" x14ac:dyDescent="0.2">
      <c r="J7275" s="576"/>
    </row>
    <row r="7276" spans="10:10" x14ac:dyDescent="0.2">
      <c r="J7276" s="576"/>
    </row>
    <row r="7277" spans="10:10" x14ac:dyDescent="0.2">
      <c r="J7277" s="576"/>
    </row>
    <row r="7278" spans="10:10" x14ac:dyDescent="0.2">
      <c r="J7278" s="576"/>
    </row>
    <row r="7279" spans="10:10" x14ac:dyDescent="0.2">
      <c r="J7279" s="576"/>
    </row>
    <row r="7280" spans="10:10" x14ac:dyDescent="0.2">
      <c r="J7280" s="576"/>
    </row>
    <row r="7281" spans="10:10" x14ac:dyDescent="0.2">
      <c r="J7281" s="576"/>
    </row>
    <row r="7282" spans="10:10" x14ac:dyDescent="0.2">
      <c r="J7282" s="576"/>
    </row>
    <row r="7283" spans="10:10" x14ac:dyDescent="0.2">
      <c r="J7283" s="576"/>
    </row>
    <row r="7284" spans="10:10" x14ac:dyDescent="0.2">
      <c r="J7284" s="576"/>
    </row>
    <row r="7285" spans="10:10" x14ac:dyDescent="0.2">
      <c r="J7285" s="576"/>
    </row>
    <row r="7286" spans="10:10" x14ac:dyDescent="0.2">
      <c r="J7286" s="576"/>
    </row>
    <row r="7287" spans="10:10" x14ac:dyDescent="0.2">
      <c r="J7287" s="576"/>
    </row>
    <row r="7288" spans="10:10" x14ac:dyDescent="0.2">
      <c r="J7288" s="576"/>
    </row>
    <row r="7289" spans="10:10" x14ac:dyDescent="0.2">
      <c r="J7289" s="576"/>
    </row>
    <row r="7290" spans="10:10" x14ac:dyDescent="0.2">
      <c r="J7290" s="576"/>
    </row>
    <row r="7291" spans="10:10" x14ac:dyDescent="0.2">
      <c r="J7291" s="576"/>
    </row>
    <row r="7292" spans="10:10" x14ac:dyDescent="0.2">
      <c r="J7292" s="576"/>
    </row>
    <row r="7293" spans="10:10" x14ac:dyDescent="0.2">
      <c r="J7293" s="576"/>
    </row>
    <row r="7294" spans="10:10" x14ac:dyDescent="0.2">
      <c r="J7294" s="576"/>
    </row>
    <row r="7295" spans="10:10" x14ac:dyDescent="0.2">
      <c r="J7295" s="576"/>
    </row>
    <row r="7296" spans="10:10" x14ac:dyDescent="0.2">
      <c r="J7296" s="576"/>
    </row>
    <row r="7297" spans="10:10" x14ac:dyDescent="0.2">
      <c r="J7297" s="576"/>
    </row>
    <row r="7298" spans="10:10" x14ac:dyDescent="0.2">
      <c r="J7298" s="576"/>
    </row>
    <row r="7299" spans="10:10" x14ac:dyDescent="0.2">
      <c r="J7299" s="576"/>
    </row>
    <row r="7300" spans="10:10" x14ac:dyDescent="0.2">
      <c r="J7300" s="576"/>
    </row>
    <row r="7301" spans="10:10" x14ac:dyDescent="0.2">
      <c r="J7301" s="576"/>
    </row>
    <row r="7302" spans="10:10" x14ac:dyDescent="0.2">
      <c r="J7302" s="576"/>
    </row>
    <row r="7303" spans="10:10" x14ac:dyDescent="0.2">
      <c r="J7303" s="576"/>
    </row>
    <row r="7304" spans="10:10" x14ac:dyDescent="0.2">
      <c r="J7304" s="576"/>
    </row>
    <row r="7305" spans="10:10" x14ac:dyDescent="0.2">
      <c r="J7305" s="576"/>
    </row>
    <row r="7306" spans="10:10" x14ac:dyDescent="0.2">
      <c r="J7306" s="576"/>
    </row>
    <row r="7307" spans="10:10" x14ac:dyDescent="0.2">
      <c r="J7307" s="576"/>
    </row>
    <row r="7308" spans="10:10" x14ac:dyDescent="0.2">
      <c r="J7308" s="576"/>
    </row>
    <row r="7309" spans="10:10" x14ac:dyDescent="0.2">
      <c r="J7309" s="576"/>
    </row>
    <row r="7310" spans="10:10" x14ac:dyDescent="0.2">
      <c r="J7310" s="576"/>
    </row>
    <row r="7311" spans="10:10" x14ac:dyDescent="0.2">
      <c r="J7311" s="576"/>
    </row>
    <row r="7312" spans="10:10" x14ac:dyDescent="0.2">
      <c r="J7312" s="576"/>
    </row>
    <row r="7313" spans="10:10" x14ac:dyDescent="0.2">
      <c r="J7313" s="576"/>
    </row>
    <row r="7314" spans="10:10" x14ac:dyDescent="0.2">
      <c r="J7314" s="576"/>
    </row>
    <row r="7315" spans="10:10" x14ac:dyDescent="0.2">
      <c r="J7315" s="576"/>
    </row>
    <row r="7316" spans="10:10" x14ac:dyDescent="0.2">
      <c r="J7316" s="576"/>
    </row>
    <row r="7317" spans="10:10" x14ac:dyDescent="0.2">
      <c r="J7317" s="576"/>
    </row>
    <row r="7318" spans="10:10" x14ac:dyDescent="0.2">
      <c r="J7318" s="576"/>
    </row>
    <row r="7319" spans="10:10" x14ac:dyDescent="0.2">
      <c r="J7319" s="576"/>
    </row>
    <row r="7320" spans="10:10" x14ac:dyDescent="0.2">
      <c r="J7320" s="576"/>
    </row>
    <row r="7321" spans="10:10" x14ac:dyDescent="0.2">
      <c r="J7321" s="576"/>
    </row>
    <row r="7322" spans="10:10" x14ac:dyDescent="0.2">
      <c r="J7322" s="576"/>
    </row>
    <row r="7323" spans="10:10" x14ac:dyDescent="0.2">
      <c r="J7323" s="576"/>
    </row>
    <row r="7324" spans="10:10" x14ac:dyDescent="0.2">
      <c r="J7324" s="576"/>
    </row>
    <row r="7325" spans="10:10" x14ac:dyDescent="0.2">
      <c r="J7325" s="576"/>
    </row>
    <row r="7326" spans="10:10" x14ac:dyDescent="0.2">
      <c r="J7326" s="576"/>
    </row>
    <row r="7327" spans="10:10" x14ac:dyDescent="0.2">
      <c r="J7327" s="576"/>
    </row>
    <row r="7328" spans="10:10" x14ac:dyDescent="0.2">
      <c r="J7328" s="576"/>
    </row>
    <row r="7329" spans="10:10" x14ac:dyDescent="0.2">
      <c r="J7329" s="576"/>
    </row>
    <row r="7330" spans="10:10" x14ac:dyDescent="0.2">
      <c r="J7330" s="576"/>
    </row>
    <row r="7331" spans="10:10" x14ac:dyDescent="0.2">
      <c r="J7331" s="576"/>
    </row>
    <row r="7332" spans="10:10" x14ac:dyDescent="0.2">
      <c r="J7332" s="576"/>
    </row>
    <row r="7333" spans="10:10" x14ac:dyDescent="0.2">
      <c r="J7333" s="576"/>
    </row>
    <row r="7334" spans="10:10" x14ac:dyDescent="0.2">
      <c r="J7334" s="576"/>
    </row>
    <row r="7335" spans="10:10" x14ac:dyDescent="0.2">
      <c r="J7335" s="576"/>
    </row>
    <row r="7336" spans="10:10" x14ac:dyDescent="0.2">
      <c r="J7336" s="576"/>
    </row>
    <row r="7337" spans="10:10" x14ac:dyDescent="0.2">
      <c r="J7337" s="576"/>
    </row>
    <row r="7338" spans="10:10" x14ac:dyDescent="0.2">
      <c r="J7338" s="576"/>
    </row>
    <row r="7339" spans="10:10" x14ac:dyDescent="0.2">
      <c r="J7339" s="576"/>
    </row>
    <row r="7340" spans="10:10" x14ac:dyDescent="0.2">
      <c r="J7340" s="576"/>
    </row>
    <row r="7341" spans="10:10" x14ac:dyDescent="0.2">
      <c r="J7341" s="576"/>
    </row>
    <row r="7342" spans="10:10" x14ac:dyDescent="0.2">
      <c r="J7342" s="576"/>
    </row>
    <row r="7343" spans="10:10" x14ac:dyDescent="0.2">
      <c r="J7343" s="576"/>
    </row>
    <row r="7344" spans="10:10" x14ac:dyDescent="0.2">
      <c r="J7344" s="576"/>
    </row>
    <row r="7345" spans="10:10" x14ac:dyDescent="0.2">
      <c r="J7345" s="576"/>
    </row>
    <row r="7346" spans="10:10" x14ac:dyDescent="0.2">
      <c r="J7346" s="576"/>
    </row>
    <row r="7347" spans="10:10" x14ac:dyDescent="0.2">
      <c r="J7347" s="576"/>
    </row>
    <row r="7348" spans="10:10" x14ac:dyDescent="0.2">
      <c r="J7348" s="576"/>
    </row>
    <row r="7349" spans="10:10" x14ac:dyDescent="0.2">
      <c r="J7349" s="576"/>
    </row>
    <row r="7350" spans="10:10" x14ac:dyDescent="0.2">
      <c r="J7350" s="576"/>
    </row>
    <row r="7351" spans="10:10" x14ac:dyDescent="0.2">
      <c r="J7351" s="576"/>
    </row>
    <row r="7352" spans="10:10" x14ac:dyDescent="0.2">
      <c r="J7352" s="576"/>
    </row>
    <row r="7353" spans="10:10" x14ac:dyDescent="0.2">
      <c r="J7353" s="576"/>
    </row>
    <row r="7354" spans="10:10" x14ac:dyDescent="0.2">
      <c r="J7354" s="576"/>
    </row>
    <row r="7355" spans="10:10" x14ac:dyDescent="0.2">
      <c r="J7355" s="576"/>
    </row>
    <row r="7356" spans="10:10" x14ac:dyDescent="0.2">
      <c r="J7356" s="576"/>
    </row>
    <row r="7357" spans="10:10" x14ac:dyDescent="0.2">
      <c r="J7357" s="576"/>
    </row>
    <row r="7358" spans="10:10" x14ac:dyDescent="0.2">
      <c r="J7358" s="576"/>
    </row>
    <row r="7359" spans="10:10" x14ac:dyDescent="0.2">
      <c r="J7359" s="576"/>
    </row>
    <row r="7360" spans="10:10" x14ac:dyDescent="0.2">
      <c r="J7360" s="576"/>
    </row>
    <row r="7361" spans="10:10" x14ac:dyDescent="0.2">
      <c r="J7361" s="576"/>
    </row>
    <row r="7362" spans="10:10" x14ac:dyDescent="0.2">
      <c r="J7362" s="576"/>
    </row>
    <row r="7363" spans="10:10" x14ac:dyDescent="0.2">
      <c r="J7363" s="576"/>
    </row>
    <row r="7364" spans="10:10" x14ac:dyDescent="0.2">
      <c r="J7364" s="576"/>
    </row>
    <row r="7365" spans="10:10" x14ac:dyDescent="0.2">
      <c r="J7365" s="576"/>
    </row>
    <row r="7366" spans="10:10" x14ac:dyDescent="0.2">
      <c r="J7366" s="576"/>
    </row>
    <row r="7367" spans="10:10" x14ac:dyDescent="0.2">
      <c r="J7367" s="576"/>
    </row>
    <row r="7368" spans="10:10" x14ac:dyDescent="0.2">
      <c r="J7368" s="576"/>
    </row>
    <row r="7369" spans="10:10" x14ac:dyDescent="0.2">
      <c r="J7369" s="576"/>
    </row>
    <row r="7370" spans="10:10" x14ac:dyDescent="0.2">
      <c r="J7370" s="576"/>
    </row>
    <row r="7371" spans="10:10" x14ac:dyDescent="0.2">
      <c r="J7371" s="576"/>
    </row>
    <row r="7372" spans="10:10" x14ac:dyDescent="0.2">
      <c r="J7372" s="576"/>
    </row>
    <row r="7373" spans="10:10" x14ac:dyDescent="0.2">
      <c r="J7373" s="576"/>
    </row>
    <row r="7374" spans="10:10" x14ac:dyDescent="0.2">
      <c r="J7374" s="576"/>
    </row>
    <row r="7375" spans="10:10" x14ac:dyDescent="0.2">
      <c r="J7375" s="576"/>
    </row>
    <row r="7376" spans="10:10" x14ac:dyDescent="0.2">
      <c r="J7376" s="576"/>
    </row>
    <row r="7377" spans="10:10" x14ac:dyDescent="0.2">
      <c r="J7377" s="576"/>
    </row>
    <row r="7378" spans="10:10" x14ac:dyDescent="0.2">
      <c r="J7378" s="576"/>
    </row>
    <row r="7379" spans="10:10" x14ac:dyDescent="0.2">
      <c r="J7379" s="576"/>
    </row>
    <row r="7380" spans="10:10" x14ac:dyDescent="0.2">
      <c r="J7380" s="576"/>
    </row>
    <row r="7381" spans="10:10" x14ac:dyDescent="0.2">
      <c r="J7381" s="576"/>
    </row>
    <row r="7382" spans="10:10" x14ac:dyDescent="0.2">
      <c r="J7382" s="576"/>
    </row>
    <row r="7383" spans="10:10" x14ac:dyDescent="0.2">
      <c r="J7383" s="576"/>
    </row>
    <row r="7384" spans="10:10" x14ac:dyDescent="0.2">
      <c r="J7384" s="576"/>
    </row>
    <row r="7385" spans="10:10" x14ac:dyDescent="0.2">
      <c r="J7385" s="576"/>
    </row>
    <row r="7386" spans="10:10" x14ac:dyDescent="0.2">
      <c r="J7386" s="576"/>
    </row>
    <row r="7387" spans="10:10" x14ac:dyDescent="0.2">
      <c r="J7387" s="576"/>
    </row>
    <row r="7388" spans="10:10" x14ac:dyDescent="0.2">
      <c r="J7388" s="576"/>
    </row>
    <row r="7389" spans="10:10" x14ac:dyDescent="0.2">
      <c r="J7389" s="576"/>
    </row>
    <row r="7390" spans="10:10" x14ac:dyDescent="0.2">
      <c r="J7390" s="576"/>
    </row>
    <row r="7391" spans="10:10" x14ac:dyDescent="0.2">
      <c r="J7391" s="576"/>
    </row>
    <row r="7392" spans="10:10" x14ac:dyDescent="0.2">
      <c r="J7392" s="576"/>
    </row>
    <row r="7393" spans="10:10" x14ac:dyDescent="0.2">
      <c r="J7393" s="576"/>
    </row>
    <row r="7394" spans="10:10" x14ac:dyDescent="0.2">
      <c r="J7394" s="576"/>
    </row>
    <row r="7395" spans="10:10" x14ac:dyDescent="0.2">
      <c r="J7395" s="576"/>
    </row>
    <row r="7396" spans="10:10" x14ac:dyDescent="0.2">
      <c r="J7396" s="576"/>
    </row>
    <row r="7397" spans="10:10" x14ac:dyDescent="0.2">
      <c r="J7397" s="576"/>
    </row>
    <row r="7398" spans="10:10" x14ac:dyDescent="0.2">
      <c r="J7398" s="576"/>
    </row>
    <row r="7399" spans="10:10" x14ac:dyDescent="0.2">
      <c r="J7399" s="576"/>
    </row>
    <row r="7400" spans="10:10" x14ac:dyDescent="0.2">
      <c r="J7400" s="576"/>
    </row>
    <row r="7401" spans="10:10" x14ac:dyDescent="0.2">
      <c r="J7401" s="576"/>
    </row>
    <row r="7402" spans="10:10" x14ac:dyDescent="0.2">
      <c r="J7402" s="576"/>
    </row>
    <row r="7403" spans="10:10" x14ac:dyDescent="0.2">
      <c r="J7403" s="576"/>
    </row>
    <row r="7404" spans="10:10" x14ac:dyDescent="0.2">
      <c r="J7404" s="576"/>
    </row>
    <row r="7405" spans="10:10" x14ac:dyDescent="0.2">
      <c r="J7405" s="576"/>
    </row>
    <row r="7406" spans="10:10" x14ac:dyDescent="0.2">
      <c r="J7406" s="576"/>
    </row>
    <row r="7407" spans="10:10" x14ac:dyDescent="0.2">
      <c r="J7407" s="576"/>
    </row>
    <row r="7408" spans="10:10" x14ac:dyDescent="0.2">
      <c r="J7408" s="576"/>
    </row>
    <row r="7409" spans="10:10" x14ac:dyDescent="0.2">
      <c r="J7409" s="576"/>
    </row>
    <row r="7410" spans="10:10" x14ac:dyDescent="0.2">
      <c r="J7410" s="576"/>
    </row>
    <row r="7411" spans="10:10" x14ac:dyDescent="0.2">
      <c r="J7411" s="576"/>
    </row>
    <row r="7412" spans="10:10" x14ac:dyDescent="0.2">
      <c r="J7412" s="576"/>
    </row>
    <row r="7413" spans="10:10" x14ac:dyDescent="0.2">
      <c r="J7413" s="576"/>
    </row>
    <row r="7414" spans="10:10" x14ac:dyDescent="0.2">
      <c r="J7414" s="576"/>
    </row>
    <row r="7415" spans="10:10" x14ac:dyDescent="0.2">
      <c r="J7415" s="576"/>
    </row>
    <row r="7416" spans="10:10" x14ac:dyDescent="0.2">
      <c r="J7416" s="576"/>
    </row>
    <row r="7417" spans="10:10" x14ac:dyDescent="0.2">
      <c r="J7417" s="576"/>
    </row>
    <row r="7418" spans="10:10" x14ac:dyDescent="0.2">
      <c r="J7418" s="576"/>
    </row>
    <row r="7419" spans="10:10" x14ac:dyDescent="0.2">
      <c r="J7419" s="576"/>
    </row>
    <row r="7420" spans="10:10" x14ac:dyDescent="0.2">
      <c r="J7420" s="576"/>
    </row>
    <row r="7421" spans="10:10" x14ac:dyDescent="0.2">
      <c r="J7421" s="576"/>
    </row>
    <row r="7422" spans="10:10" x14ac:dyDescent="0.2">
      <c r="J7422" s="576"/>
    </row>
    <row r="7423" spans="10:10" x14ac:dyDescent="0.2">
      <c r="J7423" s="576"/>
    </row>
    <row r="7424" spans="10:10" x14ac:dyDescent="0.2">
      <c r="J7424" s="576"/>
    </row>
    <row r="7425" spans="10:10" x14ac:dyDescent="0.2">
      <c r="J7425" s="576"/>
    </row>
    <row r="7426" spans="10:10" x14ac:dyDescent="0.2">
      <c r="J7426" s="576"/>
    </row>
    <row r="7427" spans="10:10" x14ac:dyDescent="0.2">
      <c r="J7427" s="576"/>
    </row>
    <row r="7428" spans="10:10" x14ac:dyDescent="0.2">
      <c r="J7428" s="576"/>
    </row>
    <row r="7429" spans="10:10" x14ac:dyDescent="0.2">
      <c r="J7429" s="576"/>
    </row>
    <row r="7430" spans="10:10" x14ac:dyDescent="0.2">
      <c r="J7430" s="576"/>
    </row>
    <row r="7431" spans="10:10" x14ac:dyDescent="0.2">
      <c r="J7431" s="576"/>
    </row>
    <row r="7432" spans="10:10" x14ac:dyDescent="0.2">
      <c r="J7432" s="576"/>
    </row>
    <row r="7433" spans="10:10" x14ac:dyDescent="0.2">
      <c r="J7433" s="576"/>
    </row>
    <row r="7434" spans="10:10" x14ac:dyDescent="0.2">
      <c r="J7434" s="576"/>
    </row>
    <row r="7435" spans="10:10" x14ac:dyDescent="0.2">
      <c r="J7435" s="576"/>
    </row>
    <row r="7436" spans="10:10" x14ac:dyDescent="0.2">
      <c r="J7436" s="576"/>
    </row>
    <row r="7437" spans="10:10" x14ac:dyDescent="0.2">
      <c r="J7437" s="576"/>
    </row>
    <row r="7438" spans="10:10" x14ac:dyDescent="0.2">
      <c r="J7438" s="576"/>
    </row>
    <row r="7439" spans="10:10" x14ac:dyDescent="0.2">
      <c r="J7439" s="576"/>
    </row>
    <row r="7440" spans="10:10" x14ac:dyDescent="0.2">
      <c r="J7440" s="576"/>
    </row>
    <row r="7441" spans="10:10" x14ac:dyDescent="0.2">
      <c r="J7441" s="576"/>
    </row>
    <row r="7442" spans="10:10" x14ac:dyDescent="0.2">
      <c r="J7442" s="576"/>
    </row>
    <row r="7443" spans="10:10" x14ac:dyDescent="0.2">
      <c r="J7443" s="576"/>
    </row>
    <row r="7444" spans="10:10" x14ac:dyDescent="0.2">
      <c r="J7444" s="576"/>
    </row>
    <row r="7445" spans="10:10" x14ac:dyDescent="0.2">
      <c r="J7445" s="576"/>
    </row>
    <row r="7446" spans="10:10" x14ac:dyDescent="0.2">
      <c r="J7446" s="576"/>
    </row>
    <row r="7447" spans="10:10" x14ac:dyDescent="0.2">
      <c r="J7447" s="576"/>
    </row>
    <row r="7448" spans="10:10" x14ac:dyDescent="0.2">
      <c r="J7448" s="576"/>
    </row>
    <row r="7449" spans="10:10" x14ac:dyDescent="0.2">
      <c r="J7449" s="576"/>
    </row>
    <row r="7450" spans="10:10" x14ac:dyDescent="0.2">
      <c r="J7450" s="576"/>
    </row>
    <row r="7451" spans="10:10" x14ac:dyDescent="0.2">
      <c r="J7451" s="576"/>
    </row>
    <row r="7452" spans="10:10" x14ac:dyDescent="0.2">
      <c r="J7452" s="576"/>
    </row>
    <row r="7453" spans="10:10" x14ac:dyDescent="0.2">
      <c r="J7453" s="576"/>
    </row>
    <row r="7454" spans="10:10" x14ac:dyDescent="0.2">
      <c r="J7454" s="576"/>
    </row>
    <row r="7455" spans="10:10" x14ac:dyDescent="0.2">
      <c r="J7455" s="576"/>
    </row>
    <row r="7456" spans="10:10" x14ac:dyDescent="0.2">
      <c r="J7456" s="576"/>
    </row>
    <row r="7457" spans="10:10" x14ac:dyDescent="0.2">
      <c r="J7457" s="576"/>
    </row>
    <row r="7458" spans="10:10" x14ac:dyDescent="0.2">
      <c r="J7458" s="576"/>
    </row>
    <row r="7459" spans="10:10" x14ac:dyDescent="0.2">
      <c r="J7459" s="576"/>
    </row>
    <row r="7460" spans="10:10" x14ac:dyDescent="0.2">
      <c r="J7460" s="576"/>
    </row>
    <row r="7461" spans="10:10" x14ac:dyDescent="0.2">
      <c r="J7461" s="576"/>
    </row>
    <row r="7462" spans="10:10" x14ac:dyDescent="0.2">
      <c r="J7462" s="576"/>
    </row>
    <row r="7463" spans="10:10" x14ac:dyDescent="0.2">
      <c r="J7463" s="576"/>
    </row>
    <row r="7464" spans="10:10" x14ac:dyDescent="0.2">
      <c r="J7464" s="576"/>
    </row>
    <row r="7465" spans="10:10" x14ac:dyDescent="0.2">
      <c r="J7465" s="576"/>
    </row>
    <row r="7466" spans="10:10" x14ac:dyDescent="0.2">
      <c r="J7466" s="576"/>
    </row>
    <row r="7467" spans="10:10" x14ac:dyDescent="0.2">
      <c r="J7467" s="576"/>
    </row>
    <row r="7468" spans="10:10" x14ac:dyDescent="0.2">
      <c r="J7468" s="576"/>
    </row>
    <row r="7469" spans="10:10" x14ac:dyDescent="0.2">
      <c r="J7469" s="576"/>
    </row>
    <row r="7470" spans="10:10" x14ac:dyDescent="0.2">
      <c r="J7470" s="576"/>
    </row>
    <row r="7471" spans="10:10" x14ac:dyDescent="0.2">
      <c r="J7471" s="576"/>
    </row>
    <row r="7472" spans="10:10" x14ac:dyDescent="0.2">
      <c r="J7472" s="576"/>
    </row>
    <row r="7473" spans="10:10" x14ac:dyDescent="0.2">
      <c r="J7473" s="576"/>
    </row>
    <row r="7474" spans="10:10" x14ac:dyDescent="0.2">
      <c r="J7474" s="576"/>
    </row>
    <row r="7475" spans="10:10" x14ac:dyDescent="0.2">
      <c r="J7475" s="576"/>
    </row>
    <row r="7476" spans="10:10" x14ac:dyDescent="0.2">
      <c r="J7476" s="576"/>
    </row>
    <row r="7477" spans="10:10" x14ac:dyDescent="0.2">
      <c r="J7477" s="576"/>
    </row>
    <row r="7478" spans="10:10" x14ac:dyDescent="0.2">
      <c r="J7478" s="576"/>
    </row>
    <row r="7479" spans="10:10" x14ac:dyDescent="0.2">
      <c r="J7479" s="576"/>
    </row>
    <row r="7480" spans="10:10" x14ac:dyDescent="0.2">
      <c r="J7480" s="576"/>
    </row>
    <row r="7481" spans="10:10" x14ac:dyDescent="0.2">
      <c r="J7481" s="576"/>
    </row>
    <row r="7482" spans="10:10" x14ac:dyDescent="0.2">
      <c r="J7482" s="576"/>
    </row>
    <row r="7483" spans="10:10" x14ac:dyDescent="0.2">
      <c r="J7483" s="576"/>
    </row>
    <row r="7484" spans="10:10" x14ac:dyDescent="0.2">
      <c r="J7484" s="576"/>
    </row>
    <row r="7485" spans="10:10" x14ac:dyDescent="0.2">
      <c r="J7485" s="576"/>
    </row>
    <row r="7486" spans="10:10" x14ac:dyDescent="0.2">
      <c r="J7486" s="576"/>
    </row>
    <row r="7487" spans="10:10" x14ac:dyDescent="0.2">
      <c r="J7487" s="576"/>
    </row>
    <row r="7488" spans="10:10" x14ac:dyDescent="0.2">
      <c r="J7488" s="576"/>
    </row>
    <row r="7489" spans="10:10" x14ac:dyDescent="0.2">
      <c r="J7489" s="576"/>
    </row>
    <row r="7490" spans="10:10" x14ac:dyDescent="0.2">
      <c r="J7490" s="576"/>
    </row>
    <row r="7491" spans="10:10" x14ac:dyDescent="0.2">
      <c r="J7491" s="576"/>
    </row>
    <row r="7492" spans="10:10" x14ac:dyDescent="0.2">
      <c r="J7492" s="576"/>
    </row>
    <row r="7493" spans="10:10" x14ac:dyDescent="0.2">
      <c r="J7493" s="576"/>
    </row>
    <row r="7494" spans="10:10" x14ac:dyDescent="0.2">
      <c r="J7494" s="576"/>
    </row>
    <row r="7495" spans="10:10" x14ac:dyDescent="0.2">
      <c r="J7495" s="576"/>
    </row>
    <row r="7496" spans="10:10" x14ac:dyDescent="0.2">
      <c r="J7496" s="576"/>
    </row>
    <row r="7497" spans="10:10" x14ac:dyDescent="0.2">
      <c r="J7497" s="576"/>
    </row>
    <row r="7498" spans="10:10" x14ac:dyDescent="0.2">
      <c r="J7498" s="576"/>
    </row>
    <row r="7499" spans="10:10" x14ac:dyDescent="0.2">
      <c r="J7499" s="576"/>
    </row>
    <row r="7500" spans="10:10" x14ac:dyDescent="0.2">
      <c r="J7500" s="576"/>
    </row>
    <row r="7501" spans="10:10" x14ac:dyDescent="0.2">
      <c r="J7501" s="576"/>
    </row>
    <row r="7502" spans="10:10" x14ac:dyDescent="0.2">
      <c r="J7502" s="576"/>
    </row>
    <row r="7503" spans="10:10" x14ac:dyDescent="0.2">
      <c r="J7503" s="576"/>
    </row>
    <row r="7504" spans="10:10" x14ac:dyDescent="0.2">
      <c r="J7504" s="576"/>
    </row>
    <row r="7505" spans="10:10" x14ac:dyDescent="0.2">
      <c r="J7505" s="576"/>
    </row>
    <row r="7506" spans="10:10" x14ac:dyDescent="0.2">
      <c r="J7506" s="576"/>
    </row>
    <row r="7507" spans="10:10" x14ac:dyDescent="0.2">
      <c r="J7507" s="576"/>
    </row>
    <row r="7508" spans="10:10" x14ac:dyDescent="0.2">
      <c r="J7508" s="576"/>
    </row>
    <row r="7509" spans="10:10" x14ac:dyDescent="0.2">
      <c r="J7509" s="576"/>
    </row>
    <row r="7510" spans="10:10" x14ac:dyDescent="0.2">
      <c r="J7510" s="576"/>
    </row>
    <row r="7511" spans="10:10" x14ac:dyDescent="0.2">
      <c r="J7511" s="576"/>
    </row>
    <row r="7512" spans="10:10" x14ac:dyDescent="0.2">
      <c r="J7512" s="576"/>
    </row>
    <row r="7513" spans="10:10" x14ac:dyDescent="0.2">
      <c r="J7513" s="576"/>
    </row>
    <row r="7514" spans="10:10" x14ac:dyDescent="0.2">
      <c r="J7514" s="576"/>
    </row>
    <row r="7515" spans="10:10" x14ac:dyDescent="0.2">
      <c r="J7515" s="576"/>
    </row>
    <row r="7516" spans="10:10" x14ac:dyDescent="0.2">
      <c r="J7516" s="576"/>
    </row>
    <row r="7517" spans="10:10" x14ac:dyDescent="0.2">
      <c r="J7517" s="576"/>
    </row>
    <row r="7518" spans="10:10" x14ac:dyDescent="0.2">
      <c r="J7518" s="576"/>
    </row>
    <row r="7519" spans="10:10" x14ac:dyDescent="0.2">
      <c r="J7519" s="576"/>
    </row>
    <row r="7520" spans="10:10" x14ac:dyDescent="0.2">
      <c r="J7520" s="576"/>
    </row>
    <row r="7521" spans="10:10" x14ac:dyDescent="0.2">
      <c r="J7521" s="576"/>
    </row>
    <row r="7522" spans="10:10" x14ac:dyDescent="0.2">
      <c r="J7522" s="576"/>
    </row>
    <row r="7523" spans="10:10" x14ac:dyDescent="0.2">
      <c r="J7523" s="576"/>
    </row>
    <row r="7524" spans="10:10" x14ac:dyDescent="0.2">
      <c r="J7524" s="576"/>
    </row>
    <row r="7525" spans="10:10" x14ac:dyDescent="0.2">
      <c r="J7525" s="576"/>
    </row>
    <row r="7526" spans="10:10" x14ac:dyDescent="0.2">
      <c r="J7526" s="576"/>
    </row>
    <row r="7527" spans="10:10" x14ac:dyDescent="0.2">
      <c r="J7527" s="576"/>
    </row>
    <row r="7528" spans="10:10" x14ac:dyDescent="0.2">
      <c r="J7528" s="576"/>
    </row>
    <row r="7529" spans="10:10" x14ac:dyDescent="0.2">
      <c r="J7529" s="576"/>
    </row>
    <row r="7530" spans="10:10" x14ac:dyDescent="0.2">
      <c r="J7530" s="576"/>
    </row>
    <row r="7531" spans="10:10" x14ac:dyDescent="0.2">
      <c r="J7531" s="576"/>
    </row>
    <row r="7532" spans="10:10" x14ac:dyDescent="0.2">
      <c r="J7532" s="576"/>
    </row>
    <row r="7533" spans="10:10" x14ac:dyDescent="0.2">
      <c r="J7533" s="576"/>
    </row>
    <row r="7534" spans="10:10" x14ac:dyDescent="0.2">
      <c r="J7534" s="576"/>
    </row>
    <row r="7535" spans="10:10" x14ac:dyDescent="0.2">
      <c r="J7535" s="576"/>
    </row>
    <row r="7536" spans="10:10" x14ac:dyDescent="0.2">
      <c r="J7536" s="576"/>
    </row>
    <row r="7537" spans="10:10" x14ac:dyDescent="0.2">
      <c r="J7537" s="576"/>
    </row>
    <row r="7538" spans="10:10" x14ac:dyDescent="0.2">
      <c r="J7538" s="576"/>
    </row>
    <row r="7539" spans="10:10" x14ac:dyDescent="0.2">
      <c r="J7539" s="576"/>
    </row>
    <row r="7540" spans="10:10" x14ac:dyDescent="0.2">
      <c r="J7540" s="576"/>
    </row>
    <row r="7541" spans="10:10" x14ac:dyDescent="0.2">
      <c r="J7541" s="576"/>
    </row>
    <row r="7542" spans="10:10" x14ac:dyDescent="0.2">
      <c r="J7542" s="576"/>
    </row>
    <row r="7543" spans="10:10" x14ac:dyDescent="0.2">
      <c r="J7543" s="576"/>
    </row>
    <row r="7544" spans="10:10" x14ac:dyDescent="0.2">
      <c r="J7544" s="576"/>
    </row>
    <row r="7545" spans="10:10" x14ac:dyDescent="0.2">
      <c r="J7545" s="576"/>
    </row>
    <row r="7546" spans="10:10" x14ac:dyDescent="0.2">
      <c r="J7546" s="576"/>
    </row>
    <row r="7547" spans="10:10" x14ac:dyDescent="0.2">
      <c r="J7547" s="576"/>
    </row>
    <row r="7548" spans="10:10" x14ac:dyDescent="0.2">
      <c r="J7548" s="576"/>
    </row>
    <row r="7549" spans="10:10" x14ac:dyDescent="0.2">
      <c r="J7549" s="576"/>
    </row>
    <row r="7550" spans="10:10" x14ac:dyDescent="0.2">
      <c r="J7550" s="576"/>
    </row>
    <row r="7551" spans="10:10" x14ac:dyDescent="0.2">
      <c r="J7551" s="576"/>
    </row>
    <row r="7552" spans="10:10" x14ac:dyDescent="0.2">
      <c r="J7552" s="576"/>
    </row>
    <row r="7553" spans="10:10" x14ac:dyDescent="0.2">
      <c r="J7553" s="576"/>
    </row>
    <row r="7554" spans="10:10" x14ac:dyDescent="0.2">
      <c r="J7554" s="576"/>
    </row>
    <row r="7555" spans="10:10" x14ac:dyDescent="0.2">
      <c r="J7555" s="576"/>
    </row>
    <row r="7556" spans="10:10" x14ac:dyDescent="0.2">
      <c r="J7556" s="576"/>
    </row>
    <row r="7557" spans="10:10" x14ac:dyDescent="0.2">
      <c r="J7557" s="576"/>
    </row>
    <row r="7558" spans="10:10" x14ac:dyDescent="0.2">
      <c r="J7558" s="576"/>
    </row>
    <row r="7559" spans="10:10" x14ac:dyDescent="0.2">
      <c r="J7559" s="576"/>
    </row>
    <row r="7560" spans="10:10" x14ac:dyDescent="0.2">
      <c r="J7560" s="576"/>
    </row>
    <row r="7561" spans="10:10" x14ac:dyDescent="0.2">
      <c r="J7561" s="576"/>
    </row>
    <row r="7562" spans="10:10" x14ac:dyDescent="0.2">
      <c r="J7562" s="576"/>
    </row>
    <row r="7563" spans="10:10" x14ac:dyDescent="0.2">
      <c r="J7563" s="576"/>
    </row>
    <row r="7564" spans="10:10" x14ac:dyDescent="0.2">
      <c r="J7564" s="576"/>
    </row>
    <row r="7565" spans="10:10" x14ac:dyDescent="0.2">
      <c r="J7565" s="576"/>
    </row>
    <row r="7566" spans="10:10" x14ac:dyDescent="0.2">
      <c r="J7566" s="576"/>
    </row>
    <row r="7567" spans="10:10" x14ac:dyDescent="0.2">
      <c r="J7567" s="576"/>
    </row>
    <row r="7568" spans="10:10" x14ac:dyDescent="0.2">
      <c r="J7568" s="576"/>
    </row>
    <row r="7569" spans="10:10" x14ac:dyDescent="0.2">
      <c r="J7569" s="576"/>
    </row>
    <row r="7570" spans="10:10" x14ac:dyDescent="0.2">
      <c r="J7570" s="576"/>
    </row>
    <row r="7571" spans="10:10" x14ac:dyDescent="0.2">
      <c r="J7571" s="576"/>
    </row>
    <row r="7572" spans="10:10" x14ac:dyDescent="0.2">
      <c r="J7572" s="576"/>
    </row>
    <row r="7573" spans="10:10" x14ac:dyDescent="0.2">
      <c r="J7573" s="576"/>
    </row>
    <row r="7574" spans="10:10" x14ac:dyDescent="0.2">
      <c r="J7574" s="576"/>
    </row>
    <row r="7575" spans="10:10" x14ac:dyDescent="0.2">
      <c r="J7575" s="576"/>
    </row>
    <row r="7576" spans="10:10" x14ac:dyDescent="0.2">
      <c r="J7576" s="576"/>
    </row>
    <row r="7577" spans="10:10" x14ac:dyDescent="0.2">
      <c r="J7577" s="576"/>
    </row>
    <row r="7578" spans="10:10" x14ac:dyDescent="0.2">
      <c r="J7578" s="576"/>
    </row>
    <row r="7579" spans="10:10" x14ac:dyDescent="0.2">
      <c r="J7579" s="576"/>
    </row>
    <row r="7580" spans="10:10" x14ac:dyDescent="0.2">
      <c r="J7580" s="576"/>
    </row>
    <row r="7581" spans="10:10" x14ac:dyDescent="0.2">
      <c r="J7581" s="576"/>
    </row>
    <row r="7582" spans="10:10" x14ac:dyDescent="0.2">
      <c r="J7582" s="576"/>
    </row>
    <row r="7583" spans="10:10" x14ac:dyDescent="0.2">
      <c r="J7583" s="576"/>
    </row>
    <row r="7584" spans="10:10" x14ac:dyDescent="0.2">
      <c r="J7584" s="576"/>
    </row>
    <row r="7585" spans="10:10" x14ac:dyDescent="0.2">
      <c r="J7585" s="576"/>
    </row>
    <row r="7586" spans="10:10" x14ac:dyDescent="0.2">
      <c r="J7586" s="576"/>
    </row>
    <row r="7587" spans="10:10" x14ac:dyDescent="0.2">
      <c r="J7587" s="576"/>
    </row>
    <row r="7588" spans="10:10" x14ac:dyDescent="0.2">
      <c r="J7588" s="576"/>
    </row>
    <row r="7589" spans="10:10" x14ac:dyDescent="0.2">
      <c r="J7589" s="576"/>
    </row>
    <row r="7590" spans="10:10" x14ac:dyDescent="0.2">
      <c r="J7590" s="576"/>
    </row>
    <row r="7591" spans="10:10" x14ac:dyDescent="0.2">
      <c r="J7591" s="576"/>
    </row>
    <row r="7592" spans="10:10" x14ac:dyDescent="0.2">
      <c r="J7592" s="576"/>
    </row>
    <row r="7593" spans="10:10" x14ac:dyDescent="0.2">
      <c r="J7593" s="576"/>
    </row>
    <row r="7594" spans="10:10" x14ac:dyDescent="0.2">
      <c r="J7594" s="576"/>
    </row>
    <row r="7595" spans="10:10" x14ac:dyDescent="0.2">
      <c r="J7595" s="576"/>
    </row>
    <row r="7596" spans="10:10" x14ac:dyDescent="0.2">
      <c r="J7596" s="576"/>
    </row>
    <row r="7597" spans="10:10" x14ac:dyDescent="0.2">
      <c r="J7597" s="576"/>
    </row>
    <row r="7598" spans="10:10" x14ac:dyDescent="0.2">
      <c r="J7598" s="576"/>
    </row>
    <row r="7599" spans="10:10" x14ac:dyDescent="0.2">
      <c r="J7599" s="576"/>
    </row>
    <row r="7600" spans="10:10" x14ac:dyDescent="0.2">
      <c r="J7600" s="576"/>
    </row>
    <row r="7601" spans="10:10" x14ac:dyDescent="0.2">
      <c r="J7601" s="576"/>
    </row>
    <row r="7602" spans="10:10" x14ac:dyDescent="0.2">
      <c r="J7602" s="576"/>
    </row>
    <row r="7603" spans="10:10" x14ac:dyDescent="0.2">
      <c r="J7603" s="576"/>
    </row>
    <row r="7604" spans="10:10" x14ac:dyDescent="0.2">
      <c r="J7604" s="576"/>
    </row>
    <row r="7605" spans="10:10" x14ac:dyDescent="0.2">
      <c r="J7605" s="576"/>
    </row>
    <row r="7606" spans="10:10" x14ac:dyDescent="0.2">
      <c r="J7606" s="576"/>
    </row>
    <row r="7607" spans="10:10" x14ac:dyDescent="0.2">
      <c r="J7607" s="576"/>
    </row>
    <row r="7608" spans="10:10" x14ac:dyDescent="0.2">
      <c r="J7608" s="576"/>
    </row>
    <row r="7609" spans="10:10" x14ac:dyDescent="0.2">
      <c r="J7609" s="576"/>
    </row>
    <row r="7610" spans="10:10" x14ac:dyDescent="0.2">
      <c r="J7610" s="576"/>
    </row>
    <row r="7611" spans="10:10" x14ac:dyDescent="0.2">
      <c r="J7611" s="576"/>
    </row>
    <row r="7612" spans="10:10" x14ac:dyDescent="0.2">
      <c r="J7612" s="576"/>
    </row>
    <row r="7613" spans="10:10" x14ac:dyDescent="0.2">
      <c r="J7613" s="576"/>
    </row>
    <row r="7614" spans="10:10" x14ac:dyDescent="0.2">
      <c r="J7614" s="576"/>
    </row>
    <row r="7615" spans="10:10" x14ac:dyDescent="0.2">
      <c r="J7615" s="576"/>
    </row>
    <row r="7616" spans="10:10" x14ac:dyDescent="0.2">
      <c r="J7616" s="576"/>
    </row>
    <row r="7617" spans="10:10" x14ac:dyDescent="0.2">
      <c r="J7617" s="576"/>
    </row>
    <row r="7618" spans="10:10" x14ac:dyDescent="0.2">
      <c r="J7618" s="576"/>
    </row>
    <row r="7619" spans="10:10" x14ac:dyDescent="0.2">
      <c r="J7619" s="576"/>
    </row>
    <row r="7620" spans="10:10" x14ac:dyDescent="0.2">
      <c r="J7620" s="576"/>
    </row>
    <row r="7621" spans="10:10" x14ac:dyDescent="0.2">
      <c r="J7621" s="576"/>
    </row>
    <row r="7622" spans="10:10" x14ac:dyDescent="0.2">
      <c r="J7622" s="576"/>
    </row>
    <row r="7623" spans="10:10" x14ac:dyDescent="0.2">
      <c r="J7623" s="576"/>
    </row>
    <row r="7624" spans="10:10" x14ac:dyDescent="0.2">
      <c r="J7624" s="576"/>
    </row>
    <row r="7625" spans="10:10" x14ac:dyDescent="0.2">
      <c r="J7625" s="576"/>
    </row>
    <row r="7626" spans="10:10" x14ac:dyDescent="0.2">
      <c r="J7626" s="576"/>
    </row>
    <row r="7627" spans="10:10" x14ac:dyDescent="0.2">
      <c r="J7627" s="576"/>
    </row>
    <row r="7628" spans="10:10" x14ac:dyDescent="0.2">
      <c r="J7628" s="576"/>
    </row>
    <row r="7629" spans="10:10" x14ac:dyDescent="0.2">
      <c r="J7629" s="576"/>
    </row>
    <row r="7630" spans="10:10" x14ac:dyDescent="0.2">
      <c r="J7630" s="576"/>
    </row>
    <row r="7631" spans="10:10" x14ac:dyDescent="0.2">
      <c r="J7631" s="576"/>
    </row>
    <row r="7632" spans="10:10" x14ac:dyDescent="0.2">
      <c r="J7632" s="576"/>
    </row>
    <row r="7633" spans="10:10" x14ac:dyDescent="0.2">
      <c r="J7633" s="576"/>
    </row>
    <row r="7634" spans="10:10" x14ac:dyDescent="0.2">
      <c r="J7634" s="576"/>
    </row>
    <row r="7635" spans="10:10" x14ac:dyDescent="0.2">
      <c r="J7635" s="576"/>
    </row>
    <row r="7636" spans="10:10" x14ac:dyDescent="0.2">
      <c r="J7636" s="576"/>
    </row>
    <row r="7637" spans="10:10" x14ac:dyDescent="0.2">
      <c r="J7637" s="576"/>
    </row>
    <row r="7638" spans="10:10" x14ac:dyDescent="0.2">
      <c r="J7638" s="576"/>
    </row>
    <row r="7639" spans="10:10" x14ac:dyDescent="0.2">
      <c r="J7639" s="576"/>
    </row>
    <row r="7640" spans="10:10" x14ac:dyDescent="0.2">
      <c r="J7640" s="576"/>
    </row>
    <row r="7641" spans="10:10" x14ac:dyDescent="0.2">
      <c r="J7641" s="576"/>
    </row>
    <row r="7642" spans="10:10" x14ac:dyDescent="0.2">
      <c r="J7642" s="576"/>
    </row>
    <row r="7643" spans="10:10" x14ac:dyDescent="0.2">
      <c r="J7643" s="576"/>
    </row>
    <row r="7644" spans="10:10" x14ac:dyDescent="0.2">
      <c r="J7644" s="576"/>
    </row>
    <row r="7645" spans="10:10" x14ac:dyDescent="0.2">
      <c r="J7645" s="576"/>
    </row>
    <row r="7646" spans="10:10" x14ac:dyDescent="0.2">
      <c r="J7646" s="576"/>
    </row>
    <row r="7647" spans="10:10" x14ac:dyDescent="0.2">
      <c r="J7647" s="576"/>
    </row>
    <row r="7648" spans="10:10" x14ac:dyDescent="0.2">
      <c r="J7648" s="576"/>
    </row>
    <row r="7649" spans="10:10" x14ac:dyDescent="0.2">
      <c r="J7649" s="576"/>
    </row>
    <row r="7650" spans="10:10" x14ac:dyDescent="0.2">
      <c r="J7650" s="576"/>
    </row>
    <row r="7651" spans="10:10" x14ac:dyDescent="0.2">
      <c r="J7651" s="576"/>
    </row>
    <row r="7652" spans="10:10" x14ac:dyDescent="0.2">
      <c r="J7652" s="576"/>
    </row>
    <row r="7653" spans="10:10" x14ac:dyDescent="0.2">
      <c r="J7653" s="576"/>
    </row>
    <row r="7654" spans="10:10" x14ac:dyDescent="0.2">
      <c r="J7654" s="576"/>
    </row>
    <row r="7655" spans="10:10" x14ac:dyDescent="0.2">
      <c r="J7655" s="576"/>
    </row>
    <row r="7656" spans="10:10" x14ac:dyDescent="0.2">
      <c r="J7656" s="576"/>
    </row>
    <row r="7657" spans="10:10" x14ac:dyDescent="0.2">
      <c r="J7657" s="576"/>
    </row>
    <row r="7658" spans="10:10" x14ac:dyDescent="0.2">
      <c r="J7658" s="576"/>
    </row>
    <row r="7659" spans="10:10" x14ac:dyDescent="0.2">
      <c r="J7659" s="576"/>
    </row>
    <row r="7660" spans="10:10" x14ac:dyDescent="0.2">
      <c r="J7660" s="576"/>
    </row>
    <row r="7661" spans="10:10" x14ac:dyDescent="0.2">
      <c r="J7661" s="576"/>
    </row>
    <row r="7662" spans="10:10" x14ac:dyDescent="0.2">
      <c r="J7662" s="576"/>
    </row>
    <row r="7663" spans="10:10" x14ac:dyDescent="0.2">
      <c r="J7663" s="576"/>
    </row>
    <row r="7664" spans="10:10" x14ac:dyDescent="0.2">
      <c r="J7664" s="576"/>
    </row>
    <row r="7665" spans="10:10" x14ac:dyDescent="0.2">
      <c r="J7665" s="576"/>
    </row>
    <row r="7666" spans="10:10" x14ac:dyDescent="0.2">
      <c r="J7666" s="576"/>
    </row>
    <row r="7667" spans="10:10" x14ac:dyDescent="0.2">
      <c r="J7667" s="576"/>
    </row>
    <row r="7668" spans="10:10" x14ac:dyDescent="0.2">
      <c r="J7668" s="576"/>
    </row>
    <row r="7669" spans="10:10" x14ac:dyDescent="0.2">
      <c r="J7669" s="576"/>
    </row>
    <row r="7670" spans="10:10" x14ac:dyDescent="0.2">
      <c r="J7670" s="576"/>
    </row>
    <row r="7671" spans="10:10" x14ac:dyDescent="0.2">
      <c r="J7671" s="576"/>
    </row>
    <row r="7672" spans="10:10" x14ac:dyDescent="0.2">
      <c r="J7672" s="576"/>
    </row>
    <row r="7673" spans="10:10" x14ac:dyDescent="0.2">
      <c r="J7673" s="576"/>
    </row>
    <row r="7674" spans="10:10" x14ac:dyDescent="0.2">
      <c r="J7674" s="576"/>
    </row>
    <row r="7675" spans="10:10" x14ac:dyDescent="0.2">
      <c r="J7675" s="576"/>
    </row>
    <row r="7676" spans="10:10" x14ac:dyDescent="0.2">
      <c r="J7676" s="576"/>
    </row>
    <row r="7677" spans="10:10" x14ac:dyDescent="0.2">
      <c r="J7677" s="576"/>
    </row>
    <row r="7678" spans="10:10" x14ac:dyDescent="0.2">
      <c r="J7678" s="576"/>
    </row>
    <row r="7679" spans="10:10" x14ac:dyDescent="0.2">
      <c r="J7679" s="576"/>
    </row>
    <row r="7680" spans="10:10" x14ac:dyDescent="0.2">
      <c r="J7680" s="576"/>
    </row>
    <row r="7681" spans="10:10" x14ac:dyDescent="0.2">
      <c r="J7681" s="576"/>
    </row>
    <row r="7682" spans="10:10" x14ac:dyDescent="0.2">
      <c r="J7682" s="576"/>
    </row>
    <row r="7683" spans="10:10" x14ac:dyDescent="0.2">
      <c r="J7683" s="576"/>
    </row>
    <row r="7684" spans="10:10" x14ac:dyDescent="0.2">
      <c r="J7684" s="576"/>
    </row>
    <row r="7685" spans="10:10" x14ac:dyDescent="0.2">
      <c r="J7685" s="576"/>
    </row>
    <row r="7686" spans="10:10" x14ac:dyDescent="0.2">
      <c r="J7686" s="576"/>
    </row>
    <row r="7687" spans="10:10" x14ac:dyDescent="0.2">
      <c r="J7687" s="576"/>
    </row>
    <row r="7688" spans="10:10" x14ac:dyDescent="0.2">
      <c r="J7688" s="576"/>
    </row>
    <row r="7689" spans="10:10" x14ac:dyDescent="0.2">
      <c r="J7689" s="576"/>
    </row>
    <row r="7690" spans="10:10" x14ac:dyDescent="0.2">
      <c r="J7690" s="576"/>
    </row>
    <row r="7691" spans="10:10" x14ac:dyDescent="0.2">
      <c r="J7691" s="576"/>
    </row>
    <row r="7692" spans="10:10" x14ac:dyDescent="0.2">
      <c r="J7692" s="576"/>
    </row>
    <row r="7693" spans="10:10" x14ac:dyDescent="0.2">
      <c r="J7693" s="576"/>
    </row>
    <row r="7694" spans="10:10" x14ac:dyDescent="0.2">
      <c r="J7694" s="576"/>
    </row>
    <row r="7695" spans="10:10" x14ac:dyDescent="0.2">
      <c r="J7695" s="576"/>
    </row>
    <row r="7696" spans="10:10" x14ac:dyDescent="0.2">
      <c r="J7696" s="576"/>
    </row>
    <row r="7697" spans="10:10" x14ac:dyDescent="0.2">
      <c r="J7697" s="576"/>
    </row>
    <row r="7698" spans="10:10" x14ac:dyDescent="0.2">
      <c r="J7698" s="576"/>
    </row>
    <row r="7699" spans="10:10" x14ac:dyDescent="0.2">
      <c r="J7699" s="576"/>
    </row>
    <row r="7700" spans="10:10" x14ac:dyDescent="0.2">
      <c r="J7700" s="576"/>
    </row>
    <row r="7701" spans="10:10" x14ac:dyDescent="0.2">
      <c r="J7701" s="576"/>
    </row>
    <row r="7702" spans="10:10" x14ac:dyDescent="0.2">
      <c r="J7702" s="576"/>
    </row>
    <row r="7703" spans="10:10" x14ac:dyDescent="0.2">
      <c r="J7703" s="576"/>
    </row>
    <row r="7704" spans="10:10" x14ac:dyDescent="0.2">
      <c r="J7704" s="576"/>
    </row>
    <row r="7705" spans="10:10" x14ac:dyDescent="0.2">
      <c r="J7705" s="576"/>
    </row>
    <row r="7706" spans="10:10" x14ac:dyDescent="0.2">
      <c r="J7706" s="576"/>
    </row>
    <row r="7707" spans="10:10" x14ac:dyDescent="0.2">
      <c r="J7707" s="576"/>
    </row>
    <row r="7708" spans="10:10" x14ac:dyDescent="0.2">
      <c r="J7708" s="576"/>
    </row>
    <row r="7709" spans="10:10" x14ac:dyDescent="0.2">
      <c r="J7709" s="576"/>
    </row>
    <row r="7710" spans="10:10" x14ac:dyDescent="0.2">
      <c r="J7710" s="576"/>
    </row>
    <row r="7711" spans="10:10" x14ac:dyDescent="0.2">
      <c r="J7711" s="576"/>
    </row>
    <row r="7712" spans="10:10" x14ac:dyDescent="0.2">
      <c r="J7712" s="576"/>
    </row>
    <row r="7713" spans="10:10" x14ac:dyDescent="0.2">
      <c r="J7713" s="576"/>
    </row>
    <row r="7714" spans="10:10" x14ac:dyDescent="0.2">
      <c r="J7714" s="576"/>
    </row>
    <row r="7715" spans="10:10" x14ac:dyDescent="0.2">
      <c r="J7715" s="576"/>
    </row>
    <row r="7716" spans="10:10" x14ac:dyDescent="0.2">
      <c r="J7716" s="576"/>
    </row>
    <row r="7717" spans="10:10" x14ac:dyDescent="0.2">
      <c r="J7717" s="576"/>
    </row>
    <row r="7718" spans="10:10" x14ac:dyDescent="0.2">
      <c r="J7718" s="576"/>
    </row>
    <row r="7719" spans="10:10" x14ac:dyDescent="0.2">
      <c r="J7719" s="576"/>
    </row>
    <row r="7720" spans="10:10" x14ac:dyDescent="0.2">
      <c r="J7720" s="576"/>
    </row>
    <row r="7721" spans="10:10" x14ac:dyDescent="0.2">
      <c r="J7721" s="576"/>
    </row>
    <row r="7722" spans="10:10" x14ac:dyDescent="0.2">
      <c r="J7722" s="576"/>
    </row>
    <row r="7723" spans="10:10" x14ac:dyDescent="0.2">
      <c r="J7723" s="576"/>
    </row>
    <row r="7724" spans="10:10" x14ac:dyDescent="0.2">
      <c r="J7724" s="576"/>
    </row>
    <row r="7725" spans="10:10" x14ac:dyDescent="0.2">
      <c r="J7725" s="576"/>
    </row>
    <row r="7726" spans="10:10" x14ac:dyDescent="0.2">
      <c r="J7726" s="576"/>
    </row>
    <row r="7727" spans="10:10" x14ac:dyDescent="0.2">
      <c r="J7727" s="576"/>
    </row>
    <row r="7728" spans="10:10" x14ac:dyDescent="0.2">
      <c r="J7728" s="576"/>
    </row>
    <row r="7729" spans="10:10" x14ac:dyDescent="0.2">
      <c r="J7729" s="576"/>
    </row>
    <row r="7730" spans="10:10" x14ac:dyDescent="0.2">
      <c r="J7730" s="576"/>
    </row>
    <row r="7731" spans="10:10" x14ac:dyDescent="0.2">
      <c r="J7731" s="576"/>
    </row>
    <row r="7732" spans="10:10" x14ac:dyDescent="0.2">
      <c r="J7732" s="576"/>
    </row>
    <row r="7733" spans="10:10" x14ac:dyDescent="0.2">
      <c r="J7733" s="576"/>
    </row>
    <row r="7734" spans="10:10" x14ac:dyDescent="0.2">
      <c r="J7734" s="576"/>
    </row>
    <row r="7735" spans="10:10" x14ac:dyDescent="0.2">
      <c r="J7735" s="576"/>
    </row>
    <row r="7736" spans="10:10" x14ac:dyDescent="0.2">
      <c r="J7736" s="576"/>
    </row>
    <row r="7737" spans="10:10" x14ac:dyDescent="0.2">
      <c r="J7737" s="576"/>
    </row>
    <row r="7738" spans="10:10" x14ac:dyDescent="0.2">
      <c r="J7738" s="576"/>
    </row>
    <row r="7739" spans="10:10" x14ac:dyDescent="0.2">
      <c r="J7739" s="576"/>
    </row>
    <row r="7740" spans="10:10" x14ac:dyDescent="0.2">
      <c r="J7740" s="576"/>
    </row>
    <row r="7741" spans="10:10" x14ac:dyDescent="0.2">
      <c r="J7741" s="576"/>
    </row>
    <row r="7742" spans="10:10" x14ac:dyDescent="0.2">
      <c r="J7742" s="576"/>
    </row>
    <row r="7743" spans="10:10" x14ac:dyDescent="0.2">
      <c r="J7743" s="576"/>
    </row>
    <row r="7744" spans="10:10" x14ac:dyDescent="0.2">
      <c r="J7744" s="576"/>
    </row>
    <row r="7745" spans="10:10" x14ac:dyDescent="0.2">
      <c r="J7745" s="576"/>
    </row>
    <row r="7746" spans="10:10" x14ac:dyDescent="0.2">
      <c r="J7746" s="576"/>
    </row>
    <row r="7747" spans="10:10" x14ac:dyDescent="0.2">
      <c r="J7747" s="576"/>
    </row>
    <row r="7748" spans="10:10" x14ac:dyDescent="0.2">
      <c r="J7748" s="576"/>
    </row>
    <row r="7749" spans="10:10" x14ac:dyDescent="0.2">
      <c r="J7749" s="576"/>
    </row>
    <row r="7750" spans="10:10" x14ac:dyDescent="0.2">
      <c r="J7750" s="576"/>
    </row>
    <row r="7751" spans="10:10" x14ac:dyDescent="0.2">
      <c r="J7751" s="576"/>
    </row>
    <row r="7752" spans="10:10" x14ac:dyDescent="0.2">
      <c r="J7752" s="576"/>
    </row>
    <row r="7753" spans="10:10" x14ac:dyDescent="0.2">
      <c r="J7753" s="576"/>
    </row>
    <row r="7754" spans="10:10" x14ac:dyDescent="0.2">
      <c r="J7754" s="576"/>
    </row>
    <row r="7755" spans="10:10" x14ac:dyDescent="0.2">
      <c r="J7755" s="576"/>
    </row>
    <row r="7756" spans="10:10" x14ac:dyDescent="0.2">
      <c r="J7756" s="576"/>
    </row>
    <row r="7757" spans="10:10" x14ac:dyDescent="0.2">
      <c r="J7757" s="576"/>
    </row>
    <row r="7758" spans="10:10" x14ac:dyDescent="0.2">
      <c r="J7758" s="576"/>
    </row>
    <row r="7759" spans="10:10" x14ac:dyDescent="0.2">
      <c r="J7759" s="576"/>
    </row>
    <row r="7760" spans="10:10" x14ac:dyDescent="0.2">
      <c r="J7760" s="576"/>
    </row>
    <row r="7761" spans="10:10" x14ac:dyDescent="0.2">
      <c r="J7761" s="576"/>
    </row>
    <row r="7762" spans="10:10" x14ac:dyDescent="0.2">
      <c r="J7762" s="576"/>
    </row>
    <row r="7763" spans="10:10" x14ac:dyDescent="0.2">
      <c r="J7763" s="576"/>
    </row>
    <row r="7764" spans="10:10" x14ac:dyDescent="0.2">
      <c r="J7764" s="576"/>
    </row>
    <row r="7765" spans="10:10" x14ac:dyDescent="0.2">
      <c r="J7765" s="576"/>
    </row>
    <row r="7766" spans="10:10" x14ac:dyDescent="0.2">
      <c r="J7766" s="576"/>
    </row>
    <row r="7767" spans="10:10" x14ac:dyDescent="0.2">
      <c r="J7767" s="576"/>
    </row>
    <row r="7768" spans="10:10" x14ac:dyDescent="0.2">
      <c r="J7768" s="576"/>
    </row>
    <row r="7769" spans="10:10" x14ac:dyDescent="0.2">
      <c r="J7769" s="576"/>
    </row>
    <row r="7770" spans="10:10" x14ac:dyDescent="0.2">
      <c r="J7770" s="576"/>
    </row>
    <row r="7771" spans="10:10" x14ac:dyDescent="0.2">
      <c r="J7771" s="576"/>
    </row>
    <row r="7772" spans="10:10" x14ac:dyDescent="0.2">
      <c r="J7772" s="576"/>
    </row>
    <row r="7773" spans="10:10" x14ac:dyDescent="0.2">
      <c r="J7773" s="576"/>
    </row>
    <row r="7774" spans="10:10" x14ac:dyDescent="0.2">
      <c r="J7774" s="576"/>
    </row>
    <row r="7775" spans="10:10" x14ac:dyDescent="0.2">
      <c r="J7775" s="576"/>
    </row>
    <row r="7776" spans="10:10" x14ac:dyDescent="0.2">
      <c r="J7776" s="576"/>
    </row>
    <row r="7777" spans="10:10" x14ac:dyDescent="0.2">
      <c r="J7777" s="576"/>
    </row>
    <row r="7778" spans="10:10" x14ac:dyDescent="0.2">
      <c r="J7778" s="576"/>
    </row>
    <row r="7779" spans="10:10" x14ac:dyDescent="0.2">
      <c r="J7779" s="576"/>
    </row>
    <row r="7780" spans="10:10" x14ac:dyDescent="0.2">
      <c r="J7780" s="576"/>
    </row>
    <row r="7781" spans="10:10" x14ac:dyDescent="0.2">
      <c r="J7781" s="576"/>
    </row>
    <row r="7782" spans="10:10" x14ac:dyDescent="0.2">
      <c r="J7782" s="576"/>
    </row>
    <row r="7783" spans="10:10" x14ac:dyDescent="0.2">
      <c r="J7783" s="576"/>
    </row>
    <row r="7784" spans="10:10" x14ac:dyDescent="0.2">
      <c r="J7784" s="576"/>
    </row>
    <row r="7785" spans="10:10" x14ac:dyDescent="0.2">
      <c r="J7785" s="576"/>
    </row>
    <row r="7786" spans="10:10" x14ac:dyDescent="0.2">
      <c r="J7786" s="576"/>
    </row>
    <row r="7787" spans="10:10" x14ac:dyDescent="0.2">
      <c r="J7787" s="576"/>
    </row>
    <row r="7788" spans="10:10" x14ac:dyDescent="0.2">
      <c r="J7788" s="576"/>
    </row>
    <row r="7789" spans="10:10" x14ac:dyDescent="0.2">
      <c r="J7789" s="576"/>
    </row>
    <row r="7790" spans="10:10" x14ac:dyDescent="0.2">
      <c r="J7790" s="576"/>
    </row>
    <row r="7791" spans="10:10" x14ac:dyDescent="0.2">
      <c r="J7791" s="576"/>
    </row>
    <row r="7792" spans="10:10" x14ac:dyDescent="0.2">
      <c r="J7792" s="576"/>
    </row>
    <row r="7793" spans="10:10" x14ac:dyDescent="0.2">
      <c r="J7793" s="576"/>
    </row>
    <row r="7794" spans="10:10" x14ac:dyDescent="0.2">
      <c r="J7794" s="576"/>
    </row>
    <row r="7795" spans="10:10" x14ac:dyDescent="0.2">
      <c r="J7795" s="576"/>
    </row>
    <row r="7796" spans="10:10" x14ac:dyDescent="0.2">
      <c r="J7796" s="576"/>
    </row>
    <row r="7797" spans="10:10" x14ac:dyDescent="0.2">
      <c r="J7797" s="576"/>
    </row>
    <row r="7798" spans="10:10" x14ac:dyDescent="0.2">
      <c r="J7798" s="576"/>
    </row>
    <row r="7799" spans="10:10" x14ac:dyDescent="0.2">
      <c r="J7799" s="576"/>
    </row>
    <row r="7800" spans="10:10" x14ac:dyDescent="0.2">
      <c r="J7800" s="576"/>
    </row>
    <row r="7801" spans="10:10" x14ac:dyDescent="0.2">
      <c r="J7801" s="576"/>
    </row>
    <row r="7802" spans="10:10" x14ac:dyDescent="0.2">
      <c r="J7802" s="576"/>
    </row>
    <row r="7803" spans="10:10" x14ac:dyDescent="0.2">
      <c r="J7803" s="576"/>
    </row>
    <row r="7804" spans="10:10" x14ac:dyDescent="0.2">
      <c r="J7804" s="576"/>
    </row>
    <row r="7805" spans="10:10" x14ac:dyDescent="0.2">
      <c r="J7805" s="576"/>
    </row>
    <row r="7806" spans="10:10" x14ac:dyDescent="0.2">
      <c r="J7806" s="576"/>
    </row>
    <row r="7807" spans="10:10" x14ac:dyDescent="0.2">
      <c r="J7807" s="576"/>
    </row>
    <row r="7808" spans="10:10" x14ac:dyDescent="0.2">
      <c r="J7808" s="576"/>
    </row>
    <row r="7809" spans="10:10" x14ac:dyDescent="0.2">
      <c r="J7809" s="576"/>
    </row>
    <row r="7810" spans="10:10" x14ac:dyDescent="0.2">
      <c r="J7810" s="576"/>
    </row>
    <row r="7811" spans="10:10" x14ac:dyDescent="0.2">
      <c r="J7811" s="576"/>
    </row>
    <row r="7812" spans="10:10" x14ac:dyDescent="0.2">
      <c r="J7812" s="576"/>
    </row>
    <row r="7813" spans="10:10" x14ac:dyDescent="0.2">
      <c r="J7813" s="576"/>
    </row>
    <row r="7814" spans="10:10" x14ac:dyDescent="0.2">
      <c r="J7814" s="576"/>
    </row>
    <row r="7815" spans="10:10" x14ac:dyDescent="0.2">
      <c r="J7815" s="576"/>
    </row>
    <row r="7816" spans="10:10" x14ac:dyDescent="0.2">
      <c r="J7816" s="576"/>
    </row>
    <row r="7817" spans="10:10" x14ac:dyDescent="0.2">
      <c r="J7817" s="576"/>
    </row>
    <row r="7818" spans="10:10" x14ac:dyDescent="0.2">
      <c r="J7818" s="576"/>
    </row>
    <row r="7819" spans="10:10" x14ac:dyDescent="0.2">
      <c r="J7819" s="576"/>
    </row>
    <row r="7820" spans="10:10" x14ac:dyDescent="0.2">
      <c r="J7820" s="576"/>
    </row>
    <row r="7821" spans="10:10" x14ac:dyDescent="0.2">
      <c r="J7821" s="576"/>
    </row>
    <row r="7822" spans="10:10" x14ac:dyDescent="0.2">
      <c r="J7822" s="576"/>
    </row>
    <row r="7823" spans="10:10" x14ac:dyDescent="0.2">
      <c r="J7823" s="576"/>
    </row>
    <row r="7824" spans="10:10" x14ac:dyDescent="0.2">
      <c r="J7824" s="576"/>
    </row>
    <row r="7825" spans="10:10" x14ac:dyDescent="0.2">
      <c r="J7825" s="576"/>
    </row>
    <row r="7826" spans="10:10" x14ac:dyDescent="0.2">
      <c r="J7826" s="576"/>
    </row>
    <row r="7827" spans="10:10" x14ac:dyDescent="0.2">
      <c r="J7827" s="576"/>
    </row>
    <row r="7828" spans="10:10" x14ac:dyDescent="0.2">
      <c r="J7828" s="576"/>
    </row>
    <row r="7829" spans="10:10" x14ac:dyDescent="0.2">
      <c r="J7829" s="576"/>
    </row>
    <row r="7830" spans="10:10" x14ac:dyDescent="0.2">
      <c r="J7830" s="576"/>
    </row>
    <row r="7831" spans="10:10" x14ac:dyDescent="0.2">
      <c r="J7831" s="576"/>
    </row>
    <row r="7832" spans="10:10" x14ac:dyDescent="0.2">
      <c r="J7832" s="576"/>
    </row>
    <row r="7833" spans="10:10" x14ac:dyDescent="0.2">
      <c r="J7833" s="576"/>
    </row>
    <row r="7834" spans="10:10" x14ac:dyDescent="0.2">
      <c r="J7834" s="576"/>
    </row>
    <row r="7835" spans="10:10" x14ac:dyDescent="0.2">
      <c r="J7835" s="576"/>
    </row>
    <row r="7836" spans="10:10" x14ac:dyDescent="0.2">
      <c r="J7836" s="576"/>
    </row>
    <row r="7837" spans="10:10" x14ac:dyDescent="0.2">
      <c r="J7837" s="576"/>
    </row>
    <row r="7838" spans="10:10" x14ac:dyDescent="0.2">
      <c r="J7838" s="576"/>
    </row>
    <row r="7839" spans="10:10" x14ac:dyDescent="0.2">
      <c r="J7839" s="576"/>
    </row>
    <row r="7840" spans="10:10" x14ac:dyDescent="0.2">
      <c r="J7840" s="576"/>
    </row>
    <row r="7841" spans="10:10" x14ac:dyDescent="0.2">
      <c r="J7841" s="576"/>
    </row>
    <row r="7842" spans="10:10" x14ac:dyDescent="0.2">
      <c r="J7842" s="576"/>
    </row>
    <row r="7843" spans="10:10" x14ac:dyDescent="0.2">
      <c r="J7843" s="576"/>
    </row>
    <row r="7844" spans="10:10" x14ac:dyDescent="0.2">
      <c r="J7844" s="576"/>
    </row>
    <row r="7845" spans="10:10" x14ac:dyDescent="0.2">
      <c r="J7845" s="576"/>
    </row>
    <row r="7846" spans="10:10" x14ac:dyDescent="0.2">
      <c r="J7846" s="576"/>
    </row>
    <row r="7847" spans="10:10" x14ac:dyDescent="0.2">
      <c r="J7847" s="576"/>
    </row>
    <row r="7848" spans="10:10" x14ac:dyDescent="0.2">
      <c r="J7848" s="576"/>
    </row>
    <row r="7849" spans="10:10" x14ac:dyDescent="0.2">
      <c r="J7849" s="576"/>
    </row>
    <row r="7850" spans="10:10" x14ac:dyDescent="0.2">
      <c r="J7850" s="576"/>
    </row>
    <row r="7851" spans="10:10" x14ac:dyDescent="0.2">
      <c r="J7851" s="576"/>
    </row>
    <row r="7852" spans="10:10" x14ac:dyDescent="0.2">
      <c r="J7852" s="576"/>
    </row>
    <row r="7853" spans="10:10" x14ac:dyDescent="0.2">
      <c r="J7853" s="576"/>
    </row>
    <row r="7854" spans="10:10" x14ac:dyDescent="0.2">
      <c r="J7854" s="576"/>
    </row>
    <row r="7855" spans="10:10" x14ac:dyDescent="0.2">
      <c r="J7855" s="576"/>
    </row>
    <row r="7856" spans="10:10" x14ac:dyDescent="0.2">
      <c r="J7856" s="576"/>
    </row>
    <row r="7857" spans="10:10" x14ac:dyDescent="0.2">
      <c r="J7857" s="576"/>
    </row>
    <row r="7858" spans="10:10" x14ac:dyDescent="0.2">
      <c r="J7858" s="576"/>
    </row>
    <row r="7859" spans="10:10" x14ac:dyDescent="0.2">
      <c r="J7859" s="576"/>
    </row>
    <row r="7860" spans="10:10" x14ac:dyDescent="0.2">
      <c r="J7860" s="576"/>
    </row>
    <row r="7861" spans="10:10" x14ac:dyDescent="0.2">
      <c r="J7861" s="576"/>
    </row>
    <row r="7862" spans="10:10" x14ac:dyDescent="0.2">
      <c r="J7862" s="576"/>
    </row>
    <row r="7863" spans="10:10" x14ac:dyDescent="0.2">
      <c r="J7863" s="576"/>
    </row>
    <row r="7864" spans="10:10" x14ac:dyDescent="0.2">
      <c r="J7864" s="576"/>
    </row>
    <row r="7865" spans="10:10" x14ac:dyDescent="0.2">
      <c r="J7865" s="576"/>
    </row>
    <row r="7866" spans="10:10" x14ac:dyDescent="0.2">
      <c r="J7866" s="576"/>
    </row>
    <row r="7867" spans="10:10" x14ac:dyDescent="0.2">
      <c r="J7867" s="576"/>
    </row>
    <row r="7868" spans="10:10" x14ac:dyDescent="0.2">
      <c r="J7868" s="576"/>
    </row>
    <row r="7869" spans="10:10" x14ac:dyDescent="0.2">
      <c r="J7869" s="576"/>
    </row>
    <row r="7870" spans="10:10" x14ac:dyDescent="0.2">
      <c r="J7870" s="576"/>
    </row>
    <row r="7871" spans="10:10" x14ac:dyDescent="0.2">
      <c r="J7871" s="576"/>
    </row>
    <row r="7872" spans="10:10" x14ac:dyDescent="0.2">
      <c r="J7872" s="576"/>
    </row>
    <row r="7873" spans="10:10" x14ac:dyDescent="0.2">
      <c r="J7873" s="576"/>
    </row>
    <row r="7874" spans="10:10" x14ac:dyDescent="0.2">
      <c r="J7874" s="576"/>
    </row>
    <row r="7875" spans="10:10" x14ac:dyDescent="0.2">
      <c r="J7875" s="576"/>
    </row>
    <row r="7876" spans="10:10" x14ac:dyDescent="0.2">
      <c r="J7876" s="576"/>
    </row>
    <row r="7877" spans="10:10" x14ac:dyDescent="0.2">
      <c r="J7877" s="576"/>
    </row>
    <row r="7878" spans="10:10" x14ac:dyDescent="0.2">
      <c r="J7878" s="576"/>
    </row>
    <row r="7879" spans="10:10" x14ac:dyDescent="0.2">
      <c r="J7879" s="576"/>
    </row>
    <row r="7880" spans="10:10" x14ac:dyDescent="0.2">
      <c r="J7880" s="576"/>
    </row>
    <row r="7881" spans="10:10" x14ac:dyDescent="0.2">
      <c r="J7881" s="576"/>
    </row>
    <row r="7882" spans="10:10" x14ac:dyDescent="0.2">
      <c r="J7882" s="576"/>
    </row>
    <row r="7883" spans="10:10" x14ac:dyDescent="0.2">
      <c r="J7883" s="576"/>
    </row>
    <row r="7884" spans="10:10" x14ac:dyDescent="0.2">
      <c r="J7884" s="576"/>
    </row>
    <row r="7885" spans="10:10" x14ac:dyDescent="0.2">
      <c r="J7885" s="576"/>
    </row>
    <row r="7886" spans="10:10" x14ac:dyDescent="0.2">
      <c r="J7886" s="576"/>
    </row>
    <row r="7887" spans="10:10" x14ac:dyDescent="0.2">
      <c r="J7887" s="576"/>
    </row>
    <row r="7888" spans="10:10" x14ac:dyDescent="0.2">
      <c r="J7888" s="576"/>
    </row>
    <row r="7889" spans="10:10" x14ac:dyDescent="0.2">
      <c r="J7889" s="576"/>
    </row>
    <row r="7890" spans="10:10" x14ac:dyDescent="0.2">
      <c r="J7890" s="576"/>
    </row>
    <row r="7891" spans="10:10" x14ac:dyDescent="0.2">
      <c r="J7891" s="576"/>
    </row>
    <row r="7892" spans="10:10" x14ac:dyDescent="0.2">
      <c r="J7892" s="576"/>
    </row>
    <row r="7893" spans="10:10" x14ac:dyDescent="0.2">
      <c r="J7893" s="576"/>
    </row>
    <row r="7894" spans="10:10" x14ac:dyDescent="0.2">
      <c r="J7894" s="576"/>
    </row>
    <row r="7895" spans="10:10" x14ac:dyDescent="0.2">
      <c r="J7895" s="576"/>
    </row>
    <row r="7896" spans="10:10" x14ac:dyDescent="0.2">
      <c r="J7896" s="576"/>
    </row>
    <row r="7897" spans="10:10" x14ac:dyDescent="0.2">
      <c r="J7897" s="576"/>
    </row>
    <row r="7898" spans="10:10" x14ac:dyDescent="0.2">
      <c r="J7898" s="576"/>
    </row>
    <row r="7899" spans="10:10" x14ac:dyDescent="0.2">
      <c r="J7899" s="576"/>
    </row>
    <row r="7900" spans="10:10" x14ac:dyDescent="0.2">
      <c r="J7900" s="576"/>
    </row>
    <row r="7901" spans="10:10" x14ac:dyDescent="0.2">
      <c r="J7901" s="576"/>
    </row>
    <row r="7902" spans="10:10" x14ac:dyDescent="0.2">
      <c r="J7902" s="576"/>
    </row>
    <row r="7903" spans="10:10" x14ac:dyDescent="0.2">
      <c r="J7903" s="576"/>
    </row>
    <row r="7904" spans="10:10" x14ac:dyDescent="0.2">
      <c r="J7904" s="576"/>
    </row>
    <row r="7905" spans="10:10" x14ac:dyDescent="0.2">
      <c r="J7905" s="576"/>
    </row>
    <row r="7906" spans="10:10" x14ac:dyDescent="0.2">
      <c r="J7906" s="576"/>
    </row>
    <row r="7907" spans="10:10" x14ac:dyDescent="0.2">
      <c r="J7907" s="576"/>
    </row>
    <row r="7908" spans="10:10" x14ac:dyDescent="0.2">
      <c r="J7908" s="576"/>
    </row>
    <row r="7909" spans="10:10" x14ac:dyDescent="0.2">
      <c r="J7909" s="576"/>
    </row>
    <row r="7910" spans="10:10" x14ac:dyDescent="0.2">
      <c r="J7910" s="576"/>
    </row>
    <row r="7911" spans="10:10" x14ac:dyDescent="0.2">
      <c r="J7911" s="576"/>
    </row>
    <row r="7912" spans="10:10" x14ac:dyDescent="0.2">
      <c r="J7912" s="576"/>
    </row>
    <row r="7913" spans="10:10" x14ac:dyDescent="0.2">
      <c r="J7913" s="576"/>
    </row>
    <row r="7914" spans="10:10" x14ac:dyDescent="0.2">
      <c r="J7914" s="576"/>
    </row>
    <row r="7915" spans="10:10" x14ac:dyDescent="0.2">
      <c r="J7915" s="576"/>
    </row>
    <row r="7916" spans="10:10" x14ac:dyDescent="0.2">
      <c r="J7916" s="576"/>
    </row>
    <row r="7917" spans="10:10" x14ac:dyDescent="0.2">
      <c r="J7917" s="576"/>
    </row>
    <row r="7918" spans="10:10" x14ac:dyDescent="0.2">
      <c r="J7918" s="576"/>
    </row>
    <row r="7919" spans="10:10" x14ac:dyDescent="0.2">
      <c r="J7919" s="576"/>
    </row>
    <row r="7920" spans="10:10" x14ac:dyDescent="0.2">
      <c r="J7920" s="576"/>
    </row>
    <row r="7921" spans="10:10" x14ac:dyDescent="0.2">
      <c r="J7921" s="576"/>
    </row>
    <row r="7922" spans="10:10" x14ac:dyDescent="0.2">
      <c r="J7922" s="576"/>
    </row>
    <row r="7923" spans="10:10" x14ac:dyDescent="0.2">
      <c r="J7923" s="576"/>
    </row>
    <row r="7924" spans="10:10" x14ac:dyDescent="0.2">
      <c r="J7924" s="576"/>
    </row>
    <row r="7925" spans="10:10" x14ac:dyDescent="0.2">
      <c r="J7925" s="576"/>
    </row>
    <row r="7926" spans="10:10" x14ac:dyDescent="0.2">
      <c r="J7926" s="576"/>
    </row>
    <row r="7927" spans="10:10" x14ac:dyDescent="0.2">
      <c r="J7927" s="576"/>
    </row>
    <row r="7928" spans="10:10" x14ac:dyDescent="0.2">
      <c r="J7928" s="576"/>
    </row>
    <row r="7929" spans="10:10" x14ac:dyDescent="0.2">
      <c r="J7929" s="576"/>
    </row>
    <row r="7930" spans="10:10" x14ac:dyDescent="0.2">
      <c r="J7930" s="576"/>
    </row>
    <row r="7931" spans="10:10" x14ac:dyDescent="0.2">
      <c r="J7931" s="576"/>
    </row>
    <row r="7932" spans="10:10" x14ac:dyDescent="0.2">
      <c r="J7932" s="576"/>
    </row>
    <row r="7933" spans="10:10" x14ac:dyDescent="0.2">
      <c r="J7933" s="576"/>
    </row>
    <row r="7934" spans="10:10" x14ac:dyDescent="0.2">
      <c r="J7934" s="576"/>
    </row>
    <row r="7935" spans="10:10" x14ac:dyDescent="0.2">
      <c r="J7935" s="576"/>
    </row>
    <row r="7936" spans="10:10" x14ac:dyDescent="0.2">
      <c r="J7936" s="576"/>
    </row>
    <row r="7937" spans="10:10" x14ac:dyDescent="0.2">
      <c r="J7937" s="576"/>
    </row>
    <row r="7938" spans="10:10" x14ac:dyDescent="0.2">
      <c r="J7938" s="576"/>
    </row>
    <row r="7939" spans="10:10" x14ac:dyDescent="0.2">
      <c r="J7939" s="576"/>
    </row>
    <row r="7940" spans="10:10" x14ac:dyDescent="0.2">
      <c r="J7940" s="576"/>
    </row>
    <row r="7941" spans="10:10" x14ac:dyDescent="0.2">
      <c r="J7941" s="576"/>
    </row>
    <row r="7942" spans="10:10" x14ac:dyDescent="0.2">
      <c r="J7942" s="576"/>
    </row>
    <row r="7943" spans="10:10" x14ac:dyDescent="0.2">
      <c r="J7943" s="576"/>
    </row>
    <row r="7944" spans="10:10" x14ac:dyDescent="0.2">
      <c r="J7944" s="576"/>
    </row>
    <row r="7945" spans="10:10" x14ac:dyDescent="0.2">
      <c r="J7945" s="576"/>
    </row>
    <row r="7946" spans="10:10" x14ac:dyDescent="0.2">
      <c r="J7946" s="576"/>
    </row>
    <row r="7947" spans="10:10" x14ac:dyDescent="0.2">
      <c r="J7947" s="576"/>
    </row>
    <row r="7948" spans="10:10" x14ac:dyDescent="0.2">
      <c r="J7948" s="576"/>
    </row>
    <row r="7949" spans="10:10" x14ac:dyDescent="0.2">
      <c r="J7949" s="576"/>
    </row>
    <row r="7950" spans="10:10" x14ac:dyDescent="0.2">
      <c r="J7950" s="576"/>
    </row>
    <row r="7951" spans="10:10" x14ac:dyDescent="0.2">
      <c r="J7951" s="576"/>
    </row>
    <row r="7952" spans="10:10" x14ac:dyDescent="0.2">
      <c r="J7952" s="576"/>
    </row>
    <row r="7953" spans="10:10" x14ac:dyDescent="0.2">
      <c r="J7953" s="576"/>
    </row>
    <row r="7954" spans="10:10" x14ac:dyDescent="0.2">
      <c r="J7954" s="576"/>
    </row>
    <row r="7955" spans="10:10" x14ac:dyDescent="0.2">
      <c r="J7955" s="576"/>
    </row>
    <row r="7956" spans="10:10" x14ac:dyDescent="0.2">
      <c r="J7956" s="576"/>
    </row>
    <row r="7957" spans="10:10" x14ac:dyDescent="0.2">
      <c r="J7957" s="576"/>
    </row>
    <row r="7958" spans="10:10" x14ac:dyDescent="0.2">
      <c r="J7958" s="576"/>
    </row>
    <row r="7959" spans="10:10" x14ac:dyDescent="0.2">
      <c r="J7959" s="576"/>
    </row>
    <row r="7960" spans="10:10" x14ac:dyDescent="0.2">
      <c r="J7960" s="576"/>
    </row>
    <row r="7961" spans="10:10" x14ac:dyDescent="0.2">
      <c r="J7961" s="576"/>
    </row>
    <row r="7962" spans="10:10" x14ac:dyDescent="0.2">
      <c r="J7962" s="576"/>
    </row>
    <row r="7963" spans="10:10" x14ac:dyDescent="0.2">
      <c r="J7963" s="576"/>
    </row>
    <row r="7964" spans="10:10" x14ac:dyDescent="0.2">
      <c r="J7964" s="576"/>
    </row>
    <row r="7965" spans="10:10" x14ac:dyDescent="0.2">
      <c r="J7965" s="576"/>
    </row>
    <row r="7966" spans="10:10" x14ac:dyDescent="0.2">
      <c r="J7966" s="576"/>
    </row>
    <row r="7967" spans="10:10" x14ac:dyDescent="0.2">
      <c r="J7967" s="576"/>
    </row>
    <row r="7968" spans="10:10" x14ac:dyDescent="0.2">
      <c r="J7968" s="576"/>
    </row>
    <row r="7969" spans="10:10" x14ac:dyDescent="0.2">
      <c r="J7969" s="576"/>
    </row>
    <row r="7970" spans="10:10" x14ac:dyDescent="0.2">
      <c r="J7970" s="576"/>
    </row>
    <row r="7971" spans="10:10" x14ac:dyDescent="0.2">
      <c r="J7971" s="576"/>
    </row>
    <row r="7972" spans="10:10" x14ac:dyDescent="0.2">
      <c r="J7972" s="576"/>
    </row>
    <row r="7973" spans="10:10" x14ac:dyDescent="0.2">
      <c r="J7973" s="576"/>
    </row>
    <row r="7974" spans="10:10" x14ac:dyDescent="0.2">
      <c r="J7974" s="576"/>
    </row>
    <row r="7975" spans="10:10" x14ac:dyDescent="0.2">
      <c r="J7975" s="576"/>
    </row>
    <row r="7976" spans="10:10" x14ac:dyDescent="0.2">
      <c r="J7976" s="576"/>
    </row>
    <row r="7977" spans="10:10" x14ac:dyDescent="0.2">
      <c r="J7977" s="576"/>
    </row>
    <row r="7978" spans="10:10" x14ac:dyDescent="0.2">
      <c r="J7978" s="576"/>
    </row>
    <row r="7979" spans="10:10" x14ac:dyDescent="0.2">
      <c r="J7979" s="576"/>
    </row>
    <row r="7980" spans="10:10" x14ac:dyDescent="0.2">
      <c r="J7980" s="576"/>
    </row>
    <row r="7981" spans="10:10" x14ac:dyDescent="0.2">
      <c r="J7981" s="576"/>
    </row>
    <row r="7982" spans="10:10" x14ac:dyDescent="0.2">
      <c r="J7982" s="576"/>
    </row>
    <row r="7983" spans="10:10" x14ac:dyDescent="0.2">
      <c r="J7983" s="576"/>
    </row>
    <row r="7984" spans="10:10" x14ac:dyDescent="0.2">
      <c r="J7984" s="576"/>
    </row>
    <row r="7985" spans="10:10" x14ac:dyDescent="0.2">
      <c r="J7985" s="576"/>
    </row>
    <row r="7986" spans="10:10" x14ac:dyDescent="0.2">
      <c r="J7986" s="576"/>
    </row>
    <row r="7987" spans="10:10" x14ac:dyDescent="0.2">
      <c r="J7987" s="576"/>
    </row>
    <row r="7988" spans="10:10" x14ac:dyDescent="0.2">
      <c r="J7988" s="576"/>
    </row>
    <row r="7989" spans="10:10" x14ac:dyDescent="0.2">
      <c r="J7989" s="576"/>
    </row>
    <row r="7990" spans="10:10" x14ac:dyDescent="0.2">
      <c r="J7990" s="576"/>
    </row>
    <row r="7991" spans="10:10" x14ac:dyDescent="0.2">
      <c r="J7991" s="576"/>
    </row>
    <row r="7992" spans="10:10" x14ac:dyDescent="0.2">
      <c r="J7992" s="576"/>
    </row>
    <row r="7993" spans="10:10" x14ac:dyDescent="0.2">
      <c r="J7993" s="576"/>
    </row>
    <row r="7994" spans="10:10" x14ac:dyDescent="0.2">
      <c r="J7994" s="576"/>
    </row>
    <row r="7995" spans="10:10" x14ac:dyDescent="0.2">
      <c r="J7995" s="576"/>
    </row>
    <row r="7996" spans="10:10" x14ac:dyDescent="0.2">
      <c r="J7996" s="576"/>
    </row>
    <row r="7997" spans="10:10" x14ac:dyDescent="0.2">
      <c r="J7997" s="576"/>
    </row>
    <row r="7998" spans="10:10" x14ac:dyDescent="0.2">
      <c r="J7998" s="576"/>
    </row>
    <row r="7999" spans="10:10" x14ac:dyDescent="0.2">
      <c r="J7999" s="576"/>
    </row>
    <row r="8000" spans="10:10" x14ac:dyDescent="0.2">
      <c r="J8000" s="576"/>
    </row>
    <row r="8001" spans="10:10" x14ac:dyDescent="0.2">
      <c r="J8001" s="576"/>
    </row>
    <row r="8002" spans="10:10" x14ac:dyDescent="0.2">
      <c r="J8002" s="576"/>
    </row>
    <row r="8003" spans="10:10" x14ac:dyDescent="0.2">
      <c r="J8003" s="576"/>
    </row>
    <row r="8004" spans="10:10" x14ac:dyDescent="0.2">
      <c r="J8004" s="576"/>
    </row>
    <row r="8005" spans="10:10" x14ac:dyDescent="0.2">
      <c r="J8005" s="576"/>
    </row>
    <row r="8006" spans="10:10" x14ac:dyDescent="0.2">
      <c r="J8006" s="576"/>
    </row>
    <row r="8007" spans="10:10" x14ac:dyDescent="0.2">
      <c r="J8007" s="576"/>
    </row>
    <row r="8008" spans="10:10" x14ac:dyDescent="0.2">
      <c r="J8008" s="576"/>
    </row>
    <row r="8009" spans="10:10" x14ac:dyDescent="0.2">
      <c r="J8009" s="576"/>
    </row>
    <row r="8010" spans="10:10" x14ac:dyDescent="0.2">
      <c r="J8010" s="576"/>
    </row>
    <row r="8011" spans="10:10" x14ac:dyDescent="0.2">
      <c r="J8011" s="576"/>
    </row>
    <row r="8012" spans="10:10" x14ac:dyDescent="0.2">
      <c r="J8012" s="576"/>
    </row>
    <row r="8013" spans="10:10" x14ac:dyDescent="0.2">
      <c r="J8013" s="576"/>
    </row>
    <row r="8014" spans="10:10" x14ac:dyDescent="0.2">
      <c r="J8014" s="576"/>
    </row>
    <row r="8015" spans="10:10" x14ac:dyDescent="0.2">
      <c r="J8015" s="576"/>
    </row>
    <row r="8016" spans="10:10" x14ac:dyDescent="0.2">
      <c r="J8016" s="576"/>
    </row>
    <row r="8017" spans="10:10" x14ac:dyDescent="0.2">
      <c r="J8017" s="576"/>
    </row>
    <row r="8018" spans="10:10" x14ac:dyDescent="0.2">
      <c r="J8018" s="576"/>
    </row>
    <row r="8019" spans="10:10" x14ac:dyDescent="0.2">
      <c r="J8019" s="576"/>
    </row>
    <row r="8020" spans="10:10" x14ac:dyDescent="0.2">
      <c r="J8020" s="576"/>
    </row>
    <row r="8021" spans="10:10" x14ac:dyDescent="0.2">
      <c r="J8021" s="576"/>
    </row>
    <row r="8022" spans="10:10" x14ac:dyDescent="0.2">
      <c r="J8022" s="576"/>
    </row>
    <row r="8023" spans="10:10" x14ac:dyDescent="0.2">
      <c r="J8023" s="576"/>
    </row>
    <row r="8024" spans="10:10" x14ac:dyDescent="0.2">
      <c r="J8024" s="576"/>
    </row>
    <row r="8025" spans="10:10" x14ac:dyDescent="0.2">
      <c r="J8025" s="576"/>
    </row>
    <row r="8026" spans="10:10" x14ac:dyDescent="0.2">
      <c r="J8026" s="576"/>
    </row>
    <row r="8027" spans="10:10" x14ac:dyDescent="0.2">
      <c r="J8027" s="576"/>
    </row>
    <row r="8028" spans="10:10" x14ac:dyDescent="0.2">
      <c r="J8028" s="576"/>
    </row>
    <row r="8029" spans="10:10" x14ac:dyDescent="0.2">
      <c r="J8029" s="576"/>
    </row>
    <row r="8030" spans="10:10" x14ac:dyDescent="0.2">
      <c r="J8030" s="576"/>
    </row>
    <row r="8031" spans="10:10" x14ac:dyDescent="0.2">
      <c r="J8031" s="576"/>
    </row>
    <row r="8032" spans="10:10" x14ac:dyDescent="0.2">
      <c r="J8032" s="576"/>
    </row>
    <row r="8033" spans="10:10" x14ac:dyDescent="0.2">
      <c r="J8033" s="576"/>
    </row>
    <row r="8034" spans="10:10" x14ac:dyDescent="0.2">
      <c r="J8034" s="576"/>
    </row>
    <row r="8035" spans="10:10" x14ac:dyDescent="0.2">
      <c r="J8035" s="576"/>
    </row>
    <row r="8036" spans="10:10" x14ac:dyDescent="0.2">
      <c r="J8036" s="576"/>
    </row>
    <row r="8037" spans="10:10" x14ac:dyDescent="0.2">
      <c r="J8037" s="576"/>
    </row>
    <row r="8038" spans="10:10" x14ac:dyDescent="0.2">
      <c r="J8038" s="576"/>
    </row>
    <row r="8039" spans="10:10" x14ac:dyDescent="0.2">
      <c r="J8039" s="576"/>
    </row>
    <row r="8040" spans="10:10" x14ac:dyDescent="0.2">
      <c r="J8040" s="576"/>
    </row>
    <row r="8041" spans="10:10" x14ac:dyDescent="0.2">
      <c r="J8041" s="576"/>
    </row>
    <row r="8042" spans="10:10" x14ac:dyDescent="0.2">
      <c r="J8042" s="576"/>
    </row>
    <row r="8043" spans="10:10" x14ac:dyDescent="0.2">
      <c r="J8043" s="576"/>
    </row>
    <row r="8044" spans="10:10" x14ac:dyDescent="0.2">
      <c r="J8044" s="576"/>
    </row>
    <row r="8045" spans="10:10" x14ac:dyDescent="0.2">
      <c r="J8045" s="576"/>
    </row>
    <row r="8046" spans="10:10" x14ac:dyDescent="0.2">
      <c r="J8046" s="576"/>
    </row>
    <row r="8047" spans="10:10" x14ac:dyDescent="0.2">
      <c r="J8047" s="576"/>
    </row>
    <row r="8048" spans="10:10" x14ac:dyDescent="0.2">
      <c r="J8048" s="576"/>
    </row>
    <row r="8049" spans="10:10" x14ac:dyDescent="0.2">
      <c r="J8049" s="576"/>
    </row>
    <row r="8050" spans="10:10" x14ac:dyDescent="0.2">
      <c r="J8050" s="576"/>
    </row>
    <row r="8051" spans="10:10" x14ac:dyDescent="0.2">
      <c r="J8051" s="576"/>
    </row>
    <row r="8052" spans="10:10" x14ac:dyDescent="0.2">
      <c r="J8052" s="576"/>
    </row>
    <row r="8053" spans="10:10" x14ac:dyDescent="0.2">
      <c r="J8053" s="576"/>
    </row>
    <row r="8054" spans="10:10" x14ac:dyDescent="0.2">
      <c r="J8054" s="576"/>
    </row>
    <row r="8055" spans="10:10" x14ac:dyDescent="0.2">
      <c r="J8055" s="576"/>
    </row>
    <row r="8056" spans="10:10" x14ac:dyDescent="0.2">
      <c r="J8056" s="576"/>
    </row>
    <row r="8057" spans="10:10" x14ac:dyDescent="0.2">
      <c r="J8057" s="576"/>
    </row>
    <row r="8058" spans="10:10" x14ac:dyDescent="0.2">
      <c r="J8058" s="576"/>
    </row>
    <row r="8059" spans="10:10" x14ac:dyDescent="0.2">
      <c r="J8059" s="576"/>
    </row>
    <row r="8060" spans="10:10" x14ac:dyDescent="0.2">
      <c r="J8060" s="576"/>
    </row>
    <row r="8061" spans="10:10" x14ac:dyDescent="0.2">
      <c r="J8061" s="576"/>
    </row>
    <row r="8062" spans="10:10" x14ac:dyDescent="0.2">
      <c r="J8062" s="576"/>
    </row>
    <row r="8063" spans="10:10" x14ac:dyDescent="0.2">
      <c r="J8063" s="576"/>
    </row>
    <row r="8064" spans="10:10" x14ac:dyDescent="0.2">
      <c r="J8064" s="576"/>
    </row>
    <row r="8065" spans="10:10" x14ac:dyDescent="0.2">
      <c r="J8065" s="576"/>
    </row>
    <row r="8066" spans="10:10" x14ac:dyDescent="0.2">
      <c r="J8066" s="576"/>
    </row>
    <row r="8067" spans="10:10" x14ac:dyDescent="0.2">
      <c r="J8067" s="576"/>
    </row>
    <row r="8068" spans="10:10" x14ac:dyDescent="0.2">
      <c r="J8068" s="576"/>
    </row>
    <row r="8069" spans="10:10" x14ac:dyDescent="0.2">
      <c r="J8069" s="576"/>
    </row>
    <row r="8070" spans="10:10" x14ac:dyDescent="0.2">
      <c r="J8070" s="576"/>
    </row>
    <row r="8071" spans="10:10" x14ac:dyDescent="0.2">
      <c r="J8071" s="576"/>
    </row>
    <row r="8072" spans="10:10" x14ac:dyDescent="0.2">
      <c r="J8072" s="576"/>
    </row>
    <row r="8073" spans="10:10" x14ac:dyDescent="0.2">
      <c r="J8073" s="576"/>
    </row>
    <row r="8074" spans="10:10" x14ac:dyDescent="0.2">
      <c r="J8074" s="576"/>
    </row>
    <row r="8075" spans="10:10" x14ac:dyDescent="0.2">
      <c r="J8075" s="576"/>
    </row>
    <row r="8076" spans="10:10" x14ac:dyDescent="0.2">
      <c r="J8076" s="576"/>
    </row>
    <row r="8077" spans="10:10" x14ac:dyDescent="0.2">
      <c r="J8077" s="576"/>
    </row>
    <row r="8078" spans="10:10" x14ac:dyDescent="0.2">
      <c r="J8078" s="576"/>
    </row>
    <row r="8079" spans="10:10" x14ac:dyDescent="0.2">
      <c r="J8079" s="576"/>
    </row>
    <row r="8080" spans="10:10" x14ac:dyDescent="0.2">
      <c r="J8080" s="576"/>
    </row>
    <row r="8081" spans="10:10" x14ac:dyDescent="0.2">
      <c r="J8081" s="576"/>
    </row>
    <row r="8082" spans="10:10" x14ac:dyDescent="0.2">
      <c r="J8082" s="576"/>
    </row>
    <row r="8083" spans="10:10" x14ac:dyDescent="0.2">
      <c r="J8083" s="576"/>
    </row>
    <row r="8084" spans="10:10" x14ac:dyDescent="0.2">
      <c r="J8084" s="576"/>
    </row>
    <row r="8085" spans="10:10" x14ac:dyDescent="0.2">
      <c r="J8085" s="576"/>
    </row>
    <row r="8086" spans="10:10" x14ac:dyDescent="0.2">
      <c r="J8086" s="576"/>
    </row>
    <row r="8087" spans="10:10" x14ac:dyDescent="0.2">
      <c r="J8087" s="576"/>
    </row>
    <row r="8088" spans="10:10" x14ac:dyDescent="0.2">
      <c r="J8088" s="576"/>
    </row>
    <row r="8089" spans="10:10" x14ac:dyDescent="0.2">
      <c r="J8089" s="576"/>
    </row>
    <row r="8090" spans="10:10" x14ac:dyDescent="0.2">
      <c r="J8090" s="576"/>
    </row>
    <row r="8091" spans="10:10" x14ac:dyDescent="0.2">
      <c r="J8091" s="576"/>
    </row>
    <row r="8092" spans="10:10" x14ac:dyDescent="0.2">
      <c r="J8092" s="576"/>
    </row>
    <row r="8093" spans="10:10" x14ac:dyDescent="0.2">
      <c r="J8093" s="576"/>
    </row>
    <row r="8094" spans="10:10" x14ac:dyDescent="0.2">
      <c r="J8094" s="576"/>
    </row>
    <row r="8095" spans="10:10" x14ac:dyDescent="0.2">
      <c r="J8095" s="576"/>
    </row>
    <row r="8096" spans="10:10" x14ac:dyDescent="0.2">
      <c r="J8096" s="576"/>
    </row>
    <row r="8097" spans="10:10" x14ac:dyDescent="0.2">
      <c r="J8097" s="576"/>
    </row>
    <row r="8098" spans="10:10" x14ac:dyDescent="0.2">
      <c r="J8098" s="576"/>
    </row>
    <row r="8099" spans="10:10" x14ac:dyDescent="0.2">
      <c r="J8099" s="576"/>
    </row>
    <row r="8100" spans="10:10" x14ac:dyDescent="0.2">
      <c r="J8100" s="576"/>
    </row>
    <row r="8101" spans="10:10" x14ac:dyDescent="0.2">
      <c r="J8101" s="576"/>
    </row>
    <row r="8102" spans="10:10" x14ac:dyDescent="0.2">
      <c r="J8102" s="576"/>
    </row>
    <row r="8103" spans="10:10" x14ac:dyDescent="0.2">
      <c r="J8103" s="576"/>
    </row>
    <row r="8104" spans="10:10" x14ac:dyDescent="0.2">
      <c r="J8104" s="576"/>
    </row>
    <row r="8105" spans="10:10" x14ac:dyDescent="0.2">
      <c r="J8105" s="576"/>
    </row>
    <row r="8106" spans="10:10" x14ac:dyDescent="0.2">
      <c r="J8106" s="576"/>
    </row>
    <row r="8107" spans="10:10" x14ac:dyDescent="0.2">
      <c r="J8107" s="576"/>
    </row>
    <row r="8108" spans="10:10" x14ac:dyDescent="0.2">
      <c r="J8108" s="576"/>
    </row>
    <row r="8109" spans="10:10" x14ac:dyDescent="0.2">
      <c r="J8109" s="576"/>
    </row>
    <row r="8110" spans="10:10" x14ac:dyDescent="0.2">
      <c r="J8110" s="576"/>
    </row>
    <row r="8111" spans="10:10" x14ac:dyDescent="0.2">
      <c r="J8111" s="576"/>
    </row>
    <row r="8112" spans="10:10" x14ac:dyDescent="0.2">
      <c r="J8112" s="576"/>
    </row>
    <row r="8113" spans="10:10" x14ac:dyDescent="0.2">
      <c r="J8113" s="576"/>
    </row>
    <row r="8114" spans="10:10" x14ac:dyDescent="0.2">
      <c r="J8114" s="576"/>
    </row>
    <row r="8115" spans="10:10" x14ac:dyDescent="0.2">
      <c r="J8115" s="576"/>
    </row>
    <row r="8116" spans="10:10" x14ac:dyDescent="0.2">
      <c r="J8116" s="576"/>
    </row>
    <row r="8117" spans="10:10" x14ac:dyDescent="0.2">
      <c r="J8117" s="576"/>
    </row>
    <row r="8118" spans="10:10" x14ac:dyDescent="0.2">
      <c r="J8118" s="576"/>
    </row>
    <row r="8119" spans="10:10" x14ac:dyDescent="0.2">
      <c r="J8119" s="576"/>
    </row>
    <row r="8120" spans="10:10" x14ac:dyDescent="0.2">
      <c r="J8120" s="576"/>
    </row>
    <row r="8121" spans="10:10" x14ac:dyDescent="0.2">
      <c r="J8121" s="576"/>
    </row>
    <row r="8122" spans="10:10" x14ac:dyDescent="0.2">
      <c r="J8122" s="576"/>
    </row>
    <row r="8123" spans="10:10" x14ac:dyDescent="0.2">
      <c r="J8123" s="576"/>
    </row>
    <row r="8124" spans="10:10" x14ac:dyDescent="0.2">
      <c r="J8124" s="576"/>
    </row>
    <row r="8125" spans="10:10" x14ac:dyDescent="0.2">
      <c r="J8125" s="576"/>
    </row>
    <row r="8126" spans="10:10" x14ac:dyDescent="0.2">
      <c r="J8126" s="576"/>
    </row>
    <row r="8127" spans="10:10" x14ac:dyDescent="0.2">
      <c r="J8127" s="576"/>
    </row>
    <row r="8128" spans="10:10" x14ac:dyDescent="0.2">
      <c r="J8128" s="576"/>
    </row>
    <row r="8129" spans="10:10" x14ac:dyDescent="0.2">
      <c r="J8129" s="576"/>
    </row>
    <row r="8130" spans="10:10" x14ac:dyDescent="0.2">
      <c r="J8130" s="576"/>
    </row>
    <row r="8131" spans="10:10" x14ac:dyDescent="0.2">
      <c r="J8131" s="576"/>
    </row>
    <row r="8132" spans="10:10" x14ac:dyDescent="0.2">
      <c r="J8132" s="576"/>
    </row>
    <row r="8133" spans="10:10" x14ac:dyDescent="0.2">
      <c r="J8133" s="576"/>
    </row>
    <row r="8134" spans="10:10" x14ac:dyDescent="0.2">
      <c r="J8134" s="576"/>
    </row>
    <row r="8135" spans="10:10" x14ac:dyDescent="0.2">
      <c r="J8135" s="576"/>
    </row>
    <row r="8136" spans="10:10" x14ac:dyDescent="0.2">
      <c r="J8136" s="576"/>
    </row>
    <row r="8137" spans="10:10" x14ac:dyDescent="0.2">
      <c r="J8137" s="576"/>
    </row>
    <row r="8138" spans="10:10" x14ac:dyDescent="0.2">
      <c r="J8138" s="576"/>
    </row>
    <row r="8139" spans="10:10" x14ac:dyDescent="0.2">
      <c r="J8139" s="576"/>
    </row>
    <row r="8140" spans="10:10" x14ac:dyDescent="0.2">
      <c r="J8140" s="576"/>
    </row>
    <row r="8141" spans="10:10" x14ac:dyDescent="0.2">
      <c r="J8141" s="576"/>
    </row>
    <row r="8142" spans="10:10" x14ac:dyDescent="0.2">
      <c r="J8142" s="576"/>
    </row>
    <row r="8143" spans="10:10" x14ac:dyDescent="0.2">
      <c r="J8143" s="576"/>
    </row>
    <row r="8144" spans="10:10" x14ac:dyDescent="0.2">
      <c r="J8144" s="576"/>
    </row>
    <row r="8145" spans="10:10" x14ac:dyDescent="0.2">
      <c r="J8145" s="576"/>
    </row>
    <row r="8146" spans="10:10" x14ac:dyDescent="0.2">
      <c r="J8146" s="576"/>
    </row>
    <row r="8147" spans="10:10" x14ac:dyDescent="0.2">
      <c r="J8147" s="576"/>
    </row>
    <row r="8148" spans="10:10" x14ac:dyDescent="0.2">
      <c r="J8148" s="576"/>
    </row>
    <row r="8149" spans="10:10" x14ac:dyDescent="0.2">
      <c r="J8149" s="576"/>
    </row>
    <row r="8150" spans="10:10" x14ac:dyDescent="0.2">
      <c r="J8150" s="576"/>
    </row>
    <row r="8151" spans="10:10" x14ac:dyDescent="0.2">
      <c r="J8151" s="576"/>
    </row>
    <row r="8152" spans="10:10" x14ac:dyDescent="0.2">
      <c r="J8152" s="576"/>
    </row>
    <row r="8153" spans="10:10" x14ac:dyDescent="0.2">
      <c r="J8153" s="576"/>
    </row>
    <row r="8154" spans="10:10" x14ac:dyDescent="0.2">
      <c r="J8154" s="576"/>
    </row>
    <row r="8155" spans="10:10" x14ac:dyDescent="0.2">
      <c r="J8155" s="576"/>
    </row>
    <row r="8156" spans="10:10" x14ac:dyDescent="0.2">
      <c r="J8156" s="576"/>
    </row>
    <row r="8157" spans="10:10" x14ac:dyDescent="0.2">
      <c r="J8157" s="576"/>
    </row>
    <row r="8158" spans="10:10" x14ac:dyDescent="0.2">
      <c r="J8158" s="576"/>
    </row>
    <row r="8159" spans="10:10" x14ac:dyDescent="0.2">
      <c r="J8159" s="576"/>
    </row>
    <row r="8160" spans="10:10" x14ac:dyDescent="0.2">
      <c r="J8160" s="576"/>
    </row>
    <row r="8161" spans="10:10" x14ac:dyDescent="0.2">
      <c r="J8161" s="576"/>
    </row>
    <row r="8162" spans="10:10" x14ac:dyDescent="0.2">
      <c r="J8162" s="576"/>
    </row>
    <row r="8163" spans="10:10" x14ac:dyDescent="0.2">
      <c r="J8163" s="576"/>
    </row>
    <row r="8164" spans="10:10" x14ac:dyDescent="0.2">
      <c r="J8164" s="576"/>
    </row>
    <row r="8165" spans="10:10" x14ac:dyDescent="0.2">
      <c r="J8165" s="576"/>
    </row>
    <row r="8166" spans="10:10" x14ac:dyDescent="0.2">
      <c r="J8166" s="576"/>
    </row>
    <row r="8167" spans="10:10" x14ac:dyDescent="0.2">
      <c r="J8167" s="576"/>
    </row>
    <row r="8168" spans="10:10" x14ac:dyDescent="0.2">
      <c r="J8168" s="576"/>
    </row>
    <row r="8169" spans="10:10" x14ac:dyDescent="0.2">
      <c r="J8169" s="576"/>
    </row>
    <row r="8170" spans="10:10" x14ac:dyDescent="0.2">
      <c r="J8170" s="576"/>
    </row>
    <row r="8171" spans="10:10" x14ac:dyDescent="0.2">
      <c r="J8171" s="576"/>
    </row>
    <row r="8172" spans="10:10" x14ac:dyDescent="0.2">
      <c r="J8172" s="576"/>
    </row>
    <row r="8173" spans="10:10" x14ac:dyDescent="0.2">
      <c r="J8173" s="576"/>
    </row>
    <row r="8174" spans="10:10" x14ac:dyDescent="0.2">
      <c r="J8174" s="576"/>
    </row>
    <row r="8175" spans="10:10" x14ac:dyDescent="0.2">
      <c r="J8175" s="576"/>
    </row>
    <row r="8176" spans="10:10" x14ac:dyDescent="0.2">
      <c r="J8176" s="576"/>
    </row>
    <row r="8177" spans="10:10" x14ac:dyDescent="0.2">
      <c r="J8177" s="576"/>
    </row>
    <row r="8178" spans="10:10" x14ac:dyDescent="0.2">
      <c r="J8178" s="576"/>
    </row>
    <row r="8179" spans="10:10" x14ac:dyDescent="0.2">
      <c r="J8179" s="576"/>
    </row>
    <row r="8180" spans="10:10" x14ac:dyDescent="0.2">
      <c r="J8180" s="576"/>
    </row>
    <row r="8181" spans="10:10" x14ac:dyDescent="0.2">
      <c r="J8181" s="576"/>
    </row>
    <row r="8182" spans="10:10" x14ac:dyDescent="0.2">
      <c r="J8182" s="576"/>
    </row>
    <row r="8183" spans="10:10" x14ac:dyDescent="0.2">
      <c r="J8183" s="576"/>
    </row>
    <row r="8184" spans="10:10" x14ac:dyDescent="0.2">
      <c r="J8184" s="576"/>
    </row>
    <row r="8185" spans="10:10" x14ac:dyDescent="0.2">
      <c r="J8185" s="576"/>
    </row>
    <row r="8186" spans="10:10" x14ac:dyDescent="0.2">
      <c r="J8186" s="576"/>
    </row>
    <row r="8187" spans="10:10" x14ac:dyDescent="0.2">
      <c r="J8187" s="576"/>
    </row>
    <row r="8188" spans="10:10" x14ac:dyDescent="0.2">
      <c r="J8188" s="576"/>
    </row>
    <row r="8189" spans="10:10" x14ac:dyDescent="0.2">
      <c r="J8189" s="576"/>
    </row>
    <row r="8190" spans="10:10" x14ac:dyDescent="0.2">
      <c r="J8190" s="576"/>
    </row>
    <row r="8191" spans="10:10" x14ac:dyDescent="0.2">
      <c r="J8191" s="576"/>
    </row>
    <row r="8192" spans="10:10" x14ac:dyDescent="0.2">
      <c r="J8192" s="576"/>
    </row>
    <row r="8193" spans="10:10" x14ac:dyDescent="0.2">
      <c r="J8193" s="576"/>
    </row>
    <row r="8194" spans="10:10" x14ac:dyDescent="0.2">
      <c r="J8194" s="576"/>
    </row>
    <row r="8195" spans="10:10" x14ac:dyDescent="0.2">
      <c r="J8195" s="576"/>
    </row>
    <row r="8196" spans="10:10" x14ac:dyDescent="0.2">
      <c r="J8196" s="576"/>
    </row>
    <row r="8197" spans="10:10" x14ac:dyDescent="0.2">
      <c r="J8197" s="576"/>
    </row>
    <row r="8198" spans="10:10" x14ac:dyDescent="0.2">
      <c r="J8198" s="576"/>
    </row>
    <row r="8199" spans="10:10" x14ac:dyDescent="0.2">
      <c r="J8199" s="576"/>
    </row>
    <row r="8200" spans="10:10" x14ac:dyDescent="0.2">
      <c r="J8200" s="576"/>
    </row>
    <row r="8201" spans="10:10" x14ac:dyDescent="0.2">
      <c r="J8201" s="576"/>
    </row>
    <row r="8202" spans="10:10" x14ac:dyDescent="0.2">
      <c r="J8202" s="576"/>
    </row>
    <row r="8203" spans="10:10" x14ac:dyDescent="0.2">
      <c r="J8203" s="576"/>
    </row>
    <row r="8204" spans="10:10" x14ac:dyDescent="0.2">
      <c r="J8204" s="576"/>
    </row>
    <row r="8205" spans="10:10" x14ac:dyDescent="0.2">
      <c r="J8205" s="576"/>
    </row>
    <row r="8206" spans="10:10" x14ac:dyDescent="0.2">
      <c r="J8206" s="576"/>
    </row>
    <row r="8207" spans="10:10" x14ac:dyDescent="0.2">
      <c r="J8207" s="576"/>
    </row>
    <row r="8208" spans="10:10" x14ac:dyDescent="0.2">
      <c r="J8208" s="576"/>
    </row>
    <row r="8209" spans="10:10" x14ac:dyDescent="0.2">
      <c r="J8209" s="576"/>
    </row>
    <row r="8210" spans="10:10" x14ac:dyDescent="0.2">
      <c r="J8210" s="576"/>
    </row>
    <row r="8211" spans="10:10" x14ac:dyDescent="0.2">
      <c r="J8211" s="576"/>
    </row>
    <row r="8212" spans="10:10" x14ac:dyDescent="0.2">
      <c r="J8212" s="576"/>
    </row>
    <row r="8213" spans="10:10" x14ac:dyDescent="0.2">
      <c r="J8213" s="576"/>
    </row>
    <row r="8214" spans="10:10" x14ac:dyDescent="0.2">
      <c r="J8214" s="576"/>
    </row>
    <row r="8215" spans="10:10" x14ac:dyDescent="0.2">
      <c r="J8215" s="576"/>
    </row>
    <row r="8216" spans="10:10" x14ac:dyDescent="0.2">
      <c r="J8216" s="576"/>
    </row>
    <row r="8217" spans="10:10" x14ac:dyDescent="0.2">
      <c r="J8217" s="576"/>
    </row>
    <row r="8218" spans="10:10" x14ac:dyDescent="0.2">
      <c r="J8218" s="576"/>
    </row>
    <row r="8219" spans="10:10" x14ac:dyDescent="0.2">
      <c r="J8219" s="576"/>
    </row>
    <row r="8220" spans="10:10" x14ac:dyDescent="0.2">
      <c r="J8220" s="576"/>
    </row>
    <row r="8221" spans="10:10" x14ac:dyDescent="0.2">
      <c r="J8221" s="576"/>
    </row>
    <row r="8222" spans="10:10" x14ac:dyDescent="0.2">
      <c r="J8222" s="576"/>
    </row>
    <row r="8223" spans="10:10" x14ac:dyDescent="0.2">
      <c r="J8223" s="576"/>
    </row>
    <row r="8224" spans="10:10" x14ac:dyDescent="0.2">
      <c r="J8224" s="576"/>
    </row>
    <row r="8225" spans="10:10" x14ac:dyDescent="0.2">
      <c r="J8225" s="576"/>
    </row>
    <row r="8226" spans="10:10" x14ac:dyDescent="0.2">
      <c r="J8226" s="576"/>
    </row>
    <row r="8227" spans="10:10" x14ac:dyDescent="0.2">
      <c r="J8227" s="576"/>
    </row>
    <row r="8228" spans="10:10" x14ac:dyDescent="0.2">
      <c r="J8228" s="576"/>
    </row>
    <row r="8229" spans="10:10" x14ac:dyDescent="0.2">
      <c r="J8229" s="576"/>
    </row>
    <row r="8230" spans="10:10" x14ac:dyDescent="0.2">
      <c r="J8230" s="576"/>
    </row>
    <row r="8231" spans="10:10" x14ac:dyDescent="0.2">
      <c r="J8231" s="576"/>
    </row>
    <row r="8232" spans="10:10" x14ac:dyDescent="0.2">
      <c r="J8232" s="576"/>
    </row>
    <row r="8233" spans="10:10" x14ac:dyDescent="0.2">
      <c r="J8233" s="576"/>
    </row>
    <row r="8234" spans="10:10" x14ac:dyDescent="0.2">
      <c r="J8234" s="576"/>
    </row>
    <row r="8235" spans="10:10" x14ac:dyDescent="0.2">
      <c r="J8235" s="576"/>
    </row>
    <row r="8236" spans="10:10" x14ac:dyDescent="0.2">
      <c r="J8236" s="576"/>
    </row>
    <row r="8237" spans="10:10" x14ac:dyDescent="0.2">
      <c r="J8237" s="576"/>
    </row>
    <row r="8238" spans="10:10" x14ac:dyDescent="0.2">
      <c r="J8238" s="576"/>
    </row>
    <row r="8239" spans="10:10" x14ac:dyDescent="0.2">
      <c r="J8239" s="576"/>
    </row>
    <row r="8240" spans="10:10" x14ac:dyDescent="0.2">
      <c r="J8240" s="576"/>
    </row>
    <row r="8241" spans="10:10" x14ac:dyDescent="0.2">
      <c r="J8241" s="576"/>
    </row>
    <row r="8242" spans="10:10" x14ac:dyDescent="0.2">
      <c r="J8242" s="576"/>
    </row>
    <row r="8243" spans="10:10" x14ac:dyDescent="0.2">
      <c r="J8243" s="576"/>
    </row>
    <row r="8244" spans="10:10" x14ac:dyDescent="0.2">
      <c r="J8244" s="576"/>
    </row>
    <row r="8245" spans="10:10" x14ac:dyDescent="0.2">
      <c r="J8245" s="576"/>
    </row>
    <row r="8246" spans="10:10" x14ac:dyDescent="0.2">
      <c r="J8246" s="576"/>
    </row>
    <row r="8247" spans="10:10" x14ac:dyDescent="0.2">
      <c r="J8247" s="576"/>
    </row>
    <row r="8248" spans="10:10" x14ac:dyDescent="0.2">
      <c r="J8248" s="576"/>
    </row>
    <row r="8249" spans="10:10" x14ac:dyDescent="0.2">
      <c r="J8249" s="576"/>
    </row>
    <row r="8250" spans="10:10" x14ac:dyDescent="0.2">
      <c r="J8250" s="576"/>
    </row>
    <row r="8251" spans="10:10" x14ac:dyDescent="0.2">
      <c r="J8251" s="576"/>
    </row>
    <row r="8252" spans="10:10" x14ac:dyDescent="0.2">
      <c r="J8252" s="576"/>
    </row>
    <row r="8253" spans="10:10" x14ac:dyDescent="0.2">
      <c r="J8253" s="576"/>
    </row>
    <row r="8254" spans="10:10" x14ac:dyDescent="0.2">
      <c r="J8254" s="576"/>
    </row>
    <row r="8255" spans="10:10" x14ac:dyDescent="0.2">
      <c r="J8255" s="576"/>
    </row>
    <row r="8256" spans="10:10" x14ac:dyDescent="0.2">
      <c r="J8256" s="576"/>
    </row>
    <row r="8257" spans="10:10" x14ac:dyDescent="0.2">
      <c r="J8257" s="576"/>
    </row>
    <row r="8258" spans="10:10" x14ac:dyDescent="0.2">
      <c r="J8258" s="576"/>
    </row>
    <row r="8259" spans="10:10" x14ac:dyDescent="0.2">
      <c r="J8259" s="576"/>
    </row>
    <row r="8260" spans="10:10" x14ac:dyDescent="0.2">
      <c r="J8260" s="576"/>
    </row>
    <row r="8261" spans="10:10" x14ac:dyDescent="0.2">
      <c r="J8261" s="576"/>
    </row>
    <row r="8262" spans="10:10" x14ac:dyDescent="0.2">
      <c r="J8262" s="576"/>
    </row>
    <row r="8263" spans="10:10" x14ac:dyDescent="0.2">
      <c r="J8263" s="576"/>
    </row>
    <row r="8264" spans="10:10" x14ac:dyDescent="0.2">
      <c r="J8264" s="576"/>
    </row>
    <row r="8265" spans="10:10" x14ac:dyDescent="0.2">
      <c r="J8265" s="576"/>
    </row>
    <row r="8266" spans="10:10" x14ac:dyDescent="0.2">
      <c r="J8266" s="576"/>
    </row>
    <row r="8267" spans="10:10" x14ac:dyDescent="0.2">
      <c r="J8267" s="576"/>
    </row>
    <row r="8268" spans="10:10" x14ac:dyDescent="0.2">
      <c r="J8268" s="576"/>
    </row>
    <row r="8269" spans="10:10" x14ac:dyDescent="0.2">
      <c r="J8269" s="576"/>
    </row>
    <row r="8270" spans="10:10" x14ac:dyDescent="0.2">
      <c r="J8270" s="576"/>
    </row>
    <row r="8271" spans="10:10" x14ac:dyDescent="0.2">
      <c r="J8271" s="576"/>
    </row>
    <row r="8272" spans="10:10" x14ac:dyDescent="0.2">
      <c r="J8272" s="576"/>
    </row>
    <row r="8273" spans="10:10" x14ac:dyDescent="0.2">
      <c r="J8273" s="576"/>
    </row>
    <row r="8274" spans="10:10" x14ac:dyDescent="0.2">
      <c r="J8274" s="576"/>
    </row>
    <row r="8275" spans="10:10" x14ac:dyDescent="0.2">
      <c r="J8275" s="576"/>
    </row>
    <row r="8276" spans="10:10" x14ac:dyDescent="0.2">
      <c r="J8276" s="576"/>
    </row>
    <row r="8277" spans="10:10" x14ac:dyDescent="0.2">
      <c r="J8277" s="576"/>
    </row>
    <row r="8278" spans="10:10" x14ac:dyDescent="0.2">
      <c r="J8278" s="576"/>
    </row>
    <row r="8279" spans="10:10" x14ac:dyDescent="0.2">
      <c r="J8279" s="576"/>
    </row>
    <row r="8280" spans="10:10" x14ac:dyDescent="0.2">
      <c r="J8280" s="576"/>
    </row>
    <row r="8281" spans="10:10" x14ac:dyDescent="0.2">
      <c r="J8281" s="576"/>
    </row>
    <row r="8282" spans="10:10" x14ac:dyDescent="0.2">
      <c r="J8282" s="576"/>
    </row>
    <row r="8283" spans="10:10" x14ac:dyDescent="0.2">
      <c r="J8283" s="576"/>
    </row>
    <row r="8284" spans="10:10" x14ac:dyDescent="0.2">
      <c r="J8284" s="576"/>
    </row>
    <row r="8285" spans="10:10" x14ac:dyDescent="0.2">
      <c r="J8285" s="576"/>
    </row>
    <row r="8286" spans="10:10" x14ac:dyDescent="0.2">
      <c r="J8286" s="576"/>
    </row>
    <row r="8287" spans="10:10" x14ac:dyDescent="0.2">
      <c r="J8287" s="576"/>
    </row>
    <row r="8288" spans="10:10" x14ac:dyDescent="0.2">
      <c r="J8288" s="576"/>
    </row>
    <row r="8289" spans="10:10" x14ac:dyDescent="0.2">
      <c r="J8289" s="576"/>
    </row>
    <row r="8290" spans="10:10" x14ac:dyDescent="0.2">
      <c r="J8290" s="576"/>
    </row>
    <row r="8291" spans="10:10" x14ac:dyDescent="0.2">
      <c r="J8291" s="576"/>
    </row>
    <row r="8292" spans="10:10" x14ac:dyDescent="0.2">
      <c r="J8292" s="576"/>
    </row>
    <row r="8293" spans="10:10" x14ac:dyDescent="0.2">
      <c r="J8293" s="576"/>
    </row>
    <row r="8294" spans="10:10" x14ac:dyDescent="0.2">
      <c r="J8294" s="576"/>
    </row>
    <row r="8295" spans="10:10" x14ac:dyDescent="0.2">
      <c r="J8295" s="576"/>
    </row>
    <row r="8296" spans="10:10" x14ac:dyDescent="0.2">
      <c r="J8296" s="576"/>
    </row>
    <row r="8297" spans="10:10" x14ac:dyDescent="0.2">
      <c r="J8297" s="576"/>
    </row>
    <row r="8298" spans="10:10" x14ac:dyDescent="0.2">
      <c r="J8298" s="576"/>
    </row>
    <row r="8299" spans="10:10" x14ac:dyDescent="0.2">
      <c r="J8299" s="576"/>
    </row>
    <row r="8300" spans="10:10" x14ac:dyDescent="0.2">
      <c r="J8300" s="576"/>
    </row>
    <row r="8301" spans="10:10" x14ac:dyDescent="0.2">
      <c r="J8301" s="576"/>
    </row>
    <row r="8302" spans="10:10" x14ac:dyDescent="0.2">
      <c r="J8302" s="576"/>
    </row>
    <row r="8303" spans="10:10" x14ac:dyDescent="0.2">
      <c r="J8303" s="576"/>
    </row>
    <row r="8304" spans="10:10" x14ac:dyDescent="0.2">
      <c r="J8304" s="576"/>
    </row>
    <row r="8305" spans="10:10" x14ac:dyDescent="0.2">
      <c r="J8305" s="576"/>
    </row>
    <row r="8306" spans="10:10" x14ac:dyDescent="0.2">
      <c r="J8306" s="576"/>
    </row>
    <row r="8307" spans="10:10" x14ac:dyDescent="0.2">
      <c r="J8307" s="576"/>
    </row>
    <row r="8308" spans="10:10" x14ac:dyDescent="0.2">
      <c r="J8308" s="576"/>
    </row>
    <row r="8309" spans="10:10" x14ac:dyDescent="0.2">
      <c r="J8309" s="576"/>
    </row>
    <row r="8310" spans="10:10" x14ac:dyDescent="0.2">
      <c r="J8310" s="576"/>
    </row>
    <row r="8311" spans="10:10" x14ac:dyDescent="0.2">
      <c r="J8311" s="576"/>
    </row>
    <row r="8312" spans="10:10" x14ac:dyDescent="0.2">
      <c r="J8312" s="576"/>
    </row>
    <row r="8313" spans="10:10" x14ac:dyDescent="0.2">
      <c r="J8313" s="576"/>
    </row>
    <row r="8314" spans="10:10" x14ac:dyDescent="0.2">
      <c r="J8314" s="576"/>
    </row>
    <row r="8315" spans="10:10" x14ac:dyDescent="0.2">
      <c r="J8315" s="576"/>
    </row>
    <row r="8316" spans="10:10" x14ac:dyDescent="0.2">
      <c r="J8316" s="576"/>
    </row>
    <row r="8317" spans="10:10" x14ac:dyDescent="0.2">
      <c r="J8317" s="576"/>
    </row>
    <row r="8318" spans="10:10" x14ac:dyDescent="0.2">
      <c r="J8318" s="576"/>
    </row>
    <row r="8319" spans="10:10" x14ac:dyDescent="0.2">
      <c r="J8319" s="576"/>
    </row>
    <row r="8320" spans="10:10" x14ac:dyDescent="0.2">
      <c r="J8320" s="576"/>
    </row>
    <row r="8321" spans="10:10" x14ac:dyDescent="0.2">
      <c r="J8321" s="576"/>
    </row>
    <row r="8322" spans="10:10" x14ac:dyDescent="0.2">
      <c r="J8322" s="576"/>
    </row>
    <row r="8323" spans="10:10" x14ac:dyDescent="0.2">
      <c r="J8323" s="576"/>
    </row>
    <row r="8324" spans="10:10" x14ac:dyDescent="0.2">
      <c r="J8324" s="576"/>
    </row>
    <row r="8325" spans="10:10" x14ac:dyDescent="0.2">
      <c r="J8325" s="576"/>
    </row>
    <row r="8326" spans="10:10" x14ac:dyDescent="0.2">
      <c r="J8326" s="576"/>
    </row>
    <row r="8327" spans="10:10" x14ac:dyDescent="0.2">
      <c r="J8327" s="576"/>
    </row>
    <row r="8328" spans="10:10" x14ac:dyDescent="0.2">
      <c r="J8328" s="576"/>
    </row>
    <row r="8329" spans="10:10" x14ac:dyDescent="0.2">
      <c r="J8329" s="576"/>
    </row>
    <row r="8330" spans="10:10" x14ac:dyDescent="0.2">
      <c r="J8330" s="576"/>
    </row>
    <row r="8331" spans="10:10" x14ac:dyDescent="0.2">
      <c r="J8331" s="576"/>
    </row>
    <row r="8332" spans="10:10" x14ac:dyDescent="0.2">
      <c r="J8332" s="576"/>
    </row>
    <row r="8333" spans="10:10" x14ac:dyDescent="0.2">
      <c r="J8333" s="576"/>
    </row>
    <row r="8334" spans="10:10" x14ac:dyDescent="0.2">
      <c r="J8334" s="576"/>
    </row>
    <row r="8335" spans="10:10" x14ac:dyDescent="0.2">
      <c r="J8335" s="576"/>
    </row>
    <row r="8336" spans="10:10" x14ac:dyDescent="0.2">
      <c r="J8336" s="576"/>
    </row>
    <row r="8337" spans="10:10" x14ac:dyDescent="0.2">
      <c r="J8337" s="576"/>
    </row>
    <row r="8338" spans="10:10" x14ac:dyDescent="0.2">
      <c r="J8338" s="576"/>
    </row>
    <row r="8339" spans="10:10" x14ac:dyDescent="0.2">
      <c r="J8339" s="576"/>
    </row>
    <row r="8340" spans="10:10" x14ac:dyDescent="0.2">
      <c r="J8340" s="576"/>
    </row>
    <row r="8341" spans="10:10" x14ac:dyDescent="0.2">
      <c r="J8341" s="576"/>
    </row>
    <row r="8342" spans="10:10" x14ac:dyDescent="0.2">
      <c r="J8342" s="576"/>
    </row>
    <row r="8343" spans="10:10" x14ac:dyDescent="0.2">
      <c r="J8343" s="576"/>
    </row>
    <row r="8344" spans="10:10" x14ac:dyDescent="0.2">
      <c r="J8344" s="576"/>
    </row>
    <row r="8345" spans="10:10" x14ac:dyDescent="0.2">
      <c r="J8345" s="576"/>
    </row>
    <row r="8346" spans="10:10" x14ac:dyDescent="0.2">
      <c r="J8346" s="576"/>
    </row>
    <row r="8347" spans="10:10" x14ac:dyDescent="0.2">
      <c r="J8347" s="576"/>
    </row>
    <row r="8348" spans="10:10" x14ac:dyDescent="0.2">
      <c r="J8348" s="576"/>
    </row>
    <row r="8349" spans="10:10" x14ac:dyDescent="0.2">
      <c r="J8349" s="576"/>
    </row>
    <row r="8350" spans="10:10" x14ac:dyDescent="0.2">
      <c r="J8350" s="576"/>
    </row>
    <row r="8351" spans="10:10" x14ac:dyDescent="0.2">
      <c r="J8351" s="576"/>
    </row>
    <row r="8352" spans="10:10" x14ac:dyDescent="0.2">
      <c r="J8352" s="576"/>
    </row>
    <row r="8353" spans="10:10" x14ac:dyDescent="0.2">
      <c r="J8353" s="576"/>
    </row>
    <row r="8354" spans="10:10" x14ac:dyDescent="0.2">
      <c r="J8354" s="576"/>
    </row>
    <row r="8355" spans="10:10" x14ac:dyDescent="0.2">
      <c r="J8355" s="576"/>
    </row>
    <row r="8356" spans="10:10" x14ac:dyDescent="0.2">
      <c r="J8356" s="576"/>
    </row>
    <row r="8357" spans="10:10" x14ac:dyDescent="0.2">
      <c r="J8357" s="576"/>
    </row>
    <row r="8358" spans="10:10" x14ac:dyDescent="0.2">
      <c r="J8358" s="576"/>
    </row>
    <row r="8359" spans="10:10" x14ac:dyDescent="0.2">
      <c r="J8359" s="576"/>
    </row>
    <row r="8360" spans="10:10" x14ac:dyDescent="0.2">
      <c r="J8360" s="576"/>
    </row>
    <row r="8361" spans="10:10" x14ac:dyDescent="0.2">
      <c r="J8361" s="576"/>
    </row>
    <row r="8362" spans="10:10" x14ac:dyDescent="0.2">
      <c r="J8362" s="576"/>
    </row>
    <row r="8363" spans="10:10" x14ac:dyDescent="0.2">
      <c r="J8363" s="576"/>
    </row>
    <row r="8364" spans="10:10" x14ac:dyDescent="0.2">
      <c r="J8364" s="576"/>
    </row>
    <row r="8365" spans="10:10" x14ac:dyDescent="0.2">
      <c r="J8365" s="576"/>
    </row>
    <row r="8366" spans="10:10" x14ac:dyDescent="0.2">
      <c r="J8366" s="576"/>
    </row>
    <row r="8367" spans="10:10" x14ac:dyDescent="0.2">
      <c r="J8367" s="576"/>
    </row>
    <row r="8368" spans="10:10" x14ac:dyDescent="0.2">
      <c r="J8368" s="576"/>
    </row>
    <row r="8369" spans="10:10" x14ac:dyDescent="0.2">
      <c r="J8369" s="576"/>
    </row>
    <row r="8370" spans="10:10" x14ac:dyDescent="0.2">
      <c r="J8370" s="576"/>
    </row>
    <row r="8371" spans="10:10" x14ac:dyDescent="0.2">
      <c r="J8371" s="576"/>
    </row>
    <row r="8372" spans="10:10" x14ac:dyDescent="0.2">
      <c r="J8372" s="576"/>
    </row>
    <row r="8373" spans="10:10" x14ac:dyDescent="0.2">
      <c r="J8373" s="576"/>
    </row>
    <row r="8374" spans="10:10" x14ac:dyDescent="0.2">
      <c r="J8374" s="576"/>
    </row>
    <row r="8375" spans="10:10" x14ac:dyDescent="0.2">
      <c r="J8375" s="576"/>
    </row>
    <row r="8376" spans="10:10" x14ac:dyDescent="0.2">
      <c r="J8376" s="576"/>
    </row>
    <row r="8377" spans="10:10" x14ac:dyDescent="0.2">
      <c r="J8377" s="576"/>
    </row>
    <row r="8378" spans="10:10" x14ac:dyDescent="0.2">
      <c r="J8378" s="576"/>
    </row>
    <row r="8379" spans="10:10" x14ac:dyDescent="0.2">
      <c r="J8379" s="576"/>
    </row>
    <row r="8380" spans="10:10" x14ac:dyDescent="0.2">
      <c r="J8380" s="576"/>
    </row>
    <row r="8381" spans="10:10" x14ac:dyDescent="0.2">
      <c r="J8381" s="576"/>
    </row>
    <row r="8382" spans="10:10" x14ac:dyDescent="0.2">
      <c r="J8382" s="576"/>
    </row>
    <row r="8383" spans="10:10" x14ac:dyDescent="0.2">
      <c r="J8383" s="576"/>
    </row>
    <row r="8384" spans="10:10" x14ac:dyDescent="0.2">
      <c r="J8384" s="576"/>
    </row>
    <row r="8385" spans="10:10" x14ac:dyDescent="0.2">
      <c r="J8385" s="576"/>
    </row>
    <row r="8386" spans="10:10" x14ac:dyDescent="0.2">
      <c r="J8386" s="576"/>
    </row>
    <row r="8387" spans="10:10" x14ac:dyDescent="0.2">
      <c r="J8387" s="576"/>
    </row>
    <row r="8388" spans="10:10" x14ac:dyDescent="0.2">
      <c r="J8388" s="576"/>
    </row>
    <row r="8389" spans="10:10" x14ac:dyDescent="0.2">
      <c r="J8389" s="576"/>
    </row>
    <row r="8390" spans="10:10" x14ac:dyDescent="0.2">
      <c r="J8390" s="576"/>
    </row>
    <row r="8391" spans="10:10" x14ac:dyDescent="0.2">
      <c r="J8391" s="576"/>
    </row>
    <row r="8392" spans="10:10" x14ac:dyDescent="0.2">
      <c r="J8392" s="576"/>
    </row>
    <row r="8393" spans="10:10" x14ac:dyDescent="0.2">
      <c r="J8393" s="576"/>
    </row>
    <row r="8394" spans="10:10" x14ac:dyDescent="0.2">
      <c r="J8394" s="576"/>
    </row>
    <row r="8395" spans="10:10" x14ac:dyDescent="0.2">
      <c r="J8395" s="576"/>
    </row>
    <row r="8396" spans="10:10" x14ac:dyDescent="0.2">
      <c r="J8396" s="576"/>
    </row>
    <row r="8397" spans="10:10" x14ac:dyDescent="0.2">
      <c r="J8397" s="576"/>
    </row>
    <row r="8398" spans="10:10" x14ac:dyDescent="0.2">
      <c r="J8398" s="576"/>
    </row>
    <row r="8399" spans="10:10" x14ac:dyDescent="0.2">
      <c r="J8399" s="576"/>
    </row>
    <row r="8400" spans="10:10" x14ac:dyDescent="0.2">
      <c r="J8400" s="576"/>
    </row>
    <row r="8401" spans="10:10" x14ac:dyDescent="0.2">
      <c r="J8401" s="576"/>
    </row>
    <row r="8402" spans="10:10" x14ac:dyDescent="0.2">
      <c r="J8402" s="576"/>
    </row>
    <row r="8403" spans="10:10" x14ac:dyDescent="0.2">
      <c r="J8403" s="576"/>
    </row>
    <row r="8404" spans="10:10" x14ac:dyDescent="0.2">
      <c r="J8404" s="576"/>
    </row>
    <row r="8405" spans="10:10" x14ac:dyDescent="0.2">
      <c r="J8405" s="576"/>
    </row>
    <row r="8406" spans="10:10" x14ac:dyDescent="0.2">
      <c r="J8406" s="576"/>
    </row>
    <row r="8407" spans="10:10" x14ac:dyDescent="0.2">
      <c r="J8407" s="576"/>
    </row>
    <row r="8408" spans="10:10" x14ac:dyDescent="0.2">
      <c r="J8408" s="576"/>
    </row>
    <row r="8409" spans="10:10" x14ac:dyDescent="0.2">
      <c r="J8409" s="576"/>
    </row>
    <row r="8410" spans="10:10" x14ac:dyDescent="0.2">
      <c r="J8410" s="576"/>
    </row>
    <row r="8411" spans="10:10" x14ac:dyDescent="0.2">
      <c r="J8411" s="576"/>
    </row>
    <row r="8412" spans="10:10" x14ac:dyDescent="0.2">
      <c r="J8412" s="576"/>
    </row>
    <row r="8413" spans="10:10" x14ac:dyDescent="0.2">
      <c r="J8413" s="576"/>
    </row>
    <row r="8414" spans="10:10" x14ac:dyDescent="0.2">
      <c r="J8414" s="576"/>
    </row>
    <row r="8415" spans="10:10" x14ac:dyDescent="0.2">
      <c r="J8415" s="576"/>
    </row>
    <row r="8416" spans="10:10" x14ac:dyDescent="0.2">
      <c r="J8416" s="576"/>
    </row>
    <row r="8417" spans="10:10" x14ac:dyDescent="0.2">
      <c r="J8417" s="576"/>
    </row>
    <row r="8418" spans="10:10" x14ac:dyDescent="0.2">
      <c r="J8418" s="576"/>
    </row>
    <row r="8419" spans="10:10" x14ac:dyDescent="0.2">
      <c r="J8419" s="576"/>
    </row>
    <row r="8420" spans="10:10" x14ac:dyDescent="0.2">
      <c r="J8420" s="576"/>
    </row>
    <row r="8421" spans="10:10" x14ac:dyDescent="0.2">
      <c r="J8421" s="576"/>
    </row>
    <row r="8422" spans="10:10" x14ac:dyDescent="0.2">
      <c r="J8422" s="576"/>
    </row>
    <row r="8423" spans="10:10" x14ac:dyDescent="0.2">
      <c r="J8423" s="576"/>
    </row>
    <row r="8424" spans="10:10" x14ac:dyDescent="0.2">
      <c r="J8424" s="576"/>
    </row>
    <row r="8425" spans="10:10" x14ac:dyDescent="0.2">
      <c r="J8425" s="576"/>
    </row>
    <row r="8426" spans="10:10" x14ac:dyDescent="0.2">
      <c r="J8426" s="576"/>
    </row>
    <row r="8427" spans="10:10" x14ac:dyDescent="0.2">
      <c r="J8427" s="576"/>
    </row>
    <row r="8428" spans="10:10" x14ac:dyDescent="0.2">
      <c r="J8428" s="576"/>
    </row>
    <row r="8429" spans="10:10" x14ac:dyDescent="0.2">
      <c r="J8429" s="576"/>
    </row>
    <row r="8430" spans="10:10" x14ac:dyDescent="0.2">
      <c r="J8430" s="576"/>
    </row>
    <row r="8431" spans="10:10" x14ac:dyDescent="0.2">
      <c r="J8431" s="576"/>
    </row>
    <row r="8432" spans="10:10" x14ac:dyDescent="0.2">
      <c r="J8432" s="576"/>
    </row>
    <row r="8433" spans="10:10" x14ac:dyDescent="0.2">
      <c r="J8433" s="576"/>
    </row>
    <row r="8434" spans="10:10" x14ac:dyDescent="0.2">
      <c r="J8434" s="576"/>
    </row>
    <row r="8435" spans="10:10" x14ac:dyDescent="0.2">
      <c r="J8435" s="576"/>
    </row>
    <row r="8436" spans="10:10" x14ac:dyDescent="0.2">
      <c r="J8436" s="576"/>
    </row>
    <row r="8437" spans="10:10" x14ac:dyDescent="0.2">
      <c r="J8437" s="576"/>
    </row>
    <row r="8438" spans="10:10" x14ac:dyDescent="0.2">
      <c r="J8438" s="576"/>
    </row>
    <row r="8439" spans="10:10" x14ac:dyDescent="0.2">
      <c r="J8439" s="576"/>
    </row>
    <row r="8440" spans="10:10" x14ac:dyDescent="0.2">
      <c r="J8440" s="576"/>
    </row>
    <row r="8441" spans="10:10" x14ac:dyDescent="0.2">
      <c r="J8441" s="576"/>
    </row>
    <row r="8442" spans="10:10" x14ac:dyDescent="0.2">
      <c r="J8442" s="576"/>
    </row>
    <row r="8443" spans="10:10" x14ac:dyDescent="0.2">
      <c r="J8443" s="576"/>
    </row>
    <row r="8444" spans="10:10" x14ac:dyDescent="0.2">
      <c r="J8444" s="576"/>
    </row>
    <row r="8445" spans="10:10" x14ac:dyDescent="0.2">
      <c r="J8445" s="576"/>
    </row>
    <row r="8446" spans="10:10" x14ac:dyDescent="0.2">
      <c r="J8446" s="576"/>
    </row>
    <row r="8447" spans="10:10" x14ac:dyDescent="0.2">
      <c r="J8447" s="576"/>
    </row>
    <row r="8448" spans="10:10" x14ac:dyDescent="0.2">
      <c r="J8448" s="576"/>
    </row>
    <row r="8449" spans="10:10" x14ac:dyDescent="0.2">
      <c r="J8449" s="576"/>
    </row>
    <row r="8450" spans="10:10" x14ac:dyDescent="0.2">
      <c r="J8450" s="576"/>
    </row>
    <row r="8451" spans="10:10" x14ac:dyDescent="0.2">
      <c r="J8451" s="576"/>
    </row>
    <row r="8452" spans="10:10" x14ac:dyDescent="0.2">
      <c r="J8452" s="576"/>
    </row>
    <row r="8453" spans="10:10" x14ac:dyDescent="0.2">
      <c r="J8453" s="576"/>
    </row>
    <row r="8454" spans="10:10" x14ac:dyDescent="0.2">
      <c r="J8454" s="576"/>
    </row>
    <row r="8455" spans="10:10" x14ac:dyDescent="0.2">
      <c r="J8455" s="576"/>
    </row>
    <row r="8456" spans="10:10" x14ac:dyDescent="0.2">
      <c r="J8456" s="576"/>
    </row>
    <row r="8457" spans="10:10" x14ac:dyDescent="0.2">
      <c r="J8457" s="576"/>
    </row>
    <row r="8458" spans="10:10" x14ac:dyDescent="0.2">
      <c r="J8458" s="576"/>
    </row>
    <row r="8459" spans="10:10" x14ac:dyDescent="0.2">
      <c r="J8459" s="576"/>
    </row>
    <row r="8460" spans="10:10" x14ac:dyDescent="0.2">
      <c r="J8460" s="576"/>
    </row>
    <row r="8461" spans="10:10" x14ac:dyDescent="0.2">
      <c r="J8461" s="576"/>
    </row>
    <row r="8462" spans="10:10" x14ac:dyDescent="0.2">
      <c r="J8462" s="576"/>
    </row>
    <row r="8463" spans="10:10" x14ac:dyDescent="0.2">
      <c r="J8463" s="576"/>
    </row>
    <row r="8464" spans="10:10" x14ac:dyDescent="0.2">
      <c r="J8464" s="576"/>
    </row>
    <row r="8465" spans="10:10" x14ac:dyDescent="0.2">
      <c r="J8465" s="576"/>
    </row>
    <row r="8466" spans="10:10" x14ac:dyDescent="0.2">
      <c r="J8466" s="576"/>
    </row>
    <row r="8467" spans="10:10" x14ac:dyDescent="0.2">
      <c r="J8467" s="576"/>
    </row>
    <row r="8468" spans="10:10" x14ac:dyDescent="0.2">
      <c r="J8468" s="576"/>
    </row>
    <row r="8469" spans="10:10" x14ac:dyDescent="0.2">
      <c r="J8469" s="576"/>
    </row>
    <row r="8470" spans="10:10" x14ac:dyDescent="0.2">
      <c r="J8470" s="576"/>
    </row>
    <row r="8471" spans="10:10" x14ac:dyDescent="0.2">
      <c r="J8471" s="576"/>
    </row>
    <row r="8472" spans="10:10" x14ac:dyDescent="0.2">
      <c r="J8472" s="576"/>
    </row>
    <row r="8473" spans="10:10" x14ac:dyDescent="0.2">
      <c r="J8473" s="576"/>
    </row>
    <row r="8474" spans="10:10" x14ac:dyDescent="0.2">
      <c r="J8474" s="576"/>
    </row>
    <row r="8475" spans="10:10" x14ac:dyDescent="0.2">
      <c r="J8475" s="576"/>
    </row>
    <row r="8476" spans="10:10" x14ac:dyDescent="0.2">
      <c r="J8476" s="576"/>
    </row>
    <row r="8477" spans="10:10" x14ac:dyDescent="0.2">
      <c r="J8477" s="576"/>
    </row>
    <row r="8478" spans="10:10" x14ac:dyDescent="0.2">
      <c r="J8478" s="576"/>
    </row>
    <row r="8479" spans="10:10" x14ac:dyDescent="0.2">
      <c r="J8479" s="576"/>
    </row>
    <row r="8480" spans="10:10" x14ac:dyDescent="0.2">
      <c r="J8480" s="576"/>
    </row>
    <row r="8481" spans="10:10" x14ac:dyDescent="0.2">
      <c r="J8481" s="576"/>
    </row>
    <row r="8482" spans="10:10" x14ac:dyDescent="0.2">
      <c r="J8482" s="576"/>
    </row>
    <row r="8483" spans="10:10" x14ac:dyDescent="0.2">
      <c r="J8483" s="576"/>
    </row>
    <row r="8484" spans="10:10" x14ac:dyDescent="0.2">
      <c r="J8484" s="576"/>
    </row>
    <row r="8485" spans="10:10" x14ac:dyDescent="0.2">
      <c r="J8485" s="576"/>
    </row>
    <row r="8486" spans="10:10" x14ac:dyDescent="0.2">
      <c r="J8486" s="576"/>
    </row>
    <row r="8487" spans="10:10" x14ac:dyDescent="0.2">
      <c r="J8487" s="576"/>
    </row>
    <row r="8488" spans="10:10" x14ac:dyDescent="0.2">
      <c r="J8488" s="576"/>
    </row>
    <row r="8489" spans="10:10" x14ac:dyDescent="0.2">
      <c r="J8489" s="576"/>
    </row>
    <row r="8490" spans="10:10" x14ac:dyDescent="0.2">
      <c r="J8490" s="576"/>
    </row>
    <row r="8491" spans="10:10" x14ac:dyDescent="0.2">
      <c r="J8491" s="576"/>
    </row>
    <row r="8492" spans="10:10" x14ac:dyDescent="0.2">
      <c r="J8492" s="576"/>
    </row>
    <row r="8493" spans="10:10" x14ac:dyDescent="0.2">
      <c r="J8493" s="576"/>
    </row>
    <row r="8494" spans="10:10" x14ac:dyDescent="0.2">
      <c r="J8494" s="576"/>
    </row>
    <row r="8495" spans="10:10" x14ac:dyDescent="0.2">
      <c r="J8495" s="576"/>
    </row>
    <row r="8496" spans="10:10" x14ac:dyDescent="0.2">
      <c r="J8496" s="576"/>
    </row>
    <row r="8497" spans="10:10" x14ac:dyDescent="0.2">
      <c r="J8497" s="576"/>
    </row>
    <row r="8498" spans="10:10" x14ac:dyDescent="0.2">
      <c r="J8498" s="576"/>
    </row>
    <row r="8499" spans="10:10" x14ac:dyDescent="0.2">
      <c r="J8499" s="576"/>
    </row>
    <row r="8500" spans="10:10" x14ac:dyDescent="0.2">
      <c r="J8500" s="576"/>
    </row>
    <row r="8501" spans="10:10" x14ac:dyDescent="0.2">
      <c r="J8501" s="576"/>
    </row>
    <row r="8502" spans="10:10" x14ac:dyDescent="0.2">
      <c r="J8502" s="576"/>
    </row>
    <row r="8503" spans="10:10" x14ac:dyDescent="0.2">
      <c r="J8503" s="576"/>
    </row>
    <row r="8504" spans="10:10" x14ac:dyDescent="0.2">
      <c r="J8504" s="576"/>
    </row>
    <row r="8505" spans="10:10" x14ac:dyDescent="0.2">
      <c r="J8505" s="576"/>
    </row>
    <row r="8506" spans="10:10" x14ac:dyDescent="0.2">
      <c r="J8506" s="576"/>
    </row>
    <row r="8507" spans="10:10" x14ac:dyDescent="0.2">
      <c r="J8507" s="576"/>
    </row>
    <row r="8508" spans="10:10" x14ac:dyDescent="0.2">
      <c r="J8508" s="576"/>
    </row>
    <row r="8509" spans="10:10" x14ac:dyDescent="0.2">
      <c r="J8509" s="576"/>
    </row>
    <row r="8510" spans="10:10" x14ac:dyDescent="0.2">
      <c r="J8510" s="576"/>
    </row>
    <row r="8511" spans="10:10" x14ac:dyDescent="0.2">
      <c r="J8511" s="576"/>
    </row>
    <row r="8512" spans="10:10" x14ac:dyDescent="0.2">
      <c r="J8512" s="576"/>
    </row>
    <row r="8513" spans="10:10" x14ac:dyDescent="0.2">
      <c r="J8513" s="576"/>
    </row>
    <row r="8514" spans="10:10" x14ac:dyDescent="0.2">
      <c r="J8514" s="576"/>
    </row>
    <row r="8515" spans="10:10" x14ac:dyDescent="0.2">
      <c r="J8515" s="576"/>
    </row>
    <row r="8516" spans="10:10" x14ac:dyDescent="0.2">
      <c r="J8516" s="576"/>
    </row>
    <row r="8517" spans="10:10" x14ac:dyDescent="0.2">
      <c r="J8517" s="576"/>
    </row>
    <row r="8518" spans="10:10" x14ac:dyDescent="0.2">
      <c r="J8518" s="576"/>
    </row>
    <row r="8519" spans="10:10" x14ac:dyDescent="0.2">
      <c r="J8519" s="576"/>
    </row>
    <row r="8520" spans="10:10" x14ac:dyDescent="0.2">
      <c r="J8520" s="576"/>
    </row>
    <row r="8521" spans="10:10" x14ac:dyDescent="0.2">
      <c r="J8521" s="576"/>
    </row>
    <row r="8522" spans="10:10" x14ac:dyDescent="0.2">
      <c r="J8522" s="576"/>
    </row>
    <row r="8523" spans="10:10" x14ac:dyDescent="0.2">
      <c r="J8523" s="576"/>
    </row>
    <row r="8524" spans="10:10" x14ac:dyDescent="0.2">
      <c r="J8524" s="576"/>
    </row>
    <row r="8525" spans="10:10" x14ac:dyDescent="0.2">
      <c r="J8525" s="576"/>
    </row>
    <row r="8526" spans="10:10" x14ac:dyDescent="0.2">
      <c r="J8526" s="576"/>
    </row>
    <row r="8527" spans="10:10" x14ac:dyDescent="0.2">
      <c r="J8527" s="576"/>
    </row>
    <row r="8528" spans="10:10" x14ac:dyDescent="0.2">
      <c r="J8528" s="576"/>
    </row>
    <row r="8529" spans="10:10" x14ac:dyDescent="0.2">
      <c r="J8529" s="576"/>
    </row>
    <row r="8530" spans="10:10" x14ac:dyDescent="0.2">
      <c r="J8530" s="576"/>
    </row>
    <row r="8531" spans="10:10" x14ac:dyDescent="0.2">
      <c r="J8531" s="576"/>
    </row>
    <row r="8532" spans="10:10" x14ac:dyDescent="0.2">
      <c r="J8532" s="576"/>
    </row>
    <row r="8533" spans="10:10" x14ac:dyDescent="0.2">
      <c r="J8533" s="576"/>
    </row>
    <row r="8534" spans="10:10" x14ac:dyDescent="0.2">
      <c r="J8534" s="576"/>
    </row>
    <row r="8535" spans="10:10" x14ac:dyDescent="0.2">
      <c r="J8535" s="576"/>
    </row>
    <row r="8536" spans="10:10" x14ac:dyDescent="0.2">
      <c r="J8536" s="576"/>
    </row>
    <row r="8537" spans="10:10" x14ac:dyDescent="0.2">
      <c r="J8537" s="576"/>
    </row>
    <row r="8538" spans="10:10" x14ac:dyDescent="0.2">
      <c r="J8538" s="576"/>
    </row>
    <row r="8539" spans="10:10" x14ac:dyDescent="0.2">
      <c r="J8539" s="576"/>
    </row>
    <row r="8540" spans="10:10" x14ac:dyDescent="0.2">
      <c r="J8540" s="576"/>
    </row>
    <row r="8541" spans="10:10" x14ac:dyDescent="0.2">
      <c r="J8541" s="576"/>
    </row>
    <row r="8542" spans="10:10" x14ac:dyDescent="0.2">
      <c r="J8542" s="576"/>
    </row>
    <row r="8543" spans="10:10" x14ac:dyDescent="0.2">
      <c r="J8543" s="576"/>
    </row>
    <row r="8544" spans="10:10" x14ac:dyDescent="0.2">
      <c r="J8544" s="576"/>
    </row>
    <row r="8545" spans="10:10" x14ac:dyDescent="0.2">
      <c r="J8545" s="576"/>
    </row>
    <row r="8546" spans="10:10" x14ac:dyDescent="0.2">
      <c r="J8546" s="576"/>
    </row>
    <row r="8547" spans="10:10" x14ac:dyDescent="0.2">
      <c r="J8547" s="576"/>
    </row>
    <row r="8548" spans="10:10" x14ac:dyDescent="0.2">
      <c r="J8548" s="576"/>
    </row>
    <row r="8549" spans="10:10" x14ac:dyDescent="0.2">
      <c r="J8549" s="576"/>
    </row>
    <row r="8550" spans="10:10" x14ac:dyDescent="0.2">
      <c r="J8550" s="576"/>
    </row>
    <row r="8551" spans="10:10" x14ac:dyDescent="0.2">
      <c r="J8551" s="576"/>
    </row>
    <row r="8552" spans="10:10" x14ac:dyDescent="0.2">
      <c r="J8552" s="576"/>
    </row>
    <row r="8553" spans="10:10" x14ac:dyDescent="0.2">
      <c r="J8553" s="576"/>
    </row>
    <row r="8554" spans="10:10" x14ac:dyDescent="0.2">
      <c r="J8554" s="576"/>
    </row>
    <row r="8555" spans="10:10" x14ac:dyDescent="0.2">
      <c r="J8555" s="576"/>
    </row>
    <row r="8556" spans="10:10" x14ac:dyDescent="0.2">
      <c r="J8556" s="576"/>
    </row>
    <row r="8557" spans="10:10" x14ac:dyDescent="0.2">
      <c r="J8557" s="576"/>
    </row>
    <row r="8558" spans="10:10" x14ac:dyDescent="0.2">
      <c r="J8558" s="576"/>
    </row>
    <row r="8559" spans="10:10" x14ac:dyDescent="0.2">
      <c r="J8559" s="576"/>
    </row>
    <row r="8560" spans="10:10" x14ac:dyDescent="0.2">
      <c r="J8560" s="576"/>
    </row>
    <row r="8561" spans="10:10" x14ac:dyDescent="0.2">
      <c r="J8561" s="576"/>
    </row>
    <row r="8562" spans="10:10" x14ac:dyDescent="0.2">
      <c r="J8562" s="576"/>
    </row>
    <row r="8563" spans="10:10" x14ac:dyDescent="0.2">
      <c r="J8563" s="576"/>
    </row>
    <row r="8564" spans="10:10" x14ac:dyDescent="0.2">
      <c r="J8564" s="576"/>
    </row>
    <row r="8565" spans="10:10" x14ac:dyDescent="0.2">
      <c r="J8565" s="576"/>
    </row>
    <row r="8566" spans="10:10" x14ac:dyDescent="0.2">
      <c r="J8566" s="576"/>
    </row>
    <row r="8567" spans="10:10" x14ac:dyDescent="0.2">
      <c r="J8567" s="576"/>
    </row>
    <row r="8568" spans="10:10" x14ac:dyDescent="0.2">
      <c r="J8568" s="576"/>
    </row>
    <row r="8569" spans="10:10" x14ac:dyDescent="0.2">
      <c r="J8569" s="576"/>
    </row>
    <row r="8570" spans="10:10" x14ac:dyDescent="0.2">
      <c r="J8570" s="576"/>
    </row>
    <row r="8571" spans="10:10" x14ac:dyDescent="0.2">
      <c r="J8571" s="576"/>
    </row>
    <row r="8572" spans="10:10" x14ac:dyDescent="0.2">
      <c r="J8572" s="576"/>
    </row>
    <row r="8573" spans="10:10" x14ac:dyDescent="0.2">
      <c r="J8573" s="576"/>
    </row>
    <row r="8574" spans="10:10" x14ac:dyDescent="0.2">
      <c r="J8574" s="576"/>
    </row>
    <row r="8575" spans="10:10" x14ac:dyDescent="0.2">
      <c r="J8575" s="576"/>
    </row>
    <row r="8576" spans="10:10" x14ac:dyDescent="0.2">
      <c r="J8576" s="576"/>
    </row>
    <row r="8577" spans="10:10" x14ac:dyDescent="0.2">
      <c r="J8577" s="576"/>
    </row>
    <row r="8578" spans="10:10" x14ac:dyDescent="0.2">
      <c r="J8578" s="576"/>
    </row>
    <row r="8579" spans="10:10" x14ac:dyDescent="0.2">
      <c r="J8579" s="576"/>
    </row>
    <row r="8580" spans="10:10" x14ac:dyDescent="0.2">
      <c r="J8580" s="576"/>
    </row>
    <row r="8581" spans="10:10" x14ac:dyDescent="0.2">
      <c r="J8581" s="576"/>
    </row>
    <row r="8582" spans="10:10" x14ac:dyDescent="0.2">
      <c r="J8582" s="576"/>
    </row>
    <row r="8583" spans="10:10" x14ac:dyDescent="0.2">
      <c r="J8583" s="576"/>
    </row>
    <row r="8584" spans="10:10" x14ac:dyDescent="0.2">
      <c r="J8584" s="576"/>
    </row>
    <row r="8585" spans="10:10" x14ac:dyDescent="0.2">
      <c r="J8585" s="576"/>
    </row>
    <row r="8586" spans="10:10" x14ac:dyDescent="0.2">
      <c r="J8586" s="576"/>
    </row>
    <row r="8587" spans="10:10" x14ac:dyDescent="0.2">
      <c r="J8587" s="576"/>
    </row>
    <row r="8588" spans="10:10" x14ac:dyDescent="0.2">
      <c r="J8588" s="576"/>
    </row>
    <row r="8589" spans="10:10" x14ac:dyDescent="0.2">
      <c r="J8589" s="576"/>
    </row>
    <row r="8590" spans="10:10" x14ac:dyDescent="0.2">
      <c r="J8590" s="576"/>
    </row>
    <row r="8591" spans="10:10" x14ac:dyDescent="0.2">
      <c r="J8591" s="576"/>
    </row>
    <row r="8592" spans="10:10" x14ac:dyDescent="0.2">
      <c r="J8592" s="576"/>
    </row>
    <row r="8593" spans="10:10" x14ac:dyDescent="0.2">
      <c r="J8593" s="576"/>
    </row>
    <row r="8594" spans="10:10" x14ac:dyDescent="0.2">
      <c r="J8594" s="576"/>
    </row>
    <row r="8595" spans="10:10" x14ac:dyDescent="0.2">
      <c r="J8595" s="576"/>
    </row>
    <row r="8596" spans="10:10" x14ac:dyDescent="0.2">
      <c r="J8596" s="576"/>
    </row>
    <row r="8597" spans="10:10" x14ac:dyDescent="0.2">
      <c r="J8597" s="576"/>
    </row>
    <row r="8598" spans="10:10" x14ac:dyDescent="0.2">
      <c r="J8598" s="576"/>
    </row>
    <row r="8599" spans="10:10" x14ac:dyDescent="0.2">
      <c r="J8599" s="576"/>
    </row>
    <row r="8600" spans="10:10" x14ac:dyDescent="0.2">
      <c r="J8600" s="576"/>
    </row>
    <row r="8601" spans="10:10" x14ac:dyDescent="0.2">
      <c r="J8601" s="576"/>
    </row>
    <row r="8602" spans="10:10" x14ac:dyDescent="0.2">
      <c r="J8602" s="576"/>
    </row>
    <row r="8603" spans="10:10" x14ac:dyDescent="0.2">
      <c r="J8603" s="576"/>
    </row>
    <row r="8604" spans="10:10" x14ac:dyDescent="0.2">
      <c r="J8604" s="576"/>
    </row>
    <row r="8605" spans="10:10" x14ac:dyDescent="0.2">
      <c r="J8605" s="576"/>
    </row>
    <row r="8606" spans="10:10" x14ac:dyDescent="0.2">
      <c r="J8606" s="576"/>
    </row>
    <row r="8607" spans="10:10" x14ac:dyDescent="0.2">
      <c r="J8607" s="576"/>
    </row>
    <row r="8608" spans="10:10" x14ac:dyDescent="0.2">
      <c r="J8608" s="576"/>
    </row>
    <row r="8609" spans="10:10" x14ac:dyDescent="0.2">
      <c r="J8609" s="576"/>
    </row>
    <row r="8610" spans="10:10" x14ac:dyDescent="0.2">
      <c r="J8610" s="576"/>
    </row>
    <row r="8611" spans="10:10" x14ac:dyDescent="0.2">
      <c r="J8611" s="576"/>
    </row>
    <row r="8612" spans="10:10" x14ac:dyDescent="0.2">
      <c r="J8612" s="576"/>
    </row>
    <row r="8613" spans="10:10" x14ac:dyDescent="0.2">
      <c r="J8613" s="576"/>
    </row>
    <row r="8614" spans="10:10" x14ac:dyDescent="0.2">
      <c r="J8614" s="576"/>
    </row>
    <row r="8615" spans="10:10" x14ac:dyDescent="0.2">
      <c r="J8615" s="576"/>
    </row>
    <row r="8616" spans="10:10" x14ac:dyDescent="0.2">
      <c r="J8616" s="576"/>
    </row>
    <row r="8617" spans="10:10" x14ac:dyDescent="0.2">
      <c r="J8617" s="576"/>
    </row>
    <row r="8618" spans="10:10" x14ac:dyDescent="0.2">
      <c r="J8618" s="576"/>
    </row>
    <row r="8619" spans="10:10" x14ac:dyDescent="0.2">
      <c r="J8619" s="576"/>
    </row>
    <row r="8620" spans="10:10" x14ac:dyDescent="0.2">
      <c r="J8620" s="576"/>
    </row>
    <row r="8621" spans="10:10" x14ac:dyDescent="0.2">
      <c r="J8621" s="576"/>
    </row>
    <row r="8622" spans="10:10" x14ac:dyDescent="0.2">
      <c r="J8622" s="576"/>
    </row>
    <row r="8623" spans="10:10" x14ac:dyDescent="0.2">
      <c r="J8623" s="576"/>
    </row>
    <row r="8624" spans="10:10" x14ac:dyDescent="0.2">
      <c r="J8624" s="576"/>
    </row>
    <row r="8625" spans="10:10" x14ac:dyDescent="0.2">
      <c r="J8625" s="576"/>
    </row>
    <row r="8626" spans="10:10" x14ac:dyDescent="0.2">
      <c r="J8626" s="576"/>
    </row>
    <row r="8627" spans="10:10" x14ac:dyDescent="0.2">
      <c r="J8627" s="576"/>
    </row>
    <row r="8628" spans="10:10" x14ac:dyDescent="0.2">
      <c r="J8628" s="576"/>
    </row>
    <row r="8629" spans="10:10" x14ac:dyDescent="0.2">
      <c r="J8629" s="576"/>
    </row>
    <row r="8630" spans="10:10" x14ac:dyDescent="0.2">
      <c r="J8630" s="576"/>
    </row>
    <row r="8631" spans="10:10" x14ac:dyDescent="0.2">
      <c r="J8631" s="576"/>
    </row>
    <row r="8632" spans="10:10" x14ac:dyDescent="0.2">
      <c r="J8632" s="576"/>
    </row>
    <row r="8633" spans="10:10" x14ac:dyDescent="0.2">
      <c r="J8633" s="576"/>
    </row>
    <row r="8634" spans="10:10" x14ac:dyDescent="0.2">
      <c r="J8634" s="576"/>
    </row>
    <row r="8635" spans="10:10" x14ac:dyDescent="0.2">
      <c r="J8635" s="576"/>
    </row>
    <row r="8636" spans="10:10" x14ac:dyDescent="0.2">
      <c r="J8636" s="576"/>
    </row>
    <row r="8637" spans="10:10" x14ac:dyDescent="0.2">
      <c r="J8637" s="576"/>
    </row>
    <row r="8638" spans="10:10" x14ac:dyDescent="0.2">
      <c r="J8638" s="576"/>
    </row>
    <row r="8639" spans="10:10" x14ac:dyDescent="0.2">
      <c r="J8639" s="576"/>
    </row>
    <row r="8640" spans="10:10" x14ac:dyDescent="0.2">
      <c r="J8640" s="576"/>
    </row>
    <row r="8641" spans="10:10" x14ac:dyDescent="0.2">
      <c r="J8641" s="576"/>
    </row>
    <row r="8642" spans="10:10" x14ac:dyDescent="0.2">
      <c r="J8642" s="576"/>
    </row>
    <row r="8643" spans="10:10" x14ac:dyDescent="0.2">
      <c r="J8643" s="576"/>
    </row>
    <row r="8644" spans="10:10" x14ac:dyDescent="0.2">
      <c r="J8644" s="576"/>
    </row>
    <row r="8645" spans="10:10" x14ac:dyDescent="0.2">
      <c r="J8645" s="576"/>
    </row>
    <row r="8646" spans="10:10" x14ac:dyDescent="0.2">
      <c r="J8646" s="576"/>
    </row>
    <row r="8647" spans="10:10" x14ac:dyDescent="0.2">
      <c r="J8647" s="576"/>
    </row>
    <row r="8648" spans="10:10" x14ac:dyDescent="0.2">
      <c r="J8648" s="576"/>
    </row>
    <row r="8649" spans="10:10" x14ac:dyDescent="0.2">
      <c r="J8649" s="576"/>
    </row>
    <row r="8650" spans="10:10" x14ac:dyDescent="0.2">
      <c r="J8650" s="576"/>
    </row>
    <row r="8651" spans="10:10" x14ac:dyDescent="0.2">
      <c r="J8651" s="576"/>
    </row>
    <row r="8652" spans="10:10" x14ac:dyDescent="0.2">
      <c r="J8652" s="576"/>
    </row>
    <row r="8653" spans="10:10" x14ac:dyDescent="0.2">
      <c r="J8653" s="576"/>
    </row>
    <row r="8654" spans="10:10" x14ac:dyDescent="0.2">
      <c r="J8654" s="576"/>
    </row>
    <row r="8655" spans="10:10" x14ac:dyDescent="0.2">
      <c r="J8655" s="576"/>
    </row>
    <row r="8656" spans="10:10" x14ac:dyDescent="0.2">
      <c r="J8656" s="576"/>
    </row>
    <row r="8657" spans="10:10" x14ac:dyDescent="0.2">
      <c r="J8657" s="576"/>
    </row>
    <row r="8658" spans="10:10" x14ac:dyDescent="0.2">
      <c r="J8658" s="576"/>
    </row>
    <row r="8659" spans="10:10" x14ac:dyDescent="0.2">
      <c r="J8659" s="576"/>
    </row>
    <row r="8660" spans="10:10" x14ac:dyDescent="0.2">
      <c r="J8660" s="576"/>
    </row>
    <row r="8661" spans="10:10" x14ac:dyDescent="0.2">
      <c r="J8661" s="576"/>
    </row>
    <row r="8662" spans="10:10" x14ac:dyDescent="0.2">
      <c r="J8662" s="576"/>
    </row>
    <row r="8663" spans="10:10" x14ac:dyDescent="0.2">
      <c r="J8663" s="576"/>
    </row>
    <row r="8664" spans="10:10" x14ac:dyDescent="0.2">
      <c r="J8664" s="576"/>
    </row>
    <row r="8665" spans="10:10" x14ac:dyDescent="0.2">
      <c r="J8665" s="576"/>
    </row>
    <row r="8666" spans="10:10" x14ac:dyDescent="0.2">
      <c r="J8666" s="576"/>
    </row>
    <row r="8667" spans="10:10" x14ac:dyDescent="0.2">
      <c r="J8667" s="576"/>
    </row>
    <row r="8668" spans="10:10" x14ac:dyDescent="0.2">
      <c r="J8668" s="576"/>
    </row>
    <row r="8669" spans="10:10" x14ac:dyDescent="0.2">
      <c r="J8669" s="576"/>
    </row>
    <row r="8670" spans="10:10" x14ac:dyDescent="0.2">
      <c r="J8670" s="576"/>
    </row>
    <row r="8671" spans="10:10" x14ac:dyDescent="0.2">
      <c r="J8671" s="576"/>
    </row>
    <row r="8672" spans="10:10" x14ac:dyDescent="0.2">
      <c r="J8672" s="576"/>
    </row>
    <row r="8673" spans="10:10" x14ac:dyDescent="0.2">
      <c r="J8673" s="576"/>
    </row>
    <row r="8674" spans="10:10" x14ac:dyDescent="0.2">
      <c r="J8674" s="576"/>
    </row>
    <row r="8675" spans="10:10" x14ac:dyDescent="0.2">
      <c r="J8675" s="576"/>
    </row>
    <row r="8676" spans="10:10" x14ac:dyDescent="0.2">
      <c r="J8676" s="576"/>
    </row>
    <row r="8677" spans="10:10" x14ac:dyDescent="0.2">
      <c r="J8677" s="576"/>
    </row>
    <row r="8678" spans="10:10" x14ac:dyDescent="0.2">
      <c r="J8678" s="576"/>
    </row>
    <row r="8679" spans="10:10" x14ac:dyDescent="0.2">
      <c r="J8679" s="576"/>
    </row>
    <row r="8680" spans="10:10" x14ac:dyDescent="0.2">
      <c r="J8680" s="576"/>
    </row>
    <row r="8681" spans="10:10" x14ac:dyDescent="0.2">
      <c r="J8681" s="576"/>
    </row>
    <row r="8682" spans="10:10" x14ac:dyDescent="0.2">
      <c r="J8682" s="576"/>
    </row>
    <row r="8683" spans="10:10" x14ac:dyDescent="0.2">
      <c r="J8683" s="576"/>
    </row>
    <row r="8684" spans="10:10" x14ac:dyDescent="0.2">
      <c r="J8684" s="576"/>
    </row>
    <row r="8685" spans="10:10" x14ac:dyDescent="0.2">
      <c r="J8685" s="576"/>
    </row>
    <row r="8686" spans="10:10" x14ac:dyDescent="0.2">
      <c r="J8686" s="576"/>
    </row>
    <row r="8687" spans="10:10" x14ac:dyDescent="0.2">
      <c r="J8687" s="576"/>
    </row>
    <row r="8688" spans="10:10" x14ac:dyDescent="0.2">
      <c r="J8688" s="576"/>
    </row>
    <row r="8689" spans="10:10" x14ac:dyDescent="0.2">
      <c r="J8689" s="576"/>
    </row>
    <row r="8690" spans="10:10" x14ac:dyDescent="0.2">
      <c r="J8690" s="576"/>
    </row>
    <row r="8691" spans="10:10" x14ac:dyDescent="0.2">
      <c r="J8691" s="576"/>
    </row>
    <row r="8692" spans="10:10" x14ac:dyDescent="0.2">
      <c r="J8692" s="576"/>
    </row>
    <row r="8693" spans="10:10" x14ac:dyDescent="0.2">
      <c r="J8693" s="576"/>
    </row>
    <row r="8694" spans="10:10" x14ac:dyDescent="0.2">
      <c r="J8694" s="576"/>
    </row>
    <row r="8695" spans="10:10" x14ac:dyDescent="0.2">
      <c r="J8695" s="576"/>
    </row>
    <row r="8696" spans="10:10" x14ac:dyDescent="0.2">
      <c r="J8696" s="576"/>
    </row>
    <row r="8697" spans="10:10" x14ac:dyDescent="0.2">
      <c r="J8697" s="576"/>
    </row>
    <row r="8698" spans="10:10" x14ac:dyDescent="0.2">
      <c r="J8698" s="576"/>
    </row>
    <row r="8699" spans="10:10" x14ac:dyDescent="0.2">
      <c r="J8699" s="576"/>
    </row>
    <row r="8700" spans="10:10" x14ac:dyDescent="0.2">
      <c r="J8700" s="576"/>
    </row>
    <row r="8701" spans="10:10" x14ac:dyDescent="0.2">
      <c r="J8701" s="576"/>
    </row>
    <row r="8702" spans="10:10" x14ac:dyDescent="0.2">
      <c r="J8702" s="576"/>
    </row>
    <row r="8703" spans="10:10" x14ac:dyDescent="0.2">
      <c r="J8703" s="576"/>
    </row>
    <row r="8704" spans="10:10" x14ac:dyDescent="0.2">
      <c r="J8704" s="576"/>
    </row>
    <row r="8705" spans="10:10" x14ac:dyDescent="0.2">
      <c r="J8705" s="576"/>
    </row>
    <row r="8706" spans="10:10" x14ac:dyDescent="0.2">
      <c r="J8706" s="576"/>
    </row>
    <row r="8707" spans="10:10" x14ac:dyDescent="0.2">
      <c r="J8707" s="576"/>
    </row>
    <row r="8708" spans="10:10" x14ac:dyDescent="0.2">
      <c r="J8708" s="576"/>
    </row>
    <row r="8709" spans="10:10" x14ac:dyDescent="0.2">
      <c r="J8709" s="576"/>
    </row>
    <row r="8710" spans="10:10" x14ac:dyDescent="0.2">
      <c r="J8710" s="576"/>
    </row>
    <row r="8711" spans="10:10" x14ac:dyDescent="0.2">
      <c r="J8711" s="576"/>
    </row>
    <row r="8712" spans="10:10" x14ac:dyDescent="0.2">
      <c r="J8712" s="576"/>
    </row>
    <row r="8713" spans="10:10" x14ac:dyDescent="0.2">
      <c r="J8713" s="576"/>
    </row>
    <row r="8714" spans="10:10" x14ac:dyDescent="0.2">
      <c r="J8714" s="576"/>
    </row>
    <row r="8715" spans="10:10" x14ac:dyDescent="0.2">
      <c r="J8715" s="576"/>
    </row>
    <row r="8716" spans="10:10" x14ac:dyDescent="0.2">
      <c r="J8716" s="576"/>
    </row>
    <row r="8717" spans="10:10" x14ac:dyDescent="0.2">
      <c r="J8717" s="576"/>
    </row>
    <row r="8718" spans="10:10" x14ac:dyDescent="0.2">
      <c r="J8718" s="576"/>
    </row>
    <row r="8719" spans="10:10" x14ac:dyDescent="0.2">
      <c r="J8719" s="576"/>
    </row>
    <row r="8720" spans="10:10" x14ac:dyDescent="0.2">
      <c r="J8720" s="576"/>
    </row>
    <row r="8721" spans="10:10" x14ac:dyDescent="0.2">
      <c r="J8721" s="576"/>
    </row>
    <row r="8722" spans="10:10" x14ac:dyDescent="0.2">
      <c r="J8722" s="576"/>
    </row>
    <row r="8723" spans="10:10" x14ac:dyDescent="0.2">
      <c r="J8723" s="576"/>
    </row>
    <row r="8724" spans="10:10" x14ac:dyDescent="0.2">
      <c r="J8724" s="576"/>
    </row>
    <row r="8725" spans="10:10" x14ac:dyDescent="0.2">
      <c r="J8725" s="576"/>
    </row>
    <row r="8726" spans="10:10" x14ac:dyDescent="0.2">
      <c r="J8726" s="576"/>
    </row>
    <row r="8727" spans="10:10" x14ac:dyDescent="0.2">
      <c r="J8727" s="576"/>
    </row>
    <row r="8728" spans="10:10" x14ac:dyDescent="0.2">
      <c r="J8728" s="576"/>
    </row>
    <row r="8729" spans="10:10" x14ac:dyDescent="0.2">
      <c r="J8729" s="576"/>
    </row>
    <row r="8730" spans="10:10" x14ac:dyDescent="0.2">
      <c r="J8730" s="576"/>
    </row>
    <row r="8731" spans="10:10" x14ac:dyDescent="0.2">
      <c r="J8731" s="576"/>
    </row>
    <row r="8732" spans="10:10" x14ac:dyDescent="0.2">
      <c r="J8732" s="576"/>
    </row>
    <row r="8733" spans="10:10" x14ac:dyDescent="0.2">
      <c r="J8733" s="576"/>
    </row>
    <row r="8734" spans="10:10" x14ac:dyDescent="0.2">
      <c r="J8734" s="576"/>
    </row>
    <row r="8735" spans="10:10" x14ac:dyDescent="0.2">
      <c r="J8735" s="576"/>
    </row>
    <row r="8736" spans="10:10" x14ac:dyDescent="0.2">
      <c r="J8736" s="576"/>
    </row>
    <row r="8737" spans="10:10" x14ac:dyDescent="0.2">
      <c r="J8737" s="576"/>
    </row>
    <row r="8738" spans="10:10" x14ac:dyDescent="0.2">
      <c r="J8738" s="576"/>
    </row>
    <row r="8739" spans="10:10" x14ac:dyDescent="0.2">
      <c r="J8739" s="576"/>
    </row>
    <row r="8740" spans="10:10" x14ac:dyDescent="0.2">
      <c r="J8740" s="576"/>
    </row>
    <row r="8741" spans="10:10" x14ac:dyDescent="0.2">
      <c r="J8741" s="576"/>
    </row>
    <row r="8742" spans="10:10" x14ac:dyDescent="0.2">
      <c r="J8742" s="576"/>
    </row>
    <row r="8743" spans="10:10" x14ac:dyDescent="0.2">
      <c r="J8743" s="576"/>
    </row>
    <row r="8744" spans="10:10" x14ac:dyDescent="0.2">
      <c r="J8744" s="576"/>
    </row>
    <row r="8745" spans="10:10" x14ac:dyDescent="0.2">
      <c r="J8745" s="576"/>
    </row>
    <row r="8746" spans="10:10" x14ac:dyDescent="0.2">
      <c r="J8746" s="576"/>
    </row>
    <row r="8747" spans="10:10" x14ac:dyDescent="0.2">
      <c r="J8747" s="576"/>
    </row>
    <row r="8748" spans="10:10" x14ac:dyDescent="0.2">
      <c r="J8748" s="576"/>
    </row>
    <row r="8749" spans="10:10" x14ac:dyDescent="0.2">
      <c r="J8749" s="576"/>
    </row>
    <row r="8750" spans="10:10" x14ac:dyDescent="0.2">
      <c r="J8750" s="576"/>
    </row>
    <row r="8751" spans="10:10" x14ac:dyDescent="0.2">
      <c r="J8751" s="576"/>
    </row>
    <row r="8752" spans="10:10" x14ac:dyDescent="0.2">
      <c r="J8752" s="576"/>
    </row>
    <row r="8753" spans="10:10" x14ac:dyDescent="0.2">
      <c r="J8753" s="576"/>
    </row>
    <row r="8754" spans="10:10" x14ac:dyDescent="0.2">
      <c r="J8754" s="576"/>
    </row>
    <row r="8755" spans="10:10" x14ac:dyDescent="0.2">
      <c r="J8755" s="576"/>
    </row>
    <row r="8756" spans="10:10" x14ac:dyDescent="0.2">
      <c r="J8756" s="576"/>
    </row>
    <row r="8757" spans="10:10" x14ac:dyDescent="0.2">
      <c r="J8757" s="576"/>
    </row>
    <row r="8758" spans="10:10" x14ac:dyDescent="0.2">
      <c r="J8758" s="576"/>
    </row>
    <row r="8759" spans="10:10" x14ac:dyDescent="0.2">
      <c r="J8759" s="576"/>
    </row>
    <row r="8760" spans="10:10" x14ac:dyDescent="0.2">
      <c r="J8760" s="576"/>
    </row>
    <row r="8761" spans="10:10" x14ac:dyDescent="0.2">
      <c r="J8761" s="576"/>
    </row>
    <row r="8762" spans="10:10" x14ac:dyDescent="0.2">
      <c r="J8762" s="576"/>
    </row>
    <row r="8763" spans="10:10" x14ac:dyDescent="0.2">
      <c r="J8763" s="576"/>
    </row>
    <row r="8764" spans="10:10" x14ac:dyDescent="0.2">
      <c r="J8764" s="576"/>
    </row>
    <row r="8765" spans="10:10" x14ac:dyDescent="0.2">
      <c r="J8765" s="576"/>
    </row>
    <row r="8766" spans="10:10" x14ac:dyDescent="0.2">
      <c r="J8766" s="576"/>
    </row>
    <row r="8767" spans="10:10" x14ac:dyDescent="0.2">
      <c r="J8767" s="576"/>
    </row>
    <row r="8768" spans="10:10" x14ac:dyDescent="0.2">
      <c r="J8768" s="576"/>
    </row>
    <row r="8769" spans="10:10" x14ac:dyDescent="0.2">
      <c r="J8769" s="576"/>
    </row>
    <row r="8770" spans="10:10" x14ac:dyDescent="0.2">
      <c r="J8770" s="576"/>
    </row>
    <row r="8771" spans="10:10" x14ac:dyDescent="0.2">
      <c r="J8771" s="576"/>
    </row>
    <row r="8772" spans="10:10" x14ac:dyDescent="0.2">
      <c r="J8772" s="576"/>
    </row>
    <row r="8773" spans="10:10" x14ac:dyDescent="0.2">
      <c r="J8773" s="576"/>
    </row>
    <row r="8774" spans="10:10" x14ac:dyDescent="0.2">
      <c r="J8774" s="576"/>
    </row>
    <row r="8775" spans="10:10" x14ac:dyDescent="0.2">
      <c r="J8775" s="576"/>
    </row>
    <row r="8776" spans="10:10" x14ac:dyDescent="0.2">
      <c r="J8776" s="576"/>
    </row>
    <row r="8777" spans="10:10" x14ac:dyDescent="0.2">
      <c r="J8777" s="576"/>
    </row>
    <row r="8778" spans="10:10" x14ac:dyDescent="0.2">
      <c r="J8778" s="576"/>
    </row>
    <row r="8779" spans="10:10" x14ac:dyDescent="0.2">
      <c r="J8779" s="576"/>
    </row>
    <row r="8780" spans="10:10" x14ac:dyDescent="0.2">
      <c r="J8780" s="576"/>
    </row>
    <row r="8781" spans="10:10" x14ac:dyDescent="0.2">
      <c r="J8781" s="576"/>
    </row>
    <row r="8782" spans="10:10" x14ac:dyDescent="0.2">
      <c r="J8782" s="576"/>
    </row>
    <row r="8783" spans="10:10" x14ac:dyDescent="0.2">
      <c r="J8783" s="576"/>
    </row>
    <row r="8784" spans="10:10" x14ac:dyDescent="0.2">
      <c r="J8784" s="576"/>
    </row>
    <row r="8785" spans="10:10" x14ac:dyDescent="0.2">
      <c r="J8785" s="576"/>
    </row>
    <row r="8786" spans="10:10" x14ac:dyDescent="0.2">
      <c r="J8786" s="576"/>
    </row>
    <row r="8787" spans="10:10" x14ac:dyDescent="0.2">
      <c r="J8787" s="576"/>
    </row>
    <row r="8788" spans="10:10" x14ac:dyDescent="0.2">
      <c r="J8788" s="576"/>
    </row>
    <row r="8789" spans="10:10" x14ac:dyDescent="0.2">
      <c r="J8789" s="576"/>
    </row>
    <row r="8790" spans="10:10" x14ac:dyDescent="0.2">
      <c r="J8790" s="576"/>
    </row>
    <row r="8791" spans="10:10" x14ac:dyDescent="0.2">
      <c r="J8791" s="576"/>
    </row>
    <row r="8792" spans="10:10" x14ac:dyDescent="0.2">
      <c r="J8792" s="576"/>
    </row>
    <row r="8793" spans="10:10" x14ac:dyDescent="0.2">
      <c r="J8793" s="576"/>
    </row>
    <row r="8794" spans="10:10" x14ac:dyDescent="0.2">
      <c r="J8794" s="576"/>
    </row>
    <row r="8795" spans="10:10" x14ac:dyDescent="0.2">
      <c r="J8795" s="576"/>
    </row>
    <row r="8796" spans="10:10" x14ac:dyDescent="0.2">
      <c r="J8796" s="576"/>
    </row>
    <row r="8797" spans="10:10" x14ac:dyDescent="0.2">
      <c r="J8797" s="576"/>
    </row>
    <row r="8798" spans="10:10" x14ac:dyDescent="0.2">
      <c r="J8798" s="576"/>
    </row>
    <row r="8799" spans="10:10" x14ac:dyDescent="0.2">
      <c r="J8799" s="576"/>
    </row>
    <row r="8800" spans="10:10" x14ac:dyDescent="0.2">
      <c r="J8800" s="576"/>
    </row>
    <row r="8801" spans="10:10" x14ac:dyDescent="0.2">
      <c r="J8801" s="576"/>
    </row>
    <row r="8802" spans="10:10" x14ac:dyDescent="0.2">
      <c r="J8802" s="576"/>
    </row>
    <row r="8803" spans="10:10" x14ac:dyDescent="0.2">
      <c r="J8803" s="576"/>
    </row>
    <row r="8804" spans="10:10" x14ac:dyDescent="0.2">
      <c r="J8804" s="576"/>
    </row>
    <row r="8805" spans="10:10" x14ac:dyDescent="0.2">
      <c r="J8805" s="576"/>
    </row>
  </sheetData>
  <sheetProtection algorithmName="SHA-512" hashValue="VLU7nn0TZxLGebRysgZrHLz/q2w+0pjU2D0d9LSdvpOGHm1fkg8HG9XC0wLSH21ZY397Txj70kwrKcYcpW9p7A==" saltValue="hAupkhLgfJcaaQt3S8MvWg==" spinCount="100000" sheet="1" objects="1" scenarios="1" formatColumns="0" formatRows="0" autoFilter="0"/>
  <autoFilter ref="A10:AC999"/>
  <conditionalFormatting sqref="F26:G1008 F11:G24">
    <cfRule type="expression" dxfId="439" priority="165">
      <formula>$E11="0869 Indirect Cost"</formula>
    </cfRule>
    <cfRule type="expression" dxfId="438" priority="167">
      <formula>$E11="0800 Other"</formula>
    </cfRule>
    <cfRule type="expression" dxfId="437" priority="168">
      <formula>$E11="0735 Non-Cap Equipment"</formula>
    </cfRule>
    <cfRule type="expression" dxfId="436" priority="169">
      <formula>$E11="0730 Capitalized Equipment"</formula>
    </cfRule>
    <cfRule type="expression" dxfId="435" priority="170">
      <formula>$E11="0640 Books and Periodicals"</formula>
    </cfRule>
    <cfRule type="expression" dxfId="434" priority="171">
      <formula>$E11="0600 Supplies"</formula>
    </cfRule>
    <cfRule type="expression" dxfId="433" priority="172">
      <formula>$E11="0580 Travel Training Registration"</formula>
    </cfRule>
    <cfRule type="expression" dxfId="432" priority="173">
      <formula>$E11="0500 Other Purchased Services"</formula>
    </cfRule>
    <cfRule type="expression" dxfId="431" priority="174">
      <formula>$E11="0400 Purchased Property Services"</formula>
    </cfRule>
    <cfRule type="expression" dxfId="430" priority="175">
      <formula>$E11="0300 Purchased Services"</formula>
    </cfRule>
  </conditionalFormatting>
  <conditionalFormatting sqref="G26:G1008 G11:G24">
    <cfRule type="expression" dxfId="429" priority="153">
      <formula>$E11="0200 Benefits"</formula>
    </cfRule>
    <cfRule type="expression" dxfId="428" priority="154">
      <formula>$E11="0200 Benefits"</formula>
    </cfRule>
  </conditionalFormatting>
  <conditionalFormatting sqref="F21:G21">
    <cfRule type="expression" dxfId="427" priority="155">
      <formula>$E21="0869 Indirect Cost"</formula>
    </cfRule>
    <cfRule type="expression" dxfId="426" priority="156">
      <formula>$E21="0800 Other"</formula>
    </cfRule>
    <cfRule type="expression" dxfId="425" priority="157">
      <formula>$E21="0735 Non-Cap Equipment"</formula>
    </cfRule>
    <cfRule type="expression" dxfId="424" priority="158">
      <formula>$E21="0730 Capitalized Equipment"</formula>
    </cfRule>
    <cfRule type="expression" dxfId="423" priority="159">
      <formula>$E21="0640 Books and Periodicals"</formula>
    </cfRule>
    <cfRule type="expression" dxfId="422" priority="160">
      <formula>$E21="0600 Supplies"</formula>
    </cfRule>
    <cfRule type="expression" dxfId="421" priority="161">
      <formula>$E21="0580 Travel Training Registration"</formula>
    </cfRule>
    <cfRule type="expression" dxfId="420" priority="162">
      <formula>$E21="0500 Other Purchased Services"</formula>
    </cfRule>
    <cfRule type="expression" dxfId="419" priority="163">
      <formula>$E21="0400 Purchased Property Services"</formula>
    </cfRule>
    <cfRule type="expression" dxfId="418" priority="164">
      <formula>$E21="0300 Purchased Services"</formula>
    </cfRule>
  </conditionalFormatting>
  <conditionalFormatting sqref="G26:G1008 G11:G24">
    <cfRule type="expression" dxfId="417" priority="130">
      <formula>$F11="000 Stipends/Extra Duty Pay"</formula>
    </cfRule>
    <cfRule type="expression" dxfId="416" priority="152">
      <formula>$F11="207 Substitutes"</formula>
    </cfRule>
    <cfRule type="expression" dxfId="415" priority="176">
      <formula>AND(ISBLANK($G11),$E11="0100 Salary")</formula>
    </cfRule>
  </conditionalFormatting>
  <conditionalFormatting sqref="C23 C26 C28 C11:C20 C31:C1008">
    <cfRule type="expression" dxfId="414" priority="142">
      <formula>AND(ISBLANK($C11),$I11&lt;&gt;"")</formula>
    </cfRule>
    <cfRule type="expression" dxfId="413" priority="143">
      <formula>AND(ISBLANK($C11),$H11&lt;&gt;"")</formula>
    </cfRule>
    <cfRule type="expression" dxfId="412" priority="144">
      <formula>AND(ISBLANK(C11),F11&lt;&gt;"")</formula>
    </cfRule>
    <cfRule type="expression" dxfId="411" priority="145">
      <formula>AND(ISBLANK(C11),E11&lt;&gt;"")</formula>
    </cfRule>
    <cfRule type="expression" dxfId="410" priority="146">
      <formula>AND(ISBLANK(C11),D11&lt;&gt;"")</formula>
    </cfRule>
  </conditionalFormatting>
  <conditionalFormatting sqref="D23 D26 D28 D11:D20 D31:D1008">
    <cfRule type="expression" dxfId="409" priority="135">
      <formula>AND(ISBLANK($D11),$I11&lt;&gt;"")</formula>
    </cfRule>
    <cfRule type="expression" dxfId="408" priority="136">
      <formula>AND(ISBLANK($D11),$H11&lt;&gt;"")</formula>
    </cfRule>
    <cfRule type="expression" dxfId="407" priority="137">
      <formula>AND(ISBLANK($D11),$E11&lt;&gt;"")</formula>
    </cfRule>
    <cfRule type="expression" dxfId="406" priority="139">
      <formula>AND(ISBLANK($D11),$C11&lt;&gt;"")</formula>
    </cfRule>
  </conditionalFormatting>
  <conditionalFormatting sqref="E23 E26 E28 E11:E20 E31:E1008">
    <cfRule type="expression" dxfId="405" priority="132">
      <formula>AND(ISBLANK($E11),$I11&lt;&gt;"")</formula>
    </cfRule>
    <cfRule type="expression" dxfId="404" priority="133">
      <formula>AND(ISBLANK($E11),$H11&lt;&gt;"")</formula>
    </cfRule>
    <cfRule type="expression" dxfId="403" priority="134">
      <formula>AND(ISBLANK($E11),$D11&lt;&gt;"")</formula>
    </cfRule>
    <cfRule type="expression" dxfId="402" priority="138">
      <formula>AND(ISBLANK($E11),$C11&lt;&gt;"")</formula>
    </cfRule>
  </conditionalFormatting>
  <conditionalFormatting sqref="F26:F1008 F11:F24">
    <cfRule type="expression" dxfId="401" priority="131">
      <formula>AND(ISBLANK($F11),$E11="0100 Salary")</formula>
    </cfRule>
  </conditionalFormatting>
  <conditionalFormatting sqref="H26:H1008 H11:H24">
    <cfRule type="expression" dxfId="400" priority="126">
      <formula>AND(ISBLANK($H11),$I11&lt;&gt;"")</formula>
    </cfRule>
    <cfRule type="expression" dxfId="399" priority="127">
      <formula>AND(ISBLANK($H11),$E11&lt;&gt;"")</formula>
    </cfRule>
    <cfRule type="expression" dxfId="398" priority="128">
      <formula>AND(ISBLANK($H11),$D11&lt;&gt;"")</formula>
    </cfRule>
    <cfRule type="expression" dxfId="397" priority="129">
      <formula>AND(ISBLANK($H11),$C11&lt;&gt;"")</formula>
    </cfRule>
  </conditionalFormatting>
  <conditionalFormatting sqref="C21:C22">
    <cfRule type="expression" dxfId="396" priority="121">
      <formula>AND(ISBLANK($C21),$I21&lt;&gt;"")</formula>
    </cfRule>
    <cfRule type="expression" dxfId="395" priority="122">
      <formula>AND(ISBLANK($C21),$H21&lt;&gt;"")</formula>
    </cfRule>
    <cfRule type="expression" dxfId="394" priority="123">
      <formula>AND(ISBLANK(C21),F21&lt;&gt;"")</formula>
    </cfRule>
    <cfRule type="expression" dxfId="393" priority="124">
      <formula>AND(ISBLANK(C21),E21&lt;&gt;"")</formula>
    </cfRule>
    <cfRule type="expression" dxfId="392" priority="125">
      <formula>AND(ISBLANK(C21),D21&lt;&gt;"")</formula>
    </cfRule>
  </conditionalFormatting>
  <conditionalFormatting sqref="D21:D22">
    <cfRule type="expression" dxfId="391" priority="116">
      <formula>AND(ISBLANK($D21),$I21&lt;&gt;"")</formula>
    </cfRule>
    <cfRule type="expression" dxfId="390" priority="117">
      <formula>AND(ISBLANK($D21),$H21&lt;&gt;"")</formula>
    </cfRule>
    <cfRule type="expression" dxfId="389" priority="118">
      <formula>AND(ISBLANK($D21),$E21&lt;&gt;"")</formula>
    </cfRule>
    <cfRule type="expression" dxfId="388" priority="120">
      <formula>AND(ISBLANK($D21),$C21&lt;&gt;"")</formula>
    </cfRule>
  </conditionalFormatting>
  <conditionalFormatting sqref="E21:E22">
    <cfRule type="expression" dxfId="387" priority="113">
      <formula>AND(ISBLANK($E21),$I21&lt;&gt;"")</formula>
    </cfRule>
    <cfRule type="expression" dxfId="386" priority="114">
      <formula>AND(ISBLANK($E21),$H21&lt;&gt;"")</formula>
    </cfRule>
    <cfRule type="expression" dxfId="385" priority="115">
      <formula>AND(ISBLANK($E21),$D21&lt;&gt;"")</formula>
    </cfRule>
    <cfRule type="expression" dxfId="384" priority="119">
      <formula>AND(ISBLANK($E21),$C21&lt;&gt;"")</formula>
    </cfRule>
  </conditionalFormatting>
  <conditionalFormatting sqref="C24">
    <cfRule type="expression" dxfId="383" priority="108">
      <formula>AND(ISBLANK($C24),$I24&lt;&gt;"")</formula>
    </cfRule>
    <cfRule type="expression" dxfId="382" priority="109">
      <formula>AND(ISBLANK($C24),$H24&lt;&gt;"")</formula>
    </cfRule>
    <cfRule type="expression" dxfId="381" priority="110">
      <formula>AND(ISBLANK(C24),F24&lt;&gt;"")</formula>
    </cfRule>
    <cfRule type="expression" dxfId="380" priority="111">
      <formula>AND(ISBLANK(C24),E24&lt;&gt;"")</formula>
    </cfRule>
    <cfRule type="expression" dxfId="379" priority="112">
      <formula>AND(ISBLANK(C24),D24&lt;&gt;"")</formula>
    </cfRule>
  </conditionalFormatting>
  <conditionalFormatting sqref="D24">
    <cfRule type="expression" dxfId="378" priority="103">
      <formula>AND(ISBLANK($D24),$I24&lt;&gt;"")</formula>
    </cfRule>
    <cfRule type="expression" dxfId="377" priority="104">
      <formula>AND(ISBLANK($D24),$H24&lt;&gt;"")</formula>
    </cfRule>
    <cfRule type="expression" dxfId="376" priority="105">
      <formula>AND(ISBLANK($D24),$E24&lt;&gt;"")</formula>
    </cfRule>
    <cfRule type="expression" dxfId="375" priority="107">
      <formula>AND(ISBLANK($D24),$C24&lt;&gt;"")</formula>
    </cfRule>
  </conditionalFormatting>
  <conditionalFormatting sqref="E24">
    <cfRule type="expression" dxfId="374" priority="100">
      <formula>AND(ISBLANK($E24),$I24&lt;&gt;"")</formula>
    </cfRule>
    <cfRule type="expression" dxfId="373" priority="101">
      <formula>AND(ISBLANK($E24),$H24&lt;&gt;"")</formula>
    </cfRule>
    <cfRule type="expression" dxfId="372" priority="102">
      <formula>AND(ISBLANK($E24),$D24&lt;&gt;"")</formula>
    </cfRule>
    <cfRule type="expression" dxfId="371" priority="106">
      <formula>AND(ISBLANK($E24),$C24&lt;&gt;"")</formula>
    </cfRule>
  </conditionalFormatting>
  <conditionalFormatting sqref="C27">
    <cfRule type="expression" dxfId="370" priority="95">
      <formula>AND(ISBLANK($C27),$I27&lt;&gt;"")</formula>
    </cfRule>
    <cfRule type="expression" dxfId="369" priority="96">
      <formula>AND(ISBLANK($C27),$H27&lt;&gt;"")</formula>
    </cfRule>
    <cfRule type="expression" dxfId="368" priority="97">
      <formula>AND(ISBLANK(C27),F27&lt;&gt;"")</formula>
    </cfRule>
    <cfRule type="expression" dxfId="367" priority="98">
      <formula>AND(ISBLANK(C27),E27&lt;&gt;"")</formula>
    </cfRule>
    <cfRule type="expression" dxfId="366" priority="99">
      <formula>AND(ISBLANK(C27),D27&lt;&gt;"")</formula>
    </cfRule>
  </conditionalFormatting>
  <conditionalFormatting sqref="D27">
    <cfRule type="expression" dxfId="365" priority="90">
      <formula>AND(ISBLANK($D27),$I27&lt;&gt;"")</formula>
    </cfRule>
    <cfRule type="expression" dxfId="364" priority="91">
      <formula>AND(ISBLANK($D27),$H27&lt;&gt;"")</formula>
    </cfRule>
    <cfRule type="expression" dxfId="363" priority="92">
      <formula>AND(ISBLANK($D27),$E27&lt;&gt;"")</formula>
    </cfRule>
    <cfRule type="expression" dxfId="362" priority="94">
      <formula>AND(ISBLANK($D27),$C27&lt;&gt;"")</formula>
    </cfRule>
  </conditionalFormatting>
  <conditionalFormatting sqref="E27">
    <cfRule type="expression" dxfId="361" priority="87">
      <formula>AND(ISBLANK($E27),$I27&lt;&gt;"")</formula>
    </cfRule>
    <cfRule type="expression" dxfId="360" priority="88">
      <formula>AND(ISBLANK($E27),$H27&lt;&gt;"")</formula>
    </cfRule>
    <cfRule type="expression" dxfId="359" priority="89">
      <formula>AND(ISBLANK($E27),$D27&lt;&gt;"")</formula>
    </cfRule>
    <cfRule type="expression" dxfId="358" priority="93">
      <formula>AND(ISBLANK($E27),$C27&lt;&gt;"")</formula>
    </cfRule>
  </conditionalFormatting>
  <conditionalFormatting sqref="F25:G25">
    <cfRule type="expression" dxfId="357" priority="76">
      <formula>$E25="0869 Indirect Cost"</formula>
    </cfRule>
    <cfRule type="expression" dxfId="356" priority="77">
      <formula>$E25="0800 Other"</formula>
    </cfRule>
    <cfRule type="expression" dxfId="355" priority="78">
      <formula>$E25="0735 Non-Cap Equipment"</formula>
    </cfRule>
    <cfRule type="expression" dxfId="354" priority="79">
      <formula>$E25="0730 Capitalized Equipment"</formula>
    </cfRule>
    <cfRule type="expression" dxfId="353" priority="80">
      <formula>$E25="0640 Books and Periodicals"</formula>
    </cfRule>
    <cfRule type="expression" dxfId="352" priority="81">
      <formula>$E25="0600 Supplies"</formula>
    </cfRule>
    <cfRule type="expression" dxfId="351" priority="82">
      <formula>$E25="0580 Travel Training Registration"</formula>
    </cfRule>
    <cfRule type="expression" dxfId="350" priority="83">
      <formula>$E25="0500 Other Purchased Services"</formula>
    </cfRule>
    <cfRule type="expression" dxfId="349" priority="84">
      <formula>$E25="0400 Purchased Property Services"</formula>
    </cfRule>
    <cfRule type="expression" dxfId="348" priority="85">
      <formula>$E25="0300 Purchased Services"</formula>
    </cfRule>
  </conditionalFormatting>
  <conditionalFormatting sqref="G25">
    <cfRule type="expression" dxfId="347" priority="74">
      <formula>$E25="0200 Benefits"</formula>
    </cfRule>
    <cfRule type="expression" dxfId="346" priority="75">
      <formula>$E25="0200 Benefits"</formula>
    </cfRule>
  </conditionalFormatting>
  <conditionalFormatting sqref="G25">
    <cfRule type="expression" dxfId="345" priority="58">
      <formula>$F25="000 Stipends/Extra Duty Pay"</formula>
    </cfRule>
    <cfRule type="expression" dxfId="344" priority="73">
      <formula>$F25="207 Substitutes"</formula>
    </cfRule>
    <cfRule type="expression" dxfId="343" priority="86">
      <formula>AND(ISBLANK($G25),$E25="0100 Salary")</formula>
    </cfRule>
  </conditionalFormatting>
  <conditionalFormatting sqref="C25">
    <cfRule type="expression" dxfId="342" priority="68">
      <formula>AND(ISBLANK($C25),$I25&lt;&gt;"")</formula>
    </cfRule>
    <cfRule type="expression" dxfId="341" priority="69">
      <formula>AND(ISBLANK($C25),$H25&lt;&gt;"")</formula>
    </cfRule>
    <cfRule type="expression" dxfId="340" priority="70">
      <formula>AND(ISBLANK(C25),F25&lt;&gt;"")</formula>
    </cfRule>
    <cfRule type="expression" dxfId="339" priority="71">
      <formula>AND(ISBLANK(C25),E25&lt;&gt;"")</formula>
    </cfRule>
    <cfRule type="expression" dxfId="338" priority="72">
      <formula>AND(ISBLANK(C25),D25&lt;&gt;"")</formula>
    </cfRule>
  </conditionalFormatting>
  <conditionalFormatting sqref="D25">
    <cfRule type="expression" dxfId="337" priority="63">
      <formula>AND(ISBLANK($D25),$I25&lt;&gt;"")</formula>
    </cfRule>
    <cfRule type="expression" dxfId="336" priority="64">
      <formula>AND(ISBLANK($D25),$H25&lt;&gt;"")</formula>
    </cfRule>
    <cfRule type="expression" dxfId="335" priority="65">
      <formula>AND(ISBLANK($D25),$E25&lt;&gt;"")</formula>
    </cfRule>
    <cfRule type="expression" dxfId="334" priority="67">
      <formula>AND(ISBLANK($D25),$C25&lt;&gt;"")</formula>
    </cfRule>
  </conditionalFormatting>
  <conditionalFormatting sqref="E25">
    <cfRule type="expression" dxfId="333" priority="60">
      <formula>AND(ISBLANK($E25),$I25&lt;&gt;"")</formula>
    </cfRule>
    <cfRule type="expression" dxfId="332" priority="61">
      <formula>AND(ISBLANK($E25),$H25&lt;&gt;"")</formula>
    </cfRule>
    <cfRule type="expression" dxfId="331" priority="62">
      <formula>AND(ISBLANK($E25),$D25&lt;&gt;"")</formula>
    </cfRule>
    <cfRule type="expression" dxfId="330" priority="66">
      <formula>AND(ISBLANK($E25),$C25&lt;&gt;"")</formula>
    </cfRule>
  </conditionalFormatting>
  <conditionalFormatting sqref="F25">
    <cfRule type="expression" dxfId="329" priority="59">
      <formula>AND(ISBLANK($F25),$E25="0100 Salary")</formula>
    </cfRule>
  </conditionalFormatting>
  <conditionalFormatting sqref="H25">
    <cfRule type="expression" dxfId="328" priority="54">
      <formula>AND(ISBLANK($H25),$I25&lt;&gt;"")</formula>
    </cfRule>
    <cfRule type="expression" dxfId="327" priority="55">
      <formula>AND(ISBLANK($H25),$E25&lt;&gt;"")</formula>
    </cfRule>
    <cfRule type="expression" dxfId="326" priority="56">
      <formula>AND(ISBLANK($H25),$D25&lt;&gt;"")</formula>
    </cfRule>
    <cfRule type="expression" dxfId="325" priority="57">
      <formula>AND(ISBLANK($H25),$C25&lt;&gt;"")</formula>
    </cfRule>
  </conditionalFormatting>
  <conditionalFormatting sqref="C22">
    <cfRule type="expression" dxfId="324" priority="45">
      <formula>AND(ISBLANK($C22),$I22&lt;&gt;"")</formula>
    </cfRule>
    <cfRule type="expression" dxfId="323" priority="46">
      <formula>AND(ISBLANK($C22),$H22&lt;&gt;"")</formula>
    </cfRule>
    <cfRule type="expression" dxfId="322" priority="47">
      <formula>AND(ISBLANK(C22),F22&lt;&gt;"")</formula>
    </cfRule>
    <cfRule type="expression" dxfId="321" priority="48">
      <formula>AND(ISBLANK(C22),E22&lt;&gt;"")</formula>
    </cfRule>
    <cfRule type="expression" dxfId="320" priority="49">
      <formula>AND(ISBLANK(C22),D22&lt;&gt;"")</formula>
    </cfRule>
  </conditionalFormatting>
  <conditionalFormatting sqref="D22">
    <cfRule type="expression" dxfId="319" priority="40">
      <formula>AND(ISBLANK($D22),$I22&lt;&gt;"")</formula>
    </cfRule>
    <cfRule type="expression" dxfId="318" priority="41">
      <formula>AND(ISBLANK($D22),$H22&lt;&gt;"")</formula>
    </cfRule>
    <cfRule type="expression" dxfId="317" priority="42">
      <formula>AND(ISBLANK($D22),$E22&lt;&gt;"")</formula>
    </cfRule>
    <cfRule type="expression" dxfId="316" priority="44">
      <formula>AND(ISBLANK($D22),$C22&lt;&gt;"")</formula>
    </cfRule>
  </conditionalFormatting>
  <conditionalFormatting sqref="E22">
    <cfRule type="expression" dxfId="315" priority="37">
      <formula>AND(ISBLANK($E22),$I22&lt;&gt;"")</formula>
    </cfRule>
    <cfRule type="expression" dxfId="314" priority="38">
      <formula>AND(ISBLANK($E22),$H22&lt;&gt;"")</formula>
    </cfRule>
    <cfRule type="expression" dxfId="313" priority="39">
      <formula>AND(ISBLANK($E22),$D22&lt;&gt;"")</formula>
    </cfRule>
    <cfRule type="expression" dxfId="312" priority="43">
      <formula>AND(ISBLANK($E22),$C22&lt;&gt;"")</formula>
    </cfRule>
  </conditionalFormatting>
  <conditionalFormatting sqref="F22">
    <cfRule type="expression" dxfId="311" priority="27">
      <formula>$E22="0869 Indirect Cost"</formula>
    </cfRule>
    <cfRule type="expression" dxfId="310" priority="28">
      <formula>$E22="0800 Other"</formula>
    </cfRule>
    <cfRule type="expression" dxfId="309" priority="29">
      <formula>$E22="0735 Non-Cap Equipment"</formula>
    </cfRule>
    <cfRule type="expression" dxfId="308" priority="30">
      <formula>$E22="0730 Capitalized Equipment"</formula>
    </cfRule>
    <cfRule type="expression" dxfId="307" priority="31">
      <formula>$E22="0640 Books and Periodicals"</formula>
    </cfRule>
    <cfRule type="expression" dxfId="306" priority="32">
      <formula>$E22="0600 Supplies"</formula>
    </cfRule>
    <cfRule type="expression" dxfId="305" priority="33">
      <formula>$E22="0580 Travel Training Registration"</formula>
    </cfRule>
    <cfRule type="expression" dxfId="304" priority="34">
      <formula>$E22="0500 Other Purchased Services"</formula>
    </cfRule>
    <cfRule type="expression" dxfId="303" priority="35">
      <formula>$E22="0400 Purchased Property Services"</formula>
    </cfRule>
    <cfRule type="expression" dxfId="302" priority="36">
      <formula>$E22="0300 Purchased Services"</formula>
    </cfRule>
  </conditionalFormatting>
  <conditionalFormatting sqref="C29">
    <cfRule type="expression" dxfId="301" priority="22">
      <formula>AND(ISBLANK($C29),$I29&lt;&gt;"")</formula>
    </cfRule>
    <cfRule type="expression" dxfId="300" priority="23">
      <formula>AND(ISBLANK($C29),$H29&lt;&gt;"")</formula>
    </cfRule>
    <cfRule type="expression" dxfId="299" priority="24">
      <formula>AND(ISBLANK(C29),F29&lt;&gt;"")</formula>
    </cfRule>
    <cfRule type="expression" dxfId="298" priority="25">
      <formula>AND(ISBLANK(C29),E29&lt;&gt;"")</formula>
    </cfRule>
    <cfRule type="expression" dxfId="297" priority="26">
      <formula>AND(ISBLANK(C29),D29&lt;&gt;"")</formula>
    </cfRule>
  </conditionalFormatting>
  <conditionalFormatting sqref="D29">
    <cfRule type="expression" dxfId="296" priority="17">
      <formula>AND(ISBLANK($D29),$I29&lt;&gt;"")</formula>
    </cfRule>
    <cfRule type="expression" dxfId="295" priority="18">
      <formula>AND(ISBLANK($D29),$H29&lt;&gt;"")</formula>
    </cfRule>
    <cfRule type="expression" dxfId="294" priority="19">
      <formula>AND(ISBLANK($D29),$E29&lt;&gt;"")</formula>
    </cfRule>
    <cfRule type="expression" dxfId="293" priority="21">
      <formula>AND(ISBLANK($D29),$C29&lt;&gt;"")</formula>
    </cfRule>
  </conditionalFormatting>
  <conditionalFormatting sqref="E29">
    <cfRule type="expression" dxfId="292" priority="14">
      <formula>AND(ISBLANK($E29),$I29&lt;&gt;"")</formula>
    </cfRule>
    <cfRule type="expression" dxfId="291" priority="15">
      <formula>AND(ISBLANK($E29),$H29&lt;&gt;"")</formula>
    </cfRule>
    <cfRule type="expression" dxfId="290" priority="16">
      <formula>AND(ISBLANK($E29),$D29&lt;&gt;"")</formula>
    </cfRule>
    <cfRule type="expression" dxfId="289" priority="20">
      <formula>AND(ISBLANK($E29),$C29&lt;&gt;"")</formula>
    </cfRule>
  </conditionalFormatting>
  <conditionalFormatting sqref="C30">
    <cfRule type="expression" dxfId="288" priority="9">
      <formula>AND(ISBLANK($C30),$I30&lt;&gt;"")</formula>
    </cfRule>
    <cfRule type="expression" dxfId="287" priority="10">
      <formula>AND(ISBLANK($C30),$H30&lt;&gt;"")</formula>
    </cfRule>
    <cfRule type="expression" dxfId="286" priority="11">
      <formula>AND(ISBLANK(C30),F30&lt;&gt;"")</formula>
    </cfRule>
    <cfRule type="expression" dxfId="285" priority="12">
      <formula>AND(ISBLANK(C30),E30&lt;&gt;"")</formula>
    </cfRule>
    <cfRule type="expression" dxfId="284" priority="13">
      <formula>AND(ISBLANK(C30),D30&lt;&gt;"")</formula>
    </cfRule>
  </conditionalFormatting>
  <conditionalFormatting sqref="D30">
    <cfRule type="expression" dxfId="283" priority="4">
      <formula>AND(ISBLANK($D30),$I30&lt;&gt;"")</formula>
    </cfRule>
    <cfRule type="expression" dxfId="282" priority="5">
      <formula>AND(ISBLANK($D30),$H30&lt;&gt;"")</formula>
    </cfRule>
    <cfRule type="expression" dxfId="281" priority="6">
      <formula>AND(ISBLANK($D30),$E30&lt;&gt;"")</formula>
    </cfRule>
    <cfRule type="expression" dxfId="280" priority="8">
      <formula>AND(ISBLANK($D30),$C30&lt;&gt;"")</formula>
    </cfRule>
  </conditionalFormatting>
  <conditionalFormatting sqref="E30">
    <cfRule type="expression" dxfId="279" priority="1">
      <formula>AND(ISBLANK($E30),$I30&lt;&gt;"")</formula>
    </cfRule>
    <cfRule type="expression" dxfId="278" priority="2">
      <formula>AND(ISBLANK($E30),$H30&lt;&gt;"")</formula>
    </cfRule>
    <cfRule type="expression" dxfId="277" priority="3">
      <formula>AND(ISBLANK($E30),$D30&lt;&gt;"")</formula>
    </cfRule>
    <cfRule type="expression" dxfId="276" priority="7">
      <formula>AND(ISBLANK($E30),$C30&lt;&gt;"")</formula>
    </cfRule>
  </conditionalFormatting>
  <dataValidations count="10">
    <dataValidation type="list" allowBlank="1" showInputMessage="1" showErrorMessage="1" sqref="E11:E1008">
      <formula1>object</formula1>
    </dataValidation>
    <dataValidation type="list" allowBlank="1" showInputMessage="1" showErrorMessage="1" sqref="H11:H1008">
      <formula1>funding</formula1>
    </dataValidation>
    <dataValidation type="list" allowBlank="1" showInputMessage="1" showErrorMessage="1" sqref="D11:D1008">
      <formula1>program</formula1>
    </dataValidation>
    <dataValidation type="decimal" allowBlank="1" showInputMessage="1" showErrorMessage="1" sqref="I10 I1000:I1048576">
      <formula1>0</formula1>
      <formula2>9999999999</formula2>
    </dataValidation>
    <dataValidation type="list" showInputMessage="1" showErrorMessage="1" sqref="F11:F1048576">
      <formula1>Salary</formula1>
    </dataValidation>
    <dataValidation type="list" showInputMessage="1" showErrorMessage="1" sqref="AB11:AB1008">
      <formula1>Changes</formula1>
    </dataValidation>
    <dataValidation type="whole" allowBlank="1" showInputMessage="1" showErrorMessage="1" sqref="I11 I13:I999">
      <formula1>-20000</formula1>
      <formula2>10000000</formula2>
    </dataValidation>
    <dataValidation type="whole" allowBlank="1" showInputMessage="1" showErrorMessage="1" error="The Homless Set Aside must be greater than $50" sqref="I12">
      <formula1>50</formula1>
      <formula2>10000000</formula2>
    </dataValidation>
    <dataValidation type="decimal" allowBlank="1" showInputMessage="1" showErrorMessage="1" sqref="G12:G501">
      <formula1>0</formula1>
      <formula2>100</formula2>
    </dataValidation>
    <dataValidation type="list" allowBlank="1" showInputMessage="1" showErrorMessage="1" sqref="C11:C1008">
      <formula1>IF($N$11="YES",OFFSET($AA$11:$AA$508,,,COUNTIF(Z:Z,"&gt;0")), INDIRECT(SUBSTITUTE($A$1," ","_")))</formula1>
    </dataValidation>
  </dataValidations>
  <pageMargins left="0.15" right="0.15" top="0.5" bottom="0.5" header="0.3" footer="0.3"/>
  <pageSetup scale="38" orientation="landscape" r:id="rId1"/>
  <headerFooter>
    <oddFooter>&amp;L&amp;F&amp;R&amp;D</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'Strategy Development'!$A$2:$A$26</xm:f>
          </x14:formula1>
          <xm:sqref>A11:A1011</xm:sqref>
        </x14:dataValidation>
        <x14:dataValidation type="list" allowBlank="1" showInputMessage="1" showErrorMessage="1">
          <x14:formula1>
            <xm:f>IF('Cover Page'!$C$17="YES",OFFSET('BOCES SELECT'!$CH$4:$CH$402,,,COUNTIF('BOCES SELECT'!E:E,"&gt;0")), INDIRECT(SUBSTITUTE($A$1," ","_")))</xm:f>
          </x14:formula1>
          <xm:sqref>C11:C1008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C8876"/>
  <sheetViews>
    <sheetView zoomScaleNormal="100" workbookViewId="0">
      <pane ySplit="10" topLeftCell="A11" activePane="bottomLeft" state="frozen"/>
      <selection pane="bottomLeft" activeCell="B19" sqref="B19"/>
    </sheetView>
  </sheetViews>
  <sheetFormatPr defaultRowHeight="12.75" x14ac:dyDescent="0.2"/>
  <cols>
    <col min="1" max="1" width="19.7109375" style="21" customWidth="1"/>
    <col min="2" max="2" width="59.28515625" style="21" customWidth="1"/>
    <col min="3" max="3" width="43.5703125" style="37" customWidth="1"/>
    <col min="4" max="4" width="18.85546875" style="21" bestFit="1" customWidth="1"/>
    <col min="5" max="5" width="22.7109375" style="21" bestFit="1" customWidth="1"/>
    <col min="6" max="6" width="18.140625" style="21" customWidth="1"/>
    <col min="7" max="7" width="10.5703125" style="43" customWidth="1"/>
    <col min="8" max="8" width="28.28515625" style="21" customWidth="1"/>
    <col min="9" max="9" width="13.85546875" style="159" customWidth="1"/>
    <col min="10" max="10" width="39" style="518" hidden="1" customWidth="1"/>
    <col min="11" max="18" width="39" style="20" hidden="1" customWidth="1"/>
    <col min="19" max="25" width="39" style="517" hidden="1" customWidth="1"/>
    <col min="26" max="27" width="39" style="20" hidden="1" customWidth="1"/>
    <col min="28" max="28" width="22.85546875" style="21" customWidth="1"/>
    <col min="29" max="29" width="42.140625" style="21" customWidth="1"/>
    <col min="30" max="16384" width="9.140625" style="21"/>
  </cols>
  <sheetData>
    <row r="1" spans="1:29" ht="18" x14ac:dyDescent="0.25">
      <c r="A1" s="27" t="e">
        <f>DistrictName</f>
        <v>#N/A</v>
      </c>
      <c r="D1" s="486" t="s">
        <v>8148</v>
      </c>
      <c r="E1" s="486" t="s">
        <v>8150</v>
      </c>
      <c r="F1" s="486" t="s">
        <v>8149</v>
      </c>
      <c r="G1" s="21"/>
      <c r="H1" s="159"/>
      <c r="I1" s="161"/>
      <c r="J1" s="519"/>
      <c r="R1" s="517"/>
      <c r="Y1" s="20"/>
      <c r="AA1" s="517"/>
    </row>
    <row r="2" spans="1:29" x14ac:dyDescent="0.2">
      <c r="C2" s="487" t="s">
        <v>7328</v>
      </c>
      <c r="D2" s="535">
        <f>+'Budget Summary'!C20</f>
        <v>0</v>
      </c>
      <c r="E2" s="535">
        <f>'Budget Summary'!C71</f>
        <v>50</v>
      </c>
      <c r="F2" s="535">
        <f t="shared" ref="F2:F8" si="0">+D2-E2</f>
        <v>-50</v>
      </c>
      <c r="G2" s="481"/>
      <c r="H2" s="43"/>
      <c r="I2" s="21"/>
      <c r="K2" s="518"/>
      <c r="L2" s="519"/>
      <c r="S2" s="20"/>
      <c r="Z2" s="517"/>
      <c r="AB2" s="441"/>
    </row>
    <row r="3" spans="1:29" ht="15.75" x14ac:dyDescent="0.25">
      <c r="A3" s="484" t="s">
        <v>8021</v>
      </c>
      <c r="C3" s="487" t="s">
        <v>7329</v>
      </c>
      <c r="D3" s="535">
        <f>+'Budget Summary'!D20</f>
        <v>0</v>
      </c>
      <c r="E3" s="535">
        <f>'Budget Summary'!D71</f>
        <v>0</v>
      </c>
      <c r="F3" s="535">
        <f t="shared" si="0"/>
        <v>0</v>
      </c>
      <c r="G3" s="481"/>
      <c r="H3" s="43"/>
      <c r="I3" s="21"/>
      <c r="K3" s="518"/>
      <c r="L3" s="519"/>
      <c r="S3" s="20"/>
      <c r="Z3" s="517"/>
      <c r="AB3" s="441"/>
    </row>
    <row r="4" spans="1:29" x14ac:dyDescent="0.2">
      <c r="C4" s="487" t="s">
        <v>7330</v>
      </c>
      <c r="D4" s="535">
        <f>+'Budget Summary'!E20</f>
        <v>0</v>
      </c>
      <c r="E4" s="535">
        <f>'Budget Summary'!E71</f>
        <v>0</v>
      </c>
      <c r="F4" s="535">
        <f t="shared" si="0"/>
        <v>0</v>
      </c>
      <c r="G4" s="481"/>
      <c r="H4" s="43"/>
      <c r="I4" s="21"/>
      <c r="K4" s="518"/>
      <c r="L4" s="519"/>
      <c r="S4" s="20"/>
      <c r="Z4" s="517"/>
      <c r="AB4" s="441"/>
    </row>
    <row r="5" spans="1:29" x14ac:dyDescent="0.2">
      <c r="C5" s="487" t="s">
        <v>6102</v>
      </c>
      <c r="D5" s="535">
        <f>+'Budget Summary'!G20</f>
        <v>0</v>
      </c>
      <c r="E5" s="535">
        <f>'Budget Summary'!G71</f>
        <v>0</v>
      </c>
      <c r="F5" s="535">
        <f t="shared" si="0"/>
        <v>0</v>
      </c>
      <c r="G5" s="481"/>
      <c r="H5" s="43"/>
      <c r="I5" s="21"/>
      <c r="K5" s="518"/>
      <c r="L5" s="519"/>
      <c r="S5" s="20"/>
      <c r="Z5" s="517"/>
      <c r="AB5" s="441"/>
    </row>
    <row r="6" spans="1:29" x14ac:dyDescent="0.2">
      <c r="C6" s="487" t="s">
        <v>7332</v>
      </c>
      <c r="D6" s="535">
        <f>+'Budget Summary'!H20</f>
        <v>0</v>
      </c>
      <c r="E6" s="535">
        <f>'Budget Summary'!H71</f>
        <v>0</v>
      </c>
      <c r="F6" s="535">
        <f t="shared" si="0"/>
        <v>0</v>
      </c>
      <c r="G6" s="481"/>
      <c r="H6" s="43"/>
      <c r="I6" s="21"/>
      <c r="K6" s="518"/>
      <c r="L6" s="519"/>
      <c r="S6" s="20"/>
      <c r="Z6" s="517"/>
      <c r="AB6" s="441"/>
    </row>
    <row r="7" spans="1:29" s="552" customFormat="1" x14ac:dyDescent="0.2">
      <c r="C7" s="487" t="s">
        <v>14390</v>
      </c>
      <c r="D7" s="535">
        <f>+'Budget Summary'!I20</f>
        <v>0</v>
      </c>
      <c r="E7" s="535">
        <f>'Budget Summary'!I71</f>
        <v>0</v>
      </c>
      <c r="F7" s="535">
        <f t="shared" si="0"/>
        <v>0</v>
      </c>
      <c r="G7" s="481"/>
      <c r="H7" s="557"/>
      <c r="J7" s="518"/>
      <c r="K7" s="518"/>
      <c r="L7" s="519"/>
      <c r="M7" s="20"/>
      <c r="N7" s="20"/>
      <c r="O7" s="20"/>
      <c r="P7" s="20"/>
      <c r="Q7" s="20"/>
      <c r="R7" s="20"/>
      <c r="S7" s="20"/>
      <c r="T7" s="517"/>
      <c r="U7" s="517"/>
      <c r="V7" s="517"/>
      <c r="W7" s="517"/>
      <c r="X7" s="517"/>
      <c r="Y7" s="517"/>
      <c r="Z7" s="517"/>
      <c r="AA7" s="20"/>
      <c r="AB7" s="441"/>
    </row>
    <row r="8" spans="1:29" x14ac:dyDescent="0.2">
      <c r="C8" s="487" t="s">
        <v>7333</v>
      </c>
      <c r="D8" s="535">
        <f>+'Budget Summary'!L20</f>
        <v>0</v>
      </c>
      <c r="E8" s="535">
        <f>'Budget Summary'!L71</f>
        <v>0</v>
      </c>
      <c r="F8" s="535">
        <f t="shared" si="0"/>
        <v>0</v>
      </c>
      <c r="G8" s="481"/>
      <c r="H8" s="43"/>
      <c r="I8" s="21"/>
      <c r="K8" s="518"/>
      <c r="L8" s="519"/>
      <c r="S8" s="20"/>
      <c r="Z8" s="517"/>
      <c r="AB8" s="441"/>
    </row>
    <row r="9" spans="1:29" ht="8.25" customHeight="1" x14ac:dyDescent="0.2">
      <c r="C9" s="40"/>
      <c r="D9" s="483"/>
      <c r="E9" s="483"/>
      <c r="F9" s="483"/>
      <c r="G9" s="481"/>
      <c r="H9" s="43"/>
      <c r="I9" s="21"/>
      <c r="K9" s="518"/>
      <c r="L9" s="519"/>
      <c r="S9" s="20"/>
      <c r="Z9" s="517"/>
      <c r="AB9" s="441"/>
    </row>
    <row r="10" spans="1:29" s="17" customFormat="1" x14ac:dyDescent="0.2">
      <c r="A10" s="136" t="s">
        <v>0</v>
      </c>
      <c r="B10" s="136" t="s">
        <v>1</v>
      </c>
      <c r="C10" s="136" t="s">
        <v>5</v>
      </c>
      <c r="D10" s="136" t="s">
        <v>2</v>
      </c>
      <c r="E10" s="136" t="s">
        <v>3</v>
      </c>
      <c r="F10" s="136" t="s">
        <v>55</v>
      </c>
      <c r="G10" s="137" t="s">
        <v>6099</v>
      </c>
      <c r="H10" s="136" t="s">
        <v>4</v>
      </c>
      <c r="I10" s="158" t="s">
        <v>6</v>
      </c>
      <c r="J10" s="524" t="s">
        <v>89</v>
      </c>
      <c r="K10" s="20"/>
      <c r="L10" s="20"/>
      <c r="M10" s="20"/>
      <c r="N10" s="20"/>
      <c r="O10" s="20"/>
      <c r="P10" s="20"/>
      <c r="Q10" s="20"/>
      <c r="R10" s="20"/>
      <c r="S10" s="20"/>
      <c r="T10" s="20"/>
      <c r="U10" s="20"/>
      <c r="V10" s="20"/>
      <c r="W10" s="20"/>
      <c r="X10" s="20"/>
      <c r="Y10" s="20"/>
      <c r="Z10" s="20"/>
      <c r="AA10" s="20"/>
      <c r="AB10" s="478" t="s">
        <v>8138</v>
      </c>
      <c r="AC10" s="478" t="s">
        <v>8146</v>
      </c>
    </row>
    <row r="11" spans="1:29" ht="12.75" hidden="1" customHeight="1" x14ac:dyDescent="0.2">
      <c r="A11" s="23"/>
      <c r="B11" s="170"/>
      <c r="C11" s="36"/>
      <c r="D11" s="25"/>
      <c r="J11" s="522" t="str">
        <f t="shared" ref="J11:J74" si="1">IF(K11=K10,"",SUMIF(K:K,K11,I:I))</f>
        <v/>
      </c>
      <c r="K11" s="20">
        <f>IF(ISBLANK(A11),K10,A11)</f>
        <v>0</v>
      </c>
      <c r="L11" s="20" t="str">
        <f>LEFT(H11,11)</f>
        <v/>
      </c>
      <c r="M11" s="20" t="str">
        <f>LEFT(E11,2)</f>
        <v/>
      </c>
      <c r="N11" s="20" t="str">
        <f>'Cover Page'!C17</f>
        <v>No</v>
      </c>
      <c r="O11" s="20">
        <f>K11</f>
        <v>0</v>
      </c>
      <c r="P11" s="20">
        <f>LEN(L11)</f>
        <v>0</v>
      </c>
      <c r="Q11" s="20" t="str">
        <f>IF(LEN(L11)=11,L11,IF(LEN(L11)=10,CONCATENATE(L11," "),IF(LEN(L11)=9,CONCATENATE(L11,"  "),IF(LEN(L11)=8,CONCATENATE(L11,"   "),""))))</f>
        <v/>
      </c>
      <c r="R11" s="20">
        <f>LEN(Q11)</f>
        <v>0</v>
      </c>
      <c r="Z11" s="20">
        <f>'BOCES SELECT'!E4</f>
        <v>1045865</v>
      </c>
      <c r="AA11" s="20" t="e">
        <f ca="1">'BOCES SELECT'!CH4</f>
        <v>#N/A</v>
      </c>
    </row>
    <row r="12" spans="1:29" s="17" customFormat="1" x14ac:dyDescent="0.2">
      <c r="A12" s="23"/>
      <c r="B12" s="28"/>
      <c r="C12" s="36"/>
      <c r="D12" s="25"/>
      <c r="E12" s="21"/>
      <c r="F12" s="21"/>
      <c r="G12" s="43"/>
      <c r="H12" s="21"/>
      <c r="I12" s="162"/>
      <c r="J12" s="522" t="str">
        <f t="shared" si="1"/>
        <v/>
      </c>
      <c r="K12" s="20">
        <f t="shared" ref="K12:K75" si="2">IF(ISBLANK(A12),K11,A12)</f>
        <v>0</v>
      </c>
      <c r="L12" s="20" t="str">
        <f>LEFT(H12,11)</f>
        <v/>
      </c>
      <c r="M12" s="20" t="str">
        <f>LEFT(E12,2)</f>
        <v/>
      </c>
      <c r="N12" s="20"/>
      <c r="O12" s="20">
        <f>K12</f>
        <v>0</v>
      </c>
      <c r="P12" s="20">
        <f>LEN(L12)</f>
        <v>0</v>
      </c>
      <c r="Q12" s="20" t="str">
        <f>IF(LEN(L12)=11,L12,IF(LEN(L12)=10,CONCATENATE(L12," "),IF(LEN(L12)=9,CONCATENATE(L12,"  "),IF(LEN(L12)=8,CONCATENATE(L12,"   "),""))))</f>
        <v/>
      </c>
      <c r="R12" s="20">
        <f>LEN(Q12)</f>
        <v>0</v>
      </c>
      <c r="S12" s="20"/>
      <c r="T12" s="20"/>
      <c r="U12" s="20"/>
      <c r="V12" s="20"/>
      <c r="W12" s="20"/>
      <c r="X12" s="20"/>
      <c r="Y12" s="20"/>
      <c r="Z12" s="20">
        <f>'BOCES SELECT'!E5</f>
        <v>1045864</v>
      </c>
      <c r="AA12" s="20" t="e">
        <f ca="1">'BOCES SELECT'!CH5</f>
        <v>#N/A</v>
      </c>
      <c r="AB12" s="21"/>
      <c r="AC12" s="21"/>
    </row>
    <row r="13" spans="1:29" s="17" customFormat="1" x14ac:dyDescent="0.2">
      <c r="A13" s="553"/>
      <c r="B13" s="555"/>
      <c r="C13" s="556"/>
      <c r="D13" s="554"/>
      <c r="E13" s="552"/>
      <c r="F13" s="552"/>
      <c r="G13" s="557"/>
      <c r="H13" s="552"/>
      <c r="I13" s="558"/>
      <c r="J13" s="522" t="str">
        <f t="shared" si="1"/>
        <v/>
      </c>
      <c r="K13" s="20">
        <f t="shared" si="2"/>
        <v>0</v>
      </c>
      <c r="L13" s="20" t="str">
        <f>LEFT(H13,11)</f>
        <v/>
      </c>
      <c r="M13" s="20" t="str">
        <f>LEFT(E13,2)</f>
        <v/>
      </c>
      <c r="N13" s="20"/>
      <c r="O13" s="20">
        <f>K13</f>
        <v>0</v>
      </c>
      <c r="P13" s="20">
        <f>LEN(L13)</f>
        <v>0</v>
      </c>
      <c r="Q13" s="20" t="str">
        <f>IF(LEN(L13)=11,L13,IF(LEN(L13)=10,CONCATENATE(L13," "),IF(LEN(L13)=9,CONCATENATE(L13,"  "),IF(LEN(L13)=8,CONCATENATE(L13,"   "),""))))</f>
        <v/>
      </c>
      <c r="R13" s="20">
        <f>LEN(Q13)</f>
        <v>0</v>
      </c>
      <c r="S13" s="20"/>
      <c r="T13" s="20"/>
      <c r="U13" s="20"/>
      <c r="V13" s="20"/>
      <c r="W13" s="20"/>
      <c r="X13" s="20"/>
      <c r="Y13" s="20"/>
      <c r="Z13" s="20">
        <f>'BOCES SELECT'!E6</f>
        <v>1045863</v>
      </c>
      <c r="AA13" s="20" t="e">
        <f ca="1">'BOCES SELECT'!CH6</f>
        <v>#N/A</v>
      </c>
      <c r="AB13" s="21"/>
      <c r="AC13" s="21"/>
    </row>
    <row r="14" spans="1:29" s="17" customFormat="1" x14ac:dyDescent="0.2">
      <c r="A14" s="553"/>
      <c r="B14" s="555"/>
      <c r="C14" s="556"/>
      <c r="D14" s="554"/>
      <c r="E14" s="552"/>
      <c r="F14" s="552"/>
      <c r="G14" s="557"/>
      <c r="H14" s="552"/>
      <c r="I14" s="558"/>
      <c r="J14" s="522" t="str">
        <f t="shared" si="1"/>
        <v/>
      </c>
      <c r="K14" s="20">
        <f t="shared" si="2"/>
        <v>0</v>
      </c>
      <c r="L14" s="20" t="str">
        <f>LEFT(H14,11)</f>
        <v/>
      </c>
      <c r="M14" s="20" t="str">
        <f>LEFT(E14,2)</f>
        <v/>
      </c>
      <c r="N14" s="20"/>
      <c r="O14" s="20">
        <f>K14</f>
        <v>0</v>
      </c>
      <c r="P14" s="20">
        <f>LEN(L14)</f>
        <v>0</v>
      </c>
      <c r="Q14" s="20" t="str">
        <f>IF(LEN(L14)=11,L14,IF(LEN(L14)=10,CONCATENATE(L14," "),IF(LEN(L14)=9,CONCATENATE(L14,"  "),IF(LEN(L14)=8,CONCATENATE(L14,"   "),""))))</f>
        <v/>
      </c>
      <c r="R14" s="20">
        <f>LEN(Q14)</f>
        <v>0</v>
      </c>
      <c r="S14" s="20"/>
      <c r="T14" s="20"/>
      <c r="U14" s="20"/>
      <c r="V14" s="20"/>
      <c r="W14" s="20"/>
      <c r="X14" s="20"/>
      <c r="Y14" s="20"/>
      <c r="Z14" s="20">
        <f>'BOCES SELECT'!E7</f>
        <v>1045862</v>
      </c>
      <c r="AA14" s="20" t="e">
        <f ca="1">'BOCES SELECT'!CH7</f>
        <v>#N/A</v>
      </c>
      <c r="AB14" s="21"/>
      <c r="AC14" s="21"/>
    </row>
    <row r="15" spans="1:29" s="17" customFormat="1" x14ac:dyDescent="0.2">
      <c r="A15" s="553"/>
      <c r="B15" s="555"/>
      <c r="C15" s="556"/>
      <c r="D15" s="554"/>
      <c r="E15" s="552"/>
      <c r="F15" s="552"/>
      <c r="G15" s="557"/>
      <c r="H15" s="552"/>
      <c r="I15" s="558"/>
      <c r="J15" s="522" t="str">
        <f t="shared" si="1"/>
        <v/>
      </c>
      <c r="K15" s="20">
        <f t="shared" si="2"/>
        <v>0</v>
      </c>
      <c r="L15" s="20" t="str">
        <f t="shared" ref="L15:L78" si="3">LEFT(H15,11)</f>
        <v/>
      </c>
      <c r="M15" s="20" t="str">
        <f t="shared" ref="M15:M78" si="4">LEFT(E15,2)</f>
        <v/>
      </c>
      <c r="N15" s="20"/>
      <c r="O15" s="20">
        <f t="shared" ref="O15:O78" si="5">K15</f>
        <v>0</v>
      </c>
      <c r="P15" s="20">
        <f t="shared" ref="P15:P78" si="6">LEN(L15)</f>
        <v>0</v>
      </c>
      <c r="Q15" s="20" t="str">
        <f t="shared" ref="Q15:Q78" si="7">IF(LEN(L15)=11,L15,IF(LEN(L15)=10,CONCATENATE(L15," "),IF(LEN(L15)=9,CONCATENATE(L15,"  "),IF(LEN(L15)=8,CONCATENATE(L15,"   "),""))))</f>
        <v/>
      </c>
      <c r="R15" s="20">
        <f t="shared" ref="R15:R78" si="8">LEN(Q15)</f>
        <v>0</v>
      </c>
      <c r="S15" s="20"/>
      <c r="T15" s="20"/>
      <c r="U15" s="20"/>
      <c r="V15" s="20"/>
      <c r="W15" s="20"/>
      <c r="X15" s="20"/>
      <c r="Y15" s="20"/>
      <c r="Z15" s="20">
        <f>'BOCES SELECT'!E8</f>
        <v>1045861</v>
      </c>
      <c r="AA15" s="20" t="e">
        <f ca="1">'BOCES SELECT'!CH8</f>
        <v>#N/A</v>
      </c>
      <c r="AB15" s="21"/>
      <c r="AC15" s="21"/>
    </row>
    <row r="16" spans="1:29" s="17" customFormat="1" x14ac:dyDescent="0.2">
      <c r="A16" s="553"/>
      <c r="B16" s="555"/>
      <c r="C16" s="556"/>
      <c r="D16" s="554"/>
      <c r="E16" s="552"/>
      <c r="F16" s="552"/>
      <c r="G16" s="557"/>
      <c r="H16" s="552"/>
      <c r="I16" s="558"/>
      <c r="J16" s="522" t="str">
        <f t="shared" si="1"/>
        <v/>
      </c>
      <c r="K16" s="20">
        <f t="shared" si="2"/>
        <v>0</v>
      </c>
      <c r="L16" s="20" t="str">
        <f t="shared" si="3"/>
        <v/>
      </c>
      <c r="M16" s="20" t="str">
        <f t="shared" si="4"/>
        <v/>
      </c>
      <c r="N16" s="20"/>
      <c r="O16" s="20">
        <f t="shared" si="5"/>
        <v>0</v>
      </c>
      <c r="P16" s="20">
        <f t="shared" si="6"/>
        <v>0</v>
      </c>
      <c r="Q16" s="20" t="str">
        <f t="shared" si="7"/>
        <v/>
      </c>
      <c r="R16" s="20">
        <f t="shared" si="8"/>
        <v>0</v>
      </c>
      <c r="S16" s="20"/>
      <c r="T16" s="20"/>
      <c r="U16" s="20"/>
      <c r="V16" s="20"/>
      <c r="W16" s="20"/>
      <c r="X16" s="20"/>
      <c r="Y16" s="20"/>
      <c r="Z16" s="20">
        <f>'BOCES SELECT'!E9</f>
        <v>1045860</v>
      </c>
      <c r="AA16" s="20" t="e">
        <f ca="1">'BOCES SELECT'!CH9</f>
        <v>#N/A</v>
      </c>
      <c r="AB16" s="21"/>
      <c r="AC16" s="21"/>
    </row>
    <row r="17" spans="1:29" s="17" customFormat="1" x14ac:dyDescent="0.2">
      <c r="A17" s="553"/>
      <c r="B17" s="555"/>
      <c r="C17" s="556"/>
      <c r="D17" s="554"/>
      <c r="E17" s="552"/>
      <c r="F17" s="552"/>
      <c r="G17" s="557"/>
      <c r="H17" s="552"/>
      <c r="I17" s="558"/>
      <c r="J17" s="522" t="str">
        <f t="shared" si="1"/>
        <v/>
      </c>
      <c r="K17" s="20">
        <f t="shared" si="2"/>
        <v>0</v>
      </c>
      <c r="L17" s="20" t="str">
        <f t="shared" si="3"/>
        <v/>
      </c>
      <c r="M17" s="20" t="str">
        <f t="shared" si="4"/>
        <v/>
      </c>
      <c r="N17" s="20"/>
      <c r="O17" s="20">
        <f t="shared" si="5"/>
        <v>0</v>
      </c>
      <c r="P17" s="20">
        <f t="shared" si="6"/>
        <v>0</v>
      </c>
      <c r="Q17" s="20" t="str">
        <f t="shared" si="7"/>
        <v/>
      </c>
      <c r="R17" s="20">
        <f t="shared" si="8"/>
        <v>0</v>
      </c>
      <c r="S17" s="20"/>
      <c r="T17" s="20"/>
      <c r="U17" s="20"/>
      <c r="V17" s="20"/>
      <c r="W17" s="20"/>
      <c r="X17" s="20"/>
      <c r="Y17" s="20"/>
      <c r="Z17" s="20">
        <f>'BOCES SELECT'!E10</f>
        <v>1045859</v>
      </c>
      <c r="AA17" s="20" t="e">
        <f ca="1">'BOCES SELECT'!CH10</f>
        <v>#N/A</v>
      </c>
      <c r="AB17" s="21"/>
      <c r="AC17" s="21"/>
    </row>
    <row r="18" spans="1:29" s="17" customFormat="1" x14ac:dyDescent="0.2">
      <c r="A18" s="553"/>
      <c r="B18" s="555"/>
      <c r="C18" s="556"/>
      <c r="D18" s="554"/>
      <c r="E18" s="552"/>
      <c r="F18" s="552"/>
      <c r="G18" s="557"/>
      <c r="H18" s="552"/>
      <c r="I18" s="558"/>
      <c r="J18" s="522" t="str">
        <f t="shared" si="1"/>
        <v/>
      </c>
      <c r="K18" s="20">
        <f t="shared" si="2"/>
        <v>0</v>
      </c>
      <c r="L18" s="20" t="str">
        <f t="shared" si="3"/>
        <v/>
      </c>
      <c r="M18" s="20" t="str">
        <f t="shared" si="4"/>
        <v/>
      </c>
      <c r="N18" s="20"/>
      <c r="O18" s="20">
        <f t="shared" si="5"/>
        <v>0</v>
      </c>
      <c r="P18" s="20">
        <f t="shared" si="6"/>
        <v>0</v>
      </c>
      <c r="Q18" s="20" t="str">
        <f t="shared" si="7"/>
        <v/>
      </c>
      <c r="R18" s="20">
        <f t="shared" si="8"/>
        <v>0</v>
      </c>
      <c r="S18" s="20"/>
      <c r="T18" s="20"/>
      <c r="U18" s="20"/>
      <c r="V18" s="20"/>
      <c r="W18" s="20"/>
      <c r="X18" s="20"/>
      <c r="Y18" s="20"/>
      <c r="Z18" s="20">
        <f>'BOCES SELECT'!E11</f>
        <v>1045858</v>
      </c>
      <c r="AA18" s="20" t="e">
        <f ca="1">'BOCES SELECT'!CH11</f>
        <v>#N/A</v>
      </c>
      <c r="AB18" s="21"/>
      <c r="AC18" s="21"/>
    </row>
    <row r="19" spans="1:29" s="17" customFormat="1" x14ac:dyDescent="0.2">
      <c r="A19" s="553"/>
      <c r="B19" s="555"/>
      <c r="C19" s="556"/>
      <c r="D19" s="554"/>
      <c r="E19" s="552"/>
      <c r="F19" s="552"/>
      <c r="G19" s="557"/>
      <c r="H19" s="552"/>
      <c r="I19" s="558"/>
      <c r="J19" s="522" t="str">
        <f t="shared" si="1"/>
        <v/>
      </c>
      <c r="K19" s="20">
        <f t="shared" si="2"/>
        <v>0</v>
      </c>
      <c r="L19" s="20" t="str">
        <f t="shared" si="3"/>
        <v/>
      </c>
      <c r="M19" s="20" t="str">
        <f t="shared" si="4"/>
        <v/>
      </c>
      <c r="N19" s="20"/>
      <c r="O19" s="20">
        <f t="shared" si="5"/>
        <v>0</v>
      </c>
      <c r="P19" s="20">
        <f t="shared" si="6"/>
        <v>0</v>
      </c>
      <c r="Q19" s="20" t="str">
        <f t="shared" si="7"/>
        <v/>
      </c>
      <c r="R19" s="20">
        <f t="shared" si="8"/>
        <v>0</v>
      </c>
      <c r="S19" s="20"/>
      <c r="T19" s="20"/>
      <c r="U19" s="20"/>
      <c r="V19" s="20"/>
      <c r="W19" s="20"/>
      <c r="X19" s="20"/>
      <c r="Y19" s="20"/>
      <c r="Z19" s="20">
        <f>'BOCES SELECT'!E12</f>
        <v>1045857</v>
      </c>
      <c r="AA19" s="20" t="e">
        <f ca="1">'BOCES SELECT'!CH12</f>
        <v>#N/A</v>
      </c>
      <c r="AB19" s="21"/>
      <c r="AC19" s="21"/>
    </row>
    <row r="20" spans="1:29" s="17" customFormat="1" x14ac:dyDescent="0.2">
      <c r="A20" s="553"/>
      <c r="B20" s="555"/>
      <c r="C20" s="556"/>
      <c r="D20" s="554"/>
      <c r="E20" s="552"/>
      <c r="F20" s="552"/>
      <c r="G20" s="557"/>
      <c r="H20" s="552"/>
      <c r="I20" s="558"/>
      <c r="J20" s="522" t="str">
        <f t="shared" si="1"/>
        <v/>
      </c>
      <c r="K20" s="20">
        <f t="shared" si="2"/>
        <v>0</v>
      </c>
      <c r="L20" s="20" t="str">
        <f t="shared" si="3"/>
        <v/>
      </c>
      <c r="M20" s="20" t="str">
        <f t="shared" si="4"/>
        <v/>
      </c>
      <c r="N20" s="20"/>
      <c r="O20" s="20">
        <f t="shared" si="5"/>
        <v>0</v>
      </c>
      <c r="P20" s="20">
        <f t="shared" si="6"/>
        <v>0</v>
      </c>
      <c r="Q20" s="20" t="str">
        <f t="shared" si="7"/>
        <v/>
      </c>
      <c r="R20" s="20">
        <f t="shared" si="8"/>
        <v>0</v>
      </c>
      <c r="S20" s="20"/>
      <c r="T20" s="20"/>
      <c r="U20" s="20"/>
      <c r="V20" s="20"/>
      <c r="W20" s="20"/>
      <c r="X20" s="20"/>
      <c r="Y20" s="20"/>
      <c r="Z20" s="20">
        <f>'BOCES SELECT'!E13</f>
        <v>1045856</v>
      </c>
      <c r="AA20" s="20" t="e">
        <f ca="1">'BOCES SELECT'!CH13</f>
        <v>#N/A</v>
      </c>
      <c r="AB20" s="21"/>
      <c r="AC20" s="21"/>
    </row>
    <row r="21" spans="1:29" s="17" customFormat="1" x14ac:dyDescent="0.2">
      <c r="A21" s="553"/>
      <c r="B21" s="555"/>
      <c r="C21" s="556"/>
      <c r="D21" s="554"/>
      <c r="E21" s="552"/>
      <c r="F21" s="552"/>
      <c r="G21" s="557"/>
      <c r="H21" s="552"/>
      <c r="I21" s="558"/>
      <c r="J21" s="522" t="str">
        <f t="shared" si="1"/>
        <v/>
      </c>
      <c r="K21" s="20">
        <f t="shared" si="2"/>
        <v>0</v>
      </c>
      <c r="L21" s="20" t="str">
        <f t="shared" si="3"/>
        <v/>
      </c>
      <c r="M21" s="20" t="str">
        <f t="shared" si="4"/>
        <v/>
      </c>
      <c r="N21" s="20"/>
      <c r="O21" s="20">
        <f t="shared" si="5"/>
        <v>0</v>
      </c>
      <c r="P21" s="20">
        <f t="shared" si="6"/>
        <v>0</v>
      </c>
      <c r="Q21" s="20" t="str">
        <f t="shared" si="7"/>
        <v/>
      </c>
      <c r="R21" s="20">
        <f t="shared" si="8"/>
        <v>0</v>
      </c>
      <c r="S21" s="20"/>
      <c r="T21" s="20"/>
      <c r="U21" s="20"/>
      <c r="V21" s="20"/>
      <c r="W21" s="20"/>
      <c r="X21" s="20"/>
      <c r="Y21" s="20"/>
      <c r="Z21" s="20">
        <f>'BOCES SELECT'!E14</f>
        <v>1045855</v>
      </c>
      <c r="AA21" s="20" t="e">
        <f ca="1">'BOCES SELECT'!CH14</f>
        <v>#N/A</v>
      </c>
      <c r="AB21" s="21"/>
      <c r="AC21" s="21"/>
    </row>
    <row r="22" spans="1:29" s="17" customFormat="1" x14ac:dyDescent="0.2">
      <c r="A22" s="553"/>
      <c r="B22" s="555"/>
      <c r="C22" s="556"/>
      <c r="D22" s="554"/>
      <c r="E22" s="552"/>
      <c r="F22" s="552"/>
      <c r="G22" s="557"/>
      <c r="H22" s="552"/>
      <c r="I22" s="558"/>
      <c r="J22" s="522" t="str">
        <f t="shared" si="1"/>
        <v/>
      </c>
      <c r="K22" s="20">
        <f t="shared" si="2"/>
        <v>0</v>
      </c>
      <c r="L22" s="20" t="str">
        <f t="shared" si="3"/>
        <v/>
      </c>
      <c r="M22" s="20" t="str">
        <f t="shared" si="4"/>
        <v/>
      </c>
      <c r="N22" s="20"/>
      <c r="O22" s="20">
        <f t="shared" si="5"/>
        <v>0</v>
      </c>
      <c r="P22" s="20">
        <f t="shared" si="6"/>
        <v>0</v>
      </c>
      <c r="Q22" s="20" t="str">
        <f t="shared" si="7"/>
        <v/>
      </c>
      <c r="R22" s="20">
        <f t="shared" si="8"/>
        <v>0</v>
      </c>
      <c r="S22" s="20"/>
      <c r="T22" s="20"/>
      <c r="U22" s="20"/>
      <c r="V22" s="20"/>
      <c r="W22" s="20"/>
      <c r="X22" s="20"/>
      <c r="Y22" s="20"/>
      <c r="Z22" s="20">
        <f>'BOCES SELECT'!E15</f>
        <v>1045854</v>
      </c>
      <c r="AA22" s="20" t="e">
        <f ca="1">'BOCES SELECT'!CH15</f>
        <v>#N/A</v>
      </c>
      <c r="AB22" s="21"/>
      <c r="AC22" s="21"/>
    </row>
    <row r="23" spans="1:29" s="17" customFormat="1" x14ac:dyDescent="0.2">
      <c r="A23" s="553"/>
      <c r="B23" s="555"/>
      <c r="C23" s="556"/>
      <c r="D23" s="554"/>
      <c r="E23" s="552"/>
      <c r="F23" s="552"/>
      <c r="G23" s="557"/>
      <c r="H23" s="552"/>
      <c r="I23" s="558"/>
      <c r="J23" s="522" t="str">
        <f t="shared" si="1"/>
        <v/>
      </c>
      <c r="K23" s="20">
        <f t="shared" si="2"/>
        <v>0</v>
      </c>
      <c r="L23" s="20" t="str">
        <f t="shared" si="3"/>
        <v/>
      </c>
      <c r="M23" s="20" t="str">
        <f t="shared" si="4"/>
        <v/>
      </c>
      <c r="N23" s="20"/>
      <c r="O23" s="20">
        <f t="shared" si="5"/>
        <v>0</v>
      </c>
      <c r="P23" s="20">
        <f t="shared" si="6"/>
        <v>0</v>
      </c>
      <c r="Q23" s="20" t="str">
        <f t="shared" si="7"/>
        <v/>
      </c>
      <c r="R23" s="20">
        <f t="shared" si="8"/>
        <v>0</v>
      </c>
      <c r="S23" s="20"/>
      <c r="T23" s="20"/>
      <c r="U23" s="20"/>
      <c r="V23" s="20"/>
      <c r="W23" s="20"/>
      <c r="X23" s="20"/>
      <c r="Y23" s="20"/>
      <c r="Z23" s="20">
        <f>'BOCES SELECT'!E16</f>
        <v>1045853</v>
      </c>
      <c r="AA23" s="20" t="e">
        <f ca="1">'BOCES SELECT'!CH16</f>
        <v>#N/A</v>
      </c>
      <c r="AB23" s="21"/>
      <c r="AC23" s="21"/>
    </row>
    <row r="24" spans="1:29" s="17" customFormat="1" x14ac:dyDescent="0.2">
      <c r="A24" s="553"/>
      <c r="B24" s="555"/>
      <c r="C24" s="556"/>
      <c r="D24" s="554"/>
      <c r="E24" s="552"/>
      <c r="F24" s="552"/>
      <c r="G24" s="557"/>
      <c r="H24" s="552"/>
      <c r="I24" s="558"/>
      <c r="J24" s="522" t="str">
        <f t="shared" si="1"/>
        <v/>
      </c>
      <c r="K24" s="20">
        <f t="shared" si="2"/>
        <v>0</v>
      </c>
      <c r="L24" s="20" t="str">
        <f t="shared" si="3"/>
        <v/>
      </c>
      <c r="M24" s="20" t="str">
        <f t="shared" si="4"/>
        <v/>
      </c>
      <c r="N24" s="20"/>
      <c r="O24" s="20">
        <f t="shared" si="5"/>
        <v>0</v>
      </c>
      <c r="P24" s="20">
        <f t="shared" si="6"/>
        <v>0</v>
      </c>
      <c r="Q24" s="20" t="str">
        <f t="shared" si="7"/>
        <v/>
      </c>
      <c r="R24" s="20">
        <f t="shared" si="8"/>
        <v>0</v>
      </c>
      <c r="S24" s="20"/>
      <c r="T24" s="20"/>
      <c r="U24" s="20"/>
      <c r="V24" s="20"/>
      <c r="W24" s="20"/>
      <c r="X24" s="20"/>
      <c r="Y24" s="20"/>
      <c r="Z24" s="20">
        <f>'BOCES SELECT'!E17</f>
        <v>1045852</v>
      </c>
      <c r="AA24" s="20" t="e">
        <f ca="1">'BOCES SELECT'!CH17</f>
        <v>#N/A</v>
      </c>
      <c r="AB24" s="21"/>
      <c r="AC24" s="21"/>
    </row>
    <row r="25" spans="1:29" s="17" customFormat="1" x14ac:dyDescent="0.2">
      <c r="A25" s="553"/>
      <c r="B25" s="555"/>
      <c r="C25" s="556"/>
      <c r="D25" s="554"/>
      <c r="E25" s="552"/>
      <c r="F25" s="552"/>
      <c r="G25" s="557"/>
      <c r="H25" s="552"/>
      <c r="I25" s="558"/>
      <c r="J25" s="522" t="str">
        <f t="shared" si="1"/>
        <v/>
      </c>
      <c r="K25" s="20">
        <f t="shared" si="2"/>
        <v>0</v>
      </c>
      <c r="L25" s="20" t="str">
        <f t="shared" si="3"/>
        <v/>
      </c>
      <c r="M25" s="20" t="str">
        <f t="shared" si="4"/>
        <v/>
      </c>
      <c r="N25" s="20"/>
      <c r="O25" s="20">
        <f t="shared" si="5"/>
        <v>0</v>
      </c>
      <c r="P25" s="20">
        <f t="shared" si="6"/>
        <v>0</v>
      </c>
      <c r="Q25" s="20" t="str">
        <f t="shared" si="7"/>
        <v/>
      </c>
      <c r="R25" s="20">
        <f t="shared" si="8"/>
        <v>0</v>
      </c>
      <c r="S25" s="20"/>
      <c r="T25" s="20"/>
      <c r="U25" s="20"/>
      <c r="V25" s="20"/>
      <c r="W25" s="20"/>
      <c r="X25" s="20"/>
      <c r="Y25" s="20"/>
      <c r="Z25" s="20">
        <f>'BOCES SELECT'!E18</f>
        <v>1045851</v>
      </c>
      <c r="AA25" s="20" t="e">
        <f ca="1">'BOCES SELECT'!CH18</f>
        <v>#N/A</v>
      </c>
      <c r="AB25" s="21"/>
      <c r="AC25" s="21"/>
    </row>
    <row r="26" spans="1:29" s="17" customFormat="1" x14ac:dyDescent="0.2">
      <c r="A26" s="553"/>
      <c r="B26" s="555"/>
      <c r="C26" s="556"/>
      <c r="D26" s="554"/>
      <c r="E26" s="552"/>
      <c r="F26" s="552"/>
      <c r="G26" s="557"/>
      <c r="H26" s="552"/>
      <c r="I26" s="558"/>
      <c r="J26" s="522" t="str">
        <f t="shared" si="1"/>
        <v/>
      </c>
      <c r="K26" s="20">
        <f t="shared" si="2"/>
        <v>0</v>
      </c>
      <c r="L26" s="20" t="str">
        <f t="shared" si="3"/>
        <v/>
      </c>
      <c r="M26" s="20" t="str">
        <f t="shared" si="4"/>
        <v/>
      </c>
      <c r="N26" s="20"/>
      <c r="O26" s="20">
        <f t="shared" si="5"/>
        <v>0</v>
      </c>
      <c r="P26" s="20">
        <f t="shared" si="6"/>
        <v>0</v>
      </c>
      <c r="Q26" s="20" t="str">
        <f t="shared" si="7"/>
        <v/>
      </c>
      <c r="R26" s="20">
        <f t="shared" si="8"/>
        <v>0</v>
      </c>
      <c r="S26" s="20"/>
      <c r="T26" s="20"/>
      <c r="U26" s="20"/>
      <c r="V26" s="20"/>
      <c r="W26" s="20"/>
      <c r="X26" s="20"/>
      <c r="Y26" s="20"/>
      <c r="Z26" s="20">
        <f>'BOCES SELECT'!E19</f>
        <v>1045850</v>
      </c>
      <c r="AA26" s="20" t="e">
        <f ca="1">'BOCES SELECT'!CH19</f>
        <v>#N/A</v>
      </c>
      <c r="AB26" s="21"/>
      <c r="AC26" s="21"/>
    </row>
    <row r="27" spans="1:29" s="17" customFormat="1" x14ac:dyDescent="0.2">
      <c r="A27" s="553"/>
      <c r="B27" s="555"/>
      <c r="C27" s="556"/>
      <c r="D27" s="554"/>
      <c r="E27" s="552"/>
      <c r="F27" s="552"/>
      <c r="G27" s="557"/>
      <c r="H27" s="552"/>
      <c r="I27" s="558"/>
      <c r="J27" s="522" t="str">
        <f t="shared" si="1"/>
        <v/>
      </c>
      <c r="K27" s="20">
        <f t="shared" si="2"/>
        <v>0</v>
      </c>
      <c r="L27" s="20" t="str">
        <f t="shared" si="3"/>
        <v/>
      </c>
      <c r="M27" s="20" t="str">
        <f t="shared" si="4"/>
        <v/>
      </c>
      <c r="N27" s="20"/>
      <c r="O27" s="20">
        <f t="shared" si="5"/>
        <v>0</v>
      </c>
      <c r="P27" s="20">
        <f t="shared" si="6"/>
        <v>0</v>
      </c>
      <c r="Q27" s="20" t="str">
        <f t="shared" si="7"/>
        <v/>
      </c>
      <c r="R27" s="20">
        <f t="shared" si="8"/>
        <v>0</v>
      </c>
      <c r="S27" s="20"/>
      <c r="T27" s="20"/>
      <c r="U27" s="20"/>
      <c r="V27" s="20"/>
      <c r="W27" s="20"/>
      <c r="X27" s="20"/>
      <c r="Y27" s="20"/>
      <c r="Z27" s="20">
        <f>'BOCES SELECT'!E20</f>
        <v>1045849</v>
      </c>
      <c r="AA27" s="20" t="e">
        <f ca="1">'BOCES SELECT'!CH20</f>
        <v>#N/A</v>
      </c>
      <c r="AB27" s="21"/>
      <c r="AC27" s="21"/>
    </row>
    <row r="28" spans="1:29" s="17" customFormat="1" x14ac:dyDescent="0.2">
      <c r="A28" s="553"/>
      <c r="B28" s="555"/>
      <c r="C28" s="556"/>
      <c r="D28" s="554"/>
      <c r="E28" s="552"/>
      <c r="F28" s="552"/>
      <c r="G28" s="557"/>
      <c r="H28" s="552"/>
      <c r="I28" s="558"/>
      <c r="J28" s="522" t="str">
        <f t="shared" si="1"/>
        <v/>
      </c>
      <c r="K28" s="20">
        <f t="shared" si="2"/>
        <v>0</v>
      </c>
      <c r="L28" s="20" t="str">
        <f t="shared" si="3"/>
        <v/>
      </c>
      <c r="M28" s="20" t="str">
        <f t="shared" si="4"/>
        <v/>
      </c>
      <c r="N28" s="20"/>
      <c r="O28" s="20">
        <f t="shared" si="5"/>
        <v>0</v>
      </c>
      <c r="P28" s="20">
        <f t="shared" si="6"/>
        <v>0</v>
      </c>
      <c r="Q28" s="20" t="str">
        <f t="shared" si="7"/>
        <v/>
      </c>
      <c r="R28" s="20">
        <f t="shared" si="8"/>
        <v>0</v>
      </c>
      <c r="S28" s="20"/>
      <c r="T28" s="20"/>
      <c r="U28" s="20"/>
      <c r="V28" s="20"/>
      <c r="W28" s="20"/>
      <c r="X28" s="20"/>
      <c r="Y28" s="20"/>
      <c r="Z28" s="20">
        <f>'BOCES SELECT'!E21</f>
        <v>1045848</v>
      </c>
      <c r="AA28" s="20" t="e">
        <f ca="1">'BOCES SELECT'!CH21</f>
        <v>#N/A</v>
      </c>
      <c r="AB28" s="21"/>
      <c r="AC28" s="21"/>
    </row>
    <row r="29" spans="1:29" s="17" customFormat="1" x14ac:dyDescent="0.2">
      <c r="A29" s="553"/>
      <c r="B29" s="555"/>
      <c r="C29" s="556"/>
      <c r="D29" s="554"/>
      <c r="E29" s="552"/>
      <c r="F29" s="552"/>
      <c r="G29" s="557"/>
      <c r="H29" s="552"/>
      <c r="I29" s="558"/>
      <c r="J29" s="522" t="str">
        <f t="shared" si="1"/>
        <v/>
      </c>
      <c r="K29" s="20">
        <f t="shared" si="2"/>
        <v>0</v>
      </c>
      <c r="L29" s="20" t="str">
        <f t="shared" si="3"/>
        <v/>
      </c>
      <c r="M29" s="20" t="str">
        <f t="shared" si="4"/>
        <v/>
      </c>
      <c r="N29" s="20"/>
      <c r="O29" s="20">
        <f t="shared" si="5"/>
        <v>0</v>
      </c>
      <c r="P29" s="20">
        <f t="shared" si="6"/>
        <v>0</v>
      </c>
      <c r="Q29" s="20" t="str">
        <f t="shared" si="7"/>
        <v/>
      </c>
      <c r="R29" s="20">
        <f t="shared" si="8"/>
        <v>0</v>
      </c>
      <c r="S29" s="20"/>
      <c r="T29" s="20"/>
      <c r="U29" s="20"/>
      <c r="V29" s="20"/>
      <c r="W29" s="20"/>
      <c r="X29" s="20"/>
      <c r="Y29" s="20"/>
      <c r="Z29" s="20">
        <f>'BOCES SELECT'!E22</f>
        <v>1045847</v>
      </c>
      <c r="AA29" s="20" t="e">
        <f ca="1">'BOCES SELECT'!CH22</f>
        <v>#N/A</v>
      </c>
      <c r="AB29" s="21"/>
      <c r="AC29" s="21"/>
    </row>
    <row r="30" spans="1:29" s="17" customFormat="1" x14ac:dyDescent="0.2">
      <c r="A30" s="553"/>
      <c r="B30" s="555"/>
      <c r="C30" s="556"/>
      <c r="D30" s="554"/>
      <c r="E30" s="552"/>
      <c r="F30" s="552"/>
      <c r="G30" s="557"/>
      <c r="H30" s="552"/>
      <c r="I30" s="558"/>
      <c r="J30" s="522" t="str">
        <f t="shared" si="1"/>
        <v/>
      </c>
      <c r="K30" s="20">
        <f t="shared" si="2"/>
        <v>0</v>
      </c>
      <c r="L30" s="20" t="str">
        <f t="shared" si="3"/>
        <v/>
      </c>
      <c r="M30" s="20" t="str">
        <f t="shared" si="4"/>
        <v/>
      </c>
      <c r="N30" s="20"/>
      <c r="O30" s="20">
        <f t="shared" si="5"/>
        <v>0</v>
      </c>
      <c r="P30" s="20">
        <f t="shared" si="6"/>
        <v>0</v>
      </c>
      <c r="Q30" s="20" t="str">
        <f t="shared" si="7"/>
        <v/>
      </c>
      <c r="R30" s="20">
        <f t="shared" si="8"/>
        <v>0</v>
      </c>
      <c r="S30" s="20"/>
      <c r="T30" s="20"/>
      <c r="U30" s="20"/>
      <c r="V30" s="20"/>
      <c r="W30" s="20"/>
      <c r="X30" s="20"/>
      <c r="Y30" s="20"/>
      <c r="Z30" s="20">
        <f>'BOCES SELECT'!E23</f>
        <v>1045846</v>
      </c>
      <c r="AA30" s="20" t="e">
        <f ca="1">'BOCES SELECT'!CH23</f>
        <v>#N/A</v>
      </c>
      <c r="AB30" s="21"/>
      <c r="AC30" s="21"/>
    </row>
    <row r="31" spans="1:29" s="17" customFormat="1" x14ac:dyDescent="0.2">
      <c r="A31" s="553"/>
      <c r="B31" s="555"/>
      <c r="C31" s="556"/>
      <c r="D31" s="554"/>
      <c r="E31" s="552"/>
      <c r="F31" s="552"/>
      <c r="G31" s="557"/>
      <c r="H31" s="552"/>
      <c r="I31" s="558"/>
      <c r="J31" s="522" t="str">
        <f t="shared" si="1"/>
        <v/>
      </c>
      <c r="K31" s="20">
        <f t="shared" si="2"/>
        <v>0</v>
      </c>
      <c r="L31" s="20" t="str">
        <f t="shared" si="3"/>
        <v/>
      </c>
      <c r="M31" s="20" t="str">
        <f t="shared" si="4"/>
        <v/>
      </c>
      <c r="N31" s="20"/>
      <c r="O31" s="20">
        <f t="shared" si="5"/>
        <v>0</v>
      </c>
      <c r="P31" s="20">
        <f t="shared" si="6"/>
        <v>0</v>
      </c>
      <c r="Q31" s="20" t="str">
        <f t="shared" si="7"/>
        <v/>
      </c>
      <c r="R31" s="20">
        <f t="shared" si="8"/>
        <v>0</v>
      </c>
      <c r="S31" s="20"/>
      <c r="T31" s="20"/>
      <c r="U31" s="20"/>
      <c r="V31" s="20"/>
      <c r="W31" s="20"/>
      <c r="X31" s="20"/>
      <c r="Y31" s="20"/>
      <c r="Z31" s="20">
        <f>'BOCES SELECT'!E24</f>
        <v>1045845</v>
      </c>
      <c r="AA31" s="20" t="e">
        <f ca="1">'BOCES SELECT'!CH24</f>
        <v>#N/A</v>
      </c>
      <c r="AB31" s="21"/>
      <c r="AC31" s="21"/>
    </row>
    <row r="32" spans="1:29" s="17" customFormat="1" x14ac:dyDescent="0.2">
      <c r="A32" s="553"/>
      <c r="B32" s="555"/>
      <c r="C32" s="556"/>
      <c r="D32" s="554"/>
      <c r="E32" s="552"/>
      <c r="F32" s="552"/>
      <c r="G32" s="557"/>
      <c r="H32" s="552"/>
      <c r="I32" s="558"/>
      <c r="J32" s="522" t="str">
        <f t="shared" si="1"/>
        <v/>
      </c>
      <c r="K32" s="20">
        <f t="shared" si="2"/>
        <v>0</v>
      </c>
      <c r="L32" s="20" t="str">
        <f t="shared" si="3"/>
        <v/>
      </c>
      <c r="M32" s="20" t="str">
        <f t="shared" si="4"/>
        <v/>
      </c>
      <c r="N32" s="20"/>
      <c r="O32" s="20">
        <f t="shared" si="5"/>
        <v>0</v>
      </c>
      <c r="P32" s="20">
        <f t="shared" si="6"/>
        <v>0</v>
      </c>
      <c r="Q32" s="20" t="str">
        <f t="shared" si="7"/>
        <v/>
      </c>
      <c r="R32" s="20">
        <f t="shared" si="8"/>
        <v>0</v>
      </c>
      <c r="S32" s="20"/>
      <c r="T32" s="20"/>
      <c r="U32" s="20"/>
      <c r="V32" s="20"/>
      <c r="W32" s="20"/>
      <c r="X32" s="20"/>
      <c r="Y32" s="20"/>
      <c r="Z32" s="20">
        <f>'BOCES SELECT'!E25</f>
        <v>1045844</v>
      </c>
      <c r="AA32" s="20" t="e">
        <f ca="1">'BOCES SELECT'!CH25</f>
        <v>#N/A</v>
      </c>
      <c r="AB32" s="21"/>
      <c r="AC32" s="21"/>
    </row>
    <row r="33" spans="1:29" s="17" customFormat="1" x14ac:dyDescent="0.2">
      <c r="A33" s="23"/>
      <c r="B33" s="555"/>
      <c r="C33" s="36"/>
      <c r="D33" s="25"/>
      <c r="E33" s="21"/>
      <c r="F33" s="21"/>
      <c r="G33" s="43"/>
      <c r="H33" s="21"/>
      <c r="I33" s="162"/>
      <c r="J33" s="522" t="str">
        <f t="shared" si="1"/>
        <v/>
      </c>
      <c r="K33" s="20">
        <f t="shared" si="2"/>
        <v>0</v>
      </c>
      <c r="L33" s="20" t="str">
        <f t="shared" si="3"/>
        <v/>
      </c>
      <c r="M33" s="20" t="str">
        <f t="shared" si="4"/>
        <v/>
      </c>
      <c r="N33" s="20"/>
      <c r="O33" s="20">
        <f t="shared" si="5"/>
        <v>0</v>
      </c>
      <c r="P33" s="20">
        <f t="shared" si="6"/>
        <v>0</v>
      </c>
      <c r="Q33" s="20" t="str">
        <f t="shared" si="7"/>
        <v/>
      </c>
      <c r="R33" s="20">
        <f t="shared" si="8"/>
        <v>0</v>
      </c>
      <c r="S33" s="20"/>
      <c r="T33" s="20"/>
      <c r="U33" s="20"/>
      <c r="V33" s="20"/>
      <c r="W33" s="20"/>
      <c r="X33" s="20"/>
      <c r="Y33" s="20"/>
      <c r="Z33" s="20">
        <f>'BOCES SELECT'!E26</f>
        <v>1045843</v>
      </c>
      <c r="AA33" s="20" t="e">
        <f ca="1">'BOCES SELECT'!CH26</f>
        <v>#N/A</v>
      </c>
      <c r="AB33" s="21"/>
      <c r="AC33" s="21"/>
    </row>
    <row r="34" spans="1:29" s="17" customFormat="1" x14ac:dyDescent="0.2">
      <c r="A34" s="23"/>
      <c r="B34" s="555"/>
      <c r="C34" s="36"/>
      <c r="D34" s="25"/>
      <c r="E34" s="21"/>
      <c r="F34" s="21"/>
      <c r="G34" s="43"/>
      <c r="H34" s="21"/>
      <c r="I34" s="162"/>
      <c r="J34" s="522" t="str">
        <f t="shared" si="1"/>
        <v/>
      </c>
      <c r="K34" s="20">
        <f t="shared" si="2"/>
        <v>0</v>
      </c>
      <c r="L34" s="20" t="str">
        <f t="shared" si="3"/>
        <v/>
      </c>
      <c r="M34" s="20" t="str">
        <f t="shared" si="4"/>
        <v/>
      </c>
      <c r="N34" s="20"/>
      <c r="O34" s="20">
        <f t="shared" si="5"/>
        <v>0</v>
      </c>
      <c r="P34" s="20">
        <f t="shared" si="6"/>
        <v>0</v>
      </c>
      <c r="Q34" s="20" t="str">
        <f t="shared" si="7"/>
        <v/>
      </c>
      <c r="R34" s="20">
        <f t="shared" si="8"/>
        <v>0</v>
      </c>
      <c r="S34" s="20"/>
      <c r="T34" s="20"/>
      <c r="U34" s="20"/>
      <c r="V34" s="20"/>
      <c r="W34" s="20"/>
      <c r="X34" s="20"/>
      <c r="Y34" s="20"/>
      <c r="Z34" s="20">
        <f>'BOCES SELECT'!E27</f>
        <v>1045842</v>
      </c>
      <c r="AA34" s="20" t="e">
        <f ca="1">'BOCES SELECT'!CH27</f>
        <v>#N/A</v>
      </c>
      <c r="AB34" s="21"/>
      <c r="AC34" s="21"/>
    </row>
    <row r="35" spans="1:29" s="17" customFormat="1" x14ac:dyDescent="0.2">
      <c r="A35" s="23"/>
      <c r="B35" s="555"/>
      <c r="C35" s="36"/>
      <c r="D35" s="25"/>
      <c r="E35" s="21"/>
      <c r="F35" s="21"/>
      <c r="G35" s="43"/>
      <c r="H35" s="21"/>
      <c r="I35" s="162"/>
      <c r="J35" s="522" t="str">
        <f t="shared" si="1"/>
        <v/>
      </c>
      <c r="K35" s="20">
        <f t="shared" si="2"/>
        <v>0</v>
      </c>
      <c r="L35" s="20" t="str">
        <f t="shared" si="3"/>
        <v/>
      </c>
      <c r="M35" s="20" t="str">
        <f t="shared" si="4"/>
        <v/>
      </c>
      <c r="N35" s="20"/>
      <c r="O35" s="20">
        <f t="shared" si="5"/>
        <v>0</v>
      </c>
      <c r="P35" s="20">
        <f t="shared" si="6"/>
        <v>0</v>
      </c>
      <c r="Q35" s="20" t="str">
        <f t="shared" si="7"/>
        <v/>
      </c>
      <c r="R35" s="20">
        <f t="shared" si="8"/>
        <v>0</v>
      </c>
      <c r="S35" s="20"/>
      <c r="T35" s="20"/>
      <c r="U35" s="20"/>
      <c r="V35" s="20"/>
      <c r="W35" s="20"/>
      <c r="X35" s="20"/>
      <c r="Y35" s="20"/>
      <c r="Z35" s="20">
        <f>'BOCES SELECT'!E28</f>
        <v>1045841</v>
      </c>
      <c r="AA35" s="20" t="e">
        <f ca="1">'BOCES SELECT'!CH28</f>
        <v>#N/A</v>
      </c>
      <c r="AB35" s="21"/>
      <c r="AC35" s="21"/>
    </row>
    <row r="36" spans="1:29" s="17" customFormat="1" x14ac:dyDescent="0.2">
      <c r="A36" s="23"/>
      <c r="B36" s="555"/>
      <c r="C36" s="36"/>
      <c r="D36" s="25"/>
      <c r="E36" s="21"/>
      <c r="F36" s="21"/>
      <c r="G36" s="43"/>
      <c r="H36" s="21"/>
      <c r="I36" s="162"/>
      <c r="J36" s="522" t="str">
        <f t="shared" si="1"/>
        <v/>
      </c>
      <c r="K36" s="20">
        <f t="shared" si="2"/>
        <v>0</v>
      </c>
      <c r="L36" s="20" t="str">
        <f t="shared" si="3"/>
        <v/>
      </c>
      <c r="M36" s="20" t="str">
        <f t="shared" si="4"/>
        <v/>
      </c>
      <c r="N36" s="20"/>
      <c r="O36" s="20">
        <f t="shared" si="5"/>
        <v>0</v>
      </c>
      <c r="P36" s="20">
        <f t="shared" si="6"/>
        <v>0</v>
      </c>
      <c r="Q36" s="20" t="str">
        <f t="shared" si="7"/>
        <v/>
      </c>
      <c r="R36" s="20">
        <f t="shared" si="8"/>
        <v>0</v>
      </c>
      <c r="S36" s="20"/>
      <c r="T36" s="20"/>
      <c r="U36" s="20"/>
      <c r="V36" s="20"/>
      <c r="W36" s="20"/>
      <c r="X36" s="20"/>
      <c r="Y36" s="20"/>
      <c r="Z36" s="20">
        <f>'BOCES SELECT'!E29</f>
        <v>1045840</v>
      </c>
      <c r="AA36" s="20" t="e">
        <f ca="1">'BOCES SELECT'!CH29</f>
        <v>#N/A</v>
      </c>
      <c r="AB36" s="21"/>
      <c r="AC36" s="21"/>
    </row>
    <row r="37" spans="1:29" s="17" customFormat="1" x14ac:dyDescent="0.2">
      <c r="A37" s="23"/>
      <c r="B37" s="28"/>
      <c r="C37" s="36"/>
      <c r="D37" s="25"/>
      <c r="E37" s="21"/>
      <c r="F37" s="21"/>
      <c r="G37" s="43"/>
      <c r="H37" s="21"/>
      <c r="I37" s="162"/>
      <c r="J37" s="522" t="str">
        <f t="shared" si="1"/>
        <v/>
      </c>
      <c r="K37" s="20">
        <f t="shared" si="2"/>
        <v>0</v>
      </c>
      <c r="L37" s="20" t="str">
        <f t="shared" si="3"/>
        <v/>
      </c>
      <c r="M37" s="20" t="str">
        <f t="shared" si="4"/>
        <v/>
      </c>
      <c r="N37" s="20"/>
      <c r="O37" s="20">
        <f t="shared" si="5"/>
        <v>0</v>
      </c>
      <c r="P37" s="20">
        <f t="shared" si="6"/>
        <v>0</v>
      </c>
      <c r="Q37" s="20" t="str">
        <f t="shared" si="7"/>
        <v/>
      </c>
      <c r="R37" s="20">
        <f t="shared" si="8"/>
        <v>0</v>
      </c>
      <c r="S37" s="20"/>
      <c r="T37" s="20"/>
      <c r="U37" s="20"/>
      <c r="V37" s="20"/>
      <c r="W37" s="20"/>
      <c r="X37" s="20"/>
      <c r="Y37" s="20"/>
      <c r="Z37" s="20">
        <f>'BOCES SELECT'!E30</f>
        <v>1045839</v>
      </c>
      <c r="AA37" s="20" t="e">
        <f ca="1">'BOCES SELECT'!CH30</f>
        <v>#N/A</v>
      </c>
      <c r="AB37" s="21"/>
      <c r="AC37" s="21"/>
    </row>
    <row r="38" spans="1:29" s="17" customFormat="1" x14ac:dyDescent="0.2">
      <c r="A38" s="23"/>
      <c r="B38" s="28"/>
      <c r="C38" s="36"/>
      <c r="D38" s="25"/>
      <c r="E38" s="21"/>
      <c r="F38" s="21"/>
      <c r="G38" s="43"/>
      <c r="H38" s="21"/>
      <c r="I38" s="162"/>
      <c r="J38" s="522" t="str">
        <f t="shared" si="1"/>
        <v/>
      </c>
      <c r="K38" s="20">
        <f t="shared" si="2"/>
        <v>0</v>
      </c>
      <c r="L38" s="20" t="str">
        <f t="shared" si="3"/>
        <v/>
      </c>
      <c r="M38" s="20" t="str">
        <f t="shared" si="4"/>
        <v/>
      </c>
      <c r="N38" s="20"/>
      <c r="O38" s="20">
        <f t="shared" si="5"/>
        <v>0</v>
      </c>
      <c r="P38" s="20">
        <f t="shared" si="6"/>
        <v>0</v>
      </c>
      <c r="Q38" s="20" t="str">
        <f t="shared" si="7"/>
        <v/>
      </c>
      <c r="R38" s="20">
        <f t="shared" si="8"/>
        <v>0</v>
      </c>
      <c r="S38" s="20"/>
      <c r="T38" s="20"/>
      <c r="U38" s="20"/>
      <c r="V38" s="20"/>
      <c r="W38" s="20"/>
      <c r="X38" s="20"/>
      <c r="Y38" s="20"/>
      <c r="Z38" s="20">
        <f>'BOCES SELECT'!E31</f>
        <v>1045838</v>
      </c>
      <c r="AA38" s="20" t="e">
        <f ca="1">'BOCES SELECT'!CH31</f>
        <v>#N/A</v>
      </c>
      <c r="AB38" s="21"/>
      <c r="AC38" s="21"/>
    </row>
    <row r="39" spans="1:29" s="17" customFormat="1" x14ac:dyDescent="0.2">
      <c r="A39" s="23"/>
      <c r="B39" s="28"/>
      <c r="C39" s="36"/>
      <c r="D39" s="25"/>
      <c r="E39" s="21"/>
      <c r="F39" s="21"/>
      <c r="G39" s="43"/>
      <c r="H39" s="21"/>
      <c r="I39" s="162"/>
      <c r="J39" s="522" t="str">
        <f t="shared" si="1"/>
        <v/>
      </c>
      <c r="K39" s="20">
        <f t="shared" si="2"/>
        <v>0</v>
      </c>
      <c r="L39" s="20" t="str">
        <f t="shared" si="3"/>
        <v/>
      </c>
      <c r="M39" s="20" t="str">
        <f t="shared" si="4"/>
        <v/>
      </c>
      <c r="N39" s="20"/>
      <c r="O39" s="20">
        <f t="shared" si="5"/>
        <v>0</v>
      </c>
      <c r="P39" s="20">
        <f t="shared" si="6"/>
        <v>0</v>
      </c>
      <c r="Q39" s="20" t="str">
        <f t="shared" si="7"/>
        <v/>
      </c>
      <c r="R39" s="20">
        <f t="shared" si="8"/>
        <v>0</v>
      </c>
      <c r="S39" s="20"/>
      <c r="T39" s="20"/>
      <c r="U39" s="20"/>
      <c r="V39" s="20"/>
      <c r="W39" s="20"/>
      <c r="X39" s="20"/>
      <c r="Y39" s="20"/>
      <c r="Z39" s="20">
        <f>'BOCES SELECT'!E32</f>
        <v>1045837</v>
      </c>
      <c r="AA39" s="20" t="e">
        <f ca="1">'BOCES SELECT'!CH32</f>
        <v>#N/A</v>
      </c>
      <c r="AB39" s="21"/>
      <c r="AC39" s="21"/>
    </row>
    <row r="40" spans="1:29" s="17" customFormat="1" x14ac:dyDescent="0.2">
      <c r="A40" s="23"/>
      <c r="B40" s="28"/>
      <c r="C40" s="36"/>
      <c r="D40" s="25"/>
      <c r="E40" s="21"/>
      <c r="F40" s="21"/>
      <c r="G40" s="43"/>
      <c r="H40" s="21"/>
      <c r="I40" s="162"/>
      <c r="J40" s="522" t="str">
        <f t="shared" si="1"/>
        <v/>
      </c>
      <c r="K40" s="20">
        <f t="shared" si="2"/>
        <v>0</v>
      </c>
      <c r="L40" s="20" t="str">
        <f t="shared" si="3"/>
        <v/>
      </c>
      <c r="M40" s="20" t="str">
        <f t="shared" si="4"/>
        <v/>
      </c>
      <c r="N40" s="20"/>
      <c r="O40" s="20">
        <f t="shared" si="5"/>
        <v>0</v>
      </c>
      <c r="P40" s="20">
        <f t="shared" si="6"/>
        <v>0</v>
      </c>
      <c r="Q40" s="20" t="str">
        <f t="shared" si="7"/>
        <v/>
      </c>
      <c r="R40" s="20">
        <f t="shared" si="8"/>
        <v>0</v>
      </c>
      <c r="S40" s="20"/>
      <c r="T40" s="20"/>
      <c r="U40" s="20"/>
      <c r="V40" s="20"/>
      <c r="W40" s="20"/>
      <c r="X40" s="20"/>
      <c r="Y40" s="20"/>
      <c r="Z40" s="20">
        <f>'BOCES SELECT'!E33</f>
        <v>1045836</v>
      </c>
      <c r="AA40" s="20" t="e">
        <f ca="1">'BOCES SELECT'!CH33</f>
        <v>#N/A</v>
      </c>
      <c r="AB40" s="21"/>
      <c r="AC40" s="21"/>
    </row>
    <row r="41" spans="1:29" s="17" customFormat="1" x14ac:dyDescent="0.2">
      <c r="A41" s="23"/>
      <c r="B41" s="28"/>
      <c r="C41" s="36"/>
      <c r="D41" s="25"/>
      <c r="E41" s="21"/>
      <c r="F41" s="21"/>
      <c r="G41" s="43"/>
      <c r="H41" s="21"/>
      <c r="I41" s="162"/>
      <c r="J41" s="522" t="str">
        <f t="shared" si="1"/>
        <v/>
      </c>
      <c r="K41" s="20">
        <f t="shared" si="2"/>
        <v>0</v>
      </c>
      <c r="L41" s="20" t="str">
        <f t="shared" si="3"/>
        <v/>
      </c>
      <c r="M41" s="20" t="str">
        <f t="shared" si="4"/>
        <v/>
      </c>
      <c r="N41" s="20"/>
      <c r="O41" s="20">
        <f t="shared" si="5"/>
        <v>0</v>
      </c>
      <c r="P41" s="20">
        <f t="shared" si="6"/>
        <v>0</v>
      </c>
      <c r="Q41" s="20" t="str">
        <f t="shared" si="7"/>
        <v/>
      </c>
      <c r="R41" s="20">
        <f t="shared" si="8"/>
        <v>0</v>
      </c>
      <c r="S41" s="20"/>
      <c r="T41" s="20"/>
      <c r="U41" s="20"/>
      <c r="V41" s="20"/>
      <c r="W41" s="20"/>
      <c r="X41" s="20"/>
      <c r="Y41" s="20"/>
      <c r="Z41" s="20">
        <f>'BOCES SELECT'!E34</f>
        <v>1045835</v>
      </c>
      <c r="AA41" s="20" t="e">
        <f ca="1">'BOCES SELECT'!CH34</f>
        <v>#N/A</v>
      </c>
      <c r="AB41" s="21"/>
      <c r="AC41" s="21"/>
    </row>
    <row r="42" spans="1:29" s="17" customFormat="1" x14ac:dyDescent="0.2">
      <c r="A42" s="23"/>
      <c r="B42" s="28"/>
      <c r="C42" s="36"/>
      <c r="D42" s="25"/>
      <c r="E42" s="21"/>
      <c r="F42" s="21"/>
      <c r="G42" s="43"/>
      <c r="H42" s="21"/>
      <c r="I42" s="162"/>
      <c r="J42" s="522" t="str">
        <f t="shared" si="1"/>
        <v/>
      </c>
      <c r="K42" s="20">
        <f t="shared" si="2"/>
        <v>0</v>
      </c>
      <c r="L42" s="20" t="str">
        <f t="shared" si="3"/>
        <v/>
      </c>
      <c r="M42" s="20" t="str">
        <f t="shared" si="4"/>
        <v/>
      </c>
      <c r="N42" s="20"/>
      <c r="O42" s="20">
        <f t="shared" si="5"/>
        <v>0</v>
      </c>
      <c r="P42" s="20">
        <f t="shared" si="6"/>
        <v>0</v>
      </c>
      <c r="Q42" s="20" t="str">
        <f t="shared" si="7"/>
        <v/>
      </c>
      <c r="R42" s="20">
        <f t="shared" si="8"/>
        <v>0</v>
      </c>
      <c r="S42" s="20"/>
      <c r="T42" s="20"/>
      <c r="U42" s="20"/>
      <c r="V42" s="20"/>
      <c r="W42" s="20"/>
      <c r="X42" s="20"/>
      <c r="Y42" s="20"/>
      <c r="Z42" s="20">
        <f>'BOCES SELECT'!E35</f>
        <v>1045834</v>
      </c>
      <c r="AA42" s="20" t="e">
        <f ca="1">'BOCES SELECT'!CH35</f>
        <v>#N/A</v>
      </c>
      <c r="AB42" s="21"/>
      <c r="AC42" s="21"/>
    </row>
    <row r="43" spans="1:29" s="17" customFormat="1" x14ac:dyDescent="0.2">
      <c r="A43" s="23"/>
      <c r="B43" s="28"/>
      <c r="C43" s="36"/>
      <c r="D43" s="25"/>
      <c r="E43" s="21"/>
      <c r="F43" s="21"/>
      <c r="G43" s="43"/>
      <c r="H43" s="21"/>
      <c r="I43" s="162"/>
      <c r="J43" s="522" t="str">
        <f t="shared" si="1"/>
        <v/>
      </c>
      <c r="K43" s="20">
        <f t="shared" si="2"/>
        <v>0</v>
      </c>
      <c r="L43" s="20" t="str">
        <f t="shared" si="3"/>
        <v/>
      </c>
      <c r="M43" s="20" t="str">
        <f t="shared" si="4"/>
        <v/>
      </c>
      <c r="N43" s="20"/>
      <c r="O43" s="20">
        <f t="shared" si="5"/>
        <v>0</v>
      </c>
      <c r="P43" s="20">
        <f t="shared" si="6"/>
        <v>0</v>
      </c>
      <c r="Q43" s="20" t="str">
        <f t="shared" si="7"/>
        <v/>
      </c>
      <c r="R43" s="20">
        <f t="shared" si="8"/>
        <v>0</v>
      </c>
      <c r="S43" s="20"/>
      <c r="T43" s="20"/>
      <c r="U43" s="20"/>
      <c r="V43" s="20"/>
      <c r="W43" s="20"/>
      <c r="X43" s="20"/>
      <c r="Y43" s="20"/>
      <c r="Z43" s="20">
        <f>'BOCES SELECT'!E36</f>
        <v>1045833</v>
      </c>
      <c r="AA43" s="20" t="e">
        <f ca="1">'BOCES SELECT'!CH36</f>
        <v>#N/A</v>
      </c>
      <c r="AB43" s="21"/>
      <c r="AC43" s="21"/>
    </row>
    <row r="44" spans="1:29" s="17" customFormat="1" x14ac:dyDescent="0.2">
      <c r="A44" s="23"/>
      <c r="B44" s="28"/>
      <c r="C44" s="36"/>
      <c r="D44" s="25"/>
      <c r="E44" s="21"/>
      <c r="F44" s="21"/>
      <c r="G44" s="43"/>
      <c r="H44" s="21"/>
      <c r="I44" s="162"/>
      <c r="J44" s="522" t="str">
        <f t="shared" si="1"/>
        <v/>
      </c>
      <c r="K44" s="20">
        <f t="shared" si="2"/>
        <v>0</v>
      </c>
      <c r="L44" s="20" t="str">
        <f t="shared" si="3"/>
        <v/>
      </c>
      <c r="M44" s="20" t="str">
        <f t="shared" si="4"/>
        <v/>
      </c>
      <c r="N44" s="20"/>
      <c r="O44" s="20">
        <f t="shared" si="5"/>
        <v>0</v>
      </c>
      <c r="P44" s="20">
        <f t="shared" si="6"/>
        <v>0</v>
      </c>
      <c r="Q44" s="20" t="str">
        <f t="shared" si="7"/>
        <v/>
      </c>
      <c r="R44" s="20">
        <f t="shared" si="8"/>
        <v>0</v>
      </c>
      <c r="S44" s="20"/>
      <c r="T44" s="20"/>
      <c r="U44" s="20"/>
      <c r="V44" s="20"/>
      <c r="W44" s="20"/>
      <c r="X44" s="20"/>
      <c r="Y44" s="20"/>
      <c r="Z44" s="20">
        <f>'BOCES SELECT'!E37</f>
        <v>1045832</v>
      </c>
      <c r="AA44" s="20" t="e">
        <f ca="1">'BOCES SELECT'!CH37</f>
        <v>#N/A</v>
      </c>
      <c r="AB44" s="21"/>
      <c r="AC44" s="21"/>
    </row>
    <row r="45" spans="1:29" s="17" customFormat="1" x14ac:dyDescent="0.2">
      <c r="A45" s="23"/>
      <c r="B45" s="28"/>
      <c r="C45" s="36"/>
      <c r="D45" s="25"/>
      <c r="E45" s="21"/>
      <c r="F45" s="21"/>
      <c r="G45" s="43"/>
      <c r="H45" s="21"/>
      <c r="I45" s="162"/>
      <c r="J45" s="522" t="str">
        <f t="shared" si="1"/>
        <v/>
      </c>
      <c r="K45" s="20">
        <f t="shared" si="2"/>
        <v>0</v>
      </c>
      <c r="L45" s="20" t="str">
        <f t="shared" si="3"/>
        <v/>
      </c>
      <c r="M45" s="20" t="str">
        <f t="shared" si="4"/>
        <v/>
      </c>
      <c r="N45" s="20"/>
      <c r="O45" s="20">
        <f t="shared" si="5"/>
        <v>0</v>
      </c>
      <c r="P45" s="20">
        <f t="shared" si="6"/>
        <v>0</v>
      </c>
      <c r="Q45" s="20" t="str">
        <f t="shared" si="7"/>
        <v/>
      </c>
      <c r="R45" s="20">
        <f t="shared" si="8"/>
        <v>0</v>
      </c>
      <c r="S45" s="20"/>
      <c r="T45" s="20"/>
      <c r="U45" s="20"/>
      <c r="V45" s="20"/>
      <c r="W45" s="20"/>
      <c r="X45" s="20"/>
      <c r="Y45" s="20"/>
      <c r="Z45" s="20">
        <f>'BOCES SELECT'!E38</f>
        <v>1045831</v>
      </c>
      <c r="AA45" s="20" t="e">
        <f ca="1">'BOCES SELECT'!CH38</f>
        <v>#N/A</v>
      </c>
      <c r="AB45" s="21"/>
      <c r="AC45" s="21"/>
    </row>
    <row r="46" spans="1:29" s="17" customFormat="1" x14ac:dyDescent="0.2">
      <c r="A46" s="23"/>
      <c r="B46" s="28"/>
      <c r="C46" s="36"/>
      <c r="D46" s="25"/>
      <c r="E46" s="21"/>
      <c r="F46" s="21"/>
      <c r="G46" s="43"/>
      <c r="H46" s="21"/>
      <c r="I46" s="162"/>
      <c r="J46" s="522" t="str">
        <f t="shared" si="1"/>
        <v/>
      </c>
      <c r="K46" s="20">
        <f t="shared" si="2"/>
        <v>0</v>
      </c>
      <c r="L46" s="20" t="str">
        <f t="shared" si="3"/>
        <v/>
      </c>
      <c r="M46" s="20" t="str">
        <f t="shared" si="4"/>
        <v/>
      </c>
      <c r="N46" s="20"/>
      <c r="O46" s="20">
        <f t="shared" si="5"/>
        <v>0</v>
      </c>
      <c r="P46" s="20">
        <f t="shared" si="6"/>
        <v>0</v>
      </c>
      <c r="Q46" s="20" t="str">
        <f t="shared" si="7"/>
        <v/>
      </c>
      <c r="R46" s="20">
        <f t="shared" si="8"/>
        <v>0</v>
      </c>
      <c r="S46" s="20"/>
      <c r="T46" s="20"/>
      <c r="U46" s="20"/>
      <c r="V46" s="20"/>
      <c r="W46" s="20"/>
      <c r="X46" s="20"/>
      <c r="Y46" s="20"/>
      <c r="Z46" s="20">
        <f>'BOCES SELECT'!E39</f>
        <v>1045830</v>
      </c>
      <c r="AA46" s="20" t="e">
        <f ca="1">'BOCES SELECT'!CH39</f>
        <v>#N/A</v>
      </c>
      <c r="AB46" s="21"/>
      <c r="AC46" s="21"/>
    </row>
    <row r="47" spans="1:29" s="17" customFormat="1" x14ac:dyDescent="0.2">
      <c r="A47" s="23"/>
      <c r="B47" s="28"/>
      <c r="C47" s="36"/>
      <c r="D47" s="25"/>
      <c r="E47" s="21"/>
      <c r="F47" s="21"/>
      <c r="G47" s="43"/>
      <c r="H47" s="21"/>
      <c r="I47" s="162"/>
      <c r="J47" s="522" t="str">
        <f t="shared" si="1"/>
        <v/>
      </c>
      <c r="K47" s="20">
        <f t="shared" si="2"/>
        <v>0</v>
      </c>
      <c r="L47" s="20" t="str">
        <f t="shared" si="3"/>
        <v/>
      </c>
      <c r="M47" s="20" t="str">
        <f t="shared" si="4"/>
        <v/>
      </c>
      <c r="N47" s="20"/>
      <c r="O47" s="20">
        <f t="shared" si="5"/>
        <v>0</v>
      </c>
      <c r="P47" s="20">
        <f t="shared" si="6"/>
        <v>0</v>
      </c>
      <c r="Q47" s="20" t="str">
        <f t="shared" si="7"/>
        <v/>
      </c>
      <c r="R47" s="20">
        <f t="shared" si="8"/>
        <v>0</v>
      </c>
      <c r="S47" s="20"/>
      <c r="T47" s="20"/>
      <c r="U47" s="20"/>
      <c r="V47" s="20"/>
      <c r="W47" s="20"/>
      <c r="X47" s="20"/>
      <c r="Y47" s="20"/>
      <c r="Z47" s="20">
        <f>'BOCES SELECT'!E40</f>
        <v>1045829</v>
      </c>
      <c r="AA47" s="20" t="e">
        <f ca="1">'BOCES SELECT'!CH40</f>
        <v>#N/A</v>
      </c>
      <c r="AB47" s="21"/>
      <c r="AC47" s="21"/>
    </row>
    <row r="48" spans="1:29" s="17" customFormat="1" x14ac:dyDescent="0.2">
      <c r="A48" s="23"/>
      <c r="B48" s="28"/>
      <c r="C48" s="36"/>
      <c r="D48" s="25"/>
      <c r="E48" s="21"/>
      <c r="F48" s="21"/>
      <c r="G48" s="43"/>
      <c r="H48" s="21"/>
      <c r="I48" s="162"/>
      <c r="J48" s="522" t="str">
        <f t="shared" si="1"/>
        <v/>
      </c>
      <c r="K48" s="20">
        <f t="shared" si="2"/>
        <v>0</v>
      </c>
      <c r="L48" s="20" t="str">
        <f t="shared" si="3"/>
        <v/>
      </c>
      <c r="M48" s="20" t="str">
        <f t="shared" si="4"/>
        <v/>
      </c>
      <c r="N48" s="20"/>
      <c r="O48" s="20">
        <f t="shared" si="5"/>
        <v>0</v>
      </c>
      <c r="P48" s="20">
        <f t="shared" si="6"/>
        <v>0</v>
      </c>
      <c r="Q48" s="20" t="str">
        <f t="shared" si="7"/>
        <v/>
      </c>
      <c r="R48" s="20">
        <f t="shared" si="8"/>
        <v>0</v>
      </c>
      <c r="S48" s="20"/>
      <c r="T48" s="20"/>
      <c r="U48" s="20"/>
      <c r="V48" s="20"/>
      <c r="W48" s="20"/>
      <c r="X48" s="20"/>
      <c r="Y48" s="20"/>
      <c r="Z48" s="20">
        <f>'BOCES SELECT'!E41</f>
        <v>1045828</v>
      </c>
      <c r="AA48" s="20" t="e">
        <f ca="1">'BOCES SELECT'!CH41</f>
        <v>#N/A</v>
      </c>
      <c r="AB48" s="21"/>
      <c r="AC48" s="21"/>
    </row>
    <row r="49" spans="1:29" s="17" customFormat="1" x14ac:dyDescent="0.2">
      <c r="A49" s="23"/>
      <c r="B49" s="28"/>
      <c r="C49" s="36"/>
      <c r="D49" s="25"/>
      <c r="E49" s="21"/>
      <c r="F49" s="21"/>
      <c r="G49" s="43"/>
      <c r="H49" s="21"/>
      <c r="I49" s="162"/>
      <c r="J49" s="522" t="str">
        <f t="shared" si="1"/>
        <v/>
      </c>
      <c r="K49" s="20">
        <f t="shared" si="2"/>
        <v>0</v>
      </c>
      <c r="L49" s="20" t="str">
        <f t="shared" si="3"/>
        <v/>
      </c>
      <c r="M49" s="20" t="str">
        <f t="shared" si="4"/>
        <v/>
      </c>
      <c r="N49" s="20"/>
      <c r="O49" s="20">
        <f t="shared" si="5"/>
        <v>0</v>
      </c>
      <c r="P49" s="20">
        <f t="shared" si="6"/>
        <v>0</v>
      </c>
      <c r="Q49" s="20" t="str">
        <f t="shared" si="7"/>
        <v/>
      </c>
      <c r="R49" s="20">
        <f t="shared" si="8"/>
        <v>0</v>
      </c>
      <c r="S49" s="20"/>
      <c r="T49" s="20"/>
      <c r="U49" s="20"/>
      <c r="V49" s="20"/>
      <c r="W49" s="20"/>
      <c r="X49" s="20"/>
      <c r="Y49" s="20"/>
      <c r="Z49" s="20">
        <f>'BOCES SELECT'!E42</f>
        <v>1045827</v>
      </c>
      <c r="AA49" s="20" t="e">
        <f ca="1">'BOCES SELECT'!CH42</f>
        <v>#N/A</v>
      </c>
      <c r="AB49" s="21"/>
      <c r="AC49" s="21"/>
    </row>
    <row r="50" spans="1:29" s="17" customFormat="1" x14ac:dyDescent="0.2">
      <c r="A50" s="23"/>
      <c r="B50" s="28"/>
      <c r="C50" s="36"/>
      <c r="D50" s="25"/>
      <c r="E50" s="21"/>
      <c r="F50" s="21"/>
      <c r="G50" s="43"/>
      <c r="H50" s="21"/>
      <c r="I50" s="162"/>
      <c r="J50" s="522" t="str">
        <f t="shared" si="1"/>
        <v/>
      </c>
      <c r="K50" s="20">
        <f t="shared" si="2"/>
        <v>0</v>
      </c>
      <c r="L50" s="20" t="str">
        <f t="shared" si="3"/>
        <v/>
      </c>
      <c r="M50" s="20" t="str">
        <f t="shared" si="4"/>
        <v/>
      </c>
      <c r="N50" s="20"/>
      <c r="O50" s="20">
        <f t="shared" si="5"/>
        <v>0</v>
      </c>
      <c r="P50" s="20">
        <f t="shared" si="6"/>
        <v>0</v>
      </c>
      <c r="Q50" s="20" t="str">
        <f t="shared" si="7"/>
        <v/>
      </c>
      <c r="R50" s="20">
        <f t="shared" si="8"/>
        <v>0</v>
      </c>
      <c r="S50" s="20"/>
      <c r="T50" s="20"/>
      <c r="U50" s="20"/>
      <c r="V50" s="20"/>
      <c r="W50" s="20"/>
      <c r="X50" s="20"/>
      <c r="Y50" s="20"/>
      <c r="Z50" s="20">
        <f>'BOCES SELECT'!E43</f>
        <v>1045826</v>
      </c>
      <c r="AA50" s="20" t="e">
        <f ca="1">'BOCES SELECT'!CH43</f>
        <v>#N/A</v>
      </c>
      <c r="AB50" s="21"/>
      <c r="AC50" s="21"/>
    </row>
    <row r="51" spans="1:29" s="17" customFormat="1" x14ac:dyDescent="0.2">
      <c r="A51" s="23"/>
      <c r="B51" s="28"/>
      <c r="C51" s="36"/>
      <c r="D51" s="25"/>
      <c r="E51" s="21"/>
      <c r="F51" s="21"/>
      <c r="G51" s="43"/>
      <c r="H51" s="21"/>
      <c r="I51" s="162"/>
      <c r="J51" s="522" t="str">
        <f t="shared" si="1"/>
        <v/>
      </c>
      <c r="K51" s="20">
        <f t="shared" si="2"/>
        <v>0</v>
      </c>
      <c r="L51" s="20" t="str">
        <f t="shared" si="3"/>
        <v/>
      </c>
      <c r="M51" s="20" t="str">
        <f t="shared" si="4"/>
        <v/>
      </c>
      <c r="N51" s="20"/>
      <c r="O51" s="20">
        <f t="shared" si="5"/>
        <v>0</v>
      </c>
      <c r="P51" s="20">
        <f t="shared" si="6"/>
        <v>0</v>
      </c>
      <c r="Q51" s="20" t="str">
        <f t="shared" si="7"/>
        <v/>
      </c>
      <c r="R51" s="20">
        <f t="shared" si="8"/>
        <v>0</v>
      </c>
      <c r="S51" s="20"/>
      <c r="T51" s="20"/>
      <c r="U51" s="20"/>
      <c r="V51" s="20"/>
      <c r="W51" s="20"/>
      <c r="X51" s="20"/>
      <c r="Y51" s="20"/>
      <c r="Z51" s="20">
        <f>'BOCES SELECT'!E44</f>
        <v>1045825</v>
      </c>
      <c r="AA51" s="20" t="e">
        <f ca="1">'BOCES SELECT'!CH44</f>
        <v>#N/A</v>
      </c>
      <c r="AB51" s="21"/>
      <c r="AC51" s="21"/>
    </row>
    <row r="52" spans="1:29" s="17" customFormat="1" x14ac:dyDescent="0.2">
      <c r="A52" s="23"/>
      <c r="B52" s="28"/>
      <c r="C52" s="36"/>
      <c r="D52" s="25"/>
      <c r="E52" s="21"/>
      <c r="F52" s="21"/>
      <c r="G52" s="43"/>
      <c r="H52" s="21"/>
      <c r="I52" s="162"/>
      <c r="J52" s="522" t="str">
        <f t="shared" si="1"/>
        <v/>
      </c>
      <c r="K52" s="20">
        <f t="shared" si="2"/>
        <v>0</v>
      </c>
      <c r="L52" s="20" t="str">
        <f t="shared" si="3"/>
        <v/>
      </c>
      <c r="M52" s="20" t="str">
        <f t="shared" si="4"/>
        <v/>
      </c>
      <c r="N52" s="20"/>
      <c r="O52" s="20">
        <f t="shared" si="5"/>
        <v>0</v>
      </c>
      <c r="P52" s="20">
        <f t="shared" si="6"/>
        <v>0</v>
      </c>
      <c r="Q52" s="20" t="str">
        <f t="shared" si="7"/>
        <v/>
      </c>
      <c r="R52" s="20">
        <f t="shared" si="8"/>
        <v>0</v>
      </c>
      <c r="S52" s="20"/>
      <c r="T52" s="20"/>
      <c r="U52" s="20"/>
      <c r="V52" s="20"/>
      <c r="W52" s="20"/>
      <c r="X52" s="20"/>
      <c r="Y52" s="20"/>
      <c r="Z52" s="20">
        <f>'BOCES SELECT'!E45</f>
        <v>1045824</v>
      </c>
      <c r="AA52" s="20" t="e">
        <f ca="1">'BOCES SELECT'!CH45</f>
        <v>#N/A</v>
      </c>
      <c r="AB52" s="21"/>
      <c r="AC52" s="21"/>
    </row>
    <row r="53" spans="1:29" s="17" customFormat="1" x14ac:dyDescent="0.2">
      <c r="A53" s="23"/>
      <c r="B53" s="28"/>
      <c r="C53" s="36"/>
      <c r="D53" s="25"/>
      <c r="E53" s="21"/>
      <c r="F53" s="21"/>
      <c r="G53" s="43"/>
      <c r="H53" s="21"/>
      <c r="I53" s="162"/>
      <c r="J53" s="522" t="str">
        <f t="shared" si="1"/>
        <v/>
      </c>
      <c r="K53" s="20">
        <f t="shared" si="2"/>
        <v>0</v>
      </c>
      <c r="L53" s="20" t="str">
        <f t="shared" si="3"/>
        <v/>
      </c>
      <c r="M53" s="20" t="str">
        <f t="shared" si="4"/>
        <v/>
      </c>
      <c r="N53" s="20"/>
      <c r="O53" s="20">
        <f t="shared" si="5"/>
        <v>0</v>
      </c>
      <c r="P53" s="20">
        <f t="shared" si="6"/>
        <v>0</v>
      </c>
      <c r="Q53" s="20" t="str">
        <f t="shared" si="7"/>
        <v/>
      </c>
      <c r="R53" s="20">
        <f t="shared" si="8"/>
        <v>0</v>
      </c>
      <c r="S53" s="20"/>
      <c r="T53" s="20"/>
      <c r="U53" s="20"/>
      <c r="V53" s="20"/>
      <c r="W53" s="20"/>
      <c r="X53" s="20"/>
      <c r="Y53" s="20"/>
      <c r="Z53" s="20">
        <f>'BOCES SELECT'!E46</f>
        <v>1045823</v>
      </c>
      <c r="AA53" s="20" t="e">
        <f ca="1">'BOCES SELECT'!CH46</f>
        <v>#N/A</v>
      </c>
      <c r="AB53" s="21"/>
      <c r="AC53" s="21"/>
    </row>
    <row r="54" spans="1:29" s="17" customFormat="1" x14ac:dyDescent="0.2">
      <c r="A54" s="23"/>
      <c r="B54" s="28"/>
      <c r="C54" s="36"/>
      <c r="D54" s="25"/>
      <c r="E54" s="21"/>
      <c r="F54" s="21"/>
      <c r="G54" s="43"/>
      <c r="H54" s="21"/>
      <c r="I54" s="162"/>
      <c r="J54" s="522" t="str">
        <f t="shared" si="1"/>
        <v/>
      </c>
      <c r="K54" s="20">
        <f t="shared" si="2"/>
        <v>0</v>
      </c>
      <c r="L54" s="20" t="str">
        <f t="shared" si="3"/>
        <v/>
      </c>
      <c r="M54" s="20" t="str">
        <f t="shared" si="4"/>
        <v/>
      </c>
      <c r="N54" s="20"/>
      <c r="O54" s="20">
        <f t="shared" si="5"/>
        <v>0</v>
      </c>
      <c r="P54" s="20">
        <f t="shared" si="6"/>
        <v>0</v>
      </c>
      <c r="Q54" s="20" t="str">
        <f t="shared" si="7"/>
        <v/>
      </c>
      <c r="R54" s="20">
        <f t="shared" si="8"/>
        <v>0</v>
      </c>
      <c r="S54" s="20"/>
      <c r="T54" s="20"/>
      <c r="U54" s="20"/>
      <c r="V54" s="20"/>
      <c r="W54" s="20"/>
      <c r="X54" s="20"/>
      <c r="Y54" s="20"/>
      <c r="Z54" s="20">
        <f>'BOCES SELECT'!E47</f>
        <v>1045822</v>
      </c>
      <c r="AA54" s="20" t="e">
        <f ca="1">'BOCES SELECT'!CH47</f>
        <v>#N/A</v>
      </c>
      <c r="AB54" s="21"/>
      <c r="AC54" s="21"/>
    </row>
    <row r="55" spans="1:29" s="17" customFormat="1" x14ac:dyDescent="0.2">
      <c r="A55" s="23"/>
      <c r="B55" s="28"/>
      <c r="C55" s="36"/>
      <c r="D55" s="25"/>
      <c r="E55" s="21"/>
      <c r="F55" s="21"/>
      <c r="G55" s="43"/>
      <c r="H55" s="21"/>
      <c r="I55" s="162"/>
      <c r="J55" s="522" t="str">
        <f t="shared" si="1"/>
        <v/>
      </c>
      <c r="K55" s="20">
        <f t="shared" si="2"/>
        <v>0</v>
      </c>
      <c r="L55" s="20" t="str">
        <f t="shared" si="3"/>
        <v/>
      </c>
      <c r="M55" s="20" t="str">
        <f t="shared" si="4"/>
        <v/>
      </c>
      <c r="N55" s="20"/>
      <c r="O55" s="20">
        <f t="shared" si="5"/>
        <v>0</v>
      </c>
      <c r="P55" s="20">
        <f t="shared" si="6"/>
        <v>0</v>
      </c>
      <c r="Q55" s="20" t="str">
        <f t="shared" si="7"/>
        <v/>
      </c>
      <c r="R55" s="20">
        <f t="shared" si="8"/>
        <v>0</v>
      </c>
      <c r="S55" s="20"/>
      <c r="T55" s="20"/>
      <c r="U55" s="20"/>
      <c r="V55" s="20"/>
      <c r="W55" s="20"/>
      <c r="X55" s="20"/>
      <c r="Y55" s="20"/>
      <c r="Z55" s="20">
        <f>'BOCES SELECT'!E48</f>
        <v>1045821</v>
      </c>
      <c r="AA55" s="20" t="e">
        <f ca="1">'BOCES SELECT'!CH48</f>
        <v>#N/A</v>
      </c>
      <c r="AB55" s="21"/>
      <c r="AC55" s="21"/>
    </row>
    <row r="56" spans="1:29" s="17" customFormat="1" x14ac:dyDescent="0.2">
      <c r="A56" s="23"/>
      <c r="B56" s="28"/>
      <c r="C56" s="36"/>
      <c r="D56" s="25"/>
      <c r="E56" s="21"/>
      <c r="F56" s="21"/>
      <c r="G56" s="43"/>
      <c r="H56" s="21"/>
      <c r="I56" s="162"/>
      <c r="J56" s="522" t="str">
        <f t="shared" si="1"/>
        <v/>
      </c>
      <c r="K56" s="20">
        <f t="shared" si="2"/>
        <v>0</v>
      </c>
      <c r="L56" s="20" t="str">
        <f t="shared" si="3"/>
        <v/>
      </c>
      <c r="M56" s="20" t="str">
        <f t="shared" si="4"/>
        <v/>
      </c>
      <c r="N56" s="20"/>
      <c r="O56" s="20">
        <f t="shared" si="5"/>
        <v>0</v>
      </c>
      <c r="P56" s="20">
        <f t="shared" si="6"/>
        <v>0</v>
      </c>
      <c r="Q56" s="20" t="str">
        <f t="shared" si="7"/>
        <v/>
      </c>
      <c r="R56" s="20">
        <f t="shared" si="8"/>
        <v>0</v>
      </c>
      <c r="S56" s="20"/>
      <c r="T56" s="20"/>
      <c r="U56" s="20"/>
      <c r="V56" s="20"/>
      <c r="W56" s="20"/>
      <c r="X56" s="20"/>
      <c r="Y56" s="20"/>
      <c r="Z56" s="20">
        <f>'BOCES SELECT'!E49</f>
        <v>1045820</v>
      </c>
      <c r="AA56" s="20" t="e">
        <f ca="1">'BOCES SELECT'!CH49</f>
        <v>#N/A</v>
      </c>
      <c r="AB56" s="21"/>
      <c r="AC56" s="21"/>
    </row>
    <row r="57" spans="1:29" s="17" customFormat="1" x14ac:dyDescent="0.2">
      <c r="A57" s="23"/>
      <c r="B57" s="28"/>
      <c r="C57" s="36"/>
      <c r="D57" s="25"/>
      <c r="E57" s="21"/>
      <c r="F57" s="21"/>
      <c r="G57" s="43"/>
      <c r="H57" s="21"/>
      <c r="I57" s="162"/>
      <c r="J57" s="522" t="str">
        <f t="shared" si="1"/>
        <v/>
      </c>
      <c r="K57" s="20">
        <f t="shared" si="2"/>
        <v>0</v>
      </c>
      <c r="L57" s="20" t="str">
        <f t="shared" si="3"/>
        <v/>
      </c>
      <c r="M57" s="20" t="str">
        <f t="shared" si="4"/>
        <v/>
      </c>
      <c r="N57" s="20"/>
      <c r="O57" s="20">
        <f t="shared" si="5"/>
        <v>0</v>
      </c>
      <c r="P57" s="20">
        <f t="shared" si="6"/>
        <v>0</v>
      </c>
      <c r="Q57" s="20" t="str">
        <f t="shared" si="7"/>
        <v/>
      </c>
      <c r="R57" s="20">
        <f t="shared" si="8"/>
        <v>0</v>
      </c>
      <c r="S57" s="20"/>
      <c r="T57" s="20"/>
      <c r="U57" s="20"/>
      <c r="V57" s="20"/>
      <c r="W57" s="20"/>
      <c r="X57" s="20"/>
      <c r="Y57" s="20"/>
      <c r="Z57" s="20">
        <f>'BOCES SELECT'!E50</f>
        <v>1045819</v>
      </c>
      <c r="AA57" s="20" t="e">
        <f ca="1">'BOCES SELECT'!CH50</f>
        <v>#N/A</v>
      </c>
      <c r="AB57" s="21"/>
      <c r="AC57" s="21"/>
    </row>
    <row r="58" spans="1:29" s="17" customFormat="1" x14ac:dyDescent="0.2">
      <c r="A58" s="23"/>
      <c r="B58" s="28"/>
      <c r="C58" s="36"/>
      <c r="D58" s="25"/>
      <c r="E58" s="21"/>
      <c r="F58" s="21"/>
      <c r="G58" s="43"/>
      <c r="H58" s="21"/>
      <c r="I58" s="162"/>
      <c r="J58" s="522" t="str">
        <f t="shared" si="1"/>
        <v/>
      </c>
      <c r="K58" s="20">
        <f t="shared" si="2"/>
        <v>0</v>
      </c>
      <c r="L58" s="20" t="str">
        <f t="shared" si="3"/>
        <v/>
      </c>
      <c r="M58" s="20" t="str">
        <f t="shared" si="4"/>
        <v/>
      </c>
      <c r="N58" s="20"/>
      <c r="O58" s="20">
        <f t="shared" si="5"/>
        <v>0</v>
      </c>
      <c r="P58" s="20">
        <f t="shared" si="6"/>
        <v>0</v>
      </c>
      <c r="Q58" s="20" t="str">
        <f t="shared" si="7"/>
        <v/>
      </c>
      <c r="R58" s="20">
        <f t="shared" si="8"/>
        <v>0</v>
      </c>
      <c r="S58" s="20"/>
      <c r="T58" s="20"/>
      <c r="U58" s="20"/>
      <c r="V58" s="20"/>
      <c r="W58" s="20"/>
      <c r="X58" s="20"/>
      <c r="Y58" s="20"/>
      <c r="Z58" s="20">
        <f>'BOCES SELECT'!E51</f>
        <v>1045818</v>
      </c>
      <c r="AA58" s="20" t="e">
        <f ca="1">'BOCES SELECT'!CH51</f>
        <v>#N/A</v>
      </c>
      <c r="AB58" s="21"/>
      <c r="AC58" s="21"/>
    </row>
    <row r="59" spans="1:29" s="17" customFormat="1" x14ac:dyDescent="0.2">
      <c r="A59" s="23"/>
      <c r="B59" s="28"/>
      <c r="C59" s="36"/>
      <c r="D59" s="25"/>
      <c r="E59" s="21"/>
      <c r="F59" s="21"/>
      <c r="G59" s="43"/>
      <c r="H59" s="21"/>
      <c r="I59" s="162"/>
      <c r="J59" s="522" t="str">
        <f t="shared" si="1"/>
        <v/>
      </c>
      <c r="K59" s="20">
        <f t="shared" si="2"/>
        <v>0</v>
      </c>
      <c r="L59" s="20" t="str">
        <f t="shared" si="3"/>
        <v/>
      </c>
      <c r="M59" s="20" t="str">
        <f t="shared" si="4"/>
        <v/>
      </c>
      <c r="N59" s="20"/>
      <c r="O59" s="20">
        <f t="shared" si="5"/>
        <v>0</v>
      </c>
      <c r="P59" s="20">
        <f t="shared" si="6"/>
        <v>0</v>
      </c>
      <c r="Q59" s="20" t="str">
        <f t="shared" si="7"/>
        <v/>
      </c>
      <c r="R59" s="20">
        <f t="shared" si="8"/>
        <v>0</v>
      </c>
      <c r="S59" s="20"/>
      <c r="T59" s="20"/>
      <c r="U59" s="20"/>
      <c r="V59" s="20"/>
      <c r="W59" s="20"/>
      <c r="X59" s="20"/>
      <c r="Y59" s="20"/>
      <c r="Z59" s="20">
        <f>'BOCES SELECT'!E52</f>
        <v>1045817</v>
      </c>
      <c r="AA59" s="20" t="e">
        <f ca="1">'BOCES SELECT'!CH52</f>
        <v>#N/A</v>
      </c>
      <c r="AB59" s="21"/>
      <c r="AC59" s="21"/>
    </row>
    <row r="60" spans="1:29" s="17" customFormat="1" x14ac:dyDescent="0.2">
      <c r="A60" s="23"/>
      <c r="B60" s="28"/>
      <c r="C60" s="36"/>
      <c r="D60" s="25"/>
      <c r="E60" s="21"/>
      <c r="F60" s="21"/>
      <c r="G60" s="43"/>
      <c r="H60" s="21"/>
      <c r="I60" s="162"/>
      <c r="J60" s="522" t="str">
        <f t="shared" si="1"/>
        <v/>
      </c>
      <c r="K60" s="20">
        <f t="shared" si="2"/>
        <v>0</v>
      </c>
      <c r="L60" s="20" t="str">
        <f t="shared" si="3"/>
        <v/>
      </c>
      <c r="M60" s="20" t="str">
        <f t="shared" si="4"/>
        <v/>
      </c>
      <c r="N60" s="20"/>
      <c r="O60" s="20">
        <f t="shared" si="5"/>
        <v>0</v>
      </c>
      <c r="P60" s="20">
        <f t="shared" si="6"/>
        <v>0</v>
      </c>
      <c r="Q60" s="20" t="str">
        <f t="shared" si="7"/>
        <v/>
      </c>
      <c r="R60" s="20">
        <f t="shared" si="8"/>
        <v>0</v>
      </c>
      <c r="S60" s="20"/>
      <c r="T60" s="20"/>
      <c r="U60" s="20"/>
      <c r="V60" s="20"/>
      <c r="W60" s="20"/>
      <c r="X60" s="20"/>
      <c r="Y60" s="20"/>
      <c r="Z60" s="20">
        <f>'BOCES SELECT'!E53</f>
        <v>1045816</v>
      </c>
      <c r="AA60" s="20" t="e">
        <f ca="1">'BOCES SELECT'!CH53</f>
        <v>#N/A</v>
      </c>
      <c r="AB60" s="21"/>
      <c r="AC60" s="21"/>
    </row>
    <row r="61" spans="1:29" s="17" customFormat="1" x14ac:dyDescent="0.2">
      <c r="A61" s="23"/>
      <c r="B61" s="28"/>
      <c r="C61" s="36"/>
      <c r="D61" s="25"/>
      <c r="E61" s="21"/>
      <c r="F61" s="21"/>
      <c r="G61" s="43"/>
      <c r="H61" s="21"/>
      <c r="I61" s="162"/>
      <c r="J61" s="522" t="str">
        <f t="shared" si="1"/>
        <v/>
      </c>
      <c r="K61" s="20">
        <f t="shared" si="2"/>
        <v>0</v>
      </c>
      <c r="L61" s="20" t="str">
        <f t="shared" si="3"/>
        <v/>
      </c>
      <c r="M61" s="20" t="str">
        <f t="shared" si="4"/>
        <v/>
      </c>
      <c r="N61" s="20"/>
      <c r="O61" s="20">
        <f t="shared" si="5"/>
        <v>0</v>
      </c>
      <c r="P61" s="20">
        <f t="shared" si="6"/>
        <v>0</v>
      </c>
      <c r="Q61" s="20" t="str">
        <f t="shared" si="7"/>
        <v/>
      </c>
      <c r="R61" s="20">
        <f t="shared" si="8"/>
        <v>0</v>
      </c>
      <c r="S61" s="20"/>
      <c r="T61" s="20"/>
      <c r="U61" s="20"/>
      <c r="V61" s="20"/>
      <c r="W61" s="20"/>
      <c r="X61" s="20"/>
      <c r="Y61" s="20"/>
      <c r="Z61" s="20">
        <f>'BOCES SELECT'!E54</f>
        <v>1045815</v>
      </c>
      <c r="AA61" s="20" t="e">
        <f ca="1">'BOCES SELECT'!CH54</f>
        <v>#N/A</v>
      </c>
      <c r="AB61" s="21"/>
      <c r="AC61" s="21"/>
    </row>
    <row r="62" spans="1:29" s="17" customFormat="1" x14ac:dyDescent="0.2">
      <c r="A62" s="23"/>
      <c r="B62" s="28"/>
      <c r="C62" s="36"/>
      <c r="D62" s="25"/>
      <c r="E62" s="21"/>
      <c r="F62" s="21"/>
      <c r="G62" s="43"/>
      <c r="H62" s="21"/>
      <c r="I62" s="162"/>
      <c r="J62" s="522" t="str">
        <f t="shared" si="1"/>
        <v/>
      </c>
      <c r="K62" s="20">
        <f t="shared" si="2"/>
        <v>0</v>
      </c>
      <c r="L62" s="20" t="str">
        <f t="shared" si="3"/>
        <v/>
      </c>
      <c r="M62" s="20" t="str">
        <f t="shared" si="4"/>
        <v/>
      </c>
      <c r="N62" s="20"/>
      <c r="O62" s="20">
        <f t="shared" si="5"/>
        <v>0</v>
      </c>
      <c r="P62" s="20">
        <f t="shared" si="6"/>
        <v>0</v>
      </c>
      <c r="Q62" s="20" t="str">
        <f t="shared" si="7"/>
        <v/>
      </c>
      <c r="R62" s="20">
        <f t="shared" si="8"/>
        <v>0</v>
      </c>
      <c r="S62" s="20"/>
      <c r="T62" s="20"/>
      <c r="U62" s="20"/>
      <c r="V62" s="20"/>
      <c r="W62" s="20"/>
      <c r="X62" s="20"/>
      <c r="Y62" s="20"/>
      <c r="Z62" s="20">
        <f>'BOCES SELECT'!E55</f>
        <v>1045814</v>
      </c>
      <c r="AA62" s="20" t="e">
        <f ca="1">'BOCES SELECT'!CH55</f>
        <v>#N/A</v>
      </c>
      <c r="AB62" s="21"/>
      <c r="AC62" s="21"/>
    </row>
    <row r="63" spans="1:29" s="17" customFormat="1" x14ac:dyDescent="0.2">
      <c r="A63" s="23"/>
      <c r="B63" s="28"/>
      <c r="C63" s="36"/>
      <c r="D63" s="25"/>
      <c r="E63" s="21"/>
      <c r="F63" s="21"/>
      <c r="G63" s="43"/>
      <c r="H63" s="21"/>
      <c r="I63" s="162"/>
      <c r="J63" s="522" t="str">
        <f t="shared" si="1"/>
        <v/>
      </c>
      <c r="K63" s="20">
        <f t="shared" si="2"/>
        <v>0</v>
      </c>
      <c r="L63" s="20" t="str">
        <f t="shared" si="3"/>
        <v/>
      </c>
      <c r="M63" s="20" t="str">
        <f t="shared" si="4"/>
        <v/>
      </c>
      <c r="N63" s="20"/>
      <c r="O63" s="20">
        <f t="shared" si="5"/>
        <v>0</v>
      </c>
      <c r="P63" s="20">
        <f t="shared" si="6"/>
        <v>0</v>
      </c>
      <c r="Q63" s="20" t="str">
        <f t="shared" si="7"/>
        <v/>
      </c>
      <c r="R63" s="20">
        <f t="shared" si="8"/>
        <v>0</v>
      </c>
      <c r="S63" s="20"/>
      <c r="T63" s="20"/>
      <c r="U63" s="20"/>
      <c r="V63" s="20"/>
      <c r="W63" s="20"/>
      <c r="X63" s="20"/>
      <c r="Y63" s="20"/>
      <c r="Z63" s="20">
        <f>'BOCES SELECT'!E56</f>
        <v>1045813</v>
      </c>
      <c r="AA63" s="20" t="e">
        <f ca="1">'BOCES SELECT'!CH56</f>
        <v>#N/A</v>
      </c>
      <c r="AB63" s="21"/>
      <c r="AC63" s="21"/>
    </row>
    <row r="64" spans="1:29" s="17" customFormat="1" x14ac:dyDescent="0.2">
      <c r="A64" s="23"/>
      <c r="B64" s="28"/>
      <c r="C64" s="36"/>
      <c r="D64" s="25"/>
      <c r="E64" s="21"/>
      <c r="F64" s="21"/>
      <c r="G64" s="43"/>
      <c r="H64" s="21"/>
      <c r="I64" s="162"/>
      <c r="J64" s="522" t="str">
        <f t="shared" si="1"/>
        <v/>
      </c>
      <c r="K64" s="20">
        <f t="shared" si="2"/>
        <v>0</v>
      </c>
      <c r="L64" s="20" t="str">
        <f t="shared" si="3"/>
        <v/>
      </c>
      <c r="M64" s="20" t="str">
        <f t="shared" si="4"/>
        <v/>
      </c>
      <c r="N64" s="20"/>
      <c r="O64" s="20">
        <f t="shared" si="5"/>
        <v>0</v>
      </c>
      <c r="P64" s="20">
        <f t="shared" si="6"/>
        <v>0</v>
      </c>
      <c r="Q64" s="20" t="str">
        <f t="shared" si="7"/>
        <v/>
      </c>
      <c r="R64" s="20">
        <f t="shared" si="8"/>
        <v>0</v>
      </c>
      <c r="S64" s="20"/>
      <c r="T64" s="20"/>
      <c r="U64" s="20"/>
      <c r="V64" s="20"/>
      <c r="W64" s="20"/>
      <c r="X64" s="20"/>
      <c r="Y64" s="20"/>
      <c r="Z64" s="20">
        <f>'BOCES SELECT'!E57</f>
        <v>1045812</v>
      </c>
      <c r="AA64" s="20" t="e">
        <f ca="1">'BOCES SELECT'!CH57</f>
        <v>#N/A</v>
      </c>
      <c r="AB64" s="21"/>
      <c r="AC64" s="21"/>
    </row>
    <row r="65" spans="1:29" s="17" customFormat="1" x14ac:dyDescent="0.2">
      <c r="A65" s="23"/>
      <c r="B65" s="28"/>
      <c r="C65" s="36"/>
      <c r="D65" s="25"/>
      <c r="E65" s="21"/>
      <c r="F65" s="21"/>
      <c r="G65" s="43"/>
      <c r="H65" s="21"/>
      <c r="I65" s="162"/>
      <c r="J65" s="522" t="str">
        <f t="shared" si="1"/>
        <v/>
      </c>
      <c r="K65" s="20">
        <f t="shared" si="2"/>
        <v>0</v>
      </c>
      <c r="L65" s="20" t="str">
        <f t="shared" si="3"/>
        <v/>
      </c>
      <c r="M65" s="20" t="str">
        <f t="shared" si="4"/>
        <v/>
      </c>
      <c r="N65" s="20"/>
      <c r="O65" s="20">
        <f t="shared" si="5"/>
        <v>0</v>
      </c>
      <c r="P65" s="20">
        <f t="shared" si="6"/>
        <v>0</v>
      </c>
      <c r="Q65" s="20" t="str">
        <f t="shared" si="7"/>
        <v/>
      </c>
      <c r="R65" s="20">
        <f t="shared" si="8"/>
        <v>0</v>
      </c>
      <c r="S65" s="20"/>
      <c r="T65" s="20"/>
      <c r="U65" s="20"/>
      <c r="V65" s="20"/>
      <c r="W65" s="20"/>
      <c r="X65" s="20"/>
      <c r="Y65" s="20"/>
      <c r="Z65" s="20">
        <f>'BOCES SELECT'!E58</f>
        <v>1045811</v>
      </c>
      <c r="AA65" s="20" t="e">
        <f ca="1">'BOCES SELECT'!CH58</f>
        <v>#N/A</v>
      </c>
      <c r="AB65" s="21"/>
      <c r="AC65" s="21"/>
    </row>
    <row r="66" spans="1:29" s="17" customFormat="1" x14ac:dyDescent="0.2">
      <c r="A66" s="23"/>
      <c r="B66" s="28"/>
      <c r="C66" s="36"/>
      <c r="D66" s="25"/>
      <c r="E66" s="21"/>
      <c r="F66" s="21"/>
      <c r="G66" s="43"/>
      <c r="H66" s="21"/>
      <c r="I66" s="162"/>
      <c r="J66" s="522" t="str">
        <f t="shared" si="1"/>
        <v/>
      </c>
      <c r="K66" s="20">
        <f t="shared" si="2"/>
        <v>0</v>
      </c>
      <c r="L66" s="20" t="str">
        <f t="shared" si="3"/>
        <v/>
      </c>
      <c r="M66" s="20" t="str">
        <f t="shared" si="4"/>
        <v/>
      </c>
      <c r="N66" s="20"/>
      <c r="O66" s="20">
        <f t="shared" si="5"/>
        <v>0</v>
      </c>
      <c r="P66" s="20">
        <f t="shared" si="6"/>
        <v>0</v>
      </c>
      <c r="Q66" s="20" t="str">
        <f t="shared" si="7"/>
        <v/>
      </c>
      <c r="R66" s="20">
        <f t="shared" si="8"/>
        <v>0</v>
      </c>
      <c r="S66" s="20"/>
      <c r="T66" s="20"/>
      <c r="U66" s="20"/>
      <c r="V66" s="20"/>
      <c r="W66" s="20"/>
      <c r="X66" s="20"/>
      <c r="Y66" s="20"/>
      <c r="Z66" s="20">
        <f>'BOCES SELECT'!E59</f>
        <v>1045810</v>
      </c>
      <c r="AA66" s="20" t="e">
        <f ca="1">'BOCES SELECT'!CH59</f>
        <v>#N/A</v>
      </c>
      <c r="AB66" s="21"/>
      <c r="AC66" s="21"/>
    </row>
    <row r="67" spans="1:29" s="17" customFormat="1" x14ac:dyDescent="0.2">
      <c r="A67" s="23"/>
      <c r="B67" s="28"/>
      <c r="C67" s="36"/>
      <c r="D67" s="25"/>
      <c r="E67" s="21"/>
      <c r="F67" s="21"/>
      <c r="G67" s="43"/>
      <c r="H67" s="21"/>
      <c r="I67" s="162"/>
      <c r="J67" s="522" t="str">
        <f t="shared" si="1"/>
        <v/>
      </c>
      <c r="K67" s="20">
        <f t="shared" si="2"/>
        <v>0</v>
      </c>
      <c r="L67" s="20" t="str">
        <f t="shared" si="3"/>
        <v/>
      </c>
      <c r="M67" s="20" t="str">
        <f t="shared" si="4"/>
        <v/>
      </c>
      <c r="N67" s="20"/>
      <c r="O67" s="20">
        <f t="shared" si="5"/>
        <v>0</v>
      </c>
      <c r="P67" s="20">
        <f t="shared" si="6"/>
        <v>0</v>
      </c>
      <c r="Q67" s="20" t="str">
        <f t="shared" si="7"/>
        <v/>
      </c>
      <c r="R67" s="20">
        <f t="shared" si="8"/>
        <v>0</v>
      </c>
      <c r="S67" s="20"/>
      <c r="T67" s="20"/>
      <c r="U67" s="20"/>
      <c r="V67" s="20"/>
      <c r="W67" s="20"/>
      <c r="X67" s="20"/>
      <c r="Y67" s="20"/>
      <c r="Z67" s="20">
        <f>'BOCES SELECT'!E60</f>
        <v>1045809</v>
      </c>
      <c r="AA67" s="20" t="e">
        <f ca="1">'BOCES SELECT'!CH60</f>
        <v>#N/A</v>
      </c>
      <c r="AB67" s="21"/>
      <c r="AC67" s="21"/>
    </row>
    <row r="68" spans="1:29" s="17" customFormat="1" x14ac:dyDescent="0.2">
      <c r="A68" s="23"/>
      <c r="B68" s="28"/>
      <c r="C68" s="36"/>
      <c r="D68" s="25"/>
      <c r="E68" s="21"/>
      <c r="F68" s="21"/>
      <c r="G68" s="43"/>
      <c r="H68" s="21"/>
      <c r="I68" s="162"/>
      <c r="J68" s="522" t="str">
        <f t="shared" si="1"/>
        <v/>
      </c>
      <c r="K68" s="20">
        <f t="shared" si="2"/>
        <v>0</v>
      </c>
      <c r="L68" s="20" t="str">
        <f t="shared" si="3"/>
        <v/>
      </c>
      <c r="M68" s="20" t="str">
        <f t="shared" si="4"/>
        <v/>
      </c>
      <c r="N68" s="20"/>
      <c r="O68" s="20">
        <f t="shared" si="5"/>
        <v>0</v>
      </c>
      <c r="P68" s="20">
        <f t="shared" si="6"/>
        <v>0</v>
      </c>
      <c r="Q68" s="20" t="str">
        <f t="shared" si="7"/>
        <v/>
      </c>
      <c r="R68" s="20">
        <f t="shared" si="8"/>
        <v>0</v>
      </c>
      <c r="S68" s="20"/>
      <c r="T68" s="20"/>
      <c r="U68" s="20"/>
      <c r="V68" s="20"/>
      <c r="W68" s="20"/>
      <c r="X68" s="20"/>
      <c r="Y68" s="20"/>
      <c r="Z68" s="20">
        <f>'BOCES SELECT'!E61</f>
        <v>1045808</v>
      </c>
      <c r="AA68" s="20" t="e">
        <f ca="1">'BOCES SELECT'!CH61</f>
        <v>#N/A</v>
      </c>
      <c r="AB68" s="21"/>
      <c r="AC68" s="21"/>
    </row>
    <row r="69" spans="1:29" s="17" customFormat="1" x14ac:dyDescent="0.2">
      <c r="A69" s="23"/>
      <c r="B69" s="28"/>
      <c r="C69" s="36"/>
      <c r="D69" s="25"/>
      <c r="E69" s="21"/>
      <c r="F69" s="21"/>
      <c r="G69" s="43"/>
      <c r="H69" s="21"/>
      <c r="I69" s="162"/>
      <c r="J69" s="522" t="str">
        <f t="shared" si="1"/>
        <v/>
      </c>
      <c r="K69" s="20">
        <f t="shared" si="2"/>
        <v>0</v>
      </c>
      <c r="L69" s="20" t="str">
        <f t="shared" si="3"/>
        <v/>
      </c>
      <c r="M69" s="20" t="str">
        <f t="shared" si="4"/>
        <v/>
      </c>
      <c r="N69" s="20"/>
      <c r="O69" s="20">
        <f t="shared" si="5"/>
        <v>0</v>
      </c>
      <c r="P69" s="20">
        <f t="shared" si="6"/>
        <v>0</v>
      </c>
      <c r="Q69" s="20" t="str">
        <f t="shared" si="7"/>
        <v/>
      </c>
      <c r="R69" s="20">
        <f t="shared" si="8"/>
        <v>0</v>
      </c>
      <c r="S69" s="20"/>
      <c r="T69" s="20"/>
      <c r="U69" s="20"/>
      <c r="V69" s="20"/>
      <c r="W69" s="20"/>
      <c r="X69" s="20"/>
      <c r="Y69" s="20"/>
      <c r="Z69" s="20">
        <f>'BOCES SELECT'!E62</f>
        <v>1045807</v>
      </c>
      <c r="AA69" s="20" t="e">
        <f ca="1">'BOCES SELECT'!CH62</f>
        <v>#N/A</v>
      </c>
      <c r="AB69" s="21"/>
      <c r="AC69" s="21"/>
    </row>
    <row r="70" spans="1:29" s="17" customFormat="1" x14ac:dyDescent="0.2">
      <c r="A70" s="23"/>
      <c r="B70" s="28"/>
      <c r="C70" s="36"/>
      <c r="D70" s="25"/>
      <c r="E70" s="21"/>
      <c r="F70" s="21"/>
      <c r="G70" s="43"/>
      <c r="H70" s="21"/>
      <c r="I70" s="162"/>
      <c r="J70" s="522" t="str">
        <f t="shared" si="1"/>
        <v/>
      </c>
      <c r="K70" s="20">
        <f t="shared" si="2"/>
        <v>0</v>
      </c>
      <c r="L70" s="20" t="str">
        <f t="shared" si="3"/>
        <v/>
      </c>
      <c r="M70" s="20" t="str">
        <f t="shared" si="4"/>
        <v/>
      </c>
      <c r="N70" s="20"/>
      <c r="O70" s="20">
        <f t="shared" si="5"/>
        <v>0</v>
      </c>
      <c r="P70" s="20">
        <f t="shared" si="6"/>
        <v>0</v>
      </c>
      <c r="Q70" s="20" t="str">
        <f t="shared" si="7"/>
        <v/>
      </c>
      <c r="R70" s="20">
        <f t="shared" si="8"/>
        <v>0</v>
      </c>
      <c r="S70" s="20"/>
      <c r="T70" s="20"/>
      <c r="U70" s="20"/>
      <c r="V70" s="20"/>
      <c r="W70" s="20"/>
      <c r="X70" s="20"/>
      <c r="Y70" s="20"/>
      <c r="Z70" s="20">
        <f>'BOCES SELECT'!E63</f>
        <v>1045806</v>
      </c>
      <c r="AA70" s="20" t="e">
        <f ca="1">'BOCES SELECT'!CH63</f>
        <v>#N/A</v>
      </c>
      <c r="AB70" s="21"/>
      <c r="AC70" s="21"/>
    </row>
    <row r="71" spans="1:29" s="17" customFormat="1" x14ac:dyDescent="0.2">
      <c r="A71" s="23"/>
      <c r="B71" s="28"/>
      <c r="C71" s="36"/>
      <c r="D71" s="25"/>
      <c r="E71" s="21"/>
      <c r="F71" s="21"/>
      <c r="G71" s="43"/>
      <c r="H71" s="21"/>
      <c r="I71" s="162"/>
      <c r="J71" s="522" t="str">
        <f t="shared" si="1"/>
        <v/>
      </c>
      <c r="K71" s="20">
        <f t="shared" si="2"/>
        <v>0</v>
      </c>
      <c r="L71" s="20" t="str">
        <f t="shared" si="3"/>
        <v/>
      </c>
      <c r="M71" s="20" t="str">
        <f t="shared" si="4"/>
        <v/>
      </c>
      <c r="N71" s="20"/>
      <c r="O71" s="20">
        <f t="shared" si="5"/>
        <v>0</v>
      </c>
      <c r="P71" s="20">
        <f t="shared" si="6"/>
        <v>0</v>
      </c>
      <c r="Q71" s="20" t="str">
        <f t="shared" si="7"/>
        <v/>
      </c>
      <c r="R71" s="20">
        <f t="shared" si="8"/>
        <v>0</v>
      </c>
      <c r="S71" s="20"/>
      <c r="T71" s="20"/>
      <c r="U71" s="20"/>
      <c r="V71" s="20"/>
      <c r="W71" s="20"/>
      <c r="X71" s="20"/>
      <c r="Y71" s="20"/>
      <c r="Z71" s="20">
        <f>'BOCES SELECT'!E64</f>
        <v>1045805</v>
      </c>
      <c r="AA71" s="20" t="e">
        <f ca="1">'BOCES SELECT'!CH64</f>
        <v>#N/A</v>
      </c>
      <c r="AB71" s="21"/>
      <c r="AC71" s="21"/>
    </row>
    <row r="72" spans="1:29" s="17" customFormat="1" x14ac:dyDescent="0.2">
      <c r="A72" s="23"/>
      <c r="B72" s="28"/>
      <c r="C72" s="36"/>
      <c r="D72" s="25"/>
      <c r="E72" s="21"/>
      <c r="F72" s="21"/>
      <c r="G72" s="43"/>
      <c r="H72" s="21"/>
      <c r="I72" s="162"/>
      <c r="J72" s="522" t="str">
        <f t="shared" si="1"/>
        <v/>
      </c>
      <c r="K72" s="20">
        <f t="shared" si="2"/>
        <v>0</v>
      </c>
      <c r="L72" s="20" t="str">
        <f t="shared" si="3"/>
        <v/>
      </c>
      <c r="M72" s="20" t="str">
        <f t="shared" si="4"/>
        <v/>
      </c>
      <c r="N72" s="20"/>
      <c r="O72" s="20">
        <f t="shared" si="5"/>
        <v>0</v>
      </c>
      <c r="P72" s="20">
        <f t="shared" si="6"/>
        <v>0</v>
      </c>
      <c r="Q72" s="20" t="str">
        <f t="shared" si="7"/>
        <v/>
      </c>
      <c r="R72" s="20">
        <f t="shared" si="8"/>
        <v>0</v>
      </c>
      <c r="S72" s="20"/>
      <c r="T72" s="20"/>
      <c r="U72" s="20"/>
      <c r="V72" s="20"/>
      <c r="W72" s="20"/>
      <c r="X72" s="20"/>
      <c r="Y72" s="20"/>
      <c r="Z72" s="20">
        <f>'BOCES SELECT'!E65</f>
        <v>1045804</v>
      </c>
      <c r="AA72" s="20" t="e">
        <f ca="1">'BOCES SELECT'!CH65</f>
        <v>#N/A</v>
      </c>
      <c r="AB72" s="21"/>
      <c r="AC72" s="21"/>
    </row>
    <row r="73" spans="1:29" s="17" customFormat="1" x14ac:dyDescent="0.2">
      <c r="A73" s="23"/>
      <c r="B73" s="28"/>
      <c r="C73" s="36"/>
      <c r="D73" s="25"/>
      <c r="E73" s="21"/>
      <c r="F73" s="21"/>
      <c r="G73" s="43"/>
      <c r="H73" s="21"/>
      <c r="I73" s="162"/>
      <c r="J73" s="522" t="str">
        <f t="shared" si="1"/>
        <v/>
      </c>
      <c r="K73" s="20">
        <f t="shared" si="2"/>
        <v>0</v>
      </c>
      <c r="L73" s="20" t="str">
        <f t="shared" si="3"/>
        <v/>
      </c>
      <c r="M73" s="20" t="str">
        <f t="shared" si="4"/>
        <v/>
      </c>
      <c r="N73" s="20"/>
      <c r="O73" s="20">
        <f t="shared" si="5"/>
        <v>0</v>
      </c>
      <c r="P73" s="20">
        <f t="shared" si="6"/>
        <v>0</v>
      </c>
      <c r="Q73" s="20" t="str">
        <f t="shared" si="7"/>
        <v/>
      </c>
      <c r="R73" s="20">
        <f t="shared" si="8"/>
        <v>0</v>
      </c>
      <c r="S73" s="20"/>
      <c r="T73" s="20"/>
      <c r="U73" s="20"/>
      <c r="V73" s="20"/>
      <c r="W73" s="20"/>
      <c r="X73" s="20"/>
      <c r="Y73" s="20"/>
      <c r="Z73" s="20">
        <f>'BOCES SELECT'!E66</f>
        <v>1045803</v>
      </c>
      <c r="AA73" s="20" t="e">
        <f ca="1">'BOCES SELECT'!CH66</f>
        <v>#N/A</v>
      </c>
      <c r="AB73" s="21"/>
      <c r="AC73" s="21"/>
    </row>
    <row r="74" spans="1:29" s="17" customFormat="1" x14ac:dyDescent="0.2">
      <c r="A74" s="23"/>
      <c r="B74" s="28"/>
      <c r="C74" s="36"/>
      <c r="D74" s="25"/>
      <c r="E74" s="21"/>
      <c r="F74" s="21"/>
      <c r="G74" s="43"/>
      <c r="H74" s="21"/>
      <c r="I74" s="162"/>
      <c r="J74" s="522" t="str">
        <f t="shared" si="1"/>
        <v/>
      </c>
      <c r="K74" s="20">
        <f t="shared" si="2"/>
        <v>0</v>
      </c>
      <c r="L74" s="20" t="str">
        <f t="shared" si="3"/>
        <v/>
      </c>
      <c r="M74" s="20" t="str">
        <f t="shared" si="4"/>
        <v/>
      </c>
      <c r="N74" s="20"/>
      <c r="O74" s="20">
        <f t="shared" si="5"/>
        <v>0</v>
      </c>
      <c r="P74" s="20">
        <f t="shared" si="6"/>
        <v>0</v>
      </c>
      <c r="Q74" s="20" t="str">
        <f t="shared" si="7"/>
        <v/>
      </c>
      <c r="R74" s="20">
        <f t="shared" si="8"/>
        <v>0</v>
      </c>
      <c r="S74" s="20"/>
      <c r="T74" s="20"/>
      <c r="U74" s="20"/>
      <c r="V74" s="20"/>
      <c r="W74" s="20"/>
      <c r="X74" s="20"/>
      <c r="Y74" s="20"/>
      <c r="Z74" s="20">
        <f>'BOCES SELECT'!E67</f>
        <v>1045802</v>
      </c>
      <c r="AA74" s="20" t="e">
        <f ca="1">'BOCES SELECT'!CH67</f>
        <v>#N/A</v>
      </c>
      <c r="AB74" s="21"/>
      <c r="AC74" s="21"/>
    </row>
    <row r="75" spans="1:29" s="17" customFormat="1" x14ac:dyDescent="0.2">
      <c r="A75" s="23"/>
      <c r="B75" s="28"/>
      <c r="C75" s="36"/>
      <c r="D75" s="25"/>
      <c r="E75" s="21"/>
      <c r="F75" s="21"/>
      <c r="G75" s="43"/>
      <c r="H75" s="21"/>
      <c r="I75" s="162"/>
      <c r="J75" s="522" t="str">
        <f t="shared" ref="J75:J138" si="9">IF(K75=K74,"",SUMIF(K:K,K75,I:I))</f>
        <v/>
      </c>
      <c r="K75" s="20">
        <f t="shared" si="2"/>
        <v>0</v>
      </c>
      <c r="L75" s="20" t="str">
        <f t="shared" si="3"/>
        <v/>
      </c>
      <c r="M75" s="20" t="str">
        <f t="shared" si="4"/>
        <v/>
      </c>
      <c r="N75" s="20"/>
      <c r="O75" s="20">
        <f t="shared" si="5"/>
        <v>0</v>
      </c>
      <c r="P75" s="20">
        <f t="shared" si="6"/>
        <v>0</v>
      </c>
      <c r="Q75" s="20" t="str">
        <f t="shared" si="7"/>
        <v/>
      </c>
      <c r="R75" s="20">
        <f t="shared" si="8"/>
        <v>0</v>
      </c>
      <c r="S75" s="20"/>
      <c r="T75" s="20"/>
      <c r="U75" s="20"/>
      <c r="V75" s="20"/>
      <c r="W75" s="20"/>
      <c r="X75" s="20"/>
      <c r="Y75" s="20"/>
      <c r="Z75" s="20">
        <f>'BOCES SELECT'!E68</f>
        <v>1045801</v>
      </c>
      <c r="AA75" s="20" t="e">
        <f ca="1">'BOCES SELECT'!CH68</f>
        <v>#N/A</v>
      </c>
      <c r="AB75" s="21"/>
      <c r="AC75" s="21"/>
    </row>
    <row r="76" spans="1:29" s="17" customFormat="1" x14ac:dyDescent="0.2">
      <c r="A76" s="23"/>
      <c r="B76" s="28"/>
      <c r="C76" s="36"/>
      <c r="D76" s="25"/>
      <c r="E76" s="21"/>
      <c r="F76" s="21"/>
      <c r="G76" s="43"/>
      <c r="H76" s="21"/>
      <c r="I76" s="162"/>
      <c r="J76" s="522" t="str">
        <f t="shared" si="9"/>
        <v/>
      </c>
      <c r="K76" s="20">
        <f t="shared" ref="K76:K139" si="10">IF(ISBLANK(A76),K75,A76)</f>
        <v>0</v>
      </c>
      <c r="L76" s="20" t="str">
        <f t="shared" si="3"/>
        <v/>
      </c>
      <c r="M76" s="20" t="str">
        <f t="shared" si="4"/>
        <v/>
      </c>
      <c r="N76" s="20"/>
      <c r="O76" s="20">
        <f t="shared" si="5"/>
        <v>0</v>
      </c>
      <c r="P76" s="20">
        <f t="shared" si="6"/>
        <v>0</v>
      </c>
      <c r="Q76" s="20" t="str">
        <f t="shared" si="7"/>
        <v/>
      </c>
      <c r="R76" s="20">
        <f t="shared" si="8"/>
        <v>0</v>
      </c>
      <c r="S76" s="20"/>
      <c r="T76" s="20"/>
      <c r="U76" s="20"/>
      <c r="V76" s="20"/>
      <c r="W76" s="20"/>
      <c r="X76" s="20"/>
      <c r="Y76" s="20"/>
      <c r="Z76" s="20">
        <f>'BOCES SELECT'!E69</f>
        <v>1045800</v>
      </c>
      <c r="AA76" s="20" t="e">
        <f ca="1">'BOCES SELECT'!CH69</f>
        <v>#N/A</v>
      </c>
      <c r="AB76" s="21"/>
      <c r="AC76" s="21"/>
    </row>
    <row r="77" spans="1:29" s="17" customFormat="1" x14ac:dyDescent="0.2">
      <c r="A77" s="23"/>
      <c r="B77" s="28"/>
      <c r="C77" s="36"/>
      <c r="D77" s="25"/>
      <c r="E77" s="21"/>
      <c r="F77" s="21"/>
      <c r="G77" s="43"/>
      <c r="H77" s="21"/>
      <c r="I77" s="162"/>
      <c r="J77" s="522" t="str">
        <f t="shared" si="9"/>
        <v/>
      </c>
      <c r="K77" s="20">
        <f t="shared" si="10"/>
        <v>0</v>
      </c>
      <c r="L77" s="20" t="str">
        <f t="shared" si="3"/>
        <v/>
      </c>
      <c r="M77" s="20" t="str">
        <f t="shared" si="4"/>
        <v/>
      </c>
      <c r="N77" s="20"/>
      <c r="O77" s="20">
        <f t="shared" si="5"/>
        <v>0</v>
      </c>
      <c r="P77" s="20">
        <f t="shared" si="6"/>
        <v>0</v>
      </c>
      <c r="Q77" s="20" t="str">
        <f t="shared" si="7"/>
        <v/>
      </c>
      <c r="R77" s="20">
        <f t="shared" si="8"/>
        <v>0</v>
      </c>
      <c r="S77" s="20"/>
      <c r="T77" s="20"/>
      <c r="U77" s="20"/>
      <c r="V77" s="20"/>
      <c r="W77" s="20"/>
      <c r="X77" s="20"/>
      <c r="Y77" s="20"/>
      <c r="Z77" s="20">
        <f>'BOCES SELECT'!E70</f>
        <v>1045799</v>
      </c>
      <c r="AA77" s="20" t="e">
        <f ca="1">'BOCES SELECT'!CH70</f>
        <v>#N/A</v>
      </c>
      <c r="AB77" s="21"/>
      <c r="AC77" s="21"/>
    </row>
    <row r="78" spans="1:29" s="17" customFormat="1" x14ac:dyDescent="0.2">
      <c r="A78" s="23"/>
      <c r="B78" s="28"/>
      <c r="C78" s="36"/>
      <c r="D78" s="25"/>
      <c r="E78" s="21"/>
      <c r="F78" s="21"/>
      <c r="G78" s="43"/>
      <c r="H78" s="21"/>
      <c r="I78" s="162"/>
      <c r="J78" s="522" t="str">
        <f t="shared" si="9"/>
        <v/>
      </c>
      <c r="K78" s="20">
        <f t="shared" si="10"/>
        <v>0</v>
      </c>
      <c r="L78" s="20" t="str">
        <f t="shared" si="3"/>
        <v/>
      </c>
      <c r="M78" s="20" t="str">
        <f t="shared" si="4"/>
        <v/>
      </c>
      <c r="N78" s="20"/>
      <c r="O78" s="20">
        <f t="shared" si="5"/>
        <v>0</v>
      </c>
      <c r="P78" s="20">
        <f t="shared" si="6"/>
        <v>0</v>
      </c>
      <c r="Q78" s="20" t="str">
        <f t="shared" si="7"/>
        <v/>
      </c>
      <c r="R78" s="20">
        <f t="shared" si="8"/>
        <v>0</v>
      </c>
      <c r="S78" s="20"/>
      <c r="T78" s="20"/>
      <c r="U78" s="20"/>
      <c r="V78" s="20"/>
      <c r="W78" s="20"/>
      <c r="X78" s="20"/>
      <c r="Y78" s="20"/>
      <c r="Z78" s="20">
        <f>'BOCES SELECT'!E71</f>
        <v>1045798</v>
      </c>
      <c r="AA78" s="20" t="e">
        <f ca="1">'BOCES SELECT'!CH71</f>
        <v>#N/A</v>
      </c>
      <c r="AB78" s="21"/>
      <c r="AC78" s="21"/>
    </row>
    <row r="79" spans="1:29" s="17" customFormat="1" x14ac:dyDescent="0.2">
      <c r="A79" s="23"/>
      <c r="B79" s="28"/>
      <c r="C79" s="36"/>
      <c r="D79" s="25"/>
      <c r="E79" s="21"/>
      <c r="F79" s="21"/>
      <c r="G79" s="43"/>
      <c r="H79" s="21"/>
      <c r="I79" s="162"/>
      <c r="J79" s="522" t="str">
        <f t="shared" si="9"/>
        <v/>
      </c>
      <c r="K79" s="20">
        <f t="shared" si="10"/>
        <v>0</v>
      </c>
      <c r="L79" s="20" t="str">
        <f t="shared" ref="L79:L142" si="11">LEFT(H79,11)</f>
        <v/>
      </c>
      <c r="M79" s="20" t="str">
        <f t="shared" ref="M79:M142" si="12">LEFT(E79,2)</f>
        <v/>
      </c>
      <c r="N79" s="20"/>
      <c r="O79" s="20">
        <f t="shared" ref="O79:O142" si="13">K79</f>
        <v>0</v>
      </c>
      <c r="P79" s="20">
        <f t="shared" ref="P79:P142" si="14">LEN(L79)</f>
        <v>0</v>
      </c>
      <c r="Q79" s="20" t="str">
        <f t="shared" ref="Q79:Q142" si="15">IF(LEN(L79)=11,L79,IF(LEN(L79)=10,CONCATENATE(L79," "),IF(LEN(L79)=9,CONCATENATE(L79,"  "),IF(LEN(L79)=8,CONCATENATE(L79,"   "),""))))</f>
        <v/>
      </c>
      <c r="R79" s="20">
        <f t="shared" ref="R79:R142" si="16">LEN(Q79)</f>
        <v>0</v>
      </c>
      <c r="S79" s="20"/>
      <c r="T79" s="20"/>
      <c r="U79" s="20"/>
      <c r="V79" s="20"/>
      <c r="W79" s="20"/>
      <c r="X79" s="20"/>
      <c r="Y79" s="20"/>
      <c r="Z79" s="20">
        <f>'BOCES SELECT'!E72</f>
        <v>1045797</v>
      </c>
      <c r="AA79" s="20" t="e">
        <f ca="1">'BOCES SELECT'!CH72</f>
        <v>#N/A</v>
      </c>
      <c r="AB79" s="21"/>
      <c r="AC79" s="21"/>
    </row>
    <row r="80" spans="1:29" s="17" customFormat="1" x14ac:dyDescent="0.2">
      <c r="A80" s="23"/>
      <c r="B80" s="28"/>
      <c r="C80" s="36"/>
      <c r="D80" s="25"/>
      <c r="E80" s="21"/>
      <c r="F80" s="21"/>
      <c r="G80" s="43"/>
      <c r="H80" s="21"/>
      <c r="I80" s="162"/>
      <c r="J80" s="522" t="str">
        <f t="shared" si="9"/>
        <v/>
      </c>
      <c r="K80" s="20">
        <f t="shared" si="10"/>
        <v>0</v>
      </c>
      <c r="L80" s="20" t="str">
        <f t="shared" si="11"/>
        <v/>
      </c>
      <c r="M80" s="20" t="str">
        <f t="shared" si="12"/>
        <v/>
      </c>
      <c r="N80" s="20"/>
      <c r="O80" s="20">
        <f t="shared" si="13"/>
        <v>0</v>
      </c>
      <c r="P80" s="20">
        <f t="shared" si="14"/>
        <v>0</v>
      </c>
      <c r="Q80" s="20" t="str">
        <f t="shared" si="15"/>
        <v/>
      </c>
      <c r="R80" s="20">
        <f t="shared" si="16"/>
        <v>0</v>
      </c>
      <c r="S80" s="20"/>
      <c r="T80" s="20"/>
      <c r="U80" s="20"/>
      <c r="V80" s="20"/>
      <c r="W80" s="20"/>
      <c r="X80" s="20"/>
      <c r="Y80" s="20"/>
      <c r="Z80" s="20">
        <f>'BOCES SELECT'!E73</f>
        <v>1045796</v>
      </c>
      <c r="AA80" s="20" t="e">
        <f ca="1">'BOCES SELECT'!CH73</f>
        <v>#N/A</v>
      </c>
      <c r="AB80" s="21"/>
      <c r="AC80" s="21"/>
    </row>
    <row r="81" spans="1:29" s="17" customFormat="1" x14ac:dyDescent="0.2">
      <c r="A81" s="23"/>
      <c r="B81" s="28"/>
      <c r="C81" s="36"/>
      <c r="D81" s="25"/>
      <c r="E81" s="21"/>
      <c r="F81" s="21"/>
      <c r="G81" s="43"/>
      <c r="H81" s="21"/>
      <c r="I81" s="162"/>
      <c r="J81" s="522" t="str">
        <f t="shared" si="9"/>
        <v/>
      </c>
      <c r="K81" s="20">
        <f t="shared" si="10"/>
        <v>0</v>
      </c>
      <c r="L81" s="20" t="str">
        <f t="shared" si="11"/>
        <v/>
      </c>
      <c r="M81" s="20" t="str">
        <f t="shared" si="12"/>
        <v/>
      </c>
      <c r="N81" s="20"/>
      <c r="O81" s="20">
        <f t="shared" si="13"/>
        <v>0</v>
      </c>
      <c r="P81" s="20">
        <f t="shared" si="14"/>
        <v>0</v>
      </c>
      <c r="Q81" s="20" t="str">
        <f t="shared" si="15"/>
        <v/>
      </c>
      <c r="R81" s="20">
        <f t="shared" si="16"/>
        <v>0</v>
      </c>
      <c r="S81" s="20"/>
      <c r="T81" s="20"/>
      <c r="U81" s="20"/>
      <c r="V81" s="20"/>
      <c r="W81" s="20"/>
      <c r="X81" s="20"/>
      <c r="Y81" s="20"/>
      <c r="Z81" s="20">
        <f>'BOCES SELECT'!E74</f>
        <v>1045795</v>
      </c>
      <c r="AA81" s="20" t="e">
        <f ca="1">'BOCES SELECT'!CH74</f>
        <v>#N/A</v>
      </c>
      <c r="AB81" s="21"/>
      <c r="AC81" s="21"/>
    </row>
    <row r="82" spans="1:29" s="17" customFormat="1" x14ac:dyDescent="0.2">
      <c r="A82" s="23"/>
      <c r="B82" s="28"/>
      <c r="C82" s="36"/>
      <c r="D82" s="25"/>
      <c r="E82" s="21"/>
      <c r="F82" s="21"/>
      <c r="G82" s="43"/>
      <c r="H82" s="21"/>
      <c r="I82" s="162"/>
      <c r="J82" s="522" t="str">
        <f t="shared" si="9"/>
        <v/>
      </c>
      <c r="K82" s="20">
        <f t="shared" si="10"/>
        <v>0</v>
      </c>
      <c r="L82" s="20" t="str">
        <f t="shared" si="11"/>
        <v/>
      </c>
      <c r="M82" s="20" t="str">
        <f t="shared" si="12"/>
        <v/>
      </c>
      <c r="N82" s="20"/>
      <c r="O82" s="20">
        <f t="shared" si="13"/>
        <v>0</v>
      </c>
      <c r="P82" s="20">
        <f t="shared" si="14"/>
        <v>0</v>
      </c>
      <c r="Q82" s="20" t="str">
        <f t="shared" si="15"/>
        <v/>
      </c>
      <c r="R82" s="20">
        <f t="shared" si="16"/>
        <v>0</v>
      </c>
      <c r="S82" s="20"/>
      <c r="T82" s="20"/>
      <c r="U82" s="20"/>
      <c r="V82" s="20"/>
      <c r="W82" s="20"/>
      <c r="X82" s="20"/>
      <c r="Y82" s="20"/>
      <c r="Z82" s="20">
        <f>'BOCES SELECT'!E75</f>
        <v>1045794</v>
      </c>
      <c r="AA82" s="20" t="e">
        <f ca="1">'BOCES SELECT'!CH75</f>
        <v>#N/A</v>
      </c>
      <c r="AB82" s="21"/>
      <c r="AC82" s="21"/>
    </row>
    <row r="83" spans="1:29" s="17" customFormat="1" x14ac:dyDescent="0.2">
      <c r="A83" s="23"/>
      <c r="B83" s="28"/>
      <c r="C83" s="36"/>
      <c r="D83" s="25"/>
      <c r="E83" s="21"/>
      <c r="F83" s="21"/>
      <c r="G83" s="43"/>
      <c r="H83" s="21"/>
      <c r="I83" s="162"/>
      <c r="J83" s="522" t="str">
        <f t="shared" si="9"/>
        <v/>
      </c>
      <c r="K83" s="20">
        <f t="shared" si="10"/>
        <v>0</v>
      </c>
      <c r="L83" s="20" t="str">
        <f t="shared" si="11"/>
        <v/>
      </c>
      <c r="M83" s="20" t="str">
        <f t="shared" si="12"/>
        <v/>
      </c>
      <c r="N83" s="20"/>
      <c r="O83" s="20">
        <f t="shared" si="13"/>
        <v>0</v>
      </c>
      <c r="P83" s="20">
        <f t="shared" si="14"/>
        <v>0</v>
      </c>
      <c r="Q83" s="20" t="str">
        <f t="shared" si="15"/>
        <v/>
      </c>
      <c r="R83" s="20">
        <f t="shared" si="16"/>
        <v>0</v>
      </c>
      <c r="S83" s="20"/>
      <c r="T83" s="20"/>
      <c r="U83" s="20"/>
      <c r="V83" s="20"/>
      <c r="W83" s="20"/>
      <c r="X83" s="20"/>
      <c r="Y83" s="20"/>
      <c r="Z83" s="20">
        <f>'BOCES SELECT'!E76</f>
        <v>1045793</v>
      </c>
      <c r="AA83" s="20" t="e">
        <f ca="1">'BOCES SELECT'!CH76</f>
        <v>#N/A</v>
      </c>
      <c r="AB83" s="21"/>
      <c r="AC83" s="21"/>
    </row>
    <row r="84" spans="1:29" s="17" customFormat="1" x14ac:dyDescent="0.2">
      <c r="A84" s="23"/>
      <c r="B84" s="28"/>
      <c r="C84" s="36"/>
      <c r="D84" s="25"/>
      <c r="E84" s="21"/>
      <c r="F84" s="21"/>
      <c r="G84" s="43"/>
      <c r="H84" s="21"/>
      <c r="I84" s="162"/>
      <c r="J84" s="522" t="str">
        <f t="shared" si="9"/>
        <v/>
      </c>
      <c r="K84" s="20">
        <f t="shared" si="10"/>
        <v>0</v>
      </c>
      <c r="L84" s="20" t="str">
        <f t="shared" si="11"/>
        <v/>
      </c>
      <c r="M84" s="20" t="str">
        <f t="shared" si="12"/>
        <v/>
      </c>
      <c r="N84" s="20"/>
      <c r="O84" s="20">
        <f t="shared" si="13"/>
        <v>0</v>
      </c>
      <c r="P84" s="20">
        <f t="shared" si="14"/>
        <v>0</v>
      </c>
      <c r="Q84" s="20" t="str">
        <f t="shared" si="15"/>
        <v/>
      </c>
      <c r="R84" s="20">
        <f t="shared" si="16"/>
        <v>0</v>
      </c>
      <c r="S84" s="20"/>
      <c r="T84" s="20"/>
      <c r="U84" s="20"/>
      <c r="V84" s="20"/>
      <c r="W84" s="20"/>
      <c r="X84" s="20"/>
      <c r="Y84" s="20"/>
      <c r="Z84" s="20">
        <f>'BOCES SELECT'!E77</f>
        <v>1045792</v>
      </c>
      <c r="AA84" s="20" t="e">
        <f ca="1">'BOCES SELECT'!CH77</f>
        <v>#N/A</v>
      </c>
      <c r="AB84" s="21"/>
      <c r="AC84" s="21"/>
    </row>
    <row r="85" spans="1:29" s="17" customFormat="1" x14ac:dyDescent="0.2">
      <c r="A85" s="23"/>
      <c r="B85" s="28"/>
      <c r="C85" s="36"/>
      <c r="D85" s="25"/>
      <c r="E85" s="21"/>
      <c r="F85" s="21"/>
      <c r="G85" s="43"/>
      <c r="H85" s="21"/>
      <c r="I85" s="162"/>
      <c r="J85" s="522" t="str">
        <f t="shared" si="9"/>
        <v/>
      </c>
      <c r="K85" s="20">
        <f t="shared" si="10"/>
        <v>0</v>
      </c>
      <c r="L85" s="20" t="str">
        <f t="shared" si="11"/>
        <v/>
      </c>
      <c r="M85" s="20" t="str">
        <f t="shared" si="12"/>
        <v/>
      </c>
      <c r="N85" s="20"/>
      <c r="O85" s="20">
        <f t="shared" si="13"/>
        <v>0</v>
      </c>
      <c r="P85" s="20">
        <f t="shared" si="14"/>
        <v>0</v>
      </c>
      <c r="Q85" s="20" t="str">
        <f t="shared" si="15"/>
        <v/>
      </c>
      <c r="R85" s="20">
        <f t="shared" si="16"/>
        <v>0</v>
      </c>
      <c r="S85" s="20"/>
      <c r="T85" s="20"/>
      <c r="U85" s="20"/>
      <c r="V85" s="20"/>
      <c r="W85" s="20"/>
      <c r="X85" s="20"/>
      <c r="Y85" s="20"/>
      <c r="Z85" s="20">
        <f>'BOCES SELECT'!E78</f>
        <v>1045791</v>
      </c>
      <c r="AA85" s="20" t="e">
        <f ca="1">'BOCES SELECT'!CH78</f>
        <v>#N/A</v>
      </c>
      <c r="AB85" s="21"/>
      <c r="AC85" s="21"/>
    </row>
    <row r="86" spans="1:29" s="17" customFormat="1" x14ac:dyDescent="0.2">
      <c r="A86" s="23"/>
      <c r="B86" s="28"/>
      <c r="C86" s="36"/>
      <c r="D86" s="25"/>
      <c r="E86" s="21"/>
      <c r="F86" s="21"/>
      <c r="G86" s="43"/>
      <c r="H86" s="21"/>
      <c r="I86" s="162"/>
      <c r="J86" s="522" t="str">
        <f t="shared" si="9"/>
        <v/>
      </c>
      <c r="K86" s="20">
        <f t="shared" si="10"/>
        <v>0</v>
      </c>
      <c r="L86" s="20" t="str">
        <f t="shared" si="11"/>
        <v/>
      </c>
      <c r="M86" s="20" t="str">
        <f t="shared" si="12"/>
        <v/>
      </c>
      <c r="N86" s="20"/>
      <c r="O86" s="20">
        <f t="shared" si="13"/>
        <v>0</v>
      </c>
      <c r="P86" s="20">
        <f t="shared" si="14"/>
        <v>0</v>
      </c>
      <c r="Q86" s="20" t="str">
        <f t="shared" si="15"/>
        <v/>
      </c>
      <c r="R86" s="20">
        <f t="shared" si="16"/>
        <v>0</v>
      </c>
      <c r="S86" s="20"/>
      <c r="T86" s="20"/>
      <c r="U86" s="20"/>
      <c r="V86" s="20"/>
      <c r="W86" s="20"/>
      <c r="X86" s="20"/>
      <c r="Y86" s="20"/>
      <c r="Z86" s="20">
        <f>'BOCES SELECT'!E79</f>
        <v>1045790</v>
      </c>
      <c r="AA86" s="20" t="e">
        <f ca="1">'BOCES SELECT'!CH79</f>
        <v>#N/A</v>
      </c>
      <c r="AB86" s="21"/>
      <c r="AC86" s="21"/>
    </row>
    <row r="87" spans="1:29" s="17" customFormat="1" x14ac:dyDescent="0.2">
      <c r="A87" s="23"/>
      <c r="B87" s="28"/>
      <c r="C87" s="36"/>
      <c r="D87" s="25"/>
      <c r="E87" s="21"/>
      <c r="F87" s="21"/>
      <c r="G87" s="43"/>
      <c r="H87" s="21"/>
      <c r="I87" s="162"/>
      <c r="J87" s="522" t="str">
        <f t="shared" si="9"/>
        <v/>
      </c>
      <c r="K87" s="20">
        <f t="shared" si="10"/>
        <v>0</v>
      </c>
      <c r="L87" s="20" t="str">
        <f t="shared" si="11"/>
        <v/>
      </c>
      <c r="M87" s="20" t="str">
        <f t="shared" si="12"/>
        <v/>
      </c>
      <c r="N87" s="20"/>
      <c r="O87" s="20">
        <f t="shared" si="13"/>
        <v>0</v>
      </c>
      <c r="P87" s="20">
        <f t="shared" si="14"/>
        <v>0</v>
      </c>
      <c r="Q87" s="20" t="str">
        <f t="shared" si="15"/>
        <v/>
      </c>
      <c r="R87" s="20">
        <f t="shared" si="16"/>
        <v>0</v>
      </c>
      <c r="S87" s="20"/>
      <c r="T87" s="20"/>
      <c r="U87" s="20"/>
      <c r="V87" s="20"/>
      <c r="W87" s="20"/>
      <c r="X87" s="20"/>
      <c r="Y87" s="20"/>
      <c r="Z87" s="20">
        <f>'BOCES SELECT'!E80</f>
        <v>1045789</v>
      </c>
      <c r="AA87" s="20" t="e">
        <f ca="1">'BOCES SELECT'!CH80</f>
        <v>#N/A</v>
      </c>
      <c r="AB87" s="21"/>
      <c r="AC87" s="21"/>
    </row>
    <row r="88" spans="1:29" s="17" customFormat="1" x14ac:dyDescent="0.2">
      <c r="A88" s="23"/>
      <c r="B88" s="28"/>
      <c r="C88" s="36"/>
      <c r="D88" s="25"/>
      <c r="E88" s="21"/>
      <c r="F88" s="21"/>
      <c r="G88" s="43"/>
      <c r="H88" s="21"/>
      <c r="I88" s="162"/>
      <c r="J88" s="522" t="str">
        <f t="shared" si="9"/>
        <v/>
      </c>
      <c r="K88" s="20">
        <f t="shared" si="10"/>
        <v>0</v>
      </c>
      <c r="L88" s="20" t="str">
        <f t="shared" si="11"/>
        <v/>
      </c>
      <c r="M88" s="20" t="str">
        <f t="shared" si="12"/>
        <v/>
      </c>
      <c r="N88" s="20"/>
      <c r="O88" s="20">
        <f t="shared" si="13"/>
        <v>0</v>
      </c>
      <c r="P88" s="20">
        <f t="shared" si="14"/>
        <v>0</v>
      </c>
      <c r="Q88" s="20" t="str">
        <f t="shared" si="15"/>
        <v/>
      </c>
      <c r="R88" s="20">
        <f t="shared" si="16"/>
        <v>0</v>
      </c>
      <c r="S88" s="20"/>
      <c r="T88" s="20"/>
      <c r="U88" s="20"/>
      <c r="V88" s="20"/>
      <c r="W88" s="20"/>
      <c r="X88" s="20"/>
      <c r="Y88" s="20"/>
      <c r="Z88" s="20">
        <f>'BOCES SELECT'!E81</f>
        <v>1045788</v>
      </c>
      <c r="AA88" s="20" t="e">
        <f ca="1">'BOCES SELECT'!CH81</f>
        <v>#N/A</v>
      </c>
      <c r="AB88" s="21"/>
      <c r="AC88" s="21"/>
    </row>
    <row r="89" spans="1:29" s="17" customFormat="1" x14ac:dyDescent="0.2">
      <c r="A89" s="23"/>
      <c r="B89" s="28"/>
      <c r="C89" s="36"/>
      <c r="D89" s="25"/>
      <c r="E89" s="21"/>
      <c r="F89" s="21"/>
      <c r="G89" s="43"/>
      <c r="H89" s="21"/>
      <c r="I89" s="162"/>
      <c r="J89" s="522" t="str">
        <f t="shared" si="9"/>
        <v/>
      </c>
      <c r="K89" s="20">
        <f t="shared" si="10"/>
        <v>0</v>
      </c>
      <c r="L89" s="20" t="str">
        <f t="shared" si="11"/>
        <v/>
      </c>
      <c r="M89" s="20" t="str">
        <f t="shared" si="12"/>
        <v/>
      </c>
      <c r="N89" s="20"/>
      <c r="O89" s="20">
        <f t="shared" si="13"/>
        <v>0</v>
      </c>
      <c r="P89" s="20">
        <f t="shared" si="14"/>
        <v>0</v>
      </c>
      <c r="Q89" s="20" t="str">
        <f t="shared" si="15"/>
        <v/>
      </c>
      <c r="R89" s="20">
        <f t="shared" si="16"/>
        <v>0</v>
      </c>
      <c r="S89" s="20"/>
      <c r="T89" s="20"/>
      <c r="U89" s="20"/>
      <c r="V89" s="20"/>
      <c r="W89" s="20"/>
      <c r="X89" s="20"/>
      <c r="Y89" s="20"/>
      <c r="Z89" s="20">
        <f>'BOCES SELECT'!E82</f>
        <v>1045787</v>
      </c>
      <c r="AA89" s="20" t="e">
        <f ca="1">'BOCES SELECT'!CH82</f>
        <v>#N/A</v>
      </c>
      <c r="AB89" s="21"/>
      <c r="AC89" s="21"/>
    </row>
    <row r="90" spans="1:29" s="17" customFormat="1" x14ac:dyDescent="0.2">
      <c r="A90" s="23"/>
      <c r="B90" s="28"/>
      <c r="C90" s="36"/>
      <c r="D90" s="25"/>
      <c r="E90" s="21"/>
      <c r="F90" s="21"/>
      <c r="G90" s="43"/>
      <c r="H90" s="21"/>
      <c r="I90" s="162"/>
      <c r="J90" s="522" t="str">
        <f t="shared" si="9"/>
        <v/>
      </c>
      <c r="K90" s="20">
        <f t="shared" si="10"/>
        <v>0</v>
      </c>
      <c r="L90" s="20" t="str">
        <f t="shared" si="11"/>
        <v/>
      </c>
      <c r="M90" s="20" t="str">
        <f t="shared" si="12"/>
        <v/>
      </c>
      <c r="N90" s="20"/>
      <c r="O90" s="20">
        <f t="shared" si="13"/>
        <v>0</v>
      </c>
      <c r="P90" s="20">
        <f t="shared" si="14"/>
        <v>0</v>
      </c>
      <c r="Q90" s="20" t="str">
        <f t="shared" si="15"/>
        <v/>
      </c>
      <c r="R90" s="20">
        <f t="shared" si="16"/>
        <v>0</v>
      </c>
      <c r="S90" s="20"/>
      <c r="T90" s="20"/>
      <c r="U90" s="20"/>
      <c r="V90" s="20"/>
      <c r="W90" s="20"/>
      <c r="X90" s="20"/>
      <c r="Y90" s="20"/>
      <c r="Z90" s="20">
        <f>'BOCES SELECT'!E83</f>
        <v>1045786</v>
      </c>
      <c r="AA90" s="20" t="e">
        <f ca="1">'BOCES SELECT'!CH83</f>
        <v>#N/A</v>
      </c>
      <c r="AB90" s="21"/>
      <c r="AC90" s="21"/>
    </row>
    <row r="91" spans="1:29" s="17" customFormat="1" x14ac:dyDescent="0.2">
      <c r="A91" s="23"/>
      <c r="B91" s="28"/>
      <c r="C91" s="36"/>
      <c r="D91" s="25"/>
      <c r="E91" s="21"/>
      <c r="F91" s="21"/>
      <c r="G91" s="43"/>
      <c r="H91" s="21"/>
      <c r="I91" s="162"/>
      <c r="J91" s="522" t="str">
        <f t="shared" si="9"/>
        <v/>
      </c>
      <c r="K91" s="20">
        <f t="shared" si="10"/>
        <v>0</v>
      </c>
      <c r="L91" s="20" t="str">
        <f t="shared" si="11"/>
        <v/>
      </c>
      <c r="M91" s="20" t="str">
        <f t="shared" si="12"/>
        <v/>
      </c>
      <c r="N91" s="20"/>
      <c r="O91" s="20">
        <f t="shared" si="13"/>
        <v>0</v>
      </c>
      <c r="P91" s="20">
        <f t="shared" si="14"/>
        <v>0</v>
      </c>
      <c r="Q91" s="20" t="str">
        <f t="shared" si="15"/>
        <v/>
      </c>
      <c r="R91" s="20">
        <f t="shared" si="16"/>
        <v>0</v>
      </c>
      <c r="S91" s="20"/>
      <c r="T91" s="20"/>
      <c r="U91" s="20"/>
      <c r="V91" s="20"/>
      <c r="W91" s="20"/>
      <c r="X91" s="20"/>
      <c r="Y91" s="20"/>
      <c r="Z91" s="20">
        <f>'BOCES SELECT'!E84</f>
        <v>1045785</v>
      </c>
      <c r="AA91" s="20" t="e">
        <f ca="1">'BOCES SELECT'!CH84</f>
        <v>#N/A</v>
      </c>
      <c r="AB91" s="21"/>
      <c r="AC91" s="21"/>
    </row>
    <row r="92" spans="1:29" s="17" customFormat="1" x14ac:dyDescent="0.2">
      <c r="A92" s="23"/>
      <c r="B92" s="28"/>
      <c r="C92" s="36"/>
      <c r="D92" s="25"/>
      <c r="E92" s="21"/>
      <c r="F92" s="21"/>
      <c r="G92" s="43"/>
      <c r="H92" s="21"/>
      <c r="I92" s="162"/>
      <c r="J92" s="522" t="str">
        <f t="shared" si="9"/>
        <v/>
      </c>
      <c r="K92" s="20">
        <f t="shared" si="10"/>
        <v>0</v>
      </c>
      <c r="L92" s="20" t="str">
        <f t="shared" si="11"/>
        <v/>
      </c>
      <c r="M92" s="20" t="str">
        <f t="shared" si="12"/>
        <v/>
      </c>
      <c r="N92" s="20"/>
      <c r="O92" s="20">
        <f t="shared" si="13"/>
        <v>0</v>
      </c>
      <c r="P92" s="20">
        <f t="shared" si="14"/>
        <v>0</v>
      </c>
      <c r="Q92" s="20" t="str">
        <f t="shared" si="15"/>
        <v/>
      </c>
      <c r="R92" s="20">
        <f t="shared" si="16"/>
        <v>0</v>
      </c>
      <c r="S92" s="20"/>
      <c r="T92" s="20"/>
      <c r="U92" s="20"/>
      <c r="V92" s="20"/>
      <c r="W92" s="20"/>
      <c r="X92" s="20"/>
      <c r="Y92" s="20"/>
      <c r="Z92" s="20">
        <f>'BOCES SELECT'!E85</f>
        <v>1045784</v>
      </c>
      <c r="AA92" s="20" t="e">
        <f ca="1">'BOCES SELECT'!CH85</f>
        <v>#N/A</v>
      </c>
      <c r="AB92" s="21"/>
      <c r="AC92" s="21"/>
    </row>
    <row r="93" spans="1:29" s="17" customFormat="1" x14ac:dyDescent="0.2">
      <c r="A93" s="23"/>
      <c r="B93" s="28"/>
      <c r="C93" s="36"/>
      <c r="D93" s="25"/>
      <c r="E93" s="21"/>
      <c r="F93" s="21"/>
      <c r="G93" s="43"/>
      <c r="H93" s="21"/>
      <c r="I93" s="162"/>
      <c r="J93" s="522" t="str">
        <f t="shared" si="9"/>
        <v/>
      </c>
      <c r="K93" s="20">
        <f t="shared" si="10"/>
        <v>0</v>
      </c>
      <c r="L93" s="20" t="str">
        <f t="shared" si="11"/>
        <v/>
      </c>
      <c r="M93" s="20" t="str">
        <f t="shared" si="12"/>
        <v/>
      </c>
      <c r="N93" s="20"/>
      <c r="O93" s="20">
        <f t="shared" si="13"/>
        <v>0</v>
      </c>
      <c r="P93" s="20">
        <f t="shared" si="14"/>
        <v>0</v>
      </c>
      <c r="Q93" s="20" t="str">
        <f t="shared" si="15"/>
        <v/>
      </c>
      <c r="R93" s="20">
        <f t="shared" si="16"/>
        <v>0</v>
      </c>
      <c r="S93" s="20"/>
      <c r="T93" s="20"/>
      <c r="U93" s="20"/>
      <c r="V93" s="20"/>
      <c r="W93" s="20"/>
      <c r="X93" s="20"/>
      <c r="Y93" s="20"/>
      <c r="Z93" s="20">
        <f>'BOCES SELECT'!E86</f>
        <v>1045783</v>
      </c>
      <c r="AA93" s="20" t="e">
        <f ca="1">'BOCES SELECT'!CH86</f>
        <v>#N/A</v>
      </c>
      <c r="AB93" s="21"/>
      <c r="AC93" s="21"/>
    </row>
    <row r="94" spans="1:29" s="17" customFormat="1" x14ac:dyDescent="0.2">
      <c r="A94" s="23"/>
      <c r="B94" s="28"/>
      <c r="C94" s="36"/>
      <c r="D94" s="25"/>
      <c r="E94" s="21"/>
      <c r="F94" s="21"/>
      <c r="G94" s="43"/>
      <c r="H94" s="21"/>
      <c r="I94" s="162"/>
      <c r="J94" s="522" t="str">
        <f t="shared" si="9"/>
        <v/>
      </c>
      <c r="K94" s="20">
        <f t="shared" si="10"/>
        <v>0</v>
      </c>
      <c r="L94" s="20" t="str">
        <f t="shared" si="11"/>
        <v/>
      </c>
      <c r="M94" s="20" t="str">
        <f t="shared" si="12"/>
        <v/>
      </c>
      <c r="N94" s="20"/>
      <c r="O94" s="20">
        <f t="shared" si="13"/>
        <v>0</v>
      </c>
      <c r="P94" s="20">
        <f t="shared" si="14"/>
        <v>0</v>
      </c>
      <c r="Q94" s="20" t="str">
        <f t="shared" si="15"/>
        <v/>
      </c>
      <c r="R94" s="20">
        <f t="shared" si="16"/>
        <v>0</v>
      </c>
      <c r="S94" s="20"/>
      <c r="T94" s="20"/>
      <c r="U94" s="20"/>
      <c r="V94" s="20"/>
      <c r="W94" s="20"/>
      <c r="X94" s="20"/>
      <c r="Y94" s="20"/>
      <c r="Z94" s="20">
        <f>'BOCES SELECT'!E87</f>
        <v>1045782</v>
      </c>
      <c r="AA94" s="20" t="e">
        <f ca="1">'BOCES SELECT'!CH87</f>
        <v>#N/A</v>
      </c>
      <c r="AB94" s="21"/>
      <c r="AC94" s="21"/>
    </row>
    <row r="95" spans="1:29" s="17" customFormat="1" x14ac:dyDescent="0.2">
      <c r="A95" s="23"/>
      <c r="B95" s="28"/>
      <c r="C95" s="36"/>
      <c r="D95" s="25"/>
      <c r="E95" s="21"/>
      <c r="F95" s="21"/>
      <c r="G95" s="43"/>
      <c r="H95" s="21"/>
      <c r="I95" s="162"/>
      <c r="J95" s="522" t="str">
        <f t="shared" si="9"/>
        <v/>
      </c>
      <c r="K95" s="20">
        <f t="shared" si="10"/>
        <v>0</v>
      </c>
      <c r="L95" s="20" t="str">
        <f t="shared" si="11"/>
        <v/>
      </c>
      <c r="M95" s="20" t="str">
        <f t="shared" si="12"/>
        <v/>
      </c>
      <c r="N95" s="20"/>
      <c r="O95" s="20">
        <f t="shared" si="13"/>
        <v>0</v>
      </c>
      <c r="P95" s="20">
        <f t="shared" si="14"/>
        <v>0</v>
      </c>
      <c r="Q95" s="20" t="str">
        <f t="shared" si="15"/>
        <v/>
      </c>
      <c r="R95" s="20">
        <f t="shared" si="16"/>
        <v>0</v>
      </c>
      <c r="S95" s="20"/>
      <c r="T95" s="20"/>
      <c r="U95" s="20"/>
      <c r="V95" s="20"/>
      <c r="W95" s="20"/>
      <c r="X95" s="20"/>
      <c r="Y95" s="20"/>
      <c r="Z95" s="20">
        <f>'BOCES SELECT'!E88</f>
        <v>1045781</v>
      </c>
      <c r="AA95" s="20" t="e">
        <f ca="1">'BOCES SELECT'!CH88</f>
        <v>#N/A</v>
      </c>
      <c r="AB95" s="21"/>
      <c r="AC95" s="21"/>
    </row>
    <row r="96" spans="1:29" s="17" customFormat="1" x14ac:dyDescent="0.2">
      <c r="A96" s="23"/>
      <c r="B96" s="28"/>
      <c r="C96" s="36"/>
      <c r="D96" s="25"/>
      <c r="E96" s="21"/>
      <c r="F96" s="21"/>
      <c r="G96" s="43"/>
      <c r="H96" s="21"/>
      <c r="I96" s="162"/>
      <c r="J96" s="522" t="str">
        <f t="shared" si="9"/>
        <v/>
      </c>
      <c r="K96" s="20">
        <f t="shared" si="10"/>
        <v>0</v>
      </c>
      <c r="L96" s="20" t="str">
        <f t="shared" si="11"/>
        <v/>
      </c>
      <c r="M96" s="20" t="str">
        <f t="shared" si="12"/>
        <v/>
      </c>
      <c r="N96" s="20"/>
      <c r="O96" s="20">
        <f t="shared" si="13"/>
        <v>0</v>
      </c>
      <c r="P96" s="20">
        <f t="shared" si="14"/>
        <v>0</v>
      </c>
      <c r="Q96" s="20" t="str">
        <f t="shared" si="15"/>
        <v/>
      </c>
      <c r="R96" s="20">
        <f t="shared" si="16"/>
        <v>0</v>
      </c>
      <c r="S96" s="20"/>
      <c r="T96" s="20"/>
      <c r="U96" s="20"/>
      <c r="V96" s="20"/>
      <c r="W96" s="20"/>
      <c r="X96" s="20"/>
      <c r="Y96" s="20"/>
      <c r="Z96" s="20">
        <f>'BOCES SELECT'!E89</f>
        <v>1045780</v>
      </c>
      <c r="AA96" s="20" t="e">
        <f ca="1">'BOCES SELECT'!CH89</f>
        <v>#N/A</v>
      </c>
      <c r="AB96" s="21"/>
      <c r="AC96" s="21"/>
    </row>
    <row r="97" spans="1:29" s="17" customFormat="1" x14ac:dyDescent="0.2">
      <c r="A97" s="23"/>
      <c r="B97" s="28"/>
      <c r="C97" s="36"/>
      <c r="D97" s="25"/>
      <c r="E97" s="21"/>
      <c r="F97" s="21"/>
      <c r="G97" s="43"/>
      <c r="H97" s="21"/>
      <c r="I97" s="162"/>
      <c r="J97" s="522" t="str">
        <f t="shared" si="9"/>
        <v/>
      </c>
      <c r="K97" s="20">
        <f t="shared" si="10"/>
        <v>0</v>
      </c>
      <c r="L97" s="20" t="str">
        <f t="shared" si="11"/>
        <v/>
      </c>
      <c r="M97" s="20" t="str">
        <f t="shared" si="12"/>
        <v/>
      </c>
      <c r="N97" s="20"/>
      <c r="O97" s="20">
        <f t="shared" si="13"/>
        <v>0</v>
      </c>
      <c r="P97" s="20">
        <f t="shared" si="14"/>
        <v>0</v>
      </c>
      <c r="Q97" s="20" t="str">
        <f t="shared" si="15"/>
        <v/>
      </c>
      <c r="R97" s="20">
        <f t="shared" si="16"/>
        <v>0</v>
      </c>
      <c r="S97" s="20"/>
      <c r="T97" s="20"/>
      <c r="U97" s="20"/>
      <c r="V97" s="20"/>
      <c r="W97" s="20"/>
      <c r="X97" s="20"/>
      <c r="Y97" s="20"/>
      <c r="Z97" s="20">
        <f>'BOCES SELECT'!E90</f>
        <v>1045779</v>
      </c>
      <c r="AA97" s="20" t="e">
        <f ca="1">'BOCES SELECT'!CH90</f>
        <v>#N/A</v>
      </c>
      <c r="AB97" s="21"/>
      <c r="AC97" s="21"/>
    </row>
    <row r="98" spans="1:29" s="17" customFormat="1" x14ac:dyDescent="0.2">
      <c r="A98" s="23"/>
      <c r="B98" s="28"/>
      <c r="C98" s="36"/>
      <c r="D98" s="25"/>
      <c r="E98" s="21"/>
      <c r="F98" s="21"/>
      <c r="G98" s="43"/>
      <c r="H98" s="21"/>
      <c r="I98" s="162"/>
      <c r="J98" s="522" t="str">
        <f t="shared" si="9"/>
        <v/>
      </c>
      <c r="K98" s="20">
        <f t="shared" si="10"/>
        <v>0</v>
      </c>
      <c r="L98" s="20" t="str">
        <f t="shared" si="11"/>
        <v/>
      </c>
      <c r="M98" s="20" t="str">
        <f t="shared" si="12"/>
        <v/>
      </c>
      <c r="N98" s="20"/>
      <c r="O98" s="20">
        <f t="shared" si="13"/>
        <v>0</v>
      </c>
      <c r="P98" s="20">
        <f t="shared" si="14"/>
        <v>0</v>
      </c>
      <c r="Q98" s="20" t="str">
        <f t="shared" si="15"/>
        <v/>
      </c>
      <c r="R98" s="20">
        <f t="shared" si="16"/>
        <v>0</v>
      </c>
      <c r="S98" s="20"/>
      <c r="T98" s="20"/>
      <c r="U98" s="20"/>
      <c r="V98" s="20"/>
      <c r="W98" s="20"/>
      <c r="X98" s="20"/>
      <c r="Y98" s="20"/>
      <c r="Z98" s="20">
        <f>'BOCES SELECT'!E91</f>
        <v>1045778</v>
      </c>
      <c r="AA98" s="20" t="e">
        <f ca="1">'BOCES SELECT'!CH91</f>
        <v>#N/A</v>
      </c>
      <c r="AB98" s="21"/>
      <c r="AC98" s="21"/>
    </row>
    <row r="99" spans="1:29" s="17" customFormat="1" x14ac:dyDescent="0.2">
      <c r="A99" s="23"/>
      <c r="B99" s="28"/>
      <c r="C99" s="36"/>
      <c r="D99" s="25"/>
      <c r="E99" s="21"/>
      <c r="F99" s="21"/>
      <c r="G99" s="43"/>
      <c r="H99" s="21"/>
      <c r="I99" s="162"/>
      <c r="J99" s="522" t="str">
        <f t="shared" si="9"/>
        <v/>
      </c>
      <c r="K99" s="20">
        <f t="shared" si="10"/>
        <v>0</v>
      </c>
      <c r="L99" s="20" t="str">
        <f t="shared" si="11"/>
        <v/>
      </c>
      <c r="M99" s="20" t="str">
        <f t="shared" si="12"/>
        <v/>
      </c>
      <c r="N99" s="20"/>
      <c r="O99" s="20">
        <f t="shared" si="13"/>
        <v>0</v>
      </c>
      <c r="P99" s="20">
        <f t="shared" si="14"/>
        <v>0</v>
      </c>
      <c r="Q99" s="20" t="str">
        <f t="shared" si="15"/>
        <v/>
      </c>
      <c r="R99" s="20">
        <f t="shared" si="16"/>
        <v>0</v>
      </c>
      <c r="S99" s="20"/>
      <c r="T99" s="20"/>
      <c r="U99" s="20"/>
      <c r="V99" s="20"/>
      <c r="W99" s="20"/>
      <c r="X99" s="20"/>
      <c r="Y99" s="20"/>
      <c r="Z99" s="20">
        <f>'BOCES SELECT'!E92</f>
        <v>1045777</v>
      </c>
      <c r="AA99" s="20" t="e">
        <f ca="1">'BOCES SELECT'!CH92</f>
        <v>#N/A</v>
      </c>
      <c r="AB99" s="21"/>
      <c r="AC99" s="21"/>
    </row>
    <row r="100" spans="1:29" s="17" customFormat="1" x14ac:dyDescent="0.2">
      <c r="A100" s="23"/>
      <c r="B100" s="28"/>
      <c r="C100" s="36"/>
      <c r="D100" s="25"/>
      <c r="E100" s="21"/>
      <c r="F100" s="21"/>
      <c r="G100" s="43"/>
      <c r="H100" s="21"/>
      <c r="I100" s="162"/>
      <c r="J100" s="522" t="str">
        <f t="shared" si="9"/>
        <v/>
      </c>
      <c r="K100" s="20">
        <f t="shared" si="10"/>
        <v>0</v>
      </c>
      <c r="L100" s="20" t="str">
        <f t="shared" si="11"/>
        <v/>
      </c>
      <c r="M100" s="20" t="str">
        <f t="shared" si="12"/>
        <v/>
      </c>
      <c r="N100" s="20"/>
      <c r="O100" s="20">
        <f t="shared" si="13"/>
        <v>0</v>
      </c>
      <c r="P100" s="20">
        <f t="shared" si="14"/>
        <v>0</v>
      </c>
      <c r="Q100" s="20" t="str">
        <f t="shared" si="15"/>
        <v/>
      </c>
      <c r="R100" s="20">
        <f t="shared" si="16"/>
        <v>0</v>
      </c>
      <c r="S100" s="20"/>
      <c r="T100" s="20"/>
      <c r="U100" s="20"/>
      <c r="V100" s="20"/>
      <c r="W100" s="20"/>
      <c r="X100" s="20"/>
      <c r="Y100" s="20"/>
      <c r="Z100" s="20">
        <f>'BOCES SELECT'!E93</f>
        <v>1045776</v>
      </c>
      <c r="AA100" s="20" t="e">
        <f ca="1">'BOCES SELECT'!CH93</f>
        <v>#N/A</v>
      </c>
      <c r="AB100" s="21"/>
      <c r="AC100" s="21"/>
    </row>
    <row r="101" spans="1:29" s="17" customFormat="1" x14ac:dyDescent="0.2">
      <c r="A101" s="23"/>
      <c r="B101" s="28"/>
      <c r="C101" s="36"/>
      <c r="D101" s="25"/>
      <c r="E101" s="21"/>
      <c r="F101" s="21"/>
      <c r="G101" s="43"/>
      <c r="H101" s="21"/>
      <c r="I101" s="162"/>
      <c r="J101" s="522" t="str">
        <f t="shared" si="9"/>
        <v/>
      </c>
      <c r="K101" s="20">
        <f t="shared" si="10"/>
        <v>0</v>
      </c>
      <c r="L101" s="20" t="str">
        <f t="shared" si="11"/>
        <v/>
      </c>
      <c r="M101" s="20" t="str">
        <f t="shared" si="12"/>
        <v/>
      </c>
      <c r="N101" s="20"/>
      <c r="O101" s="20">
        <f t="shared" si="13"/>
        <v>0</v>
      </c>
      <c r="P101" s="20">
        <f t="shared" si="14"/>
        <v>0</v>
      </c>
      <c r="Q101" s="20" t="str">
        <f t="shared" si="15"/>
        <v/>
      </c>
      <c r="R101" s="20">
        <f t="shared" si="16"/>
        <v>0</v>
      </c>
      <c r="S101" s="20"/>
      <c r="T101" s="20"/>
      <c r="U101" s="20"/>
      <c r="V101" s="20"/>
      <c r="W101" s="20"/>
      <c r="X101" s="20"/>
      <c r="Y101" s="20"/>
      <c r="Z101" s="20">
        <f>'BOCES SELECT'!E94</f>
        <v>1045775</v>
      </c>
      <c r="AA101" s="20" t="e">
        <f ca="1">'BOCES SELECT'!CH94</f>
        <v>#N/A</v>
      </c>
      <c r="AB101" s="21"/>
      <c r="AC101" s="21"/>
    </row>
    <row r="102" spans="1:29" s="17" customFormat="1" x14ac:dyDescent="0.2">
      <c r="A102" s="23"/>
      <c r="B102" s="28"/>
      <c r="C102" s="36"/>
      <c r="D102" s="25"/>
      <c r="E102" s="21"/>
      <c r="F102" s="21"/>
      <c r="G102" s="43"/>
      <c r="H102" s="21"/>
      <c r="I102" s="162"/>
      <c r="J102" s="522" t="str">
        <f t="shared" si="9"/>
        <v/>
      </c>
      <c r="K102" s="20">
        <f t="shared" si="10"/>
        <v>0</v>
      </c>
      <c r="L102" s="20" t="str">
        <f t="shared" si="11"/>
        <v/>
      </c>
      <c r="M102" s="20" t="str">
        <f t="shared" si="12"/>
        <v/>
      </c>
      <c r="N102" s="20"/>
      <c r="O102" s="20">
        <f t="shared" si="13"/>
        <v>0</v>
      </c>
      <c r="P102" s="20">
        <f t="shared" si="14"/>
        <v>0</v>
      </c>
      <c r="Q102" s="20" t="str">
        <f t="shared" si="15"/>
        <v/>
      </c>
      <c r="R102" s="20">
        <f t="shared" si="16"/>
        <v>0</v>
      </c>
      <c r="S102" s="20"/>
      <c r="T102" s="20"/>
      <c r="U102" s="20"/>
      <c r="V102" s="20"/>
      <c r="W102" s="20"/>
      <c r="X102" s="20"/>
      <c r="Y102" s="20"/>
      <c r="Z102" s="20">
        <f>'BOCES SELECT'!E95</f>
        <v>1045774</v>
      </c>
      <c r="AA102" s="20" t="e">
        <f ca="1">'BOCES SELECT'!CH95</f>
        <v>#N/A</v>
      </c>
      <c r="AB102" s="21"/>
      <c r="AC102" s="21"/>
    </row>
    <row r="103" spans="1:29" s="17" customFormat="1" x14ac:dyDescent="0.2">
      <c r="A103" s="23"/>
      <c r="B103" s="28"/>
      <c r="C103" s="36"/>
      <c r="D103" s="25"/>
      <c r="E103" s="21"/>
      <c r="F103" s="21"/>
      <c r="G103" s="43"/>
      <c r="H103" s="21"/>
      <c r="I103" s="162"/>
      <c r="J103" s="522" t="str">
        <f t="shared" si="9"/>
        <v/>
      </c>
      <c r="K103" s="20">
        <f t="shared" si="10"/>
        <v>0</v>
      </c>
      <c r="L103" s="20" t="str">
        <f t="shared" si="11"/>
        <v/>
      </c>
      <c r="M103" s="20" t="str">
        <f t="shared" si="12"/>
        <v/>
      </c>
      <c r="N103" s="20"/>
      <c r="O103" s="20">
        <f t="shared" si="13"/>
        <v>0</v>
      </c>
      <c r="P103" s="20">
        <f t="shared" si="14"/>
        <v>0</v>
      </c>
      <c r="Q103" s="20" t="str">
        <f t="shared" si="15"/>
        <v/>
      </c>
      <c r="R103" s="20">
        <f t="shared" si="16"/>
        <v>0</v>
      </c>
      <c r="S103" s="20"/>
      <c r="T103" s="20"/>
      <c r="U103" s="20"/>
      <c r="V103" s="20"/>
      <c r="W103" s="20"/>
      <c r="X103" s="20"/>
      <c r="Y103" s="20"/>
      <c r="Z103" s="20">
        <f>'BOCES SELECT'!E96</f>
        <v>1045773</v>
      </c>
      <c r="AA103" s="20" t="e">
        <f ca="1">'BOCES SELECT'!CH96</f>
        <v>#N/A</v>
      </c>
      <c r="AB103" s="21"/>
      <c r="AC103" s="21"/>
    </row>
    <row r="104" spans="1:29" s="17" customFormat="1" x14ac:dyDescent="0.2">
      <c r="A104" s="23"/>
      <c r="B104" s="28"/>
      <c r="C104" s="36"/>
      <c r="D104" s="25"/>
      <c r="E104" s="21"/>
      <c r="F104" s="21"/>
      <c r="G104" s="43"/>
      <c r="H104" s="21"/>
      <c r="I104" s="162"/>
      <c r="J104" s="522" t="str">
        <f t="shared" si="9"/>
        <v/>
      </c>
      <c r="K104" s="20">
        <f t="shared" si="10"/>
        <v>0</v>
      </c>
      <c r="L104" s="20" t="str">
        <f t="shared" si="11"/>
        <v/>
      </c>
      <c r="M104" s="20" t="str">
        <f t="shared" si="12"/>
        <v/>
      </c>
      <c r="N104" s="20"/>
      <c r="O104" s="20">
        <f t="shared" si="13"/>
        <v>0</v>
      </c>
      <c r="P104" s="20">
        <f t="shared" si="14"/>
        <v>0</v>
      </c>
      <c r="Q104" s="20" t="str">
        <f t="shared" si="15"/>
        <v/>
      </c>
      <c r="R104" s="20">
        <f t="shared" si="16"/>
        <v>0</v>
      </c>
      <c r="S104" s="20"/>
      <c r="T104" s="20"/>
      <c r="U104" s="20"/>
      <c r="V104" s="20"/>
      <c r="W104" s="20"/>
      <c r="X104" s="20"/>
      <c r="Y104" s="20"/>
      <c r="Z104" s="20">
        <f>'BOCES SELECT'!E97</f>
        <v>1045772</v>
      </c>
      <c r="AA104" s="20" t="e">
        <f ca="1">'BOCES SELECT'!CH97</f>
        <v>#N/A</v>
      </c>
      <c r="AB104" s="21"/>
      <c r="AC104" s="21"/>
    </row>
    <row r="105" spans="1:29" s="17" customFormat="1" x14ac:dyDescent="0.2">
      <c r="A105" s="23"/>
      <c r="B105" s="28"/>
      <c r="C105" s="36"/>
      <c r="D105" s="25"/>
      <c r="E105" s="21"/>
      <c r="F105" s="21"/>
      <c r="G105" s="43"/>
      <c r="H105" s="21"/>
      <c r="I105" s="162"/>
      <c r="J105" s="522" t="str">
        <f t="shared" si="9"/>
        <v/>
      </c>
      <c r="K105" s="20">
        <f t="shared" si="10"/>
        <v>0</v>
      </c>
      <c r="L105" s="20" t="str">
        <f t="shared" si="11"/>
        <v/>
      </c>
      <c r="M105" s="20" t="str">
        <f t="shared" si="12"/>
        <v/>
      </c>
      <c r="N105" s="20"/>
      <c r="O105" s="20">
        <f t="shared" si="13"/>
        <v>0</v>
      </c>
      <c r="P105" s="20">
        <f t="shared" si="14"/>
        <v>0</v>
      </c>
      <c r="Q105" s="20" t="str">
        <f t="shared" si="15"/>
        <v/>
      </c>
      <c r="R105" s="20">
        <f t="shared" si="16"/>
        <v>0</v>
      </c>
      <c r="S105" s="20"/>
      <c r="T105" s="20"/>
      <c r="U105" s="20"/>
      <c r="V105" s="20"/>
      <c r="W105" s="20"/>
      <c r="X105" s="20"/>
      <c r="Y105" s="20"/>
      <c r="Z105" s="20">
        <f>'BOCES SELECT'!E98</f>
        <v>1045771</v>
      </c>
      <c r="AA105" s="20" t="e">
        <f ca="1">'BOCES SELECT'!CH98</f>
        <v>#N/A</v>
      </c>
      <c r="AB105" s="21"/>
      <c r="AC105" s="21"/>
    </row>
    <row r="106" spans="1:29" s="17" customFormat="1" x14ac:dyDescent="0.2">
      <c r="A106" s="23"/>
      <c r="B106" s="28"/>
      <c r="C106" s="36"/>
      <c r="D106" s="25"/>
      <c r="E106" s="21"/>
      <c r="F106" s="21"/>
      <c r="G106" s="43"/>
      <c r="H106" s="21"/>
      <c r="I106" s="162"/>
      <c r="J106" s="522" t="str">
        <f t="shared" si="9"/>
        <v/>
      </c>
      <c r="K106" s="20">
        <f t="shared" si="10"/>
        <v>0</v>
      </c>
      <c r="L106" s="20" t="str">
        <f t="shared" si="11"/>
        <v/>
      </c>
      <c r="M106" s="20" t="str">
        <f t="shared" si="12"/>
        <v/>
      </c>
      <c r="N106" s="20"/>
      <c r="O106" s="20">
        <f t="shared" si="13"/>
        <v>0</v>
      </c>
      <c r="P106" s="20">
        <f t="shared" si="14"/>
        <v>0</v>
      </c>
      <c r="Q106" s="20" t="str">
        <f t="shared" si="15"/>
        <v/>
      </c>
      <c r="R106" s="20">
        <f t="shared" si="16"/>
        <v>0</v>
      </c>
      <c r="S106" s="20"/>
      <c r="T106" s="20"/>
      <c r="U106" s="20"/>
      <c r="V106" s="20"/>
      <c r="W106" s="20"/>
      <c r="X106" s="20"/>
      <c r="Y106" s="20"/>
      <c r="Z106" s="20">
        <f>'BOCES SELECT'!E99</f>
        <v>1045770</v>
      </c>
      <c r="AA106" s="20" t="e">
        <f ca="1">'BOCES SELECT'!CH99</f>
        <v>#N/A</v>
      </c>
      <c r="AB106" s="21"/>
      <c r="AC106" s="21"/>
    </row>
    <row r="107" spans="1:29" s="17" customFormat="1" x14ac:dyDescent="0.2">
      <c r="A107" s="23"/>
      <c r="B107" s="28"/>
      <c r="C107" s="36"/>
      <c r="D107" s="25"/>
      <c r="E107" s="21"/>
      <c r="F107" s="21"/>
      <c r="G107" s="43"/>
      <c r="H107" s="21"/>
      <c r="I107" s="162"/>
      <c r="J107" s="522" t="str">
        <f t="shared" si="9"/>
        <v/>
      </c>
      <c r="K107" s="20">
        <f t="shared" si="10"/>
        <v>0</v>
      </c>
      <c r="L107" s="20" t="str">
        <f t="shared" si="11"/>
        <v/>
      </c>
      <c r="M107" s="20" t="str">
        <f t="shared" si="12"/>
        <v/>
      </c>
      <c r="N107" s="20"/>
      <c r="O107" s="20">
        <f t="shared" si="13"/>
        <v>0</v>
      </c>
      <c r="P107" s="20">
        <f t="shared" si="14"/>
        <v>0</v>
      </c>
      <c r="Q107" s="20" t="str">
        <f t="shared" si="15"/>
        <v/>
      </c>
      <c r="R107" s="20">
        <f t="shared" si="16"/>
        <v>0</v>
      </c>
      <c r="S107" s="20"/>
      <c r="T107" s="20"/>
      <c r="U107" s="20"/>
      <c r="V107" s="20"/>
      <c r="W107" s="20"/>
      <c r="X107" s="20"/>
      <c r="Y107" s="20"/>
      <c r="Z107" s="20">
        <f>'BOCES SELECT'!E100</f>
        <v>1045769</v>
      </c>
      <c r="AA107" s="20" t="e">
        <f ca="1">'BOCES SELECT'!CH100</f>
        <v>#N/A</v>
      </c>
      <c r="AB107" s="21"/>
      <c r="AC107" s="21"/>
    </row>
    <row r="108" spans="1:29" s="17" customFormat="1" x14ac:dyDescent="0.2">
      <c r="A108" s="23"/>
      <c r="B108" s="28"/>
      <c r="C108" s="36"/>
      <c r="D108" s="25"/>
      <c r="E108" s="21"/>
      <c r="F108" s="21"/>
      <c r="G108" s="43"/>
      <c r="H108" s="21"/>
      <c r="I108" s="162"/>
      <c r="J108" s="522" t="str">
        <f t="shared" si="9"/>
        <v/>
      </c>
      <c r="K108" s="20">
        <f t="shared" si="10"/>
        <v>0</v>
      </c>
      <c r="L108" s="20" t="str">
        <f t="shared" si="11"/>
        <v/>
      </c>
      <c r="M108" s="20" t="str">
        <f t="shared" si="12"/>
        <v/>
      </c>
      <c r="N108" s="20"/>
      <c r="O108" s="20">
        <f t="shared" si="13"/>
        <v>0</v>
      </c>
      <c r="P108" s="20">
        <f t="shared" si="14"/>
        <v>0</v>
      </c>
      <c r="Q108" s="20" t="str">
        <f t="shared" si="15"/>
        <v/>
      </c>
      <c r="R108" s="20">
        <f t="shared" si="16"/>
        <v>0</v>
      </c>
      <c r="S108" s="20"/>
      <c r="T108" s="20"/>
      <c r="U108" s="20"/>
      <c r="V108" s="20"/>
      <c r="W108" s="20"/>
      <c r="X108" s="20"/>
      <c r="Y108" s="20"/>
      <c r="Z108" s="20">
        <f>'BOCES SELECT'!E101</f>
        <v>1045768</v>
      </c>
      <c r="AA108" s="20" t="e">
        <f ca="1">'BOCES SELECT'!CH101</f>
        <v>#N/A</v>
      </c>
      <c r="AB108" s="21"/>
      <c r="AC108" s="21"/>
    </row>
    <row r="109" spans="1:29" s="17" customFormat="1" x14ac:dyDescent="0.2">
      <c r="A109" s="23"/>
      <c r="B109" s="28"/>
      <c r="C109" s="36"/>
      <c r="D109" s="25"/>
      <c r="E109" s="21"/>
      <c r="F109" s="21"/>
      <c r="G109" s="43"/>
      <c r="H109" s="21"/>
      <c r="I109" s="162"/>
      <c r="J109" s="522" t="str">
        <f t="shared" si="9"/>
        <v/>
      </c>
      <c r="K109" s="20">
        <f t="shared" si="10"/>
        <v>0</v>
      </c>
      <c r="L109" s="20" t="str">
        <f t="shared" si="11"/>
        <v/>
      </c>
      <c r="M109" s="20" t="str">
        <f t="shared" si="12"/>
        <v/>
      </c>
      <c r="N109" s="20"/>
      <c r="O109" s="20">
        <f t="shared" si="13"/>
        <v>0</v>
      </c>
      <c r="P109" s="20">
        <f t="shared" si="14"/>
        <v>0</v>
      </c>
      <c r="Q109" s="20" t="str">
        <f t="shared" si="15"/>
        <v/>
      </c>
      <c r="R109" s="20">
        <f t="shared" si="16"/>
        <v>0</v>
      </c>
      <c r="S109" s="20"/>
      <c r="T109" s="20"/>
      <c r="U109" s="20"/>
      <c r="V109" s="20"/>
      <c r="W109" s="20"/>
      <c r="X109" s="20"/>
      <c r="Y109" s="20"/>
      <c r="Z109" s="20">
        <f>'BOCES SELECT'!E102</f>
        <v>1045767</v>
      </c>
      <c r="AA109" s="20" t="e">
        <f ca="1">'BOCES SELECT'!CH102</f>
        <v>#N/A</v>
      </c>
      <c r="AB109" s="21"/>
      <c r="AC109" s="21"/>
    </row>
    <row r="110" spans="1:29" s="17" customFormat="1" x14ac:dyDescent="0.2">
      <c r="A110" s="23"/>
      <c r="B110" s="28"/>
      <c r="C110" s="36"/>
      <c r="D110" s="25"/>
      <c r="E110" s="21"/>
      <c r="F110" s="21"/>
      <c r="G110" s="43"/>
      <c r="H110" s="21"/>
      <c r="I110" s="162"/>
      <c r="J110" s="522" t="str">
        <f t="shared" si="9"/>
        <v/>
      </c>
      <c r="K110" s="20">
        <f t="shared" si="10"/>
        <v>0</v>
      </c>
      <c r="L110" s="20" t="str">
        <f t="shared" si="11"/>
        <v/>
      </c>
      <c r="M110" s="20" t="str">
        <f t="shared" si="12"/>
        <v/>
      </c>
      <c r="N110" s="20"/>
      <c r="O110" s="20">
        <f t="shared" si="13"/>
        <v>0</v>
      </c>
      <c r="P110" s="20">
        <f t="shared" si="14"/>
        <v>0</v>
      </c>
      <c r="Q110" s="20" t="str">
        <f t="shared" si="15"/>
        <v/>
      </c>
      <c r="R110" s="20">
        <f t="shared" si="16"/>
        <v>0</v>
      </c>
      <c r="S110" s="20"/>
      <c r="T110" s="20"/>
      <c r="U110" s="20"/>
      <c r="V110" s="20"/>
      <c r="W110" s="20"/>
      <c r="X110" s="20"/>
      <c r="Y110" s="20"/>
      <c r="Z110" s="20">
        <f>'BOCES SELECT'!E103</f>
        <v>1045766</v>
      </c>
      <c r="AA110" s="20" t="e">
        <f ca="1">'BOCES SELECT'!CH103</f>
        <v>#N/A</v>
      </c>
      <c r="AB110" s="21"/>
      <c r="AC110" s="21"/>
    </row>
    <row r="111" spans="1:29" s="17" customFormat="1" x14ac:dyDescent="0.2">
      <c r="A111" s="23"/>
      <c r="B111" s="28"/>
      <c r="C111" s="36"/>
      <c r="D111" s="25"/>
      <c r="E111" s="21"/>
      <c r="F111" s="21"/>
      <c r="G111" s="43"/>
      <c r="H111" s="21"/>
      <c r="I111" s="162"/>
      <c r="J111" s="522" t="str">
        <f t="shared" si="9"/>
        <v/>
      </c>
      <c r="K111" s="20">
        <f t="shared" si="10"/>
        <v>0</v>
      </c>
      <c r="L111" s="20" t="str">
        <f t="shared" si="11"/>
        <v/>
      </c>
      <c r="M111" s="20" t="str">
        <f t="shared" si="12"/>
        <v/>
      </c>
      <c r="N111" s="20"/>
      <c r="O111" s="20">
        <f t="shared" si="13"/>
        <v>0</v>
      </c>
      <c r="P111" s="20">
        <f t="shared" si="14"/>
        <v>0</v>
      </c>
      <c r="Q111" s="20" t="str">
        <f t="shared" si="15"/>
        <v/>
      </c>
      <c r="R111" s="20">
        <f t="shared" si="16"/>
        <v>0</v>
      </c>
      <c r="S111" s="20"/>
      <c r="T111" s="20"/>
      <c r="U111" s="20"/>
      <c r="V111" s="20"/>
      <c r="W111" s="20"/>
      <c r="X111" s="20"/>
      <c r="Y111" s="20"/>
      <c r="Z111" s="20">
        <f>'BOCES SELECT'!E104</f>
        <v>1045765</v>
      </c>
      <c r="AA111" s="20" t="e">
        <f ca="1">'BOCES SELECT'!CH104</f>
        <v>#N/A</v>
      </c>
      <c r="AB111" s="21"/>
      <c r="AC111" s="21"/>
    </row>
    <row r="112" spans="1:29" s="17" customFormat="1" x14ac:dyDescent="0.2">
      <c r="A112" s="23"/>
      <c r="B112" s="28"/>
      <c r="C112" s="36"/>
      <c r="D112" s="25"/>
      <c r="E112" s="21"/>
      <c r="F112" s="21"/>
      <c r="G112" s="43"/>
      <c r="H112" s="21"/>
      <c r="I112" s="162"/>
      <c r="J112" s="522" t="str">
        <f t="shared" si="9"/>
        <v/>
      </c>
      <c r="K112" s="20">
        <f t="shared" si="10"/>
        <v>0</v>
      </c>
      <c r="L112" s="20" t="str">
        <f t="shared" si="11"/>
        <v/>
      </c>
      <c r="M112" s="20" t="str">
        <f t="shared" si="12"/>
        <v/>
      </c>
      <c r="N112" s="20"/>
      <c r="O112" s="20">
        <f t="shared" si="13"/>
        <v>0</v>
      </c>
      <c r="P112" s="20">
        <f t="shared" si="14"/>
        <v>0</v>
      </c>
      <c r="Q112" s="20" t="str">
        <f t="shared" si="15"/>
        <v/>
      </c>
      <c r="R112" s="20">
        <f t="shared" si="16"/>
        <v>0</v>
      </c>
      <c r="S112" s="20"/>
      <c r="T112" s="20"/>
      <c r="U112" s="20"/>
      <c r="V112" s="20"/>
      <c r="W112" s="20"/>
      <c r="X112" s="20"/>
      <c r="Y112" s="20"/>
      <c r="Z112" s="20">
        <f>'BOCES SELECT'!E105</f>
        <v>1045764</v>
      </c>
      <c r="AA112" s="20" t="e">
        <f ca="1">'BOCES SELECT'!CH105</f>
        <v>#N/A</v>
      </c>
      <c r="AB112" s="21"/>
      <c r="AC112" s="21"/>
    </row>
    <row r="113" spans="1:29" s="17" customFormat="1" x14ac:dyDescent="0.2">
      <c r="A113" s="23"/>
      <c r="B113" s="28"/>
      <c r="C113" s="36"/>
      <c r="D113" s="25"/>
      <c r="E113" s="21"/>
      <c r="F113" s="21"/>
      <c r="G113" s="43"/>
      <c r="H113" s="21"/>
      <c r="I113" s="162"/>
      <c r="J113" s="522" t="str">
        <f t="shared" si="9"/>
        <v/>
      </c>
      <c r="K113" s="20">
        <f t="shared" si="10"/>
        <v>0</v>
      </c>
      <c r="L113" s="20" t="str">
        <f t="shared" si="11"/>
        <v/>
      </c>
      <c r="M113" s="20" t="str">
        <f t="shared" si="12"/>
        <v/>
      </c>
      <c r="N113" s="20"/>
      <c r="O113" s="20">
        <f t="shared" si="13"/>
        <v>0</v>
      </c>
      <c r="P113" s="20">
        <f t="shared" si="14"/>
        <v>0</v>
      </c>
      <c r="Q113" s="20" t="str">
        <f t="shared" si="15"/>
        <v/>
      </c>
      <c r="R113" s="20">
        <f t="shared" si="16"/>
        <v>0</v>
      </c>
      <c r="S113" s="20"/>
      <c r="T113" s="20"/>
      <c r="U113" s="20"/>
      <c r="V113" s="20"/>
      <c r="W113" s="20"/>
      <c r="X113" s="20"/>
      <c r="Y113" s="20"/>
      <c r="Z113" s="20">
        <f>'BOCES SELECT'!E106</f>
        <v>1045763</v>
      </c>
      <c r="AA113" s="20" t="e">
        <f ca="1">'BOCES SELECT'!CH106</f>
        <v>#N/A</v>
      </c>
      <c r="AB113" s="21"/>
      <c r="AC113" s="21"/>
    </row>
    <row r="114" spans="1:29" s="17" customFormat="1" x14ac:dyDescent="0.2">
      <c r="A114" s="23"/>
      <c r="B114" s="28"/>
      <c r="C114" s="36"/>
      <c r="D114" s="25"/>
      <c r="E114" s="21"/>
      <c r="F114" s="21"/>
      <c r="G114" s="43"/>
      <c r="H114" s="21"/>
      <c r="I114" s="162"/>
      <c r="J114" s="522" t="str">
        <f t="shared" si="9"/>
        <v/>
      </c>
      <c r="K114" s="20">
        <f t="shared" si="10"/>
        <v>0</v>
      </c>
      <c r="L114" s="20" t="str">
        <f t="shared" si="11"/>
        <v/>
      </c>
      <c r="M114" s="20" t="str">
        <f t="shared" si="12"/>
        <v/>
      </c>
      <c r="N114" s="20"/>
      <c r="O114" s="20">
        <f t="shared" si="13"/>
        <v>0</v>
      </c>
      <c r="P114" s="20">
        <f t="shared" si="14"/>
        <v>0</v>
      </c>
      <c r="Q114" s="20" t="str">
        <f t="shared" si="15"/>
        <v/>
      </c>
      <c r="R114" s="20">
        <f t="shared" si="16"/>
        <v>0</v>
      </c>
      <c r="S114" s="20"/>
      <c r="T114" s="20"/>
      <c r="U114" s="20"/>
      <c r="V114" s="20"/>
      <c r="W114" s="20"/>
      <c r="X114" s="20"/>
      <c r="Y114" s="20"/>
      <c r="Z114" s="20">
        <f>'BOCES SELECT'!E107</f>
        <v>1045762</v>
      </c>
      <c r="AA114" s="20" t="e">
        <f ca="1">'BOCES SELECT'!CH107</f>
        <v>#N/A</v>
      </c>
      <c r="AB114" s="21"/>
      <c r="AC114" s="21"/>
    </row>
    <row r="115" spans="1:29" s="17" customFormat="1" x14ac:dyDescent="0.2">
      <c r="A115" s="23"/>
      <c r="B115" s="28"/>
      <c r="C115" s="36"/>
      <c r="D115" s="25"/>
      <c r="E115" s="21"/>
      <c r="F115" s="21"/>
      <c r="G115" s="43"/>
      <c r="H115" s="21"/>
      <c r="I115" s="162"/>
      <c r="J115" s="522" t="str">
        <f t="shared" si="9"/>
        <v/>
      </c>
      <c r="K115" s="20">
        <f t="shared" si="10"/>
        <v>0</v>
      </c>
      <c r="L115" s="20" t="str">
        <f t="shared" si="11"/>
        <v/>
      </c>
      <c r="M115" s="20" t="str">
        <f t="shared" si="12"/>
        <v/>
      </c>
      <c r="N115" s="20"/>
      <c r="O115" s="20">
        <f t="shared" si="13"/>
        <v>0</v>
      </c>
      <c r="P115" s="20">
        <f t="shared" si="14"/>
        <v>0</v>
      </c>
      <c r="Q115" s="20" t="str">
        <f t="shared" si="15"/>
        <v/>
      </c>
      <c r="R115" s="20">
        <f t="shared" si="16"/>
        <v>0</v>
      </c>
      <c r="S115" s="20"/>
      <c r="T115" s="20"/>
      <c r="U115" s="20"/>
      <c r="V115" s="20"/>
      <c r="W115" s="20"/>
      <c r="X115" s="20"/>
      <c r="Y115" s="20"/>
      <c r="Z115" s="20">
        <f>'BOCES SELECT'!E108</f>
        <v>1045761</v>
      </c>
      <c r="AA115" s="20" t="e">
        <f ca="1">'BOCES SELECT'!CH108</f>
        <v>#N/A</v>
      </c>
      <c r="AB115" s="21"/>
      <c r="AC115" s="21"/>
    </row>
    <row r="116" spans="1:29" s="17" customFormat="1" x14ac:dyDescent="0.2">
      <c r="A116" s="23"/>
      <c r="B116" s="28"/>
      <c r="C116" s="36"/>
      <c r="D116" s="25"/>
      <c r="E116" s="21"/>
      <c r="F116" s="21"/>
      <c r="G116" s="43"/>
      <c r="H116" s="21"/>
      <c r="I116" s="162"/>
      <c r="J116" s="522" t="str">
        <f t="shared" si="9"/>
        <v/>
      </c>
      <c r="K116" s="20">
        <f t="shared" si="10"/>
        <v>0</v>
      </c>
      <c r="L116" s="20" t="str">
        <f t="shared" si="11"/>
        <v/>
      </c>
      <c r="M116" s="20" t="str">
        <f t="shared" si="12"/>
        <v/>
      </c>
      <c r="N116" s="20"/>
      <c r="O116" s="20">
        <f t="shared" si="13"/>
        <v>0</v>
      </c>
      <c r="P116" s="20">
        <f t="shared" si="14"/>
        <v>0</v>
      </c>
      <c r="Q116" s="20" t="str">
        <f t="shared" si="15"/>
        <v/>
      </c>
      <c r="R116" s="20">
        <f t="shared" si="16"/>
        <v>0</v>
      </c>
      <c r="S116" s="20"/>
      <c r="T116" s="20"/>
      <c r="U116" s="20"/>
      <c r="V116" s="20"/>
      <c r="W116" s="20"/>
      <c r="X116" s="20"/>
      <c r="Y116" s="20"/>
      <c r="Z116" s="20">
        <f>'BOCES SELECT'!E109</f>
        <v>1045760</v>
      </c>
      <c r="AA116" s="20" t="e">
        <f ca="1">'BOCES SELECT'!CH109</f>
        <v>#N/A</v>
      </c>
      <c r="AB116" s="21"/>
      <c r="AC116" s="21"/>
    </row>
    <row r="117" spans="1:29" s="17" customFormat="1" x14ac:dyDescent="0.2">
      <c r="A117" s="23"/>
      <c r="B117" s="28"/>
      <c r="C117" s="36"/>
      <c r="D117" s="25"/>
      <c r="E117" s="21"/>
      <c r="F117" s="21"/>
      <c r="G117" s="43"/>
      <c r="H117" s="21"/>
      <c r="I117" s="162"/>
      <c r="J117" s="522" t="str">
        <f t="shared" si="9"/>
        <v/>
      </c>
      <c r="K117" s="20">
        <f t="shared" si="10"/>
        <v>0</v>
      </c>
      <c r="L117" s="20" t="str">
        <f t="shared" si="11"/>
        <v/>
      </c>
      <c r="M117" s="20" t="str">
        <f t="shared" si="12"/>
        <v/>
      </c>
      <c r="N117" s="20"/>
      <c r="O117" s="20">
        <f t="shared" si="13"/>
        <v>0</v>
      </c>
      <c r="P117" s="20">
        <f t="shared" si="14"/>
        <v>0</v>
      </c>
      <c r="Q117" s="20" t="str">
        <f t="shared" si="15"/>
        <v/>
      </c>
      <c r="R117" s="20">
        <f t="shared" si="16"/>
        <v>0</v>
      </c>
      <c r="S117" s="20"/>
      <c r="T117" s="20"/>
      <c r="U117" s="20"/>
      <c r="V117" s="20"/>
      <c r="W117" s="20"/>
      <c r="X117" s="20"/>
      <c r="Y117" s="20"/>
      <c r="Z117" s="20">
        <f>'BOCES SELECT'!E110</f>
        <v>1045759</v>
      </c>
      <c r="AA117" s="20" t="e">
        <f ca="1">'BOCES SELECT'!CH110</f>
        <v>#N/A</v>
      </c>
      <c r="AB117" s="21"/>
      <c r="AC117" s="21"/>
    </row>
    <row r="118" spans="1:29" s="17" customFormat="1" x14ac:dyDescent="0.2">
      <c r="A118" s="23"/>
      <c r="B118" s="28"/>
      <c r="C118" s="36"/>
      <c r="D118" s="25"/>
      <c r="E118" s="21"/>
      <c r="F118" s="21"/>
      <c r="G118" s="43"/>
      <c r="H118" s="21"/>
      <c r="I118" s="162"/>
      <c r="J118" s="522" t="str">
        <f t="shared" si="9"/>
        <v/>
      </c>
      <c r="K118" s="20">
        <f t="shared" si="10"/>
        <v>0</v>
      </c>
      <c r="L118" s="20" t="str">
        <f t="shared" si="11"/>
        <v/>
      </c>
      <c r="M118" s="20" t="str">
        <f t="shared" si="12"/>
        <v/>
      </c>
      <c r="N118" s="20"/>
      <c r="O118" s="20">
        <f t="shared" si="13"/>
        <v>0</v>
      </c>
      <c r="P118" s="20">
        <f t="shared" si="14"/>
        <v>0</v>
      </c>
      <c r="Q118" s="20" t="str">
        <f t="shared" si="15"/>
        <v/>
      </c>
      <c r="R118" s="20">
        <f t="shared" si="16"/>
        <v>0</v>
      </c>
      <c r="S118" s="20"/>
      <c r="T118" s="20"/>
      <c r="U118" s="20"/>
      <c r="V118" s="20"/>
      <c r="W118" s="20"/>
      <c r="X118" s="20"/>
      <c r="Y118" s="20"/>
      <c r="Z118" s="20">
        <f>'BOCES SELECT'!E111</f>
        <v>1045758</v>
      </c>
      <c r="AA118" s="20" t="e">
        <f ca="1">'BOCES SELECT'!CH111</f>
        <v>#N/A</v>
      </c>
      <c r="AB118" s="21"/>
      <c r="AC118" s="21"/>
    </row>
    <row r="119" spans="1:29" s="17" customFormat="1" x14ac:dyDescent="0.2">
      <c r="A119" s="23"/>
      <c r="B119" s="28"/>
      <c r="C119" s="36"/>
      <c r="D119" s="25"/>
      <c r="E119" s="21"/>
      <c r="F119" s="21"/>
      <c r="G119" s="43"/>
      <c r="H119" s="21"/>
      <c r="I119" s="162"/>
      <c r="J119" s="522" t="str">
        <f t="shared" si="9"/>
        <v/>
      </c>
      <c r="K119" s="20">
        <f t="shared" si="10"/>
        <v>0</v>
      </c>
      <c r="L119" s="20" t="str">
        <f t="shared" si="11"/>
        <v/>
      </c>
      <c r="M119" s="20" t="str">
        <f t="shared" si="12"/>
        <v/>
      </c>
      <c r="N119" s="20"/>
      <c r="O119" s="20">
        <f t="shared" si="13"/>
        <v>0</v>
      </c>
      <c r="P119" s="20">
        <f t="shared" si="14"/>
        <v>0</v>
      </c>
      <c r="Q119" s="20" t="str">
        <f t="shared" si="15"/>
        <v/>
      </c>
      <c r="R119" s="20">
        <f t="shared" si="16"/>
        <v>0</v>
      </c>
      <c r="S119" s="20"/>
      <c r="T119" s="20"/>
      <c r="U119" s="20"/>
      <c r="V119" s="20"/>
      <c r="W119" s="20"/>
      <c r="X119" s="20"/>
      <c r="Y119" s="20"/>
      <c r="Z119" s="20">
        <f>'BOCES SELECT'!E112</f>
        <v>1045757</v>
      </c>
      <c r="AA119" s="20" t="e">
        <f ca="1">'BOCES SELECT'!CH112</f>
        <v>#N/A</v>
      </c>
      <c r="AB119" s="21"/>
      <c r="AC119" s="21"/>
    </row>
    <row r="120" spans="1:29" s="17" customFormat="1" x14ac:dyDescent="0.2">
      <c r="A120" s="23"/>
      <c r="B120" s="28"/>
      <c r="C120" s="36"/>
      <c r="D120" s="25"/>
      <c r="E120" s="21"/>
      <c r="F120" s="21"/>
      <c r="G120" s="43"/>
      <c r="H120" s="21"/>
      <c r="I120" s="162"/>
      <c r="J120" s="522" t="str">
        <f t="shared" si="9"/>
        <v/>
      </c>
      <c r="K120" s="20">
        <f t="shared" si="10"/>
        <v>0</v>
      </c>
      <c r="L120" s="20" t="str">
        <f t="shared" si="11"/>
        <v/>
      </c>
      <c r="M120" s="20" t="str">
        <f t="shared" si="12"/>
        <v/>
      </c>
      <c r="N120" s="20"/>
      <c r="O120" s="20">
        <f t="shared" si="13"/>
        <v>0</v>
      </c>
      <c r="P120" s="20">
        <f t="shared" si="14"/>
        <v>0</v>
      </c>
      <c r="Q120" s="20" t="str">
        <f t="shared" si="15"/>
        <v/>
      </c>
      <c r="R120" s="20">
        <f t="shared" si="16"/>
        <v>0</v>
      </c>
      <c r="S120" s="20"/>
      <c r="T120" s="20"/>
      <c r="U120" s="20"/>
      <c r="V120" s="20"/>
      <c r="W120" s="20"/>
      <c r="X120" s="20"/>
      <c r="Y120" s="20"/>
      <c r="Z120" s="20">
        <f>'BOCES SELECT'!E113</f>
        <v>1045756</v>
      </c>
      <c r="AA120" s="20" t="e">
        <f ca="1">'BOCES SELECT'!CH113</f>
        <v>#N/A</v>
      </c>
      <c r="AB120" s="21"/>
      <c r="AC120" s="21"/>
    </row>
    <row r="121" spans="1:29" s="17" customFormat="1" x14ac:dyDescent="0.2">
      <c r="A121" s="23"/>
      <c r="B121" s="28"/>
      <c r="C121" s="36"/>
      <c r="D121" s="25"/>
      <c r="E121" s="21"/>
      <c r="F121" s="21"/>
      <c r="G121" s="43"/>
      <c r="H121" s="21"/>
      <c r="I121" s="162"/>
      <c r="J121" s="522" t="str">
        <f t="shared" si="9"/>
        <v/>
      </c>
      <c r="K121" s="20">
        <f t="shared" si="10"/>
        <v>0</v>
      </c>
      <c r="L121" s="20" t="str">
        <f t="shared" si="11"/>
        <v/>
      </c>
      <c r="M121" s="20" t="str">
        <f t="shared" si="12"/>
        <v/>
      </c>
      <c r="N121" s="20"/>
      <c r="O121" s="20">
        <f t="shared" si="13"/>
        <v>0</v>
      </c>
      <c r="P121" s="20">
        <f t="shared" si="14"/>
        <v>0</v>
      </c>
      <c r="Q121" s="20" t="str">
        <f t="shared" si="15"/>
        <v/>
      </c>
      <c r="R121" s="20">
        <f t="shared" si="16"/>
        <v>0</v>
      </c>
      <c r="S121" s="20"/>
      <c r="T121" s="20"/>
      <c r="U121" s="20"/>
      <c r="V121" s="20"/>
      <c r="W121" s="20"/>
      <c r="X121" s="20"/>
      <c r="Y121" s="20"/>
      <c r="Z121" s="20">
        <f>'BOCES SELECT'!E114</f>
        <v>1045755</v>
      </c>
      <c r="AA121" s="20" t="e">
        <f ca="1">'BOCES SELECT'!CH114</f>
        <v>#N/A</v>
      </c>
      <c r="AB121" s="21"/>
      <c r="AC121" s="21"/>
    </row>
    <row r="122" spans="1:29" s="17" customFormat="1" x14ac:dyDescent="0.2">
      <c r="A122" s="23"/>
      <c r="B122" s="28"/>
      <c r="C122" s="36"/>
      <c r="D122" s="25"/>
      <c r="E122" s="21"/>
      <c r="F122" s="21"/>
      <c r="G122" s="43"/>
      <c r="H122" s="21"/>
      <c r="I122" s="162"/>
      <c r="J122" s="522" t="str">
        <f t="shared" si="9"/>
        <v/>
      </c>
      <c r="K122" s="20">
        <f t="shared" si="10"/>
        <v>0</v>
      </c>
      <c r="L122" s="20" t="str">
        <f t="shared" si="11"/>
        <v/>
      </c>
      <c r="M122" s="20" t="str">
        <f t="shared" si="12"/>
        <v/>
      </c>
      <c r="N122" s="20"/>
      <c r="O122" s="20">
        <f t="shared" si="13"/>
        <v>0</v>
      </c>
      <c r="P122" s="20">
        <f t="shared" si="14"/>
        <v>0</v>
      </c>
      <c r="Q122" s="20" t="str">
        <f t="shared" si="15"/>
        <v/>
      </c>
      <c r="R122" s="20">
        <f t="shared" si="16"/>
        <v>0</v>
      </c>
      <c r="S122" s="20"/>
      <c r="T122" s="20"/>
      <c r="U122" s="20"/>
      <c r="V122" s="20"/>
      <c r="W122" s="20"/>
      <c r="X122" s="20"/>
      <c r="Y122" s="20"/>
      <c r="Z122" s="20">
        <f>'BOCES SELECT'!E115</f>
        <v>1045754</v>
      </c>
      <c r="AA122" s="20" t="e">
        <f ca="1">'BOCES SELECT'!CH115</f>
        <v>#N/A</v>
      </c>
      <c r="AB122" s="21"/>
      <c r="AC122" s="21"/>
    </row>
    <row r="123" spans="1:29" s="17" customFormat="1" x14ac:dyDescent="0.2">
      <c r="A123" s="23"/>
      <c r="B123" s="28"/>
      <c r="C123" s="36"/>
      <c r="D123" s="25"/>
      <c r="E123" s="21"/>
      <c r="F123" s="21"/>
      <c r="G123" s="43"/>
      <c r="H123" s="21"/>
      <c r="I123" s="162"/>
      <c r="J123" s="522" t="str">
        <f t="shared" si="9"/>
        <v/>
      </c>
      <c r="K123" s="20">
        <f t="shared" si="10"/>
        <v>0</v>
      </c>
      <c r="L123" s="20" t="str">
        <f t="shared" si="11"/>
        <v/>
      </c>
      <c r="M123" s="20" t="str">
        <f t="shared" si="12"/>
        <v/>
      </c>
      <c r="N123" s="20"/>
      <c r="O123" s="20">
        <f t="shared" si="13"/>
        <v>0</v>
      </c>
      <c r="P123" s="20">
        <f t="shared" si="14"/>
        <v>0</v>
      </c>
      <c r="Q123" s="20" t="str">
        <f t="shared" si="15"/>
        <v/>
      </c>
      <c r="R123" s="20">
        <f t="shared" si="16"/>
        <v>0</v>
      </c>
      <c r="S123" s="20"/>
      <c r="T123" s="20"/>
      <c r="U123" s="20"/>
      <c r="V123" s="20"/>
      <c r="W123" s="20"/>
      <c r="X123" s="20"/>
      <c r="Y123" s="20"/>
      <c r="Z123" s="20">
        <f>'BOCES SELECT'!E116</f>
        <v>1045753</v>
      </c>
      <c r="AA123" s="20" t="e">
        <f ca="1">'BOCES SELECT'!CH116</f>
        <v>#N/A</v>
      </c>
      <c r="AB123" s="21"/>
      <c r="AC123" s="21"/>
    </row>
    <row r="124" spans="1:29" s="17" customFormat="1" x14ac:dyDescent="0.2">
      <c r="A124" s="23"/>
      <c r="B124" s="28"/>
      <c r="C124" s="36"/>
      <c r="D124" s="25"/>
      <c r="E124" s="21"/>
      <c r="F124" s="21"/>
      <c r="G124" s="43"/>
      <c r="H124" s="21"/>
      <c r="I124" s="162"/>
      <c r="J124" s="522" t="str">
        <f t="shared" si="9"/>
        <v/>
      </c>
      <c r="K124" s="20">
        <f t="shared" si="10"/>
        <v>0</v>
      </c>
      <c r="L124" s="20" t="str">
        <f t="shared" si="11"/>
        <v/>
      </c>
      <c r="M124" s="20" t="str">
        <f t="shared" si="12"/>
        <v/>
      </c>
      <c r="N124" s="20"/>
      <c r="O124" s="20">
        <f t="shared" si="13"/>
        <v>0</v>
      </c>
      <c r="P124" s="20">
        <f t="shared" si="14"/>
        <v>0</v>
      </c>
      <c r="Q124" s="20" t="str">
        <f t="shared" si="15"/>
        <v/>
      </c>
      <c r="R124" s="20">
        <f t="shared" si="16"/>
        <v>0</v>
      </c>
      <c r="S124" s="20"/>
      <c r="T124" s="20"/>
      <c r="U124" s="20"/>
      <c r="V124" s="20"/>
      <c r="W124" s="20"/>
      <c r="X124" s="20"/>
      <c r="Y124" s="20"/>
      <c r="Z124" s="20">
        <f>'BOCES SELECT'!E117</f>
        <v>1045752</v>
      </c>
      <c r="AA124" s="20" t="e">
        <f ca="1">'BOCES SELECT'!CH117</f>
        <v>#N/A</v>
      </c>
      <c r="AB124" s="21"/>
      <c r="AC124" s="21"/>
    </row>
    <row r="125" spans="1:29" s="17" customFormat="1" x14ac:dyDescent="0.2">
      <c r="A125" s="23"/>
      <c r="B125" s="28"/>
      <c r="C125" s="36"/>
      <c r="D125" s="25"/>
      <c r="E125" s="21"/>
      <c r="F125" s="21"/>
      <c r="G125" s="43"/>
      <c r="H125" s="21"/>
      <c r="I125" s="162"/>
      <c r="J125" s="522" t="str">
        <f t="shared" si="9"/>
        <v/>
      </c>
      <c r="K125" s="20">
        <f t="shared" si="10"/>
        <v>0</v>
      </c>
      <c r="L125" s="20" t="str">
        <f t="shared" si="11"/>
        <v/>
      </c>
      <c r="M125" s="20" t="str">
        <f t="shared" si="12"/>
        <v/>
      </c>
      <c r="N125" s="20"/>
      <c r="O125" s="20">
        <f t="shared" si="13"/>
        <v>0</v>
      </c>
      <c r="P125" s="20">
        <f t="shared" si="14"/>
        <v>0</v>
      </c>
      <c r="Q125" s="20" t="str">
        <f t="shared" si="15"/>
        <v/>
      </c>
      <c r="R125" s="20">
        <f t="shared" si="16"/>
        <v>0</v>
      </c>
      <c r="S125" s="20"/>
      <c r="T125" s="20"/>
      <c r="U125" s="20"/>
      <c r="V125" s="20"/>
      <c r="W125" s="20"/>
      <c r="X125" s="20"/>
      <c r="Y125" s="20"/>
      <c r="Z125" s="20">
        <f>'BOCES SELECT'!E118</f>
        <v>1045751</v>
      </c>
      <c r="AA125" s="20" t="e">
        <f ca="1">'BOCES SELECT'!CH118</f>
        <v>#N/A</v>
      </c>
      <c r="AB125" s="21"/>
      <c r="AC125" s="21"/>
    </row>
    <row r="126" spans="1:29" s="17" customFormat="1" x14ac:dyDescent="0.2">
      <c r="A126" s="23"/>
      <c r="B126" s="28"/>
      <c r="C126" s="36"/>
      <c r="D126" s="25"/>
      <c r="E126" s="21"/>
      <c r="F126" s="21"/>
      <c r="G126" s="43"/>
      <c r="H126" s="21"/>
      <c r="I126" s="162"/>
      <c r="J126" s="522" t="str">
        <f t="shared" si="9"/>
        <v/>
      </c>
      <c r="K126" s="20">
        <f t="shared" si="10"/>
        <v>0</v>
      </c>
      <c r="L126" s="20" t="str">
        <f t="shared" si="11"/>
        <v/>
      </c>
      <c r="M126" s="20" t="str">
        <f t="shared" si="12"/>
        <v/>
      </c>
      <c r="N126" s="20"/>
      <c r="O126" s="20">
        <f t="shared" si="13"/>
        <v>0</v>
      </c>
      <c r="P126" s="20">
        <f t="shared" si="14"/>
        <v>0</v>
      </c>
      <c r="Q126" s="20" t="str">
        <f t="shared" si="15"/>
        <v/>
      </c>
      <c r="R126" s="20">
        <f t="shared" si="16"/>
        <v>0</v>
      </c>
      <c r="S126" s="20"/>
      <c r="T126" s="20"/>
      <c r="U126" s="20"/>
      <c r="V126" s="20"/>
      <c r="W126" s="20"/>
      <c r="X126" s="20"/>
      <c r="Y126" s="20"/>
      <c r="Z126" s="20">
        <f>'BOCES SELECT'!E119</f>
        <v>1045750</v>
      </c>
      <c r="AA126" s="20" t="e">
        <f ca="1">'BOCES SELECT'!CH119</f>
        <v>#N/A</v>
      </c>
      <c r="AB126" s="21"/>
      <c r="AC126" s="21"/>
    </row>
    <row r="127" spans="1:29" s="17" customFormat="1" x14ac:dyDescent="0.2">
      <c r="A127" s="23"/>
      <c r="B127" s="28"/>
      <c r="C127" s="36"/>
      <c r="D127" s="25"/>
      <c r="E127" s="21"/>
      <c r="F127" s="21"/>
      <c r="G127" s="43"/>
      <c r="H127" s="21"/>
      <c r="I127" s="162"/>
      <c r="J127" s="522" t="str">
        <f t="shared" si="9"/>
        <v/>
      </c>
      <c r="K127" s="20">
        <f t="shared" si="10"/>
        <v>0</v>
      </c>
      <c r="L127" s="20" t="str">
        <f t="shared" si="11"/>
        <v/>
      </c>
      <c r="M127" s="20" t="str">
        <f t="shared" si="12"/>
        <v/>
      </c>
      <c r="N127" s="20"/>
      <c r="O127" s="20">
        <f t="shared" si="13"/>
        <v>0</v>
      </c>
      <c r="P127" s="20">
        <f t="shared" si="14"/>
        <v>0</v>
      </c>
      <c r="Q127" s="20" t="str">
        <f t="shared" si="15"/>
        <v/>
      </c>
      <c r="R127" s="20">
        <f t="shared" si="16"/>
        <v>0</v>
      </c>
      <c r="S127" s="20"/>
      <c r="T127" s="20"/>
      <c r="U127" s="20"/>
      <c r="V127" s="20"/>
      <c r="W127" s="20"/>
      <c r="X127" s="20"/>
      <c r="Y127" s="20"/>
      <c r="Z127" s="20">
        <f>'BOCES SELECT'!E120</f>
        <v>1045749</v>
      </c>
      <c r="AA127" s="20" t="e">
        <f ca="1">'BOCES SELECT'!CH120</f>
        <v>#N/A</v>
      </c>
      <c r="AB127" s="21"/>
      <c r="AC127" s="21"/>
    </row>
    <row r="128" spans="1:29" s="17" customFormat="1" x14ac:dyDescent="0.2">
      <c r="A128" s="23"/>
      <c r="B128" s="28"/>
      <c r="C128" s="36"/>
      <c r="D128" s="25"/>
      <c r="E128" s="21"/>
      <c r="F128" s="21"/>
      <c r="G128" s="43"/>
      <c r="H128" s="21"/>
      <c r="I128" s="162"/>
      <c r="J128" s="522" t="str">
        <f t="shared" si="9"/>
        <v/>
      </c>
      <c r="K128" s="20">
        <f t="shared" si="10"/>
        <v>0</v>
      </c>
      <c r="L128" s="20" t="str">
        <f t="shared" si="11"/>
        <v/>
      </c>
      <c r="M128" s="20" t="str">
        <f t="shared" si="12"/>
        <v/>
      </c>
      <c r="N128" s="20"/>
      <c r="O128" s="20">
        <f t="shared" si="13"/>
        <v>0</v>
      </c>
      <c r="P128" s="20">
        <f t="shared" si="14"/>
        <v>0</v>
      </c>
      <c r="Q128" s="20" t="str">
        <f t="shared" si="15"/>
        <v/>
      </c>
      <c r="R128" s="20">
        <f t="shared" si="16"/>
        <v>0</v>
      </c>
      <c r="S128" s="20"/>
      <c r="T128" s="20"/>
      <c r="U128" s="20"/>
      <c r="V128" s="20"/>
      <c r="W128" s="20"/>
      <c r="X128" s="20"/>
      <c r="Y128" s="20"/>
      <c r="Z128" s="20">
        <f>'BOCES SELECT'!E121</f>
        <v>1045748</v>
      </c>
      <c r="AA128" s="20" t="e">
        <f ca="1">'BOCES SELECT'!CH121</f>
        <v>#N/A</v>
      </c>
      <c r="AB128" s="21"/>
      <c r="AC128" s="21"/>
    </row>
    <row r="129" spans="1:29" s="17" customFormat="1" x14ac:dyDescent="0.2">
      <c r="A129" s="23"/>
      <c r="B129" s="28"/>
      <c r="C129" s="36"/>
      <c r="D129" s="25"/>
      <c r="E129" s="21"/>
      <c r="F129" s="21"/>
      <c r="G129" s="43"/>
      <c r="H129" s="21"/>
      <c r="I129" s="162"/>
      <c r="J129" s="522" t="str">
        <f t="shared" si="9"/>
        <v/>
      </c>
      <c r="K129" s="20">
        <f t="shared" si="10"/>
        <v>0</v>
      </c>
      <c r="L129" s="20" t="str">
        <f t="shared" si="11"/>
        <v/>
      </c>
      <c r="M129" s="20" t="str">
        <f t="shared" si="12"/>
        <v/>
      </c>
      <c r="N129" s="20"/>
      <c r="O129" s="20">
        <f t="shared" si="13"/>
        <v>0</v>
      </c>
      <c r="P129" s="20">
        <f t="shared" si="14"/>
        <v>0</v>
      </c>
      <c r="Q129" s="20" t="str">
        <f t="shared" si="15"/>
        <v/>
      </c>
      <c r="R129" s="20">
        <f t="shared" si="16"/>
        <v>0</v>
      </c>
      <c r="S129" s="20"/>
      <c r="T129" s="20"/>
      <c r="U129" s="20"/>
      <c r="V129" s="20"/>
      <c r="W129" s="20"/>
      <c r="X129" s="20"/>
      <c r="Y129" s="20"/>
      <c r="Z129" s="20">
        <f>'BOCES SELECT'!E122</f>
        <v>1045747</v>
      </c>
      <c r="AA129" s="20" t="e">
        <f ca="1">'BOCES SELECT'!CH122</f>
        <v>#N/A</v>
      </c>
      <c r="AB129" s="21"/>
      <c r="AC129" s="21"/>
    </row>
    <row r="130" spans="1:29" s="17" customFormat="1" x14ac:dyDescent="0.2">
      <c r="A130" s="23"/>
      <c r="B130" s="28"/>
      <c r="C130" s="36"/>
      <c r="D130" s="25"/>
      <c r="E130" s="21"/>
      <c r="F130" s="21"/>
      <c r="G130" s="43"/>
      <c r="H130" s="21"/>
      <c r="I130" s="162"/>
      <c r="J130" s="522" t="str">
        <f t="shared" si="9"/>
        <v/>
      </c>
      <c r="K130" s="20">
        <f t="shared" si="10"/>
        <v>0</v>
      </c>
      <c r="L130" s="20" t="str">
        <f t="shared" si="11"/>
        <v/>
      </c>
      <c r="M130" s="20" t="str">
        <f t="shared" si="12"/>
        <v/>
      </c>
      <c r="N130" s="20"/>
      <c r="O130" s="20">
        <f t="shared" si="13"/>
        <v>0</v>
      </c>
      <c r="P130" s="20">
        <f t="shared" si="14"/>
        <v>0</v>
      </c>
      <c r="Q130" s="20" t="str">
        <f t="shared" si="15"/>
        <v/>
      </c>
      <c r="R130" s="20">
        <f t="shared" si="16"/>
        <v>0</v>
      </c>
      <c r="S130" s="20"/>
      <c r="T130" s="20"/>
      <c r="U130" s="20"/>
      <c r="V130" s="20"/>
      <c r="W130" s="20"/>
      <c r="X130" s="20"/>
      <c r="Y130" s="20"/>
      <c r="Z130" s="20">
        <f>'BOCES SELECT'!E123</f>
        <v>1045746</v>
      </c>
      <c r="AA130" s="20" t="e">
        <f ca="1">'BOCES SELECT'!CH123</f>
        <v>#N/A</v>
      </c>
      <c r="AB130" s="21"/>
      <c r="AC130" s="21"/>
    </row>
    <row r="131" spans="1:29" s="17" customFormat="1" x14ac:dyDescent="0.2">
      <c r="A131" s="23"/>
      <c r="B131" s="28"/>
      <c r="C131" s="36"/>
      <c r="D131" s="25"/>
      <c r="E131" s="21"/>
      <c r="F131" s="21"/>
      <c r="G131" s="43"/>
      <c r="H131" s="21"/>
      <c r="I131" s="162"/>
      <c r="J131" s="522" t="str">
        <f t="shared" si="9"/>
        <v/>
      </c>
      <c r="K131" s="20">
        <f t="shared" si="10"/>
        <v>0</v>
      </c>
      <c r="L131" s="20" t="str">
        <f t="shared" si="11"/>
        <v/>
      </c>
      <c r="M131" s="20" t="str">
        <f t="shared" si="12"/>
        <v/>
      </c>
      <c r="N131" s="20"/>
      <c r="O131" s="20">
        <f t="shared" si="13"/>
        <v>0</v>
      </c>
      <c r="P131" s="20">
        <f t="shared" si="14"/>
        <v>0</v>
      </c>
      <c r="Q131" s="20" t="str">
        <f t="shared" si="15"/>
        <v/>
      </c>
      <c r="R131" s="20">
        <f t="shared" si="16"/>
        <v>0</v>
      </c>
      <c r="S131" s="20"/>
      <c r="T131" s="20"/>
      <c r="U131" s="20"/>
      <c r="V131" s="20"/>
      <c r="W131" s="20"/>
      <c r="X131" s="20"/>
      <c r="Y131" s="20"/>
      <c r="Z131" s="20">
        <f>'BOCES SELECT'!E124</f>
        <v>1045745</v>
      </c>
      <c r="AA131" s="20" t="e">
        <f ca="1">'BOCES SELECT'!CH124</f>
        <v>#N/A</v>
      </c>
      <c r="AB131" s="21"/>
      <c r="AC131" s="21"/>
    </row>
    <row r="132" spans="1:29" s="17" customFormat="1" x14ac:dyDescent="0.2">
      <c r="A132" s="23"/>
      <c r="B132" s="28"/>
      <c r="C132" s="36"/>
      <c r="D132" s="25"/>
      <c r="E132" s="21"/>
      <c r="F132" s="21"/>
      <c r="G132" s="43"/>
      <c r="H132" s="21"/>
      <c r="I132" s="162"/>
      <c r="J132" s="522" t="str">
        <f t="shared" si="9"/>
        <v/>
      </c>
      <c r="K132" s="20">
        <f t="shared" si="10"/>
        <v>0</v>
      </c>
      <c r="L132" s="20" t="str">
        <f t="shared" si="11"/>
        <v/>
      </c>
      <c r="M132" s="20" t="str">
        <f t="shared" si="12"/>
        <v/>
      </c>
      <c r="N132" s="20"/>
      <c r="O132" s="20">
        <f t="shared" si="13"/>
        <v>0</v>
      </c>
      <c r="P132" s="20">
        <f t="shared" si="14"/>
        <v>0</v>
      </c>
      <c r="Q132" s="20" t="str">
        <f t="shared" si="15"/>
        <v/>
      </c>
      <c r="R132" s="20">
        <f t="shared" si="16"/>
        <v>0</v>
      </c>
      <c r="S132" s="20"/>
      <c r="T132" s="20"/>
      <c r="U132" s="20"/>
      <c r="V132" s="20"/>
      <c r="W132" s="20"/>
      <c r="X132" s="20"/>
      <c r="Y132" s="20"/>
      <c r="Z132" s="20">
        <f>'BOCES SELECT'!E125</f>
        <v>1045744</v>
      </c>
      <c r="AA132" s="20" t="e">
        <f ca="1">'BOCES SELECT'!CH125</f>
        <v>#N/A</v>
      </c>
      <c r="AB132" s="21"/>
      <c r="AC132" s="21"/>
    </row>
    <row r="133" spans="1:29" s="17" customFormat="1" x14ac:dyDescent="0.2">
      <c r="A133" s="23"/>
      <c r="B133" s="28"/>
      <c r="C133" s="36"/>
      <c r="D133" s="25"/>
      <c r="E133" s="21"/>
      <c r="F133" s="21"/>
      <c r="G133" s="43"/>
      <c r="H133" s="21"/>
      <c r="I133" s="162"/>
      <c r="J133" s="522" t="str">
        <f t="shared" si="9"/>
        <v/>
      </c>
      <c r="K133" s="20">
        <f t="shared" si="10"/>
        <v>0</v>
      </c>
      <c r="L133" s="20" t="str">
        <f t="shared" si="11"/>
        <v/>
      </c>
      <c r="M133" s="20" t="str">
        <f t="shared" si="12"/>
        <v/>
      </c>
      <c r="N133" s="20"/>
      <c r="O133" s="20">
        <f t="shared" si="13"/>
        <v>0</v>
      </c>
      <c r="P133" s="20">
        <f t="shared" si="14"/>
        <v>0</v>
      </c>
      <c r="Q133" s="20" t="str">
        <f t="shared" si="15"/>
        <v/>
      </c>
      <c r="R133" s="20">
        <f t="shared" si="16"/>
        <v>0</v>
      </c>
      <c r="S133" s="20"/>
      <c r="T133" s="20"/>
      <c r="U133" s="20"/>
      <c r="V133" s="20"/>
      <c r="W133" s="20"/>
      <c r="X133" s="20"/>
      <c r="Y133" s="20"/>
      <c r="Z133" s="20">
        <f>'BOCES SELECT'!E126</f>
        <v>1045743</v>
      </c>
      <c r="AA133" s="20" t="e">
        <f ca="1">'BOCES SELECT'!CH126</f>
        <v>#N/A</v>
      </c>
      <c r="AB133" s="21"/>
      <c r="AC133" s="21"/>
    </row>
    <row r="134" spans="1:29" s="17" customFormat="1" x14ac:dyDescent="0.2">
      <c r="A134" s="23"/>
      <c r="B134" s="28"/>
      <c r="C134" s="36"/>
      <c r="D134" s="25"/>
      <c r="E134" s="21"/>
      <c r="F134" s="21"/>
      <c r="G134" s="43"/>
      <c r="H134" s="21"/>
      <c r="I134" s="162"/>
      <c r="J134" s="522" t="str">
        <f t="shared" si="9"/>
        <v/>
      </c>
      <c r="K134" s="20">
        <f t="shared" si="10"/>
        <v>0</v>
      </c>
      <c r="L134" s="20" t="str">
        <f t="shared" si="11"/>
        <v/>
      </c>
      <c r="M134" s="20" t="str">
        <f t="shared" si="12"/>
        <v/>
      </c>
      <c r="N134" s="20"/>
      <c r="O134" s="20">
        <f t="shared" si="13"/>
        <v>0</v>
      </c>
      <c r="P134" s="20">
        <f t="shared" si="14"/>
        <v>0</v>
      </c>
      <c r="Q134" s="20" t="str">
        <f t="shared" si="15"/>
        <v/>
      </c>
      <c r="R134" s="20">
        <f t="shared" si="16"/>
        <v>0</v>
      </c>
      <c r="S134" s="20"/>
      <c r="T134" s="20"/>
      <c r="U134" s="20"/>
      <c r="V134" s="20"/>
      <c r="W134" s="20"/>
      <c r="X134" s="20"/>
      <c r="Y134" s="20"/>
      <c r="Z134" s="20">
        <f>'BOCES SELECT'!E127</f>
        <v>1045742</v>
      </c>
      <c r="AA134" s="20" t="e">
        <f ca="1">'BOCES SELECT'!CH127</f>
        <v>#N/A</v>
      </c>
      <c r="AB134" s="21"/>
      <c r="AC134" s="21"/>
    </row>
    <row r="135" spans="1:29" s="17" customFormat="1" x14ac:dyDescent="0.2">
      <c r="A135" s="23"/>
      <c r="B135" s="28"/>
      <c r="C135" s="36"/>
      <c r="D135" s="25"/>
      <c r="E135" s="21"/>
      <c r="F135" s="21"/>
      <c r="G135" s="43"/>
      <c r="H135" s="21"/>
      <c r="I135" s="162"/>
      <c r="J135" s="522" t="str">
        <f t="shared" si="9"/>
        <v/>
      </c>
      <c r="K135" s="20">
        <f t="shared" si="10"/>
        <v>0</v>
      </c>
      <c r="L135" s="20" t="str">
        <f t="shared" si="11"/>
        <v/>
      </c>
      <c r="M135" s="20" t="str">
        <f t="shared" si="12"/>
        <v/>
      </c>
      <c r="N135" s="20"/>
      <c r="O135" s="20">
        <f t="shared" si="13"/>
        <v>0</v>
      </c>
      <c r="P135" s="20">
        <f t="shared" si="14"/>
        <v>0</v>
      </c>
      <c r="Q135" s="20" t="str">
        <f t="shared" si="15"/>
        <v/>
      </c>
      <c r="R135" s="20">
        <f t="shared" si="16"/>
        <v>0</v>
      </c>
      <c r="S135" s="20"/>
      <c r="T135" s="20"/>
      <c r="U135" s="20"/>
      <c r="V135" s="20"/>
      <c r="W135" s="20"/>
      <c r="X135" s="20"/>
      <c r="Y135" s="20"/>
      <c r="Z135" s="20">
        <f>'BOCES SELECT'!E128</f>
        <v>1045741</v>
      </c>
      <c r="AA135" s="20" t="e">
        <f ca="1">'BOCES SELECT'!CH128</f>
        <v>#N/A</v>
      </c>
      <c r="AB135" s="21"/>
      <c r="AC135" s="21"/>
    </row>
    <row r="136" spans="1:29" s="17" customFormat="1" x14ac:dyDescent="0.2">
      <c r="A136" s="23"/>
      <c r="B136" s="28"/>
      <c r="C136" s="36"/>
      <c r="D136" s="25"/>
      <c r="E136" s="21"/>
      <c r="F136" s="21"/>
      <c r="G136" s="43"/>
      <c r="H136" s="21"/>
      <c r="I136" s="162"/>
      <c r="J136" s="522" t="str">
        <f t="shared" si="9"/>
        <v/>
      </c>
      <c r="K136" s="20">
        <f t="shared" si="10"/>
        <v>0</v>
      </c>
      <c r="L136" s="20" t="str">
        <f t="shared" si="11"/>
        <v/>
      </c>
      <c r="M136" s="20" t="str">
        <f t="shared" si="12"/>
        <v/>
      </c>
      <c r="N136" s="20"/>
      <c r="O136" s="20">
        <f t="shared" si="13"/>
        <v>0</v>
      </c>
      <c r="P136" s="20">
        <f t="shared" si="14"/>
        <v>0</v>
      </c>
      <c r="Q136" s="20" t="str">
        <f t="shared" si="15"/>
        <v/>
      </c>
      <c r="R136" s="20">
        <f t="shared" si="16"/>
        <v>0</v>
      </c>
      <c r="S136" s="20"/>
      <c r="T136" s="20"/>
      <c r="U136" s="20"/>
      <c r="V136" s="20"/>
      <c r="W136" s="20"/>
      <c r="X136" s="20"/>
      <c r="Y136" s="20"/>
      <c r="Z136" s="20">
        <f>'BOCES SELECT'!E129</f>
        <v>1045740</v>
      </c>
      <c r="AA136" s="20" t="e">
        <f ca="1">'BOCES SELECT'!CH129</f>
        <v>#N/A</v>
      </c>
      <c r="AB136" s="21"/>
      <c r="AC136" s="21"/>
    </row>
    <row r="137" spans="1:29" s="17" customFormat="1" x14ac:dyDescent="0.2">
      <c r="A137" s="23"/>
      <c r="B137" s="28"/>
      <c r="C137" s="36"/>
      <c r="D137" s="25"/>
      <c r="E137" s="21"/>
      <c r="F137" s="21"/>
      <c r="G137" s="43"/>
      <c r="H137" s="21"/>
      <c r="I137" s="162"/>
      <c r="J137" s="522" t="str">
        <f t="shared" si="9"/>
        <v/>
      </c>
      <c r="K137" s="20">
        <f t="shared" si="10"/>
        <v>0</v>
      </c>
      <c r="L137" s="20" t="str">
        <f t="shared" si="11"/>
        <v/>
      </c>
      <c r="M137" s="20" t="str">
        <f t="shared" si="12"/>
        <v/>
      </c>
      <c r="N137" s="20"/>
      <c r="O137" s="20">
        <f t="shared" si="13"/>
        <v>0</v>
      </c>
      <c r="P137" s="20">
        <f t="shared" si="14"/>
        <v>0</v>
      </c>
      <c r="Q137" s="20" t="str">
        <f t="shared" si="15"/>
        <v/>
      </c>
      <c r="R137" s="20">
        <f t="shared" si="16"/>
        <v>0</v>
      </c>
      <c r="S137" s="20"/>
      <c r="T137" s="20"/>
      <c r="U137" s="20"/>
      <c r="V137" s="20"/>
      <c r="W137" s="20"/>
      <c r="X137" s="20"/>
      <c r="Y137" s="20"/>
      <c r="Z137" s="20">
        <f>'BOCES SELECT'!E130</f>
        <v>1045739</v>
      </c>
      <c r="AA137" s="20" t="e">
        <f ca="1">'BOCES SELECT'!CH130</f>
        <v>#N/A</v>
      </c>
      <c r="AB137" s="21"/>
      <c r="AC137" s="21"/>
    </row>
    <row r="138" spans="1:29" s="17" customFormat="1" x14ac:dyDescent="0.2">
      <c r="A138" s="23"/>
      <c r="B138" s="28"/>
      <c r="C138" s="36"/>
      <c r="D138" s="25"/>
      <c r="E138" s="21"/>
      <c r="F138" s="21"/>
      <c r="G138" s="43"/>
      <c r="H138" s="21"/>
      <c r="I138" s="162"/>
      <c r="J138" s="522" t="str">
        <f t="shared" si="9"/>
        <v/>
      </c>
      <c r="K138" s="20">
        <f t="shared" si="10"/>
        <v>0</v>
      </c>
      <c r="L138" s="20" t="str">
        <f t="shared" si="11"/>
        <v/>
      </c>
      <c r="M138" s="20" t="str">
        <f t="shared" si="12"/>
        <v/>
      </c>
      <c r="N138" s="20"/>
      <c r="O138" s="20">
        <f t="shared" si="13"/>
        <v>0</v>
      </c>
      <c r="P138" s="20">
        <f t="shared" si="14"/>
        <v>0</v>
      </c>
      <c r="Q138" s="20" t="str">
        <f t="shared" si="15"/>
        <v/>
      </c>
      <c r="R138" s="20">
        <f t="shared" si="16"/>
        <v>0</v>
      </c>
      <c r="S138" s="20"/>
      <c r="T138" s="20"/>
      <c r="U138" s="20"/>
      <c r="V138" s="20"/>
      <c r="W138" s="20"/>
      <c r="X138" s="20"/>
      <c r="Y138" s="20"/>
      <c r="Z138" s="20">
        <f>'BOCES SELECT'!E131</f>
        <v>1045738</v>
      </c>
      <c r="AA138" s="20" t="e">
        <f ca="1">'BOCES SELECT'!CH131</f>
        <v>#N/A</v>
      </c>
      <c r="AB138" s="21"/>
      <c r="AC138" s="21"/>
    </row>
    <row r="139" spans="1:29" s="17" customFormat="1" x14ac:dyDescent="0.2">
      <c r="A139" s="23"/>
      <c r="B139" s="28"/>
      <c r="C139" s="36"/>
      <c r="D139" s="25"/>
      <c r="E139" s="21"/>
      <c r="F139" s="21"/>
      <c r="G139" s="43"/>
      <c r="H139" s="21"/>
      <c r="I139" s="162"/>
      <c r="J139" s="522" t="str">
        <f t="shared" ref="J139:J202" si="17">IF(K139=K138,"",SUMIF(K:K,K139,I:I))</f>
        <v/>
      </c>
      <c r="K139" s="20">
        <f t="shared" si="10"/>
        <v>0</v>
      </c>
      <c r="L139" s="20" t="str">
        <f t="shared" si="11"/>
        <v/>
      </c>
      <c r="M139" s="20" t="str">
        <f t="shared" si="12"/>
        <v/>
      </c>
      <c r="N139" s="20"/>
      <c r="O139" s="20">
        <f t="shared" si="13"/>
        <v>0</v>
      </c>
      <c r="P139" s="20">
        <f t="shared" si="14"/>
        <v>0</v>
      </c>
      <c r="Q139" s="20" t="str">
        <f t="shared" si="15"/>
        <v/>
      </c>
      <c r="R139" s="20">
        <f t="shared" si="16"/>
        <v>0</v>
      </c>
      <c r="S139" s="20"/>
      <c r="T139" s="20"/>
      <c r="U139" s="20"/>
      <c r="V139" s="20"/>
      <c r="W139" s="20"/>
      <c r="X139" s="20"/>
      <c r="Y139" s="20"/>
      <c r="Z139" s="20">
        <f>'BOCES SELECT'!E132</f>
        <v>1045737</v>
      </c>
      <c r="AA139" s="20" t="e">
        <f ca="1">'BOCES SELECT'!CH132</f>
        <v>#N/A</v>
      </c>
      <c r="AB139" s="21"/>
      <c r="AC139" s="21"/>
    </row>
    <row r="140" spans="1:29" s="17" customFormat="1" x14ac:dyDescent="0.2">
      <c r="A140" s="23"/>
      <c r="B140" s="28"/>
      <c r="C140" s="36"/>
      <c r="D140" s="25"/>
      <c r="E140" s="21"/>
      <c r="F140" s="21"/>
      <c r="G140" s="43"/>
      <c r="H140" s="21"/>
      <c r="I140" s="162"/>
      <c r="J140" s="522" t="str">
        <f t="shared" si="17"/>
        <v/>
      </c>
      <c r="K140" s="20">
        <f t="shared" ref="K140:K203" si="18">IF(ISBLANK(A140),K139,A140)</f>
        <v>0</v>
      </c>
      <c r="L140" s="20" t="str">
        <f t="shared" si="11"/>
        <v/>
      </c>
      <c r="M140" s="20" t="str">
        <f t="shared" si="12"/>
        <v/>
      </c>
      <c r="N140" s="20"/>
      <c r="O140" s="20">
        <f t="shared" si="13"/>
        <v>0</v>
      </c>
      <c r="P140" s="20">
        <f t="shared" si="14"/>
        <v>0</v>
      </c>
      <c r="Q140" s="20" t="str">
        <f t="shared" si="15"/>
        <v/>
      </c>
      <c r="R140" s="20">
        <f t="shared" si="16"/>
        <v>0</v>
      </c>
      <c r="S140" s="20"/>
      <c r="T140" s="20"/>
      <c r="U140" s="20"/>
      <c r="V140" s="20"/>
      <c r="W140" s="20"/>
      <c r="X140" s="20"/>
      <c r="Y140" s="20"/>
      <c r="Z140" s="20">
        <f>'BOCES SELECT'!E133</f>
        <v>1045736</v>
      </c>
      <c r="AA140" s="20" t="e">
        <f ca="1">'BOCES SELECT'!CH133</f>
        <v>#N/A</v>
      </c>
      <c r="AB140" s="21"/>
      <c r="AC140" s="21"/>
    </row>
    <row r="141" spans="1:29" s="17" customFormat="1" x14ac:dyDescent="0.2">
      <c r="A141" s="23"/>
      <c r="B141" s="28"/>
      <c r="C141" s="36"/>
      <c r="D141" s="25"/>
      <c r="E141" s="21"/>
      <c r="F141" s="21"/>
      <c r="G141" s="43"/>
      <c r="H141" s="21"/>
      <c r="I141" s="162"/>
      <c r="J141" s="522" t="str">
        <f t="shared" si="17"/>
        <v/>
      </c>
      <c r="K141" s="20">
        <f t="shared" si="18"/>
        <v>0</v>
      </c>
      <c r="L141" s="20" t="str">
        <f t="shared" si="11"/>
        <v/>
      </c>
      <c r="M141" s="20" t="str">
        <f t="shared" si="12"/>
        <v/>
      </c>
      <c r="N141" s="20"/>
      <c r="O141" s="20">
        <f t="shared" si="13"/>
        <v>0</v>
      </c>
      <c r="P141" s="20">
        <f t="shared" si="14"/>
        <v>0</v>
      </c>
      <c r="Q141" s="20" t="str">
        <f t="shared" si="15"/>
        <v/>
      </c>
      <c r="R141" s="20">
        <f t="shared" si="16"/>
        <v>0</v>
      </c>
      <c r="S141" s="20"/>
      <c r="T141" s="20"/>
      <c r="U141" s="20"/>
      <c r="V141" s="20"/>
      <c r="W141" s="20"/>
      <c r="X141" s="20"/>
      <c r="Y141" s="20"/>
      <c r="Z141" s="20">
        <f>'BOCES SELECT'!E134</f>
        <v>1045735</v>
      </c>
      <c r="AA141" s="20" t="e">
        <f ca="1">'BOCES SELECT'!CH134</f>
        <v>#N/A</v>
      </c>
      <c r="AB141" s="21"/>
      <c r="AC141" s="21"/>
    </row>
    <row r="142" spans="1:29" s="17" customFormat="1" x14ac:dyDescent="0.2">
      <c r="A142" s="23"/>
      <c r="B142" s="28"/>
      <c r="C142" s="36"/>
      <c r="D142" s="25"/>
      <c r="E142" s="21"/>
      <c r="F142" s="21"/>
      <c r="G142" s="43"/>
      <c r="H142" s="21"/>
      <c r="I142" s="162"/>
      <c r="J142" s="522" t="str">
        <f t="shared" si="17"/>
        <v/>
      </c>
      <c r="K142" s="20">
        <f t="shared" si="18"/>
        <v>0</v>
      </c>
      <c r="L142" s="20" t="str">
        <f t="shared" si="11"/>
        <v/>
      </c>
      <c r="M142" s="20" t="str">
        <f t="shared" si="12"/>
        <v/>
      </c>
      <c r="N142" s="20"/>
      <c r="O142" s="20">
        <f t="shared" si="13"/>
        <v>0</v>
      </c>
      <c r="P142" s="20">
        <f t="shared" si="14"/>
        <v>0</v>
      </c>
      <c r="Q142" s="20" t="str">
        <f t="shared" si="15"/>
        <v/>
      </c>
      <c r="R142" s="20">
        <f t="shared" si="16"/>
        <v>0</v>
      </c>
      <c r="S142" s="20"/>
      <c r="T142" s="20"/>
      <c r="U142" s="20"/>
      <c r="V142" s="20"/>
      <c r="W142" s="20"/>
      <c r="X142" s="20"/>
      <c r="Y142" s="20"/>
      <c r="Z142" s="20">
        <f>'BOCES SELECT'!E135</f>
        <v>1045734</v>
      </c>
      <c r="AA142" s="20" t="e">
        <f ca="1">'BOCES SELECT'!CH135</f>
        <v>#N/A</v>
      </c>
      <c r="AB142" s="21"/>
      <c r="AC142" s="21"/>
    </row>
    <row r="143" spans="1:29" s="17" customFormat="1" x14ac:dyDescent="0.2">
      <c r="A143" s="23"/>
      <c r="B143" s="28"/>
      <c r="C143" s="36"/>
      <c r="D143" s="25"/>
      <c r="E143" s="21"/>
      <c r="F143" s="21"/>
      <c r="G143" s="43"/>
      <c r="H143" s="21"/>
      <c r="I143" s="162"/>
      <c r="J143" s="522" t="str">
        <f t="shared" si="17"/>
        <v/>
      </c>
      <c r="K143" s="20">
        <f t="shared" si="18"/>
        <v>0</v>
      </c>
      <c r="L143" s="20" t="str">
        <f t="shared" ref="L143:L206" si="19">LEFT(H143,11)</f>
        <v/>
      </c>
      <c r="M143" s="20" t="str">
        <f t="shared" ref="M143:M206" si="20">LEFT(E143,2)</f>
        <v/>
      </c>
      <c r="N143" s="20"/>
      <c r="O143" s="20">
        <f t="shared" ref="O143:O206" si="21">K143</f>
        <v>0</v>
      </c>
      <c r="P143" s="20">
        <f t="shared" ref="P143:P206" si="22">LEN(L143)</f>
        <v>0</v>
      </c>
      <c r="Q143" s="20" t="str">
        <f t="shared" ref="Q143:Q206" si="23">IF(LEN(L143)=11,L143,IF(LEN(L143)=10,CONCATENATE(L143," "),IF(LEN(L143)=9,CONCATENATE(L143,"  "),IF(LEN(L143)=8,CONCATENATE(L143,"   "),""))))</f>
        <v/>
      </c>
      <c r="R143" s="20">
        <f t="shared" ref="R143:R206" si="24">LEN(Q143)</f>
        <v>0</v>
      </c>
      <c r="S143" s="20"/>
      <c r="T143" s="20"/>
      <c r="U143" s="20"/>
      <c r="V143" s="20"/>
      <c r="W143" s="20"/>
      <c r="X143" s="20"/>
      <c r="Y143" s="20"/>
      <c r="Z143" s="20">
        <f>'BOCES SELECT'!E136</f>
        <v>1045733</v>
      </c>
      <c r="AA143" s="20" t="e">
        <f ca="1">'BOCES SELECT'!CH136</f>
        <v>#N/A</v>
      </c>
      <c r="AB143" s="21"/>
      <c r="AC143" s="21"/>
    </row>
    <row r="144" spans="1:29" s="17" customFormat="1" x14ac:dyDescent="0.2">
      <c r="A144" s="23"/>
      <c r="B144" s="28"/>
      <c r="C144" s="36"/>
      <c r="D144" s="25"/>
      <c r="E144" s="21"/>
      <c r="F144" s="21"/>
      <c r="G144" s="43"/>
      <c r="H144" s="21"/>
      <c r="I144" s="162"/>
      <c r="J144" s="522" t="str">
        <f t="shared" si="17"/>
        <v/>
      </c>
      <c r="K144" s="20">
        <f t="shared" si="18"/>
        <v>0</v>
      </c>
      <c r="L144" s="20" t="str">
        <f t="shared" si="19"/>
        <v/>
      </c>
      <c r="M144" s="20" t="str">
        <f t="shared" si="20"/>
        <v/>
      </c>
      <c r="N144" s="20"/>
      <c r="O144" s="20">
        <f t="shared" si="21"/>
        <v>0</v>
      </c>
      <c r="P144" s="20">
        <f t="shared" si="22"/>
        <v>0</v>
      </c>
      <c r="Q144" s="20" t="str">
        <f t="shared" si="23"/>
        <v/>
      </c>
      <c r="R144" s="20">
        <f t="shared" si="24"/>
        <v>0</v>
      </c>
      <c r="S144" s="20"/>
      <c r="T144" s="20"/>
      <c r="U144" s="20"/>
      <c r="V144" s="20"/>
      <c r="W144" s="20"/>
      <c r="X144" s="20"/>
      <c r="Y144" s="20"/>
      <c r="Z144" s="20">
        <f>'BOCES SELECT'!E137</f>
        <v>1045732</v>
      </c>
      <c r="AA144" s="20" t="e">
        <f ca="1">'BOCES SELECT'!CH137</f>
        <v>#N/A</v>
      </c>
      <c r="AB144" s="21"/>
      <c r="AC144" s="21"/>
    </row>
    <row r="145" spans="1:29" s="17" customFormat="1" x14ac:dyDescent="0.2">
      <c r="A145" s="23"/>
      <c r="B145" s="28"/>
      <c r="C145" s="36"/>
      <c r="D145" s="25"/>
      <c r="E145" s="21"/>
      <c r="F145" s="21"/>
      <c r="G145" s="43"/>
      <c r="H145" s="21"/>
      <c r="I145" s="162"/>
      <c r="J145" s="522" t="str">
        <f t="shared" si="17"/>
        <v/>
      </c>
      <c r="K145" s="20">
        <f t="shared" si="18"/>
        <v>0</v>
      </c>
      <c r="L145" s="20" t="str">
        <f t="shared" si="19"/>
        <v/>
      </c>
      <c r="M145" s="20" t="str">
        <f t="shared" si="20"/>
        <v/>
      </c>
      <c r="N145" s="20"/>
      <c r="O145" s="20">
        <f t="shared" si="21"/>
        <v>0</v>
      </c>
      <c r="P145" s="20">
        <f t="shared" si="22"/>
        <v>0</v>
      </c>
      <c r="Q145" s="20" t="str">
        <f t="shared" si="23"/>
        <v/>
      </c>
      <c r="R145" s="20">
        <f t="shared" si="24"/>
        <v>0</v>
      </c>
      <c r="S145" s="20"/>
      <c r="T145" s="20"/>
      <c r="U145" s="20"/>
      <c r="V145" s="20"/>
      <c r="W145" s="20"/>
      <c r="X145" s="20"/>
      <c r="Y145" s="20"/>
      <c r="Z145" s="20">
        <f>'BOCES SELECT'!E138</f>
        <v>1045731</v>
      </c>
      <c r="AA145" s="20" t="e">
        <f ca="1">'BOCES SELECT'!CH138</f>
        <v>#N/A</v>
      </c>
      <c r="AB145" s="21"/>
      <c r="AC145" s="21"/>
    </row>
    <row r="146" spans="1:29" s="17" customFormat="1" x14ac:dyDescent="0.2">
      <c r="A146" s="23"/>
      <c r="B146" s="28"/>
      <c r="C146" s="36"/>
      <c r="D146" s="25"/>
      <c r="E146" s="21"/>
      <c r="F146" s="21"/>
      <c r="G146" s="43"/>
      <c r="H146" s="21"/>
      <c r="I146" s="162"/>
      <c r="J146" s="522" t="str">
        <f t="shared" si="17"/>
        <v/>
      </c>
      <c r="K146" s="20">
        <f t="shared" si="18"/>
        <v>0</v>
      </c>
      <c r="L146" s="20" t="str">
        <f t="shared" si="19"/>
        <v/>
      </c>
      <c r="M146" s="20" t="str">
        <f t="shared" si="20"/>
        <v/>
      </c>
      <c r="N146" s="20"/>
      <c r="O146" s="20">
        <f t="shared" si="21"/>
        <v>0</v>
      </c>
      <c r="P146" s="20">
        <f t="shared" si="22"/>
        <v>0</v>
      </c>
      <c r="Q146" s="20" t="str">
        <f t="shared" si="23"/>
        <v/>
      </c>
      <c r="R146" s="20">
        <f t="shared" si="24"/>
        <v>0</v>
      </c>
      <c r="S146" s="20"/>
      <c r="T146" s="20"/>
      <c r="U146" s="20"/>
      <c r="V146" s="20"/>
      <c r="W146" s="20"/>
      <c r="X146" s="20"/>
      <c r="Y146" s="20"/>
      <c r="Z146" s="20">
        <f>'BOCES SELECT'!E139</f>
        <v>1045730</v>
      </c>
      <c r="AA146" s="20" t="e">
        <f ca="1">'BOCES SELECT'!CH139</f>
        <v>#N/A</v>
      </c>
      <c r="AB146" s="21"/>
      <c r="AC146" s="21"/>
    </row>
    <row r="147" spans="1:29" s="17" customFormat="1" x14ac:dyDescent="0.2">
      <c r="A147" s="23"/>
      <c r="B147" s="28"/>
      <c r="C147" s="36"/>
      <c r="D147" s="25"/>
      <c r="E147" s="21"/>
      <c r="F147" s="21"/>
      <c r="G147" s="43"/>
      <c r="H147" s="21"/>
      <c r="I147" s="162"/>
      <c r="J147" s="522" t="str">
        <f t="shared" si="17"/>
        <v/>
      </c>
      <c r="K147" s="20">
        <f t="shared" si="18"/>
        <v>0</v>
      </c>
      <c r="L147" s="20" t="str">
        <f t="shared" si="19"/>
        <v/>
      </c>
      <c r="M147" s="20" t="str">
        <f t="shared" si="20"/>
        <v/>
      </c>
      <c r="N147" s="20"/>
      <c r="O147" s="20">
        <f t="shared" si="21"/>
        <v>0</v>
      </c>
      <c r="P147" s="20">
        <f t="shared" si="22"/>
        <v>0</v>
      </c>
      <c r="Q147" s="20" t="str">
        <f t="shared" si="23"/>
        <v/>
      </c>
      <c r="R147" s="20">
        <f t="shared" si="24"/>
        <v>0</v>
      </c>
      <c r="S147" s="20"/>
      <c r="T147" s="20"/>
      <c r="U147" s="20"/>
      <c r="V147" s="20"/>
      <c r="W147" s="20"/>
      <c r="X147" s="20"/>
      <c r="Y147" s="20"/>
      <c r="Z147" s="20">
        <f>'BOCES SELECT'!E140</f>
        <v>1045729</v>
      </c>
      <c r="AA147" s="20" t="e">
        <f ca="1">'BOCES SELECT'!CH140</f>
        <v>#N/A</v>
      </c>
      <c r="AB147" s="21"/>
      <c r="AC147" s="21"/>
    </row>
    <row r="148" spans="1:29" s="17" customFormat="1" x14ac:dyDescent="0.2">
      <c r="A148" s="23"/>
      <c r="B148" s="28"/>
      <c r="C148" s="36"/>
      <c r="D148" s="25"/>
      <c r="E148" s="21"/>
      <c r="F148" s="21"/>
      <c r="G148" s="43"/>
      <c r="H148" s="21"/>
      <c r="I148" s="162"/>
      <c r="J148" s="522" t="str">
        <f t="shared" si="17"/>
        <v/>
      </c>
      <c r="K148" s="20">
        <f t="shared" si="18"/>
        <v>0</v>
      </c>
      <c r="L148" s="20" t="str">
        <f t="shared" si="19"/>
        <v/>
      </c>
      <c r="M148" s="20" t="str">
        <f t="shared" si="20"/>
        <v/>
      </c>
      <c r="N148" s="20"/>
      <c r="O148" s="20">
        <f t="shared" si="21"/>
        <v>0</v>
      </c>
      <c r="P148" s="20">
        <f t="shared" si="22"/>
        <v>0</v>
      </c>
      <c r="Q148" s="20" t="str">
        <f t="shared" si="23"/>
        <v/>
      </c>
      <c r="R148" s="20">
        <f t="shared" si="24"/>
        <v>0</v>
      </c>
      <c r="S148" s="20"/>
      <c r="T148" s="20"/>
      <c r="U148" s="20"/>
      <c r="V148" s="20"/>
      <c r="W148" s="20"/>
      <c r="X148" s="20"/>
      <c r="Y148" s="20"/>
      <c r="Z148" s="20">
        <f>'BOCES SELECT'!E141</f>
        <v>1045728</v>
      </c>
      <c r="AA148" s="20" t="e">
        <f ca="1">'BOCES SELECT'!CH141</f>
        <v>#N/A</v>
      </c>
      <c r="AB148" s="21"/>
      <c r="AC148" s="21"/>
    </row>
    <row r="149" spans="1:29" s="17" customFormat="1" x14ac:dyDescent="0.2">
      <c r="A149" s="23"/>
      <c r="B149" s="28"/>
      <c r="C149" s="36"/>
      <c r="D149" s="25"/>
      <c r="E149" s="21"/>
      <c r="F149" s="21"/>
      <c r="G149" s="43"/>
      <c r="H149" s="21"/>
      <c r="I149" s="162"/>
      <c r="J149" s="522" t="str">
        <f t="shared" si="17"/>
        <v/>
      </c>
      <c r="K149" s="20">
        <f t="shared" si="18"/>
        <v>0</v>
      </c>
      <c r="L149" s="20" t="str">
        <f t="shared" si="19"/>
        <v/>
      </c>
      <c r="M149" s="20" t="str">
        <f t="shared" si="20"/>
        <v/>
      </c>
      <c r="N149" s="20"/>
      <c r="O149" s="20">
        <f t="shared" si="21"/>
        <v>0</v>
      </c>
      <c r="P149" s="20">
        <f t="shared" si="22"/>
        <v>0</v>
      </c>
      <c r="Q149" s="20" t="str">
        <f t="shared" si="23"/>
        <v/>
      </c>
      <c r="R149" s="20">
        <f t="shared" si="24"/>
        <v>0</v>
      </c>
      <c r="S149" s="20"/>
      <c r="T149" s="20"/>
      <c r="U149" s="20"/>
      <c r="V149" s="20"/>
      <c r="W149" s="20"/>
      <c r="X149" s="20"/>
      <c r="Y149" s="20"/>
      <c r="Z149" s="20">
        <f>'BOCES SELECT'!E142</f>
        <v>1045727</v>
      </c>
      <c r="AA149" s="20" t="e">
        <f ca="1">'BOCES SELECT'!CH142</f>
        <v>#N/A</v>
      </c>
      <c r="AB149" s="21"/>
      <c r="AC149" s="21"/>
    </row>
    <row r="150" spans="1:29" s="17" customFormat="1" x14ac:dyDescent="0.2">
      <c r="A150" s="23"/>
      <c r="B150" s="28"/>
      <c r="C150" s="36"/>
      <c r="D150" s="25"/>
      <c r="E150" s="21"/>
      <c r="F150" s="21"/>
      <c r="G150" s="43"/>
      <c r="H150" s="21"/>
      <c r="I150" s="162"/>
      <c r="J150" s="522" t="str">
        <f t="shared" si="17"/>
        <v/>
      </c>
      <c r="K150" s="20">
        <f t="shared" si="18"/>
        <v>0</v>
      </c>
      <c r="L150" s="20" t="str">
        <f t="shared" si="19"/>
        <v/>
      </c>
      <c r="M150" s="20" t="str">
        <f t="shared" si="20"/>
        <v/>
      </c>
      <c r="N150" s="20"/>
      <c r="O150" s="20">
        <f t="shared" si="21"/>
        <v>0</v>
      </c>
      <c r="P150" s="20">
        <f t="shared" si="22"/>
        <v>0</v>
      </c>
      <c r="Q150" s="20" t="str">
        <f t="shared" si="23"/>
        <v/>
      </c>
      <c r="R150" s="20">
        <f t="shared" si="24"/>
        <v>0</v>
      </c>
      <c r="S150" s="20"/>
      <c r="T150" s="20"/>
      <c r="U150" s="20"/>
      <c r="V150" s="20"/>
      <c r="W150" s="20"/>
      <c r="X150" s="20"/>
      <c r="Y150" s="20"/>
      <c r="Z150" s="20">
        <f>'BOCES SELECT'!E143</f>
        <v>1045726</v>
      </c>
      <c r="AA150" s="20" t="e">
        <f ca="1">'BOCES SELECT'!CH143</f>
        <v>#N/A</v>
      </c>
      <c r="AB150" s="21"/>
      <c r="AC150" s="21"/>
    </row>
    <row r="151" spans="1:29" s="17" customFormat="1" x14ac:dyDescent="0.2">
      <c r="A151" s="23"/>
      <c r="B151" s="28"/>
      <c r="C151" s="36"/>
      <c r="D151" s="25"/>
      <c r="E151" s="21"/>
      <c r="F151" s="21"/>
      <c r="G151" s="43"/>
      <c r="H151" s="21"/>
      <c r="I151" s="162"/>
      <c r="J151" s="522" t="str">
        <f t="shared" si="17"/>
        <v/>
      </c>
      <c r="K151" s="20">
        <f t="shared" si="18"/>
        <v>0</v>
      </c>
      <c r="L151" s="20" t="str">
        <f t="shared" si="19"/>
        <v/>
      </c>
      <c r="M151" s="20" t="str">
        <f t="shared" si="20"/>
        <v/>
      </c>
      <c r="N151" s="20"/>
      <c r="O151" s="20">
        <f t="shared" si="21"/>
        <v>0</v>
      </c>
      <c r="P151" s="20">
        <f t="shared" si="22"/>
        <v>0</v>
      </c>
      <c r="Q151" s="20" t="str">
        <f t="shared" si="23"/>
        <v/>
      </c>
      <c r="R151" s="20">
        <f t="shared" si="24"/>
        <v>0</v>
      </c>
      <c r="S151" s="20"/>
      <c r="T151" s="20"/>
      <c r="U151" s="20"/>
      <c r="V151" s="20"/>
      <c r="W151" s="20"/>
      <c r="X151" s="20"/>
      <c r="Y151" s="20"/>
      <c r="Z151" s="20">
        <f>'BOCES SELECT'!E144</f>
        <v>1045725</v>
      </c>
      <c r="AA151" s="20" t="e">
        <f ca="1">'BOCES SELECT'!CH144</f>
        <v>#N/A</v>
      </c>
      <c r="AB151" s="21"/>
      <c r="AC151" s="21"/>
    </row>
    <row r="152" spans="1:29" s="17" customFormat="1" x14ac:dyDescent="0.2">
      <c r="A152" s="23"/>
      <c r="B152" s="28"/>
      <c r="C152" s="36"/>
      <c r="D152" s="25"/>
      <c r="E152" s="21"/>
      <c r="F152" s="21"/>
      <c r="G152" s="43"/>
      <c r="H152" s="21"/>
      <c r="I152" s="162"/>
      <c r="J152" s="522" t="str">
        <f t="shared" si="17"/>
        <v/>
      </c>
      <c r="K152" s="20">
        <f t="shared" si="18"/>
        <v>0</v>
      </c>
      <c r="L152" s="20" t="str">
        <f t="shared" si="19"/>
        <v/>
      </c>
      <c r="M152" s="20" t="str">
        <f t="shared" si="20"/>
        <v/>
      </c>
      <c r="N152" s="20"/>
      <c r="O152" s="20">
        <f t="shared" si="21"/>
        <v>0</v>
      </c>
      <c r="P152" s="20">
        <f t="shared" si="22"/>
        <v>0</v>
      </c>
      <c r="Q152" s="20" t="str">
        <f t="shared" si="23"/>
        <v/>
      </c>
      <c r="R152" s="20">
        <f t="shared" si="24"/>
        <v>0</v>
      </c>
      <c r="S152" s="20"/>
      <c r="T152" s="20"/>
      <c r="U152" s="20"/>
      <c r="V152" s="20"/>
      <c r="W152" s="20"/>
      <c r="X152" s="20"/>
      <c r="Y152" s="20"/>
      <c r="Z152" s="20">
        <f>'BOCES SELECT'!E145</f>
        <v>1045724</v>
      </c>
      <c r="AA152" s="20" t="e">
        <f ca="1">'BOCES SELECT'!CH145</f>
        <v>#N/A</v>
      </c>
      <c r="AB152" s="21"/>
      <c r="AC152" s="21"/>
    </row>
    <row r="153" spans="1:29" s="17" customFormat="1" x14ac:dyDescent="0.2">
      <c r="A153" s="23"/>
      <c r="B153" s="28"/>
      <c r="C153" s="36"/>
      <c r="D153" s="25"/>
      <c r="E153" s="21"/>
      <c r="F153" s="21"/>
      <c r="G153" s="43"/>
      <c r="H153" s="21"/>
      <c r="I153" s="162"/>
      <c r="J153" s="522" t="str">
        <f t="shared" si="17"/>
        <v/>
      </c>
      <c r="K153" s="20">
        <f t="shared" si="18"/>
        <v>0</v>
      </c>
      <c r="L153" s="20" t="str">
        <f t="shared" si="19"/>
        <v/>
      </c>
      <c r="M153" s="20" t="str">
        <f t="shared" si="20"/>
        <v/>
      </c>
      <c r="N153" s="20"/>
      <c r="O153" s="20">
        <f t="shared" si="21"/>
        <v>0</v>
      </c>
      <c r="P153" s="20">
        <f t="shared" si="22"/>
        <v>0</v>
      </c>
      <c r="Q153" s="20" t="str">
        <f t="shared" si="23"/>
        <v/>
      </c>
      <c r="R153" s="20">
        <f t="shared" si="24"/>
        <v>0</v>
      </c>
      <c r="S153" s="20"/>
      <c r="T153" s="20"/>
      <c r="U153" s="20"/>
      <c r="V153" s="20"/>
      <c r="W153" s="20"/>
      <c r="X153" s="20"/>
      <c r="Y153" s="20"/>
      <c r="Z153" s="20">
        <f>'BOCES SELECT'!E146</f>
        <v>1045723</v>
      </c>
      <c r="AA153" s="20" t="e">
        <f ca="1">'BOCES SELECT'!CH146</f>
        <v>#N/A</v>
      </c>
      <c r="AB153" s="21"/>
      <c r="AC153" s="21"/>
    </row>
    <row r="154" spans="1:29" s="17" customFormat="1" x14ac:dyDescent="0.2">
      <c r="A154" s="23"/>
      <c r="B154" s="28"/>
      <c r="C154" s="36"/>
      <c r="D154" s="25"/>
      <c r="E154" s="21"/>
      <c r="F154" s="21"/>
      <c r="G154" s="43"/>
      <c r="H154" s="21"/>
      <c r="I154" s="162"/>
      <c r="J154" s="522" t="str">
        <f t="shared" si="17"/>
        <v/>
      </c>
      <c r="K154" s="20">
        <f t="shared" si="18"/>
        <v>0</v>
      </c>
      <c r="L154" s="20" t="str">
        <f t="shared" si="19"/>
        <v/>
      </c>
      <c r="M154" s="20" t="str">
        <f t="shared" si="20"/>
        <v/>
      </c>
      <c r="N154" s="20"/>
      <c r="O154" s="20">
        <f t="shared" si="21"/>
        <v>0</v>
      </c>
      <c r="P154" s="20">
        <f t="shared" si="22"/>
        <v>0</v>
      </c>
      <c r="Q154" s="20" t="str">
        <f t="shared" si="23"/>
        <v/>
      </c>
      <c r="R154" s="20">
        <f t="shared" si="24"/>
        <v>0</v>
      </c>
      <c r="S154" s="20"/>
      <c r="T154" s="20"/>
      <c r="U154" s="20"/>
      <c r="V154" s="20"/>
      <c r="W154" s="20"/>
      <c r="X154" s="20"/>
      <c r="Y154" s="20"/>
      <c r="Z154" s="20">
        <f>'BOCES SELECT'!E147</f>
        <v>1045722</v>
      </c>
      <c r="AA154" s="20" t="e">
        <f ca="1">'BOCES SELECT'!CH147</f>
        <v>#N/A</v>
      </c>
      <c r="AB154" s="21"/>
      <c r="AC154" s="21"/>
    </row>
    <row r="155" spans="1:29" s="17" customFormat="1" x14ac:dyDescent="0.2">
      <c r="A155" s="23"/>
      <c r="B155" s="28"/>
      <c r="C155" s="36"/>
      <c r="D155" s="25"/>
      <c r="E155" s="21"/>
      <c r="F155" s="21"/>
      <c r="G155" s="43"/>
      <c r="H155" s="21"/>
      <c r="I155" s="162"/>
      <c r="J155" s="522" t="str">
        <f t="shared" si="17"/>
        <v/>
      </c>
      <c r="K155" s="20">
        <f t="shared" si="18"/>
        <v>0</v>
      </c>
      <c r="L155" s="20" t="str">
        <f t="shared" si="19"/>
        <v/>
      </c>
      <c r="M155" s="20" t="str">
        <f t="shared" si="20"/>
        <v/>
      </c>
      <c r="N155" s="20"/>
      <c r="O155" s="20">
        <f t="shared" si="21"/>
        <v>0</v>
      </c>
      <c r="P155" s="20">
        <f t="shared" si="22"/>
        <v>0</v>
      </c>
      <c r="Q155" s="20" t="str">
        <f t="shared" si="23"/>
        <v/>
      </c>
      <c r="R155" s="20">
        <f t="shared" si="24"/>
        <v>0</v>
      </c>
      <c r="S155" s="20"/>
      <c r="T155" s="20"/>
      <c r="U155" s="20"/>
      <c r="V155" s="20"/>
      <c r="W155" s="20"/>
      <c r="X155" s="20"/>
      <c r="Y155" s="20"/>
      <c r="Z155" s="20">
        <f>'BOCES SELECT'!E148</f>
        <v>1045721</v>
      </c>
      <c r="AA155" s="20" t="e">
        <f ca="1">'BOCES SELECT'!CH148</f>
        <v>#N/A</v>
      </c>
      <c r="AB155" s="21"/>
      <c r="AC155" s="21"/>
    </row>
    <row r="156" spans="1:29" s="17" customFormat="1" x14ac:dyDescent="0.2">
      <c r="A156" s="23"/>
      <c r="B156" s="28"/>
      <c r="C156" s="36"/>
      <c r="D156" s="25"/>
      <c r="E156" s="21"/>
      <c r="F156" s="21"/>
      <c r="G156" s="43"/>
      <c r="H156" s="21"/>
      <c r="I156" s="162"/>
      <c r="J156" s="522" t="str">
        <f t="shared" si="17"/>
        <v/>
      </c>
      <c r="K156" s="20">
        <f t="shared" si="18"/>
        <v>0</v>
      </c>
      <c r="L156" s="20" t="str">
        <f t="shared" si="19"/>
        <v/>
      </c>
      <c r="M156" s="20" t="str">
        <f t="shared" si="20"/>
        <v/>
      </c>
      <c r="N156" s="20"/>
      <c r="O156" s="20">
        <f t="shared" si="21"/>
        <v>0</v>
      </c>
      <c r="P156" s="20">
        <f t="shared" si="22"/>
        <v>0</v>
      </c>
      <c r="Q156" s="20" t="str">
        <f t="shared" si="23"/>
        <v/>
      </c>
      <c r="R156" s="20">
        <f t="shared" si="24"/>
        <v>0</v>
      </c>
      <c r="S156" s="20"/>
      <c r="T156" s="20"/>
      <c r="U156" s="20"/>
      <c r="V156" s="20"/>
      <c r="W156" s="20"/>
      <c r="X156" s="20"/>
      <c r="Y156" s="20"/>
      <c r="Z156" s="20">
        <f>'BOCES SELECT'!E149</f>
        <v>1045720</v>
      </c>
      <c r="AA156" s="20" t="e">
        <f ca="1">'BOCES SELECT'!CH149</f>
        <v>#N/A</v>
      </c>
      <c r="AB156" s="21"/>
      <c r="AC156" s="21"/>
    </row>
    <row r="157" spans="1:29" s="17" customFormat="1" x14ac:dyDescent="0.2">
      <c r="A157" s="23"/>
      <c r="B157" s="28"/>
      <c r="C157" s="36"/>
      <c r="D157" s="25"/>
      <c r="E157" s="21"/>
      <c r="F157" s="21"/>
      <c r="G157" s="43"/>
      <c r="H157" s="21"/>
      <c r="I157" s="162"/>
      <c r="J157" s="522" t="str">
        <f t="shared" si="17"/>
        <v/>
      </c>
      <c r="K157" s="20">
        <f t="shared" si="18"/>
        <v>0</v>
      </c>
      <c r="L157" s="20" t="str">
        <f t="shared" si="19"/>
        <v/>
      </c>
      <c r="M157" s="20" t="str">
        <f t="shared" si="20"/>
        <v/>
      </c>
      <c r="N157" s="20"/>
      <c r="O157" s="20">
        <f t="shared" si="21"/>
        <v>0</v>
      </c>
      <c r="P157" s="20">
        <f t="shared" si="22"/>
        <v>0</v>
      </c>
      <c r="Q157" s="20" t="str">
        <f t="shared" si="23"/>
        <v/>
      </c>
      <c r="R157" s="20">
        <f t="shared" si="24"/>
        <v>0</v>
      </c>
      <c r="S157" s="20"/>
      <c r="T157" s="20"/>
      <c r="U157" s="20"/>
      <c r="V157" s="20"/>
      <c r="W157" s="20"/>
      <c r="X157" s="20"/>
      <c r="Y157" s="20"/>
      <c r="Z157" s="20">
        <f>'BOCES SELECT'!E150</f>
        <v>1045719</v>
      </c>
      <c r="AA157" s="20" t="e">
        <f ca="1">'BOCES SELECT'!CH150</f>
        <v>#N/A</v>
      </c>
      <c r="AB157" s="21"/>
      <c r="AC157" s="21"/>
    </row>
    <row r="158" spans="1:29" s="17" customFormat="1" x14ac:dyDescent="0.2">
      <c r="A158" s="23"/>
      <c r="B158" s="28"/>
      <c r="C158" s="36"/>
      <c r="D158" s="25"/>
      <c r="E158" s="21"/>
      <c r="F158" s="21"/>
      <c r="G158" s="43"/>
      <c r="H158" s="21"/>
      <c r="I158" s="162"/>
      <c r="J158" s="522" t="str">
        <f t="shared" si="17"/>
        <v/>
      </c>
      <c r="K158" s="20">
        <f t="shared" si="18"/>
        <v>0</v>
      </c>
      <c r="L158" s="20" t="str">
        <f t="shared" si="19"/>
        <v/>
      </c>
      <c r="M158" s="20" t="str">
        <f t="shared" si="20"/>
        <v/>
      </c>
      <c r="N158" s="20"/>
      <c r="O158" s="20">
        <f t="shared" si="21"/>
        <v>0</v>
      </c>
      <c r="P158" s="20">
        <f t="shared" si="22"/>
        <v>0</v>
      </c>
      <c r="Q158" s="20" t="str">
        <f t="shared" si="23"/>
        <v/>
      </c>
      <c r="R158" s="20">
        <f t="shared" si="24"/>
        <v>0</v>
      </c>
      <c r="S158" s="20"/>
      <c r="T158" s="20"/>
      <c r="U158" s="20"/>
      <c r="V158" s="20"/>
      <c r="W158" s="20"/>
      <c r="X158" s="20"/>
      <c r="Y158" s="20"/>
      <c r="Z158" s="20">
        <f>'BOCES SELECT'!E151</f>
        <v>1045718</v>
      </c>
      <c r="AA158" s="20" t="e">
        <f ca="1">'BOCES SELECT'!CH151</f>
        <v>#N/A</v>
      </c>
      <c r="AB158" s="21"/>
      <c r="AC158" s="21"/>
    </row>
    <row r="159" spans="1:29" s="17" customFormat="1" x14ac:dyDescent="0.2">
      <c r="A159" s="23"/>
      <c r="B159" s="28"/>
      <c r="C159" s="36"/>
      <c r="D159" s="25"/>
      <c r="E159" s="21"/>
      <c r="F159" s="21"/>
      <c r="G159" s="43"/>
      <c r="H159" s="21"/>
      <c r="I159" s="162"/>
      <c r="J159" s="522" t="str">
        <f t="shared" si="17"/>
        <v/>
      </c>
      <c r="K159" s="20">
        <f t="shared" si="18"/>
        <v>0</v>
      </c>
      <c r="L159" s="20" t="str">
        <f t="shared" si="19"/>
        <v/>
      </c>
      <c r="M159" s="20" t="str">
        <f t="shared" si="20"/>
        <v/>
      </c>
      <c r="N159" s="20"/>
      <c r="O159" s="20">
        <f t="shared" si="21"/>
        <v>0</v>
      </c>
      <c r="P159" s="20">
        <f t="shared" si="22"/>
        <v>0</v>
      </c>
      <c r="Q159" s="20" t="str">
        <f t="shared" si="23"/>
        <v/>
      </c>
      <c r="R159" s="20">
        <f t="shared" si="24"/>
        <v>0</v>
      </c>
      <c r="S159" s="20"/>
      <c r="T159" s="20"/>
      <c r="U159" s="20"/>
      <c r="V159" s="20"/>
      <c r="W159" s="20"/>
      <c r="X159" s="20"/>
      <c r="Y159" s="20"/>
      <c r="Z159" s="20">
        <f>'BOCES SELECT'!E152</f>
        <v>1045717</v>
      </c>
      <c r="AA159" s="20" t="e">
        <f ca="1">'BOCES SELECT'!CH152</f>
        <v>#N/A</v>
      </c>
      <c r="AB159" s="21"/>
      <c r="AC159" s="21"/>
    </row>
    <row r="160" spans="1:29" s="17" customFormat="1" x14ac:dyDescent="0.2">
      <c r="A160" s="23"/>
      <c r="B160" s="28"/>
      <c r="C160" s="36"/>
      <c r="D160" s="25"/>
      <c r="E160" s="21"/>
      <c r="F160" s="21"/>
      <c r="G160" s="43"/>
      <c r="H160" s="21"/>
      <c r="I160" s="162"/>
      <c r="J160" s="522" t="str">
        <f t="shared" si="17"/>
        <v/>
      </c>
      <c r="K160" s="20">
        <f t="shared" si="18"/>
        <v>0</v>
      </c>
      <c r="L160" s="20" t="str">
        <f t="shared" si="19"/>
        <v/>
      </c>
      <c r="M160" s="20" t="str">
        <f t="shared" si="20"/>
        <v/>
      </c>
      <c r="N160" s="20"/>
      <c r="O160" s="20">
        <f t="shared" si="21"/>
        <v>0</v>
      </c>
      <c r="P160" s="20">
        <f t="shared" si="22"/>
        <v>0</v>
      </c>
      <c r="Q160" s="20" t="str">
        <f t="shared" si="23"/>
        <v/>
      </c>
      <c r="R160" s="20">
        <f t="shared" si="24"/>
        <v>0</v>
      </c>
      <c r="S160" s="20"/>
      <c r="T160" s="20"/>
      <c r="U160" s="20"/>
      <c r="V160" s="20"/>
      <c r="W160" s="20"/>
      <c r="X160" s="20"/>
      <c r="Y160" s="20"/>
      <c r="Z160" s="20">
        <f>'BOCES SELECT'!E153</f>
        <v>1045716</v>
      </c>
      <c r="AA160" s="20" t="e">
        <f ca="1">'BOCES SELECT'!CH153</f>
        <v>#N/A</v>
      </c>
      <c r="AB160" s="21"/>
      <c r="AC160" s="21"/>
    </row>
    <row r="161" spans="1:29" s="17" customFormat="1" x14ac:dyDescent="0.2">
      <c r="A161" s="23"/>
      <c r="B161" s="28"/>
      <c r="C161" s="36"/>
      <c r="D161" s="25"/>
      <c r="E161" s="21"/>
      <c r="F161" s="21"/>
      <c r="G161" s="43"/>
      <c r="H161" s="21"/>
      <c r="I161" s="162"/>
      <c r="J161" s="522" t="str">
        <f t="shared" si="17"/>
        <v/>
      </c>
      <c r="K161" s="20">
        <f t="shared" si="18"/>
        <v>0</v>
      </c>
      <c r="L161" s="20" t="str">
        <f t="shared" si="19"/>
        <v/>
      </c>
      <c r="M161" s="20" t="str">
        <f t="shared" si="20"/>
        <v/>
      </c>
      <c r="N161" s="20"/>
      <c r="O161" s="20">
        <f t="shared" si="21"/>
        <v>0</v>
      </c>
      <c r="P161" s="20">
        <f t="shared" si="22"/>
        <v>0</v>
      </c>
      <c r="Q161" s="20" t="str">
        <f t="shared" si="23"/>
        <v/>
      </c>
      <c r="R161" s="20">
        <f t="shared" si="24"/>
        <v>0</v>
      </c>
      <c r="S161" s="20"/>
      <c r="T161" s="20"/>
      <c r="U161" s="20"/>
      <c r="V161" s="20"/>
      <c r="W161" s="20"/>
      <c r="X161" s="20"/>
      <c r="Y161" s="20"/>
      <c r="Z161" s="20">
        <f>'BOCES SELECT'!E154</f>
        <v>1045715</v>
      </c>
      <c r="AA161" s="20" t="e">
        <f ca="1">'BOCES SELECT'!CH154</f>
        <v>#N/A</v>
      </c>
      <c r="AB161" s="21"/>
      <c r="AC161" s="21"/>
    </row>
    <row r="162" spans="1:29" s="17" customFormat="1" x14ac:dyDescent="0.2">
      <c r="A162" s="23"/>
      <c r="B162" s="28"/>
      <c r="C162" s="36"/>
      <c r="D162" s="25"/>
      <c r="E162" s="21"/>
      <c r="F162" s="21"/>
      <c r="G162" s="43"/>
      <c r="H162" s="21"/>
      <c r="I162" s="162"/>
      <c r="J162" s="522" t="str">
        <f t="shared" si="17"/>
        <v/>
      </c>
      <c r="K162" s="20">
        <f t="shared" si="18"/>
        <v>0</v>
      </c>
      <c r="L162" s="20" t="str">
        <f t="shared" si="19"/>
        <v/>
      </c>
      <c r="M162" s="20" t="str">
        <f t="shared" si="20"/>
        <v/>
      </c>
      <c r="N162" s="20"/>
      <c r="O162" s="20">
        <f t="shared" si="21"/>
        <v>0</v>
      </c>
      <c r="P162" s="20">
        <f t="shared" si="22"/>
        <v>0</v>
      </c>
      <c r="Q162" s="20" t="str">
        <f t="shared" si="23"/>
        <v/>
      </c>
      <c r="R162" s="20">
        <f t="shared" si="24"/>
        <v>0</v>
      </c>
      <c r="S162" s="20"/>
      <c r="T162" s="20"/>
      <c r="U162" s="20"/>
      <c r="V162" s="20"/>
      <c r="W162" s="20"/>
      <c r="X162" s="20"/>
      <c r="Y162" s="20"/>
      <c r="Z162" s="20">
        <f>'BOCES SELECT'!E155</f>
        <v>1045714</v>
      </c>
      <c r="AA162" s="20" t="e">
        <f ca="1">'BOCES SELECT'!CH155</f>
        <v>#N/A</v>
      </c>
      <c r="AB162" s="21"/>
      <c r="AC162" s="21"/>
    </row>
    <row r="163" spans="1:29" s="17" customFormat="1" x14ac:dyDescent="0.2">
      <c r="A163" s="23"/>
      <c r="B163" s="28"/>
      <c r="C163" s="36"/>
      <c r="D163" s="25"/>
      <c r="E163" s="21"/>
      <c r="F163" s="21"/>
      <c r="G163" s="43"/>
      <c r="H163" s="21"/>
      <c r="I163" s="162"/>
      <c r="J163" s="522" t="str">
        <f t="shared" si="17"/>
        <v/>
      </c>
      <c r="K163" s="20">
        <f t="shared" si="18"/>
        <v>0</v>
      </c>
      <c r="L163" s="20" t="str">
        <f t="shared" si="19"/>
        <v/>
      </c>
      <c r="M163" s="20" t="str">
        <f t="shared" si="20"/>
        <v/>
      </c>
      <c r="N163" s="20"/>
      <c r="O163" s="20">
        <f t="shared" si="21"/>
        <v>0</v>
      </c>
      <c r="P163" s="20">
        <f t="shared" si="22"/>
        <v>0</v>
      </c>
      <c r="Q163" s="20" t="str">
        <f t="shared" si="23"/>
        <v/>
      </c>
      <c r="R163" s="20">
        <f t="shared" si="24"/>
        <v>0</v>
      </c>
      <c r="S163" s="20"/>
      <c r="T163" s="20"/>
      <c r="U163" s="20"/>
      <c r="V163" s="20"/>
      <c r="W163" s="20"/>
      <c r="X163" s="20"/>
      <c r="Y163" s="20"/>
      <c r="Z163" s="20">
        <f>'BOCES SELECT'!E156</f>
        <v>1045713</v>
      </c>
      <c r="AA163" s="20" t="e">
        <f ca="1">'BOCES SELECT'!CH156</f>
        <v>#N/A</v>
      </c>
      <c r="AB163" s="21"/>
      <c r="AC163" s="21"/>
    </row>
    <row r="164" spans="1:29" s="17" customFormat="1" x14ac:dyDescent="0.2">
      <c r="A164" s="23"/>
      <c r="B164" s="28"/>
      <c r="C164" s="36"/>
      <c r="D164" s="25"/>
      <c r="E164" s="21"/>
      <c r="F164" s="21"/>
      <c r="G164" s="43"/>
      <c r="H164" s="21"/>
      <c r="I164" s="162"/>
      <c r="J164" s="522" t="str">
        <f t="shared" si="17"/>
        <v/>
      </c>
      <c r="K164" s="20">
        <f t="shared" si="18"/>
        <v>0</v>
      </c>
      <c r="L164" s="20" t="str">
        <f t="shared" si="19"/>
        <v/>
      </c>
      <c r="M164" s="20" t="str">
        <f t="shared" si="20"/>
        <v/>
      </c>
      <c r="N164" s="20"/>
      <c r="O164" s="20">
        <f t="shared" si="21"/>
        <v>0</v>
      </c>
      <c r="P164" s="20">
        <f t="shared" si="22"/>
        <v>0</v>
      </c>
      <c r="Q164" s="20" t="str">
        <f t="shared" si="23"/>
        <v/>
      </c>
      <c r="R164" s="20">
        <f t="shared" si="24"/>
        <v>0</v>
      </c>
      <c r="S164" s="20"/>
      <c r="T164" s="20"/>
      <c r="U164" s="20"/>
      <c r="V164" s="20"/>
      <c r="W164" s="20"/>
      <c r="X164" s="20"/>
      <c r="Y164" s="20"/>
      <c r="Z164" s="20">
        <f>'BOCES SELECT'!E157</f>
        <v>1045712</v>
      </c>
      <c r="AA164" s="20" t="e">
        <f ca="1">'BOCES SELECT'!CH157</f>
        <v>#N/A</v>
      </c>
      <c r="AB164" s="21"/>
      <c r="AC164" s="21"/>
    </row>
    <row r="165" spans="1:29" s="17" customFormat="1" x14ac:dyDescent="0.2">
      <c r="A165" s="23"/>
      <c r="B165" s="28"/>
      <c r="C165" s="36"/>
      <c r="D165" s="25"/>
      <c r="E165" s="21"/>
      <c r="F165" s="21"/>
      <c r="G165" s="43"/>
      <c r="H165" s="21"/>
      <c r="I165" s="162"/>
      <c r="J165" s="522" t="str">
        <f t="shared" si="17"/>
        <v/>
      </c>
      <c r="K165" s="20">
        <f t="shared" si="18"/>
        <v>0</v>
      </c>
      <c r="L165" s="20" t="str">
        <f t="shared" si="19"/>
        <v/>
      </c>
      <c r="M165" s="20" t="str">
        <f t="shared" si="20"/>
        <v/>
      </c>
      <c r="N165" s="20"/>
      <c r="O165" s="20">
        <f t="shared" si="21"/>
        <v>0</v>
      </c>
      <c r="P165" s="20">
        <f t="shared" si="22"/>
        <v>0</v>
      </c>
      <c r="Q165" s="20" t="str">
        <f t="shared" si="23"/>
        <v/>
      </c>
      <c r="R165" s="20">
        <f t="shared" si="24"/>
        <v>0</v>
      </c>
      <c r="S165" s="20"/>
      <c r="T165" s="20"/>
      <c r="U165" s="20"/>
      <c r="V165" s="20"/>
      <c r="W165" s="20"/>
      <c r="X165" s="20"/>
      <c r="Y165" s="20"/>
      <c r="Z165" s="20">
        <f>'BOCES SELECT'!E158</f>
        <v>1045711</v>
      </c>
      <c r="AA165" s="20" t="e">
        <f ca="1">'BOCES SELECT'!CH158</f>
        <v>#N/A</v>
      </c>
      <c r="AB165" s="21"/>
      <c r="AC165" s="21"/>
    </row>
    <row r="166" spans="1:29" s="17" customFormat="1" x14ac:dyDescent="0.2">
      <c r="A166" s="23"/>
      <c r="B166" s="28"/>
      <c r="C166" s="36"/>
      <c r="D166" s="25"/>
      <c r="E166" s="21"/>
      <c r="F166" s="21"/>
      <c r="G166" s="43"/>
      <c r="H166" s="21"/>
      <c r="I166" s="162"/>
      <c r="J166" s="522" t="str">
        <f t="shared" si="17"/>
        <v/>
      </c>
      <c r="K166" s="20">
        <f t="shared" si="18"/>
        <v>0</v>
      </c>
      <c r="L166" s="20" t="str">
        <f t="shared" si="19"/>
        <v/>
      </c>
      <c r="M166" s="20" t="str">
        <f t="shared" si="20"/>
        <v/>
      </c>
      <c r="N166" s="20"/>
      <c r="O166" s="20">
        <f t="shared" si="21"/>
        <v>0</v>
      </c>
      <c r="P166" s="20">
        <f t="shared" si="22"/>
        <v>0</v>
      </c>
      <c r="Q166" s="20" t="str">
        <f t="shared" si="23"/>
        <v/>
      </c>
      <c r="R166" s="20">
        <f t="shared" si="24"/>
        <v>0</v>
      </c>
      <c r="S166" s="20"/>
      <c r="T166" s="20"/>
      <c r="U166" s="20"/>
      <c r="V166" s="20"/>
      <c r="W166" s="20"/>
      <c r="X166" s="20"/>
      <c r="Y166" s="20"/>
      <c r="Z166" s="20">
        <f>'BOCES SELECT'!E159</f>
        <v>1045710</v>
      </c>
      <c r="AA166" s="20" t="e">
        <f ca="1">'BOCES SELECT'!CH159</f>
        <v>#N/A</v>
      </c>
      <c r="AB166" s="21"/>
      <c r="AC166" s="21"/>
    </row>
    <row r="167" spans="1:29" s="17" customFormat="1" x14ac:dyDescent="0.2">
      <c r="A167" s="23"/>
      <c r="B167" s="28"/>
      <c r="C167" s="36"/>
      <c r="D167" s="25"/>
      <c r="E167" s="21"/>
      <c r="F167" s="21"/>
      <c r="G167" s="43"/>
      <c r="H167" s="21"/>
      <c r="I167" s="162"/>
      <c r="J167" s="522" t="str">
        <f t="shared" si="17"/>
        <v/>
      </c>
      <c r="K167" s="20">
        <f t="shared" si="18"/>
        <v>0</v>
      </c>
      <c r="L167" s="20" t="str">
        <f t="shared" si="19"/>
        <v/>
      </c>
      <c r="M167" s="20" t="str">
        <f t="shared" si="20"/>
        <v/>
      </c>
      <c r="N167" s="20"/>
      <c r="O167" s="20">
        <f t="shared" si="21"/>
        <v>0</v>
      </c>
      <c r="P167" s="20">
        <f t="shared" si="22"/>
        <v>0</v>
      </c>
      <c r="Q167" s="20" t="str">
        <f t="shared" si="23"/>
        <v/>
      </c>
      <c r="R167" s="20">
        <f t="shared" si="24"/>
        <v>0</v>
      </c>
      <c r="S167" s="20"/>
      <c r="T167" s="20"/>
      <c r="U167" s="20"/>
      <c r="V167" s="20"/>
      <c r="W167" s="20"/>
      <c r="X167" s="20"/>
      <c r="Y167" s="20"/>
      <c r="Z167" s="20">
        <f>'BOCES SELECT'!E160</f>
        <v>1045709</v>
      </c>
      <c r="AA167" s="20" t="e">
        <f ca="1">'BOCES SELECT'!CH160</f>
        <v>#N/A</v>
      </c>
      <c r="AB167" s="21"/>
      <c r="AC167" s="21"/>
    </row>
    <row r="168" spans="1:29" s="17" customFormat="1" x14ac:dyDescent="0.2">
      <c r="A168" s="23"/>
      <c r="B168" s="28"/>
      <c r="C168" s="36"/>
      <c r="D168" s="25"/>
      <c r="E168" s="21"/>
      <c r="F168" s="21"/>
      <c r="G168" s="43"/>
      <c r="H168" s="21"/>
      <c r="I168" s="162"/>
      <c r="J168" s="522" t="str">
        <f t="shared" si="17"/>
        <v/>
      </c>
      <c r="K168" s="20">
        <f t="shared" si="18"/>
        <v>0</v>
      </c>
      <c r="L168" s="20" t="str">
        <f t="shared" si="19"/>
        <v/>
      </c>
      <c r="M168" s="20" t="str">
        <f t="shared" si="20"/>
        <v/>
      </c>
      <c r="N168" s="20"/>
      <c r="O168" s="20">
        <f t="shared" si="21"/>
        <v>0</v>
      </c>
      <c r="P168" s="20">
        <f t="shared" si="22"/>
        <v>0</v>
      </c>
      <c r="Q168" s="20" t="str">
        <f t="shared" si="23"/>
        <v/>
      </c>
      <c r="R168" s="20">
        <f t="shared" si="24"/>
        <v>0</v>
      </c>
      <c r="S168" s="20"/>
      <c r="T168" s="20"/>
      <c r="U168" s="20"/>
      <c r="V168" s="20"/>
      <c r="W168" s="20"/>
      <c r="X168" s="20"/>
      <c r="Y168" s="20"/>
      <c r="Z168" s="20">
        <f>'BOCES SELECT'!E161</f>
        <v>1045708</v>
      </c>
      <c r="AA168" s="20" t="e">
        <f ca="1">'BOCES SELECT'!CH161</f>
        <v>#N/A</v>
      </c>
      <c r="AB168" s="21"/>
      <c r="AC168" s="21"/>
    </row>
    <row r="169" spans="1:29" s="17" customFormat="1" x14ac:dyDescent="0.2">
      <c r="A169" s="23"/>
      <c r="B169" s="28"/>
      <c r="C169" s="36"/>
      <c r="D169" s="25"/>
      <c r="E169" s="21"/>
      <c r="F169" s="21"/>
      <c r="G169" s="43"/>
      <c r="H169" s="21"/>
      <c r="I169" s="162"/>
      <c r="J169" s="522" t="str">
        <f t="shared" si="17"/>
        <v/>
      </c>
      <c r="K169" s="20">
        <f t="shared" si="18"/>
        <v>0</v>
      </c>
      <c r="L169" s="20" t="str">
        <f t="shared" si="19"/>
        <v/>
      </c>
      <c r="M169" s="20" t="str">
        <f t="shared" si="20"/>
        <v/>
      </c>
      <c r="N169" s="20"/>
      <c r="O169" s="20">
        <f t="shared" si="21"/>
        <v>0</v>
      </c>
      <c r="P169" s="20">
        <f t="shared" si="22"/>
        <v>0</v>
      </c>
      <c r="Q169" s="20" t="str">
        <f t="shared" si="23"/>
        <v/>
      </c>
      <c r="R169" s="20">
        <f t="shared" si="24"/>
        <v>0</v>
      </c>
      <c r="S169" s="20"/>
      <c r="T169" s="20"/>
      <c r="U169" s="20"/>
      <c r="V169" s="20"/>
      <c r="W169" s="20"/>
      <c r="X169" s="20"/>
      <c r="Y169" s="20"/>
      <c r="Z169" s="20">
        <f>'BOCES SELECT'!E162</f>
        <v>1045707</v>
      </c>
      <c r="AA169" s="20" t="e">
        <f ca="1">'BOCES SELECT'!CH162</f>
        <v>#N/A</v>
      </c>
      <c r="AB169" s="21"/>
      <c r="AC169" s="21"/>
    </row>
    <row r="170" spans="1:29" s="17" customFormat="1" x14ac:dyDescent="0.2">
      <c r="A170" s="23"/>
      <c r="B170" s="28"/>
      <c r="C170" s="36"/>
      <c r="D170" s="25"/>
      <c r="E170" s="21"/>
      <c r="F170" s="21"/>
      <c r="G170" s="43"/>
      <c r="H170" s="21"/>
      <c r="I170" s="162"/>
      <c r="J170" s="522" t="str">
        <f t="shared" si="17"/>
        <v/>
      </c>
      <c r="K170" s="20">
        <f t="shared" si="18"/>
        <v>0</v>
      </c>
      <c r="L170" s="20" t="str">
        <f t="shared" si="19"/>
        <v/>
      </c>
      <c r="M170" s="20" t="str">
        <f t="shared" si="20"/>
        <v/>
      </c>
      <c r="N170" s="20"/>
      <c r="O170" s="20">
        <f t="shared" si="21"/>
        <v>0</v>
      </c>
      <c r="P170" s="20">
        <f t="shared" si="22"/>
        <v>0</v>
      </c>
      <c r="Q170" s="20" t="str">
        <f t="shared" si="23"/>
        <v/>
      </c>
      <c r="R170" s="20">
        <f t="shared" si="24"/>
        <v>0</v>
      </c>
      <c r="S170" s="20"/>
      <c r="T170" s="20"/>
      <c r="U170" s="20"/>
      <c r="V170" s="20"/>
      <c r="W170" s="20"/>
      <c r="X170" s="20"/>
      <c r="Y170" s="20"/>
      <c r="Z170" s="20">
        <f>'BOCES SELECT'!E163</f>
        <v>1045706</v>
      </c>
      <c r="AA170" s="20" t="e">
        <f ca="1">'BOCES SELECT'!CH163</f>
        <v>#N/A</v>
      </c>
      <c r="AB170" s="21"/>
      <c r="AC170" s="21"/>
    </row>
    <row r="171" spans="1:29" s="17" customFormat="1" x14ac:dyDescent="0.2">
      <c r="A171" s="23"/>
      <c r="B171" s="28"/>
      <c r="C171" s="36"/>
      <c r="D171" s="25"/>
      <c r="E171" s="21"/>
      <c r="F171" s="21"/>
      <c r="G171" s="43"/>
      <c r="H171" s="21"/>
      <c r="I171" s="162"/>
      <c r="J171" s="522" t="str">
        <f t="shared" si="17"/>
        <v/>
      </c>
      <c r="K171" s="20">
        <f t="shared" si="18"/>
        <v>0</v>
      </c>
      <c r="L171" s="20" t="str">
        <f t="shared" si="19"/>
        <v/>
      </c>
      <c r="M171" s="20" t="str">
        <f t="shared" si="20"/>
        <v/>
      </c>
      <c r="N171" s="20"/>
      <c r="O171" s="20">
        <f t="shared" si="21"/>
        <v>0</v>
      </c>
      <c r="P171" s="20">
        <f t="shared" si="22"/>
        <v>0</v>
      </c>
      <c r="Q171" s="20" t="str">
        <f t="shared" si="23"/>
        <v/>
      </c>
      <c r="R171" s="20">
        <f t="shared" si="24"/>
        <v>0</v>
      </c>
      <c r="S171" s="20"/>
      <c r="T171" s="20"/>
      <c r="U171" s="20"/>
      <c r="V171" s="20"/>
      <c r="W171" s="20"/>
      <c r="X171" s="20"/>
      <c r="Y171" s="20"/>
      <c r="Z171" s="20">
        <f>'BOCES SELECT'!E164</f>
        <v>1045705</v>
      </c>
      <c r="AA171" s="20" t="e">
        <f ca="1">'BOCES SELECT'!CH164</f>
        <v>#N/A</v>
      </c>
      <c r="AB171" s="21"/>
      <c r="AC171" s="21"/>
    </row>
    <row r="172" spans="1:29" s="17" customFormat="1" x14ac:dyDescent="0.2">
      <c r="A172" s="23"/>
      <c r="B172" s="28"/>
      <c r="C172" s="36"/>
      <c r="D172" s="25"/>
      <c r="E172" s="21"/>
      <c r="F172" s="21"/>
      <c r="G172" s="43"/>
      <c r="H172" s="21"/>
      <c r="I172" s="162"/>
      <c r="J172" s="522" t="str">
        <f t="shared" si="17"/>
        <v/>
      </c>
      <c r="K172" s="20">
        <f t="shared" si="18"/>
        <v>0</v>
      </c>
      <c r="L172" s="20" t="str">
        <f t="shared" si="19"/>
        <v/>
      </c>
      <c r="M172" s="20" t="str">
        <f t="shared" si="20"/>
        <v/>
      </c>
      <c r="N172" s="20"/>
      <c r="O172" s="20">
        <f t="shared" si="21"/>
        <v>0</v>
      </c>
      <c r="P172" s="20">
        <f t="shared" si="22"/>
        <v>0</v>
      </c>
      <c r="Q172" s="20" t="str">
        <f t="shared" si="23"/>
        <v/>
      </c>
      <c r="R172" s="20">
        <f t="shared" si="24"/>
        <v>0</v>
      </c>
      <c r="S172" s="20"/>
      <c r="T172" s="20"/>
      <c r="U172" s="20"/>
      <c r="V172" s="20"/>
      <c r="W172" s="20"/>
      <c r="X172" s="20"/>
      <c r="Y172" s="20"/>
      <c r="Z172" s="20">
        <f>'BOCES SELECT'!E165</f>
        <v>1045704</v>
      </c>
      <c r="AA172" s="20" t="e">
        <f ca="1">'BOCES SELECT'!CH165</f>
        <v>#N/A</v>
      </c>
      <c r="AB172" s="21"/>
      <c r="AC172" s="21"/>
    </row>
    <row r="173" spans="1:29" s="17" customFormat="1" x14ac:dyDescent="0.2">
      <c r="A173" s="23"/>
      <c r="B173" s="28"/>
      <c r="C173" s="36"/>
      <c r="D173" s="25"/>
      <c r="E173" s="21"/>
      <c r="F173" s="21"/>
      <c r="G173" s="43"/>
      <c r="H173" s="21"/>
      <c r="I173" s="162"/>
      <c r="J173" s="522" t="str">
        <f t="shared" si="17"/>
        <v/>
      </c>
      <c r="K173" s="20">
        <f t="shared" si="18"/>
        <v>0</v>
      </c>
      <c r="L173" s="20" t="str">
        <f t="shared" si="19"/>
        <v/>
      </c>
      <c r="M173" s="20" t="str">
        <f t="shared" si="20"/>
        <v/>
      </c>
      <c r="N173" s="20"/>
      <c r="O173" s="20">
        <f t="shared" si="21"/>
        <v>0</v>
      </c>
      <c r="P173" s="20">
        <f t="shared" si="22"/>
        <v>0</v>
      </c>
      <c r="Q173" s="20" t="str">
        <f t="shared" si="23"/>
        <v/>
      </c>
      <c r="R173" s="20">
        <f t="shared" si="24"/>
        <v>0</v>
      </c>
      <c r="S173" s="20"/>
      <c r="T173" s="20"/>
      <c r="U173" s="20"/>
      <c r="V173" s="20"/>
      <c r="W173" s="20"/>
      <c r="X173" s="20"/>
      <c r="Y173" s="20"/>
      <c r="Z173" s="20">
        <f>'BOCES SELECT'!E166</f>
        <v>1045703</v>
      </c>
      <c r="AA173" s="20" t="e">
        <f ca="1">'BOCES SELECT'!CH166</f>
        <v>#N/A</v>
      </c>
      <c r="AB173" s="21"/>
      <c r="AC173" s="21"/>
    </row>
    <row r="174" spans="1:29" s="17" customFormat="1" x14ac:dyDescent="0.2">
      <c r="A174" s="23"/>
      <c r="B174" s="28"/>
      <c r="C174" s="36"/>
      <c r="D174" s="25"/>
      <c r="E174" s="21"/>
      <c r="F174" s="21"/>
      <c r="G174" s="43"/>
      <c r="H174" s="21"/>
      <c r="I174" s="162"/>
      <c r="J174" s="522" t="str">
        <f t="shared" si="17"/>
        <v/>
      </c>
      <c r="K174" s="20">
        <f t="shared" si="18"/>
        <v>0</v>
      </c>
      <c r="L174" s="20" t="str">
        <f t="shared" si="19"/>
        <v/>
      </c>
      <c r="M174" s="20" t="str">
        <f t="shared" si="20"/>
        <v/>
      </c>
      <c r="N174" s="20"/>
      <c r="O174" s="20">
        <f t="shared" si="21"/>
        <v>0</v>
      </c>
      <c r="P174" s="20">
        <f t="shared" si="22"/>
        <v>0</v>
      </c>
      <c r="Q174" s="20" t="str">
        <f t="shared" si="23"/>
        <v/>
      </c>
      <c r="R174" s="20">
        <f t="shared" si="24"/>
        <v>0</v>
      </c>
      <c r="S174" s="20"/>
      <c r="T174" s="20"/>
      <c r="U174" s="20"/>
      <c r="V174" s="20"/>
      <c r="W174" s="20"/>
      <c r="X174" s="20"/>
      <c r="Y174" s="20"/>
      <c r="Z174" s="20">
        <f>'BOCES SELECT'!E167</f>
        <v>1045702</v>
      </c>
      <c r="AA174" s="20" t="e">
        <f ca="1">'BOCES SELECT'!CH167</f>
        <v>#N/A</v>
      </c>
      <c r="AB174" s="21"/>
      <c r="AC174" s="21"/>
    </row>
    <row r="175" spans="1:29" s="17" customFormat="1" x14ac:dyDescent="0.2">
      <c r="A175" s="23"/>
      <c r="B175" s="28"/>
      <c r="C175" s="36"/>
      <c r="D175" s="25"/>
      <c r="E175" s="21"/>
      <c r="F175" s="21"/>
      <c r="G175" s="43"/>
      <c r="H175" s="21"/>
      <c r="I175" s="162"/>
      <c r="J175" s="522" t="str">
        <f t="shared" si="17"/>
        <v/>
      </c>
      <c r="K175" s="20">
        <f t="shared" si="18"/>
        <v>0</v>
      </c>
      <c r="L175" s="20" t="str">
        <f t="shared" si="19"/>
        <v/>
      </c>
      <c r="M175" s="20" t="str">
        <f t="shared" si="20"/>
        <v/>
      </c>
      <c r="N175" s="20"/>
      <c r="O175" s="20">
        <f t="shared" si="21"/>
        <v>0</v>
      </c>
      <c r="P175" s="20">
        <f t="shared" si="22"/>
        <v>0</v>
      </c>
      <c r="Q175" s="20" t="str">
        <f t="shared" si="23"/>
        <v/>
      </c>
      <c r="R175" s="20">
        <f t="shared" si="24"/>
        <v>0</v>
      </c>
      <c r="S175" s="20"/>
      <c r="T175" s="20"/>
      <c r="U175" s="20"/>
      <c r="V175" s="20"/>
      <c r="W175" s="20"/>
      <c r="X175" s="20"/>
      <c r="Y175" s="20"/>
      <c r="Z175" s="20">
        <f>'BOCES SELECT'!E168</f>
        <v>1045701</v>
      </c>
      <c r="AA175" s="20" t="e">
        <f ca="1">'BOCES SELECT'!CH168</f>
        <v>#N/A</v>
      </c>
      <c r="AB175" s="21"/>
      <c r="AC175" s="21"/>
    </row>
    <row r="176" spans="1:29" s="17" customFormat="1" x14ac:dyDescent="0.2">
      <c r="A176" s="23"/>
      <c r="B176" s="28"/>
      <c r="C176" s="36"/>
      <c r="D176" s="25"/>
      <c r="E176" s="21"/>
      <c r="F176" s="21"/>
      <c r="G176" s="43"/>
      <c r="H176" s="21"/>
      <c r="I176" s="162"/>
      <c r="J176" s="522" t="str">
        <f t="shared" si="17"/>
        <v/>
      </c>
      <c r="K176" s="20">
        <f t="shared" si="18"/>
        <v>0</v>
      </c>
      <c r="L176" s="20" t="str">
        <f t="shared" si="19"/>
        <v/>
      </c>
      <c r="M176" s="20" t="str">
        <f t="shared" si="20"/>
        <v/>
      </c>
      <c r="N176" s="20"/>
      <c r="O176" s="20">
        <f t="shared" si="21"/>
        <v>0</v>
      </c>
      <c r="P176" s="20">
        <f t="shared" si="22"/>
        <v>0</v>
      </c>
      <c r="Q176" s="20" t="str">
        <f t="shared" si="23"/>
        <v/>
      </c>
      <c r="R176" s="20">
        <f t="shared" si="24"/>
        <v>0</v>
      </c>
      <c r="S176" s="20"/>
      <c r="T176" s="20"/>
      <c r="U176" s="20"/>
      <c r="V176" s="20"/>
      <c r="W176" s="20"/>
      <c r="X176" s="20"/>
      <c r="Y176" s="20"/>
      <c r="Z176" s="20">
        <f>'BOCES SELECT'!E169</f>
        <v>1045700</v>
      </c>
      <c r="AA176" s="20" t="e">
        <f ca="1">'BOCES SELECT'!CH169</f>
        <v>#N/A</v>
      </c>
      <c r="AB176" s="21"/>
      <c r="AC176" s="21"/>
    </row>
    <row r="177" spans="1:29" s="17" customFormat="1" x14ac:dyDescent="0.2">
      <c r="A177" s="23"/>
      <c r="B177" s="28"/>
      <c r="C177" s="36"/>
      <c r="D177" s="25"/>
      <c r="E177" s="21"/>
      <c r="F177" s="21"/>
      <c r="G177" s="43"/>
      <c r="H177" s="21"/>
      <c r="I177" s="162"/>
      <c r="J177" s="522" t="str">
        <f t="shared" si="17"/>
        <v/>
      </c>
      <c r="K177" s="20">
        <f t="shared" si="18"/>
        <v>0</v>
      </c>
      <c r="L177" s="20" t="str">
        <f t="shared" si="19"/>
        <v/>
      </c>
      <c r="M177" s="20" t="str">
        <f t="shared" si="20"/>
        <v/>
      </c>
      <c r="N177" s="20"/>
      <c r="O177" s="20">
        <f t="shared" si="21"/>
        <v>0</v>
      </c>
      <c r="P177" s="20">
        <f t="shared" si="22"/>
        <v>0</v>
      </c>
      <c r="Q177" s="20" t="str">
        <f t="shared" si="23"/>
        <v/>
      </c>
      <c r="R177" s="20">
        <f t="shared" si="24"/>
        <v>0</v>
      </c>
      <c r="S177" s="20"/>
      <c r="T177" s="20"/>
      <c r="U177" s="20"/>
      <c r="V177" s="20"/>
      <c r="W177" s="20"/>
      <c r="X177" s="20"/>
      <c r="Y177" s="20"/>
      <c r="Z177" s="20">
        <f>'BOCES SELECT'!E170</f>
        <v>1045699</v>
      </c>
      <c r="AA177" s="20" t="e">
        <f ca="1">'BOCES SELECT'!CH170</f>
        <v>#N/A</v>
      </c>
      <c r="AB177" s="21"/>
      <c r="AC177" s="21"/>
    </row>
    <row r="178" spans="1:29" s="17" customFormat="1" x14ac:dyDescent="0.2">
      <c r="A178" s="23"/>
      <c r="B178" s="28"/>
      <c r="C178" s="36"/>
      <c r="D178" s="25"/>
      <c r="E178" s="21"/>
      <c r="F178" s="21"/>
      <c r="G178" s="43"/>
      <c r="H178" s="21"/>
      <c r="I178" s="162"/>
      <c r="J178" s="522" t="str">
        <f t="shared" si="17"/>
        <v/>
      </c>
      <c r="K178" s="20">
        <f t="shared" si="18"/>
        <v>0</v>
      </c>
      <c r="L178" s="20" t="str">
        <f t="shared" si="19"/>
        <v/>
      </c>
      <c r="M178" s="20" t="str">
        <f t="shared" si="20"/>
        <v/>
      </c>
      <c r="N178" s="20"/>
      <c r="O178" s="20">
        <f t="shared" si="21"/>
        <v>0</v>
      </c>
      <c r="P178" s="20">
        <f t="shared" si="22"/>
        <v>0</v>
      </c>
      <c r="Q178" s="20" t="str">
        <f t="shared" si="23"/>
        <v/>
      </c>
      <c r="R178" s="20">
        <f t="shared" si="24"/>
        <v>0</v>
      </c>
      <c r="S178" s="20"/>
      <c r="T178" s="20"/>
      <c r="U178" s="20"/>
      <c r="V178" s="20"/>
      <c r="W178" s="20"/>
      <c r="X178" s="20"/>
      <c r="Y178" s="20"/>
      <c r="Z178" s="20">
        <f>'BOCES SELECT'!E171</f>
        <v>1045698</v>
      </c>
      <c r="AA178" s="20" t="e">
        <f ca="1">'BOCES SELECT'!CH171</f>
        <v>#N/A</v>
      </c>
      <c r="AB178" s="21"/>
      <c r="AC178" s="21"/>
    </row>
    <row r="179" spans="1:29" s="17" customFormat="1" x14ac:dyDescent="0.2">
      <c r="A179" s="23"/>
      <c r="B179" s="28"/>
      <c r="C179" s="36"/>
      <c r="D179" s="25"/>
      <c r="E179" s="21"/>
      <c r="F179" s="21"/>
      <c r="G179" s="43"/>
      <c r="H179" s="21"/>
      <c r="I179" s="162"/>
      <c r="J179" s="522" t="str">
        <f t="shared" si="17"/>
        <v/>
      </c>
      <c r="K179" s="20">
        <f t="shared" si="18"/>
        <v>0</v>
      </c>
      <c r="L179" s="20" t="str">
        <f t="shared" si="19"/>
        <v/>
      </c>
      <c r="M179" s="20" t="str">
        <f t="shared" si="20"/>
        <v/>
      </c>
      <c r="N179" s="20"/>
      <c r="O179" s="20">
        <f t="shared" si="21"/>
        <v>0</v>
      </c>
      <c r="P179" s="20">
        <f t="shared" si="22"/>
        <v>0</v>
      </c>
      <c r="Q179" s="20" t="str">
        <f t="shared" si="23"/>
        <v/>
      </c>
      <c r="R179" s="20">
        <f t="shared" si="24"/>
        <v>0</v>
      </c>
      <c r="S179" s="20"/>
      <c r="T179" s="20"/>
      <c r="U179" s="20"/>
      <c r="V179" s="20"/>
      <c r="W179" s="20"/>
      <c r="X179" s="20"/>
      <c r="Y179" s="20"/>
      <c r="Z179" s="20">
        <f>'BOCES SELECT'!E172</f>
        <v>1045697</v>
      </c>
      <c r="AA179" s="20" t="e">
        <f ca="1">'BOCES SELECT'!CH172</f>
        <v>#N/A</v>
      </c>
      <c r="AB179" s="21"/>
      <c r="AC179" s="21"/>
    </row>
    <row r="180" spans="1:29" s="17" customFormat="1" x14ac:dyDescent="0.2">
      <c r="A180" s="23"/>
      <c r="B180" s="28"/>
      <c r="C180" s="36"/>
      <c r="D180" s="25"/>
      <c r="E180" s="21"/>
      <c r="F180" s="21"/>
      <c r="G180" s="43"/>
      <c r="H180" s="21"/>
      <c r="I180" s="162"/>
      <c r="J180" s="522" t="str">
        <f t="shared" si="17"/>
        <v/>
      </c>
      <c r="K180" s="20">
        <f t="shared" si="18"/>
        <v>0</v>
      </c>
      <c r="L180" s="20" t="str">
        <f t="shared" si="19"/>
        <v/>
      </c>
      <c r="M180" s="20" t="str">
        <f t="shared" si="20"/>
        <v/>
      </c>
      <c r="N180" s="20"/>
      <c r="O180" s="20">
        <f t="shared" si="21"/>
        <v>0</v>
      </c>
      <c r="P180" s="20">
        <f t="shared" si="22"/>
        <v>0</v>
      </c>
      <c r="Q180" s="20" t="str">
        <f t="shared" si="23"/>
        <v/>
      </c>
      <c r="R180" s="20">
        <f t="shared" si="24"/>
        <v>0</v>
      </c>
      <c r="S180" s="20"/>
      <c r="T180" s="20"/>
      <c r="U180" s="20"/>
      <c r="V180" s="20"/>
      <c r="W180" s="20"/>
      <c r="X180" s="20"/>
      <c r="Y180" s="20"/>
      <c r="Z180" s="20">
        <f>'BOCES SELECT'!E173</f>
        <v>1045696</v>
      </c>
      <c r="AA180" s="20" t="e">
        <f ca="1">'BOCES SELECT'!CH173</f>
        <v>#N/A</v>
      </c>
      <c r="AB180" s="21"/>
      <c r="AC180" s="21"/>
    </row>
    <row r="181" spans="1:29" s="17" customFormat="1" x14ac:dyDescent="0.2">
      <c r="A181" s="23"/>
      <c r="B181" s="28"/>
      <c r="C181" s="36"/>
      <c r="D181" s="25"/>
      <c r="E181" s="21"/>
      <c r="F181" s="21"/>
      <c r="G181" s="43"/>
      <c r="H181" s="21"/>
      <c r="I181" s="162"/>
      <c r="J181" s="522" t="str">
        <f t="shared" si="17"/>
        <v/>
      </c>
      <c r="K181" s="20">
        <f t="shared" si="18"/>
        <v>0</v>
      </c>
      <c r="L181" s="20" t="str">
        <f t="shared" si="19"/>
        <v/>
      </c>
      <c r="M181" s="20" t="str">
        <f t="shared" si="20"/>
        <v/>
      </c>
      <c r="N181" s="20"/>
      <c r="O181" s="20">
        <f t="shared" si="21"/>
        <v>0</v>
      </c>
      <c r="P181" s="20">
        <f t="shared" si="22"/>
        <v>0</v>
      </c>
      <c r="Q181" s="20" t="str">
        <f t="shared" si="23"/>
        <v/>
      </c>
      <c r="R181" s="20">
        <f t="shared" si="24"/>
        <v>0</v>
      </c>
      <c r="S181" s="20"/>
      <c r="T181" s="20"/>
      <c r="U181" s="20"/>
      <c r="V181" s="20"/>
      <c r="W181" s="20"/>
      <c r="X181" s="20"/>
      <c r="Y181" s="20"/>
      <c r="Z181" s="20">
        <f>'BOCES SELECT'!E174</f>
        <v>1045695</v>
      </c>
      <c r="AA181" s="20" t="e">
        <f ca="1">'BOCES SELECT'!CH174</f>
        <v>#N/A</v>
      </c>
      <c r="AB181" s="21"/>
      <c r="AC181" s="21"/>
    </row>
    <row r="182" spans="1:29" s="17" customFormat="1" x14ac:dyDescent="0.2">
      <c r="A182" s="23"/>
      <c r="B182" s="28"/>
      <c r="C182" s="36"/>
      <c r="D182" s="25"/>
      <c r="E182" s="21"/>
      <c r="F182" s="21"/>
      <c r="G182" s="43"/>
      <c r="H182" s="21"/>
      <c r="I182" s="162"/>
      <c r="J182" s="522" t="str">
        <f t="shared" si="17"/>
        <v/>
      </c>
      <c r="K182" s="20">
        <f t="shared" si="18"/>
        <v>0</v>
      </c>
      <c r="L182" s="20" t="str">
        <f t="shared" si="19"/>
        <v/>
      </c>
      <c r="M182" s="20" t="str">
        <f t="shared" si="20"/>
        <v/>
      </c>
      <c r="N182" s="20"/>
      <c r="O182" s="20">
        <f t="shared" si="21"/>
        <v>0</v>
      </c>
      <c r="P182" s="20">
        <f t="shared" si="22"/>
        <v>0</v>
      </c>
      <c r="Q182" s="20" t="str">
        <f t="shared" si="23"/>
        <v/>
      </c>
      <c r="R182" s="20">
        <f t="shared" si="24"/>
        <v>0</v>
      </c>
      <c r="S182" s="20"/>
      <c r="T182" s="20"/>
      <c r="U182" s="20"/>
      <c r="V182" s="20"/>
      <c r="W182" s="20"/>
      <c r="X182" s="20"/>
      <c r="Y182" s="20"/>
      <c r="Z182" s="20">
        <f>'BOCES SELECT'!E175</f>
        <v>1045694</v>
      </c>
      <c r="AA182" s="20" t="e">
        <f ca="1">'BOCES SELECT'!CH175</f>
        <v>#N/A</v>
      </c>
      <c r="AB182" s="21"/>
      <c r="AC182" s="21"/>
    </row>
    <row r="183" spans="1:29" s="17" customFormat="1" x14ac:dyDescent="0.2">
      <c r="A183" s="23"/>
      <c r="B183" s="28"/>
      <c r="C183" s="36"/>
      <c r="D183" s="25"/>
      <c r="E183" s="21"/>
      <c r="F183" s="21"/>
      <c r="G183" s="43"/>
      <c r="H183" s="21"/>
      <c r="I183" s="162"/>
      <c r="J183" s="522" t="str">
        <f t="shared" si="17"/>
        <v/>
      </c>
      <c r="K183" s="20">
        <f t="shared" si="18"/>
        <v>0</v>
      </c>
      <c r="L183" s="20" t="str">
        <f t="shared" si="19"/>
        <v/>
      </c>
      <c r="M183" s="20" t="str">
        <f t="shared" si="20"/>
        <v/>
      </c>
      <c r="N183" s="20"/>
      <c r="O183" s="20">
        <f t="shared" si="21"/>
        <v>0</v>
      </c>
      <c r="P183" s="20">
        <f t="shared" si="22"/>
        <v>0</v>
      </c>
      <c r="Q183" s="20" t="str">
        <f t="shared" si="23"/>
        <v/>
      </c>
      <c r="R183" s="20">
        <f t="shared" si="24"/>
        <v>0</v>
      </c>
      <c r="S183" s="20"/>
      <c r="T183" s="20"/>
      <c r="U183" s="20"/>
      <c r="V183" s="20"/>
      <c r="W183" s="20"/>
      <c r="X183" s="20"/>
      <c r="Y183" s="20"/>
      <c r="Z183" s="20">
        <f>'BOCES SELECT'!E176</f>
        <v>1045693</v>
      </c>
      <c r="AA183" s="20" t="e">
        <f ca="1">'BOCES SELECT'!CH176</f>
        <v>#N/A</v>
      </c>
      <c r="AB183" s="21"/>
      <c r="AC183" s="21"/>
    </row>
    <row r="184" spans="1:29" s="17" customFormat="1" x14ac:dyDescent="0.2">
      <c r="A184" s="23"/>
      <c r="B184" s="28"/>
      <c r="C184" s="36"/>
      <c r="D184" s="25"/>
      <c r="E184" s="21"/>
      <c r="F184" s="21"/>
      <c r="G184" s="43"/>
      <c r="H184" s="21"/>
      <c r="I184" s="162"/>
      <c r="J184" s="522" t="str">
        <f t="shared" si="17"/>
        <v/>
      </c>
      <c r="K184" s="20">
        <f t="shared" si="18"/>
        <v>0</v>
      </c>
      <c r="L184" s="20" t="str">
        <f t="shared" si="19"/>
        <v/>
      </c>
      <c r="M184" s="20" t="str">
        <f t="shared" si="20"/>
        <v/>
      </c>
      <c r="N184" s="20"/>
      <c r="O184" s="20">
        <f t="shared" si="21"/>
        <v>0</v>
      </c>
      <c r="P184" s="20">
        <f t="shared" si="22"/>
        <v>0</v>
      </c>
      <c r="Q184" s="20" t="str">
        <f t="shared" si="23"/>
        <v/>
      </c>
      <c r="R184" s="20">
        <f t="shared" si="24"/>
        <v>0</v>
      </c>
      <c r="S184" s="20"/>
      <c r="T184" s="20"/>
      <c r="U184" s="20"/>
      <c r="V184" s="20"/>
      <c r="W184" s="20"/>
      <c r="X184" s="20"/>
      <c r="Y184" s="20"/>
      <c r="Z184" s="20">
        <f>'BOCES SELECT'!E177</f>
        <v>1045692</v>
      </c>
      <c r="AA184" s="20" t="e">
        <f ca="1">'BOCES SELECT'!CH177</f>
        <v>#N/A</v>
      </c>
      <c r="AB184" s="21"/>
      <c r="AC184" s="21"/>
    </row>
    <row r="185" spans="1:29" s="17" customFormat="1" x14ac:dyDescent="0.2">
      <c r="A185" s="23"/>
      <c r="B185" s="28"/>
      <c r="C185" s="36"/>
      <c r="D185" s="25"/>
      <c r="E185" s="21"/>
      <c r="F185" s="21"/>
      <c r="G185" s="43"/>
      <c r="H185" s="21"/>
      <c r="I185" s="162"/>
      <c r="J185" s="522" t="str">
        <f t="shared" si="17"/>
        <v/>
      </c>
      <c r="K185" s="20">
        <f t="shared" si="18"/>
        <v>0</v>
      </c>
      <c r="L185" s="20" t="str">
        <f t="shared" si="19"/>
        <v/>
      </c>
      <c r="M185" s="20" t="str">
        <f t="shared" si="20"/>
        <v/>
      </c>
      <c r="N185" s="20"/>
      <c r="O185" s="20">
        <f t="shared" si="21"/>
        <v>0</v>
      </c>
      <c r="P185" s="20">
        <f t="shared" si="22"/>
        <v>0</v>
      </c>
      <c r="Q185" s="20" t="str">
        <f t="shared" si="23"/>
        <v/>
      </c>
      <c r="R185" s="20">
        <f t="shared" si="24"/>
        <v>0</v>
      </c>
      <c r="S185" s="20"/>
      <c r="T185" s="20"/>
      <c r="U185" s="20"/>
      <c r="V185" s="20"/>
      <c r="W185" s="20"/>
      <c r="X185" s="20"/>
      <c r="Y185" s="20"/>
      <c r="Z185" s="20">
        <f>'BOCES SELECT'!E178</f>
        <v>1045691</v>
      </c>
      <c r="AA185" s="20" t="e">
        <f ca="1">'BOCES SELECT'!CH178</f>
        <v>#N/A</v>
      </c>
      <c r="AB185" s="21"/>
      <c r="AC185" s="21"/>
    </row>
    <row r="186" spans="1:29" s="17" customFormat="1" x14ac:dyDescent="0.2">
      <c r="A186" s="23"/>
      <c r="B186" s="28"/>
      <c r="C186" s="36"/>
      <c r="D186" s="25"/>
      <c r="E186" s="21"/>
      <c r="F186" s="21"/>
      <c r="G186" s="43"/>
      <c r="H186" s="21"/>
      <c r="I186" s="162"/>
      <c r="J186" s="522" t="str">
        <f t="shared" si="17"/>
        <v/>
      </c>
      <c r="K186" s="20">
        <f t="shared" si="18"/>
        <v>0</v>
      </c>
      <c r="L186" s="20" t="str">
        <f t="shared" si="19"/>
        <v/>
      </c>
      <c r="M186" s="20" t="str">
        <f t="shared" si="20"/>
        <v/>
      </c>
      <c r="N186" s="20"/>
      <c r="O186" s="20">
        <f t="shared" si="21"/>
        <v>0</v>
      </c>
      <c r="P186" s="20">
        <f t="shared" si="22"/>
        <v>0</v>
      </c>
      <c r="Q186" s="20" t="str">
        <f t="shared" si="23"/>
        <v/>
      </c>
      <c r="R186" s="20">
        <f t="shared" si="24"/>
        <v>0</v>
      </c>
      <c r="S186" s="20"/>
      <c r="T186" s="20"/>
      <c r="U186" s="20"/>
      <c r="V186" s="20"/>
      <c r="W186" s="20"/>
      <c r="X186" s="20"/>
      <c r="Y186" s="20"/>
      <c r="Z186" s="20">
        <f>'BOCES SELECT'!E179</f>
        <v>1045690</v>
      </c>
      <c r="AA186" s="20" t="e">
        <f ca="1">'BOCES SELECT'!CH179</f>
        <v>#N/A</v>
      </c>
      <c r="AB186" s="21"/>
      <c r="AC186" s="21"/>
    </row>
    <row r="187" spans="1:29" s="17" customFormat="1" x14ac:dyDescent="0.2">
      <c r="A187" s="23"/>
      <c r="B187" s="28"/>
      <c r="C187" s="36"/>
      <c r="D187" s="25"/>
      <c r="E187" s="21"/>
      <c r="F187" s="21"/>
      <c r="G187" s="43"/>
      <c r="H187" s="21"/>
      <c r="I187" s="162"/>
      <c r="J187" s="522" t="str">
        <f t="shared" si="17"/>
        <v/>
      </c>
      <c r="K187" s="20">
        <f t="shared" si="18"/>
        <v>0</v>
      </c>
      <c r="L187" s="20" t="str">
        <f t="shared" si="19"/>
        <v/>
      </c>
      <c r="M187" s="20" t="str">
        <f t="shared" si="20"/>
        <v/>
      </c>
      <c r="N187" s="20"/>
      <c r="O187" s="20">
        <f t="shared" si="21"/>
        <v>0</v>
      </c>
      <c r="P187" s="20">
        <f t="shared" si="22"/>
        <v>0</v>
      </c>
      <c r="Q187" s="20" t="str">
        <f t="shared" si="23"/>
        <v/>
      </c>
      <c r="R187" s="20">
        <f t="shared" si="24"/>
        <v>0</v>
      </c>
      <c r="S187" s="20"/>
      <c r="T187" s="20"/>
      <c r="U187" s="20"/>
      <c r="V187" s="20"/>
      <c r="W187" s="20"/>
      <c r="X187" s="20"/>
      <c r="Y187" s="20"/>
      <c r="Z187" s="20">
        <f>'BOCES SELECT'!E180</f>
        <v>1045689</v>
      </c>
      <c r="AA187" s="20" t="e">
        <f ca="1">'BOCES SELECT'!CH180</f>
        <v>#N/A</v>
      </c>
      <c r="AB187" s="21"/>
      <c r="AC187" s="21"/>
    </row>
    <row r="188" spans="1:29" s="17" customFormat="1" x14ac:dyDescent="0.2">
      <c r="A188" s="23"/>
      <c r="B188" s="28"/>
      <c r="C188" s="36"/>
      <c r="D188" s="25"/>
      <c r="E188" s="21"/>
      <c r="F188" s="21"/>
      <c r="G188" s="43"/>
      <c r="H188" s="21"/>
      <c r="I188" s="162"/>
      <c r="J188" s="522" t="str">
        <f t="shared" si="17"/>
        <v/>
      </c>
      <c r="K188" s="20">
        <f t="shared" si="18"/>
        <v>0</v>
      </c>
      <c r="L188" s="20" t="str">
        <f t="shared" si="19"/>
        <v/>
      </c>
      <c r="M188" s="20" t="str">
        <f t="shared" si="20"/>
        <v/>
      </c>
      <c r="N188" s="20"/>
      <c r="O188" s="20">
        <f t="shared" si="21"/>
        <v>0</v>
      </c>
      <c r="P188" s="20">
        <f t="shared" si="22"/>
        <v>0</v>
      </c>
      <c r="Q188" s="20" t="str">
        <f t="shared" si="23"/>
        <v/>
      </c>
      <c r="R188" s="20">
        <f t="shared" si="24"/>
        <v>0</v>
      </c>
      <c r="S188" s="20"/>
      <c r="T188" s="20"/>
      <c r="U188" s="20"/>
      <c r="V188" s="20"/>
      <c r="W188" s="20"/>
      <c r="X188" s="20"/>
      <c r="Y188" s="20"/>
      <c r="Z188" s="20">
        <f>'BOCES SELECT'!E181</f>
        <v>1045688</v>
      </c>
      <c r="AA188" s="20" t="e">
        <f ca="1">'BOCES SELECT'!CH181</f>
        <v>#N/A</v>
      </c>
      <c r="AB188" s="21"/>
      <c r="AC188" s="21"/>
    </row>
    <row r="189" spans="1:29" s="17" customFormat="1" x14ac:dyDescent="0.2">
      <c r="A189" s="23"/>
      <c r="B189" s="28"/>
      <c r="C189" s="36"/>
      <c r="D189" s="25"/>
      <c r="E189" s="21"/>
      <c r="F189" s="21"/>
      <c r="G189" s="43"/>
      <c r="H189" s="21"/>
      <c r="I189" s="162"/>
      <c r="J189" s="522" t="str">
        <f t="shared" si="17"/>
        <v/>
      </c>
      <c r="K189" s="20">
        <f t="shared" si="18"/>
        <v>0</v>
      </c>
      <c r="L189" s="20" t="str">
        <f t="shared" si="19"/>
        <v/>
      </c>
      <c r="M189" s="20" t="str">
        <f t="shared" si="20"/>
        <v/>
      </c>
      <c r="N189" s="20"/>
      <c r="O189" s="20">
        <f t="shared" si="21"/>
        <v>0</v>
      </c>
      <c r="P189" s="20">
        <f t="shared" si="22"/>
        <v>0</v>
      </c>
      <c r="Q189" s="20" t="str">
        <f t="shared" si="23"/>
        <v/>
      </c>
      <c r="R189" s="20">
        <f t="shared" si="24"/>
        <v>0</v>
      </c>
      <c r="S189" s="20"/>
      <c r="T189" s="20"/>
      <c r="U189" s="20"/>
      <c r="V189" s="20"/>
      <c r="W189" s="20"/>
      <c r="X189" s="20"/>
      <c r="Y189" s="20"/>
      <c r="Z189" s="20">
        <f>'BOCES SELECT'!E182</f>
        <v>1045687</v>
      </c>
      <c r="AA189" s="20" t="e">
        <f ca="1">'BOCES SELECT'!CH182</f>
        <v>#N/A</v>
      </c>
      <c r="AB189" s="21"/>
      <c r="AC189" s="21"/>
    </row>
    <row r="190" spans="1:29" s="17" customFormat="1" x14ac:dyDescent="0.2">
      <c r="A190" s="23"/>
      <c r="B190" s="28"/>
      <c r="C190" s="36"/>
      <c r="D190" s="25"/>
      <c r="E190" s="21"/>
      <c r="F190" s="21"/>
      <c r="G190" s="43"/>
      <c r="H190" s="21"/>
      <c r="I190" s="162"/>
      <c r="J190" s="522" t="str">
        <f t="shared" si="17"/>
        <v/>
      </c>
      <c r="K190" s="20">
        <f t="shared" si="18"/>
        <v>0</v>
      </c>
      <c r="L190" s="20" t="str">
        <f t="shared" si="19"/>
        <v/>
      </c>
      <c r="M190" s="20" t="str">
        <f t="shared" si="20"/>
        <v/>
      </c>
      <c r="N190" s="20"/>
      <c r="O190" s="20">
        <f t="shared" si="21"/>
        <v>0</v>
      </c>
      <c r="P190" s="20">
        <f t="shared" si="22"/>
        <v>0</v>
      </c>
      <c r="Q190" s="20" t="str">
        <f t="shared" si="23"/>
        <v/>
      </c>
      <c r="R190" s="20">
        <f t="shared" si="24"/>
        <v>0</v>
      </c>
      <c r="S190" s="20"/>
      <c r="T190" s="20"/>
      <c r="U190" s="20"/>
      <c r="V190" s="20"/>
      <c r="W190" s="20"/>
      <c r="X190" s="20"/>
      <c r="Y190" s="20"/>
      <c r="Z190" s="20">
        <f>'BOCES SELECT'!E183</f>
        <v>1045686</v>
      </c>
      <c r="AA190" s="20" t="e">
        <f ca="1">'BOCES SELECT'!CH183</f>
        <v>#N/A</v>
      </c>
      <c r="AB190" s="21"/>
      <c r="AC190" s="21"/>
    </row>
    <row r="191" spans="1:29" s="17" customFormat="1" x14ac:dyDescent="0.2">
      <c r="A191" s="23"/>
      <c r="B191" s="28"/>
      <c r="C191" s="36"/>
      <c r="D191" s="25"/>
      <c r="E191" s="21"/>
      <c r="F191" s="21"/>
      <c r="G191" s="43"/>
      <c r="H191" s="21"/>
      <c r="I191" s="162"/>
      <c r="J191" s="522" t="str">
        <f t="shared" si="17"/>
        <v/>
      </c>
      <c r="K191" s="20">
        <f t="shared" si="18"/>
        <v>0</v>
      </c>
      <c r="L191" s="20" t="str">
        <f t="shared" si="19"/>
        <v/>
      </c>
      <c r="M191" s="20" t="str">
        <f t="shared" si="20"/>
        <v/>
      </c>
      <c r="N191" s="20"/>
      <c r="O191" s="20">
        <f t="shared" si="21"/>
        <v>0</v>
      </c>
      <c r="P191" s="20">
        <f t="shared" si="22"/>
        <v>0</v>
      </c>
      <c r="Q191" s="20" t="str">
        <f t="shared" si="23"/>
        <v/>
      </c>
      <c r="R191" s="20">
        <f t="shared" si="24"/>
        <v>0</v>
      </c>
      <c r="S191" s="20"/>
      <c r="T191" s="20"/>
      <c r="U191" s="20"/>
      <c r="V191" s="20"/>
      <c r="W191" s="20"/>
      <c r="X191" s="20"/>
      <c r="Y191" s="20"/>
      <c r="Z191" s="20">
        <f>'BOCES SELECT'!E184</f>
        <v>1045685</v>
      </c>
      <c r="AA191" s="20" t="e">
        <f ca="1">'BOCES SELECT'!CH184</f>
        <v>#N/A</v>
      </c>
      <c r="AB191" s="21"/>
      <c r="AC191" s="21"/>
    </row>
    <row r="192" spans="1:29" s="17" customFormat="1" x14ac:dyDescent="0.2">
      <c r="A192" s="23"/>
      <c r="B192" s="28"/>
      <c r="C192" s="36"/>
      <c r="D192" s="25"/>
      <c r="E192" s="21"/>
      <c r="F192" s="21"/>
      <c r="G192" s="43"/>
      <c r="H192" s="21"/>
      <c r="I192" s="162"/>
      <c r="J192" s="522" t="str">
        <f t="shared" si="17"/>
        <v/>
      </c>
      <c r="K192" s="20">
        <f t="shared" si="18"/>
        <v>0</v>
      </c>
      <c r="L192" s="20" t="str">
        <f t="shared" si="19"/>
        <v/>
      </c>
      <c r="M192" s="20" t="str">
        <f t="shared" si="20"/>
        <v/>
      </c>
      <c r="N192" s="20"/>
      <c r="O192" s="20">
        <f t="shared" si="21"/>
        <v>0</v>
      </c>
      <c r="P192" s="20">
        <f t="shared" si="22"/>
        <v>0</v>
      </c>
      <c r="Q192" s="20" t="str">
        <f t="shared" si="23"/>
        <v/>
      </c>
      <c r="R192" s="20">
        <f t="shared" si="24"/>
        <v>0</v>
      </c>
      <c r="S192" s="20"/>
      <c r="T192" s="20"/>
      <c r="U192" s="20"/>
      <c r="V192" s="20"/>
      <c r="W192" s="20"/>
      <c r="X192" s="20"/>
      <c r="Y192" s="20"/>
      <c r="Z192" s="20">
        <f>'BOCES SELECT'!E185</f>
        <v>1045684</v>
      </c>
      <c r="AA192" s="20" t="e">
        <f ca="1">'BOCES SELECT'!CH185</f>
        <v>#N/A</v>
      </c>
      <c r="AB192" s="21"/>
      <c r="AC192" s="21"/>
    </row>
    <row r="193" spans="1:29" s="17" customFormat="1" x14ac:dyDescent="0.2">
      <c r="A193" s="23"/>
      <c r="B193" s="28"/>
      <c r="C193" s="36"/>
      <c r="D193" s="25"/>
      <c r="E193" s="21"/>
      <c r="F193" s="21"/>
      <c r="G193" s="43"/>
      <c r="H193" s="21"/>
      <c r="I193" s="162"/>
      <c r="J193" s="522" t="str">
        <f t="shared" si="17"/>
        <v/>
      </c>
      <c r="K193" s="20">
        <f t="shared" si="18"/>
        <v>0</v>
      </c>
      <c r="L193" s="20" t="str">
        <f t="shared" si="19"/>
        <v/>
      </c>
      <c r="M193" s="20" t="str">
        <f t="shared" si="20"/>
        <v/>
      </c>
      <c r="N193" s="20"/>
      <c r="O193" s="20">
        <f t="shared" si="21"/>
        <v>0</v>
      </c>
      <c r="P193" s="20">
        <f t="shared" si="22"/>
        <v>0</v>
      </c>
      <c r="Q193" s="20" t="str">
        <f t="shared" si="23"/>
        <v/>
      </c>
      <c r="R193" s="20">
        <f t="shared" si="24"/>
        <v>0</v>
      </c>
      <c r="S193" s="20"/>
      <c r="T193" s="20"/>
      <c r="U193" s="20"/>
      <c r="V193" s="20"/>
      <c r="W193" s="20"/>
      <c r="X193" s="20"/>
      <c r="Y193" s="20"/>
      <c r="Z193" s="20">
        <f>'BOCES SELECT'!E186</f>
        <v>1045683</v>
      </c>
      <c r="AA193" s="20" t="e">
        <f ca="1">'BOCES SELECT'!CH186</f>
        <v>#N/A</v>
      </c>
      <c r="AB193" s="21"/>
      <c r="AC193" s="21"/>
    </row>
    <row r="194" spans="1:29" s="17" customFormat="1" x14ac:dyDescent="0.2">
      <c r="A194" s="23"/>
      <c r="B194" s="28"/>
      <c r="C194" s="36"/>
      <c r="D194" s="25"/>
      <c r="E194" s="21"/>
      <c r="F194" s="21"/>
      <c r="G194" s="43"/>
      <c r="H194" s="21"/>
      <c r="I194" s="162"/>
      <c r="J194" s="522" t="str">
        <f t="shared" si="17"/>
        <v/>
      </c>
      <c r="K194" s="20">
        <f t="shared" si="18"/>
        <v>0</v>
      </c>
      <c r="L194" s="20" t="str">
        <f t="shared" si="19"/>
        <v/>
      </c>
      <c r="M194" s="20" t="str">
        <f t="shared" si="20"/>
        <v/>
      </c>
      <c r="N194" s="20"/>
      <c r="O194" s="20">
        <f t="shared" si="21"/>
        <v>0</v>
      </c>
      <c r="P194" s="20">
        <f t="shared" si="22"/>
        <v>0</v>
      </c>
      <c r="Q194" s="20" t="str">
        <f t="shared" si="23"/>
        <v/>
      </c>
      <c r="R194" s="20">
        <f t="shared" si="24"/>
        <v>0</v>
      </c>
      <c r="S194" s="20"/>
      <c r="T194" s="20"/>
      <c r="U194" s="20"/>
      <c r="V194" s="20"/>
      <c r="W194" s="20"/>
      <c r="X194" s="20"/>
      <c r="Y194" s="20"/>
      <c r="Z194" s="20">
        <f>'BOCES SELECT'!E187</f>
        <v>1045682</v>
      </c>
      <c r="AA194" s="20" t="e">
        <f ca="1">'BOCES SELECT'!CH187</f>
        <v>#N/A</v>
      </c>
      <c r="AB194" s="21"/>
      <c r="AC194" s="21"/>
    </row>
    <row r="195" spans="1:29" s="17" customFormat="1" x14ac:dyDescent="0.2">
      <c r="A195" s="23"/>
      <c r="B195" s="28"/>
      <c r="C195" s="36"/>
      <c r="D195" s="25"/>
      <c r="E195" s="21"/>
      <c r="F195" s="21"/>
      <c r="G195" s="43"/>
      <c r="H195" s="21"/>
      <c r="I195" s="162"/>
      <c r="J195" s="522" t="str">
        <f t="shared" si="17"/>
        <v/>
      </c>
      <c r="K195" s="20">
        <f t="shared" si="18"/>
        <v>0</v>
      </c>
      <c r="L195" s="20" t="str">
        <f t="shared" si="19"/>
        <v/>
      </c>
      <c r="M195" s="20" t="str">
        <f t="shared" si="20"/>
        <v/>
      </c>
      <c r="N195" s="20"/>
      <c r="O195" s="20">
        <f t="shared" si="21"/>
        <v>0</v>
      </c>
      <c r="P195" s="20">
        <f t="shared" si="22"/>
        <v>0</v>
      </c>
      <c r="Q195" s="20" t="str">
        <f t="shared" si="23"/>
        <v/>
      </c>
      <c r="R195" s="20">
        <f t="shared" si="24"/>
        <v>0</v>
      </c>
      <c r="S195" s="20"/>
      <c r="T195" s="20"/>
      <c r="U195" s="20"/>
      <c r="V195" s="20"/>
      <c r="W195" s="20"/>
      <c r="X195" s="20"/>
      <c r="Y195" s="20"/>
      <c r="Z195" s="20">
        <f>'BOCES SELECT'!E188</f>
        <v>1045681</v>
      </c>
      <c r="AA195" s="20" t="e">
        <f ca="1">'BOCES SELECT'!CH188</f>
        <v>#N/A</v>
      </c>
      <c r="AB195" s="21"/>
      <c r="AC195" s="21"/>
    </row>
    <row r="196" spans="1:29" s="17" customFormat="1" x14ac:dyDescent="0.2">
      <c r="A196" s="23"/>
      <c r="B196" s="28"/>
      <c r="C196" s="36"/>
      <c r="D196" s="25"/>
      <c r="E196" s="21"/>
      <c r="F196" s="21"/>
      <c r="G196" s="43"/>
      <c r="H196" s="21"/>
      <c r="I196" s="162"/>
      <c r="J196" s="522" t="str">
        <f t="shared" si="17"/>
        <v/>
      </c>
      <c r="K196" s="20">
        <f t="shared" si="18"/>
        <v>0</v>
      </c>
      <c r="L196" s="20" t="str">
        <f t="shared" si="19"/>
        <v/>
      </c>
      <c r="M196" s="20" t="str">
        <f t="shared" si="20"/>
        <v/>
      </c>
      <c r="N196" s="20"/>
      <c r="O196" s="20">
        <f t="shared" si="21"/>
        <v>0</v>
      </c>
      <c r="P196" s="20">
        <f t="shared" si="22"/>
        <v>0</v>
      </c>
      <c r="Q196" s="20" t="str">
        <f t="shared" si="23"/>
        <v/>
      </c>
      <c r="R196" s="20">
        <f t="shared" si="24"/>
        <v>0</v>
      </c>
      <c r="S196" s="20"/>
      <c r="T196" s="20"/>
      <c r="U196" s="20"/>
      <c r="V196" s="20"/>
      <c r="W196" s="20"/>
      <c r="X196" s="20"/>
      <c r="Y196" s="20"/>
      <c r="Z196" s="20">
        <f>'BOCES SELECT'!E189</f>
        <v>1045680</v>
      </c>
      <c r="AA196" s="20" t="e">
        <f ca="1">'BOCES SELECT'!CH189</f>
        <v>#N/A</v>
      </c>
      <c r="AB196" s="21"/>
      <c r="AC196" s="21"/>
    </row>
    <row r="197" spans="1:29" s="17" customFormat="1" x14ac:dyDescent="0.2">
      <c r="A197" s="23"/>
      <c r="B197" s="28"/>
      <c r="C197" s="36"/>
      <c r="D197" s="25"/>
      <c r="E197" s="21"/>
      <c r="F197" s="21"/>
      <c r="G197" s="43"/>
      <c r="H197" s="21"/>
      <c r="I197" s="162"/>
      <c r="J197" s="522" t="str">
        <f t="shared" si="17"/>
        <v/>
      </c>
      <c r="K197" s="20">
        <f t="shared" si="18"/>
        <v>0</v>
      </c>
      <c r="L197" s="20" t="str">
        <f t="shared" si="19"/>
        <v/>
      </c>
      <c r="M197" s="20" t="str">
        <f t="shared" si="20"/>
        <v/>
      </c>
      <c r="N197" s="20"/>
      <c r="O197" s="20">
        <f t="shared" si="21"/>
        <v>0</v>
      </c>
      <c r="P197" s="20">
        <f t="shared" si="22"/>
        <v>0</v>
      </c>
      <c r="Q197" s="20" t="str">
        <f t="shared" si="23"/>
        <v/>
      </c>
      <c r="R197" s="20">
        <f t="shared" si="24"/>
        <v>0</v>
      </c>
      <c r="S197" s="20"/>
      <c r="T197" s="20"/>
      <c r="U197" s="20"/>
      <c r="V197" s="20"/>
      <c r="W197" s="20"/>
      <c r="X197" s="20"/>
      <c r="Y197" s="20"/>
      <c r="Z197" s="20">
        <f>'BOCES SELECT'!E190</f>
        <v>1045679</v>
      </c>
      <c r="AA197" s="20" t="e">
        <f ca="1">'BOCES SELECT'!CH190</f>
        <v>#N/A</v>
      </c>
      <c r="AB197" s="21"/>
      <c r="AC197" s="21"/>
    </row>
    <row r="198" spans="1:29" s="17" customFormat="1" x14ac:dyDescent="0.2">
      <c r="A198" s="23"/>
      <c r="B198" s="28"/>
      <c r="C198" s="36"/>
      <c r="D198" s="25"/>
      <c r="E198" s="21"/>
      <c r="F198" s="21"/>
      <c r="G198" s="43"/>
      <c r="H198" s="21"/>
      <c r="I198" s="162"/>
      <c r="J198" s="522" t="str">
        <f t="shared" si="17"/>
        <v/>
      </c>
      <c r="K198" s="20">
        <f t="shared" si="18"/>
        <v>0</v>
      </c>
      <c r="L198" s="20" t="str">
        <f t="shared" si="19"/>
        <v/>
      </c>
      <c r="M198" s="20" t="str">
        <f t="shared" si="20"/>
        <v/>
      </c>
      <c r="N198" s="20"/>
      <c r="O198" s="20">
        <f t="shared" si="21"/>
        <v>0</v>
      </c>
      <c r="P198" s="20">
        <f t="shared" si="22"/>
        <v>0</v>
      </c>
      <c r="Q198" s="20" t="str">
        <f t="shared" si="23"/>
        <v/>
      </c>
      <c r="R198" s="20">
        <f t="shared" si="24"/>
        <v>0</v>
      </c>
      <c r="S198" s="20"/>
      <c r="T198" s="20"/>
      <c r="U198" s="20"/>
      <c r="V198" s="20"/>
      <c r="W198" s="20"/>
      <c r="X198" s="20"/>
      <c r="Y198" s="20"/>
      <c r="Z198" s="20">
        <f>'BOCES SELECT'!E191</f>
        <v>1045678</v>
      </c>
      <c r="AA198" s="20" t="e">
        <f ca="1">'BOCES SELECT'!CH191</f>
        <v>#N/A</v>
      </c>
      <c r="AB198" s="21"/>
      <c r="AC198" s="21"/>
    </row>
    <row r="199" spans="1:29" s="17" customFormat="1" x14ac:dyDescent="0.2">
      <c r="A199" s="23"/>
      <c r="B199" s="28"/>
      <c r="C199" s="36"/>
      <c r="D199" s="25"/>
      <c r="E199" s="21"/>
      <c r="F199" s="21"/>
      <c r="G199" s="43"/>
      <c r="H199" s="21"/>
      <c r="I199" s="162"/>
      <c r="J199" s="522" t="str">
        <f t="shared" si="17"/>
        <v/>
      </c>
      <c r="K199" s="20">
        <f t="shared" si="18"/>
        <v>0</v>
      </c>
      <c r="L199" s="20" t="str">
        <f t="shared" si="19"/>
        <v/>
      </c>
      <c r="M199" s="20" t="str">
        <f t="shared" si="20"/>
        <v/>
      </c>
      <c r="N199" s="20"/>
      <c r="O199" s="20">
        <f t="shared" si="21"/>
        <v>0</v>
      </c>
      <c r="P199" s="20">
        <f t="shared" si="22"/>
        <v>0</v>
      </c>
      <c r="Q199" s="20" t="str">
        <f t="shared" si="23"/>
        <v/>
      </c>
      <c r="R199" s="20">
        <f t="shared" si="24"/>
        <v>0</v>
      </c>
      <c r="S199" s="20"/>
      <c r="T199" s="20"/>
      <c r="U199" s="20"/>
      <c r="V199" s="20"/>
      <c r="W199" s="20"/>
      <c r="X199" s="20"/>
      <c r="Y199" s="20"/>
      <c r="Z199" s="20">
        <f>'BOCES SELECT'!E192</f>
        <v>1045677</v>
      </c>
      <c r="AA199" s="20" t="e">
        <f ca="1">'BOCES SELECT'!CH192</f>
        <v>#N/A</v>
      </c>
      <c r="AB199" s="21"/>
      <c r="AC199" s="21"/>
    </row>
    <row r="200" spans="1:29" s="17" customFormat="1" x14ac:dyDescent="0.2">
      <c r="A200" s="23"/>
      <c r="B200" s="28"/>
      <c r="C200" s="36"/>
      <c r="D200" s="25"/>
      <c r="E200" s="21"/>
      <c r="F200" s="21"/>
      <c r="G200" s="43"/>
      <c r="H200" s="21"/>
      <c r="I200" s="162"/>
      <c r="J200" s="522" t="str">
        <f t="shared" si="17"/>
        <v/>
      </c>
      <c r="K200" s="20">
        <f t="shared" si="18"/>
        <v>0</v>
      </c>
      <c r="L200" s="20" t="str">
        <f t="shared" si="19"/>
        <v/>
      </c>
      <c r="M200" s="20" t="str">
        <f t="shared" si="20"/>
        <v/>
      </c>
      <c r="N200" s="20"/>
      <c r="O200" s="20">
        <f t="shared" si="21"/>
        <v>0</v>
      </c>
      <c r="P200" s="20">
        <f t="shared" si="22"/>
        <v>0</v>
      </c>
      <c r="Q200" s="20" t="str">
        <f t="shared" si="23"/>
        <v/>
      </c>
      <c r="R200" s="20">
        <f t="shared" si="24"/>
        <v>0</v>
      </c>
      <c r="S200" s="20"/>
      <c r="T200" s="20"/>
      <c r="U200" s="20"/>
      <c r="V200" s="20"/>
      <c r="W200" s="20"/>
      <c r="X200" s="20"/>
      <c r="Y200" s="20"/>
      <c r="Z200" s="20">
        <f>'BOCES SELECT'!E193</f>
        <v>1045676</v>
      </c>
      <c r="AA200" s="20" t="e">
        <f ca="1">'BOCES SELECT'!CH193</f>
        <v>#N/A</v>
      </c>
      <c r="AB200" s="21"/>
      <c r="AC200" s="21"/>
    </row>
    <row r="201" spans="1:29" s="17" customFormat="1" x14ac:dyDescent="0.2">
      <c r="A201" s="23"/>
      <c r="B201" s="28"/>
      <c r="C201" s="36"/>
      <c r="D201" s="25"/>
      <c r="E201" s="21"/>
      <c r="F201" s="21"/>
      <c r="G201" s="43"/>
      <c r="H201" s="21"/>
      <c r="I201" s="162"/>
      <c r="J201" s="522" t="str">
        <f t="shared" si="17"/>
        <v/>
      </c>
      <c r="K201" s="20">
        <f t="shared" si="18"/>
        <v>0</v>
      </c>
      <c r="L201" s="20" t="str">
        <f t="shared" si="19"/>
        <v/>
      </c>
      <c r="M201" s="20" t="str">
        <f t="shared" si="20"/>
        <v/>
      </c>
      <c r="N201" s="20"/>
      <c r="O201" s="20">
        <f t="shared" si="21"/>
        <v>0</v>
      </c>
      <c r="P201" s="20">
        <f t="shared" si="22"/>
        <v>0</v>
      </c>
      <c r="Q201" s="20" t="str">
        <f t="shared" si="23"/>
        <v/>
      </c>
      <c r="R201" s="20">
        <f t="shared" si="24"/>
        <v>0</v>
      </c>
      <c r="S201" s="20"/>
      <c r="T201" s="20"/>
      <c r="U201" s="20"/>
      <c r="V201" s="20"/>
      <c r="W201" s="20"/>
      <c r="X201" s="20"/>
      <c r="Y201" s="20"/>
      <c r="Z201" s="20">
        <f>'BOCES SELECT'!E194</f>
        <v>1045675</v>
      </c>
      <c r="AA201" s="20" t="e">
        <f ca="1">'BOCES SELECT'!CH194</f>
        <v>#N/A</v>
      </c>
      <c r="AB201" s="21"/>
      <c r="AC201" s="21"/>
    </row>
    <row r="202" spans="1:29" s="17" customFormat="1" x14ac:dyDescent="0.2">
      <c r="A202" s="23"/>
      <c r="B202" s="28"/>
      <c r="C202" s="36"/>
      <c r="D202" s="25"/>
      <c r="E202" s="21"/>
      <c r="F202" s="21"/>
      <c r="G202" s="43"/>
      <c r="H202" s="21"/>
      <c r="I202" s="162"/>
      <c r="J202" s="522" t="str">
        <f t="shared" si="17"/>
        <v/>
      </c>
      <c r="K202" s="20">
        <f t="shared" si="18"/>
        <v>0</v>
      </c>
      <c r="L202" s="20" t="str">
        <f t="shared" si="19"/>
        <v/>
      </c>
      <c r="M202" s="20" t="str">
        <f t="shared" si="20"/>
        <v/>
      </c>
      <c r="N202" s="20"/>
      <c r="O202" s="20">
        <f t="shared" si="21"/>
        <v>0</v>
      </c>
      <c r="P202" s="20">
        <f t="shared" si="22"/>
        <v>0</v>
      </c>
      <c r="Q202" s="20" t="str">
        <f t="shared" si="23"/>
        <v/>
      </c>
      <c r="R202" s="20">
        <f t="shared" si="24"/>
        <v>0</v>
      </c>
      <c r="S202" s="20"/>
      <c r="T202" s="20"/>
      <c r="U202" s="20"/>
      <c r="V202" s="20"/>
      <c r="W202" s="20"/>
      <c r="X202" s="20"/>
      <c r="Y202" s="20"/>
      <c r="Z202" s="20">
        <f>'BOCES SELECT'!E195</f>
        <v>1045674</v>
      </c>
      <c r="AA202" s="20" t="e">
        <f ca="1">'BOCES SELECT'!CH195</f>
        <v>#N/A</v>
      </c>
      <c r="AB202" s="21"/>
      <c r="AC202" s="21"/>
    </row>
    <row r="203" spans="1:29" s="17" customFormat="1" x14ac:dyDescent="0.2">
      <c r="A203" s="23"/>
      <c r="B203" s="28"/>
      <c r="C203" s="36"/>
      <c r="D203" s="25"/>
      <c r="E203" s="21"/>
      <c r="F203" s="21"/>
      <c r="G203" s="43"/>
      <c r="H203" s="21"/>
      <c r="I203" s="162"/>
      <c r="J203" s="522" t="str">
        <f t="shared" ref="J203:J266" si="25">IF(K203=K202,"",SUMIF(K:K,K203,I:I))</f>
        <v/>
      </c>
      <c r="K203" s="20">
        <f t="shared" si="18"/>
        <v>0</v>
      </c>
      <c r="L203" s="20" t="str">
        <f t="shared" si="19"/>
        <v/>
      </c>
      <c r="M203" s="20" t="str">
        <f t="shared" si="20"/>
        <v/>
      </c>
      <c r="N203" s="20"/>
      <c r="O203" s="20">
        <f t="shared" si="21"/>
        <v>0</v>
      </c>
      <c r="P203" s="20">
        <f t="shared" si="22"/>
        <v>0</v>
      </c>
      <c r="Q203" s="20" t="str">
        <f t="shared" si="23"/>
        <v/>
      </c>
      <c r="R203" s="20">
        <f t="shared" si="24"/>
        <v>0</v>
      </c>
      <c r="S203" s="20"/>
      <c r="T203" s="20"/>
      <c r="U203" s="20"/>
      <c r="V203" s="20"/>
      <c r="W203" s="20"/>
      <c r="X203" s="20"/>
      <c r="Y203" s="20"/>
      <c r="Z203" s="20">
        <f>'BOCES SELECT'!E196</f>
        <v>1045673</v>
      </c>
      <c r="AA203" s="20" t="e">
        <f ca="1">'BOCES SELECT'!CH196</f>
        <v>#N/A</v>
      </c>
      <c r="AB203" s="21"/>
      <c r="AC203" s="21"/>
    </row>
    <row r="204" spans="1:29" s="17" customFormat="1" x14ac:dyDescent="0.2">
      <c r="A204" s="23"/>
      <c r="B204" s="28"/>
      <c r="C204" s="36"/>
      <c r="D204" s="25"/>
      <c r="E204" s="21"/>
      <c r="F204" s="21"/>
      <c r="G204" s="43"/>
      <c r="H204" s="21"/>
      <c r="I204" s="162"/>
      <c r="J204" s="522" t="str">
        <f t="shared" si="25"/>
        <v/>
      </c>
      <c r="K204" s="20">
        <f t="shared" ref="K204:K267" si="26">IF(ISBLANK(A204),K203,A204)</f>
        <v>0</v>
      </c>
      <c r="L204" s="20" t="str">
        <f t="shared" si="19"/>
        <v/>
      </c>
      <c r="M204" s="20" t="str">
        <f t="shared" si="20"/>
        <v/>
      </c>
      <c r="N204" s="20"/>
      <c r="O204" s="20">
        <f t="shared" si="21"/>
        <v>0</v>
      </c>
      <c r="P204" s="20">
        <f t="shared" si="22"/>
        <v>0</v>
      </c>
      <c r="Q204" s="20" t="str">
        <f t="shared" si="23"/>
        <v/>
      </c>
      <c r="R204" s="20">
        <f t="shared" si="24"/>
        <v>0</v>
      </c>
      <c r="S204" s="20"/>
      <c r="T204" s="20"/>
      <c r="U204" s="20"/>
      <c r="V204" s="20"/>
      <c r="W204" s="20"/>
      <c r="X204" s="20"/>
      <c r="Y204" s="20"/>
      <c r="Z204" s="20">
        <f>'BOCES SELECT'!E197</f>
        <v>1045672</v>
      </c>
      <c r="AA204" s="20" t="e">
        <f ca="1">'BOCES SELECT'!CH197</f>
        <v>#N/A</v>
      </c>
      <c r="AB204" s="21"/>
      <c r="AC204" s="21"/>
    </row>
    <row r="205" spans="1:29" s="17" customFormat="1" x14ac:dyDescent="0.2">
      <c r="A205" s="23"/>
      <c r="B205" s="28"/>
      <c r="C205" s="36"/>
      <c r="D205" s="25"/>
      <c r="E205" s="21"/>
      <c r="F205" s="21"/>
      <c r="G205" s="43"/>
      <c r="H205" s="21"/>
      <c r="I205" s="162"/>
      <c r="J205" s="522" t="str">
        <f t="shared" si="25"/>
        <v/>
      </c>
      <c r="K205" s="20">
        <f t="shared" si="26"/>
        <v>0</v>
      </c>
      <c r="L205" s="20" t="str">
        <f t="shared" si="19"/>
        <v/>
      </c>
      <c r="M205" s="20" t="str">
        <f t="shared" si="20"/>
        <v/>
      </c>
      <c r="N205" s="20"/>
      <c r="O205" s="20">
        <f t="shared" si="21"/>
        <v>0</v>
      </c>
      <c r="P205" s="20">
        <f t="shared" si="22"/>
        <v>0</v>
      </c>
      <c r="Q205" s="20" t="str">
        <f t="shared" si="23"/>
        <v/>
      </c>
      <c r="R205" s="20">
        <f t="shared" si="24"/>
        <v>0</v>
      </c>
      <c r="S205" s="20"/>
      <c r="T205" s="20"/>
      <c r="U205" s="20"/>
      <c r="V205" s="20"/>
      <c r="W205" s="20"/>
      <c r="X205" s="20"/>
      <c r="Y205" s="20"/>
      <c r="Z205" s="20">
        <f>'BOCES SELECT'!E198</f>
        <v>1045671</v>
      </c>
      <c r="AA205" s="20" t="e">
        <f ca="1">'BOCES SELECT'!CH198</f>
        <v>#N/A</v>
      </c>
      <c r="AB205" s="21"/>
      <c r="AC205" s="21"/>
    </row>
    <row r="206" spans="1:29" s="17" customFormat="1" x14ac:dyDescent="0.2">
      <c r="A206" s="23"/>
      <c r="B206" s="28"/>
      <c r="C206" s="36"/>
      <c r="D206" s="25"/>
      <c r="E206" s="21"/>
      <c r="F206" s="21"/>
      <c r="G206" s="43"/>
      <c r="H206" s="21"/>
      <c r="I206" s="162"/>
      <c r="J206" s="522" t="str">
        <f t="shared" si="25"/>
        <v/>
      </c>
      <c r="K206" s="20">
        <f t="shared" si="26"/>
        <v>0</v>
      </c>
      <c r="L206" s="20" t="str">
        <f t="shared" si="19"/>
        <v/>
      </c>
      <c r="M206" s="20" t="str">
        <f t="shared" si="20"/>
        <v/>
      </c>
      <c r="N206" s="20"/>
      <c r="O206" s="20">
        <f t="shared" si="21"/>
        <v>0</v>
      </c>
      <c r="P206" s="20">
        <f t="shared" si="22"/>
        <v>0</v>
      </c>
      <c r="Q206" s="20" t="str">
        <f t="shared" si="23"/>
        <v/>
      </c>
      <c r="R206" s="20">
        <f t="shared" si="24"/>
        <v>0</v>
      </c>
      <c r="S206" s="20"/>
      <c r="T206" s="20"/>
      <c r="U206" s="20"/>
      <c r="V206" s="20"/>
      <c r="W206" s="20"/>
      <c r="X206" s="20"/>
      <c r="Y206" s="20"/>
      <c r="Z206" s="20">
        <f>'BOCES SELECT'!E199</f>
        <v>1045670</v>
      </c>
      <c r="AA206" s="20" t="e">
        <f ca="1">'BOCES SELECT'!CH199</f>
        <v>#N/A</v>
      </c>
      <c r="AB206" s="21"/>
      <c r="AC206" s="21"/>
    </row>
    <row r="207" spans="1:29" s="17" customFormat="1" x14ac:dyDescent="0.2">
      <c r="A207" s="23"/>
      <c r="B207" s="28"/>
      <c r="C207" s="36"/>
      <c r="D207" s="25"/>
      <c r="E207" s="21"/>
      <c r="F207" s="21"/>
      <c r="G207" s="43"/>
      <c r="H207" s="21"/>
      <c r="I207" s="162"/>
      <c r="J207" s="522" t="str">
        <f t="shared" si="25"/>
        <v/>
      </c>
      <c r="K207" s="20">
        <f t="shared" si="26"/>
        <v>0</v>
      </c>
      <c r="L207" s="20" t="str">
        <f t="shared" ref="L207:L270" si="27">LEFT(H207,11)</f>
        <v/>
      </c>
      <c r="M207" s="20" t="str">
        <f t="shared" ref="M207:M270" si="28">LEFT(E207,2)</f>
        <v/>
      </c>
      <c r="N207" s="20"/>
      <c r="O207" s="20">
        <f t="shared" ref="O207:O270" si="29">K207</f>
        <v>0</v>
      </c>
      <c r="P207" s="20">
        <f t="shared" ref="P207:P270" si="30">LEN(L207)</f>
        <v>0</v>
      </c>
      <c r="Q207" s="20" t="str">
        <f t="shared" ref="Q207:Q270" si="31">IF(LEN(L207)=11,L207,IF(LEN(L207)=10,CONCATENATE(L207," "),IF(LEN(L207)=9,CONCATENATE(L207,"  "),IF(LEN(L207)=8,CONCATENATE(L207,"   "),""))))</f>
        <v/>
      </c>
      <c r="R207" s="20">
        <f t="shared" ref="R207:R270" si="32">LEN(Q207)</f>
        <v>0</v>
      </c>
      <c r="S207" s="20"/>
      <c r="T207" s="20"/>
      <c r="U207" s="20"/>
      <c r="V207" s="20"/>
      <c r="W207" s="20"/>
      <c r="X207" s="20"/>
      <c r="Y207" s="20"/>
      <c r="Z207" s="20">
        <f>'BOCES SELECT'!E200</f>
        <v>1045669</v>
      </c>
      <c r="AA207" s="20" t="e">
        <f ca="1">'BOCES SELECT'!CH200</f>
        <v>#N/A</v>
      </c>
      <c r="AB207" s="21"/>
      <c r="AC207" s="21"/>
    </row>
    <row r="208" spans="1:29" s="17" customFormat="1" x14ac:dyDescent="0.2">
      <c r="A208" s="23"/>
      <c r="B208" s="28"/>
      <c r="C208" s="36"/>
      <c r="D208" s="25"/>
      <c r="E208" s="21"/>
      <c r="F208" s="21"/>
      <c r="G208" s="43"/>
      <c r="H208" s="21"/>
      <c r="I208" s="162"/>
      <c r="J208" s="522" t="str">
        <f t="shared" si="25"/>
        <v/>
      </c>
      <c r="K208" s="20">
        <f t="shared" si="26"/>
        <v>0</v>
      </c>
      <c r="L208" s="20" t="str">
        <f t="shared" si="27"/>
        <v/>
      </c>
      <c r="M208" s="20" t="str">
        <f t="shared" si="28"/>
        <v/>
      </c>
      <c r="N208" s="20"/>
      <c r="O208" s="20">
        <f t="shared" si="29"/>
        <v>0</v>
      </c>
      <c r="P208" s="20">
        <f t="shared" si="30"/>
        <v>0</v>
      </c>
      <c r="Q208" s="20" t="str">
        <f t="shared" si="31"/>
        <v/>
      </c>
      <c r="R208" s="20">
        <f t="shared" si="32"/>
        <v>0</v>
      </c>
      <c r="S208" s="20"/>
      <c r="T208" s="20"/>
      <c r="U208" s="20"/>
      <c r="V208" s="20"/>
      <c r="W208" s="20"/>
      <c r="X208" s="20"/>
      <c r="Y208" s="20"/>
      <c r="Z208" s="20">
        <f>'BOCES SELECT'!E201</f>
        <v>1045668</v>
      </c>
      <c r="AA208" s="20" t="e">
        <f ca="1">'BOCES SELECT'!CH201</f>
        <v>#N/A</v>
      </c>
      <c r="AB208" s="21"/>
      <c r="AC208" s="21"/>
    </row>
    <row r="209" spans="1:29" s="17" customFormat="1" x14ac:dyDescent="0.2">
      <c r="A209" s="23"/>
      <c r="B209" s="28"/>
      <c r="C209" s="36"/>
      <c r="D209" s="25"/>
      <c r="E209" s="21"/>
      <c r="F209" s="21"/>
      <c r="G209" s="43"/>
      <c r="H209" s="21"/>
      <c r="I209" s="162"/>
      <c r="J209" s="522" t="str">
        <f t="shared" si="25"/>
        <v/>
      </c>
      <c r="K209" s="20">
        <f t="shared" si="26"/>
        <v>0</v>
      </c>
      <c r="L209" s="20" t="str">
        <f t="shared" si="27"/>
        <v/>
      </c>
      <c r="M209" s="20" t="str">
        <f t="shared" si="28"/>
        <v/>
      </c>
      <c r="N209" s="20"/>
      <c r="O209" s="20">
        <f t="shared" si="29"/>
        <v>0</v>
      </c>
      <c r="P209" s="20">
        <f t="shared" si="30"/>
        <v>0</v>
      </c>
      <c r="Q209" s="20" t="str">
        <f t="shared" si="31"/>
        <v/>
      </c>
      <c r="R209" s="20">
        <f t="shared" si="32"/>
        <v>0</v>
      </c>
      <c r="S209" s="20"/>
      <c r="T209" s="20"/>
      <c r="U209" s="20"/>
      <c r="V209" s="20"/>
      <c r="W209" s="20"/>
      <c r="X209" s="20"/>
      <c r="Y209" s="20"/>
      <c r="Z209" s="20">
        <f>'BOCES SELECT'!E202</f>
        <v>1045667</v>
      </c>
      <c r="AA209" s="20" t="e">
        <f ca="1">'BOCES SELECT'!CH202</f>
        <v>#N/A</v>
      </c>
      <c r="AB209" s="21"/>
      <c r="AC209" s="21"/>
    </row>
    <row r="210" spans="1:29" s="17" customFormat="1" x14ac:dyDescent="0.2">
      <c r="A210" s="23"/>
      <c r="B210" s="28"/>
      <c r="C210" s="36"/>
      <c r="D210" s="25"/>
      <c r="E210" s="21"/>
      <c r="F210" s="21"/>
      <c r="G210" s="43"/>
      <c r="H210" s="21"/>
      <c r="I210" s="162"/>
      <c r="J210" s="522" t="str">
        <f t="shared" si="25"/>
        <v/>
      </c>
      <c r="K210" s="20">
        <f t="shared" si="26"/>
        <v>0</v>
      </c>
      <c r="L210" s="20" t="str">
        <f t="shared" si="27"/>
        <v/>
      </c>
      <c r="M210" s="20" t="str">
        <f t="shared" si="28"/>
        <v/>
      </c>
      <c r="N210" s="20"/>
      <c r="O210" s="20">
        <f t="shared" si="29"/>
        <v>0</v>
      </c>
      <c r="P210" s="20">
        <f t="shared" si="30"/>
        <v>0</v>
      </c>
      <c r="Q210" s="20" t="str">
        <f t="shared" si="31"/>
        <v/>
      </c>
      <c r="R210" s="20">
        <f t="shared" si="32"/>
        <v>0</v>
      </c>
      <c r="S210" s="20"/>
      <c r="T210" s="20"/>
      <c r="U210" s="20"/>
      <c r="V210" s="20"/>
      <c r="W210" s="20"/>
      <c r="X210" s="20"/>
      <c r="Y210" s="20"/>
      <c r="Z210" s="20">
        <f>'BOCES SELECT'!E203</f>
        <v>1045666</v>
      </c>
      <c r="AA210" s="20" t="e">
        <f ca="1">'BOCES SELECT'!CH203</f>
        <v>#N/A</v>
      </c>
      <c r="AB210" s="21"/>
      <c r="AC210" s="21"/>
    </row>
    <row r="211" spans="1:29" s="17" customFormat="1" x14ac:dyDescent="0.2">
      <c r="A211" s="23"/>
      <c r="B211" s="28"/>
      <c r="C211" s="36"/>
      <c r="D211" s="25"/>
      <c r="E211" s="21"/>
      <c r="F211" s="21"/>
      <c r="G211" s="43"/>
      <c r="H211" s="21"/>
      <c r="I211" s="162"/>
      <c r="J211" s="522" t="str">
        <f t="shared" si="25"/>
        <v/>
      </c>
      <c r="K211" s="20">
        <f t="shared" si="26"/>
        <v>0</v>
      </c>
      <c r="L211" s="20" t="str">
        <f t="shared" si="27"/>
        <v/>
      </c>
      <c r="M211" s="20" t="str">
        <f t="shared" si="28"/>
        <v/>
      </c>
      <c r="N211" s="20"/>
      <c r="O211" s="20">
        <f t="shared" si="29"/>
        <v>0</v>
      </c>
      <c r="P211" s="20">
        <f t="shared" si="30"/>
        <v>0</v>
      </c>
      <c r="Q211" s="20" t="str">
        <f t="shared" si="31"/>
        <v/>
      </c>
      <c r="R211" s="20">
        <f t="shared" si="32"/>
        <v>0</v>
      </c>
      <c r="S211" s="20"/>
      <c r="T211" s="20"/>
      <c r="U211" s="20"/>
      <c r="V211" s="20"/>
      <c r="W211" s="20"/>
      <c r="X211" s="20"/>
      <c r="Y211" s="20"/>
      <c r="Z211" s="20">
        <f>'BOCES SELECT'!E204</f>
        <v>1045665</v>
      </c>
      <c r="AA211" s="20" t="e">
        <f ca="1">'BOCES SELECT'!CH204</f>
        <v>#N/A</v>
      </c>
      <c r="AB211" s="21"/>
      <c r="AC211" s="21"/>
    </row>
    <row r="212" spans="1:29" s="17" customFormat="1" x14ac:dyDescent="0.2">
      <c r="A212" s="23"/>
      <c r="B212" s="28"/>
      <c r="C212" s="36"/>
      <c r="D212" s="25"/>
      <c r="E212" s="21"/>
      <c r="F212" s="21"/>
      <c r="G212" s="43"/>
      <c r="H212" s="21"/>
      <c r="I212" s="162"/>
      <c r="J212" s="522" t="str">
        <f t="shared" si="25"/>
        <v/>
      </c>
      <c r="K212" s="20">
        <f t="shared" si="26"/>
        <v>0</v>
      </c>
      <c r="L212" s="20" t="str">
        <f t="shared" si="27"/>
        <v/>
      </c>
      <c r="M212" s="20" t="str">
        <f t="shared" si="28"/>
        <v/>
      </c>
      <c r="N212" s="20"/>
      <c r="O212" s="20">
        <f t="shared" si="29"/>
        <v>0</v>
      </c>
      <c r="P212" s="20">
        <f t="shared" si="30"/>
        <v>0</v>
      </c>
      <c r="Q212" s="20" t="str">
        <f t="shared" si="31"/>
        <v/>
      </c>
      <c r="R212" s="20">
        <f t="shared" si="32"/>
        <v>0</v>
      </c>
      <c r="S212" s="20"/>
      <c r="T212" s="20"/>
      <c r="U212" s="20"/>
      <c r="V212" s="20"/>
      <c r="W212" s="20"/>
      <c r="X212" s="20"/>
      <c r="Y212" s="20"/>
      <c r="Z212" s="20">
        <f>'BOCES SELECT'!E205</f>
        <v>1045664</v>
      </c>
      <c r="AA212" s="20" t="e">
        <f ca="1">'BOCES SELECT'!CH205</f>
        <v>#N/A</v>
      </c>
      <c r="AB212" s="21"/>
      <c r="AC212" s="21"/>
    </row>
    <row r="213" spans="1:29" s="17" customFormat="1" x14ac:dyDescent="0.2">
      <c r="A213" s="23"/>
      <c r="B213" s="28"/>
      <c r="C213" s="36"/>
      <c r="D213" s="25"/>
      <c r="E213" s="21"/>
      <c r="F213" s="21"/>
      <c r="G213" s="43"/>
      <c r="H213" s="21"/>
      <c r="I213" s="162"/>
      <c r="J213" s="522" t="str">
        <f t="shared" si="25"/>
        <v/>
      </c>
      <c r="K213" s="20">
        <f t="shared" si="26"/>
        <v>0</v>
      </c>
      <c r="L213" s="20" t="str">
        <f t="shared" si="27"/>
        <v/>
      </c>
      <c r="M213" s="20" t="str">
        <f t="shared" si="28"/>
        <v/>
      </c>
      <c r="N213" s="20"/>
      <c r="O213" s="20">
        <f t="shared" si="29"/>
        <v>0</v>
      </c>
      <c r="P213" s="20">
        <f t="shared" si="30"/>
        <v>0</v>
      </c>
      <c r="Q213" s="20" t="str">
        <f t="shared" si="31"/>
        <v/>
      </c>
      <c r="R213" s="20">
        <f t="shared" si="32"/>
        <v>0</v>
      </c>
      <c r="S213" s="20"/>
      <c r="T213" s="20"/>
      <c r="U213" s="20"/>
      <c r="V213" s="20"/>
      <c r="W213" s="20"/>
      <c r="X213" s="20"/>
      <c r="Y213" s="20"/>
      <c r="Z213" s="20">
        <f>'BOCES SELECT'!E206</f>
        <v>1045663</v>
      </c>
      <c r="AA213" s="20" t="e">
        <f ca="1">'BOCES SELECT'!CH206</f>
        <v>#N/A</v>
      </c>
      <c r="AB213" s="21"/>
      <c r="AC213" s="21"/>
    </row>
    <row r="214" spans="1:29" s="17" customFormat="1" x14ac:dyDescent="0.2">
      <c r="A214" s="23"/>
      <c r="B214" s="28"/>
      <c r="C214" s="36"/>
      <c r="D214" s="25"/>
      <c r="E214" s="21"/>
      <c r="F214" s="21"/>
      <c r="G214" s="43"/>
      <c r="H214" s="21"/>
      <c r="I214" s="162"/>
      <c r="J214" s="522" t="str">
        <f t="shared" si="25"/>
        <v/>
      </c>
      <c r="K214" s="20">
        <f t="shared" si="26"/>
        <v>0</v>
      </c>
      <c r="L214" s="20" t="str">
        <f t="shared" si="27"/>
        <v/>
      </c>
      <c r="M214" s="20" t="str">
        <f t="shared" si="28"/>
        <v/>
      </c>
      <c r="N214" s="20"/>
      <c r="O214" s="20">
        <f t="shared" si="29"/>
        <v>0</v>
      </c>
      <c r="P214" s="20">
        <f t="shared" si="30"/>
        <v>0</v>
      </c>
      <c r="Q214" s="20" t="str">
        <f t="shared" si="31"/>
        <v/>
      </c>
      <c r="R214" s="20">
        <f t="shared" si="32"/>
        <v>0</v>
      </c>
      <c r="S214" s="20"/>
      <c r="T214" s="20"/>
      <c r="U214" s="20"/>
      <c r="V214" s="20"/>
      <c r="W214" s="20"/>
      <c r="X214" s="20"/>
      <c r="Y214" s="20"/>
      <c r="Z214" s="20">
        <f>'BOCES SELECT'!E207</f>
        <v>1045662</v>
      </c>
      <c r="AA214" s="20" t="e">
        <f ca="1">'BOCES SELECT'!CH207</f>
        <v>#N/A</v>
      </c>
      <c r="AB214" s="21"/>
      <c r="AC214" s="21"/>
    </row>
    <row r="215" spans="1:29" s="17" customFormat="1" x14ac:dyDescent="0.2">
      <c r="A215" s="23"/>
      <c r="B215" s="28"/>
      <c r="C215" s="36"/>
      <c r="D215" s="25"/>
      <c r="E215" s="21"/>
      <c r="F215" s="21"/>
      <c r="G215" s="43"/>
      <c r="H215" s="21"/>
      <c r="I215" s="162"/>
      <c r="J215" s="522" t="str">
        <f t="shared" si="25"/>
        <v/>
      </c>
      <c r="K215" s="20">
        <f t="shared" si="26"/>
        <v>0</v>
      </c>
      <c r="L215" s="20" t="str">
        <f t="shared" si="27"/>
        <v/>
      </c>
      <c r="M215" s="20" t="str">
        <f t="shared" si="28"/>
        <v/>
      </c>
      <c r="N215" s="20"/>
      <c r="O215" s="20">
        <f t="shared" si="29"/>
        <v>0</v>
      </c>
      <c r="P215" s="20">
        <f t="shared" si="30"/>
        <v>0</v>
      </c>
      <c r="Q215" s="20" t="str">
        <f t="shared" si="31"/>
        <v/>
      </c>
      <c r="R215" s="20">
        <f t="shared" si="32"/>
        <v>0</v>
      </c>
      <c r="S215" s="20"/>
      <c r="T215" s="20"/>
      <c r="U215" s="20"/>
      <c r="V215" s="20"/>
      <c r="W215" s="20"/>
      <c r="X215" s="20"/>
      <c r="Y215" s="20"/>
      <c r="Z215" s="20">
        <f>'BOCES SELECT'!E208</f>
        <v>1045661</v>
      </c>
      <c r="AA215" s="20" t="e">
        <f ca="1">'BOCES SELECT'!CH208</f>
        <v>#N/A</v>
      </c>
      <c r="AB215" s="21"/>
      <c r="AC215" s="21"/>
    </row>
    <row r="216" spans="1:29" s="17" customFormat="1" x14ac:dyDescent="0.2">
      <c r="A216" s="23"/>
      <c r="B216" s="28"/>
      <c r="C216" s="36"/>
      <c r="D216" s="25"/>
      <c r="E216" s="21"/>
      <c r="F216" s="21"/>
      <c r="G216" s="43"/>
      <c r="H216" s="21"/>
      <c r="I216" s="162"/>
      <c r="J216" s="522" t="str">
        <f t="shared" si="25"/>
        <v/>
      </c>
      <c r="K216" s="20">
        <f t="shared" si="26"/>
        <v>0</v>
      </c>
      <c r="L216" s="20" t="str">
        <f t="shared" si="27"/>
        <v/>
      </c>
      <c r="M216" s="20" t="str">
        <f t="shared" si="28"/>
        <v/>
      </c>
      <c r="N216" s="20"/>
      <c r="O216" s="20">
        <f t="shared" si="29"/>
        <v>0</v>
      </c>
      <c r="P216" s="20">
        <f t="shared" si="30"/>
        <v>0</v>
      </c>
      <c r="Q216" s="20" t="str">
        <f t="shared" si="31"/>
        <v/>
      </c>
      <c r="R216" s="20">
        <f t="shared" si="32"/>
        <v>0</v>
      </c>
      <c r="S216" s="20"/>
      <c r="T216" s="20"/>
      <c r="U216" s="20"/>
      <c r="V216" s="20"/>
      <c r="W216" s="20"/>
      <c r="X216" s="20"/>
      <c r="Y216" s="20"/>
      <c r="Z216" s="20">
        <f>'BOCES SELECT'!E209</f>
        <v>1045660</v>
      </c>
      <c r="AA216" s="20" t="e">
        <f ca="1">'BOCES SELECT'!CH209</f>
        <v>#N/A</v>
      </c>
      <c r="AB216" s="21"/>
      <c r="AC216" s="21"/>
    </row>
    <row r="217" spans="1:29" s="17" customFormat="1" x14ac:dyDescent="0.2">
      <c r="A217" s="23"/>
      <c r="B217" s="28"/>
      <c r="C217" s="36"/>
      <c r="D217" s="25"/>
      <c r="E217" s="21"/>
      <c r="F217" s="21"/>
      <c r="G217" s="43"/>
      <c r="H217" s="21"/>
      <c r="I217" s="162"/>
      <c r="J217" s="522" t="str">
        <f t="shared" si="25"/>
        <v/>
      </c>
      <c r="K217" s="20">
        <f t="shared" si="26"/>
        <v>0</v>
      </c>
      <c r="L217" s="20" t="str">
        <f t="shared" si="27"/>
        <v/>
      </c>
      <c r="M217" s="20" t="str">
        <f t="shared" si="28"/>
        <v/>
      </c>
      <c r="N217" s="20"/>
      <c r="O217" s="20">
        <f t="shared" si="29"/>
        <v>0</v>
      </c>
      <c r="P217" s="20">
        <f t="shared" si="30"/>
        <v>0</v>
      </c>
      <c r="Q217" s="20" t="str">
        <f t="shared" si="31"/>
        <v/>
      </c>
      <c r="R217" s="20">
        <f t="shared" si="32"/>
        <v>0</v>
      </c>
      <c r="S217" s="20"/>
      <c r="T217" s="20"/>
      <c r="U217" s="20"/>
      <c r="V217" s="20"/>
      <c r="W217" s="20"/>
      <c r="X217" s="20"/>
      <c r="Y217" s="20"/>
      <c r="Z217" s="20">
        <f>'BOCES SELECT'!E210</f>
        <v>1045659</v>
      </c>
      <c r="AA217" s="20" t="e">
        <f ca="1">'BOCES SELECT'!CH210</f>
        <v>#N/A</v>
      </c>
      <c r="AB217" s="21"/>
      <c r="AC217" s="21"/>
    </row>
    <row r="218" spans="1:29" s="17" customFormat="1" x14ac:dyDescent="0.2">
      <c r="A218" s="23"/>
      <c r="B218" s="28"/>
      <c r="C218" s="36"/>
      <c r="D218" s="25"/>
      <c r="E218" s="21"/>
      <c r="F218" s="21"/>
      <c r="G218" s="43"/>
      <c r="H218" s="21"/>
      <c r="I218" s="162"/>
      <c r="J218" s="522" t="str">
        <f t="shared" si="25"/>
        <v/>
      </c>
      <c r="K218" s="20">
        <f t="shared" si="26"/>
        <v>0</v>
      </c>
      <c r="L218" s="20" t="str">
        <f t="shared" si="27"/>
        <v/>
      </c>
      <c r="M218" s="20" t="str">
        <f t="shared" si="28"/>
        <v/>
      </c>
      <c r="N218" s="20"/>
      <c r="O218" s="20">
        <f t="shared" si="29"/>
        <v>0</v>
      </c>
      <c r="P218" s="20">
        <f t="shared" si="30"/>
        <v>0</v>
      </c>
      <c r="Q218" s="20" t="str">
        <f t="shared" si="31"/>
        <v/>
      </c>
      <c r="R218" s="20">
        <f t="shared" si="32"/>
        <v>0</v>
      </c>
      <c r="S218" s="20"/>
      <c r="T218" s="20"/>
      <c r="U218" s="20"/>
      <c r="V218" s="20"/>
      <c r="W218" s="20"/>
      <c r="X218" s="20"/>
      <c r="Y218" s="20"/>
      <c r="Z218" s="20">
        <f>'BOCES SELECT'!E211</f>
        <v>1045658</v>
      </c>
      <c r="AA218" s="20" t="e">
        <f ca="1">'BOCES SELECT'!CH211</f>
        <v>#N/A</v>
      </c>
      <c r="AB218" s="21"/>
      <c r="AC218" s="21"/>
    </row>
    <row r="219" spans="1:29" s="17" customFormat="1" x14ac:dyDescent="0.2">
      <c r="A219" s="23"/>
      <c r="B219" s="28"/>
      <c r="C219" s="36"/>
      <c r="D219" s="25"/>
      <c r="E219" s="21"/>
      <c r="F219" s="21"/>
      <c r="G219" s="43"/>
      <c r="H219" s="21"/>
      <c r="I219" s="162"/>
      <c r="J219" s="522" t="str">
        <f t="shared" si="25"/>
        <v/>
      </c>
      <c r="K219" s="20">
        <f t="shared" si="26"/>
        <v>0</v>
      </c>
      <c r="L219" s="20" t="str">
        <f t="shared" si="27"/>
        <v/>
      </c>
      <c r="M219" s="20" t="str">
        <f t="shared" si="28"/>
        <v/>
      </c>
      <c r="N219" s="20"/>
      <c r="O219" s="20">
        <f t="shared" si="29"/>
        <v>0</v>
      </c>
      <c r="P219" s="20">
        <f t="shared" si="30"/>
        <v>0</v>
      </c>
      <c r="Q219" s="20" t="str">
        <f t="shared" si="31"/>
        <v/>
      </c>
      <c r="R219" s="20">
        <f t="shared" si="32"/>
        <v>0</v>
      </c>
      <c r="S219" s="20"/>
      <c r="T219" s="20"/>
      <c r="U219" s="20"/>
      <c r="V219" s="20"/>
      <c r="W219" s="20"/>
      <c r="X219" s="20"/>
      <c r="Y219" s="20"/>
      <c r="Z219" s="20">
        <f>'BOCES SELECT'!E212</f>
        <v>1045657</v>
      </c>
      <c r="AA219" s="20" t="e">
        <f ca="1">'BOCES SELECT'!CH212</f>
        <v>#N/A</v>
      </c>
      <c r="AB219" s="21"/>
      <c r="AC219" s="21"/>
    </row>
    <row r="220" spans="1:29" s="17" customFormat="1" x14ac:dyDescent="0.2">
      <c r="A220" s="23"/>
      <c r="B220" s="28"/>
      <c r="C220" s="36"/>
      <c r="D220" s="25"/>
      <c r="E220" s="21"/>
      <c r="F220" s="21"/>
      <c r="G220" s="43"/>
      <c r="H220" s="21"/>
      <c r="I220" s="162"/>
      <c r="J220" s="522" t="str">
        <f t="shared" si="25"/>
        <v/>
      </c>
      <c r="K220" s="20">
        <f t="shared" si="26"/>
        <v>0</v>
      </c>
      <c r="L220" s="20" t="str">
        <f t="shared" si="27"/>
        <v/>
      </c>
      <c r="M220" s="20" t="str">
        <f t="shared" si="28"/>
        <v/>
      </c>
      <c r="N220" s="20"/>
      <c r="O220" s="20">
        <f t="shared" si="29"/>
        <v>0</v>
      </c>
      <c r="P220" s="20">
        <f t="shared" si="30"/>
        <v>0</v>
      </c>
      <c r="Q220" s="20" t="str">
        <f t="shared" si="31"/>
        <v/>
      </c>
      <c r="R220" s="20">
        <f t="shared" si="32"/>
        <v>0</v>
      </c>
      <c r="S220" s="20"/>
      <c r="T220" s="20"/>
      <c r="U220" s="20"/>
      <c r="V220" s="20"/>
      <c r="W220" s="20"/>
      <c r="X220" s="20"/>
      <c r="Y220" s="20"/>
      <c r="Z220" s="20">
        <f>'BOCES SELECT'!E213</f>
        <v>1045656</v>
      </c>
      <c r="AA220" s="20" t="e">
        <f ca="1">'BOCES SELECT'!CH213</f>
        <v>#N/A</v>
      </c>
      <c r="AB220" s="21"/>
      <c r="AC220" s="21"/>
    </row>
    <row r="221" spans="1:29" s="17" customFormat="1" x14ac:dyDescent="0.2">
      <c r="A221" s="23"/>
      <c r="B221" s="28"/>
      <c r="C221" s="36"/>
      <c r="D221" s="25"/>
      <c r="E221" s="21"/>
      <c r="F221" s="21"/>
      <c r="G221" s="43"/>
      <c r="H221" s="21"/>
      <c r="I221" s="162"/>
      <c r="J221" s="522" t="str">
        <f t="shared" si="25"/>
        <v/>
      </c>
      <c r="K221" s="20">
        <f t="shared" si="26"/>
        <v>0</v>
      </c>
      <c r="L221" s="20" t="str">
        <f t="shared" si="27"/>
        <v/>
      </c>
      <c r="M221" s="20" t="str">
        <f t="shared" si="28"/>
        <v/>
      </c>
      <c r="N221" s="20"/>
      <c r="O221" s="20">
        <f t="shared" si="29"/>
        <v>0</v>
      </c>
      <c r="P221" s="20">
        <f t="shared" si="30"/>
        <v>0</v>
      </c>
      <c r="Q221" s="20" t="str">
        <f t="shared" si="31"/>
        <v/>
      </c>
      <c r="R221" s="20">
        <f t="shared" si="32"/>
        <v>0</v>
      </c>
      <c r="S221" s="20"/>
      <c r="T221" s="20"/>
      <c r="U221" s="20"/>
      <c r="V221" s="20"/>
      <c r="W221" s="20"/>
      <c r="X221" s="20"/>
      <c r="Y221" s="20"/>
      <c r="Z221" s="20">
        <f>'BOCES SELECT'!E214</f>
        <v>1045655</v>
      </c>
      <c r="AA221" s="20" t="e">
        <f ca="1">'BOCES SELECT'!CH214</f>
        <v>#N/A</v>
      </c>
      <c r="AB221" s="21"/>
      <c r="AC221" s="21"/>
    </row>
    <row r="222" spans="1:29" s="17" customFormat="1" x14ac:dyDescent="0.2">
      <c r="A222" s="23"/>
      <c r="B222" s="28"/>
      <c r="C222" s="36"/>
      <c r="D222" s="25"/>
      <c r="E222" s="21"/>
      <c r="F222" s="21"/>
      <c r="G222" s="43"/>
      <c r="H222" s="21"/>
      <c r="I222" s="162"/>
      <c r="J222" s="522" t="str">
        <f t="shared" si="25"/>
        <v/>
      </c>
      <c r="K222" s="20">
        <f t="shared" si="26"/>
        <v>0</v>
      </c>
      <c r="L222" s="20" t="str">
        <f t="shared" si="27"/>
        <v/>
      </c>
      <c r="M222" s="20" t="str">
        <f t="shared" si="28"/>
        <v/>
      </c>
      <c r="N222" s="20"/>
      <c r="O222" s="20">
        <f t="shared" si="29"/>
        <v>0</v>
      </c>
      <c r="P222" s="20">
        <f t="shared" si="30"/>
        <v>0</v>
      </c>
      <c r="Q222" s="20" t="str">
        <f t="shared" si="31"/>
        <v/>
      </c>
      <c r="R222" s="20">
        <f t="shared" si="32"/>
        <v>0</v>
      </c>
      <c r="S222" s="20"/>
      <c r="T222" s="20"/>
      <c r="U222" s="20"/>
      <c r="V222" s="20"/>
      <c r="W222" s="20"/>
      <c r="X222" s="20"/>
      <c r="Y222" s="20"/>
      <c r="Z222" s="20">
        <f>'BOCES SELECT'!E215</f>
        <v>1045654</v>
      </c>
      <c r="AA222" s="20" t="e">
        <f ca="1">'BOCES SELECT'!CH215</f>
        <v>#N/A</v>
      </c>
      <c r="AB222" s="21"/>
      <c r="AC222" s="21"/>
    </row>
    <row r="223" spans="1:29" s="17" customFormat="1" x14ac:dyDescent="0.2">
      <c r="A223" s="23"/>
      <c r="B223" s="28"/>
      <c r="C223" s="36"/>
      <c r="D223" s="25"/>
      <c r="E223" s="21"/>
      <c r="F223" s="21"/>
      <c r="G223" s="43"/>
      <c r="H223" s="21"/>
      <c r="I223" s="162"/>
      <c r="J223" s="522" t="str">
        <f t="shared" si="25"/>
        <v/>
      </c>
      <c r="K223" s="20">
        <f t="shared" si="26"/>
        <v>0</v>
      </c>
      <c r="L223" s="20" t="str">
        <f t="shared" si="27"/>
        <v/>
      </c>
      <c r="M223" s="20" t="str">
        <f t="shared" si="28"/>
        <v/>
      </c>
      <c r="N223" s="20"/>
      <c r="O223" s="20">
        <f t="shared" si="29"/>
        <v>0</v>
      </c>
      <c r="P223" s="20">
        <f t="shared" si="30"/>
        <v>0</v>
      </c>
      <c r="Q223" s="20" t="str">
        <f t="shared" si="31"/>
        <v/>
      </c>
      <c r="R223" s="20">
        <f t="shared" si="32"/>
        <v>0</v>
      </c>
      <c r="S223" s="20"/>
      <c r="T223" s="20"/>
      <c r="U223" s="20"/>
      <c r="V223" s="20"/>
      <c r="W223" s="20"/>
      <c r="X223" s="20"/>
      <c r="Y223" s="20"/>
      <c r="Z223" s="20">
        <f>'BOCES SELECT'!E216</f>
        <v>1045653</v>
      </c>
      <c r="AA223" s="20" t="e">
        <f ca="1">'BOCES SELECT'!CH216</f>
        <v>#N/A</v>
      </c>
      <c r="AB223" s="21"/>
      <c r="AC223" s="21"/>
    </row>
    <row r="224" spans="1:29" s="17" customFormat="1" x14ac:dyDescent="0.2">
      <c r="A224" s="23"/>
      <c r="B224" s="28"/>
      <c r="C224" s="36"/>
      <c r="D224" s="25"/>
      <c r="E224" s="21"/>
      <c r="F224" s="21"/>
      <c r="G224" s="43"/>
      <c r="H224" s="21"/>
      <c r="I224" s="162"/>
      <c r="J224" s="522" t="str">
        <f t="shared" si="25"/>
        <v/>
      </c>
      <c r="K224" s="20">
        <f t="shared" si="26"/>
        <v>0</v>
      </c>
      <c r="L224" s="20" t="str">
        <f t="shared" si="27"/>
        <v/>
      </c>
      <c r="M224" s="20" t="str">
        <f t="shared" si="28"/>
        <v/>
      </c>
      <c r="N224" s="20"/>
      <c r="O224" s="20">
        <f t="shared" si="29"/>
        <v>0</v>
      </c>
      <c r="P224" s="20">
        <f t="shared" si="30"/>
        <v>0</v>
      </c>
      <c r="Q224" s="20" t="str">
        <f t="shared" si="31"/>
        <v/>
      </c>
      <c r="R224" s="20">
        <f t="shared" si="32"/>
        <v>0</v>
      </c>
      <c r="S224" s="20"/>
      <c r="T224" s="20"/>
      <c r="U224" s="20"/>
      <c r="V224" s="20"/>
      <c r="W224" s="20"/>
      <c r="X224" s="20"/>
      <c r="Y224" s="20"/>
      <c r="Z224" s="20">
        <f>'BOCES SELECT'!E217</f>
        <v>1045652</v>
      </c>
      <c r="AA224" s="20" t="e">
        <f ca="1">'BOCES SELECT'!CH217</f>
        <v>#N/A</v>
      </c>
      <c r="AB224" s="21"/>
      <c r="AC224" s="21"/>
    </row>
    <row r="225" spans="1:29" s="17" customFormat="1" x14ac:dyDescent="0.2">
      <c r="A225" s="23"/>
      <c r="B225" s="28"/>
      <c r="C225" s="36"/>
      <c r="D225" s="25"/>
      <c r="E225" s="21"/>
      <c r="F225" s="21"/>
      <c r="G225" s="43"/>
      <c r="H225" s="21"/>
      <c r="I225" s="162"/>
      <c r="J225" s="522" t="str">
        <f t="shared" si="25"/>
        <v/>
      </c>
      <c r="K225" s="20">
        <f t="shared" si="26"/>
        <v>0</v>
      </c>
      <c r="L225" s="20" t="str">
        <f t="shared" si="27"/>
        <v/>
      </c>
      <c r="M225" s="20" t="str">
        <f t="shared" si="28"/>
        <v/>
      </c>
      <c r="N225" s="20"/>
      <c r="O225" s="20">
        <f t="shared" si="29"/>
        <v>0</v>
      </c>
      <c r="P225" s="20">
        <f t="shared" si="30"/>
        <v>0</v>
      </c>
      <c r="Q225" s="20" t="str">
        <f t="shared" si="31"/>
        <v/>
      </c>
      <c r="R225" s="20">
        <f t="shared" si="32"/>
        <v>0</v>
      </c>
      <c r="S225" s="20"/>
      <c r="T225" s="20"/>
      <c r="U225" s="20"/>
      <c r="V225" s="20"/>
      <c r="W225" s="20"/>
      <c r="X225" s="20"/>
      <c r="Y225" s="20"/>
      <c r="Z225" s="20">
        <f>'BOCES SELECT'!E218</f>
        <v>1045651</v>
      </c>
      <c r="AA225" s="20" t="e">
        <f ca="1">'BOCES SELECT'!CH218</f>
        <v>#N/A</v>
      </c>
      <c r="AB225" s="21"/>
      <c r="AC225" s="21"/>
    </row>
    <row r="226" spans="1:29" s="17" customFormat="1" x14ac:dyDescent="0.2">
      <c r="A226" s="23"/>
      <c r="B226" s="28"/>
      <c r="C226" s="36"/>
      <c r="D226" s="25"/>
      <c r="E226" s="21"/>
      <c r="F226" s="21"/>
      <c r="G226" s="43"/>
      <c r="H226" s="21"/>
      <c r="I226" s="162"/>
      <c r="J226" s="522" t="str">
        <f t="shared" si="25"/>
        <v/>
      </c>
      <c r="K226" s="20">
        <f t="shared" si="26"/>
        <v>0</v>
      </c>
      <c r="L226" s="20" t="str">
        <f t="shared" si="27"/>
        <v/>
      </c>
      <c r="M226" s="20" t="str">
        <f t="shared" si="28"/>
        <v/>
      </c>
      <c r="N226" s="20"/>
      <c r="O226" s="20">
        <f t="shared" si="29"/>
        <v>0</v>
      </c>
      <c r="P226" s="20">
        <f t="shared" si="30"/>
        <v>0</v>
      </c>
      <c r="Q226" s="20" t="str">
        <f t="shared" si="31"/>
        <v/>
      </c>
      <c r="R226" s="20">
        <f t="shared" si="32"/>
        <v>0</v>
      </c>
      <c r="S226" s="20"/>
      <c r="T226" s="20"/>
      <c r="U226" s="20"/>
      <c r="V226" s="20"/>
      <c r="W226" s="20"/>
      <c r="X226" s="20"/>
      <c r="Y226" s="20"/>
      <c r="Z226" s="20">
        <f>'BOCES SELECT'!E219</f>
        <v>1045650</v>
      </c>
      <c r="AA226" s="20" t="e">
        <f ca="1">'BOCES SELECT'!CH219</f>
        <v>#N/A</v>
      </c>
      <c r="AB226" s="21"/>
      <c r="AC226" s="21"/>
    </row>
    <row r="227" spans="1:29" s="17" customFormat="1" x14ac:dyDescent="0.2">
      <c r="A227" s="23"/>
      <c r="B227" s="28"/>
      <c r="C227" s="36"/>
      <c r="D227" s="25"/>
      <c r="E227" s="21"/>
      <c r="F227" s="21"/>
      <c r="G227" s="43"/>
      <c r="H227" s="21"/>
      <c r="I227" s="162"/>
      <c r="J227" s="522" t="str">
        <f t="shared" si="25"/>
        <v/>
      </c>
      <c r="K227" s="20">
        <f t="shared" si="26"/>
        <v>0</v>
      </c>
      <c r="L227" s="20" t="str">
        <f t="shared" si="27"/>
        <v/>
      </c>
      <c r="M227" s="20" t="str">
        <f t="shared" si="28"/>
        <v/>
      </c>
      <c r="N227" s="20"/>
      <c r="O227" s="20">
        <f t="shared" si="29"/>
        <v>0</v>
      </c>
      <c r="P227" s="20">
        <f t="shared" si="30"/>
        <v>0</v>
      </c>
      <c r="Q227" s="20" t="str">
        <f t="shared" si="31"/>
        <v/>
      </c>
      <c r="R227" s="20">
        <f t="shared" si="32"/>
        <v>0</v>
      </c>
      <c r="S227" s="20"/>
      <c r="T227" s="20"/>
      <c r="U227" s="20"/>
      <c r="V227" s="20"/>
      <c r="W227" s="20"/>
      <c r="X227" s="20"/>
      <c r="Y227" s="20"/>
      <c r="Z227" s="20">
        <f>'BOCES SELECT'!E220</f>
        <v>1045649</v>
      </c>
      <c r="AA227" s="20" t="e">
        <f ca="1">'BOCES SELECT'!CH220</f>
        <v>#N/A</v>
      </c>
      <c r="AB227" s="21"/>
      <c r="AC227" s="21"/>
    </row>
    <row r="228" spans="1:29" s="17" customFormat="1" x14ac:dyDescent="0.2">
      <c r="A228" s="23"/>
      <c r="B228" s="28"/>
      <c r="C228" s="36"/>
      <c r="D228" s="25"/>
      <c r="E228" s="21"/>
      <c r="F228" s="21"/>
      <c r="G228" s="43"/>
      <c r="H228" s="21"/>
      <c r="I228" s="162"/>
      <c r="J228" s="522" t="str">
        <f t="shared" si="25"/>
        <v/>
      </c>
      <c r="K228" s="20">
        <f t="shared" si="26"/>
        <v>0</v>
      </c>
      <c r="L228" s="20" t="str">
        <f t="shared" si="27"/>
        <v/>
      </c>
      <c r="M228" s="20" t="str">
        <f t="shared" si="28"/>
        <v/>
      </c>
      <c r="N228" s="20"/>
      <c r="O228" s="20">
        <f t="shared" si="29"/>
        <v>0</v>
      </c>
      <c r="P228" s="20">
        <f t="shared" si="30"/>
        <v>0</v>
      </c>
      <c r="Q228" s="20" t="str">
        <f t="shared" si="31"/>
        <v/>
      </c>
      <c r="R228" s="20">
        <f t="shared" si="32"/>
        <v>0</v>
      </c>
      <c r="S228" s="20"/>
      <c r="T228" s="20"/>
      <c r="U228" s="20"/>
      <c r="V228" s="20"/>
      <c r="W228" s="20"/>
      <c r="X228" s="20"/>
      <c r="Y228" s="20"/>
      <c r="Z228" s="20">
        <f>'BOCES SELECT'!E221</f>
        <v>1045648</v>
      </c>
      <c r="AA228" s="20" t="e">
        <f ca="1">'BOCES SELECT'!CH221</f>
        <v>#N/A</v>
      </c>
      <c r="AB228" s="21"/>
      <c r="AC228" s="21"/>
    </row>
    <row r="229" spans="1:29" s="17" customFormat="1" x14ac:dyDescent="0.2">
      <c r="A229" s="23"/>
      <c r="B229" s="28"/>
      <c r="C229" s="36"/>
      <c r="D229" s="25"/>
      <c r="E229" s="21"/>
      <c r="F229" s="21"/>
      <c r="G229" s="43"/>
      <c r="H229" s="21"/>
      <c r="I229" s="162"/>
      <c r="J229" s="522" t="str">
        <f t="shared" si="25"/>
        <v/>
      </c>
      <c r="K229" s="20">
        <f t="shared" si="26"/>
        <v>0</v>
      </c>
      <c r="L229" s="20" t="str">
        <f t="shared" si="27"/>
        <v/>
      </c>
      <c r="M229" s="20" t="str">
        <f t="shared" si="28"/>
        <v/>
      </c>
      <c r="N229" s="20"/>
      <c r="O229" s="20">
        <f t="shared" si="29"/>
        <v>0</v>
      </c>
      <c r="P229" s="20">
        <f t="shared" si="30"/>
        <v>0</v>
      </c>
      <c r="Q229" s="20" t="str">
        <f t="shared" si="31"/>
        <v/>
      </c>
      <c r="R229" s="20">
        <f t="shared" si="32"/>
        <v>0</v>
      </c>
      <c r="S229" s="20"/>
      <c r="T229" s="20"/>
      <c r="U229" s="20"/>
      <c r="V229" s="20"/>
      <c r="W229" s="20"/>
      <c r="X229" s="20"/>
      <c r="Y229" s="20"/>
      <c r="Z229" s="20">
        <f>'BOCES SELECT'!E222</f>
        <v>1045647</v>
      </c>
      <c r="AA229" s="20" t="e">
        <f ca="1">'BOCES SELECT'!CH222</f>
        <v>#N/A</v>
      </c>
      <c r="AB229" s="21"/>
      <c r="AC229" s="21"/>
    </row>
    <row r="230" spans="1:29" s="17" customFormat="1" x14ac:dyDescent="0.2">
      <c r="A230" s="23"/>
      <c r="B230" s="28"/>
      <c r="C230" s="36"/>
      <c r="D230" s="25"/>
      <c r="E230" s="21"/>
      <c r="F230" s="21"/>
      <c r="G230" s="43"/>
      <c r="H230" s="21"/>
      <c r="I230" s="162"/>
      <c r="J230" s="522" t="str">
        <f t="shared" si="25"/>
        <v/>
      </c>
      <c r="K230" s="20">
        <f t="shared" si="26"/>
        <v>0</v>
      </c>
      <c r="L230" s="20" t="str">
        <f t="shared" si="27"/>
        <v/>
      </c>
      <c r="M230" s="20" t="str">
        <f t="shared" si="28"/>
        <v/>
      </c>
      <c r="N230" s="20"/>
      <c r="O230" s="20">
        <f t="shared" si="29"/>
        <v>0</v>
      </c>
      <c r="P230" s="20">
        <f t="shared" si="30"/>
        <v>0</v>
      </c>
      <c r="Q230" s="20" t="str">
        <f t="shared" si="31"/>
        <v/>
      </c>
      <c r="R230" s="20">
        <f t="shared" si="32"/>
        <v>0</v>
      </c>
      <c r="S230" s="20"/>
      <c r="T230" s="20"/>
      <c r="U230" s="20"/>
      <c r="V230" s="20"/>
      <c r="W230" s="20"/>
      <c r="X230" s="20"/>
      <c r="Y230" s="20"/>
      <c r="Z230" s="20">
        <f>'BOCES SELECT'!E223</f>
        <v>1045646</v>
      </c>
      <c r="AA230" s="20" t="e">
        <f ca="1">'BOCES SELECT'!CH223</f>
        <v>#N/A</v>
      </c>
      <c r="AB230" s="21"/>
      <c r="AC230" s="21"/>
    </row>
    <row r="231" spans="1:29" s="17" customFormat="1" x14ac:dyDescent="0.2">
      <c r="A231" s="23"/>
      <c r="B231" s="28"/>
      <c r="C231" s="36"/>
      <c r="D231" s="25"/>
      <c r="E231" s="21"/>
      <c r="F231" s="21"/>
      <c r="G231" s="43"/>
      <c r="H231" s="21"/>
      <c r="I231" s="162"/>
      <c r="J231" s="522" t="str">
        <f t="shared" si="25"/>
        <v/>
      </c>
      <c r="K231" s="20">
        <f t="shared" si="26"/>
        <v>0</v>
      </c>
      <c r="L231" s="20" t="str">
        <f t="shared" si="27"/>
        <v/>
      </c>
      <c r="M231" s="20" t="str">
        <f t="shared" si="28"/>
        <v/>
      </c>
      <c r="N231" s="20"/>
      <c r="O231" s="20">
        <f t="shared" si="29"/>
        <v>0</v>
      </c>
      <c r="P231" s="20">
        <f t="shared" si="30"/>
        <v>0</v>
      </c>
      <c r="Q231" s="20" t="str">
        <f t="shared" si="31"/>
        <v/>
      </c>
      <c r="R231" s="20">
        <f t="shared" si="32"/>
        <v>0</v>
      </c>
      <c r="S231" s="20"/>
      <c r="T231" s="20"/>
      <c r="U231" s="20"/>
      <c r="V231" s="20"/>
      <c r="W231" s="20"/>
      <c r="X231" s="20"/>
      <c r="Y231" s="20"/>
      <c r="Z231" s="20">
        <f>'BOCES SELECT'!E224</f>
        <v>1045645</v>
      </c>
      <c r="AA231" s="20" t="e">
        <f ca="1">'BOCES SELECT'!CH224</f>
        <v>#N/A</v>
      </c>
      <c r="AB231" s="21"/>
      <c r="AC231" s="21"/>
    </row>
    <row r="232" spans="1:29" s="17" customFormat="1" x14ac:dyDescent="0.2">
      <c r="A232" s="23"/>
      <c r="B232" s="28"/>
      <c r="C232" s="36"/>
      <c r="D232" s="25"/>
      <c r="E232" s="21"/>
      <c r="F232" s="21"/>
      <c r="G232" s="43"/>
      <c r="H232" s="21"/>
      <c r="I232" s="162"/>
      <c r="J232" s="522" t="str">
        <f t="shared" si="25"/>
        <v/>
      </c>
      <c r="K232" s="20">
        <f t="shared" si="26"/>
        <v>0</v>
      </c>
      <c r="L232" s="20" t="str">
        <f t="shared" si="27"/>
        <v/>
      </c>
      <c r="M232" s="20" t="str">
        <f t="shared" si="28"/>
        <v/>
      </c>
      <c r="N232" s="20"/>
      <c r="O232" s="20">
        <f t="shared" si="29"/>
        <v>0</v>
      </c>
      <c r="P232" s="20">
        <f t="shared" si="30"/>
        <v>0</v>
      </c>
      <c r="Q232" s="20" t="str">
        <f t="shared" si="31"/>
        <v/>
      </c>
      <c r="R232" s="20">
        <f t="shared" si="32"/>
        <v>0</v>
      </c>
      <c r="S232" s="20"/>
      <c r="T232" s="20"/>
      <c r="U232" s="20"/>
      <c r="V232" s="20"/>
      <c r="W232" s="20"/>
      <c r="X232" s="20"/>
      <c r="Y232" s="20"/>
      <c r="Z232" s="20">
        <f>'BOCES SELECT'!E225</f>
        <v>1045644</v>
      </c>
      <c r="AA232" s="20" t="e">
        <f ca="1">'BOCES SELECT'!CH225</f>
        <v>#N/A</v>
      </c>
      <c r="AB232" s="21"/>
      <c r="AC232" s="21"/>
    </row>
    <row r="233" spans="1:29" s="17" customFormat="1" x14ac:dyDescent="0.2">
      <c r="A233" s="23"/>
      <c r="B233" s="28"/>
      <c r="C233" s="36"/>
      <c r="D233" s="25"/>
      <c r="E233" s="21"/>
      <c r="F233" s="21"/>
      <c r="G233" s="43"/>
      <c r="H233" s="21"/>
      <c r="I233" s="162"/>
      <c r="J233" s="522" t="str">
        <f t="shared" si="25"/>
        <v/>
      </c>
      <c r="K233" s="20">
        <f t="shared" si="26"/>
        <v>0</v>
      </c>
      <c r="L233" s="20" t="str">
        <f t="shared" si="27"/>
        <v/>
      </c>
      <c r="M233" s="20" t="str">
        <f t="shared" si="28"/>
        <v/>
      </c>
      <c r="N233" s="20"/>
      <c r="O233" s="20">
        <f t="shared" si="29"/>
        <v>0</v>
      </c>
      <c r="P233" s="20">
        <f t="shared" si="30"/>
        <v>0</v>
      </c>
      <c r="Q233" s="20" t="str">
        <f t="shared" si="31"/>
        <v/>
      </c>
      <c r="R233" s="20">
        <f t="shared" si="32"/>
        <v>0</v>
      </c>
      <c r="S233" s="20"/>
      <c r="T233" s="20"/>
      <c r="U233" s="20"/>
      <c r="V233" s="20"/>
      <c r="W233" s="20"/>
      <c r="X233" s="20"/>
      <c r="Y233" s="20"/>
      <c r="Z233" s="20">
        <f>'BOCES SELECT'!E226</f>
        <v>1045643</v>
      </c>
      <c r="AA233" s="20" t="e">
        <f ca="1">'BOCES SELECT'!CH226</f>
        <v>#N/A</v>
      </c>
      <c r="AB233" s="21"/>
      <c r="AC233" s="21"/>
    </row>
    <row r="234" spans="1:29" s="17" customFormat="1" x14ac:dyDescent="0.2">
      <c r="A234" s="23"/>
      <c r="B234" s="28"/>
      <c r="C234" s="36"/>
      <c r="D234" s="25"/>
      <c r="E234" s="21"/>
      <c r="F234" s="21"/>
      <c r="G234" s="43"/>
      <c r="H234" s="21"/>
      <c r="I234" s="162"/>
      <c r="J234" s="522" t="str">
        <f t="shared" si="25"/>
        <v/>
      </c>
      <c r="K234" s="20">
        <f t="shared" si="26"/>
        <v>0</v>
      </c>
      <c r="L234" s="20" t="str">
        <f t="shared" si="27"/>
        <v/>
      </c>
      <c r="M234" s="20" t="str">
        <f t="shared" si="28"/>
        <v/>
      </c>
      <c r="N234" s="20"/>
      <c r="O234" s="20">
        <f t="shared" si="29"/>
        <v>0</v>
      </c>
      <c r="P234" s="20">
        <f t="shared" si="30"/>
        <v>0</v>
      </c>
      <c r="Q234" s="20" t="str">
        <f t="shared" si="31"/>
        <v/>
      </c>
      <c r="R234" s="20">
        <f t="shared" si="32"/>
        <v>0</v>
      </c>
      <c r="S234" s="20"/>
      <c r="T234" s="20"/>
      <c r="U234" s="20"/>
      <c r="V234" s="20"/>
      <c r="W234" s="20"/>
      <c r="X234" s="20"/>
      <c r="Y234" s="20"/>
      <c r="Z234" s="20">
        <f>'BOCES SELECT'!E227</f>
        <v>1045642</v>
      </c>
      <c r="AA234" s="20" t="e">
        <f ca="1">'BOCES SELECT'!CH227</f>
        <v>#N/A</v>
      </c>
      <c r="AB234" s="21"/>
      <c r="AC234" s="21"/>
    </row>
    <row r="235" spans="1:29" s="17" customFormat="1" x14ac:dyDescent="0.2">
      <c r="A235" s="23"/>
      <c r="B235" s="28"/>
      <c r="C235" s="36"/>
      <c r="D235" s="25"/>
      <c r="E235" s="21"/>
      <c r="F235" s="21"/>
      <c r="G235" s="43"/>
      <c r="H235" s="21"/>
      <c r="I235" s="162"/>
      <c r="J235" s="522" t="str">
        <f t="shared" si="25"/>
        <v/>
      </c>
      <c r="K235" s="20">
        <f t="shared" si="26"/>
        <v>0</v>
      </c>
      <c r="L235" s="20" t="str">
        <f t="shared" si="27"/>
        <v/>
      </c>
      <c r="M235" s="20" t="str">
        <f t="shared" si="28"/>
        <v/>
      </c>
      <c r="N235" s="20"/>
      <c r="O235" s="20">
        <f t="shared" si="29"/>
        <v>0</v>
      </c>
      <c r="P235" s="20">
        <f t="shared" si="30"/>
        <v>0</v>
      </c>
      <c r="Q235" s="20" t="str">
        <f t="shared" si="31"/>
        <v/>
      </c>
      <c r="R235" s="20">
        <f t="shared" si="32"/>
        <v>0</v>
      </c>
      <c r="S235" s="20"/>
      <c r="T235" s="20"/>
      <c r="U235" s="20"/>
      <c r="V235" s="20"/>
      <c r="W235" s="20"/>
      <c r="X235" s="20"/>
      <c r="Y235" s="20"/>
      <c r="Z235" s="20">
        <f>'BOCES SELECT'!E228</f>
        <v>1045641</v>
      </c>
      <c r="AA235" s="20" t="e">
        <f ca="1">'BOCES SELECT'!CH228</f>
        <v>#N/A</v>
      </c>
      <c r="AB235" s="21"/>
      <c r="AC235" s="21"/>
    </row>
    <row r="236" spans="1:29" s="17" customFormat="1" x14ac:dyDescent="0.2">
      <c r="A236" s="23"/>
      <c r="B236" s="28"/>
      <c r="C236" s="36"/>
      <c r="D236" s="25"/>
      <c r="E236" s="21"/>
      <c r="F236" s="21"/>
      <c r="G236" s="43"/>
      <c r="H236" s="21"/>
      <c r="I236" s="162"/>
      <c r="J236" s="522" t="str">
        <f t="shared" si="25"/>
        <v/>
      </c>
      <c r="K236" s="20">
        <f t="shared" si="26"/>
        <v>0</v>
      </c>
      <c r="L236" s="20" t="str">
        <f t="shared" si="27"/>
        <v/>
      </c>
      <c r="M236" s="20" t="str">
        <f t="shared" si="28"/>
        <v/>
      </c>
      <c r="N236" s="20"/>
      <c r="O236" s="20">
        <f t="shared" si="29"/>
        <v>0</v>
      </c>
      <c r="P236" s="20">
        <f t="shared" si="30"/>
        <v>0</v>
      </c>
      <c r="Q236" s="20" t="str">
        <f t="shared" si="31"/>
        <v/>
      </c>
      <c r="R236" s="20">
        <f t="shared" si="32"/>
        <v>0</v>
      </c>
      <c r="S236" s="20"/>
      <c r="T236" s="20"/>
      <c r="U236" s="20"/>
      <c r="V236" s="20"/>
      <c r="W236" s="20"/>
      <c r="X236" s="20"/>
      <c r="Y236" s="20"/>
      <c r="Z236" s="20">
        <f>'BOCES SELECT'!E229</f>
        <v>1045640</v>
      </c>
      <c r="AA236" s="20" t="e">
        <f ca="1">'BOCES SELECT'!CH229</f>
        <v>#N/A</v>
      </c>
      <c r="AB236" s="21"/>
      <c r="AC236" s="21"/>
    </row>
    <row r="237" spans="1:29" s="17" customFormat="1" x14ac:dyDescent="0.2">
      <c r="A237" s="23"/>
      <c r="B237" s="28"/>
      <c r="C237" s="36"/>
      <c r="D237" s="25"/>
      <c r="E237" s="21"/>
      <c r="F237" s="21"/>
      <c r="G237" s="43"/>
      <c r="H237" s="21"/>
      <c r="I237" s="162"/>
      <c r="J237" s="522" t="str">
        <f t="shared" si="25"/>
        <v/>
      </c>
      <c r="K237" s="20">
        <f t="shared" si="26"/>
        <v>0</v>
      </c>
      <c r="L237" s="20" t="str">
        <f t="shared" si="27"/>
        <v/>
      </c>
      <c r="M237" s="20" t="str">
        <f t="shared" si="28"/>
        <v/>
      </c>
      <c r="N237" s="20"/>
      <c r="O237" s="20">
        <f t="shared" si="29"/>
        <v>0</v>
      </c>
      <c r="P237" s="20">
        <f t="shared" si="30"/>
        <v>0</v>
      </c>
      <c r="Q237" s="20" t="str">
        <f t="shared" si="31"/>
        <v/>
      </c>
      <c r="R237" s="20">
        <f t="shared" si="32"/>
        <v>0</v>
      </c>
      <c r="S237" s="20"/>
      <c r="T237" s="20"/>
      <c r="U237" s="20"/>
      <c r="V237" s="20"/>
      <c r="W237" s="20"/>
      <c r="X237" s="20"/>
      <c r="Y237" s="20"/>
      <c r="Z237" s="20">
        <f>'BOCES SELECT'!E230</f>
        <v>1045639</v>
      </c>
      <c r="AA237" s="20" t="e">
        <f ca="1">'BOCES SELECT'!CH230</f>
        <v>#N/A</v>
      </c>
      <c r="AB237" s="21"/>
      <c r="AC237" s="21"/>
    </row>
    <row r="238" spans="1:29" s="17" customFormat="1" x14ac:dyDescent="0.2">
      <c r="A238" s="23"/>
      <c r="B238" s="28"/>
      <c r="C238" s="36"/>
      <c r="D238" s="25"/>
      <c r="E238" s="21"/>
      <c r="F238" s="21"/>
      <c r="G238" s="43"/>
      <c r="H238" s="21"/>
      <c r="I238" s="162"/>
      <c r="J238" s="522" t="str">
        <f t="shared" si="25"/>
        <v/>
      </c>
      <c r="K238" s="20">
        <f t="shared" si="26"/>
        <v>0</v>
      </c>
      <c r="L238" s="20" t="str">
        <f t="shared" si="27"/>
        <v/>
      </c>
      <c r="M238" s="20" t="str">
        <f t="shared" si="28"/>
        <v/>
      </c>
      <c r="N238" s="20"/>
      <c r="O238" s="20">
        <f t="shared" si="29"/>
        <v>0</v>
      </c>
      <c r="P238" s="20">
        <f t="shared" si="30"/>
        <v>0</v>
      </c>
      <c r="Q238" s="20" t="str">
        <f t="shared" si="31"/>
        <v/>
      </c>
      <c r="R238" s="20">
        <f t="shared" si="32"/>
        <v>0</v>
      </c>
      <c r="S238" s="20"/>
      <c r="T238" s="20"/>
      <c r="U238" s="20"/>
      <c r="V238" s="20"/>
      <c r="W238" s="20"/>
      <c r="X238" s="20"/>
      <c r="Y238" s="20"/>
      <c r="Z238" s="20">
        <f>'BOCES SELECT'!E231</f>
        <v>1045638</v>
      </c>
      <c r="AA238" s="20" t="e">
        <f ca="1">'BOCES SELECT'!CH231</f>
        <v>#N/A</v>
      </c>
      <c r="AB238" s="21"/>
      <c r="AC238" s="21"/>
    </row>
    <row r="239" spans="1:29" s="17" customFormat="1" x14ac:dyDescent="0.2">
      <c r="A239" s="23"/>
      <c r="B239" s="28"/>
      <c r="C239" s="36"/>
      <c r="D239" s="25"/>
      <c r="E239" s="21"/>
      <c r="F239" s="21"/>
      <c r="G239" s="43"/>
      <c r="H239" s="21"/>
      <c r="I239" s="162"/>
      <c r="J239" s="522" t="str">
        <f t="shared" si="25"/>
        <v/>
      </c>
      <c r="K239" s="20">
        <f t="shared" si="26"/>
        <v>0</v>
      </c>
      <c r="L239" s="20" t="str">
        <f t="shared" si="27"/>
        <v/>
      </c>
      <c r="M239" s="20" t="str">
        <f t="shared" si="28"/>
        <v/>
      </c>
      <c r="N239" s="20"/>
      <c r="O239" s="20">
        <f t="shared" si="29"/>
        <v>0</v>
      </c>
      <c r="P239" s="20">
        <f t="shared" si="30"/>
        <v>0</v>
      </c>
      <c r="Q239" s="20" t="str">
        <f t="shared" si="31"/>
        <v/>
      </c>
      <c r="R239" s="20">
        <f t="shared" si="32"/>
        <v>0</v>
      </c>
      <c r="S239" s="20"/>
      <c r="T239" s="20"/>
      <c r="U239" s="20"/>
      <c r="V239" s="20"/>
      <c r="W239" s="20"/>
      <c r="X239" s="20"/>
      <c r="Y239" s="20"/>
      <c r="Z239" s="20">
        <f>'BOCES SELECT'!E232</f>
        <v>1045637</v>
      </c>
      <c r="AA239" s="20" t="e">
        <f ca="1">'BOCES SELECT'!CH232</f>
        <v>#N/A</v>
      </c>
      <c r="AB239" s="21"/>
      <c r="AC239" s="21"/>
    </row>
    <row r="240" spans="1:29" s="17" customFormat="1" x14ac:dyDescent="0.2">
      <c r="A240" s="23"/>
      <c r="B240" s="28"/>
      <c r="C240" s="36"/>
      <c r="D240" s="25"/>
      <c r="E240" s="21"/>
      <c r="F240" s="21"/>
      <c r="G240" s="43"/>
      <c r="H240" s="21"/>
      <c r="I240" s="162"/>
      <c r="J240" s="522" t="str">
        <f t="shared" si="25"/>
        <v/>
      </c>
      <c r="K240" s="20">
        <f t="shared" si="26"/>
        <v>0</v>
      </c>
      <c r="L240" s="20" t="str">
        <f t="shared" si="27"/>
        <v/>
      </c>
      <c r="M240" s="20" t="str">
        <f t="shared" si="28"/>
        <v/>
      </c>
      <c r="N240" s="20"/>
      <c r="O240" s="20">
        <f t="shared" si="29"/>
        <v>0</v>
      </c>
      <c r="P240" s="20">
        <f t="shared" si="30"/>
        <v>0</v>
      </c>
      <c r="Q240" s="20" t="str">
        <f t="shared" si="31"/>
        <v/>
      </c>
      <c r="R240" s="20">
        <f t="shared" si="32"/>
        <v>0</v>
      </c>
      <c r="S240" s="20"/>
      <c r="T240" s="20"/>
      <c r="U240" s="20"/>
      <c r="V240" s="20"/>
      <c r="W240" s="20"/>
      <c r="X240" s="20"/>
      <c r="Y240" s="20"/>
      <c r="Z240" s="20">
        <f>'BOCES SELECT'!E233</f>
        <v>1045636</v>
      </c>
      <c r="AA240" s="20" t="e">
        <f ca="1">'BOCES SELECT'!CH233</f>
        <v>#N/A</v>
      </c>
      <c r="AB240" s="21"/>
      <c r="AC240" s="21"/>
    </row>
    <row r="241" spans="1:29" s="17" customFormat="1" x14ac:dyDescent="0.2">
      <c r="A241" s="23"/>
      <c r="B241" s="28"/>
      <c r="C241" s="36"/>
      <c r="D241" s="25"/>
      <c r="E241" s="21"/>
      <c r="F241" s="21"/>
      <c r="G241" s="43"/>
      <c r="H241" s="21"/>
      <c r="I241" s="162"/>
      <c r="J241" s="522" t="str">
        <f t="shared" si="25"/>
        <v/>
      </c>
      <c r="K241" s="20">
        <f t="shared" si="26"/>
        <v>0</v>
      </c>
      <c r="L241" s="20" t="str">
        <f t="shared" si="27"/>
        <v/>
      </c>
      <c r="M241" s="20" t="str">
        <f t="shared" si="28"/>
        <v/>
      </c>
      <c r="N241" s="20"/>
      <c r="O241" s="20">
        <f t="shared" si="29"/>
        <v>0</v>
      </c>
      <c r="P241" s="20">
        <f t="shared" si="30"/>
        <v>0</v>
      </c>
      <c r="Q241" s="20" t="str">
        <f t="shared" si="31"/>
        <v/>
      </c>
      <c r="R241" s="20">
        <f t="shared" si="32"/>
        <v>0</v>
      </c>
      <c r="S241" s="20"/>
      <c r="T241" s="20"/>
      <c r="U241" s="20"/>
      <c r="V241" s="20"/>
      <c r="W241" s="20"/>
      <c r="X241" s="20"/>
      <c r="Y241" s="20"/>
      <c r="Z241" s="20">
        <f>'BOCES SELECT'!E234</f>
        <v>1045635</v>
      </c>
      <c r="AA241" s="20" t="e">
        <f ca="1">'BOCES SELECT'!CH234</f>
        <v>#N/A</v>
      </c>
      <c r="AB241" s="21"/>
      <c r="AC241" s="21"/>
    </row>
    <row r="242" spans="1:29" s="17" customFormat="1" x14ac:dyDescent="0.2">
      <c r="A242" s="23"/>
      <c r="B242" s="28"/>
      <c r="C242" s="36"/>
      <c r="D242" s="25"/>
      <c r="E242" s="21"/>
      <c r="F242" s="21"/>
      <c r="G242" s="43"/>
      <c r="H242" s="21"/>
      <c r="I242" s="162"/>
      <c r="J242" s="522" t="str">
        <f t="shared" si="25"/>
        <v/>
      </c>
      <c r="K242" s="20">
        <f t="shared" si="26"/>
        <v>0</v>
      </c>
      <c r="L242" s="20" t="str">
        <f t="shared" si="27"/>
        <v/>
      </c>
      <c r="M242" s="20" t="str">
        <f t="shared" si="28"/>
        <v/>
      </c>
      <c r="N242" s="20"/>
      <c r="O242" s="20">
        <f t="shared" si="29"/>
        <v>0</v>
      </c>
      <c r="P242" s="20">
        <f t="shared" si="30"/>
        <v>0</v>
      </c>
      <c r="Q242" s="20" t="str">
        <f t="shared" si="31"/>
        <v/>
      </c>
      <c r="R242" s="20">
        <f t="shared" si="32"/>
        <v>0</v>
      </c>
      <c r="S242" s="20"/>
      <c r="T242" s="20"/>
      <c r="U242" s="20"/>
      <c r="V242" s="20"/>
      <c r="W242" s="20"/>
      <c r="X242" s="20"/>
      <c r="Y242" s="20"/>
      <c r="Z242" s="20">
        <f>'BOCES SELECT'!E235</f>
        <v>1045634</v>
      </c>
      <c r="AA242" s="20" t="e">
        <f ca="1">'BOCES SELECT'!CH235</f>
        <v>#N/A</v>
      </c>
      <c r="AB242" s="21"/>
      <c r="AC242" s="21"/>
    </row>
    <row r="243" spans="1:29" s="17" customFormat="1" x14ac:dyDescent="0.2">
      <c r="A243" s="23"/>
      <c r="B243" s="28"/>
      <c r="C243" s="36"/>
      <c r="D243" s="25"/>
      <c r="E243" s="21"/>
      <c r="F243" s="21"/>
      <c r="G243" s="43"/>
      <c r="H243" s="21"/>
      <c r="I243" s="162"/>
      <c r="J243" s="522" t="str">
        <f t="shared" si="25"/>
        <v/>
      </c>
      <c r="K243" s="20">
        <f t="shared" si="26"/>
        <v>0</v>
      </c>
      <c r="L243" s="20" t="str">
        <f t="shared" si="27"/>
        <v/>
      </c>
      <c r="M243" s="20" t="str">
        <f t="shared" si="28"/>
        <v/>
      </c>
      <c r="N243" s="20"/>
      <c r="O243" s="20">
        <f t="shared" si="29"/>
        <v>0</v>
      </c>
      <c r="P243" s="20">
        <f t="shared" si="30"/>
        <v>0</v>
      </c>
      <c r="Q243" s="20" t="str">
        <f t="shared" si="31"/>
        <v/>
      </c>
      <c r="R243" s="20">
        <f t="shared" si="32"/>
        <v>0</v>
      </c>
      <c r="S243" s="20"/>
      <c r="T243" s="20"/>
      <c r="U243" s="20"/>
      <c r="V243" s="20"/>
      <c r="W243" s="20"/>
      <c r="X243" s="20"/>
      <c r="Y243" s="20"/>
      <c r="Z243" s="20">
        <f>'BOCES SELECT'!E236</f>
        <v>1045633</v>
      </c>
      <c r="AA243" s="20" t="e">
        <f ca="1">'BOCES SELECT'!CH236</f>
        <v>#N/A</v>
      </c>
      <c r="AB243" s="21"/>
      <c r="AC243" s="21"/>
    </row>
    <row r="244" spans="1:29" s="17" customFormat="1" x14ac:dyDescent="0.2">
      <c r="A244" s="23"/>
      <c r="B244" s="28"/>
      <c r="C244" s="36"/>
      <c r="D244" s="25"/>
      <c r="E244" s="21"/>
      <c r="F244" s="21"/>
      <c r="G244" s="43"/>
      <c r="H244" s="21"/>
      <c r="I244" s="162"/>
      <c r="J244" s="522" t="str">
        <f t="shared" si="25"/>
        <v/>
      </c>
      <c r="K244" s="20">
        <f t="shared" si="26"/>
        <v>0</v>
      </c>
      <c r="L244" s="20" t="str">
        <f t="shared" si="27"/>
        <v/>
      </c>
      <c r="M244" s="20" t="str">
        <f t="shared" si="28"/>
        <v/>
      </c>
      <c r="N244" s="20"/>
      <c r="O244" s="20">
        <f t="shared" si="29"/>
        <v>0</v>
      </c>
      <c r="P244" s="20">
        <f t="shared" si="30"/>
        <v>0</v>
      </c>
      <c r="Q244" s="20" t="str">
        <f t="shared" si="31"/>
        <v/>
      </c>
      <c r="R244" s="20">
        <f t="shared" si="32"/>
        <v>0</v>
      </c>
      <c r="S244" s="20"/>
      <c r="T244" s="20"/>
      <c r="U244" s="20"/>
      <c r="V244" s="20"/>
      <c r="W244" s="20"/>
      <c r="X244" s="20"/>
      <c r="Y244" s="20"/>
      <c r="Z244" s="20">
        <f>'BOCES SELECT'!E237</f>
        <v>1045632</v>
      </c>
      <c r="AA244" s="20" t="e">
        <f ca="1">'BOCES SELECT'!CH237</f>
        <v>#N/A</v>
      </c>
      <c r="AB244" s="21"/>
      <c r="AC244" s="21"/>
    </row>
    <row r="245" spans="1:29" s="17" customFormat="1" x14ac:dyDescent="0.2">
      <c r="A245" s="23"/>
      <c r="B245" s="28"/>
      <c r="C245" s="36"/>
      <c r="D245" s="25"/>
      <c r="E245" s="21"/>
      <c r="F245" s="21"/>
      <c r="G245" s="43"/>
      <c r="H245" s="21"/>
      <c r="I245" s="162"/>
      <c r="J245" s="522" t="str">
        <f t="shared" si="25"/>
        <v/>
      </c>
      <c r="K245" s="20">
        <f t="shared" si="26"/>
        <v>0</v>
      </c>
      <c r="L245" s="20" t="str">
        <f t="shared" si="27"/>
        <v/>
      </c>
      <c r="M245" s="20" t="str">
        <f t="shared" si="28"/>
        <v/>
      </c>
      <c r="N245" s="20"/>
      <c r="O245" s="20">
        <f t="shared" si="29"/>
        <v>0</v>
      </c>
      <c r="P245" s="20">
        <f t="shared" si="30"/>
        <v>0</v>
      </c>
      <c r="Q245" s="20" t="str">
        <f t="shared" si="31"/>
        <v/>
      </c>
      <c r="R245" s="20">
        <f t="shared" si="32"/>
        <v>0</v>
      </c>
      <c r="S245" s="20"/>
      <c r="T245" s="20"/>
      <c r="U245" s="20"/>
      <c r="V245" s="20"/>
      <c r="W245" s="20"/>
      <c r="X245" s="20"/>
      <c r="Y245" s="20"/>
      <c r="Z245" s="20">
        <f>'BOCES SELECT'!E238</f>
        <v>1045631</v>
      </c>
      <c r="AA245" s="20" t="e">
        <f ca="1">'BOCES SELECT'!CH238</f>
        <v>#N/A</v>
      </c>
      <c r="AB245" s="21"/>
      <c r="AC245" s="21"/>
    </row>
    <row r="246" spans="1:29" s="17" customFormat="1" x14ac:dyDescent="0.2">
      <c r="A246" s="23"/>
      <c r="B246" s="28"/>
      <c r="C246" s="36"/>
      <c r="D246" s="25"/>
      <c r="E246" s="21"/>
      <c r="F246" s="21"/>
      <c r="G246" s="43"/>
      <c r="H246" s="21"/>
      <c r="I246" s="162"/>
      <c r="J246" s="522" t="str">
        <f t="shared" si="25"/>
        <v/>
      </c>
      <c r="K246" s="20">
        <f t="shared" si="26"/>
        <v>0</v>
      </c>
      <c r="L246" s="20" t="str">
        <f t="shared" si="27"/>
        <v/>
      </c>
      <c r="M246" s="20" t="str">
        <f t="shared" si="28"/>
        <v/>
      </c>
      <c r="N246" s="20"/>
      <c r="O246" s="20">
        <f t="shared" si="29"/>
        <v>0</v>
      </c>
      <c r="P246" s="20">
        <f t="shared" si="30"/>
        <v>0</v>
      </c>
      <c r="Q246" s="20" t="str">
        <f t="shared" si="31"/>
        <v/>
      </c>
      <c r="R246" s="20">
        <f t="shared" si="32"/>
        <v>0</v>
      </c>
      <c r="S246" s="20"/>
      <c r="T246" s="20"/>
      <c r="U246" s="20"/>
      <c r="V246" s="20"/>
      <c r="W246" s="20"/>
      <c r="X246" s="20"/>
      <c r="Y246" s="20"/>
      <c r="Z246" s="20">
        <f>'BOCES SELECT'!E239</f>
        <v>1045630</v>
      </c>
      <c r="AA246" s="20" t="e">
        <f ca="1">'BOCES SELECT'!CH239</f>
        <v>#N/A</v>
      </c>
      <c r="AB246" s="21"/>
      <c r="AC246" s="21"/>
    </row>
    <row r="247" spans="1:29" s="17" customFormat="1" x14ac:dyDescent="0.2">
      <c r="A247" s="23"/>
      <c r="B247" s="28"/>
      <c r="C247" s="36"/>
      <c r="D247" s="25"/>
      <c r="E247" s="21"/>
      <c r="F247" s="21"/>
      <c r="G247" s="43"/>
      <c r="H247" s="21"/>
      <c r="I247" s="162"/>
      <c r="J247" s="522" t="str">
        <f t="shared" si="25"/>
        <v/>
      </c>
      <c r="K247" s="20">
        <f t="shared" si="26"/>
        <v>0</v>
      </c>
      <c r="L247" s="20" t="str">
        <f t="shared" si="27"/>
        <v/>
      </c>
      <c r="M247" s="20" t="str">
        <f t="shared" si="28"/>
        <v/>
      </c>
      <c r="N247" s="20"/>
      <c r="O247" s="20">
        <f t="shared" si="29"/>
        <v>0</v>
      </c>
      <c r="P247" s="20">
        <f t="shared" si="30"/>
        <v>0</v>
      </c>
      <c r="Q247" s="20" t="str">
        <f t="shared" si="31"/>
        <v/>
      </c>
      <c r="R247" s="20">
        <f t="shared" si="32"/>
        <v>0</v>
      </c>
      <c r="S247" s="20"/>
      <c r="T247" s="20"/>
      <c r="U247" s="20"/>
      <c r="V247" s="20"/>
      <c r="W247" s="20"/>
      <c r="X247" s="20"/>
      <c r="Y247" s="20"/>
      <c r="Z247" s="20">
        <f>'BOCES SELECT'!E240</f>
        <v>1045629</v>
      </c>
      <c r="AA247" s="20" t="e">
        <f ca="1">'BOCES SELECT'!CH240</f>
        <v>#N/A</v>
      </c>
      <c r="AB247" s="21"/>
      <c r="AC247" s="21"/>
    </row>
    <row r="248" spans="1:29" s="17" customFormat="1" x14ac:dyDescent="0.2">
      <c r="A248" s="23"/>
      <c r="B248" s="28"/>
      <c r="C248" s="36"/>
      <c r="D248" s="25"/>
      <c r="E248" s="21"/>
      <c r="F248" s="21"/>
      <c r="G248" s="43"/>
      <c r="H248" s="21"/>
      <c r="I248" s="162"/>
      <c r="J248" s="522" t="str">
        <f t="shared" si="25"/>
        <v/>
      </c>
      <c r="K248" s="20">
        <f t="shared" si="26"/>
        <v>0</v>
      </c>
      <c r="L248" s="20" t="str">
        <f t="shared" si="27"/>
        <v/>
      </c>
      <c r="M248" s="20" t="str">
        <f t="shared" si="28"/>
        <v/>
      </c>
      <c r="N248" s="20"/>
      <c r="O248" s="20">
        <f t="shared" si="29"/>
        <v>0</v>
      </c>
      <c r="P248" s="20">
        <f t="shared" si="30"/>
        <v>0</v>
      </c>
      <c r="Q248" s="20" t="str">
        <f t="shared" si="31"/>
        <v/>
      </c>
      <c r="R248" s="20">
        <f t="shared" si="32"/>
        <v>0</v>
      </c>
      <c r="S248" s="20"/>
      <c r="T248" s="20"/>
      <c r="U248" s="20"/>
      <c r="V248" s="20"/>
      <c r="W248" s="20"/>
      <c r="X248" s="20"/>
      <c r="Y248" s="20"/>
      <c r="Z248" s="20">
        <f>'BOCES SELECT'!E241</f>
        <v>1045628</v>
      </c>
      <c r="AA248" s="20" t="e">
        <f ca="1">'BOCES SELECT'!CH241</f>
        <v>#N/A</v>
      </c>
      <c r="AB248" s="21"/>
      <c r="AC248" s="21"/>
    </row>
    <row r="249" spans="1:29" s="17" customFormat="1" x14ac:dyDescent="0.2">
      <c r="A249" s="23"/>
      <c r="B249" s="28"/>
      <c r="C249" s="36"/>
      <c r="D249" s="25"/>
      <c r="E249" s="21"/>
      <c r="F249" s="21"/>
      <c r="G249" s="43"/>
      <c r="H249" s="21"/>
      <c r="I249" s="162"/>
      <c r="J249" s="522" t="str">
        <f t="shared" si="25"/>
        <v/>
      </c>
      <c r="K249" s="20">
        <f t="shared" si="26"/>
        <v>0</v>
      </c>
      <c r="L249" s="20" t="str">
        <f t="shared" si="27"/>
        <v/>
      </c>
      <c r="M249" s="20" t="str">
        <f t="shared" si="28"/>
        <v/>
      </c>
      <c r="N249" s="20"/>
      <c r="O249" s="20">
        <f t="shared" si="29"/>
        <v>0</v>
      </c>
      <c r="P249" s="20">
        <f t="shared" si="30"/>
        <v>0</v>
      </c>
      <c r="Q249" s="20" t="str">
        <f t="shared" si="31"/>
        <v/>
      </c>
      <c r="R249" s="20">
        <f t="shared" si="32"/>
        <v>0</v>
      </c>
      <c r="S249" s="20"/>
      <c r="T249" s="20"/>
      <c r="U249" s="20"/>
      <c r="V249" s="20"/>
      <c r="W249" s="20"/>
      <c r="X249" s="20"/>
      <c r="Y249" s="20"/>
      <c r="Z249" s="20">
        <f>'BOCES SELECT'!E242</f>
        <v>1045627</v>
      </c>
      <c r="AA249" s="20" t="e">
        <f ca="1">'BOCES SELECT'!CH242</f>
        <v>#N/A</v>
      </c>
      <c r="AB249" s="21"/>
      <c r="AC249" s="21"/>
    </row>
    <row r="250" spans="1:29" s="17" customFormat="1" x14ac:dyDescent="0.2">
      <c r="A250" s="23"/>
      <c r="B250" s="28"/>
      <c r="C250" s="36"/>
      <c r="D250" s="25"/>
      <c r="E250" s="21"/>
      <c r="F250" s="21"/>
      <c r="G250" s="43"/>
      <c r="H250" s="21"/>
      <c r="I250" s="162"/>
      <c r="J250" s="522" t="str">
        <f t="shared" si="25"/>
        <v/>
      </c>
      <c r="K250" s="20">
        <f t="shared" si="26"/>
        <v>0</v>
      </c>
      <c r="L250" s="20" t="str">
        <f t="shared" si="27"/>
        <v/>
      </c>
      <c r="M250" s="20" t="str">
        <f t="shared" si="28"/>
        <v/>
      </c>
      <c r="N250" s="20"/>
      <c r="O250" s="20">
        <f t="shared" si="29"/>
        <v>0</v>
      </c>
      <c r="P250" s="20">
        <f t="shared" si="30"/>
        <v>0</v>
      </c>
      <c r="Q250" s="20" t="str">
        <f t="shared" si="31"/>
        <v/>
      </c>
      <c r="R250" s="20">
        <f t="shared" si="32"/>
        <v>0</v>
      </c>
      <c r="S250" s="20"/>
      <c r="T250" s="20"/>
      <c r="U250" s="20"/>
      <c r="V250" s="20"/>
      <c r="W250" s="20"/>
      <c r="X250" s="20"/>
      <c r="Y250" s="20"/>
      <c r="Z250" s="20">
        <f>'BOCES SELECT'!E243</f>
        <v>1045626</v>
      </c>
      <c r="AA250" s="20" t="e">
        <f ca="1">'BOCES SELECT'!CH243</f>
        <v>#N/A</v>
      </c>
      <c r="AB250" s="21"/>
      <c r="AC250" s="21"/>
    </row>
    <row r="251" spans="1:29" s="17" customFormat="1" x14ac:dyDescent="0.2">
      <c r="A251" s="23"/>
      <c r="B251" s="28"/>
      <c r="C251" s="36"/>
      <c r="D251" s="25"/>
      <c r="E251" s="21"/>
      <c r="F251" s="21"/>
      <c r="G251" s="43"/>
      <c r="H251" s="21"/>
      <c r="I251" s="162"/>
      <c r="J251" s="522" t="str">
        <f t="shared" si="25"/>
        <v/>
      </c>
      <c r="K251" s="20">
        <f t="shared" si="26"/>
        <v>0</v>
      </c>
      <c r="L251" s="20" t="str">
        <f t="shared" si="27"/>
        <v/>
      </c>
      <c r="M251" s="20" t="str">
        <f t="shared" si="28"/>
        <v/>
      </c>
      <c r="N251" s="20"/>
      <c r="O251" s="20">
        <f t="shared" si="29"/>
        <v>0</v>
      </c>
      <c r="P251" s="20">
        <f t="shared" si="30"/>
        <v>0</v>
      </c>
      <c r="Q251" s="20" t="str">
        <f t="shared" si="31"/>
        <v/>
      </c>
      <c r="R251" s="20">
        <f t="shared" si="32"/>
        <v>0</v>
      </c>
      <c r="S251" s="20"/>
      <c r="T251" s="20"/>
      <c r="U251" s="20"/>
      <c r="V251" s="20"/>
      <c r="W251" s="20"/>
      <c r="X251" s="20"/>
      <c r="Y251" s="20"/>
      <c r="Z251" s="20">
        <f>'BOCES SELECT'!E244</f>
        <v>1045625</v>
      </c>
      <c r="AA251" s="20" t="e">
        <f ca="1">'BOCES SELECT'!CH244</f>
        <v>#N/A</v>
      </c>
      <c r="AB251" s="21"/>
      <c r="AC251" s="21"/>
    </row>
    <row r="252" spans="1:29" s="17" customFormat="1" x14ac:dyDescent="0.2">
      <c r="A252" s="23"/>
      <c r="B252" s="28"/>
      <c r="C252" s="36"/>
      <c r="D252" s="25"/>
      <c r="E252" s="21"/>
      <c r="F252" s="21"/>
      <c r="G252" s="43"/>
      <c r="H252" s="21"/>
      <c r="I252" s="162"/>
      <c r="J252" s="522" t="str">
        <f t="shared" si="25"/>
        <v/>
      </c>
      <c r="K252" s="20">
        <f t="shared" si="26"/>
        <v>0</v>
      </c>
      <c r="L252" s="20" t="str">
        <f t="shared" si="27"/>
        <v/>
      </c>
      <c r="M252" s="20" t="str">
        <f t="shared" si="28"/>
        <v/>
      </c>
      <c r="N252" s="20"/>
      <c r="O252" s="20">
        <f t="shared" si="29"/>
        <v>0</v>
      </c>
      <c r="P252" s="20">
        <f t="shared" si="30"/>
        <v>0</v>
      </c>
      <c r="Q252" s="20" t="str">
        <f t="shared" si="31"/>
        <v/>
      </c>
      <c r="R252" s="20">
        <f t="shared" si="32"/>
        <v>0</v>
      </c>
      <c r="S252" s="20"/>
      <c r="T252" s="20"/>
      <c r="U252" s="20"/>
      <c r="V252" s="20"/>
      <c r="W252" s="20"/>
      <c r="X252" s="20"/>
      <c r="Y252" s="20"/>
      <c r="Z252" s="20">
        <f>'BOCES SELECT'!E245</f>
        <v>1045624</v>
      </c>
      <c r="AA252" s="20" t="e">
        <f ca="1">'BOCES SELECT'!CH245</f>
        <v>#N/A</v>
      </c>
      <c r="AB252" s="21"/>
      <c r="AC252" s="21"/>
    </row>
    <row r="253" spans="1:29" s="17" customFormat="1" x14ac:dyDescent="0.2">
      <c r="A253" s="23"/>
      <c r="B253" s="28"/>
      <c r="C253" s="36"/>
      <c r="D253" s="25"/>
      <c r="E253" s="21"/>
      <c r="F253" s="21"/>
      <c r="G253" s="43"/>
      <c r="H253" s="21"/>
      <c r="I253" s="162"/>
      <c r="J253" s="522" t="str">
        <f t="shared" si="25"/>
        <v/>
      </c>
      <c r="K253" s="20">
        <f t="shared" si="26"/>
        <v>0</v>
      </c>
      <c r="L253" s="20" t="str">
        <f t="shared" si="27"/>
        <v/>
      </c>
      <c r="M253" s="20" t="str">
        <f t="shared" si="28"/>
        <v/>
      </c>
      <c r="N253" s="20"/>
      <c r="O253" s="20">
        <f t="shared" si="29"/>
        <v>0</v>
      </c>
      <c r="P253" s="20">
        <f t="shared" si="30"/>
        <v>0</v>
      </c>
      <c r="Q253" s="20" t="str">
        <f t="shared" si="31"/>
        <v/>
      </c>
      <c r="R253" s="20">
        <f t="shared" si="32"/>
        <v>0</v>
      </c>
      <c r="S253" s="20"/>
      <c r="T253" s="20"/>
      <c r="U253" s="20"/>
      <c r="V253" s="20"/>
      <c r="W253" s="20"/>
      <c r="X253" s="20"/>
      <c r="Y253" s="20"/>
      <c r="Z253" s="20">
        <f>'BOCES SELECT'!E246</f>
        <v>1045623</v>
      </c>
      <c r="AA253" s="20" t="e">
        <f ca="1">'BOCES SELECT'!CH246</f>
        <v>#N/A</v>
      </c>
      <c r="AB253" s="21"/>
      <c r="AC253" s="21"/>
    </row>
    <row r="254" spans="1:29" s="17" customFormat="1" x14ac:dyDescent="0.2">
      <c r="A254" s="23"/>
      <c r="B254" s="28"/>
      <c r="C254" s="36"/>
      <c r="D254" s="25"/>
      <c r="E254" s="21"/>
      <c r="F254" s="21"/>
      <c r="G254" s="43"/>
      <c r="H254" s="21"/>
      <c r="I254" s="162"/>
      <c r="J254" s="522" t="str">
        <f t="shared" si="25"/>
        <v/>
      </c>
      <c r="K254" s="20">
        <f t="shared" si="26"/>
        <v>0</v>
      </c>
      <c r="L254" s="20" t="str">
        <f t="shared" si="27"/>
        <v/>
      </c>
      <c r="M254" s="20" t="str">
        <f t="shared" si="28"/>
        <v/>
      </c>
      <c r="N254" s="20"/>
      <c r="O254" s="20">
        <f t="shared" si="29"/>
        <v>0</v>
      </c>
      <c r="P254" s="20">
        <f t="shared" si="30"/>
        <v>0</v>
      </c>
      <c r="Q254" s="20" t="str">
        <f t="shared" si="31"/>
        <v/>
      </c>
      <c r="R254" s="20">
        <f t="shared" si="32"/>
        <v>0</v>
      </c>
      <c r="S254" s="20"/>
      <c r="T254" s="20"/>
      <c r="U254" s="20"/>
      <c r="V254" s="20"/>
      <c r="W254" s="20"/>
      <c r="X254" s="20"/>
      <c r="Y254" s="20"/>
      <c r="Z254" s="20">
        <f>'BOCES SELECT'!E247</f>
        <v>1045622</v>
      </c>
      <c r="AA254" s="20" t="e">
        <f ca="1">'BOCES SELECT'!CH247</f>
        <v>#N/A</v>
      </c>
      <c r="AB254" s="21"/>
      <c r="AC254" s="21"/>
    </row>
    <row r="255" spans="1:29" s="17" customFormat="1" x14ac:dyDescent="0.2">
      <c r="A255" s="23"/>
      <c r="B255" s="28"/>
      <c r="C255" s="36"/>
      <c r="D255" s="25"/>
      <c r="E255" s="21"/>
      <c r="F255" s="21"/>
      <c r="G255" s="43"/>
      <c r="H255" s="21"/>
      <c r="I255" s="162"/>
      <c r="J255" s="522" t="str">
        <f t="shared" si="25"/>
        <v/>
      </c>
      <c r="K255" s="20">
        <f t="shared" si="26"/>
        <v>0</v>
      </c>
      <c r="L255" s="20" t="str">
        <f t="shared" si="27"/>
        <v/>
      </c>
      <c r="M255" s="20" t="str">
        <f t="shared" si="28"/>
        <v/>
      </c>
      <c r="N255" s="20"/>
      <c r="O255" s="20">
        <f t="shared" si="29"/>
        <v>0</v>
      </c>
      <c r="P255" s="20">
        <f t="shared" si="30"/>
        <v>0</v>
      </c>
      <c r="Q255" s="20" t="str">
        <f t="shared" si="31"/>
        <v/>
      </c>
      <c r="R255" s="20">
        <f t="shared" si="32"/>
        <v>0</v>
      </c>
      <c r="S255" s="20"/>
      <c r="T255" s="20"/>
      <c r="U255" s="20"/>
      <c r="V255" s="20"/>
      <c r="W255" s="20"/>
      <c r="X255" s="20"/>
      <c r="Y255" s="20"/>
      <c r="Z255" s="20">
        <f>'BOCES SELECT'!E248</f>
        <v>1045621</v>
      </c>
      <c r="AA255" s="20" t="e">
        <f ca="1">'BOCES SELECT'!CH248</f>
        <v>#N/A</v>
      </c>
      <c r="AB255" s="21"/>
      <c r="AC255" s="21"/>
    </row>
    <row r="256" spans="1:29" s="17" customFormat="1" x14ac:dyDescent="0.2">
      <c r="A256" s="23"/>
      <c r="B256" s="28"/>
      <c r="C256" s="36"/>
      <c r="D256" s="25"/>
      <c r="E256" s="21"/>
      <c r="F256" s="21"/>
      <c r="G256" s="43"/>
      <c r="H256" s="21"/>
      <c r="I256" s="162"/>
      <c r="J256" s="522" t="str">
        <f t="shared" si="25"/>
        <v/>
      </c>
      <c r="K256" s="20">
        <f t="shared" si="26"/>
        <v>0</v>
      </c>
      <c r="L256" s="20" t="str">
        <f t="shared" si="27"/>
        <v/>
      </c>
      <c r="M256" s="20" t="str">
        <f t="shared" si="28"/>
        <v/>
      </c>
      <c r="N256" s="20"/>
      <c r="O256" s="20">
        <f t="shared" si="29"/>
        <v>0</v>
      </c>
      <c r="P256" s="20">
        <f t="shared" si="30"/>
        <v>0</v>
      </c>
      <c r="Q256" s="20" t="str">
        <f t="shared" si="31"/>
        <v/>
      </c>
      <c r="R256" s="20">
        <f t="shared" si="32"/>
        <v>0</v>
      </c>
      <c r="S256" s="20"/>
      <c r="T256" s="20"/>
      <c r="U256" s="20"/>
      <c r="V256" s="20"/>
      <c r="W256" s="20"/>
      <c r="X256" s="20"/>
      <c r="Y256" s="20"/>
      <c r="Z256" s="20">
        <f>'BOCES SELECT'!E249</f>
        <v>1045620</v>
      </c>
      <c r="AA256" s="20" t="e">
        <f ca="1">'BOCES SELECT'!CH249</f>
        <v>#N/A</v>
      </c>
      <c r="AB256" s="21"/>
      <c r="AC256" s="21"/>
    </row>
    <row r="257" spans="1:29" s="17" customFormat="1" x14ac:dyDescent="0.2">
      <c r="A257" s="23"/>
      <c r="B257" s="28"/>
      <c r="C257" s="36"/>
      <c r="D257" s="25"/>
      <c r="E257" s="21"/>
      <c r="F257" s="21"/>
      <c r="G257" s="43"/>
      <c r="H257" s="21"/>
      <c r="I257" s="162"/>
      <c r="J257" s="522" t="str">
        <f t="shared" si="25"/>
        <v/>
      </c>
      <c r="K257" s="20">
        <f t="shared" si="26"/>
        <v>0</v>
      </c>
      <c r="L257" s="20" t="str">
        <f t="shared" si="27"/>
        <v/>
      </c>
      <c r="M257" s="20" t="str">
        <f t="shared" si="28"/>
        <v/>
      </c>
      <c r="N257" s="20"/>
      <c r="O257" s="20">
        <f t="shared" si="29"/>
        <v>0</v>
      </c>
      <c r="P257" s="20">
        <f t="shared" si="30"/>
        <v>0</v>
      </c>
      <c r="Q257" s="20" t="str">
        <f t="shared" si="31"/>
        <v/>
      </c>
      <c r="R257" s="20">
        <f t="shared" si="32"/>
        <v>0</v>
      </c>
      <c r="S257" s="20"/>
      <c r="T257" s="20"/>
      <c r="U257" s="20"/>
      <c r="V257" s="20"/>
      <c r="W257" s="20"/>
      <c r="X257" s="20"/>
      <c r="Y257" s="20"/>
      <c r="Z257" s="20">
        <f>'BOCES SELECT'!E250</f>
        <v>1045619</v>
      </c>
      <c r="AA257" s="20" t="e">
        <f ca="1">'BOCES SELECT'!CH250</f>
        <v>#N/A</v>
      </c>
      <c r="AB257" s="21"/>
      <c r="AC257" s="21"/>
    </row>
    <row r="258" spans="1:29" s="17" customFormat="1" x14ac:dyDescent="0.2">
      <c r="A258" s="23"/>
      <c r="B258" s="28"/>
      <c r="C258" s="36"/>
      <c r="D258" s="25"/>
      <c r="E258" s="21"/>
      <c r="F258" s="21"/>
      <c r="G258" s="43"/>
      <c r="H258" s="21"/>
      <c r="I258" s="162"/>
      <c r="J258" s="522" t="str">
        <f t="shared" si="25"/>
        <v/>
      </c>
      <c r="K258" s="20">
        <f t="shared" si="26"/>
        <v>0</v>
      </c>
      <c r="L258" s="20" t="str">
        <f t="shared" si="27"/>
        <v/>
      </c>
      <c r="M258" s="20" t="str">
        <f t="shared" si="28"/>
        <v/>
      </c>
      <c r="N258" s="20"/>
      <c r="O258" s="20">
        <f t="shared" si="29"/>
        <v>0</v>
      </c>
      <c r="P258" s="20">
        <f t="shared" si="30"/>
        <v>0</v>
      </c>
      <c r="Q258" s="20" t="str">
        <f t="shared" si="31"/>
        <v/>
      </c>
      <c r="R258" s="20">
        <f t="shared" si="32"/>
        <v>0</v>
      </c>
      <c r="S258" s="20"/>
      <c r="T258" s="20"/>
      <c r="U258" s="20"/>
      <c r="V258" s="20"/>
      <c r="W258" s="20"/>
      <c r="X258" s="20"/>
      <c r="Y258" s="20"/>
      <c r="Z258" s="20">
        <f>'BOCES SELECT'!E251</f>
        <v>1045618</v>
      </c>
      <c r="AA258" s="20" t="e">
        <f ca="1">'BOCES SELECT'!CH251</f>
        <v>#N/A</v>
      </c>
      <c r="AB258" s="21"/>
      <c r="AC258" s="21"/>
    </row>
    <row r="259" spans="1:29" s="17" customFormat="1" x14ac:dyDescent="0.2">
      <c r="A259" s="23"/>
      <c r="B259" s="28"/>
      <c r="C259" s="36"/>
      <c r="D259" s="25"/>
      <c r="E259" s="21"/>
      <c r="F259" s="21"/>
      <c r="G259" s="43"/>
      <c r="H259" s="21"/>
      <c r="I259" s="162"/>
      <c r="J259" s="522" t="str">
        <f t="shared" si="25"/>
        <v/>
      </c>
      <c r="K259" s="20">
        <f t="shared" si="26"/>
        <v>0</v>
      </c>
      <c r="L259" s="20" t="str">
        <f t="shared" si="27"/>
        <v/>
      </c>
      <c r="M259" s="20" t="str">
        <f t="shared" si="28"/>
        <v/>
      </c>
      <c r="N259" s="20"/>
      <c r="O259" s="20">
        <f t="shared" si="29"/>
        <v>0</v>
      </c>
      <c r="P259" s="20">
        <f t="shared" si="30"/>
        <v>0</v>
      </c>
      <c r="Q259" s="20" t="str">
        <f t="shared" si="31"/>
        <v/>
      </c>
      <c r="R259" s="20">
        <f t="shared" si="32"/>
        <v>0</v>
      </c>
      <c r="S259" s="20"/>
      <c r="T259" s="20"/>
      <c r="U259" s="20"/>
      <c r="V259" s="20"/>
      <c r="W259" s="20"/>
      <c r="X259" s="20"/>
      <c r="Y259" s="20"/>
      <c r="Z259" s="20">
        <f>'BOCES SELECT'!E252</f>
        <v>1045617</v>
      </c>
      <c r="AA259" s="20" t="e">
        <f ca="1">'BOCES SELECT'!CH252</f>
        <v>#N/A</v>
      </c>
      <c r="AB259" s="21"/>
      <c r="AC259" s="21"/>
    </row>
    <row r="260" spans="1:29" s="17" customFormat="1" x14ac:dyDescent="0.2">
      <c r="A260" s="23"/>
      <c r="B260" s="28"/>
      <c r="C260" s="36"/>
      <c r="D260" s="25"/>
      <c r="E260" s="21"/>
      <c r="F260" s="21"/>
      <c r="G260" s="43"/>
      <c r="H260" s="21"/>
      <c r="I260" s="162"/>
      <c r="J260" s="522" t="str">
        <f t="shared" si="25"/>
        <v/>
      </c>
      <c r="K260" s="20">
        <f t="shared" si="26"/>
        <v>0</v>
      </c>
      <c r="L260" s="20" t="str">
        <f t="shared" si="27"/>
        <v/>
      </c>
      <c r="M260" s="20" t="str">
        <f t="shared" si="28"/>
        <v/>
      </c>
      <c r="N260" s="20"/>
      <c r="O260" s="20">
        <f t="shared" si="29"/>
        <v>0</v>
      </c>
      <c r="P260" s="20">
        <f t="shared" si="30"/>
        <v>0</v>
      </c>
      <c r="Q260" s="20" t="str">
        <f t="shared" si="31"/>
        <v/>
      </c>
      <c r="R260" s="20">
        <f t="shared" si="32"/>
        <v>0</v>
      </c>
      <c r="S260" s="20"/>
      <c r="T260" s="20"/>
      <c r="U260" s="20"/>
      <c r="V260" s="20"/>
      <c r="W260" s="20"/>
      <c r="X260" s="20"/>
      <c r="Y260" s="20"/>
      <c r="Z260" s="20">
        <f>'BOCES SELECT'!E253</f>
        <v>1045616</v>
      </c>
      <c r="AA260" s="20" t="e">
        <f ca="1">'BOCES SELECT'!CH253</f>
        <v>#N/A</v>
      </c>
      <c r="AB260" s="21"/>
      <c r="AC260" s="21"/>
    </row>
    <row r="261" spans="1:29" s="17" customFormat="1" x14ac:dyDescent="0.2">
      <c r="A261" s="23"/>
      <c r="B261" s="28"/>
      <c r="C261" s="36"/>
      <c r="D261" s="25"/>
      <c r="E261" s="21"/>
      <c r="F261" s="21"/>
      <c r="G261" s="43"/>
      <c r="H261" s="21"/>
      <c r="I261" s="162"/>
      <c r="J261" s="522" t="str">
        <f t="shared" si="25"/>
        <v/>
      </c>
      <c r="K261" s="20">
        <f t="shared" si="26"/>
        <v>0</v>
      </c>
      <c r="L261" s="20" t="str">
        <f t="shared" si="27"/>
        <v/>
      </c>
      <c r="M261" s="20" t="str">
        <f t="shared" si="28"/>
        <v/>
      </c>
      <c r="N261" s="20"/>
      <c r="O261" s="20">
        <f t="shared" si="29"/>
        <v>0</v>
      </c>
      <c r="P261" s="20">
        <f t="shared" si="30"/>
        <v>0</v>
      </c>
      <c r="Q261" s="20" t="str">
        <f t="shared" si="31"/>
        <v/>
      </c>
      <c r="R261" s="20">
        <f t="shared" si="32"/>
        <v>0</v>
      </c>
      <c r="S261" s="20"/>
      <c r="T261" s="20"/>
      <c r="U261" s="20"/>
      <c r="V261" s="20"/>
      <c r="W261" s="20"/>
      <c r="X261" s="20"/>
      <c r="Y261" s="20"/>
      <c r="Z261" s="20">
        <f>'BOCES SELECT'!E254</f>
        <v>1045615</v>
      </c>
      <c r="AA261" s="20" t="e">
        <f ca="1">'BOCES SELECT'!CH254</f>
        <v>#N/A</v>
      </c>
      <c r="AB261" s="21"/>
      <c r="AC261" s="21"/>
    </row>
    <row r="262" spans="1:29" s="17" customFormat="1" x14ac:dyDescent="0.2">
      <c r="A262" s="23"/>
      <c r="B262" s="28"/>
      <c r="C262" s="36"/>
      <c r="D262" s="25"/>
      <c r="E262" s="21"/>
      <c r="F262" s="21"/>
      <c r="G262" s="43"/>
      <c r="H262" s="21"/>
      <c r="I262" s="162"/>
      <c r="J262" s="522" t="str">
        <f t="shared" si="25"/>
        <v/>
      </c>
      <c r="K262" s="20">
        <f t="shared" si="26"/>
        <v>0</v>
      </c>
      <c r="L262" s="20" t="str">
        <f t="shared" si="27"/>
        <v/>
      </c>
      <c r="M262" s="20" t="str">
        <f t="shared" si="28"/>
        <v/>
      </c>
      <c r="N262" s="20"/>
      <c r="O262" s="20">
        <f t="shared" si="29"/>
        <v>0</v>
      </c>
      <c r="P262" s="20">
        <f t="shared" si="30"/>
        <v>0</v>
      </c>
      <c r="Q262" s="20" t="str">
        <f t="shared" si="31"/>
        <v/>
      </c>
      <c r="R262" s="20">
        <f t="shared" si="32"/>
        <v>0</v>
      </c>
      <c r="S262" s="20"/>
      <c r="T262" s="20"/>
      <c r="U262" s="20"/>
      <c r="V262" s="20"/>
      <c r="W262" s="20"/>
      <c r="X262" s="20"/>
      <c r="Y262" s="20"/>
      <c r="Z262" s="20">
        <f>'BOCES SELECT'!E255</f>
        <v>1045614</v>
      </c>
      <c r="AA262" s="20" t="e">
        <f ca="1">'BOCES SELECT'!CH255</f>
        <v>#N/A</v>
      </c>
      <c r="AB262" s="21"/>
      <c r="AC262" s="21"/>
    </row>
    <row r="263" spans="1:29" s="17" customFormat="1" x14ac:dyDescent="0.2">
      <c r="A263" s="23"/>
      <c r="B263" s="28"/>
      <c r="C263" s="36"/>
      <c r="D263" s="25"/>
      <c r="E263" s="21"/>
      <c r="F263" s="21"/>
      <c r="G263" s="43"/>
      <c r="H263" s="21"/>
      <c r="I263" s="162"/>
      <c r="J263" s="522" t="str">
        <f t="shared" si="25"/>
        <v/>
      </c>
      <c r="K263" s="20">
        <f t="shared" si="26"/>
        <v>0</v>
      </c>
      <c r="L263" s="20" t="str">
        <f t="shared" si="27"/>
        <v/>
      </c>
      <c r="M263" s="20" t="str">
        <f t="shared" si="28"/>
        <v/>
      </c>
      <c r="N263" s="20"/>
      <c r="O263" s="20">
        <f t="shared" si="29"/>
        <v>0</v>
      </c>
      <c r="P263" s="20">
        <f t="shared" si="30"/>
        <v>0</v>
      </c>
      <c r="Q263" s="20" t="str">
        <f t="shared" si="31"/>
        <v/>
      </c>
      <c r="R263" s="20">
        <f t="shared" si="32"/>
        <v>0</v>
      </c>
      <c r="S263" s="20"/>
      <c r="T263" s="20"/>
      <c r="U263" s="20"/>
      <c r="V263" s="20"/>
      <c r="W263" s="20"/>
      <c r="X263" s="20"/>
      <c r="Y263" s="20"/>
      <c r="Z263" s="20">
        <f>'BOCES SELECT'!E256</f>
        <v>1045613</v>
      </c>
      <c r="AA263" s="20" t="e">
        <f ca="1">'BOCES SELECT'!CH256</f>
        <v>#N/A</v>
      </c>
      <c r="AB263" s="21"/>
      <c r="AC263" s="21"/>
    </row>
    <row r="264" spans="1:29" s="17" customFormat="1" x14ac:dyDescent="0.2">
      <c r="A264" s="23"/>
      <c r="B264" s="28"/>
      <c r="C264" s="36"/>
      <c r="D264" s="25"/>
      <c r="E264" s="21"/>
      <c r="F264" s="21"/>
      <c r="G264" s="43"/>
      <c r="H264" s="21"/>
      <c r="I264" s="162"/>
      <c r="J264" s="522" t="str">
        <f t="shared" si="25"/>
        <v/>
      </c>
      <c r="K264" s="20">
        <f t="shared" si="26"/>
        <v>0</v>
      </c>
      <c r="L264" s="20" t="str">
        <f t="shared" si="27"/>
        <v/>
      </c>
      <c r="M264" s="20" t="str">
        <f t="shared" si="28"/>
        <v/>
      </c>
      <c r="N264" s="20"/>
      <c r="O264" s="20">
        <f t="shared" si="29"/>
        <v>0</v>
      </c>
      <c r="P264" s="20">
        <f t="shared" si="30"/>
        <v>0</v>
      </c>
      <c r="Q264" s="20" t="str">
        <f t="shared" si="31"/>
        <v/>
      </c>
      <c r="R264" s="20">
        <f t="shared" si="32"/>
        <v>0</v>
      </c>
      <c r="S264" s="20"/>
      <c r="T264" s="20"/>
      <c r="U264" s="20"/>
      <c r="V264" s="20"/>
      <c r="W264" s="20"/>
      <c r="X264" s="20"/>
      <c r="Y264" s="20"/>
      <c r="Z264" s="20">
        <f>'BOCES SELECT'!E257</f>
        <v>1045612</v>
      </c>
      <c r="AA264" s="20" t="e">
        <f ca="1">'BOCES SELECT'!CH257</f>
        <v>#N/A</v>
      </c>
      <c r="AB264" s="21"/>
      <c r="AC264" s="21"/>
    </row>
    <row r="265" spans="1:29" s="17" customFormat="1" x14ac:dyDescent="0.2">
      <c r="A265" s="23"/>
      <c r="B265" s="28"/>
      <c r="C265" s="36"/>
      <c r="D265" s="25"/>
      <c r="E265" s="21"/>
      <c r="F265" s="21"/>
      <c r="G265" s="43"/>
      <c r="H265" s="21"/>
      <c r="I265" s="162"/>
      <c r="J265" s="522" t="str">
        <f t="shared" si="25"/>
        <v/>
      </c>
      <c r="K265" s="20">
        <f t="shared" si="26"/>
        <v>0</v>
      </c>
      <c r="L265" s="20" t="str">
        <f t="shared" si="27"/>
        <v/>
      </c>
      <c r="M265" s="20" t="str">
        <f t="shared" si="28"/>
        <v/>
      </c>
      <c r="N265" s="20"/>
      <c r="O265" s="20">
        <f t="shared" si="29"/>
        <v>0</v>
      </c>
      <c r="P265" s="20">
        <f t="shared" si="30"/>
        <v>0</v>
      </c>
      <c r="Q265" s="20" t="str">
        <f t="shared" si="31"/>
        <v/>
      </c>
      <c r="R265" s="20">
        <f t="shared" si="32"/>
        <v>0</v>
      </c>
      <c r="S265" s="20"/>
      <c r="T265" s="20"/>
      <c r="U265" s="20"/>
      <c r="V265" s="20"/>
      <c r="W265" s="20"/>
      <c r="X265" s="20"/>
      <c r="Y265" s="20"/>
      <c r="Z265" s="20">
        <f>'BOCES SELECT'!E258</f>
        <v>1045611</v>
      </c>
      <c r="AA265" s="20" t="e">
        <f ca="1">'BOCES SELECT'!CH258</f>
        <v>#N/A</v>
      </c>
      <c r="AB265" s="21"/>
      <c r="AC265" s="21"/>
    </row>
    <row r="266" spans="1:29" s="17" customFormat="1" x14ac:dyDescent="0.2">
      <c r="A266" s="23"/>
      <c r="B266" s="28"/>
      <c r="C266" s="36"/>
      <c r="D266" s="25"/>
      <c r="E266" s="21"/>
      <c r="F266" s="21"/>
      <c r="G266" s="43"/>
      <c r="H266" s="21"/>
      <c r="I266" s="162"/>
      <c r="J266" s="522" t="str">
        <f t="shared" si="25"/>
        <v/>
      </c>
      <c r="K266" s="20">
        <f t="shared" si="26"/>
        <v>0</v>
      </c>
      <c r="L266" s="20" t="str">
        <f t="shared" si="27"/>
        <v/>
      </c>
      <c r="M266" s="20" t="str">
        <f t="shared" si="28"/>
        <v/>
      </c>
      <c r="N266" s="20"/>
      <c r="O266" s="20">
        <f t="shared" si="29"/>
        <v>0</v>
      </c>
      <c r="P266" s="20">
        <f t="shared" si="30"/>
        <v>0</v>
      </c>
      <c r="Q266" s="20" t="str">
        <f t="shared" si="31"/>
        <v/>
      </c>
      <c r="R266" s="20">
        <f t="shared" si="32"/>
        <v>0</v>
      </c>
      <c r="S266" s="20"/>
      <c r="T266" s="20"/>
      <c r="U266" s="20"/>
      <c r="V266" s="20"/>
      <c r="W266" s="20"/>
      <c r="X266" s="20"/>
      <c r="Y266" s="20"/>
      <c r="Z266" s="20">
        <f>'BOCES SELECT'!E259</f>
        <v>1045610</v>
      </c>
      <c r="AA266" s="20" t="e">
        <f ca="1">'BOCES SELECT'!CH259</f>
        <v>#N/A</v>
      </c>
      <c r="AB266" s="21"/>
      <c r="AC266" s="21"/>
    </row>
    <row r="267" spans="1:29" s="17" customFormat="1" x14ac:dyDescent="0.2">
      <c r="A267" s="23"/>
      <c r="B267" s="28"/>
      <c r="C267" s="36"/>
      <c r="D267" s="25"/>
      <c r="E267" s="21"/>
      <c r="F267" s="21"/>
      <c r="G267" s="43"/>
      <c r="H267" s="21"/>
      <c r="I267" s="162"/>
      <c r="J267" s="522" t="str">
        <f t="shared" ref="J267:J330" si="33">IF(K267=K266,"",SUMIF(K:K,K267,I:I))</f>
        <v/>
      </c>
      <c r="K267" s="20">
        <f t="shared" si="26"/>
        <v>0</v>
      </c>
      <c r="L267" s="20" t="str">
        <f t="shared" si="27"/>
        <v/>
      </c>
      <c r="M267" s="20" t="str">
        <f t="shared" si="28"/>
        <v/>
      </c>
      <c r="N267" s="20"/>
      <c r="O267" s="20">
        <f t="shared" si="29"/>
        <v>0</v>
      </c>
      <c r="P267" s="20">
        <f t="shared" si="30"/>
        <v>0</v>
      </c>
      <c r="Q267" s="20" t="str">
        <f t="shared" si="31"/>
        <v/>
      </c>
      <c r="R267" s="20">
        <f t="shared" si="32"/>
        <v>0</v>
      </c>
      <c r="S267" s="20"/>
      <c r="T267" s="20"/>
      <c r="U267" s="20"/>
      <c r="V267" s="20"/>
      <c r="W267" s="20"/>
      <c r="X267" s="20"/>
      <c r="Y267" s="20"/>
      <c r="Z267" s="20">
        <f>'BOCES SELECT'!E260</f>
        <v>1045609</v>
      </c>
      <c r="AA267" s="20" t="e">
        <f ca="1">'BOCES SELECT'!CH260</f>
        <v>#N/A</v>
      </c>
      <c r="AB267" s="21"/>
      <c r="AC267" s="21"/>
    </row>
    <row r="268" spans="1:29" s="17" customFormat="1" x14ac:dyDescent="0.2">
      <c r="A268" s="23"/>
      <c r="B268" s="28"/>
      <c r="C268" s="36"/>
      <c r="D268" s="25"/>
      <c r="E268" s="21"/>
      <c r="F268" s="21"/>
      <c r="G268" s="43"/>
      <c r="H268" s="21"/>
      <c r="I268" s="162"/>
      <c r="J268" s="522" t="str">
        <f t="shared" si="33"/>
        <v/>
      </c>
      <c r="K268" s="20">
        <f t="shared" ref="K268:K331" si="34">IF(ISBLANK(A268),K267,A268)</f>
        <v>0</v>
      </c>
      <c r="L268" s="20" t="str">
        <f t="shared" si="27"/>
        <v/>
      </c>
      <c r="M268" s="20" t="str">
        <f t="shared" si="28"/>
        <v/>
      </c>
      <c r="N268" s="20"/>
      <c r="O268" s="20">
        <f t="shared" si="29"/>
        <v>0</v>
      </c>
      <c r="P268" s="20">
        <f t="shared" si="30"/>
        <v>0</v>
      </c>
      <c r="Q268" s="20" t="str">
        <f t="shared" si="31"/>
        <v/>
      </c>
      <c r="R268" s="20">
        <f t="shared" si="32"/>
        <v>0</v>
      </c>
      <c r="S268" s="20"/>
      <c r="T268" s="20"/>
      <c r="U268" s="20"/>
      <c r="V268" s="20"/>
      <c r="W268" s="20"/>
      <c r="X268" s="20"/>
      <c r="Y268" s="20"/>
      <c r="Z268" s="20">
        <f>'BOCES SELECT'!E261</f>
        <v>1045608</v>
      </c>
      <c r="AA268" s="20" t="e">
        <f ca="1">'BOCES SELECT'!CH261</f>
        <v>#N/A</v>
      </c>
      <c r="AB268" s="21"/>
      <c r="AC268" s="21"/>
    </row>
    <row r="269" spans="1:29" s="17" customFormat="1" x14ac:dyDescent="0.2">
      <c r="A269" s="23"/>
      <c r="B269" s="28"/>
      <c r="C269" s="36"/>
      <c r="D269" s="25"/>
      <c r="E269" s="21"/>
      <c r="F269" s="21"/>
      <c r="G269" s="43"/>
      <c r="H269" s="21"/>
      <c r="I269" s="162"/>
      <c r="J269" s="522" t="str">
        <f t="shared" si="33"/>
        <v/>
      </c>
      <c r="K269" s="20">
        <f t="shared" si="34"/>
        <v>0</v>
      </c>
      <c r="L269" s="20" t="str">
        <f t="shared" si="27"/>
        <v/>
      </c>
      <c r="M269" s="20" t="str">
        <f t="shared" si="28"/>
        <v/>
      </c>
      <c r="N269" s="20"/>
      <c r="O269" s="20">
        <f t="shared" si="29"/>
        <v>0</v>
      </c>
      <c r="P269" s="20">
        <f t="shared" si="30"/>
        <v>0</v>
      </c>
      <c r="Q269" s="20" t="str">
        <f t="shared" si="31"/>
        <v/>
      </c>
      <c r="R269" s="20">
        <f t="shared" si="32"/>
        <v>0</v>
      </c>
      <c r="S269" s="20"/>
      <c r="T269" s="20"/>
      <c r="U269" s="20"/>
      <c r="V269" s="20"/>
      <c r="W269" s="20"/>
      <c r="X269" s="20"/>
      <c r="Y269" s="20"/>
      <c r="Z269" s="20">
        <f>'BOCES SELECT'!E262</f>
        <v>1045607</v>
      </c>
      <c r="AA269" s="20" t="e">
        <f ca="1">'BOCES SELECT'!CH262</f>
        <v>#N/A</v>
      </c>
      <c r="AB269" s="21"/>
      <c r="AC269" s="21"/>
    </row>
    <row r="270" spans="1:29" s="17" customFormat="1" x14ac:dyDescent="0.2">
      <c r="A270" s="23"/>
      <c r="B270" s="28"/>
      <c r="C270" s="36"/>
      <c r="D270" s="25"/>
      <c r="E270" s="21"/>
      <c r="F270" s="21"/>
      <c r="G270" s="43"/>
      <c r="H270" s="21"/>
      <c r="I270" s="162"/>
      <c r="J270" s="522" t="str">
        <f t="shared" si="33"/>
        <v/>
      </c>
      <c r="K270" s="20">
        <f t="shared" si="34"/>
        <v>0</v>
      </c>
      <c r="L270" s="20" t="str">
        <f t="shared" si="27"/>
        <v/>
      </c>
      <c r="M270" s="20" t="str">
        <f t="shared" si="28"/>
        <v/>
      </c>
      <c r="N270" s="20"/>
      <c r="O270" s="20">
        <f t="shared" si="29"/>
        <v>0</v>
      </c>
      <c r="P270" s="20">
        <f t="shared" si="30"/>
        <v>0</v>
      </c>
      <c r="Q270" s="20" t="str">
        <f t="shared" si="31"/>
        <v/>
      </c>
      <c r="R270" s="20">
        <f t="shared" si="32"/>
        <v>0</v>
      </c>
      <c r="S270" s="20"/>
      <c r="T270" s="20"/>
      <c r="U270" s="20"/>
      <c r="V270" s="20"/>
      <c r="W270" s="20"/>
      <c r="X270" s="20"/>
      <c r="Y270" s="20"/>
      <c r="Z270" s="20">
        <f>'BOCES SELECT'!E263</f>
        <v>1045606</v>
      </c>
      <c r="AA270" s="20" t="e">
        <f ca="1">'BOCES SELECT'!CH263</f>
        <v>#N/A</v>
      </c>
      <c r="AB270" s="21"/>
      <c r="AC270" s="21"/>
    </row>
    <row r="271" spans="1:29" s="17" customFormat="1" x14ac:dyDescent="0.2">
      <c r="A271" s="23"/>
      <c r="B271" s="28"/>
      <c r="C271" s="36"/>
      <c r="D271" s="25"/>
      <c r="E271" s="21"/>
      <c r="F271" s="21"/>
      <c r="G271" s="43"/>
      <c r="H271" s="21"/>
      <c r="I271" s="162"/>
      <c r="J271" s="522" t="str">
        <f t="shared" si="33"/>
        <v/>
      </c>
      <c r="K271" s="20">
        <f t="shared" si="34"/>
        <v>0</v>
      </c>
      <c r="L271" s="20" t="str">
        <f t="shared" ref="L271:L334" si="35">LEFT(H271,11)</f>
        <v/>
      </c>
      <c r="M271" s="20" t="str">
        <f t="shared" ref="M271:M334" si="36">LEFT(E271,2)</f>
        <v/>
      </c>
      <c r="N271" s="20"/>
      <c r="O271" s="20">
        <f t="shared" ref="O271:O334" si="37">K271</f>
        <v>0</v>
      </c>
      <c r="P271" s="20">
        <f t="shared" ref="P271:P334" si="38">LEN(L271)</f>
        <v>0</v>
      </c>
      <c r="Q271" s="20" t="str">
        <f t="shared" ref="Q271:Q334" si="39">IF(LEN(L271)=11,L271,IF(LEN(L271)=10,CONCATENATE(L271," "),IF(LEN(L271)=9,CONCATENATE(L271,"  "),IF(LEN(L271)=8,CONCATENATE(L271,"   "),""))))</f>
        <v/>
      </c>
      <c r="R271" s="20">
        <f t="shared" ref="R271:R334" si="40">LEN(Q271)</f>
        <v>0</v>
      </c>
      <c r="S271" s="20"/>
      <c r="T271" s="20"/>
      <c r="U271" s="20"/>
      <c r="V271" s="20"/>
      <c r="W271" s="20"/>
      <c r="X271" s="20"/>
      <c r="Y271" s="20"/>
      <c r="Z271" s="20">
        <f>'BOCES SELECT'!E264</f>
        <v>1045605</v>
      </c>
      <c r="AA271" s="20" t="e">
        <f ca="1">'BOCES SELECT'!CH264</f>
        <v>#N/A</v>
      </c>
      <c r="AB271" s="21"/>
      <c r="AC271" s="21"/>
    </row>
    <row r="272" spans="1:29" s="17" customFormat="1" x14ac:dyDescent="0.2">
      <c r="A272" s="23"/>
      <c r="B272" s="28"/>
      <c r="C272" s="36"/>
      <c r="D272" s="25"/>
      <c r="E272" s="21"/>
      <c r="F272" s="21"/>
      <c r="G272" s="43"/>
      <c r="H272" s="21"/>
      <c r="I272" s="162"/>
      <c r="J272" s="522" t="str">
        <f t="shared" si="33"/>
        <v/>
      </c>
      <c r="K272" s="20">
        <f t="shared" si="34"/>
        <v>0</v>
      </c>
      <c r="L272" s="20" t="str">
        <f t="shared" si="35"/>
        <v/>
      </c>
      <c r="M272" s="20" t="str">
        <f t="shared" si="36"/>
        <v/>
      </c>
      <c r="N272" s="20"/>
      <c r="O272" s="20">
        <f t="shared" si="37"/>
        <v>0</v>
      </c>
      <c r="P272" s="20">
        <f t="shared" si="38"/>
        <v>0</v>
      </c>
      <c r="Q272" s="20" t="str">
        <f t="shared" si="39"/>
        <v/>
      </c>
      <c r="R272" s="20">
        <f t="shared" si="40"/>
        <v>0</v>
      </c>
      <c r="S272" s="20"/>
      <c r="T272" s="20"/>
      <c r="U272" s="20"/>
      <c r="V272" s="20"/>
      <c r="W272" s="20"/>
      <c r="X272" s="20"/>
      <c r="Y272" s="20"/>
      <c r="Z272" s="20">
        <f>'BOCES SELECT'!E265</f>
        <v>1045604</v>
      </c>
      <c r="AA272" s="20" t="e">
        <f ca="1">'BOCES SELECT'!CH265</f>
        <v>#N/A</v>
      </c>
      <c r="AB272" s="21"/>
      <c r="AC272" s="21"/>
    </row>
    <row r="273" spans="1:29" s="17" customFormat="1" x14ac:dyDescent="0.2">
      <c r="A273" s="23"/>
      <c r="B273" s="28"/>
      <c r="C273" s="36"/>
      <c r="D273" s="25"/>
      <c r="E273" s="21"/>
      <c r="F273" s="21"/>
      <c r="G273" s="43"/>
      <c r="H273" s="21"/>
      <c r="I273" s="162"/>
      <c r="J273" s="522" t="str">
        <f t="shared" si="33"/>
        <v/>
      </c>
      <c r="K273" s="20">
        <f t="shared" si="34"/>
        <v>0</v>
      </c>
      <c r="L273" s="20" t="str">
        <f t="shared" si="35"/>
        <v/>
      </c>
      <c r="M273" s="20" t="str">
        <f t="shared" si="36"/>
        <v/>
      </c>
      <c r="N273" s="20"/>
      <c r="O273" s="20">
        <f t="shared" si="37"/>
        <v>0</v>
      </c>
      <c r="P273" s="20">
        <f t="shared" si="38"/>
        <v>0</v>
      </c>
      <c r="Q273" s="20" t="str">
        <f t="shared" si="39"/>
        <v/>
      </c>
      <c r="R273" s="20">
        <f t="shared" si="40"/>
        <v>0</v>
      </c>
      <c r="S273" s="20"/>
      <c r="T273" s="20"/>
      <c r="U273" s="20"/>
      <c r="V273" s="20"/>
      <c r="W273" s="20"/>
      <c r="X273" s="20"/>
      <c r="Y273" s="20"/>
      <c r="Z273" s="20">
        <f>'BOCES SELECT'!E266</f>
        <v>1045603</v>
      </c>
      <c r="AA273" s="20" t="e">
        <f ca="1">'BOCES SELECT'!CH266</f>
        <v>#N/A</v>
      </c>
      <c r="AB273" s="21"/>
      <c r="AC273" s="21"/>
    </row>
    <row r="274" spans="1:29" s="17" customFormat="1" x14ac:dyDescent="0.2">
      <c r="A274" s="23"/>
      <c r="B274" s="28"/>
      <c r="C274" s="36"/>
      <c r="D274" s="25"/>
      <c r="E274" s="21"/>
      <c r="F274" s="21"/>
      <c r="G274" s="43"/>
      <c r="H274" s="21"/>
      <c r="I274" s="162"/>
      <c r="J274" s="522" t="str">
        <f t="shared" si="33"/>
        <v/>
      </c>
      <c r="K274" s="20">
        <f t="shared" si="34"/>
        <v>0</v>
      </c>
      <c r="L274" s="20" t="str">
        <f t="shared" si="35"/>
        <v/>
      </c>
      <c r="M274" s="20" t="str">
        <f t="shared" si="36"/>
        <v/>
      </c>
      <c r="N274" s="20"/>
      <c r="O274" s="20">
        <f t="shared" si="37"/>
        <v>0</v>
      </c>
      <c r="P274" s="20">
        <f t="shared" si="38"/>
        <v>0</v>
      </c>
      <c r="Q274" s="20" t="str">
        <f t="shared" si="39"/>
        <v/>
      </c>
      <c r="R274" s="20">
        <f t="shared" si="40"/>
        <v>0</v>
      </c>
      <c r="S274" s="20"/>
      <c r="T274" s="20"/>
      <c r="U274" s="20"/>
      <c r="V274" s="20"/>
      <c r="W274" s="20"/>
      <c r="X274" s="20"/>
      <c r="Y274" s="20"/>
      <c r="Z274" s="20">
        <f>'BOCES SELECT'!E267</f>
        <v>1045602</v>
      </c>
      <c r="AA274" s="20" t="e">
        <f ca="1">'BOCES SELECT'!CH267</f>
        <v>#N/A</v>
      </c>
      <c r="AB274" s="21"/>
      <c r="AC274" s="21"/>
    </row>
    <row r="275" spans="1:29" s="17" customFormat="1" x14ac:dyDescent="0.2">
      <c r="A275" s="23"/>
      <c r="B275" s="28"/>
      <c r="C275" s="36"/>
      <c r="D275" s="25"/>
      <c r="E275" s="21"/>
      <c r="F275" s="21"/>
      <c r="G275" s="43"/>
      <c r="H275" s="21"/>
      <c r="I275" s="162"/>
      <c r="J275" s="522" t="str">
        <f t="shared" si="33"/>
        <v/>
      </c>
      <c r="K275" s="20">
        <f t="shared" si="34"/>
        <v>0</v>
      </c>
      <c r="L275" s="20" t="str">
        <f t="shared" si="35"/>
        <v/>
      </c>
      <c r="M275" s="20" t="str">
        <f t="shared" si="36"/>
        <v/>
      </c>
      <c r="N275" s="20"/>
      <c r="O275" s="20">
        <f t="shared" si="37"/>
        <v>0</v>
      </c>
      <c r="P275" s="20">
        <f t="shared" si="38"/>
        <v>0</v>
      </c>
      <c r="Q275" s="20" t="str">
        <f t="shared" si="39"/>
        <v/>
      </c>
      <c r="R275" s="20">
        <f t="shared" si="40"/>
        <v>0</v>
      </c>
      <c r="S275" s="20"/>
      <c r="T275" s="20"/>
      <c r="U275" s="20"/>
      <c r="V275" s="20"/>
      <c r="W275" s="20"/>
      <c r="X275" s="20"/>
      <c r="Y275" s="20"/>
      <c r="Z275" s="20">
        <f>'BOCES SELECT'!E268</f>
        <v>1045601</v>
      </c>
      <c r="AA275" s="20" t="e">
        <f ca="1">'BOCES SELECT'!CH268</f>
        <v>#N/A</v>
      </c>
      <c r="AB275" s="21"/>
      <c r="AC275" s="21"/>
    </row>
    <row r="276" spans="1:29" s="17" customFormat="1" x14ac:dyDescent="0.2">
      <c r="A276" s="23"/>
      <c r="B276" s="28"/>
      <c r="C276" s="36"/>
      <c r="D276" s="25"/>
      <c r="E276" s="21"/>
      <c r="F276" s="21"/>
      <c r="G276" s="43"/>
      <c r="H276" s="21"/>
      <c r="I276" s="162"/>
      <c r="J276" s="522" t="str">
        <f t="shared" si="33"/>
        <v/>
      </c>
      <c r="K276" s="20">
        <f t="shared" si="34"/>
        <v>0</v>
      </c>
      <c r="L276" s="20" t="str">
        <f t="shared" si="35"/>
        <v/>
      </c>
      <c r="M276" s="20" t="str">
        <f t="shared" si="36"/>
        <v/>
      </c>
      <c r="N276" s="20"/>
      <c r="O276" s="20">
        <f t="shared" si="37"/>
        <v>0</v>
      </c>
      <c r="P276" s="20">
        <f t="shared" si="38"/>
        <v>0</v>
      </c>
      <c r="Q276" s="20" t="str">
        <f t="shared" si="39"/>
        <v/>
      </c>
      <c r="R276" s="20">
        <f t="shared" si="40"/>
        <v>0</v>
      </c>
      <c r="S276" s="20"/>
      <c r="T276" s="20"/>
      <c r="U276" s="20"/>
      <c r="V276" s="20"/>
      <c r="W276" s="20"/>
      <c r="X276" s="20"/>
      <c r="Y276" s="20"/>
      <c r="Z276" s="20">
        <f>'BOCES SELECT'!E269</f>
        <v>1045600</v>
      </c>
      <c r="AA276" s="20" t="e">
        <f ca="1">'BOCES SELECT'!CH269</f>
        <v>#N/A</v>
      </c>
      <c r="AB276" s="21"/>
      <c r="AC276" s="21"/>
    </row>
    <row r="277" spans="1:29" s="17" customFormat="1" x14ac:dyDescent="0.2">
      <c r="A277" s="23"/>
      <c r="B277" s="28"/>
      <c r="C277" s="36"/>
      <c r="D277" s="25"/>
      <c r="E277" s="21"/>
      <c r="F277" s="21"/>
      <c r="G277" s="43"/>
      <c r="H277" s="21"/>
      <c r="I277" s="162"/>
      <c r="J277" s="522" t="str">
        <f t="shared" si="33"/>
        <v/>
      </c>
      <c r="K277" s="20">
        <f t="shared" si="34"/>
        <v>0</v>
      </c>
      <c r="L277" s="20" t="str">
        <f t="shared" si="35"/>
        <v/>
      </c>
      <c r="M277" s="20" t="str">
        <f t="shared" si="36"/>
        <v/>
      </c>
      <c r="N277" s="20"/>
      <c r="O277" s="20">
        <f t="shared" si="37"/>
        <v>0</v>
      </c>
      <c r="P277" s="20">
        <f t="shared" si="38"/>
        <v>0</v>
      </c>
      <c r="Q277" s="20" t="str">
        <f t="shared" si="39"/>
        <v/>
      </c>
      <c r="R277" s="20">
        <f t="shared" si="40"/>
        <v>0</v>
      </c>
      <c r="S277" s="20"/>
      <c r="T277" s="20"/>
      <c r="U277" s="20"/>
      <c r="V277" s="20"/>
      <c r="W277" s="20"/>
      <c r="X277" s="20"/>
      <c r="Y277" s="20"/>
      <c r="Z277" s="20">
        <f>'BOCES SELECT'!E270</f>
        <v>1045599</v>
      </c>
      <c r="AA277" s="20" t="e">
        <f ca="1">'BOCES SELECT'!CH270</f>
        <v>#N/A</v>
      </c>
      <c r="AB277" s="21"/>
      <c r="AC277" s="21"/>
    </row>
    <row r="278" spans="1:29" s="17" customFormat="1" x14ac:dyDescent="0.2">
      <c r="A278" s="23"/>
      <c r="B278" s="28"/>
      <c r="C278" s="36"/>
      <c r="D278" s="25"/>
      <c r="E278" s="21"/>
      <c r="F278" s="21"/>
      <c r="G278" s="43"/>
      <c r="H278" s="21"/>
      <c r="I278" s="162"/>
      <c r="J278" s="522" t="str">
        <f t="shared" si="33"/>
        <v/>
      </c>
      <c r="K278" s="20">
        <f t="shared" si="34"/>
        <v>0</v>
      </c>
      <c r="L278" s="20" t="str">
        <f t="shared" si="35"/>
        <v/>
      </c>
      <c r="M278" s="20" t="str">
        <f t="shared" si="36"/>
        <v/>
      </c>
      <c r="N278" s="20"/>
      <c r="O278" s="20">
        <f t="shared" si="37"/>
        <v>0</v>
      </c>
      <c r="P278" s="20">
        <f t="shared" si="38"/>
        <v>0</v>
      </c>
      <c r="Q278" s="20" t="str">
        <f t="shared" si="39"/>
        <v/>
      </c>
      <c r="R278" s="20">
        <f t="shared" si="40"/>
        <v>0</v>
      </c>
      <c r="S278" s="20"/>
      <c r="T278" s="20"/>
      <c r="U278" s="20"/>
      <c r="V278" s="20"/>
      <c r="W278" s="20"/>
      <c r="X278" s="20"/>
      <c r="Y278" s="20"/>
      <c r="Z278" s="20">
        <f>'BOCES SELECT'!E271</f>
        <v>1045598</v>
      </c>
      <c r="AA278" s="20" t="e">
        <f ca="1">'BOCES SELECT'!CH271</f>
        <v>#N/A</v>
      </c>
      <c r="AB278" s="21"/>
      <c r="AC278" s="21"/>
    </row>
    <row r="279" spans="1:29" s="17" customFormat="1" x14ac:dyDescent="0.2">
      <c r="A279" s="23"/>
      <c r="B279" s="28"/>
      <c r="C279" s="36"/>
      <c r="D279" s="25"/>
      <c r="E279" s="21"/>
      <c r="F279" s="21"/>
      <c r="G279" s="43"/>
      <c r="H279" s="21"/>
      <c r="I279" s="162"/>
      <c r="J279" s="522" t="str">
        <f t="shared" si="33"/>
        <v/>
      </c>
      <c r="K279" s="20">
        <f t="shared" si="34"/>
        <v>0</v>
      </c>
      <c r="L279" s="20" t="str">
        <f t="shared" si="35"/>
        <v/>
      </c>
      <c r="M279" s="20" t="str">
        <f t="shared" si="36"/>
        <v/>
      </c>
      <c r="N279" s="20"/>
      <c r="O279" s="20">
        <f t="shared" si="37"/>
        <v>0</v>
      </c>
      <c r="P279" s="20">
        <f t="shared" si="38"/>
        <v>0</v>
      </c>
      <c r="Q279" s="20" t="str">
        <f t="shared" si="39"/>
        <v/>
      </c>
      <c r="R279" s="20">
        <f t="shared" si="40"/>
        <v>0</v>
      </c>
      <c r="S279" s="20"/>
      <c r="T279" s="20"/>
      <c r="U279" s="20"/>
      <c r="V279" s="20"/>
      <c r="W279" s="20"/>
      <c r="X279" s="20"/>
      <c r="Y279" s="20"/>
      <c r="Z279" s="20">
        <f>'BOCES SELECT'!E272</f>
        <v>1045597</v>
      </c>
      <c r="AA279" s="20" t="e">
        <f ca="1">'BOCES SELECT'!CH272</f>
        <v>#N/A</v>
      </c>
      <c r="AB279" s="21"/>
      <c r="AC279" s="21"/>
    </row>
    <row r="280" spans="1:29" s="17" customFormat="1" x14ac:dyDescent="0.2">
      <c r="A280" s="23"/>
      <c r="B280" s="28"/>
      <c r="C280" s="36"/>
      <c r="D280" s="25"/>
      <c r="E280" s="21"/>
      <c r="F280" s="21"/>
      <c r="G280" s="43"/>
      <c r="H280" s="21"/>
      <c r="I280" s="162"/>
      <c r="J280" s="522" t="str">
        <f t="shared" si="33"/>
        <v/>
      </c>
      <c r="K280" s="20">
        <f t="shared" si="34"/>
        <v>0</v>
      </c>
      <c r="L280" s="20" t="str">
        <f t="shared" si="35"/>
        <v/>
      </c>
      <c r="M280" s="20" t="str">
        <f t="shared" si="36"/>
        <v/>
      </c>
      <c r="N280" s="20"/>
      <c r="O280" s="20">
        <f t="shared" si="37"/>
        <v>0</v>
      </c>
      <c r="P280" s="20">
        <f t="shared" si="38"/>
        <v>0</v>
      </c>
      <c r="Q280" s="20" t="str">
        <f t="shared" si="39"/>
        <v/>
      </c>
      <c r="R280" s="20">
        <f t="shared" si="40"/>
        <v>0</v>
      </c>
      <c r="S280" s="20"/>
      <c r="T280" s="20"/>
      <c r="U280" s="20"/>
      <c r="V280" s="20"/>
      <c r="W280" s="20"/>
      <c r="X280" s="20"/>
      <c r="Y280" s="20"/>
      <c r="Z280" s="20">
        <f>'BOCES SELECT'!E273</f>
        <v>1045596</v>
      </c>
      <c r="AA280" s="20" t="e">
        <f ca="1">'BOCES SELECT'!CH273</f>
        <v>#N/A</v>
      </c>
      <c r="AB280" s="21"/>
      <c r="AC280" s="21"/>
    </row>
    <row r="281" spans="1:29" s="17" customFormat="1" x14ac:dyDescent="0.2">
      <c r="A281" s="23"/>
      <c r="B281" s="28"/>
      <c r="C281" s="36"/>
      <c r="D281" s="25"/>
      <c r="E281" s="21"/>
      <c r="F281" s="21"/>
      <c r="G281" s="43"/>
      <c r="H281" s="21"/>
      <c r="I281" s="162"/>
      <c r="J281" s="522" t="str">
        <f t="shared" si="33"/>
        <v/>
      </c>
      <c r="K281" s="20">
        <f t="shared" si="34"/>
        <v>0</v>
      </c>
      <c r="L281" s="20" t="str">
        <f t="shared" si="35"/>
        <v/>
      </c>
      <c r="M281" s="20" t="str">
        <f t="shared" si="36"/>
        <v/>
      </c>
      <c r="N281" s="20"/>
      <c r="O281" s="20">
        <f t="shared" si="37"/>
        <v>0</v>
      </c>
      <c r="P281" s="20">
        <f t="shared" si="38"/>
        <v>0</v>
      </c>
      <c r="Q281" s="20" t="str">
        <f t="shared" si="39"/>
        <v/>
      </c>
      <c r="R281" s="20">
        <f t="shared" si="40"/>
        <v>0</v>
      </c>
      <c r="S281" s="20"/>
      <c r="T281" s="20"/>
      <c r="U281" s="20"/>
      <c r="V281" s="20"/>
      <c r="W281" s="20"/>
      <c r="X281" s="20"/>
      <c r="Y281" s="20"/>
      <c r="Z281" s="20">
        <f>'BOCES SELECT'!E274</f>
        <v>1045595</v>
      </c>
      <c r="AA281" s="20" t="e">
        <f ca="1">'BOCES SELECT'!CH274</f>
        <v>#N/A</v>
      </c>
      <c r="AB281" s="21"/>
      <c r="AC281" s="21"/>
    </row>
    <row r="282" spans="1:29" s="17" customFormat="1" x14ac:dyDescent="0.2">
      <c r="A282" s="23"/>
      <c r="B282" s="28"/>
      <c r="C282" s="36"/>
      <c r="D282" s="25"/>
      <c r="E282" s="21"/>
      <c r="F282" s="21"/>
      <c r="G282" s="43"/>
      <c r="H282" s="21"/>
      <c r="I282" s="162"/>
      <c r="J282" s="522" t="str">
        <f t="shared" si="33"/>
        <v/>
      </c>
      <c r="K282" s="20">
        <f t="shared" si="34"/>
        <v>0</v>
      </c>
      <c r="L282" s="20" t="str">
        <f t="shared" si="35"/>
        <v/>
      </c>
      <c r="M282" s="20" t="str">
        <f t="shared" si="36"/>
        <v/>
      </c>
      <c r="N282" s="20"/>
      <c r="O282" s="20">
        <f t="shared" si="37"/>
        <v>0</v>
      </c>
      <c r="P282" s="20">
        <f t="shared" si="38"/>
        <v>0</v>
      </c>
      <c r="Q282" s="20" t="str">
        <f t="shared" si="39"/>
        <v/>
      </c>
      <c r="R282" s="20">
        <f t="shared" si="40"/>
        <v>0</v>
      </c>
      <c r="S282" s="20"/>
      <c r="T282" s="20"/>
      <c r="U282" s="20"/>
      <c r="V282" s="20"/>
      <c r="W282" s="20"/>
      <c r="X282" s="20"/>
      <c r="Y282" s="20"/>
      <c r="Z282" s="20">
        <f>'BOCES SELECT'!E275</f>
        <v>1045594</v>
      </c>
      <c r="AA282" s="20" t="e">
        <f ca="1">'BOCES SELECT'!CH275</f>
        <v>#N/A</v>
      </c>
      <c r="AB282" s="21"/>
      <c r="AC282" s="21"/>
    </row>
    <row r="283" spans="1:29" s="17" customFormat="1" x14ac:dyDescent="0.2">
      <c r="A283" s="23"/>
      <c r="B283" s="28"/>
      <c r="C283" s="36"/>
      <c r="D283" s="25"/>
      <c r="E283" s="21"/>
      <c r="F283" s="21"/>
      <c r="G283" s="43"/>
      <c r="H283" s="21"/>
      <c r="I283" s="162"/>
      <c r="J283" s="522" t="str">
        <f t="shared" si="33"/>
        <v/>
      </c>
      <c r="K283" s="20">
        <f t="shared" si="34"/>
        <v>0</v>
      </c>
      <c r="L283" s="20" t="str">
        <f t="shared" si="35"/>
        <v/>
      </c>
      <c r="M283" s="20" t="str">
        <f t="shared" si="36"/>
        <v/>
      </c>
      <c r="N283" s="20"/>
      <c r="O283" s="20">
        <f t="shared" si="37"/>
        <v>0</v>
      </c>
      <c r="P283" s="20">
        <f t="shared" si="38"/>
        <v>0</v>
      </c>
      <c r="Q283" s="20" t="str">
        <f t="shared" si="39"/>
        <v/>
      </c>
      <c r="R283" s="20">
        <f t="shared" si="40"/>
        <v>0</v>
      </c>
      <c r="S283" s="20"/>
      <c r="T283" s="20"/>
      <c r="U283" s="20"/>
      <c r="V283" s="20"/>
      <c r="W283" s="20"/>
      <c r="X283" s="20"/>
      <c r="Y283" s="20"/>
      <c r="Z283" s="20">
        <f>'BOCES SELECT'!E276</f>
        <v>1045593</v>
      </c>
      <c r="AA283" s="20" t="e">
        <f ca="1">'BOCES SELECT'!CH276</f>
        <v>#N/A</v>
      </c>
      <c r="AB283" s="21"/>
      <c r="AC283" s="21"/>
    </row>
    <row r="284" spans="1:29" s="17" customFormat="1" x14ac:dyDescent="0.2">
      <c r="A284" s="23"/>
      <c r="B284" s="28"/>
      <c r="C284" s="36"/>
      <c r="D284" s="25"/>
      <c r="E284" s="21"/>
      <c r="F284" s="21"/>
      <c r="G284" s="43"/>
      <c r="H284" s="21"/>
      <c r="I284" s="162"/>
      <c r="J284" s="522" t="str">
        <f t="shared" si="33"/>
        <v/>
      </c>
      <c r="K284" s="20">
        <f t="shared" si="34"/>
        <v>0</v>
      </c>
      <c r="L284" s="20" t="str">
        <f t="shared" si="35"/>
        <v/>
      </c>
      <c r="M284" s="20" t="str">
        <f t="shared" si="36"/>
        <v/>
      </c>
      <c r="N284" s="20"/>
      <c r="O284" s="20">
        <f t="shared" si="37"/>
        <v>0</v>
      </c>
      <c r="P284" s="20">
        <f t="shared" si="38"/>
        <v>0</v>
      </c>
      <c r="Q284" s="20" t="str">
        <f t="shared" si="39"/>
        <v/>
      </c>
      <c r="R284" s="20">
        <f t="shared" si="40"/>
        <v>0</v>
      </c>
      <c r="S284" s="20"/>
      <c r="T284" s="20"/>
      <c r="U284" s="20"/>
      <c r="V284" s="20"/>
      <c r="W284" s="20"/>
      <c r="X284" s="20"/>
      <c r="Y284" s="20"/>
      <c r="Z284" s="20">
        <f>'BOCES SELECT'!E277</f>
        <v>1045592</v>
      </c>
      <c r="AA284" s="20" t="e">
        <f ca="1">'BOCES SELECT'!CH277</f>
        <v>#N/A</v>
      </c>
      <c r="AB284" s="21"/>
      <c r="AC284" s="21"/>
    </row>
    <row r="285" spans="1:29" s="17" customFormat="1" x14ac:dyDescent="0.2">
      <c r="A285" s="23"/>
      <c r="B285" s="28"/>
      <c r="C285" s="36"/>
      <c r="D285" s="25"/>
      <c r="E285" s="21"/>
      <c r="F285" s="21"/>
      <c r="G285" s="43"/>
      <c r="H285" s="21"/>
      <c r="I285" s="162"/>
      <c r="J285" s="522" t="str">
        <f t="shared" si="33"/>
        <v/>
      </c>
      <c r="K285" s="20">
        <f t="shared" si="34"/>
        <v>0</v>
      </c>
      <c r="L285" s="20" t="str">
        <f t="shared" si="35"/>
        <v/>
      </c>
      <c r="M285" s="20" t="str">
        <f t="shared" si="36"/>
        <v/>
      </c>
      <c r="N285" s="20"/>
      <c r="O285" s="20">
        <f t="shared" si="37"/>
        <v>0</v>
      </c>
      <c r="P285" s="20">
        <f t="shared" si="38"/>
        <v>0</v>
      </c>
      <c r="Q285" s="20" t="str">
        <f t="shared" si="39"/>
        <v/>
      </c>
      <c r="R285" s="20">
        <f t="shared" si="40"/>
        <v>0</v>
      </c>
      <c r="S285" s="20"/>
      <c r="T285" s="20"/>
      <c r="U285" s="20"/>
      <c r="V285" s="20"/>
      <c r="W285" s="20"/>
      <c r="X285" s="20"/>
      <c r="Y285" s="20"/>
      <c r="Z285" s="20">
        <f>'BOCES SELECT'!E278</f>
        <v>1045591</v>
      </c>
      <c r="AA285" s="20" t="e">
        <f ca="1">'BOCES SELECT'!CH278</f>
        <v>#N/A</v>
      </c>
      <c r="AB285" s="21"/>
      <c r="AC285" s="21"/>
    </row>
    <row r="286" spans="1:29" s="17" customFormat="1" x14ac:dyDescent="0.2">
      <c r="A286" s="23"/>
      <c r="B286" s="28"/>
      <c r="C286" s="36"/>
      <c r="D286" s="25"/>
      <c r="E286" s="21"/>
      <c r="F286" s="21"/>
      <c r="G286" s="43"/>
      <c r="H286" s="21"/>
      <c r="I286" s="162"/>
      <c r="J286" s="522" t="str">
        <f t="shared" si="33"/>
        <v/>
      </c>
      <c r="K286" s="20">
        <f t="shared" si="34"/>
        <v>0</v>
      </c>
      <c r="L286" s="20" t="str">
        <f t="shared" si="35"/>
        <v/>
      </c>
      <c r="M286" s="20" t="str">
        <f t="shared" si="36"/>
        <v/>
      </c>
      <c r="N286" s="20"/>
      <c r="O286" s="20">
        <f t="shared" si="37"/>
        <v>0</v>
      </c>
      <c r="P286" s="20">
        <f t="shared" si="38"/>
        <v>0</v>
      </c>
      <c r="Q286" s="20" t="str">
        <f t="shared" si="39"/>
        <v/>
      </c>
      <c r="R286" s="20">
        <f t="shared" si="40"/>
        <v>0</v>
      </c>
      <c r="S286" s="20"/>
      <c r="T286" s="20"/>
      <c r="U286" s="20"/>
      <c r="V286" s="20"/>
      <c r="W286" s="20"/>
      <c r="X286" s="20"/>
      <c r="Y286" s="20"/>
      <c r="Z286" s="20">
        <f>'BOCES SELECT'!E279</f>
        <v>1045590</v>
      </c>
      <c r="AA286" s="20" t="e">
        <f ca="1">'BOCES SELECT'!CH279</f>
        <v>#N/A</v>
      </c>
      <c r="AB286" s="21"/>
      <c r="AC286" s="21"/>
    </row>
    <row r="287" spans="1:29" s="17" customFormat="1" x14ac:dyDescent="0.2">
      <c r="A287" s="23"/>
      <c r="B287" s="28"/>
      <c r="C287" s="36"/>
      <c r="D287" s="25"/>
      <c r="E287" s="21"/>
      <c r="F287" s="21"/>
      <c r="G287" s="43"/>
      <c r="H287" s="21"/>
      <c r="I287" s="162"/>
      <c r="J287" s="522" t="str">
        <f t="shared" si="33"/>
        <v/>
      </c>
      <c r="K287" s="20">
        <f t="shared" si="34"/>
        <v>0</v>
      </c>
      <c r="L287" s="20" t="str">
        <f t="shared" si="35"/>
        <v/>
      </c>
      <c r="M287" s="20" t="str">
        <f t="shared" si="36"/>
        <v/>
      </c>
      <c r="N287" s="20"/>
      <c r="O287" s="20">
        <f t="shared" si="37"/>
        <v>0</v>
      </c>
      <c r="P287" s="20">
        <f t="shared" si="38"/>
        <v>0</v>
      </c>
      <c r="Q287" s="20" t="str">
        <f t="shared" si="39"/>
        <v/>
      </c>
      <c r="R287" s="20">
        <f t="shared" si="40"/>
        <v>0</v>
      </c>
      <c r="S287" s="20"/>
      <c r="T287" s="20"/>
      <c r="U287" s="20"/>
      <c r="V287" s="20"/>
      <c r="W287" s="20"/>
      <c r="X287" s="20"/>
      <c r="Y287" s="20"/>
      <c r="Z287" s="20">
        <f>'BOCES SELECT'!E280</f>
        <v>1045589</v>
      </c>
      <c r="AA287" s="20" t="e">
        <f ca="1">'BOCES SELECT'!CH280</f>
        <v>#N/A</v>
      </c>
      <c r="AB287" s="21"/>
      <c r="AC287" s="21"/>
    </row>
    <row r="288" spans="1:29" s="17" customFormat="1" x14ac:dyDescent="0.2">
      <c r="A288" s="23"/>
      <c r="B288" s="28"/>
      <c r="C288" s="36"/>
      <c r="D288" s="25"/>
      <c r="E288" s="21"/>
      <c r="F288" s="21"/>
      <c r="G288" s="43"/>
      <c r="H288" s="21"/>
      <c r="I288" s="162"/>
      <c r="J288" s="522" t="str">
        <f t="shared" si="33"/>
        <v/>
      </c>
      <c r="K288" s="20">
        <f t="shared" si="34"/>
        <v>0</v>
      </c>
      <c r="L288" s="20" t="str">
        <f t="shared" si="35"/>
        <v/>
      </c>
      <c r="M288" s="20" t="str">
        <f t="shared" si="36"/>
        <v/>
      </c>
      <c r="N288" s="20"/>
      <c r="O288" s="20">
        <f t="shared" si="37"/>
        <v>0</v>
      </c>
      <c r="P288" s="20">
        <f t="shared" si="38"/>
        <v>0</v>
      </c>
      <c r="Q288" s="20" t="str">
        <f t="shared" si="39"/>
        <v/>
      </c>
      <c r="R288" s="20">
        <f t="shared" si="40"/>
        <v>0</v>
      </c>
      <c r="S288" s="20"/>
      <c r="T288" s="20"/>
      <c r="U288" s="20"/>
      <c r="V288" s="20"/>
      <c r="W288" s="20"/>
      <c r="X288" s="20"/>
      <c r="Y288" s="20"/>
      <c r="Z288" s="20">
        <f>'BOCES SELECT'!E281</f>
        <v>1045588</v>
      </c>
      <c r="AA288" s="20" t="e">
        <f ca="1">'BOCES SELECT'!CH281</f>
        <v>#N/A</v>
      </c>
      <c r="AB288" s="21"/>
      <c r="AC288" s="21"/>
    </row>
    <row r="289" spans="1:29" s="17" customFormat="1" x14ac:dyDescent="0.2">
      <c r="A289" s="23"/>
      <c r="B289" s="28"/>
      <c r="C289" s="36"/>
      <c r="D289" s="25"/>
      <c r="E289" s="21"/>
      <c r="F289" s="21"/>
      <c r="G289" s="43"/>
      <c r="H289" s="21"/>
      <c r="I289" s="162"/>
      <c r="J289" s="522" t="str">
        <f t="shared" si="33"/>
        <v/>
      </c>
      <c r="K289" s="20">
        <f t="shared" si="34"/>
        <v>0</v>
      </c>
      <c r="L289" s="20" t="str">
        <f t="shared" si="35"/>
        <v/>
      </c>
      <c r="M289" s="20" t="str">
        <f t="shared" si="36"/>
        <v/>
      </c>
      <c r="N289" s="20"/>
      <c r="O289" s="20">
        <f t="shared" si="37"/>
        <v>0</v>
      </c>
      <c r="P289" s="20">
        <f t="shared" si="38"/>
        <v>0</v>
      </c>
      <c r="Q289" s="20" t="str">
        <f t="shared" si="39"/>
        <v/>
      </c>
      <c r="R289" s="20">
        <f t="shared" si="40"/>
        <v>0</v>
      </c>
      <c r="S289" s="20"/>
      <c r="T289" s="20"/>
      <c r="U289" s="20"/>
      <c r="V289" s="20"/>
      <c r="W289" s="20"/>
      <c r="X289" s="20"/>
      <c r="Y289" s="20"/>
      <c r="Z289" s="20">
        <f>'BOCES SELECT'!E282</f>
        <v>1045587</v>
      </c>
      <c r="AA289" s="20" t="e">
        <f ca="1">'BOCES SELECT'!CH282</f>
        <v>#N/A</v>
      </c>
      <c r="AB289" s="21"/>
      <c r="AC289" s="21"/>
    </row>
    <row r="290" spans="1:29" s="17" customFormat="1" x14ac:dyDescent="0.2">
      <c r="A290" s="23"/>
      <c r="B290" s="28"/>
      <c r="C290" s="36"/>
      <c r="D290" s="25"/>
      <c r="E290" s="21"/>
      <c r="F290" s="21"/>
      <c r="G290" s="43"/>
      <c r="H290" s="21"/>
      <c r="I290" s="162"/>
      <c r="J290" s="522" t="str">
        <f t="shared" si="33"/>
        <v/>
      </c>
      <c r="K290" s="20">
        <f t="shared" si="34"/>
        <v>0</v>
      </c>
      <c r="L290" s="20" t="str">
        <f t="shared" si="35"/>
        <v/>
      </c>
      <c r="M290" s="20" t="str">
        <f t="shared" si="36"/>
        <v/>
      </c>
      <c r="N290" s="20"/>
      <c r="O290" s="20">
        <f t="shared" si="37"/>
        <v>0</v>
      </c>
      <c r="P290" s="20">
        <f t="shared" si="38"/>
        <v>0</v>
      </c>
      <c r="Q290" s="20" t="str">
        <f t="shared" si="39"/>
        <v/>
      </c>
      <c r="R290" s="20">
        <f t="shared" si="40"/>
        <v>0</v>
      </c>
      <c r="S290" s="20"/>
      <c r="T290" s="20"/>
      <c r="U290" s="20"/>
      <c r="V290" s="20"/>
      <c r="W290" s="20"/>
      <c r="X290" s="20"/>
      <c r="Y290" s="20"/>
      <c r="Z290" s="20">
        <f>'BOCES SELECT'!E283</f>
        <v>1045586</v>
      </c>
      <c r="AA290" s="20" t="e">
        <f ca="1">'BOCES SELECT'!CH283</f>
        <v>#N/A</v>
      </c>
      <c r="AB290" s="21"/>
      <c r="AC290" s="21"/>
    </row>
    <row r="291" spans="1:29" s="17" customFormat="1" x14ac:dyDescent="0.2">
      <c r="A291" s="23"/>
      <c r="B291" s="28"/>
      <c r="C291" s="36"/>
      <c r="D291" s="25"/>
      <c r="E291" s="21"/>
      <c r="F291" s="21"/>
      <c r="G291" s="43"/>
      <c r="H291" s="21"/>
      <c r="I291" s="162"/>
      <c r="J291" s="522" t="str">
        <f t="shared" si="33"/>
        <v/>
      </c>
      <c r="K291" s="20">
        <f t="shared" si="34"/>
        <v>0</v>
      </c>
      <c r="L291" s="20" t="str">
        <f t="shared" si="35"/>
        <v/>
      </c>
      <c r="M291" s="20" t="str">
        <f t="shared" si="36"/>
        <v/>
      </c>
      <c r="N291" s="20"/>
      <c r="O291" s="20">
        <f t="shared" si="37"/>
        <v>0</v>
      </c>
      <c r="P291" s="20">
        <f t="shared" si="38"/>
        <v>0</v>
      </c>
      <c r="Q291" s="20" t="str">
        <f t="shared" si="39"/>
        <v/>
      </c>
      <c r="R291" s="20">
        <f t="shared" si="40"/>
        <v>0</v>
      </c>
      <c r="S291" s="20"/>
      <c r="T291" s="20"/>
      <c r="U291" s="20"/>
      <c r="V291" s="20"/>
      <c r="W291" s="20"/>
      <c r="X291" s="20"/>
      <c r="Y291" s="20"/>
      <c r="Z291" s="20">
        <f>'BOCES SELECT'!E284</f>
        <v>1045585</v>
      </c>
      <c r="AA291" s="20" t="e">
        <f ca="1">'BOCES SELECT'!CH284</f>
        <v>#N/A</v>
      </c>
      <c r="AB291" s="21"/>
      <c r="AC291" s="21"/>
    </row>
    <row r="292" spans="1:29" s="17" customFormat="1" x14ac:dyDescent="0.2">
      <c r="A292" s="23"/>
      <c r="B292" s="28"/>
      <c r="C292" s="36"/>
      <c r="D292" s="25"/>
      <c r="E292" s="21"/>
      <c r="F292" s="21"/>
      <c r="G292" s="43"/>
      <c r="H292" s="21"/>
      <c r="I292" s="162"/>
      <c r="J292" s="522" t="str">
        <f t="shared" si="33"/>
        <v/>
      </c>
      <c r="K292" s="20">
        <f t="shared" si="34"/>
        <v>0</v>
      </c>
      <c r="L292" s="20" t="str">
        <f t="shared" si="35"/>
        <v/>
      </c>
      <c r="M292" s="20" t="str">
        <f t="shared" si="36"/>
        <v/>
      </c>
      <c r="N292" s="20"/>
      <c r="O292" s="20">
        <f t="shared" si="37"/>
        <v>0</v>
      </c>
      <c r="P292" s="20">
        <f t="shared" si="38"/>
        <v>0</v>
      </c>
      <c r="Q292" s="20" t="str">
        <f t="shared" si="39"/>
        <v/>
      </c>
      <c r="R292" s="20">
        <f t="shared" si="40"/>
        <v>0</v>
      </c>
      <c r="S292" s="20"/>
      <c r="T292" s="20"/>
      <c r="U292" s="20"/>
      <c r="V292" s="20"/>
      <c r="W292" s="20"/>
      <c r="X292" s="20"/>
      <c r="Y292" s="20"/>
      <c r="Z292" s="20">
        <f>'BOCES SELECT'!E285</f>
        <v>1045584</v>
      </c>
      <c r="AA292" s="20" t="e">
        <f ca="1">'BOCES SELECT'!CH285</f>
        <v>#N/A</v>
      </c>
      <c r="AB292" s="21"/>
      <c r="AC292" s="21"/>
    </row>
    <row r="293" spans="1:29" s="17" customFormat="1" x14ac:dyDescent="0.2">
      <c r="A293" s="23"/>
      <c r="B293" s="28"/>
      <c r="C293" s="36"/>
      <c r="D293" s="25"/>
      <c r="E293" s="21"/>
      <c r="F293" s="21"/>
      <c r="G293" s="43"/>
      <c r="H293" s="21"/>
      <c r="I293" s="162"/>
      <c r="J293" s="522" t="str">
        <f t="shared" si="33"/>
        <v/>
      </c>
      <c r="K293" s="20">
        <f t="shared" si="34"/>
        <v>0</v>
      </c>
      <c r="L293" s="20" t="str">
        <f t="shared" si="35"/>
        <v/>
      </c>
      <c r="M293" s="20" t="str">
        <f t="shared" si="36"/>
        <v/>
      </c>
      <c r="N293" s="20"/>
      <c r="O293" s="20">
        <f t="shared" si="37"/>
        <v>0</v>
      </c>
      <c r="P293" s="20">
        <f t="shared" si="38"/>
        <v>0</v>
      </c>
      <c r="Q293" s="20" t="str">
        <f t="shared" si="39"/>
        <v/>
      </c>
      <c r="R293" s="20">
        <f t="shared" si="40"/>
        <v>0</v>
      </c>
      <c r="S293" s="20"/>
      <c r="T293" s="20"/>
      <c r="U293" s="20"/>
      <c r="V293" s="20"/>
      <c r="W293" s="20"/>
      <c r="X293" s="20"/>
      <c r="Y293" s="20"/>
      <c r="Z293" s="20">
        <f>'BOCES SELECT'!E286</f>
        <v>1045583</v>
      </c>
      <c r="AA293" s="20" t="e">
        <f ca="1">'BOCES SELECT'!CH286</f>
        <v>#N/A</v>
      </c>
      <c r="AB293" s="21"/>
      <c r="AC293" s="21"/>
    </row>
    <row r="294" spans="1:29" s="17" customFormat="1" x14ac:dyDescent="0.2">
      <c r="A294" s="23"/>
      <c r="B294" s="28"/>
      <c r="C294" s="36"/>
      <c r="D294" s="25"/>
      <c r="E294" s="21"/>
      <c r="F294" s="21"/>
      <c r="G294" s="43"/>
      <c r="H294" s="21"/>
      <c r="I294" s="162"/>
      <c r="J294" s="522" t="str">
        <f t="shared" si="33"/>
        <v/>
      </c>
      <c r="K294" s="20">
        <f t="shared" si="34"/>
        <v>0</v>
      </c>
      <c r="L294" s="20" t="str">
        <f t="shared" si="35"/>
        <v/>
      </c>
      <c r="M294" s="20" t="str">
        <f t="shared" si="36"/>
        <v/>
      </c>
      <c r="N294" s="20"/>
      <c r="O294" s="20">
        <f t="shared" si="37"/>
        <v>0</v>
      </c>
      <c r="P294" s="20">
        <f t="shared" si="38"/>
        <v>0</v>
      </c>
      <c r="Q294" s="20" t="str">
        <f t="shared" si="39"/>
        <v/>
      </c>
      <c r="R294" s="20">
        <f t="shared" si="40"/>
        <v>0</v>
      </c>
      <c r="S294" s="20"/>
      <c r="T294" s="20"/>
      <c r="U294" s="20"/>
      <c r="V294" s="20"/>
      <c r="W294" s="20"/>
      <c r="X294" s="20"/>
      <c r="Y294" s="20"/>
      <c r="Z294" s="20">
        <f>'BOCES SELECT'!E287</f>
        <v>1045582</v>
      </c>
      <c r="AA294" s="20" t="e">
        <f ca="1">'BOCES SELECT'!CH287</f>
        <v>#N/A</v>
      </c>
      <c r="AB294" s="21"/>
      <c r="AC294" s="21"/>
    </row>
    <row r="295" spans="1:29" s="17" customFormat="1" x14ac:dyDescent="0.2">
      <c r="A295" s="23"/>
      <c r="B295" s="28"/>
      <c r="C295" s="36"/>
      <c r="D295" s="25"/>
      <c r="E295" s="21"/>
      <c r="F295" s="21"/>
      <c r="G295" s="43"/>
      <c r="H295" s="21"/>
      <c r="I295" s="162"/>
      <c r="J295" s="522" t="str">
        <f t="shared" si="33"/>
        <v/>
      </c>
      <c r="K295" s="20">
        <f t="shared" si="34"/>
        <v>0</v>
      </c>
      <c r="L295" s="20" t="str">
        <f t="shared" si="35"/>
        <v/>
      </c>
      <c r="M295" s="20" t="str">
        <f t="shared" si="36"/>
        <v/>
      </c>
      <c r="N295" s="20"/>
      <c r="O295" s="20">
        <f t="shared" si="37"/>
        <v>0</v>
      </c>
      <c r="P295" s="20">
        <f t="shared" si="38"/>
        <v>0</v>
      </c>
      <c r="Q295" s="20" t="str">
        <f t="shared" si="39"/>
        <v/>
      </c>
      <c r="R295" s="20">
        <f t="shared" si="40"/>
        <v>0</v>
      </c>
      <c r="S295" s="20"/>
      <c r="T295" s="20"/>
      <c r="U295" s="20"/>
      <c r="V295" s="20"/>
      <c r="W295" s="20"/>
      <c r="X295" s="20"/>
      <c r="Y295" s="20"/>
      <c r="Z295" s="20">
        <f>'BOCES SELECT'!E288</f>
        <v>1045581</v>
      </c>
      <c r="AA295" s="20" t="e">
        <f ca="1">'BOCES SELECT'!CH288</f>
        <v>#N/A</v>
      </c>
      <c r="AB295" s="21"/>
      <c r="AC295" s="21"/>
    </row>
    <row r="296" spans="1:29" s="17" customFormat="1" x14ac:dyDescent="0.2">
      <c r="A296" s="23"/>
      <c r="B296" s="28"/>
      <c r="C296" s="36"/>
      <c r="D296" s="25"/>
      <c r="E296" s="21"/>
      <c r="F296" s="21"/>
      <c r="G296" s="43"/>
      <c r="H296" s="21"/>
      <c r="I296" s="162"/>
      <c r="J296" s="522" t="str">
        <f t="shared" si="33"/>
        <v/>
      </c>
      <c r="K296" s="20">
        <f t="shared" si="34"/>
        <v>0</v>
      </c>
      <c r="L296" s="20" t="str">
        <f t="shared" si="35"/>
        <v/>
      </c>
      <c r="M296" s="20" t="str">
        <f t="shared" si="36"/>
        <v/>
      </c>
      <c r="N296" s="20"/>
      <c r="O296" s="20">
        <f t="shared" si="37"/>
        <v>0</v>
      </c>
      <c r="P296" s="20">
        <f t="shared" si="38"/>
        <v>0</v>
      </c>
      <c r="Q296" s="20" t="str">
        <f t="shared" si="39"/>
        <v/>
      </c>
      <c r="R296" s="20">
        <f t="shared" si="40"/>
        <v>0</v>
      </c>
      <c r="S296" s="20"/>
      <c r="T296" s="20"/>
      <c r="U296" s="20"/>
      <c r="V296" s="20"/>
      <c r="W296" s="20"/>
      <c r="X296" s="20"/>
      <c r="Y296" s="20"/>
      <c r="Z296" s="20">
        <f>'BOCES SELECT'!E289</f>
        <v>1045580</v>
      </c>
      <c r="AA296" s="20" t="e">
        <f ca="1">'BOCES SELECT'!CH289</f>
        <v>#N/A</v>
      </c>
      <c r="AB296" s="21"/>
      <c r="AC296" s="21"/>
    </row>
    <row r="297" spans="1:29" s="17" customFormat="1" x14ac:dyDescent="0.2">
      <c r="A297" s="23"/>
      <c r="B297" s="28"/>
      <c r="C297" s="36"/>
      <c r="D297" s="25"/>
      <c r="E297" s="21"/>
      <c r="F297" s="21"/>
      <c r="G297" s="43"/>
      <c r="H297" s="21"/>
      <c r="I297" s="162"/>
      <c r="J297" s="522" t="str">
        <f t="shared" si="33"/>
        <v/>
      </c>
      <c r="K297" s="20">
        <f t="shared" si="34"/>
        <v>0</v>
      </c>
      <c r="L297" s="20" t="str">
        <f t="shared" si="35"/>
        <v/>
      </c>
      <c r="M297" s="20" t="str">
        <f t="shared" si="36"/>
        <v/>
      </c>
      <c r="N297" s="20"/>
      <c r="O297" s="20">
        <f t="shared" si="37"/>
        <v>0</v>
      </c>
      <c r="P297" s="20">
        <f t="shared" si="38"/>
        <v>0</v>
      </c>
      <c r="Q297" s="20" t="str">
        <f t="shared" si="39"/>
        <v/>
      </c>
      <c r="R297" s="20">
        <f t="shared" si="40"/>
        <v>0</v>
      </c>
      <c r="S297" s="20"/>
      <c r="T297" s="20"/>
      <c r="U297" s="20"/>
      <c r="V297" s="20"/>
      <c r="W297" s="20"/>
      <c r="X297" s="20"/>
      <c r="Y297" s="20"/>
      <c r="Z297" s="20">
        <f>'BOCES SELECT'!E290</f>
        <v>1045579</v>
      </c>
      <c r="AA297" s="20" t="e">
        <f ca="1">'BOCES SELECT'!CH290</f>
        <v>#N/A</v>
      </c>
      <c r="AB297" s="21"/>
      <c r="AC297" s="21"/>
    </row>
    <row r="298" spans="1:29" s="17" customFormat="1" x14ac:dyDescent="0.2">
      <c r="A298" s="23"/>
      <c r="B298" s="28"/>
      <c r="C298" s="36"/>
      <c r="D298" s="25"/>
      <c r="E298" s="21"/>
      <c r="F298" s="21"/>
      <c r="G298" s="43"/>
      <c r="H298" s="21"/>
      <c r="I298" s="162"/>
      <c r="J298" s="522" t="str">
        <f t="shared" si="33"/>
        <v/>
      </c>
      <c r="K298" s="20">
        <f t="shared" si="34"/>
        <v>0</v>
      </c>
      <c r="L298" s="20" t="str">
        <f t="shared" si="35"/>
        <v/>
      </c>
      <c r="M298" s="20" t="str">
        <f t="shared" si="36"/>
        <v/>
      </c>
      <c r="N298" s="20"/>
      <c r="O298" s="20">
        <f t="shared" si="37"/>
        <v>0</v>
      </c>
      <c r="P298" s="20">
        <f t="shared" si="38"/>
        <v>0</v>
      </c>
      <c r="Q298" s="20" t="str">
        <f t="shared" si="39"/>
        <v/>
      </c>
      <c r="R298" s="20">
        <f t="shared" si="40"/>
        <v>0</v>
      </c>
      <c r="S298" s="20"/>
      <c r="T298" s="20"/>
      <c r="U298" s="20"/>
      <c r="V298" s="20"/>
      <c r="W298" s="20"/>
      <c r="X298" s="20"/>
      <c r="Y298" s="20"/>
      <c r="Z298" s="20">
        <f>'BOCES SELECT'!E291</f>
        <v>1045578</v>
      </c>
      <c r="AA298" s="20" t="e">
        <f ca="1">'BOCES SELECT'!CH291</f>
        <v>#N/A</v>
      </c>
      <c r="AB298" s="21"/>
      <c r="AC298" s="21"/>
    </row>
    <row r="299" spans="1:29" s="17" customFormat="1" x14ac:dyDescent="0.2">
      <c r="A299" s="23"/>
      <c r="B299" s="28"/>
      <c r="C299" s="36"/>
      <c r="D299" s="25"/>
      <c r="E299" s="21"/>
      <c r="F299" s="21"/>
      <c r="G299" s="43"/>
      <c r="H299" s="21"/>
      <c r="I299" s="162"/>
      <c r="J299" s="522" t="str">
        <f t="shared" si="33"/>
        <v/>
      </c>
      <c r="K299" s="20">
        <f t="shared" si="34"/>
        <v>0</v>
      </c>
      <c r="L299" s="20" t="str">
        <f t="shared" si="35"/>
        <v/>
      </c>
      <c r="M299" s="20" t="str">
        <f t="shared" si="36"/>
        <v/>
      </c>
      <c r="N299" s="20"/>
      <c r="O299" s="20">
        <f t="shared" si="37"/>
        <v>0</v>
      </c>
      <c r="P299" s="20">
        <f t="shared" si="38"/>
        <v>0</v>
      </c>
      <c r="Q299" s="20" t="str">
        <f t="shared" si="39"/>
        <v/>
      </c>
      <c r="R299" s="20">
        <f t="shared" si="40"/>
        <v>0</v>
      </c>
      <c r="S299" s="20"/>
      <c r="T299" s="20"/>
      <c r="U299" s="20"/>
      <c r="V299" s="20"/>
      <c r="W299" s="20"/>
      <c r="X299" s="20"/>
      <c r="Y299" s="20"/>
      <c r="Z299" s="20">
        <f>'BOCES SELECT'!E292</f>
        <v>1045577</v>
      </c>
      <c r="AA299" s="20" t="e">
        <f ca="1">'BOCES SELECT'!CH292</f>
        <v>#N/A</v>
      </c>
      <c r="AB299" s="21"/>
      <c r="AC299" s="21"/>
    </row>
    <row r="300" spans="1:29" s="17" customFormat="1" x14ac:dyDescent="0.2">
      <c r="A300" s="23"/>
      <c r="B300" s="28"/>
      <c r="C300" s="36"/>
      <c r="D300" s="25"/>
      <c r="E300" s="21"/>
      <c r="F300" s="21"/>
      <c r="G300" s="43"/>
      <c r="H300" s="21"/>
      <c r="I300" s="162"/>
      <c r="J300" s="522" t="str">
        <f t="shared" si="33"/>
        <v/>
      </c>
      <c r="K300" s="20">
        <f t="shared" si="34"/>
        <v>0</v>
      </c>
      <c r="L300" s="20" t="str">
        <f t="shared" si="35"/>
        <v/>
      </c>
      <c r="M300" s="20" t="str">
        <f t="shared" si="36"/>
        <v/>
      </c>
      <c r="N300" s="20"/>
      <c r="O300" s="20">
        <f t="shared" si="37"/>
        <v>0</v>
      </c>
      <c r="P300" s="20">
        <f t="shared" si="38"/>
        <v>0</v>
      </c>
      <c r="Q300" s="20" t="str">
        <f t="shared" si="39"/>
        <v/>
      </c>
      <c r="R300" s="20">
        <f t="shared" si="40"/>
        <v>0</v>
      </c>
      <c r="S300" s="20"/>
      <c r="T300" s="20"/>
      <c r="U300" s="20"/>
      <c r="V300" s="20"/>
      <c r="W300" s="20"/>
      <c r="X300" s="20"/>
      <c r="Y300" s="20"/>
      <c r="Z300" s="20">
        <f>'BOCES SELECT'!E293</f>
        <v>1045576</v>
      </c>
      <c r="AA300" s="20" t="e">
        <f ca="1">'BOCES SELECT'!CH293</f>
        <v>#N/A</v>
      </c>
      <c r="AB300" s="21"/>
      <c r="AC300" s="21"/>
    </row>
    <row r="301" spans="1:29" s="17" customFormat="1" x14ac:dyDescent="0.2">
      <c r="A301" s="23"/>
      <c r="B301" s="28"/>
      <c r="C301" s="36"/>
      <c r="D301" s="25"/>
      <c r="E301" s="21"/>
      <c r="F301" s="21"/>
      <c r="G301" s="43"/>
      <c r="H301" s="21"/>
      <c r="I301" s="162"/>
      <c r="J301" s="522" t="str">
        <f t="shared" si="33"/>
        <v/>
      </c>
      <c r="K301" s="20">
        <f t="shared" si="34"/>
        <v>0</v>
      </c>
      <c r="L301" s="20" t="str">
        <f t="shared" si="35"/>
        <v/>
      </c>
      <c r="M301" s="20" t="str">
        <f t="shared" si="36"/>
        <v/>
      </c>
      <c r="N301" s="20"/>
      <c r="O301" s="20">
        <f t="shared" si="37"/>
        <v>0</v>
      </c>
      <c r="P301" s="20">
        <f t="shared" si="38"/>
        <v>0</v>
      </c>
      <c r="Q301" s="20" t="str">
        <f t="shared" si="39"/>
        <v/>
      </c>
      <c r="R301" s="20">
        <f t="shared" si="40"/>
        <v>0</v>
      </c>
      <c r="S301" s="20"/>
      <c r="T301" s="20"/>
      <c r="U301" s="20"/>
      <c r="V301" s="20"/>
      <c r="W301" s="20"/>
      <c r="X301" s="20"/>
      <c r="Y301" s="20"/>
      <c r="Z301" s="20">
        <f>'BOCES SELECT'!E294</f>
        <v>1045575</v>
      </c>
      <c r="AA301" s="20" t="e">
        <f ca="1">'BOCES SELECT'!CH294</f>
        <v>#N/A</v>
      </c>
      <c r="AB301" s="21"/>
      <c r="AC301" s="21"/>
    </row>
    <row r="302" spans="1:29" s="17" customFormat="1" x14ac:dyDescent="0.2">
      <c r="A302" s="23"/>
      <c r="B302" s="28"/>
      <c r="C302" s="36"/>
      <c r="D302" s="25"/>
      <c r="E302" s="21"/>
      <c r="F302" s="21"/>
      <c r="G302" s="43"/>
      <c r="H302" s="21"/>
      <c r="I302" s="162"/>
      <c r="J302" s="522" t="str">
        <f t="shared" si="33"/>
        <v/>
      </c>
      <c r="K302" s="20">
        <f t="shared" si="34"/>
        <v>0</v>
      </c>
      <c r="L302" s="20" t="str">
        <f t="shared" si="35"/>
        <v/>
      </c>
      <c r="M302" s="20" t="str">
        <f t="shared" si="36"/>
        <v/>
      </c>
      <c r="N302" s="20"/>
      <c r="O302" s="20">
        <f t="shared" si="37"/>
        <v>0</v>
      </c>
      <c r="P302" s="20">
        <f t="shared" si="38"/>
        <v>0</v>
      </c>
      <c r="Q302" s="20" t="str">
        <f t="shared" si="39"/>
        <v/>
      </c>
      <c r="R302" s="20">
        <f t="shared" si="40"/>
        <v>0</v>
      </c>
      <c r="S302" s="20"/>
      <c r="T302" s="20"/>
      <c r="U302" s="20"/>
      <c r="V302" s="20"/>
      <c r="W302" s="20"/>
      <c r="X302" s="20"/>
      <c r="Y302" s="20"/>
      <c r="Z302" s="20">
        <f>'BOCES SELECT'!E295</f>
        <v>1045574</v>
      </c>
      <c r="AA302" s="20" t="e">
        <f ca="1">'BOCES SELECT'!CH295</f>
        <v>#N/A</v>
      </c>
      <c r="AB302" s="21"/>
      <c r="AC302" s="21"/>
    </row>
    <row r="303" spans="1:29" s="17" customFormat="1" x14ac:dyDescent="0.2">
      <c r="A303" s="23"/>
      <c r="B303" s="28"/>
      <c r="C303" s="36"/>
      <c r="D303" s="25"/>
      <c r="E303" s="21"/>
      <c r="F303" s="21"/>
      <c r="G303" s="43"/>
      <c r="H303" s="21"/>
      <c r="I303" s="162"/>
      <c r="J303" s="522" t="str">
        <f t="shared" si="33"/>
        <v/>
      </c>
      <c r="K303" s="20">
        <f t="shared" si="34"/>
        <v>0</v>
      </c>
      <c r="L303" s="20" t="str">
        <f t="shared" si="35"/>
        <v/>
      </c>
      <c r="M303" s="20" t="str">
        <f t="shared" si="36"/>
        <v/>
      </c>
      <c r="N303" s="20"/>
      <c r="O303" s="20">
        <f t="shared" si="37"/>
        <v>0</v>
      </c>
      <c r="P303" s="20">
        <f t="shared" si="38"/>
        <v>0</v>
      </c>
      <c r="Q303" s="20" t="str">
        <f t="shared" si="39"/>
        <v/>
      </c>
      <c r="R303" s="20">
        <f t="shared" si="40"/>
        <v>0</v>
      </c>
      <c r="S303" s="20"/>
      <c r="T303" s="20"/>
      <c r="U303" s="20"/>
      <c r="V303" s="20"/>
      <c r="W303" s="20"/>
      <c r="X303" s="20"/>
      <c r="Y303" s="20"/>
      <c r="Z303" s="20">
        <f>'BOCES SELECT'!E296</f>
        <v>1045573</v>
      </c>
      <c r="AA303" s="20" t="e">
        <f ca="1">'BOCES SELECT'!CH296</f>
        <v>#N/A</v>
      </c>
      <c r="AB303" s="21"/>
      <c r="AC303" s="21"/>
    </row>
    <row r="304" spans="1:29" s="17" customFormat="1" x14ac:dyDescent="0.2">
      <c r="A304" s="23"/>
      <c r="B304" s="28"/>
      <c r="C304" s="36"/>
      <c r="D304" s="25"/>
      <c r="E304" s="21"/>
      <c r="F304" s="21"/>
      <c r="G304" s="43"/>
      <c r="H304" s="21"/>
      <c r="I304" s="162"/>
      <c r="J304" s="522" t="str">
        <f t="shared" si="33"/>
        <v/>
      </c>
      <c r="K304" s="20">
        <f t="shared" si="34"/>
        <v>0</v>
      </c>
      <c r="L304" s="20" t="str">
        <f t="shared" si="35"/>
        <v/>
      </c>
      <c r="M304" s="20" t="str">
        <f t="shared" si="36"/>
        <v/>
      </c>
      <c r="N304" s="20"/>
      <c r="O304" s="20">
        <f t="shared" si="37"/>
        <v>0</v>
      </c>
      <c r="P304" s="20">
        <f t="shared" si="38"/>
        <v>0</v>
      </c>
      <c r="Q304" s="20" t="str">
        <f t="shared" si="39"/>
        <v/>
      </c>
      <c r="R304" s="20">
        <f t="shared" si="40"/>
        <v>0</v>
      </c>
      <c r="S304" s="20"/>
      <c r="T304" s="20"/>
      <c r="U304" s="20"/>
      <c r="V304" s="20"/>
      <c r="W304" s="20"/>
      <c r="X304" s="20"/>
      <c r="Y304" s="20"/>
      <c r="Z304" s="20">
        <f>'BOCES SELECT'!E297</f>
        <v>1045572</v>
      </c>
      <c r="AA304" s="20" t="e">
        <f ca="1">'BOCES SELECT'!CH297</f>
        <v>#N/A</v>
      </c>
      <c r="AB304" s="21"/>
      <c r="AC304" s="21"/>
    </row>
    <row r="305" spans="1:29" s="17" customFormat="1" x14ac:dyDescent="0.2">
      <c r="A305" s="23"/>
      <c r="B305" s="28"/>
      <c r="C305" s="36"/>
      <c r="D305" s="25"/>
      <c r="E305" s="21"/>
      <c r="F305" s="21"/>
      <c r="G305" s="43"/>
      <c r="H305" s="21"/>
      <c r="I305" s="162"/>
      <c r="J305" s="522" t="str">
        <f t="shared" si="33"/>
        <v/>
      </c>
      <c r="K305" s="20">
        <f t="shared" si="34"/>
        <v>0</v>
      </c>
      <c r="L305" s="20" t="str">
        <f t="shared" si="35"/>
        <v/>
      </c>
      <c r="M305" s="20" t="str">
        <f t="shared" si="36"/>
        <v/>
      </c>
      <c r="N305" s="20"/>
      <c r="O305" s="20">
        <f t="shared" si="37"/>
        <v>0</v>
      </c>
      <c r="P305" s="20">
        <f t="shared" si="38"/>
        <v>0</v>
      </c>
      <c r="Q305" s="20" t="str">
        <f t="shared" si="39"/>
        <v/>
      </c>
      <c r="R305" s="20">
        <f t="shared" si="40"/>
        <v>0</v>
      </c>
      <c r="S305" s="20"/>
      <c r="T305" s="20"/>
      <c r="U305" s="20"/>
      <c r="V305" s="20"/>
      <c r="W305" s="20"/>
      <c r="X305" s="20"/>
      <c r="Y305" s="20"/>
      <c r="Z305" s="20">
        <f>'BOCES SELECT'!E298</f>
        <v>1045571</v>
      </c>
      <c r="AA305" s="20" t="e">
        <f ca="1">'BOCES SELECT'!CH298</f>
        <v>#N/A</v>
      </c>
      <c r="AB305" s="21"/>
      <c r="AC305" s="21"/>
    </row>
    <row r="306" spans="1:29" s="17" customFormat="1" x14ac:dyDescent="0.2">
      <c r="A306" s="23"/>
      <c r="B306" s="28"/>
      <c r="C306" s="36"/>
      <c r="D306" s="25"/>
      <c r="E306" s="21"/>
      <c r="F306" s="21"/>
      <c r="G306" s="43"/>
      <c r="H306" s="21"/>
      <c r="I306" s="162"/>
      <c r="J306" s="522" t="str">
        <f t="shared" si="33"/>
        <v/>
      </c>
      <c r="K306" s="20">
        <f t="shared" si="34"/>
        <v>0</v>
      </c>
      <c r="L306" s="20" t="str">
        <f t="shared" si="35"/>
        <v/>
      </c>
      <c r="M306" s="20" t="str">
        <f t="shared" si="36"/>
        <v/>
      </c>
      <c r="N306" s="20"/>
      <c r="O306" s="20">
        <f t="shared" si="37"/>
        <v>0</v>
      </c>
      <c r="P306" s="20">
        <f t="shared" si="38"/>
        <v>0</v>
      </c>
      <c r="Q306" s="20" t="str">
        <f t="shared" si="39"/>
        <v/>
      </c>
      <c r="R306" s="20">
        <f t="shared" si="40"/>
        <v>0</v>
      </c>
      <c r="S306" s="20"/>
      <c r="T306" s="20"/>
      <c r="U306" s="20"/>
      <c r="V306" s="20"/>
      <c r="W306" s="20"/>
      <c r="X306" s="20"/>
      <c r="Y306" s="20"/>
      <c r="Z306" s="20">
        <f>'BOCES SELECT'!E299</f>
        <v>1045570</v>
      </c>
      <c r="AA306" s="20" t="e">
        <f ca="1">'BOCES SELECT'!CH299</f>
        <v>#N/A</v>
      </c>
      <c r="AB306" s="21"/>
      <c r="AC306" s="21"/>
    </row>
    <row r="307" spans="1:29" s="17" customFormat="1" x14ac:dyDescent="0.2">
      <c r="A307" s="23"/>
      <c r="B307" s="28"/>
      <c r="C307" s="36"/>
      <c r="D307" s="25"/>
      <c r="E307" s="21"/>
      <c r="F307" s="21"/>
      <c r="G307" s="43"/>
      <c r="H307" s="21"/>
      <c r="I307" s="162"/>
      <c r="J307" s="522" t="str">
        <f t="shared" si="33"/>
        <v/>
      </c>
      <c r="K307" s="20">
        <f t="shared" si="34"/>
        <v>0</v>
      </c>
      <c r="L307" s="20" t="str">
        <f t="shared" si="35"/>
        <v/>
      </c>
      <c r="M307" s="20" t="str">
        <f t="shared" si="36"/>
        <v/>
      </c>
      <c r="N307" s="20"/>
      <c r="O307" s="20">
        <f t="shared" si="37"/>
        <v>0</v>
      </c>
      <c r="P307" s="20">
        <f t="shared" si="38"/>
        <v>0</v>
      </c>
      <c r="Q307" s="20" t="str">
        <f t="shared" si="39"/>
        <v/>
      </c>
      <c r="R307" s="20">
        <f t="shared" si="40"/>
        <v>0</v>
      </c>
      <c r="S307" s="20"/>
      <c r="T307" s="20"/>
      <c r="U307" s="20"/>
      <c r="V307" s="20"/>
      <c r="W307" s="20"/>
      <c r="X307" s="20"/>
      <c r="Y307" s="20"/>
      <c r="Z307" s="20">
        <f>'BOCES SELECT'!E300</f>
        <v>1045569</v>
      </c>
      <c r="AA307" s="20" t="e">
        <f ca="1">'BOCES SELECT'!CH300</f>
        <v>#N/A</v>
      </c>
      <c r="AB307" s="21"/>
      <c r="AC307" s="21"/>
    </row>
    <row r="308" spans="1:29" s="17" customFormat="1" x14ac:dyDescent="0.2">
      <c r="A308" s="23"/>
      <c r="B308" s="28"/>
      <c r="C308" s="36"/>
      <c r="D308" s="25"/>
      <c r="E308" s="21"/>
      <c r="F308" s="21"/>
      <c r="G308" s="43"/>
      <c r="H308" s="21"/>
      <c r="I308" s="162"/>
      <c r="J308" s="522" t="str">
        <f t="shared" si="33"/>
        <v/>
      </c>
      <c r="K308" s="20">
        <f t="shared" si="34"/>
        <v>0</v>
      </c>
      <c r="L308" s="20" t="str">
        <f t="shared" si="35"/>
        <v/>
      </c>
      <c r="M308" s="20" t="str">
        <f t="shared" si="36"/>
        <v/>
      </c>
      <c r="N308" s="20"/>
      <c r="O308" s="20">
        <f t="shared" si="37"/>
        <v>0</v>
      </c>
      <c r="P308" s="20">
        <f t="shared" si="38"/>
        <v>0</v>
      </c>
      <c r="Q308" s="20" t="str">
        <f t="shared" si="39"/>
        <v/>
      </c>
      <c r="R308" s="20">
        <f t="shared" si="40"/>
        <v>0</v>
      </c>
      <c r="S308" s="20"/>
      <c r="T308" s="20"/>
      <c r="U308" s="20"/>
      <c r="V308" s="20"/>
      <c r="W308" s="20"/>
      <c r="X308" s="20"/>
      <c r="Y308" s="20"/>
      <c r="Z308" s="20">
        <f>'BOCES SELECT'!E301</f>
        <v>1045568</v>
      </c>
      <c r="AA308" s="20" t="e">
        <f ca="1">'BOCES SELECT'!CH301</f>
        <v>#N/A</v>
      </c>
      <c r="AB308" s="21"/>
      <c r="AC308" s="21"/>
    </row>
    <row r="309" spans="1:29" s="17" customFormat="1" x14ac:dyDescent="0.2">
      <c r="A309" s="23"/>
      <c r="B309" s="28"/>
      <c r="C309" s="36"/>
      <c r="D309" s="25"/>
      <c r="E309" s="21"/>
      <c r="F309" s="21"/>
      <c r="G309" s="43"/>
      <c r="H309" s="21"/>
      <c r="I309" s="162"/>
      <c r="J309" s="522" t="str">
        <f t="shared" si="33"/>
        <v/>
      </c>
      <c r="K309" s="20">
        <f t="shared" si="34"/>
        <v>0</v>
      </c>
      <c r="L309" s="20" t="str">
        <f t="shared" si="35"/>
        <v/>
      </c>
      <c r="M309" s="20" t="str">
        <f t="shared" si="36"/>
        <v/>
      </c>
      <c r="N309" s="20"/>
      <c r="O309" s="20">
        <f t="shared" si="37"/>
        <v>0</v>
      </c>
      <c r="P309" s="20">
        <f t="shared" si="38"/>
        <v>0</v>
      </c>
      <c r="Q309" s="20" t="str">
        <f t="shared" si="39"/>
        <v/>
      </c>
      <c r="R309" s="20">
        <f t="shared" si="40"/>
        <v>0</v>
      </c>
      <c r="S309" s="20"/>
      <c r="T309" s="20"/>
      <c r="U309" s="20"/>
      <c r="V309" s="20"/>
      <c r="W309" s="20"/>
      <c r="X309" s="20"/>
      <c r="Y309" s="20"/>
      <c r="Z309" s="20">
        <f>'BOCES SELECT'!E302</f>
        <v>1045567</v>
      </c>
      <c r="AA309" s="20" t="e">
        <f ca="1">'BOCES SELECT'!CH302</f>
        <v>#N/A</v>
      </c>
      <c r="AB309" s="21"/>
      <c r="AC309" s="21"/>
    </row>
    <row r="310" spans="1:29" s="17" customFormat="1" x14ac:dyDescent="0.2">
      <c r="A310" s="23"/>
      <c r="B310" s="28"/>
      <c r="C310" s="36"/>
      <c r="D310" s="25"/>
      <c r="E310" s="21"/>
      <c r="F310" s="21"/>
      <c r="G310" s="43"/>
      <c r="H310" s="21"/>
      <c r="I310" s="162"/>
      <c r="J310" s="522" t="str">
        <f t="shared" si="33"/>
        <v/>
      </c>
      <c r="K310" s="20">
        <f t="shared" si="34"/>
        <v>0</v>
      </c>
      <c r="L310" s="20" t="str">
        <f t="shared" si="35"/>
        <v/>
      </c>
      <c r="M310" s="20" t="str">
        <f t="shared" si="36"/>
        <v/>
      </c>
      <c r="N310" s="20"/>
      <c r="O310" s="20">
        <f t="shared" si="37"/>
        <v>0</v>
      </c>
      <c r="P310" s="20">
        <f t="shared" si="38"/>
        <v>0</v>
      </c>
      <c r="Q310" s="20" t="str">
        <f t="shared" si="39"/>
        <v/>
      </c>
      <c r="R310" s="20">
        <f t="shared" si="40"/>
        <v>0</v>
      </c>
      <c r="S310" s="20"/>
      <c r="T310" s="20"/>
      <c r="U310" s="20"/>
      <c r="V310" s="20"/>
      <c r="W310" s="20"/>
      <c r="X310" s="20"/>
      <c r="Y310" s="20"/>
      <c r="Z310" s="20">
        <f>'BOCES SELECT'!E303</f>
        <v>1045566</v>
      </c>
      <c r="AA310" s="20" t="e">
        <f ca="1">'BOCES SELECT'!CH303</f>
        <v>#N/A</v>
      </c>
      <c r="AB310" s="21"/>
      <c r="AC310" s="21"/>
    </row>
    <row r="311" spans="1:29" s="17" customFormat="1" x14ac:dyDescent="0.2">
      <c r="A311" s="23"/>
      <c r="B311" s="28"/>
      <c r="C311" s="36"/>
      <c r="D311" s="25"/>
      <c r="E311" s="21"/>
      <c r="F311" s="21"/>
      <c r="G311" s="43"/>
      <c r="H311" s="21"/>
      <c r="I311" s="162"/>
      <c r="J311" s="522" t="str">
        <f t="shared" si="33"/>
        <v/>
      </c>
      <c r="K311" s="20">
        <f t="shared" si="34"/>
        <v>0</v>
      </c>
      <c r="L311" s="20" t="str">
        <f t="shared" si="35"/>
        <v/>
      </c>
      <c r="M311" s="20" t="str">
        <f t="shared" si="36"/>
        <v/>
      </c>
      <c r="N311" s="20"/>
      <c r="O311" s="20">
        <f t="shared" si="37"/>
        <v>0</v>
      </c>
      <c r="P311" s="20">
        <f t="shared" si="38"/>
        <v>0</v>
      </c>
      <c r="Q311" s="20" t="str">
        <f t="shared" si="39"/>
        <v/>
      </c>
      <c r="R311" s="20">
        <f t="shared" si="40"/>
        <v>0</v>
      </c>
      <c r="S311" s="20"/>
      <c r="T311" s="20"/>
      <c r="U311" s="20"/>
      <c r="V311" s="20"/>
      <c r="W311" s="20"/>
      <c r="X311" s="20"/>
      <c r="Y311" s="20"/>
      <c r="Z311" s="20">
        <f>'BOCES SELECT'!E304</f>
        <v>1045565</v>
      </c>
      <c r="AA311" s="20" t="e">
        <f ca="1">'BOCES SELECT'!CH304</f>
        <v>#N/A</v>
      </c>
      <c r="AB311" s="21"/>
      <c r="AC311" s="21"/>
    </row>
    <row r="312" spans="1:29" s="17" customFormat="1" x14ac:dyDescent="0.2">
      <c r="A312" s="23"/>
      <c r="B312" s="28"/>
      <c r="C312" s="36"/>
      <c r="D312" s="25"/>
      <c r="E312" s="21"/>
      <c r="F312" s="21"/>
      <c r="G312" s="43"/>
      <c r="H312" s="21"/>
      <c r="I312" s="162"/>
      <c r="J312" s="522" t="str">
        <f t="shared" si="33"/>
        <v/>
      </c>
      <c r="K312" s="20">
        <f t="shared" si="34"/>
        <v>0</v>
      </c>
      <c r="L312" s="20" t="str">
        <f t="shared" si="35"/>
        <v/>
      </c>
      <c r="M312" s="20" t="str">
        <f t="shared" si="36"/>
        <v/>
      </c>
      <c r="N312" s="20"/>
      <c r="O312" s="20">
        <f t="shared" si="37"/>
        <v>0</v>
      </c>
      <c r="P312" s="20">
        <f t="shared" si="38"/>
        <v>0</v>
      </c>
      <c r="Q312" s="20" t="str">
        <f t="shared" si="39"/>
        <v/>
      </c>
      <c r="R312" s="20">
        <f t="shared" si="40"/>
        <v>0</v>
      </c>
      <c r="S312" s="20"/>
      <c r="T312" s="20"/>
      <c r="U312" s="20"/>
      <c r="V312" s="20"/>
      <c r="W312" s="20"/>
      <c r="X312" s="20"/>
      <c r="Y312" s="20"/>
      <c r="Z312" s="20">
        <f>'BOCES SELECT'!E305</f>
        <v>1045564</v>
      </c>
      <c r="AA312" s="20" t="e">
        <f ca="1">'BOCES SELECT'!CH305</f>
        <v>#N/A</v>
      </c>
      <c r="AB312" s="21"/>
      <c r="AC312" s="21"/>
    </row>
    <row r="313" spans="1:29" s="17" customFormat="1" x14ac:dyDescent="0.2">
      <c r="A313" s="23"/>
      <c r="B313" s="28"/>
      <c r="C313" s="36"/>
      <c r="D313" s="25"/>
      <c r="E313" s="21"/>
      <c r="F313" s="21"/>
      <c r="G313" s="43"/>
      <c r="H313" s="21"/>
      <c r="I313" s="162"/>
      <c r="J313" s="522" t="str">
        <f t="shared" si="33"/>
        <v/>
      </c>
      <c r="K313" s="20">
        <f t="shared" si="34"/>
        <v>0</v>
      </c>
      <c r="L313" s="20" t="str">
        <f t="shared" si="35"/>
        <v/>
      </c>
      <c r="M313" s="20" t="str">
        <f t="shared" si="36"/>
        <v/>
      </c>
      <c r="N313" s="20"/>
      <c r="O313" s="20">
        <f t="shared" si="37"/>
        <v>0</v>
      </c>
      <c r="P313" s="20">
        <f t="shared" si="38"/>
        <v>0</v>
      </c>
      <c r="Q313" s="20" t="str">
        <f t="shared" si="39"/>
        <v/>
      </c>
      <c r="R313" s="20">
        <f t="shared" si="40"/>
        <v>0</v>
      </c>
      <c r="S313" s="20"/>
      <c r="T313" s="20"/>
      <c r="U313" s="20"/>
      <c r="V313" s="20"/>
      <c r="W313" s="20"/>
      <c r="X313" s="20"/>
      <c r="Y313" s="20"/>
      <c r="Z313" s="20">
        <f>'BOCES SELECT'!E306</f>
        <v>1045563</v>
      </c>
      <c r="AA313" s="20" t="e">
        <f ca="1">'BOCES SELECT'!CH306</f>
        <v>#N/A</v>
      </c>
      <c r="AB313" s="21"/>
      <c r="AC313" s="21"/>
    </row>
    <row r="314" spans="1:29" s="17" customFormat="1" x14ac:dyDescent="0.2">
      <c r="A314" s="23"/>
      <c r="B314" s="28"/>
      <c r="C314" s="36"/>
      <c r="D314" s="25"/>
      <c r="E314" s="21"/>
      <c r="F314" s="21"/>
      <c r="G314" s="43"/>
      <c r="H314" s="21"/>
      <c r="I314" s="162"/>
      <c r="J314" s="522" t="str">
        <f t="shared" si="33"/>
        <v/>
      </c>
      <c r="K314" s="20">
        <f t="shared" si="34"/>
        <v>0</v>
      </c>
      <c r="L314" s="20" t="str">
        <f t="shared" si="35"/>
        <v/>
      </c>
      <c r="M314" s="20" t="str">
        <f t="shared" si="36"/>
        <v/>
      </c>
      <c r="N314" s="20"/>
      <c r="O314" s="20">
        <f t="shared" si="37"/>
        <v>0</v>
      </c>
      <c r="P314" s="20">
        <f t="shared" si="38"/>
        <v>0</v>
      </c>
      <c r="Q314" s="20" t="str">
        <f t="shared" si="39"/>
        <v/>
      </c>
      <c r="R314" s="20">
        <f t="shared" si="40"/>
        <v>0</v>
      </c>
      <c r="S314" s="20"/>
      <c r="T314" s="20"/>
      <c r="U314" s="20"/>
      <c r="V314" s="20"/>
      <c r="W314" s="20"/>
      <c r="X314" s="20"/>
      <c r="Y314" s="20"/>
      <c r="Z314" s="20">
        <f>'BOCES SELECT'!E307</f>
        <v>1045562</v>
      </c>
      <c r="AA314" s="20" t="e">
        <f ca="1">'BOCES SELECT'!CH307</f>
        <v>#N/A</v>
      </c>
      <c r="AB314" s="21"/>
      <c r="AC314" s="21"/>
    </row>
    <row r="315" spans="1:29" s="17" customFormat="1" x14ac:dyDescent="0.2">
      <c r="A315" s="23"/>
      <c r="B315" s="28"/>
      <c r="C315" s="36"/>
      <c r="D315" s="25"/>
      <c r="E315" s="21"/>
      <c r="F315" s="21"/>
      <c r="G315" s="43"/>
      <c r="H315" s="21"/>
      <c r="I315" s="162"/>
      <c r="J315" s="522" t="str">
        <f t="shared" si="33"/>
        <v/>
      </c>
      <c r="K315" s="20">
        <f t="shared" si="34"/>
        <v>0</v>
      </c>
      <c r="L315" s="20" t="str">
        <f t="shared" si="35"/>
        <v/>
      </c>
      <c r="M315" s="20" t="str">
        <f t="shared" si="36"/>
        <v/>
      </c>
      <c r="N315" s="20"/>
      <c r="O315" s="20">
        <f t="shared" si="37"/>
        <v>0</v>
      </c>
      <c r="P315" s="20">
        <f t="shared" si="38"/>
        <v>0</v>
      </c>
      <c r="Q315" s="20" t="str">
        <f t="shared" si="39"/>
        <v/>
      </c>
      <c r="R315" s="20">
        <f t="shared" si="40"/>
        <v>0</v>
      </c>
      <c r="S315" s="20"/>
      <c r="T315" s="20"/>
      <c r="U315" s="20"/>
      <c r="V315" s="20"/>
      <c r="W315" s="20"/>
      <c r="X315" s="20"/>
      <c r="Y315" s="20"/>
      <c r="Z315" s="20">
        <f>'BOCES SELECT'!E308</f>
        <v>1045561</v>
      </c>
      <c r="AA315" s="20" t="e">
        <f ca="1">'BOCES SELECT'!CH308</f>
        <v>#N/A</v>
      </c>
      <c r="AB315" s="21"/>
      <c r="AC315" s="21"/>
    </row>
    <row r="316" spans="1:29" s="17" customFormat="1" x14ac:dyDescent="0.2">
      <c r="A316" s="23"/>
      <c r="B316" s="28"/>
      <c r="C316" s="36"/>
      <c r="D316" s="25"/>
      <c r="E316" s="21"/>
      <c r="F316" s="21"/>
      <c r="G316" s="43"/>
      <c r="H316" s="21"/>
      <c r="I316" s="162"/>
      <c r="J316" s="522" t="str">
        <f t="shared" si="33"/>
        <v/>
      </c>
      <c r="K316" s="20">
        <f t="shared" si="34"/>
        <v>0</v>
      </c>
      <c r="L316" s="20" t="str">
        <f t="shared" si="35"/>
        <v/>
      </c>
      <c r="M316" s="20" t="str">
        <f t="shared" si="36"/>
        <v/>
      </c>
      <c r="N316" s="20"/>
      <c r="O316" s="20">
        <f t="shared" si="37"/>
        <v>0</v>
      </c>
      <c r="P316" s="20">
        <f t="shared" si="38"/>
        <v>0</v>
      </c>
      <c r="Q316" s="20" t="str">
        <f t="shared" si="39"/>
        <v/>
      </c>
      <c r="R316" s="20">
        <f t="shared" si="40"/>
        <v>0</v>
      </c>
      <c r="S316" s="20"/>
      <c r="T316" s="20"/>
      <c r="U316" s="20"/>
      <c r="V316" s="20"/>
      <c r="W316" s="20"/>
      <c r="X316" s="20"/>
      <c r="Y316" s="20"/>
      <c r="Z316" s="20">
        <f>'BOCES SELECT'!E309</f>
        <v>1045560</v>
      </c>
      <c r="AA316" s="20" t="e">
        <f ca="1">'BOCES SELECT'!CH309</f>
        <v>#N/A</v>
      </c>
      <c r="AB316" s="21"/>
      <c r="AC316" s="21"/>
    </row>
    <row r="317" spans="1:29" s="17" customFormat="1" x14ac:dyDescent="0.2">
      <c r="A317" s="23"/>
      <c r="B317" s="28"/>
      <c r="C317" s="36"/>
      <c r="D317" s="25"/>
      <c r="E317" s="21"/>
      <c r="F317" s="21"/>
      <c r="G317" s="43"/>
      <c r="H317" s="21"/>
      <c r="I317" s="162"/>
      <c r="J317" s="522" t="str">
        <f t="shared" si="33"/>
        <v/>
      </c>
      <c r="K317" s="20">
        <f t="shared" si="34"/>
        <v>0</v>
      </c>
      <c r="L317" s="20" t="str">
        <f t="shared" si="35"/>
        <v/>
      </c>
      <c r="M317" s="20" t="str">
        <f t="shared" si="36"/>
        <v/>
      </c>
      <c r="N317" s="20"/>
      <c r="O317" s="20">
        <f t="shared" si="37"/>
        <v>0</v>
      </c>
      <c r="P317" s="20">
        <f t="shared" si="38"/>
        <v>0</v>
      </c>
      <c r="Q317" s="20" t="str">
        <f t="shared" si="39"/>
        <v/>
      </c>
      <c r="R317" s="20">
        <f t="shared" si="40"/>
        <v>0</v>
      </c>
      <c r="S317" s="20"/>
      <c r="T317" s="20"/>
      <c r="U317" s="20"/>
      <c r="V317" s="20"/>
      <c r="W317" s="20"/>
      <c r="X317" s="20"/>
      <c r="Y317" s="20"/>
      <c r="Z317" s="20">
        <f>'BOCES SELECT'!E310</f>
        <v>1045559</v>
      </c>
      <c r="AA317" s="20" t="e">
        <f ca="1">'BOCES SELECT'!CH310</f>
        <v>#N/A</v>
      </c>
      <c r="AB317" s="21"/>
      <c r="AC317" s="21"/>
    </row>
    <row r="318" spans="1:29" s="17" customFormat="1" x14ac:dyDescent="0.2">
      <c r="A318" s="23"/>
      <c r="B318" s="28"/>
      <c r="C318" s="36"/>
      <c r="D318" s="25"/>
      <c r="E318" s="21"/>
      <c r="F318" s="21"/>
      <c r="G318" s="43"/>
      <c r="H318" s="21"/>
      <c r="I318" s="162"/>
      <c r="J318" s="522" t="str">
        <f t="shared" si="33"/>
        <v/>
      </c>
      <c r="K318" s="20">
        <f t="shared" si="34"/>
        <v>0</v>
      </c>
      <c r="L318" s="20" t="str">
        <f t="shared" si="35"/>
        <v/>
      </c>
      <c r="M318" s="20" t="str">
        <f t="shared" si="36"/>
        <v/>
      </c>
      <c r="N318" s="20"/>
      <c r="O318" s="20">
        <f t="shared" si="37"/>
        <v>0</v>
      </c>
      <c r="P318" s="20">
        <f t="shared" si="38"/>
        <v>0</v>
      </c>
      <c r="Q318" s="20" t="str">
        <f t="shared" si="39"/>
        <v/>
      </c>
      <c r="R318" s="20">
        <f t="shared" si="40"/>
        <v>0</v>
      </c>
      <c r="S318" s="20"/>
      <c r="T318" s="20"/>
      <c r="U318" s="20"/>
      <c r="V318" s="20"/>
      <c r="W318" s="20"/>
      <c r="X318" s="20"/>
      <c r="Y318" s="20"/>
      <c r="Z318" s="20">
        <f>'BOCES SELECT'!E311</f>
        <v>1045558</v>
      </c>
      <c r="AA318" s="20" t="e">
        <f ca="1">'BOCES SELECT'!CH311</f>
        <v>#N/A</v>
      </c>
      <c r="AB318" s="21"/>
      <c r="AC318" s="21"/>
    </row>
    <row r="319" spans="1:29" s="17" customFormat="1" x14ac:dyDescent="0.2">
      <c r="A319" s="23"/>
      <c r="B319" s="28"/>
      <c r="C319" s="36"/>
      <c r="D319" s="25"/>
      <c r="E319" s="21"/>
      <c r="F319" s="21"/>
      <c r="G319" s="43"/>
      <c r="H319" s="21"/>
      <c r="I319" s="162"/>
      <c r="J319" s="522" t="str">
        <f t="shared" si="33"/>
        <v/>
      </c>
      <c r="K319" s="20">
        <f t="shared" si="34"/>
        <v>0</v>
      </c>
      <c r="L319" s="20" t="str">
        <f t="shared" si="35"/>
        <v/>
      </c>
      <c r="M319" s="20" t="str">
        <f t="shared" si="36"/>
        <v/>
      </c>
      <c r="N319" s="20"/>
      <c r="O319" s="20">
        <f t="shared" si="37"/>
        <v>0</v>
      </c>
      <c r="P319" s="20">
        <f t="shared" si="38"/>
        <v>0</v>
      </c>
      <c r="Q319" s="20" t="str">
        <f t="shared" si="39"/>
        <v/>
      </c>
      <c r="R319" s="20">
        <f t="shared" si="40"/>
        <v>0</v>
      </c>
      <c r="S319" s="20"/>
      <c r="T319" s="20"/>
      <c r="U319" s="20"/>
      <c r="V319" s="20"/>
      <c r="W319" s="20"/>
      <c r="X319" s="20"/>
      <c r="Y319" s="20"/>
      <c r="Z319" s="20">
        <f>'BOCES SELECT'!E312</f>
        <v>1045557</v>
      </c>
      <c r="AA319" s="20" t="e">
        <f ca="1">'BOCES SELECT'!CH312</f>
        <v>#N/A</v>
      </c>
      <c r="AB319" s="21"/>
      <c r="AC319" s="21"/>
    </row>
    <row r="320" spans="1:29" s="17" customFormat="1" x14ac:dyDescent="0.2">
      <c r="A320" s="23"/>
      <c r="B320" s="28"/>
      <c r="C320" s="36"/>
      <c r="D320" s="25"/>
      <c r="E320" s="21"/>
      <c r="F320" s="21"/>
      <c r="G320" s="43"/>
      <c r="H320" s="21"/>
      <c r="I320" s="162"/>
      <c r="J320" s="522" t="str">
        <f t="shared" si="33"/>
        <v/>
      </c>
      <c r="K320" s="20">
        <f t="shared" si="34"/>
        <v>0</v>
      </c>
      <c r="L320" s="20" t="str">
        <f t="shared" si="35"/>
        <v/>
      </c>
      <c r="M320" s="20" t="str">
        <f t="shared" si="36"/>
        <v/>
      </c>
      <c r="N320" s="20"/>
      <c r="O320" s="20">
        <f t="shared" si="37"/>
        <v>0</v>
      </c>
      <c r="P320" s="20">
        <f t="shared" si="38"/>
        <v>0</v>
      </c>
      <c r="Q320" s="20" t="str">
        <f t="shared" si="39"/>
        <v/>
      </c>
      <c r="R320" s="20">
        <f t="shared" si="40"/>
        <v>0</v>
      </c>
      <c r="S320" s="20"/>
      <c r="T320" s="20"/>
      <c r="U320" s="20"/>
      <c r="V320" s="20"/>
      <c r="W320" s="20"/>
      <c r="X320" s="20"/>
      <c r="Y320" s="20"/>
      <c r="Z320" s="20">
        <f>'BOCES SELECT'!E313</f>
        <v>1045556</v>
      </c>
      <c r="AA320" s="20" t="e">
        <f ca="1">'BOCES SELECT'!CH313</f>
        <v>#N/A</v>
      </c>
      <c r="AB320" s="21"/>
      <c r="AC320" s="21"/>
    </row>
    <row r="321" spans="1:29" s="17" customFormat="1" x14ac:dyDescent="0.2">
      <c r="A321" s="23"/>
      <c r="B321" s="28"/>
      <c r="C321" s="36"/>
      <c r="D321" s="25"/>
      <c r="E321" s="21"/>
      <c r="F321" s="21"/>
      <c r="G321" s="43"/>
      <c r="H321" s="21"/>
      <c r="I321" s="162"/>
      <c r="J321" s="522" t="str">
        <f t="shared" si="33"/>
        <v/>
      </c>
      <c r="K321" s="20">
        <f t="shared" si="34"/>
        <v>0</v>
      </c>
      <c r="L321" s="20" t="str">
        <f t="shared" si="35"/>
        <v/>
      </c>
      <c r="M321" s="20" t="str">
        <f t="shared" si="36"/>
        <v/>
      </c>
      <c r="N321" s="20"/>
      <c r="O321" s="20">
        <f t="shared" si="37"/>
        <v>0</v>
      </c>
      <c r="P321" s="20">
        <f t="shared" si="38"/>
        <v>0</v>
      </c>
      <c r="Q321" s="20" t="str">
        <f t="shared" si="39"/>
        <v/>
      </c>
      <c r="R321" s="20">
        <f t="shared" si="40"/>
        <v>0</v>
      </c>
      <c r="S321" s="20"/>
      <c r="T321" s="20"/>
      <c r="U321" s="20"/>
      <c r="V321" s="20"/>
      <c r="W321" s="20"/>
      <c r="X321" s="20"/>
      <c r="Y321" s="20"/>
      <c r="Z321" s="20">
        <f>'BOCES SELECT'!E314</f>
        <v>1045555</v>
      </c>
      <c r="AA321" s="20" t="e">
        <f ca="1">'BOCES SELECT'!CH314</f>
        <v>#N/A</v>
      </c>
      <c r="AB321" s="21"/>
      <c r="AC321" s="21"/>
    </row>
    <row r="322" spans="1:29" s="17" customFormat="1" x14ac:dyDescent="0.2">
      <c r="A322" s="23"/>
      <c r="B322" s="28"/>
      <c r="C322" s="36"/>
      <c r="D322" s="25"/>
      <c r="E322" s="21"/>
      <c r="F322" s="21"/>
      <c r="G322" s="43"/>
      <c r="H322" s="21"/>
      <c r="I322" s="162"/>
      <c r="J322" s="522" t="str">
        <f t="shared" si="33"/>
        <v/>
      </c>
      <c r="K322" s="20">
        <f t="shared" si="34"/>
        <v>0</v>
      </c>
      <c r="L322" s="20" t="str">
        <f t="shared" si="35"/>
        <v/>
      </c>
      <c r="M322" s="20" t="str">
        <f t="shared" si="36"/>
        <v/>
      </c>
      <c r="N322" s="20"/>
      <c r="O322" s="20">
        <f t="shared" si="37"/>
        <v>0</v>
      </c>
      <c r="P322" s="20">
        <f t="shared" si="38"/>
        <v>0</v>
      </c>
      <c r="Q322" s="20" t="str">
        <f t="shared" si="39"/>
        <v/>
      </c>
      <c r="R322" s="20">
        <f t="shared" si="40"/>
        <v>0</v>
      </c>
      <c r="S322" s="20"/>
      <c r="T322" s="20"/>
      <c r="U322" s="20"/>
      <c r="V322" s="20"/>
      <c r="W322" s="20"/>
      <c r="X322" s="20"/>
      <c r="Y322" s="20"/>
      <c r="Z322" s="20">
        <f>'BOCES SELECT'!E315</f>
        <v>1045554</v>
      </c>
      <c r="AA322" s="20" t="e">
        <f ca="1">'BOCES SELECT'!CH315</f>
        <v>#N/A</v>
      </c>
      <c r="AB322" s="21"/>
      <c r="AC322" s="21"/>
    </row>
    <row r="323" spans="1:29" s="17" customFormat="1" x14ac:dyDescent="0.2">
      <c r="A323" s="23"/>
      <c r="B323" s="28"/>
      <c r="C323" s="36"/>
      <c r="D323" s="25"/>
      <c r="E323" s="21"/>
      <c r="F323" s="21"/>
      <c r="G323" s="43"/>
      <c r="H323" s="21"/>
      <c r="I323" s="162"/>
      <c r="J323" s="522" t="str">
        <f t="shared" si="33"/>
        <v/>
      </c>
      <c r="K323" s="20">
        <f t="shared" si="34"/>
        <v>0</v>
      </c>
      <c r="L323" s="20" t="str">
        <f t="shared" si="35"/>
        <v/>
      </c>
      <c r="M323" s="20" t="str">
        <f t="shared" si="36"/>
        <v/>
      </c>
      <c r="N323" s="20"/>
      <c r="O323" s="20">
        <f t="shared" si="37"/>
        <v>0</v>
      </c>
      <c r="P323" s="20">
        <f t="shared" si="38"/>
        <v>0</v>
      </c>
      <c r="Q323" s="20" t="str">
        <f t="shared" si="39"/>
        <v/>
      </c>
      <c r="R323" s="20">
        <f t="shared" si="40"/>
        <v>0</v>
      </c>
      <c r="S323" s="20"/>
      <c r="T323" s="20"/>
      <c r="U323" s="20"/>
      <c r="V323" s="20"/>
      <c r="W323" s="20"/>
      <c r="X323" s="20"/>
      <c r="Y323" s="20"/>
      <c r="Z323" s="20">
        <f>'BOCES SELECT'!E316</f>
        <v>1045553</v>
      </c>
      <c r="AA323" s="20" t="e">
        <f ca="1">'BOCES SELECT'!CH316</f>
        <v>#N/A</v>
      </c>
      <c r="AB323" s="21"/>
      <c r="AC323" s="21"/>
    </row>
    <row r="324" spans="1:29" s="17" customFormat="1" x14ac:dyDescent="0.2">
      <c r="A324" s="23"/>
      <c r="B324" s="28"/>
      <c r="C324" s="36"/>
      <c r="D324" s="25"/>
      <c r="E324" s="21"/>
      <c r="F324" s="21"/>
      <c r="G324" s="43"/>
      <c r="H324" s="21"/>
      <c r="I324" s="162"/>
      <c r="J324" s="522" t="str">
        <f t="shared" si="33"/>
        <v/>
      </c>
      <c r="K324" s="20">
        <f t="shared" si="34"/>
        <v>0</v>
      </c>
      <c r="L324" s="20" t="str">
        <f t="shared" si="35"/>
        <v/>
      </c>
      <c r="M324" s="20" t="str">
        <f t="shared" si="36"/>
        <v/>
      </c>
      <c r="N324" s="20"/>
      <c r="O324" s="20">
        <f t="shared" si="37"/>
        <v>0</v>
      </c>
      <c r="P324" s="20">
        <f t="shared" si="38"/>
        <v>0</v>
      </c>
      <c r="Q324" s="20" t="str">
        <f t="shared" si="39"/>
        <v/>
      </c>
      <c r="R324" s="20">
        <f t="shared" si="40"/>
        <v>0</v>
      </c>
      <c r="S324" s="20"/>
      <c r="T324" s="20"/>
      <c r="U324" s="20"/>
      <c r="V324" s="20"/>
      <c r="W324" s="20"/>
      <c r="X324" s="20"/>
      <c r="Y324" s="20"/>
      <c r="Z324" s="20">
        <f>'BOCES SELECT'!E317</f>
        <v>1045552</v>
      </c>
      <c r="AA324" s="20" t="e">
        <f ca="1">'BOCES SELECT'!CH317</f>
        <v>#N/A</v>
      </c>
      <c r="AB324" s="21"/>
      <c r="AC324" s="21"/>
    </row>
    <row r="325" spans="1:29" s="17" customFormat="1" x14ac:dyDescent="0.2">
      <c r="A325" s="23"/>
      <c r="B325" s="28"/>
      <c r="C325" s="36"/>
      <c r="D325" s="25"/>
      <c r="E325" s="21"/>
      <c r="F325" s="21"/>
      <c r="G325" s="43"/>
      <c r="H325" s="21"/>
      <c r="I325" s="162"/>
      <c r="J325" s="522" t="str">
        <f t="shared" si="33"/>
        <v/>
      </c>
      <c r="K325" s="20">
        <f t="shared" si="34"/>
        <v>0</v>
      </c>
      <c r="L325" s="20" t="str">
        <f t="shared" si="35"/>
        <v/>
      </c>
      <c r="M325" s="20" t="str">
        <f t="shared" si="36"/>
        <v/>
      </c>
      <c r="N325" s="20"/>
      <c r="O325" s="20">
        <f t="shared" si="37"/>
        <v>0</v>
      </c>
      <c r="P325" s="20">
        <f t="shared" si="38"/>
        <v>0</v>
      </c>
      <c r="Q325" s="20" t="str">
        <f t="shared" si="39"/>
        <v/>
      </c>
      <c r="R325" s="20">
        <f t="shared" si="40"/>
        <v>0</v>
      </c>
      <c r="S325" s="20"/>
      <c r="T325" s="20"/>
      <c r="U325" s="20"/>
      <c r="V325" s="20"/>
      <c r="W325" s="20"/>
      <c r="X325" s="20"/>
      <c r="Y325" s="20"/>
      <c r="Z325" s="20">
        <f>'BOCES SELECT'!E318</f>
        <v>1045551</v>
      </c>
      <c r="AA325" s="20" t="e">
        <f ca="1">'BOCES SELECT'!CH318</f>
        <v>#N/A</v>
      </c>
      <c r="AB325" s="21"/>
      <c r="AC325" s="21"/>
    </row>
    <row r="326" spans="1:29" s="17" customFormat="1" x14ac:dyDescent="0.2">
      <c r="A326" s="23"/>
      <c r="B326" s="28"/>
      <c r="C326" s="36"/>
      <c r="D326" s="25"/>
      <c r="E326" s="21"/>
      <c r="F326" s="21"/>
      <c r="G326" s="43"/>
      <c r="H326" s="21"/>
      <c r="I326" s="162"/>
      <c r="J326" s="522" t="str">
        <f t="shared" si="33"/>
        <v/>
      </c>
      <c r="K326" s="20">
        <f t="shared" si="34"/>
        <v>0</v>
      </c>
      <c r="L326" s="20" t="str">
        <f t="shared" si="35"/>
        <v/>
      </c>
      <c r="M326" s="20" t="str">
        <f t="shared" si="36"/>
        <v/>
      </c>
      <c r="N326" s="20"/>
      <c r="O326" s="20">
        <f t="shared" si="37"/>
        <v>0</v>
      </c>
      <c r="P326" s="20">
        <f t="shared" si="38"/>
        <v>0</v>
      </c>
      <c r="Q326" s="20" t="str">
        <f t="shared" si="39"/>
        <v/>
      </c>
      <c r="R326" s="20">
        <f t="shared" si="40"/>
        <v>0</v>
      </c>
      <c r="S326" s="20"/>
      <c r="T326" s="20"/>
      <c r="U326" s="20"/>
      <c r="V326" s="20"/>
      <c r="W326" s="20"/>
      <c r="X326" s="20"/>
      <c r="Y326" s="20"/>
      <c r="Z326" s="20">
        <f>'BOCES SELECT'!E319</f>
        <v>1045550</v>
      </c>
      <c r="AA326" s="20" t="e">
        <f ca="1">'BOCES SELECT'!CH319</f>
        <v>#N/A</v>
      </c>
      <c r="AB326" s="21"/>
      <c r="AC326" s="21"/>
    </row>
    <row r="327" spans="1:29" s="17" customFormat="1" x14ac:dyDescent="0.2">
      <c r="A327" s="23"/>
      <c r="B327" s="28"/>
      <c r="C327" s="36"/>
      <c r="D327" s="25"/>
      <c r="E327" s="21"/>
      <c r="F327" s="21"/>
      <c r="G327" s="43"/>
      <c r="H327" s="21"/>
      <c r="I327" s="162"/>
      <c r="J327" s="522" t="str">
        <f t="shared" si="33"/>
        <v/>
      </c>
      <c r="K327" s="20">
        <f t="shared" si="34"/>
        <v>0</v>
      </c>
      <c r="L327" s="20" t="str">
        <f t="shared" si="35"/>
        <v/>
      </c>
      <c r="M327" s="20" t="str">
        <f t="shared" si="36"/>
        <v/>
      </c>
      <c r="N327" s="20"/>
      <c r="O327" s="20">
        <f t="shared" si="37"/>
        <v>0</v>
      </c>
      <c r="P327" s="20">
        <f t="shared" si="38"/>
        <v>0</v>
      </c>
      <c r="Q327" s="20" t="str">
        <f t="shared" si="39"/>
        <v/>
      </c>
      <c r="R327" s="20">
        <f t="shared" si="40"/>
        <v>0</v>
      </c>
      <c r="S327" s="20"/>
      <c r="T327" s="20"/>
      <c r="U327" s="20"/>
      <c r="V327" s="20"/>
      <c r="W327" s="20"/>
      <c r="X327" s="20"/>
      <c r="Y327" s="20"/>
      <c r="Z327" s="20">
        <f>'BOCES SELECT'!E320</f>
        <v>1045549</v>
      </c>
      <c r="AA327" s="20" t="e">
        <f ca="1">'BOCES SELECT'!CH320</f>
        <v>#N/A</v>
      </c>
      <c r="AB327" s="21"/>
      <c r="AC327" s="21"/>
    </row>
    <row r="328" spans="1:29" s="17" customFormat="1" x14ac:dyDescent="0.2">
      <c r="A328" s="23"/>
      <c r="B328" s="28"/>
      <c r="C328" s="36"/>
      <c r="D328" s="25"/>
      <c r="E328" s="21"/>
      <c r="F328" s="21"/>
      <c r="G328" s="43"/>
      <c r="H328" s="21"/>
      <c r="I328" s="162"/>
      <c r="J328" s="522" t="str">
        <f t="shared" si="33"/>
        <v/>
      </c>
      <c r="K328" s="20">
        <f t="shared" si="34"/>
        <v>0</v>
      </c>
      <c r="L328" s="20" t="str">
        <f t="shared" si="35"/>
        <v/>
      </c>
      <c r="M328" s="20" t="str">
        <f t="shared" si="36"/>
        <v/>
      </c>
      <c r="N328" s="20"/>
      <c r="O328" s="20">
        <f t="shared" si="37"/>
        <v>0</v>
      </c>
      <c r="P328" s="20">
        <f t="shared" si="38"/>
        <v>0</v>
      </c>
      <c r="Q328" s="20" t="str">
        <f t="shared" si="39"/>
        <v/>
      </c>
      <c r="R328" s="20">
        <f t="shared" si="40"/>
        <v>0</v>
      </c>
      <c r="S328" s="20"/>
      <c r="T328" s="20"/>
      <c r="U328" s="20"/>
      <c r="V328" s="20"/>
      <c r="W328" s="20"/>
      <c r="X328" s="20"/>
      <c r="Y328" s="20"/>
      <c r="Z328" s="20">
        <f>'BOCES SELECT'!E321</f>
        <v>1045548</v>
      </c>
      <c r="AA328" s="20" t="e">
        <f ca="1">'BOCES SELECT'!CH321</f>
        <v>#N/A</v>
      </c>
      <c r="AB328" s="21"/>
      <c r="AC328" s="21"/>
    </row>
    <row r="329" spans="1:29" s="17" customFormat="1" x14ac:dyDescent="0.2">
      <c r="A329" s="23"/>
      <c r="B329" s="28"/>
      <c r="C329" s="36"/>
      <c r="D329" s="25"/>
      <c r="E329" s="21"/>
      <c r="F329" s="21"/>
      <c r="G329" s="43"/>
      <c r="H329" s="21"/>
      <c r="I329" s="162"/>
      <c r="J329" s="522" t="str">
        <f t="shared" si="33"/>
        <v/>
      </c>
      <c r="K329" s="20">
        <f t="shared" si="34"/>
        <v>0</v>
      </c>
      <c r="L329" s="20" t="str">
        <f t="shared" si="35"/>
        <v/>
      </c>
      <c r="M329" s="20" t="str">
        <f t="shared" si="36"/>
        <v/>
      </c>
      <c r="N329" s="20"/>
      <c r="O329" s="20">
        <f t="shared" si="37"/>
        <v>0</v>
      </c>
      <c r="P329" s="20">
        <f t="shared" si="38"/>
        <v>0</v>
      </c>
      <c r="Q329" s="20" t="str">
        <f t="shared" si="39"/>
        <v/>
      </c>
      <c r="R329" s="20">
        <f t="shared" si="40"/>
        <v>0</v>
      </c>
      <c r="S329" s="20"/>
      <c r="T329" s="20"/>
      <c r="U329" s="20"/>
      <c r="V329" s="20"/>
      <c r="W329" s="20"/>
      <c r="X329" s="20"/>
      <c r="Y329" s="20"/>
      <c r="Z329" s="20">
        <f>'BOCES SELECT'!E322</f>
        <v>1045547</v>
      </c>
      <c r="AA329" s="20" t="e">
        <f ca="1">'BOCES SELECT'!CH322</f>
        <v>#N/A</v>
      </c>
      <c r="AB329" s="21"/>
      <c r="AC329" s="21"/>
    </row>
    <row r="330" spans="1:29" s="17" customFormat="1" x14ac:dyDescent="0.2">
      <c r="A330" s="23"/>
      <c r="B330" s="28"/>
      <c r="C330" s="36"/>
      <c r="D330" s="25"/>
      <c r="E330" s="21"/>
      <c r="F330" s="21"/>
      <c r="G330" s="43"/>
      <c r="H330" s="21"/>
      <c r="I330" s="162"/>
      <c r="J330" s="522" t="str">
        <f t="shared" si="33"/>
        <v/>
      </c>
      <c r="K330" s="20">
        <f t="shared" si="34"/>
        <v>0</v>
      </c>
      <c r="L330" s="20" t="str">
        <f t="shared" si="35"/>
        <v/>
      </c>
      <c r="M330" s="20" t="str">
        <f t="shared" si="36"/>
        <v/>
      </c>
      <c r="N330" s="20"/>
      <c r="O330" s="20">
        <f t="shared" si="37"/>
        <v>0</v>
      </c>
      <c r="P330" s="20">
        <f t="shared" si="38"/>
        <v>0</v>
      </c>
      <c r="Q330" s="20" t="str">
        <f t="shared" si="39"/>
        <v/>
      </c>
      <c r="R330" s="20">
        <f t="shared" si="40"/>
        <v>0</v>
      </c>
      <c r="S330" s="20"/>
      <c r="T330" s="20"/>
      <c r="U330" s="20"/>
      <c r="V330" s="20"/>
      <c r="W330" s="20"/>
      <c r="X330" s="20"/>
      <c r="Y330" s="20"/>
      <c r="Z330" s="20">
        <f>'BOCES SELECT'!E323</f>
        <v>1045546</v>
      </c>
      <c r="AA330" s="20" t="e">
        <f ca="1">'BOCES SELECT'!CH323</f>
        <v>#N/A</v>
      </c>
      <c r="AB330" s="21"/>
      <c r="AC330" s="21"/>
    </row>
    <row r="331" spans="1:29" s="17" customFormat="1" x14ac:dyDescent="0.2">
      <c r="A331" s="23"/>
      <c r="B331" s="28"/>
      <c r="C331" s="36"/>
      <c r="D331" s="25"/>
      <c r="E331" s="21"/>
      <c r="F331" s="21"/>
      <c r="G331" s="43"/>
      <c r="H331" s="21"/>
      <c r="I331" s="162"/>
      <c r="J331" s="522" t="str">
        <f t="shared" ref="J331:J394" si="41">IF(K331=K330,"",SUMIF(K:K,K331,I:I))</f>
        <v/>
      </c>
      <c r="K331" s="20">
        <f t="shared" si="34"/>
        <v>0</v>
      </c>
      <c r="L331" s="20" t="str">
        <f t="shared" si="35"/>
        <v/>
      </c>
      <c r="M331" s="20" t="str">
        <f t="shared" si="36"/>
        <v/>
      </c>
      <c r="N331" s="20"/>
      <c r="O331" s="20">
        <f t="shared" si="37"/>
        <v>0</v>
      </c>
      <c r="P331" s="20">
        <f t="shared" si="38"/>
        <v>0</v>
      </c>
      <c r="Q331" s="20" t="str">
        <f t="shared" si="39"/>
        <v/>
      </c>
      <c r="R331" s="20">
        <f t="shared" si="40"/>
        <v>0</v>
      </c>
      <c r="S331" s="20"/>
      <c r="T331" s="20"/>
      <c r="U331" s="20"/>
      <c r="V331" s="20"/>
      <c r="W331" s="20"/>
      <c r="X331" s="20"/>
      <c r="Y331" s="20"/>
      <c r="Z331" s="20">
        <f>'BOCES SELECT'!E324</f>
        <v>1045545</v>
      </c>
      <c r="AA331" s="20" t="e">
        <f ca="1">'BOCES SELECT'!CH324</f>
        <v>#N/A</v>
      </c>
      <c r="AB331" s="21"/>
      <c r="AC331" s="21"/>
    </row>
    <row r="332" spans="1:29" s="17" customFormat="1" x14ac:dyDescent="0.2">
      <c r="A332" s="23"/>
      <c r="B332" s="28"/>
      <c r="C332" s="36"/>
      <c r="D332" s="25"/>
      <c r="E332" s="21"/>
      <c r="F332" s="21"/>
      <c r="G332" s="43"/>
      <c r="H332" s="21"/>
      <c r="I332" s="162"/>
      <c r="J332" s="522" t="str">
        <f t="shared" si="41"/>
        <v/>
      </c>
      <c r="K332" s="20">
        <f t="shared" ref="K332:K395" si="42">IF(ISBLANK(A332),K331,A332)</f>
        <v>0</v>
      </c>
      <c r="L332" s="20" t="str">
        <f t="shared" si="35"/>
        <v/>
      </c>
      <c r="M332" s="20" t="str">
        <f t="shared" si="36"/>
        <v/>
      </c>
      <c r="N332" s="20"/>
      <c r="O332" s="20">
        <f t="shared" si="37"/>
        <v>0</v>
      </c>
      <c r="P332" s="20">
        <f t="shared" si="38"/>
        <v>0</v>
      </c>
      <c r="Q332" s="20" t="str">
        <f t="shared" si="39"/>
        <v/>
      </c>
      <c r="R332" s="20">
        <f t="shared" si="40"/>
        <v>0</v>
      </c>
      <c r="S332" s="20"/>
      <c r="T332" s="20"/>
      <c r="U332" s="20"/>
      <c r="V332" s="20"/>
      <c r="W332" s="20"/>
      <c r="X332" s="20"/>
      <c r="Y332" s="20"/>
      <c r="Z332" s="20">
        <f>'BOCES SELECT'!E325</f>
        <v>1045544</v>
      </c>
      <c r="AA332" s="20" t="e">
        <f ca="1">'BOCES SELECT'!CH325</f>
        <v>#N/A</v>
      </c>
      <c r="AB332" s="21"/>
      <c r="AC332" s="21"/>
    </row>
    <row r="333" spans="1:29" s="17" customFormat="1" x14ac:dyDescent="0.2">
      <c r="A333" s="23"/>
      <c r="B333" s="28"/>
      <c r="C333" s="36"/>
      <c r="D333" s="25"/>
      <c r="E333" s="21"/>
      <c r="F333" s="21"/>
      <c r="G333" s="43"/>
      <c r="H333" s="21"/>
      <c r="I333" s="162"/>
      <c r="J333" s="522" t="str">
        <f t="shared" si="41"/>
        <v/>
      </c>
      <c r="K333" s="20">
        <f t="shared" si="42"/>
        <v>0</v>
      </c>
      <c r="L333" s="20" t="str">
        <f t="shared" si="35"/>
        <v/>
      </c>
      <c r="M333" s="20" t="str">
        <f t="shared" si="36"/>
        <v/>
      </c>
      <c r="N333" s="20"/>
      <c r="O333" s="20">
        <f t="shared" si="37"/>
        <v>0</v>
      </c>
      <c r="P333" s="20">
        <f t="shared" si="38"/>
        <v>0</v>
      </c>
      <c r="Q333" s="20" t="str">
        <f t="shared" si="39"/>
        <v/>
      </c>
      <c r="R333" s="20">
        <f t="shared" si="40"/>
        <v>0</v>
      </c>
      <c r="S333" s="20"/>
      <c r="T333" s="20"/>
      <c r="U333" s="20"/>
      <c r="V333" s="20"/>
      <c r="W333" s="20"/>
      <c r="X333" s="20"/>
      <c r="Y333" s="20"/>
      <c r="Z333" s="20">
        <f>'BOCES SELECT'!E326</f>
        <v>1045543</v>
      </c>
      <c r="AA333" s="20" t="e">
        <f ca="1">'BOCES SELECT'!CH326</f>
        <v>#N/A</v>
      </c>
      <c r="AB333" s="21"/>
      <c r="AC333" s="21"/>
    </row>
    <row r="334" spans="1:29" s="17" customFormat="1" x14ac:dyDescent="0.2">
      <c r="A334" s="23"/>
      <c r="B334" s="28"/>
      <c r="C334" s="36"/>
      <c r="D334" s="25"/>
      <c r="E334" s="21"/>
      <c r="F334" s="21"/>
      <c r="G334" s="43"/>
      <c r="H334" s="21"/>
      <c r="I334" s="162"/>
      <c r="J334" s="522" t="str">
        <f t="shared" si="41"/>
        <v/>
      </c>
      <c r="K334" s="20">
        <f t="shared" si="42"/>
        <v>0</v>
      </c>
      <c r="L334" s="20" t="str">
        <f t="shared" si="35"/>
        <v/>
      </c>
      <c r="M334" s="20" t="str">
        <f t="shared" si="36"/>
        <v/>
      </c>
      <c r="N334" s="20"/>
      <c r="O334" s="20">
        <f t="shared" si="37"/>
        <v>0</v>
      </c>
      <c r="P334" s="20">
        <f t="shared" si="38"/>
        <v>0</v>
      </c>
      <c r="Q334" s="20" t="str">
        <f t="shared" si="39"/>
        <v/>
      </c>
      <c r="R334" s="20">
        <f t="shared" si="40"/>
        <v>0</v>
      </c>
      <c r="S334" s="20"/>
      <c r="T334" s="20"/>
      <c r="U334" s="20"/>
      <c r="V334" s="20"/>
      <c r="W334" s="20"/>
      <c r="X334" s="20"/>
      <c r="Y334" s="20"/>
      <c r="Z334" s="20">
        <f>'BOCES SELECT'!E327</f>
        <v>1045542</v>
      </c>
      <c r="AA334" s="20" t="e">
        <f ca="1">'BOCES SELECT'!CH327</f>
        <v>#N/A</v>
      </c>
      <c r="AB334" s="21"/>
      <c r="AC334" s="21"/>
    </row>
    <row r="335" spans="1:29" s="17" customFormat="1" x14ac:dyDescent="0.2">
      <c r="A335" s="23"/>
      <c r="B335" s="28"/>
      <c r="C335" s="36"/>
      <c r="D335" s="25"/>
      <c r="E335" s="21"/>
      <c r="F335" s="21"/>
      <c r="G335" s="43"/>
      <c r="H335" s="21"/>
      <c r="I335" s="162"/>
      <c r="J335" s="522" t="str">
        <f t="shared" si="41"/>
        <v/>
      </c>
      <c r="K335" s="20">
        <f t="shared" si="42"/>
        <v>0</v>
      </c>
      <c r="L335" s="20" t="str">
        <f t="shared" ref="L335:L398" si="43">LEFT(H335,11)</f>
        <v/>
      </c>
      <c r="M335" s="20" t="str">
        <f t="shared" ref="M335:M398" si="44">LEFT(E335,2)</f>
        <v/>
      </c>
      <c r="N335" s="20"/>
      <c r="O335" s="20">
        <f t="shared" ref="O335:O398" si="45">K335</f>
        <v>0</v>
      </c>
      <c r="P335" s="20">
        <f t="shared" ref="P335:P398" si="46">LEN(L335)</f>
        <v>0</v>
      </c>
      <c r="Q335" s="20" t="str">
        <f t="shared" ref="Q335:Q398" si="47">IF(LEN(L335)=11,L335,IF(LEN(L335)=10,CONCATENATE(L335," "),IF(LEN(L335)=9,CONCATENATE(L335,"  "),IF(LEN(L335)=8,CONCATENATE(L335,"   "),""))))</f>
        <v/>
      </c>
      <c r="R335" s="20">
        <f t="shared" ref="R335:R398" si="48">LEN(Q335)</f>
        <v>0</v>
      </c>
      <c r="S335" s="20"/>
      <c r="T335" s="20"/>
      <c r="U335" s="20"/>
      <c r="V335" s="20"/>
      <c r="W335" s="20"/>
      <c r="X335" s="20"/>
      <c r="Y335" s="20"/>
      <c r="Z335" s="20">
        <f>'BOCES SELECT'!E328</f>
        <v>1045541</v>
      </c>
      <c r="AA335" s="20" t="e">
        <f ca="1">'BOCES SELECT'!CH328</f>
        <v>#N/A</v>
      </c>
      <c r="AB335" s="21"/>
      <c r="AC335" s="21"/>
    </row>
    <row r="336" spans="1:29" s="17" customFormat="1" x14ac:dyDescent="0.2">
      <c r="A336" s="23"/>
      <c r="B336" s="28"/>
      <c r="C336" s="36"/>
      <c r="D336" s="25"/>
      <c r="E336" s="21"/>
      <c r="F336" s="21"/>
      <c r="G336" s="43"/>
      <c r="H336" s="21"/>
      <c r="I336" s="162"/>
      <c r="J336" s="522" t="str">
        <f t="shared" si="41"/>
        <v/>
      </c>
      <c r="K336" s="20">
        <f t="shared" si="42"/>
        <v>0</v>
      </c>
      <c r="L336" s="20" t="str">
        <f t="shared" si="43"/>
        <v/>
      </c>
      <c r="M336" s="20" t="str">
        <f t="shared" si="44"/>
        <v/>
      </c>
      <c r="N336" s="20"/>
      <c r="O336" s="20">
        <f t="shared" si="45"/>
        <v>0</v>
      </c>
      <c r="P336" s="20">
        <f t="shared" si="46"/>
        <v>0</v>
      </c>
      <c r="Q336" s="20" t="str">
        <f t="shared" si="47"/>
        <v/>
      </c>
      <c r="R336" s="20">
        <f t="shared" si="48"/>
        <v>0</v>
      </c>
      <c r="S336" s="20"/>
      <c r="T336" s="20"/>
      <c r="U336" s="20"/>
      <c r="V336" s="20"/>
      <c r="W336" s="20"/>
      <c r="X336" s="20"/>
      <c r="Y336" s="20"/>
      <c r="Z336" s="20">
        <f>'BOCES SELECT'!E329</f>
        <v>1045540</v>
      </c>
      <c r="AA336" s="20" t="e">
        <f ca="1">'BOCES SELECT'!CH329</f>
        <v>#N/A</v>
      </c>
      <c r="AB336" s="21"/>
      <c r="AC336" s="21"/>
    </row>
    <row r="337" spans="1:29" s="17" customFormat="1" x14ac:dyDescent="0.2">
      <c r="A337" s="23"/>
      <c r="B337" s="28"/>
      <c r="C337" s="36"/>
      <c r="D337" s="25"/>
      <c r="E337" s="21"/>
      <c r="F337" s="21"/>
      <c r="G337" s="43"/>
      <c r="H337" s="21"/>
      <c r="I337" s="162"/>
      <c r="J337" s="522" t="str">
        <f t="shared" si="41"/>
        <v/>
      </c>
      <c r="K337" s="20">
        <f t="shared" si="42"/>
        <v>0</v>
      </c>
      <c r="L337" s="20" t="str">
        <f t="shared" si="43"/>
        <v/>
      </c>
      <c r="M337" s="20" t="str">
        <f t="shared" si="44"/>
        <v/>
      </c>
      <c r="N337" s="20"/>
      <c r="O337" s="20">
        <f t="shared" si="45"/>
        <v>0</v>
      </c>
      <c r="P337" s="20">
        <f t="shared" si="46"/>
        <v>0</v>
      </c>
      <c r="Q337" s="20" t="str">
        <f t="shared" si="47"/>
        <v/>
      </c>
      <c r="R337" s="20">
        <f t="shared" si="48"/>
        <v>0</v>
      </c>
      <c r="S337" s="20"/>
      <c r="T337" s="20"/>
      <c r="U337" s="20"/>
      <c r="V337" s="20"/>
      <c r="W337" s="20"/>
      <c r="X337" s="20"/>
      <c r="Y337" s="20"/>
      <c r="Z337" s="20">
        <f>'BOCES SELECT'!E330</f>
        <v>1045539</v>
      </c>
      <c r="AA337" s="20" t="e">
        <f ca="1">'BOCES SELECT'!CH330</f>
        <v>#N/A</v>
      </c>
      <c r="AB337" s="21"/>
      <c r="AC337" s="21"/>
    </row>
    <row r="338" spans="1:29" s="17" customFormat="1" x14ac:dyDescent="0.2">
      <c r="A338" s="23"/>
      <c r="B338" s="28"/>
      <c r="C338" s="36"/>
      <c r="D338" s="25"/>
      <c r="E338" s="21"/>
      <c r="F338" s="21"/>
      <c r="G338" s="43"/>
      <c r="H338" s="21"/>
      <c r="I338" s="162"/>
      <c r="J338" s="522" t="str">
        <f t="shared" si="41"/>
        <v/>
      </c>
      <c r="K338" s="20">
        <f t="shared" si="42"/>
        <v>0</v>
      </c>
      <c r="L338" s="20" t="str">
        <f t="shared" si="43"/>
        <v/>
      </c>
      <c r="M338" s="20" t="str">
        <f t="shared" si="44"/>
        <v/>
      </c>
      <c r="N338" s="20"/>
      <c r="O338" s="20">
        <f t="shared" si="45"/>
        <v>0</v>
      </c>
      <c r="P338" s="20">
        <f t="shared" si="46"/>
        <v>0</v>
      </c>
      <c r="Q338" s="20" t="str">
        <f t="shared" si="47"/>
        <v/>
      </c>
      <c r="R338" s="20">
        <f t="shared" si="48"/>
        <v>0</v>
      </c>
      <c r="S338" s="20"/>
      <c r="T338" s="20"/>
      <c r="U338" s="20"/>
      <c r="V338" s="20"/>
      <c r="W338" s="20"/>
      <c r="X338" s="20"/>
      <c r="Y338" s="20"/>
      <c r="Z338" s="20">
        <f>'BOCES SELECT'!E331</f>
        <v>1045538</v>
      </c>
      <c r="AA338" s="20" t="e">
        <f ca="1">'BOCES SELECT'!CH331</f>
        <v>#N/A</v>
      </c>
      <c r="AB338" s="21"/>
      <c r="AC338" s="21"/>
    </row>
    <row r="339" spans="1:29" s="17" customFormat="1" x14ac:dyDescent="0.2">
      <c r="A339" s="23"/>
      <c r="B339" s="28"/>
      <c r="C339" s="36"/>
      <c r="D339" s="25"/>
      <c r="E339" s="21"/>
      <c r="F339" s="21"/>
      <c r="G339" s="43"/>
      <c r="H339" s="21"/>
      <c r="I339" s="162"/>
      <c r="J339" s="522" t="str">
        <f t="shared" si="41"/>
        <v/>
      </c>
      <c r="K339" s="20">
        <f t="shared" si="42"/>
        <v>0</v>
      </c>
      <c r="L339" s="20" t="str">
        <f t="shared" si="43"/>
        <v/>
      </c>
      <c r="M339" s="20" t="str">
        <f t="shared" si="44"/>
        <v/>
      </c>
      <c r="N339" s="20"/>
      <c r="O339" s="20">
        <f t="shared" si="45"/>
        <v>0</v>
      </c>
      <c r="P339" s="20">
        <f t="shared" si="46"/>
        <v>0</v>
      </c>
      <c r="Q339" s="20" t="str">
        <f t="shared" si="47"/>
        <v/>
      </c>
      <c r="R339" s="20">
        <f t="shared" si="48"/>
        <v>0</v>
      </c>
      <c r="S339" s="20"/>
      <c r="T339" s="20"/>
      <c r="U339" s="20"/>
      <c r="V339" s="20"/>
      <c r="W339" s="20"/>
      <c r="X339" s="20"/>
      <c r="Y339" s="20"/>
      <c r="Z339" s="20">
        <f>'BOCES SELECT'!E332</f>
        <v>1045537</v>
      </c>
      <c r="AA339" s="20" t="e">
        <f ca="1">'BOCES SELECT'!CH332</f>
        <v>#N/A</v>
      </c>
      <c r="AB339" s="21"/>
      <c r="AC339" s="21"/>
    </row>
    <row r="340" spans="1:29" s="17" customFormat="1" x14ac:dyDescent="0.2">
      <c r="A340" s="23"/>
      <c r="B340" s="28"/>
      <c r="C340" s="36"/>
      <c r="D340" s="25"/>
      <c r="E340" s="21"/>
      <c r="F340" s="21"/>
      <c r="G340" s="43"/>
      <c r="H340" s="21"/>
      <c r="I340" s="162"/>
      <c r="J340" s="522" t="str">
        <f t="shared" si="41"/>
        <v/>
      </c>
      <c r="K340" s="20">
        <f t="shared" si="42"/>
        <v>0</v>
      </c>
      <c r="L340" s="20" t="str">
        <f t="shared" si="43"/>
        <v/>
      </c>
      <c r="M340" s="20" t="str">
        <f t="shared" si="44"/>
        <v/>
      </c>
      <c r="N340" s="20"/>
      <c r="O340" s="20">
        <f t="shared" si="45"/>
        <v>0</v>
      </c>
      <c r="P340" s="20">
        <f t="shared" si="46"/>
        <v>0</v>
      </c>
      <c r="Q340" s="20" t="str">
        <f t="shared" si="47"/>
        <v/>
      </c>
      <c r="R340" s="20">
        <f t="shared" si="48"/>
        <v>0</v>
      </c>
      <c r="S340" s="20"/>
      <c r="T340" s="20"/>
      <c r="U340" s="20"/>
      <c r="V340" s="20"/>
      <c r="W340" s="20"/>
      <c r="X340" s="20"/>
      <c r="Y340" s="20"/>
      <c r="Z340" s="20">
        <f>'BOCES SELECT'!E333</f>
        <v>1045536</v>
      </c>
      <c r="AA340" s="20" t="e">
        <f ca="1">'BOCES SELECT'!CH333</f>
        <v>#N/A</v>
      </c>
      <c r="AB340" s="21"/>
      <c r="AC340" s="21"/>
    </row>
    <row r="341" spans="1:29" s="17" customFormat="1" x14ac:dyDescent="0.2">
      <c r="A341" s="23"/>
      <c r="B341" s="28"/>
      <c r="C341" s="36"/>
      <c r="D341" s="25"/>
      <c r="E341" s="21"/>
      <c r="F341" s="21"/>
      <c r="G341" s="43"/>
      <c r="H341" s="21"/>
      <c r="I341" s="162"/>
      <c r="J341" s="522" t="str">
        <f t="shared" si="41"/>
        <v/>
      </c>
      <c r="K341" s="20">
        <f t="shared" si="42"/>
        <v>0</v>
      </c>
      <c r="L341" s="20" t="str">
        <f t="shared" si="43"/>
        <v/>
      </c>
      <c r="M341" s="20" t="str">
        <f t="shared" si="44"/>
        <v/>
      </c>
      <c r="N341" s="20"/>
      <c r="O341" s="20">
        <f t="shared" si="45"/>
        <v>0</v>
      </c>
      <c r="P341" s="20">
        <f t="shared" si="46"/>
        <v>0</v>
      </c>
      <c r="Q341" s="20" t="str">
        <f t="shared" si="47"/>
        <v/>
      </c>
      <c r="R341" s="20">
        <f t="shared" si="48"/>
        <v>0</v>
      </c>
      <c r="S341" s="20"/>
      <c r="T341" s="20"/>
      <c r="U341" s="20"/>
      <c r="V341" s="20"/>
      <c r="W341" s="20"/>
      <c r="X341" s="20"/>
      <c r="Y341" s="20"/>
      <c r="Z341" s="20">
        <f>'BOCES SELECT'!E334</f>
        <v>1045535</v>
      </c>
      <c r="AA341" s="20" t="e">
        <f ca="1">'BOCES SELECT'!CH334</f>
        <v>#N/A</v>
      </c>
      <c r="AB341" s="21"/>
      <c r="AC341" s="21"/>
    </row>
    <row r="342" spans="1:29" s="17" customFormat="1" x14ac:dyDescent="0.2">
      <c r="A342" s="23"/>
      <c r="B342" s="28"/>
      <c r="C342" s="36"/>
      <c r="D342" s="25"/>
      <c r="E342" s="21"/>
      <c r="F342" s="21"/>
      <c r="G342" s="43"/>
      <c r="H342" s="21"/>
      <c r="I342" s="162"/>
      <c r="J342" s="522" t="str">
        <f t="shared" si="41"/>
        <v/>
      </c>
      <c r="K342" s="20">
        <f t="shared" si="42"/>
        <v>0</v>
      </c>
      <c r="L342" s="20" t="str">
        <f t="shared" si="43"/>
        <v/>
      </c>
      <c r="M342" s="20" t="str">
        <f t="shared" si="44"/>
        <v/>
      </c>
      <c r="N342" s="20"/>
      <c r="O342" s="20">
        <f t="shared" si="45"/>
        <v>0</v>
      </c>
      <c r="P342" s="20">
        <f t="shared" si="46"/>
        <v>0</v>
      </c>
      <c r="Q342" s="20" t="str">
        <f t="shared" si="47"/>
        <v/>
      </c>
      <c r="R342" s="20">
        <f t="shared" si="48"/>
        <v>0</v>
      </c>
      <c r="S342" s="20"/>
      <c r="T342" s="20"/>
      <c r="U342" s="20"/>
      <c r="V342" s="20"/>
      <c r="W342" s="20"/>
      <c r="X342" s="20"/>
      <c r="Y342" s="20"/>
      <c r="Z342" s="20">
        <f>'BOCES SELECT'!E335</f>
        <v>1045534</v>
      </c>
      <c r="AA342" s="20" t="e">
        <f ca="1">'BOCES SELECT'!CH335</f>
        <v>#N/A</v>
      </c>
      <c r="AB342" s="21"/>
      <c r="AC342" s="21"/>
    </row>
    <row r="343" spans="1:29" s="17" customFormat="1" x14ac:dyDescent="0.2">
      <c r="A343" s="23"/>
      <c r="B343" s="28"/>
      <c r="C343" s="36"/>
      <c r="D343" s="25"/>
      <c r="E343" s="21"/>
      <c r="F343" s="21"/>
      <c r="G343" s="43"/>
      <c r="H343" s="21"/>
      <c r="I343" s="162"/>
      <c r="J343" s="522" t="str">
        <f t="shared" si="41"/>
        <v/>
      </c>
      <c r="K343" s="20">
        <f t="shared" si="42"/>
        <v>0</v>
      </c>
      <c r="L343" s="20" t="str">
        <f t="shared" si="43"/>
        <v/>
      </c>
      <c r="M343" s="20" t="str">
        <f t="shared" si="44"/>
        <v/>
      </c>
      <c r="N343" s="20"/>
      <c r="O343" s="20">
        <f t="shared" si="45"/>
        <v>0</v>
      </c>
      <c r="P343" s="20">
        <f t="shared" si="46"/>
        <v>0</v>
      </c>
      <c r="Q343" s="20" t="str">
        <f t="shared" si="47"/>
        <v/>
      </c>
      <c r="R343" s="20">
        <f t="shared" si="48"/>
        <v>0</v>
      </c>
      <c r="S343" s="20"/>
      <c r="T343" s="20"/>
      <c r="U343" s="20"/>
      <c r="V343" s="20"/>
      <c r="W343" s="20"/>
      <c r="X343" s="20"/>
      <c r="Y343" s="20"/>
      <c r="Z343" s="20">
        <f>'BOCES SELECT'!E336</f>
        <v>1045533</v>
      </c>
      <c r="AA343" s="20" t="e">
        <f ca="1">'BOCES SELECT'!CH336</f>
        <v>#N/A</v>
      </c>
      <c r="AB343" s="21"/>
      <c r="AC343" s="21"/>
    </row>
    <row r="344" spans="1:29" s="17" customFormat="1" x14ac:dyDescent="0.2">
      <c r="A344" s="23"/>
      <c r="B344" s="28"/>
      <c r="C344" s="36"/>
      <c r="D344" s="25"/>
      <c r="E344" s="21"/>
      <c r="F344" s="21"/>
      <c r="G344" s="43"/>
      <c r="H344" s="21"/>
      <c r="I344" s="162"/>
      <c r="J344" s="522" t="str">
        <f t="shared" si="41"/>
        <v/>
      </c>
      <c r="K344" s="20">
        <f t="shared" si="42"/>
        <v>0</v>
      </c>
      <c r="L344" s="20" t="str">
        <f t="shared" si="43"/>
        <v/>
      </c>
      <c r="M344" s="20" t="str">
        <f t="shared" si="44"/>
        <v/>
      </c>
      <c r="N344" s="20"/>
      <c r="O344" s="20">
        <f t="shared" si="45"/>
        <v>0</v>
      </c>
      <c r="P344" s="20">
        <f t="shared" si="46"/>
        <v>0</v>
      </c>
      <c r="Q344" s="20" t="str">
        <f t="shared" si="47"/>
        <v/>
      </c>
      <c r="R344" s="20">
        <f t="shared" si="48"/>
        <v>0</v>
      </c>
      <c r="S344" s="20"/>
      <c r="T344" s="20"/>
      <c r="U344" s="20"/>
      <c r="V344" s="20"/>
      <c r="W344" s="20"/>
      <c r="X344" s="20"/>
      <c r="Y344" s="20"/>
      <c r="Z344" s="20">
        <f>'BOCES SELECT'!E337</f>
        <v>1045532</v>
      </c>
      <c r="AA344" s="20" t="e">
        <f ca="1">'BOCES SELECT'!CH337</f>
        <v>#N/A</v>
      </c>
      <c r="AB344" s="21"/>
      <c r="AC344" s="21"/>
    </row>
    <row r="345" spans="1:29" s="17" customFormat="1" x14ac:dyDescent="0.2">
      <c r="A345" s="23"/>
      <c r="B345" s="28"/>
      <c r="C345" s="36"/>
      <c r="D345" s="25"/>
      <c r="E345" s="21"/>
      <c r="F345" s="21"/>
      <c r="G345" s="43"/>
      <c r="H345" s="21"/>
      <c r="I345" s="162"/>
      <c r="J345" s="522" t="str">
        <f t="shared" si="41"/>
        <v/>
      </c>
      <c r="K345" s="20">
        <f t="shared" si="42"/>
        <v>0</v>
      </c>
      <c r="L345" s="20" t="str">
        <f t="shared" si="43"/>
        <v/>
      </c>
      <c r="M345" s="20" t="str">
        <f t="shared" si="44"/>
        <v/>
      </c>
      <c r="N345" s="20"/>
      <c r="O345" s="20">
        <f t="shared" si="45"/>
        <v>0</v>
      </c>
      <c r="P345" s="20">
        <f t="shared" si="46"/>
        <v>0</v>
      </c>
      <c r="Q345" s="20" t="str">
        <f t="shared" si="47"/>
        <v/>
      </c>
      <c r="R345" s="20">
        <f t="shared" si="48"/>
        <v>0</v>
      </c>
      <c r="S345" s="20"/>
      <c r="T345" s="20"/>
      <c r="U345" s="20"/>
      <c r="V345" s="20"/>
      <c r="W345" s="20"/>
      <c r="X345" s="20"/>
      <c r="Y345" s="20"/>
      <c r="Z345" s="20">
        <f>'BOCES SELECT'!E338</f>
        <v>1045531</v>
      </c>
      <c r="AA345" s="20" t="e">
        <f ca="1">'BOCES SELECT'!CH338</f>
        <v>#N/A</v>
      </c>
      <c r="AB345" s="21"/>
      <c r="AC345" s="21"/>
    </row>
    <row r="346" spans="1:29" s="17" customFormat="1" x14ac:dyDescent="0.2">
      <c r="A346" s="23"/>
      <c r="B346" s="28"/>
      <c r="C346" s="36"/>
      <c r="D346" s="25"/>
      <c r="E346" s="21"/>
      <c r="F346" s="21"/>
      <c r="G346" s="43"/>
      <c r="H346" s="21"/>
      <c r="I346" s="162"/>
      <c r="J346" s="522" t="str">
        <f t="shared" si="41"/>
        <v/>
      </c>
      <c r="K346" s="20">
        <f t="shared" si="42"/>
        <v>0</v>
      </c>
      <c r="L346" s="20" t="str">
        <f t="shared" si="43"/>
        <v/>
      </c>
      <c r="M346" s="20" t="str">
        <f t="shared" si="44"/>
        <v/>
      </c>
      <c r="N346" s="20"/>
      <c r="O346" s="20">
        <f t="shared" si="45"/>
        <v>0</v>
      </c>
      <c r="P346" s="20">
        <f t="shared" si="46"/>
        <v>0</v>
      </c>
      <c r="Q346" s="20" t="str">
        <f t="shared" si="47"/>
        <v/>
      </c>
      <c r="R346" s="20">
        <f t="shared" si="48"/>
        <v>0</v>
      </c>
      <c r="S346" s="20"/>
      <c r="T346" s="20"/>
      <c r="U346" s="20"/>
      <c r="V346" s="20"/>
      <c r="W346" s="20"/>
      <c r="X346" s="20"/>
      <c r="Y346" s="20"/>
      <c r="Z346" s="20">
        <f>'BOCES SELECT'!E339</f>
        <v>1045530</v>
      </c>
      <c r="AA346" s="20" t="e">
        <f ca="1">'BOCES SELECT'!CH339</f>
        <v>#N/A</v>
      </c>
      <c r="AB346" s="21"/>
      <c r="AC346" s="21"/>
    </row>
    <row r="347" spans="1:29" s="17" customFormat="1" x14ac:dyDescent="0.2">
      <c r="A347" s="23"/>
      <c r="B347" s="28"/>
      <c r="C347" s="36"/>
      <c r="D347" s="25"/>
      <c r="E347" s="21"/>
      <c r="F347" s="21"/>
      <c r="G347" s="43"/>
      <c r="H347" s="21"/>
      <c r="I347" s="162"/>
      <c r="J347" s="522" t="str">
        <f t="shared" si="41"/>
        <v/>
      </c>
      <c r="K347" s="20">
        <f t="shared" si="42"/>
        <v>0</v>
      </c>
      <c r="L347" s="20" t="str">
        <f t="shared" si="43"/>
        <v/>
      </c>
      <c r="M347" s="20" t="str">
        <f t="shared" si="44"/>
        <v/>
      </c>
      <c r="N347" s="20"/>
      <c r="O347" s="20">
        <f t="shared" si="45"/>
        <v>0</v>
      </c>
      <c r="P347" s="20">
        <f t="shared" si="46"/>
        <v>0</v>
      </c>
      <c r="Q347" s="20" t="str">
        <f t="shared" si="47"/>
        <v/>
      </c>
      <c r="R347" s="20">
        <f t="shared" si="48"/>
        <v>0</v>
      </c>
      <c r="S347" s="20"/>
      <c r="T347" s="20"/>
      <c r="U347" s="20"/>
      <c r="V347" s="20"/>
      <c r="W347" s="20"/>
      <c r="X347" s="20"/>
      <c r="Y347" s="20"/>
      <c r="Z347" s="20">
        <f>'BOCES SELECT'!E340</f>
        <v>1045529</v>
      </c>
      <c r="AA347" s="20" t="e">
        <f ca="1">'BOCES SELECT'!CH340</f>
        <v>#N/A</v>
      </c>
      <c r="AB347" s="21"/>
      <c r="AC347" s="21"/>
    </row>
    <row r="348" spans="1:29" s="17" customFormat="1" x14ac:dyDescent="0.2">
      <c r="A348" s="23"/>
      <c r="B348" s="28"/>
      <c r="C348" s="36"/>
      <c r="D348" s="25"/>
      <c r="E348" s="21"/>
      <c r="F348" s="21"/>
      <c r="G348" s="43"/>
      <c r="H348" s="21"/>
      <c r="I348" s="162"/>
      <c r="J348" s="522" t="str">
        <f t="shared" si="41"/>
        <v/>
      </c>
      <c r="K348" s="20">
        <f t="shared" si="42"/>
        <v>0</v>
      </c>
      <c r="L348" s="20" t="str">
        <f t="shared" si="43"/>
        <v/>
      </c>
      <c r="M348" s="20" t="str">
        <f t="shared" si="44"/>
        <v/>
      </c>
      <c r="N348" s="20"/>
      <c r="O348" s="20">
        <f t="shared" si="45"/>
        <v>0</v>
      </c>
      <c r="P348" s="20">
        <f t="shared" si="46"/>
        <v>0</v>
      </c>
      <c r="Q348" s="20" t="str">
        <f t="shared" si="47"/>
        <v/>
      </c>
      <c r="R348" s="20">
        <f t="shared" si="48"/>
        <v>0</v>
      </c>
      <c r="S348" s="20"/>
      <c r="T348" s="20"/>
      <c r="U348" s="20"/>
      <c r="V348" s="20"/>
      <c r="W348" s="20"/>
      <c r="X348" s="20"/>
      <c r="Y348" s="20"/>
      <c r="Z348" s="20">
        <f>'BOCES SELECT'!E341</f>
        <v>1045528</v>
      </c>
      <c r="AA348" s="20" t="e">
        <f ca="1">'BOCES SELECT'!CH341</f>
        <v>#N/A</v>
      </c>
      <c r="AB348" s="21"/>
      <c r="AC348" s="21"/>
    </row>
    <row r="349" spans="1:29" s="17" customFormat="1" x14ac:dyDescent="0.2">
      <c r="A349" s="23"/>
      <c r="B349" s="28"/>
      <c r="C349" s="36"/>
      <c r="D349" s="25"/>
      <c r="E349" s="21"/>
      <c r="F349" s="21"/>
      <c r="G349" s="43"/>
      <c r="H349" s="21"/>
      <c r="I349" s="162"/>
      <c r="J349" s="522" t="str">
        <f t="shared" si="41"/>
        <v/>
      </c>
      <c r="K349" s="20">
        <f t="shared" si="42"/>
        <v>0</v>
      </c>
      <c r="L349" s="20" t="str">
        <f t="shared" si="43"/>
        <v/>
      </c>
      <c r="M349" s="20" t="str">
        <f t="shared" si="44"/>
        <v/>
      </c>
      <c r="N349" s="20"/>
      <c r="O349" s="20">
        <f t="shared" si="45"/>
        <v>0</v>
      </c>
      <c r="P349" s="20">
        <f t="shared" si="46"/>
        <v>0</v>
      </c>
      <c r="Q349" s="20" t="str">
        <f t="shared" si="47"/>
        <v/>
      </c>
      <c r="R349" s="20">
        <f t="shared" si="48"/>
        <v>0</v>
      </c>
      <c r="S349" s="20"/>
      <c r="T349" s="20"/>
      <c r="U349" s="20"/>
      <c r="V349" s="20"/>
      <c r="W349" s="20"/>
      <c r="X349" s="20"/>
      <c r="Y349" s="20"/>
      <c r="Z349" s="20">
        <f>'BOCES SELECT'!E342</f>
        <v>1045527</v>
      </c>
      <c r="AA349" s="20" t="e">
        <f ca="1">'BOCES SELECT'!CH342</f>
        <v>#N/A</v>
      </c>
      <c r="AB349" s="21"/>
      <c r="AC349" s="21"/>
    </row>
    <row r="350" spans="1:29" s="17" customFormat="1" x14ac:dyDescent="0.2">
      <c r="A350" s="23"/>
      <c r="B350" s="28"/>
      <c r="C350" s="36"/>
      <c r="D350" s="25"/>
      <c r="E350" s="21"/>
      <c r="F350" s="21"/>
      <c r="G350" s="43"/>
      <c r="H350" s="21"/>
      <c r="I350" s="162"/>
      <c r="J350" s="522" t="str">
        <f t="shared" si="41"/>
        <v/>
      </c>
      <c r="K350" s="20">
        <f t="shared" si="42"/>
        <v>0</v>
      </c>
      <c r="L350" s="20" t="str">
        <f t="shared" si="43"/>
        <v/>
      </c>
      <c r="M350" s="20" t="str">
        <f t="shared" si="44"/>
        <v/>
      </c>
      <c r="N350" s="20"/>
      <c r="O350" s="20">
        <f t="shared" si="45"/>
        <v>0</v>
      </c>
      <c r="P350" s="20">
        <f t="shared" si="46"/>
        <v>0</v>
      </c>
      <c r="Q350" s="20" t="str">
        <f t="shared" si="47"/>
        <v/>
      </c>
      <c r="R350" s="20">
        <f t="shared" si="48"/>
        <v>0</v>
      </c>
      <c r="S350" s="20"/>
      <c r="T350" s="20"/>
      <c r="U350" s="20"/>
      <c r="V350" s="20"/>
      <c r="W350" s="20"/>
      <c r="X350" s="20"/>
      <c r="Y350" s="20"/>
      <c r="Z350" s="20">
        <f>'BOCES SELECT'!E343</f>
        <v>1045526</v>
      </c>
      <c r="AA350" s="20" t="e">
        <f ca="1">'BOCES SELECT'!CH343</f>
        <v>#N/A</v>
      </c>
      <c r="AB350" s="21"/>
      <c r="AC350" s="21"/>
    </row>
    <row r="351" spans="1:29" s="17" customFormat="1" x14ac:dyDescent="0.2">
      <c r="A351" s="23"/>
      <c r="B351" s="28"/>
      <c r="C351" s="36"/>
      <c r="D351" s="25"/>
      <c r="E351" s="21"/>
      <c r="F351" s="21"/>
      <c r="G351" s="43"/>
      <c r="H351" s="21"/>
      <c r="I351" s="162"/>
      <c r="J351" s="522" t="str">
        <f t="shared" si="41"/>
        <v/>
      </c>
      <c r="K351" s="20">
        <f t="shared" si="42"/>
        <v>0</v>
      </c>
      <c r="L351" s="20" t="str">
        <f t="shared" si="43"/>
        <v/>
      </c>
      <c r="M351" s="20" t="str">
        <f t="shared" si="44"/>
        <v/>
      </c>
      <c r="N351" s="20"/>
      <c r="O351" s="20">
        <f t="shared" si="45"/>
        <v>0</v>
      </c>
      <c r="P351" s="20">
        <f t="shared" si="46"/>
        <v>0</v>
      </c>
      <c r="Q351" s="20" t="str">
        <f t="shared" si="47"/>
        <v/>
      </c>
      <c r="R351" s="20">
        <f t="shared" si="48"/>
        <v>0</v>
      </c>
      <c r="S351" s="20"/>
      <c r="T351" s="20"/>
      <c r="U351" s="20"/>
      <c r="V351" s="20"/>
      <c r="W351" s="20"/>
      <c r="X351" s="20"/>
      <c r="Y351" s="20"/>
      <c r="Z351" s="20">
        <f>'BOCES SELECT'!E344</f>
        <v>1045525</v>
      </c>
      <c r="AA351" s="20" t="e">
        <f ca="1">'BOCES SELECT'!CH344</f>
        <v>#N/A</v>
      </c>
      <c r="AB351" s="21"/>
      <c r="AC351" s="21"/>
    </row>
    <row r="352" spans="1:29" s="17" customFormat="1" x14ac:dyDescent="0.2">
      <c r="A352" s="23"/>
      <c r="B352" s="28"/>
      <c r="C352" s="36"/>
      <c r="D352" s="25"/>
      <c r="E352" s="21"/>
      <c r="F352" s="21"/>
      <c r="G352" s="43"/>
      <c r="H352" s="21"/>
      <c r="I352" s="162"/>
      <c r="J352" s="522" t="str">
        <f t="shared" si="41"/>
        <v/>
      </c>
      <c r="K352" s="20">
        <f t="shared" si="42"/>
        <v>0</v>
      </c>
      <c r="L352" s="20" t="str">
        <f t="shared" si="43"/>
        <v/>
      </c>
      <c r="M352" s="20" t="str">
        <f t="shared" si="44"/>
        <v/>
      </c>
      <c r="N352" s="20"/>
      <c r="O352" s="20">
        <f t="shared" si="45"/>
        <v>0</v>
      </c>
      <c r="P352" s="20">
        <f t="shared" si="46"/>
        <v>0</v>
      </c>
      <c r="Q352" s="20" t="str">
        <f t="shared" si="47"/>
        <v/>
      </c>
      <c r="R352" s="20">
        <f t="shared" si="48"/>
        <v>0</v>
      </c>
      <c r="S352" s="20"/>
      <c r="T352" s="20"/>
      <c r="U352" s="20"/>
      <c r="V352" s="20"/>
      <c r="W352" s="20"/>
      <c r="X352" s="20"/>
      <c r="Y352" s="20"/>
      <c r="Z352" s="20">
        <f>'BOCES SELECT'!E345</f>
        <v>1045524</v>
      </c>
      <c r="AA352" s="20" t="e">
        <f ca="1">'BOCES SELECT'!CH345</f>
        <v>#N/A</v>
      </c>
      <c r="AB352" s="21"/>
      <c r="AC352" s="21"/>
    </row>
    <row r="353" spans="1:29" s="17" customFormat="1" x14ac:dyDescent="0.2">
      <c r="A353" s="23"/>
      <c r="B353" s="28"/>
      <c r="C353" s="36"/>
      <c r="D353" s="25"/>
      <c r="E353" s="21"/>
      <c r="F353" s="21"/>
      <c r="G353" s="43"/>
      <c r="H353" s="21"/>
      <c r="I353" s="162"/>
      <c r="J353" s="522" t="str">
        <f t="shared" si="41"/>
        <v/>
      </c>
      <c r="K353" s="20">
        <f t="shared" si="42"/>
        <v>0</v>
      </c>
      <c r="L353" s="20" t="str">
        <f t="shared" si="43"/>
        <v/>
      </c>
      <c r="M353" s="20" t="str">
        <f t="shared" si="44"/>
        <v/>
      </c>
      <c r="N353" s="20"/>
      <c r="O353" s="20">
        <f t="shared" si="45"/>
        <v>0</v>
      </c>
      <c r="P353" s="20">
        <f t="shared" si="46"/>
        <v>0</v>
      </c>
      <c r="Q353" s="20" t="str">
        <f t="shared" si="47"/>
        <v/>
      </c>
      <c r="R353" s="20">
        <f t="shared" si="48"/>
        <v>0</v>
      </c>
      <c r="S353" s="20"/>
      <c r="T353" s="20"/>
      <c r="U353" s="20"/>
      <c r="V353" s="20"/>
      <c r="W353" s="20"/>
      <c r="X353" s="20"/>
      <c r="Y353" s="20"/>
      <c r="Z353" s="20">
        <f>'BOCES SELECT'!E346</f>
        <v>1045523</v>
      </c>
      <c r="AA353" s="20" t="e">
        <f ca="1">'BOCES SELECT'!CH346</f>
        <v>#N/A</v>
      </c>
      <c r="AB353" s="21"/>
      <c r="AC353" s="21"/>
    </row>
    <row r="354" spans="1:29" s="17" customFormat="1" x14ac:dyDescent="0.2">
      <c r="A354" s="23"/>
      <c r="B354" s="28"/>
      <c r="C354" s="36"/>
      <c r="D354" s="25"/>
      <c r="E354" s="21"/>
      <c r="F354" s="21"/>
      <c r="G354" s="43"/>
      <c r="H354" s="21"/>
      <c r="I354" s="162"/>
      <c r="J354" s="522" t="str">
        <f t="shared" si="41"/>
        <v/>
      </c>
      <c r="K354" s="20">
        <f t="shared" si="42"/>
        <v>0</v>
      </c>
      <c r="L354" s="20" t="str">
        <f t="shared" si="43"/>
        <v/>
      </c>
      <c r="M354" s="20" t="str">
        <f t="shared" si="44"/>
        <v/>
      </c>
      <c r="N354" s="20"/>
      <c r="O354" s="20">
        <f t="shared" si="45"/>
        <v>0</v>
      </c>
      <c r="P354" s="20">
        <f t="shared" si="46"/>
        <v>0</v>
      </c>
      <c r="Q354" s="20" t="str">
        <f t="shared" si="47"/>
        <v/>
      </c>
      <c r="R354" s="20">
        <f t="shared" si="48"/>
        <v>0</v>
      </c>
      <c r="S354" s="20"/>
      <c r="T354" s="20"/>
      <c r="U354" s="20"/>
      <c r="V354" s="20"/>
      <c r="W354" s="20"/>
      <c r="X354" s="20"/>
      <c r="Y354" s="20"/>
      <c r="Z354" s="20">
        <f>'BOCES SELECT'!E347</f>
        <v>1045522</v>
      </c>
      <c r="AA354" s="20" t="e">
        <f ca="1">'BOCES SELECT'!CH347</f>
        <v>#N/A</v>
      </c>
      <c r="AB354" s="21"/>
      <c r="AC354" s="21"/>
    </row>
    <row r="355" spans="1:29" s="17" customFormat="1" x14ac:dyDescent="0.2">
      <c r="A355" s="23"/>
      <c r="B355" s="28"/>
      <c r="C355" s="36"/>
      <c r="D355" s="25"/>
      <c r="E355" s="21"/>
      <c r="F355" s="21"/>
      <c r="G355" s="43"/>
      <c r="H355" s="21"/>
      <c r="I355" s="162"/>
      <c r="J355" s="522" t="str">
        <f t="shared" si="41"/>
        <v/>
      </c>
      <c r="K355" s="20">
        <f t="shared" si="42"/>
        <v>0</v>
      </c>
      <c r="L355" s="20" t="str">
        <f t="shared" si="43"/>
        <v/>
      </c>
      <c r="M355" s="20" t="str">
        <f t="shared" si="44"/>
        <v/>
      </c>
      <c r="N355" s="20"/>
      <c r="O355" s="20">
        <f t="shared" si="45"/>
        <v>0</v>
      </c>
      <c r="P355" s="20">
        <f t="shared" si="46"/>
        <v>0</v>
      </c>
      <c r="Q355" s="20" t="str">
        <f t="shared" si="47"/>
        <v/>
      </c>
      <c r="R355" s="20">
        <f t="shared" si="48"/>
        <v>0</v>
      </c>
      <c r="S355" s="20"/>
      <c r="T355" s="20"/>
      <c r="U355" s="20"/>
      <c r="V355" s="20"/>
      <c r="W355" s="20"/>
      <c r="X355" s="20"/>
      <c r="Y355" s="20"/>
      <c r="Z355" s="20">
        <f>'BOCES SELECT'!E348</f>
        <v>1045521</v>
      </c>
      <c r="AA355" s="20" t="e">
        <f ca="1">'BOCES SELECT'!CH348</f>
        <v>#N/A</v>
      </c>
      <c r="AB355" s="21"/>
      <c r="AC355" s="21"/>
    </row>
    <row r="356" spans="1:29" s="17" customFormat="1" x14ac:dyDescent="0.2">
      <c r="A356" s="23"/>
      <c r="B356" s="28"/>
      <c r="C356" s="36"/>
      <c r="D356" s="25"/>
      <c r="E356" s="21"/>
      <c r="F356" s="21"/>
      <c r="G356" s="43"/>
      <c r="H356" s="21"/>
      <c r="I356" s="162"/>
      <c r="J356" s="522" t="str">
        <f t="shared" si="41"/>
        <v/>
      </c>
      <c r="K356" s="20">
        <f t="shared" si="42"/>
        <v>0</v>
      </c>
      <c r="L356" s="20" t="str">
        <f t="shared" si="43"/>
        <v/>
      </c>
      <c r="M356" s="20" t="str">
        <f t="shared" si="44"/>
        <v/>
      </c>
      <c r="N356" s="20"/>
      <c r="O356" s="20">
        <f t="shared" si="45"/>
        <v>0</v>
      </c>
      <c r="P356" s="20">
        <f t="shared" si="46"/>
        <v>0</v>
      </c>
      <c r="Q356" s="20" t="str">
        <f t="shared" si="47"/>
        <v/>
      </c>
      <c r="R356" s="20">
        <f t="shared" si="48"/>
        <v>0</v>
      </c>
      <c r="S356" s="20"/>
      <c r="T356" s="20"/>
      <c r="U356" s="20"/>
      <c r="V356" s="20"/>
      <c r="W356" s="20"/>
      <c r="X356" s="20"/>
      <c r="Y356" s="20"/>
      <c r="Z356" s="20">
        <f>'BOCES SELECT'!E349</f>
        <v>1045520</v>
      </c>
      <c r="AA356" s="20" t="e">
        <f ca="1">'BOCES SELECT'!CH349</f>
        <v>#N/A</v>
      </c>
      <c r="AB356" s="21"/>
      <c r="AC356" s="21"/>
    </row>
    <row r="357" spans="1:29" s="17" customFormat="1" x14ac:dyDescent="0.2">
      <c r="A357" s="23"/>
      <c r="B357" s="28"/>
      <c r="C357" s="36"/>
      <c r="D357" s="25"/>
      <c r="E357" s="21"/>
      <c r="F357" s="21"/>
      <c r="G357" s="43"/>
      <c r="H357" s="21"/>
      <c r="I357" s="162"/>
      <c r="J357" s="522" t="str">
        <f t="shared" si="41"/>
        <v/>
      </c>
      <c r="K357" s="20">
        <f t="shared" si="42"/>
        <v>0</v>
      </c>
      <c r="L357" s="20" t="str">
        <f t="shared" si="43"/>
        <v/>
      </c>
      <c r="M357" s="20" t="str">
        <f t="shared" si="44"/>
        <v/>
      </c>
      <c r="N357" s="20"/>
      <c r="O357" s="20">
        <f t="shared" si="45"/>
        <v>0</v>
      </c>
      <c r="P357" s="20">
        <f t="shared" si="46"/>
        <v>0</v>
      </c>
      <c r="Q357" s="20" t="str">
        <f t="shared" si="47"/>
        <v/>
      </c>
      <c r="R357" s="20">
        <f t="shared" si="48"/>
        <v>0</v>
      </c>
      <c r="S357" s="20"/>
      <c r="T357" s="20"/>
      <c r="U357" s="20"/>
      <c r="V357" s="20"/>
      <c r="W357" s="20"/>
      <c r="X357" s="20"/>
      <c r="Y357" s="20"/>
      <c r="Z357" s="20">
        <f>'BOCES SELECT'!E350</f>
        <v>1045519</v>
      </c>
      <c r="AA357" s="20" t="e">
        <f ca="1">'BOCES SELECT'!CH350</f>
        <v>#N/A</v>
      </c>
      <c r="AB357" s="21"/>
      <c r="AC357" s="21"/>
    </row>
    <row r="358" spans="1:29" s="17" customFormat="1" x14ac:dyDescent="0.2">
      <c r="A358" s="23"/>
      <c r="B358" s="28"/>
      <c r="C358" s="36"/>
      <c r="D358" s="25"/>
      <c r="E358" s="21"/>
      <c r="F358" s="21"/>
      <c r="G358" s="43"/>
      <c r="H358" s="21"/>
      <c r="I358" s="162"/>
      <c r="J358" s="522" t="str">
        <f t="shared" si="41"/>
        <v/>
      </c>
      <c r="K358" s="20">
        <f t="shared" si="42"/>
        <v>0</v>
      </c>
      <c r="L358" s="20" t="str">
        <f t="shared" si="43"/>
        <v/>
      </c>
      <c r="M358" s="20" t="str">
        <f t="shared" si="44"/>
        <v/>
      </c>
      <c r="N358" s="20"/>
      <c r="O358" s="20">
        <f t="shared" si="45"/>
        <v>0</v>
      </c>
      <c r="P358" s="20">
        <f t="shared" si="46"/>
        <v>0</v>
      </c>
      <c r="Q358" s="20" t="str">
        <f t="shared" si="47"/>
        <v/>
      </c>
      <c r="R358" s="20">
        <f t="shared" si="48"/>
        <v>0</v>
      </c>
      <c r="S358" s="20"/>
      <c r="T358" s="20"/>
      <c r="U358" s="20"/>
      <c r="V358" s="20"/>
      <c r="W358" s="20"/>
      <c r="X358" s="20"/>
      <c r="Y358" s="20"/>
      <c r="Z358" s="20">
        <f>'BOCES SELECT'!E351</f>
        <v>1045518</v>
      </c>
      <c r="AA358" s="20" t="e">
        <f ca="1">'BOCES SELECT'!CH351</f>
        <v>#N/A</v>
      </c>
      <c r="AB358" s="21"/>
      <c r="AC358" s="21"/>
    </row>
    <row r="359" spans="1:29" s="17" customFormat="1" x14ac:dyDescent="0.2">
      <c r="A359" s="23"/>
      <c r="B359" s="28"/>
      <c r="C359" s="36"/>
      <c r="D359" s="25"/>
      <c r="E359" s="21"/>
      <c r="F359" s="21"/>
      <c r="G359" s="43"/>
      <c r="H359" s="21"/>
      <c r="I359" s="162"/>
      <c r="J359" s="522" t="str">
        <f t="shared" si="41"/>
        <v/>
      </c>
      <c r="K359" s="20">
        <f t="shared" si="42"/>
        <v>0</v>
      </c>
      <c r="L359" s="20" t="str">
        <f t="shared" si="43"/>
        <v/>
      </c>
      <c r="M359" s="20" t="str">
        <f t="shared" si="44"/>
        <v/>
      </c>
      <c r="N359" s="20"/>
      <c r="O359" s="20">
        <f t="shared" si="45"/>
        <v>0</v>
      </c>
      <c r="P359" s="20">
        <f t="shared" si="46"/>
        <v>0</v>
      </c>
      <c r="Q359" s="20" t="str">
        <f t="shared" si="47"/>
        <v/>
      </c>
      <c r="R359" s="20">
        <f t="shared" si="48"/>
        <v>0</v>
      </c>
      <c r="S359" s="20"/>
      <c r="T359" s="20"/>
      <c r="U359" s="20"/>
      <c r="V359" s="20"/>
      <c r="W359" s="20"/>
      <c r="X359" s="20"/>
      <c r="Y359" s="20"/>
      <c r="Z359" s="20">
        <f>'BOCES SELECT'!E352</f>
        <v>1045517</v>
      </c>
      <c r="AA359" s="20" t="e">
        <f ca="1">'BOCES SELECT'!CH352</f>
        <v>#N/A</v>
      </c>
      <c r="AB359" s="21"/>
      <c r="AC359" s="21"/>
    </row>
    <row r="360" spans="1:29" s="17" customFormat="1" x14ac:dyDescent="0.2">
      <c r="A360" s="23"/>
      <c r="B360" s="28"/>
      <c r="C360" s="36"/>
      <c r="D360" s="25"/>
      <c r="E360" s="21"/>
      <c r="F360" s="21"/>
      <c r="G360" s="43"/>
      <c r="H360" s="21"/>
      <c r="I360" s="162"/>
      <c r="J360" s="522" t="str">
        <f t="shared" si="41"/>
        <v/>
      </c>
      <c r="K360" s="20">
        <f t="shared" si="42"/>
        <v>0</v>
      </c>
      <c r="L360" s="20" t="str">
        <f t="shared" si="43"/>
        <v/>
      </c>
      <c r="M360" s="20" t="str">
        <f t="shared" si="44"/>
        <v/>
      </c>
      <c r="N360" s="20"/>
      <c r="O360" s="20">
        <f t="shared" si="45"/>
        <v>0</v>
      </c>
      <c r="P360" s="20">
        <f t="shared" si="46"/>
        <v>0</v>
      </c>
      <c r="Q360" s="20" t="str">
        <f t="shared" si="47"/>
        <v/>
      </c>
      <c r="R360" s="20">
        <f t="shared" si="48"/>
        <v>0</v>
      </c>
      <c r="S360" s="20"/>
      <c r="T360" s="20"/>
      <c r="U360" s="20"/>
      <c r="V360" s="20"/>
      <c r="W360" s="20"/>
      <c r="X360" s="20"/>
      <c r="Y360" s="20"/>
      <c r="Z360" s="20">
        <f>'BOCES SELECT'!E353</f>
        <v>1045516</v>
      </c>
      <c r="AA360" s="20" t="e">
        <f ca="1">'BOCES SELECT'!CH353</f>
        <v>#N/A</v>
      </c>
      <c r="AB360" s="21"/>
      <c r="AC360" s="21"/>
    </row>
    <row r="361" spans="1:29" s="17" customFormat="1" x14ac:dyDescent="0.2">
      <c r="A361" s="23"/>
      <c r="B361" s="28"/>
      <c r="C361" s="36"/>
      <c r="D361" s="25"/>
      <c r="E361" s="21"/>
      <c r="F361" s="21"/>
      <c r="G361" s="43"/>
      <c r="H361" s="21"/>
      <c r="I361" s="162"/>
      <c r="J361" s="522" t="str">
        <f t="shared" si="41"/>
        <v/>
      </c>
      <c r="K361" s="20">
        <f t="shared" si="42"/>
        <v>0</v>
      </c>
      <c r="L361" s="20" t="str">
        <f t="shared" si="43"/>
        <v/>
      </c>
      <c r="M361" s="20" t="str">
        <f t="shared" si="44"/>
        <v/>
      </c>
      <c r="N361" s="20"/>
      <c r="O361" s="20">
        <f t="shared" si="45"/>
        <v>0</v>
      </c>
      <c r="P361" s="20">
        <f t="shared" si="46"/>
        <v>0</v>
      </c>
      <c r="Q361" s="20" t="str">
        <f t="shared" si="47"/>
        <v/>
      </c>
      <c r="R361" s="20">
        <f t="shared" si="48"/>
        <v>0</v>
      </c>
      <c r="S361" s="20"/>
      <c r="T361" s="20"/>
      <c r="U361" s="20"/>
      <c r="V361" s="20"/>
      <c r="W361" s="20"/>
      <c r="X361" s="20"/>
      <c r="Y361" s="20"/>
      <c r="Z361" s="20">
        <f>'BOCES SELECT'!E354</f>
        <v>1045515</v>
      </c>
      <c r="AA361" s="20" t="e">
        <f ca="1">'BOCES SELECT'!CH354</f>
        <v>#N/A</v>
      </c>
      <c r="AB361" s="21"/>
      <c r="AC361" s="21"/>
    </row>
    <row r="362" spans="1:29" s="17" customFormat="1" x14ac:dyDescent="0.2">
      <c r="A362" s="23"/>
      <c r="B362" s="28"/>
      <c r="C362" s="36"/>
      <c r="D362" s="25"/>
      <c r="E362" s="21"/>
      <c r="F362" s="21"/>
      <c r="G362" s="43"/>
      <c r="H362" s="21"/>
      <c r="I362" s="162"/>
      <c r="J362" s="522" t="str">
        <f t="shared" si="41"/>
        <v/>
      </c>
      <c r="K362" s="20">
        <f t="shared" si="42"/>
        <v>0</v>
      </c>
      <c r="L362" s="20" t="str">
        <f t="shared" si="43"/>
        <v/>
      </c>
      <c r="M362" s="20" t="str">
        <f t="shared" si="44"/>
        <v/>
      </c>
      <c r="N362" s="20"/>
      <c r="O362" s="20">
        <f t="shared" si="45"/>
        <v>0</v>
      </c>
      <c r="P362" s="20">
        <f t="shared" si="46"/>
        <v>0</v>
      </c>
      <c r="Q362" s="20" t="str">
        <f t="shared" si="47"/>
        <v/>
      </c>
      <c r="R362" s="20">
        <f t="shared" si="48"/>
        <v>0</v>
      </c>
      <c r="S362" s="20"/>
      <c r="T362" s="20"/>
      <c r="U362" s="20"/>
      <c r="V362" s="20"/>
      <c r="W362" s="20"/>
      <c r="X362" s="20"/>
      <c r="Y362" s="20"/>
      <c r="Z362" s="20">
        <f>'BOCES SELECT'!E355</f>
        <v>1045514</v>
      </c>
      <c r="AA362" s="20" t="e">
        <f ca="1">'BOCES SELECT'!CH355</f>
        <v>#N/A</v>
      </c>
      <c r="AB362" s="21"/>
      <c r="AC362" s="21"/>
    </row>
    <row r="363" spans="1:29" s="17" customFormat="1" x14ac:dyDescent="0.2">
      <c r="A363" s="23"/>
      <c r="B363" s="28"/>
      <c r="C363" s="36"/>
      <c r="D363" s="25"/>
      <c r="E363" s="21"/>
      <c r="F363" s="21"/>
      <c r="G363" s="43"/>
      <c r="H363" s="21"/>
      <c r="I363" s="162"/>
      <c r="J363" s="522" t="str">
        <f t="shared" si="41"/>
        <v/>
      </c>
      <c r="K363" s="20">
        <f t="shared" si="42"/>
        <v>0</v>
      </c>
      <c r="L363" s="20" t="str">
        <f t="shared" si="43"/>
        <v/>
      </c>
      <c r="M363" s="20" t="str">
        <f t="shared" si="44"/>
        <v/>
      </c>
      <c r="N363" s="20"/>
      <c r="O363" s="20">
        <f t="shared" si="45"/>
        <v>0</v>
      </c>
      <c r="P363" s="20">
        <f t="shared" si="46"/>
        <v>0</v>
      </c>
      <c r="Q363" s="20" t="str">
        <f t="shared" si="47"/>
        <v/>
      </c>
      <c r="R363" s="20">
        <f t="shared" si="48"/>
        <v>0</v>
      </c>
      <c r="S363" s="20"/>
      <c r="T363" s="20"/>
      <c r="U363" s="20"/>
      <c r="V363" s="20"/>
      <c r="W363" s="20"/>
      <c r="X363" s="20"/>
      <c r="Y363" s="20"/>
      <c r="Z363" s="20">
        <f>'BOCES SELECT'!E356</f>
        <v>1045513</v>
      </c>
      <c r="AA363" s="20" t="e">
        <f ca="1">'BOCES SELECT'!CH356</f>
        <v>#N/A</v>
      </c>
      <c r="AB363" s="21"/>
      <c r="AC363" s="21"/>
    </row>
    <row r="364" spans="1:29" s="17" customFormat="1" x14ac:dyDescent="0.2">
      <c r="A364" s="23"/>
      <c r="B364" s="28"/>
      <c r="C364" s="36"/>
      <c r="D364" s="25"/>
      <c r="E364" s="21"/>
      <c r="F364" s="21"/>
      <c r="G364" s="43"/>
      <c r="H364" s="21"/>
      <c r="I364" s="162"/>
      <c r="J364" s="522" t="str">
        <f t="shared" si="41"/>
        <v/>
      </c>
      <c r="K364" s="20">
        <f t="shared" si="42"/>
        <v>0</v>
      </c>
      <c r="L364" s="20" t="str">
        <f t="shared" si="43"/>
        <v/>
      </c>
      <c r="M364" s="20" t="str">
        <f t="shared" si="44"/>
        <v/>
      </c>
      <c r="N364" s="20"/>
      <c r="O364" s="20">
        <f t="shared" si="45"/>
        <v>0</v>
      </c>
      <c r="P364" s="20">
        <f t="shared" si="46"/>
        <v>0</v>
      </c>
      <c r="Q364" s="20" t="str">
        <f t="shared" si="47"/>
        <v/>
      </c>
      <c r="R364" s="20">
        <f t="shared" si="48"/>
        <v>0</v>
      </c>
      <c r="S364" s="20"/>
      <c r="T364" s="20"/>
      <c r="U364" s="20"/>
      <c r="V364" s="20"/>
      <c r="W364" s="20"/>
      <c r="X364" s="20"/>
      <c r="Y364" s="20"/>
      <c r="Z364" s="20">
        <f>'BOCES SELECT'!E357</f>
        <v>1045512</v>
      </c>
      <c r="AA364" s="20" t="e">
        <f ca="1">'BOCES SELECT'!CH357</f>
        <v>#N/A</v>
      </c>
      <c r="AB364" s="21"/>
      <c r="AC364" s="21"/>
    </row>
    <row r="365" spans="1:29" s="17" customFormat="1" x14ac:dyDescent="0.2">
      <c r="A365" s="23"/>
      <c r="B365" s="28"/>
      <c r="C365" s="36"/>
      <c r="D365" s="25"/>
      <c r="E365" s="21"/>
      <c r="F365" s="21"/>
      <c r="G365" s="43"/>
      <c r="H365" s="21"/>
      <c r="I365" s="162"/>
      <c r="J365" s="522" t="str">
        <f t="shared" si="41"/>
        <v/>
      </c>
      <c r="K365" s="20">
        <f t="shared" si="42"/>
        <v>0</v>
      </c>
      <c r="L365" s="20" t="str">
        <f t="shared" si="43"/>
        <v/>
      </c>
      <c r="M365" s="20" t="str">
        <f t="shared" si="44"/>
        <v/>
      </c>
      <c r="N365" s="20"/>
      <c r="O365" s="20">
        <f t="shared" si="45"/>
        <v>0</v>
      </c>
      <c r="P365" s="20">
        <f t="shared" si="46"/>
        <v>0</v>
      </c>
      <c r="Q365" s="20" t="str">
        <f t="shared" si="47"/>
        <v/>
      </c>
      <c r="R365" s="20">
        <f t="shared" si="48"/>
        <v>0</v>
      </c>
      <c r="S365" s="20"/>
      <c r="T365" s="20"/>
      <c r="U365" s="20"/>
      <c r="V365" s="20"/>
      <c r="W365" s="20"/>
      <c r="X365" s="20"/>
      <c r="Y365" s="20"/>
      <c r="Z365" s="20">
        <f>'BOCES SELECT'!E358</f>
        <v>1045511</v>
      </c>
      <c r="AA365" s="20" t="e">
        <f ca="1">'BOCES SELECT'!CH358</f>
        <v>#N/A</v>
      </c>
      <c r="AB365" s="21"/>
      <c r="AC365" s="21"/>
    </row>
    <row r="366" spans="1:29" s="17" customFormat="1" x14ac:dyDescent="0.2">
      <c r="A366" s="23"/>
      <c r="B366" s="28"/>
      <c r="C366" s="36"/>
      <c r="D366" s="25"/>
      <c r="E366" s="21"/>
      <c r="F366" s="21"/>
      <c r="G366" s="43"/>
      <c r="H366" s="21"/>
      <c r="I366" s="162"/>
      <c r="J366" s="522" t="str">
        <f t="shared" si="41"/>
        <v/>
      </c>
      <c r="K366" s="20">
        <f t="shared" si="42"/>
        <v>0</v>
      </c>
      <c r="L366" s="20" t="str">
        <f t="shared" si="43"/>
        <v/>
      </c>
      <c r="M366" s="20" t="str">
        <f t="shared" si="44"/>
        <v/>
      </c>
      <c r="N366" s="20"/>
      <c r="O366" s="20">
        <f t="shared" si="45"/>
        <v>0</v>
      </c>
      <c r="P366" s="20">
        <f t="shared" si="46"/>
        <v>0</v>
      </c>
      <c r="Q366" s="20" t="str">
        <f t="shared" si="47"/>
        <v/>
      </c>
      <c r="R366" s="20">
        <f t="shared" si="48"/>
        <v>0</v>
      </c>
      <c r="S366" s="20"/>
      <c r="T366" s="20"/>
      <c r="U366" s="20"/>
      <c r="V366" s="20"/>
      <c r="W366" s="20"/>
      <c r="X366" s="20"/>
      <c r="Y366" s="20"/>
      <c r="Z366" s="20">
        <f>'BOCES SELECT'!E359</f>
        <v>1045510</v>
      </c>
      <c r="AA366" s="20" t="e">
        <f ca="1">'BOCES SELECT'!CH359</f>
        <v>#N/A</v>
      </c>
      <c r="AB366" s="21"/>
      <c r="AC366" s="21"/>
    </row>
    <row r="367" spans="1:29" s="17" customFormat="1" x14ac:dyDescent="0.2">
      <c r="A367" s="23"/>
      <c r="B367" s="28"/>
      <c r="C367" s="36"/>
      <c r="D367" s="25"/>
      <c r="E367" s="21"/>
      <c r="F367" s="21"/>
      <c r="G367" s="43"/>
      <c r="H367" s="21"/>
      <c r="I367" s="162"/>
      <c r="J367" s="522" t="str">
        <f t="shared" si="41"/>
        <v/>
      </c>
      <c r="K367" s="20">
        <f t="shared" si="42"/>
        <v>0</v>
      </c>
      <c r="L367" s="20" t="str">
        <f t="shared" si="43"/>
        <v/>
      </c>
      <c r="M367" s="20" t="str">
        <f t="shared" si="44"/>
        <v/>
      </c>
      <c r="N367" s="20"/>
      <c r="O367" s="20">
        <f t="shared" si="45"/>
        <v>0</v>
      </c>
      <c r="P367" s="20">
        <f t="shared" si="46"/>
        <v>0</v>
      </c>
      <c r="Q367" s="20" t="str">
        <f t="shared" si="47"/>
        <v/>
      </c>
      <c r="R367" s="20">
        <f t="shared" si="48"/>
        <v>0</v>
      </c>
      <c r="S367" s="20"/>
      <c r="T367" s="20"/>
      <c r="U367" s="20"/>
      <c r="V367" s="20"/>
      <c r="W367" s="20"/>
      <c r="X367" s="20"/>
      <c r="Y367" s="20"/>
      <c r="Z367" s="20">
        <f>'BOCES SELECT'!E360</f>
        <v>1045509</v>
      </c>
      <c r="AA367" s="20" t="e">
        <f ca="1">'BOCES SELECT'!CH360</f>
        <v>#N/A</v>
      </c>
      <c r="AB367" s="21"/>
      <c r="AC367" s="21"/>
    </row>
    <row r="368" spans="1:29" s="17" customFormat="1" x14ac:dyDescent="0.2">
      <c r="A368" s="23"/>
      <c r="B368" s="28"/>
      <c r="C368" s="36"/>
      <c r="D368" s="25"/>
      <c r="E368" s="21"/>
      <c r="F368" s="21"/>
      <c r="G368" s="43"/>
      <c r="H368" s="21"/>
      <c r="I368" s="162"/>
      <c r="J368" s="522" t="str">
        <f t="shared" si="41"/>
        <v/>
      </c>
      <c r="K368" s="20">
        <f t="shared" si="42"/>
        <v>0</v>
      </c>
      <c r="L368" s="20" t="str">
        <f t="shared" si="43"/>
        <v/>
      </c>
      <c r="M368" s="20" t="str">
        <f t="shared" si="44"/>
        <v/>
      </c>
      <c r="N368" s="20"/>
      <c r="O368" s="20">
        <f t="shared" si="45"/>
        <v>0</v>
      </c>
      <c r="P368" s="20">
        <f t="shared" si="46"/>
        <v>0</v>
      </c>
      <c r="Q368" s="20" t="str">
        <f t="shared" si="47"/>
        <v/>
      </c>
      <c r="R368" s="20">
        <f t="shared" si="48"/>
        <v>0</v>
      </c>
      <c r="S368" s="20"/>
      <c r="T368" s="20"/>
      <c r="U368" s="20"/>
      <c r="V368" s="20"/>
      <c r="W368" s="20"/>
      <c r="X368" s="20"/>
      <c r="Y368" s="20"/>
      <c r="Z368" s="20">
        <f>'BOCES SELECT'!E361</f>
        <v>1045508</v>
      </c>
      <c r="AA368" s="20" t="e">
        <f ca="1">'BOCES SELECT'!CH361</f>
        <v>#N/A</v>
      </c>
      <c r="AB368" s="21"/>
      <c r="AC368" s="21"/>
    </row>
    <row r="369" spans="1:29" s="17" customFormat="1" x14ac:dyDescent="0.2">
      <c r="A369" s="23"/>
      <c r="B369" s="28"/>
      <c r="C369" s="36"/>
      <c r="D369" s="25"/>
      <c r="E369" s="21"/>
      <c r="F369" s="21"/>
      <c r="G369" s="43"/>
      <c r="H369" s="21"/>
      <c r="I369" s="162"/>
      <c r="J369" s="522" t="str">
        <f t="shared" si="41"/>
        <v/>
      </c>
      <c r="K369" s="20">
        <f t="shared" si="42"/>
        <v>0</v>
      </c>
      <c r="L369" s="20" t="str">
        <f t="shared" si="43"/>
        <v/>
      </c>
      <c r="M369" s="20" t="str">
        <f t="shared" si="44"/>
        <v/>
      </c>
      <c r="N369" s="20"/>
      <c r="O369" s="20">
        <f t="shared" si="45"/>
        <v>0</v>
      </c>
      <c r="P369" s="20">
        <f t="shared" si="46"/>
        <v>0</v>
      </c>
      <c r="Q369" s="20" t="str">
        <f t="shared" si="47"/>
        <v/>
      </c>
      <c r="R369" s="20">
        <f t="shared" si="48"/>
        <v>0</v>
      </c>
      <c r="S369" s="20"/>
      <c r="T369" s="20"/>
      <c r="U369" s="20"/>
      <c r="V369" s="20"/>
      <c r="W369" s="20"/>
      <c r="X369" s="20"/>
      <c r="Y369" s="20"/>
      <c r="Z369" s="20">
        <f>'BOCES SELECT'!E362</f>
        <v>1045507</v>
      </c>
      <c r="AA369" s="20" t="e">
        <f ca="1">'BOCES SELECT'!CH362</f>
        <v>#N/A</v>
      </c>
      <c r="AB369" s="21"/>
      <c r="AC369" s="21"/>
    </row>
    <row r="370" spans="1:29" s="17" customFormat="1" x14ac:dyDescent="0.2">
      <c r="A370" s="23"/>
      <c r="B370" s="28"/>
      <c r="C370" s="36"/>
      <c r="D370" s="25"/>
      <c r="E370" s="21"/>
      <c r="F370" s="21"/>
      <c r="G370" s="43"/>
      <c r="H370" s="21"/>
      <c r="I370" s="162"/>
      <c r="J370" s="522" t="str">
        <f t="shared" si="41"/>
        <v/>
      </c>
      <c r="K370" s="20">
        <f t="shared" si="42"/>
        <v>0</v>
      </c>
      <c r="L370" s="20" t="str">
        <f t="shared" si="43"/>
        <v/>
      </c>
      <c r="M370" s="20" t="str">
        <f t="shared" si="44"/>
        <v/>
      </c>
      <c r="N370" s="20"/>
      <c r="O370" s="20">
        <f t="shared" si="45"/>
        <v>0</v>
      </c>
      <c r="P370" s="20">
        <f t="shared" si="46"/>
        <v>0</v>
      </c>
      <c r="Q370" s="20" t="str">
        <f t="shared" si="47"/>
        <v/>
      </c>
      <c r="R370" s="20">
        <f t="shared" si="48"/>
        <v>0</v>
      </c>
      <c r="S370" s="20"/>
      <c r="T370" s="20"/>
      <c r="U370" s="20"/>
      <c r="V370" s="20"/>
      <c r="W370" s="20"/>
      <c r="X370" s="20"/>
      <c r="Y370" s="20"/>
      <c r="Z370" s="20">
        <f>'BOCES SELECT'!E363</f>
        <v>1045506</v>
      </c>
      <c r="AA370" s="20" t="e">
        <f ca="1">'BOCES SELECT'!CH363</f>
        <v>#N/A</v>
      </c>
      <c r="AB370" s="21"/>
      <c r="AC370" s="21"/>
    </row>
    <row r="371" spans="1:29" s="17" customFormat="1" x14ac:dyDescent="0.2">
      <c r="A371" s="23"/>
      <c r="B371" s="28"/>
      <c r="C371" s="36"/>
      <c r="D371" s="25"/>
      <c r="E371" s="21"/>
      <c r="F371" s="21"/>
      <c r="G371" s="43"/>
      <c r="H371" s="21"/>
      <c r="I371" s="162"/>
      <c r="J371" s="522" t="str">
        <f t="shared" si="41"/>
        <v/>
      </c>
      <c r="K371" s="20">
        <f t="shared" si="42"/>
        <v>0</v>
      </c>
      <c r="L371" s="20" t="str">
        <f t="shared" si="43"/>
        <v/>
      </c>
      <c r="M371" s="20" t="str">
        <f t="shared" si="44"/>
        <v/>
      </c>
      <c r="N371" s="20"/>
      <c r="O371" s="20">
        <f t="shared" si="45"/>
        <v>0</v>
      </c>
      <c r="P371" s="20">
        <f t="shared" si="46"/>
        <v>0</v>
      </c>
      <c r="Q371" s="20" t="str">
        <f t="shared" si="47"/>
        <v/>
      </c>
      <c r="R371" s="20">
        <f t="shared" si="48"/>
        <v>0</v>
      </c>
      <c r="S371" s="20"/>
      <c r="T371" s="20"/>
      <c r="U371" s="20"/>
      <c r="V371" s="20"/>
      <c r="W371" s="20"/>
      <c r="X371" s="20"/>
      <c r="Y371" s="20"/>
      <c r="Z371" s="20">
        <f>'BOCES SELECT'!E364</f>
        <v>1045505</v>
      </c>
      <c r="AA371" s="20" t="e">
        <f ca="1">'BOCES SELECT'!CH364</f>
        <v>#N/A</v>
      </c>
      <c r="AB371" s="21"/>
      <c r="AC371" s="21"/>
    </row>
    <row r="372" spans="1:29" s="17" customFormat="1" x14ac:dyDescent="0.2">
      <c r="A372" s="23"/>
      <c r="B372" s="28"/>
      <c r="C372" s="36"/>
      <c r="D372" s="25"/>
      <c r="E372" s="21"/>
      <c r="F372" s="21"/>
      <c r="G372" s="43"/>
      <c r="H372" s="21"/>
      <c r="I372" s="162"/>
      <c r="J372" s="522" t="str">
        <f t="shared" si="41"/>
        <v/>
      </c>
      <c r="K372" s="20">
        <f t="shared" si="42"/>
        <v>0</v>
      </c>
      <c r="L372" s="20" t="str">
        <f t="shared" si="43"/>
        <v/>
      </c>
      <c r="M372" s="20" t="str">
        <f t="shared" si="44"/>
        <v/>
      </c>
      <c r="N372" s="20"/>
      <c r="O372" s="20">
        <f t="shared" si="45"/>
        <v>0</v>
      </c>
      <c r="P372" s="20">
        <f t="shared" si="46"/>
        <v>0</v>
      </c>
      <c r="Q372" s="20" t="str">
        <f t="shared" si="47"/>
        <v/>
      </c>
      <c r="R372" s="20">
        <f t="shared" si="48"/>
        <v>0</v>
      </c>
      <c r="S372" s="20"/>
      <c r="T372" s="20"/>
      <c r="U372" s="20"/>
      <c r="V372" s="20"/>
      <c r="W372" s="20"/>
      <c r="X372" s="20"/>
      <c r="Y372" s="20"/>
      <c r="Z372" s="20">
        <f>'BOCES SELECT'!E365</f>
        <v>1045504</v>
      </c>
      <c r="AA372" s="20" t="e">
        <f ca="1">'BOCES SELECT'!CH365</f>
        <v>#N/A</v>
      </c>
      <c r="AB372" s="21"/>
      <c r="AC372" s="21"/>
    </row>
    <row r="373" spans="1:29" s="17" customFormat="1" x14ac:dyDescent="0.2">
      <c r="A373" s="23"/>
      <c r="B373" s="28"/>
      <c r="C373" s="36"/>
      <c r="D373" s="25"/>
      <c r="E373" s="21"/>
      <c r="F373" s="21"/>
      <c r="G373" s="43"/>
      <c r="H373" s="21"/>
      <c r="I373" s="162"/>
      <c r="J373" s="522" t="str">
        <f t="shared" si="41"/>
        <v/>
      </c>
      <c r="K373" s="20">
        <f t="shared" si="42"/>
        <v>0</v>
      </c>
      <c r="L373" s="20" t="str">
        <f t="shared" si="43"/>
        <v/>
      </c>
      <c r="M373" s="20" t="str">
        <f t="shared" si="44"/>
        <v/>
      </c>
      <c r="N373" s="20"/>
      <c r="O373" s="20">
        <f t="shared" si="45"/>
        <v>0</v>
      </c>
      <c r="P373" s="20">
        <f t="shared" si="46"/>
        <v>0</v>
      </c>
      <c r="Q373" s="20" t="str">
        <f t="shared" si="47"/>
        <v/>
      </c>
      <c r="R373" s="20">
        <f t="shared" si="48"/>
        <v>0</v>
      </c>
      <c r="S373" s="20"/>
      <c r="T373" s="20"/>
      <c r="U373" s="20"/>
      <c r="V373" s="20"/>
      <c r="W373" s="20"/>
      <c r="X373" s="20"/>
      <c r="Y373" s="20"/>
      <c r="Z373" s="20">
        <f>'BOCES SELECT'!E366</f>
        <v>1045503</v>
      </c>
      <c r="AA373" s="20" t="e">
        <f ca="1">'BOCES SELECT'!CH366</f>
        <v>#N/A</v>
      </c>
      <c r="AB373" s="21"/>
      <c r="AC373" s="21"/>
    </row>
    <row r="374" spans="1:29" s="17" customFormat="1" x14ac:dyDescent="0.2">
      <c r="A374" s="23"/>
      <c r="B374" s="28"/>
      <c r="C374" s="36"/>
      <c r="D374" s="25"/>
      <c r="E374" s="21"/>
      <c r="F374" s="21"/>
      <c r="G374" s="43"/>
      <c r="H374" s="21"/>
      <c r="I374" s="162"/>
      <c r="J374" s="522" t="str">
        <f t="shared" si="41"/>
        <v/>
      </c>
      <c r="K374" s="20">
        <f t="shared" si="42"/>
        <v>0</v>
      </c>
      <c r="L374" s="20" t="str">
        <f t="shared" si="43"/>
        <v/>
      </c>
      <c r="M374" s="20" t="str">
        <f t="shared" si="44"/>
        <v/>
      </c>
      <c r="N374" s="20"/>
      <c r="O374" s="20">
        <f t="shared" si="45"/>
        <v>0</v>
      </c>
      <c r="P374" s="20">
        <f t="shared" si="46"/>
        <v>0</v>
      </c>
      <c r="Q374" s="20" t="str">
        <f t="shared" si="47"/>
        <v/>
      </c>
      <c r="R374" s="20">
        <f t="shared" si="48"/>
        <v>0</v>
      </c>
      <c r="S374" s="20"/>
      <c r="T374" s="20"/>
      <c r="U374" s="20"/>
      <c r="V374" s="20"/>
      <c r="W374" s="20"/>
      <c r="X374" s="20"/>
      <c r="Y374" s="20"/>
      <c r="Z374" s="20">
        <f>'BOCES SELECT'!E367</f>
        <v>1045502</v>
      </c>
      <c r="AA374" s="20" t="e">
        <f ca="1">'BOCES SELECT'!CH367</f>
        <v>#N/A</v>
      </c>
      <c r="AB374" s="21"/>
      <c r="AC374" s="21"/>
    </row>
    <row r="375" spans="1:29" s="17" customFormat="1" x14ac:dyDescent="0.2">
      <c r="A375" s="23"/>
      <c r="B375" s="28"/>
      <c r="C375" s="36"/>
      <c r="D375" s="25"/>
      <c r="E375" s="21"/>
      <c r="F375" s="21"/>
      <c r="G375" s="43"/>
      <c r="H375" s="21"/>
      <c r="I375" s="162"/>
      <c r="J375" s="522" t="str">
        <f t="shared" si="41"/>
        <v/>
      </c>
      <c r="K375" s="20">
        <f t="shared" si="42"/>
        <v>0</v>
      </c>
      <c r="L375" s="20" t="str">
        <f t="shared" si="43"/>
        <v/>
      </c>
      <c r="M375" s="20" t="str">
        <f t="shared" si="44"/>
        <v/>
      </c>
      <c r="N375" s="20"/>
      <c r="O375" s="20">
        <f t="shared" si="45"/>
        <v>0</v>
      </c>
      <c r="P375" s="20">
        <f t="shared" si="46"/>
        <v>0</v>
      </c>
      <c r="Q375" s="20" t="str">
        <f t="shared" si="47"/>
        <v/>
      </c>
      <c r="R375" s="20">
        <f t="shared" si="48"/>
        <v>0</v>
      </c>
      <c r="S375" s="20"/>
      <c r="T375" s="20"/>
      <c r="U375" s="20"/>
      <c r="V375" s="20"/>
      <c r="W375" s="20"/>
      <c r="X375" s="20"/>
      <c r="Y375" s="20"/>
      <c r="Z375" s="20">
        <f>'BOCES SELECT'!E368</f>
        <v>1045501</v>
      </c>
      <c r="AA375" s="20" t="e">
        <f ca="1">'BOCES SELECT'!CH368</f>
        <v>#N/A</v>
      </c>
      <c r="AB375" s="21"/>
      <c r="AC375" s="21"/>
    </row>
    <row r="376" spans="1:29" s="17" customFormat="1" x14ac:dyDescent="0.2">
      <c r="A376" s="23"/>
      <c r="B376" s="28"/>
      <c r="C376" s="36"/>
      <c r="D376" s="25"/>
      <c r="E376" s="21"/>
      <c r="F376" s="21"/>
      <c r="G376" s="43"/>
      <c r="H376" s="21"/>
      <c r="I376" s="162"/>
      <c r="J376" s="522" t="str">
        <f t="shared" si="41"/>
        <v/>
      </c>
      <c r="K376" s="20">
        <f t="shared" si="42"/>
        <v>0</v>
      </c>
      <c r="L376" s="20" t="str">
        <f t="shared" si="43"/>
        <v/>
      </c>
      <c r="M376" s="20" t="str">
        <f t="shared" si="44"/>
        <v/>
      </c>
      <c r="N376" s="20"/>
      <c r="O376" s="20">
        <f t="shared" si="45"/>
        <v>0</v>
      </c>
      <c r="P376" s="20">
        <f t="shared" si="46"/>
        <v>0</v>
      </c>
      <c r="Q376" s="20" t="str">
        <f t="shared" si="47"/>
        <v/>
      </c>
      <c r="R376" s="20">
        <f t="shared" si="48"/>
        <v>0</v>
      </c>
      <c r="S376" s="20"/>
      <c r="T376" s="20"/>
      <c r="U376" s="20"/>
      <c r="V376" s="20"/>
      <c r="W376" s="20"/>
      <c r="X376" s="20"/>
      <c r="Y376" s="20"/>
      <c r="Z376" s="20">
        <f>'BOCES SELECT'!E369</f>
        <v>1045500</v>
      </c>
      <c r="AA376" s="20" t="e">
        <f ca="1">'BOCES SELECT'!CH369</f>
        <v>#N/A</v>
      </c>
      <c r="AB376" s="21"/>
      <c r="AC376" s="21"/>
    </row>
    <row r="377" spans="1:29" s="17" customFormat="1" x14ac:dyDescent="0.2">
      <c r="A377" s="23"/>
      <c r="B377" s="28"/>
      <c r="C377" s="36"/>
      <c r="D377" s="25"/>
      <c r="E377" s="21"/>
      <c r="F377" s="21"/>
      <c r="G377" s="43"/>
      <c r="H377" s="21"/>
      <c r="I377" s="162"/>
      <c r="J377" s="522" t="str">
        <f t="shared" si="41"/>
        <v/>
      </c>
      <c r="K377" s="20">
        <f t="shared" si="42"/>
        <v>0</v>
      </c>
      <c r="L377" s="20" t="str">
        <f t="shared" si="43"/>
        <v/>
      </c>
      <c r="M377" s="20" t="str">
        <f t="shared" si="44"/>
        <v/>
      </c>
      <c r="N377" s="20"/>
      <c r="O377" s="20">
        <f t="shared" si="45"/>
        <v>0</v>
      </c>
      <c r="P377" s="20">
        <f t="shared" si="46"/>
        <v>0</v>
      </c>
      <c r="Q377" s="20" t="str">
        <f t="shared" si="47"/>
        <v/>
      </c>
      <c r="R377" s="20">
        <f t="shared" si="48"/>
        <v>0</v>
      </c>
      <c r="S377" s="20"/>
      <c r="T377" s="20"/>
      <c r="U377" s="20"/>
      <c r="V377" s="20"/>
      <c r="W377" s="20"/>
      <c r="X377" s="20"/>
      <c r="Y377" s="20"/>
      <c r="Z377" s="20">
        <f>'BOCES SELECT'!E370</f>
        <v>1045499</v>
      </c>
      <c r="AA377" s="20" t="e">
        <f ca="1">'BOCES SELECT'!CH370</f>
        <v>#N/A</v>
      </c>
      <c r="AB377" s="21"/>
      <c r="AC377" s="21"/>
    </row>
    <row r="378" spans="1:29" s="17" customFormat="1" x14ac:dyDescent="0.2">
      <c r="A378" s="23"/>
      <c r="B378" s="28"/>
      <c r="C378" s="36"/>
      <c r="D378" s="25"/>
      <c r="E378" s="21"/>
      <c r="F378" s="21"/>
      <c r="G378" s="43"/>
      <c r="H378" s="21"/>
      <c r="I378" s="162"/>
      <c r="J378" s="522" t="str">
        <f t="shared" si="41"/>
        <v/>
      </c>
      <c r="K378" s="20">
        <f t="shared" si="42"/>
        <v>0</v>
      </c>
      <c r="L378" s="20" t="str">
        <f t="shared" si="43"/>
        <v/>
      </c>
      <c r="M378" s="20" t="str">
        <f t="shared" si="44"/>
        <v/>
      </c>
      <c r="N378" s="20"/>
      <c r="O378" s="20">
        <f t="shared" si="45"/>
        <v>0</v>
      </c>
      <c r="P378" s="20">
        <f t="shared" si="46"/>
        <v>0</v>
      </c>
      <c r="Q378" s="20" t="str">
        <f t="shared" si="47"/>
        <v/>
      </c>
      <c r="R378" s="20">
        <f t="shared" si="48"/>
        <v>0</v>
      </c>
      <c r="S378" s="20"/>
      <c r="T378" s="20"/>
      <c r="U378" s="20"/>
      <c r="V378" s="20"/>
      <c r="W378" s="20"/>
      <c r="X378" s="20"/>
      <c r="Y378" s="20"/>
      <c r="Z378" s="20">
        <f>'BOCES SELECT'!E371</f>
        <v>1045498</v>
      </c>
      <c r="AA378" s="20" t="e">
        <f ca="1">'BOCES SELECT'!CH371</f>
        <v>#N/A</v>
      </c>
      <c r="AB378" s="21"/>
      <c r="AC378" s="21"/>
    </row>
    <row r="379" spans="1:29" s="17" customFormat="1" x14ac:dyDescent="0.2">
      <c r="A379" s="23"/>
      <c r="B379" s="28"/>
      <c r="C379" s="36"/>
      <c r="D379" s="25"/>
      <c r="E379" s="21"/>
      <c r="F379" s="21"/>
      <c r="G379" s="43"/>
      <c r="H379" s="21"/>
      <c r="I379" s="162"/>
      <c r="J379" s="522" t="str">
        <f t="shared" si="41"/>
        <v/>
      </c>
      <c r="K379" s="20">
        <f t="shared" si="42"/>
        <v>0</v>
      </c>
      <c r="L379" s="20" t="str">
        <f t="shared" si="43"/>
        <v/>
      </c>
      <c r="M379" s="20" t="str">
        <f t="shared" si="44"/>
        <v/>
      </c>
      <c r="N379" s="20"/>
      <c r="O379" s="20">
        <f t="shared" si="45"/>
        <v>0</v>
      </c>
      <c r="P379" s="20">
        <f t="shared" si="46"/>
        <v>0</v>
      </c>
      <c r="Q379" s="20" t="str">
        <f t="shared" si="47"/>
        <v/>
      </c>
      <c r="R379" s="20">
        <f t="shared" si="48"/>
        <v>0</v>
      </c>
      <c r="S379" s="20"/>
      <c r="T379" s="20"/>
      <c r="U379" s="20"/>
      <c r="V379" s="20"/>
      <c r="W379" s="20"/>
      <c r="X379" s="20"/>
      <c r="Y379" s="20"/>
      <c r="Z379" s="20">
        <f>'BOCES SELECT'!E372</f>
        <v>1045497</v>
      </c>
      <c r="AA379" s="20" t="e">
        <f ca="1">'BOCES SELECT'!CH372</f>
        <v>#N/A</v>
      </c>
      <c r="AB379" s="21"/>
      <c r="AC379" s="21"/>
    </row>
    <row r="380" spans="1:29" s="17" customFormat="1" x14ac:dyDescent="0.2">
      <c r="A380" s="23"/>
      <c r="B380" s="28"/>
      <c r="C380" s="36"/>
      <c r="D380" s="25"/>
      <c r="E380" s="21"/>
      <c r="F380" s="21"/>
      <c r="G380" s="43"/>
      <c r="H380" s="21"/>
      <c r="I380" s="162"/>
      <c r="J380" s="522" t="str">
        <f t="shared" si="41"/>
        <v/>
      </c>
      <c r="K380" s="20">
        <f t="shared" si="42"/>
        <v>0</v>
      </c>
      <c r="L380" s="20" t="str">
        <f t="shared" si="43"/>
        <v/>
      </c>
      <c r="M380" s="20" t="str">
        <f t="shared" si="44"/>
        <v/>
      </c>
      <c r="N380" s="20"/>
      <c r="O380" s="20">
        <f t="shared" si="45"/>
        <v>0</v>
      </c>
      <c r="P380" s="20">
        <f t="shared" si="46"/>
        <v>0</v>
      </c>
      <c r="Q380" s="20" t="str">
        <f t="shared" si="47"/>
        <v/>
      </c>
      <c r="R380" s="20">
        <f t="shared" si="48"/>
        <v>0</v>
      </c>
      <c r="S380" s="20"/>
      <c r="T380" s="20"/>
      <c r="U380" s="20"/>
      <c r="V380" s="20"/>
      <c r="W380" s="20"/>
      <c r="X380" s="20"/>
      <c r="Y380" s="20"/>
      <c r="Z380" s="20">
        <f>'BOCES SELECT'!E373</f>
        <v>1045496</v>
      </c>
      <c r="AA380" s="20" t="e">
        <f ca="1">'BOCES SELECT'!CH373</f>
        <v>#N/A</v>
      </c>
      <c r="AB380" s="21"/>
      <c r="AC380" s="21"/>
    </row>
    <row r="381" spans="1:29" s="17" customFormat="1" x14ac:dyDescent="0.2">
      <c r="A381" s="23"/>
      <c r="B381" s="28"/>
      <c r="C381" s="36"/>
      <c r="D381" s="25"/>
      <c r="E381" s="21"/>
      <c r="F381" s="21"/>
      <c r="G381" s="43"/>
      <c r="H381" s="21"/>
      <c r="I381" s="162"/>
      <c r="J381" s="522" t="str">
        <f t="shared" si="41"/>
        <v/>
      </c>
      <c r="K381" s="20">
        <f t="shared" si="42"/>
        <v>0</v>
      </c>
      <c r="L381" s="20" t="str">
        <f t="shared" si="43"/>
        <v/>
      </c>
      <c r="M381" s="20" t="str">
        <f t="shared" si="44"/>
        <v/>
      </c>
      <c r="N381" s="20"/>
      <c r="O381" s="20">
        <f t="shared" si="45"/>
        <v>0</v>
      </c>
      <c r="P381" s="20">
        <f t="shared" si="46"/>
        <v>0</v>
      </c>
      <c r="Q381" s="20" t="str">
        <f t="shared" si="47"/>
        <v/>
      </c>
      <c r="R381" s="20">
        <f t="shared" si="48"/>
        <v>0</v>
      </c>
      <c r="S381" s="20"/>
      <c r="T381" s="20"/>
      <c r="U381" s="20"/>
      <c r="V381" s="20"/>
      <c r="W381" s="20"/>
      <c r="X381" s="20"/>
      <c r="Y381" s="20"/>
      <c r="Z381" s="20">
        <f>'BOCES SELECT'!E374</f>
        <v>1045495</v>
      </c>
      <c r="AA381" s="20" t="e">
        <f ca="1">'BOCES SELECT'!CH374</f>
        <v>#N/A</v>
      </c>
      <c r="AB381" s="21"/>
      <c r="AC381" s="21"/>
    </row>
    <row r="382" spans="1:29" s="17" customFormat="1" x14ac:dyDescent="0.2">
      <c r="A382" s="23"/>
      <c r="B382" s="28"/>
      <c r="C382" s="36"/>
      <c r="D382" s="25"/>
      <c r="E382" s="21"/>
      <c r="F382" s="21"/>
      <c r="G382" s="43"/>
      <c r="H382" s="21"/>
      <c r="I382" s="162"/>
      <c r="J382" s="522" t="str">
        <f t="shared" si="41"/>
        <v/>
      </c>
      <c r="K382" s="20">
        <f t="shared" si="42"/>
        <v>0</v>
      </c>
      <c r="L382" s="20" t="str">
        <f t="shared" si="43"/>
        <v/>
      </c>
      <c r="M382" s="20" t="str">
        <f t="shared" si="44"/>
        <v/>
      </c>
      <c r="N382" s="20"/>
      <c r="O382" s="20">
        <f t="shared" si="45"/>
        <v>0</v>
      </c>
      <c r="P382" s="20">
        <f t="shared" si="46"/>
        <v>0</v>
      </c>
      <c r="Q382" s="20" t="str">
        <f t="shared" si="47"/>
        <v/>
      </c>
      <c r="R382" s="20">
        <f t="shared" si="48"/>
        <v>0</v>
      </c>
      <c r="S382" s="20"/>
      <c r="T382" s="20"/>
      <c r="U382" s="20"/>
      <c r="V382" s="20"/>
      <c r="W382" s="20"/>
      <c r="X382" s="20"/>
      <c r="Y382" s="20"/>
      <c r="Z382" s="20">
        <f>'BOCES SELECT'!E375</f>
        <v>1045494</v>
      </c>
      <c r="AA382" s="20" t="e">
        <f ca="1">'BOCES SELECT'!CH375</f>
        <v>#N/A</v>
      </c>
      <c r="AB382" s="21"/>
      <c r="AC382" s="21"/>
    </row>
    <row r="383" spans="1:29" s="17" customFormat="1" x14ac:dyDescent="0.2">
      <c r="A383" s="23"/>
      <c r="B383" s="28"/>
      <c r="C383" s="36"/>
      <c r="D383" s="25"/>
      <c r="E383" s="21"/>
      <c r="F383" s="21"/>
      <c r="G383" s="43"/>
      <c r="H383" s="21"/>
      <c r="I383" s="162"/>
      <c r="J383" s="522" t="str">
        <f t="shared" si="41"/>
        <v/>
      </c>
      <c r="K383" s="20">
        <f t="shared" si="42"/>
        <v>0</v>
      </c>
      <c r="L383" s="20" t="str">
        <f t="shared" si="43"/>
        <v/>
      </c>
      <c r="M383" s="20" t="str">
        <f t="shared" si="44"/>
        <v/>
      </c>
      <c r="N383" s="20"/>
      <c r="O383" s="20">
        <f t="shared" si="45"/>
        <v>0</v>
      </c>
      <c r="P383" s="20">
        <f t="shared" si="46"/>
        <v>0</v>
      </c>
      <c r="Q383" s="20" t="str">
        <f t="shared" si="47"/>
        <v/>
      </c>
      <c r="R383" s="20">
        <f t="shared" si="48"/>
        <v>0</v>
      </c>
      <c r="S383" s="20"/>
      <c r="T383" s="20"/>
      <c r="U383" s="20"/>
      <c r="V383" s="20"/>
      <c r="W383" s="20"/>
      <c r="X383" s="20"/>
      <c r="Y383" s="20"/>
      <c r="Z383" s="20">
        <f>'BOCES SELECT'!E376</f>
        <v>1045493</v>
      </c>
      <c r="AA383" s="20" t="e">
        <f ca="1">'BOCES SELECT'!CH376</f>
        <v>#N/A</v>
      </c>
      <c r="AB383" s="21"/>
      <c r="AC383" s="21"/>
    </row>
    <row r="384" spans="1:29" s="17" customFormat="1" x14ac:dyDescent="0.2">
      <c r="A384" s="23"/>
      <c r="B384" s="28"/>
      <c r="C384" s="36"/>
      <c r="D384" s="25"/>
      <c r="E384" s="21"/>
      <c r="F384" s="21"/>
      <c r="G384" s="43"/>
      <c r="H384" s="21"/>
      <c r="I384" s="162"/>
      <c r="J384" s="522" t="str">
        <f t="shared" si="41"/>
        <v/>
      </c>
      <c r="K384" s="20">
        <f t="shared" si="42"/>
        <v>0</v>
      </c>
      <c r="L384" s="20" t="str">
        <f t="shared" si="43"/>
        <v/>
      </c>
      <c r="M384" s="20" t="str">
        <f t="shared" si="44"/>
        <v/>
      </c>
      <c r="N384" s="20"/>
      <c r="O384" s="20">
        <f t="shared" si="45"/>
        <v>0</v>
      </c>
      <c r="P384" s="20">
        <f t="shared" si="46"/>
        <v>0</v>
      </c>
      <c r="Q384" s="20" t="str">
        <f t="shared" si="47"/>
        <v/>
      </c>
      <c r="R384" s="20">
        <f t="shared" si="48"/>
        <v>0</v>
      </c>
      <c r="S384" s="20"/>
      <c r="T384" s="20"/>
      <c r="U384" s="20"/>
      <c r="V384" s="20"/>
      <c r="W384" s="20"/>
      <c r="X384" s="20"/>
      <c r="Y384" s="20"/>
      <c r="Z384" s="20">
        <f>'BOCES SELECT'!E377</f>
        <v>1045492</v>
      </c>
      <c r="AA384" s="20" t="e">
        <f ca="1">'BOCES SELECT'!CH377</f>
        <v>#N/A</v>
      </c>
      <c r="AB384" s="21"/>
      <c r="AC384" s="21"/>
    </row>
    <row r="385" spans="1:29" s="17" customFormat="1" x14ac:dyDescent="0.2">
      <c r="A385" s="23"/>
      <c r="B385" s="28"/>
      <c r="C385" s="36"/>
      <c r="D385" s="25"/>
      <c r="E385" s="21"/>
      <c r="F385" s="21"/>
      <c r="G385" s="43"/>
      <c r="H385" s="21"/>
      <c r="I385" s="162"/>
      <c r="J385" s="522" t="str">
        <f t="shared" si="41"/>
        <v/>
      </c>
      <c r="K385" s="20">
        <f t="shared" si="42"/>
        <v>0</v>
      </c>
      <c r="L385" s="20" t="str">
        <f t="shared" si="43"/>
        <v/>
      </c>
      <c r="M385" s="20" t="str">
        <f t="shared" si="44"/>
        <v/>
      </c>
      <c r="N385" s="20"/>
      <c r="O385" s="20">
        <f t="shared" si="45"/>
        <v>0</v>
      </c>
      <c r="P385" s="20">
        <f t="shared" si="46"/>
        <v>0</v>
      </c>
      <c r="Q385" s="20" t="str">
        <f t="shared" si="47"/>
        <v/>
      </c>
      <c r="R385" s="20">
        <f t="shared" si="48"/>
        <v>0</v>
      </c>
      <c r="S385" s="20"/>
      <c r="T385" s="20"/>
      <c r="U385" s="20"/>
      <c r="V385" s="20"/>
      <c r="W385" s="20"/>
      <c r="X385" s="20"/>
      <c r="Y385" s="20"/>
      <c r="Z385" s="20">
        <f>'BOCES SELECT'!E378</f>
        <v>1045491</v>
      </c>
      <c r="AA385" s="20" t="e">
        <f ca="1">'BOCES SELECT'!CH378</f>
        <v>#N/A</v>
      </c>
      <c r="AB385" s="21"/>
      <c r="AC385" s="21"/>
    </row>
    <row r="386" spans="1:29" s="17" customFormat="1" x14ac:dyDescent="0.2">
      <c r="A386" s="23"/>
      <c r="B386" s="28"/>
      <c r="C386" s="36"/>
      <c r="D386" s="25"/>
      <c r="E386" s="21"/>
      <c r="F386" s="21"/>
      <c r="G386" s="43"/>
      <c r="H386" s="21"/>
      <c r="I386" s="162"/>
      <c r="J386" s="522" t="str">
        <f t="shared" si="41"/>
        <v/>
      </c>
      <c r="K386" s="20">
        <f t="shared" si="42"/>
        <v>0</v>
      </c>
      <c r="L386" s="20" t="str">
        <f t="shared" si="43"/>
        <v/>
      </c>
      <c r="M386" s="20" t="str">
        <f t="shared" si="44"/>
        <v/>
      </c>
      <c r="N386" s="20"/>
      <c r="O386" s="20">
        <f t="shared" si="45"/>
        <v>0</v>
      </c>
      <c r="P386" s="20">
        <f t="shared" si="46"/>
        <v>0</v>
      </c>
      <c r="Q386" s="20" t="str">
        <f t="shared" si="47"/>
        <v/>
      </c>
      <c r="R386" s="20">
        <f t="shared" si="48"/>
        <v>0</v>
      </c>
      <c r="S386" s="20"/>
      <c r="T386" s="20"/>
      <c r="U386" s="20"/>
      <c r="V386" s="20"/>
      <c r="W386" s="20"/>
      <c r="X386" s="20"/>
      <c r="Y386" s="20"/>
      <c r="Z386" s="20">
        <f>'BOCES SELECT'!E379</f>
        <v>1045490</v>
      </c>
      <c r="AA386" s="20" t="e">
        <f ca="1">'BOCES SELECT'!CH379</f>
        <v>#N/A</v>
      </c>
      <c r="AB386" s="21"/>
      <c r="AC386" s="21"/>
    </row>
    <row r="387" spans="1:29" s="17" customFormat="1" x14ac:dyDescent="0.2">
      <c r="A387" s="23"/>
      <c r="B387" s="28"/>
      <c r="C387" s="36"/>
      <c r="D387" s="25"/>
      <c r="E387" s="21"/>
      <c r="F387" s="21"/>
      <c r="G387" s="43"/>
      <c r="H387" s="21"/>
      <c r="I387" s="162"/>
      <c r="J387" s="522" t="str">
        <f t="shared" si="41"/>
        <v/>
      </c>
      <c r="K387" s="20">
        <f t="shared" si="42"/>
        <v>0</v>
      </c>
      <c r="L387" s="20" t="str">
        <f t="shared" si="43"/>
        <v/>
      </c>
      <c r="M387" s="20" t="str">
        <f t="shared" si="44"/>
        <v/>
      </c>
      <c r="N387" s="20"/>
      <c r="O387" s="20">
        <f t="shared" si="45"/>
        <v>0</v>
      </c>
      <c r="P387" s="20">
        <f t="shared" si="46"/>
        <v>0</v>
      </c>
      <c r="Q387" s="20" t="str">
        <f t="shared" si="47"/>
        <v/>
      </c>
      <c r="R387" s="20">
        <f t="shared" si="48"/>
        <v>0</v>
      </c>
      <c r="S387" s="20"/>
      <c r="T387" s="20"/>
      <c r="U387" s="20"/>
      <c r="V387" s="20"/>
      <c r="W387" s="20"/>
      <c r="X387" s="20"/>
      <c r="Y387" s="20"/>
      <c r="Z387" s="20">
        <f>'BOCES SELECT'!E380</f>
        <v>1045489</v>
      </c>
      <c r="AA387" s="20" t="e">
        <f ca="1">'BOCES SELECT'!CH380</f>
        <v>#N/A</v>
      </c>
      <c r="AB387" s="21"/>
      <c r="AC387" s="21"/>
    </row>
    <row r="388" spans="1:29" s="17" customFormat="1" x14ac:dyDescent="0.2">
      <c r="A388" s="23"/>
      <c r="B388" s="28"/>
      <c r="C388" s="36"/>
      <c r="D388" s="25"/>
      <c r="E388" s="21"/>
      <c r="F388" s="21"/>
      <c r="G388" s="43"/>
      <c r="H388" s="21"/>
      <c r="I388" s="162"/>
      <c r="J388" s="522" t="str">
        <f t="shared" si="41"/>
        <v/>
      </c>
      <c r="K388" s="20">
        <f t="shared" si="42"/>
        <v>0</v>
      </c>
      <c r="L388" s="20" t="str">
        <f t="shared" si="43"/>
        <v/>
      </c>
      <c r="M388" s="20" t="str">
        <f t="shared" si="44"/>
        <v/>
      </c>
      <c r="N388" s="20"/>
      <c r="O388" s="20">
        <f t="shared" si="45"/>
        <v>0</v>
      </c>
      <c r="P388" s="20">
        <f t="shared" si="46"/>
        <v>0</v>
      </c>
      <c r="Q388" s="20" t="str">
        <f t="shared" si="47"/>
        <v/>
      </c>
      <c r="R388" s="20">
        <f t="shared" si="48"/>
        <v>0</v>
      </c>
      <c r="S388" s="20"/>
      <c r="T388" s="20"/>
      <c r="U388" s="20"/>
      <c r="V388" s="20"/>
      <c r="W388" s="20"/>
      <c r="X388" s="20"/>
      <c r="Y388" s="20"/>
      <c r="Z388" s="20">
        <f>'BOCES SELECT'!E381</f>
        <v>1045488</v>
      </c>
      <c r="AA388" s="20" t="e">
        <f ca="1">'BOCES SELECT'!CH381</f>
        <v>#N/A</v>
      </c>
      <c r="AB388" s="21"/>
      <c r="AC388" s="21"/>
    </row>
    <row r="389" spans="1:29" s="17" customFormat="1" x14ac:dyDescent="0.2">
      <c r="A389" s="23"/>
      <c r="B389" s="28"/>
      <c r="C389" s="36"/>
      <c r="D389" s="25"/>
      <c r="E389" s="21"/>
      <c r="F389" s="21"/>
      <c r="G389" s="43"/>
      <c r="H389" s="21"/>
      <c r="I389" s="162"/>
      <c r="J389" s="522" t="str">
        <f t="shared" si="41"/>
        <v/>
      </c>
      <c r="K389" s="20">
        <f t="shared" si="42"/>
        <v>0</v>
      </c>
      <c r="L389" s="20" t="str">
        <f t="shared" si="43"/>
        <v/>
      </c>
      <c r="M389" s="20" t="str">
        <f t="shared" si="44"/>
        <v/>
      </c>
      <c r="N389" s="20"/>
      <c r="O389" s="20">
        <f t="shared" si="45"/>
        <v>0</v>
      </c>
      <c r="P389" s="20">
        <f t="shared" si="46"/>
        <v>0</v>
      </c>
      <c r="Q389" s="20" t="str">
        <f t="shared" si="47"/>
        <v/>
      </c>
      <c r="R389" s="20">
        <f t="shared" si="48"/>
        <v>0</v>
      </c>
      <c r="S389" s="20"/>
      <c r="T389" s="20"/>
      <c r="U389" s="20"/>
      <c r="V389" s="20"/>
      <c r="W389" s="20"/>
      <c r="X389" s="20"/>
      <c r="Y389" s="20"/>
      <c r="Z389" s="20">
        <f>'BOCES SELECT'!E382</f>
        <v>1045487</v>
      </c>
      <c r="AA389" s="20" t="e">
        <f ca="1">'BOCES SELECT'!CH382</f>
        <v>#N/A</v>
      </c>
      <c r="AB389" s="21"/>
      <c r="AC389" s="21"/>
    </row>
    <row r="390" spans="1:29" s="17" customFormat="1" x14ac:dyDescent="0.2">
      <c r="A390" s="23"/>
      <c r="B390" s="28"/>
      <c r="C390" s="36"/>
      <c r="D390" s="25"/>
      <c r="E390" s="21"/>
      <c r="F390" s="21"/>
      <c r="G390" s="43"/>
      <c r="H390" s="21"/>
      <c r="I390" s="162"/>
      <c r="J390" s="522" t="str">
        <f t="shared" si="41"/>
        <v/>
      </c>
      <c r="K390" s="20">
        <f t="shared" si="42"/>
        <v>0</v>
      </c>
      <c r="L390" s="20" t="str">
        <f t="shared" si="43"/>
        <v/>
      </c>
      <c r="M390" s="20" t="str">
        <f t="shared" si="44"/>
        <v/>
      </c>
      <c r="N390" s="20"/>
      <c r="O390" s="20">
        <f t="shared" si="45"/>
        <v>0</v>
      </c>
      <c r="P390" s="20">
        <f t="shared" si="46"/>
        <v>0</v>
      </c>
      <c r="Q390" s="20" t="str">
        <f t="shared" si="47"/>
        <v/>
      </c>
      <c r="R390" s="20">
        <f t="shared" si="48"/>
        <v>0</v>
      </c>
      <c r="S390" s="20"/>
      <c r="T390" s="20"/>
      <c r="U390" s="20"/>
      <c r="V390" s="20"/>
      <c r="W390" s="20"/>
      <c r="X390" s="20"/>
      <c r="Y390" s="20"/>
      <c r="Z390" s="20">
        <f>'BOCES SELECT'!E383</f>
        <v>1045486</v>
      </c>
      <c r="AA390" s="20" t="e">
        <f ca="1">'BOCES SELECT'!CH383</f>
        <v>#N/A</v>
      </c>
      <c r="AB390" s="21"/>
      <c r="AC390" s="21"/>
    </row>
    <row r="391" spans="1:29" s="17" customFormat="1" x14ac:dyDescent="0.2">
      <c r="A391" s="23"/>
      <c r="B391" s="28"/>
      <c r="C391" s="36"/>
      <c r="D391" s="25"/>
      <c r="E391" s="21"/>
      <c r="F391" s="21"/>
      <c r="G391" s="43"/>
      <c r="H391" s="21"/>
      <c r="I391" s="162"/>
      <c r="J391" s="522" t="str">
        <f t="shared" si="41"/>
        <v/>
      </c>
      <c r="K391" s="20">
        <f t="shared" si="42"/>
        <v>0</v>
      </c>
      <c r="L391" s="20" t="str">
        <f t="shared" si="43"/>
        <v/>
      </c>
      <c r="M391" s="20" t="str">
        <f t="shared" si="44"/>
        <v/>
      </c>
      <c r="N391" s="20"/>
      <c r="O391" s="20">
        <f t="shared" si="45"/>
        <v>0</v>
      </c>
      <c r="P391" s="20">
        <f t="shared" si="46"/>
        <v>0</v>
      </c>
      <c r="Q391" s="20" t="str">
        <f t="shared" si="47"/>
        <v/>
      </c>
      <c r="R391" s="20">
        <f t="shared" si="48"/>
        <v>0</v>
      </c>
      <c r="S391" s="20"/>
      <c r="T391" s="20"/>
      <c r="U391" s="20"/>
      <c r="V391" s="20"/>
      <c r="W391" s="20"/>
      <c r="X391" s="20"/>
      <c r="Y391" s="20"/>
      <c r="Z391" s="20">
        <f>'BOCES SELECT'!E384</f>
        <v>1045485</v>
      </c>
      <c r="AA391" s="20" t="e">
        <f ca="1">'BOCES SELECT'!CH384</f>
        <v>#N/A</v>
      </c>
      <c r="AB391" s="21"/>
      <c r="AC391" s="21"/>
    </row>
    <row r="392" spans="1:29" s="17" customFormat="1" x14ac:dyDescent="0.2">
      <c r="A392" s="23"/>
      <c r="B392" s="28"/>
      <c r="C392" s="36"/>
      <c r="D392" s="25"/>
      <c r="E392" s="21"/>
      <c r="F392" s="21"/>
      <c r="G392" s="43"/>
      <c r="H392" s="21"/>
      <c r="I392" s="162"/>
      <c r="J392" s="522" t="str">
        <f t="shared" si="41"/>
        <v/>
      </c>
      <c r="K392" s="20">
        <f t="shared" si="42"/>
        <v>0</v>
      </c>
      <c r="L392" s="20" t="str">
        <f t="shared" si="43"/>
        <v/>
      </c>
      <c r="M392" s="20" t="str">
        <f t="shared" si="44"/>
        <v/>
      </c>
      <c r="N392" s="20"/>
      <c r="O392" s="20">
        <f t="shared" si="45"/>
        <v>0</v>
      </c>
      <c r="P392" s="20">
        <f t="shared" si="46"/>
        <v>0</v>
      </c>
      <c r="Q392" s="20" t="str">
        <f t="shared" si="47"/>
        <v/>
      </c>
      <c r="R392" s="20">
        <f t="shared" si="48"/>
        <v>0</v>
      </c>
      <c r="S392" s="20"/>
      <c r="T392" s="20"/>
      <c r="U392" s="20"/>
      <c r="V392" s="20"/>
      <c r="W392" s="20"/>
      <c r="X392" s="20"/>
      <c r="Y392" s="20"/>
      <c r="Z392" s="20">
        <f>'BOCES SELECT'!E385</f>
        <v>1045484</v>
      </c>
      <c r="AA392" s="20" t="e">
        <f ca="1">'BOCES SELECT'!CH385</f>
        <v>#N/A</v>
      </c>
      <c r="AB392" s="21"/>
      <c r="AC392" s="21"/>
    </row>
    <row r="393" spans="1:29" s="17" customFormat="1" x14ac:dyDescent="0.2">
      <c r="A393" s="23"/>
      <c r="B393" s="28"/>
      <c r="C393" s="36"/>
      <c r="D393" s="25"/>
      <c r="E393" s="21"/>
      <c r="F393" s="21"/>
      <c r="G393" s="43"/>
      <c r="H393" s="21"/>
      <c r="I393" s="162"/>
      <c r="J393" s="522" t="str">
        <f t="shared" si="41"/>
        <v/>
      </c>
      <c r="K393" s="20">
        <f t="shared" si="42"/>
        <v>0</v>
      </c>
      <c r="L393" s="20" t="str">
        <f t="shared" si="43"/>
        <v/>
      </c>
      <c r="M393" s="20" t="str">
        <f t="shared" si="44"/>
        <v/>
      </c>
      <c r="N393" s="20"/>
      <c r="O393" s="20">
        <f t="shared" si="45"/>
        <v>0</v>
      </c>
      <c r="P393" s="20">
        <f t="shared" si="46"/>
        <v>0</v>
      </c>
      <c r="Q393" s="20" t="str">
        <f t="shared" si="47"/>
        <v/>
      </c>
      <c r="R393" s="20">
        <f t="shared" si="48"/>
        <v>0</v>
      </c>
      <c r="S393" s="20"/>
      <c r="T393" s="20"/>
      <c r="U393" s="20"/>
      <c r="V393" s="20"/>
      <c r="W393" s="20"/>
      <c r="X393" s="20"/>
      <c r="Y393" s="20"/>
      <c r="Z393" s="20">
        <f>'BOCES SELECT'!E386</f>
        <v>1045483</v>
      </c>
      <c r="AA393" s="20" t="e">
        <f ca="1">'BOCES SELECT'!CH386</f>
        <v>#N/A</v>
      </c>
      <c r="AB393" s="21"/>
      <c r="AC393" s="21"/>
    </row>
    <row r="394" spans="1:29" s="17" customFormat="1" x14ac:dyDescent="0.2">
      <c r="A394" s="23"/>
      <c r="B394" s="28"/>
      <c r="C394" s="36"/>
      <c r="D394" s="25"/>
      <c r="E394" s="21"/>
      <c r="F394" s="21"/>
      <c r="G394" s="43"/>
      <c r="H394" s="21"/>
      <c r="I394" s="162"/>
      <c r="J394" s="522" t="str">
        <f t="shared" si="41"/>
        <v/>
      </c>
      <c r="K394" s="20">
        <f t="shared" si="42"/>
        <v>0</v>
      </c>
      <c r="L394" s="20" t="str">
        <f t="shared" si="43"/>
        <v/>
      </c>
      <c r="M394" s="20" t="str">
        <f t="shared" si="44"/>
        <v/>
      </c>
      <c r="N394" s="20"/>
      <c r="O394" s="20">
        <f t="shared" si="45"/>
        <v>0</v>
      </c>
      <c r="P394" s="20">
        <f t="shared" si="46"/>
        <v>0</v>
      </c>
      <c r="Q394" s="20" t="str">
        <f t="shared" si="47"/>
        <v/>
      </c>
      <c r="R394" s="20">
        <f t="shared" si="48"/>
        <v>0</v>
      </c>
      <c r="S394" s="20"/>
      <c r="T394" s="20"/>
      <c r="U394" s="20"/>
      <c r="V394" s="20"/>
      <c r="W394" s="20"/>
      <c r="X394" s="20"/>
      <c r="Y394" s="20"/>
      <c r="Z394" s="20">
        <f>'BOCES SELECT'!E387</f>
        <v>1045482</v>
      </c>
      <c r="AA394" s="20" t="e">
        <f ca="1">'BOCES SELECT'!CH387</f>
        <v>#N/A</v>
      </c>
      <c r="AB394" s="21"/>
      <c r="AC394" s="21"/>
    </row>
    <row r="395" spans="1:29" s="17" customFormat="1" x14ac:dyDescent="0.2">
      <c r="A395" s="23"/>
      <c r="B395" s="28"/>
      <c r="C395" s="36"/>
      <c r="D395" s="25"/>
      <c r="E395" s="21"/>
      <c r="F395" s="21"/>
      <c r="G395" s="43"/>
      <c r="H395" s="21"/>
      <c r="I395" s="162"/>
      <c r="J395" s="522" t="str">
        <f t="shared" ref="J395:J458" si="49">IF(K395=K394,"",SUMIF(K:K,K395,I:I))</f>
        <v/>
      </c>
      <c r="K395" s="20">
        <f t="shared" si="42"/>
        <v>0</v>
      </c>
      <c r="L395" s="20" t="str">
        <f t="shared" si="43"/>
        <v/>
      </c>
      <c r="M395" s="20" t="str">
        <f t="shared" si="44"/>
        <v/>
      </c>
      <c r="N395" s="20"/>
      <c r="O395" s="20">
        <f t="shared" si="45"/>
        <v>0</v>
      </c>
      <c r="P395" s="20">
        <f t="shared" si="46"/>
        <v>0</v>
      </c>
      <c r="Q395" s="20" t="str">
        <f t="shared" si="47"/>
        <v/>
      </c>
      <c r="R395" s="20">
        <f t="shared" si="48"/>
        <v>0</v>
      </c>
      <c r="S395" s="20"/>
      <c r="T395" s="20"/>
      <c r="U395" s="20"/>
      <c r="V395" s="20"/>
      <c r="W395" s="20"/>
      <c r="X395" s="20"/>
      <c r="Y395" s="20"/>
      <c r="Z395" s="20">
        <f>'BOCES SELECT'!E388</f>
        <v>1045481</v>
      </c>
      <c r="AA395" s="20" t="e">
        <f ca="1">'BOCES SELECT'!CH388</f>
        <v>#N/A</v>
      </c>
      <c r="AB395" s="21"/>
      <c r="AC395" s="21"/>
    </row>
    <row r="396" spans="1:29" s="17" customFormat="1" x14ac:dyDescent="0.2">
      <c r="A396" s="23"/>
      <c r="B396" s="28"/>
      <c r="C396" s="36"/>
      <c r="D396" s="25"/>
      <c r="E396" s="21"/>
      <c r="F396" s="21"/>
      <c r="G396" s="43"/>
      <c r="H396" s="21"/>
      <c r="I396" s="162"/>
      <c r="J396" s="522" t="str">
        <f t="shared" si="49"/>
        <v/>
      </c>
      <c r="K396" s="20">
        <f t="shared" ref="K396:K459" si="50">IF(ISBLANK(A396),K395,A396)</f>
        <v>0</v>
      </c>
      <c r="L396" s="20" t="str">
        <f t="shared" si="43"/>
        <v/>
      </c>
      <c r="M396" s="20" t="str">
        <f t="shared" si="44"/>
        <v/>
      </c>
      <c r="N396" s="20"/>
      <c r="O396" s="20">
        <f t="shared" si="45"/>
        <v>0</v>
      </c>
      <c r="P396" s="20">
        <f t="shared" si="46"/>
        <v>0</v>
      </c>
      <c r="Q396" s="20" t="str">
        <f t="shared" si="47"/>
        <v/>
      </c>
      <c r="R396" s="20">
        <f t="shared" si="48"/>
        <v>0</v>
      </c>
      <c r="S396" s="20"/>
      <c r="T396" s="20"/>
      <c r="U396" s="20"/>
      <c r="V396" s="20"/>
      <c r="W396" s="20"/>
      <c r="X396" s="20"/>
      <c r="Y396" s="20"/>
      <c r="Z396" s="20">
        <f>'BOCES SELECT'!E389</f>
        <v>1045480</v>
      </c>
      <c r="AA396" s="20" t="e">
        <f ca="1">'BOCES SELECT'!CH389</f>
        <v>#N/A</v>
      </c>
      <c r="AB396" s="21"/>
      <c r="AC396" s="21"/>
    </row>
    <row r="397" spans="1:29" s="17" customFormat="1" x14ac:dyDescent="0.2">
      <c r="A397" s="23"/>
      <c r="B397" s="28"/>
      <c r="C397" s="36"/>
      <c r="D397" s="25"/>
      <c r="E397" s="21"/>
      <c r="F397" s="21"/>
      <c r="G397" s="43"/>
      <c r="H397" s="21"/>
      <c r="I397" s="162"/>
      <c r="J397" s="522" t="str">
        <f t="shared" si="49"/>
        <v/>
      </c>
      <c r="K397" s="20">
        <f t="shared" si="50"/>
        <v>0</v>
      </c>
      <c r="L397" s="20" t="str">
        <f t="shared" si="43"/>
        <v/>
      </c>
      <c r="M397" s="20" t="str">
        <f t="shared" si="44"/>
        <v/>
      </c>
      <c r="N397" s="20"/>
      <c r="O397" s="20">
        <f t="shared" si="45"/>
        <v>0</v>
      </c>
      <c r="P397" s="20">
        <f t="shared" si="46"/>
        <v>0</v>
      </c>
      <c r="Q397" s="20" t="str">
        <f t="shared" si="47"/>
        <v/>
      </c>
      <c r="R397" s="20">
        <f t="shared" si="48"/>
        <v>0</v>
      </c>
      <c r="S397" s="20"/>
      <c r="T397" s="20"/>
      <c r="U397" s="20"/>
      <c r="V397" s="20"/>
      <c r="W397" s="20"/>
      <c r="X397" s="20"/>
      <c r="Y397" s="20"/>
      <c r="Z397" s="20">
        <f>'BOCES SELECT'!E390</f>
        <v>1045479</v>
      </c>
      <c r="AA397" s="20" t="e">
        <f ca="1">'BOCES SELECT'!CH390</f>
        <v>#N/A</v>
      </c>
      <c r="AB397" s="21"/>
      <c r="AC397" s="21"/>
    </row>
    <row r="398" spans="1:29" s="17" customFormat="1" x14ac:dyDescent="0.2">
      <c r="A398" s="23"/>
      <c r="B398" s="28"/>
      <c r="C398" s="36"/>
      <c r="D398" s="25"/>
      <c r="E398" s="21"/>
      <c r="F398" s="21"/>
      <c r="G398" s="43"/>
      <c r="H398" s="21"/>
      <c r="I398" s="162"/>
      <c r="J398" s="522" t="str">
        <f t="shared" si="49"/>
        <v/>
      </c>
      <c r="K398" s="20">
        <f t="shared" si="50"/>
        <v>0</v>
      </c>
      <c r="L398" s="20" t="str">
        <f t="shared" si="43"/>
        <v/>
      </c>
      <c r="M398" s="20" t="str">
        <f t="shared" si="44"/>
        <v/>
      </c>
      <c r="N398" s="20"/>
      <c r="O398" s="20">
        <f t="shared" si="45"/>
        <v>0</v>
      </c>
      <c r="P398" s="20">
        <f t="shared" si="46"/>
        <v>0</v>
      </c>
      <c r="Q398" s="20" t="str">
        <f t="shared" si="47"/>
        <v/>
      </c>
      <c r="R398" s="20">
        <f t="shared" si="48"/>
        <v>0</v>
      </c>
      <c r="S398" s="20"/>
      <c r="T398" s="20"/>
      <c r="U398" s="20"/>
      <c r="V398" s="20"/>
      <c r="W398" s="20"/>
      <c r="X398" s="20"/>
      <c r="Y398" s="20"/>
      <c r="Z398" s="20">
        <f>'BOCES SELECT'!E391</f>
        <v>1045478</v>
      </c>
      <c r="AA398" s="20" t="e">
        <f ca="1">'BOCES SELECT'!CH391</f>
        <v>#N/A</v>
      </c>
      <c r="AB398" s="21"/>
      <c r="AC398" s="21"/>
    </row>
    <row r="399" spans="1:29" s="17" customFormat="1" x14ac:dyDescent="0.2">
      <c r="A399" s="23"/>
      <c r="B399" s="28"/>
      <c r="C399" s="36"/>
      <c r="D399" s="25"/>
      <c r="E399" s="21"/>
      <c r="F399" s="21"/>
      <c r="G399" s="43"/>
      <c r="H399" s="21"/>
      <c r="I399" s="162"/>
      <c r="J399" s="522" t="str">
        <f t="shared" si="49"/>
        <v/>
      </c>
      <c r="K399" s="20">
        <f t="shared" si="50"/>
        <v>0</v>
      </c>
      <c r="L399" s="20" t="str">
        <f t="shared" ref="L399:L462" si="51">LEFT(H399,11)</f>
        <v/>
      </c>
      <c r="M399" s="20" t="str">
        <f t="shared" ref="M399:M462" si="52">LEFT(E399,2)</f>
        <v/>
      </c>
      <c r="N399" s="20"/>
      <c r="O399" s="20">
        <f t="shared" ref="O399:O462" si="53">K399</f>
        <v>0</v>
      </c>
      <c r="P399" s="20">
        <f t="shared" ref="P399:P462" si="54">LEN(L399)</f>
        <v>0</v>
      </c>
      <c r="Q399" s="20" t="str">
        <f t="shared" ref="Q399:Q462" si="55">IF(LEN(L399)=11,L399,IF(LEN(L399)=10,CONCATENATE(L399," "),IF(LEN(L399)=9,CONCATENATE(L399,"  "),IF(LEN(L399)=8,CONCATENATE(L399,"   "),""))))</f>
        <v/>
      </c>
      <c r="R399" s="20">
        <f t="shared" ref="R399:R462" si="56">LEN(Q399)</f>
        <v>0</v>
      </c>
      <c r="S399" s="20"/>
      <c r="T399" s="20"/>
      <c r="U399" s="20"/>
      <c r="V399" s="20"/>
      <c r="W399" s="20"/>
      <c r="X399" s="20"/>
      <c r="Y399" s="20"/>
      <c r="Z399" s="20">
        <f>'BOCES SELECT'!E392</f>
        <v>1045477</v>
      </c>
      <c r="AA399" s="20" t="e">
        <f ca="1">'BOCES SELECT'!CH392</f>
        <v>#N/A</v>
      </c>
      <c r="AB399" s="21"/>
      <c r="AC399" s="21"/>
    </row>
    <row r="400" spans="1:29" s="17" customFormat="1" x14ac:dyDescent="0.2">
      <c r="A400" s="23"/>
      <c r="B400" s="28"/>
      <c r="C400" s="36"/>
      <c r="D400" s="25"/>
      <c r="E400" s="21"/>
      <c r="F400" s="21"/>
      <c r="G400" s="43"/>
      <c r="H400" s="21"/>
      <c r="I400" s="162"/>
      <c r="J400" s="522" t="str">
        <f t="shared" si="49"/>
        <v/>
      </c>
      <c r="K400" s="20">
        <f t="shared" si="50"/>
        <v>0</v>
      </c>
      <c r="L400" s="20" t="str">
        <f t="shared" si="51"/>
        <v/>
      </c>
      <c r="M400" s="20" t="str">
        <f t="shared" si="52"/>
        <v/>
      </c>
      <c r="N400" s="20"/>
      <c r="O400" s="20">
        <f t="shared" si="53"/>
        <v>0</v>
      </c>
      <c r="P400" s="20">
        <f t="shared" si="54"/>
        <v>0</v>
      </c>
      <c r="Q400" s="20" t="str">
        <f t="shared" si="55"/>
        <v/>
      </c>
      <c r="R400" s="20">
        <f t="shared" si="56"/>
        <v>0</v>
      </c>
      <c r="S400" s="20"/>
      <c r="T400" s="20"/>
      <c r="U400" s="20"/>
      <c r="V400" s="20"/>
      <c r="W400" s="20"/>
      <c r="X400" s="20"/>
      <c r="Y400" s="20"/>
      <c r="Z400" s="20">
        <f>'BOCES SELECT'!E393</f>
        <v>1045476</v>
      </c>
      <c r="AA400" s="20" t="e">
        <f ca="1">'BOCES SELECT'!CH393</f>
        <v>#N/A</v>
      </c>
      <c r="AB400" s="21"/>
      <c r="AC400" s="21"/>
    </row>
    <row r="401" spans="1:29" s="17" customFormat="1" x14ac:dyDescent="0.2">
      <c r="A401" s="23"/>
      <c r="B401" s="28"/>
      <c r="C401" s="36"/>
      <c r="D401" s="25"/>
      <c r="E401" s="21"/>
      <c r="F401" s="21"/>
      <c r="G401" s="43"/>
      <c r="H401" s="21"/>
      <c r="I401" s="162"/>
      <c r="J401" s="522" t="str">
        <f t="shared" si="49"/>
        <v/>
      </c>
      <c r="K401" s="20">
        <f t="shared" si="50"/>
        <v>0</v>
      </c>
      <c r="L401" s="20" t="str">
        <f t="shared" si="51"/>
        <v/>
      </c>
      <c r="M401" s="20" t="str">
        <f t="shared" si="52"/>
        <v/>
      </c>
      <c r="N401" s="20"/>
      <c r="O401" s="20">
        <f t="shared" si="53"/>
        <v>0</v>
      </c>
      <c r="P401" s="20">
        <f t="shared" si="54"/>
        <v>0</v>
      </c>
      <c r="Q401" s="20" t="str">
        <f t="shared" si="55"/>
        <v/>
      </c>
      <c r="R401" s="20">
        <f t="shared" si="56"/>
        <v>0</v>
      </c>
      <c r="S401" s="20"/>
      <c r="T401" s="20"/>
      <c r="U401" s="20"/>
      <c r="V401" s="20"/>
      <c r="W401" s="20"/>
      <c r="X401" s="20"/>
      <c r="Y401" s="20"/>
      <c r="Z401" s="20">
        <f>'BOCES SELECT'!E394</f>
        <v>1045475</v>
      </c>
      <c r="AA401" s="20" t="e">
        <f ca="1">'BOCES SELECT'!CH394</f>
        <v>#N/A</v>
      </c>
      <c r="AB401" s="21"/>
      <c r="AC401" s="21"/>
    </row>
    <row r="402" spans="1:29" s="17" customFormat="1" x14ac:dyDescent="0.2">
      <c r="A402" s="23"/>
      <c r="B402" s="28"/>
      <c r="C402" s="36"/>
      <c r="D402" s="25"/>
      <c r="E402" s="21"/>
      <c r="F402" s="21"/>
      <c r="G402" s="43"/>
      <c r="H402" s="21"/>
      <c r="I402" s="162"/>
      <c r="J402" s="522" t="str">
        <f t="shared" si="49"/>
        <v/>
      </c>
      <c r="K402" s="20">
        <f t="shared" si="50"/>
        <v>0</v>
      </c>
      <c r="L402" s="20" t="str">
        <f t="shared" si="51"/>
        <v/>
      </c>
      <c r="M402" s="20" t="str">
        <f t="shared" si="52"/>
        <v/>
      </c>
      <c r="N402" s="20"/>
      <c r="O402" s="20">
        <f t="shared" si="53"/>
        <v>0</v>
      </c>
      <c r="P402" s="20">
        <f t="shared" si="54"/>
        <v>0</v>
      </c>
      <c r="Q402" s="20" t="str">
        <f t="shared" si="55"/>
        <v/>
      </c>
      <c r="R402" s="20">
        <f t="shared" si="56"/>
        <v>0</v>
      </c>
      <c r="S402" s="20"/>
      <c r="T402" s="20"/>
      <c r="U402" s="20"/>
      <c r="V402" s="20"/>
      <c r="W402" s="20"/>
      <c r="X402" s="20"/>
      <c r="Y402" s="20"/>
      <c r="Z402" s="20">
        <f>'BOCES SELECT'!E395</f>
        <v>1045474</v>
      </c>
      <c r="AA402" s="20" t="e">
        <f ca="1">'BOCES SELECT'!CH395</f>
        <v>#N/A</v>
      </c>
      <c r="AB402" s="21"/>
      <c r="AC402" s="21"/>
    </row>
    <row r="403" spans="1:29" s="17" customFormat="1" x14ac:dyDescent="0.2">
      <c r="A403" s="23"/>
      <c r="B403" s="28"/>
      <c r="C403" s="36"/>
      <c r="D403" s="25"/>
      <c r="E403" s="21"/>
      <c r="F403" s="21"/>
      <c r="G403" s="43"/>
      <c r="H403" s="21"/>
      <c r="I403" s="162"/>
      <c r="J403" s="522" t="str">
        <f t="shared" si="49"/>
        <v/>
      </c>
      <c r="K403" s="20">
        <f t="shared" si="50"/>
        <v>0</v>
      </c>
      <c r="L403" s="20" t="str">
        <f t="shared" si="51"/>
        <v/>
      </c>
      <c r="M403" s="20" t="str">
        <f t="shared" si="52"/>
        <v/>
      </c>
      <c r="N403" s="20"/>
      <c r="O403" s="20">
        <f t="shared" si="53"/>
        <v>0</v>
      </c>
      <c r="P403" s="20">
        <f t="shared" si="54"/>
        <v>0</v>
      </c>
      <c r="Q403" s="20" t="str">
        <f t="shared" si="55"/>
        <v/>
      </c>
      <c r="R403" s="20">
        <f t="shared" si="56"/>
        <v>0</v>
      </c>
      <c r="S403" s="20"/>
      <c r="T403" s="20"/>
      <c r="U403" s="20"/>
      <c r="V403" s="20"/>
      <c r="W403" s="20"/>
      <c r="X403" s="20"/>
      <c r="Y403" s="20"/>
      <c r="Z403" s="20">
        <f>'BOCES SELECT'!E396</f>
        <v>1045473</v>
      </c>
      <c r="AA403" s="20" t="e">
        <f ca="1">'BOCES SELECT'!CH396</f>
        <v>#N/A</v>
      </c>
      <c r="AB403" s="21"/>
      <c r="AC403" s="21"/>
    </row>
    <row r="404" spans="1:29" s="17" customFormat="1" x14ac:dyDescent="0.2">
      <c r="A404" s="23"/>
      <c r="B404" s="28"/>
      <c r="C404" s="36"/>
      <c r="D404" s="25"/>
      <c r="E404" s="21"/>
      <c r="F404" s="21"/>
      <c r="G404" s="43"/>
      <c r="H404" s="21"/>
      <c r="I404" s="162"/>
      <c r="J404" s="522" t="str">
        <f t="shared" si="49"/>
        <v/>
      </c>
      <c r="K404" s="20">
        <f t="shared" si="50"/>
        <v>0</v>
      </c>
      <c r="L404" s="20" t="str">
        <f t="shared" si="51"/>
        <v/>
      </c>
      <c r="M404" s="20" t="str">
        <f t="shared" si="52"/>
        <v/>
      </c>
      <c r="N404" s="20"/>
      <c r="O404" s="20">
        <f t="shared" si="53"/>
        <v>0</v>
      </c>
      <c r="P404" s="20">
        <f t="shared" si="54"/>
        <v>0</v>
      </c>
      <c r="Q404" s="20" t="str">
        <f t="shared" si="55"/>
        <v/>
      </c>
      <c r="R404" s="20">
        <f t="shared" si="56"/>
        <v>0</v>
      </c>
      <c r="S404" s="20"/>
      <c r="T404" s="20"/>
      <c r="U404" s="20"/>
      <c r="V404" s="20"/>
      <c r="W404" s="20"/>
      <c r="X404" s="20"/>
      <c r="Y404" s="20"/>
      <c r="Z404" s="20">
        <f>'BOCES SELECT'!E397</f>
        <v>1045472</v>
      </c>
      <c r="AA404" s="20" t="e">
        <f ca="1">'BOCES SELECT'!CH397</f>
        <v>#N/A</v>
      </c>
      <c r="AB404" s="21"/>
      <c r="AC404" s="21"/>
    </row>
    <row r="405" spans="1:29" s="17" customFormat="1" x14ac:dyDescent="0.2">
      <c r="A405" s="23"/>
      <c r="B405" s="28"/>
      <c r="C405" s="36"/>
      <c r="D405" s="25"/>
      <c r="E405" s="21"/>
      <c r="F405" s="21"/>
      <c r="G405" s="43"/>
      <c r="H405" s="21"/>
      <c r="I405" s="162"/>
      <c r="J405" s="522" t="str">
        <f t="shared" si="49"/>
        <v/>
      </c>
      <c r="K405" s="20">
        <f t="shared" si="50"/>
        <v>0</v>
      </c>
      <c r="L405" s="20" t="str">
        <f t="shared" si="51"/>
        <v/>
      </c>
      <c r="M405" s="20" t="str">
        <f t="shared" si="52"/>
        <v/>
      </c>
      <c r="N405" s="20"/>
      <c r="O405" s="20">
        <f t="shared" si="53"/>
        <v>0</v>
      </c>
      <c r="P405" s="20">
        <f t="shared" si="54"/>
        <v>0</v>
      </c>
      <c r="Q405" s="20" t="str">
        <f t="shared" si="55"/>
        <v/>
      </c>
      <c r="R405" s="20">
        <f t="shared" si="56"/>
        <v>0</v>
      </c>
      <c r="S405" s="20"/>
      <c r="T405" s="20"/>
      <c r="U405" s="20"/>
      <c r="V405" s="20"/>
      <c r="W405" s="20"/>
      <c r="X405" s="20"/>
      <c r="Y405" s="20"/>
      <c r="Z405" s="20">
        <f>'BOCES SELECT'!E398</f>
        <v>1045471</v>
      </c>
      <c r="AA405" s="20" t="e">
        <f ca="1">'BOCES SELECT'!CH398</f>
        <v>#N/A</v>
      </c>
      <c r="AB405" s="21"/>
      <c r="AC405" s="21"/>
    </row>
    <row r="406" spans="1:29" s="17" customFormat="1" x14ac:dyDescent="0.2">
      <c r="A406" s="23"/>
      <c r="B406" s="28"/>
      <c r="C406" s="36"/>
      <c r="D406" s="25"/>
      <c r="E406" s="21"/>
      <c r="F406" s="21"/>
      <c r="G406" s="43"/>
      <c r="H406" s="21"/>
      <c r="I406" s="162"/>
      <c r="J406" s="522" t="str">
        <f t="shared" si="49"/>
        <v/>
      </c>
      <c r="K406" s="20">
        <f t="shared" si="50"/>
        <v>0</v>
      </c>
      <c r="L406" s="20" t="str">
        <f t="shared" si="51"/>
        <v/>
      </c>
      <c r="M406" s="20" t="str">
        <f t="shared" si="52"/>
        <v/>
      </c>
      <c r="N406" s="20"/>
      <c r="O406" s="20">
        <f t="shared" si="53"/>
        <v>0</v>
      </c>
      <c r="P406" s="20">
        <f t="shared" si="54"/>
        <v>0</v>
      </c>
      <c r="Q406" s="20" t="str">
        <f t="shared" si="55"/>
        <v/>
      </c>
      <c r="R406" s="20">
        <f t="shared" si="56"/>
        <v>0</v>
      </c>
      <c r="S406" s="20"/>
      <c r="T406" s="20"/>
      <c r="U406" s="20"/>
      <c r="V406" s="20"/>
      <c r="W406" s="20"/>
      <c r="X406" s="20"/>
      <c r="Y406" s="20"/>
      <c r="Z406" s="20">
        <f>'BOCES SELECT'!E399</f>
        <v>1045470</v>
      </c>
      <c r="AA406" s="20" t="e">
        <f ca="1">'BOCES SELECT'!CH399</f>
        <v>#N/A</v>
      </c>
      <c r="AB406" s="21"/>
      <c r="AC406" s="21"/>
    </row>
    <row r="407" spans="1:29" s="17" customFormat="1" x14ac:dyDescent="0.2">
      <c r="A407" s="23"/>
      <c r="B407" s="28"/>
      <c r="C407" s="36"/>
      <c r="D407" s="25"/>
      <c r="E407" s="21"/>
      <c r="F407" s="21"/>
      <c r="G407" s="43"/>
      <c r="H407" s="21"/>
      <c r="I407" s="162"/>
      <c r="J407" s="522" t="str">
        <f t="shared" si="49"/>
        <v/>
      </c>
      <c r="K407" s="20">
        <f t="shared" si="50"/>
        <v>0</v>
      </c>
      <c r="L407" s="20" t="str">
        <f t="shared" si="51"/>
        <v/>
      </c>
      <c r="M407" s="20" t="str">
        <f t="shared" si="52"/>
        <v/>
      </c>
      <c r="N407" s="20"/>
      <c r="O407" s="20">
        <f t="shared" si="53"/>
        <v>0</v>
      </c>
      <c r="P407" s="20">
        <f t="shared" si="54"/>
        <v>0</v>
      </c>
      <c r="Q407" s="20" t="str">
        <f t="shared" si="55"/>
        <v/>
      </c>
      <c r="R407" s="20">
        <f t="shared" si="56"/>
        <v>0</v>
      </c>
      <c r="S407" s="20"/>
      <c r="T407" s="20"/>
      <c r="U407" s="20"/>
      <c r="V407" s="20"/>
      <c r="W407" s="20"/>
      <c r="X407" s="20"/>
      <c r="Y407" s="20"/>
      <c r="Z407" s="20">
        <f>'BOCES SELECT'!E400</f>
        <v>1045469</v>
      </c>
      <c r="AA407" s="20" t="e">
        <f ca="1">'BOCES SELECT'!CH400</f>
        <v>#N/A</v>
      </c>
      <c r="AB407" s="21"/>
      <c r="AC407" s="21"/>
    </row>
    <row r="408" spans="1:29" s="17" customFormat="1" x14ac:dyDescent="0.2">
      <c r="A408" s="23"/>
      <c r="B408" s="28"/>
      <c r="C408" s="36"/>
      <c r="D408" s="25"/>
      <c r="E408" s="21"/>
      <c r="F408" s="21"/>
      <c r="G408" s="43"/>
      <c r="H408" s="21"/>
      <c r="I408" s="162"/>
      <c r="J408" s="522" t="str">
        <f t="shared" si="49"/>
        <v/>
      </c>
      <c r="K408" s="20">
        <f t="shared" si="50"/>
        <v>0</v>
      </c>
      <c r="L408" s="20" t="str">
        <f t="shared" si="51"/>
        <v/>
      </c>
      <c r="M408" s="20" t="str">
        <f t="shared" si="52"/>
        <v/>
      </c>
      <c r="N408" s="20"/>
      <c r="O408" s="20">
        <f t="shared" si="53"/>
        <v>0</v>
      </c>
      <c r="P408" s="20">
        <f t="shared" si="54"/>
        <v>0</v>
      </c>
      <c r="Q408" s="20" t="str">
        <f t="shared" si="55"/>
        <v/>
      </c>
      <c r="R408" s="20">
        <f t="shared" si="56"/>
        <v>0</v>
      </c>
      <c r="S408" s="20"/>
      <c r="T408" s="20"/>
      <c r="U408" s="20"/>
      <c r="V408" s="20"/>
      <c r="W408" s="20"/>
      <c r="X408" s="20"/>
      <c r="Y408" s="20"/>
      <c r="Z408" s="20">
        <f>'BOCES SELECT'!E401</f>
        <v>1045468</v>
      </c>
      <c r="AA408" s="20" t="e">
        <f ca="1">'BOCES SELECT'!CH401</f>
        <v>#N/A</v>
      </c>
      <c r="AB408" s="21"/>
      <c r="AC408" s="21"/>
    </row>
    <row r="409" spans="1:29" s="17" customFormat="1" x14ac:dyDescent="0.2">
      <c r="A409" s="23"/>
      <c r="B409" s="28"/>
      <c r="C409" s="36"/>
      <c r="D409" s="25"/>
      <c r="E409" s="21"/>
      <c r="F409" s="21"/>
      <c r="G409" s="43"/>
      <c r="H409" s="21"/>
      <c r="I409" s="162"/>
      <c r="J409" s="522" t="str">
        <f t="shared" si="49"/>
        <v/>
      </c>
      <c r="K409" s="20">
        <f t="shared" si="50"/>
        <v>0</v>
      </c>
      <c r="L409" s="20" t="str">
        <f t="shared" si="51"/>
        <v/>
      </c>
      <c r="M409" s="20" t="str">
        <f t="shared" si="52"/>
        <v/>
      </c>
      <c r="N409" s="20"/>
      <c r="O409" s="20">
        <f t="shared" si="53"/>
        <v>0</v>
      </c>
      <c r="P409" s="20">
        <f t="shared" si="54"/>
        <v>0</v>
      </c>
      <c r="Q409" s="20" t="str">
        <f t="shared" si="55"/>
        <v/>
      </c>
      <c r="R409" s="20">
        <f t="shared" si="56"/>
        <v>0</v>
      </c>
      <c r="S409" s="20"/>
      <c r="T409" s="20"/>
      <c r="U409" s="20"/>
      <c r="V409" s="20"/>
      <c r="W409" s="20"/>
      <c r="X409" s="20"/>
      <c r="Y409" s="20"/>
      <c r="Z409" s="20">
        <f>'BOCES SELECT'!E402</f>
        <v>1045467</v>
      </c>
      <c r="AA409" s="20" t="e">
        <f ca="1">'BOCES SELECT'!CH402</f>
        <v>#N/A</v>
      </c>
      <c r="AB409" s="21"/>
      <c r="AC409" s="21"/>
    </row>
    <row r="410" spans="1:29" s="17" customFormat="1" x14ac:dyDescent="0.2">
      <c r="A410" s="23"/>
      <c r="B410" s="28"/>
      <c r="C410" s="36"/>
      <c r="D410" s="25"/>
      <c r="E410" s="21"/>
      <c r="F410" s="21"/>
      <c r="G410" s="43"/>
      <c r="H410" s="21"/>
      <c r="I410" s="162"/>
      <c r="J410" s="522" t="str">
        <f t="shared" si="49"/>
        <v/>
      </c>
      <c r="K410" s="20">
        <f t="shared" si="50"/>
        <v>0</v>
      </c>
      <c r="L410" s="20" t="str">
        <f t="shared" si="51"/>
        <v/>
      </c>
      <c r="M410" s="20" t="str">
        <f t="shared" si="52"/>
        <v/>
      </c>
      <c r="N410" s="20"/>
      <c r="O410" s="20">
        <f t="shared" si="53"/>
        <v>0</v>
      </c>
      <c r="P410" s="20">
        <f t="shared" si="54"/>
        <v>0</v>
      </c>
      <c r="Q410" s="20" t="str">
        <f t="shared" si="55"/>
        <v/>
      </c>
      <c r="R410" s="20">
        <f t="shared" si="56"/>
        <v>0</v>
      </c>
      <c r="S410" s="20"/>
      <c r="T410" s="20"/>
      <c r="U410" s="20"/>
      <c r="V410" s="20"/>
      <c r="W410" s="20"/>
      <c r="X410" s="20"/>
      <c r="Y410" s="20"/>
      <c r="Z410" s="20">
        <f>'BOCES SELECT'!E403</f>
        <v>1045466</v>
      </c>
      <c r="AA410" s="20" t="e">
        <f ca="1">'BOCES SELECT'!CH403</f>
        <v>#N/A</v>
      </c>
      <c r="AB410" s="21"/>
      <c r="AC410" s="21"/>
    </row>
    <row r="411" spans="1:29" s="17" customFormat="1" x14ac:dyDescent="0.2">
      <c r="A411" s="23"/>
      <c r="B411" s="28"/>
      <c r="C411" s="36"/>
      <c r="D411" s="25"/>
      <c r="E411" s="21"/>
      <c r="F411" s="21"/>
      <c r="G411" s="43"/>
      <c r="H411" s="21"/>
      <c r="I411" s="162"/>
      <c r="J411" s="522" t="str">
        <f t="shared" si="49"/>
        <v/>
      </c>
      <c r="K411" s="20">
        <f t="shared" si="50"/>
        <v>0</v>
      </c>
      <c r="L411" s="20" t="str">
        <f t="shared" si="51"/>
        <v/>
      </c>
      <c r="M411" s="20" t="str">
        <f t="shared" si="52"/>
        <v/>
      </c>
      <c r="N411" s="20"/>
      <c r="O411" s="20">
        <f t="shared" si="53"/>
        <v>0</v>
      </c>
      <c r="P411" s="20">
        <f t="shared" si="54"/>
        <v>0</v>
      </c>
      <c r="Q411" s="20" t="str">
        <f t="shared" si="55"/>
        <v/>
      </c>
      <c r="R411" s="20">
        <f t="shared" si="56"/>
        <v>0</v>
      </c>
      <c r="S411" s="20"/>
      <c r="T411" s="20"/>
      <c r="U411" s="20"/>
      <c r="V411" s="20"/>
      <c r="W411" s="20"/>
      <c r="X411" s="20"/>
      <c r="Y411" s="20"/>
      <c r="Z411" s="20">
        <f>'BOCES SELECT'!E404</f>
        <v>1045465</v>
      </c>
      <c r="AA411" s="20" t="e">
        <f ca="1">'BOCES SELECT'!CH404</f>
        <v>#N/A</v>
      </c>
      <c r="AB411" s="21"/>
      <c r="AC411" s="21"/>
    </row>
    <row r="412" spans="1:29" s="17" customFormat="1" x14ac:dyDescent="0.2">
      <c r="A412" s="23"/>
      <c r="B412" s="28"/>
      <c r="C412" s="36"/>
      <c r="D412" s="25"/>
      <c r="E412" s="21"/>
      <c r="F412" s="21"/>
      <c r="G412" s="43"/>
      <c r="H412" s="21"/>
      <c r="I412" s="162"/>
      <c r="J412" s="522" t="str">
        <f t="shared" si="49"/>
        <v/>
      </c>
      <c r="K412" s="20">
        <f t="shared" si="50"/>
        <v>0</v>
      </c>
      <c r="L412" s="20" t="str">
        <f t="shared" si="51"/>
        <v/>
      </c>
      <c r="M412" s="20" t="str">
        <f t="shared" si="52"/>
        <v/>
      </c>
      <c r="N412" s="20"/>
      <c r="O412" s="20">
        <f t="shared" si="53"/>
        <v>0</v>
      </c>
      <c r="P412" s="20">
        <f t="shared" si="54"/>
        <v>0</v>
      </c>
      <c r="Q412" s="20" t="str">
        <f t="shared" si="55"/>
        <v/>
      </c>
      <c r="R412" s="20">
        <f t="shared" si="56"/>
        <v>0</v>
      </c>
      <c r="S412" s="20"/>
      <c r="T412" s="20"/>
      <c r="U412" s="20"/>
      <c r="V412" s="20"/>
      <c r="W412" s="20"/>
      <c r="X412" s="20"/>
      <c r="Y412" s="20"/>
      <c r="Z412" s="20">
        <f>'BOCES SELECT'!E405</f>
        <v>1045464</v>
      </c>
      <c r="AA412" s="20" t="e">
        <f ca="1">'BOCES SELECT'!CH405</f>
        <v>#N/A</v>
      </c>
      <c r="AB412" s="21"/>
      <c r="AC412" s="21"/>
    </row>
    <row r="413" spans="1:29" s="17" customFormat="1" x14ac:dyDescent="0.2">
      <c r="A413" s="23"/>
      <c r="B413" s="28"/>
      <c r="C413" s="36"/>
      <c r="D413" s="25"/>
      <c r="E413" s="21"/>
      <c r="F413" s="21"/>
      <c r="G413" s="43"/>
      <c r="H413" s="21"/>
      <c r="I413" s="162"/>
      <c r="J413" s="522" t="str">
        <f t="shared" si="49"/>
        <v/>
      </c>
      <c r="K413" s="20">
        <f t="shared" si="50"/>
        <v>0</v>
      </c>
      <c r="L413" s="20" t="str">
        <f t="shared" si="51"/>
        <v/>
      </c>
      <c r="M413" s="20" t="str">
        <f t="shared" si="52"/>
        <v/>
      </c>
      <c r="N413" s="20"/>
      <c r="O413" s="20">
        <f t="shared" si="53"/>
        <v>0</v>
      </c>
      <c r="P413" s="20">
        <f t="shared" si="54"/>
        <v>0</v>
      </c>
      <c r="Q413" s="20" t="str">
        <f t="shared" si="55"/>
        <v/>
      </c>
      <c r="R413" s="20">
        <f t="shared" si="56"/>
        <v>0</v>
      </c>
      <c r="S413" s="20"/>
      <c r="T413" s="20"/>
      <c r="U413" s="20"/>
      <c r="V413" s="20"/>
      <c r="W413" s="20"/>
      <c r="X413" s="20"/>
      <c r="Y413" s="20"/>
      <c r="Z413" s="20">
        <f>'BOCES SELECT'!E406</f>
        <v>1045463</v>
      </c>
      <c r="AA413" s="20" t="e">
        <f ca="1">'BOCES SELECT'!CH406</f>
        <v>#N/A</v>
      </c>
      <c r="AB413" s="21"/>
      <c r="AC413" s="21"/>
    </row>
    <row r="414" spans="1:29" s="17" customFormat="1" x14ac:dyDescent="0.2">
      <c r="A414" s="23"/>
      <c r="B414" s="28"/>
      <c r="C414" s="36"/>
      <c r="D414" s="25"/>
      <c r="E414" s="21"/>
      <c r="F414" s="21"/>
      <c r="G414" s="43"/>
      <c r="H414" s="21"/>
      <c r="I414" s="162"/>
      <c r="J414" s="522" t="str">
        <f t="shared" si="49"/>
        <v/>
      </c>
      <c r="K414" s="20">
        <f t="shared" si="50"/>
        <v>0</v>
      </c>
      <c r="L414" s="20" t="str">
        <f t="shared" si="51"/>
        <v/>
      </c>
      <c r="M414" s="20" t="str">
        <f t="shared" si="52"/>
        <v/>
      </c>
      <c r="N414" s="20"/>
      <c r="O414" s="20">
        <f t="shared" si="53"/>
        <v>0</v>
      </c>
      <c r="P414" s="20">
        <f t="shared" si="54"/>
        <v>0</v>
      </c>
      <c r="Q414" s="20" t="str">
        <f t="shared" si="55"/>
        <v/>
      </c>
      <c r="R414" s="20">
        <f t="shared" si="56"/>
        <v>0</v>
      </c>
      <c r="S414" s="20"/>
      <c r="T414" s="20"/>
      <c r="U414" s="20"/>
      <c r="V414" s="20"/>
      <c r="W414" s="20"/>
      <c r="X414" s="20"/>
      <c r="Y414" s="20"/>
      <c r="Z414" s="20">
        <f>'BOCES SELECT'!E407</f>
        <v>1045462</v>
      </c>
      <c r="AA414" s="20" t="e">
        <f ca="1">'BOCES SELECT'!CH407</f>
        <v>#N/A</v>
      </c>
      <c r="AB414" s="21"/>
      <c r="AC414" s="21"/>
    </row>
    <row r="415" spans="1:29" s="17" customFormat="1" x14ac:dyDescent="0.2">
      <c r="A415" s="23"/>
      <c r="B415" s="28"/>
      <c r="C415" s="36"/>
      <c r="D415" s="25"/>
      <c r="E415" s="21"/>
      <c r="F415" s="21"/>
      <c r="G415" s="43"/>
      <c r="H415" s="21"/>
      <c r="I415" s="162"/>
      <c r="J415" s="522" t="str">
        <f t="shared" si="49"/>
        <v/>
      </c>
      <c r="K415" s="20">
        <f t="shared" si="50"/>
        <v>0</v>
      </c>
      <c r="L415" s="20" t="str">
        <f t="shared" si="51"/>
        <v/>
      </c>
      <c r="M415" s="20" t="str">
        <f t="shared" si="52"/>
        <v/>
      </c>
      <c r="N415" s="20"/>
      <c r="O415" s="20">
        <f t="shared" si="53"/>
        <v>0</v>
      </c>
      <c r="P415" s="20">
        <f t="shared" si="54"/>
        <v>0</v>
      </c>
      <c r="Q415" s="20" t="str">
        <f t="shared" si="55"/>
        <v/>
      </c>
      <c r="R415" s="20">
        <f t="shared" si="56"/>
        <v>0</v>
      </c>
      <c r="S415" s="20"/>
      <c r="T415" s="20"/>
      <c r="U415" s="20"/>
      <c r="V415" s="20"/>
      <c r="W415" s="20"/>
      <c r="X415" s="20"/>
      <c r="Y415" s="20"/>
      <c r="Z415" s="20">
        <f>'BOCES SELECT'!E408</f>
        <v>1045461</v>
      </c>
      <c r="AA415" s="20" t="e">
        <f ca="1">'BOCES SELECT'!CH408</f>
        <v>#N/A</v>
      </c>
      <c r="AB415" s="21"/>
      <c r="AC415" s="21"/>
    </row>
    <row r="416" spans="1:29" s="17" customFormat="1" x14ac:dyDescent="0.2">
      <c r="A416" s="23"/>
      <c r="B416" s="28"/>
      <c r="C416" s="36"/>
      <c r="D416" s="25"/>
      <c r="E416" s="21"/>
      <c r="F416" s="21"/>
      <c r="G416" s="43"/>
      <c r="H416" s="21"/>
      <c r="I416" s="162"/>
      <c r="J416" s="522" t="str">
        <f t="shared" si="49"/>
        <v/>
      </c>
      <c r="K416" s="20">
        <f t="shared" si="50"/>
        <v>0</v>
      </c>
      <c r="L416" s="20" t="str">
        <f t="shared" si="51"/>
        <v/>
      </c>
      <c r="M416" s="20" t="str">
        <f t="shared" si="52"/>
        <v/>
      </c>
      <c r="N416" s="20"/>
      <c r="O416" s="20">
        <f t="shared" si="53"/>
        <v>0</v>
      </c>
      <c r="P416" s="20">
        <f t="shared" si="54"/>
        <v>0</v>
      </c>
      <c r="Q416" s="20" t="str">
        <f t="shared" si="55"/>
        <v/>
      </c>
      <c r="R416" s="20">
        <f t="shared" si="56"/>
        <v>0</v>
      </c>
      <c r="S416" s="20"/>
      <c r="T416" s="20"/>
      <c r="U416" s="20"/>
      <c r="V416" s="20"/>
      <c r="W416" s="20"/>
      <c r="X416" s="20"/>
      <c r="Y416" s="20"/>
      <c r="Z416" s="20">
        <f>'BOCES SELECT'!E409</f>
        <v>1045460</v>
      </c>
      <c r="AA416" s="20" t="e">
        <f ca="1">'BOCES SELECT'!CH409</f>
        <v>#N/A</v>
      </c>
      <c r="AB416" s="21"/>
      <c r="AC416" s="21"/>
    </row>
    <row r="417" spans="1:29" s="17" customFormat="1" x14ac:dyDescent="0.2">
      <c r="A417" s="23"/>
      <c r="B417" s="28"/>
      <c r="C417" s="36"/>
      <c r="D417" s="25"/>
      <c r="E417" s="21"/>
      <c r="F417" s="21"/>
      <c r="G417" s="43"/>
      <c r="H417" s="21"/>
      <c r="I417" s="162"/>
      <c r="J417" s="522" t="str">
        <f t="shared" si="49"/>
        <v/>
      </c>
      <c r="K417" s="20">
        <f t="shared" si="50"/>
        <v>0</v>
      </c>
      <c r="L417" s="20" t="str">
        <f t="shared" si="51"/>
        <v/>
      </c>
      <c r="M417" s="20" t="str">
        <f t="shared" si="52"/>
        <v/>
      </c>
      <c r="N417" s="20"/>
      <c r="O417" s="20">
        <f t="shared" si="53"/>
        <v>0</v>
      </c>
      <c r="P417" s="20">
        <f t="shared" si="54"/>
        <v>0</v>
      </c>
      <c r="Q417" s="20" t="str">
        <f t="shared" si="55"/>
        <v/>
      </c>
      <c r="R417" s="20">
        <f t="shared" si="56"/>
        <v>0</v>
      </c>
      <c r="S417" s="20"/>
      <c r="T417" s="20"/>
      <c r="U417" s="20"/>
      <c r="V417" s="20"/>
      <c r="W417" s="20"/>
      <c r="X417" s="20"/>
      <c r="Y417" s="20"/>
      <c r="Z417" s="20">
        <f>'BOCES SELECT'!E410</f>
        <v>1045459</v>
      </c>
      <c r="AA417" s="20" t="e">
        <f ca="1">'BOCES SELECT'!CH410</f>
        <v>#N/A</v>
      </c>
      <c r="AB417" s="21"/>
      <c r="AC417" s="21"/>
    </row>
    <row r="418" spans="1:29" s="17" customFormat="1" x14ac:dyDescent="0.2">
      <c r="A418" s="23"/>
      <c r="B418" s="28"/>
      <c r="C418" s="36"/>
      <c r="D418" s="25"/>
      <c r="E418" s="21"/>
      <c r="F418" s="21"/>
      <c r="G418" s="43"/>
      <c r="H418" s="21"/>
      <c r="I418" s="162"/>
      <c r="J418" s="522" t="str">
        <f t="shared" si="49"/>
        <v/>
      </c>
      <c r="K418" s="20">
        <f t="shared" si="50"/>
        <v>0</v>
      </c>
      <c r="L418" s="20" t="str">
        <f t="shared" si="51"/>
        <v/>
      </c>
      <c r="M418" s="20" t="str">
        <f t="shared" si="52"/>
        <v/>
      </c>
      <c r="N418" s="20"/>
      <c r="O418" s="20">
        <f t="shared" si="53"/>
        <v>0</v>
      </c>
      <c r="P418" s="20">
        <f t="shared" si="54"/>
        <v>0</v>
      </c>
      <c r="Q418" s="20" t="str">
        <f t="shared" si="55"/>
        <v/>
      </c>
      <c r="R418" s="20">
        <f t="shared" si="56"/>
        <v>0</v>
      </c>
      <c r="S418" s="20"/>
      <c r="T418" s="20"/>
      <c r="U418" s="20"/>
      <c r="V418" s="20"/>
      <c r="W418" s="20"/>
      <c r="X418" s="20"/>
      <c r="Y418" s="20"/>
      <c r="Z418" s="20">
        <f>'BOCES SELECT'!E411</f>
        <v>1045458</v>
      </c>
      <c r="AA418" s="20" t="e">
        <f ca="1">'BOCES SELECT'!CH411</f>
        <v>#N/A</v>
      </c>
      <c r="AB418" s="21"/>
      <c r="AC418" s="21"/>
    </row>
    <row r="419" spans="1:29" s="17" customFormat="1" x14ac:dyDescent="0.2">
      <c r="A419" s="23"/>
      <c r="B419" s="28"/>
      <c r="C419" s="36"/>
      <c r="D419" s="25"/>
      <c r="E419" s="21"/>
      <c r="F419" s="21"/>
      <c r="G419" s="43"/>
      <c r="H419" s="21"/>
      <c r="I419" s="162"/>
      <c r="J419" s="522" t="str">
        <f t="shared" si="49"/>
        <v/>
      </c>
      <c r="K419" s="20">
        <f t="shared" si="50"/>
        <v>0</v>
      </c>
      <c r="L419" s="20" t="str">
        <f t="shared" si="51"/>
        <v/>
      </c>
      <c r="M419" s="20" t="str">
        <f t="shared" si="52"/>
        <v/>
      </c>
      <c r="N419" s="20"/>
      <c r="O419" s="20">
        <f t="shared" si="53"/>
        <v>0</v>
      </c>
      <c r="P419" s="20">
        <f t="shared" si="54"/>
        <v>0</v>
      </c>
      <c r="Q419" s="20" t="str">
        <f t="shared" si="55"/>
        <v/>
      </c>
      <c r="R419" s="20">
        <f t="shared" si="56"/>
        <v>0</v>
      </c>
      <c r="S419" s="20"/>
      <c r="T419" s="20"/>
      <c r="U419" s="20"/>
      <c r="V419" s="20"/>
      <c r="W419" s="20"/>
      <c r="X419" s="20"/>
      <c r="Y419" s="20"/>
      <c r="Z419" s="20">
        <f>'BOCES SELECT'!E412</f>
        <v>1045457</v>
      </c>
      <c r="AA419" s="20" t="e">
        <f ca="1">'BOCES SELECT'!CH412</f>
        <v>#N/A</v>
      </c>
      <c r="AB419" s="21"/>
      <c r="AC419" s="21"/>
    </row>
    <row r="420" spans="1:29" s="17" customFormat="1" x14ac:dyDescent="0.2">
      <c r="A420" s="23"/>
      <c r="B420" s="28"/>
      <c r="C420" s="36"/>
      <c r="D420" s="25"/>
      <c r="E420" s="21"/>
      <c r="F420" s="21"/>
      <c r="G420" s="43"/>
      <c r="H420" s="21"/>
      <c r="I420" s="162"/>
      <c r="J420" s="522" t="str">
        <f t="shared" si="49"/>
        <v/>
      </c>
      <c r="K420" s="20">
        <f t="shared" si="50"/>
        <v>0</v>
      </c>
      <c r="L420" s="20" t="str">
        <f t="shared" si="51"/>
        <v/>
      </c>
      <c r="M420" s="20" t="str">
        <f t="shared" si="52"/>
        <v/>
      </c>
      <c r="N420" s="20"/>
      <c r="O420" s="20">
        <f t="shared" si="53"/>
        <v>0</v>
      </c>
      <c r="P420" s="20">
        <f t="shared" si="54"/>
        <v>0</v>
      </c>
      <c r="Q420" s="20" t="str">
        <f t="shared" si="55"/>
        <v/>
      </c>
      <c r="R420" s="20">
        <f t="shared" si="56"/>
        <v>0</v>
      </c>
      <c r="S420" s="20"/>
      <c r="T420" s="20"/>
      <c r="U420" s="20"/>
      <c r="V420" s="20"/>
      <c r="W420" s="20"/>
      <c r="X420" s="20"/>
      <c r="Y420" s="20"/>
      <c r="Z420" s="20">
        <f>'BOCES SELECT'!E413</f>
        <v>1045456</v>
      </c>
      <c r="AA420" s="20" t="e">
        <f ca="1">'BOCES SELECT'!CH413</f>
        <v>#N/A</v>
      </c>
      <c r="AB420" s="21"/>
      <c r="AC420" s="21"/>
    </row>
    <row r="421" spans="1:29" s="17" customFormat="1" x14ac:dyDescent="0.2">
      <c r="A421" s="23"/>
      <c r="B421" s="28"/>
      <c r="C421" s="36"/>
      <c r="D421" s="25"/>
      <c r="E421" s="21"/>
      <c r="F421" s="21"/>
      <c r="G421" s="43"/>
      <c r="H421" s="21"/>
      <c r="I421" s="162"/>
      <c r="J421" s="522" t="str">
        <f t="shared" si="49"/>
        <v/>
      </c>
      <c r="K421" s="20">
        <f t="shared" si="50"/>
        <v>0</v>
      </c>
      <c r="L421" s="20" t="str">
        <f t="shared" si="51"/>
        <v/>
      </c>
      <c r="M421" s="20" t="str">
        <f t="shared" si="52"/>
        <v/>
      </c>
      <c r="N421" s="20"/>
      <c r="O421" s="20">
        <f t="shared" si="53"/>
        <v>0</v>
      </c>
      <c r="P421" s="20">
        <f t="shared" si="54"/>
        <v>0</v>
      </c>
      <c r="Q421" s="20" t="str">
        <f t="shared" si="55"/>
        <v/>
      </c>
      <c r="R421" s="20">
        <f t="shared" si="56"/>
        <v>0</v>
      </c>
      <c r="S421" s="20"/>
      <c r="T421" s="20"/>
      <c r="U421" s="20"/>
      <c r="V421" s="20"/>
      <c r="W421" s="20"/>
      <c r="X421" s="20"/>
      <c r="Y421" s="20"/>
      <c r="Z421" s="20">
        <f>'BOCES SELECT'!E414</f>
        <v>1045455</v>
      </c>
      <c r="AA421" s="20" t="e">
        <f ca="1">'BOCES SELECT'!CH414</f>
        <v>#N/A</v>
      </c>
      <c r="AB421" s="21"/>
      <c r="AC421" s="21"/>
    </row>
    <row r="422" spans="1:29" s="17" customFormat="1" x14ac:dyDescent="0.2">
      <c r="A422" s="23"/>
      <c r="B422" s="28"/>
      <c r="C422" s="36"/>
      <c r="D422" s="25"/>
      <c r="E422" s="21"/>
      <c r="F422" s="21"/>
      <c r="G422" s="43"/>
      <c r="H422" s="21"/>
      <c r="I422" s="162"/>
      <c r="J422" s="522" t="str">
        <f t="shared" si="49"/>
        <v/>
      </c>
      <c r="K422" s="20">
        <f t="shared" si="50"/>
        <v>0</v>
      </c>
      <c r="L422" s="20" t="str">
        <f t="shared" si="51"/>
        <v/>
      </c>
      <c r="M422" s="20" t="str">
        <f t="shared" si="52"/>
        <v/>
      </c>
      <c r="N422" s="20"/>
      <c r="O422" s="20">
        <f t="shared" si="53"/>
        <v>0</v>
      </c>
      <c r="P422" s="20">
        <f t="shared" si="54"/>
        <v>0</v>
      </c>
      <c r="Q422" s="20" t="str">
        <f t="shared" si="55"/>
        <v/>
      </c>
      <c r="R422" s="20">
        <f t="shared" si="56"/>
        <v>0</v>
      </c>
      <c r="S422" s="20"/>
      <c r="T422" s="20"/>
      <c r="U422" s="20"/>
      <c r="V422" s="20"/>
      <c r="W422" s="20"/>
      <c r="X422" s="20"/>
      <c r="Y422" s="20"/>
      <c r="Z422" s="20">
        <f>'BOCES SELECT'!E415</f>
        <v>1045454</v>
      </c>
      <c r="AA422" s="20" t="e">
        <f ca="1">'BOCES SELECT'!CH415</f>
        <v>#N/A</v>
      </c>
      <c r="AB422" s="21"/>
      <c r="AC422" s="21"/>
    </row>
    <row r="423" spans="1:29" s="17" customFormat="1" x14ac:dyDescent="0.2">
      <c r="A423" s="23"/>
      <c r="B423" s="28"/>
      <c r="C423" s="36"/>
      <c r="D423" s="25"/>
      <c r="E423" s="21"/>
      <c r="F423" s="21"/>
      <c r="G423" s="43"/>
      <c r="H423" s="21"/>
      <c r="I423" s="162"/>
      <c r="J423" s="522" t="str">
        <f t="shared" si="49"/>
        <v/>
      </c>
      <c r="K423" s="20">
        <f t="shared" si="50"/>
        <v>0</v>
      </c>
      <c r="L423" s="20" t="str">
        <f t="shared" si="51"/>
        <v/>
      </c>
      <c r="M423" s="20" t="str">
        <f t="shared" si="52"/>
        <v/>
      </c>
      <c r="N423" s="20"/>
      <c r="O423" s="20">
        <f t="shared" si="53"/>
        <v>0</v>
      </c>
      <c r="P423" s="20">
        <f t="shared" si="54"/>
        <v>0</v>
      </c>
      <c r="Q423" s="20" t="str">
        <f t="shared" si="55"/>
        <v/>
      </c>
      <c r="R423" s="20">
        <f t="shared" si="56"/>
        <v>0</v>
      </c>
      <c r="S423" s="20"/>
      <c r="T423" s="20"/>
      <c r="U423" s="20"/>
      <c r="V423" s="20"/>
      <c r="W423" s="20"/>
      <c r="X423" s="20"/>
      <c r="Y423" s="20"/>
      <c r="Z423" s="20">
        <f>'BOCES SELECT'!E416</f>
        <v>1045453</v>
      </c>
      <c r="AA423" s="20" t="e">
        <f ca="1">'BOCES SELECT'!CH416</f>
        <v>#N/A</v>
      </c>
      <c r="AB423" s="21"/>
      <c r="AC423" s="21"/>
    </row>
    <row r="424" spans="1:29" s="17" customFormat="1" x14ac:dyDescent="0.2">
      <c r="A424" s="23"/>
      <c r="B424" s="28"/>
      <c r="C424" s="36"/>
      <c r="D424" s="25"/>
      <c r="E424" s="21"/>
      <c r="F424" s="21"/>
      <c r="G424" s="43"/>
      <c r="H424" s="21"/>
      <c r="I424" s="162"/>
      <c r="J424" s="522" t="str">
        <f t="shared" si="49"/>
        <v/>
      </c>
      <c r="K424" s="20">
        <f t="shared" si="50"/>
        <v>0</v>
      </c>
      <c r="L424" s="20" t="str">
        <f t="shared" si="51"/>
        <v/>
      </c>
      <c r="M424" s="20" t="str">
        <f t="shared" si="52"/>
        <v/>
      </c>
      <c r="N424" s="20"/>
      <c r="O424" s="20">
        <f t="shared" si="53"/>
        <v>0</v>
      </c>
      <c r="P424" s="20">
        <f t="shared" si="54"/>
        <v>0</v>
      </c>
      <c r="Q424" s="20" t="str">
        <f t="shared" si="55"/>
        <v/>
      </c>
      <c r="R424" s="20">
        <f t="shared" si="56"/>
        <v>0</v>
      </c>
      <c r="S424" s="20"/>
      <c r="T424" s="20"/>
      <c r="U424" s="20"/>
      <c r="V424" s="20"/>
      <c r="W424" s="20"/>
      <c r="X424" s="20"/>
      <c r="Y424" s="20"/>
      <c r="Z424" s="20">
        <f>'BOCES SELECT'!E417</f>
        <v>1045452</v>
      </c>
      <c r="AA424" s="20" t="e">
        <f ca="1">'BOCES SELECT'!CH417</f>
        <v>#N/A</v>
      </c>
      <c r="AB424" s="21"/>
      <c r="AC424" s="21"/>
    </row>
    <row r="425" spans="1:29" s="17" customFormat="1" x14ac:dyDescent="0.2">
      <c r="A425" s="23"/>
      <c r="B425" s="28"/>
      <c r="C425" s="36"/>
      <c r="D425" s="25"/>
      <c r="E425" s="21"/>
      <c r="F425" s="21"/>
      <c r="G425" s="43"/>
      <c r="H425" s="21"/>
      <c r="I425" s="162"/>
      <c r="J425" s="522" t="str">
        <f t="shared" si="49"/>
        <v/>
      </c>
      <c r="K425" s="20">
        <f t="shared" si="50"/>
        <v>0</v>
      </c>
      <c r="L425" s="20" t="str">
        <f t="shared" si="51"/>
        <v/>
      </c>
      <c r="M425" s="20" t="str">
        <f t="shared" si="52"/>
        <v/>
      </c>
      <c r="N425" s="20"/>
      <c r="O425" s="20">
        <f t="shared" si="53"/>
        <v>0</v>
      </c>
      <c r="P425" s="20">
        <f t="shared" si="54"/>
        <v>0</v>
      </c>
      <c r="Q425" s="20" t="str">
        <f t="shared" si="55"/>
        <v/>
      </c>
      <c r="R425" s="20">
        <f t="shared" si="56"/>
        <v>0</v>
      </c>
      <c r="S425" s="20"/>
      <c r="T425" s="20"/>
      <c r="U425" s="20"/>
      <c r="V425" s="20"/>
      <c r="W425" s="20"/>
      <c r="X425" s="20"/>
      <c r="Y425" s="20"/>
      <c r="Z425" s="20">
        <f>'BOCES SELECT'!E418</f>
        <v>1045451</v>
      </c>
      <c r="AA425" s="20" t="e">
        <f ca="1">'BOCES SELECT'!CH418</f>
        <v>#N/A</v>
      </c>
      <c r="AB425" s="21"/>
      <c r="AC425" s="21"/>
    </row>
    <row r="426" spans="1:29" s="17" customFormat="1" x14ac:dyDescent="0.2">
      <c r="A426" s="23"/>
      <c r="B426" s="28"/>
      <c r="C426" s="36"/>
      <c r="D426" s="25"/>
      <c r="E426" s="21"/>
      <c r="F426" s="21"/>
      <c r="G426" s="43"/>
      <c r="H426" s="21"/>
      <c r="I426" s="162"/>
      <c r="J426" s="522" t="str">
        <f t="shared" si="49"/>
        <v/>
      </c>
      <c r="K426" s="20">
        <f t="shared" si="50"/>
        <v>0</v>
      </c>
      <c r="L426" s="20" t="str">
        <f t="shared" si="51"/>
        <v/>
      </c>
      <c r="M426" s="20" t="str">
        <f t="shared" si="52"/>
        <v/>
      </c>
      <c r="N426" s="20"/>
      <c r="O426" s="20">
        <f t="shared" si="53"/>
        <v>0</v>
      </c>
      <c r="P426" s="20">
        <f t="shared" si="54"/>
        <v>0</v>
      </c>
      <c r="Q426" s="20" t="str">
        <f t="shared" si="55"/>
        <v/>
      </c>
      <c r="R426" s="20">
        <f t="shared" si="56"/>
        <v>0</v>
      </c>
      <c r="S426" s="20"/>
      <c r="T426" s="20"/>
      <c r="U426" s="20"/>
      <c r="V426" s="20"/>
      <c r="W426" s="20"/>
      <c r="X426" s="20"/>
      <c r="Y426" s="20"/>
      <c r="Z426" s="20">
        <f>'BOCES SELECT'!E419</f>
        <v>1045450</v>
      </c>
      <c r="AA426" s="20" t="e">
        <f ca="1">'BOCES SELECT'!CH419</f>
        <v>#N/A</v>
      </c>
      <c r="AB426" s="21"/>
      <c r="AC426" s="21"/>
    </row>
    <row r="427" spans="1:29" s="17" customFormat="1" x14ac:dyDescent="0.2">
      <c r="A427" s="23"/>
      <c r="B427" s="28"/>
      <c r="C427" s="36"/>
      <c r="D427" s="25"/>
      <c r="E427" s="21"/>
      <c r="F427" s="21"/>
      <c r="G427" s="43"/>
      <c r="H427" s="21"/>
      <c r="I427" s="162"/>
      <c r="J427" s="522" t="str">
        <f t="shared" si="49"/>
        <v/>
      </c>
      <c r="K427" s="20">
        <f t="shared" si="50"/>
        <v>0</v>
      </c>
      <c r="L427" s="20" t="str">
        <f t="shared" si="51"/>
        <v/>
      </c>
      <c r="M427" s="20" t="str">
        <f t="shared" si="52"/>
        <v/>
      </c>
      <c r="N427" s="20"/>
      <c r="O427" s="20">
        <f t="shared" si="53"/>
        <v>0</v>
      </c>
      <c r="P427" s="20">
        <f t="shared" si="54"/>
        <v>0</v>
      </c>
      <c r="Q427" s="20" t="str">
        <f t="shared" si="55"/>
        <v/>
      </c>
      <c r="R427" s="20">
        <f t="shared" si="56"/>
        <v>0</v>
      </c>
      <c r="S427" s="20"/>
      <c r="T427" s="20"/>
      <c r="U427" s="20"/>
      <c r="V427" s="20"/>
      <c r="W427" s="20"/>
      <c r="X427" s="20"/>
      <c r="Y427" s="20"/>
      <c r="Z427" s="20">
        <f>'BOCES SELECT'!E420</f>
        <v>1045449</v>
      </c>
      <c r="AA427" s="20" t="e">
        <f ca="1">'BOCES SELECT'!CH420</f>
        <v>#N/A</v>
      </c>
      <c r="AB427" s="21"/>
      <c r="AC427" s="21"/>
    </row>
    <row r="428" spans="1:29" s="17" customFormat="1" x14ac:dyDescent="0.2">
      <c r="A428" s="23"/>
      <c r="B428" s="28"/>
      <c r="C428" s="36"/>
      <c r="D428" s="25"/>
      <c r="E428" s="21"/>
      <c r="F428" s="21"/>
      <c r="G428" s="43"/>
      <c r="H428" s="21"/>
      <c r="I428" s="162"/>
      <c r="J428" s="522" t="str">
        <f t="shared" si="49"/>
        <v/>
      </c>
      <c r="K428" s="20">
        <f t="shared" si="50"/>
        <v>0</v>
      </c>
      <c r="L428" s="20" t="str">
        <f t="shared" si="51"/>
        <v/>
      </c>
      <c r="M428" s="20" t="str">
        <f t="shared" si="52"/>
        <v/>
      </c>
      <c r="N428" s="20"/>
      <c r="O428" s="20">
        <f t="shared" si="53"/>
        <v>0</v>
      </c>
      <c r="P428" s="20">
        <f t="shared" si="54"/>
        <v>0</v>
      </c>
      <c r="Q428" s="20" t="str">
        <f t="shared" si="55"/>
        <v/>
      </c>
      <c r="R428" s="20">
        <f t="shared" si="56"/>
        <v>0</v>
      </c>
      <c r="S428" s="20"/>
      <c r="T428" s="20"/>
      <c r="U428" s="20"/>
      <c r="V428" s="20"/>
      <c r="W428" s="20"/>
      <c r="X428" s="20"/>
      <c r="Y428" s="20"/>
      <c r="Z428" s="20">
        <f>'BOCES SELECT'!E421</f>
        <v>1045448</v>
      </c>
      <c r="AA428" s="20" t="e">
        <f ca="1">'BOCES SELECT'!CH421</f>
        <v>#N/A</v>
      </c>
      <c r="AB428" s="21"/>
      <c r="AC428" s="21"/>
    </row>
    <row r="429" spans="1:29" s="17" customFormat="1" x14ac:dyDescent="0.2">
      <c r="A429" s="23"/>
      <c r="B429" s="28"/>
      <c r="C429" s="36"/>
      <c r="D429" s="25"/>
      <c r="E429" s="21"/>
      <c r="F429" s="21"/>
      <c r="G429" s="43"/>
      <c r="H429" s="21"/>
      <c r="I429" s="162"/>
      <c r="J429" s="522" t="str">
        <f t="shared" si="49"/>
        <v/>
      </c>
      <c r="K429" s="20">
        <f t="shared" si="50"/>
        <v>0</v>
      </c>
      <c r="L429" s="20" t="str">
        <f t="shared" si="51"/>
        <v/>
      </c>
      <c r="M429" s="20" t="str">
        <f t="shared" si="52"/>
        <v/>
      </c>
      <c r="N429" s="20"/>
      <c r="O429" s="20">
        <f t="shared" si="53"/>
        <v>0</v>
      </c>
      <c r="P429" s="20">
        <f t="shared" si="54"/>
        <v>0</v>
      </c>
      <c r="Q429" s="20" t="str">
        <f t="shared" si="55"/>
        <v/>
      </c>
      <c r="R429" s="20">
        <f t="shared" si="56"/>
        <v>0</v>
      </c>
      <c r="S429" s="20"/>
      <c r="T429" s="20"/>
      <c r="U429" s="20"/>
      <c r="V429" s="20"/>
      <c r="W429" s="20"/>
      <c r="X429" s="20"/>
      <c r="Y429" s="20"/>
      <c r="Z429" s="20">
        <f>'BOCES SELECT'!E422</f>
        <v>1045447</v>
      </c>
      <c r="AA429" s="20" t="e">
        <f ca="1">'BOCES SELECT'!CH422</f>
        <v>#N/A</v>
      </c>
      <c r="AB429" s="21"/>
      <c r="AC429" s="21"/>
    </row>
    <row r="430" spans="1:29" s="17" customFormat="1" x14ac:dyDescent="0.2">
      <c r="A430" s="23"/>
      <c r="B430" s="28"/>
      <c r="C430" s="36"/>
      <c r="D430" s="25"/>
      <c r="E430" s="21"/>
      <c r="F430" s="21"/>
      <c r="G430" s="43"/>
      <c r="H430" s="21"/>
      <c r="I430" s="162"/>
      <c r="J430" s="522" t="str">
        <f t="shared" si="49"/>
        <v/>
      </c>
      <c r="K430" s="20">
        <f t="shared" si="50"/>
        <v>0</v>
      </c>
      <c r="L430" s="20" t="str">
        <f t="shared" si="51"/>
        <v/>
      </c>
      <c r="M430" s="20" t="str">
        <f t="shared" si="52"/>
        <v/>
      </c>
      <c r="N430" s="20"/>
      <c r="O430" s="20">
        <f t="shared" si="53"/>
        <v>0</v>
      </c>
      <c r="P430" s="20">
        <f t="shared" si="54"/>
        <v>0</v>
      </c>
      <c r="Q430" s="20" t="str">
        <f t="shared" si="55"/>
        <v/>
      </c>
      <c r="R430" s="20">
        <f t="shared" si="56"/>
        <v>0</v>
      </c>
      <c r="S430" s="20"/>
      <c r="T430" s="20"/>
      <c r="U430" s="20"/>
      <c r="V430" s="20"/>
      <c r="W430" s="20"/>
      <c r="X430" s="20"/>
      <c r="Y430" s="20"/>
      <c r="Z430" s="20">
        <f>'BOCES SELECT'!E423</f>
        <v>1045446</v>
      </c>
      <c r="AA430" s="20" t="e">
        <f ca="1">'BOCES SELECT'!CH423</f>
        <v>#N/A</v>
      </c>
      <c r="AB430" s="21"/>
      <c r="AC430" s="21"/>
    </row>
    <row r="431" spans="1:29" s="17" customFormat="1" x14ac:dyDescent="0.2">
      <c r="A431" s="23"/>
      <c r="B431" s="28"/>
      <c r="C431" s="36"/>
      <c r="D431" s="25"/>
      <c r="E431" s="21"/>
      <c r="F431" s="21"/>
      <c r="G431" s="43"/>
      <c r="H431" s="21"/>
      <c r="I431" s="162"/>
      <c r="J431" s="522" t="str">
        <f t="shared" si="49"/>
        <v/>
      </c>
      <c r="K431" s="20">
        <f t="shared" si="50"/>
        <v>0</v>
      </c>
      <c r="L431" s="20" t="str">
        <f t="shared" si="51"/>
        <v/>
      </c>
      <c r="M431" s="20" t="str">
        <f t="shared" si="52"/>
        <v/>
      </c>
      <c r="N431" s="20"/>
      <c r="O431" s="20">
        <f t="shared" si="53"/>
        <v>0</v>
      </c>
      <c r="P431" s="20">
        <f t="shared" si="54"/>
        <v>0</v>
      </c>
      <c r="Q431" s="20" t="str">
        <f t="shared" si="55"/>
        <v/>
      </c>
      <c r="R431" s="20">
        <f t="shared" si="56"/>
        <v>0</v>
      </c>
      <c r="S431" s="20"/>
      <c r="T431" s="20"/>
      <c r="U431" s="20"/>
      <c r="V431" s="20"/>
      <c r="W431" s="20"/>
      <c r="X431" s="20"/>
      <c r="Y431" s="20"/>
      <c r="Z431" s="20">
        <f>'BOCES SELECT'!E424</f>
        <v>1045445</v>
      </c>
      <c r="AA431" s="20" t="e">
        <f ca="1">'BOCES SELECT'!CH424</f>
        <v>#N/A</v>
      </c>
      <c r="AB431" s="21"/>
      <c r="AC431" s="21"/>
    </row>
    <row r="432" spans="1:29" s="17" customFormat="1" x14ac:dyDescent="0.2">
      <c r="A432" s="23"/>
      <c r="B432" s="28"/>
      <c r="C432" s="36"/>
      <c r="D432" s="25"/>
      <c r="E432" s="21"/>
      <c r="F432" s="21"/>
      <c r="G432" s="43"/>
      <c r="H432" s="21"/>
      <c r="I432" s="162"/>
      <c r="J432" s="522" t="str">
        <f t="shared" si="49"/>
        <v/>
      </c>
      <c r="K432" s="20">
        <f t="shared" si="50"/>
        <v>0</v>
      </c>
      <c r="L432" s="20" t="str">
        <f t="shared" si="51"/>
        <v/>
      </c>
      <c r="M432" s="20" t="str">
        <f t="shared" si="52"/>
        <v/>
      </c>
      <c r="N432" s="20"/>
      <c r="O432" s="20">
        <f t="shared" si="53"/>
        <v>0</v>
      </c>
      <c r="P432" s="20">
        <f t="shared" si="54"/>
        <v>0</v>
      </c>
      <c r="Q432" s="20" t="str">
        <f t="shared" si="55"/>
        <v/>
      </c>
      <c r="R432" s="20">
        <f t="shared" si="56"/>
        <v>0</v>
      </c>
      <c r="S432" s="20"/>
      <c r="T432" s="20"/>
      <c r="U432" s="20"/>
      <c r="V432" s="20"/>
      <c r="W432" s="20"/>
      <c r="X432" s="20"/>
      <c r="Y432" s="20"/>
      <c r="Z432" s="20">
        <f>'BOCES SELECT'!E425</f>
        <v>1045444</v>
      </c>
      <c r="AA432" s="20" t="e">
        <f ca="1">'BOCES SELECT'!CH425</f>
        <v>#N/A</v>
      </c>
      <c r="AB432" s="21"/>
      <c r="AC432" s="21"/>
    </row>
    <row r="433" spans="1:29" s="17" customFormat="1" x14ac:dyDescent="0.2">
      <c r="A433" s="23"/>
      <c r="B433" s="28"/>
      <c r="C433" s="36"/>
      <c r="D433" s="25"/>
      <c r="E433" s="21"/>
      <c r="F433" s="21"/>
      <c r="G433" s="43"/>
      <c r="H433" s="21"/>
      <c r="I433" s="162"/>
      <c r="J433" s="522" t="str">
        <f t="shared" si="49"/>
        <v/>
      </c>
      <c r="K433" s="20">
        <f t="shared" si="50"/>
        <v>0</v>
      </c>
      <c r="L433" s="20" t="str">
        <f t="shared" si="51"/>
        <v/>
      </c>
      <c r="M433" s="20" t="str">
        <f t="shared" si="52"/>
        <v/>
      </c>
      <c r="N433" s="20"/>
      <c r="O433" s="20">
        <f t="shared" si="53"/>
        <v>0</v>
      </c>
      <c r="P433" s="20">
        <f t="shared" si="54"/>
        <v>0</v>
      </c>
      <c r="Q433" s="20" t="str">
        <f t="shared" si="55"/>
        <v/>
      </c>
      <c r="R433" s="20">
        <f t="shared" si="56"/>
        <v>0</v>
      </c>
      <c r="S433" s="20"/>
      <c r="T433" s="20"/>
      <c r="U433" s="20"/>
      <c r="V433" s="20"/>
      <c r="W433" s="20"/>
      <c r="X433" s="20"/>
      <c r="Y433" s="20"/>
      <c r="Z433" s="20">
        <f>'BOCES SELECT'!E426</f>
        <v>1045443</v>
      </c>
      <c r="AA433" s="20" t="e">
        <f ca="1">'BOCES SELECT'!CH426</f>
        <v>#N/A</v>
      </c>
      <c r="AB433" s="21"/>
      <c r="AC433" s="21"/>
    </row>
    <row r="434" spans="1:29" s="17" customFormat="1" x14ac:dyDescent="0.2">
      <c r="A434" s="23"/>
      <c r="B434" s="28"/>
      <c r="C434" s="36"/>
      <c r="D434" s="25"/>
      <c r="E434" s="21"/>
      <c r="F434" s="21"/>
      <c r="G434" s="43"/>
      <c r="H434" s="21"/>
      <c r="I434" s="162"/>
      <c r="J434" s="522" t="str">
        <f t="shared" si="49"/>
        <v/>
      </c>
      <c r="K434" s="20">
        <f t="shared" si="50"/>
        <v>0</v>
      </c>
      <c r="L434" s="20" t="str">
        <f t="shared" si="51"/>
        <v/>
      </c>
      <c r="M434" s="20" t="str">
        <f t="shared" si="52"/>
        <v/>
      </c>
      <c r="N434" s="20"/>
      <c r="O434" s="20">
        <f t="shared" si="53"/>
        <v>0</v>
      </c>
      <c r="P434" s="20">
        <f t="shared" si="54"/>
        <v>0</v>
      </c>
      <c r="Q434" s="20" t="str">
        <f t="shared" si="55"/>
        <v/>
      </c>
      <c r="R434" s="20">
        <f t="shared" si="56"/>
        <v>0</v>
      </c>
      <c r="S434" s="20"/>
      <c r="T434" s="20"/>
      <c r="U434" s="20"/>
      <c r="V434" s="20"/>
      <c r="W434" s="20"/>
      <c r="X434" s="20"/>
      <c r="Y434" s="20"/>
      <c r="Z434" s="20">
        <f>'BOCES SELECT'!E427</f>
        <v>1045442</v>
      </c>
      <c r="AA434" s="20" t="e">
        <f ca="1">'BOCES SELECT'!CH427</f>
        <v>#N/A</v>
      </c>
      <c r="AB434" s="21"/>
      <c r="AC434" s="21"/>
    </row>
    <row r="435" spans="1:29" s="17" customFormat="1" x14ac:dyDescent="0.2">
      <c r="A435" s="23"/>
      <c r="B435" s="28"/>
      <c r="C435" s="36"/>
      <c r="D435" s="25"/>
      <c r="E435" s="21"/>
      <c r="F435" s="21"/>
      <c r="G435" s="43"/>
      <c r="H435" s="21"/>
      <c r="I435" s="162"/>
      <c r="J435" s="522" t="str">
        <f t="shared" si="49"/>
        <v/>
      </c>
      <c r="K435" s="20">
        <f t="shared" si="50"/>
        <v>0</v>
      </c>
      <c r="L435" s="20" t="str">
        <f t="shared" si="51"/>
        <v/>
      </c>
      <c r="M435" s="20" t="str">
        <f t="shared" si="52"/>
        <v/>
      </c>
      <c r="N435" s="20"/>
      <c r="O435" s="20">
        <f t="shared" si="53"/>
        <v>0</v>
      </c>
      <c r="P435" s="20">
        <f t="shared" si="54"/>
        <v>0</v>
      </c>
      <c r="Q435" s="20" t="str">
        <f t="shared" si="55"/>
        <v/>
      </c>
      <c r="R435" s="20">
        <f t="shared" si="56"/>
        <v>0</v>
      </c>
      <c r="S435" s="20"/>
      <c r="T435" s="20"/>
      <c r="U435" s="20"/>
      <c r="V435" s="20"/>
      <c r="W435" s="20"/>
      <c r="X435" s="20"/>
      <c r="Y435" s="20"/>
      <c r="Z435" s="20">
        <f>'BOCES SELECT'!E428</f>
        <v>1045441</v>
      </c>
      <c r="AA435" s="20" t="e">
        <f ca="1">'BOCES SELECT'!CH428</f>
        <v>#N/A</v>
      </c>
      <c r="AB435" s="21"/>
      <c r="AC435" s="21"/>
    </row>
    <row r="436" spans="1:29" s="17" customFormat="1" x14ac:dyDescent="0.2">
      <c r="A436" s="23"/>
      <c r="B436" s="28"/>
      <c r="C436" s="36"/>
      <c r="D436" s="25"/>
      <c r="E436" s="21"/>
      <c r="F436" s="21"/>
      <c r="G436" s="43"/>
      <c r="H436" s="21"/>
      <c r="I436" s="162"/>
      <c r="J436" s="522" t="str">
        <f t="shared" si="49"/>
        <v/>
      </c>
      <c r="K436" s="20">
        <f t="shared" si="50"/>
        <v>0</v>
      </c>
      <c r="L436" s="20" t="str">
        <f t="shared" si="51"/>
        <v/>
      </c>
      <c r="M436" s="20" t="str">
        <f t="shared" si="52"/>
        <v/>
      </c>
      <c r="N436" s="20"/>
      <c r="O436" s="20">
        <f t="shared" si="53"/>
        <v>0</v>
      </c>
      <c r="P436" s="20">
        <f t="shared" si="54"/>
        <v>0</v>
      </c>
      <c r="Q436" s="20" t="str">
        <f t="shared" si="55"/>
        <v/>
      </c>
      <c r="R436" s="20">
        <f t="shared" si="56"/>
        <v>0</v>
      </c>
      <c r="S436" s="20"/>
      <c r="T436" s="20"/>
      <c r="U436" s="20"/>
      <c r="V436" s="20"/>
      <c r="W436" s="20"/>
      <c r="X436" s="20"/>
      <c r="Y436" s="20"/>
      <c r="Z436" s="20">
        <f>'BOCES SELECT'!E429</f>
        <v>1045440</v>
      </c>
      <c r="AA436" s="20" t="e">
        <f ca="1">'BOCES SELECT'!CH429</f>
        <v>#N/A</v>
      </c>
      <c r="AB436" s="21"/>
      <c r="AC436" s="21"/>
    </row>
    <row r="437" spans="1:29" s="17" customFormat="1" x14ac:dyDescent="0.2">
      <c r="A437" s="23"/>
      <c r="B437" s="28"/>
      <c r="C437" s="36"/>
      <c r="D437" s="25"/>
      <c r="E437" s="21"/>
      <c r="F437" s="21"/>
      <c r="G437" s="43"/>
      <c r="H437" s="21"/>
      <c r="I437" s="162"/>
      <c r="J437" s="522" t="str">
        <f t="shared" si="49"/>
        <v/>
      </c>
      <c r="K437" s="20">
        <f t="shared" si="50"/>
        <v>0</v>
      </c>
      <c r="L437" s="20" t="str">
        <f t="shared" si="51"/>
        <v/>
      </c>
      <c r="M437" s="20" t="str">
        <f t="shared" si="52"/>
        <v/>
      </c>
      <c r="N437" s="20"/>
      <c r="O437" s="20">
        <f t="shared" si="53"/>
        <v>0</v>
      </c>
      <c r="P437" s="20">
        <f t="shared" si="54"/>
        <v>0</v>
      </c>
      <c r="Q437" s="20" t="str">
        <f t="shared" si="55"/>
        <v/>
      </c>
      <c r="R437" s="20">
        <f t="shared" si="56"/>
        <v>0</v>
      </c>
      <c r="S437" s="20"/>
      <c r="T437" s="20"/>
      <c r="U437" s="20"/>
      <c r="V437" s="20"/>
      <c r="W437" s="20"/>
      <c r="X437" s="20"/>
      <c r="Y437" s="20"/>
      <c r="Z437" s="20">
        <f>'BOCES SELECT'!E430</f>
        <v>1045439</v>
      </c>
      <c r="AA437" s="20" t="e">
        <f ca="1">'BOCES SELECT'!CH430</f>
        <v>#N/A</v>
      </c>
      <c r="AB437" s="21"/>
      <c r="AC437" s="21"/>
    </row>
    <row r="438" spans="1:29" s="17" customFormat="1" x14ac:dyDescent="0.2">
      <c r="A438" s="23"/>
      <c r="B438" s="28"/>
      <c r="C438" s="36"/>
      <c r="D438" s="25"/>
      <c r="E438" s="21"/>
      <c r="F438" s="21"/>
      <c r="G438" s="43"/>
      <c r="H438" s="21"/>
      <c r="I438" s="162"/>
      <c r="J438" s="522" t="str">
        <f t="shared" si="49"/>
        <v/>
      </c>
      <c r="K438" s="20">
        <f t="shared" si="50"/>
        <v>0</v>
      </c>
      <c r="L438" s="20" t="str">
        <f t="shared" si="51"/>
        <v/>
      </c>
      <c r="M438" s="20" t="str">
        <f t="shared" si="52"/>
        <v/>
      </c>
      <c r="N438" s="20"/>
      <c r="O438" s="20">
        <f t="shared" si="53"/>
        <v>0</v>
      </c>
      <c r="P438" s="20">
        <f t="shared" si="54"/>
        <v>0</v>
      </c>
      <c r="Q438" s="20" t="str">
        <f t="shared" si="55"/>
        <v/>
      </c>
      <c r="R438" s="20">
        <f t="shared" si="56"/>
        <v>0</v>
      </c>
      <c r="S438" s="20"/>
      <c r="T438" s="20"/>
      <c r="U438" s="20"/>
      <c r="V438" s="20"/>
      <c r="W438" s="20"/>
      <c r="X438" s="20"/>
      <c r="Y438" s="20"/>
      <c r="Z438" s="20">
        <f>'BOCES SELECT'!E431</f>
        <v>1045438</v>
      </c>
      <c r="AA438" s="20" t="e">
        <f ca="1">'BOCES SELECT'!CH431</f>
        <v>#N/A</v>
      </c>
      <c r="AB438" s="21"/>
      <c r="AC438" s="21"/>
    </row>
    <row r="439" spans="1:29" s="17" customFormat="1" x14ac:dyDescent="0.2">
      <c r="A439" s="23"/>
      <c r="B439" s="28"/>
      <c r="C439" s="36"/>
      <c r="D439" s="25"/>
      <c r="E439" s="21"/>
      <c r="F439" s="21"/>
      <c r="G439" s="43"/>
      <c r="H439" s="21"/>
      <c r="I439" s="162"/>
      <c r="J439" s="522" t="str">
        <f t="shared" si="49"/>
        <v/>
      </c>
      <c r="K439" s="20">
        <f t="shared" si="50"/>
        <v>0</v>
      </c>
      <c r="L439" s="20" t="str">
        <f t="shared" si="51"/>
        <v/>
      </c>
      <c r="M439" s="20" t="str">
        <f t="shared" si="52"/>
        <v/>
      </c>
      <c r="N439" s="20"/>
      <c r="O439" s="20">
        <f t="shared" si="53"/>
        <v>0</v>
      </c>
      <c r="P439" s="20">
        <f t="shared" si="54"/>
        <v>0</v>
      </c>
      <c r="Q439" s="20" t="str">
        <f t="shared" si="55"/>
        <v/>
      </c>
      <c r="R439" s="20">
        <f t="shared" si="56"/>
        <v>0</v>
      </c>
      <c r="S439" s="20"/>
      <c r="T439" s="20"/>
      <c r="U439" s="20"/>
      <c r="V439" s="20"/>
      <c r="W439" s="20"/>
      <c r="X439" s="20"/>
      <c r="Y439" s="20"/>
      <c r="Z439" s="20">
        <f>'BOCES SELECT'!E432</f>
        <v>1045437</v>
      </c>
      <c r="AA439" s="20" t="e">
        <f ca="1">'BOCES SELECT'!CH432</f>
        <v>#N/A</v>
      </c>
      <c r="AB439" s="21"/>
      <c r="AC439" s="21"/>
    </row>
    <row r="440" spans="1:29" s="17" customFormat="1" x14ac:dyDescent="0.2">
      <c r="A440" s="23"/>
      <c r="B440" s="28"/>
      <c r="C440" s="36"/>
      <c r="D440" s="25"/>
      <c r="E440" s="21"/>
      <c r="F440" s="21"/>
      <c r="G440" s="43"/>
      <c r="H440" s="21"/>
      <c r="I440" s="162"/>
      <c r="J440" s="522" t="str">
        <f t="shared" si="49"/>
        <v/>
      </c>
      <c r="K440" s="20">
        <f t="shared" si="50"/>
        <v>0</v>
      </c>
      <c r="L440" s="20" t="str">
        <f t="shared" si="51"/>
        <v/>
      </c>
      <c r="M440" s="20" t="str">
        <f t="shared" si="52"/>
        <v/>
      </c>
      <c r="N440" s="20"/>
      <c r="O440" s="20">
        <f t="shared" si="53"/>
        <v>0</v>
      </c>
      <c r="P440" s="20">
        <f t="shared" si="54"/>
        <v>0</v>
      </c>
      <c r="Q440" s="20" t="str">
        <f t="shared" si="55"/>
        <v/>
      </c>
      <c r="R440" s="20">
        <f t="shared" si="56"/>
        <v>0</v>
      </c>
      <c r="S440" s="20"/>
      <c r="T440" s="20"/>
      <c r="U440" s="20"/>
      <c r="V440" s="20"/>
      <c r="W440" s="20"/>
      <c r="X440" s="20"/>
      <c r="Y440" s="20"/>
      <c r="Z440" s="20">
        <f>'BOCES SELECT'!E433</f>
        <v>1045436</v>
      </c>
      <c r="AA440" s="20" t="e">
        <f ca="1">'BOCES SELECT'!CH433</f>
        <v>#N/A</v>
      </c>
      <c r="AB440" s="21"/>
      <c r="AC440" s="21"/>
    </row>
    <row r="441" spans="1:29" s="17" customFormat="1" x14ac:dyDescent="0.2">
      <c r="A441" s="23"/>
      <c r="B441" s="28"/>
      <c r="C441" s="36"/>
      <c r="D441" s="25"/>
      <c r="E441" s="21"/>
      <c r="F441" s="21"/>
      <c r="G441" s="43"/>
      <c r="H441" s="21"/>
      <c r="I441" s="162"/>
      <c r="J441" s="522" t="str">
        <f t="shared" si="49"/>
        <v/>
      </c>
      <c r="K441" s="20">
        <f t="shared" si="50"/>
        <v>0</v>
      </c>
      <c r="L441" s="20" t="str">
        <f t="shared" si="51"/>
        <v/>
      </c>
      <c r="M441" s="20" t="str">
        <f t="shared" si="52"/>
        <v/>
      </c>
      <c r="N441" s="20"/>
      <c r="O441" s="20">
        <f t="shared" si="53"/>
        <v>0</v>
      </c>
      <c r="P441" s="20">
        <f t="shared" si="54"/>
        <v>0</v>
      </c>
      <c r="Q441" s="20" t="str">
        <f t="shared" si="55"/>
        <v/>
      </c>
      <c r="R441" s="20">
        <f t="shared" si="56"/>
        <v>0</v>
      </c>
      <c r="S441" s="20"/>
      <c r="T441" s="20"/>
      <c r="U441" s="20"/>
      <c r="V441" s="20"/>
      <c r="W441" s="20"/>
      <c r="X441" s="20"/>
      <c r="Y441" s="20"/>
      <c r="Z441" s="20">
        <f>'BOCES SELECT'!E434</f>
        <v>1045435</v>
      </c>
      <c r="AA441" s="20" t="e">
        <f ca="1">'BOCES SELECT'!CH434</f>
        <v>#N/A</v>
      </c>
      <c r="AB441" s="21"/>
      <c r="AC441" s="21"/>
    </row>
    <row r="442" spans="1:29" s="17" customFormat="1" x14ac:dyDescent="0.2">
      <c r="A442" s="23"/>
      <c r="B442" s="28"/>
      <c r="C442" s="36"/>
      <c r="D442" s="25"/>
      <c r="E442" s="21"/>
      <c r="F442" s="21"/>
      <c r="G442" s="43"/>
      <c r="H442" s="21"/>
      <c r="I442" s="162"/>
      <c r="J442" s="522" t="str">
        <f t="shared" si="49"/>
        <v/>
      </c>
      <c r="K442" s="20">
        <f t="shared" si="50"/>
        <v>0</v>
      </c>
      <c r="L442" s="20" t="str">
        <f t="shared" si="51"/>
        <v/>
      </c>
      <c r="M442" s="20" t="str">
        <f t="shared" si="52"/>
        <v/>
      </c>
      <c r="N442" s="20"/>
      <c r="O442" s="20">
        <f t="shared" si="53"/>
        <v>0</v>
      </c>
      <c r="P442" s="20">
        <f t="shared" si="54"/>
        <v>0</v>
      </c>
      <c r="Q442" s="20" t="str">
        <f t="shared" si="55"/>
        <v/>
      </c>
      <c r="R442" s="20">
        <f t="shared" si="56"/>
        <v>0</v>
      </c>
      <c r="S442" s="20"/>
      <c r="T442" s="20"/>
      <c r="U442" s="20"/>
      <c r="V442" s="20"/>
      <c r="W442" s="20"/>
      <c r="X442" s="20"/>
      <c r="Y442" s="20"/>
      <c r="Z442" s="20">
        <f>'BOCES SELECT'!E435</f>
        <v>1045434</v>
      </c>
      <c r="AA442" s="20" t="e">
        <f ca="1">'BOCES SELECT'!CH435</f>
        <v>#N/A</v>
      </c>
      <c r="AB442" s="21"/>
      <c r="AC442" s="21"/>
    </row>
    <row r="443" spans="1:29" s="17" customFormat="1" x14ac:dyDescent="0.2">
      <c r="A443" s="23"/>
      <c r="B443" s="28"/>
      <c r="C443" s="36"/>
      <c r="D443" s="25"/>
      <c r="E443" s="21"/>
      <c r="F443" s="21"/>
      <c r="G443" s="43"/>
      <c r="H443" s="21"/>
      <c r="I443" s="162"/>
      <c r="J443" s="522" t="str">
        <f t="shared" si="49"/>
        <v/>
      </c>
      <c r="K443" s="20">
        <f t="shared" si="50"/>
        <v>0</v>
      </c>
      <c r="L443" s="20" t="str">
        <f t="shared" si="51"/>
        <v/>
      </c>
      <c r="M443" s="20" t="str">
        <f t="shared" si="52"/>
        <v/>
      </c>
      <c r="N443" s="20"/>
      <c r="O443" s="20">
        <f t="shared" si="53"/>
        <v>0</v>
      </c>
      <c r="P443" s="20">
        <f t="shared" si="54"/>
        <v>0</v>
      </c>
      <c r="Q443" s="20" t="str">
        <f t="shared" si="55"/>
        <v/>
      </c>
      <c r="R443" s="20">
        <f t="shared" si="56"/>
        <v>0</v>
      </c>
      <c r="S443" s="20"/>
      <c r="T443" s="20"/>
      <c r="U443" s="20"/>
      <c r="V443" s="20"/>
      <c r="W443" s="20"/>
      <c r="X443" s="20"/>
      <c r="Y443" s="20"/>
      <c r="Z443" s="20">
        <f>'BOCES SELECT'!E436</f>
        <v>1045433</v>
      </c>
      <c r="AA443" s="20" t="e">
        <f ca="1">'BOCES SELECT'!CH436</f>
        <v>#N/A</v>
      </c>
      <c r="AB443" s="21"/>
      <c r="AC443" s="21"/>
    </row>
    <row r="444" spans="1:29" s="17" customFormat="1" x14ac:dyDescent="0.2">
      <c r="A444" s="23"/>
      <c r="B444" s="28"/>
      <c r="C444" s="36"/>
      <c r="D444" s="25"/>
      <c r="E444" s="21"/>
      <c r="F444" s="21"/>
      <c r="G444" s="43"/>
      <c r="H444" s="21"/>
      <c r="I444" s="162"/>
      <c r="J444" s="522" t="str">
        <f t="shared" si="49"/>
        <v/>
      </c>
      <c r="K444" s="20">
        <f t="shared" si="50"/>
        <v>0</v>
      </c>
      <c r="L444" s="20" t="str">
        <f t="shared" si="51"/>
        <v/>
      </c>
      <c r="M444" s="20" t="str">
        <f t="shared" si="52"/>
        <v/>
      </c>
      <c r="N444" s="20"/>
      <c r="O444" s="20">
        <f t="shared" si="53"/>
        <v>0</v>
      </c>
      <c r="P444" s="20">
        <f t="shared" si="54"/>
        <v>0</v>
      </c>
      <c r="Q444" s="20" t="str">
        <f t="shared" si="55"/>
        <v/>
      </c>
      <c r="R444" s="20">
        <f t="shared" si="56"/>
        <v>0</v>
      </c>
      <c r="S444" s="20"/>
      <c r="T444" s="20"/>
      <c r="U444" s="20"/>
      <c r="V444" s="20"/>
      <c r="W444" s="20"/>
      <c r="X444" s="20"/>
      <c r="Y444" s="20"/>
      <c r="Z444" s="20">
        <f>'BOCES SELECT'!E437</f>
        <v>1045432</v>
      </c>
      <c r="AA444" s="20" t="e">
        <f ca="1">'BOCES SELECT'!CH437</f>
        <v>#N/A</v>
      </c>
      <c r="AB444" s="21"/>
      <c r="AC444" s="21"/>
    </row>
    <row r="445" spans="1:29" s="17" customFormat="1" x14ac:dyDescent="0.2">
      <c r="A445" s="23"/>
      <c r="B445" s="28"/>
      <c r="C445" s="36"/>
      <c r="D445" s="25"/>
      <c r="E445" s="21"/>
      <c r="F445" s="21"/>
      <c r="G445" s="43"/>
      <c r="H445" s="21"/>
      <c r="I445" s="162"/>
      <c r="J445" s="522" t="str">
        <f t="shared" si="49"/>
        <v/>
      </c>
      <c r="K445" s="20">
        <f t="shared" si="50"/>
        <v>0</v>
      </c>
      <c r="L445" s="20" t="str">
        <f t="shared" si="51"/>
        <v/>
      </c>
      <c r="M445" s="20" t="str">
        <f t="shared" si="52"/>
        <v/>
      </c>
      <c r="N445" s="20"/>
      <c r="O445" s="20">
        <f t="shared" si="53"/>
        <v>0</v>
      </c>
      <c r="P445" s="20">
        <f t="shared" si="54"/>
        <v>0</v>
      </c>
      <c r="Q445" s="20" t="str">
        <f t="shared" si="55"/>
        <v/>
      </c>
      <c r="R445" s="20">
        <f t="shared" si="56"/>
        <v>0</v>
      </c>
      <c r="S445" s="20"/>
      <c r="T445" s="20"/>
      <c r="U445" s="20"/>
      <c r="V445" s="20"/>
      <c r="W445" s="20"/>
      <c r="X445" s="20"/>
      <c r="Y445" s="20"/>
      <c r="Z445" s="20">
        <f>'BOCES SELECT'!E438</f>
        <v>1045431</v>
      </c>
      <c r="AA445" s="20" t="e">
        <f ca="1">'BOCES SELECT'!CH438</f>
        <v>#N/A</v>
      </c>
      <c r="AB445" s="21"/>
      <c r="AC445" s="21"/>
    </row>
    <row r="446" spans="1:29" s="17" customFormat="1" x14ac:dyDescent="0.2">
      <c r="A446" s="23"/>
      <c r="B446" s="28"/>
      <c r="C446" s="36"/>
      <c r="D446" s="25"/>
      <c r="E446" s="21"/>
      <c r="F446" s="21"/>
      <c r="G446" s="43"/>
      <c r="H446" s="21"/>
      <c r="I446" s="162"/>
      <c r="J446" s="522" t="str">
        <f t="shared" si="49"/>
        <v/>
      </c>
      <c r="K446" s="20">
        <f t="shared" si="50"/>
        <v>0</v>
      </c>
      <c r="L446" s="20" t="str">
        <f t="shared" si="51"/>
        <v/>
      </c>
      <c r="M446" s="20" t="str">
        <f t="shared" si="52"/>
        <v/>
      </c>
      <c r="N446" s="20"/>
      <c r="O446" s="20">
        <f t="shared" si="53"/>
        <v>0</v>
      </c>
      <c r="P446" s="20">
        <f t="shared" si="54"/>
        <v>0</v>
      </c>
      <c r="Q446" s="20" t="str">
        <f t="shared" si="55"/>
        <v/>
      </c>
      <c r="R446" s="20">
        <f t="shared" si="56"/>
        <v>0</v>
      </c>
      <c r="S446" s="20"/>
      <c r="T446" s="20"/>
      <c r="U446" s="20"/>
      <c r="V446" s="20"/>
      <c r="W446" s="20"/>
      <c r="X446" s="20"/>
      <c r="Y446" s="20"/>
      <c r="Z446" s="20">
        <f>'BOCES SELECT'!E439</f>
        <v>1045430</v>
      </c>
      <c r="AA446" s="20" t="e">
        <f ca="1">'BOCES SELECT'!CH439</f>
        <v>#N/A</v>
      </c>
      <c r="AB446" s="21"/>
      <c r="AC446" s="21"/>
    </row>
    <row r="447" spans="1:29" s="17" customFormat="1" x14ac:dyDescent="0.2">
      <c r="A447" s="23"/>
      <c r="B447" s="28"/>
      <c r="C447" s="36"/>
      <c r="D447" s="25"/>
      <c r="E447" s="21"/>
      <c r="F447" s="21"/>
      <c r="G447" s="43"/>
      <c r="H447" s="21"/>
      <c r="I447" s="162"/>
      <c r="J447" s="522" t="str">
        <f t="shared" si="49"/>
        <v/>
      </c>
      <c r="K447" s="20">
        <f t="shared" si="50"/>
        <v>0</v>
      </c>
      <c r="L447" s="20" t="str">
        <f t="shared" si="51"/>
        <v/>
      </c>
      <c r="M447" s="20" t="str">
        <f t="shared" si="52"/>
        <v/>
      </c>
      <c r="N447" s="20"/>
      <c r="O447" s="20">
        <f t="shared" si="53"/>
        <v>0</v>
      </c>
      <c r="P447" s="20">
        <f t="shared" si="54"/>
        <v>0</v>
      </c>
      <c r="Q447" s="20" t="str">
        <f t="shared" si="55"/>
        <v/>
      </c>
      <c r="R447" s="20">
        <f t="shared" si="56"/>
        <v>0</v>
      </c>
      <c r="S447" s="20"/>
      <c r="T447" s="20"/>
      <c r="U447" s="20"/>
      <c r="V447" s="20"/>
      <c r="W447" s="20"/>
      <c r="X447" s="20"/>
      <c r="Y447" s="20"/>
      <c r="Z447" s="20">
        <f>'BOCES SELECT'!E440</f>
        <v>1045429</v>
      </c>
      <c r="AA447" s="20" t="e">
        <f ca="1">'BOCES SELECT'!CH440</f>
        <v>#N/A</v>
      </c>
      <c r="AB447" s="21"/>
      <c r="AC447" s="21"/>
    </row>
    <row r="448" spans="1:29" s="17" customFormat="1" x14ac:dyDescent="0.2">
      <c r="A448" s="23"/>
      <c r="B448" s="28"/>
      <c r="C448" s="36"/>
      <c r="D448" s="25"/>
      <c r="E448" s="21"/>
      <c r="F448" s="21"/>
      <c r="G448" s="43"/>
      <c r="H448" s="21"/>
      <c r="I448" s="162"/>
      <c r="J448" s="522" t="str">
        <f t="shared" si="49"/>
        <v/>
      </c>
      <c r="K448" s="20">
        <f t="shared" si="50"/>
        <v>0</v>
      </c>
      <c r="L448" s="20" t="str">
        <f t="shared" si="51"/>
        <v/>
      </c>
      <c r="M448" s="20" t="str">
        <f t="shared" si="52"/>
        <v/>
      </c>
      <c r="N448" s="20"/>
      <c r="O448" s="20">
        <f t="shared" si="53"/>
        <v>0</v>
      </c>
      <c r="P448" s="20">
        <f t="shared" si="54"/>
        <v>0</v>
      </c>
      <c r="Q448" s="20" t="str">
        <f t="shared" si="55"/>
        <v/>
      </c>
      <c r="R448" s="20">
        <f t="shared" si="56"/>
        <v>0</v>
      </c>
      <c r="S448" s="20"/>
      <c r="T448" s="20"/>
      <c r="U448" s="20"/>
      <c r="V448" s="20"/>
      <c r="W448" s="20"/>
      <c r="X448" s="20"/>
      <c r="Y448" s="20"/>
      <c r="Z448" s="20">
        <f>'BOCES SELECT'!E441</f>
        <v>1045428</v>
      </c>
      <c r="AA448" s="20" t="e">
        <f ca="1">'BOCES SELECT'!CH441</f>
        <v>#N/A</v>
      </c>
      <c r="AB448" s="21"/>
      <c r="AC448" s="21"/>
    </row>
    <row r="449" spans="1:29" s="17" customFormat="1" x14ac:dyDescent="0.2">
      <c r="A449" s="23"/>
      <c r="B449" s="28"/>
      <c r="C449" s="36"/>
      <c r="D449" s="25"/>
      <c r="E449" s="21"/>
      <c r="F449" s="21"/>
      <c r="G449" s="43"/>
      <c r="H449" s="21"/>
      <c r="I449" s="162"/>
      <c r="J449" s="522" t="str">
        <f t="shared" si="49"/>
        <v/>
      </c>
      <c r="K449" s="20">
        <f t="shared" si="50"/>
        <v>0</v>
      </c>
      <c r="L449" s="20" t="str">
        <f t="shared" si="51"/>
        <v/>
      </c>
      <c r="M449" s="20" t="str">
        <f t="shared" si="52"/>
        <v/>
      </c>
      <c r="N449" s="20"/>
      <c r="O449" s="20">
        <f t="shared" si="53"/>
        <v>0</v>
      </c>
      <c r="P449" s="20">
        <f t="shared" si="54"/>
        <v>0</v>
      </c>
      <c r="Q449" s="20" t="str">
        <f t="shared" si="55"/>
        <v/>
      </c>
      <c r="R449" s="20">
        <f t="shared" si="56"/>
        <v>0</v>
      </c>
      <c r="S449" s="20"/>
      <c r="T449" s="20"/>
      <c r="U449" s="20"/>
      <c r="V449" s="20"/>
      <c r="W449" s="20"/>
      <c r="X449" s="20"/>
      <c r="Y449" s="20"/>
      <c r="Z449" s="20">
        <f>'BOCES SELECT'!E442</f>
        <v>1045427</v>
      </c>
      <c r="AA449" s="20" t="e">
        <f ca="1">'BOCES SELECT'!CH442</f>
        <v>#N/A</v>
      </c>
      <c r="AB449" s="21"/>
      <c r="AC449" s="21"/>
    </row>
    <row r="450" spans="1:29" s="17" customFormat="1" x14ac:dyDescent="0.2">
      <c r="A450" s="23"/>
      <c r="B450" s="28"/>
      <c r="C450" s="36"/>
      <c r="D450" s="25"/>
      <c r="E450" s="21"/>
      <c r="F450" s="21"/>
      <c r="G450" s="43"/>
      <c r="H450" s="21"/>
      <c r="I450" s="162"/>
      <c r="J450" s="522" t="str">
        <f t="shared" si="49"/>
        <v/>
      </c>
      <c r="K450" s="20">
        <f t="shared" si="50"/>
        <v>0</v>
      </c>
      <c r="L450" s="20" t="str">
        <f t="shared" si="51"/>
        <v/>
      </c>
      <c r="M450" s="20" t="str">
        <f t="shared" si="52"/>
        <v/>
      </c>
      <c r="N450" s="20"/>
      <c r="O450" s="20">
        <f t="shared" si="53"/>
        <v>0</v>
      </c>
      <c r="P450" s="20">
        <f t="shared" si="54"/>
        <v>0</v>
      </c>
      <c r="Q450" s="20" t="str">
        <f t="shared" si="55"/>
        <v/>
      </c>
      <c r="R450" s="20">
        <f t="shared" si="56"/>
        <v>0</v>
      </c>
      <c r="S450" s="20"/>
      <c r="T450" s="20"/>
      <c r="U450" s="20"/>
      <c r="V450" s="20"/>
      <c r="W450" s="20"/>
      <c r="X450" s="20"/>
      <c r="Y450" s="20"/>
      <c r="Z450" s="20">
        <f>'BOCES SELECT'!E443</f>
        <v>1045426</v>
      </c>
      <c r="AA450" s="20" t="e">
        <f ca="1">'BOCES SELECT'!CH443</f>
        <v>#N/A</v>
      </c>
      <c r="AB450" s="21"/>
      <c r="AC450" s="21"/>
    </row>
    <row r="451" spans="1:29" s="17" customFormat="1" x14ac:dyDescent="0.2">
      <c r="A451" s="23"/>
      <c r="B451" s="28"/>
      <c r="C451" s="36"/>
      <c r="D451" s="25"/>
      <c r="E451" s="21"/>
      <c r="F451" s="21"/>
      <c r="G451" s="43"/>
      <c r="H451" s="21"/>
      <c r="I451" s="162"/>
      <c r="J451" s="522" t="str">
        <f t="shared" si="49"/>
        <v/>
      </c>
      <c r="K451" s="20">
        <f t="shared" si="50"/>
        <v>0</v>
      </c>
      <c r="L451" s="20" t="str">
        <f t="shared" si="51"/>
        <v/>
      </c>
      <c r="M451" s="20" t="str">
        <f t="shared" si="52"/>
        <v/>
      </c>
      <c r="N451" s="20"/>
      <c r="O451" s="20">
        <f t="shared" si="53"/>
        <v>0</v>
      </c>
      <c r="P451" s="20">
        <f t="shared" si="54"/>
        <v>0</v>
      </c>
      <c r="Q451" s="20" t="str">
        <f t="shared" si="55"/>
        <v/>
      </c>
      <c r="R451" s="20">
        <f t="shared" si="56"/>
        <v>0</v>
      </c>
      <c r="S451" s="20"/>
      <c r="T451" s="20"/>
      <c r="U451" s="20"/>
      <c r="V451" s="20"/>
      <c r="W451" s="20"/>
      <c r="X451" s="20"/>
      <c r="Y451" s="20"/>
      <c r="Z451" s="20">
        <f>'BOCES SELECT'!E444</f>
        <v>1045425</v>
      </c>
      <c r="AA451" s="20" t="e">
        <f ca="1">'BOCES SELECT'!CH444</f>
        <v>#N/A</v>
      </c>
      <c r="AB451" s="21"/>
      <c r="AC451" s="21"/>
    </row>
    <row r="452" spans="1:29" s="17" customFormat="1" x14ac:dyDescent="0.2">
      <c r="A452" s="23"/>
      <c r="B452" s="28"/>
      <c r="C452" s="36"/>
      <c r="D452" s="25"/>
      <c r="E452" s="21"/>
      <c r="F452" s="21"/>
      <c r="G452" s="43"/>
      <c r="H452" s="21"/>
      <c r="I452" s="162"/>
      <c r="J452" s="522" t="str">
        <f t="shared" si="49"/>
        <v/>
      </c>
      <c r="K452" s="20">
        <f t="shared" si="50"/>
        <v>0</v>
      </c>
      <c r="L452" s="20" t="str">
        <f t="shared" si="51"/>
        <v/>
      </c>
      <c r="M452" s="20" t="str">
        <f t="shared" si="52"/>
        <v/>
      </c>
      <c r="N452" s="20"/>
      <c r="O452" s="20">
        <f t="shared" si="53"/>
        <v>0</v>
      </c>
      <c r="P452" s="20">
        <f t="shared" si="54"/>
        <v>0</v>
      </c>
      <c r="Q452" s="20" t="str">
        <f t="shared" si="55"/>
        <v/>
      </c>
      <c r="R452" s="20">
        <f t="shared" si="56"/>
        <v>0</v>
      </c>
      <c r="S452" s="20"/>
      <c r="T452" s="20"/>
      <c r="U452" s="20"/>
      <c r="V452" s="20"/>
      <c r="W452" s="20"/>
      <c r="X452" s="20"/>
      <c r="Y452" s="20"/>
      <c r="Z452" s="20">
        <f>'BOCES SELECT'!E445</f>
        <v>1045424</v>
      </c>
      <c r="AA452" s="20" t="e">
        <f ca="1">'BOCES SELECT'!CH445</f>
        <v>#N/A</v>
      </c>
      <c r="AB452" s="21"/>
      <c r="AC452" s="21"/>
    </row>
    <row r="453" spans="1:29" s="17" customFormat="1" x14ac:dyDescent="0.2">
      <c r="A453" s="23"/>
      <c r="B453" s="28"/>
      <c r="C453" s="36"/>
      <c r="D453" s="25"/>
      <c r="E453" s="21"/>
      <c r="F453" s="21"/>
      <c r="G453" s="43"/>
      <c r="H453" s="21"/>
      <c r="I453" s="162"/>
      <c r="J453" s="522" t="str">
        <f t="shared" si="49"/>
        <v/>
      </c>
      <c r="K453" s="20">
        <f t="shared" si="50"/>
        <v>0</v>
      </c>
      <c r="L453" s="20" t="str">
        <f t="shared" si="51"/>
        <v/>
      </c>
      <c r="M453" s="20" t="str">
        <f t="shared" si="52"/>
        <v/>
      </c>
      <c r="N453" s="20"/>
      <c r="O453" s="20">
        <f t="shared" si="53"/>
        <v>0</v>
      </c>
      <c r="P453" s="20">
        <f t="shared" si="54"/>
        <v>0</v>
      </c>
      <c r="Q453" s="20" t="str">
        <f t="shared" si="55"/>
        <v/>
      </c>
      <c r="R453" s="20">
        <f t="shared" si="56"/>
        <v>0</v>
      </c>
      <c r="S453" s="20"/>
      <c r="T453" s="20"/>
      <c r="U453" s="20"/>
      <c r="V453" s="20"/>
      <c r="W453" s="20"/>
      <c r="X453" s="20"/>
      <c r="Y453" s="20"/>
      <c r="Z453" s="20">
        <f>'BOCES SELECT'!E446</f>
        <v>1045423</v>
      </c>
      <c r="AA453" s="20" t="e">
        <f ca="1">'BOCES SELECT'!CH446</f>
        <v>#N/A</v>
      </c>
      <c r="AB453" s="21"/>
      <c r="AC453" s="21"/>
    </row>
    <row r="454" spans="1:29" s="17" customFormat="1" x14ac:dyDescent="0.2">
      <c r="A454" s="23"/>
      <c r="B454" s="28"/>
      <c r="C454" s="36"/>
      <c r="D454" s="25"/>
      <c r="E454" s="21"/>
      <c r="F454" s="21"/>
      <c r="G454" s="43"/>
      <c r="H454" s="21"/>
      <c r="I454" s="162"/>
      <c r="J454" s="522" t="str">
        <f t="shared" si="49"/>
        <v/>
      </c>
      <c r="K454" s="20">
        <f t="shared" si="50"/>
        <v>0</v>
      </c>
      <c r="L454" s="20" t="str">
        <f t="shared" si="51"/>
        <v/>
      </c>
      <c r="M454" s="20" t="str">
        <f t="shared" si="52"/>
        <v/>
      </c>
      <c r="N454" s="20"/>
      <c r="O454" s="20">
        <f t="shared" si="53"/>
        <v>0</v>
      </c>
      <c r="P454" s="20">
        <f t="shared" si="54"/>
        <v>0</v>
      </c>
      <c r="Q454" s="20" t="str">
        <f t="shared" si="55"/>
        <v/>
      </c>
      <c r="R454" s="20">
        <f t="shared" si="56"/>
        <v>0</v>
      </c>
      <c r="S454" s="20"/>
      <c r="T454" s="20"/>
      <c r="U454" s="20"/>
      <c r="V454" s="20"/>
      <c r="W454" s="20"/>
      <c r="X454" s="20"/>
      <c r="Y454" s="20"/>
      <c r="Z454" s="20">
        <f>'BOCES SELECT'!E447</f>
        <v>1045422</v>
      </c>
      <c r="AA454" s="20" t="e">
        <f ca="1">'BOCES SELECT'!CH447</f>
        <v>#N/A</v>
      </c>
      <c r="AB454" s="21"/>
      <c r="AC454" s="21"/>
    </row>
    <row r="455" spans="1:29" s="17" customFormat="1" x14ac:dyDescent="0.2">
      <c r="A455" s="23"/>
      <c r="B455" s="28"/>
      <c r="C455" s="36"/>
      <c r="D455" s="25"/>
      <c r="E455" s="21"/>
      <c r="F455" s="21"/>
      <c r="G455" s="43"/>
      <c r="H455" s="21"/>
      <c r="I455" s="162"/>
      <c r="J455" s="522" t="str">
        <f t="shared" si="49"/>
        <v/>
      </c>
      <c r="K455" s="20">
        <f t="shared" si="50"/>
        <v>0</v>
      </c>
      <c r="L455" s="20" t="str">
        <f t="shared" si="51"/>
        <v/>
      </c>
      <c r="M455" s="20" t="str">
        <f t="shared" si="52"/>
        <v/>
      </c>
      <c r="N455" s="20"/>
      <c r="O455" s="20">
        <f t="shared" si="53"/>
        <v>0</v>
      </c>
      <c r="P455" s="20">
        <f t="shared" si="54"/>
        <v>0</v>
      </c>
      <c r="Q455" s="20" t="str">
        <f t="shared" si="55"/>
        <v/>
      </c>
      <c r="R455" s="20">
        <f t="shared" si="56"/>
        <v>0</v>
      </c>
      <c r="S455" s="20"/>
      <c r="T455" s="20"/>
      <c r="U455" s="20"/>
      <c r="V455" s="20"/>
      <c r="W455" s="20"/>
      <c r="X455" s="20"/>
      <c r="Y455" s="20"/>
      <c r="Z455" s="20">
        <f>'BOCES SELECT'!E448</f>
        <v>1045421</v>
      </c>
      <c r="AA455" s="20" t="e">
        <f ca="1">'BOCES SELECT'!CH448</f>
        <v>#N/A</v>
      </c>
      <c r="AB455" s="21"/>
      <c r="AC455" s="21"/>
    </row>
    <row r="456" spans="1:29" s="17" customFormat="1" x14ac:dyDescent="0.2">
      <c r="A456" s="23"/>
      <c r="B456" s="28"/>
      <c r="C456" s="36"/>
      <c r="D456" s="25"/>
      <c r="E456" s="21"/>
      <c r="F456" s="21"/>
      <c r="G456" s="43"/>
      <c r="H456" s="21"/>
      <c r="I456" s="162"/>
      <c r="J456" s="522" t="str">
        <f t="shared" si="49"/>
        <v/>
      </c>
      <c r="K456" s="20">
        <f t="shared" si="50"/>
        <v>0</v>
      </c>
      <c r="L456" s="20" t="str">
        <f t="shared" si="51"/>
        <v/>
      </c>
      <c r="M456" s="20" t="str">
        <f t="shared" si="52"/>
        <v/>
      </c>
      <c r="N456" s="20"/>
      <c r="O456" s="20">
        <f t="shared" si="53"/>
        <v>0</v>
      </c>
      <c r="P456" s="20">
        <f t="shared" si="54"/>
        <v>0</v>
      </c>
      <c r="Q456" s="20" t="str">
        <f t="shared" si="55"/>
        <v/>
      </c>
      <c r="R456" s="20">
        <f t="shared" si="56"/>
        <v>0</v>
      </c>
      <c r="S456" s="20"/>
      <c r="T456" s="20"/>
      <c r="U456" s="20"/>
      <c r="V456" s="20"/>
      <c r="W456" s="20"/>
      <c r="X456" s="20"/>
      <c r="Y456" s="20"/>
      <c r="Z456" s="20">
        <f>'BOCES SELECT'!E449</f>
        <v>1045420</v>
      </c>
      <c r="AA456" s="20" t="e">
        <f ca="1">'BOCES SELECT'!CH449</f>
        <v>#N/A</v>
      </c>
      <c r="AB456" s="21"/>
      <c r="AC456" s="21"/>
    </row>
    <row r="457" spans="1:29" s="17" customFormat="1" x14ac:dyDescent="0.2">
      <c r="A457" s="23"/>
      <c r="B457" s="28"/>
      <c r="C457" s="36"/>
      <c r="D457" s="25"/>
      <c r="E457" s="21"/>
      <c r="F457" s="21"/>
      <c r="G457" s="43"/>
      <c r="H457" s="21"/>
      <c r="I457" s="162"/>
      <c r="J457" s="522" t="str">
        <f t="shared" si="49"/>
        <v/>
      </c>
      <c r="K457" s="20">
        <f t="shared" si="50"/>
        <v>0</v>
      </c>
      <c r="L457" s="20" t="str">
        <f t="shared" si="51"/>
        <v/>
      </c>
      <c r="M457" s="20" t="str">
        <f t="shared" si="52"/>
        <v/>
      </c>
      <c r="N457" s="20"/>
      <c r="O457" s="20">
        <f t="shared" si="53"/>
        <v>0</v>
      </c>
      <c r="P457" s="20">
        <f t="shared" si="54"/>
        <v>0</v>
      </c>
      <c r="Q457" s="20" t="str">
        <f t="shared" si="55"/>
        <v/>
      </c>
      <c r="R457" s="20">
        <f t="shared" si="56"/>
        <v>0</v>
      </c>
      <c r="S457" s="20"/>
      <c r="T457" s="20"/>
      <c r="U457" s="20"/>
      <c r="V457" s="20"/>
      <c r="W457" s="20"/>
      <c r="X457" s="20"/>
      <c r="Y457" s="20"/>
      <c r="Z457" s="20">
        <f>'BOCES SELECT'!E450</f>
        <v>1045419</v>
      </c>
      <c r="AA457" s="20" t="e">
        <f ca="1">'BOCES SELECT'!CH450</f>
        <v>#N/A</v>
      </c>
      <c r="AB457" s="21"/>
      <c r="AC457" s="21"/>
    </row>
    <row r="458" spans="1:29" s="17" customFormat="1" x14ac:dyDescent="0.2">
      <c r="A458" s="23"/>
      <c r="B458" s="28"/>
      <c r="C458" s="36"/>
      <c r="D458" s="25"/>
      <c r="E458" s="21"/>
      <c r="F458" s="21"/>
      <c r="G458" s="43"/>
      <c r="H458" s="21"/>
      <c r="I458" s="162"/>
      <c r="J458" s="522" t="str">
        <f t="shared" si="49"/>
        <v/>
      </c>
      <c r="K458" s="20">
        <f t="shared" si="50"/>
        <v>0</v>
      </c>
      <c r="L458" s="20" t="str">
        <f t="shared" si="51"/>
        <v/>
      </c>
      <c r="M458" s="20" t="str">
        <f t="shared" si="52"/>
        <v/>
      </c>
      <c r="N458" s="20"/>
      <c r="O458" s="20">
        <f t="shared" si="53"/>
        <v>0</v>
      </c>
      <c r="P458" s="20">
        <f t="shared" si="54"/>
        <v>0</v>
      </c>
      <c r="Q458" s="20" t="str">
        <f t="shared" si="55"/>
        <v/>
      </c>
      <c r="R458" s="20">
        <f t="shared" si="56"/>
        <v>0</v>
      </c>
      <c r="S458" s="20"/>
      <c r="T458" s="20"/>
      <c r="U458" s="20"/>
      <c r="V458" s="20"/>
      <c r="W458" s="20"/>
      <c r="X458" s="20"/>
      <c r="Y458" s="20"/>
      <c r="Z458" s="20">
        <f>'BOCES SELECT'!E451</f>
        <v>1045418</v>
      </c>
      <c r="AA458" s="20" t="e">
        <f ca="1">'BOCES SELECT'!CH451</f>
        <v>#N/A</v>
      </c>
      <c r="AB458" s="21"/>
      <c r="AC458" s="21"/>
    </row>
    <row r="459" spans="1:29" s="17" customFormat="1" x14ac:dyDescent="0.2">
      <c r="A459" s="23"/>
      <c r="B459" s="28"/>
      <c r="C459" s="36"/>
      <c r="D459" s="25"/>
      <c r="E459" s="21"/>
      <c r="F459" s="21"/>
      <c r="G459" s="43"/>
      <c r="H459" s="21"/>
      <c r="I459" s="162"/>
      <c r="J459" s="522" t="str">
        <f t="shared" ref="J459:J522" si="57">IF(K459=K458,"",SUMIF(K:K,K459,I:I))</f>
        <v/>
      </c>
      <c r="K459" s="20">
        <f t="shared" si="50"/>
        <v>0</v>
      </c>
      <c r="L459" s="20" t="str">
        <f t="shared" si="51"/>
        <v/>
      </c>
      <c r="M459" s="20" t="str">
        <f t="shared" si="52"/>
        <v/>
      </c>
      <c r="N459" s="20"/>
      <c r="O459" s="20">
        <f t="shared" si="53"/>
        <v>0</v>
      </c>
      <c r="P459" s="20">
        <f t="shared" si="54"/>
        <v>0</v>
      </c>
      <c r="Q459" s="20" t="str">
        <f t="shared" si="55"/>
        <v/>
      </c>
      <c r="R459" s="20">
        <f t="shared" si="56"/>
        <v>0</v>
      </c>
      <c r="S459" s="20"/>
      <c r="T459" s="20"/>
      <c r="U459" s="20"/>
      <c r="V459" s="20"/>
      <c r="W459" s="20"/>
      <c r="X459" s="20"/>
      <c r="Y459" s="20"/>
      <c r="Z459" s="20">
        <f>'BOCES SELECT'!E452</f>
        <v>1045417</v>
      </c>
      <c r="AA459" s="20" t="e">
        <f ca="1">'BOCES SELECT'!CH452</f>
        <v>#N/A</v>
      </c>
      <c r="AB459" s="21"/>
      <c r="AC459" s="21"/>
    </row>
    <row r="460" spans="1:29" s="17" customFormat="1" x14ac:dyDescent="0.2">
      <c r="A460" s="23"/>
      <c r="B460" s="28"/>
      <c r="C460" s="36"/>
      <c r="D460" s="25"/>
      <c r="E460" s="21"/>
      <c r="F460" s="21"/>
      <c r="G460" s="43"/>
      <c r="H460" s="21"/>
      <c r="I460" s="162"/>
      <c r="J460" s="522" t="str">
        <f t="shared" si="57"/>
        <v/>
      </c>
      <c r="K460" s="20">
        <f t="shared" ref="K460:K523" si="58">IF(ISBLANK(A460),K459,A460)</f>
        <v>0</v>
      </c>
      <c r="L460" s="20" t="str">
        <f t="shared" si="51"/>
        <v/>
      </c>
      <c r="M460" s="20" t="str">
        <f t="shared" si="52"/>
        <v/>
      </c>
      <c r="N460" s="20"/>
      <c r="O460" s="20">
        <f t="shared" si="53"/>
        <v>0</v>
      </c>
      <c r="P460" s="20">
        <f t="shared" si="54"/>
        <v>0</v>
      </c>
      <c r="Q460" s="20" t="str">
        <f t="shared" si="55"/>
        <v/>
      </c>
      <c r="R460" s="20">
        <f t="shared" si="56"/>
        <v>0</v>
      </c>
      <c r="S460" s="20"/>
      <c r="T460" s="20"/>
      <c r="U460" s="20"/>
      <c r="V460" s="20"/>
      <c r="W460" s="20"/>
      <c r="X460" s="20"/>
      <c r="Y460" s="20"/>
      <c r="Z460" s="20">
        <f>'BOCES SELECT'!E453</f>
        <v>1045416</v>
      </c>
      <c r="AA460" s="20" t="e">
        <f ca="1">'BOCES SELECT'!CH453</f>
        <v>#N/A</v>
      </c>
      <c r="AB460" s="21"/>
      <c r="AC460" s="21"/>
    </row>
    <row r="461" spans="1:29" s="17" customFormat="1" x14ac:dyDescent="0.2">
      <c r="A461" s="23"/>
      <c r="B461" s="28"/>
      <c r="C461" s="36"/>
      <c r="D461" s="25"/>
      <c r="E461" s="21"/>
      <c r="F461" s="21"/>
      <c r="G461" s="43"/>
      <c r="H461" s="21"/>
      <c r="I461" s="162"/>
      <c r="J461" s="522" t="str">
        <f t="shared" si="57"/>
        <v/>
      </c>
      <c r="K461" s="20">
        <f t="shared" si="58"/>
        <v>0</v>
      </c>
      <c r="L461" s="20" t="str">
        <f t="shared" si="51"/>
        <v/>
      </c>
      <c r="M461" s="20" t="str">
        <f t="shared" si="52"/>
        <v/>
      </c>
      <c r="N461" s="20"/>
      <c r="O461" s="20">
        <f t="shared" si="53"/>
        <v>0</v>
      </c>
      <c r="P461" s="20">
        <f t="shared" si="54"/>
        <v>0</v>
      </c>
      <c r="Q461" s="20" t="str">
        <f t="shared" si="55"/>
        <v/>
      </c>
      <c r="R461" s="20">
        <f t="shared" si="56"/>
        <v>0</v>
      </c>
      <c r="S461" s="20"/>
      <c r="T461" s="20"/>
      <c r="U461" s="20"/>
      <c r="V461" s="20"/>
      <c r="W461" s="20"/>
      <c r="X461" s="20"/>
      <c r="Y461" s="20"/>
      <c r="Z461" s="20">
        <f>'BOCES SELECT'!E454</f>
        <v>1045415</v>
      </c>
      <c r="AA461" s="20" t="e">
        <f ca="1">'BOCES SELECT'!CH454</f>
        <v>#N/A</v>
      </c>
      <c r="AB461" s="21"/>
      <c r="AC461" s="21"/>
    </row>
    <row r="462" spans="1:29" s="17" customFormat="1" x14ac:dyDescent="0.2">
      <c r="A462" s="23"/>
      <c r="B462" s="28"/>
      <c r="C462" s="36"/>
      <c r="D462" s="25"/>
      <c r="E462" s="21"/>
      <c r="F462" s="21"/>
      <c r="G462" s="43"/>
      <c r="H462" s="21"/>
      <c r="I462" s="162"/>
      <c r="J462" s="522" t="str">
        <f t="shared" si="57"/>
        <v/>
      </c>
      <c r="K462" s="20">
        <f t="shared" si="58"/>
        <v>0</v>
      </c>
      <c r="L462" s="20" t="str">
        <f t="shared" si="51"/>
        <v/>
      </c>
      <c r="M462" s="20" t="str">
        <f t="shared" si="52"/>
        <v/>
      </c>
      <c r="N462" s="20"/>
      <c r="O462" s="20">
        <f t="shared" si="53"/>
        <v>0</v>
      </c>
      <c r="P462" s="20">
        <f t="shared" si="54"/>
        <v>0</v>
      </c>
      <c r="Q462" s="20" t="str">
        <f t="shared" si="55"/>
        <v/>
      </c>
      <c r="R462" s="20">
        <f t="shared" si="56"/>
        <v>0</v>
      </c>
      <c r="S462" s="20"/>
      <c r="T462" s="20"/>
      <c r="U462" s="20"/>
      <c r="V462" s="20"/>
      <c r="W462" s="20"/>
      <c r="X462" s="20"/>
      <c r="Y462" s="20"/>
      <c r="Z462" s="20">
        <f>'BOCES SELECT'!E455</f>
        <v>1045414</v>
      </c>
      <c r="AA462" s="20" t="e">
        <f ca="1">'BOCES SELECT'!CH455</f>
        <v>#N/A</v>
      </c>
      <c r="AB462" s="21"/>
      <c r="AC462" s="21"/>
    </row>
    <row r="463" spans="1:29" s="17" customFormat="1" x14ac:dyDescent="0.2">
      <c r="A463" s="23"/>
      <c r="B463" s="28"/>
      <c r="C463" s="36"/>
      <c r="D463" s="25"/>
      <c r="E463" s="21"/>
      <c r="F463" s="21"/>
      <c r="G463" s="43"/>
      <c r="H463" s="21"/>
      <c r="I463" s="162"/>
      <c r="J463" s="522" t="str">
        <f t="shared" si="57"/>
        <v/>
      </c>
      <c r="K463" s="20">
        <f t="shared" si="58"/>
        <v>0</v>
      </c>
      <c r="L463" s="20" t="str">
        <f t="shared" ref="L463:L526" si="59">LEFT(H463,11)</f>
        <v/>
      </c>
      <c r="M463" s="20" t="str">
        <f t="shared" ref="M463:M526" si="60">LEFT(E463,2)</f>
        <v/>
      </c>
      <c r="N463" s="20"/>
      <c r="O463" s="20">
        <f t="shared" ref="O463:O526" si="61">K463</f>
        <v>0</v>
      </c>
      <c r="P463" s="20">
        <f t="shared" ref="P463:P526" si="62">LEN(L463)</f>
        <v>0</v>
      </c>
      <c r="Q463" s="20" t="str">
        <f t="shared" ref="Q463:Q526" si="63">IF(LEN(L463)=11,L463,IF(LEN(L463)=10,CONCATENATE(L463," "),IF(LEN(L463)=9,CONCATENATE(L463,"  "),IF(LEN(L463)=8,CONCATENATE(L463,"   "),""))))</f>
        <v/>
      </c>
      <c r="R463" s="20">
        <f t="shared" ref="R463:R526" si="64">LEN(Q463)</f>
        <v>0</v>
      </c>
      <c r="S463" s="20"/>
      <c r="T463" s="20"/>
      <c r="U463" s="20"/>
      <c r="V463" s="20"/>
      <c r="W463" s="20"/>
      <c r="X463" s="20"/>
      <c r="Y463" s="20"/>
      <c r="Z463" s="20">
        <f>'BOCES SELECT'!E456</f>
        <v>1045413</v>
      </c>
      <c r="AA463" s="20" t="e">
        <f ca="1">'BOCES SELECT'!CH456</f>
        <v>#N/A</v>
      </c>
      <c r="AB463" s="21"/>
      <c r="AC463" s="21"/>
    </row>
    <row r="464" spans="1:29" s="17" customFormat="1" x14ac:dyDescent="0.2">
      <c r="A464" s="23"/>
      <c r="B464" s="28"/>
      <c r="C464" s="36"/>
      <c r="D464" s="25"/>
      <c r="E464" s="21"/>
      <c r="F464" s="21"/>
      <c r="G464" s="43"/>
      <c r="H464" s="21"/>
      <c r="I464" s="162"/>
      <c r="J464" s="522" t="str">
        <f t="shared" si="57"/>
        <v/>
      </c>
      <c r="K464" s="20">
        <f t="shared" si="58"/>
        <v>0</v>
      </c>
      <c r="L464" s="20" t="str">
        <f t="shared" si="59"/>
        <v/>
      </c>
      <c r="M464" s="20" t="str">
        <f t="shared" si="60"/>
        <v/>
      </c>
      <c r="N464" s="20"/>
      <c r="O464" s="20">
        <f t="shared" si="61"/>
        <v>0</v>
      </c>
      <c r="P464" s="20">
        <f t="shared" si="62"/>
        <v>0</v>
      </c>
      <c r="Q464" s="20" t="str">
        <f t="shared" si="63"/>
        <v/>
      </c>
      <c r="R464" s="20">
        <f t="shared" si="64"/>
        <v>0</v>
      </c>
      <c r="S464" s="20"/>
      <c r="T464" s="20"/>
      <c r="U464" s="20"/>
      <c r="V464" s="20"/>
      <c r="W464" s="20"/>
      <c r="X464" s="20"/>
      <c r="Y464" s="20"/>
      <c r="Z464" s="20">
        <f>'BOCES SELECT'!E457</f>
        <v>1045412</v>
      </c>
      <c r="AA464" s="20" t="e">
        <f ca="1">'BOCES SELECT'!CH457</f>
        <v>#N/A</v>
      </c>
      <c r="AB464" s="21"/>
      <c r="AC464" s="21"/>
    </row>
    <row r="465" spans="1:29" s="17" customFormat="1" x14ac:dyDescent="0.2">
      <c r="A465" s="23"/>
      <c r="B465" s="28"/>
      <c r="C465" s="36"/>
      <c r="D465" s="25"/>
      <c r="E465" s="21"/>
      <c r="F465" s="21"/>
      <c r="G465" s="43"/>
      <c r="H465" s="21"/>
      <c r="I465" s="162"/>
      <c r="J465" s="522" t="str">
        <f t="shared" si="57"/>
        <v/>
      </c>
      <c r="K465" s="20">
        <f t="shared" si="58"/>
        <v>0</v>
      </c>
      <c r="L465" s="20" t="str">
        <f t="shared" si="59"/>
        <v/>
      </c>
      <c r="M465" s="20" t="str">
        <f t="shared" si="60"/>
        <v/>
      </c>
      <c r="N465" s="20"/>
      <c r="O465" s="20">
        <f t="shared" si="61"/>
        <v>0</v>
      </c>
      <c r="P465" s="20">
        <f t="shared" si="62"/>
        <v>0</v>
      </c>
      <c r="Q465" s="20" t="str">
        <f t="shared" si="63"/>
        <v/>
      </c>
      <c r="R465" s="20">
        <f t="shared" si="64"/>
        <v>0</v>
      </c>
      <c r="S465" s="20"/>
      <c r="T465" s="20"/>
      <c r="U465" s="20"/>
      <c r="V465" s="20"/>
      <c r="W465" s="20"/>
      <c r="X465" s="20"/>
      <c r="Y465" s="20"/>
      <c r="Z465" s="20">
        <f>'BOCES SELECT'!E458</f>
        <v>1045411</v>
      </c>
      <c r="AA465" s="20" t="e">
        <f ca="1">'BOCES SELECT'!CH458</f>
        <v>#N/A</v>
      </c>
      <c r="AB465" s="21"/>
      <c r="AC465" s="21"/>
    </row>
    <row r="466" spans="1:29" s="17" customFormat="1" x14ac:dyDescent="0.2">
      <c r="A466" s="23"/>
      <c r="B466" s="28"/>
      <c r="C466" s="36"/>
      <c r="D466" s="25"/>
      <c r="E466" s="21"/>
      <c r="F466" s="21"/>
      <c r="G466" s="43"/>
      <c r="H466" s="21"/>
      <c r="I466" s="162"/>
      <c r="J466" s="522" t="str">
        <f t="shared" si="57"/>
        <v/>
      </c>
      <c r="K466" s="20">
        <f t="shared" si="58"/>
        <v>0</v>
      </c>
      <c r="L466" s="20" t="str">
        <f t="shared" si="59"/>
        <v/>
      </c>
      <c r="M466" s="20" t="str">
        <f t="shared" si="60"/>
        <v/>
      </c>
      <c r="N466" s="20"/>
      <c r="O466" s="20">
        <f t="shared" si="61"/>
        <v>0</v>
      </c>
      <c r="P466" s="20">
        <f t="shared" si="62"/>
        <v>0</v>
      </c>
      <c r="Q466" s="20" t="str">
        <f t="shared" si="63"/>
        <v/>
      </c>
      <c r="R466" s="20">
        <f t="shared" si="64"/>
        <v>0</v>
      </c>
      <c r="S466" s="20"/>
      <c r="T466" s="20"/>
      <c r="U466" s="20"/>
      <c r="V466" s="20"/>
      <c r="W466" s="20"/>
      <c r="X466" s="20"/>
      <c r="Y466" s="20"/>
      <c r="Z466" s="20">
        <f>'BOCES SELECT'!E459</f>
        <v>1045410</v>
      </c>
      <c r="AA466" s="20" t="e">
        <f ca="1">'BOCES SELECT'!CH459</f>
        <v>#N/A</v>
      </c>
      <c r="AB466" s="21"/>
      <c r="AC466" s="21"/>
    </row>
    <row r="467" spans="1:29" s="17" customFormat="1" x14ac:dyDescent="0.2">
      <c r="A467" s="23"/>
      <c r="B467" s="28"/>
      <c r="C467" s="36"/>
      <c r="D467" s="25"/>
      <c r="E467" s="21"/>
      <c r="F467" s="21"/>
      <c r="G467" s="43"/>
      <c r="H467" s="21"/>
      <c r="I467" s="162"/>
      <c r="J467" s="522" t="str">
        <f t="shared" si="57"/>
        <v/>
      </c>
      <c r="K467" s="20">
        <f t="shared" si="58"/>
        <v>0</v>
      </c>
      <c r="L467" s="20" t="str">
        <f t="shared" si="59"/>
        <v/>
      </c>
      <c r="M467" s="20" t="str">
        <f t="shared" si="60"/>
        <v/>
      </c>
      <c r="N467" s="20"/>
      <c r="O467" s="20">
        <f t="shared" si="61"/>
        <v>0</v>
      </c>
      <c r="P467" s="20">
        <f t="shared" si="62"/>
        <v>0</v>
      </c>
      <c r="Q467" s="20" t="str">
        <f t="shared" si="63"/>
        <v/>
      </c>
      <c r="R467" s="20">
        <f t="shared" si="64"/>
        <v>0</v>
      </c>
      <c r="S467" s="20"/>
      <c r="T467" s="20"/>
      <c r="U467" s="20"/>
      <c r="V467" s="20"/>
      <c r="W467" s="20"/>
      <c r="X467" s="20"/>
      <c r="Y467" s="20"/>
      <c r="Z467" s="20">
        <f>'BOCES SELECT'!E460</f>
        <v>1045409</v>
      </c>
      <c r="AA467" s="20" t="e">
        <f ca="1">'BOCES SELECT'!CH460</f>
        <v>#N/A</v>
      </c>
      <c r="AB467" s="21"/>
      <c r="AC467" s="21"/>
    </row>
    <row r="468" spans="1:29" s="17" customFormat="1" x14ac:dyDescent="0.2">
      <c r="A468" s="23"/>
      <c r="B468" s="28"/>
      <c r="C468" s="36"/>
      <c r="D468" s="25"/>
      <c r="E468" s="21"/>
      <c r="F468" s="21"/>
      <c r="G468" s="43"/>
      <c r="H468" s="21"/>
      <c r="I468" s="162"/>
      <c r="J468" s="522" t="str">
        <f t="shared" si="57"/>
        <v/>
      </c>
      <c r="K468" s="20">
        <f t="shared" si="58"/>
        <v>0</v>
      </c>
      <c r="L468" s="20" t="str">
        <f t="shared" si="59"/>
        <v/>
      </c>
      <c r="M468" s="20" t="str">
        <f t="shared" si="60"/>
        <v/>
      </c>
      <c r="N468" s="20"/>
      <c r="O468" s="20">
        <f t="shared" si="61"/>
        <v>0</v>
      </c>
      <c r="P468" s="20">
        <f t="shared" si="62"/>
        <v>0</v>
      </c>
      <c r="Q468" s="20" t="str">
        <f t="shared" si="63"/>
        <v/>
      </c>
      <c r="R468" s="20">
        <f t="shared" si="64"/>
        <v>0</v>
      </c>
      <c r="S468" s="20"/>
      <c r="T468" s="20"/>
      <c r="U468" s="20"/>
      <c r="V468" s="20"/>
      <c r="W468" s="20"/>
      <c r="X468" s="20"/>
      <c r="Y468" s="20"/>
      <c r="Z468" s="20">
        <f>'BOCES SELECT'!E461</f>
        <v>1045408</v>
      </c>
      <c r="AA468" s="20" t="e">
        <f ca="1">'BOCES SELECT'!CH461</f>
        <v>#N/A</v>
      </c>
      <c r="AB468" s="21"/>
      <c r="AC468" s="21"/>
    </row>
    <row r="469" spans="1:29" s="17" customFormat="1" x14ac:dyDescent="0.2">
      <c r="A469" s="23"/>
      <c r="B469" s="28"/>
      <c r="C469" s="36"/>
      <c r="D469" s="25"/>
      <c r="E469" s="21"/>
      <c r="F469" s="21"/>
      <c r="G469" s="43"/>
      <c r="H469" s="21"/>
      <c r="I469" s="162"/>
      <c r="J469" s="522" t="str">
        <f t="shared" si="57"/>
        <v/>
      </c>
      <c r="K469" s="20">
        <f t="shared" si="58"/>
        <v>0</v>
      </c>
      <c r="L469" s="20" t="str">
        <f t="shared" si="59"/>
        <v/>
      </c>
      <c r="M469" s="20" t="str">
        <f t="shared" si="60"/>
        <v/>
      </c>
      <c r="N469" s="20"/>
      <c r="O469" s="20">
        <f t="shared" si="61"/>
        <v>0</v>
      </c>
      <c r="P469" s="20">
        <f t="shared" si="62"/>
        <v>0</v>
      </c>
      <c r="Q469" s="20" t="str">
        <f t="shared" si="63"/>
        <v/>
      </c>
      <c r="R469" s="20">
        <f t="shared" si="64"/>
        <v>0</v>
      </c>
      <c r="S469" s="20"/>
      <c r="T469" s="20"/>
      <c r="U469" s="20"/>
      <c r="V469" s="20"/>
      <c r="W469" s="20"/>
      <c r="X469" s="20"/>
      <c r="Y469" s="20"/>
      <c r="Z469" s="20">
        <f>'BOCES SELECT'!E462</f>
        <v>1045407</v>
      </c>
      <c r="AA469" s="20" t="e">
        <f ca="1">'BOCES SELECT'!CH462</f>
        <v>#N/A</v>
      </c>
      <c r="AB469" s="21"/>
      <c r="AC469" s="21"/>
    </row>
    <row r="470" spans="1:29" s="17" customFormat="1" x14ac:dyDescent="0.2">
      <c r="A470" s="23"/>
      <c r="B470" s="28"/>
      <c r="C470" s="36"/>
      <c r="D470" s="25"/>
      <c r="E470" s="21"/>
      <c r="F470" s="21"/>
      <c r="G470" s="43"/>
      <c r="H470" s="21"/>
      <c r="I470" s="162"/>
      <c r="J470" s="522" t="str">
        <f t="shared" si="57"/>
        <v/>
      </c>
      <c r="K470" s="20">
        <f t="shared" si="58"/>
        <v>0</v>
      </c>
      <c r="L470" s="20" t="str">
        <f t="shared" si="59"/>
        <v/>
      </c>
      <c r="M470" s="20" t="str">
        <f t="shared" si="60"/>
        <v/>
      </c>
      <c r="N470" s="20"/>
      <c r="O470" s="20">
        <f t="shared" si="61"/>
        <v>0</v>
      </c>
      <c r="P470" s="20">
        <f t="shared" si="62"/>
        <v>0</v>
      </c>
      <c r="Q470" s="20" t="str">
        <f t="shared" si="63"/>
        <v/>
      </c>
      <c r="R470" s="20">
        <f t="shared" si="64"/>
        <v>0</v>
      </c>
      <c r="S470" s="20"/>
      <c r="T470" s="20"/>
      <c r="U470" s="20"/>
      <c r="V470" s="20"/>
      <c r="W470" s="20"/>
      <c r="X470" s="20"/>
      <c r="Y470" s="20"/>
      <c r="Z470" s="20">
        <f>'BOCES SELECT'!E463</f>
        <v>1045406</v>
      </c>
      <c r="AA470" s="20" t="e">
        <f ca="1">'BOCES SELECT'!CH463</f>
        <v>#N/A</v>
      </c>
      <c r="AB470" s="21"/>
      <c r="AC470" s="21"/>
    </row>
    <row r="471" spans="1:29" s="17" customFormat="1" x14ac:dyDescent="0.2">
      <c r="A471" s="23"/>
      <c r="B471" s="28"/>
      <c r="C471" s="36"/>
      <c r="D471" s="25"/>
      <c r="E471" s="21"/>
      <c r="F471" s="21"/>
      <c r="G471" s="43"/>
      <c r="H471" s="21"/>
      <c r="I471" s="162"/>
      <c r="J471" s="522" t="str">
        <f t="shared" si="57"/>
        <v/>
      </c>
      <c r="K471" s="20">
        <f t="shared" si="58"/>
        <v>0</v>
      </c>
      <c r="L471" s="20" t="str">
        <f t="shared" si="59"/>
        <v/>
      </c>
      <c r="M471" s="20" t="str">
        <f t="shared" si="60"/>
        <v/>
      </c>
      <c r="N471" s="20"/>
      <c r="O471" s="20">
        <f t="shared" si="61"/>
        <v>0</v>
      </c>
      <c r="P471" s="20">
        <f t="shared" si="62"/>
        <v>0</v>
      </c>
      <c r="Q471" s="20" t="str">
        <f t="shared" si="63"/>
        <v/>
      </c>
      <c r="R471" s="20">
        <f t="shared" si="64"/>
        <v>0</v>
      </c>
      <c r="S471" s="20"/>
      <c r="T471" s="20"/>
      <c r="U471" s="20"/>
      <c r="V471" s="20"/>
      <c r="W471" s="20"/>
      <c r="X471" s="20"/>
      <c r="Y471" s="20"/>
      <c r="Z471" s="20">
        <f>'BOCES SELECT'!E464</f>
        <v>1045405</v>
      </c>
      <c r="AA471" s="20" t="e">
        <f ca="1">'BOCES SELECT'!CH464</f>
        <v>#N/A</v>
      </c>
      <c r="AB471" s="21"/>
      <c r="AC471" s="21"/>
    </row>
    <row r="472" spans="1:29" s="17" customFormat="1" x14ac:dyDescent="0.2">
      <c r="A472" s="23"/>
      <c r="B472" s="28"/>
      <c r="C472" s="36"/>
      <c r="D472" s="25"/>
      <c r="E472" s="21"/>
      <c r="F472" s="21"/>
      <c r="G472" s="43"/>
      <c r="H472" s="21"/>
      <c r="I472" s="162"/>
      <c r="J472" s="522" t="str">
        <f t="shared" si="57"/>
        <v/>
      </c>
      <c r="K472" s="20">
        <f t="shared" si="58"/>
        <v>0</v>
      </c>
      <c r="L472" s="20" t="str">
        <f t="shared" si="59"/>
        <v/>
      </c>
      <c r="M472" s="20" t="str">
        <f t="shared" si="60"/>
        <v/>
      </c>
      <c r="N472" s="20"/>
      <c r="O472" s="20">
        <f t="shared" si="61"/>
        <v>0</v>
      </c>
      <c r="P472" s="20">
        <f t="shared" si="62"/>
        <v>0</v>
      </c>
      <c r="Q472" s="20" t="str">
        <f t="shared" si="63"/>
        <v/>
      </c>
      <c r="R472" s="20">
        <f t="shared" si="64"/>
        <v>0</v>
      </c>
      <c r="S472" s="20"/>
      <c r="T472" s="20"/>
      <c r="U472" s="20"/>
      <c r="V472" s="20"/>
      <c r="W472" s="20"/>
      <c r="X472" s="20"/>
      <c r="Y472" s="20"/>
      <c r="Z472" s="20">
        <f>'BOCES SELECT'!E465</f>
        <v>1045404</v>
      </c>
      <c r="AA472" s="20" t="e">
        <f ca="1">'BOCES SELECT'!CH465</f>
        <v>#N/A</v>
      </c>
      <c r="AB472" s="21"/>
      <c r="AC472" s="21"/>
    </row>
    <row r="473" spans="1:29" s="17" customFormat="1" x14ac:dyDescent="0.2">
      <c r="A473" s="23"/>
      <c r="B473" s="28"/>
      <c r="C473" s="36"/>
      <c r="D473" s="25"/>
      <c r="E473" s="21"/>
      <c r="F473" s="21"/>
      <c r="G473" s="43"/>
      <c r="H473" s="21"/>
      <c r="I473" s="162"/>
      <c r="J473" s="522" t="str">
        <f t="shared" si="57"/>
        <v/>
      </c>
      <c r="K473" s="20">
        <f t="shared" si="58"/>
        <v>0</v>
      </c>
      <c r="L473" s="20" t="str">
        <f t="shared" si="59"/>
        <v/>
      </c>
      <c r="M473" s="20" t="str">
        <f t="shared" si="60"/>
        <v/>
      </c>
      <c r="N473" s="20"/>
      <c r="O473" s="20">
        <f t="shared" si="61"/>
        <v>0</v>
      </c>
      <c r="P473" s="20">
        <f t="shared" si="62"/>
        <v>0</v>
      </c>
      <c r="Q473" s="20" t="str">
        <f t="shared" si="63"/>
        <v/>
      </c>
      <c r="R473" s="20">
        <f t="shared" si="64"/>
        <v>0</v>
      </c>
      <c r="S473" s="20"/>
      <c r="T473" s="20"/>
      <c r="U473" s="20"/>
      <c r="V473" s="20"/>
      <c r="W473" s="20"/>
      <c r="X473" s="20"/>
      <c r="Y473" s="20"/>
      <c r="Z473" s="20">
        <f>'BOCES SELECT'!E466</f>
        <v>1045403</v>
      </c>
      <c r="AA473" s="20" t="e">
        <f ca="1">'BOCES SELECT'!CH466</f>
        <v>#N/A</v>
      </c>
      <c r="AB473" s="21"/>
      <c r="AC473" s="21"/>
    </row>
    <row r="474" spans="1:29" s="17" customFormat="1" x14ac:dyDescent="0.2">
      <c r="A474" s="23"/>
      <c r="B474" s="28"/>
      <c r="C474" s="36"/>
      <c r="D474" s="25"/>
      <c r="E474" s="21"/>
      <c r="F474" s="21"/>
      <c r="G474" s="43"/>
      <c r="H474" s="21"/>
      <c r="I474" s="162"/>
      <c r="J474" s="522" t="str">
        <f t="shared" si="57"/>
        <v/>
      </c>
      <c r="K474" s="20">
        <f t="shared" si="58"/>
        <v>0</v>
      </c>
      <c r="L474" s="20" t="str">
        <f t="shared" si="59"/>
        <v/>
      </c>
      <c r="M474" s="20" t="str">
        <f t="shared" si="60"/>
        <v/>
      </c>
      <c r="N474" s="20"/>
      <c r="O474" s="20">
        <f t="shared" si="61"/>
        <v>0</v>
      </c>
      <c r="P474" s="20">
        <f t="shared" si="62"/>
        <v>0</v>
      </c>
      <c r="Q474" s="20" t="str">
        <f t="shared" si="63"/>
        <v/>
      </c>
      <c r="R474" s="20">
        <f t="shared" si="64"/>
        <v>0</v>
      </c>
      <c r="S474" s="20"/>
      <c r="T474" s="20"/>
      <c r="U474" s="20"/>
      <c r="V474" s="20"/>
      <c r="W474" s="20"/>
      <c r="X474" s="20"/>
      <c r="Y474" s="20"/>
      <c r="Z474" s="20">
        <f>'BOCES SELECT'!E467</f>
        <v>1045402</v>
      </c>
      <c r="AA474" s="20" t="e">
        <f ca="1">'BOCES SELECT'!CH467</f>
        <v>#N/A</v>
      </c>
      <c r="AB474" s="21"/>
      <c r="AC474" s="21"/>
    </row>
    <row r="475" spans="1:29" s="17" customFormat="1" x14ac:dyDescent="0.2">
      <c r="A475" s="23"/>
      <c r="B475" s="28"/>
      <c r="C475" s="36"/>
      <c r="D475" s="25"/>
      <c r="E475" s="21"/>
      <c r="F475" s="21"/>
      <c r="G475" s="43"/>
      <c r="H475" s="21"/>
      <c r="I475" s="162"/>
      <c r="J475" s="522" t="str">
        <f t="shared" si="57"/>
        <v/>
      </c>
      <c r="K475" s="20">
        <f t="shared" si="58"/>
        <v>0</v>
      </c>
      <c r="L475" s="20" t="str">
        <f t="shared" si="59"/>
        <v/>
      </c>
      <c r="M475" s="20" t="str">
        <f t="shared" si="60"/>
        <v/>
      </c>
      <c r="N475" s="20"/>
      <c r="O475" s="20">
        <f t="shared" si="61"/>
        <v>0</v>
      </c>
      <c r="P475" s="20">
        <f t="shared" si="62"/>
        <v>0</v>
      </c>
      <c r="Q475" s="20" t="str">
        <f t="shared" si="63"/>
        <v/>
      </c>
      <c r="R475" s="20">
        <f t="shared" si="64"/>
        <v>0</v>
      </c>
      <c r="S475" s="20"/>
      <c r="T475" s="20"/>
      <c r="U475" s="20"/>
      <c r="V475" s="20"/>
      <c r="W475" s="20"/>
      <c r="X475" s="20"/>
      <c r="Y475" s="20"/>
      <c r="Z475" s="20">
        <f>'BOCES SELECT'!E468</f>
        <v>1045401</v>
      </c>
      <c r="AA475" s="20" t="e">
        <f ca="1">'BOCES SELECT'!CH468</f>
        <v>#N/A</v>
      </c>
      <c r="AB475" s="21"/>
      <c r="AC475" s="21"/>
    </row>
    <row r="476" spans="1:29" s="17" customFormat="1" x14ac:dyDescent="0.2">
      <c r="A476" s="23"/>
      <c r="B476" s="28"/>
      <c r="C476" s="36"/>
      <c r="D476" s="25"/>
      <c r="E476" s="21"/>
      <c r="F476" s="21"/>
      <c r="G476" s="43"/>
      <c r="H476" s="21"/>
      <c r="I476" s="162"/>
      <c r="J476" s="522" t="str">
        <f t="shared" si="57"/>
        <v/>
      </c>
      <c r="K476" s="20">
        <f t="shared" si="58"/>
        <v>0</v>
      </c>
      <c r="L476" s="20" t="str">
        <f t="shared" si="59"/>
        <v/>
      </c>
      <c r="M476" s="20" t="str">
        <f t="shared" si="60"/>
        <v/>
      </c>
      <c r="N476" s="20"/>
      <c r="O476" s="20">
        <f t="shared" si="61"/>
        <v>0</v>
      </c>
      <c r="P476" s="20">
        <f t="shared" si="62"/>
        <v>0</v>
      </c>
      <c r="Q476" s="20" t="str">
        <f t="shared" si="63"/>
        <v/>
      </c>
      <c r="R476" s="20">
        <f t="shared" si="64"/>
        <v>0</v>
      </c>
      <c r="S476" s="20"/>
      <c r="T476" s="20"/>
      <c r="U476" s="20"/>
      <c r="V476" s="20"/>
      <c r="W476" s="20"/>
      <c r="X476" s="20"/>
      <c r="Y476" s="20"/>
      <c r="Z476" s="20">
        <f>'BOCES SELECT'!E469</f>
        <v>1045400</v>
      </c>
      <c r="AA476" s="20" t="e">
        <f ca="1">'BOCES SELECT'!CH469</f>
        <v>#N/A</v>
      </c>
      <c r="AB476" s="21"/>
      <c r="AC476" s="21"/>
    </row>
    <row r="477" spans="1:29" s="17" customFormat="1" x14ac:dyDescent="0.2">
      <c r="A477" s="23"/>
      <c r="B477" s="28"/>
      <c r="C477" s="36"/>
      <c r="D477" s="25"/>
      <c r="E477" s="21"/>
      <c r="F477" s="21"/>
      <c r="G477" s="43"/>
      <c r="H477" s="21"/>
      <c r="I477" s="162"/>
      <c r="J477" s="522" t="str">
        <f t="shared" si="57"/>
        <v/>
      </c>
      <c r="K477" s="20">
        <f t="shared" si="58"/>
        <v>0</v>
      </c>
      <c r="L477" s="20" t="str">
        <f t="shared" si="59"/>
        <v/>
      </c>
      <c r="M477" s="20" t="str">
        <f t="shared" si="60"/>
        <v/>
      </c>
      <c r="N477" s="20"/>
      <c r="O477" s="20">
        <f t="shared" si="61"/>
        <v>0</v>
      </c>
      <c r="P477" s="20">
        <f t="shared" si="62"/>
        <v>0</v>
      </c>
      <c r="Q477" s="20" t="str">
        <f t="shared" si="63"/>
        <v/>
      </c>
      <c r="R477" s="20">
        <f t="shared" si="64"/>
        <v>0</v>
      </c>
      <c r="S477" s="20"/>
      <c r="T477" s="20"/>
      <c r="U477" s="20"/>
      <c r="V477" s="20"/>
      <c r="W477" s="20"/>
      <c r="X477" s="20"/>
      <c r="Y477" s="20"/>
      <c r="Z477" s="20">
        <f>'BOCES SELECT'!E470</f>
        <v>1045399</v>
      </c>
      <c r="AA477" s="20" t="e">
        <f ca="1">'BOCES SELECT'!CH470</f>
        <v>#N/A</v>
      </c>
      <c r="AB477" s="21"/>
      <c r="AC477" s="21"/>
    </row>
    <row r="478" spans="1:29" s="17" customFormat="1" x14ac:dyDescent="0.2">
      <c r="A478" s="23"/>
      <c r="B478" s="28"/>
      <c r="C478" s="36"/>
      <c r="D478" s="25"/>
      <c r="E478" s="21"/>
      <c r="F478" s="21"/>
      <c r="G478" s="43"/>
      <c r="H478" s="21"/>
      <c r="I478" s="162"/>
      <c r="J478" s="522" t="str">
        <f t="shared" si="57"/>
        <v/>
      </c>
      <c r="K478" s="20">
        <f t="shared" si="58"/>
        <v>0</v>
      </c>
      <c r="L478" s="20" t="str">
        <f t="shared" si="59"/>
        <v/>
      </c>
      <c r="M478" s="20" t="str">
        <f t="shared" si="60"/>
        <v/>
      </c>
      <c r="N478" s="20"/>
      <c r="O478" s="20">
        <f t="shared" si="61"/>
        <v>0</v>
      </c>
      <c r="P478" s="20">
        <f t="shared" si="62"/>
        <v>0</v>
      </c>
      <c r="Q478" s="20" t="str">
        <f t="shared" si="63"/>
        <v/>
      </c>
      <c r="R478" s="20">
        <f t="shared" si="64"/>
        <v>0</v>
      </c>
      <c r="S478" s="20"/>
      <c r="T478" s="20"/>
      <c r="U478" s="20"/>
      <c r="V478" s="20"/>
      <c r="W478" s="20"/>
      <c r="X478" s="20"/>
      <c r="Y478" s="20"/>
      <c r="Z478" s="20">
        <f>'BOCES SELECT'!E471</f>
        <v>1045398</v>
      </c>
      <c r="AA478" s="20" t="e">
        <f ca="1">'BOCES SELECT'!CH471</f>
        <v>#N/A</v>
      </c>
      <c r="AB478" s="21"/>
      <c r="AC478" s="21"/>
    </row>
    <row r="479" spans="1:29" s="17" customFormat="1" x14ac:dyDescent="0.2">
      <c r="A479" s="23"/>
      <c r="B479" s="28"/>
      <c r="C479" s="36"/>
      <c r="D479" s="25"/>
      <c r="E479" s="21"/>
      <c r="F479" s="21"/>
      <c r="G479" s="43"/>
      <c r="H479" s="21"/>
      <c r="I479" s="162"/>
      <c r="J479" s="522" t="str">
        <f t="shared" si="57"/>
        <v/>
      </c>
      <c r="K479" s="20">
        <f t="shared" si="58"/>
        <v>0</v>
      </c>
      <c r="L479" s="20" t="str">
        <f t="shared" si="59"/>
        <v/>
      </c>
      <c r="M479" s="20" t="str">
        <f t="shared" si="60"/>
        <v/>
      </c>
      <c r="N479" s="20"/>
      <c r="O479" s="20">
        <f t="shared" si="61"/>
        <v>0</v>
      </c>
      <c r="P479" s="20">
        <f t="shared" si="62"/>
        <v>0</v>
      </c>
      <c r="Q479" s="20" t="str">
        <f t="shared" si="63"/>
        <v/>
      </c>
      <c r="R479" s="20">
        <f t="shared" si="64"/>
        <v>0</v>
      </c>
      <c r="S479" s="20"/>
      <c r="T479" s="20"/>
      <c r="U479" s="20"/>
      <c r="V479" s="20"/>
      <c r="W479" s="20"/>
      <c r="X479" s="20"/>
      <c r="Y479" s="20"/>
      <c r="Z479" s="20">
        <f>'BOCES SELECT'!E472</f>
        <v>1045397</v>
      </c>
      <c r="AA479" s="20" t="e">
        <f ca="1">'BOCES SELECT'!CH472</f>
        <v>#N/A</v>
      </c>
      <c r="AB479" s="21"/>
      <c r="AC479" s="21"/>
    </row>
    <row r="480" spans="1:29" s="17" customFormat="1" x14ac:dyDescent="0.2">
      <c r="A480" s="23"/>
      <c r="B480" s="28"/>
      <c r="C480" s="36"/>
      <c r="D480" s="25"/>
      <c r="E480" s="21"/>
      <c r="F480" s="21"/>
      <c r="G480" s="43"/>
      <c r="H480" s="21"/>
      <c r="I480" s="162"/>
      <c r="J480" s="522" t="str">
        <f t="shared" si="57"/>
        <v/>
      </c>
      <c r="K480" s="20">
        <f t="shared" si="58"/>
        <v>0</v>
      </c>
      <c r="L480" s="20" t="str">
        <f t="shared" si="59"/>
        <v/>
      </c>
      <c r="M480" s="20" t="str">
        <f t="shared" si="60"/>
        <v/>
      </c>
      <c r="N480" s="20"/>
      <c r="O480" s="20">
        <f t="shared" si="61"/>
        <v>0</v>
      </c>
      <c r="P480" s="20">
        <f t="shared" si="62"/>
        <v>0</v>
      </c>
      <c r="Q480" s="20" t="str">
        <f t="shared" si="63"/>
        <v/>
      </c>
      <c r="R480" s="20">
        <f t="shared" si="64"/>
        <v>0</v>
      </c>
      <c r="S480" s="20"/>
      <c r="T480" s="20"/>
      <c r="U480" s="20"/>
      <c r="V480" s="20"/>
      <c r="W480" s="20"/>
      <c r="X480" s="20"/>
      <c r="Y480" s="20"/>
      <c r="Z480" s="20">
        <f>'BOCES SELECT'!E473</f>
        <v>1045396</v>
      </c>
      <c r="AA480" s="20" t="e">
        <f ca="1">'BOCES SELECT'!CH473</f>
        <v>#N/A</v>
      </c>
      <c r="AB480" s="21"/>
      <c r="AC480" s="21"/>
    </row>
    <row r="481" spans="1:29" s="17" customFormat="1" x14ac:dyDescent="0.2">
      <c r="A481" s="23"/>
      <c r="B481" s="28"/>
      <c r="C481" s="36"/>
      <c r="D481" s="25"/>
      <c r="E481" s="21"/>
      <c r="F481" s="21"/>
      <c r="G481" s="43"/>
      <c r="H481" s="21"/>
      <c r="I481" s="162"/>
      <c r="J481" s="522" t="str">
        <f t="shared" si="57"/>
        <v/>
      </c>
      <c r="K481" s="20">
        <f t="shared" si="58"/>
        <v>0</v>
      </c>
      <c r="L481" s="20" t="str">
        <f t="shared" si="59"/>
        <v/>
      </c>
      <c r="M481" s="20" t="str">
        <f t="shared" si="60"/>
        <v/>
      </c>
      <c r="N481" s="20"/>
      <c r="O481" s="20">
        <f t="shared" si="61"/>
        <v>0</v>
      </c>
      <c r="P481" s="20">
        <f t="shared" si="62"/>
        <v>0</v>
      </c>
      <c r="Q481" s="20" t="str">
        <f t="shared" si="63"/>
        <v/>
      </c>
      <c r="R481" s="20">
        <f t="shared" si="64"/>
        <v>0</v>
      </c>
      <c r="S481" s="20"/>
      <c r="T481" s="20"/>
      <c r="U481" s="20"/>
      <c r="V481" s="20"/>
      <c r="W481" s="20"/>
      <c r="X481" s="20"/>
      <c r="Y481" s="20"/>
      <c r="Z481" s="20">
        <f>'BOCES SELECT'!E474</f>
        <v>1045395</v>
      </c>
      <c r="AA481" s="20" t="e">
        <f ca="1">'BOCES SELECT'!CH474</f>
        <v>#N/A</v>
      </c>
      <c r="AB481" s="21"/>
      <c r="AC481" s="21"/>
    </row>
    <row r="482" spans="1:29" s="17" customFormat="1" x14ac:dyDescent="0.2">
      <c r="A482" s="23"/>
      <c r="B482" s="28"/>
      <c r="C482" s="36"/>
      <c r="D482" s="25"/>
      <c r="E482" s="21"/>
      <c r="F482" s="21"/>
      <c r="G482" s="43"/>
      <c r="H482" s="21"/>
      <c r="I482" s="162"/>
      <c r="J482" s="522" t="str">
        <f t="shared" si="57"/>
        <v/>
      </c>
      <c r="K482" s="20">
        <f t="shared" si="58"/>
        <v>0</v>
      </c>
      <c r="L482" s="20" t="str">
        <f t="shared" si="59"/>
        <v/>
      </c>
      <c r="M482" s="20" t="str">
        <f t="shared" si="60"/>
        <v/>
      </c>
      <c r="N482" s="20"/>
      <c r="O482" s="20">
        <f t="shared" si="61"/>
        <v>0</v>
      </c>
      <c r="P482" s="20">
        <f t="shared" si="62"/>
        <v>0</v>
      </c>
      <c r="Q482" s="20" t="str">
        <f t="shared" si="63"/>
        <v/>
      </c>
      <c r="R482" s="20">
        <f t="shared" si="64"/>
        <v>0</v>
      </c>
      <c r="S482" s="20"/>
      <c r="T482" s="20"/>
      <c r="U482" s="20"/>
      <c r="V482" s="20"/>
      <c r="W482" s="20"/>
      <c r="X482" s="20"/>
      <c r="Y482" s="20"/>
      <c r="Z482" s="20">
        <f>'BOCES SELECT'!E475</f>
        <v>1045394</v>
      </c>
      <c r="AA482" s="20" t="e">
        <f ca="1">'BOCES SELECT'!CH475</f>
        <v>#N/A</v>
      </c>
      <c r="AB482" s="21"/>
      <c r="AC482" s="21"/>
    </row>
    <row r="483" spans="1:29" s="17" customFormat="1" x14ac:dyDescent="0.2">
      <c r="A483" s="23"/>
      <c r="B483" s="28"/>
      <c r="C483" s="36"/>
      <c r="D483" s="25"/>
      <c r="E483" s="21"/>
      <c r="F483" s="21"/>
      <c r="G483" s="43"/>
      <c r="H483" s="21"/>
      <c r="I483" s="162"/>
      <c r="J483" s="522" t="str">
        <f t="shared" si="57"/>
        <v/>
      </c>
      <c r="K483" s="20">
        <f t="shared" si="58"/>
        <v>0</v>
      </c>
      <c r="L483" s="20" t="str">
        <f t="shared" si="59"/>
        <v/>
      </c>
      <c r="M483" s="20" t="str">
        <f t="shared" si="60"/>
        <v/>
      </c>
      <c r="N483" s="20"/>
      <c r="O483" s="20">
        <f t="shared" si="61"/>
        <v>0</v>
      </c>
      <c r="P483" s="20">
        <f t="shared" si="62"/>
        <v>0</v>
      </c>
      <c r="Q483" s="20" t="str">
        <f t="shared" si="63"/>
        <v/>
      </c>
      <c r="R483" s="20">
        <f t="shared" si="64"/>
        <v>0</v>
      </c>
      <c r="S483" s="20"/>
      <c r="T483" s="20"/>
      <c r="U483" s="20"/>
      <c r="V483" s="20"/>
      <c r="W483" s="20"/>
      <c r="X483" s="20"/>
      <c r="Y483" s="20"/>
      <c r="Z483" s="20">
        <f>'BOCES SELECT'!E476</f>
        <v>1045393</v>
      </c>
      <c r="AA483" s="20" t="e">
        <f ca="1">'BOCES SELECT'!CH476</f>
        <v>#N/A</v>
      </c>
      <c r="AB483" s="21"/>
      <c r="AC483" s="21"/>
    </row>
    <row r="484" spans="1:29" s="17" customFormat="1" x14ac:dyDescent="0.2">
      <c r="A484" s="23"/>
      <c r="B484" s="28"/>
      <c r="C484" s="36"/>
      <c r="D484" s="25"/>
      <c r="E484" s="21"/>
      <c r="F484" s="21"/>
      <c r="G484" s="43"/>
      <c r="H484" s="21"/>
      <c r="I484" s="162"/>
      <c r="J484" s="522" t="str">
        <f t="shared" si="57"/>
        <v/>
      </c>
      <c r="K484" s="20">
        <f t="shared" si="58"/>
        <v>0</v>
      </c>
      <c r="L484" s="20" t="str">
        <f t="shared" si="59"/>
        <v/>
      </c>
      <c r="M484" s="20" t="str">
        <f t="shared" si="60"/>
        <v/>
      </c>
      <c r="N484" s="20"/>
      <c r="O484" s="20">
        <f t="shared" si="61"/>
        <v>0</v>
      </c>
      <c r="P484" s="20">
        <f t="shared" si="62"/>
        <v>0</v>
      </c>
      <c r="Q484" s="20" t="str">
        <f t="shared" si="63"/>
        <v/>
      </c>
      <c r="R484" s="20">
        <f t="shared" si="64"/>
        <v>0</v>
      </c>
      <c r="S484" s="20"/>
      <c r="T484" s="20"/>
      <c r="U484" s="20"/>
      <c r="V484" s="20"/>
      <c r="W484" s="20"/>
      <c r="X484" s="20"/>
      <c r="Y484" s="20"/>
      <c r="Z484" s="20">
        <f>'BOCES SELECT'!E477</f>
        <v>1045392</v>
      </c>
      <c r="AA484" s="20" t="e">
        <f ca="1">'BOCES SELECT'!CH477</f>
        <v>#N/A</v>
      </c>
      <c r="AB484" s="21"/>
      <c r="AC484" s="21"/>
    </row>
    <row r="485" spans="1:29" s="17" customFormat="1" x14ac:dyDescent="0.2">
      <c r="A485" s="23"/>
      <c r="B485" s="28"/>
      <c r="C485" s="36"/>
      <c r="D485" s="25"/>
      <c r="E485" s="21"/>
      <c r="F485" s="21"/>
      <c r="G485" s="43"/>
      <c r="H485" s="21"/>
      <c r="I485" s="162"/>
      <c r="J485" s="522" t="str">
        <f t="shared" si="57"/>
        <v/>
      </c>
      <c r="K485" s="20">
        <f t="shared" si="58"/>
        <v>0</v>
      </c>
      <c r="L485" s="20" t="str">
        <f t="shared" si="59"/>
        <v/>
      </c>
      <c r="M485" s="20" t="str">
        <f t="shared" si="60"/>
        <v/>
      </c>
      <c r="N485" s="20"/>
      <c r="O485" s="20">
        <f t="shared" si="61"/>
        <v>0</v>
      </c>
      <c r="P485" s="20">
        <f t="shared" si="62"/>
        <v>0</v>
      </c>
      <c r="Q485" s="20" t="str">
        <f t="shared" si="63"/>
        <v/>
      </c>
      <c r="R485" s="20">
        <f t="shared" si="64"/>
        <v>0</v>
      </c>
      <c r="S485" s="20"/>
      <c r="T485" s="20"/>
      <c r="U485" s="20"/>
      <c r="V485" s="20"/>
      <c r="W485" s="20"/>
      <c r="X485" s="20"/>
      <c r="Y485" s="20"/>
      <c r="Z485" s="20">
        <f>'BOCES SELECT'!E478</f>
        <v>1045391</v>
      </c>
      <c r="AA485" s="20" t="e">
        <f ca="1">'BOCES SELECT'!CH478</f>
        <v>#N/A</v>
      </c>
      <c r="AB485" s="21"/>
      <c r="AC485" s="21"/>
    </row>
    <row r="486" spans="1:29" s="17" customFormat="1" x14ac:dyDescent="0.2">
      <c r="A486" s="23"/>
      <c r="B486" s="28"/>
      <c r="C486" s="36"/>
      <c r="D486" s="25"/>
      <c r="E486" s="21"/>
      <c r="F486" s="21"/>
      <c r="G486" s="43"/>
      <c r="H486" s="21"/>
      <c r="I486" s="162"/>
      <c r="J486" s="522" t="str">
        <f t="shared" si="57"/>
        <v/>
      </c>
      <c r="K486" s="20">
        <f t="shared" si="58"/>
        <v>0</v>
      </c>
      <c r="L486" s="20" t="str">
        <f t="shared" si="59"/>
        <v/>
      </c>
      <c r="M486" s="20" t="str">
        <f t="shared" si="60"/>
        <v/>
      </c>
      <c r="N486" s="20"/>
      <c r="O486" s="20">
        <f t="shared" si="61"/>
        <v>0</v>
      </c>
      <c r="P486" s="20">
        <f t="shared" si="62"/>
        <v>0</v>
      </c>
      <c r="Q486" s="20" t="str">
        <f t="shared" si="63"/>
        <v/>
      </c>
      <c r="R486" s="20">
        <f t="shared" si="64"/>
        <v>0</v>
      </c>
      <c r="S486" s="20"/>
      <c r="T486" s="20"/>
      <c r="U486" s="20"/>
      <c r="V486" s="20"/>
      <c r="W486" s="20"/>
      <c r="X486" s="20"/>
      <c r="Y486" s="20"/>
      <c r="Z486" s="20">
        <f>'BOCES SELECT'!E479</f>
        <v>1045390</v>
      </c>
      <c r="AA486" s="20" t="e">
        <f ca="1">'BOCES SELECT'!CH479</f>
        <v>#N/A</v>
      </c>
      <c r="AB486" s="21"/>
      <c r="AC486" s="21"/>
    </row>
    <row r="487" spans="1:29" s="17" customFormat="1" x14ac:dyDescent="0.2">
      <c r="A487" s="23"/>
      <c r="B487" s="28"/>
      <c r="C487" s="36"/>
      <c r="D487" s="25"/>
      <c r="E487" s="21"/>
      <c r="F487" s="21"/>
      <c r="G487" s="43"/>
      <c r="H487" s="21"/>
      <c r="I487" s="162"/>
      <c r="J487" s="522" t="str">
        <f t="shared" si="57"/>
        <v/>
      </c>
      <c r="K487" s="20">
        <f t="shared" si="58"/>
        <v>0</v>
      </c>
      <c r="L487" s="20" t="str">
        <f t="shared" si="59"/>
        <v/>
      </c>
      <c r="M487" s="20" t="str">
        <f t="shared" si="60"/>
        <v/>
      </c>
      <c r="N487" s="20"/>
      <c r="O487" s="20">
        <f t="shared" si="61"/>
        <v>0</v>
      </c>
      <c r="P487" s="20">
        <f t="shared" si="62"/>
        <v>0</v>
      </c>
      <c r="Q487" s="20" t="str">
        <f t="shared" si="63"/>
        <v/>
      </c>
      <c r="R487" s="20">
        <f t="shared" si="64"/>
        <v>0</v>
      </c>
      <c r="S487" s="20"/>
      <c r="T487" s="20"/>
      <c r="U487" s="20"/>
      <c r="V487" s="20"/>
      <c r="W487" s="20"/>
      <c r="X487" s="20"/>
      <c r="Y487" s="20"/>
      <c r="Z487" s="20">
        <f>'BOCES SELECT'!E480</f>
        <v>1045389</v>
      </c>
      <c r="AA487" s="20" t="e">
        <f ca="1">'BOCES SELECT'!CH480</f>
        <v>#N/A</v>
      </c>
      <c r="AB487" s="21"/>
      <c r="AC487" s="21"/>
    </row>
    <row r="488" spans="1:29" s="17" customFormat="1" x14ac:dyDescent="0.2">
      <c r="A488" s="23"/>
      <c r="B488" s="28"/>
      <c r="C488" s="36"/>
      <c r="D488" s="25"/>
      <c r="E488" s="21"/>
      <c r="F488" s="21"/>
      <c r="G488" s="43"/>
      <c r="H488" s="21"/>
      <c r="I488" s="162"/>
      <c r="J488" s="522" t="str">
        <f t="shared" si="57"/>
        <v/>
      </c>
      <c r="K488" s="20">
        <f t="shared" si="58"/>
        <v>0</v>
      </c>
      <c r="L488" s="20" t="str">
        <f t="shared" si="59"/>
        <v/>
      </c>
      <c r="M488" s="20" t="str">
        <f t="shared" si="60"/>
        <v/>
      </c>
      <c r="N488" s="20"/>
      <c r="O488" s="20">
        <f t="shared" si="61"/>
        <v>0</v>
      </c>
      <c r="P488" s="20">
        <f t="shared" si="62"/>
        <v>0</v>
      </c>
      <c r="Q488" s="20" t="str">
        <f t="shared" si="63"/>
        <v/>
      </c>
      <c r="R488" s="20">
        <f t="shared" si="64"/>
        <v>0</v>
      </c>
      <c r="S488" s="20"/>
      <c r="T488" s="20"/>
      <c r="U488" s="20"/>
      <c r="V488" s="20"/>
      <c r="W488" s="20"/>
      <c r="X488" s="20"/>
      <c r="Y488" s="20"/>
      <c r="Z488" s="20">
        <f>'BOCES SELECT'!E481</f>
        <v>1045388</v>
      </c>
      <c r="AA488" s="20" t="e">
        <f ca="1">'BOCES SELECT'!CH481</f>
        <v>#N/A</v>
      </c>
      <c r="AB488" s="21"/>
      <c r="AC488" s="21"/>
    </row>
    <row r="489" spans="1:29" s="17" customFormat="1" x14ac:dyDescent="0.2">
      <c r="A489" s="23"/>
      <c r="B489" s="28"/>
      <c r="C489" s="36"/>
      <c r="D489" s="25"/>
      <c r="E489" s="21"/>
      <c r="F489" s="21"/>
      <c r="G489" s="43"/>
      <c r="H489" s="21"/>
      <c r="I489" s="162"/>
      <c r="J489" s="522" t="str">
        <f t="shared" si="57"/>
        <v/>
      </c>
      <c r="K489" s="20">
        <f t="shared" si="58"/>
        <v>0</v>
      </c>
      <c r="L489" s="20" t="str">
        <f t="shared" si="59"/>
        <v/>
      </c>
      <c r="M489" s="20" t="str">
        <f t="shared" si="60"/>
        <v/>
      </c>
      <c r="N489" s="20"/>
      <c r="O489" s="20">
        <f t="shared" si="61"/>
        <v>0</v>
      </c>
      <c r="P489" s="20">
        <f t="shared" si="62"/>
        <v>0</v>
      </c>
      <c r="Q489" s="20" t="str">
        <f t="shared" si="63"/>
        <v/>
      </c>
      <c r="R489" s="20">
        <f t="shared" si="64"/>
        <v>0</v>
      </c>
      <c r="S489" s="20"/>
      <c r="T489" s="20"/>
      <c r="U489" s="20"/>
      <c r="V489" s="20"/>
      <c r="W489" s="20"/>
      <c r="X489" s="20"/>
      <c r="Y489" s="20"/>
      <c r="Z489" s="20">
        <f>'BOCES SELECT'!E482</f>
        <v>1045387</v>
      </c>
      <c r="AA489" s="20" t="e">
        <f ca="1">'BOCES SELECT'!CH482</f>
        <v>#N/A</v>
      </c>
      <c r="AB489" s="21"/>
      <c r="AC489" s="21"/>
    </row>
    <row r="490" spans="1:29" s="17" customFormat="1" x14ac:dyDescent="0.2">
      <c r="A490" s="23"/>
      <c r="B490" s="28"/>
      <c r="C490" s="36"/>
      <c r="D490" s="25"/>
      <c r="E490" s="21"/>
      <c r="F490" s="21"/>
      <c r="G490" s="43"/>
      <c r="H490" s="21"/>
      <c r="I490" s="162"/>
      <c r="J490" s="522" t="str">
        <f t="shared" si="57"/>
        <v/>
      </c>
      <c r="K490" s="20">
        <f t="shared" si="58"/>
        <v>0</v>
      </c>
      <c r="L490" s="20" t="str">
        <f t="shared" si="59"/>
        <v/>
      </c>
      <c r="M490" s="20" t="str">
        <f t="shared" si="60"/>
        <v/>
      </c>
      <c r="N490" s="20"/>
      <c r="O490" s="20">
        <f t="shared" si="61"/>
        <v>0</v>
      </c>
      <c r="P490" s="20">
        <f t="shared" si="62"/>
        <v>0</v>
      </c>
      <c r="Q490" s="20" t="str">
        <f t="shared" si="63"/>
        <v/>
      </c>
      <c r="R490" s="20">
        <f t="shared" si="64"/>
        <v>0</v>
      </c>
      <c r="S490" s="20"/>
      <c r="T490" s="20"/>
      <c r="U490" s="20"/>
      <c r="V490" s="20"/>
      <c r="W490" s="20"/>
      <c r="X490" s="20"/>
      <c r="Y490" s="20"/>
      <c r="Z490" s="20">
        <f>'BOCES SELECT'!E483</f>
        <v>1045386</v>
      </c>
      <c r="AA490" s="20" t="e">
        <f ca="1">'BOCES SELECT'!CH483</f>
        <v>#N/A</v>
      </c>
      <c r="AB490" s="21"/>
      <c r="AC490" s="21"/>
    </row>
    <row r="491" spans="1:29" s="17" customFormat="1" x14ac:dyDescent="0.2">
      <c r="A491" s="23"/>
      <c r="B491" s="28"/>
      <c r="C491" s="36"/>
      <c r="D491" s="25"/>
      <c r="E491" s="21"/>
      <c r="F491" s="21"/>
      <c r="G491" s="43"/>
      <c r="H491" s="21"/>
      <c r="I491" s="162"/>
      <c r="J491" s="522" t="str">
        <f t="shared" si="57"/>
        <v/>
      </c>
      <c r="K491" s="20">
        <f t="shared" si="58"/>
        <v>0</v>
      </c>
      <c r="L491" s="20" t="str">
        <f t="shared" si="59"/>
        <v/>
      </c>
      <c r="M491" s="20" t="str">
        <f t="shared" si="60"/>
        <v/>
      </c>
      <c r="N491" s="20"/>
      <c r="O491" s="20">
        <f t="shared" si="61"/>
        <v>0</v>
      </c>
      <c r="P491" s="20">
        <f t="shared" si="62"/>
        <v>0</v>
      </c>
      <c r="Q491" s="20" t="str">
        <f t="shared" si="63"/>
        <v/>
      </c>
      <c r="R491" s="20">
        <f t="shared" si="64"/>
        <v>0</v>
      </c>
      <c r="S491" s="20"/>
      <c r="T491" s="20"/>
      <c r="U491" s="20"/>
      <c r="V491" s="20"/>
      <c r="W491" s="20"/>
      <c r="X491" s="20"/>
      <c r="Y491" s="20"/>
      <c r="Z491" s="20">
        <f>'BOCES SELECT'!E484</f>
        <v>1045385</v>
      </c>
      <c r="AA491" s="20" t="e">
        <f ca="1">'BOCES SELECT'!CH484</f>
        <v>#N/A</v>
      </c>
      <c r="AB491" s="21"/>
      <c r="AC491" s="21"/>
    </row>
    <row r="492" spans="1:29" s="17" customFormat="1" x14ac:dyDescent="0.2">
      <c r="A492" s="23"/>
      <c r="B492" s="28"/>
      <c r="C492" s="36"/>
      <c r="D492" s="25"/>
      <c r="E492" s="21"/>
      <c r="F492" s="21"/>
      <c r="G492" s="43"/>
      <c r="H492" s="21"/>
      <c r="I492" s="162"/>
      <c r="J492" s="522" t="str">
        <f t="shared" si="57"/>
        <v/>
      </c>
      <c r="K492" s="20">
        <f t="shared" si="58"/>
        <v>0</v>
      </c>
      <c r="L492" s="20" t="str">
        <f t="shared" si="59"/>
        <v/>
      </c>
      <c r="M492" s="20" t="str">
        <f t="shared" si="60"/>
        <v/>
      </c>
      <c r="N492" s="20"/>
      <c r="O492" s="20">
        <f t="shared" si="61"/>
        <v>0</v>
      </c>
      <c r="P492" s="20">
        <f t="shared" si="62"/>
        <v>0</v>
      </c>
      <c r="Q492" s="20" t="str">
        <f t="shared" si="63"/>
        <v/>
      </c>
      <c r="R492" s="20">
        <f t="shared" si="64"/>
        <v>0</v>
      </c>
      <c r="S492" s="20"/>
      <c r="T492" s="20"/>
      <c r="U492" s="20"/>
      <c r="V492" s="20"/>
      <c r="W492" s="20"/>
      <c r="X492" s="20"/>
      <c r="Y492" s="20"/>
      <c r="Z492" s="20">
        <f>'BOCES SELECT'!E485</f>
        <v>1045384</v>
      </c>
      <c r="AA492" s="20" t="e">
        <f ca="1">'BOCES SELECT'!CH485</f>
        <v>#N/A</v>
      </c>
      <c r="AB492" s="21"/>
      <c r="AC492" s="21"/>
    </row>
    <row r="493" spans="1:29" s="17" customFormat="1" x14ac:dyDescent="0.2">
      <c r="A493" s="23"/>
      <c r="B493" s="28"/>
      <c r="C493" s="36"/>
      <c r="D493" s="25"/>
      <c r="E493" s="21"/>
      <c r="F493" s="21"/>
      <c r="G493" s="43"/>
      <c r="H493" s="21"/>
      <c r="I493" s="162"/>
      <c r="J493" s="522" t="str">
        <f t="shared" si="57"/>
        <v/>
      </c>
      <c r="K493" s="20">
        <f t="shared" si="58"/>
        <v>0</v>
      </c>
      <c r="L493" s="20" t="str">
        <f t="shared" si="59"/>
        <v/>
      </c>
      <c r="M493" s="20" t="str">
        <f t="shared" si="60"/>
        <v/>
      </c>
      <c r="N493" s="20"/>
      <c r="O493" s="20">
        <f t="shared" si="61"/>
        <v>0</v>
      </c>
      <c r="P493" s="20">
        <f t="shared" si="62"/>
        <v>0</v>
      </c>
      <c r="Q493" s="20" t="str">
        <f t="shared" si="63"/>
        <v/>
      </c>
      <c r="R493" s="20">
        <f t="shared" si="64"/>
        <v>0</v>
      </c>
      <c r="S493" s="20"/>
      <c r="T493" s="20"/>
      <c r="U493" s="20"/>
      <c r="V493" s="20"/>
      <c r="W493" s="20"/>
      <c r="X493" s="20"/>
      <c r="Y493" s="20"/>
      <c r="Z493" s="20">
        <f>'BOCES SELECT'!E486</f>
        <v>1045383</v>
      </c>
      <c r="AA493" s="20" t="e">
        <f ca="1">'BOCES SELECT'!CH486</f>
        <v>#N/A</v>
      </c>
      <c r="AB493" s="21"/>
      <c r="AC493" s="21"/>
    </row>
    <row r="494" spans="1:29" s="17" customFormat="1" x14ac:dyDescent="0.2">
      <c r="A494" s="23"/>
      <c r="B494" s="28"/>
      <c r="C494" s="36"/>
      <c r="D494" s="25"/>
      <c r="E494" s="21"/>
      <c r="F494" s="21"/>
      <c r="G494" s="43"/>
      <c r="H494" s="21"/>
      <c r="I494" s="162"/>
      <c r="J494" s="522" t="str">
        <f t="shared" si="57"/>
        <v/>
      </c>
      <c r="K494" s="20">
        <f t="shared" si="58"/>
        <v>0</v>
      </c>
      <c r="L494" s="20" t="str">
        <f t="shared" si="59"/>
        <v/>
      </c>
      <c r="M494" s="20" t="str">
        <f t="shared" si="60"/>
        <v/>
      </c>
      <c r="N494" s="20"/>
      <c r="O494" s="20">
        <f t="shared" si="61"/>
        <v>0</v>
      </c>
      <c r="P494" s="20">
        <f t="shared" si="62"/>
        <v>0</v>
      </c>
      <c r="Q494" s="20" t="str">
        <f t="shared" si="63"/>
        <v/>
      </c>
      <c r="R494" s="20">
        <f t="shared" si="64"/>
        <v>0</v>
      </c>
      <c r="S494" s="20"/>
      <c r="T494" s="20"/>
      <c r="U494" s="20"/>
      <c r="V494" s="20"/>
      <c r="W494" s="20"/>
      <c r="X494" s="20"/>
      <c r="Y494" s="20"/>
      <c r="Z494" s="20">
        <f>'BOCES SELECT'!E487</f>
        <v>1045382</v>
      </c>
      <c r="AA494" s="20" t="e">
        <f ca="1">'BOCES SELECT'!CH487</f>
        <v>#N/A</v>
      </c>
      <c r="AB494" s="21"/>
      <c r="AC494" s="21"/>
    </row>
    <row r="495" spans="1:29" s="17" customFormat="1" x14ac:dyDescent="0.2">
      <c r="A495" s="23"/>
      <c r="B495" s="28"/>
      <c r="C495" s="36"/>
      <c r="D495" s="25"/>
      <c r="E495" s="21"/>
      <c r="F495" s="21"/>
      <c r="G495" s="43"/>
      <c r="H495" s="21"/>
      <c r="I495" s="162"/>
      <c r="J495" s="522" t="str">
        <f t="shared" si="57"/>
        <v/>
      </c>
      <c r="K495" s="20">
        <f t="shared" si="58"/>
        <v>0</v>
      </c>
      <c r="L495" s="20" t="str">
        <f t="shared" si="59"/>
        <v/>
      </c>
      <c r="M495" s="20" t="str">
        <f t="shared" si="60"/>
        <v/>
      </c>
      <c r="N495" s="20"/>
      <c r="O495" s="20">
        <f t="shared" si="61"/>
        <v>0</v>
      </c>
      <c r="P495" s="20">
        <f t="shared" si="62"/>
        <v>0</v>
      </c>
      <c r="Q495" s="20" t="str">
        <f t="shared" si="63"/>
        <v/>
      </c>
      <c r="R495" s="20">
        <f t="shared" si="64"/>
        <v>0</v>
      </c>
      <c r="S495" s="20"/>
      <c r="T495" s="20"/>
      <c r="U495" s="20"/>
      <c r="V495" s="20"/>
      <c r="W495" s="20"/>
      <c r="X495" s="20"/>
      <c r="Y495" s="20"/>
      <c r="Z495" s="20">
        <f>'BOCES SELECT'!E488</f>
        <v>1045381</v>
      </c>
      <c r="AA495" s="20" t="e">
        <f ca="1">'BOCES SELECT'!CH488</f>
        <v>#N/A</v>
      </c>
      <c r="AB495" s="21"/>
      <c r="AC495" s="21"/>
    </row>
    <row r="496" spans="1:29" s="17" customFormat="1" x14ac:dyDescent="0.2">
      <c r="A496" s="23"/>
      <c r="B496" s="28"/>
      <c r="C496" s="36"/>
      <c r="D496" s="25"/>
      <c r="E496" s="21"/>
      <c r="F496" s="21"/>
      <c r="G496" s="43"/>
      <c r="H496" s="21"/>
      <c r="I496" s="162"/>
      <c r="J496" s="522" t="str">
        <f t="shared" si="57"/>
        <v/>
      </c>
      <c r="K496" s="20">
        <f t="shared" si="58"/>
        <v>0</v>
      </c>
      <c r="L496" s="20" t="str">
        <f t="shared" si="59"/>
        <v/>
      </c>
      <c r="M496" s="20" t="str">
        <f t="shared" si="60"/>
        <v/>
      </c>
      <c r="N496" s="20"/>
      <c r="O496" s="20">
        <f t="shared" si="61"/>
        <v>0</v>
      </c>
      <c r="P496" s="20">
        <f t="shared" si="62"/>
        <v>0</v>
      </c>
      <c r="Q496" s="20" t="str">
        <f t="shared" si="63"/>
        <v/>
      </c>
      <c r="R496" s="20">
        <f t="shared" si="64"/>
        <v>0</v>
      </c>
      <c r="S496" s="20"/>
      <c r="T496" s="20"/>
      <c r="U496" s="20"/>
      <c r="V496" s="20"/>
      <c r="W496" s="20"/>
      <c r="X496" s="20"/>
      <c r="Y496" s="20"/>
      <c r="Z496" s="20">
        <f>'BOCES SELECT'!E489</f>
        <v>1045380</v>
      </c>
      <c r="AA496" s="20" t="e">
        <f ca="1">'BOCES SELECT'!CH489</f>
        <v>#N/A</v>
      </c>
      <c r="AB496" s="21"/>
      <c r="AC496" s="21"/>
    </row>
    <row r="497" spans="1:29" s="17" customFormat="1" x14ac:dyDescent="0.2">
      <c r="A497" s="23"/>
      <c r="B497" s="28"/>
      <c r="C497" s="36"/>
      <c r="D497" s="25"/>
      <c r="E497" s="21"/>
      <c r="F497" s="21"/>
      <c r="G497" s="43"/>
      <c r="H497" s="21"/>
      <c r="I497" s="162"/>
      <c r="J497" s="522" t="str">
        <f t="shared" si="57"/>
        <v/>
      </c>
      <c r="K497" s="20">
        <f t="shared" si="58"/>
        <v>0</v>
      </c>
      <c r="L497" s="20" t="str">
        <f t="shared" si="59"/>
        <v/>
      </c>
      <c r="M497" s="20" t="str">
        <f t="shared" si="60"/>
        <v/>
      </c>
      <c r="N497" s="20"/>
      <c r="O497" s="20">
        <f t="shared" si="61"/>
        <v>0</v>
      </c>
      <c r="P497" s="20">
        <f t="shared" si="62"/>
        <v>0</v>
      </c>
      <c r="Q497" s="20" t="str">
        <f t="shared" si="63"/>
        <v/>
      </c>
      <c r="R497" s="20">
        <f t="shared" si="64"/>
        <v>0</v>
      </c>
      <c r="S497" s="20"/>
      <c r="T497" s="20"/>
      <c r="U497" s="20"/>
      <c r="V497" s="20"/>
      <c r="W497" s="20"/>
      <c r="X497" s="20"/>
      <c r="Y497" s="20"/>
      <c r="Z497" s="20">
        <f>'BOCES SELECT'!E490</f>
        <v>1045379</v>
      </c>
      <c r="AA497" s="20" t="e">
        <f ca="1">'BOCES SELECT'!CH490</f>
        <v>#N/A</v>
      </c>
      <c r="AB497" s="21"/>
      <c r="AC497" s="21"/>
    </row>
    <row r="498" spans="1:29" s="17" customFormat="1" x14ac:dyDescent="0.2">
      <c r="A498" s="23"/>
      <c r="B498" s="28"/>
      <c r="C498" s="36"/>
      <c r="D498" s="25"/>
      <c r="E498" s="21"/>
      <c r="F498" s="21"/>
      <c r="G498" s="43"/>
      <c r="H498" s="21"/>
      <c r="I498" s="162"/>
      <c r="J498" s="522" t="str">
        <f t="shared" si="57"/>
        <v/>
      </c>
      <c r="K498" s="20">
        <f t="shared" si="58"/>
        <v>0</v>
      </c>
      <c r="L498" s="20" t="str">
        <f t="shared" si="59"/>
        <v/>
      </c>
      <c r="M498" s="20" t="str">
        <f t="shared" si="60"/>
        <v/>
      </c>
      <c r="N498" s="20"/>
      <c r="O498" s="20">
        <f t="shared" si="61"/>
        <v>0</v>
      </c>
      <c r="P498" s="20">
        <f t="shared" si="62"/>
        <v>0</v>
      </c>
      <c r="Q498" s="20" t="str">
        <f t="shared" si="63"/>
        <v/>
      </c>
      <c r="R498" s="20">
        <f t="shared" si="64"/>
        <v>0</v>
      </c>
      <c r="S498" s="20"/>
      <c r="T498" s="20"/>
      <c r="U498" s="20"/>
      <c r="V498" s="20"/>
      <c r="W498" s="20"/>
      <c r="X498" s="20"/>
      <c r="Y498" s="20"/>
      <c r="Z498" s="20">
        <f>'BOCES SELECT'!E491</f>
        <v>1045378</v>
      </c>
      <c r="AA498" s="20" t="e">
        <f ca="1">'BOCES SELECT'!CH491</f>
        <v>#N/A</v>
      </c>
      <c r="AB498" s="21"/>
      <c r="AC498" s="21"/>
    </row>
    <row r="499" spans="1:29" s="17" customFormat="1" x14ac:dyDescent="0.2">
      <c r="A499" s="23"/>
      <c r="B499" s="28"/>
      <c r="C499" s="36"/>
      <c r="D499" s="25"/>
      <c r="E499" s="21"/>
      <c r="F499" s="21"/>
      <c r="G499" s="43"/>
      <c r="H499" s="21"/>
      <c r="I499" s="162"/>
      <c r="J499" s="522" t="str">
        <f t="shared" si="57"/>
        <v/>
      </c>
      <c r="K499" s="20">
        <f t="shared" si="58"/>
        <v>0</v>
      </c>
      <c r="L499" s="20" t="str">
        <f t="shared" si="59"/>
        <v/>
      </c>
      <c r="M499" s="20" t="str">
        <f t="shared" si="60"/>
        <v/>
      </c>
      <c r="N499" s="20"/>
      <c r="O499" s="20">
        <f t="shared" si="61"/>
        <v>0</v>
      </c>
      <c r="P499" s="20">
        <f t="shared" si="62"/>
        <v>0</v>
      </c>
      <c r="Q499" s="20" t="str">
        <f t="shared" si="63"/>
        <v/>
      </c>
      <c r="R499" s="20">
        <f t="shared" si="64"/>
        <v>0</v>
      </c>
      <c r="S499" s="20"/>
      <c r="T499" s="20"/>
      <c r="U499" s="20"/>
      <c r="V499" s="20"/>
      <c r="W499" s="20"/>
      <c r="X499" s="20"/>
      <c r="Y499" s="20"/>
      <c r="Z499" s="20">
        <f>'BOCES SELECT'!E492</f>
        <v>1045377</v>
      </c>
      <c r="AA499" s="20" t="e">
        <f ca="1">'BOCES SELECT'!CH492</f>
        <v>#N/A</v>
      </c>
      <c r="AB499" s="21"/>
      <c r="AC499" s="21"/>
    </row>
    <row r="500" spans="1:29" s="17" customFormat="1" x14ac:dyDescent="0.2">
      <c r="A500" s="23"/>
      <c r="B500" s="28"/>
      <c r="C500" s="36"/>
      <c r="D500" s="25"/>
      <c r="E500" s="21"/>
      <c r="F500" s="21"/>
      <c r="G500" s="43"/>
      <c r="H500" s="21"/>
      <c r="I500" s="162"/>
      <c r="J500" s="522" t="str">
        <f t="shared" si="57"/>
        <v/>
      </c>
      <c r="K500" s="20">
        <f t="shared" si="58"/>
        <v>0</v>
      </c>
      <c r="L500" s="20" t="str">
        <f t="shared" si="59"/>
        <v/>
      </c>
      <c r="M500" s="20" t="str">
        <f t="shared" si="60"/>
        <v/>
      </c>
      <c r="N500" s="20"/>
      <c r="O500" s="20">
        <f t="shared" si="61"/>
        <v>0</v>
      </c>
      <c r="P500" s="20">
        <f t="shared" si="62"/>
        <v>0</v>
      </c>
      <c r="Q500" s="20" t="str">
        <f t="shared" si="63"/>
        <v/>
      </c>
      <c r="R500" s="20">
        <f t="shared" si="64"/>
        <v>0</v>
      </c>
      <c r="S500" s="20"/>
      <c r="T500" s="20"/>
      <c r="U500" s="20"/>
      <c r="V500" s="20"/>
      <c r="W500" s="20"/>
      <c r="X500" s="20"/>
      <c r="Y500" s="20"/>
      <c r="Z500" s="20">
        <f>'BOCES SELECT'!E493</f>
        <v>1045376</v>
      </c>
      <c r="AA500" s="20" t="e">
        <f ca="1">'BOCES SELECT'!CH493</f>
        <v>#N/A</v>
      </c>
      <c r="AB500" s="21"/>
      <c r="AC500" s="21"/>
    </row>
    <row r="501" spans="1:29" s="17" customFormat="1" x14ac:dyDescent="0.2">
      <c r="A501" s="23"/>
      <c r="B501" s="28"/>
      <c r="C501" s="36"/>
      <c r="D501" s="25"/>
      <c r="E501" s="21"/>
      <c r="F501" s="21"/>
      <c r="G501" s="43"/>
      <c r="H501" s="21"/>
      <c r="I501" s="162"/>
      <c r="J501" s="522" t="str">
        <f t="shared" si="57"/>
        <v/>
      </c>
      <c r="K501" s="20">
        <f t="shared" si="58"/>
        <v>0</v>
      </c>
      <c r="L501" s="20" t="str">
        <f t="shared" si="59"/>
        <v/>
      </c>
      <c r="M501" s="20" t="str">
        <f t="shared" si="60"/>
        <v/>
      </c>
      <c r="N501" s="20"/>
      <c r="O501" s="20">
        <f t="shared" si="61"/>
        <v>0</v>
      </c>
      <c r="P501" s="20">
        <f t="shared" si="62"/>
        <v>0</v>
      </c>
      <c r="Q501" s="20" t="str">
        <f t="shared" si="63"/>
        <v/>
      </c>
      <c r="R501" s="20">
        <f t="shared" si="64"/>
        <v>0</v>
      </c>
      <c r="S501" s="20"/>
      <c r="T501" s="20"/>
      <c r="U501" s="20"/>
      <c r="V501" s="20"/>
      <c r="W501" s="20"/>
      <c r="X501" s="20"/>
      <c r="Y501" s="20"/>
      <c r="Z501" s="20">
        <f>'BOCES SELECT'!E494</f>
        <v>1045375</v>
      </c>
      <c r="AA501" s="20" t="e">
        <f ca="1">'BOCES SELECT'!CH494</f>
        <v>#N/A</v>
      </c>
      <c r="AB501" s="21"/>
      <c r="AC501" s="21"/>
    </row>
    <row r="502" spans="1:29" s="17" customFormat="1" x14ac:dyDescent="0.2">
      <c r="A502" s="23"/>
      <c r="B502" s="28"/>
      <c r="C502" s="36"/>
      <c r="D502" s="25"/>
      <c r="E502" s="21"/>
      <c r="F502" s="21"/>
      <c r="G502" s="43"/>
      <c r="H502" s="21"/>
      <c r="I502" s="162"/>
      <c r="J502" s="522" t="str">
        <f t="shared" si="57"/>
        <v/>
      </c>
      <c r="K502" s="20">
        <f t="shared" si="58"/>
        <v>0</v>
      </c>
      <c r="L502" s="20" t="str">
        <f t="shared" si="59"/>
        <v/>
      </c>
      <c r="M502" s="20" t="str">
        <f t="shared" si="60"/>
        <v/>
      </c>
      <c r="N502" s="20"/>
      <c r="O502" s="20">
        <f t="shared" si="61"/>
        <v>0</v>
      </c>
      <c r="P502" s="20">
        <f t="shared" si="62"/>
        <v>0</v>
      </c>
      <c r="Q502" s="20" t="str">
        <f t="shared" si="63"/>
        <v/>
      </c>
      <c r="R502" s="20">
        <f t="shared" si="64"/>
        <v>0</v>
      </c>
      <c r="S502" s="20"/>
      <c r="T502" s="20"/>
      <c r="U502" s="20"/>
      <c r="V502" s="20"/>
      <c r="W502" s="20"/>
      <c r="X502" s="20"/>
      <c r="Y502" s="20"/>
      <c r="Z502" s="20">
        <f>'BOCES SELECT'!E495</f>
        <v>1045374</v>
      </c>
      <c r="AA502" s="20" t="e">
        <f ca="1">'BOCES SELECT'!CH495</f>
        <v>#N/A</v>
      </c>
      <c r="AB502" s="21"/>
      <c r="AC502" s="21"/>
    </row>
    <row r="503" spans="1:29" s="17" customFormat="1" x14ac:dyDescent="0.2">
      <c r="A503" s="23"/>
      <c r="B503" s="28"/>
      <c r="C503" s="36"/>
      <c r="D503" s="25"/>
      <c r="E503" s="21"/>
      <c r="F503" s="21"/>
      <c r="G503" s="43"/>
      <c r="H503" s="21"/>
      <c r="I503" s="162"/>
      <c r="J503" s="522" t="str">
        <f t="shared" si="57"/>
        <v/>
      </c>
      <c r="K503" s="20">
        <f t="shared" si="58"/>
        <v>0</v>
      </c>
      <c r="L503" s="20" t="str">
        <f t="shared" si="59"/>
        <v/>
      </c>
      <c r="M503" s="20" t="str">
        <f t="shared" si="60"/>
        <v/>
      </c>
      <c r="N503" s="20"/>
      <c r="O503" s="20">
        <f t="shared" si="61"/>
        <v>0</v>
      </c>
      <c r="P503" s="20">
        <f t="shared" si="62"/>
        <v>0</v>
      </c>
      <c r="Q503" s="20" t="str">
        <f t="shared" si="63"/>
        <v/>
      </c>
      <c r="R503" s="20">
        <f t="shared" si="64"/>
        <v>0</v>
      </c>
      <c r="S503" s="20"/>
      <c r="T503" s="20"/>
      <c r="U503" s="20"/>
      <c r="V503" s="20"/>
      <c r="W503" s="20"/>
      <c r="X503" s="20"/>
      <c r="Y503" s="20"/>
      <c r="Z503" s="20">
        <f>'BOCES SELECT'!E496</f>
        <v>1045373</v>
      </c>
      <c r="AA503" s="20" t="e">
        <f ca="1">'BOCES SELECT'!CH496</f>
        <v>#N/A</v>
      </c>
      <c r="AB503" s="21"/>
      <c r="AC503" s="21"/>
    </row>
    <row r="504" spans="1:29" s="17" customFormat="1" x14ac:dyDescent="0.2">
      <c r="A504" s="23"/>
      <c r="B504" s="28"/>
      <c r="C504" s="36"/>
      <c r="D504" s="25"/>
      <c r="E504" s="21"/>
      <c r="F504" s="21"/>
      <c r="G504" s="43"/>
      <c r="H504" s="21"/>
      <c r="I504" s="162"/>
      <c r="J504" s="522" t="str">
        <f t="shared" si="57"/>
        <v/>
      </c>
      <c r="K504" s="20">
        <f t="shared" si="58"/>
        <v>0</v>
      </c>
      <c r="L504" s="20" t="str">
        <f t="shared" si="59"/>
        <v/>
      </c>
      <c r="M504" s="20" t="str">
        <f t="shared" si="60"/>
        <v/>
      </c>
      <c r="N504" s="20"/>
      <c r="O504" s="20">
        <f t="shared" si="61"/>
        <v>0</v>
      </c>
      <c r="P504" s="20">
        <f t="shared" si="62"/>
        <v>0</v>
      </c>
      <c r="Q504" s="20" t="str">
        <f t="shared" si="63"/>
        <v/>
      </c>
      <c r="R504" s="20">
        <f t="shared" si="64"/>
        <v>0</v>
      </c>
      <c r="S504" s="20"/>
      <c r="T504" s="20"/>
      <c r="U504" s="20"/>
      <c r="V504" s="20"/>
      <c r="W504" s="20"/>
      <c r="X504" s="20"/>
      <c r="Y504" s="20"/>
      <c r="Z504" s="20">
        <f>'BOCES SELECT'!E497</f>
        <v>1045372</v>
      </c>
      <c r="AA504" s="20" t="e">
        <f ca="1">'BOCES SELECT'!CH497</f>
        <v>#N/A</v>
      </c>
      <c r="AB504" s="21"/>
      <c r="AC504" s="21"/>
    </row>
    <row r="505" spans="1:29" s="17" customFormat="1" x14ac:dyDescent="0.2">
      <c r="A505" s="23"/>
      <c r="B505" s="28"/>
      <c r="C505" s="36"/>
      <c r="D505" s="25"/>
      <c r="E505" s="21"/>
      <c r="F505" s="21"/>
      <c r="G505" s="43"/>
      <c r="H505" s="21"/>
      <c r="I505" s="162"/>
      <c r="J505" s="522" t="str">
        <f t="shared" si="57"/>
        <v/>
      </c>
      <c r="K505" s="20">
        <f t="shared" si="58"/>
        <v>0</v>
      </c>
      <c r="L505" s="20" t="str">
        <f t="shared" si="59"/>
        <v/>
      </c>
      <c r="M505" s="20" t="str">
        <f t="shared" si="60"/>
        <v/>
      </c>
      <c r="N505" s="20"/>
      <c r="O505" s="20">
        <f t="shared" si="61"/>
        <v>0</v>
      </c>
      <c r="P505" s="20">
        <f t="shared" si="62"/>
        <v>0</v>
      </c>
      <c r="Q505" s="20" t="str">
        <f t="shared" si="63"/>
        <v/>
      </c>
      <c r="R505" s="20">
        <f t="shared" si="64"/>
        <v>0</v>
      </c>
      <c r="S505" s="20"/>
      <c r="T505" s="20"/>
      <c r="U505" s="20"/>
      <c r="V505" s="20"/>
      <c r="W505" s="20"/>
      <c r="X505" s="20"/>
      <c r="Y505" s="20"/>
      <c r="Z505" s="20">
        <f>'BOCES SELECT'!E498</f>
        <v>1045371</v>
      </c>
      <c r="AA505" s="20" t="e">
        <f ca="1">'BOCES SELECT'!CH498</f>
        <v>#N/A</v>
      </c>
      <c r="AB505" s="21"/>
      <c r="AC505" s="21"/>
    </row>
    <row r="506" spans="1:29" s="17" customFormat="1" x14ac:dyDescent="0.2">
      <c r="A506" s="23"/>
      <c r="B506" s="28"/>
      <c r="C506" s="36"/>
      <c r="D506" s="25"/>
      <c r="E506" s="21"/>
      <c r="F506" s="21"/>
      <c r="G506" s="43"/>
      <c r="H506" s="21"/>
      <c r="I506" s="162"/>
      <c r="J506" s="522" t="str">
        <f t="shared" si="57"/>
        <v/>
      </c>
      <c r="K506" s="20">
        <f t="shared" si="58"/>
        <v>0</v>
      </c>
      <c r="L506" s="20" t="str">
        <f t="shared" si="59"/>
        <v/>
      </c>
      <c r="M506" s="20" t="str">
        <f t="shared" si="60"/>
        <v/>
      </c>
      <c r="N506" s="20"/>
      <c r="O506" s="20">
        <f t="shared" si="61"/>
        <v>0</v>
      </c>
      <c r="P506" s="20">
        <f t="shared" si="62"/>
        <v>0</v>
      </c>
      <c r="Q506" s="20" t="str">
        <f t="shared" si="63"/>
        <v/>
      </c>
      <c r="R506" s="20">
        <f t="shared" si="64"/>
        <v>0</v>
      </c>
      <c r="S506" s="20"/>
      <c r="T506" s="20"/>
      <c r="U506" s="20"/>
      <c r="V506" s="20"/>
      <c r="W506" s="20"/>
      <c r="X506" s="20"/>
      <c r="Y506" s="20"/>
      <c r="Z506" s="20">
        <f>'BOCES SELECT'!E499</f>
        <v>1045370</v>
      </c>
      <c r="AA506" s="20" t="e">
        <f ca="1">'BOCES SELECT'!CH499</f>
        <v>#N/A</v>
      </c>
      <c r="AB506" s="21"/>
      <c r="AC506" s="21"/>
    </row>
    <row r="507" spans="1:29" s="17" customFormat="1" x14ac:dyDescent="0.2">
      <c r="A507" s="23"/>
      <c r="B507" s="28"/>
      <c r="C507" s="36"/>
      <c r="D507" s="25"/>
      <c r="E507" s="21"/>
      <c r="F507" s="21"/>
      <c r="G507" s="43"/>
      <c r="H507" s="21"/>
      <c r="I507" s="162"/>
      <c r="J507" s="522" t="str">
        <f t="shared" si="57"/>
        <v/>
      </c>
      <c r="K507" s="20">
        <f t="shared" si="58"/>
        <v>0</v>
      </c>
      <c r="L507" s="20" t="str">
        <f t="shared" si="59"/>
        <v/>
      </c>
      <c r="M507" s="20" t="str">
        <f t="shared" si="60"/>
        <v/>
      </c>
      <c r="N507" s="20"/>
      <c r="O507" s="20">
        <f t="shared" si="61"/>
        <v>0</v>
      </c>
      <c r="P507" s="20">
        <f t="shared" si="62"/>
        <v>0</v>
      </c>
      <c r="Q507" s="20" t="str">
        <f t="shared" si="63"/>
        <v/>
      </c>
      <c r="R507" s="20">
        <f t="shared" si="64"/>
        <v>0</v>
      </c>
      <c r="S507" s="20"/>
      <c r="T507" s="20"/>
      <c r="U507" s="20"/>
      <c r="V507" s="20"/>
      <c r="W507" s="20"/>
      <c r="X507" s="20"/>
      <c r="Y507" s="20"/>
      <c r="Z507" s="20">
        <f>'BOCES SELECT'!E500</f>
        <v>1045369</v>
      </c>
      <c r="AA507" s="20" t="e">
        <f ca="1">'BOCES SELECT'!CH500</f>
        <v>#N/A</v>
      </c>
      <c r="AB507" s="21"/>
      <c r="AC507" s="21"/>
    </row>
    <row r="508" spans="1:29" s="17" customFormat="1" x14ac:dyDescent="0.2">
      <c r="A508" s="23"/>
      <c r="B508" s="28"/>
      <c r="C508" s="36"/>
      <c r="D508" s="25"/>
      <c r="E508" s="21"/>
      <c r="F508" s="21"/>
      <c r="G508" s="43"/>
      <c r="H508" s="21"/>
      <c r="I508" s="162"/>
      <c r="J508" s="522" t="str">
        <f t="shared" si="57"/>
        <v/>
      </c>
      <c r="K508" s="20">
        <f t="shared" si="58"/>
        <v>0</v>
      </c>
      <c r="L508" s="20" t="str">
        <f t="shared" si="59"/>
        <v/>
      </c>
      <c r="M508" s="20" t="str">
        <f t="shared" si="60"/>
        <v/>
      </c>
      <c r="N508" s="20"/>
      <c r="O508" s="20">
        <f t="shared" si="61"/>
        <v>0</v>
      </c>
      <c r="P508" s="20">
        <f t="shared" si="62"/>
        <v>0</v>
      </c>
      <c r="Q508" s="20" t="str">
        <f t="shared" si="63"/>
        <v/>
      </c>
      <c r="R508" s="20">
        <f t="shared" si="64"/>
        <v>0</v>
      </c>
      <c r="S508" s="20"/>
      <c r="T508" s="20"/>
      <c r="U508" s="20"/>
      <c r="V508" s="20"/>
      <c r="W508" s="20"/>
      <c r="X508" s="20"/>
      <c r="Y508" s="20"/>
      <c r="Z508" s="20">
        <f>'BOCES SELECT'!E501</f>
        <v>1045368</v>
      </c>
      <c r="AA508" s="20" t="e">
        <f ca="1">'BOCES SELECT'!CH501</f>
        <v>#N/A</v>
      </c>
      <c r="AB508" s="21"/>
      <c r="AC508" s="21"/>
    </row>
    <row r="509" spans="1:29" s="17" customFormat="1" x14ac:dyDescent="0.2">
      <c r="A509" s="23"/>
      <c r="B509" s="28"/>
      <c r="C509" s="36"/>
      <c r="D509" s="25"/>
      <c r="E509" s="21"/>
      <c r="F509" s="21"/>
      <c r="G509" s="43"/>
      <c r="H509" s="21"/>
      <c r="I509" s="162"/>
      <c r="J509" s="522" t="str">
        <f t="shared" si="57"/>
        <v/>
      </c>
      <c r="K509" s="20">
        <f t="shared" si="58"/>
        <v>0</v>
      </c>
      <c r="L509" s="20" t="str">
        <f t="shared" si="59"/>
        <v/>
      </c>
      <c r="M509" s="20" t="str">
        <f t="shared" si="60"/>
        <v/>
      </c>
      <c r="N509" s="20"/>
      <c r="O509" s="20">
        <f t="shared" si="61"/>
        <v>0</v>
      </c>
      <c r="P509" s="20">
        <f t="shared" si="62"/>
        <v>0</v>
      </c>
      <c r="Q509" s="20" t="str">
        <f t="shared" si="63"/>
        <v/>
      </c>
      <c r="R509" s="20">
        <f t="shared" si="64"/>
        <v>0</v>
      </c>
      <c r="S509" s="20"/>
      <c r="T509" s="20"/>
      <c r="U509" s="20"/>
      <c r="V509" s="20"/>
      <c r="W509" s="20"/>
      <c r="X509" s="20"/>
      <c r="Y509" s="20"/>
      <c r="Z509" s="20"/>
      <c r="AA509" s="20"/>
      <c r="AB509" s="21"/>
      <c r="AC509" s="21"/>
    </row>
    <row r="510" spans="1:29" s="17" customFormat="1" x14ac:dyDescent="0.2">
      <c r="A510" s="23"/>
      <c r="B510" s="28"/>
      <c r="C510" s="36"/>
      <c r="D510" s="25"/>
      <c r="E510" s="21"/>
      <c r="F510" s="21"/>
      <c r="G510" s="43"/>
      <c r="H510" s="21"/>
      <c r="I510" s="162"/>
      <c r="J510" s="522" t="str">
        <f t="shared" si="57"/>
        <v/>
      </c>
      <c r="K510" s="20">
        <f t="shared" si="58"/>
        <v>0</v>
      </c>
      <c r="L510" s="20" t="str">
        <f t="shared" si="59"/>
        <v/>
      </c>
      <c r="M510" s="20" t="str">
        <f t="shared" si="60"/>
        <v/>
      </c>
      <c r="N510" s="20"/>
      <c r="O510" s="20">
        <f t="shared" si="61"/>
        <v>0</v>
      </c>
      <c r="P510" s="20">
        <f t="shared" si="62"/>
        <v>0</v>
      </c>
      <c r="Q510" s="20" t="str">
        <f t="shared" si="63"/>
        <v/>
      </c>
      <c r="R510" s="20">
        <f t="shared" si="64"/>
        <v>0</v>
      </c>
      <c r="S510" s="20"/>
      <c r="T510" s="20"/>
      <c r="U510" s="20"/>
      <c r="V510" s="20"/>
      <c r="W510" s="20"/>
      <c r="X510" s="20"/>
      <c r="Y510" s="20"/>
      <c r="Z510" s="20"/>
      <c r="AA510" s="20"/>
      <c r="AB510" s="21"/>
      <c r="AC510" s="21"/>
    </row>
    <row r="511" spans="1:29" s="17" customFormat="1" x14ac:dyDescent="0.2">
      <c r="A511" s="23"/>
      <c r="B511" s="28"/>
      <c r="C511" s="36"/>
      <c r="D511" s="25"/>
      <c r="E511" s="21"/>
      <c r="F511" s="21"/>
      <c r="G511" s="43"/>
      <c r="H511" s="21"/>
      <c r="I511" s="162"/>
      <c r="J511" s="522" t="str">
        <f t="shared" si="57"/>
        <v/>
      </c>
      <c r="K511" s="20">
        <f t="shared" si="58"/>
        <v>0</v>
      </c>
      <c r="L511" s="20" t="str">
        <f t="shared" si="59"/>
        <v/>
      </c>
      <c r="M511" s="20" t="str">
        <f t="shared" si="60"/>
        <v/>
      </c>
      <c r="N511" s="20"/>
      <c r="O511" s="20">
        <f t="shared" si="61"/>
        <v>0</v>
      </c>
      <c r="P511" s="20">
        <f t="shared" si="62"/>
        <v>0</v>
      </c>
      <c r="Q511" s="20" t="str">
        <f t="shared" si="63"/>
        <v/>
      </c>
      <c r="R511" s="20">
        <f t="shared" si="64"/>
        <v>0</v>
      </c>
      <c r="S511" s="20"/>
      <c r="T511" s="20"/>
      <c r="U511" s="20"/>
      <c r="V511" s="20"/>
      <c r="W511" s="20"/>
      <c r="X511" s="20"/>
      <c r="Y511" s="20"/>
      <c r="Z511" s="20"/>
      <c r="AA511" s="20"/>
      <c r="AB511" s="21"/>
      <c r="AC511" s="21"/>
    </row>
    <row r="512" spans="1:29" s="17" customFormat="1" x14ac:dyDescent="0.2">
      <c r="A512" s="23"/>
      <c r="B512" s="28"/>
      <c r="C512" s="36"/>
      <c r="D512" s="25"/>
      <c r="E512" s="21"/>
      <c r="F512" s="21"/>
      <c r="G512" s="43"/>
      <c r="H512" s="21"/>
      <c r="I512" s="162"/>
      <c r="J512" s="522" t="str">
        <f t="shared" si="57"/>
        <v/>
      </c>
      <c r="K512" s="20">
        <f t="shared" si="58"/>
        <v>0</v>
      </c>
      <c r="L512" s="20" t="str">
        <f t="shared" si="59"/>
        <v/>
      </c>
      <c r="M512" s="20" t="str">
        <f t="shared" si="60"/>
        <v/>
      </c>
      <c r="N512" s="20"/>
      <c r="O512" s="20">
        <f t="shared" si="61"/>
        <v>0</v>
      </c>
      <c r="P512" s="20">
        <f t="shared" si="62"/>
        <v>0</v>
      </c>
      <c r="Q512" s="20" t="str">
        <f t="shared" si="63"/>
        <v/>
      </c>
      <c r="R512" s="20">
        <f t="shared" si="64"/>
        <v>0</v>
      </c>
      <c r="S512" s="20"/>
      <c r="T512" s="20"/>
      <c r="U512" s="20"/>
      <c r="V512" s="20"/>
      <c r="W512" s="20"/>
      <c r="X512" s="20"/>
      <c r="Y512" s="20"/>
      <c r="Z512" s="20"/>
      <c r="AA512" s="20"/>
      <c r="AB512" s="21"/>
      <c r="AC512" s="21"/>
    </row>
    <row r="513" spans="1:29" s="17" customFormat="1" x14ac:dyDescent="0.2">
      <c r="A513" s="23"/>
      <c r="B513" s="28"/>
      <c r="C513" s="36"/>
      <c r="D513" s="25"/>
      <c r="E513" s="21"/>
      <c r="F513" s="21"/>
      <c r="G513" s="43"/>
      <c r="H513" s="21"/>
      <c r="I513" s="162"/>
      <c r="J513" s="522" t="str">
        <f t="shared" si="57"/>
        <v/>
      </c>
      <c r="K513" s="20">
        <f t="shared" si="58"/>
        <v>0</v>
      </c>
      <c r="L513" s="20" t="str">
        <f t="shared" si="59"/>
        <v/>
      </c>
      <c r="M513" s="20" t="str">
        <f t="shared" si="60"/>
        <v/>
      </c>
      <c r="N513" s="20"/>
      <c r="O513" s="20">
        <f t="shared" si="61"/>
        <v>0</v>
      </c>
      <c r="P513" s="20">
        <f t="shared" si="62"/>
        <v>0</v>
      </c>
      <c r="Q513" s="20" t="str">
        <f t="shared" si="63"/>
        <v/>
      </c>
      <c r="R513" s="20">
        <f t="shared" si="64"/>
        <v>0</v>
      </c>
      <c r="S513" s="20"/>
      <c r="T513" s="20"/>
      <c r="U513" s="20"/>
      <c r="V513" s="20"/>
      <c r="W513" s="20"/>
      <c r="X513" s="20"/>
      <c r="Y513" s="20"/>
      <c r="Z513" s="20"/>
      <c r="AA513" s="20"/>
      <c r="AB513" s="21"/>
      <c r="AC513" s="21"/>
    </row>
    <row r="514" spans="1:29" s="17" customFormat="1" x14ac:dyDescent="0.2">
      <c r="A514" s="23"/>
      <c r="B514" s="28"/>
      <c r="C514" s="36"/>
      <c r="D514" s="25"/>
      <c r="E514" s="21"/>
      <c r="F514" s="21"/>
      <c r="G514" s="43"/>
      <c r="H514" s="21"/>
      <c r="I514" s="162"/>
      <c r="J514" s="522" t="str">
        <f t="shared" si="57"/>
        <v/>
      </c>
      <c r="K514" s="20">
        <f t="shared" si="58"/>
        <v>0</v>
      </c>
      <c r="L514" s="20" t="str">
        <f t="shared" si="59"/>
        <v/>
      </c>
      <c r="M514" s="20" t="str">
        <f t="shared" si="60"/>
        <v/>
      </c>
      <c r="N514" s="20"/>
      <c r="O514" s="20">
        <f t="shared" si="61"/>
        <v>0</v>
      </c>
      <c r="P514" s="20">
        <f t="shared" si="62"/>
        <v>0</v>
      </c>
      <c r="Q514" s="20" t="str">
        <f t="shared" si="63"/>
        <v/>
      </c>
      <c r="R514" s="20">
        <f t="shared" si="64"/>
        <v>0</v>
      </c>
      <c r="S514" s="20"/>
      <c r="T514" s="20"/>
      <c r="U514" s="20"/>
      <c r="V514" s="20"/>
      <c r="W514" s="20"/>
      <c r="X514" s="20"/>
      <c r="Y514" s="20"/>
      <c r="Z514" s="20"/>
      <c r="AA514" s="20"/>
      <c r="AB514" s="21"/>
      <c r="AC514" s="21"/>
    </row>
    <row r="515" spans="1:29" s="17" customFormat="1" x14ac:dyDescent="0.2">
      <c r="A515" s="23"/>
      <c r="B515" s="28"/>
      <c r="C515" s="36"/>
      <c r="D515" s="25"/>
      <c r="E515" s="21"/>
      <c r="F515" s="21"/>
      <c r="G515" s="43"/>
      <c r="H515" s="21"/>
      <c r="I515" s="162"/>
      <c r="J515" s="522" t="str">
        <f t="shared" si="57"/>
        <v/>
      </c>
      <c r="K515" s="20">
        <f t="shared" si="58"/>
        <v>0</v>
      </c>
      <c r="L515" s="20" t="str">
        <f t="shared" si="59"/>
        <v/>
      </c>
      <c r="M515" s="20" t="str">
        <f t="shared" si="60"/>
        <v/>
      </c>
      <c r="N515" s="20"/>
      <c r="O515" s="20">
        <f t="shared" si="61"/>
        <v>0</v>
      </c>
      <c r="P515" s="20">
        <f t="shared" si="62"/>
        <v>0</v>
      </c>
      <c r="Q515" s="20" t="str">
        <f t="shared" si="63"/>
        <v/>
      </c>
      <c r="R515" s="20">
        <f t="shared" si="64"/>
        <v>0</v>
      </c>
      <c r="S515" s="20"/>
      <c r="T515" s="20"/>
      <c r="U515" s="20"/>
      <c r="V515" s="20"/>
      <c r="W515" s="20"/>
      <c r="X515" s="20"/>
      <c r="Y515" s="20"/>
      <c r="Z515" s="20"/>
      <c r="AA515" s="20"/>
      <c r="AB515" s="21"/>
      <c r="AC515" s="21"/>
    </row>
    <row r="516" spans="1:29" s="17" customFormat="1" x14ac:dyDescent="0.2">
      <c r="A516" s="23"/>
      <c r="B516" s="28"/>
      <c r="C516" s="36"/>
      <c r="D516" s="25"/>
      <c r="E516" s="21"/>
      <c r="F516" s="21"/>
      <c r="G516" s="43"/>
      <c r="H516" s="21"/>
      <c r="I516" s="162"/>
      <c r="J516" s="522" t="str">
        <f t="shared" si="57"/>
        <v/>
      </c>
      <c r="K516" s="20">
        <f t="shared" si="58"/>
        <v>0</v>
      </c>
      <c r="L516" s="20" t="str">
        <f t="shared" si="59"/>
        <v/>
      </c>
      <c r="M516" s="20" t="str">
        <f t="shared" si="60"/>
        <v/>
      </c>
      <c r="N516" s="20"/>
      <c r="O516" s="20">
        <f t="shared" si="61"/>
        <v>0</v>
      </c>
      <c r="P516" s="20">
        <f t="shared" si="62"/>
        <v>0</v>
      </c>
      <c r="Q516" s="20" t="str">
        <f t="shared" si="63"/>
        <v/>
      </c>
      <c r="R516" s="20">
        <f t="shared" si="64"/>
        <v>0</v>
      </c>
      <c r="S516" s="20"/>
      <c r="T516" s="20"/>
      <c r="U516" s="20"/>
      <c r="V516" s="20"/>
      <c r="W516" s="20"/>
      <c r="X516" s="20"/>
      <c r="Y516" s="20"/>
      <c r="Z516" s="20"/>
      <c r="AA516" s="20"/>
      <c r="AB516" s="21"/>
      <c r="AC516" s="21"/>
    </row>
    <row r="517" spans="1:29" s="17" customFormat="1" x14ac:dyDescent="0.2">
      <c r="A517" s="23"/>
      <c r="B517" s="28"/>
      <c r="C517" s="36"/>
      <c r="D517" s="25"/>
      <c r="E517" s="21"/>
      <c r="F517" s="21"/>
      <c r="G517" s="43"/>
      <c r="H517" s="21"/>
      <c r="I517" s="162"/>
      <c r="J517" s="522" t="str">
        <f t="shared" si="57"/>
        <v/>
      </c>
      <c r="K517" s="20">
        <f t="shared" si="58"/>
        <v>0</v>
      </c>
      <c r="L517" s="20" t="str">
        <f t="shared" si="59"/>
        <v/>
      </c>
      <c r="M517" s="20" t="str">
        <f t="shared" si="60"/>
        <v/>
      </c>
      <c r="N517" s="20"/>
      <c r="O517" s="20">
        <f t="shared" si="61"/>
        <v>0</v>
      </c>
      <c r="P517" s="20">
        <f t="shared" si="62"/>
        <v>0</v>
      </c>
      <c r="Q517" s="20" t="str">
        <f t="shared" si="63"/>
        <v/>
      </c>
      <c r="R517" s="20">
        <f t="shared" si="64"/>
        <v>0</v>
      </c>
      <c r="S517" s="20"/>
      <c r="T517" s="20"/>
      <c r="U517" s="20"/>
      <c r="V517" s="20"/>
      <c r="W517" s="20"/>
      <c r="X517" s="20"/>
      <c r="Y517" s="20"/>
      <c r="Z517" s="20"/>
      <c r="AA517" s="20"/>
      <c r="AB517" s="21"/>
      <c r="AC517" s="21"/>
    </row>
    <row r="518" spans="1:29" s="17" customFormat="1" x14ac:dyDescent="0.2">
      <c r="A518" s="23"/>
      <c r="B518" s="28"/>
      <c r="C518" s="36"/>
      <c r="D518" s="25"/>
      <c r="E518" s="21"/>
      <c r="F518" s="21"/>
      <c r="G518" s="43"/>
      <c r="H518" s="21"/>
      <c r="I518" s="162"/>
      <c r="J518" s="522" t="str">
        <f t="shared" si="57"/>
        <v/>
      </c>
      <c r="K518" s="20">
        <f t="shared" si="58"/>
        <v>0</v>
      </c>
      <c r="L518" s="20" t="str">
        <f t="shared" si="59"/>
        <v/>
      </c>
      <c r="M518" s="20" t="str">
        <f t="shared" si="60"/>
        <v/>
      </c>
      <c r="N518" s="20"/>
      <c r="O518" s="20">
        <f t="shared" si="61"/>
        <v>0</v>
      </c>
      <c r="P518" s="20">
        <f t="shared" si="62"/>
        <v>0</v>
      </c>
      <c r="Q518" s="20" t="str">
        <f t="shared" si="63"/>
        <v/>
      </c>
      <c r="R518" s="20">
        <f t="shared" si="64"/>
        <v>0</v>
      </c>
      <c r="S518" s="20"/>
      <c r="T518" s="20"/>
      <c r="U518" s="20"/>
      <c r="V518" s="20"/>
      <c r="W518" s="20"/>
      <c r="X518" s="20"/>
      <c r="Y518" s="20"/>
      <c r="Z518" s="20"/>
      <c r="AA518" s="20"/>
      <c r="AB518" s="21"/>
      <c r="AC518" s="21"/>
    </row>
    <row r="519" spans="1:29" s="17" customFormat="1" x14ac:dyDescent="0.2">
      <c r="A519" s="23"/>
      <c r="B519" s="28"/>
      <c r="C519" s="36"/>
      <c r="D519" s="25"/>
      <c r="E519" s="21"/>
      <c r="F519" s="21"/>
      <c r="G519" s="43"/>
      <c r="H519" s="21"/>
      <c r="I519" s="162"/>
      <c r="J519" s="522" t="str">
        <f t="shared" si="57"/>
        <v/>
      </c>
      <c r="K519" s="20">
        <f t="shared" si="58"/>
        <v>0</v>
      </c>
      <c r="L519" s="20" t="str">
        <f t="shared" si="59"/>
        <v/>
      </c>
      <c r="M519" s="20" t="str">
        <f t="shared" si="60"/>
        <v/>
      </c>
      <c r="N519" s="20"/>
      <c r="O519" s="20">
        <f t="shared" si="61"/>
        <v>0</v>
      </c>
      <c r="P519" s="20">
        <f t="shared" si="62"/>
        <v>0</v>
      </c>
      <c r="Q519" s="20" t="str">
        <f t="shared" si="63"/>
        <v/>
      </c>
      <c r="R519" s="20">
        <f t="shared" si="64"/>
        <v>0</v>
      </c>
      <c r="S519" s="20"/>
      <c r="T519" s="20"/>
      <c r="U519" s="20"/>
      <c r="V519" s="20"/>
      <c r="W519" s="20"/>
      <c r="X519" s="20"/>
      <c r="Y519" s="20"/>
      <c r="Z519" s="20"/>
      <c r="AA519" s="20"/>
      <c r="AB519" s="21"/>
      <c r="AC519" s="21"/>
    </row>
    <row r="520" spans="1:29" s="17" customFormat="1" x14ac:dyDescent="0.2">
      <c r="A520" s="23"/>
      <c r="B520" s="28"/>
      <c r="C520" s="36"/>
      <c r="D520" s="25"/>
      <c r="E520" s="21"/>
      <c r="F520" s="21"/>
      <c r="G520" s="43"/>
      <c r="H520" s="21"/>
      <c r="I520" s="162"/>
      <c r="J520" s="522" t="str">
        <f t="shared" si="57"/>
        <v/>
      </c>
      <c r="K520" s="20">
        <f t="shared" si="58"/>
        <v>0</v>
      </c>
      <c r="L520" s="20" t="str">
        <f t="shared" si="59"/>
        <v/>
      </c>
      <c r="M520" s="20" t="str">
        <f t="shared" si="60"/>
        <v/>
      </c>
      <c r="N520" s="20"/>
      <c r="O520" s="20">
        <f t="shared" si="61"/>
        <v>0</v>
      </c>
      <c r="P520" s="20">
        <f t="shared" si="62"/>
        <v>0</v>
      </c>
      <c r="Q520" s="20" t="str">
        <f t="shared" si="63"/>
        <v/>
      </c>
      <c r="R520" s="20">
        <f t="shared" si="64"/>
        <v>0</v>
      </c>
      <c r="S520" s="20"/>
      <c r="T520" s="20"/>
      <c r="U520" s="20"/>
      <c r="V520" s="20"/>
      <c r="W520" s="20"/>
      <c r="X520" s="20"/>
      <c r="Y520" s="20"/>
      <c r="Z520" s="20"/>
      <c r="AA520" s="20"/>
      <c r="AB520" s="21"/>
      <c r="AC520" s="21"/>
    </row>
    <row r="521" spans="1:29" s="17" customFormat="1" x14ac:dyDescent="0.2">
      <c r="A521" s="23"/>
      <c r="B521" s="28"/>
      <c r="C521" s="36"/>
      <c r="D521" s="25"/>
      <c r="E521" s="21"/>
      <c r="F521" s="21"/>
      <c r="G521" s="43"/>
      <c r="H521" s="21"/>
      <c r="I521" s="162"/>
      <c r="J521" s="522" t="str">
        <f t="shared" si="57"/>
        <v/>
      </c>
      <c r="K521" s="20">
        <f t="shared" si="58"/>
        <v>0</v>
      </c>
      <c r="L521" s="20" t="str">
        <f t="shared" si="59"/>
        <v/>
      </c>
      <c r="M521" s="20" t="str">
        <f t="shared" si="60"/>
        <v/>
      </c>
      <c r="N521" s="20"/>
      <c r="O521" s="20">
        <f t="shared" si="61"/>
        <v>0</v>
      </c>
      <c r="P521" s="20">
        <f t="shared" si="62"/>
        <v>0</v>
      </c>
      <c r="Q521" s="20" t="str">
        <f t="shared" si="63"/>
        <v/>
      </c>
      <c r="R521" s="20">
        <f t="shared" si="64"/>
        <v>0</v>
      </c>
      <c r="S521" s="20"/>
      <c r="T521" s="20"/>
      <c r="U521" s="20"/>
      <c r="V521" s="20"/>
      <c r="W521" s="20"/>
      <c r="X521" s="20"/>
      <c r="Y521" s="20"/>
      <c r="Z521" s="20"/>
      <c r="AA521" s="20"/>
      <c r="AB521" s="21"/>
      <c r="AC521" s="21"/>
    </row>
    <row r="522" spans="1:29" s="17" customFormat="1" x14ac:dyDescent="0.2">
      <c r="A522" s="23"/>
      <c r="B522" s="28"/>
      <c r="C522" s="36"/>
      <c r="D522" s="25"/>
      <c r="E522" s="21"/>
      <c r="F522" s="21"/>
      <c r="G522" s="43"/>
      <c r="H522" s="21"/>
      <c r="I522" s="162"/>
      <c r="J522" s="522" t="str">
        <f t="shared" si="57"/>
        <v/>
      </c>
      <c r="K522" s="20">
        <f t="shared" si="58"/>
        <v>0</v>
      </c>
      <c r="L522" s="20" t="str">
        <f t="shared" si="59"/>
        <v/>
      </c>
      <c r="M522" s="20" t="str">
        <f t="shared" si="60"/>
        <v/>
      </c>
      <c r="N522" s="20"/>
      <c r="O522" s="20">
        <f t="shared" si="61"/>
        <v>0</v>
      </c>
      <c r="P522" s="20">
        <f t="shared" si="62"/>
        <v>0</v>
      </c>
      <c r="Q522" s="20" t="str">
        <f t="shared" si="63"/>
        <v/>
      </c>
      <c r="R522" s="20">
        <f t="shared" si="64"/>
        <v>0</v>
      </c>
      <c r="S522" s="20"/>
      <c r="T522" s="20"/>
      <c r="U522" s="20"/>
      <c r="V522" s="20"/>
      <c r="W522" s="20"/>
      <c r="X522" s="20"/>
      <c r="Y522" s="20"/>
      <c r="Z522" s="20"/>
      <c r="AA522" s="20"/>
      <c r="AB522" s="21"/>
      <c r="AC522" s="21"/>
    </row>
    <row r="523" spans="1:29" s="17" customFormat="1" x14ac:dyDescent="0.2">
      <c r="A523" s="23"/>
      <c r="B523" s="28"/>
      <c r="C523" s="36"/>
      <c r="D523" s="25"/>
      <c r="E523" s="21"/>
      <c r="F523" s="21"/>
      <c r="G523" s="43"/>
      <c r="H523" s="21"/>
      <c r="I523" s="162"/>
      <c r="J523" s="522" t="str">
        <f t="shared" ref="J523:J586" si="65">IF(K523=K522,"",SUMIF(K:K,K523,I:I))</f>
        <v/>
      </c>
      <c r="K523" s="20">
        <f t="shared" si="58"/>
        <v>0</v>
      </c>
      <c r="L523" s="20" t="str">
        <f t="shared" si="59"/>
        <v/>
      </c>
      <c r="M523" s="20" t="str">
        <f t="shared" si="60"/>
        <v/>
      </c>
      <c r="N523" s="20"/>
      <c r="O523" s="20">
        <f t="shared" si="61"/>
        <v>0</v>
      </c>
      <c r="P523" s="20">
        <f t="shared" si="62"/>
        <v>0</v>
      </c>
      <c r="Q523" s="20" t="str">
        <f t="shared" si="63"/>
        <v/>
      </c>
      <c r="R523" s="20">
        <f t="shared" si="64"/>
        <v>0</v>
      </c>
      <c r="S523" s="20"/>
      <c r="T523" s="20"/>
      <c r="U523" s="20"/>
      <c r="V523" s="20"/>
      <c r="W523" s="20"/>
      <c r="X523" s="20"/>
      <c r="Y523" s="20"/>
      <c r="Z523" s="20"/>
      <c r="AA523" s="20"/>
      <c r="AB523" s="21"/>
      <c r="AC523" s="21"/>
    </row>
    <row r="524" spans="1:29" s="17" customFormat="1" x14ac:dyDescent="0.2">
      <c r="A524" s="23"/>
      <c r="B524" s="28"/>
      <c r="C524" s="36"/>
      <c r="D524" s="25"/>
      <c r="E524" s="21"/>
      <c r="F524" s="21"/>
      <c r="G524" s="43"/>
      <c r="H524" s="21"/>
      <c r="I524" s="162"/>
      <c r="J524" s="522" t="str">
        <f t="shared" si="65"/>
        <v/>
      </c>
      <c r="K524" s="20">
        <f t="shared" ref="K524:K587" si="66">IF(ISBLANK(A524),K523,A524)</f>
        <v>0</v>
      </c>
      <c r="L524" s="20" t="str">
        <f t="shared" si="59"/>
        <v/>
      </c>
      <c r="M524" s="20" t="str">
        <f t="shared" si="60"/>
        <v/>
      </c>
      <c r="N524" s="20"/>
      <c r="O524" s="20">
        <f t="shared" si="61"/>
        <v>0</v>
      </c>
      <c r="P524" s="20">
        <f t="shared" si="62"/>
        <v>0</v>
      </c>
      <c r="Q524" s="20" t="str">
        <f t="shared" si="63"/>
        <v/>
      </c>
      <c r="R524" s="20">
        <f t="shared" si="64"/>
        <v>0</v>
      </c>
      <c r="S524" s="20"/>
      <c r="T524" s="20"/>
      <c r="U524" s="20"/>
      <c r="V524" s="20"/>
      <c r="W524" s="20"/>
      <c r="X524" s="20"/>
      <c r="Y524" s="20"/>
      <c r="Z524" s="20"/>
      <c r="AA524" s="20"/>
      <c r="AB524" s="21"/>
      <c r="AC524" s="21"/>
    </row>
    <row r="525" spans="1:29" s="17" customFormat="1" x14ac:dyDescent="0.2">
      <c r="A525" s="23"/>
      <c r="B525" s="28"/>
      <c r="C525" s="36"/>
      <c r="D525" s="25"/>
      <c r="E525" s="21"/>
      <c r="F525" s="21"/>
      <c r="G525" s="43"/>
      <c r="H525" s="21"/>
      <c r="I525" s="162"/>
      <c r="J525" s="522" t="str">
        <f t="shared" si="65"/>
        <v/>
      </c>
      <c r="K525" s="20">
        <f t="shared" si="66"/>
        <v>0</v>
      </c>
      <c r="L525" s="20" t="str">
        <f t="shared" si="59"/>
        <v/>
      </c>
      <c r="M525" s="20" t="str">
        <f t="shared" si="60"/>
        <v/>
      </c>
      <c r="N525" s="20"/>
      <c r="O525" s="20">
        <f t="shared" si="61"/>
        <v>0</v>
      </c>
      <c r="P525" s="20">
        <f t="shared" si="62"/>
        <v>0</v>
      </c>
      <c r="Q525" s="20" t="str">
        <f t="shared" si="63"/>
        <v/>
      </c>
      <c r="R525" s="20">
        <f t="shared" si="64"/>
        <v>0</v>
      </c>
      <c r="S525" s="20"/>
      <c r="T525" s="20"/>
      <c r="U525" s="20"/>
      <c r="V525" s="20"/>
      <c r="W525" s="20"/>
      <c r="X525" s="20"/>
      <c r="Y525" s="20"/>
      <c r="Z525" s="20"/>
      <c r="AA525" s="20"/>
      <c r="AB525" s="21"/>
      <c r="AC525" s="21"/>
    </row>
    <row r="526" spans="1:29" s="17" customFormat="1" x14ac:dyDescent="0.2">
      <c r="A526" s="23"/>
      <c r="B526" s="28"/>
      <c r="C526" s="36"/>
      <c r="D526" s="25"/>
      <c r="E526" s="21"/>
      <c r="F526" s="21"/>
      <c r="G526" s="43"/>
      <c r="H526" s="21"/>
      <c r="I526" s="162"/>
      <c r="J526" s="522" t="str">
        <f t="shared" si="65"/>
        <v/>
      </c>
      <c r="K526" s="20">
        <f t="shared" si="66"/>
        <v>0</v>
      </c>
      <c r="L526" s="20" t="str">
        <f t="shared" si="59"/>
        <v/>
      </c>
      <c r="M526" s="20" t="str">
        <f t="shared" si="60"/>
        <v/>
      </c>
      <c r="N526" s="20"/>
      <c r="O526" s="20">
        <f t="shared" si="61"/>
        <v>0</v>
      </c>
      <c r="P526" s="20">
        <f t="shared" si="62"/>
        <v>0</v>
      </c>
      <c r="Q526" s="20" t="str">
        <f t="shared" si="63"/>
        <v/>
      </c>
      <c r="R526" s="20">
        <f t="shared" si="64"/>
        <v>0</v>
      </c>
      <c r="S526" s="20"/>
      <c r="T526" s="20"/>
      <c r="U526" s="20"/>
      <c r="V526" s="20"/>
      <c r="W526" s="20"/>
      <c r="X526" s="20"/>
      <c r="Y526" s="20"/>
      <c r="Z526" s="20"/>
      <c r="AA526" s="20"/>
      <c r="AB526" s="21"/>
      <c r="AC526" s="21"/>
    </row>
    <row r="527" spans="1:29" s="17" customFormat="1" x14ac:dyDescent="0.2">
      <c r="A527" s="23"/>
      <c r="B527" s="28"/>
      <c r="C527" s="36"/>
      <c r="D527" s="25"/>
      <c r="E527" s="21"/>
      <c r="F527" s="21"/>
      <c r="G527" s="43"/>
      <c r="H527" s="21"/>
      <c r="I527" s="162"/>
      <c r="J527" s="522" t="str">
        <f t="shared" si="65"/>
        <v/>
      </c>
      <c r="K527" s="20">
        <f t="shared" si="66"/>
        <v>0</v>
      </c>
      <c r="L527" s="20" t="str">
        <f t="shared" ref="L527:L590" si="67">LEFT(H527,11)</f>
        <v/>
      </c>
      <c r="M527" s="20" t="str">
        <f t="shared" ref="M527:M590" si="68">LEFT(E527,2)</f>
        <v/>
      </c>
      <c r="N527" s="20"/>
      <c r="O527" s="20">
        <f t="shared" ref="O527:O590" si="69">K527</f>
        <v>0</v>
      </c>
      <c r="P527" s="20">
        <f t="shared" ref="P527:P590" si="70">LEN(L527)</f>
        <v>0</v>
      </c>
      <c r="Q527" s="20" t="str">
        <f t="shared" ref="Q527:Q590" si="71">IF(LEN(L527)=11,L527,IF(LEN(L527)=10,CONCATENATE(L527," "),IF(LEN(L527)=9,CONCATENATE(L527,"  "),IF(LEN(L527)=8,CONCATENATE(L527,"   "),""))))</f>
        <v/>
      </c>
      <c r="R527" s="20">
        <f t="shared" ref="R527:R590" si="72">LEN(Q527)</f>
        <v>0</v>
      </c>
      <c r="S527" s="20"/>
      <c r="T527" s="20"/>
      <c r="U527" s="20"/>
      <c r="V527" s="20"/>
      <c r="W527" s="20"/>
      <c r="X527" s="20"/>
      <c r="Y527" s="20"/>
      <c r="Z527" s="20"/>
      <c r="AA527" s="20"/>
      <c r="AB527" s="21"/>
      <c r="AC527" s="21"/>
    </row>
    <row r="528" spans="1:29" s="17" customFormat="1" x14ac:dyDescent="0.2">
      <c r="A528" s="23"/>
      <c r="B528" s="28"/>
      <c r="C528" s="36"/>
      <c r="D528" s="25"/>
      <c r="E528" s="21"/>
      <c r="F528" s="21"/>
      <c r="G528" s="43"/>
      <c r="H528" s="21"/>
      <c r="I528" s="162"/>
      <c r="J528" s="522" t="str">
        <f t="shared" si="65"/>
        <v/>
      </c>
      <c r="K528" s="20">
        <f t="shared" si="66"/>
        <v>0</v>
      </c>
      <c r="L528" s="20" t="str">
        <f t="shared" si="67"/>
        <v/>
      </c>
      <c r="M528" s="20" t="str">
        <f t="shared" si="68"/>
        <v/>
      </c>
      <c r="N528" s="20"/>
      <c r="O528" s="20">
        <f t="shared" si="69"/>
        <v>0</v>
      </c>
      <c r="P528" s="20">
        <f t="shared" si="70"/>
        <v>0</v>
      </c>
      <c r="Q528" s="20" t="str">
        <f t="shared" si="71"/>
        <v/>
      </c>
      <c r="R528" s="20">
        <f t="shared" si="72"/>
        <v>0</v>
      </c>
      <c r="S528" s="20"/>
      <c r="T528" s="20"/>
      <c r="U528" s="20"/>
      <c r="V528" s="20"/>
      <c r="W528" s="20"/>
      <c r="X528" s="20"/>
      <c r="Y528" s="20"/>
      <c r="Z528" s="20"/>
      <c r="AA528" s="20"/>
      <c r="AB528" s="21"/>
      <c r="AC528" s="21"/>
    </row>
    <row r="529" spans="1:29" s="17" customFormat="1" x14ac:dyDescent="0.2">
      <c r="A529" s="23"/>
      <c r="B529" s="28"/>
      <c r="C529" s="36"/>
      <c r="D529" s="25"/>
      <c r="E529" s="21"/>
      <c r="F529" s="21"/>
      <c r="G529" s="43"/>
      <c r="H529" s="21"/>
      <c r="I529" s="162"/>
      <c r="J529" s="522" t="str">
        <f t="shared" si="65"/>
        <v/>
      </c>
      <c r="K529" s="20">
        <f t="shared" si="66"/>
        <v>0</v>
      </c>
      <c r="L529" s="20" t="str">
        <f t="shared" si="67"/>
        <v/>
      </c>
      <c r="M529" s="20" t="str">
        <f t="shared" si="68"/>
        <v/>
      </c>
      <c r="N529" s="20"/>
      <c r="O529" s="20">
        <f t="shared" si="69"/>
        <v>0</v>
      </c>
      <c r="P529" s="20">
        <f t="shared" si="70"/>
        <v>0</v>
      </c>
      <c r="Q529" s="20" t="str">
        <f t="shared" si="71"/>
        <v/>
      </c>
      <c r="R529" s="20">
        <f t="shared" si="72"/>
        <v>0</v>
      </c>
      <c r="S529" s="20"/>
      <c r="T529" s="20"/>
      <c r="U529" s="20"/>
      <c r="V529" s="20"/>
      <c r="W529" s="20"/>
      <c r="X529" s="20"/>
      <c r="Y529" s="20"/>
      <c r="Z529" s="20"/>
      <c r="AA529" s="20"/>
      <c r="AB529" s="21"/>
      <c r="AC529" s="21"/>
    </row>
    <row r="530" spans="1:29" s="17" customFormat="1" x14ac:dyDescent="0.2">
      <c r="A530" s="23"/>
      <c r="B530" s="28"/>
      <c r="C530" s="36"/>
      <c r="D530" s="25"/>
      <c r="E530" s="21"/>
      <c r="F530" s="21"/>
      <c r="G530" s="43"/>
      <c r="H530" s="21"/>
      <c r="I530" s="162"/>
      <c r="J530" s="522" t="str">
        <f t="shared" si="65"/>
        <v/>
      </c>
      <c r="K530" s="20">
        <f t="shared" si="66"/>
        <v>0</v>
      </c>
      <c r="L530" s="20" t="str">
        <f t="shared" si="67"/>
        <v/>
      </c>
      <c r="M530" s="20" t="str">
        <f t="shared" si="68"/>
        <v/>
      </c>
      <c r="N530" s="20"/>
      <c r="O530" s="20">
        <f t="shared" si="69"/>
        <v>0</v>
      </c>
      <c r="P530" s="20">
        <f t="shared" si="70"/>
        <v>0</v>
      </c>
      <c r="Q530" s="20" t="str">
        <f t="shared" si="71"/>
        <v/>
      </c>
      <c r="R530" s="20">
        <f t="shared" si="72"/>
        <v>0</v>
      </c>
      <c r="S530" s="20"/>
      <c r="T530" s="20"/>
      <c r="U530" s="20"/>
      <c r="V530" s="20"/>
      <c r="W530" s="20"/>
      <c r="X530" s="20"/>
      <c r="Y530" s="20"/>
      <c r="Z530" s="20"/>
      <c r="AA530" s="20"/>
      <c r="AB530" s="21"/>
      <c r="AC530" s="21"/>
    </row>
    <row r="531" spans="1:29" s="17" customFormat="1" x14ac:dyDescent="0.2">
      <c r="A531" s="23"/>
      <c r="B531" s="28"/>
      <c r="C531" s="36"/>
      <c r="D531" s="25"/>
      <c r="E531" s="21"/>
      <c r="F531" s="21"/>
      <c r="G531" s="43"/>
      <c r="H531" s="21"/>
      <c r="I531" s="162"/>
      <c r="J531" s="522" t="str">
        <f t="shared" si="65"/>
        <v/>
      </c>
      <c r="K531" s="20">
        <f t="shared" si="66"/>
        <v>0</v>
      </c>
      <c r="L531" s="20" t="str">
        <f t="shared" si="67"/>
        <v/>
      </c>
      <c r="M531" s="20" t="str">
        <f t="shared" si="68"/>
        <v/>
      </c>
      <c r="N531" s="20"/>
      <c r="O531" s="20">
        <f t="shared" si="69"/>
        <v>0</v>
      </c>
      <c r="P531" s="20">
        <f t="shared" si="70"/>
        <v>0</v>
      </c>
      <c r="Q531" s="20" t="str">
        <f t="shared" si="71"/>
        <v/>
      </c>
      <c r="R531" s="20">
        <f t="shared" si="72"/>
        <v>0</v>
      </c>
      <c r="S531" s="20"/>
      <c r="T531" s="20"/>
      <c r="U531" s="20"/>
      <c r="V531" s="20"/>
      <c r="W531" s="20"/>
      <c r="X531" s="20"/>
      <c r="Y531" s="20"/>
      <c r="Z531" s="20"/>
      <c r="AA531" s="20"/>
      <c r="AB531" s="21"/>
      <c r="AC531" s="21"/>
    </row>
    <row r="532" spans="1:29" s="17" customFormat="1" x14ac:dyDescent="0.2">
      <c r="A532" s="23"/>
      <c r="B532" s="28"/>
      <c r="C532" s="36"/>
      <c r="D532" s="25"/>
      <c r="E532" s="21"/>
      <c r="F532" s="21"/>
      <c r="G532" s="43"/>
      <c r="H532" s="21"/>
      <c r="I532" s="162"/>
      <c r="J532" s="522" t="str">
        <f t="shared" si="65"/>
        <v/>
      </c>
      <c r="K532" s="20">
        <f t="shared" si="66"/>
        <v>0</v>
      </c>
      <c r="L532" s="20" t="str">
        <f t="shared" si="67"/>
        <v/>
      </c>
      <c r="M532" s="20" t="str">
        <f t="shared" si="68"/>
        <v/>
      </c>
      <c r="N532" s="20"/>
      <c r="O532" s="20">
        <f t="shared" si="69"/>
        <v>0</v>
      </c>
      <c r="P532" s="20">
        <f t="shared" si="70"/>
        <v>0</v>
      </c>
      <c r="Q532" s="20" t="str">
        <f t="shared" si="71"/>
        <v/>
      </c>
      <c r="R532" s="20">
        <f t="shared" si="72"/>
        <v>0</v>
      </c>
      <c r="S532" s="20"/>
      <c r="T532" s="20"/>
      <c r="U532" s="20"/>
      <c r="V532" s="20"/>
      <c r="W532" s="20"/>
      <c r="X532" s="20"/>
      <c r="Y532" s="20"/>
      <c r="Z532" s="20"/>
      <c r="AA532" s="20"/>
      <c r="AB532" s="21"/>
      <c r="AC532" s="21"/>
    </row>
    <row r="533" spans="1:29" s="17" customFormat="1" x14ac:dyDescent="0.2">
      <c r="A533" s="23"/>
      <c r="B533" s="28"/>
      <c r="C533" s="36"/>
      <c r="D533" s="25"/>
      <c r="E533" s="21"/>
      <c r="F533" s="21"/>
      <c r="G533" s="43"/>
      <c r="H533" s="21"/>
      <c r="I533" s="162"/>
      <c r="J533" s="522" t="str">
        <f t="shared" si="65"/>
        <v/>
      </c>
      <c r="K533" s="20">
        <f t="shared" si="66"/>
        <v>0</v>
      </c>
      <c r="L533" s="20" t="str">
        <f t="shared" si="67"/>
        <v/>
      </c>
      <c r="M533" s="20" t="str">
        <f t="shared" si="68"/>
        <v/>
      </c>
      <c r="N533" s="20"/>
      <c r="O533" s="20">
        <f t="shared" si="69"/>
        <v>0</v>
      </c>
      <c r="P533" s="20">
        <f t="shared" si="70"/>
        <v>0</v>
      </c>
      <c r="Q533" s="20" t="str">
        <f t="shared" si="71"/>
        <v/>
      </c>
      <c r="R533" s="20">
        <f t="shared" si="72"/>
        <v>0</v>
      </c>
      <c r="S533" s="20"/>
      <c r="T533" s="20"/>
      <c r="U533" s="20"/>
      <c r="V533" s="20"/>
      <c r="W533" s="20"/>
      <c r="X533" s="20"/>
      <c r="Y533" s="20"/>
      <c r="Z533" s="20"/>
      <c r="AA533" s="20"/>
      <c r="AB533" s="21"/>
      <c r="AC533" s="21"/>
    </row>
    <row r="534" spans="1:29" s="17" customFormat="1" x14ac:dyDescent="0.2">
      <c r="A534" s="23"/>
      <c r="B534" s="28"/>
      <c r="C534" s="36"/>
      <c r="D534" s="25"/>
      <c r="E534" s="21"/>
      <c r="F534" s="21"/>
      <c r="G534" s="43"/>
      <c r="H534" s="21"/>
      <c r="I534" s="162"/>
      <c r="J534" s="522" t="str">
        <f t="shared" si="65"/>
        <v/>
      </c>
      <c r="K534" s="20">
        <f t="shared" si="66"/>
        <v>0</v>
      </c>
      <c r="L534" s="20" t="str">
        <f t="shared" si="67"/>
        <v/>
      </c>
      <c r="M534" s="20" t="str">
        <f t="shared" si="68"/>
        <v/>
      </c>
      <c r="N534" s="20"/>
      <c r="O534" s="20">
        <f t="shared" si="69"/>
        <v>0</v>
      </c>
      <c r="P534" s="20">
        <f t="shared" si="70"/>
        <v>0</v>
      </c>
      <c r="Q534" s="20" t="str">
        <f t="shared" si="71"/>
        <v/>
      </c>
      <c r="R534" s="20">
        <f t="shared" si="72"/>
        <v>0</v>
      </c>
      <c r="S534" s="20"/>
      <c r="T534" s="20"/>
      <c r="U534" s="20"/>
      <c r="V534" s="20"/>
      <c r="W534" s="20"/>
      <c r="X534" s="20"/>
      <c r="Y534" s="20"/>
      <c r="Z534" s="20"/>
      <c r="AA534" s="20"/>
      <c r="AB534" s="21"/>
      <c r="AC534" s="21"/>
    </row>
    <row r="535" spans="1:29" s="17" customFormat="1" x14ac:dyDescent="0.2">
      <c r="A535" s="23"/>
      <c r="B535" s="28"/>
      <c r="C535" s="36"/>
      <c r="D535" s="25"/>
      <c r="E535" s="21"/>
      <c r="F535" s="21"/>
      <c r="G535" s="43"/>
      <c r="H535" s="21"/>
      <c r="I535" s="162"/>
      <c r="J535" s="522" t="str">
        <f t="shared" si="65"/>
        <v/>
      </c>
      <c r="K535" s="20">
        <f t="shared" si="66"/>
        <v>0</v>
      </c>
      <c r="L535" s="20" t="str">
        <f t="shared" si="67"/>
        <v/>
      </c>
      <c r="M535" s="20" t="str">
        <f t="shared" si="68"/>
        <v/>
      </c>
      <c r="N535" s="20"/>
      <c r="O535" s="20">
        <f t="shared" si="69"/>
        <v>0</v>
      </c>
      <c r="P535" s="20">
        <f t="shared" si="70"/>
        <v>0</v>
      </c>
      <c r="Q535" s="20" t="str">
        <f t="shared" si="71"/>
        <v/>
      </c>
      <c r="R535" s="20">
        <f t="shared" si="72"/>
        <v>0</v>
      </c>
      <c r="S535" s="20"/>
      <c r="T535" s="20"/>
      <c r="U535" s="20"/>
      <c r="V535" s="20"/>
      <c r="W535" s="20"/>
      <c r="X535" s="20"/>
      <c r="Y535" s="20"/>
      <c r="Z535" s="20"/>
      <c r="AA535" s="20"/>
      <c r="AB535" s="21"/>
      <c r="AC535" s="21"/>
    </row>
    <row r="536" spans="1:29" s="17" customFormat="1" x14ac:dyDescent="0.2">
      <c r="A536" s="23"/>
      <c r="B536" s="28"/>
      <c r="C536" s="36"/>
      <c r="D536" s="25"/>
      <c r="E536" s="21"/>
      <c r="F536" s="21"/>
      <c r="G536" s="43"/>
      <c r="H536" s="21"/>
      <c r="I536" s="162"/>
      <c r="J536" s="522" t="str">
        <f t="shared" si="65"/>
        <v/>
      </c>
      <c r="K536" s="20">
        <f t="shared" si="66"/>
        <v>0</v>
      </c>
      <c r="L536" s="20" t="str">
        <f t="shared" si="67"/>
        <v/>
      </c>
      <c r="M536" s="20" t="str">
        <f t="shared" si="68"/>
        <v/>
      </c>
      <c r="N536" s="20"/>
      <c r="O536" s="20">
        <f t="shared" si="69"/>
        <v>0</v>
      </c>
      <c r="P536" s="20">
        <f t="shared" si="70"/>
        <v>0</v>
      </c>
      <c r="Q536" s="20" t="str">
        <f t="shared" si="71"/>
        <v/>
      </c>
      <c r="R536" s="20">
        <f t="shared" si="72"/>
        <v>0</v>
      </c>
      <c r="S536" s="20"/>
      <c r="T536" s="20"/>
      <c r="U536" s="20"/>
      <c r="V536" s="20"/>
      <c r="W536" s="20"/>
      <c r="X536" s="20"/>
      <c r="Y536" s="20"/>
      <c r="Z536" s="20"/>
      <c r="AA536" s="20"/>
      <c r="AB536" s="21"/>
      <c r="AC536" s="21"/>
    </row>
    <row r="537" spans="1:29" s="17" customFormat="1" x14ac:dyDescent="0.2">
      <c r="A537" s="23"/>
      <c r="B537" s="28"/>
      <c r="C537" s="36"/>
      <c r="D537" s="25"/>
      <c r="E537" s="21"/>
      <c r="F537" s="21"/>
      <c r="G537" s="43"/>
      <c r="H537" s="21"/>
      <c r="I537" s="162"/>
      <c r="J537" s="522" t="str">
        <f t="shared" si="65"/>
        <v/>
      </c>
      <c r="K537" s="20">
        <f t="shared" si="66"/>
        <v>0</v>
      </c>
      <c r="L537" s="20" t="str">
        <f t="shared" si="67"/>
        <v/>
      </c>
      <c r="M537" s="20" t="str">
        <f t="shared" si="68"/>
        <v/>
      </c>
      <c r="N537" s="20"/>
      <c r="O537" s="20">
        <f t="shared" si="69"/>
        <v>0</v>
      </c>
      <c r="P537" s="20">
        <f t="shared" si="70"/>
        <v>0</v>
      </c>
      <c r="Q537" s="20" t="str">
        <f t="shared" si="71"/>
        <v/>
      </c>
      <c r="R537" s="20">
        <f t="shared" si="72"/>
        <v>0</v>
      </c>
      <c r="S537" s="20"/>
      <c r="T537" s="20"/>
      <c r="U537" s="20"/>
      <c r="V537" s="20"/>
      <c r="W537" s="20"/>
      <c r="X537" s="20"/>
      <c r="Y537" s="20"/>
      <c r="Z537" s="20"/>
      <c r="AA537" s="20"/>
      <c r="AB537" s="21"/>
      <c r="AC537" s="21"/>
    </row>
    <row r="538" spans="1:29" s="17" customFormat="1" x14ac:dyDescent="0.2">
      <c r="A538" s="23"/>
      <c r="B538" s="28"/>
      <c r="C538" s="36"/>
      <c r="D538" s="25"/>
      <c r="E538" s="21"/>
      <c r="F538" s="21"/>
      <c r="G538" s="43"/>
      <c r="H538" s="21"/>
      <c r="I538" s="162"/>
      <c r="J538" s="522" t="str">
        <f t="shared" si="65"/>
        <v/>
      </c>
      <c r="K538" s="20">
        <f t="shared" si="66"/>
        <v>0</v>
      </c>
      <c r="L538" s="20" t="str">
        <f t="shared" si="67"/>
        <v/>
      </c>
      <c r="M538" s="20" t="str">
        <f t="shared" si="68"/>
        <v/>
      </c>
      <c r="N538" s="20"/>
      <c r="O538" s="20">
        <f t="shared" si="69"/>
        <v>0</v>
      </c>
      <c r="P538" s="20">
        <f t="shared" si="70"/>
        <v>0</v>
      </c>
      <c r="Q538" s="20" t="str">
        <f t="shared" si="71"/>
        <v/>
      </c>
      <c r="R538" s="20">
        <f t="shared" si="72"/>
        <v>0</v>
      </c>
      <c r="S538" s="20"/>
      <c r="T538" s="20"/>
      <c r="U538" s="20"/>
      <c r="V538" s="20"/>
      <c r="W538" s="20"/>
      <c r="X538" s="20"/>
      <c r="Y538" s="20"/>
      <c r="Z538" s="20"/>
      <c r="AA538" s="20"/>
      <c r="AB538" s="21"/>
      <c r="AC538" s="21"/>
    </row>
    <row r="539" spans="1:29" s="17" customFormat="1" x14ac:dyDescent="0.2">
      <c r="A539" s="23"/>
      <c r="B539" s="28"/>
      <c r="C539" s="36"/>
      <c r="D539" s="25"/>
      <c r="E539" s="21"/>
      <c r="F539" s="21"/>
      <c r="G539" s="43"/>
      <c r="H539" s="21"/>
      <c r="I539" s="162"/>
      <c r="J539" s="522" t="str">
        <f t="shared" si="65"/>
        <v/>
      </c>
      <c r="K539" s="20">
        <f t="shared" si="66"/>
        <v>0</v>
      </c>
      <c r="L539" s="20" t="str">
        <f t="shared" si="67"/>
        <v/>
      </c>
      <c r="M539" s="20" t="str">
        <f t="shared" si="68"/>
        <v/>
      </c>
      <c r="N539" s="20"/>
      <c r="O539" s="20">
        <f t="shared" si="69"/>
        <v>0</v>
      </c>
      <c r="P539" s="20">
        <f t="shared" si="70"/>
        <v>0</v>
      </c>
      <c r="Q539" s="20" t="str">
        <f t="shared" si="71"/>
        <v/>
      </c>
      <c r="R539" s="20">
        <f t="shared" si="72"/>
        <v>0</v>
      </c>
      <c r="S539" s="20"/>
      <c r="T539" s="20"/>
      <c r="U539" s="20"/>
      <c r="V539" s="20"/>
      <c r="W539" s="20"/>
      <c r="X539" s="20"/>
      <c r="Y539" s="20"/>
      <c r="Z539" s="20"/>
      <c r="AA539" s="20"/>
      <c r="AB539" s="21"/>
      <c r="AC539" s="21"/>
    </row>
    <row r="540" spans="1:29" s="17" customFormat="1" x14ac:dyDescent="0.2">
      <c r="A540" s="23"/>
      <c r="B540" s="28"/>
      <c r="C540" s="36"/>
      <c r="D540" s="25"/>
      <c r="E540" s="21"/>
      <c r="F540" s="21"/>
      <c r="G540" s="43"/>
      <c r="H540" s="21"/>
      <c r="I540" s="162"/>
      <c r="J540" s="522" t="str">
        <f t="shared" si="65"/>
        <v/>
      </c>
      <c r="K540" s="20">
        <f t="shared" si="66"/>
        <v>0</v>
      </c>
      <c r="L540" s="20" t="str">
        <f t="shared" si="67"/>
        <v/>
      </c>
      <c r="M540" s="20" t="str">
        <f t="shared" si="68"/>
        <v/>
      </c>
      <c r="N540" s="20"/>
      <c r="O540" s="20">
        <f t="shared" si="69"/>
        <v>0</v>
      </c>
      <c r="P540" s="20">
        <f t="shared" si="70"/>
        <v>0</v>
      </c>
      <c r="Q540" s="20" t="str">
        <f t="shared" si="71"/>
        <v/>
      </c>
      <c r="R540" s="20">
        <f t="shared" si="72"/>
        <v>0</v>
      </c>
      <c r="S540" s="20"/>
      <c r="T540" s="20"/>
      <c r="U540" s="20"/>
      <c r="V540" s="20"/>
      <c r="W540" s="20"/>
      <c r="X540" s="20"/>
      <c r="Y540" s="20"/>
      <c r="Z540" s="20"/>
      <c r="AA540" s="20"/>
      <c r="AB540" s="21"/>
      <c r="AC540" s="21"/>
    </row>
    <row r="541" spans="1:29" s="17" customFormat="1" x14ac:dyDescent="0.2">
      <c r="A541" s="23"/>
      <c r="B541" s="28"/>
      <c r="C541" s="36"/>
      <c r="D541" s="25"/>
      <c r="E541" s="21"/>
      <c r="F541" s="21"/>
      <c r="G541" s="43"/>
      <c r="H541" s="21"/>
      <c r="I541" s="162"/>
      <c r="J541" s="522" t="str">
        <f t="shared" si="65"/>
        <v/>
      </c>
      <c r="K541" s="20">
        <f t="shared" si="66"/>
        <v>0</v>
      </c>
      <c r="L541" s="20" t="str">
        <f t="shared" si="67"/>
        <v/>
      </c>
      <c r="M541" s="20" t="str">
        <f t="shared" si="68"/>
        <v/>
      </c>
      <c r="N541" s="20"/>
      <c r="O541" s="20">
        <f t="shared" si="69"/>
        <v>0</v>
      </c>
      <c r="P541" s="20">
        <f t="shared" si="70"/>
        <v>0</v>
      </c>
      <c r="Q541" s="20" t="str">
        <f t="shared" si="71"/>
        <v/>
      </c>
      <c r="R541" s="20">
        <f t="shared" si="72"/>
        <v>0</v>
      </c>
      <c r="S541" s="20"/>
      <c r="T541" s="20"/>
      <c r="U541" s="20"/>
      <c r="V541" s="20"/>
      <c r="W541" s="20"/>
      <c r="X541" s="20"/>
      <c r="Y541" s="20"/>
      <c r="Z541" s="20"/>
      <c r="AA541" s="20"/>
      <c r="AB541" s="21"/>
      <c r="AC541" s="21"/>
    </row>
    <row r="542" spans="1:29" s="17" customFormat="1" x14ac:dyDescent="0.2">
      <c r="A542" s="23"/>
      <c r="B542" s="28"/>
      <c r="C542" s="36"/>
      <c r="D542" s="25"/>
      <c r="E542" s="21"/>
      <c r="F542" s="21"/>
      <c r="G542" s="43"/>
      <c r="H542" s="21"/>
      <c r="I542" s="162"/>
      <c r="J542" s="522" t="str">
        <f t="shared" si="65"/>
        <v/>
      </c>
      <c r="K542" s="20">
        <f t="shared" si="66"/>
        <v>0</v>
      </c>
      <c r="L542" s="20" t="str">
        <f t="shared" si="67"/>
        <v/>
      </c>
      <c r="M542" s="20" t="str">
        <f t="shared" si="68"/>
        <v/>
      </c>
      <c r="N542" s="20"/>
      <c r="O542" s="20">
        <f t="shared" si="69"/>
        <v>0</v>
      </c>
      <c r="P542" s="20">
        <f t="shared" si="70"/>
        <v>0</v>
      </c>
      <c r="Q542" s="20" t="str">
        <f t="shared" si="71"/>
        <v/>
      </c>
      <c r="R542" s="20">
        <f t="shared" si="72"/>
        <v>0</v>
      </c>
      <c r="S542" s="20"/>
      <c r="T542" s="20"/>
      <c r="U542" s="20"/>
      <c r="V542" s="20"/>
      <c r="W542" s="20"/>
      <c r="X542" s="20"/>
      <c r="Y542" s="20"/>
      <c r="Z542" s="20"/>
      <c r="AA542" s="20"/>
      <c r="AB542" s="21"/>
      <c r="AC542" s="21"/>
    </row>
    <row r="543" spans="1:29" s="17" customFormat="1" x14ac:dyDescent="0.2">
      <c r="A543" s="23"/>
      <c r="B543" s="28"/>
      <c r="C543" s="36"/>
      <c r="D543" s="25"/>
      <c r="E543" s="21"/>
      <c r="F543" s="21"/>
      <c r="G543" s="43"/>
      <c r="H543" s="21"/>
      <c r="I543" s="162"/>
      <c r="J543" s="522" t="str">
        <f t="shared" si="65"/>
        <v/>
      </c>
      <c r="K543" s="20">
        <f t="shared" si="66"/>
        <v>0</v>
      </c>
      <c r="L543" s="20" t="str">
        <f t="shared" si="67"/>
        <v/>
      </c>
      <c r="M543" s="20" t="str">
        <f t="shared" si="68"/>
        <v/>
      </c>
      <c r="N543" s="20"/>
      <c r="O543" s="20">
        <f t="shared" si="69"/>
        <v>0</v>
      </c>
      <c r="P543" s="20">
        <f t="shared" si="70"/>
        <v>0</v>
      </c>
      <c r="Q543" s="20" t="str">
        <f t="shared" si="71"/>
        <v/>
      </c>
      <c r="R543" s="20">
        <f t="shared" si="72"/>
        <v>0</v>
      </c>
      <c r="S543" s="20"/>
      <c r="T543" s="20"/>
      <c r="U543" s="20"/>
      <c r="V543" s="20"/>
      <c r="W543" s="20"/>
      <c r="X543" s="20"/>
      <c r="Y543" s="20"/>
      <c r="Z543" s="20"/>
      <c r="AA543" s="20"/>
      <c r="AB543" s="21"/>
      <c r="AC543" s="21"/>
    </row>
    <row r="544" spans="1:29" s="17" customFormat="1" x14ac:dyDescent="0.2">
      <c r="A544" s="23"/>
      <c r="B544" s="28"/>
      <c r="C544" s="36"/>
      <c r="D544" s="25"/>
      <c r="E544" s="21"/>
      <c r="F544" s="21"/>
      <c r="G544" s="43"/>
      <c r="H544" s="21"/>
      <c r="I544" s="162"/>
      <c r="J544" s="522" t="str">
        <f t="shared" si="65"/>
        <v/>
      </c>
      <c r="K544" s="20">
        <f t="shared" si="66"/>
        <v>0</v>
      </c>
      <c r="L544" s="20" t="str">
        <f t="shared" si="67"/>
        <v/>
      </c>
      <c r="M544" s="20" t="str">
        <f t="shared" si="68"/>
        <v/>
      </c>
      <c r="N544" s="20"/>
      <c r="O544" s="20">
        <f t="shared" si="69"/>
        <v>0</v>
      </c>
      <c r="P544" s="20">
        <f t="shared" si="70"/>
        <v>0</v>
      </c>
      <c r="Q544" s="20" t="str">
        <f t="shared" si="71"/>
        <v/>
      </c>
      <c r="R544" s="20">
        <f t="shared" si="72"/>
        <v>0</v>
      </c>
      <c r="S544" s="20"/>
      <c r="T544" s="20"/>
      <c r="U544" s="20"/>
      <c r="V544" s="20"/>
      <c r="W544" s="20"/>
      <c r="X544" s="20"/>
      <c r="Y544" s="20"/>
      <c r="Z544" s="20"/>
      <c r="AA544" s="20"/>
      <c r="AB544" s="21"/>
      <c r="AC544" s="21"/>
    </row>
    <row r="545" spans="1:29" s="17" customFormat="1" x14ac:dyDescent="0.2">
      <c r="A545" s="23"/>
      <c r="B545" s="28"/>
      <c r="C545" s="36"/>
      <c r="D545" s="25"/>
      <c r="E545" s="21"/>
      <c r="F545" s="21"/>
      <c r="G545" s="43"/>
      <c r="H545" s="21"/>
      <c r="I545" s="162"/>
      <c r="J545" s="522" t="str">
        <f t="shared" si="65"/>
        <v/>
      </c>
      <c r="K545" s="20">
        <f t="shared" si="66"/>
        <v>0</v>
      </c>
      <c r="L545" s="20" t="str">
        <f t="shared" si="67"/>
        <v/>
      </c>
      <c r="M545" s="20" t="str">
        <f t="shared" si="68"/>
        <v/>
      </c>
      <c r="N545" s="20"/>
      <c r="O545" s="20">
        <f t="shared" si="69"/>
        <v>0</v>
      </c>
      <c r="P545" s="20">
        <f t="shared" si="70"/>
        <v>0</v>
      </c>
      <c r="Q545" s="20" t="str">
        <f t="shared" si="71"/>
        <v/>
      </c>
      <c r="R545" s="20">
        <f t="shared" si="72"/>
        <v>0</v>
      </c>
      <c r="S545" s="20"/>
      <c r="T545" s="20"/>
      <c r="U545" s="20"/>
      <c r="V545" s="20"/>
      <c r="W545" s="20"/>
      <c r="X545" s="20"/>
      <c r="Y545" s="20"/>
      <c r="Z545" s="20"/>
      <c r="AA545" s="20"/>
      <c r="AB545" s="21"/>
      <c r="AC545" s="21"/>
    </row>
    <row r="546" spans="1:29" s="17" customFormat="1" x14ac:dyDescent="0.2">
      <c r="A546" s="23"/>
      <c r="B546" s="28"/>
      <c r="C546" s="36"/>
      <c r="D546" s="25"/>
      <c r="E546" s="21"/>
      <c r="F546" s="21"/>
      <c r="G546" s="43"/>
      <c r="H546" s="21"/>
      <c r="I546" s="162"/>
      <c r="J546" s="522" t="str">
        <f t="shared" si="65"/>
        <v/>
      </c>
      <c r="K546" s="20">
        <f t="shared" si="66"/>
        <v>0</v>
      </c>
      <c r="L546" s="20" t="str">
        <f t="shared" si="67"/>
        <v/>
      </c>
      <c r="M546" s="20" t="str">
        <f t="shared" si="68"/>
        <v/>
      </c>
      <c r="N546" s="20"/>
      <c r="O546" s="20">
        <f t="shared" si="69"/>
        <v>0</v>
      </c>
      <c r="P546" s="20">
        <f t="shared" si="70"/>
        <v>0</v>
      </c>
      <c r="Q546" s="20" t="str">
        <f t="shared" si="71"/>
        <v/>
      </c>
      <c r="R546" s="20">
        <f t="shared" si="72"/>
        <v>0</v>
      </c>
      <c r="S546" s="20"/>
      <c r="T546" s="20"/>
      <c r="U546" s="20"/>
      <c r="V546" s="20"/>
      <c r="W546" s="20"/>
      <c r="X546" s="20"/>
      <c r="Y546" s="20"/>
      <c r="Z546" s="20"/>
      <c r="AA546" s="20"/>
      <c r="AB546" s="21"/>
      <c r="AC546" s="21"/>
    </row>
    <row r="547" spans="1:29" s="17" customFormat="1" x14ac:dyDescent="0.2">
      <c r="A547" s="23"/>
      <c r="B547" s="28"/>
      <c r="C547" s="36"/>
      <c r="D547" s="25"/>
      <c r="E547" s="21"/>
      <c r="F547" s="21"/>
      <c r="G547" s="43"/>
      <c r="H547" s="21"/>
      <c r="I547" s="162"/>
      <c r="J547" s="522" t="str">
        <f t="shared" si="65"/>
        <v/>
      </c>
      <c r="K547" s="20">
        <f t="shared" si="66"/>
        <v>0</v>
      </c>
      <c r="L547" s="20" t="str">
        <f t="shared" si="67"/>
        <v/>
      </c>
      <c r="M547" s="20" t="str">
        <f t="shared" si="68"/>
        <v/>
      </c>
      <c r="N547" s="20"/>
      <c r="O547" s="20">
        <f t="shared" si="69"/>
        <v>0</v>
      </c>
      <c r="P547" s="20">
        <f t="shared" si="70"/>
        <v>0</v>
      </c>
      <c r="Q547" s="20" t="str">
        <f t="shared" si="71"/>
        <v/>
      </c>
      <c r="R547" s="20">
        <f t="shared" si="72"/>
        <v>0</v>
      </c>
      <c r="S547" s="20"/>
      <c r="T547" s="20"/>
      <c r="U547" s="20"/>
      <c r="V547" s="20"/>
      <c r="W547" s="20"/>
      <c r="X547" s="20"/>
      <c r="Y547" s="20"/>
      <c r="Z547" s="20"/>
      <c r="AA547" s="20"/>
      <c r="AB547" s="21"/>
      <c r="AC547" s="21"/>
    </row>
    <row r="548" spans="1:29" s="17" customFormat="1" x14ac:dyDescent="0.2">
      <c r="A548" s="23"/>
      <c r="B548" s="28"/>
      <c r="C548" s="36"/>
      <c r="D548" s="25"/>
      <c r="E548" s="21"/>
      <c r="F548" s="21"/>
      <c r="G548" s="43"/>
      <c r="H548" s="21"/>
      <c r="I548" s="162"/>
      <c r="J548" s="522" t="str">
        <f t="shared" si="65"/>
        <v/>
      </c>
      <c r="K548" s="20">
        <f t="shared" si="66"/>
        <v>0</v>
      </c>
      <c r="L548" s="20" t="str">
        <f t="shared" si="67"/>
        <v/>
      </c>
      <c r="M548" s="20" t="str">
        <f t="shared" si="68"/>
        <v/>
      </c>
      <c r="N548" s="20"/>
      <c r="O548" s="20">
        <f t="shared" si="69"/>
        <v>0</v>
      </c>
      <c r="P548" s="20">
        <f t="shared" si="70"/>
        <v>0</v>
      </c>
      <c r="Q548" s="20" t="str">
        <f t="shared" si="71"/>
        <v/>
      </c>
      <c r="R548" s="20">
        <f t="shared" si="72"/>
        <v>0</v>
      </c>
      <c r="S548" s="20"/>
      <c r="T548" s="20"/>
      <c r="U548" s="20"/>
      <c r="V548" s="20"/>
      <c r="W548" s="20"/>
      <c r="X548" s="20"/>
      <c r="Y548" s="20"/>
      <c r="Z548" s="20"/>
      <c r="AA548" s="20"/>
      <c r="AB548" s="21"/>
      <c r="AC548" s="21"/>
    </row>
    <row r="549" spans="1:29" s="17" customFormat="1" x14ac:dyDescent="0.2">
      <c r="A549" s="23"/>
      <c r="B549" s="28"/>
      <c r="C549" s="36"/>
      <c r="D549" s="25"/>
      <c r="E549" s="21"/>
      <c r="F549" s="21"/>
      <c r="G549" s="43"/>
      <c r="H549" s="21"/>
      <c r="I549" s="162"/>
      <c r="J549" s="522" t="str">
        <f t="shared" si="65"/>
        <v/>
      </c>
      <c r="K549" s="20">
        <f t="shared" si="66"/>
        <v>0</v>
      </c>
      <c r="L549" s="20" t="str">
        <f t="shared" si="67"/>
        <v/>
      </c>
      <c r="M549" s="20" t="str">
        <f t="shared" si="68"/>
        <v/>
      </c>
      <c r="N549" s="20"/>
      <c r="O549" s="20">
        <f t="shared" si="69"/>
        <v>0</v>
      </c>
      <c r="P549" s="20">
        <f t="shared" si="70"/>
        <v>0</v>
      </c>
      <c r="Q549" s="20" t="str">
        <f t="shared" si="71"/>
        <v/>
      </c>
      <c r="R549" s="20">
        <f t="shared" si="72"/>
        <v>0</v>
      </c>
      <c r="S549" s="20"/>
      <c r="T549" s="20"/>
      <c r="U549" s="20"/>
      <c r="V549" s="20"/>
      <c r="W549" s="20"/>
      <c r="X549" s="20"/>
      <c r="Y549" s="20"/>
      <c r="Z549" s="20"/>
      <c r="AA549" s="20"/>
      <c r="AB549" s="21"/>
      <c r="AC549" s="21"/>
    </row>
    <row r="550" spans="1:29" s="17" customFormat="1" x14ac:dyDescent="0.2">
      <c r="A550" s="23"/>
      <c r="B550" s="28"/>
      <c r="C550" s="36"/>
      <c r="D550" s="25"/>
      <c r="E550" s="21"/>
      <c r="F550" s="21"/>
      <c r="G550" s="43"/>
      <c r="H550" s="21"/>
      <c r="I550" s="162"/>
      <c r="J550" s="522" t="str">
        <f t="shared" si="65"/>
        <v/>
      </c>
      <c r="K550" s="20">
        <f t="shared" si="66"/>
        <v>0</v>
      </c>
      <c r="L550" s="20" t="str">
        <f t="shared" si="67"/>
        <v/>
      </c>
      <c r="M550" s="20" t="str">
        <f t="shared" si="68"/>
        <v/>
      </c>
      <c r="N550" s="20"/>
      <c r="O550" s="20">
        <f t="shared" si="69"/>
        <v>0</v>
      </c>
      <c r="P550" s="20">
        <f t="shared" si="70"/>
        <v>0</v>
      </c>
      <c r="Q550" s="20" t="str">
        <f t="shared" si="71"/>
        <v/>
      </c>
      <c r="R550" s="20">
        <f t="shared" si="72"/>
        <v>0</v>
      </c>
      <c r="S550" s="20"/>
      <c r="T550" s="20"/>
      <c r="U550" s="20"/>
      <c r="V550" s="20"/>
      <c r="W550" s="20"/>
      <c r="X550" s="20"/>
      <c r="Y550" s="20"/>
      <c r="Z550" s="20"/>
      <c r="AA550" s="20"/>
      <c r="AB550" s="21"/>
      <c r="AC550" s="21"/>
    </row>
    <row r="551" spans="1:29" s="17" customFormat="1" x14ac:dyDescent="0.2">
      <c r="A551" s="23"/>
      <c r="B551" s="28"/>
      <c r="C551" s="36"/>
      <c r="D551" s="25"/>
      <c r="E551" s="21"/>
      <c r="F551" s="21"/>
      <c r="G551" s="43"/>
      <c r="H551" s="21"/>
      <c r="I551" s="162"/>
      <c r="J551" s="522" t="str">
        <f t="shared" si="65"/>
        <v/>
      </c>
      <c r="K551" s="20">
        <f t="shared" si="66"/>
        <v>0</v>
      </c>
      <c r="L551" s="20" t="str">
        <f t="shared" si="67"/>
        <v/>
      </c>
      <c r="M551" s="20" t="str">
        <f t="shared" si="68"/>
        <v/>
      </c>
      <c r="N551" s="20"/>
      <c r="O551" s="20">
        <f t="shared" si="69"/>
        <v>0</v>
      </c>
      <c r="P551" s="20">
        <f t="shared" si="70"/>
        <v>0</v>
      </c>
      <c r="Q551" s="20" t="str">
        <f t="shared" si="71"/>
        <v/>
      </c>
      <c r="R551" s="20">
        <f t="shared" si="72"/>
        <v>0</v>
      </c>
      <c r="S551" s="20"/>
      <c r="T551" s="20"/>
      <c r="U551" s="20"/>
      <c r="V551" s="20"/>
      <c r="W551" s="20"/>
      <c r="X551" s="20"/>
      <c r="Y551" s="20"/>
      <c r="Z551" s="20"/>
      <c r="AA551" s="20"/>
      <c r="AB551" s="21"/>
      <c r="AC551" s="21"/>
    </row>
    <row r="552" spans="1:29" s="17" customFormat="1" x14ac:dyDescent="0.2">
      <c r="A552" s="23"/>
      <c r="B552" s="28"/>
      <c r="C552" s="36"/>
      <c r="D552" s="25"/>
      <c r="E552" s="21"/>
      <c r="F552" s="21"/>
      <c r="G552" s="43"/>
      <c r="H552" s="21"/>
      <c r="I552" s="162"/>
      <c r="J552" s="522" t="str">
        <f t="shared" si="65"/>
        <v/>
      </c>
      <c r="K552" s="20">
        <f t="shared" si="66"/>
        <v>0</v>
      </c>
      <c r="L552" s="20" t="str">
        <f t="shared" si="67"/>
        <v/>
      </c>
      <c r="M552" s="20" t="str">
        <f t="shared" si="68"/>
        <v/>
      </c>
      <c r="N552" s="20"/>
      <c r="O552" s="20">
        <f t="shared" si="69"/>
        <v>0</v>
      </c>
      <c r="P552" s="20">
        <f t="shared" si="70"/>
        <v>0</v>
      </c>
      <c r="Q552" s="20" t="str">
        <f t="shared" si="71"/>
        <v/>
      </c>
      <c r="R552" s="20">
        <f t="shared" si="72"/>
        <v>0</v>
      </c>
      <c r="S552" s="20"/>
      <c r="T552" s="20"/>
      <c r="U552" s="20"/>
      <c r="V552" s="20"/>
      <c r="W552" s="20"/>
      <c r="X552" s="20"/>
      <c r="Y552" s="20"/>
      <c r="Z552" s="20"/>
      <c r="AA552" s="20"/>
      <c r="AB552" s="21"/>
      <c r="AC552" s="21"/>
    </row>
    <row r="553" spans="1:29" s="17" customFormat="1" x14ac:dyDescent="0.2">
      <c r="A553" s="23"/>
      <c r="B553" s="28"/>
      <c r="C553" s="36"/>
      <c r="D553" s="25"/>
      <c r="E553" s="21"/>
      <c r="F553" s="21"/>
      <c r="G553" s="43"/>
      <c r="H553" s="21"/>
      <c r="I553" s="162"/>
      <c r="J553" s="522" t="str">
        <f t="shared" si="65"/>
        <v/>
      </c>
      <c r="K553" s="20">
        <f t="shared" si="66"/>
        <v>0</v>
      </c>
      <c r="L553" s="20" t="str">
        <f t="shared" si="67"/>
        <v/>
      </c>
      <c r="M553" s="20" t="str">
        <f t="shared" si="68"/>
        <v/>
      </c>
      <c r="N553" s="20"/>
      <c r="O553" s="20">
        <f t="shared" si="69"/>
        <v>0</v>
      </c>
      <c r="P553" s="20">
        <f t="shared" si="70"/>
        <v>0</v>
      </c>
      <c r="Q553" s="20" t="str">
        <f t="shared" si="71"/>
        <v/>
      </c>
      <c r="R553" s="20">
        <f t="shared" si="72"/>
        <v>0</v>
      </c>
      <c r="S553" s="20"/>
      <c r="T553" s="20"/>
      <c r="U553" s="20"/>
      <c r="V553" s="20"/>
      <c r="W553" s="20"/>
      <c r="X553" s="20"/>
      <c r="Y553" s="20"/>
      <c r="Z553" s="20"/>
      <c r="AA553" s="20"/>
      <c r="AB553" s="21"/>
      <c r="AC553" s="21"/>
    </row>
    <row r="554" spans="1:29" s="17" customFormat="1" x14ac:dyDescent="0.2">
      <c r="A554" s="23"/>
      <c r="B554" s="28"/>
      <c r="C554" s="36"/>
      <c r="D554" s="25"/>
      <c r="E554" s="21"/>
      <c r="F554" s="21"/>
      <c r="G554" s="43"/>
      <c r="H554" s="21"/>
      <c r="I554" s="162"/>
      <c r="J554" s="522" t="str">
        <f t="shared" si="65"/>
        <v/>
      </c>
      <c r="K554" s="20">
        <f t="shared" si="66"/>
        <v>0</v>
      </c>
      <c r="L554" s="20" t="str">
        <f t="shared" si="67"/>
        <v/>
      </c>
      <c r="M554" s="20" t="str">
        <f t="shared" si="68"/>
        <v/>
      </c>
      <c r="N554" s="20"/>
      <c r="O554" s="20">
        <f t="shared" si="69"/>
        <v>0</v>
      </c>
      <c r="P554" s="20">
        <f t="shared" si="70"/>
        <v>0</v>
      </c>
      <c r="Q554" s="20" t="str">
        <f t="shared" si="71"/>
        <v/>
      </c>
      <c r="R554" s="20">
        <f t="shared" si="72"/>
        <v>0</v>
      </c>
      <c r="S554" s="20"/>
      <c r="T554" s="20"/>
      <c r="U554" s="20"/>
      <c r="V554" s="20"/>
      <c r="W554" s="20"/>
      <c r="X554" s="20"/>
      <c r="Y554" s="20"/>
      <c r="Z554" s="20"/>
      <c r="AA554" s="20"/>
      <c r="AB554" s="21"/>
      <c r="AC554" s="21"/>
    </row>
    <row r="555" spans="1:29" s="17" customFormat="1" x14ac:dyDescent="0.2">
      <c r="A555" s="23"/>
      <c r="B555" s="28"/>
      <c r="C555" s="36"/>
      <c r="D555" s="25"/>
      <c r="E555" s="21"/>
      <c r="F555" s="21"/>
      <c r="G555" s="43"/>
      <c r="H555" s="21"/>
      <c r="I555" s="162"/>
      <c r="J555" s="522" t="str">
        <f t="shared" si="65"/>
        <v/>
      </c>
      <c r="K555" s="20">
        <f t="shared" si="66"/>
        <v>0</v>
      </c>
      <c r="L555" s="20" t="str">
        <f t="shared" si="67"/>
        <v/>
      </c>
      <c r="M555" s="20" t="str">
        <f t="shared" si="68"/>
        <v/>
      </c>
      <c r="N555" s="20"/>
      <c r="O555" s="20">
        <f t="shared" si="69"/>
        <v>0</v>
      </c>
      <c r="P555" s="20">
        <f t="shared" si="70"/>
        <v>0</v>
      </c>
      <c r="Q555" s="20" t="str">
        <f t="shared" si="71"/>
        <v/>
      </c>
      <c r="R555" s="20">
        <f t="shared" si="72"/>
        <v>0</v>
      </c>
      <c r="S555" s="20"/>
      <c r="T555" s="20"/>
      <c r="U555" s="20"/>
      <c r="V555" s="20"/>
      <c r="W555" s="20"/>
      <c r="X555" s="20"/>
      <c r="Y555" s="20"/>
      <c r="Z555" s="20"/>
      <c r="AA555" s="20"/>
      <c r="AB555" s="21"/>
      <c r="AC555" s="21"/>
    </row>
    <row r="556" spans="1:29" s="17" customFormat="1" x14ac:dyDescent="0.2">
      <c r="A556" s="23"/>
      <c r="B556" s="28"/>
      <c r="C556" s="36"/>
      <c r="D556" s="25"/>
      <c r="E556" s="21"/>
      <c r="F556" s="21"/>
      <c r="G556" s="43"/>
      <c r="H556" s="21"/>
      <c r="I556" s="162"/>
      <c r="J556" s="522" t="str">
        <f t="shared" si="65"/>
        <v/>
      </c>
      <c r="K556" s="20">
        <f t="shared" si="66"/>
        <v>0</v>
      </c>
      <c r="L556" s="20" t="str">
        <f t="shared" si="67"/>
        <v/>
      </c>
      <c r="M556" s="20" t="str">
        <f t="shared" si="68"/>
        <v/>
      </c>
      <c r="N556" s="20"/>
      <c r="O556" s="20">
        <f t="shared" si="69"/>
        <v>0</v>
      </c>
      <c r="P556" s="20">
        <f t="shared" si="70"/>
        <v>0</v>
      </c>
      <c r="Q556" s="20" t="str">
        <f t="shared" si="71"/>
        <v/>
      </c>
      <c r="R556" s="20">
        <f t="shared" si="72"/>
        <v>0</v>
      </c>
      <c r="S556" s="20"/>
      <c r="T556" s="20"/>
      <c r="U556" s="20"/>
      <c r="V556" s="20"/>
      <c r="W556" s="20"/>
      <c r="X556" s="20"/>
      <c r="Y556" s="20"/>
      <c r="Z556" s="20"/>
      <c r="AA556" s="20"/>
      <c r="AB556" s="21"/>
      <c r="AC556" s="21"/>
    </row>
    <row r="557" spans="1:29" s="17" customFormat="1" x14ac:dyDescent="0.2">
      <c r="A557" s="23"/>
      <c r="B557" s="28"/>
      <c r="C557" s="36"/>
      <c r="D557" s="25"/>
      <c r="E557" s="21"/>
      <c r="F557" s="21"/>
      <c r="G557" s="43"/>
      <c r="H557" s="21"/>
      <c r="I557" s="162"/>
      <c r="J557" s="522" t="str">
        <f t="shared" si="65"/>
        <v/>
      </c>
      <c r="K557" s="20">
        <f t="shared" si="66"/>
        <v>0</v>
      </c>
      <c r="L557" s="20" t="str">
        <f t="shared" si="67"/>
        <v/>
      </c>
      <c r="M557" s="20" t="str">
        <f t="shared" si="68"/>
        <v/>
      </c>
      <c r="N557" s="20"/>
      <c r="O557" s="20">
        <f t="shared" si="69"/>
        <v>0</v>
      </c>
      <c r="P557" s="20">
        <f t="shared" si="70"/>
        <v>0</v>
      </c>
      <c r="Q557" s="20" t="str">
        <f t="shared" si="71"/>
        <v/>
      </c>
      <c r="R557" s="20">
        <f t="shared" si="72"/>
        <v>0</v>
      </c>
      <c r="S557" s="20"/>
      <c r="T557" s="20"/>
      <c r="U557" s="20"/>
      <c r="V557" s="20"/>
      <c r="W557" s="20"/>
      <c r="X557" s="20"/>
      <c r="Y557" s="20"/>
      <c r="Z557" s="20"/>
      <c r="AA557" s="20"/>
      <c r="AB557" s="21"/>
      <c r="AC557" s="21"/>
    </row>
    <row r="558" spans="1:29" s="17" customFormat="1" x14ac:dyDescent="0.2">
      <c r="A558" s="23"/>
      <c r="B558" s="28"/>
      <c r="C558" s="36"/>
      <c r="D558" s="25"/>
      <c r="E558" s="21"/>
      <c r="F558" s="21"/>
      <c r="G558" s="43"/>
      <c r="H558" s="21"/>
      <c r="I558" s="162"/>
      <c r="J558" s="522" t="str">
        <f t="shared" si="65"/>
        <v/>
      </c>
      <c r="K558" s="20">
        <f t="shared" si="66"/>
        <v>0</v>
      </c>
      <c r="L558" s="20" t="str">
        <f t="shared" si="67"/>
        <v/>
      </c>
      <c r="M558" s="20" t="str">
        <f t="shared" si="68"/>
        <v/>
      </c>
      <c r="N558" s="20"/>
      <c r="O558" s="20">
        <f t="shared" si="69"/>
        <v>0</v>
      </c>
      <c r="P558" s="20">
        <f t="shared" si="70"/>
        <v>0</v>
      </c>
      <c r="Q558" s="20" t="str">
        <f t="shared" si="71"/>
        <v/>
      </c>
      <c r="R558" s="20">
        <f t="shared" si="72"/>
        <v>0</v>
      </c>
      <c r="S558" s="20"/>
      <c r="T558" s="20"/>
      <c r="U558" s="20"/>
      <c r="V558" s="20"/>
      <c r="W558" s="20"/>
      <c r="X558" s="20"/>
      <c r="Y558" s="20"/>
      <c r="Z558" s="20"/>
      <c r="AA558" s="20"/>
      <c r="AB558" s="21"/>
      <c r="AC558" s="21"/>
    </row>
    <row r="559" spans="1:29" s="17" customFormat="1" x14ac:dyDescent="0.2">
      <c r="A559" s="23"/>
      <c r="B559" s="28"/>
      <c r="C559" s="36"/>
      <c r="D559" s="25"/>
      <c r="E559" s="21"/>
      <c r="F559" s="21"/>
      <c r="G559" s="43"/>
      <c r="H559" s="21"/>
      <c r="I559" s="162"/>
      <c r="J559" s="522" t="str">
        <f t="shared" si="65"/>
        <v/>
      </c>
      <c r="K559" s="20">
        <f t="shared" si="66"/>
        <v>0</v>
      </c>
      <c r="L559" s="20" t="str">
        <f t="shared" si="67"/>
        <v/>
      </c>
      <c r="M559" s="20" t="str">
        <f t="shared" si="68"/>
        <v/>
      </c>
      <c r="N559" s="20"/>
      <c r="O559" s="20">
        <f t="shared" si="69"/>
        <v>0</v>
      </c>
      <c r="P559" s="20">
        <f t="shared" si="70"/>
        <v>0</v>
      </c>
      <c r="Q559" s="20" t="str">
        <f t="shared" si="71"/>
        <v/>
      </c>
      <c r="R559" s="20">
        <f t="shared" si="72"/>
        <v>0</v>
      </c>
      <c r="S559" s="20"/>
      <c r="T559" s="20"/>
      <c r="U559" s="20"/>
      <c r="V559" s="20"/>
      <c r="W559" s="20"/>
      <c r="X559" s="20"/>
      <c r="Y559" s="20"/>
      <c r="Z559" s="20"/>
      <c r="AA559" s="20"/>
      <c r="AB559" s="21"/>
      <c r="AC559" s="21"/>
    </row>
    <row r="560" spans="1:29" s="17" customFormat="1" x14ac:dyDescent="0.2">
      <c r="A560" s="23"/>
      <c r="B560" s="28"/>
      <c r="C560" s="36"/>
      <c r="D560" s="25"/>
      <c r="E560" s="21"/>
      <c r="F560" s="21"/>
      <c r="G560" s="43"/>
      <c r="H560" s="21"/>
      <c r="I560" s="162"/>
      <c r="J560" s="522" t="str">
        <f t="shared" si="65"/>
        <v/>
      </c>
      <c r="K560" s="20">
        <f t="shared" si="66"/>
        <v>0</v>
      </c>
      <c r="L560" s="20" t="str">
        <f t="shared" si="67"/>
        <v/>
      </c>
      <c r="M560" s="20" t="str">
        <f t="shared" si="68"/>
        <v/>
      </c>
      <c r="N560" s="20"/>
      <c r="O560" s="20">
        <f t="shared" si="69"/>
        <v>0</v>
      </c>
      <c r="P560" s="20">
        <f t="shared" si="70"/>
        <v>0</v>
      </c>
      <c r="Q560" s="20" t="str">
        <f t="shared" si="71"/>
        <v/>
      </c>
      <c r="R560" s="20">
        <f t="shared" si="72"/>
        <v>0</v>
      </c>
      <c r="S560" s="20"/>
      <c r="T560" s="20"/>
      <c r="U560" s="20"/>
      <c r="V560" s="20"/>
      <c r="W560" s="20"/>
      <c r="X560" s="20"/>
      <c r="Y560" s="20"/>
      <c r="Z560" s="20"/>
      <c r="AA560" s="20"/>
      <c r="AB560" s="21"/>
      <c r="AC560" s="21"/>
    </row>
    <row r="561" spans="1:29" s="17" customFormat="1" x14ac:dyDescent="0.2">
      <c r="A561" s="23"/>
      <c r="B561" s="28"/>
      <c r="C561" s="36"/>
      <c r="D561" s="25"/>
      <c r="E561" s="21"/>
      <c r="F561" s="21"/>
      <c r="G561" s="43"/>
      <c r="H561" s="21"/>
      <c r="I561" s="162"/>
      <c r="J561" s="522" t="str">
        <f t="shared" si="65"/>
        <v/>
      </c>
      <c r="K561" s="20">
        <f t="shared" si="66"/>
        <v>0</v>
      </c>
      <c r="L561" s="20" t="str">
        <f t="shared" si="67"/>
        <v/>
      </c>
      <c r="M561" s="20" t="str">
        <f t="shared" si="68"/>
        <v/>
      </c>
      <c r="N561" s="20"/>
      <c r="O561" s="20">
        <f t="shared" si="69"/>
        <v>0</v>
      </c>
      <c r="P561" s="20">
        <f t="shared" si="70"/>
        <v>0</v>
      </c>
      <c r="Q561" s="20" t="str">
        <f t="shared" si="71"/>
        <v/>
      </c>
      <c r="R561" s="20">
        <f t="shared" si="72"/>
        <v>0</v>
      </c>
      <c r="S561" s="20"/>
      <c r="T561" s="20"/>
      <c r="U561" s="20"/>
      <c r="V561" s="20"/>
      <c r="W561" s="20"/>
      <c r="X561" s="20"/>
      <c r="Y561" s="20"/>
      <c r="Z561" s="20"/>
      <c r="AA561" s="20"/>
      <c r="AB561" s="21"/>
      <c r="AC561" s="21"/>
    </row>
    <row r="562" spans="1:29" s="17" customFormat="1" x14ac:dyDescent="0.2">
      <c r="A562" s="23"/>
      <c r="B562" s="28"/>
      <c r="C562" s="36"/>
      <c r="D562" s="25"/>
      <c r="E562" s="21"/>
      <c r="F562" s="21"/>
      <c r="G562" s="43"/>
      <c r="H562" s="21"/>
      <c r="I562" s="162"/>
      <c r="J562" s="522" t="str">
        <f t="shared" si="65"/>
        <v/>
      </c>
      <c r="K562" s="20">
        <f t="shared" si="66"/>
        <v>0</v>
      </c>
      <c r="L562" s="20" t="str">
        <f t="shared" si="67"/>
        <v/>
      </c>
      <c r="M562" s="20" t="str">
        <f t="shared" si="68"/>
        <v/>
      </c>
      <c r="N562" s="20"/>
      <c r="O562" s="20">
        <f t="shared" si="69"/>
        <v>0</v>
      </c>
      <c r="P562" s="20">
        <f t="shared" si="70"/>
        <v>0</v>
      </c>
      <c r="Q562" s="20" t="str">
        <f t="shared" si="71"/>
        <v/>
      </c>
      <c r="R562" s="20">
        <f t="shared" si="72"/>
        <v>0</v>
      </c>
      <c r="S562" s="20"/>
      <c r="T562" s="20"/>
      <c r="U562" s="20"/>
      <c r="V562" s="20"/>
      <c r="W562" s="20"/>
      <c r="X562" s="20"/>
      <c r="Y562" s="20"/>
      <c r="Z562" s="20"/>
      <c r="AA562" s="20"/>
      <c r="AB562" s="21"/>
      <c r="AC562" s="21"/>
    </row>
    <row r="563" spans="1:29" s="17" customFormat="1" x14ac:dyDescent="0.2">
      <c r="A563" s="23"/>
      <c r="B563" s="28"/>
      <c r="C563" s="36"/>
      <c r="D563" s="25"/>
      <c r="E563" s="21"/>
      <c r="F563" s="21"/>
      <c r="G563" s="43"/>
      <c r="H563" s="21"/>
      <c r="I563" s="162"/>
      <c r="J563" s="522" t="str">
        <f t="shared" si="65"/>
        <v/>
      </c>
      <c r="K563" s="20">
        <f t="shared" si="66"/>
        <v>0</v>
      </c>
      <c r="L563" s="20" t="str">
        <f t="shared" si="67"/>
        <v/>
      </c>
      <c r="M563" s="20" t="str">
        <f t="shared" si="68"/>
        <v/>
      </c>
      <c r="N563" s="20"/>
      <c r="O563" s="20">
        <f t="shared" si="69"/>
        <v>0</v>
      </c>
      <c r="P563" s="20">
        <f t="shared" si="70"/>
        <v>0</v>
      </c>
      <c r="Q563" s="20" t="str">
        <f t="shared" si="71"/>
        <v/>
      </c>
      <c r="R563" s="20">
        <f t="shared" si="72"/>
        <v>0</v>
      </c>
      <c r="S563" s="20"/>
      <c r="T563" s="20"/>
      <c r="U563" s="20"/>
      <c r="V563" s="20"/>
      <c r="W563" s="20"/>
      <c r="X563" s="20"/>
      <c r="Y563" s="20"/>
      <c r="Z563" s="20"/>
      <c r="AA563" s="20"/>
      <c r="AB563" s="21"/>
      <c r="AC563" s="21"/>
    </row>
    <row r="564" spans="1:29" s="17" customFormat="1" x14ac:dyDescent="0.2">
      <c r="A564" s="23"/>
      <c r="B564" s="28"/>
      <c r="C564" s="36"/>
      <c r="D564" s="25"/>
      <c r="E564" s="21"/>
      <c r="F564" s="21"/>
      <c r="G564" s="43"/>
      <c r="H564" s="21"/>
      <c r="I564" s="162"/>
      <c r="J564" s="522" t="str">
        <f t="shared" si="65"/>
        <v/>
      </c>
      <c r="K564" s="20">
        <f t="shared" si="66"/>
        <v>0</v>
      </c>
      <c r="L564" s="20" t="str">
        <f t="shared" si="67"/>
        <v/>
      </c>
      <c r="M564" s="20" t="str">
        <f t="shared" si="68"/>
        <v/>
      </c>
      <c r="N564" s="20"/>
      <c r="O564" s="20">
        <f t="shared" si="69"/>
        <v>0</v>
      </c>
      <c r="P564" s="20">
        <f t="shared" si="70"/>
        <v>0</v>
      </c>
      <c r="Q564" s="20" t="str">
        <f t="shared" si="71"/>
        <v/>
      </c>
      <c r="R564" s="20">
        <f t="shared" si="72"/>
        <v>0</v>
      </c>
      <c r="S564" s="20"/>
      <c r="T564" s="20"/>
      <c r="U564" s="20"/>
      <c r="V564" s="20"/>
      <c r="W564" s="20"/>
      <c r="X564" s="20"/>
      <c r="Y564" s="20"/>
      <c r="Z564" s="20"/>
      <c r="AA564" s="20"/>
      <c r="AB564" s="21"/>
      <c r="AC564" s="21"/>
    </row>
    <row r="565" spans="1:29" s="17" customFormat="1" x14ac:dyDescent="0.2">
      <c r="A565" s="23"/>
      <c r="B565" s="28"/>
      <c r="C565" s="36"/>
      <c r="D565" s="25"/>
      <c r="E565" s="21"/>
      <c r="F565" s="21"/>
      <c r="G565" s="43"/>
      <c r="H565" s="21"/>
      <c r="I565" s="162"/>
      <c r="J565" s="522" t="str">
        <f t="shared" si="65"/>
        <v/>
      </c>
      <c r="K565" s="20">
        <f t="shared" si="66"/>
        <v>0</v>
      </c>
      <c r="L565" s="20" t="str">
        <f t="shared" si="67"/>
        <v/>
      </c>
      <c r="M565" s="20" t="str">
        <f t="shared" si="68"/>
        <v/>
      </c>
      <c r="N565" s="20"/>
      <c r="O565" s="20">
        <f t="shared" si="69"/>
        <v>0</v>
      </c>
      <c r="P565" s="20">
        <f t="shared" si="70"/>
        <v>0</v>
      </c>
      <c r="Q565" s="20" t="str">
        <f t="shared" si="71"/>
        <v/>
      </c>
      <c r="R565" s="20">
        <f t="shared" si="72"/>
        <v>0</v>
      </c>
      <c r="S565" s="20"/>
      <c r="T565" s="20"/>
      <c r="U565" s="20"/>
      <c r="V565" s="20"/>
      <c r="W565" s="20"/>
      <c r="X565" s="20"/>
      <c r="Y565" s="20"/>
      <c r="Z565" s="20"/>
      <c r="AA565" s="20"/>
      <c r="AB565" s="21"/>
      <c r="AC565" s="21"/>
    </row>
    <row r="566" spans="1:29" s="17" customFormat="1" x14ac:dyDescent="0.2">
      <c r="A566" s="23"/>
      <c r="B566" s="28"/>
      <c r="C566" s="36"/>
      <c r="D566" s="25"/>
      <c r="E566" s="21"/>
      <c r="F566" s="21"/>
      <c r="G566" s="43"/>
      <c r="H566" s="21"/>
      <c r="I566" s="162"/>
      <c r="J566" s="522" t="str">
        <f t="shared" si="65"/>
        <v/>
      </c>
      <c r="K566" s="20">
        <f t="shared" si="66"/>
        <v>0</v>
      </c>
      <c r="L566" s="20" t="str">
        <f t="shared" si="67"/>
        <v/>
      </c>
      <c r="M566" s="20" t="str">
        <f t="shared" si="68"/>
        <v/>
      </c>
      <c r="N566" s="20"/>
      <c r="O566" s="20">
        <f t="shared" si="69"/>
        <v>0</v>
      </c>
      <c r="P566" s="20">
        <f t="shared" si="70"/>
        <v>0</v>
      </c>
      <c r="Q566" s="20" t="str">
        <f t="shared" si="71"/>
        <v/>
      </c>
      <c r="R566" s="20">
        <f t="shared" si="72"/>
        <v>0</v>
      </c>
      <c r="S566" s="20"/>
      <c r="T566" s="20"/>
      <c r="U566" s="20"/>
      <c r="V566" s="20"/>
      <c r="W566" s="20"/>
      <c r="X566" s="20"/>
      <c r="Y566" s="20"/>
      <c r="Z566" s="20"/>
      <c r="AA566" s="20"/>
      <c r="AB566" s="21"/>
      <c r="AC566" s="21"/>
    </row>
    <row r="567" spans="1:29" s="17" customFormat="1" x14ac:dyDescent="0.2">
      <c r="A567" s="23"/>
      <c r="B567" s="28"/>
      <c r="C567" s="36"/>
      <c r="D567" s="25"/>
      <c r="E567" s="21"/>
      <c r="F567" s="21"/>
      <c r="G567" s="43"/>
      <c r="H567" s="21"/>
      <c r="I567" s="162"/>
      <c r="J567" s="522" t="str">
        <f t="shared" si="65"/>
        <v/>
      </c>
      <c r="K567" s="20">
        <f t="shared" si="66"/>
        <v>0</v>
      </c>
      <c r="L567" s="20" t="str">
        <f t="shared" si="67"/>
        <v/>
      </c>
      <c r="M567" s="20" t="str">
        <f t="shared" si="68"/>
        <v/>
      </c>
      <c r="N567" s="20"/>
      <c r="O567" s="20">
        <f t="shared" si="69"/>
        <v>0</v>
      </c>
      <c r="P567" s="20">
        <f t="shared" si="70"/>
        <v>0</v>
      </c>
      <c r="Q567" s="20" t="str">
        <f t="shared" si="71"/>
        <v/>
      </c>
      <c r="R567" s="20">
        <f t="shared" si="72"/>
        <v>0</v>
      </c>
      <c r="S567" s="20"/>
      <c r="T567" s="20"/>
      <c r="U567" s="20"/>
      <c r="V567" s="20"/>
      <c r="W567" s="20"/>
      <c r="X567" s="20"/>
      <c r="Y567" s="20"/>
      <c r="Z567" s="20"/>
      <c r="AA567" s="20"/>
      <c r="AB567" s="21"/>
      <c r="AC567" s="21"/>
    </row>
    <row r="568" spans="1:29" s="17" customFormat="1" x14ac:dyDescent="0.2">
      <c r="A568" s="23"/>
      <c r="B568" s="28"/>
      <c r="C568" s="36"/>
      <c r="D568" s="25"/>
      <c r="E568" s="21"/>
      <c r="F568" s="21"/>
      <c r="G568" s="43"/>
      <c r="H568" s="21"/>
      <c r="I568" s="162"/>
      <c r="J568" s="522" t="str">
        <f t="shared" si="65"/>
        <v/>
      </c>
      <c r="K568" s="20">
        <f t="shared" si="66"/>
        <v>0</v>
      </c>
      <c r="L568" s="20" t="str">
        <f t="shared" si="67"/>
        <v/>
      </c>
      <c r="M568" s="20" t="str">
        <f t="shared" si="68"/>
        <v/>
      </c>
      <c r="N568" s="20"/>
      <c r="O568" s="20">
        <f t="shared" si="69"/>
        <v>0</v>
      </c>
      <c r="P568" s="20">
        <f t="shared" si="70"/>
        <v>0</v>
      </c>
      <c r="Q568" s="20" t="str">
        <f t="shared" si="71"/>
        <v/>
      </c>
      <c r="R568" s="20">
        <f t="shared" si="72"/>
        <v>0</v>
      </c>
      <c r="S568" s="20"/>
      <c r="T568" s="20"/>
      <c r="U568" s="20"/>
      <c r="V568" s="20"/>
      <c r="W568" s="20"/>
      <c r="X568" s="20"/>
      <c r="Y568" s="20"/>
      <c r="Z568" s="20"/>
      <c r="AA568" s="20"/>
      <c r="AB568" s="21"/>
      <c r="AC568" s="21"/>
    </row>
    <row r="569" spans="1:29" s="17" customFormat="1" x14ac:dyDescent="0.2">
      <c r="A569" s="23"/>
      <c r="B569" s="28"/>
      <c r="C569" s="36"/>
      <c r="D569" s="25"/>
      <c r="E569" s="21"/>
      <c r="F569" s="21"/>
      <c r="G569" s="43"/>
      <c r="H569" s="21"/>
      <c r="I569" s="162"/>
      <c r="J569" s="522" t="str">
        <f t="shared" si="65"/>
        <v/>
      </c>
      <c r="K569" s="20">
        <f t="shared" si="66"/>
        <v>0</v>
      </c>
      <c r="L569" s="20" t="str">
        <f t="shared" si="67"/>
        <v/>
      </c>
      <c r="M569" s="20" t="str">
        <f t="shared" si="68"/>
        <v/>
      </c>
      <c r="N569" s="20"/>
      <c r="O569" s="20">
        <f t="shared" si="69"/>
        <v>0</v>
      </c>
      <c r="P569" s="20">
        <f t="shared" si="70"/>
        <v>0</v>
      </c>
      <c r="Q569" s="20" t="str">
        <f t="shared" si="71"/>
        <v/>
      </c>
      <c r="R569" s="20">
        <f t="shared" si="72"/>
        <v>0</v>
      </c>
      <c r="S569" s="20"/>
      <c r="T569" s="20"/>
      <c r="U569" s="20"/>
      <c r="V569" s="20"/>
      <c r="W569" s="20"/>
      <c r="X569" s="20"/>
      <c r="Y569" s="20"/>
      <c r="Z569" s="20"/>
      <c r="AA569" s="20"/>
      <c r="AB569" s="21"/>
      <c r="AC569" s="21"/>
    </row>
    <row r="570" spans="1:29" s="17" customFormat="1" x14ac:dyDescent="0.2">
      <c r="A570" s="23"/>
      <c r="B570" s="28"/>
      <c r="C570" s="36"/>
      <c r="D570" s="25"/>
      <c r="E570" s="21"/>
      <c r="F570" s="21"/>
      <c r="G570" s="43"/>
      <c r="H570" s="21"/>
      <c r="I570" s="162"/>
      <c r="J570" s="522" t="str">
        <f t="shared" si="65"/>
        <v/>
      </c>
      <c r="K570" s="20">
        <f t="shared" si="66"/>
        <v>0</v>
      </c>
      <c r="L570" s="20" t="str">
        <f t="shared" si="67"/>
        <v/>
      </c>
      <c r="M570" s="20" t="str">
        <f t="shared" si="68"/>
        <v/>
      </c>
      <c r="N570" s="20"/>
      <c r="O570" s="20">
        <f t="shared" si="69"/>
        <v>0</v>
      </c>
      <c r="P570" s="20">
        <f t="shared" si="70"/>
        <v>0</v>
      </c>
      <c r="Q570" s="20" t="str">
        <f t="shared" si="71"/>
        <v/>
      </c>
      <c r="R570" s="20">
        <f t="shared" si="72"/>
        <v>0</v>
      </c>
      <c r="S570" s="20"/>
      <c r="T570" s="20"/>
      <c r="U570" s="20"/>
      <c r="V570" s="20"/>
      <c r="W570" s="20"/>
      <c r="X570" s="20"/>
      <c r="Y570" s="20"/>
      <c r="Z570" s="20"/>
      <c r="AA570" s="20"/>
      <c r="AB570" s="21"/>
      <c r="AC570" s="21"/>
    </row>
    <row r="571" spans="1:29" s="17" customFormat="1" x14ac:dyDescent="0.2">
      <c r="A571" s="23"/>
      <c r="B571" s="28"/>
      <c r="C571" s="36"/>
      <c r="D571" s="25"/>
      <c r="E571" s="21"/>
      <c r="F571" s="21"/>
      <c r="G571" s="43"/>
      <c r="H571" s="21"/>
      <c r="I571" s="162"/>
      <c r="J571" s="522" t="str">
        <f t="shared" si="65"/>
        <v/>
      </c>
      <c r="K571" s="20">
        <f t="shared" si="66"/>
        <v>0</v>
      </c>
      <c r="L571" s="20" t="str">
        <f t="shared" si="67"/>
        <v/>
      </c>
      <c r="M571" s="20" t="str">
        <f t="shared" si="68"/>
        <v/>
      </c>
      <c r="N571" s="20"/>
      <c r="O571" s="20">
        <f t="shared" si="69"/>
        <v>0</v>
      </c>
      <c r="P571" s="20">
        <f t="shared" si="70"/>
        <v>0</v>
      </c>
      <c r="Q571" s="20" t="str">
        <f t="shared" si="71"/>
        <v/>
      </c>
      <c r="R571" s="20">
        <f t="shared" si="72"/>
        <v>0</v>
      </c>
      <c r="S571" s="20"/>
      <c r="T571" s="20"/>
      <c r="U571" s="20"/>
      <c r="V571" s="20"/>
      <c r="W571" s="20"/>
      <c r="X571" s="20"/>
      <c r="Y571" s="20"/>
      <c r="Z571" s="20"/>
      <c r="AA571" s="20"/>
      <c r="AB571" s="21"/>
      <c r="AC571" s="21"/>
    </row>
    <row r="572" spans="1:29" s="17" customFormat="1" x14ac:dyDescent="0.2">
      <c r="A572" s="23"/>
      <c r="B572" s="28"/>
      <c r="C572" s="36"/>
      <c r="D572" s="25"/>
      <c r="E572" s="21"/>
      <c r="F572" s="21"/>
      <c r="G572" s="43"/>
      <c r="H572" s="21"/>
      <c r="I572" s="162"/>
      <c r="J572" s="522" t="str">
        <f t="shared" si="65"/>
        <v/>
      </c>
      <c r="K572" s="20">
        <f t="shared" si="66"/>
        <v>0</v>
      </c>
      <c r="L572" s="20" t="str">
        <f t="shared" si="67"/>
        <v/>
      </c>
      <c r="M572" s="20" t="str">
        <f t="shared" si="68"/>
        <v/>
      </c>
      <c r="N572" s="20"/>
      <c r="O572" s="20">
        <f t="shared" si="69"/>
        <v>0</v>
      </c>
      <c r="P572" s="20">
        <f t="shared" si="70"/>
        <v>0</v>
      </c>
      <c r="Q572" s="20" t="str">
        <f t="shared" si="71"/>
        <v/>
      </c>
      <c r="R572" s="20">
        <f t="shared" si="72"/>
        <v>0</v>
      </c>
      <c r="S572" s="20"/>
      <c r="T572" s="20"/>
      <c r="U572" s="20"/>
      <c r="V572" s="20"/>
      <c r="W572" s="20"/>
      <c r="X572" s="20"/>
      <c r="Y572" s="20"/>
      <c r="Z572" s="20"/>
      <c r="AA572" s="20"/>
      <c r="AB572" s="21"/>
      <c r="AC572" s="21"/>
    </row>
    <row r="573" spans="1:29" s="17" customFormat="1" x14ac:dyDescent="0.2">
      <c r="A573" s="23"/>
      <c r="B573" s="28"/>
      <c r="C573" s="36"/>
      <c r="D573" s="25"/>
      <c r="E573" s="21"/>
      <c r="F573" s="21"/>
      <c r="G573" s="43"/>
      <c r="H573" s="21"/>
      <c r="I573" s="162"/>
      <c r="J573" s="522" t="str">
        <f t="shared" si="65"/>
        <v/>
      </c>
      <c r="K573" s="20">
        <f t="shared" si="66"/>
        <v>0</v>
      </c>
      <c r="L573" s="20" t="str">
        <f t="shared" si="67"/>
        <v/>
      </c>
      <c r="M573" s="20" t="str">
        <f t="shared" si="68"/>
        <v/>
      </c>
      <c r="N573" s="20"/>
      <c r="O573" s="20">
        <f t="shared" si="69"/>
        <v>0</v>
      </c>
      <c r="P573" s="20">
        <f t="shared" si="70"/>
        <v>0</v>
      </c>
      <c r="Q573" s="20" t="str">
        <f t="shared" si="71"/>
        <v/>
      </c>
      <c r="R573" s="20">
        <f t="shared" si="72"/>
        <v>0</v>
      </c>
      <c r="S573" s="20"/>
      <c r="T573" s="20"/>
      <c r="U573" s="20"/>
      <c r="V573" s="20"/>
      <c r="W573" s="20"/>
      <c r="X573" s="20"/>
      <c r="Y573" s="20"/>
      <c r="Z573" s="20"/>
      <c r="AA573" s="20"/>
      <c r="AB573" s="21"/>
      <c r="AC573" s="21"/>
    </row>
    <row r="574" spans="1:29" s="17" customFormat="1" x14ac:dyDescent="0.2">
      <c r="A574" s="23"/>
      <c r="B574" s="28"/>
      <c r="C574" s="36"/>
      <c r="D574" s="25"/>
      <c r="E574" s="21"/>
      <c r="F574" s="21"/>
      <c r="G574" s="43"/>
      <c r="H574" s="21"/>
      <c r="I574" s="162"/>
      <c r="J574" s="522" t="str">
        <f t="shared" si="65"/>
        <v/>
      </c>
      <c r="K574" s="20">
        <f t="shared" si="66"/>
        <v>0</v>
      </c>
      <c r="L574" s="20" t="str">
        <f t="shared" si="67"/>
        <v/>
      </c>
      <c r="M574" s="20" t="str">
        <f t="shared" si="68"/>
        <v/>
      </c>
      <c r="N574" s="20"/>
      <c r="O574" s="20">
        <f t="shared" si="69"/>
        <v>0</v>
      </c>
      <c r="P574" s="20">
        <f t="shared" si="70"/>
        <v>0</v>
      </c>
      <c r="Q574" s="20" t="str">
        <f t="shared" si="71"/>
        <v/>
      </c>
      <c r="R574" s="20">
        <f t="shared" si="72"/>
        <v>0</v>
      </c>
      <c r="S574" s="20"/>
      <c r="T574" s="20"/>
      <c r="U574" s="20"/>
      <c r="V574" s="20"/>
      <c r="W574" s="20"/>
      <c r="X574" s="20"/>
      <c r="Y574" s="20"/>
      <c r="Z574" s="20"/>
      <c r="AA574" s="20"/>
      <c r="AB574" s="21"/>
      <c r="AC574" s="21"/>
    </row>
    <row r="575" spans="1:29" s="17" customFormat="1" x14ac:dyDescent="0.2">
      <c r="A575" s="23"/>
      <c r="B575" s="28"/>
      <c r="C575" s="36"/>
      <c r="D575" s="25"/>
      <c r="E575" s="21"/>
      <c r="F575" s="21"/>
      <c r="G575" s="43"/>
      <c r="H575" s="21"/>
      <c r="I575" s="162"/>
      <c r="J575" s="522" t="str">
        <f t="shared" si="65"/>
        <v/>
      </c>
      <c r="K575" s="20">
        <f t="shared" si="66"/>
        <v>0</v>
      </c>
      <c r="L575" s="20" t="str">
        <f t="shared" si="67"/>
        <v/>
      </c>
      <c r="M575" s="20" t="str">
        <f t="shared" si="68"/>
        <v/>
      </c>
      <c r="N575" s="20"/>
      <c r="O575" s="20">
        <f t="shared" si="69"/>
        <v>0</v>
      </c>
      <c r="P575" s="20">
        <f t="shared" si="70"/>
        <v>0</v>
      </c>
      <c r="Q575" s="20" t="str">
        <f t="shared" si="71"/>
        <v/>
      </c>
      <c r="R575" s="20">
        <f t="shared" si="72"/>
        <v>0</v>
      </c>
      <c r="S575" s="20"/>
      <c r="T575" s="20"/>
      <c r="U575" s="20"/>
      <c r="V575" s="20"/>
      <c r="W575" s="20"/>
      <c r="X575" s="20"/>
      <c r="Y575" s="20"/>
      <c r="Z575" s="20"/>
      <c r="AA575" s="20"/>
      <c r="AB575" s="21"/>
      <c r="AC575" s="21"/>
    </row>
    <row r="576" spans="1:29" s="17" customFormat="1" x14ac:dyDescent="0.2">
      <c r="A576" s="23"/>
      <c r="B576" s="28"/>
      <c r="C576" s="36"/>
      <c r="D576" s="25"/>
      <c r="E576" s="21"/>
      <c r="F576" s="21"/>
      <c r="G576" s="43"/>
      <c r="H576" s="21"/>
      <c r="I576" s="162"/>
      <c r="J576" s="522" t="str">
        <f t="shared" si="65"/>
        <v/>
      </c>
      <c r="K576" s="20">
        <f t="shared" si="66"/>
        <v>0</v>
      </c>
      <c r="L576" s="20" t="str">
        <f t="shared" si="67"/>
        <v/>
      </c>
      <c r="M576" s="20" t="str">
        <f t="shared" si="68"/>
        <v/>
      </c>
      <c r="N576" s="20"/>
      <c r="O576" s="20">
        <f t="shared" si="69"/>
        <v>0</v>
      </c>
      <c r="P576" s="20">
        <f t="shared" si="70"/>
        <v>0</v>
      </c>
      <c r="Q576" s="20" t="str">
        <f t="shared" si="71"/>
        <v/>
      </c>
      <c r="R576" s="20">
        <f t="shared" si="72"/>
        <v>0</v>
      </c>
      <c r="S576" s="20"/>
      <c r="T576" s="20"/>
      <c r="U576" s="20"/>
      <c r="V576" s="20"/>
      <c r="W576" s="20"/>
      <c r="X576" s="20"/>
      <c r="Y576" s="20"/>
      <c r="Z576" s="20"/>
      <c r="AA576" s="20"/>
      <c r="AB576" s="21"/>
      <c r="AC576" s="21"/>
    </row>
    <row r="577" spans="1:29" s="17" customFormat="1" x14ac:dyDescent="0.2">
      <c r="A577" s="23"/>
      <c r="B577" s="28"/>
      <c r="C577" s="36"/>
      <c r="D577" s="25"/>
      <c r="E577" s="21"/>
      <c r="F577" s="21"/>
      <c r="G577" s="43"/>
      <c r="H577" s="21"/>
      <c r="I577" s="162"/>
      <c r="J577" s="522" t="str">
        <f t="shared" si="65"/>
        <v/>
      </c>
      <c r="K577" s="20">
        <f t="shared" si="66"/>
        <v>0</v>
      </c>
      <c r="L577" s="20" t="str">
        <f t="shared" si="67"/>
        <v/>
      </c>
      <c r="M577" s="20" t="str">
        <f t="shared" si="68"/>
        <v/>
      </c>
      <c r="N577" s="20"/>
      <c r="O577" s="20">
        <f t="shared" si="69"/>
        <v>0</v>
      </c>
      <c r="P577" s="20">
        <f t="shared" si="70"/>
        <v>0</v>
      </c>
      <c r="Q577" s="20" t="str">
        <f t="shared" si="71"/>
        <v/>
      </c>
      <c r="R577" s="20">
        <f t="shared" si="72"/>
        <v>0</v>
      </c>
      <c r="S577" s="20"/>
      <c r="T577" s="20"/>
      <c r="U577" s="20"/>
      <c r="V577" s="20"/>
      <c r="W577" s="20"/>
      <c r="X577" s="20"/>
      <c r="Y577" s="20"/>
      <c r="Z577" s="20"/>
      <c r="AA577" s="20"/>
      <c r="AB577" s="21"/>
      <c r="AC577" s="21"/>
    </row>
    <row r="578" spans="1:29" s="17" customFormat="1" x14ac:dyDescent="0.2">
      <c r="A578" s="23"/>
      <c r="B578" s="28"/>
      <c r="C578" s="36"/>
      <c r="D578" s="25"/>
      <c r="E578" s="21"/>
      <c r="F578" s="21"/>
      <c r="G578" s="43"/>
      <c r="H578" s="21"/>
      <c r="I578" s="162"/>
      <c r="J578" s="522" t="str">
        <f t="shared" si="65"/>
        <v/>
      </c>
      <c r="K578" s="20">
        <f t="shared" si="66"/>
        <v>0</v>
      </c>
      <c r="L578" s="20" t="str">
        <f t="shared" si="67"/>
        <v/>
      </c>
      <c r="M578" s="20" t="str">
        <f t="shared" si="68"/>
        <v/>
      </c>
      <c r="N578" s="20"/>
      <c r="O578" s="20">
        <f t="shared" si="69"/>
        <v>0</v>
      </c>
      <c r="P578" s="20">
        <f t="shared" si="70"/>
        <v>0</v>
      </c>
      <c r="Q578" s="20" t="str">
        <f t="shared" si="71"/>
        <v/>
      </c>
      <c r="R578" s="20">
        <f t="shared" si="72"/>
        <v>0</v>
      </c>
      <c r="S578" s="20"/>
      <c r="T578" s="20"/>
      <c r="U578" s="20"/>
      <c r="V578" s="20"/>
      <c r="W578" s="20"/>
      <c r="X578" s="20"/>
      <c r="Y578" s="20"/>
      <c r="Z578" s="20"/>
      <c r="AA578" s="20"/>
      <c r="AB578" s="21"/>
      <c r="AC578" s="21"/>
    </row>
    <row r="579" spans="1:29" s="17" customFormat="1" x14ac:dyDescent="0.2">
      <c r="A579" s="23"/>
      <c r="B579" s="28"/>
      <c r="C579" s="36"/>
      <c r="D579" s="25"/>
      <c r="E579" s="21"/>
      <c r="F579" s="21"/>
      <c r="G579" s="43"/>
      <c r="H579" s="21"/>
      <c r="I579" s="162"/>
      <c r="J579" s="522" t="str">
        <f t="shared" si="65"/>
        <v/>
      </c>
      <c r="K579" s="20">
        <f t="shared" si="66"/>
        <v>0</v>
      </c>
      <c r="L579" s="20" t="str">
        <f t="shared" si="67"/>
        <v/>
      </c>
      <c r="M579" s="20" t="str">
        <f t="shared" si="68"/>
        <v/>
      </c>
      <c r="N579" s="20"/>
      <c r="O579" s="20">
        <f t="shared" si="69"/>
        <v>0</v>
      </c>
      <c r="P579" s="20">
        <f t="shared" si="70"/>
        <v>0</v>
      </c>
      <c r="Q579" s="20" t="str">
        <f t="shared" si="71"/>
        <v/>
      </c>
      <c r="R579" s="20">
        <f t="shared" si="72"/>
        <v>0</v>
      </c>
      <c r="S579" s="20"/>
      <c r="T579" s="20"/>
      <c r="U579" s="20"/>
      <c r="V579" s="20"/>
      <c r="W579" s="20"/>
      <c r="X579" s="20"/>
      <c r="Y579" s="20"/>
      <c r="Z579" s="20"/>
      <c r="AA579" s="20"/>
      <c r="AB579" s="21"/>
      <c r="AC579" s="21"/>
    </row>
    <row r="580" spans="1:29" s="17" customFormat="1" x14ac:dyDescent="0.2">
      <c r="A580" s="23"/>
      <c r="B580" s="28"/>
      <c r="C580" s="36"/>
      <c r="D580" s="25"/>
      <c r="E580" s="21"/>
      <c r="F580" s="21"/>
      <c r="G580" s="43"/>
      <c r="H580" s="21"/>
      <c r="I580" s="162"/>
      <c r="J580" s="522" t="str">
        <f t="shared" si="65"/>
        <v/>
      </c>
      <c r="K580" s="20">
        <f t="shared" si="66"/>
        <v>0</v>
      </c>
      <c r="L580" s="20" t="str">
        <f t="shared" si="67"/>
        <v/>
      </c>
      <c r="M580" s="20" t="str">
        <f t="shared" si="68"/>
        <v/>
      </c>
      <c r="N580" s="20"/>
      <c r="O580" s="20">
        <f t="shared" si="69"/>
        <v>0</v>
      </c>
      <c r="P580" s="20">
        <f t="shared" si="70"/>
        <v>0</v>
      </c>
      <c r="Q580" s="20" t="str">
        <f t="shared" si="71"/>
        <v/>
      </c>
      <c r="R580" s="20">
        <f t="shared" si="72"/>
        <v>0</v>
      </c>
      <c r="S580" s="20"/>
      <c r="T580" s="20"/>
      <c r="U580" s="20"/>
      <c r="V580" s="20"/>
      <c r="W580" s="20"/>
      <c r="X580" s="20"/>
      <c r="Y580" s="20"/>
      <c r="Z580" s="20"/>
      <c r="AA580" s="20"/>
      <c r="AB580" s="21"/>
      <c r="AC580" s="21"/>
    </row>
    <row r="581" spans="1:29" s="17" customFormat="1" x14ac:dyDescent="0.2">
      <c r="A581" s="23"/>
      <c r="B581" s="28"/>
      <c r="C581" s="36"/>
      <c r="D581" s="25"/>
      <c r="E581" s="21"/>
      <c r="F581" s="21"/>
      <c r="G581" s="43"/>
      <c r="H581" s="21"/>
      <c r="I581" s="162"/>
      <c r="J581" s="522" t="str">
        <f t="shared" si="65"/>
        <v/>
      </c>
      <c r="K581" s="20">
        <f t="shared" si="66"/>
        <v>0</v>
      </c>
      <c r="L581" s="20" t="str">
        <f t="shared" si="67"/>
        <v/>
      </c>
      <c r="M581" s="20" t="str">
        <f t="shared" si="68"/>
        <v/>
      </c>
      <c r="N581" s="20"/>
      <c r="O581" s="20">
        <f t="shared" si="69"/>
        <v>0</v>
      </c>
      <c r="P581" s="20">
        <f t="shared" si="70"/>
        <v>0</v>
      </c>
      <c r="Q581" s="20" t="str">
        <f t="shared" si="71"/>
        <v/>
      </c>
      <c r="R581" s="20">
        <f t="shared" si="72"/>
        <v>0</v>
      </c>
      <c r="S581" s="20"/>
      <c r="T581" s="20"/>
      <c r="U581" s="20"/>
      <c r="V581" s="20"/>
      <c r="W581" s="20"/>
      <c r="X581" s="20"/>
      <c r="Y581" s="20"/>
      <c r="Z581" s="20"/>
      <c r="AA581" s="20"/>
      <c r="AB581" s="21"/>
      <c r="AC581" s="21"/>
    </row>
    <row r="582" spans="1:29" s="17" customFormat="1" x14ac:dyDescent="0.2">
      <c r="A582" s="23"/>
      <c r="B582" s="28"/>
      <c r="C582" s="36"/>
      <c r="D582" s="25"/>
      <c r="E582" s="21"/>
      <c r="F582" s="21"/>
      <c r="G582" s="43"/>
      <c r="H582" s="21"/>
      <c r="I582" s="162"/>
      <c r="J582" s="522" t="str">
        <f t="shared" si="65"/>
        <v/>
      </c>
      <c r="K582" s="20">
        <f t="shared" si="66"/>
        <v>0</v>
      </c>
      <c r="L582" s="20" t="str">
        <f t="shared" si="67"/>
        <v/>
      </c>
      <c r="M582" s="20" t="str">
        <f t="shared" si="68"/>
        <v/>
      </c>
      <c r="N582" s="20"/>
      <c r="O582" s="20">
        <f t="shared" si="69"/>
        <v>0</v>
      </c>
      <c r="P582" s="20">
        <f t="shared" si="70"/>
        <v>0</v>
      </c>
      <c r="Q582" s="20" t="str">
        <f t="shared" si="71"/>
        <v/>
      </c>
      <c r="R582" s="20">
        <f t="shared" si="72"/>
        <v>0</v>
      </c>
      <c r="S582" s="20"/>
      <c r="T582" s="20"/>
      <c r="U582" s="20"/>
      <c r="V582" s="20"/>
      <c r="W582" s="20"/>
      <c r="X582" s="20"/>
      <c r="Y582" s="20"/>
      <c r="Z582" s="20"/>
      <c r="AA582" s="20"/>
      <c r="AB582" s="21"/>
      <c r="AC582" s="21"/>
    </row>
    <row r="583" spans="1:29" s="17" customFormat="1" x14ac:dyDescent="0.2">
      <c r="A583" s="23"/>
      <c r="B583" s="28"/>
      <c r="C583" s="36"/>
      <c r="D583" s="25"/>
      <c r="E583" s="21"/>
      <c r="F583" s="21"/>
      <c r="G583" s="43"/>
      <c r="H583" s="21"/>
      <c r="I583" s="162"/>
      <c r="J583" s="522" t="str">
        <f t="shared" si="65"/>
        <v/>
      </c>
      <c r="K583" s="20">
        <f t="shared" si="66"/>
        <v>0</v>
      </c>
      <c r="L583" s="20" t="str">
        <f t="shared" si="67"/>
        <v/>
      </c>
      <c r="M583" s="20" t="str">
        <f t="shared" si="68"/>
        <v/>
      </c>
      <c r="N583" s="20"/>
      <c r="O583" s="20">
        <f t="shared" si="69"/>
        <v>0</v>
      </c>
      <c r="P583" s="20">
        <f t="shared" si="70"/>
        <v>0</v>
      </c>
      <c r="Q583" s="20" t="str">
        <f t="shared" si="71"/>
        <v/>
      </c>
      <c r="R583" s="20">
        <f t="shared" si="72"/>
        <v>0</v>
      </c>
      <c r="S583" s="20"/>
      <c r="T583" s="20"/>
      <c r="U583" s="20"/>
      <c r="V583" s="20"/>
      <c r="W583" s="20"/>
      <c r="X583" s="20"/>
      <c r="Y583" s="20"/>
      <c r="Z583" s="20"/>
      <c r="AA583" s="20"/>
      <c r="AB583" s="21"/>
      <c r="AC583" s="21"/>
    </row>
    <row r="584" spans="1:29" s="17" customFormat="1" x14ac:dyDescent="0.2">
      <c r="A584" s="23"/>
      <c r="B584" s="28"/>
      <c r="C584" s="36"/>
      <c r="D584" s="25"/>
      <c r="E584" s="21"/>
      <c r="F584" s="21"/>
      <c r="G584" s="43"/>
      <c r="H584" s="21"/>
      <c r="I584" s="162"/>
      <c r="J584" s="522" t="str">
        <f t="shared" si="65"/>
        <v/>
      </c>
      <c r="K584" s="20">
        <f t="shared" si="66"/>
        <v>0</v>
      </c>
      <c r="L584" s="20" t="str">
        <f t="shared" si="67"/>
        <v/>
      </c>
      <c r="M584" s="20" t="str">
        <f t="shared" si="68"/>
        <v/>
      </c>
      <c r="N584" s="20"/>
      <c r="O584" s="20">
        <f t="shared" si="69"/>
        <v>0</v>
      </c>
      <c r="P584" s="20">
        <f t="shared" si="70"/>
        <v>0</v>
      </c>
      <c r="Q584" s="20" t="str">
        <f t="shared" si="71"/>
        <v/>
      </c>
      <c r="R584" s="20">
        <f t="shared" si="72"/>
        <v>0</v>
      </c>
      <c r="S584" s="20"/>
      <c r="T584" s="20"/>
      <c r="U584" s="20"/>
      <c r="V584" s="20"/>
      <c r="W584" s="20"/>
      <c r="X584" s="20"/>
      <c r="Y584" s="20"/>
      <c r="Z584" s="20"/>
      <c r="AA584" s="20"/>
      <c r="AB584" s="21"/>
      <c r="AC584" s="21"/>
    </row>
    <row r="585" spans="1:29" s="17" customFormat="1" x14ac:dyDescent="0.2">
      <c r="A585" s="23"/>
      <c r="B585" s="28"/>
      <c r="C585" s="36"/>
      <c r="D585" s="25"/>
      <c r="E585" s="21"/>
      <c r="F585" s="21"/>
      <c r="G585" s="43"/>
      <c r="H585" s="21"/>
      <c r="I585" s="162"/>
      <c r="J585" s="522" t="str">
        <f t="shared" si="65"/>
        <v/>
      </c>
      <c r="K585" s="20">
        <f t="shared" si="66"/>
        <v>0</v>
      </c>
      <c r="L585" s="20" t="str">
        <f t="shared" si="67"/>
        <v/>
      </c>
      <c r="M585" s="20" t="str">
        <f t="shared" si="68"/>
        <v/>
      </c>
      <c r="N585" s="20"/>
      <c r="O585" s="20">
        <f t="shared" si="69"/>
        <v>0</v>
      </c>
      <c r="P585" s="20">
        <f t="shared" si="70"/>
        <v>0</v>
      </c>
      <c r="Q585" s="20" t="str">
        <f t="shared" si="71"/>
        <v/>
      </c>
      <c r="R585" s="20">
        <f t="shared" si="72"/>
        <v>0</v>
      </c>
      <c r="S585" s="20"/>
      <c r="T585" s="20"/>
      <c r="U585" s="20"/>
      <c r="V585" s="20"/>
      <c r="W585" s="20"/>
      <c r="X585" s="20"/>
      <c r="Y585" s="20"/>
      <c r="Z585" s="20"/>
      <c r="AA585" s="20"/>
      <c r="AB585" s="21"/>
      <c r="AC585" s="21"/>
    </row>
    <row r="586" spans="1:29" s="17" customFormat="1" x14ac:dyDescent="0.2">
      <c r="A586" s="23"/>
      <c r="B586" s="28"/>
      <c r="C586" s="36"/>
      <c r="D586" s="25"/>
      <c r="E586" s="21"/>
      <c r="F586" s="21"/>
      <c r="G586" s="43"/>
      <c r="H586" s="21"/>
      <c r="I586" s="162"/>
      <c r="J586" s="522" t="str">
        <f t="shared" si="65"/>
        <v/>
      </c>
      <c r="K586" s="20">
        <f t="shared" si="66"/>
        <v>0</v>
      </c>
      <c r="L586" s="20" t="str">
        <f t="shared" si="67"/>
        <v/>
      </c>
      <c r="M586" s="20" t="str">
        <f t="shared" si="68"/>
        <v/>
      </c>
      <c r="N586" s="20"/>
      <c r="O586" s="20">
        <f t="shared" si="69"/>
        <v>0</v>
      </c>
      <c r="P586" s="20">
        <f t="shared" si="70"/>
        <v>0</v>
      </c>
      <c r="Q586" s="20" t="str">
        <f t="shared" si="71"/>
        <v/>
      </c>
      <c r="R586" s="20">
        <f t="shared" si="72"/>
        <v>0</v>
      </c>
      <c r="S586" s="20"/>
      <c r="T586" s="20"/>
      <c r="U586" s="20"/>
      <c r="V586" s="20"/>
      <c r="W586" s="20"/>
      <c r="X586" s="20"/>
      <c r="Y586" s="20"/>
      <c r="Z586" s="20"/>
      <c r="AA586" s="20"/>
      <c r="AB586" s="21"/>
      <c r="AC586" s="21"/>
    </row>
    <row r="587" spans="1:29" s="17" customFormat="1" x14ac:dyDescent="0.2">
      <c r="A587" s="23"/>
      <c r="B587" s="28"/>
      <c r="C587" s="36"/>
      <c r="D587" s="25"/>
      <c r="E587" s="21"/>
      <c r="F587" s="21"/>
      <c r="G587" s="43"/>
      <c r="H587" s="21"/>
      <c r="I587" s="162"/>
      <c r="J587" s="522" t="str">
        <f t="shared" ref="J587:J650" si="73">IF(K587=K586,"",SUMIF(K:K,K587,I:I))</f>
        <v/>
      </c>
      <c r="K587" s="20">
        <f t="shared" si="66"/>
        <v>0</v>
      </c>
      <c r="L587" s="20" t="str">
        <f t="shared" si="67"/>
        <v/>
      </c>
      <c r="M587" s="20" t="str">
        <f t="shared" si="68"/>
        <v/>
      </c>
      <c r="N587" s="20"/>
      <c r="O587" s="20">
        <f t="shared" si="69"/>
        <v>0</v>
      </c>
      <c r="P587" s="20">
        <f t="shared" si="70"/>
        <v>0</v>
      </c>
      <c r="Q587" s="20" t="str">
        <f t="shared" si="71"/>
        <v/>
      </c>
      <c r="R587" s="20">
        <f t="shared" si="72"/>
        <v>0</v>
      </c>
      <c r="S587" s="20"/>
      <c r="T587" s="20"/>
      <c r="U587" s="20"/>
      <c r="V587" s="20"/>
      <c r="W587" s="20"/>
      <c r="X587" s="20"/>
      <c r="Y587" s="20"/>
      <c r="Z587" s="20"/>
      <c r="AA587" s="20"/>
      <c r="AB587" s="21"/>
      <c r="AC587" s="21"/>
    </row>
    <row r="588" spans="1:29" s="17" customFormat="1" x14ac:dyDescent="0.2">
      <c r="A588" s="23"/>
      <c r="B588" s="28"/>
      <c r="C588" s="36"/>
      <c r="D588" s="25"/>
      <c r="E588" s="21"/>
      <c r="F588" s="21"/>
      <c r="G588" s="43"/>
      <c r="H588" s="21"/>
      <c r="I588" s="162"/>
      <c r="J588" s="522" t="str">
        <f t="shared" si="73"/>
        <v/>
      </c>
      <c r="K588" s="20">
        <f t="shared" ref="K588:K651" si="74">IF(ISBLANK(A588),K587,A588)</f>
        <v>0</v>
      </c>
      <c r="L588" s="20" t="str">
        <f t="shared" si="67"/>
        <v/>
      </c>
      <c r="M588" s="20" t="str">
        <f t="shared" si="68"/>
        <v/>
      </c>
      <c r="N588" s="20"/>
      <c r="O588" s="20">
        <f t="shared" si="69"/>
        <v>0</v>
      </c>
      <c r="P588" s="20">
        <f t="shared" si="70"/>
        <v>0</v>
      </c>
      <c r="Q588" s="20" t="str">
        <f t="shared" si="71"/>
        <v/>
      </c>
      <c r="R588" s="20">
        <f t="shared" si="72"/>
        <v>0</v>
      </c>
      <c r="S588" s="20"/>
      <c r="T588" s="20"/>
      <c r="U588" s="20"/>
      <c r="V588" s="20"/>
      <c r="W588" s="20"/>
      <c r="X588" s="20"/>
      <c r="Y588" s="20"/>
      <c r="Z588" s="20"/>
      <c r="AA588" s="20"/>
      <c r="AB588" s="21"/>
      <c r="AC588" s="21"/>
    </row>
    <row r="589" spans="1:29" s="17" customFormat="1" x14ac:dyDescent="0.2">
      <c r="A589" s="23"/>
      <c r="B589" s="28"/>
      <c r="C589" s="36"/>
      <c r="D589" s="25"/>
      <c r="E589" s="21"/>
      <c r="F589" s="21"/>
      <c r="G589" s="43"/>
      <c r="H589" s="21"/>
      <c r="I589" s="162"/>
      <c r="J589" s="522" t="str">
        <f t="shared" si="73"/>
        <v/>
      </c>
      <c r="K589" s="20">
        <f t="shared" si="74"/>
        <v>0</v>
      </c>
      <c r="L589" s="20" t="str">
        <f t="shared" si="67"/>
        <v/>
      </c>
      <c r="M589" s="20" t="str">
        <f t="shared" si="68"/>
        <v/>
      </c>
      <c r="N589" s="20"/>
      <c r="O589" s="20">
        <f t="shared" si="69"/>
        <v>0</v>
      </c>
      <c r="P589" s="20">
        <f t="shared" si="70"/>
        <v>0</v>
      </c>
      <c r="Q589" s="20" t="str">
        <f t="shared" si="71"/>
        <v/>
      </c>
      <c r="R589" s="20">
        <f t="shared" si="72"/>
        <v>0</v>
      </c>
      <c r="S589" s="20"/>
      <c r="T589" s="20"/>
      <c r="U589" s="20"/>
      <c r="V589" s="20"/>
      <c r="W589" s="20"/>
      <c r="X589" s="20"/>
      <c r="Y589" s="20"/>
      <c r="Z589" s="20"/>
      <c r="AA589" s="20"/>
      <c r="AB589" s="21"/>
      <c r="AC589" s="21"/>
    </row>
    <row r="590" spans="1:29" s="17" customFormat="1" x14ac:dyDescent="0.2">
      <c r="A590" s="23"/>
      <c r="B590" s="28"/>
      <c r="C590" s="36"/>
      <c r="D590" s="25"/>
      <c r="E590" s="21"/>
      <c r="F590" s="21"/>
      <c r="G590" s="43"/>
      <c r="H590" s="21"/>
      <c r="I590" s="162"/>
      <c r="J590" s="522" t="str">
        <f t="shared" si="73"/>
        <v/>
      </c>
      <c r="K590" s="20">
        <f t="shared" si="74"/>
        <v>0</v>
      </c>
      <c r="L590" s="20" t="str">
        <f t="shared" si="67"/>
        <v/>
      </c>
      <c r="M590" s="20" t="str">
        <f t="shared" si="68"/>
        <v/>
      </c>
      <c r="N590" s="20"/>
      <c r="O590" s="20">
        <f t="shared" si="69"/>
        <v>0</v>
      </c>
      <c r="P590" s="20">
        <f t="shared" si="70"/>
        <v>0</v>
      </c>
      <c r="Q590" s="20" t="str">
        <f t="shared" si="71"/>
        <v/>
      </c>
      <c r="R590" s="20">
        <f t="shared" si="72"/>
        <v>0</v>
      </c>
      <c r="S590" s="20"/>
      <c r="T590" s="20"/>
      <c r="U590" s="20"/>
      <c r="V590" s="20"/>
      <c r="W590" s="20"/>
      <c r="X590" s="20"/>
      <c r="Y590" s="20"/>
      <c r="Z590" s="20"/>
      <c r="AA590" s="20"/>
      <c r="AB590" s="21"/>
      <c r="AC590" s="21"/>
    </row>
    <row r="591" spans="1:29" s="17" customFormat="1" x14ac:dyDescent="0.2">
      <c r="A591" s="23"/>
      <c r="B591" s="28"/>
      <c r="C591" s="36"/>
      <c r="D591" s="25"/>
      <c r="E591" s="21"/>
      <c r="F591" s="21"/>
      <c r="G591" s="43"/>
      <c r="H591" s="21"/>
      <c r="I591" s="162"/>
      <c r="J591" s="522" t="str">
        <f t="shared" si="73"/>
        <v/>
      </c>
      <c r="K591" s="20">
        <f t="shared" si="74"/>
        <v>0</v>
      </c>
      <c r="L591" s="20" t="str">
        <f t="shared" ref="L591:L654" si="75">LEFT(H591,11)</f>
        <v/>
      </c>
      <c r="M591" s="20" t="str">
        <f t="shared" ref="M591:M654" si="76">LEFT(E591,2)</f>
        <v/>
      </c>
      <c r="N591" s="20"/>
      <c r="O591" s="20">
        <f t="shared" ref="O591:O654" si="77">K591</f>
        <v>0</v>
      </c>
      <c r="P591" s="20">
        <f t="shared" ref="P591:P654" si="78">LEN(L591)</f>
        <v>0</v>
      </c>
      <c r="Q591" s="20" t="str">
        <f t="shared" ref="Q591:Q654" si="79">IF(LEN(L591)=11,L591,IF(LEN(L591)=10,CONCATENATE(L591," "),IF(LEN(L591)=9,CONCATENATE(L591,"  "),IF(LEN(L591)=8,CONCATENATE(L591,"   "),""))))</f>
        <v/>
      </c>
      <c r="R591" s="20">
        <f t="shared" ref="R591:R654" si="80">LEN(Q591)</f>
        <v>0</v>
      </c>
      <c r="S591" s="20"/>
      <c r="T591" s="20"/>
      <c r="U591" s="20"/>
      <c r="V591" s="20"/>
      <c r="W591" s="20"/>
      <c r="X591" s="20"/>
      <c r="Y591" s="20"/>
      <c r="Z591" s="20"/>
      <c r="AA591" s="20"/>
      <c r="AB591" s="21"/>
      <c r="AC591" s="21"/>
    </row>
    <row r="592" spans="1:29" s="17" customFormat="1" x14ac:dyDescent="0.2">
      <c r="A592" s="23"/>
      <c r="B592" s="28"/>
      <c r="C592" s="36"/>
      <c r="D592" s="25"/>
      <c r="E592" s="21"/>
      <c r="F592" s="21"/>
      <c r="G592" s="43"/>
      <c r="H592" s="21"/>
      <c r="I592" s="162"/>
      <c r="J592" s="522" t="str">
        <f t="shared" si="73"/>
        <v/>
      </c>
      <c r="K592" s="20">
        <f t="shared" si="74"/>
        <v>0</v>
      </c>
      <c r="L592" s="20" t="str">
        <f t="shared" si="75"/>
        <v/>
      </c>
      <c r="M592" s="20" t="str">
        <f t="shared" si="76"/>
        <v/>
      </c>
      <c r="N592" s="20"/>
      <c r="O592" s="20">
        <f t="shared" si="77"/>
        <v>0</v>
      </c>
      <c r="P592" s="20">
        <f t="shared" si="78"/>
        <v>0</v>
      </c>
      <c r="Q592" s="20" t="str">
        <f t="shared" si="79"/>
        <v/>
      </c>
      <c r="R592" s="20">
        <f t="shared" si="80"/>
        <v>0</v>
      </c>
      <c r="S592" s="20"/>
      <c r="T592" s="20"/>
      <c r="U592" s="20"/>
      <c r="V592" s="20"/>
      <c r="W592" s="20"/>
      <c r="X592" s="20"/>
      <c r="Y592" s="20"/>
      <c r="Z592" s="20"/>
      <c r="AA592" s="20"/>
      <c r="AB592" s="21"/>
      <c r="AC592" s="21"/>
    </row>
    <row r="593" spans="1:29" s="17" customFormat="1" x14ac:dyDescent="0.2">
      <c r="A593" s="23"/>
      <c r="B593" s="28"/>
      <c r="C593" s="36"/>
      <c r="D593" s="25"/>
      <c r="E593" s="21"/>
      <c r="F593" s="21"/>
      <c r="G593" s="43"/>
      <c r="H593" s="21"/>
      <c r="I593" s="162"/>
      <c r="J593" s="522" t="str">
        <f t="shared" si="73"/>
        <v/>
      </c>
      <c r="K593" s="20">
        <f t="shared" si="74"/>
        <v>0</v>
      </c>
      <c r="L593" s="20" t="str">
        <f t="shared" si="75"/>
        <v/>
      </c>
      <c r="M593" s="20" t="str">
        <f t="shared" si="76"/>
        <v/>
      </c>
      <c r="N593" s="20"/>
      <c r="O593" s="20">
        <f t="shared" si="77"/>
        <v>0</v>
      </c>
      <c r="P593" s="20">
        <f t="shared" si="78"/>
        <v>0</v>
      </c>
      <c r="Q593" s="20" t="str">
        <f t="shared" si="79"/>
        <v/>
      </c>
      <c r="R593" s="20">
        <f t="shared" si="80"/>
        <v>0</v>
      </c>
      <c r="S593" s="20"/>
      <c r="T593" s="20"/>
      <c r="U593" s="20"/>
      <c r="V593" s="20"/>
      <c r="W593" s="20"/>
      <c r="X593" s="20"/>
      <c r="Y593" s="20"/>
      <c r="Z593" s="20"/>
      <c r="AA593" s="20"/>
      <c r="AB593" s="21"/>
      <c r="AC593" s="21"/>
    </row>
    <row r="594" spans="1:29" s="17" customFormat="1" x14ac:dyDescent="0.2">
      <c r="A594" s="23"/>
      <c r="B594" s="28"/>
      <c r="C594" s="36"/>
      <c r="D594" s="25"/>
      <c r="E594" s="21"/>
      <c r="F594" s="21"/>
      <c r="G594" s="43"/>
      <c r="H594" s="21"/>
      <c r="I594" s="162"/>
      <c r="J594" s="522" t="str">
        <f t="shared" si="73"/>
        <v/>
      </c>
      <c r="K594" s="20">
        <f t="shared" si="74"/>
        <v>0</v>
      </c>
      <c r="L594" s="20" t="str">
        <f t="shared" si="75"/>
        <v/>
      </c>
      <c r="M594" s="20" t="str">
        <f t="shared" si="76"/>
        <v/>
      </c>
      <c r="N594" s="20"/>
      <c r="O594" s="20">
        <f t="shared" si="77"/>
        <v>0</v>
      </c>
      <c r="P594" s="20">
        <f t="shared" si="78"/>
        <v>0</v>
      </c>
      <c r="Q594" s="20" t="str">
        <f t="shared" si="79"/>
        <v/>
      </c>
      <c r="R594" s="20">
        <f t="shared" si="80"/>
        <v>0</v>
      </c>
      <c r="S594" s="20"/>
      <c r="T594" s="20"/>
      <c r="U594" s="20"/>
      <c r="V594" s="20"/>
      <c r="W594" s="20"/>
      <c r="X594" s="20"/>
      <c r="Y594" s="20"/>
      <c r="Z594" s="20"/>
      <c r="AA594" s="20"/>
      <c r="AB594" s="21"/>
      <c r="AC594" s="21"/>
    </row>
    <row r="595" spans="1:29" s="17" customFormat="1" x14ac:dyDescent="0.2">
      <c r="A595" s="23"/>
      <c r="B595" s="28"/>
      <c r="C595" s="36"/>
      <c r="D595" s="25"/>
      <c r="E595" s="21"/>
      <c r="F595" s="21"/>
      <c r="G595" s="43"/>
      <c r="H595" s="21"/>
      <c r="I595" s="162"/>
      <c r="J595" s="522" t="str">
        <f t="shared" si="73"/>
        <v/>
      </c>
      <c r="K595" s="20">
        <f t="shared" si="74"/>
        <v>0</v>
      </c>
      <c r="L595" s="20" t="str">
        <f t="shared" si="75"/>
        <v/>
      </c>
      <c r="M595" s="20" t="str">
        <f t="shared" si="76"/>
        <v/>
      </c>
      <c r="N595" s="20"/>
      <c r="O595" s="20">
        <f t="shared" si="77"/>
        <v>0</v>
      </c>
      <c r="P595" s="20">
        <f t="shared" si="78"/>
        <v>0</v>
      </c>
      <c r="Q595" s="20" t="str">
        <f t="shared" si="79"/>
        <v/>
      </c>
      <c r="R595" s="20">
        <f t="shared" si="80"/>
        <v>0</v>
      </c>
      <c r="S595" s="20"/>
      <c r="T595" s="20"/>
      <c r="U595" s="20"/>
      <c r="V595" s="20"/>
      <c r="W595" s="20"/>
      <c r="X595" s="20"/>
      <c r="Y595" s="20"/>
      <c r="Z595" s="20"/>
      <c r="AA595" s="20"/>
      <c r="AB595" s="21"/>
      <c r="AC595" s="21"/>
    </row>
    <row r="596" spans="1:29" s="17" customFormat="1" x14ac:dyDescent="0.2">
      <c r="A596" s="23"/>
      <c r="B596" s="28"/>
      <c r="C596" s="36"/>
      <c r="D596" s="25"/>
      <c r="E596" s="21"/>
      <c r="F596" s="21"/>
      <c r="G596" s="43"/>
      <c r="H596" s="21"/>
      <c r="I596" s="162"/>
      <c r="J596" s="522" t="str">
        <f t="shared" si="73"/>
        <v/>
      </c>
      <c r="K596" s="20">
        <f t="shared" si="74"/>
        <v>0</v>
      </c>
      <c r="L596" s="20" t="str">
        <f t="shared" si="75"/>
        <v/>
      </c>
      <c r="M596" s="20" t="str">
        <f t="shared" si="76"/>
        <v/>
      </c>
      <c r="N596" s="20"/>
      <c r="O596" s="20">
        <f t="shared" si="77"/>
        <v>0</v>
      </c>
      <c r="P596" s="20">
        <f t="shared" si="78"/>
        <v>0</v>
      </c>
      <c r="Q596" s="20" t="str">
        <f t="shared" si="79"/>
        <v/>
      </c>
      <c r="R596" s="20">
        <f t="shared" si="80"/>
        <v>0</v>
      </c>
      <c r="S596" s="20"/>
      <c r="T596" s="20"/>
      <c r="U596" s="20"/>
      <c r="V596" s="20"/>
      <c r="W596" s="20"/>
      <c r="X596" s="20"/>
      <c r="Y596" s="20"/>
      <c r="Z596" s="20"/>
      <c r="AA596" s="20"/>
      <c r="AB596" s="21"/>
      <c r="AC596" s="21"/>
    </row>
    <row r="597" spans="1:29" s="17" customFormat="1" x14ac:dyDescent="0.2">
      <c r="A597" s="23"/>
      <c r="B597" s="28"/>
      <c r="C597" s="36"/>
      <c r="D597" s="25"/>
      <c r="E597" s="21"/>
      <c r="F597" s="21"/>
      <c r="G597" s="43"/>
      <c r="H597" s="21"/>
      <c r="I597" s="162"/>
      <c r="J597" s="522" t="str">
        <f t="shared" si="73"/>
        <v/>
      </c>
      <c r="K597" s="20">
        <f t="shared" si="74"/>
        <v>0</v>
      </c>
      <c r="L597" s="20" t="str">
        <f t="shared" si="75"/>
        <v/>
      </c>
      <c r="M597" s="20" t="str">
        <f t="shared" si="76"/>
        <v/>
      </c>
      <c r="N597" s="20"/>
      <c r="O597" s="20">
        <f t="shared" si="77"/>
        <v>0</v>
      </c>
      <c r="P597" s="20">
        <f t="shared" si="78"/>
        <v>0</v>
      </c>
      <c r="Q597" s="20" t="str">
        <f t="shared" si="79"/>
        <v/>
      </c>
      <c r="R597" s="20">
        <f t="shared" si="80"/>
        <v>0</v>
      </c>
      <c r="S597" s="20"/>
      <c r="T597" s="20"/>
      <c r="U597" s="20"/>
      <c r="V597" s="20"/>
      <c r="W597" s="20"/>
      <c r="X597" s="20"/>
      <c r="Y597" s="20"/>
      <c r="Z597" s="20"/>
      <c r="AA597" s="20"/>
      <c r="AB597" s="21"/>
      <c r="AC597" s="21"/>
    </row>
    <row r="598" spans="1:29" s="17" customFormat="1" x14ac:dyDescent="0.2">
      <c r="A598" s="23"/>
      <c r="B598" s="28"/>
      <c r="C598" s="36"/>
      <c r="D598" s="25"/>
      <c r="E598" s="21"/>
      <c r="F598" s="21"/>
      <c r="G598" s="43"/>
      <c r="H598" s="21"/>
      <c r="I598" s="162"/>
      <c r="J598" s="522" t="str">
        <f t="shared" si="73"/>
        <v/>
      </c>
      <c r="K598" s="20">
        <f t="shared" si="74"/>
        <v>0</v>
      </c>
      <c r="L598" s="20" t="str">
        <f t="shared" si="75"/>
        <v/>
      </c>
      <c r="M598" s="20" t="str">
        <f t="shared" si="76"/>
        <v/>
      </c>
      <c r="N598" s="20"/>
      <c r="O598" s="20">
        <f t="shared" si="77"/>
        <v>0</v>
      </c>
      <c r="P598" s="20">
        <f t="shared" si="78"/>
        <v>0</v>
      </c>
      <c r="Q598" s="20" t="str">
        <f t="shared" si="79"/>
        <v/>
      </c>
      <c r="R598" s="20">
        <f t="shared" si="80"/>
        <v>0</v>
      </c>
      <c r="S598" s="20"/>
      <c r="T598" s="20"/>
      <c r="U598" s="20"/>
      <c r="V598" s="20"/>
      <c r="W598" s="20"/>
      <c r="X598" s="20"/>
      <c r="Y598" s="20"/>
      <c r="Z598" s="20"/>
      <c r="AA598" s="20"/>
      <c r="AB598" s="21"/>
      <c r="AC598" s="21"/>
    </row>
    <row r="599" spans="1:29" s="17" customFormat="1" x14ac:dyDescent="0.2">
      <c r="A599" s="23"/>
      <c r="B599" s="28"/>
      <c r="C599" s="36"/>
      <c r="D599" s="25"/>
      <c r="E599" s="21"/>
      <c r="F599" s="21"/>
      <c r="G599" s="43"/>
      <c r="H599" s="21"/>
      <c r="I599" s="162"/>
      <c r="J599" s="522" t="str">
        <f t="shared" si="73"/>
        <v/>
      </c>
      <c r="K599" s="20">
        <f t="shared" si="74"/>
        <v>0</v>
      </c>
      <c r="L599" s="20" t="str">
        <f t="shared" si="75"/>
        <v/>
      </c>
      <c r="M599" s="20" t="str">
        <f t="shared" si="76"/>
        <v/>
      </c>
      <c r="N599" s="20"/>
      <c r="O599" s="20">
        <f t="shared" si="77"/>
        <v>0</v>
      </c>
      <c r="P599" s="20">
        <f t="shared" si="78"/>
        <v>0</v>
      </c>
      <c r="Q599" s="20" t="str">
        <f t="shared" si="79"/>
        <v/>
      </c>
      <c r="R599" s="20">
        <f t="shared" si="80"/>
        <v>0</v>
      </c>
      <c r="S599" s="20"/>
      <c r="T599" s="20"/>
      <c r="U599" s="20"/>
      <c r="V599" s="20"/>
      <c r="W599" s="20"/>
      <c r="X599" s="20"/>
      <c r="Y599" s="20"/>
      <c r="Z599" s="20"/>
      <c r="AA599" s="20"/>
      <c r="AB599" s="21"/>
      <c r="AC599" s="21"/>
    </row>
    <row r="600" spans="1:29" s="17" customFormat="1" x14ac:dyDescent="0.2">
      <c r="A600" s="23"/>
      <c r="B600" s="28"/>
      <c r="C600" s="36"/>
      <c r="D600" s="25"/>
      <c r="E600" s="21"/>
      <c r="F600" s="21"/>
      <c r="G600" s="43"/>
      <c r="H600" s="21"/>
      <c r="I600" s="162"/>
      <c r="J600" s="522" t="str">
        <f t="shared" si="73"/>
        <v/>
      </c>
      <c r="K600" s="20">
        <f t="shared" si="74"/>
        <v>0</v>
      </c>
      <c r="L600" s="20" t="str">
        <f t="shared" si="75"/>
        <v/>
      </c>
      <c r="M600" s="20" t="str">
        <f t="shared" si="76"/>
        <v/>
      </c>
      <c r="N600" s="20"/>
      <c r="O600" s="20">
        <f t="shared" si="77"/>
        <v>0</v>
      </c>
      <c r="P600" s="20">
        <f t="shared" si="78"/>
        <v>0</v>
      </c>
      <c r="Q600" s="20" t="str">
        <f t="shared" si="79"/>
        <v/>
      </c>
      <c r="R600" s="20">
        <f t="shared" si="80"/>
        <v>0</v>
      </c>
      <c r="S600" s="20"/>
      <c r="T600" s="20"/>
      <c r="U600" s="20"/>
      <c r="V600" s="20"/>
      <c r="W600" s="20"/>
      <c r="X600" s="20"/>
      <c r="Y600" s="20"/>
      <c r="Z600" s="20"/>
      <c r="AA600" s="20"/>
      <c r="AB600" s="21"/>
      <c r="AC600" s="21"/>
    </row>
    <row r="601" spans="1:29" s="17" customFormat="1" x14ac:dyDescent="0.2">
      <c r="A601" s="23"/>
      <c r="B601" s="28"/>
      <c r="C601" s="36"/>
      <c r="D601" s="25"/>
      <c r="E601" s="21"/>
      <c r="F601" s="21"/>
      <c r="G601" s="43"/>
      <c r="H601" s="21"/>
      <c r="I601" s="162"/>
      <c r="J601" s="522" t="str">
        <f t="shared" si="73"/>
        <v/>
      </c>
      <c r="K601" s="20">
        <f t="shared" si="74"/>
        <v>0</v>
      </c>
      <c r="L601" s="20" t="str">
        <f t="shared" si="75"/>
        <v/>
      </c>
      <c r="M601" s="20" t="str">
        <f t="shared" si="76"/>
        <v/>
      </c>
      <c r="N601" s="20"/>
      <c r="O601" s="20">
        <f t="shared" si="77"/>
        <v>0</v>
      </c>
      <c r="P601" s="20">
        <f t="shared" si="78"/>
        <v>0</v>
      </c>
      <c r="Q601" s="20" t="str">
        <f t="shared" si="79"/>
        <v/>
      </c>
      <c r="R601" s="20">
        <f t="shared" si="80"/>
        <v>0</v>
      </c>
      <c r="S601" s="20"/>
      <c r="T601" s="20"/>
      <c r="U601" s="20"/>
      <c r="V601" s="20"/>
      <c r="W601" s="20"/>
      <c r="X601" s="20"/>
      <c r="Y601" s="20"/>
      <c r="Z601" s="20"/>
      <c r="AA601" s="20"/>
      <c r="AB601" s="21"/>
      <c r="AC601" s="21"/>
    </row>
    <row r="602" spans="1:29" s="17" customFormat="1" x14ac:dyDescent="0.2">
      <c r="A602" s="23"/>
      <c r="B602" s="28"/>
      <c r="C602" s="36"/>
      <c r="D602" s="25"/>
      <c r="E602" s="21"/>
      <c r="F602" s="21"/>
      <c r="G602" s="43"/>
      <c r="H602" s="21"/>
      <c r="I602" s="162"/>
      <c r="J602" s="522" t="str">
        <f t="shared" si="73"/>
        <v/>
      </c>
      <c r="K602" s="20">
        <f t="shared" si="74"/>
        <v>0</v>
      </c>
      <c r="L602" s="20" t="str">
        <f t="shared" si="75"/>
        <v/>
      </c>
      <c r="M602" s="20" t="str">
        <f t="shared" si="76"/>
        <v/>
      </c>
      <c r="N602" s="20"/>
      <c r="O602" s="20">
        <f t="shared" si="77"/>
        <v>0</v>
      </c>
      <c r="P602" s="20">
        <f t="shared" si="78"/>
        <v>0</v>
      </c>
      <c r="Q602" s="20" t="str">
        <f t="shared" si="79"/>
        <v/>
      </c>
      <c r="R602" s="20">
        <f t="shared" si="80"/>
        <v>0</v>
      </c>
      <c r="S602" s="20"/>
      <c r="T602" s="20"/>
      <c r="U602" s="20"/>
      <c r="V602" s="20"/>
      <c r="W602" s="20"/>
      <c r="X602" s="20"/>
      <c r="Y602" s="20"/>
      <c r="Z602" s="20"/>
      <c r="AA602" s="20"/>
      <c r="AB602" s="21"/>
      <c r="AC602" s="21"/>
    </row>
    <row r="603" spans="1:29" s="17" customFormat="1" x14ac:dyDescent="0.2">
      <c r="A603" s="23"/>
      <c r="B603" s="28"/>
      <c r="C603" s="36"/>
      <c r="D603" s="25"/>
      <c r="E603" s="21"/>
      <c r="F603" s="21"/>
      <c r="G603" s="43"/>
      <c r="H603" s="21"/>
      <c r="I603" s="162"/>
      <c r="J603" s="522" t="str">
        <f t="shared" si="73"/>
        <v/>
      </c>
      <c r="K603" s="20">
        <f t="shared" si="74"/>
        <v>0</v>
      </c>
      <c r="L603" s="20" t="str">
        <f t="shared" si="75"/>
        <v/>
      </c>
      <c r="M603" s="20" t="str">
        <f t="shared" si="76"/>
        <v/>
      </c>
      <c r="N603" s="20"/>
      <c r="O603" s="20">
        <f t="shared" si="77"/>
        <v>0</v>
      </c>
      <c r="P603" s="20">
        <f t="shared" si="78"/>
        <v>0</v>
      </c>
      <c r="Q603" s="20" t="str">
        <f t="shared" si="79"/>
        <v/>
      </c>
      <c r="R603" s="20">
        <f t="shared" si="80"/>
        <v>0</v>
      </c>
      <c r="S603" s="20"/>
      <c r="T603" s="20"/>
      <c r="U603" s="20"/>
      <c r="V603" s="20"/>
      <c r="W603" s="20"/>
      <c r="X603" s="20"/>
      <c r="Y603" s="20"/>
      <c r="Z603" s="20"/>
      <c r="AA603" s="20"/>
      <c r="AB603" s="21"/>
      <c r="AC603" s="21"/>
    </row>
    <row r="604" spans="1:29" s="17" customFormat="1" x14ac:dyDescent="0.2">
      <c r="A604" s="23"/>
      <c r="B604" s="28"/>
      <c r="C604" s="36"/>
      <c r="D604" s="25"/>
      <c r="E604" s="21"/>
      <c r="F604" s="21"/>
      <c r="G604" s="43"/>
      <c r="H604" s="21"/>
      <c r="I604" s="162"/>
      <c r="J604" s="522" t="str">
        <f t="shared" si="73"/>
        <v/>
      </c>
      <c r="K604" s="20">
        <f t="shared" si="74"/>
        <v>0</v>
      </c>
      <c r="L604" s="20" t="str">
        <f t="shared" si="75"/>
        <v/>
      </c>
      <c r="M604" s="20" t="str">
        <f t="shared" si="76"/>
        <v/>
      </c>
      <c r="N604" s="20"/>
      <c r="O604" s="20">
        <f t="shared" si="77"/>
        <v>0</v>
      </c>
      <c r="P604" s="20">
        <f t="shared" si="78"/>
        <v>0</v>
      </c>
      <c r="Q604" s="20" t="str">
        <f t="shared" si="79"/>
        <v/>
      </c>
      <c r="R604" s="20">
        <f t="shared" si="80"/>
        <v>0</v>
      </c>
      <c r="S604" s="20"/>
      <c r="T604" s="20"/>
      <c r="U604" s="20"/>
      <c r="V604" s="20"/>
      <c r="W604" s="20"/>
      <c r="X604" s="20"/>
      <c r="Y604" s="20"/>
      <c r="Z604" s="20"/>
      <c r="AA604" s="20"/>
      <c r="AB604" s="21"/>
      <c r="AC604" s="21"/>
    </row>
    <row r="605" spans="1:29" s="17" customFormat="1" x14ac:dyDescent="0.2">
      <c r="A605" s="23"/>
      <c r="B605" s="28"/>
      <c r="C605" s="36"/>
      <c r="D605" s="25"/>
      <c r="E605" s="21"/>
      <c r="F605" s="21"/>
      <c r="G605" s="43"/>
      <c r="H605" s="21"/>
      <c r="I605" s="162"/>
      <c r="J605" s="522" t="str">
        <f t="shared" si="73"/>
        <v/>
      </c>
      <c r="K605" s="20">
        <f t="shared" si="74"/>
        <v>0</v>
      </c>
      <c r="L605" s="20" t="str">
        <f t="shared" si="75"/>
        <v/>
      </c>
      <c r="M605" s="20" t="str">
        <f t="shared" si="76"/>
        <v/>
      </c>
      <c r="N605" s="20"/>
      <c r="O605" s="20">
        <f t="shared" si="77"/>
        <v>0</v>
      </c>
      <c r="P605" s="20">
        <f t="shared" si="78"/>
        <v>0</v>
      </c>
      <c r="Q605" s="20" t="str">
        <f t="shared" si="79"/>
        <v/>
      </c>
      <c r="R605" s="20">
        <f t="shared" si="80"/>
        <v>0</v>
      </c>
      <c r="S605" s="20"/>
      <c r="T605" s="20"/>
      <c r="U605" s="20"/>
      <c r="V605" s="20"/>
      <c r="W605" s="20"/>
      <c r="X605" s="20"/>
      <c r="Y605" s="20"/>
      <c r="Z605" s="20"/>
      <c r="AA605" s="20"/>
      <c r="AB605" s="21"/>
      <c r="AC605" s="21"/>
    </row>
    <row r="606" spans="1:29" s="17" customFormat="1" x14ac:dyDescent="0.2">
      <c r="A606" s="23"/>
      <c r="B606" s="28"/>
      <c r="C606" s="36"/>
      <c r="D606" s="25"/>
      <c r="E606" s="21"/>
      <c r="F606" s="21"/>
      <c r="G606" s="43"/>
      <c r="H606" s="21"/>
      <c r="I606" s="162"/>
      <c r="J606" s="522" t="str">
        <f t="shared" si="73"/>
        <v/>
      </c>
      <c r="K606" s="20">
        <f t="shared" si="74"/>
        <v>0</v>
      </c>
      <c r="L606" s="20" t="str">
        <f t="shared" si="75"/>
        <v/>
      </c>
      <c r="M606" s="20" t="str">
        <f t="shared" si="76"/>
        <v/>
      </c>
      <c r="N606" s="20"/>
      <c r="O606" s="20">
        <f t="shared" si="77"/>
        <v>0</v>
      </c>
      <c r="P606" s="20">
        <f t="shared" si="78"/>
        <v>0</v>
      </c>
      <c r="Q606" s="20" t="str">
        <f t="shared" si="79"/>
        <v/>
      </c>
      <c r="R606" s="20">
        <f t="shared" si="80"/>
        <v>0</v>
      </c>
      <c r="S606" s="20"/>
      <c r="T606" s="20"/>
      <c r="U606" s="20"/>
      <c r="V606" s="20"/>
      <c r="W606" s="20"/>
      <c r="X606" s="20"/>
      <c r="Y606" s="20"/>
      <c r="Z606" s="20"/>
      <c r="AA606" s="20"/>
      <c r="AB606" s="21"/>
      <c r="AC606" s="21"/>
    </row>
    <row r="607" spans="1:29" s="17" customFormat="1" x14ac:dyDescent="0.2">
      <c r="A607" s="23"/>
      <c r="B607" s="28"/>
      <c r="C607" s="36"/>
      <c r="D607" s="25"/>
      <c r="E607" s="21"/>
      <c r="F607" s="21"/>
      <c r="G607" s="43"/>
      <c r="H607" s="21"/>
      <c r="I607" s="162"/>
      <c r="J607" s="522" t="str">
        <f t="shared" si="73"/>
        <v/>
      </c>
      <c r="K607" s="20">
        <f t="shared" si="74"/>
        <v>0</v>
      </c>
      <c r="L607" s="20" t="str">
        <f t="shared" si="75"/>
        <v/>
      </c>
      <c r="M607" s="20" t="str">
        <f t="shared" si="76"/>
        <v/>
      </c>
      <c r="N607" s="20"/>
      <c r="O607" s="20">
        <f t="shared" si="77"/>
        <v>0</v>
      </c>
      <c r="P607" s="20">
        <f t="shared" si="78"/>
        <v>0</v>
      </c>
      <c r="Q607" s="20" t="str">
        <f t="shared" si="79"/>
        <v/>
      </c>
      <c r="R607" s="20">
        <f t="shared" si="80"/>
        <v>0</v>
      </c>
      <c r="S607" s="20"/>
      <c r="T607" s="20"/>
      <c r="U607" s="20"/>
      <c r="V607" s="20"/>
      <c r="W607" s="20"/>
      <c r="X607" s="20"/>
      <c r="Y607" s="20"/>
      <c r="Z607" s="20"/>
      <c r="AA607" s="20"/>
      <c r="AB607" s="21"/>
      <c r="AC607" s="21"/>
    </row>
    <row r="608" spans="1:29" s="17" customFormat="1" x14ac:dyDescent="0.2">
      <c r="A608" s="23"/>
      <c r="B608" s="28"/>
      <c r="C608" s="36"/>
      <c r="D608" s="25"/>
      <c r="E608" s="21"/>
      <c r="F608" s="21"/>
      <c r="G608" s="43"/>
      <c r="H608" s="21"/>
      <c r="I608" s="162"/>
      <c r="J608" s="522" t="str">
        <f t="shared" si="73"/>
        <v/>
      </c>
      <c r="K608" s="20">
        <f t="shared" si="74"/>
        <v>0</v>
      </c>
      <c r="L608" s="20" t="str">
        <f t="shared" si="75"/>
        <v/>
      </c>
      <c r="M608" s="20" t="str">
        <f t="shared" si="76"/>
        <v/>
      </c>
      <c r="N608" s="20"/>
      <c r="O608" s="20">
        <f t="shared" si="77"/>
        <v>0</v>
      </c>
      <c r="P608" s="20">
        <f t="shared" si="78"/>
        <v>0</v>
      </c>
      <c r="Q608" s="20" t="str">
        <f t="shared" si="79"/>
        <v/>
      </c>
      <c r="R608" s="20">
        <f t="shared" si="80"/>
        <v>0</v>
      </c>
      <c r="S608" s="20"/>
      <c r="T608" s="20"/>
      <c r="U608" s="20"/>
      <c r="V608" s="20"/>
      <c r="W608" s="20"/>
      <c r="X608" s="20"/>
      <c r="Y608" s="20"/>
      <c r="Z608" s="20"/>
      <c r="AA608" s="20"/>
      <c r="AB608" s="21"/>
      <c r="AC608" s="21"/>
    </row>
    <row r="609" spans="1:29" s="17" customFormat="1" x14ac:dyDescent="0.2">
      <c r="A609" s="23"/>
      <c r="B609" s="28"/>
      <c r="C609" s="36"/>
      <c r="D609" s="25"/>
      <c r="E609" s="21"/>
      <c r="F609" s="21"/>
      <c r="G609" s="43"/>
      <c r="H609" s="21"/>
      <c r="I609" s="162"/>
      <c r="J609" s="522" t="str">
        <f t="shared" si="73"/>
        <v/>
      </c>
      <c r="K609" s="20">
        <f t="shared" si="74"/>
        <v>0</v>
      </c>
      <c r="L609" s="20" t="str">
        <f t="shared" si="75"/>
        <v/>
      </c>
      <c r="M609" s="20" t="str">
        <f t="shared" si="76"/>
        <v/>
      </c>
      <c r="N609" s="20"/>
      <c r="O609" s="20">
        <f t="shared" si="77"/>
        <v>0</v>
      </c>
      <c r="P609" s="20">
        <f t="shared" si="78"/>
        <v>0</v>
      </c>
      <c r="Q609" s="20" t="str">
        <f t="shared" si="79"/>
        <v/>
      </c>
      <c r="R609" s="20">
        <f t="shared" si="80"/>
        <v>0</v>
      </c>
      <c r="S609" s="20"/>
      <c r="T609" s="20"/>
      <c r="U609" s="20"/>
      <c r="V609" s="20"/>
      <c r="W609" s="20"/>
      <c r="X609" s="20"/>
      <c r="Y609" s="20"/>
      <c r="Z609" s="20"/>
      <c r="AA609" s="20"/>
      <c r="AB609" s="21"/>
      <c r="AC609" s="21"/>
    </row>
    <row r="610" spans="1:29" s="17" customFormat="1" x14ac:dyDescent="0.2">
      <c r="A610" s="23"/>
      <c r="B610" s="28"/>
      <c r="C610" s="36"/>
      <c r="D610" s="25"/>
      <c r="E610" s="21"/>
      <c r="F610" s="21"/>
      <c r="G610" s="43"/>
      <c r="H610" s="21"/>
      <c r="I610" s="162"/>
      <c r="J610" s="522" t="str">
        <f t="shared" si="73"/>
        <v/>
      </c>
      <c r="K610" s="20">
        <f t="shared" si="74"/>
        <v>0</v>
      </c>
      <c r="L610" s="20" t="str">
        <f t="shared" si="75"/>
        <v/>
      </c>
      <c r="M610" s="20" t="str">
        <f t="shared" si="76"/>
        <v/>
      </c>
      <c r="N610" s="20"/>
      <c r="O610" s="20">
        <f t="shared" si="77"/>
        <v>0</v>
      </c>
      <c r="P610" s="20">
        <f t="shared" si="78"/>
        <v>0</v>
      </c>
      <c r="Q610" s="20" t="str">
        <f t="shared" si="79"/>
        <v/>
      </c>
      <c r="R610" s="20">
        <f t="shared" si="80"/>
        <v>0</v>
      </c>
      <c r="S610" s="20"/>
      <c r="T610" s="20"/>
      <c r="U610" s="20"/>
      <c r="V610" s="20"/>
      <c r="W610" s="20"/>
      <c r="X610" s="20"/>
      <c r="Y610" s="20"/>
      <c r="Z610" s="20"/>
      <c r="AA610" s="20"/>
      <c r="AB610" s="21"/>
      <c r="AC610" s="21"/>
    </row>
    <row r="611" spans="1:29" s="17" customFormat="1" x14ac:dyDescent="0.2">
      <c r="A611" s="23"/>
      <c r="B611" s="28"/>
      <c r="C611" s="36"/>
      <c r="D611" s="25"/>
      <c r="E611" s="21"/>
      <c r="F611" s="21"/>
      <c r="G611" s="43"/>
      <c r="H611" s="21"/>
      <c r="I611" s="162"/>
      <c r="J611" s="522" t="str">
        <f t="shared" si="73"/>
        <v/>
      </c>
      <c r="K611" s="20">
        <f t="shared" si="74"/>
        <v>0</v>
      </c>
      <c r="L611" s="20" t="str">
        <f t="shared" si="75"/>
        <v/>
      </c>
      <c r="M611" s="20" t="str">
        <f t="shared" si="76"/>
        <v/>
      </c>
      <c r="N611" s="20"/>
      <c r="O611" s="20">
        <f t="shared" si="77"/>
        <v>0</v>
      </c>
      <c r="P611" s="20">
        <f t="shared" si="78"/>
        <v>0</v>
      </c>
      <c r="Q611" s="20" t="str">
        <f t="shared" si="79"/>
        <v/>
      </c>
      <c r="R611" s="20">
        <f t="shared" si="80"/>
        <v>0</v>
      </c>
      <c r="S611" s="20"/>
      <c r="T611" s="20"/>
      <c r="U611" s="20"/>
      <c r="V611" s="20"/>
      <c r="W611" s="20"/>
      <c r="X611" s="20"/>
      <c r="Y611" s="20"/>
      <c r="Z611" s="20"/>
      <c r="AA611" s="20"/>
      <c r="AB611" s="21"/>
      <c r="AC611" s="21"/>
    </row>
    <row r="612" spans="1:29" s="17" customFormat="1" x14ac:dyDescent="0.2">
      <c r="A612" s="23"/>
      <c r="B612" s="28"/>
      <c r="C612" s="36"/>
      <c r="D612" s="25"/>
      <c r="E612" s="21"/>
      <c r="F612" s="21"/>
      <c r="G612" s="43"/>
      <c r="H612" s="21"/>
      <c r="I612" s="162"/>
      <c r="J612" s="522" t="str">
        <f t="shared" si="73"/>
        <v/>
      </c>
      <c r="K612" s="20">
        <f t="shared" si="74"/>
        <v>0</v>
      </c>
      <c r="L612" s="20" t="str">
        <f t="shared" si="75"/>
        <v/>
      </c>
      <c r="M612" s="20" t="str">
        <f t="shared" si="76"/>
        <v/>
      </c>
      <c r="N612" s="20"/>
      <c r="O612" s="20">
        <f t="shared" si="77"/>
        <v>0</v>
      </c>
      <c r="P612" s="20">
        <f t="shared" si="78"/>
        <v>0</v>
      </c>
      <c r="Q612" s="20" t="str">
        <f t="shared" si="79"/>
        <v/>
      </c>
      <c r="R612" s="20">
        <f t="shared" si="80"/>
        <v>0</v>
      </c>
      <c r="S612" s="20"/>
      <c r="T612" s="20"/>
      <c r="U612" s="20"/>
      <c r="V612" s="20"/>
      <c r="W612" s="20"/>
      <c r="X612" s="20"/>
      <c r="Y612" s="20"/>
      <c r="Z612" s="20"/>
      <c r="AA612" s="20"/>
      <c r="AB612" s="21"/>
      <c r="AC612" s="21"/>
    </row>
    <row r="613" spans="1:29" s="17" customFormat="1" x14ac:dyDescent="0.2">
      <c r="A613" s="23"/>
      <c r="B613" s="28"/>
      <c r="C613" s="36"/>
      <c r="D613" s="25"/>
      <c r="E613" s="21"/>
      <c r="F613" s="21"/>
      <c r="G613" s="43"/>
      <c r="H613" s="21"/>
      <c r="I613" s="162"/>
      <c r="J613" s="522" t="str">
        <f t="shared" si="73"/>
        <v/>
      </c>
      <c r="K613" s="20">
        <f t="shared" si="74"/>
        <v>0</v>
      </c>
      <c r="L613" s="20" t="str">
        <f t="shared" si="75"/>
        <v/>
      </c>
      <c r="M613" s="20" t="str">
        <f t="shared" si="76"/>
        <v/>
      </c>
      <c r="N613" s="20"/>
      <c r="O613" s="20">
        <f t="shared" si="77"/>
        <v>0</v>
      </c>
      <c r="P613" s="20">
        <f t="shared" si="78"/>
        <v>0</v>
      </c>
      <c r="Q613" s="20" t="str">
        <f t="shared" si="79"/>
        <v/>
      </c>
      <c r="R613" s="20">
        <f t="shared" si="80"/>
        <v>0</v>
      </c>
      <c r="S613" s="20"/>
      <c r="T613" s="20"/>
      <c r="U613" s="20"/>
      <c r="V613" s="20"/>
      <c r="W613" s="20"/>
      <c r="X613" s="20"/>
      <c r="Y613" s="20"/>
      <c r="Z613" s="20"/>
      <c r="AA613" s="20"/>
      <c r="AB613" s="21"/>
      <c r="AC613" s="21"/>
    </row>
    <row r="614" spans="1:29" s="17" customFormat="1" x14ac:dyDescent="0.2">
      <c r="A614" s="23"/>
      <c r="B614" s="28"/>
      <c r="C614" s="36"/>
      <c r="D614" s="25"/>
      <c r="E614" s="21"/>
      <c r="F614" s="21"/>
      <c r="G614" s="43"/>
      <c r="H614" s="21"/>
      <c r="I614" s="162"/>
      <c r="J614" s="522" t="str">
        <f t="shared" si="73"/>
        <v/>
      </c>
      <c r="K614" s="20">
        <f t="shared" si="74"/>
        <v>0</v>
      </c>
      <c r="L614" s="20" t="str">
        <f t="shared" si="75"/>
        <v/>
      </c>
      <c r="M614" s="20" t="str">
        <f t="shared" si="76"/>
        <v/>
      </c>
      <c r="N614" s="20"/>
      <c r="O614" s="20">
        <f t="shared" si="77"/>
        <v>0</v>
      </c>
      <c r="P614" s="20">
        <f t="shared" si="78"/>
        <v>0</v>
      </c>
      <c r="Q614" s="20" t="str">
        <f t="shared" si="79"/>
        <v/>
      </c>
      <c r="R614" s="20">
        <f t="shared" si="80"/>
        <v>0</v>
      </c>
      <c r="S614" s="20"/>
      <c r="T614" s="20"/>
      <c r="U614" s="20"/>
      <c r="V614" s="20"/>
      <c r="W614" s="20"/>
      <c r="X614" s="20"/>
      <c r="Y614" s="20"/>
      <c r="Z614" s="20"/>
      <c r="AA614" s="20"/>
      <c r="AB614" s="21"/>
      <c r="AC614" s="21"/>
    </row>
    <row r="615" spans="1:29" s="17" customFormat="1" x14ac:dyDescent="0.2">
      <c r="A615" s="23"/>
      <c r="B615" s="28"/>
      <c r="C615" s="36"/>
      <c r="D615" s="25"/>
      <c r="E615" s="21"/>
      <c r="F615" s="21"/>
      <c r="G615" s="43"/>
      <c r="H615" s="21"/>
      <c r="I615" s="162"/>
      <c r="J615" s="522" t="str">
        <f t="shared" si="73"/>
        <v/>
      </c>
      <c r="K615" s="20">
        <f t="shared" si="74"/>
        <v>0</v>
      </c>
      <c r="L615" s="20" t="str">
        <f t="shared" si="75"/>
        <v/>
      </c>
      <c r="M615" s="20" t="str">
        <f t="shared" si="76"/>
        <v/>
      </c>
      <c r="N615" s="20"/>
      <c r="O615" s="20">
        <f t="shared" si="77"/>
        <v>0</v>
      </c>
      <c r="P615" s="20">
        <f t="shared" si="78"/>
        <v>0</v>
      </c>
      <c r="Q615" s="20" t="str">
        <f t="shared" si="79"/>
        <v/>
      </c>
      <c r="R615" s="20">
        <f t="shared" si="80"/>
        <v>0</v>
      </c>
      <c r="S615" s="20"/>
      <c r="T615" s="20"/>
      <c r="U615" s="20"/>
      <c r="V615" s="20"/>
      <c r="W615" s="20"/>
      <c r="X615" s="20"/>
      <c r="Y615" s="20"/>
      <c r="Z615" s="20"/>
      <c r="AA615" s="20"/>
      <c r="AB615" s="21"/>
      <c r="AC615" s="21"/>
    </row>
    <row r="616" spans="1:29" s="17" customFormat="1" x14ac:dyDescent="0.2">
      <c r="A616" s="23"/>
      <c r="B616" s="28"/>
      <c r="C616" s="36"/>
      <c r="D616" s="25"/>
      <c r="E616" s="21"/>
      <c r="F616" s="21"/>
      <c r="G616" s="43"/>
      <c r="H616" s="21"/>
      <c r="I616" s="162"/>
      <c r="J616" s="522" t="str">
        <f t="shared" si="73"/>
        <v/>
      </c>
      <c r="K616" s="20">
        <f t="shared" si="74"/>
        <v>0</v>
      </c>
      <c r="L616" s="20" t="str">
        <f t="shared" si="75"/>
        <v/>
      </c>
      <c r="M616" s="20" t="str">
        <f t="shared" si="76"/>
        <v/>
      </c>
      <c r="N616" s="20"/>
      <c r="O616" s="20">
        <f t="shared" si="77"/>
        <v>0</v>
      </c>
      <c r="P616" s="20">
        <f t="shared" si="78"/>
        <v>0</v>
      </c>
      <c r="Q616" s="20" t="str">
        <f t="shared" si="79"/>
        <v/>
      </c>
      <c r="R616" s="20">
        <f t="shared" si="80"/>
        <v>0</v>
      </c>
      <c r="S616" s="20"/>
      <c r="T616" s="20"/>
      <c r="U616" s="20"/>
      <c r="V616" s="20"/>
      <c r="W616" s="20"/>
      <c r="X616" s="20"/>
      <c r="Y616" s="20"/>
      <c r="Z616" s="20"/>
      <c r="AA616" s="20"/>
      <c r="AB616" s="21"/>
      <c r="AC616" s="21"/>
    </row>
    <row r="617" spans="1:29" s="17" customFormat="1" x14ac:dyDescent="0.2">
      <c r="A617" s="23"/>
      <c r="B617" s="28"/>
      <c r="C617" s="36"/>
      <c r="D617" s="25"/>
      <c r="E617" s="21"/>
      <c r="F617" s="21"/>
      <c r="G617" s="43"/>
      <c r="H617" s="21"/>
      <c r="I617" s="162"/>
      <c r="J617" s="522" t="str">
        <f t="shared" si="73"/>
        <v/>
      </c>
      <c r="K617" s="20">
        <f t="shared" si="74"/>
        <v>0</v>
      </c>
      <c r="L617" s="20" t="str">
        <f t="shared" si="75"/>
        <v/>
      </c>
      <c r="M617" s="20" t="str">
        <f t="shared" si="76"/>
        <v/>
      </c>
      <c r="N617" s="20"/>
      <c r="O617" s="20">
        <f t="shared" si="77"/>
        <v>0</v>
      </c>
      <c r="P617" s="20">
        <f t="shared" si="78"/>
        <v>0</v>
      </c>
      <c r="Q617" s="20" t="str">
        <f t="shared" si="79"/>
        <v/>
      </c>
      <c r="R617" s="20">
        <f t="shared" si="80"/>
        <v>0</v>
      </c>
      <c r="S617" s="20"/>
      <c r="T617" s="20"/>
      <c r="U617" s="20"/>
      <c r="V617" s="20"/>
      <c r="W617" s="20"/>
      <c r="X617" s="20"/>
      <c r="Y617" s="20"/>
      <c r="Z617" s="20"/>
      <c r="AA617" s="20"/>
      <c r="AB617" s="21"/>
      <c r="AC617" s="21"/>
    </row>
    <row r="618" spans="1:29" s="17" customFormat="1" x14ac:dyDescent="0.2">
      <c r="A618" s="23"/>
      <c r="B618" s="28"/>
      <c r="C618" s="36"/>
      <c r="D618" s="25"/>
      <c r="E618" s="21"/>
      <c r="F618" s="21"/>
      <c r="G618" s="43"/>
      <c r="H618" s="21"/>
      <c r="I618" s="162"/>
      <c r="J618" s="522" t="str">
        <f t="shared" si="73"/>
        <v/>
      </c>
      <c r="K618" s="20">
        <f t="shared" si="74"/>
        <v>0</v>
      </c>
      <c r="L618" s="20" t="str">
        <f t="shared" si="75"/>
        <v/>
      </c>
      <c r="M618" s="20" t="str">
        <f t="shared" si="76"/>
        <v/>
      </c>
      <c r="N618" s="20"/>
      <c r="O618" s="20">
        <f t="shared" si="77"/>
        <v>0</v>
      </c>
      <c r="P618" s="20">
        <f t="shared" si="78"/>
        <v>0</v>
      </c>
      <c r="Q618" s="20" t="str">
        <f t="shared" si="79"/>
        <v/>
      </c>
      <c r="R618" s="20">
        <f t="shared" si="80"/>
        <v>0</v>
      </c>
      <c r="S618" s="20"/>
      <c r="T618" s="20"/>
      <c r="U618" s="20"/>
      <c r="V618" s="20"/>
      <c r="W618" s="20"/>
      <c r="X618" s="20"/>
      <c r="Y618" s="20"/>
      <c r="Z618" s="20"/>
      <c r="AA618" s="20"/>
      <c r="AB618" s="21"/>
      <c r="AC618" s="21"/>
    </row>
    <row r="619" spans="1:29" s="17" customFormat="1" x14ac:dyDescent="0.2">
      <c r="A619" s="23"/>
      <c r="B619" s="28"/>
      <c r="C619" s="36"/>
      <c r="D619" s="25"/>
      <c r="E619" s="21"/>
      <c r="F619" s="21"/>
      <c r="G619" s="43"/>
      <c r="H619" s="21"/>
      <c r="I619" s="162"/>
      <c r="J619" s="522" t="str">
        <f t="shared" si="73"/>
        <v/>
      </c>
      <c r="K619" s="20">
        <f t="shared" si="74"/>
        <v>0</v>
      </c>
      <c r="L619" s="20" t="str">
        <f t="shared" si="75"/>
        <v/>
      </c>
      <c r="M619" s="20" t="str">
        <f t="shared" si="76"/>
        <v/>
      </c>
      <c r="N619" s="20"/>
      <c r="O619" s="20">
        <f t="shared" si="77"/>
        <v>0</v>
      </c>
      <c r="P619" s="20">
        <f t="shared" si="78"/>
        <v>0</v>
      </c>
      <c r="Q619" s="20" t="str">
        <f t="shared" si="79"/>
        <v/>
      </c>
      <c r="R619" s="20">
        <f t="shared" si="80"/>
        <v>0</v>
      </c>
      <c r="S619" s="20"/>
      <c r="T619" s="20"/>
      <c r="U619" s="20"/>
      <c r="V619" s="20"/>
      <c r="W619" s="20"/>
      <c r="X619" s="20"/>
      <c r="Y619" s="20"/>
      <c r="Z619" s="20"/>
      <c r="AA619" s="20"/>
      <c r="AB619" s="21"/>
      <c r="AC619" s="21"/>
    </row>
    <row r="620" spans="1:29" s="17" customFormat="1" x14ac:dyDescent="0.2">
      <c r="A620" s="23"/>
      <c r="B620" s="28"/>
      <c r="C620" s="36"/>
      <c r="D620" s="25"/>
      <c r="E620" s="21"/>
      <c r="F620" s="21"/>
      <c r="G620" s="43"/>
      <c r="H620" s="21"/>
      <c r="I620" s="162"/>
      <c r="J620" s="522" t="str">
        <f t="shared" si="73"/>
        <v/>
      </c>
      <c r="K620" s="20">
        <f t="shared" si="74"/>
        <v>0</v>
      </c>
      <c r="L620" s="20" t="str">
        <f t="shared" si="75"/>
        <v/>
      </c>
      <c r="M620" s="20" t="str">
        <f t="shared" si="76"/>
        <v/>
      </c>
      <c r="N620" s="20"/>
      <c r="O620" s="20">
        <f t="shared" si="77"/>
        <v>0</v>
      </c>
      <c r="P620" s="20">
        <f t="shared" si="78"/>
        <v>0</v>
      </c>
      <c r="Q620" s="20" t="str">
        <f t="shared" si="79"/>
        <v/>
      </c>
      <c r="R620" s="20">
        <f t="shared" si="80"/>
        <v>0</v>
      </c>
      <c r="S620" s="20"/>
      <c r="T620" s="20"/>
      <c r="U620" s="20"/>
      <c r="V620" s="20"/>
      <c r="W620" s="20"/>
      <c r="X620" s="20"/>
      <c r="Y620" s="20"/>
      <c r="Z620" s="20"/>
      <c r="AA620" s="20"/>
      <c r="AB620" s="21"/>
      <c r="AC620" s="21"/>
    </row>
    <row r="621" spans="1:29" s="17" customFormat="1" x14ac:dyDescent="0.2">
      <c r="A621" s="23"/>
      <c r="B621" s="28"/>
      <c r="C621" s="36"/>
      <c r="D621" s="25"/>
      <c r="E621" s="21"/>
      <c r="F621" s="21"/>
      <c r="G621" s="43"/>
      <c r="H621" s="21"/>
      <c r="I621" s="162"/>
      <c r="J621" s="522" t="str">
        <f t="shared" si="73"/>
        <v/>
      </c>
      <c r="K621" s="20">
        <f t="shared" si="74"/>
        <v>0</v>
      </c>
      <c r="L621" s="20" t="str">
        <f t="shared" si="75"/>
        <v/>
      </c>
      <c r="M621" s="20" t="str">
        <f t="shared" si="76"/>
        <v/>
      </c>
      <c r="N621" s="20"/>
      <c r="O621" s="20">
        <f t="shared" si="77"/>
        <v>0</v>
      </c>
      <c r="P621" s="20">
        <f t="shared" si="78"/>
        <v>0</v>
      </c>
      <c r="Q621" s="20" t="str">
        <f t="shared" si="79"/>
        <v/>
      </c>
      <c r="R621" s="20">
        <f t="shared" si="80"/>
        <v>0</v>
      </c>
      <c r="S621" s="20"/>
      <c r="T621" s="20"/>
      <c r="U621" s="20"/>
      <c r="V621" s="20"/>
      <c r="W621" s="20"/>
      <c r="X621" s="20"/>
      <c r="Y621" s="20"/>
      <c r="Z621" s="20"/>
      <c r="AA621" s="20"/>
      <c r="AB621" s="21"/>
      <c r="AC621" s="21"/>
    </row>
    <row r="622" spans="1:29" s="17" customFormat="1" x14ac:dyDescent="0.2">
      <c r="A622" s="23"/>
      <c r="B622" s="28"/>
      <c r="C622" s="36"/>
      <c r="D622" s="25"/>
      <c r="E622" s="21"/>
      <c r="F622" s="21"/>
      <c r="G622" s="43"/>
      <c r="H622" s="21"/>
      <c r="I622" s="162"/>
      <c r="J622" s="522" t="str">
        <f t="shared" si="73"/>
        <v/>
      </c>
      <c r="K622" s="20">
        <f t="shared" si="74"/>
        <v>0</v>
      </c>
      <c r="L622" s="20" t="str">
        <f t="shared" si="75"/>
        <v/>
      </c>
      <c r="M622" s="20" t="str">
        <f t="shared" si="76"/>
        <v/>
      </c>
      <c r="N622" s="20"/>
      <c r="O622" s="20">
        <f t="shared" si="77"/>
        <v>0</v>
      </c>
      <c r="P622" s="20">
        <f t="shared" si="78"/>
        <v>0</v>
      </c>
      <c r="Q622" s="20" t="str">
        <f t="shared" si="79"/>
        <v/>
      </c>
      <c r="R622" s="20">
        <f t="shared" si="80"/>
        <v>0</v>
      </c>
      <c r="S622" s="20"/>
      <c r="T622" s="20"/>
      <c r="U622" s="20"/>
      <c r="V622" s="20"/>
      <c r="W622" s="20"/>
      <c r="X622" s="20"/>
      <c r="Y622" s="20"/>
      <c r="Z622" s="20"/>
      <c r="AA622" s="20"/>
      <c r="AB622" s="21"/>
      <c r="AC622" s="21"/>
    </row>
    <row r="623" spans="1:29" s="17" customFormat="1" x14ac:dyDescent="0.2">
      <c r="A623" s="23"/>
      <c r="B623" s="28"/>
      <c r="C623" s="36"/>
      <c r="D623" s="25"/>
      <c r="E623" s="21"/>
      <c r="F623" s="21"/>
      <c r="G623" s="43"/>
      <c r="H623" s="21"/>
      <c r="I623" s="162"/>
      <c r="J623" s="522" t="str">
        <f t="shared" si="73"/>
        <v/>
      </c>
      <c r="K623" s="20">
        <f t="shared" si="74"/>
        <v>0</v>
      </c>
      <c r="L623" s="20" t="str">
        <f t="shared" si="75"/>
        <v/>
      </c>
      <c r="M623" s="20" t="str">
        <f t="shared" si="76"/>
        <v/>
      </c>
      <c r="N623" s="20"/>
      <c r="O623" s="20">
        <f t="shared" si="77"/>
        <v>0</v>
      </c>
      <c r="P623" s="20">
        <f t="shared" si="78"/>
        <v>0</v>
      </c>
      <c r="Q623" s="20" t="str">
        <f t="shared" si="79"/>
        <v/>
      </c>
      <c r="R623" s="20">
        <f t="shared" si="80"/>
        <v>0</v>
      </c>
      <c r="S623" s="20"/>
      <c r="T623" s="20"/>
      <c r="U623" s="20"/>
      <c r="V623" s="20"/>
      <c r="W623" s="20"/>
      <c r="X623" s="20"/>
      <c r="Y623" s="20"/>
      <c r="Z623" s="20"/>
      <c r="AA623" s="20"/>
      <c r="AB623" s="21"/>
      <c r="AC623" s="21"/>
    </row>
    <row r="624" spans="1:29" s="17" customFormat="1" x14ac:dyDescent="0.2">
      <c r="A624" s="23"/>
      <c r="B624" s="28"/>
      <c r="C624" s="36"/>
      <c r="D624" s="25"/>
      <c r="E624" s="21"/>
      <c r="F624" s="21"/>
      <c r="G624" s="43"/>
      <c r="H624" s="21"/>
      <c r="I624" s="162"/>
      <c r="J624" s="522" t="str">
        <f t="shared" si="73"/>
        <v/>
      </c>
      <c r="K624" s="20">
        <f t="shared" si="74"/>
        <v>0</v>
      </c>
      <c r="L624" s="20" t="str">
        <f t="shared" si="75"/>
        <v/>
      </c>
      <c r="M624" s="20" t="str">
        <f t="shared" si="76"/>
        <v/>
      </c>
      <c r="N624" s="20"/>
      <c r="O624" s="20">
        <f t="shared" si="77"/>
        <v>0</v>
      </c>
      <c r="P624" s="20">
        <f t="shared" si="78"/>
        <v>0</v>
      </c>
      <c r="Q624" s="20" t="str">
        <f t="shared" si="79"/>
        <v/>
      </c>
      <c r="R624" s="20">
        <f t="shared" si="80"/>
        <v>0</v>
      </c>
      <c r="S624" s="20"/>
      <c r="T624" s="20"/>
      <c r="U624" s="20"/>
      <c r="V624" s="20"/>
      <c r="W624" s="20"/>
      <c r="X624" s="20"/>
      <c r="Y624" s="20"/>
      <c r="Z624" s="20"/>
      <c r="AA624" s="20"/>
      <c r="AB624" s="21"/>
      <c r="AC624" s="21"/>
    </row>
    <row r="625" spans="1:29" s="17" customFormat="1" x14ac:dyDescent="0.2">
      <c r="A625" s="23"/>
      <c r="B625" s="28"/>
      <c r="C625" s="36"/>
      <c r="D625" s="25"/>
      <c r="E625" s="21"/>
      <c r="F625" s="21"/>
      <c r="G625" s="43"/>
      <c r="H625" s="21"/>
      <c r="I625" s="162"/>
      <c r="J625" s="522" t="str">
        <f t="shared" si="73"/>
        <v/>
      </c>
      <c r="K625" s="20">
        <f t="shared" si="74"/>
        <v>0</v>
      </c>
      <c r="L625" s="20" t="str">
        <f t="shared" si="75"/>
        <v/>
      </c>
      <c r="M625" s="20" t="str">
        <f t="shared" si="76"/>
        <v/>
      </c>
      <c r="N625" s="20"/>
      <c r="O625" s="20">
        <f t="shared" si="77"/>
        <v>0</v>
      </c>
      <c r="P625" s="20">
        <f t="shared" si="78"/>
        <v>0</v>
      </c>
      <c r="Q625" s="20" t="str">
        <f t="shared" si="79"/>
        <v/>
      </c>
      <c r="R625" s="20">
        <f t="shared" si="80"/>
        <v>0</v>
      </c>
      <c r="S625" s="20"/>
      <c r="T625" s="20"/>
      <c r="U625" s="20"/>
      <c r="V625" s="20"/>
      <c r="W625" s="20"/>
      <c r="X625" s="20"/>
      <c r="Y625" s="20"/>
      <c r="Z625" s="20"/>
      <c r="AA625" s="20"/>
      <c r="AB625" s="21"/>
      <c r="AC625" s="21"/>
    </row>
    <row r="626" spans="1:29" s="17" customFormat="1" x14ac:dyDescent="0.2">
      <c r="A626" s="23"/>
      <c r="B626" s="28"/>
      <c r="C626" s="36"/>
      <c r="D626" s="25"/>
      <c r="E626" s="21"/>
      <c r="F626" s="21"/>
      <c r="G626" s="43"/>
      <c r="H626" s="21"/>
      <c r="I626" s="162"/>
      <c r="J626" s="522" t="str">
        <f t="shared" si="73"/>
        <v/>
      </c>
      <c r="K626" s="20">
        <f t="shared" si="74"/>
        <v>0</v>
      </c>
      <c r="L626" s="20" t="str">
        <f t="shared" si="75"/>
        <v/>
      </c>
      <c r="M626" s="20" t="str">
        <f t="shared" si="76"/>
        <v/>
      </c>
      <c r="N626" s="20"/>
      <c r="O626" s="20">
        <f t="shared" si="77"/>
        <v>0</v>
      </c>
      <c r="P626" s="20">
        <f t="shared" si="78"/>
        <v>0</v>
      </c>
      <c r="Q626" s="20" t="str">
        <f t="shared" si="79"/>
        <v/>
      </c>
      <c r="R626" s="20">
        <f t="shared" si="80"/>
        <v>0</v>
      </c>
      <c r="S626" s="20"/>
      <c r="T626" s="20"/>
      <c r="U626" s="20"/>
      <c r="V626" s="20"/>
      <c r="W626" s="20"/>
      <c r="X626" s="20"/>
      <c r="Y626" s="20"/>
      <c r="Z626" s="20"/>
      <c r="AA626" s="20"/>
      <c r="AB626" s="21"/>
      <c r="AC626" s="21"/>
    </row>
    <row r="627" spans="1:29" s="17" customFormat="1" x14ac:dyDescent="0.2">
      <c r="A627" s="23"/>
      <c r="B627" s="28"/>
      <c r="C627" s="36"/>
      <c r="D627" s="25"/>
      <c r="E627" s="21"/>
      <c r="F627" s="21"/>
      <c r="G627" s="43"/>
      <c r="H627" s="21"/>
      <c r="I627" s="162"/>
      <c r="J627" s="522" t="str">
        <f t="shared" si="73"/>
        <v/>
      </c>
      <c r="K627" s="20">
        <f t="shared" si="74"/>
        <v>0</v>
      </c>
      <c r="L627" s="20" t="str">
        <f t="shared" si="75"/>
        <v/>
      </c>
      <c r="M627" s="20" t="str">
        <f t="shared" si="76"/>
        <v/>
      </c>
      <c r="N627" s="20"/>
      <c r="O627" s="20">
        <f t="shared" si="77"/>
        <v>0</v>
      </c>
      <c r="P627" s="20">
        <f t="shared" si="78"/>
        <v>0</v>
      </c>
      <c r="Q627" s="20" t="str">
        <f t="shared" si="79"/>
        <v/>
      </c>
      <c r="R627" s="20">
        <f t="shared" si="80"/>
        <v>0</v>
      </c>
      <c r="S627" s="20"/>
      <c r="T627" s="20"/>
      <c r="U627" s="20"/>
      <c r="V627" s="20"/>
      <c r="W627" s="20"/>
      <c r="X627" s="20"/>
      <c r="Y627" s="20"/>
      <c r="Z627" s="20"/>
      <c r="AA627" s="20"/>
      <c r="AB627" s="21"/>
      <c r="AC627" s="21"/>
    </row>
    <row r="628" spans="1:29" s="17" customFormat="1" x14ac:dyDescent="0.2">
      <c r="A628" s="23"/>
      <c r="B628" s="28"/>
      <c r="C628" s="36"/>
      <c r="D628" s="25"/>
      <c r="E628" s="21"/>
      <c r="F628" s="21"/>
      <c r="G628" s="43"/>
      <c r="H628" s="21"/>
      <c r="I628" s="162"/>
      <c r="J628" s="522" t="str">
        <f t="shared" si="73"/>
        <v/>
      </c>
      <c r="K628" s="20">
        <f t="shared" si="74"/>
        <v>0</v>
      </c>
      <c r="L628" s="20" t="str">
        <f t="shared" si="75"/>
        <v/>
      </c>
      <c r="M628" s="20" t="str">
        <f t="shared" si="76"/>
        <v/>
      </c>
      <c r="N628" s="20"/>
      <c r="O628" s="20">
        <f t="shared" si="77"/>
        <v>0</v>
      </c>
      <c r="P628" s="20">
        <f t="shared" si="78"/>
        <v>0</v>
      </c>
      <c r="Q628" s="20" t="str">
        <f t="shared" si="79"/>
        <v/>
      </c>
      <c r="R628" s="20">
        <f t="shared" si="80"/>
        <v>0</v>
      </c>
      <c r="S628" s="20"/>
      <c r="T628" s="20"/>
      <c r="U628" s="20"/>
      <c r="V628" s="20"/>
      <c r="W628" s="20"/>
      <c r="X628" s="20"/>
      <c r="Y628" s="20"/>
      <c r="Z628" s="20"/>
      <c r="AA628" s="20"/>
      <c r="AB628" s="21"/>
      <c r="AC628" s="21"/>
    </row>
    <row r="629" spans="1:29" s="17" customFormat="1" x14ac:dyDescent="0.2">
      <c r="A629" s="23"/>
      <c r="B629" s="28"/>
      <c r="C629" s="36"/>
      <c r="D629" s="25"/>
      <c r="E629" s="21"/>
      <c r="F629" s="21"/>
      <c r="G629" s="43"/>
      <c r="H629" s="21"/>
      <c r="I629" s="162"/>
      <c r="J629" s="522" t="str">
        <f t="shared" si="73"/>
        <v/>
      </c>
      <c r="K629" s="20">
        <f t="shared" si="74"/>
        <v>0</v>
      </c>
      <c r="L629" s="20" t="str">
        <f t="shared" si="75"/>
        <v/>
      </c>
      <c r="M629" s="20" t="str">
        <f t="shared" si="76"/>
        <v/>
      </c>
      <c r="N629" s="20"/>
      <c r="O629" s="20">
        <f t="shared" si="77"/>
        <v>0</v>
      </c>
      <c r="P629" s="20">
        <f t="shared" si="78"/>
        <v>0</v>
      </c>
      <c r="Q629" s="20" t="str">
        <f t="shared" si="79"/>
        <v/>
      </c>
      <c r="R629" s="20">
        <f t="shared" si="80"/>
        <v>0</v>
      </c>
      <c r="S629" s="20"/>
      <c r="T629" s="20"/>
      <c r="U629" s="20"/>
      <c r="V629" s="20"/>
      <c r="W629" s="20"/>
      <c r="X629" s="20"/>
      <c r="Y629" s="20"/>
      <c r="Z629" s="20"/>
      <c r="AA629" s="20"/>
      <c r="AB629" s="21"/>
      <c r="AC629" s="21"/>
    </row>
    <row r="630" spans="1:29" s="17" customFormat="1" x14ac:dyDescent="0.2">
      <c r="A630" s="23"/>
      <c r="B630" s="28"/>
      <c r="C630" s="36"/>
      <c r="D630" s="25"/>
      <c r="E630" s="21"/>
      <c r="F630" s="21"/>
      <c r="G630" s="43"/>
      <c r="H630" s="21"/>
      <c r="I630" s="162"/>
      <c r="J630" s="522" t="str">
        <f t="shared" si="73"/>
        <v/>
      </c>
      <c r="K630" s="20">
        <f t="shared" si="74"/>
        <v>0</v>
      </c>
      <c r="L630" s="20" t="str">
        <f t="shared" si="75"/>
        <v/>
      </c>
      <c r="M630" s="20" t="str">
        <f t="shared" si="76"/>
        <v/>
      </c>
      <c r="N630" s="20"/>
      <c r="O630" s="20">
        <f t="shared" si="77"/>
        <v>0</v>
      </c>
      <c r="P630" s="20">
        <f t="shared" si="78"/>
        <v>0</v>
      </c>
      <c r="Q630" s="20" t="str">
        <f t="shared" si="79"/>
        <v/>
      </c>
      <c r="R630" s="20">
        <f t="shared" si="80"/>
        <v>0</v>
      </c>
      <c r="S630" s="20"/>
      <c r="T630" s="20"/>
      <c r="U630" s="20"/>
      <c r="V630" s="20"/>
      <c r="W630" s="20"/>
      <c r="X630" s="20"/>
      <c r="Y630" s="20"/>
      <c r="Z630" s="20"/>
      <c r="AA630" s="20"/>
      <c r="AB630" s="21"/>
      <c r="AC630" s="21"/>
    </row>
    <row r="631" spans="1:29" s="17" customFormat="1" x14ac:dyDescent="0.2">
      <c r="A631" s="23"/>
      <c r="B631" s="28"/>
      <c r="C631" s="36"/>
      <c r="D631" s="25"/>
      <c r="E631" s="21"/>
      <c r="F631" s="21"/>
      <c r="G631" s="43"/>
      <c r="H631" s="21"/>
      <c r="I631" s="162"/>
      <c r="J631" s="522" t="str">
        <f t="shared" si="73"/>
        <v/>
      </c>
      <c r="K631" s="20">
        <f t="shared" si="74"/>
        <v>0</v>
      </c>
      <c r="L631" s="20" t="str">
        <f t="shared" si="75"/>
        <v/>
      </c>
      <c r="M631" s="20" t="str">
        <f t="shared" si="76"/>
        <v/>
      </c>
      <c r="N631" s="20"/>
      <c r="O631" s="20">
        <f t="shared" si="77"/>
        <v>0</v>
      </c>
      <c r="P631" s="20">
        <f t="shared" si="78"/>
        <v>0</v>
      </c>
      <c r="Q631" s="20" t="str">
        <f t="shared" si="79"/>
        <v/>
      </c>
      <c r="R631" s="20">
        <f t="shared" si="80"/>
        <v>0</v>
      </c>
      <c r="S631" s="20"/>
      <c r="T631" s="20"/>
      <c r="U631" s="20"/>
      <c r="V631" s="20"/>
      <c r="W631" s="20"/>
      <c r="X631" s="20"/>
      <c r="Y631" s="20"/>
      <c r="Z631" s="20"/>
      <c r="AA631" s="20"/>
      <c r="AB631" s="21"/>
      <c r="AC631" s="21"/>
    </row>
    <row r="632" spans="1:29" s="17" customFormat="1" x14ac:dyDescent="0.2">
      <c r="A632" s="23"/>
      <c r="B632" s="28"/>
      <c r="C632" s="36"/>
      <c r="D632" s="25"/>
      <c r="E632" s="21"/>
      <c r="F632" s="21"/>
      <c r="G632" s="43"/>
      <c r="H632" s="21"/>
      <c r="I632" s="162"/>
      <c r="J632" s="522" t="str">
        <f t="shared" si="73"/>
        <v/>
      </c>
      <c r="K632" s="20">
        <f t="shared" si="74"/>
        <v>0</v>
      </c>
      <c r="L632" s="20" t="str">
        <f t="shared" si="75"/>
        <v/>
      </c>
      <c r="M632" s="20" t="str">
        <f t="shared" si="76"/>
        <v/>
      </c>
      <c r="N632" s="20"/>
      <c r="O632" s="20">
        <f t="shared" si="77"/>
        <v>0</v>
      </c>
      <c r="P632" s="20">
        <f t="shared" si="78"/>
        <v>0</v>
      </c>
      <c r="Q632" s="20" t="str">
        <f t="shared" si="79"/>
        <v/>
      </c>
      <c r="R632" s="20">
        <f t="shared" si="80"/>
        <v>0</v>
      </c>
      <c r="S632" s="20"/>
      <c r="T632" s="20"/>
      <c r="U632" s="20"/>
      <c r="V632" s="20"/>
      <c r="W632" s="20"/>
      <c r="X632" s="20"/>
      <c r="Y632" s="20"/>
      <c r="Z632" s="20"/>
      <c r="AA632" s="20"/>
      <c r="AB632" s="21"/>
      <c r="AC632" s="21"/>
    </row>
    <row r="633" spans="1:29" s="17" customFormat="1" x14ac:dyDescent="0.2">
      <c r="A633" s="23"/>
      <c r="B633" s="28"/>
      <c r="C633" s="36"/>
      <c r="D633" s="25"/>
      <c r="E633" s="21"/>
      <c r="F633" s="21"/>
      <c r="G633" s="43"/>
      <c r="H633" s="21"/>
      <c r="I633" s="162"/>
      <c r="J633" s="522" t="str">
        <f t="shared" si="73"/>
        <v/>
      </c>
      <c r="K633" s="20">
        <f t="shared" si="74"/>
        <v>0</v>
      </c>
      <c r="L633" s="20" t="str">
        <f t="shared" si="75"/>
        <v/>
      </c>
      <c r="M633" s="20" t="str">
        <f t="shared" si="76"/>
        <v/>
      </c>
      <c r="N633" s="20"/>
      <c r="O633" s="20">
        <f t="shared" si="77"/>
        <v>0</v>
      </c>
      <c r="P633" s="20">
        <f t="shared" si="78"/>
        <v>0</v>
      </c>
      <c r="Q633" s="20" t="str">
        <f t="shared" si="79"/>
        <v/>
      </c>
      <c r="R633" s="20">
        <f t="shared" si="80"/>
        <v>0</v>
      </c>
      <c r="S633" s="20"/>
      <c r="T633" s="20"/>
      <c r="U633" s="20"/>
      <c r="V633" s="20"/>
      <c r="W633" s="20"/>
      <c r="X633" s="20"/>
      <c r="Y633" s="20"/>
      <c r="Z633" s="20"/>
      <c r="AA633" s="20"/>
      <c r="AB633" s="21"/>
      <c r="AC633" s="21"/>
    </row>
    <row r="634" spans="1:29" s="17" customFormat="1" x14ac:dyDescent="0.2">
      <c r="A634" s="23"/>
      <c r="B634" s="28"/>
      <c r="C634" s="36"/>
      <c r="D634" s="25"/>
      <c r="E634" s="21"/>
      <c r="F634" s="21"/>
      <c r="G634" s="43"/>
      <c r="H634" s="21"/>
      <c r="I634" s="162"/>
      <c r="J634" s="522" t="str">
        <f t="shared" si="73"/>
        <v/>
      </c>
      <c r="K634" s="20">
        <f t="shared" si="74"/>
        <v>0</v>
      </c>
      <c r="L634" s="20" t="str">
        <f t="shared" si="75"/>
        <v/>
      </c>
      <c r="M634" s="20" t="str">
        <f t="shared" si="76"/>
        <v/>
      </c>
      <c r="N634" s="20"/>
      <c r="O634" s="20">
        <f t="shared" si="77"/>
        <v>0</v>
      </c>
      <c r="P634" s="20">
        <f t="shared" si="78"/>
        <v>0</v>
      </c>
      <c r="Q634" s="20" t="str">
        <f t="shared" si="79"/>
        <v/>
      </c>
      <c r="R634" s="20">
        <f t="shared" si="80"/>
        <v>0</v>
      </c>
      <c r="S634" s="20"/>
      <c r="T634" s="20"/>
      <c r="U634" s="20"/>
      <c r="V634" s="20"/>
      <c r="W634" s="20"/>
      <c r="X634" s="20"/>
      <c r="Y634" s="20"/>
      <c r="Z634" s="20"/>
      <c r="AA634" s="20"/>
      <c r="AB634" s="21"/>
      <c r="AC634" s="21"/>
    </row>
    <row r="635" spans="1:29" s="17" customFormat="1" x14ac:dyDescent="0.2">
      <c r="A635" s="23"/>
      <c r="B635" s="28"/>
      <c r="C635" s="36"/>
      <c r="D635" s="25"/>
      <c r="E635" s="21"/>
      <c r="F635" s="21"/>
      <c r="G635" s="43"/>
      <c r="H635" s="21"/>
      <c r="I635" s="162"/>
      <c r="J635" s="522" t="str">
        <f t="shared" si="73"/>
        <v/>
      </c>
      <c r="K635" s="20">
        <f t="shared" si="74"/>
        <v>0</v>
      </c>
      <c r="L635" s="20" t="str">
        <f t="shared" si="75"/>
        <v/>
      </c>
      <c r="M635" s="20" t="str">
        <f t="shared" si="76"/>
        <v/>
      </c>
      <c r="N635" s="20"/>
      <c r="O635" s="20">
        <f t="shared" si="77"/>
        <v>0</v>
      </c>
      <c r="P635" s="20">
        <f t="shared" si="78"/>
        <v>0</v>
      </c>
      <c r="Q635" s="20" t="str">
        <f t="shared" si="79"/>
        <v/>
      </c>
      <c r="R635" s="20">
        <f t="shared" si="80"/>
        <v>0</v>
      </c>
      <c r="S635" s="20"/>
      <c r="T635" s="20"/>
      <c r="U635" s="20"/>
      <c r="V635" s="20"/>
      <c r="W635" s="20"/>
      <c r="X635" s="20"/>
      <c r="Y635" s="20"/>
      <c r="Z635" s="20"/>
      <c r="AA635" s="20"/>
      <c r="AB635" s="21"/>
      <c r="AC635" s="21"/>
    </row>
    <row r="636" spans="1:29" s="17" customFormat="1" x14ac:dyDescent="0.2">
      <c r="A636" s="23"/>
      <c r="B636" s="28"/>
      <c r="C636" s="36"/>
      <c r="D636" s="25"/>
      <c r="E636" s="21"/>
      <c r="F636" s="21"/>
      <c r="G636" s="43"/>
      <c r="H636" s="21"/>
      <c r="I636" s="162"/>
      <c r="J636" s="522" t="str">
        <f t="shared" si="73"/>
        <v/>
      </c>
      <c r="K636" s="20">
        <f t="shared" si="74"/>
        <v>0</v>
      </c>
      <c r="L636" s="20" t="str">
        <f t="shared" si="75"/>
        <v/>
      </c>
      <c r="M636" s="20" t="str">
        <f t="shared" si="76"/>
        <v/>
      </c>
      <c r="N636" s="20"/>
      <c r="O636" s="20">
        <f t="shared" si="77"/>
        <v>0</v>
      </c>
      <c r="P636" s="20">
        <f t="shared" si="78"/>
        <v>0</v>
      </c>
      <c r="Q636" s="20" t="str">
        <f t="shared" si="79"/>
        <v/>
      </c>
      <c r="R636" s="20">
        <f t="shared" si="80"/>
        <v>0</v>
      </c>
      <c r="S636" s="20"/>
      <c r="T636" s="20"/>
      <c r="U636" s="20"/>
      <c r="V636" s="20"/>
      <c r="W636" s="20"/>
      <c r="X636" s="20"/>
      <c r="Y636" s="20"/>
      <c r="Z636" s="20"/>
      <c r="AA636" s="20"/>
      <c r="AB636" s="21"/>
      <c r="AC636" s="21"/>
    </row>
    <row r="637" spans="1:29" s="17" customFormat="1" x14ac:dyDescent="0.2">
      <c r="A637" s="23"/>
      <c r="B637" s="28"/>
      <c r="C637" s="36"/>
      <c r="D637" s="25"/>
      <c r="E637" s="21"/>
      <c r="F637" s="21"/>
      <c r="G637" s="43"/>
      <c r="H637" s="21"/>
      <c r="I637" s="162"/>
      <c r="J637" s="522" t="str">
        <f t="shared" si="73"/>
        <v/>
      </c>
      <c r="K637" s="20">
        <f t="shared" si="74"/>
        <v>0</v>
      </c>
      <c r="L637" s="20" t="str">
        <f t="shared" si="75"/>
        <v/>
      </c>
      <c r="M637" s="20" t="str">
        <f t="shared" si="76"/>
        <v/>
      </c>
      <c r="N637" s="20"/>
      <c r="O637" s="20">
        <f t="shared" si="77"/>
        <v>0</v>
      </c>
      <c r="P637" s="20">
        <f t="shared" si="78"/>
        <v>0</v>
      </c>
      <c r="Q637" s="20" t="str">
        <f t="shared" si="79"/>
        <v/>
      </c>
      <c r="R637" s="20">
        <f t="shared" si="80"/>
        <v>0</v>
      </c>
      <c r="S637" s="20"/>
      <c r="T637" s="20"/>
      <c r="U637" s="20"/>
      <c r="V637" s="20"/>
      <c r="W637" s="20"/>
      <c r="X637" s="20"/>
      <c r="Y637" s="20"/>
      <c r="Z637" s="20"/>
      <c r="AA637" s="20"/>
      <c r="AB637" s="21"/>
      <c r="AC637" s="21"/>
    </row>
    <row r="638" spans="1:29" s="17" customFormat="1" x14ac:dyDescent="0.2">
      <c r="A638" s="23"/>
      <c r="B638" s="28"/>
      <c r="C638" s="36"/>
      <c r="D638" s="25"/>
      <c r="E638" s="21"/>
      <c r="F638" s="21"/>
      <c r="G638" s="43"/>
      <c r="H638" s="21"/>
      <c r="I638" s="162"/>
      <c r="J638" s="522" t="str">
        <f t="shared" si="73"/>
        <v/>
      </c>
      <c r="K638" s="20">
        <f t="shared" si="74"/>
        <v>0</v>
      </c>
      <c r="L638" s="20" t="str">
        <f t="shared" si="75"/>
        <v/>
      </c>
      <c r="M638" s="20" t="str">
        <f t="shared" si="76"/>
        <v/>
      </c>
      <c r="N638" s="20"/>
      <c r="O638" s="20">
        <f t="shared" si="77"/>
        <v>0</v>
      </c>
      <c r="P638" s="20">
        <f t="shared" si="78"/>
        <v>0</v>
      </c>
      <c r="Q638" s="20" t="str">
        <f t="shared" si="79"/>
        <v/>
      </c>
      <c r="R638" s="20">
        <f t="shared" si="80"/>
        <v>0</v>
      </c>
      <c r="S638" s="20"/>
      <c r="T638" s="20"/>
      <c r="U638" s="20"/>
      <c r="V638" s="20"/>
      <c r="W638" s="20"/>
      <c r="X638" s="20"/>
      <c r="Y638" s="20"/>
      <c r="Z638" s="20"/>
      <c r="AA638" s="20"/>
      <c r="AB638" s="21"/>
      <c r="AC638" s="21"/>
    </row>
    <row r="639" spans="1:29" s="17" customFormat="1" x14ac:dyDescent="0.2">
      <c r="A639" s="23"/>
      <c r="B639" s="28"/>
      <c r="C639" s="36"/>
      <c r="D639" s="25"/>
      <c r="E639" s="21"/>
      <c r="F639" s="21"/>
      <c r="G639" s="43"/>
      <c r="H639" s="21"/>
      <c r="I639" s="162"/>
      <c r="J639" s="522" t="str">
        <f t="shared" si="73"/>
        <v/>
      </c>
      <c r="K639" s="20">
        <f t="shared" si="74"/>
        <v>0</v>
      </c>
      <c r="L639" s="20" t="str">
        <f t="shared" si="75"/>
        <v/>
      </c>
      <c r="M639" s="20" t="str">
        <f t="shared" si="76"/>
        <v/>
      </c>
      <c r="N639" s="20"/>
      <c r="O639" s="20">
        <f t="shared" si="77"/>
        <v>0</v>
      </c>
      <c r="P639" s="20">
        <f t="shared" si="78"/>
        <v>0</v>
      </c>
      <c r="Q639" s="20" t="str">
        <f t="shared" si="79"/>
        <v/>
      </c>
      <c r="R639" s="20">
        <f t="shared" si="80"/>
        <v>0</v>
      </c>
      <c r="S639" s="20"/>
      <c r="T639" s="20"/>
      <c r="U639" s="20"/>
      <c r="V639" s="20"/>
      <c r="W639" s="20"/>
      <c r="X639" s="20"/>
      <c r="Y639" s="20"/>
      <c r="Z639" s="20"/>
      <c r="AA639" s="20"/>
      <c r="AB639" s="21"/>
      <c r="AC639" s="21"/>
    </row>
    <row r="640" spans="1:29" s="17" customFormat="1" x14ac:dyDescent="0.2">
      <c r="A640" s="23"/>
      <c r="B640" s="28"/>
      <c r="C640" s="36"/>
      <c r="D640" s="25"/>
      <c r="E640" s="21"/>
      <c r="F640" s="21"/>
      <c r="G640" s="43"/>
      <c r="H640" s="21"/>
      <c r="I640" s="162"/>
      <c r="J640" s="522" t="str">
        <f t="shared" si="73"/>
        <v/>
      </c>
      <c r="K640" s="20">
        <f t="shared" si="74"/>
        <v>0</v>
      </c>
      <c r="L640" s="20" t="str">
        <f t="shared" si="75"/>
        <v/>
      </c>
      <c r="M640" s="20" t="str">
        <f t="shared" si="76"/>
        <v/>
      </c>
      <c r="N640" s="20"/>
      <c r="O640" s="20">
        <f t="shared" si="77"/>
        <v>0</v>
      </c>
      <c r="P640" s="20">
        <f t="shared" si="78"/>
        <v>0</v>
      </c>
      <c r="Q640" s="20" t="str">
        <f t="shared" si="79"/>
        <v/>
      </c>
      <c r="R640" s="20">
        <f t="shared" si="80"/>
        <v>0</v>
      </c>
      <c r="S640" s="20"/>
      <c r="T640" s="20"/>
      <c r="U640" s="20"/>
      <c r="V640" s="20"/>
      <c r="W640" s="20"/>
      <c r="X640" s="20"/>
      <c r="Y640" s="20"/>
      <c r="Z640" s="20"/>
      <c r="AA640" s="20"/>
      <c r="AB640" s="21"/>
      <c r="AC640" s="21"/>
    </row>
    <row r="641" spans="1:29" s="17" customFormat="1" x14ac:dyDescent="0.2">
      <c r="A641" s="23"/>
      <c r="B641" s="28"/>
      <c r="C641" s="36"/>
      <c r="D641" s="25"/>
      <c r="E641" s="21"/>
      <c r="F641" s="21"/>
      <c r="G641" s="43"/>
      <c r="H641" s="21"/>
      <c r="I641" s="162"/>
      <c r="J641" s="522" t="str">
        <f t="shared" si="73"/>
        <v/>
      </c>
      <c r="K641" s="20">
        <f t="shared" si="74"/>
        <v>0</v>
      </c>
      <c r="L641" s="20" t="str">
        <f t="shared" si="75"/>
        <v/>
      </c>
      <c r="M641" s="20" t="str">
        <f t="shared" si="76"/>
        <v/>
      </c>
      <c r="N641" s="20"/>
      <c r="O641" s="20">
        <f t="shared" si="77"/>
        <v>0</v>
      </c>
      <c r="P641" s="20">
        <f t="shared" si="78"/>
        <v>0</v>
      </c>
      <c r="Q641" s="20" t="str">
        <f t="shared" si="79"/>
        <v/>
      </c>
      <c r="R641" s="20">
        <f t="shared" si="80"/>
        <v>0</v>
      </c>
      <c r="S641" s="20"/>
      <c r="T641" s="20"/>
      <c r="U641" s="20"/>
      <c r="V641" s="20"/>
      <c r="W641" s="20"/>
      <c r="X641" s="20"/>
      <c r="Y641" s="20"/>
      <c r="Z641" s="20"/>
      <c r="AA641" s="20"/>
      <c r="AB641" s="21"/>
      <c r="AC641" s="21"/>
    </row>
    <row r="642" spans="1:29" s="17" customFormat="1" x14ac:dyDescent="0.2">
      <c r="A642" s="23"/>
      <c r="B642" s="28"/>
      <c r="C642" s="36"/>
      <c r="D642" s="25"/>
      <c r="E642" s="21"/>
      <c r="F642" s="21"/>
      <c r="G642" s="43"/>
      <c r="H642" s="21"/>
      <c r="I642" s="162"/>
      <c r="J642" s="522" t="str">
        <f t="shared" si="73"/>
        <v/>
      </c>
      <c r="K642" s="20">
        <f t="shared" si="74"/>
        <v>0</v>
      </c>
      <c r="L642" s="20" t="str">
        <f t="shared" si="75"/>
        <v/>
      </c>
      <c r="M642" s="20" t="str">
        <f t="shared" si="76"/>
        <v/>
      </c>
      <c r="N642" s="20"/>
      <c r="O642" s="20">
        <f t="shared" si="77"/>
        <v>0</v>
      </c>
      <c r="P642" s="20">
        <f t="shared" si="78"/>
        <v>0</v>
      </c>
      <c r="Q642" s="20" t="str">
        <f t="shared" si="79"/>
        <v/>
      </c>
      <c r="R642" s="20">
        <f t="shared" si="80"/>
        <v>0</v>
      </c>
      <c r="S642" s="20"/>
      <c r="T642" s="20"/>
      <c r="U642" s="20"/>
      <c r="V642" s="20"/>
      <c r="W642" s="20"/>
      <c r="X642" s="20"/>
      <c r="Y642" s="20"/>
      <c r="Z642" s="20"/>
      <c r="AA642" s="20"/>
      <c r="AB642" s="21"/>
      <c r="AC642" s="21"/>
    </row>
    <row r="643" spans="1:29" s="17" customFormat="1" x14ac:dyDescent="0.2">
      <c r="A643" s="23"/>
      <c r="B643" s="28"/>
      <c r="C643" s="36"/>
      <c r="D643" s="25"/>
      <c r="E643" s="21"/>
      <c r="F643" s="21"/>
      <c r="G643" s="43"/>
      <c r="H643" s="21"/>
      <c r="I643" s="162"/>
      <c r="J643" s="522" t="str">
        <f t="shared" si="73"/>
        <v/>
      </c>
      <c r="K643" s="20">
        <f t="shared" si="74"/>
        <v>0</v>
      </c>
      <c r="L643" s="20" t="str">
        <f t="shared" si="75"/>
        <v/>
      </c>
      <c r="M643" s="20" t="str">
        <f t="shared" si="76"/>
        <v/>
      </c>
      <c r="N643" s="20"/>
      <c r="O643" s="20">
        <f t="shared" si="77"/>
        <v>0</v>
      </c>
      <c r="P643" s="20">
        <f t="shared" si="78"/>
        <v>0</v>
      </c>
      <c r="Q643" s="20" t="str">
        <f t="shared" si="79"/>
        <v/>
      </c>
      <c r="R643" s="20">
        <f t="shared" si="80"/>
        <v>0</v>
      </c>
      <c r="S643" s="20"/>
      <c r="T643" s="20"/>
      <c r="U643" s="20"/>
      <c r="V643" s="20"/>
      <c r="W643" s="20"/>
      <c r="X643" s="20"/>
      <c r="Y643" s="20"/>
      <c r="Z643" s="20"/>
      <c r="AA643" s="20"/>
      <c r="AB643" s="21"/>
      <c r="AC643" s="21"/>
    </row>
    <row r="644" spans="1:29" s="17" customFormat="1" x14ac:dyDescent="0.2">
      <c r="A644" s="23"/>
      <c r="B644" s="28"/>
      <c r="C644" s="36"/>
      <c r="D644" s="25"/>
      <c r="E644" s="21"/>
      <c r="F644" s="21"/>
      <c r="G644" s="43"/>
      <c r="H644" s="21"/>
      <c r="I644" s="162"/>
      <c r="J644" s="522" t="str">
        <f t="shared" si="73"/>
        <v/>
      </c>
      <c r="K644" s="20">
        <f t="shared" si="74"/>
        <v>0</v>
      </c>
      <c r="L644" s="20" t="str">
        <f t="shared" si="75"/>
        <v/>
      </c>
      <c r="M644" s="20" t="str">
        <f t="shared" si="76"/>
        <v/>
      </c>
      <c r="N644" s="20"/>
      <c r="O644" s="20">
        <f t="shared" si="77"/>
        <v>0</v>
      </c>
      <c r="P644" s="20">
        <f t="shared" si="78"/>
        <v>0</v>
      </c>
      <c r="Q644" s="20" t="str">
        <f t="shared" si="79"/>
        <v/>
      </c>
      <c r="R644" s="20">
        <f t="shared" si="80"/>
        <v>0</v>
      </c>
      <c r="S644" s="20"/>
      <c r="T644" s="20"/>
      <c r="U644" s="20"/>
      <c r="V644" s="20"/>
      <c r="W644" s="20"/>
      <c r="X644" s="20"/>
      <c r="Y644" s="20"/>
      <c r="Z644" s="20"/>
      <c r="AA644" s="20"/>
      <c r="AB644" s="21"/>
      <c r="AC644" s="21"/>
    </row>
    <row r="645" spans="1:29" s="17" customFormat="1" x14ac:dyDescent="0.2">
      <c r="A645" s="23"/>
      <c r="B645" s="28"/>
      <c r="C645" s="36"/>
      <c r="D645" s="25"/>
      <c r="E645" s="21"/>
      <c r="F645" s="21"/>
      <c r="G645" s="43"/>
      <c r="H645" s="21"/>
      <c r="I645" s="162"/>
      <c r="J645" s="522" t="str">
        <f t="shared" si="73"/>
        <v/>
      </c>
      <c r="K645" s="20">
        <f t="shared" si="74"/>
        <v>0</v>
      </c>
      <c r="L645" s="20" t="str">
        <f t="shared" si="75"/>
        <v/>
      </c>
      <c r="M645" s="20" t="str">
        <f t="shared" si="76"/>
        <v/>
      </c>
      <c r="N645" s="20"/>
      <c r="O645" s="20">
        <f t="shared" si="77"/>
        <v>0</v>
      </c>
      <c r="P645" s="20">
        <f t="shared" si="78"/>
        <v>0</v>
      </c>
      <c r="Q645" s="20" t="str">
        <f t="shared" si="79"/>
        <v/>
      </c>
      <c r="R645" s="20">
        <f t="shared" si="80"/>
        <v>0</v>
      </c>
      <c r="S645" s="20"/>
      <c r="T645" s="20"/>
      <c r="U645" s="20"/>
      <c r="V645" s="20"/>
      <c r="W645" s="20"/>
      <c r="X645" s="20"/>
      <c r="Y645" s="20"/>
      <c r="Z645" s="20"/>
      <c r="AA645" s="20"/>
      <c r="AB645" s="21"/>
      <c r="AC645" s="21"/>
    </row>
    <row r="646" spans="1:29" s="17" customFormat="1" x14ac:dyDescent="0.2">
      <c r="A646" s="23"/>
      <c r="B646" s="28"/>
      <c r="C646" s="36"/>
      <c r="D646" s="25"/>
      <c r="E646" s="21"/>
      <c r="F646" s="21"/>
      <c r="G646" s="43"/>
      <c r="H646" s="21"/>
      <c r="I646" s="162"/>
      <c r="J646" s="522" t="str">
        <f t="shared" si="73"/>
        <v/>
      </c>
      <c r="K646" s="20">
        <f t="shared" si="74"/>
        <v>0</v>
      </c>
      <c r="L646" s="20" t="str">
        <f t="shared" si="75"/>
        <v/>
      </c>
      <c r="M646" s="20" t="str">
        <f t="shared" si="76"/>
        <v/>
      </c>
      <c r="N646" s="20"/>
      <c r="O646" s="20">
        <f t="shared" si="77"/>
        <v>0</v>
      </c>
      <c r="P646" s="20">
        <f t="shared" si="78"/>
        <v>0</v>
      </c>
      <c r="Q646" s="20" t="str">
        <f t="shared" si="79"/>
        <v/>
      </c>
      <c r="R646" s="20">
        <f t="shared" si="80"/>
        <v>0</v>
      </c>
      <c r="S646" s="20"/>
      <c r="T646" s="20"/>
      <c r="U646" s="20"/>
      <c r="V646" s="20"/>
      <c r="W646" s="20"/>
      <c r="X646" s="20"/>
      <c r="Y646" s="20"/>
      <c r="Z646" s="20"/>
      <c r="AA646" s="20"/>
      <c r="AB646" s="21"/>
      <c r="AC646" s="21"/>
    </row>
    <row r="647" spans="1:29" s="17" customFormat="1" x14ac:dyDescent="0.2">
      <c r="A647" s="23"/>
      <c r="B647" s="28"/>
      <c r="C647" s="36"/>
      <c r="D647" s="25"/>
      <c r="E647" s="21"/>
      <c r="F647" s="21"/>
      <c r="G647" s="43"/>
      <c r="H647" s="21"/>
      <c r="I647" s="162"/>
      <c r="J647" s="522" t="str">
        <f t="shared" si="73"/>
        <v/>
      </c>
      <c r="K647" s="20">
        <f t="shared" si="74"/>
        <v>0</v>
      </c>
      <c r="L647" s="20" t="str">
        <f t="shared" si="75"/>
        <v/>
      </c>
      <c r="M647" s="20" t="str">
        <f t="shared" si="76"/>
        <v/>
      </c>
      <c r="N647" s="20"/>
      <c r="O647" s="20">
        <f t="shared" si="77"/>
        <v>0</v>
      </c>
      <c r="P647" s="20">
        <f t="shared" si="78"/>
        <v>0</v>
      </c>
      <c r="Q647" s="20" t="str">
        <f t="shared" si="79"/>
        <v/>
      </c>
      <c r="R647" s="20">
        <f t="shared" si="80"/>
        <v>0</v>
      </c>
      <c r="S647" s="20"/>
      <c r="T647" s="20"/>
      <c r="U647" s="20"/>
      <c r="V647" s="20"/>
      <c r="W647" s="20"/>
      <c r="X647" s="20"/>
      <c r="Y647" s="20"/>
      <c r="Z647" s="20"/>
      <c r="AA647" s="20"/>
      <c r="AB647" s="21"/>
      <c r="AC647" s="21"/>
    </row>
    <row r="648" spans="1:29" s="17" customFormat="1" x14ac:dyDescent="0.2">
      <c r="A648" s="23"/>
      <c r="B648" s="28"/>
      <c r="C648" s="36"/>
      <c r="D648" s="25"/>
      <c r="E648" s="21"/>
      <c r="F648" s="21"/>
      <c r="G648" s="43"/>
      <c r="H648" s="21"/>
      <c r="I648" s="162"/>
      <c r="J648" s="522" t="str">
        <f t="shared" si="73"/>
        <v/>
      </c>
      <c r="K648" s="20">
        <f t="shared" si="74"/>
        <v>0</v>
      </c>
      <c r="L648" s="20" t="str">
        <f t="shared" si="75"/>
        <v/>
      </c>
      <c r="M648" s="20" t="str">
        <f t="shared" si="76"/>
        <v/>
      </c>
      <c r="N648" s="20"/>
      <c r="O648" s="20">
        <f t="shared" si="77"/>
        <v>0</v>
      </c>
      <c r="P648" s="20">
        <f t="shared" si="78"/>
        <v>0</v>
      </c>
      <c r="Q648" s="20" t="str">
        <f t="shared" si="79"/>
        <v/>
      </c>
      <c r="R648" s="20">
        <f t="shared" si="80"/>
        <v>0</v>
      </c>
      <c r="S648" s="20"/>
      <c r="T648" s="20"/>
      <c r="U648" s="20"/>
      <c r="V648" s="20"/>
      <c r="W648" s="20"/>
      <c r="X648" s="20"/>
      <c r="Y648" s="20"/>
      <c r="Z648" s="20"/>
      <c r="AA648" s="20"/>
      <c r="AB648" s="21"/>
      <c r="AC648" s="21"/>
    </row>
    <row r="649" spans="1:29" s="17" customFormat="1" x14ac:dyDescent="0.2">
      <c r="A649" s="23"/>
      <c r="B649" s="28"/>
      <c r="C649" s="36"/>
      <c r="D649" s="25"/>
      <c r="E649" s="21"/>
      <c r="F649" s="21"/>
      <c r="G649" s="43"/>
      <c r="H649" s="21"/>
      <c r="I649" s="162"/>
      <c r="J649" s="522" t="str">
        <f t="shared" si="73"/>
        <v/>
      </c>
      <c r="K649" s="20">
        <f t="shared" si="74"/>
        <v>0</v>
      </c>
      <c r="L649" s="20" t="str">
        <f t="shared" si="75"/>
        <v/>
      </c>
      <c r="M649" s="20" t="str">
        <f t="shared" si="76"/>
        <v/>
      </c>
      <c r="N649" s="20"/>
      <c r="O649" s="20">
        <f t="shared" si="77"/>
        <v>0</v>
      </c>
      <c r="P649" s="20">
        <f t="shared" si="78"/>
        <v>0</v>
      </c>
      <c r="Q649" s="20" t="str">
        <f t="shared" si="79"/>
        <v/>
      </c>
      <c r="R649" s="20">
        <f t="shared" si="80"/>
        <v>0</v>
      </c>
      <c r="S649" s="20"/>
      <c r="T649" s="20"/>
      <c r="U649" s="20"/>
      <c r="V649" s="20"/>
      <c r="W649" s="20"/>
      <c r="X649" s="20"/>
      <c r="Y649" s="20"/>
      <c r="Z649" s="20"/>
      <c r="AA649" s="20"/>
      <c r="AB649" s="21"/>
      <c r="AC649" s="21"/>
    </row>
    <row r="650" spans="1:29" s="17" customFormat="1" x14ac:dyDescent="0.2">
      <c r="A650" s="23"/>
      <c r="B650" s="28"/>
      <c r="C650" s="36"/>
      <c r="D650" s="25"/>
      <c r="E650" s="21"/>
      <c r="F650" s="21"/>
      <c r="G650" s="43"/>
      <c r="H650" s="21"/>
      <c r="I650" s="162"/>
      <c r="J650" s="522" t="str">
        <f t="shared" si="73"/>
        <v/>
      </c>
      <c r="K650" s="20">
        <f t="shared" si="74"/>
        <v>0</v>
      </c>
      <c r="L650" s="20" t="str">
        <f t="shared" si="75"/>
        <v/>
      </c>
      <c r="M650" s="20" t="str">
        <f t="shared" si="76"/>
        <v/>
      </c>
      <c r="N650" s="20"/>
      <c r="O650" s="20">
        <f t="shared" si="77"/>
        <v>0</v>
      </c>
      <c r="P650" s="20">
        <f t="shared" si="78"/>
        <v>0</v>
      </c>
      <c r="Q650" s="20" t="str">
        <f t="shared" si="79"/>
        <v/>
      </c>
      <c r="R650" s="20">
        <f t="shared" si="80"/>
        <v>0</v>
      </c>
      <c r="S650" s="20"/>
      <c r="T650" s="20"/>
      <c r="U650" s="20"/>
      <c r="V650" s="20"/>
      <c r="W650" s="20"/>
      <c r="X650" s="20"/>
      <c r="Y650" s="20"/>
      <c r="Z650" s="20"/>
      <c r="AA650" s="20"/>
      <c r="AB650" s="21"/>
      <c r="AC650" s="21"/>
    </row>
    <row r="651" spans="1:29" s="17" customFormat="1" x14ac:dyDescent="0.2">
      <c r="A651" s="23"/>
      <c r="B651" s="28"/>
      <c r="C651" s="36"/>
      <c r="D651" s="25"/>
      <c r="E651" s="21"/>
      <c r="F651" s="21"/>
      <c r="G651" s="43"/>
      <c r="H651" s="21"/>
      <c r="I651" s="162"/>
      <c r="J651" s="522" t="str">
        <f t="shared" ref="J651:J714" si="81">IF(K651=K650,"",SUMIF(K:K,K651,I:I))</f>
        <v/>
      </c>
      <c r="K651" s="20">
        <f t="shared" si="74"/>
        <v>0</v>
      </c>
      <c r="L651" s="20" t="str">
        <f t="shared" si="75"/>
        <v/>
      </c>
      <c r="M651" s="20" t="str">
        <f t="shared" si="76"/>
        <v/>
      </c>
      <c r="N651" s="20"/>
      <c r="O651" s="20">
        <f t="shared" si="77"/>
        <v>0</v>
      </c>
      <c r="P651" s="20">
        <f t="shared" si="78"/>
        <v>0</v>
      </c>
      <c r="Q651" s="20" t="str">
        <f t="shared" si="79"/>
        <v/>
      </c>
      <c r="R651" s="20">
        <f t="shared" si="80"/>
        <v>0</v>
      </c>
      <c r="S651" s="20"/>
      <c r="T651" s="20"/>
      <c r="U651" s="20"/>
      <c r="V651" s="20"/>
      <c r="W651" s="20"/>
      <c r="X651" s="20"/>
      <c r="Y651" s="20"/>
      <c r="Z651" s="20"/>
      <c r="AA651" s="20"/>
      <c r="AB651" s="21"/>
      <c r="AC651" s="21"/>
    </row>
    <row r="652" spans="1:29" s="17" customFormat="1" x14ac:dyDescent="0.2">
      <c r="A652" s="23"/>
      <c r="B652" s="28"/>
      <c r="C652" s="36"/>
      <c r="D652" s="25"/>
      <c r="E652" s="21"/>
      <c r="F652" s="21"/>
      <c r="G652" s="43"/>
      <c r="H652" s="21"/>
      <c r="I652" s="162"/>
      <c r="J652" s="522" t="str">
        <f t="shared" si="81"/>
        <v/>
      </c>
      <c r="K652" s="20">
        <f t="shared" ref="K652:K715" si="82">IF(ISBLANK(A652),K651,A652)</f>
        <v>0</v>
      </c>
      <c r="L652" s="20" t="str">
        <f t="shared" si="75"/>
        <v/>
      </c>
      <c r="M652" s="20" t="str">
        <f t="shared" si="76"/>
        <v/>
      </c>
      <c r="N652" s="20"/>
      <c r="O652" s="20">
        <f t="shared" si="77"/>
        <v>0</v>
      </c>
      <c r="P652" s="20">
        <f t="shared" si="78"/>
        <v>0</v>
      </c>
      <c r="Q652" s="20" t="str">
        <f t="shared" si="79"/>
        <v/>
      </c>
      <c r="R652" s="20">
        <f t="shared" si="80"/>
        <v>0</v>
      </c>
      <c r="S652" s="20"/>
      <c r="T652" s="20"/>
      <c r="U652" s="20"/>
      <c r="V652" s="20"/>
      <c r="W652" s="20"/>
      <c r="X652" s="20"/>
      <c r="Y652" s="20"/>
      <c r="Z652" s="20"/>
      <c r="AA652" s="20"/>
      <c r="AB652" s="21"/>
      <c r="AC652" s="21"/>
    </row>
    <row r="653" spans="1:29" s="17" customFormat="1" x14ac:dyDescent="0.2">
      <c r="A653" s="23"/>
      <c r="B653" s="28"/>
      <c r="C653" s="36"/>
      <c r="D653" s="25"/>
      <c r="E653" s="21"/>
      <c r="F653" s="21"/>
      <c r="G653" s="43"/>
      <c r="H653" s="21"/>
      <c r="I653" s="162"/>
      <c r="J653" s="522" t="str">
        <f t="shared" si="81"/>
        <v/>
      </c>
      <c r="K653" s="20">
        <f t="shared" si="82"/>
        <v>0</v>
      </c>
      <c r="L653" s="20" t="str">
        <f t="shared" si="75"/>
        <v/>
      </c>
      <c r="M653" s="20" t="str">
        <f t="shared" si="76"/>
        <v/>
      </c>
      <c r="N653" s="20"/>
      <c r="O653" s="20">
        <f t="shared" si="77"/>
        <v>0</v>
      </c>
      <c r="P653" s="20">
        <f t="shared" si="78"/>
        <v>0</v>
      </c>
      <c r="Q653" s="20" t="str">
        <f t="shared" si="79"/>
        <v/>
      </c>
      <c r="R653" s="20">
        <f t="shared" si="80"/>
        <v>0</v>
      </c>
      <c r="S653" s="20"/>
      <c r="T653" s="20"/>
      <c r="U653" s="20"/>
      <c r="V653" s="20"/>
      <c r="W653" s="20"/>
      <c r="X653" s="20"/>
      <c r="Y653" s="20"/>
      <c r="Z653" s="20"/>
      <c r="AA653" s="20"/>
      <c r="AB653" s="21"/>
      <c r="AC653" s="21"/>
    </row>
    <row r="654" spans="1:29" s="17" customFormat="1" x14ac:dyDescent="0.2">
      <c r="A654" s="23"/>
      <c r="B654" s="28"/>
      <c r="C654" s="36"/>
      <c r="D654" s="25"/>
      <c r="E654" s="21"/>
      <c r="F654" s="21"/>
      <c r="G654" s="43"/>
      <c r="H654" s="21"/>
      <c r="I654" s="162"/>
      <c r="J654" s="522" t="str">
        <f t="shared" si="81"/>
        <v/>
      </c>
      <c r="K654" s="20">
        <f t="shared" si="82"/>
        <v>0</v>
      </c>
      <c r="L654" s="20" t="str">
        <f t="shared" si="75"/>
        <v/>
      </c>
      <c r="M654" s="20" t="str">
        <f t="shared" si="76"/>
        <v/>
      </c>
      <c r="N654" s="20"/>
      <c r="O654" s="20">
        <f t="shared" si="77"/>
        <v>0</v>
      </c>
      <c r="P654" s="20">
        <f t="shared" si="78"/>
        <v>0</v>
      </c>
      <c r="Q654" s="20" t="str">
        <f t="shared" si="79"/>
        <v/>
      </c>
      <c r="R654" s="20">
        <f t="shared" si="80"/>
        <v>0</v>
      </c>
      <c r="S654" s="20"/>
      <c r="T654" s="20"/>
      <c r="U654" s="20"/>
      <c r="V654" s="20"/>
      <c r="W654" s="20"/>
      <c r="X654" s="20"/>
      <c r="Y654" s="20"/>
      <c r="Z654" s="20"/>
      <c r="AA654" s="20"/>
      <c r="AB654" s="21"/>
      <c r="AC654" s="21"/>
    </row>
    <row r="655" spans="1:29" s="17" customFormat="1" x14ac:dyDescent="0.2">
      <c r="A655" s="23"/>
      <c r="B655" s="28"/>
      <c r="C655" s="36"/>
      <c r="D655" s="25"/>
      <c r="E655" s="21"/>
      <c r="F655" s="21"/>
      <c r="G655" s="43"/>
      <c r="H655" s="21"/>
      <c r="I655" s="162"/>
      <c r="J655" s="522" t="str">
        <f t="shared" si="81"/>
        <v/>
      </c>
      <c r="K655" s="20">
        <f t="shared" si="82"/>
        <v>0</v>
      </c>
      <c r="L655" s="20" t="str">
        <f t="shared" ref="L655:L718" si="83">LEFT(H655,11)</f>
        <v/>
      </c>
      <c r="M655" s="20" t="str">
        <f t="shared" ref="M655:M718" si="84">LEFT(E655,2)</f>
        <v/>
      </c>
      <c r="N655" s="20"/>
      <c r="O655" s="20">
        <f t="shared" ref="O655:O718" si="85">K655</f>
        <v>0</v>
      </c>
      <c r="P655" s="20">
        <f t="shared" ref="P655:P718" si="86">LEN(L655)</f>
        <v>0</v>
      </c>
      <c r="Q655" s="20" t="str">
        <f t="shared" ref="Q655:Q718" si="87">IF(LEN(L655)=11,L655,IF(LEN(L655)=10,CONCATENATE(L655," "),IF(LEN(L655)=9,CONCATENATE(L655,"  "),IF(LEN(L655)=8,CONCATENATE(L655,"   "),""))))</f>
        <v/>
      </c>
      <c r="R655" s="20">
        <f t="shared" ref="R655:R718" si="88">LEN(Q655)</f>
        <v>0</v>
      </c>
      <c r="S655" s="20"/>
      <c r="T655" s="20"/>
      <c r="U655" s="20"/>
      <c r="V655" s="20"/>
      <c r="W655" s="20"/>
      <c r="X655" s="20"/>
      <c r="Y655" s="20"/>
      <c r="Z655" s="20"/>
      <c r="AA655" s="20"/>
      <c r="AB655" s="21"/>
      <c r="AC655" s="21"/>
    </row>
    <row r="656" spans="1:29" s="17" customFormat="1" x14ac:dyDescent="0.2">
      <c r="A656" s="23"/>
      <c r="B656" s="28"/>
      <c r="C656" s="36"/>
      <c r="D656" s="25"/>
      <c r="E656" s="21"/>
      <c r="F656" s="21"/>
      <c r="G656" s="43"/>
      <c r="H656" s="21"/>
      <c r="I656" s="162"/>
      <c r="J656" s="522" t="str">
        <f t="shared" si="81"/>
        <v/>
      </c>
      <c r="K656" s="20">
        <f t="shared" si="82"/>
        <v>0</v>
      </c>
      <c r="L656" s="20" t="str">
        <f t="shared" si="83"/>
        <v/>
      </c>
      <c r="M656" s="20" t="str">
        <f t="shared" si="84"/>
        <v/>
      </c>
      <c r="N656" s="20"/>
      <c r="O656" s="20">
        <f t="shared" si="85"/>
        <v>0</v>
      </c>
      <c r="P656" s="20">
        <f t="shared" si="86"/>
        <v>0</v>
      </c>
      <c r="Q656" s="20" t="str">
        <f t="shared" si="87"/>
        <v/>
      </c>
      <c r="R656" s="20">
        <f t="shared" si="88"/>
        <v>0</v>
      </c>
      <c r="S656" s="20"/>
      <c r="T656" s="20"/>
      <c r="U656" s="20"/>
      <c r="V656" s="20"/>
      <c r="W656" s="20"/>
      <c r="X656" s="20"/>
      <c r="Y656" s="20"/>
      <c r="Z656" s="20"/>
      <c r="AA656" s="20"/>
      <c r="AB656" s="21"/>
      <c r="AC656" s="21"/>
    </row>
    <row r="657" spans="1:29" s="17" customFormat="1" x14ac:dyDescent="0.2">
      <c r="A657" s="23"/>
      <c r="B657" s="28"/>
      <c r="C657" s="36"/>
      <c r="D657" s="25"/>
      <c r="E657" s="21"/>
      <c r="F657" s="21"/>
      <c r="G657" s="43"/>
      <c r="H657" s="21"/>
      <c r="I657" s="162"/>
      <c r="J657" s="522" t="str">
        <f t="shared" si="81"/>
        <v/>
      </c>
      <c r="K657" s="20">
        <f t="shared" si="82"/>
        <v>0</v>
      </c>
      <c r="L657" s="20" t="str">
        <f t="shared" si="83"/>
        <v/>
      </c>
      <c r="M657" s="20" t="str">
        <f t="shared" si="84"/>
        <v/>
      </c>
      <c r="N657" s="20"/>
      <c r="O657" s="20">
        <f t="shared" si="85"/>
        <v>0</v>
      </c>
      <c r="P657" s="20">
        <f t="shared" si="86"/>
        <v>0</v>
      </c>
      <c r="Q657" s="20" t="str">
        <f t="shared" si="87"/>
        <v/>
      </c>
      <c r="R657" s="20">
        <f t="shared" si="88"/>
        <v>0</v>
      </c>
      <c r="S657" s="20"/>
      <c r="T657" s="20"/>
      <c r="U657" s="20"/>
      <c r="V657" s="20"/>
      <c r="W657" s="20"/>
      <c r="X657" s="20"/>
      <c r="Y657" s="20"/>
      <c r="Z657" s="20"/>
      <c r="AA657" s="20"/>
      <c r="AB657" s="21"/>
      <c r="AC657" s="21"/>
    </row>
    <row r="658" spans="1:29" s="17" customFormat="1" x14ac:dyDescent="0.2">
      <c r="A658" s="23"/>
      <c r="B658" s="28"/>
      <c r="C658" s="36"/>
      <c r="D658" s="25"/>
      <c r="E658" s="21"/>
      <c r="F658" s="21"/>
      <c r="G658" s="43"/>
      <c r="H658" s="21"/>
      <c r="I658" s="162"/>
      <c r="J658" s="522" t="str">
        <f t="shared" si="81"/>
        <v/>
      </c>
      <c r="K658" s="20">
        <f t="shared" si="82"/>
        <v>0</v>
      </c>
      <c r="L658" s="20" t="str">
        <f t="shared" si="83"/>
        <v/>
      </c>
      <c r="M658" s="20" t="str">
        <f t="shared" si="84"/>
        <v/>
      </c>
      <c r="N658" s="20"/>
      <c r="O658" s="20">
        <f t="shared" si="85"/>
        <v>0</v>
      </c>
      <c r="P658" s="20">
        <f t="shared" si="86"/>
        <v>0</v>
      </c>
      <c r="Q658" s="20" t="str">
        <f t="shared" si="87"/>
        <v/>
      </c>
      <c r="R658" s="20">
        <f t="shared" si="88"/>
        <v>0</v>
      </c>
      <c r="S658" s="20"/>
      <c r="T658" s="20"/>
      <c r="U658" s="20"/>
      <c r="V658" s="20"/>
      <c r="W658" s="20"/>
      <c r="X658" s="20"/>
      <c r="Y658" s="20"/>
      <c r="Z658" s="20"/>
      <c r="AA658" s="20"/>
      <c r="AB658" s="21"/>
      <c r="AC658" s="21"/>
    </row>
    <row r="659" spans="1:29" s="17" customFormat="1" x14ac:dyDescent="0.2">
      <c r="A659" s="23"/>
      <c r="B659" s="28"/>
      <c r="C659" s="36"/>
      <c r="D659" s="25"/>
      <c r="E659" s="21"/>
      <c r="F659" s="21"/>
      <c r="G659" s="43"/>
      <c r="H659" s="21"/>
      <c r="I659" s="162"/>
      <c r="J659" s="522" t="str">
        <f t="shared" si="81"/>
        <v/>
      </c>
      <c r="K659" s="20">
        <f t="shared" si="82"/>
        <v>0</v>
      </c>
      <c r="L659" s="20" t="str">
        <f t="shared" si="83"/>
        <v/>
      </c>
      <c r="M659" s="20" t="str">
        <f t="shared" si="84"/>
        <v/>
      </c>
      <c r="N659" s="20"/>
      <c r="O659" s="20">
        <f t="shared" si="85"/>
        <v>0</v>
      </c>
      <c r="P659" s="20">
        <f t="shared" si="86"/>
        <v>0</v>
      </c>
      <c r="Q659" s="20" t="str">
        <f t="shared" si="87"/>
        <v/>
      </c>
      <c r="R659" s="20">
        <f t="shared" si="88"/>
        <v>0</v>
      </c>
      <c r="S659" s="20"/>
      <c r="T659" s="20"/>
      <c r="U659" s="20"/>
      <c r="V659" s="20"/>
      <c r="W659" s="20"/>
      <c r="X659" s="20"/>
      <c r="Y659" s="20"/>
      <c r="Z659" s="20"/>
      <c r="AA659" s="20"/>
      <c r="AB659" s="21"/>
      <c r="AC659" s="21"/>
    </row>
    <row r="660" spans="1:29" s="17" customFormat="1" x14ac:dyDescent="0.2">
      <c r="A660" s="23"/>
      <c r="B660" s="28"/>
      <c r="C660" s="36"/>
      <c r="D660" s="25"/>
      <c r="E660" s="21"/>
      <c r="F660" s="21"/>
      <c r="G660" s="43"/>
      <c r="H660" s="21"/>
      <c r="I660" s="162"/>
      <c r="J660" s="522" t="str">
        <f t="shared" si="81"/>
        <v/>
      </c>
      <c r="K660" s="20">
        <f t="shared" si="82"/>
        <v>0</v>
      </c>
      <c r="L660" s="20" t="str">
        <f t="shared" si="83"/>
        <v/>
      </c>
      <c r="M660" s="20" t="str">
        <f t="shared" si="84"/>
        <v/>
      </c>
      <c r="N660" s="20"/>
      <c r="O660" s="20">
        <f t="shared" si="85"/>
        <v>0</v>
      </c>
      <c r="P660" s="20">
        <f t="shared" si="86"/>
        <v>0</v>
      </c>
      <c r="Q660" s="20" t="str">
        <f t="shared" si="87"/>
        <v/>
      </c>
      <c r="R660" s="20">
        <f t="shared" si="88"/>
        <v>0</v>
      </c>
      <c r="S660" s="20"/>
      <c r="T660" s="20"/>
      <c r="U660" s="20"/>
      <c r="V660" s="20"/>
      <c r="W660" s="20"/>
      <c r="X660" s="20"/>
      <c r="Y660" s="20"/>
      <c r="Z660" s="20"/>
      <c r="AA660" s="20"/>
      <c r="AB660" s="21"/>
      <c r="AC660" s="21"/>
    </row>
    <row r="661" spans="1:29" s="17" customFormat="1" x14ac:dyDescent="0.2">
      <c r="A661" s="23"/>
      <c r="B661" s="28"/>
      <c r="C661" s="36"/>
      <c r="D661" s="25"/>
      <c r="E661" s="21"/>
      <c r="F661" s="21"/>
      <c r="G661" s="43"/>
      <c r="H661" s="21"/>
      <c r="I661" s="162"/>
      <c r="J661" s="522" t="str">
        <f t="shared" si="81"/>
        <v/>
      </c>
      <c r="K661" s="20">
        <f t="shared" si="82"/>
        <v>0</v>
      </c>
      <c r="L661" s="20" t="str">
        <f t="shared" si="83"/>
        <v/>
      </c>
      <c r="M661" s="20" t="str">
        <f t="shared" si="84"/>
        <v/>
      </c>
      <c r="N661" s="20"/>
      <c r="O661" s="20">
        <f t="shared" si="85"/>
        <v>0</v>
      </c>
      <c r="P661" s="20">
        <f t="shared" si="86"/>
        <v>0</v>
      </c>
      <c r="Q661" s="20" t="str">
        <f t="shared" si="87"/>
        <v/>
      </c>
      <c r="R661" s="20">
        <f t="shared" si="88"/>
        <v>0</v>
      </c>
      <c r="S661" s="20"/>
      <c r="T661" s="20"/>
      <c r="U661" s="20"/>
      <c r="V661" s="20"/>
      <c r="W661" s="20"/>
      <c r="X661" s="20"/>
      <c r="Y661" s="20"/>
      <c r="Z661" s="20"/>
      <c r="AA661" s="20"/>
      <c r="AB661" s="21"/>
      <c r="AC661" s="21"/>
    </row>
    <row r="662" spans="1:29" s="17" customFormat="1" x14ac:dyDescent="0.2">
      <c r="A662" s="23"/>
      <c r="B662" s="28"/>
      <c r="C662" s="36"/>
      <c r="D662" s="25"/>
      <c r="E662" s="21"/>
      <c r="F662" s="21"/>
      <c r="G662" s="43"/>
      <c r="H662" s="21"/>
      <c r="I662" s="162"/>
      <c r="J662" s="522" t="str">
        <f t="shared" si="81"/>
        <v/>
      </c>
      <c r="K662" s="20">
        <f t="shared" si="82"/>
        <v>0</v>
      </c>
      <c r="L662" s="20" t="str">
        <f t="shared" si="83"/>
        <v/>
      </c>
      <c r="M662" s="20" t="str">
        <f t="shared" si="84"/>
        <v/>
      </c>
      <c r="N662" s="20"/>
      <c r="O662" s="20">
        <f t="shared" si="85"/>
        <v>0</v>
      </c>
      <c r="P662" s="20">
        <f t="shared" si="86"/>
        <v>0</v>
      </c>
      <c r="Q662" s="20" t="str">
        <f t="shared" si="87"/>
        <v/>
      </c>
      <c r="R662" s="20">
        <f t="shared" si="88"/>
        <v>0</v>
      </c>
      <c r="S662" s="20"/>
      <c r="T662" s="20"/>
      <c r="U662" s="20"/>
      <c r="V662" s="20"/>
      <c r="W662" s="20"/>
      <c r="X662" s="20"/>
      <c r="Y662" s="20"/>
      <c r="Z662" s="20"/>
      <c r="AA662" s="20"/>
      <c r="AB662" s="21"/>
      <c r="AC662" s="21"/>
    </row>
    <row r="663" spans="1:29" s="17" customFormat="1" x14ac:dyDescent="0.2">
      <c r="A663" s="23"/>
      <c r="B663" s="28"/>
      <c r="C663" s="36"/>
      <c r="D663" s="25"/>
      <c r="E663" s="21"/>
      <c r="F663" s="21"/>
      <c r="G663" s="43"/>
      <c r="H663" s="21"/>
      <c r="I663" s="162"/>
      <c r="J663" s="522" t="str">
        <f t="shared" si="81"/>
        <v/>
      </c>
      <c r="K663" s="20">
        <f t="shared" si="82"/>
        <v>0</v>
      </c>
      <c r="L663" s="20" t="str">
        <f t="shared" si="83"/>
        <v/>
      </c>
      <c r="M663" s="20" t="str">
        <f t="shared" si="84"/>
        <v/>
      </c>
      <c r="N663" s="20"/>
      <c r="O663" s="20">
        <f t="shared" si="85"/>
        <v>0</v>
      </c>
      <c r="P663" s="20">
        <f t="shared" si="86"/>
        <v>0</v>
      </c>
      <c r="Q663" s="20" t="str">
        <f t="shared" si="87"/>
        <v/>
      </c>
      <c r="R663" s="20">
        <f t="shared" si="88"/>
        <v>0</v>
      </c>
      <c r="S663" s="20"/>
      <c r="T663" s="20"/>
      <c r="U663" s="20"/>
      <c r="V663" s="20"/>
      <c r="W663" s="20"/>
      <c r="X663" s="20"/>
      <c r="Y663" s="20"/>
      <c r="Z663" s="20"/>
      <c r="AA663" s="20"/>
      <c r="AB663" s="21"/>
      <c r="AC663" s="21"/>
    </row>
    <row r="664" spans="1:29" s="17" customFormat="1" x14ac:dyDescent="0.2">
      <c r="A664" s="23"/>
      <c r="B664" s="28"/>
      <c r="C664" s="36"/>
      <c r="D664" s="25"/>
      <c r="E664" s="21"/>
      <c r="F664" s="21"/>
      <c r="G664" s="43"/>
      <c r="H664" s="21"/>
      <c r="I664" s="162"/>
      <c r="J664" s="522" t="str">
        <f t="shared" si="81"/>
        <v/>
      </c>
      <c r="K664" s="20">
        <f t="shared" si="82"/>
        <v>0</v>
      </c>
      <c r="L664" s="20" t="str">
        <f t="shared" si="83"/>
        <v/>
      </c>
      <c r="M664" s="20" t="str">
        <f t="shared" si="84"/>
        <v/>
      </c>
      <c r="N664" s="20"/>
      <c r="O664" s="20">
        <f t="shared" si="85"/>
        <v>0</v>
      </c>
      <c r="P664" s="20">
        <f t="shared" si="86"/>
        <v>0</v>
      </c>
      <c r="Q664" s="20" t="str">
        <f t="shared" si="87"/>
        <v/>
      </c>
      <c r="R664" s="20">
        <f t="shared" si="88"/>
        <v>0</v>
      </c>
      <c r="S664" s="20"/>
      <c r="T664" s="20"/>
      <c r="U664" s="20"/>
      <c r="V664" s="20"/>
      <c r="W664" s="20"/>
      <c r="X664" s="20"/>
      <c r="Y664" s="20"/>
      <c r="Z664" s="20"/>
      <c r="AA664" s="20"/>
      <c r="AB664" s="21"/>
      <c r="AC664" s="21"/>
    </row>
    <row r="665" spans="1:29" s="17" customFormat="1" x14ac:dyDescent="0.2">
      <c r="A665" s="23"/>
      <c r="B665" s="28"/>
      <c r="C665" s="36"/>
      <c r="D665" s="25"/>
      <c r="E665" s="21"/>
      <c r="F665" s="21"/>
      <c r="G665" s="43"/>
      <c r="H665" s="21"/>
      <c r="I665" s="162"/>
      <c r="J665" s="522" t="str">
        <f t="shared" si="81"/>
        <v/>
      </c>
      <c r="K665" s="20">
        <f t="shared" si="82"/>
        <v>0</v>
      </c>
      <c r="L665" s="20" t="str">
        <f t="shared" si="83"/>
        <v/>
      </c>
      <c r="M665" s="20" t="str">
        <f t="shared" si="84"/>
        <v/>
      </c>
      <c r="N665" s="20"/>
      <c r="O665" s="20">
        <f t="shared" si="85"/>
        <v>0</v>
      </c>
      <c r="P665" s="20">
        <f t="shared" si="86"/>
        <v>0</v>
      </c>
      <c r="Q665" s="20" t="str">
        <f t="shared" si="87"/>
        <v/>
      </c>
      <c r="R665" s="20">
        <f t="shared" si="88"/>
        <v>0</v>
      </c>
      <c r="S665" s="20"/>
      <c r="T665" s="20"/>
      <c r="U665" s="20"/>
      <c r="V665" s="20"/>
      <c r="W665" s="20"/>
      <c r="X665" s="20"/>
      <c r="Y665" s="20"/>
      <c r="Z665" s="20"/>
      <c r="AA665" s="20"/>
      <c r="AB665" s="21"/>
      <c r="AC665" s="21"/>
    </row>
    <row r="666" spans="1:29" s="17" customFormat="1" x14ac:dyDescent="0.2">
      <c r="A666" s="23"/>
      <c r="B666" s="28"/>
      <c r="C666" s="36"/>
      <c r="D666" s="25"/>
      <c r="E666" s="21"/>
      <c r="F666" s="21"/>
      <c r="G666" s="43"/>
      <c r="H666" s="21"/>
      <c r="I666" s="162"/>
      <c r="J666" s="522" t="str">
        <f t="shared" si="81"/>
        <v/>
      </c>
      <c r="K666" s="20">
        <f t="shared" si="82"/>
        <v>0</v>
      </c>
      <c r="L666" s="20" t="str">
        <f t="shared" si="83"/>
        <v/>
      </c>
      <c r="M666" s="20" t="str">
        <f t="shared" si="84"/>
        <v/>
      </c>
      <c r="N666" s="20"/>
      <c r="O666" s="20">
        <f t="shared" si="85"/>
        <v>0</v>
      </c>
      <c r="P666" s="20">
        <f t="shared" si="86"/>
        <v>0</v>
      </c>
      <c r="Q666" s="20" t="str">
        <f t="shared" si="87"/>
        <v/>
      </c>
      <c r="R666" s="20">
        <f t="shared" si="88"/>
        <v>0</v>
      </c>
      <c r="S666" s="20"/>
      <c r="T666" s="20"/>
      <c r="U666" s="20"/>
      <c r="V666" s="20"/>
      <c r="W666" s="20"/>
      <c r="X666" s="20"/>
      <c r="Y666" s="20"/>
      <c r="Z666" s="20"/>
      <c r="AA666" s="20"/>
      <c r="AB666" s="21"/>
      <c r="AC666" s="21"/>
    </row>
    <row r="667" spans="1:29" s="17" customFormat="1" x14ac:dyDescent="0.2">
      <c r="A667" s="23"/>
      <c r="B667" s="28"/>
      <c r="C667" s="36"/>
      <c r="D667" s="25"/>
      <c r="E667" s="21"/>
      <c r="F667" s="21"/>
      <c r="G667" s="43"/>
      <c r="H667" s="21"/>
      <c r="I667" s="162"/>
      <c r="J667" s="522" t="str">
        <f t="shared" si="81"/>
        <v/>
      </c>
      <c r="K667" s="20">
        <f t="shared" si="82"/>
        <v>0</v>
      </c>
      <c r="L667" s="20" t="str">
        <f t="shared" si="83"/>
        <v/>
      </c>
      <c r="M667" s="20" t="str">
        <f t="shared" si="84"/>
        <v/>
      </c>
      <c r="N667" s="20"/>
      <c r="O667" s="20">
        <f t="shared" si="85"/>
        <v>0</v>
      </c>
      <c r="P667" s="20">
        <f t="shared" si="86"/>
        <v>0</v>
      </c>
      <c r="Q667" s="20" t="str">
        <f t="shared" si="87"/>
        <v/>
      </c>
      <c r="R667" s="20">
        <f t="shared" si="88"/>
        <v>0</v>
      </c>
      <c r="S667" s="20"/>
      <c r="T667" s="20"/>
      <c r="U667" s="20"/>
      <c r="V667" s="20"/>
      <c r="W667" s="20"/>
      <c r="X667" s="20"/>
      <c r="Y667" s="20"/>
      <c r="Z667" s="20"/>
      <c r="AA667" s="20"/>
      <c r="AB667" s="21"/>
      <c r="AC667" s="21"/>
    </row>
    <row r="668" spans="1:29" s="17" customFormat="1" x14ac:dyDescent="0.2">
      <c r="A668" s="23"/>
      <c r="B668" s="28"/>
      <c r="C668" s="36"/>
      <c r="D668" s="25"/>
      <c r="E668" s="21"/>
      <c r="F668" s="21"/>
      <c r="G668" s="43"/>
      <c r="H668" s="21"/>
      <c r="I668" s="162"/>
      <c r="J668" s="522" t="str">
        <f t="shared" si="81"/>
        <v/>
      </c>
      <c r="K668" s="20">
        <f t="shared" si="82"/>
        <v>0</v>
      </c>
      <c r="L668" s="20" t="str">
        <f t="shared" si="83"/>
        <v/>
      </c>
      <c r="M668" s="20" t="str">
        <f t="shared" si="84"/>
        <v/>
      </c>
      <c r="N668" s="20"/>
      <c r="O668" s="20">
        <f t="shared" si="85"/>
        <v>0</v>
      </c>
      <c r="P668" s="20">
        <f t="shared" si="86"/>
        <v>0</v>
      </c>
      <c r="Q668" s="20" t="str">
        <f t="shared" si="87"/>
        <v/>
      </c>
      <c r="R668" s="20">
        <f t="shared" si="88"/>
        <v>0</v>
      </c>
      <c r="S668" s="20"/>
      <c r="T668" s="20"/>
      <c r="U668" s="20"/>
      <c r="V668" s="20"/>
      <c r="W668" s="20"/>
      <c r="X668" s="20"/>
      <c r="Y668" s="20"/>
      <c r="Z668" s="20"/>
      <c r="AA668" s="20"/>
      <c r="AB668" s="21"/>
      <c r="AC668" s="21"/>
    </row>
    <row r="669" spans="1:29" s="17" customFormat="1" x14ac:dyDescent="0.2">
      <c r="A669" s="23"/>
      <c r="B669" s="28"/>
      <c r="C669" s="36"/>
      <c r="D669" s="25"/>
      <c r="E669" s="21"/>
      <c r="F669" s="21"/>
      <c r="G669" s="43"/>
      <c r="H669" s="21"/>
      <c r="I669" s="162"/>
      <c r="J669" s="522" t="str">
        <f t="shared" si="81"/>
        <v/>
      </c>
      <c r="K669" s="20">
        <f t="shared" si="82"/>
        <v>0</v>
      </c>
      <c r="L669" s="20" t="str">
        <f t="shared" si="83"/>
        <v/>
      </c>
      <c r="M669" s="20" t="str">
        <f t="shared" si="84"/>
        <v/>
      </c>
      <c r="N669" s="20"/>
      <c r="O669" s="20">
        <f t="shared" si="85"/>
        <v>0</v>
      </c>
      <c r="P669" s="20">
        <f t="shared" si="86"/>
        <v>0</v>
      </c>
      <c r="Q669" s="20" t="str">
        <f t="shared" si="87"/>
        <v/>
      </c>
      <c r="R669" s="20">
        <f t="shared" si="88"/>
        <v>0</v>
      </c>
      <c r="S669" s="20"/>
      <c r="T669" s="20"/>
      <c r="U669" s="20"/>
      <c r="V669" s="20"/>
      <c r="W669" s="20"/>
      <c r="X669" s="20"/>
      <c r="Y669" s="20"/>
      <c r="Z669" s="20"/>
      <c r="AA669" s="20"/>
      <c r="AB669" s="21"/>
      <c r="AC669" s="21"/>
    </row>
    <row r="670" spans="1:29" s="17" customFormat="1" x14ac:dyDescent="0.2">
      <c r="A670" s="23"/>
      <c r="B670" s="28"/>
      <c r="C670" s="36"/>
      <c r="D670" s="25"/>
      <c r="E670" s="21"/>
      <c r="F670" s="21"/>
      <c r="G670" s="43"/>
      <c r="H670" s="21"/>
      <c r="I670" s="162"/>
      <c r="J670" s="522" t="str">
        <f t="shared" si="81"/>
        <v/>
      </c>
      <c r="K670" s="20">
        <f t="shared" si="82"/>
        <v>0</v>
      </c>
      <c r="L670" s="20" t="str">
        <f t="shared" si="83"/>
        <v/>
      </c>
      <c r="M670" s="20" t="str">
        <f t="shared" si="84"/>
        <v/>
      </c>
      <c r="N670" s="20"/>
      <c r="O670" s="20">
        <f t="shared" si="85"/>
        <v>0</v>
      </c>
      <c r="P670" s="20">
        <f t="shared" si="86"/>
        <v>0</v>
      </c>
      <c r="Q670" s="20" t="str">
        <f t="shared" si="87"/>
        <v/>
      </c>
      <c r="R670" s="20">
        <f t="shared" si="88"/>
        <v>0</v>
      </c>
      <c r="S670" s="20"/>
      <c r="T670" s="20"/>
      <c r="U670" s="20"/>
      <c r="V670" s="20"/>
      <c r="W670" s="20"/>
      <c r="X670" s="20"/>
      <c r="Y670" s="20"/>
      <c r="Z670" s="20"/>
      <c r="AA670" s="20"/>
      <c r="AB670" s="21"/>
      <c r="AC670" s="21"/>
    </row>
    <row r="671" spans="1:29" s="17" customFormat="1" x14ac:dyDescent="0.2">
      <c r="A671" s="23"/>
      <c r="B671" s="28"/>
      <c r="C671" s="36"/>
      <c r="D671" s="25"/>
      <c r="E671" s="21"/>
      <c r="F671" s="21"/>
      <c r="G671" s="43"/>
      <c r="H671" s="21"/>
      <c r="I671" s="162"/>
      <c r="J671" s="522" t="str">
        <f t="shared" si="81"/>
        <v/>
      </c>
      <c r="K671" s="20">
        <f t="shared" si="82"/>
        <v>0</v>
      </c>
      <c r="L671" s="20" t="str">
        <f t="shared" si="83"/>
        <v/>
      </c>
      <c r="M671" s="20" t="str">
        <f t="shared" si="84"/>
        <v/>
      </c>
      <c r="N671" s="20"/>
      <c r="O671" s="20">
        <f t="shared" si="85"/>
        <v>0</v>
      </c>
      <c r="P671" s="20">
        <f t="shared" si="86"/>
        <v>0</v>
      </c>
      <c r="Q671" s="20" t="str">
        <f t="shared" si="87"/>
        <v/>
      </c>
      <c r="R671" s="20">
        <f t="shared" si="88"/>
        <v>0</v>
      </c>
      <c r="S671" s="20"/>
      <c r="T671" s="20"/>
      <c r="U671" s="20"/>
      <c r="V671" s="20"/>
      <c r="W671" s="20"/>
      <c r="X671" s="20"/>
      <c r="Y671" s="20"/>
      <c r="Z671" s="20"/>
      <c r="AA671" s="20"/>
      <c r="AB671" s="21"/>
      <c r="AC671" s="21"/>
    </row>
    <row r="672" spans="1:29" s="17" customFormat="1" x14ac:dyDescent="0.2">
      <c r="A672" s="23"/>
      <c r="B672" s="28"/>
      <c r="C672" s="36"/>
      <c r="D672" s="25"/>
      <c r="E672" s="21"/>
      <c r="F672" s="21"/>
      <c r="G672" s="43"/>
      <c r="H672" s="21"/>
      <c r="I672" s="162"/>
      <c r="J672" s="522" t="str">
        <f t="shared" si="81"/>
        <v/>
      </c>
      <c r="K672" s="20">
        <f t="shared" si="82"/>
        <v>0</v>
      </c>
      <c r="L672" s="20" t="str">
        <f t="shared" si="83"/>
        <v/>
      </c>
      <c r="M672" s="20" t="str">
        <f t="shared" si="84"/>
        <v/>
      </c>
      <c r="N672" s="20"/>
      <c r="O672" s="20">
        <f t="shared" si="85"/>
        <v>0</v>
      </c>
      <c r="P672" s="20">
        <f t="shared" si="86"/>
        <v>0</v>
      </c>
      <c r="Q672" s="20" t="str">
        <f t="shared" si="87"/>
        <v/>
      </c>
      <c r="R672" s="20">
        <f t="shared" si="88"/>
        <v>0</v>
      </c>
      <c r="S672" s="20"/>
      <c r="T672" s="20"/>
      <c r="U672" s="20"/>
      <c r="V672" s="20"/>
      <c r="W672" s="20"/>
      <c r="X672" s="20"/>
      <c r="Y672" s="20"/>
      <c r="Z672" s="20"/>
      <c r="AA672" s="20"/>
      <c r="AB672" s="21"/>
      <c r="AC672" s="21"/>
    </row>
    <row r="673" spans="1:29" s="17" customFormat="1" x14ac:dyDescent="0.2">
      <c r="A673" s="23"/>
      <c r="B673" s="28"/>
      <c r="C673" s="36"/>
      <c r="D673" s="25"/>
      <c r="E673" s="21"/>
      <c r="F673" s="21"/>
      <c r="G673" s="43"/>
      <c r="H673" s="21"/>
      <c r="I673" s="162"/>
      <c r="J673" s="522" t="str">
        <f t="shared" si="81"/>
        <v/>
      </c>
      <c r="K673" s="20">
        <f t="shared" si="82"/>
        <v>0</v>
      </c>
      <c r="L673" s="20" t="str">
        <f t="shared" si="83"/>
        <v/>
      </c>
      <c r="M673" s="20" t="str">
        <f t="shared" si="84"/>
        <v/>
      </c>
      <c r="N673" s="20"/>
      <c r="O673" s="20">
        <f t="shared" si="85"/>
        <v>0</v>
      </c>
      <c r="P673" s="20">
        <f t="shared" si="86"/>
        <v>0</v>
      </c>
      <c r="Q673" s="20" t="str">
        <f t="shared" si="87"/>
        <v/>
      </c>
      <c r="R673" s="20">
        <f t="shared" si="88"/>
        <v>0</v>
      </c>
      <c r="S673" s="20"/>
      <c r="T673" s="20"/>
      <c r="U673" s="20"/>
      <c r="V673" s="20"/>
      <c r="W673" s="20"/>
      <c r="X673" s="20"/>
      <c r="Y673" s="20"/>
      <c r="Z673" s="20"/>
      <c r="AA673" s="20"/>
      <c r="AB673" s="21"/>
      <c r="AC673" s="21"/>
    </row>
    <row r="674" spans="1:29" s="17" customFormat="1" x14ac:dyDescent="0.2">
      <c r="A674" s="23"/>
      <c r="B674" s="28"/>
      <c r="C674" s="36"/>
      <c r="D674" s="25"/>
      <c r="E674" s="21"/>
      <c r="F674" s="21"/>
      <c r="G674" s="43"/>
      <c r="H674" s="21"/>
      <c r="I674" s="162"/>
      <c r="J674" s="522" t="str">
        <f t="shared" si="81"/>
        <v/>
      </c>
      <c r="K674" s="20">
        <f t="shared" si="82"/>
        <v>0</v>
      </c>
      <c r="L674" s="20" t="str">
        <f t="shared" si="83"/>
        <v/>
      </c>
      <c r="M674" s="20" t="str">
        <f t="shared" si="84"/>
        <v/>
      </c>
      <c r="N674" s="20"/>
      <c r="O674" s="20">
        <f t="shared" si="85"/>
        <v>0</v>
      </c>
      <c r="P674" s="20">
        <f t="shared" si="86"/>
        <v>0</v>
      </c>
      <c r="Q674" s="20" t="str">
        <f t="shared" si="87"/>
        <v/>
      </c>
      <c r="R674" s="20">
        <f t="shared" si="88"/>
        <v>0</v>
      </c>
      <c r="S674" s="20"/>
      <c r="T674" s="20"/>
      <c r="U674" s="20"/>
      <c r="V674" s="20"/>
      <c r="W674" s="20"/>
      <c r="X674" s="20"/>
      <c r="Y674" s="20"/>
      <c r="Z674" s="20"/>
      <c r="AA674" s="20"/>
      <c r="AB674" s="21"/>
      <c r="AC674" s="21"/>
    </row>
    <row r="675" spans="1:29" s="17" customFormat="1" x14ac:dyDescent="0.2">
      <c r="A675" s="23"/>
      <c r="B675" s="28"/>
      <c r="C675" s="36"/>
      <c r="D675" s="25"/>
      <c r="E675" s="21"/>
      <c r="F675" s="21"/>
      <c r="G675" s="43"/>
      <c r="H675" s="21"/>
      <c r="I675" s="162"/>
      <c r="J675" s="522" t="str">
        <f t="shared" si="81"/>
        <v/>
      </c>
      <c r="K675" s="20">
        <f t="shared" si="82"/>
        <v>0</v>
      </c>
      <c r="L675" s="20" t="str">
        <f t="shared" si="83"/>
        <v/>
      </c>
      <c r="M675" s="20" t="str">
        <f t="shared" si="84"/>
        <v/>
      </c>
      <c r="N675" s="20"/>
      <c r="O675" s="20">
        <f t="shared" si="85"/>
        <v>0</v>
      </c>
      <c r="P675" s="20">
        <f t="shared" si="86"/>
        <v>0</v>
      </c>
      <c r="Q675" s="20" t="str">
        <f t="shared" si="87"/>
        <v/>
      </c>
      <c r="R675" s="20">
        <f t="shared" si="88"/>
        <v>0</v>
      </c>
      <c r="S675" s="20"/>
      <c r="T675" s="20"/>
      <c r="U675" s="20"/>
      <c r="V675" s="20"/>
      <c r="W675" s="20"/>
      <c r="X675" s="20"/>
      <c r="Y675" s="20"/>
      <c r="Z675" s="20"/>
      <c r="AA675" s="20"/>
      <c r="AB675" s="21"/>
      <c r="AC675" s="21"/>
    </row>
    <row r="676" spans="1:29" s="17" customFormat="1" x14ac:dyDescent="0.2">
      <c r="A676" s="23"/>
      <c r="B676" s="28"/>
      <c r="C676" s="36"/>
      <c r="D676" s="25"/>
      <c r="E676" s="21"/>
      <c r="F676" s="21"/>
      <c r="G676" s="43"/>
      <c r="H676" s="21"/>
      <c r="I676" s="162"/>
      <c r="J676" s="522" t="str">
        <f t="shared" si="81"/>
        <v/>
      </c>
      <c r="K676" s="20">
        <f t="shared" si="82"/>
        <v>0</v>
      </c>
      <c r="L676" s="20" t="str">
        <f t="shared" si="83"/>
        <v/>
      </c>
      <c r="M676" s="20" t="str">
        <f t="shared" si="84"/>
        <v/>
      </c>
      <c r="N676" s="20"/>
      <c r="O676" s="20">
        <f t="shared" si="85"/>
        <v>0</v>
      </c>
      <c r="P676" s="20">
        <f t="shared" si="86"/>
        <v>0</v>
      </c>
      <c r="Q676" s="20" t="str">
        <f t="shared" si="87"/>
        <v/>
      </c>
      <c r="R676" s="20">
        <f t="shared" si="88"/>
        <v>0</v>
      </c>
      <c r="S676" s="20"/>
      <c r="T676" s="20"/>
      <c r="U676" s="20"/>
      <c r="V676" s="20"/>
      <c r="W676" s="20"/>
      <c r="X676" s="20"/>
      <c r="Y676" s="20"/>
      <c r="Z676" s="20"/>
      <c r="AA676" s="20"/>
      <c r="AB676" s="21"/>
      <c r="AC676" s="21"/>
    </row>
    <row r="677" spans="1:29" s="17" customFormat="1" x14ac:dyDescent="0.2">
      <c r="A677" s="23"/>
      <c r="B677" s="28"/>
      <c r="C677" s="36"/>
      <c r="D677" s="25"/>
      <c r="E677" s="21"/>
      <c r="F677" s="21"/>
      <c r="G677" s="43"/>
      <c r="H677" s="21"/>
      <c r="I677" s="162"/>
      <c r="J677" s="522" t="str">
        <f t="shared" si="81"/>
        <v/>
      </c>
      <c r="K677" s="20">
        <f t="shared" si="82"/>
        <v>0</v>
      </c>
      <c r="L677" s="20" t="str">
        <f t="shared" si="83"/>
        <v/>
      </c>
      <c r="M677" s="20" t="str">
        <f t="shared" si="84"/>
        <v/>
      </c>
      <c r="N677" s="20"/>
      <c r="O677" s="20">
        <f t="shared" si="85"/>
        <v>0</v>
      </c>
      <c r="P677" s="20">
        <f t="shared" si="86"/>
        <v>0</v>
      </c>
      <c r="Q677" s="20" t="str">
        <f t="shared" si="87"/>
        <v/>
      </c>
      <c r="R677" s="20">
        <f t="shared" si="88"/>
        <v>0</v>
      </c>
      <c r="S677" s="20"/>
      <c r="T677" s="20"/>
      <c r="U677" s="20"/>
      <c r="V677" s="20"/>
      <c r="W677" s="20"/>
      <c r="X677" s="20"/>
      <c r="Y677" s="20"/>
      <c r="Z677" s="20"/>
      <c r="AA677" s="20"/>
      <c r="AB677" s="21"/>
      <c r="AC677" s="21"/>
    </row>
    <row r="678" spans="1:29" s="17" customFormat="1" x14ac:dyDescent="0.2">
      <c r="A678" s="23"/>
      <c r="B678" s="28"/>
      <c r="C678" s="36"/>
      <c r="D678" s="25"/>
      <c r="E678" s="21"/>
      <c r="F678" s="21"/>
      <c r="G678" s="43"/>
      <c r="H678" s="21"/>
      <c r="I678" s="162"/>
      <c r="J678" s="522" t="str">
        <f t="shared" si="81"/>
        <v/>
      </c>
      <c r="K678" s="20">
        <f t="shared" si="82"/>
        <v>0</v>
      </c>
      <c r="L678" s="20" t="str">
        <f t="shared" si="83"/>
        <v/>
      </c>
      <c r="M678" s="20" t="str">
        <f t="shared" si="84"/>
        <v/>
      </c>
      <c r="N678" s="20"/>
      <c r="O678" s="20">
        <f t="shared" si="85"/>
        <v>0</v>
      </c>
      <c r="P678" s="20">
        <f t="shared" si="86"/>
        <v>0</v>
      </c>
      <c r="Q678" s="20" t="str">
        <f t="shared" si="87"/>
        <v/>
      </c>
      <c r="R678" s="20">
        <f t="shared" si="88"/>
        <v>0</v>
      </c>
      <c r="S678" s="20"/>
      <c r="T678" s="20"/>
      <c r="U678" s="20"/>
      <c r="V678" s="20"/>
      <c r="W678" s="20"/>
      <c r="X678" s="20"/>
      <c r="Y678" s="20"/>
      <c r="Z678" s="20"/>
      <c r="AA678" s="20"/>
      <c r="AB678" s="21"/>
      <c r="AC678" s="21"/>
    </row>
    <row r="679" spans="1:29" s="17" customFormat="1" x14ac:dyDescent="0.2">
      <c r="A679" s="23"/>
      <c r="B679" s="28"/>
      <c r="C679" s="36"/>
      <c r="D679" s="25"/>
      <c r="E679" s="21"/>
      <c r="F679" s="21"/>
      <c r="G679" s="43"/>
      <c r="H679" s="21"/>
      <c r="I679" s="162"/>
      <c r="J679" s="522" t="str">
        <f t="shared" si="81"/>
        <v/>
      </c>
      <c r="K679" s="20">
        <f t="shared" si="82"/>
        <v>0</v>
      </c>
      <c r="L679" s="20" t="str">
        <f t="shared" si="83"/>
        <v/>
      </c>
      <c r="M679" s="20" t="str">
        <f t="shared" si="84"/>
        <v/>
      </c>
      <c r="N679" s="20"/>
      <c r="O679" s="20">
        <f t="shared" si="85"/>
        <v>0</v>
      </c>
      <c r="P679" s="20">
        <f t="shared" si="86"/>
        <v>0</v>
      </c>
      <c r="Q679" s="20" t="str">
        <f t="shared" si="87"/>
        <v/>
      </c>
      <c r="R679" s="20">
        <f t="shared" si="88"/>
        <v>0</v>
      </c>
      <c r="S679" s="20"/>
      <c r="T679" s="20"/>
      <c r="U679" s="20"/>
      <c r="V679" s="20"/>
      <c r="W679" s="20"/>
      <c r="X679" s="20"/>
      <c r="Y679" s="20"/>
      <c r="Z679" s="20"/>
      <c r="AA679" s="20"/>
      <c r="AB679" s="21"/>
      <c r="AC679" s="21"/>
    </row>
    <row r="680" spans="1:29" s="17" customFormat="1" x14ac:dyDescent="0.2">
      <c r="A680" s="23"/>
      <c r="B680" s="28"/>
      <c r="C680" s="36"/>
      <c r="D680" s="25"/>
      <c r="E680" s="21"/>
      <c r="F680" s="21"/>
      <c r="G680" s="43"/>
      <c r="H680" s="21"/>
      <c r="I680" s="162"/>
      <c r="J680" s="522" t="str">
        <f t="shared" si="81"/>
        <v/>
      </c>
      <c r="K680" s="20">
        <f t="shared" si="82"/>
        <v>0</v>
      </c>
      <c r="L680" s="20" t="str">
        <f t="shared" si="83"/>
        <v/>
      </c>
      <c r="M680" s="20" t="str">
        <f t="shared" si="84"/>
        <v/>
      </c>
      <c r="N680" s="20"/>
      <c r="O680" s="20">
        <f t="shared" si="85"/>
        <v>0</v>
      </c>
      <c r="P680" s="20">
        <f t="shared" si="86"/>
        <v>0</v>
      </c>
      <c r="Q680" s="20" t="str">
        <f t="shared" si="87"/>
        <v/>
      </c>
      <c r="R680" s="20">
        <f t="shared" si="88"/>
        <v>0</v>
      </c>
      <c r="S680" s="20"/>
      <c r="T680" s="20"/>
      <c r="U680" s="20"/>
      <c r="V680" s="20"/>
      <c r="W680" s="20"/>
      <c r="X680" s="20"/>
      <c r="Y680" s="20"/>
      <c r="Z680" s="20"/>
      <c r="AA680" s="20"/>
      <c r="AB680" s="21"/>
      <c r="AC680" s="21"/>
    </row>
    <row r="681" spans="1:29" s="17" customFormat="1" x14ac:dyDescent="0.2">
      <c r="A681" s="23"/>
      <c r="B681" s="28"/>
      <c r="C681" s="36"/>
      <c r="D681" s="25"/>
      <c r="E681" s="21"/>
      <c r="F681" s="21"/>
      <c r="G681" s="43"/>
      <c r="H681" s="21"/>
      <c r="I681" s="162"/>
      <c r="J681" s="522" t="str">
        <f t="shared" si="81"/>
        <v/>
      </c>
      <c r="K681" s="20">
        <f t="shared" si="82"/>
        <v>0</v>
      </c>
      <c r="L681" s="20" t="str">
        <f t="shared" si="83"/>
        <v/>
      </c>
      <c r="M681" s="20" t="str">
        <f t="shared" si="84"/>
        <v/>
      </c>
      <c r="N681" s="20"/>
      <c r="O681" s="20">
        <f t="shared" si="85"/>
        <v>0</v>
      </c>
      <c r="P681" s="20">
        <f t="shared" si="86"/>
        <v>0</v>
      </c>
      <c r="Q681" s="20" t="str">
        <f t="shared" si="87"/>
        <v/>
      </c>
      <c r="R681" s="20">
        <f t="shared" si="88"/>
        <v>0</v>
      </c>
      <c r="S681" s="20"/>
      <c r="T681" s="20"/>
      <c r="U681" s="20"/>
      <c r="V681" s="20"/>
      <c r="W681" s="20"/>
      <c r="X681" s="20"/>
      <c r="Y681" s="20"/>
      <c r="Z681" s="20"/>
      <c r="AA681" s="20"/>
      <c r="AB681" s="21"/>
      <c r="AC681" s="21"/>
    </row>
    <row r="682" spans="1:29" s="17" customFormat="1" x14ac:dyDescent="0.2">
      <c r="A682" s="23"/>
      <c r="B682" s="28"/>
      <c r="C682" s="36"/>
      <c r="D682" s="25"/>
      <c r="E682" s="21"/>
      <c r="F682" s="21"/>
      <c r="G682" s="43"/>
      <c r="H682" s="21"/>
      <c r="I682" s="162"/>
      <c r="J682" s="522" t="str">
        <f t="shared" si="81"/>
        <v/>
      </c>
      <c r="K682" s="20">
        <f t="shared" si="82"/>
        <v>0</v>
      </c>
      <c r="L682" s="20" t="str">
        <f t="shared" si="83"/>
        <v/>
      </c>
      <c r="M682" s="20" t="str">
        <f t="shared" si="84"/>
        <v/>
      </c>
      <c r="N682" s="20"/>
      <c r="O682" s="20">
        <f t="shared" si="85"/>
        <v>0</v>
      </c>
      <c r="P682" s="20">
        <f t="shared" si="86"/>
        <v>0</v>
      </c>
      <c r="Q682" s="20" t="str">
        <f t="shared" si="87"/>
        <v/>
      </c>
      <c r="R682" s="20">
        <f t="shared" si="88"/>
        <v>0</v>
      </c>
      <c r="S682" s="20"/>
      <c r="T682" s="20"/>
      <c r="U682" s="20"/>
      <c r="V682" s="20"/>
      <c r="W682" s="20"/>
      <c r="X682" s="20"/>
      <c r="Y682" s="20"/>
      <c r="Z682" s="20"/>
      <c r="AA682" s="20"/>
      <c r="AB682" s="21"/>
      <c r="AC682" s="21"/>
    </row>
    <row r="683" spans="1:29" s="17" customFormat="1" x14ac:dyDescent="0.2">
      <c r="A683" s="23"/>
      <c r="B683" s="28"/>
      <c r="C683" s="36"/>
      <c r="D683" s="25"/>
      <c r="E683" s="21"/>
      <c r="F683" s="21"/>
      <c r="G683" s="43"/>
      <c r="H683" s="21"/>
      <c r="I683" s="162"/>
      <c r="J683" s="522" t="str">
        <f t="shared" si="81"/>
        <v/>
      </c>
      <c r="K683" s="20">
        <f t="shared" si="82"/>
        <v>0</v>
      </c>
      <c r="L683" s="20" t="str">
        <f t="shared" si="83"/>
        <v/>
      </c>
      <c r="M683" s="20" t="str">
        <f t="shared" si="84"/>
        <v/>
      </c>
      <c r="N683" s="20"/>
      <c r="O683" s="20">
        <f t="shared" si="85"/>
        <v>0</v>
      </c>
      <c r="P683" s="20">
        <f t="shared" si="86"/>
        <v>0</v>
      </c>
      <c r="Q683" s="20" t="str">
        <f t="shared" si="87"/>
        <v/>
      </c>
      <c r="R683" s="20">
        <f t="shared" si="88"/>
        <v>0</v>
      </c>
      <c r="S683" s="20"/>
      <c r="T683" s="20"/>
      <c r="U683" s="20"/>
      <c r="V683" s="20"/>
      <c r="W683" s="20"/>
      <c r="X683" s="20"/>
      <c r="Y683" s="20"/>
      <c r="Z683" s="20"/>
      <c r="AA683" s="20"/>
      <c r="AB683" s="21"/>
      <c r="AC683" s="21"/>
    </row>
    <row r="684" spans="1:29" s="17" customFormat="1" x14ac:dyDescent="0.2">
      <c r="A684" s="23"/>
      <c r="B684" s="28"/>
      <c r="C684" s="36"/>
      <c r="D684" s="25"/>
      <c r="E684" s="21"/>
      <c r="F684" s="21"/>
      <c r="G684" s="43"/>
      <c r="H684" s="21"/>
      <c r="I684" s="162"/>
      <c r="J684" s="522" t="str">
        <f t="shared" si="81"/>
        <v/>
      </c>
      <c r="K684" s="20">
        <f t="shared" si="82"/>
        <v>0</v>
      </c>
      <c r="L684" s="20" t="str">
        <f t="shared" si="83"/>
        <v/>
      </c>
      <c r="M684" s="20" t="str">
        <f t="shared" si="84"/>
        <v/>
      </c>
      <c r="N684" s="20"/>
      <c r="O684" s="20">
        <f t="shared" si="85"/>
        <v>0</v>
      </c>
      <c r="P684" s="20">
        <f t="shared" si="86"/>
        <v>0</v>
      </c>
      <c r="Q684" s="20" t="str">
        <f t="shared" si="87"/>
        <v/>
      </c>
      <c r="R684" s="20">
        <f t="shared" si="88"/>
        <v>0</v>
      </c>
      <c r="S684" s="20"/>
      <c r="T684" s="20"/>
      <c r="U684" s="20"/>
      <c r="V684" s="20"/>
      <c r="W684" s="20"/>
      <c r="X684" s="20"/>
      <c r="Y684" s="20"/>
      <c r="Z684" s="20"/>
      <c r="AA684" s="20"/>
      <c r="AB684" s="21"/>
      <c r="AC684" s="21"/>
    </row>
    <row r="685" spans="1:29" s="17" customFormat="1" x14ac:dyDescent="0.2">
      <c r="A685" s="23"/>
      <c r="B685" s="28"/>
      <c r="C685" s="36"/>
      <c r="D685" s="25"/>
      <c r="E685" s="21"/>
      <c r="F685" s="21"/>
      <c r="G685" s="43"/>
      <c r="H685" s="21"/>
      <c r="I685" s="162"/>
      <c r="J685" s="522" t="str">
        <f t="shared" si="81"/>
        <v/>
      </c>
      <c r="K685" s="20">
        <f t="shared" si="82"/>
        <v>0</v>
      </c>
      <c r="L685" s="20" t="str">
        <f t="shared" si="83"/>
        <v/>
      </c>
      <c r="M685" s="20" t="str">
        <f t="shared" si="84"/>
        <v/>
      </c>
      <c r="N685" s="20"/>
      <c r="O685" s="20">
        <f t="shared" si="85"/>
        <v>0</v>
      </c>
      <c r="P685" s="20">
        <f t="shared" si="86"/>
        <v>0</v>
      </c>
      <c r="Q685" s="20" t="str">
        <f t="shared" si="87"/>
        <v/>
      </c>
      <c r="R685" s="20">
        <f t="shared" si="88"/>
        <v>0</v>
      </c>
      <c r="S685" s="20"/>
      <c r="T685" s="20"/>
      <c r="U685" s="20"/>
      <c r="V685" s="20"/>
      <c r="W685" s="20"/>
      <c r="X685" s="20"/>
      <c r="Y685" s="20"/>
      <c r="Z685" s="20"/>
      <c r="AA685" s="20"/>
      <c r="AB685" s="21"/>
      <c r="AC685" s="21"/>
    </row>
    <row r="686" spans="1:29" s="17" customFormat="1" x14ac:dyDescent="0.2">
      <c r="A686" s="23"/>
      <c r="B686" s="28"/>
      <c r="C686" s="36"/>
      <c r="D686" s="25"/>
      <c r="E686" s="21"/>
      <c r="F686" s="21"/>
      <c r="G686" s="43"/>
      <c r="H686" s="21"/>
      <c r="I686" s="162"/>
      <c r="J686" s="522" t="str">
        <f t="shared" si="81"/>
        <v/>
      </c>
      <c r="K686" s="20">
        <f t="shared" si="82"/>
        <v>0</v>
      </c>
      <c r="L686" s="20" t="str">
        <f t="shared" si="83"/>
        <v/>
      </c>
      <c r="M686" s="20" t="str">
        <f t="shared" si="84"/>
        <v/>
      </c>
      <c r="N686" s="20"/>
      <c r="O686" s="20">
        <f t="shared" si="85"/>
        <v>0</v>
      </c>
      <c r="P686" s="20">
        <f t="shared" si="86"/>
        <v>0</v>
      </c>
      <c r="Q686" s="20" t="str">
        <f t="shared" si="87"/>
        <v/>
      </c>
      <c r="R686" s="20">
        <f t="shared" si="88"/>
        <v>0</v>
      </c>
      <c r="S686" s="20"/>
      <c r="T686" s="20"/>
      <c r="U686" s="20"/>
      <c r="V686" s="20"/>
      <c r="W686" s="20"/>
      <c r="X686" s="20"/>
      <c r="Y686" s="20"/>
      <c r="Z686" s="20"/>
      <c r="AA686" s="20"/>
      <c r="AB686" s="21"/>
      <c r="AC686" s="21"/>
    </row>
    <row r="687" spans="1:29" s="17" customFormat="1" x14ac:dyDescent="0.2">
      <c r="A687" s="23"/>
      <c r="B687" s="28"/>
      <c r="C687" s="36"/>
      <c r="D687" s="25"/>
      <c r="E687" s="21"/>
      <c r="F687" s="21"/>
      <c r="G687" s="43"/>
      <c r="H687" s="21"/>
      <c r="I687" s="162"/>
      <c r="J687" s="522" t="str">
        <f t="shared" si="81"/>
        <v/>
      </c>
      <c r="K687" s="20">
        <f t="shared" si="82"/>
        <v>0</v>
      </c>
      <c r="L687" s="20" t="str">
        <f t="shared" si="83"/>
        <v/>
      </c>
      <c r="M687" s="20" t="str">
        <f t="shared" si="84"/>
        <v/>
      </c>
      <c r="N687" s="20"/>
      <c r="O687" s="20">
        <f t="shared" si="85"/>
        <v>0</v>
      </c>
      <c r="P687" s="20">
        <f t="shared" si="86"/>
        <v>0</v>
      </c>
      <c r="Q687" s="20" t="str">
        <f t="shared" si="87"/>
        <v/>
      </c>
      <c r="R687" s="20">
        <f t="shared" si="88"/>
        <v>0</v>
      </c>
      <c r="S687" s="20"/>
      <c r="T687" s="20"/>
      <c r="U687" s="20"/>
      <c r="V687" s="20"/>
      <c r="W687" s="20"/>
      <c r="X687" s="20"/>
      <c r="Y687" s="20"/>
      <c r="Z687" s="20"/>
      <c r="AA687" s="20"/>
      <c r="AB687" s="21"/>
      <c r="AC687" s="21"/>
    </row>
    <row r="688" spans="1:29" s="17" customFormat="1" x14ac:dyDescent="0.2">
      <c r="A688" s="23"/>
      <c r="B688" s="28"/>
      <c r="C688" s="36"/>
      <c r="D688" s="25"/>
      <c r="E688" s="21"/>
      <c r="F688" s="21"/>
      <c r="G688" s="43"/>
      <c r="H688" s="21"/>
      <c r="I688" s="162"/>
      <c r="J688" s="522" t="str">
        <f t="shared" si="81"/>
        <v/>
      </c>
      <c r="K688" s="20">
        <f t="shared" si="82"/>
        <v>0</v>
      </c>
      <c r="L688" s="20" t="str">
        <f t="shared" si="83"/>
        <v/>
      </c>
      <c r="M688" s="20" t="str">
        <f t="shared" si="84"/>
        <v/>
      </c>
      <c r="N688" s="20"/>
      <c r="O688" s="20">
        <f t="shared" si="85"/>
        <v>0</v>
      </c>
      <c r="P688" s="20">
        <f t="shared" si="86"/>
        <v>0</v>
      </c>
      <c r="Q688" s="20" t="str">
        <f t="shared" si="87"/>
        <v/>
      </c>
      <c r="R688" s="20">
        <f t="shared" si="88"/>
        <v>0</v>
      </c>
      <c r="S688" s="20"/>
      <c r="T688" s="20"/>
      <c r="U688" s="20"/>
      <c r="V688" s="20"/>
      <c r="W688" s="20"/>
      <c r="X688" s="20"/>
      <c r="Y688" s="20"/>
      <c r="Z688" s="20"/>
      <c r="AA688" s="20"/>
      <c r="AB688" s="21"/>
      <c r="AC688" s="21"/>
    </row>
    <row r="689" spans="1:29" s="17" customFormat="1" x14ac:dyDescent="0.2">
      <c r="A689" s="23"/>
      <c r="B689" s="28"/>
      <c r="C689" s="36"/>
      <c r="D689" s="25"/>
      <c r="E689" s="21"/>
      <c r="F689" s="21"/>
      <c r="G689" s="43"/>
      <c r="H689" s="21"/>
      <c r="I689" s="162"/>
      <c r="J689" s="522" t="str">
        <f t="shared" si="81"/>
        <v/>
      </c>
      <c r="K689" s="20">
        <f t="shared" si="82"/>
        <v>0</v>
      </c>
      <c r="L689" s="20" t="str">
        <f t="shared" si="83"/>
        <v/>
      </c>
      <c r="M689" s="20" t="str">
        <f t="shared" si="84"/>
        <v/>
      </c>
      <c r="N689" s="20"/>
      <c r="O689" s="20">
        <f t="shared" si="85"/>
        <v>0</v>
      </c>
      <c r="P689" s="20">
        <f t="shared" si="86"/>
        <v>0</v>
      </c>
      <c r="Q689" s="20" t="str">
        <f t="shared" si="87"/>
        <v/>
      </c>
      <c r="R689" s="20">
        <f t="shared" si="88"/>
        <v>0</v>
      </c>
      <c r="S689" s="20"/>
      <c r="T689" s="20"/>
      <c r="U689" s="20"/>
      <c r="V689" s="20"/>
      <c r="W689" s="20"/>
      <c r="X689" s="20"/>
      <c r="Y689" s="20"/>
      <c r="Z689" s="20"/>
      <c r="AA689" s="20"/>
      <c r="AB689" s="21"/>
      <c r="AC689" s="21"/>
    </row>
    <row r="690" spans="1:29" s="17" customFormat="1" x14ac:dyDescent="0.2">
      <c r="A690" s="23"/>
      <c r="B690" s="28"/>
      <c r="C690" s="36"/>
      <c r="D690" s="25"/>
      <c r="E690" s="21"/>
      <c r="F690" s="21"/>
      <c r="G690" s="43"/>
      <c r="H690" s="21"/>
      <c r="I690" s="162"/>
      <c r="J690" s="522" t="str">
        <f t="shared" si="81"/>
        <v/>
      </c>
      <c r="K690" s="20">
        <f t="shared" si="82"/>
        <v>0</v>
      </c>
      <c r="L690" s="20" t="str">
        <f t="shared" si="83"/>
        <v/>
      </c>
      <c r="M690" s="20" t="str">
        <f t="shared" si="84"/>
        <v/>
      </c>
      <c r="N690" s="20"/>
      <c r="O690" s="20">
        <f t="shared" si="85"/>
        <v>0</v>
      </c>
      <c r="P690" s="20">
        <f t="shared" si="86"/>
        <v>0</v>
      </c>
      <c r="Q690" s="20" t="str">
        <f t="shared" si="87"/>
        <v/>
      </c>
      <c r="R690" s="20">
        <f t="shared" si="88"/>
        <v>0</v>
      </c>
      <c r="S690" s="20"/>
      <c r="T690" s="20"/>
      <c r="U690" s="20"/>
      <c r="V690" s="20"/>
      <c r="W690" s="20"/>
      <c r="X690" s="20"/>
      <c r="Y690" s="20"/>
      <c r="Z690" s="20"/>
      <c r="AA690" s="20"/>
      <c r="AB690" s="21"/>
      <c r="AC690" s="21"/>
    </row>
    <row r="691" spans="1:29" s="17" customFormat="1" x14ac:dyDescent="0.2">
      <c r="A691" s="23"/>
      <c r="B691" s="28"/>
      <c r="C691" s="36"/>
      <c r="D691" s="25"/>
      <c r="E691" s="21"/>
      <c r="F691" s="21"/>
      <c r="G691" s="43"/>
      <c r="H691" s="21"/>
      <c r="I691" s="162"/>
      <c r="J691" s="522" t="str">
        <f t="shared" si="81"/>
        <v/>
      </c>
      <c r="K691" s="20">
        <f t="shared" si="82"/>
        <v>0</v>
      </c>
      <c r="L691" s="20" t="str">
        <f t="shared" si="83"/>
        <v/>
      </c>
      <c r="M691" s="20" t="str">
        <f t="shared" si="84"/>
        <v/>
      </c>
      <c r="N691" s="20"/>
      <c r="O691" s="20">
        <f t="shared" si="85"/>
        <v>0</v>
      </c>
      <c r="P691" s="20">
        <f t="shared" si="86"/>
        <v>0</v>
      </c>
      <c r="Q691" s="20" t="str">
        <f t="shared" si="87"/>
        <v/>
      </c>
      <c r="R691" s="20">
        <f t="shared" si="88"/>
        <v>0</v>
      </c>
      <c r="S691" s="20"/>
      <c r="T691" s="20"/>
      <c r="U691" s="20"/>
      <c r="V691" s="20"/>
      <c r="W691" s="20"/>
      <c r="X691" s="20"/>
      <c r="Y691" s="20"/>
      <c r="Z691" s="20"/>
      <c r="AA691" s="20"/>
      <c r="AB691" s="21"/>
      <c r="AC691" s="21"/>
    </row>
    <row r="692" spans="1:29" s="17" customFormat="1" x14ac:dyDescent="0.2">
      <c r="A692" s="23"/>
      <c r="B692" s="28"/>
      <c r="C692" s="36"/>
      <c r="D692" s="25"/>
      <c r="E692" s="21"/>
      <c r="F692" s="21"/>
      <c r="G692" s="43"/>
      <c r="H692" s="21"/>
      <c r="I692" s="162"/>
      <c r="J692" s="522" t="str">
        <f t="shared" si="81"/>
        <v/>
      </c>
      <c r="K692" s="20">
        <f t="shared" si="82"/>
        <v>0</v>
      </c>
      <c r="L692" s="20" t="str">
        <f t="shared" si="83"/>
        <v/>
      </c>
      <c r="M692" s="20" t="str">
        <f t="shared" si="84"/>
        <v/>
      </c>
      <c r="N692" s="20"/>
      <c r="O692" s="20">
        <f t="shared" si="85"/>
        <v>0</v>
      </c>
      <c r="P692" s="20">
        <f t="shared" si="86"/>
        <v>0</v>
      </c>
      <c r="Q692" s="20" t="str">
        <f t="shared" si="87"/>
        <v/>
      </c>
      <c r="R692" s="20">
        <f t="shared" si="88"/>
        <v>0</v>
      </c>
      <c r="S692" s="20"/>
      <c r="T692" s="20"/>
      <c r="U692" s="20"/>
      <c r="V692" s="20"/>
      <c r="W692" s="20"/>
      <c r="X692" s="20"/>
      <c r="Y692" s="20"/>
      <c r="Z692" s="20"/>
      <c r="AA692" s="20"/>
      <c r="AB692" s="21"/>
      <c r="AC692" s="21"/>
    </row>
    <row r="693" spans="1:29" s="17" customFormat="1" x14ac:dyDescent="0.2">
      <c r="A693" s="23"/>
      <c r="B693" s="28"/>
      <c r="C693" s="36"/>
      <c r="D693" s="25"/>
      <c r="E693" s="21"/>
      <c r="F693" s="21"/>
      <c r="G693" s="43"/>
      <c r="H693" s="21"/>
      <c r="I693" s="162"/>
      <c r="J693" s="522" t="str">
        <f t="shared" si="81"/>
        <v/>
      </c>
      <c r="K693" s="20">
        <f t="shared" si="82"/>
        <v>0</v>
      </c>
      <c r="L693" s="20" t="str">
        <f t="shared" si="83"/>
        <v/>
      </c>
      <c r="M693" s="20" t="str">
        <f t="shared" si="84"/>
        <v/>
      </c>
      <c r="N693" s="20"/>
      <c r="O693" s="20">
        <f t="shared" si="85"/>
        <v>0</v>
      </c>
      <c r="P693" s="20">
        <f t="shared" si="86"/>
        <v>0</v>
      </c>
      <c r="Q693" s="20" t="str">
        <f t="shared" si="87"/>
        <v/>
      </c>
      <c r="R693" s="20">
        <f t="shared" si="88"/>
        <v>0</v>
      </c>
      <c r="S693" s="20"/>
      <c r="T693" s="20"/>
      <c r="U693" s="20"/>
      <c r="V693" s="20"/>
      <c r="W693" s="20"/>
      <c r="X693" s="20"/>
      <c r="Y693" s="20"/>
      <c r="Z693" s="20"/>
      <c r="AA693" s="20"/>
      <c r="AB693" s="21"/>
      <c r="AC693" s="21"/>
    </row>
    <row r="694" spans="1:29" s="17" customFormat="1" x14ac:dyDescent="0.2">
      <c r="A694" s="23"/>
      <c r="B694" s="28"/>
      <c r="C694" s="36"/>
      <c r="D694" s="25"/>
      <c r="E694" s="21"/>
      <c r="F694" s="21"/>
      <c r="G694" s="43"/>
      <c r="H694" s="21"/>
      <c r="I694" s="162"/>
      <c r="J694" s="522" t="str">
        <f t="shared" si="81"/>
        <v/>
      </c>
      <c r="K694" s="20">
        <f t="shared" si="82"/>
        <v>0</v>
      </c>
      <c r="L694" s="20" t="str">
        <f t="shared" si="83"/>
        <v/>
      </c>
      <c r="M694" s="20" t="str">
        <f t="shared" si="84"/>
        <v/>
      </c>
      <c r="N694" s="20"/>
      <c r="O694" s="20">
        <f t="shared" si="85"/>
        <v>0</v>
      </c>
      <c r="P694" s="20">
        <f t="shared" si="86"/>
        <v>0</v>
      </c>
      <c r="Q694" s="20" t="str">
        <f t="shared" si="87"/>
        <v/>
      </c>
      <c r="R694" s="20">
        <f t="shared" si="88"/>
        <v>0</v>
      </c>
      <c r="S694" s="20"/>
      <c r="T694" s="20"/>
      <c r="U694" s="20"/>
      <c r="V694" s="20"/>
      <c r="W694" s="20"/>
      <c r="X694" s="20"/>
      <c r="Y694" s="20"/>
      <c r="Z694" s="20"/>
      <c r="AA694" s="20"/>
      <c r="AB694" s="21"/>
      <c r="AC694" s="21"/>
    </row>
    <row r="695" spans="1:29" s="17" customFormat="1" x14ac:dyDescent="0.2">
      <c r="A695" s="23"/>
      <c r="B695" s="28"/>
      <c r="C695" s="36"/>
      <c r="D695" s="25"/>
      <c r="E695" s="21"/>
      <c r="F695" s="21"/>
      <c r="G695" s="43"/>
      <c r="H695" s="21"/>
      <c r="I695" s="162"/>
      <c r="J695" s="522" t="str">
        <f t="shared" si="81"/>
        <v/>
      </c>
      <c r="K695" s="20">
        <f t="shared" si="82"/>
        <v>0</v>
      </c>
      <c r="L695" s="20" t="str">
        <f t="shared" si="83"/>
        <v/>
      </c>
      <c r="M695" s="20" t="str">
        <f t="shared" si="84"/>
        <v/>
      </c>
      <c r="N695" s="20"/>
      <c r="O695" s="20">
        <f t="shared" si="85"/>
        <v>0</v>
      </c>
      <c r="P695" s="20">
        <f t="shared" si="86"/>
        <v>0</v>
      </c>
      <c r="Q695" s="20" t="str">
        <f t="shared" si="87"/>
        <v/>
      </c>
      <c r="R695" s="20">
        <f t="shared" si="88"/>
        <v>0</v>
      </c>
      <c r="S695" s="20"/>
      <c r="T695" s="20"/>
      <c r="U695" s="20"/>
      <c r="V695" s="20"/>
      <c r="W695" s="20"/>
      <c r="X695" s="20"/>
      <c r="Y695" s="20"/>
      <c r="Z695" s="20"/>
      <c r="AA695" s="20"/>
      <c r="AB695" s="21"/>
      <c r="AC695" s="21"/>
    </row>
    <row r="696" spans="1:29" s="17" customFormat="1" x14ac:dyDescent="0.2">
      <c r="A696" s="23"/>
      <c r="B696" s="28"/>
      <c r="C696" s="36"/>
      <c r="D696" s="25"/>
      <c r="E696" s="21"/>
      <c r="F696" s="21"/>
      <c r="G696" s="43"/>
      <c r="H696" s="21"/>
      <c r="I696" s="162"/>
      <c r="J696" s="522" t="str">
        <f t="shared" si="81"/>
        <v/>
      </c>
      <c r="K696" s="20">
        <f t="shared" si="82"/>
        <v>0</v>
      </c>
      <c r="L696" s="20" t="str">
        <f t="shared" si="83"/>
        <v/>
      </c>
      <c r="M696" s="20" t="str">
        <f t="shared" si="84"/>
        <v/>
      </c>
      <c r="N696" s="20"/>
      <c r="O696" s="20">
        <f t="shared" si="85"/>
        <v>0</v>
      </c>
      <c r="P696" s="20">
        <f t="shared" si="86"/>
        <v>0</v>
      </c>
      <c r="Q696" s="20" t="str">
        <f t="shared" si="87"/>
        <v/>
      </c>
      <c r="R696" s="20">
        <f t="shared" si="88"/>
        <v>0</v>
      </c>
      <c r="S696" s="20"/>
      <c r="T696" s="20"/>
      <c r="U696" s="20"/>
      <c r="V696" s="20"/>
      <c r="W696" s="20"/>
      <c r="X696" s="20"/>
      <c r="Y696" s="20"/>
      <c r="Z696" s="20"/>
      <c r="AA696" s="20"/>
      <c r="AB696" s="21"/>
      <c r="AC696" s="21"/>
    </row>
    <row r="697" spans="1:29" s="17" customFormat="1" x14ac:dyDescent="0.2">
      <c r="A697" s="23"/>
      <c r="B697" s="28"/>
      <c r="C697" s="36"/>
      <c r="D697" s="25"/>
      <c r="E697" s="21"/>
      <c r="F697" s="21"/>
      <c r="G697" s="43"/>
      <c r="H697" s="21"/>
      <c r="I697" s="162"/>
      <c r="J697" s="522" t="str">
        <f t="shared" si="81"/>
        <v/>
      </c>
      <c r="K697" s="20">
        <f t="shared" si="82"/>
        <v>0</v>
      </c>
      <c r="L697" s="20" t="str">
        <f t="shared" si="83"/>
        <v/>
      </c>
      <c r="M697" s="20" t="str">
        <f t="shared" si="84"/>
        <v/>
      </c>
      <c r="N697" s="20"/>
      <c r="O697" s="20">
        <f t="shared" si="85"/>
        <v>0</v>
      </c>
      <c r="P697" s="20">
        <f t="shared" si="86"/>
        <v>0</v>
      </c>
      <c r="Q697" s="20" t="str">
        <f t="shared" si="87"/>
        <v/>
      </c>
      <c r="R697" s="20">
        <f t="shared" si="88"/>
        <v>0</v>
      </c>
      <c r="S697" s="20"/>
      <c r="T697" s="20"/>
      <c r="U697" s="20"/>
      <c r="V697" s="20"/>
      <c r="W697" s="20"/>
      <c r="X697" s="20"/>
      <c r="Y697" s="20"/>
      <c r="Z697" s="20"/>
      <c r="AA697" s="20"/>
      <c r="AB697" s="21"/>
      <c r="AC697" s="21"/>
    </row>
    <row r="698" spans="1:29" s="17" customFormat="1" x14ac:dyDescent="0.2">
      <c r="A698" s="23"/>
      <c r="B698" s="28"/>
      <c r="C698" s="36"/>
      <c r="D698" s="25"/>
      <c r="E698" s="21"/>
      <c r="F698" s="21"/>
      <c r="G698" s="43"/>
      <c r="H698" s="21"/>
      <c r="I698" s="162"/>
      <c r="J698" s="522" t="str">
        <f t="shared" si="81"/>
        <v/>
      </c>
      <c r="K698" s="20">
        <f t="shared" si="82"/>
        <v>0</v>
      </c>
      <c r="L698" s="20" t="str">
        <f t="shared" si="83"/>
        <v/>
      </c>
      <c r="M698" s="20" t="str">
        <f t="shared" si="84"/>
        <v/>
      </c>
      <c r="N698" s="20"/>
      <c r="O698" s="20">
        <f t="shared" si="85"/>
        <v>0</v>
      </c>
      <c r="P698" s="20">
        <f t="shared" si="86"/>
        <v>0</v>
      </c>
      <c r="Q698" s="20" t="str">
        <f t="shared" si="87"/>
        <v/>
      </c>
      <c r="R698" s="20">
        <f t="shared" si="88"/>
        <v>0</v>
      </c>
      <c r="S698" s="20"/>
      <c r="T698" s="20"/>
      <c r="U698" s="20"/>
      <c r="V698" s="20"/>
      <c r="W698" s="20"/>
      <c r="X698" s="20"/>
      <c r="Y698" s="20"/>
      <c r="Z698" s="20"/>
      <c r="AA698" s="20"/>
      <c r="AB698" s="21"/>
      <c r="AC698" s="21"/>
    </row>
    <row r="699" spans="1:29" s="17" customFormat="1" x14ac:dyDescent="0.2">
      <c r="A699" s="23"/>
      <c r="B699" s="28"/>
      <c r="C699" s="36"/>
      <c r="D699" s="25"/>
      <c r="E699" s="21"/>
      <c r="F699" s="21"/>
      <c r="G699" s="43"/>
      <c r="H699" s="21"/>
      <c r="I699" s="162"/>
      <c r="J699" s="522" t="str">
        <f t="shared" si="81"/>
        <v/>
      </c>
      <c r="K699" s="20">
        <f t="shared" si="82"/>
        <v>0</v>
      </c>
      <c r="L699" s="20" t="str">
        <f t="shared" si="83"/>
        <v/>
      </c>
      <c r="M699" s="20" t="str">
        <f t="shared" si="84"/>
        <v/>
      </c>
      <c r="N699" s="20"/>
      <c r="O699" s="20">
        <f t="shared" si="85"/>
        <v>0</v>
      </c>
      <c r="P699" s="20">
        <f t="shared" si="86"/>
        <v>0</v>
      </c>
      <c r="Q699" s="20" t="str">
        <f t="shared" si="87"/>
        <v/>
      </c>
      <c r="R699" s="20">
        <f t="shared" si="88"/>
        <v>0</v>
      </c>
      <c r="S699" s="20"/>
      <c r="T699" s="20"/>
      <c r="U699" s="20"/>
      <c r="V699" s="20"/>
      <c r="W699" s="20"/>
      <c r="X699" s="20"/>
      <c r="Y699" s="20"/>
      <c r="Z699" s="20"/>
      <c r="AA699" s="20"/>
      <c r="AB699" s="21"/>
      <c r="AC699" s="21"/>
    </row>
    <row r="700" spans="1:29" s="17" customFormat="1" x14ac:dyDescent="0.2">
      <c r="A700" s="23"/>
      <c r="B700" s="28"/>
      <c r="C700" s="36"/>
      <c r="D700" s="25"/>
      <c r="E700" s="21"/>
      <c r="F700" s="21"/>
      <c r="G700" s="43"/>
      <c r="H700" s="21"/>
      <c r="I700" s="162"/>
      <c r="J700" s="522" t="str">
        <f t="shared" si="81"/>
        <v/>
      </c>
      <c r="K700" s="20">
        <f t="shared" si="82"/>
        <v>0</v>
      </c>
      <c r="L700" s="20" t="str">
        <f t="shared" si="83"/>
        <v/>
      </c>
      <c r="M700" s="20" t="str">
        <f t="shared" si="84"/>
        <v/>
      </c>
      <c r="N700" s="20"/>
      <c r="O700" s="20">
        <f t="shared" si="85"/>
        <v>0</v>
      </c>
      <c r="P700" s="20">
        <f t="shared" si="86"/>
        <v>0</v>
      </c>
      <c r="Q700" s="20" t="str">
        <f t="shared" si="87"/>
        <v/>
      </c>
      <c r="R700" s="20">
        <f t="shared" si="88"/>
        <v>0</v>
      </c>
      <c r="S700" s="20"/>
      <c r="T700" s="20"/>
      <c r="U700" s="20"/>
      <c r="V700" s="20"/>
      <c r="W700" s="20"/>
      <c r="X700" s="20"/>
      <c r="Y700" s="20"/>
      <c r="Z700" s="20"/>
      <c r="AA700" s="20"/>
      <c r="AB700" s="21"/>
      <c r="AC700" s="21"/>
    </row>
    <row r="701" spans="1:29" s="17" customFormat="1" x14ac:dyDescent="0.2">
      <c r="A701" s="23"/>
      <c r="B701" s="28"/>
      <c r="C701" s="36"/>
      <c r="D701" s="25"/>
      <c r="E701" s="21"/>
      <c r="F701" s="21"/>
      <c r="G701" s="43"/>
      <c r="H701" s="21"/>
      <c r="I701" s="162"/>
      <c r="J701" s="522" t="str">
        <f t="shared" si="81"/>
        <v/>
      </c>
      <c r="K701" s="20">
        <f t="shared" si="82"/>
        <v>0</v>
      </c>
      <c r="L701" s="20" t="str">
        <f t="shared" si="83"/>
        <v/>
      </c>
      <c r="M701" s="20" t="str">
        <f t="shared" si="84"/>
        <v/>
      </c>
      <c r="N701" s="20"/>
      <c r="O701" s="20">
        <f t="shared" si="85"/>
        <v>0</v>
      </c>
      <c r="P701" s="20">
        <f t="shared" si="86"/>
        <v>0</v>
      </c>
      <c r="Q701" s="20" t="str">
        <f t="shared" si="87"/>
        <v/>
      </c>
      <c r="R701" s="20">
        <f t="shared" si="88"/>
        <v>0</v>
      </c>
      <c r="S701" s="20"/>
      <c r="T701" s="20"/>
      <c r="U701" s="20"/>
      <c r="V701" s="20"/>
      <c r="W701" s="20"/>
      <c r="X701" s="20"/>
      <c r="Y701" s="20"/>
      <c r="Z701" s="20"/>
      <c r="AA701" s="20"/>
      <c r="AB701" s="21"/>
      <c r="AC701" s="21"/>
    </row>
    <row r="702" spans="1:29" s="17" customFormat="1" x14ac:dyDescent="0.2">
      <c r="A702" s="23"/>
      <c r="B702" s="28"/>
      <c r="C702" s="36"/>
      <c r="D702" s="25"/>
      <c r="E702" s="21"/>
      <c r="F702" s="21"/>
      <c r="G702" s="43"/>
      <c r="H702" s="21"/>
      <c r="I702" s="162"/>
      <c r="J702" s="522" t="str">
        <f t="shared" si="81"/>
        <v/>
      </c>
      <c r="K702" s="20">
        <f t="shared" si="82"/>
        <v>0</v>
      </c>
      <c r="L702" s="20" t="str">
        <f t="shared" si="83"/>
        <v/>
      </c>
      <c r="M702" s="20" t="str">
        <f t="shared" si="84"/>
        <v/>
      </c>
      <c r="N702" s="20"/>
      <c r="O702" s="20">
        <f t="shared" si="85"/>
        <v>0</v>
      </c>
      <c r="P702" s="20">
        <f t="shared" si="86"/>
        <v>0</v>
      </c>
      <c r="Q702" s="20" t="str">
        <f t="shared" si="87"/>
        <v/>
      </c>
      <c r="R702" s="20">
        <f t="shared" si="88"/>
        <v>0</v>
      </c>
      <c r="S702" s="20"/>
      <c r="T702" s="20"/>
      <c r="U702" s="20"/>
      <c r="V702" s="20"/>
      <c r="W702" s="20"/>
      <c r="X702" s="20"/>
      <c r="Y702" s="20"/>
      <c r="Z702" s="20"/>
      <c r="AA702" s="20"/>
      <c r="AB702" s="21"/>
      <c r="AC702" s="21"/>
    </row>
    <row r="703" spans="1:29" s="17" customFormat="1" x14ac:dyDescent="0.2">
      <c r="A703" s="23"/>
      <c r="B703" s="28"/>
      <c r="C703" s="36"/>
      <c r="D703" s="25"/>
      <c r="E703" s="21"/>
      <c r="F703" s="21"/>
      <c r="G703" s="43"/>
      <c r="H703" s="21"/>
      <c r="I703" s="162"/>
      <c r="J703" s="522" t="str">
        <f t="shared" si="81"/>
        <v/>
      </c>
      <c r="K703" s="20">
        <f t="shared" si="82"/>
        <v>0</v>
      </c>
      <c r="L703" s="20" t="str">
        <f t="shared" si="83"/>
        <v/>
      </c>
      <c r="M703" s="20" t="str">
        <f t="shared" si="84"/>
        <v/>
      </c>
      <c r="N703" s="20"/>
      <c r="O703" s="20">
        <f t="shared" si="85"/>
        <v>0</v>
      </c>
      <c r="P703" s="20">
        <f t="shared" si="86"/>
        <v>0</v>
      </c>
      <c r="Q703" s="20" t="str">
        <f t="shared" si="87"/>
        <v/>
      </c>
      <c r="R703" s="20">
        <f t="shared" si="88"/>
        <v>0</v>
      </c>
      <c r="S703" s="20"/>
      <c r="T703" s="20"/>
      <c r="U703" s="20"/>
      <c r="V703" s="20"/>
      <c r="W703" s="20"/>
      <c r="X703" s="20"/>
      <c r="Y703" s="20"/>
      <c r="Z703" s="20"/>
      <c r="AA703" s="20"/>
      <c r="AB703" s="21"/>
      <c r="AC703" s="21"/>
    </row>
    <row r="704" spans="1:29" s="17" customFormat="1" x14ac:dyDescent="0.2">
      <c r="A704" s="23"/>
      <c r="B704" s="28"/>
      <c r="C704" s="36"/>
      <c r="D704" s="25"/>
      <c r="E704" s="21"/>
      <c r="F704" s="21"/>
      <c r="G704" s="43"/>
      <c r="H704" s="21"/>
      <c r="I704" s="162"/>
      <c r="J704" s="522" t="str">
        <f t="shared" si="81"/>
        <v/>
      </c>
      <c r="K704" s="20">
        <f t="shared" si="82"/>
        <v>0</v>
      </c>
      <c r="L704" s="20" t="str">
        <f t="shared" si="83"/>
        <v/>
      </c>
      <c r="M704" s="20" t="str">
        <f t="shared" si="84"/>
        <v/>
      </c>
      <c r="N704" s="20"/>
      <c r="O704" s="20">
        <f t="shared" si="85"/>
        <v>0</v>
      </c>
      <c r="P704" s="20">
        <f t="shared" si="86"/>
        <v>0</v>
      </c>
      <c r="Q704" s="20" t="str">
        <f t="shared" si="87"/>
        <v/>
      </c>
      <c r="R704" s="20">
        <f t="shared" si="88"/>
        <v>0</v>
      </c>
      <c r="S704" s="20"/>
      <c r="T704" s="20"/>
      <c r="U704" s="20"/>
      <c r="V704" s="20"/>
      <c r="W704" s="20"/>
      <c r="X704" s="20"/>
      <c r="Y704" s="20"/>
      <c r="Z704" s="20"/>
      <c r="AA704" s="20"/>
      <c r="AB704" s="21"/>
      <c r="AC704" s="21"/>
    </row>
    <row r="705" spans="1:29" s="17" customFormat="1" x14ac:dyDescent="0.2">
      <c r="A705" s="23"/>
      <c r="B705" s="28"/>
      <c r="C705" s="36"/>
      <c r="D705" s="25"/>
      <c r="E705" s="21"/>
      <c r="F705" s="21"/>
      <c r="G705" s="43"/>
      <c r="H705" s="21"/>
      <c r="I705" s="162"/>
      <c r="J705" s="522" t="str">
        <f t="shared" si="81"/>
        <v/>
      </c>
      <c r="K705" s="20">
        <f t="shared" si="82"/>
        <v>0</v>
      </c>
      <c r="L705" s="20" t="str">
        <f t="shared" si="83"/>
        <v/>
      </c>
      <c r="M705" s="20" t="str">
        <f t="shared" si="84"/>
        <v/>
      </c>
      <c r="N705" s="20"/>
      <c r="O705" s="20">
        <f t="shared" si="85"/>
        <v>0</v>
      </c>
      <c r="P705" s="20">
        <f t="shared" si="86"/>
        <v>0</v>
      </c>
      <c r="Q705" s="20" t="str">
        <f t="shared" si="87"/>
        <v/>
      </c>
      <c r="R705" s="20">
        <f t="shared" si="88"/>
        <v>0</v>
      </c>
      <c r="S705" s="20"/>
      <c r="T705" s="20"/>
      <c r="U705" s="20"/>
      <c r="V705" s="20"/>
      <c r="W705" s="20"/>
      <c r="X705" s="20"/>
      <c r="Y705" s="20"/>
      <c r="Z705" s="20"/>
      <c r="AA705" s="20"/>
      <c r="AB705" s="21"/>
      <c r="AC705" s="21"/>
    </row>
    <row r="706" spans="1:29" s="17" customFormat="1" x14ac:dyDescent="0.2">
      <c r="A706" s="23"/>
      <c r="B706" s="28"/>
      <c r="C706" s="36"/>
      <c r="D706" s="25"/>
      <c r="E706" s="21"/>
      <c r="F706" s="21"/>
      <c r="G706" s="43"/>
      <c r="H706" s="21"/>
      <c r="I706" s="162"/>
      <c r="J706" s="522" t="str">
        <f t="shared" si="81"/>
        <v/>
      </c>
      <c r="K706" s="20">
        <f t="shared" si="82"/>
        <v>0</v>
      </c>
      <c r="L706" s="20" t="str">
        <f t="shared" si="83"/>
        <v/>
      </c>
      <c r="M706" s="20" t="str">
        <f t="shared" si="84"/>
        <v/>
      </c>
      <c r="N706" s="20"/>
      <c r="O706" s="20">
        <f t="shared" si="85"/>
        <v>0</v>
      </c>
      <c r="P706" s="20">
        <f t="shared" si="86"/>
        <v>0</v>
      </c>
      <c r="Q706" s="20" t="str">
        <f t="shared" si="87"/>
        <v/>
      </c>
      <c r="R706" s="20">
        <f t="shared" si="88"/>
        <v>0</v>
      </c>
      <c r="S706" s="20"/>
      <c r="T706" s="20"/>
      <c r="U706" s="20"/>
      <c r="V706" s="20"/>
      <c r="W706" s="20"/>
      <c r="X706" s="20"/>
      <c r="Y706" s="20"/>
      <c r="Z706" s="20"/>
      <c r="AA706" s="20"/>
      <c r="AB706" s="21"/>
      <c r="AC706" s="21"/>
    </row>
    <row r="707" spans="1:29" s="17" customFormat="1" x14ac:dyDescent="0.2">
      <c r="A707" s="23"/>
      <c r="B707" s="28"/>
      <c r="C707" s="36"/>
      <c r="D707" s="25"/>
      <c r="E707" s="21"/>
      <c r="F707" s="21"/>
      <c r="G707" s="43"/>
      <c r="H707" s="21"/>
      <c r="I707" s="162"/>
      <c r="J707" s="522" t="str">
        <f t="shared" si="81"/>
        <v/>
      </c>
      <c r="K707" s="20">
        <f t="shared" si="82"/>
        <v>0</v>
      </c>
      <c r="L707" s="20" t="str">
        <f t="shared" si="83"/>
        <v/>
      </c>
      <c r="M707" s="20" t="str">
        <f t="shared" si="84"/>
        <v/>
      </c>
      <c r="N707" s="20"/>
      <c r="O707" s="20">
        <f t="shared" si="85"/>
        <v>0</v>
      </c>
      <c r="P707" s="20">
        <f t="shared" si="86"/>
        <v>0</v>
      </c>
      <c r="Q707" s="20" t="str">
        <f t="shared" si="87"/>
        <v/>
      </c>
      <c r="R707" s="20">
        <f t="shared" si="88"/>
        <v>0</v>
      </c>
      <c r="S707" s="20"/>
      <c r="T707" s="20"/>
      <c r="U707" s="20"/>
      <c r="V707" s="20"/>
      <c r="W707" s="20"/>
      <c r="X707" s="20"/>
      <c r="Y707" s="20"/>
      <c r="Z707" s="20"/>
      <c r="AA707" s="20"/>
      <c r="AB707" s="21"/>
      <c r="AC707" s="21"/>
    </row>
    <row r="708" spans="1:29" s="17" customFormat="1" x14ac:dyDescent="0.2">
      <c r="A708" s="23"/>
      <c r="B708" s="28"/>
      <c r="C708" s="36"/>
      <c r="D708" s="25"/>
      <c r="E708" s="21"/>
      <c r="F708" s="21"/>
      <c r="G708" s="43"/>
      <c r="H708" s="21"/>
      <c r="I708" s="162"/>
      <c r="J708" s="522" t="str">
        <f t="shared" si="81"/>
        <v/>
      </c>
      <c r="K708" s="20">
        <f t="shared" si="82"/>
        <v>0</v>
      </c>
      <c r="L708" s="20" t="str">
        <f t="shared" si="83"/>
        <v/>
      </c>
      <c r="M708" s="20" t="str">
        <f t="shared" si="84"/>
        <v/>
      </c>
      <c r="N708" s="20"/>
      <c r="O708" s="20">
        <f t="shared" si="85"/>
        <v>0</v>
      </c>
      <c r="P708" s="20">
        <f t="shared" si="86"/>
        <v>0</v>
      </c>
      <c r="Q708" s="20" t="str">
        <f t="shared" si="87"/>
        <v/>
      </c>
      <c r="R708" s="20">
        <f t="shared" si="88"/>
        <v>0</v>
      </c>
      <c r="S708" s="20"/>
      <c r="T708" s="20"/>
      <c r="U708" s="20"/>
      <c r="V708" s="20"/>
      <c r="W708" s="20"/>
      <c r="X708" s="20"/>
      <c r="Y708" s="20"/>
      <c r="Z708" s="20"/>
      <c r="AA708" s="20"/>
      <c r="AB708" s="21"/>
      <c r="AC708" s="21"/>
    </row>
    <row r="709" spans="1:29" s="17" customFormat="1" x14ac:dyDescent="0.2">
      <c r="A709" s="23"/>
      <c r="B709" s="28"/>
      <c r="C709" s="36"/>
      <c r="D709" s="25"/>
      <c r="E709" s="21"/>
      <c r="F709" s="21"/>
      <c r="G709" s="43"/>
      <c r="H709" s="21"/>
      <c r="I709" s="162"/>
      <c r="J709" s="522" t="str">
        <f t="shared" si="81"/>
        <v/>
      </c>
      <c r="K709" s="20">
        <f t="shared" si="82"/>
        <v>0</v>
      </c>
      <c r="L709" s="20" t="str">
        <f t="shared" si="83"/>
        <v/>
      </c>
      <c r="M709" s="20" t="str">
        <f t="shared" si="84"/>
        <v/>
      </c>
      <c r="N709" s="20"/>
      <c r="O709" s="20">
        <f t="shared" si="85"/>
        <v>0</v>
      </c>
      <c r="P709" s="20">
        <f t="shared" si="86"/>
        <v>0</v>
      </c>
      <c r="Q709" s="20" t="str">
        <f t="shared" si="87"/>
        <v/>
      </c>
      <c r="R709" s="20">
        <f t="shared" si="88"/>
        <v>0</v>
      </c>
      <c r="S709" s="20"/>
      <c r="T709" s="20"/>
      <c r="U709" s="20"/>
      <c r="V709" s="20"/>
      <c r="W709" s="20"/>
      <c r="X709" s="20"/>
      <c r="Y709" s="20"/>
      <c r="Z709" s="20"/>
      <c r="AA709" s="20"/>
      <c r="AB709" s="21"/>
      <c r="AC709" s="21"/>
    </row>
    <row r="710" spans="1:29" s="17" customFormat="1" x14ac:dyDescent="0.2">
      <c r="A710" s="23"/>
      <c r="B710" s="28"/>
      <c r="C710" s="36"/>
      <c r="D710" s="25"/>
      <c r="E710" s="21"/>
      <c r="F710" s="21"/>
      <c r="G710" s="43"/>
      <c r="H710" s="21"/>
      <c r="I710" s="162"/>
      <c r="J710" s="522" t="str">
        <f t="shared" si="81"/>
        <v/>
      </c>
      <c r="K710" s="20">
        <f t="shared" si="82"/>
        <v>0</v>
      </c>
      <c r="L710" s="20" t="str">
        <f t="shared" si="83"/>
        <v/>
      </c>
      <c r="M710" s="20" t="str">
        <f t="shared" si="84"/>
        <v/>
      </c>
      <c r="N710" s="20"/>
      <c r="O710" s="20">
        <f t="shared" si="85"/>
        <v>0</v>
      </c>
      <c r="P710" s="20">
        <f t="shared" si="86"/>
        <v>0</v>
      </c>
      <c r="Q710" s="20" t="str">
        <f t="shared" si="87"/>
        <v/>
      </c>
      <c r="R710" s="20">
        <f t="shared" si="88"/>
        <v>0</v>
      </c>
      <c r="S710" s="20"/>
      <c r="T710" s="20"/>
      <c r="U710" s="20"/>
      <c r="V710" s="20"/>
      <c r="W710" s="20"/>
      <c r="X710" s="20"/>
      <c r="Y710" s="20"/>
      <c r="Z710" s="20"/>
      <c r="AA710" s="20"/>
      <c r="AB710" s="21"/>
      <c r="AC710" s="21"/>
    </row>
    <row r="711" spans="1:29" s="17" customFormat="1" x14ac:dyDescent="0.2">
      <c r="A711" s="23"/>
      <c r="B711" s="28"/>
      <c r="C711" s="36"/>
      <c r="D711" s="25"/>
      <c r="E711" s="21"/>
      <c r="F711" s="21"/>
      <c r="G711" s="43"/>
      <c r="H711" s="21"/>
      <c r="I711" s="162"/>
      <c r="J711" s="522" t="str">
        <f t="shared" si="81"/>
        <v/>
      </c>
      <c r="K711" s="20">
        <f t="shared" si="82"/>
        <v>0</v>
      </c>
      <c r="L711" s="20" t="str">
        <f t="shared" si="83"/>
        <v/>
      </c>
      <c r="M711" s="20" t="str">
        <f t="shared" si="84"/>
        <v/>
      </c>
      <c r="N711" s="20"/>
      <c r="O711" s="20">
        <f t="shared" si="85"/>
        <v>0</v>
      </c>
      <c r="P711" s="20">
        <f t="shared" si="86"/>
        <v>0</v>
      </c>
      <c r="Q711" s="20" t="str">
        <f t="shared" si="87"/>
        <v/>
      </c>
      <c r="R711" s="20">
        <f t="shared" si="88"/>
        <v>0</v>
      </c>
      <c r="S711" s="20"/>
      <c r="T711" s="20"/>
      <c r="U711" s="20"/>
      <c r="V711" s="20"/>
      <c r="W711" s="20"/>
      <c r="X711" s="20"/>
      <c r="Y711" s="20"/>
      <c r="Z711" s="20"/>
      <c r="AA711" s="20"/>
      <c r="AB711" s="21"/>
      <c r="AC711" s="21"/>
    </row>
    <row r="712" spans="1:29" s="17" customFormat="1" x14ac:dyDescent="0.2">
      <c r="A712" s="23"/>
      <c r="B712" s="28"/>
      <c r="C712" s="36"/>
      <c r="D712" s="25"/>
      <c r="E712" s="21"/>
      <c r="F712" s="21"/>
      <c r="G712" s="43"/>
      <c r="H712" s="21"/>
      <c r="I712" s="162"/>
      <c r="J712" s="522" t="str">
        <f t="shared" si="81"/>
        <v/>
      </c>
      <c r="K712" s="20">
        <f t="shared" si="82"/>
        <v>0</v>
      </c>
      <c r="L712" s="20" t="str">
        <f t="shared" si="83"/>
        <v/>
      </c>
      <c r="M712" s="20" t="str">
        <f t="shared" si="84"/>
        <v/>
      </c>
      <c r="N712" s="20"/>
      <c r="O712" s="20">
        <f t="shared" si="85"/>
        <v>0</v>
      </c>
      <c r="P712" s="20">
        <f t="shared" si="86"/>
        <v>0</v>
      </c>
      <c r="Q712" s="20" t="str">
        <f t="shared" si="87"/>
        <v/>
      </c>
      <c r="R712" s="20">
        <f t="shared" si="88"/>
        <v>0</v>
      </c>
      <c r="S712" s="20"/>
      <c r="T712" s="20"/>
      <c r="U712" s="20"/>
      <c r="V712" s="20"/>
      <c r="W712" s="20"/>
      <c r="X712" s="20"/>
      <c r="Y712" s="20"/>
      <c r="Z712" s="20"/>
      <c r="AA712" s="20"/>
      <c r="AB712" s="21"/>
      <c r="AC712" s="21"/>
    </row>
    <row r="713" spans="1:29" s="17" customFormat="1" x14ac:dyDescent="0.2">
      <c r="A713" s="23"/>
      <c r="B713" s="28"/>
      <c r="C713" s="36"/>
      <c r="D713" s="25"/>
      <c r="E713" s="21"/>
      <c r="F713" s="21"/>
      <c r="G713" s="43"/>
      <c r="H713" s="21"/>
      <c r="I713" s="162"/>
      <c r="J713" s="522" t="str">
        <f t="shared" si="81"/>
        <v/>
      </c>
      <c r="K713" s="20">
        <f t="shared" si="82"/>
        <v>0</v>
      </c>
      <c r="L713" s="20" t="str">
        <f t="shared" si="83"/>
        <v/>
      </c>
      <c r="M713" s="20" t="str">
        <f t="shared" si="84"/>
        <v/>
      </c>
      <c r="N713" s="20"/>
      <c r="O713" s="20">
        <f t="shared" si="85"/>
        <v>0</v>
      </c>
      <c r="P713" s="20">
        <f t="shared" si="86"/>
        <v>0</v>
      </c>
      <c r="Q713" s="20" t="str">
        <f t="shared" si="87"/>
        <v/>
      </c>
      <c r="R713" s="20">
        <f t="shared" si="88"/>
        <v>0</v>
      </c>
      <c r="S713" s="20"/>
      <c r="T713" s="20"/>
      <c r="U713" s="20"/>
      <c r="V713" s="20"/>
      <c r="W713" s="20"/>
      <c r="X713" s="20"/>
      <c r="Y713" s="20"/>
      <c r="Z713" s="20"/>
      <c r="AA713" s="20"/>
      <c r="AB713" s="21"/>
      <c r="AC713" s="21"/>
    </row>
    <row r="714" spans="1:29" s="17" customFormat="1" x14ac:dyDescent="0.2">
      <c r="A714" s="23"/>
      <c r="B714" s="28"/>
      <c r="C714" s="36"/>
      <c r="D714" s="25"/>
      <c r="E714" s="21"/>
      <c r="F714" s="21"/>
      <c r="G714" s="43"/>
      <c r="H714" s="21"/>
      <c r="I714" s="162"/>
      <c r="J714" s="522" t="str">
        <f t="shared" si="81"/>
        <v/>
      </c>
      <c r="K714" s="20">
        <f t="shared" si="82"/>
        <v>0</v>
      </c>
      <c r="L714" s="20" t="str">
        <f t="shared" si="83"/>
        <v/>
      </c>
      <c r="M714" s="20" t="str">
        <f t="shared" si="84"/>
        <v/>
      </c>
      <c r="N714" s="20"/>
      <c r="O714" s="20">
        <f t="shared" si="85"/>
        <v>0</v>
      </c>
      <c r="P714" s="20">
        <f t="shared" si="86"/>
        <v>0</v>
      </c>
      <c r="Q714" s="20" t="str">
        <f t="shared" si="87"/>
        <v/>
      </c>
      <c r="R714" s="20">
        <f t="shared" si="88"/>
        <v>0</v>
      </c>
      <c r="S714" s="20"/>
      <c r="T714" s="20"/>
      <c r="U714" s="20"/>
      <c r="V714" s="20"/>
      <c r="W714" s="20"/>
      <c r="X714" s="20"/>
      <c r="Y714" s="20"/>
      <c r="Z714" s="20"/>
      <c r="AA714" s="20"/>
      <c r="AB714" s="21"/>
      <c r="AC714" s="21"/>
    </row>
    <row r="715" spans="1:29" s="17" customFormat="1" x14ac:dyDescent="0.2">
      <c r="A715" s="23"/>
      <c r="B715" s="28"/>
      <c r="C715" s="36"/>
      <c r="D715" s="25"/>
      <c r="E715" s="21"/>
      <c r="F715" s="21"/>
      <c r="G715" s="43"/>
      <c r="H715" s="21"/>
      <c r="I715" s="162"/>
      <c r="J715" s="522" t="str">
        <f t="shared" ref="J715:J778" si="89">IF(K715=K714,"",SUMIF(K:K,K715,I:I))</f>
        <v/>
      </c>
      <c r="K715" s="20">
        <f t="shared" si="82"/>
        <v>0</v>
      </c>
      <c r="L715" s="20" t="str">
        <f t="shared" si="83"/>
        <v/>
      </c>
      <c r="M715" s="20" t="str">
        <f t="shared" si="84"/>
        <v/>
      </c>
      <c r="N715" s="20"/>
      <c r="O715" s="20">
        <f t="shared" si="85"/>
        <v>0</v>
      </c>
      <c r="P715" s="20">
        <f t="shared" si="86"/>
        <v>0</v>
      </c>
      <c r="Q715" s="20" t="str">
        <f t="shared" si="87"/>
        <v/>
      </c>
      <c r="R715" s="20">
        <f t="shared" si="88"/>
        <v>0</v>
      </c>
      <c r="S715" s="20"/>
      <c r="T715" s="20"/>
      <c r="U715" s="20"/>
      <c r="V715" s="20"/>
      <c r="W715" s="20"/>
      <c r="X715" s="20"/>
      <c r="Y715" s="20"/>
      <c r="Z715" s="20"/>
      <c r="AA715" s="20"/>
      <c r="AB715" s="21"/>
      <c r="AC715" s="21"/>
    </row>
    <row r="716" spans="1:29" s="17" customFormat="1" x14ac:dyDescent="0.2">
      <c r="A716" s="23"/>
      <c r="B716" s="28"/>
      <c r="C716" s="36"/>
      <c r="D716" s="25"/>
      <c r="E716" s="21"/>
      <c r="F716" s="21"/>
      <c r="G716" s="43"/>
      <c r="H716" s="21"/>
      <c r="I716" s="162"/>
      <c r="J716" s="522" t="str">
        <f t="shared" si="89"/>
        <v/>
      </c>
      <c r="K716" s="20">
        <f t="shared" ref="K716:K779" si="90">IF(ISBLANK(A716),K715,A716)</f>
        <v>0</v>
      </c>
      <c r="L716" s="20" t="str">
        <f t="shared" si="83"/>
        <v/>
      </c>
      <c r="M716" s="20" t="str">
        <f t="shared" si="84"/>
        <v/>
      </c>
      <c r="N716" s="20"/>
      <c r="O716" s="20">
        <f t="shared" si="85"/>
        <v>0</v>
      </c>
      <c r="P716" s="20">
        <f t="shared" si="86"/>
        <v>0</v>
      </c>
      <c r="Q716" s="20" t="str">
        <f t="shared" si="87"/>
        <v/>
      </c>
      <c r="R716" s="20">
        <f t="shared" si="88"/>
        <v>0</v>
      </c>
      <c r="S716" s="20"/>
      <c r="T716" s="20"/>
      <c r="U716" s="20"/>
      <c r="V716" s="20"/>
      <c r="W716" s="20"/>
      <c r="X716" s="20"/>
      <c r="Y716" s="20"/>
      <c r="Z716" s="20"/>
      <c r="AA716" s="20"/>
      <c r="AB716" s="21"/>
      <c r="AC716" s="21"/>
    </row>
    <row r="717" spans="1:29" s="17" customFormat="1" x14ac:dyDescent="0.2">
      <c r="A717" s="23"/>
      <c r="B717" s="28"/>
      <c r="C717" s="36"/>
      <c r="D717" s="25"/>
      <c r="E717" s="21"/>
      <c r="F717" s="21"/>
      <c r="G717" s="43"/>
      <c r="H717" s="21"/>
      <c r="I717" s="162"/>
      <c r="J717" s="522" t="str">
        <f t="shared" si="89"/>
        <v/>
      </c>
      <c r="K717" s="20">
        <f t="shared" si="90"/>
        <v>0</v>
      </c>
      <c r="L717" s="20" t="str">
        <f t="shared" si="83"/>
        <v/>
      </c>
      <c r="M717" s="20" t="str">
        <f t="shared" si="84"/>
        <v/>
      </c>
      <c r="N717" s="20"/>
      <c r="O717" s="20">
        <f t="shared" si="85"/>
        <v>0</v>
      </c>
      <c r="P717" s="20">
        <f t="shared" si="86"/>
        <v>0</v>
      </c>
      <c r="Q717" s="20" t="str">
        <f t="shared" si="87"/>
        <v/>
      </c>
      <c r="R717" s="20">
        <f t="shared" si="88"/>
        <v>0</v>
      </c>
      <c r="S717" s="20"/>
      <c r="T717" s="20"/>
      <c r="U717" s="20"/>
      <c r="V717" s="20"/>
      <c r="W717" s="20"/>
      <c r="X717" s="20"/>
      <c r="Y717" s="20"/>
      <c r="Z717" s="20"/>
      <c r="AA717" s="20"/>
      <c r="AB717" s="21"/>
      <c r="AC717" s="21"/>
    </row>
    <row r="718" spans="1:29" s="17" customFormat="1" x14ac:dyDescent="0.2">
      <c r="A718" s="23"/>
      <c r="B718" s="28"/>
      <c r="C718" s="36"/>
      <c r="D718" s="25"/>
      <c r="E718" s="21"/>
      <c r="F718" s="21"/>
      <c r="G718" s="43"/>
      <c r="H718" s="21"/>
      <c r="I718" s="162"/>
      <c r="J718" s="522" t="str">
        <f t="shared" si="89"/>
        <v/>
      </c>
      <c r="K718" s="20">
        <f t="shared" si="90"/>
        <v>0</v>
      </c>
      <c r="L718" s="20" t="str">
        <f t="shared" si="83"/>
        <v/>
      </c>
      <c r="M718" s="20" t="str">
        <f t="shared" si="84"/>
        <v/>
      </c>
      <c r="N718" s="20"/>
      <c r="O718" s="20">
        <f t="shared" si="85"/>
        <v>0</v>
      </c>
      <c r="P718" s="20">
        <f t="shared" si="86"/>
        <v>0</v>
      </c>
      <c r="Q718" s="20" t="str">
        <f t="shared" si="87"/>
        <v/>
      </c>
      <c r="R718" s="20">
        <f t="shared" si="88"/>
        <v>0</v>
      </c>
      <c r="S718" s="20"/>
      <c r="T718" s="20"/>
      <c r="U718" s="20"/>
      <c r="V718" s="20"/>
      <c r="W718" s="20"/>
      <c r="X718" s="20"/>
      <c r="Y718" s="20"/>
      <c r="Z718" s="20"/>
      <c r="AA718" s="20"/>
      <c r="AB718" s="21"/>
      <c r="AC718" s="21"/>
    </row>
    <row r="719" spans="1:29" s="17" customFormat="1" x14ac:dyDescent="0.2">
      <c r="A719" s="23"/>
      <c r="B719" s="28"/>
      <c r="C719" s="36"/>
      <c r="D719" s="25"/>
      <c r="E719" s="21"/>
      <c r="F719" s="21"/>
      <c r="G719" s="43"/>
      <c r="H719" s="21"/>
      <c r="I719" s="162"/>
      <c r="J719" s="522" t="str">
        <f t="shared" si="89"/>
        <v/>
      </c>
      <c r="K719" s="20">
        <f t="shared" si="90"/>
        <v>0</v>
      </c>
      <c r="L719" s="20" t="str">
        <f t="shared" ref="L719:L782" si="91">LEFT(H719,11)</f>
        <v/>
      </c>
      <c r="M719" s="20" t="str">
        <f t="shared" ref="M719:M782" si="92">LEFT(E719,2)</f>
        <v/>
      </c>
      <c r="N719" s="20"/>
      <c r="O719" s="20">
        <f t="shared" ref="O719:O782" si="93">K719</f>
        <v>0</v>
      </c>
      <c r="P719" s="20">
        <f t="shared" ref="P719:P782" si="94">LEN(L719)</f>
        <v>0</v>
      </c>
      <c r="Q719" s="20" t="str">
        <f t="shared" ref="Q719:Q782" si="95">IF(LEN(L719)=11,L719,IF(LEN(L719)=10,CONCATENATE(L719," "),IF(LEN(L719)=9,CONCATENATE(L719,"  "),IF(LEN(L719)=8,CONCATENATE(L719,"   "),""))))</f>
        <v/>
      </c>
      <c r="R719" s="20">
        <f t="shared" ref="R719:R782" si="96">LEN(Q719)</f>
        <v>0</v>
      </c>
      <c r="S719" s="20"/>
      <c r="T719" s="20"/>
      <c r="U719" s="20"/>
      <c r="V719" s="20"/>
      <c r="W719" s="20"/>
      <c r="X719" s="20"/>
      <c r="Y719" s="20"/>
      <c r="Z719" s="20"/>
      <c r="AA719" s="20"/>
      <c r="AB719" s="21"/>
      <c r="AC719" s="21"/>
    </row>
    <row r="720" spans="1:29" s="17" customFormat="1" x14ac:dyDescent="0.2">
      <c r="A720" s="23"/>
      <c r="B720" s="28"/>
      <c r="C720" s="36"/>
      <c r="D720" s="25"/>
      <c r="E720" s="21"/>
      <c r="F720" s="21"/>
      <c r="G720" s="43"/>
      <c r="H720" s="21"/>
      <c r="I720" s="162"/>
      <c r="J720" s="522" t="str">
        <f t="shared" si="89"/>
        <v/>
      </c>
      <c r="K720" s="20">
        <f t="shared" si="90"/>
        <v>0</v>
      </c>
      <c r="L720" s="20" t="str">
        <f t="shared" si="91"/>
        <v/>
      </c>
      <c r="M720" s="20" t="str">
        <f t="shared" si="92"/>
        <v/>
      </c>
      <c r="N720" s="20"/>
      <c r="O720" s="20">
        <f t="shared" si="93"/>
        <v>0</v>
      </c>
      <c r="P720" s="20">
        <f t="shared" si="94"/>
        <v>0</v>
      </c>
      <c r="Q720" s="20" t="str">
        <f t="shared" si="95"/>
        <v/>
      </c>
      <c r="R720" s="20">
        <f t="shared" si="96"/>
        <v>0</v>
      </c>
      <c r="S720" s="20"/>
      <c r="T720" s="20"/>
      <c r="U720" s="20"/>
      <c r="V720" s="20"/>
      <c r="W720" s="20"/>
      <c r="X720" s="20"/>
      <c r="Y720" s="20"/>
      <c r="Z720" s="20"/>
      <c r="AA720" s="20"/>
      <c r="AB720" s="21"/>
      <c r="AC720" s="21"/>
    </row>
    <row r="721" spans="1:29" s="17" customFormat="1" x14ac:dyDescent="0.2">
      <c r="A721" s="23"/>
      <c r="B721" s="28"/>
      <c r="C721" s="36"/>
      <c r="D721" s="25"/>
      <c r="E721" s="21"/>
      <c r="F721" s="21"/>
      <c r="G721" s="43"/>
      <c r="H721" s="21"/>
      <c r="I721" s="162"/>
      <c r="J721" s="522" t="str">
        <f t="shared" si="89"/>
        <v/>
      </c>
      <c r="K721" s="20">
        <f t="shared" si="90"/>
        <v>0</v>
      </c>
      <c r="L721" s="20" t="str">
        <f t="shared" si="91"/>
        <v/>
      </c>
      <c r="M721" s="20" t="str">
        <f t="shared" si="92"/>
        <v/>
      </c>
      <c r="N721" s="20"/>
      <c r="O721" s="20">
        <f t="shared" si="93"/>
        <v>0</v>
      </c>
      <c r="P721" s="20">
        <f t="shared" si="94"/>
        <v>0</v>
      </c>
      <c r="Q721" s="20" t="str">
        <f t="shared" si="95"/>
        <v/>
      </c>
      <c r="R721" s="20">
        <f t="shared" si="96"/>
        <v>0</v>
      </c>
      <c r="S721" s="20"/>
      <c r="T721" s="20"/>
      <c r="U721" s="20"/>
      <c r="V721" s="20"/>
      <c r="W721" s="20"/>
      <c r="X721" s="20"/>
      <c r="Y721" s="20"/>
      <c r="Z721" s="20"/>
      <c r="AA721" s="20"/>
      <c r="AB721" s="21"/>
      <c r="AC721" s="21"/>
    </row>
    <row r="722" spans="1:29" s="17" customFormat="1" x14ac:dyDescent="0.2">
      <c r="A722" s="23"/>
      <c r="B722" s="28"/>
      <c r="C722" s="36"/>
      <c r="D722" s="25"/>
      <c r="E722" s="21"/>
      <c r="F722" s="21"/>
      <c r="G722" s="43"/>
      <c r="H722" s="21"/>
      <c r="I722" s="162"/>
      <c r="J722" s="522" t="str">
        <f t="shared" si="89"/>
        <v/>
      </c>
      <c r="K722" s="20">
        <f t="shared" si="90"/>
        <v>0</v>
      </c>
      <c r="L722" s="20" t="str">
        <f t="shared" si="91"/>
        <v/>
      </c>
      <c r="M722" s="20" t="str">
        <f t="shared" si="92"/>
        <v/>
      </c>
      <c r="N722" s="20"/>
      <c r="O722" s="20">
        <f t="shared" si="93"/>
        <v>0</v>
      </c>
      <c r="P722" s="20">
        <f t="shared" si="94"/>
        <v>0</v>
      </c>
      <c r="Q722" s="20" t="str">
        <f t="shared" si="95"/>
        <v/>
      </c>
      <c r="R722" s="20">
        <f t="shared" si="96"/>
        <v>0</v>
      </c>
      <c r="S722" s="20"/>
      <c r="T722" s="20"/>
      <c r="U722" s="20"/>
      <c r="V722" s="20"/>
      <c r="W722" s="20"/>
      <c r="X722" s="20"/>
      <c r="Y722" s="20"/>
      <c r="Z722" s="20"/>
      <c r="AA722" s="20"/>
      <c r="AB722" s="21"/>
      <c r="AC722" s="21"/>
    </row>
    <row r="723" spans="1:29" s="17" customFormat="1" x14ac:dyDescent="0.2">
      <c r="A723" s="23"/>
      <c r="B723" s="28"/>
      <c r="C723" s="36"/>
      <c r="D723" s="25"/>
      <c r="E723" s="21"/>
      <c r="F723" s="21"/>
      <c r="G723" s="43"/>
      <c r="H723" s="21"/>
      <c r="I723" s="162"/>
      <c r="J723" s="522" t="str">
        <f t="shared" si="89"/>
        <v/>
      </c>
      <c r="K723" s="20">
        <f t="shared" si="90"/>
        <v>0</v>
      </c>
      <c r="L723" s="20" t="str">
        <f t="shared" si="91"/>
        <v/>
      </c>
      <c r="M723" s="20" t="str">
        <f t="shared" si="92"/>
        <v/>
      </c>
      <c r="N723" s="20"/>
      <c r="O723" s="20">
        <f t="shared" si="93"/>
        <v>0</v>
      </c>
      <c r="P723" s="20">
        <f t="shared" si="94"/>
        <v>0</v>
      </c>
      <c r="Q723" s="20" t="str">
        <f t="shared" si="95"/>
        <v/>
      </c>
      <c r="R723" s="20">
        <f t="shared" si="96"/>
        <v>0</v>
      </c>
      <c r="S723" s="20"/>
      <c r="T723" s="20"/>
      <c r="U723" s="20"/>
      <c r="V723" s="20"/>
      <c r="W723" s="20"/>
      <c r="X723" s="20"/>
      <c r="Y723" s="20"/>
      <c r="Z723" s="20"/>
      <c r="AA723" s="20"/>
      <c r="AB723" s="21"/>
      <c r="AC723" s="21"/>
    </row>
    <row r="724" spans="1:29" s="17" customFormat="1" x14ac:dyDescent="0.2">
      <c r="A724" s="23"/>
      <c r="B724" s="28"/>
      <c r="C724" s="36"/>
      <c r="D724" s="25"/>
      <c r="E724" s="21"/>
      <c r="F724" s="21"/>
      <c r="G724" s="43"/>
      <c r="H724" s="21"/>
      <c r="I724" s="162"/>
      <c r="J724" s="522" t="str">
        <f t="shared" si="89"/>
        <v/>
      </c>
      <c r="K724" s="20">
        <f t="shared" si="90"/>
        <v>0</v>
      </c>
      <c r="L724" s="20" t="str">
        <f t="shared" si="91"/>
        <v/>
      </c>
      <c r="M724" s="20" t="str">
        <f t="shared" si="92"/>
        <v/>
      </c>
      <c r="N724" s="20"/>
      <c r="O724" s="20">
        <f t="shared" si="93"/>
        <v>0</v>
      </c>
      <c r="P724" s="20">
        <f t="shared" si="94"/>
        <v>0</v>
      </c>
      <c r="Q724" s="20" t="str">
        <f t="shared" si="95"/>
        <v/>
      </c>
      <c r="R724" s="20">
        <f t="shared" si="96"/>
        <v>0</v>
      </c>
      <c r="S724" s="20"/>
      <c r="T724" s="20"/>
      <c r="U724" s="20"/>
      <c r="V724" s="20"/>
      <c r="W724" s="20"/>
      <c r="X724" s="20"/>
      <c r="Y724" s="20"/>
      <c r="Z724" s="20"/>
      <c r="AA724" s="20"/>
      <c r="AB724" s="21"/>
      <c r="AC724" s="21"/>
    </row>
    <row r="725" spans="1:29" s="17" customFormat="1" x14ac:dyDescent="0.2">
      <c r="A725" s="23"/>
      <c r="B725" s="28"/>
      <c r="C725" s="36"/>
      <c r="D725" s="25"/>
      <c r="E725" s="21"/>
      <c r="F725" s="21"/>
      <c r="G725" s="43"/>
      <c r="H725" s="21"/>
      <c r="I725" s="162"/>
      <c r="J725" s="522" t="str">
        <f t="shared" si="89"/>
        <v/>
      </c>
      <c r="K725" s="20">
        <f t="shared" si="90"/>
        <v>0</v>
      </c>
      <c r="L725" s="20" t="str">
        <f t="shared" si="91"/>
        <v/>
      </c>
      <c r="M725" s="20" t="str">
        <f t="shared" si="92"/>
        <v/>
      </c>
      <c r="N725" s="20"/>
      <c r="O725" s="20">
        <f t="shared" si="93"/>
        <v>0</v>
      </c>
      <c r="P725" s="20">
        <f t="shared" si="94"/>
        <v>0</v>
      </c>
      <c r="Q725" s="20" t="str">
        <f t="shared" si="95"/>
        <v/>
      </c>
      <c r="R725" s="20">
        <f t="shared" si="96"/>
        <v>0</v>
      </c>
      <c r="S725" s="20"/>
      <c r="T725" s="20"/>
      <c r="U725" s="20"/>
      <c r="V725" s="20"/>
      <c r="W725" s="20"/>
      <c r="X725" s="20"/>
      <c r="Y725" s="20"/>
      <c r="Z725" s="20"/>
      <c r="AA725" s="20"/>
      <c r="AB725" s="21"/>
      <c r="AC725" s="21"/>
    </row>
    <row r="726" spans="1:29" s="17" customFormat="1" x14ac:dyDescent="0.2">
      <c r="A726" s="23"/>
      <c r="B726" s="28"/>
      <c r="C726" s="36"/>
      <c r="D726" s="25"/>
      <c r="E726" s="21"/>
      <c r="F726" s="21"/>
      <c r="G726" s="43"/>
      <c r="H726" s="21"/>
      <c r="I726" s="162"/>
      <c r="J726" s="522" t="str">
        <f t="shared" si="89"/>
        <v/>
      </c>
      <c r="K726" s="20">
        <f t="shared" si="90"/>
        <v>0</v>
      </c>
      <c r="L726" s="20" t="str">
        <f t="shared" si="91"/>
        <v/>
      </c>
      <c r="M726" s="20" t="str">
        <f t="shared" si="92"/>
        <v/>
      </c>
      <c r="N726" s="20"/>
      <c r="O726" s="20">
        <f t="shared" si="93"/>
        <v>0</v>
      </c>
      <c r="P726" s="20">
        <f t="shared" si="94"/>
        <v>0</v>
      </c>
      <c r="Q726" s="20" t="str">
        <f t="shared" si="95"/>
        <v/>
      </c>
      <c r="R726" s="20">
        <f t="shared" si="96"/>
        <v>0</v>
      </c>
      <c r="S726" s="20"/>
      <c r="T726" s="20"/>
      <c r="U726" s="20"/>
      <c r="V726" s="20"/>
      <c r="W726" s="20"/>
      <c r="X726" s="20"/>
      <c r="Y726" s="20"/>
      <c r="Z726" s="20"/>
      <c r="AA726" s="20"/>
      <c r="AB726" s="21"/>
      <c r="AC726" s="21"/>
    </row>
    <row r="727" spans="1:29" s="17" customFormat="1" x14ac:dyDescent="0.2">
      <c r="A727" s="23"/>
      <c r="B727" s="28"/>
      <c r="C727" s="36"/>
      <c r="D727" s="25"/>
      <c r="E727" s="21"/>
      <c r="F727" s="21"/>
      <c r="G727" s="43"/>
      <c r="H727" s="21"/>
      <c r="I727" s="162"/>
      <c r="J727" s="522" t="str">
        <f t="shared" si="89"/>
        <v/>
      </c>
      <c r="K727" s="20">
        <f t="shared" si="90"/>
        <v>0</v>
      </c>
      <c r="L727" s="20" t="str">
        <f t="shared" si="91"/>
        <v/>
      </c>
      <c r="M727" s="20" t="str">
        <f t="shared" si="92"/>
        <v/>
      </c>
      <c r="N727" s="20"/>
      <c r="O727" s="20">
        <f t="shared" si="93"/>
        <v>0</v>
      </c>
      <c r="P727" s="20">
        <f t="shared" si="94"/>
        <v>0</v>
      </c>
      <c r="Q727" s="20" t="str">
        <f t="shared" si="95"/>
        <v/>
      </c>
      <c r="R727" s="20">
        <f t="shared" si="96"/>
        <v>0</v>
      </c>
      <c r="S727" s="20"/>
      <c r="T727" s="20"/>
      <c r="U727" s="20"/>
      <c r="V727" s="20"/>
      <c r="W727" s="20"/>
      <c r="X727" s="20"/>
      <c r="Y727" s="20"/>
      <c r="Z727" s="20"/>
      <c r="AA727" s="20"/>
      <c r="AB727" s="21"/>
      <c r="AC727" s="21"/>
    </row>
    <row r="728" spans="1:29" s="17" customFormat="1" x14ac:dyDescent="0.2">
      <c r="A728" s="23"/>
      <c r="B728" s="28"/>
      <c r="C728" s="36"/>
      <c r="D728" s="25"/>
      <c r="E728" s="21"/>
      <c r="F728" s="21"/>
      <c r="G728" s="43"/>
      <c r="H728" s="21"/>
      <c r="I728" s="162"/>
      <c r="J728" s="522" t="str">
        <f t="shared" si="89"/>
        <v/>
      </c>
      <c r="K728" s="20">
        <f t="shared" si="90"/>
        <v>0</v>
      </c>
      <c r="L728" s="20" t="str">
        <f t="shared" si="91"/>
        <v/>
      </c>
      <c r="M728" s="20" t="str">
        <f t="shared" si="92"/>
        <v/>
      </c>
      <c r="N728" s="20"/>
      <c r="O728" s="20">
        <f t="shared" si="93"/>
        <v>0</v>
      </c>
      <c r="P728" s="20">
        <f t="shared" si="94"/>
        <v>0</v>
      </c>
      <c r="Q728" s="20" t="str">
        <f t="shared" si="95"/>
        <v/>
      </c>
      <c r="R728" s="20">
        <f t="shared" si="96"/>
        <v>0</v>
      </c>
      <c r="S728" s="20"/>
      <c r="T728" s="20"/>
      <c r="U728" s="20"/>
      <c r="V728" s="20"/>
      <c r="W728" s="20"/>
      <c r="X728" s="20"/>
      <c r="Y728" s="20"/>
      <c r="Z728" s="20"/>
      <c r="AA728" s="20"/>
      <c r="AB728" s="21"/>
      <c r="AC728" s="21"/>
    </row>
    <row r="729" spans="1:29" s="17" customFormat="1" x14ac:dyDescent="0.2">
      <c r="A729" s="23"/>
      <c r="B729" s="28"/>
      <c r="C729" s="36"/>
      <c r="D729" s="25"/>
      <c r="E729" s="21"/>
      <c r="F729" s="21"/>
      <c r="G729" s="43"/>
      <c r="H729" s="21"/>
      <c r="I729" s="162"/>
      <c r="J729" s="522" t="str">
        <f t="shared" si="89"/>
        <v/>
      </c>
      <c r="K729" s="20">
        <f t="shared" si="90"/>
        <v>0</v>
      </c>
      <c r="L729" s="20" t="str">
        <f t="shared" si="91"/>
        <v/>
      </c>
      <c r="M729" s="20" t="str">
        <f t="shared" si="92"/>
        <v/>
      </c>
      <c r="N729" s="20"/>
      <c r="O729" s="20">
        <f t="shared" si="93"/>
        <v>0</v>
      </c>
      <c r="P729" s="20">
        <f t="shared" si="94"/>
        <v>0</v>
      </c>
      <c r="Q729" s="20" t="str">
        <f t="shared" si="95"/>
        <v/>
      </c>
      <c r="R729" s="20">
        <f t="shared" si="96"/>
        <v>0</v>
      </c>
      <c r="S729" s="20"/>
      <c r="T729" s="20"/>
      <c r="U729" s="20"/>
      <c r="V729" s="20"/>
      <c r="W729" s="20"/>
      <c r="X729" s="20"/>
      <c r="Y729" s="20"/>
      <c r="Z729" s="20"/>
      <c r="AA729" s="20"/>
      <c r="AB729" s="21"/>
      <c r="AC729" s="21"/>
    </row>
    <row r="730" spans="1:29" s="17" customFormat="1" x14ac:dyDescent="0.2">
      <c r="A730" s="23"/>
      <c r="B730" s="28"/>
      <c r="C730" s="36"/>
      <c r="D730" s="25"/>
      <c r="E730" s="21"/>
      <c r="F730" s="21"/>
      <c r="G730" s="43"/>
      <c r="H730" s="21"/>
      <c r="I730" s="162"/>
      <c r="J730" s="522" t="str">
        <f t="shared" si="89"/>
        <v/>
      </c>
      <c r="K730" s="20">
        <f t="shared" si="90"/>
        <v>0</v>
      </c>
      <c r="L730" s="20" t="str">
        <f t="shared" si="91"/>
        <v/>
      </c>
      <c r="M730" s="20" t="str">
        <f t="shared" si="92"/>
        <v/>
      </c>
      <c r="N730" s="20"/>
      <c r="O730" s="20">
        <f t="shared" si="93"/>
        <v>0</v>
      </c>
      <c r="P730" s="20">
        <f t="shared" si="94"/>
        <v>0</v>
      </c>
      <c r="Q730" s="20" t="str">
        <f t="shared" si="95"/>
        <v/>
      </c>
      <c r="R730" s="20">
        <f t="shared" si="96"/>
        <v>0</v>
      </c>
      <c r="S730" s="20"/>
      <c r="T730" s="20"/>
      <c r="U730" s="20"/>
      <c r="V730" s="20"/>
      <c r="W730" s="20"/>
      <c r="X730" s="20"/>
      <c r="Y730" s="20"/>
      <c r="Z730" s="20"/>
      <c r="AA730" s="20"/>
      <c r="AB730" s="21"/>
      <c r="AC730" s="21"/>
    </row>
    <row r="731" spans="1:29" s="17" customFormat="1" x14ac:dyDescent="0.2">
      <c r="A731" s="23"/>
      <c r="B731" s="28"/>
      <c r="C731" s="36"/>
      <c r="D731" s="25"/>
      <c r="E731" s="21"/>
      <c r="F731" s="21"/>
      <c r="G731" s="43"/>
      <c r="H731" s="21"/>
      <c r="I731" s="162"/>
      <c r="J731" s="522" t="str">
        <f t="shared" si="89"/>
        <v/>
      </c>
      <c r="K731" s="20">
        <f t="shared" si="90"/>
        <v>0</v>
      </c>
      <c r="L731" s="20" t="str">
        <f t="shared" si="91"/>
        <v/>
      </c>
      <c r="M731" s="20" t="str">
        <f t="shared" si="92"/>
        <v/>
      </c>
      <c r="N731" s="20"/>
      <c r="O731" s="20">
        <f t="shared" si="93"/>
        <v>0</v>
      </c>
      <c r="P731" s="20">
        <f t="shared" si="94"/>
        <v>0</v>
      </c>
      <c r="Q731" s="20" t="str">
        <f t="shared" si="95"/>
        <v/>
      </c>
      <c r="R731" s="20">
        <f t="shared" si="96"/>
        <v>0</v>
      </c>
      <c r="S731" s="20"/>
      <c r="T731" s="20"/>
      <c r="U731" s="20"/>
      <c r="V731" s="20"/>
      <c r="W731" s="20"/>
      <c r="X731" s="20"/>
      <c r="Y731" s="20"/>
      <c r="Z731" s="20"/>
      <c r="AA731" s="20"/>
      <c r="AB731" s="21"/>
      <c r="AC731" s="21"/>
    </row>
    <row r="732" spans="1:29" s="17" customFormat="1" x14ac:dyDescent="0.2">
      <c r="A732" s="23"/>
      <c r="B732" s="28"/>
      <c r="C732" s="36"/>
      <c r="D732" s="25"/>
      <c r="E732" s="21"/>
      <c r="F732" s="21"/>
      <c r="G732" s="43"/>
      <c r="H732" s="21"/>
      <c r="I732" s="162"/>
      <c r="J732" s="522" t="str">
        <f t="shared" si="89"/>
        <v/>
      </c>
      <c r="K732" s="20">
        <f t="shared" si="90"/>
        <v>0</v>
      </c>
      <c r="L732" s="20" t="str">
        <f t="shared" si="91"/>
        <v/>
      </c>
      <c r="M732" s="20" t="str">
        <f t="shared" si="92"/>
        <v/>
      </c>
      <c r="N732" s="20"/>
      <c r="O732" s="20">
        <f t="shared" si="93"/>
        <v>0</v>
      </c>
      <c r="P732" s="20">
        <f t="shared" si="94"/>
        <v>0</v>
      </c>
      <c r="Q732" s="20" t="str">
        <f t="shared" si="95"/>
        <v/>
      </c>
      <c r="R732" s="20">
        <f t="shared" si="96"/>
        <v>0</v>
      </c>
      <c r="S732" s="20"/>
      <c r="T732" s="20"/>
      <c r="U732" s="20"/>
      <c r="V732" s="20"/>
      <c r="W732" s="20"/>
      <c r="X732" s="20"/>
      <c r="Y732" s="20"/>
      <c r="Z732" s="20"/>
      <c r="AA732" s="20"/>
      <c r="AB732" s="21"/>
      <c r="AC732" s="21"/>
    </row>
    <row r="733" spans="1:29" s="17" customFormat="1" x14ac:dyDescent="0.2">
      <c r="A733" s="23"/>
      <c r="B733" s="28"/>
      <c r="C733" s="36"/>
      <c r="D733" s="25"/>
      <c r="E733" s="21"/>
      <c r="F733" s="21"/>
      <c r="G733" s="43"/>
      <c r="H733" s="21"/>
      <c r="I733" s="162"/>
      <c r="J733" s="522" t="str">
        <f t="shared" si="89"/>
        <v/>
      </c>
      <c r="K733" s="20">
        <f t="shared" si="90"/>
        <v>0</v>
      </c>
      <c r="L733" s="20" t="str">
        <f t="shared" si="91"/>
        <v/>
      </c>
      <c r="M733" s="20" t="str">
        <f t="shared" si="92"/>
        <v/>
      </c>
      <c r="N733" s="20"/>
      <c r="O733" s="20">
        <f t="shared" si="93"/>
        <v>0</v>
      </c>
      <c r="P733" s="20">
        <f t="shared" si="94"/>
        <v>0</v>
      </c>
      <c r="Q733" s="20" t="str">
        <f t="shared" si="95"/>
        <v/>
      </c>
      <c r="R733" s="20">
        <f t="shared" si="96"/>
        <v>0</v>
      </c>
      <c r="S733" s="20"/>
      <c r="T733" s="20"/>
      <c r="U733" s="20"/>
      <c r="V733" s="20"/>
      <c r="W733" s="20"/>
      <c r="X733" s="20"/>
      <c r="Y733" s="20"/>
      <c r="Z733" s="20"/>
      <c r="AA733" s="20"/>
      <c r="AB733" s="21"/>
      <c r="AC733" s="21"/>
    </row>
    <row r="734" spans="1:29" s="17" customFormat="1" x14ac:dyDescent="0.2">
      <c r="A734" s="23"/>
      <c r="B734" s="28"/>
      <c r="C734" s="36"/>
      <c r="D734" s="25"/>
      <c r="E734" s="21"/>
      <c r="F734" s="21"/>
      <c r="G734" s="43"/>
      <c r="H734" s="21"/>
      <c r="I734" s="162"/>
      <c r="J734" s="522" t="str">
        <f t="shared" si="89"/>
        <v/>
      </c>
      <c r="K734" s="20">
        <f t="shared" si="90"/>
        <v>0</v>
      </c>
      <c r="L734" s="20" t="str">
        <f t="shared" si="91"/>
        <v/>
      </c>
      <c r="M734" s="20" t="str">
        <f t="shared" si="92"/>
        <v/>
      </c>
      <c r="N734" s="20"/>
      <c r="O734" s="20">
        <f t="shared" si="93"/>
        <v>0</v>
      </c>
      <c r="P734" s="20">
        <f t="shared" si="94"/>
        <v>0</v>
      </c>
      <c r="Q734" s="20" t="str">
        <f t="shared" si="95"/>
        <v/>
      </c>
      <c r="R734" s="20">
        <f t="shared" si="96"/>
        <v>0</v>
      </c>
      <c r="S734" s="20"/>
      <c r="T734" s="20"/>
      <c r="U734" s="20"/>
      <c r="V734" s="20"/>
      <c r="W734" s="20"/>
      <c r="X734" s="20"/>
      <c r="Y734" s="20"/>
      <c r="Z734" s="20"/>
      <c r="AA734" s="20"/>
      <c r="AB734" s="21"/>
      <c r="AC734" s="21"/>
    </row>
    <row r="735" spans="1:29" s="17" customFormat="1" x14ac:dyDescent="0.2">
      <c r="A735" s="23"/>
      <c r="B735" s="28"/>
      <c r="C735" s="36"/>
      <c r="D735" s="25"/>
      <c r="E735" s="21"/>
      <c r="F735" s="21"/>
      <c r="G735" s="43"/>
      <c r="H735" s="21"/>
      <c r="I735" s="162"/>
      <c r="J735" s="522" t="str">
        <f t="shared" si="89"/>
        <v/>
      </c>
      <c r="K735" s="20">
        <f t="shared" si="90"/>
        <v>0</v>
      </c>
      <c r="L735" s="20" t="str">
        <f t="shared" si="91"/>
        <v/>
      </c>
      <c r="M735" s="20" t="str">
        <f t="shared" si="92"/>
        <v/>
      </c>
      <c r="N735" s="20"/>
      <c r="O735" s="20">
        <f t="shared" si="93"/>
        <v>0</v>
      </c>
      <c r="P735" s="20">
        <f t="shared" si="94"/>
        <v>0</v>
      </c>
      <c r="Q735" s="20" t="str">
        <f t="shared" si="95"/>
        <v/>
      </c>
      <c r="R735" s="20">
        <f t="shared" si="96"/>
        <v>0</v>
      </c>
      <c r="S735" s="20"/>
      <c r="T735" s="20"/>
      <c r="U735" s="20"/>
      <c r="V735" s="20"/>
      <c r="W735" s="20"/>
      <c r="X735" s="20"/>
      <c r="Y735" s="20"/>
      <c r="Z735" s="20"/>
      <c r="AA735" s="20"/>
      <c r="AB735" s="21"/>
      <c r="AC735" s="21"/>
    </row>
    <row r="736" spans="1:29" s="17" customFormat="1" x14ac:dyDescent="0.2">
      <c r="A736" s="23"/>
      <c r="B736" s="28"/>
      <c r="C736" s="36"/>
      <c r="D736" s="25"/>
      <c r="E736" s="21"/>
      <c r="F736" s="21"/>
      <c r="G736" s="43"/>
      <c r="H736" s="21"/>
      <c r="I736" s="162"/>
      <c r="J736" s="522" t="str">
        <f t="shared" si="89"/>
        <v/>
      </c>
      <c r="K736" s="20">
        <f t="shared" si="90"/>
        <v>0</v>
      </c>
      <c r="L736" s="20" t="str">
        <f t="shared" si="91"/>
        <v/>
      </c>
      <c r="M736" s="20" t="str">
        <f t="shared" si="92"/>
        <v/>
      </c>
      <c r="N736" s="20"/>
      <c r="O736" s="20">
        <f t="shared" si="93"/>
        <v>0</v>
      </c>
      <c r="P736" s="20">
        <f t="shared" si="94"/>
        <v>0</v>
      </c>
      <c r="Q736" s="20" t="str">
        <f t="shared" si="95"/>
        <v/>
      </c>
      <c r="R736" s="20">
        <f t="shared" si="96"/>
        <v>0</v>
      </c>
      <c r="S736" s="20"/>
      <c r="T736" s="20"/>
      <c r="U736" s="20"/>
      <c r="V736" s="20"/>
      <c r="W736" s="20"/>
      <c r="X736" s="20"/>
      <c r="Y736" s="20"/>
      <c r="Z736" s="20"/>
      <c r="AA736" s="20"/>
      <c r="AB736" s="21"/>
      <c r="AC736" s="21"/>
    </row>
    <row r="737" spans="1:29" s="17" customFormat="1" x14ac:dyDescent="0.2">
      <c r="A737" s="23"/>
      <c r="B737" s="28"/>
      <c r="C737" s="36"/>
      <c r="D737" s="25"/>
      <c r="E737" s="21"/>
      <c r="F737" s="21"/>
      <c r="G737" s="43"/>
      <c r="H737" s="21"/>
      <c r="I737" s="162"/>
      <c r="J737" s="522" t="str">
        <f t="shared" si="89"/>
        <v/>
      </c>
      <c r="K737" s="20">
        <f t="shared" si="90"/>
        <v>0</v>
      </c>
      <c r="L737" s="20" t="str">
        <f t="shared" si="91"/>
        <v/>
      </c>
      <c r="M737" s="20" t="str">
        <f t="shared" si="92"/>
        <v/>
      </c>
      <c r="N737" s="20"/>
      <c r="O737" s="20">
        <f t="shared" si="93"/>
        <v>0</v>
      </c>
      <c r="P737" s="20">
        <f t="shared" si="94"/>
        <v>0</v>
      </c>
      <c r="Q737" s="20" t="str">
        <f t="shared" si="95"/>
        <v/>
      </c>
      <c r="R737" s="20">
        <f t="shared" si="96"/>
        <v>0</v>
      </c>
      <c r="S737" s="20"/>
      <c r="T737" s="20"/>
      <c r="U737" s="20"/>
      <c r="V737" s="20"/>
      <c r="W737" s="20"/>
      <c r="X737" s="20"/>
      <c r="Y737" s="20"/>
      <c r="Z737" s="20"/>
      <c r="AA737" s="20"/>
      <c r="AB737" s="21"/>
      <c r="AC737" s="21"/>
    </row>
    <row r="738" spans="1:29" s="17" customFormat="1" x14ac:dyDescent="0.2">
      <c r="A738" s="23"/>
      <c r="B738" s="28"/>
      <c r="C738" s="36"/>
      <c r="D738" s="25"/>
      <c r="E738" s="21"/>
      <c r="F738" s="21"/>
      <c r="G738" s="43"/>
      <c r="H738" s="21"/>
      <c r="I738" s="162"/>
      <c r="J738" s="522" t="str">
        <f t="shared" si="89"/>
        <v/>
      </c>
      <c r="K738" s="20">
        <f t="shared" si="90"/>
        <v>0</v>
      </c>
      <c r="L738" s="20" t="str">
        <f t="shared" si="91"/>
        <v/>
      </c>
      <c r="M738" s="20" t="str">
        <f t="shared" si="92"/>
        <v/>
      </c>
      <c r="N738" s="20"/>
      <c r="O738" s="20">
        <f t="shared" si="93"/>
        <v>0</v>
      </c>
      <c r="P738" s="20">
        <f t="shared" si="94"/>
        <v>0</v>
      </c>
      <c r="Q738" s="20" t="str">
        <f t="shared" si="95"/>
        <v/>
      </c>
      <c r="R738" s="20">
        <f t="shared" si="96"/>
        <v>0</v>
      </c>
      <c r="S738" s="20"/>
      <c r="T738" s="20"/>
      <c r="U738" s="20"/>
      <c r="V738" s="20"/>
      <c r="W738" s="20"/>
      <c r="X738" s="20"/>
      <c r="Y738" s="20"/>
      <c r="Z738" s="20"/>
      <c r="AA738" s="20"/>
      <c r="AB738" s="21"/>
      <c r="AC738" s="21"/>
    </row>
    <row r="739" spans="1:29" s="17" customFormat="1" x14ac:dyDescent="0.2">
      <c r="A739" s="23"/>
      <c r="B739" s="28"/>
      <c r="C739" s="36"/>
      <c r="D739" s="25"/>
      <c r="E739" s="21"/>
      <c r="F739" s="21"/>
      <c r="G739" s="43"/>
      <c r="H739" s="21"/>
      <c r="I739" s="162"/>
      <c r="J739" s="522" t="str">
        <f t="shared" si="89"/>
        <v/>
      </c>
      <c r="K739" s="20">
        <f t="shared" si="90"/>
        <v>0</v>
      </c>
      <c r="L739" s="20" t="str">
        <f t="shared" si="91"/>
        <v/>
      </c>
      <c r="M739" s="20" t="str">
        <f t="shared" si="92"/>
        <v/>
      </c>
      <c r="N739" s="20"/>
      <c r="O739" s="20">
        <f t="shared" si="93"/>
        <v>0</v>
      </c>
      <c r="P739" s="20">
        <f t="shared" si="94"/>
        <v>0</v>
      </c>
      <c r="Q739" s="20" t="str">
        <f t="shared" si="95"/>
        <v/>
      </c>
      <c r="R739" s="20">
        <f t="shared" si="96"/>
        <v>0</v>
      </c>
      <c r="S739" s="20"/>
      <c r="T739" s="20"/>
      <c r="U739" s="20"/>
      <c r="V739" s="20"/>
      <c r="W739" s="20"/>
      <c r="X739" s="20"/>
      <c r="Y739" s="20"/>
      <c r="Z739" s="20"/>
      <c r="AA739" s="20"/>
      <c r="AB739" s="21"/>
      <c r="AC739" s="21"/>
    </row>
    <row r="740" spans="1:29" s="17" customFormat="1" x14ac:dyDescent="0.2">
      <c r="A740" s="23"/>
      <c r="B740" s="28"/>
      <c r="C740" s="36"/>
      <c r="D740" s="25"/>
      <c r="E740" s="21"/>
      <c r="F740" s="21"/>
      <c r="G740" s="43"/>
      <c r="H740" s="21"/>
      <c r="I740" s="162"/>
      <c r="J740" s="522" t="str">
        <f t="shared" si="89"/>
        <v/>
      </c>
      <c r="K740" s="20">
        <f t="shared" si="90"/>
        <v>0</v>
      </c>
      <c r="L740" s="20" t="str">
        <f t="shared" si="91"/>
        <v/>
      </c>
      <c r="M740" s="20" t="str">
        <f t="shared" si="92"/>
        <v/>
      </c>
      <c r="N740" s="20"/>
      <c r="O740" s="20">
        <f t="shared" si="93"/>
        <v>0</v>
      </c>
      <c r="P740" s="20">
        <f t="shared" si="94"/>
        <v>0</v>
      </c>
      <c r="Q740" s="20" t="str">
        <f t="shared" si="95"/>
        <v/>
      </c>
      <c r="R740" s="20">
        <f t="shared" si="96"/>
        <v>0</v>
      </c>
      <c r="S740" s="20"/>
      <c r="T740" s="20"/>
      <c r="U740" s="20"/>
      <c r="V740" s="20"/>
      <c r="W740" s="20"/>
      <c r="X740" s="20"/>
      <c r="Y740" s="20"/>
      <c r="Z740" s="20"/>
      <c r="AA740" s="20"/>
      <c r="AB740" s="21"/>
      <c r="AC740" s="21"/>
    </row>
    <row r="741" spans="1:29" s="17" customFormat="1" x14ac:dyDescent="0.2">
      <c r="A741" s="23"/>
      <c r="B741" s="28"/>
      <c r="C741" s="36"/>
      <c r="D741" s="25"/>
      <c r="E741" s="21"/>
      <c r="F741" s="21"/>
      <c r="G741" s="43"/>
      <c r="H741" s="21"/>
      <c r="I741" s="162"/>
      <c r="J741" s="522" t="str">
        <f t="shared" si="89"/>
        <v/>
      </c>
      <c r="K741" s="20">
        <f t="shared" si="90"/>
        <v>0</v>
      </c>
      <c r="L741" s="20" t="str">
        <f t="shared" si="91"/>
        <v/>
      </c>
      <c r="M741" s="20" t="str">
        <f t="shared" si="92"/>
        <v/>
      </c>
      <c r="N741" s="20"/>
      <c r="O741" s="20">
        <f t="shared" si="93"/>
        <v>0</v>
      </c>
      <c r="P741" s="20">
        <f t="shared" si="94"/>
        <v>0</v>
      </c>
      <c r="Q741" s="20" t="str">
        <f t="shared" si="95"/>
        <v/>
      </c>
      <c r="R741" s="20">
        <f t="shared" si="96"/>
        <v>0</v>
      </c>
      <c r="S741" s="20"/>
      <c r="T741" s="20"/>
      <c r="U741" s="20"/>
      <c r="V741" s="20"/>
      <c r="W741" s="20"/>
      <c r="X741" s="20"/>
      <c r="Y741" s="20"/>
      <c r="Z741" s="20"/>
      <c r="AA741" s="20"/>
      <c r="AB741" s="21"/>
      <c r="AC741" s="21"/>
    </row>
    <row r="742" spans="1:29" s="17" customFormat="1" x14ac:dyDescent="0.2">
      <c r="A742" s="23"/>
      <c r="B742" s="28"/>
      <c r="C742" s="36"/>
      <c r="D742" s="25"/>
      <c r="E742" s="21"/>
      <c r="F742" s="21"/>
      <c r="G742" s="43"/>
      <c r="H742" s="21"/>
      <c r="I742" s="162"/>
      <c r="J742" s="522" t="str">
        <f t="shared" si="89"/>
        <v/>
      </c>
      <c r="K742" s="20">
        <f t="shared" si="90"/>
        <v>0</v>
      </c>
      <c r="L742" s="20" t="str">
        <f t="shared" si="91"/>
        <v/>
      </c>
      <c r="M742" s="20" t="str">
        <f t="shared" si="92"/>
        <v/>
      </c>
      <c r="N742" s="20"/>
      <c r="O742" s="20">
        <f t="shared" si="93"/>
        <v>0</v>
      </c>
      <c r="P742" s="20">
        <f t="shared" si="94"/>
        <v>0</v>
      </c>
      <c r="Q742" s="20" t="str">
        <f t="shared" si="95"/>
        <v/>
      </c>
      <c r="R742" s="20">
        <f t="shared" si="96"/>
        <v>0</v>
      </c>
      <c r="S742" s="20"/>
      <c r="T742" s="20"/>
      <c r="U742" s="20"/>
      <c r="V742" s="20"/>
      <c r="W742" s="20"/>
      <c r="X742" s="20"/>
      <c r="Y742" s="20"/>
      <c r="Z742" s="20"/>
      <c r="AA742" s="20"/>
      <c r="AB742" s="21"/>
      <c r="AC742" s="21"/>
    </row>
    <row r="743" spans="1:29" s="17" customFormat="1" x14ac:dyDescent="0.2">
      <c r="A743" s="23"/>
      <c r="B743" s="28"/>
      <c r="C743" s="36"/>
      <c r="D743" s="25"/>
      <c r="E743" s="21"/>
      <c r="F743" s="21"/>
      <c r="G743" s="43"/>
      <c r="H743" s="21"/>
      <c r="I743" s="162"/>
      <c r="J743" s="522" t="str">
        <f t="shared" si="89"/>
        <v/>
      </c>
      <c r="K743" s="20">
        <f t="shared" si="90"/>
        <v>0</v>
      </c>
      <c r="L743" s="20" t="str">
        <f t="shared" si="91"/>
        <v/>
      </c>
      <c r="M743" s="20" t="str">
        <f t="shared" si="92"/>
        <v/>
      </c>
      <c r="N743" s="20"/>
      <c r="O743" s="20">
        <f t="shared" si="93"/>
        <v>0</v>
      </c>
      <c r="P743" s="20">
        <f t="shared" si="94"/>
        <v>0</v>
      </c>
      <c r="Q743" s="20" t="str">
        <f t="shared" si="95"/>
        <v/>
      </c>
      <c r="R743" s="20">
        <f t="shared" si="96"/>
        <v>0</v>
      </c>
      <c r="S743" s="20"/>
      <c r="T743" s="20"/>
      <c r="U743" s="20"/>
      <c r="V743" s="20"/>
      <c r="W743" s="20"/>
      <c r="X743" s="20"/>
      <c r="Y743" s="20"/>
      <c r="Z743" s="20"/>
      <c r="AA743" s="20"/>
      <c r="AB743" s="21"/>
      <c r="AC743" s="21"/>
    </row>
    <row r="744" spans="1:29" s="17" customFormat="1" x14ac:dyDescent="0.2">
      <c r="A744" s="23"/>
      <c r="B744" s="28"/>
      <c r="C744" s="36"/>
      <c r="D744" s="25"/>
      <c r="E744" s="21"/>
      <c r="F744" s="21"/>
      <c r="G744" s="43"/>
      <c r="H744" s="21"/>
      <c r="I744" s="162"/>
      <c r="J744" s="522" t="str">
        <f t="shared" si="89"/>
        <v/>
      </c>
      <c r="K744" s="20">
        <f t="shared" si="90"/>
        <v>0</v>
      </c>
      <c r="L744" s="20" t="str">
        <f t="shared" si="91"/>
        <v/>
      </c>
      <c r="M744" s="20" t="str">
        <f t="shared" si="92"/>
        <v/>
      </c>
      <c r="N744" s="20"/>
      <c r="O744" s="20">
        <f t="shared" si="93"/>
        <v>0</v>
      </c>
      <c r="P744" s="20">
        <f t="shared" si="94"/>
        <v>0</v>
      </c>
      <c r="Q744" s="20" t="str">
        <f t="shared" si="95"/>
        <v/>
      </c>
      <c r="R744" s="20">
        <f t="shared" si="96"/>
        <v>0</v>
      </c>
      <c r="S744" s="20"/>
      <c r="T744" s="20"/>
      <c r="U744" s="20"/>
      <c r="V744" s="20"/>
      <c r="W744" s="20"/>
      <c r="X744" s="20"/>
      <c r="Y744" s="20"/>
      <c r="Z744" s="20"/>
      <c r="AA744" s="20"/>
      <c r="AB744" s="21"/>
      <c r="AC744" s="21"/>
    </row>
    <row r="745" spans="1:29" s="17" customFormat="1" x14ac:dyDescent="0.2">
      <c r="A745" s="23"/>
      <c r="B745" s="28"/>
      <c r="C745" s="36"/>
      <c r="D745" s="25"/>
      <c r="E745" s="21"/>
      <c r="F745" s="21"/>
      <c r="G745" s="43"/>
      <c r="H745" s="21"/>
      <c r="I745" s="162"/>
      <c r="J745" s="522" t="str">
        <f t="shared" si="89"/>
        <v/>
      </c>
      <c r="K745" s="20">
        <f t="shared" si="90"/>
        <v>0</v>
      </c>
      <c r="L745" s="20" t="str">
        <f t="shared" si="91"/>
        <v/>
      </c>
      <c r="M745" s="20" t="str">
        <f t="shared" si="92"/>
        <v/>
      </c>
      <c r="N745" s="20"/>
      <c r="O745" s="20">
        <f t="shared" si="93"/>
        <v>0</v>
      </c>
      <c r="P745" s="20">
        <f t="shared" si="94"/>
        <v>0</v>
      </c>
      <c r="Q745" s="20" t="str">
        <f t="shared" si="95"/>
        <v/>
      </c>
      <c r="R745" s="20">
        <f t="shared" si="96"/>
        <v>0</v>
      </c>
      <c r="S745" s="20"/>
      <c r="T745" s="20"/>
      <c r="U745" s="20"/>
      <c r="V745" s="20"/>
      <c r="W745" s="20"/>
      <c r="X745" s="20"/>
      <c r="Y745" s="20"/>
      <c r="Z745" s="20"/>
      <c r="AA745" s="20"/>
      <c r="AB745" s="21"/>
      <c r="AC745" s="21"/>
    </row>
    <row r="746" spans="1:29" s="17" customFormat="1" x14ac:dyDescent="0.2">
      <c r="A746" s="23"/>
      <c r="B746" s="28"/>
      <c r="C746" s="36"/>
      <c r="D746" s="25"/>
      <c r="E746" s="21"/>
      <c r="F746" s="21"/>
      <c r="G746" s="43"/>
      <c r="H746" s="21"/>
      <c r="I746" s="162"/>
      <c r="J746" s="522" t="str">
        <f t="shared" si="89"/>
        <v/>
      </c>
      <c r="K746" s="20">
        <f t="shared" si="90"/>
        <v>0</v>
      </c>
      <c r="L746" s="20" t="str">
        <f t="shared" si="91"/>
        <v/>
      </c>
      <c r="M746" s="20" t="str">
        <f t="shared" si="92"/>
        <v/>
      </c>
      <c r="N746" s="20"/>
      <c r="O746" s="20">
        <f t="shared" si="93"/>
        <v>0</v>
      </c>
      <c r="P746" s="20">
        <f t="shared" si="94"/>
        <v>0</v>
      </c>
      <c r="Q746" s="20" t="str">
        <f t="shared" si="95"/>
        <v/>
      </c>
      <c r="R746" s="20">
        <f t="shared" si="96"/>
        <v>0</v>
      </c>
      <c r="S746" s="20"/>
      <c r="T746" s="20"/>
      <c r="U746" s="20"/>
      <c r="V746" s="20"/>
      <c r="W746" s="20"/>
      <c r="X746" s="20"/>
      <c r="Y746" s="20"/>
      <c r="Z746" s="20"/>
      <c r="AA746" s="20"/>
      <c r="AB746" s="21"/>
      <c r="AC746" s="21"/>
    </row>
    <row r="747" spans="1:29" s="17" customFormat="1" x14ac:dyDescent="0.2">
      <c r="A747" s="23"/>
      <c r="B747" s="28"/>
      <c r="C747" s="36"/>
      <c r="D747" s="25"/>
      <c r="E747" s="21"/>
      <c r="F747" s="21"/>
      <c r="G747" s="43"/>
      <c r="H747" s="21"/>
      <c r="I747" s="162"/>
      <c r="J747" s="522" t="str">
        <f t="shared" si="89"/>
        <v/>
      </c>
      <c r="K747" s="20">
        <f t="shared" si="90"/>
        <v>0</v>
      </c>
      <c r="L747" s="20" t="str">
        <f t="shared" si="91"/>
        <v/>
      </c>
      <c r="M747" s="20" t="str">
        <f t="shared" si="92"/>
        <v/>
      </c>
      <c r="N747" s="20"/>
      <c r="O747" s="20">
        <f t="shared" si="93"/>
        <v>0</v>
      </c>
      <c r="P747" s="20">
        <f t="shared" si="94"/>
        <v>0</v>
      </c>
      <c r="Q747" s="20" t="str">
        <f t="shared" si="95"/>
        <v/>
      </c>
      <c r="R747" s="20">
        <f t="shared" si="96"/>
        <v>0</v>
      </c>
      <c r="S747" s="20"/>
      <c r="T747" s="20"/>
      <c r="U747" s="20"/>
      <c r="V747" s="20"/>
      <c r="W747" s="20"/>
      <c r="X747" s="20"/>
      <c r="Y747" s="20"/>
      <c r="Z747" s="20"/>
      <c r="AA747" s="20"/>
      <c r="AB747" s="21"/>
      <c r="AC747" s="21"/>
    </row>
    <row r="748" spans="1:29" s="17" customFormat="1" x14ac:dyDescent="0.2">
      <c r="A748" s="23"/>
      <c r="B748" s="28"/>
      <c r="C748" s="36"/>
      <c r="D748" s="25"/>
      <c r="E748" s="21"/>
      <c r="F748" s="21"/>
      <c r="G748" s="43"/>
      <c r="H748" s="21"/>
      <c r="I748" s="162"/>
      <c r="J748" s="522" t="str">
        <f t="shared" si="89"/>
        <v/>
      </c>
      <c r="K748" s="20">
        <f t="shared" si="90"/>
        <v>0</v>
      </c>
      <c r="L748" s="20" t="str">
        <f t="shared" si="91"/>
        <v/>
      </c>
      <c r="M748" s="20" t="str">
        <f t="shared" si="92"/>
        <v/>
      </c>
      <c r="N748" s="20"/>
      <c r="O748" s="20">
        <f t="shared" si="93"/>
        <v>0</v>
      </c>
      <c r="P748" s="20">
        <f t="shared" si="94"/>
        <v>0</v>
      </c>
      <c r="Q748" s="20" t="str">
        <f t="shared" si="95"/>
        <v/>
      </c>
      <c r="R748" s="20">
        <f t="shared" si="96"/>
        <v>0</v>
      </c>
      <c r="S748" s="20"/>
      <c r="T748" s="20"/>
      <c r="U748" s="20"/>
      <c r="V748" s="20"/>
      <c r="W748" s="20"/>
      <c r="X748" s="20"/>
      <c r="Y748" s="20"/>
      <c r="Z748" s="20"/>
      <c r="AA748" s="20"/>
      <c r="AB748" s="21"/>
      <c r="AC748" s="21"/>
    </row>
    <row r="749" spans="1:29" s="17" customFormat="1" x14ac:dyDescent="0.2">
      <c r="A749" s="23"/>
      <c r="B749" s="28"/>
      <c r="C749" s="36"/>
      <c r="D749" s="25"/>
      <c r="E749" s="21"/>
      <c r="F749" s="21"/>
      <c r="G749" s="43"/>
      <c r="H749" s="21"/>
      <c r="I749" s="162"/>
      <c r="J749" s="522" t="str">
        <f t="shared" si="89"/>
        <v/>
      </c>
      <c r="K749" s="20">
        <f t="shared" si="90"/>
        <v>0</v>
      </c>
      <c r="L749" s="20" t="str">
        <f t="shared" si="91"/>
        <v/>
      </c>
      <c r="M749" s="20" t="str">
        <f t="shared" si="92"/>
        <v/>
      </c>
      <c r="N749" s="20"/>
      <c r="O749" s="20">
        <f t="shared" si="93"/>
        <v>0</v>
      </c>
      <c r="P749" s="20">
        <f t="shared" si="94"/>
        <v>0</v>
      </c>
      <c r="Q749" s="20" t="str">
        <f t="shared" si="95"/>
        <v/>
      </c>
      <c r="R749" s="20">
        <f t="shared" si="96"/>
        <v>0</v>
      </c>
      <c r="S749" s="20"/>
      <c r="T749" s="20"/>
      <c r="U749" s="20"/>
      <c r="V749" s="20"/>
      <c r="W749" s="20"/>
      <c r="X749" s="20"/>
      <c r="Y749" s="20"/>
      <c r="Z749" s="20"/>
      <c r="AA749" s="20"/>
      <c r="AB749" s="21"/>
      <c r="AC749" s="21"/>
    </row>
    <row r="750" spans="1:29" s="17" customFormat="1" x14ac:dyDescent="0.2">
      <c r="A750" s="23"/>
      <c r="B750" s="28"/>
      <c r="C750" s="36"/>
      <c r="D750" s="25"/>
      <c r="E750" s="21"/>
      <c r="F750" s="21"/>
      <c r="G750" s="43"/>
      <c r="H750" s="21"/>
      <c r="I750" s="162"/>
      <c r="J750" s="522" t="str">
        <f t="shared" si="89"/>
        <v/>
      </c>
      <c r="K750" s="20">
        <f t="shared" si="90"/>
        <v>0</v>
      </c>
      <c r="L750" s="20" t="str">
        <f t="shared" si="91"/>
        <v/>
      </c>
      <c r="M750" s="20" t="str">
        <f t="shared" si="92"/>
        <v/>
      </c>
      <c r="N750" s="20"/>
      <c r="O750" s="20">
        <f t="shared" si="93"/>
        <v>0</v>
      </c>
      <c r="P750" s="20">
        <f t="shared" si="94"/>
        <v>0</v>
      </c>
      <c r="Q750" s="20" t="str">
        <f t="shared" si="95"/>
        <v/>
      </c>
      <c r="R750" s="20">
        <f t="shared" si="96"/>
        <v>0</v>
      </c>
      <c r="S750" s="20"/>
      <c r="T750" s="20"/>
      <c r="U750" s="20"/>
      <c r="V750" s="20"/>
      <c r="W750" s="20"/>
      <c r="X750" s="20"/>
      <c r="Y750" s="20"/>
      <c r="Z750" s="20"/>
      <c r="AA750" s="20"/>
      <c r="AB750" s="21"/>
      <c r="AC750" s="21"/>
    </row>
    <row r="751" spans="1:29" s="17" customFormat="1" x14ac:dyDescent="0.2">
      <c r="A751" s="23"/>
      <c r="B751" s="28"/>
      <c r="C751" s="36"/>
      <c r="D751" s="25"/>
      <c r="E751" s="21"/>
      <c r="F751" s="21"/>
      <c r="G751" s="43"/>
      <c r="H751" s="21"/>
      <c r="I751" s="162"/>
      <c r="J751" s="522" t="str">
        <f t="shared" si="89"/>
        <v/>
      </c>
      <c r="K751" s="20">
        <f t="shared" si="90"/>
        <v>0</v>
      </c>
      <c r="L751" s="20" t="str">
        <f t="shared" si="91"/>
        <v/>
      </c>
      <c r="M751" s="20" t="str">
        <f t="shared" si="92"/>
        <v/>
      </c>
      <c r="N751" s="20"/>
      <c r="O751" s="20">
        <f t="shared" si="93"/>
        <v>0</v>
      </c>
      <c r="P751" s="20">
        <f t="shared" si="94"/>
        <v>0</v>
      </c>
      <c r="Q751" s="20" t="str">
        <f t="shared" si="95"/>
        <v/>
      </c>
      <c r="R751" s="20">
        <f t="shared" si="96"/>
        <v>0</v>
      </c>
      <c r="S751" s="20"/>
      <c r="T751" s="20"/>
      <c r="U751" s="20"/>
      <c r="V751" s="20"/>
      <c r="W751" s="20"/>
      <c r="X751" s="20"/>
      <c r="Y751" s="20"/>
      <c r="Z751" s="20"/>
      <c r="AA751" s="20"/>
      <c r="AB751" s="21"/>
      <c r="AC751" s="21"/>
    </row>
    <row r="752" spans="1:29" s="17" customFormat="1" x14ac:dyDescent="0.2">
      <c r="A752" s="23"/>
      <c r="B752" s="28"/>
      <c r="C752" s="36"/>
      <c r="D752" s="25"/>
      <c r="E752" s="21"/>
      <c r="F752" s="21"/>
      <c r="G752" s="43"/>
      <c r="H752" s="21"/>
      <c r="I752" s="162"/>
      <c r="J752" s="522" t="str">
        <f t="shared" si="89"/>
        <v/>
      </c>
      <c r="K752" s="20">
        <f t="shared" si="90"/>
        <v>0</v>
      </c>
      <c r="L752" s="20" t="str">
        <f t="shared" si="91"/>
        <v/>
      </c>
      <c r="M752" s="20" t="str">
        <f t="shared" si="92"/>
        <v/>
      </c>
      <c r="N752" s="20"/>
      <c r="O752" s="20">
        <f t="shared" si="93"/>
        <v>0</v>
      </c>
      <c r="P752" s="20">
        <f t="shared" si="94"/>
        <v>0</v>
      </c>
      <c r="Q752" s="20" t="str">
        <f t="shared" si="95"/>
        <v/>
      </c>
      <c r="R752" s="20">
        <f t="shared" si="96"/>
        <v>0</v>
      </c>
      <c r="S752" s="20"/>
      <c r="T752" s="20"/>
      <c r="U752" s="20"/>
      <c r="V752" s="20"/>
      <c r="W752" s="20"/>
      <c r="X752" s="20"/>
      <c r="Y752" s="20"/>
      <c r="Z752" s="20"/>
      <c r="AA752" s="20"/>
      <c r="AB752" s="21"/>
      <c r="AC752" s="21"/>
    </row>
    <row r="753" spans="1:29" s="17" customFormat="1" x14ac:dyDescent="0.2">
      <c r="A753" s="23"/>
      <c r="B753" s="28"/>
      <c r="C753" s="36"/>
      <c r="D753" s="25"/>
      <c r="E753" s="21"/>
      <c r="F753" s="21"/>
      <c r="G753" s="43"/>
      <c r="H753" s="21"/>
      <c r="I753" s="162"/>
      <c r="J753" s="522" t="str">
        <f t="shared" si="89"/>
        <v/>
      </c>
      <c r="K753" s="20">
        <f t="shared" si="90"/>
        <v>0</v>
      </c>
      <c r="L753" s="20" t="str">
        <f t="shared" si="91"/>
        <v/>
      </c>
      <c r="M753" s="20" t="str">
        <f t="shared" si="92"/>
        <v/>
      </c>
      <c r="N753" s="20"/>
      <c r="O753" s="20">
        <f t="shared" si="93"/>
        <v>0</v>
      </c>
      <c r="P753" s="20">
        <f t="shared" si="94"/>
        <v>0</v>
      </c>
      <c r="Q753" s="20" t="str">
        <f t="shared" si="95"/>
        <v/>
      </c>
      <c r="R753" s="20">
        <f t="shared" si="96"/>
        <v>0</v>
      </c>
      <c r="S753" s="20"/>
      <c r="T753" s="20"/>
      <c r="U753" s="20"/>
      <c r="V753" s="20"/>
      <c r="W753" s="20"/>
      <c r="X753" s="20"/>
      <c r="Y753" s="20"/>
      <c r="Z753" s="20"/>
      <c r="AA753" s="20"/>
      <c r="AB753" s="21"/>
      <c r="AC753" s="21"/>
    </row>
    <row r="754" spans="1:29" s="17" customFormat="1" x14ac:dyDescent="0.2">
      <c r="A754" s="23"/>
      <c r="B754" s="28"/>
      <c r="C754" s="36"/>
      <c r="D754" s="25"/>
      <c r="E754" s="21"/>
      <c r="F754" s="21"/>
      <c r="G754" s="43"/>
      <c r="H754" s="21"/>
      <c r="I754" s="162"/>
      <c r="J754" s="522" t="str">
        <f t="shared" si="89"/>
        <v/>
      </c>
      <c r="K754" s="20">
        <f t="shared" si="90"/>
        <v>0</v>
      </c>
      <c r="L754" s="20" t="str">
        <f t="shared" si="91"/>
        <v/>
      </c>
      <c r="M754" s="20" t="str">
        <f t="shared" si="92"/>
        <v/>
      </c>
      <c r="N754" s="20"/>
      <c r="O754" s="20">
        <f t="shared" si="93"/>
        <v>0</v>
      </c>
      <c r="P754" s="20">
        <f t="shared" si="94"/>
        <v>0</v>
      </c>
      <c r="Q754" s="20" t="str">
        <f t="shared" si="95"/>
        <v/>
      </c>
      <c r="R754" s="20">
        <f t="shared" si="96"/>
        <v>0</v>
      </c>
      <c r="S754" s="20"/>
      <c r="T754" s="20"/>
      <c r="U754" s="20"/>
      <c r="V754" s="20"/>
      <c r="W754" s="20"/>
      <c r="X754" s="20"/>
      <c r="Y754" s="20"/>
      <c r="Z754" s="20"/>
      <c r="AA754" s="20"/>
      <c r="AB754" s="21"/>
      <c r="AC754" s="21"/>
    </row>
    <row r="755" spans="1:29" s="17" customFormat="1" x14ac:dyDescent="0.2">
      <c r="A755" s="23"/>
      <c r="B755" s="28"/>
      <c r="C755" s="36"/>
      <c r="D755" s="25"/>
      <c r="E755" s="21"/>
      <c r="F755" s="21"/>
      <c r="G755" s="43"/>
      <c r="H755" s="21"/>
      <c r="I755" s="162"/>
      <c r="J755" s="522" t="str">
        <f t="shared" si="89"/>
        <v/>
      </c>
      <c r="K755" s="20">
        <f t="shared" si="90"/>
        <v>0</v>
      </c>
      <c r="L755" s="20" t="str">
        <f t="shared" si="91"/>
        <v/>
      </c>
      <c r="M755" s="20" t="str">
        <f t="shared" si="92"/>
        <v/>
      </c>
      <c r="N755" s="20"/>
      <c r="O755" s="20">
        <f t="shared" si="93"/>
        <v>0</v>
      </c>
      <c r="P755" s="20">
        <f t="shared" si="94"/>
        <v>0</v>
      </c>
      <c r="Q755" s="20" t="str">
        <f t="shared" si="95"/>
        <v/>
      </c>
      <c r="R755" s="20">
        <f t="shared" si="96"/>
        <v>0</v>
      </c>
      <c r="S755" s="20"/>
      <c r="T755" s="20"/>
      <c r="U755" s="20"/>
      <c r="V755" s="20"/>
      <c r="W755" s="20"/>
      <c r="X755" s="20"/>
      <c r="Y755" s="20"/>
      <c r="Z755" s="20"/>
      <c r="AA755" s="20"/>
      <c r="AB755" s="21"/>
      <c r="AC755" s="21"/>
    </row>
    <row r="756" spans="1:29" s="17" customFormat="1" x14ac:dyDescent="0.2">
      <c r="A756" s="23"/>
      <c r="B756" s="28"/>
      <c r="C756" s="36"/>
      <c r="D756" s="25"/>
      <c r="E756" s="21"/>
      <c r="F756" s="21"/>
      <c r="G756" s="43"/>
      <c r="H756" s="21"/>
      <c r="I756" s="162"/>
      <c r="J756" s="522" t="str">
        <f t="shared" si="89"/>
        <v/>
      </c>
      <c r="K756" s="20">
        <f t="shared" si="90"/>
        <v>0</v>
      </c>
      <c r="L756" s="20" t="str">
        <f t="shared" si="91"/>
        <v/>
      </c>
      <c r="M756" s="20" t="str">
        <f t="shared" si="92"/>
        <v/>
      </c>
      <c r="N756" s="20"/>
      <c r="O756" s="20">
        <f t="shared" si="93"/>
        <v>0</v>
      </c>
      <c r="P756" s="20">
        <f t="shared" si="94"/>
        <v>0</v>
      </c>
      <c r="Q756" s="20" t="str">
        <f t="shared" si="95"/>
        <v/>
      </c>
      <c r="R756" s="20">
        <f t="shared" si="96"/>
        <v>0</v>
      </c>
      <c r="S756" s="20"/>
      <c r="T756" s="20"/>
      <c r="U756" s="20"/>
      <c r="V756" s="20"/>
      <c r="W756" s="20"/>
      <c r="X756" s="20"/>
      <c r="Y756" s="20"/>
      <c r="Z756" s="20"/>
      <c r="AA756" s="20"/>
      <c r="AB756" s="21"/>
      <c r="AC756" s="21"/>
    </row>
    <row r="757" spans="1:29" s="17" customFormat="1" x14ac:dyDescent="0.2">
      <c r="A757" s="23"/>
      <c r="B757" s="28"/>
      <c r="C757" s="36"/>
      <c r="D757" s="25"/>
      <c r="E757" s="21"/>
      <c r="F757" s="21"/>
      <c r="G757" s="43"/>
      <c r="H757" s="21"/>
      <c r="I757" s="162"/>
      <c r="J757" s="522" t="str">
        <f t="shared" si="89"/>
        <v/>
      </c>
      <c r="K757" s="20">
        <f t="shared" si="90"/>
        <v>0</v>
      </c>
      <c r="L757" s="20" t="str">
        <f t="shared" si="91"/>
        <v/>
      </c>
      <c r="M757" s="20" t="str">
        <f t="shared" si="92"/>
        <v/>
      </c>
      <c r="N757" s="20"/>
      <c r="O757" s="20">
        <f t="shared" si="93"/>
        <v>0</v>
      </c>
      <c r="P757" s="20">
        <f t="shared" si="94"/>
        <v>0</v>
      </c>
      <c r="Q757" s="20" t="str">
        <f t="shared" si="95"/>
        <v/>
      </c>
      <c r="R757" s="20">
        <f t="shared" si="96"/>
        <v>0</v>
      </c>
      <c r="S757" s="20"/>
      <c r="T757" s="20"/>
      <c r="U757" s="20"/>
      <c r="V757" s="20"/>
      <c r="W757" s="20"/>
      <c r="X757" s="20"/>
      <c r="Y757" s="20"/>
      <c r="Z757" s="20"/>
      <c r="AA757" s="20"/>
      <c r="AB757" s="21"/>
      <c r="AC757" s="21"/>
    </row>
    <row r="758" spans="1:29" s="17" customFormat="1" x14ac:dyDescent="0.2">
      <c r="A758" s="23"/>
      <c r="B758" s="28"/>
      <c r="C758" s="36"/>
      <c r="D758" s="25"/>
      <c r="E758" s="21"/>
      <c r="F758" s="21"/>
      <c r="G758" s="43"/>
      <c r="H758" s="21"/>
      <c r="I758" s="162"/>
      <c r="J758" s="522" t="str">
        <f t="shared" si="89"/>
        <v/>
      </c>
      <c r="K758" s="20">
        <f t="shared" si="90"/>
        <v>0</v>
      </c>
      <c r="L758" s="20" t="str">
        <f t="shared" si="91"/>
        <v/>
      </c>
      <c r="M758" s="20" t="str">
        <f t="shared" si="92"/>
        <v/>
      </c>
      <c r="N758" s="20"/>
      <c r="O758" s="20">
        <f t="shared" si="93"/>
        <v>0</v>
      </c>
      <c r="P758" s="20">
        <f t="shared" si="94"/>
        <v>0</v>
      </c>
      <c r="Q758" s="20" t="str">
        <f t="shared" si="95"/>
        <v/>
      </c>
      <c r="R758" s="20">
        <f t="shared" si="96"/>
        <v>0</v>
      </c>
      <c r="S758" s="20"/>
      <c r="T758" s="20"/>
      <c r="U758" s="20"/>
      <c r="V758" s="20"/>
      <c r="W758" s="20"/>
      <c r="X758" s="20"/>
      <c r="Y758" s="20"/>
      <c r="Z758" s="20"/>
      <c r="AA758" s="20"/>
      <c r="AB758" s="21"/>
      <c r="AC758" s="21"/>
    </row>
    <row r="759" spans="1:29" s="17" customFormat="1" x14ac:dyDescent="0.2">
      <c r="A759" s="23"/>
      <c r="B759" s="28"/>
      <c r="C759" s="36"/>
      <c r="D759" s="25"/>
      <c r="E759" s="21"/>
      <c r="F759" s="21"/>
      <c r="G759" s="43"/>
      <c r="H759" s="21"/>
      <c r="I759" s="162"/>
      <c r="J759" s="522" t="str">
        <f t="shared" si="89"/>
        <v/>
      </c>
      <c r="K759" s="20">
        <f t="shared" si="90"/>
        <v>0</v>
      </c>
      <c r="L759" s="20" t="str">
        <f t="shared" si="91"/>
        <v/>
      </c>
      <c r="M759" s="20" t="str">
        <f t="shared" si="92"/>
        <v/>
      </c>
      <c r="N759" s="20"/>
      <c r="O759" s="20">
        <f t="shared" si="93"/>
        <v>0</v>
      </c>
      <c r="P759" s="20">
        <f t="shared" si="94"/>
        <v>0</v>
      </c>
      <c r="Q759" s="20" t="str">
        <f t="shared" si="95"/>
        <v/>
      </c>
      <c r="R759" s="20">
        <f t="shared" si="96"/>
        <v>0</v>
      </c>
      <c r="S759" s="20"/>
      <c r="T759" s="20"/>
      <c r="U759" s="20"/>
      <c r="V759" s="20"/>
      <c r="W759" s="20"/>
      <c r="X759" s="20"/>
      <c r="Y759" s="20"/>
      <c r="Z759" s="20"/>
      <c r="AA759" s="20"/>
      <c r="AB759" s="21"/>
      <c r="AC759" s="21"/>
    </row>
    <row r="760" spans="1:29" s="17" customFormat="1" x14ac:dyDescent="0.2">
      <c r="A760" s="23"/>
      <c r="B760" s="28"/>
      <c r="C760" s="36"/>
      <c r="D760" s="25"/>
      <c r="E760" s="21"/>
      <c r="F760" s="21"/>
      <c r="G760" s="43"/>
      <c r="H760" s="21"/>
      <c r="I760" s="162"/>
      <c r="J760" s="522" t="str">
        <f t="shared" si="89"/>
        <v/>
      </c>
      <c r="K760" s="20">
        <f t="shared" si="90"/>
        <v>0</v>
      </c>
      <c r="L760" s="20" t="str">
        <f t="shared" si="91"/>
        <v/>
      </c>
      <c r="M760" s="20" t="str">
        <f t="shared" si="92"/>
        <v/>
      </c>
      <c r="N760" s="20"/>
      <c r="O760" s="20">
        <f t="shared" si="93"/>
        <v>0</v>
      </c>
      <c r="P760" s="20">
        <f t="shared" si="94"/>
        <v>0</v>
      </c>
      <c r="Q760" s="20" t="str">
        <f t="shared" si="95"/>
        <v/>
      </c>
      <c r="R760" s="20">
        <f t="shared" si="96"/>
        <v>0</v>
      </c>
      <c r="S760" s="20"/>
      <c r="T760" s="20"/>
      <c r="U760" s="20"/>
      <c r="V760" s="20"/>
      <c r="W760" s="20"/>
      <c r="X760" s="20"/>
      <c r="Y760" s="20"/>
      <c r="Z760" s="20"/>
      <c r="AA760" s="20"/>
      <c r="AB760" s="21"/>
      <c r="AC760" s="21"/>
    </row>
    <row r="761" spans="1:29" s="17" customFormat="1" x14ac:dyDescent="0.2">
      <c r="A761" s="23"/>
      <c r="B761" s="28"/>
      <c r="C761" s="36"/>
      <c r="D761" s="25"/>
      <c r="E761" s="21"/>
      <c r="F761" s="21"/>
      <c r="G761" s="43"/>
      <c r="H761" s="21"/>
      <c r="I761" s="162"/>
      <c r="J761" s="522" t="str">
        <f t="shared" si="89"/>
        <v/>
      </c>
      <c r="K761" s="20">
        <f t="shared" si="90"/>
        <v>0</v>
      </c>
      <c r="L761" s="20" t="str">
        <f t="shared" si="91"/>
        <v/>
      </c>
      <c r="M761" s="20" t="str">
        <f t="shared" si="92"/>
        <v/>
      </c>
      <c r="N761" s="20"/>
      <c r="O761" s="20">
        <f t="shared" si="93"/>
        <v>0</v>
      </c>
      <c r="P761" s="20">
        <f t="shared" si="94"/>
        <v>0</v>
      </c>
      <c r="Q761" s="20" t="str">
        <f t="shared" si="95"/>
        <v/>
      </c>
      <c r="R761" s="20">
        <f t="shared" si="96"/>
        <v>0</v>
      </c>
      <c r="S761" s="20"/>
      <c r="T761" s="20"/>
      <c r="U761" s="20"/>
      <c r="V761" s="20"/>
      <c r="W761" s="20"/>
      <c r="X761" s="20"/>
      <c r="Y761" s="20"/>
      <c r="Z761" s="20"/>
      <c r="AA761" s="20"/>
      <c r="AB761" s="21"/>
      <c r="AC761" s="21"/>
    </row>
    <row r="762" spans="1:29" s="17" customFormat="1" x14ac:dyDescent="0.2">
      <c r="A762" s="23"/>
      <c r="B762" s="28"/>
      <c r="C762" s="36"/>
      <c r="D762" s="25"/>
      <c r="E762" s="21"/>
      <c r="F762" s="21"/>
      <c r="G762" s="43"/>
      <c r="H762" s="21"/>
      <c r="I762" s="162"/>
      <c r="J762" s="522" t="str">
        <f t="shared" si="89"/>
        <v/>
      </c>
      <c r="K762" s="20">
        <f t="shared" si="90"/>
        <v>0</v>
      </c>
      <c r="L762" s="20" t="str">
        <f t="shared" si="91"/>
        <v/>
      </c>
      <c r="M762" s="20" t="str">
        <f t="shared" si="92"/>
        <v/>
      </c>
      <c r="N762" s="20"/>
      <c r="O762" s="20">
        <f t="shared" si="93"/>
        <v>0</v>
      </c>
      <c r="P762" s="20">
        <f t="shared" si="94"/>
        <v>0</v>
      </c>
      <c r="Q762" s="20" t="str">
        <f t="shared" si="95"/>
        <v/>
      </c>
      <c r="R762" s="20">
        <f t="shared" si="96"/>
        <v>0</v>
      </c>
      <c r="S762" s="20"/>
      <c r="T762" s="20"/>
      <c r="U762" s="20"/>
      <c r="V762" s="20"/>
      <c r="W762" s="20"/>
      <c r="X762" s="20"/>
      <c r="Y762" s="20"/>
      <c r="Z762" s="20"/>
      <c r="AA762" s="20"/>
      <c r="AB762" s="21"/>
      <c r="AC762" s="21"/>
    </row>
    <row r="763" spans="1:29" s="17" customFormat="1" x14ac:dyDescent="0.2">
      <c r="A763" s="23"/>
      <c r="B763" s="28"/>
      <c r="C763" s="36"/>
      <c r="D763" s="25"/>
      <c r="E763" s="21"/>
      <c r="F763" s="21"/>
      <c r="G763" s="43"/>
      <c r="H763" s="21"/>
      <c r="I763" s="162"/>
      <c r="J763" s="522" t="str">
        <f t="shared" si="89"/>
        <v/>
      </c>
      <c r="K763" s="20">
        <f t="shared" si="90"/>
        <v>0</v>
      </c>
      <c r="L763" s="20" t="str">
        <f t="shared" si="91"/>
        <v/>
      </c>
      <c r="M763" s="20" t="str">
        <f t="shared" si="92"/>
        <v/>
      </c>
      <c r="N763" s="20"/>
      <c r="O763" s="20">
        <f t="shared" si="93"/>
        <v>0</v>
      </c>
      <c r="P763" s="20">
        <f t="shared" si="94"/>
        <v>0</v>
      </c>
      <c r="Q763" s="20" t="str">
        <f t="shared" si="95"/>
        <v/>
      </c>
      <c r="R763" s="20">
        <f t="shared" si="96"/>
        <v>0</v>
      </c>
      <c r="S763" s="20"/>
      <c r="T763" s="20"/>
      <c r="U763" s="20"/>
      <c r="V763" s="20"/>
      <c r="W763" s="20"/>
      <c r="X763" s="20"/>
      <c r="Y763" s="20"/>
      <c r="Z763" s="20"/>
      <c r="AA763" s="20"/>
      <c r="AB763" s="21"/>
      <c r="AC763" s="21"/>
    </row>
    <row r="764" spans="1:29" s="17" customFormat="1" x14ac:dyDescent="0.2">
      <c r="A764" s="23"/>
      <c r="B764" s="28"/>
      <c r="C764" s="36"/>
      <c r="D764" s="25"/>
      <c r="E764" s="21"/>
      <c r="F764" s="21"/>
      <c r="G764" s="43"/>
      <c r="H764" s="21"/>
      <c r="I764" s="162"/>
      <c r="J764" s="522" t="str">
        <f t="shared" si="89"/>
        <v/>
      </c>
      <c r="K764" s="20">
        <f t="shared" si="90"/>
        <v>0</v>
      </c>
      <c r="L764" s="20" t="str">
        <f t="shared" si="91"/>
        <v/>
      </c>
      <c r="M764" s="20" t="str">
        <f t="shared" si="92"/>
        <v/>
      </c>
      <c r="N764" s="20"/>
      <c r="O764" s="20">
        <f t="shared" si="93"/>
        <v>0</v>
      </c>
      <c r="P764" s="20">
        <f t="shared" si="94"/>
        <v>0</v>
      </c>
      <c r="Q764" s="20" t="str">
        <f t="shared" si="95"/>
        <v/>
      </c>
      <c r="R764" s="20">
        <f t="shared" si="96"/>
        <v>0</v>
      </c>
      <c r="S764" s="20"/>
      <c r="T764" s="20"/>
      <c r="U764" s="20"/>
      <c r="V764" s="20"/>
      <c r="W764" s="20"/>
      <c r="X764" s="20"/>
      <c r="Y764" s="20"/>
      <c r="Z764" s="20"/>
      <c r="AA764" s="20"/>
      <c r="AB764" s="21"/>
      <c r="AC764" s="21"/>
    </row>
    <row r="765" spans="1:29" s="17" customFormat="1" x14ac:dyDescent="0.2">
      <c r="A765" s="23"/>
      <c r="B765" s="28"/>
      <c r="C765" s="36"/>
      <c r="D765" s="25"/>
      <c r="E765" s="21"/>
      <c r="F765" s="21"/>
      <c r="G765" s="43"/>
      <c r="H765" s="21"/>
      <c r="I765" s="162"/>
      <c r="J765" s="522" t="str">
        <f t="shared" si="89"/>
        <v/>
      </c>
      <c r="K765" s="20">
        <f t="shared" si="90"/>
        <v>0</v>
      </c>
      <c r="L765" s="20" t="str">
        <f t="shared" si="91"/>
        <v/>
      </c>
      <c r="M765" s="20" t="str">
        <f t="shared" si="92"/>
        <v/>
      </c>
      <c r="N765" s="20"/>
      <c r="O765" s="20">
        <f t="shared" si="93"/>
        <v>0</v>
      </c>
      <c r="P765" s="20">
        <f t="shared" si="94"/>
        <v>0</v>
      </c>
      <c r="Q765" s="20" t="str">
        <f t="shared" si="95"/>
        <v/>
      </c>
      <c r="R765" s="20">
        <f t="shared" si="96"/>
        <v>0</v>
      </c>
      <c r="S765" s="20"/>
      <c r="T765" s="20"/>
      <c r="U765" s="20"/>
      <c r="V765" s="20"/>
      <c r="W765" s="20"/>
      <c r="X765" s="20"/>
      <c r="Y765" s="20"/>
      <c r="Z765" s="20"/>
      <c r="AA765" s="20"/>
      <c r="AB765" s="21"/>
      <c r="AC765" s="21"/>
    </row>
    <row r="766" spans="1:29" s="17" customFormat="1" x14ac:dyDescent="0.2">
      <c r="A766" s="23"/>
      <c r="B766" s="28"/>
      <c r="C766" s="36"/>
      <c r="D766" s="25"/>
      <c r="E766" s="21"/>
      <c r="F766" s="21"/>
      <c r="G766" s="43"/>
      <c r="H766" s="21"/>
      <c r="I766" s="162"/>
      <c r="J766" s="522" t="str">
        <f t="shared" si="89"/>
        <v/>
      </c>
      <c r="K766" s="20">
        <f t="shared" si="90"/>
        <v>0</v>
      </c>
      <c r="L766" s="20" t="str">
        <f t="shared" si="91"/>
        <v/>
      </c>
      <c r="M766" s="20" t="str">
        <f t="shared" si="92"/>
        <v/>
      </c>
      <c r="N766" s="20"/>
      <c r="O766" s="20">
        <f t="shared" si="93"/>
        <v>0</v>
      </c>
      <c r="P766" s="20">
        <f t="shared" si="94"/>
        <v>0</v>
      </c>
      <c r="Q766" s="20" t="str">
        <f t="shared" si="95"/>
        <v/>
      </c>
      <c r="R766" s="20">
        <f t="shared" si="96"/>
        <v>0</v>
      </c>
      <c r="S766" s="20"/>
      <c r="T766" s="20"/>
      <c r="U766" s="20"/>
      <c r="V766" s="20"/>
      <c r="W766" s="20"/>
      <c r="X766" s="20"/>
      <c r="Y766" s="20"/>
      <c r="Z766" s="20"/>
      <c r="AA766" s="20"/>
      <c r="AB766" s="21"/>
      <c r="AC766" s="21"/>
    </row>
    <row r="767" spans="1:29" s="17" customFormat="1" x14ac:dyDescent="0.2">
      <c r="A767" s="23"/>
      <c r="B767" s="28"/>
      <c r="C767" s="36"/>
      <c r="D767" s="25"/>
      <c r="E767" s="21"/>
      <c r="F767" s="21"/>
      <c r="G767" s="43"/>
      <c r="H767" s="21"/>
      <c r="I767" s="162"/>
      <c r="J767" s="522" t="str">
        <f t="shared" si="89"/>
        <v/>
      </c>
      <c r="K767" s="20">
        <f t="shared" si="90"/>
        <v>0</v>
      </c>
      <c r="L767" s="20" t="str">
        <f t="shared" si="91"/>
        <v/>
      </c>
      <c r="M767" s="20" t="str">
        <f t="shared" si="92"/>
        <v/>
      </c>
      <c r="N767" s="20"/>
      <c r="O767" s="20">
        <f t="shared" si="93"/>
        <v>0</v>
      </c>
      <c r="P767" s="20">
        <f t="shared" si="94"/>
        <v>0</v>
      </c>
      <c r="Q767" s="20" t="str">
        <f t="shared" si="95"/>
        <v/>
      </c>
      <c r="R767" s="20">
        <f t="shared" si="96"/>
        <v>0</v>
      </c>
      <c r="S767" s="20"/>
      <c r="T767" s="20"/>
      <c r="U767" s="20"/>
      <c r="V767" s="20"/>
      <c r="W767" s="20"/>
      <c r="X767" s="20"/>
      <c r="Y767" s="20"/>
      <c r="Z767" s="20"/>
      <c r="AA767" s="20"/>
      <c r="AB767" s="21"/>
      <c r="AC767" s="21"/>
    </row>
    <row r="768" spans="1:29" s="17" customFormat="1" x14ac:dyDescent="0.2">
      <c r="A768" s="23"/>
      <c r="B768" s="28"/>
      <c r="C768" s="36"/>
      <c r="D768" s="25"/>
      <c r="E768" s="21"/>
      <c r="F768" s="21"/>
      <c r="G768" s="43"/>
      <c r="H768" s="21"/>
      <c r="I768" s="162"/>
      <c r="J768" s="522" t="str">
        <f t="shared" si="89"/>
        <v/>
      </c>
      <c r="K768" s="20">
        <f t="shared" si="90"/>
        <v>0</v>
      </c>
      <c r="L768" s="20" t="str">
        <f t="shared" si="91"/>
        <v/>
      </c>
      <c r="M768" s="20" t="str">
        <f t="shared" si="92"/>
        <v/>
      </c>
      <c r="N768" s="20"/>
      <c r="O768" s="20">
        <f t="shared" si="93"/>
        <v>0</v>
      </c>
      <c r="P768" s="20">
        <f t="shared" si="94"/>
        <v>0</v>
      </c>
      <c r="Q768" s="20" t="str">
        <f t="shared" si="95"/>
        <v/>
      </c>
      <c r="R768" s="20">
        <f t="shared" si="96"/>
        <v>0</v>
      </c>
      <c r="S768" s="20"/>
      <c r="T768" s="20"/>
      <c r="U768" s="20"/>
      <c r="V768" s="20"/>
      <c r="W768" s="20"/>
      <c r="X768" s="20"/>
      <c r="Y768" s="20"/>
      <c r="Z768" s="20"/>
      <c r="AA768" s="20"/>
      <c r="AB768" s="21"/>
      <c r="AC768" s="21"/>
    </row>
    <row r="769" spans="1:29" s="17" customFormat="1" x14ac:dyDescent="0.2">
      <c r="A769" s="23"/>
      <c r="B769" s="28"/>
      <c r="C769" s="36"/>
      <c r="D769" s="25"/>
      <c r="E769" s="21"/>
      <c r="F769" s="21"/>
      <c r="G769" s="43"/>
      <c r="H769" s="21"/>
      <c r="I769" s="162"/>
      <c r="J769" s="522" t="str">
        <f t="shared" si="89"/>
        <v/>
      </c>
      <c r="K769" s="20">
        <f t="shared" si="90"/>
        <v>0</v>
      </c>
      <c r="L769" s="20" t="str">
        <f t="shared" si="91"/>
        <v/>
      </c>
      <c r="M769" s="20" t="str">
        <f t="shared" si="92"/>
        <v/>
      </c>
      <c r="N769" s="20"/>
      <c r="O769" s="20">
        <f t="shared" si="93"/>
        <v>0</v>
      </c>
      <c r="P769" s="20">
        <f t="shared" si="94"/>
        <v>0</v>
      </c>
      <c r="Q769" s="20" t="str">
        <f t="shared" si="95"/>
        <v/>
      </c>
      <c r="R769" s="20">
        <f t="shared" si="96"/>
        <v>0</v>
      </c>
      <c r="S769" s="20"/>
      <c r="T769" s="20"/>
      <c r="U769" s="20"/>
      <c r="V769" s="20"/>
      <c r="W769" s="20"/>
      <c r="X769" s="20"/>
      <c r="Y769" s="20"/>
      <c r="Z769" s="20"/>
      <c r="AA769" s="20"/>
      <c r="AB769" s="21"/>
      <c r="AC769" s="21"/>
    </row>
    <row r="770" spans="1:29" s="17" customFormat="1" x14ac:dyDescent="0.2">
      <c r="A770" s="23"/>
      <c r="B770" s="28"/>
      <c r="C770" s="36"/>
      <c r="D770" s="25"/>
      <c r="E770" s="21"/>
      <c r="F770" s="21"/>
      <c r="G770" s="43"/>
      <c r="H770" s="21"/>
      <c r="I770" s="162"/>
      <c r="J770" s="522" t="str">
        <f t="shared" si="89"/>
        <v/>
      </c>
      <c r="K770" s="20">
        <f t="shared" si="90"/>
        <v>0</v>
      </c>
      <c r="L770" s="20" t="str">
        <f t="shared" si="91"/>
        <v/>
      </c>
      <c r="M770" s="20" t="str">
        <f t="shared" si="92"/>
        <v/>
      </c>
      <c r="N770" s="20"/>
      <c r="O770" s="20">
        <f t="shared" si="93"/>
        <v>0</v>
      </c>
      <c r="P770" s="20">
        <f t="shared" si="94"/>
        <v>0</v>
      </c>
      <c r="Q770" s="20" t="str">
        <f t="shared" si="95"/>
        <v/>
      </c>
      <c r="R770" s="20">
        <f t="shared" si="96"/>
        <v>0</v>
      </c>
      <c r="S770" s="20"/>
      <c r="T770" s="20"/>
      <c r="U770" s="20"/>
      <c r="V770" s="20"/>
      <c r="W770" s="20"/>
      <c r="X770" s="20"/>
      <c r="Y770" s="20"/>
      <c r="Z770" s="20"/>
      <c r="AA770" s="20"/>
      <c r="AB770" s="21"/>
      <c r="AC770" s="21"/>
    </row>
    <row r="771" spans="1:29" s="17" customFormat="1" x14ac:dyDescent="0.2">
      <c r="A771" s="23"/>
      <c r="B771" s="28"/>
      <c r="C771" s="36"/>
      <c r="D771" s="25"/>
      <c r="E771" s="21"/>
      <c r="F771" s="21"/>
      <c r="G771" s="43"/>
      <c r="H771" s="21"/>
      <c r="I771" s="162"/>
      <c r="J771" s="522" t="str">
        <f t="shared" si="89"/>
        <v/>
      </c>
      <c r="K771" s="20">
        <f t="shared" si="90"/>
        <v>0</v>
      </c>
      <c r="L771" s="20" t="str">
        <f t="shared" si="91"/>
        <v/>
      </c>
      <c r="M771" s="20" t="str">
        <f t="shared" si="92"/>
        <v/>
      </c>
      <c r="N771" s="20"/>
      <c r="O771" s="20">
        <f t="shared" si="93"/>
        <v>0</v>
      </c>
      <c r="P771" s="20">
        <f t="shared" si="94"/>
        <v>0</v>
      </c>
      <c r="Q771" s="20" t="str">
        <f t="shared" si="95"/>
        <v/>
      </c>
      <c r="R771" s="20">
        <f t="shared" si="96"/>
        <v>0</v>
      </c>
      <c r="S771" s="20"/>
      <c r="T771" s="20"/>
      <c r="U771" s="20"/>
      <c r="V771" s="20"/>
      <c r="W771" s="20"/>
      <c r="X771" s="20"/>
      <c r="Y771" s="20"/>
      <c r="Z771" s="20"/>
      <c r="AA771" s="20"/>
      <c r="AB771" s="21"/>
      <c r="AC771" s="21"/>
    </row>
    <row r="772" spans="1:29" s="17" customFormat="1" x14ac:dyDescent="0.2">
      <c r="A772" s="23"/>
      <c r="B772" s="28"/>
      <c r="C772" s="36"/>
      <c r="D772" s="25"/>
      <c r="E772" s="21"/>
      <c r="F772" s="21"/>
      <c r="G772" s="43"/>
      <c r="H772" s="21"/>
      <c r="I772" s="162"/>
      <c r="J772" s="522" t="str">
        <f t="shared" si="89"/>
        <v/>
      </c>
      <c r="K772" s="20">
        <f t="shared" si="90"/>
        <v>0</v>
      </c>
      <c r="L772" s="20" t="str">
        <f t="shared" si="91"/>
        <v/>
      </c>
      <c r="M772" s="20" t="str">
        <f t="shared" si="92"/>
        <v/>
      </c>
      <c r="N772" s="20"/>
      <c r="O772" s="20">
        <f t="shared" si="93"/>
        <v>0</v>
      </c>
      <c r="P772" s="20">
        <f t="shared" si="94"/>
        <v>0</v>
      </c>
      <c r="Q772" s="20" t="str">
        <f t="shared" si="95"/>
        <v/>
      </c>
      <c r="R772" s="20">
        <f t="shared" si="96"/>
        <v>0</v>
      </c>
      <c r="S772" s="20"/>
      <c r="T772" s="20"/>
      <c r="U772" s="20"/>
      <c r="V772" s="20"/>
      <c r="W772" s="20"/>
      <c r="X772" s="20"/>
      <c r="Y772" s="20"/>
      <c r="Z772" s="20"/>
      <c r="AA772" s="20"/>
      <c r="AB772" s="21"/>
      <c r="AC772" s="21"/>
    </row>
    <row r="773" spans="1:29" s="17" customFormat="1" x14ac:dyDescent="0.2">
      <c r="A773" s="23"/>
      <c r="B773" s="28"/>
      <c r="C773" s="36"/>
      <c r="D773" s="25"/>
      <c r="E773" s="21"/>
      <c r="F773" s="21"/>
      <c r="G773" s="43"/>
      <c r="H773" s="21"/>
      <c r="I773" s="162"/>
      <c r="J773" s="522" t="str">
        <f t="shared" si="89"/>
        <v/>
      </c>
      <c r="K773" s="20">
        <f t="shared" si="90"/>
        <v>0</v>
      </c>
      <c r="L773" s="20" t="str">
        <f t="shared" si="91"/>
        <v/>
      </c>
      <c r="M773" s="20" t="str">
        <f t="shared" si="92"/>
        <v/>
      </c>
      <c r="N773" s="20"/>
      <c r="O773" s="20">
        <f t="shared" si="93"/>
        <v>0</v>
      </c>
      <c r="P773" s="20">
        <f t="shared" si="94"/>
        <v>0</v>
      </c>
      <c r="Q773" s="20" t="str">
        <f t="shared" si="95"/>
        <v/>
      </c>
      <c r="R773" s="20">
        <f t="shared" si="96"/>
        <v>0</v>
      </c>
      <c r="S773" s="20"/>
      <c r="T773" s="20"/>
      <c r="U773" s="20"/>
      <c r="V773" s="20"/>
      <c r="W773" s="20"/>
      <c r="X773" s="20"/>
      <c r="Y773" s="20"/>
      <c r="Z773" s="20"/>
      <c r="AA773" s="20"/>
      <c r="AB773" s="21"/>
      <c r="AC773" s="21"/>
    </row>
    <row r="774" spans="1:29" s="17" customFormat="1" x14ac:dyDescent="0.2">
      <c r="A774" s="23"/>
      <c r="B774" s="28"/>
      <c r="C774" s="36"/>
      <c r="D774" s="25"/>
      <c r="E774" s="21"/>
      <c r="F774" s="21"/>
      <c r="G774" s="43"/>
      <c r="H774" s="21"/>
      <c r="I774" s="162"/>
      <c r="J774" s="522" t="str">
        <f t="shared" si="89"/>
        <v/>
      </c>
      <c r="K774" s="20">
        <f t="shared" si="90"/>
        <v>0</v>
      </c>
      <c r="L774" s="20" t="str">
        <f t="shared" si="91"/>
        <v/>
      </c>
      <c r="M774" s="20" t="str">
        <f t="shared" si="92"/>
        <v/>
      </c>
      <c r="N774" s="20"/>
      <c r="O774" s="20">
        <f t="shared" si="93"/>
        <v>0</v>
      </c>
      <c r="P774" s="20">
        <f t="shared" si="94"/>
        <v>0</v>
      </c>
      <c r="Q774" s="20" t="str">
        <f t="shared" si="95"/>
        <v/>
      </c>
      <c r="R774" s="20">
        <f t="shared" si="96"/>
        <v>0</v>
      </c>
      <c r="S774" s="20"/>
      <c r="T774" s="20"/>
      <c r="U774" s="20"/>
      <c r="V774" s="20"/>
      <c r="W774" s="20"/>
      <c r="X774" s="20"/>
      <c r="Y774" s="20"/>
      <c r="Z774" s="20"/>
      <c r="AA774" s="20"/>
      <c r="AB774" s="21"/>
      <c r="AC774" s="21"/>
    </row>
    <row r="775" spans="1:29" s="17" customFormat="1" x14ac:dyDescent="0.2">
      <c r="A775" s="23"/>
      <c r="B775" s="28"/>
      <c r="C775" s="36"/>
      <c r="D775" s="25"/>
      <c r="E775" s="21"/>
      <c r="F775" s="21"/>
      <c r="G775" s="43"/>
      <c r="H775" s="21"/>
      <c r="I775" s="162"/>
      <c r="J775" s="522" t="str">
        <f t="shared" si="89"/>
        <v/>
      </c>
      <c r="K775" s="20">
        <f t="shared" si="90"/>
        <v>0</v>
      </c>
      <c r="L775" s="20" t="str">
        <f t="shared" si="91"/>
        <v/>
      </c>
      <c r="M775" s="20" t="str">
        <f t="shared" si="92"/>
        <v/>
      </c>
      <c r="N775" s="20"/>
      <c r="O775" s="20">
        <f t="shared" si="93"/>
        <v>0</v>
      </c>
      <c r="P775" s="20">
        <f t="shared" si="94"/>
        <v>0</v>
      </c>
      <c r="Q775" s="20" t="str">
        <f t="shared" si="95"/>
        <v/>
      </c>
      <c r="R775" s="20">
        <f t="shared" si="96"/>
        <v>0</v>
      </c>
      <c r="S775" s="20"/>
      <c r="T775" s="20"/>
      <c r="U775" s="20"/>
      <c r="V775" s="20"/>
      <c r="W775" s="20"/>
      <c r="X775" s="20"/>
      <c r="Y775" s="20"/>
      <c r="Z775" s="20"/>
      <c r="AA775" s="20"/>
      <c r="AB775" s="21"/>
      <c r="AC775" s="21"/>
    </row>
    <row r="776" spans="1:29" s="17" customFormat="1" x14ac:dyDescent="0.2">
      <c r="A776" s="23"/>
      <c r="B776" s="28"/>
      <c r="C776" s="36"/>
      <c r="D776" s="25"/>
      <c r="E776" s="21"/>
      <c r="F776" s="21"/>
      <c r="G776" s="43"/>
      <c r="H776" s="21"/>
      <c r="I776" s="162"/>
      <c r="J776" s="522" t="str">
        <f t="shared" si="89"/>
        <v/>
      </c>
      <c r="K776" s="20">
        <f t="shared" si="90"/>
        <v>0</v>
      </c>
      <c r="L776" s="20" t="str">
        <f t="shared" si="91"/>
        <v/>
      </c>
      <c r="M776" s="20" t="str">
        <f t="shared" si="92"/>
        <v/>
      </c>
      <c r="N776" s="20"/>
      <c r="O776" s="20">
        <f t="shared" si="93"/>
        <v>0</v>
      </c>
      <c r="P776" s="20">
        <f t="shared" si="94"/>
        <v>0</v>
      </c>
      <c r="Q776" s="20" t="str">
        <f t="shared" si="95"/>
        <v/>
      </c>
      <c r="R776" s="20">
        <f t="shared" si="96"/>
        <v>0</v>
      </c>
      <c r="S776" s="20"/>
      <c r="T776" s="20"/>
      <c r="U776" s="20"/>
      <c r="V776" s="20"/>
      <c r="W776" s="20"/>
      <c r="X776" s="20"/>
      <c r="Y776" s="20"/>
      <c r="Z776" s="20"/>
      <c r="AA776" s="20"/>
      <c r="AB776" s="21"/>
      <c r="AC776" s="21"/>
    </row>
    <row r="777" spans="1:29" s="17" customFormat="1" x14ac:dyDescent="0.2">
      <c r="A777" s="23"/>
      <c r="B777" s="28"/>
      <c r="C777" s="36"/>
      <c r="D777" s="25"/>
      <c r="E777" s="21"/>
      <c r="F777" s="21"/>
      <c r="G777" s="43"/>
      <c r="H777" s="21"/>
      <c r="I777" s="162"/>
      <c r="J777" s="522" t="str">
        <f t="shared" si="89"/>
        <v/>
      </c>
      <c r="K777" s="20">
        <f t="shared" si="90"/>
        <v>0</v>
      </c>
      <c r="L777" s="20" t="str">
        <f t="shared" si="91"/>
        <v/>
      </c>
      <c r="M777" s="20" t="str">
        <f t="shared" si="92"/>
        <v/>
      </c>
      <c r="N777" s="20"/>
      <c r="O777" s="20">
        <f t="shared" si="93"/>
        <v>0</v>
      </c>
      <c r="P777" s="20">
        <f t="shared" si="94"/>
        <v>0</v>
      </c>
      <c r="Q777" s="20" t="str">
        <f t="shared" si="95"/>
        <v/>
      </c>
      <c r="R777" s="20">
        <f t="shared" si="96"/>
        <v>0</v>
      </c>
      <c r="S777" s="20"/>
      <c r="T777" s="20"/>
      <c r="U777" s="20"/>
      <c r="V777" s="20"/>
      <c r="W777" s="20"/>
      <c r="X777" s="20"/>
      <c r="Y777" s="20"/>
      <c r="Z777" s="20"/>
      <c r="AA777" s="20"/>
      <c r="AB777" s="21"/>
      <c r="AC777" s="21"/>
    </row>
    <row r="778" spans="1:29" s="17" customFormat="1" x14ac:dyDescent="0.2">
      <c r="A778" s="23"/>
      <c r="B778" s="28"/>
      <c r="C778" s="36"/>
      <c r="D778" s="25"/>
      <c r="E778" s="21"/>
      <c r="F778" s="21"/>
      <c r="G778" s="43"/>
      <c r="H778" s="21"/>
      <c r="I778" s="162"/>
      <c r="J778" s="522" t="str">
        <f t="shared" si="89"/>
        <v/>
      </c>
      <c r="K778" s="20">
        <f t="shared" si="90"/>
        <v>0</v>
      </c>
      <c r="L778" s="20" t="str">
        <f t="shared" si="91"/>
        <v/>
      </c>
      <c r="M778" s="20" t="str">
        <f t="shared" si="92"/>
        <v/>
      </c>
      <c r="N778" s="20"/>
      <c r="O778" s="20">
        <f t="shared" si="93"/>
        <v>0</v>
      </c>
      <c r="P778" s="20">
        <f t="shared" si="94"/>
        <v>0</v>
      </c>
      <c r="Q778" s="20" t="str">
        <f t="shared" si="95"/>
        <v/>
      </c>
      <c r="R778" s="20">
        <f t="shared" si="96"/>
        <v>0</v>
      </c>
      <c r="S778" s="20"/>
      <c r="T778" s="20"/>
      <c r="U778" s="20"/>
      <c r="V778" s="20"/>
      <c r="W778" s="20"/>
      <c r="X778" s="20"/>
      <c r="Y778" s="20"/>
      <c r="Z778" s="20"/>
      <c r="AA778" s="20"/>
      <c r="AB778" s="21"/>
      <c r="AC778" s="21"/>
    </row>
    <row r="779" spans="1:29" s="17" customFormat="1" x14ac:dyDescent="0.2">
      <c r="A779" s="23"/>
      <c r="B779" s="28"/>
      <c r="C779" s="36"/>
      <c r="D779" s="25"/>
      <c r="E779" s="21"/>
      <c r="F779" s="21"/>
      <c r="G779" s="43"/>
      <c r="H779" s="21"/>
      <c r="I779" s="162"/>
      <c r="J779" s="522" t="str">
        <f t="shared" ref="J779:J842" si="97">IF(K779=K778,"",SUMIF(K:K,K779,I:I))</f>
        <v/>
      </c>
      <c r="K779" s="20">
        <f t="shared" si="90"/>
        <v>0</v>
      </c>
      <c r="L779" s="20" t="str">
        <f t="shared" si="91"/>
        <v/>
      </c>
      <c r="M779" s="20" t="str">
        <f t="shared" si="92"/>
        <v/>
      </c>
      <c r="N779" s="20"/>
      <c r="O779" s="20">
        <f t="shared" si="93"/>
        <v>0</v>
      </c>
      <c r="P779" s="20">
        <f t="shared" si="94"/>
        <v>0</v>
      </c>
      <c r="Q779" s="20" t="str">
        <f t="shared" si="95"/>
        <v/>
      </c>
      <c r="R779" s="20">
        <f t="shared" si="96"/>
        <v>0</v>
      </c>
      <c r="S779" s="20"/>
      <c r="T779" s="20"/>
      <c r="U779" s="20"/>
      <c r="V779" s="20"/>
      <c r="W779" s="20"/>
      <c r="X779" s="20"/>
      <c r="Y779" s="20"/>
      <c r="Z779" s="20"/>
      <c r="AA779" s="20"/>
      <c r="AB779" s="21"/>
      <c r="AC779" s="21"/>
    </row>
    <row r="780" spans="1:29" s="17" customFormat="1" x14ac:dyDescent="0.2">
      <c r="A780" s="23"/>
      <c r="B780" s="28"/>
      <c r="C780" s="36"/>
      <c r="D780" s="25"/>
      <c r="E780" s="21"/>
      <c r="F780" s="21"/>
      <c r="G780" s="43"/>
      <c r="H780" s="21"/>
      <c r="I780" s="162"/>
      <c r="J780" s="522" t="str">
        <f t="shared" si="97"/>
        <v/>
      </c>
      <c r="K780" s="20">
        <f t="shared" ref="K780:K843" si="98">IF(ISBLANK(A780),K779,A780)</f>
        <v>0</v>
      </c>
      <c r="L780" s="20" t="str">
        <f t="shared" si="91"/>
        <v/>
      </c>
      <c r="M780" s="20" t="str">
        <f t="shared" si="92"/>
        <v/>
      </c>
      <c r="N780" s="20"/>
      <c r="O780" s="20">
        <f t="shared" si="93"/>
        <v>0</v>
      </c>
      <c r="P780" s="20">
        <f t="shared" si="94"/>
        <v>0</v>
      </c>
      <c r="Q780" s="20" t="str">
        <f t="shared" si="95"/>
        <v/>
      </c>
      <c r="R780" s="20">
        <f t="shared" si="96"/>
        <v>0</v>
      </c>
      <c r="S780" s="20"/>
      <c r="T780" s="20"/>
      <c r="U780" s="20"/>
      <c r="V780" s="20"/>
      <c r="W780" s="20"/>
      <c r="X780" s="20"/>
      <c r="Y780" s="20"/>
      <c r="Z780" s="20"/>
      <c r="AA780" s="20"/>
      <c r="AB780" s="21"/>
      <c r="AC780" s="21"/>
    </row>
    <row r="781" spans="1:29" s="17" customFormat="1" x14ac:dyDescent="0.2">
      <c r="A781" s="23"/>
      <c r="B781" s="28"/>
      <c r="C781" s="36"/>
      <c r="D781" s="25"/>
      <c r="E781" s="21"/>
      <c r="F781" s="21"/>
      <c r="G781" s="43"/>
      <c r="H781" s="21"/>
      <c r="I781" s="162"/>
      <c r="J781" s="522" t="str">
        <f t="shared" si="97"/>
        <v/>
      </c>
      <c r="K781" s="20">
        <f t="shared" si="98"/>
        <v>0</v>
      </c>
      <c r="L781" s="20" t="str">
        <f t="shared" si="91"/>
        <v/>
      </c>
      <c r="M781" s="20" t="str">
        <f t="shared" si="92"/>
        <v/>
      </c>
      <c r="N781" s="20"/>
      <c r="O781" s="20">
        <f t="shared" si="93"/>
        <v>0</v>
      </c>
      <c r="P781" s="20">
        <f t="shared" si="94"/>
        <v>0</v>
      </c>
      <c r="Q781" s="20" t="str">
        <f t="shared" si="95"/>
        <v/>
      </c>
      <c r="R781" s="20">
        <f t="shared" si="96"/>
        <v>0</v>
      </c>
      <c r="S781" s="20"/>
      <c r="T781" s="20"/>
      <c r="U781" s="20"/>
      <c r="V781" s="20"/>
      <c r="W781" s="20"/>
      <c r="X781" s="20"/>
      <c r="Y781" s="20"/>
      <c r="Z781" s="20"/>
      <c r="AA781" s="20"/>
      <c r="AB781" s="21"/>
      <c r="AC781" s="21"/>
    </row>
    <row r="782" spans="1:29" s="17" customFormat="1" x14ac:dyDescent="0.2">
      <c r="A782" s="23"/>
      <c r="B782" s="28"/>
      <c r="C782" s="36"/>
      <c r="D782" s="25"/>
      <c r="E782" s="21"/>
      <c r="F782" s="21"/>
      <c r="G782" s="43"/>
      <c r="H782" s="21"/>
      <c r="I782" s="162"/>
      <c r="J782" s="522" t="str">
        <f t="shared" si="97"/>
        <v/>
      </c>
      <c r="K782" s="20">
        <f t="shared" si="98"/>
        <v>0</v>
      </c>
      <c r="L782" s="20" t="str">
        <f t="shared" si="91"/>
        <v/>
      </c>
      <c r="M782" s="20" t="str">
        <f t="shared" si="92"/>
        <v/>
      </c>
      <c r="N782" s="20"/>
      <c r="O782" s="20">
        <f t="shared" si="93"/>
        <v>0</v>
      </c>
      <c r="P782" s="20">
        <f t="shared" si="94"/>
        <v>0</v>
      </c>
      <c r="Q782" s="20" t="str">
        <f t="shared" si="95"/>
        <v/>
      </c>
      <c r="R782" s="20">
        <f t="shared" si="96"/>
        <v>0</v>
      </c>
      <c r="S782" s="20"/>
      <c r="T782" s="20"/>
      <c r="U782" s="20"/>
      <c r="V782" s="20"/>
      <c r="W782" s="20"/>
      <c r="X782" s="20"/>
      <c r="Y782" s="20"/>
      <c r="Z782" s="20"/>
      <c r="AA782" s="20"/>
      <c r="AB782" s="21"/>
      <c r="AC782" s="21"/>
    </row>
    <row r="783" spans="1:29" s="17" customFormat="1" x14ac:dyDescent="0.2">
      <c r="A783" s="23"/>
      <c r="B783" s="28"/>
      <c r="C783" s="36"/>
      <c r="D783" s="25"/>
      <c r="E783" s="21"/>
      <c r="F783" s="21"/>
      <c r="G783" s="43"/>
      <c r="H783" s="21"/>
      <c r="I783" s="162"/>
      <c r="J783" s="522" t="str">
        <f t="shared" si="97"/>
        <v/>
      </c>
      <c r="K783" s="20">
        <f t="shared" si="98"/>
        <v>0</v>
      </c>
      <c r="L783" s="20" t="str">
        <f t="shared" ref="L783:L846" si="99">LEFT(H783,11)</f>
        <v/>
      </c>
      <c r="M783" s="20" t="str">
        <f t="shared" ref="M783:M846" si="100">LEFT(E783,2)</f>
        <v/>
      </c>
      <c r="N783" s="20"/>
      <c r="O783" s="20">
        <f t="shared" ref="O783:O846" si="101">K783</f>
        <v>0</v>
      </c>
      <c r="P783" s="20">
        <f t="shared" ref="P783:P846" si="102">LEN(L783)</f>
        <v>0</v>
      </c>
      <c r="Q783" s="20" t="str">
        <f t="shared" ref="Q783:Q846" si="103">IF(LEN(L783)=11,L783,IF(LEN(L783)=10,CONCATENATE(L783," "),IF(LEN(L783)=9,CONCATENATE(L783,"  "),IF(LEN(L783)=8,CONCATENATE(L783,"   "),""))))</f>
        <v/>
      </c>
      <c r="R783" s="20">
        <f t="shared" ref="R783:R846" si="104">LEN(Q783)</f>
        <v>0</v>
      </c>
      <c r="S783" s="20"/>
      <c r="T783" s="20"/>
      <c r="U783" s="20"/>
      <c r="V783" s="20"/>
      <c r="W783" s="20"/>
      <c r="X783" s="20"/>
      <c r="Y783" s="20"/>
      <c r="Z783" s="20"/>
      <c r="AA783" s="20"/>
      <c r="AB783" s="21"/>
      <c r="AC783" s="21"/>
    </row>
    <row r="784" spans="1:29" s="17" customFormat="1" x14ac:dyDescent="0.2">
      <c r="A784" s="23"/>
      <c r="B784" s="28"/>
      <c r="C784" s="36"/>
      <c r="D784" s="25"/>
      <c r="E784" s="21"/>
      <c r="F784" s="21"/>
      <c r="G784" s="43"/>
      <c r="H784" s="21"/>
      <c r="I784" s="162"/>
      <c r="J784" s="522" t="str">
        <f t="shared" si="97"/>
        <v/>
      </c>
      <c r="K784" s="20">
        <f t="shared" si="98"/>
        <v>0</v>
      </c>
      <c r="L784" s="20" t="str">
        <f t="shared" si="99"/>
        <v/>
      </c>
      <c r="M784" s="20" t="str">
        <f t="shared" si="100"/>
        <v/>
      </c>
      <c r="N784" s="20"/>
      <c r="O784" s="20">
        <f t="shared" si="101"/>
        <v>0</v>
      </c>
      <c r="P784" s="20">
        <f t="shared" si="102"/>
        <v>0</v>
      </c>
      <c r="Q784" s="20" t="str">
        <f t="shared" si="103"/>
        <v/>
      </c>
      <c r="R784" s="20">
        <f t="shared" si="104"/>
        <v>0</v>
      </c>
      <c r="S784" s="20"/>
      <c r="T784" s="20"/>
      <c r="U784" s="20"/>
      <c r="V784" s="20"/>
      <c r="W784" s="20"/>
      <c r="X784" s="20"/>
      <c r="Y784" s="20"/>
      <c r="Z784" s="20"/>
      <c r="AA784" s="20"/>
      <c r="AB784" s="21"/>
      <c r="AC784" s="21"/>
    </row>
    <row r="785" spans="1:29" s="17" customFormat="1" x14ac:dyDescent="0.2">
      <c r="A785" s="23"/>
      <c r="B785" s="28"/>
      <c r="C785" s="36"/>
      <c r="D785" s="25"/>
      <c r="E785" s="21"/>
      <c r="F785" s="21"/>
      <c r="G785" s="43"/>
      <c r="H785" s="21"/>
      <c r="I785" s="162"/>
      <c r="J785" s="522" t="str">
        <f t="shared" si="97"/>
        <v/>
      </c>
      <c r="K785" s="20">
        <f t="shared" si="98"/>
        <v>0</v>
      </c>
      <c r="L785" s="20" t="str">
        <f t="shared" si="99"/>
        <v/>
      </c>
      <c r="M785" s="20" t="str">
        <f t="shared" si="100"/>
        <v/>
      </c>
      <c r="N785" s="20"/>
      <c r="O785" s="20">
        <f t="shared" si="101"/>
        <v>0</v>
      </c>
      <c r="P785" s="20">
        <f t="shared" si="102"/>
        <v>0</v>
      </c>
      <c r="Q785" s="20" t="str">
        <f t="shared" si="103"/>
        <v/>
      </c>
      <c r="R785" s="20">
        <f t="shared" si="104"/>
        <v>0</v>
      </c>
      <c r="S785" s="20"/>
      <c r="T785" s="20"/>
      <c r="U785" s="20"/>
      <c r="V785" s="20"/>
      <c r="W785" s="20"/>
      <c r="X785" s="20"/>
      <c r="Y785" s="20"/>
      <c r="Z785" s="20"/>
      <c r="AA785" s="20"/>
      <c r="AB785" s="21"/>
      <c r="AC785" s="21"/>
    </row>
    <row r="786" spans="1:29" s="17" customFormat="1" x14ac:dyDescent="0.2">
      <c r="A786" s="23"/>
      <c r="B786" s="28"/>
      <c r="C786" s="36"/>
      <c r="D786" s="25"/>
      <c r="E786" s="21"/>
      <c r="F786" s="21"/>
      <c r="G786" s="43"/>
      <c r="H786" s="21"/>
      <c r="I786" s="162"/>
      <c r="J786" s="522" t="str">
        <f t="shared" si="97"/>
        <v/>
      </c>
      <c r="K786" s="20">
        <f t="shared" si="98"/>
        <v>0</v>
      </c>
      <c r="L786" s="20" t="str">
        <f t="shared" si="99"/>
        <v/>
      </c>
      <c r="M786" s="20" t="str">
        <f t="shared" si="100"/>
        <v/>
      </c>
      <c r="N786" s="20"/>
      <c r="O786" s="20">
        <f t="shared" si="101"/>
        <v>0</v>
      </c>
      <c r="P786" s="20">
        <f t="shared" si="102"/>
        <v>0</v>
      </c>
      <c r="Q786" s="20" t="str">
        <f t="shared" si="103"/>
        <v/>
      </c>
      <c r="R786" s="20">
        <f t="shared" si="104"/>
        <v>0</v>
      </c>
      <c r="S786" s="20"/>
      <c r="T786" s="20"/>
      <c r="U786" s="20"/>
      <c r="V786" s="20"/>
      <c r="W786" s="20"/>
      <c r="X786" s="20"/>
      <c r="Y786" s="20"/>
      <c r="Z786" s="20"/>
      <c r="AA786" s="20"/>
      <c r="AB786" s="21"/>
      <c r="AC786" s="21"/>
    </row>
    <row r="787" spans="1:29" s="17" customFormat="1" x14ac:dyDescent="0.2">
      <c r="A787" s="23"/>
      <c r="B787" s="28"/>
      <c r="C787" s="36"/>
      <c r="D787" s="25"/>
      <c r="E787" s="21"/>
      <c r="F787" s="21"/>
      <c r="G787" s="43"/>
      <c r="H787" s="21"/>
      <c r="I787" s="162"/>
      <c r="J787" s="522" t="str">
        <f t="shared" si="97"/>
        <v/>
      </c>
      <c r="K787" s="20">
        <f t="shared" si="98"/>
        <v>0</v>
      </c>
      <c r="L787" s="20" t="str">
        <f t="shared" si="99"/>
        <v/>
      </c>
      <c r="M787" s="20" t="str">
        <f t="shared" si="100"/>
        <v/>
      </c>
      <c r="N787" s="20"/>
      <c r="O787" s="20">
        <f t="shared" si="101"/>
        <v>0</v>
      </c>
      <c r="P787" s="20">
        <f t="shared" si="102"/>
        <v>0</v>
      </c>
      <c r="Q787" s="20" t="str">
        <f t="shared" si="103"/>
        <v/>
      </c>
      <c r="R787" s="20">
        <f t="shared" si="104"/>
        <v>0</v>
      </c>
      <c r="S787" s="20"/>
      <c r="T787" s="20"/>
      <c r="U787" s="20"/>
      <c r="V787" s="20"/>
      <c r="W787" s="20"/>
      <c r="X787" s="20"/>
      <c r="Y787" s="20"/>
      <c r="Z787" s="20"/>
      <c r="AA787" s="20"/>
      <c r="AB787" s="21"/>
      <c r="AC787" s="21"/>
    </row>
    <row r="788" spans="1:29" s="17" customFormat="1" x14ac:dyDescent="0.2">
      <c r="A788" s="23"/>
      <c r="B788" s="28"/>
      <c r="C788" s="36"/>
      <c r="D788" s="25"/>
      <c r="E788" s="21"/>
      <c r="F788" s="21"/>
      <c r="G788" s="43"/>
      <c r="H788" s="21"/>
      <c r="I788" s="162"/>
      <c r="J788" s="522" t="str">
        <f t="shared" si="97"/>
        <v/>
      </c>
      <c r="K788" s="20">
        <f t="shared" si="98"/>
        <v>0</v>
      </c>
      <c r="L788" s="20" t="str">
        <f t="shared" si="99"/>
        <v/>
      </c>
      <c r="M788" s="20" t="str">
        <f t="shared" si="100"/>
        <v/>
      </c>
      <c r="N788" s="20"/>
      <c r="O788" s="20">
        <f t="shared" si="101"/>
        <v>0</v>
      </c>
      <c r="P788" s="20">
        <f t="shared" si="102"/>
        <v>0</v>
      </c>
      <c r="Q788" s="20" t="str">
        <f t="shared" si="103"/>
        <v/>
      </c>
      <c r="R788" s="20">
        <f t="shared" si="104"/>
        <v>0</v>
      </c>
      <c r="S788" s="20"/>
      <c r="T788" s="20"/>
      <c r="U788" s="20"/>
      <c r="V788" s="20"/>
      <c r="W788" s="20"/>
      <c r="X788" s="20"/>
      <c r="Y788" s="20"/>
      <c r="Z788" s="20"/>
      <c r="AA788" s="20"/>
      <c r="AB788" s="21"/>
      <c r="AC788" s="21"/>
    </row>
    <row r="789" spans="1:29" s="17" customFormat="1" x14ac:dyDescent="0.2">
      <c r="A789" s="23"/>
      <c r="B789" s="28"/>
      <c r="C789" s="36"/>
      <c r="D789" s="25"/>
      <c r="E789" s="21"/>
      <c r="F789" s="21"/>
      <c r="G789" s="43"/>
      <c r="H789" s="21"/>
      <c r="I789" s="162"/>
      <c r="J789" s="522" t="str">
        <f t="shared" si="97"/>
        <v/>
      </c>
      <c r="K789" s="20">
        <f t="shared" si="98"/>
        <v>0</v>
      </c>
      <c r="L789" s="20" t="str">
        <f t="shared" si="99"/>
        <v/>
      </c>
      <c r="M789" s="20" t="str">
        <f t="shared" si="100"/>
        <v/>
      </c>
      <c r="N789" s="20"/>
      <c r="O789" s="20">
        <f t="shared" si="101"/>
        <v>0</v>
      </c>
      <c r="P789" s="20">
        <f t="shared" si="102"/>
        <v>0</v>
      </c>
      <c r="Q789" s="20" t="str">
        <f t="shared" si="103"/>
        <v/>
      </c>
      <c r="R789" s="20">
        <f t="shared" si="104"/>
        <v>0</v>
      </c>
      <c r="S789" s="20"/>
      <c r="T789" s="20"/>
      <c r="U789" s="20"/>
      <c r="V789" s="20"/>
      <c r="W789" s="20"/>
      <c r="X789" s="20"/>
      <c r="Y789" s="20"/>
      <c r="Z789" s="20"/>
      <c r="AA789" s="20"/>
      <c r="AB789" s="21"/>
      <c r="AC789" s="21"/>
    </row>
    <row r="790" spans="1:29" s="17" customFormat="1" x14ac:dyDescent="0.2">
      <c r="A790" s="23"/>
      <c r="B790" s="28"/>
      <c r="C790" s="36"/>
      <c r="D790" s="25"/>
      <c r="E790" s="21"/>
      <c r="F790" s="21"/>
      <c r="G790" s="43"/>
      <c r="H790" s="21"/>
      <c r="I790" s="162"/>
      <c r="J790" s="522" t="str">
        <f t="shared" si="97"/>
        <v/>
      </c>
      <c r="K790" s="20">
        <f t="shared" si="98"/>
        <v>0</v>
      </c>
      <c r="L790" s="20" t="str">
        <f t="shared" si="99"/>
        <v/>
      </c>
      <c r="M790" s="20" t="str">
        <f t="shared" si="100"/>
        <v/>
      </c>
      <c r="N790" s="20"/>
      <c r="O790" s="20">
        <f t="shared" si="101"/>
        <v>0</v>
      </c>
      <c r="P790" s="20">
        <f t="shared" si="102"/>
        <v>0</v>
      </c>
      <c r="Q790" s="20" t="str">
        <f t="shared" si="103"/>
        <v/>
      </c>
      <c r="R790" s="20">
        <f t="shared" si="104"/>
        <v>0</v>
      </c>
      <c r="S790" s="20"/>
      <c r="T790" s="20"/>
      <c r="U790" s="20"/>
      <c r="V790" s="20"/>
      <c r="W790" s="20"/>
      <c r="X790" s="20"/>
      <c r="Y790" s="20"/>
      <c r="Z790" s="20"/>
      <c r="AA790" s="20"/>
      <c r="AB790" s="21"/>
      <c r="AC790" s="21"/>
    </row>
    <row r="791" spans="1:29" s="17" customFormat="1" x14ac:dyDescent="0.2">
      <c r="A791" s="23"/>
      <c r="B791" s="28"/>
      <c r="C791" s="36"/>
      <c r="D791" s="25"/>
      <c r="E791" s="21"/>
      <c r="F791" s="21"/>
      <c r="G791" s="43"/>
      <c r="H791" s="21"/>
      <c r="I791" s="162"/>
      <c r="J791" s="522" t="str">
        <f t="shared" si="97"/>
        <v/>
      </c>
      <c r="K791" s="20">
        <f t="shared" si="98"/>
        <v>0</v>
      </c>
      <c r="L791" s="20" t="str">
        <f t="shared" si="99"/>
        <v/>
      </c>
      <c r="M791" s="20" t="str">
        <f t="shared" si="100"/>
        <v/>
      </c>
      <c r="N791" s="20"/>
      <c r="O791" s="20">
        <f t="shared" si="101"/>
        <v>0</v>
      </c>
      <c r="P791" s="20">
        <f t="shared" si="102"/>
        <v>0</v>
      </c>
      <c r="Q791" s="20" t="str">
        <f t="shared" si="103"/>
        <v/>
      </c>
      <c r="R791" s="20">
        <f t="shared" si="104"/>
        <v>0</v>
      </c>
      <c r="S791" s="20"/>
      <c r="T791" s="20"/>
      <c r="U791" s="20"/>
      <c r="V791" s="20"/>
      <c r="W791" s="20"/>
      <c r="X791" s="20"/>
      <c r="Y791" s="20"/>
      <c r="Z791" s="20"/>
      <c r="AA791" s="20"/>
      <c r="AB791" s="21"/>
      <c r="AC791" s="21"/>
    </row>
    <row r="792" spans="1:29" s="17" customFormat="1" x14ac:dyDescent="0.2">
      <c r="A792" s="23"/>
      <c r="B792" s="28"/>
      <c r="C792" s="36"/>
      <c r="D792" s="25"/>
      <c r="E792" s="21"/>
      <c r="F792" s="21"/>
      <c r="G792" s="43"/>
      <c r="H792" s="21"/>
      <c r="I792" s="162"/>
      <c r="J792" s="522" t="str">
        <f t="shared" si="97"/>
        <v/>
      </c>
      <c r="K792" s="20">
        <f t="shared" si="98"/>
        <v>0</v>
      </c>
      <c r="L792" s="20" t="str">
        <f t="shared" si="99"/>
        <v/>
      </c>
      <c r="M792" s="20" t="str">
        <f t="shared" si="100"/>
        <v/>
      </c>
      <c r="N792" s="20"/>
      <c r="O792" s="20">
        <f t="shared" si="101"/>
        <v>0</v>
      </c>
      <c r="P792" s="20">
        <f t="shared" si="102"/>
        <v>0</v>
      </c>
      <c r="Q792" s="20" t="str">
        <f t="shared" si="103"/>
        <v/>
      </c>
      <c r="R792" s="20">
        <f t="shared" si="104"/>
        <v>0</v>
      </c>
      <c r="S792" s="20"/>
      <c r="T792" s="20"/>
      <c r="U792" s="20"/>
      <c r="V792" s="20"/>
      <c r="W792" s="20"/>
      <c r="X792" s="20"/>
      <c r="Y792" s="20"/>
      <c r="Z792" s="20"/>
      <c r="AA792" s="20"/>
      <c r="AB792" s="21"/>
      <c r="AC792" s="21"/>
    </row>
    <row r="793" spans="1:29" s="17" customFormat="1" x14ac:dyDescent="0.2">
      <c r="A793" s="23"/>
      <c r="B793" s="28"/>
      <c r="C793" s="36"/>
      <c r="D793" s="25"/>
      <c r="E793" s="21"/>
      <c r="F793" s="21"/>
      <c r="G793" s="43"/>
      <c r="H793" s="21"/>
      <c r="I793" s="162"/>
      <c r="J793" s="522" t="str">
        <f t="shared" si="97"/>
        <v/>
      </c>
      <c r="K793" s="20">
        <f t="shared" si="98"/>
        <v>0</v>
      </c>
      <c r="L793" s="20" t="str">
        <f t="shared" si="99"/>
        <v/>
      </c>
      <c r="M793" s="20" t="str">
        <f t="shared" si="100"/>
        <v/>
      </c>
      <c r="N793" s="20"/>
      <c r="O793" s="20">
        <f t="shared" si="101"/>
        <v>0</v>
      </c>
      <c r="P793" s="20">
        <f t="shared" si="102"/>
        <v>0</v>
      </c>
      <c r="Q793" s="20" t="str">
        <f t="shared" si="103"/>
        <v/>
      </c>
      <c r="R793" s="20">
        <f t="shared" si="104"/>
        <v>0</v>
      </c>
      <c r="S793" s="20"/>
      <c r="T793" s="20"/>
      <c r="U793" s="20"/>
      <c r="V793" s="20"/>
      <c r="W793" s="20"/>
      <c r="X793" s="20"/>
      <c r="Y793" s="20"/>
      <c r="Z793" s="20"/>
      <c r="AA793" s="20"/>
      <c r="AB793" s="21"/>
      <c r="AC793" s="21"/>
    </row>
    <row r="794" spans="1:29" s="17" customFormat="1" x14ac:dyDescent="0.2">
      <c r="A794" s="23"/>
      <c r="B794" s="28"/>
      <c r="C794" s="36"/>
      <c r="D794" s="25"/>
      <c r="E794" s="21"/>
      <c r="F794" s="21"/>
      <c r="G794" s="43"/>
      <c r="H794" s="21"/>
      <c r="I794" s="162"/>
      <c r="J794" s="522" t="str">
        <f t="shared" si="97"/>
        <v/>
      </c>
      <c r="K794" s="20">
        <f t="shared" si="98"/>
        <v>0</v>
      </c>
      <c r="L794" s="20" t="str">
        <f t="shared" si="99"/>
        <v/>
      </c>
      <c r="M794" s="20" t="str">
        <f t="shared" si="100"/>
        <v/>
      </c>
      <c r="N794" s="20"/>
      <c r="O794" s="20">
        <f t="shared" si="101"/>
        <v>0</v>
      </c>
      <c r="P794" s="20">
        <f t="shared" si="102"/>
        <v>0</v>
      </c>
      <c r="Q794" s="20" t="str">
        <f t="shared" si="103"/>
        <v/>
      </c>
      <c r="R794" s="20">
        <f t="shared" si="104"/>
        <v>0</v>
      </c>
      <c r="S794" s="20"/>
      <c r="T794" s="20"/>
      <c r="U794" s="20"/>
      <c r="V794" s="20"/>
      <c r="W794" s="20"/>
      <c r="X794" s="20"/>
      <c r="Y794" s="20"/>
      <c r="Z794" s="20"/>
      <c r="AA794" s="20"/>
      <c r="AB794" s="21"/>
      <c r="AC794" s="21"/>
    </row>
    <row r="795" spans="1:29" s="17" customFormat="1" x14ac:dyDescent="0.2">
      <c r="A795" s="23"/>
      <c r="B795" s="28"/>
      <c r="C795" s="36"/>
      <c r="D795" s="25"/>
      <c r="E795" s="21"/>
      <c r="F795" s="21"/>
      <c r="G795" s="43"/>
      <c r="H795" s="21"/>
      <c r="I795" s="162"/>
      <c r="J795" s="522" t="str">
        <f t="shared" si="97"/>
        <v/>
      </c>
      <c r="K795" s="20">
        <f t="shared" si="98"/>
        <v>0</v>
      </c>
      <c r="L795" s="20" t="str">
        <f t="shared" si="99"/>
        <v/>
      </c>
      <c r="M795" s="20" t="str">
        <f t="shared" si="100"/>
        <v/>
      </c>
      <c r="N795" s="20"/>
      <c r="O795" s="20">
        <f t="shared" si="101"/>
        <v>0</v>
      </c>
      <c r="P795" s="20">
        <f t="shared" si="102"/>
        <v>0</v>
      </c>
      <c r="Q795" s="20" t="str">
        <f t="shared" si="103"/>
        <v/>
      </c>
      <c r="R795" s="20">
        <f t="shared" si="104"/>
        <v>0</v>
      </c>
      <c r="S795" s="20"/>
      <c r="T795" s="20"/>
      <c r="U795" s="20"/>
      <c r="V795" s="20"/>
      <c r="W795" s="20"/>
      <c r="X795" s="20"/>
      <c r="Y795" s="20"/>
      <c r="Z795" s="20"/>
      <c r="AA795" s="20"/>
      <c r="AB795" s="21"/>
      <c r="AC795" s="21"/>
    </row>
    <row r="796" spans="1:29" s="17" customFormat="1" x14ac:dyDescent="0.2">
      <c r="A796" s="23"/>
      <c r="B796" s="28"/>
      <c r="C796" s="36"/>
      <c r="D796" s="25"/>
      <c r="E796" s="21"/>
      <c r="F796" s="21"/>
      <c r="G796" s="43"/>
      <c r="H796" s="21"/>
      <c r="I796" s="162"/>
      <c r="J796" s="522" t="str">
        <f t="shared" si="97"/>
        <v/>
      </c>
      <c r="K796" s="20">
        <f t="shared" si="98"/>
        <v>0</v>
      </c>
      <c r="L796" s="20" t="str">
        <f t="shared" si="99"/>
        <v/>
      </c>
      <c r="M796" s="20" t="str">
        <f t="shared" si="100"/>
        <v/>
      </c>
      <c r="N796" s="20"/>
      <c r="O796" s="20">
        <f t="shared" si="101"/>
        <v>0</v>
      </c>
      <c r="P796" s="20">
        <f t="shared" si="102"/>
        <v>0</v>
      </c>
      <c r="Q796" s="20" t="str">
        <f t="shared" si="103"/>
        <v/>
      </c>
      <c r="R796" s="20">
        <f t="shared" si="104"/>
        <v>0</v>
      </c>
      <c r="S796" s="20"/>
      <c r="T796" s="20"/>
      <c r="U796" s="20"/>
      <c r="V796" s="20"/>
      <c r="W796" s="20"/>
      <c r="X796" s="20"/>
      <c r="Y796" s="20"/>
      <c r="Z796" s="20"/>
      <c r="AA796" s="20"/>
      <c r="AB796" s="21"/>
      <c r="AC796" s="21"/>
    </row>
    <row r="797" spans="1:29" s="17" customFormat="1" x14ac:dyDescent="0.2">
      <c r="A797" s="23"/>
      <c r="B797" s="28"/>
      <c r="C797" s="36"/>
      <c r="D797" s="25"/>
      <c r="E797" s="21"/>
      <c r="F797" s="21"/>
      <c r="G797" s="43"/>
      <c r="H797" s="21"/>
      <c r="I797" s="162"/>
      <c r="J797" s="522" t="str">
        <f t="shared" si="97"/>
        <v/>
      </c>
      <c r="K797" s="20">
        <f t="shared" si="98"/>
        <v>0</v>
      </c>
      <c r="L797" s="20" t="str">
        <f t="shared" si="99"/>
        <v/>
      </c>
      <c r="M797" s="20" t="str">
        <f t="shared" si="100"/>
        <v/>
      </c>
      <c r="N797" s="20"/>
      <c r="O797" s="20">
        <f t="shared" si="101"/>
        <v>0</v>
      </c>
      <c r="P797" s="20">
        <f t="shared" si="102"/>
        <v>0</v>
      </c>
      <c r="Q797" s="20" t="str">
        <f t="shared" si="103"/>
        <v/>
      </c>
      <c r="R797" s="20">
        <f t="shared" si="104"/>
        <v>0</v>
      </c>
      <c r="S797" s="20"/>
      <c r="T797" s="20"/>
      <c r="U797" s="20"/>
      <c r="V797" s="20"/>
      <c r="W797" s="20"/>
      <c r="X797" s="20"/>
      <c r="Y797" s="20"/>
      <c r="Z797" s="20"/>
      <c r="AA797" s="20"/>
      <c r="AB797" s="21"/>
      <c r="AC797" s="21"/>
    </row>
    <row r="798" spans="1:29" s="17" customFormat="1" x14ac:dyDescent="0.2">
      <c r="A798" s="23"/>
      <c r="B798" s="28"/>
      <c r="C798" s="36"/>
      <c r="D798" s="25"/>
      <c r="E798" s="21"/>
      <c r="F798" s="21"/>
      <c r="G798" s="43"/>
      <c r="H798" s="21"/>
      <c r="I798" s="162"/>
      <c r="J798" s="522" t="str">
        <f t="shared" si="97"/>
        <v/>
      </c>
      <c r="K798" s="20">
        <f t="shared" si="98"/>
        <v>0</v>
      </c>
      <c r="L798" s="20" t="str">
        <f t="shared" si="99"/>
        <v/>
      </c>
      <c r="M798" s="20" t="str">
        <f t="shared" si="100"/>
        <v/>
      </c>
      <c r="N798" s="20"/>
      <c r="O798" s="20">
        <f t="shared" si="101"/>
        <v>0</v>
      </c>
      <c r="P798" s="20">
        <f t="shared" si="102"/>
        <v>0</v>
      </c>
      <c r="Q798" s="20" t="str">
        <f t="shared" si="103"/>
        <v/>
      </c>
      <c r="R798" s="20">
        <f t="shared" si="104"/>
        <v>0</v>
      </c>
      <c r="S798" s="20"/>
      <c r="T798" s="20"/>
      <c r="U798" s="20"/>
      <c r="V798" s="20"/>
      <c r="W798" s="20"/>
      <c r="X798" s="20"/>
      <c r="Y798" s="20"/>
      <c r="Z798" s="20"/>
      <c r="AA798" s="20"/>
      <c r="AB798" s="21"/>
      <c r="AC798" s="21"/>
    </row>
    <row r="799" spans="1:29" s="17" customFormat="1" x14ac:dyDescent="0.2">
      <c r="A799" s="23"/>
      <c r="B799" s="28"/>
      <c r="C799" s="36"/>
      <c r="D799" s="25"/>
      <c r="E799" s="21"/>
      <c r="F799" s="21"/>
      <c r="G799" s="43"/>
      <c r="H799" s="21"/>
      <c r="I799" s="162"/>
      <c r="J799" s="522" t="str">
        <f t="shared" si="97"/>
        <v/>
      </c>
      <c r="K799" s="20">
        <f t="shared" si="98"/>
        <v>0</v>
      </c>
      <c r="L799" s="20" t="str">
        <f t="shared" si="99"/>
        <v/>
      </c>
      <c r="M799" s="20" t="str">
        <f t="shared" si="100"/>
        <v/>
      </c>
      <c r="N799" s="20"/>
      <c r="O799" s="20">
        <f t="shared" si="101"/>
        <v>0</v>
      </c>
      <c r="P799" s="20">
        <f t="shared" si="102"/>
        <v>0</v>
      </c>
      <c r="Q799" s="20" t="str">
        <f t="shared" si="103"/>
        <v/>
      </c>
      <c r="R799" s="20">
        <f t="shared" si="104"/>
        <v>0</v>
      </c>
      <c r="S799" s="20"/>
      <c r="T799" s="20"/>
      <c r="U799" s="20"/>
      <c r="V799" s="20"/>
      <c r="W799" s="20"/>
      <c r="X799" s="20"/>
      <c r="Y799" s="20"/>
      <c r="Z799" s="20"/>
      <c r="AA799" s="20"/>
      <c r="AB799" s="21"/>
      <c r="AC799" s="21"/>
    </row>
    <row r="800" spans="1:29" s="17" customFormat="1" x14ac:dyDescent="0.2">
      <c r="A800" s="23"/>
      <c r="B800" s="28"/>
      <c r="C800" s="36"/>
      <c r="D800" s="25"/>
      <c r="E800" s="21"/>
      <c r="F800" s="21"/>
      <c r="G800" s="43"/>
      <c r="H800" s="21"/>
      <c r="I800" s="162"/>
      <c r="J800" s="522" t="str">
        <f t="shared" si="97"/>
        <v/>
      </c>
      <c r="K800" s="20">
        <f t="shared" si="98"/>
        <v>0</v>
      </c>
      <c r="L800" s="20" t="str">
        <f t="shared" si="99"/>
        <v/>
      </c>
      <c r="M800" s="20" t="str">
        <f t="shared" si="100"/>
        <v/>
      </c>
      <c r="N800" s="20"/>
      <c r="O800" s="20">
        <f t="shared" si="101"/>
        <v>0</v>
      </c>
      <c r="P800" s="20">
        <f t="shared" si="102"/>
        <v>0</v>
      </c>
      <c r="Q800" s="20" t="str">
        <f t="shared" si="103"/>
        <v/>
      </c>
      <c r="R800" s="20">
        <f t="shared" si="104"/>
        <v>0</v>
      </c>
      <c r="S800" s="20"/>
      <c r="T800" s="20"/>
      <c r="U800" s="20"/>
      <c r="V800" s="20"/>
      <c r="W800" s="20"/>
      <c r="X800" s="20"/>
      <c r="Y800" s="20"/>
      <c r="Z800" s="20"/>
      <c r="AA800" s="20"/>
      <c r="AB800" s="21"/>
      <c r="AC800" s="21"/>
    </row>
    <row r="801" spans="1:29" s="17" customFormat="1" x14ac:dyDescent="0.2">
      <c r="A801" s="23"/>
      <c r="B801" s="28"/>
      <c r="C801" s="36"/>
      <c r="D801" s="25"/>
      <c r="E801" s="21"/>
      <c r="F801" s="21"/>
      <c r="G801" s="43"/>
      <c r="H801" s="21"/>
      <c r="I801" s="162"/>
      <c r="J801" s="522" t="str">
        <f t="shared" si="97"/>
        <v/>
      </c>
      <c r="K801" s="20">
        <f t="shared" si="98"/>
        <v>0</v>
      </c>
      <c r="L801" s="20" t="str">
        <f t="shared" si="99"/>
        <v/>
      </c>
      <c r="M801" s="20" t="str">
        <f t="shared" si="100"/>
        <v/>
      </c>
      <c r="N801" s="20"/>
      <c r="O801" s="20">
        <f t="shared" si="101"/>
        <v>0</v>
      </c>
      <c r="P801" s="20">
        <f t="shared" si="102"/>
        <v>0</v>
      </c>
      <c r="Q801" s="20" t="str">
        <f t="shared" si="103"/>
        <v/>
      </c>
      <c r="R801" s="20">
        <f t="shared" si="104"/>
        <v>0</v>
      </c>
      <c r="S801" s="20"/>
      <c r="T801" s="20"/>
      <c r="U801" s="20"/>
      <c r="V801" s="20"/>
      <c r="W801" s="20"/>
      <c r="X801" s="20"/>
      <c r="Y801" s="20"/>
      <c r="Z801" s="20"/>
      <c r="AA801" s="20"/>
      <c r="AB801" s="21"/>
      <c r="AC801" s="21"/>
    </row>
    <row r="802" spans="1:29" s="17" customFormat="1" x14ac:dyDescent="0.2">
      <c r="A802" s="23"/>
      <c r="B802" s="28"/>
      <c r="C802" s="36"/>
      <c r="D802" s="25"/>
      <c r="E802" s="21"/>
      <c r="F802" s="21"/>
      <c r="G802" s="43"/>
      <c r="H802" s="21"/>
      <c r="I802" s="162"/>
      <c r="J802" s="522" t="str">
        <f t="shared" si="97"/>
        <v/>
      </c>
      <c r="K802" s="20">
        <f t="shared" si="98"/>
        <v>0</v>
      </c>
      <c r="L802" s="20" t="str">
        <f t="shared" si="99"/>
        <v/>
      </c>
      <c r="M802" s="20" t="str">
        <f t="shared" si="100"/>
        <v/>
      </c>
      <c r="N802" s="20"/>
      <c r="O802" s="20">
        <f t="shared" si="101"/>
        <v>0</v>
      </c>
      <c r="P802" s="20">
        <f t="shared" si="102"/>
        <v>0</v>
      </c>
      <c r="Q802" s="20" t="str">
        <f t="shared" si="103"/>
        <v/>
      </c>
      <c r="R802" s="20">
        <f t="shared" si="104"/>
        <v>0</v>
      </c>
      <c r="S802" s="20"/>
      <c r="T802" s="20"/>
      <c r="U802" s="20"/>
      <c r="V802" s="20"/>
      <c r="W802" s="20"/>
      <c r="X802" s="20"/>
      <c r="Y802" s="20"/>
      <c r="Z802" s="20"/>
      <c r="AA802" s="20"/>
      <c r="AB802" s="21"/>
      <c r="AC802" s="21"/>
    </row>
    <row r="803" spans="1:29" s="17" customFormat="1" x14ac:dyDescent="0.2">
      <c r="A803" s="23"/>
      <c r="B803" s="28"/>
      <c r="C803" s="36"/>
      <c r="D803" s="25"/>
      <c r="E803" s="21"/>
      <c r="F803" s="21"/>
      <c r="G803" s="43"/>
      <c r="H803" s="21"/>
      <c r="I803" s="162"/>
      <c r="J803" s="522" t="str">
        <f t="shared" si="97"/>
        <v/>
      </c>
      <c r="K803" s="20">
        <f t="shared" si="98"/>
        <v>0</v>
      </c>
      <c r="L803" s="20" t="str">
        <f t="shared" si="99"/>
        <v/>
      </c>
      <c r="M803" s="20" t="str">
        <f t="shared" si="100"/>
        <v/>
      </c>
      <c r="N803" s="20"/>
      <c r="O803" s="20">
        <f t="shared" si="101"/>
        <v>0</v>
      </c>
      <c r="P803" s="20">
        <f t="shared" si="102"/>
        <v>0</v>
      </c>
      <c r="Q803" s="20" t="str">
        <f t="shared" si="103"/>
        <v/>
      </c>
      <c r="R803" s="20">
        <f t="shared" si="104"/>
        <v>0</v>
      </c>
      <c r="S803" s="20"/>
      <c r="T803" s="20"/>
      <c r="U803" s="20"/>
      <c r="V803" s="20"/>
      <c r="W803" s="20"/>
      <c r="X803" s="20"/>
      <c r="Y803" s="20"/>
      <c r="Z803" s="20"/>
      <c r="AA803" s="20"/>
      <c r="AB803" s="21"/>
      <c r="AC803" s="21"/>
    </row>
    <row r="804" spans="1:29" s="17" customFormat="1" x14ac:dyDescent="0.2">
      <c r="A804" s="23"/>
      <c r="B804" s="28"/>
      <c r="C804" s="36"/>
      <c r="D804" s="25"/>
      <c r="E804" s="21"/>
      <c r="F804" s="21"/>
      <c r="G804" s="43"/>
      <c r="H804" s="21"/>
      <c r="I804" s="162"/>
      <c r="J804" s="522" t="str">
        <f t="shared" si="97"/>
        <v/>
      </c>
      <c r="K804" s="20">
        <f t="shared" si="98"/>
        <v>0</v>
      </c>
      <c r="L804" s="20" t="str">
        <f t="shared" si="99"/>
        <v/>
      </c>
      <c r="M804" s="20" t="str">
        <f t="shared" si="100"/>
        <v/>
      </c>
      <c r="N804" s="20"/>
      <c r="O804" s="20">
        <f t="shared" si="101"/>
        <v>0</v>
      </c>
      <c r="P804" s="20">
        <f t="shared" si="102"/>
        <v>0</v>
      </c>
      <c r="Q804" s="20" t="str">
        <f t="shared" si="103"/>
        <v/>
      </c>
      <c r="R804" s="20">
        <f t="shared" si="104"/>
        <v>0</v>
      </c>
      <c r="S804" s="20"/>
      <c r="T804" s="20"/>
      <c r="U804" s="20"/>
      <c r="V804" s="20"/>
      <c r="W804" s="20"/>
      <c r="X804" s="20"/>
      <c r="Y804" s="20"/>
      <c r="Z804" s="20"/>
      <c r="AA804" s="20"/>
      <c r="AB804" s="21"/>
      <c r="AC804" s="21"/>
    </row>
    <row r="805" spans="1:29" s="17" customFormat="1" x14ac:dyDescent="0.2">
      <c r="A805" s="23"/>
      <c r="B805" s="28"/>
      <c r="C805" s="36"/>
      <c r="D805" s="25"/>
      <c r="E805" s="21"/>
      <c r="F805" s="21"/>
      <c r="G805" s="43"/>
      <c r="H805" s="21"/>
      <c r="I805" s="162"/>
      <c r="J805" s="522" t="str">
        <f t="shared" si="97"/>
        <v/>
      </c>
      <c r="K805" s="20">
        <f t="shared" si="98"/>
        <v>0</v>
      </c>
      <c r="L805" s="20" t="str">
        <f t="shared" si="99"/>
        <v/>
      </c>
      <c r="M805" s="20" t="str">
        <f t="shared" si="100"/>
        <v/>
      </c>
      <c r="N805" s="20"/>
      <c r="O805" s="20">
        <f t="shared" si="101"/>
        <v>0</v>
      </c>
      <c r="P805" s="20">
        <f t="shared" si="102"/>
        <v>0</v>
      </c>
      <c r="Q805" s="20" t="str">
        <f t="shared" si="103"/>
        <v/>
      </c>
      <c r="R805" s="20">
        <f t="shared" si="104"/>
        <v>0</v>
      </c>
      <c r="S805" s="20"/>
      <c r="T805" s="20"/>
      <c r="U805" s="20"/>
      <c r="V805" s="20"/>
      <c r="W805" s="20"/>
      <c r="X805" s="20"/>
      <c r="Y805" s="20"/>
      <c r="Z805" s="20"/>
      <c r="AA805" s="20"/>
      <c r="AB805" s="21"/>
      <c r="AC805" s="21"/>
    </row>
    <row r="806" spans="1:29" s="17" customFormat="1" x14ac:dyDescent="0.2">
      <c r="A806" s="23"/>
      <c r="B806" s="28"/>
      <c r="C806" s="36"/>
      <c r="D806" s="25"/>
      <c r="E806" s="21"/>
      <c r="F806" s="21"/>
      <c r="G806" s="43"/>
      <c r="H806" s="21"/>
      <c r="I806" s="162"/>
      <c r="J806" s="522" t="str">
        <f t="shared" si="97"/>
        <v/>
      </c>
      <c r="K806" s="20">
        <f t="shared" si="98"/>
        <v>0</v>
      </c>
      <c r="L806" s="20" t="str">
        <f t="shared" si="99"/>
        <v/>
      </c>
      <c r="M806" s="20" t="str">
        <f t="shared" si="100"/>
        <v/>
      </c>
      <c r="N806" s="20"/>
      <c r="O806" s="20">
        <f t="shared" si="101"/>
        <v>0</v>
      </c>
      <c r="P806" s="20">
        <f t="shared" si="102"/>
        <v>0</v>
      </c>
      <c r="Q806" s="20" t="str">
        <f t="shared" si="103"/>
        <v/>
      </c>
      <c r="R806" s="20">
        <f t="shared" si="104"/>
        <v>0</v>
      </c>
      <c r="S806" s="20"/>
      <c r="T806" s="20"/>
      <c r="U806" s="20"/>
      <c r="V806" s="20"/>
      <c r="W806" s="20"/>
      <c r="X806" s="20"/>
      <c r="Y806" s="20"/>
      <c r="Z806" s="20"/>
      <c r="AA806" s="20"/>
      <c r="AB806" s="21"/>
      <c r="AC806" s="21"/>
    </row>
    <row r="807" spans="1:29" s="17" customFormat="1" x14ac:dyDescent="0.2">
      <c r="A807" s="23"/>
      <c r="B807" s="28"/>
      <c r="C807" s="36"/>
      <c r="D807" s="25"/>
      <c r="E807" s="21"/>
      <c r="F807" s="21"/>
      <c r="G807" s="43"/>
      <c r="H807" s="21"/>
      <c r="I807" s="162"/>
      <c r="J807" s="522" t="str">
        <f t="shared" si="97"/>
        <v/>
      </c>
      <c r="K807" s="20">
        <f t="shared" si="98"/>
        <v>0</v>
      </c>
      <c r="L807" s="20" t="str">
        <f t="shared" si="99"/>
        <v/>
      </c>
      <c r="M807" s="20" t="str">
        <f t="shared" si="100"/>
        <v/>
      </c>
      <c r="N807" s="20"/>
      <c r="O807" s="20">
        <f t="shared" si="101"/>
        <v>0</v>
      </c>
      <c r="P807" s="20">
        <f t="shared" si="102"/>
        <v>0</v>
      </c>
      <c r="Q807" s="20" t="str">
        <f t="shared" si="103"/>
        <v/>
      </c>
      <c r="R807" s="20">
        <f t="shared" si="104"/>
        <v>0</v>
      </c>
      <c r="S807" s="20"/>
      <c r="T807" s="20"/>
      <c r="U807" s="20"/>
      <c r="V807" s="20"/>
      <c r="W807" s="20"/>
      <c r="X807" s="20"/>
      <c r="Y807" s="20"/>
      <c r="Z807" s="20"/>
      <c r="AA807" s="20"/>
      <c r="AB807" s="21"/>
      <c r="AC807" s="21"/>
    </row>
    <row r="808" spans="1:29" s="17" customFormat="1" x14ac:dyDescent="0.2">
      <c r="A808" s="23"/>
      <c r="B808" s="28"/>
      <c r="C808" s="36"/>
      <c r="D808" s="25"/>
      <c r="E808" s="21"/>
      <c r="F808" s="21"/>
      <c r="G808" s="43"/>
      <c r="H808" s="21"/>
      <c r="I808" s="162"/>
      <c r="J808" s="522" t="str">
        <f t="shared" si="97"/>
        <v/>
      </c>
      <c r="K808" s="20">
        <f t="shared" si="98"/>
        <v>0</v>
      </c>
      <c r="L808" s="20" t="str">
        <f t="shared" si="99"/>
        <v/>
      </c>
      <c r="M808" s="20" t="str">
        <f t="shared" si="100"/>
        <v/>
      </c>
      <c r="N808" s="20"/>
      <c r="O808" s="20">
        <f t="shared" si="101"/>
        <v>0</v>
      </c>
      <c r="P808" s="20">
        <f t="shared" si="102"/>
        <v>0</v>
      </c>
      <c r="Q808" s="20" t="str">
        <f t="shared" si="103"/>
        <v/>
      </c>
      <c r="R808" s="20">
        <f t="shared" si="104"/>
        <v>0</v>
      </c>
      <c r="S808" s="20"/>
      <c r="T808" s="20"/>
      <c r="U808" s="20"/>
      <c r="V808" s="20"/>
      <c r="W808" s="20"/>
      <c r="X808" s="20"/>
      <c r="Y808" s="20"/>
      <c r="Z808" s="20"/>
      <c r="AA808" s="20"/>
      <c r="AB808" s="21"/>
      <c r="AC808" s="21"/>
    </row>
    <row r="809" spans="1:29" s="17" customFormat="1" x14ac:dyDescent="0.2">
      <c r="A809" s="23"/>
      <c r="B809" s="28"/>
      <c r="C809" s="36"/>
      <c r="D809" s="25"/>
      <c r="E809" s="21"/>
      <c r="F809" s="21"/>
      <c r="G809" s="43"/>
      <c r="H809" s="21"/>
      <c r="I809" s="162"/>
      <c r="J809" s="522" t="str">
        <f t="shared" si="97"/>
        <v/>
      </c>
      <c r="K809" s="20">
        <f t="shared" si="98"/>
        <v>0</v>
      </c>
      <c r="L809" s="20" t="str">
        <f t="shared" si="99"/>
        <v/>
      </c>
      <c r="M809" s="20" t="str">
        <f t="shared" si="100"/>
        <v/>
      </c>
      <c r="N809" s="20"/>
      <c r="O809" s="20">
        <f t="shared" si="101"/>
        <v>0</v>
      </c>
      <c r="P809" s="20">
        <f t="shared" si="102"/>
        <v>0</v>
      </c>
      <c r="Q809" s="20" t="str">
        <f t="shared" si="103"/>
        <v/>
      </c>
      <c r="R809" s="20">
        <f t="shared" si="104"/>
        <v>0</v>
      </c>
      <c r="S809" s="20"/>
      <c r="T809" s="20"/>
      <c r="U809" s="20"/>
      <c r="V809" s="20"/>
      <c r="W809" s="20"/>
      <c r="X809" s="20"/>
      <c r="Y809" s="20"/>
      <c r="Z809" s="20"/>
      <c r="AA809" s="20"/>
      <c r="AB809" s="21"/>
      <c r="AC809" s="21"/>
    </row>
    <row r="810" spans="1:29" s="17" customFormat="1" x14ac:dyDescent="0.2">
      <c r="A810" s="23"/>
      <c r="B810" s="28"/>
      <c r="C810" s="36"/>
      <c r="D810" s="25"/>
      <c r="E810" s="21"/>
      <c r="F810" s="21"/>
      <c r="G810" s="43"/>
      <c r="H810" s="21"/>
      <c r="I810" s="162"/>
      <c r="J810" s="522" t="str">
        <f t="shared" si="97"/>
        <v/>
      </c>
      <c r="K810" s="20">
        <f t="shared" si="98"/>
        <v>0</v>
      </c>
      <c r="L810" s="20" t="str">
        <f t="shared" si="99"/>
        <v/>
      </c>
      <c r="M810" s="20" t="str">
        <f t="shared" si="100"/>
        <v/>
      </c>
      <c r="N810" s="20"/>
      <c r="O810" s="20">
        <f t="shared" si="101"/>
        <v>0</v>
      </c>
      <c r="P810" s="20">
        <f t="shared" si="102"/>
        <v>0</v>
      </c>
      <c r="Q810" s="20" t="str">
        <f t="shared" si="103"/>
        <v/>
      </c>
      <c r="R810" s="20">
        <f t="shared" si="104"/>
        <v>0</v>
      </c>
      <c r="S810" s="20"/>
      <c r="T810" s="20"/>
      <c r="U810" s="20"/>
      <c r="V810" s="20"/>
      <c r="W810" s="20"/>
      <c r="X810" s="20"/>
      <c r="Y810" s="20"/>
      <c r="Z810" s="20"/>
      <c r="AA810" s="20"/>
      <c r="AB810" s="21"/>
      <c r="AC810" s="21"/>
    </row>
    <row r="811" spans="1:29" s="17" customFormat="1" x14ac:dyDescent="0.2">
      <c r="A811" s="23"/>
      <c r="B811" s="28"/>
      <c r="C811" s="36"/>
      <c r="D811" s="25"/>
      <c r="E811" s="21"/>
      <c r="F811" s="21"/>
      <c r="G811" s="43"/>
      <c r="H811" s="21"/>
      <c r="I811" s="162"/>
      <c r="J811" s="522" t="str">
        <f t="shared" si="97"/>
        <v/>
      </c>
      <c r="K811" s="20">
        <f t="shared" si="98"/>
        <v>0</v>
      </c>
      <c r="L811" s="20" t="str">
        <f t="shared" si="99"/>
        <v/>
      </c>
      <c r="M811" s="20" t="str">
        <f t="shared" si="100"/>
        <v/>
      </c>
      <c r="N811" s="20"/>
      <c r="O811" s="20">
        <f t="shared" si="101"/>
        <v>0</v>
      </c>
      <c r="P811" s="20">
        <f t="shared" si="102"/>
        <v>0</v>
      </c>
      <c r="Q811" s="20" t="str">
        <f t="shared" si="103"/>
        <v/>
      </c>
      <c r="R811" s="20">
        <f t="shared" si="104"/>
        <v>0</v>
      </c>
      <c r="S811" s="20"/>
      <c r="T811" s="20"/>
      <c r="U811" s="20"/>
      <c r="V811" s="20"/>
      <c r="W811" s="20"/>
      <c r="X811" s="20"/>
      <c r="Y811" s="20"/>
      <c r="Z811" s="20"/>
      <c r="AA811" s="20"/>
      <c r="AB811" s="21"/>
      <c r="AC811" s="21"/>
    </row>
    <row r="812" spans="1:29" s="17" customFormat="1" x14ac:dyDescent="0.2">
      <c r="A812" s="23"/>
      <c r="B812" s="28"/>
      <c r="C812" s="36"/>
      <c r="D812" s="25"/>
      <c r="E812" s="21"/>
      <c r="F812" s="21"/>
      <c r="G812" s="43"/>
      <c r="H812" s="21"/>
      <c r="I812" s="162"/>
      <c r="J812" s="522" t="str">
        <f t="shared" si="97"/>
        <v/>
      </c>
      <c r="K812" s="20">
        <f t="shared" si="98"/>
        <v>0</v>
      </c>
      <c r="L812" s="20" t="str">
        <f t="shared" si="99"/>
        <v/>
      </c>
      <c r="M812" s="20" t="str">
        <f t="shared" si="100"/>
        <v/>
      </c>
      <c r="N812" s="20"/>
      <c r="O812" s="20">
        <f t="shared" si="101"/>
        <v>0</v>
      </c>
      <c r="P812" s="20">
        <f t="shared" si="102"/>
        <v>0</v>
      </c>
      <c r="Q812" s="20" t="str">
        <f t="shared" si="103"/>
        <v/>
      </c>
      <c r="R812" s="20">
        <f t="shared" si="104"/>
        <v>0</v>
      </c>
      <c r="S812" s="20"/>
      <c r="T812" s="20"/>
      <c r="U812" s="20"/>
      <c r="V812" s="20"/>
      <c r="W812" s="20"/>
      <c r="X812" s="20"/>
      <c r="Y812" s="20"/>
      <c r="Z812" s="20"/>
      <c r="AA812" s="20"/>
      <c r="AB812" s="21"/>
      <c r="AC812" s="21"/>
    </row>
    <row r="813" spans="1:29" s="17" customFormat="1" x14ac:dyDescent="0.2">
      <c r="A813" s="23"/>
      <c r="B813" s="28"/>
      <c r="C813" s="36"/>
      <c r="D813" s="25"/>
      <c r="E813" s="21"/>
      <c r="F813" s="21"/>
      <c r="G813" s="43"/>
      <c r="H813" s="21"/>
      <c r="I813" s="162"/>
      <c r="J813" s="522" t="str">
        <f t="shared" si="97"/>
        <v/>
      </c>
      <c r="K813" s="20">
        <f t="shared" si="98"/>
        <v>0</v>
      </c>
      <c r="L813" s="20" t="str">
        <f t="shared" si="99"/>
        <v/>
      </c>
      <c r="M813" s="20" t="str">
        <f t="shared" si="100"/>
        <v/>
      </c>
      <c r="N813" s="20"/>
      <c r="O813" s="20">
        <f t="shared" si="101"/>
        <v>0</v>
      </c>
      <c r="P813" s="20">
        <f t="shared" si="102"/>
        <v>0</v>
      </c>
      <c r="Q813" s="20" t="str">
        <f t="shared" si="103"/>
        <v/>
      </c>
      <c r="R813" s="20">
        <f t="shared" si="104"/>
        <v>0</v>
      </c>
      <c r="S813" s="20"/>
      <c r="T813" s="20"/>
      <c r="U813" s="20"/>
      <c r="V813" s="20"/>
      <c r="W813" s="20"/>
      <c r="X813" s="20"/>
      <c r="Y813" s="20"/>
      <c r="Z813" s="20"/>
      <c r="AA813" s="20"/>
      <c r="AB813" s="21"/>
      <c r="AC813" s="21"/>
    </row>
    <row r="814" spans="1:29" s="17" customFormat="1" x14ac:dyDescent="0.2">
      <c r="A814" s="23"/>
      <c r="B814" s="28"/>
      <c r="C814" s="36"/>
      <c r="D814" s="25"/>
      <c r="E814" s="21"/>
      <c r="F814" s="21"/>
      <c r="G814" s="43"/>
      <c r="H814" s="21"/>
      <c r="I814" s="162"/>
      <c r="J814" s="522" t="str">
        <f t="shared" si="97"/>
        <v/>
      </c>
      <c r="K814" s="20">
        <f t="shared" si="98"/>
        <v>0</v>
      </c>
      <c r="L814" s="20" t="str">
        <f t="shared" si="99"/>
        <v/>
      </c>
      <c r="M814" s="20" t="str">
        <f t="shared" si="100"/>
        <v/>
      </c>
      <c r="N814" s="20"/>
      <c r="O814" s="20">
        <f t="shared" si="101"/>
        <v>0</v>
      </c>
      <c r="P814" s="20">
        <f t="shared" si="102"/>
        <v>0</v>
      </c>
      <c r="Q814" s="20" t="str">
        <f t="shared" si="103"/>
        <v/>
      </c>
      <c r="R814" s="20">
        <f t="shared" si="104"/>
        <v>0</v>
      </c>
      <c r="S814" s="20"/>
      <c r="T814" s="20"/>
      <c r="U814" s="20"/>
      <c r="V814" s="20"/>
      <c r="W814" s="20"/>
      <c r="X814" s="20"/>
      <c r="Y814" s="20"/>
      <c r="Z814" s="20"/>
      <c r="AA814" s="20"/>
      <c r="AB814" s="21"/>
      <c r="AC814" s="21"/>
    </row>
    <row r="815" spans="1:29" s="17" customFormat="1" x14ac:dyDescent="0.2">
      <c r="A815" s="23"/>
      <c r="B815" s="28"/>
      <c r="C815" s="36"/>
      <c r="D815" s="25"/>
      <c r="E815" s="21"/>
      <c r="F815" s="21"/>
      <c r="G815" s="43"/>
      <c r="H815" s="21"/>
      <c r="I815" s="162"/>
      <c r="J815" s="522" t="str">
        <f t="shared" si="97"/>
        <v/>
      </c>
      <c r="K815" s="20">
        <f t="shared" si="98"/>
        <v>0</v>
      </c>
      <c r="L815" s="20" t="str">
        <f t="shared" si="99"/>
        <v/>
      </c>
      <c r="M815" s="20" t="str">
        <f t="shared" si="100"/>
        <v/>
      </c>
      <c r="N815" s="20"/>
      <c r="O815" s="20">
        <f t="shared" si="101"/>
        <v>0</v>
      </c>
      <c r="P815" s="20">
        <f t="shared" si="102"/>
        <v>0</v>
      </c>
      <c r="Q815" s="20" t="str">
        <f t="shared" si="103"/>
        <v/>
      </c>
      <c r="R815" s="20">
        <f t="shared" si="104"/>
        <v>0</v>
      </c>
      <c r="S815" s="20"/>
      <c r="T815" s="20"/>
      <c r="U815" s="20"/>
      <c r="V815" s="20"/>
      <c r="W815" s="20"/>
      <c r="X815" s="20"/>
      <c r="Y815" s="20"/>
      <c r="Z815" s="20"/>
      <c r="AA815" s="20"/>
      <c r="AB815" s="21"/>
      <c r="AC815" s="21"/>
    </row>
    <row r="816" spans="1:29" s="17" customFormat="1" x14ac:dyDescent="0.2">
      <c r="A816" s="23"/>
      <c r="B816" s="28"/>
      <c r="C816" s="36"/>
      <c r="D816" s="25"/>
      <c r="E816" s="21"/>
      <c r="F816" s="21"/>
      <c r="G816" s="43"/>
      <c r="H816" s="21"/>
      <c r="I816" s="162"/>
      <c r="J816" s="522" t="str">
        <f t="shared" si="97"/>
        <v/>
      </c>
      <c r="K816" s="20">
        <f t="shared" si="98"/>
        <v>0</v>
      </c>
      <c r="L816" s="20" t="str">
        <f t="shared" si="99"/>
        <v/>
      </c>
      <c r="M816" s="20" t="str">
        <f t="shared" si="100"/>
        <v/>
      </c>
      <c r="N816" s="20"/>
      <c r="O816" s="20">
        <f t="shared" si="101"/>
        <v>0</v>
      </c>
      <c r="P816" s="20">
        <f t="shared" si="102"/>
        <v>0</v>
      </c>
      <c r="Q816" s="20" t="str">
        <f t="shared" si="103"/>
        <v/>
      </c>
      <c r="R816" s="20">
        <f t="shared" si="104"/>
        <v>0</v>
      </c>
      <c r="S816" s="20"/>
      <c r="T816" s="20"/>
      <c r="U816" s="20"/>
      <c r="V816" s="20"/>
      <c r="W816" s="20"/>
      <c r="X816" s="20"/>
      <c r="Y816" s="20"/>
      <c r="Z816" s="20"/>
      <c r="AA816" s="20"/>
      <c r="AB816" s="21"/>
      <c r="AC816" s="21"/>
    </row>
    <row r="817" spans="1:29" s="17" customFormat="1" x14ac:dyDescent="0.2">
      <c r="A817" s="23"/>
      <c r="B817" s="28"/>
      <c r="C817" s="36"/>
      <c r="D817" s="25"/>
      <c r="E817" s="21"/>
      <c r="F817" s="21"/>
      <c r="G817" s="43"/>
      <c r="H817" s="21"/>
      <c r="I817" s="162"/>
      <c r="J817" s="522" t="str">
        <f t="shared" si="97"/>
        <v/>
      </c>
      <c r="K817" s="20">
        <f t="shared" si="98"/>
        <v>0</v>
      </c>
      <c r="L817" s="20" t="str">
        <f t="shared" si="99"/>
        <v/>
      </c>
      <c r="M817" s="20" t="str">
        <f t="shared" si="100"/>
        <v/>
      </c>
      <c r="N817" s="20"/>
      <c r="O817" s="20">
        <f t="shared" si="101"/>
        <v>0</v>
      </c>
      <c r="P817" s="20">
        <f t="shared" si="102"/>
        <v>0</v>
      </c>
      <c r="Q817" s="20" t="str">
        <f t="shared" si="103"/>
        <v/>
      </c>
      <c r="R817" s="20">
        <f t="shared" si="104"/>
        <v>0</v>
      </c>
      <c r="S817" s="20"/>
      <c r="T817" s="20"/>
      <c r="U817" s="20"/>
      <c r="V817" s="20"/>
      <c r="W817" s="20"/>
      <c r="X817" s="20"/>
      <c r="Y817" s="20"/>
      <c r="Z817" s="20"/>
      <c r="AA817" s="20"/>
      <c r="AB817" s="21"/>
      <c r="AC817" s="21"/>
    </row>
    <row r="818" spans="1:29" s="17" customFormat="1" x14ac:dyDescent="0.2">
      <c r="A818" s="23"/>
      <c r="B818" s="28"/>
      <c r="C818" s="36"/>
      <c r="D818" s="25"/>
      <c r="E818" s="21"/>
      <c r="F818" s="21"/>
      <c r="G818" s="43"/>
      <c r="H818" s="21"/>
      <c r="I818" s="162"/>
      <c r="J818" s="522" t="str">
        <f t="shared" si="97"/>
        <v/>
      </c>
      <c r="K818" s="20">
        <f t="shared" si="98"/>
        <v>0</v>
      </c>
      <c r="L818" s="20" t="str">
        <f t="shared" si="99"/>
        <v/>
      </c>
      <c r="M818" s="20" t="str">
        <f t="shared" si="100"/>
        <v/>
      </c>
      <c r="N818" s="20"/>
      <c r="O818" s="20">
        <f t="shared" si="101"/>
        <v>0</v>
      </c>
      <c r="P818" s="20">
        <f t="shared" si="102"/>
        <v>0</v>
      </c>
      <c r="Q818" s="20" t="str">
        <f t="shared" si="103"/>
        <v/>
      </c>
      <c r="R818" s="20">
        <f t="shared" si="104"/>
        <v>0</v>
      </c>
      <c r="S818" s="20"/>
      <c r="T818" s="20"/>
      <c r="U818" s="20"/>
      <c r="V818" s="20"/>
      <c r="W818" s="20"/>
      <c r="X818" s="20"/>
      <c r="Y818" s="20"/>
      <c r="Z818" s="20"/>
      <c r="AA818" s="20"/>
      <c r="AB818" s="21"/>
      <c r="AC818" s="21"/>
    </row>
    <row r="819" spans="1:29" s="17" customFormat="1" x14ac:dyDescent="0.2">
      <c r="A819" s="23"/>
      <c r="B819" s="28"/>
      <c r="C819" s="36"/>
      <c r="D819" s="25"/>
      <c r="E819" s="21"/>
      <c r="F819" s="21"/>
      <c r="G819" s="43"/>
      <c r="H819" s="21"/>
      <c r="I819" s="162"/>
      <c r="J819" s="522" t="str">
        <f t="shared" si="97"/>
        <v/>
      </c>
      <c r="K819" s="20">
        <f t="shared" si="98"/>
        <v>0</v>
      </c>
      <c r="L819" s="20" t="str">
        <f t="shared" si="99"/>
        <v/>
      </c>
      <c r="M819" s="20" t="str">
        <f t="shared" si="100"/>
        <v/>
      </c>
      <c r="N819" s="20"/>
      <c r="O819" s="20">
        <f t="shared" si="101"/>
        <v>0</v>
      </c>
      <c r="P819" s="20">
        <f t="shared" si="102"/>
        <v>0</v>
      </c>
      <c r="Q819" s="20" t="str">
        <f t="shared" si="103"/>
        <v/>
      </c>
      <c r="R819" s="20">
        <f t="shared" si="104"/>
        <v>0</v>
      </c>
      <c r="S819" s="20"/>
      <c r="T819" s="20"/>
      <c r="U819" s="20"/>
      <c r="V819" s="20"/>
      <c r="W819" s="20"/>
      <c r="X819" s="20"/>
      <c r="Y819" s="20"/>
      <c r="Z819" s="20"/>
      <c r="AA819" s="20"/>
      <c r="AB819" s="21"/>
      <c r="AC819" s="21"/>
    </row>
    <row r="820" spans="1:29" s="17" customFormat="1" x14ac:dyDescent="0.2">
      <c r="A820" s="23"/>
      <c r="B820" s="28"/>
      <c r="C820" s="36"/>
      <c r="D820" s="25"/>
      <c r="E820" s="21"/>
      <c r="F820" s="21"/>
      <c r="G820" s="43"/>
      <c r="H820" s="21"/>
      <c r="I820" s="162"/>
      <c r="J820" s="522" t="str">
        <f t="shared" si="97"/>
        <v/>
      </c>
      <c r="K820" s="20">
        <f t="shared" si="98"/>
        <v>0</v>
      </c>
      <c r="L820" s="20" t="str">
        <f t="shared" si="99"/>
        <v/>
      </c>
      <c r="M820" s="20" t="str">
        <f t="shared" si="100"/>
        <v/>
      </c>
      <c r="N820" s="20"/>
      <c r="O820" s="20">
        <f t="shared" si="101"/>
        <v>0</v>
      </c>
      <c r="P820" s="20">
        <f t="shared" si="102"/>
        <v>0</v>
      </c>
      <c r="Q820" s="20" t="str">
        <f t="shared" si="103"/>
        <v/>
      </c>
      <c r="R820" s="20">
        <f t="shared" si="104"/>
        <v>0</v>
      </c>
      <c r="S820" s="20"/>
      <c r="T820" s="20"/>
      <c r="U820" s="20"/>
      <c r="V820" s="20"/>
      <c r="W820" s="20"/>
      <c r="X820" s="20"/>
      <c r="Y820" s="20"/>
      <c r="Z820" s="20"/>
      <c r="AA820" s="20"/>
      <c r="AB820" s="21"/>
      <c r="AC820" s="21"/>
    </row>
    <row r="821" spans="1:29" s="17" customFormat="1" x14ac:dyDescent="0.2">
      <c r="A821" s="23"/>
      <c r="B821" s="28"/>
      <c r="C821" s="36"/>
      <c r="D821" s="25"/>
      <c r="E821" s="21"/>
      <c r="F821" s="21"/>
      <c r="G821" s="43"/>
      <c r="H821" s="21"/>
      <c r="I821" s="162"/>
      <c r="J821" s="522" t="str">
        <f t="shared" si="97"/>
        <v/>
      </c>
      <c r="K821" s="20">
        <f t="shared" si="98"/>
        <v>0</v>
      </c>
      <c r="L821" s="20" t="str">
        <f t="shared" si="99"/>
        <v/>
      </c>
      <c r="M821" s="20" t="str">
        <f t="shared" si="100"/>
        <v/>
      </c>
      <c r="N821" s="20"/>
      <c r="O821" s="20">
        <f t="shared" si="101"/>
        <v>0</v>
      </c>
      <c r="P821" s="20">
        <f t="shared" si="102"/>
        <v>0</v>
      </c>
      <c r="Q821" s="20" t="str">
        <f t="shared" si="103"/>
        <v/>
      </c>
      <c r="R821" s="20">
        <f t="shared" si="104"/>
        <v>0</v>
      </c>
      <c r="S821" s="20"/>
      <c r="T821" s="20"/>
      <c r="U821" s="20"/>
      <c r="V821" s="20"/>
      <c r="W821" s="20"/>
      <c r="X821" s="20"/>
      <c r="Y821" s="20"/>
      <c r="Z821" s="20"/>
      <c r="AA821" s="20"/>
      <c r="AB821" s="21"/>
      <c r="AC821" s="21"/>
    </row>
    <row r="822" spans="1:29" s="17" customFormat="1" x14ac:dyDescent="0.2">
      <c r="A822" s="23"/>
      <c r="B822" s="28"/>
      <c r="C822" s="36"/>
      <c r="D822" s="25"/>
      <c r="E822" s="21"/>
      <c r="F822" s="21"/>
      <c r="G822" s="43"/>
      <c r="H822" s="21"/>
      <c r="I822" s="162"/>
      <c r="J822" s="522" t="str">
        <f t="shared" si="97"/>
        <v/>
      </c>
      <c r="K822" s="20">
        <f t="shared" si="98"/>
        <v>0</v>
      </c>
      <c r="L822" s="20" t="str">
        <f t="shared" si="99"/>
        <v/>
      </c>
      <c r="M822" s="20" t="str">
        <f t="shared" si="100"/>
        <v/>
      </c>
      <c r="N822" s="20"/>
      <c r="O822" s="20">
        <f t="shared" si="101"/>
        <v>0</v>
      </c>
      <c r="P822" s="20">
        <f t="shared" si="102"/>
        <v>0</v>
      </c>
      <c r="Q822" s="20" t="str">
        <f t="shared" si="103"/>
        <v/>
      </c>
      <c r="R822" s="20">
        <f t="shared" si="104"/>
        <v>0</v>
      </c>
      <c r="S822" s="20"/>
      <c r="T822" s="20"/>
      <c r="U822" s="20"/>
      <c r="V822" s="20"/>
      <c r="W822" s="20"/>
      <c r="X822" s="20"/>
      <c r="Y822" s="20"/>
      <c r="Z822" s="20"/>
      <c r="AA822" s="20"/>
      <c r="AB822" s="21"/>
      <c r="AC822" s="21"/>
    </row>
    <row r="823" spans="1:29" s="17" customFormat="1" x14ac:dyDescent="0.2">
      <c r="A823" s="23"/>
      <c r="B823" s="28"/>
      <c r="C823" s="36"/>
      <c r="D823" s="25"/>
      <c r="E823" s="21"/>
      <c r="F823" s="21"/>
      <c r="G823" s="43"/>
      <c r="H823" s="21"/>
      <c r="I823" s="162"/>
      <c r="J823" s="522" t="str">
        <f t="shared" si="97"/>
        <v/>
      </c>
      <c r="K823" s="20">
        <f t="shared" si="98"/>
        <v>0</v>
      </c>
      <c r="L823" s="20" t="str">
        <f t="shared" si="99"/>
        <v/>
      </c>
      <c r="M823" s="20" t="str">
        <f t="shared" si="100"/>
        <v/>
      </c>
      <c r="N823" s="20"/>
      <c r="O823" s="20">
        <f t="shared" si="101"/>
        <v>0</v>
      </c>
      <c r="P823" s="20">
        <f t="shared" si="102"/>
        <v>0</v>
      </c>
      <c r="Q823" s="20" t="str">
        <f t="shared" si="103"/>
        <v/>
      </c>
      <c r="R823" s="20">
        <f t="shared" si="104"/>
        <v>0</v>
      </c>
      <c r="S823" s="20"/>
      <c r="T823" s="20"/>
      <c r="U823" s="20"/>
      <c r="V823" s="20"/>
      <c r="W823" s="20"/>
      <c r="X823" s="20"/>
      <c r="Y823" s="20"/>
      <c r="Z823" s="20"/>
      <c r="AA823" s="20"/>
      <c r="AB823" s="21"/>
      <c r="AC823" s="21"/>
    </row>
    <row r="824" spans="1:29" s="17" customFormat="1" x14ac:dyDescent="0.2">
      <c r="A824" s="23"/>
      <c r="B824" s="28"/>
      <c r="C824" s="36"/>
      <c r="D824" s="25"/>
      <c r="E824" s="21"/>
      <c r="F824" s="21"/>
      <c r="G824" s="43"/>
      <c r="H824" s="21"/>
      <c r="I824" s="162"/>
      <c r="J824" s="522" t="str">
        <f t="shared" si="97"/>
        <v/>
      </c>
      <c r="K824" s="20">
        <f t="shared" si="98"/>
        <v>0</v>
      </c>
      <c r="L824" s="20" t="str">
        <f t="shared" si="99"/>
        <v/>
      </c>
      <c r="M824" s="20" t="str">
        <f t="shared" si="100"/>
        <v/>
      </c>
      <c r="N824" s="20"/>
      <c r="O824" s="20">
        <f t="shared" si="101"/>
        <v>0</v>
      </c>
      <c r="P824" s="20">
        <f t="shared" si="102"/>
        <v>0</v>
      </c>
      <c r="Q824" s="20" t="str">
        <f t="shared" si="103"/>
        <v/>
      </c>
      <c r="R824" s="20">
        <f t="shared" si="104"/>
        <v>0</v>
      </c>
      <c r="S824" s="20"/>
      <c r="T824" s="20"/>
      <c r="U824" s="20"/>
      <c r="V824" s="20"/>
      <c r="W824" s="20"/>
      <c r="X824" s="20"/>
      <c r="Y824" s="20"/>
      <c r="Z824" s="20"/>
      <c r="AA824" s="20"/>
      <c r="AB824" s="21"/>
      <c r="AC824" s="21"/>
    </row>
    <row r="825" spans="1:29" s="17" customFormat="1" x14ac:dyDescent="0.2">
      <c r="A825" s="23"/>
      <c r="B825" s="28"/>
      <c r="C825" s="36"/>
      <c r="D825" s="25"/>
      <c r="E825" s="21"/>
      <c r="F825" s="21"/>
      <c r="G825" s="43"/>
      <c r="H825" s="21"/>
      <c r="I825" s="162"/>
      <c r="J825" s="522" t="str">
        <f t="shared" si="97"/>
        <v/>
      </c>
      <c r="K825" s="20">
        <f t="shared" si="98"/>
        <v>0</v>
      </c>
      <c r="L825" s="20" t="str">
        <f t="shared" si="99"/>
        <v/>
      </c>
      <c r="M825" s="20" t="str">
        <f t="shared" si="100"/>
        <v/>
      </c>
      <c r="N825" s="20"/>
      <c r="O825" s="20">
        <f t="shared" si="101"/>
        <v>0</v>
      </c>
      <c r="P825" s="20">
        <f t="shared" si="102"/>
        <v>0</v>
      </c>
      <c r="Q825" s="20" t="str">
        <f t="shared" si="103"/>
        <v/>
      </c>
      <c r="R825" s="20">
        <f t="shared" si="104"/>
        <v>0</v>
      </c>
      <c r="S825" s="20"/>
      <c r="T825" s="20"/>
      <c r="U825" s="20"/>
      <c r="V825" s="20"/>
      <c r="W825" s="20"/>
      <c r="X825" s="20"/>
      <c r="Y825" s="20"/>
      <c r="Z825" s="20"/>
      <c r="AA825" s="20"/>
      <c r="AB825" s="21"/>
      <c r="AC825" s="21"/>
    </row>
    <row r="826" spans="1:29" s="17" customFormat="1" x14ac:dyDescent="0.2">
      <c r="A826" s="23"/>
      <c r="B826" s="28"/>
      <c r="C826" s="36"/>
      <c r="D826" s="25"/>
      <c r="E826" s="21"/>
      <c r="F826" s="21"/>
      <c r="G826" s="43"/>
      <c r="H826" s="21"/>
      <c r="I826" s="162"/>
      <c r="J826" s="522" t="str">
        <f t="shared" si="97"/>
        <v/>
      </c>
      <c r="K826" s="20">
        <f t="shared" si="98"/>
        <v>0</v>
      </c>
      <c r="L826" s="20" t="str">
        <f t="shared" si="99"/>
        <v/>
      </c>
      <c r="M826" s="20" t="str">
        <f t="shared" si="100"/>
        <v/>
      </c>
      <c r="N826" s="20"/>
      <c r="O826" s="20">
        <f t="shared" si="101"/>
        <v>0</v>
      </c>
      <c r="P826" s="20">
        <f t="shared" si="102"/>
        <v>0</v>
      </c>
      <c r="Q826" s="20" t="str">
        <f t="shared" si="103"/>
        <v/>
      </c>
      <c r="R826" s="20">
        <f t="shared" si="104"/>
        <v>0</v>
      </c>
      <c r="S826" s="20"/>
      <c r="T826" s="20"/>
      <c r="U826" s="20"/>
      <c r="V826" s="20"/>
      <c r="W826" s="20"/>
      <c r="X826" s="20"/>
      <c r="Y826" s="20"/>
      <c r="Z826" s="20"/>
      <c r="AA826" s="20"/>
      <c r="AB826" s="21"/>
      <c r="AC826" s="21"/>
    </row>
    <row r="827" spans="1:29" s="17" customFormat="1" x14ac:dyDescent="0.2">
      <c r="A827" s="23"/>
      <c r="B827" s="28"/>
      <c r="C827" s="36"/>
      <c r="D827" s="25"/>
      <c r="E827" s="21"/>
      <c r="F827" s="21"/>
      <c r="G827" s="43"/>
      <c r="H827" s="21"/>
      <c r="I827" s="162"/>
      <c r="J827" s="522" t="str">
        <f t="shared" si="97"/>
        <v/>
      </c>
      <c r="K827" s="20">
        <f t="shared" si="98"/>
        <v>0</v>
      </c>
      <c r="L827" s="20" t="str">
        <f t="shared" si="99"/>
        <v/>
      </c>
      <c r="M827" s="20" t="str">
        <f t="shared" si="100"/>
        <v/>
      </c>
      <c r="N827" s="20"/>
      <c r="O827" s="20">
        <f t="shared" si="101"/>
        <v>0</v>
      </c>
      <c r="P827" s="20">
        <f t="shared" si="102"/>
        <v>0</v>
      </c>
      <c r="Q827" s="20" t="str">
        <f t="shared" si="103"/>
        <v/>
      </c>
      <c r="R827" s="20">
        <f t="shared" si="104"/>
        <v>0</v>
      </c>
      <c r="S827" s="20"/>
      <c r="T827" s="20"/>
      <c r="U827" s="20"/>
      <c r="V827" s="20"/>
      <c r="W827" s="20"/>
      <c r="X827" s="20"/>
      <c r="Y827" s="20"/>
      <c r="Z827" s="20"/>
      <c r="AA827" s="20"/>
      <c r="AB827" s="21"/>
      <c r="AC827" s="21"/>
    </row>
    <row r="828" spans="1:29" s="17" customFormat="1" x14ac:dyDescent="0.2">
      <c r="A828" s="23"/>
      <c r="B828" s="28"/>
      <c r="C828" s="36"/>
      <c r="D828" s="25"/>
      <c r="E828" s="21"/>
      <c r="F828" s="21"/>
      <c r="G828" s="43"/>
      <c r="H828" s="21"/>
      <c r="I828" s="162"/>
      <c r="J828" s="522" t="str">
        <f t="shared" si="97"/>
        <v/>
      </c>
      <c r="K828" s="20">
        <f t="shared" si="98"/>
        <v>0</v>
      </c>
      <c r="L828" s="20" t="str">
        <f t="shared" si="99"/>
        <v/>
      </c>
      <c r="M828" s="20" t="str">
        <f t="shared" si="100"/>
        <v/>
      </c>
      <c r="N828" s="20"/>
      <c r="O828" s="20">
        <f t="shared" si="101"/>
        <v>0</v>
      </c>
      <c r="P828" s="20">
        <f t="shared" si="102"/>
        <v>0</v>
      </c>
      <c r="Q828" s="20" t="str">
        <f t="shared" si="103"/>
        <v/>
      </c>
      <c r="R828" s="20">
        <f t="shared" si="104"/>
        <v>0</v>
      </c>
      <c r="S828" s="20"/>
      <c r="T828" s="20"/>
      <c r="U828" s="20"/>
      <c r="V828" s="20"/>
      <c r="W828" s="20"/>
      <c r="X828" s="20"/>
      <c r="Y828" s="20"/>
      <c r="Z828" s="20"/>
      <c r="AA828" s="20"/>
      <c r="AB828" s="21"/>
      <c r="AC828" s="21"/>
    </row>
    <row r="829" spans="1:29" s="17" customFormat="1" x14ac:dyDescent="0.2">
      <c r="A829" s="23"/>
      <c r="B829" s="28"/>
      <c r="C829" s="36"/>
      <c r="D829" s="25"/>
      <c r="E829" s="21"/>
      <c r="F829" s="21"/>
      <c r="G829" s="43"/>
      <c r="H829" s="21"/>
      <c r="I829" s="162"/>
      <c r="J829" s="522" t="str">
        <f t="shared" si="97"/>
        <v/>
      </c>
      <c r="K829" s="20">
        <f t="shared" si="98"/>
        <v>0</v>
      </c>
      <c r="L829" s="20" t="str">
        <f t="shared" si="99"/>
        <v/>
      </c>
      <c r="M829" s="20" t="str">
        <f t="shared" si="100"/>
        <v/>
      </c>
      <c r="N829" s="20"/>
      <c r="O829" s="20">
        <f t="shared" si="101"/>
        <v>0</v>
      </c>
      <c r="P829" s="20">
        <f t="shared" si="102"/>
        <v>0</v>
      </c>
      <c r="Q829" s="20" t="str">
        <f t="shared" si="103"/>
        <v/>
      </c>
      <c r="R829" s="20">
        <f t="shared" si="104"/>
        <v>0</v>
      </c>
      <c r="S829" s="20"/>
      <c r="T829" s="20"/>
      <c r="U829" s="20"/>
      <c r="V829" s="20"/>
      <c r="W829" s="20"/>
      <c r="X829" s="20"/>
      <c r="Y829" s="20"/>
      <c r="Z829" s="20"/>
      <c r="AA829" s="20"/>
      <c r="AB829" s="21"/>
      <c r="AC829" s="21"/>
    </row>
    <row r="830" spans="1:29" s="17" customFormat="1" x14ac:dyDescent="0.2">
      <c r="A830" s="23"/>
      <c r="B830" s="28"/>
      <c r="C830" s="36"/>
      <c r="D830" s="25"/>
      <c r="E830" s="21"/>
      <c r="F830" s="21"/>
      <c r="G830" s="43"/>
      <c r="H830" s="21"/>
      <c r="I830" s="162"/>
      <c r="J830" s="522" t="str">
        <f t="shared" si="97"/>
        <v/>
      </c>
      <c r="K830" s="20">
        <f t="shared" si="98"/>
        <v>0</v>
      </c>
      <c r="L830" s="20" t="str">
        <f t="shared" si="99"/>
        <v/>
      </c>
      <c r="M830" s="20" t="str">
        <f t="shared" si="100"/>
        <v/>
      </c>
      <c r="N830" s="20"/>
      <c r="O830" s="20">
        <f t="shared" si="101"/>
        <v>0</v>
      </c>
      <c r="P830" s="20">
        <f t="shared" si="102"/>
        <v>0</v>
      </c>
      <c r="Q830" s="20" t="str">
        <f t="shared" si="103"/>
        <v/>
      </c>
      <c r="R830" s="20">
        <f t="shared" si="104"/>
        <v>0</v>
      </c>
      <c r="S830" s="20"/>
      <c r="T830" s="20"/>
      <c r="U830" s="20"/>
      <c r="V830" s="20"/>
      <c r="W830" s="20"/>
      <c r="X830" s="20"/>
      <c r="Y830" s="20"/>
      <c r="Z830" s="20"/>
      <c r="AA830" s="20"/>
      <c r="AB830" s="21"/>
      <c r="AC830" s="21"/>
    </row>
    <row r="831" spans="1:29" s="17" customFormat="1" x14ac:dyDescent="0.2">
      <c r="A831" s="23"/>
      <c r="B831" s="28"/>
      <c r="C831" s="36"/>
      <c r="D831" s="25"/>
      <c r="E831" s="21"/>
      <c r="F831" s="21"/>
      <c r="G831" s="43"/>
      <c r="H831" s="21"/>
      <c r="I831" s="162"/>
      <c r="J831" s="522" t="str">
        <f t="shared" si="97"/>
        <v/>
      </c>
      <c r="K831" s="20">
        <f t="shared" si="98"/>
        <v>0</v>
      </c>
      <c r="L831" s="20" t="str">
        <f t="shared" si="99"/>
        <v/>
      </c>
      <c r="M831" s="20" t="str">
        <f t="shared" si="100"/>
        <v/>
      </c>
      <c r="N831" s="20"/>
      <c r="O831" s="20">
        <f t="shared" si="101"/>
        <v>0</v>
      </c>
      <c r="P831" s="20">
        <f t="shared" si="102"/>
        <v>0</v>
      </c>
      <c r="Q831" s="20" t="str">
        <f t="shared" si="103"/>
        <v/>
      </c>
      <c r="R831" s="20">
        <f t="shared" si="104"/>
        <v>0</v>
      </c>
      <c r="S831" s="20"/>
      <c r="T831" s="20"/>
      <c r="U831" s="20"/>
      <c r="V831" s="20"/>
      <c r="W831" s="20"/>
      <c r="X831" s="20"/>
      <c r="Y831" s="20"/>
      <c r="Z831" s="20"/>
      <c r="AA831" s="20"/>
      <c r="AB831" s="21"/>
      <c r="AC831" s="21"/>
    </row>
    <row r="832" spans="1:29" s="17" customFormat="1" x14ac:dyDescent="0.2">
      <c r="A832" s="23"/>
      <c r="B832" s="28"/>
      <c r="C832" s="36"/>
      <c r="D832" s="25"/>
      <c r="E832" s="21"/>
      <c r="F832" s="21"/>
      <c r="G832" s="43"/>
      <c r="H832" s="21"/>
      <c r="I832" s="162"/>
      <c r="J832" s="522" t="str">
        <f t="shared" si="97"/>
        <v/>
      </c>
      <c r="K832" s="20">
        <f t="shared" si="98"/>
        <v>0</v>
      </c>
      <c r="L832" s="20" t="str">
        <f t="shared" si="99"/>
        <v/>
      </c>
      <c r="M832" s="20" t="str">
        <f t="shared" si="100"/>
        <v/>
      </c>
      <c r="N832" s="20"/>
      <c r="O832" s="20">
        <f t="shared" si="101"/>
        <v>0</v>
      </c>
      <c r="P832" s="20">
        <f t="shared" si="102"/>
        <v>0</v>
      </c>
      <c r="Q832" s="20" t="str">
        <f t="shared" si="103"/>
        <v/>
      </c>
      <c r="R832" s="20">
        <f t="shared" si="104"/>
        <v>0</v>
      </c>
      <c r="S832" s="20"/>
      <c r="T832" s="20"/>
      <c r="U832" s="20"/>
      <c r="V832" s="20"/>
      <c r="W832" s="20"/>
      <c r="X832" s="20"/>
      <c r="Y832" s="20"/>
      <c r="Z832" s="20"/>
      <c r="AA832" s="20"/>
      <c r="AB832" s="21"/>
      <c r="AC832" s="21"/>
    </row>
    <row r="833" spans="1:29" s="17" customFormat="1" x14ac:dyDescent="0.2">
      <c r="A833" s="23"/>
      <c r="B833" s="28"/>
      <c r="C833" s="36"/>
      <c r="D833" s="25"/>
      <c r="E833" s="21"/>
      <c r="F833" s="21"/>
      <c r="G833" s="43"/>
      <c r="H833" s="21"/>
      <c r="I833" s="162"/>
      <c r="J833" s="522" t="str">
        <f t="shared" si="97"/>
        <v/>
      </c>
      <c r="K833" s="20">
        <f t="shared" si="98"/>
        <v>0</v>
      </c>
      <c r="L833" s="20" t="str">
        <f t="shared" si="99"/>
        <v/>
      </c>
      <c r="M833" s="20" t="str">
        <f t="shared" si="100"/>
        <v/>
      </c>
      <c r="N833" s="20"/>
      <c r="O833" s="20">
        <f t="shared" si="101"/>
        <v>0</v>
      </c>
      <c r="P833" s="20">
        <f t="shared" si="102"/>
        <v>0</v>
      </c>
      <c r="Q833" s="20" t="str">
        <f t="shared" si="103"/>
        <v/>
      </c>
      <c r="R833" s="20">
        <f t="shared" si="104"/>
        <v>0</v>
      </c>
      <c r="S833" s="20"/>
      <c r="T833" s="20"/>
      <c r="U833" s="20"/>
      <c r="V833" s="20"/>
      <c r="W833" s="20"/>
      <c r="X833" s="20"/>
      <c r="Y833" s="20"/>
      <c r="Z833" s="20"/>
      <c r="AA833" s="20"/>
      <c r="AB833" s="21"/>
      <c r="AC833" s="21"/>
    </row>
    <row r="834" spans="1:29" s="17" customFormat="1" x14ac:dyDescent="0.2">
      <c r="A834" s="23"/>
      <c r="B834" s="28"/>
      <c r="C834" s="36"/>
      <c r="D834" s="25"/>
      <c r="E834" s="21"/>
      <c r="F834" s="21"/>
      <c r="G834" s="43"/>
      <c r="H834" s="21"/>
      <c r="I834" s="162"/>
      <c r="J834" s="522" t="str">
        <f t="shared" si="97"/>
        <v/>
      </c>
      <c r="K834" s="20">
        <f t="shared" si="98"/>
        <v>0</v>
      </c>
      <c r="L834" s="20" t="str">
        <f t="shared" si="99"/>
        <v/>
      </c>
      <c r="M834" s="20" t="str">
        <f t="shared" si="100"/>
        <v/>
      </c>
      <c r="N834" s="20"/>
      <c r="O834" s="20">
        <f t="shared" si="101"/>
        <v>0</v>
      </c>
      <c r="P834" s="20">
        <f t="shared" si="102"/>
        <v>0</v>
      </c>
      <c r="Q834" s="20" t="str">
        <f t="shared" si="103"/>
        <v/>
      </c>
      <c r="R834" s="20">
        <f t="shared" si="104"/>
        <v>0</v>
      </c>
      <c r="S834" s="20"/>
      <c r="T834" s="20"/>
      <c r="U834" s="20"/>
      <c r="V834" s="20"/>
      <c r="W834" s="20"/>
      <c r="X834" s="20"/>
      <c r="Y834" s="20"/>
      <c r="Z834" s="20"/>
      <c r="AA834" s="20"/>
      <c r="AB834" s="21"/>
      <c r="AC834" s="21"/>
    </row>
    <row r="835" spans="1:29" s="17" customFormat="1" x14ac:dyDescent="0.2">
      <c r="A835" s="23"/>
      <c r="B835" s="28"/>
      <c r="C835" s="36"/>
      <c r="D835" s="25"/>
      <c r="E835" s="21"/>
      <c r="F835" s="21"/>
      <c r="G835" s="43"/>
      <c r="H835" s="21"/>
      <c r="I835" s="162"/>
      <c r="J835" s="522" t="str">
        <f t="shared" si="97"/>
        <v/>
      </c>
      <c r="K835" s="20">
        <f t="shared" si="98"/>
        <v>0</v>
      </c>
      <c r="L835" s="20" t="str">
        <f t="shared" si="99"/>
        <v/>
      </c>
      <c r="M835" s="20" t="str">
        <f t="shared" si="100"/>
        <v/>
      </c>
      <c r="N835" s="20"/>
      <c r="O835" s="20">
        <f t="shared" si="101"/>
        <v>0</v>
      </c>
      <c r="P835" s="20">
        <f t="shared" si="102"/>
        <v>0</v>
      </c>
      <c r="Q835" s="20" t="str">
        <f t="shared" si="103"/>
        <v/>
      </c>
      <c r="R835" s="20">
        <f t="shared" si="104"/>
        <v>0</v>
      </c>
      <c r="S835" s="20"/>
      <c r="T835" s="20"/>
      <c r="U835" s="20"/>
      <c r="V835" s="20"/>
      <c r="W835" s="20"/>
      <c r="X835" s="20"/>
      <c r="Y835" s="20"/>
      <c r="Z835" s="20"/>
      <c r="AA835" s="20"/>
      <c r="AB835" s="21"/>
      <c r="AC835" s="21"/>
    </row>
    <row r="836" spans="1:29" s="17" customFormat="1" x14ac:dyDescent="0.2">
      <c r="A836" s="23"/>
      <c r="B836" s="28"/>
      <c r="C836" s="36"/>
      <c r="D836" s="25"/>
      <c r="E836" s="21"/>
      <c r="F836" s="21"/>
      <c r="G836" s="43"/>
      <c r="H836" s="21"/>
      <c r="I836" s="162"/>
      <c r="J836" s="522" t="str">
        <f t="shared" si="97"/>
        <v/>
      </c>
      <c r="K836" s="20">
        <f t="shared" si="98"/>
        <v>0</v>
      </c>
      <c r="L836" s="20" t="str">
        <f t="shared" si="99"/>
        <v/>
      </c>
      <c r="M836" s="20" t="str">
        <f t="shared" si="100"/>
        <v/>
      </c>
      <c r="N836" s="20"/>
      <c r="O836" s="20">
        <f t="shared" si="101"/>
        <v>0</v>
      </c>
      <c r="P836" s="20">
        <f t="shared" si="102"/>
        <v>0</v>
      </c>
      <c r="Q836" s="20" t="str">
        <f t="shared" si="103"/>
        <v/>
      </c>
      <c r="R836" s="20">
        <f t="shared" si="104"/>
        <v>0</v>
      </c>
      <c r="S836" s="20"/>
      <c r="T836" s="20"/>
      <c r="U836" s="20"/>
      <c r="V836" s="20"/>
      <c r="W836" s="20"/>
      <c r="X836" s="20"/>
      <c r="Y836" s="20"/>
      <c r="Z836" s="20"/>
      <c r="AA836" s="20"/>
      <c r="AB836" s="21"/>
      <c r="AC836" s="21"/>
    </row>
    <row r="837" spans="1:29" s="17" customFormat="1" x14ac:dyDescent="0.2">
      <c r="A837" s="23"/>
      <c r="B837" s="28"/>
      <c r="C837" s="36"/>
      <c r="D837" s="25"/>
      <c r="E837" s="21"/>
      <c r="F837" s="21"/>
      <c r="G837" s="43"/>
      <c r="H837" s="21"/>
      <c r="I837" s="162"/>
      <c r="J837" s="522" t="str">
        <f t="shared" si="97"/>
        <v/>
      </c>
      <c r="K837" s="20">
        <f t="shared" si="98"/>
        <v>0</v>
      </c>
      <c r="L837" s="20" t="str">
        <f t="shared" si="99"/>
        <v/>
      </c>
      <c r="M837" s="20" t="str">
        <f t="shared" si="100"/>
        <v/>
      </c>
      <c r="N837" s="20"/>
      <c r="O837" s="20">
        <f t="shared" si="101"/>
        <v>0</v>
      </c>
      <c r="P837" s="20">
        <f t="shared" si="102"/>
        <v>0</v>
      </c>
      <c r="Q837" s="20" t="str">
        <f t="shared" si="103"/>
        <v/>
      </c>
      <c r="R837" s="20">
        <f t="shared" si="104"/>
        <v>0</v>
      </c>
      <c r="S837" s="20"/>
      <c r="T837" s="20"/>
      <c r="U837" s="20"/>
      <c r="V837" s="20"/>
      <c r="W837" s="20"/>
      <c r="X837" s="20"/>
      <c r="Y837" s="20"/>
      <c r="Z837" s="20"/>
      <c r="AA837" s="20"/>
      <c r="AB837" s="21"/>
      <c r="AC837" s="21"/>
    </row>
    <row r="838" spans="1:29" s="17" customFormat="1" x14ac:dyDescent="0.2">
      <c r="A838" s="23"/>
      <c r="B838" s="28"/>
      <c r="C838" s="36"/>
      <c r="D838" s="25"/>
      <c r="E838" s="21"/>
      <c r="F838" s="21"/>
      <c r="G838" s="43"/>
      <c r="H838" s="21"/>
      <c r="I838" s="162"/>
      <c r="J838" s="522" t="str">
        <f t="shared" si="97"/>
        <v/>
      </c>
      <c r="K838" s="20">
        <f t="shared" si="98"/>
        <v>0</v>
      </c>
      <c r="L838" s="20" t="str">
        <f t="shared" si="99"/>
        <v/>
      </c>
      <c r="M838" s="20" t="str">
        <f t="shared" si="100"/>
        <v/>
      </c>
      <c r="N838" s="20"/>
      <c r="O838" s="20">
        <f t="shared" si="101"/>
        <v>0</v>
      </c>
      <c r="P838" s="20">
        <f t="shared" si="102"/>
        <v>0</v>
      </c>
      <c r="Q838" s="20" t="str">
        <f t="shared" si="103"/>
        <v/>
      </c>
      <c r="R838" s="20">
        <f t="shared" si="104"/>
        <v>0</v>
      </c>
      <c r="S838" s="20"/>
      <c r="T838" s="20"/>
      <c r="U838" s="20"/>
      <c r="V838" s="20"/>
      <c r="W838" s="20"/>
      <c r="X838" s="20"/>
      <c r="Y838" s="20"/>
      <c r="Z838" s="20"/>
      <c r="AA838" s="20"/>
      <c r="AB838" s="21"/>
      <c r="AC838" s="21"/>
    </row>
    <row r="839" spans="1:29" s="17" customFormat="1" x14ac:dyDescent="0.2">
      <c r="A839" s="23"/>
      <c r="B839" s="28"/>
      <c r="C839" s="36"/>
      <c r="D839" s="25"/>
      <c r="E839" s="21"/>
      <c r="F839" s="21"/>
      <c r="G839" s="43"/>
      <c r="H839" s="21"/>
      <c r="I839" s="162"/>
      <c r="J839" s="522" t="str">
        <f t="shared" si="97"/>
        <v/>
      </c>
      <c r="K839" s="20">
        <f t="shared" si="98"/>
        <v>0</v>
      </c>
      <c r="L839" s="20" t="str">
        <f t="shared" si="99"/>
        <v/>
      </c>
      <c r="M839" s="20" t="str">
        <f t="shared" si="100"/>
        <v/>
      </c>
      <c r="N839" s="20"/>
      <c r="O839" s="20">
        <f t="shared" si="101"/>
        <v>0</v>
      </c>
      <c r="P839" s="20">
        <f t="shared" si="102"/>
        <v>0</v>
      </c>
      <c r="Q839" s="20" t="str">
        <f t="shared" si="103"/>
        <v/>
      </c>
      <c r="R839" s="20">
        <f t="shared" si="104"/>
        <v>0</v>
      </c>
      <c r="S839" s="20"/>
      <c r="T839" s="20"/>
      <c r="U839" s="20"/>
      <c r="V839" s="20"/>
      <c r="W839" s="20"/>
      <c r="X839" s="20"/>
      <c r="Y839" s="20"/>
      <c r="Z839" s="20"/>
      <c r="AA839" s="20"/>
      <c r="AB839" s="21"/>
      <c r="AC839" s="21"/>
    </row>
    <row r="840" spans="1:29" s="17" customFormat="1" x14ac:dyDescent="0.2">
      <c r="A840" s="23"/>
      <c r="B840" s="28"/>
      <c r="C840" s="36"/>
      <c r="D840" s="25"/>
      <c r="E840" s="21"/>
      <c r="F840" s="21"/>
      <c r="G840" s="43"/>
      <c r="H840" s="21"/>
      <c r="I840" s="162"/>
      <c r="J840" s="522" t="str">
        <f t="shared" si="97"/>
        <v/>
      </c>
      <c r="K840" s="20">
        <f t="shared" si="98"/>
        <v>0</v>
      </c>
      <c r="L840" s="20" t="str">
        <f t="shared" si="99"/>
        <v/>
      </c>
      <c r="M840" s="20" t="str">
        <f t="shared" si="100"/>
        <v/>
      </c>
      <c r="N840" s="20"/>
      <c r="O840" s="20">
        <f t="shared" si="101"/>
        <v>0</v>
      </c>
      <c r="P840" s="20">
        <f t="shared" si="102"/>
        <v>0</v>
      </c>
      <c r="Q840" s="20" t="str">
        <f t="shared" si="103"/>
        <v/>
      </c>
      <c r="R840" s="20">
        <f t="shared" si="104"/>
        <v>0</v>
      </c>
      <c r="S840" s="20"/>
      <c r="T840" s="20"/>
      <c r="U840" s="20"/>
      <c r="V840" s="20"/>
      <c r="W840" s="20"/>
      <c r="X840" s="20"/>
      <c r="Y840" s="20"/>
      <c r="Z840" s="20"/>
      <c r="AA840" s="20"/>
      <c r="AB840" s="21"/>
      <c r="AC840" s="21"/>
    </row>
    <row r="841" spans="1:29" s="17" customFormat="1" x14ac:dyDescent="0.2">
      <c r="A841" s="23"/>
      <c r="B841" s="28"/>
      <c r="C841" s="36"/>
      <c r="D841" s="25"/>
      <c r="E841" s="21"/>
      <c r="F841" s="21"/>
      <c r="G841" s="43"/>
      <c r="H841" s="21"/>
      <c r="I841" s="162"/>
      <c r="J841" s="522" t="str">
        <f t="shared" si="97"/>
        <v/>
      </c>
      <c r="K841" s="20">
        <f t="shared" si="98"/>
        <v>0</v>
      </c>
      <c r="L841" s="20" t="str">
        <f t="shared" si="99"/>
        <v/>
      </c>
      <c r="M841" s="20" t="str">
        <f t="shared" si="100"/>
        <v/>
      </c>
      <c r="N841" s="20"/>
      <c r="O841" s="20">
        <f t="shared" si="101"/>
        <v>0</v>
      </c>
      <c r="P841" s="20">
        <f t="shared" si="102"/>
        <v>0</v>
      </c>
      <c r="Q841" s="20" t="str">
        <f t="shared" si="103"/>
        <v/>
      </c>
      <c r="R841" s="20">
        <f t="shared" si="104"/>
        <v>0</v>
      </c>
      <c r="S841" s="20"/>
      <c r="T841" s="20"/>
      <c r="U841" s="20"/>
      <c r="V841" s="20"/>
      <c r="W841" s="20"/>
      <c r="X841" s="20"/>
      <c r="Y841" s="20"/>
      <c r="Z841" s="20"/>
      <c r="AA841" s="20"/>
      <c r="AB841" s="21"/>
      <c r="AC841" s="21"/>
    </row>
    <row r="842" spans="1:29" s="17" customFormat="1" x14ac:dyDescent="0.2">
      <c r="A842" s="23"/>
      <c r="B842" s="28"/>
      <c r="C842" s="36"/>
      <c r="D842" s="25"/>
      <c r="E842" s="21"/>
      <c r="F842" s="21"/>
      <c r="G842" s="43"/>
      <c r="H842" s="21"/>
      <c r="I842" s="162"/>
      <c r="J842" s="522" t="str">
        <f t="shared" si="97"/>
        <v/>
      </c>
      <c r="K842" s="20">
        <f t="shared" si="98"/>
        <v>0</v>
      </c>
      <c r="L842" s="20" t="str">
        <f t="shared" si="99"/>
        <v/>
      </c>
      <c r="M842" s="20" t="str">
        <f t="shared" si="100"/>
        <v/>
      </c>
      <c r="N842" s="20"/>
      <c r="O842" s="20">
        <f t="shared" si="101"/>
        <v>0</v>
      </c>
      <c r="P842" s="20">
        <f t="shared" si="102"/>
        <v>0</v>
      </c>
      <c r="Q842" s="20" t="str">
        <f t="shared" si="103"/>
        <v/>
      </c>
      <c r="R842" s="20">
        <f t="shared" si="104"/>
        <v>0</v>
      </c>
      <c r="S842" s="20"/>
      <c r="T842" s="20"/>
      <c r="U842" s="20"/>
      <c r="V842" s="20"/>
      <c r="W842" s="20"/>
      <c r="X842" s="20"/>
      <c r="Y842" s="20"/>
      <c r="Z842" s="20"/>
      <c r="AA842" s="20"/>
      <c r="AB842" s="21"/>
      <c r="AC842" s="21"/>
    </row>
    <row r="843" spans="1:29" s="17" customFormat="1" x14ac:dyDescent="0.2">
      <c r="A843" s="23"/>
      <c r="B843" s="28"/>
      <c r="C843" s="36"/>
      <c r="D843" s="25"/>
      <c r="E843" s="21"/>
      <c r="F843" s="21"/>
      <c r="G843" s="43"/>
      <c r="H843" s="21"/>
      <c r="I843" s="162"/>
      <c r="J843" s="522" t="str">
        <f t="shared" ref="J843:J906" si="105">IF(K843=K842,"",SUMIF(K:K,K843,I:I))</f>
        <v/>
      </c>
      <c r="K843" s="20">
        <f t="shared" si="98"/>
        <v>0</v>
      </c>
      <c r="L843" s="20" t="str">
        <f t="shared" si="99"/>
        <v/>
      </c>
      <c r="M843" s="20" t="str">
        <f t="shared" si="100"/>
        <v/>
      </c>
      <c r="N843" s="20"/>
      <c r="O843" s="20">
        <f t="shared" si="101"/>
        <v>0</v>
      </c>
      <c r="P843" s="20">
        <f t="shared" si="102"/>
        <v>0</v>
      </c>
      <c r="Q843" s="20" t="str">
        <f t="shared" si="103"/>
        <v/>
      </c>
      <c r="R843" s="20">
        <f t="shared" si="104"/>
        <v>0</v>
      </c>
      <c r="S843" s="20"/>
      <c r="T843" s="20"/>
      <c r="U843" s="20"/>
      <c r="V843" s="20"/>
      <c r="W843" s="20"/>
      <c r="X843" s="20"/>
      <c r="Y843" s="20"/>
      <c r="Z843" s="20"/>
      <c r="AA843" s="20"/>
      <c r="AB843" s="21"/>
      <c r="AC843" s="21"/>
    </row>
    <row r="844" spans="1:29" s="17" customFormat="1" x14ac:dyDescent="0.2">
      <c r="A844" s="23"/>
      <c r="B844" s="28"/>
      <c r="C844" s="36"/>
      <c r="D844" s="25"/>
      <c r="E844" s="21"/>
      <c r="F844" s="21"/>
      <c r="G844" s="43"/>
      <c r="H844" s="21"/>
      <c r="I844" s="162"/>
      <c r="J844" s="522" t="str">
        <f t="shared" si="105"/>
        <v/>
      </c>
      <c r="K844" s="20">
        <f t="shared" ref="K844:K907" si="106">IF(ISBLANK(A844),K843,A844)</f>
        <v>0</v>
      </c>
      <c r="L844" s="20" t="str">
        <f t="shared" si="99"/>
        <v/>
      </c>
      <c r="M844" s="20" t="str">
        <f t="shared" si="100"/>
        <v/>
      </c>
      <c r="N844" s="20"/>
      <c r="O844" s="20">
        <f t="shared" si="101"/>
        <v>0</v>
      </c>
      <c r="P844" s="20">
        <f t="shared" si="102"/>
        <v>0</v>
      </c>
      <c r="Q844" s="20" t="str">
        <f t="shared" si="103"/>
        <v/>
      </c>
      <c r="R844" s="20">
        <f t="shared" si="104"/>
        <v>0</v>
      </c>
      <c r="S844" s="20"/>
      <c r="T844" s="20"/>
      <c r="U844" s="20"/>
      <c r="V844" s="20"/>
      <c r="W844" s="20"/>
      <c r="X844" s="20"/>
      <c r="Y844" s="20"/>
      <c r="Z844" s="20"/>
      <c r="AA844" s="20"/>
      <c r="AB844" s="21"/>
      <c r="AC844" s="21"/>
    </row>
    <row r="845" spans="1:29" s="17" customFormat="1" x14ac:dyDescent="0.2">
      <c r="A845" s="23"/>
      <c r="B845" s="28"/>
      <c r="C845" s="36"/>
      <c r="D845" s="25"/>
      <c r="E845" s="21"/>
      <c r="F845" s="21"/>
      <c r="G845" s="43"/>
      <c r="H845" s="21"/>
      <c r="I845" s="162"/>
      <c r="J845" s="522" t="str">
        <f t="shared" si="105"/>
        <v/>
      </c>
      <c r="K845" s="20">
        <f t="shared" si="106"/>
        <v>0</v>
      </c>
      <c r="L845" s="20" t="str">
        <f t="shared" si="99"/>
        <v/>
      </c>
      <c r="M845" s="20" t="str">
        <f t="shared" si="100"/>
        <v/>
      </c>
      <c r="N845" s="20"/>
      <c r="O845" s="20">
        <f t="shared" si="101"/>
        <v>0</v>
      </c>
      <c r="P845" s="20">
        <f t="shared" si="102"/>
        <v>0</v>
      </c>
      <c r="Q845" s="20" t="str">
        <f t="shared" si="103"/>
        <v/>
      </c>
      <c r="R845" s="20">
        <f t="shared" si="104"/>
        <v>0</v>
      </c>
      <c r="S845" s="20"/>
      <c r="T845" s="20"/>
      <c r="U845" s="20"/>
      <c r="V845" s="20"/>
      <c r="W845" s="20"/>
      <c r="X845" s="20"/>
      <c r="Y845" s="20"/>
      <c r="Z845" s="20"/>
      <c r="AA845" s="20"/>
      <c r="AB845" s="21"/>
      <c r="AC845" s="21"/>
    </row>
    <row r="846" spans="1:29" s="17" customFormat="1" x14ac:dyDescent="0.2">
      <c r="A846" s="23"/>
      <c r="B846" s="28"/>
      <c r="C846" s="36"/>
      <c r="D846" s="25"/>
      <c r="E846" s="21"/>
      <c r="F846" s="21"/>
      <c r="G846" s="43"/>
      <c r="H846" s="21"/>
      <c r="I846" s="162"/>
      <c r="J846" s="522" t="str">
        <f t="shared" si="105"/>
        <v/>
      </c>
      <c r="K846" s="20">
        <f t="shared" si="106"/>
        <v>0</v>
      </c>
      <c r="L846" s="20" t="str">
        <f t="shared" si="99"/>
        <v/>
      </c>
      <c r="M846" s="20" t="str">
        <f t="shared" si="100"/>
        <v/>
      </c>
      <c r="N846" s="20"/>
      <c r="O846" s="20">
        <f t="shared" si="101"/>
        <v>0</v>
      </c>
      <c r="P846" s="20">
        <f t="shared" si="102"/>
        <v>0</v>
      </c>
      <c r="Q846" s="20" t="str">
        <f t="shared" si="103"/>
        <v/>
      </c>
      <c r="R846" s="20">
        <f t="shared" si="104"/>
        <v>0</v>
      </c>
      <c r="S846" s="20"/>
      <c r="T846" s="20"/>
      <c r="U846" s="20"/>
      <c r="V846" s="20"/>
      <c r="W846" s="20"/>
      <c r="X846" s="20"/>
      <c r="Y846" s="20"/>
      <c r="Z846" s="20"/>
      <c r="AA846" s="20"/>
      <c r="AB846" s="21"/>
      <c r="AC846" s="21"/>
    </row>
    <row r="847" spans="1:29" s="17" customFormat="1" x14ac:dyDescent="0.2">
      <c r="A847" s="23"/>
      <c r="B847" s="28"/>
      <c r="C847" s="36"/>
      <c r="D847" s="25"/>
      <c r="E847" s="21"/>
      <c r="F847" s="21"/>
      <c r="G847" s="43"/>
      <c r="H847" s="21"/>
      <c r="I847" s="162"/>
      <c r="J847" s="522" t="str">
        <f t="shared" si="105"/>
        <v/>
      </c>
      <c r="K847" s="20">
        <f t="shared" si="106"/>
        <v>0</v>
      </c>
      <c r="L847" s="20" t="str">
        <f t="shared" ref="L847:L910" si="107">LEFT(H847,11)</f>
        <v/>
      </c>
      <c r="M847" s="20" t="str">
        <f t="shared" ref="M847:M910" si="108">LEFT(E847,2)</f>
        <v/>
      </c>
      <c r="N847" s="20"/>
      <c r="O847" s="20">
        <f t="shared" ref="O847:O910" si="109">K847</f>
        <v>0</v>
      </c>
      <c r="P847" s="20">
        <f t="shared" ref="P847:P910" si="110">LEN(L847)</f>
        <v>0</v>
      </c>
      <c r="Q847" s="20" t="str">
        <f t="shared" ref="Q847:Q910" si="111">IF(LEN(L847)=11,L847,IF(LEN(L847)=10,CONCATENATE(L847," "),IF(LEN(L847)=9,CONCATENATE(L847,"  "),IF(LEN(L847)=8,CONCATENATE(L847,"   "),""))))</f>
        <v/>
      </c>
      <c r="R847" s="20">
        <f t="shared" ref="R847:R910" si="112">LEN(Q847)</f>
        <v>0</v>
      </c>
      <c r="S847" s="20"/>
      <c r="T847" s="20"/>
      <c r="U847" s="20"/>
      <c r="V847" s="20"/>
      <c r="W847" s="20"/>
      <c r="X847" s="20"/>
      <c r="Y847" s="20"/>
      <c r="Z847" s="20"/>
      <c r="AA847" s="20"/>
      <c r="AB847" s="21"/>
      <c r="AC847" s="21"/>
    </row>
    <row r="848" spans="1:29" s="17" customFormat="1" x14ac:dyDescent="0.2">
      <c r="A848" s="23"/>
      <c r="B848" s="28"/>
      <c r="C848" s="36"/>
      <c r="D848" s="25"/>
      <c r="E848" s="21"/>
      <c r="F848" s="21"/>
      <c r="G848" s="43"/>
      <c r="H848" s="21"/>
      <c r="I848" s="162"/>
      <c r="J848" s="522" t="str">
        <f t="shared" si="105"/>
        <v/>
      </c>
      <c r="K848" s="20">
        <f t="shared" si="106"/>
        <v>0</v>
      </c>
      <c r="L848" s="20" t="str">
        <f t="shared" si="107"/>
        <v/>
      </c>
      <c r="M848" s="20" t="str">
        <f t="shared" si="108"/>
        <v/>
      </c>
      <c r="N848" s="20"/>
      <c r="O848" s="20">
        <f t="shared" si="109"/>
        <v>0</v>
      </c>
      <c r="P848" s="20">
        <f t="shared" si="110"/>
        <v>0</v>
      </c>
      <c r="Q848" s="20" t="str">
        <f t="shared" si="111"/>
        <v/>
      </c>
      <c r="R848" s="20">
        <f t="shared" si="112"/>
        <v>0</v>
      </c>
      <c r="S848" s="20"/>
      <c r="T848" s="20"/>
      <c r="U848" s="20"/>
      <c r="V848" s="20"/>
      <c r="W848" s="20"/>
      <c r="X848" s="20"/>
      <c r="Y848" s="20"/>
      <c r="Z848" s="20"/>
      <c r="AA848" s="20"/>
      <c r="AB848" s="21"/>
      <c r="AC848" s="21"/>
    </row>
    <row r="849" spans="1:29" s="17" customFormat="1" x14ac:dyDescent="0.2">
      <c r="A849" s="23"/>
      <c r="B849" s="28"/>
      <c r="C849" s="36"/>
      <c r="D849" s="25"/>
      <c r="E849" s="21"/>
      <c r="F849" s="21"/>
      <c r="G849" s="43"/>
      <c r="H849" s="21"/>
      <c r="I849" s="162"/>
      <c r="J849" s="522" t="str">
        <f t="shared" si="105"/>
        <v/>
      </c>
      <c r="K849" s="20">
        <f t="shared" si="106"/>
        <v>0</v>
      </c>
      <c r="L849" s="20" t="str">
        <f t="shared" si="107"/>
        <v/>
      </c>
      <c r="M849" s="20" t="str">
        <f t="shared" si="108"/>
        <v/>
      </c>
      <c r="N849" s="20"/>
      <c r="O849" s="20">
        <f t="shared" si="109"/>
        <v>0</v>
      </c>
      <c r="P849" s="20">
        <f t="shared" si="110"/>
        <v>0</v>
      </c>
      <c r="Q849" s="20" t="str">
        <f t="shared" si="111"/>
        <v/>
      </c>
      <c r="R849" s="20">
        <f t="shared" si="112"/>
        <v>0</v>
      </c>
      <c r="S849" s="20"/>
      <c r="T849" s="20"/>
      <c r="U849" s="20"/>
      <c r="V849" s="20"/>
      <c r="W849" s="20"/>
      <c r="X849" s="20"/>
      <c r="Y849" s="20"/>
      <c r="Z849" s="20"/>
      <c r="AA849" s="20"/>
      <c r="AB849" s="21"/>
      <c r="AC849" s="21"/>
    </row>
    <row r="850" spans="1:29" s="17" customFormat="1" x14ac:dyDescent="0.2">
      <c r="A850" s="23"/>
      <c r="B850" s="28"/>
      <c r="C850" s="36"/>
      <c r="D850" s="25"/>
      <c r="E850" s="21"/>
      <c r="F850" s="21"/>
      <c r="G850" s="43"/>
      <c r="H850" s="21"/>
      <c r="I850" s="162"/>
      <c r="J850" s="522" t="str">
        <f t="shared" si="105"/>
        <v/>
      </c>
      <c r="K850" s="20">
        <f t="shared" si="106"/>
        <v>0</v>
      </c>
      <c r="L850" s="20" t="str">
        <f t="shared" si="107"/>
        <v/>
      </c>
      <c r="M850" s="20" t="str">
        <f t="shared" si="108"/>
        <v/>
      </c>
      <c r="N850" s="20"/>
      <c r="O850" s="20">
        <f t="shared" si="109"/>
        <v>0</v>
      </c>
      <c r="P850" s="20">
        <f t="shared" si="110"/>
        <v>0</v>
      </c>
      <c r="Q850" s="20" t="str">
        <f t="shared" si="111"/>
        <v/>
      </c>
      <c r="R850" s="20">
        <f t="shared" si="112"/>
        <v>0</v>
      </c>
      <c r="S850" s="20"/>
      <c r="T850" s="20"/>
      <c r="U850" s="20"/>
      <c r="V850" s="20"/>
      <c r="W850" s="20"/>
      <c r="X850" s="20"/>
      <c r="Y850" s="20"/>
      <c r="Z850" s="20"/>
      <c r="AA850" s="20"/>
      <c r="AB850" s="21"/>
      <c r="AC850" s="21"/>
    </row>
    <row r="851" spans="1:29" s="17" customFormat="1" x14ac:dyDescent="0.2">
      <c r="A851" s="23"/>
      <c r="B851" s="28"/>
      <c r="C851" s="36"/>
      <c r="D851" s="25"/>
      <c r="E851" s="21"/>
      <c r="F851" s="21"/>
      <c r="G851" s="43"/>
      <c r="H851" s="21"/>
      <c r="I851" s="162"/>
      <c r="J851" s="522" t="str">
        <f t="shared" si="105"/>
        <v/>
      </c>
      <c r="K851" s="20">
        <f t="shared" si="106"/>
        <v>0</v>
      </c>
      <c r="L851" s="20" t="str">
        <f t="shared" si="107"/>
        <v/>
      </c>
      <c r="M851" s="20" t="str">
        <f t="shared" si="108"/>
        <v/>
      </c>
      <c r="N851" s="20"/>
      <c r="O851" s="20">
        <f t="shared" si="109"/>
        <v>0</v>
      </c>
      <c r="P851" s="20">
        <f t="shared" si="110"/>
        <v>0</v>
      </c>
      <c r="Q851" s="20" t="str">
        <f t="shared" si="111"/>
        <v/>
      </c>
      <c r="R851" s="20">
        <f t="shared" si="112"/>
        <v>0</v>
      </c>
      <c r="S851" s="20"/>
      <c r="T851" s="20"/>
      <c r="U851" s="20"/>
      <c r="V851" s="20"/>
      <c r="W851" s="20"/>
      <c r="X851" s="20"/>
      <c r="Y851" s="20"/>
      <c r="Z851" s="20"/>
      <c r="AA851" s="20"/>
      <c r="AB851" s="21"/>
      <c r="AC851" s="21"/>
    </row>
    <row r="852" spans="1:29" s="17" customFormat="1" x14ac:dyDescent="0.2">
      <c r="A852" s="23"/>
      <c r="B852" s="28"/>
      <c r="C852" s="36"/>
      <c r="D852" s="25"/>
      <c r="E852" s="21"/>
      <c r="F852" s="21"/>
      <c r="G852" s="43"/>
      <c r="H852" s="21"/>
      <c r="I852" s="162"/>
      <c r="J852" s="522" t="str">
        <f t="shared" si="105"/>
        <v/>
      </c>
      <c r="K852" s="20">
        <f t="shared" si="106"/>
        <v>0</v>
      </c>
      <c r="L852" s="20" t="str">
        <f t="shared" si="107"/>
        <v/>
      </c>
      <c r="M852" s="20" t="str">
        <f t="shared" si="108"/>
        <v/>
      </c>
      <c r="N852" s="20"/>
      <c r="O852" s="20">
        <f t="shared" si="109"/>
        <v>0</v>
      </c>
      <c r="P852" s="20">
        <f t="shared" si="110"/>
        <v>0</v>
      </c>
      <c r="Q852" s="20" t="str">
        <f t="shared" si="111"/>
        <v/>
      </c>
      <c r="R852" s="20">
        <f t="shared" si="112"/>
        <v>0</v>
      </c>
      <c r="S852" s="20"/>
      <c r="T852" s="20"/>
      <c r="U852" s="20"/>
      <c r="V852" s="20"/>
      <c r="W852" s="20"/>
      <c r="X852" s="20"/>
      <c r="Y852" s="20"/>
      <c r="Z852" s="20"/>
      <c r="AA852" s="20"/>
      <c r="AB852" s="21"/>
      <c r="AC852" s="21"/>
    </row>
    <row r="853" spans="1:29" s="17" customFormat="1" x14ac:dyDescent="0.2">
      <c r="A853" s="23"/>
      <c r="B853" s="28"/>
      <c r="C853" s="36"/>
      <c r="D853" s="25"/>
      <c r="E853" s="21"/>
      <c r="F853" s="21"/>
      <c r="G853" s="43"/>
      <c r="H853" s="21"/>
      <c r="I853" s="162"/>
      <c r="J853" s="522" t="str">
        <f t="shared" si="105"/>
        <v/>
      </c>
      <c r="K853" s="20">
        <f t="shared" si="106"/>
        <v>0</v>
      </c>
      <c r="L853" s="20" t="str">
        <f t="shared" si="107"/>
        <v/>
      </c>
      <c r="M853" s="20" t="str">
        <f t="shared" si="108"/>
        <v/>
      </c>
      <c r="N853" s="20"/>
      <c r="O853" s="20">
        <f t="shared" si="109"/>
        <v>0</v>
      </c>
      <c r="P853" s="20">
        <f t="shared" si="110"/>
        <v>0</v>
      </c>
      <c r="Q853" s="20" t="str">
        <f t="shared" si="111"/>
        <v/>
      </c>
      <c r="R853" s="20">
        <f t="shared" si="112"/>
        <v>0</v>
      </c>
      <c r="S853" s="20"/>
      <c r="T853" s="20"/>
      <c r="U853" s="20"/>
      <c r="V853" s="20"/>
      <c r="W853" s="20"/>
      <c r="X853" s="20"/>
      <c r="Y853" s="20"/>
      <c r="Z853" s="20"/>
      <c r="AA853" s="20"/>
      <c r="AB853" s="21"/>
      <c r="AC853" s="21"/>
    </row>
    <row r="854" spans="1:29" s="17" customFormat="1" x14ac:dyDescent="0.2">
      <c r="A854" s="23"/>
      <c r="B854" s="28"/>
      <c r="C854" s="36"/>
      <c r="D854" s="25"/>
      <c r="E854" s="21"/>
      <c r="F854" s="21"/>
      <c r="G854" s="43"/>
      <c r="H854" s="21"/>
      <c r="I854" s="162"/>
      <c r="J854" s="522" t="str">
        <f t="shared" si="105"/>
        <v/>
      </c>
      <c r="K854" s="20">
        <f t="shared" si="106"/>
        <v>0</v>
      </c>
      <c r="L854" s="20" t="str">
        <f t="shared" si="107"/>
        <v/>
      </c>
      <c r="M854" s="20" t="str">
        <f t="shared" si="108"/>
        <v/>
      </c>
      <c r="N854" s="20"/>
      <c r="O854" s="20">
        <f t="shared" si="109"/>
        <v>0</v>
      </c>
      <c r="P854" s="20">
        <f t="shared" si="110"/>
        <v>0</v>
      </c>
      <c r="Q854" s="20" t="str">
        <f t="shared" si="111"/>
        <v/>
      </c>
      <c r="R854" s="20">
        <f t="shared" si="112"/>
        <v>0</v>
      </c>
      <c r="S854" s="20"/>
      <c r="T854" s="20"/>
      <c r="U854" s="20"/>
      <c r="V854" s="20"/>
      <c r="W854" s="20"/>
      <c r="X854" s="20"/>
      <c r="Y854" s="20"/>
      <c r="Z854" s="20"/>
      <c r="AA854" s="20"/>
      <c r="AB854" s="21"/>
      <c r="AC854" s="21"/>
    </row>
    <row r="855" spans="1:29" s="17" customFormat="1" x14ac:dyDescent="0.2">
      <c r="A855" s="23"/>
      <c r="B855" s="28"/>
      <c r="C855" s="36"/>
      <c r="D855" s="25"/>
      <c r="E855" s="21"/>
      <c r="F855" s="21"/>
      <c r="G855" s="43"/>
      <c r="H855" s="21"/>
      <c r="I855" s="162"/>
      <c r="J855" s="522" t="str">
        <f t="shared" si="105"/>
        <v/>
      </c>
      <c r="K855" s="20">
        <f t="shared" si="106"/>
        <v>0</v>
      </c>
      <c r="L855" s="20" t="str">
        <f t="shared" si="107"/>
        <v/>
      </c>
      <c r="M855" s="20" t="str">
        <f t="shared" si="108"/>
        <v/>
      </c>
      <c r="N855" s="20"/>
      <c r="O855" s="20">
        <f t="shared" si="109"/>
        <v>0</v>
      </c>
      <c r="P855" s="20">
        <f t="shared" si="110"/>
        <v>0</v>
      </c>
      <c r="Q855" s="20" t="str">
        <f t="shared" si="111"/>
        <v/>
      </c>
      <c r="R855" s="20">
        <f t="shared" si="112"/>
        <v>0</v>
      </c>
      <c r="S855" s="20"/>
      <c r="T855" s="20"/>
      <c r="U855" s="20"/>
      <c r="V855" s="20"/>
      <c r="W855" s="20"/>
      <c r="X855" s="20"/>
      <c r="Y855" s="20"/>
      <c r="Z855" s="20"/>
      <c r="AA855" s="20"/>
      <c r="AB855" s="21"/>
      <c r="AC855" s="21"/>
    </row>
    <row r="856" spans="1:29" s="17" customFormat="1" x14ac:dyDescent="0.2">
      <c r="A856" s="23"/>
      <c r="B856" s="28"/>
      <c r="C856" s="36"/>
      <c r="D856" s="25"/>
      <c r="E856" s="21"/>
      <c r="F856" s="21"/>
      <c r="G856" s="43"/>
      <c r="H856" s="21"/>
      <c r="I856" s="162"/>
      <c r="J856" s="522" t="str">
        <f t="shared" si="105"/>
        <v/>
      </c>
      <c r="K856" s="20">
        <f t="shared" si="106"/>
        <v>0</v>
      </c>
      <c r="L856" s="20" t="str">
        <f t="shared" si="107"/>
        <v/>
      </c>
      <c r="M856" s="20" t="str">
        <f t="shared" si="108"/>
        <v/>
      </c>
      <c r="N856" s="20"/>
      <c r="O856" s="20">
        <f t="shared" si="109"/>
        <v>0</v>
      </c>
      <c r="P856" s="20">
        <f t="shared" si="110"/>
        <v>0</v>
      </c>
      <c r="Q856" s="20" t="str">
        <f t="shared" si="111"/>
        <v/>
      </c>
      <c r="R856" s="20">
        <f t="shared" si="112"/>
        <v>0</v>
      </c>
      <c r="S856" s="20"/>
      <c r="T856" s="20"/>
      <c r="U856" s="20"/>
      <c r="V856" s="20"/>
      <c r="W856" s="20"/>
      <c r="X856" s="20"/>
      <c r="Y856" s="20"/>
      <c r="Z856" s="20"/>
      <c r="AA856" s="20"/>
      <c r="AB856" s="21"/>
      <c r="AC856" s="21"/>
    </row>
    <row r="857" spans="1:29" s="17" customFormat="1" x14ac:dyDescent="0.2">
      <c r="A857" s="23"/>
      <c r="B857" s="28"/>
      <c r="C857" s="36"/>
      <c r="D857" s="25"/>
      <c r="E857" s="21"/>
      <c r="F857" s="21"/>
      <c r="G857" s="43"/>
      <c r="H857" s="21"/>
      <c r="I857" s="162"/>
      <c r="J857" s="522" t="str">
        <f t="shared" si="105"/>
        <v/>
      </c>
      <c r="K857" s="20">
        <f t="shared" si="106"/>
        <v>0</v>
      </c>
      <c r="L857" s="20" t="str">
        <f t="shared" si="107"/>
        <v/>
      </c>
      <c r="M857" s="20" t="str">
        <f t="shared" si="108"/>
        <v/>
      </c>
      <c r="N857" s="20"/>
      <c r="O857" s="20">
        <f t="shared" si="109"/>
        <v>0</v>
      </c>
      <c r="P857" s="20">
        <f t="shared" si="110"/>
        <v>0</v>
      </c>
      <c r="Q857" s="20" t="str">
        <f t="shared" si="111"/>
        <v/>
      </c>
      <c r="R857" s="20">
        <f t="shared" si="112"/>
        <v>0</v>
      </c>
      <c r="S857" s="20"/>
      <c r="T857" s="20"/>
      <c r="U857" s="20"/>
      <c r="V857" s="20"/>
      <c r="W857" s="20"/>
      <c r="X857" s="20"/>
      <c r="Y857" s="20"/>
      <c r="Z857" s="20"/>
      <c r="AA857" s="20"/>
      <c r="AB857" s="21"/>
      <c r="AC857" s="21"/>
    </row>
    <row r="858" spans="1:29" s="17" customFormat="1" x14ac:dyDescent="0.2">
      <c r="A858" s="23"/>
      <c r="B858" s="28"/>
      <c r="C858" s="36"/>
      <c r="D858" s="25"/>
      <c r="E858" s="21"/>
      <c r="F858" s="21"/>
      <c r="G858" s="43"/>
      <c r="H858" s="21"/>
      <c r="I858" s="162"/>
      <c r="J858" s="522" t="str">
        <f t="shared" si="105"/>
        <v/>
      </c>
      <c r="K858" s="20">
        <f t="shared" si="106"/>
        <v>0</v>
      </c>
      <c r="L858" s="20" t="str">
        <f t="shared" si="107"/>
        <v/>
      </c>
      <c r="M858" s="20" t="str">
        <f t="shared" si="108"/>
        <v/>
      </c>
      <c r="N858" s="20"/>
      <c r="O858" s="20">
        <f t="shared" si="109"/>
        <v>0</v>
      </c>
      <c r="P858" s="20">
        <f t="shared" si="110"/>
        <v>0</v>
      </c>
      <c r="Q858" s="20" t="str">
        <f t="shared" si="111"/>
        <v/>
      </c>
      <c r="R858" s="20">
        <f t="shared" si="112"/>
        <v>0</v>
      </c>
      <c r="S858" s="20"/>
      <c r="T858" s="20"/>
      <c r="U858" s="20"/>
      <c r="V858" s="20"/>
      <c r="W858" s="20"/>
      <c r="X858" s="20"/>
      <c r="Y858" s="20"/>
      <c r="Z858" s="20"/>
      <c r="AA858" s="20"/>
      <c r="AB858" s="21"/>
      <c r="AC858" s="21"/>
    </row>
    <row r="859" spans="1:29" s="17" customFormat="1" x14ac:dyDescent="0.2">
      <c r="A859" s="23"/>
      <c r="B859" s="28"/>
      <c r="C859" s="36"/>
      <c r="D859" s="25"/>
      <c r="E859" s="21"/>
      <c r="F859" s="21"/>
      <c r="G859" s="43"/>
      <c r="H859" s="21"/>
      <c r="I859" s="162"/>
      <c r="J859" s="522" t="str">
        <f t="shared" si="105"/>
        <v/>
      </c>
      <c r="K859" s="20">
        <f t="shared" si="106"/>
        <v>0</v>
      </c>
      <c r="L859" s="20" t="str">
        <f t="shared" si="107"/>
        <v/>
      </c>
      <c r="M859" s="20" t="str">
        <f t="shared" si="108"/>
        <v/>
      </c>
      <c r="N859" s="20"/>
      <c r="O859" s="20">
        <f t="shared" si="109"/>
        <v>0</v>
      </c>
      <c r="P859" s="20">
        <f t="shared" si="110"/>
        <v>0</v>
      </c>
      <c r="Q859" s="20" t="str">
        <f t="shared" si="111"/>
        <v/>
      </c>
      <c r="R859" s="20">
        <f t="shared" si="112"/>
        <v>0</v>
      </c>
      <c r="S859" s="20"/>
      <c r="T859" s="20"/>
      <c r="U859" s="20"/>
      <c r="V859" s="20"/>
      <c r="W859" s="20"/>
      <c r="X859" s="20"/>
      <c r="Y859" s="20"/>
      <c r="Z859" s="20"/>
      <c r="AA859" s="20"/>
      <c r="AB859" s="21"/>
      <c r="AC859" s="21"/>
    </row>
    <row r="860" spans="1:29" s="17" customFormat="1" x14ac:dyDescent="0.2">
      <c r="A860" s="23"/>
      <c r="B860" s="28"/>
      <c r="C860" s="36"/>
      <c r="D860" s="25"/>
      <c r="E860" s="21"/>
      <c r="F860" s="21"/>
      <c r="G860" s="43"/>
      <c r="H860" s="21"/>
      <c r="I860" s="162"/>
      <c r="J860" s="522" t="str">
        <f t="shared" si="105"/>
        <v/>
      </c>
      <c r="K860" s="20">
        <f t="shared" si="106"/>
        <v>0</v>
      </c>
      <c r="L860" s="20" t="str">
        <f t="shared" si="107"/>
        <v/>
      </c>
      <c r="M860" s="20" t="str">
        <f t="shared" si="108"/>
        <v/>
      </c>
      <c r="N860" s="20"/>
      <c r="O860" s="20">
        <f t="shared" si="109"/>
        <v>0</v>
      </c>
      <c r="P860" s="20">
        <f t="shared" si="110"/>
        <v>0</v>
      </c>
      <c r="Q860" s="20" t="str">
        <f t="shared" si="111"/>
        <v/>
      </c>
      <c r="R860" s="20">
        <f t="shared" si="112"/>
        <v>0</v>
      </c>
      <c r="S860" s="20"/>
      <c r="T860" s="20"/>
      <c r="U860" s="20"/>
      <c r="V860" s="20"/>
      <c r="W860" s="20"/>
      <c r="X860" s="20"/>
      <c r="Y860" s="20"/>
      <c r="Z860" s="20"/>
      <c r="AA860" s="20"/>
      <c r="AB860" s="21"/>
      <c r="AC860" s="21"/>
    </row>
    <row r="861" spans="1:29" s="17" customFormat="1" x14ac:dyDescent="0.2">
      <c r="A861" s="23"/>
      <c r="B861" s="28"/>
      <c r="C861" s="36"/>
      <c r="D861" s="25"/>
      <c r="E861" s="21"/>
      <c r="F861" s="21"/>
      <c r="G861" s="43"/>
      <c r="H861" s="21"/>
      <c r="I861" s="162"/>
      <c r="J861" s="522" t="str">
        <f t="shared" si="105"/>
        <v/>
      </c>
      <c r="K861" s="20">
        <f t="shared" si="106"/>
        <v>0</v>
      </c>
      <c r="L861" s="20" t="str">
        <f t="shared" si="107"/>
        <v/>
      </c>
      <c r="M861" s="20" t="str">
        <f t="shared" si="108"/>
        <v/>
      </c>
      <c r="N861" s="20"/>
      <c r="O861" s="20">
        <f t="shared" si="109"/>
        <v>0</v>
      </c>
      <c r="P861" s="20">
        <f t="shared" si="110"/>
        <v>0</v>
      </c>
      <c r="Q861" s="20" t="str">
        <f t="shared" si="111"/>
        <v/>
      </c>
      <c r="R861" s="20">
        <f t="shared" si="112"/>
        <v>0</v>
      </c>
      <c r="S861" s="20"/>
      <c r="T861" s="20"/>
      <c r="U861" s="20"/>
      <c r="V861" s="20"/>
      <c r="W861" s="20"/>
      <c r="X861" s="20"/>
      <c r="Y861" s="20"/>
      <c r="Z861" s="20"/>
      <c r="AA861" s="20"/>
      <c r="AB861" s="21"/>
      <c r="AC861" s="21"/>
    </row>
    <row r="862" spans="1:29" s="17" customFormat="1" x14ac:dyDescent="0.2">
      <c r="A862" s="23"/>
      <c r="B862" s="28"/>
      <c r="C862" s="36"/>
      <c r="D862" s="25"/>
      <c r="E862" s="21"/>
      <c r="F862" s="21"/>
      <c r="G862" s="43"/>
      <c r="H862" s="21"/>
      <c r="I862" s="162"/>
      <c r="J862" s="522" t="str">
        <f t="shared" si="105"/>
        <v/>
      </c>
      <c r="K862" s="20">
        <f t="shared" si="106"/>
        <v>0</v>
      </c>
      <c r="L862" s="20" t="str">
        <f t="shared" si="107"/>
        <v/>
      </c>
      <c r="M862" s="20" t="str">
        <f t="shared" si="108"/>
        <v/>
      </c>
      <c r="N862" s="20"/>
      <c r="O862" s="20">
        <f t="shared" si="109"/>
        <v>0</v>
      </c>
      <c r="P862" s="20">
        <f t="shared" si="110"/>
        <v>0</v>
      </c>
      <c r="Q862" s="20" t="str">
        <f t="shared" si="111"/>
        <v/>
      </c>
      <c r="R862" s="20">
        <f t="shared" si="112"/>
        <v>0</v>
      </c>
      <c r="S862" s="20"/>
      <c r="T862" s="20"/>
      <c r="U862" s="20"/>
      <c r="V862" s="20"/>
      <c r="W862" s="20"/>
      <c r="X862" s="20"/>
      <c r="Y862" s="20"/>
      <c r="Z862" s="20"/>
      <c r="AA862" s="20"/>
      <c r="AB862" s="21"/>
      <c r="AC862" s="21"/>
    </row>
    <row r="863" spans="1:29" s="17" customFormat="1" x14ac:dyDescent="0.2">
      <c r="A863" s="23"/>
      <c r="B863" s="28"/>
      <c r="C863" s="36"/>
      <c r="D863" s="25"/>
      <c r="E863" s="21"/>
      <c r="F863" s="21"/>
      <c r="G863" s="43"/>
      <c r="H863" s="21"/>
      <c r="I863" s="162"/>
      <c r="J863" s="522" t="str">
        <f t="shared" si="105"/>
        <v/>
      </c>
      <c r="K863" s="20">
        <f t="shared" si="106"/>
        <v>0</v>
      </c>
      <c r="L863" s="20" t="str">
        <f t="shared" si="107"/>
        <v/>
      </c>
      <c r="M863" s="20" t="str">
        <f t="shared" si="108"/>
        <v/>
      </c>
      <c r="N863" s="20"/>
      <c r="O863" s="20">
        <f t="shared" si="109"/>
        <v>0</v>
      </c>
      <c r="P863" s="20">
        <f t="shared" si="110"/>
        <v>0</v>
      </c>
      <c r="Q863" s="20" t="str">
        <f t="shared" si="111"/>
        <v/>
      </c>
      <c r="R863" s="20">
        <f t="shared" si="112"/>
        <v>0</v>
      </c>
      <c r="S863" s="20"/>
      <c r="T863" s="20"/>
      <c r="U863" s="20"/>
      <c r="V863" s="20"/>
      <c r="W863" s="20"/>
      <c r="X863" s="20"/>
      <c r="Y863" s="20"/>
      <c r="Z863" s="20"/>
      <c r="AA863" s="20"/>
      <c r="AB863" s="21"/>
      <c r="AC863" s="21"/>
    </row>
    <row r="864" spans="1:29" s="17" customFormat="1" x14ac:dyDescent="0.2">
      <c r="A864" s="23"/>
      <c r="B864" s="28"/>
      <c r="C864" s="36"/>
      <c r="D864" s="25"/>
      <c r="E864" s="21"/>
      <c r="F864" s="21"/>
      <c r="G864" s="43"/>
      <c r="H864" s="21"/>
      <c r="I864" s="162"/>
      <c r="J864" s="522" t="str">
        <f t="shared" si="105"/>
        <v/>
      </c>
      <c r="K864" s="20">
        <f t="shared" si="106"/>
        <v>0</v>
      </c>
      <c r="L864" s="20" t="str">
        <f t="shared" si="107"/>
        <v/>
      </c>
      <c r="M864" s="20" t="str">
        <f t="shared" si="108"/>
        <v/>
      </c>
      <c r="N864" s="20"/>
      <c r="O864" s="20">
        <f t="shared" si="109"/>
        <v>0</v>
      </c>
      <c r="P864" s="20">
        <f t="shared" si="110"/>
        <v>0</v>
      </c>
      <c r="Q864" s="20" t="str">
        <f t="shared" si="111"/>
        <v/>
      </c>
      <c r="R864" s="20">
        <f t="shared" si="112"/>
        <v>0</v>
      </c>
      <c r="S864" s="20"/>
      <c r="T864" s="20"/>
      <c r="U864" s="20"/>
      <c r="V864" s="20"/>
      <c r="W864" s="20"/>
      <c r="X864" s="20"/>
      <c r="Y864" s="20"/>
      <c r="Z864" s="20"/>
      <c r="AA864" s="20"/>
      <c r="AB864" s="21"/>
      <c r="AC864" s="21"/>
    </row>
    <row r="865" spans="1:29" s="17" customFormat="1" x14ac:dyDescent="0.2">
      <c r="A865" s="23"/>
      <c r="B865" s="28"/>
      <c r="C865" s="36"/>
      <c r="D865" s="25"/>
      <c r="E865" s="21"/>
      <c r="F865" s="21"/>
      <c r="G865" s="43"/>
      <c r="H865" s="21"/>
      <c r="I865" s="162"/>
      <c r="J865" s="522" t="str">
        <f t="shared" si="105"/>
        <v/>
      </c>
      <c r="K865" s="20">
        <f t="shared" si="106"/>
        <v>0</v>
      </c>
      <c r="L865" s="20" t="str">
        <f t="shared" si="107"/>
        <v/>
      </c>
      <c r="M865" s="20" t="str">
        <f t="shared" si="108"/>
        <v/>
      </c>
      <c r="N865" s="20"/>
      <c r="O865" s="20">
        <f t="shared" si="109"/>
        <v>0</v>
      </c>
      <c r="P865" s="20">
        <f t="shared" si="110"/>
        <v>0</v>
      </c>
      <c r="Q865" s="20" t="str">
        <f t="shared" si="111"/>
        <v/>
      </c>
      <c r="R865" s="20">
        <f t="shared" si="112"/>
        <v>0</v>
      </c>
      <c r="S865" s="20"/>
      <c r="T865" s="20"/>
      <c r="U865" s="20"/>
      <c r="V865" s="20"/>
      <c r="W865" s="20"/>
      <c r="X865" s="20"/>
      <c r="Y865" s="20"/>
      <c r="Z865" s="20"/>
      <c r="AA865" s="20"/>
      <c r="AB865" s="21"/>
      <c r="AC865" s="21"/>
    </row>
    <row r="866" spans="1:29" s="17" customFormat="1" x14ac:dyDescent="0.2">
      <c r="A866" s="23"/>
      <c r="B866" s="28"/>
      <c r="C866" s="36"/>
      <c r="D866" s="25"/>
      <c r="E866" s="21"/>
      <c r="F866" s="21"/>
      <c r="G866" s="43"/>
      <c r="H866" s="21"/>
      <c r="I866" s="162"/>
      <c r="J866" s="522" t="str">
        <f t="shared" si="105"/>
        <v/>
      </c>
      <c r="K866" s="20">
        <f t="shared" si="106"/>
        <v>0</v>
      </c>
      <c r="L866" s="20" t="str">
        <f t="shared" si="107"/>
        <v/>
      </c>
      <c r="M866" s="20" t="str">
        <f t="shared" si="108"/>
        <v/>
      </c>
      <c r="N866" s="20"/>
      <c r="O866" s="20">
        <f t="shared" si="109"/>
        <v>0</v>
      </c>
      <c r="P866" s="20">
        <f t="shared" si="110"/>
        <v>0</v>
      </c>
      <c r="Q866" s="20" t="str">
        <f t="shared" si="111"/>
        <v/>
      </c>
      <c r="R866" s="20">
        <f t="shared" si="112"/>
        <v>0</v>
      </c>
      <c r="S866" s="20"/>
      <c r="T866" s="20"/>
      <c r="U866" s="20"/>
      <c r="V866" s="20"/>
      <c r="W866" s="20"/>
      <c r="X866" s="20"/>
      <c r="Y866" s="20"/>
      <c r="Z866" s="20"/>
      <c r="AA866" s="20"/>
      <c r="AB866" s="21"/>
      <c r="AC866" s="21"/>
    </row>
    <row r="867" spans="1:29" s="17" customFormat="1" x14ac:dyDescent="0.2">
      <c r="A867" s="23"/>
      <c r="B867" s="28"/>
      <c r="C867" s="36"/>
      <c r="D867" s="25"/>
      <c r="E867" s="21"/>
      <c r="F867" s="21"/>
      <c r="G867" s="43"/>
      <c r="H867" s="21"/>
      <c r="I867" s="162"/>
      <c r="J867" s="522" t="str">
        <f t="shared" si="105"/>
        <v/>
      </c>
      <c r="K867" s="20">
        <f t="shared" si="106"/>
        <v>0</v>
      </c>
      <c r="L867" s="20" t="str">
        <f t="shared" si="107"/>
        <v/>
      </c>
      <c r="M867" s="20" t="str">
        <f t="shared" si="108"/>
        <v/>
      </c>
      <c r="N867" s="20"/>
      <c r="O867" s="20">
        <f t="shared" si="109"/>
        <v>0</v>
      </c>
      <c r="P867" s="20">
        <f t="shared" si="110"/>
        <v>0</v>
      </c>
      <c r="Q867" s="20" t="str">
        <f t="shared" si="111"/>
        <v/>
      </c>
      <c r="R867" s="20">
        <f t="shared" si="112"/>
        <v>0</v>
      </c>
      <c r="S867" s="20"/>
      <c r="T867" s="20"/>
      <c r="U867" s="20"/>
      <c r="V867" s="20"/>
      <c r="W867" s="20"/>
      <c r="X867" s="20"/>
      <c r="Y867" s="20"/>
      <c r="Z867" s="20"/>
      <c r="AA867" s="20"/>
      <c r="AB867" s="21"/>
      <c r="AC867" s="21"/>
    </row>
    <row r="868" spans="1:29" s="17" customFormat="1" x14ac:dyDescent="0.2">
      <c r="A868" s="23"/>
      <c r="B868" s="28"/>
      <c r="C868" s="36"/>
      <c r="D868" s="25"/>
      <c r="E868" s="21"/>
      <c r="F868" s="21"/>
      <c r="G868" s="43"/>
      <c r="H868" s="21"/>
      <c r="I868" s="162"/>
      <c r="J868" s="522" t="str">
        <f t="shared" si="105"/>
        <v/>
      </c>
      <c r="K868" s="20">
        <f t="shared" si="106"/>
        <v>0</v>
      </c>
      <c r="L868" s="20" t="str">
        <f t="shared" si="107"/>
        <v/>
      </c>
      <c r="M868" s="20" t="str">
        <f t="shared" si="108"/>
        <v/>
      </c>
      <c r="N868" s="20"/>
      <c r="O868" s="20">
        <f t="shared" si="109"/>
        <v>0</v>
      </c>
      <c r="P868" s="20">
        <f t="shared" si="110"/>
        <v>0</v>
      </c>
      <c r="Q868" s="20" t="str">
        <f t="shared" si="111"/>
        <v/>
      </c>
      <c r="R868" s="20">
        <f t="shared" si="112"/>
        <v>0</v>
      </c>
      <c r="S868" s="20"/>
      <c r="T868" s="20"/>
      <c r="U868" s="20"/>
      <c r="V868" s="20"/>
      <c r="W868" s="20"/>
      <c r="X868" s="20"/>
      <c r="Y868" s="20"/>
      <c r="Z868" s="20"/>
      <c r="AA868" s="20"/>
      <c r="AB868" s="21"/>
      <c r="AC868" s="21"/>
    </row>
    <row r="869" spans="1:29" s="17" customFormat="1" x14ac:dyDescent="0.2">
      <c r="A869" s="23"/>
      <c r="B869" s="28"/>
      <c r="C869" s="36"/>
      <c r="D869" s="25"/>
      <c r="E869" s="21"/>
      <c r="F869" s="21"/>
      <c r="G869" s="43"/>
      <c r="H869" s="21"/>
      <c r="I869" s="162"/>
      <c r="J869" s="522" t="str">
        <f t="shared" si="105"/>
        <v/>
      </c>
      <c r="K869" s="20">
        <f t="shared" si="106"/>
        <v>0</v>
      </c>
      <c r="L869" s="20" t="str">
        <f t="shared" si="107"/>
        <v/>
      </c>
      <c r="M869" s="20" t="str">
        <f t="shared" si="108"/>
        <v/>
      </c>
      <c r="N869" s="20"/>
      <c r="O869" s="20">
        <f t="shared" si="109"/>
        <v>0</v>
      </c>
      <c r="P869" s="20">
        <f t="shared" si="110"/>
        <v>0</v>
      </c>
      <c r="Q869" s="20" t="str">
        <f t="shared" si="111"/>
        <v/>
      </c>
      <c r="R869" s="20">
        <f t="shared" si="112"/>
        <v>0</v>
      </c>
      <c r="S869" s="20"/>
      <c r="T869" s="20"/>
      <c r="U869" s="20"/>
      <c r="V869" s="20"/>
      <c r="W869" s="20"/>
      <c r="X869" s="20"/>
      <c r="Y869" s="20"/>
      <c r="Z869" s="20"/>
      <c r="AA869" s="20"/>
      <c r="AB869" s="21"/>
      <c r="AC869" s="21"/>
    </row>
    <row r="870" spans="1:29" s="17" customFormat="1" x14ac:dyDescent="0.2">
      <c r="A870" s="23"/>
      <c r="B870" s="28"/>
      <c r="C870" s="36"/>
      <c r="D870" s="25"/>
      <c r="E870" s="21"/>
      <c r="F870" s="21"/>
      <c r="G870" s="43"/>
      <c r="H870" s="21"/>
      <c r="I870" s="162"/>
      <c r="J870" s="522" t="str">
        <f t="shared" si="105"/>
        <v/>
      </c>
      <c r="K870" s="20">
        <f t="shared" si="106"/>
        <v>0</v>
      </c>
      <c r="L870" s="20" t="str">
        <f t="shared" si="107"/>
        <v/>
      </c>
      <c r="M870" s="20" t="str">
        <f t="shared" si="108"/>
        <v/>
      </c>
      <c r="N870" s="20"/>
      <c r="O870" s="20">
        <f t="shared" si="109"/>
        <v>0</v>
      </c>
      <c r="P870" s="20">
        <f t="shared" si="110"/>
        <v>0</v>
      </c>
      <c r="Q870" s="20" t="str">
        <f t="shared" si="111"/>
        <v/>
      </c>
      <c r="R870" s="20">
        <f t="shared" si="112"/>
        <v>0</v>
      </c>
      <c r="S870" s="20"/>
      <c r="T870" s="20"/>
      <c r="U870" s="20"/>
      <c r="V870" s="20"/>
      <c r="W870" s="20"/>
      <c r="X870" s="20"/>
      <c r="Y870" s="20"/>
      <c r="Z870" s="20"/>
      <c r="AA870" s="20"/>
      <c r="AB870" s="21"/>
      <c r="AC870" s="21"/>
    </row>
    <row r="871" spans="1:29" s="17" customFormat="1" x14ac:dyDescent="0.2">
      <c r="A871" s="23"/>
      <c r="B871" s="28"/>
      <c r="C871" s="36"/>
      <c r="D871" s="25"/>
      <c r="E871" s="21"/>
      <c r="F871" s="21"/>
      <c r="G871" s="43"/>
      <c r="H871" s="21"/>
      <c r="I871" s="162"/>
      <c r="J871" s="522" t="str">
        <f t="shared" si="105"/>
        <v/>
      </c>
      <c r="K871" s="20">
        <f t="shared" si="106"/>
        <v>0</v>
      </c>
      <c r="L871" s="20" t="str">
        <f t="shared" si="107"/>
        <v/>
      </c>
      <c r="M871" s="20" t="str">
        <f t="shared" si="108"/>
        <v/>
      </c>
      <c r="N871" s="20"/>
      <c r="O871" s="20">
        <f t="shared" si="109"/>
        <v>0</v>
      </c>
      <c r="P871" s="20">
        <f t="shared" si="110"/>
        <v>0</v>
      </c>
      <c r="Q871" s="20" t="str">
        <f t="shared" si="111"/>
        <v/>
      </c>
      <c r="R871" s="20">
        <f t="shared" si="112"/>
        <v>0</v>
      </c>
      <c r="S871" s="20"/>
      <c r="T871" s="20"/>
      <c r="U871" s="20"/>
      <c r="V871" s="20"/>
      <c r="W871" s="20"/>
      <c r="X871" s="20"/>
      <c r="Y871" s="20"/>
      <c r="Z871" s="20"/>
      <c r="AA871" s="20"/>
      <c r="AB871" s="21"/>
      <c r="AC871" s="21"/>
    </row>
    <row r="872" spans="1:29" s="17" customFormat="1" x14ac:dyDescent="0.2">
      <c r="A872" s="23"/>
      <c r="B872" s="28"/>
      <c r="C872" s="36"/>
      <c r="D872" s="25"/>
      <c r="E872" s="21"/>
      <c r="F872" s="21"/>
      <c r="G872" s="43"/>
      <c r="H872" s="21"/>
      <c r="I872" s="162"/>
      <c r="J872" s="522" t="str">
        <f t="shared" si="105"/>
        <v/>
      </c>
      <c r="K872" s="20">
        <f t="shared" si="106"/>
        <v>0</v>
      </c>
      <c r="L872" s="20" t="str">
        <f t="shared" si="107"/>
        <v/>
      </c>
      <c r="M872" s="20" t="str">
        <f t="shared" si="108"/>
        <v/>
      </c>
      <c r="N872" s="20"/>
      <c r="O872" s="20">
        <f t="shared" si="109"/>
        <v>0</v>
      </c>
      <c r="P872" s="20">
        <f t="shared" si="110"/>
        <v>0</v>
      </c>
      <c r="Q872" s="20" t="str">
        <f t="shared" si="111"/>
        <v/>
      </c>
      <c r="R872" s="20">
        <f t="shared" si="112"/>
        <v>0</v>
      </c>
      <c r="S872" s="20"/>
      <c r="T872" s="20"/>
      <c r="U872" s="20"/>
      <c r="V872" s="20"/>
      <c r="W872" s="20"/>
      <c r="X872" s="20"/>
      <c r="Y872" s="20"/>
      <c r="Z872" s="20"/>
      <c r="AA872" s="20"/>
      <c r="AB872" s="21"/>
      <c r="AC872" s="21"/>
    </row>
    <row r="873" spans="1:29" s="17" customFormat="1" x14ac:dyDescent="0.2">
      <c r="A873" s="23"/>
      <c r="B873" s="28"/>
      <c r="C873" s="36"/>
      <c r="D873" s="25"/>
      <c r="E873" s="21"/>
      <c r="F873" s="21"/>
      <c r="G873" s="43"/>
      <c r="H873" s="21"/>
      <c r="I873" s="162"/>
      <c r="J873" s="522" t="str">
        <f t="shared" si="105"/>
        <v/>
      </c>
      <c r="K873" s="20">
        <f t="shared" si="106"/>
        <v>0</v>
      </c>
      <c r="L873" s="20" t="str">
        <f t="shared" si="107"/>
        <v/>
      </c>
      <c r="M873" s="20" t="str">
        <f t="shared" si="108"/>
        <v/>
      </c>
      <c r="N873" s="20"/>
      <c r="O873" s="20">
        <f t="shared" si="109"/>
        <v>0</v>
      </c>
      <c r="P873" s="20">
        <f t="shared" si="110"/>
        <v>0</v>
      </c>
      <c r="Q873" s="20" t="str">
        <f t="shared" si="111"/>
        <v/>
      </c>
      <c r="R873" s="20">
        <f t="shared" si="112"/>
        <v>0</v>
      </c>
      <c r="S873" s="20"/>
      <c r="T873" s="20"/>
      <c r="U873" s="20"/>
      <c r="V873" s="20"/>
      <c r="W873" s="20"/>
      <c r="X873" s="20"/>
      <c r="Y873" s="20"/>
      <c r="Z873" s="20"/>
      <c r="AA873" s="20"/>
      <c r="AB873" s="21"/>
      <c r="AC873" s="21"/>
    </row>
    <row r="874" spans="1:29" s="17" customFormat="1" x14ac:dyDescent="0.2">
      <c r="A874" s="23"/>
      <c r="B874" s="28"/>
      <c r="C874" s="36"/>
      <c r="D874" s="25"/>
      <c r="E874" s="21"/>
      <c r="F874" s="21"/>
      <c r="G874" s="43"/>
      <c r="H874" s="21"/>
      <c r="I874" s="162"/>
      <c r="J874" s="522" t="str">
        <f t="shared" si="105"/>
        <v/>
      </c>
      <c r="K874" s="20">
        <f t="shared" si="106"/>
        <v>0</v>
      </c>
      <c r="L874" s="20" t="str">
        <f t="shared" si="107"/>
        <v/>
      </c>
      <c r="M874" s="20" t="str">
        <f t="shared" si="108"/>
        <v/>
      </c>
      <c r="N874" s="20"/>
      <c r="O874" s="20">
        <f t="shared" si="109"/>
        <v>0</v>
      </c>
      <c r="P874" s="20">
        <f t="shared" si="110"/>
        <v>0</v>
      </c>
      <c r="Q874" s="20" t="str">
        <f t="shared" si="111"/>
        <v/>
      </c>
      <c r="R874" s="20">
        <f t="shared" si="112"/>
        <v>0</v>
      </c>
      <c r="S874" s="20"/>
      <c r="T874" s="20"/>
      <c r="U874" s="20"/>
      <c r="V874" s="20"/>
      <c r="W874" s="20"/>
      <c r="X874" s="20"/>
      <c r="Y874" s="20"/>
      <c r="Z874" s="20"/>
      <c r="AA874" s="20"/>
      <c r="AB874" s="21"/>
      <c r="AC874" s="21"/>
    </row>
    <row r="875" spans="1:29" s="17" customFormat="1" x14ac:dyDescent="0.2">
      <c r="A875" s="23"/>
      <c r="B875" s="28"/>
      <c r="C875" s="36"/>
      <c r="D875" s="25"/>
      <c r="E875" s="21"/>
      <c r="F875" s="21"/>
      <c r="G875" s="43"/>
      <c r="H875" s="21"/>
      <c r="I875" s="162"/>
      <c r="J875" s="522" t="str">
        <f t="shared" si="105"/>
        <v/>
      </c>
      <c r="K875" s="20">
        <f t="shared" si="106"/>
        <v>0</v>
      </c>
      <c r="L875" s="20" t="str">
        <f t="shared" si="107"/>
        <v/>
      </c>
      <c r="M875" s="20" t="str">
        <f t="shared" si="108"/>
        <v/>
      </c>
      <c r="N875" s="20"/>
      <c r="O875" s="20">
        <f t="shared" si="109"/>
        <v>0</v>
      </c>
      <c r="P875" s="20">
        <f t="shared" si="110"/>
        <v>0</v>
      </c>
      <c r="Q875" s="20" t="str">
        <f t="shared" si="111"/>
        <v/>
      </c>
      <c r="R875" s="20">
        <f t="shared" si="112"/>
        <v>0</v>
      </c>
      <c r="S875" s="20"/>
      <c r="T875" s="20"/>
      <c r="U875" s="20"/>
      <c r="V875" s="20"/>
      <c r="W875" s="20"/>
      <c r="X875" s="20"/>
      <c r="Y875" s="20"/>
      <c r="Z875" s="20"/>
      <c r="AA875" s="20"/>
      <c r="AB875" s="21"/>
      <c r="AC875" s="21"/>
    </row>
    <row r="876" spans="1:29" s="17" customFormat="1" x14ac:dyDescent="0.2">
      <c r="A876" s="23"/>
      <c r="B876" s="28"/>
      <c r="C876" s="36"/>
      <c r="D876" s="25"/>
      <c r="E876" s="21"/>
      <c r="F876" s="21"/>
      <c r="G876" s="43"/>
      <c r="H876" s="21"/>
      <c r="I876" s="162"/>
      <c r="J876" s="522" t="str">
        <f t="shared" si="105"/>
        <v/>
      </c>
      <c r="K876" s="20">
        <f t="shared" si="106"/>
        <v>0</v>
      </c>
      <c r="L876" s="20" t="str">
        <f t="shared" si="107"/>
        <v/>
      </c>
      <c r="M876" s="20" t="str">
        <f t="shared" si="108"/>
        <v/>
      </c>
      <c r="N876" s="20"/>
      <c r="O876" s="20">
        <f t="shared" si="109"/>
        <v>0</v>
      </c>
      <c r="P876" s="20">
        <f t="shared" si="110"/>
        <v>0</v>
      </c>
      <c r="Q876" s="20" t="str">
        <f t="shared" si="111"/>
        <v/>
      </c>
      <c r="R876" s="20">
        <f t="shared" si="112"/>
        <v>0</v>
      </c>
      <c r="S876" s="20"/>
      <c r="T876" s="20"/>
      <c r="U876" s="20"/>
      <c r="V876" s="20"/>
      <c r="W876" s="20"/>
      <c r="X876" s="20"/>
      <c r="Y876" s="20"/>
      <c r="Z876" s="20"/>
      <c r="AA876" s="20"/>
      <c r="AB876" s="21"/>
      <c r="AC876" s="21"/>
    </row>
    <row r="877" spans="1:29" s="17" customFormat="1" x14ac:dyDescent="0.2">
      <c r="A877" s="23"/>
      <c r="B877" s="28"/>
      <c r="C877" s="36"/>
      <c r="D877" s="25"/>
      <c r="E877" s="21"/>
      <c r="F877" s="21"/>
      <c r="G877" s="43"/>
      <c r="H877" s="21"/>
      <c r="I877" s="162"/>
      <c r="J877" s="522" t="str">
        <f t="shared" si="105"/>
        <v/>
      </c>
      <c r="K877" s="20">
        <f t="shared" si="106"/>
        <v>0</v>
      </c>
      <c r="L877" s="20" t="str">
        <f t="shared" si="107"/>
        <v/>
      </c>
      <c r="M877" s="20" t="str">
        <f t="shared" si="108"/>
        <v/>
      </c>
      <c r="N877" s="20"/>
      <c r="O877" s="20">
        <f t="shared" si="109"/>
        <v>0</v>
      </c>
      <c r="P877" s="20">
        <f t="shared" si="110"/>
        <v>0</v>
      </c>
      <c r="Q877" s="20" t="str">
        <f t="shared" si="111"/>
        <v/>
      </c>
      <c r="R877" s="20">
        <f t="shared" si="112"/>
        <v>0</v>
      </c>
      <c r="S877" s="20"/>
      <c r="T877" s="20"/>
      <c r="U877" s="20"/>
      <c r="V877" s="20"/>
      <c r="W877" s="20"/>
      <c r="X877" s="20"/>
      <c r="Y877" s="20"/>
      <c r="Z877" s="20"/>
      <c r="AA877" s="20"/>
      <c r="AB877" s="21"/>
      <c r="AC877" s="21"/>
    </row>
    <row r="878" spans="1:29" s="17" customFormat="1" x14ac:dyDescent="0.2">
      <c r="A878" s="23"/>
      <c r="B878" s="28"/>
      <c r="C878" s="36"/>
      <c r="D878" s="25"/>
      <c r="E878" s="21"/>
      <c r="F878" s="21"/>
      <c r="G878" s="43"/>
      <c r="H878" s="21"/>
      <c r="I878" s="162"/>
      <c r="J878" s="522" t="str">
        <f t="shared" si="105"/>
        <v/>
      </c>
      <c r="K878" s="20">
        <f t="shared" si="106"/>
        <v>0</v>
      </c>
      <c r="L878" s="20" t="str">
        <f t="shared" si="107"/>
        <v/>
      </c>
      <c r="M878" s="20" t="str">
        <f t="shared" si="108"/>
        <v/>
      </c>
      <c r="N878" s="20"/>
      <c r="O878" s="20">
        <f t="shared" si="109"/>
        <v>0</v>
      </c>
      <c r="P878" s="20">
        <f t="shared" si="110"/>
        <v>0</v>
      </c>
      <c r="Q878" s="20" t="str">
        <f t="shared" si="111"/>
        <v/>
      </c>
      <c r="R878" s="20">
        <f t="shared" si="112"/>
        <v>0</v>
      </c>
      <c r="S878" s="20"/>
      <c r="T878" s="20"/>
      <c r="U878" s="20"/>
      <c r="V878" s="20"/>
      <c r="W878" s="20"/>
      <c r="X878" s="20"/>
      <c r="Y878" s="20"/>
      <c r="Z878" s="20"/>
      <c r="AA878" s="20"/>
      <c r="AB878" s="21"/>
      <c r="AC878" s="21"/>
    </row>
    <row r="879" spans="1:29" s="17" customFormat="1" x14ac:dyDescent="0.2">
      <c r="A879" s="23"/>
      <c r="B879" s="28"/>
      <c r="C879" s="36"/>
      <c r="D879" s="25"/>
      <c r="E879" s="21"/>
      <c r="F879" s="21"/>
      <c r="G879" s="43"/>
      <c r="H879" s="21"/>
      <c r="I879" s="162"/>
      <c r="J879" s="522" t="str">
        <f t="shared" si="105"/>
        <v/>
      </c>
      <c r="K879" s="20">
        <f t="shared" si="106"/>
        <v>0</v>
      </c>
      <c r="L879" s="20" t="str">
        <f t="shared" si="107"/>
        <v/>
      </c>
      <c r="M879" s="20" t="str">
        <f t="shared" si="108"/>
        <v/>
      </c>
      <c r="N879" s="20"/>
      <c r="O879" s="20">
        <f t="shared" si="109"/>
        <v>0</v>
      </c>
      <c r="P879" s="20">
        <f t="shared" si="110"/>
        <v>0</v>
      </c>
      <c r="Q879" s="20" t="str">
        <f t="shared" si="111"/>
        <v/>
      </c>
      <c r="R879" s="20">
        <f t="shared" si="112"/>
        <v>0</v>
      </c>
      <c r="S879" s="20"/>
      <c r="T879" s="20"/>
      <c r="U879" s="20"/>
      <c r="V879" s="20"/>
      <c r="W879" s="20"/>
      <c r="X879" s="20"/>
      <c r="Y879" s="20"/>
      <c r="Z879" s="20"/>
      <c r="AA879" s="20"/>
      <c r="AB879" s="21"/>
      <c r="AC879" s="21"/>
    </row>
    <row r="880" spans="1:29" s="17" customFormat="1" x14ac:dyDescent="0.2">
      <c r="A880" s="23"/>
      <c r="B880" s="28"/>
      <c r="C880" s="36"/>
      <c r="D880" s="25"/>
      <c r="E880" s="21"/>
      <c r="F880" s="21"/>
      <c r="G880" s="43"/>
      <c r="H880" s="21"/>
      <c r="I880" s="162"/>
      <c r="J880" s="522" t="str">
        <f t="shared" si="105"/>
        <v/>
      </c>
      <c r="K880" s="20">
        <f t="shared" si="106"/>
        <v>0</v>
      </c>
      <c r="L880" s="20" t="str">
        <f t="shared" si="107"/>
        <v/>
      </c>
      <c r="M880" s="20" t="str">
        <f t="shared" si="108"/>
        <v/>
      </c>
      <c r="N880" s="20"/>
      <c r="O880" s="20">
        <f t="shared" si="109"/>
        <v>0</v>
      </c>
      <c r="P880" s="20">
        <f t="shared" si="110"/>
        <v>0</v>
      </c>
      <c r="Q880" s="20" t="str">
        <f t="shared" si="111"/>
        <v/>
      </c>
      <c r="R880" s="20">
        <f t="shared" si="112"/>
        <v>0</v>
      </c>
      <c r="S880" s="20"/>
      <c r="T880" s="20"/>
      <c r="U880" s="20"/>
      <c r="V880" s="20"/>
      <c r="W880" s="20"/>
      <c r="X880" s="20"/>
      <c r="Y880" s="20"/>
      <c r="Z880" s="20"/>
      <c r="AA880" s="20"/>
      <c r="AB880" s="21"/>
      <c r="AC880" s="21"/>
    </row>
    <row r="881" spans="1:29" s="17" customFormat="1" x14ac:dyDescent="0.2">
      <c r="A881" s="23"/>
      <c r="B881" s="28"/>
      <c r="C881" s="36"/>
      <c r="D881" s="25"/>
      <c r="E881" s="21"/>
      <c r="F881" s="21"/>
      <c r="G881" s="43"/>
      <c r="H881" s="21"/>
      <c r="I881" s="162"/>
      <c r="J881" s="522" t="str">
        <f t="shared" si="105"/>
        <v/>
      </c>
      <c r="K881" s="20">
        <f t="shared" si="106"/>
        <v>0</v>
      </c>
      <c r="L881" s="20" t="str">
        <f t="shared" si="107"/>
        <v/>
      </c>
      <c r="M881" s="20" t="str">
        <f t="shared" si="108"/>
        <v/>
      </c>
      <c r="N881" s="20"/>
      <c r="O881" s="20">
        <f t="shared" si="109"/>
        <v>0</v>
      </c>
      <c r="P881" s="20">
        <f t="shared" si="110"/>
        <v>0</v>
      </c>
      <c r="Q881" s="20" t="str">
        <f t="shared" si="111"/>
        <v/>
      </c>
      <c r="R881" s="20">
        <f t="shared" si="112"/>
        <v>0</v>
      </c>
      <c r="S881" s="20"/>
      <c r="T881" s="20"/>
      <c r="U881" s="20"/>
      <c r="V881" s="20"/>
      <c r="W881" s="20"/>
      <c r="X881" s="20"/>
      <c r="Y881" s="20"/>
      <c r="Z881" s="20"/>
      <c r="AA881" s="20"/>
      <c r="AB881" s="21"/>
      <c r="AC881" s="21"/>
    </row>
    <row r="882" spans="1:29" s="17" customFormat="1" x14ac:dyDescent="0.2">
      <c r="A882" s="23"/>
      <c r="B882" s="28"/>
      <c r="C882" s="36"/>
      <c r="D882" s="25"/>
      <c r="E882" s="21"/>
      <c r="F882" s="21"/>
      <c r="G882" s="43"/>
      <c r="H882" s="21"/>
      <c r="I882" s="162"/>
      <c r="J882" s="522" t="str">
        <f t="shared" si="105"/>
        <v/>
      </c>
      <c r="K882" s="20">
        <f t="shared" si="106"/>
        <v>0</v>
      </c>
      <c r="L882" s="20" t="str">
        <f t="shared" si="107"/>
        <v/>
      </c>
      <c r="M882" s="20" t="str">
        <f t="shared" si="108"/>
        <v/>
      </c>
      <c r="N882" s="20"/>
      <c r="O882" s="20">
        <f t="shared" si="109"/>
        <v>0</v>
      </c>
      <c r="P882" s="20">
        <f t="shared" si="110"/>
        <v>0</v>
      </c>
      <c r="Q882" s="20" t="str">
        <f t="shared" si="111"/>
        <v/>
      </c>
      <c r="R882" s="20">
        <f t="shared" si="112"/>
        <v>0</v>
      </c>
      <c r="S882" s="20"/>
      <c r="T882" s="20"/>
      <c r="U882" s="20"/>
      <c r="V882" s="20"/>
      <c r="W882" s="20"/>
      <c r="X882" s="20"/>
      <c r="Y882" s="20"/>
      <c r="Z882" s="20"/>
      <c r="AA882" s="20"/>
      <c r="AB882" s="21"/>
      <c r="AC882" s="21"/>
    </row>
    <row r="883" spans="1:29" s="17" customFormat="1" x14ac:dyDescent="0.2">
      <c r="A883" s="23"/>
      <c r="B883" s="28"/>
      <c r="C883" s="36"/>
      <c r="D883" s="25"/>
      <c r="E883" s="21"/>
      <c r="F883" s="21"/>
      <c r="G883" s="43"/>
      <c r="H883" s="21"/>
      <c r="I883" s="162"/>
      <c r="J883" s="522" t="str">
        <f t="shared" si="105"/>
        <v/>
      </c>
      <c r="K883" s="20">
        <f t="shared" si="106"/>
        <v>0</v>
      </c>
      <c r="L883" s="20" t="str">
        <f t="shared" si="107"/>
        <v/>
      </c>
      <c r="M883" s="20" t="str">
        <f t="shared" si="108"/>
        <v/>
      </c>
      <c r="N883" s="20"/>
      <c r="O883" s="20">
        <f t="shared" si="109"/>
        <v>0</v>
      </c>
      <c r="P883" s="20">
        <f t="shared" si="110"/>
        <v>0</v>
      </c>
      <c r="Q883" s="20" t="str">
        <f t="shared" si="111"/>
        <v/>
      </c>
      <c r="R883" s="20">
        <f t="shared" si="112"/>
        <v>0</v>
      </c>
      <c r="S883" s="20"/>
      <c r="T883" s="20"/>
      <c r="U883" s="20"/>
      <c r="V883" s="20"/>
      <c r="W883" s="20"/>
      <c r="X883" s="20"/>
      <c r="Y883" s="20"/>
      <c r="Z883" s="20"/>
      <c r="AA883" s="20"/>
      <c r="AB883" s="21"/>
      <c r="AC883" s="21"/>
    </row>
    <row r="884" spans="1:29" s="17" customFormat="1" x14ac:dyDescent="0.2">
      <c r="A884" s="23"/>
      <c r="B884" s="28"/>
      <c r="C884" s="36"/>
      <c r="D884" s="25"/>
      <c r="E884" s="21"/>
      <c r="F884" s="21"/>
      <c r="G884" s="43"/>
      <c r="H884" s="21"/>
      <c r="I884" s="162"/>
      <c r="J884" s="522" t="str">
        <f t="shared" si="105"/>
        <v/>
      </c>
      <c r="K884" s="20">
        <f t="shared" si="106"/>
        <v>0</v>
      </c>
      <c r="L884" s="20" t="str">
        <f t="shared" si="107"/>
        <v/>
      </c>
      <c r="M884" s="20" t="str">
        <f t="shared" si="108"/>
        <v/>
      </c>
      <c r="N884" s="20"/>
      <c r="O884" s="20">
        <f t="shared" si="109"/>
        <v>0</v>
      </c>
      <c r="P884" s="20">
        <f t="shared" si="110"/>
        <v>0</v>
      </c>
      <c r="Q884" s="20" t="str">
        <f t="shared" si="111"/>
        <v/>
      </c>
      <c r="R884" s="20">
        <f t="shared" si="112"/>
        <v>0</v>
      </c>
      <c r="S884" s="20"/>
      <c r="T884" s="20"/>
      <c r="U884" s="20"/>
      <c r="V884" s="20"/>
      <c r="W884" s="20"/>
      <c r="X884" s="20"/>
      <c r="Y884" s="20"/>
      <c r="Z884" s="20"/>
      <c r="AA884" s="20"/>
      <c r="AB884" s="21"/>
      <c r="AC884" s="21"/>
    </row>
    <row r="885" spans="1:29" s="17" customFormat="1" x14ac:dyDescent="0.2">
      <c r="A885" s="23"/>
      <c r="B885" s="28"/>
      <c r="C885" s="36"/>
      <c r="D885" s="25"/>
      <c r="E885" s="21"/>
      <c r="F885" s="21"/>
      <c r="G885" s="43"/>
      <c r="H885" s="21"/>
      <c r="I885" s="162"/>
      <c r="J885" s="522" t="str">
        <f t="shared" si="105"/>
        <v/>
      </c>
      <c r="K885" s="20">
        <f t="shared" si="106"/>
        <v>0</v>
      </c>
      <c r="L885" s="20" t="str">
        <f t="shared" si="107"/>
        <v/>
      </c>
      <c r="M885" s="20" t="str">
        <f t="shared" si="108"/>
        <v/>
      </c>
      <c r="N885" s="20"/>
      <c r="O885" s="20">
        <f t="shared" si="109"/>
        <v>0</v>
      </c>
      <c r="P885" s="20">
        <f t="shared" si="110"/>
        <v>0</v>
      </c>
      <c r="Q885" s="20" t="str">
        <f t="shared" si="111"/>
        <v/>
      </c>
      <c r="R885" s="20">
        <f t="shared" si="112"/>
        <v>0</v>
      </c>
      <c r="S885" s="20"/>
      <c r="T885" s="20"/>
      <c r="U885" s="20"/>
      <c r="V885" s="20"/>
      <c r="W885" s="20"/>
      <c r="X885" s="20"/>
      <c r="Y885" s="20"/>
      <c r="Z885" s="20"/>
      <c r="AA885" s="20"/>
      <c r="AB885" s="21"/>
      <c r="AC885" s="21"/>
    </row>
    <row r="886" spans="1:29" s="17" customFormat="1" x14ac:dyDescent="0.2">
      <c r="A886" s="23"/>
      <c r="B886" s="28"/>
      <c r="C886" s="36"/>
      <c r="D886" s="25"/>
      <c r="E886" s="21"/>
      <c r="F886" s="21"/>
      <c r="G886" s="43"/>
      <c r="H886" s="21"/>
      <c r="I886" s="162"/>
      <c r="J886" s="522" t="str">
        <f t="shared" si="105"/>
        <v/>
      </c>
      <c r="K886" s="20">
        <f t="shared" si="106"/>
        <v>0</v>
      </c>
      <c r="L886" s="20" t="str">
        <f t="shared" si="107"/>
        <v/>
      </c>
      <c r="M886" s="20" t="str">
        <f t="shared" si="108"/>
        <v/>
      </c>
      <c r="N886" s="20"/>
      <c r="O886" s="20">
        <f t="shared" si="109"/>
        <v>0</v>
      </c>
      <c r="P886" s="20">
        <f t="shared" si="110"/>
        <v>0</v>
      </c>
      <c r="Q886" s="20" t="str">
        <f t="shared" si="111"/>
        <v/>
      </c>
      <c r="R886" s="20">
        <f t="shared" si="112"/>
        <v>0</v>
      </c>
      <c r="S886" s="20"/>
      <c r="T886" s="20"/>
      <c r="U886" s="20"/>
      <c r="V886" s="20"/>
      <c r="W886" s="20"/>
      <c r="X886" s="20"/>
      <c r="Y886" s="20"/>
      <c r="Z886" s="20"/>
      <c r="AA886" s="20"/>
      <c r="AB886" s="21"/>
      <c r="AC886" s="21"/>
    </row>
    <row r="887" spans="1:29" s="17" customFormat="1" x14ac:dyDescent="0.2">
      <c r="A887" s="23"/>
      <c r="B887" s="28"/>
      <c r="C887" s="36"/>
      <c r="D887" s="25"/>
      <c r="E887" s="21"/>
      <c r="F887" s="21"/>
      <c r="G887" s="43"/>
      <c r="H887" s="21"/>
      <c r="I887" s="162"/>
      <c r="J887" s="522" t="str">
        <f t="shared" si="105"/>
        <v/>
      </c>
      <c r="K887" s="20">
        <f t="shared" si="106"/>
        <v>0</v>
      </c>
      <c r="L887" s="20" t="str">
        <f t="shared" si="107"/>
        <v/>
      </c>
      <c r="M887" s="20" t="str">
        <f t="shared" si="108"/>
        <v/>
      </c>
      <c r="N887" s="20"/>
      <c r="O887" s="20">
        <f t="shared" si="109"/>
        <v>0</v>
      </c>
      <c r="P887" s="20">
        <f t="shared" si="110"/>
        <v>0</v>
      </c>
      <c r="Q887" s="20" t="str">
        <f t="shared" si="111"/>
        <v/>
      </c>
      <c r="R887" s="20">
        <f t="shared" si="112"/>
        <v>0</v>
      </c>
      <c r="S887" s="20"/>
      <c r="T887" s="20"/>
      <c r="U887" s="20"/>
      <c r="V887" s="20"/>
      <c r="W887" s="20"/>
      <c r="X887" s="20"/>
      <c r="Y887" s="20"/>
      <c r="Z887" s="20"/>
      <c r="AA887" s="20"/>
      <c r="AB887" s="21"/>
      <c r="AC887" s="21"/>
    </row>
    <row r="888" spans="1:29" s="17" customFormat="1" x14ac:dyDescent="0.2">
      <c r="A888" s="23"/>
      <c r="B888" s="28"/>
      <c r="C888" s="36"/>
      <c r="D888" s="25"/>
      <c r="E888" s="21"/>
      <c r="F888" s="21"/>
      <c r="G888" s="43"/>
      <c r="H888" s="21"/>
      <c r="I888" s="162"/>
      <c r="J888" s="522" t="str">
        <f t="shared" si="105"/>
        <v/>
      </c>
      <c r="K888" s="20">
        <f t="shared" si="106"/>
        <v>0</v>
      </c>
      <c r="L888" s="20" t="str">
        <f t="shared" si="107"/>
        <v/>
      </c>
      <c r="M888" s="20" t="str">
        <f t="shared" si="108"/>
        <v/>
      </c>
      <c r="N888" s="20"/>
      <c r="O888" s="20">
        <f t="shared" si="109"/>
        <v>0</v>
      </c>
      <c r="P888" s="20">
        <f t="shared" si="110"/>
        <v>0</v>
      </c>
      <c r="Q888" s="20" t="str">
        <f t="shared" si="111"/>
        <v/>
      </c>
      <c r="R888" s="20">
        <f t="shared" si="112"/>
        <v>0</v>
      </c>
      <c r="S888" s="20"/>
      <c r="T888" s="20"/>
      <c r="U888" s="20"/>
      <c r="V888" s="20"/>
      <c r="W888" s="20"/>
      <c r="X888" s="20"/>
      <c r="Y888" s="20"/>
      <c r="Z888" s="20"/>
      <c r="AA888" s="20"/>
      <c r="AB888" s="21"/>
      <c r="AC888" s="21"/>
    </row>
    <row r="889" spans="1:29" s="17" customFormat="1" x14ac:dyDescent="0.2">
      <c r="A889" s="23"/>
      <c r="B889" s="28"/>
      <c r="C889" s="36"/>
      <c r="D889" s="25"/>
      <c r="E889" s="21"/>
      <c r="F889" s="21"/>
      <c r="G889" s="43"/>
      <c r="H889" s="21"/>
      <c r="I889" s="162"/>
      <c r="J889" s="522" t="str">
        <f t="shared" si="105"/>
        <v/>
      </c>
      <c r="K889" s="20">
        <f t="shared" si="106"/>
        <v>0</v>
      </c>
      <c r="L889" s="20" t="str">
        <f t="shared" si="107"/>
        <v/>
      </c>
      <c r="M889" s="20" t="str">
        <f t="shared" si="108"/>
        <v/>
      </c>
      <c r="N889" s="20"/>
      <c r="O889" s="20">
        <f t="shared" si="109"/>
        <v>0</v>
      </c>
      <c r="P889" s="20">
        <f t="shared" si="110"/>
        <v>0</v>
      </c>
      <c r="Q889" s="20" t="str">
        <f t="shared" si="111"/>
        <v/>
      </c>
      <c r="R889" s="20">
        <f t="shared" si="112"/>
        <v>0</v>
      </c>
      <c r="S889" s="20"/>
      <c r="T889" s="20"/>
      <c r="U889" s="20"/>
      <c r="V889" s="20"/>
      <c r="W889" s="20"/>
      <c r="X889" s="20"/>
      <c r="Y889" s="20"/>
      <c r="Z889" s="20"/>
      <c r="AA889" s="20"/>
      <c r="AB889" s="21"/>
      <c r="AC889" s="21"/>
    </row>
    <row r="890" spans="1:29" s="17" customFormat="1" x14ac:dyDescent="0.2">
      <c r="A890" s="23"/>
      <c r="B890" s="28"/>
      <c r="C890" s="36"/>
      <c r="D890" s="25"/>
      <c r="E890" s="21"/>
      <c r="F890" s="21"/>
      <c r="G890" s="43"/>
      <c r="H890" s="21"/>
      <c r="I890" s="162"/>
      <c r="J890" s="522" t="str">
        <f t="shared" si="105"/>
        <v/>
      </c>
      <c r="K890" s="20">
        <f t="shared" si="106"/>
        <v>0</v>
      </c>
      <c r="L890" s="20" t="str">
        <f t="shared" si="107"/>
        <v/>
      </c>
      <c r="M890" s="20" t="str">
        <f t="shared" si="108"/>
        <v/>
      </c>
      <c r="N890" s="20"/>
      <c r="O890" s="20">
        <f t="shared" si="109"/>
        <v>0</v>
      </c>
      <c r="P890" s="20">
        <f t="shared" si="110"/>
        <v>0</v>
      </c>
      <c r="Q890" s="20" t="str">
        <f t="shared" si="111"/>
        <v/>
      </c>
      <c r="R890" s="20">
        <f t="shared" si="112"/>
        <v>0</v>
      </c>
      <c r="S890" s="20"/>
      <c r="T890" s="20"/>
      <c r="U890" s="20"/>
      <c r="V890" s="20"/>
      <c r="W890" s="20"/>
      <c r="X890" s="20"/>
      <c r="Y890" s="20"/>
      <c r="Z890" s="20"/>
      <c r="AA890" s="20"/>
      <c r="AB890" s="21"/>
      <c r="AC890" s="21"/>
    </row>
    <row r="891" spans="1:29" s="17" customFormat="1" x14ac:dyDescent="0.2">
      <c r="A891" s="23"/>
      <c r="B891" s="28"/>
      <c r="C891" s="36"/>
      <c r="D891" s="25"/>
      <c r="E891" s="21"/>
      <c r="F891" s="21"/>
      <c r="G891" s="43"/>
      <c r="H891" s="21"/>
      <c r="I891" s="162"/>
      <c r="J891" s="522" t="str">
        <f t="shared" si="105"/>
        <v/>
      </c>
      <c r="K891" s="20">
        <f t="shared" si="106"/>
        <v>0</v>
      </c>
      <c r="L891" s="20" t="str">
        <f t="shared" si="107"/>
        <v/>
      </c>
      <c r="M891" s="20" t="str">
        <f t="shared" si="108"/>
        <v/>
      </c>
      <c r="N891" s="20"/>
      <c r="O891" s="20">
        <f t="shared" si="109"/>
        <v>0</v>
      </c>
      <c r="P891" s="20">
        <f t="shared" si="110"/>
        <v>0</v>
      </c>
      <c r="Q891" s="20" t="str">
        <f t="shared" si="111"/>
        <v/>
      </c>
      <c r="R891" s="20">
        <f t="shared" si="112"/>
        <v>0</v>
      </c>
      <c r="S891" s="20"/>
      <c r="T891" s="20"/>
      <c r="U891" s="20"/>
      <c r="V891" s="20"/>
      <c r="W891" s="20"/>
      <c r="X891" s="20"/>
      <c r="Y891" s="20"/>
      <c r="Z891" s="20"/>
      <c r="AA891" s="20"/>
      <c r="AB891" s="21"/>
      <c r="AC891" s="21"/>
    </row>
    <row r="892" spans="1:29" s="17" customFormat="1" x14ac:dyDescent="0.2">
      <c r="A892" s="23"/>
      <c r="B892" s="28"/>
      <c r="C892" s="36"/>
      <c r="D892" s="25"/>
      <c r="E892" s="21"/>
      <c r="F892" s="21"/>
      <c r="G892" s="43"/>
      <c r="H892" s="21"/>
      <c r="I892" s="162"/>
      <c r="J892" s="522" t="str">
        <f t="shared" si="105"/>
        <v/>
      </c>
      <c r="K892" s="20">
        <f t="shared" si="106"/>
        <v>0</v>
      </c>
      <c r="L892" s="20" t="str">
        <f t="shared" si="107"/>
        <v/>
      </c>
      <c r="M892" s="20" t="str">
        <f t="shared" si="108"/>
        <v/>
      </c>
      <c r="N892" s="20"/>
      <c r="O892" s="20">
        <f t="shared" si="109"/>
        <v>0</v>
      </c>
      <c r="P892" s="20">
        <f t="shared" si="110"/>
        <v>0</v>
      </c>
      <c r="Q892" s="20" t="str">
        <f t="shared" si="111"/>
        <v/>
      </c>
      <c r="R892" s="20">
        <f t="shared" si="112"/>
        <v>0</v>
      </c>
      <c r="S892" s="20"/>
      <c r="T892" s="20"/>
      <c r="U892" s="20"/>
      <c r="V892" s="20"/>
      <c r="W892" s="20"/>
      <c r="X892" s="20"/>
      <c r="Y892" s="20"/>
      <c r="Z892" s="20"/>
      <c r="AA892" s="20"/>
      <c r="AB892" s="21"/>
      <c r="AC892" s="21"/>
    </row>
    <row r="893" spans="1:29" s="17" customFormat="1" x14ac:dyDescent="0.2">
      <c r="A893" s="23"/>
      <c r="B893" s="28"/>
      <c r="C893" s="36"/>
      <c r="D893" s="25"/>
      <c r="E893" s="21"/>
      <c r="F893" s="21"/>
      <c r="G893" s="43"/>
      <c r="H893" s="21"/>
      <c r="I893" s="162"/>
      <c r="J893" s="522" t="str">
        <f t="shared" si="105"/>
        <v/>
      </c>
      <c r="K893" s="20">
        <f t="shared" si="106"/>
        <v>0</v>
      </c>
      <c r="L893" s="20" t="str">
        <f t="shared" si="107"/>
        <v/>
      </c>
      <c r="M893" s="20" t="str">
        <f t="shared" si="108"/>
        <v/>
      </c>
      <c r="N893" s="20"/>
      <c r="O893" s="20">
        <f t="shared" si="109"/>
        <v>0</v>
      </c>
      <c r="P893" s="20">
        <f t="shared" si="110"/>
        <v>0</v>
      </c>
      <c r="Q893" s="20" t="str">
        <f t="shared" si="111"/>
        <v/>
      </c>
      <c r="R893" s="20">
        <f t="shared" si="112"/>
        <v>0</v>
      </c>
      <c r="S893" s="20"/>
      <c r="T893" s="20"/>
      <c r="U893" s="20"/>
      <c r="V893" s="20"/>
      <c r="W893" s="20"/>
      <c r="X893" s="20"/>
      <c r="Y893" s="20"/>
      <c r="Z893" s="20"/>
      <c r="AA893" s="20"/>
      <c r="AB893" s="21"/>
      <c r="AC893" s="21"/>
    </row>
    <row r="894" spans="1:29" s="17" customFormat="1" x14ac:dyDescent="0.2">
      <c r="A894" s="23"/>
      <c r="B894" s="28"/>
      <c r="C894" s="36"/>
      <c r="D894" s="25"/>
      <c r="E894" s="21"/>
      <c r="F894" s="21"/>
      <c r="G894" s="43"/>
      <c r="H894" s="21"/>
      <c r="I894" s="162"/>
      <c r="J894" s="522" t="str">
        <f t="shared" si="105"/>
        <v/>
      </c>
      <c r="K894" s="20">
        <f t="shared" si="106"/>
        <v>0</v>
      </c>
      <c r="L894" s="20" t="str">
        <f t="shared" si="107"/>
        <v/>
      </c>
      <c r="M894" s="20" t="str">
        <f t="shared" si="108"/>
        <v/>
      </c>
      <c r="N894" s="20"/>
      <c r="O894" s="20">
        <f t="shared" si="109"/>
        <v>0</v>
      </c>
      <c r="P894" s="20">
        <f t="shared" si="110"/>
        <v>0</v>
      </c>
      <c r="Q894" s="20" t="str">
        <f t="shared" si="111"/>
        <v/>
      </c>
      <c r="R894" s="20">
        <f t="shared" si="112"/>
        <v>0</v>
      </c>
      <c r="S894" s="20"/>
      <c r="T894" s="20"/>
      <c r="U894" s="20"/>
      <c r="V894" s="20"/>
      <c r="W894" s="20"/>
      <c r="X894" s="20"/>
      <c r="Y894" s="20"/>
      <c r="Z894" s="20"/>
      <c r="AA894" s="20"/>
      <c r="AB894" s="21"/>
      <c r="AC894" s="21"/>
    </row>
    <row r="895" spans="1:29" s="17" customFormat="1" x14ac:dyDescent="0.2">
      <c r="A895" s="23"/>
      <c r="B895" s="28"/>
      <c r="C895" s="36"/>
      <c r="D895" s="25"/>
      <c r="E895" s="21"/>
      <c r="F895" s="21"/>
      <c r="G895" s="43"/>
      <c r="H895" s="21"/>
      <c r="I895" s="162"/>
      <c r="J895" s="522" t="str">
        <f t="shared" si="105"/>
        <v/>
      </c>
      <c r="K895" s="20">
        <f t="shared" si="106"/>
        <v>0</v>
      </c>
      <c r="L895" s="20" t="str">
        <f t="shared" si="107"/>
        <v/>
      </c>
      <c r="M895" s="20" t="str">
        <f t="shared" si="108"/>
        <v/>
      </c>
      <c r="N895" s="20"/>
      <c r="O895" s="20">
        <f t="shared" si="109"/>
        <v>0</v>
      </c>
      <c r="P895" s="20">
        <f t="shared" si="110"/>
        <v>0</v>
      </c>
      <c r="Q895" s="20" t="str">
        <f t="shared" si="111"/>
        <v/>
      </c>
      <c r="R895" s="20">
        <f t="shared" si="112"/>
        <v>0</v>
      </c>
      <c r="S895" s="20"/>
      <c r="T895" s="20"/>
      <c r="U895" s="20"/>
      <c r="V895" s="20"/>
      <c r="W895" s="20"/>
      <c r="X895" s="20"/>
      <c r="Y895" s="20"/>
      <c r="Z895" s="20"/>
      <c r="AA895" s="20"/>
      <c r="AB895" s="21"/>
      <c r="AC895" s="21"/>
    </row>
    <row r="896" spans="1:29" s="17" customFormat="1" x14ac:dyDescent="0.2">
      <c r="A896" s="23"/>
      <c r="B896" s="28"/>
      <c r="C896" s="36"/>
      <c r="D896" s="25"/>
      <c r="E896" s="21"/>
      <c r="F896" s="21"/>
      <c r="G896" s="43"/>
      <c r="H896" s="21"/>
      <c r="I896" s="162"/>
      <c r="J896" s="522" t="str">
        <f t="shared" si="105"/>
        <v/>
      </c>
      <c r="K896" s="20">
        <f t="shared" si="106"/>
        <v>0</v>
      </c>
      <c r="L896" s="20" t="str">
        <f t="shared" si="107"/>
        <v/>
      </c>
      <c r="M896" s="20" t="str">
        <f t="shared" si="108"/>
        <v/>
      </c>
      <c r="N896" s="20"/>
      <c r="O896" s="20">
        <f t="shared" si="109"/>
        <v>0</v>
      </c>
      <c r="P896" s="20">
        <f t="shared" si="110"/>
        <v>0</v>
      </c>
      <c r="Q896" s="20" t="str">
        <f t="shared" si="111"/>
        <v/>
      </c>
      <c r="R896" s="20">
        <f t="shared" si="112"/>
        <v>0</v>
      </c>
      <c r="S896" s="20"/>
      <c r="T896" s="20"/>
      <c r="U896" s="20"/>
      <c r="V896" s="20"/>
      <c r="W896" s="20"/>
      <c r="X896" s="20"/>
      <c r="Y896" s="20"/>
      <c r="Z896" s="20"/>
      <c r="AA896" s="20"/>
      <c r="AB896" s="21"/>
      <c r="AC896" s="21"/>
    </row>
    <row r="897" spans="1:29" s="17" customFormat="1" x14ac:dyDescent="0.2">
      <c r="A897" s="23"/>
      <c r="B897" s="28"/>
      <c r="C897" s="36"/>
      <c r="D897" s="25"/>
      <c r="E897" s="21"/>
      <c r="F897" s="21"/>
      <c r="G897" s="43"/>
      <c r="H897" s="21"/>
      <c r="I897" s="162"/>
      <c r="J897" s="522" t="str">
        <f t="shared" si="105"/>
        <v/>
      </c>
      <c r="K897" s="20">
        <f t="shared" si="106"/>
        <v>0</v>
      </c>
      <c r="L897" s="20" t="str">
        <f t="shared" si="107"/>
        <v/>
      </c>
      <c r="M897" s="20" t="str">
        <f t="shared" si="108"/>
        <v/>
      </c>
      <c r="N897" s="20"/>
      <c r="O897" s="20">
        <f t="shared" si="109"/>
        <v>0</v>
      </c>
      <c r="P897" s="20">
        <f t="shared" si="110"/>
        <v>0</v>
      </c>
      <c r="Q897" s="20" t="str">
        <f t="shared" si="111"/>
        <v/>
      </c>
      <c r="R897" s="20">
        <f t="shared" si="112"/>
        <v>0</v>
      </c>
      <c r="S897" s="20"/>
      <c r="T897" s="20"/>
      <c r="U897" s="20"/>
      <c r="V897" s="20"/>
      <c r="W897" s="20"/>
      <c r="X897" s="20"/>
      <c r="Y897" s="20"/>
      <c r="Z897" s="20"/>
      <c r="AA897" s="20"/>
      <c r="AB897" s="21"/>
      <c r="AC897" s="21"/>
    </row>
    <row r="898" spans="1:29" s="17" customFormat="1" x14ac:dyDescent="0.2">
      <c r="A898" s="23"/>
      <c r="B898" s="28"/>
      <c r="C898" s="36"/>
      <c r="D898" s="25"/>
      <c r="E898" s="21"/>
      <c r="F898" s="21"/>
      <c r="G898" s="43"/>
      <c r="H898" s="21"/>
      <c r="I898" s="162"/>
      <c r="J898" s="522" t="str">
        <f t="shared" si="105"/>
        <v/>
      </c>
      <c r="K898" s="20">
        <f t="shared" si="106"/>
        <v>0</v>
      </c>
      <c r="L898" s="20" t="str">
        <f t="shared" si="107"/>
        <v/>
      </c>
      <c r="M898" s="20" t="str">
        <f t="shared" si="108"/>
        <v/>
      </c>
      <c r="N898" s="20"/>
      <c r="O898" s="20">
        <f t="shared" si="109"/>
        <v>0</v>
      </c>
      <c r="P898" s="20">
        <f t="shared" si="110"/>
        <v>0</v>
      </c>
      <c r="Q898" s="20" t="str">
        <f t="shared" si="111"/>
        <v/>
      </c>
      <c r="R898" s="20">
        <f t="shared" si="112"/>
        <v>0</v>
      </c>
      <c r="S898" s="20"/>
      <c r="T898" s="20"/>
      <c r="U898" s="20"/>
      <c r="V898" s="20"/>
      <c r="W898" s="20"/>
      <c r="X898" s="20"/>
      <c r="Y898" s="20"/>
      <c r="Z898" s="20"/>
      <c r="AA898" s="20"/>
      <c r="AB898" s="21"/>
      <c r="AC898" s="21"/>
    </row>
    <row r="899" spans="1:29" s="17" customFormat="1" x14ac:dyDescent="0.2">
      <c r="A899" s="23"/>
      <c r="B899" s="28"/>
      <c r="C899" s="36"/>
      <c r="D899" s="25"/>
      <c r="E899" s="21"/>
      <c r="F899" s="21"/>
      <c r="G899" s="43"/>
      <c r="H899" s="21"/>
      <c r="I899" s="162"/>
      <c r="J899" s="522" t="str">
        <f t="shared" si="105"/>
        <v/>
      </c>
      <c r="K899" s="20">
        <f t="shared" si="106"/>
        <v>0</v>
      </c>
      <c r="L899" s="20" t="str">
        <f t="shared" si="107"/>
        <v/>
      </c>
      <c r="M899" s="20" t="str">
        <f t="shared" si="108"/>
        <v/>
      </c>
      <c r="N899" s="20"/>
      <c r="O899" s="20">
        <f t="shared" si="109"/>
        <v>0</v>
      </c>
      <c r="P899" s="20">
        <f t="shared" si="110"/>
        <v>0</v>
      </c>
      <c r="Q899" s="20" t="str">
        <f t="shared" si="111"/>
        <v/>
      </c>
      <c r="R899" s="20">
        <f t="shared" si="112"/>
        <v>0</v>
      </c>
      <c r="S899" s="20"/>
      <c r="T899" s="20"/>
      <c r="U899" s="20"/>
      <c r="V899" s="20"/>
      <c r="W899" s="20"/>
      <c r="X899" s="20"/>
      <c r="Y899" s="20"/>
      <c r="Z899" s="20"/>
      <c r="AA899" s="20"/>
      <c r="AB899" s="21"/>
      <c r="AC899" s="21"/>
    </row>
    <row r="900" spans="1:29" s="17" customFormat="1" x14ac:dyDescent="0.2">
      <c r="A900" s="23"/>
      <c r="B900" s="28"/>
      <c r="C900" s="36"/>
      <c r="D900" s="25"/>
      <c r="E900" s="21"/>
      <c r="F900" s="21"/>
      <c r="G900" s="43"/>
      <c r="H900" s="21"/>
      <c r="I900" s="162"/>
      <c r="J900" s="522" t="str">
        <f t="shared" si="105"/>
        <v/>
      </c>
      <c r="K900" s="20">
        <f t="shared" si="106"/>
        <v>0</v>
      </c>
      <c r="L900" s="20" t="str">
        <f t="shared" si="107"/>
        <v/>
      </c>
      <c r="M900" s="20" t="str">
        <f t="shared" si="108"/>
        <v/>
      </c>
      <c r="N900" s="20"/>
      <c r="O900" s="20">
        <f t="shared" si="109"/>
        <v>0</v>
      </c>
      <c r="P900" s="20">
        <f t="shared" si="110"/>
        <v>0</v>
      </c>
      <c r="Q900" s="20" t="str">
        <f t="shared" si="111"/>
        <v/>
      </c>
      <c r="R900" s="20">
        <f t="shared" si="112"/>
        <v>0</v>
      </c>
      <c r="S900" s="20"/>
      <c r="T900" s="20"/>
      <c r="U900" s="20"/>
      <c r="V900" s="20"/>
      <c r="W900" s="20"/>
      <c r="X900" s="20"/>
      <c r="Y900" s="20"/>
      <c r="Z900" s="20"/>
      <c r="AA900" s="20"/>
      <c r="AB900" s="21"/>
      <c r="AC900" s="21"/>
    </row>
    <row r="901" spans="1:29" s="17" customFormat="1" x14ac:dyDescent="0.2">
      <c r="A901" s="23"/>
      <c r="B901" s="28"/>
      <c r="C901" s="36"/>
      <c r="D901" s="25"/>
      <c r="E901" s="21"/>
      <c r="F901" s="21"/>
      <c r="G901" s="43"/>
      <c r="H901" s="21"/>
      <c r="I901" s="162"/>
      <c r="J901" s="522" t="str">
        <f t="shared" si="105"/>
        <v/>
      </c>
      <c r="K901" s="20">
        <f t="shared" si="106"/>
        <v>0</v>
      </c>
      <c r="L901" s="20" t="str">
        <f t="shared" si="107"/>
        <v/>
      </c>
      <c r="M901" s="20" t="str">
        <f t="shared" si="108"/>
        <v/>
      </c>
      <c r="N901" s="20"/>
      <c r="O901" s="20">
        <f t="shared" si="109"/>
        <v>0</v>
      </c>
      <c r="P901" s="20">
        <f t="shared" si="110"/>
        <v>0</v>
      </c>
      <c r="Q901" s="20" t="str">
        <f t="shared" si="111"/>
        <v/>
      </c>
      <c r="R901" s="20">
        <f t="shared" si="112"/>
        <v>0</v>
      </c>
      <c r="S901" s="20"/>
      <c r="T901" s="20"/>
      <c r="U901" s="20"/>
      <c r="V901" s="20"/>
      <c r="W901" s="20"/>
      <c r="X901" s="20"/>
      <c r="Y901" s="20"/>
      <c r="Z901" s="20"/>
      <c r="AA901" s="20"/>
      <c r="AB901" s="21"/>
      <c r="AC901" s="21"/>
    </row>
    <row r="902" spans="1:29" s="17" customFormat="1" x14ac:dyDescent="0.2">
      <c r="A902" s="23"/>
      <c r="B902" s="28"/>
      <c r="C902" s="36"/>
      <c r="D902" s="25"/>
      <c r="E902" s="21"/>
      <c r="F902" s="21"/>
      <c r="G902" s="43"/>
      <c r="H902" s="21"/>
      <c r="I902" s="162"/>
      <c r="J902" s="522" t="str">
        <f t="shared" si="105"/>
        <v/>
      </c>
      <c r="K902" s="20">
        <f t="shared" si="106"/>
        <v>0</v>
      </c>
      <c r="L902" s="20" t="str">
        <f t="shared" si="107"/>
        <v/>
      </c>
      <c r="M902" s="20" t="str">
        <f t="shared" si="108"/>
        <v/>
      </c>
      <c r="N902" s="20"/>
      <c r="O902" s="20">
        <f t="shared" si="109"/>
        <v>0</v>
      </c>
      <c r="P902" s="20">
        <f t="shared" si="110"/>
        <v>0</v>
      </c>
      <c r="Q902" s="20" t="str">
        <f t="shared" si="111"/>
        <v/>
      </c>
      <c r="R902" s="20">
        <f t="shared" si="112"/>
        <v>0</v>
      </c>
      <c r="S902" s="20"/>
      <c r="T902" s="20"/>
      <c r="U902" s="20"/>
      <c r="V902" s="20"/>
      <c r="W902" s="20"/>
      <c r="X902" s="20"/>
      <c r="Y902" s="20"/>
      <c r="Z902" s="20"/>
      <c r="AA902" s="20"/>
      <c r="AB902" s="21"/>
      <c r="AC902" s="21"/>
    </row>
    <row r="903" spans="1:29" s="17" customFormat="1" x14ac:dyDescent="0.2">
      <c r="A903" s="23"/>
      <c r="B903" s="28"/>
      <c r="C903" s="36"/>
      <c r="D903" s="25"/>
      <c r="E903" s="21"/>
      <c r="F903" s="21"/>
      <c r="G903" s="43"/>
      <c r="H903" s="21"/>
      <c r="I903" s="162"/>
      <c r="J903" s="522" t="str">
        <f t="shared" si="105"/>
        <v/>
      </c>
      <c r="K903" s="20">
        <f t="shared" si="106"/>
        <v>0</v>
      </c>
      <c r="L903" s="20" t="str">
        <f t="shared" si="107"/>
        <v/>
      </c>
      <c r="M903" s="20" t="str">
        <f t="shared" si="108"/>
        <v/>
      </c>
      <c r="N903" s="20"/>
      <c r="O903" s="20">
        <f t="shared" si="109"/>
        <v>0</v>
      </c>
      <c r="P903" s="20">
        <f t="shared" si="110"/>
        <v>0</v>
      </c>
      <c r="Q903" s="20" t="str">
        <f t="shared" si="111"/>
        <v/>
      </c>
      <c r="R903" s="20">
        <f t="shared" si="112"/>
        <v>0</v>
      </c>
      <c r="S903" s="20"/>
      <c r="T903" s="20"/>
      <c r="U903" s="20"/>
      <c r="V903" s="20"/>
      <c r="W903" s="20"/>
      <c r="X903" s="20"/>
      <c r="Y903" s="20"/>
      <c r="Z903" s="20"/>
      <c r="AA903" s="20"/>
      <c r="AB903" s="21"/>
      <c r="AC903" s="21"/>
    </row>
    <row r="904" spans="1:29" s="17" customFormat="1" x14ac:dyDescent="0.2">
      <c r="A904" s="23"/>
      <c r="B904" s="28"/>
      <c r="C904" s="36"/>
      <c r="D904" s="25"/>
      <c r="E904" s="21"/>
      <c r="F904" s="21"/>
      <c r="G904" s="43"/>
      <c r="H904" s="21"/>
      <c r="I904" s="162"/>
      <c r="J904" s="522" t="str">
        <f t="shared" si="105"/>
        <v/>
      </c>
      <c r="K904" s="20">
        <f t="shared" si="106"/>
        <v>0</v>
      </c>
      <c r="L904" s="20" t="str">
        <f t="shared" si="107"/>
        <v/>
      </c>
      <c r="M904" s="20" t="str">
        <f t="shared" si="108"/>
        <v/>
      </c>
      <c r="N904" s="20"/>
      <c r="O904" s="20">
        <f t="shared" si="109"/>
        <v>0</v>
      </c>
      <c r="P904" s="20">
        <f t="shared" si="110"/>
        <v>0</v>
      </c>
      <c r="Q904" s="20" t="str">
        <f t="shared" si="111"/>
        <v/>
      </c>
      <c r="R904" s="20">
        <f t="shared" si="112"/>
        <v>0</v>
      </c>
      <c r="S904" s="20"/>
      <c r="T904" s="20"/>
      <c r="U904" s="20"/>
      <c r="V904" s="20"/>
      <c r="W904" s="20"/>
      <c r="X904" s="20"/>
      <c r="Y904" s="20"/>
      <c r="Z904" s="20"/>
      <c r="AA904" s="20"/>
      <c r="AB904" s="21"/>
      <c r="AC904" s="21"/>
    </row>
    <row r="905" spans="1:29" s="17" customFormat="1" x14ac:dyDescent="0.2">
      <c r="A905" s="23"/>
      <c r="B905" s="28"/>
      <c r="C905" s="36"/>
      <c r="D905" s="25"/>
      <c r="E905" s="21"/>
      <c r="F905" s="21"/>
      <c r="G905" s="43"/>
      <c r="H905" s="21"/>
      <c r="I905" s="162"/>
      <c r="J905" s="522" t="str">
        <f t="shared" si="105"/>
        <v/>
      </c>
      <c r="K905" s="20">
        <f t="shared" si="106"/>
        <v>0</v>
      </c>
      <c r="L905" s="20" t="str">
        <f t="shared" si="107"/>
        <v/>
      </c>
      <c r="M905" s="20" t="str">
        <f t="shared" si="108"/>
        <v/>
      </c>
      <c r="N905" s="20"/>
      <c r="O905" s="20">
        <f t="shared" si="109"/>
        <v>0</v>
      </c>
      <c r="P905" s="20">
        <f t="shared" si="110"/>
        <v>0</v>
      </c>
      <c r="Q905" s="20" t="str">
        <f t="shared" si="111"/>
        <v/>
      </c>
      <c r="R905" s="20">
        <f t="shared" si="112"/>
        <v>0</v>
      </c>
      <c r="S905" s="20"/>
      <c r="T905" s="20"/>
      <c r="U905" s="20"/>
      <c r="V905" s="20"/>
      <c r="W905" s="20"/>
      <c r="X905" s="20"/>
      <c r="Y905" s="20"/>
      <c r="Z905" s="20"/>
      <c r="AA905" s="20"/>
      <c r="AB905" s="21"/>
      <c r="AC905" s="21"/>
    </row>
    <row r="906" spans="1:29" s="17" customFormat="1" x14ac:dyDescent="0.2">
      <c r="A906" s="23"/>
      <c r="B906" s="28"/>
      <c r="C906" s="36"/>
      <c r="D906" s="25"/>
      <c r="E906" s="21"/>
      <c r="F906" s="21"/>
      <c r="G906" s="43"/>
      <c r="H906" s="21"/>
      <c r="I906" s="162"/>
      <c r="J906" s="522" t="str">
        <f t="shared" si="105"/>
        <v/>
      </c>
      <c r="K906" s="20">
        <f t="shared" si="106"/>
        <v>0</v>
      </c>
      <c r="L906" s="20" t="str">
        <f t="shared" si="107"/>
        <v/>
      </c>
      <c r="M906" s="20" t="str">
        <f t="shared" si="108"/>
        <v/>
      </c>
      <c r="N906" s="20"/>
      <c r="O906" s="20">
        <f t="shared" si="109"/>
        <v>0</v>
      </c>
      <c r="P906" s="20">
        <f t="shared" si="110"/>
        <v>0</v>
      </c>
      <c r="Q906" s="20" t="str">
        <f t="shared" si="111"/>
        <v/>
      </c>
      <c r="R906" s="20">
        <f t="shared" si="112"/>
        <v>0</v>
      </c>
      <c r="S906" s="20"/>
      <c r="T906" s="20"/>
      <c r="U906" s="20"/>
      <c r="V906" s="20"/>
      <c r="W906" s="20"/>
      <c r="X906" s="20"/>
      <c r="Y906" s="20"/>
      <c r="Z906" s="20"/>
      <c r="AA906" s="20"/>
      <c r="AB906" s="21"/>
      <c r="AC906" s="21"/>
    </row>
    <row r="907" spans="1:29" s="17" customFormat="1" x14ac:dyDescent="0.2">
      <c r="A907" s="23"/>
      <c r="B907" s="28"/>
      <c r="C907" s="36"/>
      <c r="D907" s="25"/>
      <c r="E907" s="21"/>
      <c r="F907" s="21"/>
      <c r="G907" s="43"/>
      <c r="H907" s="21"/>
      <c r="I907" s="162"/>
      <c r="J907" s="522" t="str">
        <f t="shared" ref="J907:J970" si="113">IF(K907=K906,"",SUMIF(K:K,K907,I:I))</f>
        <v/>
      </c>
      <c r="K907" s="20">
        <f t="shared" si="106"/>
        <v>0</v>
      </c>
      <c r="L907" s="20" t="str">
        <f t="shared" si="107"/>
        <v/>
      </c>
      <c r="M907" s="20" t="str">
        <f t="shared" si="108"/>
        <v/>
      </c>
      <c r="N907" s="20"/>
      <c r="O907" s="20">
        <f t="shared" si="109"/>
        <v>0</v>
      </c>
      <c r="P907" s="20">
        <f t="shared" si="110"/>
        <v>0</v>
      </c>
      <c r="Q907" s="20" t="str">
        <f t="shared" si="111"/>
        <v/>
      </c>
      <c r="R907" s="20">
        <f t="shared" si="112"/>
        <v>0</v>
      </c>
      <c r="S907" s="20"/>
      <c r="T907" s="20"/>
      <c r="U907" s="20"/>
      <c r="V907" s="20"/>
      <c r="W907" s="20"/>
      <c r="X907" s="20"/>
      <c r="Y907" s="20"/>
      <c r="Z907" s="20"/>
      <c r="AA907" s="20"/>
      <c r="AB907" s="21"/>
      <c r="AC907" s="21"/>
    </row>
    <row r="908" spans="1:29" s="17" customFormat="1" x14ac:dyDescent="0.2">
      <c r="A908" s="23"/>
      <c r="B908" s="28"/>
      <c r="C908" s="36"/>
      <c r="D908" s="25"/>
      <c r="E908" s="21"/>
      <c r="F908" s="21"/>
      <c r="G908" s="43"/>
      <c r="H908" s="21"/>
      <c r="I908" s="162"/>
      <c r="J908" s="522" t="str">
        <f t="shared" si="113"/>
        <v/>
      </c>
      <c r="K908" s="20">
        <f t="shared" ref="K908:K971" si="114">IF(ISBLANK(A908),K907,A908)</f>
        <v>0</v>
      </c>
      <c r="L908" s="20" t="str">
        <f t="shared" si="107"/>
        <v/>
      </c>
      <c r="M908" s="20" t="str">
        <f t="shared" si="108"/>
        <v/>
      </c>
      <c r="N908" s="20"/>
      <c r="O908" s="20">
        <f t="shared" si="109"/>
        <v>0</v>
      </c>
      <c r="P908" s="20">
        <f t="shared" si="110"/>
        <v>0</v>
      </c>
      <c r="Q908" s="20" t="str">
        <f t="shared" si="111"/>
        <v/>
      </c>
      <c r="R908" s="20">
        <f t="shared" si="112"/>
        <v>0</v>
      </c>
      <c r="S908" s="20"/>
      <c r="T908" s="20"/>
      <c r="U908" s="20"/>
      <c r="V908" s="20"/>
      <c r="W908" s="20"/>
      <c r="X908" s="20"/>
      <c r="Y908" s="20"/>
      <c r="Z908" s="20"/>
      <c r="AA908" s="20"/>
      <c r="AB908" s="21"/>
      <c r="AC908" s="21"/>
    </row>
    <row r="909" spans="1:29" s="17" customFormat="1" x14ac:dyDescent="0.2">
      <c r="A909" s="23"/>
      <c r="B909" s="28"/>
      <c r="C909" s="36"/>
      <c r="D909" s="25"/>
      <c r="E909" s="21"/>
      <c r="F909" s="21"/>
      <c r="G909" s="43"/>
      <c r="H909" s="21"/>
      <c r="I909" s="162"/>
      <c r="J909" s="522" t="str">
        <f t="shared" si="113"/>
        <v/>
      </c>
      <c r="K909" s="20">
        <f t="shared" si="114"/>
        <v>0</v>
      </c>
      <c r="L909" s="20" t="str">
        <f t="shared" si="107"/>
        <v/>
      </c>
      <c r="M909" s="20" t="str">
        <f t="shared" si="108"/>
        <v/>
      </c>
      <c r="N909" s="20"/>
      <c r="O909" s="20">
        <f t="shared" si="109"/>
        <v>0</v>
      </c>
      <c r="P909" s="20">
        <f t="shared" si="110"/>
        <v>0</v>
      </c>
      <c r="Q909" s="20" t="str">
        <f t="shared" si="111"/>
        <v/>
      </c>
      <c r="R909" s="20">
        <f t="shared" si="112"/>
        <v>0</v>
      </c>
      <c r="S909" s="20"/>
      <c r="T909" s="20"/>
      <c r="U909" s="20"/>
      <c r="V909" s="20"/>
      <c r="W909" s="20"/>
      <c r="X909" s="20"/>
      <c r="Y909" s="20"/>
      <c r="Z909" s="20"/>
      <c r="AA909" s="20"/>
      <c r="AB909" s="21"/>
      <c r="AC909" s="21"/>
    </row>
    <row r="910" spans="1:29" s="17" customFormat="1" x14ac:dyDescent="0.2">
      <c r="A910" s="23"/>
      <c r="B910" s="28"/>
      <c r="C910" s="36"/>
      <c r="D910" s="25"/>
      <c r="E910" s="21"/>
      <c r="F910" s="21"/>
      <c r="G910" s="43"/>
      <c r="H910" s="21"/>
      <c r="I910" s="162"/>
      <c r="J910" s="522" t="str">
        <f t="shared" si="113"/>
        <v/>
      </c>
      <c r="K910" s="20">
        <f t="shared" si="114"/>
        <v>0</v>
      </c>
      <c r="L910" s="20" t="str">
        <f t="shared" si="107"/>
        <v/>
      </c>
      <c r="M910" s="20" t="str">
        <f t="shared" si="108"/>
        <v/>
      </c>
      <c r="N910" s="20"/>
      <c r="O910" s="20">
        <f t="shared" si="109"/>
        <v>0</v>
      </c>
      <c r="P910" s="20">
        <f t="shared" si="110"/>
        <v>0</v>
      </c>
      <c r="Q910" s="20" t="str">
        <f t="shared" si="111"/>
        <v/>
      </c>
      <c r="R910" s="20">
        <f t="shared" si="112"/>
        <v>0</v>
      </c>
      <c r="S910" s="20"/>
      <c r="T910" s="20"/>
      <c r="U910" s="20"/>
      <c r="V910" s="20"/>
      <c r="W910" s="20"/>
      <c r="X910" s="20"/>
      <c r="Y910" s="20"/>
      <c r="Z910" s="20"/>
      <c r="AA910" s="20"/>
      <c r="AB910" s="21"/>
      <c r="AC910" s="21"/>
    </row>
    <row r="911" spans="1:29" s="17" customFormat="1" x14ac:dyDescent="0.2">
      <c r="A911" s="23"/>
      <c r="B911" s="28"/>
      <c r="C911" s="36"/>
      <c r="D911" s="25"/>
      <c r="E911" s="21"/>
      <c r="F911" s="21"/>
      <c r="G911" s="43"/>
      <c r="H911" s="21"/>
      <c r="I911" s="162"/>
      <c r="J911" s="522" t="str">
        <f t="shared" si="113"/>
        <v/>
      </c>
      <c r="K911" s="20">
        <f t="shared" si="114"/>
        <v>0</v>
      </c>
      <c r="L911" s="20" t="str">
        <f t="shared" ref="L911:L974" si="115">LEFT(H911,11)</f>
        <v/>
      </c>
      <c r="M911" s="20" t="str">
        <f t="shared" ref="M911:M974" si="116">LEFT(E911,2)</f>
        <v/>
      </c>
      <c r="N911" s="20"/>
      <c r="O911" s="20">
        <f t="shared" ref="O911:O974" si="117">K911</f>
        <v>0</v>
      </c>
      <c r="P911" s="20">
        <f t="shared" ref="P911:P974" si="118">LEN(L911)</f>
        <v>0</v>
      </c>
      <c r="Q911" s="20" t="str">
        <f t="shared" ref="Q911:Q974" si="119">IF(LEN(L911)=11,L911,IF(LEN(L911)=10,CONCATENATE(L911," "),IF(LEN(L911)=9,CONCATENATE(L911,"  "),IF(LEN(L911)=8,CONCATENATE(L911,"   "),""))))</f>
        <v/>
      </c>
      <c r="R911" s="20">
        <f t="shared" ref="R911:R974" si="120">LEN(Q911)</f>
        <v>0</v>
      </c>
      <c r="S911" s="20"/>
      <c r="T911" s="20"/>
      <c r="U911" s="20"/>
      <c r="V911" s="20"/>
      <c r="W911" s="20"/>
      <c r="X911" s="20"/>
      <c r="Y911" s="20"/>
      <c r="Z911" s="20"/>
      <c r="AA911" s="20"/>
      <c r="AB911" s="21"/>
      <c r="AC911" s="21"/>
    </row>
    <row r="912" spans="1:29" s="17" customFormat="1" x14ac:dyDescent="0.2">
      <c r="A912" s="23"/>
      <c r="B912" s="28"/>
      <c r="C912" s="36"/>
      <c r="D912" s="25"/>
      <c r="E912" s="21"/>
      <c r="F912" s="21"/>
      <c r="G912" s="43"/>
      <c r="H912" s="21"/>
      <c r="I912" s="162"/>
      <c r="J912" s="522" t="str">
        <f t="shared" si="113"/>
        <v/>
      </c>
      <c r="K912" s="20">
        <f t="shared" si="114"/>
        <v>0</v>
      </c>
      <c r="L912" s="20" t="str">
        <f t="shared" si="115"/>
        <v/>
      </c>
      <c r="M912" s="20" t="str">
        <f t="shared" si="116"/>
        <v/>
      </c>
      <c r="N912" s="20"/>
      <c r="O912" s="20">
        <f t="shared" si="117"/>
        <v>0</v>
      </c>
      <c r="P912" s="20">
        <f t="shared" si="118"/>
        <v>0</v>
      </c>
      <c r="Q912" s="20" t="str">
        <f t="shared" si="119"/>
        <v/>
      </c>
      <c r="R912" s="20">
        <f t="shared" si="120"/>
        <v>0</v>
      </c>
      <c r="S912" s="20"/>
      <c r="T912" s="20"/>
      <c r="U912" s="20"/>
      <c r="V912" s="20"/>
      <c r="W912" s="20"/>
      <c r="X912" s="20"/>
      <c r="Y912" s="20"/>
      <c r="Z912" s="20"/>
      <c r="AA912" s="20"/>
      <c r="AB912" s="21"/>
      <c r="AC912" s="21"/>
    </row>
    <row r="913" spans="1:29" s="17" customFormat="1" x14ac:dyDescent="0.2">
      <c r="A913" s="23"/>
      <c r="B913" s="28"/>
      <c r="C913" s="36"/>
      <c r="D913" s="25"/>
      <c r="E913" s="21"/>
      <c r="F913" s="21"/>
      <c r="G913" s="43"/>
      <c r="H913" s="21"/>
      <c r="I913" s="162"/>
      <c r="J913" s="522" t="str">
        <f t="shared" si="113"/>
        <v/>
      </c>
      <c r="K913" s="20">
        <f t="shared" si="114"/>
        <v>0</v>
      </c>
      <c r="L913" s="20" t="str">
        <f t="shared" si="115"/>
        <v/>
      </c>
      <c r="M913" s="20" t="str">
        <f t="shared" si="116"/>
        <v/>
      </c>
      <c r="N913" s="20"/>
      <c r="O913" s="20">
        <f t="shared" si="117"/>
        <v>0</v>
      </c>
      <c r="P913" s="20">
        <f t="shared" si="118"/>
        <v>0</v>
      </c>
      <c r="Q913" s="20" t="str">
        <f t="shared" si="119"/>
        <v/>
      </c>
      <c r="R913" s="20">
        <f t="shared" si="120"/>
        <v>0</v>
      </c>
      <c r="S913" s="20"/>
      <c r="T913" s="20"/>
      <c r="U913" s="20"/>
      <c r="V913" s="20"/>
      <c r="W913" s="20"/>
      <c r="X913" s="20"/>
      <c r="Y913" s="20"/>
      <c r="Z913" s="20"/>
      <c r="AA913" s="20"/>
      <c r="AB913" s="21"/>
      <c r="AC913" s="21"/>
    </row>
    <row r="914" spans="1:29" s="17" customFormat="1" x14ac:dyDescent="0.2">
      <c r="A914" s="23"/>
      <c r="B914" s="28"/>
      <c r="C914" s="36"/>
      <c r="D914" s="25"/>
      <c r="E914" s="21"/>
      <c r="F914" s="21"/>
      <c r="G914" s="43"/>
      <c r="H914" s="21"/>
      <c r="I914" s="162"/>
      <c r="J914" s="522" t="str">
        <f t="shared" si="113"/>
        <v/>
      </c>
      <c r="K914" s="20">
        <f t="shared" si="114"/>
        <v>0</v>
      </c>
      <c r="L914" s="20" t="str">
        <f t="shared" si="115"/>
        <v/>
      </c>
      <c r="M914" s="20" t="str">
        <f t="shared" si="116"/>
        <v/>
      </c>
      <c r="N914" s="20"/>
      <c r="O914" s="20">
        <f t="shared" si="117"/>
        <v>0</v>
      </c>
      <c r="P914" s="20">
        <f t="shared" si="118"/>
        <v>0</v>
      </c>
      <c r="Q914" s="20" t="str">
        <f t="shared" si="119"/>
        <v/>
      </c>
      <c r="R914" s="20">
        <f t="shared" si="120"/>
        <v>0</v>
      </c>
      <c r="S914" s="20"/>
      <c r="T914" s="20"/>
      <c r="U914" s="20"/>
      <c r="V914" s="20"/>
      <c r="W914" s="20"/>
      <c r="X914" s="20"/>
      <c r="Y914" s="20"/>
      <c r="Z914" s="20"/>
      <c r="AA914" s="20"/>
      <c r="AB914" s="21"/>
      <c r="AC914" s="21"/>
    </row>
    <row r="915" spans="1:29" s="17" customFormat="1" x14ac:dyDescent="0.2">
      <c r="A915" s="23"/>
      <c r="B915" s="28"/>
      <c r="C915" s="36"/>
      <c r="D915" s="25"/>
      <c r="E915" s="21"/>
      <c r="F915" s="21"/>
      <c r="G915" s="43"/>
      <c r="H915" s="21"/>
      <c r="I915" s="162"/>
      <c r="J915" s="522" t="str">
        <f t="shared" si="113"/>
        <v/>
      </c>
      <c r="K915" s="20">
        <f t="shared" si="114"/>
        <v>0</v>
      </c>
      <c r="L915" s="20" t="str">
        <f t="shared" si="115"/>
        <v/>
      </c>
      <c r="M915" s="20" t="str">
        <f t="shared" si="116"/>
        <v/>
      </c>
      <c r="N915" s="20"/>
      <c r="O915" s="20">
        <f t="shared" si="117"/>
        <v>0</v>
      </c>
      <c r="P915" s="20">
        <f t="shared" si="118"/>
        <v>0</v>
      </c>
      <c r="Q915" s="20" t="str">
        <f t="shared" si="119"/>
        <v/>
      </c>
      <c r="R915" s="20">
        <f t="shared" si="120"/>
        <v>0</v>
      </c>
      <c r="S915" s="20"/>
      <c r="T915" s="20"/>
      <c r="U915" s="20"/>
      <c r="V915" s="20"/>
      <c r="W915" s="20"/>
      <c r="X915" s="20"/>
      <c r="Y915" s="20"/>
      <c r="Z915" s="20"/>
      <c r="AA915" s="20"/>
      <c r="AB915" s="21"/>
      <c r="AC915" s="21"/>
    </row>
    <row r="916" spans="1:29" s="17" customFormat="1" x14ac:dyDescent="0.2">
      <c r="A916" s="23"/>
      <c r="B916" s="28"/>
      <c r="C916" s="36"/>
      <c r="D916" s="25"/>
      <c r="E916" s="21"/>
      <c r="F916" s="21"/>
      <c r="G916" s="43"/>
      <c r="H916" s="21"/>
      <c r="I916" s="162"/>
      <c r="J916" s="522" t="str">
        <f t="shared" si="113"/>
        <v/>
      </c>
      <c r="K916" s="20">
        <f t="shared" si="114"/>
        <v>0</v>
      </c>
      <c r="L916" s="20" t="str">
        <f t="shared" si="115"/>
        <v/>
      </c>
      <c r="M916" s="20" t="str">
        <f t="shared" si="116"/>
        <v/>
      </c>
      <c r="N916" s="20"/>
      <c r="O916" s="20">
        <f t="shared" si="117"/>
        <v>0</v>
      </c>
      <c r="P916" s="20">
        <f t="shared" si="118"/>
        <v>0</v>
      </c>
      <c r="Q916" s="20" t="str">
        <f t="shared" si="119"/>
        <v/>
      </c>
      <c r="R916" s="20">
        <f t="shared" si="120"/>
        <v>0</v>
      </c>
      <c r="S916" s="20"/>
      <c r="T916" s="20"/>
      <c r="U916" s="20"/>
      <c r="V916" s="20"/>
      <c r="W916" s="20"/>
      <c r="X916" s="20"/>
      <c r="Y916" s="20"/>
      <c r="Z916" s="20"/>
      <c r="AA916" s="20"/>
      <c r="AB916" s="21"/>
      <c r="AC916" s="21"/>
    </row>
    <row r="917" spans="1:29" s="17" customFormat="1" x14ac:dyDescent="0.2">
      <c r="A917" s="23"/>
      <c r="B917" s="28"/>
      <c r="C917" s="36"/>
      <c r="D917" s="25"/>
      <c r="E917" s="21"/>
      <c r="F917" s="21"/>
      <c r="G917" s="43"/>
      <c r="H917" s="21"/>
      <c r="I917" s="162"/>
      <c r="J917" s="522" t="str">
        <f t="shared" si="113"/>
        <v/>
      </c>
      <c r="K917" s="20">
        <f t="shared" si="114"/>
        <v>0</v>
      </c>
      <c r="L917" s="20" t="str">
        <f t="shared" si="115"/>
        <v/>
      </c>
      <c r="M917" s="20" t="str">
        <f t="shared" si="116"/>
        <v/>
      </c>
      <c r="N917" s="20"/>
      <c r="O917" s="20">
        <f t="shared" si="117"/>
        <v>0</v>
      </c>
      <c r="P917" s="20">
        <f t="shared" si="118"/>
        <v>0</v>
      </c>
      <c r="Q917" s="20" t="str">
        <f t="shared" si="119"/>
        <v/>
      </c>
      <c r="R917" s="20">
        <f t="shared" si="120"/>
        <v>0</v>
      </c>
      <c r="S917" s="20"/>
      <c r="T917" s="20"/>
      <c r="U917" s="20"/>
      <c r="V917" s="20"/>
      <c r="W917" s="20"/>
      <c r="X917" s="20"/>
      <c r="Y917" s="20"/>
      <c r="Z917" s="20"/>
      <c r="AA917" s="20"/>
      <c r="AB917" s="21"/>
      <c r="AC917" s="21"/>
    </row>
    <row r="918" spans="1:29" s="17" customFormat="1" x14ac:dyDescent="0.2">
      <c r="A918" s="23"/>
      <c r="B918" s="28"/>
      <c r="C918" s="36"/>
      <c r="D918" s="25"/>
      <c r="E918" s="21"/>
      <c r="F918" s="21"/>
      <c r="G918" s="43"/>
      <c r="H918" s="21"/>
      <c r="I918" s="162"/>
      <c r="J918" s="522" t="str">
        <f t="shared" si="113"/>
        <v/>
      </c>
      <c r="K918" s="20">
        <f t="shared" si="114"/>
        <v>0</v>
      </c>
      <c r="L918" s="20" t="str">
        <f t="shared" si="115"/>
        <v/>
      </c>
      <c r="M918" s="20" t="str">
        <f t="shared" si="116"/>
        <v/>
      </c>
      <c r="N918" s="20"/>
      <c r="O918" s="20">
        <f t="shared" si="117"/>
        <v>0</v>
      </c>
      <c r="P918" s="20">
        <f t="shared" si="118"/>
        <v>0</v>
      </c>
      <c r="Q918" s="20" t="str">
        <f t="shared" si="119"/>
        <v/>
      </c>
      <c r="R918" s="20">
        <f t="shared" si="120"/>
        <v>0</v>
      </c>
      <c r="S918" s="20"/>
      <c r="T918" s="20"/>
      <c r="U918" s="20"/>
      <c r="V918" s="20"/>
      <c r="W918" s="20"/>
      <c r="X918" s="20"/>
      <c r="Y918" s="20"/>
      <c r="Z918" s="20"/>
      <c r="AA918" s="20"/>
      <c r="AB918" s="21"/>
      <c r="AC918" s="21"/>
    </row>
    <row r="919" spans="1:29" s="17" customFormat="1" x14ac:dyDescent="0.2">
      <c r="A919" s="23"/>
      <c r="B919" s="28"/>
      <c r="C919" s="36"/>
      <c r="D919" s="25"/>
      <c r="E919" s="21"/>
      <c r="F919" s="21"/>
      <c r="G919" s="43"/>
      <c r="H919" s="21"/>
      <c r="I919" s="162"/>
      <c r="J919" s="522" t="str">
        <f t="shared" si="113"/>
        <v/>
      </c>
      <c r="K919" s="20">
        <f t="shared" si="114"/>
        <v>0</v>
      </c>
      <c r="L919" s="20" t="str">
        <f t="shared" si="115"/>
        <v/>
      </c>
      <c r="M919" s="20" t="str">
        <f t="shared" si="116"/>
        <v/>
      </c>
      <c r="N919" s="20"/>
      <c r="O919" s="20">
        <f t="shared" si="117"/>
        <v>0</v>
      </c>
      <c r="P919" s="20">
        <f t="shared" si="118"/>
        <v>0</v>
      </c>
      <c r="Q919" s="20" t="str">
        <f t="shared" si="119"/>
        <v/>
      </c>
      <c r="R919" s="20">
        <f t="shared" si="120"/>
        <v>0</v>
      </c>
      <c r="S919" s="20"/>
      <c r="T919" s="20"/>
      <c r="U919" s="20"/>
      <c r="V919" s="20"/>
      <c r="W919" s="20"/>
      <c r="X919" s="20"/>
      <c r="Y919" s="20"/>
      <c r="Z919" s="20"/>
      <c r="AA919" s="20"/>
      <c r="AB919" s="21"/>
      <c r="AC919" s="21"/>
    </row>
    <row r="920" spans="1:29" s="17" customFormat="1" x14ac:dyDescent="0.2">
      <c r="A920" s="23"/>
      <c r="B920" s="28"/>
      <c r="C920" s="36"/>
      <c r="D920" s="25"/>
      <c r="E920" s="21"/>
      <c r="F920" s="21"/>
      <c r="G920" s="43"/>
      <c r="H920" s="21"/>
      <c r="I920" s="162"/>
      <c r="J920" s="522" t="str">
        <f t="shared" si="113"/>
        <v/>
      </c>
      <c r="K920" s="20">
        <f t="shared" si="114"/>
        <v>0</v>
      </c>
      <c r="L920" s="20" t="str">
        <f t="shared" si="115"/>
        <v/>
      </c>
      <c r="M920" s="20" t="str">
        <f t="shared" si="116"/>
        <v/>
      </c>
      <c r="N920" s="20"/>
      <c r="O920" s="20">
        <f t="shared" si="117"/>
        <v>0</v>
      </c>
      <c r="P920" s="20">
        <f t="shared" si="118"/>
        <v>0</v>
      </c>
      <c r="Q920" s="20" t="str">
        <f t="shared" si="119"/>
        <v/>
      </c>
      <c r="R920" s="20">
        <f t="shared" si="120"/>
        <v>0</v>
      </c>
      <c r="S920" s="20"/>
      <c r="T920" s="20"/>
      <c r="U920" s="20"/>
      <c r="V920" s="20"/>
      <c r="W920" s="20"/>
      <c r="X920" s="20"/>
      <c r="Y920" s="20"/>
      <c r="Z920" s="20"/>
      <c r="AA920" s="20"/>
      <c r="AB920" s="21"/>
      <c r="AC920" s="21"/>
    </row>
    <row r="921" spans="1:29" s="17" customFormat="1" x14ac:dyDescent="0.2">
      <c r="A921" s="23"/>
      <c r="B921" s="28"/>
      <c r="C921" s="36"/>
      <c r="D921" s="25"/>
      <c r="E921" s="21"/>
      <c r="F921" s="21"/>
      <c r="G921" s="43"/>
      <c r="H921" s="21"/>
      <c r="I921" s="162"/>
      <c r="J921" s="522" t="str">
        <f t="shared" si="113"/>
        <v/>
      </c>
      <c r="K921" s="20">
        <f t="shared" si="114"/>
        <v>0</v>
      </c>
      <c r="L921" s="20" t="str">
        <f t="shared" si="115"/>
        <v/>
      </c>
      <c r="M921" s="20" t="str">
        <f t="shared" si="116"/>
        <v/>
      </c>
      <c r="N921" s="20"/>
      <c r="O921" s="20">
        <f t="shared" si="117"/>
        <v>0</v>
      </c>
      <c r="P921" s="20">
        <f t="shared" si="118"/>
        <v>0</v>
      </c>
      <c r="Q921" s="20" t="str">
        <f t="shared" si="119"/>
        <v/>
      </c>
      <c r="R921" s="20">
        <f t="shared" si="120"/>
        <v>0</v>
      </c>
      <c r="S921" s="20"/>
      <c r="T921" s="20"/>
      <c r="U921" s="20"/>
      <c r="V921" s="20"/>
      <c r="W921" s="20"/>
      <c r="X921" s="20"/>
      <c r="Y921" s="20"/>
      <c r="Z921" s="20"/>
      <c r="AA921" s="20"/>
      <c r="AB921" s="21"/>
      <c r="AC921" s="21"/>
    </row>
    <row r="922" spans="1:29" s="17" customFormat="1" x14ac:dyDescent="0.2">
      <c r="A922" s="23"/>
      <c r="B922" s="28"/>
      <c r="C922" s="36"/>
      <c r="D922" s="25"/>
      <c r="E922" s="21"/>
      <c r="F922" s="21"/>
      <c r="G922" s="43"/>
      <c r="H922" s="21"/>
      <c r="I922" s="162"/>
      <c r="J922" s="522" t="str">
        <f t="shared" si="113"/>
        <v/>
      </c>
      <c r="K922" s="20">
        <f t="shared" si="114"/>
        <v>0</v>
      </c>
      <c r="L922" s="20" t="str">
        <f t="shared" si="115"/>
        <v/>
      </c>
      <c r="M922" s="20" t="str">
        <f t="shared" si="116"/>
        <v/>
      </c>
      <c r="N922" s="20"/>
      <c r="O922" s="20">
        <f t="shared" si="117"/>
        <v>0</v>
      </c>
      <c r="P922" s="20">
        <f t="shared" si="118"/>
        <v>0</v>
      </c>
      <c r="Q922" s="20" t="str">
        <f t="shared" si="119"/>
        <v/>
      </c>
      <c r="R922" s="20">
        <f t="shared" si="120"/>
        <v>0</v>
      </c>
      <c r="S922" s="20"/>
      <c r="T922" s="20"/>
      <c r="U922" s="20"/>
      <c r="V922" s="20"/>
      <c r="W922" s="20"/>
      <c r="X922" s="20"/>
      <c r="Y922" s="20"/>
      <c r="Z922" s="20"/>
      <c r="AA922" s="20"/>
      <c r="AB922" s="21"/>
      <c r="AC922" s="21"/>
    </row>
    <row r="923" spans="1:29" s="17" customFormat="1" x14ac:dyDescent="0.2">
      <c r="A923" s="23"/>
      <c r="B923" s="28"/>
      <c r="C923" s="36"/>
      <c r="D923" s="25"/>
      <c r="E923" s="21"/>
      <c r="F923" s="21"/>
      <c r="G923" s="43"/>
      <c r="H923" s="21"/>
      <c r="I923" s="162"/>
      <c r="J923" s="522" t="str">
        <f t="shared" si="113"/>
        <v/>
      </c>
      <c r="K923" s="20">
        <f t="shared" si="114"/>
        <v>0</v>
      </c>
      <c r="L923" s="20" t="str">
        <f t="shared" si="115"/>
        <v/>
      </c>
      <c r="M923" s="20" t="str">
        <f t="shared" si="116"/>
        <v/>
      </c>
      <c r="N923" s="20"/>
      <c r="O923" s="20">
        <f t="shared" si="117"/>
        <v>0</v>
      </c>
      <c r="P923" s="20">
        <f t="shared" si="118"/>
        <v>0</v>
      </c>
      <c r="Q923" s="20" t="str">
        <f t="shared" si="119"/>
        <v/>
      </c>
      <c r="R923" s="20">
        <f t="shared" si="120"/>
        <v>0</v>
      </c>
      <c r="S923" s="20"/>
      <c r="T923" s="20"/>
      <c r="U923" s="20"/>
      <c r="V923" s="20"/>
      <c r="W923" s="20"/>
      <c r="X923" s="20"/>
      <c r="Y923" s="20"/>
      <c r="Z923" s="20"/>
      <c r="AA923" s="20"/>
      <c r="AB923" s="21"/>
      <c r="AC923" s="21"/>
    </row>
    <row r="924" spans="1:29" s="17" customFormat="1" x14ac:dyDescent="0.2">
      <c r="A924" s="23"/>
      <c r="B924" s="28"/>
      <c r="C924" s="36"/>
      <c r="D924" s="25"/>
      <c r="E924" s="21"/>
      <c r="F924" s="21"/>
      <c r="G924" s="43"/>
      <c r="H924" s="21"/>
      <c r="I924" s="162"/>
      <c r="J924" s="522" t="str">
        <f t="shared" si="113"/>
        <v/>
      </c>
      <c r="K924" s="20">
        <f t="shared" si="114"/>
        <v>0</v>
      </c>
      <c r="L924" s="20" t="str">
        <f t="shared" si="115"/>
        <v/>
      </c>
      <c r="M924" s="20" t="str">
        <f t="shared" si="116"/>
        <v/>
      </c>
      <c r="N924" s="20"/>
      <c r="O924" s="20">
        <f t="shared" si="117"/>
        <v>0</v>
      </c>
      <c r="P924" s="20">
        <f t="shared" si="118"/>
        <v>0</v>
      </c>
      <c r="Q924" s="20" t="str">
        <f t="shared" si="119"/>
        <v/>
      </c>
      <c r="R924" s="20">
        <f t="shared" si="120"/>
        <v>0</v>
      </c>
      <c r="S924" s="20"/>
      <c r="T924" s="20"/>
      <c r="U924" s="20"/>
      <c r="V924" s="20"/>
      <c r="W924" s="20"/>
      <c r="X924" s="20"/>
      <c r="Y924" s="20"/>
      <c r="Z924" s="20"/>
      <c r="AA924" s="20"/>
      <c r="AB924" s="21"/>
      <c r="AC924" s="21"/>
    </row>
    <row r="925" spans="1:29" s="17" customFormat="1" x14ac:dyDescent="0.2">
      <c r="A925" s="23"/>
      <c r="B925" s="28"/>
      <c r="C925" s="36"/>
      <c r="D925" s="25"/>
      <c r="E925" s="21"/>
      <c r="F925" s="21"/>
      <c r="G925" s="43"/>
      <c r="H925" s="21"/>
      <c r="I925" s="162"/>
      <c r="J925" s="522" t="str">
        <f t="shared" si="113"/>
        <v/>
      </c>
      <c r="K925" s="20">
        <f t="shared" si="114"/>
        <v>0</v>
      </c>
      <c r="L925" s="20" t="str">
        <f t="shared" si="115"/>
        <v/>
      </c>
      <c r="M925" s="20" t="str">
        <f t="shared" si="116"/>
        <v/>
      </c>
      <c r="N925" s="20"/>
      <c r="O925" s="20">
        <f t="shared" si="117"/>
        <v>0</v>
      </c>
      <c r="P925" s="20">
        <f t="shared" si="118"/>
        <v>0</v>
      </c>
      <c r="Q925" s="20" t="str">
        <f t="shared" si="119"/>
        <v/>
      </c>
      <c r="R925" s="20">
        <f t="shared" si="120"/>
        <v>0</v>
      </c>
      <c r="S925" s="20"/>
      <c r="T925" s="20"/>
      <c r="U925" s="20"/>
      <c r="V925" s="20"/>
      <c r="W925" s="20"/>
      <c r="X925" s="20"/>
      <c r="Y925" s="20"/>
      <c r="Z925" s="20"/>
      <c r="AA925" s="20"/>
      <c r="AB925" s="21"/>
      <c r="AC925" s="21"/>
    </row>
    <row r="926" spans="1:29" s="17" customFormat="1" x14ac:dyDescent="0.2">
      <c r="A926" s="23"/>
      <c r="B926" s="28"/>
      <c r="C926" s="36"/>
      <c r="D926" s="25"/>
      <c r="E926" s="21"/>
      <c r="F926" s="21"/>
      <c r="G926" s="43"/>
      <c r="H926" s="21"/>
      <c r="I926" s="162"/>
      <c r="J926" s="522" t="str">
        <f t="shared" si="113"/>
        <v/>
      </c>
      <c r="K926" s="20">
        <f t="shared" si="114"/>
        <v>0</v>
      </c>
      <c r="L926" s="20" t="str">
        <f t="shared" si="115"/>
        <v/>
      </c>
      <c r="M926" s="20" t="str">
        <f t="shared" si="116"/>
        <v/>
      </c>
      <c r="N926" s="20"/>
      <c r="O926" s="20">
        <f t="shared" si="117"/>
        <v>0</v>
      </c>
      <c r="P926" s="20">
        <f t="shared" si="118"/>
        <v>0</v>
      </c>
      <c r="Q926" s="20" t="str">
        <f t="shared" si="119"/>
        <v/>
      </c>
      <c r="R926" s="20">
        <f t="shared" si="120"/>
        <v>0</v>
      </c>
      <c r="S926" s="20"/>
      <c r="T926" s="20"/>
      <c r="U926" s="20"/>
      <c r="V926" s="20"/>
      <c r="W926" s="20"/>
      <c r="X926" s="20"/>
      <c r="Y926" s="20"/>
      <c r="Z926" s="20"/>
      <c r="AA926" s="20"/>
      <c r="AB926" s="21"/>
      <c r="AC926" s="21"/>
    </row>
    <row r="927" spans="1:29" s="17" customFormat="1" x14ac:dyDescent="0.2">
      <c r="A927" s="23"/>
      <c r="B927" s="28"/>
      <c r="C927" s="36"/>
      <c r="D927" s="25"/>
      <c r="E927" s="21"/>
      <c r="F927" s="21"/>
      <c r="G927" s="43"/>
      <c r="H927" s="21"/>
      <c r="I927" s="162"/>
      <c r="J927" s="522" t="str">
        <f t="shared" si="113"/>
        <v/>
      </c>
      <c r="K927" s="20">
        <f t="shared" si="114"/>
        <v>0</v>
      </c>
      <c r="L927" s="20" t="str">
        <f t="shared" si="115"/>
        <v/>
      </c>
      <c r="M927" s="20" t="str">
        <f t="shared" si="116"/>
        <v/>
      </c>
      <c r="N927" s="20"/>
      <c r="O927" s="20">
        <f t="shared" si="117"/>
        <v>0</v>
      </c>
      <c r="P927" s="20">
        <f t="shared" si="118"/>
        <v>0</v>
      </c>
      <c r="Q927" s="20" t="str">
        <f t="shared" si="119"/>
        <v/>
      </c>
      <c r="R927" s="20">
        <f t="shared" si="120"/>
        <v>0</v>
      </c>
      <c r="S927" s="20"/>
      <c r="T927" s="20"/>
      <c r="U927" s="20"/>
      <c r="V927" s="20"/>
      <c r="W927" s="20"/>
      <c r="X927" s="20"/>
      <c r="Y927" s="20"/>
      <c r="Z927" s="20"/>
      <c r="AA927" s="20"/>
      <c r="AB927" s="21"/>
      <c r="AC927" s="21"/>
    </row>
    <row r="928" spans="1:29" s="17" customFormat="1" x14ac:dyDescent="0.2">
      <c r="A928" s="23"/>
      <c r="B928" s="28"/>
      <c r="C928" s="36"/>
      <c r="D928" s="25"/>
      <c r="E928" s="21"/>
      <c r="F928" s="21"/>
      <c r="G928" s="43"/>
      <c r="H928" s="21"/>
      <c r="I928" s="162"/>
      <c r="J928" s="522" t="str">
        <f t="shared" si="113"/>
        <v/>
      </c>
      <c r="K928" s="20">
        <f t="shared" si="114"/>
        <v>0</v>
      </c>
      <c r="L928" s="20" t="str">
        <f t="shared" si="115"/>
        <v/>
      </c>
      <c r="M928" s="20" t="str">
        <f t="shared" si="116"/>
        <v/>
      </c>
      <c r="N928" s="20"/>
      <c r="O928" s="20">
        <f t="shared" si="117"/>
        <v>0</v>
      </c>
      <c r="P928" s="20">
        <f t="shared" si="118"/>
        <v>0</v>
      </c>
      <c r="Q928" s="20" t="str">
        <f t="shared" si="119"/>
        <v/>
      </c>
      <c r="R928" s="20">
        <f t="shared" si="120"/>
        <v>0</v>
      </c>
      <c r="S928" s="20"/>
      <c r="T928" s="20"/>
      <c r="U928" s="20"/>
      <c r="V928" s="20"/>
      <c r="W928" s="20"/>
      <c r="X928" s="20"/>
      <c r="Y928" s="20"/>
      <c r="Z928" s="20"/>
      <c r="AA928" s="20"/>
      <c r="AB928" s="21"/>
      <c r="AC928" s="21"/>
    </row>
    <row r="929" spans="1:29" s="17" customFormat="1" x14ac:dyDescent="0.2">
      <c r="A929" s="23"/>
      <c r="B929" s="28"/>
      <c r="C929" s="36"/>
      <c r="D929" s="25"/>
      <c r="E929" s="21"/>
      <c r="F929" s="21"/>
      <c r="G929" s="43"/>
      <c r="H929" s="21"/>
      <c r="I929" s="162"/>
      <c r="J929" s="522" t="str">
        <f t="shared" si="113"/>
        <v/>
      </c>
      <c r="K929" s="20">
        <f t="shared" si="114"/>
        <v>0</v>
      </c>
      <c r="L929" s="20" t="str">
        <f t="shared" si="115"/>
        <v/>
      </c>
      <c r="M929" s="20" t="str">
        <f t="shared" si="116"/>
        <v/>
      </c>
      <c r="N929" s="20"/>
      <c r="O929" s="20">
        <f t="shared" si="117"/>
        <v>0</v>
      </c>
      <c r="P929" s="20">
        <f t="shared" si="118"/>
        <v>0</v>
      </c>
      <c r="Q929" s="20" t="str">
        <f t="shared" si="119"/>
        <v/>
      </c>
      <c r="R929" s="20">
        <f t="shared" si="120"/>
        <v>0</v>
      </c>
      <c r="S929" s="20"/>
      <c r="T929" s="20"/>
      <c r="U929" s="20"/>
      <c r="V929" s="20"/>
      <c r="W929" s="20"/>
      <c r="X929" s="20"/>
      <c r="Y929" s="20"/>
      <c r="Z929" s="20"/>
      <c r="AA929" s="20"/>
      <c r="AB929" s="21"/>
      <c r="AC929" s="21"/>
    </row>
    <row r="930" spans="1:29" s="17" customFormat="1" x14ac:dyDescent="0.2">
      <c r="A930" s="23"/>
      <c r="B930" s="28"/>
      <c r="C930" s="36"/>
      <c r="D930" s="25"/>
      <c r="E930" s="21"/>
      <c r="F930" s="21"/>
      <c r="G930" s="43"/>
      <c r="H930" s="21"/>
      <c r="I930" s="162"/>
      <c r="J930" s="522" t="str">
        <f t="shared" si="113"/>
        <v/>
      </c>
      <c r="K930" s="20">
        <f t="shared" si="114"/>
        <v>0</v>
      </c>
      <c r="L930" s="20" t="str">
        <f t="shared" si="115"/>
        <v/>
      </c>
      <c r="M930" s="20" t="str">
        <f t="shared" si="116"/>
        <v/>
      </c>
      <c r="N930" s="20"/>
      <c r="O930" s="20">
        <f t="shared" si="117"/>
        <v>0</v>
      </c>
      <c r="P930" s="20">
        <f t="shared" si="118"/>
        <v>0</v>
      </c>
      <c r="Q930" s="20" t="str">
        <f t="shared" si="119"/>
        <v/>
      </c>
      <c r="R930" s="20">
        <f t="shared" si="120"/>
        <v>0</v>
      </c>
      <c r="S930" s="20"/>
      <c r="T930" s="20"/>
      <c r="U930" s="20"/>
      <c r="V930" s="20"/>
      <c r="W930" s="20"/>
      <c r="X930" s="20"/>
      <c r="Y930" s="20"/>
      <c r="Z930" s="20"/>
      <c r="AA930" s="20"/>
      <c r="AB930" s="21"/>
      <c r="AC930" s="21"/>
    </row>
    <row r="931" spans="1:29" s="17" customFormat="1" x14ac:dyDescent="0.2">
      <c r="A931" s="23"/>
      <c r="B931" s="28"/>
      <c r="C931" s="36"/>
      <c r="D931" s="25"/>
      <c r="E931" s="21"/>
      <c r="F931" s="21"/>
      <c r="G931" s="43"/>
      <c r="H931" s="21"/>
      <c r="I931" s="162"/>
      <c r="J931" s="522" t="str">
        <f t="shared" si="113"/>
        <v/>
      </c>
      <c r="K931" s="20">
        <f t="shared" si="114"/>
        <v>0</v>
      </c>
      <c r="L931" s="20" t="str">
        <f t="shared" si="115"/>
        <v/>
      </c>
      <c r="M931" s="20" t="str">
        <f t="shared" si="116"/>
        <v/>
      </c>
      <c r="N931" s="20"/>
      <c r="O931" s="20">
        <f t="shared" si="117"/>
        <v>0</v>
      </c>
      <c r="P931" s="20">
        <f t="shared" si="118"/>
        <v>0</v>
      </c>
      <c r="Q931" s="20" t="str">
        <f t="shared" si="119"/>
        <v/>
      </c>
      <c r="R931" s="20">
        <f t="shared" si="120"/>
        <v>0</v>
      </c>
      <c r="S931" s="20"/>
      <c r="T931" s="20"/>
      <c r="U931" s="20"/>
      <c r="V931" s="20"/>
      <c r="W931" s="20"/>
      <c r="X931" s="20"/>
      <c r="Y931" s="20"/>
      <c r="Z931" s="20"/>
      <c r="AA931" s="20"/>
      <c r="AB931" s="21"/>
      <c r="AC931" s="21"/>
    </row>
    <row r="932" spans="1:29" s="17" customFormat="1" x14ac:dyDescent="0.2">
      <c r="A932" s="23"/>
      <c r="B932" s="28"/>
      <c r="C932" s="36"/>
      <c r="D932" s="25"/>
      <c r="E932" s="21"/>
      <c r="F932" s="21"/>
      <c r="G932" s="43"/>
      <c r="H932" s="21"/>
      <c r="I932" s="162"/>
      <c r="J932" s="522" t="str">
        <f t="shared" si="113"/>
        <v/>
      </c>
      <c r="K932" s="20">
        <f t="shared" si="114"/>
        <v>0</v>
      </c>
      <c r="L932" s="20" t="str">
        <f t="shared" si="115"/>
        <v/>
      </c>
      <c r="M932" s="20" t="str">
        <f t="shared" si="116"/>
        <v/>
      </c>
      <c r="N932" s="20"/>
      <c r="O932" s="20">
        <f t="shared" si="117"/>
        <v>0</v>
      </c>
      <c r="P932" s="20">
        <f t="shared" si="118"/>
        <v>0</v>
      </c>
      <c r="Q932" s="20" t="str">
        <f t="shared" si="119"/>
        <v/>
      </c>
      <c r="R932" s="20">
        <f t="shared" si="120"/>
        <v>0</v>
      </c>
      <c r="S932" s="20"/>
      <c r="T932" s="20"/>
      <c r="U932" s="20"/>
      <c r="V932" s="20"/>
      <c r="W932" s="20"/>
      <c r="X932" s="20"/>
      <c r="Y932" s="20"/>
      <c r="Z932" s="20"/>
      <c r="AA932" s="20"/>
      <c r="AB932" s="21"/>
      <c r="AC932" s="21"/>
    </row>
    <row r="933" spans="1:29" s="17" customFormat="1" x14ac:dyDescent="0.2">
      <c r="A933" s="23"/>
      <c r="B933" s="28"/>
      <c r="C933" s="36"/>
      <c r="D933" s="25"/>
      <c r="E933" s="21"/>
      <c r="F933" s="21"/>
      <c r="G933" s="43"/>
      <c r="H933" s="21"/>
      <c r="I933" s="162"/>
      <c r="J933" s="522" t="str">
        <f t="shared" si="113"/>
        <v/>
      </c>
      <c r="K933" s="20">
        <f t="shared" si="114"/>
        <v>0</v>
      </c>
      <c r="L933" s="20" t="str">
        <f t="shared" si="115"/>
        <v/>
      </c>
      <c r="M933" s="20" t="str">
        <f t="shared" si="116"/>
        <v/>
      </c>
      <c r="N933" s="20"/>
      <c r="O933" s="20">
        <f t="shared" si="117"/>
        <v>0</v>
      </c>
      <c r="P933" s="20">
        <f t="shared" si="118"/>
        <v>0</v>
      </c>
      <c r="Q933" s="20" t="str">
        <f t="shared" si="119"/>
        <v/>
      </c>
      <c r="R933" s="20">
        <f t="shared" si="120"/>
        <v>0</v>
      </c>
      <c r="S933" s="20"/>
      <c r="T933" s="20"/>
      <c r="U933" s="20"/>
      <c r="V933" s="20"/>
      <c r="W933" s="20"/>
      <c r="X933" s="20"/>
      <c r="Y933" s="20"/>
      <c r="Z933" s="20"/>
      <c r="AA933" s="20"/>
      <c r="AB933" s="21"/>
      <c r="AC933" s="21"/>
    </row>
    <row r="934" spans="1:29" s="17" customFormat="1" x14ac:dyDescent="0.2">
      <c r="A934" s="23"/>
      <c r="B934" s="28"/>
      <c r="C934" s="36"/>
      <c r="D934" s="25"/>
      <c r="E934" s="21"/>
      <c r="F934" s="21"/>
      <c r="G934" s="43"/>
      <c r="H934" s="21"/>
      <c r="I934" s="162"/>
      <c r="J934" s="522" t="str">
        <f t="shared" si="113"/>
        <v/>
      </c>
      <c r="K934" s="20">
        <f t="shared" si="114"/>
        <v>0</v>
      </c>
      <c r="L934" s="20" t="str">
        <f t="shared" si="115"/>
        <v/>
      </c>
      <c r="M934" s="20" t="str">
        <f t="shared" si="116"/>
        <v/>
      </c>
      <c r="N934" s="20"/>
      <c r="O934" s="20">
        <f t="shared" si="117"/>
        <v>0</v>
      </c>
      <c r="P934" s="20">
        <f t="shared" si="118"/>
        <v>0</v>
      </c>
      <c r="Q934" s="20" t="str">
        <f t="shared" si="119"/>
        <v/>
      </c>
      <c r="R934" s="20">
        <f t="shared" si="120"/>
        <v>0</v>
      </c>
      <c r="S934" s="20"/>
      <c r="T934" s="20"/>
      <c r="U934" s="20"/>
      <c r="V934" s="20"/>
      <c r="W934" s="20"/>
      <c r="X934" s="20"/>
      <c r="Y934" s="20"/>
      <c r="Z934" s="20"/>
      <c r="AA934" s="20"/>
      <c r="AB934" s="21"/>
      <c r="AC934" s="21"/>
    </row>
    <row r="935" spans="1:29" s="17" customFormat="1" x14ac:dyDescent="0.2">
      <c r="A935" s="23"/>
      <c r="B935" s="28"/>
      <c r="C935" s="36"/>
      <c r="D935" s="25"/>
      <c r="E935" s="21"/>
      <c r="F935" s="21"/>
      <c r="G935" s="43"/>
      <c r="H935" s="21"/>
      <c r="I935" s="162"/>
      <c r="J935" s="522" t="str">
        <f t="shared" si="113"/>
        <v/>
      </c>
      <c r="K935" s="20">
        <f t="shared" si="114"/>
        <v>0</v>
      </c>
      <c r="L935" s="20" t="str">
        <f t="shared" si="115"/>
        <v/>
      </c>
      <c r="M935" s="20" t="str">
        <f t="shared" si="116"/>
        <v/>
      </c>
      <c r="N935" s="20"/>
      <c r="O935" s="20">
        <f t="shared" si="117"/>
        <v>0</v>
      </c>
      <c r="P935" s="20">
        <f t="shared" si="118"/>
        <v>0</v>
      </c>
      <c r="Q935" s="20" t="str">
        <f t="shared" si="119"/>
        <v/>
      </c>
      <c r="R935" s="20">
        <f t="shared" si="120"/>
        <v>0</v>
      </c>
      <c r="S935" s="20"/>
      <c r="T935" s="20"/>
      <c r="U935" s="20"/>
      <c r="V935" s="20"/>
      <c r="W935" s="20"/>
      <c r="X935" s="20"/>
      <c r="Y935" s="20"/>
      <c r="Z935" s="20"/>
      <c r="AA935" s="20"/>
      <c r="AB935" s="21"/>
      <c r="AC935" s="21"/>
    </row>
    <row r="936" spans="1:29" s="17" customFormat="1" x14ac:dyDescent="0.2">
      <c r="A936" s="23"/>
      <c r="B936" s="28"/>
      <c r="C936" s="36"/>
      <c r="D936" s="25"/>
      <c r="E936" s="21"/>
      <c r="F936" s="21"/>
      <c r="G936" s="43"/>
      <c r="H936" s="21"/>
      <c r="I936" s="162"/>
      <c r="J936" s="522" t="str">
        <f t="shared" si="113"/>
        <v/>
      </c>
      <c r="K936" s="20">
        <f t="shared" si="114"/>
        <v>0</v>
      </c>
      <c r="L936" s="20" t="str">
        <f t="shared" si="115"/>
        <v/>
      </c>
      <c r="M936" s="20" t="str">
        <f t="shared" si="116"/>
        <v/>
      </c>
      <c r="N936" s="20"/>
      <c r="O936" s="20">
        <f t="shared" si="117"/>
        <v>0</v>
      </c>
      <c r="P936" s="20">
        <f t="shared" si="118"/>
        <v>0</v>
      </c>
      <c r="Q936" s="20" t="str">
        <f t="shared" si="119"/>
        <v/>
      </c>
      <c r="R936" s="20">
        <f t="shared" si="120"/>
        <v>0</v>
      </c>
      <c r="S936" s="20"/>
      <c r="T936" s="20"/>
      <c r="U936" s="20"/>
      <c r="V936" s="20"/>
      <c r="W936" s="20"/>
      <c r="X936" s="20"/>
      <c r="Y936" s="20"/>
      <c r="Z936" s="20"/>
      <c r="AA936" s="20"/>
      <c r="AB936" s="21"/>
      <c r="AC936" s="21"/>
    </row>
    <row r="937" spans="1:29" s="17" customFormat="1" x14ac:dyDescent="0.2">
      <c r="A937" s="23"/>
      <c r="B937" s="28"/>
      <c r="C937" s="36"/>
      <c r="D937" s="25"/>
      <c r="E937" s="21"/>
      <c r="F937" s="21"/>
      <c r="G937" s="43"/>
      <c r="H937" s="21"/>
      <c r="I937" s="162"/>
      <c r="J937" s="522" t="str">
        <f t="shared" si="113"/>
        <v/>
      </c>
      <c r="K937" s="20">
        <f t="shared" si="114"/>
        <v>0</v>
      </c>
      <c r="L937" s="20" t="str">
        <f t="shared" si="115"/>
        <v/>
      </c>
      <c r="M937" s="20" t="str">
        <f t="shared" si="116"/>
        <v/>
      </c>
      <c r="N937" s="20"/>
      <c r="O937" s="20">
        <f t="shared" si="117"/>
        <v>0</v>
      </c>
      <c r="P937" s="20">
        <f t="shared" si="118"/>
        <v>0</v>
      </c>
      <c r="Q937" s="20" t="str">
        <f t="shared" si="119"/>
        <v/>
      </c>
      <c r="R937" s="20">
        <f t="shared" si="120"/>
        <v>0</v>
      </c>
      <c r="S937" s="20"/>
      <c r="T937" s="20"/>
      <c r="U937" s="20"/>
      <c r="V937" s="20"/>
      <c r="W937" s="20"/>
      <c r="X937" s="20"/>
      <c r="Y937" s="20"/>
      <c r="Z937" s="20"/>
      <c r="AA937" s="20"/>
      <c r="AB937" s="21"/>
      <c r="AC937" s="21"/>
    </row>
    <row r="938" spans="1:29" s="17" customFormat="1" x14ac:dyDescent="0.2">
      <c r="A938" s="23"/>
      <c r="B938" s="28"/>
      <c r="C938" s="36"/>
      <c r="D938" s="25"/>
      <c r="E938" s="21"/>
      <c r="F938" s="21"/>
      <c r="G938" s="43"/>
      <c r="H938" s="21"/>
      <c r="I938" s="162"/>
      <c r="J938" s="522" t="str">
        <f t="shared" si="113"/>
        <v/>
      </c>
      <c r="K938" s="20">
        <f t="shared" si="114"/>
        <v>0</v>
      </c>
      <c r="L938" s="20" t="str">
        <f t="shared" si="115"/>
        <v/>
      </c>
      <c r="M938" s="20" t="str">
        <f t="shared" si="116"/>
        <v/>
      </c>
      <c r="N938" s="20"/>
      <c r="O938" s="20">
        <f t="shared" si="117"/>
        <v>0</v>
      </c>
      <c r="P938" s="20">
        <f t="shared" si="118"/>
        <v>0</v>
      </c>
      <c r="Q938" s="20" t="str">
        <f t="shared" si="119"/>
        <v/>
      </c>
      <c r="R938" s="20">
        <f t="shared" si="120"/>
        <v>0</v>
      </c>
      <c r="S938" s="20"/>
      <c r="T938" s="20"/>
      <c r="U938" s="20"/>
      <c r="V938" s="20"/>
      <c r="W938" s="20"/>
      <c r="X938" s="20"/>
      <c r="Y938" s="20"/>
      <c r="Z938" s="20"/>
      <c r="AA938" s="20"/>
      <c r="AB938" s="21"/>
      <c r="AC938" s="21"/>
    </row>
    <row r="939" spans="1:29" s="17" customFormat="1" x14ac:dyDescent="0.2">
      <c r="A939" s="23"/>
      <c r="B939" s="28"/>
      <c r="C939" s="36"/>
      <c r="D939" s="25"/>
      <c r="E939" s="21"/>
      <c r="F939" s="21"/>
      <c r="G939" s="43"/>
      <c r="H939" s="21"/>
      <c r="I939" s="162"/>
      <c r="J939" s="522" t="str">
        <f t="shared" si="113"/>
        <v/>
      </c>
      <c r="K939" s="20">
        <f t="shared" si="114"/>
        <v>0</v>
      </c>
      <c r="L939" s="20" t="str">
        <f t="shared" si="115"/>
        <v/>
      </c>
      <c r="M939" s="20" t="str">
        <f t="shared" si="116"/>
        <v/>
      </c>
      <c r="N939" s="20"/>
      <c r="O939" s="20">
        <f t="shared" si="117"/>
        <v>0</v>
      </c>
      <c r="P939" s="20">
        <f t="shared" si="118"/>
        <v>0</v>
      </c>
      <c r="Q939" s="20" t="str">
        <f t="shared" si="119"/>
        <v/>
      </c>
      <c r="R939" s="20">
        <f t="shared" si="120"/>
        <v>0</v>
      </c>
      <c r="S939" s="20"/>
      <c r="T939" s="20"/>
      <c r="U939" s="20"/>
      <c r="V939" s="20"/>
      <c r="W939" s="20"/>
      <c r="X939" s="20"/>
      <c r="Y939" s="20"/>
      <c r="Z939" s="20"/>
      <c r="AA939" s="20"/>
      <c r="AB939" s="21"/>
      <c r="AC939" s="21"/>
    </row>
    <row r="940" spans="1:29" s="17" customFormat="1" x14ac:dyDescent="0.2">
      <c r="A940" s="23"/>
      <c r="B940" s="28"/>
      <c r="C940" s="36"/>
      <c r="D940" s="25"/>
      <c r="E940" s="21"/>
      <c r="F940" s="21"/>
      <c r="G940" s="43"/>
      <c r="H940" s="21"/>
      <c r="I940" s="162"/>
      <c r="J940" s="522" t="str">
        <f t="shared" si="113"/>
        <v/>
      </c>
      <c r="K940" s="20">
        <f t="shared" si="114"/>
        <v>0</v>
      </c>
      <c r="L940" s="20" t="str">
        <f t="shared" si="115"/>
        <v/>
      </c>
      <c r="M940" s="20" t="str">
        <f t="shared" si="116"/>
        <v/>
      </c>
      <c r="N940" s="20"/>
      <c r="O940" s="20">
        <f t="shared" si="117"/>
        <v>0</v>
      </c>
      <c r="P940" s="20">
        <f t="shared" si="118"/>
        <v>0</v>
      </c>
      <c r="Q940" s="20" t="str">
        <f t="shared" si="119"/>
        <v/>
      </c>
      <c r="R940" s="20">
        <f t="shared" si="120"/>
        <v>0</v>
      </c>
      <c r="S940" s="20"/>
      <c r="T940" s="20"/>
      <c r="U940" s="20"/>
      <c r="V940" s="20"/>
      <c r="W940" s="20"/>
      <c r="X940" s="20"/>
      <c r="Y940" s="20"/>
      <c r="Z940" s="20"/>
      <c r="AA940" s="20"/>
      <c r="AB940" s="21"/>
      <c r="AC940" s="21"/>
    </row>
    <row r="941" spans="1:29" s="17" customFormat="1" x14ac:dyDescent="0.2">
      <c r="A941" s="23"/>
      <c r="B941" s="28"/>
      <c r="C941" s="36"/>
      <c r="D941" s="25"/>
      <c r="E941" s="21"/>
      <c r="F941" s="21"/>
      <c r="G941" s="43"/>
      <c r="H941" s="21"/>
      <c r="I941" s="162"/>
      <c r="J941" s="522" t="str">
        <f t="shared" si="113"/>
        <v/>
      </c>
      <c r="K941" s="20">
        <f t="shared" si="114"/>
        <v>0</v>
      </c>
      <c r="L941" s="20" t="str">
        <f t="shared" si="115"/>
        <v/>
      </c>
      <c r="M941" s="20" t="str">
        <f t="shared" si="116"/>
        <v/>
      </c>
      <c r="N941" s="20"/>
      <c r="O941" s="20">
        <f t="shared" si="117"/>
        <v>0</v>
      </c>
      <c r="P941" s="20">
        <f t="shared" si="118"/>
        <v>0</v>
      </c>
      <c r="Q941" s="20" t="str">
        <f t="shared" si="119"/>
        <v/>
      </c>
      <c r="R941" s="20">
        <f t="shared" si="120"/>
        <v>0</v>
      </c>
      <c r="S941" s="20"/>
      <c r="T941" s="20"/>
      <c r="U941" s="20"/>
      <c r="V941" s="20"/>
      <c r="W941" s="20"/>
      <c r="X941" s="20"/>
      <c r="Y941" s="20"/>
      <c r="Z941" s="20"/>
      <c r="AA941" s="20"/>
      <c r="AB941" s="21"/>
      <c r="AC941" s="21"/>
    </row>
    <row r="942" spans="1:29" s="17" customFormat="1" x14ac:dyDescent="0.2">
      <c r="A942" s="23"/>
      <c r="B942" s="28"/>
      <c r="C942" s="36"/>
      <c r="D942" s="25"/>
      <c r="E942" s="21"/>
      <c r="F942" s="21"/>
      <c r="G942" s="43"/>
      <c r="H942" s="21"/>
      <c r="I942" s="162"/>
      <c r="J942" s="522" t="str">
        <f t="shared" si="113"/>
        <v/>
      </c>
      <c r="K942" s="20">
        <f t="shared" si="114"/>
        <v>0</v>
      </c>
      <c r="L942" s="20" t="str">
        <f t="shared" si="115"/>
        <v/>
      </c>
      <c r="M942" s="20" t="str">
        <f t="shared" si="116"/>
        <v/>
      </c>
      <c r="N942" s="20"/>
      <c r="O942" s="20">
        <f t="shared" si="117"/>
        <v>0</v>
      </c>
      <c r="P942" s="20">
        <f t="shared" si="118"/>
        <v>0</v>
      </c>
      <c r="Q942" s="20" t="str">
        <f t="shared" si="119"/>
        <v/>
      </c>
      <c r="R942" s="20">
        <f t="shared" si="120"/>
        <v>0</v>
      </c>
      <c r="S942" s="20"/>
      <c r="T942" s="20"/>
      <c r="U942" s="20"/>
      <c r="V942" s="20"/>
      <c r="W942" s="20"/>
      <c r="X942" s="20"/>
      <c r="Y942" s="20"/>
      <c r="Z942" s="20"/>
      <c r="AA942" s="20"/>
      <c r="AB942" s="21"/>
      <c r="AC942" s="21"/>
    </row>
    <row r="943" spans="1:29" s="17" customFormat="1" x14ac:dyDescent="0.2">
      <c r="A943" s="23"/>
      <c r="B943" s="28"/>
      <c r="C943" s="36"/>
      <c r="D943" s="25"/>
      <c r="E943" s="21"/>
      <c r="F943" s="21"/>
      <c r="G943" s="43"/>
      <c r="H943" s="21"/>
      <c r="I943" s="162"/>
      <c r="J943" s="522" t="str">
        <f t="shared" si="113"/>
        <v/>
      </c>
      <c r="K943" s="20">
        <f t="shared" si="114"/>
        <v>0</v>
      </c>
      <c r="L943" s="20" t="str">
        <f t="shared" si="115"/>
        <v/>
      </c>
      <c r="M943" s="20" t="str">
        <f t="shared" si="116"/>
        <v/>
      </c>
      <c r="N943" s="20"/>
      <c r="O943" s="20">
        <f t="shared" si="117"/>
        <v>0</v>
      </c>
      <c r="P943" s="20">
        <f t="shared" si="118"/>
        <v>0</v>
      </c>
      <c r="Q943" s="20" t="str">
        <f t="shared" si="119"/>
        <v/>
      </c>
      <c r="R943" s="20">
        <f t="shared" si="120"/>
        <v>0</v>
      </c>
      <c r="S943" s="20"/>
      <c r="T943" s="20"/>
      <c r="U943" s="20"/>
      <c r="V943" s="20"/>
      <c r="W943" s="20"/>
      <c r="X943" s="20"/>
      <c r="Y943" s="20"/>
      <c r="Z943" s="20"/>
      <c r="AA943" s="20"/>
      <c r="AB943" s="21"/>
      <c r="AC943" s="21"/>
    </row>
    <row r="944" spans="1:29" s="17" customFormat="1" x14ac:dyDescent="0.2">
      <c r="A944" s="23"/>
      <c r="B944" s="28"/>
      <c r="C944" s="36"/>
      <c r="D944" s="25"/>
      <c r="E944" s="21"/>
      <c r="F944" s="21"/>
      <c r="G944" s="43"/>
      <c r="H944" s="21"/>
      <c r="I944" s="162"/>
      <c r="J944" s="522" t="str">
        <f t="shared" si="113"/>
        <v/>
      </c>
      <c r="K944" s="20">
        <f t="shared" si="114"/>
        <v>0</v>
      </c>
      <c r="L944" s="20" t="str">
        <f t="shared" si="115"/>
        <v/>
      </c>
      <c r="M944" s="20" t="str">
        <f t="shared" si="116"/>
        <v/>
      </c>
      <c r="N944" s="20"/>
      <c r="O944" s="20">
        <f t="shared" si="117"/>
        <v>0</v>
      </c>
      <c r="P944" s="20">
        <f t="shared" si="118"/>
        <v>0</v>
      </c>
      <c r="Q944" s="20" t="str">
        <f t="shared" si="119"/>
        <v/>
      </c>
      <c r="R944" s="20">
        <f t="shared" si="120"/>
        <v>0</v>
      </c>
      <c r="S944" s="20"/>
      <c r="T944" s="20"/>
      <c r="U944" s="20"/>
      <c r="V944" s="20"/>
      <c r="W944" s="20"/>
      <c r="X944" s="20"/>
      <c r="Y944" s="20"/>
      <c r="Z944" s="20"/>
      <c r="AA944" s="20"/>
      <c r="AB944" s="21"/>
      <c r="AC944" s="21"/>
    </row>
    <row r="945" spans="1:29" s="17" customFormat="1" x14ac:dyDescent="0.2">
      <c r="A945" s="23"/>
      <c r="B945" s="28"/>
      <c r="C945" s="36"/>
      <c r="D945" s="25"/>
      <c r="E945" s="21"/>
      <c r="F945" s="21"/>
      <c r="G945" s="43"/>
      <c r="H945" s="21"/>
      <c r="I945" s="162"/>
      <c r="J945" s="522" t="str">
        <f t="shared" si="113"/>
        <v/>
      </c>
      <c r="K945" s="20">
        <f t="shared" si="114"/>
        <v>0</v>
      </c>
      <c r="L945" s="20" t="str">
        <f t="shared" si="115"/>
        <v/>
      </c>
      <c r="M945" s="20" t="str">
        <f t="shared" si="116"/>
        <v/>
      </c>
      <c r="N945" s="20"/>
      <c r="O945" s="20">
        <f t="shared" si="117"/>
        <v>0</v>
      </c>
      <c r="P945" s="20">
        <f t="shared" si="118"/>
        <v>0</v>
      </c>
      <c r="Q945" s="20" t="str">
        <f t="shared" si="119"/>
        <v/>
      </c>
      <c r="R945" s="20">
        <f t="shared" si="120"/>
        <v>0</v>
      </c>
      <c r="S945" s="20"/>
      <c r="T945" s="20"/>
      <c r="U945" s="20"/>
      <c r="V945" s="20"/>
      <c r="W945" s="20"/>
      <c r="X945" s="20"/>
      <c r="Y945" s="20"/>
      <c r="Z945" s="20"/>
      <c r="AA945" s="20"/>
      <c r="AB945" s="21"/>
      <c r="AC945" s="21"/>
    </row>
    <row r="946" spans="1:29" s="17" customFormat="1" x14ac:dyDescent="0.2">
      <c r="A946" s="23"/>
      <c r="B946" s="28"/>
      <c r="C946" s="36"/>
      <c r="D946" s="25"/>
      <c r="E946" s="21"/>
      <c r="F946" s="21"/>
      <c r="G946" s="43"/>
      <c r="H946" s="21"/>
      <c r="I946" s="162"/>
      <c r="J946" s="522" t="str">
        <f t="shared" si="113"/>
        <v/>
      </c>
      <c r="K946" s="20">
        <f t="shared" si="114"/>
        <v>0</v>
      </c>
      <c r="L946" s="20" t="str">
        <f t="shared" si="115"/>
        <v/>
      </c>
      <c r="M946" s="20" t="str">
        <f t="shared" si="116"/>
        <v/>
      </c>
      <c r="N946" s="20"/>
      <c r="O946" s="20">
        <f t="shared" si="117"/>
        <v>0</v>
      </c>
      <c r="P946" s="20">
        <f t="shared" si="118"/>
        <v>0</v>
      </c>
      <c r="Q946" s="20" t="str">
        <f t="shared" si="119"/>
        <v/>
      </c>
      <c r="R946" s="20">
        <f t="shared" si="120"/>
        <v>0</v>
      </c>
      <c r="S946" s="20"/>
      <c r="T946" s="20"/>
      <c r="U946" s="20"/>
      <c r="V946" s="20"/>
      <c r="W946" s="20"/>
      <c r="X946" s="20"/>
      <c r="Y946" s="20"/>
      <c r="Z946" s="20"/>
      <c r="AA946" s="20"/>
      <c r="AB946" s="21"/>
      <c r="AC946" s="21"/>
    </row>
    <row r="947" spans="1:29" s="17" customFormat="1" x14ac:dyDescent="0.2">
      <c r="A947" s="23"/>
      <c r="B947" s="28"/>
      <c r="C947" s="36"/>
      <c r="D947" s="25"/>
      <c r="E947" s="21"/>
      <c r="F947" s="21"/>
      <c r="G947" s="43"/>
      <c r="H947" s="21"/>
      <c r="I947" s="162"/>
      <c r="J947" s="522" t="str">
        <f t="shared" si="113"/>
        <v/>
      </c>
      <c r="K947" s="20">
        <f t="shared" si="114"/>
        <v>0</v>
      </c>
      <c r="L947" s="20" t="str">
        <f t="shared" si="115"/>
        <v/>
      </c>
      <c r="M947" s="20" t="str">
        <f t="shared" si="116"/>
        <v/>
      </c>
      <c r="N947" s="20"/>
      <c r="O947" s="20">
        <f t="shared" si="117"/>
        <v>0</v>
      </c>
      <c r="P947" s="20">
        <f t="shared" si="118"/>
        <v>0</v>
      </c>
      <c r="Q947" s="20" t="str">
        <f t="shared" si="119"/>
        <v/>
      </c>
      <c r="R947" s="20">
        <f t="shared" si="120"/>
        <v>0</v>
      </c>
      <c r="S947" s="20"/>
      <c r="T947" s="20"/>
      <c r="U947" s="20"/>
      <c r="V947" s="20"/>
      <c r="W947" s="20"/>
      <c r="X947" s="20"/>
      <c r="Y947" s="20"/>
      <c r="Z947" s="20"/>
      <c r="AA947" s="20"/>
      <c r="AB947" s="21"/>
      <c r="AC947" s="21"/>
    </row>
    <row r="948" spans="1:29" s="17" customFormat="1" x14ac:dyDescent="0.2">
      <c r="A948" s="23"/>
      <c r="B948" s="28"/>
      <c r="C948" s="36"/>
      <c r="D948" s="25"/>
      <c r="E948" s="21"/>
      <c r="F948" s="21"/>
      <c r="G948" s="43"/>
      <c r="H948" s="21"/>
      <c r="I948" s="162"/>
      <c r="J948" s="522" t="str">
        <f t="shared" si="113"/>
        <v/>
      </c>
      <c r="K948" s="20">
        <f t="shared" si="114"/>
        <v>0</v>
      </c>
      <c r="L948" s="20" t="str">
        <f t="shared" si="115"/>
        <v/>
      </c>
      <c r="M948" s="20" t="str">
        <f t="shared" si="116"/>
        <v/>
      </c>
      <c r="N948" s="20"/>
      <c r="O948" s="20">
        <f t="shared" si="117"/>
        <v>0</v>
      </c>
      <c r="P948" s="20">
        <f t="shared" si="118"/>
        <v>0</v>
      </c>
      <c r="Q948" s="20" t="str">
        <f t="shared" si="119"/>
        <v/>
      </c>
      <c r="R948" s="20">
        <f t="shared" si="120"/>
        <v>0</v>
      </c>
      <c r="S948" s="20"/>
      <c r="T948" s="20"/>
      <c r="U948" s="20"/>
      <c r="V948" s="20"/>
      <c r="W948" s="20"/>
      <c r="X948" s="20"/>
      <c r="Y948" s="20"/>
      <c r="Z948" s="20"/>
      <c r="AA948" s="20"/>
      <c r="AB948" s="21"/>
      <c r="AC948" s="21"/>
    </row>
    <row r="949" spans="1:29" s="17" customFormat="1" x14ac:dyDescent="0.2">
      <c r="A949" s="23"/>
      <c r="B949" s="28"/>
      <c r="C949" s="36"/>
      <c r="D949" s="25"/>
      <c r="E949" s="21"/>
      <c r="F949" s="21"/>
      <c r="G949" s="43"/>
      <c r="H949" s="21"/>
      <c r="I949" s="162"/>
      <c r="J949" s="522" t="str">
        <f t="shared" si="113"/>
        <v/>
      </c>
      <c r="K949" s="20">
        <f t="shared" si="114"/>
        <v>0</v>
      </c>
      <c r="L949" s="20" t="str">
        <f t="shared" si="115"/>
        <v/>
      </c>
      <c r="M949" s="20" t="str">
        <f t="shared" si="116"/>
        <v/>
      </c>
      <c r="N949" s="20"/>
      <c r="O949" s="20">
        <f t="shared" si="117"/>
        <v>0</v>
      </c>
      <c r="P949" s="20">
        <f t="shared" si="118"/>
        <v>0</v>
      </c>
      <c r="Q949" s="20" t="str">
        <f t="shared" si="119"/>
        <v/>
      </c>
      <c r="R949" s="20">
        <f t="shared" si="120"/>
        <v>0</v>
      </c>
      <c r="S949" s="20"/>
      <c r="T949" s="20"/>
      <c r="U949" s="20"/>
      <c r="V949" s="20"/>
      <c r="W949" s="20"/>
      <c r="X949" s="20"/>
      <c r="Y949" s="20"/>
      <c r="Z949" s="20"/>
      <c r="AA949" s="20"/>
      <c r="AB949" s="21"/>
      <c r="AC949" s="21"/>
    </row>
    <row r="950" spans="1:29" s="17" customFormat="1" x14ac:dyDescent="0.2">
      <c r="A950" s="23"/>
      <c r="B950" s="28"/>
      <c r="C950" s="36"/>
      <c r="D950" s="25"/>
      <c r="E950" s="21"/>
      <c r="F950" s="21"/>
      <c r="G950" s="43"/>
      <c r="H950" s="21"/>
      <c r="I950" s="162"/>
      <c r="J950" s="522" t="str">
        <f t="shared" si="113"/>
        <v/>
      </c>
      <c r="K950" s="20">
        <f t="shared" si="114"/>
        <v>0</v>
      </c>
      <c r="L950" s="20" t="str">
        <f t="shared" si="115"/>
        <v/>
      </c>
      <c r="M950" s="20" t="str">
        <f t="shared" si="116"/>
        <v/>
      </c>
      <c r="N950" s="20"/>
      <c r="O950" s="20">
        <f t="shared" si="117"/>
        <v>0</v>
      </c>
      <c r="P950" s="20">
        <f t="shared" si="118"/>
        <v>0</v>
      </c>
      <c r="Q950" s="20" t="str">
        <f t="shared" si="119"/>
        <v/>
      </c>
      <c r="R950" s="20">
        <f t="shared" si="120"/>
        <v>0</v>
      </c>
      <c r="S950" s="20"/>
      <c r="T950" s="20"/>
      <c r="U950" s="20"/>
      <c r="V950" s="20"/>
      <c r="W950" s="20"/>
      <c r="X950" s="20"/>
      <c r="Y950" s="20"/>
      <c r="Z950" s="20"/>
      <c r="AA950" s="20"/>
      <c r="AB950" s="21"/>
      <c r="AC950" s="21"/>
    </row>
    <row r="951" spans="1:29" s="17" customFormat="1" x14ac:dyDescent="0.2">
      <c r="A951" s="23"/>
      <c r="B951" s="28"/>
      <c r="C951" s="36"/>
      <c r="D951" s="25"/>
      <c r="E951" s="21"/>
      <c r="F951" s="21"/>
      <c r="G951" s="43"/>
      <c r="H951" s="21"/>
      <c r="I951" s="162"/>
      <c r="J951" s="522" t="str">
        <f t="shared" si="113"/>
        <v/>
      </c>
      <c r="K951" s="20">
        <f t="shared" si="114"/>
        <v>0</v>
      </c>
      <c r="L951" s="20" t="str">
        <f t="shared" si="115"/>
        <v/>
      </c>
      <c r="M951" s="20" t="str">
        <f t="shared" si="116"/>
        <v/>
      </c>
      <c r="N951" s="20"/>
      <c r="O951" s="20">
        <f t="shared" si="117"/>
        <v>0</v>
      </c>
      <c r="P951" s="20">
        <f t="shared" si="118"/>
        <v>0</v>
      </c>
      <c r="Q951" s="20" t="str">
        <f t="shared" si="119"/>
        <v/>
      </c>
      <c r="R951" s="20">
        <f t="shared" si="120"/>
        <v>0</v>
      </c>
      <c r="S951" s="20"/>
      <c r="T951" s="20"/>
      <c r="U951" s="20"/>
      <c r="V951" s="20"/>
      <c r="W951" s="20"/>
      <c r="X951" s="20"/>
      <c r="Y951" s="20"/>
      <c r="Z951" s="20"/>
      <c r="AA951" s="20"/>
      <c r="AB951" s="21"/>
      <c r="AC951" s="21"/>
    </row>
    <row r="952" spans="1:29" s="17" customFormat="1" x14ac:dyDescent="0.2">
      <c r="A952" s="23"/>
      <c r="B952" s="28"/>
      <c r="C952" s="36"/>
      <c r="D952" s="25"/>
      <c r="E952" s="21"/>
      <c r="F952" s="21"/>
      <c r="G952" s="43"/>
      <c r="H952" s="21"/>
      <c r="I952" s="162"/>
      <c r="J952" s="522" t="str">
        <f t="shared" si="113"/>
        <v/>
      </c>
      <c r="K952" s="20">
        <f t="shared" si="114"/>
        <v>0</v>
      </c>
      <c r="L952" s="20" t="str">
        <f t="shared" si="115"/>
        <v/>
      </c>
      <c r="M952" s="20" t="str">
        <f t="shared" si="116"/>
        <v/>
      </c>
      <c r="N952" s="20"/>
      <c r="O952" s="20">
        <f t="shared" si="117"/>
        <v>0</v>
      </c>
      <c r="P952" s="20">
        <f t="shared" si="118"/>
        <v>0</v>
      </c>
      <c r="Q952" s="20" t="str">
        <f t="shared" si="119"/>
        <v/>
      </c>
      <c r="R952" s="20">
        <f t="shared" si="120"/>
        <v>0</v>
      </c>
      <c r="S952" s="20"/>
      <c r="T952" s="20"/>
      <c r="U952" s="20"/>
      <c r="V952" s="20"/>
      <c r="W952" s="20"/>
      <c r="X952" s="20"/>
      <c r="Y952" s="20"/>
      <c r="Z952" s="20"/>
      <c r="AA952" s="20"/>
      <c r="AB952" s="21"/>
      <c r="AC952" s="21"/>
    </row>
    <row r="953" spans="1:29" s="17" customFormat="1" x14ac:dyDescent="0.2">
      <c r="A953" s="23"/>
      <c r="B953" s="28"/>
      <c r="C953" s="36"/>
      <c r="D953" s="25"/>
      <c r="E953" s="21"/>
      <c r="F953" s="21"/>
      <c r="G953" s="43"/>
      <c r="H953" s="21"/>
      <c r="I953" s="162"/>
      <c r="J953" s="522" t="str">
        <f t="shared" si="113"/>
        <v/>
      </c>
      <c r="K953" s="20">
        <f t="shared" si="114"/>
        <v>0</v>
      </c>
      <c r="L953" s="20" t="str">
        <f t="shared" si="115"/>
        <v/>
      </c>
      <c r="M953" s="20" t="str">
        <f t="shared" si="116"/>
        <v/>
      </c>
      <c r="N953" s="20"/>
      <c r="O953" s="20">
        <f t="shared" si="117"/>
        <v>0</v>
      </c>
      <c r="P953" s="20">
        <f t="shared" si="118"/>
        <v>0</v>
      </c>
      <c r="Q953" s="20" t="str">
        <f t="shared" si="119"/>
        <v/>
      </c>
      <c r="R953" s="20">
        <f t="shared" si="120"/>
        <v>0</v>
      </c>
      <c r="S953" s="20"/>
      <c r="T953" s="20"/>
      <c r="U953" s="20"/>
      <c r="V953" s="20"/>
      <c r="W953" s="20"/>
      <c r="X953" s="20"/>
      <c r="Y953" s="20"/>
      <c r="Z953" s="20"/>
      <c r="AA953" s="20"/>
      <c r="AB953" s="21"/>
      <c r="AC953" s="21"/>
    </row>
    <row r="954" spans="1:29" s="17" customFormat="1" x14ac:dyDescent="0.2">
      <c r="A954" s="23"/>
      <c r="B954" s="28"/>
      <c r="C954" s="36"/>
      <c r="D954" s="25"/>
      <c r="E954" s="21"/>
      <c r="F954" s="21"/>
      <c r="G954" s="43"/>
      <c r="H954" s="21"/>
      <c r="I954" s="162"/>
      <c r="J954" s="522" t="str">
        <f t="shared" si="113"/>
        <v/>
      </c>
      <c r="K954" s="20">
        <f t="shared" si="114"/>
        <v>0</v>
      </c>
      <c r="L954" s="20" t="str">
        <f t="shared" si="115"/>
        <v/>
      </c>
      <c r="M954" s="20" t="str">
        <f t="shared" si="116"/>
        <v/>
      </c>
      <c r="N954" s="20"/>
      <c r="O954" s="20">
        <f t="shared" si="117"/>
        <v>0</v>
      </c>
      <c r="P954" s="20">
        <f t="shared" si="118"/>
        <v>0</v>
      </c>
      <c r="Q954" s="20" t="str">
        <f t="shared" si="119"/>
        <v/>
      </c>
      <c r="R954" s="20">
        <f t="shared" si="120"/>
        <v>0</v>
      </c>
      <c r="S954" s="20"/>
      <c r="T954" s="20"/>
      <c r="U954" s="20"/>
      <c r="V954" s="20"/>
      <c r="W954" s="20"/>
      <c r="X954" s="20"/>
      <c r="Y954" s="20"/>
      <c r="Z954" s="20"/>
      <c r="AA954" s="20"/>
      <c r="AB954" s="21"/>
      <c r="AC954" s="21"/>
    </row>
    <row r="955" spans="1:29" s="17" customFormat="1" x14ac:dyDescent="0.2">
      <c r="A955" s="23"/>
      <c r="B955" s="28"/>
      <c r="C955" s="36"/>
      <c r="D955" s="25"/>
      <c r="E955" s="21"/>
      <c r="F955" s="21"/>
      <c r="G955" s="43"/>
      <c r="H955" s="21"/>
      <c r="I955" s="162"/>
      <c r="J955" s="522" t="str">
        <f t="shared" si="113"/>
        <v/>
      </c>
      <c r="K955" s="20">
        <f t="shared" si="114"/>
        <v>0</v>
      </c>
      <c r="L955" s="20" t="str">
        <f t="shared" si="115"/>
        <v/>
      </c>
      <c r="M955" s="20" t="str">
        <f t="shared" si="116"/>
        <v/>
      </c>
      <c r="N955" s="20"/>
      <c r="O955" s="20">
        <f t="shared" si="117"/>
        <v>0</v>
      </c>
      <c r="P955" s="20">
        <f t="shared" si="118"/>
        <v>0</v>
      </c>
      <c r="Q955" s="20" t="str">
        <f t="shared" si="119"/>
        <v/>
      </c>
      <c r="R955" s="20">
        <f t="shared" si="120"/>
        <v>0</v>
      </c>
      <c r="S955" s="20"/>
      <c r="T955" s="20"/>
      <c r="U955" s="20"/>
      <c r="V955" s="20"/>
      <c r="W955" s="20"/>
      <c r="X955" s="20"/>
      <c r="Y955" s="20"/>
      <c r="Z955" s="20"/>
      <c r="AA955" s="20"/>
      <c r="AB955" s="21"/>
      <c r="AC955" s="21"/>
    </row>
    <row r="956" spans="1:29" s="17" customFormat="1" x14ac:dyDescent="0.2">
      <c r="A956" s="23"/>
      <c r="B956" s="28"/>
      <c r="C956" s="36"/>
      <c r="D956" s="25"/>
      <c r="E956" s="21"/>
      <c r="F956" s="21"/>
      <c r="G956" s="43"/>
      <c r="H956" s="21"/>
      <c r="I956" s="162"/>
      <c r="J956" s="522" t="str">
        <f t="shared" si="113"/>
        <v/>
      </c>
      <c r="K956" s="20">
        <f t="shared" si="114"/>
        <v>0</v>
      </c>
      <c r="L956" s="20" t="str">
        <f t="shared" si="115"/>
        <v/>
      </c>
      <c r="M956" s="20" t="str">
        <f t="shared" si="116"/>
        <v/>
      </c>
      <c r="N956" s="20"/>
      <c r="O956" s="20">
        <f t="shared" si="117"/>
        <v>0</v>
      </c>
      <c r="P956" s="20">
        <f t="shared" si="118"/>
        <v>0</v>
      </c>
      <c r="Q956" s="20" t="str">
        <f t="shared" si="119"/>
        <v/>
      </c>
      <c r="R956" s="20">
        <f t="shared" si="120"/>
        <v>0</v>
      </c>
      <c r="S956" s="20"/>
      <c r="T956" s="20"/>
      <c r="U956" s="20"/>
      <c r="V956" s="20"/>
      <c r="W956" s="20"/>
      <c r="X956" s="20"/>
      <c r="Y956" s="20"/>
      <c r="Z956" s="20"/>
      <c r="AA956" s="20"/>
      <c r="AB956" s="21"/>
      <c r="AC956" s="21"/>
    </row>
    <row r="957" spans="1:29" s="17" customFormat="1" x14ac:dyDescent="0.2">
      <c r="A957" s="23"/>
      <c r="B957" s="28"/>
      <c r="C957" s="36"/>
      <c r="D957" s="25"/>
      <c r="E957" s="21"/>
      <c r="F957" s="21"/>
      <c r="G957" s="43"/>
      <c r="H957" s="21"/>
      <c r="I957" s="162"/>
      <c r="J957" s="522" t="str">
        <f t="shared" si="113"/>
        <v/>
      </c>
      <c r="K957" s="20">
        <f t="shared" si="114"/>
        <v>0</v>
      </c>
      <c r="L957" s="20" t="str">
        <f t="shared" si="115"/>
        <v/>
      </c>
      <c r="M957" s="20" t="str">
        <f t="shared" si="116"/>
        <v/>
      </c>
      <c r="N957" s="20"/>
      <c r="O957" s="20">
        <f t="shared" si="117"/>
        <v>0</v>
      </c>
      <c r="P957" s="20">
        <f t="shared" si="118"/>
        <v>0</v>
      </c>
      <c r="Q957" s="20" t="str">
        <f t="shared" si="119"/>
        <v/>
      </c>
      <c r="R957" s="20">
        <f t="shared" si="120"/>
        <v>0</v>
      </c>
      <c r="S957" s="20"/>
      <c r="T957" s="20"/>
      <c r="U957" s="20"/>
      <c r="V957" s="20"/>
      <c r="W957" s="20"/>
      <c r="X957" s="20"/>
      <c r="Y957" s="20"/>
      <c r="Z957" s="20"/>
      <c r="AA957" s="20"/>
      <c r="AB957" s="21"/>
      <c r="AC957" s="21"/>
    </row>
    <row r="958" spans="1:29" s="17" customFormat="1" x14ac:dyDescent="0.2">
      <c r="A958" s="23"/>
      <c r="B958" s="28"/>
      <c r="C958" s="36"/>
      <c r="D958" s="25"/>
      <c r="E958" s="21"/>
      <c r="F958" s="21"/>
      <c r="G958" s="43"/>
      <c r="H958" s="21"/>
      <c r="I958" s="162"/>
      <c r="J958" s="522" t="str">
        <f t="shared" si="113"/>
        <v/>
      </c>
      <c r="K958" s="20">
        <f t="shared" si="114"/>
        <v>0</v>
      </c>
      <c r="L958" s="20" t="str">
        <f t="shared" si="115"/>
        <v/>
      </c>
      <c r="M958" s="20" t="str">
        <f t="shared" si="116"/>
        <v/>
      </c>
      <c r="N958" s="20"/>
      <c r="O958" s="20">
        <f t="shared" si="117"/>
        <v>0</v>
      </c>
      <c r="P958" s="20">
        <f t="shared" si="118"/>
        <v>0</v>
      </c>
      <c r="Q958" s="20" t="str">
        <f t="shared" si="119"/>
        <v/>
      </c>
      <c r="R958" s="20">
        <f t="shared" si="120"/>
        <v>0</v>
      </c>
      <c r="S958" s="20"/>
      <c r="T958" s="20"/>
      <c r="U958" s="20"/>
      <c r="V958" s="20"/>
      <c r="W958" s="20"/>
      <c r="X958" s="20"/>
      <c r="Y958" s="20"/>
      <c r="Z958" s="20"/>
      <c r="AA958" s="20"/>
      <c r="AB958" s="21"/>
      <c r="AC958" s="21"/>
    </row>
    <row r="959" spans="1:29" s="17" customFormat="1" x14ac:dyDescent="0.2">
      <c r="A959" s="23"/>
      <c r="B959" s="28"/>
      <c r="C959" s="36"/>
      <c r="D959" s="25"/>
      <c r="E959" s="21"/>
      <c r="F959" s="21"/>
      <c r="G959" s="43"/>
      <c r="H959" s="21"/>
      <c r="I959" s="162"/>
      <c r="J959" s="522" t="str">
        <f t="shared" si="113"/>
        <v/>
      </c>
      <c r="K959" s="20">
        <f t="shared" si="114"/>
        <v>0</v>
      </c>
      <c r="L959" s="20" t="str">
        <f t="shared" si="115"/>
        <v/>
      </c>
      <c r="M959" s="20" t="str">
        <f t="shared" si="116"/>
        <v/>
      </c>
      <c r="N959" s="20"/>
      <c r="O959" s="20">
        <f t="shared" si="117"/>
        <v>0</v>
      </c>
      <c r="P959" s="20">
        <f t="shared" si="118"/>
        <v>0</v>
      </c>
      <c r="Q959" s="20" t="str">
        <f t="shared" si="119"/>
        <v/>
      </c>
      <c r="R959" s="20">
        <f t="shared" si="120"/>
        <v>0</v>
      </c>
      <c r="S959" s="20"/>
      <c r="T959" s="20"/>
      <c r="U959" s="20"/>
      <c r="V959" s="20"/>
      <c r="W959" s="20"/>
      <c r="X959" s="20"/>
      <c r="Y959" s="20"/>
      <c r="Z959" s="20"/>
      <c r="AA959" s="20"/>
      <c r="AB959" s="21"/>
      <c r="AC959" s="21"/>
    </row>
    <row r="960" spans="1:29" s="17" customFormat="1" x14ac:dyDescent="0.2">
      <c r="A960" s="23"/>
      <c r="B960" s="28"/>
      <c r="C960" s="36"/>
      <c r="D960" s="25"/>
      <c r="E960" s="21"/>
      <c r="F960" s="21"/>
      <c r="G960" s="43"/>
      <c r="H960" s="21"/>
      <c r="I960" s="162"/>
      <c r="J960" s="522" t="str">
        <f t="shared" si="113"/>
        <v/>
      </c>
      <c r="K960" s="20">
        <f t="shared" si="114"/>
        <v>0</v>
      </c>
      <c r="L960" s="20" t="str">
        <f t="shared" si="115"/>
        <v/>
      </c>
      <c r="M960" s="20" t="str">
        <f t="shared" si="116"/>
        <v/>
      </c>
      <c r="N960" s="20"/>
      <c r="O960" s="20">
        <f t="shared" si="117"/>
        <v>0</v>
      </c>
      <c r="P960" s="20">
        <f t="shared" si="118"/>
        <v>0</v>
      </c>
      <c r="Q960" s="20" t="str">
        <f t="shared" si="119"/>
        <v/>
      </c>
      <c r="R960" s="20">
        <f t="shared" si="120"/>
        <v>0</v>
      </c>
      <c r="S960" s="20"/>
      <c r="T960" s="20"/>
      <c r="U960" s="20"/>
      <c r="V960" s="20"/>
      <c r="W960" s="20"/>
      <c r="X960" s="20"/>
      <c r="Y960" s="20"/>
      <c r="Z960" s="20"/>
      <c r="AA960" s="20"/>
      <c r="AB960" s="21"/>
      <c r="AC960" s="21"/>
    </row>
    <row r="961" spans="1:29" s="17" customFormat="1" x14ac:dyDescent="0.2">
      <c r="A961" s="23"/>
      <c r="B961" s="28"/>
      <c r="C961" s="36"/>
      <c r="D961" s="25"/>
      <c r="E961" s="21"/>
      <c r="F961" s="21"/>
      <c r="G961" s="43"/>
      <c r="H961" s="21"/>
      <c r="I961" s="162"/>
      <c r="J961" s="522" t="str">
        <f t="shared" si="113"/>
        <v/>
      </c>
      <c r="K961" s="20">
        <f t="shared" si="114"/>
        <v>0</v>
      </c>
      <c r="L961" s="20" t="str">
        <f t="shared" si="115"/>
        <v/>
      </c>
      <c r="M961" s="20" t="str">
        <f t="shared" si="116"/>
        <v/>
      </c>
      <c r="N961" s="20"/>
      <c r="O961" s="20">
        <f t="shared" si="117"/>
        <v>0</v>
      </c>
      <c r="P961" s="20">
        <f t="shared" si="118"/>
        <v>0</v>
      </c>
      <c r="Q961" s="20" t="str">
        <f t="shared" si="119"/>
        <v/>
      </c>
      <c r="R961" s="20">
        <f t="shared" si="120"/>
        <v>0</v>
      </c>
      <c r="S961" s="20"/>
      <c r="T961" s="20"/>
      <c r="U961" s="20"/>
      <c r="V961" s="20"/>
      <c r="W961" s="20"/>
      <c r="X961" s="20"/>
      <c r="Y961" s="20"/>
      <c r="Z961" s="20"/>
      <c r="AA961" s="20"/>
      <c r="AB961" s="21"/>
      <c r="AC961" s="21"/>
    </row>
    <row r="962" spans="1:29" s="17" customFormat="1" x14ac:dyDescent="0.2">
      <c r="A962" s="23"/>
      <c r="B962" s="28"/>
      <c r="C962" s="36"/>
      <c r="D962" s="25"/>
      <c r="E962" s="21"/>
      <c r="F962" s="21"/>
      <c r="G962" s="43"/>
      <c r="H962" s="21"/>
      <c r="I962" s="162"/>
      <c r="J962" s="522" t="str">
        <f t="shared" si="113"/>
        <v/>
      </c>
      <c r="K962" s="20">
        <f t="shared" si="114"/>
        <v>0</v>
      </c>
      <c r="L962" s="20" t="str">
        <f t="shared" si="115"/>
        <v/>
      </c>
      <c r="M962" s="20" t="str">
        <f t="shared" si="116"/>
        <v/>
      </c>
      <c r="N962" s="20"/>
      <c r="O962" s="20">
        <f t="shared" si="117"/>
        <v>0</v>
      </c>
      <c r="P962" s="20">
        <f t="shared" si="118"/>
        <v>0</v>
      </c>
      <c r="Q962" s="20" t="str">
        <f t="shared" si="119"/>
        <v/>
      </c>
      <c r="R962" s="20">
        <f t="shared" si="120"/>
        <v>0</v>
      </c>
      <c r="S962" s="20"/>
      <c r="T962" s="20"/>
      <c r="U962" s="20"/>
      <c r="V962" s="20"/>
      <c r="W962" s="20"/>
      <c r="X962" s="20"/>
      <c r="Y962" s="20"/>
      <c r="Z962" s="20"/>
      <c r="AA962" s="20"/>
      <c r="AB962" s="21"/>
      <c r="AC962" s="21"/>
    </row>
    <row r="963" spans="1:29" s="17" customFormat="1" x14ac:dyDescent="0.2">
      <c r="A963" s="23"/>
      <c r="B963" s="28"/>
      <c r="C963" s="36"/>
      <c r="D963" s="25"/>
      <c r="E963" s="21"/>
      <c r="F963" s="21"/>
      <c r="G963" s="43"/>
      <c r="H963" s="21"/>
      <c r="I963" s="162"/>
      <c r="J963" s="522" t="str">
        <f t="shared" si="113"/>
        <v/>
      </c>
      <c r="K963" s="20">
        <f t="shared" si="114"/>
        <v>0</v>
      </c>
      <c r="L963" s="20" t="str">
        <f t="shared" si="115"/>
        <v/>
      </c>
      <c r="M963" s="20" t="str">
        <f t="shared" si="116"/>
        <v/>
      </c>
      <c r="N963" s="20"/>
      <c r="O963" s="20">
        <f t="shared" si="117"/>
        <v>0</v>
      </c>
      <c r="P963" s="20">
        <f t="shared" si="118"/>
        <v>0</v>
      </c>
      <c r="Q963" s="20" t="str">
        <f t="shared" si="119"/>
        <v/>
      </c>
      <c r="R963" s="20">
        <f t="shared" si="120"/>
        <v>0</v>
      </c>
      <c r="S963" s="20"/>
      <c r="T963" s="20"/>
      <c r="U963" s="20"/>
      <c r="V963" s="20"/>
      <c r="W963" s="20"/>
      <c r="X963" s="20"/>
      <c r="Y963" s="20"/>
      <c r="Z963" s="20"/>
      <c r="AA963" s="20"/>
      <c r="AB963" s="21"/>
      <c r="AC963" s="21"/>
    </row>
    <row r="964" spans="1:29" s="17" customFormat="1" x14ac:dyDescent="0.2">
      <c r="A964" s="23"/>
      <c r="B964" s="28"/>
      <c r="C964" s="36"/>
      <c r="D964" s="25"/>
      <c r="E964" s="21"/>
      <c r="F964" s="21"/>
      <c r="G964" s="43"/>
      <c r="H964" s="21"/>
      <c r="I964" s="162"/>
      <c r="J964" s="522" t="str">
        <f t="shared" si="113"/>
        <v/>
      </c>
      <c r="K964" s="20">
        <f t="shared" si="114"/>
        <v>0</v>
      </c>
      <c r="L964" s="20" t="str">
        <f t="shared" si="115"/>
        <v/>
      </c>
      <c r="M964" s="20" t="str">
        <f t="shared" si="116"/>
        <v/>
      </c>
      <c r="N964" s="20"/>
      <c r="O964" s="20">
        <f t="shared" si="117"/>
        <v>0</v>
      </c>
      <c r="P964" s="20">
        <f t="shared" si="118"/>
        <v>0</v>
      </c>
      <c r="Q964" s="20" t="str">
        <f t="shared" si="119"/>
        <v/>
      </c>
      <c r="R964" s="20">
        <f t="shared" si="120"/>
        <v>0</v>
      </c>
      <c r="S964" s="20"/>
      <c r="T964" s="20"/>
      <c r="U964" s="20"/>
      <c r="V964" s="20"/>
      <c r="W964" s="20"/>
      <c r="X964" s="20"/>
      <c r="Y964" s="20"/>
      <c r="Z964" s="20"/>
      <c r="AA964" s="20"/>
      <c r="AB964" s="21"/>
      <c r="AC964" s="21"/>
    </row>
    <row r="965" spans="1:29" s="17" customFormat="1" x14ac:dyDescent="0.2">
      <c r="A965" s="23"/>
      <c r="B965" s="28"/>
      <c r="C965" s="36"/>
      <c r="D965" s="25"/>
      <c r="E965" s="21"/>
      <c r="F965" s="21"/>
      <c r="G965" s="43"/>
      <c r="H965" s="21"/>
      <c r="I965" s="162"/>
      <c r="J965" s="522" t="str">
        <f t="shared" si="113"/>
        <v/>
      </c>
      <c r="K965" s="20">
        <f t="shared" si="114"/>
        <v>0</v>
      </c>
      <c r="L965" s="20" t="str">
        <f t="shared" si="115"/>
        <v/>
      </c>
      <c r="M965" s="20" t="str">
        <f t="shared" si="116"/>
        <v/>
      </c>
      <c r="N965" s="20"/>
      <c r="O965" s="20">
        <f t="shared" si="117"/>
        <v>0</v>
      </c>
      <c r="P965" s="20">
        <f t="shared" si="118"/>
        <v>0</v>
      </c>
      <c r="Q965" s="20" t="str">
        <f t="shared" si="119"/>
        <v/>
      </c>
      <c r="R965" s="20">
        <f t="shared" si="120"/>
        <v>0</v>
      </c>
      <c r="S965" s="20"/>
      <c r="T965" s="20"/>
      <c r="U965" s="20"/>
      <c r="V965" s="20"/>
      <c r="W965" s="20"/>
      <c r="X965" s="20"/>
      <c r="Y965" s="20"/>
      <c r="Z965" s="20"/>
      <c r="AA965" s="20"/>
      <c r="AB965" s="21"/>
      <c r="AC965" s="21"/>
    </row>
    <row r="966" spans="1:29" s="17" customFormat="1" x14ac:dyDescent="0.2">
      <c r="A966" s="23"/>
      <c r="B966" s="28"/>
      <c r="C966" s="36"/>
      <c r="D966" s="25"/>
      <c r="E966" s="21"/>
      <c r="F966" s="21"/>
      <c r="G966" s="43"/>
      <c r="H966" s="21"/>
      <c r="I966" s="162"/>
      <c r="J966" s="522" t="str">
        <f t="shared" si="113"/>
        <v/>
      </c>
      <c r="K966" s="20">
        <f t="shared" si="114"/>
        <v>0</v>
      </c>
      <c r="L966" s="20" t="str">
        <f t="shared" si="115"/>
        <v/>
      </c>
      <c r="M966" s="20" t="str">
        <f t="shared" si="116"/>
        <v/>
      </c>
      <c r="N966" s="20"/>
      <c r="O966" s="20">
        <f t="shared" si="117"/>
        <v>0</v>
      </c>
      <c r="P966" s="20">
        <f t="shared" si="118"/>
        <v>0</v>
      </c>
      <c r="Q966" s="20" t="str">
        <f t="shared" si="119"/>
        <v/>
      </c>
      <c r="R966" s="20">
        <f t="shared" si="120"/>
        <v>0</v>
      </c>
      <c r="S966" s="20"/>
      <c r="T966" s="20"/>
      <c r="U966" s="20"/>
      <c r="V966" s="20"/>
      <c r="W966" s="20"/>
      <c r="X966" s="20"/>
      <c r="Y966" s="20"/>
      <c r="Z966" s="20"/>
      <c r="AA966" s="20"/>
      <c r="AB966" s="21"/>
      <c r="AC966" s="21"/>
    </row>
    <row r="967" spans="1:29" s="17" customFormat="1" x14ac:dyDescent="0.2">
      <c r="A967" s="23"/>
      <c r="B967" s="28"/>
      <c r="C967" s="36"/>
      <c r="D967" s="25"/>
      <c r="E967" s="21"/>
      <c r="F967" s="21"/>
      <c r="G967" s="43"/>
      <c r="H967" s="21"/>
      <c r="I967" s="162"/>
      <c r="J967" s="522" t="str">
        <f t="shared" si="113"/>
        <v/>
      </c>
      <c r="K967" s="20">
        <f t="shared" si="114"/>
        <v>0</v>
      </c>
      <c r="L967" s="20" t="str">
        <f t="shared" si="115"/>
        <v/>
      </c>
      <c r="M967" s="20" t="str">
        <f t="shared" si="116"/>
        <v/>
      </c>
      <c r="N967" s="20"/>
      <c r="O967" s="20">
        <f t="shared" si="117"/>
        <v>0</v>
      </c>
      <c r="P967" s="20">
        <f t="shared" si="118"/>
        <v>0</v>
      </c>
      <c r="Q967" s="20" t="str">
        <f t="shared" si="119"/>
        <v/>
      </c>
      <c r="R967" s="20">
        <f t="shared" si="120"/>
        <v>0</v>
      </c>
      <c r="S967" s="20"/>
      <c r="T967" s="20"/>
      <c r="U967" s="20"/>
      <c r="V967" s="20"/>
      <c r="W967" s="20"/>
      <c r="X967" s="20"/>
      <c r="Y967" s="20"/>
      <c r="Z967" s="20"/>
      <c r="AA967" s="20"/>
      <c r="AB967" s="21"/>
      <c r="AC967" s="21"/>
    </row>
    <row r="968" spans="1:29" s="17" customFormat="1" x14ac:dyDescent="0.2">
      <c r="A968" s="23"/>
      <c r="B968" s="28"/>
      <c r="C968" s="36"/>
      <c r="D968" s="25"/>
      <c r="E968" s="21"/>
      <c r="F968" s="21"/>
      <c r="G968" s="43"/>
      <c r="H968" s="21"/>
      <c r="I968" s="162"/>
      <c r="J968" s="522" t="str">
        <f t="shared" si="113"/>
        <v/>
      </c>
      <c r="K968" s="20">
        <f t="shared" si="114"/>
        <v>0</v>
      </c>
      <c r="L968" s="20" t="str">
        <f t="shared" si="115"/>
        <v/>
      </c>
      <c r="M968" s="20" t="str">
        <f t="shared" si="116"/>
        <v/>
      </c>
      <c r="N968" s="20"/>
      <c r="O968" s="20">
        <f t="shared" si="117"/>
        <v>0</v>
      </c>
      <c r="P968" s="20">
        <f t="shared" si="118"/>
        <v>0</v>
      </c>
      <c r="Q968" s="20" t="str">
        <f t="shared" si="119"/>
        <v/>
      </c>
      <c r="R968" s="20">
        <f t="shared" si="120"/>
        <v>0</v>
      </c>
      <c r="S968" s="20"/>
      <c r="T968" s="20"/>
      <c r="U968" s="20"/>
      <c r="V968" s="20"/>
      <c r="W968" s="20"/>
      <c r="X968" s="20"/>
      <c r="Y968" s="20"/>
      <c r="Z968" s="20"/>
      <c r="AA968" s="20"/>
      <c r="AB968" s="21"/>
      <c r="AC968" s="21"/>
    </row>
    <row r="969" spans="1:29" s="17" customFormat="1" x14ac:dyDescent="0.2">
      <c r="A969" s="23"/>
      <c r="B969" s="28"/>
      <c r="C969" s="36"/>
      <c r="D969" s="25"/>
      <c r="E969" s="21"/>
      <c r="F969" s="21"/>
      <c r="G969" s="43"/>
      <c r="H969" s="21"/>
      <c r="I969" s="162"/>
      <c r="J969" s="522" t="str">
        <f t="shared" si="113"/>
        <v/>
      </c>
      <c r="K969" s="20">
        <f t="shared" si="114"/>
        <v>0</v>
      </c>
      <c r="L969" s="20" t="str">
        <f t="shared" si="115"/>
        <v/>
      </c>
      <c r="M969" s="20" t="str">
        <f t="shared" si="116"/>
        <v/>
      </c>
      <c r="N969" s="20"/>
      <c r="O969" s="20">
        <f t="shared" si="117"/>
        <v>0</v>
      </c>
      <c r="P969" s="20">
        <f t="shared" si="118"/>
        <v>0</v>
      </c>
      <c r="Q969" s="20" t="str">
        <f t="shared" si="119"/>
        <v/>
      </c>
      <c r="R969" s="20">
        <f t="shared" si="120"/>
        <v>0</v>
      </c>
      <c r="S969" s="20"/>
      <c r="T969" s="20"/>
      <c r="U969" s="20"/>
      <c r="V969" s="20"/>
      <c r="W969" s="20"/>
      <c r="X969" s="20"/>
      <c r="Y969" s="20"/>
      <c r="Z969" s="20"/>
      <c r="AA969" s="20"/>
      <c r="AB969" s="21"/>
      <c r="AC969" s="21"/>
    </row>
    <row r="970" spans="1:29" s="17" customFormat="1" x14ac:dyDescent="0.2">
      <c r="A970" s="23"/>
      <c r="B970" s="28"/>
      <c r="C970" s="36"/>
      <c r="D970" s="25"/>
      <c r="E970" s="21"/>
      <c r="F970" s="21"/>
      <c r="G970" s="43"/>
      <c r="H970" s="21"/>
      <c r="I970" s="162"/>
      <c r="J970" s="522" t="str">
        <f t="shared" si="113"/>
        <v/>
      </c>
      <c r="K970" s="20">
        <f t="shared" si="114"/>
        <v>0</v>
      </c>
      <c r="L970" s="20" t="str">
        <f t="shared" si="115"/>
        <v/>
      </c>
      <c r="M970" s="20" t="str">
        <f t="shared" si="116"/>
        <v/>
      </c>
      <c r="N970" s="20"/>
      <c r="O970" s="20">
        <f t="shared" si="117"/>
        <v>0</v>
      </c>
      <c r="P970" s="20">
        <f t="shared" si="118"/>
        <v>0</v>
      </c>
      <c r="Q970" s="20" t="str">
        <f t="shared" si="119"/>
        <v/>
      </c>
      <c r="R970" s="20">
        <f t="shared" si="120"/>
        <v>0</v>
      </c>
      <c r="S970" s="20"/>
      <c r="T970" s="20"/>
      <c r="U970" s="20"/>
      <c r="V970" s="20"/>
      <c r="W970" s="20"/>
      <c r="X970" s="20"/>
      <c r="Y970" s="20"/>
      <c r="Z970" s="20"/>
      <c r="AA970" s="20"/>
      <c r="AB970" s="21"/>
      <c r="AC970" s="21"/>
    </row>
    <row r="971" spans="1:29" s="17" customFormat="1" x14ac:dyDescent="0.2">
      <c r="A971" s="23"/>
      <c r="B971" s="28"/>
      <c r="C971" s="36"/>
      <c r="D971" s="25"/>
      <c r="E971" s="21"/>
      <c r="F971" s="21"/>
      <c r="G971" s="43"/>
      <c r="H971" s="21"/>
      <c r="I971" s="162"/>
      <c r="J971" s="522" t="str">
        <f t="shared" ref="J971:J1008" si="121">IF(K971=K970,"",SUMIF(K:K,K971,I:I))</f>
        <v/>
      </c>
      <c r="K971" s="20">
        <f t="shared" si="114"/>
        <v>0</v>
      </c>
      <c r="L971" s="20" t="str">
        <f t="shared" si="115"/>
        <v/>
      </c>
      <c r="M971" s="20" t="str">
        <f t="shared" si="116"/>
        <v/>
      </c>
      <c r="N971" s="20"/>
      <c r="O971" s="20">
        <f t="shared" si="117"/>
        <v>0</v>
      </c>
      <c r="P971" s="20">
        <f t="shared" si="118"/>
        <v>0</v>
      </c>
      <c r="Q971" s="20" t="str">
        <f t="shared" si="119"/>
        <v/>
      </c>
      <c r="R971" s="20">
        <f t="shared" si="120"/>
        <v>0</v>
      </c>
      <c r="S971" s="20"/>
      <c r="T971" s="20"/>
      <c r="U971" s="20"/>
      <c r="V971" s="20"/>
      <c r="W971" s="20"/>
      <c r="X971" s="20"/>
      <c r="Y971" s="20"/>
      <c r="Z971" s="20"/>
      <c r="AA971" s="20"/>
      <c r="AB971" s="21"/>
      <c r="AC971" s="21"/>
    </row>
    <row r="972" spans="1:29" s="17" customFormat="1" x14ac:dyDescent="0.2">
      <c r="A972" s="23"/>
      <c r="B972" s="28"/>
      <c r="C972" s="36"/>
      <c r="D972" s="25"/>
      <c r="E972" s="21"/>
      <c r="F972" s="21"/>
      <c r="G972" s="43"/>
      <c r="H972" s="21"/>
      <c r="I972" s="162"/>
      <c r="J972" s="522" t="str">
        <f t="shared" si="121"/>
        <v/>
      </c>
      <c r="K972" s="20">
        <f t="shared" ref="K972:K1008" si="122">IF(ISBLANK(A972),K971,A972)</f>
        <v>0</v>
      </c>
      <c r="L972" s="20" t="str">
        <f t="shared" si="115"/>
        <v/>
      </c>
      <c r="M972" s="20" t="str">
        <f t="shared" si="116"/>
        <v/>
      </c>
      <c r="N972" s="20"/>
      <c r="O972" s="20">
        <f t="shared" si="117"/>
        <v>0</v>
      </c>
      <c r="P972" s="20">
        <f t="shared" si="118"/>
        <v>0</v>
      </c>
      <c r="Q972" s="20" t="str">
        <f t="shared" si="119"/>
        <v/>
      </c>
      <c r="R972" s="20">
        <f t="shared" si="120"/>
        <v>0</v>
      </c>
      <c r="S972" s="20"/>
      <c r="T972" s="20"/>
      <c r="U972" s="20"/>
      <c r="V972" s="20"/>
      <c r="W972" s="20"/>
      <c r="X972" s="20"/>
      <c r="Y972" s="20"/>
      <c r="Z972" s="20"/>
      <c r="AA972" s="20"/>
      <c r="AB972" s="21"/>
      <c r="AC972" s="21"/>
    </row>
    <row r="973" spans="1:29" s="17" customFormat="1" x14ac:dyDescent="0.2">
      <c r="A973" s="23"/>
      <c r="B973" s="28"/>
      <c r="C973" s="36"/>
      <c r="D973" s="25"/>
      <c r="E973" s="21"/>
      <c r="F973" s="21"/>
      <c r="G973" s="43"/>
      <c r="H973" s="21"/>
      <c r="I973" s="162"/>
      <c r="J973" s="522" t="str">
        <f t="shared" si="121"/>
        <v/>
      </c>
      <c r="K973" s="20">
        <f t="shared" si="122"/>
        <v>0</v>
      </c>
      <c r="L973" s="20" t="str">
        <f t="shared" si="115"/>
        <v/>
      </c>
      <c r="M973" s="20" t="str">
        <f t="shared" si="116"/>
        <v/>
      </c>
      <c r="N973" s="20"/>
      <c r="O973" s="20">
        <f t="shared" si="117"/>
        <v>0</v>
      </c>
      <c r="P973" s="20">
        <f t="shared" si="118"/>
        <v>0</v>
      </c>
      <c r="Q973" s="20" t="str">
        <f t="shared" si="119"/>
        <v/>
      </c>
      <c r="R973" s="20">
        <f t="shared" si="120"/>
        <v>0</v>
      </c>
      <c r="S973" s="20"/>
      <c r="T973" s="20"/>
      <c r="U973" s="20"/>
      <c r="V973" s="20"/>
      <c r="W973" s="20"/>
      <c r="X973" s="20"/>
      <c r="Y973" s="20"/>
      <c r="Z973" s="20"/>
      <c r="AA973" s="20"/>
      <c r="AB973" s="21"/>
      <c r="AC973" s="21"/>
    </row>
    <row r="974" spans="1:29" s="17" customFormat="1" x14ac:dyDescent="0.2">
      <c r="A974" s="23"/>
      <c r="B974" s="28"/>
      <c r="C974" s="36"/>
      <c r="D974" s="25"/>
      <c r="E974" s="21"/>
      <c r="F974" s="21"/>
      <c r="G974" s="43"/>
      <c r="H974" s="21"/>
      <c r="I974" s="162"/>
      <c r="J974" s="522" t="str">
        <f t="shared" si="121"/>
        <v/>
      </c>
      <c r="K974" s="20">
        <f t="shared" si="122"/>
        <v>0</v>
      </c>
      <c r="L974" s="20" t="str">
        <f t="shared" si="115"/>
        <v/>
      </c>
      <c r="M974" s="20" t="str">
        <f t="shared" si="116"/>
        <v/>
      </c>
      <c r="N974" s="20"/>
      <c r="O974" s="20">
        <f t="shared" si="117"/>
        <v>0</v>
      </c>
      <c r="P974" s="20">
        <f t="shared" si="118"/>
        <v>0</v>
      </c>
      <c r="Q974" s="20" t="str">
        <f t="shared" si="119"/>
        <v/>
      </c>
      <c r="R974" s="20">
        <f t="shared" si="120"/>
        <v>0</v>
      </c>
      <c r="S974" s="20"/>
      <c r="T974" s="20"/>
      <c r="U974" s="20"/>
      <c r="V974" s="20"/>
      <c r="W974" s="20"/>
      <c r="X974" s="20"/>
      <c r="Y974" s="20"/>
      <c r="Z974" s="20"/>
      <c r="AA974" s="20"/>
      <c r="AB974" s="21"/>
      <c r="AC974" s="21"/>
    </row>
    <row r="975" spans="1:29" s="17" customFormat="1" x14ac:dyDescent="0.2">
      <c r="A975" s="23"/>
      <c r="B975" s="28"/>
      <c r="C975" s="36"/>
      <c r="D975" s="25"/>
      <c r="E975" s="21"/>
      <c r="F975" s="21"/>
      <c r="G975" s="43"/>
      <c r="H975" s="21"/>
      <c r="I975" s="162"/>
      <c r="J975" s="522" t="str">
        <f t="shared" si="121"/>
        <v/>
      </c>
      <c r="K975" s="20">
        <f t="shared" si="122"/>
        <v>0</v>
      </c>
      <c r="L975" s="20" t="str">
        <f t="shared" ref="L975:L1008" si="123">LEFT(H975,11)</f>
        <v/>
      </c>
      <c r="M975" s="20" t="str">
        <f t="shared" ref="M975:M1008" si="124">LEFT(E975,2)</f>
        <v/>
      </c>
      <c r="N975" s="20"/>
      <c r="O975" s="20">
        <f t="shared" ref="O975:O1008" si="125">K975</f>
        <v>0</v>
      </c>
      <c r="P975" s="20">
        <f t="shared" ref="P975:P1008" si="126">LEN(L975)</f>
        <v>0</v>
      </c>
      <c r="Q975" s="20" t="str">
        <f t="shared" ref="Q975:Q1008" si="127">IF(LEN(L975)=11,L975,IF(LEN(L975)=10,CONCATENATE(L975," "),IF(LEN(L975)=9,CONCATENATE(L975,"  "),IF(LEN(L975)=8,CONCATENATE(L975,"   "),""))))</f>
        <v/>
      </c>
      <c r="R975" s="20">
        <f t="shared" ref="R975:R1008" si="128">LEN(Q975)</f>
        <v>0</v>
      </c>
      <c r="S975" s="20"/>
      <c r="T975" s="20"/>
      <c r="U975" s="20"/>
      <c r="V975" s="20"/>
      <c r="W975" s="20"/>
      <c r="X975" s="20"/>
      <c r="Y975" s="20"/>
      <c r="Z975" s="20"/>
      <c r="AA975" s="20"/>
      <c r="AB975" s="21"/>
      <c r="AC975" s="21"/>
    </row>
    <row r="976" spans="1:29" s="17" customFormat="1" x14ac:dyDescent="0.2">
      <c r="A976" s="23"/>
      <c r="B976" s="28"/>
      <c r="C976" s="36"/>
      <c r="D976" s="25"/>
      <c r="E976" s="21"/>
      <c r="F976" s="21"/>
      <c r="G976" s="43"/>
      <c r="H976" s="21"/>
      <c r="I976" s="162"/>
      <c r="J976" s="522" t="str">
        <f t="shared" si="121"/>
        <v/>
      </c>
      <c r="K976" s="20">
        <f t="shared" si="122"/>
        <v>0</v>
      </c>
      <c r="L976" s="20" t="str">
        <f t="shared" si="123"/>
        <v/>
      </c>
      <c r="M976" s="20" t="str">
        <f t="shared" si="124"/>
        <v/>
      </c>
      <c r="N976" s="20"/>
      <c r="O976" s="20">
        <f t="shared" si="125"/>
        <v>0</v>
      </c>
      <c r="P976" s="20">
        <f t="shared" si="126"/>
        <v>0</v>
      </c>
      <c r="Q976" s="20" t="str">
        <f t="shared" si="127"/>
        <v/>
      </c>
      <c r="R976" s="20">
        <f t="shared" si="128"/>
        <v>0</v>
      </c>
      <c r="S976" s="20"/>
      <c r="T976" s="20"/>
      <c r="U976" s="20"/>
      <c r="V976" s="20"/>
      <c r="W976" s="20"/>
      <c r="X976" s="20"/>
      <c r="Y976" s="20"/>
      <c r="Z976" s="20"/>
      <c r="AA976" s="20"/>
      <c r="AB976" s="21"/>
      <c r="AC976" s="21"/>
    </row>
    <row r="977" spans="1:29" s="17" customFormat="1" x14ac:dyDescent="0.2">
      <c r="A977" s="23"/>
      <c r="B977" s="28"/>
      <c r="C977" s="36"/>
      <c r="D977" s="25"/>
      <c r="E977" s="21"/>
      <c r="F977" s="21"/>
      <c r="G977" s="43"/>
      <c r="H977" s="21"/>
      <c r="I977" s="162"/>
      <c r="J977" s="522" t="str">
        <f t="shared" si="121"/>
        <v/>
      </c>
      <c r="K977" s="20">
        <f t="shared" si="122"/>
        <v>0</v>
      </c>
      <c r="L977" s="20" t="str">
        <f t="shared" si="123"/>
        <v/>
      </c>
      <c r="M977" s="20" t="str">
        <f t="shared" si="124"/>
        <v/>
      </c>
      <c r="N977" s="20"/>
      <c r="O977" s="20">
        <f t="shared" si="125"/>
        <v>0</v>
      </c>
      <c r="P977" s="20">
        <f t="shared" si="126"/>
        <v>0</v>
      </c>
      <c r="Q977" s="20" t="str">
        <f t="shared" si="127"/>
        <v/>
      </c>
      <c r="R977" s="20">
        <f t="shared" si="128"/>
        <v>0</v>
      </c>
      <c r="S977" s="20"/>
      <c r="T977" s="20"/>
      <c r="U977" s="20"/>
      <c r="V977" s="20"/>
      <c r="W977" s="20"/>
      <c r="X977" s="20"/>
      <c r="Y977" s="20"/>
      <c r="Z977" s="20"/>
      <c r="AA977" s="20"/>
      <c r="AB977" s="21"/>
      <c r="AC977" s="21"/>
    </row>
    <row r="978" spans="1:29" s="17" customFormat="1" x14ac:dyDescent="0.2">
      <c r="A978" s="23"/>
      <c r="B978" s="28"/>
      <c r="C978" s="36"/>
      <c r="D978" s="25"/>
      <c r="E978" s="21"/>
      <c r="F978" s="21"/>
      <c r="G978" s="43"/>
      <c r="H978" s="21"/>
      <c r="I978" s="162"/>
      <c r="J978" s="522" t="str">
        <f t="shared" si="121"/>
        <v/>
      </c>
      <c r="K978" s="20">
        <f t="shared" si="122"/>
        <v>0</v>
      </c>
      <c r="L978" s="20" t="str">
        <f t="shared" si="123"/>
        <v/>
      </c>
      <c r="M978" s="20" t="str">
        <f t="shared" si="124"/>
        <v/>
      </c>
      <c r="N978" s="20"/>
      <c r="O978" s="20">
        <f t="shared" si="125"/>
        <v>0</v>
      </c>
      <c r="P978" s="20">
        <f t="shared" si="126"/>
        <v>0</v>
      </c>
      <c r="Q978" s="20" t="str">
        <f t="shared" si="127"/>
        <v/>
      </c>
      <c r="R978" s="20">
        <f t="shared" si="128"/>
        <v>0</v>
      </c>
      <c r="S978" s="20"/>
      <c r="T978" s="20"/>
      <c r="U978" s="20"/>
      <c r="V978" s="20"/>
      <c r="W978" s="20"/>
      <c r="X978" s="20"/>
      <c r="Y978" s="20"/>
      <c r="Z978" s="20"/>
      <c r="AA978" s="20"/>
      <c r="AB978" s="21"/>
      <c r="AC978" s="21"/>
    </row>
    <row r="979" spans="1:29" s="17" customFormat="1" x14ac:dyDescent="0.2">
      <c r="A979" s="23"/>
      <c r="B979" s="28"/>
      <c r="C979" s="36"/>
      <c r="D979" s="25"/>
      <c r="E979" s="21"/>
      <c r="F979" s="21"/>
      <c r="G979" s="43"/>
      <c r="H979" s="21"/>
      <c r="I979" s="162"/>
      <c r="J979" s="522" t="str">
        <f t="shared" si="121"/>
        <v/>
      </c>
      <c r="K979" s="20">
        <f t="shared" si="122"/>
        <v>0</v>
      </c>
      <c r="L979" s="20" t="str">
        <f t="shared" si="123"/>
        <v/>
      </c>
      <c r="M979" s="20" t="str">
        <f t="shared" si="124"/>
        <v/>
      </c>
      <c r="N979" s="20"/>
      <c r="O979" s="20">
        <f t="shared" si="125"/>
        <v>0</v>
      </c>
      <c r="P979" s="20">
        <f t="shared" si="126"/>
        <v>0</v>
      </c>
      <c r="Q979" s="20" t="str">
        <f t="shared" si="127"/>
        <v/>
      </c>
      <c r="R979" s="20">
        <f t="shared" si="128"/>
        <v>0</v>
      </c>
      <c r="S979" s="20"/>
      <c r="T979" s="20"/>
      <c r="U979" s="20"/>
      <c r="V979" s="20"/>
      <c r="W979" s="20"/>
      <c r="X979" s="20"/>
      <c r="Y979" s="20"/>
      <c r="Z979" s="20"/>
      <c r="AA979" s="20"/>
      <c r="AB979" s="21"/>
      <c r="AC979" s="21"/>
    </row>
    <row r="980" spans="1:29" s="17" customFormat="1" x14ac:dyDescent="0.2">
      <c r="A980" s="23"/>
      <c r="B980" s="28"/>
      <c r="C980" s="36"/>
      <c r="D980" s="25"/>
      <c r="E980" s="21"/>
      <c r="F980" s="21"/>
      <c r="G980" s="43"/>
      <c r="H980" s="21"/>
      <c r="I980" s="162"/>
      <c r="J980" s="522" t="str">
        <f t="shared" si="121"/>
        <v/>
      </c>
      <c r="K980" s="20">
        <f t="shared" si="122"/>
        <v>0</v>
      </c>
      <c r="L980" s="20" t="str">
        <f t="shared" si="123"/>
        <v/>
      </c>
      <c r="M980" s="20" t="str">
        <f t="shared" si="124"/>
        <v/>
      </c>
      <c r="N980" s="20"/>
      <c r="O980" s="20">
        <f t="shared" si="125"/>
        <v>0</v>
      </c>
      <c r="P980" s="20">
        <f t="shared" si="126"/>
        <v>0</v>
      </c>
      <c r="Q980" s="20" t="str">
        <f t="shared" si="127"/>
        <v/>
      </c>
      <c r="R980" s="20">
        <f t="shared" si="128"/>
        <v>0</v>
      </c>
      <c r="S980" s="20"/>
      <c r="T980" s="20"/>
      <c r="U980" s="20"/>
      <c r="V980" s="20"/>
      <c r="W980" s="20"/>
      <c r="X980" s="20"/>
      <c r="Y980" s="20"/>
      <c r="Z980" s="20"/>
      <c r="AA980" s="20"/>
      <c r="AB980" s="21"/>
      <c r="AC980" s="21"/>
    </row>
    <row r="981" spans="1:29" s="17" customFormat="1" x14ac:dyDescent="0.2">
      <c r="A981" s="23"/>
      <c r="B981" s="28"/>
      <c r="C981" s="36"/>
      <c r="D981" s="25"/>
      <c r="E981" s="21"/>
      <c r="F981" s="21"/>
      <c r="G981" s="43"/>
      <c r="H981" s="21"/>
      <c r="I981" s="162"/>
      <c r="J981" s="522" t="str">
        <f t="shared" si="121"/>
        <v/>
      </c>
      <c r="K981" s="20">
        <f t="shared" si="122"/>
        <v>0</v>
      </c>
      <c r="L981" s="20" t="str">
        <f t="shared" si="123"/>
        <v/>
      </c>
      <c r="M981" s="20" t="str">
        <f t="shared" si="124"/>
        <v/>
      </c>
      <c r="N981" s="20"/>
      <c r="O981" s="20">
        <f t="shared" si="125"/>
        <v>0</v>
      </c>
      <c r="P981" s="20">
        <f t="shared" si="126"/>
        <v>0</v>
      </c>
      <c r="Q981" s="20" t="str">
        <f t="shared" si="127"/>
        <v/>
      </c>
      <c r="R981" s="20">
        <f t="shared" si="128"/>
        <v>0</v>
      </c>
      <c r="S981" s="20"/>
      <c r="T981" s="20"/>
      <c r="U981" s="20"/>
      <c r="V981" s="20"/>
      <c r="W981" s="20"/>
      <c r="X981" s="20"/>
      <c r="Y981" s="20"/>
      <c r="Z981" s="20"/>
      <c r="AA981" s="20"/>
      <c r="AB981" s="21"/>
      <c r="AC981" s="21"/>
    </row>
    <row r="982" spans="1:29" s="17" customFormat="1" x14ac:dyDescent="0.2">
      <c r="A982" s="23"/>
      <c r="B982" s="28"/>
      <c r="C982" s="36"/>
      <c r="D982" s="25"/>
      <c r="E982" s="21"/>
      <c r="F982" s="21"/>
      <c r="G982" s="43"/>
      <c r="H982" s="21"/>
      <c r="I982" s="162"/>
      <c r="J982" s="522" t="str">
        <f t="shared" si="121"/>
        <v/>
      </c>
      <c r="K982" s="20">
        <f t="shared" si="122"/>
        <v>0</v>
      </c>
      <c r="L982" s="20" t="str">
        <f t="shared" si="123"/>
        <v/>
      </c>
      <c r="M982" s="20" t="str">
        <f t="shared" si="124"/>
        <v/>
      </c>
      <c r="N982" s="20"/>
      <c r="O982" s="20">
        <f t="shared" si="125"/>
        <v>0</v>
      </c>
      <c r="P982" s="20">
        <f t="shared" si="126"/>
        <v>0</v>
      </c>
      <c r="Q982" s="20" t="str">
        <f t="shared" si="127"/>
        <v/>
      </c>
      <c r="R982" s="20">
        <f t="shared" si="128"/>
        <v>0</v>
      </c>
      <c r="S982" s="20"/>
      <c r="T982" s="20"/>
      <c r="U982" s="20"/>
      <c r="V982" s="20"/>
      <c r="W982" s="20"/>
      <c r="X982" s="20"/>
      <c r="Y982" s="20"/>
      <c r="Z982" s="20"/>
      <c r="AA982" s="20"/>
      <c r="AB982" s="21"/>
      <c r="AC982" s="21"/>
    </row>
    <row r="983" spans="1:29" s="17" customFormat="1" x14ac:dyDescent="0.2">
      <c r="A983" s="23"/>
      <c r="B983" s="28"/>
      <c r="C983" s="36"/>
      <c r="D983" s="25"/>
      <c r="E983" s="21"/>
      <c r="F983" s="21"/>
      <c r="G983" s="43"/>
      <c r="H983" s="21"/>
      <c r="I983" s="162"/>
      <c r="J983" s="522" t="str">
        <f t="shared" si="121"/>
        <v/>
      </c>
      <c r="K983" s="20">
        <f t="shared" si="122"/>
        <v>0</v>
      </c>
      <c r="L983" s="20" t="str">
        <f t="shared" si="123"/>
        <v/>
      </c>
      <c r="M983" s="20" t="str">
        <f t="shared" si="124"/>
        <v/>
      </c>
      <c r="N983" s="20"/>
      <c r="O983" s="20">
        <f t="shared" si="125"/>
        <v>0</v>
      </c>
      <c r="P983" s="20">
        <f t="shared" si="126"/>
        <v>0</v>
      </c>
      <c r="Q983" s="20" t="str">
        <f t="shared" si="127"/>
        <v/>
      </c>
      <c r="R983" s="20">
        <f t="shared" si="128"/>
        <v>0</v>
      </c>
      <c r="S983" s="20"/>
      <c r="T983" s="20"/>
      <c r="U983" s="20"/>
      <c r="V983" s="20"/>
      <c r="W983" s="20"/>
      <c r="X983" s="20"/>
      <c r="Y983" s="20"/>
      <c r="Z983" s="20"/>
      <c r="AA983" s="20"/>
      <c r="AB983" s="21"/>
      <c r="AC983" s="21"/>
    </row>
    <row r="984" spans="1:29" s="17" customFormat="1" x14ac:dyDescent="0.2">
      <c r="A984" s="23"/>
      <c r="B984" s="28"/>
      <c r="C984" s="36"/>
      <c r="D984" s="25"/>
      <c r="E984" s="21"/>
      <c r="F984" s="21"/>
      <c r="G984" s="43"/>
      <c r="H984" s="21"/>
      <c r="I984" s="162"/>
      <c r="J984" s="522" t="str">
        <f t="shared" si="121"/>
        <v/>
      </c>
      <c r="K984" s="20">
        <f t="shared" si="122"/>
        <v>0</v>
      </c>
      <c r="L984" s="20" t="str">
        <f t="shared" si="123"/>
        <v/>
      </c>
      <c r="M984" s="20" t="str">
        <f t="shared" si="124"/>
        <v/>
      </c>
      <c r="N984" s="20"/>
      <c r="O984" s="20">
        <f t="shared" si="125"/>
        <v>0</v>
      </c>
      <c r="P984" s="20">
        <f t="shared" si="126"/>
        <v>0</v>
      </c>
      <c r="Q984" s="20" t="str">
        <f t="shared" si="127"/>
        <v/>
      </c>
      <c r="R984" s="20">
        <f t="shared" si="128"/>
        <v>0</v>
      </c>
      <c r="S984" s="20"/>
      <c r="T984" s="20"/>
      <c r="U984" s="20"/>
      <c r="V984" s="20"/>
      <c r="W984" s="20"/>
      <c r="X984" s="20"/>
      <c r="Y984" s="20"/>
      <c r="Z984" s="20"/>
      <c r="AA984" s="20"/>
      <c r="AB984" s="21"/>
      <c r="AC984" s="21"/>
    </row>
    <row r="985" spans="1:29" s="17" customFormat="1" x14ac:dyDescent="0.2">
      <c r="A985" s="23"/>
      <c r="B985" s="28"/>
      <c r="C985" s="36"/>
      <c r="D985" s="25"/>
      <c r="E985" s="21"/>
      <c r="F985" s="21"/>
      <c r="G985" s="43"/>
      <c r="H985" s="21"/>
      <c r="I985" s="162"/>
      <c r="J985" s="522" t="str">
        <f t="shared" si="121"/>
        <v/>
      </c>
      <c r="K985" s="20">
        <f t="shared" si="122"/>
        <v>0</v>
      </c>
      <c r="L985" s="20" t="str">
        <f t="shared" si="123"/>
        <v/>
      </c>
      <c r="M985" s="20" t="str">
        <f t="shared" si="124"/>
        <v/>
      </c>
      <c r="N985" s="20"/>
      <c r="O985" s="20">
        <f t="shared" si="125"/>
        <v>0</v>
      </c>
      <c r="P985" s="20">
        <f t="shared" si="126"/>
        <v>0</v>
      </c>
      <c r="Q985" s="20" t="str">
        <f t="shared" si="127"/>
        <v/>
      </c>
      <c r="R985" s="20">
        <f t="shared" si="128"/>
        <v>0</v>
      </c>
      <c r="S985" s="20"/>
      <c r="T985" s="20"/>
      <c r="U985" s="20"/>
      <c r="V985" s="20"/>
      <c r="W985" s="20"/>
      <c r="X985" s="20"/>
      <c r="Y985" s="20"/>
      <c r="Z985" s="20"/>
      <c r="AA985" s="20"/>
      <c r="AB985" s="21"/>
      <c r="AC985" s="21"/>
    </row>
    <row r="986" spans="1:29" s="17" customFormat="1" x14ac:dyDescent="0.2">
      <c r="A986" s="23"/>
      <c r="B986" s="28"/>
      <c r="C986" s="36"/>
      <c r="D986" s="25"/>
      <c r="E986" s="21"/>
      <c r="F986" s="21"/>
      <c r="G986" s="43"/>
      <c r="H986" s="21"/>
      <c r="I986" s="162"/>
      <c r="J986" s="522" t="str">
        <f t="shared" si="121"/>
        <v/>
      </c>
      <c r="K986" s="20">
        <f t="shared" si="122"/>
        <v>0</v>
      </c>
      <c r="L986" s="20" t="str">
        <f t="shared" si="123"/>
        <v/>
      </c>
      <c r="M986" s="20" t="str">
        <f t="shared" si="124"/>
        <v/>
      </c>
      <c r="N986" s="20"/>
      <c r="O986" s="20">
        <f t="shared" si="125"/>
        <v>0</v>
      </c>
      <c r="P986" s="20">
        <f t="shared" si="126"/>
        <v>0</v>
      </c>
      <c r="Q986" s="20" t="str">
        <f t="shared" si="127"/>
        <v/>
      </c>
      <c r="R986" s="20">
        <f t="shared" si="128"/>
        <v>0</v>
      </c>
      <c r="S986" s="20"/>
      <c r="T986" s="20"/>
      <c r="U986" s="20"/>
      <c r="V986" s="20"/>
      <c r="W986" s="20"/>
      <c r="X986" s="20"/>
      <c r="Y986" s="20"/>
      <c r="Z986" s="20"/>
      <c r="AA986" s="20"/>
      <c r="AB986" s="21"/>
      <c r="AC986" s="21"/>
    </row>
    <row r="987" spans="1:29" s="17" customFormat="1" x14ac:dyDescent="0.2">
      <c r="A987" s="23"/>
      <c r="B987" s="28"/>
      <c r="C987" s="36"/>
      <c r="D987" s="25"/>
      <c r="E987" s="21"/>
      <c r="F987" s="21"/>
      <c r="G987" s="43"/>
      <c r="H987" s="21"/>
      <c r="I987" s="162"/>
      <c r="J987" s="522" t="str">
        <f t="shared" si="121"/>
        <v/>
      </c>
      <c r="K987" s="20">
        <f t="shared" si="122"/>
        <v>0</v>
      </c>
      <c r="L987" s="20" t="str">
        <f t="shared" si="123"/>
        <v/>
      </c>
      <c r="M987" s="20" t="str">
        <f t="shared" si="124"/>
        <v/>
      </c>
      <c r="N987" s="20"/>
      <c r="O987" s="20">
        <f t="shared" si="125"/>
        <v>0</v>
      </c>
      <c r="P987" s="20">
        <f t="shared" si="126"/>
        <v>0</v>
      </c>
      <c r="Q987" s="20" t="str">
        <f t="shared" si="127"/>
        <v/>
      </c>
      <c r="R987" s="20">
        <f t="shared" si="128"/>
        <v>0</v>
      </c>
      <c r="S987" s="20"/>
      <c r="T987" s="20"/>
      <c r="U987" s="20"/>
      <c r="V987" s="20"/>
      <c r="W987" s="20"/>
      <c r="X987" s="20"/>
      <c r="Y987" s="20"/>
      <c r="Z987" s="20"/>
      <c r="AA987" s="20"/>
      <c r="AB987" s="21"/>
      <c r="AC987" s="21"/>
    </row>
    <row r="988" spans="1:29" s="17" customFormat="1" x14ac:dyDescent="0.2">
      <c r="A988" s="23"/>
      <c r="B988" s="28"/>
      <c r="C988" s="36"/>
      <c r="D988" s="25"/>
      <c r="E988" s="21"/>
      <c r="F988" s="21"/>
      <c r="G988" s="43"/>
      <c r="H988" s="21"/>
      <c r="I988" s="162"/>
      <c r="J988" s="522" t="str">
        <f t="shared" si="121"/>
        <v/>
      </c>
      <c r="K988" s="20">
        <f t="shared" si="122"/>
        <v>0</v>
      </c>
      <c r="L988" s="20" t="str">
        <f t="shared" si="123"/>
        <v/>
      </c>
      <c r="M988" s="20" t="str">
        <f t="shared" si="124"/>
        <v/>
      </c>
      <c r="N988" s="20"/>
      <c r="O988" s="20">
        <f t="shared" si="125"/>
        <v>0</v>
      </c>
      <c r="P988" s="20">
        <f t="shared" si="126"/>
        <v>0</v>
      </c>
      <c r="Q988" s="20" t="str">
        <f t="shared" si="127"/>
        <v/>
      </c>
      <c r="R988" s="20">
        <f t="shared" si="128"/>
        <v>0</v>
      </c>
      <c r="S988" s="20"/>
      <c r="T988" s="20"/>
      <c r="U988" s="20"/>
      <c r="V988" s="20"/>
      <c r="W988" s="20"/>
      <c r="X988" s="20"/>
      <c r="Y988" s="20"/>
      <c r="Z988" s="20"/>
      <c r="AA988" s="20"/>
      <c r="AB988" s="21"/>
      <c r="AC988" s="21"/>
    </row>
    <row r="989" spans="1:29" s="17" customFormat="1" x14ac:dyDescent="0.2">
      <c r="A989" s="23"/>
      <c r="B989" s="28"/>
      <c r="C989" s="36"/>
      <c r="D989" s="25"/>
      <c r="E989" s="21"/>
      <c r="F989" s="21"/>
      <c r="G989" s="43"/>
      <c r="H989" s="21"/>
      <c r="I989" s="162"/>
      <c r="J989" s="522" t="str">
        <f t="shared" si="121"/>
        <v/>
      </c>
      <c r="K989" s="20">
        <f t="shared" si="122"/>
        <v>0</v>
      </c>
      <c r="L989" s="20" t="str">
        <f t="shared" si="123"/>
        <v/>
      </c>
      <c r="M989" s="20" t="str">
        <f t="shared" si="124"/>
        <v/>
      </c>
      <c r="N989" s="20"/>
      <c r="O989" s="20">
        <f t="shared" si="125"/>
        <v>0</v>
      </c>
      <c r="P989" s="20">
        <f t="shared" si="126"/>
        <v>0</v>
      </c>
      <c r="Q989" s="20" t="str">
        <f t="shared" si="127"/>
        <v/>
      </c>
      <c r="R989" s="20">
        <f t="shared" si="128"/>
        <v>0</v>
      </c>
      <c r="S989" s="20"/>
      <c r="T989" s="20"/>
      <c r="U989" s="20"/>
      <c r="V989" s="20"/>
      <c r="W989" s="20"/>
      <c r="X989" s="20"/>
      <c r="Y989" s="20"/>
      <c r="Z989" s="20"/>
      <c r="AA989" s="20"/>
      <c r="AB989" s="21"/>
      <c r="AC989" s="21"/>
    </row>
    <row r="990" spans="1:29" s="17" customFormat="1" x14ac:dyDescent="0.2">
      <c r="A990" s="23"/>
      <c r="B990" s="28"/>
      <c r="C990" s="36"/>
      <c r="D990" s="25"/>
      <c r="E990" s="21"/>
      <c r="F990" s="21"/>
      <c r="G990" s="43"/>
      <c r="H990" s="21"/>
      <c r="I990" s="162"/>
      <c r="J990" s="522" t="str">
        <f t="shared" si="121"/>
        <v/>
      </c>
      <c r="K990" s="20">
        <f t="shared" si="122"/>
        <v>0</v>
      </c>
      <c r="L990" s="20" t="str">
        <f t="shared" si="123"/>
        <v/>
      </c>
      <c r="M990" s="20" t="str">
        <f t="shared" si="124"/>
        <v/>
      </c>
      <c r="N990" s="20"/>
      <c r="O990" s="20">
        <f t="shared" si="125"/>
        <v>0</v>
      </c>
      <c r="P990" s="20">
        <f t="shared" si="126"/>
        <v>0</v>
      </c>
      <c r="Q990" s="20" t="str">
        <f t="shared" si="127"/>
        <v/>
      </c>
      <c r="R990" s="20">
        <f t="shared" si="128"/>
        <v>0</v>
      </c>
      <c r="S990" s="20"/>
      <c r="T990" s="20"/>
      <c r="U990" s="20"/>
      <c r="V990" s="20"/>
      <c r="W990" s="20"/>
      <c r="X990" s="20"/>
      <c r="Y990" s="20"/>
      <c r="Z990" s="20"/>
      <c r="AA990" s="20"/>
      <c r="AB990" s="21"/>
      <c r="AC990" s="21"/>
    </row>
    <row r="991" spans="1:29" s="17" customFormat="1" x14ac:dyDescent="0.2">
      <c r="A991" s="23"/>
      <c r="B991" s="28"/>
      <c r="C991" s="36"/>
      <c r="D991" s="25"/>
      <c r="E991" s="21"/>
      <c r="F991" s="21"/>
      <c r="G991" s="43"/>
      <c r="H991" s="21"/>
      <c r="I991" s="162"/>
      <c r="J991" s="522" t="str">
        <f t="shared" si="121"/>
        <v/>
      </c>
      <c r="K991" s="20">
        <f t="shared" si="122"/>
        <v>0</v>
      </c>
      <c r="L991" s="20" t="str">
        <f t="shared" si="123"/>
        <v/>
      </c>
      <c r="M991" s="20" t="str">
        <f t="shared" si="124"/>
        <v/>
      </c>
      <c r="N991" s="20"/>
      <c r="O991" s="20">
        <f t="shared" si="125"/>
        <v>0</v>
      </c>
      <c r="P991" s="20">
        <f t="shared" si="126"/>
        <v>0</v>
      </c>
      <c r="Q991" s="20" t="str">
        <f t="shared" si="127"/>
        <v/>
      </c>
      <c r="R991" s="20">
        <f t="shared" si="128"/>
        <v>0</v>
      </c>
      <c r="S991" s="20"/>
      <c r="T991" s="20"/>
      <c r="U991" s="20"/>
      <c r="V991" s="20"/>
      <c r="W991" s="20"/>
      <c r="X991" s="20"/>
      <c r="Y991" s="20"/>
      <c r="Z991" s="20"/>
      <c r="AA991" s="20"/>
      <c r="AB991" s="21"/>
      <c r="AC991" s="21"/>
    </row>
    <row r="992" spans="1:29" s="17" customFormat="1" x14ac:dyDescent="0.2">
      <c r="A992" s="23"/>
      <c r="B992" s="28"/>
      <c r="C992" s="36"/>
      <c r="D992" s="25"/>
      <c r="E992" s="21"/>
      <c r="F992" s="21"/>
      <c r="G992" s="43"/>
      <c r="H992" s="21"/>
      <c r="I992" s="162"/>
      <c r="J992" s="522" t="str">
        <f t="shared" si="121"/>
        <v/>
      </c>
      <c r="K992" s="20">
        <f t="shared" si="122"/>
        <v>0</v>
      </c>
      <c r="L992" s="20" t="str">
        <f t="shared" si="123"/>
        <v/>
      </c>
      <c r="M992" s="20" t="str">
        <f t="shared" si="124"/>
        <v/>
      </c>
      <c r="N992" s="20"/>
      <c r="O992" s="20">
        <f t="shared" si="125"/>
        <v>0</v>
      </c>
      <c r="P992" s="20">
        <f t="shared" si="126"/>
        <v>0</v>
      </c>
      <c r="Q992" s="20" t="str">
        <f t="shared" si="127"/>
        <v/>
      </c>
      <c r="R992" s="20">
        <f t="shared" si="128"/>
        <v>0</v>
      </c>
      <c r="S992" s="20"/>
      <c r="T992" s="20"/>
      <c r="U992" s="20"/>
      <c r="V992" s="20"/>
      <c r="W992" s="20"/>
      <c r="X992" s="20"/>
      <c r="Y992" s="20"/>
      <c r="Z992" s="20"/>
      <c r="AA992" s="20"/>
      <c r="AB992" s="21"/>
      <c r="AC992" s="21"/>
    </row>
    <row r="993" spans="1:29" s="17" customFormat="1" x14ac:dyDescent="0.2">
      <c r="A993" s="23"/>
      <c r="B993" s="28"/>
      <c r="C993" s="36"/>
      <c r="D993" s="25"/>
      <c r="E993" s="21"/>
      <c r="F993" s="21"/>
      <c r="G993" s="43"/>
      <c r="H993" s="21"/>
      <c r="I993" s="162"/>
      <c r="J993" s="522" t="str">
        <f t="shared" si="121"/>
        <v/>
      </c>
      <c r="K993" s="20">
        <f t="shared" si="122"/>
        <v>0</v>
      </c>
      <c r="L993" s="20" t="str">
        <f t="shared" si="123"/>
        <v/>
      </c>
      <c r="M993" s="20" t="str">
        <f t="shared" si="124"/>
        <v/>
      </c>
      <c r="N993" s="20"/>
      <c r="O993" s="20">
        <f t="shared" si="125"/>
        <v>0</v>
      </c>
      <c r="P993" s="20">
        <f t="shared" si="126"/>
        <v>0</v>
      </c>
      <c r="Q993" s="20" t="str">
        <f t="shared" si="127"/>
        <v/>
      </c>
      <c r="R993" s="20">
        <f t="shared" si="128"/>
        <v>0</v>
      </c>
      <c r="S993" s="20"/>
      <c r="T993" s="20"/>
      <c r="U993" s="20"/>
      <c r="V993" s="20"/>
      <c r="W993" s="20"/>
      <c r="X993" s="20"/>
      <c r="Y993" s="20"/>
      <c r="Z993" s="20"/>
      <c r="AA993" s="20"/>
      <c r="AB993" s="21"/>
      <c r="AC993" s="21"/>
    </row>
    <row r="994" spans="1:29" s="17" customFormat="1" x14ac:dyDescent="0.2">
      <c r="A994" s="23"/>
      <c r="B994" s="28"/>
      <c r="C994" s="36"/>
      <c r="D994" s="25"/>
      <c r="E994" s="21"/>
      <c r="F994" s="21"/>
      <c r="G994" s="43"/>
      <c r="H994" s="21"/>
      <c r="I994" s="162"/>
      <c r="J994" s="522" t="str">
        <f t="shared" si="121"/>
        <v/>
      </c>
      <c r="K994" s="20">
        <f t="shared" si="122"/>
        <v>0</v>
      </c>
      <c r="L994" s="20" t="str">
        <f t="shared" si="123"/>
        <v/>
      </c>
      <c r="M994" s="20" t="str">
        <f t="shared" si="124"/>
        <v/>
      </c>
      <c r="N994" s="20"/>
      <c r="O994" s="20">
        <f t="shared" si="125"/>
        <v>0</v>
      </c>
      <c r="P994" s="20">
        <f t="shared" si="126"/>
        <v>0</v>
      </c>
      <c r="Q994" s="20" t="str">
        <f t="shared" si="127"/>
        <v/>
      </c>
      <c r="R994" s="20">
        <f t="shared" si="128"/>
        <v>0</v>
      </c>
      <c r="S994" s="20"/>
      <c r="T994" s="20"/>
      <c r="U994" s="20"/>
      <c r="V994" s="20"/>
      <c r="W994" s="20"/>
      <c r="X994" s="20"/>
      <c r="Y994" s="20"/>
      <c r="Z994" s="20"/>
      <c r="AA994" s="20"/>
      <c r="AB994" s="21"/>
      <c r="AC994" s="21"/>
    </row>
    <row r="995" spans="1:29" s="17" customFormat="1" x14ac:dyDescent="0.2">
      <c r="A995" s="23"/>
      <c r="B995" s="28"/>
      <c r="C995" s="36"/>
      <c r="D995" s="25"/>
      <c r="E995" s="21"/>
      <c r="F995" s="21"/>
      <c r="G995" s="43"/>
      <c r="H995" s="21"/>
      <c r="I995" s="162"/>
      <c r="J995" s="522" t="str">
        <f t="shared" si="121"/>
        <v/>
      </c>
      <c r="K995" s="20">
        <f t="shared" si="122"/>
        <v>0</v>
      </c>
      <c r="L995" s="20" t="str">
        <f t="shared" si="123"/>
        <v/>
      </c>
      <c r="M995" s="20" t="str">
        <f t="shared" si="124"/>
        <v/>
      </c>
      <c r="N995" s="20"/>
      <c r="O995" s="20">
        <f t="shared" si="125"/>
        <v>0</v>
      </c>
      <c r="P995" s="20">
        <f t="shared" si="126"/>
        <v>0</v>
      </c>
      <c r="Q995" s="20" t="str">
        <f t="shared" si="127"/>
        <v/>
      </c>
      <c r="R995" s="20">
        <f t="shared" si="128"/>
        <v>0</v>
      </c>
      <c r="S995" s="20"/>
      <c r="T995" s="20"/>
      <c r="U995" s="20"/>
      <c r="V995" s="20"/>
      <c r="W995" s="20"/>
      <c r="X995" s="20"/>
      <c r="Y995" s="20"/>
      <c r="Z995" s="20"/>
      <c r="AA995" s="20"/>
      <c r="AB995" s="21"/>
      <c r="AC995" s="21"/>
    </row>
    <row r="996" spans="1:29" s="17" customFormat="1" x14ac:dyDescent="0.2">
      <c r="A996" s="23"/>
      <c r="B996" s="28"/>
      <c r="C996" s="36"/>
      <c r="D996" s="25"/>
      <c r="E996" s="21"/>
      <c r="F996" s="21"/>
      <c r="G996" s="43"/>
      <c r="H996" s="21"/>
      <c r="I996" s="162"/>
      <c r="J996" s="522" t="str">
        <f t="shared" si="121"/>
        <v/>
      </c>
      <c r="K996" s="20">
        <f t="shared" si="122"/>
        <v>0</v>
      </c>
      <c r="L996" s="20" t="str">
        <f t="shared" si="123"/>
        <v/>
      </c>
      <c r="M996" s="20" t="str">
        <f t="shared" si="124"/>
        <v/>
      </c>
      <c r="N996" s="20"/>
      <c r="O996" s="20">
        <f t="shared" si="125"/>
        <v>0</v>
      </c>
      <c r="P996" s="20">
        <f t="shared" si="126"/>
        <v>0</v>
      </c>
      <c r="Q996" s="20" t="str">
        <f t="shared" si="127"/>
        <v/>
      </c>
      <c r="R996" s="20">
        <f t="shared" si="128"/>
        <v>0</v>
      </c>
      <c r="S996" s="20"/>
      <c r="T996" s="20"/>
      <c r="U996" s="20"/>
      <c r="V996" s="20"/>
      <c r="W996" s="20"/>
      <c r="X996" s="20"/>
      <c r="Y996" s="20"/>
      <c r="Z996" s="20"/>
      <c r="AA996" s="20"/>
      <c r="AB996" s="21"/>
      <c r="AC996" s="21"/>
    </row>
    <row r="997" spans="1:29" s="17" customFormat="1" x14ac:dyDescent="0.2">
      <c r="A997" s="23"/>
      <c r="B997" s="28"/>
      <c r="C997" s="36"/>
      <c r="D997" s="25"/>
      <c r="E997" s="21"/>
      <c r="F997" s="21"/>
      <c r="G997" s="43"/>
      <c r="H997" s="21"/>
      <c r="I997" s="162"/>
      <c r="J997" s="522" t="str">
        <f t="shared" si="121"/>
        <v/>
      </c>
      <c r="K997" s="20">
        <f t="shared" si="122"/>
        <v>0</v>
      </c>
      <c r="L997" s="20" t="str">
        <f t="shared" si="123"/>
        <v/>
      </c>
      <c r="M997" s="20" t="str">
        <f t="shared" si="124"/>
        <v/>
      </c>
      <c r="N997" s="20"/>
      <c r="O997" s="20">
        <f t="shared" si="125"/>
        <v>0</v>
      </c>
      <c r="P997" s="20">
        <f t="shared" si="126"/>
        <v>0</v>
      </c>
      <c r="Q997" s="20" t="str">
        <f t="shared" si="127"/>
        <v/>
      </c>
      <c r="R997" s="20">
        <f t="shared" si="128"/>
        <v>0</v>
      </c>
      <c r="S997" s="20"/>
      <c r="T997" s="20"/>
      <c r="U997" s="20"/>
      <c r="V997" s="20"/>
      <c r="W997" s="20"/>
      <c r="X997" s="20"/>
      <c r="Y997" s="20"/>
      <c r="Z997" s="20"/>
      <c r="AA997" s="20"/>
      <c r="AB997" s="21"/>
      <c r="AC997" s="21"/>
    </row>
    <row r="998" spans="1:29" s="17" customFormat="1" x14ac:dyDescent="0.2">
      <c r="A998" s="23"/>
      <c r="B998" s="28"/>
      <c r="C998" s="36"/>
      <c r="D998" s="25"/>
      <c r="E998" s="21"/>
      <c r="F998" s="21"/>
      <c r="G998" s="43"/>
      <c r="H998" s="21"/>
      <c r="I998" s="162"/>
      <c r="J998" s="522" t="str">
        <f t="shared" si="121"/>
        <v/>
      </c>
      <c r="K998" s="20">
        <f t="shared" si="122"/>
        <v>0</v>
      </c>
      <c r="L998" s="20" t="str">
        <f t="shared" si="123"/>
        <v/>
      </c>
      <c r="M998" s="20" t="str">
        <f t="shared" si="124"/>
        <v/>
      </c>
      <c r="N998" s="20"/>
      <c r="O998" s="20">
        <f t="shared" si="125"/>
        <v>0</v>
      </c>
      <c r="P998" s="20">
        <f t="shared" si="126"/>
        <v>0</v>
      </c>
      <c r="Q998" s="20" t="str">
        <f t="shared" si="127"/>
        <v/>
      </c>
      <c r="R998" s="20">
        <f t="shared" si="128"/>
        <v>0</v>
      </c>
      <c r="S998" s="20"/>
      <c r="T998" s="20"/>
      <c r="U998" s="20"/>
      <c r="V998" s="20"/>
      <c r="W998" s="20"/>
      <c r="X998" s="20"/>
      <c r="Y998" s="20"/>
      <c r="Z998" s="20"/>
      <c r="AA998" s="20"/>
      <c r="AB998" s="21"/>
      <c r="AC998" s="21"/>
    </row>
    <row r="999" spans="1:29" s="17" customFormat="1" x14ac:dyDescent="0.2">
      <c r="A999" s="23"/>
      <c r="B999" s="28"/>
      <c r="C999" s="36"/>
      <c r="D999" s="25"/>
      <c r="E999" s="21"/>
      <c r="F999" s="21"/>
      <c r="G999" s="43"/>
      <c r="H999" s="21"/>
      <c r="I999" s="162"/>
      <c r="J999" s="522" t="str">
        <f t="shared" si="121"/>
        <v/>
      </c>
      <c r="K999" s="20">
        <f t="shared" si="122"/>
        <v>0</v>
      </c>
      <c r="L999" s="20" t="str">
        <f t="shared" si="123"/>
        <v/>
      </c>
      <c r="M999" s="20" t="str">
        <f t="shared" si="124"/>
        <v/>
      </c>
      <c r="N999" s="20"/>
      <c r="O999" s="20">
        <f t="shared" si="125"/>
        <v>0</v>
      </c>
      <c r="P999" s="20">
        <f t="shared" si="126"/>
        <v>0</v>
      </c>
      <c r="Q999" s="20" t="str">
        <f t="shared" si="127"/>
        <v/>
      </c>
      <c r="R999" s="20">
        <f t="shared" si="128"/>
        <v>0</v>
      </c>
      <c r="S999" s="20"/>
      <c r="T999" s="20"/>
      <c r="U999" s="20"/>
      <c r="V999" s="20"/>
      <c r="W999" s="20"/>
      <c r="X999" s="20"/>
      <c r="Y999" s="20"/>
      <c r="Z999" s="20"/>
      <c r="AA999" s="20"/>
      <c r="AB999" s="21"/>
      <c r="AC999" s="21"/>
    </row>
    <row r="1000" spans="1:29" s="17" customFormat="1" x14ac:dyDescent="0.2">
      <c r="A1000" s="23"/>
      <c r="B1000" s="28"/>
      <c r="C1000" s="36"/>
      <c r="D1000" s="25"/>
      <c r="E1000" s="21"/>
      <c r="F1000" s="21"/>
      <c r="G1000" s="43"/>
      <c r="H1000" s="21"/>
      <c r="I1000" s="162"/>
      <c r="J1000" s="522" t="str">
        <f t="shared" si="121"/>
        <v/>
      </c>
      <c r="K1000" s="20">
        <f t="shared" si="122"/>
        <v>0</v>
      </c>
      <c r="L1000" s="20" t="str">
        <f t="shared" si="123"/>
        <v/>
      </c>
      <c r="M1000" s="20" t="str">
        <f t="shared" si="124"/>
        <v/>
      </c>
      <c r="N1000" s="20"/>
      <c r="O1000" s="20">
        <f t="shared" si="125"/>
        <v>0</v>
      </c>
      <c r="P1000" s="20">
        <f t="shared" si="126"/>
        <v>0</v>
      </c>
      <c r="Q1000" s="20" t="str">
        <f t="shared" si="127"/>
        <v/>
      </c>
      <c r="R1000" s="20">
        <f t="shared" si="128"/>
        <v>0</v>
      </c>
      <c r="S1000" s="20"/>
      <c r="T1000" s="20"/>
      <c r="U1000" s="20"/>
      <c r="V1000" s="20"/>
      <c r="W1000" s="20"/>
      <c r="X1000" s="20"/>
      <c r="Y1000" s="20"/>
      <c r="Z1000" s="20"/>
      <c r="AA1000" s="20"/>
      <c r="AB1000" s="21"/>
      <c r="AC1000" s="21"/>
    </row>
    <row r="1001" spans="1:29" s="17" customFormat="1" x14ac:dyDescent="0.2">
      <c r="A1001" s="23"/>
      <c r="B1001" s="28"/>
      <c r="C1001" s="36"/>
      <c r="D1001" s="25"/>
      <c r="E1001" s="21"/>
      <c r="F1001" s="21"/>
      <c r="G1001" s="43"/>
      <c r="H1001" s="21"/>
      <c r="I1001" s="162"/>
      <c r="J1001" s="522" t="str">
        <f t="shared" si="121"/>
        <v/>
      </c>
      <c r="K1001" s="20">
        <f t="shared" si="122"/>
        <v>0</v>
      </c>
      <c r="L1001" s="20" t="str">
        <f t="shared" si="123"/>
        <v/>
      </c>
      <c r="M1001" s="20" t="str">
        <f t="shared" si="124"/>
        <v/>
      </c>
      <c r="N1001" s="20"/>
      <c r="O1001" s="20">
        <f t="shared" si="125"/>
        <v>0</v>
      </c>
      <c r="P1001" s="20">
        <f t="shared" si="126"/>
        <v>0</v>
      </c>
      <c r="Q1001" s="20" t="str">
        <f t="shared" si="127"/>
        <v/>
      </c>
      <c r="R1001" s="20">
        <f t="shared" si="128"/>
        <v>0</v>
      </c>
      <c r="S1001" s="20"/>
      <c r="T1001" s="20"/>
      <c r="U1001" s="20"/>
      <c r="V1001" s="20"/>
      <c r="W1001" s="20"/>
      <c r="X1001" s="20"/>
      <c r="Y1001" s="20"/>
      <c r="Z1001" s="20"/>
      <c r="AA1001" s="20"/>
      <c r="AB1001" s="21"/>
      <c r="AC1001" s="21"/>
    </row>
    <row r="1002" spans="1:29" x14ac:dyDescent="0.2">
      <c r="A1002" s="23"/>
      <c r="B1002" s="28"/>
      <c r="C1002" s="36"/>
      <c r="D1002" s="25"/>
      <c r="E1002" s="139"/>
      <c r="I1002" s="162"/>
      <c r="J1002" s="522" t="str">
        <f t="shared" si="121"/>
        <v/>
      </c>
      <c r="K1002" s="20">
        <f t="shared" si="122"/>
        <v>0</v>
      </c>
      <c r="L1002" s="20" t="str">
        <f t="shared" si="123"/>
        <v/>
      </c>
      <c r="M1002" s="20" t="str">
        <f t="shared" si="124"/>
        <v/>
      </c>
      <c r="O1002" s="20">
        <f t="shared" si="125"/>
        <v>0</v>
      </c>
      <c r="P1002" s="20">
        <f t="shared" si="126"/>
        <v>0</v>
      </c>
      <c r="Q1002" s="20" t="str">
        <f t="shared" si="127"/>
        <v/>
      </c>
      <c r="R1002" s="20">
        <f t="shared" si="128"/>
        <v>0</v>
      </c>
    </row>
    <row r="1003" spans="1:29" x14ac:dyDescent="0.2">
      <c r="A1003" s="23"/>
      <c r="B1003" s="28"/>
      <c r="C1003" s="36"/>
      <c r="D1003" s="25"/>
      <c r="E1003" s="139"/>
      <c r="I1003" s="162"/>
      <c r="J1003" s="522" t="str">
        <f t="shared" si="121"/>
        <v/>
      </c>
      <c r="K1003" s="20">
        <f t="shared" si="122"/>
        <v>0</v>
      </c>
      <c r="L1003" s="20" t="str">
        <f t="shared" si="123"/>
        <v/>
      </c>
      <c r="M1003" s="20" t="str">
        <f t="shared" si="124"/>
        <v/>
      </c>
      <c r="O1003" s="20">
        <f t="shared" si="125"/>
        <v>0</v>
      </c>
      <c r="P1003" s="20">
        <f t="shared" si="126"/>
        <v>0</v>
      </c>
      <c r="Q1003" s="20" t="str">
        <f t="shared" si="127"/>
        <v/>
      </c>
      <c r="R1003" s="20">
        <f t="shared" si="128"/>
        <v>0</v>
      </c>
    </row>
    <row r="1004" spans="1:29" x14ac:dyDescent="0.2">
      <c r="A1004" s="23"/>
      <c r="B1004" s="28"/>
      <c r="C1004" s="36"/>
      <c r="D1004" s="25"/>
      <c r="E1004" s="139"/>
      <c r="I1004" s="162"/>
      <c r="J1004" s="522" t="str">
        <f t="shared" si="121"/>
        <v/>
      </c>
      <c r="K1004" s="20">
        <f t="shared" si="122"/>
        <v>0</v>
      </c>
      <c r="L1004" s="20" t="str">
        <f t="shared" si="123"/>
        <v/>
      </c>
      <c r="M1004" s="20" t="str">
        <f t="shared" si="124"/>
        <v/>
      </c>
      <c r="O1004" s="20">
        <f t="shared" si="125"/>
        <v>0</v>
      </c>
      <c r="P1004" s="20">
        <f t="shared" si="126"/>
        <v>0</v>
      </c>
      <c r="Q1004" s="20" t="str">
        <f t="shared" si="127"/>
        <v/>
      </c>
      <c r="R1004" s="20">
        <f t="shared" si="128"/>
        <v>0</v>
      </c>
    </row>
    <row r="1005" spans="1:29" x14ac:dyDescent="0.2">
      <c r="A1005" s="23"/>
      <c r="B1005" s="28"/>
      <c r="C1005" s="36"/>
      <c r="D1005" s="25"/>
      <c r="E1005" s="139"/>
      <c r="I1005" s="162"/>
      <c r="J1005" s="522" t="str">
        <f t="shared" si="121"/>
        <v/>
      </c>
      <c r="K1005" s="20">
        <f t="shared" si="122"/>
        <v>0</v>
      </c>
      <c r="L1005" s="20" t="str">
        <f t="shared" si="123"/>
        <v/>
      </c>
      <c r="M1005" s="20" t="str">
        <f t="shared" si="124"/>
        <v/>
      </c>
      <c r="O1005" s="20">
        <f t="shared" si="125"/>
        <v>0</v>
      </c>
      <c r="P1005" s="20">
        <f t="shared" si="126"/>
        <v>0</v>
      </c>
      <c r="Q1005" s="20" t="str">
        <f t="shared" si="127"/>
        <v/>
      </c>
      <c r="R1005" s="20">
        <f t="shared" si="128"/>
        <v>0</v>
      </c>
    </row>
    <row r="1006" spans="1:29" x14ac:dyDescent="0.2">
      <c r="A1006" s="23"/>
      <c r="B1006" s="28"/>
      <c r="C1006" s="36"/>
      <c r="D1006" s="25"/>
      <c r="E1006" s="139"/>
      <c r="I1006" s="162"/>
      <c r="J1006" s="522" t="str">
        <f t="shared" si="121"/>
        <v/>
      </c>
      <c r="K1006" s="20">
        <f t="shared" si="122"/>
        <v>0</v>
      </c>
      <c r="L1006" s="20" t="str">
        <f t="shared" si="123"/>
        <v/>
      </c>
      <c r="M1006" s="20" t="str">
        <f t="shared" si="124"/>
        <v/>
      </c>
      <c r="O1006" s="20">
        <f t="shared" si="125"/>
        <v>0</v>
      </c>
      <c r="P1006" s="20">
        <f t="shared" si="126"/>
        <v>0</v>
      </c>
      <c r="Q1006" s="20" t="str">
        <f t="shared" si="127"/>
        <v/>
      </c>
      <c r="R1006" s="20">
        <f t="shared" si="128"/>
        <v>0</v>
      </c>
    </row>
    <row r="1007" spans="1:29" x14ac:dyDescent="0.2">
      <c r="A1007" s="23"/>
      <c r="B1007" s="28"/>
      <c r="C1007" s="36"/>
      <c r="D1007" s="25"/>
      <c r="E1007" s="139"/>
      <c r="I1007" s="162"/>
      <c r="J1007" s="522" t="str">
        <f t="shared" si="121"/>
        <v/>
      </c>
      <c r="K1007" s="20">
        <f t="shared" si="122"/>
        <v>0</v>
      </c>
      <c r="L1007" s="20" t="str">
        <f t="shared" si="123"/>
        <v/>
      </c>
      <c r="M1007" s="20" t="str">
        <f t="shared" si="124"/>
        <v/>
      </c>
      <c r="O1007" s="20">
        <f t="shared" si="125"/>
        <v>0</v>
      </c>
      <c r="P1007" s="20">
        <f t="shared" si="126"/>
        <v>0</v>
      </c>
      <c r="Q1007" s="20" t="str">
        <f t="shared" si="127"/>
        <v/>
      </c>
      <c r="R1007" s="20">
        <f t="shared" si="128"/>
        <v>0</v>
      </c>
    </row>
    <row r="1008" spans="1:29" x14ac:dyDescent="0.2">
      <c r="A1008" s="23"/>
      <c r="B1008" s="28"/>
      <c r="C1008" s="36"/>
      <c r="D1008" s="25"/>
      <c r="E1008" s="139"/>
      <c r="I1008" s="162"/>
      <c r="J1008" s="522" t="str">
        <f t="shared" si="121"/>
        <v/>
      </c>
      <c r="K1008" s="20">
        <f t="shared" si="122"/>
        <v>0</v>
      </c>
      <c r="L1008" s="20" t="str">
        <f t="shared" si="123"/>
        <v/>
      </c>
      <c r="M1008" s="20" t="str">
        <f t="shared" si="124"/>
        <v/>
      </c>
      <c r="O1008" s="20">
        <f t="shared" si="125"/>
        <v>0</v>
      </c>
      <c r="P1008" s="20">
        <f t="shared" si="126"/>
        <v>0</v>
      </c>
      <c r="Q1008" s="20" t="str">
        <f t="shared" si="127"/>
        <v/>
      </c>
      <c r="R1008" s="20">
        <f t="shared" si="128"/>
        <v>0</v>
      </c>
    </row>
    <row r="1009" spans="10:10" x14ac:dyDescent="0.2">
      <c r="J1009" s="525"/>
    </row>
    <row r="1010" spans="10:10" x14ac:dyDescent="0.2">
      <c r="J1010" s="525"/>
    </row>
    <row r="1011" spans="10:10" x14ac:dyDescent="0.2">
      <c r="J1011" s="525"/>
    </row>
    <row r="1012" spans="10:10" x14ac:dyDescent="0.2">
      <c r="J1012" s="525"/>
    </row>
    <row r="1013" spans="10:10" x14ac:dyDescent="0.2">
      <c r="J1013" s="525"/>
    </row>
    <row r="1014" spans="10:10" x14ac:dyDescent="0.2">
      <c r="J1014" s="525"/>
    </row>
    <row r="1015" spans="10:10" x14ac:dyDescent="0.2">
      <c r="J1015" s="525"/>
    </row>
    <row r="1016" spans="10:10" x14ac:dyDescent="0.2">
      <c r="J1016" s="525"/>
    </row>
    <row r="1017" spans="10:10" x14ac:dyDescent="0.2">
      <c r="J1017" s="525"/>
    </row>
    <row r="1018" spans="10:10" x14ac:dyDescent="0.2">
      <c r="J1018" s="525"/>
    </row>
    <row r="1019" spans="10:10" x14ac:dyDescent="0.2">
      <c r="J1019" s="525"/>
    </row>
    <row r="1020" spans="10:10" x14ac:dyDescent="0.2">
      <c r="J1020" s="525"/>
    </row>
    <row r="1021" spans="10:10" x14ac:dyDescent="0.2">
      <c r="J1021" s="525"/>
    </row>
    <row r="1022" spans="10:10" x14ac:dyDescent="0.2">
      <c r="J1022" s="525"/>
    </row>
    <row r="1023" spans="10:10" x14ac:dyDescent="0.2">
      <c r="J1023" s="525"/>
    </row>
    <row r="1024" spans="10:10" x14ac:dyDescent="0.2">
      <c r="J1024" s="525"/>
    </row>
    <row r="1025" spans="10:10" x14ac:dyDescent="0.2">
      <c r="J1025" s="525"/>
    </row>
    <row r="1026" spans="10:10" x14ac:dyDescent="0.2">
      <c r="J1026" s="525"/>
    </row>
    <row r="1027" spans="10:10" x14ac:dyDescent="0.2">
      <c r="J1027" s="525"/>
    </row>
    <row r="1028" spans="10:10" x14ac:dyDescent="0.2">
      <c r="J1028" s="525"/>
    </row>
    <row r="1029" spans="10:10" x14ac:dyDescent="0.2">
      <c r="J1029" s="525"/>
    </row>
    <row r="1030" spans="10:10" x14ac:dyDescent="0.2">
      <c r="J1030" s="525"/>
    </row>
    <row r="1031" spans="10:10" x14ac:dyDescent="0.2">
      <c r="J1031" s="525"/>
    </row>
    <row r="1032" spans="10:10" x14ac:dyDescent="0.2">
      <c r="J1032" s="525"/>
    </row>
    <row r="1033" spans="10:10" x14ac:dyDescent="0.2">
      <c r="J1033" s="525"/>
    </row>
    <row r="1034" spans="10:10" x14ac:dyDescent="0.2">
      <c r="J1034" s="525"/>
    </row>
    <row r="1035" spans="10:10" x14ac:dyDescent="0.2">
      <c r="J1035" s="525"/>
    </row>
    <row r="1036" spans="10:10" x14ac:dyDescent="0.2">
      <c r="J1036" s="525"/>
    </row>
    <row r="1037" spans="10:10" x14ac:dyDescent="0.2">
      <c r="J1037" s="525"/>
    </row>
    <row r="1038" spans="10:10" x14ac:dyDescent="0.2">
      <c r="J1038" s="525"/>
    </row>
    <row r="1039" spans="10:10" x14ac:dyDescent="0.2">
      <c r="J1039" s="525"/>
    </row>
    <row r="1040" spans="10:10" x14ac:dyDescent="0.2">
      <c r="J1040" s="525"/>
    </row>
    <row r="1041" spans="10:10" x14ac:dyDescent="0.2">
      <c r="J1041" s="525"/>
    </row>
    <row r="1042" spans="10:10" x14ac:dyDescent="0.2">
      <c r="J1042" s="525"/>
    </row>
    <row r="1043" spans="10:10" x14ac:dyDescent="0.2">
      <c r="J1043" s="525"/>
    </row>
    <row r="1044" spans="10:10" x14ac:dyDescent="0.2">
      <c r="J1044" s="525"/>
    </row>
    <row r="1045" spans="10:10" x14ac:dyDescent="0.2">
      <c r="J1045" s="525"/>
    </row>
    <row r="1046" spans="10:10" x14ac:dyDescent="0.2">
      <c r="J1046" s="525"/>
    </row>
    <row r="1047" spans="10:10" x14ac:dyDescent="0.2">
      <c r="J1047" s="525"/>
    </row>
    <row r="1048" spans="10:10" x14ac:dyDescent="0.2">
      <c r="J1048" s="525"/>
    </row>
    <row r="1049" spans="10:10" x14ac:dyDescent="0.2">
      <c r="J1049" s="525"/>
    </row>
    <row r="1050" spans="10:10" x14ac:dyDescent="0.2">
      <c r="J1050" s="525"/>
    </row>
    <row r="1051" spans="10:10" x14ac:dyDescent="0.2">
      <c r="J1051" s="525"/>
    </row>
    <row r="1052" spans="10:10" x14ac:dyDescent="0.2">
      <c r="J1052" s="525"/>
    </row>
    <row r="1053" spans="10:10" x14ac:dyDescent="0.2">
      <c r="J1053" s="525"/>
    </row>
    <row r="1054" spans="10:10" x14ac:dyDescent="0.2">
      <c r="J1054" s="525"/>
    </row>
    <row r="1055" spans="10:10" x14ac:dyDescent="0.2">
      <c r="J1055" s="525"/>
    </row>
    <row r="1056" spans="10:10" x14ac:dyDescent="0.2">
      <c r="J1056" s="525"/>
    </row>
    <row r="1057" spans="10:10" x14ac:dyDescent="0.2">
      <c r="J1057" s="525"/>
    </row>
    <row r="1058" spans="10:10" x14ac:dyDescent="0.2">
      <c r="J1058" s="525"/>
    </row>
    <row r="1059" spans="10:10" x14ac:dyDescent="0.2">
      <c r="J1059" s="525"/>
    </row>
    <row r="1060" spans="10:10" x14ac:dyDescent="0.2">
      <c r="J1060" s="525"/>
    </row>
    <row r="1061" spans="10:10" x14ac:dyDescent="0.2">
      <c r="J1061" s="525"/>
    </row>
    <row r="1062" spans="10:10" x14ac:dyDescent="0.2">
      <c r="J1062" s="525"/>
    </row>
    <row r="1063" spans="10:10" x14ac:dyDescent="0.2">
      <c r="J1063" s="525"/>
    </row>
    <row r="1064" spans="10:10" x14ac:dyDescent="0.2">
      <c r="J1064" s="525"/>
    </row>
    <row r="1065" spans="10:10" x14ac:dyDescent="0.2">
      <c r="J1065" s="525"/>
    </row>
    <row r="1066" spans="10:10" x14ac:dyDescent="0.2">
      <c r="J1066" s="525"/>
    </row>
    <row r="1067" spans="10:10" x14ac:dyDescent="0.2">
      <c r="J1067" s="525"/>
    </row>
    <row r="1068" spans="10:10" x14ac:dyDescent="0.2">
      <c r="J1068" s="525"/>
    </row>
    <row r="1069" spans="10:10" x14ac:dyDescent="0.2">
      <c r="J1069" s="525"/>
    </row>
    <row r="1070" spans="10:10" x14ac:dyDescent="0.2">
      <c r="J1070" s="525"/>
    </row>
    <row r="1071" spans="10:10" x14ac:dyDescent="0.2">
      <c r="J1071" s="525"/>
    </row>
    <row r="1072" spans="10:10" x14ac:dyDescent="0.2">
      <c r="J1072" s="525"/>
    </row>
    <row r="1073" spans="10:10" x14ac:dyDescent="0.2">
      <c r="J1073" s="525"/>
    </row>
    <row r="1074" spans="10:10" x14ac:dyDescent="0.2">
      <c r="J1074" s="525"/>
    </row>
    <row r="1075" spans="10:10" x14ac:dyDescent="0.2">
      <c r="J1075" s="525"/>
    </row>
    <row r="1076" spans="10:10" x14ac:dyDescent="0.2">
      <c r="J1076" s="525"/>
    </row>
    <row r="1077" spans="10:10" x14ac:dyDescent="0.2">
      <c r="J1077" s="525"/>
    </row>
    <row r="1078" spans="10:10" x14ac:dyDescent="0.2">
      <c r="J1078" s="525"/>
    </row>
    <row r="1079" spans="10:10" x14ac:dyDescent="0.2">
      <c r="J1079" s="525"/>
    </row>
    <row r="1080" spans="10:10" x14ac:dyDescent="0.2">
      <c r="J1080" s="525"/>
    </row>
    <row r="1081" spans="10:10" x14ac:dyDescent="0.2">
      <c r="J1081" s="525"/>
    </row>
    <row r="1082" spans="10:10" x14ac:dyDescent="0.2">
      <c r="J1082" s="525"/>
    </row>
    <row r="1083" spans="10:10" x14ac:dyDescent="0.2">
      <c r="J1083" s="525"/>
    </row>
    <row r="1084" spans="10:10" x14ac:dyDescent="0.2">
      <c r="J1084" s="525"/>
    </row>
    <row r="1085" spans="10:10" x14ac:dyDescent="0.2">
      <c r="J1085" s="525"/>
    </row>
    <row r="1086" spans="10:10" x14ac:dyDescent="0.2">
      <c r="J1086" s="525"/>
    </row>
    <row r="1087" spans="10:10" x14ac:dyDescent="0.2">
      <c r="J1087" s="525"/>
    </row>
    <row r="1088" spans="10:10" x14ac:dyDescent="0.2">
      <c r="J1088" s="525"/>
    </row>
    <row r="1089" spans="10:10" x14ac:dyDescent="0.2">
      <c r="J1089" s="525"/>
    </row>
    <row r="1090" spans="10:10" x14ac:dyDescent="0.2">
      <c r="J1090" s="525"/>
    </row>
    <row r="1091" spans="10:10" x14ac:dyDescent="0.2">
      <c r="J1091" s="525"/>
    </row>
    <row r="1092" spans="10:10" x14ac:dyDescent="0.2">
      <c r="J1092" s="525"/>
    </row>
    <row r="1093" spans="10:10" x14ac:dyDescent="0.2">
      <c r="J1093" s="525"/>
    </row>
    <row r="1094" spans="10:10" x14ac:dyDescent="0.2">
      <c r="J1094" s="525"/>
    </row>
    <row r="1095" spans="10:10" x14ac:dyDescent="0.2">
      <c r="J1095" s="525"/>
    </row>
    <row r="1096" spans="10:10" x14ac:dyDescent="0.2">
      <c r="J1096" s="525"/>
    </row>
    <row r="1097" spans="10:10" x14ac:dyDescent="0.2">
      <c r="J1097" s="525"/>
    </row>
    <row r="1098" spans="10:10" x14ac:dyDescent="0.2">
      <c r="J1098" s="525"/>
    </row>
    <row r="1099" spans="10:10" x14ac:dyDescent="0.2">
      <c r="J1099" s="525"/>
    </row>
    <row r="1100" spans="10:10" x14ac:dyDescent="0.2">
      <c r="J1100" s="525"/>
    </row>
    <row r="1101" spans="10:10" x14ac:dyDescent="0.2">
      <c r="J1101" s="525"/>
    </row>
    <row r="1102" spans="10:10" x14ac:dyDescent="0.2">
      <c r="J1102" s="525"/>
    </row>
    <row r="1103" spans="10:10" x14ac:dyDescent="0.2">
      <c r="J1103" s="525"/>
    </row>
    <row r="1104" spans="10:10" x14ac:dyDescent="0.2">
      <c r="J1104" s="525"/>
    </row>
    <row r="1105" spans="10:10" x14ac:dyDescent="0.2">
      <c r="J1105" s="525"/>
    </row>
    <row r="1106" spans="10:10" x14ac:dyDescent="0.2">
      <c r="J1106" s="525"/>
    </row>
    <row r="1107" spans="10:10" x14ac:dyDescent="0.2">
      <c r="J1107" s="525"/>
    </row>
    <row r="1108" spans="10:10" x14ac:dyDescent="0.2">
      <c r="J1108" s="525"/>
    </row>
    <row r="1109" spans="10:10" x14ac:dyDescent="0.2">
      <c r="J1109" s="525"/>
    </row>
    <row r="1110" spans="10:10" x14ac:dyDescent="0.2">
      <c r="J1110" s="525"/>
    </row>
    <row r="1111" spans="10:10" x14ac:dyDescent="0.2">
      <c r="J1111" s="525"/>
    </row>
    <row r="1112" spans="10:10" x14ac:dyDescent="0.2">
      <c r="J1112" s="525"/>
    </row>
    <row r="1113" spans="10:10" x14ac:dyDescent="0.2">
      <c r="J1113" s="525"/>
    </row>
    <row r="1114" spans="10:10" x14ac:dyDescent="0.2">
      <c r="J1114" s="525"/>
    </row>
    <row r="1115" spans="10:10" x14ac:dyDescent="0.2">
      <c r="J1115" s="525"/>
    </row>
    <row r="1116" spans="10:10" x14ac:dyDescent="0.2">
      <c r="J1116" s="525"/>
    </row>
    <row r="1117" spans="10:10" x14ac:dyDescent="0.2">
      <c r="J1117" s="525"/>
    </row>
    <row r="1118" spans="10:10" x14ac:dyDescent="0.2">
      <c r="J1118" s="525"/>
    </row>
    <row r="1119" spans="10:10" x14ac:dyDescent="0.2">
      <c r="J1119" s="525"/>
    </row>
    <row r="1120" spans="10:10" x14ac:dyDescent="0.2">
      <c r="J1120" s="525"/>
    </row>
    <row r="1121" spans="10:10" x14ac:dyDescent="0.2">
      <c r="J1121" s="525"/>
    </row>
    <row r="1122" spans="10:10" x14ac:dyDescent="0.2">
      <c r="J1122" s="525"/>
    </row>
    <row r="1123" spans="10:10" x14ac:dyDescent="0.2">
      <c r="J1123" s="525"/>
    </row>
    <row r="1124" spans="10:10" x14ac:dyDescent="0.2">
      <c r="J1124" s="525"/>
    </row>
    <row r="1125" spans="10:10" x14ac:dyDescent="0.2">
      <c r="J1125" s="525"/>
    </row>
    <row r="1126" spans="10:10" x14ac:dyDescent="0.2">
      <c r="J1126" s="525"/>
    </row>
    <row r="1127" spans="10:10" x14ac:dyDescent="0.2">
      <c r="J1127" s="525"/>
    </row>
    <row r="1128" spans="10:10" x14ac:dyDescent="0.2">
      <c r="J1128" s="525"/>
    </row>
    <row r="1129" spans="10:10" x14ac:dyDescent="0.2">
      <c r="J1129" s="525"/>
    </row>
    <row r="1130" spans="10:10" x14ac:dyDescent="0.2">
      <c r="J1130" s="525"/>
    </row>
    <row r="1131" spans="10:10" x14ac:dyDescent="0.2">
      <c r="J1131" s="525"/>
    </row>
    <row r="1132" spans="10:10" x14ac:dyDescent="0.2">
      <c r="J1132" s="525"/>
    </row>
    <row r="1133" spans="10:10" x14ac:dyDescent="0.2">
      <c r="J1133" s="525"/>
    </row>
    <row r="1134" spans="10:10" x14ac:dyDescent="0.2">
      <c r="J1134" s="525"/>
    </row>
    <row r="1135" spans="10:10" x14ac:dyDescent="0.2">
      <c r="J1135" s="525"/>
    </row>
    <row r="1136" spans="10:10" x14ac:dyDescent="0.2">
      <c r="J1136" s="525"/>
    </row>
    <row r="1137" spans="10:10" x14ac:dyDescent="0.2">
      <c r="J1137" s="525"/>
    </row>
    <row r="1138" spans="10:10" x14ac:dyDescent="0.2">
      <c r="J1138" s="525"/>
    </row>
    <row r="1139" spans="10:10" x14ac:dyDescent="0.2">
      <c r="J1139" s="525"/>
    </row>
    <row r="1140" spans="10:10" x14ac:dyDescent="0.2">
      <c r="J1140" s="525"/>
    </row>
    <row r="1141" spans="10:10" x14ac:dyDescent="0.2">
      <c r="J1141" s="525"/>
    </row>
    <row r="1142" spans="10:10" x14ac:dyDescent="0.2">
      <c r="J1142" s="525"/>
    </row>
    <row r="1143" spans="10:10" x14ac:dyDescent="0.2">
      <c r="J1143" s="525"/>
    </row>
    <row r="1144" spans="10:10" x14ac:dyDescent="0.2">
      <c r="J1144" s="525"/>
    </row>
    <row r="1145" spans="10:10" x14ac:dyDescent="0.2">
      <c r="J1145" s="525"/>
    </row>
    <row r="1146" spans="10:10" x14ac:dyDescent="0.2">
      <c r="J1146" s="525"/>
    </row>
    <row r="1147" spans="10:10" x14ac:dyDescent="0.2">
      <c r="J1147" s="525"/>
    </row>
    <row r="1148" spans="10:10" x14ac:dyDescent="0.2">
      <c r="J1148" s="525"/>
    </row>
    <row r="1149" spans="10:10" x14ac:dyDescent="0.2">
      <c r="J1149" s="525"/>
    </row>
    <row r="1150" spans="10:10" x14ac:dyDescent="0.2">
      <c r="J1150" s="525"/>
    </row>
    <row r="1151" spans="10:10" x14ac:dyDescent="0.2">
      <c r="J1151" s="525"/>
    </row>
    <row r="1152" spans="10:10" x14ac:dyDescent="0.2">
      <c r="J1152" s="525"/>
    </row>
    <row r="1153" spans="10:10" x14ac:dyDescent="0.2">
      <c r="J1153" s="525"/>
    </row>
    <row r="1154" spans="10:10" x14ac:dyDescent="0.2">
      <c r="J1154" s="525"/>
    </row>
    <row r="1155" spans="10:10" x14ac:dyDescent="0.2">
      <c r="J1155" s="525"/>
    </row>
    <row r="1156" spans="10:10" x14ac:dyDescent="0.2">
      <c r="J1156" s="525"/>
    </row>
    <row r="1157" spans="10:10" x14ac:dyDescent="0.2">
      <c r="J1157" s="525"/>
    </row>
    <row r="1158" spans="10:10" x14ac:dyDescent="0.2">
      <c r="J1158" s="525"/>
    </row>
    <row r="1159" spans="10:10" x14ac:dyDescent="0.2">
      <c r="J1159" s="525"/>
    </row>
    <row r="1160" spans="10:10" x14ac:dyDescent="0.2">
      <c r="J1160" s="525"/>
    </row>
    <row r="1161" spans="10:10" x14ac:dyDescent="0.2">
      <c r="J1161" s="525"/>
    </row>
    <row r="1162" spans="10:10" x14ac:dyDescent="0.2">
      <c r="J1162" s="525"/>
    </row>
    <row r="1163" spans="10:10" x14ac:dyDescent="0.2">
      <c r="J1163" s="525"/>
    </row>
    <row r="1164" spans="10:10" x14ac:dyDescent="0.2">
      <c r="J1164" s="525"/>
    </row>
    <row r="1165" spans="10:10" x14ac:dyDescent="0.2">
      <c r="J1165" s="525"/>
    </row>
    <row r="1166" spans="10:10" x14ac:dyDescent="0.2">
      <c r="J1166" s="525"/>
    </row>
    <row r="1167" spans="10:10" x14ac:dyDescent="0.2">
      <c r="J1167" s="525"/>
    </row>
    <row r="1168" spans="10:10" x14ac:dyDescent="0.2">
      <c r="J1168" s="525"/>
    </row>
    <row r="1169" spans="10:10" x14ac:dyDescent="0.2">
      <c r="J1169" s="525"/>
    </row>
    <row r="1170" spans="10:10" x14ac:dyDescent="0.2">
      <c r="J1170" s="525"/>
    </row>
    <row r="1171" spans="10:10" x14ac:dyDescent="0.2">
      <c r="J1171" s="525"/>
    </row>
    <row r="1172" spans="10:10" x14ac:dyDescent="0.2">
      <c r="J1172" s="525"/>
    </row>
    <row r="1173" spans="10:10" x14ac:dyDescent="0.2">
      <c r="J1173" s="525"/>
    </row>
    <row r="1174" spans="10:10" x14ac:dyDescent="0.2">
      <c r="J1174" s="525"/>
    </row>
    <row r="1175" spans="10:10" x14ac:dyDescent="0.2">
      <c r="J1175" s="525"/>
    </row>
    <row r="1176" spans="10:10" x14ac:dyDescent="0.2">
      <c r="J1176" s="525"/>
    </row>
    <row r="1177" spans="10:10" x14ac:dyDescent="0.2">
      <c r="J1177" s="525"/>
    </row>
    <row r="1178" spans="10:10" x14ac:dyDescent="0.2">
      <c r="J1178" s="525"/>
    </row>
    <row r="1179" spans="10:10" x14ac:dyDescent="0.2">
      <c r="J1179" s="525"/>
    </row>
    <row r="1180" spans="10:10" x14ac:dyDescent="0.2">
      <c r="J1180" s="525"/>
    </row>
    <row r="1181" spans="10:10" x14ac:dyDescent="0.2">
      <c r="J1181" s="525"/>
    </row>
    <row r="1182" spans="10:10" x14ac:dyDescent="0.2">
      <c r="J1182" s="525"/>
    </row>
    <row r="1183" spans="10:10" x14ac:dyDescent="0.2">
      <c r="J1183" s="525"/>
    </row>
    <row r="1184" spans="10:10" x14ac:dyDescent="0.2">
      <c r="J1184" s="525"/>
    </row>
    <row r="1185" spans="10:10" x14ac:dyDescent="0.2">
      <c r="J1185" s="525"/>
    </row>
    <row r="1186" spans="10:10" x14ac:dyDescent="0.2">
      <c r="J1186" s="525"/>
    </row>
    <row r="1187" spans="10:10" x14ac:dyDescent="0.2">
      <c r="J1187" s="525"/>
    </row>
    <row r="1188" spans="10:10" x14ac:dyDescent="0.2">
      <c r="J1188" s="525"/>
    </row>
    <row r="1189" spans="10:10" x14ac:dyDescent="0.2">
      <c r="J1189" s="525"/>
    </row>
    <row r="1190" spans="10:10" x14ac:dyDescent="0.2">
      <c r="J1190" s="525"/>
    </row>
    <row r="1191" spans="10:10" x14ac:dyDescent="0.2">
      <c r="J1191" s="525"/>
    </row>
    <row r="1192" spans="10:10" x14ac:dyDescent="0.2">
      <c r="J1192" s="525"/>
    </row>
    <row r="1193" spans="10:10" x14ac:dyDescent="0.2">
      <c r="J1193" s="525"/>
    </row>
    <row r="1194" spans="10:10" x14ac:dyDescent="0.2">
      <c r="J1194" s="525"/>
    </row>
    <row r="1195" spans="10:10" x14ac:dyDescent="0.2">
      <c r="J1195" s="525"/>
    </row>
    <row r="1196" spans="10:10" x14ac:dyDescent="0.2">
      <c r="J1196" s="525"/>
    </row>
    <row r="1197" spans="10:10" x14ac:dyDescent="0.2">
      <c r="J1197" s="525"/>
    </row>
    <row r="1198" spans="10:10" x14ac:dyDescent="0.2">
      <c r="J1198" s="525"/>
    </row>
    <row r="1199" spans="10:10" x14ac:dyDescent="0.2">
      <c r="J1199" s="525"/>
    </row>
    <row r="1200" spans="10:10" x14ac:dyDescent="0.2">
      <c r="J1200" s="525"/>
    </row>
    <row r="1201" spans="10:10" x14ac:dyDescent="0.2">
      <c r="J1201" s="525"/>
    </row>
    <row r="1202" spans="10:10" x14ac:dyDescent="0.2">
      <c r="J1202" s="525"/>
    </row>
    <row r="1203" spans="10:10" x14ac:dyDescent="0.2">
      <c r="J1203" s="525"/>
    </row>
    <row r="1204" spans="10:10" x14ac:dyDescent="0.2">
      <c r="J1204" s="525"/>
    </row>
    <row r="1205" spans="10:10" x14ac:dyDescent="0.2">
      <c r="J1205" s="525"/>
    </row>
    <row r="1206" spans="10:10" x14ac:dyDescent="0.2">
      <c r="J1206" s="525"/>
    </row>
    <row r="1207" spans="10:10" x14ac:dyDescent="0.2">
      <c r="J1207" s="525"/>
    </row>
    <row r="1208" spans="10:10" x14ac:dyDescent="0.2">
      <c r="J1208" s="525"/>
    </row>
    <row r="1209" spans="10:10" x14ac:dyDescent="0.2">
      <c r="J1209" s="525"/>
    </row>
    <row r="1210" spans="10:10" x14ac:dyDescent="0.2">
      <c r="J1210" s="525"/>
    </row>
    <row r="1211" spans="10:10" x14ac:dyDescent="0.2">
      <c r="J1211" s="525"/>
    </row>
    <row r="1212" spans="10:10" x14ac:dyDescent="0.2">
      <c r="J1212" s="525"/>
    </row>
    <row r="1213" spans="10:10" x14ac:dyDescent="0.2">
      <c r="J1213" s="525"/>
    </row>
    <row r="1214" spans="10:10" x14ac:dyDescent="0.2">
      <c r="J1214" s="525"/>
    </row>
    <row r="1215" spans="10:10" x14ac:dyDescent="0.2">
      <c r="J1215" s="525"/>
    </row>
    <row r="1216" spans="10:10" x14ac:dyDescent="0.2">
      <c r="J1216" s="525"/>
    </row>
    <row r="1217" spans="10:10" x14ac:dyDescent="0.2">
      <c r="J1217" s="525"/>
    </row>
    <row r="1218" spans="10:10" x14ac:dyDescent="0.2">
      <c r="J1218" s="525"/>
    </row>
    <row r="1219" spans="10:10" x14ac:dyDescent="0.2">
      <c r="J1219" s="525"/>
    </row>
    <row r="1220" spans="10:10" x14ac:dyDescent="0.2">
      <c r="J1220" s="525"/>
    </row>
    <row r="1221" spans="10:10" x14ac:dyDescent="0.2">
      <c r="J1221" s="525"/>
    </row>
    <row r="1222" spans="10:10" x14ac:dyDescent="0.2">
      <c r="J1222" s="525"/>
    </row>
    <row r="1223" spans="10:10" x14ac:dyDescent="0.2">
      <c r="J1223" s="525"/>
    </row>
    <row r="1224" spans="10:10" x14ac:dyDescent="0.2">
      <c r="J1224" s="525"/>
    </row>
    <row r="1225" spans="10:10" x14ac:dyDescent="0.2">
      <c r="J1225" s="525"/>
    </row>
    <row r="1226" spans="10:10" x14ac:dyDescent="0.2">
      <c r="J1226" s="525"/>
    </row>
    <row r="1227" spans="10:10" x14ac:dyDescent="0.2">
      <c r="J1227" s="525"/>
    </row>
    <row r="1228" spans="10:10" x14ac:dyDescent="0.2">
      <c r="J1228" s="525"/>
    </row>
    <row r="1229" spans="10:10" x14ac:dyDescent="0.2">
      <c r="J1229" s="525"/>
    </row>
    <row r="1230" spans="10:10" x14ac:dyDescent="0.2">
      <c r="J1230" s="525"/>
    </row>
    <row r="1231" spans="10:10" x14ac:dyDescent="0.2">
      <c r="J1231" s="525"/>
    </row>
    <row r="1232" spans="10:10" x14ac:dyDescent="0.2">
      <c r="J1232" s="525"/>
    </row>
    <row r="1233" spans="10:10" x14ac:dyDescent="0.2">
      <c r="J1233" s="525"/>
    </row>
    <row r="1234" spans="10:10" x14ac:dyDescent="0.2">
      <c r="J1234" s="525"/>
    </row>
    <row r="1235" spans="10:10" x14ac:dyDescent="0.2">
      <c r="J1235" s="525"/>
    </row>
    <row r="1236" spans="10:10" x14ac:dyDescent="0.2">
      <c r="J1236" s="525"/>
    </row>
    <row r="1237" spans="10:10" x14ac:dyDescent="0.2">
      <c r="J1237" s="525"/>
    </row>
    <row r="1238" spans="10:10" x14ac:dyDescent="0.2">
      <c r="J1238" s="525"/>
    </row>
    <row r="1239" spans="10:10" x14ac:dyDescent="0.2">
      <c r="J1239" s="525"/>
    </row>
    <row r="1240" spans="10:10" x14ac:dyDescent="0.2">
      <c r="J1240" s="525"/>
    </row>
    <row r="1241" spans="10:10" x14ac:dyDescent="0.2">
      <c r="J1241" s="525"/>
    </row>
    <row r="1242" spans="10:10" x14ac:dyDescent="0.2">
      <c r="J1242" s="525"/>
    </row>
    <row r="1243" spans="10:10" x14ac:dyDescent="0.2">
      <c r="J1243" s="525"/>
    </row>
    <row r="1244" spans="10:10" x14ac:dyDescent="0.2">
      <c r="J1244" s="525"/>
    </row>
    <row r="1245" spans="10:10" x14ac:dyDescent="0.2">
      <c r="J1245" s="525"/>
    </row>
    <row r="1246" spans="10:10" x14ac:dyDescent="0.2">
      <c r="J1246" s="525"/>
    </row>
    <row r="1247" spans="10:10" x14ac:dyDescent="0.2">
      <c r="J1247" s="525"/>
    </row>
    <row r="1248" spans="10:10" x14ac:dyDescent="0.2">
      <c r="J1248" s="525"/>
    </row>
    <row r="1249" spans="10:10" x14ac:dyDescent="0.2">
      <c r="J1249" s="525"/>
    </row>
    <row r="1250" spans="10:10" x14ac:dyDescent="0.2">
      <c r="J1250" s="525"/>
    </row>
    <row r="1251" spans="10:10" x14ac:dyDescent="0.2">
      <c r="J1251" s="525"/>
    </row>
    <row r="1252" spans="10:10" x14ac:dyDescent="0.2">
      <c r="J1252" s="525"/>
    </row>
    <row r="1253" spans="10:10" x14ac:dyDescent="0.2">
      <c r="J1253" s="525"/>
    </row>
    <row r="1254" spans="10:10" x14ac:dyDescent="0.2">
      <c r="J1254" s="525"/>
    </row>
    <row r="1255" spans="10:10" x14ac:dyDescent="0.2">
      <c r="J1255" s="525"/>
    </row>
    <row r="1256" spans="10:10" x14ac:dyDescent="0.2">
      <c r="J1256" s="525"/>
    </row>
    <row r="1257" spans="10:10" x14ac:dyDescent="0.2">
      <c r="J1257" s="525"/>
    </row>
    <row r="1258" spans="10:10" x14ac:dyDescent="0.2">
      <c r="J1258" s="525"/>
    </row>
    <row r="1259" spans="10:10" x14ac:dyDescent="0.2">
      <c r="J1259" s="525"/>
    </row>
    <row r="1260" spans="10:10" x14ac:dyDescent="0.2">
      <c r="J1260" s="525"/>
    </row>
    <row r="1261" spans="10:10" x14ac:dyDescent="0.2">
      <c r="J1261" s="525"/>
    </row>
    <row r="1262" spans="10:10" x14ac:dyDescent="0.2">
      <c r="J1262" s="525"/>
    </row>
    <row r="1263" spans="10:10" x14ac:dyDescent="0.2">
      <c r="J1263" s="525"/>
    </row>
    <row r="1264" spans="10:10" x14ac:dyDescent="0.2">
      <c r="J1264" s="525"/>
    </row>
    <row r="1265" spans="10:10" x14ac:dyDescent="0.2">
      <c r="J1265" s="525"/>
    </row>
    <row r="1266" spans="10:10" x14ac:dyDescent="0.2">
      <c r="J1266" s="525"/>
    </row>
    <row r="1267" spans="10:10" x14ac:dyDescent="0.2">
      <c r="J1267" s="525"/>
    </row>
    <row r="1268" spans="10:10" x14ac:dyDescent="0.2">
      <c r="J1268" s="525"/>
    </row>
    <row r="1269" spans="10:10" x14ac:dyDescent="0.2">
      <c r="J1269" s="525"/>
    </row>
    <row r="1270" spans="10:10" x14ac:dyDescent="0.2">
      <c r="J1270" s="525"/>
    </row>
    <row r="1271" spans="10:10" x14ac:dyDescent="0.2">
      <c r="J1271" s="525"/>
    </row>
    <row r="1272" spans="10:10" x14ac:dyDescent="0.2">
      <c r="J1272" s="525"/>
    </row>
    <row r="1273" spans="10:10" x14ac:dyDescent="0.2">
      <c r="J1273" s="525"/>
    </row>
    <row r="1274" spans="10:10" x14ac:dyDescent="0.2">
      <c r="J1274" s="525"/>
    </row>
    <row r="1275" spans="10:10" x14ac:dyDescent="0.2">
      <c r="J1275" s="525"/>
    </row>
    <row r="1276" spans="10:10" x14ac:dyDescent="0.2">
      <c r="J1276" s="525"/>
    </row>
    <row r="1277" spans="10:10" x14ac:dyDescent="0.2">
      <c r="J1277" s="525"/>
    </row>
    <row r="1278" spans="10:10" x14ac:dyDescent="0.2">
      <c r="J1278" s="525"/>
    </row>
    <row r="1279" spans="10:10" x14ac:dyDescent="0.2">
      <c r="J1279" s="525"/>
    </row>
    <row r="1280" spans="10:10" x14ac:dyDescent="0.2">
      <c r="J1280" s="525"/>
    </row>
    <row r="1281" spans="10:10" x14ac:dyDescent="0.2">
      <c r="J1281" s="525"/>
    </row>
    <row r="1282" spans="10:10" x14ac:dyDescent="0.2">
      <c r="J1282" s="525"/>
    </row>
    <row r="1283" spans="10:10" x14ac:dyDescent="0.2">
      <c r="J1283" s="525"/>
    </row>
    <row r="1284" spans="10:10" x14ac:dyDescent="0.2">
      <c r="J1284" s="525"/>
    </row>
    <row r="1285" spans="10:10" x14ac:dyDescent="0.2">
      <c r="J1285" s="525"/>
    </row>
    <row r="1286" spans="10:10" x14ac:dyDescent="0.2">
      <c r="J1286" s="525"/>
    </row>
    <row r="1287" spans="10:10" x14ac:dyDescent="0.2">
      <c r="J1287" s="525"/>
    </row>
    <row r="1288" spans="10:10" x14ac:dyDescent="0.2">
      <c r="J1288" s="525"/>
    </row>
    <row r="1289" spans="10:10" x14ac:dyDescent="0.2">
      <c r="J1289" s="525"/>
    </row>
    <row r="1290" spans="10:10" x14ac:dyDescent="0.2">
      <c r="J1290" s="525"/>
    </row>
    <row r="1291" spans="10:10" x14ac:dyDescent="0.2">
      <c r="J1291" s="525"/>
    </row>
    <row r="1292" spans="10:10" x14ac:dyDescent="0.2">
      <c r="J1292" s="525"/>
    </row>
    <row r="1293" spans="10:10" x14ac:dyDescent="0.2">
      <c r="J1293" s="525"/>
    </row>
    <row r="1294" spans="10:10" x14ac:dyDescent="0.2">
      <c r="J1294" s="525"/>
    </row>
    <row r="1295" spans="10:10" x14ac:dyDescent="0.2">
      <c r="J1295" s="525"/>
    </row>
    <row r="1296" spans="10:10" x14ac:dyDescent="0.2">
      <c r="J1296" s="525"/>
    </row>
    <row r="1297" spans="10:10" x14ac:dyDescent="0.2">
      <c r="J1297" s="525"/>
    </row>
    <row r="1298" spans="10:10" x14ac:dyDescent="0.2">
      <c r="J1298" s="525"/>
    </row>
    <row r="1299" spans="10:10" x14ac:dyDescent="0.2">
      <c r="J1299" s="525"/>
    </row>
    <row r="1300" spans="10:10" x14ac:dyDescent="0.2">
      <c r="J1300" s="525"/>
    </row>
    <row r="1301" spans="10:10" x14ac:dyDescent="0.2">
      <c r="J1301" s="525"/>
    </row>
    <row r="1302" spans="10:10" x14ac:dyDescent="0.2">
      <c r="J1302" s="525"/>
    </row>
    <row r="1303" spans="10:10" x14ac:dyDescent="0.2">
      <c r="J1303" s="525"/>
    </row>
    <row r="1304" spans="10:10" x14ac:dyDescent="0.2">
      <c r="J1304" s="525"/>
    </row>
    <row r="1305" spans="10:10" x14ac:dyDescent="0.2">
      <c r="J1305" s="525"/>
    </row>
    <row r="1306" spans="10:10" x14ac:dyDescent="0.2">
      <c r="J1306" s="525"/>
    </row>
    <row r="1307" spans="10:10" x14ac:dyDescent="0.2">
      <c r="J1307" s="525"/>
    </row>
    <row r="1308" spans="10:10" x14ac:dyDescent="0.2">
      <c r="J1308" s="525"/>
    </row>
    <row r="1309" spans="10:10" x14ac:dyDescent="0.2">
      <c r="J1309" s="525"/>
    </row>
    <row r="1310" spans="10:10" x14ac:dyDescent="0.2">
      <c r="J1310" s="525"/>
    </row>
    <row r="1311" spans="10:10" x14ac:dyDescent="0.2">
      <c r="J1311" s="525"/>
    </row>
    <row r="1312" spans="10:10" x14ac:dyDescent="0.2">
      <c r="J1312" s="525"/>
    </row>
    <row r="1313" spans="10:10" x14ac:dyDescent="0.2">
      <c r="J1313" s="525"/>
    </row>
    <row r="1314" spans="10:10" x14ac:dyDescent="0.2">
      <c r="J1314" s="525"/>
    </row>
    <row r="1315" spans="10:10" x14ac:dyDescent="0.2">
      <c r="J1315" s="525"/>
    </row>
    <row r="1316" spans="10:10" x14ac:dyDescent="0.2">
      <c r="J1316" s="525"/>
    </row>
    <row r="1317" spans="10:10" x14ac:dyDescent="0.2">
      <c r="J1317" s="525"/>
    </row>
    <row r="1318" spans="10:10" x14ac:dyDescent="0.2">
      <c r="J1318" s="525"/>
    </row>
    <row r="1319" spans="10:10" x14ac:dyDescent="0.2">
      <c r="J1319" s="525"/>
    </row>
    <row r="1320" spans="10:10" x14ac:dyDescent="0.2">
      <c r="J1320" s="525"/>
    </row>
    <row r="1321" spans="10:10" x14ac:dyDescent="0.2">
      <c r="J1321" s="525"/>
    </row>
    <row r="1322" spans="10:10" x14ac:dyDescent="0.2">
      <c r="J1322" s="525"/>
    </row>
    <row r="1323" spans="10:10" x14ac:dyDescent="0.2">
      <c r="J1323" s="525"/>
    </row>
    <row r="1324" spans="10:10" x14ac:dyDescent="0.2">
      <c r="J1324" s="525"/>
    </row>
    <row r="1325" spans="10:10" x14ac:dyDescent="0.2">
      <c r="J1325" s="525"/>
    </row>
    <row r="1326" spans="10:10" x14ac:dyDescent="0.2">
      <c r="J1326" s="525"/>
    </row>
    <row r="1327" spans="10:10" x14ac:dyDescent="0.2">
      <c r="J1327" s="525"/>
    </row>
    <row r="1328" spans="10:10" x14ac:dyDescent="0.2">
      <c r="J1328" s="525"/>
    </row>
    <row r="1329" spans="10:10" x14ac:dyDescent="0.2">
      <c r="J1329" s="525"/>
    </row>
    <row r="1330" spans="10:10" x14ac:dyDescent="0.2">
      <c r="J1330" s="525"/>
    </row>
    <row r="1331" spans="10:10" x14ac:dyDescent="0.2">
      <c r="J1331" s="525"/>
    </row>
    <row r="1332" spans="10:10" x14ac:dyDescent="0.2">
      <c r="J1332" s="525"/>
    </row>
    <row r="1333" spans="10:10" x14ac:dyDescent="0.2">
      <c r="J1333" s="525"/>
    </row>
    <row r="1334" spans="10:10" x14ac:dyDescent="0.2">
      <c r="J1334" s="525"/>
    </row>
    <row r="1335" spans="10:10" x14ac:dyDescent="0.2">
      <c r="J1335" s="525"/>
    </row>
    <row r="1336" spans="10:10" x14ac:dyDescent="0.2">
      <c r="J1336" s="525"/>
    </row>
    <row r="1337" spans="10:10" x14ac:dyDescent="0.2">
      <c r="J1337" s="525"/>
    </row>
    <row r="1338" spans="10:10" x14ac:dyDescent="0.2">
      <c r="J1338" s="525"/>
    </row>
    <row r="1339" spans="10:10" x14ac:dyDescent="0.2">
      <c r="J1339" s="525"/>
    </row>
    <row r="1340" spans="10:10" x14ac:dyDescent="0.2">
      <c r="J1340" s="525"/>
    </row>
    <row r="1341" spans="10:10" x14ac:dyDescent="0.2">
      <c r="J1341" s="525"/>
    </row>
    <row r="1342" spans="10:10" x14ac:dyDescent="0.2">
      <c r="J1342" s="525"/>
    </row>
    <row r="1343" spans="10:10" x14ac:dyDescent="0.2">
      <c r="J1343" s="525"/>
    </row>
    <row r="1344" spans="10:10" x14ac:dyDescent="0.2">
      <c r="J1344" s="525"/>
    </row>
    <row r="1345" spans="10:10" x14ac:dyDescent="0.2">
      <c r="J1345" s="525"/>
    </row>
    <row r="1346" spans="10:10" x14ac:dyDescent="0.2">
      <c r="J1346" s="525"/>
    </row>
    <row r="1347" spans="10:10" x14ac:dyDescent="0.2">
      <c r="J1347" s="525"/>
    </row>
    <row r="1348" spans="10:10" x14ac:dyDescent="0.2">
      <c r="J1348" s="525"/>
    </row>
    <row r="1349" spans="10:10" x14ac:dyDescent="0.2">
      <c r="J1349" s="525"/>
    </row>
    <row r="1350" spans="10:10" x14ac:dyDescent="0.2">
      <c r="J1350" s="525"/>
    </row>
    <row r="1351" spans="10:10" x14ac:dyDescent="0.2">
      <c r="J1351" s="525"/>
    </row>
    <row r="1352" spans="10:10" x14ac:dyDescent="0.2">
      <c r="J1352" s="525"/>
    </row>
    <row r="1353" spans="10:10" x14ac:dyDescent="0.2">
      <c r="J1353" s="525"/>
    </row>
    <row r="1354" spans="10:10" x14ac:dyDescent="0.2">
      <c r="J1354" s="525"/>
    </row>
    <row r="1355" spans="10:10" x14ac:dyDescent="0.2">
      <c r="J1355" s="525"/>
    </row>
    <row r="1356" spans="10:10" x14ac:dyDescent="0.2">
      <c r="J1356" s="525"/>
    </row>
    <row r="1357" spans="10:10" x14ac:dyDescent="0.2">
      <c r="J1357" s="525"/>
    </row>
    <row r="1358" spans="10:10" x14ac:dyDescent="0.2">
      <c r="J1358" s="525"/>
    </row>
    <row r="1359" spans="10:10" x14ac:dyDescent="0.2">
      <c r="J1359" s="525"/>
    </row>
    <row r="1360" spans="10:10" x14ac:dyDescent="0.2">
      <c r="J1360" s="525"/>
    </row>
    <row r="1361" spans="10:10" x14ac:dyDescent="0.2">
      <c r="J1361" s="525"/>
    </row>
    <row r="1362" spans="10:10" x14ac:dyDescent="0.2">
      <c r="J1362" s="525"/>
    </row>
    <row r="1363" spans="10:10" x14ac:dyDescent="0.2">
      <c r="J1363" s="525"/>
    </row>
    <row r="1364" spans="10:10" x14ac:dyDescent="0.2">
      <c r="J1364" s="525"/>
    </row>
    <row r="1365" spans="10:10" x14ac:dyDescent="0.2">
      <c r="J1365" s="525"/>
    </row>
    <row r="1366" spans="10:10" x14ac:dyDescent="0.2">
      <c r="J1366" s="525"/>
    </row>
    <row r="1367" spans="10:10" x14ac:dyDescent="0.2">
      <c r="J1367" s="525"/>
    </row>
    <row r="1368" spans="10:10" x14ac:dyDescent="0.2">
      <c r="J1368" s="525"/>
    </row>
    <row r="1369" spans="10:10" x14ac:dyDescent="0.2">
      <c r="J1369" s="525"/>
    </row>
    <row r="1370" spans="10:10" x14ac:dyDescent="0.2">
      <c r="J1370" s="525"/>
    </row>
    <row r="1371" spans="10:10" x14ac:dyDescent="0.2">
      <c r="J1371" s="525"/>
    </row>
    <row r="1372" spans="10:10" x14ac:dyDescent="0.2">
      <c r="J1372" s="525"/>
    </row>
    <row r="1373" spans="10:10" x14ac:dyDescent="0.2">
      <c r="J1373" s="525"/>
    </row>
    <row r="1374" spans="10:10" x14ac:dyDescent="0.2">
      <c r="J1374" s="525"/>
    </row>
    <row r="1375" spans="10:10" x14ac:dyDescent="0.2">
      <c r="J1375" s="525"/>
    </row>
    <row r="1376" spans="10:10" x14ac:dyDescent="0.2">
      <c r="J1376" s="525"/>
    </row>
    <row r="1377" spans="10:10" x14ac:dyDescent="0.2">
      <c r="J1377" s="525"/>
    </row>
    <row r="1378" spans="10:10" x14ac:dyDescent="0.2">
      <c r="J1378" s="525"/>
    </row>
    <row r="1379" spans="10:10" x14ac:dyDescent="0.2">
      <c r="J1379" s="525"/>
    </row>
    <row r="1380" spans="10:10" x14ac:dyDescent="0.2">
      <c r="J1380" s="525"/>
    </row>
    <row r="1381" spans="10:10" x14ac:dyDescent="0.2">
      <c r="J1381" s="525"/>
    </row>
    <row r="1382" spans="10:10" x14ac:dyDescent="0.2">
      <c r="J1382" s="525"/>
    </row>
    <row r="1383" spans="10:10" x14ac:dyDescent="0.2">
      <c r="J1383" s="525"/>
    </row>
    <row r="1384" spans="10:10" x14ac:dyDescent="0.2">
      <c r="J1384" s="525"/>
    </row>
    <row r="1385" spans="10:10" x14ac:dyDescent="0.2">
      <c r="J1385" s="525"/>
    </row>
    <row r="1386" spans="10:10" x14ac:dyDescent="0.2">
      <c r="J1386" s="525"/>
    </row>
    <row r="1387" spans="10:10" x14ac:dyDescent="0.2">
      <c r="J1387" s="525"/>
    </row>
    <row r="1388" spans="10:10" x14ac:dyDescent="0.2">
      <c r="J1388" s="525"/>
    </row>
    <row r="1389" spans="10:10" x14ac:dyDescent="0.2">
      <c r="J1389" s="525"/>
    </row>
    <row r="1390" spans="10:10" x14ac:dyDescent="0.2">
      <c r="J1390" s="525"/>
    </row>
    <row r="1391" spans="10:10" x14ac:dyDescent="0.2">
      <c r="J1391" s="525"/>
    </row>
    <row r="1392" spans="10:10" x14ac:dyDescent="0.2">
      <c r="J1392" s="525"/>
    </row>
    <row r="1393" spans="10:10" x14ac:dyDescent="0.2">
      <c r="J1393" s="525"/>
    </row>
    <row r="1394" spans="10:10" x14ac:dyDescent="0.2">
      <c r="J1394" s="525"/>
    </row>
    <row r="1395" spans="10:10" x14ac:dyDescent="0.2">
      <c r="J1395" s="525"/>
    </row>
    <row r="1396" spans="10:10" x14ac:dyDescent="0.2">
      <c r="J1396" s="525"/>
    </row>
    <row r="1397" spans="10:10" x14ac:dyDescent="0.2">
      <c r="J1397" s="525"/>
    </row>
    <row r="1398" spans="10:10" x14ac:dyDescent="0.2">
      <c r="J1398" s="525"/>
    </row>
    <row r="1399" spans="10:10" x14ac:dyDescent="0.2">
      <c r="J1399" s="525"/>
    </row>
    <row r="1400" spans="10:10" x14ac:dyDescent="0.2">
      <c r="J1400" s="525"/>
    </row>
    <row r="1401" spans="10:10" x14ac:dyDescent="0.2">
      <c r="J1401" s="525"/>
    </row>
    <row r="1402" spans="10:10" x14ac:dyDescent="0.2">
      <c r="J1402" s="525"/>
    </row>
    <row r="1403" spans="10:10" x14ac:dyDescent="0.2">
      <c r="J1403" s="525"/>
    </row>
    <row r="1404" spans="10:10" x14ac:dyDescent="0.2">
      <c r="J1404" s="525"/>
    </row>
    <row r="1405" spans="10:10" x14ac:dyDescent="0.2">
      <c r="J1405" s="525"/>
    </row>
    <row r="1406" spans="10:10" x14ac:dyDescent="0.2">
      <c r="J1406" s="525"/>
    </row>
    <row r="1407" spans="10:10" x14ac:dyDescent="0.2">
      <c r="J1407" s="525"/>
    </row>
    <row r="1408" spans="10:10" x14ac:dyDescent="0.2">
      <c r="J1408" s="525"/>
    </row>
    <row r="1409" spans="10:10" x14ac:dyDescent="0.2">
      <c r="J1409" s="525"/>
    </row>
    <row r="1410" spans="10:10" x14ac:dyDescent="0.2">
      <c r="J1410" s="525"/>
    </row>
    <row r="1411" spans="10:10" x14ac:dyDescent="0.2">
      <c r="J1411" s="525"/>
    </row>
    <row r="1412" spans="10:10" x14ac:dyDescent="0.2">
      <c r="J1412" s="525"/>
    </row>
    <row r="1413" spans="10:10" x14ac:dyDescent="0.2">
      <c r="J1413" s="525"/>
    </row>
    <row r="1414" spans="10:10" x14ac:dyDescent="0.2">
      <c r="J1414" s="525"/>
    </row>
    <row r="1415" spans="10:10" x14ac:dyDescent="0.2">
      <c r="J1415" s="525"/>
    </row>
    <row r="1416" spans="10:10" x14ac:dyDescent="0.2">
      <c r="J1416" s="525"/>
    </row>
    <row r="1417" spans="10:10" x14ac:dyDescent="0.2">
      <c r="J1417" s="525"/>
    </row>
    <row r="1418" spans="10:10" x14ac:dyDescent="0.2">
      <c r="J1418" s="525"/>
    </row>
    <row r="1419" spans="10:10" x14ac:dyDescent="0.2">
      <c r="J1419" s="525"/>
    </row>
    <row r="1420" spans="10:10" x14ac:dyDescent="0.2">
      <c r="J1420" s="525"/>
    </row>
    <row r="1421" spans="10:10" x14ac:dyDescent="0.2">
      <c r="J1421" s="525"/>
    </row>
    <row r="1422" spans="10:10" x14ac:dyDescent="0.2">
      <c r="J1422" s="525"/>
    </row>
    <row r="1423" spans="10:10" x14ac:dyDescent="0.2">
      <c r="J1423" s="525"/>
    </row>
    <row r="1424" spans="10:10" x14ac:dyDescent="0.2">
      <c r="J1424" s="525"/>
    </row>
    <row r="1425" spans="10:10" x14ac:dyDescent="0.2">
      <c r="J1425" s="525"/>
    </row>
    <row r="1426" spans="10:10" x14ac:dyDescent="0.2">
      <c r="J1426" s="525"/>
    </row>
    <row r="1427" spans="10:10" x14ac:dyDescent="0.2">
      <c r="J1427" s="525"/>
    </row>
    <row r="1428" spans="10:10" x14ac:dyDescent="0.2">
      <c r="J1428" s="525"/>
    </row>
    <row r="1429" spans="10:10" x14ac:dyDescent="0.2">
      <c r="J1429" s="525"/>
    </row>
    <row r="1430" spans="10:10" x14ac:dyDescent="0.2">
      <c r="J1430" s="525"/>
    </row>
    <row r="1431" spans="10:10" x14ac:dyDescent="0.2">
      <c r="J1431" s="525"/>
    </row>
    <row r="1432" spans="10:10" x14ac:dyDescent="0.2">
      <c r="J1432" s="525"/>
    </row>
    <row r="1433" spans="10:10" x14ac:dyDescent="0.2">
      <c r="J1433" s="525"/>
    </row>
    <row r="1434" spans="10:10" x14ac:dyDescent="0.2">
      <c r="J1434" s="525"/>
    </row>
    <row r="1435" spans="10:10" x14ac:dyDescent="0.2">
      <c r="J1435" s="525"/>
    </row>
    <row r="1436" spans="10:10" x14ac:dyDescent="0.2">
      <c r="J1436" s="525"/>
    </row>
    <row r="1437" spans="10:10" x14ac:dyDescent="0.2">
      <c r="J1437" s="525"/>
    </row>
    <row r="1438" spans="10:10" x14ac:dyDescent="0.2">
      <c r="J1438" s="525"/>
    </row>
    <row r="1439" spans="10:10" x14ac:dyDescent="0.2">
      <c r="J1439" s="525"/>
    </row>
    <row r="1440" spans="10:10" x14ac:dyDescent="0.2">
      <c r="J1440" s="525"/>
    </row>
    <row r="1441" spans="10:10" x14ac:dyDescent="0.2">
      <c r="J1441" s="525"/>
    </row>
    <row r="1442" spans="10:10" x14ac:dyDescent="0.2">
      <c r="J1442" s="525"/>
    </row>
    <row r="1443" spans="10:10" x14ac:dyDescent="0.2">
      <c r="J1443" s="525"/>
    </row>
    <row r="1444" spans="10:10" x14ac:dyDescent="0.2">
      <c r="J1444" s="525"/>
    </row>
    <row r="1445" spans="10:10" x14ac:dyDescent="0.2">
      <c r="J1445" s="525"/>
    </row>
    <row r="1446" spans="10:10" x14ac:dyDescent="0.2">
      <c r="J1446" s="525"/>
    </row>
    <row r="1447" spans="10:10" x14ac:dyDescent="0.2">
      <c r="J1447" s="525"/>
    </row>
    <row r="1448" spans="10:10" x14ac:dyDescent="0.2">
      <c r="J1448" s="525"/>
    </row>
    <row r="1449" spans="10:10" x14ac:dyDescent="0.2">
      <c r="J1449" s="525"/>
    </row>
    <row r="1450" spans="10:10" x14ac:dyDescent="0.2">
      <c r="J1450" s="525"/>
    </row>
    <row r="1451" spans="10:10" x14ac:dyDescent="0.2">
      <c r="J1451" s="525"/>
    </row>
    <row r="1452" spans="10:10" x14ac:dyDescent="0.2">
      <c r="J1452" s="525"/>
    </row>
    <row r="1453" spans="10:10" x14ac:dyDescent="0.2">
      <c r="J1453" s="525"/>
    </row>
    <row r="1454" spans="10:10" x14ac:dyDescent="0.2">
      <c r="J1454" s="525"/>
    </row>
    <row r="1455" spans="10:10" x14ac:dyDescent="0.2">
      <c r="J1455" s="525"/>
    </row>
    <row r="1456" spans="10:10" x14ac:dyDescent="0.2">
      <c r="J1456" s="525"/>
    </row>
    <row r="1457" spans="10:10" x14ac:dyDescent="0.2">
      <c r="J1457" s="525"/>
    </row>
    <row r="1458" spans="10:10" x14ac:dyDescent="0.2">
      <c r="J1458" s="525"/>
    </row>
    <row r="1459" spans="10:10" x14ac:dyDescent="0.2">
      <c r="J1459" s="525"/>
    </row>
    <row r="1460" spans="10:10" x14ac:dyDescent="0.2">
      <c r="J1460" s="525"/>
    </row>
    <row r="1461" spans="10:10" x14ac:dyDescent="0.2">
      <c r="J1461" s="525"/>
    </row>
    <row r="1462" spans="10:10" x14ac:dyDescent="0.2">
      <c r="J1462" s="525"/>
    </row>
    <row r="1463" spans="10:10" x14ac:dyDescent="0.2">
      <c r="J1463" s="525"/>
    </row>
    <row r="1464" spans="10:10" x14ac:dyDescent="0.2">
      <c r="J1464" s="525"/>
    </row>
    <row r="1465" spans="10:10" x14ac:dyDescent="0.2">
      <c r="J1465" s="525"/>
    </row>
    <row r="1466" spans="10:10" x14ac:dyDescent="0.2">
      <c r="J1466" s="525"/>
    </row>
    <row r="1467" spans="10:10" x14ac:dyDescent="0.2">
      <c r="J1467" s="525"/>
    </row>
    <row r="1468" spans="10:10" x14ac:dyDescent="0.2">
      <c r="J1468" s="525"/>
    </row>
    <row r="1469" spans="10:10" x14ac:dyDescent="0.2">
      <c r="J1469" s="525"/>
    </row>
    <row r="1470" spans="10:10" x14ac:dyDescent="0.2">
      <c r="J1470" s="525"/>
    </row>
    <row r="1471" spans="10:10" x14ac:dyDescent="0.2">
      <c r="J1471" s="525"/>
    </row>
    <row r="1472" spans="10:10" x14ac:dyDescent="0.2">
      <c r="J1472" s="525"/>
    </row>
    <row r="1473" spans="10:10" x14ac:dyDescent="0.2">
      <c r="J1473" s="525"/>
    </row>
    <row r="1474" spans="10:10" x14ac:dyDescent="0.2">
      <c r="J1474" s="525"/>
    </row>
    <row r="1475" spans="10:10" x14ac:dyDescent="0.2">
      <c r="J1475" s="525"/>
    </row>
    <row r="1476" spans="10:10" x14ac:dyDescent="0.2">
      <c r="J1476" s="525"/>
    </row>
    <row r="1477" spans="10:10" x14ac:dyDescent="0.2">
      <c r="J1477" s="525"/>
    </row>
    <row r="1478" spans="10:10" x14ac:dyDescent="0.2">
      <c r="J1478" s="525"/>
    </row>
    <row r="1479" spans="10:10" x14ac:dyDescent="0.2">
      <c r="J1479" s="525"/>
    </row>
    <row r="1480" spans="10:10" x14ac:dyDescent="0.2">
      <c r="J1480" s="525"/>
    </row>
    <row r="1481" spans="10:10" x14ac:dyDescent="0.2">
      <c r="J1481" s="525"/>
    </row>
    <row r="1482" spans="10:10" x14ac:dyDescent="0.2">
      <c r="J1482" s="525"/>
    </row>
    <row r="1483" spans="10:10" x14ac:dyDescent="0.2">
      <c r="J1483" s="525"/>
    </row>
    <row r="1484" spans="10:10" x14ac:dyDescent="0.2">
      <c r="J1484" s="525"/>
    </row>
    <row r="1485" spans="10:10" x14ac:dyDescent="0.2">
      <c r="J1485" s="525"/>
    </row>
    <row r="1486" spans="10:10" x14ac:dyDescent="0.2">
      <c r="J1486" s="525"/>
    </row>
    <row r="1487" spans="10:10" x14ac:dyDescent="0.2">
      <c r="J1487" s="525"/>
    </row>
    <row r="1488" spans="10:10" x14ac:dyDescent="0.2">
      <c r="J1488" s="525"/>
    </row>
    <row r="1489" spans="10:10" x14ac:dyDescent="0.2">
      <c r="J1489" s="525"/>
    </row>
    <row r="1490" spans="10:10" x14ac:dyDescent="0.2">
      <c r="J1490" s="525"/>
    </row>
    <row r="1491" spans="10:10" x14ac:dyDescent="0.2">
      <c r="J1491" s="525"/>
    </row>
    <row r="1492" spans="10:10" x14ac:dyDescent="0.2">
      <c r="J1492" s="525"/>
    </row>
    <row r="1493" spans="10:10" x14ac:dyDescent="0.2">
      <c r="J1493" s="525"/>
    </row>
    <row r="1494" spans="10:10" x14ac:dyDescent="0.2">
      <c r="J1494" s="525"/>
    </row>
    <row r="1495" spans="10:10" x14ac:dyDescent="0.2">
      <c r="J1495" s="525"/>
    </row>
    <row r="1496" spans="10:10" x14ac:dyDescent="0.2">
      <c r="J1496" s="525"/>
    </row>
    <row r="1497" spans="10:10" x14ac:dyDescent="0.2">
      <c r="J1497" s="525"/>
    </row>
    <row r="1498" spans="10:10" x14ac:dyDescent="0.2">
      <c r="J1498" s="525"/>
    </row>
    <row r="1499" spans="10:10" x14ac:dyDescent="0.2">
      <c r="J1499" s="525"/>
    </row>
    <row r="1500" spans="10:10" x14ac:dyDescent="0.2">
      <c r="J1500" s="525"/>
    </row>
    <row r="1501" spans="10:10" x14ac:dyDescent="0.2">
      <c r="J1501" s="525"/>
    </row>
    <row r="1502" spans="10:10" x14ac:dyDescent="0.2">
      <c r="J1502" s="525"/>
    </row>
    <row r="1503" spans="10:10" x14ac:dyDescent="0.2">
      <c r="J1503" s="525"/>
    </row>
    <row r="1504" spans="10:10" x14ac:dyDescent="0.2">
      <c r="J1504" s="525"/>
    </row>
    <row r="1505" spans="10:10" x14ac:dyDescent="0.2">
      <c r="J1505" s="525"/>
    </row>
    <row r="1506" spans="10:10" x14ac:dyDescent="0.2">
      <c r="J1506" s="525"/>
    </row>
    <row r="1507" spans="10:10" x14ac:dyDescent="0.2">
      <c r="J1507" s="525"/>
    </row>
    <row r="1508" spans="10:10" x14ac:dyDescent="0.2">
      <c r="J1508" s="525"/>
    </row>
    <row r="1509" spans="10:10" x14ac:dyDescent="0.2">
      <c r="J1509" s="525"/>
    </row>
    <row r="1510" spans="10:10" x14ac:dyDescent="0.2">
      <c r="J1510" s="525"/>
    </row>
    <row r="1511" spans="10:10" x14ac:dyDescent="0.2">
      <c r="J1511" s="525"/>
    </row>
    <row r="1512" spans="10:10" x14ac:dyDescent="0.2">
      <c r="J1512" s="525"/>
    </row>
    <row r="1513" spans="10:10" x14ac:dyDescent="0.2">
      <c r="J1513" s="525"/>
    </row>
    <row r="1514" spans="10:10" x14ac:dyDescent="0.2">
      <c r="J1514" s="525"/>
    </row>
    <row r="1515" spans="10:10" x14ac:dyDescent="0.2">
      <c r="J1515" s="525"/>
    </row>
    <row r="1516" spans="10:10" x14ac:dyDescent="0.2">
      <c r="J1516" s="525"/>
    </row>
    <row r="1517" spans="10:10" x14ac:dyDescent="0.2">
      <c r="J1517" s="525"/>
    </row>
    <row r="1518" spans="10:10" x14ac:dyDescent="0.2">
      <c r="J1518" s="525"/>
    </row>
    <row r="1519" spans="10:10" x14ac:dyDescent="0.2">
      <c r="J1519" s="525"/>
    </row>
    <row r="1520" spans="10:10" x14ac:dyDescent="0.2">
      <c r="J1520" s="525"/>
    </row>
    <row r="1521" spans="10:10" x14ac:dyDescent="0.2">
      <c r="J1521" s="525"/>
    </row>
    <row r="1522" spans="10:10" x14ac:dyDescent="0.2">
      <c r="J1522" s="525"/>
    </row>
    <row r="1523" spans="10:10" x14ac:dyDescent="0.2">
      <c r="J1523" s="525"/>
    </row>
    <row r="1524" spans="10:10" x14ac:dyDescent="0.2">
      <c r="J1524" s="525"/>
    </row>
    <row r="1525" spans="10:10" x14ac:dyDescent="0.2">
      <c r="J1525" s="525"/>
    </row>
    <row r="1526" spans="10:10" x14ac:dyDescent="0.2">
      <c r="J1526" s="525"/>
    </row>
    <row r="1527" spans="10:10" x14ac:dyDescent="0.2">
      <c r="J1527" s="525"/>
    </row>
    <row r="1528" spans="10:10" x14ac:dyDescent="0.2">
      <c r="J1528" s="525"/>
    </row>
    <row r="1529" spans="10:10" x14ac:dyDescent="0.2">
      <c r="J1529" s="525"/>
    </row>
    <row r="1530" spans="10:10" x14ac:dyDescent="0.2">
      <c r="J1530" s="525"/>
    </row>
    <row r="1531" spans="10:10" x14ac:dyDescent="0.2">
      <c r="J1531" s="525"/>
    </row>
    <row r="1532" spans="10:10" x14ac:dyDescent="0.2">
      <c r="J1532" s="525"/>
    </row>
    <row r="1533" spans="10:10" x14ac:dyDescent="0.2">
      <c r="J1533" s="525"/>
    </row>
    <row r="1534" spans="10:10" x14ac:dyDescent="0.2">
      <c r="J1534" s="525"/>
    </row>
    <row r="1535" spans="10:10" x14ac:dyDescent="0.2">
      <c r="J1535" s="525"/>
    </row>
    <row r="1536" spans="10:10" x14ac:dyDescent="0.2">
      <c r="J1536" s="525"/>
    </row>
    <row r="1537" spans="10:10" x14ac:dyDescent="0.2">
      <c r="J1537" s="525"/>
    </row>
    <row r="1538" spans="10:10" x14ac:dyDescent="0.2">
      <c r="J1538" s="525"/>
    </row>
    <row r="1539" spans="10:10" x14ac:dyDescent="0.2">
      <c r="J1539" s="525"/>
    </row>
    <row r="1540" spans="10:10" x14ac:dyDescent="0.2">
      <c r="J1540" s="525"/>
    </row>
    <row r="1541" spans="10:10" x14ac:dyDescent="0.2">
      <c r="J1541" s="525"/>
    </row>
    <row r="1542" spans="10:10" x14ac:dyDescent="0.2">
      <c r="J1542" s="525"/>
    </row>
    <row r="1543" spans="10:10" x14ac:dyDescent="0.2">
      <c r="J1543" s="525"/>
    </row>
    <row r="1544" spans="10:10" x14ac:dyDescent="0.2">
      <c r="J1544" s="525"/>
    </row>
    <row r="1545" spans="10:10" x14ac:dyDescent="0.2">
      <c r="J1545" s="525"/>
    </row>
    <row r="1546" spans="10:10" x14ac:dyDescent="0.2">
      <c r="J1546" s="525"/>
    </row>
    <row r="1547" spans="10:10" x14ac:dyDescent="0.2">
      <c r="J1547" s="525"/>
    </row>
    <row r="1548" spans="10:10" x14ac:dyDescent="0.2">
      <c r="J1548" s="525"/>
    </row>
    <row r="1549" spans="10:10" x14ac:dyDescent="0.2">
      <c r="J1549" s="525"/>
    </row>
    <row r="1550" spans="10:10" x14ac:dyDescent="0.2">
      <c r="J1550" s="525"/>
    </row>
    <row r="1551" spans="10:10" x14ac:dyDescent="0.2">
      <c r="J1551" s="525"/>
    </row>
    <row r="1552" spans="10:10" x14ac:dyDescent="0.2">
      <c r="J1552" s="525"/>
    </row>
    <row r="1553" spans="10:10" x14ac:dyDescent="0.2">
      <c r="J1553" s="525"/>
    </row>
    <row r="1554" spans="10:10" x14ac:dyDescent="0.2">
      <c r="J1554" s="525"/>
    </row>
    <row r="1555" spans="10:10" x14ac:dyDescent="0.2">
      <c r="J1555" s="525"/>
    </row>
    <row r="1556" spans="10:10" x14ac:dyDescent="0.2">
      <c r="J1556" s="525"/>
    </row>
    <row r="1557" spans="10:10" x14ac:dyDescent="0.2">
      <c r="J1557" s="525"/>
    </row>
    <row r="1558" spans="10:10" x14ac:dyDescent="0.2">
      <c r="J1558" s="525"/>
    </row>
    <row r="1559" spans="10:10" x14ac:dyDescent="0.2">
      <c r="J1559" s="525"/>
    </row>
    <row r="1560" spans="10:10" x14ac:dyDescent="0.2">
      <c r="J1560" s="525"/>
    </row>
    <row r="1561" spans="10:10" x14ac:dyDescent="0.2">
      <c r="J1561" s="525"/>
    </row>
    <row r="1562" spans="10:10" x14ac:dyDescent="0.2">
      <c r="J1562" s="525"/>
    </row>
    <row r="1563" spans="10:10" x14ac:dyDescent="0.2">
      <c r="J1563" s="525"/>
    </row>
    <row r="1564" spans="10:10" x14ac:dyDescent="0.2">
      <c r="J1564" s="525"/>
    </row>
    <row r="1565" spans="10:10" x14ac:dyDescent="0.2">
      <c r="J1565" s="525"/>
    </row>
    <row r="1566" spans="10:10" x14ac:dyDescent="0.2">
      <c r="J1566" s="525"/>
    </row>
    <row r="1567" spans="10:10" x14ac:dyDescent="0.2">
      <c r="J1567" s="525"/>
    </row>
    <row r="1568" spans="10:10" x14ac:dyDescent="0.2">
      <c r="J1568" s="525"/>
    </row>
    <row r="1569" spans="10:10" x14ac:dyDescent="0.2">
      <c r="J1569" s="525"/>
    </row>
    <row r="1570" spans="10:10" x14ac:dyDescent="0.2">
      <c r="J1570" s="525"/>
    </row>
    <row r="1571" spans="10:10" x14ac:dyDescent="0.2">
      <c r="J1571" s="525"/>
    </row>
    <row r="1572" spans="10:10" x14ac:dyDescent="0.2">
      <c r="J1572" s="525"/>
    </row>
    <row r="1573" spans="10:10" x14ac:dyDescent="0.2">
      <c r="J1573" s="525"/>
    </row>
    <row r="1574" spans="10:10" x14ac:dyDescent="0.2">
      <c r="J1574" s="525"/>
    </row>
    <row r="1575" spans="10:10" x14ac:dyDescent="0.2">
      <c r="J1575" s="525"/>
    </row>
    <row r="1576" spans="10:10" x14ac:dyDescent="0.2">
      <c r="J1576" s="525"/>
    </row>
    <row r="1577" spans="10:10" x14ac:dyDescent="0.2">
      <c r="J1577" s="525"/>
    </row>
    <row r="1578" spans="10:10" x14ac:dyDescent="0.2">
      <c r="J1578" s="525"/>
    </row>
    <row r="1579" spans="10:10" x14ac:dyDescent="0.2">
      <c r="J1579" s="525"/>
    </row>
    <row r="1580" spans="10:10" x14ac:dyDescent="0.2">
      <c r="J1580" s="525"/>
    </row>
    <row r="1581" spans="10:10" x14ac:dyDescent="0.2">
      <c r="J1581" s="525"/>
    </row>
    <row r="1582" spans="10:10" x14ac:dyDescent="0.2">
      <c r="J1582" s="525"/>
    </row>
    <row r="1583" spans="10:10" x14ac:dyDescent="0.2">
      <c r="J1583" s="525"/>
    </row>
    <row r="1584" spans="10:10" x14ac:dyDescent="0.2">
      <c r="J1584" s="525"/>
    </row>
    <row r="1585" spans="10:10" x14ac:dyDescent="0.2">
      <c r="J1585" s="525"/>
    </row>
    <row r="1586" spans="10:10" x14ac:dyDescent="0.2">
      <c r="J1586" s="525"/>
    </row>
    <row r="1587" spans="10:10" x14ac:dyDescent="0.2">
      <c r="J1587" s="525"/>
    </row>
    <row r="1588" spans="10:10" x14ac:dyDescent="0.2">
      <c r="J1588" s="525"/>
    </row>
    <row r="1589" spans="10:10" x14ac:dyDescent="0.2">
      <c r="J1589" s="525"/>
    </row>
    <row r="1590" spans="10:10" x14ac:dyDescent="0.2">
      <c r="J1590" s="525"/>
    </row>
    <row r="1591" spans="10:10" x14ac:dyDescent="0.2">
      <c r="J1591" s="525"/>
    </row>
    <row r="1592" spans="10:10" x14ac:dyDescent="0.2">
      <c r="J1592" s="525"/>
    </row>
    <row r="1593" spans="10:10" x14ac:dyDescent="0.2">
      <c r="J1593" s="525"/>
    </row>
    <row r="1594" spans="10:10" x14ac:dyDescent="0.2">
      <c r="J1594" s="525"/>
    </row>
    <row r="1595" spans="10:10" x14ac:dyDescent="0.2">
      <c r="J1595" s="525"/>
    </row>
    <row r="1596" spans="10:10" x14ac:dyDescent="0.2">
      <c r="J1596" s="525"/>
    </row>
    <row r="1597" spans="10:10" x14ac:dyDescent="0.2">
      <c r="J1597" s="525"/>
    </row>
    <row r="1598" spans="10:10" x14ac:dyDescent="0.2">
      <c r="J1598" s="525"/>
    </row>
    <row r="1599" spans="10:10" x14ac:dyDescent="0.2">
      <c r="J1599" s="525"/>
    </row>
    <row r="1600" spans="10:10" x14ac:dyDescent="0.2">
      <c r="J1600" s="525"/>
    </row>
    <row r="1601" spans="10:10" x14ac:dyDescent="0.2">
      <c r="J1601" s="525"/>
    </row>
    <row r="1602" spans="10:10" x14ac:dyDescent="0.2">
      <c r="J1602" s="525"/>
    </row>
    <row r="1603" spans="10:10" x14ac:dyDescent="0.2">
      <c r="J1603" s="525"/>
    </row>
    <row r="1604" spans="10:10" x14ac:dyDescent="0.2">
      <c r="J1604" s="525"/>
    </row>
    <row r="1605" spans="10:10" x14ac:dyDescent="0.2">
      <c r="J1605" s="525"/>
    </row>
    <row r="1606" spans="10:10" x14ac:dyDescent="0.2">
      <c r="J1606" s="525"/>
    </row>
    <row r="1607" spans="10:10" x14ac:dyDescent="0.2">
      <c r="J1607" s="525"/>
    </row>
    <row r="1608" spans="10:10" x14ac:dyDescent="0.2">
      <c r="J1608" s="525"/>
    </row>
    <row r="1609" spans="10:10" x14ac:dyDescent="0.2">
      <c r="J1609" s="525"/>
    </row>
    <row r="1610" spans="10:10" x14ac:dyDescent="0.2">
      <c r="J1610" s="525"/>
    </row>
    <row r="1611" spans="10:10" x14ac:dyDescent="0.2">
      <c r="J1611" s="525"/>
    </row>
    <row r="1612" spans="10:10" x14ac:dyDescent="0.2">
      <c r="J1612" s="525"/>
    </row>
    <row r="1613" spans="10:10" x14ac:dyDescent="0.2">
      <c r="J1613" s="525"/>
    </row>
    <row r="1614" spans="10:10" x14ac:dyDescent="0.2">
      <c r="J1614" s="525"/>
    </row>
    <row r="1615" spans="10:10" x14ac:dyDescent="0.2">
      <c r="J1615" s="525"/>
    </row>
    <row r="1616" spans="10:10" x14ac:dyDescent="0.2">
      <c r="J1616" s="525"/>
    </row>
    <row r="1617" spans="10:10" x14ac:dyDescent="0.2">
      <c r="J1617" s="525"/>
    </row>
    <row r="1618" spans="10:10" x14ac:dyDescent="0.2">
      <c r="J1618" s="525"/>
    </row>
    <row r="1619" spans="10:10" x14ac:dyDescent="0.2">
      <c r="J1619" s="525"/>
    </row>
    <row r="1620" spans="10:10" x14ac:dyDescent="0.2">
      <c r="J1620" s="525"/>
    </row>
    <row r="1621" spans="10:10" x14ac:dyDescent="0.2">
      <c r="J1621" s="525"/>
    </row>
    <row r="1622" spans="10:10" x14ac:dyDescent="0.2">
      <c r="J1622" s="525"/>
    </row>
    <row r="1623" spans="10:10" x14ac:dyDescent="0.2">
      <c r="J1623" s="525"/>
    </row>
    <row r="1624" spans="10:10" x14ac:dyDescent="0.2">
      <c r="J1624" s="525"/>
    </row>
    <row r="1625" spans="10:10" x14ac:dyDescent="0.2">
      <c r="J1625" s="525"/>
    </row>
    <row r="1626" spans="10:10" x14ac:dyDescent="0.2">
      <c r="J1626" s="525"/>
    </row>
    <row r="1627" spans="10:10" x14ac:dyDescent="0.2">
      <c r="J1627" s="525"/>
    </row>
    <row r="1628" spans="10:10" x14ac:dyDescent="0.2">
      <c r="J1628" s="525"/>
    </row>
    <row r="1629" spans="10:10" x14ac:dyDescent="0.2">
      <c r="J1629" s="525"/>
    </row>
    <row r="1630" spans="10:10" x14ac:dyDescent="0.2">
      <c r="J1630" s="525"/>
    </row>
    <row r="1631" spans="10:10" x14ac:dyDescent="0.2">
      <c r="J1631" s="525"/>
    </row>
    <row r="1632" spans="10:10" x14ac:dyDescent="0.2">
      <c r="J1632" s="525"/>
    </row>
    <row r="1633" spans="10:10" x14ac:dyDescent="0.2">
      <c r="J1633" s="525"/>
    </row>
    <row r="1634" spans="10:10" x14ac:dyDescent="0.2">
      <c r="J1634" s="525"/>
    </row>
    <row r="1635" spans="10:10" x14ac:dyDescent="0.2">
      <c r="J1635" s="525"/>
    </row>
    <row r="1636" spans="10:10" x14ac:dyDescent="0.2">
      <c r="J1636" s="525"/>
    </row>
    <row r="1637" spans="10:10" x14ac:dyDescent="0.2">
      <c r="J1637" s="525"/>
    </row>
    <row r="1638" spans="10:10" x14ac:dyDescent="0.2">
      <c r="J1638" s="525"/>
    </row>
    <row r="1639" spans="10:10" x14ac:dyDescent="0.2">
      <c r="J1639" s="525"/>
    </row>
    <row r="1640" spans="10:10" x14ac:dyDescent="0.2">
      <c r="J1640" s="525"/>
    </row>
    <row r="1641" spans="10:10" x14ac:dyDescent="0.2">
      <c r="J1641" s="525"/>
    </row>
    <row r="1642" spans="10:10" x14ac:dyDescent="0.2">
      <c r="J1642" s="525"/>
    </row>
    <row r="1643" spans="10:10" x14ac:dyDescent="0.2">
      <c r="J1643" s="525"/>
    </row>
    <row r="1644" spans="10:10" x14ac:dyDescent="0.2">
      <c r="J1644" s="525"/>
    </row>
    <row r="1645" spans="10:10" x14ac:dyDescent="0.2">
      <c r="J1645" s="525"/>
    </row>
    <row r="1646" spans="10:10" x14ac:dyDescent="0.2">
      <c r="J1646" s="525"/>
    </row>
    <row r="1647" spans="10:10" x14ac:dyDescent="0.2">
      <c r="J1647" s="525"/>
    </row>
    <row r="1648" spans="10:10" x14ac:dyDescent="0.2">
      <c r="J1648" s="525"/>
    </row>
    <row r="1649" spans="10:10" x14ac:dyDescent="0.2">
      <c r="J1649" s="525"/>
    </row>
    <row r="1650" spans="10:10" x14ac:dyDescent="0.2">
      <c r="J1650" s="525"/>
    </row>
    <row r="1651" spans="10:10" x14ac:dyDescent="0.2">
      <c r="J1651" s="525"/>
    </row>
    <row r="1652" spans="10:10" x14ac:dyDescent="0.2">
      <c r="J1652" s="525"/>
    </row>
    <row r="1653" spans="10:10" x14ac:dyDescent="0.2">
      <c r="J1653" s="525"/>
    </row>
    <row r="1654" spans="10:10" x14ac:dyDescent="0.2">
      <c r="J1654" s="525"/>
    </row>
    <row r="1655" spans="10:10" x14ac:dyDescent="0.2">
      <c r="J1655" s="525"/>
    </row>
    <row r="1656" spans="10:10" x14ac:dyDescent="0.2">
      <c r="J1656" s="525"/>
    </row>
    <row r="1657" spans="10:10" x14ac:dyDescent="0.2">
      <c r="J1657" s="525"/>
    </row>
    <row r="1658" spans="10:10" x14ac:dyDescent="0.2">
      <c r="J1658" s="525"/>
    </row>
    <row r="1659" spans="10:10" x14ac:dyDescent="0.2">
      <c r="J1659" s="525"/>
    </row>
    <row r="1660" spans="10:10" x14ac:dyDescent="0.2">
      <c r="J1660" s="525"/>
    </row>
    <row r="1661" spans="10:10" x14ac:dyDescent="0.2">
      <c r="J1661" s="525"/>
    </row>
    <row r="1662" spans="10:10" x14ac:dyDescent="0.2">
      <c r="J1662" s="525"/>
    </row>
    <row r="1663" spans="10:10" x14ac:dyDescent="0.2">
      <c r="J1663" s="525"/>
    </row>
    <row r="1664" spans="10:10" x14ac:dyDescent="0.2">
      <c r="J1664" s="525"/>
    </row>
    <row r="1665" spans="10:10" x14ac:dyDescent="0.2">
      <c r="J1665" s="525"/>
    </row>
    <row r="1666" spans="10:10" x14ac:dyDescent="0.2">
      <c r="J1666" s="525"/>
    </row>
    <row r="1667" spans="10:10" x14ac:dyDescent="0.2">
      <c r="J1667" s="525"/>
    </row>
    <row r="1668" spans="10:10" x14ac:dyDescent="0.2">
      <c r="J1668" s="525"/>
    </row>
    <row r="1669" spans="10:10" x14ac:dyDescent="0.2">
      <c r="J1669" s="525"/>
    </row>
    <row r="1670" spans="10:10" x14ac:dyDescent="0.2">
      <c r="J1670" s="525"/>
    </row>
    <row r="1671" spans="10:10" x14ac:dyDescent="0.2">
      <c r="J1671" s="525"/>
    </row>
    <row r="1672" spans="10:10" x14ac:dyDescent="0.2">
      <c r="J1672" s="525"/>
    </row>
    <row r="1673" spans="10:10" x14ac:dyDescent="0.2">
      <c r="J1673" s="525"/>
    </row>
    <row r="1674" spans="10:10" x14ac:dyDescent="0.2">
      <c r="J1674" s="525"/>
    </row>
    <row r="1675" spans="10:10" x14ac:dyDescent="0.2">
      <c r="J1675" s="525"/>
    </row>
    <row r="1676" spans="10:10" x14ac:dyDescent="0.2">
      <c r="J1676" s="525"/>
    </row>
    <row r="1677" spans="10:10" x14ac:dyDescent="0.2">
      <c r="J1677" s="525"/>
    </row>
    <row r="1678" spans="10:10" x14ac:dyDescent="0.2">
      <c r="J1678" s="525"/>
    </row>
    <row r="1679" spans="10:10" x14ac:dyDescent="0.2">
      <c r="J1679" s="525"/>
    </row>
    <row r="1680" spans="10:10" x14ac:dyDescent="0.2">
      <c r="J1680" s="525"/>
    </row>
    <row r="1681" spans="10:10" x14ac:dyDescent="0.2">
      <c r="J1681" s="525"/>
    </row>
    <row r="1682" spans="10:10" x14ac:dyDescent="0.2">
      <c r="J1682" s="525"/>
    </row>
    <row r="1683" spans="10:10" x14ac:dyDescent="0.2">
      <c r="J1683" s="525"/>
    </row>
    <row r="1684" spans="10:10" x14ac:dyDescent="0.2">
      <c r="J1684" s="525"/>
    </row>
    <row r="1685" spans="10:10" x14ac:dyDescent="0.2">
      <c r="J1685" s="525"/>
    </row>
    <row r="1686" spans="10:10" x14ac:dyDescent="0.2">
      <c r="J1686" s="525"/>
    </row>
    <row r="1687" spans="10:10" x14ac:dyDescent="0.2">
      <c r="J1687" s="525"/>
    </row>
    <row r="1688" spans="10:10" x14ac:dyDescent="0.2">
      <c r="J1688" s="525"/>
    </row>
    <row r="1689" spans="10:10" x14ac:dyDescent="0.2">
      <c r="J1689" s="525"/>
    </row>
    <row r="1690" spans="10:10" x14ac:dyDescent="0.2">
      <c r="J1690" s="525"/>
    </row>
    <row r="1691" spans="10:10" x14ac:dyDescent="0.2">
      <c r="J1691" s="525"/>
    </row>
    <row r="1692" spans="10:10" x14ac:dyDescent="0.2">
      <c r="J1692" s="525"/>
    </row>
    <row r="1693" spans="10:10" x14ac:dyDescent="0.2">
      <c r="J1693" s="525"/>
    </row>
    <row r="1694" spans="10:10" x14ac:dyDescent="0.2">
      <c r="J1694" s="525"/>
    </row>
    <row r="1695" spans="10:10" x14ac:dyDescent="0.2">
      <c r="J1695" s="525"/>
    </row>
    <row r="1696" spans="10:10" x14ac:dyDescent="0.2">
      <c r="J1696" s="525"/>
    </row>
    <row r="1697" spans="10:10" x14ac:dyDescent="0.2">
      <c r="J1697" s="525"/>
    </row>
    <row r="1698" spans="10:10" x14ac:dyDescent="0.2">
      <c r="J1698" s="525"/>
    </row>
    <row r="1699" spans="10:10" x14ac:dyDescent="0.2">
      <c r="J1699" s="525"/>
    </row>
    <row r="1700" spans="10:10" x14ac:dyDescent="0.2">
      <c r="J1700" s="525"/>
    </row>
    <row r="1701" spans="10:10" x14ac:dyDescent="0.2">
      <c r="J1701" s="525"/>
    </row>
    <row r="1702" spans="10:10" x14ac:dyDescent="0.2">
      <c r="J1702" s="525"/>
    </row>
    <row r="1703" spans="10:10" x14ac:dyDescent="0.2">
      <c r="J1703" s="525"/>
    </row>
    <row r="1704" spans="10:10" x14ac:dyDescent="0.2">
      <c r="J1704" s="525"/>
    </row>
    <row r="1705" spans="10:10" x14ac:dyDescent="0.2">
      <c r="J1705" s="525"/>
    </row>
    <row r="1706" spans="10:10" x14ac:dyDescent="0.2">
      <c r="J1706" s="525"/>
    </row>
    <row r="1707" spans="10:10" x14ac:dyDescent="0.2">
      <c r="J1707" s="525"/>
    </row>
    <row r="1708" spans="10:10" x14ac:dyDescent="0.2">
      <c r="J1708" s="525"/>
    </row>
    <row r="1709" spans="10:10" x14ac:dyDescent="0.2">
      <c r="J1709" s="525"/>
    </row>
    <row r="1710" spans="10:10" x14ac:dyDescent="0.2">
      <c r="J1710" s="525"/>
    </row>
    <row r="1711" spans="10:10" x14ac:dyDescent="0.2">
      <c r="J1711" s="525"/>
    </row>
    <row r="1712" spans="10:10" x14ac:dyDescent="0.2">
      <c r="J1712" s="525"/>
    </row>
    <row r="1713" spans="10:10" x14ac:dyDescent="0.2">
      <c r="J1713" s="525"/>
    </row>
    <row r="1714" spans="10:10" x14ac:dyDescent="0.2">
      <c r="J1714" s="525"/>
    </row>
    <row r="1715" spans="10:10" x14ac:dyDescent="0.2">
      <c r="J1715" s="525"/>
    </row>
    <row r="1716" spans="10:10" x14ac:dyDescent="0.2">
      <c r="J1716" s="525"/>
    </row>
    <row r="1717" spans="10:10" x14ac:dyDescent="0.2">
      <c r="J1717" s="525"/>
    </row>
    <row r="1718" spans="10:10" x14ac:dyDescent="0.2">
      <c r="J1718" s="525"/>
    </row>
    <row r="1719" spans="10:10" x14ac:dyDescent="0.2">
      <c r="J1719" s="525"/>
    </row>
    <row r="1720" spans="10:10" x14ac:dyDescent="0.2">
      <c r="J1720" s="525"/>
    </row>
    <row r="1721" spans="10:10" x14ac:dyDescent="0.2">
      <c r="J1721" s="525"/>
    </row>
    <row r="1722" spans="10:10" x14ac:dyDescent="0.2">
      <c r="J1722" s="525"/>
    </row>
    <row r="1723" spans="10:10" x14ac:dyDescent="0.2">
      <c r="J1723" s="525"/>
    </row>
    <row r="1724" spans="10:10" x14ac:dyDescent="0.2">
      <c r="J1724" s="525"/>
    </row>
    <row r="1725" spans="10:10" x14ac:dyDescent="0.2">
      <c r="J1725" s="525"/>
    </row>
    <row r="1726" spans="10:10" x14ac:dyDescent="0.2">
      <c r="J1726" s="525"/>
    </row>
    <row r="1727" spans="10:10" x14ac:dyDescent="0.2">
      <c r="J1727" s="525"/>
    </row>
    <row r="1728" spans="10:10" x14ac:dyDescent="0.2">
      <c r="J1728" s="525"/>
    </row>
    <row r="1729" spans="10:10" x14ac:dyDescent="0.2">
      <c r="J1729" s="525"/>
    </row>
    <row r="1730" spans="10:10" x14ac:dyDescent="0.2">
      <c r="J1730" s="525"/>
    </row>
    <row r="1731" spans="10:10" x14ac:dyDescent="0.2">
      <c r="J1731" s="525"/>
    </row>
    <row r="1732" spans="10:10" x14ac:dyDescent="0.2">
      <c r="J1732" s="525"/>
    </row>
    <row r="1733" spans="10:10" x14ac:dyDescent="0.2">
      <c r="J1733" s="525"/>
    </row>
    <row r="1734" spans="10:10" x14ac:dyDescent="0.2">
      <c r="J1734" s="525"/>
    </row>
    <row r="1735" spans="10:10" x14ac:dyDescent="0.2">
      <c r="J1735" s="525"/>
    </row>
    <row r="1736" spans="10:10" x14ac:dyDescent="0.2">
      <c r="J1736" s="525"/>
    </row>
    <row r="1737" spans="10:10" x14ac:dyDescent="0.2">
      <c r="J1737" s="525"/>
    </row>
    <row r="1738" spans="10:10" x14ac:dyDescent="0.2">
      <c r="J1738" s="525"/>
    </row>
    <row r="1739" spans="10:10" x14ac:dyDescent="0.2">
      <c r="J1739" s="525"/>
    </row>
    <row r="1740" spans="10:10" x14ac:dyDescent="0.2">
      <c r="J1740" s="525"/>
    </row>
    <row r="1741" spans="10:10" x14ac:dyDescent="0.2">
      <c r="J1741" s="525"/>
    </row>
    <row r="1742" spans="10:10" x14ac:dyDescent="0.2">
      <c r="J1742" s="525"/>
    </row>
    <row r="1743" spans="10:10" x14ac:dyDescent="0.2">
      <c r="J1743" s="525"/>
    </row>
    <row r="1744" spans="10:10" x14ac:dyDescent="0.2">
      <c r="J1744" s="525"/>
    </row>
    <row r="1745" spans="10:10" x14ac:dyDescent="0.2">
      <c r="J1745" s="525"/>
    </row>
    <row r="1746" spans="10:10" x14ac:dyDescent="0.2">
      <c r="J1746" s="525"/>
    </row>
    <row r="1747" spans="10:10" x14ac:dyDescent="0.2">
      <c r="J1747" s="525"/>
    </row>
    <row r="1748" spans="10:10" x14ac:dyDescent="0.2">
      <c r="J1748" s="525"/>
    </row>
    <row r="1749" spans="10:10" x14ac:dyDescent="0.2">
      <c r="J1749" s="525"/>
    </row>
    <row r="1750" spans="10:10" x14ac:dyDescent="0.2">
      <c r="J1750" s="525"/>
    </row>
    <row r="1751" spans="10:10" x14ac:dyDescent="0.2">
      <c r="J1751" s="525"/>
    </row>
    <row r="1752" spans="10:10" x14ac:dyDescent="0.2">
      <c r="J1752" s="525"/>
    </row>
    <row r="1753" spans="10:10" x14ac:dyDescent="0.2">
      <c r="J1753" s="525"/>
    </row>
    <row r="1754" spans="10:10" x14ac:dyDescent="0.2">
      <c r="J1754" s="525"/>
    </row>
    <row r="1755" spans="10:10" x14ac:dyDescent="0.2">
      <c r="J1755" s="525"/>
    </row>
    <row r="1756" spans="10:10" x14ac:dyDescent="0.2">
      <c r="J1756" s="525"/>
    </row>
    <row r="1757" spans="10:10" x14ac:dyDescent="0.2">
      <c r="J1757" s="525"/>
    </row>
    <row r="1758" spans="10:10" x14ac:dyDescent="0.2">
      <c r="J1758" s="525"/>
    </row>
    <row r="1759" spans="10:10" x14ac:dyDescent="0.2">
      <c r="J1759" s="525"/>
    </row>
    <row r="1760" spans="10:10" x14ac:dyDescent="0.2">
      <c r="J1760" s="525"/>
    </row>
    <row r="1761" spans="10:10" x14ac:dyDescent="0.2">
      <c r="J1761" s="525"/>
    </row>
    <row r="1762" spans="10:10" x14ac:dyDescent="0.2">
      <c r="J1762" s="525"/>
    </row>
    <row r="1763" spans="10:10" x14ac:dyDescent="0.2">
      <c r="J1763" s="525"/>
    </row>
    <row r="1764" spans="10:10" x14ac:dyDescent="0.2">
      <c r="J1764" s="525"/>
    </row>
    <row r="1765" spans="10:10" x14ac:dyDescent="0.2">
      <c r="J1765" s="525"/>
    </row>
    <row r="1766" spans="10:10" x14ac:dyDescent="0.2">
      <c r="J1766" s="525"/>
    </row>
    <row r="1767" spans="10:10" x14ac:dyDescent="0.2">
      <c r="J1767" s="525"/>
    </row>
    <row r="1768" spans="10:10" x14ac:dyDescent="0.2">
      <c r="J1768" s="525"/>
    </row>
    <row r="1769" spans="10:10" x14ac:dyDescent="0.2">
      <c r="J1769" s="525"/>
    </row>
    <row r="1770" spans="10:10" x14ac:dyDescent="0.2">
      <c r="J1770" s="525"/>
    </row>
    <row r="1771" spans="10:10" x14ac:dyDescent="0.2">
      <c r="J1771" s="525"/>
    </row>
    <row r="1772" spans="10:10" x14ac:dyDescent="0.2">
      <c r="J1772" s="525"/>
    </row>
    <row r="1773" spans="10:10" x14ac:dyDescent="0.2">
      <c r="J1773" s="525"/>
    </row>
    <row r="1774" spans="10:10" x14ac:dyDescent="0.2">
      <c r="J1774" s="525"/>
    </row>
    <row r="1775" spans="10:10" x14ac:dyDescent="0.2">
      <c r="J1775" s="525"/>
    </row>
    <row r="1776" spans="10:10" x14ac:dyDescent="0.2">
      <c r="J1776" s="525"/>
    </row>
    <row r="1777" spans="10:10" x14ac:dyDescent="0.2">
      <c r="J1777" s="525"/>
    </row>
    <row r="1778" spans="10:10" x14ac:dyDescent="0.2">
      <c r="J1778" s="525"/>
    </row>
    <row r="1779" spans="10:10" x14ac:dyDescent="0.2">
      <c r="J1779" s="525"/>
    </row>
    <row r="1780" spans="10:10" x14ac:dyDescent="0.2">
      <c r="J1780" s="525"/>
    </row>
    <row r="1781" spans="10:10" x14ac:dyDescent="0.2">
      <c r="J1781" s="525"/>
    </row>
    <row r="1782" spans="10:10" x14ac:dyDescent="0.2">
      <c r="J1782" s="525"/>
    </row>
    <row r="1783" spans="10:10" x14ac:dyDescent="0.2">
      <c r="J1783" s="525"/>
    </row>
    <row r="1784" spans="10:10" x14ac:dyDescent="0.2">
      <c r="J1784" s="525"/>
    </row>
    <row r="1785" spans="10:10" x14ac:dyDescent="0.2">
      <c r="J1785" s="525"/>
    </row>
    <row r="1786" spans="10:10" x14ac:dyDescent="0.2">
      <c r="J1786" s="525"/>
    </row>
    <row r="1787" spans="10:10" x14ac:dyDescent="0.2">
      <c r="J1787" s="525"/>
    </row>
    <row r="1788" spans="10:10" x14ac:dyDescent="0.2">
      <c r="J1788" s="525"/>
    </row>
    <row r="1789" spans="10:10" x14ac:dyDescent="0.2">
      <c r="J1789" s="525"/>
    </row>
    <row r="1790" spans="10:10" x14ac:dyDescent="0.2">
      <c r="J1790" s="525"/>
    </row>
    <row r="1791" spans="10:10" x14ac:dyDescent="0.2">
      <c r="J1791" s="525"/>
    </row>
    <row r="1792" spans="10:10" x14ac:dyDescent="0.2">
      <c r="J1792" s="525"/>
    </row>
    <row r="1793" spans="10:10" x14ac:dyDescent="0.2">
      <c r="J1793" s="525"/>
    </row>
    <row r="1794" spans="10:10" x14ac:dyDescent="0.2">
      <c r="J1794" s="525"/>
    </row>
    <row r="1795" spans="10:10" x14ac:dyDescent="0.2">
      <c r="J1795" s="525"/>
    </row>
    <row r="1796" spans="10:10" x14ac:dyDescent="0.2">
      <c r="J1796" s="525"/>
    </row>
    <row r="1797" spans="10:10" x14ac:dyDescent="0.2">
      <c r="J1797" s="525"/>
    </row>
    <row r="1798" spans="10:10" x14ac:dyDescent="0.2">
      <c r="J1798" s="525"/>
    </row>
    <row r="1799" spans="10:10" x14ac:dyDescent="0.2">
      <c r="J1799" s="525"/>
    </row>
    <row r="1800" spans="10:10" x14ac:dyDescent="0.2">
      <c r="J1800" s="525"/>
    </row>
    <row r="1801" spans="10:10" x14ac:dyDescent="0.2">
      <c r="J1801" s="525"/>
    </row>
    <row r="1802" spans="10:10" x14ac:dyDescent="0.2">
      <c r="J1802" s="525"/>
    </row>
    <row r="1803" spans="10:10" x14ac:dyDescent="0.2">
      <c r="J1803" s="525"/>
    </row>
    <row r="1804" spans="10:10" x14ac:dyDescent="0.2">
      <c r="J1804" s="525"/>
    </row>
    <row r="1805" spans="10:10" x14ac:dyDescent="0.2">
      <c r="J1805" s="525"/>
    </row>
    <row r="1806" spans="10:10" x14ac:dyDescent="0.2">
      <c r="J1806" s="525"/>
    </row>
    <row r="1807" spans="10:10" x14ac:dyDescent="0.2">
      <c r="J1807" s="525"/>
    </row>
    <row r="1808" spans="10:10" x14ac:dyDescent="0.2">
      <c r="J1808" s="525"/>
    </row>
    <row r="1809" spans="10:10" x14ac:dyDescent="0.2">
      <c r="J1809" s="525"/>
    </row>
    <row r="1810" spans="10:10" x14ac:dyDescent="0.2">
      <c r="J1810" s="525"/>
    </row>
    <row r="1811" spans="10:10" x14ac:dyDescent="0.2">
      <c r="J1811" s="525"/>
    </row>
    <row r="1812" spans="10:10" x14ac:dyDescent="0.2">
      <c r="J1812" s="525"/>
    </row>
    <row r="1813" spans="10:10" x14ac:dyDescent="0.2">
      <c r="J1813" s="525"/>
    </row>
    <row r="1814" spans="10:10" x14ac:dyDescent="0.2">
      <c r="J1814" s="525"/>
    </row>
    <row r="1815" spans="10:10" x14ac:dyDescent="0.2">
      <c r="J1815" s="525"/>
    </row>
    <row r="1816" spans="10:10" x14ac:dyDescent="0.2">
      <c r="J1816" s="525"/>
    </row>
    <row r="1817" spans="10:10" x14ac:dyDescent="0.2">
      <c r="J1817" s="525"/>
    </row>
    <row r="1818" spans="10:10" x14ac:dyDescent="0.2">
      <c r="J1818" s="525"/>
    </row>
    <row r="1819" spans="10:10" x14ac:dyDescent="0.2">
      <c r="J1819" s="525"/>
    </row>
    <row r="1820" spans="10:10" x14ac:dyDescent="0.2">
      <c r="J1820" s="525"/>
    </row>
    <row r="1821" spans="10:10" x14ac:dyDescent="0.2">
      <c r="J1821" s="525"/>
    </row>
    <row r="1822" spans="10:10" x14ac:dyDescent="0.2">
      <c r="J1822" s="525"/>
    </row>
    <row r="1823" spans="10:10" x14ac:dyDescent="0.2">
      <c r="J1823" s="525"/>
    </row>
    <row r="1824" spans="10:10" x14ac:dyDescent="0.2">
      <c r="J1824" s="525"/>
    </row>
    <row r="1825" spans="10:10" x14ac:dyDescent="0.2">
      <c r="J1825" s="525"/>
    </row>
    <row r="1826" spans="10:10" x14ac:dyDescent="0.2">
      <c r="J1826" s="525"/>
    </row>
    <row r="1827" spans="10:10" x14ac:dyDescent="0.2">
      <c r="J1827" s="525"/>
    </row>
    <row r="1828" spans="10:10" x14ac:dyDescent="0.2">
      <c r="J1828" s="525"/>
    </row>
    <row r="1829" spans="10:10" x14ac:dyDescent="0.2">
      <c r="J1829" s="525"/>
    </row>
    <row r="1830" spans="10:10" x14ac:dyDescent="0.2">
      <c r="J1830" s="525"/>
    </row>
    <row r="1831" spans="10:10" x14ac:dyDescent="0.2">
      <c r="J1831" s="525"/>
    </row>
    <row r="1832" spans="10:10" x14ac:dyDescent="0.2">
      <c r="J1832" s="525"/>
    </row>
    <row r="1833" spans="10:10" x14ac:dyDescent="0.2">
      <c r="J1833" s="525"/>
    </row>
    <row r="1834" spans="10:10" x14ac:dyDescent="0.2">
      <c r="J1834" s="525"/>
    </row>
    <row r="1835" spans="10:10" x14ac:dyDescent="0.2">
      <c r="J1835" s="525"/>
    </row>
    <row r="1836" spans="10:10" x14ac:dyDescent="0.2">
      <c r="J1836" s="525"/>
    </row>
    <row r="1837" spans="10:10" x14ac:dyDescent="0.2">
      <c r="J1837" s="525"/>
    </row>
    <row r="1838" spans="10:10" x14ac:dyDescent="0.2">
      <c r="J1838" s="525"/>
    </row>
    <row r="1839" spans="10:10" x14ac:dyDescent="0.2">
      <c r="J1839" s="525"/>
    </row>
    <row r="1840" spans="10:10" x14ac:dyDescent="0.2">
      <c r="J1840" s="525"/>
    </row>
    <row r="1841" spans="10:10" x14ac:dyDescent="0.2">
      <c r="J1841" s="525"/>
    </row>
    <row r="1842" spans="10:10" x14ac:dyDescent="0.2">
      <c r="J1842" s="525"/>
    </row>
    <row r="1843" spans="10:10" x14ac:dyDescent="0.2">
      <c r="J1843" s="525"/>
    </row>
    <row r="1844" spans="10:10" x14ac:dyDescent="0.2">
      <c r="J1844" s="525"/>
    </row>
    <row r="1845" spans="10:10" x14ac:dyDescent="0.2">
      <c r="J1845" s="525"/>
    </row>
    <row r="1846" spans="10:10" x14ac:dyDescent="0.2">
      <c r="J1846" s="525"/>
    </row>
    <row r="1847" spans="10:10" x14ac:dyDescent="0.2">
      <c r="J1847" s="525"/>
    </row>
    <row r="1848" spans="10:10" x14ac:dyDescent="0.2">
      <c r="J1848" s="525"/>
    </row>
    <row r="1849" spans="10:10" x14ac:dyDescent="0.2">
      <c r="J1849" s="525"/>
    </row>
    <row r="1850" spans="10:10" x14ac:dyDescent="0.2">
      <c r="J1850" s="525"/>
    </row>
    <row r="1851" spans="10:10" x14ac:dyDescent="0.2">
      <c r="J1851" s="525"/>
    </row>
    <row r="1852" spans="10:10" x14ac:dyDescent="0.2">
      <c r="J1852" s="525"/>
    </row>
    <row r="1853" spans="10:10" x14ac:dyDescent="0.2">
      <c r="J1853" s="525"/>
    </row>
    <row r="1854" spans="10:10" x14ac:dyDescent="0.2">
      <c r="J1854" s="525"/>
    </row>
    <row r="1855" spans="10:10" x14ac:dyDescent="0.2">
      <c r="J1855" s="525"/>
    </row>
    <row r="1856" spans="10:10" x14ac:dyDescent="0.2">
      <c r="J1856" s="525"/>
    </row>
    <row r="1857" spans="10:10" x14ac:dyDescent="0.2">
      <c r="J1857" s="525"/>
    </row>
    <row r="1858" spans="10:10" x14ac:dyDescent="0.2">
      <c r="J1858" s="525"/>
    </row>
    <row r="1859" spans="10:10" x14ac:dyDescent="0.2">
      <c r="J1859" s="525"/>
    </row>
    <row r="1860" spans="10:10" x14ac:dyDescent="0.2">
      <c r="J1860" s="525"/>
    </row>
    <row r="1861" spans="10:10" x14ac:dyDescent="0.2">
      <c r="J1861" s="525"/>
    </row>
    <row r="1862" spans="10:10" x14ac:dyDescent="0.2">
      <c r="J1862" s="525"/>
    </row>
    <row r="1863" spans="10:10" x14ac:dyDescent="0.2">
      <c r="J1863" s="525"/>
    </row>
    <row r="1864" spans="10:10" x14ac:dyDescent="0.2">
      <c r="J1864" s="525"/>
    </row>
    <row r="1865" spans="10:10" x14ac:dyDescent="0.2">
      <c r="J1865" s="525"/>
    </row>
    <row r="1866" spans="10:10" x14ac:dyDescent="0.2">
      <c r="J1866" s="525"/>
    </row>
    <row r="1867" spans="10:10" x14ac:dyDescent="0.2">
      <c r="J1867" s="525"/>
    </row>
    <row r="1868" spans="10:10" x14ac:dyDescent="0.2">
      <c r="J1868" s="525"/>
    </row>
    <row r="1869" spans="10:10" x14ac:dyDescent="0.2">
      <c r="J1869" s="525"/>
    </row>
    <row r="1870" spans="10:10" x14ac:dyDescent="0.2">
      <c r="J1870" s="525"/>
    </row>
    <row r="1871" spans="10:10" x14ac:dyDescent="0.2">
      <c r="J1871" s="525"/>
    </row>
    <row r="1872" spans="10:10" x14ac:dyDescent="0.2">
      <c r="J1872" s="525"/>
    </row>
    <row r="1873" spans="10:10" x14ac:dyDescent="0.2">
      <c r="J1873" s="525"/>
    </row>
    <row r="1874" spans="10:10" x14ac:dyDescent="0.2">
      <c r="J1874" s="525"/>
    </row>
    <row r="1875" spans="10:10" x14ac:dyDescent="0.2">
      <c r="J1875" s="525"/>
    </row>
    <row r="1876" spans="10:10" x14ac:dyDescent="0.2">
      <c r="J1876" s="525"/>
    </row>
    <row r="1877" spans="10:10" x14ac:dyDescent="0.2">
      <c r="J1877" s="525"/>
    </row>
    <row r="1878" spans="10:10" x14ac:dyDescent="0.2">
      <c r="J1878" s="525"/>
    </row>
    <row r="1879" spans="10:10" x14ac:dyDescent="0.2">
      <c r="J1879" s="525"/>
    </row>
    <row r="1880" spans="10:10" x14ac:dyDescent="0.2">
      <c r="J1880" s="525"/>
    </row>
    <row r="1881" spans="10:10" x14ac:dyDescent="0.2">
      <c r="J1881" s="525"/>
    </row>
    <row r="1882" spans="10:10" x14ac:dyDescent="0.2">
      <c r="J1882" s="525"/>
    </row>
    <row r="1883" spans="10:10" x14ac:dyDescent="0.2">
      <c r="J1883" s="525"/>
    </row>
    <row r="1884" spans="10:10" x14ac:dyDescent="0.2">
      <c r="J1884" s="525"/>
    </row>
    <row r="1885" spans="10:10" x14ac:dyDescent="0.2">
      <c r="J1885" s="525"/>
    </row>
    <row r="1886" spans="10:10" x14ac:dyDescent="0.2">
      <c r="J1886" s="525"/>
    </row>
    <row r="1887" spans="10:10" x14ac:dyDescent="0.2">
      <c r="J1887" s="525"/>
    </row>
    <row r="1888" spans="10:10" x14ac:dyDescent="0.2">
      <c r="J1888" s="525"/>
    </row>
    <row r="1889" spans="10:10" x14ac:dyDescent="0.2">
      <c r="J1889" s="525"/>
    </row>
    <row r="1890" spans="10:10" x14ac:dyDescent="0.2">
      <c r="J1890" s="525"/>
    </row>
    <row r="1891" spans="10:10" x14ac:dyDescent="0.2">
      <c r="J1891" s="525"/>
    </row>
    <row r="1892" spans="10:10" x14ac:dyDescent="0.2">
      <c r="J1892" s="525"/>
    </row>
    <row r="1893" spans="10:10" x14ac:dyDescent="0.2">
      <c r="J1893" s="525"/>
    </row>
    <row r="1894" spans="10:10" x14ac:dyDescent="0.2">
      <c r="J1894" s="525"/>
    </row>
    <row r="1895" spans="10:10" x14ac:dyDescent="0.2">
      <c r="J1895" s="525"/>
    </row>
    <row r="1896" spans="10:10" x14ac:dyDescent="0.2">
      <c r="J1896" s="525"/>
    </row>
    <row r="1897" spans="10:10" x14ac:dyDescent="0.2">
      <c r="J1897" s="525"/>
    </row>
    <row r="1898" spans="10:10" x14ac:dyDescent="0.2">
      <c r="J1898" s="525"/>
    </row>
    <row r="1899" spans="10:10" x14ac:dyDescent="0.2">
      <c r="J1899" s="525"/>
    </row>
    <row r="1900" spans="10:10" x14ac:dyDescent="0.2">
      <c r="J1900" s="525"/>
    </row>
    <row r="1901" spans="10:10" x14ac:dyDescent="0.2">
      <c r="J1901" s="525"/>
    </row>
    <row r="1902" spans="10:10" x14ac:dyDescent="0.2">
      <c r="J1902" s="525"/>
    </row>
    <row r="1903" spans="10:10" x14ac:dyDescent="0.2">
      <c r="J1903" s="525"/>
    </row>
    <row r="1904" spans="10:10" x14ac:dyDescent="0.2">
      <c r="J1904" s="525"/>
    </row>
    <row r="1905" spans="10:10" x14ac:dyDescent="0.2">
      <c r="J1905" s="525"/>
    </row>
    <row r="1906" spans="10:10" x14ac:dyDescent="0.2">
      <c r="J1906" s="525"/>
    </row>
    <row r="1907" spans="10:10" x14ac:dyDescent="0.2">
      <c r="J1907" s="525"/>
    </row>
    <row r="1908" spans="10:10" x14ac:dyDescent="0.2">
      <c r="J1908" s="525"/>
    </row>
    <row r="1909" spans="10:10" x14ac:dyDescent="0.2">
      <c r="J1909" s="525"/>
    </row>
    <row r="1910" spans="10:10" x14ac:dyDescent="0.2">
      <c r="J1910" s="525"/>
    </row>
    <row r="1911" spans="10:10" x14ac:dyDescent="0.2">
      <c r="J1911" s="525"/>
    </row>
    <row r="1912" spans="10:10" x14ac:dyDescent="0.2">
      <c r="J1912" s="525"/>
    </row>
    <row r="1913" spans="10:10" x14ac:dyDescent="0.2">
      <c r="J1913" s="525"/>
    </row>
    <row r="1914" spans="10:10" x14ac:dyDescent="0.2">
      <c r="J1914" s="525"/>
    </row>
    <row r="1915" spans="10:10" x14ac:dyDescent="0.2">
      <c r="J1915" s="525"/>
    </row>
    <row r="1916" spans="10:10" x14ac:dyDescent="0.2">
      <c r="J1916" s="525"/>
    </row>
    <row r="1917" spans="10:10" x14ac:dyDescent="0.2">
      <c r="J1917" s="525"/>
    </row>
    <row r="1918" spans="10:10" x14ac:dyDescent="0.2">
      <c r="J1918" s="525"/>
    </row>
    <row r="1919" spans="10:10" x14ac:dyDescent="0.2">
      <c r="J1919" s="525"/>
    </row>
    <row r="1920" spans="10:10" x14ac:dyDescent="0.2">
      <c r="J1920" s="525"/>
    </row>
    <row r="1921" spans="10:10" x14ac:dyDescent="0.2">
      <c r="J1921" s="525"/>
    </row>
    <row r="1922" spans="10:10" x14ac:dyDescent="0.2">
      <c r="J1922" s="525"/>
    </row>
    <row r="1923" spans="10:10" x14ac:dyDescent="0.2">
      <c r="J1923" s="525"/>
    </row>
    <row r="1924" spans="10:10" x14ac:dyDescent="0.2">
      <c r="J1924" s="525"/>
    </row>
    <row r="1925" spans="10:10" x14ac:dyDescent="0.2">
      <c r="J1925" s="525"/>
    </row>
    <row r="1926" spans="10:10" x14ac:dyDescent="0.2">
      <c r="J1926" s="525"/>
    </row>
    <row r="1927" spans="10:10" x14ac:dyDescent="0.2">
      <c r="J1927" s="525"/>
    </row>
    <row r="1928" spans="10:10" x14ac:dyDescent="0.2">
      <c r="J1928" s="525"/>
    </row>
    <row r="1929" spans="10:10" x14ac:dyDescent="0.2">
      <c r="J1929" s="525"/>
    </row>
    <row r="1930" spans="10:10" x14ac:dyDescent="0.2">
      <c r="J1930" s="525"/>
    </row>
    <row r="1931" spans="10:10" x14ac:dyDescent="0.2">
      <c r="J1931" s="525"/>
    </row>
    <row r="1932" spans="10:10" x14ac:dyDescent="0.2">
      <c r="J1932" s="525"/>
    </row>
    <row r="1933" spans="10:10" x14ac:dyDescent="0.2">
      <c r="J1933" s="525"/>
    </row>
    <row r="1934" spans="10:10" x14ac:dyDescent="0.2">
      <c r="J1934" s="525"/>
    </row>
    <row r="1935" spans="10:10" x14ac:dyDescent="0.2">
      <c r="J1935" s="525"/>
    </row>
    <row r="1936" spans="10:10" x14ac:dyDescent="0.2">
      <c r="J1936" s="525"/>
    </row>
    <row r="1937" spans="10:10" x14ac:dyDescent="0.2">
      <c r="J1937" s="525"/>
    </row>
    <row r="1938" spans="10:10" x14ac:dyDescent="0.2">
      <c r="J1938" s="525"/>
    </row>
    <row r="1939" spans="10:10" x14ac:dyDescent="0.2">
      <c r="J1939" s="525"/>
    </row>
    <row r="1940" spans="10:10" x14ac:dyDescent="0.2">
      <c r="J1940" s="525"/>
    </row>
    <row r="1941" spans="10:10" x14ac:dyDescent="0.2">
      <c r="J1941" s="525"/>
    </row>
    <row r="1942" spans="10:10" x14ac:dyDescent="0.2">
      <c r="J1942" s="525"/>
    </row>
    <row r="1943" spans="10:10" x14ac:dyDescent="0.2">
      <c r="J1943" s="525"/>
    </row>
    <row r="1944" spans="10:10" x14ac:dyDescent="0.2">
      <c r="J1944" s="525"/>
    </row>
    <row r="1945" spans="10:10" x14ac:dyDescent="0.2">
      <c r="J1945" s="525"/>
    </row>
    <row r="1946" spans="10:10" x14ac:dyDescent="0.2">
      <c r="J1946" s="525"/>
    </row>
    <row r="1947" spans="10:10" x14ac:dyDescent="0.2">
      <c r="J1947" s="525"/>
    </row>
    <row r="1948" spans="10:10" x14ac:dyDescent="0.2">
      <c r="J1948" s="525"/>
    </row>
    <row r="1949" spans="10:10" x14ac:dyDescent="0.2">
      <c r="J1949" s="525"/>
    </row>
    <row r="1950" spans="10:10" x14ac:dyDescent="0.2">
      <c r="J1950" s="525"/>
    </row>
    <row r="1951" spans="10:10" x14ac:dyDescent="0.2">
      <c r="J1951" s="525"/>
    </row>
    <row r="1952" spans="10:10" x14ac:dyDescent="0.2">
      <c r="J1952" s="525"/>
    </row>
    <row r="1953" spans="10:10" x14ac:dyDescent="0.2">
      <c r="J1953" s="525"/>
    </row>
    <row r="1954" spans="10:10" x14ac:dyDescent="0.2">
      <c r="J1954" s="525"/>
    </row>
    <row r="1955" spans="10:10" x14ac:dyDescent="0.2">
      <c r="J1955" s="525"/>
    </row>
    <row r="1956" spans="10:10" x14ac:dyDescent="0.2">
      <c r="J1956" s="525"/>
    </row>
    <row r="1957" spans="10:10" x14ac:dyDescent="0.2">
      <c r="J1957" s="525"/>
    </row>
    <row r="1958" spans="10:10" x14ac:dyDescent="0.2">
      <c r="J1958" s="525"/>
    </row>
    <row r="1959" spans="10:10" x14ac:dyDescent="0.2">
      <c r="J1959" s="525"/>
    </row>
    <row r="1960" spans="10:10" x14ac:dyDescent="0.2">
      <c r="J1960" s="525"/>
    </row>
    <row r="1961" spans="10:10" x14ac:dyDescent="0.2">
      <c r="J1961" s="525"/>
    </row>
    <row r="1962" spans="10:10" x14ac:dyDescent="0.2">
      <c r="J1962" s="525"/>
    </row>
    <row r="1963" spans="10:10" x14ac:dyDescent="0.2">
      <c r="J1963" s="525"/>
    </row>
    <row r="1964" spans="10:10" x14ac:dyDescent="0.2">
      <c r="J1964" s="525"/>
    </row>
    <row r="1965" spans="10:10" x14ac:dyDescent="0.2">
      <c r="J1965" s="525"/>
    </row>
    <row r="1966" spans="10:10" x14ac:dyDescent="0.2">
      <c r="J1966" s="525"/>
    </row>
    <row r="1967" spans="10:10" x14ac:dyDescent="0.2">
      <c r="J1967" s="525"/>
    </row>
    <row r="1968" spans="10:10" x14ac:dyDescent="0.2">
      <c r="J1968" s="525"/>
    </row>
    <row r="1969" spans="10:10" x14ac:dyDescent="0.2">
      <c r="J1969" s="525"/>
    </row>
    <row r="1970" spans="10:10" x14ac:dyDescent="0.2">
      <c r="J1970" s="525"/>
    </row>
    <row r="1971" spans="10:10" x14ac:dyDescent="0.2">
      <c r="J1971" s="525"/>
    </row>
    <row r="1972" spans="10:10" x14ac:dyDescent="0.2">
      <c r="J1972" s="525"/>
    </row>
    <row r="1973" spans="10:10" x14ac:dyDescent="0.2">
      <c r="J1973" s="525"/>
    </row>
    <row r="1974" spans="10:10" x14ac:dyDescent="0.2">
      <c r="J1974" s="525"/>
    </row>
    <row r="1975" spans="10:10" x14ac:dyDescent="0.2">
      <c r="J1975" s="525"/>
    </row>
    <row r="1976" spans="10:10" x14ac:dyDescent="0.2">
      <c r="J1976" s="525"/>
    </row>
    <row r="1977" spans="10:10" x14ac:dyDescent="0.2">
      <c r="J1977" s="525"/>
    </row>
    <row r="1978" spans="10:10" x14ac:dyDescent="0.2">
      <c r="J1978" s="525"/>
    </row>
    <row r="1979" spans="10:10" x14ac:dyDescent="0.2">
      <c r="J1979" s="525"/>
    </row>
    <row r="1980" spans="10:10" x14ac:dyDescent="0.2">
      <c r="J1980" s="525"/>
    </row>
    <row r="1981" spans="10:10" x14ac:dyDescent="0.2">
      <c r="J1981" s="525"/>
    </row>
    <row r="1982" spans="10:10" x14ac:dyDescent="0.2">
      <c r="J1982" s="525"/>
    </row>
    <row r="1983" spans="10:10" x14ac:dyDescent="0.2">
      <c r="J1983" s="525"/>
    </row>
    <row r="1984" spans="10:10" x14ac:dyDescent="0.2">
      <c r="J1984" s="525"/>
    </row>
    <row r="1985" spans="10:10" x14ac:dyDescent="0.2">
      <c r="J1985" s="525"/>
    </row>
    <row r="1986" spans="10:10" x14ac:dyDescent="0.2">
      <c r="J1986" s="525"/>
    </row>
    <row r="1987" spans="10:10" x14ac:dyDescent="0.2">
      <c r="J1987" s="525"/>
    </row>
    <row r="1988" spans="10:10" x14ac:dyDescent="0.2">
      <c r="J1988" s="525"/>
    </row>
    <row r="1989" spans="10:10" x14ac:dyDescent="0.2">
      <c r="J1989" s="525"/>
    </row>
    <row r="1990" spans="10:10" x14ac:dyDescent="0.2">
      <c r="J1990" s="525"/>
    </row>
    <row r="1991" spans="10:10" x14ac:dyDescent="0.2">
      <c r="J1991" s="525"/>
    </row>
    <row r="1992" spans="10:10" x14ac:dyDescent="0.2">
      <c r="J1992" s="525"/>
    </row>
    <row r="1993" spans="10:10" x14ac:dyDescent="0.2">
      <c r="J1993" s="525"/>
    </row>
    <row r="1994" spans="10:10" x14ac:dyDescent="0.2">
      <c r="J1994" s="525"/>
    </row>
    <row r="1995" spans="10:10" x14ac:dyDescent="0.2">
      <c r="J1995" s="525"/>
    </row>
    <row r="1996" spans="10:10" x14ac:dyDescent="0.2">
      <c r="J1996" s="525"/>
    </row>
    <row r="1997" spans="10:10" x14ac:dyDescent="0.2">
      <c r="J1997" s="525"/>
    </row>
    <row r="1998" spans="10:10" x14ac:dyDescent="0.2">
      <c r="J1998" s="525"/>
    </row>
    <row r="1999" spans="10:10" x14ac:dyDescent="0.2">
      <c r="J1999" s="525"/>
    </row>
    <row r="2000" spans="10:10" x14ac:dyDescent="0.2">
      <c r="J2000" s="525"/>
    </row>
    <row r="2001" spans="10:10" x14ac:dyDescent="0.2">
      <c r="J2001" s="525"/>
    </row>
    <row r="2002" spans="10:10" x14ac:dyDescent="0.2">
      <c r="J2002" s="525"/>
    </row>
    <row r="2003" spans="10:10" x14ac:dyDescent="0.2">
      <c r="J2003" s="525"/>
    </row>
    <row r="2004" spans="10:10" x14ac:dyDescent="0.2">
      <c r="J2004" s="525"/>
    </row>
    <row r="2005" spans="10:10" x14ac:dyDescent="0.2">
      <c r="J2005" s="525"/>
    </row>
    <row r="2006" spans="10:10" x14ac:dyDescent="0.2">
      <c r="J2006" s="525"/>
    </row>
    <row r="2007" spans="10:10" x14ac:dyDescent="0.2">
      <c r="J2007" s="525"/>
    </row>
    <row r="2008" spans="10:10" x14ac:dyDescent="0.2">
      <c r="J2008" s="525"/>
    </row>
    <row r="2009" spans="10:10" x14ac:dyDescent="0.2">
      <c r="J2009" s="525"/>
    </row>
    <row r="2010" spans="10:10" x14ac:dyDescent="0.2">
      <c r="J2010" s="525"/>
    </row>
    <row r="2011" spans="10:10" x14ac:dyDescent="0.2">
      <c r="J2011" s="525"/>
    </row>
    <row r="2012" spans="10:10" x14ac:dyDescent="0.2">
      <c r="J2012" s="525"/>
    </row>
    <row r="2013" spans="10:10" x14ac:dyDescent="0.2">
      <c r="J2013" s="525"/>
    </row>
    <row r="2014" spans="10:10" x14ac:dyDescent="0.2">
      <c r="J2014" s="525"/>
    </row>
    <row r="2015" spans="10:10" x14ac:dyDescent="0.2">
      <c r="J2015" s="525"/>
    </row>
    <row r="2016" spans="10:10" x14ac:dyDescent="0.2">
      <c r="J2016" s="525"/>
    </row>
    <row r="2017" spans="10:10" x14ac:dyDescent="0.2">
      <c r="J2017" s="525"/>
    </row>
    <row r="2018" spans="10:10" x14ac:dyDescent="0.2">
      <c r="J2018" s="525"/>
    </row>
    <row r="2019" spans="10:10" x14ac:dyDescent="0.2">
      <c r="J2019" s="525"/>
    </row>
    <row r="2020" spans="10:10" x14ac:dyDescent="0.2">
      <c r="J2020" s="525"/>
    </row>
    <row r="2021" spans="10:10" x14ac:dyDescent="0.2">
      <c r="J2021" s="525"/>
    </row>
    <row r="2022" spans="10:10" x14ac:dyDescent="0.2">
      <c r="J2022" s="525"/>
    </row>
    <row r="2023" spans="10:10" x14ac:dyDescent="0.2">
      <c r="J2023" s="525"/>
    </row>
    <row r="2024" spans="10:10" x14ac:dyDescent="0.2">
      <c r="J2024" s="525"/>
    </row>
    <row r="2025" spans="10:10" x14ac:dyDescent="0.2">
      <c r="J2025" s="525"/>
    </row>
    <row r="2026" spans="10:10" x14ac:dyDescent="0.2">
      <c r="J2026" s="525"/>
    </row>
    <row r="2027" spans="10:10" x14ac:dyDescent="0.2">
      <c r="J2027" s="525"/>
    </row>
    <row r="2028" spans="10:10" x14ac:dyDescent="0.2">
      <c r="J2028" s="525"/>
    </row>
    <row r="2029" spans="10:10" x14ac:dyDescent="0.2">
      <c r="J2029" s="525"/>
    </row>
    <row r="2030" spans="10:10" x14ac:dyDescent="0.2">
      <c r="J2030" s="525"/>
    </row>
    <row r="2031" spans="10:10" x14ac:dyDescent="0.2">
      <c r="J2031" s="525"/>
    </row>
    <row r="2032" spans="10:10" x14ac:dyDescent="0.2">
      <c r="J2032" s="525"/>
    </row>
    <row r="2033" spans="10:10" x14ac:dyDescent="0.2">
      <c r="J2033" s="525"/>
    </row>
    <row r="2034" spans="10:10" x14ac:dyDescent="0.2">
      <c r="J2034" s="525"/>
    </row>
    <row r="2035" spans="10:10" x14ac:dyDescent="0.2">
      <c r="J2035" s="525"/>
    </row>
    <row r="2036" spans="10:10" x14ac:dyDescent="0.2">
      <c r="J2036" s="525"/>
    </row>
    <row r="2037" spans="10:10" x14ac:dyDescent="0.2">
      <c r="J2037" s="525"/>
    </row>
    <row r="2038" spans="10:10" x14ac:dyDescent="0.2">
      <c r="J2038" s="525"/>
    </row>
    <row r="2039" spans="10:10" x14ac:dyDescent="0.2">
      <c r="J2039" s="525"/>
    </row>
    <row r="2040" spans="10:10" x14ac:dyDescent="0.2">
      <c r="J2040" s="525"/>
    </row>
    <row r="2041" spans="10:10" x14ac:dyDescent="0.2">
      <c r="J2041" s="525"/>
    </row>
    <row r="2042" spans="10:10" x14ac:dyDescent="0.2">
      <c r="J2042" s="525"/>
    </row>
    <row r="2043" spans="10:10" x14ac:dyDescent="0.2">
      <c r="J2043" s="525"/>
    </row>
    <row r="2044" spans="10:10" x14ac:dyDescent="0.2">
      <c r="J2044" s="525"/>
    </row>
    <row r="2045" spans="10:10" x14ac:dyDescent="0.2">
      <c r="J2045" s="525"/>
    </row>
    <row r="2046" spans="10:10" x14ac:dyDescent="0.2">
      <c r="J2046" s="525"/>
    </row>
    <row r="2047" spans="10:10" x14ac:dyDescent="0.2">
      <c r="J2047" s="525"/>
    </row>
    <row r="2048" spans="10:10" x14ac:dyDescent="0.2">
      <c r="J2048" s="525"/>
    </row>
    <row r="2049" spans="10:10" x14ac:dyDescent="0.2">
      <c r="J2049" s="525"/>
    </row>
    <row r="2050" spans="10:10" x14ac:dyDescent="0.2">
      <c r="J2050" s="525"/>
    </row>
    <row r="2051" spans="10:10" x14ac:dyDescent="0.2">
      <c r="J2051" s="525"/>
    </row>
    <row r="2052" spans="10:10" x14ac:dyDescent="0.2">
      <c r="J2052" s="525"/>
    </row>
    <row r="2053" spans="10:10" x14ac:dyDescent="0.2">
      <c r="J2053" s="525"/>
    </row>
    <row r="2054" spans="10:10" x14ac:dyDescent="0.2">
      <c r="J2054" s="525"/>
    </row>
    <row r="2055" spans="10:10" x14ac:dyDescent="0.2">
      <c r="J2055" s="525"/>
    </row>
    <row r="2056" spans="10:10" x14ac:dyDescent="0.2">
      <c r="J2056" s="525"/>
    </row>
    <row r="2057" spans="10:10" x14ac:dyDescent="0.2">
      <c r="J2057" s="525"/>
    </row>
    <row r="2058" spans="10:10" x14ac:dyDescent="0.2">
      <c r="J2058" s="525"/>
    </row>
    <row r="2059" spans="10:10" x14ac:dyDescent="0.2">
      <c r="J2059" s="525"/>
    </row>
    <row r="2060" spans="10:10" x14ac:dyDescent="0.2">
      <c r="J2060" s="525"/>
    </row>
    <row r="2061" spans="10:10" x14ac:dyDescent="0.2">
      <c r="J2061" s="525"/>
    </row>
    <row r="2062" spans="10:10" x14ac:dyDescent="0.2">
      <c r="J2062" s="525"/>
    </row>
    <row r="2063" spans="10:10" x14ac:dyDescent="0.2">
      <c r="J2063" s="525"/>
    </row>
    <row r="2064" spans="10:10" x14ac:dyDescent="0.2">
      <c r="J2064" s="525"/>
    </row>
    <row r="2065" spans="10:10" x14ac:dyDescent="0.2">
      <c r="J2065" s="525"/>
    </row>
    <row r="2066" spans="10:10" x14ac:dyDescent="0.2">
      <c r="J2066" s="525"/>
    </row>
    <row r="2067" spans="10:10" x14ac:dyDescent="0.2">
      <c r="J2067" s="525"/>
    </row>
    <row r="2068" spans="10:10" x14ac:dyDescent="0.2">
      <c r="J2068" s="525"/>
    </row>
    <row r="2069" spans="10:10" x14ac:dyDescent="0.2">
      <c r="J2069" s="525"/>
    </row>
    <row r="2070" spans="10:10" x14ac:dyDescent="0.2">
      <c r="J2070" s="525"/>
    </row>
    <row r="2071" spans="10:10" x14ac:dyDescent="0.2">
      <c r="J2071" s="525"/>
    </row>
    <row r="2072" spans="10:10" x14ac:dyDescent="0.2">
      <c r="J2072" s="525"/>
    </row>
    <row r="2073" spans="10:10" x14ac:dyDescent="0.2">
      <c r="J2073" s="525"/>
    </row>
    <row r="2074" spans="10:10" x14ac:dyDescent="0.2">
      <c r="J2074" s="525"/>
    </row>
    <row r="2075" spans="10:10" x14ac:dyDescent="0.2">
      <c r="J2075" s="525"/>
    </row>
    <row r="2076" spans="10:10" x14ac:dyDescent="0.2">
      <c r="J2076" s="525"/>
    </row>
    <row r="2077" spans="10:10" x14ac:dyDescent="0.2">
      <c r="J2077" s="525"/>
    </row>
    <row r="2078" spans="10:10" x14ac:dyDescent="0.2">
      <c r="J2078" s="525"/>
    </row>
    <row r="2079" spans="10:10" x14ac:dyDescent="0.2">
      <c r="J2079" s="525"/>
    </row>
    <row r="2080" spans="10:10" x14ac:dyDescent="0.2">
      <c r="J2080" s="525"/>
    </row>
    <row r="2081" spans="10:10" x14ac:dyDescent="0.2">
      <c r="J2081" s="525"/>
    </row>
    <row r="2082" spans="10:10" x14ac:dyDescent="0.2">
      <c r="J2082" s="525"/>
    </row>
    <row r="2083" spans="10:10" x14ac:dyDescent="0.2">
      <c r="J2083" s="525"/>
    </row>
    <row r="2084" spans="10:10" x14ac:dyDescent="0.2">
      <c r="J2084" s="525"/>
    </row>
    <row r="2085" spans="10:10" x14ac:dyDescent="0.2">
      <c r="J2085" s="525"/>
    </row>
    <row r="2086" spans="10:10" x14ac:dyDescent="0.2">
      <c r="J2086" s="525"/>
    </row>
    <row r="2087" spans="10:10" x14ac:dyDescent="0.2">
      <c r="J2087" s="525"/>
    </row>
    <row r="2088" spans="10:10" x14ac:dyDescent="0.2">
      <c r="J2088" s="525"/>
    </row>
    <row r="2089" spans="10:10" x14ac:dyDescent="0.2">
      <c r="J2089" s="525"/>
    </row>
    <row r="2090" spans="10:10" x14ac:dyDescent="0.2">
      <c r="J2090" s="525"/>
    </row>
    <row r="2091" spans="10:10" x14ac:dyDescent="0.2">
      <c r="J2091" s="525"/>
    </row>
    <row r="2092" spans="10:10" x14ac:dyDescent="0.2">
      <c r="J2092" s="525"/>
    </row>
    <row r="2093" spans="10:10" x14ac:dyDescent="0.2">
      <c r="J2093" s="525"/>
    </row>
    <row r="2094" spans="10:10" x14ac:dyDescent="0.2">
      <c r="J2094" s="525"/>
    </row>
    <row r="2095" spans="10:10" x14ac:dyDescent="0.2">
      <c r="J2095" s="525"/>
    </row>
    <row r="2096" spans="10:10" x14ac:dyDescent="0.2">
      <c r="J2096" s="525"/>
    </row>
    <row r="2097" spans="10:10" x14ac:dyDescent="0.2">
      <c r="J2097" s="525"/>
    </row>
    <row r="2098" spans="10:10" x14ac:dyDescent="0.2">
      <c r="J2098" s="525"/>
    </row>
    <row r="2099" spans="10:10" x14ac:dyDescent="0.2">
      <c r="J2099" s="525"/>
    </row>
    <row r="2100" spans="10:10" x14ac:dyDescent="0.2">
      <c r="J2100" s="525"/>
    </row>
    <row r="2101" spans="10:10" x14ac:dyDescent="0.2">
      <c r="J2101" s="525"/>
    </row>
    <row r="2102" spans="10:10" x14ac:dyDescent="0.2">
      <c r="J2102" s="525"/>
    </row>
    <row r="2103" spans="10:10" x14ac:dyDescent="0.2">
      <c r="J2103" s="525"/>
    </row>
    <row r="2104" spans="10:10" x14ac:dyDescent="0.2">
      <c r="J2104" s="525"/>
    </row>
    <row r="2105" spans="10:10" x14ac:dyDescent="0.2">
      <c r="J2105" s="525"/>
    </row>
    <row r="2106" spans="10:10" x14ac:dyDescent="0.2">
      <c r="J2106" s="525"/>
    </row>
    <row r="2107" spans="10:10" x14ac:dyDescent="0.2">
      <c r="J2107" s="525"/>
    </row>
    <row r="2108" spans="10:10" x14ac:dyDescent="0.2">
      <c r="J2108" s="525"/>
    </row>
    <row r="2109" spans="10:10" x14ac:dyDescent="0.2">
      <c r="J2109" s="525"/>
    </row>
    <row r="2110" spans="10:10" x14ac:dyDescent="0.2">
      <c r="J2110" s="525"/>
    </row>
    <row r="2111" spans="10:10" x14ac:dyDescent="0.2">
      <c r="J2111" s="525"/>
    </row>
    <row r="2112" spans="10:10" x14ac:dyDescent="0.2">
      <c r="J2112" s="525"/>
    </row>
    <row r="2113" spans="10:10" x14ac:dyDescent="0.2">
      <c r="J2113" s="525"/>
    </row>
    <row r="2114" spans="10:10" x14ac:dyDescent="0.2">
      <c r="J2114" s="525"/>
    </row>
    <row r="2115" spans="10:10" x14ac:dyDescent="0.2">
      <c r="J2115" s="525"/>
    </row>
    <row r="2116" spans="10:10" x14ac:dyDescent="0.2">
      <c r="J2116" s="525"/>
    </row>
    <row r="2117" spans="10:10" x14ac:dyDescent="0.2">
      <c r="J2117" s="525"/>
    </row>
    <row r="2118" spans="10:10" x14ac:dyDescent="0.2">
      <c r="J2118" s="525"/>
    </row>
    <row r="2119" spans="10:10" x14ac:dyDescent="0.2">
      <c r="J2119" s="525"/>
    </row>
    <row r="2120" spans="10:10" x14ac:dyDescent="0.2">
      <c r="J2120" s="525"/>
    </row>
    <row r="2121" spans="10:10" x14ac:dyDescent="0.2">
      <c r="J2121" s="525"/>
    </row>
    <row r="2122" spans="10:10" x14ac:dyDescent="0.2">
      <c r="J2122" s="525"/>
    </row>
    <row r="2123" spans="10:10" x14ac:dyDescent="0.2">
      <c r="J2123" s="525"/>
    </row>
    <row r="2124" spans="10:10" x14ac:dyDescent="0.2">
      <c r="J2124" s="525"/>
    </row>
    <row r="2125" spans="10:10" x14ac:dyDescent="0.2">
      <c r="J2125" s="525"/>
    </row>
    <row r="2126" spans="10:10" x14ac:dyDescent="0.2">
      <c r="J2126" s="525"/>
    </row>
    <row r="2127" spans="10:10" x14ac:dyDescent="0.2">
      <c r="J2127" s="525"/>
    </row>
    <row r="2128" spans="10:10" x14ac:dyDescent="0.2">
      <c r="J2128" s="525"/>
    </row>
    <row r="2129" spans="10:10" x14ac:dyDescent="0.2">
      <c r="J2129" s="525"/>
    </row>
    <row r="2130" spans="10:10" x14ac:dyDescent="0.2">
      <c r="J2130" s="525"/>
    </row>
    <row r="2131" spans="10:10" x14ac:dyDescent="0.2">
      <c r="J2131" s="525"/>
    </row>
    <row r="2132" spans="10:10" x14ac:dyDescent="0.2">
      <c r="J2132" s="525"/>
    </row>
    <row r="2133" spans="10:10" x14ac:dyDescent="0.2">
      <c r="J2133" s="525"/>
    </row>
    <row r="2134" spans="10:10" x14ac:dyDescent="0.2">
      <c r="J2134" s="525"/>
    </row>
    <row r="2135" spans="10:10" x14ac:dyDescent="0.2">
      <c r="J2135" s="525"/>
    </row>
    <row r="2136" spans="10:10" x14ac:dyDescent="0.2">
      <c r="J2136" s="525"/>
    </row>
    <row r="2137" spans="10:10" x14ac:dyDescent="0.2">
      <c r="J2137" s="525"/>
    </row>
    <row r="2138" spans="10:10" x14ac:dyDescent="0.2">
      <c r="J2138" s="525"/>
    </row>
    <row r="2139" spans="10:10" x14ac:dyDescent="0.2">
      <c r="J2139" s="525"/>
    </row>
    <row r="2140" spans="10:10" x14ac:dyDescent="0.2">
      <c r="J2140" s="525"/>
    </row>
    <row r="2141" spans="10:10" x14ac:dyDescent="0.2">
      <c r="J2141" s="525"/>
    </row>
    <row r="2142" spans="10:10" x14ac:dyDescent="0.2">
      <c r="J2142" s="525"/>
    </row>
    <row r="2143" spans="10:10" x14ac:dyDescent="0.2">
      <c r="J2143" s="525"/>
    </row>
    <row r="2144" spans="10:10" x14ac:dyDescent="0.2">
      <c r="J2144" s="525"/>
    </row>
    <row r="2145" spans="10:10" x14ac:dyDescent="0.2">
      <c r="J2145" s="525"/>
    </row>
    <row r="2146" spans="10:10" x14ac:dyDescent="0.2">
      <c r="J2146" s="525"/>
    </row>
    <row r="2147" spans="10:10" x14ac:dyDescent="0.2">
      <c r="J2147" s="525"/>
    </row>
    <row r="2148" spans="10:10" x14ac:dyDescent="0.2">
      <c r="J2148" s="525"/>
    </row>
    <row r="2149" spans="10:10" x14ac:dyDescent="0.2">
      <c r="J2149" s="525"/>
    </row>
    <row r="2150" spans="10:10" x14ac:dyDescent="0.2">
      <c r="J2150" s="525"/>
    </row>
    <row r="2151" spans="10:10" x14ac:dyDescent="0.2">
      <c r="J2151" s="525"/>
    </row>
    <row r="2152" spans="10:10" x14ac:dyDescent="0.2">
      <c r="J2152" s="525"/>
    </row>
    <row r="2153" spans="10:10" x14ac:dyDescent="0.2">
      <c r="J2153" s="525"/>
    </row>
    <row r="2154" spans="10:10" x14ac:dyDescent="0.2">
      <c r="J2154" s="525"/>
    </row>
    <row r="2155" spans="10:10" x14ac:dyDescent="0.2">
      <c r="J2155" s="525"/>
    </row>
    <row r="2156" spans="10:10" x14ac:dyDescent="0.2">
      <c r="J2156" s="525"/>
    </row>
    <row r="2157" spans="10:10" x14ac:dyDescent="0.2">
      <c r="J2157" s="525"/>
    </row>
    <row r="2158" spans="10:10" x14ac:dyDescent="0.2">
      <c r="J2158" s="525"/>
    </row>
    <row r="2159" spans="10:10" x14ac:dyDescent="0.2">
      <c r="J2159" s="525"/>
    </row>
    <row r="2160" spans="10:10" x14ac:dyDescent="0.2">
      <c r="J2160" s="525"/>
    </row>
    <row r="2161" spans="10:10" x14ac:dyDescent="0.2">
      <c r="J2161" s="525"/>
    </row>
    <row r="2162" spans="10:10" x14ac:dyDescent="0.2">
      <c r="J2162" s="525"/>
    </row>
    <row r="2163" spans="10:10" x14ac:dyDescent="0.2">
      <c r="J2163" s="525"/>
    </row>
    <row r="2164" spans="10:10" x14ac:dyDescent="0.2">
      <c r="J2164" s="525"/>
    </row>
    <row r="2165" spans="10:10" x14ac:dyDescent="0.2">
      <c r="J2165" s="525"/>
    </row>
    <row r="2166" spans="10:10" x14ac:dyDescent="0.2">
      <c r="J2166" s="525"/>
    </row>
    <row r="2167" spans="10:10" x14ac:dyDescent="0.2">
      <c r="J2167" s="525"/>
    </row>
    <row r="2168" spans="10:10" x14ac:dyDescent="0.2">
      <c r="J2168" s="525"/>
    </row>
    <row r="2169" spans="10:10" x14ac:dyDescent="0.2">
      <c r="J2169" s="525"/>
    </row>
    <row r="2170" spans="10:10" x14ac:dyDescent="0.2">
      <c r="J2170" s="525"/>
    </row>
    <row r="2171" spans="10:10" x14ac:dyDescent="0.2">
      <c r="J2171" s="525"/>
    </row>
    <row r="2172" spans="10:10" x14ac:dyDescent="0.2">
      <c r="J2172" s="525"/>
    </row>
    <row r="2173" spans="10:10" x14ac:dyDescent="0.2">
      <c r="J2173" s="525"/>
    </row>
    <row r="2174" spans="10:10" x14ac:dyDescent="0.2">
      <c r="J2174" s="525"/>
    </row>
    <row r="2175" spans="10:10" x14ac:dyDescent="0.2">
      <c r="J2175" s="525"/>
    </row>
    <row r="2176" spans="10:10" x14ac:dyDescent="0.2">
      <c r="J2176" s="525"/>
    </row>
    <row r="2177" spans="10:10" x14ac:dyDescent="0.2">
      <c r="J2177" s="525"/>
    </row>
    <row r="2178" spans="10:10" x14ac:dyDescent="0.2">
      <c r="J2178" s="525"/>
    </row>
    <row r="2179" spans="10:10" x14ac:dyDescent="0.2">
      <c r="J2179" s="525"/>
    </row>
    <row r="2180" spans="10:10" x14ac:dyDescent="0.2">
      <c r="J2180" s="525"/>
    </row>
    <row r="2181" spans="10:10" x14ac:dyDescent="0.2">
      <c r="J2181" s="525"/>
    </row>
    <row r="2182" spans="10:10" x14ac:dyDescent="0.2">
      <c r="J2182" s="525"/>
    </row>
    <row r="2183" spans="10:10" x14ac:dyDescent="0.2">
      <c r="J2183" s="525"/>
    </row>
    <row r="2184" spans="10:10" x14ac:dyDescent="0.2">
      <c r="J2184" s="525"/>
    </row>
    <row r="2185" spans="10:10" x14ac:dyDescent="0.2">
      <c r="J2185" s="525"/>
    </row>
    <row r="2186" spans="10:10" x14ac:dyDescent="0.2">
      <c r="J2186" s="525"/>
    </row>
    <row r="2187" spans="10:10" x14ac:dyDescent="0.2">
      <c r="J2187" s="525"/>
    </row>
    <row r="2188" spans="10:10" x14ac:dyDescent="0.2">
      <c r="J2188" s="525"/>
    </row>
    <row r="2189" spans="10:10" x14ac:dyDescent="0.2">
      <c r="J2189" s="525"/>
    </row>
    <row r="2190" spans="10:10" x14ac:dyDescent="0.2">
      <c r="J2190" s="525"/>
    </row>
    <row r="2191" spans="10:10" x14ac:dyDescent="0.2">
      <c r="J2191" s="525"/>
    </row>
    <row r="2192" spans="10:10" x14ac:dyDescent="0.2">
      <c r="J2192" s="525"/>
    </row>
    <row r="2193" spans="10:10" x14ac:dyDescent="0.2">
      <c r="J2193" s="525"/>
    </row>
    <row r="2194" spans="10:10" x14ac:dyDescent="0.2">
      <c r="J2194" s="525"/>
    </row>
    <row r="2195" spans="10:10" x14ac:dyDescent="0.2">
      <c r="J2195" s="525"/>
    </row>
    <row r="2196" spans="10:10" x14ac:dyDescent="0.2">
      <c r="J2196" s="525"/>
    </row>
    <row r="2197" spans="10:10" x14ac:dyDescent="0.2">
      <c r="J2197" s="525"/>
    </row>
    <row r="2198" spans="10:10" x14ac:dyDescent="0.2">
      <c r="J2198" s="525"/>
    </row>
    <row r="2199" spans="10:10" x14ac:dyDescent="0.2">
      <c r="J2199" s="525"/>
    </row>
    <row r="2200" spans="10:10" x14ac:dyDescent="0.2">
      <c r="J2200" s="525"/>
    </row>
    <row r="2201" spans="10:10" x14ac:dyDescent="0.2">
      <c r="J2201" s="525"/>
    </row>
    <row r="2202" spans="10:10" x14ac:dyDescent="0.2">
      <c r="J2202" s="525"/>
    </row>
    <row r="2203" spans="10:10" x14ac:dyDescent="0.2">
      <c r="J2203" s="525"/>
    </row>
    <row r="2204" spans="10:10" x14ac:dyDescent="0.2">
      <c r="J2204" s="525"/>
    </row>
    <row r="2205" spans="10:10" x14ac:dyDescent="0.2">
      <c r="J2205" s="525"/>
    </row>
    <row r="2206" spans="10:10" x14ac:dyDescent="0.2">
      <c r="J2206" s="525"/>
    </row>
    <row r="2207" spans="10:10" x14ac:dyDescent="0.2">
      <c r="J2207" s="525"/>
    </row>
    <row r="2208" spans="10:10" x14ac:dyDescent="0.2">
      <c r="J2208" s="525"/>
    </row>
    <row r="2209" spans="10:10" x14ac:dyDescent="0.2">
      <c r="J2209" s="525"/>
    </row>
    <row r="2210" spans="10:10" x14ac:dyDescent="0.2">
      <c r="J2210" s="525"/>
    </row>
    <row r="2211" spans="10:10" x14ac:dyDescent="0.2">
      <c r="J2211" s="525"/>
    </row>
    <row r="2212" spans="10:10" x14ac:dyDescent="0.2">
      <c r="J2212" s="525"/>
    </row>
    <row r="2213" spans="10:10" x14ac:dyDescent="0.2">
      <c r="J2213" s="525"/>
    </row>
    <row r="2214" spans="10:10" x14ac:dyDescent="0.2">
      <c r="J2214" s="525"/>
    </row>
    <row r="2215" spans="10:10" x14ac:dyDescent="0.2">
      <c r="J2215" s="525"/>
    </row>
    <row r="2216" spans="10:10" x14ac:dyDescent="0.2">
      <c r="J2216" s="525"/>
    </row>
    <row r="2217" spans="10:10" x14ac:dyDescent="0.2">
      <c r="J2217" s="525"/>
    </row>
    <row r="2218" spans="10:10" x14ac:dyDescent="0.2">
      <c r="J2218" s="525"/>
    </row>
    <row r="2219" spans="10:10" x14ac:dyDescent="0.2">
      <c r="J2219" s="525"/>
    </row>
    <row r="2220" spans="10:10" x14ac:dyDescent="0.2">
      <c r="J2220" s="525"/>
    </row>
    <row r="2221" spans="10:10" x14ac:dyDescent="0.2">
      <c r="J2221" s="525"/>
    </row>
    <row r="2222" spans="10:10" x14ac:dyDescent="0.2">
      <c r="J2222" s="525"/>
    </row>
    <row r="2223" spans="10:10" x14ac:dyDescent="0.2">
      <c r="J2223" s="525"/>
    </row>
    <row r="2224" spans="10:10" x14ac:dyDescent="0.2">
      <c r="J2224" s="525"/>
    </row>
    <row r="2225" spans="10:10" x14ac:dyDescent="0.2">
      <c r="J2225" s="525"/>
    </row>
    <row r="2226" spans="10:10" x14ac:dyDescent="0.2">
      <c r="J2226" s="525"/>
    </row>
    <row r="2227" spans="10:10" x14ac:dyDescent="0.2">
      <c r="J2227" s="525"/>
    </row>
    <row r="2228" spans="10:10" x14ac:dyDescent="0.2">
      <c r="J2228" s="525"/>
    </row>
    <row r="2229" spans="10:10" x14ac:dyDescent="0.2">
      <c r="J2229" s="525"/>
    </row>
    <row r="2230" spans="10:10" x14ac:dyDescent="0.2">
      <c r="J2230" s="525"/>
    </row>
    <row r="2231" spans="10:10" x14ac:dyDescent="0.2">
      <c r="J2231" s="525"/>
    </row>
    <row r="2232" spans="10:10" x14ac:dyDescent="0.2">
      <c r="J2232" s="525"/>
    </row>
    <row r="2233" spans="10:10" x14ac:dyDescent="0.2">
      <c r="J2233" s="525"/>
    </row>
    <row r="2234" spans="10:10" x14ac:dyDescent="0.2">
      <c r="J2234" s="525"/>
    </row>
    <row r="2235" spans="10:10" x14ac:dyDescent="0.2">
      <c r="J2235" s="525"/>
    </row>
    <row r="2236" spans="10:10" x14ac:dyDescent="0.2">
      <c r="J2236" s="525"/>
    </row>
    <row r="2237" spans="10:10" x14ac:dyDescent="0.2">
      <c r="J2237" s="525"/>
    </row>
    <row r="2238" spans="10:10" x14ac:dyDescent="0.2">
      <c r="J2238" s="525"/>
    </row>
    <row r="2239" spans="10:10" x14ac:dyDescent="0.2">
      <c r="J2239" s="525"/>
    </row>
    <row r="2240" spans="10:10" x14ac:dyDescent="0.2">
      <c r="J2240" s="525"/>
    </row>
    <row r="2241" spans="10:10" x14ac:dyDescent="0.2">
      <c r="J2241" s="525"/>
    </row>
    <row r="2242" spans="10:10" x14ac:dyDescent="0.2">
      <c r="J2242" s="525"/>
    </row>
    <row r="2243" spans="10:10" x14ac:dyDescent="0.2">
      <c r="J2243" s="525"/>
    </row>
    <row r="2244" spans="10:10" x14ac:dyDescent="0.2">
      <c r="J2244" s="525"/>
    </row>
    <row r="2245" spans="10:10" x14ac:dyDescent="0.2">
      <c r="J2245" s="525"/>
    </row>
    <row r="2246" spans="10:10" x14ac:dyDescent="0.2">
      <c r="J2246" s="525"/>
    </row>
    <row r="2247" spans="10:10" x14ac:dyDescent="0.2">
      <c r="J2247" s="525"/>
    </row>
    <row r="2248" spans="10:10" x14ac:dyDescent="0.2">
      <c r="J2248" s="525"/>
    </row>
    <row r="2249" spans="10:10" x14ac:dyDescent="0.2">
      <c r="J2249" s="525"/>
    </row>
    <row r="2250" spans="10:10" x14ac:dyDescent="0.2">
      <c r="J2250" s="525"/>
    </row>
    <row r="2251" spans="10:10" x14ac:dyDescent="0.2">
      <c r="J2251" s="525"/>
    </row>
    <row r="2252" spans="10:10" x14ac:dyDescent="0.2">
      <c r="J2252" s="525"/>
    </row>
    <row r="2253" spans="10:10" x14ac:dyDescent="0.2">
      <c r="J2253" s="525"/>
    </row>
    <row r="2254" spans="10:10" x14ac:dyDescent="0.2">
      <c r="J2254" s="525"/>
    </row>
    <row r="2255" spans="10:10" x14ac:dyDescent="0.2">
      <c r="J2255" s="525"/>
    </row>
    <row r="2256" spans="10:10" x14ac:dyDescent="0.2">
      <c r="J2256" s="525"/>
    </row>
    <row r="2257" spans="10:10" x14ac:dyDescent="0.2">
      <c r="J2257" s="525"/>
    </row>
    <row r="2258" spans="10:10" x14ac:dyDescent="0.2">
      <c r="J2258" s="525"/>
    </row>
    <row r="2259" spans="10:10" x14ac:dyDescent="0.2">
      <c r="J2259" s="525"/>
    </row>
    <row r="2260" spans="10:10" x14ac:dyDescent="0.2">
      <c r="J2260" s="525"/>
    </row>
    <row r="2261" spans="10:10" x14ac:dyDescent="0.2">
      <c r="J2261" s="525"/>
    </row>
    <row r="2262" spans="10:10" x14ac:dyDescent="0.2">
      <c r="J2262" s="525"/>
    </row>
    <row r="2263" spans="10:10" x14ac:dyDescent="0.2">
      <c r="J2263" s="525"/>
    </row>
    <row r="2264" spans="10:10" x14ac:dyDescent="0.2">
      <c r="J2264" s="525"/>
    </row>
    <row r="2265" spans="10:10" x14ac:dyDescent="0.2">
      <c r="J2265" s="525"/>
    </row>
    <row r="2266" spans="10:10" x14ac:dyDescent="0.2">
      <c r="J2266" s="525"/>
    </row>
    <row r="2267" spans="10:10" x14ac:dyDescent="0.2">
      <c r="J2267" s="525"/>
    </row>
    <row r="2268" spans="10:10" x14ac:dyDescent="0.2">
      <c r="J2268" s="525"/>
    </row>
    <row r="2269" spans="10:10" x14ac:dyDescent="0.2">
      <c r="J2269" s="525"/>
    </row>
    <row r="2270" spans="10:10" x14ac:dyDescent="0.2">
      <c r="J2270" s="525"/>
    </row>
    <row r="2271" spans="10:10" x14ac:dyDescent="0.2">
      <c r="J2271" s="525"/>
    </row>
    <row r="2272" spans="10:10" x14ac:dyDescent="0.2">
      <c r="J2272" s="525"/>
    </row>
    <row r="2273" spans="10:10" x14ac:dyDescent="0.2">
      <c r="J2273" s="525"/>
    </row>
    <row r="2274" spans="10:10" x14ac:dyDescent="0.2">
      <c r="J2274" s="525"/>
    </row>
    <row r="2275" spans="10:10" x14ac:dyDescent="0.2">
      <c r="J2275" s="525"/>
    </row>
    <row r="2276" spans="10:10" x14ac:dyDescent="0.2">
      <c r="J2276" s="525"/>
    </row>
    <row r="2277" spans="10:10" x14ac:dyDescent="0.2">
      <c r="J2277" s="525"/>
    </row>
    <row r="2278" spans="10:10" x14ac:dyDescent="0.2">
      <c r="J2278" s="525"/>
    </row>
    <row r="2279" spans="10:10" x14ac:dyDescent="0.2">
      <c r="J2279" s="525"/>
    </row>
    <row r="2280" spans="10:10" x14ac:dyDescent="0.2">
      <c r="J2280" s="525"/>
    </row>
    <row r="2281" spans="10:10" x14ac:dyDescent="0.2">
      <c r="J2281" s="525"/>
    </row>
    <row r="2282" spans="10:10" x14ac:dyDescent="0.2">
      <c r="J2282" s="525"/>
    </row>
    <row r="2283" spans="10:10" x14ac:dyDescent="0.2">
      <c r="J2283" s="525"/>
    </row>
    <row r="2284" spans="10:10" x14ac:dyDescent="0.2">
      <c r="J2284" s="525"/>
    </row>
    <row r="2285" spans="10:10" x14ac:dyDescent="0.2">
      <c r="J2285" s="525"/>
    </row>
    <row r="2286" spans="10:10" x14ac:dyDescent="0.2">
      <c r="J2286" s="525"/>
    </row>
    <row r="2287" spans="10:10" x14ac:dyDescent="0.2">
      <c r="J2287" s="525"/>
    </row>
    <row r="2288" spans="10:10" x14ac:dyDescent="0.2">
      <c r="J2288" s="525"/>
    </row>
    <row r="2289" spans="10:10" x14ac:dyDescent="0.2">
      <c r="J2289" s="525"/>
    </row>
    <row r="2290" spans="10:10" x14ac:dyDescent="0.2">
      <c r="J2290" s="525"/>
    </row>
    <row r="2291" spans="10:10" x14ac:dyDescent="0.2">
      <c r="J2291" s="525"/>
    </row>
    <row r="2292" spans="10:10" x14ac:dyDescent="0.2">
      <c r="J2292" s="525"/>
    </row>
    <row r="2293" spans="10:10" x14ac:dyDescent="0.2">
      <c r="J2293" s="525"/>
    </row>
    <row r="2294" spans="10:10" x14ac:dyDescent="0.2">
      <c r="J2294" s="525"/>
    </row>
    <row r="2295" spans="10:10" x14ac:dyDescent="0.2">
      <c r="J2295" s="525"/>
    </row>
    <row r="2296" spans="10:10" x14ac:dyDescent="0.2">
      <c r="J2296" s="525"/>
    </row>
    <row r="2297" spans="10:10" x14ac:dyDescent="0.2">
      <c r="J2297" s="525"/>
    </row>
    <row r="2298" spans="10:10" x14ac:dyDescent="0.2">
      <c r="J2298" s="525"/>
    </row>
    <row r="2299" spans="10:10" x14ac:dyDescent="0.2">
      <c r="J2299" s="525"/>
    </row>
    <row r="2300" spans="10:10" x14ac:dyDescent="0.2">
      <c r="J2300" s="525"/>
    </row>
    <row r="2301" spans="10:10" x14ac:dyDescent="0.2">
      <c r="J2301" s="525"/>
    </row>
    <row r="2302" spans="10:10" x14ac:dyDescent="0.2">
      <c r="J2302" s="525"/>
    </row>
    <row r="2303" spans="10:10" x14ac:dyDescent="0.2">
      <c r="J2303" s="525"/>
    </row>
    <row r="2304" spans="10:10" x14ac:dyDescent="0.2">
      <c r="J2304" s="525"/>
    </row>
    <row r="2305" spans="10:10" x14ac:dyDescent="0.2">
      <c r="J2305" s="525"/>
    </row>
    <row r="2306" spans="10:10" x14ac:dyDescent="0.2">
      <c r="J2306" s="525"/>
    </row>
    <row r="2307" spans="10:10" x14ac:dyDescent="0.2">
      <c r="J2307" s="525"/>
    </row>
    <row r="2308" spans="10:10" x14ac:dyDescent="0.2">
      <c r="J2308" s="525"/>
    </row>
    <row r="2309" spans="10:10" x14ac:dyDescent="0.2">
      <c r="J2309" s="525"/>
    </row>
    <row r="2310" spans="10:10" x14ac:dyDescent="0.2">
      <c r="J2310" s="525"/>
    </row>
    <row r="2311" spans="10:10" x14ac:dyDescent="0.2">
      <c r="J2311" s="525"/>
    </row>
    <row r="2312" spans="10:10" x14ac:dyDescent="0.2">
      <c r="J2312" s="525"/>
    </row>
    <row r="2313" spans="10:10" x14ac:dyDescent="0.2">
      <c r="J2313" s="525"/>
    </row>
    <row r="2314" spans="10:10" x14ac:dyDescent="0.2">
      <c r="J2314" s="525"/>
    </row>
    <row r="2315" spans="10:10" x14ac:dyDescent="0.2">
      <c r="J2315" s="525"/>
    </row>
    <row r="2316" spans="10:10" x14ac:dyDescent="0.2">
      <c r="J2316" s="525"/>
    </row>
    <row r="2317" spans="10:10" x14ac:dyDescent="0.2">
      <c r="J2317" s="525"/>
    </row>
    <row r="2318" spans="10:10" x14ac:dyDescent="0.2">
      <c r="J2318" s="525"/>
    </row>
    <row r="2319" spans="10:10" x14ac:dyDescent="0.2">
      <c r="J2319" s="525"/>
    </row>
    <row r="2320" spans="10:10" x14ac:dyDescent="0.2">
      <c r="J2320" s="525"/>
    </row>
    <row r="2321" spans="10:10" x14ac:dyDescent="0.2">
      <c r="J2321" s="525"/>
    </row>
    <row r="2322" spans="10:10" x14ac:dyDescent="0.2">
      <c r="J2322" s="525"/>
    </row>
    <row r="2323" spans="10:10" x14ac:dyDescent="0.2">
      <c r="J2323" s="525"/>
    </row>
    <row r="2324" spans="10:10" x14ac:dyDescent="0.2">
      <c r="J2324" s="525"/>
    </row>
    <row r="2325" spans="10:10" x14ac:dyDescent="0.2">
      <c r="J2325" s="525"/>
    </row>
    <row r="2326" spans="10:10" x14ac:dyDescent="0.2">
      <c r="J2326" s="525"/>
    </row>
    <row r="2327" spans="10:10" x14ac:dyDescent="0.2">
      <c r="J2327" s="525"/>
    </row>
    <row r="2328" spans="10:10" x14ac:dyDescent="0.2">
      <c r="J2328" s="525"/>
    </row>
    <row r="2329" spans="10:10" x14ac:dyDescent="0.2">
      <c r="J2329" s="525"/>
    </row>
    <row r="2330" spans="10:10" x14ac:dyDescent="0.2">
      <c r="J2330" s="525"/>
    </row>
    <row r="2331" spans="10:10" x14ac:dyDescent="0.2">
      <c r="J2331" s="525"/>
    </row>
    <row r="2332" spans="10:10" x14ac:dyDescent="0.2">
      <c r="J2332" s="525"/>
    </row>
    <row r="2333" spans="10:10" x14ac:dyDescent="0.2">
      <c r="J2333" s="525"/>
    </row>
    <row r="2334" spans="10:10" x14ac:dyDescent="0.2">
      <c r="J2334" s="525"/>
    </row>
    <row r="2335" spans="10:10" x14ac:dyDescent="0.2">
      <c r="J2335" s="525"/>
    </row>
    <row r="2336" spans="10:10" x14ac:dyDescent="0.2">
      <c r="J2336" s="525"/>
    </row>
    <row r="2337" spans="10:10" x14ac:dyDescent="0.2">
      <c r="J2337" s="525"/>
    </row>
    <row r="2338" spans="10:10" x14ac:dyDescent="0.2">
      <c r="J2338" s="525"/>
    </row>
    <row r="2339" spans="10:10" x14ac:dyDescent="0.2">
      <c r="J2339" s="525"/>
    </row>
    <row r="2340" spans="10:10" x14ac:dyDescent="0.2">
      <c r="J2340" s="525"/>
    </row>
    <row r="2341" spans="10:10" x14ac:dyDescent="0.2">
      <c r="J2341" s="525"/>
    </row>
    <row r="2342" spans="10:10" x14ac:dyDescent="0.2">
      <c r="J2342" s="525"/>
    </row>
    <row r="2343" spans="10:10" x14ac:dyDescent="0.2">
      <c r="J2343" s="525"/>
    </row>
    <row r="2344" spans="10:10" x14ac:dyDescent="0.2">
      <c r="J2344" s="525"/>
    </row>
    <row r="2345" spans="10:10" x14ac:dyDescent="0.2">
      <c r="J2345" s="525"/>
    </row>
    <row r="2346" spans="10:10" x14ac:dyDescent="0.2">
      <c r="J2346" s="525"/>
    </row>
    <row r="2347" spans="10:10" x14ac:dyDescent="0.2">
      <c r="J2347" s="525"/>
    </row>
    <row r="2348" spans="10:10" x14ac:dyDescent="0.2">
      <c r="J2348" s="525"/>
    </row>
    <row r="2349" spans="10:10" x14ac:dyDescent="0.2">
      <c r="J2349" s="525"/>
    </row>
    <row r="2350" spans="10:10" x14ac:dyDescent="0.2">
      <c r="J2350" s="525"/>
    </row>
    <row r="2351" spans="10:10" x14ac:dyDescent="0.2">
      <c r="J2351" s="525"/>
    </row>
    <row r="2352" spans="10:10" x14ac:dyDescent="0.2">
      <c r="J2352" s="525"/>
    </row>
    <row r="2353" spans="10:10" x14ac:dyDescent="0.2">
      <c r="J2353" s="525"/>
    </row>
    <row r="2354" spans="10:10" x14ac:dyDescent="0.2">
      <c r="J2354" s="525"/>
    </row>
    <row r="2355" spans="10:10" x14ac:dyDescent="0.2">
      <c r="J2355" s="525"/>
    </row>
    <row r="2356" spans="10:10" x14ac:dyDescent="0.2">
      <c r="J2356" s="525"/>
    </row>
    <row r="2357" spans="10:10" x14ac:dyDescent="0.2">
      <c r="J2357" s="525"/>
    </row>
    <row r="2358" spans="10:10" x14ac:dyDescent="0.2">
      <c r="J2358" s="525"/>
    </row>
    <row r="2359" spans="10:10" x14ac:dyDescent="0.2">
      <c r="J2359" s="525"/>
    </row>
    <row r="2360" spans="10:10" x14ac:dyDescent="0.2">
      <c r="J2360" s="525"/>
    </row>
    <row r="2361" spans="10:10" x14ac:dyDescent="0.2">
      <c r="J2361" s="525"/>
    </row>
    <row r="2362" spans="10:10" x14ac:dyDescent="0.2">
      <c r="J2362" s="525"/>
    </row>
    <row r="2363" spans="10:10" x14ac:dyDescent="0.2">
      <c r="J2363" s="525"/>
    </row>
    <row r="2364" spans="10:10" x14ac:dyDescent="0.2">
      <c r="J2364" s="525"/>
    </row>
    <row r="2365" spans="10:10" x14ac:dyDescent="0.2">
      <c r="J2365" s="525"/>
    </row>
    <row r="2366" spans="10:10" x14ac:dyDescent="0.2">
      <c r="J2366" s="525"/>
    </row>
    <row r="2367" spans="10:10" x14ac:dyDescent="0.2">
      <c r="J2367" s="525"/>
    </row>
    <row r="2368" spans="10:10" x14ac:dyDescent="0.2">
      <c r="J2368" s="525"/>
    </row>
    <row r="2369" spans="10:10" x14ac:dyDescent="0.2">
      <c r="J2369" s="525"/>
    </row>
    <row r="2370" spans="10:10" x14ac:dyDescent="0.2">
      <c r="J2370" s="525"/>
    </row>
    <row r="2371" spans="10:10" x14ac:dyDescent="0.2">
      <c r="J2371" s="525"/>
    </row>
    <row r="2372" spans="10:10" x14ac:dyDescent="0.2">
      <c r="J2372" s="525"/>
    </row>
    <row r="2373" spans="10:10" x14ac:dyDescent="0.2">
      <c r="J2373" s="525"/>
    </row>
    <row r="2374" spans="10:10" x14ac:dyDescent="0.2">
      <c r="J2374" s="525"/>
    </row>
    <row r="2375" spans="10:10" x14ac:dyDescent="0.2">
      <c r="J2375" s="525"/>
    </row>
    <row r="2376" spans="10:10" x14ac:dyDescent="0.2">
      <c r="J2376" s="525"/>
    </row>
    <row r="2377" spans="10:10" x14ac:dyDescent="0.2">
      <c r="J2377" s="525"/>
    </row>
    <row r="2378" spans="10:10" x14ac:dyDescent="0.2">
      <c r="J2378" s="525"/>
    </row>
    <row r="2379" spans="10:10" x14ac:dyDescent="0.2">
      <c r="J2379" s="525"/>
    </row>
    <row r="2380" spans="10:10" x14ac:dyDescent="0.2">
      <c r="J2380" s="525"/>
    </row>
    <row r="2381" spans="10:10" x14ac:dyDescent="0.2">
      <c r="J2381" s="525"/>
    </row>
    <row r="2382" spans="10:10" x14ac:dyDescent="0.2">
      <c r="J2382" s="525"/>
    </row>
    <row r="2383" spans="10:10" x14ac:dyDescent="0.2">
      <c r="J2383" s="525"/>
    </row>
    <row r="2384" spans="10:10" x14ac:dyDescent="0.2">
      <c r="J2384" s="525"/>
    </row>
    <row r="2385" spans="10:10" x14ac:dyDescent="0.2">
      <c r="J2385" s="525"/>
    </row>
    <row r="2386" spans="10:10" x14ac:dyDescent="0.2">
      <c r="J2386" s="525"/>
    </row>
    <row r="2387" spans="10:10" x14ac:dyDescent="0.2">
      <c r="J2387" s="525"/>
    </row>
    <row r="2388" spans="10:10" x14ac:dyDescent="0.2">
      <c r="J2388" s="525"/>
    </row>
    <row r="2389" spans="10:10" x14ac:dyDescent="0.2">
      <c r="J2389" s="525"/>
    </row>
    <row r="2390" spans="10:10" x14ac:dyDescent="0.2">
      <c r="J2390" s="525"/>
    </row>
    <row r="2391" spans="10:10" x14ac:dyDescent="0.2">
      <c r="J2391" s="525"/>
    </row>
    <row r="2392" spans="10:10" x14ac:dyDescent="0.2">
      <c r="J2392" s="525"/>
    </row>
    <row r="2393" spans="10:10" x14ac:dyDescent="0.2">
      <c r="J2393" s="525"/>
    </row>
    <row r="2394" spans="10:10" x14ac:dyDescent="0.2">
      <c r="J2394" s="525"/>
    </row>
    <row r="2395" spans="10:10" x14ac:dyDescent="0.2">
      <c r="J2395" s="525"/>
    </row>
    <row r="2396" spans="10:10" x14ac:dyDescent="0.2">
      <c r="J2396" s="525"/>
    </row>
    <row r="2397" spans="10:10" x14ac:dyDescent="0.2">
      <c r="J2397" s="525"/>
    </row>
    <row r="2398" spans="10:10" x14ac:dyDescent="0.2">
      <c r="J2398" s="525"/>
    </row>
    <row r="2399" spans="10:10" x14ac:dyDescent="0.2">
      <c r="J2399" s="525"/>
    </row>
    <row r="2400" spans="10:10" x14ac:dyDescent="0.2">
      <c r="J2400" s="525"/>
    </row>
    <row r="2401" spans="10:10" x14ac:dyDescent="0.2">
      <c r="J2401" s="525"/>
    </row>
    <row r="2402" spans="10:10" x14ac:dyDescent="0.2">
      <c r="J2402" s="525"/>
    </row>
    <row r="2403" spans="10:10" x14ac:dyDescent="0.2">
      <c r="J2403" s="525"/>
    </row>
    <row r="2404" spans="10:10" x14ac:dyDescent="0.2">
      <c r="J2404" s="525"/>
    </row>
    <row r="2405" spans="10:10" x14ac:dyDescent="0.2">
      <c r="J2405" s="525"/>
    </row>
    <row r="2406" spans="10:10" x14ac:dyDescent="0.2">
      <c r="J2406" s="525"/>
    </row>
    <row r="2407" spans="10:10" x14ac:dyDescent="0.2">
      <c r="J2407" s="525"/>
    </row>
    <row r="2408" spans="10:10" x14ac:dyDescent="0.2">
      <c r="J2408" s="525"/>
    </row>
    <row r="2409" spans="10:10" x14ac:dyDescent="0.2">
      <c r="J2409" s="525"/>
    </row>
    <row r="2410" spans="10:10" x14ac:dyDescent="0.2">
      <c r="J2410" s="525"/>
    </row>
    <row r="2411" spans="10:10" x14ac:dyDescent="0.2">
      <c r="J2411" s="525"/>
    </row>
    <row r="2412" spans="10:10" x14ac:dyDescent="0.2">
      <c r="J2412" s="525"/>
    </row>
    <row r="2413" spans="10:10" x14ac:dyDescent="0.2">
      <c r="J2413" s="525"/>
    </row>
    <row r="2414" spans="10:10" x14ac:dyDescent="0.2">
      <c r="J2414" s="525"/>
    </row>
    <row r="2415" spans="10:10" x14ac:dyDescent="0.2">
      <c r="J2415" s="525"/>
    </row>
    <row r="2416" spans="10:10" x14ac:dyDescent="0.2">
      <c r="J2416" s="525"/>
    </row>
    <row r="2417" spans="10:10" x14ac:dyDescent="0.2">
      <c r="J2417" s="525"/>
    </row>
    <row r="2418" spans="10:10" x14ac:dyDescent="0.2">
      <c r="J2418" s="525"/>
    </row>
    <row r="2419" spans="10:10" x14ac:dyDescent="0.2">
      <c r="J2419" s="525"/>
    </row>
    <row r="2420" spans="10:10" x14ac:dyDescent="0.2">
      <c r="J2420" s="525"/>
    </row>
    <row r="2421" spans="10:10" x14ac:dyDescent="0.2">
      <c r="J2421" s="525"/>
    </row>
    <row r="2422" spans="10:10" x14ac:dyDescent="0.2">
      <c r="J2422" s="525"/>
    </row>
    <row r="2423" spans="10:10" x14ac:dyDescent="0.2">
      <c r="J2423" s="525"/>
    </row>
    <row r="2424" spans="10:10" x14ac:dyDescent="0.2">
      <c r="J2424" s="525"/>
    </row>
    <row r="2425" spans="10:10" x14ac:dyDescent="0.2">
      <c r="J2425" s="525"/>
    </row>
    <row r="2426" spans="10:10" x14ac:dyDescent="0.2">
      <c r="J2426" s="525"/>
    </row>
    <row r="2427" spans="10:10" x14ac:dyDescent="0.2">
      <c r="J2427" s="525"/>
    </row>
    <row r="2428" spans="10:10" x14ac:dyDescent="0.2">
      <c r="J2428" s="525"/>
    </row>
    <row r="2429" spans="10:10" x14ac:dyDescent="0.2">
      <c r="J2429" s="525"/>
    </row>
    <row r="2430" spans="10:10" x14ac:dyDescent="0.2">
      <c r="J2430" s="525"/>
    </row>
    <row r="2431" spans="10:10" x14ac:dyDescent="0.2">
      <c r="J2431" s="525"/>
    </row>
    <row r="2432" spans="10:10" x14ac:dyDescent="0.2">
      <c r="J2432" s="525"/>
    </row>
    <row r="2433" spans="10:10" x14ac:dyDescent="0.2">
      <c r="J2433" s="525"/>
    </row>
    <row r="2434" spans="10:10" x14ac:dyDescent="0.2">
      <c r="J2434" s="525"/>
    </row>
    <row r="2435" spans="10:10" x14ac:dyDescent="0.2">
      <c r="J2435" s="525"/>
    </row>
    <row r="2436" spans="10:10" x14ac:dyDescent="0.2">
      <c r="J2436" s="525"/>
    </row>
    <row r="2437" spans="10:10" x14ac:dyDescent="0.2">
      <c r="J2437" s="525"/>
    </row>
    <row r="2438" spans="10:10" x14ac:dyDescent="0.2">
      <c r="J2438" s="525"/>
    </row>
    <row r="2439" spans="10:10" x14ac:dyDescent="0.2">
      <c r="J2439" s="525"/>
    </row>
    <row r="2440" spans="10:10" x14ac:dyDescent="0.2">
      <c r="J2440" s="525"/>
    </row>
    <row r="2441" spans="10:10" x14ac:dyDescent="0.2">
      <c r="J2441" s="525"/>
    </row>
    <row r="2442" spans="10:10" x14ac:dyDescent="0.2">
      <c r="J2442" s="525"/>
    </row>
    <row r="2443" spans="10:10" x14ac:dyDescent="0.2">
      <c r="J2443" s="525"/>
    </row>
    <row r="2444" spans="10:10" x14ac:dyDescent="0.2">
      <c r="J2444" s="525"/>
    </row>
    <row r="2445" spans="10:10" x14ac:dyDescent="0.2">
      <c r="J2445" s="525"/>
    </row>
    <row r="2446" spans="10:10" x14ac:dyDescent="0.2">
      <c r="J2446" s="525"/>
    </row>
    <row r="2447" spans="10:10" x14ac:dyDescent="0.2">
      <c r="J2447" s="525"/>
    </row>
    <row r="2448" spans="10:10" x14ac:dyDescent="0.2">
      <c r="J2448" s="525"/>
    </row>
    <row r="2449" spans="10:10" x14ac:dyDescent="0.2">
      <c r="J2449" s="525"/>
    </row>
    <row r="2450" spans="10:10" x14ac:dyDescent="0.2">
      <c r="J2450" s="525"/>
    </row>
    <row r="2451" spans="10:10" x14ac:dyDescent="0.2">
      <c r="J2451" s="525"/>
    </row>
    <row r="2452" spans="10:10" x14ac:dyDescent="0.2">
      <c r="J2452" s="525"/>
    </row>
    <row r="2453" spans="10:10" x14ac:dyDescent="0.2">
      <c r="J2453" s="525"/>
    </row>
    <row r="2454" spans="10:10" x14ac:dyDescent="0.2">
      <c r="J2454" s="525"/>
    </row>
    <row r="2455" spans="10:10" x14ac:dyDescent="0.2">
      <c r="J2455" s="525"/>
    </row>
    <row r="2456" spans="10:10" x14ac:dyDescent="0.2">
      <c r="J2456" s="525"/>
    </row>
    <row r="2457" spans="10:10" x14ac:dyDescent="0.2">
      <c r="J2457" s="525"/>
    </row>
    <row r="2458" spans="10:10" x14ac:dyDescent="0.2">
      <c r="J2458" s="525"/>
    </row>
    <row r="2459" spans="10:10" x14ac:dyDescent="0.2">
      <c r="J2459" s="525"/>
    </row>
    <row r="2460" spans="10:10" x14ac:dyDescent="0.2">
      <c r="J2460" s="525"/>
    </row>
    <row r="2461" spans="10:10" x14ac:dyDescent="0.2">
      <c r="J2461" s="525"/>
    </row>
    <row r="2462" spans="10:10" x14ac:dyDescent="0.2">
      <c r="J2462" s="525"/>
    </row>
    <row r="2463" spans="10:10" x14ac:dyDescent="0.2">
      <c r="J2463" s="525"/>
    </row>
    <row r="2464" spans="10:10" x14ac:dyDescent="0.2">
      <c r="J2464" s="525"/>
    </row>
    <row r="2465" spans="10:10" x14ac:dyDescent="0.2">
      <c r="J2465" s="525"/>
    </row>
    <row r="2466" spans="10:10" x14ac:dyDescent="0.2">
      <c r="J2466" s="525"/>
    </row>
    <row r="2467" spans="10:10" x14ac:dyDescent="0.2">
      <c r="J2467" s="525"/>
    </row>
    <row r="2468" spans="10:10" x14ac:dyDescent="0.2">
      <c r="J2468" s="525"/>
    </row>
    <row r="2469" spans="10:10" x14ac:dyDescent="0.2">
      <c r="J2469" s="525"/>
    </row>
    <row r="2470" spans="10:10" x14ac:dyDescent="0.2">
      <c r="J2470" s="525"/>
    </row>
    <row r="2471" spans="10:10" x14ac:dyDescent="0.2">
      <c r="J2471" s="525"/>
    </row>
    <row r="2472" spans="10:10" x14ac:dyDescent="0.2">
      <c r="J2472" s="525"/>
    </row>
    <row r="2473" spans="10:10" x14ac:dyDescent="0.2">
      <c r="J2473" s="525"/>
    </row>
    <row r="2474" spans="10:10" x14ac:dyDescent="0.2">
      <c r="J2474" s="525"/>
    </row>
    <row r="2475" spans="10:10" x14ac:dyDescent="0.2">
      <c r="J2475" s="525"/>
    </row>
    <row r="2476" spans="10:10" x14ac:dyDescent="0.2">
      <c r="J2476" s="525"/>
    </row>
    <row r="2477" spans="10:10" x14ac:dyDescent="0.2">
      <c r="J2477" s="525"/>
    </row>
    <row r="2478" spans="10:10" x14ac:dyDescent="0.2">
      <c r="J2478" s="525"/>
    </row>
    <row r="2479" spans="10:10" x14ac:dyDescent="0.2">
      <c r="J2479" s="525"/>
    </row>
    <row r="2480" spans="10:10" x14ac:dyDescent="0.2">
      <c r="J2480" s="525"/>
    </row>
    <row r="2481" spans="10:10" x14ac:dyDescent="0.2">
      <c r="J2481" s="525"/>
    </row>
    <row r="2482" spans="10:10" x14ac:dyDescent="0.2">
      <c r="J2482" s="525"/>
    </row>
    <row r="2483" spans="10:10" x14ac:dyDescent="0.2">
      <c r="J2483" s="525"/>
    </row>
    <row r="2484" spans="10:10" x14ac:dyDescent="0.2">
      <c r="J2484" s="525"/>
    </row>
    <row r="2485" spans="10:10" x14ac:dyDescent="0.2">
      <c r="J2485" s="525"/>
    </row>
    <row r="2486" spans="10:10" x14ac:dyDescent="0.2">
      <c r="J2486" s="525"/>
    </row>
    <row r="2487" spans="10:10" x14ac:dyDescent="0.2">
      <c r="J2487" s="525"/>
    </row>
    <row r="2488" spans="10:10" x14ac:dyDescent="0.2">
      <c r="J2488" s="525"/>
    </row>
    <row r="2489" spans="10:10" x14ac:dyDescent="0.2">
      <c r="J2489" s="525"/>
    </row>
    <row r="2490" spans="10:10" x14ac:dyDescent="0.2">
      <c r="J2490" s="525"/>
    </row>
    <row r="2491" spans="10:10" x14ac:dyDescent="0.2">
      <c r="J2491" s="525"/>
    </row>
    <row r="2492" spans="10:10" x14ac:dyDescent="0.2">
      <c r="J2492" s="525"/>
    </row>
    <row r="2493" spans="10:10" x14ac:dyDescent="0.2">
      <c r="J2493" s="525"/>
    </row>
    <row r="2494" spans="10:10" x14ac:dyDescent="0.2">
      <c r="J2494" s="525"/>
    </row>
    <row r="2495" spans="10:10" x14ac:dyDescent="0.2">
      <c r="J2495" s="525"/>
    </row>
    <row r="2496" spans="10:10" x14ac:dyDescent="0.2">
      <c r="J2496" s="525"/>
    </row>
    <row r="2497" spans="10:10" x14ac:dyDescent="0.2">
      <c r="J2497" s="525"/>
    </row>
    <row r="2498" spans="10:10" x14ac:dyDescent="0.2">
      <c r="J2498" s="525"/>
    </row>
    <row r="2499" spans="10:10" x14ac:dyDescent="0.2">
      <c r="J2499" s="525"/>
    </row>
    <row r="2500" spans="10:10" x14ac:dyDescent="0.2">
      <c r="J2500" s="525"/>
    </row>
    <row r="2501" spans="10:10" x14ac:dyDescent="0.2">
      <c r="J2501" s="525"/>
    </row>
    <row r="2502" spans="10:10" x14ac:dyDescent="0.2">
      <c r="J2502" s="525"/>
    </row>
    <row r="2503" spans="10:10" x14ac:dyDescent="0.2">
      <c r="J2503" s="525"/>
    </row>
    <row r="2504" spans="10:10" x14ac:dyDescent="0.2">
      <c r="J2504" s="525"/>
    </row>
    <row r="2505" spans="10:10" x14ac:dyDescent="0.2">
      <c r="J2505" s="525"/>
    </row>
    <row r="2506" spans="10:10" x14ac:dyDescent="0.2">
      <c r="J2506" s="525"/>
    </row>
    <row r="2507" spans="10:10" x14ac:dyDescent="0.2">
      <c r="J2507" s="525"/>
    </row>
    <row r="2508" spans="10:10" x14ac:dyDescent="0.2">
      <c r="J2508" s="525"/>
    </row>
    <row r="2509" spans="10:10" x14ac:dyDescent="0.2">
      <c r="J2509" s="525"/>
    </row>
    <row r="2510" spans="10:10" x14ac:dyDescent="0.2">
      <c r="J2510" s="525"/>
    </row>
    <row r="2511" spans="10:10" x14ac:dyDescent="0.2">
      <c r="J2511" s="525"/>
    </row>
    <row r="2512" spans="10:10" x14ac:dyDescent="0.2">
      <c r="J2512" s="525"/>
    </row>
    <row r="2513" spans="10:10" x14ac:dyDescent="0.2">
      <c r="J2513" s="525"/>
    </row>
    <row r="2514" spans="10:10" x14ac:dyDescent="0.2">
      <c r="J2514" s="525"/>
    </row>
    <row r="2515" spans="10:10" x14ac:dyDescent="0.2">
      <c r="J2515" s="525"/>
    </row>
    <row r="2516" spans="10:10" x14ac:dyDescent="0.2">
      <c r="J2516" s="525"/>
    </row>
    <row r="2517" spans="10:10" x14ac:dyDescent="0.2">
      <c r="J2517" s="525"/>
    </row>
    <row r="2518" spans="10:10" x14ac:dyDescent="0.2">
      <c r="J2518" s="525"/>
    </row>
    <row r="2519" spans="10:10" x14ac:dyDescent="0.2">
      <c r="J2519" s="525"/>
    </row>
    <row r="2520" spans="10:10" x14ac:dyDescent="0.2">
      <c r="J2520" s="525"/>
    </row>
    <row r="2521" spans="10:10" x14ac:dyDescent="0.2">
      <c r="J2521" s="525"/>
    </row>
    <row r="2522" spans="10:10" x14ac:dyDescent="0.2">
      <c r="J2522" s="525"/>
    </row>
    <row r="2523" spans="10:10" x14ac:dyDescent="0.2">
      <c r="J2523" s="525"/>
    </row>
    <row r="2524" spans="10:10" x14ac:dyDescent="0.2">
      <c r="J2524" s="525"/>
    </row>
    <row r="2525" spans="10:10" x14ac:dyDescent="0.2">
      <c r="J2525" s="525"/>
    </row>
    <row r="2526" spans="10:10" x14ac:dyDescent="0.2">
      <c r="J2526" s="525"/>
    </row>
    <row r="2527" spans="10:10" x14ac:dyDescent="0.2">
      <c r="J2527" s="525"/>
    </row>
    <row r="2528" spans="10:10" x14ac:dyDescent="0.2">
      <c r="J2528" s="525"/>
    </row>
    <row r="2529" spans="10:10" x14ac:dyDescent="0.2">
      <c r="J2529" s="525"/>
    </row>
    <row r="2530" spans="10:10" x14ac:dyDescent="0.2">
      <c r="J2530" s="525"/>
    </row>
    <row r="2531" spans="10:10" x14ac:dyDescent="0.2">
      <c r="J2531" s="525"/>
    </row>
    <row r="2532" spans="10:10" x14ac:dyDescent="0.2">
      <c r="J2532" s="525"/>
    </row>
    <row r="2533" spans="10:10" x14ac:dyDescent="0.2">
      <c r="J2533" s="525"/>
    </row>
    <row r="2534" spans="10:10" x14ac:dyDescent="0.2">
      <c r="J2534" s="525"/>
    </row>
    <row r="2535" spans="10:10" x14ac:dyDescent="0.2">
      <c r="J2535" s="525"/>
    </row>
    <row r="2536" spans="10:10" x14ac:dyDescent="0.2">
      <c r="J2536" s="525"/>
    </row>
    <row r="2537" spans="10:10" x14ac:dyDescent="0.2">
      <c r="J2537" s="525"/>
    </row>
    <row r="2538" spans="10:10" x14ac:dyDescent="0.2">
      <c r="J2538" s="525"/>
    </row>
    <row r="2539" spans="10:10" x14ac:dyDescent="0.2">
      <c r="J2539" s="525"/>
    </row>
    <row r="2540" spans="10:10" x14ac:dyDescent="0.2">
      <c r="J2540" s="525"/>
    </row>
    <row r="2541" spans="10:10" x14ac:dyDescent="0.2">
      <c r="J2541" s="525"/>
    </row>
    <row r="2542" spans="10:10" x14ac:dyDescent="0.2">
      <c r="J2542" s="525"/>
    </row>
    <row r="2543" spans="10:10" x14ac:dyDescent="0.2">
      <c r="J2543" s="525"/>
    </row>
    <row r="2544" spans="10:10" x14ac:dyDescent="0.2">
      <c r="J2544" s="525"/>
    </row>
    <row r="2545" spans="10:10" x14ac:dyDescent="0.2">
      <c r="J2545" s="525"/>
    </row>
    <row r="2546" spans="10:10" x14ac:dyDescent="0.2">
      <c r="J2546" s="525"/>
    </row>
    <row r="2547" spans="10:10" x14ac:dyDescent="0.2">
      <c r="J2547" s="525"/>
    </row>
    <row r="2548" spans="10:10" x14ac:dyDescent="0.2">
      <c r="J2548" s="525"/>
    </row>
    <row r="2549" spans="10:10" x14ac:dyDescent="0.2">
      <c r="J2549" s="525"/>
    </row>
    <row r="2550" spans="10:10" x14ac:dyDescent="0.2">
      <c r="J2550" s="525"/>
    </row>
    <row r="2551" spans="10:10" x14ac:dyDescent="0.2">
      <c r="J2551" s="525"/>
    </row>
    <row r="2552" spans="10:10" x14ac:dyDescent="0.2">
      <c r="J2552" s="525"/>
    </row>
    <row r="2553" spans="10:10" x14ac:dyDescent="0.2">
      <c r="J2553" s="525"/>
    </row>
    <row r="2554" spans="10:10" x14ac:dyDescent="0.2">
      <c r="J2554" s="525"/>
    </row>
    <row r="2555" spans="10:10" x14ac:dyDescent="0.2">
      <c r="J2555" s="525"/>
    </row>
    <row r="2556" spans="10:10" x14ac:dyDescent="0.2">
      <c r="J2556" s="525"/>
    </row>
    <row r="2557" spans="10:10" x14ac:dyDescent="0.2">
      <c r="J2557" s="525"/>
    </row>
    <row r="2558" spans="10:10" x14ac:dyDescent="0.2">
      <c r="J2558" s="525"/>
    </row>
    <row r="2559" spans="10:10" x14ac:dyDescent="0.2">
      <c r="J2559" s="525"/>
    </row>
    <row r="2560" spans="10:10" x14ac:dyDescent="0.2">
      <c r="J2560" s="525"/>
    </row>
    <row r="2561" spans="10:10" x14ac:dyDescent="0.2">
      <c r="J2561" s="525"/>
    </row>
    <row r="2562" spans="10:10" x14ac:dyDescent="0.2">
      <c r="J2562" s="525"/>
    </row>
    <row r="2563" spans="10:10" x14ac:dyDescent="0.2">
      <c r="J2563" s="525"/>
    </row>
    <row r="2564" spans="10:10" x14ac:dyDescent="0.2">
      <c r="J2564" s="525"/>
    </row>
    <row r="2565" spans="10:10" x14ac:dyDescent="0.2">
      <c r="J2565" s="525"/>
    </row>
    <row r="2566" spans="10:10" x14ac:dyDescent="0.2">
      <c r="J2566" s="525"/>
    </row>
    <row r="2567" spans="10:10" x14ac:dyDescent="0.2">
      <c r="J2567" s="525"/>
    </row>
    <row r="2568" spans="10:10" x14ac:dyDescent="0.2">
      <c r="J2568" s="525"/>
    </row>
    <row r="2569" spans="10:10" x14ac:dyDescent="0.2">
      <c r="J2569" s="525"/>
    </row>
    <row r="2570" spans="10:10" x14ac:dyDescent="0.2">
      <c r="J2570" s="525"/>
    </row>
    <row r="2571" spans="10:10" x14ac:dyDescent="0.2">
      <c r="J2571" s="525"/>
    </row>
    <row r="2572" spans="10:10" x14ac:dyDescent="0.2">
      <c r="J2572" s="525"/>
    </row>
    <row r="2573" spans="10:10" x14ac:dyDescent="0.2">
      <c r="J2573" s="525"/>
    </row>
    <row r="2574" spans="10:10" x14ac:dyDescent="0.2">
      <c r="J2574" s="525"/>
    </row>
    <row r="2575" spans="10:10" x14ac:dyDescent="0.2">
      <c r="J2575" s="525"/>
    </row>
    <row r="2576" spans="10:10" x14ac:dyDescent="0.2">
      <c r="J2576" s="525"/>
    </row>
    <row r="2577" spans="10:10" x14ac:dyDescent="0.2">
      <c r="J2577" s="525"/>
    </row>
    <row r="2578" spans="10:10" x14ac:dyDescent="0.2">
      <c r="J2578" s="525"/>
    </row>
    <row r="2579" spans="10:10" x14ac:dyDescent="0.2">
      <c r="J2579" s="525"/>
    </row>
    <row r="2580" spans="10:10" x14ac:dyDescent="0.2">
      <c r="J2580" s="525"/>
    </row>
    <row r="2581" spans="10:10" x14ac:dyDescent="0.2">
      <c r="J2581" s="525"/>
    </row>
    <row r="2582" spans="10:10" x14ac:dyDescent="0.2">
      <c r="J2582" s="525"/>
    </row>
    <row r="2583" spans="10:10" x14ac:dyDescent="0.2">
      <c r="J2583" s="525"/>
    </row>
    <row r="2584" spans="10:10" x14ac:dyDescent="0.2">
      <c r="J2584" s="525"/>
    </row>
    <row r="2585" spans="10:10" x14ac:dyDescent="0.2">
      <c r="J2585" s="525"/>
    </row>
    <row r="2586" spans="10:10" x14ac:dyDescent="0.2">
      <c r="J2586" s="525"/>
    </row>
    <row r="2587" spans="10:10" x14ac:dyDescent="0.2">
      <c r="J2587" s="525"/>
    </row>
    <row r="2588" spans="10:10" x14ac:dyDescent="0.2">
      <c r="J2588" s="525"/>
    </row>
    <row r="2589" spans="10:10" x14ac:dyDescent="0.2">
      <c r="J2589" s="525"/>
    </row>
    <row r="2590" spans="10:10" x14ac:dyDescent="0.2">
      <c r="J2590" s="525"/>
    </row>
    <row r="2591" spans="10:10" x14ac:dyDescent="0.2">
      <c r="J2591" s="525"/>
    </row>
    <row r="2592" spans="10:10" x14ac:dyDescent="0.2">
      <c r="J2592" s="525"/>
    </row>
    <row r="2593" spans="10:10" x14ac:dyDescent="0.2">
      <c r="J2593" s="525"/>
    </row>
    <row r="2594" spans="10:10" x14ac:dyDescent="0.2">
      <c r="J2594" s="525"/>
    </row>
    <row r="2595" spans="10:10" x14ac:dyDescent="0.2">
      <c r="J2595" s="525"/>
    </row>
    <row r="2596" spans="10:10" x14ac:dyDescent="0.2">
      <c r="J2596" s="525"/>
    </row>
    <row r="2597" spans="10:10" x14ac:dyDescent="0.2">
      <c r="J2597" s="525"/>
    </row>
    <row r="2598" spans="10:10" x14ac:dyDescent="0.2">
      <c r="J2598" s="525"/>
    </row>
    <row r="2599" spans="10:10" x14ac:dyDescent="0.2">
      <c r="J2599" s="525"/>
    </row>
    <row r="2600" spans="10:10" x14ac:dyDescent="0.2">
      <c r="J2600" s="525"/>
    </row>
    <row r="2601" spans="10:10" x14ac:dyDescent="0.2">
      <c r="J2601" s="525"/>
    </row>
    <row r="2602" spans="10:10" x14ac:dyDescent="0.2">
      <c r="J2602" s="525"/>
    </row>
    <row r="2603" spans="10:10" x14ac:dyDescent="0.2">
      <c r="J2603" s="525"/>
    </row>
    <row r="2604" spans="10:10" x14ac:dyDescent="0.2">
      <c r="J2604" s="525"/>
    </row>
    <row r="2605" spans="10:10" x14ac:dyDescent="0.2">
      <c r="J2605" s="525"/>
    </row>
    <row r="2606" spans="10:10" x14ac:dyDescent="0.2">
      <c r="J2606" s="525"/>
    </row>
    <row r="2607" spans="10:10" x14ac:dyDescent="0.2">
      <c r="J2607" s="525"/>
    </row>
    <row r="2608" spans="10:10" x14ac:dyDescent="0.2">
      <c r="J2608" s="525"/>
    </row>
    <row r="2609" spans="10:10" x14ac:dyDescent="0.2">
      <c r="J2609" s="525"/>
    </row>
    <row r="2610" spans="10:10" x14ac:dyDescent="0.2">
      <c r="J2610" s="525"/>
    </row>
    <row r="2611" spans="10:10" x14ac:dyDescent="0.2">
      <c r="J2611" s="525"/>
    </row>
    <row r="2612" spans="10:10" x14ac:dyDescent="0.2">
      <c r="J2612" s="525"/>
    </row>
    <row r="2613" spans="10:10" x14ac:dyDescent="0.2">
      <c r="J2613" s="525"/>
    </row>
    <row r="2614" spans="10:10" x14ac:dyDescent="0.2">
      <c r="J2614" s="525"/>
    </row>
    <row r="2615" spans="10:10" x14ac:dyDescent="0.2">
      <c r="J2615" s="525"/>
    </row>
    <row r="2616" spans="10:10" x14ac:dyDescent="0.2">
      <c r="J2616" s="525"/>
    </row>
    <row r="2617" spans="10:10" x14ac:dyDescent="0.2">
      <c r="J2617" s="525"/>
    </row>
    <row r="2618" spans="10:10" x14ac:dyDescent="0.2">
      <c r="J2618" s="525"/>
    </row>
    <row r="2619" spans="10:10" x14ac:dyDescent="0.2">
      <c r="J2619" s="525"/>
    </row>
    <row r="2620" spans="10:10" x14ac:dyDescent="0.2">
      <c r="J2620" s="525"/>
    </row>
    <row r="2621" spans="10:10" x14ac:dyDescent="0.2">
      <c r="J2621" s="525"/>
    </row>
    <row r="2622" spans="10:10" x14ac:dyDescent="0.2">
      <c r="J2622" s="525"/>
    </row>
    <row r="2623" spans="10:10" x14ac:dyDescent="0.2">
      <c r="J2623" s="525"/>
    </row>
    <row r="2624" spans="10:10" x14ac:dyDescent="0.2">
      <c r="J2624" s="525"/>
    </row>
    <row r="2625" spans="10:10" x14ac:dyDescent="0.2">
      <c r="J2625" s="525"/>
    </row>
    <row r="2626" spans="10:10" x14ac:dyDescent="0.2">
      <c r="J2626" s="525"/>
    </row>
    <row r="2627" spans="10:10" x14ac:dyDescent="0.2">
      <c r="J2627" s="525"/>
    </row>
    <row r="2628" spans="10:10" x14ac:dyDescent="0.2">
      <c r="J2628" s="525"/>
    </row>
    <row r="2629" spans="10:10" x14ac:dyDescent="0.2">
      <c r="J2629" s="525"/>
    </row>
    <row r="2630" spans="10:10" x14ac:dyDescent="0.2">
      <c r="J2630" s="525"/>
    </row>
    <row r="2631" spans="10:10" x14ac:dyDescent="0.2">
      <c r="J2631" s="525"/>
    </row>
    <row r="2632" spans="10:10" x14ac:dyDescent="0.2">
      <c r="J2632" s="525"/>
    </row>
    <row r="2633" spans="10:10" x14ac:dyDescent="0.2">
      <c r="J2633" s="525"/>
    </row>
    <row r="2634" spans="10:10" x14ac:dyDescent="0.2">
      <c r="J2634" s="525"/>
    </row>
    <row r="2635" spans="10:10" x14ac:dyDescent="0.2">
      <c r="J2635" s="525"/>
    </row>
    <row r="2636" spans="10:10" x14ac:dyDescent="0.2">
      <c r="J2636" s="525"/>
    </row>
    <row r="2637" spans="10:10" x14ac:dyDescent="0.2">
      <c r="J2637" s="525"/>
    </row>
    <row r="2638" spans="10:10" x14ac:dyDescent="0.2">
      <c r="J2638" s="525"/>
    </row>
    <row r="2639" spans="10:10" x14ac:dyDescent="0.2">
      <c r="J2639" s="525"/>
    </row>
    <row r="2640" spans="10:10" x14ac:dyDescent="0.2">
      <c r="J2640" s="525"/>
    </row>
    <row r="2641" spans="10:10" x14ac:dyDescent="0.2">
      <c r="J2641" s="525"/>
    </row>
    <row r="2642" spans="10:10" x14ac:dyDescent="0.2">
      <c r="J2642" s="525"/>
    </row>
    <row r="2643" spans="10:10" x14ac:dyDescent="0.2">
      <c r="J2643" s="525"/>
    </row>
    <row r="2644" spans="10:10" x14ac:dyDescent="0.2">
      <c r="J2644" s="525"/>
    </row>
    <row r="2645" spans="10:10" x14ac:dyDescent="0.2">
      <c r="J2645" s="525"/>
    </row>
    <row r="2646" spans="10:10" x14ac:dyDescent="0.2">
      <c r="J2646" s="525"/>
    </row>
    <row r="2647" spans="10:10" x14ac:dyDescent="0.2">
      <c r="J2647" s="525"/>
    </row>
    <row r="2648" spans="10:10" x14ac:dyDescent="0.2">
      <c r="J2648" s="525"/>
    </row>
    <row r="2649" spans="10:10" x14ac:dyDescent="0.2">
      <c r="J2649" s="525"/>
    </row>
    <row r="2650" spans="10:10" x14ac:dyDescent="0.2">
      <c r="J2650" s="525"/>
    </row>
    <row r="2651" spans="10:10" x14ac:dyDescent="0.2">
      <c r="J2651" s="525"/>
    </row>
    <row r="2652" spans="10:10" x14ac:dyDescent="0.2">
      <c r="J2652" s="525"/>
    </row>
    <row r="2653" spans="10:10" x14ac:dyDescent="0.2">
      <c r="J2653" s="525"/>
    </row>
    <row r="2654" spans="10:10" x14ac:dyDescent="0.2">
      <c r="J2654" s="525"/>
    </row>
    <row r="2655" spans="10:10" x14ac:dyDescent="0.2">
      <c r="J2655" s="525"/>
    </row>
    <row r="2656" spans="10:10" x14ac:dyDescent="0.2">
      <c r="J2656" s="525"/>
    </row>
    <row r="2657" spans="10:10" x14ac:dyDescent="0.2">
      <c r="J2657" s="525"/>
    </row>
    <row r="2658" spans="10:10" x14ac:dyDescent="0.2">
      <c r="J2658" s="525"/>
    </row>
    <row r="2659" spans="10:10" x14ac:dyDescent="0.2">
      <c r="J2659" s="525"/>
    </row>
    <row r="2660" spans="10:10" x14ac:dyDescent="0.2">
      <c r="J2660" s="525"/>
    </row>
    <row r="2661" spans="10:10" x14ac:dyDescent="0.2">
      <c r="J2661" s="525"/>
    </row>
    <row r="2662" spans="10:10" x14ac:dyDescent="0.2">
      <c r="J2662" s="525"/>
    </row>
    <row r="2663" spans="10:10" x14ac:dyDescent="0.2">
      <c r="J2663" s="525"/>
    </row>
    <row r="2664" spans="10:10" x14ac:dyDescent="0.2">
      <c r="J2664" s="525"/>
    </row>
    <row r="2665" spans="10:10" x14ac:dyDescent="0.2">
      <c r="J2665" s="525"/>
    </row>
    <row r="2666" spans="10:10" x14ac:dyDescent="0.2">
      <c r="J2666" s="525"/>
    </row>
    <row r="2667" spans="10:10" x14ac:dyDescent="0.2">
      <c r="J2667" s="525"/>
    </row>
    <row r="2668" spans="10:10" x14ac:dyDescent="0.2">
      <c r="J2668" s="525"/>
    </row>
    <row r="2669" spans="10:10" x14ac:dyDescent="0.2">
      <c r="J2669" s="525"/>
    </row>
    <row r="2670" spans="10:10" x14ac:dyDescent="0.2">
      <c r="J2670" s="525"/>
    </row>
    <row r="2671" spans="10:10" x14ac:dyDescent="0.2">
      <c r="J2671" s="525"/>
    </row>
    <row r="2672" spans="10:10" x14ac:dyDescent="0.2">
      <c r="J2672" s="525"/>
    </row>
    <row r="2673" spans="10:10" x14ac:dyDescent="0.2">
      <c r="J2673" s="525"/>
    </row>
    <row r="2674" spans="10:10" x14ac:dyDescent="0.2">
      <c r="J2674" s="525"/>
    </row>
    <row r="2675" spans="10:10" x14ac:dyDescent="0.2">
      <c r="J2675" s="525"/>
    </row>
    <row r="2676" spans="10:10" x14ac:dyDescent="0.2">
      <c r="J2676" s="525"/>
    </row>
    <row r="2677" spans="10:10" x14ac:dyDescent="0.2">
      <c r="J2677" s="525"/>
    </row>
    <row r="2678" spans="10:10" x14ac:dyDescent="0.2">
      <c r="J2678" s="525"/>
    </row>
    <row r="2679" spans="10:10" x14ac:dyDescent="0.2">
      <c r="J2679" s="525"/>
    </row>
    <row r="2680" spans="10:10" x14ac:dyDescent="0.2">
      <c r="J2680" s="525"/>
    </row>
    <row r="2681" spans="10:10" x14ac:dyDescent="0.2">
      <c r="J2681" s="525"/>
    </row>
    <row r="2682" spans="10:10" x14ac:dyDescent="0.2">
      <c r="J2682" s="525"/>
    </row>
    <row r="2683" spans="10:10" x14ac:dyDescent="0.2">
      <c r="J2683" s="525"/>
    </row>
    <row r="2684" spans="10:10" x14ac:dyDescent="0.2">
      <c r="J2684" s="525"/>
    </row>
    <row r="2685" spans="10:10" x14ac:dyDescent="0.2">
      <c r="J2685" s="525"/>
    </row>
    <row r="2686" spans="10:10" x14ac:dyDescent="0.2">
      <c r="J2686" s="525"/>
    </row>
    <row r="2687" spans="10:10" x14ac:dyDescent="0.2">
      <c r="J2687" s="525"/>
    </row>
    <row r="2688" spans="10:10" x14ac:dyDescent="0.2">
      <c r="J2688" s="525"/>
    </row>
    <row r="2689" spans="10:10" x14ac:dyDescent="0.2">
      <c r="J2689" s="525"/>
    </row>
    <row r="2690" spans="10:10" x14ac:dyDescent="0.2">
      <c r="J2690" s="525"/>
    </row>
    <row r="2691" spans="10:10" x14ac:dyDescent="0.2">
      <c r="J2691" s="525"/>
    </row>
    <row r="2692" spans="10:10" x14ac:dyDescent="0.2">
      <c r="J2692" s="525"/>
    </row>
    <row r="2693" spans="10:10" x14ac:dyDescent="0.2">
      <c r="J2693" s="525"/>
    </row>
    <row r="2694" spans="10:10" x14ac:dyDescent="0.2">
      <c r="J2694" s="525"/>
    </row>
    <row r="2695" spans="10:10" x14ac:dyDescent="0.2">
      <c r="J2695" s="525"/>
    </row>
    <row r="2696" spans="10:10" x14ac:dyDescent="0.2">
      <c r="J2696" s="525"/>
    </row>
    <row r="2697" spans="10:10" x14ac:dyDescent="0.2">
      <c r="J2697" s="525"/>
    </row>
    <row r="2698" spans="10:10" x14ac:dyDescent="0.2">
      <c r="J2698" s="525"/>
    </row>
    <row r="2699" spans="10:10" x14ac:dyDescent="0.2">
      <c r="J2699" s="525"/>
    </row>
    <row r="2700" spans="10:10" x14ac:dyDescent="0.2">
      <c r="J2700" s="525"/>
    </row>
    <row r="2701" spans="10:10" x14ac:dyDescent="0.2">
      <c r="J2701" s="525"/>
    </row>
    <row r="2702" spans="10:10" x14ac:dyDescent="0.2">
      <c r="J2702" s="525"/>
    </row>
    <row r="2703" spans="10:10" x14ac:dyDescent="0.2">
      <c r="J2703" s="525"/>
    </row>
    <row r="2704" spans="10:10" x14ac:dyDescent="0.2">
      <c r="J2704" s="525"/>
    </row>
    <row r="2705" spans="10:10" x14ac:dyDescent="0.2">
      <c r="J2705" s="525"/>
    </row>
    <row r="2706" spans="10:10" x14ac:dyDescent="0.2">
      <c r="J2706" s="525"/>
    </row>
    <row r="2707" spans="10:10" x14ac:dyDescent="0.2">
      <c r="J2707" s="525"/>
    </row>
    <row r="2708" spans="10:10" x14ac:dyDescent="0.2">
      <c r="J2708" s="525"/>
    </row>
    <row r="2709" spans="10:10" x14ac:dyDescent="0.2">
      <c r="J2709" s="525"/>
    </row>
    <row r="2710" spans="10:10" x14ac:dyDescent="0.2">
      <c r="J2710" s="525"/>
    </row>
    <row r="2711" spans="10:10" x14ac:dyDescent="0.2">
      <c r="J2711" s="525"/>
    </row>
    <row r="2712" spans="10:10" x14ac:dyDescent="0.2">
      <c r="J2712" s="525"/>
    </row>
    <row r="2713" spans="10:10" x14ac:dyDescent="0.2">
      <c r="J2713" s="525"/>
    </row>
    <row r="2714" spans="10:10" x14ac:dyDescent="0.2">
      <c r="J2714" s="525"/>
    </row>
    <row r="2715" spans="10:10" x14ac:dyDescent="0.2">
      <c r="J2715" s="525"/>
    </row>
    <row r="2716" spans="10:10" x14ac:dyDescent="0.2">
      <c r="J2716" s="525"/>
    </row>
    <row r="2717" spans="10:10" x14ac:dyDescent="0.2">
      <c r="J2717" s="525"/>
    </row>
    <row r="2718" spans="10:10" x14ac:dyDescent="0.2">
      <c r="J2718" s="525"/>
    </row>
    <row r="2719" spans="10:10" x14ac:dyDescent="0.2">
      <c r="J2719" s="525"/>
    </row>
    <row r="2720" spans="10:10" x14ac:dyDescent="0.2">
      <c r="J2720" s="525"/>
    </row>
    <row r="2721" spans="10:10" x14ac:dyDescent="0.2">
      <c r="J2721" s="525"/>
    </row>
    <row r="2722" spans="10:10" x14ac:dyDescent="0.2">
      <c r="J2722" s="525"/>
    </row>
    <row r="2723" spans="10:10" x14ac:dyDescent="0.2">
      <c r="J2723" s="525"/>
    </row>
    <row r="2724" spans="10:10" x14ac:dyDescent="0.2">
      <c r="J2724" s="525"/>
    </row>
    <row r="2725" spans="10:10" x14ac:dyDescent="0.2">
      <c r="J2725" s="525"/>
    </row>
    <row r="2726" spans="10:10" x14ac:dyDescent="0.2">
      <c r="J2726" s="525"/>
    </row>
    <row r="2727" spans="10:10" x14ac:dyDescent="0.2">
      <c r="J2727" s="525"/>
    </row>
    <row r="2728" spans="10:10" x14ac:dyDescent="0.2">
      <c r="J2728" s="525"/>
    </row>
    <row r="2729" spans="10:10" x14ac:dyDescent="0.2">
      <c r="J2729" s="525"/>
    </row>
    <row r="2730" spans="10:10" x14ac:dyDescent="0.2">
      <c r="J2730" s="525"/>
    </row>
    <row r="2731" spans="10:10" x14ac:dyDescent="0.2">
      <c r="J2731" s="525"/>
    </row>
    <row r="2732" spans="10:10" x14ac:dyDescent="0.2">
      <c r="J2732" s="525"/>
    </row>
    <row r="2733" spans="10:10" x14ac:dyDescent="0.2">
      <c r="J2733" s="525"/>
    </row>
    <row r="2734" spans="10:10" x14ac:dyDescent="0.2">
      <c r="J2734" s="525"/>
    </row>
    <row r="2735" spans="10:10" x14ac:dyDescent="0.2">
      <c r="J2735" s="525"/>
    </row>
    <row r="2736" spans="10:10" x14ac:dyDescent="0.2">
      <c r="J2736" s="525"/>
    </row>
    <row r="2737" spans="10:10" x14ac:dyDescent="0.2">
      <c r="J2737" s="525"/>
    </row>
    <row r="2738" spans="10:10" x14ac:dyDescent="0.2">
      <c r="J2738" s="525"/>
    </row>
    <row r="2739" spans="10:10" x14ac:dyDescent="0.2">
      <c r="J2739" s="525"/>
    </row>
    <row r="2740" spans="10:10" x14ac:dyDescent="0.2">
      <c r="J2740" s="525"/>
    </row>
    <row r="2741" spans="10:10" x14ac:dyDescent="0.2">
      <c r="J2741" s="525"/>
    </row>
    <row r="2742" spans="10:10" x14ac:dyDescent="0.2">
      <c r="J2742" s="525"/>
    </row>
    <row r="2743" spans="10:10" x14ac:dyDescent="0.2">
      <c r="J2743" s="525"/>
    </row>
    <row r="2744" spans="10:10" x14ac:dyDescent="0.2">
      <c r="J2744" s="525"/>
    </row>
    <row r="2745" spans="10:10" x14ac:dyDescent="0.2">
      <c r="J2745" s="525"/>
    </row>
    <row r="2746" spans="10:10" x14ac:dyDescent="0.2">
      <c r="J2746" s="525"/>
    </row>
    <row r="2747" spans="10:10" x14ac:dyDescent="0.2">
      <c r="J2747" s="525"/>
    </row>
    <row r="2748" spans="10:10" x14ac:dyDescent="0.2">
      <c r="J2748" s="525"/>
    </row>
    <row r="2749" spans="10:10" x14ac:dyDescent="0.2">
      <c r="J2749" s="525"/>
    </row>
    <row r="2750" spans="10:10" x14ac:dyDescent="0.2">
      <c r="J2750" s="525"/>
    </row>
    <row r="2751" spans="10:10" x14ac:dyDescent="0.2">
      <c r="J2751" s="525"/>
    </row>
    <row r="2752" spans="10:10" x14ac:dyDescent="0.2">
      <c r="J2752" s="525"/>
    </row>
    <row r="2753" spans="10:10" x14ac:dyDescent="0.2">
      <c r="J2753" s="525"/>
    </row>
    <row r="2754" spans="10:10" x14ac:dyDescent="0.2">
      <c r="J2754" s="525"/>
    </row>
    <row r="2755" spans="10:10" x14ac:dyDescent="0.2">
      <c r="J2755" s="525"/>
    </row>
    <row r="2756" spans="10:10" x14ac:dyDescent="0.2">
      <c r="J2756" s="525"/>
    </row>
    <row r="2757" spans="10:10" x14ac:dyDescent="0.2">
      <c r="J2757" s="525"/>
    </row>
    <row r="2758" spans="10:10" x14ac:dyDescent="0.2">
      <c r="J2758" s="525"/>
    </row>
    <row r="2759" spans="10:10" x14ac:dyDescent="0.2">
      <c r="J2759" s="525"/>
    </row>
    <row r="2760" spans="10:10" x14ac:dyDescent="0.2">
      <c r="J2760" s="525"/>
    </row>
    <row r="2761" spans="10:10" x14ac:dyDescent="0.2">
      <c r="J2761" s="525"/>
    </row>
    <row r="2762" spans="10:10" x14ac:dyDescent="0.2">
      <c r="J2762" s="525"/>
    </row>
    <row r="2763" spans="10:10" x14ac:dyDescent="0.2">
      <c r="J2763" s="525"/>
    </row>
    <row r="2764" spans="10:10" x14ac:dyDescent="0.2">
      <c r="J2764" s="525"/>
    </row>
    <row r="2765" spans="10:10" x14ac:dyDescent="0.2">
      <c r="J2765" s="525"/>
    </row>
    <row r="2766" spans="10:10" x14ac:dyDescent="0.2">
      <c r="J2766" s="525"/>
    </row>
    <row r="2767" spans="10:10" x14ac:dyDescent="0.2">
      <c r="J2767" s="525"/>
    </row>
    <row r="2768" spans="10:10" x14ac:dyDescent="0.2">
      <c r="J2768" s="525"/>
    </row>
    <row r="2769" spans="10:10" x14ac:dyDescent="0.2">
      <c r="J2769" s="525"/>
    </row>
    <row r="2770" spans="10:10" x14ac:dyDescent="0.2">
      <c r="J2770" s="525"/>
    </row>
    <row r="2771" spans="10:10" x14ac:dyDescent="0.2">
      <c r="J2771" s="525"/>
    </row>
    <row r="2772" spans="10:10" x14ac:dyDescent="0.2">
      <c r="J2772" s="525"/>
    </row>
    <row r="2773" spans="10:10" x14ac:dyDescent="0.2">
      <c r="J2773" s="525"/>
    </row>
    <row r="2774" spans="10:10" x14ac:dyDescent="0.2">
      <c r="J2774" s="525"/>
    </row>
    <row r="2775" spans="10:10" x14ac:dyDescent="0.2">
      <c r="J2775" s="525"/>
    </row>
    <row r="2776" spans="10:10" x14ac:dyDescent="0.2">
      <c r="J2776" s="525"/>
    </row>
    <row r="2777" spans="10:10" x14ac:dyDescent="0.2">
      <c r="J2777" s="525"/>
    </row>
    <row r="2778" spans="10:10" x14ac:dyDescent="0.2">
      <c r="J2778" s="525"/>
    </row>
    <row r="2779" spans="10:10" x14ac:dyDescent="0.2">
      <c r="J2779" s="525"/>
    </row>
    <row r="2780" spans="10:10" x14ac:dyDescent="0.2">
      <c r="J2780" s="525"/>
    </row>
    <row r="2781" spans="10:10" x14ac:dyDescent="0.2">
      <c r="J2781" s="525"/>
    </row>
    <row r="2782" spans="10:10" x14ac:dyDescent="0.2">
      <c r="J2782" s="525"/>
    </row>
    <row r="2783" spans="10:10" x14ac:dyDescent="0.2">
      <c r="J2783" s="525"/>
    </row>
    <row r="2784" spans="10:10" x14ac:dyDescent="0.2">
      <c r="J2784" s="525"/>
    </row>
    <row r="2785" spans="10:10" x14ac:dyDescent="0.2">
      <c r="J2785" s="525"/>
    </row>
    <row r="2786" spans="10:10" x14ac:dyDescent="0.2">
      <c r="J2786" s="525"/>
    </row>
    <row r="2787" spans="10:10" x14ac:dyDescent="0.2">
      <c r="J2787" s="525"/>
    </row>
    <row r="2788" spans="10:10" x14ac:dyDescent="0.2">
      <c r="J2788" s="525"/>
    </row>
    <row r="2789" spans="10:10" x14ac:dyDescent="0.2">
      <c r="J2789" s="525"/>
    </row>
    <row r="2790" spans="10:10" x14ac:dyDescent="0.2">
      <c r="J2790" s="525"/>
    </row>
    <row r="2791" spans="10:10" x14ac:dyDescent="0.2">
      <c r="J2791" s="525"/>
    </row>
    <row r="2792" spans="10:10" x14ac:dyDescent="0.2">
      <c r="J2792" s="525"/>
    </row>
    <row r="2793" spans="10:10" x14ac:dyDescent="0.2">
      <c r="J2793" s="525"/>
    </row>
    <row r="2794" spans="10:10" x14ac:dyDescent="0.2">
      <c r="J2794" s="525"/>
    </row>
    <row r="2795" spans="10:10" x14ac:dyDescent="0.2">
      <c r="J2795" s="525"/>
    </row>
    <row r="2796" spans="10:10" x14ac:dyDescent="0.2">
      <c r="J2796" s="525"/>
    </row>
    <row r="2797" spans="10:10" x14ac:dyDescent="0.2">
      <c r="J2797" s="525"/>
    </row>
    <row r="2798" spans="10:10" x14ac:dyDescent="0.2">
      <c r="J2798" s="525"/>
    </row>
    <row r="2799" spans="10:10" x14ac:dyDescent="0.2">
      <c r="J2799" s="525"/>
    </row>
    <row r="2800" spans="10:10" x14ac:dyDescent="0.2">
      <c r="J2800" s="525"/>
    </row>
    <row r="2801" spans="10:10" x14ac:dyDescent="0.2">
      <c r="J2801" s="525"/>
    </row>
    <row r="2802" spans="10:10" x14ac:dyDescent="0.2">
      <c r="J2802" s="525"/>
    </row>
    <row r="2803" spans="10:10" x14ac:dyDescent="0.2">
      <c r="J2803" s="525"/>
    </row>
    <row r="2804" spans="10:10" x14ac:dyDescent="0.2">
      <c r="J2804" s="525"/>
    </row>
    <row r="2805" spans="10:10" x14ac:dyDescent="0.2">
      <c r="J2805" s="525"/>
    </row>
    <row r="2806" spans="10:10" x14ac:dyDescent="0.2">
      <c r="J2806" s="525"/>
    </row>
    <row r="2807" spans="10:10" x14ac:dyDescent="0.2">
      <c r="J2807" s="525"/>
    </row>
    <row r="2808" spans="10:10" x14ac:dyDescent="0.2">
      <c r="J2808" s="525"/>
    </row>
    <row r="2809" spans="10:10" x14ac:dyDescent="0.2">
      <c r="J2809" s="525"/>
    </row>
    <row r="2810" spans="10:10" x14ac:dyDescent="0.2">
      <c r="J2810" s="525"/>
    </row>
    <row r="2811" spans="10:10" x14ac:dyDescent="0.2">
      <c r="J2811" s="525"/>
    </row>
    <row r="2812" spans="10:10" x14ac:dyDescent="0.2">
      <c r="J2812" s="525"/>
    </row>
    <row r="2813" spans="10:10" x14ac:dyDescent="0.2">
      <c r="J2813" s="525"/>
    </row>
    <row r="2814" spans="10:10" x14ac:dyDescent="0.2">
      <c r="J2814" s="525"/>
    </row>
    <row r="2815" spans="10:10" x14ac:dyDescent="0.2">
      <c r="J2815" s="525"/>
    </row>
    <row r="2816" spans="10:10" x14ac:dyDescent="0.2">
      <c r="J2816" s="525"/>
    </row>
    <row r="2817" spans="10:10" x14ac:dyDescent="0.2">
      <c r="J2817" s="525"/>
    </row>
    <row r="2818" spans="10:10" x14ac:dyDescent="0.2">
      <c r="J2818" s="525"/>
    </row>
    <row r="2819" spans="10:10" x14ac:dyDescent="0.2">
      <c r="J2819" s="525"/>
    </row>
    <row r="2820" spans="10:10" x14ac:dyDescent="0.2">
      <c r="J2820" s="525"/>
    </row>
    <row r="2821" spans="10:10" x14ac:dyDescent="0.2">
      <c r="J2821" s="525"/>
    </row>
    <row r="2822" spans="10:10" x14ac:dyDescent="0.2">
      <c r="J2822" s="525"/>
    </row>
    <row r="2823" spans="10:10" x14ac:dyDescent="0.2">
      <c r="J2823" s="525"/>
    </row>
    <row r="2824" spans="10:10" x14ac:dyDescent="0.2">
      <c r="J2824" s="525"/>
    </row>
    <row r="2825" spans="10:10" x14ac:dyDescent="0.2">
      <c r="J2825" s="525"/>
    </row>
    <row r="2826" spans="10:10" x14ac:dyDescent="0.2">
      <c r="J2826" s="525"/>
    </row>
    <row r="2827" spans="10:10" x14ac:dyDescent="0.2">
      <c r="J2827" s="525"/>
    </row>
    <row r="2828" spans="10:10" x14ac:dyDescent="0.2">
      <c r="J2828" s="525"/>
    </row>
    <row r="2829" spans="10:10" x14ac:dyDescent="0.2">
      <c r="J2829" s="525"/>
    </row>
    <row r="2830" spans="10:10" x14ac:dyDescent="0.2">
      <c r="J2830" s="525"/>
    </row>
    <row r="2831" spans="10:10" x14ac:dyDescent="0.2">
      <c r="J2831" s="525"/>
    </row>
    <row r="2832" spans="10:10" x14ac:dyDescent="0.2">
      <c r="J2832" s="525"/>
    </row>
    <row r="2833" spans="10:10" x14ac:dyDescent="0.2">
      <c r="J2833" s="525"/>
    </row>
    <row r="2834" spans="10:10" x14ac:dyDescent="0.2">
      <c r="J2834" s="525"/>
    </row>
    <row r="2835" spans="10:10" x14ac:dyDescent="0.2">
      <c r="J2835" s="525"/>
    </row>
    <row r="2836" spans="10:10" x14ac:dyDescent="0.2">
      <c r="J2836" s="525"/>
    </row>
    <row r="2837" spans="10:10" x14ac:dyDescent="0.2">
      <c r="J2837" s="525"/>
    </row>
    <row r="2838" spans="10:10" x14ac:dyDescent="0.2">
      <c r="J2838" s="525"/>
    </row>
    <row r="2839" spans="10:10" x14ac:dyDescent="0.2">
      <c r="J2839" s="525"/>
    </row>
    <row r="2840" spans="10:10" x14ac:dyDescent="0.2">
      <c r="J2840" s="525"/>
    </row>
    <row r="2841" spans="10:10" x14ac:dyDescent="0.2">
      <c r="J2841" s="525"/>
    </row>
    <row r="2842" spans="10:10" x14ac:dyDescent="0.2">
      <c r="J2842" s="525"/>
    </row>
    <row r="2843" spans="10:10" x14ac:dyDescent="0.2">
      <c r="J2843" s="525"/>
    </row>
    <row r="2844" spans="10:10" x14ac:dyDescent="0.2">
      <c r="J2844" s="525"/>
    </row>
    <row r="2845" spans="10:10" x14ac:dyDescent="0.2">
      <c r="J2845" s="525"/>
    </row>
    <row r="2846" spans="10:10" x14ac:dyDescent="0.2">
      <c r="J2846" s="525"/>
    </row>
    <row r="2847" spans="10:10" x14ac:dyDescent="0.2">
      <c r="J2847" s="525"/>
    </row>
    <row r="2848" spans="10:10" x14ac:dyDescent="0.2">
      <c r="J2848" s="525"/>
    </row>
    <row r="2849" spans="10:10" x14ac:dyDescent="0.2">
      <c r="J2849" s="525"/>
    </row>
    <row r="2850" spans="10:10" x14ac:dyDescent="0.2">
      <c r="J2850" s="525"/>
    </row>
    <row r="2851" spans="10:10" x14ac:dyDescent="0.2">
      <c r="J2851" s="525"/>
    </row>
    <row r="2852" spans="10:10" x14ac:dyDescent="0.2">
      <c r="J2852" s="525"/>
    </row>
    <row r="2853" spans="10:10" x14ac:dyDescent="0.2">
      <c r="J2853" s="525"/>
    </row>
    <row r="2854" spans="10:10" x14ac:dyDescent="0.2">
      <c r="J2854" s="525"/>
    </row>
    <row r="2855" spans="10:10" x14ac:dyDescent="0.2">
      <c r="J2855" s="525"/>
    </row>
    <row r="2856" spans="10:10" x14ac:dyDescent="0.2">
      <c r="J2856" s="525"/>
    </row>
    <row r="2857" spans="10:10" x14ac:dyDescent="0.2">
      <c r="J2857" s="525"/>
    </row>
    <row r="2858" spans="10:10" x14ac:dyDescent="0.2">
      <c r="J2858" s="525"/>
    </row>
    <row r="2859" spans="10:10" x14ac:dyDescent="0.2">
      <c r="J2859" s="525"/>
    </row>
    <row r="2860" spans="10:10" x14ac:dyDescent="0.2">
      <c r="J2860" s="525"/>
    </row>
    <row r="2861" spans="10:10" x14ac:dyDescent="0.2">
      <c r="J2861" s="525"/>
    </row>
    <row r="2862" spans="10:10" x14ac:dyDescent="0.2">
      <c r="J2862" s="525"/>
    </row>
    <row r="2863" spans="10:10" x14ac:dyDescent="0.2">
      <c r="J2863" s="525"/>
    </row>
    <row r="2864" spans="10:10" x14ac:dyDescent="0.2">
      <c r="J2864" s="525"/>
    </row>
    <row r="2865" spans="10:10" x14ac:dyDescent="0.2">
      <c r="J2865" s="525"/>
    </row>
    <row r="2866" spans="10:10" x14ac:dyDescent="0.2">
      <c r="J2866" s="525"/>
    </row>
    <row r="2867" spans="10:10" x14ac:dyDescent="0.2">
      <c r="J2867" s="525"/>
    </row>
    <row r="2868" spans="10:10" x14ac:dyDescent="0.2">
      <c r="J2868" s="525"/>
    </row>
    <row r="2869" spans="10:10" x14ac:dyDescent="0.2">
      <c r="J2869" s="525"/>
    </row>
    <row r="2870" spans="10:10" x14ac:dyDescent="0.2">
      <c r="J2870" s="525"/>
    </row>
    <row r="2871" spans="10:10" x14ac:dyDescent="0.2">
      <c r="J2871" s="525"/>
    </row>
    <row r="2872" spans="10:10" x14ac:dyDescent="0.2">
      <c r="J2872" s="525"/>
    </row>
    <row r="2873" spans="10:10" x14ac:dyDescent="0.2">
      <c r="J2873" s="525"/>
    </row>
    <row r="2874" spans="10:10" x14ac:dyDescent="0.2">
      <c r="J2874" s="525"/>
    </row>
    <row r="2875" spans="10:10" x14ac:dyDescent="0.2">
      <c r="J2875" s="525"/>
    </row>
    <row r="2876" spans="10:10" x14ac:dyDescent="0.2">
      <c r="J2876" s="525"/>
    </row>
    <row r="2877" spans="10:10" x14ac:dyDescent="0.2">
      <c r="J2877" s="525"/>
    </row>
    <row r="2878" spans="10:10" x14ac:dyDescent="0.2">
      <c r="J2878" s="525"/>
    </row>
    <row r="2879" spans="10:10" x14ac:dyDescent="0.2">
      <c r="J2879" s="525"/>
    </row>
    <row r="2880" spans="10:10" x14ac:dyDescent="0.2">
      <c r="J2880" s="525"/>
    </row>
    <row r="2881" spans="10:10" x14ac:dyDescent="0.2">
      <c r="J2881" s="525"/>
    </row>
    <row r="2882" spans="10:10" x14ac:dyDescent="0.2">
      <c r="J2882" s="525"/>
    </row>
    <row r="2883" spans="10:10" x14ac:dyDescent="0.2">
      <c r="J2883" s="525"/>
    </row>
    <row r="2884" spans="10:10" x14ac:dyDescent="0.2">
      <c r="J2884" s="525"/>
    </row>
    <row r="2885" spans="10:10" x14ac:dyDescent="0.2">
      <c r="J2885" s="525"/>
    </row>
    <row r="2886" spans="10:10" x14ac:dyDescent="0.2">
      <c r="J2886" s="525"/>
    </row>
    <row r="2887" spans="10:10" x14ac:dyDescent="0.2">
      <c r="J2887" s="525"/>
    </row>
    <row r="2888" spans="10:10" x14ac:dyDescent="0.2">
      <c r="J2888" s="525"/>
    </row>
    <row r="2889" spans="10:10" x14ac:dyDescent="0.2">
      <c r="J2889" s="525"/>
    </row>
    <row r="2890" spans="10:10" x14ac:dyDescent="0.2">
      <c r="J2890" s="525"/>
    </row>
    <row r="2891" spans="10:10" x14ac:dyDescent="0.2">
      <c r="J2891" s="525"/>
    </row>
    <row r="2892" spans="10:10" x14ac:dyDescent="0.2">
      <c r="J2892" s="525"/>
    </row>
    <row r="2893" spans="10:10" x14ac:dyDescent="0.2">
      <c r="J2893" s="525"/>
    </row>
    <row r="2894" spans="10:10" x14ac:dyDescent="0.2">
      <c r="J2894" s="525"/>
    </row>
    <row r="2895" spans="10:10" x14ac:dyDescent="0.2">
      <c r="J2895" s="525"/>
    </row>
    <row r="2896" spans="10:10" x14ac:dyDescent="0.2">
      <c r="J2896" s="525"/>
    </row>
    <row r="2897" spans="10:10" x14ac:dyDescent="0.2">
      <c r="J2897" s="525"/>
    </row>
    <row r="2898" spans="10:10" x14ac:dyDescent="0.2">
      <c r="J2898" s="525"/>
    </row>
    <row r="2899" spans="10:10" x14ac:dyDescent="0.2">
      <c r="J2899" s="525"/>
    </row>
    <row r="2900" spans="10:10" x14ac:dyDescent="0.2">
      <c r="J2900" s="525"/>
    </row>
    <row r="2901" spans="10:10" x14ac:dyDescent="0.2">
      <c r="J2901" s="525"/>
    </row>
    <row r="2902" spans="10:10" x14ac:dyDescent="0.2">
      <c r="J2902" s="525"/>
    </row>
    <row r="2903" spans="10:10" x14ac:dyDescent="0.2">
      <c r="J2903" s="525"/>
    </row>
    <row r="2904" spans="10:10" x14ac:dyDescent="0.2">
      <c r="J2904" s="525"/>
    </row>
    <row r="2905" spans="10:10" x14ac:dyDescent="0.2">
      <c r="J2905" s="525"/>
    </row>
    <row r="2906" spans="10:10" x14ac:dyDescent="0.2">
      <c r="J2906" s="525"/>
    </row>
    <row r="2907" spans="10:10" x14ac:dyDescent="0.2">
      <c r="J2907" s="525"/>
    </row>
    <row r="2908" spans="10:10" x14ac:dyDescent="0.2">
      <c r="J2908" s="525"/>
    </row>
    <row r="2909" spans="10:10" x14ac:dyDescent="0.2">
      <c r="J2909" s="525"/>
    </row>
    <row r="2910" spans="10:10" x14ac:dyDescent="0.2">
      <c r="J2910" s="525"/>
    </row>
    <row r="2911" spans="10:10" x14ac:dyDescent="0.2">
      <c r="J2911" s="525"/>
    </row>
    <row r="2912" spans="10:10" x14ac:dyDescent="0.2">
      <c r="J2912" s="525"/>
    </row>
    <row r="2913" spans="10:10" x14ac:dyDescent="0.2">
      <c r="J2913" s="525"/>
    </row>
    <row r="2914" spans="10:10" x14ac:dyDescent="0.2">
      <c r="J2914" s="525"/>
    </row>
    <row r="2915" spans="10:10" x14ac:dyDescent="0.2">
      <c r="J2915" s="525"/>
    </row>
    <row r="2916" spans="10:10" x14ac:dyDescent="0.2">
      <c r="J2916" s="525"/>
    </row>
    <row r="2917" spans="10:10" x14ac:dyDescent="0.2">
      <c r="J2917" s="525"/>
    </row>
    <row r="2918" spans="10:10" x14ac:dyDescent="0.2">
      <c r="J2918" s="525"/>
    </row>
    <row r="2919" spans="10:10" x14ac:dyDescent="0.2">
      <c r="J2919" s="525"/>
    </row>
    <row r="2920" spans="10:10" x14ac:dyDescent="0.2">
      <c r="J2920" s="525"/>
    </row>
    <row r="2921" spans="10:10" x14ac:dyDescent="0.2">
      <c r="J2921" s="525"/>
    </row>
    <row r="2922" spans="10:10" x14ac:dyDescent="0.2">
      <c r="J2922" s="525"/>
    </row>
    <row r="2923" spans="10:10" x14ac:dyDescent="0.2">
      <c r="J2923" s="525"/>
    </row>
    <row r="2924" spans="10:10" x14ac:dyDescent="0.2">
      <c r="J2924" s="525"/>
    </row>
    <row r="2925" spans="10:10" x14ac:dyDescent="0.2">
      <c r="J2925" s="525"/>
    </row>
    <row r="2926" spans="10:10" x14ac:dyDescent="0.2">
      <c r="J2926" s="525"/>
    </row>
    <row r="2927" spans="10:10" x14ac:dyDescent="0.2">
      <c r="J2927" s="525"/>
    </row>
    <row r="2928" spans="10:10" x14ac:dyDescent="0.2">
      <c r="J2928" s="525"/>
    </row>
    <row r="2929" spans="10:10" x14ac:dyDescent="0.2">
      <c r="J2929" s="525"/>
    </row>
    <row r="2930" spans="10:10" x14ac:dyDescent="0.2">
      <c r="J2930" s="525"/>
    </row>
    <row r="2931" spans="10:10" x14ac:dyDescent="0.2">
      <c r="J2931" s="525"/>
    </row>
    <row r="2932" spans="10:10" x14ac:dyDescent="0.2">
      <c r="J2932" s="525"/>
    </row>
    <row r="2933" spans="10:10" x14ac:dyDescent="0.2">
      <c r="J2933" s="525"/>
    </row>
    <row r="2934" spans="10:10" x14ac:dyDescent="0.2">
      <c r="J2934" s="525"/>
    </row>
    <row r="2935" spans="10:10" x14ac:dyDescent="0.2">
      <c r="J2935" s="525"/>
    </row>
    <row r="2936" spans="10:10" x14ac:dyDescent="0.2">
      <c r="J2936" s="525"/>
    </row>
    <row r="2937" spans="10:10" x14ac:dyDescent="0.2">
      <c r="J2937" s="525"/>
    </row>
    <row r="2938" spans="10:10" x14ac:dyDescent="0.2">
      <c r="J2938" s="525"/>
    </row>
    <row r="2939" spans="10:10" x14ac:dyDescent="0.2">
      <c r="J2939" s="525"/>
    </row>
    <row r="2940" spans="10:10" x14ac:dyDescent="0.2">
      <c r="J2940" s="525"/>
    </row>
    <row r="2941" spans="10:10" x14ac:dyDescent="0.2">
      <c r="J2941" s="525"/>
    </row>
    <row r="2942" spans="10:10" x14ac:dyDescent="0.2">
      <c r="J2942" s="525"/>
    </row>
    <row r="2943" spans="10:10" x14ac:dyDescent="0.2">
      <c r="J2943" s="525"/>
    </row>
    <row r="2944" spans="10:10" x14ac:dyDescent="0.2">
      <c r="J2944" s="525"/>
    </row>
    <row r="2945" spans="10:10" x14ac:dyDescent="0.2">
      <c r="J2945" s="525"/>
    </row>
    <row r="2946" spans="10:10" x14ac:dyDescent="0.2">
      <c r="J2946" s="525"/>
    </row>
    <row r="2947" spans="10:10" x14ac:dyDescent="0.2">
      <c r="J2947" s="525"/>
    </row>
    <row r="2948" spans="10:10" x14ac:dyDescent="0.2">
      <c r="J2948" s="525"/>
    </row>
    <row r="2949" spans="10:10" x14ac:dyDescent="0.2">
      <c r="J2949" s="525"/>
    </row>
    <row r="2950" spans="10:10" x14ac:dyDescent="0.2">
      <c r="J2950" s="525"/>
    </row>
    <row r="2951" spans="10:10" x14ac:dyDescent="0.2">
      <c r="J2951" s="525"/>
    </row>
    <row r="2952" spans="10:10" x14ac:dyDescent="0.2">
      <c r="J2952" s="525"/>
    </row>
    <row r="2953" spans="10:10" x14ac:dyDescent="0.2">
      <c r="J2953" s="525"/>
    </row>
    <row r="2954" spans="10:10" x14ac:dyDescent="0.2">
      <c r="J2954" s="525"/>
    </row>
    <row r="2955" spans="10:10" x14ac:dyDescent="0.2">
      <c r="J2955" s="525"/>
    </row>
    <row r="2956" spans="10:10" x14ac:dyDescent="0.2">
      <c r="J2956" s="525"/>
    </row>
    <row r="2957" spans="10:10" x14ac:dyDescent="0.2">
      <c r="J2957" s="525"/>
    </row>
    <row r="2958" spans="10:10" x14ac:dyDescent="0.2">
      <c r="J2958" s="525"/>
    </row>
    <row r="2959" spans="10:10" x14ac:dyDescent="0.2">
      <c r="J2959" s="525"/>
    </row>
    <row r="2960" spans="10:10" x14ac:dyDescent="0.2">
      <c r="J2960" s="525"/>
    </row>
    <row r="2961" spans="10:10" x14ac:dyDescent="0.2">
      <c r="J2961" s="525"/>
    </row>
    <row r="2962" spans="10:10" x14ac:dyDescent="0.2">
      <c r="J2962" s="525"/>
    </row>
    <row r="2963" spans="10:10" x14ac:dyDescent="0.2">
      <c r="J2963" s="525"/>
    </row>
    <row r="2964" spans="10:10" x14ac:dyDescent="0.2">
      <c r="J2964" s="525"/>
    </row>
    <row r="2965" spans="10:10" x14ac:dyDescent="0.2">
      <c r="J2965" s="525"/>
    </row>
    <row r="2966" spans="10:10" x14ac:dyDescent="0.2">
      <c r="J2966" s="525"/>
    </row>
    <row r="2967" spans="10:10" x14ac:dyDescent="0.2">
      <c r="J2967" s="525"/>
    </row>
    <row r="2968" spans="10:10" x14ac:dyDescent="0.2">
      <c r="J2968" s="525"/>
    </row>
    <row r="2969" spans="10:10" x14ac:dyDescent="0.2">
      <c r="J2969" s="525"/>
    </row>
    <row r="2970" spans="10:10" x14ac:dyDescent="0.2">
      <c r="J2970" s="525"/>
    </row>
    <row r="2971" spans="10:10" x14ac:dyDescent="0.2">
      <c r="J2971" s="525"/>
    </row>
    <row r="2972" spans="10:10" x14ac:dyDescent="0.2">
      <c r="J2972" s="525"/>
    </row>
    <row r="2973" spans="10:10" x14ac:dyDescent="0.2">
      <c r="J2973" s="525"/>
    </row>
    <row r="2974" spans="10:10" x14ac:dyDescent="0.2">
      <c r="J2974" s="525"/>
    </row>
    <row r="2975" spans="10:10" x14ac:dyDescent="0.2">
      <c r="J2975" s="525"/>
    </row>
    <row r="2976" spans="10:10" x14ac:dyDescent="0.2">
      <c r="J2976" s="525"/>
    </row>
    <row r="2977" spans="10:10" x14ac:dyDescent="0.2">
      <c r="J2977" s="525"/>
    </row>
    <row r="2978" spans="10:10" x14ac:dyDescent="0.2">
      <c r="J2978" s="525"/>
    </row>
    <row r="2979" spans="10:10" x14ac:dyDescent="0.2">
      <c r="J2979" s="525"/>
    </row>
    <row r="2980" spans="10:10" x14ac:dyDescent="0.2">
      <c r="J2980" s="525"/>
    </row>
    <row r="2981" spans="10:10" x14ac:dyDescent="0.2">
      <c r="J2981" s="525"/>
    </row>
    <row r="2982" spans="10:10" x14ac:dyDescent="0.2">
      <c r="J2982" s="525"/>
    </row>
    <row r="2983" spans="10:10" x14ac:dyDescent="0.2">
      <c r="J2983" s="525"/>
    </row>
    <row r="2984" spans="10:10" x14ac:dyDescent="0.2">
      <c r="J2984" s="525"/>
    </row>
    <row r="2985" spans="10:10" x14ac:dyDescent="0.2">
      <c r="J2985" s="525"/>
    </row>
    <row r="2986" spans="10:10" x14ac:dyDescent="0.2">
      <c r="J2986" s="525"/>
    </row>
    <row r="2987" spans="10:10" x14ac:dyDescent="0.2">
      <c r="J2987" s="525"/>
    </row>
    <row r="2988" spans="10:10" x14ac:dyDescent="0.2">
      <c r="J2988" s="525"/>
    </row>
    <row r="2989" spans="10:10" x14ac:dyDescent="0.2">
      <c r="J2989" s="525"/>
    </row>
    <row r="2990" spans="10:10" x14ac:dyDescent="0.2">
      <c r="J2990" s="525"/>
    </row>
    <row r="2991" spans="10:10" x14ac:dyDescent="0.2">
      <c r="J2991" s="525"/>
    </row>
    <row r="2992" spans="10:10" x14ac:dyDescent="0.2">
      <c r="J2992" s="525"/>
    </row>
    <row r="2993" spans="10:10" x14ac:dyDescent="0.2">
      <c r="J2993" s="525"/>
    </row>
    <row r="2994" spans="10:10" x14ac:dyDescent="0.2">
      <c r="J2994" s="525"/>
    </row>
    <row r="2995" spans="10:10" x14ac:dyDescent="0.2">
      <c r="J2995" s="525"/>
    </row>
    <row r="2996" spans="10:10" x14ac:dyDescent="0.2">
      <c r="J2996" s="525"/>
    </row>
    <row r="2997" spans="10:10" x14ac:dyDescent="0.2">
      <c r="J2997" s="525"/>
    </row>
    <row r="2998" spans="10:10" x14ac:dyDescent="0.2">
      <c r="J2998" s="525"/>
    </row>
    <row r="2999" spans="10:10" x14ac:dyDescent="0.2">
      <c r="J2999" s="525"/>
    </row>
    <row r="3000" spans="10:10" x14ac:dyDescent="0.2">
      <c r="J3000" s="525"/>
    </row>
    <row r="3001" spans="10:10" x14ac:dyDescent="0.2">
      <c r="J3001" s="525"/>
    </row>
    <row r="3002" spans="10:10" x14ac:dyDescent="0.2">
      <c r="J3002" s="525"/>
    </row>
    <row r="3003" spans="10:10" x14ac:dyDescent="0.2">
      <c r="J3003" s="525"/>
    </row>
    <row r="3004" spans="10:10" x14ac:dyDescent="0.2">
      <c r="J3004" s="525"/>
    </row>
    <row r="3005" spans="10:10" x14ac:dyDescent="0.2">
      <c r="J3005" s="525"/>
    </row>
    <row r="3006" spans="10:10" x14ac:dyDescent="0.2">
      <c r="J3006" s="525"/>
    </row>
    <row r="3007" spans="10:10" x14ac:dyDescent="0.2">
      <c r="J3007" s="525"/>
    </row>
    <row r="3008" spans="10:10" x14ac:dyDescent="0.2">
      <c r="J3008" s="525"/>
    </row>
    <row r="3009" spans="10:10" x14ac:dyDescent="0.2">
      <c r="J3009" s="525"/>
    </row>
    <row r="3010" spans="10:10" x14ac:dyDescent="0.2">
      <c r="J3010" s="525"/>
    </row>
    <row r="3011" spans="10:10" x14ac:dyDescent="0.2">
      <c r="J3011" s="525"/>
    </row>
    <row r="3012" spans="10:10" x14ac:dyDescent="0.2">
      <c r="J3012" s="525"/>
    </row>
    <row r="3013" spans="10:10" x14ac:dyDescent="0.2">
      <c r="J3013" s="525"/>
    </row>
    <row r="3014" spans="10:10" x14ac:dyDescent="0.2">
      <c r="J3014" s="525"/>
    </row>
    <row r="3015" spans="10:10" x14ac:dyDescent="0.2">
      <c r="J3015" s="525"/>
    </row>
    <row r="3016" spans="10:10" x14ac:dyDescent="0.2">
      <c r="J3016" s="525"/>
    </row>
    <row r="3017" spans="10:10" x14ac:dyDescent="0.2">
      <c r="J3017" s="525"/>
    </row>
    <row r="3018" spans="10:10" x14ac:dyDescent="0.2">
      <c r="J3018" s="525"/>
    </row>
    <row r="3019" spans="10:10" x14ac:dyDescent="0.2">
      <c r="J3019" s="525"/>
    </row>
    <row r="3020" spans="10:10" x14ac:dyDescent="0.2">
      <c r="J3020" s="525"/>
    </row>
    <row r="3021" spans="10:10" x14ac:dyDescent="0.2">
      <c r="J3021" s="525"/>
    </row>
    <row r="3022" spans="10:10" x14ac:dyDescent="0.2">
      <c r="J3022" s="525"/>
    </row>
    <row r="3023" spans="10:10" x14ac:dyDescent="0.2">
      <c r="J3023" s="525"/>
    </row>
    <row r="3024" spans="10:10" x14ac:dyDescent="0.2">
      <c r="J3024" s="525"/>
    </row>
    <row r="3025" spans="10:10" x14ac:dyDescent="0.2">
      <c r="J3025" s="525"/>
    </row>
    <row r="3026" spans="10:10" x14ac:dyDescent="0.2">
      <c r="J3026" s="525"/>
    </row>
    <row r="3027" spans="10:10" x14ac:dyDescent="0.2">
      <c r="J3027" s="525"/>
    </row>
    <row r="3028" spans="10:10" x14ac:dyDescent="0.2">
      <c r="J3028" s="525"/>
    </row>
    <row r="3029" spans="10:10" x14ac:dyDescent="0.2">
      <c r="J3029" s="525"/>
    </row>
    <row r="3030" spans="10:10" x14ac:dyDescent="0.2">
      <c r="J3030" s="525"/>
    </row>
    <row r="3031" spans="10:10" x14ac:dyDescent="0.2">
      <c r="J3031" s="525"/>
    </row>
    <row r="3032" spans="10:10" x14ac:dyDescent="0.2">
      <c r="J3032" s="525"/>
    </row>
    <row r="3033" spans="10:10" x14ac:dyDescent="0.2">
      <c r="J3033" s="525"/>
    </row>
    <row r="3034" spans="10:10" x14ac:dyDescent="0.2">
      <c r="J3034" s="525"/>
    </row>
    <row r="3035" spans="10:10" x14ac:dyDescent="0.2">
      <c r="J3035" s="525"/>
    </row>
    <row r="3036" spans="10:10" x14ac:dyDescent="0.2">
      <c r="J3036" s="525"/>
    </row>
    <row r="3037" spans="10:10" x14ac:dyDescent="0.2">
      <c r="J3037" s="525"/>
    </row>
    <row r="3038" spans="10:10" x14ac:dyDescent="0.2">
      <c r="J3038" s="525"/>
    </row>
    <row r="3039" spans="10:10" x14ac:dyDescent="0.2">
      <c r="J3039" s="525"/>
    </row>
    <row r="3040" spans="10:10" x14ac:dyDescent="0.2">
      <c r="J3040" s="525"/>
    </row>
    <row r="3041" spans="10:10" x14ac:dyDescent="0.2">
      <c r="J3041" s="525"/>
    </row>
    <row r="3042" spans="10:10" x14ac:dyDescent="0.2">
      <c r="J3042" s="525"/>
    </row>
    <row r="3043" spans="10:10" x14ac:dyDescent="0.2">
      <c r="J3043" s="525"/>
    </row>
    <row r="3044" spans="10:10" x14ac:dyDescent="0.2">
      <c r="J3044" s="525"/>
    </row>
    <row r="3045" spans="10:10" x14ac:dyDescent="0.2">
      <c r="J3045" s="525"/>
    </row>
    <row r="3046" spans="10:10" x14ac:dyDescent="0.2">
      <c r="J3046" s="525"/>
    </row>
    <row r="3047" spans="10:10" x14ac:dyDescent="0.2">
      <c r="J3047" s="525"/>
    </row>
    <row r="3048" spans="10:10" x14ac:dyDescent="0.2">
      <c r="J3048" s="525"/>
    </row>
    <row r="3049" spans="10:10" x14ac:dyDescent="0.2">
      <c r="J3049" s="525"/>
    </row>
    <row r="3050" spans="10:10" x14ac:dyDescent="0.2">
      <c r="J3050" s="525"/>
    </row>
    <row r="3051" spans="10:10" x14ac:dyDescent="0.2">
      <c r="J3051" s="525"/>
    </row>
    <row r="3052" spans="10:10" x14ac:dyDescent="0.2">
      <c r="J3052" s="525"/>
    </row>
    <row r="3053" spans="10:10" x14ac:dyDescent="0.2">
      <c r="J3053" s="525"/>
    </row>
    <row r="3054" spans="10:10" x14ac:dyDescent="0.2">
      <c r="J3054" s="525"/>
    </row>
    <row r="3055" spans="10:10" x14ac:dyDescent="0.2">
      <c r="J3055" s="525"/>
    </row>
    <row r="3056" spans="10:10" x14ac:dyDescent="0.2">
      <c r="J3056" s="525"/>
    </row>
    <row r="3057" spans="10:10" x14ac:dyDescent="0.2">
      <c r="J3057" s="525"/>
    </row>
    <row r="3058" spans="10:10" x14ac:dyDescent="0.2">
      <c r="J3058" s="525"/>
    </row>
    <row r="3059" spans="10:10" x14ac:dyDescent="0.2">
      <c r="J3059" s="525"/>
    </row>
    <row r="3060" spans="10:10" x14ac:dyDescent="0.2">
      <c r="J3060" s="525"/>
    </row>
    <row r="3061" spans="10:10" x14ac:dyDescent="0.2">
      <c r="J3061" s="525"/>
    </row>
    <row r="3062" spans="10:10" x14ac:dyDescent="0.2">
      <c r="J3062" s="525"/>
    </row>
    <row r="3063" spans="10:10" x14ac:dyDescent="0.2">
      <c r="J3063" s="525"/>
    </row>
    <row r="3064" spans="10:10" x14ac:dyDescent="0.2">
      <c r="J3064" s="525"/>
    </row>
    <row r="3065" spans="10:10" x14ac:dyDescent="0.2">
      <c r="J3065" s="525"/>
    </row>
    <row r="3066" spans="10:10" x14ac:dyDescent="0.2">
      <c r="J3066" s="525"/>
    </row>
    <row r="3067" spans="10:10" x14ac:dyDescent="0.2">
      <c r="J3067" s="525"/>
    </row>
    <row r="3068" spans="10:10" x14ac:dyDescent="0.2">
      <c r="J3068" s="525"/>
    </row>
    <row r="3069" spans="10:10" x14ac:dyDescent="0.2">
      <c r="J3069" s="525"/>
    </row>
    <row r="3070" spans="10:10" x14ac:dyDescent="0.2">
      <c r="J3070" s="525"/>
    </row>
    <row r="3071" spans="10:10" x14ac:dyDescent="0.2">
      <c r="J3071" s="525"/>
    </row>
    <row r="3072" spans="10:10" x14ac:dyDescent="0.2">
      <c r="J3072" s="525"/>
    </row>
    <row r="3073" spans="10:10" x14ac:dyDescent="0.2">
      <c r="J3073" s="525"/>
    </row>
    <row r="3074" spans="10:10" x14ac:dyDescent="0.2">
      <c r="J3074" s="525"/>
    </row>
    <row r="3075" spans="10:10" x14ac:dyDescent="0.2">
      <c r="J3075" s="525"/>
    </row>
    <row r="3076" spans="10:10" x14ac:dyDescent="0.2">
      <c r="J3076" s="525"/>
    </row>
    <row r="3077" spans="10:10" x14ac:dyDescent="0.2">
      <c r="J3077" s="525"/>
    </row>
    <row r="3078" spans="10:10" x14ac:dyDescent="0.2">
      <c r="J3078" s="525"/>
    </row>
    <row r="3079" spans="10:10" x14ac:dyDescent="0.2">
      <c r="J3079" s="525"/>
    </row>
    <row r="3080" spans="10:10" x14ac:dyDescent="0.2">
      <c r="J3080" s="525"/>
    </row>
    <row r="3081" spans="10:10" x14ac:dyDescent="0.2">
      <c r="J3081" s="525"/>
    </row>
    <row r="3082" spans="10:10" x14ac:dyDescent="0.2">
      <c r="J3082" s="525"/>
    </row>
    <row r="3083" spans="10:10" x14ac:dyDescent="0.2">
      <c r="J3083" s="525"/>
    </row>
    <row r="3084" spans="10:10" x14ac:dyDescent="0.2">
      <c r="J3084" s="525"/>
    </row>
    <row r="3085" spans="10:10" x14ac:dyDescent="0.2">
      <c r="J3085" s="525"/>
    </row>
    <row r="3086" spans="10:10" x14ac:dyDescent="0.2">
      <c r="J3086" s="525"/>
    </row>
    <row r="3087" spans="10:10" x14ac:dyDescent="0.2">
      <c r="J3087" s="525"/>
    </row>
    <row r="3088" spans="10:10" x14ac:dyDescent="0.2">
      <c r="J3088" s="525"/>
    </row>
    <row r="3089" spans="10:10" x14ac:dyDescent="0.2">
      <c r="J3089" s="525"/>
    </row>
    <row r="3090" spans="10:10" x14ac:dyDescent="0.2">
      <c r="J3090" s="525"/>
    </row>
    <row r="3091" spans="10:10" x14ac:dyDescent="0.2">
      <c r="J3091" s="525"/>
    </row>
    <row r="3092" spans="10:10" x14ac:dyDescent="0.2">
      <c r="J3092" s="525"/>
    </row>
    <row r="3093" spans="10:10" x14ac:dyDescent="0.2">
      <c r="J3093" s="525"/>
    </row>
    <row r="3094" spans="10:10" x14ac:dyDescent="0.2">
      <c r="J3094" s="525"/>
    </row>
    <row r="3095" spans="10:10" x14ac:dyDescent="0.2">
      <c r="J3095" s="525"/>
    </row>
    <row r="3096" spans="10:10" x14ac:dyDescent="0.2">
      <c r="J3096" s="525"/>
    </row>
    <row r="3097" spans="10:10" x14ac:dyDescent="0.2">
      <c r="J3097" s="525"/>
    </row>
    <row r="3098" spans="10:10" x14ac:dyDescent="0.2">
      <c r="J3098" s="525"/>
    </row>
    <row r="3099" spans="10:10" x14ac:dyDescent="0.2">
      <c r="J3099" s="525"/>
    </row>
    <row r="3100" spans="10:10" x14ac:dyDescent="0.2">
      <c r="J3100" s="525"/>
    </row>
    <row r="3101" spans="10:10" x14ac:dyDescent="0.2">
      <c r="J3101" s="525"/>
    </row>
    <row r="3102" spans="10:10" x14ac:dyDescent="0.2">
      <c r="J3102" s="525"/>
    </row>
    <row r="3103" spans="10:10" x14ac:dyDescent="0.2">
      <c r="J3103" s="525"/>
    </row>
    <row r="3104" spans="10:10" x14ac:dyDescent="0.2">
      <c r="J3104" s="525"/>
    </row>
    <row r="3105" spans="10:10" x14ac:dyDescent="0.2">
      <c r="J3105" s="525"/>
    </row>
    <row r="3106" spans="10:10" x14ac:dyDescent="0.2">
      <c r="J3106" s="525"/>
    </row>
    <row r="3107" spans="10:10" x14ac:dyDescent="0.2">
      <c r="J3107" s="525"/>
    </row>
    <row r="3108" spans="10:10" x14ac:dyDescent="0.2">
      <c r="J3108" s="525"/>
    </row>
    <row r="3109" spans="10:10" x14ac:dyDescent="0.2">
      <c r="J3109" s="525"/>
    </row>
    <row r="3110" spans="10:10" x14ac:dyDescent="0.2">
      <c r="J3110" s="525"/>
    </row>
    <row r="3111" spans="10:10" x14ac:dyDescent="0.2">
      <c r="J3111" s="525"/>
    </row>
    <row r="3112" spans="10:10" x14ac:dyDescent="0.2">
      <c r="J3112" s="525"/>
    </row>
    <row r="3113" spans="10:10" x14ac:dyDescent="0.2">
      <c r="J3113" s="525"/>
    </row>
    <row r="3114" spans="10:10" x14ac:dyDescent="0.2">
      <c r="J3114" s="525"/>
    </row>
    <row r="3115" spans="10:10" x14ac:dyDescent="0.2">
      <c r="J3115" s="525"/>
    </row>
    <row r="3116" spans="10:10" x14ac:dyDescent="0.2">
      <c r="J3116" s="525"/>
    </row>
    <row r="3117" spans="10:10" x14ac:dyDescent="0.2">
      <c r="J3117" s="525"/>
    </row>
    <row r="3118" spans="10:10" x14ac:dyDescent="0.2">
      <c r="J3118" s="525"/>
    </row>
    <row r="3119" spans="10:10" x14ac:dyDescent="0.2">
      <c r="J3119" s="525"/>
    </row>
    <row r="3120" spans="10:10" x14ac:dyDescent="0.2">
      <c r="J3120" s="525"/>
    </row>
    <row r="3121" spans="10:10" x14ac:dyDescent="0.2">
      <c r="J3121" s="525"/>
    </row>
    <row r="3122" spans="10:10" x14ac:dyDescent="0.2">
      <c r="J3122" s="525"/>
    </row>
    <row r="3123" spans="10:10" x14ac:dyDescent="0.2">
      <c r="J3123" s="525"/>
    </row>
    <row r="3124" spans="10:10" x14ac:dyDescent="0.2">
      <c r="J3124" s="525"/>
    </row>
    <row r="3125" spans="10:10" x14ac:dyDescent="0.2">
      <c r="J3125" s="525"/>
    </row>
    <row r="3126" spans="10:10" x14ac:dyDescent="0.2">
      <c r="J3126" s="525"/>
    </row>
    <row r="3127" spans="10:10" x14ac:dyDescent="0.2">
      <c r="J3127" s="525"/>
    </row>
    <row r="3128" spans="10:10" x14ac:dyDescent="0.2">
      <c r="J3128" s="525"/>
    </row>
    <row r="3129" spans="10:10" x14ac:dyDescent="0.2">
      <c r="J3129" s="525"/>
    </row>
    <row r="3130" spans="10:10" x14ac:dyDescent="0.2">
      <c r="J3130" s="525"/>
    </row>
    <row r="3131" spans="10:10" x14ac:dyDescent="0.2">
      <c r="J3131" s="525"/>
    </row>
    <row r="3132" spans="10:10" x14ac:dyDescent="0.2">
      <c r="J3132" s="525"/>
    </row>
    <row r="3133" spans="10:10" x14ac:dyDescent="0.2">
      <c r="J3133" s="525"/>
    </row>
    <row r="3134" spans="10:10" x14ac:dyDescent="0.2">
      <c r="J3134" s="525"/>
    </row>
    <row r="3135" spans="10:10" x14ac:dyDescent="0.2">
      <c r="J3135" s="525"/>
    </row>
    <row r="3136" spans="10:10" x14ac:dyDescent="0.2">
      <c r="J3136" s="525"/>
    </row>
    <row r="3137" spans="10:10" x14ac:dyDescent="0.2">
      <c r="J3137" s="525"/>
    </row>
    <row r="3138" spans="10:10" x14ac:dyDescent="0.2">
      <c r="J3138" s="525"/>
    </row>
    <row r="3139" spans="10:10" x14ac:dyDescent="0.2">
      <c r="J3139" s="525"/>
    </row>
    <row r="3140" spans="10:10" x14ac:dyDescent="0.2">
      <c r="J3140" s="525"/>
    </row>
    <row r="3141" spans="10:10" x14ac:dyDescent="0.2">
      <c r="J3141" s="525"/>
    </row>
    <row r="3142" spans="10:10" x14ac:dyDescent="0.2">
      <c r="J3142" s="525"/>
    </row>
    <row r="3143" spans="10:10" x14ac:dyDescent="0.2">
      <c r="J3143" s="525"/>
    </row>
    <row r="3144" spans="10:10" x14ac:dyDescent="0.2">
      <c r="J3144" s="525"/>
    </row>
    <row r="3145" spans="10:10" x14ac:dyDescent="0.2">
      <c r="J3145" s="525"/>
    </row>
    <row r="3146" spans="10:10" x14ac:dyDescent="0.2">
      <c r="J3146" s="525"/>
    </row>
    <row r="3147" spans="10:10" x14ac:dyDescent="0.2">
      <c r="J3147" s="525"/>
    </row>
    <row r="3148" spans="10:10" x14ac:dyDescent="0.2">
      <c r="J3148" s="525"/>
    </row>
    <row r="3149" spans="10:10" x14ac:dyDescent="0.2">
      <c r="J3149" s="525"/>
    </row>
    <row r="3150" spans="10:10" x14ac:dyDescent="0.2">
      <c r="J3150" s="525"/>
    </row>
    <row r="3151" spans="10:10" x14ac:dyDescent="0.2">
      <c r="J3151" s="525"/>
    </row>
    <row r="3152" spans="10:10" x14ac:dyDescent="0.2">
      <c r="J3152" s="525"/>
    </row>
    <row r="3153" spans="10:10" x14ac:dyDescent="0.2">
      <c r="J3153" s="525"/>
    </row>
    <row r="3154" spans="10:10" x14ac:dyDescent="0.2">
      <c r="J3154" s="525"/>
    </row>
    <row r="3155" spans="10:10" x14ac:dyDescent="0.2">
      <c r="J3155" s="525"/>
    </row>
    <row r="3156" spans="10:10" x14ac:dyDescent="0.2">
      <c r="J3156" s="525"/>
    </row>
    <row r="3157" spans="10:10" x14ac:dyDescent="0.2">
      <c r="J3157" s="525"/>
    </row>
    <row r="3158" spans="10:10" x14ac:dyDescent="0.2">
      <c r="J3158" s="525"/>
    </row>
    <row r="3159" spans="10:10" x14ac:dyDescent="0.2">
      <c r="J3159" s="525"/>
    </row>
    <row r="3160" spans="10:10" x14ac:dyDescent="0.2">
      <c r="J3160" s="525"/>
    </row>
    <row r="3161" spans="10:10" x14ac:dyDescent="0.2">
      <c r="J3161" s="525"/>
    </row>
    <row r="3162" spans="10:10" x14ac:dyDescent="0.2">
      <c r="J3162" s="525"/>
    </row>
    <row r="3163" spans="10:10" x14ac:dyDescent="0.2">
      <c r="J3163" s="525"/>
    </row>
    <row r="3164" spans="10:10" x14ac:dyDescent="0.2">
      <c r="J3164" s="525"/>
    </row>
    <row r="3165" spans="10:10" x14ac:dyDescent="0.2">
      <c r="J3165" s="525"/>
    </row>
    <row r="3166" spans="10:10" x14ac:dyDescent="0.2">
      <c r="J3166" s="525"/>
    </row>
    <row r="3167" spans="10:10" x14ac:dyDescent="0.2">
      <c r="J3167" s="525"/>
    </row>
    <row r="3168" spans="10:10" x14ac:dyDescent="0.2">
      <c r="J3168" s="525"/>
    </row>
    <row r="3169" spans="10:10" x14ac:dyDescent="0.2">
      <c r="J3169" s="525"/>
    </row>
    <row r="3170" spans="10:10" x14ac:dyDescent="0.2">
      <c r="J3170" s="525"/>
    </row>
    <row r="3171" spans="10:10" x14ac:dyDescent="0.2">
      <c r="J3171" s="525"/>
    </row>
    <row r="3172" spans="10:10" x14ac:dyDescent="0.2">
      <c r="J3172" s="525"/>
    </row>
    <row r="3173" spans="10:10" x14ac:dyDescent="0.2">
      <c r="J3173" s="525"/>
    </row>
    <row r="3174" spans="10:10" x14ac:dyDescent="0.2">
      <c r="J3174" s="525"/>
    </row>
    <row r="3175" spans="10:10" x14ac:dyDescent="0.2">
      <c r="J3175" s="525"/>
    </row>
    <row r="3176" spans="10:10" x14ac:dyDescent="0.2">
      <c r="J3176" s="525"/>
    </row>
    <row r="3177" spans="10:10" x14ac:dyDescent="0.2">
      <c r="J3177" s="525"/>
    </row>
    <row r="3178" spans="10:10" x14ac:dyDescent="0.2">
      <c r="J3178" s="525"/>
    </row>
    <row r="3179" spans="10:10" x14ac:dyDescent="0.2">
      <c r="J3179" s="525"/>
    </row>
    <row r="3180" spans="10:10" x14ac:dyDescent="0.2">
      <c r="J3180" s="525"/>
    </row>
    <row r="3181" spans="10:10" x14ac:dyDescent="0.2">
      <c r="J3181" s="525"/>
    </row>
    <row r="3182" spans="10:10" x14ac:dyDescent="0.2">
      <c r="J3182" s="525"/>
    </row>
    <row r="3183" spans="10:10" x14ac:dyDescent="0.2">
      <c r="J3183" s="525"/>
    </row>
    <row r="3184" spans="10:10" x14ac:dyDescent="0.2">
      <c r="J3184" s="525"/>
    </row>
    <row r="3185" spans="10:10" x14ac:dyDescent="0.2">
      <c r="J3185" s="525"/>
    </row>
    <row r="3186" spans="10:10" x14ac:dyDescent="0.2">
      <c r="J3186" s="525"/>
    </row>
    <row r="3187" spans="10:10" x14ac:dyDescent="0.2">
      <c r="J3187" s="525"/>
    </row>
    <row r="3188" spans="10:10" x14ac:dyDescent="0.2">
      <c r="J3188" s="525"/>
    </row>
    <row r="3189" spans="10:10" x14ac:dyDescent="0.2">
      <c r="J3189" s="525"/>
    </row>
    <row r="3190" spans="10:10" x14ac:dyDescent="0.2">
      <c r="J3190" s="525"/>
    </row>
    <row r="3191" spans="10:10" x14ac:dyDescent="0.2">
      <c r="J3191" s="525"/>
    </row>
    <row r="3192" spans="10:10" x14ac:dyDescent="0.2">
      <c r="J3192" s="525"/>
    </row>
    <row r="3193" spans="10:10" x14ac:dyDescent="0.2">
      <c r="J3193" s="525"/>
    </row>
    <row r="3194" spans="10:10" x14ac:dyDescent="0.2">
      <c r="J3194" s="525"/>
    </row>
    <row r="3195" spans="10:10" x14ac:dyDescent="0.2">
      <c r="J3195" s="525"/>
    </row>
    <row r="3196" spans="10:10" x14ac:dyDescent="0.2">
      <c r="J3196" s="525"/>
    </row>
    <row r="3197" spans="10:10" x14ac:dyDescent="0.2">
      <c r="J3197" s="525"/>
    </row>
    <row r="3198" spans="10:10" x14ac:dyDescent="0.2">
      <c r="J3198" s="525"/>
    </row>
    <row r="3199" spans="10:10" x14ac:dyDescent="0.2">
      <c r="J3199" s="525"/>
    </row>
    <row r="3200" spans="10:10" x14ac:dyDescent="0.2">
      <c r="J3200" s="525"/>
    </row>
    <row r="3201" spans="10:10" x14ac:dyDescent="0.2">
      <c r="J3201" s="525"/>
    </row>
    <row r="3202" spans="10:10" x14ac:dyDescent="0.2">
      <c r="J3202" s="525"/>
    </row>
    <row r="3203" spans="10:10" x14ac:dyDescent="0.2">
      <c r="J3203" s="525"/>
    </row>
    <row r="3204" spans="10:10" x14ac:dyDescent="0.2">
      <c r="J3204" s="525"/>
    </row>
    <row r="3205" spans="10:10" x14ac:dyDescent="0.2">
      <c r="J3205" s="525"/>
    </row>
    <row r="3206" spans="10:10" x14ac:dyDescent="0.2">
      <c r="J3206" s="525"/>
    </row>
    <row r="3207" spans="10:10" x14ac:dyDescent="0.2">
      <c r="J3207" s="525"/>
    </row>
    <row r="3208" spans="10:10" x14ac:dyDescent="0.2">
      <c r="J3208" s="525"/>
    </row>
    <row r="3209" spans="10:10" x14ac:dyDescent="0.2">
      <c r="J3209" s="525"/>
    </row>
    <row r="3210" spans="10:10" x14ac:dyDescent="0.2">
      <c r="J3210" s="525"/>
    </row>
    <row r="3211" spans="10:10" x14ac:dyDescent="0.2">
      <c r="J3211" s="525"/>
    </row>
    <row r="3212" spans="10:10" x14ac:dyDescent="0.2">
      <c r="J3212" s="525"/>
    </row>
    <row r="3213" spans="10:10" x14ac:dyDescent="0.2">
      <c r="J3213" s="525"/>
    </row>
    <row r="3214" spans="10:10" x14ac:dyDescent="0.2">
      <c r="J3214" s="525"/>
    </row>
    <row r="3215" spans="10:10" x14ac:dyDescent="0.2">
      <c r="J3215" s="525"/>
    </row>
    <row r="3216" spans="10:10" x14ac:dyDescent="0.2">
      <c r="J3216" s="525"/>
    </row>
    <row r="3217" spans="10:10" x14ac:dyDescent="0.2">
      <c r="J3217" s="525"/>
    </row>
    <row r="3218" spans="10:10" x14ac:dyDescent="0.2">
      <c r="J3218" s="525"/>
    </row>
    <row r="3219" spans="10:10" x14ac:dyDescent="0.2">
      <c r="J3219" s="525"/>
    </row>
    <row r="3220" spans="10:10" x14ac:dyDescent="0.2">
      <c r="J3220" s="525"/>
    </row>
    <row r="3221" spans="10:10" x14ac:dyDescent="0.2">
      <c r="J3221" s="525"/>
    </row>
    <row r="3222" spans="10:10" x14ac:dyDescent="0.2">
      <c r="J3222" s="525"/>
    </row>
    <row r="3223" spans="10:10" x14ac:dyDescent="0.2">
      <c r="J3223" s="525"/>
    </row>
    <row r="3224" spans="10:10" x14ac:dyDescent="0.2">
      <c r="J3224" s="525"/>
    </row>
    <row r="3225" spans="10:10" x14ac:dyDescent="0.2">
      <c r="J3225" s="525"/>
    </row>
    <row r="3226" spans="10:10" x14ac:dyDescent="0.2">
      <c r="J3226" s="525"/>
    </row>
    <row r="3227" spans="10:10" x14ac:dyDescent="0.2">
      <c r="J3227" s="525"/>
    </row>
    <row r="3228" spans="10:10" x14ac:dyDescent="0.2">
      <c r="J3228" s="525"/>
    </row>
    <row r="3229" spans="10:10" x14ac:dyDescent="0.2">
      <c r="J3229" s="525"/>
    </row>
    <row r="3230" spans="10:10" x14ac:dyDescent="0.2">
      <c r="J3230" s="525"/>
    </row>
    <row r="3231" spans="10:10" x14ac:dyDescent="0.2">
      <c r="J3231" s="525"/>
    </row>
    <row r="3232" spans="10:10" x14ac:dyDescent="0.2">
      <c r="J3232" s="525"/>
    </row>
    <row r="3233" spans="10:10" x14ac:dyDescent="0.2">
      <c r="J3233" s="525"/>
    </row>
    <row r="3234" spans="10:10" x14ac:dyDescent="0.2">
      <c r="J3234" s="525"/>
    </row>
    <row r="3235" spans="10:10" x14ac:dyDescent="0.2">
      <c r="J3235" s="525"/>
    </row>
    <row r="3236" spans="10:10" x14ac:dyDescent="0.2">
      <c r="J3236" s="525"/>
    </row>
    <row r="3237" spans="10:10" x14ac:dyDescent="0.2">
      <c r="J3237" s="525"/>
    </row>
    <row r="3238" spans="10:10" x14ac:dyDescent="0.2">
      <c r="J3238" s="525"/>
    </row>
    <row r="3239" spans="10:10" x14ac:dyDescent="0.2">
      <c r="J3239" s="525"/>
    </row>
    <row r="3240" spans="10:10" x14ac:dyDescent="0.2">
      <c r="J3240" s="525"/>
    </row>
    <row r="3241" spans="10:10" x14ac:dyDescent="0.2">
      <c r="J3241" s="525"/>
    </row>
    <row r="3242" spans="10:10" x14ac:dyDescent="0.2">
      <c r="J3242" s="525"/>
    </row>
    <row r="3243" spans="10:10" x14ac:dyDescent="0.2">
      <c r="J3243" s="525"/>
    </row>
    <row r="3244" spans="10:10" x14ac:dyDescent="0.2">
      <c r="J3244" s="525"/>
    </row>
    <row r="3245" spans="10:10" x14ac:dyDescent="0.2">
      <c r="J3245" s="525"/>
    </row>
    <row r="3246" spans="10:10" x14ac:dyDescent="0.2">
      <c r="J3246" s="525"/>
    </row>
    <row r="3247" spans="10:10" x14ac:dyDescent="0.2">
      <c r="J3247" s="525"/>
    </row>
    <row r="3248" spans="10:10" x14ac:dyDescent="0.2">
      <c r="J3248" s="525"/>
    </row>
    <row r="3249" spans="10:10" x14ac:dyDescent="0.2">
      <c r="J3249" s="525"/>
    </row>
    <row r="3250" spans="10:10" x14ac:dyDescent="0.2">
      <c r="J3250" s="525"/>
    </row>
    <row r="3251" spans="10:10" x14ac:dyDescent="0.2">
      <c r="J3251" s="525"/>
    </row>
    <row r="3252" spans="10:10" x14ac:dyDescent="0.2">
      <c r="J3252" s="525"/>
    </row>
    <row r="3253" spans="10:10" x14ac:dyDescent="0.2">
      <c r="J3253" s="525"/>
    </row>
    <row r="3254" spans="10:10" x14ac:dyDescent="0.2">
      <c r="J3254" s="525"/>
    </row>
    <row r="3255" spans="10:10" x14ac:dyDescent="0.2">
      <c r="J3255" s="525"/>
    </row>
    <row r="3256" spans="10:10" x14ac:dyDescent="0.2">
      <c r="J3256" s="525"/>
    </row>
    <row r="3257" spans="10:10" x14ac:dyDescent="0.2">
      <c r="J3257" s="525"/>
    </row>
    <row r="3258" spans="10:10" x14ac:dyDescent="0.2">
      <c r="J3258" s="525"/>
    </row>
    <row r="3259" spans="10:10" x14ac:dyDescent="0.2">
      <c r="J3259" s="525"/>
    </row>
    <row r="3260" spans="10:10" x14ac:dyDescent="0.2">
      <c r="J3260" s="525"/>
    </row>
    <row r="3261" spans="10:10" x14ac:dyDescent="0.2">
      <c r="J3261" s="525"/>
    </row>
    <row r="3262" spans="10:10" x14ac:dyDescent="0.2">
      <c r="J3262" s="525"/>
    </row>
    <row r="3263" spans="10:10" x14ac:dyDescent="0.2">
      <c r="J3263" s="525"/>
    </row>
    <row r="3264" spans="10:10" x14ac:dyDescent="0.2">
      <c r="J3264" s="525"/>
    </row>
    <row r="3265" spans="10:10" x14ac:dyDescent="0.2">
      <c r="J3265" s="525"/>
    </row>
    <row r="3266" spans="10:10" x14ac:dyDescent="0.2">
      <c r="J3266" s="525"/>
    </row>
    <row r="3267" spans="10:10" x14ac:dyDescent="0.2">
      <c r="J3267" s="525"/>
    </row>
    <row r="3268" spans="10:10" x14ac:dyDescent="0.2">
      <c r="J3268" s="525"/>
    </row>
    <row r="3269" spans="10:10" x14ac:dyDescent="0.2">
      <c r="J3269" s="525"/>
    </row>
    <row r="3270" spans="10:10" x14ac:dyDescent="0.2">
      <c r="J3270" s="525"/>
    </row>
    <row r="3271" spans="10:10" x14ac:dyDescent="0.2">
      <c r="J3271" s="525"/>
    </row>
    <row r="3272" spans="10:10" x14ac:dyDescent="0.2">
      <c r="J3272" s="525"/>
    </row>
    <row r="3273" spans="10:10" x14ac:dyDescent="0.2">
      <c r="J3273" s="525"/>
    </row>
    <row r="3274" spans="10:10" x14ac:dyDescent="0.2">
      <c r="J3274" s="525"/>
    </row>
    <row r="3275" spans="10:10" x14ac:dyDescent="0.2">
      <c r="J3275" s="525"/>
    </row>
    <row r="3276" spans="10:10" x14ac:dyDescent="0.2">
      <c r="J3276" s="525"/>
    </row>
    <row r="3277" spans="10:10" x14ac:dyDescent="0.2">
      <c r="J3277" s="525"/>
    </row>
    <row r="3278" spans="10:10" x14ac:dyDescent="0.2">
      <c r="J3278" s="525"/>
    </row>
    <row r="3279" spans="10:10" x14ac:dyDescent="0.2">
      <c r="J3279" s="525"/>
    </row>
    <row r="3280" spans="10:10" x14ac:dyDescent="0.2">
      <c r="J3280" s="525"/>
    </row>
    <row r="3281" spans="10:10" x14ac:dyDescent="0.2">
      <c r="J3281" s="525"/>
    </row>
    <row r="3282" spans="10:10" x14ac:dyDescent="0.2">
      <c r="J3282" s="525"/>
    </row>
    <row r="3283" spans="10:10" x14ac:dyDescent="0.2">
      <c r="J3283" s="525"/>
    </row>
    <row r="3284" spans="10:10" x14ac:dyDescent="0.2">
      <c r="J3284" s="525"/>
    </row>
    <row r="3285" spans="10:10" x14ac:dyDescent="0.2">
      <c r="J3285" s="525"/>
    </row>
    <row r="3286" spans="10:10" x14ac:dyDescent="0.2">
      <c r="J3286" s="525"/>
    </row>
    <row r="3287" spans="10:10" x14ac:dyDescent="0.2">
      <c r="J3287" s="525"/>
    </row>
    <row r="3288" spans="10:10" x14ac:dyDescent="0.2">
      <c r="J3288" s="525"/>
    </row>
    <row r="3289" spans="10:10" x14ac:dyDescent="0.2">
      <c r="J3289" s="525"/>
    </row>
    <row r="3290" spans="10:10" x14ac:dyDescent="0.2">
      <c r="J3290" s="525"/>
    </row>
    <row r="3291" spans="10:10" x14ac:dyDescent="0.2">
      <c r="J3291" s="525"/>
    </row>
    <row r="3292" spans="10:10" x14ac:dyDescent="0.2">
      <c r="J3292" s="525"/>
    </row>
    <row r="3293" spans="10:10" x14ac:dyDescent="0.2">
      <c r="J3293" s="525"/>
    </row>
    <row r="3294" spans="10:10" x14ac:dyDescent="0.2">
      <c r="J3294" s="525"/>
    </row>
    <row r="3295" spans="10:10" x14ac:dyDescent="0.2">
      <c r="J3295" s="525"/>
    </row>
    <row r="3296" spans="10:10" x14ac:dyDescent="0.2">
      <c r="J3296" s="525"/>
    </row>
    <row r="3297" spans="10:10" x14ac:dyDescent="0.2">
      <c r="J3297" s="525"/>
    </row>
    <row r="3298" spans="10:10" x14ac:dyDescent="0.2">
      <c r="J3298" s="525"/>
    </row>
    <row r="3299" spans="10:10" x14ac:dyDescent="0.2">
      <c r="J3299" s="525"/>
    </row>
    <row r="3300" spans="10:10" x14ac:dyDescent="0.2">
      <c r="J3300" s="525"/>
    </row>
    <row r="3301" spans="10:10" x14ac:dyDescent="0.2">
      <c r="J3301" s="525"/>
    </row>
    <row r="3302" spans="10:10" x14ac:dyDescent="0.2">
      <c r="J3302" s="525"/>
    </row>
    <row r="3303" spans="10:10" x14ac:dyDescent="0.2">
      <c r="J3303" s="525"/>
    </row>
    <row r="3304" spans="10:10" x14ac:dyDescent="0.2">
      <c r="J3304" s="525"/>
    </row>
    <row r="3305" spans="10:10" x14ac:dyDescent="0.2">
      <c r="J3305" s="525"/>
    </row>
    <row r="3306" spans="10:10" x14ac:dyDescent="0.2">
      <c r="J3306" s="525"/>
    </row>
    <row r="3307" spans="10:10" x14ac:dyDescent="0.2">
      <c r="J3307" s="525"/>
    </row>
    <row r="3308" spans="10:10" x14ac:dyDescent="0.2">
      <c r="J3308" s="525"/>
    </row>
    <row r="3309" spans="10:10" x14ac:dyDescent="0.2">
      <c r="J3309" s="525"/>
    </row>
    <row r="3310" spans="10:10" x14ac:dyDescent="0.2">
      <c r="J3310" s="525"/>
    </row>
    <row r="3311" spans="10:10" x14ac:dyDescent="0.2">
      <c r="J3311" s="525"/>
    </row>
    <row r="3312" spans="10:10" x14ac:dyDescent="0.2">
      <c r="J3312" s="525"/>
    </row>
    <row r="3313" spans="10:10" x14ac:dyDescent="0.2">
      <c r="J3313" s="525"/>
    </row>
    <row r="3314" spans="10:10" x14ac:dyDescent="0.2">
      <c r="J3314" s="525"/>
    </row>
    <row r="3315" spans="10:10" x14ac:dyDescent="0.2">
      <c r="J3315" s="525"/>
    </row>
    <row r="3316" spans="10:10" x14ac:dyDescent="0.2">
      <c r="J3316" s="525"/>
    </row>
    <row r="3317" spans="10:10" x14ac:dyDescent="0.2">
      <c r="J3317" s="525"/>
    </row>
    <row r="3318" spans="10:10" x14ac:dyDescent="0.2">
      <c r="J3318" s="525"/>
    </row>
    <row r="3319" spans="10:10" x14ac:dyDescent="0.2">
      <c r="J3319" s="525"/>
    </row>
    <row r="3320" spans="10:10" x14ac:dyDescent="0.2">
      <c r="J3320" s="525"/>
    </row>
    <row r="3321" spans="10:10" x14ac:dyDescent="0.2">
      <c r="J3321" s="525"/>
    </row>
    <row r="3322" spans="10:10" x14ac:dyDescent="0.2">
      <c r="J3322" s="525"/>
    </row>
    <row r="3323" spans="10:10" x14ac:dyDescent="0.2">
      <c r="J3323" s="525"/>
    </row>
    <row r="3324" spans="10:10" x14ac:dyDescent="0.2">
      <c r="J3324" s="525"/>
    </row>
    <row r="3325" spans="10:10" x14ac:dyDescent="0.2">
      <c r="J3325" s="525"/>
    </row>
    <row r="3326" spans="10:10" x14ac:dyDescent="0.2">
      <c r="J3326" s="525"/>
    </row>
    <row r="3327" spans="10:10" x14ac:dyDescent="0.2">
      <c r="J3327" s="525"/>
    </row>
    <row r="3328" spans="10:10" x14ac:dyDescent="0.2">
      <c r="J3328" s="525"/>
    </row>
    <row r="3329" spans="10:10" x14ac:dyDescent="0.2">
      <c r="J3329" s="525"/>
    </row>
    <row r="3330" spans="10:10" x14ac:dyDescent="0.2">
      <c r="J3330" s="525"/>
    </row>
    <row r="3331" spans="10:10" x14ac:dyDescent="0.2">
      <c r="J3331" s="525"/>
    </row>
    <row r="3332" spans="10:10" x14ac:dyDescent="0.2">
      <c r="J3332" s="525"/>
    </row>
    <row r="3333" spans="10:10" x14ac:dyDescent="0.2">
      <c r="J3333" s="525"/>
    </row>
    <row r="3334" spans="10:10" x14ac:dyDescent="0.2">
      <c r="J3334" s="525"/>
    </row>
    <row r="3335" spans="10:10" x14ac:dyDescent="0.2">
      <c r="J3335" s="525"/>
    </row>
    <row r="3336" spans="10:10" x14ac:dyDescent="0.2">
      <c r="J3336" s="525"/>
    </row>
    <row r="3337" spans="10:10" x14ac:dyDescent="0.2">
      <c r="J3337" s="525"/>
    </row>
    <row r="3338" spans="10:10" x14ac:dyDescent="0.2">
      <c r="J3338" s="525"/>
    </row>
    <row r="3339" spans="10:10" x14ac:dyDescent="0.2">
      <c r="J3339" s="525"/>
    </row>
    <row r="3340" spans="10:10" x14ac:dyDescent="0.2">
      <c r="J3340" s="525"/>
    </row>
    <row r="3341" spans="10:10" x14ac:dyDescent="0.2">
      <c r="J3341" s="525"/>
    </row>
    <row r="3342" spans="10:10" x14ac:dyDescent="0.2">
      <c r="J3342" s="525"/>
    </row>
    <row r="3343" spans="10:10" x14ac:dyDescent="0.2">
      <c r="J3343" s="525"/>
    </row>
    <row r="3344" spans="10:10" x14ac:dyDescent="0.2">
      <c r="J3344" s="525"/>
    </row>
    <row r="3345" spans="10:10" x14ac:dyDescent="0.2">
      <c r="J3345" s="525"/>
    </row>
    <row r="3346" spans="10:10" x14ac:dyDescent="0.2">
      <c r="J3346" s="525"/>
    </row>
    <row r="3347" spans="10:10" x14ac:dyDescent="0.2">
      <c r="J3347" s="525"/>
    </row>
    <row r="3348" spans="10:10" x14ac:dyDescent="0.2">
      <c r="J3348" s="525"/>
    </row>
    <row r="3349" spans="10:10" x14ac:dyDescent="0.2">
      <c r="J3349" s="525"/>
    </row>
    <row r="3350" spans="10:10" x14ac:dyDescent="0.2">
      <c r="J3350" s="525"/>
    </row>
    <row r="3351" spans="10:10" x14ac:dyDescent="0.2">
      <c r="J3351" s="525"/>
    </row>
    <row r="3352" spans="10:10" x14ac:dyDescent="0.2">
      <c r="J3352" s="525"/>
    </row>
    <row r="3353" spans="10:10" x14ac:dyDescent="0.2">
      <c r="J3353" s="525"/>
    </row>
    <row r="3354" spans="10:10" x14ac:dyDescent="0.2">
      <c r="J3354" s="525"/>
    </row>
    <row r="3355" spans="10:10" x14ac:dyDescent="0.2">
      <c r="J3355" s="525"/>
    </row>
    <row r="3356" spans="10:10" x14ac:dyDescent="0.2">
      <c r="J3356" s="525"/>
    </row>
    <row r="3357" spans="10:10" x14ac:dyDescent="0.2">
      <c r="J3357" s="525"/>
    </row>
    <row r="3358" spans="10:10" x14ac:dyDescent="0.2">
      <c r="J3358" s="525"/>
    </row>
    <row r="3359" spans="10:10" x14ac:dyDescent="0.2">
      <c r="J3359" s="525"/>
    </row>
    <row r="3360" spans="10:10" x14ac:dyDescent="0.2">
      <c r="J3360" s="525"/>
    </row>
    <row r="3361" spans="10:10" x14ac:dyDescent="0.2">
      <c r="J3361" s="525"/>
    </row>
    <row r="3362" spans="10:10" x14ac:dyDescent="0.2">
      <c r="J3362" s="525"/>
    </row>
    <row r="3363" spans="10:10" x14ac:dyDescent="0.2">
      <c r="J3363" s="525"/>
    </row>
    <row r="3364" spans="10:10" x14ac:dyDescent="0.2">
      <c r="J3364" s="525"/>
    </row>
    <row r="3365" spans="10:10" x14ac:dyDescent="0.2">
      <c r="J3365" s="525"/>
    </row>
    <row r="3366" spans="10:10" x14ac:dyDescent="0.2">
      <c r="J3366" s="525"/>
    </row>
    <row r="3367" spans="10:10" x14ac:dyDescent="0.2">
      <c r="J3367" s="525"/>
    </row>
    <row r="3368" spans="10:10" x14ac:dyDescent="0.2">
      <c r="J3368" s="525"/>
    </row>
    <row r="3369" spans="10:10" x14ac:dyDescent="0.2">
      <c r="J3369" s="525"/>
    </row>
    <row r="3370" spans="10:10" x14ac:dyDescent="0.2">
      <c r="J3370" s="525"/>
    </row>
    <row r="3371" spans="10:10" x14ac:dyDescent="0.2">
      <c r="J3371" s="525"/>
    </row>
    <row r="3372" spans="10:10" x14ac:dyDescent="0.2">
      <c r="J3372" s="525"/>
    </row>
    <row r="3373" spans="10:10" x14ac:dyDescent="0.2">
      <c r="J3373" s="525"/>
    </row>
    <row r="3374" spans="10:10" x14ac:dyDescent="0.2">
      <c r="J3374" s="525"/>
    </row>
    <row r="3375" spans="10:10" x14ac:dyDescent="0.2">
      <c r="J3375" s="525"/>
    </row>
    <row r="3376" spans="10:10" x14ac:dyDescent="0.2">
      <c r="J3376" s="525"/>
    </row>
    <row r="3377" spans="10:10" x14ac:dyDescent="0.2">
      <c r="J3377" s="525"/>
    </row>
    <row r="3378" spans="10:10" x14ac:dyDescent="0.2">
      <c r="J3378" s="525"/>
    </row>
    <row r="3379" spans="10:10" x14ac:dyDescent="0.2">
      <c r="J3379" s="525"/>
    </row>
    <row r="3380" spans="10:10" x14ac:dyDescent="0.2">
      <c r="J3380" s="525"/>
    </row>
    <row r="3381" spans="10:10" x14ac:dyDescent="0.2">
      <c r="J3381" s="525"/>
    </row>
    <row r="3382" spans="10:10" x14ac:dyDescent="0.2">
      <c r="J3382" s="525"/>
    </row>
    <row r="3383" spans="10:10" x14ac:dyDescent="0.2">
      <c r="J3383" s="525"/>
    </row>
    <row r="3384" spans="10:10" x14ac:dyDescent="0.2">
      <c r="J3384" s="525"/>
    </row>
    <row r="3385" spans="10:10" x14ac:dyDescent="0.2">
      <c r="J3385" s="525"/>
    </row>
    <row r="3386" spans="10:10" x14ac:dyDescent="0.2">
      <c r="J3386" s="525"/>
    </row>
    <row r="3387" spans="10:10" x14ac:dyDescent="0.2">
      <c r="J3387" s="525"/>
    </row>
    <row r="3388" spans="10:10" x14ac:dyDescent="0.2">
      <c r="J3388" s="525"/>
    </row>
    <row r="3389" spans="10:10" x14ac:dyDescent="0.2">
      <c r="J3389" s="525"/>
    </row>
    <row r="3390" spans="10:10" x14ac:dyDescent="0.2">
      <c r="J3390" s="525"/>
    </row>
    <row r="3391" spans="10:10" x14ac:dyDescent="0.2">
      <c r="J3391" s="525"/>
    </row>
    <row r="3392" spans="10:10" x14ac:dyDescent="0.2">
      <c r="J3392" s="525"/>
    </row>
    <row r="3393" spans="10:10" x14ac:dyDescent="0.2">
      <c r="J3393" s="525"/>
    </row>
    <row r="3394" spans="10:10" x14ac:dyDescent="0.2">
      <c r="J3394" s="525"/>
    </row>
    <row r="3395" spans="10:10" x14ac:dyDescent="0.2">
      <c r="J3395" s="525"/>
    </row>
    <row r="3396" spans="10:10" x14ac:dyDescent="0.2">
      <c r="J3396" s="525"/>
    </row>
    <row r="3397" spans="10:10" x14ac:dyDescent="0.2">
      <c r="J3397" s="525"/>
    </row>
    <row r="3398" spans="10:10" x14ac:dyDescent="0.2">
      <c r="J3398" s="525"/>
    </row>
    <row r="3399" spans="10:10" x14ac:dyDescent="0.2">
      <c r="J3399" s="525"/>
    </row>
    <row r="3400" spans="10:10" x14ac:dyDescent="0.2">
      <c r="J3400" s="525"/>
    </row>
    <row r="3401" spans="10:10" x14ac:dyDescent="0.2">
      <c r="J3401" s="525"/>
    </row>
    <row r="3402" spans="10:10" x14ac:dyDescent="0.2">
      <c r="J3402" s="525"/>
    </row>
    <row r="3403" spans="10:10" x14ac:dyDescent="0.2">
      <c r="J3403" s="525"/>
    </row>
    <row r="3404" spans="10:10" x14ac:dyDescent="0.2">
      <c r="J3404" s="525"/>
    </row>
    <row r="3405" spans="10:10" x14ac:dyDescent="0.2">
      <c r="J3405" s="525"/>
    </row>
    <row r="3406" spans="10:10" x14ac:dyDescent="0.2">
      <c r="J3406" s="525"/>
    </row>
    <row r="3407" spans="10:10" x14ac:dyDescent="0.2">
      <c r="J3407" s="525"/>
    </row>
    <row r="3408" spans="10:10" x14ac:dyDescent="0.2">
      <c r="J3408" s="525"/>
    </row>
    <row r="3409" spans="10:10" x14ac:dyDescent="0.2">
      <c r="J3409" s="525"/>
    </row>
    <row r="3410" spans="10:10" x14ac:dyDescent="0.2">
      <c r="J3410" s="525"/>
    </row>
    <row r="3411" spans="10:10" x14ac:dyDescent="0.2">
      <c r="J3411" s="525"/>
    </row>
    <row r="3412" spans="10:10" x14ac:dyDescent="0.2">
      <c r="J3412" s="525"/>
    </row>
    <row r="3413" spans="10:10" x14ac:dyDescent="0.2">
      <c r="J3413" s="525"/>
    </row>
    <row r="3414" spans="10:10" x14ac:dyDescent="0.2">
      <c r="J3414" s="525"/>
    </row>
    <row r="3415" spans="10:10" x14ac:dyDescent="0.2">
      <c r="J3415" s="525"/>
    </row>
    <row r="3416" spans="10:10" x14ac:dyDescent="0.2">
      <c r="J3416" s="525"/>
    </row>
    <row r="3417" spans="10:10" x14ac:dyDescent="0.2">
      <c r="J3417" s="525"/>
    </row>
    <row r="3418" spans="10:10" x14ac:dyDescent="0.2">
      <c r="J3418" s="525"/>
    </row>
    <row r="3419" spans="10:10" x14ac:dyDescent="0.2">
      <c r="J3419" s="525"/>
    </row>
    <row r="3420" spans="10:10" x14ac:dyDescent="0.2">
      <c r="J3420" s="525"/>
    </row>
    <row r="3421" spans="10:10" x14ac:dyDescent="0.2">
      <c r="J3421" s="525"/>
    </row>
    <row r="3422" spans="10:10" x14ac:dyDescent="0.2">
      <c r="J3422" s="525"/>
    </row>
    <row r="3423" spans="10:10" x14ac:dyDescent="0.2">
      <c r="J3423" s="525"/>
    </row>
    <row r="3424" spans="10:10" x14ac:dyDescent="0.2">
      <c r="J3424" s="525"/>
    </row>
    <row r="3425" spans="10:10" x14ac:dyDescent="0.2">
      <c r="J3425" s="525"/>
    </row>
    <row r="3426" spans="10:10" x14ac:dyDescent="0.2">
      <c r="J3426" s="525"/>
    </row>
    <row r="3427" spans="10:10" x14ac:dyDescent="0.2">
      <c r="J3427" s="525"/>
    </row>
    <row r="3428" spans="10:10" x14ac:dyDescent="0.2">
      <c r="J3428" s="525"/>
    </row>
    <row r="3429" spans="10:10" x14ac:dyDescent="0.2">
      <c r="J3429" s="525"/>
    </row>
    <row r="3430" spans="10:10" x14ac:dyDescent="0.2">
      <c r="J3430" s="525"/>
    </row>
    <row r="3431" spans="10:10" x14ac:dyDescent="0.2">
      <c r="J3431" s="525"/>
    </row>
    <row r="3432" spans="10:10" x14ac:dyDescent="0.2">
      <c r="J3432" s="525"/>
    </row>
    <row r="3433" spans="10:10" x14ac:dyDescent="0.2">
      <c r="J3433" s="525"/>
    </row>
    <row r="3434" spans="10:10" x14ac:dyDescent="0.2">
      <c r="J3434" s="525"/>
    </row>
    <row r="3435" spans="10:10" x14ac:dyDescent="0.2">
      <c r="J3435" s="525"/>
    </row>
    <row r="3436" spans="10:10" x14ac:dyDescent="0.2">
      <c r="J3436" s="525"/>
    </row>
    <row r="3437" spans="10:10" x14ac:dyDescent="0.2">
      <c r="J3437" s="525"/>
    </row>
    <row r="3438" spans="10:10" x14ac:dyDescent="0.2">
      <c r="J3438" s="525"/>
    </row>
    <row r="3439" spans="10:10" x14ac:dyDescent="0.2">
      <c r="J3439" s="525"/>
    </row>
    <row r="3440" spans="10:10" x14ac:dyDescent="0.2">
      <c r="J3440" s="525"/>
    </row>
    <row r="3441" spans="10:10" x14ac:dyDescent="0.2">
      <c r="J3441" s="525"/>
    </row>
    <row r="3442" spans="10:10" x14ac:dyDescent="0.2">
      <c r="J3442" s="525"/>
    </row>
    <row r="3443" spans="10:10" x14ac:dyDescent="0.2">
      <c r="J3443" s="525"/>
    </row>
    <row r="3444" spans="10:10" x14ac:dyDescent="0.2">
      <c r="J3444" s="525"/>
    </row>
    <row r="3445" spans="10:10" x14ac:dyDescent="0.2">
      <c r="J3445" s="525"/>
    </row>
    <row r="3446" spans="10:10" x14ac:dyDescent="0.2">
      <c r="J3446" s="525"/>
    </row>
    <row r="3447" spans="10:10" x14ac:dyDescent="0.2">
      <c r="J3447" s="525"/>
    </row>
    <row r="3448" spans="10:10" x14ac:dyDescent="0.2">
      <c r="J3448" s="525"/>
    </row>
    <row r="3449" spans="10:10" x14ac:dyDescent="0.2">
      <c r="J3449" s="525"/>
    </row>
    <row r="3450" spans="10:10" x14ac:dyDescent="0.2">
      <c r="J3450" s="525"/>
    </row>
    <row r="3451" spans="10:10" x14ac:dyDescent="0.2">
      <c r="J3451" s="525"/>
    </row>
    <row r="3452" spans="10:10" x14ac:dyDescent="0.2">
      <c r="J3452" s="525"/>
    </row>
    <row r="3453" spans="10:10" x14ac:dyDescent="0.2">
      <c r="J3453" s="525"/>
    </row>
    <row r="3454" spans="10:10" x14ac:dyDescent="0.2">
      <c r="J3454" s="525"/>
    </row>
    <row r="3455" spans="10:10" x14ac:dyDescent="0.2">
      <c r="J3455" s="525"/>
    </row>
    <row r="3456" spans="10:10" x14ac:dyDescent="0.2">
      <c r="J3456" s="525"/>
    </row>
    <row r="3457" spans="10:10" x14ac:dyDescent="0.2">
      <c r="J3457" s="525"/>
    </row>
    <row r="3458" spans="10:10" x14ac:dyDescent="0.2">
      <c r="J3458" s="525"/>
    </row>
    <row r="3459" spans="10:10" x14ac:dyDescent="0.2">
      <c r="J3459" s="525"/>
    </row>
    <row r="3460" spans="10:10" x14ac:dyDescent="0.2">
      <c r="J3460" s="525"/>
    </row>
    <row r="3461" spans="10:10" x14ac:dyDescent="0.2">
      <c r="J3461" s="525"/>
    </row>
    <row r="3462" spans="10:10" x14ac:dyDescent="0.2">
      <c r="J3462" s="525"/>
    </row>
    <row r="3463" spans="10:10" x14ac:dyDescent="0.2">
      <c r="J3463" s="525"/>
    </row>
    <row r="3464" spans="10:10" x14ac:dyDescent="0.2">
      <c r="J3464" s="525"/>
    </row>
    <row r="3465" spans="10:10" x14ac:dyDescent="0.2">
      <c r="J3465" s="525"/>
    </row>
    <row r="3466" spans="10:10" x14ac:dyDescent="0.2">
      <c r="J3466" s="525"/>
    </row>
    <row r="3467" spans="10:10" x14ac:dyDescent="0.2">
      <c r="J3467" s="525"/>
    </row>
    <row r="3468" spans="10:10" x14ac:dyDescent="0.2">
      <c r="J3468" s="525"/>
    </row>
    <row r="3469" spans="10:10" x14ac:dyDescent="0.2">
      <c r="J3469" s="525"/>
    </row>
    <row r="3470" spans="10:10" x14ac:dyDescent="0.2">
      <c r="J3470" s="525"/>
    </row>
    <row r="3471" spans="10:10" x14ac:dyDescent="0.2">
      <c r="J3471" s="525"/>
    </row>
    <row r="3472" spans="10:10" x14ac:dyDescent="0.2">
      <c r="J3472" s="525"/>
    </row>
    <row r="3473" spans="10:10" x14ac:dyDescent="0.2">
      <c r="J3473" s="525"/>
    </row>
    <row r="3474" spans="10:10" x14ac:dyDescent="0.2">
      <c r="J3474" s="525"/>
    </row>
    <row r="3475" spans="10:10" x14ac:dyDescent="0.2">
      <c r="J3475" s="525"/>
    </row>
    <row r="3476" spans="10:10" x14ac:dyDescent="0.2">
      <c r="J3476" s="525"/>
    </row>
    <row r="3477" spans="10:10" x14ac:dyDescent="0.2">
      <c r="J3477" s="525"/>
    </row>
    <row r="3478" spans="10:10" x14ac:dyDescent="0.2">
      <c r="J3478" s="525"/>
    </row>
    <row r="3479" spans="10:10" x14ac:dyDescent="0.2">
      <c r="J3479" s="525"/>
    </row>
    <row r="3480" spans="10:10" x14ac:dyDescent="0.2">
      <c r="J3480" s="525"/>
    </row>
    <row r="3481" spans="10:10" x14ac:dyDescent="0.2">
      <c r="J3481" s="525"/>
    </row>
    <row r="3482" spans="10:10" x14ac:dyDescent="0.2">
      <c r="J3482" s="525"/>
    </row>
    <row r="3483" spans="10:10" x14ac:dyDescent="0.2">
      <c r="J3483" s="525"/>
    </row>
    <row r="3484" spans="10:10" x14ac:dyDescent="0.2">
      <c r="J3484" s="525"/>
    </row>
    <row r="3485" spans="10:10" x14ac:dyDescent="0.2">
      <c r="J3485" s="525"/>
    </row>
    <row r="3486" spans="10:10" x14ac:dyDescent="0.2">
      <c r="J3486" s="525"/>
    </row>
    <row r="3487" spans="10:10" x14ac:dyDescent="0.2">
      <c r="J3487" s="525"/>
    </row>
    <row r="3488" spans="10:10" x14ac:dyDescent="0.2">
      <c r="J3488" s="525"/>
    </row>
    <row r="3489" spans="10:10" x14ac:dyDescent="0.2">
      <c r="J3489" s="525"/>
    </row>
    <row r="3490" spans="10:10" x14ac:dyDescent="0.2">
      <c r="J3490" s="525"/>
    </row>
    <row r="3491" spans="10:10" x14ac:dyDescent="0.2">
      <c r="J3491" s="525"/>
    </row>
    <row r="3492" spans="10:10" x14ac:dyDescent="0.2">
      <c r="J3492" s="525"/>
    </row>
    <row r="3493" spans="10:10" x14ac:dyDescent="0.2">
      <c r="J3493" s="525"/>
    </row>
    <row r="3494" spans="10:10" x14ac:dyDescent="0.2">
      <c r="J3494" s="525"/>
    </row>
    <row r="3495" spans="10:10" x14ac:dyDescent="0.2">
      <c r="J3495" s="525"/>
    </row>
    <row r="3496" spans="10:10" x14ac:dyDescent="0.2">
      <c r="J3496" s="525"/>
    </row>
    <row r="3497" spans="10:10" x14ac:dyDescent="0.2">
      <c r="J3497" s="525"/>
    </row>
    <row r="3498" spans="10:10" x14ac:dyDescent="0.2">
      <c r="J3498" s="525"/>
    </row>
    <row r="3499" spans="10:10" x14ac:dyDescent="0.2">
      <c r="J3499" s="525"/>
    </row>
    <row r="3500" spans="10:10" x14ac:dyDescent="0.2">
      <c r="J3500" s="525"/>
    </row>
    <row r="3501" spans="10:10" x14ac:dyDescent="0.2">
      <c r="J3501" s="525"/>
    </row>
    <row r="3502" spans="10:10" x14ac:dyDescent="0.2">
      <c r="J3502" s="525"/>
    </row>
    <row r="3503" spans="10:10" x14ac:dyDescent="0.2">
      <c r="J3503" s="525"/>
    </row>
    <row r="3504" spans="10:10" x14ac:dyDescent="0.2">
      <c r="J3504" s="525"/>
    </row>
    <row r="3505" spans="10:10" x14ac:dyDescent="0.2">
      <c r="J3505" s="525"/>
    </row>
    <row r="3506" spans="10:10" x14ac:dyDescent="0.2">
      <c r="J3506" s="525"/>
    </row>
    <row r="3507" spans="10:10" x14ac:dyDescent="0.2">
      <c r="J3507" s="525"/>
    </row>
    <row r="3508" spans="10:10" x14ac:dyDescent="0.2">
      <c r="J3508" s="525"/>
    </row>
    <row r="3509" spans="10:10" x14ac:dyDescent="0.2">
      <c r="J3509" s="525"/>
    </row>
    <row r="3510" spans="10:10" x14ac:dyDescent="0.2">
      <c r="J3510" s="525"/>
    </row>
    <row r="3511" spans="10:10" x14ac:dyDescent="0.2">
      <c r="J3511" s="525"/>
    </row>
    <row r="3512" spans="10:10" x14ac:dyDescent="0.2">
      <c r="J3512" s="525"/>
    </row>
    <row r="3513" spans="10:10" x14ac:dyDescent="0.2">
      <c r="J3513" s="525"/>
    </row>
    <row r="3514" spans="10:10" x14ac:dyDescent="0.2">
      <c r="J3514" s="525"/>
    </row>
    <row r="3515" spans="10:10" x14ac:dyDescent="0.2">
      <c r="J3515" s="525"/>
    </row>
    <row r="3516" spans="10:10" x14ac:dyDescent="0.2">
      <c r="J3516" s="525"/>
    </row>
    <row r="3517" spans="10:10" x14ac:dyDescent="0.2">
      <c r="J3517" s="525"/>
    </row>
    <row r="3518" spans="10:10" x14ac:dyDescent="0.2">
      <c r="J3518" s="525"/>
    </row>
    <row r="3519" spans="10:10" x14ac:dyDescent="0.2">
      <c r="J3519" s="525"/>
    </row>
    <row r="3520" spans="10:10" x14ac:dyDescent="0.2">
      <c r="J3520" s="525"/>
    </row>
    <row r="3521" spans="10:10" x14ac:dyDescent="0.2">
      <c r="J3521" s="525"/>
    </row>
    <row r="3522" spans="10:10" x14ac:dyDescent="0.2">
      <c r="J3522" s="525"/>
    </row>
    <row r="3523" spans="10:10" x14ac:dyDescent="0.2">
      <c r="J3523" s="525"/>
    </row>
    <row r="3524" spans="10:10" x14ac:dyDescent="0.2">
      <c r="J3524" s="525"/>
    </row>
    <row r="3525" spans="10:10" x14ac:dyDescent="0.2">
      <c r="J3525" s="525"/>
    </row>
    <row r="3526" spans="10:10" x14ac:dyDescent="0.2">
      <c r="J3526" s="525"/>
    </row>
    <row r="3527" spans="10:10" x14ac:dyDescent="0.2">
      <c r="J3527" s="525"/>
    </row>
    <row r="3528" spans="10:10" x14ac:dyDescent="0.2">
      <c r="J3528" s="525"/>
    </row>
    <row r="3529" spans="10:10" x14ac:dyDescent="0.2">
      <c r="J3529" s="525"/>
    </row>
    <row r="3530" spans="10:10" x14ac:dyDescent="0.2">
      <c r="J3530" s="525"/>
    </row>
    <row r="3531" spans="10:10" x14ac:dyDescent="0.2">
      <c r="J3531" s="525"/>
    </row>
    <row r="3532" spans="10:10" x14ac:dyDescent="0.2">
      <c r="J3532" s="525"/>
    </row>
    <row r="3533" spans="10:10" x14ac:dyDescent="0.2">
      <c r="J3533" s="525"/>
    </row>
    <row r="3534" spans="10:10" x14ac:dyDescent="0.2">
      <c r="J3534" s="525"/>
    </row>
    <row r="3535" spans="10:10" x14ac:dyDescent="0.2">
      <c r="J3535" s="525"/>
    </row>
    <row r="3536" spans="10:10" x14ac:dyDescent="0.2">
      <c r="J3536" s="525"/>
    </row>
    <row r="3537" spans="10:10" x14ac:dyDescent="0.2">
      <c r="J3537" s="525"/>
    </row>
    <row r="3538" spans="10:10" x14ac:dyDescent="0.2">
      <c r="J3538" s="525"/>
    </row>
    <row r="3539" spans="10:10" x14ac:dyDescent="0.2">
      <c r="J3539" s="525"/>
    </row>
    <row r="3540" spans="10:10" x14ac:dyDescent="0.2">
      <c r="J3540" s="525"/>
    </row>
    <row r="3541" spans="10:10" x14ac:dyDescent="0.2">
      <c r="J3541" s="525"/>
    </row>
    <row r="3542" spans="10:10" x14ac:dyDescent="0.2">
      <c r="J3542" s="525"/>
    </row>
    <row r="3543" spans="10:10" x14ac:dyDescent="0.2">
      <c r="J3543" s="525"/>
    </row>
    <row r="3544" spans="10:10" x14ac:dyDescent="0.2">
      <c r="J3544" s="525"/>
    </row>
    <row r="3545" spans="10:10" x14ac:dyDescent="0.2">
      <c r="J3545" s="525"/>
    </row>
    <row r="3546" spans="10:10" x14ac:dyDescent="0.2">
      <c r="J3546" s="525"/>
    </row>
    <row r="3547" spans="10:10" x14ac:dyDescent="0.2">
      <c r="J3547" s="525"/>
    </row>
    <row r="3548" spans="10:10" x14ac:dyDescent="0.2">
      <c r="J3548" s="525"/>
    </row>
    <row r="3549" spans="10:10" x14ac:dyDescent="0.2">
      <c r="J3549" s="525"/>
    </row>
    <row r="3550" spans="10:10" x14ac:dyDescent="0.2">
      <c r="J3550" s="525"/>
    </row>
    <row r="3551" spans="10:10" x14ac:dyDescent="0.2">
      <c r="J3551" s="525"/>
    </row>
    <row r="3552" spans="10:10" x14ac:dyDescent="0.2">
      <c r="J3552" s="525"/>
    </row>
    <row r="3553" spans="10:10" x14ac:dyDescent="0.2">
      <c r="J3553" s="525"/>
    </row>
    <row r="3554" spans="10:10" x14ac:dyDescent="0.2">
      <c r="J3554" s="525"/>
    </row>
    <row r="3555" spans="10:10" x14ac:dyDescent="0.2">
      <c r="J3555" s="525"/>
    </row>
    <row r="3556" spans="10:10" x14ac:dyDescent="0.2">
      <c r="J3556" s="525"/>
    </row>
    <row r="3557" spans="10:10" x14ac:dyDescent="0.2">
      <c r="J3557" s="525"/>
    </row>
    <row r="3558" spans="10:10" x14ac:dyDescent="0.2">
      <c r="J3558" s="525"/>
    </row>
    <row r="3559" spans="10:10" x14ac:dyDescent="0.2">
      <c r="J3559" s="525"/>
    </row>
    <row r="3560" spans="10:10" x14ac:dyDescent="0.2">
      <c r="J3560" s="525"/>
    </row>
    <row r="3561" spans="10:10" x14ac:dyDescent="0.2">
      <c r="J3561" s="525"/>
    </row>
    <row r="3562" spans="10:10" x14ac:dyDescent="0.2">
      <c r="J3562" s="525"/>
    </row>
    <row r="3563" spans="10:10" x14ac:dyDescent="0.2">
      <c r="J3563" s="525"/>
    </row>
    <row r="3564" spans="10:10" x14ac:dyDescent="0.2">
      <c r="J3564" s="525"/>
    </row>
    <row r="3565" spans="10:10" x14ac:dyDescent="0.2">
      <c r="J3565" s="525"/>
    </row>
    <row r="3566" spans="10:10" x14ac:dyDescent="0.2">
      <c r="J3566" s="525"/>
    </row>
    <row r="3567" spans="10:10" x14ac:dyDescent="0.2">
      <c r="J3567" s="525"/>
    </row>
    <row r="3568" spans="10:10" x14ac:dyDescent="0.2">
      <c r="J3568" s="525"/>
    </row>
    <row r="3569" spans="10:10" x14ac:dyDescent="0.2">
      <c r="J3569" s="525"/>
    </row>
    <row r="3570" spans="10:10" x14ac:dyDescent="0.2">
      <c r="J3570" s="525"/>
    </row>
    <row r="3571" spans="10:10" x14ac:dyDescent="0.2">
      <c r="J3571" s="525"/>
    </row>
    <row r="3572" spans="10:10" x14ac:dyDescent="0.2">
      <c r="J3572" s="525"/>
    </row>
    <row r="3573" spans="10:10" x14ac:dyDescent="0.2">
      <c r="J3573" s="525"/>
    </row>
    <row r="3574" spans="10:10" x14ac:dyDescent="0.2">
      <c r="J3574" s="525"/>
    </row>
    <row r="3575" spans="10:10" x14ac:dyDescent="0.2">
      <c r="J3575" s="525"/>
    </row>
    <row r="3576" spans="10:10" x14ac:dyDescent="0.2">
      <c r="J3576" s="525"/>
    </row>
    <row r="3577" spans="10:10" x14ac:dyDescent="0.2">
      <c r="J3577" s="525"/>
    </row>
    <row r="3578" spans="10:10" x14ac:dyDescent="0.2">
      <c r="J3578" s="525"/>
    </row>
    <row r="3579" spans="10:10" x14ac:dyDescent="0.2">
      <c r="J3579" s="525"/>
    </row>
    <row r="3580" spans="10:10" x14ac:dyDescent="0.2">
      <c r="J3580" s="525"/>
    </row>
    <row r="3581" spans="10:10" x14ac:dyDescent="0.2">
      <c r="J3581" s="525"/>
    </row>
    <row r="3582" spans="10:10" x14ac:dyDescent="0.2">
      <c r="J3582" s="525"/>
    </row>
    <row r="3583" spans="10:10" x14ac:dyDescent="0.2">
      <c r="J3583" s="525"/>
    </row>
    <row r="3584" spans="10:10" x14ac:dyDescent="0.2">
      <c r="J3584" s="525"/>
    </row>
    <row r="3585" spans="10:10" x14ac:dyDescent="0.2">
      <c r="J3585" s="525"/>
    </row>
    <row r="3586" spans="10:10" x14ac:dyDescent="0.2">
      <c r="J3586" s="525"/>
    </row>
    <row r="3587" spans="10:10" x14ac:dyDescent="0.2">
      <c r="J3587" s="525"/>
    </row>
    <row r="3588" spans="10:10" x14ac:dyDescent="0.2">
      <c r="J3588" s="525"/>
    </row>
    <row r="3589" spans="10:10" x14ac:dyDescent="0.2">
      <c r="J3589" s="525"/>
    </row>
    <row r="3590" spans="10:10" x14ac:dyDescent="0.2">
      <c r="J3590" s="525"/>
    </row>
    <row r="3591" spans="10:10" x14ac:dyDescent="0.2">
      <c r="J3591" s="525"/>
    </row>
    <row r="3592" spans="10:10" x14ac:dyDescent="0.2">
      <c r="J3592" s="525"/>
    </row>
    <row r="3593" spans="10:10" x14ac:dyDescent="0.2">
      <c r="J3593" s="525"/>
    </row>
    <row r="3594" spans="10:10" x14ac:dyDescent="0.2">
      <c r="J3594" s="525"/>
    </row>
    <row r="3595" spans="10:10" x14ac:dyDescent="0.2">
      <c r="J3595" s="525"/>
    </row>
    <row r="3596" spans="10:10" x14ac:dyDescent="0.2">
      <c r="J3596" s="525"/>
    </row>
    <row r="3597" spans="10:10" x14ac:dyDescent="0.2">
      <c r="J3597" s="525"/>
    </row>
    <row r="3598" spans="10:10" x14ac:dyDescent="0.2">
      <c r="J3598" s="525"/>
    </row>
    <row r="3599" spans="10:10" x14ac:dyDescent="0.2">
      <c r="J3599" s="525"/>
    </row>
    <row r="3600" spans="10:10" x14ac:dyDescent="0.2">
      <c r="J3600" s="525"/>
    </row>
    <row r="3601" spans="10:10" x14ac:dyDescent="0.2">
      <c r="J3601" s="525"/>
    </row>
    <row r="3602" spans="10:10" x14ac:dyDescent="0.2">
      <c r="J3602" s="525"/>
    </row>
    <row r="3603" spans="10:10" x14ac:dyDescent="0.2">
      <c r="J3603" s="525"/>
    </row>
    <row r="3604" spans="10:10" x14ac:dyDescent="0.2">
      <c r="J3604" s="525"/>
    </row>
    <row r="3605" spans="10:10" x14ac:dyDescent="0.2">
      <c r="J3605" s="525"/>
    </row>
    <row r="3606" spans="10:10" x14ac:dyDescent="0.2">
      <c r="J3606" s="525"/>
    </row>
    <row r="3607" spans="10:10" x14ac:dyDescent="0.2">
      <c r="J3607" s="525"/>
    </row>
    <row r="3608" spans="10:10" x14ac:dyDescent="0.2">
      <c r="J3608" s="525"/>
    </row>
    <row r="3609" spans="10:10" x14ac:dyDescent="0.2">
      <c r="J3609" s="525"/>
    </row>
    <row r="3610" spans="10:10" x14ac:dyDescent="0.2">
      <c r="J3610" s="525"/>
    </row>
    <row r="3611" spans="10:10" x14ac:dyDescent="0.2">
      <c r="J3611" s="525"/>
    </row>
    <row r="3612" spans="10:10" x14ac:dyDescent="0.2">
      <c r="J3612" s="525"/>
    </row>
    <row r="3613" spans="10:10" x14ac:dyDescent="0.2">
      <c r="J3613" s="525"/>
    </row>
    <row r="3614" spans="10:10" x14ac:dyDescent="0.2">
      <c r="J3614" s="525"/>
    </row>
    <row r="3615" spans="10:10" x14ac:dyDescent="0.2">
      <c r="J3615" s="525"/>
    </row>
    <row r="3616" spans="10:10" x14ac:dyDescent="0.2">
      <c r="J3616" s="525"/>
    </row>
    <row r="3617" spans="10:10" x14ac:dyDescent="0.2">
      <c r="J3617" s="525"/>
    </row>
    <row r="3618" spans="10:10" x14ac:dyDescent="0.2">
      <c r="J3618" s="525"/>
    </row>
    <row r="3619" spans="10:10" x14ac:dyDescent="0.2">
      <c r="J3619" s="525"/>
    </row>
    <row r="3620" spans="10:10" x14ac:dyDescent="0.2">
      <c r="J3620" s="525"/>
    </row>
    <row r="3621" spans="10:10" x14ac:dyDescent="0.2">
      <c r="J3621" s="525"/>
    </row>
    <row r="3622" spans="10:10" x14ac:dyDescent="0.2">
      <c r="J3622" s="525"/>
    </row>
    <row r="3623" spans="10:10" x14ac:dyDescent="0.2">
      <c r="J3623" s="525"/>
    </row>
    <row r="3624" spans="10:10" x14ac:dyDescent="0.2">
      <c r="J3624" s="525"/>
    </row>
    <row r="3625" spans="10:10" x14ac:dyDescent="0.2">
      <c r="J3625" s="525"/>
    </row>
    <row r="3626" spans="10:10" x14ac:dyDescent="0.2">
      <c r="J3626" s="525"/>
    </row>
    <row r="3627" spans="10:10" x14ac:dyDescent="0.2">
      <c r="J3627" s="525"/>
    </row>
    <row r="3628" spans="10:10" x14ac:dyDescent="0.2">
      <c r="J3628" s="525"/>
    </row>
    <row r="3629" spans="10:10" x14ac:dyDescent="0.2">
      <c r="J3629" s="525"/>
    </row>
    <row r="3630" spans="10:10" x14ac:dyDescent="0.2">
      <c r="J3630" s="525"/>
    </row>
    <row r="3631" spans="10:10" x14ac:dyDescent="0.2">
      <c r="J3631" s="525"/>
    </row>
    <row r="3632" spans="10:10" x14ac:dyDescent="0.2">
      <c r="J3632" s="525"/>
    </row>
    <row r="3633" spans="10:10" x14ac:dyDescent="0.2">
      <c r="J3633" s="525"/>
    </row>
    <row r="3634" spans="10:10" x14ac:dyDescent="0.2">
      <c r="J3634" s="525"/>
    </row>
    <row r="3635" spans="10:10" x14ac:dyDescent="0.2">
      <c r="J3635" s="525"/>
    </row>
    <row r="3636" spans="10:10" x14ac:dyDescent="0.2">
      <c r="J3636" s="525"/>
    </row>
    <row r="3637" spans="10:10" x14ac:dyDescent="0.2">
      <c r="J3637" s="525"/>
    </row>
    <row r="3638" spans="10:10" x14ac:dyDescent="0.2">
      <c r="J3638" s="525"/>
    </row>
    <row r="3639" spans="10:10" x14ac:dyDescent="0.2">
      <c r="J3639" s="525"/>
    </row>
    <row r="3640" spans="10:10" x14ac:dyDescent="0.2">
      <c r="J3640" s="525"/>
    </row>
    <row r="3641" spans="10:10" x14ac:dyDescent="0.2">
      <c r="J3641" s="525"/>
    </row>
    <row r="3642" spans="10:10" x14ac:dyDescent="0.2">
      <c r="J3642" s="525"/>
    </row>
    <row r="3643" spans="10:10" x14ac:dyDescent="0.2">
      <c r="J3643" s="525"/>
    </row>
    <row r="3644" spans="10:10" x14ac:dyDescent="0.2">
      <c r="J3644" s="525"/>
    </row>
    <row r="3645" spans="10:10" x14ac:dyDescent="0.2">
      <c r="J3645" s="525"/>
    </row>
    <row r="3646" spans="10:10" x14ac:dyDescent="0.2">
      <c r="J3646" s="525"/>
    </row>
    <row r="3647" spans="10:10" x14ac:dyDescent="0.2">
      <c r="J3647" s="525"/>
    </row>
    <row r="3648" spans="10:10" x14ac:dyDescent="0.2">
      <c r="J3648" s="525"/>
    </row>
    <row r="3649" spans="10:10" x14ac:dyDescent="0.2">
      <c r="J3649" s="525"/>
    </row>
    <row r="3650" spans="10:10" x14ac:dyDescent="0.2">
      <c r="J3650" s="525"/>
    </row>
    <row r="3651" spans="10:10" x14ac:dyDescent="0.2">
      <c r="J3651" s="525"/>
    </row>
    <row r="3652" spans="10:10" x14ac:dyDescent="0.2">
      <c r="J3652" s="525"/>
    </row>
    <row r="3653" spans="10:10" x14ac:dyDescent="0.2">
      <c r="J3653" s="525"/>
    </row>
    <row r="3654" spans="10:10" x14ac:dyDescent="0.2">
      <c r="J3654" s="525"/>
    </row>
    <row r="3655" spans="10:10" x14ac:dyDescent="0.2">
      <c r="J3655" s="525"/>
    </row>
    <row r="3656" spans="10:10" x14ac:dyDescent="0.2">
      <c r="J3656" s="525"/>
    </row>
    <row r="3657" spans="10:10" x14ac:dyDescent="0.2">
      <c r="J3657" s="525"/>
    </row>
    <row r="3658" spans="10:10" x14ac:dyDescent="0.2">
      <c r="J3658" s="525"/>
    </row>
    <row r="3659" spans="10:10" x14ac:dyDescent="0.2">
      <c r="J3659" s="525"/>
    </row>
    <row r="3660" spans="10:10" x14ac:dyDescent="0.2">
      <c r="J3660" s="525"/>
    </row>
    <row r="3661" spans="10:10" x14ac:dyDescent="0.2">
      <c r="J3661" s="525"/>
    </row>
    <row r="3662" spans="10:10" x14ac:dyDescent="0.2">
      <c r="J3662" s="525"/>
    </row>
    <row r="3663" spans="10:10" x14ac:dyDescent="0.2">
      <c r="J3663" s="525"/>
    </row>
    <row r="3664" spans="10:10" x14ac:dyDescent="0.2">
      <c r="J3664" s="525"/>
    </row>
    <row r="3665" spans="10:10" x14ac:dyDescent="0.2">
      <c r="J3665" s="525"/>
    </row>
    <row r="3666" spans="10:10" x14ac:dyDescent="0.2">
      <c r="J3666" s="525"/>
    </row>
    <row r="3667" spans="10:10" x14ac:dyDescent="0.2">
      <c r="J3667" s="525"/>
    </row>
    <row r="3668" spans="10:10" x14ac:dyDescent="0.2">
      <c r="J3668" s="525"/>
    </row>
    <row r="3669" spans="10:10" x14ac:dyDescent="0.2">
      <c r="J3669" s="525"/>
    </row>
    <row r="3670" spans="10:10" x14ac:dyDescent="0.2">
      <c r="J3670" s="525"/>
    </row>
    <row r="3671" spans="10:10" x14ac:dyDescent="0.2">
      <c r="J3671" s="525"/>
    </row>
    <row r="3672" spans="10:10" x14ac:dyDescent="0.2">
      <c r="J3672" s="525"/>
    </row>
    <row r="3673" spans="10:10" x14ac:dyDescent="0.2">
      <c r="J3673" s="525"/>
    </row>
    <row r="3674" spans="10:10" x14ac:dyDescent="0.2">
      <c r="J3674" s="525"/>
    </row>
    <row r="3675" spans="10:10" x14ac:dyDescent="0.2">
      <c r="J3675" s="525"/>
    </row>
    <row r="3676" spans="10:10" x14ac:dyDescent="0.2">
      <c r="J3676" s="525"/>
    </row>
    <row r="3677" spans="10:10" x14ac:dyDescent="0.2">
      <c r="J3677" s="525"/>
    </row>
    <row r="3678" spans="10:10" x14ac:dyDescent="0.2">
      <c r="J3678" s="525"/>
    </row>
    <row r="3679" spans="10:10" x14ac:dyDescent="0.2">
      <c r="J3679" s="525"/>
    </row>
    <row r="3680" spans="10:10" x14ac:dyDescent="0.2">
      <c r="J3680" s="525"/>
    </row>
    <row r="3681" spans="10:10" x14ac:dyDescent="0.2">
      <c r="J3681" s="525"/>
    </row>
    <row r="3682" spans="10:10" x14ac:dyDescent="0.2">
      <c r="J3682" s="525"/>
    </row>
    <row r="3683" spans="10:10" x14ac:dyDescent="0.2">
      <c r="J3683" s="525"/>
    </row>
    <row r="3684" spans="10:10" x14ac:dyDescent="0.2">
      <c r="J3684" s="525"/>
    </row>
    <row r="3685" spans="10:10" x14ac:dyDescent="0.2">
      <c r="J3685" s="525"/>
    </row>
    <row r="3686" spans="10:10" x14ac:dyDescent="0.2">
      <c r="J3686" s="525"/>
    </row>
    <row r="3687" spans="10:10" x14ac:dyDescent="0.2">
      <c r="J3687" s="525"/>
    </row>
    <row r="3688" spans="10:10" x14ac:dyDescent="0.2">
      <c r="J3688" s="525"/>
    </row>
    <row r="3689" spans="10:10" x14ac:dyDescent="0.2">
      <c r="J3689" s="525"/>
    </row>
    <row r="3690" spans="10:10" x14ac:dyDescent="0.2">
      <c r="J3690" s="525"/>
    </row>
    <row r="3691" spans="10:10" x14ac:dyDescent="0.2">
      <c r="J3691" s="525"/>
    </row>
    <row r="3692" spans="10:10" x14ac:dyDescent="0.2">
      <c r="J3692" s="525"/>
    </row>
    <row r="3693" spans="10:10" x14ac:dyDescent="0.2">
      <c r="J3693" s="525"/>
    </row>
    <row r="3694" spans="10:10" x14ac:dyDescent="0.2">
      <c r="J3694" s="525"/>
    </row>
    <row r="3695" spans="10:10" x14ac:dyDescent="0.2">
      <c r="J3695" s="525"/>
    </row>
    <row r="3696" spans="10:10" x14ac:dyDescent="0.2">
      <c r="J3696" s="525"/>
    </row>
    <row r="3697" spans="10:10" x14ac:dyDescent="0.2">
      <c r="J3697" s="525"/>
    </row>
    <row r="3698" spans="10:10" x14ac:dyDescent="0.2">
      <c r="J3698" s="525"/>
    </row>
    <row r="3699" spans="10:10" x14ac:dyDescent="0.2">
      <c r="J3699" s="525"/>
    </row>
    <row r="3700" spans="10:10" x14ac:dyDescent="0.2">
      <c r="J3700" s="525"/>
    </row>
    <row r="3701" spans="10:10" x14ac:dyDescent="0.2">
      <c r="J3701" s="525"/>
    </row>
    <row r="3702" spans="10:10" x14ac:dyDescent="0.2">
      <c r="J3702" s="525"/>
    </row>
    <row r="3703" spans="10:10" x14ac:dyDescent="0.2">
      <c r="J3703" s="525"/>
    </row>
    <row r="3704" spans="10:10" x14ac:dyDescent="0.2">
      <c r="J3704" s="525"/>
    </row>
    <row r="3705" spans="10:10" x14ac:dyDescent="0.2">
      <c r="J3705" s="525"/>
    </row>
    <row r="3706" spans="10:10" x14ac:dyDescent="0.2">
      <c r="J3706" s="525"/>
    </row>
    <row r="3707" spans="10:10" x14ac:dyDescent="0.2">
      <c r="J3707" s="525"/>
    </row>
    <row r="3708" spans="10:10" x14ac:dyDescent="0.2">
      <c r="J3708" s="525"/>
    </row>
    <row r="3709" spans="10:10" x14ac:dyDescent="0.2">
      <c r="J3709" s="525"/>
    </row>
    <row r="3710" spans="10:10" x14ac:dyDescent="0.2">
      <c r="J3710" s="525"/>
    </row>
    <row r="3711" spans="10:10" x14ac:dyDescent="0.2">
      <c r="J3711" s="525"/>
    </row>
    <row r="3712" spans="10:10" x14ac:dyDescent="0.2">
      <c r="J3712" s="525"/>
    </row>
    <row r="3713" spans="10:10" x14ac:dyDescent="0.2">
      <c r="J3713" s="525"/>
    </row>
    <row r="3714" spans="10:10" x14ac:dyDescent="0.2">
      <c r="J3714" s="525"/>
    </row>
    <row r="3715" spans="10:10" x14ac:dyDescent="0.2">
      <c r="J3715" s="525"/>
    </row>
    <row r="3716" spans="10:10" x14ac:dyDescent="0.2">
      <c r="J3716" s="525"/>
    </row>
    <row r="3717" spans="10:10" x14ac:dyDescent="0.2">
      <c r="J3717" s="525"/>
    </row>
    <row r="3718" spans="10:10" x14ac:dyDescent="0.2">
      <c r="J3718" s="525"/>
    </row>
    <row r="3719" spans="10:10" x14ac:dyDescent="0.2">
      <c r="J3719" s="525"/>
    </row>
    <row r="3720" spans="10:10" x14ac:dyDescent="0.2">
      <c r="J3720" s="525"/>
    </row>
    <row r="3721" spans="10:10" x14ac:dyDescent="0.2">
      <c r="J3721" s="525"/>
    </row>
    <row r="3722" spans="10:10" x14ac:dyDescent="0.2">
      <c r="J3722" s="525"/>
    </row>
    <row r="3723" spans="10:10" x14ac:dyDescent="0.2">
      <c r="J3723" s="525"/>
    </row>
    <row r="3724" spans="10:10" x14ac:dyDescent="0.2">
      <c r="J3724" s="525"/>
    </row>
    <row r="3725" spans="10:10" x14ac:dyDescent="0.2">
      <c r="J3725" s="525"/>
    </row>
    <row r="3726" spans="10:10" x14ac:dyDescent="0.2">
      <c r="J3726" s="525"/>
    </row>
    <row r="3727" spans="10:10" x14ac:dyDescent="0.2">
      <c r="J3727" s="525"/>
    </row>
    <row r="3728" spans="10:10" x14ac:dyDescent="0.2">
      <c r="J3728" s="525"/>
    </row>
    <row r="3729" spans="10:10" x14ac:dyDescent="0.2">
      <c r="J3729" s="525"/>
    </row>
    <row r="3730" spans="10:10" x14ac:dyDescent="0.2">
      <c r="J3730" s="525"/>
    </row>
    <row r="3731" spans="10:10" x14ac:dyDescent="0.2">
      <c r="J3731" s="525"/>
    </row>
    <row r="3732" spans="10:10" x14ac:dyDescent="0.2">
      <c r="J3732" s="525"/>
    </row>
    <row r="3733" spans="10:10" x14ac:dyDescent="0.2">
      <c r="J3733" s="525"/>
    </row>
    <row r="3734" spans="10:10" x14ac:dyDescent="0.2">
      <c r="J3734" s="525"/>
    </row>
    <row r="3735" spans="10:10" x14ac:dyDescent="0.2">
      <c r="J3735" s="525"/>
    </row>
    <row r="3736" spans="10:10" x14ac:dyDescent="0.2">
      <c r="J3736" s="525"/>
    </row>
    <row r="3737" spans="10:10" x14ac:dyDescent="0.2">
      <c r="J3737" s="525"/>
    </row>
    <row r="3738" spans="10:10" x14ac:dyDescent="0.2">
      <c r="J3738" s="525"/>
    </row>
    <row r="3739" spans="10:10" x14ac:dyDescent="0.2">
      <c r="J3739" s="525"/>
    </row>
    <row r="3740" spans="10:10" x14ac:dyDescent="0.2">
      <c r="J3740" s="525"/>
    </row>
    <row r="3741" spans="10:10" x14ac:dyDescent="0.2">
      <c r="J3741" s="525"/>
    </row>
    <row r="3742" spans="10:10" x14ac:dyDescent="0.2">
      <c r="J3742" s="525"/>
    </row>
    <row r="3743" spans="10:10" x14ac:dyDescent="0.2">
      <c r="J3743" s="525"/>
    </row>
    <row r="3744" spans="10:10" x14ac:dyDescent="0.2">
      <c r="J3744" s="525"/>
    </row>
    <row r="3745" spans="10:10" x14ac:dyDescent="0.2">
      <c r="J3745" s="525"/>
    </row>
    <row r="3746" spans="10:10" x14ac:dyDescent="0.2">
      <c r="J3746" s="525"/>
    </row>
    <row r="3747" spans="10:10" x14ac:dyDescent="0.2">
      <c r="J3747" s="525"/>
    </row>
    <row r="3748" spans="10:10" x14ac:dyDescent="0.2">
      <c r="J3748" s="525"/>
    </row>
    <row r="3749" spans="10:10" x14ac:dyDescent="0.2">
      <c r="J3749" s="525"/>
    </row>
    <row r="3750" spans="10:10" x14ac:dyDescent="0.2">
      <c r="J3750" s="525"/>
    </row>
    <row r="3751" spans="10:10" x14ac:dyDescent="0.2">
      <c r="J3751" s="525"/>
    </row>
    <row r="3752" spans="10:10" x14ac:dyDescent="0.2">
      <c r="J3752" s="525"/>
    </row>
    <row r="3753" spans="10:10" x14ac:dyDescent="0.2">
      <c r="J3753" s="525"/>
    </row>
    <row r="3754" spans="10:10" x14ac:dyDescent="0.2">
      <c r="J3754" s="525"/>
    </row>
    <row r="3755" spans="10:10" x14ac:dyDescent="0.2">
      <c r="J3755" s="525"/>
    </row>
    <row r="3756" spans="10:10" x14ac:dyDescent="0.2">
      <c r="J3756" s="525"/>
    </row>
    <row r="3757" spans="10:10" x14ac:dyDescent="0.2">
      <c r="J3757" s="525"/>
    </row>
    <row r="3758" spans="10:10" x14ac:dyDescent="0.2">
      <c r="J3758" s="525"/>
    </row>
    <row r="3759" spans="10:10" x14ac:dyDescent="0.2">
      <c r="J3759" s="525"/>
    </row>
    <row r="3760" spans="10:10" x14ac:dyDescent="0.2">
      <c r="J3760" s="525"/>
    </row>
    <row r="3761" spans="10:10" x14ac:dyDescent="0.2">
      <c r="J3761" s="525"/>
    </row>
    <row r="3762" spans="10:10" x14ac:dyDescent="0.2">
      <c r="J3762" s="525"/>
    </row>
    <row r="3763" spans="10:10" x14ac:dyDescent="0.2">
      <c r="J3763" s="525"/>
    </row>
    <row r="3764" spans="10:10" x14ac:dyDescent="0.2">
      <c r="J3764" s="525"/>
    </row>
    <row r="3765" spans="10:10" x14ac:dyDescent="0.2">
      <c r="J3765" s="525"/>
    </row>
    <row r="3766" spans="10:10" x14ac:dyDescent="0.2">
      <c r="J3766" s="525"/>
    </row>
    <row r="3767" spans="10:10" x14ac:dyDescent="0.2">
      <c r="J3767" s="525"/>
    </row>
    <row r="3768" spans="10:10" x14ac:dyDescent="0.2">
      <c r="J3768" s="525"/>
    </row>
    <row r="3769" spans="10:10" x14ac:dyDescent="0.2">
      <c r="J3769" s="525"/>
    </row>
    <row r="3770" spans="10:10" x14ac:dyDescent="0.2">
      <c r="J3770" s="525"/>
    </row>
    <row r="3771" spans="10:10" x14ac:dyDescent="0.2">
      <c r="J3771" s="525"/>
    </row>
    <row r="3772" spans="10:10" x14ac:dyDescent="0.2">
      <c r="J3772" s="525"/>
    </row>
    <row r="3773" spans="10:10" x14ac:dyDescent="0.2">
      <c r="J3773" s="525"/>
    </row>
    <row r="3774" spans="10:10" x14ac:dyDescent="0.2">
      <c r="J3774" s="525"/>
    </row>
    <row r="3775" spans="10:10" x14ac:dyDescent="0.2">
      <c r="J3775" s="525"/>
    </row>
    <row r="3776" spans="10:10" x14ac:dyDescent="0.2">
      <c r="J3776" s="525"/>
    </row>
    <row r="3777" spans="10:10" x14ac:dyDescent="0.2">
      <c r="J3777" s="525"/>
    </row>
    <row r="3778" spans="10:10" x14ac:dyDescent="0.2">
      <c r="J3778" s="525"/>
    </row>
    <row r="3779" spans="10:10" x14ac:dyDescent="0.2">
      <c r="J3779" s="525"/>
    </row>
    <row r="3780" spans="10:10" x14ac:dyDescent="0.2">
      <c r="J3780" s="525"/>
    </row>
    <row r="3781" spans="10:10" x14ac:dyDescent="0.2">
      <c r="J3781" s="525"/>
    </row>
    <row r="3782" spans="10:10" x14ac:dyDescent="0.2">
      <c r="J3782" s="525"/>
    </row>
    <row r="3783" spans="10:10" x14ac:dyDescent="0.2">
      <c r="J3783" s="525"/>
    </row>
    <row r="3784" spans="10:10" x14ac:dyDescent="0.2">
      <c r="J3784" s="525"/>
    </row>
    <row r="3785" spans="10:10" x14ac:dyDescent="0.2">
      <c r="J3785" s="525"/>
    </row>
    <row r="3786" spans="10:10" x14ac:dyDescent="0.2">
      <c r="J3786" s="525"/>
    </row>
    <row r="3787" spans="10:10" x14ac:dyDescent="0.2">
      <c r="J3787" s="525"/>
    </row>
    <row r="3788" spans="10:10" x14ac:dyDescent="0.2">
      <c r="J3788" s="525"/>
    </row>
    <row r="3789" spans="10:10" x14ac:dyDescent="0.2">
      <c r="J3789" s="525"/>
    </row>
    <row r="3790" spans="10:10" x14ac:dyDescent="0.2">
      <c r="J3790" s="525"/>
    </row>
    <row r="3791" spans="10:10" x14ac:dyDescent="0.2">
      <c r="J3791" s="525"/>
    </row>
    <row r="3792" spans="10:10" x14ac:dyDescent="0.2">
      <c r="J3792" s="525"/>
    </row>
    <row r="3793" spans="10:10" x14ac:dyDescent="0.2">
      <c r="J3793" s="525"/>
    </row>
    <row r="3794" spans="10:10" x14ac:dyDescent="0.2">
      <c r="J3794" s="525"/>
    </row>
    <row r="3795" spans="10:10" x14ac:dyDescent="0.2">
      <c r="J3795" s="525"/>
    </row>
    <row r="3796" spans="10:10" x14ac:dyDescent="0.2">
      <c r="J3796" s="525"/>
    </row>
    <row r="3797" spans="10:10" x14ac:dyDescent="0.2">
      <c r="J3797" s="525"/>
    </row>
    <row r="3798" spans="10:10" x14ac:dyDescent="0.2">
      <c r="J3798" s="525"/>
    </row>
    <row r="3799" spans="10:10" x14ac:dyDescent="0.2">
      <c r="J3799" s="525"/>
    </row>
    <row r="3800" spans="10:10" x14ac:dyDescent="0.2">
      <c r="J3800" s="525"/>
    </row>
    <row r="3801" spans="10:10" x14ac:dyDescent="0.2">
      <c r="J3801" s="525"/>
    </row>
    <row r="3802" spans="10:10" x14ac:dyDescent="0.2">
      <c r="J3802" s="525"/>
    </row>
    <row r="3803" spans="10:10" x14ac:dyDescent="0.2">
      <c r="J3803" s="525"/>
    </row>
    <row r="3804" spans="10:10" x14ac:dyDescent="0.2">
      <c r="J3804" s="525"/>
    </row>
    <row r="3805" spans="10:10" x14ac:dyDescent="0.2">
      <c r="J3805" s="525"/>
    </row>
    <row r="3806" spans="10:10" x14ac:dyDescent="0.2">
      <c r="J3806" s="525"/>
    </row>
    <row r="3807" spans="10:10" x14ac:dyDescent="0.2">
      <c r="J3807" s="525"/>
    </row>
    <row r="3808" spans="10:10" x14ac:dyDescent="0.2">
      <c r="J3808" s="525"/>
    </row>
    <row r="3809" spans="10:10" x14ac:dyDescent="0.2">
      <c r="J3809" s="525"/>
    </row>
    <row r="3810" spans="10:10" x14ac:dyDescent="0.2">
      <c r="J3810" s="525"/>
    </row>
    <row r="3811" spans="10:10" x14ac:dyDescent="0.2">
      <c r="J3811" s="525"/>
    </row>
    <row r="3812" spans="10:10" x14ac:dyDescent="0.2">
      <c r="J3812" s="525"/>
    </row>
    <row r="3813" spans="10:10" x14ac:dyDescent="0.2">
      <c r="J3813" s="525"/>
    </row>
    <row r="3814" spans="10:10" x14ac:dyDescent="0.2">
      <c r="J3814" s="525"/>
    </row>
    <row r="3815" spans="10:10" x14ac:dyDescent="0.2">
      <c r="J3815" s="525"/>
    </row>
    <row r="3816" spans="10:10" x14ac:dyDescent="0.2">
      <c r="J3816" s="525"/>
    </row>
    <row r="3817" spans="10:10" x14ac:dyDescent="0.2">
      <c r="J3817" s="525"/>
    </row>
    <row r="3818" spans="10:10" x14ac:dyDescent="0.2">
      <c r="J3818" s="525"/>
    </row>
    <row r="3819" spans="10:10" x14ac:dyDescent="0.2">
      <c r="J3819" s="525"/>
    </row>
    <row r="3820" spans="10:10" x14ac:dyDescent="0.2">
      <c r="J3820" s="525"/>
    </row>
    <row r="3821" spans="10:10" x14ac:dyDescent="0.2">
      <c r="J3821" s="525"/>
    </row>
    <row r="3822" spans="10:10" x14ac:dyDescent="0.2">
      <c r="J3822" s="525"/>
    </row>
    <row r="3823" spans="10:10" x14ac:dyDescent="0.2">
      <c r="J3823" s="525"/>
    </row>
    <row r="3824" spans="10:10" x14ac:dyDescent="0.2">
      <c r="J3824" s="525"/>
    </row>
    <row r="3825" spans="10:10" x14ac:dyDescent="0.2">
      <c r="J3825" s="525"/>
    </row>
    <row r="3826" spans="10:10" x14ac:dyDescent="0.2">
      <c r="J3826" s="525"/>
    </row>
    <row r="3827" spans="10:10" x14ac:dyDescent="0.2">
      <c r="J3827" s="525"/>
    </row>
    <row r="3828" spans="10:10" x14ac:dyDescent="0.2">
      <c r="J3828" s="525"/>
    </row>
    <row r="3829" spans="10:10" x14ac:dyDescent="0.2">
      <c r="J3829" s="525"/>
    </row>
    <row r="3830" spans="10:10" x14ac:dyDescent="0.2">
      <c r="J3830" s="525"/>
    </row>
    <row r="3831" spans="10:10" x14ac:dyDescent="0.2">
      <c r="J3831" s="525"/>
    </row>
    <row r="3832" spans="10:10" x14ac:dyDescent="0.2">
      <c r="J3832" s="525"/>
    </row>
    <row r="3833" spans="10:10" x14ac:dyDescent="0.2">
      <c r="J3833" s="525"/>
    </row>
    <row r="3834" spans="10:10" x14ac:dyDescent="0.2">
      <c r="J3834" s="525"/>
    </row>
    <row r="3835" spans="10:10" x14ac:dyDescent="0.2">
      <c r="J3835" s="525"/>
    </row>
    <row r="3836" spans="10:10" x14ac:dyDescent="0.2">
      <c r="J3836" s="525"/>
    </row>
    <row r="3837" spans="10:10" x14ac:dyDescent="0.2">
      <c r="J3837" s="525"/>
    </row>
    <row r="3838" spans="10:10" x14ac:dyDescent="0.2">
      <c r="J3838" s="525"/>
    </row>
    <row r="3839" spans="10:10" x14ac:dyDescent="0.2">
      <c r="J3839" s="525"/>
    </row>
    <row r="3840" spans="10:10" x14ac:dyDescent="0.2">
      <c r="J3840" s="525"/>
    </row>
    <row r="3841" spans="10:10" x14ac:dyDescent="0.2">
      <c r="J3841" s="525"/>
    </row>
    <row r="3842" spans="10:10" x14ac:dyDescent="0.2">
      <c r="J3842" s="525"/>
    </row>
    <row r="3843" spans="10:10" x14ac:dyDescent="0.2">
      <c r="J3843" s="525"/>
    </row>
    <row r="3844" spans="10:10" x14ac:dyDescent="0.2">
      <c r="J3844" s="525"/>
    </row>
    <row r="3845" spans="10:10" x14ac:dyDescent="0.2">
      <c r="J3845" s="525"/>
    </row>
    <row r="3846" spans="10:10" x14ac:dyDescent="0.2">
      <c r="J3846" s="525"/>
    </row>
    <row r="3847" spans="10:10" x14ac:dyDescent="0.2">
      <c r="J3847" s="525"/>
    </row>
    <row r="3848" spans="10:10" x14ac:dyDescent="0.2">
      <c r="J3848" s="525"/>
    </row>
    <row r="3849" spans="10:10" x14ac:dyDescent="0.2">
      <c r="J3849" s="525"/>
    </row>
    <row r="3850" spans="10:10" x14ac:dyDescent="0.2">
      <c r="J3850" s="525"/>
    </row>
    <row r="3851" spans="10:10" x14ac:dyDescent="0.2">
      <c r="J3851" s="525"/>
    </row>
    <row r="3852" spans="10:10" x14ac:dyDescent="0.2">
      <c r="J3852" s="525"/>
    </row>
    <row r="3853" spans="10:10" x14ac:dyDescent="0.2">
      <c r="J3853" s="525"/>
    </row>
    <row r="3854" spans="10:10" x14ac:dyDescent="0.2">
      <c r="J3854" s="525"/>
    </row>
    <row r="3855" spans="10:10" x14ac:dyDescent="0.2">
      <c r="J3855" s="525"/>
    </row>
    <row r="3856" spans="10:10" x14ac:dyDescent="0.2">
      <c r="J3856" s="525"/>
    </row>
    <row r="3857" spans="10:10" x14ac:dyDescent="0.2">
      <c r="J3857" s="525"/>
    </row>
    <row r="3858" spans="10:10" x14ac:dyDescent="0.2">
      <c r="J3858" s="525"/>
    </row>
    <row r="3859" spans="10:10" x14ac:dyDescent="0.2">
      <c r="J3859" s="525"/>
    </row>
    <row r="3860" spans="10:10" x14ac:dyDescent="0.2">
      <c r="J3860" s="525"/>
    </row>
    <row r="3861" spans="10:10" x14ac:dyDescent="0.2">
      <c r="J3861" s="525"/>
    </row>
    <row r="3862" spans="10:10" x14ac:dyDescent="0.2">
      <c r="J3862" s="525"/>
    </row>
    <row r="3863" spans="10:10" x14ac:dyDescent="0.2">
      <c r="J3863" s="525"/>
    </row>
    <row r="3864" spans="10:10" x14ac:dyDescent="0.2">
      <c r="J3864" s="525"/>
    </row>
    <row r="3865" spans="10:10" x14ac:dyDescent="0.2">
      <c r="J3865" s="525"/>
    </row>
    <row r="3866" spans="10:10" x14ac:dyDescent="0.2">
      <c r="J3866" s="525"/>
    </row>
    <row r="3867" spans="10:10" x14ac:dyDescent="0.2">
      <c r="J3867" s="525"/>
    </row>
    <row r="3868" spans="10:10" x14ac:dyDescent="0.2">
      <c r="J3868" s="525"/>
    </row>
    <row r="3869" spans="10:10" x14ac:dyDescent="0.2">
      <c r="J3869" s="525"/>
    </row>
    <row r="3870" spans="10:10" x14ac:dyDescent="0.2">
      <c r="J3870" s="525"/>
    </row>
    <row r="3871" spans="10:10" x14ac:dyDescent="0.2">
      <c r="J3871" s="525"/>
    </row>
    <row r="3872" spans="10:10" x14ac:dyDescent="0.2">
      <c r="J3872" s="525"/>
    </row>
    <row r="3873" spans="10:10" x14ac:dyDescent="0.2">
      <c r="J3873" s="525"/>
    </row>
    <row r="3874" spans="10:10" x14ac:dyDescent="0.2">
      <c r="J3874" s="525"/>
    </row>
    <row r="3875" spans="10:10" x14ac:dyDescent="0.2">
      <c r="J3875" s="525"/>
    </row>
    <row r="3876" spans="10:10" x14ac:dyDescent="0.2">
      <c r="J3876" s="525"/>
    </row>
    <row r="3877" spans="10:10" x14ac:dyDescent="0.2">
      <c r="J3877" s="525"/>
    </row>
    <row r="3878" spans="10:10" x14ac:dyDescent="0.2">
      <c r="J3878" s="525"/>
    </row>
    <row r="3879" spans="10:10" x14ac:dyDescent="0.2">
      <c r="J3879" s="525"/>
    </row>
    <row r="3880" spans="10:10" x14ac:dyDescent="0.2">
      <c r="J3880" s="525"/>
    </row>
    <row r="3881" spans="10:10" x14ac:dyDescent="0.2">
      <c r="J3881" s="525"/>
    </row>
    <row r="3882" spans="10:10" x14ac:dyDescent="0.2">
      <c r="J3882" s="525"/>
    </row>
    <row r="3883" spans="10:10" x14ac:dyDescent="0.2">
      <c r="J3883" s="525"/>
    </row>
    <row r="3884" spans="10:10" x14ac:dyDescent="0.2">
      <c r="J3884" s="525"/>
    </row>
    <row r="3885" spans="10:10" x14ac:dyDescent="0.2">
      <c r="J3885" s="525"/>
    </row>
    <row r="3886" spans="10:10" x14ac:dyDescent="0.2">
      <c r="J3886" s="525"/>
    </row>
    <row r="3887" spans="10:10" x14ac:dyDescent="0.2">
      <c r="J3887" s="525"/>
    </row>
    <row r="3888" spans="10:10" x14ac:dyDescent="0.2">
      <c r="J3888" s="525"/>
    </row>
    <row r="3889" spans="10:10" x14ac:dyDescent="0.2">
      <c r="J3889" s="525"/>
    </row>
    <row r="3890" spans="10:10" x14ac:dyDescent="0.2">
      <c r="J3890" s="525"/>
    </row>
    <row r="3891" spans="10:10" x14ac:dyDescent="0.2">
      <c r="J3891" s="525"/>
    </row>
    <row r="3892" spans="10:10" x14ac:dyDescent="0.2">
      <c r="J3892" s="525"/>
    </row>
    <row r="3893" spans="10:10" x14ac:dyDescent="0.2">
      <c r="J3893" s="525"/>
    </row>
    <row r="3894" spans="10:10" x14ac:dyDescent="0.2">
      <c r="J3894" s="525"/>
    </row>
    <row r="3895" spans="10:10" x14ac:dyDescent="0.2">
      <c r="J3895" s="525"/>
    </row>
    <row r="3896" spans="10:10" x14ac:dyDescent="0.2">
      <c r="J3896" s="525"/>
    </row>
    <row r="3897" spans="10:10" x14ac:dyDescent="0.2">
      <c r="J3897" s="525"/>
    </row>
    <row r="3898" spans="10:10" x14ac:dyDescent="0.2">
      <c r="J3898" s="525"/>
    </row>
    <row r="3899" spans="10:10" x14ac:dyDescent="0.2">
      <c r="J3899" s="525"/>
    </row>
    <row r="3900" spans="10:10" x14ac:dyDescent="0.2">
      <c r="J3900" s="525"/>
    </row>
    <row r="3901" spans="10:10" x14ac:dyDescent="0.2">
      <c r="J3901" s="525"/>
    </row>
    <row r="3902" spans="10:10" x14ac:dyDescent="0.2">
      <c r="J3902" s="525"/>
    </row>
    <row r="3903" spans="10:10" x14ac:dyDescent="0.2">
      <c r="J3903" s="525"/>
    </row>
    <row r="3904" spans="10:10" x14ac:dyDescent="0.2">
      <c r="J3904" s="525"/>
    </row>
    <row r="3905" spans="10:10" x14ac:dyDescent="0.2">
      <c r="J3905" s="525"/>
    </row>
    <row r="3906" spans="10:10" x14ac:dyDescent="0.2">
      <c r="J3906" s="525"/>
    </row>
    <row r="3907" spans="10:10" x14ac:dyDescent="0.2">
      <c r="J3907" s="525"/>
    </row>
    <row r="3908" spans="10:10" x14ac:dyDescent="0.2">
      <c r="J3908" s="525"/>
    </row>
    <row r="3909" spans="10:10" x14ac:dyDescent="0.2">
      <c r="J3909" s="525"/>
    </row>
    <row r="3910" spans="10:10" x14ac:dyDescent="0.2">
      <c r="J3910" s="525"/>
    </row>
    <row r="3911" spans="10:10" x14ac:dyDescent="0.2">
      <c r="J3911" s="525"/>
    </row>
    <row r="3912" spans="10:10" x14ac:dyDescent="0.2">
      <c r="J3912" s="525"/>
    </row>
    <row r="3913" spans="10:10" x14ac:dyDescent="0.2">
      <c r="J3913" s="525"/>
    </row>
    <row r="3914" spans="10:10" x14ac:dyDescent="0.2">
      <c r="J3914" s="525"/>
    </row>
    <row r="3915" spans="10:10" x14ac:dyDescent="0.2">
      <c r="J3915" s="525"/>
    </row>
    <row r="3916" spans="10:10" x14ac:dyDescent="0.2">
      <c r="J3916" s="525"/>
    </row>
    <row r="3917" spans="10:10" x14ac:dyDescent="0.2">
      <c r="J3917" s="525"/>
    </row>
    <row r="3918" spans="10:10" x14ac:dyDescent="0.2">
      <c r="J3918" s="525"/>
    </row>
    <row r="3919" spans="10:10" x14ac:dyDescent="0.2">
      <c r="J3919" s="525"/>
    </row>
    <row r="3920" spans="10:10" x14ac:dyDescent="0.2">
      <c r="J3920" s="525"/>
    </row>
    <row r="3921" spans="10:10" x14ac:dyDescent="0.2">
      <c r="J3921" s="525"/>
    </row>
    <row r="3922" spans="10:10" x14ac:dyDescent="0.2">
      <c r="J3922" s="525"/>
    </row>
    <row r="3923" spans="10:10" x14ac:dyDescent="0.2">
      <c r="J3923" s="525"/>
    </row>
    <row r="3924" spans="10:10" x14ac:dyDescent="0.2">
      <c r="J3924" s="525"/>
    </row>
    <row r="3925" spans="10:10" x14ac:dyDescent="0.2">
      <c r="J3925" s="525"/>
    </row>
    <row r="3926" spans="10:10" x14ac:dyDescent="0.2">
      <c r="J3926" s="525"/>
    </row>
    <row r="3927" spans="10:10" x14ac:dyDescent="0.2">
      <c r="J3927" s="525"/>
    </row>
    <row r="3928" spans="10:10" x14ac:dyDescent="0.2">
      <c r="J3928" s="525"/>
    </row>
    <row r="3929" spans="10:10" x14ac:dyDescent="0.2">
      <c r="J3929" s="525"/>
    </row>
    <row r="3930" spans="10:10" x14ac:dyDescent="0.2">
      <c r="J3930" s="525"/>
    </row>
    <row r="3931" spans="10:10" x14ac:dyDescent="0.2">
      <c r="J3931" s="525"/>
    </row>
    <row r="3932" spans="10:10" x14ac:dyDescent="0.2">
      <c r="J3932" s="525"/>
    </row>
    <row r="3933" spans="10:10" x14ac:dyDescent="0.2">
      <c r="J3933" s="525"/>
    </row>
    <row r="3934" spans="10:10" x14ac:dyDescent="0.2">
      <c r="J3934" s="525"/>
    </row>
    <row r="3935" spans="10:10" x14ac:dyDescent="0.2">
      <c r="J3935" s="525"/>
    </row>
    <row r="3936" spans="10:10" x14ac:dyDescent="0.2">
      <c r="J3936" s="525"/>
    </row>
    <row r="3937" spans="10:10" x14ac:dyDescent="0.2">
      <c r="J3937" s="525"/>
    </row>
    <row r="3938" spans="10:10" x14ac:dyDescent="0.2">
      <c r="J3938" s="525"/>
    </row>
    <row r="3939" spans="10:10" x14ac:dyDescent="0.2">
      <c r="J3939" s="525"/>
    </row>
    <row r="3940" spans="10:10" x14ac:dyDescent="0.2">
      <c r="J3940" s="525"/>
    </row>
    <row r="3941" spans="10:10" x14ac:dyDescent="0.2">
      <c r="J3941" s="525"/>
    </row>
    <row r="3942" spans="10:10" x14ac:dyDescent="0.2">
      <c r="J3942" s="525"/>
    </row>
    <row r="3943" spans="10:10" x14ac:dyDescent="0.2">
      <c r="J3943" s="525"/>
    </row>
    <row r="3944" spans="10:10" x14ac:dyDescent="0.2">
      <c r="J3944" s="525"/>
    </row>
    <row r="3945" spans="10:10" x14ac:dyDescent="0.2">
      <c r="J3945" s="525"/>
    </row>
    <row r="3946" spans="10:10" x14ac:dyDescent="0.2">
      <c r="J3946" s="525"/>
    </row>
    <row r="3947" spans="10:10" x14ac:dyDescent="0.2">
      <c r="J3947" s="525"/>
    </row>
    <row r="3948" spans="10:10" x14ac:dyDescent="0.2">
      <c r="J3948" s="525"/>
    </row>
    <row r="3949" spans="10:10" x14ac:dyDescent="0.2">
      <c r="J3949" s="525"/>
    </row>
    <row r="3950" spans="10:10" x14ac:dyDescent="0.2">
      <c r="J3950" s="525"/>
    </row>
    <row r="3951" spans="10:10" x14ac:dyDescent="0.2">
      <c r="J3951" s="525"/>
    </row>
    <row r="3952" spans="10:10" x14ac:dyDescent="0.2">
      <c r="J3952" s="525"/>
    </row>
    <row r="3953" spans="10:10" x14ac:dyDescent="0.2">
      <c r="J3953" s="525"/>
    </row>
    <row r="3954" spans="10:10" x14ac:dyDescent="0.2">
      <c r="J3954" s="525"/>
    </row>
    <row r="3955" spans="10:10" x14ac:dyDescent="0.2">
      <c r="J3955" s="525"/>
    </row>
    <row r="3956" spans="10:10" x14ac:dyDescent="0.2">
      <c r="J3956" s="525"/>
    </row>
    <row r="3957" spans="10:10" x14ac:dyDescent="0.2">
      <c r="J3957" s="525"/>
    </row>
    <row r="3958" spans="10:10" x14ac:dyDescent="0.2">
      <c r="J3958" s="525"/>
    </row>
    <row r="3959" spans="10:10" x14ac:dyDescent="0.2">
      <c r="J3959" s="525"/>
    </row>
    <row r="3960" spans="10:10" x14ac:dyDescent="0.2">
      <c r="J3960" s="525"/>
    </row>
    <row r="3961" spans="10:10" x14ac:dyDescent="0.2">
      <c r="J3961" s="525"/>
    </row>
    <row r="3962" spans="10:10" x14ac:dyDescent="0.2">
      <c r="J3962" s="525"/>
    </row>
    <row r="3963" spans="10:10" x14ac:dyDescent="0.2">
      <c r="J3963" s="525"/>
    </row>
    <row r="3964" spans="10:10" x14ac:dyDescent="0.2">
      <c r="J3964" s="525"/>
    </row>
    <row r="3965" spans="10:10" x14ac:dyDescent="0.2">
      <c r="J3965" s="525"/>
    </row>
    <row r="3966" spans="10:10" x14ac:dyDescent="0.2">
      <c r="J3966" s="525"/>
    </row>
    <row r="3967" spans="10:10" x14ac:dyDescent="0.2">
      <c r="J3967" s="525"/>
    </row>
    <row r="3968" spans="10:10" x14ac:dyDescent="0.2">
      <c r="J3968" s="525"/>
    </row>
    <row r="3969" spans="10:10" x14ac:dyDescent="0.2">
      <c r="J3969" s="525"/>
    </row>
    <row r="3970" spans="10:10" x14ac:dyDescent="0.2">
      <c r="J3970" s="525"/>
    </row>
    <row r="3971" spans="10:10" x14ac:dyDescent="0.2">
      <c r="J3971" s="525"/>
    </row>
    <row r="3972" spans="10:10" x14ac:dyDescent="0.2">
      <c r="J3972" s="525"/>
    </row>
    <row r="3973" spans="10:10" x14ac:dyDescent="0.2">
      <c r="J3973" s="525"/>
    </row>
    <row r="3974" spans="10:10" x14ac:dyDescent="0.2">
      <c r="J3974" s="525"/>
    </row>
    <row r="3975" spans="10:10" x14ac:dyDescent="0.2">
      <c r="J3975" s="525"/>
    </row>
    <row r="3976" spans="10:10" x14ac:dyDescent="0.2">
      <c r="J3976" s="525"/>
    </row>
    <row r="3977" spans="10:10" x14ac:dyDescent="0.2">
      <c r="J3977" s="525"/>
    </row>
    <row r="3978" spans="10:10" x14ac:dyDescent="0.2">
      <c r="J3978" s="525"/>
    </row>
    <row r="3979" spans="10:10" x14ac:dyDescent="0.2">
      <c r="J3979" s="525"/>
    </row>
    <row r="3980" spans="10:10" x14ac:dyDescent="0.2">
      <c r="J3980" s="525"/>
    </row>
    <row r="3981" spans="10:10" x14ac:dyDescent="0.2">
      <c r="J3981" s="525"/>
    </row>
    <row r="3982" spans="10:10" x14ac:dyDescent="0.2">
      <c r="J3982" s="525"/>
    </row>
    <row r="3983" spans="10:10" x14ac:dyDescent="0.2">
      <c r="J3983" s="525"/>
    </row>
    <row r="3984" spans="10:10" x14ac:dyDescent="0.2">
      <c r="J3984" s="525"/>
    </row>
    <row r="3985" spans="10:10" x14ac:dyDescent="0.2">
      <c r="J3985" s="525"/>
    </row>
    <row r="3986" spans="10:10" x14ac:dyDescent="0.2">
      <c r="J3986" s="525"/>
    </row>
    <row r="3987" spans="10:10" x14ac:dyDescent="0.2">
      <c r="J3987" s="525"/>
    </row>
    <row r="3988" spans="10:10" x14ac:dyDescent="0.2">
      <c r="J3988" s="525"/>
    </row>
    <row r="3989" spans="10:10" x14ac:dyDescent="0.2">
      <c r="J3989" s="525"/>
    </row>
    <row r="3990" spans="10:10" x14ac:dyDescent="0.2">
      <c r="J3990" s="525"/>
    </row>
    <row r="3991" spans="10:10" x14ac:dyDescent="0.2">
      <c r="J3991" s="525"/>
    </row>
    <row r="3992" spans="10:10" x14ac:dyDescent="0.2">
      <c r="J3992" s="525"/>
    </row>
    <row r="3993" spans="10:10" x14ac:dyDescent="0.2">
      <c r="J3993" s="525"/>
    </row>
    <row r="3994" spans="10:10" x14ac:dyDescent="0.2">
      <c r="J3994" s="525"/>
    </row>
    <row r="3995" spans="10:10" x14ac:dyDescent="0.2">
      <c r="J3995" s="525"/>
    </row>
    <row r="3996" spans="10:10" x14ac:dyDescent="0.2">
      <c r="J3996" s="525"/>
    </row>
    <row r="3997" spans="10:10" x14ac:dyDescent="0.2">
      <c r="J3997" s="525"/>
    </row>
    <row r="3998" spans="10:10" x14ac:dyDescent="0.2">
      <c r="J3998" s="525"/>
    </row>
    <row r="3999" spans="10:10" x14ac:dyDescent="0.2">
      <c r="J3999" s="525"/>
    </row>
    <row r="4000" spans="10:10" x14ac:dyDescent="0.2">
      <c r="J4000" s="525"/>
    </row>
    <row r="4001" spans="10:10" x14ac:dyDescent="0.2">
      <c r="J4001" s="525"/>
    </row>
    <row r="4002" spans="10:10" x14ac:dyDescent="0.2">
      <c r="J4002" s="525"/>
    </row>
    <row r="4003" spans="10:10" x14ac:dyDescent="0.2">
      <c r="J4003" s="525"/>
    </row>
    <row r="4004" spans="10:10" x14ac:dyDescent="0.2">
      <c r="J4004" s="525"/>
    </row>
    <row r="4005" spans="10:10" x14ac:dyDescent="0.2">
      <c r="J4005" s="525"/>
    </row>
    <row r="4006" spans="10:10" x14ac:dyDescent="0.2">
      <c r="J4006" s="525"/>
    </row>
    <row r="4007" spans="10:10" x14ac:dyDescent="0.2">
      <c r="J4007" s="525"/>
    </row>
    <row r="4008" spans="10:10" x14ac:dyDescent="0.2">
      <c r="J4008" s="525"/>
    </row>
    <row r="4009" spans="10:10" x14ac:dyDescent="0.2">
      <c r="J4009" s="525"/>
    </row>
    <row r="4010" spans="10:10" x14ac:dyDescent="0.2">
      <c r="J4010" s="525"/>
    </row>
    <row r="4011" spans="10:10" x14ac:dyDescent="0.2">
      <c r="J4011" s="525"/>
    </row>
    <row r="4012" spans="10:10" x14ac:dyDescent="0.2">
      <c r="J4012" s="525"/>
    </row>
    <row r="4013" spans="10:10" x14ac:dyDescent="0.2">
      <c r="J4013" s="525"/>
    </row>
    <row r="4014" spans="10:10" x14ac:dyDescent="0.2">
      <c r="J4014" s="525"/>
    </row>
    <row r="4015" spans="10:10" x14ac:dyDescent="0.2">
      <c r="J4015" s="525"/>
    </row>
    <row r="4016" spans="10:10" x14ac:dyDescent="0.2">
      <c r="J4016" s="525"/>
    </row>
    <row r="4017" spans="10:10" x14ac:dyDescent="0.2">
      <c r="J4017" s="525"/>
    </row>
    <row r="4018" spans="10:10" x14ac:dyDescent="0.2">
      <c r="J4018" s="525"/>
    </row>
    <row r="4019" spans="10:10" x14ac:dyDescent="0.2">
      <c r="J4019" s="525"/>
    </row>
    <row r="4020" spans="10:10" x14ac:dyDescent="0.2">
      <c r="J4020" s="525"/>
    </row>
    <row r="4021" spans="10:10" x14ac:dyDescent="0.2">
      <c r="J4021" s="525"/>
    </row>
    <row r="4022" spans="10:10" x14ac:dyDescent="0.2">
      <c r="J4022" s="525"/>
    </row>
    <row r="4023" spans="10:10" x14ac:dyDescent="0.2">
      <c r="J4023" s="525"/>
    </row>
    <row r="4024" spans="10:10" x14ac:dyDescent="0.2">
      <c r="J4024" s="525"/>
    </row>
    <row r="4025" spans="10:10" x14ac:dyDescent="0.2">
      <c r="J4025" s="525"/>
    </row>
    <row r="4026" spans="10:10" x14ac:dyDescent="0.2">
      <c r="J4026" s="525"/>
    </row>
    <row r="4027" spans="10:10" x14ac:dyDescent="0.2">
      <c r="J4027" s="525"/>
    </row>
    <row r="4028" spans="10:10" x14ac:dyDescent="0.2">
      <c r="J4028" s="525"/>
    </row>
    <row r="4029" spans="10:10" x14ac:dyDescent="0.2">
      <c r="J4029" s="525"/>
    </row>
    <row r="4030" spans="10:10" x14ac:dyDescent="0.2">
      <c r="J4030" s="525"/>
    </row>
    <row r="4031" spans="10:10" x14ac:dyDescent="0.2">
      <c r="J4031" s="525"/>
    </row>
    <row r="4032" spans="10:10" x14ac:dyDescent="0.2">
      <c r="J4032" s="525"/>
    </row>
    <row r="4033" spans="10:10" x14ac:dyDescent="0.2">
      <c r="J4033" s="525"/>
    </row>
    <row r="4034" spans="10:10" x14ac:dyDescent="0.2">
      <c r="J4034" s="525"/>
    </row>
    <row r="4035" spans="10:10" x14ac:dyDescent="0.2">
      <c r="J4035" s="525"/>
    </row>
    <row r="4036" spans="10:10" x14ac:dyDescent="0.2">
      <c r="J4036" s="525"/>
    </row>
    <row r="4037" spans="10:10" x14ac:dyDescent="0.2">
      <c r="J4037" s="525"/>
    </row>
    <row r="4038" spans="10:10" x14ac:dyDescent="0.2">
      <c r="J4038" s="525"/>
    </row>
    <row r="4039" spans="10:10" x14ac:dyDescent="0.2">
      <c r="J4039" s="525"/>
    </row>
    <row r="4040" spans="10:10" x14ac:dyDescent="0.2">
      <c r="J4040" s="525"/>
    </row>
    <row r="4041" spans="10:10" x14ac:dyDescent="0.2">
      <c r="J4041" s="525"/>
    </row>
    <row r="4042" spans="10:10" x14ac:dyDescent="0.2">
      <c r="J4042" s="525"/>
    </row>
    <row r="4043" spans="10:10" x14ac:dyDescent="0.2">
      <c r="J4043" s="525"/>
    </row>
    <row r="4044" spans="10:10" x14ac:dyDescent="0.2">
      <c r="J4044" s="525"/>
    </row>
    <row r="4045" spans="10:10" x14ac:dyDescent="0.2">
      <c r="J4045" s="525"/>
    </row>
    <row r="4046" spans="10:10" x14ac:dyDescent="0.2">
      <c r="J4046" s="525"/>
    </row>
    <row r="4047" spans="10:10" x14ac:dyDescent="0.2">
      <c r="J4047" s="525"/>
    </row>
    <row r="4048" spans="10:10" x14ac:dyDescent="0.2">
      <c r="J4048" s="525"/>
    </row>
    <row r="4049" spans="10:10" x14ac:dyDescent="0.2">
      <c r="J4049" s="525"/>
    </row>
    <row r="4050" spans="10:10" x14ac:dyDescent="0.2">
      <c r="J4050" s="525"/>
    </row>
    <row r="4051" spans="10:10" x14ac:dyDescent="0.2">
      <c r="J4051" s="525"/>
    </row>
    <row r="4052" spans="10:10" x14ac:dyDescent="0.2">
      <c r="J4052" s="525"/>
    </row>
    <row r="4053" spans="10:10" x14ac:dyDescent="0.2">
      <c r="J4053" s="525"/>
    </row>
    <row r="4054" spans="10:10" x14ac:dyDescent="0.2">
      <c r="J4054" s="525"/>
    </row>
    <row r="4055" spans="10:10" x14ac:dyDescent="0.2">
      <c r="J4055" s="525"/>
    </row>
    <row r="4056" spans="10:10" x14ac:dyDescent="0.2">
      <c r="J4056" s="525"/>
    </row>
    <row r="4057" spans="10:10" x14ac:dyDescent="0.2">
      <c r="J4057" s="525"/>
    </row>
    <row r="4058" spans="10:10" x14ac:dyDescent="0.2">
      <c r="J4058" s="525"/>
    </row>
    <row r="4059" spans="10:10" x14ac:dyDescent="0.2">
      <c r="J4059" s="525"/>
    </row>
    <row r="4060" spans="10:10" x14ac:dyDescent="0.2">
      <c r="J4060" s="525"/>
    </row>
    <row r="4061" spans="10:10" x14ac:dyDescent="0.2">
      <c r="J4061" s="525"/>
    </row>
    <row r="4062" spans="10:10" x14ac:dyDescent="0.2">
      <c r="J4062" s="525"/>
    </row>
    <row r="4063" spans="10:10" x14ac:dyDescent="0.2">
      <c r="J4063" s="525"/>
    </row>
    <row r="4064" spans="10:10" x14ac:dyDescent="0.2">
      <c r="J4064" s="525"/>
    </row>
    <row r="4065" spans="10:10" x14ac:dyDescent="0.2">
      <c r="J4065" s="525"/>
    </row>
    <row r="4066" spans="10:10" x14ac:dyDescent="0.2">
      <c r="J4066" s="525"/>
    </row>
    <row r="4067" spans="10:10" x14ac:dyDescent="0.2">
      <c r="J4067" s="525"/>
    </row>
    <row r="4068" spans="10:10" x14ac:dyDescent="0.2">
      <c r="J4068" s="525"/>
    </row>
    <row r="4069" spans="10:10" x14ac:dyDescent="0.2">
      <c r="J4069" s="525"/>
    </row>
    <row r="4070" spans="10:10" x14ac:dyDescent="0.2">
      <c r="J4070" s="525"/>
    </row>
    <row r="4071" spans="10:10" x14ac:dyDescent="0.2">
      <c r="J4071" s="525"/>
    </row>
    <row r="4072" spans="10:10" x14ac:dyDescent="0.2">
      <c r="J4072" s="525"/>
    </row>
    <row r="4073" spans="10:10" x14ac:dyDescent="0.2">
      <c r="J4073" s="525"/>
    </row>
    <row r="4074" spans="10:10" x14ac:dyDescent="0.2">
      <c r="J4074" s="525"/>
    </row>
    <row r="4075" spans="10:10" x14ac:dyDescent="0.2">
      <c r="J4075" s="525"/>
    </row>
    <row r="4076" spans="10:10" x14ac:dyDescent="0.2">
      <c r="J4076" s="525"/>
    </row>
    <row r="4077" spans="10:10" x14ac:dyDescent="0.2">
      <c r="J4077" s="525"/>
    </row>
    <row r="4078" spans="10:10" x14ac:dyDescent="0.2">
      <c r="J4078" s="525"/>
    </row>
    <row r="4079" spans="10:10" x14ac:dyDescent="0.2">
      <c r="J4079" s="525"/>
    </row>
    <row r="4080" spans="10:10" x14ac:dyDescent="0.2">
      <c r="J4080" s="525"/>
    </row>
    <row r="4081" spans="10:10" x14ac:dyDescent="0.2">
      <c r="J4081" s="525"/>
    </row>
    <row r="4082" spans="10:10" x14ac:dyDescent="0.2">
      <c r="J4082" s="525"/>
    </row>
    <row r="4083" spans="10:10" x14ac:dyDescent="0.2">
      <c r="J4083" s="525"/>
    </row>
    <row r="4084" spans="10:10" x14ac:dyDescent="0.2">
      <c r="J4084" s="525"/>
    </row>
    <row r="4085" spans="10:10" x14ac:dyDescent="0.2">
      <c r="J4085" s="525"/>
    </row>
    <row r="4086" spans="10:10" x14ac:dyDescent="0.2">
      <c r="J4086" s="525"/>
    </row>
    <row r="4087" spans="10:10" x14ac:dyDescent="0.2">
      <c r="J4087" s="525"/>
    </row>
    <row r="4088" spans="10:10" x14ac:dyDescent="0.2">
      <c r="J4088" s="525"/>
    </row>
    <row r="4089" spans="10:10" x14ac:dyDescent="0.2">
      <c r="J4089" s="525"/>
    </row>
    <row r="4090" spans="10:10" x14ac:dyDescent="0.2">
      <c r="J4090" s="525"/>
    </row>
    <row r="4091" spans="10:10" x14ac:dyDescent="0.2">
      <c r="J4091" s="525"/>
    </row>
    <row r="4092" spans="10:10" x14ac:dyDescent="0.2">
      <c r="J4092" s="525"/>
    </row>
    <row r="4093" spans="10:10" x14ac:dyDescent="0.2">
      <c r="J4093" s="525"/>
    </row>
    <row r="4094" spans="10:10" x14ac:dyDescent="0.2">
      <c r="J4094" s="525"/>
    </row>
    <row r="4095" spans="10:10" x14ac:dyDescent="0.2">
      <c r="J4095" s="525"/>
    </row>
    <row r="4096" spans="10:10" x14ac:dyDescent="0.2">
      <c r="J4096" s="525"/>
    </row>
    <row r="4097" spans="10:10" x14ac:dyDescent="0.2">
      <c r="J4097" s="525"/>
    </row>
    <row r="4098" spans="10:10" x14ac:dyDescent="0.2">
      <c r="J4098" s="525"/>
    </row>
    <row r="4099" spans="10:10" x14ac:dyDescent="0.2">
      <c r="J4099" s="525"/>
    </row>
    <row r="4100" spans="10:10" x14ac:dyDescent="0.2">
      <c r="J4100" s="525"/>
    </row>
    <row r="4101" spans="10:10" x14ac:dyDescent="0.2">
      <c r="J4101" s="525"/>
    </row>
    <row r="4102" spans="10:10" x14ac:dyDescent="0.2">
      <c r="J4102" s="525"/>
    </row>
    <row r="4103" spans="10:10" x14ac:dyDescent="0.2">
      <c r="J4103" s="525"/>
    </row>
    <row r="4104" spans="10:10" x14ac:dyDescent="0.2">
      <c r="J4104" s="525"/>
    </row>
    <row r="4105" spans="10:10" x14ac:dyDescent="0.2">
      <c r="J4105" s="525"/>
    </row>
    <row r="4106" spans="10:10" x14ac:dyDescent="0.2">
      <c r="J4106" s="525"/>
    </row>
    <row r="4107" spans="10:10" x14ac:dyDescent="0.2">
      <c r="J4107" s="525"/>
    </row>
    <row r="4108" spans="10:10" x14ac:dyDescent="0.2">
      <c r="J4108" s="525"/>
    </row>
    <row r="4109" spans="10:10" x14ac:dyDescent="0.2">
      <c r="J4109" s="525"/>
    </row>
    <row r="4110" spans="10:10" x14ac:dyDescent="0.2">
      <c r="J4110" s="525"/>
    </row>
    <row r="4111" spans="10:10" x14ac:dyDescent="0.2">
      <c r="J4111" s="525"/>
    </row>
    <row r="4112" spans="10:10" x14ac:dyDescent="0.2">
      <c r="J4112" s="525"/>
    </row>
    <row r="4113" spans="10:10" x14ac:dyDescent="0.2">
      <c r="J4113" s="525"/>
    </row>
    <row r="4114" spans="10:10" x14ac:dyDescent="0.2">
      <c r="J4114" s="525"/>
    </row>
    <row r="4115" spans="10:10" x14ac:dyDescent="0.2">
      <c r="J4115" s="525"/>
    </row>
    <row r="4116" spans="10:10" x14ac:dyDescent="0.2">
      <c r="J4116" s="525"/>
    </row>
    <row r="4117" spans="10:10" x14ac:dyDescent="0.2">
      <c r="J4117" s="525"/>
    </row>
    <row r="4118" spans="10:10" x14ac:dyDescent="0.2">
      <c r="J4118" s="525"/>
    </row>
    <row r="4119" spans="10:10" x14ac:dyDescent="0.2">
      <c r="J4119" s="525"/>
    </row>
    <row r="4120" spans="10:10" x14ac:dyDescent="0.2">
      <c r="J4120" s="525"/>
    </row>
    <row r="4121" spans="10:10" x14ac:dyDescent="0.2">
      <c r="J4121" s="525"/>
    </row>
    <row r="4122" spans="10:10" x14ac:dyDescent="0.2">
      <c r="J4122" s="525"/>
    </row>
    <row r="4123" spans="10:10" x14ac:dyDescent="0.2">
      <c r="J4123" s="525"/>
    </row>
    <row r="4124" spans="10:10" x14ac:dyDescent="0.2">
      <c r="J4124" s="525"/>
    </row>
    <row r="4125" spans="10:10" x14ac:dyDescent="0.2">
      <c r="J4125" s="525"/>
    </row>
    <row r="4126" spans="10:10" x14ac:dyDescent="0.2">
      <c r="J4126" s="525"/>
    </row>
    <row r="4127" spans="10:10" x14ac:dyDescent="0.2">
      <c r="J4127" s="525"/>
    </row>
    <row r="4128" spans="10:10" x14ac:dyDescent="0.2">
      <c r="J4128" s="525"/>
    </row>
    <row r="4129" spans="10:10" x14ac:dyDescent="0.2">
      <c r="J4129" s="525"/>
    </row>
    <row r="4130" spans="10:10" x14ac:dyDescent="0.2">
      <c r="J4130" s="525"/>
    </row>
    <row r="4131" spans="10:10" x14ac:dyDescent="0.2">
      <c r="J4131" s="525"/>
    </row>
    <row r="4132" spans="10:10" x14ac:dyDescent="0.2">
      <c r="J4132" s="525"/>
    </row>
    <row r="4133" spans="10:10" x14ac:dyDescent="0.2">
      <c r="J4133" s="525"/>
    </row>
    <row r="4134" spans="10:10" x14ac:dyDescent="0.2">
      <c r="J4134" s="525"/>
    </row>
    <row r="4135" spans="10:10" x14ac:dyDescent="0.2">
      <c r="J4135" s="525"/>
    </row>
    <row r="4136" spans="10:10" x14ac:dyDescent="0.2">
      <c r="J4136" s="525"/>
    </row>
    <row r="4137" spans="10:10" x14ac:dyDescent="0.2">
      <c r="J4137" s="525"/>
    </row>
    <row r="4138" spans="10:10" x14ac:dyDescent="0.2">
      <c r="J4138" s="525"/>
    </row>
    <row r="4139" spans="10:10" x14ac:dyDescent="0.2">
      <c r="J4139" s="525"/>
    </row>
    <row r="4140" spans="10:10" x14ac:dyDescent="0.2">
      <c r="J4140" s="525"/>
    </row>
    <row r="4141" spans="10:10" x14ac:dyDescent="0.2">
      <c r="J4141" s="525"/>
    </row>
    <row r="4142" spans="10:10" x14ac:dyDescent="0.2">
      <c r="J4142" s="525"/>
    </row>
    <row r="4143" spans="10:10" x14ac:dyDescent="0.2">
      <c r="J4143" s="525"/>
    </row>
    <row r="4144" spans="10:10" x14ac:dyDescent="0.2">
      <c r="J4144" s="525"/>
    </row>
    <row r="4145" spans="10:10" x14ac:dyDescent="0.2">
      <c r="J4145" s="525"/>
    </row>
    <row r="4146" spans="10:10" x14ac:dyDescent="0.2">
      <c r="J4146" s="525"/>
    </row>
    <row r="4147" spans="10:10" x14ac:dyDescent="0.2">
      <c r="J4147" s="525"/>
    </row>
    <row r="4148" spans="10:10" x14ac:dyDescent="0.2">
      <c r="J4148" s="525"/>
    </row>
    <row r="4149" spans="10:10" x14ac:dyDescent="0.2">
      <c r="J4149" s="525"/>
    </row>
    <row r="4150" spans="10:10" x14ac:dyDescent="0.2">
      <c r="J4150" s="525"/>
    </row>
    <row r="4151" spans="10:10" x14ac:dyDescent="0.2">
      <c r="J4151" s="525"/>
    </row>
    <row r="4152" spans="10:10" x14ac:dyDescent="0.2">
      <c r="J4152" s="525"/>
    </row>
    <row r="4153" spans="10:10" x14ac:dyDescent="0.2">
      <c r="J4153" s="525"/>
    </row>
    <row r="4154" spans="10:10" x14ac:dyDescent="0.2">
      <c r="J4154" s="525"/>
    </row>
    <row r="4155" spans="10:10" x14ac:dyDescent="0.2">
      <c r="J4155" s="525"/>
    </row>
    <row r="4156" spans="10:10" x14ac:dyDescent="0.2">
      <c r="J4156" s="525"/>
    </row>
    <row r="4157" spans="10:10" x14ac:dyDescent="0.2">
      <c r="J4157" s="525"/>
    </row>
    <row r="4158" spans="10:10" x14ac:dyDescent="0.2">
      <c r="J4158" s="525"/>
    </row>
    <row r="4159" spans="10:10" x14ac:dyDescent="0.2">
      <c r="J4159" s="525"/>
    </row>
    <row r="4160" spans="10:10" x14ac:dyDescent="0.2">
      <c r="J4160" s="525"/>
    </row>
    <row r="4161" spans="10:10" x14ac:dyDescent="0.2">
      <c r="J4161" s="525"/>
    </row>
    <row r="4162" spans="10:10" x14ac:dyDescent="0.2">
      <c r="J4162" s="525"/>
    </row>
    <row r="4163" spans="10:10" x14ac:dyDescent="0.2">
      <c r="J4163" s="525"/>
    </row>
    <row r="4164" spans="10:10" x14ac:dyDescent="0.2">
      <c r="J4164" s="525"/>
    </row>
    <row r="4165" spans="10:10" x14ac:dyDescent="0.2">
      <c r="J4165" s="525"/>
    </row>
    <row r="4166" spans="10:10" x14ac:dyDescent="0.2">
      <c r="J4166" s="525"/>
    </row>
    <row r="4167" spans="10:10" x14ac:dyDescent="0.2">
      <c r="J4167" s="525"/>
    </row>
    <row r="4168" spans="10:10" x14ac:dyDescent="0.2">
      <c r="J4168" s="525"/>
    </row>
    <row r="4169" spans="10:10" x14ac:dyDescent="0.2">
      <c r="J4169" s="525"/>
    </row>
    <row r="4170" spans="10:10" x14ac:dyDescent="0.2">
      <c r="J4170" s="525"/>
    </row>
    <row r="4171" spans="10:10" x14ac:dyDescent="0.2">
      <c r="J4171" s="525"/>
    </row>
    <row r="4172" spans="10:10" x14ac:dyDescent="0.2">
      <c r="J4172" s="525"/>
    </row>
    <row r="4173" spans="10:10" x14ac:dyDescent="0.2">
      <c r="J4173" s="525"/>
    </row>
    <row r="4174" spans="10:10" x14ac:dyDescent="0.2">
      <c r="J4174" s="525"/>
    </row>
    <row r="4175" spans="10:10" x14ac:dyDescent="0.2">
      <c r="J4175" s="525"/>
    </row>
    <row r="4176" spans="10:10" x14ac:dyDescent="0.2">
      <c r="J4176" s="525"/>
    </row>
    <row r="4177" spans="10:10" x14ac:dyDescent="0.2">
      <c r="J4177" s="525"/>
    </row>
    <row r="4178" spans="10:10" x14ac:dyDescent="0.2">
      <c r="J4178" s="525"/>
    </row>
    <row r="4179" spans="10:10" x14ac:dyDescent="0.2">
      <c r="J4179" s="525"/>
    </row>
    <row r="4180" spans="10:10" x14ac:dyDescent="0.2">
      <c r="J4180" s="525"/>
    </row>
    <row r="4181" spans="10:10" x14ac:dyDescent="0.2">
      <c r="J4181" s="525"/>
    </row>
    <row r="4182" spans="10:10" x14ac:dyDescent="0.2">
      <c r="J4182" s="525"/>
    </row>
    <row r="4183" spans="10:10" x14ac:dyDescent="0.2">
      <c r="J4183" s="525"/>
    </row>
    <row r="4184" spans="10:10" x14ac:dyDescent="0.2">
      <c r="J4184" s="525"/>
    </row>
    <row r="4185" spans="10:10" x14ac:dyDescent="0.2">
      <c r="J4185" s="525"/>
    </row>
    <row r="4186" spans="10:10" x14ac:dyDescent="0.2">
      <c r="J4186" s="525"/>
    </row>
    <row r="4187" spans="10:10" x14ac:dyDescent="0.2">
      <c r="J4187" s="525"/>
    </row>
    <row r="4188" spans="10:10" x14ac:dyDescent="0.2">
      <c r="J4188" s="525"/>
    </row>
    <row r="4189" spans="10:10" x14ac:dyDescent="0.2">
      <c r="J4189" s="525"/>
    </row>
    <row r="4190" spans="10:10" x14ac:dyDescent="0.2">
      <c r="J4190" s="525"/>
    </row>
    <row r="4191" spans="10:10" x14ac:dyDescent="0.2">
      <c r="J4191" s="525"/>
    </row>
    <row r="4192" spans="10:10" x14ac:dyDescent="0.2">
      <c r="J4192" s="525"/>
    </row>
    <row r="4193" spans="10:10" x14ac:dyDescent="0.2">
      <c r="J4193" s="525"/>
    </row>
    <row r="4194" spans="10:10" x14ac:dyDescent="0.2">
      <c r="J4194" s="525"/>
    </row>
    <row r="4195" spans="10:10" x14ac:dyDescent="0.2">
      <c r="J4195" s="525"/>
    </row>
    <row r="4196" spans="10:10" x14ac:dyDescent="0.2">
      <c r="J4196" s="525"/>
    </row>
    <row r="4197" spans="10:10" x14ac:dyDescent="0.2">
      <c r="J4197" s="525"/>
    </row>
    <row r="4198" spans="10:10" x14ac:dyDescent="0.2">
      <c r="J4198" s="525"/>
    </row>
    <row r="4199" spans="10:10" x14ac:dyDescent="0.2">
      <c r="J4199" s="525"/>
    </row>
    <row r="4200" spans="10:10" x14ac:dyDescent="0.2">
      <c r="J4200" s="525"/>
    </row>
    <row r="4201" spans="10:10" x14ac:dyDescent="0.2">
      <c r="J4201" s="525"/>
    </row>
    <row r="4202" spans="10:10" x14ac:dyDescent="0.2">
      <c r="J4202" s="525"/>
    </row>
    <row r="4203" spans="10:10" x14ac:dyDescent="0.2">
      <c r="J4203" s="525"/>
    </row>
    <row r="4204" spans="10:10" x14ac:dyDescent="0.2">
      <c r="J4204" s="525"/>
    </row>
    <row r="4205" spans="10:10" x14ac:dyDescent="0.2">
      <c r="J4205" s="525"/>
    </row>
    <row r="4206" spans="10:10" x14ac:dyDescent="0.2">
      <c r="J4206" s="525"/>
    </row>
    <row r="4207" spans="10:10" x14ac:dyDescent="0.2">
      <c r="J4207" s="525"/>
    </row>
    <row r="4208" spans="10:10" x14ac:dyDescent="0.2">
      <c r="J4208" s="525"/>
    </row>
    <row r="4209" spans="10:10" x14ac:dyDescent="0.2">
      <c r="J4209" s="525"/>
    </row>
    <row r="4210" spans="10:10" x14ac:dyDescent="0.2">
      <c r="J4210" s="525"/>
    </row>
    <row r="4211" spans="10:10" x14ac:dyDescent="0.2">
      <c r="J4211" s="525"/>
    </row>
    <row r="4212" spans="10:10" x14ac:dyDescent="0.2">
      <c r="J4212" s="525"/>
    </row>
    <row r="4213" spans="10:10" x14ac:dyDescent="0.2">
      <c r="J4213" s="525"/>
    </row>
    <row r="4214" spans="10:10" x14ac:dyDescent="0.2">
      <c r="J4214" s="525"/>
    </row>
    <row r="4215" spans="10:10" x14ac:dyDescent="0.2">
      <c r="J4215" s="525"/>
    </row>
    <row r="4216" spans="10:10" x14ac:dyDescent="0.2">
      <c r="J4216" s="525"/>
    </row>
    <row r="4217" spans="10:10" x14ac:dyDescent="0.2">
      <c r="J4217" s="525"/>
    </row>
    <row r="4218" spans="10:10" x14ac:dyDescent="0.2">
      <c r="J4218" s="525"/>
    </row>
    <row r="4219" spans="10:10" x14ac:dyDescent="0.2">
      <c r="J4219" s="525"/>
    </row>
    <row r="4220" spans="10:10" x14ac:dyDescent="0.2">
      <c r="J4220" s="525"/>
    </row>
    <row r="4221" spans="10:10" x14ac:dyDescent="0.2">
      <c r="J4221" s="525"/>
    </row>
    <row r="4222" spans="10:10" x14ac:dyDescent="0.2">
      <c r="J4222" s="525"/>
    </row>
    <row r="4223" spans="10:10" x14ac:dyDescent="0.2">
      <c r="J4223" s="525"/>
    </row>
    <row r="4224" spans="10:10" x14ac:dyDescent="0.2">
      <c r="J4224" s="525"/>
    </row>
    <row r="4225" spans="10:10" x14ac:dyDescent="0.2">
      <c r="J4225" s="525"/>
    </row>
    <row r="4226" spans="10:10" x14ac:dyDescent="0.2">
      <c r="J4226" s="525"/>
    </row>
    <row r="4227" spans="10:10" x14ac:dyDescent="0.2">
      <c r="J4227" s="525"/>
    </row>
    <row r="4228" spans="10:10" x14ac:dyDescent="0.2">
      <c r="J4228" s="525"/>
    </row>
    <row r="4229" spans="10:10" x14ac:dyDescent="0.2">
      <c r="J4229" s="525"/>
    </row>
    <row r="4230" spans="10:10" x14ac:dyDescent="0.2">
      <c r="J4230" s="525"/>
    </row>
    <row r="4231" spans="10:10" x14ac:dyDescent="0.2">
      <c r="J4231" s="525"/>
    </row>
    <row r="4232" spans="10:10" x14ac:dyDescent="0.2">
      <c r="J4232" s="525"/>
    </row>
    <row r="4233" spans="10:10" x14ac:dyDescent="0.2">
      <c r="J4233" s="525"/>
    </row>
    <row r="4234" spans="10:10" x14ac:dyDescent="0.2">
      <c r="J4234" s="525"/>
    </row>
    <row r="4235" spans="10:10" x14ac:dyDescent="0.2">
      <c r="J4235" s="525"/>
    </row>
    <row r="4236" spans="10:10" x14ac:dyDescent="0.2">
      <c r="J4236" s="525"/>
    </row>
    <row r="4237" spans="10:10" x14ac:dyDescent="0.2">
      <c r="J4237" s="525"/>
    </row>
    <row r="4238" spans="10:10" x14ac:dyDescent="0.2">
      <c r="J4238" s="525"/>
    </row>
    <row r="4239" spans="10:10" x14ac:dyDescent="0.2">
      <c r="J4239" s="525"/>
    </row>
    <row r="4240" spans="10:10" x14ac:dyDescent="0.2">
      <c r="J4240" s="525"/>
    </row>
    <row r="4241" spans="10:10" x14ac:dyDescent="0.2">
      <c r="J4241" s="525"/>
    </row>
    <row r="4242" spans="10:10" x14ac:dyDescent="0.2">
      <c r="J4242" s="525"/>
    </row>
    <row r="4243" spans="10:10" x14ac:dyDescent="0.2">
      <c r="J4243" s="525"/>
    </row>
    <row r="4244" spans="10:10" x14ac:dyDescent="0.2">
      <c r="J4244" s="525"/>
    </row>
    <row r="4245" spans="10:10" x14ac:dyDescent="0.2">
      <c r="J4245" s="525"/>
    </row>
    <row r="4246" spans="10:10" x14ac:dyDescent="0.2">
      <c r="J4246" s="525"/>
    </row>
    <row r="4247" spans="10:10" x14ac:dyDescent="0.2">
      <c r="J4247" s="525"/>
    </row>
    <row r="4248" spans="10:10" x14ac:dyDescent="0.2">
      <c r="J4248" s="525"/>
    </row>
    <row r="4249" spans="10:10" x14ac:dyDescent="0.2">
      <c r="J4249" s="525"/>
    </row>
    <row r="4250" spans="10:10" x14ac:dyDescent="0.2">
      <c r="J4250" s="525"/>
    </row>
    <row r="4251" spans="10:10" x14ac:dyDescent="0.2">
      <c r="J4251" s="525"/>
    </row>
    <row r="4252" spans="10:10" x14ac:dyDescent="0.2">
      <c r="J4252" s="525"/>
    </row>
    <row r="4253" spans="10:10" x14ac:dyDescent="0.2">
      <c r="J4253" s="525"/>
    </row>
    <row r="4254" spans="10:10" x14ac:dyDescent="0.2">
      <c r="J4254" s="525"/>
    </row>
    <row r="4255" spans="10:10" x14ac:dyDescent="0.2">
      <c r="J4255" s="525"/>
    </row>
    <row r="4256" spans="10:10" x14ac:dyDescent="0.2">
      <c r="J4256" s="525"/>
    </row>
    <row r="4257" spans="10:10" x14ac:dyDescent="0.2">
      <c r="J4257" s="525"/>
    </row>
    <row r="4258" spans="10:10" x14ac:dyDescent="0.2">
      <c r="J4258" s="525"/>
    </row>
    <row r="4259" spans="10:10" x14ac:dyDescent="0.2">
      <c r="J4259" s="525"/>
    </row>
    <row r="4260" spans="10:10" x14ac:dyDescent="0.2">
      <c r="J4260" s="525"/>
    </row>
    <row r="4261" spans="10:10" x14ac:dyDescent="0.2">
      <c r="J4261" s="525"/>
    </row>
    <row r="4262" spans="10:10" x14ac:dyDescent="0.2">
      <c r="J4262" s="525"/>
    </row>
    <row r="4263" spans="10:10" x14ac:dyDescent="0.2">
      <c r="J4263" s="525"/>
    </row>
    <row r="4264" spans="10:10" x14ac:dyDescent="0.2">
      <c r="J4264" s="525"/>
    </row>
    <row r="4265" spans="10:10" x14ac:dyDescent="0.2">
      <c r="J4265" s="525"/>
    </row>
    <row r="4266" spans="10:10" x14ac:dyDescent="0.2">
      <c r="J4266" s="525"/>
    </row>
    <row r="4267" spans="10:10" x14ac:dyDescent="0.2">
      <c r="J4267" s="525"/>
    </row>
    <row r="4268" spans="10:10" x14ac:dyDescent="0.2">
      <c r="J4268" s="525"/>
    </row>
    <row r="4269" spans="10:10" x14ac:dyDescent="0.2">
      <c r="J4269" s="525"/>
    </row>
    <row r="4270" spans="10:10" x14ac:dyDescent="0.2">
      <c r="J4270" s="525"/>
    </row>
    <row r="4271" spans="10:10" x14ac:dyDescent="0.2">
      <c r="J4271" s="525"/>
    </row>
    <row r="4272" spans="10:10" x14ac:dyDescent="0.2">
      <c r="J4272" s="525"/>
    </row>
    <row r="4273" spans="10:10" x14ac:dyDescent="0.2">
      <c r="J4273" s="525"/>
    </row>
    <row r="4274" spans="10:10" x14ac:dyDescent="0.2">
      <c r="J4274" s="525"/>
    </row>
    <row r="4275" spans="10:10" x14ac:dyDescent="0.2">
      <c r="J4275" s="525"/>
    </row>
    <row r="4276" spans="10:10" x14ac:dyDescent="0.2">
      <c r="J4276" s="525"/>
    </row>
    <row r="4277" spans="10:10" x14ac:dyDescent="0.2">
      <c r="J4277" s="525"/>
    </row>
    <row r="4278" spans="10:10" x14ac:dyDescent="0.2">
      <c r="J4278" s="525"/>
    </row>
    <row r="4279" spans="10:10" x14ac:dyDescent="0.2">
      <c r="J4279" s="525"/>
    </row>
    <row r="4280" spans="10:10" x14ac:dyDescent="0.2">
      <c r="J4280" s="525"/>
    </row>
    <row r="4281" spans="10:10" x14ac:dyDescent="0.2">
      <c r="J4281" s="525"/>
    </row>
    <row r="4282" spans="10:10" x14ac:dyDescent="0.2">
      <c r="J4282" s="525"/>
    </row>
    <row r="4283" spans="10:10" x14ac:dyDescent="0.2">
      <c r="J4283" s="525"/>
    </row>
    <row r="4284" spans="10:10" x14ac:dyDescent="0.2">
      <c r="J4284" s="525"/>
    </row>
    <row r="4285" spans="10:10" x14ac:dyDescent="0.2">
      <c r="J4285" s="525"/>
    </row>
    <row r="4286" spans="10:10" x14ac:dyDescent="0.2">
      <c r="J4286" s="525"/>
    </row>
    <row r="4287" spans="10:10" x14ac:dyDescent="0.2">
      <c r="J4287" s="525"/>
    </row>
    <row r="4288" spans="10:10" x14ac:dyDescent="0.2">
      <c r="J4288" s="525"/>
    </row>
    <row r="4289" spans="10:10" x14ac:dyDescent="0.2">
      <c r="J4289" s="525"/>
    </row>
    <row r="4290" spans="10:10" x14ac:dyDescent="0.2">
      <c r="J4290" s="525"/>
    </row>
    <row r="4291" spans="10:10" x14ac:dyDescent="0.2">
      <c r="J4291" s="525"/>
    </row>
    <row r="4292" spans="10:10" x14ac:dyDescent="0.2">
      <c r="J4292" s="525"/>
    </row>
    <row r="4293" spans="10:10" x14ac:dyDescent="0.2">
      <c r="J4293" s="525"/>
    </row>
    <row r="4294" spans="10:10" x14ac:dyDescent="0.2">
      <c r="J4294" s="525"/>
    </row>
    <row r="4295" spans="10:10" x14ac:dyDescent="0.2">
      <c r="J4295" s="525"/>
    </row>
    <row r="4296" spans="10:10" x14ac:dyDescent="0.2">
      <c r="J4296" s="525"/>
    </row>
    <row r="4297" spans="10:10" x14ac:dyDescent="0.2">
      <c r="J4297" s="525"/>
    </row>
    <row r="4298" spans="10:10" x14ac:dyDescent="0.2">
      <c r="J4298" s="525"/>
    </row>
    <row r="4299" spans="10:10" x14ac:dyDescent="0.2">
      <c r="J4299" s="525"/>
    </row>
    <row r="4300" spans="10:10" x14ac:dyDescent="0.2">
      <c r="J4300" s="525"/>
    </row>
    <row r="4301" spans="10:10" x14ac:dyDescent="0.2">
      <c r="J4301" s="525"/>
    </row>
    <row r="4302" spans="10:10" x14ac:dyDescent="0.2">
      <c r="J4302" s="525"/>
    </row>
    <row r="4303" spans="10:10" x14ac:dyDescent="0.2">
      <c r="J4303" s="525"/>
    </row>
    <row r="4304" spans="10:10" x14ac:dyDescent="0.2">
      <c r="J4304" s="525"/>
    </row>
    <row r="4305" spans="10:10" x14ac:dyDescent="0.2">
      <c r="J4305" s="525"/>
    </row>
    <row r="4306" spans="10:10" x14ac:dyDescent="0.2">
      <c r="J4306" s="525"/>
    </row>
    <row r="4307" spans="10:10" x14ac:dyDescent="0.2">
      <c r="J4307" s="525"/>
    </row>
    <row r="4308" spans="10:10" x14ac:dyDescent="0.2">
      <c r="J4308" s="525"/>
    </row>
    <row r="4309" spans="10:10" x14ac:dyDescent="0.2">
      <c r="J4309" s="525"/>
    </row>
    <row r="4310" spans="10:10" x14ac:dyDescent="0.2">
      <c r="J4310" s="525"/>
    </row>
    <row r="4311" spans="10:10" x14ac:dyDescent="0.2">
      <c r="J4311" s="525"/>
    </row>
    <row r="4312" spans="10:10" x14ac:dyDescent="0.2">
      <c r="J4312" s="525"/>
    </row>
    <row r="4313" spans="10:10" x14ac:dyDescent="0.2">
      <c r="J4313" s="525"/>
    </row>
    <row r="4314" spans="10:10" x14ac:dyDescent="0.2">
      <c r="J4314" s="525"/>
    </row>
    <row r="4315" spans="10:10" x14ac:dyDescent="0.2">
      <c r="J4315" s="525"/>
    </row>
    <row r="4316" spans="10:10" x14ac:dyDescent="0.2">
      <c r="J4316" s="525"/>
    </row>
    <row r="4317" spans="10:10" x14ac:dyDescent="0.2">
      <c r="J4317" s="525"/>
    </row>
    <row r="4318" spans="10:10" x14ac:dyDescent="0.2">
      <c r="J4318" s="525"/>
    </row>
    <row r="4319" spans="10:10" x14ac:dyDescent="0.2">
      <c r="J4319" s="525"/>
    </row>
    <row r="4320" spans="10:10" x14ac:dyDescent="0.2">
      <c r="J4320" s="525"/>
    </row>
    <row r="4321" spans="10:10" x14ac:dyDescent="0.2">
      <c r="J4321" s="525"/>
    </row>
    <row r="4322" spans="10:10" x14ac:dyDescent="0.2">
      <c r="J4322" s="525"/>
    </row>
    <row r="4323" spans="10:10" x14ac:dyDescent="0.2">
      <c r="J4323" s="525"/>
    </row>
    <row r="4324" spans="10:10" x14ac:dyDescent="0.2">
      <c r="J4324" s="525"/>
    </row>
    <row r="4325" spans="10:10" x14ac:dyDescent="0.2">
      <c r="J4325" s="525"/>
    </row>
    <row r="4326" spans="10:10" x14ac:dyDescent="0.2">
      <c r="J4326" s="525"/>
    </row>
    <row r="4327" spans="10:10" x14ac:dyDescent="0.2">
      <c r="J4327" s="525"/>
    </row>
    <row r="4328" spans="10:10" x14ac:dyDescent="0.2">
      <c r="J4328" s="525"/>
    </row>
    <row r="4329" spans="10:10" x14ac:dyDescent="0.2">
      <c r="J4329" s="525"/>
    </row>
    <row r="4330" spans="10:10" x14ac:dyDescent="0.2">
      <c r="J4330" s="525"/>
    </row>
    <row r="4331" spans="10:10" x14ac:dyDescent="0.2">
      <c r="J4331" s="525"/>
    </row>
    <row r="4332" spans="10:10" x14ac:dyDescent="0.2">
      <c r="J4332" s="525"/>
    </row>
    <row r="4333" spans="10:10" x14ac:dyDescent="0.2">
      <c r="J4333" s="525"/>
    </row>
    <row r="4334" spans="10:10" x14ac:dyDescent="0.2">
      <c r="J4334" s="525"/>
    </row>
    <row r="4335" spans="10:10" x14ac:dyDescent="0.2">
      <c r="J4335" s="525"/>
    </row>
    <row r="4336" spans="10:10" x14ac:dyDescent="0.2">
      <c r="J4336" s="525"/>
    </row>
    <row r="4337" spans="10:10" x14ac:dyDescent="0.2">
      <c r="J4337" s="525"/>
    </row>
    <row r="4338" spans="10:10" x14ac:dyDescent="0.2">
      <c r="J4338" s="525"/>
    </row>
    <row r="4339" spans="10:10" x14ac:dyDescent="0.2">
      <c r="J4339" s="525"/>
    </row>
    <row r="4340" spans="10:10" x14ac:dyDescent="0.2">
      <c r="J4340" s="525"/>
    </row>
    <row r="4341" spans="10:10" x14ac:dyDescent="0.2">
      <c r="J4341" s="525"/>
    </row>
    <row r="4342" spans="10:10" x14ac:dyDescent="0.2">
      <c r="J4342" s="525"/>
    </row>
    <row r="4343" spans="10:10" x14ac:dyDescent="0.2">
      <c r="J4343" s="525"/>
    </row>
    <row r="4344" spans="10:10" x14ac:dyDescent="0.2">
      <c r="J4344" s="525"/>
    </row>
    <row r="4345" spans="10:10" x14ac:dyDescent="0.2">
      <c r="J4345" s="525"/>
    </row>
    <row r="4346" spans="10:10" x14ac:dyDescent="0.2">
      <c r="J4346" s="525"/>
    </row>
    <row r="4347" spans="10:10" x14ac:dyDescent="0.2">
      <c r="J4347" s="525"/>
    </row>
    <row r="4348" spans="10:10" x14ac:dyDescent="0.2">
      <c r="J4348" s="525"/>
    </row>
    <row r="4349" spans="10:10" x14ac:dyDescent="0.2">
      <c r="J4349" s="525"/>
    </row>
    <row r="4350" spans="10:10" x14ac:dyDescent="0.2">
      <c r="J4350" s="525"/>
    </row>
    <row r="4351" spans="10:10" x14ac:dyDescent="0.2">
      <c r="J4351" s="525"/>
    </row>
    <row r="4352" spans="10:10" x14ac:dyDescent="0.2">
      <c r="J4352" s="525"/>
    </row>
    <row r="4353" spans="10:10" x14ac:dyDescent="0.2">
      <c r="J4353" s="525"/>
    </row>
    <row r="4354" spans="10:10" x14ac:dyDescent="0.2">
      <c r="J4354" s="525"/>
    </row>
    <row r="4355" spans="10:10" x14ac:dyDescent="0.2">
      <c r="J4355" s="525"/>
    </row>
    <row r="4356" spans="10:10" x14ac:dyDescent="0.2">
      <c r="J4356" s="525"/>
    </row>
    <row r="4357" spans="10:10" x14ac:dyDescent="0.2">
      <c r="J4357" s="525"/>
    </row>
    <row r="4358" spans="10:10" x14ac:dyDescent="0.2">
      <c r="J4358" s="525"/>
    </row>
    <row r="4359" spans="10:10" x14ac:dyDescent="0.2">
      <c r="J4359" s="525"/>
    </row>
    <row r="4360" spans="10:10" x14ac:dyDescent="0.2">
      <c r="J4360" s="525"/>
    </row>
    <row r="4361" spans="10:10" x14ac:dyDescent="0.2">
      <c r="J4361" s="525"/>
    </row>
    <row r="4362" spans="10:10" x14ac:dyDescent="0.2">
      <c r="J4362" s="525"/>
    </row>
    <row r="4363" spans="10:10" x14ac:dyDescent="0.2">
      <c r="J4363" s="525"/>
    </row>
    <row r="4364" spans="10:10" x14ac:dyDescent="0.2">
      <c r="J4364" s="525"/>
    </row>
    <row r="4365" spans="10:10" x14ac:dyDescent="0.2">
      <c r="J4365" s="525"/>
    </row>
    <row r="4366" spans="10:10" x14ac:dyDescent="0.2">
      <c r="J4366" s="525"/>
    </row>
    <row r="4367" spans="10:10" x14ac:dyDescent="0.2">
      <c r="J4367" s="525"/>
    </row>
    <row r="4368" spans="10:10" x14ac:dyDescent="0.2">
      <c r="J4368" s="525"/>
    </row>
    <row r="4369" spans="10:10" x14ac:dyDescent="0.2">
      <c r="J4369" s="525"/>
    </row>
    <row r="4370" spans="10:10" x14ac:dyDescent="0.2">
      <c r="J4370" s="525"/>
    </row>
    <row r="4371" spans="10:10" x14ac:dyDescent="0.2">
      <c r="J4371" s="525"/>
    </row>
    <row r="4372" spans="10:10" x14ac:dyDescent="0.2">
      <c r="J4372" s="525"/>
    </row>
    <row r="4373" spans="10:10" x14ac:dyDescent="0.2">
      <c r="J4373" s="525"/>
    </row>
    <row r="4374" spans="10:10" x14ac:dyDescent="0.2">
      <c r="J4374" s="525"/>
    </row>
    <row r="4375" spans="10:10" x14ac:dyDescent="0.2">
      <c r="J4375" s="525"/>
    </row>
    <row r="4376" spans="10:10" x14ac:dyDescent="0.2">
      <c r="J4376" s="525"/>
    </row>
    <row r="4377" spans="10:10" x14ac:dyDescent="0.2">
      <c r="J4377" s="525"/>
    </row>
    <row r="4378" spans="10:10" x14ac:dyDescent="0.2">
      <c r="J4378" s="525"/>
    </row>
    <row r="4379" spans="10:10" x14ac:dyDescent="0.2">
      <c r="J4379" s="525"/>
    </row>
    <row r="4380" spans="10:10" x14ac:dyDescent="0.2">
      <c r="J4380" s="525"/>
    </row>
    <row r="4381" spans="10:10" x14ac:dyDescent="0.2">
      <c r="J4381" s="525"/>
    </row>
    <row r="4382" spans="10:10" x14ac:dyDescent="0.2">
      <c r="J4382" s="525"/>
    </row>
    <row r="4383" spans="10:10" x14ac:dyDescent="0.2">
      <c r="J4383" s="525"/>
    </row>
    <row r="4384" spans="10:10" x14ac:dyDescent="0.2">
      <c r="J4384" s="525"/>
    </row>
    <row r="4385" spans="10:10" x14ac:dyDescent="0.2">
      <c r="J4385" s="525"/>
    </row>
    <row r="4386" spans="10:10" x14ac:dyDescent="0.2">
      <c r="J4386" s="525"/>
    </row>
    <row r="4387" spans="10:10" x14ac:dyDescent="0.2">
      <c r="J4387" s="525"/>
    </row>
    <row r="4388" spans="10:10" x14ac:dyDescent="0.2">
      <c r="J4388" s="525"/>
    </row>
    <row r="4389" spans="10:10" x14ac:dyDescent="0.2">
      <c r="J4389" s="525"/>
    </row>
    <row r="4390" spans="10:10" x14ac:dyDescent="0.2">
      <c r="J4390" s="525"/>
    </row>
    <row r="4391" spans="10:10" x14ac:dyDescent="0.2">
      <c r="J4391" s="525"/>
    </row>
    <row r="4392" spans="10:10" x14ac:dyDescent="0.2">
      <c r="J4392" s="525"/>
    </row>
    <row r="4393" spans="10:10" x14ac:dyDescent="0.2">
      <c r="J4393" s="525"/>
    </row>
    <row r="4394" spans="10:10" x14ac:dyDescent="0.2">
      <c r="J4394" s="525"/>
    </row>
    <row r="4395" spans="10:10" x14ac:dyDescent="0.2">
      <c r="J4395" s="525"/>
    </row>
    <row r="4396" spans="10:10" x14ac:dyDescent="0.2">
      <c r="J4396" s="525"/>
    </row>
    <row r="4397" spans="10:10" x14ac:dyDescent="0.2">
      <c r="J4397" s="525"/>
    </row>
    <row r="4398" spans="10:10" x14ac:dyDescent="0.2">
      <c r="J4398" s="525"/>
    </row>
    <row r="4399" spans="10:10" x14ac:dyDescent="0.2">
      <c r="J4399" s="525"/>
    </row>
    <row r="4400" spans="10:10" x14ac:dyDescent="0.2">
      <c r="J4400" s="525"/>
    </row>
    <row r="4401" spans="10:10" x14ac:dyDescent="0.2">
      <c r="J4401" s="525"/>
    </row>
    <row r="4402" spans="10:10" x14ac:dyDescent="0.2">
      <c r="J4402" s="525"/>
    </row>
    <row r="4403" spans="10:10" x14ac:dyDescent="0.2">
      <c r="J4403" s="525"/>
    </row>
    <row r="4404" spans="10:10" x14ac:dyDescent="0.2">
      <c r="J4404" s="525"/>
    </row>
    <row r="4405" spans="10:10" x14ac:dyDescent="0.2">
      <c r="J4405" s="525"/>
    </row>
    <row r="4406" spans="10:10" x14ac:dyDescent="0.2">
      <c r="J4406" s="525"/>
    </row>
    <row r="4407" spans="10:10" x14ac:dyDescent="0.2">
      <c r="J4407" s="525"/>
    </row>
    <row r="4408" spans="10:10" x14ac:dyDescent="0.2">
      <c r="J4408" s="525"/>
    </row>
    <row r="4409" spans="10:10" x14ac:dyDescent="0.2">
      <c r="J4409" s="525"/>
    </row>
    <row r="4410" spans="10:10" x14ac:dyDescent="0.2">
      <c r="J4410" s="525"/>
    </row>
    <row r="4411" spans="10:10" x14ac:dyDescent="0.2">
      <c r="J4411" s="525"/>
    </row>
    <row r="4412" spans="10:10" x14ac:dyDescent="0.2">
      <c r="J4412" s="525"/>
    </row>
    <row r="4413" spans="10:10" x14ac:dyDescent="0.2">
      <c r="J4413" s="525"/>
    </row>
    <row r="4414" spans="10:10" x14ac:dyDescent="0.2">
      <c r="J4414" s="525"/>
    </row>
    <row r="4415" spans="10:10" x14ac:dyDescent="0.2">
      <c r="J4415" s="525"/>
    </row>
    <row r="4416" spans="10:10" x14ac:dyDescent="0.2">
      <c r="J4416" s="525"/>
    </row>
    <row r="4417" spans="10:10" x14ac:dyDescent="0.2">
      <c r="J4417" s="525"/>
    </row>
    <row r="4418" spans="10:10" x14ac:dyDescent="0.2">
      <c r="J4418" s="525"/>
    </row>
    <row r="4419" spans="10:10" x14ac:dyDescent="0.2">
      <c r="J4419" s="525"/>
    </row>
    <row r="4420" spans="10:10" x14ac:dyDescent="0.2">
      <c r="J4420" s="525"/>
    </row>
    <row r="4421" spans="10:10" x14ac:dyDescent="0.2">
      <c r="J4421" s="525"/>
    </row>
    <row r="4422" spans="10:10" x14ac:dyDescent="0.2">
      <c r="J4422" s="525"/>
    </row>
    <row r="4423" spans="10:10" x14ac:dyDescent="0.2">
      <c r="J4423" s="525"/>
    </row>
    <row r="4424" spans="10:10" x14ac:dyDescent="0.2">
      <c r="J4424" s="525"/>
    </row>
    <row r="4425" spans="10:10" x14ac:dyDescent="0.2">
      <c r="J4425" s="525"/>
    </row>
    <row r="4426" spans="10:10" x14ac:dyDescent="0.2">
      <c r="J4426" s="525"/>
    </row>
    <row r="4427" spans="10:10" x14ac:dyDescent="0.2">
      <c r="J4427" s="525"/>
    </row>
    <row r="4428" spans="10:10" x14ac:dyDescent="0.2">
      <c r="J4428" s="525"/>
    </row>
    <row r="4429" spans="10:10" x14ac:dyDescent="0.2">
      <c r="J4429" s="525"/>
    </row>
    <row r="4430" spans="10:10" x14ac:dyDescent="0.2">
      <c r="J4430" s="525"/>
    </row>
    <row r="4431" spans="10:10" x14ac:dyDescent="0.2">
      <c r="J4431" s="525"/>
    </row>
    <row r="4432" spans="10:10" x14ac:dyDescent="0.2">
      <c r="J4432" s="525"/>
    </row>
    <row r="4433" spans="10:10" x14ac:dyDescent="0.2">
      <c r="J4433" s="525"/>
    </row>
    <row r="4434" spans="10:10" x14ac:dyDescent="0.2">
      <c r="J4434" s="525"/>
    </row>
    <row r="4435" spans="10:10" x14ac:dyDescent="0.2">
      <c r="J4435" s="525"/>
    </row>
    <row r="4436" spans="10:10" x14ac:dyDescent="0.2">
      <c r="J4436" s="525"/>
    </row>
    <row r="4437" spans="10:10" x14ac:dyDescent="0.2">
      <c r="J4437" s="525"/>
    </row>
    <row r="4438" spans="10:10" x14ac:dyDescent="0.2">
      <c r="J4438" s="525"/>
    </row>
    <row r="4439" spans="10:10" x14ac:dyDescent="0.2">
      <c r="J4439" s="525"/>
    </row>
    <row r="4440" spans="10:10" x14ac:dyDescent="0.2">
      <c r="J4440" s="525"/>
    </row>
    <row r="4441" spans="10:10" x14ac:dyDescent="0.2">
      <c r="J4441" s="525"/>
    </row>
    <row r="4442" spans="10:10" x14ac:dyDescent="0.2">
      <c r="J4442" s="525"/>
    </row>
    <row r="4443" spans="10:10" x14ac:dyDescent="0.2">
      <c r="J4443" s="525"/>
    </row>
    <row r="4444" spans="10:10" x14ac:dyDescent="0.2">
      <c r="J4444" s="525"/>
    </row>
    <row r="4445" spans="10:10" x14ac:dyDescent="0.2">
      <c r="J4445" s="525"/>
    </row>
    <row r="4446" spans="10:10" x14ac:dyDescent="0.2">
      <c r="J4446" s="525"/>
    </row>
    <row r="4447" spans="10:10" x14ac:dyDescent="0.2">
      <c r="J4447" s="525"/>
    </row>
    <row r="4448" spans="10:10" x14ac:dyDescent="0.2">
      <c r="J4448" s="525"/>
    </row>
    <row r="4449" spans="10:10" x14ac:dyDescent="0.2">
      <c r="J4449" s="525"/>
    </row>
    <row r="4450" spans="10:10" x14ac:dyDescent="0.2">
      <c r="J4450" s="525"/>
    </row>
    <row r="4451" spans="10:10" x14ac:dyDescent="0.2">
      <c r="J4451" s="525"/>
    </row>
    <row r="4452" spans="10:10" x14ac:dyDescent="0.2">
      <c r="J4452" s="525"/>
    </row>
    <row r="4453" spans="10:10" x14ac:dyDescent="0.2">
      <c r="J4453" s="525"/>
    </row>
    <row r="4454" spans="10:10" x14ac:dyDescent="0.2">
      <c r="J4454" s="525"/>
    </row>
    <row r="4455" spans="10:10" x14ac:dyDescent="0.2">
      <c r="J4455" s="525"/>
    </row>
    <row r="4456" spans="10:10" x14ac:dyDescent="0.2">
      <c r="J4456" s="525"/>
    </row>
    <row r="4457" spans="10:10" x14ac:dyDescent="0.2">
      <c r="J4457" s="525"/>
    </row>
    <row r="4458" spans="10:10" x14ac:dyDescent="0.2">
      <c r="J4458" s="525"/>
    </row>
    <row r="4459" spans="10:10" x14ac:dyDescent="0.2">
      <c r="J4459" s="525"/>
    </row>
    <row r="4460" spans="10:10" x14ac:dyDescent="0.2">
      <c r="J4460" s="525"/>
    </row>
    <row r="4461" spans="10:10" x14ac:dyDescent="0.2">
      <c r="J4461" s="525"/>
    </row>
    <row r="4462" spans="10:10" x14ac:dyDescent="0.2">
      <c r="J4462" s="525"/>
    </row>
    <row r="4463" spans="10:10" x14ac:dyDescent="0.2">
      <c r="J4463" s="525"/>
    </row>
    <row r="4464" spans="10:10" x14ac:dyDescent="0.2">
      <c r="J4464" s="525"/>
    </row>
    <row r="4465" spans="10:10" x14ac:dyDescent="0.2">
      <c r="J4465" s="525"/>
    </row>
    <row r="4466" spans="10:10" x14ac:dyDescent="0.2">
      <c r="J4466" s="525"/>
    </row>
    <row r="4467" spans="10:10" x14ac:dyDescent="0.2">
      <c r="J4467" s="525"/>
    </row>
    <row r="4468" spans="10:10" x14ac:dyDescent="0.2">
      <c r="J4468" s="525"/>
    </row>
    <row r="4469" spans="10:10" x14ac:dyDescent="0.2">
      <c r="J4469" s="525"/>
    </row>
    <row r="4470" spans="10:10" x14ac:dyDescent="0.2">
      <c r="J4470" s="525"/>
    </row>
    <row r="4471" spans="10:10" x14ac:dyDescent="0.2">
      <c r="J4471" s="525"/>
    </row>
    <row r="4472" spans="10:10" x14ac:dyDescent="0.2">
      <c r="J4472" s="525"/>
    </row>
    <row r="4473" spans="10:10" x14ac:dyDescent="0.2">
      <c r="J4473" s="525"/>
    </row>
    <row r="4474" spans="10:10" x14ac:dyDescent="0.2">
      <c r="J4474" s="525"/>
    </row>
    <row r="4475" spans="10:10" x14ac:dyDescent="0.2">
      <c r="J4475" s="525"/>
    </row>
    <row r="4476" spans="10:10" x14ac:dyDescent="0.2">
      <c r="J4476" s="525"/>
    </row>
    <row r="4477" spans="10:10" x14ac:dyDescent="0.2">
      <c r="J4477" s="525"/>
    </row>
    <row r="4478" spans="10:10" x14ac:dyDescent="0.2">
      <c r="J4478" s="525"/>
    </row>
    <row r="4479" spans="10:10" x14ac:dyDescent="0.2">
      <c r="J4479" s="525"/>
    </row>
    <row r="4480" spans="10:10" x14ac:dyDescent="0.2">
      <c r="J4480" s="525"/>
    </row>
    <row r="4481" spans="10:10" x14ac:dyDescent="0.2">
      <c r="J4481" s="525"/>
    </row>
    <row r="4482" spans="10:10" x14ac:dyDescent="0.2">
      <c r="J4482" s="525"/>
    </row>
    <row r="4483" spans="10:10" x14ac:dyDescent="0.2">
      <c r="J4483" s="525"/>
    </row>
    <row r="4484" spans="10:10" x14ac:dyDescent="0.2">
      <c r="J4484" s="525"/>
    </row>
    <row r="4485" spans="10:10" x14ac:dyDescent="0.2">
      <c r="J4485" s="525"/>
    </row>
    <row r="4486" spans="10:10" x14ac:dyDescent="0.2">
      <c r="J4486" s="525"/>
    </row>
    <row r="4487" spans="10:10" x14ac:dyDescent="0.2">
      <c r="J4487" s="525"/>
    </row>
    <row r="4488" spans="10:10" x14ac:dyDescent="0.2">
      <c r="J4488" s="525"/>
    </row>
    <row r="4489" spans="10:10" x14ac:dyDescent="0.2">
      <c r="J4489" s="525"/>
    </row>
    <row r="4490" spans="10:10" x14ac:dyDescent="0.2">
      <c r="J4490" s="525"/>
    </row>
    <row r="4491" spans="10:10" x14ac:dyDescent="0.2">
      <c r="J4491" s="525"/>
    </row>
    <row r="4492" spans="10:10" x14ac:dyDescent="0.2">
      <c r="J4492" s="525"/>
    </row>
    <row r="4493" spans="10:10" x14ac:dyDescent="0.2">
      <c r="J4493" s="525"/>
    </row>
    <row r="4494" spans="10:10" x14ac:dyDescent="0.2">
      <c r="J4494" s="525"/>
    </row>
    <row r="4495" spans="10:10" x14ac:dyDescent="0.2">
      <c r="J4495" s="525"/>
    </row>
    <row r="4496" spans="10:10" x14ac:dyDescent="0.2">
      <c r="J4496" s="525"/>
    </row>
    <row r="4497" spans="10:10" x14ac:dyDescent="0.2">
      <c r="J4497" s="525"/>
    </row>
    <row r="4498" spans="10:10" x14ac:dyDescent="0.2">
      <c r="J4498" s="525"/>
    </row>
    <row r="4499" spans="10:10" x14ac:dyDescent="0.2">
      <c r="J4499" s="525"/>
    </row>
    <row r="4500" spans="10:10" x14ac:dyDescent="0.2">
      <c r="J4500" s="525"/>
    </row>
    <row r="4501" spans="10:10" x14ac:dyDescent="0.2">
      <c r="J4501" s="525"/>
    </row>
    <row r="4502" spans="10:10" x14ac:dyDescent="0.2">
      <c r="J4502" s="525"/>
    </row>
    <row r="4503" spans="10:10" x14ac:dyDescent="0.2">
      <c r="J4503" s="525"/>
    </row>
    <row r="4504" spans="10:10" x14ac:dyDescent="0.2">
      <c r="J4504" s="525"/>
    </row>
    <row r="4505" spans="10:10" x14ac:dyDescent="0.2">
      <c r="J4505" s="525"/>
    </row>
    <row r="4506" spans="10:10" x14ac:dyDescent="0.2">
      <c r="J4506" s="525"/>
    </row>
    <row r="4507" spans="10:10" x14ac:dyDescent="0.2">
      <c r="J4507" s="525"/>
    </row>
    <row r="4508" spans="10:10" x14ac:dyDescent="0.2">
      <c r="J4508" s="525"/>
    </row>
    <row r="4509" spans="10:10" x14ac:dyDescent="0.2">
      <c r="J4509" s="525"/>
    </row>
    <row r="4510" spans="10:10" x14ac:dyDescent="0.2">
      <c r="J4510" s="525"/>
    </row>
    <row r="4511" spans="10:10" x14ac:dyDescent="0.2">
      <c r="J4511" s="525"/>
    </row>
    <row r="4512" spans="10:10" x14ac:dyDescent="0.2">
      <c r="J4512" s="525"/>
    </row>
    <row r="4513" spans="10:10" x14ac:dyDescent="0.2">
      <c r="J4513" s="525"/>
    </row>
    <row r="4514" spans="10:10" x14ac:dyDescent="0.2">
      <c r="J4514" s="525"/>
    </row>
    <row r="4515" spans="10:10" x14ac:dyDescent="0.2">
      <c r="J4515" s="525"/>
    </row>
    <row r="4516" spans="10:10" x14ac:dyDescent="0.2">
      <c r="J4516" s="525"/>
    </row>
    <row r="4517" spans="10:10" x14ac:dyDescent="0.2">
      <c r="J4517" s="525"/>
    </row>
    <row r="4518" spans="10:10" x14ac:dyDescent="0.2">
      <c r="J4518" s="525"/>
    </row>
    <row r="4519" spans="10:10" x14ac:dyDescent="0.2">
      <c r="J4519" s="525"/>
    </row>
    <row r="4520" spans="10:10" x14ac:dyDescent="0.2">
      <c r="J4520" s="525"/>
    </row>
    <row r="4521" spans="10:10" x14ac:dyDescent="0.2">
      <c r="J4521" s="525"/>
    </row>
    <row r="4522" spans="10:10" x14ac:dyDescent="0.2">
      <c r="J4522" s="525"/>
    </row>
    <row r="4523" spans="10:10" x14ac:dyDescent="0.2">
      <c r="J4523" s="525"/>
    </row>
    <row r="4524" spans="10:10" x14ac:dyDescent="0.2">
      <c r="J4524" s="525"/>
    </row>
    <row r="4525" spans="10:10" x14ac:dyDescent="0.2">
      <c r="J4525" s="525"/>
    </row>
    <row r="4526" spans="10:10" x14ac:dyDescent="0.2">
      <c r="J4526" s="525"/>
    </row>
    <row r="4527" spans="10:10" x14ac:dyDescent="0.2">
      <c r="J4527" s="525"/>
    </row>
    <row r="4528" spans="10:10" x14ac:dyDescent="0.2">
      <c r="J4528" s="525"/>
    </row>
    <row r="4529" spans="10:10" x14ac:dyDescent="0.2">
      <c r="J4529" s="525"/>
    </row>
    <row r="4530" spans="10:10" x14ac:dyDescent="0.2">
      <c r="J4530" s="525"/>
    </row>
    <row r="4531" spans="10:10" x14ac:dyDescent="0.2">
      <c r="J4531" s="525"/>
    </row>
    <row r="4532" spans="10:10" x14ac:dyDescent="0.2">
      <c r="J4532" s="525"/>
    </row>
    <row r="4533" spans="10:10" x14ac:dyDescent="0.2">
      <c r="J4533" s="525"/>
    </row>
    <row r="4534" spans="10:10" x14ac:dyDescent="0.2">
      <c r="J4534" s="525"/>
    </row>
    <row r="4535" spans="10:10" x14ac:dyDescent="0.2">
      <c r="J4535" s="525"/>
    </row>
    <row r="4536" spans="10:10" x14ac:dyDescent="0.2">
      <c r="J4536" s="525"/>
    </row>
    <row r="4537" spans="10:10" x14ac:dyDescent="0.2">
      <c r="J4537" s="525"/>
    </row>
    <row r="4538" spans="10:10" x14ac:dyDescent="0.2">
      <c r="J4538" s="525"/>
    </row>
    <row r="4539" spans="10:10" x14ac:dyDescent="0.2">
      <c r="J4539" s="525"/>
    </row>
    <row r="4540" spans="10:10" x14ac:dyDescent="0.2">
      <c r="J4540" s="525"/>
    </row>
    <row r="4541" spans="10:10" x14ac:dyDescent="0.2">
      <c r="J4541" s="525"/>
    </row>
    <row r="4542" spans="10:10" x14ac:dyDescent="0.2">
      <c r="J4542" s="525"/>
    </row>
    <row r="4543" spans="10:10" x14ac:dyDescent="0.2">
      <c r="J4543" s="525"/>
    </row>
    <row r="4544" spans="10:10" x14ac:dyDescent="0.2">
      <c r="J4544" s="525"/>
    </row>
    <row r="4545" spans="10:10" x14ac:dyDescent="0.2">
      <c r="J4545" s="525"/>
    </row>
    <row r="4546" spans="10:10" x14ac:dyDescent="0.2">
      <c r="J4546" s="525"/>
    </row>
    <row r="4547" spans="10:10" x14ac:dyDescent="0.2">
      <c r="J4547" s="525"/>
    </row>
    <row r="4548" spans="10:10" x14ac:dyDescent="0.2">
      <c r="J4548" s="525"/>
    </row>
    <row r="4549" spans="10:10" x14ac:dyDescent="0.2">
      <c r="J4549" s="525"/>
    </row>
    <row r="4550" spans="10:10" x14ac:dyDescent="0.2">
      <c r="J4550" s="525"/>
    </row>
    <row r="4551" spans="10:10" x14ac:dyDescent="0.2">
      <c r="J4551" s="525"/>
    </row>
    <row r="4552" spans="10:10" x14ac:dyDescent="0.2">
      <c r="J4552" s="525"/>
    </row>
    <row r="4553" spans="10:10" x14ac:dyDescent="0.2">
      <c r="J4553" s="525"/>
    </row>
    <row r="4554" spans="10:10" x14ac:dyDescent="0.2">
      <c r="J4554" s="525"/>
    </row>
    <row r="4555" spans="10:10" x14ac:dyDescent="0.2">
      <c r="J4555" s="525"/>
    </row>
    <row r="4556" spans="10:10" x14ac:dyDescent="0.2">
      <c r="J4556" s="525"/>
    </row>
    <row r="4557" spans="10:10" x14ac:dyDescent="0.2">
      <c r="J4557" s="525"/>
    </row>
    <row r="4558" spans="10:10" x14ac:dyDescent="0.2">
      <c r="J4558" s="525"/>
    </row>
    <row r="4559" spans="10:10" x14ac:dyDescent="0.2">
      <c r="J4559" s="525"/>
    </row>
    <row r="4560" spans="10:10" x14ac:dyDescent="0.2">
      <c r="J4560" s="525"/>
    </row>
    <row r="4561" spans="10:10" x14ac:dyDescent="0.2">
      <c r="J4561" s="525"/>
    </row>
    <row r="4562" spans="10:10" x14ac:dyDescent="0.2">
      <c r="J4562" s="525"/>
    </row>
    <row r="4563" spans="10:10" x14ac:dyDescent="0.2">
      <c r="J4563" s="525"/>
    </row>
    <row r="4564" spans="10:10" x14ac:dyDescent="0.2">
      <c r="J4564" s="525"/>
    </row>
    <row r="4565" spans="10:10" x14ac:dyDescent="0.2">
      <c r="J4565" s="525"/>
    </row>
    <row r="4566" spans="10:10" x14ac:dyDescent="0.2">
      <c r="J4566" s="525"/>
    </row>
    <row r="4567" spans="10:10" x14ac:dyDescent="0.2">
      <c r="J4567" s="525"/>
    </row>
    <row r="4568" spans="10:10" x14ac:dyDescent="0.2">
      <c r="J4568" s="525"/>
    </row>
    <row r="4569" spans="10:10" x14ac:dyDescent="0.2">
      <c r="J4569" s="525"/>
    </row>
    <row r="4570" spans="10:10" x14ac:dyDescent="0.2">
      <c r="J4570" s="525"/>
    </row>
    <row r="4571" spans="10:10" x14ac:dyDescent="0.2">
      <c r="J4571" s="525"/>
    </row>
    <row r="4572" spans="10:10" x14ac:dyDescent="0.2">
      <c r="J4572" s="525"/>
    </row>
    <row r="4573" spans="10:10" x14ac:dyDescent="0.2">
      <c r="J4573" s="525"/>
    </row>
    <row r="4574" spans="10:10" x14ac:dyDescent="0.2">
      <c r="J4574" s="525"/>
    </row>
    <row r="4575" spans="10:10" x14ac:dyDescent="0.2">
      <c r="J4575" s="525"/>
    </row>
    <row r="4576" spans="10:10" x14ac:dyDescent="0.2">
      <c r="J4576" s="525"/>
    </row>
    <row r="4577" spans="10:10" x14ac:dyDescent="0.2">
      <c r="J4577" s="525"/>
    </row>
    <row r="4578" spans="10:10" x14ac:dyDescent="0.2">
      <c r="J4578" s="525"/>
    </row>
    <row r="4579" spans="10:10" x14ac:dyDescent="0.2">
      <c r="J4579" s="525"/>
    </row>
    <row r="4580" spans="10:10" x14ac:dyDescent="0.2">
      <c r="J4580" s="525"/>
    </row>
    <row r="4581" spans="10:10" x14ac:dyDescent="0.2">
      <c r="J4581" s="525"/>
    </row>
    <row r="4582" spans="10:10" x14ac:dyDescent="0.2">
      <c r="J4582" s="525"/>
    </row>
    <row r="4583" spans="10:10" x14ac:dyDescent="0.2">
      <c r="J4583" s="525"/>
    </row>
    <row r="4584" spans="10:10" x14ac:dyDescent="0.2">
      <c r="J4584" s="525"/>
    </row>
    <row r="4585" spans="10:10" x14ac:dyDescent="0.2">
      <c r="J4585" s="525"/>
    </row>
    <row r="4586" spans="10:10" x14ac:dyDescent="0.2">
      <c r="J4586" s="525"/>
    </row>
    <row r="4587" spans="10:10" x14ac:dyDescent="0.2">
      <c r="J4587" s="525"/>
    </row>
    <row r="4588" spans="10:10" x14ac:dyDescent="0.2">
      <c r="J4588" s="525"/>
    </row>
    <row r="4589" spans="10:10" x14ac:dyDescent="0.2">
      <c r="J4589" s="525"/>
    </row>
    <row r="4590" spans="10:10" x14ac:dyDescent="0.2">
      <c r="J4590" s="525"/>
    </row>
    <row r="4591" spans="10:10" x14ac:dyDescent="0.2">
      <c r="J4591" s="525"/>
    </row>
    <row r="4592" spans="10:10" x14ac:dyDescent="0.2">
      <c r="J4592" s="525"/>
    </row>
    <row r="4593" spans="10:10" x14ac:dyDescent="0.2">
      <c r="J4593" s="525"/>
    </row>
    <row r="4594" spans="10:10" x14ac:dyDescent="0.2">
      <c r="J4594" s="525"/>
    </row>
    <row r="4595" spans="10:10" x14ac:dyDescent="0.2">
      <c r="J4595" s="525"/>
    </row>
    <row r="4596" spans="10:10" x14ac:dyDescent="0.2">
      <c r="J4596" s="525"/>
    </row>
    <row r="4597" spans="10:10" x14ac:dyDescent="0.2">
      <c r="J4597" s="525"/>
    </row>
    <row r="4598" spans="10:10" x14ac:dyDescent="0.2">
      <c r="J4598" s="525"/>
    </row>
    <row r="4599" spans="10:10" x14ac:dyDescent="0.2">
      <c r="J4599" s="525"/>
    </row>
    <row r="4600" spans="10:10" x14ac:dyDescent="0.2">
      <c r="J4600" s="525"/>
    </row>
    <row r="4601" spans="10:10" x14ac:dyDescent="0.2">
      <c r="J4601" s="525"/>
    </row>
    <row r="4602" spans="10:10" x14ac:dyDescent="0.2">
      <c r="J4602" s="525"/>
    </row>
    <row r="4603" spans="10:10" x14ac:dyDescent="0.2">
      <c r="J4603" s="525"/>
    </row>
    <row r="4604" spans="10:10" x14ac:dyDescent="0.2">
      <c r="J4604" s="525"/>
    </row>
    <row r="4605" spans="10:10" x14ac:dyDescent="0.2">
      <c r="J4605" s="525"/>
    </row>
    <row r="4606" spans="10:10" x14ac:dyDescent="0.2">
      <c r="J4606" s="525"/>
    </row>
    <row r="4607" spans="10:10" x14ac:dyDescent="0.2">
      <c r="J4607" s="525"/>
    </row>
    <row r="4608" spans="10:10" x14ac:dyDescent="0.2">
      <c r="J4608" s="525"/>
    </row>
    <row r="4609" spans="10:10" x14ac:dyDescent="0.2">
      <c r="J4609" s="525"/>
    </row>
    <row r="4610" spans="10:10" x14ac:dyDescent="0.2">
      <c r="J4610" s="525"/>
    </row>
    <row r="4611" spans="10:10" x14ac:dyDescent="0.2">
      <c r="J4611" s="525"/>
    </row>
    <row r="4612" spans="10:10" x14ac:dyDescent="0.2">
      <c r="J4612" s="525"/>
    </row>
    <row r="4613" spans="10:10" x14ac:dyDescent="0.2">
      <c r="J4613" s="525"/>
    </row>
    <row r="4614" spans="10:10" x14ac:dyDescent="0.2">
      <c r="J4614" s="525"/>
    </row>
    <row r="4615" spans="10:10" x14ac:dyDescent="0.2">
      <c r="J4615" s="525"/>
    </row>
    <row r="4616" spans="10:10" x14ac:dyDescent="0.2">
      <c r="J4616" s="525"/>
    </row>
    <row r="4617" spans="10:10" x14ac:dyDescent="0.2">
      <c r="J4617" s="525"/>
    </row>
    <row r="4618" spans="10:10" x14ac:dyDescent="0.2">
      <c r="J4618" s="525"/>
    </row>
    <row r="4619" spans="10:10" x14ac:dyDescent="0.2">
      <c r="J4619" s="525"/>
    </row>
    <row r="4620" spans="10:10" x14ac:dyDescent="0.2">
      <c r="J4620" s="525"/>
    </row>
    <row r="4621" spans="10:10" x14ac:dyDescent="0.2">
      <c r="J4621" s="525"/>
    </row>
    <row r="4622" spans="10:10" x14ac:dyDescent="0.2">
      <c r="J4622" s="525"/>
    </row>
    <row r="4623" spans="10:10" x14ac:dyDescent="0.2">
      <c r="J4623" s="525"/>
    </row>
    <row r="4624" spans="10:10" x14ac:dyDescent="0.2">
      <c r="J4624" s="525"/>
    </row>
    <row r="4625" spans="10:10" x14ac:dyDescent="0.2">
      <c r="J4625" s="525"/>
    </row>
    <row r="4626" spans="10:10" x14ac:dyDescent="0.2">
      <c r="J4626" s="525"/>
    </row>
    <row r="4627" spans="10:10" x14ac:dyDescent="0.2">
      <c r="J4627" s="525"/>
    </row>
    <row r="4628" spans="10:10" x14ac:dyDescent="0.2">
      <c r="J4628" s="525"/>
    </row>
    <row r="4629" spans="10:10" x14ac:dyDescent="0.2">
      <c r="J4629" s="525"/>
    </row>
    <row r="4630" spans="10:10" x14ac:dyDescent="0.2">
      <c r="J4630" s="525"/>
    </row>
    <row r="4631" spans="10:10" x14ac:dyDescent="0.2">
      <c r="J4631" s="525"/>
    </row>
    <row r="4632" spans="10:10" x14ac:dyDescent="0.2">
      <c r="J4632" s="525"/>
    </row>
    <row r="4633" spans="10:10" x14ac:dyDescent="0.2">
      <c r="J4633" s="525"/>
    </row>
    <row r="4634" spans="10:10" x14ac:dyDescent="0.2">
      <c r="J4634" s="525"/>
    </row>
    <row r="4635" spans="10:10" x14ac:dyDescent="0.2">
      <c r="J4635" s="525"/>
    </row>
    <row r="4636" spans="10:10" x14ac:dyDescent="0.2">
      <c r="J4636" s="525"/>
    </row>
    <row r="4637" spans="10:10" x14ac:dyDescent="0.2">
      <c r="J4637" s="525"/>
    </row>
    <row r="4638" spans="10:10" x14ac:dyDescent="0.2">
      <c r="J4638" s="525"/>
    </row>
    <row r="4639" spans="10:10" x14ac:dyDescent="0.2">
      <c r="J4639" s="525"/>
    </row>
    <row r="4640" spans="10:10" x14ac:dyDescent="0.2">
      <c r="J4640" s="525"/>
    </row>
    <row r="4641" spans="10:10" x14ac:dyDescent="0.2">
      <c r="J4641" s="525"/>
    </row>
    <row r="4642" spans="10:10" x14ac:dyDescent="0.2">
      <c r="J4642" s="525"/>
    </row>
    <row r="4643" spans="10:10" x14ac:dyDescent="0.2">
      <c r="J4643" s="525"/>
    </row>
    <row r="4644" spans="10:10" x14ac:dyDescent="0.2">
      <c r="J4644" s="525"/>
    </row>
    <row r="4645" spans="10:10" x14ac:dyDescent="0.2">
      <c r="J4645" s="525"/>
    </row>
    <row r="4646" spans="10:10" x14ac:dyDescent="0.2">
      <c r="J4646" s="525"/>
    </row>
    <row r="4647" spans="10:10" x14ac:dyDescent="0.2">
      <c r="J4647" s="525"/>
    </row>
    <row r="4648" spans="10:10" x14ac:dyDescent="0.2">
      <c r="J4648" s="525"/>
    </row>
    <row r="4649" spans="10:10" x14ac:dyDescent="0.2">
      <c r="J4649" s="525"/>
    </row>
    <row r="4650" spans="10:10" x14ac:dyDescent="0.2">
      <c r="J4650" s="525"/>
    </row>
    <row r="4651" spans="10:10" x14ac:dyDescent="0.2">
      <c r="J4651" s="525"/>
    </row>
    <row r="4652" spans="10:10" x14ac:dyDescent="0.2">
      <c r="J4652" s="525"/>
    </row>
    <row r="4653" spans="10:10" x14ac:dyDescent="0.2">
      <c r="J4653" s="525"/>
    </row>
    <row r="4654" spans="10:10" x14ac:dyDescent="0.2">
      <c r="J4654" s="525"/>
    </row>
    <row r="4655" spans="10:10" x14ac:dyDescent="0.2">
      <c r="J4655" s="525"/>
    </row>
    <row r="4656" spans="10:10" x14ac:dyDescent="0.2">
      <c r="J4656" s="525"/>
    </row>
    <row r="4657" spans="10:10" x14ac:dyDescent="0.2">
      <c r="J4657" s="525"/>
    </row>
    <row r="4658" spans="10:10" x14ac:dyDescent="0.2">
      <c r="J4658" s="525"/>
    </row>
    <row r="4659" spans="10:10" x14ac:dyDescent="0.2">
      <c r="J4659" s="525"/>
    </row>
    <row r="4660" spans="10:10" x14ac:dyDescent="0.2">
      <c r="J4660" s="525"/>
    </row>
    <row r="4661" spans="10:10" x14ac:dyDescent="0.2">
      <c r="J4661" s="525"/>
    </row>
    <row r="4662" spans="10:10" x14ac:dyDescent="0.2">
      <c r="J4662" s="525"/>
    </row>
    <row r="4663" spans="10:10" x14ac:dyDescent="0.2">
      <c r="J4663" s="525"/>
    </row>
    <row r="4664" spans="10:10" x14ac:dyDescent="0.2">
      <c r="J4664" s="525"/>
    </row>
    <row r="4665" spans="10:10" x14ac:dyDescent="0.2">
      <c r="J4665" s="525"/>
    </row>
    <row r="4666" spans="10:10" x14ac:dyDescent="0.2">
      <c r="J4666" s="525"/>
    </row>
    <row r="4667" spans="10:10" x14ac:dyDescent="0.2">
      <c r="J4667" s="525"/>
    </row>
    <row r="4668" spans="10:10" x14ac:dyDescent="0.2">
      <c r="J4668" s="525"/>
    </row>
    <row r="4669" spans="10:10" x14ac:dyDescent="0.2">
      <c r="J4669" s="525"/>
    </row>
    <row r="4670" spans="10:10" x14ac:dyDescent="0.2">
      <c r="J4670" s="525"/>
    </row>
    <row r="4671" spans="10:10" x14ac:dyDescent="0.2">
      <c r="J4671" s="525"/>
    </row>
    <row r="4672" spans="10:10" x14ac:dyDescent="0.2">
      <c r="J4672" s="525"/>
    </row>
    <row r="4673" spans="10:10" x14ac:dyDescent="0.2">
      <c r="J4673" s="525"/>
    </row>
    <row r="4674" spans="10:10" x14ac:dyDescent="0.2">
      <c r="J4674" s="525"/>
    </row>
    <row r="4675" spans="10:10" x14ac:dyDescent="0.2">
      <c r="J4675" s="525"/>
    </row>
    <row r="4676" spans="10:10" x14ac:dyDescent="0.2">
      <c r="J4676" s="525"/>
    </row>
    <row r="4677" spans="10:10" x14ac:dyDescent="0.2">
      <c r="J4677" s="525"/>
    </row>
    <row r="4678" spans="10:10" x14ac:dyDescent="0.2">
      <c r="J4678" s="525"/>
    </row>
    <row r="4679" spans="10:10" x14ac:dyDescent="0.2">
      <c r="J4679" s="525"/>
    </row>
    <row r="4680" spans="10:10" x14ac:dyDescent="0.2">
      <c r="J4680" s="525"/>
    </row>
    <row r="4681" spans="10:10" x14ac:dyDescent="0.2">
      <c r="J4681" s="525"/>
    </row>
    <row r="4682" spans="10:10" x14ac:dyDescent="0.2">
      <c r="J4682" s="525"/>
    </row>
    <row r="4683" spans="10:10" x14ac:dyDescent="0.2">
      <c r="J4683" s="525"/>
    </row>
    <row r="4684" spans="10:10" x14ac:dyDescent="0.2">
      <c r="J4684" s="525"/>
    </row>
    <row r="4685" spans="10:10" x14ac:dyDescent="0.2">
      <c r="J4685" s="525"/>
    </row>
    <row r="4686" spans="10:10" x14ac:dyDescent="0.2">
      <c r="J4686" s="525"/>
    </row>
    <row r="4687" spans="10:10" x14ac:dyDescent="0.2">
      <c r="J4687" s="525"/>
    </row>
    <row r="4688" spans="10:10" x14ac:dyDescent="0.2">
      <c r="J4688" s="525"/>
    </row>
    <row r="4689" spans="10:10" x14ac:dyDescent="0.2">
      <c r="J4689" s="525"/>
    </row>
    <row r="4690" spans="10:10" x14ac:dyDescent="0.2">
      <c r="J4690" s="525"/>
    </row>
    <row r="4691" spans="10:10" x14ac:dyDescent="0.2">
      <c r="J4691" s="525"/>
    </row>
    <row r="4692" spans="10:10" x14ac:dyDescent="0.2">
      <c r="J4692" s="525"/>
    </row>
    <row r="4693" spans="10:10" x14ac:dyDescent="0.2">
      <c r="J4693" s="525"/>
    </row>
    <row r="4694" spans="10:10" x14ac:dyDescent="0.2">
      <c r="J4694" s="525"/>
    </row>
    <row r="4695" spans="10:10" x14ac:dyDescent="0.2">
      <c r="J4695" s="525"/>
    </row>
    <row r="4696" spans="10:10" x14ac:dyDescent="0.2">
      <c r="J4696" s="525"/>
    </row>
    <row r="4697" spans="10:10" x14ac:dyDescent="0.2">
      <c r="J4697" s="525"/>
    </row>
    <row r="4698" spans="10:10" x14ac:dyDescent="0.2">
      <c r="J4698" s="525"/>
    </row>
    <row r="4699" spans="10:10" x14ac:dyDescent="0.2">
      <c r="J4699" s="525"/>
    </row>
    <row r="4700" spans="10:10" x14ac:dyDescent="0.2">
      <c r="J4700" s="525"/>
    </row>
    <row r="4701" spans="10:10" x14ac:dyDescent="0.2">
      <c r="J4701" s="525"/>
    </row>
    <row r="4702" spans="10:10" x14ac:dyDescent="0.2">
      <c r="J4702" s="525"/>
    </row>
    <row r="4703" spans="10:10" x14ac:dyDescent="0.2">
      <c r="J4703" s="525"/>
    </row>
    <row r="4704" spans="10:10" x14ac:dyDescent="0.2">
      <c r="J4704" s="525"/>
    </row>
    <row r="4705" spans="10:10" x14ac:dyDescent="0.2">
      <c r="J4705" s="525"/>
    </row>
    <row r="4706" spans="10:10" x14ac:dyDescent="0.2">
      <c r="J4706" s="525"/>
    </row>
    <row r="4707" spans="10:10" x14ac:dyDescent="0.2">
      <c r="J4707" s="525"/>
    </row>
    <row r="4708" spans="10:10" x14ac:dyDescent="0.2">
      <c r="J4708" s="525"/>
    </row>
    <row r="4709" spans="10:10" x14ac:dyDescent="0.2">
      <c r="J4709" s="525"/>
    </row>
    <row r="4710" spans="10:10" x14ac:dyDescent="0.2">
      <c r="J4710" s="525"/>
    </row>
    <row r="4711" spans="10:10" x14ac:dyDescent="0.2">
      <c r="J4711" s="525"/>
    </row>
    <row r="4712" spans="10:10" x14ac:dyDescent="0.2">
      <c r="J4712" s="525"/>
    </row>
    <row r="4713" spans="10:10" x14ac:dyDescent="0.2">
      <c r="J4713" s="525"/>
    </row>
    <row r="4714" spans="10:10" x14ac:dyDescent="0.2">
      <c r="J4714" s="525"/>
    </row>
    <row r="4715" spans="10:10" x14ac:dyDescent="0.2">
      <c r="J4715" s="525"/>
    </row>
    <row r="4716" spans="10:10" x14ac:dyDescent="0.2">
      <c r="J4716" s="525"/>
    </row>
    <row r="4717" spans="10:10" x14ac:dyDescent="0.2">
      <c r="J4717" s="525"/>
    </row>
    <row r="4718" spans="10:10" x14ac:dyDescent="0.2">
      <c r="J4718" s="525"/>
    </row>
    <row r="4719" spans="10:10" x14ac:dyDescent="0.2">
      <c r="J4719" s="525"/>
    </row>
    <row r="4720" spans="10:10" x14ac:dyDescent="0.2">
      <c r="J4720" s="525"/>
    </row>
    <row r="4721" spans="10:10" x14ac:dyDescent="0.2">
      <c r="J4721" s="525"/>
    </row>
    <row r="4722" spans="10:10" x14ac:dyDescent="0.2">
      <c r="J4722" s="525"/>
    </row>
    <row r="4723" spans="10:10" x14ac:dyDescent="0.2">
      <c r="J4723" s="525"/>
    </row>
    <row r="4724" spans="10:10" x14ac:dyDescent="0.2">
      <c r="J4724" s="525"/>
    </row>
    <row r="4725" spans="10:10" x14ac:dyDescent="0.2">
      <c r="J4725" s="525"/>
    </row>
    <row r="4726" spans="10:10" x14ac:dyDescent="0.2">
      <c r="J4726" s="525"/>
    </row>
    <row r="4727" spans="10:10" x14ac:dyDescent="0.2">
      <c r="J4727" s="525"/>
    </row>
    <row r="4728" spans="10:10" x14ac:dyDescent="0.2">
      <c r="J4728" s="525"/>
    </row>
    <row r="4729" spans="10:10" x14ac:dyDescent="0.2">
      <c r="J4729" s="525"/>
    </row>
    <row r="4730" spans="10:10" x14ac:dyDescent="0.2">
      <c r="J4730" s="525"/>
    </row>
    <row r="4731" spans="10:10" x14ac:dyDescent="0.2">
      <c r="J4731" s="525"/>
    </row>
    <row r="4732" spans="10:10" x14ac:dyDescent="0.2">
      <c r="J4732" s="525"/>
    </row>
    <row r="4733" spans="10:10" x14ac:dyDescent="0.2">
      <c r="J4733" s="525"/>
    </row>
    <row r="4734" spans="10:10" x14ac:dyDescent="0.2">
      <c r="J4734" s="525"/>
    </row>
    <row r="4735" spans="10:10" x14ac:dyDescent="0.2">
      <c r="J4735" s="525"/>
    </row>
    <row r="4736" spans="10:10" x14ac:dyDescent="0.2">
      <c r="J4736" s="525"/>
    </row>
    <row r="4737" spans="10:10" x14ac:dyDescent="0.2">
      <c r="J4737" s="525"/>
    </row>
    <row r="4738" spans="10:10" x14ac:dyDescent="0.2">
      <c r="J4738" s="525"/>
    </row>
    <row r="4739" spans="10:10" x14ac:dyDescent="0.2">
      <c r="J4739" s="525"/>
    </row>
    <row r="4740" spans="10:10" x14ac:dyDescent="0.2">
      <c r="J4740" s="525"/>
    </row>
    <row r="4741" spans="10:10" x14ac:dyDescent="0.2">
      <c r="J4741" s="525"/>
    </row>
    <row r="4742" spans="10:10" x14ac:dyDescent="0.2">
      <c r="J4742" s="525"/>
    </row>
    <row r="4743" spans="10:10" x14ac:dyDescent="0.2">
      <c r="J4743" s="525"/>
    </row>
    <row r="4744" spans="10:10" x14ac:dyDescent="0.2">
      <c r="J4744" s="525"/>
    </row>
    <row r="4745" spans="10:10" x14ac:dyDescent="0.2">
      <c r="J4745" s="525"/>
    </row>
    <row r="4746" spans="10:10" x14ac:dyDescent="0.2">
      <c r="J4746" s="525"/>
    </row>
    <row r="4747" spans="10:10" x14ac:dyDescent="0.2">
      <c r="J4747" s="525"/>
    </row>
    <row r="4748" spans="10:10" x14ac:dyDescent="0.2">
      <c r="J4748" s="525"/>
    </row>
    <row r="4749" spans="10:10" x14ac:dyDescent="0.2">
      <c r="J4749" s="525"/>
    </row>
    <row r="4750" spans="10:10" x14ac:dyDescent="0.2">
      <c r="J4750" s="525"/>
    </row>
    <row r="4751" spans="10:10" x14ac:dyDescent="0.2">
      <c r="J4751" s="525"/>
    </row>
    <row r="4752" spans="10:10" x14ac:dyDescent="0.2">
      <c r="J4752" s="525"/>
    </row>
    <row r="4753" spans="10:10" x14ac:dyDescent="0.2">
      <c r="J4753" s="525"/>
    </row>
    <row r="4754" spans="10:10" x14ac:dyDescent="0.2">
      <c r="J4754" s="525"/>
    </row>
    <row r="4755" spans="10:10" x14ac:dyDescent="0.2">
      <c r="J4755" s="525"/>
    </row>
    <row r="4756" spans="10:10" x14ac:dyDescent="0.2">
      <c r="J4756" s="525"/>
    </row>
    <row r="4757" spans="10:10" x14ac:dyDescent="0.2">
      <c r="J4757" s="525"/>
    </row>
    <row r="4758" spans="10:10" x14ac:dyDescent="0.2">
      <c r="J4758" s="525"/>
    </row>
    <row r="4759" spans="10:10" x14ac:dyDescent="0.2">
      <c r="J4759" s="525"/>
    </row>
    <row r="4760" spans="10:10" x14ac:dyDescent="0.2">
      <c r="J4760" s="525"/>
    </row>
    <row r="4761" spans="10:10" x14ac:dyDescent="0.2">
      <c r="J4761" s="525"/>
    </row>
    <row r="4762" spans="10:10" x14ac:dyDescent="0.2">
      <c r="J4762" s="525"/>
    </row>
    <row r="4763" spans="10:10" x14ac:dyDescent="0.2">
      <c r="J4763" s="525"/>
    </row>
    <row r="4764" spans="10:10" x14ac:dyDescent="0.2">
      <c r="J4764" s="525"/>
    </row>
    <row r="4765" spans="10:10" x14ac:dyDescent="0.2">
      <c r="J4765" s="525"/>
    </row>
    <row r="4766" spans="10:10" x14ac:dyDescent="0.2">
      <c r="J4766" s="525"/>
    </row>
    <row r="4767" spans="10:10" x14ac:dyDescent="0.2">
      <c r="J4767" s="525"/>
    </row>
    <row r="4768" spans="10:10" x14ac:dyDescent="0.2">
      <c r="J4768" s="525"/>
    </row>
    <row r="4769" spans="10:10" x14ac:dyDescent="0.2">
      <c r="J4769" s="525"/>
    </row>
    <row r="4770" spans="10:10" x14ac:dyDescent="0.2">
      <c r="J4770" s="525"/>
    </row>
    <row r="4771" spans="10:10" x14ac:dyDescent="0.2">
      <c r="J4771" s="525"/>
    </row>
    <row r="4772" spans="10:10" x14ac:dyDescent="0.2">
      <c r="J4772" s="525"/>
    </row>
    <row r="4773" spans="10:10" x14ac:dyDescent="0.2">
      <c r="J4773" s="525"/>
    </row>
    <row r="4774" spans="10:10" x14ac:dyDescent="0.2">
      <c r="J4774" s="525"/>
    </row>
    <row r="4775" spans="10:10" x14ac:dyDescent="0.2">
      <c r="J4775" s="525"/>
    </row>
    <row r="4776" spans="10:10" x14ac:dyDescent="0.2">
      <c r="J4776" s="525"/>
    </row>
    <row r="4777" spans="10:10" x14ac:dyDescent="0.2">
      <c r="J4777" s="525"/>
    </row>
    <row r="4778" spans="10:10" x14ac:dyDescent="0.2">
      <c r="J4778" s="525"/>
    </row>
    <row r="4779" spans="10:10" x14ac:dyDescent="0.2">
      <c r="J4779" s="525"/>
    </row>
    <row r="4780" spans="10:10" x14ac:dyDescent="0.2">
      <c r="J4780" s="525"/>
    </row>
    <row r="4781" spans="10:10" x14ac:dyDescent="0.2">
      <c r="J4781" s="525"/>
    </row>
    <row r="4782" spans="10:10" x14ac:dyDescent="0.2">
      <c r="J4782" s="525"/>
    </row>
    <row r="4783" spans="10:10" x14ac:dyDescent="0.2">
      <c r="J4783" s="525"/>
    </row>
    <row r="4784" spans="10:10" x14ac:dyDescent="0.2">
      <c r="J4784" s="525"/>
    </row>
    <row r="4785" spans="10:10" x14ac:dyDescent="0.2">
      <c r="J4785" s="525"/>
    </row>
    <row r="4786" spans="10:10" x14ac:dyDescent="0.2">
      <c r="J4786" s="525"/>
    </row>
    <row r="4787" spans="10:10" x14ac:dyDescent="0.2">
      <c r="J4787" s="525"/>
    </row>
    <row r="4788" spans="10:10" x14ac:dyDescent="0.2">
      <c r="J4788" s="525"/>
    </row>
    <row r="4789" spans="10:10" x14ac:dyDescent="0.2">
      <c r="J4789" s="525"/>
    </row>
    <row r="4790" spans="10:10" x14ac:dyDescent="0.2">
      <c r="J4790" s="525"/>
    </row>
    <row r="4791" spans="10:10" x14ac:dyDescent="0.2">
      <c r="J4791" s="525"/>
    </row>
    <row r="4792" spans="10:10" x14ac:dyDescent="0.2">
      <c r="J4792" s="525"/>
    </row>
    <row r="4793" spans="10:10" x14ac:dyDescent="0.2">
      <c r="J4793" s="525"/>
    </row>
    <row r="4794" spans="10:10" x14ac:dyDescent="0.2">
      <c r="J4794" s="525"/>
    </row>
    <row r="4795" spans="10:10" x14ac:dyDescent="0.2">
      <c r="J4795" s="525"/>
    </row>
    <row r="4796" spans="10:10" x14ac:dyDescent="0.2">
      <c r="J4796" s="525"/>
    </row>
    <row r="4797" spans="10:10" x14ac:dyDescent="0.2">
      <c r="J4797" s="525"/>
    </row>
    <row r="4798" spans="10:10" x14ac:dyDescent="0.2">
      <c r="J4798" s="525"/>
    </row>
    <row r="4799" spans="10:10" x14ac:dyDescent="0.2">
      <c r="J4799" s="525"/>
    </row>
    <row r="4800" spans="10:10" x14ac:dyDescent="0.2">
      <c r="J4800" s="525"/>
    </row>
    <row r="4801" spans="10:10" x14ac:dyDescent="0.2">
      <c r="J4801" s="525"/>
    </row>
    <row r="4802" spans="10:10" x14ac:dyDescent="0.2">
      <c r="J4802" s="525"/>
    </row>
    <row r="4803" spans="10:10" x14ac:dyDescent="0.2">
      <c r="J4803" s="525"/>
    </row>
    <row r="4804" spans="10:10" x14ac:dyDescent="0.2">
      <c r="J4804" s="525"/>
    </row>
    <row r="4805" spans="10:10" x14ac:dyDescent="0.2">
      <c r="J4805" s="525"/>
    </row>
    <row r="4806" spans="10:10" x14ac:dyDescent="0.2">
      <c r="J4806" s="525"/>
    </row>
    <row r="4807" spans="10:10" x14ac:dyDescent="0.2">
      <c r="J4807" s="525"/>
    </row>
    <row r="4808" spans="10:10" x14ac:dyDescent="0.2">
      <c r="J4808" s="525"/>
    </row>
    <row r="4809" spans="10:10" x14ac:dyDescent="0.2">
      <c r="J4809" s="525"/>
    </row>
    <row r="4810" spans="10:10" x14ac:dyDescent="0.2">
      <c r="J4810" s="525"/>
    </row>
    <row r="4811" spans="10:10" x14ac:dyDescent="0.2">
      <c r="J4811" s="525"/>
    </row>
    <row r="4812" spans="10:10" x14ac:dyDescent="0.2">
      <c r="J4812" s="525"/>
    </row>
    <row r="4813" spans="10:10" x14ac:dyDescent="0.2">
      <c r="J4813" s="525"/>
    </row>
    <row r="4814" spans="10:10" x14ac:dyDescent="0.2">
      <c r="J4814" s="525"/>
    </row>
    <row r="4815" spans="10:10" x14ac:dyDescent="0.2">
      <c r="J4815" s="525"/>
    </row>
    <row r="4816" spans="10:10" x14ac:dyDescent="0.2">
      <c r="J4816" s="525"/>
    </row>
    <row r="4817" spans="10:10" x14ac:dyDescent="0.2">
      <c r="J4817" s="525"/>
    </row>
    <row r="4818" spans="10:10" x14ac:dyDescent="0.2">
      <c r="J4818" s="525"/>
    </row>
    <row r="4819" spans="10:10" x14ac:dyDescent="0.2">
      <c r="J4819" s="525"/>
    </row>
    <row r="4820" spans="10:10" x14ac:dyDescent="0.2">
      <c r="J4820" s="525"/>
    </row>
    <row r="4821" spans="10:10" x14ac:dyDescent="0.2">
      <c r="J4821" s="525"/>
    </row>
    <row r="4822" spans="10:10" x14ac:dyDescent="0.2">
      <c r="J4822" s="525"/>
    </row>
    <row r="4823" spans="10:10" x14ac:dyDescent="0.2">
      <c r="J4823" s="525"/>
    </row>
    <row r="4824" spans="10:10" x14ac:dyDescent="0.2">
      <c r="J4824" s="525"/>
    </row>
    <row r="4825" spans="10:10" x14ac:dyDescent="0.2">
      <c r="J4825" s="525"/>
    </row>
    <row r="4826" spans="10:10" x14ac:dyDescent="0.2">
      <c r="J4826" s="525"/>
    </row>
    <row r="4827" spans="10:10" x14ac:dyDescent="0.2">
      <c r="J4827" s="525"/>
    </row>
    <row r="4828" spans="10:10" x14ac:dyDescent="0.2">
      <c r="J4828" s="525"/>
    </row>
    <row r="4829" spans="10:10" x14ac:dyDescent="0.2">
      <c r="J4829" s="525"/>
    </row>
    <row r="4830" spans="10:10" x14ac:dyDescent="0.2">
      <c r="J4830" s="525"/>
    </row>
    <row r="4831" spans="10:10" x14ac:dyDescent="0.2">
      <c r="J4831" s="525"/>
    </row>
    <row r="4832" spans="10:10" x14ac:dyDescent="0.2">
      <c r="J4832" s="525"/>
    </row>
    <row r="4833" spans="10:10" x14ac:dyDescent="0.2">
      <c r="J4833" s="525"/>
    </row>
    <row r="4834" spans="10:10" x14ac:dyDescent="0.2">
      <c r="J4834" s="525"/>
    </row>
    <row r="4835" spans="10:10" x14ac:dyDescent="0.2">
      <c r="J4835" s="525"/>
    </row>
    <row r="4836" spans="10:10" x14ac:dyDescent="0.2">
      <c r="J4836" s="525"/>
    </row>
    <row r="4837" spans="10:10" x14ac:dyDescent="0.2">
      <c r="J4837" s="525"/>
    </row>
    <row r="4838" spans="10:10" x14ac:dyDescent="0.2">
      <c r="J4838" s="525"/>
    </row>
    <row r="4839" spans="10:10" x14ac:dyDescent="0.2">
      <c r="J4839" s="525"/>
    </row>
    <row r="4840" spans="10:10" x14ac:dyDescent="0.2">
      <c r="J4840" s="525"/>
    </row>
    <row r="4841" spans="10:10" x14ac:dyDescent="0.2">
      <c r="J4841" s="525"/>
    </row>
    <row r="4842" spans="10:10" x14ac:dyDescent="0.2">
      <c r="J4842" s="525"/>
    </row>
    <row r="4843" spans="10:10" x14ac:dyDescent="0.2">
      <c r="J4843" s="525"/>
    </row>
    <row r="4844" spans="10:10" x14ac:dyDescent="0.2">
      <c r="J4844" s="525"/>
    </row>
    <row r="4845" spans="10:10" x14ac:dyDescent="0.2">
      <c r="J4845" s="525"/>
    </row>
    <row r="4846" spans="10:10" x14ac:dyDescent="0.2">
      <c r="J4846" s="525"/>
    </row>
    <row r="4847" spans="10:10" x14ac:dyDescent="0.2">
      <c r="J4847" s="525"/>
    </row>
    <row r="4848" spans="10:10" x14ac:dyDescent="0.2">
      <c r="J4848" s="525"/>
    </row>
    <row r="4849" spans="10:10" x14ac:dyDescent="0.2">
      <c r="J4849" s="525"/>
    </row>
    <row r="4850" spans="10:10" x14ac:dyDescent="0.2">
      <c r="J4850" s="525"/>
    </row>
    <row r="4851" spans="10:10" x14ac:dyDescent="0.2">
      <c r="J4851" s="525"/>
    </row>
    <row r="4852" spans="10:10" x14ac:dyDescent="0.2">
      <c r="J4852" s="525"/>
    </row>
    <row r="4853" spans="10:10" x14ac:dyDescent="0.2">
      <c r="J4853" s="525"/>
    </row>
    <row r="4854" spans="10:10" x14ac:dyDescent="0.2">
      <c r="J4854" s="525"/>
    </row>
    <row r="4855" spans="10:10" x14ac:dyDescent="0.2">
      <c r="J4855" s="525"/>
    </row>
    <row r="4856" spans="10:10" x14ac:dyDescent="0.2">
      <c r="J4856" s="525"/>
    </row>
    <row r="4857" spans="10:10" x14ac:dyDescent="0.2">
      <c r="J4857" s="525"/>
    </row>
    <row r="4858" spans="10:10" x14ac:dyDescent="0.2">
      <c r="J4858" s="525"/>
    </row>
    <row r="4859" spans="10:10" x14ac:dyDescent="0.2">
      <c r="J4859" s="525"/>
    </row>
    <row r="4860" spans="10:10" x14ac:dyDescent="0.2">
      <c r="J4860" s="525"/>
    </row>
    <row r="4861" spans="10:10" x14ac:dyDescent="0.2">
      <c r="J4861" s="525"/>
    </row>
    <row r="4862" spans="10:10" x14ac:dyDescent="0.2">
      <c r="J4862" s="525"/>
    </row>
    <row r="4863" spans="10:10" x14ac:dyDescent="0.2">
      <c r="J4863" s="525"/>
    </row>
    <row r="4864" spans="10:10" x14ac:dyDescent="0.2">
      <c r="J4864" s="525"/>
    </row>
    <row r="4865" spans="10:10" x14ac:dyDescent="0.2">
      <c r="J4865" s="525"/>
    </row>
    <row r="4866" spans="10:10" x14ac:dyDescent="0.2">
      <c r="J4866" s="525"/>
    </row>
    <row r="4867" spans="10:10" x14ac:dyDescent="0.2">
      <c r="J4867" s="525"/>
    </row>
    <row r="4868" spans="10:10" x14ac:dyDescent="0.2">
      <c r="J4868" s="525"/>
    </row>
    <row r="4869" spans="10:10" x14ac:dyDescent="0.2">
      <c r="J4869" s="525"/>
    </row>
    <row r="4870" spans="10:10" x14ac:dyDescent="0.2">
      <c r="J4870" s="525"/>
    </row>
    <row r="4871" spans="10:10" x14ac:dyDescent="0.2">
      <c r="J4871" s="525"/>
    </row>
    <row r="4872" spans="10:10" x14ac:dyDescent="0.2">
      <c r="J4872" s="525"/>
    </row>
    <row r="4873" spans="10:10" x14ac:dyDescent="0.2">
      <c r="J4873" s="525"/>
    </row>
    <row r="4874" spans="10:10" x14ac:dyDescent="0.2">
      <c r="J4874" s="525"/>
    </row>
    <row r="4875" spans="10:10" x14ac:dyDescent="0.2">
      <c r="J4875" s="525"/>
    </row>
    <row r="4876" spans="10:10" x14ac:dyDescent="0.2">
      <c r="J4876" s="525"/>
    </row>
    <row r="4877" spans="10:10" x14ac:dyDescent="0.2">
      <c r="J4877" s="525"/>
    </row>
    <row r="4878" spans="10:10" x14ac:dyDescent="0.2">
      <c r="J4878" s="525"/>
    </row>
    <row r="4879" spans="10:10" x14ac:dyDescent="0.2">
      <c r="J4879" s="525"/>
    </row>
    <row r="4880" spans="10:10" x14ac:dyDescent="0.2">
      <c r="J4880" s="525"/>
    </row>
    <row r="4881" spans="10:10" x14ac:dyDescent="0.2">
      <c r="J4881" s="525"/>
    </row>
    <row r="4882" spans="10:10" x14ac:dyDescent="0.2">
      <c r="J4882" s="525"/>
    </row>
    <row r="4883" spans="10:10" x14ac:dyDescent="0.2">
      <c r="J4883" s="525"/>
    </row>
    <row r="4884" spans="10:10" x14ac:dyDescent="0.2">
      <c r="J4884" s="525"/>
    </row>
    <row r="4885" spans="10:10" x14ac:dyDescent="0.2">
      <c r="J4885" s="525"/>
    </row>
    <row r="4886" spans="10:10" x14ac:dyDescent="0.2">
      <c r="J4886" s="525"/>
    </row>
    <row r="4887" spans="10:10" x14ac:dyDescent="0.2">
      <c r="J4887" s="525"/>
    </row>
    <row r="4888" spans="10:10" x14ac:dyDescent="0.2">
      <c r="J4888" s="525"/>
    </row>
    <row r="4889" spans="10:10" x14ac:dyDescent="0.2">
      <c r="J4889" s="525"/>
    </row>
    <row r="4890" spans="10:10" x14ac:dyDescent="0.2">
      <c r="J4890" s="525"/>
    </row>
    <row r="4891" spans="10:10" x14ac:dyDescent="0.2">
      <c r="J4891" s="525"/>
    </row>
    <row r="4892" spans="10:10" x14ac:dyDescent="0.2">
      <c r="J4892" s="525"/>
    </row>
    <row r="4893" spans="10:10" x14ac:dyDescent="0.2">
      <c r="J4893" s="525"/>
    </row>
    <row r="4894" spans="10:10" x14ac:dyDescent="0.2">
      <c r="J4894" s="525"/>
    </row>
    <row r="4895" spans="10:10" x14ac:dyDescent="0.2">
      <c r="J4895" s="525"/>
    </row>
    <row r="4896" spans="10:10" x14ac:dyDescent="0.2">
      <c r="J4896" s="525"/>
    </row>
    <row r="4897" spans="10:10" x14ac:dyDescent="0.2">
      <c r="J4897" s="525"/>
    </row>
    <row r="4898" spans="10:10" x14ac:dyDescent="0.2">
      <c r="J4898" s="525"/>
    </row>
    <row r="4899" spans="10:10" x14ac:dyDescent="0.2">
      <c r="J4899" s="525"/>
    </row>
    <row r="4900" spans="10:10" x14ac:dyDescent="0.2">
      <c r="J4900" s="525"/>
    </row>
    <row r="4901" spans="10:10" x14ac:dyDescent="0.2">
      <c r="J4901" s="525"/>
    </row>
    <row r="4902" spans="10:10" x14ac:dyDescent="0.2">
      <c r="J4902" s="525"/>
    </row>
    <row r="4903" spans="10:10" x14ac:dyDescent="0.2">
      <c r="J4903" s="525"/>
    </row>
    <row r="4904" spans="10:10" x14ac:dyDescent="0.2">
      <c r="J4904" s="525"/>
    </row>
    <row r="4905" spans="10:10" x14ac:dyDescent="0.2">
      <c r="J4905" s="525"/>
    </row>
    <row r="4906" spans="10:10" x14ac:dyDescent="0.2">
      <c r="J4906" s="525"/>
    </row>
    <row r="4907" spans="10:10" x14ac:dyDescent="0.2">
      <c r="J4907" s="525"/>
    </row>
    <row r="4908" spans="10:10" x14ac:dyDescent="0.2">
      <c r="J4908" s="525"/>
    </row>
    <row r="4909" spans="10:10" x14ac:dyDescent="0.2">
      <c r="J4909" s="525"/>
    </row>
    <row r="4910" spans="10:10" x14ac:dyDescent="0.2">
      <c r="J4910" s="525"/>
    </row>
    <row r="4911" spans="10:10" x14ac:dyDescent="0.2">
      <c r="J4911" s="525"/>
    </row>
    <row r="4912" spans="10:10" x14ac:dyDescent="0.2">
      <c r="J4912" s="525"/>
    </row>
    <row r="4913" spans="10:10" x14ac:dyDescent="0.2">
      <c r="J4913" s="525"/>
    </row>
    <row r="4914" spans="10:10" x14ac:dyDescent="0.2">
      <c r="J4914" s="525"/>
    </row>
    <row r="4915" spans="10:10" x14ac:dyDescent="0.2">
      <c r="J4915" s="525"/>
    </row>
    <row r="4916" spans="10:10" x14ac:dyDescent="0.2">
      <c r="J4916" s="525"/>
    </row>
    <row r="4917" spans="10:10" x14ac:dyDescent="0.2">
      <c r="J4917" s="525"/>
    </row>
    <row r="4918" spans="10:10" x14ac:dyDescent="0.2">
      <c r="J4918" s="525"/>
    </row>
    <row r="4919" spans="10:10" x14ac:dyDescent="0.2">
      <c r="J4919" s="525"/>
    </row>
    <row r="4920" spans="10:10" x14ac:dyDescent="0.2">
      <c r="J4920" s="525"/>
    </row>
    <row r="4921" spans="10:10" x14ac:dyDescent="0.2">
      <c r="J4921" s="525"/>
    </row>
    <row r="4922" spans="10:10" x14ac:dyDescent="0.2">
      <c r="J4922" s="525"/>
    </row>
    <row r="4923" spans="10:10" x14ac:dyDescent="0.2">
      <c r="J4923" s="525"/>
    </row>
    <row r="4924" spans="10:10" x14ac:dyDescent="0.2">
      <c r="J4924" s="525"/>
    </row>
    <row r="4925" spans="10:10" x14ac:dyDescent="0.2">
      <c r="J4925" s="525"/>
    </row>
    <row r="4926" spans="10:10" x14ac:dyDescent="0.2">
      <c r="J4926" s="525"/>
    </row>
    <row r="4927" spans="10:10" x14ac:dyDescent="0.2">
      <c r="J4927" s="525"/>
    </row>
    <row r="4928" spans="10:10" x14ac:dyDescent="0.2">
      <c r="J4928" s="525"/>
    </row>
    <row r="4929" spans="10:10" x14ac:dyDescent="0.2">
      <c r="J4929" s="525"/>
    </row>
    <row r="4930" spans="10:10" x14ac:dyDescent="0.2">
      <c r="J4930" s="525"/>
    </row>
    <row r="4931" spans="10:10" x14ac:dyDescent="0.2">
      <c r="J4931" s="525"/>
    </row>
    <row r="4932" spans="10:10" x14ac:dyDescent="0.2">
      <c r="J4932" s="525"/>
    </row>
    <row r="4933" spans="10:10" x14ac:dyDescent="0.2">
      <c r="J4933" s="525"/>
    </row>
    <row r="4934" spans="10:10" x14ac:dyDescent="0.2">
      <c r="J4934" s="525"/>
    </row>
    <row r="4935" spans="10:10" x14ac:dyDescent="0.2">
      <c r="J4935" s="525"/>
    </row>
    <row r="4936" spans="10:10" x14ac:dyDescent="0.2">
      <c r="J4936" s="525"/>
    </row>
    <row r="4937" spans="10:10" x14ac:dyDescent="0.2">
      <c r="J4937" s="525"/>
    </row>
    <row r="4938" spans="10:10" x14ac:dyDescent="0.2">
      <c r="J4938" s="525"/>
    </row>
    <row r="4939" spans="10:10" x14ac:dyDescent="0.2">
      <c r="J4939" s="525"/>
    </row>
    <row r="4940" spans="10:10" x14ac:dyDescent="0.2">
      <c r="J4940" s="525"/>
    </row>
    <row r="4941" spans="10:10" x14ac:dyDescent="0.2">
      <c r="J4941" s="525"/>
    </row>
    <row r="4942" spans="10:10" x14ac:dyDescent="0.2">
      <c r="J4942" s="525"/>
    </row>
    <row r="4943" spans="10:10" x14ac:dyDescent="0.2">
      <c r="J4943" s="525"/>
    </row>
    <row r="4944" spans="10:10" x14ac:dyDescent="0.2">
      <c r="J4944" s="525"/>
    </row>
    <row r="4945" spans="10:10" x14ac:dyDescent="0.2">
      <c r="J4945" s="525"/>
    </row>
    <row r="4946" spans="10:10" x14ac:dyDescent="0.2">
      <c r="J4946" s="525"/>
    </row>
    <row r="4947" spans="10:10" x14ac:dyDescent="0.2">
      <c r="J4947" s="525"/>
    </row>
    <row r="4948" spans="10:10" x14ac:dyDescent="0.2">
      <c r="J4948" s="525"/>
    </row>
    <row r="4949" spans="10:10" x14ac:dyDescent="0.2">
      <c r="J4949" s="525"/>
    </row>
    <row r="4950" spans="10:10" x14ac:dyDescent="0.2">
      <c r="J4950" s="525"/>
    </row>
    <row r="4951" spans="10:10" x14ac:dyDescent="0.2">
      <c r="J4951" s="525"/>
    </row>
    <row r="4952" spans="10:10" x14ac:dyDescent="0.2">
      <c r="J4952" s="525"/>
    </row>
    <row r="4953" spans="10:10" x14ac:dyDescent="0.2">
      <c r="J4953" s="525"/>
    </row>
    <row r="4954" spans="10:10" x14ac:dyDescent="0.2">
      <c r="J4954" s="525"/>
    </row>
    <row r="4955" spans="10:10" x14ac:dyDescent="0.2">
      <c r="J4955" s="525"/>
    </row>
    <row r="4956" spans="10:10" x14ac:dyDescent="0.2">
      <c r="J4956" s="525"/>
    </row>
    <row r="4957" spans="10:10" x14ac:dyDescent="0.2">
      <c r="J4957" s="525"/>
    </row>
    <row r="4958" spans="10:10" x14ac:dyDescent="0.2">
      <c r="J4958" s="525"/>
    </row>
    <row r="4959" spans="10:10" x14ac:dyDescent="0.2">
      <c r="J4959" s="525"/>
    </row>
    <row r="4960" spans="10:10" x14ac:dyDescent="0.2">
      <c r="J4960" s="525"/>
    </row>
    <row r="4961" spans="10:10" x14ac:dyDescent="0.2">
      <c r="J4961" s="525"/>
    </row>
    <row r="4962" spans="10:10" x14ac:dyDescent="0.2">
      <c r="J4962" s="525"/>
    </row>
    <row r="4963" spans="10:10" x14ac:dyDescent="0.2">
      <c r="J4963" s="525"/>
    </row>
    <row r="4964" spans="10:10" x14ac:dyDescent="0.2">
      <c r="J4964" s="525"/>
    </row>
    <row r="4965" spans="10:10" x14ac:dyDescent="0.2">
      <c r="J4965" s="525"/>
    </row>
    <row r="4966" spans="10:10" x14ac:dyDescent="0.2">
      <c r="J4966" s="525"/>
    </row>
    <row r="4967" spans="10:10" x14ac:dyDescent="0.2">
      <c r="J4967" s="525"/>
    </row>
    <row r="4968" spans="10:10" x14ac:dyDescent="0.2">
      <c r="J4968" s="525"/>
    </row>
    <row r="4969" spans="10:10" x14ac:dyDescent="0.2">
      <c r="J4969" s="525"/>
    </row>
    <row r="4970" spans="10:10" x14ac:dyDescent="0.2">
      <c r="J4970" s="525"/>
    </row>
    <row r="4971" spans="10:10" x14ac:dyDescent="0.2">
      <c r="J4971" s="525"/>
    </row>
    <row r="4972" spans="10:10" x14ac:dyDescent="0.2">
      <c r="J4972" s="525"/>
    </row>
    <row r="4973" spans="10:10" x14ac:dyDescent="0.2">
      <c r="J4973" s="525"/>
    </row>
    <row r="4974" spans="10:10" x14ac:dyDescent="0.2">
      <c r="J4974" s="525"/>
    </row>
    <row r="4975" spans="10:10" x14ac:dyDescent="0.2">
      <c r="J4975" s="525"/>
    </row>
    <row r="4976" spans="10:10" x14ac:dyDescent="0.2">
      <c r="J4976" s="525"/>
    </row>
    <row r="4977" spans="10:10" x14ac:dyDescent="0.2">
      <c r="J4977" s="525"/>
    </row>
    <row r="4978" spans="10:10" x14ac:dyDescent="0.2">
      <c r="J4978" s="525"/>
    </row>
    <row r="4979" spans="10:10" x14ac:dyDescent="0.2">
      <c r="J4979" s="525"/>
    </row>
    <row r="4980" spans="10:10" x14ac:dyDescent="0.2">
      <c r="J4980" s="525"/>
    </row>
    <row r="4981" spans="10:10" x14ac:dyDescent="0.2">
      <c r="J4981" s="525"/>
    </row>
    <row r="4982" spans="10:10" x14ac:dyDescent="0.2">
      <c r="J4982" s="525"/>
    </row>
    <row r="4983" spans="10:10" x14ac:dyDescent="0.2">
      <c r="J4983" s="525"/>
    </row>
    <row r="4984" spans="10:10" x14ac:dyDescent="0.2">
      <c r="J4984" s="525"/>
    </row>
    <row r="4985" spans="10:10" x14ac:dyDescent="0.2">
      <c r="J4985" s="525"/>
    </row>
    <row r="4986" spans="10:10" x14ac:dyDescent="0.2">
      <c r="J4986" s="525"/>
    </row>
    <row r="4987" spans="10:10" x14ac:dyDescent="0.2">
      <c r="J4987" s="525"/>
    </row>
    <row r="4988" spans="10:10" x14ac:dyDescent="0.2">
      <c r="J4988" s="525"/>
    </row>
    <row r="4989" spans="10:10" x14ac:dyDescent="0.2">
      <c r="J4989" s="525"/>
    </row>
    <row r="4990" spans="10:10" x14ac:dyDescent="0.2">
      <c r="J4990" s="525"/>
    </row>
    <row r="4991" spans="10:10" x14ac:dyDescent="0.2">
      <c r="J4991" s="525"/>
    </row>
    <row r="4992" spans="10:10" x14ac:dyDescent="0.2">
      <c r="J4992" s="525"/>
    </row>
    <row r="4993" spans="10:10" x14ac:dyDescent="0.2">
      <c r="J4993" s="525"/>
    </row>
    <row r="4994" spans="10:10" x14ac:dyDescent="0.2">
      <c r="J4994" s="525"/>
    </row>
    <row r="4995" spans="10:10" x14ac:dyDescent="0.2">
      <c r="J4995" s="525"/>
    </row>
    <row r="4996" spans="10:10" x14ac:dyDescent="0.2">
      <c r="J4996" s="525"/>
    </row>
    <row r="4997" spans="10:10" x14ac:dyDescent="0.2">
      <c r="J4997" s="525"/>
    </row>
    <row r="4998" spans="10:10" x14ac:dyDescent="0.2">
      <c r="J4998" s="525"/>
    </row>
    <row r="4999" spans="10:10" x14ac:dyDescent="0.2">
      <c r="J4999" s="525"/>
    </row>
    <row r="5000" spans="10:10" x14ac:dyDescent="0.2">
      <c r="J5000" s="525"/>
    </row>
    <row r="5001" spans="10:10" x14ac:dyDescent="0.2">
      <c r="J5001" s="525"/>
    </row>
    <row r="5002" spans="10:10" x14ac:dyDescent="0.2">
      <c r="J5002" s="525"/>
    </row>
    <row r="5003" spans="10:10" x14ac:dyDescent="0.2">
      <c r="J5003" s="525"/>
    </row>
    <row r="5004" spans="10:10" x14ac:dyDescent="0.2">
      <c r="J5004" s="525"/>
    </row>
    <row r="5005" spans="10:10" x14ac:dyDescent="0.2">
      <c r="J5005" s="525"/>
    </row>
    <row r="5006" spans="10:10" x14ac:dyDescent="0.2">
      <c r="J5006" s="525"/>
    </row>
    <row r="5007" spans="10:10" x14ac:dyDescent="0.2">
      <c r="J5007" s="525"/>
    </row>
    <row r="5008" spans="10:10" x14ac:dyDescent="0.2">
      <c r="J5008" s="525"/>
    </row>
    <row r="5009" spans="10:10" x14ac:dyDescent="0.2">
      <c r="J5009" s="525"/>
    </row>
    <row r="5010" spans="10:10" x14ac:dyDescent="0.2">
      <c r="J5010" s="525"/>
    </row>
    <row r="5011" spans="10:10" x14ac:dyDescent="0.2">
      <c r="J5011" s="525"/>
    </row>
    <row r="5012" spans="10:10" x14ac:dyDescent="0.2">
      <c r="J5012" s="525"/>
    </row>
    <row r="5013" spans="10:10" x14ac:dyDescent="0.2">
      <c r="J5013" s="525"/>
    </row>
    <row r="5014" spans="10:10" x14ac:dyDescent="0.2">
      <c r="J5014" s="525"/>
    </row>
    <row r="5015" spans="10:10" x14ac:dyDescent="0.2">
      <c r="J5015" s="525"/>
    </row>
    <row r="5016" spans="10:10" x14ac:dyDescent="0.2">
      <c r="J5016" s="525"/>
    </row>
    <row r="5017" spans="10:10" x14ac:dyDescent="0.2">
      <c r="J5017" s="525"/>
    </row>
    <row r="5018" spans="10:10" x14ac:dyDescent="0.2">
      <c r="J5018" s="525"/>
    </row>
    <row r="5019" spans="10:10" x14ac:dyDescent="0.2">
      <c r="J5019" s="525"/>
    </row>
    <row r="5020" spans="10:10" x14ac:dyDescent="0.2">
      <c r="J5020" s="525"/>
    </row>
    <row r="5021" spans="10:10" x14ac:dyDescent="0.2">
      <c r="J5021" s="525"/>
    </row>
    <row r="5022" spans="10:10" x14ac:dyDescent="0.2">
      <c r="J5022" s="525"/>
    </row>
    <row r="5023" spans="10:10" x14ac:dyDescent="0.2">
      <c r="J5023" s="525"/>
    </row>
    <row r="5024" spans="10:10" x14ac:dyDescent="0.2">
      <c r="J5024" s="525"/>
    </row>
    <row r="5025" spans="10:10" x14ac:dyDescent="0.2">
      <c r="J5025" s="525"/>
    </row>
    <row r="5026" spans="10:10" x14ac:dyDescent="0.2">
      <c r="J5026" s="525"/>
    </row>
    <row r="5027" spans="10:10" x14ac:dyDescent="0.2">
      <c r="J5027" s="525"/>
    </row>
    <row r="5028" spans="10:10" x14ac:dyDescent="0.2">
      <c r="J5028" s="525"/>
    </row>
    <row r="5029" spans="10:10" x14ac:dyDescent="0.2">
      <c r="J5029" s="525"/>
    </row>
    <row r="5030" spans="10:10" x14ac:dyDescent="0.2">
      <c r="J5030" s="525"/>
    </row>
    <row r="5031" spans="10:10" x14ac:dyDescent="0.2">
      <c r="J5031" s="525"/>
    </row>
    <row r="5032" spans="10:10" x14ac:dyDescent="0.2">
      <c r="J5032" s="525"/>
    </row>
    <row r="5033" spans="10:10" x14ac:dyDescent="0.2">
      <c r="J5033" s="525"/>
    </row>
    <row r="5034" spans="10:10" x14ac:dyDescent="0.2">
      <c r="J5034" s="525"/>
    </row>
    <row r="5035" spans="10:10" x14ac:dyDescent="0.2">
      <c r="J5035" s="525"/>
    </row>
    <row r="5036" spans="10:10" x14ac:dyDescent="0.2">
      <c r="J5036" s="525"/>
    </row>
    <row r="5037" spans="10:10" x14ac:dyDescent="0.2">
      <c r="J5037" s="525"/>
    </row>
    <row r="5038" spans="10:10" x14ac:dyDescent="0.2">
      <c r="J5038" s="525"/>
    </row>
    <row r="5039" spans="10:10" x14ac:dyDescent="0.2">
      <c r="J5039" s="525"/>
    </row>
    <row r="5040" spans="10:10" x14ac:dyDescent="0.2">
      <c r="J5040" s="525"/>
    </row>
    <row r="5041" spans="10:10" x14ac:dyDescent="0.2">
      <c r="J5041" s="525"/>
    </row>
    <row r="5042" spans="10:10" x14ac:dyDescent="0.2">
      <c r="J5042" s="525"/>
    </row>
    <row r="5043" spans="10:10" x14ac:dyDescent="0.2">
      <c r="J5043" s="525"/>
    </row>
    <row r="5044" spans="10:10" x14ac:dyDescent="0.2">
      <c r="J5044" s="525"/>
    </row>
    <row r="5045" spans="10:10" x14ac:dyDescent="0.2">
      <c r="J5045" s="525"/>
    </row>
    <row r="5046" spans="10:10" x14ac:dyDescent="0.2">
      <c r="J5046" s="525"/>
    </row>
    <row r="5047" spans="10:10" x14ac:dyDescent="0.2">
      <c r="J5047" s="525"/>
    </row>
    <row r="5048" spans="10:10" x14ac:dyDescent="0.2">
      <c r="J5048" s="525"/>
    </row>
    <row r="5049" spans="10:10" x14ac:dyDescent="0.2">
      <c r="J5049" s="525"/>
    </row>
    <row r="5050" spans="10:10" x14ac:dyDescent="0.2">
      <c r="J5050" s="525"/>
    </row>
    <row r="5051" spans="10:10" x14ac:dyDescent="0.2">
      <c r="J5051" s="525"/>
    </row>
    <row r="5052" spans="10:10" x14ac:dyDescent="0.2">
      <c r="J5052" s="525"/>
    </row>
    <row r="5053" spans="10:10" x14ac:dyDescent="0.2">
      <c r="J5053" s="525"/>
    </row>
    <row r="5054" spans="10:10" x14ac:dyDescent="0.2">
      <c r="J5054" s="525"/>
    </row>
    <row r="5055" spans="10:10" x14ac:dyDescent="0.2">
      <c r="J5055" s="525"/>
    </row>
    <row r="5056" spans="10:10" x14ac:dyDescent="0.2">
      <c r="J5056" s="525"/>
    </row>
    <row r="5057" spans="10:10" x14ac:dyDescent="0.2">
      <c r="J5057" s="525"/>
    </row>
    <row r="5058" spans="10:10" x14ac:dyDescent="0.2">
      <c r="J5058" s="525"/>
    </row>
    <row r="5059" spans="10:10" x14ac:dyDescent="0.2">
      <c r="J5059" s="525"/>
    </row>
    <row r="5060" spans="10:10" x14ac:dyDescent="0.2">
      <c r="J5060" s="525"/>
    </row>
    <row r="5061" spans="10:10" x14ac:dyDescent="0.2">
      <c r="J5061" s="525"/>
    </row>
    <row r="5062" spans="10:10" x14ac:dyDescent="0.2">
      <c r="J5062" s="525"/>
    </row>
    <row r="5063" spans="10:10" x14ac:dyDescent="0.2">
      <c r="J5063" s="525"/>
    </row>
    <row r="5064" spans="10:10" x14ac:dyDescent="0.2">
      <c r="J5064" s="525"/>
    </row>
    <row r="5065" spans="10:10" x14ac:dyDescent="0.2">
      <c r="J5065" s="525"/>
    </row>
    <row r="5066" spans="10:10" x14ac:dyDescent="0.2">
      <c r="J5066" s="525"/>
    </row>
    <row r="5067" spans="10:10" x14ac:dyDescent="0.2">
      <c r="J5067" s="525"/>
    </row>
    <row r="5068" spans="10:10" x14ac:dyDescent="0.2">
      <c r="J5068" s="525"/>
    </row>
    <row r="5069" spans="10:10" x14ac:dyDescent="0.2">
      <c r="J5069" s="525"/>
    </row>
    <row r="5070" spans="10:10" x14ac:dyDescent="0.2">
      <c r="J5070" s="525"/>
    </row>
    <row r="5071" spans="10:10" x14ac:dyDescent="0.2">
      <c r="J5071" s="525"/>
    </row>
    <row r="5072" spans="10:10" x14ac:dyDescent="0.2">
      <c r="J5072" s="525"/>
    </row>
    <row r="5073" spans="10:10" x14ac:dyDescent="0.2">
      <c r="J5073" s="525"/>
    </row>
    <row r="5074" spans="10:10" x14ac:dyDescent="0.2">
      <c r="J5074" s="525"/>
    </row>
    <row r="5075" spans="10:10" x14ac:dyDescent="0.2">
      <c r="J5075" s="525"/>
    </row>
    <row r="5076" spans="10:10" x14ac:dyDescent="0.2">
      <c r="J5076" s="525"/>
    </row>
    <row r="5077" spans="10:10" x14ac:dyDescent="0.2">
      <c r="J5077" s="525"/>
    </row>
    <row r="5078" spans="10:10" x14ac:dyDescent="0.2">
      <c r="J5078" s="525"/>
    </row>
    <row r="5079" spans="10:10" x14ac:dyDescent="0.2">
      <c r="J5079" s="525"/>
    </row>
    <row r="5080" spans="10:10" x14ac:dyDescent="0.2">
      <c r="J5080" s="525"/>
    </row>
    <row r="5081" spans="10:10" x14ac:dyDescent="0.2">
      <c r="J5081" s="525"/>
    </row>
    <row r="5082" spans="10:10" x14ac:dyDescent="0.2">
      <c r="J5082" s="525"/>
    </row>
    <row r="5083" spans="10:10" x14ac:dyDescent="0.2">
      <c r="J5083" s="525"/>
    </row>
    <row r="5084" spans="10:10" x14ac:dyDescent="0.2">
      <c r="J5084" s="525"/>
    </row>
    <row r="5085" spans="10:10" x14ac:dyDescent="0.2">
      <c r="J5085" s="525"/>
    </row>
    <row r="5086" spans="10:10" x14ac:dyDescent="0.2">
      <c r="J5086" s="525"/>
    </row>
    <row r="5087" spans="10:10" x14ac:dyDescent="0.2">
      <c r="J5087" s="525"/>
    </row>
    <row r="5088" spans="10:10" x14ac:dyDescent="0.2">
      <c r="J5088" s="525"/>
    </row>
    <row r="5089" spans="10:10" x14ac:dyDescent="0.2">
      <c r="J5089" s="525"/>
    </row>
    <row r="5090" spans="10:10" x14ac:dyDescent="0.2">
      <c r="J5090" s="525"/>
    </row>
    <row r="5091" spans="10:10" x14ac:dyDescent="0.2">
      <c r="J5091" s="525"/>
    </row>
    <row r="5092" spans="10:10" x14ac:dyDescent="0.2">
      <c r="J5092" s="525"/>
    </row>
    <row r="5093" spans="10:10" x14ac:dyDescent="0.2">
      <c r="J5093" s="525"/>
    </row>
    <row r="5094" spans="10:10" x14ac:dyDescent="0.2">
      <c r="J5094" s="525"/>
    </row>
    <row r="5095" spans="10:10" x14ac:dyDescent="0.2">
      <c r="J5095" s="525"/>
    </row>
    <row r="5096" spans="10:10" x14ac:dyDescent="0.2">
      <c r="J5096" s="525"/>
    </row>
    <row r="5097" spans="10:10" x14ac:dyDescent="0.2">
      <c r="J5097" s="525"/>
    </row>
    <row r="5098" spans="10:10" x14ac:dyDescent="0.2">
      <c r="J5098" s="525"/>
    </row>
    <row r="5099" spans="10:10" x14ac:dyDescent="0.2">
      <c r="J5099" s="525"/>
    </row>
    <row r="5100" spans="10:10" x14ac:dyDescent="0.2">
      <c r="J5100" s="525"/>
    </row>
    <row r="5101" spans="10:10" x14ac:dyDescent="0.2">
      <c r="J5101" s="525"/>
    </row>
    <row r="5102" spans="10:10" x14ac:dyDescent="0.2">
      <c r="J5102" s="525"/>
    </row>
    <row r="5103" spans="10:10" x14ac:dyDescent="0.2">
      <c r="J5103" s="525"/>
    </row>
    <row r="5104" spans="10:10" x14ac:dyDescent="0.2">
      <c r="J5104" s="525"/>
    </row>
    <row r="5105" spans="10:10" x14ac:dyDescent="0.2">
      <c r="J5105" s="525"/>
    </row>
    <row r="5106" spans="10:10" x14ac:dyDescent="0.2">
      <c r="J5106" s="525"/>
    </row>
    <row r="5107" spans="10:10" x14ac:dyDescent="0.2">
      <c r="J5107" s="525"/>
    </row>
    <row r="5108" spans="10:10" x14ac:dyDescent="0.2">
      <c r="J5108" s="525"/>
    </row>
    <row r="5109" spans="10:10" x14ac:dyDescent="0.2">
      <c r="J5109" s="525"/>
    </row>
    <row r="5110" spans="10:10" x14ac:dyDescent="0.2">
      <c r="J5110" s="525"/>
    </row>
    <row r="5111" spans="10:10" x14ac:dyDescent="0.2">
      <c r="J5111" s="525"/>
    </row>
    <row r="5112" spans="10:10" x14ac:dyDescent="0.2">
      <c r="J5112" s="525"/>
    </row>
    <row r="5113" spans="10:10" x14ac:dyDescent="0.2">
      <c r="J5113" s="525"/>
    </row>
    <row r="5114" spans="10:10" x14ac:dyDescent="0.2">
      <c r="J5114" s="525"/>
    </row>
    <row r="5115" spans="10:10" x14ac:dyDescent="0.2">
      <c r="J5115" s="525"/>
    </row>
    <row r="5116" spans="10:10" x14ac:dyDescent="0.2">
      <c r="J5116" s="525"/>
    </row>
    <row r="5117" spans="10:10" x14ac:dyDescent="0.2">
      <c r="J5117" s="525"/>
    </row>
    <row r="5118" spans="10:10" x14ac:dyDescent="0.2">
      <c r="J5118" s="525"/>
    </row>
    <row r="5119" spans="10:10" x14ac:dyDescent="0.2">
      <c r="J5119" s="525"/>
    </row>
    <row r="5120" spans="10:10" x14ac:dyDescent="0.2">
      <c r="J5120" s="525"/>
    </row>
    <row r="5121" spans="10:10" x14ac:dyDescent="0.2">
      <c r="J5121" s="525"/>
    </row>
    <row r="5122" spans="10:10" x14ac:dyDescent="0.2">
      <c r="J5122" s="525"/>
    </row>
    <row r="5123" spans="10:10" x14ac:dyDescent="0.2">
      <c r="J5123" s="525"/>
    </row>
    <row r="5124" spans="10:10" x14ac:dyDescent="0.2">
      <c r="J5124" s="525"/>
    </row>
    <row r="5125" spans="10:10" x14ac:dyDescent="0.2">
      <c r="J5125" s="525"/>
    </row>
    <row r="5126" spans="10:10" x14ac:dyDescent="0.2">
      <c r="J5126" s="525"/>
    </row>
    <row r="5127" spans="10:10" x14ac:dyDescent="0.2">
      <c r="J5127" s="525"/>
    </row>
    <row r="5128" spans="10:10" x14ac:dyDescent="0.2">
      <c r="J5128" s="525"/>
    </row>
    <row r="5129" spans="10:10" x14ac:dyDescent="0.2">
      <c r="J5129" s="525"/>
    </row>
    <row r="5130" spans="10:10" x14ac:dyDescent="0.2">
      <c r="J5130" s="525"/>
    </row>
    <row r="5131" spans="10:10" x14ac:dyDescent="0.2">
      <c r="J5131" s="525"/>
    </row>
    <row r="5132" spans="10:10" x14ac:dyDescent="0.2">
      <c r="J5132" s="525"/>
    </row>
    <row r="5133" spans="10:10" x14ac:dyDescent="0.2">
      <c r="J5133" s="525"/>
    </row>
    <row r="5134" spans="10:10" x14ac:dyDescent="0.2">
      <c r="J5134" s="525"/>
    </row>
    <row r="5135" spans="10:10" x14ac:dyDescent="0.2">
      <c r="J5135" s="525"/>
    </row>
    <row r="5136" spans="10:10" x14ac:dyDescent="0.2">
      <c r="J5136" s="525"/>
    </row>
    <row r="5137" spans="10:10" x14ac:dyDescent="0.2">
      <c r="J5137" s="525"/>
    </row>
    <row r="5138" spans="10:10" x14ac:dyDescent="0.2">
      <c r="J5138" s="525"/>
    </row>
    <row r="5139" spans="10:10" x14ac:dyDescent="0.2">
      <c r="J5139" s="525"/>
    </row>
    <row r="5140" spans="10:10" x14ac:dyDescent="0.2">
      <c r="J5140" s="525"/>
    </row>
    <row r="5141" spans="10:10" x14ac:dyDescent="0.2">
      <c r="J5141" s="525"/>
    </row>
    <row r="5142" spans="10:10" x14ac:dyDescent="0.2">
      <c r="J5142" s="525"/>
    </row>
    <row r="5143" spans="10:10" x14ac:dyDescent="0.2">
      <c r="J5143" s="525"/>
    </row>
    <row r="5144" spans="10:10" x14ac:dyDescent="0.2">
      <c r="J5144" s="525"/>
    </row>
    <row r="5145" spans="10:10" x14ac:dyDescent="0.2">
      <c r="J5145" s="525"/>
    </row>
    <row r="5146" spans="10:10" x14ac:dyDescent="0.2">
      <c r="J5146" s="525"/>
    </row>
    <row r="5147" spans="10:10" x14ac:dyDescent="0.2">
      <c r="J5147" s="525"/>
    </row>
    <row r="5148" spans="10:10" x14ac:dyDescent="0.2">
      <c r="J5148" s="525"/>
    </row>
    <row r="5149" spans="10:10" x14ac:dyDescent="0.2">
      <c r="J5149" s="525"/>
    </row>
    <row r="5150" spans="10:10" x14ac:dyDescent="0.2">
      <c r="J5150" s="525"/>
    </row>
    <row r="5151" spans="10:10" x14ac:dyDescent="0.2">
      <c r="J5151" s="525"/>
    </row>
    <row r="5152" spans="10:10" x14ac:dyDescent="0.2">
      <c r="J5152" s="525"/>
    </row>
    <row r="5153" spans="10:10" x14ac:dyDescent="0.2">
      <c r="J5153" s="525"/>
    </row>
    <row r="5154" spans="10:10" x14ac:dyDescent="0.2">
      <c r="J5154" s="525"/>
    </row>
    <row r="5155" spans="10:10" x14ac:dyDescent="0.2">
      <c r="J5155" s="525"/>
    </row>
    <row r="5156" spans="10:10" x14ac:dyDescent="0.2">
      <c r="J5156" s="525"/>
    </row>
    <row r="5157" spans="10:10" x14ac:dyDescent="0.2">
      <c r="J5157" s="525"/>
    </row>
    <row r="5158" spans="10:10" x14ac:dyDescent="0.2">
      <c r="J5158" s="525"/>
    </row>
    <row r="5159" spans="10:10" x14ac:dyDescent="0.2">
      <c r="J5159" s="525"/>
    </row>
    <row r="5160" spans="10:10" x14ac:dyDescent="0.2">
      <c r="J5160" s="525"/>
    </row>
    <row r="5161" spans="10:10" x14ac:dyDescent="0.2">
      <c r="J5161" s="525"/>
    </row>
    <row r="5162" spans="10:10" x14ac:dyDescent="0.2">
      <c r="J5162" s="525"/>
    </row>
    <row r="5163" spans="10:10" x14ac:dyDescent="0.2">
      <c r="J5163" s="525"/>
    </row>
    <row r="5164" spans="10:10" x14ac:dyDescent="0.2">
      <c r="J5164" s="525"/>
    </row>
    <row r="5165" spans="10:10" x14ac:dyDescent="0.2">
      <c r="J5165" s="525"/>
    </row>
    <row r="5166" spans="10:10" x14ac:dyDescent="0.2">
      <c r="J5166" s="525"/>
    </row>
    <row r="5167" spans="10:10" x14ac:dyDescent="0.2">
      <c r="J5167" s="525"/>
    </row>
    <row r="5168" spans="10:10" x14ac:dyDescent="0.2">
      <c r="J5168" s="525"/>
    </row>
    <row r="5169" spans="10:10" x14ac:dyDescent="0.2">
      <c r="J5169" s="525"/>
    </row>
    <row r="5170" spans="10:10" x14ac:dyDescent="0.2">
      <c r="J5170" s="525"/>
    </row>
    <row r="5171" spans="10:10" x14ac:dyDescent="0.2">
      <c r="J5171" s="525"/>
    </row>
    <row r="5172" spans="10:10" x14ac:dyDescent="0.2">
      <c r="J5172" s="525"/>
    </row>
    <row r="5173" spans="10:10" x14ac:dyDescent="0.2">
      <c r="J5173" s="525"/>
    </row>
    <row r="5174" spans="10:10" x14ac:dyDescent="0.2">
      <c r="J5174" s="525"/>
    </row>
    <row r="5175" spans="10:10" x14ac:dyDescent="0.2">
      <c r="J5175" s="525"/>
    </row>
    <row r="5176" spans="10:10" x14ac:dyDescent="0.2">
      <c r="J5176" s="525"/>
    </row>
    <row r="5177" spans="10:10" x14ac:dyDescent="0.2">
      <c r="J5177" s="525"/>
    </row>
    <row r="5178" spans="10:10" x14ac:dyDescent="0.2">
      <c r="J5178" s="525"/>
    </row>
    <row r="5179" spans="10:10" x14ac:dyDescent="0.2">
      <c r="J5179" s="525"/>
    </row>
    <row r="5180" spans="10:10" x14ac:dyDescent="0.2">
      <c r="J5180" s="525"/>
    </row>
    <row r="5181" spans="10:10" x14ac:dyDescent="0.2">
      <c r="J5181" s="525"/>
    </row>
    <row r="5182" spans="10:10" x14ac:dyDescent="0.2">
      <c r="J5182" s="525"/>
    </row>
    <row r="5183" spans="10:10" x14ac:dyDescent="0.2">
      <c r="J5183" s="525"/>
    </row>
    <row r="5184" spans="10:10" x14ac:dyDescent="0.2">
      <c r="J5184" s="525"/>
    </row>
    <row r="5185" spans="10:10" x14ac:dyDescent="0.2">
      <c r="J5185" s="525"/>
    </row>
    <row r="5186" spans="10:10" x14ac:dyDescent="0.2">
      <c r="J5186" s="525"/>
    </row>
    <row r="5187" spans="10:10" x14ac:dyDescent="0.2">
      <c r="J5187" s="525"/>
    </row>
    <row r="5188" spans="10:10" x14ac:dyDescent="0.2">
      <c r="J5188" s="525"/>
    </row>
    <row r="5189" spans="10:10" x14ac:dyDescent="0.2">
      <c r="J5189" s="525"/>
    </row>
    <row r="5190" spans="10:10" x14ac:dyDescent="0.2">
      <c r="J5190" s="525"/>
    </row>
    <row r="5191" spans="10:10" x14ac:dyDescent="0.2">
      <c r="J5191" s="525"/>
    </row>
    <row r="5192" spans="10:10" x14ac:dyDescent="0.2">
      <c r="J5192" s="525"/>
    </row>
    <row r="5193" spans="10:10" x14ac:dyDescent="0.2">
      <c r="J5193" s="525"/>
    </row>
    <row r="5194" spans="10:10" x14ac:dyDescent="0.2">
      <c r="J5194" s="525"/>
    </row>
    <row r="5195" spans="10:10" x14ac:dyDescent="0.2">
      <c r="J5195" s="525"/>
    </row>
    <row r="5196" spans="10:10" x14ac:dyDescent="0.2">
      <c r="J5196" s="525"/>
    </row>
    <row r="5197" spans="10:10" x14ac:dyDescent="0.2">
      <c r="J5197" s="525"/>
    </row>
    <row r="5198" spans="10:10" x14ac:dyDescent="0.2">
      <c r="J5198" s="525"/>
    </row>
    <row r="5199" spans="10:10" x14ac:dyDescent="0.2">
      <c r="J5199" s="525"/>
    </row>
    <row r="5200" spans="10:10" x14ac:dyDescent="0.2">
      <c r="J5200" s="525"/>
    </row>
    <row r="5201" spans="10:10" x14ac:dyDescent="0.2">
      <c r="J5201" s="525"/>
    </row>
    <row r="5202" spans="10:10" x14ac:dyDescent="0.2">
      <c r="J5202" s="525"/>
    </row>
    <row r="5203" spans="10:10" x14ac:dyDescent="0.2">
      <c r="J5203" s="525"/>
    </row>
    <row r="5204" spans="10:10" x14ac:dyDescent="0.2">
      <c r="J5204" s="525"/>
    </row>
    <row r="5205" spans="10:10" x14ac:dyDescent="0.2">
      <c r="J5205" s="525"/>
    </row>
    <row r="5206" spans="10:10" x14ac:dyDescent="0.2">
      <c r="J5206" s="525"/>
    </row>
    <row r="5207" spans="10:10" x14ac:dyDescent="0.2">
      <c r="J5207" s="525"/>
    </row>
    <row r="5208" spans="10:10" x14ac:dyDescent="0.2">
      <c r="J5208" s="525"/>
    </row>
    <row r="5209" spans="10:10" x14ac:dyDescent="0.2">
      <c r="J5209" s="525"/>
    </row>
    <row r="5210" spans="10:10" x14ac:dyDescent="0.2">
      <c r="J5210" s="525"/>
    </row>
    <row r="5211" spans="10:10" x14ac:dyDescent="0.2">
      <c r="J5211" s="525"/>
    </row>
    <row r="5212" spans="10:10" x14ac:dyDescent="0.2">
      <c r="J5212" s="525"/>
    </row>
    <row r="5213" spans="10:10" x14ac:dyDescent="0.2">
      <c r="J5213" s="525"/>
    </row>
    <row r="5214" spans="10:10" x14ac:dyDescent="0.2">
      <c r="J5214" s="525"/>
    </row>
    <row r="5215" spans="10:10" x14ac:dyDescent="0.2">
      <c r="J5215" s="525"/>
    </row>
    <row r="5216" spans="10:10" x14ac:dyDescent="0.2">
      <c r="J5216" s="525"/>
    </row>
    <row r="5217" spans="10:10" x14ac:dyDescent="0.2">
      <c r="J5217" s="525"/>
    </row>
    <row r="5218" spans="10:10" x14ac:dyDescent="0.2">
      <c r="J5218" s="525"/>
    </row>
    <row r="5219" spans="10:10" x14ac:dyDescent="0.2">
      <c r="J5219" s="525"/>
    </row>
    <row r="5220" spans="10:10" x14ac:dyDescent="0.2">
      <c r="J5220" s="525"/>
    </row>
    <row r="5221" spans="10:10" x14ac:dyDescent="0.2">
      <c r="J5221" s="525"/>
    </row>
    <row r="5222" spans="10:10" x14ac:dyDescent="0.2">
      <c r="J5222" s="525"/>
    </row>
    <row r="5223" spans="10:10" x14ac:dyDescent="0.2">
      <c r="J5223" s="525"/>
    </row>
    <row r="5224" spans="10:10" x14ac:dyDescent="0.2">
      <c r="J5224" s="525"/>
    </row>
    <row r="5225" spans="10:10" x14ac:dyDescent="0.2">
      <c r="J5225" s="525"/>
    </row>
    <row r="5226" spans="10:10" x14ac:dyDescent="0.2">
      <c r="J5226" s="525"/>
    </row>
    <row r="5227" spans="10:10" x14ac:dyDescent="0.2">
      <c r="J5227" s="525"/>
    </row>
    <row r="5228" spans="10:10" x14ac:dyDescent="0.2">
      <c r="J5228" s="525"/>
    </row>
    <row r="5229" spans="10:10" x14ac:dyDescent="0.2">
      <c r="J5229" s="525"/>
    </row>
    <row r="5230" spans="10:10" x14ac:dyDescent="0.2">
      <c r="J5230" s="525"/>
    </row>
    <row r="5231" spans="10:10" x14ac:dyDescent="0.2">
      <c r="J5231" s="525"/>
    </row>
    <row r="5232" spans="10:10" x14ac:dyDescent="0.2">
      <c r="J5232" s="525"/>
    </row>
    <row r="5233" spans="10:10" x14ac:dyDescent="0.2">
      <c r="J5233" s="525"/>
    </row>
    <row r="5234" spans="10:10" x14ac:dyDescent="0.2">
      <c r="J5234" s="525"/>
    </row>
    <row r="5235" spans="10:10" x14ac:dyDescent="0.2">
      <c r="J5235" s="525"/>
    </row>
    <row r="5236" spans="10:10" x14ac:dyDescent="0.2">
      <c r="J5236" s="525"/>
    </row>
    <row r="5237" spans="10:10" x14ac:dyDescent="0.2">
      <c r="J5237" s="525"/>
    </row>
    <row r="5238" spans="10:10" x14ac:dyDescent="0.2">
      <c r="J5238" s="525"/>
    </row>
    <row r="5239" spans="10:10" x14ac:dyDescent="0.2">
      <c r="J5239" s="525"/>
    </row>
    <row r="5240" spans="10:10" x14ac:dyDescent="0.2">
      <c r="J5240" s="525"/>
    </row>
    <row r="5241" spans="10:10" x14ac:dyDescent="0.2">
      <c r="J5241" s="525"/>
    </row>
    <row r="5242" spans="10:10" x14ac:dyDescent="0.2">
      <c r="J5242" s="525"/>
    </row>
    <row r="5243" spans="10:10" x14ac:dyDescent="0.2">
      <c r="J5243" s="525"/>
    </row>
    <row r="5244" spans="10:10" x14ac:dyDescent="0.2">
      <c r="J5244" s="525"/>
    </row>
    <row r="5245" spans="10:10" x14ac:dyDescent="0.2">
      <c r="J5245" s="525"/>
    </row>
    <row r="5246" spans="10:10" x14ac:dyDescent="0.2">
      <c r="J5246" s="525"/>
    </row>
    <row r="5247" spans="10:10" x14ac:dyDescent="0.2">
      <c r="J5247" s="525"/>
    </row>
    <row r="5248" spans="10:10" x14ac:dyDescent="0.2">
      <c r="J5248" s="525"/>
    </row>
    <row r="5249" spans="10:10" x14ac:dyDescent="0.2">
      <c r="J5249" s="525"/>
    </row>
    <row r="5250" spans="10:10" x14ac:dyDescent="0.2">
      <c r="J5250" s="525"/>
    </row>
    <row r="5251" spans="10:10" x14ac:dyDescent="0.2">
      <c r="J5251" s="525"/>
    </row>
    <row r="5252" spans="10:10" x14ac:dyDescent="0.2">
      <c r="J5252" s="525"/>
    </row>
    <row r="5253" spans="10:10" x14ac:dyDescent="0.2">
      <c r="J5253" s="525"/>
    </row>
    <row r="5254" spans="10:10" x14ac:dyDescent="0.2">
      <c r="J5254" s="525"/>
    </row>
    <row r="5255" spans="10:10" x14ac:dyDescent="0.2">
      <c r="J5255" s="525"/>
    </row>
    <row r="5256" spans="10:10" x14ac:dyDescent="0.2">
      <c r="J5256" s="525"/>
    </row>
    <row r="5257" spans="10:10" x14ac:dyDescent="0.2">
      <c r="J5257" s="525"/>
    </row>
    <row r="5258" spans="10:10" x14ac:dyDescent="0.2">
      <c r="J5258" s="525"/>
    </row>
    <row r="5259" spans="10:10" x14ac:dyDescent="0.2">
      <c r="J5259" s="525"/>
    </row>
    <row r="5260" spans="10:10" x14ac:dyDescent="0.2">
      <c r="J5260" s="525"/>
    </row>
    <row r="5261" spans="10:10" x14ac:dyDescent="0.2">
      <c r="J5261" s="525"/>
    </row>
    <row r="5262" spans="10:10" x14ac:dyDescent="0.2">
      <c r="J5262" s="525"/>
    </row>
    <row r="5263" spans="10:10" x14ac:dyDescent="0.2">
      <c r="J5263" s="525"/>
    </row>
    <row r="5264" spans="10:10" x14ac:dyDescent="0.2">
      <c r="J5264" s="525"/>
    </row>
    <row r="5265" spans="10:10" x14ac:dyDescent="0.2">
      <c r="J5265" s="525"/>
    </row>
    <row r="5266" spans="10:10" x14ac:dyDescent="0.2">
      <c r="J5266" s="525"/>
    </row>
    <row r="5267" spans="10:10" x14ac:dyDescent="0.2">
      <c r="J5267" s="525"/>
    </row>
    <row r="5268" spans="10:10" x14ac:dyDescent="0.2">
      <c r="J5268" s="525"/>
    </row>
    <row r="5269" spans="10:10" x14ac:dyDescent="0.2">
      <c r="J5269" s="525"/>
    </row>
    <row r="5270" spans="10:10" x14ac:dyDescent="0.2">
      <c r="J5270" s="525"/>
    </row>
    <row r="5271" spans="10:10" x14ac:dyDescent="0.2">
      <c r="J5271" s="525"/>
    </row>
    <row r="5272" spans="10:10" x14ac:dyDescent="0.2">
      <c r="J5272" s="525"/>
    </row>
    <row r="5273" spans="10:10" x14ac:dyDescent="0.2">
      <c r="J5273" s="525"/>
    </row>
    <row r="5274" spans="10:10" x14ac:dyDescent="0.2">
      <c r="J5274" s="525"/>
    </row>
    <row r="5275" spans="10:10" x14ac:dyDescent="0.2">
      <c r="J5275" s="525"/>
    </row>
    <row r="5276" spans="10:10" x14ac:dyDescent="0.2">
      <c r="J5276" s="525"/>
    </row>
    <row r="5277" spans="10:10" x14ac:dyDescent="0.2">
      <c r="J5277" s="525"/>
    </row>
    <row r="5278" spans="10:10" x14ac:dyDescent="0.2">
      <c r="J5278" s="525"/>
    </row>
    <row r="5279" spans="10:10" x14ac:dyDescent="0.2">
      <c r="J5279" s="525"/>
    </row>
    <row r="5280" spans="10:10" x14ac:dyDescent="0.2">
      <c r="J5280" s="525"/>
    </row>
    <row r="5281" spans="10:10" x14ac:dyDescent="0.2">
      <c r="J5281" s="525"/>
    </row>
    <row r="5282" spans="10:10" x14ac:dyDescent="0.2">
      <c r="J5282" s="525"/>
    </row>
    <row r="5283" spans="10:10" x14ac:dyDescent="0.2">
      <c r="J5283" s="525"/>
    </row>
    <row r="5284" spans="10:10" x14ac:dyDescent="0.2">
      <c r="J5284" s="525"/>
    </row>
    <row r="5285" spans="10:10" x14ac:dyDescent="0.2">
      <c r="J5285" s="525"/>
    </row>
    <row r="5286" spans="10:10" x14ac:dyDescent="0.2">
      <c r="J5286" s="525"/>
    </row>
    <row r="5287" spans="10:10" x14ac:dyDescent="0.2">
      <c r="J5287" s="525"/>
    </row>
    <row r="5288" spans="10:10" x14ac:dyDescent="0.2">
      <c r="J5288" s="525"/>
    </row>
    <row r="5289" spans="10:10" x14ac:dyDescent="0.2">
      <c r="J5289" s="525"/>
    </row>
    <row r="5290" spans="10:10" x14ac:dyDescent="0.2">
      <c r="J5290" s="525"/>
    </row>
    <row r="5291" spans="10:10" x14ac:dyDescent="0.2">
      <c r="J5291" s="525"/>
    </row>
    <row r="5292" spans="10:10" x14ac:dyDescent="0.2">
      <c r="J5292" s="525"/>
    </row>
    <row r="5293" spans="10:10" x14ac:dyDescent="0.2">
      <c r="J5293" s="525"/>
    </row>
    <row r="5294" spans="10:10" x14ac:dyDescent="0.2">
      <c r="J5294" s="525"/>
    </row>
    <row r="5295" spans="10:10" x14ac:dyDescent="0.2">
      <c r="J5295" s="525"/>
    </row>
    <row r="5296" spans="10:10" x14ac:dyDescent="0.2">
      <c r="J5296" s="525"/>
    </row>
    <row r="5297" spans="10:10" x14ac:dyDescent="0.2">
      <c r="J5297" s="525"/>
    </row>
    <row r="5298" spans="10:10" x14ac:dyDescent="0.2">
      <c r="J5298" s="525"/>
    </row>
    <row r="5299" spans="10:10" x14ac:dyDescent="0.2">
      <c r="J5299" s="525"/>
    </row>
    <row r="5300" spans="10:10" x14ac:dyDescent="0.2">
      <c r="J5300" s="525"/>
    </row>
    <row r="5301" spans="10:10" x14ac:dyDescent="0.2">
      <c r="J5301" s="525"/>
    </row>
    <row r="5302" spans="10:10" x14ac:dyDescent="0.2">
      <c r="J5302" s="525"/>
    </row>
    <row r="5303" spans="10:10" x14ac:dyDescent="0.2">
      <c r="J5303" s="525"/>
    </row>
    <row r="5304" spans="10:10" x14ac:dyDescent="0.2">
      <c r="J5304" s="525"/>
    </row>
    <row r="5305" spans="10:10" x14ac:dyDescent="0.2">
      <c r="J5305" s="525"/>
    </row>
    <row r="5306" spans="10:10" x14ac:dyDescent="0.2">
      <c r="J5306" s="525"/>
    </row>
    <row r="5307" spans="10:10" x14ac:dyDescent="0.2">
      <c r="J5307" s="525"/>
    </row>
    <row r="5308" spans="10:10" x14ac:dyDescent="0.2">
      <c r="J5308" s="525"/>
    </row>
    <row r="5309" spans="10:10" x14ac:dyDescent="0.2">
      <c r="J5309" s="525"/>
    </row>
    <row r="5310" spans="10:10" x14ac:dyDescent="0.2">
      <c r="J5310" s="525"/>
    </row>
    <row r="5311" spans="10:10" x14ac:dyDescent="0.2">
      <c r="J5311" s="525"/>
    </row>
    <row r="5312" spans="10:10" x14ac:dyDescent="0.2">
      <c r="J5312" s="525"/>
    </row>
    <row r="5313" spans="10:10" x14ac:dyDescent="0.2">
      <c r="J5313" s="525"/>
    </row>
    <row r="5314" spans="10:10" x14ac:dyDescent="0.2">
      <c r="J5314" s="525"/>
    </row>
    <row r="5315" spans="10:10" x14ac:dyDescent="0.2">
      <c r="J5315" s="525"/>
    </row>
    <row r="5316" spans="10:10" x14ac:dyDescent="0.2">
      <c r="J5316" s="525"/>
    </row>
    <row r="5317" spans="10:10" x14ac:dyDescent="0.2">
      <c r="J5317" s="525"/>
    </row>
    <row r="5318" spans="10:10" x14ac:dyDescent="0.2">
      <c r="J5318" s="525"/>
    </row>
    <row r="5319" spans="10:10" x14ac:dyDescent="0.2">
      <c r="J5319" s="525"/>
    </row>
    <row r="5320" spans="10:10" x14ac:dyDescent="0.2">
      <c r="J5320" s="525"/>
    </row>
    <row r="5321" spans="10:10" x14ac:dyDescent="0.2">
      <c r="J5321" s="525"/>
    </row>
    <row r="5322" spans="10:10" x14ac:dyDescent="0.2">
      <c r="J5322" s="525"/>
    </row>
    <row r="5323" spans="10:10" x14ac:dyDescent="0.2">
      <c r="J5323" s="525"/>
    </row>
    <row r="5324" spans="10:10" x14ac:dyDescent="0.2">
      <c r="J5324" s="525"/>
    </row>
    <row r="5325" spans="10:10" x14ac:dyDescent="0.2">
      <c r="J5325" s="525"/>
    </row>
    <row r="5326" spans="10:10" x14ac:dyDescent="0.2">
      <c r="J5326" s="525"/>
    </row>
    <row r="5327" spans="10:10" x14ac:dyDescent="0.2">
      <c r="J5327" s="525"/>
    </row>
    <row r="5328" spans="10:10" x14ac:dyDescent="0.2">
      <c r="J5328" s="525"/>
    </row>
    <row r="5329" spans="10:10" x14ac:dyDescent="0.2">
      <c r="J5329" s="525"/>
    </row>
    <row r="5330" spans="10:10" x14ac:dyDescent="0.2">
      <c r="J5330" s="525"/>
    </row>
    <row r="5331" spans="10:10" x14ac:dyDescent="0.2">
      <c r="J5331" s="525"/>
    </row>
    <row r="5332" spans="10:10" x14ac:dyDescent="0.2">
      <c r="J5332" s="525"/>
    </row>
    <row r="5333" spans="10:10" x14ac:dyDescent="0.2">
      <c r="J5333" s="525"/>
    </row>
    <row r="5334" spans="10:10" x14ac:dyDescent="0.2">
      <c r="J5334" s="525"/>
    </row>
    <row r="5335" spans="10:10" x14ac:dyDescent="0.2">
      <c r="J5335" s="525"/>
    </row>
    <row r="5336" spans="10:10" x14ac:dyDescent="0.2">
      <c r="J5336" s="525"/>
    </row>
    <row r="5337" spans="10:10" x14ac:dyDescent="0.2">
      <c r="J5337" s="525"/>
    </row>
    <row r="5338" spans="10:10" x14ac:dyDescent="0.2">
      <c r="J5338" s="525"/>
    </row>
    <row r="5339" spans="10:10" x14ac:dyDescent="0.2">
      <c r="J5339" s="525"/>
    </row>
    <row r="5340" spans="10:10" x14ac:dyDescent="0.2">
      <c r="J5340" s="525"/>
    </row>
    <row r="5341" spans="10:10" x14ac:dyDescent="0.2">
      <c r="J5341" s="525"/>
    </row>
    <row r="5342" spans="10:10" x14ac:dyDescent="0.2">
      <c r="J5342" s="525"/>
    </row>
    <row r="5343" spans="10:10" x14ac:dyDescent="0.2">
      <c r="J5343" s="525"/>
    </row>
    <row r="5344" spans="10:10" x14ac:dyDescent="0.2">
      <c r="J5344" s="525"/>
    </row>
    <row r="5345" spans="10:10" x14ac:dyDescent="0.2">
      <c r="J5345" s="525"/>
    </row>
    <row r="5346" spans="10:10" x14ac:dyDescent="0.2">
      <c r="J5346" s="525"/>
    </row>
    <row r="5347" spans="10:10" x14ac:dyDescent="0.2">
      <c r="J5347" s="525"/>
    </row>
    <row r="5348" spans="10:10" x14ac:dyDescent="0.2">
      <c r="J5348" s="525"/>
    </row>
    <row r="5349" spans="10:10" x14ac:dyDescent="0.2">
      <c r="J5349" s="525"/>
    </row>
    <row r="5350" spans="10:10" x14ac:dyDescent="0.2">
      <c r="J5350" s="525"/>
    </row>
    <row r="5351" spans="10:10" x14ac:dyDescent="0.2">
      <c r="J5351" s="525"/>
    </row>
    <row r="5352" spans="10:10" x14ac:dyDescent="0.2">
      <c r="J5352" s="525"/>
    </row>
    <row r="5353" spans="10:10" x14ac:dyDescent="0.2">
      <c r="J5353" s="525"/>
    </row>
    <row r="5354" spans="10:10" x14ac:dyDescent="0.2">
      <c r="J5354" s="525"/>
    </row>
    <row r="5355" spans="10:10" x14ac:dyDescent="0.2">
      <c r="J5355" s="525"/>
    </row>
    <row r="5356" spans="10:10" x14ac:dyDescent="0.2">
      <c r="J5356" s="525"/>
    </row>
    <row r="5357" spans="10:10" x14ac:dyDescent="0.2">
      <c r="J5357" s="525"/>
    </row>
    <row r="5358" spans="10:10" x14ac:dyDescent="0.2">
      <c r="J5358" s="525"/>
    </row>
    <row r="5359" spans="10:10" x14ac:dyDescent="0.2">
      <c r="J5359" s="525"/>
    </row>
    <row r="5360" spans="10:10" x14ac:dyDescent="0.2">
      <c r="J5360" s="525"/>
    </row>
    <row r="5361" spans="10:10" x14ac:dyDescent="0.2">
      <c r="J5361" s="525"/>
    </row>
    <row r="5362" spans="10:10" x14ac:dyDescent="0.2">
      <c r="J5362" s="525"/>
    </row>
    <row r="5363" spans="10:10" x14ac:dyDescent="0.2">
      <c r="J5363" s="525"/>
    </row>
    <row r="5364" spans="10:10" x14ac:dyDescent="0.2">
      <c r="J5364" s="525"/>
    </row>
    <row r="5365" spans="10:10" x14ac:dyDescent="0.2">
      <c r="J5365" s="525"/>
    </row>
    <row r="5366" spans="10:10" x14ac:dyDescent="0.2">
      <c r="J5366" s="525"/>
    </row>
    <row r="5367" spans="10:10" x14ac:dyDescent="0.2">
      <c r="J5367" s="525"/>
    </row>
    <row r="5368" spans="10:10" x14ac:dyDescent="0.2">
      <c r="J5368" s="525"/>
    </row>
    <row r="5369" spans="10:10" x14ac:dyDescent="0.2">
      <c r="J5369" s="525"/>
    </row>
    <row r="5370" spans="10:10" x14ac:dyDescent="0.2">
      <c r="J5370" s="525"/>
    </row>
    <row r="5371" spans="10:10" x14ac:dyDescent="0.2">
      <c r="J5371" s="525"/>
    </row>
    <row r="5372" spans="10:10" x14ac:dyDescent="0.2">
      <c r="J5372" s="525"/>
    </row>
    <row r="5373" spans="10:10" x14ac:dyDescent="0.2">
      <c r="J5373" s="525"/>
    </row>
    <row r="5374" spans="10:10" x14ac:dyDescent="0.2">
      <c r="J5374" s="525"/>
    </row>
    <row r="5375" spans="10:10" x14ac:dyDescent="0.2">
      <c r="J5375" s="525"/>
    </row>
    <row r="5376" spans="10:10" x14ac:dyDescent="0.2">
      <c r="J5376" s="525"/>
    </row>
    <row r="5377" spans="10:10" x14ac:dyDescent="0.2">
      <c r="J5377" s="525"/>
    </row>
    <row r="5378" spans="10:10" x14ac:dyDescent="0.2">
      <c r="J5378" s="525"/>
    </row>
    <row r="5379" spans="10:10" x14ac:dyDescent="0.2">
      <c r="J5379" s="525"/>
    </row>
    <row r="5380" spans="10:10" x14ac:dyDescent="0.2">
      <c r="J5380" s="525"/>
    </row>
    <row r="5381" spans="10:10" x14ac:dyDescent="0.2">
      <c r="J5381" s="525"/>
    </row>
    <row r="5382" spans="10:10" x14ac:dyDescent="0.2">
      <c r="J5382" s="525"/>
    </row>
    <row r="5383" spans="10:10" x14ac:dyDescent="0.2">
      <c r="J5383" s="525"/>
    </row>
    <row r="5384" spans="10:10" x14ac:dyDescent="0.2">
      <c r="J5384" s="525"/>
    </row>
    <row r="5385" spans="10:10" x14ac:dyDescent="0.2">
      <c r="J5385" s="525"/>
    </row>
    <row r="5386" spans="10:10" x14ac:dyDescent="0.2">
      <c r="J5386" s="525"/>
    </row>
    <row r="5387" spans="10:10" x14ac:dyDescent="0.2">
      <c r="J5387" s="525"/>
    </row>
    <row r="5388" spans="10:10" x14ac:dyDescent="0.2">
      <c r="J5388" s="525"/>
    </row>
    <row r="5389" spans="10:10" x14ac:dyDescent="0.2">
      <c r="J5389" s="525"/>
    </row>
    <row r="5390" spans="10:10" x14ac:dyDescent="0.2">
      <c r="J5390" s="525"/>
    </row>
    <row r="5391" spans="10:10" x14ac:dyDescent="0.2">
      <c r="J5391" s="525"/>
    </row>
    <row r="5392" spans="10:10" x14ac:dyDescent="0.2">
      <c r="J5392" s="525"/>
    </row>
    <row r="5393" spans="10:10" x14ac:dyDescent="0.2">
      <c r="J5393" s="525"/>
    </row>
    <row r="5394" spans="10:10" x14ac:dyDescent="0.2">
      <c r="J5394" s="525"/>
    </row>
    <row r="5395" spans="10:10" x14ac:dyDescent="0.2">
      <c r="J5395" s="525"/>
    </row>
    <row r="5396" spans="10:10" x14ac:dyDescent="0.2">
      <c r="J5396" s="525"/>
    </row>
    <row r="5397" spans="10:10" x14ac:dyDescent="0.2">
      <c r="J5397" s="525"/>
    </row>
    <row r="5398" spans="10:10" x14ac:dyDescent="0.2">
      <c r="J5398" s="525"/>
    </row>
    <row r="5399" spans="10:10" x14ac:dyDescent="0.2">
      <c r="J5399" s="525"/>
    </row>
    <row r="5400" spans="10:10" x14ac:dyDescent="0.2">
      <c r="J5400" s="525"/>
    </row>
    <row r="5401" spans="10:10" x14ac:dyDescent="0.2">
      <c r="J5401" s="525"/>
    </row>
    <row r="5402" spans="10:10" x14ac:dyDescent="0.2">
      <c r="J5402" s="525"/>
    </row>
    <row r="5403" spans="10:10" x14ac:dyDescent="0.2">
      <c r="J5403" s="525"/>
    </row>
    <row r="5404" spans="10:10" x14ac:dyDescent="0.2">
      <c r="J5404" s="525"/>
    </row>
    <row r="5405" spans="10:10" x14ac:dyDescent="0.2">
      <c r="J5405" s="525"/>
    </row>
    <row r="5406" spans="10:10" x14ac:dyDescent="0.2">
      <c r="J5406" s="525"/>
    </row>
    <row r="5407" spans="10:10" x14ac:dyDescent="0.2">
      <c r="J5407" s="525"/>
    </row>
    <row r="5408" spans="10:10" x14ac:dyDescent="0.2">
      <c r="J5408" s="525"/>
    </row>
    <row r="5409" spans="10:10" x14ac:dyDescent="0.2">
      <c r="J5409" s="525"/>
    </row>
    <row r="5410" spans="10:10" x14ac:dyDescent="0.2">
      <c r="J5410" s="525"/>
    </row>
    <row r="5411" spans="10:10" x14ac:dyDescent="0.2">
      <c r="J5411" s="525"/>
    </row>
    <row r="5412" spans="10:10" x14ac:dyDescent="0.2">
      <c r="J5412" s="525"/>
    </row>
    <row r="5413" spans="10:10" x14ac:dyDescent="0.2">
      <c r="J5413" s="525"/>
    </row>
    <row r="5414" spans="10:10" x14ac:dyDescent="0.2">
      <c r="J5414" s="525"/>
    </row>
    <row r="5415" spans="10:10" x14ac:dyDescent="0.2">
      <c r="J5415" s="525"/>
    </row>
    <row r="5416" spans="10:10" x14ac:dyDescent="0.2">
      <c r="J5416" s="525"/>
    </row>
    <row r="5417" spans="10:10" x14ac:dyDescent="0.2">
      <c r="J5417" s="525"/>
    </row>
    <row r="5418" spans="10:10" x14ac:dyDescent="0.2">
      <c r="J5418" s="525"/>
    </row>
    <row r="5419" spans="10:10" x14ac:dyDescent="0.2">
      <c r="J5419" s="525"/>
    </row>
    <row r="5420" spans="10:10" x14ac:dyDescent="0.2">
      <c r="J5420" s="525"/>
    </row>
    <row r="5421" spans="10:10" x14ac:dyDescent="0.2">
      <c r="J5421" s="525"/>
    </row>
    <row r="5422" spans="10:10" x14ac:dyDescent="0.2">
      <c r="J5422" s="525"/>
    </row>
    <row r="5423" spans="10:10" x14ac:dyDescent="0.2">
      <c r="J5423" s="525"/>
    </row>
    <row r="5424" spans="10:10" x14ac:dyDescent="0.2">
      <c r="J5424" s="525"/>
    </row>
    <row r="5425" spans="10:10" x14ac:dyDescent="0.2">
      <c r="J5425" s="525"/>
    </row>
    <row r="5426" spans="10:10" x14ac:dyDescent="0.2">
      <c r="J5426" s="525"/>
    </row>
    <row r="5427" spans="10:10" x14ac:dyDescent="0.2">
      <c r="J5427" s="525"/>
    </row>
    <row r="5428" spans="10:10" x14ac:dyDescent="0.2">
      <c r="J5428" s="525"/>
    </row>
    <row r="5429" spans="10:10" x14ac:dyDescent="0.2">
      <c r="J5429" s="525"/>
    </row>
    <row r="5430" spans="10:10" x14ac:dyDescent="0.2">
      <c r="J5430" s="525"/>
    </row>
    <row r="5431" spans="10:10" x14ac:dyDescent="0.2">
      <c r="J5431" s="525"/>
    </row>
    <row r="5432" spans="10:10" x14ac:dyDescent="0.2">
      <c r="J5432" s="525"/>
    </row>
    <row r="5433" spans="10:10" x14ac:dyDescent="0.2">
      <c r="J5433" s="525"/>
    </row>
    <row r="5434" spans="10:10" x14ac:dyDescent="0.2">
      <c r="J5434" s="525"/>
    </row>
    <row r="5435" spans="10:10" x14ac:dyDescent="0.2">
      <c r="J5435" s="525"/>
    </row>
    <row r="5436" spans="10:10" x14ac:dyDescent="0.2">
      <c r="J5436" s="525"/>
    </row>
    <row r="5437" spans="10:10" x14ac:dyDescent="0.2">
      <c r="J5437" s="525"/>
    </row>
    <row r="5438" spans="10:10" x14ac:dyDescent="0.2">
      <c r="J5438" s="525"/>
    </row>
    <row r="5439" spans="10:10" x14ac:dyDescent="0.2">
      <c r="J5439" s="525"/>
    </row>
    <row r="5440" spans="10:10" x14ac:dyDescent="0.2">
      <c r="J5440" s="525"/>
    </row>
    <row r="5441" spans="10:10" x14ac:dyDescent="0.2">
      <c r="J5441" s="525"/>
    </row>
    <row r="5442" spans="10:10" x14ac:dyDescent="0.2">
      <c r="J5442" s="525"/>
    </row>
    <row r="5443" spans="10:10" x14ac:dyDescent="0.2">
      <c r="J5443" s="525"/>
    </row>
    <row r="5444" spans="10:10" x14ac:dyDescent="0.2">
      <c r="J5444" s="525"/>
    </row>
    <row r="5445" spans="10:10" x14ac:dyDescent="0.2">
      <c r="J5445" s="525"/>
    </row>
    <row r="5446" spans="10:10" x14ac:dyDescent="0.2">
      <c r="J5446" s="525"/>
    </row>
    <row r="5447" spans="10:10" x14ac:dyDescent="0.2">
      <c r="J5447" s="525"/>
    </row>
    <row r="5448" spans="10:10" x14ac:dyDescent="0.2">
      <c r="J5448" s="525"/>
    </row>
    <row r="5449" spans="10:10" x14ac:dyDescent="0.2">
      <c r="J5449" s="525"/>
    </row>
    <row r="5450" spans="10:10" x14ac:dyDescent="0.2">
      <c r="J5450" s="525"/>
    </row>
    <row r="5451" spans="10:10" x14ac:dyDescent="0.2">
      <c r="J5451" s="525"/>
    </row>
    <row r="5452" spans="10:10" x14ac:dyDescent="0.2">
      <c r="J5452" s="525"/>
    </row>
    <row r="5453" spans="10:10" x14ac:dyDescent="0.2">
      <c r="J5453" s="525"/>
    </row>
    <row r="5454" spans="10:10" x14ac:dyDescent="0.2">
      <c r="J5454" s="525"/>
    </row>
    <row r="5455" spans="10:10" x14ac:dyDescent="0.2">
      <c r="J5455" s="525"/>
    </row>
    <row r="5456" spans="10:10" x14ac:dyDescent="0.2">
      <c r="J5456" s="525"/>
    </row>
    <row r="5457" spans="10:10" x14ac:dyDescent="0.2">
      <c r="J5457" s="525"/>
    </row>
    <row r="5458" spans="10:10" x14ac:dyDescent="0.2">
      <c r="J5458" s="525"/>
    </row>
    <row r="5459" spans="10:10" x14ac:dyDescent="0.2">
      <c r="J5459" s="525"/>
    </row>
    <row r="5460" spans="10:10" x14ac:dyDescent="0.2">
      <c r="J5460" s="525"/>
    </row>
    <row r="5461" spans="10:10" x14ac:dyDescent="0.2">
      <c r="J5461" s="525"/>
    </row>
    <row r="5462" spans="10:10" x14ac:dyDescent="0.2">
      <c r="J5462" s="525"/>
    </row>
    <row r="5463" spans="10:10" x14ac:dyDescent="0.2">
      <c r="J5463" s="525"/>
    </row>
    <row r="5464" spans="10:10" x14ac:dyDescent="0.2">
      <c r="J5464" s="525"/>
    </row>
    <row r="5465" spans="10:10" x14ac:dyDescent="0.2">
      <c r="J5465" s="525"/>
    </row>
    <row r="5466" spans="10:10" x14ac:dyDescent="0.2">
      <c r="J5466" s="525"/>
    </row>
    <row r="5467" spans="10:10" x14ac:dyDescent="0.2">
      <c r="J5467" s="525"/>
    </row>
    <row r="5468" spans="10:10" x14ac:dyDescent="0.2">
      <c r="J5468" s="525"/>
    </row>
    <row r="5469" spans="10:10" x14ac:dyDescent="0.2">
      <c r="J5469" s="525"/>
    </row>
    <row r="5470" spans="10:10" x14ac:dyDescent="0.2">
      <c r="J5470" s="525"/>
    </row>
    <row r="5471" spans="10:10" x14ac:dyDescent="0.2">
      <c r="J5471" s="525"/>
    </row>
    <row r="5472" spans="10:10" x14ac:dyDescent="0.2">
      <c r="J5472" s="525"/>
    </row>
    <row r="5473" spans="10:10" x14ac:dyDescent="0.2">
      <c r="J5473" s="525"/>
    </row>
    <row r="5474" spans="10:10" x14ac:dyDescent="0.2">
      <c r="J5474" s="525"/>
    </row>
    <row r="5475" spans="10:10" x14ac:dyDescent="0.2">
      <c r="J5475" s="525"/>
    </row>
    <row r="5476" spans="10:10" x14ac:dyDescent="0.2">
      <c r="J5476" s="525"/>
    </row>
    <row r="5477" spans="10:10" x14ac:dyDescent="0.2">
      <c r="J5477" s="525"/>
    </row>
    <row r="5478" spans="10:10" x14ac:dyDescent="0.2">
      <c r="J5478" s="525"/>
    </row>
    <row r="5479" spans="10:10" x14ac:dyDescent="0.2">
      <c r="J5479" s="525"/>
    </row>
    <row r="5480" spans="10:10" x14ac:dyDescent="0.2">
      <c r="J5480" s="525"/>
    </row>
    <row r="5481" spans="10:10" x14ac:dyDescent="0.2">
      <c r="J5481" s="525"/>
    </row>
    <row r="5482" spans="10:10" x14ac:dyDescent="0.2">
      <c r="J5482" s="525"/>
    </row>
    <row r="5483" spans="10:10" x14ac:dyDescent="0.2">
      <c r="J5483" s="525"/>
    </row>
    <row r="5484" spans="10:10" x14ac:dyDescent="0.2">
      <c r="J5484" s="525"/>
    </row>
    <row r="5485" spans="10:10" x14ac:dyDescent="0.2">
      <c r="J5485" s="525"/>
    </row>
    <row r="5486" spans="10:10" x14ac:dyDescent="0.2">
      <c r="J5486" s="525"/>
    </row>
    <row r="5487" spans="10:10" x14ac:dyDescent="0.2">
      <c r="J5487" s="525"/>
    </row>
    <row r="5488" spans="10:10" x14ac:dyDescent="0.2">
      <c r="J5488" s="525"/>
    </row>
    <row r="5489" spans="10:10" x14ac:dyDescent="0.2">
      <c r="J5489" s="525"/>
    </row>
    <row r="5490" spans="10:10" x14ac:dyDescent="0.2">
      <c r="J5490" s="525"/>
    </row>
    <row r="5491" spans="10:10" x14ac:dyDescent="0.2">
      <c r="J5491" s="525"/>
    </row>
    <row r="5492" spans="10:10" x14ac:dyDescent="0.2">
      <c r="J5492" s="525"/>
    </row>
    <row r="5493" spans="10:10" x14ac:dyDescent="0.2">
      <c r="J5493" s="525"/>
    </row>
    <row r="5494" spans="10:10" x14ac:dyDescent="0.2">
      <c r="J5494" s="525"/>
    </row>
    <row r="5495" spans="10:10" x14ac:dyDescent="0.2">
      <c r="J5495" s="525"/>
    </row>
    <row r="5496" spans="10:10" x14ac:dyDescent="0.2">
      <c r="J5496" s="525"/>
    </row>
    <row r="5497" spans="10:10" x14ac:dyDescent="0.2">
      <c r="J5497" s="525"/>
    </row>
    <row r="5498" spans="10:10" x14ac:dyDescent="0.2">
      <c r="J5498" s="525"/>
    </row>
    <row r="5499" spans="10:10" x14ac:dyDescent="0.2">
      <c r="J5499" s="525"/>
    </row>
    <row r="5500" spans="10:10" x14ac:dyDescent="0.2">
      <c r="J5500" s="525"/>
    </row>
    <row r="5501" spans="10:10" x14ac:dyDescent="0.2">
      <c r="J5501" s="525"/>
    </row>
    <row r="5502" spans="10:10" x14ac:dyDescent="0.2">
      <c r="J5502" s="525"/>
    </row>
    <row r="5503" spans="10:10" x14ac:dyDescent="0.2">
      <c r="J5503" s="525"/>
    </row>
    <row r="5504" spans="10:10" x14ac:dyDescent="0.2">
      <c r="J5504" s="525"/>
    </row>
    <row r="5505" spans="10:10" x14ac:dyDescent="0.2">
      <c r="J5505" s="525"/>
    </row>
    <row r="5506" spans="10:10" x14ac:dyDescent="0.2">
      <c r="J5506" s="525"/>
    </row>
    <row r="5507" spans="10:10" x14ac:dyDescent="0.2">
      <c r="J5507" s="525"/>
    </row>
    <row r="5508" spans="10:10" x14ac:dyDescent="0.2">
      <c r="J5508" s="525"/>
    </row>
    <row r="5509" spans="10:10" x14ac:dyDescent="0.2">
      <c r="J5509" s="525"/>
    </row>
    <row r="5510" spans="10:10" x14ac:dyDescent="0.2">
      <c r="J5510" s="525"/>
    </row>
    <row r="5511" spans="10:10" x14ac:dyDescent="0.2">
      <c r="J5511" s="525"/>
    </row>
    <row r="5512" spans="10:10" x14ac:dyDescent="0.2">
      <c r="J5512" s="525"/>
    </row>
    <row r="5513" spans="10:10" x14ac:dyDescent="0.2">
      <c r="J5513" s="525"/>
    </row>
    <row r="5514" spans="10:10" x14ac:dyDescent="0.2">
      <c r="J5514" s="525"/>
    </row>
    <row r="5515" spans="10:10" x14ac:dyDescent="0.2">
      <c r="J5515" s="525"/>
    </row>
    <row r="5516" spans="10:10" x14ac:dyDescent="0.2">
      <c r="J5516" s="525"/>
    </row>
    <row r="5517" spans="10:10" x14ac:dyDescent="0.2">
      <c r="J5517" s="525"/>
    </row>
    <row r="5518" spans="10:10" x14ac:dyDescent="0.2">
      <c r="J5518" s="525"/>
    </row>
    <row r="5519" spans="10:10" x14ac:dyDescent="0.2">
      <c r="J5519" s="525"/>
    </row>
    <row r="5520" spans="10:10" x14ac:dyDescent="0.2">
      <c r="J5520" s="525"/>
    </row>
    <row r="5521" spans="10:10" x14ac:dyDescent="0.2">
      <c r="J5521" s="525"/>
    </row>
    <row r="5522" spans="10:10" x14ac:dyDescent="0.2">
      <c r="J5522" s="525"/>
    </row>
    <row r="5523" spans="10:10" x14ac:dyDescent="0.2">
      <c r="J5523" s="525"/>
    </row>
    <row r="5524" spans="10:10" x14ac:dyDescent="0.2">
      <c r="J5524" s="525"/>
    </row>
    <row r="5525" spans="10:10" x14ac:dyDescent="0.2">
      <c r="J5525" s="525"/>
    </row>
    <row r="5526" spans="10:10" x14ac:dyDescent="0.2">
      <c r="J5526" s="525"/>
    </row>
    <row r="5527" spans="10:10" x14ac:dyDescent="0.2">
      <c r="J5527" s="525"/>
    </row>
    <row r="5528" spans="10:10" x14ac:dyDescent="0.2">
      <c r="J5528" s="525"/>
    </row>
    <row r="5529" spans="10:10" x14ac:dyDescent="0.2">
      <c r="J5529" s="525"/>
    </row>
    <row r="5530" spans="10:10" x14ac:dyDescent="0.2">
      <c r="J5530" s="525"/>
    </row>
    <row r="5531" spans="10:10" x14ac:dyDescent="0.2">
      <c r="J5531" s="525"/>
    </row>
    <row r="5532" spans="10:10" x14ac:dyDescent="0.2">
      <c r="J5532" s="525"/>
    </row>
    <row r="5533" spans="10:10" x14ac:dyDescent="0.2">
      <c r="J5533" s="525"/>
    </row>
    <row r="5534" spans="10:10" x14ac:dyDescent="0.2">
      <c r="J5534" s="525"/>
    </row>
    <row r="5535" spans="10:10" x14ac:dyDescent="0.2">
      <c r="J5535" s="525"/>
    </row>
    <row r="5536" spans="10:10" x14ac:dyDescent="0.2">
      <c r="J5536" s="525"/>
    </row>
    <row r="5537" spans="10:10" x14ac:dyDescent="0.2">
      <c r="J5537" s="525"/>
    </row>
    <row r="5538" spans="10:10" x14ac:dyDescent="0.2">
      <c r="J5538" s="525"/>
    </row>
    <row r="5539" spans="10:10" x14ac:dyDescent="0.2">
      <c r="J5539" s="525"/>
    </row>
    <row r="5540" spans="10:10" x14ac:dyDescent="0.2">
      <c r="J5540" s="525"/>
    </row>
    <row r="5541" spans="10:10" x14ac:dyDescent="0.2">
      <c r="J5541" s="525"/>
    </row>
    <row r="5542" spans="10:10" x14ac:dyDescent="0.2">
      <c r="J5542" s="525"/>
    </row>
    <row r="5543" spans="10:10" x14ac:dyDescent="0.2">
      <c r="J5543" s="525"/>
    </row>
    <row r="5544" spans="10:10" x14ac:dyDescent="0.2">
      <c r="J5544" s="525"/>
    </row>
    <row r="5545" spans="10:10" x14ac:dyDescent="0.2">
      <c r="J5545" s="525"/>
    </row>
    <row r="5546" spans="10:10" x14ac:dyDescent="0.2">
      <c r="J5546" s="525"/>
    </row>
    <row r="5547" spans="10:10" x14ac:dyDescent="0.2">
      <c r="J5547" s="525"/>
    </row>
    <row r="5548" spans="10:10" x14ac:dyDescent="0.2">
      <c r="J5548" s="525"/>
    </row>
    <row r="5549" spans="10:10" x14ac:dyDescent="0.2">
      <c r="J5549" s="525"/>
    </row>
    <row r="5550" spans="10:10" x14ac:dyDescent="0.2">
      <c r="J5550" s="525"/>
    </row>
    <row r="5551" spans="10:10" x14ac:dyDescent="0.2">
      <c r="J5551" s="525"/>
    </row>
    <row r="5552" spans="10:10" x14ac:dyDescent="0.2">
      <c r="J5552" s="525"/>
    </row>
    <row r="5553" spans="10:10" x14ac:dyDescent="0.2">
      <c r="J5553" s="525"/>
    </row>
    <row r="5554" spans="10:10" x14ac:dyDescent="0.2">
      <c r="J5554" s="525"/>
    </row>
    <row r="5555" spans="10:10" x14ac:dyDescent="0.2">
      <c r="J5555" s="525"/>
    </row>
    <row r="5556" spans="10:10" x14ac:dyDescent="0.2">
      <c r="J5556" s="525"/>
    </row>
    <row r="5557" spans="10:10" x14ac:dyDescent="0.2">
      <c r="J5557" s="525"/>
    </row>
    <row r="5558" spans="10:10" x14ac:dyDescent="0.2">
      <c r="J5558" s="525"/>
    </row>
    <row r="5559" spans="10:10" x14ac:dyDescent="0.2">
      <c r="J5559" s="525"/>
    </row>
    <row r="5560" spans="10:10" x14ac:dyDescent="0.2">
      <c r="J5560" s="525"/>
    </row>
    <row r="5561" spans="10:10" x14ac:dyDescent="0.2">
      <c r="J5561" s="525"/>
    </row>
    <row r="5562" spans="10:10" x14ac:dyDescent="0.2">
      <c r="J5562" s="525"/>
    </row>
    <row r="5563" spans="10:10" x14ac:dyDescent="0.2">
      <c r="J5563" s="525"/>
    </row>
    <row r="5564" spans="10:10" x14ac:dyDescent="0.2">
      <c r="J5564" s="525"/>
    </row>
    <row r="5565" spans="10:10" x14ac:dyDescent="0.2">
      <c r="J5565" s="525"/>
    </row>
    <row r="5566" spans="10:10" x14ac:dyDescent="0.2">
      <c r="J5566" s="525"/>
    </row>
    <row r="5567" spans="10:10" x14ac:dyDescent="0.2">
      <c r="J5567" s="525"/>
    </row>
    <row r="5568" spans="10:10" x14ac:dyDescent="0.2">
      <c r="J5568" s="525"/>
    </row>
    <row r="5569" spans="10:10" x14ac:dyDescent="0.2">
      <c r="J5569" s="525"/>
    </row>
    <row r="5570" spans="10:10" x14ac:dyDescent="0.2">
      <c r="J5570" s="525"/>
    </row>
    <row r="5571" spans="10:10" x14ac:dyDescent="0.2">
      <c r="J5571" s="525"/>
    </row>
    <row r="5572" spans="10:10" x14ac:dyDescent="0.2">
      <c r="J5572" s="525"/>
    </row>
    <row r="5573" spans="10:10" x14ac:dyDescent="0.2">
      <c r="J5573" s="525"/>
    </row>
    <row r="5574" spans="10:10" x14ac:dyDescent="0.2">
      <c r="J5574" s="525"/>
    </row>
    <row r="5575" spans="10:10" x14ac:dyDescent="0.2">
      <c r="J5575" s="525"/>
    </row>
    <row r="5576" spans="10:10" x14ac:dyDescent="0.2">
      <c r="J5576" s="525"/>
    </row>
    <row r="5577" spans="10:10" x14ac:dyDescent="0.2">
      <c r="J5577" s="525"/>
    </row>
    <row r="5578" spans="10:10" x14ac:dyDescent="0.2">
      <c r="J5578" s="525"/>
    </row>
    <row r="5579" spans="10:10" x14ac:dyDescent="0.2">
      <c r="J5579" s="525"/>
    </row>
    <row r="5580" spans="10:10" x14ac:dyDescent="0.2">
      <c r="J5580" s="525"/>
    </row>
    <row r="5581" spans="10:10" x14ac:dyDescent="0.2">
      <c r="J5581" s="525"/>
    </row>
    <row r="5582" spans="10:10" x14ac:dyDescent="0.2">
      <c r="J5582" s="525"/>
    </row>
    <row r="5583" spans="10:10" x14ac:dyDescent="0.2">
      <c r="J5583" s="525"/>
    </row>
    <row r="5584" spans="10:10" x14ac:dyDescent="0.2">
      <c r="J5584" s="525"/>
    </row>
    <row r="5585" spans="10:10" x14ac:dyDescent="0.2">
      <c r="J5585" s="525"/>
    </row>
    <row r="5586" spans="10:10" x14ac:dyDescent="0.2">
      <c r="J5586" s="525"/>
    </row>
    <row r="5587" spans="10:10" x14ac:dyDescent="0.2">
      <c r="J5587" s="525"/>
    </row>
    <row r="5588" spans="10:10" x14ac:dyDescent="0.2">
      <c r="J5588" s="525"/>
    </row>
    <row r="5589" spans="10:10" x14ac:dyDescent="0.2">
      <c r="J5589" s="525"/>
    </row>
    <row r="5590" spans="10:10" x14ac:dyDescent="0.2">
      <c r="J5590" s="525"/>
    </row>
    <row r="5591" spans="10:10" x14ac:dyDescent="0.2">
      <c r="J5591" s="525"/>
    </row>
    <row r="5592" spans="10:10" x14ac:dyDescent="0.2">
      <c r="J5592" s="525"/>
    </row>
    <row r="5593" spans="10:10" x14ac:dyDescent="0.2">
      <c r="J5593" s="525"/>
    </row>
    <row r="5594" spans="10:10" x14ac:dyDescent="0.2">
      <c r="J5594" s="525"/>
    </row>
    <row r="5595" spans="10:10" x14ac:dyDescent="0.2">
      <c r="J5595" s="525"/>
    </row>
    <row r="5596" spans="10:10" x14ac:dyDescent="0.2">
      <c r="J5596" s="525"/>
    </row>
    <row r="5597" spans="10:10" x14ac:dyDescent="0.2">
      <c r="J5597" s="525"/>
    </row>
    <row r="5598" spans="10:10" x14ac:dyDescent="0.2">
      <c r="J5598" s="525"/>
    </row>
    <row r="5599" spans="10:10" x14ac:dyDescent="0.2">
      <c r="J5599" s="525"/>
    </row>
    <row r="5600" spans="10:10" x14ac:dyDescent="0.2">
      <c r="J5600" s="525"/>
    </row>
    <row r="5601" spans="10:10" x14ac:dyDescent="0.2">
      <c r="J5601" s="525"/>
    </row>
    <row r="5602" spans="10:10" x14ac:dyDescent="0.2">
      <c r="J5602" s="525"/>
    </row>
    <row r="5603" spans="10:10" x14ac:dyDescent="0.2">
      <c r="J5603" s="525"/>
    </row>
    <row r="5604" spans="10:10" x14ac:dyDescent="0.2">
      <c r="J5604" s="525"/>
    </row>
    <row r="5605" spans="10:10" x14ac:dyDescent="0.2">
      <c r="J5605" s="525"/>
    </row>
    <row r="5606" spans="10:10" x14ac:dyDescent="0.2">
      <c r="J5606" s="525"/>
    </row>
    <row r="5607" spans="10:10" x14ac:dyDescent="0.2">
      <c r="J5607" s="525"/>
    </row>
    <row r="5608" spans="10:10" x14ac:dyDescent="0.2">
      <c r="J5608" s="525"/>
    </row>
    <row r="5609" spans="10:10" x14ac:dyDescent="0.2">
      <c r="J5609" s="525"/>
    </row>
    <row r="5610" spans="10:10" x14ac:dyDescent="0.2">
      <c r="J5610" s="525"/>
    </row>
    <row r="5611" spans="10:10" x14ac:dyDescent="0.2">
      <c r="J5611" s="525"/>
    </row>
    <row r="5612" spans="10:10" x14ac:dyDescent="0.2">
      <c r="J5612" s="525"/>
    </row>
    <row r="5613" spans="10:10" x14ac:dyDescent="0.2">
      <c r="J5613" s="525"/>
    </row>
    <row r="5614" spans="10:10" x14ac:dyDescent="0.2">
      <c r="J5614" s="525"/>
    </row>
    <row r="5615" spans="10:10" x14ac:dyDescent="0.2">
      <c r="J5615" s="525"/>
    </row>
    <row r="5616" spans="10:10" x14ac:dyDescent="0.2">
      <c r="J5616" s="525"/>
    </row>
    <row r="5617" spans="10:10" x14ac:dyDescent="0.2">
      <c r="J5617" s="525"/>
    </row>
    <row r="5618" spans="10:10" x14ac:dyDescent="0.2">
      <c r="J5618" s="525"/>
    </row>
    <row r="5619" spans="10:10" x14ac:dyDescent="0.2">
      <c r="J5619" s="525"/>
    </row>
    <row r="5620" spans="10:10" x14ac:dyDescent="0.2">
      <c r="J5620" s="525"/>
    </row>
    <row r="5621" spans="10:10" x14ac:dyDescent="0.2">
      <c r="J5621" s="525"/>
    </row>
    <row r="5622" spans="10:10" x14ac:dyDescent="0.2">
      <c r="J5622" s="525"/>
    </row>
    <row r="5623" spans="10:10" x14ac:dyDescent="0.2">
      <c r="J5623" s="525"/>
    </row>
    <row r="5624" spans="10:10" x14ac:dyDescent="0.2">
      <c r="J5624" s="525"/>
    </row>
    <row r="5625" spans="10:10" x14ac:dyDescent="0.2">
      <c r="J5625" s="525"/>
    </row>
    <row r="5626" spans="10:10" x14ac:dyDescent="0.2">
      <c r="J5626" s="525"/>
    </row>
    <row r="5627" spans="10:10" x14ac:dyDescent="0.2">
      <c r="J5627" s="525"/>
    </row>
    <row r="5628" spans="10:10" x14ac:dyDescent="0.2">
      <c r="J5628" s="525"/>
    </row>
    <row r="5629" spans="10:10" x14ac:dyDescent="0.2">
      <c r="J5629" s="525"/>
    </row>
    <row r="5630" spans="10:10" x14ac:dyDescent="0.2">
      <c r="J5630" s="525"/>
    </row>
    <row r="5631" spans="10:10" x14ac:dyDescent="0.2">
      <c r="J5631" s="525"/>
    </row>
    <row r="5632" spans="10:10" x14ac:dyDescent="0.2">
      <c r="J5632" s="525"/>
    </row>
    <row r="5633" spans="10:10" x14ac:dyDescent="0.2">
      <c r="J5633" s="525"/>
    </row>
    <row r="5634" spans="10:10" x14ac:dyDescent="0.2">
      <c r="J5634" s="525"/>
    </row>
    <row r="5635" spans="10:10" x14ac:dyDescent="0.2">
      <c r="J5635" s="525"/>
    </row>
    <row r="5636" spans="10:10" x14ac:dyDescent="0.2">
      <c r="J5636" s="525"/>
    </row>
    <row r="5637" spans="10:10" x14ac:dyDescent="0.2">
      <c r="J5637" s="525"/>
    </row>
    <row r="5638" spans="10:10" x14ac:dyDescent="0.2">
      <c r="J5638" s="525"/>
    </row>
    <row r="5639" spans="10:10" x14ac:dyDescent="0.2">
      <c r="J5639" s="525"/>
    </row>
    <row r="5640" spans="10:10" x14ac:dyDescent="0.2">
      <c r="J5640" s="525"/>
    </row>
    <row r="5641" spans="10:10" x14ac:dyDescent="0.2">
      <c r="J5641" s="525"/>
    </row>
    <row r="5642" spans="10:10" x14ac:dyDescent="0.2">
      <c r="J5642" s="525"/>
    </row>
    <row r="5643" spans="10:10" x14ac:dyDescent="0.2">
      <c r="J5643" s="525"/>
    </row>
    <row r="5644" spans="10:10" x14ac:dyDescent="0.2">
      <c r="J5644" s="525"/>
    </row>
    <row r="5645" spans="10:10" x14ac:dyDescent="0.2">
      <c r="J5645" s="525"/>
    </row>
    <row r="5646" spans="10:10" x14ac:dyDescent="0.2">
      <c r="J5646" s="525"/>
    </row>
    <row r="5647" spans="10:10" x14ac:dyDescent="0.2">
      <c r="J5647" s="525"/>
    </row>
    <row r="5648" spans="10:10" x14ac:dyDescent="0.2">
      <c r="J5648" s="525"/>
    </row>
    <row r="5649" spans="10:10" x14ac:dyDescent="0.2">
      <c r="J5649" s="525"/>
    </row>
    <row r="5650" spans="10:10" x14ac:dyDescent="0.2">
      <c r="J5650" s="525"/>
    </row>
    <row r="5651" spans="10:10" x14ac:dyDescent="0.2">
      <c r="J5651" s="525"/>
    </row>
    <row r="5652" spans="10:10" x14ac:dyDescent="0.2">
      <c r="J5652" s="525"/>
    </row>
    <row r="5653" spans="10:10" x14ac:dyDescent="0.2">
      <c r="J5653" s="525"/>
    </row>
    <row r="5654" spans="10:10" x14ac:dyDescent="0.2">
      <c r="J5654" s="525"/>
    </row>
    <row r="5655" spans="10:10" x14ac:dyDescent="0.2">
      <c r="J5655" s="525"/>
    </row>
    <row r="5656" spans="10:10" x14ac:dyDescent="0.2">
      <c r="J5656" s="525"/>
    </row>
    <row r="5657" spans="10:10" x14ac:dyDescent="0.2">
      <c r="J5657" s="525"/>
    </row>
    <row r="5658" spans="10:10" x14ac:dyDescent="0.2">
      <c r="J5658" s="525"/>
    </row>
    <row r="5659" spans="10:10" x14ac:dyDescent="0.2">
      <c r="J5659" s="525"/>
    </row>
    <row r="5660" spans="10:10" x14ac:dyDescent="0.2">
      <c r="J5660" s="525"/>
    </row>
    <row r="5661" spans="10:10" x14ac:dyDescent="0.2">
      <c r="J5661" s="525"/>
    </row>
    <row r="5662" spans="10:10" x14ac:dyDescent="0.2">
      <c r="J5662" s="525"/>
    </row>
    <row r="5663" spans="10:10" x14ac:dyDescent="0.2">
      <c r="J5663" s="525"/>
    </row>
    <row r="5664" spans="10:10" x14ac:dyDescent="0.2">
      <c r="J5664" s="525"/>
    </row>
    <row r="5665" spans="10:10" x14ac:dyDescent="0.2">
      <c r="J5665" s="525"/>
    </row>
    <row r="5666" spans="10:10" x14ac:dyDescent="0.2">
      <c r="J5666" s="525"/>
    </row>
    <row r="5667" spans="10:10" x14ac:dyDescent="0.2">
      <c r="J5667" s="525"/>
    </row>
    <row r="5668" spans="10:10" x14ac:dyDescent="0.2">
      <c r="J5668" s="525"/>
    </row>
    <row r="5669" spans="10:10" x14ac:dyDescent="0.2">
      <c r="J5669" s="525"/>
    </row>
    <row r="5670" spans="10:10" x14ac:dyDescent="0.2">
      <c r="J5670" s="525"/>
    </row>
    <row r="5671" spans="10:10" x14ac:dyDescent="0.2">
      <c r="J5671" s="525"/>
    </row>
    <row r="5672" spans="10:10" x14ac:dyDescent="0.2">
      <c r="J5672" s="525"/>
    </row>
    <row r="5673" spans="10:10" x14ac:dyDescent="0.2">
      <c r="J5673" s="525"/>
    </row>
    <row r="5674" spans="10:10" x14ac:dyDescent="0.2">
      <c r="J5674" s="525"/>
    </row>
    <row r="5675" spans="10:10" x14ac:dyDescent="0.2">
      <c r="J5675" s="525"/>
    </row>
    <row r="5676" spans="10:10" x14ac:dyDescent="0.2">
      <c r="J5676" s="525"/>
    </row>
    <row r="5677" spans="10:10" x14ac:dyDescent="0.2">
      <c r="J5677" s="525"/>
    </row>
    <row r="5678" spans="10:10" x14ac:dyDescent="0.2">
      <c r="J5678" s="525"/>
    </row>
    <row r="5679" spans="10:10" x14ac:dyDescent="0.2">
      <c r="J5679" s="525"/>
    </row>
    <row r="5680" spans="10:10" x14ac:dyDescent="0.2">
      <c r="J5680" s="525"/>
    </row>
    <row r="5681" spans="10:10" x14ac:dyDescent="0.2">
      <c r="J5681" s="525"/>
    </row>
    <row r="5682" spans="10:10" x14ac:dyDescent="0.2">
      <c r="J5682" s="525"/>
    </row>
    <row r="5683" spans="10:10" x14ac:dyDescent="0.2">
      <c r="J5683" s="525"/>
    </row>
    <row r="5684" spans="10:10" x14ac:dyDescent="0.2">
      <c r="J5684" s="525"/>
    </row>
    <row r="5685" spans="10:10" x14ac:dyDescent="0.2">
      <c r="J5685" s="525"/>
    </row>
    <row r="5686" spans="10:10" x14ac:dyDescent="0.2">
      <c r="J5686" s="525"/>
    </row>
    <row r="5687" spans="10:10" x14ac:dyDescent="0.2">
      <c r="J5687" s="525"/>
    </row>
    <row r="5688" spans="10:10" x14ac:dyDescent="0.2">
      <c r="J5688" s="525"/>
    </row>
    <row r="5689" spans="10:10" x14ac:dyDescent="0.2">
      <c r="J5689" s="525"/>
    </row>
    <row r="5690" spans="10:10" x14ac:dyDescent="0.2">
      <c r="J5690" s="525"/>
    </row>
    <row r="5691" spans="10:10" x14ac:dyDescent="0.2">
      <c r="J5691" s="525"/>
    </row>
    <row r="5692" spans="10:10" x14ac:dyDescent="0.2">
      <c r="J5692" s="525"/>
    </row>
    <row r="5693" spans="10:10" x14ac:dyDescent="0.2">
      <c r="J5693" s="525"/>
    </row>
    <row r="5694" spans="10:10" x14ac:dyDescent="0.2">
      <c r="J5694" s="525"/>
    </row>
    <row r="5695" spans="10:10" x14ac:dyDescent="0.2">
      <c r="J5695" s="525"/>
    </row>
    <row r="5696" spans="10:10" x14ac:dyDescent="0.2">
      <c r="J5696" s="525"/>
    </row>
    <row r="5697" spans="10:10" x14ac:dyDescent="0.2">
      <c r="J5697" s="525"/>
    </row>
    <row r="5698" spans="10:10" x14ac:dyDescent="0.2">
      <c r="J5698" s="525"/>
    </row>
    <row r="5699" spans="10:10" x14ac:dyDescent="0.2">
      <c r="J5699" s="525"/>
    </row>
    <row r="5700" spans="10:10" x14ac:dyDescent="0.2">
      <c r="J5700" s="525"/>
    </row>
    <row r="5701" spans="10:10" x14ac:dyDescent="0.2">
      <c r="J5701" s="525"/>
    </row>
    <row r="5702" spans="10:10" x14ac:dyDescent="0.2">
      <c r="J5702" s="525"/>
    </row>
    <row r="5703" spans="10:10" x14ac:dyDescent="0.2">
      <c r="J5703" s="525"/>
    </row>
    <row r="5704" spans="10:10" x14ac:dyDescent="0.2">
      <c r="J5704" s="525"/>
    </row>
    <row r="5705" spans="10:10" x14ac:dyDescent="0.2">
      <c r="J5705" s="525"/>
    </row>
    <row r="5706" spans="10:10" x14ac:dyDescent="0.2">
      <c r="J5706" s="525"/>
    </row>
    <row r="5707" spans="10:10" x14ac:dyDescent="0.2">
      <c r="J5707" s="525"/>
    </row>
    <row r="5708" spans="10:10" x14ac:dyDescent="0.2">
      <c r="J5708" s="525"/>
    </row>
    <row r="5709" spans="10:10" x14ac:dyDescent="0.2">
      <c r="J5709" s="525"/>
    </row>
    <row r="5710" spans="10:10" x14ac:dyDescent="0.2">
      <c r="J5710" s="525"/>
    </row>
    <row r="5711" spans="10:10" x14ac:dyDescent="0.2">
      <c r="J5711" s="525"/>
    </row>
    <row r="5712" spans="10:10" x14ac:dyDescent="0.2">
      <c r="J5712" s="525"/>
    </row>
    <row r="5713" spans="10:10" x14ac:dyDescent="0.2">
      <c r="J5713" s="525"/>
    </row>
    <row r="5714" spans="10:10" x14ac:dyDescent="0.2">
      <c r="J5714" s="525"/>
    </row>
    <row r="5715" spans="10:10" x14ac:dyDescent="0.2">
      <c r="J5715" s="525"/>
    </row>
    <row r="5716" spans="10:10" x14ac:dyDescent="0.2">
      <c r="J5716" s="525"/>
    </row>
    <row r="5717" spans="10:10" x14ac:dyDescent="0.2">
      <c r="J5717" s="525"/>
    </row>
    <row r="5718" spans="10:10" x14ac:dyDescent="0.2">
      <c r="J5718" s="525"/>
    </row>
    <row r="5719" spans="10:10" x14ac:dyDescent="0.2">
      <c r="J5719" s="525"/>
    </row>
    <row r="5720" spans="10:10" x14ac:dyDescent="0.2">
      <c r="J5720" s="525"/>
    </row>
    <row r="5721" spans="10:10" x14ac:dyDescent="0.2">
      <c r="J5721" s="525"/>
    </row>
    <row r="5722" spans="10:10" x14ac:dyDescent="0.2">
      <c r="J5722" s="525"/>
    </row>
    <row r="5723" spans="10:10" x14ac:dyDescent="0.2">
      <c r="J5723" s="525"/>
    </row>
    <row r="5724" spans="10:10" x14ac:dyDescent="0.2">
      <c r="J5724" s="525"/>
    </row>
    <row r="5725" spans="10:10" x14ac:dyDescent="0.2">
      <c r="J5725" s="525"/>
    </row>
    <row r="5726" spans="10:10" x14ac:dyDescent="0.2">
      <c r="J5726" s="525"/>
    </row>
    <row r="5727" spans="10:10" x14ac:dyDescent="0.2">
      <c r="J5727" s="525"/>
    </row>
    <row r="5728" spans="10:10" x14ac:dyDescent="0.2">
      <c r="J5728" s="525"/>
    </row>
    <row r="5729" spans="10:10" x14ac:dyDescent="0.2">
      <c r="J5729" s="525"/>
    </row>
    <row r="5730" spans="10:10" x14ac:dyDescent="0.2">
      <c r="J5730" s="525"/>
    </row>
    <row r="5731" spans="10:10" x14ac:dyDescent="0.2">
      <c r="J5731" s="525"/>
    </row>
    <row r="5732" spans="10:10" x14ac:dyDescent="0.2">
      <c r="J5732" s="525"/>
    </row>
    <row r="5733" spans="10:10" x14ac:dyDescent="0.2">
      <c r="J5733" s="525"/>
    </row>
    <row r="5734" spans="10:10" x14ac:dyDescent="0.2">
      <c r="J5734" s="525"/>
    </row>
    <row r="5735" spans="10:10" x14ac:dyDescent="0.2">
      <c r="J5735" s="525"/>
    </row>
    <row r="5736" spans="10:10" x14ac:dyDescent="0.2">
      <c r="J5736" s="525"/>
    </row>
    <row r="5737" spans="10:10" x14ac:dyDescent="0.2">
      <c r="J5737" s="525"/>
    </row>
    <row r="5738" spans="10:10" x14ac:dyDescent="0.2">
      <c r="J5738" s="525"/>
    </row>
    <row r="5739" spans="10:10" x14ac:dyDescent="0.2">
      <c r="J5739" s="525"/>
    </row>
    <row r="5740" spans="10:10" x14ac:dyDescent="0.2">
      <c r="J5740" s="525"/>
    </row>
    <row r="5741" spans="10:10" x14ac:dyDescent="0.2">
      <c r="J5741" s="525"/>
    </row>
    <row r="5742" spans="10:10" x14ac:dyDescent="0.2">
      <c r="J5742" s="525"/>
    </row>
    <row r="5743" spans="10:10" x14ac:dyDescent="0.2">
      <c r="J5743" s="525"/>
    </row>
    <row r="5744" spans="10:10" x14ac:dyDescent="0.2">
      <c r="J5744" s="525"/>
    </row>
    <row r="5745" spans="10:10" x14ac:dyDescent="0.2">
      <c r="J5745" s="525"/>
    </row>
    <row r="5746" spans="10:10" x14ac:dyDescent="0.2">
      <c r="J5746" s="525"/>
    </row>
    <row r="5747" spans="10:10" x14ac:dyDescent="0.2">
      <c r="J5747" s="525"/>
    </row>
    <row r="5748" spans="10:10" x14ac:dyDescent="0.2">
      <c r="J5748" s="525"/>
    </row>
    <row r="5749" spans="10:10" x14ac:dyDescent="0.2">
      <c r="J5749" s="525"/>
    </row>
    <row r="5750" spans="10:10" x14ac:dyDescent="0.2">
      <c r="J5750" s="525"/>
    </row>
    <row r="5751" spans="10:10" x14ac:dyDescent="0.2">
      <c r="J5751" s="525"/>
    </row>
    <row r="5752" spans="10:10" x14ac:dyDescent="0.2">
      <c r="J5752" s="525"/>
    </row>
    <row r="5753" spans="10:10" x14ac:dyDescent="0.2">
      <c r="J5753" s="525"/>
    </row>
    <row r="5754" spans="10:10" x14ac:dyDescent="0.2">
      <c r="J5754" s="525"/>
    </row>
    <row r="5755" spans="10:10" x14ac:dyDescent="0.2">
      <c r="J5755" s="525"/>
    </row>
    <row r="5756" spans="10:10" x14ac:dyDescent="0.2">
      <c r="J5756" s="525"/>
    </row>
    <row r="5757" spans="10:10" x14ac:dyDescent="0.2">
      <c r="J5757" s="525"/>
    </row>
    <row r="5758" spans="10:10" x14ac:dyDescent="0.2">
      <c r="J5758" s="525"/>
    </row>
    <row r="5759" spans="10:10" x14ac:dyDescent="0.2">
      <c r="J5759" s="525"/>
    </row>
    <row r="5760" spans="10:10" x14ac:dyDescent="0.2">
      <c r="J5760" s="525"/>
    </row>
    <row r="5761" spans="10:10" x14ac:dyDescent="0.2">
      <c r="J5761" s="525"/>
    </row>
    <row r="5762" spans="10:10" x14ac:dyDescent="0.2">
      <c r="J5762" s="525"/>
    </row>
    <row r="5763" spans="10:10" x14ac:dyDescent="0.2">
      <c r="J5763" s="525"/>
    </row>
    <row r="5764" spans="10:10" x14ac:dyDescent="0.2">
      <c r="J5764" s="525"/>
    </row>
    <row r="5765" spans="10:10" x14ac:dyDescent="0.2">
      <c r="J5765" s="525"/>
    </row>
    <row r="5766" spans="10:10" x14ac:dyDescent="0.2">
      <c r="J5766" s="525"/>
    </row>
    <row r="5767" spans="10:10" x14ac:dyDescent="0.2">
      <c r="J5767" s="525"/>
    </row>
    <row r="5768" spans="10:10" x14ac:dyDescent="0.2">
      <c r="J5768" s="525"/>
    </row>
    <row r="5769" spans="10:10" x14ac:dyDescent="0.2">
      <c r="J5769" s="525"/>
    </row>
    <row r="5770" spans="10:10" x14ac:dyDescent="0.2">
      <c r="J5770" s="525"/>
    </row>
    <row r="5771" spans="10:10" x14ac:dyDescent="0.2">
      <c r="J5771" s="525"/>
    </row>
    <row r="5772" spans="10:10" x14ac:dyDescent="0.2">
      <c r="J5772" s="525"/>
    </row>
    <row r="5773" spans="10:10" x14ac:dyDescent="0.2">
      <c r="J5773" s="525"/>
    </row>
    <row r="5774" spans="10:10" x14ac:dyDescent="0.2">
      <c r="J5774" s="525"/>
    </row>
    <row r="5775" spans="10:10" x14ac:dyDescent="0.2">
      <c r="J5775" s="525"/>
    </row>
    <row r="5776" spans="10:10" x14ac:dyDescent="0.2">
      <c r="J5776" s="525"/>
    </row>
    <row r="5777" spans="10:10" x14ac:dyDescent="0.2">
      <c r="J5777" s="525"/>
    </row>
    <row r="5778" spans="10:10" x14ac:dyDescent="0.2">
      <c r="J5778" s="525"/>
    </row>
    <row r="5779" spans="10:10" x14ac:dyDescent="0.2">
      <c r="J5779" s="525"/>
    </row>
    <row r="5780" spans="10:10" x14ac:dyDescent="0.2">
      <c r="J5780" s="525"/>
    </row>
    <row r="5781" spans="10:10" x14ac:dyDescent="0.2">
      <c r="J5781" s="525"/>
    </row>
    <row r="5782" spans="10:10" x14ac:dyDescent="0.2">
      <c r="J5782" s="525"/>
    </row>
    <row r="5783" spans="10:10" x14ac:dyDescent="0.2">
      <c r="J5783" s="525"/>
    </row>
    <row r="5784" spans="10:10" x14ac:dyDescent="0.2">
      <c r="J5784" s="525"/>
    </row>
    <row r="5785" spans="10:10" x14ac:dyDescent="0.2">
      <c r="J5785" s="525"/>
    </row>
    <row r="5786" spans="10:10" x14ac:dyDescent="0.2">
      <c r="J5786" s="525"/>
    </row>
    <row r="5787" spans="10:10" x14ac:dyDescent="0.2">
      <c r="J5787" s="525"/>
    </row>
    <row r="5788" spans="10:10" x14ac:dyDescent="0.2">
      <c r="J5788" s="525"/>
    </row>
    <row r="5789" spans="10:10" x14ac:dyDescent="0.2">
      <c r="J5789" s="525"/>
    </row>
    <row r="5790" spans="10:10" x14ac:dyDescent="0.2">
      <c r="J5790" s="525"/>
    </row>
    <row r="5791" spans="10:10" x14ac:dyDescent="0.2">
      <c r="J5791" s="525"/>
    </row>
    <row r="5792" spans="10:10" x14ac:dyDescent="0.2">
      <c r="J5792" s="525"/>
    </row>
    <row r="5793" spans="10:10" x14ac:dyDescent="0.2">
      <c r="J5793" s="525"/>
    </row>
    <row r="5794" spans="10:10" x14ac:dyDescent="0.2">
      <c r="J5794" s="525"/>
    </row>
    <row r="5795" spans="10:10" x14ac:dyDescent="0.2">
      <c r="J5795" s="525"/>
    </row>
    <row r="5796" spans="10:10" x14ac:dyDescent="0.2">
      <c r="J5796" s="525"/>
    </row>
    <row r="5797" spans="10:10" x14ac:dyDescent="0.2">
      <c r="J5797" s="525"/>
    </row>
    <row r="5798" spans="10:10" x14ac:dyDescent="0.2">
      <c r="J5798" s="525"/>
    </row>
    <row r="5799" spans="10:10" x14ac:dyDescent="0.2">
      <c r="J5799" s="525"/>
    </row>
    <row r="5800" spans="10:10" x14ac:dyDescent="0.2">
      <c r="J5800" s="525"/>
    </row>
    <row r="5801" spans="10:10" x14ac:dyDescent="0.2">
      <c r="J5801" s="525"/>
    </row>
    <row r="5802" spans="10:10" x14ac:dyDescent="0.2">
      <c r="J5802" s="525"/>
    </row>
    <row r="5803" spans="10:10" x14ac:dyDescent="0.2">
      <c r="J5803" s="525"/>
    </row>
    <row r="5804" spans="10:10" x14ac:dyDescent="0.2">
      <c r="J5804" s="525"/>
    </row>
    <row r="5805" spans="10:10" x14ac:dyDescent="0.2">
      <c r="J5805" s="525"/>
    </row>
    <row r="5806" spans="10:10" x14ac:dyDescent="0.2">
      <c r="J5806" s="525"/>
    </row>
    <row r="5807" spans="10:10" x14ac:dyDescent="0.2">
      <c r="J5807" s="525"/>
    </row>
    <row r="5808" spans="10:10" x14ac:dyDescent="0.2">
      <c r="J5808" s="525"/>
    </row>
    <row r="5809" spans="10:10" x14ac:dyDescent="0.2">
      <c r="J5809" s="525"/>
    </row>
    <row r="5810" spans="10:10" x14ac:dyDescent="0.2">
      <c r="J5810" s="525"/>
    </row>
    <row r="5811" spans="10:10" x14ac:dyDescent="0.2">
      <c r="J5811" s="525"/>
    </row>
    <row r="5812" spans="10:10" x14ac:dyDescent="0.2">
      <c r="J5812" s="525"/>
    </row>
    <row r="5813" spans="10:10" x14ac:dyDescent="0.2">
      <c r="J5813" s="525"/>
    </row>
    <row r="5814" spans="10:10" x14ac:dyDescent="0.2">
      <c r="J5814" s="525"/>
    </row>
    <row r="5815" spans="10:10" x14ac:dyDescent="0.2">
      <c r="J5815" s="525"/>
    </row>
    <row r="5816" spans="10:10" x14ac:dyDescent="0.2">
      <c r="J5816" s="525"/>
    </row>
    <row r="5817" spans="10:10" x14ac:dyDescent="0.2">
      <c r="J5817" s="525"/>
    </row>
    <row r="5818" spans="10:10" x14ac:dyDescent="0.2">
      <c r="J5818" s="525"/>
    </row>
    <row r="5819" spans="10:10" x14ac:dyDescent="0.2">
      <c r="J5819" s="525"/>
    </row>
    <row r="5820" spans="10:10" x14ac:dyDescent="0.2">
      <c r="J5820" s="525"/>
    </row>
    <row r="5821" spans="10:10" x14ac:dyDescent="0.2">
      <c r="J5821" s="525"/>
    </row>
    <row r="5822" spans="10:10" x14ac:dyDescent="0.2">
      <c r="J5822" s="525"/>
    </row>
    <row r="5823" spans="10:10" x14ac:dyDescent="0.2">
      <c r="J5823" s="525"/>
    </row>
    <row r="5824" spans="10:10" x14ac:dyDescent="0.2">
      <c r="J5824" s="525"/>
    </row>
    <row r="5825" spans="10:10" x14ac:dyDescent="0.2">
      <c r="J5825" s="525"/>
    </row>
    <row r="5826" spans="10:10" x14ac:dyDescent="0.2">
      <c r="J5826" s="525"/>
    </row>
    <row r="5827" spans="10:10" x14ac:dyDescent="0.2">
      <c r="J5827" s="525"/>
    </row>
    <row r="5828" spans="10:10" x14ac:dyDescent="0.2">
      <c r="J5828" s="525"/>
    </row>
    <row r="5829" spans="10:10" x14ac:dyDescent="0.2">
      <c r="J5829" s="525"/>
    </row>
    <row r="5830" spans="10:10" x14ac:dyDescent="0.2">
      <c r="J5830" s="525"/>
    </row>
    <row r="5831" spans="10:10" x14ac:dyDescent="0.2">
      <c r="J5831" s="525"/>
    </row>
    <row r="5832" spans="10:10" x14ac:dyDescent="0.2">
      <c r="J5832" s="525"/>
    </row>
    <row r="5833" spans="10:10" x14ac:dyDescent="0.2">
      <c r="J5833" s="525"/>
    </row>
    <row r="5834" spans="10:10" x14ac:dyDescent="0.2">
      <c r="J5834" s="525"/>
    </row>
    <row r="5835" spans="10:10" x14ac:dyDescent="0.2">
      <c r="J5835" s="525"/>
    </row>
    <row r="5836" spans="10:10" x14ac:dyDescent="0.2">
      <c r="J5836" s="525"/>
    </row>
    <row r="5837" spans="10:10" x14ac:dyDescent="0.2">
      <c r="J5837" s="525"/>
    </row>
    <row r="5838" spans="10:10" x14ac:dyDescent="0.2">
      <c r="J5838" s="525"/>
    </row>
    <row r="5839" spans="10:10" x14ac:dyDescent="0.2">
      <c r="J5839" s="525"/>
    </row>
    <row r="5840" spans="10:10" x14ac:dyDescent="0.2">
      <c r="J5840" s="525"/>
    </row>
    <row r="5841" spans="10:10" x14ac:dyDescent="0.2">
      <c r="J5841" s="525"/>
    </row>
    <row r="5842" spans="10:10" x14ac:dyDescent="0.2">
      <c r="J5842" s="525"/>
    </row>
    <row r="5843" spans="10:10" x14ac:dyDescent="0.2">
      <c r="J5843" s="525"/>
    </row>
    <row r="5844" spans="10:10" x14ac:dyDescent="0.2">
      <c r="J5844" s="525"/>
    </row>
    <row r="5845" spans="10:10" x14ac:dyDescent="0.2">
      <c r="J5845" s="525"/>
    </row>
    <row r="5846" spans="10:10" x14ac:dyDescent="0.2">
      <c r="J5846" s="525"/>
    </row>
    <row r="5847" spans="10:10" x14ac:dyDescent="0.2">
      <c r="J5847" s="525"/>
    </row>
    <row r="5848" spans="10:10" x14ac:dyDescent="0.2">
      <c r="J5848" s="525"/>
    </row>
    <row r="5849" spans="10:10" x14ac:dyDescent="0.2">
      <c r="J5849" s="525"/>
    </row>
    <row r="5850" spans="10:10" x14ac:dyDescent="0.2">
      <c r="J5850" s="525"/>
    </row>
    <row r="5851" spans="10:10" x14ac:dyDescent="0.2">
      <c r="J5851" s="525"/>
    </row>
    <row r="5852" spans="10:10" x14ac:dyDescent="0.2">
      <c r="J5852" s="525"/>
    </row>
    <row r="5853" spans="10:10" x14ac:dyDescent="0.2">
      <c r="J5853" s="525"/>
    </row>
    <row r="5854" spans="10:10" x14ac:dyDescent="0.2">
      <c r="J5854" s="525"/>
    </row>
    <row r="5855" spans="10:10" x14ac:dyDescent="0.2">
      <c r="J5855" s="525"/>
    </row>
    <row r="5856" spans="10:10" x14ac:dyDescent="0.2">
      <c r="J5856" s="525"/>
    </row>
    <row r="5857" spans="10:10" x14ac:dyDescent="0.2">
      <c r="J5857" s="525"/>
    </row>
    <row r="5858" spans="10:10" x14ac:dyDescent="0.2">
      <c r="J5858" s="525"/>
    </row>
    <row r="5859" spans="10:10" x14ac:dyDescent="0.2">
      <c r="J5859" s="525"/>
    </row>
    <row r="5860" spans="10:10" x14ac:dyDescent="0.2">
      <c r="J5860" s="525"/>
    </row>
    <row r="5861" spans="10:10" x14ac:dyDescent="0.2">
      <c r="J5861" s="525"/>
    </row>
    <row r="5862" spans="10:10" x14ac:dyDescent="0.2">
      <c r="J5862" s="525"/>
    </row>
    <row r="5863" spans="10:10" x14ac:dyDescent="0.2">
      <c r="J5863" s="525"/>
    </row>
    <row r="5864" spans="10:10" x14ac:dyDescent="0.2">
      <c r="J5864" s="525"/>
    </row>
    <row r="5865" spans="10:10" x14ac:dyDescent="0.2">
      <c r="J5865" s="525"/>
    </row>
    <row r="5866" spans="10:10" x14ac:dyDescent="0.2">
      <c r="J5866" s="525"/>
    </row>
    <row r="5867" spans="10:10" x14ac:dyDescent="0.2">
      <c r="J5867" s="525"/>
    </row>
    <row r="5868" spans="10:10" x14ac:dyDescent="0.2">
      <c r="J5868" s="525"/>
    </row>
    <row r="5869" spans="10:10" x14ac:dyDescent="0.2">
      <c r="J5869" s="525"/>
    </row>
    <row r="5870" spans="10:10" x14ac:dyDescent="0.2">
      <c r="J5870" s="525"/>
    </row>
    <row r="5871" spans="10:10" x14ac:dyDescent="0.2">
      <c r="J5871" s="525"/>
    </row>
    <row r="5872" spans="10:10" x14ac:dyDescent="0.2">
      <c r="J5872" s="525"/>
    </row>
    <row r="5873" spans="10:10" x14ac:dyDescent="0.2">
      <c r="J5873" s="525"/>
    </row>
    <row r="5874" spans="10:10" x14ac:dyDescent="0.2">
      <c r="J5874" s="525"/>
    </row>
    <row r="5875" spans="10:10" x14ac:dyDescent="0.2">
      <c r="J5875" s="525"/>
    </row>
    <row r="5876" spans="10:10" x14ac:dyDescent="0.2">
      <c r="J5876" s="525"/>
    </row>
    <row r="5877" spans="10:10" x14ac:dyDescent="0.2">
      <c r="J5877" s="525"/>
    </row>
    <row r="5878" spans="10:10" x14ac:dyDescent="0.2">
      <c r="J5878" s="525"/>
    </row>
    <row r="5879" spans="10:10" x14ac:dyDescent="0.2">
      <c r="J5879" s="525"/>
    </row>
    <row r="5880" spans="10:10" x14ac:dyDescent="0.2">
      <c r="J5880" s="525"/>
    </row>
    <row r="5881" spans="10:10" x14ac:dyDescent="0.2">
      <c r="J5881" s="525"/>
    </row>
    <row r="5882" spans="10:10" x14ac:dyDescent="0.2">
      <c r="J5882" s="525"/>
    </row>
    <row r="5883" spans="10:10" x14ac:dyDescent="0.2">
      <c r="J5883" s="525"/>
    </row>
    <row r="5884" spans="10:10" x14ac:dyDescent="0.2">
      <c r="J5884" s="525"/>
    </row>
    <row r="5885" spans="10:10" x14ac:dyDescent="0.2">
      <c r="J5885" s="525"/>
    </row>
    <row r="5886" spans="10:10" x14ac:dyDescent="0.2">
      <c r="J5886" s="525"/>
    </row>
    <row r="5887" spans="10:10" x14ac:dyDescent="0.2">
      <c r="J5887" s="525"/>
    </row>
    <row r="5888" spans="10:10" x14ac:dyDescent="0.2">
      <c r="J5888" s="525"/>
    </row>
    <row r="5889" spans="10:10" x14ac:dyDescent="0.2">
      <c r="J5889" s="525"/>
    </row>
    <row r="5890" spans="10:10" x14ac:dyDescent="0.2">
      <c r="J5890" s="525"/>
    </row>
    <row r="5891" spans="10:10" x14ac:dyDescent="0.2">
      <c r="J5891" s="525"/>
    </row>
    <row r="5892" spans="10:10" x14ac:dyDescent="0.2">
      <c r="J5892" s="525"/>
    </row>
    <row r="5893" spans="10:10" x14ac:dyDescent="0.2">
      <c r="J5893" s="525"/>
    </row>
    <row r="5894" spans="10:10" x14ac:dyDescent="0.2">
      <c r="J5894" s="525"/>
    </row>
    <row r="5895" spans="10:10" x14ac:dyDescent="0.2">
      <c r="J5895" s="525"/>
    </row>
    <row r="5896" spans="10:10" x14ac:dyDescent="0.2">
      <c r="J5896" s="525"/>
    </row>
    <row r="5897" spans="10:10" x14ac:dyDescent="0.2">
      <c r="J5897" s="525"/>
    </row>
    <row r="5898" spans="10:10" x14ac:dyDescent="0.2">
      <c r="J5898" s="525"/>
    </row>
    <row r="5899" spans="10:10" x14ac:dyDescent="0.2">
      <c r="J5899" s="525"/>
    </row>
    <row r="5900" spans="10:10" x14ac:dyDescent="0.2">
      <c r="J5900" s="525"/>
    </row>
    <row r="5901" spans="10:10" x14ac:dyDescent="0.2">
      <c r="J5901" s="525"/>
    </row>
    <row r="5902" spans="10:10" x14ac:dyDescent="0.2">
      <c r="J5902" s="525"/>
    </row>
    <row r="5903" spans="10:10" x14ac:dyDescent="0.2">
      <c r="J5903" s="525"/>
    </row>
    <row r="5904" spans="10:10" x14ac:dyDescent="0.2">
      <c r="J5904" s="525"/>
    </row>
    <row r="5905" spans="10:10" x14ac:dyDescent="0.2">
      <c r="J5905" s="525"/>
    </row>
    <row r="5906" spans="10:10" x14ac:dyDescent="0.2">
      <c r="J5906" s="525"/>
    </row>
    <row r="5907" spans="10:10" x14ac:dyDescent="0.2">
      <c r="J5907" s="525"/>
    </row>
    <row r="5908" spans="10:10" x14ac:dyDescent="0.2">
      <c r="J5908" s="525"/>
    </row>
    <row r="5909" spans="10:10" x14ac:dyDescent="0.2">
      <c r="J5909" s="525"/>
    </row>
    <row r="5910" spans="10:10" x14ac:dyDescent="0.2">
      <c r="J5910" s="525"/>
    </row>
    <row r="5911" spans="10:10" x14ac:dyDescent="0.2">
      <c r="J5911" s="525"/>
    </row>
    <row r="5912" spans="10:10" x14ac:dyDescent="0.2">
      <c r="J5912" s="525"/>
    </row>
    <row r="5913" spans="10:10" x14ac:dyDescent="0.2">
      <c r="J5913" s="525"/>
    </row>
    <row r="5914" spans="10:10" x14ac:dyDescent="0.2">
      <c r="J5914" s="525"/>
    </row>
    <row r="5915" spans="10:10" x14ac:dyDescent="0.2">
      <c r="J5915" s="525"/>
    </row>
    <row r="5916" spans="10:10" x14ac:dyDescent="0.2">
      <c r="J5916" s="525"/>
    </row>
    <row r="5917" spans="10:10" x14ac:dyDescent="0.2">
      <c r="J5917" s="525"/>
    </row>
    <row r="5918" spans="10:10" x14ac:dyDescent="0.2">
      <c r="J5918" s="525"/>
    </row>
    <row r="5919" spans="10:10" x14ac:dyDescent="0.2">
      <c r="J5919" s="525"/>
    </row>
    <row r="5920" spans="10:10" x14ac:dyDescent="0.2">
      <c r="J5920" s="525"/>
    </row>
    <row r="5921" spans="10:10" x14ac:dyDescent="0.2">
      <c r="J5921" s="525"/>
    </row>
    <row r="5922" spans="10:10" x14ac:dyDescent="0.2">
      <c r="J5922" s="525"/>
    </row>
    <row r="5923" spans="10:10" x14ac:dyDescent="0.2">
      <c r="J5923" s="525"/>
    </row>
    <row r="5924" spans="10:10" x14ac:dyDescent="0.2">
      <c r="J5924" s="525"/>
    </row>
    <row r="5925" spans="10:10" x14ac:dyDescent="0.2">
      <c r="J5925" s="525"/>
    </row>
    <row r="5926" spans="10:10" x14ac:dyDescent="0.2">
      <c r="J5926" s="525"/>
    </row>
    <row r="5927" spans="10:10" x14ac:dyDescent="0.2">
      <c r="J5927" s="525"/>
    </row>
    <row r="5928" spans="10:10" x14ac:dyDescent="0.2">
      <c r="J5928" s="525"/>
    </row>
    <row r="5929" spans="10:10" x14ac:dyDescent="0.2">
      <c r="J5929" s="525"/>
    </row>
    <row r="5930" spans="10:10" x14ac:dyDescent="0.2">
      <c r="J5930" s="525"/>
    </row>
    <row r="5931" spans="10:10" x14ac:dyDescent="0.2">
      <c r="J5931" s="525"/>
    </row>
    <row r="5932" spans="10:10" x14ac:dyDescent="0.2">
      <c r="J5932" s="525"/>
    </row>
    <row r="5933" spans="10:10" x14ac:dyDescent="0.2">
      <c r="J5933" s="525"/>
    </row>
    <row r="5934" spans="10:10" x14ac:dyDescent="0.2">
      <c r="J5934" s="525"/>
    </row>
    <row r="5935" spans="10:10" x14ac:dyDescent="0.2">
      <c r="J5935" s="525"/>
    </row>
    <row r="5936" spans="10:10" x14ac:dyDescent="0.2">
      <c r="J5936" s="525"/>
    </row>
    <row r="5937" spans="10:10" x14ac:dyDescent="0.2">
      <c r="J5937" s="525"/>
    </row>
    <row r="5938" spans="10:10" x14ac:dyDescent="0.2">
      <c r="J5938" s="525"/>
    </row>
    <row r="5939" spans="10:10" x14ac:dyDescent="0.2">
      <c r="J5939" s="525"/>
    </row>
    <row r="5940" spans="10:10" x14ac:dyDescent="0.2">
      <c r="J5940" s="525"/>
    </row>
    <row r="5941" spans="10:10" x14ac:dyDescent="0.2">
      <c r="J5941" s="525"/>
    </row>
    <row r="5942" spans="10:10" x14ac:dyDescent="0.2">
      <c r="J5942" s="525"/>
    </row>
    <row r="5943" spans="10:10" x14ac:dyDescent="0.2">
      <c r="J5943" s="525"/>
    </row>
    <row r="5944" spans="10:10" x14ac:dyDescent="0.2">
      <c r="J5944" s="525"/>
    </row>
    <row r="5945" spans="10:10" x14ac:dyDescent="0.2">
      <c r="J5945" s="525"/>
    </row>
    <row r="5946" spans="10:10" x14ac:dyDescent="0.2">
      <c r="J5946" s="525"/>
    </row>
    <row r="5947" spans="10:10" x14ac:dyDescent="0.2">
      <c r="J5947" s="525"/>
    </row>
    <row r="5948" spans="10:10" x14ac:dyDescent="0.2">
      <c r="J5948" s="525"/>
    </row>
    <row r="5949" spans="10:10" x14ac:dyDescent="0.2">
      <c r="J5949" s="525"/>
    </row>
    <row r="5950" spans="10:10" x14ac:dyDescent="0.2">
      <c r="J5950" s="525"/>
    </row>
    <row r="5951" spans="10:10" x14ac:dyDescent="0.2">
      <c r="J5951" s="525"/>
    </row>
    <row r="5952" spans="10:10" x14ac:dyDescent="0.2">
      <c r="J5952" s="525"/>
    </row>
    <row r="5953" spans="10:10" x14ac:dyDescent="0.2">
      <c r="J5953" s="525"/>
    </row>
    <row r="5954" spans="10:10" x14ac:dyDescent="0.2">
      <c r="J5954" s="525"/>
    </row>
    <row r="5955" spans="10:10" x14ac:dyDescent="0.2">
      <c r="J5955" s="525"/>
    </row>
    <row r="5956" spans="10:10" x14ac:dyDescent="0.2">
      <c r="J5956" s="525"/>
    </row>
    <row r="5957" spans="10:10" x14ac:dyDescent="0.2">
      <c r="J5957" s="525"/>
    </row>
    <row r="5958" spans="10:10" x14ac:dyDescent="0.2">
      <c r="J5958" s="525"/>
    </row>
    <row r="5959" spans="10:10" x14ac:dyDescent="0.2">
      <c r="J5959" s="525"/>
    </row>
    <row r="5960" spans="10:10" x14ac:dyDescent="0.2">
      <c r="J5960" s="525"/>
    </row>
    <row r="5961" spans="10:10" x14ac:dyDescent="0.2">
      <c r="J5961" s="525"/>
    </row>
    <row r="5962" spans="10:10" x14ac:dyDescent="0.2">
      <c r="J5962" s="525"/>
    </row>
    <row r="5963" spans="10:10" x14ac:dyDescent="0.2">
      <c r="J5963" s="525"/>
    </row>
    <row r="5964" spans="10:10" x14ac:dyDescent="0.2">
      <c r="J5964" s="525"/>
    </row>
    <row r="5965" spans="10:10" x14ac:dyDescent="0.2">
      <c r="J5965" s="525"/>
    </row>
    <row r="5966" spans="10:10" x14ac:dyDescent="0.2">
      <c r="J5966" s="525"/>
    </row>
    <row r="5967" spans="10:10" x14ac:dyDescent="0.2">
      <c r="J5967" s="525"/>
    </row>
    <row r="5968" spans="10:10" x14ac:dyDescent="0.2">
      <c r="J5968" s="525"/>
    </row>
    <row r="5969" spans="10:10" x14ac:dyDescent="0.2">
      <c r="J5969" s="525"/>
    </row>
    <row r="5970" spans="10:10" x14ac:dyDescent="0.2">
      <c r="J5970" s="525"/>
    </row>
    <row r="5971" spans="10:10" x14ac:dyDescent="0.2">
      <c r="J5971" s="525"/>
    </row>
    <row r="5972" spans="10:10" x14ac:dyDescent="0.2">
      <c r="J5972" s="525"/>
    </row>
    <row r="5973" spans="10:10" x14ac:dyDescent="0.2">
      <c r="J5973" s="525"/>
    </row>
    <row r="5974" spans="10:10" x14ac:dyDescent="0.2">
      <c r="J5974" s="525"/>
    </row>
    <row r="5975" spans="10:10" x14ac:dyDescent="0.2">
      <c r="J5975" s="525"/>
    </row>
    <row r="5976" spans="10:10" x14ac:dyDescent="0.2">
      <c r="J5976" s="525"/>
    </row>
    <row r="5977" spans="10:10" x14ac:dyDescent="0.2">
      <c r="J5977" s="525"/>
    </row>
    <row r="5978" spans="10:10" x14ac:dyDescent="0.2">
      <c r="J5978" s="525"/>
    </row>
    <row r="5979" spans="10:10" x14ac:dyDescent="0.2">
      <c r="J5979" s="525"/>
    </row>
    <row r="5980" spans="10:10" x14ac:dyDescent="0.2">
      <c r="J5980" s="525"/>
    </row>
    <row r="5981" spans="10:10" x14ac:dyDescent="0.2">
      <c r="J5981" s="525"/>
    </row>
    <row r="5982" spans="10:10" x14ac:dyDescent="0.2">
      <c r="J5982" s="525"/>
    </row>
    <row r="5983" spans="10:10" x14ac:dyDescent="0.2">
      <c r="J5983" s="525"/>
    </row>
    <row r="5984" spans="10:10" x14ac:dyDescent="0.2">
      <c r="J5984" s="525"/>
    </row>
    <row r="5985" spans="10:10" x14ac:dyDescent="0.2">
      <c r="J5985" s="525"/>
    </row>
    <row r="5986" spans="10:10" x14ac:dyDescent="0.2">
      <c r="J5986" s="525"/>
    </row>
    <row r="5987" spans="10:10" x14ac:dyDescent="0.2">
      <c r="J5987" s="525"/>
    </row>
    <row r="5988" spans="10:10" x14ac:dyDescent="0.2">
      <c r="J5988" s="525"/>
    </row>
    <row r="5989" spans="10:10" x14ac:dyDescent="0.2">
      <c r="J5989" s="525"/>
    </row>
    <row r="5990" spans="10:10" x14ac:dyDescent="0.2">
      <c r="J5990" s="525"/>
    </row>
    <row r="5991" spans="10:10" x14ac:dyDescent="0.2">
      <c r="J5991" s="525"/>
    </row>
    <row r="5992" spans="10:10" x14ac:dyDescent="0.2">
      <c r="J5992" s="525"/>
    </row>
    <row r="5993" spans="10:10" x14ac:dyDescent="0.2">
      <c r="J5993" s="525"/>
    </row>
    <row r="5994" spans="10:10" x14ac:dyDescent="0.2">
      <c r="J5994" s="525"/>
    </row>
    <row r="5995" spans="10:10" x14ac:dyDescent="0.2">
      <c r="J5995" s="525"/>
    </row>
    <row r="5996" spans="10:10" x14ac:dyDescent="0.2">
      <c r="J5996" s="525"/>
    </row>
    <row r="5997" spans="10:10" x14ac:dyDescent="0.2">
      <c r="J5997" s="525"/>
    </row>
    <row r="5998" spans="10:10" x14ac:dyDescent="0.2">
      <c r="J5998" s="525"/>
    </row>
    <row r="5999" spans="10:10" x14ac:dyDescent="0.2">
      <c r="J5999" s="525"/>
    </row>
    <row r="6000" spans="10:10" x14ac:dyDescent="0.2">
      <c r="J6000" s="525"/>
    </row>
    <row r="6001" spans="10:10" x14ac:dyDescent="0.2">
      <c r="J6001" s="525"/>
    </row>
    <row r="6002" spans="10:10" x14ac:dyDescent="0.2">
      <c r="J6002" s="525"/>
    </row>
    <row r="6003" spans="10:10" x14ac:dyDescent="0.2">
      <c r="J6003" s="525"/>
    </row>
    <row r="6004" spans="10:10" x14ac:dyDescent="0.2">
      <c r="J6004" s="525"/>
    </row>
    <row r="6005" spans="10:10" x14ac:dyDescent="0.2">
      <c r="J6005" s="525"/>
    </row>
    <row r="6006" spans="10:10" x14ac:dyDescent="0.2">
      <c r="J6006" s="525"/>
    </row>
    <row r="6007" spans="10:10" x14ac:dyDescent="0.2">
      <c r="J6007" s="525"/>
    </row>
    <row r="6008" spans="10:10" x14ac:dyDescent="0.2">
      <c r="J6008" s="525"/>
    </row>
    <row r="6009" spans="10:10" x14ac:dyDescent="0.2">
      <c r="J6009" s="525"/>
    </row>
    <row r="6010" spans="10:10" x14ac:dyDescent="0.2">
      <c r="J6010" s="525"/>
    </row>
    <row r="6011" spans="10:10" x14ac:dyDescent="0.2">
      <c r="J6011" s="525"/>
    </row>
    <row r="6012" spans="10:10" x14ac:dyDescent="0.2">
      <c r="J6012" s="525"/>
    </row>
    <row r="6013" spans="10:10" x14ac:dyDescent="0.2">
      <c r="J6013" s="525"/>
    </row>
    <row r="6014" spans="10:10" x14ac:dyDescent="0.2">
      <c r="J6014" s="525"/>
    </row>
    <row r="6015" spans="10:10" x14ac:dyDescent="0.2">
      <c r="J6015" s="525"/>
    </row>
    <row r="6016" spans="10:10" x14ac:dyDescent="0.2">
      <c r="J6016" s="525"/>
    </row>
    <row r="6017" spans="10:10" x14ac:dyDescent="0.2">
      <c r="J6017" s="525"/>
    </row>
    <row r="6018" spans="10:10" x14ac:dyDescent="0.2">
      <c r="J6018" s="525"/>
    </row>
    <row r="6019" spans="10:10" x14ac:dyDescent="0.2">
      <c r="J6019" s="525"/>
    </row>
    <row r="6020" spans="10:10" x14ac:dyDescent="0.2">
      <c r="J6020" s="525"/>
    </row>
    <row r="6021" spans="10:10" x14ac:dyDescent="0.2">
      <c r="J6021" s="525"/>
    </row>
    <row r="6022" spans="10:10" x14ac:dyDescent="0.2">
      <c r="J6022" s="525"/>
    </row>
    <row r="6023" spans="10:10" x14ac:dyDescent="0.2">
      <c r="J6023" s="525"/>
    </row>
    <row r="6024" spans="10:10" x14ac:dyDescent="0.2">
      <c r="J6024" s="525"/>
    </row>
    <row r="6025" spans="10:10" x14ac:dyDescent="0.2">
      <c r="J6025" s="525"/>
    </row>
    <row r="6026" spans="10:10" x14ac:dyDescent="0.2">
      <c r="J6026" s="525"/>
    </row>
    <row r="6027" spans="10:10" x14ac:dyDescent="0.2">
      <c r="J6027" s="525"/>
    </row>
    <row r="6028" spans="10:10" x14ac:dyDescent="0.2">
      <c r="J6028" s="525"/>
    </row>
    <row r="6029" spans="10:10" x14ac:dyDescent="0.2">
      <c r="J6029" s="525"/>
    </row>
    <row r="6030" spans="10:10" x14ac:dyDescent="0.2">
      <c r="J6030" s="525"/>
    </row>
    <row r="6031" spans="10:10" x14ac:dyDescent="0.2">
      <c r="J6031" s="525"/>
    </row>
    <row r="6032" spans="10:10" x14ac:dyDescent="0.2">
      <c r="J6032" s="525"/>
    </row>
    <row r="6033" spans="10:10" x14ac:dyDescent="0.2">
      <c r="J6033" s="525"/>
    </row>
    <row r="6034" spans="10:10" x14ac:dyDescent="0.2">
      <c r="J6034" s="525"/>
    </row>
    <row r="6035" spans="10:10" x14ac:dyDescent="0.2">
      <c r="J6035" s="525"/>
    </row>
    <row r="6036" spans="10:10" x14ac:dyDescent="0.2">
      <c r="J6036" s="525"/>
    </row>
    <row r="6037" spans="10:10" x14ac:dyDescent="0.2">
      <c r="J6037" s="525"/>
    </row>
    <row r="6038" spans="10:10" x14ac:dyDescent="0.2">
      <c r="J6038" s="525"/>
    </row>
    <row r="6039" spans="10:10" x14ac:dyDescent="0.2">
      <c r="J6039" s="525"/>
    </row>
    <row r="6040" spans="10:10" x14ac:dyDescent="0.2">
      <c r="J6040" s="525"/>
    </row>
    <row r="6041" spans="10:10" x14ac:dyDescent="0.2">
      <c r="J6041" s="525"/>
    </row>
    <row r="6042" spans="10:10" x14ac:dyDescent="0.2">
      <c r="J6042" s="525"/>
    </row>
    <row r="6043" spans="10:10" x14ac:dyDescent="0.2">
      <c r="J6043" s="525"/>
    </row>
    <row r="6044" spans="10:10" x14ac:dyDescent="0.2">
      <c r="J6044" s="525"/>
    </row>
    <row r="6045" spans="10:10" x14ac:dyDescent="0.2">
      <c r="J6045" s="525"/>
    </row>
    <row r="6046" spans="10:10" x14ac:dyDescent="0.2">
      <c r="J6046" s="525"/>
    </row>
    <row r="6047" spans="10:10" x14ac:dyDescent="0.2">
      <c r="J6047" s="525"/>
    </row>
    <row r="6048" spans="10:10" x14ac:dyDescent="0.2">
      <c r="J6048" s="525"/>
    </row>
    <row r="6049" spans="10:10" x14ac:dyDescent="0.2">
      <c r="J6049" s="525"/>
    </row>
    <row r="6050" spans="10:10" x14ac:dyDescent="0.2">
      <c r="J6050" s="525"/>
    </row>
    <row r="6051" spans="10:10" x14ac:dyDescent="0.2">
      <c r="J6051" s="525"/>
    </row>
    <row r="6052" spans="10:10" x14ac:dyDescent="0.2">
      <c r="J6052" s="525"/>
    </row>
    <row r="6053" spans="10:10" x14ac:dyDescent="0.2">
      <c r="J6053" s="525"/>
    </row>
    <row r="6054" spans="10:10" x14ac:dyDescent="0.2">
      <c r="J6054" s="525"/>
    </row>
    <row r="6055" spans="10:10" x14ac:dyDescent="0.2">
      <c r="J6055" s="525"/>
    </row>
    <row r="6056" spans="10:10" x14ac:dyDescent="0.2">
      <c r="J6056" s="525"/>
    </row>
    <row r="6057" spans="10:10" x14ac:dyDescent="0.2">
      <c r="J6057" s="525"/>
    </row>
    <row r="6058" spans="10:10" x14ac:dyDescent="0.2">
      <c r="J6058" s="525"/>
    </row>
    <row r="6059" spans="10:10" x14ac:dyDescent="0.2">
      <c r="J6059" s="525"/>
    </row>
    <row r="6060" spans="10:10" x14ac:dyDescent="0.2">
      <c r="J6060" s="525"/>
    </row>
    <row r="6061" spans="10:10" x14ac:dyDescent="0.2">
      <c r="J6061" s="525"/>
    </row>
    <row r="6062" spans="10:10" x14ac:dyDescent="0.2">
      <c r="J6062" s="525"/>
    </row>
    <row r="6063" spans="10:10" x14ac:dyDescent="0.2">
      <c r="J6063" s="525"/>
    </row>
    <row r="6064" spans="10:10" x14ac:dyDescent="0.2">
      <c r="J6064" s="525"/>
    </row>
    <row r="6065" spans="10:10" x14ac:dyDescent="0.2">
      <c r="J6065" s="525"/>
    </row>
    <row r="6066" spans="10:10" x14ac:dyDescent="0.2">
      <c r="J6066" s="525"/>
    </row>
    <row r="6067" spans="10:10" x14ac:dyDescent="0.2">
      <c r="J6067" s="525"/>
    </row>
    <row r="6068" spans="10:10" x14ac:dyDescent="0.2">
      <c r="J6068" s="525"/>
    </row>
    <row r="6069" spans="10:10" x14ac:dyDescent="0.2">
      <c r="J6069" s="525"/>
    </row>
    <row r="6070" spans="10:10" x14ac:dyDescent="0.2">
      <c r="J6070" s="525"/>
    </row>
    <row r="6071" spans="10:10" x14ac:dyDescent="0.2">
      <c r="J6071" s="525"/>
    </row>
    <row r="6072" spans="10:10" x14ac:dyDescent="0.2">
      <c r="J6072" s="525"/>
    </row>
    <row r="6073" spans="10:10" x14ac:dyDescent="0.2">
      <c r="J6073" s="525"/>
    </row>
    <row r="6074" spans="10:10" x14ac:dyDescent="0.2">
      <c r="J6074" s="525"/>
    </row>
    <row r="6075" spans="10:10" x14ac:dyDescent="0.2">
      <c r="J6075" s="525"/>
    </row>
    <row r="6076" spans="10:10" x14ac:dyDescent="0.2">
      <c r="J6076" s="525"/>
    </row>
    <row r="6077" spans="10:10" x14ac:dyDescent="0.2">
      <c r="J6077" s="525"/>
    </row>
    <row r="6078" spans="10:10" x14ac:dyDescent="0.2">
      <c r="J6078" s="525"/>
    </row>
    <row r="6079" spans="10:10" x14ac:dyDescent="0.2">
      <c r="J6079" s="525"/>
    </row>
    <row r="6080" spans="10:10" x14ac:dyDescent="0.2">
      <c r="J6080" s="525"/>
    </row>
    <row r="6081" spans="10:10" x14ac:dyDescent="0.2">
      <c r="J6081" s="525"/>
    </row>
    <row r="6082" spans="10:10" x14ac:dyDescent="0.2">
      <c r="J6082" s="525"/>
    </row>
    <row r="6083" spans="10:10" x14ac:dyDescent="0.2">
      <c r="J6083" s="525"/>
    </row>
    <row r="6084" spans="10:10" x14ac:dyDescent="0.2">
      <c r="J6084" s="525"/>
    </row>
    <row r="6085" spans="10:10" x14ac:dyDescent="0.2">
      <c r="J6085" s="525"/>
    </row>
    <row r="6086" spans="10:10" x14ac:dyDescent="0.2">
      <c r="J6086" s="525"/>
    </row>
    <row r="6087" spans="10:10" x14ac:dyDescent="0.2">
      <c r="J6087" s="525"/>
    </row>
    <row r="6088" spans="10:10" x14ac:dyDescent="0.2">
      <c r="J6088" s="525"/>
    </row>
    <row r="6089" spans="10:10" x14ac:dyDescent="0.2">
      <c r="J6089" s="525"/>
    </row>
    <row r="6090" spans="10:10" x14ac:dyDescent="0.2">
      <c r="J6090" s="525"/>
    </row>
    <row r="6091" spans="10:10" x14ac:dyDescent="0.2">
      <c r="J6091" s="525"/>
    </row>
    <row r="6092" spans="10:10" x14ac:dyDescent="0.2">
      <c r="J6092" s="525"/>
    </row>
    <row r="6093" spans="10:10" x14ac:dyDescent="0.2">
      <c r="J6093" s="525"/>
    </row>
    <row r="6094" spans="10:10" x14ac:dyDescent="0.2">
      <c r="J6094" s="525"/>
    </row>
    <row r="6095" spans="10:10" x14ac:dyDescent="0.2">
      <c r="J6095" s="525"/>
    </row>
    <row r="6096" spans="10:10" x14ac:dyDescent="0.2">
      <c r="J6096" s="525"/>
    </row>
    <row r="6097" spans="10:10" x14ac:dyDescent="0.2">
      <c r="J6097" s="525"/>
    </row>
    <row r="6098" spans="10:10" x14ac:dyDescent="0.2">
      <c r="J6098" s="525"/>
    </row>
    <row r="6099" spans="10:10" x14ac:dyDescent="0.2">
      <c r="J6099" s="525"/>
    </row>
    <row r="6100" spans="10:10" x14ac:dyDescent="0.2">
      <c r="J6100" s="525"/>
    </row>
    <row r="6101" spans="10:10" x14ac:dyDescent="0.2">
      <c r="J6101" s="525"/>
    </row>
    <row r="6102" spans="10:10" x14ac:dyDescent="0.2">
      <c r="J6102" s="525"/>
    </row>
    <row r="6103" spans="10:10" x14ac:dyDescent="0.2">
      <c r="J6103" s="525"/>
    </row>
    <row r="6104" spans="10:10" x14ac:dyDescent="0.2">
      <c r="J6104" s="525"/>
    </row>
    <row r="6105" spans="10:10" x14ac:dyDescent="0.2">
      <c r="J6105" s="525"/>
    </row>
    <row r="6106" spans="10:10" x14ac:dyDescent="0.2">
      <c r="J6106" s="525"/>
    </row>
    <row r="6107" spans="10:10" x14ac:dyDescent="0.2">
      <c r="J6107" s="525"/>
    </row>
    <row r="6108" spans="10:10" x14ac:dyDescent="0.2">
      <c r="J6108" s="525"/>
    </row>
    <row r="6109" spans="10:10" x14ac:dyDescent="0.2">
      <c r="J6109" s="525"/>
    </row>
    <row r="6110" spans="10:10" x14ac:dyDescent="0.2">
      <c r="J6110" s="525"/>
    </row>
    <row r="6111" spans="10:10" x14ac:dyDescent="0.2">
      <c r="J6111" s="525"/>
    </row>
    <row r="6112" spans="10:10" x14ac:dyDescent="0.2">
      <c r="J6112" s="525"/>
    </row>
    <row r="6113" spans="10:10" x14ac:dyDescent="0.2">
      <c r="J6113" s="525"/>
    </row>
    <row r="6114" spans="10:10" x14ac:dyDescent="0.2">
      <c r="J6114" s="525"/>
    </row>
    <row r="6115" spans="10:10" x14ac:dyDescent="0.2">
      <c r="J6115" s="525"/>
    </row>
    <row r="6116" spans="10:10" x14ac:dyDescent="0.2">
      <c r="J6116" s="525"/>
    </row>
    <row r="6117" spans="10:10" x14ac:dyDescent="0.2">
      <c r="J6117" s="525"/>
    </row>
    <row r="6118" spans="10:10" x14ac:dyDescent="0.2">
      <c r="J6118" s="525"/>
    </row>
    <row r="6119" spans="10:10" x14ac:dyDescent="0.2">
      <c r="J6119" s="525"/>
    </row>
    <row r="6120" spans="10:10" x14ac:dyDescent="0.2">
      <c r="J6120" s="525"/>
    </row>
    <row r="6121" spans="10:10" x14ac:dyDescent="0.2">
      <c r="J6121" s="525"/>
    </row>
    <row r="6122" spans="10:10" x14ac:dyDescent="0.2">
      <c r="J6122" s="525"/>
    </row>
    <row r="6123" spans="10:10" x14ac:dyDescent="0.2">
      <c r="J6123" s="525"/>
    </row>
    <row r="6124" spans="10:10" x14ac:dyDescent="0.2">
      <c r="J6124" s="525"/>
    </row>
    <row r="6125" spans="10:10" x14ac:dyDescent="0.2">
      <c r="J6125" s="525"/>
    </row>
    <row r="6126" spans="10:10" x14ac:dyDescent="0.2">
      <c r="J6126" s="525"/>
    </row>
    <row r="6127" spans="10:10" x14ac:dyDescent="0.2">
      <c r="J6127" s="525"/>
    </row>
    <row r="6128" spans="10:10" x14ac:dyDescent="0.2">
      <c r="J6128" s="525"/>
    </row>
    <row r="6129" spans="10:10" x14ac:dyDescent="0.2">
      <c r="J6129" s="525"/>
    </row>
    <row r="6130" spans="10:10" x14ac:dyDescent="0.2">
      <c r="J6130" s="525"/>
    </row>
    <row r="6131" spans="10:10" x14ac:dyDescent="0.2">
      <c r="J6131" s="525"/>
    </row>
    <row r="6132" spans="10:10" x14ac:dyDescent="0.2">
      <c r="J6132" s="525"/>
    </row>
    <row r="6133" spans="10:10" x14ac:dyDescent="0.2">
      <c r="J6133" s="525"/>
    </row>
    <row r="6134" spans="10:10" x14ac:dyDescent="0.2">
      <c r="J6134" s="525"/>
    </row>
    <row r="6135" spans="10:10" x14ac:dyDescent="0.2">
      <c r="J6135" s="525"/>
    </row>
    <row r="6136" spans="10:10" x14ac:dyDescent="0.2">
      <c r="J6136" s="525"/>
    </row>
    <row r="6137" spans="10:10" x14ac:dyDescent="0.2">
      <c r="J6137" s="525"/>
    </row>
    <row r="6138" spans="10:10" x14ac:dyDescent="0.2">
      <c r="J6138" s="525"/>
    </row>
    <row r="6139" spans="10:10" x14ac:dyDescent="0.2">
      <c r="J6139" s="525"/>
    </row>
    <row r="6140" spans="10:10" x14ac:dyDescent="0.2">
      <c r="J6140" s="525"/>
    </row>
    <row r="6141" spans="10:10" x14ac:dyDescent="0.2">
      <c r="J6141" s="525"/>
    </row>
    <row r="6142" spans="10:10" x14ac:dyDescent="0.2">
      <c r="J6142" s="525"/>
    </row>
    <row r="6143" spans="10:10" x14ac:dyDescent="0.2">
      <c r="J6143" s="525"/>
    </row>
    <row r="6144" spans="10:10" x14ac:dyDescent="0.2">
      <c r="J6144" s="525"/>
    </row>
    <row r="6145" spans="10:10" x14ac:dyDescent="0.2">
      <c r="J6145" s="525"/>
    </row>
    <row r="6146" spans="10:10" x14ac:dyDescent="0.2">
      <c r="J6146" s="525"/>
    </row>
    <row r="6147" spans="10:10" x14ac:dyDescent="0.2">
      <c r="J6147" s="525"/>
    </row>
    <row r="6148" spans="10:10" x14ac:dyDescent="0.2">
      <c r="J6148" s="525"/>
    </row>
    <row r="6149" spans="10:10" x14ac:dyDescent="0.2">
      <c r="J6149" s="525"/>
    </row>
    <row r="6150" spans="10:10" x14ac:dyDescent="0.2">
      <c r="J6150" s="525"/>
    </row>
    <row r="6151" spans="10:10" x14ac:dyDescent="0.2">
      <c r="J6151" s="525"/>
    </row>
    <row r="6152" spans="10:10" x14ac:dyDescent="0.2">
      <c r="J6152" s="525"/>
    </row>
    <row r="6153" spans="10:10" x14ac:dyDescent="0.2">
      <c r="J6153" s="525"/>
    </row>
    <row r="6154" spans="10:10" x14ac:dyDescent="0.2">
      <c r="J6154" s="525"/>
    </row>
    <row r="6155" spans="10:10" x14ac:dyDescent="0.2">
      <c r="J6155" s="525"/>
    </row>
    <row r="6156" spans="10:10" x14ac:dyDescent="0.2">
      <c r="J6156" s="525"/>
    </row>
    <row r="6157" spans="10:10" x14ac:dyDescent="0.2">
      <c r="J6157" s="525"/>
    </row>
    <row r="6158" spans="10:10" x14ac:dyDescent="0.2">
      <c r="J6158" s="525"/>
    </row>
    <row r="6159" spans="10:10" x14ac:dyDescent="0.2">
      <c r="J6159" s="525"/>
    </row>
    <row r="6160" spans="10:10" x14ac:dyDescent="0.2">
      <c r="J6160" s="525"/>
    </row>
    <row r="6161" spans="10:10" x14ac:dyDescent="0.2">
      <c r="J6161" s="525"/>
    </row>
    <row r="6162" spans="10:10" x14ac:dyDescent="0.2">
      <c r="J6162" s="525"/>
    </row>
    <row r="6163" spans="10:10" x14ac:dyDescent="0.2">
      <c r="J6163" s="525"/>
    </row>
    <row r="6164" spans="10:10" x14ac:dyDescent="0.2">
      <c r="J6164" s="525"/>
    </row>
    <row r="6165" spans="10:10" x14ac:dyDescent="0.2">
      <c r="J6165" s="525"/>
    </row>
    <row r="6166" spans="10:10" x14ac:dyDescent="0.2">
      <c r="J6166" s="525"/>
    </row>
    <row r="6167" spans="10:10" x14ac:dyDescent="0.2">
      <c r="J6167" s="525"/>
    </row>
    <row r="6168" spans="10:10" x14ac:dyDescent="0.2">
      <c r="J6168" s="525"/>
    </row>
    <row r="6169" spans="10:10" x14ac:dyDescent="0.2">
      <c r="J6169" s="525"/>
    </row>
    <row r="6170" spans="10:10" x14ac:dyDescent="0.2">
      <c r="J6170" s="525"/>
    </row>
    <row r="6171" spans="10:10" x14ac:dyDescent="0.2">
      <c r="J6171" s="525"/>
    </row>
    <row r="6172" spans="10:10" x14ac:dyDescent="0.2">
      <c r="J6172" s="525"/>
    </row>
    <row r="6173" spans="10:10" x14ac:dyDescent="0.2">
      <c r="J6173" s="525"/>
    </row>
    <row r="6174" spans="10:10" x14ac:dyDescent="0.2">
      <c r="J6174" s="525"/>
    </row>
    <row r="6175" spans="10:10" x14ac:dyDescent="0.2">
      <c r="J6175" s="525"/>
    </row>
    <row r="6176" spans="10:10" x14ac:dyDescent="0.2">
      <c r="J6176" s="525"/>
    </row>
    <row r="6177" spans="10:10" x14ac:dyDescent="0.2">
      <c r="J6177" s="525"/>
    </row>
    <row r="6178" spans="10:10" x14ac:dyDescent="0.2">
      <c r="J6178" s="525"/>
    </row>
    <row r="6179" spans="10:10" x14ac:dyDescent="0.2">
      <c r="J6179" s="525"/>
    </row>
    <row r="6180" spans="10:10" x14ac:dyDescent="0.2">
      <c r="J6180" s="525"/>
    </row>
    <row r="6181" spans="10:10" x14ac:dyDescent="0.2">
      <c r="J6181" s="525"/>
    </row>
    <row r="6182" spans="10:10" x14ac:dyDescent="0.2">
      <c r="J6182" s="525"/>
    </row>
    <row r="6183" spans="10:10" x14ac:dyDescent="0.2">
      <c r="J6183" s="525"/>
    </row>
    <row r="6184" spans="10:10" x14ac:dyDescent="0.2">
      <c r="J6184" s="525"/>
    </row>
    <row r="6185" spans="10:10" x14ac:dyDescent="0.2">
      <c r="J6185" s="525"/>
    </row>
    <row r="6186" spans="10:10" x14ac:dyDescent="0.2">
      <c r="J6186" s="525"/>
    </row>
    <row r="6187" spans="10:10" x14ac:dyDescent="0.2">
      <c r="J6187" s="525"/>
    </row>
    <row r="6188" spans="10:10" x14ac:dyDescent="0.2">
      <c r="J6188" s="525"/>
    </row>
    <row r="6189" spans="10:10" x14ac:dyDescent="0.2">
      <c r="J6189" s="525"/>
    </row>
    <row r="6190" spans="10:10" x14ac:dyDescent="0.2">
      <c r="J6190" s="525"/>
    </row>
    <row r="6191" spans="10:10" x14ac:dyDescent="0.2">
      <c r="J6191" s="525"/>
    </row>
    <row r="6192" spans="10:10" x14ac:dyDescent="0.2">
      <c r="J6192" s="525"/>
    </row>
    <row r="6193" spans="10:10" x14ac:dyDescent="0.2">
      <c r="J6193" s="525"/>
    </row>
    <row r="6194" spans="10:10" x14ac:dyDescent="0.2">
      <c r="J6194" s="525"/>
    </row>
    <row r="6195" spans="10:10" x14ac:dyDescent="0.2">
      <c r="J6195" s="525"/>
    </row>
    <row r="6196" spans="10:10" x14ac:dyDescent="0.2">
      <c r="J6196" s="525"/>
    </row>
    <row r="6197" spans="10:10" x14ac:dyDescent="0.2">
      <c r="J6197" s="525"/>
    </row>
    <row r="6198" spans="10:10" x14ac:dyDescent="0.2">
      <c r="J6198" s="525"/>
    </row>
    <row r="6199" spans="10:10" x14ac:dyDescent="0.2">
      <c r="J6199" s="525"/>
    </row>
    <row r="6200" spans="10:10" x14ac:dyDescent="0.2">
      <c r="J6200" s="525"/>
    </row>
    <row r="6201" spans="10:10" x14ac:dyDescent="0.2">
      <c r="J6201" s="525"/>
    </row>
    <row r="6202" spans="10:10" x14ac:dyDescent="0.2">
      <c r="J6202" s="525"/>
    </row>
    <row r="6203" spans="10:10" x14ac:dyDescent="0.2">
      <c r="J6203" s="525"/>
    </row>
    <row r="6204" spans="10:10" x14ac:dyDescent="0.2">
      <c r="J6204" s="525"/>
    </row>
    <row r="6205" spans="10:10" x14ac:dyDescent="0.2">
      <c r="J6205" s="525"/>
    </row>
    <row r="6206" spans="10:10" x14ac:dyDescent="0.2">
      <c r="J6206" s="525"/>
    </row>
    <row r="6207" spans="10:10" x14ac:dyDescent="0.2">
      <c r="J6207" s="525"/>
    </row>
    <row r="6208" spans="10:10" x14ac:dyDescent="0.2">
      <c r="J6208" s="525"/>
    </row>
    <row r="6209" spans="10:10" x14ac:dyDescent="0.2">
      <c r="J6209" s="525"/>
    </row>
    <row r="6210" spans="10:10" x14ac:dyDescent="0.2">
      <c r="J6210" s="525"/>
    </row>
    <row r="6211" spans="10:10" x14ac:dyDescent="0.2">
      <c r="J6211" s="525"/>
    </row>
    <row r="6212" spans="10:10" x14ac:dyDescent="0.2">
      <c r="J6212" s="525"/>
    </row>
    <row r="6213" spans="10:10" x14ac:dyDescent="0.2">
      <c r="J6213" s="525"/>
    </row>
    <row r="6214" spans="10:10" x14ac:dyDescent="0.2">
      <c r="J6214" s="525"/>
    </row>
    <row r="6215" spans="10:10" x14ac:dyDescent="0.2">
      <c r="J6215" s="525"/>
    </row>
    <row r="6216" spans="10:10" x14ac:dyDescent="0.2">
      <c r="J6216" s="525"/>
    </row>
    <row r="6217" spans="10:10" x14ac:dyDescent="0.2">
      <c r="J6217" s="525"/>
    </row>
    <row r="6218" spans="10:10" x14ac:dyDescent="0.2">
      <c r="J6218" s="525"/>
    </row>
    <row r="6219" spans="10:10" x14ac:dyDescent="0.2">
      <c r="J6219" s="525"/>
    </row>
    <row r="6220" spans="10:10" x14ac:dyDescent="0.2">
      <c r="J6220" s="525"/>
    </row>
    <row r="6221" spans="10:10" x14ac:dyDescent="0.2">
      <c r="J6221" s="525"/>
    </row>
    <row r="6222" spans="10:10" x14ac:dyDescent="0.2">
      <c r="J6222" s="525"/>
    </row>
    <row r="6223" spans="10:10" x14ac:dyDescent="0.2">
      <c r="J6223" s="525"/>
    </row>
    <row r="6224" spans="10:10" x14ac:dyDescent="0.2">
      <c r="J6224" s="525"/>
    </row>
    <row r="6225" spans="10:10" x14ac:dyDescent="0.2">
      <c r="J6225" s="525"/>
    </row>
    <row r="6226" spans="10:10" x14ac:dyDescent="0.2">
      <c r="J6226" s="525"/>
    </row>
    <row r="6227" spans="10:10" x14ac:dyDescent="0.2">
      <c r="J6227" s="525"/>
    </row>
    <row r="6228" spans="10:10" x14ac:dyDescent="0.2">
      <c r="J6228" s="525"/>
    </row>
    <row r="6229" spans="10:10" x14ac:dyDescent="0.2">
      <c r="J6229" s="525"/>
    </row>
    <row r="6230" spans="10:10" x14ac:dyDescent="0.2">
      <c r="J6230" s="525"/>
    </row>
    <row r="6231" spans="10:10" x14ac:dyDescent="0.2">
      <c r="J6231" s="525"/>
    </row>
    <row r="6232" spans="10:10" x14ac:dyDescent="0.2">
      <c r="J6232" s="525"/>
    </row>
    <row r="6233" spans="10:10" x14ac:dyDescent="0.2">
      <c r="J6233" s="525"/>
    </row>
    <row r="6234" spans="10:10" x14ac:dyDescent="0.2">
      <c r="J6234" s="525"/>
    </row>
    <row r="6235" spans="10:10" x14ac:dyDescent="0.2">
      <c r="J6235" s="525"/>
    </row>
    <row r="6236" spans="10:10" x14ac:dyDescent="0.2">
      <c r="J6236" s="525"/>
    </row>
    <row r="6237" spans="10:10" x14ac:dyDescent="0.2">
      <c r="J6237" s="525"/>
    </row>
    <row r="6238" spans="10:10" x14ac:dyDescent="0.2">
      <c r="J6238" s="525"/>
    </row>
    <row r="6239" spans="10:10" x14ac:dyDescent="0.2">
      <c r="J6239" s="525"/>
    </row>
    <row r="6240" spans="10:10" x14ac:dyDescent="0.2">
      <c r="J6240" s="525"/>
    </row>
    <row r="6241" spans="10:10" x14ac:dyDescent="0.2">
      <c r="J6241" s="525"/>
    </row>
    <row r="6242" spans="10:10" x14ac:dyDescent="0.2">
      <c r="J6242" s="525"/>
    </row>
    <row r="6243" spans="10:10" x14ac:dyDescent="0.2">
      <c r="J6243" s="525"/>
    </row>
    <row r="6244" spans="10:10" x14ac:dyDescent="0.2">
      <c r="J6244" s="525"/>
    </row>
    <row r="6245" spans="10:10" x14ac:dyDescent="0.2">
      <c r="J6245" s="525"/>
    </row>
    <row r="6246" spans="10:10" x14ac:dyDescent="0.2">
      <c r="J6246" s="525"/>
    </row>
    <row r="6247" spans="10:10" x14ac:dyDescent="0.2">
      <c r="J6247" s="525"/>
    </row>
    <row r="6248" spans="10:10" x14ac:dyDescent="0.2">
      <c r="J6248" s="525"/>
    </row>
    <row r="6249" spans="10:10" x14ac:dyDescent="0.2">
      <c r="J6249" s="525"/>
    </row>
    <row r="6250" spans="10:10" x14ac:dyDescent="0.2">
      <c r="J6250" s="525"/>
    </row>
    <row r="6251" spans="10:10" x14ac:dyDescent="0.2">
      <c r="J6251" s="525"/>
    </row>
    <row r="6252" spans="10:10" x14ac:dyDescent="0.2">
      <c r="J6252" s="525"/>
    </row>
    <row r="6253" spans="10:10" x14ac:dyDescent="0.2">
      <c r="J6253" s="525"/>
    </row>
    <row r="6254" spans="10:10" x14ac:dyDescent="0.2">
      <c r="J6254" s="525"/>
    </row>
    <row r="6255" spans="10:10" x14ac:dyDescent="0.2">
      <c r="J6255" s="525"/>
    </row>
    <row r="6256" spans="10:10" x14ac:dyDescent="0.2">
      <c r="J6256" s="525"/>
    </row>
    <row r="6257" spans="10:10" x14ac:dyDescent="0.2">
      <c r="J6257" s="525"/>
    </row>
    <row r="6258" spans="10:10" x14ac:dyDescent="0.2">
      <c r="J6258" s="525"/>
    </row>
    <row r="6259" spans="10:10" x14ac:dyDescent="0.2">
      <c r="J6259" s="525"/>
    </row>
    <row r="6260" spans="10:10" x14ac:dyDescent="0.2">
      <c r="J6260" s="525"/>
    </row>
    <row r="6261" spans="10:10" x14ac:dyDescent="0.2">
      <c r="J6261" s="525"/>
    </row>
    <row r="6262" spans="10:10" x14ac:dyDescent="0.2">
      <c r="J6262" s="525"/>
    </row>
    <row r="6263" spans="10:10" x14ac:dyDescent="0.2">
      <c r="J6263" s="525"/>
    </row>
    <row r="6264" spans="10:10" x14ac:dyDescent="0.2">
      <c r="J6264" s="525"/>
    </row>
    <row r="6265" spans="10:10" x14ac:dyDescent="0.2">
      <c r="J6265" s="525"/>
    </row>
    <row r="6266" spans="10:10" x14ac:dyDescent="0.2">
      <c r="J6266" s="525"/>
    </row>
    <row r="6267" spans="10:10" x14ac:dyDescent="0.2">
      <c r="J6267" s="525"/>
    </row>
    <row r="6268" spans="10:10" x14ac:dyDescent="0.2">
      <c r="J6268" s="525"/>
    </row>
    <row r="6269" spans="10:10" x14ac:dyDescent="0.2">
      <c r="J6269" s="525"/>
    </row>
    <row r="6270" spans="10:10" x14ac:dyDescent="0.2">
      <c r="J6270" s="525"/>
    </row>
    <row r="6271" spans="10:10" x14ac:dyDescent="0.2">
      <c r="J6271" s="525"/>
    </row>
    <row r="6272" spans="10:10" x14ac:dyDescent="0.2">
      <c r="J6272" s="525"/>
    </row>
    <row r="6273" spans="10:10" x14ac:dyDescent="0.2">
      <c r="J6273" s="525"/>
    </row>
    <row r="6274" spans="10:10" x14ac:dyDescent="0.2">
      <c r="J6274" s="525"/>
    </row>
    <row r="6275" spans="10:10" x14ac:dyDescent="0.2">
      <c r="J6275" s="525"/>
    </row>
    <row r="6276" spans="10:10" x14ac:dyDescent="0.2">
      <c r="J6276" s="525"/>
    </row>
    <row r="6277" spans="10:10" x14ac:dyDescent="0.2">
      <c r="J6277" s="525"/>
    </row>
    <row r="6278" spans="10:10" x14ac:dyDescent="0.2">
      <c r="J6278" s="525"/>
    </row>
    <row r="6279" spans="10:10" x14ac:dyDescent="0.2">
      <c r="J6279" s="525"/>
    </row>
    <row r="6280" spans="10:10" x14ac:dyDescent="0.2">
      <c r="J6280" s="525"/>
    </row>
    <row r="6281" spans="10:10" x14ac:dyDescent="0.2">
      <c r="J6281" s="525"/>
    </row>
    <row r="6282" spans="10:10" x14ac:dyDescent="0.2">
      <c r="J6282" s="525"/>
    </row>
    <row r="6283" spans="10:10" x14ac:dyDescent="0.2">
      <c r="J6283" s="525"/>
    </row>
    <row r="6284" spans="10:10" x14ac:dyDescent="0.2">
      <c r="J6284" s="525"/>
    </row>
    <row r="6285" spans="10:10" x14ac:dyDescent="0.2">
      <c r="J6285" s="525"/>
    </row>
    <row r="6286" spans="10:10" x14ac:dyDescent="0.2">
      <c r="J6286" s="525"/>
    </row>
    <row r="6287" spans="10:10" x14ac:dyDescent="0.2">
      <c r="J6287" s="525"/>
    </row>
    <row r="6288" spans="10:10" x14ac:dyDescent="0.2">
      <c r="J6288" s="525"/>
    </row>
    <row r="6289" spans="10:10" x14ac:dyDescent="0.2">
      <c r="J6289" s="525"/>
    </row>
    <row r="6290" spans="10:10" x14ac:dyDescent="0.2">
      <c r="J6290" s="525"/>
    </row>
    <row r="6291" spans="10:10" x14ac:dyDescent="0.2">
      <c r="J6291" s="525"/>
    </row>
    <row r="6292" spans="10:10" x14ac:dyDescent="0.2">
      <c r="J6292" s="525"/>
    </row>
    <row r="6293" spans="10:10" x14ac:dyDescent="0.2">
      <c r="J6293" s="525"/>
    </row>
    <row r="6294" spans="10:10" x14ac:dyDescent="0.2">
      <c r="J6294" s="525"/>
    </row>
    <row r="6295" spans="10:10" x14ac:dyDescent="0.2">
      <c r="J6295" s="525"/>
    </row>
    <row r="6296" spans="10:10" x14ac:dyDescent="0.2">
      <c r="J6296" s="525"/>
    </row>
    <row r="6297" spans="10:10" x14ac:dyDescent="0.2">
      <c r="J6297" s="525"/>
    </row>
    <row r="6298" spans="10:10" x14ac:dyDescent="0.2">
      <c r="J6298" s="525"/>
    </row>
    <row r="6299" spans="10:10" x14ac:dyDescent="0.2">
      <c r="J6299" s="525"/>
    </row>
    <row r="6300" spans="10:10" x14ac:dyDescent="0.2">
      <c r="J6300" s="525"/>
    </row>
    <row r="6301" spans="10:10" x14ac:dyDescent="0.2">
      <c r="J6301" s="525"/>
    </row>
    <row r="6302" spans="10:10" x14ac:dyDescent="0.2">
      <c r="J6302" s="525"/>
    </row>
    <row r="6303" spans="10:10" x14ac:dyDescent="0.2">
      <c r="J6303" s="525"/>
    </row>
    <row r="6304" spans="10:10" x14ac:dyDescent="0.2">
      <c r="J6304" s="525"/>
    </row>
    <row r="6305" spans="10:10" x14ac:dyDescent="0.2">
      <c r="J6305" s="525"/>
    </row>
    <row r="6306" spans="10:10" x14ac:dyDescent="0.2">
      <c r="J6306" s="525"/>
    </row>
    <row r="6307" spans="10:10" x14ac:dyDescent="0.2">
      <c r="J6307" s="525"/>
    </row>
    <row r="6308" spans="10:10" x14ac:dyDescent="0.2">
      <c r="J6308" s="525"/>
    </row>
    <row r="6309" spans="10:10" x14ac:dyDescent="0.2">
      <c r="J6309" s="525"/>
    </row>
    <row r="6310" spans="10:10" x14ac:dyDescent="0.2">
      <c r="J6310" s="525"/>
    </row>
    <row r="6311" spans="10:10" x14ac:dyDescent="0.2">
      <c r="J6311" s="525"/>
    </row>
    <row r="6312" spans="10:10" x14ac:dyDescent="0.2">
      <c r="J6312" s="525"/>
    </row>
    <row r="6313" spans="10:10" x14ac:dyDescent="0.2">
      <c r="J6313" s="525"/>
    </row>
    <row r="6314" spans="10:10" x14ac:dyDescent="0.2">
      <c r="J6314" s="525"/>
    </row>
    <row r="6315" spans="10:10" x14ac:dyDescent="0.2">
      <c r="J6315" s="525"/>
    </row>
    <row r="6316" spans="10:10" x14ac:dyDescent="0.2">
      <c r="J6316" s="525"/>
    </row>
    <row r="6317" spans="10:10" x14ac:dyDescent="0.2">
      <c r="J6317" s="525"/>
    </row>
    <row r="6318" spans="10:10" x14ac:dyDescent="0.2">
      <c r="J6318" s="525"/>
    </row>
    <row r="6319" spans="10:10" x14ac:dyDescent="0.2">
      <c r="J6319" s="525"/>
    </row>
    <row r="6320" spans="10:10" x14ac:dyDescent="0.2">
      <c r="J6320" s="525"/>
    </row>
    <row r="6321" spans="10:10" x14ac:dyDescent="0.2">
      <c r="J6321" s="525"/>
    </row>
    <row r="6322" spans="10:10" x14ac:dyDescent="0.2">
      <c r="J6322" s="525"/>
    </row>
    <row r="6323" spans="10:10" x14ac:dyDescent="0.2">
      <c r="J6323" s="525"/>
    </row>
    <row r="6324" spans="10:10" x14ac:dyDescent="0.2">
      <c r="J6324" s="525"/>
    </row>
    <row r="6325" spans="10:10" x14ac:dyDescent="0.2">
      <c r="J6325" s="525"/>
    </row>
    <row r="6326" spans="10:10" x14ac:dyDescent="0.2">
      <c r="J6326" s="525"/>
    </row>
    <row r="6327" spans="10:10" x14ac:dyDescent="0.2">
      <c r="J6327" s="525"/>
    </row>
    <row r="6328" spans="10:10" x14ac:dyDescent="0.2">
      <c r="J6328" s="525"/>
    </row>
    <row r="6329" spans="10:10" x14ac:dyDescent="0.2">
      <c r="J6329" s="525"/>
    </row>
    <row r="6330" spans="10:10" x14ac:dyDescent="0.2">
      <c r="J6330" s="525"/>
    </row>
    <row r="6331" spans="10:10" x14ac:dyDescent="0.2">
      <c r="J6331" s="525"/>
    </row>
    <row r="6332" spans="10:10" x14ac:dyDescent="0.2">
      <c r="J6332" s="525"/>
    </row>
    <row r="6333" spans="10:10" x14ac:dyDescent="0.2">
      <c r="J6333" s="525"/>
    </row>
    <row r="6334" spans="10:10" x14ac:dyDescent="0.2">
      <c r="J6334" s="525"/>
    </row>
    <row r="6335" spans="10:10" x14ac:dyDescent="0.2">
      <c r="J6335" s="525"/>
    </row>
    <row r="6336" spans="10:10" x14ac:dyDescent="0.2">
      <c r="J6336" s="525"/>
    </row>
    <row r="6337" spans="10:10" x14ac:dyDescent="0.2">
      <c r="J6337" s="525"/>
    </row>
    <row r="6338" spans="10:10" x14ac:dyDescent="0.2">
      <c r="J6338" s="525"/>
    </row>
    <row r="6339" spans="10:10" x14ac:dyDescent="0.2">
      <c r="J6339" s="525"/>
    </row>
    <row r="6340" spans="10:10" x14ac:dyDescent="0.2">
      <c r="J6340" s="525"/>
    </row>
    <row r="6341" spans="10:10" x14ac:dyDescent="0.2">
      <c r="J6341" s="525"/>
    </row>
    <row r="6342" spans="10:10" x14ac:dyDescent="0.2">
      <c r="J6342" s="525"/>
    </row>
    <row r="6343" spans="10:10" x14ac:dyDescent="0.2">
      <c r="J6343" s="525"/>
    </row>
    <row r="6344" spans="10:10" x14ac:dyDescent="0.2">
      <c r="J6344" s="525"/>
    </row>
    <row r="6345" spans="10:10" x14ac:dyDescent="0.2">
      <c r="J6345" s="525"/>
    </row>
    <row r="6346" spans="10:10" x14ac:dyDescent="0.2">
      <c r="J6346" s="525"/>
    </row>
    <row r="6347" spans="10:10" x14ac:dyDescent="0.2">
      <c r="J6347" s="525"/>
    </row>
    <row r="6348" spans="10:10" x14ac:dyDescent="0.2">
      <c r="J6348" s="525"/>
    </row>
    <row r="6349" spans="10:10" x14ac:dyDescent="0.2">
      <c r="J6349" s="525"/>
    </row>
    <row r="6350" spans="10:10" x14ac:dyDescent="0.2">
      <c r="J6350" s="525"/>
    </row>
    <row r="6351" spans="10:10" x14ac:dyDescent="0.2">
      <c r="J6351" s="525"/>
    </row>
    <row r="6352" spans="10:10" x14ac:dyDescent="0.2">
      <c r="J6352" s="525"/>
    </row>
    <row r="6353" spans="10:10" x14ac:dyDescent="0.2">
      <c r="J6353" s="525"/>
    </row>
    <row r="6354" spans="10:10" x14ac:dyDescent="0.2">
      <c r="J6354" s="525"/>
    </row>
    <row r="6355" spans="10:10" x14ac:dyDescent="0.2">
      <c r="J6355" s="525"/>
    </row>
    <row r="6356" spans="10:10" x14ac:dyDescent="0.2">
      <c r="J6356" s="525"/>
    </row>
    <row r="6357" spans="10:10" x14ac:dyDescent="0.2">
      <c r="J6357" s="525"/>
    </row>
    <row r="6358" spans="10:10" x14ac:dyDescent="0.2">
      <c r="J6358" s="525"/>
    </row>
    <row r="6359" spans="10:10" x14ac:dyDescent="0.2">
      <c r="J6359" s="525"/>
    </row>
    <row r="6360" spans="10:10" x14ac:dyDescent="0.2">
      <c r="J6360" s="525"/>
    </row>
    <row r="6361" spans="10:10" x14ac:dyDescent="0.2">
      <c r="J6361" s="525"/>
    </row>
    <row r="6362" spans="10:10" x14ac:dyDescent="0.2">
      <c r="J6362" s="525"/>
    </row>
    <row r="6363" spans="10:10" x14ac:dyDescent="0.2">
      <c r="J6363" s="525"/>
    </row>
    <row r="6364" spans="10:10" x14ac:dyDescent="0.2">
      <c r="J6364" s="525"/>
    </row>
    <row r="6365" spans="10:10" x14ac:dyDescent="0.2">
      <c r="J6365" s="525"/>
    </row>
    <row r="6366" spans="10:10" x14ac:dyDescent="0.2">
      <c r="J6366" s="525"/>
    </row>
    <row r="6367" spans="10:10" x14ac:dyDescent="0.2">
      <c r="J6367" s="525"/>
    </row>
    <row r="6368" spans="10:10" x14ac:dyDescent="0.2">
      <c r="J6368" s="525"/>
    </row>
    <row r="6369" spans="10:10" x14ac:dyDescent="0.2">
      <c r="J6369" s="525"/>
    </row>
    <row r="6370" spans="10:10" x14ac:dyDescent="0.2">
      <c r="J6370" s="525"/>
    </row>
    <row r="6371" spans="10:10" x14ac:dyDescent="0.2">
      <c r="J6371" s="525"/>
    </row>
    <row r="6372" spans="10:10" x14ac:dyDescent="0.2">
      <c r="J6372" s="525"/>
    </row>
    <row r="6373" spans="10:10" x14ac:dyDescent="0.2">
      <c r="J6373" s="525"/>
    </row>
    <row r="6374" spans="10:10" x14ac:dyDescent="0.2">
      <c r="J6374" s="525"/>
    </row>
    <row r="6375" spans="10:10" x14ac:dyDescent="0.2">
      <c r="J6375" s="525"/>
    </row>
    <row r="6376" spans="10:10" x14ac:dyDescent="0.2">
      <c r="J6376" s="525"/>
    </row>
    <row r="6377" spans="10:10" x14ac:dyDescent="0.2">
      <c r="J6377" s="525"/>
    </row>
    <row r="6378" spans="10:10" x14ac:dyDescent="0.2">
      <c r="J6378" s="525"/>
    </row>
    <row r="6379" spans="10:10" x14ac:dyDescent="0.2">
      <c r="J6379" s="525"/>
    </row>
    <row r="6380" spans="10:10" x14ac:dyDescent="0.2">
      <c r="J6380" s="525"/>
    </row>
    <row r="6381" spans="10:10" x14ac:dyDescent="0.2">
      <c r="J6381" s="525"/>
    </row>
    <row r="6382" spans="10:10" x14ac:dyDescent="0.2">
      <c r="J6382" s="525"/>
    </row>
    <row r="6383" spans="10:10" x14ac:dyDescent="0.2">
      <c r="J6383" s="525"/>
    </row>
    <row r="6384" spans="10:10" x14ac:dyDescent="0.2">
      <c r="J6384" s="525"/>
    </row>
    <row r="6385" spans="10:10" x14ac:dyDescent="0.2">
      <c r="J6385" s="525"/>
    </row>
    <row r="6386" spans="10:10" x14ac:dyDescent="0.2">
      <c r="J6386" s="525"/>
    </row>
    <row r="6387" spans="10:10" x14ac:dyDescent="0.2">
      <c r="J6387" s="525"/>
    </row>
    <row r="6388" spans="10:10" x14ac:dyDescent="0.2">
      <c r="J6388" s="525"/>
    </row>
    <row r="6389" spans="10:10" x14ac:dyDescent="0.2">
      <c r="J6389" s="525"/>
    </row>
    <row r="6390" spans="10:10" x14ac:dyDescent="0.2">
      <c r="J6390" s="525"/>
    </row>
    <row r="6391" spans="10:10" x14ac:dyDescent="0.2">
      <c r="J6391" s="525"/>
    </row>
    <row r="6392" spans="10:10" x14ac:dyDescent="0.2">
      <c r="J6392" s="525"/>
    </row>
    <row r="6393" spans="10:10" x14ac:dyDescent="0.2">
      <c r="J6393" s="525"/>
    </row>
    <row r="6394" spans="10:10" x14ac:dyDescent="0.2">
      <c r="J6394" s="525"/>
    </row>
    <row r="6395" spans="10:10" x14ac:dyDescent="0.2">
      <c r="J6395" s="525"/>
    </row>
    <row r="6396" spans="10:10" x14ac:dyDescent="0.2">
      <c r="J6396" s="525"/>
    </row>
    <row r="6397" spans="10:10" x14ac:dyDescent="0.2">
      <c r="J6397" s="525"/>
    </row>
    <row r="6398" spans="10:10" x14ac:dyDescent="0.2">
      <c r="J6398" s="525"/>
    </row>
    <row r="6399" spans="10:10" x14ac:dyDescent="0.2">
      <c r="J6399" s="525"/>
    </row>
    <row r="6400" spans="10:10" x14ac:dyDescent="0.2">
      <c r="J6400" s="525"/>
    </row>
    <row r="6401" spans="10:10" x14ac:dyDescent="0.2">
      <c r="J6401" s="525"/>
    </row>
    <row r="6402" spans="10:10" x14ac:dyDescent="0.2">
      <c r="J6402" s="525"/>
    </row>
    <row r="6403" spans="10:10" x14ac:dyDescent="0.2">
      <c r="J6403" s="525"/>
    </row>
    <row r="6404" spans="10:10" x14ac:dyDescent="0.2">
      <c r="J6404" s="525"/>
    </row>
    <row r="6405" spans="10:10" x14ac:dyDescent="0.2">
      <c r="J6405" s="525"/>
    </row>
    <row r="6406" spans="10:10" x14ac:dyDescent="0.2">
      <c r="J6406" s="525"/>
    </row>
    <row r="6407" spans="10:10" x14ac:dyDescent="0.2">
      <c r="J6407" s="525"/>
    </row>
    <row r="6408" spans="10:10" x14ac:dyDescent="0.2">
      <c r="J6408" s="525"/>
    </row>
    <row r="6409" spans="10:10" x14ac:dyDescent="0.2">
      <c r="J6409" s="525"/>
    </row>
    <row r="6410" spans="10:10" x14ac:dyDescent="0.2">
      <c r="J6410" s="525"/>
    </row>
    <row r="6411" spans="10:10" x14ac:dyDescent="0.2">
      <c r="J6411" s="525"/>
    </row>
    <row r="6412" spans="10:10" x14ac:dyDescent="0.2">
      <c r="J6412" s="525"/>
    </row>
    <row r="6413" spans="10:10" x14ac:dyDescent="0.2">
      <c r="J6413" s="525"/>
    </row>
    <row r="6414" spans="10:10" x14ac:dyDescent="0.2">
      <c r="J6414" s="525"/>
    </row>
    <row r="6415" spans="10:10" x14ac:dyDescent="0.2">
      <c r="J6415" s="525"/>
    </row>
    <row r="6416" spans="10:10" x14ac:dyDescent="0.2">
      <c r="J6416" s="525"/>
    </row>
    <row r="6417" spans="10:10" x14ac:dyDescent="0.2">
      <c r="J6417" s="525"/>
    </row>
    <row r="6418" spans="10:10" x14ac:dyDescent="0.2">
      <c r="J6418" s="525"/>
    </row>
    <row r="6419" spans="10:10" x14ac:dyDescent="0.2">
      <c r="J6419" s="525"/>
    </row>
    <row r="6420" spans="10:10" x14ac:dyDescent="0.2">
      <c r="J6420" s="525"/>
    </row>
    <row r="6421" spans="10:10" x14ac:dyDescent="0.2">
      <c r="J6421" s="525"/>
    </row>
    <row r="6422" spans="10:10" x14ac:dyDescent="0.2">
      <c r="J6422" s="525"/>
    </row>
    <row r="6423" spans="10:10" x14ac:dyDescent="0.2">
      <c r="J6423" s="525"/>
    </row>
    <row r="6424" spans="10:10" x14ac:dyDescent="0.2">
      <c r="J6424" s="525"/>
    </row>
    <row r="6425" spans="10:10" x14ac:dyDescent="0.2">
      <c r="J6425" s="525"/>
    </row>
    <row r="6426" spans="10:10" x14ac:dyDescent="0.2">
      <c r="J6426" s="525"/>
    </row>
    <row r="6427" spans="10:10" x14ac:dyDescent="0.2">
      <c r="J6427" s="525"/>
    </row>
    <row r="6428" spans="10:10" x14ac:dyDescent="0.2">
      <c r="J6428" s="525"/>
    </row>
    <row r="6429" spans="10:10" x14ac:dyDescent="0.2">
      <c r="J6429" s="525"/>
    </row>
    <row r="6430" spans="10:10" x14ac:dyDescent="0.2">
      <c r="J6430" s="525"/>
    </row>
    <row r="6431" spans="10:10" x14ac:dyDescent="0.2">
      <c r="J6431" s="525"/>
    </row>
    <row r="6432" spans="10:10" x14ac:dyDescent="0.2">
      <c r="J6432" s="525"/>
    </row>
    <row r="6433" spans="10:10" x14ac:dyDescent="0.2">
      <c r="J6433" s="525"/>
    </row>
    <row r="6434" spans="10:10" x14ac:dyDescent="0.2">
      <c r="J6434" s="525"/>
    </row>
    <row r="6435" spans="10:10" x14ac:dyDescent="0.2">
      <c r="J6435" s="525"/>
    </row>
    <row r="6436" spans="10:10" x14ac:dyDescent="0.2">
      <c r="J6436" s="525"/>
    </row>
    <row r="6437" spans="10:10" x14ac:dyDescent="0.2">
      <c r="J6437" s="525"/>
    </row>
    <row r="6438" spans="10:10" x14ac:dyDescent="0.2">
      <c r="J6438" s="525"/>
    </row>
    <row r="6439" spans="10:10" x14ac:dyDescent="0.2">
      <c r="J6439" s="525"/>
    </row>
    <row r="6440" spans="10:10" x14ac:dyDescent="0.2">
      <c r="J6440" s="525"/>
    </row>
    <row r="6441" spans="10:10" x14ac:dyDescent="0.2">
      <c r="J6441" s="525"/>
    </row>
    <row r="6442" spans="10:10" x14ac:dyDescent="0.2">
      <c r="J6442" s="525"/>
    </row>
    <row r="6443" spans="10:10" x14ac:dyDescent="0.2">
      <c r="J6443" s="525"/>
    </row>
    <row r="6444" spans="10:10" x14ac:dyDescent="0.2">
      <c r="J6444" s="525"/>
    </row>
    <row r="6445" spans="10:10" x14ac:dyDescent="0.2">
      <c r="J6445" s="525"/>
    </row>
    <row r="6446" spans="10:10" x14ac:dyDescent="0.2">
      <c r="J6446" s="525"/>
    </row>
    <row r="6447" spans="10:10" x14ac:dyDescent="0.2">
      <c r="J6447" s="525"/>
    </row>
    <row r="6448" spans="10:10" x14ac:dyDescent="0.2">
      <c r="J6448" s="525"/>
    </row>
    <row r="6449" spans="10:10" x14ac:dyDescent="0.2">
      <c r="J6449" s="525"/>
    </row>
    <row r="6450" spans="10:10" x14ac:dyDescent="0.2">
      <c r="J6450" s="525"/>
    </row>
    <row r="6451" spans="10:10" x14ac:dyDescent="0.2">
      <c r="J6451" s="525"/>
    </row>
    <row r="6452" spans="10:10" x14ac:dyDescent="0.2">
      <c r="J6452" s="525"/>
    </row>
    <row r="6453" spans="10:10" x14ac:dyDescent="0.2">
      <c r="J6453" s="525"/>
    </row>
    <row r="6454" spans="10:10" x14ac:dyDescent="0.2">
      <c r="J6454" s="525"/>
    </row>
    <row r="6455" spans="10:10" x14ac:dyDescent="0.2">
      <c r="J6455" s="525"/>
    </row>
    <row r="6456" spans="10:10" x14ac:dyDescent="0.2">
      <c r="J6456" s="525"/>
    </row>
    <row r="6457" spans="10:10" x14ac:dyDescent="0.2">
      <c r="J6457" s="525"/>
    </row>
    <row r="6458" spans="10:10" x14ac:dyDescent="0.2">
      <c r="J6458" s="525"/>
    </row>
    <row r="6459" spans="10:10" x14ac:dyDescent="0.2">
      <c r="J6459" s="525"/>
    </row>
    <row r="6460" spans="10:10" x14ac:dyDescent="0.2">
      <c r="J6460" s="525"/>
    </row>
    <row r="6461" spans="10:10" x14ac:dyDescent="0.2">
      <c r="J6461" s="525"/>
    </row>
    <row r="6462" spans="10:10" x14ac:dyDescent="0.2">
      <c r="J6462" s="525"/>
    </row>
    <row r="6463" spans="10:10" x14ac:dyDescent="0.2">
      <c r="J6463" s="525"/>
    </row>
    <row r="6464" spans="10:10" x14ac:dyDescent="0.2">
      <c r="J6464" s="525"/>
    </row>
    <row r="6465" spans="10:10" x14ac:dyDescent="0.2">
      <c r="J6465" s="525"/>
    </row>
    <row r="6466" spans="10:10" x14ac:dyDescent="0.2">
      <c r="J6466" s="525"/>
    </row>
    <row r="6467" spans="10:10" x14ac:dyDescent="0.2">
      <c r="J6467" s="525"/>
    </row>
    <row r="6468" spans="10:10" x14ac:dyDescent="0.2">
      <c r="J6468" s="525"/>
    </row>
    <row r="6469" spans="10:10" x14ac:dyDescent="0.2">
      <c r="J6469" s="525"/>
    </row>
    <row r="6470" spans="10:10" x14ac:dyDescent="0.2">
      <c r="J6470" s="525"/>
    </row>
    <row r="6471" spans="10:10" x14ac:dyDescent="0.2">
      <c r="J6471" s="525"/>
    </row>
    <row r="6472" spans="10:10" x14ac:dyDescent="0.2">
      <c r="J6472" s="525"/>
    </row>
    <row r="6473" spans="10:10" x14ac:dyDescent="0.2">
      <c r="J6473" s="525"/>
    </row>
    <row r="6474" spans="10:10" x14ac:dyDescent="0.2">
      <c r="J6474" s="525"/>
    </row>
    <row r="6475" spans="10:10" x14ac:dyDescent="0.2">
      <c r="J6475" s="525"/>
    </row>
    <row r="6476" spans="10:10" x14ac:dyDescent="0.2">
      <c r="J6476" s="525"/>
    </row>
    <row r="6477" spans="10:10" x14ac:dyDescent="0.2">
      <c r="J6477" s="525"/>
    </row>
    <row r="6478" spans="10:10" x14ac:dyDescent="0.2">
      <c r="J6478" s="525"/>
    </row>
    <row r="6479" spans="10:10" x14ac:dyDescent="0.2">
      <c r="J6479" s="525"/>
    </row>
    <row r="6480" spans="10:10" x14ac:dyDescent="0.2">
      <c r="J6480" s="525"/>
    </row>
    <row r="6481" spans="10:10" x14ac:dyDescent="0.2">
      <c r="J6481" s="525"/>
    </row>
    <row r="6482" spans="10:10" x14ac:dyDescent="0.2">
      <c r="J6482" s="525"/>
    </row>
    <row r="6483" spans="10:10" x14ac:dyDescent="0.2">
      <c r="J6483" s="525"/>
    </row>
    <row r="6484" spans="10:10" x14ac:dyDescent="0.2">
      <c r="J6484" s="525"/>
    </row>
    <row r="6485" spans="10:10" x14ac:dyDescent="0.2">
      <c r="J6485" s="525"/>
    </row>
    <row r="6486" spans="10:10" x14ac:dyDescent="0.2">
      <c r="J6486" s="525"/>
    </row>
    <row r="6487" spans="10:10" x14ac:dyDescent="0.2">
      <c r="J6487" s="525"/>
    </row>
    <row r="6488" spans="10:10" x14ac:dyDescent="0.2">
      <c r="J6488" s="525"/>
    </row>
    <row r="6489" spans="10:10" x14ac:dyDescent="0.2">
      <c r="J6489" s="525"/>
    </row>
    <row r="6490" spans="10:10" x14ac:dyDescent="0.2">
      <c r="J6490" s="525"/>
    </row>
    <row r="6491" spans="10:10" x14ac:dyDescent="0.2">
      <c r="J6491" s="525"/>
    </row>
    <row r="6492" spans="10:10" x14ac:dyDescent="0.2">
      <c r="J6492" s="525"/>
    </row>
    <row r="6493" spans="10:10" x14ac:dyDescent="0.2">
      <c r="J6493" s="525"/>
    </row>
    <row r="6494" spans="10:10" x14ac:dyDescent="0.2">
      <c r="J6494" s="525"/>
    </row>
    <row r="6495" spans="10:10" x14ac:dyDescent="0.2">
      <c r="J6495" s="525"/>
    </row>
    <row r="6496" spans="10:10" x14ac:dyDescent="0.2">
      <c r="J6496" s="525"/>
    </row>
    <row r="6497" spans="10:10" x14ac:dyDescent="0.2">
      <c r="J6497" s="525"/>
    </row>
    <row r="6498" spans="10:10" x14ac:dyDescent="0.2">
      <c r="J6498" s="525"/>
    </row>
    <row r="6499" spans="10:10" x14ac:dyDescent="0.2">
      <c r="J6499" s="525"/>
    </row>
    <row r="6500" spans="10:10" x14ac:dyDescent="0.2">
      <c r="J6500" s="525"/>
    </row>
    <row r="6501" spans="10:10" x14ac:dyDescent="0.2">
      <c r="J6501" s="525"/>
    </row>
    <row r="6502" spans="10:10" x14ac:dyDescent="0.2">
      <c r="J6502" s="525"/>
    </row>
    <row r="6503" spans="10:10" x14ac:dyDescent="0.2">
      <c r="J6503" s="525"/>
    </row>
    <row r="6504" spans="10:10" x14ac:dyDescent="0.2">
      <c r="J6504" s="525"/>
    </row>
    <row r="6505" spans="10:10" x14ac:dyDescent="0.2">
      <c r="J6505" s="525"/>
    </row>
    <row r="6506" spans="10:10" x14ac:dyDescent="0.2">
      <c r="J6506" s="525"/>
    </row>
    <row r="6507" spans="10:10" x14ac:dyDescent="0.2">
      <c r="J6507" s="525"/>
    </row>
    <row r="6508" spans="10:10" x14ac:dyDescent="0.2">
      <c r="J6508" s="525"/>
    </row>
    <row r="6509" spans="10:10" x14ac:dyDescent="0.2">
      <c r="J6509" s="525"/>
    </row>
    <row r="6510" spans="10:10" x14ac:dyDescent="0.2">
      <c r="J6510" s="525"/>
    </row>
    <row r="6511" spans="10:10" x14ac:dyDescent="0.2">
      <c r="J6511" s="525"/>
    </row>
    <row r="6512" spans="10:10" x14ac:dyDescent="0.2">
      <c r="J6512" s="525"/>
    </row>
    <row r="6513" spans="10:10" x14ac:dyDescent="0.2">
      <c r="J6513" s="525"/>
    </row>
    <row r="6514" spans="10:10" x14ac:dyDescent="0.2">
      <c r="J6514" s="525"/>
    </row>
    <row r="6515" spans="10:10" x14ac:dyDescent="0.2">
      <c r="J6515" s="525"/>
    </row>
    <row r="6516" spans="10:10" x14ac:dyDescent="0.2">
      <c r="J6516" s="525"/>
    </row>
    <row r="6517" spans="10:10" x14ac:dyDescent="0.2">
      <c r="J6517" s="525"/>
    </row>
    <row r="6518" spans="10:10" x14ac:dyDescent="0.2">
      <c r="J6518" s="525"/>
    </row>
    <row r="6519" spans="10:10" x14ac:dyDescent="0.2">
      <c r="J6519" s="525"/>
    </row>
    <row r="6520" spans="10:10" x14ac:dyDescent="0.2">
      <c r="J6520" s="525"/>
    </row>
    <row r="6521" spans="10:10" x14ac:dyDescent="0.2">
      <c r="J6521" s="525"/>
    </row>
    <row r="6522" spans="10:10" x14ac:dyDescent="0.2">
      <c r="J6522" s="525"/>
    </row>
    <row r="6523" spans="10:10" x14ac:dyDescent="0.2">
      <c r="J6523" s="525"/>
    </row>
    <row r="6524" spans="10:10" x14ac:dyDescent="0.2">
      <c r="J6524" s="525"/>
    </row>
    <row r="6525" spans="10:10" x14ac:dyDescent="0.2">
      <c r="J6525" s="525"/>
    </row>
    <row r="6526" spans="10:10" x14ac:dyDescent="0.2">
      <c r="J6526" s="525"/>
    </row>
    <row r="6527" spans="10:10" x14ac:dyDescent="0.2">
      <c r="J6527" s="525"/>
    </row>
    <row r="6528" spans="10:10" x14ac:dyDescent="0.2">
      <c r="J6528" s="525"/>
    </row>
    <row r="6529" spans="10:10" x14ac:dyDescent="0.2">
      <c r="J6529" s="525"/>
    </row>
    <row r="6530" spans="10:10" x14ac:dyDescent="0.2">
      <c r="J6530" s="525"/>
    </row>
    <row r="6531" spans="10:10" x14ac:dyDescent="0.2">
      <c r="J6531" s="525"/>
    </row>
    <row r="6532" spans="10:10" x14ac:dyDescent="0.2">
      <c r="J6532" s="525"/>
    </row>
    <row r="6533" spans="10:10" x14ac:dyDescent="0.2">
      <c r="J6533" s="525"/>
    </row>
    <row r="6534" spans="10:10" x14ac:dyDescent="0.2">
      <c r="J6534" s="525"/>
    </row>
    <row r="6535" spans="10:10" x14ac:dyDescent="0.2">
      <c r="J6535" s="525"/>
    </row>
    <row r="6536" spans="10:10" x14ac:dyDescent="0.2">
      <c r="J6536" s="525"/>
    </row>
    <row r="6537" spans="10:10" x14ac:dyDescent="0.2">
      <c r="J6537" s="525"/>
    </row>
    <row r="6538" spans="10:10" x14ac:dyDescent="0.2">
      <c r="J6538" s="525"/>
    </row>
    <row r="6539" spans="10:10" x14ac:dyDescent="0.2">
      <c r="J6539" s="525"/>
    </row>
    <row r="6540" spans="10:10" x14ac:dyDescent="0.2">
      <c r="J6540" s="525"/>
    </row>
    <row r="6541" spans="10:10" x14ac:dyDescent="0.2">
      <c r="J6541" s="525"/>
    </row>
    <row r="6542" spans="10:10" x14ac:dyDescent="0.2">
      <c r="J6542" s="525"/>
    </row>
    <row r="6543" spans="10:10" x14ac:dyDescent="0.2">
      <c r="J6543" s="525"/>
    </row>
    <row r="6544" spans="10:10" x14ac:dyDescent="0.2">
      <c r="J6544" s="525"/>
    </row>
    <row r="6545" spans="10:10" x14ac:dyDescent="0.2">
      <c r="J6545" s="525"/>
    </row>
    <row r="6546" spans="10:10" x14ac:dyDescent="0.2">
      <c r="J6546" s="525"/>
    </row>
    <row r="6547" spans="10:10" x14ac:dyDescent="0.2">
      <c r="J6547" s="525"/>
    </row>
    <row r="6548" spans="10:10" x14ac:dyDescent="0.2">
      <c r="J6548" s="525"/>
    </row>
    <row r="6549" spans="10:10" x14ac:dyDescent="0.2">
      <c r="J6549" s="525"/>
    </row>
    <row r="6550" spans="10:10" x14ac:dyDescent="0.2">
      <c r="J6550" s="525"/>
    </row>
    <row r="6551" spans="10:10" x14ac:dyDescent="0.2">
      <c r="J6551" s="525"/>
    </row>
    <row r="6552" spans="10:10" x14ac:dyDescent="0.2">
      <c r="J6552" s="525"/>
    </row>
    <row r="6553" spans="10:10" x14ac:dyDescent="0.2">
      <c r="J6553" s="525"/>
    </row>
    <row r="6554" spans="10:10" x14ac:dyDescent="0.2">
      <c r="J6554" s="525"/>
    </row>
    <row r="6555" spans="10:10" x14ac:dyDescent="0.2">
      <c r="J6555" s="525"/>
    </row>
    <row r="6556" spans="10:10" x14ac:dyDescent="0.2">
      <c r="J6556" s="525"/>
    </row>
    <row r="6557" spans="10:10" x14ac:dyDescent="0.2">
      <c r="J6557" s="525"/>
    </row>
    <row r="6558" spans="10:10" x14ac:dyDescent="0.2">
      <c r="J6558" s="525"/>
    </row>
    <row r="6559" spans="10:10" x14ac:dyDescent="0.2">
      <c r="J6559" s="525"/>
    </row>
    <row r="6560" spans="10:10" x14ac:dyDescent="0.2">
      <c r="J6560" s="525"/>
    </row>
    <row r="6561" spans="10:10" x14ac:dyDescent="0.2">
      <c r="J6561" s="525"/>
    </row>
    <row r="6562" spans="10:10" x14ac:dyDescent="0.2">
      <c r="J6562" s="525"/>
    </row>
    <row r="6563" spans="10:10" x14ac:dyDescent="0.2">
      <c r="J6563" s="525"/>
    </row>
    <row r="6564" spans="10:10" x14ac:dyDescent="0.2">
      <c r="J6564" s="525"/>
    </row>
    <row r="6565" spans="10:10" x14ac:dyDescent="0.2">
      <c r="J6565" s="525"/>
    </row>
    <row r="6566" spans="10:10" x14ac:dyDescent="0.2">
      <c r="J6566" s="525"/>
    </row>
    <row r="6567" spans="10:10" x14ac:dyDescent="0.2">
      <c r="J6567" s="525"/>
    </row>
    <row r="6568" spans="10:10" x14ac:dyDescent="0.2">
      <c r="J6568" s="525"/>
    </row>
    <row r="6569" spans="10:10" x14ac:dyDescent="0.2">
      <c r="J6569" s="525"/>
    </row>
    <row r="6570" spans="10:10" x14ac:dyDescent="0.2">
      <c r="J6570" s="525"/>
    </row>
    <row r="6571" spans="10:10" x14ac:dyDescent="0.2">
      <c r="J6571" s="525"/>
    </row>
    <row r="6572" spans="10:10" x14ac:dyDescent="0.2">
      <c r="J6572" s="525"/>
    </row>
    <row r="6573" spans="10:10" x14ac:dyDescent="0.2">
      <c r="J6573" s="525"/>
    </row>
    <row r="6574" spans="10:10" x14ac:dyDescent="0.2">
      <c r="J6574" s="525"/>
    </row>
    <row r="6575" spans="10:10" x14ac:dyDescent="0.2">
      <c r="J6575" s="525"/>
    </row>
    <row r="6576" spans="10:10" x14ac:dyDescent="0.2">
      <c r="J6576" s="525"/>
    </row>
    <row r="6577" spans="10:10" x14ac:dyDescent="0.2">
      <c r="J6577" s="525"/>
    </row>
    <row r="6578" spans="10:10" x14ac:dyDescent="0.2">
      <c r="J6578" s="525"/>
    </row>
    <row r="6579" spans="10:10" x14ac:dyDescent="0.2">
      <c r="J6579" s="525"/>
    </row>
    <row r="6580" spans="10:10" x14ac:dyDescent="0.2">
      <c r="J6580" s="525"/>
    </row>
    <row r="6581" spans="10:10" x14ac:dyDescent="0.2">
      <c r="J6581" s="525"/>
    </row>
    <row r="6582" spans="10:10" x14ac:dyDescent="0.2">
      <c r="J6582" s="525"/>
    </row>
    <row r="6583" spans="10:10" x14ac:dyDescent="0.2">
      <c r="J6583" s="525"/>
    </row>
    <row r="6584" spans="10:10" x14ac:dyDescent="0.2">
      <c r="J6584" s="525"/>
    </row>
    <row r="6585" spans="10:10" x14ac:dyDescent="0.2">
      <c r="J6585" s="525"/>
    </row>
    <row r="6586" spans="10:10" x14ac:dyDescent="0.2">
      <c r="J6586" s="525"/>
    </row>
    <row r="6587" spans="10:10" x14ac:dyDescent="0.2">
      <c r="J6587" s="525"/>
    </row>
    <row r="6588" spans="10:10" x14ac:dyDescent="0.2">
      <c r="J6588" s="525"/>
    </row>
    <row r="6589" spans="10:10" x14ac:dyDescent="0.2">
      <c r="J6589" s="525"/>
    </row>
    <row r="6590" spans="10:10" x14ac:dyDescent="0.2">
      <c r="J6590" s="525"/>
    </row>
    <row r="6591" spans="10:10" x14ac:dyDescent="0.2">
      <c r="J6591" s="525"/>
    </row>
    <row r="6592" spans="10:10" x14ac:dyDescent="0.2">
      <c r="J6592" s="525"/>
    </row>
    <row r="6593" spans="10:10" x14ac:dyDescent="0.2">
      <c r="J6593" s="525"/>
    </row>
    <row r="6594" spans="10:10" x14ac:dyDescent="0.2">
      <c r="J6594" s="525"/>
    </row>
    <row r="6595" spans="10:10" x14ac:dyDescent="0.2">
      <c r="J6595" s="525"/>
    </row>
    <row r="6596" spans="10:10" x14ac:dyDescent="0.2">
      <c r="J6596" s="525"/>
    </row>
    <row r="6597" spans="10:10" x14ac:dyDescent="0.2">
      <c r="J6597" s="525"/>
    </row>
    <row r="6598" spans="10:10" x14ac:dyDescent="0.2">
      <c r="J6598" s="525"/>
    </row>
    <row r="6599" spans="10:10" x14ac:dyDescent="0.2">
      <c r="J6599" s="525"/>
    </row>
    <row r="6600" spans="10:10" x14ac:dyDescent="0.2">
      <c r="J6600" s="525"/>
    </row>
    <row r="6601" spans="10:10" x14ac:dyDescent="0.2">
      <c r="J6601" s="525"/>
    </row>
    <row r="6602" spans="10:10" x14ac:dyDescent="0.2">
      <c r="J6602" s="525"/>
    </row>
    <row r="6603" spans="10:10" x14ac:dyDescent="0.2">
      <c r="J6603" s="525"/>
    </row>
    <row r="6604" spans="10:10" x14ac:dyDescent="0.2">
      <c r="J6604" s="525"/>
    </row>
    <row r="6605" spans="10:10" x14ac:dyDescent="0.2">
      <c r="J6605" s="525"/>
    </row>
    <row r="6606" spans="10:10" x14ac:dyDescent="0.2">
      <c r="J6606" s="525"/>
    </row>
    <row r="6607" spans="10:10" x14ac:dyDescent="0.2">
      <c r="J6607" s="525"/>
    </row>
    <row r="6608" spans="10:10" x14ac:dyDescent="0.2">
      <c r="J6608" s="525"/>
    </row>
    <row r="6609" spans="10:10" x14ac:dyDescent="0.2">
      <c r="J6609" s="525"/>
    </row>
    <row r="6610" spans="10:10" x14ac:dyDescent="0.2">
      <c r="J6610" s="525"/>
    </row>
    <row r="6611" spans="10:10" x14ac:dyDescent="0.2">
      <c r="J6611" s="525"/>
    </row>
    <row r="6612" spans="10:10" x14ac:dyDescent="0.2">
      <c r="J6612" s="525"/>
    </row>
    <row r="6613" spans="10:10" x14ac:dyDescent="0.2">
      <c r="J6613" s="525"/>
    </row>
    <row r="6614" spans="10:10" x14ac:dyDescent="0.2">
      <c r="J6614" s="525"/>
    </row>
    <row r="6615" spans="10:10" x14ac:dyDescent="0.2">
      <c r="J6615" s="525"/>
    </row>
    <row r="6616" spans="10:10" x14ac:dyDescent="0.2">
      <c r="J6616" s="525"/>
    </row>
    <row r="6617" spans="10:10" x14ac:dyDescent="0.2">
      <c r="J6617" s="525"/>
    </row>
    <row r="6618" spans="10:10" x14ac:dyDescent="0.2">
      <c r="J6618" s="525"/>
    </row>
    <row r="6619" spans="10:10" x14ac:dyDescent="0.2">
      <c r="J6619" s="525"/>
    </row>
    <row r="6620" spans="10:10" x14ac:dyDescent="0.2">
      <c r="J6620" s="525"/>
    </row>
    <row r="6621" spans="10:10" x14ac:dyDescent="0.2">
      <c r="J6621" s="525"/>
    </row>
    <row r="6622" spans="10:10" x14ac:dyDescent="0.2">
      <c r="J6622" s="525"/>
    </row>
    <row r="6623" spans="10:10" x14ac:dyDescent="0.2">
      <c r="J6623" s="525"/>
    </row>
    <row r="6624" spans="10:10" x14ac:dyDescent="0.2">
      <c r="J6624" s="525"/>
    </row>
    <row r="6625" spans="10:10" x14ac:dyDescent="0.2">
      <c r="J6625" s="525"/>
    </row>
    <row r="6626" spans="10:10" x14ac:dyDescent="0.2">
      <c r="J6626" s="525"/>
    </row>
    <row r="6627" spans="10:10" x14ac:dyDescent="0.2">
      <c r="J6627" s="525"/>
    </row>
    <row r="6628" spans="10:10" x14ac:dyDescent="0.2">
      <c r="J6628" s="525"/>
    </row>
    <row r="6629" spans="10:10" x14ac:dyDescent="0.2">
      <c r="J6629" s="525"/>
    </row>
    <row r="6630" spans="10:10" x14ac:dyDescent="0.2">
      <c r="J6630" s="525"/>
    </row>
    <row r="6631" spans="10:10" x14ac:dyDescent="0.2">
      <c r="J6631" s="525"/>
    </row>
    <row r="6632" spans="10:10" x14ac:dyDescent="0.2">
      <c r="J6632" s="525"/>
    </row>
    <row r="6633" spans="10:10" x14ac:dyDescent="0.2">
      <c r="J6633" s="525"/>
    </row>
    <row r="6634" spans="10:10" x14ac:dyDescent="0.2">
      <c r="J6634" s="525"/>
    </row>
    <row r="6635" spans="10:10" x14ac:dyDescent="0.2">
      <c r="J6635" s="525"/>
    </row>
    <row r="6636" spans="10:10" x14ac:dyDescent="0.2">
      <c r="J6636" s="525"/>
    </row>
    <row r="6637" spans="10:10" x14ac:dyDescent="0.2">
      <c r="J6637" s="525"/>
    </row>
    <row r="6638" spans="10:10" x14ac:dyDescent="0.2">
      <c r="J6638" s="525"/>
    </row>
    <row r="6639" spans="10:10" x14ac:dyDescent="0.2">
      <c r="J6639" s="525"/>
    </row>
    <row r="6640" spans="10:10" x14ac:dyDescent="0.2">
      <c r="J6640" s="525"/>
    </row>
    <row r="6641" spans="10:10" x14ac:dyDescent="0.2">
      <c r="J6641" s="525"/>
    </row>
    <row r="6642" spans="10:10" x14ac:dyDescent="0.2">
      <c r="J6642" s="525"/>
    </row>
    <row r="6643" spans="10:10" x14ac:dyDescent="0.2">
      <c r="J6643" s="525"/>
    </row>
    <row r="6644" spans="10:10" x14ac:dyDescent="0.2">
      <c r="J6644" s="525"/>
    </row>
    <row r="6645" spans="10:10" x14ac:dyDescent="0.2">
      <c r="J6645" s="525"/>
    </row>
    <row r="6646" spans="10:10" x14ac:dyDescent="0.2">
      <c r="J6646" s="525"/>
    </row>
    <row r="6647" spans="10:10" x14ac:dyDescent="0.2">
      <c r="J6647" s="525"/>
    </row>
    <row r="6648" spans="10:10" x14ac:dyDescent="0.2">
      <c r="J6648" s="525"/>
    </row>
    <row r="6649" spans="10:10" x14ac:dyDescent="0.2">
      <c r="J6649" s="525"/>
    </row>
    <row r="6650" spans="10:10" x14ac:dyDescent="0.2">
      <c r="J6650" s="525"/>
    </row>
    <row r="6651" spans="10:10" x14ac:dyDescent="0.2">
      <c r="J6651" s="525"/>
    </row>
    <row r="6652" spans="10:10" x14ac:dyDescent="0.2">
      <c r="J6652" s="525"/>
    </row>
    <row r="6653" spans="10:10" x14ac:dyDescent="0.2">
      <c r="J6653" s="525"/>
    </row>
    <row r="6654" spans="10:10" x14ac:dyDescent="0.2">
      <c r="J6654" s="525"/>
    </row>
    <row r="6655" spans="10:10" x14ac:dyDescent="0.2">
      <c r="J6655" s="525"/>
    </row>
    <row r="6656" spans="10:10" x14ac:dyDescent="0.2">
      <c r="J6656" s="525"/>
    </row>
    <row r="6657" spans="10:10" x14ac:dyDescent="0.2">
      <c r="J6657" s="525"/>
    </row>
    <row r="6658" spans="10:10" x14ac:dyDescent="0.2">
      <c r="J6658" s="525"/>
    </row>
    <row r="6659" spans="10:10" x14ac:dyDescent="0.2">
      <c r="J6659" s="525"/>
    </row>
    <row r="6660" spans="10:10" x14ac:dyDescent="0.2">
      <c r="J6660" s="525"/>
    </row>
    <row r="6661" spans="10:10" x14ac:dyDescent="0.2">
      <c r="J6661" s="525"/>
    </row>
    <row r="6662" spans="10:10" x14ac:dyDescent="0.2">
      <c r="J6662" s="525"/>
    </row>
    <row r="6663" spans="10:10" x14ac:dyDescent="0.2">
      <c r="J6663" s="525"/>
    </row>
    <row r="6664" spans="10:10" x14ac:dyDescent="0.2">
      <c r="J6664" s="525"/>
    </row>
    <row r="6665" spans="10:10" x14ac:dyDescent="0.2">
      <c r="J6665" s="525"/>
    </row>
    <row r="6666" spans="10:10" x14ac:dyDescent="0.2">
      <c r="J6666" s="525"/>
    </row>
    <row r="6667" spans="10:10" x14ac:dyDescent="0.2">
      <c r="J6667" s="525"/>
    </row>
    <row r="6668" spans="10:10" x14ac:dyDescent="0.2">
      <c r="J6668" s="525"/>
    </row>
    <row r="6669" spans="10:10" x14ac:dyDescent="0.2">
      <c r="J6669" s="525"/>
    </row>
    <row r="6670" spans="10:10" x14ac:dyDescent="0.2">
      <c r="J6670" s="525"/>
    </row>
    <row r="6671" spans="10:10" x14ac:dyDescent="0.2">
      <c r="J6671" s="525"/>
    </row>
    <row r="6672" spans="10:10" x14ac:dyDescent="0.2">
      <c r="J6672" s="525"/>
    </row>
    <row r="6673" spans="10:10" x14ac:dyDescent="0.2">
      <c r="J6673" s="525"/>
    </row>
    <row r="6674" spans="10:10" x14ac:dyDescent="0.2">
      <c r="J6674" s="525"/>
    </row>
    <row r="6675" spans="10:10" x14ac:dyDescent="0.2">
      <c r="J6675" s="525"/>
    </row>
    <row r="6676" spans="10:10" x14ac:dyDescent="0.2">
      <c r="J6676" s="525"/>
    </row>
    <row r="6677" spans="10:10" x14ac:dyDescent="0.2">
      <c r="J6677" s="525"/>
    </row>
    <row r="6678" spans="10:10" x14ac:dyDescent="0.2">
      <c r="J6678" s="525"/>
    </row>
    <row r="6679" spans="10:10" x14ac:dyDescent="0.2">
      <c r="J6679" s="525"/>
    </row>
    <row r="6680" spans="10:10" x14ac:dyDescent="0.2">
      <c r="J6680" s="525"/>
    </row>
    <row r="6681" spans="10:10" x14ac:dyDescent="0.2">
      <c r="J6681" s="525"/>
    </row>
    <row r="6682" spans="10:10" x14ac:dyDescent="0.2">
      <c r="J6682" s="525"/>
    </row>
    <row r="6683" spans="10:10" x14ac:dyDescent="0.2">
      <c r="J6683" s="525"/>
    </row>
    <row r="6684" spans="10:10" x14ac:dyDescent="0.2">
      <c r="J6684" s="525"/>
    </row>
    <row r="6685" spans="10:10" x14ac:dyDescent="0.2">
      <c r="J6685" s="525"/>
    </row>
    <row r="6686" spans="10:10" x14ac:dyDescent="0.2">
      <c r="J6686" s="525"/>
    </row>
    <row r="6687" spans="10:10" x14ac:dyDescent="0.2">
      <c r="J6687" s="525"/>
    </row>
    <row r="6688" spans="10:10" x14ac:dyDescent="0.2">
      <c r="J6688" s="525"/>
    </row>
    <row r="6689" spans="10:10" x14ac:dyDescent="0.2">
      <c r="J6689" s="525"/>
    </row>
    <row r="6690" spans="10:10" x14ac:dyDescent="0.2">
      <c r="J6690" s="525"/>
    </row>
    <row r="6691" spans="10:10" x14ac:dyDescent="0.2">
      <c r="J6691" s="525"/>
    </row>
    <row r="6692" spans="10:10" x14ac:dyDescent="0.2">
      <c r="J6692" s="525"/>
    </row>
    <row r="6693" spans="10:10" x14ac:dyDescent="0.2">
      <c r="J6693" s="525"/>
    </row>
    <row r="6694" spans="10:10" x14ac:dyDescent="0.2">
      <c r="J6694" s="525"/>
    </row>
    <row r="6695" spans="10:10" x14ac:dyDescent="0.2">
      <c r="J6695" s="525"/>
    </row>
    <row r="6696" spans="10:10" x14ac:dyDescent="0.2">
      <c r="J6696" s="525"/>
    </row>
    <row r="6697" spans="10:10" x14ac:dyDescent="0.2">
      <c r="J6697" s="525"/>
    </row>
    <row r="6698" spans="10:10" x14ac:dyDescent="0.2">
      <c r="J6698" s="525"/>
    </row>
    <row r="6699" spans="10:10" x14ac:dyDescent="0.2">
      <c r="J6699" s="525"/>
    </row>
    <row r="6700" spans="10:10" x14ac:dyDescent="0.2">
      <c r="J6700" s="525"/>
    </row>
    <row r="6701" spans="10:10" x14ac:dyDescent="0.2">
      <c r="J6701" s="525"/>
    </row>
    <row r="6702" spans="10:10" x14ac:dyDescent="0.2">
      <c r="J6702" s="525"/>
    </row>
    <row r="6703" spans="10:10" x14ac:dyDescent="0.2">
      <c r="J6703" s="525"/>
    </row>
    <row r="6704" spans="10:10" x14ac:dyDescent="0.2">
      <c r="J6704" s="525"/>
    </row>
    <row r="6705" spans="10:10" x14ac:dyDescent="0.2">
      <c r="J6705" s="525"/>
    </row>
    <row r="6706" spans="10:10" x14ac:dyDescent="0.2">
      <c r="J6706" s="525"/>
    </row>
    <row r="6707" spans="10:10" x14ac:dyDescent="0.2">
      <c r="J6707" s="525"/>
    </row>
    <row r="6708" spans="10:10" x14ac:dyDescent="0.2">
      <c r="J6708" s="525"/>
    </row>
    <row r="6709" spans="10:10" x14ac:dyDescent="0.2">
      <c r="J6709" s="525"/>
    </row>
    <row r="6710" spans="10:10" x14ac:dyDescent="0.2">
      <c r="J6710" s="525"/>
    </row>
    <row r="6711" spans="10:10" x14ac:dyDescent="0.2">
      <c r="J6711" s="525"/>
    </row>
    <row r="6712" spans="10:10" x14ac:dyDescent="0.2">
      <c r="J6712" s="525"/>
    </row>
    <row r="6713" spans="10:10" x14ac:dyDescent="0.2">
      <c r="J6713" s="525"/>
    </row>
    <row r="6714" spans="10:10" x14ac:dyDescent="0.2">
      <c r="J6714" s="525"/>
    </row>
    <row r="6715" spans="10:10" x14ac:dyDescent="0.2">
      <c r="J6715" s="525"/>
    </row>
    <row r="6716" spans="10:10" x14ac:dyDescent="0.2">
      <c r="J6716" s="525"/>
    </row>
    <row r="6717" spans="10:10" x14ac:dyDescent="0.2">
      <c r="J6717" s="525"/>
    </row>
    <row r="6718" spans="10:10" x14ac:dyDescent="0.2">
      <c r="J6718" s="525"/>
    </row>
    <row r="6719" spans="10:10" x14ac:dyDescent="0.2">
      <c r="J6719" s="525"/>
    </row>
    <row r="6720" spans="10:10" x14ac:dyDescent="0.2">
      <c r="J6720" s="525"/>
    </row>
    <row r="6721" spans="10:10" x14ac:dyDescent="0.2">
      <c r="J6721" s="525"/>
    </row>
    <row r="6722" spans="10:10" x14ac:dyDescent="0.2">
      <c r="J6722" s="525"/>
    </row>
    <row r="6723" spans="10:10" x14ac:dyDescent="0.2">
      <c r="J6723" s="525"/>
    </row>
    <row r="6724" spans="10:10" x14ac:dyDescent="0.2">
      <c r="J6724" s="525"/>
    </row>
    <row r="6725" spans="10:10" x14ac:dyDescent="0.2">
      <c r="J6725" s="525"/>
    </row>
    <row r="6726" spans="10:10" x14ac:dyDescent="0.2">
      <c r="J6726" s="525"/>
    </row>
    <row r="6727" spans="10:10" x14ac:dyDescent="0.2">
      <c r="J6727" s="525"/>
    </row>
    <row r="6728" spans="10:10" x14ac:dyDescent="0.2">
      <c r="J6728" s="525"/>
    </row>
    <row r="6729" spans="10:10" x14ac:dyDescent="0.2">
      <c r="J6729" s="525"/>
    </row>
    <row r="6730" spans="10:10" x14ac:dyDescent="0.2">
      <c r="J6730" s="525"/>
    </row>
    <row r="6731" spans="10:10" x14ac:dyDescent="0.2">
      <c r="J6731" s="525"/>
    </row>
    <row r="6732" spans="10:10" x14ac:dyDescent="0.2">
      <c r="J6732" s="525"/>
    </row>
    <row r="6733" spans="10:10" x14ac:dyDescent="0.2">
      <c r="J6733" s="525"/>
    </row>
    <row r="6734" spans="10:10" x14ac:dyDescent="0.2">
      <c r="J6734" s="525"/>
    </row>
    <row r="6735" spans="10:10" x14ac:dyDescent="0.2">
      <c r="J6735" s="525"/>
    </row>
    <row r="6736" spans="10:10" x14ac:dyDescent="0.2">
      <c r="J6736" s="525"/>
    </row>
    <row r="6737" spans="10:10" x14ac:dyDescent="0.2">
      <c r="J6737" s="525"/>
    </row>
    <row r="6738" spans="10:10" x14ac:dyDescent="0.2">
      <c r="J6738" s="525"/>
    </row>
    <row r="6739" spans="10:10" x14ac:dyDescent="0.2">
      <c r="J6739" s="525"/>
    </row>
    <row r="6740" spans="10:10" x14ac:dyDescent="0.2">
      <c r="J6740" s="525"/>
    </row>
    <row r="6741" spans="10:10" x14ac:dyDescent="0.2">
      <c r="J6741" s="525"/>
    </row>
    <row r="6742" spans="10:10" x14ac:dyDescent="0.2">
      <c r="J6742" s="525"/>
    </row>
    <row r="6743" spans="10:10" x14ac:dyDescent="0.2">
      <c r="J6743" s="525"/>
    </row>
    <row r="6744" spans="10:10" x14ac:dyDescent="0.2">
      <c r="J6744" s="525"/>
    </row>
    <row r="6745" spans="10:10" x14ac:dyDescent="0.2">
      <c r="J6745" s="525"/>
    </row>
    <row r="6746" spans="10:10" x14ac:dyDescent="0.2">
      <c r="J6746" s="525"/>
    </row>
    <row r="6747" spans="10:10" x14ac:dyDescent="0.2">
      <c r="J6747" s="525"/>
    </row>
    <row r="6748" spans="10:10" x14ac:dyDescent="0.2">
      <c r="J6748" s="525"/>
    </row>
    <row r="6749" spans="10:10" x14ac:dyDescent="0.2">
      <c r="J6749" s="525"/>
    </row>
    <row r="6750" spans="10:10" x14ac:dyDescent="0.2">
      <c r="J6750" s="525"/>
    </row>
    <row r="6751" spans="10:10" x14ac:dyDescent="0.2">
      <c r="J6751" s="525"/>
    </row>
    <row r="6752" spans="10:10" x14ac:dyDescent="0.2">
      <c r="J6752" s="525"/>
    </row>
    <row r="6753" spans="10:10" x14ac:dyDescent="0.2">
      <c r="J6753" s="525"/>
    </row>
    <row r="6754" spans="10:10" x14ac:dyDescent="0.2">
      <c r="J6754" s="525"/>
    </row>
    <row r="6755" spans="10:10" x14ac:dyDescent="0.2">
      <c r="J6755" s="525"/>
    </row>
    <row r="6756" spans="10:10" x14ac:dyDescent="0.2">
      <c r="J6756" s="525"/>
    </row>
    <row r="6757" spans="10:10" x14ac:dyDescent="0.2">
      <c r="J6757" s="525"/>
    </row>
    <row r="6758" spans="10:10" x14ac:dyDescent="0.2">
      <c r="J6758" s="525"/>
    </row>
    <row r="6759" spans="10:10" x14ac:dyDescent="0.2">
      <c r="J6759" s="525"/>
    </row>
    <row r="6760" spans="10:10" x14ac:dyDescent="0.2">
      <c r="J6760" s="525"/>
    </row>
    <row r="6761" spans="10:10" x14ac:dyDescent="0.2">
      <c r="J6761" s="525"/>
    </row>
    <row r="6762" spans="10:10" x14ac:dyDescent="0.2">
      <c r="J6762" s="525"/>
    </row>
    <row r="6763" spans="10:10" x14ac:dyDescent="0.2">
      <c r="J6763" s="525"/>
    </row>
    <row r="6764" spans="10:10" x14ac:dyDescent="0.2">
      <c r="J6764" s="525"/>
    </row>
    <row r="6765" spans="10:10" x14ac:dyDescent="0.2">
      <c r="J6765" s="525"/>
    </row>
    <row r="6766" spans="10:10" x14ac:dyDescent="0.2">
      <c r="J6766" s="525"/>
    </row>
    <row r="6767" spans="10:10" x14ac:dyDescent="0.2">
      <c r="J6767" s="525"/>
    </row>
    <row r="6768" spans="10:10" x14ac:dyDescent="0.2">
      <c r="J6768" s="525"/>
    </row>
    <row r="6769" spans="10:10" x14ac:dyDescent="0.2">
      <c r="J6769" s="525"/>
    </row>
    <row r="6770" spans="10:10" x14ac:dyDescent="0.2">
      <c r="J6770" s="525"/>
    </row>
    <row r="6771" spans="10:10" x14ac:dyDescent="0.2">
      <c r="J6771" s="525"/>
    </row>
    <row r="6772" spans="10:10" x14ac:dyDescent="0.2">
      <c r="J6772" s="525"/>
    </row>
    <row r="6773" spans="10:10" x14ac:dyDescent="0.2">
      <c r="J6773" s="525"/>
    </row>
    <row r="6774" spans="10:10" x14ac:dyDescent="0.2">
      <c r="J6774" s="525"/>
    </row>
    <row r="6775" spans="10:10" x14ac:dyDescent="0.2">
      <c r="J6775" s="525"/>
    </row>
    <row r="6776" spans="10:10" x14ac:dyDescent="0.2">
      <c r="J6776" s="525"/>
    </row>
    <row r="6777" spans="10:10" x14ac:dyDescent="0.2">
      <c r="J6777" s="525"/>
    </row>
    <row r="6778" spans="10:10" x14ac:dyDescent="0.2">
      <c r="J6778" s="525"/>
    </row>
    <row r="6779" spans="10:10" x14ac:dyDescent="0.2">
      <c r="J6779" s="525"/>
    </row>
    <row r="6780" spans="10:10" x14ac:dyDescent="0.2">
      <c r="J6780" s="525"/>
    </row>
    <row r="6781" spans="10:10" x14ac:dyDescent="0.2">
      <c r="J6781" s="525"/>
    </row>
    <row r="6782" spans="10:10" x14ac:dyDescent="0.2">
      <c r="J6782" s="525"/>
    </row>
    <row r="6783" spans="10:10" x14ac:dyDescent="0.2">
      <c r="J6783" s="525"/>
    </row>
    <row r="6784" spans="10:10" x14ac:dyDescent="0.2">
      <c r="J6784" s="525"/>
    </row>
    <row r="6785" spans="10:10" x14ac:dyDescent="0.2">
      <c r="J6785" s="525"/>
    </row>
    <row r="6786" spans="10:10" x14ac:dyDescent="0.2">
      <c r="J6786" s="525"/>
    </row>
    <row r="6787" spans="10:10" x14ac:dyDescent="0.2">
      <c r="J6787" s="525"/>
    </row>
    <row r="6788" spans="10:10" x14ac:dyDescent="0.2">
      <c r="J6788" s="525"/>
    </row>
    <row r="6789" spans="10:10" x14ac:dyDescent="0.2">
      <c r="J6789" s="525"/>
    </row>
    <row r="6790" spans="10:10" x14ac:dyDescent="0.2">
      <c r="J6790" s="525"/>
    </row>
    <row r="6791" spans="10:10" x14ac:dyDescent="0.2">
      <c r="J6791" s="525"/>
    </row>
    <row r="6792" spans="10:10" x14ac:dyDescent="0.2">
      <c r="J6792" s="525"/>
    </row>
    <row r="6793" spans="10:10" x14ac:dyDescent="0.2">
      <c r="J6793" s="525"/>
    </row>
    <row r="6794" spans="10:10" x14ac:dyDescent="0.2">
      <c r="J6794" s="525"/>
    </row>
    <row r="6795" spans="10:10" x14ac:dyDescent="0.2">
      <c r="J6795" s="525"/>
    </row>
    <row r="6796" spans="10:10" x14ac:dyDescent="0.2">
      <c r="J6796" s="525"/>
    </row>
    <row r="6797" spans="10:10" x14ac:dyDescent="0.2">
      <c r="J6797" s="525"/>
    </row>
    <row r="6798" spans="10:10" x14ac:dyDescent="0.2">
      <c r="J6798" s="525"/>
    </row>
    <row r="6799" spans="10:10" x14ac:dyDescent="0.2">
      <c r="J6799" s="525"/>
    </row>
    <row r="6800" spans="10:10" x14ac:dyDescent="0.2">
      <c r="J6800" s="525"/>
    </row>
    <row r="6801" spans="10:10" x14ac:dyDescent="0.2">
      <c r="J6801" s="525"/>
    </row>
    <row r="6802" spans="10:10" x14ac:dyDescent="0.2">
      <c r="J6802" s="525"/>
    </row>
    <row r="6803" spans="10:10" x14ac:dyDescent="0.2">
      <c r="J6803" s="525"/>
    </row>
    <row r="6804" spans="10:10" x14ac:dyDescent="0.2">
      <c r="J6804" s="525"/>
    </row>
    <row r="6805" spans="10:10" x14ac:dyDescent="0.2">
      <c r="J6805" s="525"/>
    </row>
    <row r="6806" spans="10:10" x14ac:dyDescent="0.2">
      <c r="J6806" s="525"/>
    </row>
    <row r="6807" spans="10:10" x14ac:dyDescent="0.2">
      <c r="J6807" s="525"/>
    </row>
    <row r="6808" spans="10:10" x14ac:dyDescent="0.2">
      <c r="J6808" s="525"/>
    </row>
    <row r="6809" spans="10:10" x14ac:dyDescent="0.2">
      <c r="J6809" s="525"/>
    </row>
    <row r="6810" spans="10:10" x14ac:dyDescent="0.2">
      <c r="J6810" s="525"/>
    </row>
    <row r="6811" spans="10:10" x14ac:dyDescent="0.2">
      <c r="J6811" s="525"/>
    </row>
    <row r="6812" spans="10:10" x14ac:dyDescent="0.2">
      <c r="J6812" s="525"/>
    </row>
    <row r="6813" spans="10:10" x14ac:dyDescent="0.2">
      <c r="J6813" s="525"/>
    </row>
    <row r="6814" spans="10:10" x14ac:dyDescent="0.2">
      <c r="J6814" s="525"/>
    </row>
    <row r="6815" spans="10:10" x14ac:dyDescent="0.2">
      <c r="J6815" s="525"/>
    </row>
    <row r="6816" spans="10:10" x14ac:dyDescent="0.2">
      <c r="J6816" s="525"/>
    </row>
    <row r="6817" spans="10:10" x14ac:dyDescent="0.2">
      <c r="J6817" s="525"/>
    </row>
    <row r="6818" spans="10:10" x14ac:dyDescent="0.2">
      <c r="J6818" s="525"/>
    </row>
    <row r="6819" spans="10:10" x14ac:dyDescent="0.2">
      <c r="J6819" s="525"/>
    </row>
    <row r="6820" spans="10:10" x14ac:dyDescent="0.2">
      <c r="J6820" s="525"/>
    </row>
    <row r="6821" spans="10:10" x14ac:dyDescent="0.2">
      <c r="J6821" s="525"/>
    </row>
    <row r="6822" spans="10:10" x14ac:dyDescent="0.2">
      <c r="J6822" s="525"/>
    </row>
    <row r="6823" spans="10:10" x14ac:dyDescent="0.2">
      <c r="J6823" s="525"/>
    </row>
    <row r="6824" spans="10:10" x14ac:dyDescent="0.2">
      <c r="J6824" s="525"/>
    </row>
    <row r="6825" spans="10:10" x14ac:dyDescent="0.2">
      <c r="J6825" s="525"/>
    </row>
    <row r="6826" spans="10:10" x14ac:dyDescent="0.2">
      <c r="J6826" s="525"/>
    </row>
    <row r="6827" spans="10:10" x14ac:dyDescent="0.2">
      <c r="J6827" s="525"/>
    </row>
    <row r="6828" spans="10:10" x14ac:dyDescent="0.2">
      <c r="J6828" s="525"/>
    </row>
    <row r="6829" spans="10:10" x14ac:dyDescent="0.2">
      <c r="J6829" s="525"/>
    </row>
    <row r="6830" spans="10:10" x14ac:dyDescent="0.2">
      <c r="J6830" s="525"/>
    </row>
    <row r="6831" spans="10:10" x14ac:dyDescent="0.2">
      <c r="J6831" s="525"/>
    </row>
    <row r="6832" spans="10:10" x14ac:dyDescent="0.2">
      <c r="J6832" s="525"/>
    </row>
    <row r="6833" spans="10:10" x14ac:dyDescent="0.2">
      <c r="J6833" s="525"/>
    </row>
    <row r="6834" spans="10:10" x14ac:dyDescent="0.2">
      <c r="J6834" s="525"/>
    </row>
    <row r="6835" spans="10:10" x14ac:dyDescent="0.2">
      <c r="J6835" s="525"/>
    </row>
    <row r="6836" spans="10:10" x14ac:dyDescent="0.2">
      <c r="J6836" s="525"/>
    </row>
    <row r="6837" spans="10:10" x14ac:dyDescent="0.2">
      <c r="J6837" s="525"/>
    </row>
    <row r="6838" spans="10:10" x14ac:dyDescent="0.2">
      <c r="J6838" s="525"/>
    </row>
    <row r="6839" spans="10:10" x14ac:dyDescent="0.2">
      <c r="J6839" s="525"/>
    </row>
    <row r="6840" spans="10:10" x14ac:dyDescent="0.2">
      <c r="J6840" s="525"/>
    </row>
    <row r="6841" spans="10:10" x14ac:dyDescent="0.2">
      <c r="J6841" s="525"/>
    </row>
    <row r="6842" spans="10:10" x14ac:dyDescent="0.2">
      <c r="J6842" s="525"/>
    </row>
    <row r="6843" spans="10:10" x14ac:dyDescent="0.2">
      <c r="J6843" s="525"/>
    </row>
    <row r="6844" spans="10:10" x14ac:dyDescent="0.2">
      <c r="J6844" s="525"/>
    </row>
    <row r="6845" spans="10:10" x14ac:dyDescent="0.2">
      <c r="J6845" s="525"/>
    </row>
    <row r="6846" spans="10:10" x14ac:dyDescent="0.2">
      <c r="J6846" s="525"/>
    </row>
    <row r="6847" spans="10:10" x14ac:dyDescent="0.2">
      <c r="J6847" s="525"/>
    </row>
    <row r="6848" spans="10:10" x14ac:dyDescent="0.2">
      <c r="J6848" s="525"/>
    </row>
    <row r="6849" spans="10:10" x14ac:dyDescent="0.2">
      <c r="J6849" s="525"/>
    </row>
    <row r="6850" spans="10:10" x14ac:dyDescent="0.2">
      <c r="J6850" s="525"/>
    </row>
    <row r="6851" spans="10:10" x14ac:dyDescent="0.2">
      <c r="J6851" s="525"/>
    </row>
    <row r="6852" spans="10:10" x14ac:dyDescent="0.2">
      <c r="J6852" s="525"/>
    </row>
    <row r="6853" spans="10:10" x14ac:dyDescent="0.2">
      <c r="J6853" s="525"/>
    </row>
    <row r="6854" spans="10:10" x14ac:dyDescent="0.2">
      <c r="J6854" s="525"/>
    </row>
    <row r="6855" spans="10:10" x14ac:dyDescent="0.2">
      <c r="J6855" s="525"/>
    </row>
    <row r="6856" spans="10:10" x14ac:dyDescent="0.2">
      <c r="J6856" s="525"/>
    </row>
    <row r="6857" spans="10:10" x14ac:dyDescent="0.2">
      <c r="J6857" s="525"/>
    </row>
    <row r="6858" spans="10:10" x14ac:dyDescent="0.2">
      <c r="J6858" s="525"/>
    </row>
    <row r="6859" spans="10:10" x14ac:dyDescent="0.2">
      <c r="J6859" s="525"/>
    </row>
    <row r="6860" spans="10:10" x14ac:dyDescent="0.2">
      <c r="J6860" s="525"/>
    </row>
    <row r="6861" spans="10:10" x14ac:dyDescent="0.2">
      <c r="J6861" s="525"/>
    </row>
    <row r="6862" spans="10:10" x14ac:dyDescent="0.2">
      <c r="J6862" s="525"/>
    </row>
    <row r="6863" spans="10:10" x14ac:dyDescent="0.2">
      <c r="J6863" s="525"/>
    </row>
    <row r="6864" spans="10:10" x14ac:dyDescent="0.2">
      <c r="J6864" s="525"/>
    </row>
    <row r="6865" spans="10:10" x14ac:dyDescent="0.2">
      <c r="J6865" s="525"/>
    </row>
    <row r="6866" spans="10:10" x14ac:dyDescent="0.2">
      <c r="J6866" s="525"/>
    </row>
    <row r="6867" spans="10:10" x14ac:dyDescent="0.2">
      <c r="J6867" s="525"/>
    </row>
    <row r="6868" spans="10:10" x14ac:dyDescent="0.2">
      <c r="J6868" s="525"/>
    </row>
    <row r="6869" spans="10:10" x14ac:dyDescent="0.2">
      <c r="J6869" s="525"/>
    </row>
    <row r="6870" spans="10:10" x14ac:dyDescent="0.2">
      <c r="J6870" s="525"/>
    </row>
    <row r="6871" spans="10:10" x14ac:dyDescent="0.2">
      <c r="J6871" s="525"/>
    </row>
    <row r="6872" spans="10:10" x14ac:dyDescent="0.2">
      <c r="J6872" s="525"/>
    </row>
    <row r="6873" spans="10:10" x14ac:dyDescent="0.2">
      <c r="J6873" s="525"/>
    </row>
    <row r="6874" spans="10:10" x14ac:dyDescent="0.2">
      <c r="J6874" s="525"/>
    </row>
    <row r="6875" spans="10:10" x14ac:dyDescent="0.2">
      <c r="J6875" s="525"/>
    </row>
    <row r="6876" spans="10:10" x14ac:dyDescent="0.2">
      <c r="J6876" s="525"/>
    </row>
    <row r="6877" spans="10:10" x14ac:dyDescent="0.2">
      <c r="J6877" s="525"/>
    </row>
    <row r="6878" spans="10:10" x14ac:dyDescent="0.2">
      <c r="J6878" s="525"/>
    </row>
    <row r="6879" spans="10:10" x14ac:dyDescent="0.2">
      <c r="J6879" s="525"/>
    </row>
    <row r="6880" spans="10:10" x14ac:dyDescent="0.2">
      <c r="J6880" s="525"/>
    </row>
    <row r="6881" spans="10:10" x14ac:dyDescent="0.2">
      <c r="J6881" s="525"/>
    </row>
    <row r="6882" spans="10:10" x14ac:dyDescent="0.2">
      <c r="J6882" s="525"/>
    </row>
    <row r="6883" spans="10:10" x14ac:dyDescent="0.2">
      <c r="J6883" s="525"/>
    </row>
    <row r="6884" spans="10:10" x14ac:dyDescent="0.2">
      <c r="J6884" s="525"/>
    </row>
    <row r="6885" spans="10:10" x14ac:dyDescent="0.2">
      <c r="J6885" s="525"/>
    </row>
    <row r="6886" spans="10:10" x14ac:dyDescent="0.2">
      <c r="J6886" s="525"/>
    </row>
    <row r="6887" spans="10:10" x14ac:dyDescent="0.2">
      <c r="J6887" s="525"/>
    </row>
    <row r="6888" spans="10:10" x14ac:dyDescent="0.2">
      <c r="J6888" s="525"/>
    </row>
    <row r="6889" spans="10:10" x14ac:dyDescent="0.2">
      <c r="J6889" s="525"/>
    </row>
    <row r="6890" spans="10:10" x14ac:dyDescent="0.2">
      <c r="J6890" s="525"/>
    </row>
    <row r="6891" spans="10:10" x14ac:dyDescent="0.2">
      <c r="J6891" s="525"/>
    </row>
    <row r="6892" spans="10:10" x14ac:dyDescent="0.2">
      <c r="J6892" s="525"/>
    </row>
    <row r="6893" spans="10:10" x14ac:dyDescent="0.2">
      <c r="J6893" s="525"/>
    </row>
    <row r="6894" spans="10:10" x14ac:dyDescent="0.2">
      <c r="J6894" s="525"/>
    </row>
    <row r="6895" spans="10:10" x14ac:dyDescent="0.2">
      <c r="J6895" s="525"/>
    </row>
    <row r="6896" spans="10:10" x14ac:dyDescent="0.2">
      <c r="J6896" s="525"/>
    </row>
    <row r="6897" spans="10:10" x14ac:dyDescent="0.2">
      <c r="J6897" s="525"/>
    </row>
    <row r="6898" spans="10:10" x14ac:dyDescent="0.2">
      <c r="J6898" s="525"/>
    </row>
    <row r="6899" spans="10:10" x14ac:dyDescent="0.2">
      <c r="J6899" s="525"/>
    </row>
    <row r="6900" spans="10:10" x14ac:dyDescent="0.2">
      <c r="J6900" s="525"/>
    </row>
    <row r="6901" spans="10:10" x14ac:dyDescent="0.2">
      <c r="J6901" s="525"/>
    </row>
    <row r="6902" spans="10:10" x14ac:dyDescent="0.2">
      <c r="J6902" s="525"/>
    </row>
    <row r="6903" spans="10:10" x14ac:dyDescent="0.2">
      <c r="J6903" s="525"/>
    </row>
    <row r="6904" spans="10:10" x14ac:dyDescent="0.2">
      <c r="J6904" s="525"/>
    </row>
    <row r="6905" spans="10:10" x14ac:dyDescent="0.2">
      <c r="J6905" s="525"/>
    </row>
    <row r="6906" spans="10:10" x14ac:dyDescent="0.2">
      <c r="J6906" s="525"/>
    </row>
    <row r="6907" spans="10:10" x14ac:dyDescent="0.2">
      <c r="J6907" s="525"/>
    </row>
    <row r="6908" spans="10:10" x14ac:dyDescent="0.2">
      <c r="J6908" s="525"/>
    </row>
    <row r="6909" spans="10:10" x14ac:dyDescent="0.2">
      <c r="J6909" s="525"/>
    </row>
    <row r="6910" spans="10:10" x14ac:dyDescent="0.2">
      <c r="J6910" s="525"/>
    </row>
    <row r="6911" spans="10:10" x14ac:dyDescent="0.2">
      <c r="J6911" s="525"/>
    </row>
    <row r="6912" spans="10:10" x14ac:dyDescent="0.2">
      <c r="J6912" s="525"/>
    </row>
    <row r="6913" spans="10:10" x14ac:dyDescent="0.2">
      <c r="J6913" s="525"/>
    </row>
    <row r="6914" spans="10:10" x14ac:dyDescent="0.2">
      <c r="J6914" s="525"/>
    </row>
    <row r="6915" spans="10:10" x14ac:dyDescent="0.2">
      <c r="J6915" s="525"/>
    </row>
    <row r="6916" spans="10:10" x14ac:dyDescent="0.2">
      <c r="J6916" s="525"/>
    </row>
    <row r="6917" spans="10:10" x14ac:dyDescent="0.2">
      <c r="J6917" s="525"/>
    </row>
    <row r="6918" spans="10:10" x14ac:dyDescent="0.2">
      <c r="J6918" s="525"/>
    </row>
    <row r="6919" spans="10:10" x14ac:dyDescent="0.2">
      <c r="J6919" s="525"/>
    </row>
    <row r="6920" spans="10:10" x14ac:dyDescent="0.2">
      <c r="J6920" s="525"/>
    </row>
    <row r="6921" spans="10:10" x14ac:dyDescent="0.2">
      <c r="J6921" s="525"/>
    </row>
    <row r="6922" spans="10:10" x14ac:dyDescent="0.2">
      <c r="J6922" s="525"/>
    </row>
    <row r="6923" spans="10:10" x14ac:dyDescent="0.2">
      <c r="J6923" s="525"/>
    </row>
    <row r="6924" spans="10:10" x14ac:dyDescent="0.2">
      <c r="J6924" s="525"/>
    </row>
    <row r="6925" spans="10:10" x14ac:dyDescent="0.2">
      <c r="J6925" s="525"/>
    </row>
    <row r="6926" spans="10:10" x14ac:dyDescent="0.2">
      <c r="J6926" s="525"/>
    </row>
    <row r="6927" spans="10:10" x14ac:dyDescent="0.2">
      <c r="J6927" s="525"/>
    </row>
    <row r="6928" spans="10:10" x14ac:dyDescent="0.2">
      <c r="J6928" s="525"/>
    </row>
    <row r="6929" spans="10:10" x14ac:dyDescent="0.2">
      <c r="J6929" s="525"/>
    </row>
    <row r="6930" spans="10:10" x14ac:dyDescent="0.2">
      <c r="J6930" s="525"/>
    </row>
    <row r="6931" spans="10:10" x14ac:dyDescent="0.2">
      <c r="J6931" s="525"/>
    </row>
    <row r="6932" spans="10:10" x14ac:dyDescent="0.2">
      <c r="J6932" s="525"/>
    </row>
    <row r="6933" spans="10:10" x14ac:dyDescent="0.2">
      <c r="J6933" s="525"/>
    </row>
    <row r="6934" spans="10:10" x14ac:dyDescent="0.2">
      <c r="J6934" s="525"/>
    </row>
    <row r="6935" spans="10:10" x14ac:dyDescent="0.2">
      <c r="J6935" s="525"/>
    </row>
    <row r="6936" spans="10:10" x14ac:dyDescent="0.2">
      <c r="J6936" s="525"/>
    </row>
    <row r="6937" spans="10:10" x14ac:dyDescent="0.2">
      <c r="J6937" s="525"/>
    </row>
    <row r="6938" spans="10:10" x14ac:dyDescent="0.2">
      <c r="J6938" s="525"/>
    </row>
    <row r="6939" spans="10:10" x14ac:dyDescent="0.2">
      <c r="J6939" s="525"/>
    </row>
    <row r="6940" spans="10:10" x14ac:dyDescent="0.2">
      <c r="J6940" s="525"/>
    </row>
    <row r="6941" spans="10:10" x14ac:dyDescent="0.2">
      <c r="J6941" s="525"/>
    </row>
    <row r="6942" spans="10:10" x14ac:dyDescent="0.2">
      <c r="J6942" s="525"/>
    </row>
    <row r="6943" spans="10:10" x14ac:dyDescent="0.2">
      <c r="J6943" s="525"/>
    </row>
    <row r="6944" spans="10:10" x14ac:dyDescent="0.2">
      <c r="J6944" s="525"/>
    </row>
    <row r="6945" spans="10:10" x14ac:dyDescent="0.2">
      <c r="J6945" s="525"/>
    </row>
    <row r="6946" spans="10:10" x14ac:dyDescent="0.2">
      <c r="J6946" s="525"/>
    </row>
    <row r="6947" spans="10:10" x14ac:dyDescent="0.2">
      <c r="J6947" s="525"/>
    </row>
    <row r="6948" spans="10:10" x14ac:dyDescent="0.2">
      <c r="J6948" s="525"/>
    </row>
    <row r="6949" spans="10:10" x14ac:dyDescent="0.2">
      <c r="J6949" s="525"/>
    </row>
    <row r="6950" spans="10:10" x14ac:dyDescent="0.2">
      <c r="J6950" s="525"/>
    </row>
    <row r="6951" spans="10:10" x14ac:dyDescent="0.2">
      <c r="J6951" s="525"/>
    </row>
    <row r="6952" spans="10:10" x14ac:dyDescent="0.2">
      <c r="J6952" s="525"/>
    </row>
    <row r="6953" spans="10:10" x14ac:dyDescent="0.2">
      <c r="J6953" s="525"/>
    </row>
    <row r="6954" spans="10:10" x14ac:dyDescent="0.2">
      <c r="J6954" s="525"/>
    </row>
    <row r="6955" spans="10:10" x14ac:dyDescent="0.2">
      <c r="J6955" s="525"/>
    </row>
    <row r="6956" spans="10:10" x14ac:dyDescent="0.2">
      <c r="J6956" s="525"/>
    </row>
    <row r="6957" spans="10:10" x14ac:dyDescent="0.2">
      <c r="J6957" s="525"/>
    </row>
    <row r="6958" spans="10:10" x14ac:dyDescent="0.2">
      <c r="J6958" s="525"/>
    </row>
    <row r="6959" spans="10:10" x14ac:dyDescent="0.2">
      <c r="J6959" s="525"/>
    </row>
    <row r="6960" spans="10:10" x14ac:dyDescent="0.2">
      <c r="J6960" s="525"/>
    </row>
    <row r="6961" spans="10:10" x14ac:dyDescent="0.2">
      <c r="J6961" s="525"/>
    </row>
    <row r="6962" spans="10:10" x14ac:dyDescent="0.2">
      <c r="J6962" s="525"/>
    </row>
    <row r="6963" spans="10:10" x14ac:dyDescent="0.2">
      <c r="J6963" s="525"/>
    </row>
    <row r="6964" spans="10:10" x14ac:dyDescent="0.2">
      <c r="J6964" s="525"/>
    </row>
    <row r="6965" spans="10:10" x14ac:dyDescent="0.2">
      <c r="J6965" s="525"/>
    </row>
    <row r="6966" spans="10:10" x14ac:dyDescent="0.2">
      <c r="J6966" s="525"/>
    </row>
    <row r="6967" spans="10:10" x14ac:dyDescent="0.2">
      <c r="J6967" s="525"/>
    </row>
    <row r="6968" spans="10:10" x14ac:dyDescent="0.2">
      <c r="J6968" s="525"/>
    </row>
    <row r="6969" spans="10:10" x14ac:dyDescent="0.2">
      <c r="J6969" s="525"/>
    </row>
    <row r="6970" spans="10:10" x14ac:dyDescent="0.2">
      <c r="J6970" s="525"/>
    </row>
    <row r="6971" spans="10:10" x14ac:dyDescent="0.2">
      <c r="J6971" s="525"/>
    </row>
    <row r="6972" spans="10:10" x14ac:dyDescent="0.2">
      <c r="J6972" s="525"/>
    </row>
    <row r="6973" spans="10:10" x14ac:dyDescent="0.2">
      <c r="J6973" s="525"/>
    </row>
    <row r="6974" spans="10:10" x14ac:dyDescent="0.2">
      <c r="J6974" s="525"/>
    </row>
    <row r="6975" spans="10:10" x14ac:dyDescent="0.2">
      <c r="J6975" s="525"/>
    </row>
    <row r="6976" spans="10:10" x14ac:dyDescent="0.2">
      <c r="J6976" s="525"/>
    </row>
    <row r="6977" spans="10:10" x14ac:dyDescent="0.2">
      <c r="J6977" s="525"/>
    </row>
    <row r="6978" spans="10:10" x14ac:dyDescent="0.2">
      <c r="J6978" s="525"/>
    </row>
    <row r="6979" spans="10:10" x14ac:dyDescent="0.2">
      <c r="J6979" s="525"/>
    </row>
    <row r="6980" spans="10:10" x14ac:dyDescent="0.2">
      <c r="J6980" s="525"/>
    </row>
    <row r="6981" spans="10:10" x14ac:dyDescent="0.2">
      <c r="J6981" s="525"/>
    </row>
    <row r="6982" spans="10:10" x14ac:dyDescent="0.2">
      <c r="J6982" s="525"/>
    </row>
    <row r="6983" spans="10:10" x14ac:dyDescent="0.2">
      <c r="J6983" s="525"/>
    </row>
    <row r="6984" spans="10:10" x14ac:dyDescent="0.2">
      <c r="J6984" s="525"/>
    </row>
    <row r="6985" spans="10:10" x14ac:dyDescent="0.2">
      <c r="J6985" s="525"/>
    </row>
    <row r="6986" spans="10:10" x14ac:dyDescent="0.2">
      <c r="J6986" s="525"/>
    </row>
    <row r="6987" spans="10:10" x14ac:dyDescent="0.2">
      <c r="J6987" s="525"/>
    </row>
    <row r="6988" spans="10:10" x14ac:dyDescent="0.2">
      <c r="J6988" s="525"/>
    </row>
    <row r="6989" spans="10:10" x14ac:dyDescent="0.2">
      <c r="J6989" s="525"/>
    </row>
    <row r="6990" spans="10:10" x14ac:dyDescent="0.2">
      <c r="J6990" s="525"/>
    </row>
    <row r="6991" spans="10:10" x14ac:dyDescent="0.2">
      <c r="J6991" s="525"/>
    </row>
    <row r="6992" spans="10:10" x14ac:dyDescent="0.2">
      <c r="J6992" s="525"/>
    </row>
    <row r="6993" spans="10:10" x14ac:dyDescent="0.2">
      <c r="J6993" s="525"/>
    </row>
    <row r="6994" spans="10:10" x14ac:dyDescent="0.2">
      <c r="J6994" s="525"/>
    </row>
    <row r="6995" spans="10:10" x14ac:dyDescent="0.2">
      <c r="J6995" s="525"/>
    </row>
    <row r="6996" spans="10:10" x14ac:dyDescent="0.2">
      <c r="J6996" s="525"/>
    </row>
    <row r="6997" spans="10:10" x14ac:dyDescent="0.2">
      <c r="J6997" s="525"/>
    </row>
    <row r="6998" spans="10:10" x14ac:dyDescent="0.2">
      <c r="J6998" s="525"/>
    </row>
    <row r="6999" spans="10:10" x14ac:dyDescent="0.2">
      <c r="J6999" s="525"/>
    </row>
    <row r="7000" spans="10:10" x14ac:dyDescent="0.2">
      <c r="J7000" s="525"/>
    </row>
    <row r="7001" spans="10:10" x14ac:dyDescent="0.2">
      <c r="J7001" s="525"/>
    </row>
    <row r="7002" spans="10:10" x14ac:dyDescent="0.2">
      <c r="J7002" s="525"/>
    </row>
    <row r="7003" spans="10:10" x14ac:dyDescent="0.2">
      <c r="J7003" s="525"/>
    </row>
    <row r="7004" spans="10:10" x14ac:dyDescent="0.2">
      <c r="J7004" s="525"/>
    </row>
    <row r="7005" spans="10:10" x14ac:dyDescent="0.2">
      <c r="J7005" s="525"/>
    </row>
    <row r="7006" spans="10:10" x14ac:dyDescent="0.2">
      <c r="J7006" s="525"/>
    </row>
    <row r="7007" spans="10:10" x14ac:dyDescent="0.2">
      <c r="J7007" s="525"/>
    </row>
    <row r="7008" spans="10:10" x14ac:dyDescent="0.2">
      <c r="J7008" s="525"/>
    </row>
    <row r="7009" spans="10:10" x14ac:dyDescent="0.2">
      <c r="J7009" s="525"/>
    </row>
    <row r="7010" spans="10:10" x14ac:dyDescent="0.2">
      <c r="J7010" s="525"/>
    </row>
    <row r="7011" spans="10:10" x14ac:dyDescent="0.2">
      <c r="J7011" s="525"/>
    </row>
    <row r="7012" spans="10:10" x14ac:dyDescent="0.2">
      <c r="J7012" s="525"/>
    </row>
    <row r="7013" spans="10:10" x14ac:dyDescent="0.2">
      <c r="J7013" s="525"/>
    </row>
    <row r="7014" spans="10:10" x14ac:dyDescent="0.2">
      <c r="J7014" s="525"/>
    </row>
    <row r="7015" spans="10:10" x14ac:dyDescent="0.2">
      <c r="J7015" s="525"/>
    </row>
    <row r="7016" spans="10:10" x14ac:dyDescent="0.2">
      <c r="J7016" s="525"/>
    </row>
    <row r="7017" spans="10:10" x14ac:dyDescent="0.2">
      <c r="J7017" s="525"/>
    </row>
    <row r="7018" spans="10:10" x14ac:dyDescent="0.2">
      <c r="J7018" s="525"/>
    </row>
    <row r="7019" spans="10:10" x14ac:dyDescent="0.2">
      <c r="J7019" s="525"/>
    </row>
    <row r="7020" spans="10:10" x14ac:dyDescent="0.2">
      <c r="J7020" s="525"/>
    </row>
    <row r="7021" spans="10:10" x14ac:dyDescent="0.2">
      <c r="J7021" s="525"/>
    </row>
    <row r="7022" spans="10:10" x14ac:dyDescent="0.2">
      <c r="J7022" s="525"/>
    </row>
    <row r="7023" spans="10:10" x14ac:dyDescent="0.2">
      <c r="J7023" s="525"/>
    </row>
    <row r="7024" spans="10:10" x14ac:dyDescent="0.2">
      <c r="J7024" s="525"/>
    </row>
    <row r="7025" spans="10:10" x14ac:dyDescent="0.2">
      <c r="J7025" s="525"/>
    </row>
    <row r="7026" spans="10:10" x14ac:dyDescent="0.2">
      <c r="J7026" s="525"/>
    </row>
    <row r="7027" spans="10:10" x14ac:dyDescent="0.2">
      <c r="J7027" s="525"/>
    </row>
    <row r="7028" spans="10:10" x14ac:dyDescent="0.2">
      <c r="J7028" s="525"/>
    </row>
    <row r="7029" spans="10:10" x14ac:dyDescent="0.2">
      <c r="J7029" s="525"/>
    </row>
    <row r="7030" spans="10:10" x14ac:dyDescent="0.2">
      <c r="J7030" s="525"/>
    </row>
    <row r="7031" spans="10:10" x14ac:dyDescent="0.2">
      <c r="J7031" s="525"/>
    </row>
    <row r="7032" spans="10:10" x14ac:dyDescent="0.2">
      <c r="J7032" s="525"/>
    </row>
    <row r="7033" spans="10:10" x14ac:dyDescent="0.2">
      <c r="J7033" s="525"/>
    </row>
    <row r="7034" spans="10:10" x14ac:dyDescent="0.2">
      <c r="J7034" s="525"/>
    </row>
    <row r="7035" spans="10:10" x14ac:dyDescent="0.2">
      <c r="J7035" s="525"/>
    </row>
    <row r="7036" spans="10:10" x14ac:dyDescent="0.2">
      <c r="J7036" s="525"/>
    </row>
    <row r="7037" spans="10:10" x14ac:dyDescent="0.2">
      <c r="J7037" s="525"/>
    </row>
    <row r="7038" spans="10:10" x14ac:dyDescent="0.2">
      <c r="J7038" s="525"/>
    </row>
    <row r="7039" spans="10:10" x14ac:dyDescent="0.2">
      <c r="J7039" s="525"/>
    </row>
    <row r="7040" spans="10:10" x14ac:dyDescent="0.2">
      <c r="J7040" s="525"/>
    </row>
    <row r="7041" spans="10:10" x14ac:dyDescent="0.2">
      <c r="J7041" s="525"/>
    </row>
    <row r="7042" spans="10:10" x14ac:dyDescent="0.2">
      <c r="J7042" s="525"/>
    </row>
    <row r="7043" spans="10:10" x14ac:dyDescent="0.2">
      <c r="J7043" s="525"/>
    </row>
    <row r="7044" spans="10:10" x14ac:dyDescent="0.2">
      <c r="J7044" s="525"/>
    </row>
    <row r="7045" spans="10:10" x14ac:dyDescent="0.2">
      <c r="J7045" s="525"/>
    </row>
    <row r="7046" spans="10:10" x14ac:dyDescent="0.2">
      <c r="J7046" s="525"/>
    </row>
    <row r="7047" spans="10:10" x14ac:dyDescent="0.2">
      <c r="J7047" s="525"/>
    </row>
    <row r="7048" spans="10:10" x14ac:dyDescent="0.2">
      <c r="J7048" s="525"/>
    </row>
    <row r="7049" spans="10:10" x14ac:dyDescent="0.2">
      <c r="J7049" s="525"/>
    </row>
    <row r="7050" spans="10:10" x14ac:dyDescent="0.2">
      <c r="J7050" s="525"/>
    </row>
    <row r="7051" spans="10:10" x14ac:dyDescent="0.2">
      <c r="J7051" s="525"/>
    </row>
    <row r="7052" spans="10:10" x14ac:dyDescent="0.2">
      <c r="J7052" s="525"/>
    </row>
    <row r="7053" spans="10:10" x14ac:dyDescent="0.2">
      <c r="J7053" s="525"/>
    </row>
    <row r="7054" spans="10:10" x14ac:dyDescent="0.2">
      <c r="J7054" s="525"/>
    </row>
    <row r="7055" spans="10:10" x14ac:dyDescent="0.2">
      <c r="J7055" s="525"/>
    </row>
    <row r="7056" spans="10:10" x14ac:dyDescent="0.2">
      <c r="J7056" s="525"/>
    </row>
    <row r="7057" spans="10:10" x14ac:dyDescent="0.2">
      <c r="J7057" s="525"/>
    </row>
    <row r="7058" spans="10:10" x14ac:dyDescent="0.2">
      <c r="J7058" s="525"/>
    </row>
    <row r="7059" spans="10:10" x14ac:dyDescent="0.2">
      <c r="J7059" s="525"/>
    </row>
    <row r="7060" spans="10:10" x14ac:dyDescent="0.2">
      <c r="J7060" s="525"/>
    </row>
    <row r="7061" spans="10:10" x14ac:dyDescent="0.2">
      <c r="J7061" s="525"/>
    </row>
    <row r="7062" spans="10:10" x14ac:dyDescent="0.2">
      <c r="J7062" s="525"/>
    </row>
    <row r="7063" spans="10:10" x14ac:dyDescent="0.2">
      <c r="J7063" s="525"/>
    </row>
    <row r="7064" spans="10:10" x14ac:dyDescent="0.2">
      <c r="J7064" s="525"/>
    </row>
    <row r="7065" spans="10:10" x14ac:dyDescent="0.2">
      <c r="J7065" s="525"/>
    </row>
    <row r="7066" spans="10:10" x14ac:dyDescent="0.2">
      <c r="J7066" s="525"/>
    </row>
    <row r="7067" spans="10:10" x14ac:dyDescent="0.2">
      <c r="J7067" s="525"/>
    </row>
    <row r="7068" spans="10:10" x14ac:dyDescent="0.2">
      <c r="J7068" s="525"/>
    </row>
    <row r="7069" spans="10:10" x14ac:dyDescent="0.2">
      <c r="J7069" s="525"/>
    </row>
    <row r="7070" spans="10:10" x14ac:dyDescent="0.2">
      <c r="J7070" s="525"/>
    </row>
    <row r="7071" spans="10:10" x14ac:dyDescent="0.2">
      <c r="J7071" s="525"/>
    </row>
    <row r="7072" spans="10:10" x14ac:dyDescent="0.2">
      <c r="J7072" s="525"/>
    </row>
    <row r="7073" spans="10:10" x14ac:dyDescent="0.2">
      <c r="J7073" s="525"/>
    </row>
    <row r="7074" spans="10:10" x14ac:dyDescent="0.2">
      <c r="J7074" s="525"/>
    </row>
    <row r="7075" spans="10:10" x14ac:dyDescent="0.2">
      <c r="J7075" s="525"/>
    </row>
    <row r="7076" spans="10:10" x14ac:dyDescent="0.2">
      <c r="J7076" s="525"/>
    </row>
    <row r="7077" spans="10:10" x14ac:dyDescent="0.2">
      <c r="J7077" s="525"/>
    </row>
    <row r="7078" spans="10:10" x14ac:dyDescent="0.2">
      <c r="J7078" s="525"/>
    </row>
    <row r="7079" spans="10:10" x14ac:dyDescent="0.2">
      <c r="J7079" s="525"/>
    </row>
    <row r="7080" spans="10:10" x14ac:dyDescent="0.2">
      <c r="J7080" s="525"/>
    </row>
    <row r="7081" spans="10:10" x14ac:dyDescent="0.2">
      <c r="J7081" s="525"/>
    </row>
    <row r="7082" spans="10:10" x14ac:dyDescent="0.2">
      <c r="J7082" s="525"/>
    </row>
    <row r="7083" spans="10:10" x14ac:dyDescent="0.2">
      <c r="J7083" s="525"/>
    </row>
    <row r="7084" spans="10:10" x14ac:dyDescent="0.2">
      <c r="J7084" s="525"/>
    </row>
    <row r="7085" spans="10:10" x14ac:dyDescent="0.2">
      <c r="J7085" s="525"/>
    </row>
    <row r="7086" spans="10:10" x14ac:dyDescent="0.2">
      <c r="J7086" s="525"/>
    </row>
    <row r="7087" spans="10:10" x14ac:dyDescent="0.2">
      <c r="J7087" s="525"/>
    </row>
    <row r="7088" spans="10:10" x14ac:dyDescent="0.2">
      <c r="J7088" s="525"/>
    </row>
    <row r="7089" spans="10:10" x14ac:dyDescent="0.2">
      <c r="J7089" s="525"/>
    </row>
    <row r="7090" spans="10:10" x14ac:dyDescent="0.2">
      <c r="J7090" s="525"/>
    </row>
    <row r="7091" spans="10:10" x14ac:dyDescent="0.2">
      <c r="J7091" s="525"/>
    </row>
    <row r="7092" spans="10:10" x14ac:dyDescent="0.2">
      <c r="J7092" s="525"/>
    </row>
    <row r="7093" spans="10:10" x14ac:dyDescent="0.2">
      <c r="J7093" s="525"/>
    </row>
    <row r="7094" spans="10:10" x14ac:dyDescent="0.2">
      <c r="J7094" s="525"/>
    </row>
    <row r="7095" spans="10:10" x14ac:dyDescent="0.2">
      <c r="J7095" s="525"/>
    </row>
    <row r="7096" spans="10:10" x14ac:dyDescent="0.2">
      <c r="J7096" s="525"/>
    </row>
    <row r="7097" spans="10:10" x14ac:dyDescent="0.2">
      <c r="J7097" s="525"/>
    </row>
    <row r="7098" spans="10:10" x14ac:dyDescent="0.2">
      <c r="J7098" s="525"/>
    </row>
    <row r="7099" spans="10:10" x14ac:dyDescent="0.2">
      <c r="J7099" s="525"/>
    </row>
    <row r="7100" spans="10:10" x14ac:dyDescent="0.2">
      <c r="J7100" s="525"/>
    </row>
    <row r="7101" spans="10:10" x14ac:dyDescent="0.2">
      <c r="J7101" s="525"/>
    </row>
    <row r="7102" spans="10:10" x14ac:dyDescent="0.2">
      <c r="J7102" s="525"/>
    </row>
    <row r="7103" spans="10:10" x14ac:dyDescent="0.2">
      <c r="J7103" s="525"/>
    </row>
    <row r="7104" spans="10:10" x14ac:dyDescent="0.2">
      <c r="J7104" s="525"/>
    </row>
    <row r="7105" spans="10:10" x14ac:dyDescent="0.2">
      <c r="J7105" s="525"/>
    </row>
    <row r="7106" spans="10:10" x14ac:dyDescent="0.2">
      <c r="J7106" s="525"/>
    </row>
    <row r="7107" spans="10:10" x14ac:dyDescent="0.2">
      <c r="J7107" s="525"/>
    </row>
    <row r="7108" spans="10:10" x14ac:dyDescent="0.2">
      <c r="J7108" s="525"/>
    </row>
    <row r="7109" spans="10:10" x14ac:dyDescent="0.2">
      <c r="J7109" s="525"/>
    </row>
    <row r="7110" spans="10:10" x14ac:dyDescent="0.2">
      <c r="J7110" s="525"/>
    </row>
    <row r="7111" spans="10:10" x14ac:dyDescent="0.2">
      <c r="J7111" s="525"/>
    </row>
    <row r="7112" spans="10:10" x14ac:dyDescent="0.2">
      <c r="J7112" s="525"/>
    </row>
    <row r="7113" spans="10:10" x14ac:dyDescent="0.2">
      <c r="J7113" s="525"/>
    </row>
    <row r="7114" spans="10:10" x14ac:dyDescent="0.2">
      <c r="J7114" s="525"/>
    </row>
    <row r="7115" spans="10:10" x14ac:dyDescent="0.2">
      <c r="J7115" s="525"/>
    </row>
    <row r="7116" spans="10:10" x14ac:dyDescent="0.2">
      <c r="J7116" s="525"/>
    </row>
    <row r="7117" spans="10:10" x14ac:dyDescent="0.2">
      <c r="J7117" s="525"/>
    </row>
    <row r="7118" spans="10:10" x14ac:dyDescent="0.2">
      <c r="J7118" s="525"/>
    </row>
    <row r="7119" spans="10:10" x14ac:dyDescent="0.2">
      <c r="J7119" s="525"/>
    </row>
    <row r="7120" spans="10:10" x14ac:dyDescent="0.2">
      <c r="J7120" s="525"/>
    </row>
    <row r="7121" spans="10:10" x14ac:dyDescent="0.2">
      <c r="J7121" s="525"/>
    </row>
    <row r="7122" spans="10:10" x14ac:dyDescent="0.2">
      <c r="J7122" s="525"/>
    </row>
    <row r="7123" spans="10:10" x14ac:dyDescent="0.2">
      <c r="J7123" s="525"/>
    </row>
    <row r="7124" spans="10:10" x14ac:dyDescent="0.2">
      <c r="J7124" s="525"/>
    </row>
    <row r="7125" spans="10:10" x14ac:dyDescent="0.2">
      <c r="J7125" s="525"/>
    </row>
    <row r="7126" spans="10:10" x14ac:dyDescent="0.2">
      <c r="J7126" s="525"/>
    </row>
    <row r="7127" spans="10:10" x14ac:dyDescent="0.2">
      <c r="J7127" s="525"/>
    </row>
    <row r="7128" spans="10:10" x14ac:dyDescent="0.2">
      <c r="J7128" s="525"/>
    </row>
    <row r="7129" spans="10:10" x14ac:dyDescent="0.2">
      <c r="J7129" s="525"/>
    </row>
    <row r="7130" spans="10:10" x14ac:dyDescent="0.2">
      <c r="J7130" s="525"/>
    </row>
    <row r="7131" spans="10:10" x14ac:dyDescent="0.2">
      <c r="J7131" s="525"/>
    </row>
    <row r="7132" spans="10:10" x14ac:dyDescent="0.2">
      <c r="J7132" s="525"/>
    </row>
    <row r="7133" spans="10:10" x14ac:dyDescent="0.2">
      <c r="J7133" s="525"/>
    </row>
    <row r="7134" spans="10:10" x14ac:dyDescent="0.2">
      <c r="J7134" s="525"/>
    </row>
    <row r="7135" spans="10:10" x14ac:dyDescent="0.2">
      <c r="J7135" s="525"/>
    </row>
    <row r="7136" spans="10:10" x14ac:dyDescent="0.2">
      <c r="J7136" s="525"/>
    </row>
    <row r="7137" spans="10:10" x14ac:dyDescent="0.2">
      <c r="J7137" s="525"/>
    </row>
    <row r="7138" spans="10:10" x14ac:dyDescent="0.2">
      <c r="J7138" s="525"/>
    </row>
    <row r="7139" spans="10:10" x14ac:dyDescent="0.2">
      <c r="J7139" s="525"/>
    </row>
    <row r="7140" spans="10:10" x14ac:dyDescent="0.2">
      <c r="J7140" s="525"/>
    </row>
    <row r="7141" spans="10:10" x14ac:dyDescent="0.2">
      <c r="J7141" s="525"/>
    </row>
    <row r="7142" spans="10:10" x14ac:dyDescent="0.2">
      <c r="J7142" s="525"/>
    </row>
    <row r="7143" spans="10:10" x14ac:dyDescent="0.2">
      <c r="J7143" s="525"/>
    </row>
    <row r="7144" spans="10:10" x14ac:dyDescent="0.2">
      <c r="J7144" s="525"/>
    </row>
    <row r="7145" spans="10:10" x14ac:dyDescent="0.2">
      <c r="J7145" s="525"/>
    </row>
    <row r="7146" spans="10:10" x14ac:dyDescent="0.2">
      <c r="J7146" s="525"/>
    </row>
    <row r="7147" spans="10:10" x14ac:dyDescent="0.2">
      <c r="J7147" s="525"/>
    </row>
    <row r="7148" spans="10:10" x14ac:dyDescent="0.2">
      <c r="J7148" s="525"/>
    </row>
    <row r="7149" spans="10:10" x14ac:dyDescent="0.2">
      <c r="J7149" s="525"/>
    </row>
    <row r="7150" spans="10:10" x14ac:dyDescent="0.2">
      <c r="J7150" s="525"/>
    </row>
    <row r="7151" spans="10:10" x14ac:dyDescent="0.2">
      <c r="J7151" s="525"/>
    </row>
    <row r="7152" spans="10:10" x14ac:dyDescent="0.2">
      <c r="J7152" s="525"/>
    </row>
    <row r="7153" spans="10:10" x14ac:dyDescent="0.2">
      <c r="J7153" s="525"/>
    </row>
    <row r="7154" spans="10:10" x14ac:dyDescent="0.2">
      <c r="J7154" s="525"/>
    </row>
    <row r="7155" spans="10:10" x14ac:dyDescent="0.2">
      <c r="J7155" s="525"/>
    </row>
    <row r="7156" spans="10:10" x14ac:dyDescent="0.2">
      <c r="J7156" s="525"/>
    </row>
    <row r="7157" spans="10:10" x14ac:dyDescent="0.2">
      <c r="J7157" s="525"/>
    </row>
    <row r="7158" spans="10:10" x14ac:dyDescent="0.2">
      <c r="J7158" s="525"/>
    </row>
    <row r="7159" spans="10:10" x14ac:dyDescent="0.2">
      <c r="J7159" s="525"/>
    </row>
    <row r="7160" spans="10:10" x14ac:dyDescent="0.2">
      <c r="J7160" s="525"/>
    </row>
    <row r="7161" spans="10:10" x14ac:dyDescent="0.2">
      <c r="J7161" s="525"/>
    </row>
    <row r="7162" spans="10:10" x14ac:dyDescent="0.2">
      <c r="J7162" s="525"/>
    </row>
    <row r="7163" spans="10:10" x14ac:dyDescent="0.2">
      <c r="J7163" s="525"/>
    </row>
    <row r="7164" spans="10:10" x14ac:dyDescent="0.2">
      <c r="J7164" s="525"/>
    </row>
    <row r="7165" spans="10:10" x14ac:dyDescent="0.2">
      <c r="J7165" s="525"/>
    </row>
    <row r="7166" spans="10:10" x14ac:dyDescent="0.2">
      <c r="J7166" s="525"/>
    </row>
    <row r="7167" spans="10:10" x14ac:dyDescent="0.2">
      <c r="J7167" s="525"/>
    </row>
    <row r="7168" spans="10:10" x14ac:dyDescent="0.2">
      <c r="J7168" s="525"/>
    </row>
    <row r="7169" spans="10:10" x14ac:dyDescent="0.2">
      <c r="J7169" s="525"/>
    </row>
    <row r="7170" spans="10:10" x14ac:dyDescent="0.2">
      <c r="J7170" s="525"/>
    </row>
    <row r="7171" spans="10:10" x14ac:dyDescent="0.2">
      <c r="J7171" s="525"/>
    </row>
    <row r="7172" spans="10:10" x14ac:dyDescent="0.2">
      <c r="J7172" s="525"/>
    </row>
    <row r="7173" spans="10:10" x14ac:dyDescent="0.2">
      <c r="J7173" s="525"/>
    </row>
    <row r="7174" spans="10:10" x14ac:dyDescent="0.2">
      <c r="J7174" s="525"/>
    </row>
    <row r="7175" spans="10:10" x14ac:dyDescent="0.2">
      <c r="J7175" s="525"/>
    </row>
    <row r="7176" spans="10:10" x14ac:dyDescent="0.2">
      <c r="J7176" s="525"/>
    </row>
    <row r="7177" spans="10:10" x14ac:dyDescent="0.2">
      <c r="J7177" s="525"/>
    </row>
    <row r="7178" spans="10:10" x14ac:dyDescent="0.2">
      <c r="J7178" s="525"/>
    </row>
    <row r="7179" spans="10:10" x14ac:dyDescent="0.2">
      <c r="J7179" s="525"/>
    </row>
    <row r="7180" spans="10:10" x14ac:dyDescent="0.2">
      <c r="J7180" s="525"/>
    </row>
    <row r="7181" spans="10:10" x14ac:dyDescent="0.2">
      <c r="J7181" s="525"/>
    </row>
    <row r="7182" spans="10:10" x14ac:dyDescent="0.2">
      <c r="J7182" s="525"/>
    </row>
    <row r="7183" spans="10:10" x14ac:dyDescent="0.2">
      <c r="J7183" s="525"/>
    </row>
    <row r="7184" spans="10:10" x14ac:dyDescent="0.2">
      <c r="J7184" s="525"/>
    </row>
    <row r="7185" spans="10:10" x14ac:dyDescent="0.2">
      <c r="J7185" s="525"/>
    </row>
    <row r="7186" spans="10:10" x14ac:dyDescent="0.2">
      <c r="J7186" s="525"/>
    </row>
    <row r="7187" spans="10:10" x14ac:dyDescent="0.2">
      <c r="J7187" s="525"/>
    </row>
    <row r="7188" spans="10:10" x14ac:dyDescent="0.2">
      <c r="J7188" s="525"/>
    </row>
    <row r="7189" spans="10:10" x14ac:dyDescent="0.2">
      <c r="J7189" s="525"/>
    </row>
    <row r="7190" spans="10:10" x14ac:dyDescent="0.2">
      <c r="J7190" s="525"/>
    </row>
    <row r="7191" spans="10:10" x14ac:dyDescent="0.2">
      <c r="J7191" s="525"/>
    </row>
    <row r="7192" spans="10:10" x14ac:dyDescent="0.2">
      <c r="J7192" s="525"/>
    </row>
    <row r="7193" spans="10:10" x14ac:dyDescent="0.2">
      <c r="J7193" s="525"/>
    </row>
    <row r="7194" spans="10:10" x14ac:dyDescent="0.2">
      <c r="J7194" s="525"/>
    </row>
    <row r="7195" spans="10:10" x14ac:dyDescent="0.2">
      <c r="J7195" s="525"/>
    </row>
    <row r="7196" spans="10:10" x14ac:dyDescent="0.2">
      <c r="J7196" s="525"/>
    </row>
    <row r="7197" spans="10:10" x14ac:dyDescent="0.2">
      <c r="J7197" s="525"/>
    </row>
    <row r="7198" spans="10:10" x14ac:dyDescent="0.2">
      <c r="J7198" s="525"/>
    </row>
    <row r="7199" spans="10:10" x14ac:dyDescent="0.2">
      <c r="J7199" s="525"/>
    </row>
    <row r="7200" spans="10:10" x14ac:dyDescent="0.2">
      <c r="J7200" s="525"/>
    </row>
    <row r="7201" spans="10:10" x14ac:dyDescent="0.2">
      <c r="J7201" s="525"/>
    </row>
    <row r="7202" spans="10:10" x14ac:dyDescent="0.2">
      <c r="J7202" s="525"/>
    </row>
    <row r="7203" spans="10:10" x14ac:dyDescent="0.2">
      <c r="J7203" s="525"/>
    </row>
    <row r="7204" spans="10:10" x14ac:dyDescent="0.2">
      <c r="J7204" s="525"/>
    </row>
    <row r="7205" spans="10:10" x14ac:dyDescent="0.2">
      <c r="J7205" s="525"/>
    </row>
    <row r="7206" spans="10:10" x14ac:dyDescent="0.2">
      <c r="J7206" s="525"/>
    </row>
    <row r="7207" spans="10:10" x14ac:dyDescent="0.2">
      <c r="J7207" s="525"/>
    </row>
    <row r="7208" spans="10:10" x14ac:dyDescent="0.2">
      <c r="J7208" s="525"/>
    </row>
    <row r="7209" spans="10:10" x14ac:dyDescent="0.2">
      <c r="J7209" s="525"/>
    </row>
    <row r="7210" spans="10:10" x14ac:dyDescent="0.2">
      <c r="J7210" s="525"/>
    </row>
    <row r="7211" spans="10:10" x14ac:dyDescent="0.2">
      <c r="J7211" s="525"/>
    </row>
    <row r="7212" spans="10:10" x14ac:dyDescent="0.2">
      <c r="J7212" s="525"/>
    </row>
    <row r="7213" spans="10:10" x14ac:dyDescent="0.2">
      <c r="J7213" s="525"/>
    </row>
    <row r="7214" spans="10:10" x14ac:dyDescent="0.2">
      <c r="J7214" s="525"/>
    </row>
    <row r="7215" spans="10:10" x14ac:dyDescent="0.2">
      <c r="J7215" s="525"/>
    </row>
    <row r="7216" spans="10:10" x14ac:dyDescent="0.2">
      <c r="J7216" s="525"/>
    </row>
    <row r="7217" spans="10:10" x14ac:dyDescent="0.2">
      <c r="J7217" s="525"/>
    </row>
    <row r="7218" spans="10:10" x14ac:dyDescent="0.2">
      <c r="J7218" s="525"/>
    </row>
    <row r="7219" spans="10:10" x14ac:dyDescent="0.2">
      <c r="J7219" s="525"/>
    </row>
    <row r="7220" spans="10:10" x14ac:dyDescent="0.2">
      <c r="J7220" s="525"/>
    </row>
    <row r="7221" spans="10:10" x14ac:dyDescent="0.2">
      <c r="J7221" s="525"/>
    </row>
    <row r="7222" spans="10:10" x14ac:dyDescent="0.2">
      <c r="J7222" s="525"/>
    </row>
    <row r="7223" spans="10:10" x14ac:dyDescent="0.2">
      <c r="J7223" s="525"/>
    </row>
    <row r="7224" spans="10:10" x14ac:dyDescent="0.2">
      <c r="J7224" s="525"/>
    </row>
    <row r="7225" spans="10:10" x14ac:dyDescent="0.2">
      <c r="J7225" s="525"/>
    </row>
    <row r="7226" spans="10:10" x14ac:dyDescent="0.2">
      <c r="J7226" s="525"/>
    </row>
    <row r="7227" spans="10:10" x14ac:dyDescent="0.2">
      <c r="J7227" s="525"/>
    </row>
    <row r="7228" spans="10:10" x14ac:dyDescent="0.2">
      <c r="J7228" s="525"/>
    </row>
    <row r="7229" spans="10:10" x14ac:dyDescent="0.2">
      <c r="J7229" s="525"/>
    </row>
    <row r="7230" spans="10:10" x14ac:dyDescent="0.2">
      <c r="J7230" s="525"/>
    </row>
    <row r="7231" spans="10:10" x14ac:dyDescent="0.2">
      <c r="J7231" s="525"/>
    </row>
    <row r="7232" spans="10:10" x14ac:dyDescent="0.2">
      <c r="J7232" s="525"/>
    </row>
    <row r="7233" spans="10:10" x14ac:dyDescent="0.2">
      <c r="J7233" s="525"/>
    </row>
    <row r="7234" spans="10:10" x14ac:dyDescent="0.2">
      <c r="J7234" s="525"/>
    </row>
    <row r="7235" spans="10:10" x14ac:dyDescent="0.2">
      <c r="J7235" s="525"/>
    </row>
    <row r="7236" spans="10:10" x14ac:dyDescent="0.2">
      <c r="J7236" s="525"/>
    </row>
    <row r="7237" spans="10:10" x14ac:dyDescent="0.2">
      <c r="J7237" s="525"/>
    </row>
    <row r="7238" spans="10:10" x14ac:dyDescent="0.2">
      <c r="J7238" s="525"/>
    </row>
    <row r="7239" spans="10:10" x14ac:dyDescent="0.2">
      <c r="J7239" s="525"/>
    </row>
    <row r="7240" spans="10:10" x14ac:dyDescent="0.2">
      <c r="J7240" s="525"/>
    </row>
    <row r="7241" spans="10:10" x14ac:dyDescent="0.2">
      <c r="J7241" s="525"/>
    </row>
    <row r="7242" spans="10:10" x14ac:dyDescent="0.2">
      <c r="J7242" s="525"/>
    </row>
    <row r="7243" spans="10:10" x14ac:dyDescent="0.2">
      <c r="J7243" s="525"/>
    </row>
    <row r="7244" spans="10:10" x14ac:dyDescent="0.2">
      <c r="J7244" s="525"/>
    </row>
    <row r="7245" spans="10:10" x14ac:dyDescent="0.2">
      <c r="J7245" s="525"/>
    </row>
    <row r="7246" spans="10:10" x14ac:dyDescent="0.2">
      <c r="J7246" s="525"/>
    </row>
    <row r="7247" spans="10:10" x14ac:dyDescent="0.2">
      <c r="J7247" s="525"/>
    </row>
    <row r="7248" spans="10:10" x14ac:dyDescent="0.2">
      <c r="J7248" s="525"/>
    </row>
    <row r="7249" spans="10:10" x14ac:dyDescent="0.2">
      <c r="J7249" s="525"/>
    </row>
    <row r="7250" spans="10:10" x14ac:dyDescent="0.2">
      <c r="J7250" s="525"/>
    </row>
    <row r="7251" spans="10:10" x14ac:dyDescent="0.2">
      <c r="J7251" s="525"/>
    </row>
    <row r="7252" spans="10:10" x14ac:dyDescent="0.2">
      <c r="J7252" s="525"/>
    </row>
    <row r="7253" spans="10:10" x14ac:dyDescent="0.2">
      <c r="J7253" s="525"/>
    </row>
    <row r="7254" spans="10:10" x14ac:dyDescent="0.2">
      <c r="J7254" s="525"/>
    </row>
    <row r="7255" spans="10:10" x14ac:dyDescent="0.2">
      <c r="J7255" s="525"/>
    </row>
    <row r="7256" spans="10:10" x14ac:dyDescent="0.2">
      <c r="J7256" s="525"/>
    </row>
    <row r="7257" spans="10:10" x14ac:dyDescent="0.2">
      <c r="J7257" s="525"/>
    </row>
    <row r="7258" spans="10:10" x14ac:dyDescent="0.2">
      <c r="J7258" s="525"/>
    </row>
    <row r="7259" spans="10:10" x14ac:dyDescent="0.2">
      <c r="J7259" s="525"/>
    </row>
    <row r="7260" spans="10:10" x14ac:dyDescent="0.2">
      <c r="J7260" s="525"/>
    </row>
    <row r="7261" spans="10:10" x14ac:dyDescent="0.2">
      <c r="J7261" s="525"/>
    </row>
    <row r="7262" spans="10:10" x14ac:dyDescent="0.2">
      <c r="J7262" s="525"/>
    </row>
    <row r="7263" spans="10:10" x14ac:dyDescent="0.2">
      <c r="J7263" s="525"/>
    </row>
    <row r="7264" spans="10:10" x14ac:dyDescent="0.2">
      <c r="J7264" s="525"/>
    </row>
    <row r="7265" spans="10:10" x14ac:dyDescent="0.2">
      <c r="J7265" s="525"/>
    </row>
    <row r="7266" spans="10:10" x14ac:dyDescent="0.2">
      <c r="J7266" s="525"/>
    </row>
    <row r="7267" spans="10:10" x14ac:dyDescent="0.2">
      <c r="J7267" s="525"/>
    </row>
    <row r="7268" spans="10:10" x14ac:dyDescent="0.2">
      <c r="J7268" s="525"/>
    </row>
    <row r="7269" spans="10:10" x14ac:dyDescent="0.2">
      <c r="J7269" s="525"/>
    </row>
    <row r="7270" spans="10:10" x14ac:dyDescent="0.2">
      <c r="J7270" s="525"/>
    </row>
    <row r="7271" spans="10:10" x14ac:dyDescent="0.2">
      <c r="J7271" s="525"/>
    </row>
    <row r="7272" spans="10:10" x14ac:dyDescent="0.2">
      <c r="J7272" s="525"/>
    </row>
    <row r="7273" spans="10:10" x14ac:dyDescent="0.2">
      <c r="J7273" s="525"/>
    </row>
    <row r="7274" spans="10:10" x14ac:dyDescent="0.2">
      <c r="J7274" s="525"/>
    </row>
    <row r="7275" spans="10:10" x14ac:dyDescent="0.2">
      <c r="J7275" s="525"/>
    </row>
    <row r="7276" spans="10:10" x14ac:dyDescent="0.2">
      <c r="J7276" s="525"/>
    </row>
    <row r="7277" spans="10:10" x14ac:dyDescent="0.2">
      <c r="J7277" s="525"/>
    </row>
    <row r="7278" spans="10:10" x14ac:dyDescent="0.2">
      <c r="J7278" s="525"/>
    </row>
    <row r="7279" spans="10:10" x14ac:dyDescent="0.2">
      <c r="J7279" s="525"/>
    </row>
    <row r="7280" spans="10:10" x14ac:dyDescent="0.2">
      <c r="J7280" s="525"/>
    </row>
    <row r="7281" spans="10:10" x14ac:dyDescent="0.2">
      <c r="J7281" s="525"/>
    </row>
    <row r="7282" spans="10:10" x14ac:dyDescent="0.2">
      <c r="J7282" s="525"/>
    </row>
    <row r="7283" spans="10:10" x14ac:dyDescent="0.2">
      <c r="J7283" s="525"/>
    </row>
    <row r="7284" spans="10:10" x14ac:dyDescent="0.2">
      <c r="J7284" s="525"/>
    </row>
    <row r="7285" spans="10:10" x14ac:dyDescent="0.2">
      <c r="J7285" s="525"/>
    </row>
    <row r="7286" spans="10:10" x14ac:dyDescent="0.2">
      <c r="J7286" s="525"/>
    </row>
    <row r="7287" spans="10:10" x14ac:dyDescent="0.2">
      <c r="J7287" s="525"/>
    </row>
    <row r="7288" spans="10:10" x14ac:dyDescent="0.2">
      <c r="J7288" s="525"/>
    </row>
    <row r="7289" spans="10:10" x14ac:dyDescent="0.2">
      <c r="J7289" s="525"/>
    </row>
    <row r="7290" spans="10:10" x14ac:dyDescent="0.2">
      <c r="J7290" s="525"/>
    </row>
    <row r="7291" spans="10:10" x14ac:dyDescent="0.2">
      <c r="J7291" s="525"/>
    </row>
    <row r="7292" spans="10:10" x14ac:dyDescent="0.2">
      <c r="J7292" s="525"/>
    </row>
    <row r="7293" spans="10:10" x14ac:dyDescent="0.2">
      <c r="J7293" s="525"/>
    </row>
    <row r="7294" spans="10:10" x14ac:dyDescent="0.2">
      <c r="J7294" s="525"/>
    </row>
    <row r="7295" spans="10:10" x14ac:dyDescent="0.2">
      <c r="J7295" s="525"/>
    </row>
    <row r="7296" spans="10:10" x14ac:dyDescent="0.2">
      <c r="J7296" s="525"/>
    </row>
    <row r="7297" spans="10:10" x14ac:dyDescent="0.2">
      <c r="J7297" s="525"/>
    </row>
    <row r="7298" spans="10:10" x14ac:dyDescent="0.2">
      <c r="J7298" s="525"/>
    </row>
    <row r="7299" spans="10:10" x14ac:dyDescent="0.2">
      <c r="J7299" s="525"/>
    </row>
    <row r="7300" spans="10:10" x14ac:dyDescent="0.2">
      <c r="J7300" s="525"/>
    </row>
    <row r="7301" spans="10:10" x14ac:dyDescent="0.2">
      <c r="J7301" s="525"/>
    </row>
    <row r="7302" spans="10:10" x14ac:dyDescent="0.2">
      <c r="J7302" s="525"/>
    </row>
    <row r="7303" spans="10:10" x14ac:dyDescent="0.2">
      <c r="J7303" s="525"/>
    </row>
    <row r="7304" spans="10:10" x14ac:dyDescent="0.2">
      <c r="J7304" s="525"/>
    </row>
    <row r="7305" spans="10:10" x14ac:dyDescent="0.2">
      <c r="J7305" s="525"/>
    </row>
    <row r="7306" spans="10:10" x14ac:dyDescent="0.2">
      <c r="J7306" s="525"/>
    </row>
    <row r="7307" spans="10:10" x14ac:dyDescent="0.2">
      <c r="J7307" s="525"/>
    </row>
    <row r="7308" spans="10:10" x14ac:dyDescent="0.2">
      <c r="J7308" s="525"/>
    </row>
    <row r="7309" spans="10:10" x14ac:dyDescent="0.2">
      <c r="J7309" s="525"/>
    </row>
    <row r="7310" spans="10:10" x14ac:dyDescent="0.2">
      <c r="J7310" s="525"/>
    </row>
    <row r="7311" spans="10:10" x14ac:dyDescent="0.2">
      <c r="J7311" s="525"/>
    </row>
    <row r="7312" spans="10:10" x14ac:dyDescent="0.2">
      <c r="J7312" s="525"/>
    </row>
    <row r="7313" spans="10:10" x14ac:dyDescent="0.2">
      <c r="J7313" s="525"/>
    </row>
    <row r="7314" spans="10:10" x14ac:dyDescent="0.2">
      <c r="J7314" s="525"/>
    </row>
    <row r="7315" spans="10:10" x14ac:dyDescent="0.2">
      <c r="J7315" s="525"/>
    </row>
    <row r="7316" spans="10:10" x14ac:dyDescent="0.2">
      <c r="J7316" s="525"/>
    </row>
    <row r="7317" spans="10:10" x14ac:dyDescent="0.2">
      <c r="J7317" s="525"/>
    </row>
    <row r="7318" spans="10:10" x14ac:dyDescent="0.2">
      <c r="J7318" s="525"/>
    </row>
    <row r="7319" spans="10:10" x14ac:dyDescent="0.2">
      <c r="J7319" s="525"/>
    </row>
    <row r="7320" spans="10:10" x14ac:dyDescent="0.2">
      <c r="J7320" s="525"/>
    </row>
    <row r="7321" spans="10:10" x14ac:dyDescent="0.2">
      <c r="J7321" s="525"/>
    </row>
    <row r="7322" spans="10:10" x14ac:dyDescent="0.2">
      <c r="J7322" s="525"/>
    </row>
    <row r="7323" spans="10:10" x14ac:dyDescent="0.2">
      <c r="J7323" s="525"/>
    </row>
    <row r="7324" spans="10:10" x14ac:dyDescent="0.2">
      <c r="J7324" s="525"/>
    </row>
    <row r="7325" spans="10:10" x14ac:dyDescent="0.2">
      <c r="J7325" s="525"/>
    </row>
    <row r="7326" spans="10:10" x14ac:dyDescent="0.2">
      <c r="J7326" s="525"/>
    </row>
    <row r="7327" spans="10:10" x14ac:dyDescent="0.2">
      <c r="J7327" s="525"/>
    </row>
    <row r="7328" spans="10:10" x14ac:dyDescent="0.2">
      <c r="J7328" s="525"/>
    </row>
    <row r="7329" spans="10:10" x14ac:dyDescent="0.2">
      <c r="J7329" s="525"/>
    </row>
    <row r="7330" spans="10:10" x14ac:dyDescent="0.2">
      <c r="J7330" s="525"/>
    </row>
    <row r="7331" spans="10:10" x14ac:dyDescent="0.2">
      <c r="J7331" s="525"/>
    </row>
    <row r="7332" spans="10:10" x14ac:dyDescent="0.2">
      <c r="J7332" s="525"/>
    </row>
    <row r="7333" spans="10:10" x14ac:dyDescent="0.2">
      <c r="J7333" s="525"/>
    </row>
    <row r="7334" spans="10:10" x14ac:dyDescent="0.2">
      <c r="J7334" s="525"/>
    </row>
    <row r="7335" spans="10:10" x14ac:dyDescent="0.2">
      <c r="J7335" s="525"/>
    </row>
    <row r="7336" spans="10:10" x14ac:dyDescent="0.2">
      <c r="J7336" s="525"/>
    </row>
    <row r="7337" spans="10:10" x14ac:dyDescent="0.2">
      <c r="J7337" s="525"/>
    </row>
    <row r="7338" spans="10:10" x14ac:dyDescent="0.2">
      <c r="J7338" s="525"/>
    </row>
    <row r="7339" spans="10:10" x14ac:dyDescent="0.2">
      <c r="J7339" s="525"/>
    </row>
    <row r="7340" spans="10:10" x14ac:dyDescent="0.2">
      <c r="J7340" s="525"/>
    </row>
    <row r="7341" spans="10:10" x14ac:dyDescent="0.2">
      <c r="J7341" s="525"/>
    </row>
    <row r="7342" spans="10:10" x14ac:dyDescent="0.2">
      <c r="J7342" s="525"/>
    </row>
    <row r="7343" spans="10:10" x14ac:dyDescent="0.2">
      <c r="J7343" s="525"/>
    </row>
    <row r="7344" spans="10:10" x14ac:dyDescent="0.2">
      <c r="J7344" s="525"/>
    </row>
    <row r="7345" spans="10:10" x14ac:dyDescent="0.2">
      <c r="J7345" s="525"/>
    </row>
    <row r="7346" spans="10:10" x14ac:dyDescent="0.2">
      <c r="J7346" s="525"/>
    </row>
    <row r="7347" spans="10:10" x14ac:dyDescent="0.2">
      <c r="J7347" s="525"/>
    </row>
    <row r="7348" spans="10:10" x14ac:dyDescent="0.2">
      <c r="J7348" s="525"/>
    </row>
    <row r="7349" spans="10:10" x14ac:dyDescent="0.2">
      <c r="J7349" s="525"/>
    </row>
    <row r="7350" spans="10:10" x14ac:dyDescent="0.2">
      <c r="J7350" s="525"/>
    </row>
    <row r="7351" spans="10:10" x14ac:dyDescent="0.2">
      <c r="J7351" s="525"/>
    </row>
    <row r="7352" spans="10:10" x14ac:dyDescent="0.2">
      <c r="J7352" s="525"/>
    </row>
    <row r="7353" spans="10:10" x14ac:dyDescent="0.2">
      <c r="J7353" s="525"/>
    </row>
    <row r="7354" spans="10:10" x14ac:dyDescent="0.2">
      <c r="J7354" s="525"/>
    </row>
    <row r="7355" spans="10:10" x14ac:dyDescent="0.2">
      <c r="J7355" s="525"/>
    </row>
    <row r="7356" spans="10:10" x14ac:dyDescent="0.2">
      <c r="J7356" s="525"/>
    </row>
    <row r="7357" spans="10:10" x14ac:dyDescent="0.2">
      <c r="J7357" s="525"/>
    </row>
    <row r="7358" spans="10:10" x14ac:dyDescent="0.2">
      <c r="J7358" s="525"/>
    </row>
    <row r="7359" spans="10:10" x14ac:dyDescent="0.2">
      <c r="J7359" s="525"/>
    </row>
    <row r="7360" spans="10:10" x14ac:dyDescent="0.2">
      <c r="J7360" s="525"/>
    </row>
    <row r="7361" spans="10:10" x14ac:dyDescent="0.2">
      <c r="J7361" s="525"/>
    </row>
    <row r="7362" spans="10:10" x14ac:dyDescent="0.2">
      <c r="J7362" s="525"/>
    </row>
    <row r="7363" spans="10:10" x14ac:dyDescent="0.2">
      <c r="J7363" s="525"/>
    </row>
    <row r="7364" spans="10:10" x14ac:dyDescent="0.2">
      <c r="J7364" s="525"/>
    </row>
    <row r="7365" spans="10:10" x14ac:dyDescent="0.2">
      <c r="J7365" s="525"/>
    </row>
    <row r="7366" spans="10:10" x14ac:dyDescent="0.2">
      <c r="J7366" s="525"/>
    </row>
    <row r="7367" spans="10:10" x14ac:dyDescent="0.2">
      <c r="J7367" s="525"/>
    </row>
    <row r="7368" spans="10:10" x14ac:dyDescent="0.2">
      <c r="J7368" s="525"/>
    </row>
    <row r="7369" spans="10:10" x14ac:dyDescent="0.2">
      <c r="J7369" s="525"/>
    </row>
    <row r="7370" spans="10:10" x14ac:dyDescent="0.2">
      <c r="J7370" s="525"/>
    </row>
    <row r="7371" spans="10:10" x14ac:dyDescent="0.2">
      <c r="J7371" s="525"/>
    </row>
    <row r="7372" spans="10:10" x14ac:dyDescent="0.2">
      <c r="J7372" s="525"/>
    </row>
    <row r="7373" spans="10:10" x14ac:dyDescent="0.2">
      <c r="J7373" s="525"/>
    </row>
    <row r="7374" spans="10:10" x14ac:dyDescent="0.2">
      <c r="J7374" s="525"/>
    </row>
    <row r="7375" spans="10:10" x14ac:dyDescent="0.2">
      <c r="J7375" s="525"/>
    </row>
    <row r="7376" spans="10:10" x14ac:dyDescent="0.2">
      <c r="J7376" s="525"/>
    </row>
    <row r="7377" spans="10:10" x14ac:dyDescent="0.2">
      <c r="J7377" s="525"/>
    </row>
    <row r="7378" spans="10:10" x14ac:dyDescent="0.2">
      <c r="J7378" s="525"/>
    </row>
    <row r="7379" spans="10:10" x14ac:dyDescent="0.2">
      <c r="J7379" s="525"/>
    </row>
    <row r="7380" spans="10:10" x14ac:dyDescent="0.2">
      <c r="J7380" s="525"/>
    </row>
    <row r="7381" spans="10:10" x14ac:dyDescent="0.2">
      <c r="J7381" s="525"/>
    </row>
    <row r="7382" spans="10:10" x14ac:dyDescent="0.2">
      <c r="J7382" s="525"/>
    </row>
    <row r="7383" spans="10:10" x14ac:dyDescent="0.2">
      <c r="J7383" s="525"/>
    </row>
    <row r="7384" spans="10:10" x14ac:dyDescent="0.2">
      <c r="J7384" s="525"/>
    </row>
    <row r="7385" spans="10:10" x14ac:dyDescent="0.2">
      <c r="J7385" s="525"/>
    </row>
    <row r="7386" spans="10:10" x14ac:dyDescent="0.2">
      <c r="J7386" s="525"/>
    </row>
    <row r="7387" spans="10:10" x14ac:dyDescent="0.2">
      <c r="J7387" s="525"/>
    </row>
    <row r="7388" spans="10:10" x14ac:dyDescent="0.2">
      <c r="J7388" s="525"/>
    </row>
    <row r="7389" spans="10:10" x14ac:dyDescent="0.2">
      <c r="J7389" s="525"/>
    </row>
    <row r="7390" spans="10:10" x14ac:dyDescent="0.2">
      <c r="J7390" s="525"/>
    </row>
    <row r="7391" spans="10:10" x14ac:dyDescent="0.2">
      <c r="J7391" s="525"/>
    </row>
    <row r="7392" spans="10:10" x14ac:dyDescent="0.2">
      <c r="J7392" s="525"/>
    </row>
    <row r="7393" spans="10:10" x14ac:dyDescent="0.2">
      <c r="J7393" s="525"/>
    </row>
    <row r="7394" spans="10:10" x14ac:dyDescent="0.2">
      <c r="J7394" s="525"/>
    </row>
    <row r="7395" spans="10:10" x14ac:dyDescent="0.2">
      <c r="J7395" s="525"/>
    </row>
    <row r="7396" spans="10:10" x14ac:dyDescent="0.2">
      <c r="J7396" s="525"/>
    </row>
    <row r="7397" spans="10:10" x14ac:dyDescent="0.2">
      <c r="J7397" s="525"/>
    </row>
    <row r="7398" spans="10:10" x14ac:dyDescent="0.2">
      <c r="J7398" s="525"/>
    </row>
    <row r="7399" spans="10:10" x14ac:dyDescent="0.2">
      <c r="J7399" s="525"/>
    </row>
    <row r="7400" spans="10:10" x14ac:dyDescent="0.2">
      <c r="J7400" s="525"/>
    </row>
    <row r="7401" spans="10:10" x14ac:dyDescent="0.2">
      <c r="J7401" s="525"/>
    </row>
    <row r="7402" spans="10:10" x14ac:dyDescent="0.2">
      <c r="J7402" s="525"/>
    </row>
    <row r="7403" spans="10:10" x14ac:dyDescent="0.2">
      <c r="J7403" s="525"/>
    </row>
    <row r="7404" spans="10:10" x14ac:dyDescent="0.2">
      <c r="J7404" s="525"/>
    </row>
    <row r="7405" spans="10:10" x14ac:dyDescent="0.2">
      <c r="J7405" s="525"/>
    </row>
    <row r="7406" spans="10:10" x14ac:dyDescent="0.2">
      <c r="J7406" s="525"/>
    </row>
    <row r="7407" spans="10:10" x14ac:dyDescent="0.2">
      <c r="J7407" s="525"/>
    </row>
    <row r="7408" spans="10:10" x14ac:dyDescent="0.2">
      <c r="J7408" s="525"/>
    </row>
    <row r="7409" spans="10:10" x14ac:dyDescent="0.2">
      <c r="J7409" s="525"/>
    </row>
    <row r="7410" spans="10:10" x14ac:dyDescent="0.2">
      <c r="J7410" s="525"/>
    </row>
    <row r="7411" spans="10:10" x14ac:dyDescent="0.2">
      <c r="J7411" s="525"/>
    </row>
    <row r="7412" spans="10:10" x14ac:dyDescent="0.2">
      <c r="J7412" s="525"/>
    </row>
    <row r="7413" spans="10:10" x14ac:dyDescent="0.2">
      <c r="J7413" s="525"/>
    </row>
    <row r="7414" spans="10:10" x14ac:dyDescent="0.2">
      <c r="J7414" s="525"/>
    </row>
    <row r="7415" spans="10:10" x14ac:dyDescent="0.2">
      <c r="J7415" s="525"/>
    </row>
    <row r="7416" spans="10:10" x14ac:dyDescent="0.2">
      <c r="J7416" s="525"/>
    </row>
    <row r="7417" spans="10:10" x14ac:dyDescent="0.2">
      <c r="J7417" s="525"/>
    </row>
    <row r="7418" spans="10:10" x14ac:dyDescent="0.2">
      <c r="J7418" s="525"/>
    </row>
    <row r="7419" spans="10:10" x14ac:dyDescent="0.2">
      <c r="J7419" s="525"/>
    </row>
    <row r="7420" spans="10:10" x14ac:dyDescent="0.2">
      <c r="J7420" s="525"/>
    </row>
    <row r="7421" spans="10:10" x14ac:dyDescent="0.2">
      <c r="J7421" s="525"/>
    </row>
    <row r="7422" spans="10:10" x14ac:dyDescent="0.2">
      <c r="J7422" s="525"/>
    </row>
    <row r="7423" spans="10:10" x14ac:dyDescent="0.2">
      <c r="J7423" s="525"/>
    </row>
    <row r="7424" spans="10:10" x14ac:dyDescent="0.2">
      <c r="J7424" s="525"/>
    </row>
    <row r="7425" spans="10:10" x14ac:dyDescent="0.2">
      <c r="J7425" s="525"/>
    </row>
    <row r="7426" spans="10:10" x14ac:dyDescent="0.2">
      <c r="J7426" s="525"/>
    </row>
    <row r="7427" spans="10:10" x14ac:dyDescent="0.2">
      <c r="J7427" s="525"/>
    </row>
    <row r="7428" spans="10:10" x14ac:dyDescent="0.2">
      <c r="J7428" s="525"/>
    </row>
    <row r="7429" spans="10:10" x14ac:dyDescent="0.2">
      <c r="J7429" s="525"/>
    </row>
    <row r="7430" spans="10:10" x14ac:dyDescent="0.2">
      <c r="J7430" s="525"/>
    </row>
    <row r="7431" spans="10:10" x14ac:dyDescent="0.2">
      <c r="J7431" s="525"/>
    </row>
    <row r="7432" spans="10:10" x14ac:dyDescent="0.2">
      <c r="J7432" s="525"/>
    </row>
    <row r="7433" spans="10:10" x14ac:dyDescent="0.2">
      <c r="J7433" s="525"/>
    </row>
    <row r="7434" spans="10:10" x14ac:dyDescent="0.2">
      <c r="J7434" s="525"/>
    </row>
    <row r="7435" spans="10:10" x14ac:dyDescent="0.2">
      <c r="J7435" s="525"/>
    </row>
    <row r="7436" spans="10:10" x14ac:dyDescent="0.2">
      <c r="J7436" s="525"/>
    </row>
    <row r="7437" spans="10:10" x14ac:dyDescent="0.2">
      <c r="J7437" s="525"/>
    </row>
    <row r="7438" spans="10:10" x14ac:dyDescent="0.2">
      <c r="J7438" s="525"/>
    </row>
    <row r="7439" spans="10:10" x14ac:dyDescent="0.2">
      <c r="J7439" s="525"/>
    </row>
    <row r="7440" spans="10:10" x14ac:dyDescent="0.2">
      <c r="J7440" s="525"/>
    </row>
    <row r="7441" spans="10:10" x14ac:dyDescent="0.2">
      <c r="J7441" s="525"/>
    </row>
    <row r="7442" spans="10:10" x14ac:dyDescent="0.2">
      <c r="J7442" s="525"/>
    </row>
    <row r="7443" spans="10:10" x14ac:dyDescent="0.2">
      <c r="J7443" s="525"/>
    </row>
    <row r="7444" spans="10:10" x14ac:dyDescent="0.2">
      <c r="J7444" s="525"/>
    </row>
    <row r="7445" spans="10:10" x14ac:dyDescent="0.2">
      <c r="J7445" s="525"/>
    </row>
    <row r="7446" spans="10:10" x14ac:dyDescent="0.2">
      <c r="J7446" s="525"/>
    </row>
    <row r="7447" spans="10:10" x14ac:dyDescent="0.2">
      <c r="J7447" s="525"/>
    </row>
    <row r="7448" spans="10:10" x14ac:dyDescent="0.2">
      <c r="J7448" s="525"/>
    </row>
    <row r="7449" spans="10:10" x14ac:dyDescent="0.2">
      <c r="J7449" s="525"/>
    </row>
    <row r="7450" spans="10:10" x14ac:dyDescent="0.2">
      <c r="J7450" s="525"/>
    </row>
    <row r="7451" spans="10:10" x14ac:dyDescent="0.2">
      <c r="J7451" s="525"/>
    </row>
    <row r="7452" spans="10:10" x14ac:dyDescent="0.2">
      <c r="J7452" s="525"/>
    </row>
    <row r="7453" spans="10:10" x14ac:dyDescent="0.2">
      <c r="J7453" s="525"/>
    </row>
    <row r="7454" spans="10:10" x14ac:dyDescent="0.2">
      <c r="J7454" s="525"/>
    </row>
    <row r="7455" spans="10:10" x14ac:dyDescent="0.2">
      <c r="J7455" s="525"/>
    </row>
    <row r="7456" spans="10:10" x14ac:dyDescent="0.2">
      <c r="J7456" s="525"/>
    </row>
    <row r="7457" spans="10:10" x14ac:dyDescent="0.2">
      <c r="J7457" s="525"/>
    </row>
    <row r="7458" spans="10:10" x14ac:dyDescent="0.2">
      <c r="J7458" s="525"/>
    </row>
    <row r="7459" spans="10:10" x14ac:dyDescent="0.2">
      <c r="J7459" s="525"/>
    </row>
    <row r="7460" spans="10:10" x14ac:dyDescent="0.2">
      <c r="J7460" s="525"/>
    </row>
    <row r="7461" spans="10:10" x14ac:dyDescent="0.2">
      <c r="J7461" s="525"/>
    </row>
    <row r="7462" spans="10:10" x14ac:dyDescent="0.2">
      <c r="J7462" s="525"/>
    </row>
    <row r="7463" spans="10:10" x14ac:dyDescent="0.2">
      <c r="J7463" s="525"/>
    </row>
    <row r="7464" spans="10:10" x14ac:dyDescent="0.2">
      <c r="J7464" s="525"/>
    </row>
    <row r="7465" spans="10:10" x14ac:dyDescent="0.2">
      <c r="J7465" s="525"/>
    </row>
    <row r="7466" spans="10:10" x14ac:dyDescent="0.2">
      <c r="J7466" s="525"/>
    </row>
    <row r="7467" spans="10:10" x14ac:dyDescent="0.2">
      <c r="J7467" s="525"/>
    </row>
    <row r="7468" spans="10:10" x14ac:dyDescent="0.2">
      <c r="J7468" s="525"/>
    </row>
    <row r="7469" spans="10:10" x14ac:dyDescent="0.2">
      <c r="J7469" s="525"/>
    </row>
    <row r="7470" spans="10:10" x14ac:dyDescent="0.2">
      <c r="J7470" s="525"/>
    </row>
    <row r="7471" spans="10:10" x14ac:dyDescent="0.2">
      <c r="J7471" s="525"/>
    </row>
    <row r="7472" spans="10:10" x14ac:dyDescent="0.2">
      <c r="J7472" s="525"/>
    </row>
    <row r="7473" spans="10:10" x14ac:dyDescent="0.2">
      <c r="J7473" s="525"/>
    </row>
    <row r="7474" spans="10:10" x14ac:dyDescent="0.2">
      <c r="J7474" s="525"/>
    </row>
    <row r="7475" spans="10:10" x14ac:dyDescent="0.2">
      <c r="J7475" s="525"/>
    </row>
    <row r="7476" spans="10:10" x14ac:dyDescent="0.2">
      <c r="J7476" s="525"/>
    </row>
    <row r="7477" spans="10:10" x14ac:dyDescent="0.2">
      <c r="J7477" s="525"/>
    </row>
    <row r="7478" spans="10:10" x14ac:dyDescent="0.2">
      <c r="J7478" s="525"/>
    </row>
    <row r="7479" spans="10:10" x14ac:dyDescent="0.2">
      <c r="J7479" s="525"/>
    </row>
    <row r="7480" spans="10:10" x14ac:dyDescent="0.2">
      <c r="J7480" s="525"/>
    </row>
    <row r="7481" spans="10:10" x14ac:dyDescent="0.2">
      <c r="J7481" s="525"/>
    </row>
    <row r="7482" spans="10:10" x14ac:dyDescent="0.2">
      <c r="J7482" s="525"/>
    </row>
    <row r="7483" spans="10:10" x14ac:dyDescent="0.2">
      <c r="J7483" s="525"/>
    </row>
    <row r="7484" spans="10:10" x14ac:dyDescent="0.2">
      <c r="J7484" s="525"/>
    </row>
    <row r="7485" spans="10:10" x14ac:dyDescent="0.2">
      <c r="J7485" s="525"/>
    </row>
    <row r="7486" spans="10:10" x14ac:dyDescent="0.2">
      <c r="J7486" s="525"/>
    </row>
    <row r="7487" spans="10:10" x14ac:dyDescent="0.2">
      <c r="J7487" s="525"/>
    </row>
    <row r="7488" spans="10:10" x14ac:dyDescent="0.2">
      <c r="J7488" s="525"/>
    </row>
    <row r="7489" spans="10:10" x14ac:dyDescent="0.2">
      <c r="J7489" s="525"/>
    </row>
    <row r="7490" spans="10:10" x14ac:dyDescent="0.2">
      <c r="J7490" s="525"/>
    </row>
    <row r="7491" spans="10:10" x14ac:dyDescent="0.2">
      <c r="J7491" s="525"/>
    </row>
    <row r="7492" spans="10:10" x14ac:dyDescent="0.2">
      <c r="J7492" s="525"/>
    </row>
    <row r="7493" spans="10:10" x14ac:dyDescent="0.2">
      <c r="J7493" s="525"/>
    </row>
    <row r="7494" spans="10:10" x14ac:dyDescent="0.2">
      <c r="J7494" s="525"/>
    </row>
    <row r="7495" spans="10:10" x14ac:dyDescent="0.2">
      <c r="J7495" s="525"/>
    </row>
    <row r="7496" spans="10:10" x14ac:dyDescent="0.2">
      <c r="J7496" s="525"/>
    </row>
    <row r="7497" spans="10:10" x14ac:dyDescent="0.2">
      <c r="J7497" s="525"/>
    </row>
    <row r="7498" spans="10:10" x14ac:dyDescent="0.2">
      <c r="J7498" s="525"/>
    </row>
    <row r="7499" spans="10:10" x14ac:dyDescent="0.2">
      <c r="J7499" s="525"/>
    </row>
    <row r="7500" spans="10:10" x14ac:dyDescent="0.2">
      <c r="J7500" s="525"/>
    </row>
    <row r="7501" spans="10:10" x14ac:dyDescent="0.2">
      <c r="J7501" s="525"/>
    </row>
    <row r="7502" spans="10:10" x14ac:dyDescent="0.2">
      <c r="J7502" s="525"/>
    </row>
    <row r="7503" spans="10:10" x14ac:dyDescent="0.2">
      <c r="J7503" s="525"/>
    </row>
    <row r="7504" spans="10:10" x14ac:dyDescent="0.2">
      <c r="J7504" s="525"/>
    </row>
    <row r="7505" spans="10:10" x14ac:dyDescent="0.2">
      <c r="J7505" s="525"/>
    </row>
    <row r="7506" spans="10:10" x14ac:dyDescent="0.2">
      <c r="J7506" s="525"/>
    </row>
    <row r="7507" spans="10:10" x14ac:dyDescent="0.2">
      <c r="J7507" s="525"/>
    </row>
    <row r="7508" spans="10:10" x14ac:dyDescent="0.2">
      <c r="J7508" s="525"/>
    </row>
    <row r="7509" spans="10:10" x14ac:dyDescent="0.2">
      <c r="J7509" s="525"/>
    </row>
    <row r="7510" spans="10:10" x14ac:dyDescent="0.2">
      <c r="J7510" s="525"/>
    </row>
    <row r="7511" spans="10:10" x14ac:dyDescent="0.2">
      <c r="J7511" s="525"/>
    </row>
    <row r="7512" spans="10:10" x14ac:dyDescent="0.2">
      <c r="J7512" s="525"/>
    </row>
    <row r="7513" spans="10:10" x14ac:dyDescent="0.2">
      <c r="J7513" s="525"/>
    </row>
    <row r="7514" spans="10:10" x14ac:dyDescent="0.2">
      <c r="J7514" s="525"/>
    </row>
    <row r="7515" spans="10:10" x14ac:dyDescent="0.2">
      <c r="J7515" s="525"/>
    </row>
    <row r="7516" spans="10:10" x14ac:dyDescent="0.2">
      <c r="J7516" s="525"/>
    </row>
    <row r="7517" spans="10:10" x14ac:dyDescent="0.2">
      <c r="J7517" s="525"/>
    </row>
    <row r="7518" spans="10:10" x14ac:dyDescent="0.2">
      <c r="J7518" s="525"/>
    </row>
    <row r="7519" spans="10:10" x14ac:dyDescent="0.2">
      <c r="J7519" s="525"/>
    </row>
    <row r="7520" spans="10:10" x14ac:dyDescent="0.2">
      <c r="J7520" s="525"/>
    </row>
    <row r="7521" spans="10:10" x14ac:dyDescent="0.2">
      <c r="J7521" s="525"/>
    </row>
    <row r="7522" spans="10:10" x14ac:dyDescent="0.2">
      <c r="J7522" s="525"/>
    </row>
    <row r="7523" spans="10:10" x14ac:dyDescent="0.2">
      <c r="J7523" s="525"/>
    </row>
    <row r="7524" spans="10:10" x14ac:dyDescent="0.2">
      <c r="J7524" s="525"/>
    </row>
    <row r="7525" spans="10:10" x14ac:dyDescent="0.2">
      <c r="J7525" s="525"/>
    </row>
    <row r="7526" spans="10:10" x14ac:dyDescent="0.2">
      <c r="J7526" s="525"/>
    </row>
    <row r="7527" spans="10:10" x14ac:dyDescent="0.2">
      <c r="J7527" s="525"/>
    </row>
    <row r="7528" spans="10:10" x14ac:dyDescent="0.2">
      <c r="J7528" s="525"/>
    </row>
    <row r="7529" spans="10:10" x14ac:dyDescent="0.2">
      <c r="J7529" s="525"/>
    </row>
    <row r="7530" spans="10:10" x14ac:dyDescent="0.2">
      <c r="J7530" s="525"/>
    </row>
    <row r="7531" spans="10:10" x14ac:dyDescent="0.2">
      <c r="J7531" s="525"/>
    </row>
    <row r="7532" spans="10:10" x14ac:dyDescent="0.2">
      <c r="J7532" s="525"/>
    </row>
    <row r="7533" spans="10:10" x14ac:dyDescent="0.2">
      <c r="J7533" s="525"/>
    </row>
    <row r="7534" spans="10:10" x14ac:dyDescent="0.2">
      <c r="J7534" s="525"/>
    </row>
    <row r="7535" spans="10:10" x14ac:dyDescent="0.2">
      <c r="J7535" s="525"/>
    </row>
    <row r="7536" spans="10:10" x14ac:dyDescent="0.2">
      <c r="J7536" s="525"/>
    </row>
    <row r="7537" spans="10:10" x14ac:dyDescent="0.2">
      <c r="J7537" s="525"/>
    </row>
    <row r="7538" spans="10:10" x14ac:dyDescent="0.2">
      <c r="J7538" s="525"/>
    </row>
    <row r="7539" spans="10:10" x14ac:dyDescent="0.2">
      <c r="J7539" s="525"/>
    </row>
    <row r="7540" spans="10:10" x14ac:dyDescent="0.2">
      <c r="J7540" s="525"/>
    </row>
    <row r="7541" spans="10:10" x14ac:dyDescent="0.2">
      <c r="J7541" s="525"/>
    </row>
    <row r="7542" spans="10:10" x14ac:dyDescent="0.2">
      <c r="J7542" s="525"/>
    </row>
    <row r="7543" spans="10:10" x14ac:dyDescent="0.2">
      <c r="J7543" s="525"/>
    </row>
    <row r="7544" spans="10:10" x14ac:dyDescent="0.2">
      <c r="J7544" s="525"/>
    </row>
    <row r="7545" spans="10:10" x14ac:dyDescent="0.2">
      <c r="J7545" s="525"/>
    </row>
    <row r="7546" spans="10:10" x14ac:dyDescent="0.2">
      <c r="J7546" s="525"/>
    </row>
    <row r="7547" spans="10:10" x14ac:dyDescent="0.2">
      <c r="J7547" s="525"/>
    </row>
    <row r="7548" spans="10:10" x14ac:dyDescent="0.2">
      <c r="J7548" s="525"/>
    </row>
    <row r="7549" spans="10:10" x14ac:dyDescent="0.2">
      <c r="J7549" s="525"/>
    </row>
    <row r="7550" spans="10:10" x14ac:dyDescent="0.2">
      <c r="J7550" s="525"/>
    </row>
    <row r="7551" spans="10:10" x14ac:dyDescent="0.2">
      <c r="J7551" s="525"/>
    </row>
    <row r="7552" spans="10:10" x14ac:dyDescent="0.2">
      <c r="J7552" s="525"/>
    </row>
    <row r="7553" spans="10:10" x14ac:dyDescent="0.2">
      <c r="J7553" s="525"/>
    </row>
    <row r="7554" spans="10:10" x14ac:dyDescent="0.2">
      <c r="J7554" s="525"/>
    </row>
    <row r="7555" spans="10:10" x14ac:dyDescent="0.2">
      <c r="J7555" s="525"/>
    </row>
    <row r="7556" spans="10:10" x14ac:dyDescent="0.2">
      <c r="J7556" s="525"/>
    </row>
    <row r="7557" spans="10:10" x14ac:dyDescent="0.2">
      <c r="J7557" s="525"/>
    </row>
    <row r="7558" spans="10:10" x14ac:dyDescent="0.2">
      <c r="J7558" s="525"/>
    </row>
    <row r="7559" spans="10:10" x14ac:dyDescent="0.2">
      <c r="J7559" s="525"/>
    </row>
    <row r="7560" spans="10:10" x14ac:dyDescent="0.2">
      <c r="J7560" s="525"/>
    </row>
    <row r="7561" spans="10:10" x14ac:dyDescent="0.2">
      <c r="J7561" s="525"/>
    </row>
    <row r="7562" spans="10:10" x14ac:dyDescent="0.2">
      <c r="J7562" s="525"/>
    </row>
    <row r="7563" spans="10:10" x14ac:dyDescent="0.2">
      <c r="J7563" s="525"/>
    </row>
    <row r="7564" spans="10:10" x14ac:dyDescent="0.2">
      <c r="J7564" s="525"/>
    </row>
    <row r="7565" spans="10:10" x14ac:dyDescent="0.2">
      <c r="J7565" s="525"/>
    </row>
    <row r="7566" spans="10:10" x14ac:dyDescent="0.2">
      <c r="J7566" s="525"/>
    </row>
    <row r="7567" spans="10:10" x14ac:dyDescent="0.2">
      <c r="J7567" s="525"/>
    </row>
    <row r="7568" spans="10:10" x14ac:dyDescent="0.2">
      <c r="J7568" s="525"/>
    </row>
    <row r="7569" spans="10:10" x14ac:dyDescent="0.2">
      <c r="J7569" s="525"/>
    </row>
    <row r="7570" spans="10:10" x14ac:dyDescent="0.2">
      <c r="J7570" s="525"/>
    </row>
    <row r="7571" spans="10:10" x14ac:dyDescent="0.2">
      <c r="J7571" s="525"/>
    </row>
    <row r="7572" spans="10:10" x14ac:dyDescent="0.2">
      <c r="J7572" s="525"/>
    </row>
    <row r="7573" spans="10:10" x14ac:dyDescent="0.2">
      <c r="J7573" s="525"/>
    </row>
    <row r="7574" spans="10:10" x14ac:dyDescent="0.2">
      <c r="J7574" s="525"/>
    </row>
    <row r="7575" spans="10:10" x14ac:dyDescent="0.2">
      <c r="J7575" s="525"/>
    </row>
    <row r="7576" spans="10:10" x14ac:dyDescent="0.2">
      <c r="J7576" s="525"/>
    </row>
    <row r="7577" spans="10:10" x14ac:dyDescent="0.2">
      <c r="J7577" s="525"/>
    </row>
    <row r="7578" spans="10:10" x14ac:dyDescent="0.2">
      <c r="J7578" s="525"/>
    </row>
    <row r="7579" spans="10:10" x14ac:dyDescent="0.2">
      <c r="J7579" s="525"/>
    </row>
    <row r="7580" spans="10:10" x14ac:dyDescent="0.2">
      <c r="J7580" s="525"/>
    </row>
    <row r="7581" spans="10:10" x14ac:dyDescent="0.2">
      <c r="J7581" s="525"/>
    </row>
    <row r="7582" spans="10:10" x14ac:dyDescent="0.2">
      <c r="J7582" s="525"/>
    </row>
    <row r="7583" spans="10:10" x14ac:dyDescent="0.2">
      <c r="J7583" s="525"/>
    </row>
    <row r="7584" spans="10:10" x14ac:dyDescent="0.2">
      <c r="J7584" s="525"/>
    </row>
    <row r="7585" spans="10:10" x14ac:dyDescent="0.2">
      <c r="J7585" s="525"/>
    </row>
    <row r="7586" spans="10:10" x14ac:dyDescent="0.2">
      <c r="J7586" s="525"/>
    </row>
    <row r="7587" spans="10:10" x14ac:dyDescent="0.2">
      <c r="J7587" s="525"/>
    </row>
    <row r="7588" spans="10:10" x14ac:dyDescent="0.2">
      <c r="J7588" s="525"/>
    </row>
    <row r="7589" spans="10:10" x14ac:dyDescent="0.2">
      <c r="J7589" s="525"/>
    </row>
    <row r="7590" spans="10:10" x14ac:dyDescent="0.2">
      <c r="J7590" s="525"/>
    </row>
    <row r="7591" spans="10:10" x14ac:dyDescent="0.2">
      <c r="J7591" s="525"/>
    </row>
    <row r="7592" spans="10:10" x14ac:dyDescent="0.2">
      <c r="J7592" s="525"/>
    </row>
    <row r="7593" spans="10:10" x14ac:dyDescent="0.2">
      <c r="J7593" s="525"/>
    </row>
    <row r="7594" spans="10:10" x14ac:dyDescent="0.2">
      <c r="J7594" s="525"/>
    </row>
    <row r="7595" spans="10:10" x14ac:dyDescent="0.2">
      <c r="J7595" s="525"/>
    </row>
    <row r="7596" spans="10:10" x14ac:dyDescent="0.2">
      <c r="J7596" s="525"/>
    </row>
    <row r="7597" spans="10:10" x14ac:dyDescent="0.2">
      <c r="J7597" s="525"/>
    </row>
    <row r="7598" spans="10:10" x14ac:dyDescent="0.2">
      <c r="J7598" s="525"/>
    </row>
    <row r="7599" spans="10:10" x14ac:dyDescent="0.2">
      <c r="J7599" s="525"/>
    </row>
    <row r="7600" spans="10:10" x14ac:dyDescent="0.2">
      <c r="J7600" s="525"/>
    </row>
    <row r="7601" spans="10:10" x14ac:dyDescent="0.2">
      <c r="J7601" s="525"/>
    </row>
    <row r="7602" spans="10:10" x14ac:dyDescent="0.2">
      <c r="J7602" s="525"/>
    </row>
    <row r="7603" spans="10:10" x14ac:dyDescent="0.2">
      <c r="J7603" s="525"/>
    </row>
    <row r="7604" spans="10:10" x14ac:dyDescent="0.2">
      <c r="J7604" s="525"/>
    </row>
    <row r="7605" spans="10:10" x14ac:dyDescent="0.2">
      <c r="J7605" s="525"/>
    </row>
    <row r="7606" spans="10:10" x14ac:dyDescent="0.2">
      <c r="J7606" s="525"/>
    </row>
    <row r="7607" spans="10:10" x14ac:dyDescent="0.2">
      <c r="J7607" s="525"/>
    </row>
    <row r="7608" spans="10:10" x14ac:dyDescent="0.2">
      <c r="J7608" s="525"/>
    </row>
    <row r="7609" spans="10:10" x14ac:dyDescent="0.2">
      <c r="J7609" s="525"/>
    </row>
    <row r="7610" spans="10:10" x14ac:dyDescent="0.2">
      <c r="J7610" s="525"/>
    </row>
    <row r="7611" spans="10:10" x14ac:dyDescent="0.2">
      <c r="J7611" s="525"/>
    </row>
    <row r="7612" spans="10:10" x14ac:dyDescent="0.2">
      <c r="J7612" s="525"/>
    </row>
    <row r="7613" spans="10:10" x14ac:dyDescent="0.2">
      <c r="J7613" s="525"/>
    </row>
    <row r="7614" spans="10:10" x14ac:dyDescent="0.2">
      <c r="J7614" s="525"/>
    </row>
    <row r="7615" spans="10:10" x14ac:dyDescent="0.2">
      <c r="J7615" s="525"/>
    </row>
    <row r="7616" spans="10:10" x14ac:dyDescent="0.2">
      <c r="J7616" s="525"/>
    </row>
    <row r="7617" spans="10:10" x14ac:dyDescent="0.2">
      <c r="J7617" s="525"/>
    </row>
    <row r="7618" spans="10:10" x14ac:dyDescent="0.2">
      <c r="J7618" s="525"/>
    </row>
    <row r="7619" spans="10:10" x14ac:dyDescent="0.2">
      <c r="J7619" s="525"/>
    </row>
    <row r="7620" spans="10:10" x14ac:dyDescent="0.2">
      <c r="J7620" s="525"/>
    </row>
    <row r="7621" spans="10:10" x14ac:dyDescent="0.2">
      <c r="J7621" s="525"/>
    </row>
    <row r="7622" spans="10:10" x14ac:dyDescent="0.2">
      <c r="J7622" s="525"/>
    </row>
    <row r="7623" spans="10:10" x14ac:dyDescent="0.2">
      <c r="J7623" s="525"/>
    </row>
    <row r="7624" spans="10:10" x14ac:dyDescent="0.2">
      <c r="J7624" s="525"/>
    </row>
    <row r="7625" spans="10:10" x14ac:dyDescent="0.2">
      <c r="J7625" s="525"/>
    </row>
    <row r="7626" spans="10:10" x14ac:dyDescent="0.2">
      <c r="J7626" s="525"/>
    </row>
    <row r="7627" spans="10:10" x14ac:dyDescent="0.2">
      <c r="J7627" s="525"/>
    </row>
    <row r="7628" spans="10:10" x14ac:dyDescent="0.2">
      <c r="J7628" s="525"/>
    </row>
    <row r="7629" spans="10:10" x14ac:dyDescent="0.2">
      <c r="J7629" s="525"/>
    </row>
    <row r="7630" spans="10:10" x14ac:dyDescent="0.2">
      <c r="J7630" s="525"/>
    </row>
    <row r="7631" spans="10:10" x14ac:dyDescent="0.2">
      <c r="J7631" s="525"/>
    </row>
    <row r="7632" spans="10:10" x14ac:dyDescent="0.2">
      <c r="J7632" s="525"/>
    </row>
    <row r="7633" spans="10:10" x14ac:dyDescent="0.2">
      <c r="J7633" s="525"/>
    </row>
    <row r="7634" spans="10:10" x14ac:dyDescent="0.2">
      <c r="J7634" s="525"/>
    </row>
    <row r="7635" spans="10:10" x14ac:dyDescent="0.2">
      <c r="J7635" s="525"/>
    </row>
    <row r="7636" spans="10:10" x14ac:dyDescent="0.2">
      <c r="J7636" s="525"/>
    </row>
    <row r="7637" spans="10:10" x14ac:dyDescent="0.2">
      <c r="J7637" s="525"/>
    </row>
    <row r="7638" spans="10:10" x14ac:dyDescent="0.2">
      <c r="J7638" s="525"/>
    </row>
    <row r="7639" spans="10:10" x14ac:dyDescent="0.2">
      <c r="J7639" s="525"/>
    </row>
    <row r="7640" spans="10:10" x14ac:dyDescent="0.2">
      <c r="J7640" s="525"/>
    </row>
    <row r="7641" spans="10:10" x14ac:dyDescent="0.2">
      <c r="J7641" s="525"/>
    </row>
    <row r="7642" spans="10:10" x14ac:dyDescent="0.2">
      <c r="J7642" s="525"/>
    </row>
    <row r="7643" spans="10:10" x14ac:dyDescent="0.2">
      <c r="J7643" s="525"/>
    </row>
    <row r="7644" spans="10:10" x14ac:dyDescent="0.2">
      <c r="J7644" s="525"/>
    </row>
    <row r="7645" spans="10:10" x14ac:dyDescent="0.2">
      <c r="J7645" s="525"/>
    </row>
    <row r="7646" spans="10:10" x14ac:dyDescent="0.2">
      <c r="J7646" s="525"/>
    </row>
    <row r="7647" spans="10:10" x14ac:dyDescent="0.2">
      <c r="J7647" s="525"/>
    </row>
    <row r="7648" spans="10:10" x14ac:dyDescent="0.2">
      <c r="J7648" s="525"/>
    </row>
    <row r="7649" spans="10:10" x14ac:dyDescent="0.2">
      <c r="J7649" s="525"/>
    </row>
    <row r="7650" spans="10:10" x14ac:dyDescent="0.2">
      <c r="J7650" s="525"/>
    </row>
    <row r="7651" spans="10:10" x14ac:dyDescent="0.2">
      <c r="J7651" s="525"/>
    </row>
    <row r="7652" spans="10:10" x14ac:dyDescent="0.2">
      <c r="J7652" s="525"/>
    </row>
    <row r="7653" spans="10:10" x14ac:dyDescent="0.2">
      <c r="J7653" s="525"/>
    </row>
    <row r="7654" spans="10:10" x14ac:dyDescent="0.2">
      <c r="J7654" s="525"/>
    </row>
    <row r="7655" spans="10:10" x14ac:dyDescent="0.2">
      <c r="J7655" s="525"/>
    </row>
    <row r="7656" spans="10:10" x14ac:dyDescent="0.2">
      <c r="J7656" s="525"/>
    </row>
    <row r="7657" spans="10:10" x14ac:dyDescent="0.2">
      <c r="J7657" s="525"/>
    </row>
    <row r="7658" spans="10:10" x14ac:dyDescent="0.2">
      <c r="J7658" s="525"/>
    </row>
    <row r="7659" spans="10:10" x14ac:dyDescent="0.2">
      <c r="J7659" s="525"/>
    </row>
    <row r="7660" spans="10:10" x14ac:dyDescent="0.2">
      <c r="J7660" s="525"/>
    </row>
    <row r="7661" spans="10:10" x14ac:dyDescent="0.2">
      <c r="J7661" s="525"/>
    </row>
    <row r="7662" spans="10:10" x14ac:dyDescent="0.2">
      <c r="J7662" s="525"/>
    </row>
    <row r="7663" spans="10:10" x14ac:dyDescent="0.2">
      <c r="J7663" s="525"/>
    </row>
    <row r="7664" spans="10:10" x14ac:dyDescent="0.2">
      <c r="J7664" s="525"/>
    </row>
    <row r="7665" spans="10:10" x14ac:dyDescent="0.2">
      <c r="J7665" s="525"/>
    </row>
    <row r="7666" spans="10:10" x14ac:dyDescent="0.2">
      <c r="J7666" s="525"/>
    </row>
    <row r="7667" spans="10:10" x14ac:dyDescent="0.2">
      <c r="J7667" s="525"/>
    </row>
    <row r="7668" spans="10:10" x14ac:dyDescent="0.2">
      <c r="J7668" s="525"/>
    </row>
    <row r="7669" spans="10:10" x14ac:dyDescent="0.2">
      <c r="J7669" s="525"/>
    </row>
    <row r="7670" spans="10:10" x14ac:dyDescent="0.2">
      <c r="J7670" s="525"/>
    </row>
    <row r="7671" spans="10:10" x14ac:dyDescent="0.2">
      <c r="J7671" s="525"/>
    </row>
    <row r="7672" spans="10:10" x14ac:dyDescent="0.2">
      <c r="J7672" s="525"/>
    </row>
    <row r="7673" spans="10:10" x14ac:dyDescent="0.2">
      <c r="J7673" s="525"/>
    </row>
    <row r="7674" spans="10:10" x14ac:dyDescent="0.2">
      <c r="J7674" s="525"/>
    </row>
    <row r="7675" spans="10:10" x14ac:dyDescent="0.2">
      <c r="J7675" s="525"/>
    </row>
    <row r="7676" spans="10:10" x14ac:dyDescent="0.2">
      <c r="J7676" s="525"/>
    </row>
    <row r="7677" spans="10:10" x14ac:dyDescent="0.2">
      <c r="J7677" s="525"/>
    </row>
    <row r="7678" spans="10:10" x14ac:dyDescent="0.2">
      <c r="J7678" s="525"/>
    </row>
    <row r="7679" spans="10:10" x14ac:dyDescent="0.2">
      <c r="J7679" s="525"/>
    </row>
    <row r="7680" spans="10:10" x14ac:dyDescent="0.2">
      <c r="J7680" s="525"/>
    </row>
    <row r="7681" spans="10:10" x14ac:dyDescent="0.2">
      <c r="J7681" s="525"/>
    </row>
    <row r="7682" spans="10:10" x14ac:dyDescent="0.2">
      <c r="J7682" s="525"/>
    </row>
    <row r="7683" spans="10:10" x14ac:dyDescent="0.2">
      <c r="J7683" s="525"/>
    </row>
    <row r="7684" spans="10:10" x14ac:dyDescent="0.2">
      <c r="J7684" s="525"/>
    </row>
    <row r="7685" spans="10:10" x14ac:dyDescent="0.2">
      <c r="J7685" s="525"/>
    </row>
    <row r="7686" spans="10:10" x14ac:dyDescent="0.2">
      <c r="J7686" s="525"/>
    </row>
    <row r="7687" spans="10:10" x14ac:dyDescent="0.2">
      <c r="J7687" s="525"/>
    </row>
    <row r="7688" spans="10:10" x14ac:dyDescent="0.2">
      <c r="J7688" s="525"/>
    </row>
    <row r="7689" spans="10:10" x14ac:dyDescent="0.2">
      <c r="J7689" s="525"/>
    </row>
    <row r="7690" spans="10:10" x14ac:dyDescent="0.2">
      <c r="J7690" s="525"/>
    </row>
    <row r="7691" spans="10:10" x14ac:dyDescent="0.2">
      <c r="J7691" s="525"/>
    </row>
    <row r="7692" spans="10:10" x14ac:dyDescent="0.2">
      <c r="J7692" s="525"/>
    </row>
    <row r="7693" spans="10:10" x14ac:dyDescent="0.2">
      <c r="J7693" s="525"/>
    </row>
    <row r="7694" spans="10:10" x14ac:dyDescent="0.2">
      <c r="J7694" s="525"/>
    </row>
    <row r="7695" spans="10:10" x14ac:dyDescent="0.2">
      <c r="J7695" s="525"/>
    </row>
    <row r="7696" spans="10:10" x14ac:dyDescent="0.2">
      <c r="J7696" s="525"/>
    </row>
    <row r="7697" spans="10:10" x14ac:dyDescent="0.2">
      <c r="J7697" s="525"/>
    </row>
    <row r="7698" spans="10:10" x14ac:dyDescent="0.2">
      <c r="J7698" s="525"/>
    </row>
    <row r="7699" spans="10:10" x14ac:dyDescent="0.2">
      <c r="J7699" s="525"/>
    </row>
    <row r="7700" spans="10:10" x14ac:dyDescent="0.2">
      <c r="J7700" s="525"/>
    </row>
    <row r="7701" spans="10:10" x14ac:dyDescent="0.2">
      <c r="J7701" s="525"/>
    </row>
    <row r="7702" spans="10:10" x14ac:dyDescent="0.2">
      <c r="J7702" s="525"/>
    </row>
    <row r="7703" spans="10:10" x14ac:dyDescent="0.2">
      <c r="J7703" s="525"/>
    </row>
    <row r="7704" spans="10:10" x14ac:dyDescent="0.2">
      <c r="J7704" s="525"/>
    </row>
    <row r="7705" spans="10:10" x14ac:dyDescent="0.2">
      <c r="J7705" s="525"/>
    </row>
    <row r="7706" spans="10:10" x14ac:dyDescent="0.2">
      <c r="J7706" s="525"/>
    </row>
    <row r="7707" spans="10:10" x14ac:dyDescent="0.2">
      <c r="J7707" s="525"/>
    </row>
    <row r="7708" spans="10:10" x14ac:dyDescent="0.2">
      <c r="J7708" s="525"/>
    </row>
    <row r="7709" spans="10:10" x14ac:dyDescent="0.2">
      <c r="J7709" s="525"/>
    </row>
    <row r="7710" spans="10:10" x14ac:dyDescent="0.2">
      <c r="J7710" s="525"/>
    </row>
    <row r="7711" spans="10:10" x14ac:dyDescent="0.2">
      <c r="J7711" s="525"/>
    </row>
    <row r="7712" spans="10:10" x14ac:dyDescent="0.2">
      <c r="J7712" s="525"/>
    </row>
    <row r="7713" spans="10:10" x14ac:dyDescent="0.2">
      <c r="J7713" s="525"/>
    </row>
    <row r="7714" spans="10:10" x14ac:dyDescent="0.2">
      <c r="J7714" s="525"/>
    </row>
    <row r="7715" spans="10:10" x14ac:dyDescent="0.2">
      <c r="J7715" s="525"/>
    </row>
    <row r="7716" spans="10:10" x14ac:dyDescent="0.2">
      <c r="J7716" s="525"/>
    </row>
    <row r="7717" spans="10:10" x14ac:dyDescent="0.2">
      <c r="J7717" s="525"/>
    </row>
    <row r="7718" spans="10:10" x14ac:dyDescent="0.2">
      <c r="J7718" s="525"/>
    </row>
    <row r="7719" spans="10:10" x14ac:dyDescent="0.2">
      <c r="J7719" s="525"/>
    </row>
    <row r="7720" spans="10:10" x14ac:dyDescent="0.2">
      <c r="J7720" s="525"/>
    </row>
    <row r="7721" spans="10:10" x14ac:dyDescent="0.2">
      <c r="J7721" s="525"/>
    </row>
    <row r="7722" spans="10:10" x14ac:dyDescent="0.2">
      <c r="J7722" s="525"/>
    </row>
    <row r="7723" spans="10:10" x14ac:dyDescent="0.2">
      <c r="J7723" s="525"/>
    </row>
    <row r="7724" spans="10:10" x14ac:dyDescent="0.2">
      <c r="J7724" s="525"/>
    </row>
    <row r="7725" spans="10:10" x14ac:dyDescent="0.2">
      <c r="J7725" s="525"/>
    </row>
    <row r="7726" spans="10:10" x14ac:dyDescent="0.2">
      <c r="J7726" s="525"/>
    </row>
    <row r="7727" spans="10:10" x14ac:dyDescent="0.2">
      <c r="J7727" s="525"/>
    </row>
    <row r="7728" spans="10:10" x14ac:dyDescent="0.2">
      <c r="J7728" s="525"/>
    </row>
    <row r="7729" spans="10:10" x14ac:dyDescent="0.2">
      <c r="J7729" s="525"/>
    </row>
    <row r="7730" spans="10:10" x14ac:dyDescent="0.2">
      <c r="J7730" s="525"/>
    </row>
    <row r="7731" spans="10:10" x14ac:dyDescent="0.2">
      <c r="J7731" s="525"/>
    </row>
    <row r="7732" spans="10:10" x14ac:dyDescent="0.2">
      <c r="J7732" s="525"/>
    </row>
    <row r="7733" spans="10:10" x14ac:dyDescent="0.2">
      <c r="J7733" s="525"/>
    </row>
    <row r="7734" spans="10:10" x14ac:dyDescent="0.2">
      <c r="J7734" s="525"/>
    </row>
    <row r="7735" spans="10:10" x14ac:dyDescent="0.2">
      <c r="J7735" s="525"/>
    </row>
    <row r="7736" spans="10:10" x14ac:dyDescent="0.2">
      <c r="J7736" s="525"/>
    </row>
    <row r="7737" spans="10:10" x14ac:dyDescent="0.2">
      <c r="J7737" s="525"/>
    </row>
    <row r="7738" spans="10:10" x14ac:dyDescent="0.2">
      <c r="J7738" s="525"/>
    </row>
    <row r="7739" spans="10:10" x14ac:dyDescent="0.2">
      <c r="J7739" s="525"/>
    </row>
    <row r="7740" spans="10:10" x14ac:dyDescent="0.2">
      <c r="J7740" s="525"/>
    </row>
    <row r="7741" spans="10:10" x14ac:dyDescent="0.2">
      <c r="J7741" s="525"/>
    </row>
    <row r="7742" spans="10:10" x14ac:dyDescent="0.2">
      <c r="J7742" s="525"/>
    </row>
    <row r="7743" spans="10:10" x14ac:dyDescent="0.2">
      <c r="J7743" s="525"/>
    </row>
    <row r="7744" spans="10:10" x14ac:dyDescent="0.2">
      <c r="J7744" s="525"/>
    </row>
    <row r="7745" spans="10:10" x14ac:dyDescent="0.2">
      <c r="J7745" s="525"/>
    </row>
    <row r="7746" spans="10:10" x14ac:dyDescent="0.2">
      <c r="J7746" s="525"/>
    </row>
    <row r="7747" spans="10:10" x14ac:dyDescent="0.2">
      <c r="J7747" s="525"/>
    </row>
    <row r="7748" spans="10:10" x14ac:dyDescent="0.2">
      <c r="J7748" s="525"/>
    </row>
    <row r="7749" spans="10:10" x14ac:dyDescent="0.2">
      <c r="J7749" s="525"/>
    </row>
    <row r="7750" spans="10:10" x14ac:dyDescent="0.2">
      <c r="J7750" s="525"/>
    </row>
    <row r="7751" spans="10:10" x14ac:dyDescent="0.2">
      <c r="J7751" s="525"/>
    </row>
    <row r="7752" spans="10:10" x14ac:dyDescent="0.2">
      <c r="J7752" s="525"/>
    </row>
    <row r="7753" spans="10:10" x14ac:dyDescent="0.2">
      <c r="J7753" s="525"/>
    </row>
    <row r="7754" spans="10:10" x14ac:dyDescent="0.2">
      <c r="J7754" s="525"/>
    </row>
    <row r="7755" spans="10:10" x14ac:dyDescent="0.2">
      <c r="J7755" s="525"/>
    </row>
    <row r="7756" spans="10:10" x14ac:dyDescent="0.2">
      <c r="J7756" s="525"/>
    </row>
    <row r="7757" spans="10:10" x14ac:dyDescent="0.2">
      <c r="J7757" s="525"/>
    </row>
    <row r="7758" spans="10:10" x14ac:dyDescent="0.2">
      <c r="J7758" s="525"/>
    </row>
    <row r="7759" spans="10:10" x14ac:dyDescent="0.2">
      <c r="J7759" s="525"/>
    </row>
    <row r="7760" spans="10:10" x14ac:dyDescent="0.2">
      <c r="J7760" s="525"/>
    </row>
    <row r="7761" spans="10:10" x14ac:dyDescent="0.2">
      <c r="J7761" s="525"/>
    </row>
    <row r="7762" spans="10:10" x14ac:dyDescent="0.2">
      <c r="J7762" s="525"/>
    </row>
    <row r="7763" spans="10:10" x14ac:dyDescent="0.2">
      <c r="J7763" s="525"/>
    </row>
    <row r="7764" spans="10:10" x14ac:dyDescent="0.2">
      <c r="J7764" s="525"/>
    </row>
    <row r="7765" spans="10:10" x14ac:dyDescent="0.2">
      <c r="J7765" s="525"/>
    </row>
    <row r="7766" spans="10:10" x14ac:dyDescent="0.2">
      <c r="J7766" s="525"/>
    </row>
    <row r="7767" spans="10:10" x14ac:dyDescent="0.2">
      <c r="J7767" s="525"/>
    </row>
    <row r="7768" spans="10:10" x14ac:dyDescent="0.2">
      <c r="J7768" s="525"/>
    </row>
    <row r="7769" spans="10:10" x14ac:dyDescent="0.2">
      <c r="J7769" s="525"/>
    </row>
    <row r="7770" spans="10:10" x14ac:dyDescent="0.2">
      <c r="J7770" s="525"/>
    </row>
    <row r="7771" spans="10:10" x14ac:dyDescent="0.2">
      <c r="J7771" s="525"/>
    </row>
    <row r="7772" spans="10:10" x14ac:dyDescent="0.2">
      <c r="J7772" s="525"/>
    </row>
    <row r="7773" spans="10:10" x14ac:dyDescent="0.2">
      <c r="J7773" s="525"/>
    </row>
    <row r="7774" spans="10:10" x14ac:dyDescent="0.2">
      <c r="J7774" s="525"/>
    </row>
    <row r="7775" spans="10:10" x14ac:dyDescent="0.2">
      <c r="J7775" s="525"/>
    </row>
    <row r="7776" spans="10:10" x14ac:dyDescent="0.2">
      <c r="J7776" s="525"/>
    </row>
    <row r="7777" spans="10:10" x14ac:dyDescent="0.2">
      <c r="J7777" s="525"/>
    </row>
    <row r="7778" spans="10:10" x14ac:dyDescent="0.2">
      <c r="J7778" s="525"/>
    </row>
    <row r="7779" spans="10:10" x14ac:dyDescent="0.2">
      <c r="J7779" s="525"/>
    </row>
    <row r="7780" spans="10:10" x14ac:dyDescent="0.2">
      <c r="J7780" s="525"/>
    </row>
    <row r="7781" spans="10:10" x14ac:dyDescent="0.2">
      <c r="J7781" s="525"/>
    </row>
    <row r="7782" spans="10:10" x14ac:dyDescent="0.2">
      <c r="J7782" s="525"/>
    </row>
    <row r="7783" spans="10:10" x14ac:dyDescent="0.2">
      <c r="J7783" s="525"/>
    </row>
    <row r="7784" spans="10:10" x14ac:dyDescent="0.2">
      <c r="J7784" s="525"/>
    </row>
    <row r="7785" spans="10:10" x14ac:dyDescent="0.2">
      <c r="J7785" s="525"/>
    </row>
    <row r="7786" spans="10:10" x14ac:dyDescent="0.2">
      <c r="J7786" s="525"/>
    </row>
    <row r="7787" spans="10:10" x14ac:dyDescent="0.2">
      <c r="J7787" s="525"/>
    </row>
    <row r="7788" spans="10:10" x14ac:dyDescent="0.2">
      <c r="J7788" s="525"/>
    </row>
    <row r="7789" spans="10:10" x14ac:dyDescent="0.2">
      <c r="J7789" s="525"/>
    </row>
    <row r="7790" spans="10:10" x14ac:dyDescent="0.2">
      <c r="J7790" s="525"/>
    </row>
    <row r="7791" spans="10:10" x14ac:dyDescent="0.2">
      <c r="J7791" s="525"/>
    </row>
    <row r="7792" spans="10:10" x14ac:dyDescent="0.2">
      <c r="J7792" s="525"/>
    </row>
    <row r="7793" spans="10:10" x14ac:dyDescent="0.2">
      <c r="J7793" s="525"/>
    </row>
    <row r="7794" spans="10:10" x14ac:dyDescent="0.2">
      <c r="J7794" s="525"/>
    </row>
    <row r="7795" spans="10:10" x14ac:dyDescent="0.2">
      <c r="J7795" s="525"/>
    </row>
    <row r="7796" spans="10:10" x14ac:dyDescent="0.2">
      <c r="J7796" s="525"/>
    </row>
    <row r="7797" spans="10:10" x14ac:dyDescent="0.2">
      <c r="J7797" s="525"/>
    </row>
    <row r="7798" spans="10:10" x14ac:dyDescent="0.2">
      <c r="J7798" s="525"/>
    </row>
    <row r="7799" spans="10:10" x14ac:dyDescent="0.2">
      <c r="J7799" s="525"/>
    </row>
    <row r="7800" spans="10:10" x14ac:dyDescent="0.2">
      <c r="J7800" s="525"/>
    </row>
    <row r="7801" spans="10:10" x14ac:dyDescent="0.2">
      <c r="J7801" s="525"/>
    </row>
    <row r="7802" spans="10:10" x14ac:dyDescent="0.2">
      <c r="J7802" s="525"/>
    </row>
    <row r="7803" spans="10:10" x14ac:dyDescent="0.2">
      <c r="J7803" s="525"/>
    </row>
    <row r="7804" spans="10:10" x14ac:dyDescent="0.2">
      <c r="J7804" s="525"/>
    </row>
    <row r="7805" spans="10:10" x14ac:dyDescent="0.2">
      <c r="J7805" s="525"/>
    </row>
    <row r="7806" spans="10:10" x14ac:dyDescent="0.2">
      <c r="J7806" s="525"/>
    </row>
    <row r="7807" spans="10:10" x14ac:dyDescent="0.2">
      <c r="J7807" s="525"/>
    </row>
    <row r="7808" spans="10:10" x14ac:dyDescent="0.2">
      <c r="J7808" s="525"/>
    </row>
    <row r="7809" spans="10:10" x14ac:dyDescent="0.2">
      <c r="J7809" s="525"/>
    </row>
    <row r="7810" spans="10:10" x14ac:dyDescent="0.2">
      <c r="J7810" s="525"/>
    </row>
    <row r="7811" spans="10:10" x14ac:dyDescent="0.2">
      <c r="J7811" s="525"/>
    </row>
    <row r="7812" spans="10:10" x14ac:dyDescent="0.2">
      <c r="J7812" s="525"/>
    </row>
    <row r="7813" spans="10:10" x14ac:dyDescent="0.2">
      <c r="J7813" s="525"/>
    </row>
    <row r="7814" spans="10:10" x14ac:dyDescent="0.2">
      <c r="J7814" s="525"/>
    </row>
    <row r="7815" spans="10:10" x14ac:dyDescent="0.2">
      <c r="J7815" s="525"/>
    </row>
    <row r="7816" spans="10:10" x14ac:dyDescent="0.2">
      <c r="J7816" s="525"/>
    </row>
    <row r="7817" spans="10:10" x14ac:dyDescent="0.2">
      <c r="J7817" s="525"/>
    </row>
    <row r="7818" spans="10:10" x14ac:dyDescent="0.2">
      <c r="J7818" s="525"/>
    </row>
    <row r="7819" spans="10:10" x14ac:dyDescent="0.2">
      <c r="J7819" s="525"/>
    </row>
    <row r="7820" spans="10:10" x14ac:dyDescent="0.2">
      <c r="J7820" s="525"/>
    </row>
    <row r="7821" spans="10:10" x14ac:dyDescent="0.2">
      <c r="J7821" s="525"/>
    </row>
    <row r="7822" spans="10:10" x14ac:dyDescent="0.2">
      <c r="J7822" s="525"/>
    </row>
    <row r="7823" spans="10:10" x14ac:dyDescent="0.2">
      <c r="J7823" s="525"/>
    </row>
    <row r="7824" spans="10:10" x14ac:dyDescent="0.2">
      <c r="J7824" s="525"/>
    </row>
    <row r="7825" spans="10:10" x14ac:dyDescent="0.2">
      <c r="J7825" s="525"/>
    </row>
    <row r="7826" spans="10:10" x14ac:dyDescent="0.2">
      <c r="J7826" s="525"/>
    </row>
    <row r="7827" spans="10:10" x14ac:dyDescent="0.2">
      <c r="J7827" s="525"/>
    </row>
    <row r="7828" spans="10:10" x14ac:dyDescent="0.2">
      <c r="J7828" s="525"/>
    </row>
    <row r="7829" spans="10:10" x14ac:dyDescent="0.2">
      <c r="J7829" s="525"/>
    </row>
    <row r="7830" spans="10:10" x14ac:dyDescent="0.2">
      <c r="J7830" s="525"/>
    </row>
    <row r="7831" spans="10:10" x14ac:dyDescent="0.2">
      <c r="J7831" s="525"/>
    </row>
    <row r="7832" spans="10:10" x14ac:dyDescent="0.2">
      <c r="J7832" s="525"/>
    </row>
    <row r="7833" spans="10:10" x14ac:dyDescent="0.2">
      <c r="J7833" s="525"/>
    </row>
    <row r="7834" spans="10:10" x14ac:dyDescent="0.2">
      <c r="J7834" s="525"/>
    </row>
    <row r="7835" spans="10:10" x14ac:dyDescent="0.2">
      <c r="J7835" s="525"/>
    </row>
    <row r="7836" spans="10:10" x14ac:dyDescent="0.2">
      <c r="J7836" s="525"/>
    </row>
    <row r="7837" spans="10:10" x14ac:dyDescent="0.2">
      <c r="J7837" s="525"/>
    </row>
    <row r="7838" spans="10:10" x14ac:dyDescent="0.2">
      <c r="J7838" s="525"/>
    </row>
    <row r="7839" spans="10:10" x14ac:dyDescent="0.2">
      <c r="J7839" s="525"/>
    </row>
    <row r="7840" spans="10:10" x14ac:dyDescent="0.2">
      <c r="J7840" s="525"/>
    </row>
    <row r="7841" spans="10:10" x14ac:dyDescent="0.2">
      <c r="J7841" s="525"/>
    </row>
    <row r="7842" spans="10:10" x14ac:dyDescent="0.2">
      <c r="J7842" s="525"/>
    </row>
    <row r="7843" spans="10:10" x14ac:dyDescent="0.2">
      <c r="J7843" s="525"/>
    </row>
    <row r="7844" spans="10:10" x14ac:dyDescent="0.2">
      <c r="J7844" s="525"/>
    </row>
    <row r="7845" spans="10:10" x14ac:dyDescent="0.2">
      <c r="J7845" s="525"/>
    </row>
    <row r="7846" spans="10:10" x14ac:dyDescent="0.2">
      <c r="J7846" s="525"/>
    </row>
    <row r="7847" spans="10:10" x14ac:dyDescent="0.2">
      <c r="J7847" s="525"/>
    </row>
    <row r="7848" spans="10:10" x14ac:dyDescent="0.2">
      <c r="J7848" s="525"/>
    </row>
    <row r="7849" spans="10:10" x14ac:dyDescent="0.2">
      <c r="J7849" s="525"/>
    </row>
    <row r="7850" spans="10:10" x14ac:dyDescent="0.2">
      <c r="J7850" s="525"/>
    </row>
    <row r="7851" spans="10:10" x14ac:dyDescent="0.2">
      <c r="J7851" s="525"/>
    </row>
    <row r="7852" spans="10:10" x14ac:dyDescent="0.2">
      <c r="J7852" s="525"/>
    </row>
    <row r="7853" spans="10:10" x14ac:dyDescent="0.2">
      <c r="J7853" s="525"/>
    </row>
    <row r="7854" spans="10:10" x14ac:dyDescent="0.2">
      <c r="J7854" s="525"/>
    </row>
    <row r="7855" spans="10:10" x14ac:dyDescent="0.2">
      <c r="J7855" s="525"/>
    </row>
    <row r="7856" spans="10:10" x14ac:dyDescent="0.2">
      <c r="J7856" s="525"/>
    </row>
    <row r="7857" spans="10:10" x14ac:dyDescent="0.2">
      <c r="J7857" s="525"/>
    </row>
    <row r="7858" spans="10:10" x14ac:dyDescent="0.2">
      <c r="J7858" s="525"/>
    </row>
    <row r="7859" spans="10:10" x14ac:dyDescent="0.2">
      <c r="J7859" s="525"/>
    </row>
    <row r="7860" spans="10:10" x14ac:dyDescent="0.2">
      <c r="J7860" s="525"/>
    </row>
    <row r="7861" spans="10:10" x14ac:dyDescent="0.2">
      <c r="J7861" s="525"/>
    </row>
    <row r="7862" spans="10:10" x14ac:dyDescent="0.2">
      <c r="J7862" s="525"/>
    </row>
    <row r="7863" spans="10:10" x14ac:dyDescent="0.2">
      <c r="J7863" s="525"/>
    </row>
    <row r="7864" spans="10:10" x14ac:dyDescent="0.2">
      <c r="J7864" s="525"/>
    </row>
    <row r="7865" spans="10:10" x14ac:dyDescent="0.2">
      <c r="J7865" s="525"/>
    </row>
    <row r="7866" spans="10:10" x14ac:dyDescent="0.2">
      <c r="J7866" s="525"/>
    </row>
    <row r="7867" spans="10:10" x14ac:dyDescent="0.2">
      <c r="J7867" s="525"/>
    </row>
    <row r="7868" spans="10:10" x14ac:dyDescent="0.2">
      <c r="J7868" s="525"/>
    </row>
    <row r="7869" spans="10:10" x14ac:dyDescent="0.2">
      <c r="J7869" s="525"/>
    </row>
    <row r="7870" spans="10:10" x14ac:dyDescent="0.2">
      <c r="J7870" s="525"/>
    </row>
    <row r="7871" spans="10:10" x14ac:dyDescent="0.2">
      <c r="J7871" s="525"/>
    </row>
    <row r="7872" spans="10:10" x14ac:dyDescent="0.2">
      <c r="J7872" s="525"/>
    </row>
    <row r="7873" spans="10:10" x14ac:dyDescent="0.2">
      <c r="J7873" s="525"/>
    </row>
    <row r="7874" spans="10:10" x14ac:dyDescent="0.2">
      <c r="J7874" s="525"/>
    </row>
    <row r="7875" spans="10:10" x14ac:dyDescent="0.2">
      <c r="J7875" s="525"/>
    </row>
    <row r="7876" spans="10:10" x14ac:dyDescent="0.2">
      <c r="J7876" s="525"/>
    </row>
    <row r="7877" spans="10:10" x14ac:dyDescent="0.2">
      <c r="J7877" s="525"/>
    </row>
    <row r="7878" spans="10:10" x14ac:dyDescent="0.2">
      <c r="J7878" s="525"/>
    </row>
    <row r="7879" spans="10:10" x14ac:dyDescent="0.2">
      <c r="J7879" s="525"/>
    </row>
    <row r="7880" spans="10:10" x14ac:dyDescent="0.2">
      <c r="J7880" s="525"/>
    </row>
    <row r="7881" spans="10:10" x14ac:dyDescent="0.2">
      <c r="J7881" s="525"/>
    </row>
    <row r="7882" spans="10:10" x14ac:dyDescent="0.2">
      <c r="J7882" s="525"/>
    </row>
    <row r="7883" spans="10:10" x14ac:dyDescent="0.2">
      <c r="J7883" s="525"/>
    </row>
    <row r="7884" spans="10:10" x14ac:dyDescent="0.2">
      <c r="J7884" s="525"/>
    </row>
    <row r="7885" spans="10:10" x14ac:dyDescent="0.2">
      <c r="J7885" s="525"/>
    </row>
    <row r="7886" spans="10:10" x14ac:dyDescent="0.2">
      <c r="J7886" s="525"/>
    </row>
    <row r="7887" spans="10:10" x14ac:dyDescent="0.2">
      <c r="J7887" s="525"/>
    </row>
    <row r="7888" spans="10:10" x14ac:dyDescent="0.2">
      <c r="J7888" s="525"/>
    </row>
    <row r="7889" spans="10:10" x14ac:dyDescent="0.2">
      <c r="J7889" s="525"/>
    </row>
    <row r="7890" spans="10:10" x14ac:dyDescent="0.2">
      <c r="J7890" s="525"/>
    </row>
    <row r="7891" spans="10:10" x14ac:dyDescent="0.2">
      <c r="J7891" s="525"/>
    </row>
    <row r="7892" spans="10:10" x14ac:dyDescent="0.2">
      <c r="J7892" s="525"/>
    </row>
    <row r="7893" spans="10:10" x14ac:dyDescent="0.2">
      <c r="J7893" s="525"/>
    </row>
    <row r="7894" spans="10:10" x14ac:dyDescent="0.2">
      <c r="J7894" s="525"/>
    </row>
    <row r="7895" spans="10:10" x14ac:dyDescent="0.2">
      <c r="J7895" s="525"/>
    </row>
    <row r="7896" spans="10:10" x14ac:dyDescent="0.2">
      <c r="J7896" s="525"/>
    </row>
    <row r="7897" spans="10:10" x14ac:dyDescent="0.2">
      <c r="J7897" s="525"/>
    </row>
    <row r="7898" spans="10:10" x14ac:dyDescent="0.2">
      <c r="J7898" s="525"/>
    </row>
    <row r="7899" spans="10:10" x14ac:dyDescent="0.2">
      <c r="J7899" s="525"/>
    </row>
    <row r="7900" spans="10:10" x14ac:dyDescent="0.2">
      <c r="J7900" s="525"/>
    </row>
    <row r="7901" spans="10:10" x14ac:dyDescent="0.2">
      <c r="J7901" s="525"/>
    </row>
    <row r="7902" spans="10:10" x14ac:dyDescent="0.2">
      <c r="J7902" s="525"/>
    </row>
    <row r="7903" spans="10:10" x14ac:dyDescent="0.2">
      <c r="J7903" s="525"/>
    </row>
    <row r="7904" spans="10:10" x14ac:dyDescent="0.2">
      <c r="J7904" s="525"/>
    </row>
    <row r="7905" spans="10:10" x14ac:dyDescent="0.2">
      <c r="J7905" s="525"/>
    </row>
    <row r="7906" spans="10:10" x14ac:dyDescent="0.2">
      <c r="J7906" s="525"/>
    </row>
    <row r="7907" spans="10:10" x14ac:dyDescent="0.2">
      <c r="J7907" s="525"/>
    </row>
    <row r="7908" spans="10:10" x14ac:dyDescent="0.2">
      <c r="J7908" s="525"/>
    </row>
    <row r="7909" spans="10:10" x14ac:dyDescent="0.2">
      <c r="J7909" s="525"/>
    </row>
    <row r="7910" spans="10:10" x14ac:dyDescent="0.2">
      <c r="J7910" s="525"/>
    </row>
    <row r="7911" spans="10:10" x14ac:dyDescent="0.2">
      <c r="J7911" s="525"/>
    </row>
    <row r="7912" spans="10:10" x14ac:dyDescent="0.2">
      <c r="J7912" s="525"/>
    </row>
    <row r="7913" spans="10:10" x14ac:dyDescent="0.2">
      <c r="J7913" s="525"/>
    </row>
    <row r="7914" spans="10:10" x14ac:dyDescent="0.2">
      <c r="J7914" s="525"/>
    </row>
    <row r="7915" spans="10:10" x14ac:dyDescent="0.2">
      <c r="J7915" s="525"/>
    </row>
    <row r="7916" spans="10:10" x14ac:dyDescent="0.2">
      <c r="J7916" s="525"/>
    </row>
    <row r="7917" spans="10:10" x14ac:dyDescent="0.2">
      <c r="J7917" s="525"/>
    </row>
    <row r="7918" spans="10:10" x14ac:dyDescent="0.2">
      <c r="J7918" s="525"/>
    </row>
    <row r="7919" spans="10:10" x14ac:dyDescent="0.2">
      <c r="J7919" s="525"/>
    </row>
    <row r="7920" spans="10:10" x14ac:dyDescent="0.2">
      <c r="J7920" s="525"/>
    </row>
    <row r="7921" spans="10:10" x14ac:dyDescent="0.2">
      <c r="J7921" s="525"/>
    </row>
    <row r="7922" spans="10:10" x14ac:dyDescent="0.2">
      <c r="J7922" s="525"/>
    </row>
    <row r="7923" spans="10:10" x14ac:dyDescent="0.2">
      <c r="J7923" s="525"/>
    </row>
    <row r="7924" spans="10:10" x14ac:dyDescent="0.2">
      <c r="J7924" s="525"/>
    </row>
    <row r="7925" spans="10:10" x14ac:dyDescent="0.2">
      <c r="J7925" s="525"/>
    </row>
    <row r="7926" spans="10:10" x14ac:dyDescent="0.2">
      <c r="J7926" s="525"/>
    </row>
    <row r="7927" spans="10:10" x14ac:dyDescent="0.2">
      <c r="J7927" s="525"/>
    </row>
    <row r="7928" spans="10:10" x14ac:dyDescent="0.2">
      <c r="J7928" s="525"/>
    </row>
    <row r="7929" spans="10:10" x14ac:dyDescent="0.2">
      <c r="J7929" s="525"/>
    </row>
    <row r="7930" spans="10:10" x14ac:dyDescent="0.2">
      <c r="J7930" s="525"/>
    </row>
    <row r="7931" spans="10:10" x14ac:dyDescent="0.2">
      <c r="J7931" s="525"/>
    </row>
    <row r="7932" spans="10:10" x14ac:dyDescent="0.2">
      <c r="J7932" s="525"/>
    </row>
    <row r="7933" spans="10:10" x14ac:dyDescent="0.2">
      <c r="J7933" s="525"/>
    </row>
    <row r="7934" spans="10:10" x14ac:dyDescent="0.2">
      <c r="J7934" s="525"/>
    </row>
    <row r="7935" spans="10:10" x14ac:dyDescent="0.2">
      <c r="J7935" s="525"/>
    </row>
    <row r="7936" spans="10:10" x14ac:dyDescent="0.2">
      <c r="J7936" s="525"/>
    </row>
    <row r="7937" spans="10:10" x14ac:dyDescent="0.2">
      <c r="J7937" s="525"/>
    </row>
    <row r="7938" spans="10:10" x14ac:dyDescent="0.2">
      <c r="J7938" s="525"/>
    </row>
    <row r="7939" spans="10:10" x14ac:dyDescent="0.2">
      <c r="J7939" s="525"/>
    </row>
    <row r="7940" spans="10:10" x14ac:dyDescent="0.2">
      <c r="J7940" s="525"/>
    </row>
    <row r="7941" spans="10:10" x14ac:dyDescent="0.2">
      <c r="J7941" s="525"/>
    </row>
    <row r="7942" spans="10:10" x14ac:dyDescent="0.2">
      <c r="J7942" s="525"/>
    </row>
    <row r="7943" spans="10:10" x14ac:dyDescent="0.2">
      <c r="J7943" s="525"/>
    </row>
    <row r="7944" spans="10:10" x14ac:dyDescent="0.2">
      <c r="J7944" s="525"/>
    </row>
    <row r="7945" spans="10:10" x14ac:dyDescent="0.2">
      <c r="J7945" s="525"/>
    </row>
    <row r="7946" spans="10:10" x14ac:dyDescent="0.2">
      <c r="J7946" s="525"/>
    </row>
    <row r="7947" spans="10:10" x14ac:dyDescent="0.2">
      <c r="J7947" s="525"/>
    </row>
    <row r="7948" spans="10:10" x14ac:dyDescent="0.2">
      <c r="J7948" s="525"/>
    </row>
    <row r="7949" spans="10:10" x14ac:dyDescent="0.2">
      <c r="J7949" s="525"/>
    </row>
    <row r="7950" spans="10:10" x14ac:dyDescent="0.2">
      <c r="J7950" s="525"/>
    </row>
    <row r="7951" spans="10:10" x14ac:dyDescent="0.2">
      <c r="J7951" s="525"/>
    </row>
    <row r="7952" spans="10:10" x14ac:dyDescent="0.2">
      <c r="J7952" s="525"/>
    </row>
    <row r="7953" spans="10:10" x14ac:dyDescent="0.2">
      <c r="J7953" s="525"/>
    </row>
    <row r="7954" spans="10:10" x14ac:dyDescent="0.2">
      <c r="J7954" s="525"/>
    </row>
    <row r="7955" spans="10:10" x14ac:dyDescent="0.2">
      <c r="J7955" s="525"/>
    </row>
    <row r="7956" spans="10:10" x14ac:dyDescent="0.2">
      <c r="J7956" s="525"/>
    </row>
    <row r="7957" spans="10:10" x14ac:dyDescent="0.2">
      <c r="J7957" s="525"/>
    </row>
    <row r="7958" spans="10:10" x14ac:dyDescent="0.2">
      <c r="J7958" s="525"/>
    </row>
    <row r="7959" spans="10:10" x14ac:dyDescent="0.2">
      <c r="J7959" s="525"/>
    </row>
    <row r="7960" spans="10:10" x14ac:dyDescent="0.2">
      <c r="J7960" s="525"/>
    </row>
    <row r="7961" spans="10:10" x14ac:dyDescent="0.2">
      <c r="J7961" s="525"/>
    </row>
    <row r="7962" spans="10:10" x14ac:dyDescent="0.2">
      <c r="J7962" s="525"/>
    </row>
    <row r="7963" spans="10:10" x14ac:dyDescent="0.2">
      <c r="J7963" s="525"/>
    </row>
    <row r="7964" spans="10:10" x14ac:dyDescent="0.2">
      <c r="J7964" s="525"/>
    </row>
    <row r="7965" spans="10:10" x14ac:dyDescent="0.2">
      <c r="J7965" s="525"/>
    </row>
    <row r="7966" spans="10:10" x14ac:dyDescent="0.2">
      <c r="J7966" s="525"/>
    </row>
    <row r="7967" spans="10:10" x14ac:dyDescent="0.2">
      <c r="J7967" s="525"/>
    </row>
    <row r="7968" spans="10:10" x14ac:dyDescent="0.2">
      <c r="J7968" s="525"/>
    </row>
    <row r="7969" spans="10:10" x14ac:dyDescent="0.2">
      <c r="J7969" s="525"/>
    </row>
    <row r="7970" spans="10:10" x14ac:dyDescent="0.2">
      <c r="J7970" s="525"/>
    </row>
    <row r="7971" spans="10:10" x14ac:dyDescent="0.2">
      <c r="J7971" s="525"/>
    </row>
    <row r="7972" spans="10:10" x14ac:dyDescent="0.2">
      <c r="J7972" s="525"/>
    </row>
    <row r="7973" spans="10:10" x14ac:dyDescent="0.2">
      <c r="J7973" s="525"/>
    </row>
    <row r="7974" spans="10:10" x14ac:dyDescent="0.2">
      <c r="J7974" s="525"/>
    </row>
    <row r="7975" spans="10:10" x14ac:dyDescent="0.2">
      <c r="J7975" s="525"/>
    </row>
    <row r="7976" spans="10:10" x14ac:dyDescent="0.2">
      <c r="J7976" s="525"/>
    </row>
    <row r="7977" spans="10:10" x14ac:dyDescent="0.2">
      <c r="J7977" s="525"/>
    </row>
    <row r="7978" spans="10:10" x14ac:dyDescent="0.2">
      <c r="J7978" s="525"/>
    </row>
    <row r="7979" spans="10:10" x14ac:dyDescent="0.2">
      <c r="J7979" s="525"/>
    </row>
    <row r="7980" spans="10:10" x14ac:dyDescent="0.2">
      <c r="J7980" s="525"/>
    </row>
    <row r="7981" spans="10:10" x14ac:dyDescent="0.2">
      <c r="J7981" s="525"/>
    </row>
    <row r="7982" spans="10:10" x14ac:dyDescent="0.2">
      <c r="J7982" s="525"/>
    </row>
    <row r="7983" spans="10:10" x14ac:dyDescent="0.2">
      <c r="J7983" s="525"/>
    </row>
    <row r="7984" spans="10:10" x14ac:dyDescent="0.2">
      <c r="J7984" s="525"/>
    </row>
    <row r="7985" spans="10:10" x14ac:dyDescent="0.2">
      <c r="J7985" s="525"/>
    </row>
    <row r="7986" spans="10:10" x14ac:dyDescent="0.2">
      <c r="J7986" s="525"/>
    </row>
    <row r="7987" spans="10:10" x14ac:dyDescent="0.2">
      <c r="J7987" s="525"/>
    </row>
    <row r="7988" spans="10:10" x14ac:dyDescent="0.2">
      <c r="J7988" s="525"/>
    </row>
    <row r="7989" spans="10:10" x14ac:dyDescent="0.2">
      <c r="J7989" s="525"/>
    </row>
    <row r="7990" spans="10:10" x14ac:dyDescent="0.2">
      <c r="J7990" s="525"/>
    </row>
    <row r="7991" spans="10:10" x14ac:dyDescent="0.2">
      <c r="J7991" s="525"/>
    </row>
    <row r="7992" spans="10:10" x14ac:dyDescent="0.2">
      <c r="J7992" s="525"/>
    </row>
    <row r="7993" spans="10:10" x14ac:dyDescent="0.2">
      <c r="J7993" s="525"/>
    </row>
    <row r="7994" spans="10:10" x14ac:dyDescent="0.2">
      <c r="J7994" s="525"/>
    </row>
    <row r="7995" spans="10:10" x14ac:dyDescent="0.2">
      <c r="J7995" s="525"/>
    </row>
    <row r="7996" spans="10:10" x14ac:dyDescent="0.2">
      <c r="J7996" s="525"/>
    </row>
    <row r="7997" spans="10:10" x14ac:dyDescent="0.2">
      <c r="J7997" s="525"/>
    </row>
    <row r="7998" spans="10:10" x14ac:dyDescent="0.2">
      <c r="J7998" s="525"/>
    </row>
    <row r="7999" spans="10:10" x14ac:dyDescent="0.2">
      <c r="J7999" s="525"/>
    </row>
    <row r="8000" spans="10:10" x14ac:dyDescent="0.2">
      <c r="J8000" s="525"/>
    </row>
    <row r="8001" spans="10:10" x14ac:dyDescent="0.2">
      <c r="J8001" s="525"/>
    </row>
    <row r="8002" spans="10:10" x14ac:dyDescent="0.2">
      <c r="J8002" s="525"/>
    </row>
    <row r="8003" spans="10:10" x14ac:dyDescent="0.2">
      <c r="J8003" s="525"/>
    </row>
    <row r="8004" spans="10:10" x14ac:dyDescent="0.2">
      <c r="J8004" s="525"/>
    </row>
    <row r="8005" spans="10:10" x14ac:dyDescent="0.2">
      <c r="J8005" s="525"/>
    </row>
    <row r="8006" spans="10:10" x14ac:dyDescent="0.2">
      <c r="J8006" s="525"/>
    </row>
    <row r="8007" spans="10:10" x14ac:dyDescent="0.2">
      <c r="J8007" s="525"/>
    </row>
    <row r="8008" spans="10:10" x14ac:dyDescent="0.2">
      <c r="J8008" s="525"/>
    </row>
    <row r="8009" spans="10:10" x14ac:dyDescent="0.2">
      <c r="J8009" s="525"/>
    </row>
    <row r="8010" spans="10:10" x14ac:dyDescent="0.2">
      <c r="J8010" s="525"/>
    </row>
    <row r="8011" spans="10:10" x14ac:dyDescent="0.2">
      <c r="J8011" s="525"/>
    </row>
    <row r="8012" spans="10:10" x14ac:dyDescent="0.2">
      <c r="J8012" s="525"/>
    </row>
    <row r="8013" spans="10:10" x14ac:dyDescent="0.2">
      <c r="J8013" s="525"/>
    </row>
    <row r="8014" spans="10:10" x14ac:dyDescent="0.2">
      <c r="J8014" s="525"/>
    </row>
    <row r="8015" spans="10:10" x14ac:dyDescent="0.2">
      <c r="J8015" s="525"/>
    </row>
    <row r="8016" spans="10:10" x14ac:dyDescent="0.2">
      <c r="J8016" s="525"/>
    </row>
    <row r="8017" spans="10:10" x14ac:dyDescent="0.2">
      <c r="J8017" s="525"/>
    </row>
    <row r="8018" spans="10:10" x14ac:dyDescent="0.2">
      <c r="J8018" s="525"/>
    </row>
    <row r="8019" spans="10:10" x14ac:dyDescent="0.2">
      <c r="J8019" s="525"/>
    </row>
    <row r="8020" spans="10:10" x14ac:dyDescent="0.2">
      <c r="J8020" s="525"/>
    </row>
    <row r="8021" spans="10:10" x14ac:dyDescent="0.2">
      <c r="J8021" s="525"/>
    </row>
    <row r="8022" spans="10:10" x14ac:dyDescent="0.2">
      <c r="J8022" s="525"/>
    </row>
    <row r="8023" spans="10:10" x14ac:dyDescent="0.2">
      <c r="J8023" s="525"/>
    </row>
    <row r="8024" spans="10:10" x14ac:dyDescent="0.2">
      <c r="J8024" s="525"/>
    </row>
    <row r="8025" spans="10:10" x14ac:dyDescent="0.2">
      <c r="J8025" s="525"/>
    </row>
    <row r="8026" spans="10:10" x14ac:dyDescent="0.2">
      <c r="J8026" s="525"/>
    </row>
    <row r="8027" spans="10:10" x14ac:dyDescent="0.2">
      <c r="J8027" s="525"/>
    </row>
    <row r="8028" spans="10:10" x14ac:dyDescent="0.2">
      <c r="J8028" s="525"/>
    </row>
    <row r="8029" spans="10:10" x14ac:dyDescent="0.2">
      <c r="J8029" s="525"/>
    </row>
    <row r="8030" spans="10:10" x14ac:dyDescent="0.2">
      <c r="J8030" s="525"/>
    </row>
    <row r="8031" spans="10:10" x14ac:dyDescent="0.2">
      <c r="J8031" s="525"/>
    </row>
    <row r="8032" spans="10:10" x14ac:dyDescent="0.2">
      <c r="J8032" s="525"/>
    </row>
    <row r="8033" spans="10:10" x14ac:dyDescent="0.2">
      <c r="J8033" s="525"/>
    </row>
    <row r="8034" spans="10:10" x14ac:dyDescent="0.2">
      <c r="J8034" s="525"/>
    </row>
    <row r="8035" spans="10:10" x14ac:dyDescent="0.2">
      <c r="J8035" s="525"/>
    </row>
    <row r="8036" spans="10:10" x14ac:dyDescent="0.2">
      <c r="J8036" s="525"/>
    </row>
    <row r="8037" spans="10:10" x14ac:dyDescent="0.2">
      <c r="J8037" s="525"/>
    </row>
    <row r="8038" spans="10:10" x14ac:dyDescent="0.2">
      <c r="J8038" s="525"/>
    </row>
    <row r="8039" spans="10:10" x14ac:dyDescent="0.2">
      <c r="J8039" s="525"/>
    </row>
    <row r="8040" spans="10:10" x14ac:dyDescent="0.2">
      <c r="J8040" s="525"/>
    </row>
    <row r="8041" spans="10:10" x14ac:dyDescent="0.2">
      <c r="J8041" s="525"/>
    </row>
    <row r="8042" spans="10:10" x14ac:dyDescent="0.2">
      <c r="J8042" s="525"/>
    </row>
    <row r="8043" spans="10:10" x14ac:dyDescent="0.2">
      <c r="J8043" s="525"/>
    </row>
    <row r="8044" spans="10:10" x14ac:dyDescent="0.2">
      <c r="J8044" s="525"/>
    </row>
    <row r="8045" spans="10:10" x14ac:dyDescent="0.2">
      <c r="J8045" s="525"/>
    </row>
    <row r="8046" spans="10:10" x14ac:dyDescent="0.2">
      <c r="J8046" s="525"/>
    </row>
    <row r="8047" spans="10:10" x14ac:dyDescent="0.2">
      <c r="J8047" s="525"/>
    </row>
    <row r="8048" spans="10:10" x14ac:dyDescent="0.2">
      <c r="J8048" s="525"/>
    </row>
    <row r="8049" spans="10:10" x14ac:dyDescent="0.2">
      <c r="J8049" s="525"/>
    </row>
    <row r="8050" spans="10:10" x14ac:dyDescent="0.2">
      <c r="J8050" s="525"/>
    </row>
    <row r="8051" spans="10:10" x14ac:dyDescent="0.2">
      <c r="J8051" s="525"/>
    </row>
    <row r="8052" spans="10:10" x14ac:dyDescent="0.2">
      <c r="J8052" s="525"/>
    </row>
    <row r="8053" spans="10:10" x14ac:dyDescent="0.2">
      <c r="J8053" s="525"/>
    </row>
    <row r="8054" spans="10:10" x14ac:dyDescent="0.2">
      <c r="J8054" s="525"/>
    </row>
    <row r="8055" spans="10:10" x14ac:dyDescent="0.2">
      <c r="J8055" s="525"/>
    </row>
    <row r="8056" spans="10:10" x14ac:dyDescent="0.2">
      <c r="J8056" s="525"/>
    </row>
    <row r="8057" spans="10:10" x14ac:dyDescent="0.2">
      <c r="J8057" s="525"/>
    </row>
    <row r="8058" spans="10:10" x14ac:dyDescent="0.2">
      <c r="J8058" s="525"/>
    </row>
    <row r="8059" spans="10:10" x14ac:dyDescent="0.2">
      <c r="J8059" s="525"/>
    </row>
    <row r="8060" spans="10:10" x14ac:dyDescent="0.2">
      <c r="J8060" s="525"/>
    </row>
    <row r="8061" spans="10:10" x14ac:dyDescent="0.2">
      <c r="J8061" s="525"/>
    </row>
    <row r="8062" spans="10:10" x14ac:dyDescent="0.2">
      <c r="J8062" s="525"/>
    </row>
    <row r="8063" spans="10:10" x14ac:dyDescent="0.2">
      <c r="J8063" s="525"/>
    </row>
    <row r="8064" spans="10:10" x14ac:dyDescent="0.2">
      <c r="J8064" s="525"/>
    </row>
    <row r="8065" spans="10:10" x14ac:dyDescent="0.2">
      <c r="J8065" s="525"/>
    </row>
    <row r="8066" spans="10:10" x14ac:dyDescent="0.2">
      <c r="J8066" s="525"/>
    </row>
    <row r="8067" spans="10:10" x14ac:dyDescent="0.2">
      <c r="J8067" s="525"/>
    </row>
    <row r="8068" spans="10:10" x14ac:dyDescent="0.2">
      <c r="J8068" s="525"/>
    </row>
    <row r="8069" spans="10:10" x14ac:dyDescent="0.2">
      <c r="J8069" s="525"/>
    </row>
    <row r="8070" spans="10:10" x14ac:dyDescent="0.2">
      <c r="J8070" s="525"/>
    </row>
    <row r="8071" spans="10:10" x14ac:dyDescent="0.2">
      <c r="J8071" s="525"/>
    </row>
    <row r="8072" spans="10:10" x14ac:dyDescent="0.2">
      <c r="J8072" s="525"/>
    </row>
    <row r="8073" spans="10:10" x14ac:dyDescent="0.2">
      <c r="J8073" s="525"/>
    </row>
    <row r="8074" spans="10:10" x14ac:dyDescent="0.2">
      <c r="J8074" s="525"/>
    </row>
    <row r="8075" spans="10:10" x14ac:dyDescent="0.2">
      <c r="J8075" s="525"/>
    </row>
    <row r="8076" spans="10:10" x14ac:dyDescent="0.2">
      <c r="J8076" s="525"/>
    </row>
    <row r="8077" spans="10:10" x14ac:dyDescent="0.2">
      <c r="J8077" s="525"/>
    </row>
    <row r="8078" spans="10:10" x14ac:dyDescent="0.2">
      <c r="J8078" s="525"/>
    </row>
    <row r="8079" spans="10:10" x14ac:dyDescent="0.2">
      <c r="J8079" s="525"/>
    </row>
    <row r="8080" spans="10:10" x14ac:dyDescent="0.2">
      <c r="J8080" s="525"/>
    </row>
    <row r="8081" spans="10:10" x14ac:dyDescent="0.2">
      <c r="J8081" s="525"/>
    </row>
    <row r="8082" spans="10:10" x14ac:dyDescent="0.2">
      <c r="J8082" s="525"/>
    </row>
    <row r="8083" spans="10:10" x14ac:dyDescent="0.2">
      <c r="J8083" s="525"/>
    </row>
    <row r="8084" spans="10:10" x14ac:dyDescent="0.2">
      <c r="J8084" s="525"/>
    </row>
    <row r="8085" spans="10:10" x14ac:dyDescent="0.2">
      <c r="J8085" s="525"/>
    </row>
    <row r="8086" spans="10:10" x14ac:dyDescent="0.2">
      <c r="J8086" s="525"/>
    </row>
    <row r="8087" spans="10:10" x14ac:dyDescent="0.2">
      <c r="J8087" s="525"/>
    </row>
    <row r="8088" spans="10:10" x14ac:dyDescent="0.2">
      <c r="J8088" s="525"/>
    </row>
    <row r="8089" spans="10:10" x14ac:dyDescent="0.2">
      <c r="J8089" s="525"/>
    </row>
    <row r="8090" spans="10:10" x14ac:dyDescent="0.2">
      <c r="J8090" s="525"/>
    </row>
    <row r="8091" spans="10:10" x14ac:dyDescent="0.2">
      <c r="J8091" s="525"/>
    </row>
    <row r="8092" spans="10:10" x14ac:dyDescent="0.2">
      <c r="J8092" s="525"/>
    </row>
    <row r="8093" spans="10:10" x14ac:dyDescent="0.2">
      <c r="J8093" s="525"/>
    </row>
    <row r="8094" spans="10:10" x14ac:dyDescent="0.2">
      <c r="J8094" s="525"/>
    </row>
    <row r="8095" spans="10:10" x14ac:dyDescent="0.2">
      <c r="J8095" s="525"/>
    </row>
    <row r="8096" spans="10:10" x14ac:dyDescent="0.2">
      <c r="J8096" s="525"/>
    </row>
    <row r="8097" spans="10:10" x14ac:dyDescent="0.2">
      <c r="J8097" s="525"/>
    </row>
    <row r="8098" spans="10:10" x14ac:dyDescent="0.2">
      <c r="J8098" s="525"/>
    </row>
    <row r="8099" spans="10:10" x14ac:dyDescent="0.2">
      <c r="J8099" s="525"/>
    </row>
    <row r="8100" spans="10:10" x14ac:dyDescent="0.2">
      <c r="J8100" s="525"/>
    </row>
    <row r="8101" spans="10:10" x14ac:dyDescent="0.2">
      <c r="J8101" s="525"/>
    </row>
    <row r="8102" spans="10:10" x14ac:dyDescent="0.2">
      <c r="J8102" s="525"/>
    </row>
    <row r="8103" spans="10:10" x14ac:dyDescent="0.2">
      <c r="J8103" s="525"/>
    </row>
    <row r="8104" spans="10:10" x14ac:dyDescent="0.2">
      <c r="J8104" s="525"/>
    </row>
    <row r="8105" spans="10:10" x14ac:dyDescent="0.2">
      <c r="J8105" s="525"/>
    </row>
    <row r="8106" spans="10:10" x14ac:dyDescent="0.2">
      <c r="J8106" s="525"/>
    </row>
    <row r="8107" spans="10:10" x14ac:dyDescent="0.2">
      <c r="J8107" s="525"/>
    </row>
    <row r="8108" spans="10:10" x14ac:dyDescent="0.2">
      <c r="J8108" s="525"/>
    </row>
    <row r="8109" spans="10:10" x14ac:dyDescent="0.2">
      <c r="J8109" s="525"/>
    </row>
    <row r="8110" spans="10:10" x14ac:dyDescent="0.2">
      <c r="J8110" s="525"/>
    </row>
    <row r="8111" spans="10:10" x14ac:dyDescent="0.2">
      <c r="J8111" s="525"/>
    </row>
    <row r="8112" spans="10:10" x14ac:dyDescent="0.2">
      <c r="J8112" s="525"/>
    </row>
    <row r="8113" spans="10:10" x14ac:dyDescent="0.2">
      <c r="J8113" s="525"/>
    </row>
    <row r="8114" spans="10:10" x14ac:dyDescent="0.2">
      <c r="J8114" s="525"/>
    </row>
    <row r="8115" spans="10:10" x14ac:dyDescent="0.2">
      <c r="J8115" s="525"/>
    </row>
    <row r="8116" spans="10:10" x14ac:dyDescent="0.2">
      <c r="J8116" s="525"/>
    </row>
    <row r="8117" spans="10:10" x14ac:dyDescent="0.2">
      <c r="J8117" s="525"/>
    </row>
    <row r="8118" spans="10:10" x14ac:dyDescent="0.2">
      <c r="J8118" s="525"/>
    </row>
    <row r="8119" spans="10:10" x14ac:dyDescent="0.2">
      <c r="J8119" s="525"/>
    </row>
    <row r="8120" spans="10:10" x14ac:dyDescent="0.2">
      <c r="J8120" s="525"/>
    </row>
    <row r="8121" spans="10:10" x14ac:dyDescent="0.2">
      <c r="J8121" s="525"/>
    </row>
    <row r="8122" spans="10:10" x14ac:dyDescent="0.2">
      <c r="J8122" s="525"/>
    </row>
    <row r="8123" spans="10:10" x14ac:dyDescent="0.2">
      <c r="J8123" s="525"/>
    </row>
    <row r="8124" spans="10:10" x14ac:dyDescent="0.2">
      <c r="J8124" s="525"/>
    </row>
    <row r="8125" spans="10:10" x14ac:dyDescent="0.2">
      <c r="J8125" s="525"/>
    </row>
    <row r="8126" spans="10:10" x14ac:dyDescent="0.2">
      <c r="J8126" s="525"/>
    </row>
    <row r="8127" spans="10:10" x14ac:dyDescent="0.2">
      <c r="J8127" s="525"/>
    </row>
    <row r="8128" spans="10:10" x14ac:dyDescent="0.2">
      <c r="J8128" s="525"/>
    </row>
    <row r="8129" spans="10:10" x14ac:dyDescent="0.2">
      <c r="J8129" s="525"/>
    </row>
    <row r="8130" spans="10:10" x14ac:dyDescent="0.2">
      <c r="J8130" s="525"/>
    </row>
    <row r="8131" spans="10:10" x14ac:dyDescent="0.2">
      <c r="J8131" s="525"/>
    </row>
    <row r="8132" spans="10:10" x14ac:dyDescent="0.2">
      <c r="J8132" s="525"/>
    </row>
    <row r="8133" spans="10:10" x14ac:dyDescent="0.2">
      <c r="J8133" s="525"/>
    </row>
    <row r="8134" spans="10:10" x14ac:dyDescent="0.2">
      <c r="J8134" s="525"/>
    </row>
    <row r="8135" spans="10:10" x14ac:dyDescent="0.2">
      <c r="J8135" s="525"/>
    </row>
    <row r="8136" spans="10:10" x14ac:dyDescent="0.2">
      <c r="J8136" s="525"/>
    </row>
    <row r="8137" spans="10:10" x14ac:dyDescent="0.2">
      <c r="J8137" s="525"/>
    </row>
    <row r="8138" spans="10:10" x14ac:dyDescent="0.2">
      <c r="J8138" s="525"/>
    </row>
    <row r="8139" spans="10:10" x14ac:dyDescent="0.2">
      <c r="J8139" s="525"/>
    </row>
    <row r="8140" spans="10:10" x14ac:dyDescent="0.2">
      <c r="J8140" s="525"/>
    </row>
    <row r="8141" spans="10:10" x14ac:dyDescent="0.2">
      <c r="J8141" s="525"/>
    </row>
    <row r="8142" spans="10:10" x14ac:dyDescent="0.2">
      <c r="J8142" s="525"/>
    </row>
    <row r="8143" spans="10:10" x14ac:dyDescent="0.2">
      <c r="J8143" s="525"/>
    </row>
    <row r="8144" spans="10:10" x14ac:dyDescent="0.2">
      <c r="J8144" s="525"/>
    </row>
    <row r="8145" spans="10:10" x14ac:dyDescent="0.2">
      <c r="J8145" s="525"/>
    </row>
    <row r="8146" spans="10:10" x14ac:dyDescent="0.2">
      <c r="J8146" s="525"/>
    </row>
    <row r="8147" spans="10:10" x14ac:dyDescent="0.2">
      <c r="J8147" s="525"/>
    </row>
    <row r="8148" spans="10:10" x14ac:dyDescent="0.2">
      <c r="J8148" s="525"/>
    </row>
    <row r="8149" spans="10:10" x14ac:dyDescent="0.2">
      <c r="J8149" s="525"/>
    </row>
    <row r="8150" spans="10:10" x14ac:dyDescent="0.2">
      <c r="J8150" s="525"/>
    </row>
    <row r="8151" spans="10:10" x14ac:dyDescent="0.2">
      <c r="J8151" s="525"/>
    </row>
    <row r="8152" spans="10:10" x14ac:dyDescent="0.2">
      <c r="J8152" s="525"/>
    </row>
    <row r="8153" spans="10:10" x14ac:dyDescent="0.2">
      <c r="J8153" s="525"/>
    </row>
    <row r="8154" spans="10:10" x14ac:dyDescent="0.2">
      <c r="J8154" s="525"/>
    </row>
    <row r="8155" spans="10:10" x14ac:dyDescent="0.2">
      <c r="J8155" s="525"/>
    </row>
    <row r="8156" spans="10:10" x14ac:dyDescent="0.2">
      <c r="J8156" s="525"/>
    </row>
    <row r="8157" spans="10:10" x14ac:dyDescent="0.2">
      <c r="J8157" s="525"/>
    </row>
    <row r="8158" spans="10:10" x14ac:dyDescent="0.2">
      <c r="J8158" s="525"/>
    </row>
    <row r="8159" spans="10:10" x14ac:dyDescent="0.2">
      <c r="J8159" s="525"/>
    </row>
    <row r="8160" spans="10:10" x14ac:dyDescent="0.2">
      <c r="J8160" s="525"/>
    </row>
    <row r="8161" spans="10:10" x14ac:dyDescent="0.2">
      <c r="J8161" s="525"/>
    </row>
    <row r="8162" spans="10:10" x14ac:dyDescent="0.2">
      <c r="J8162" s="525"/>
    </row>
    <row r="8163" spans="10:10" x14ac:dyDescent="0.2">
      <c r="J8163" s="525"/>
    </row>
    <row r="8164" spans="10:10" x14ac:dyDescent="0.2">
      <c r="J8164" s="525"/>
    </row>
    <row r="8165" spans="10:10" x14ac:dyDescent="0.2">
      <c r="J8165" s="525"/>
    </row>
    <row r="8166" spans="10:10" x14ac:dyDescent="0.2">
      <c r="J8166" s="525"/>
    </row>
    <row r="8167" spans="10:10" x14ac:dyDescent="0.2">
      <c r="J8167" s="525"/>
    </row>
    <row r="8168" spans="10:10" x14ac:dyDescent="0.2">
      <c r="J8168" s="525"/>
    </row>
    <row r="8169" spans="10:10" x14ac:dyDescent="0.2">
      <c r="J8169" s="525"/>
    </row>
    <row r="8170" spans="10:10" x14ac:dyDescent="0.2">
      <c r="J8170" s="525"/>
    </row>
    <row r="8171" spans="10:10" x14ac:dyDescent="0.2">
      <c r="J8171" s="525"/>
    </row>
    <row r="8172" spans="10:10" x14ac:dyDescent="0.2">
      <c r="J8172" s="525"/>
    </row>
    <row r="8173" spans="10:10" x14ac:dyDescent="0.2">
      <c r="J8173" s="525"/>
    </row>
    <row r="8174" spans="10:10" x14ac:dyDescent="0.2">
      <c r="J8174" s="525"/>
    </row>
    <row r="8175" spans="10:10" x14ac:dyDescent="0.2">
      <c r="J8175" s="525"/>
    </row>
    <row r="8176" spans="10:10" x14ac:dyDescent="0.2">
      <c r="J8176" s="525"/>
    </row>
    <row r="8177" spans="10:10" x14ac:dyDescent="0.2">
      <c r="J8177" s="525"/>
    </row>
    <row r="8178" spans="10:10" x14ac:dyDescent="0.2">
      <c r="J8178" s="525"/>
    </row>
    <row r="8179" spans="10:10" x14ac:dyDescent="0.2">
      <c r="J8179" s="525"/>
    </row>
    <row r="8180" spans="10:10" x14ac:dyDescent="0.2">
      <c r="J8180" s="525"/>
    </row>
    <row r="8181" spans="10:10" x14ac:dyDescent="0.2">
      <c r="J8181" s="525"/>
    </row>
    <row r="8182" spans="10:10" x14ac:dyDescent="0.2">
      <c r="J8182" s="525"/>
    </row>
    <row r="8183" spans="10:10" x14ac:dyDescent="0.2">
      <c r="J8183" s="525"/>
    </row>
    <row r="8184" spans="10:10" x14ac:dyDescent="0.2">
      <c r="J8184" s="525"/>
    </row>
    <row r="8185" spans="10:10" x14ac:dyDescent="0.2">
      <c r="J8185" s="525"/>
    </row>
    <row r="8186" spans="10:10" x14ac:dyDescent="0.2">
      <c r="J8186" s="525"/>
    </row>
    <row r="8187" spans="10:10" x14ac:dyDescent="0.2">
      <c r="J8187" s="525"/>
    </row>
    <row r="8188" spans="10:10" x14ac:dyDescent="0.2">
      <c r="J8188" s="525"/>
    </row>
    <row r="8189" spans="10:10" x14ac:dyDescent="0.2">
      <c r="J8189" s="525"/>
    </row>
    <row r="8190" spans="10:10" x14ac:dyDescent="0.2">
      <c r="J8190" s="525"/>
    </row>
    <row r="8191" spans="10:10" x14ac:dyDescent="0.2">
      <c r="J8191" s="525"/>
    </row>
    <row r="8192" spans="10:10" x14ac:dyDescent="0.2">
      <c r="J8192" s="525"/>
    </row>
    <row r="8193" spans="10:10" x14ac:dyDescent="0.2">
      <c r="J8193" s="525"/>
    </row>
    <row r="8194" spans="10:10" x14ac:dyDescent="0.2">
      <c r="J8194" s="525"/>
    </row>
    <row r="8195" spans="10:10" x14ac:dyDescent="0.2">
      <c r="J8195" s="525"/>
    </row>
    <row r="8196" spans="10:10" x14ac:dyDescent="0.2">
      <c r="J8196" s="525"/>
    </row>
    <row r="8197" spans="10:10" x14ac:dyDescent="0.2">
      <c r="J8197" s="525"/>
    </row>
    <row r="8198" spans="10:10" x14ac:dyDescent="0.2">
      <c r="J8198" s="525"/>
    </row>
    <row r="8199" spans="10:10" x14ac:dyDescent="0.2">
      <c r="J8199" s="525"/>
    </row>
    <row r="8200" spans="10:10" x14ac:dyDescent="0.2">
      <c r="J8200" s="525"/>
    </row>
    <row r="8201" spans="10:10" x14ac:dyDescent="0.2">
      <c r="J8201" s="525"/>
    </row>
    <row r="8202" spans="10:10" x14ac:dyDescent="0.2">
      <c r="J8202" s="525"/>
    </row>
    <row r="8203" spans="10:10" x14ac:dyDescent="0.2">
      <c r="J8203" s="525"/>
    </row>
    <row r="8204" spans="10:10" x14ac:dyDescent="0.2">
      <c r="J8204" s="525"/>
    </row>
    <row r="8205" spans="10:10" x14ac:dyDescent="0.2">
      <c r="J8205" s="525"/>
    </row>
    <row r="8206" spans="10:10" x14ac:dyDescent="0.2">
      <c r="J8206" s="525"/>
    </row>
    <row r="8207" spans="10:10" x14ac:dyDescent="0.2">
      <c r="J8207" s="525"/>
    </row>
    <row r="8208" spans="10:10" x14ac:dyDescent="0.2">
      <c r="J8208" s="525"/>
    </row>
    <row r="8209" spans="10:10" x14ac:dyDescent="0.2">
      <c r="J8209" s="525"/>
    </row>
    <row r="8210" spans="10:10" x14ac:dyDescent="0.2">
      <c r="J8210" s="525"/>
    </row>
    <row r="8211" spans="10:10" x14ac:dyDescent="0.2">
      <c r="J8211" s="525"/>
    </row>
    <row r="8212" spans="10:10" x14ac:dyDescent="0.2">
      <c r="J8212" s="525"/>
    </row>
    <row r="8213" spans="10:10" x14ac:dyDescent="0.2">
      <c r="J8213" s="525"/>
    </row>
    <row r="8214" spans="10:10" x14ac:dyDescent="0.2">
      <c r="J8214" s="525"/>
    </row>
    <row r="8215" spans="10:10" x14ac:dyDescent="0.2">
      <c r="J8215" s="525"/>
    </row>
    <row r="8216" spans="10:10" x14ac:dyDescent="0.2">
      <c r="J8216" s="525"/>
    </row>
    <row r="8217" spans="10:10" x14ac:dyDescent="0.2">
      <c r="J8217" s="525"/>
    </row>
    <row r="8218" spans="10:10" x14ac:dyDescent="0.2">
      <c r="J8218" s="525"/>
    </row>
    <row r="8219" spans="10:10" x14ac:dyDescent="0.2">
      <c r="J8219" s="525"/>
    </row>
    <row r="8220" spans="10:10" x14ac:dyDescent="0.2">
      <c r="J8220" s="525"/>
    </row>
    <row r="8221" spans="10:10" x14ac:dyDescent="0.2">
      <c r="J8221" s="525"/>
    </row>
    <row r="8222" spans="10:10" x14ac:dyDescent="0.2">
      <c r="J8222" s="525"/>
    </row>
    <row r="8223" spans="10:10" x14ac:dyDescent="0.2">
      <c r="J8223" s="525"/>
    </row>
    <row r="8224" spans="10:10" x14ac:dyDescent="0.2">
      <c r="J8224" s="525"/>
    </row>
    <row r="8225" spans="10:10" x14ac:dyDescent="0.2">
      <c r="J8225" s="525"/>
    </row>
    <row r="8226" spans="10:10" x14ac:dyDescent="0.2">
      <c r="J8226" s="525"/>
    </row>
    <row r="8227" spans="10:10" x14ac:dyDescent="0.2">
      <c r="J8227" s="525"/>
    </row>
    <row r="8228" spans="10:10" x14ac:dyDescent="0.2">
      <c r="J8228" s="525"/>
    </row>
    <row r="8229" spans="10:10" x14ac:dyDescent="0.2">
      <c r="J8229" s="525"/>
    </row>
    <row r="8230" spans="10:10" x14ac:dyDescent="0.2">
      <c r="J8230" s="525"/>
    </row>
    <row r="8231" spans="10:10" x14ac:dyDescent="0.2">
      <c r="J8231" s="525"/>
    </row>
    <row r="8232" spans="10:10" x14ac:dyDescent="0.2">
      <c r="J8232" s="525"/>
    </row>
    <row r="8233" spans="10:10" x14ac:dyDescent="0.2">
      <c r="J8233" s="525"/>
    </row>
    <row r="8234" spans="10:10" x14ac:dyDescent="0.2">
      <c r="J8234" s="525"/>
    </row>
    <row r="8235" spans="10:10" x14ac:dyDescent="0.2">
      <c r="J8235" s="525"/>
    </row>
    <row r="8236" spans="10:10" x14ac:dyDescent="0.2">
      <c r="J8236" s="525"/>
    </row>
    <row r="8237" spans="10:10" x14ac:dyDescent="0.2">
      <c r="J8237" s="525"/>
    </row>
    <row r="8238" spans="10:10" x14ac:dyDescent="0.2">
      <c r="J8238" s="525"/>
    </row>
    <row r="8239" spans="10:10" x14ac:dyDescent="0.2">
      <c r="J8239" s="525"/>
    </row>
    <row r="8240" spans="10:10" x14ac:dyDescent="0.2">
      <c r="J8240" s="525"/>
    </row>
    <row r="8241" spans="10:10" x14ac:dyDescent="0.2">
      <c r="J8241" s="525"/>
    </row>
    <row r="8242" spans="10:10" x14ac:dyDescent="0.2">
      <c r="J8242" s="525"/>
    </row>
    <row r="8243" spans="10:10" x14ac:dyDescent="0.2">
      <c r="J8243" s="525"/>
    </row>
    <row r="8244" spans="10:10" x14ac:dyDescent="0.2">
      <c r="J8244" s="525"/>
    </row>
    <row r="8245" spans="10:10" x14ac:dyDescent="0.2">
      <c r="J8245" s="525"/>
    </row>
    <row r="8246" spans="10:10" x14ac:dyDescent="0.2">
      <c r="J8246" s="525"/>
    </row>
    <row r="8247" spans="10:10" x14ac:dyDescent="0.2">
      <c r="J8247" s="525"/>
    </row>
    <row r="8248" spans="10:10" x14ac:dyDescent="0.2">
      <c r="J8248" s="525"/>
    </row>
    <row r="8249" spans="10:10" x14ac:dyDescent="0.2">
      <c r="J8249" s="525"/>
    </row>
    <row r="8250" spans="10:10" x14ac:dyDescent="0.2">
      <c r="J8250" s="525"/>
    </row>
    <row r="8251" spans="10:10" x14ac:dyDescent="0.2">
      <c r="J8251" s="525"/>
    </row>
    <row r="8252" spans="10:10" x14ac:dyDescent="0.2">
      <c r="J8252" s="525"/>
    </row>
    <row r="8253" spans="10:10" x14ac:dyDescent="0.2">
      <c r="J8253" s="525"/>
    </row>
    <row r="8254" spans="10:10" x14ac:dyDescent="0.2">
      <c r="J8254" s="525"/>
    </row>
    <row r="8255" spans="10:10" x14ac:dyDescent="0.2">
      <c r="J8255" s="525"/>
    </row>
    <row r="8256" spans="10:10" x14ac:dyDescent="0.2">
      <c r="J8256" s="525"/>
    </row>
    <row r="8257" spans="10:10" x14ac:dyDescent="0.2">
      <c r="J8257" s="525"/>
    </row>
    <row r="8258" spans="10:10" x14ac:dyDescent="0.2">
      <c r="J8258" s="525"/>
    </row>
    <row r="8259" spans="10:10" x14ac:dyDescent="0.2">
      <c r="J8259" s="525"/>
    </row>
    <row r="8260" spans="10:10" x14ac:dyDescent="0.2">
      <c r="J8260" s="525"/>
    </row>
    <row r="8261" spans="10:10" x14ac:dyDescent="0.2">
      <c r="J8261" s="525"/>
    </row>
    <row r="8262" spans="10:10" x14ac:dyDescent="0.2">
      <c r="J8262" s="525"/>
    </row>
    <row r="8263" spans="10:10" x14ac:dyDescent="0.2">
      <c r="J8263" s="525"/>
    </row>
    <row r="8264" spans="10:10" x14ac:dyDescent="0.2">
      <c r="J8264" s="525"/>
    </row>
    <row r="8265" spans="10:10" x14ac:dyDescent="0.2">
      <c r="J8265" s="525"/>
    </row>
    <row r="8266" spans="10:10" x14ac:dyDescent="0.2">
      <c r="J8266" s="525"/>
    </row>
    <row r="8267" spans="10:10" x14ac:dyDescent="0.2">
      <c r="J8267" s="525"/>
    </row>
    <row r="8268" spans="10:10" x14ac:dyDescent="0.2">
      <c r="J8268" s="525"/>
    </row>
    <row r="8269" spans="10:10" x14ac:dyDescent="0.2">
      <c r="J8269" s="525"/>
    </row>
    <row r="8270" spans="10:10" x14ac:dyDescent="0.2">
      <c r="J8270" s="525"/>
    </row>
    <row r="8271" spans="10:10" x14ac:dyDescent="0.2">
      <c r="J8271" s="525"/>
    </row>
    <row r="8272" spans="10:10" x14ac:dyDescent="0.2">
      <c r="J8272" s="525"/>
    </row>
    <row r="8273" spans="10:10" x14ac:dyDescent="0.2">
      <c r="J8273" s="525"/>
    </row>
    <row r="8274" spans="10:10" x14ac:dyDescent="0.2">
      <c r="J8274" s="525"/>
    </row>
    <row r="8275" spans="10:10" x14ac:dyDescent="0.2">
      <c r="J8275" s="525"/>
    </row>
    <row r="8276" spans="10:10" x14ac:dyDescent="0.2">
      <c r="J8276" s="525"/>
    </row>
    <row r="8277" spans="10:10" x14ac:dyDescent="0.2">
      <c r="J8277" s="525"/>
    </row>
    <row r="8278" spans="10:10" x14ac:dyDescent="0.2">
      <c r="J8278" s="525"/>
    </row>
    <row r="8279" spans="10:10" x14ac:dyDescent="0.2">
      <c r="J8279" s="525"/>
    </row>
    <row r="8280" spans="10:10" x14ac:dyDescent="0.2">
      <c r="J8280" s="525"/>
    </row>
    <row r="8281" spans="10:10" x14ac:dyDescent="0.2">
      <c r="J8281" s="525"/>
    </row>
    <row r="8282" spans="10:10" x14ac:dyDescent="0.2">
      <c r="J8282" s="525"/>
    </row>
    <row r="8283" spans="10:10" x14ac:dyDescent="0.2">
      <c r="J8283" s="525"/>
    </row>
    <row r="8284" spans="10:10" x14ac:dyDescent="0.2">
      <c r="J8284" s="525"/>
    </row>
    <row r="8285" spans="10:10" x14ac:dyDescent="0.2">
      <c r="J8285" s="525"/>
    </row>
    <row r="8286" spans="10:10" x14ac:dyDescent="0.2">
      <c r="J8286" s="525"/>
    </row>
    <row r="8287" spans="10:10" x14ac:dyDescent="0.2">
      <c r="J8287" s="525"/>
    </row>
    <row r="8288" spans="10:10" x14ac:dyDescent="0.2">
      <c r="J8288" s="525"/>
    </row>
    <row r="8289" spans="10:10" x14ac:dyDescent="0.2">
      <c r="J8289" s="525"/>
    </row>
    <row r="8290" spans="10:10" x14ac:dyDescent="0.2">
      <c r="J8290" s="525"/>
    </row>
    <row r="8291" spans="10:10" x14ac:dyDescent="0.2">
      <c r="J8291" s="525"/>
    </row>
    <row r="8292" spans="10:10" x14ac:dyDescent="0.2">
      <c r="J8292" s="525"/>
    </row>
    <row r="8293" spans="10:10" x14ac:dyDescent="0.2">
      <c r="J8293" s="525"/>
    </row>
    <row r="8294" spans="10:10" x14ac:dyDescent="0.2">
      <c r="J8294" s="525"/>
    </row>
    <row r="8295" spans="10:10" x14ac:dyDescent="0.2">
      <c r="J8295" s="525"/>
    </row>
    <row r="8296" spans="10:10" x14ac:dyDescent="0.2">
      <c r="J8296" s="525"/>
    </row>
    <row r="8297" spans="10:10" x14ac:dyDescent="0.2">
      <c r="J8297" s="525"/>
    </row>
    <row r="8298" spans="10:10" x14ac:dyDescent="0.2">
      <c r="J8298" s="525"/>
    </row>
    <row r="8299" spans="10:10" x14ac:dyDescent="0.2">
      <c r="J8299" s="525"/>
    </row>
    <row r="8300" spans="10:10" x14ac:dyDescent="0.2">
      <c r="J8300" s="525"/>
    </row>
    <row r="8301" spans="10:10" x14ac:dyDescent="0.2">
      <c r="J8301" s="525"/>
    </row>
    <row r="8302" spans="10:10" x14ac:dyDescent="0.2">
      <c r="J8302" s="525"/>
    </row>
    <row r="8303" spans="10:10" x14ac:dyDescent="0.2">
      <c r="J8303" s="525"/>
    </row>
    <row r="8304" spans="10:10" x14ac:dyDescent="0.2">
      <c r="J8304" s="525"/>
    </row>
    <row r="8305" spans="10:10" x14ac:dyDescent="0.2">
      <c r="J8305" s="525"/>
    </row>
    <row r="8306" spans="10:10" x14ac:dyDescent="0.2">
      <c r="J8306" s="525"/>
    </row>
    <row r="8307" spans="10:10" x14ac:dyDescent="0.2">
      <c r="J8307" s="525"/>
    </row>
    <row r="8308" spans="10:10" x14ac:dyDescent="0.2">
      <c r="J8308" s="525"/>
    </row>
    <row r="8309" spans="10:10" x14ac:dyDescent="0.2">
      <c r="J8309" s="525"/>
    </row>
    <row r="8310" spans="10:10" x14ac:dyDescent="0.2">
      <c r="J8310" s="525"/>
    </row>
    <row r="8311" spans="10:10" x14ac:dyDescent="0.2">
      <c r="J8311" s="525"/>
    </row>
    <row r="8312" spans="10:10" x14ac:dyDescent="0.2">
      <c r="J8312" s="525"/>
    </row>
    <row r="8313" spans="10:10" x14ac:dyDescent="0.2">
      <c r="J8313" s="525"/>
    </row>
    <row r="8314" spans="10:10" x14ac:dyDescent="0.2">
      <c r="J8314" s="525"/>
    </row>
    <row r="8315" spans="10:10" x14ac:dyDescent="0.2">
      <c r="J8315" s="525"/>
    </row>
    <row r="8316" spans="10:10" x14ac:dyDescent="0.2">
      <c r="J8316" s="525"/>
    </row>
    <row r="8317" spans="10:10" x14ac:dyDescent="0.2">
      <c r="J8317" s="525"/>
    </row>
    <row r="8318" spans="10:10" x14ac:dyDescent="0.2">
      <c r="J8318" s="525"/>
    </row>
    <row r="8319" spans="10:10" x14ac:dyDescent="0.2">
      <c r="J8319" s="525"/>
    </row>
    <row r="8320" spans="10:10" x14ac:dyDescent="0.2">
      <c r="J8320" s="525"/>
    </row>
    <row r="8321" spans="10:10" x14ac:dyDescent="0.2">
      <c r="J8321" s="525"/>
    </row>
    <row r="8322" spans="10:10" x14ac:dyDescent="0.2">
      <c r="J8322" s="525"/>
    </row>
    <row r="8323" spans="10:10" x14ac:dyDescent="0.2">
      <c r="J8323" s="525"/>
    </row>
    <row r="8324" spans="10:10" x14ac:dyDescent="0.2">
      <c r="J8324" s="525"/>
    </row>
    <row r="8325" spans="10:10" x14ac:dyDescent="0.2">
      <c r="J8325" s="525"/>
    </row>
    <row r="8326" spans="10:10" x14ac:dyDescent="0.2">
      <c r="J8326" s="525"/>
    </row>
    <row r="8327" spans="10:10" x14ac:dyDescent="0.2">
      <c r="J8327" s="525"/>
    </row>
    <row r="8328" spans="10:10" x14ac:dyDescent="0.2">
      <c r="J8328" s="525"/>
    </row>
    <row r="8329" spans="10:10" x14ac:dyDescent="0.2">
      <c r="J8329" s="525"/>
    </row>
    <row r="8330" spans="10:10" x14ac:dyDescent="0.2">
      <c r="J8330" s="525"/>
    </row>
    <row r="8331" spans="10:10" x14ac:dyDescent="0.2">
      <c r="J8331" s="525"/>
    </row>
    <row r="8332" spans="10:10" x14ac:dyDescent="0.2">
      <c r="J8332" s="525"/>
    </row>
    <row r="8333" spans="10:10" x14ac:dyDescent="0.2">
      <c r="J8333" s="525"/>
    </row>
    <row r="8334" spans="10:10" x14ac:dyDescent="0.2">
      <c r="J8334" s="525"/>
    </row>
    <row r="8335" spans="10:10" x14ac:dyDescent="0.2">
      <c r="J8335" s="525"/>
    </row>
    <row r="8336" spans="10:10" x14ac:dyDescent="0.2">
      <c r="J8336" s="525"/>
    </row>
    <row r="8337" spans="10:10" x14ac:dyDescent="0.2">
      <c r="J8337" s="525"/>
    </row>
    <row r="8338" spans="10:10" x14ac:dyDescent="0.2">
      <c r="J8338" s="525"/>
    </row>
    <row r="8339" spans="10:10" x14ac:dyDescent="0.2">
      <c r="J8339" s="525"/>
    </row>
    <row r="8340" spans="10:10" x14ac:dyDescent="0.2">
      <c r="J8340" s="525"/>
    </row>
    <row r="8341" spans="10:10" x14ac:dyDescent="0.2">
      <c r="J8341" s="525"/>
    </row>
    <row r="8342" spans="10:10" x14ac:dyDescent="0.2">
      <c r="J8342" s="525"/>
    </row>
    <row r="8343" spans="10:10" x14ac:dyDescent="0.2">
      <c r="J8343" s="525"/>
    </row>
    <row r="8344" spans="10:10" x14ac:dyDescent="0.2">
      <c r="J8344" s="525"/>
    </row>
    <row r="8345" spans="10:10" x14ac:dyDescent="0.2">
      <c r="J8345" s="525"/>
    </row>
    <row r="8346" spans="10:10" x14ac:dyDescent="0.2">
      <c r="J8346" s="525"/>
    </row>
    <row r="8347" spans="10:10" x14ac:dyDescent="0.2">
      <c r="J8347" s="525"/>
    </row>
    <row r="8348" spans="10:10" x14ac:dyDescent="0.2">
      <c r="J8348" s="525"/>
    </row>
    <row r="8349" spans="10:10" x14ac:dyDescent="0.2">
      <c r="J8349" s="525"/>
    </row>
    <row r="8350" spans="10:10" x14ac:dyDescent="0.2">
      <c r="J8350" s="525"/>
    </row>
    <row r="8351" spans="10:10" x14ac:dyDescent="0.2">
      <c r="J8351" s="525"/>
    </row>
    <row r="8352" spans="10:10" x14ac:dyDescent="0.2">
      <c r="J8352" s="525"/>
    </row>
    <row r="8353" spans="10:10" x14ac:dyDescent="0.2">
      <c r="J8353" s="525"/>
    </row>
    <row r="8354" spans="10:10" x14ac:dyDescent="0.2">
      <c r="J8354" s="525"/>
    </row>
    <row r="8355" spans="10:10" x14ac:dyDescent="0.2">
      <c r="J8355" s="525"/>
    </row>
    <row r="8356" spans="10:10" x14ac:dyDescent="0.2">
      <c r="J8356" s="525"/>
    </row>
    <row r="8357" spans="10:10" x14ac:dyDescent="0.2">
      <c r="J8357" s="525"/>
    </row>
    <row r="8358" spans="10:10" x14ac:dyDescent="0.2">
      <c r="J8358" s="525"/>
    </row>
    <row r="8359" spans="10:10" x14ac:dyDescent="0.2">
      <c r="J8359" s="525"/>
    </row>
    <row r="8360" spans="10:10" x14ac:dyDescent="0.2">
      <c r="J8360" s="525"/>
    </row>
    <row r="8361" spans="10:10" x14ac:dyDescent="0.2">
      <c r="J8361" s="525"/>
    </row>
    <row r="8362" spans="10:10" x14ac:dyDescent="0.2">
      <c r="J8362" s="525"/>
    </row>
    <row r="8363" spans="10:10" x14ac:dyDescent="0.2">
      <c r="J8363" s="525"/>
    </row>
    <row r="8364" spans="10:10" x14ac:dyDescent="0.2">
      <c r="J8364" s="525"/>
    </row>
    <row r="8365" spans="10:10" x14ac:dyDescent="0.2">
      <c r="J8365" s="525"/>
    </row>
    <row r="8366" spans="10:10" x14ac:dyDescent="0.2">
      <c r="J8366" s="525"/>
    </row>
    <row r="8367" spans="10:10" x14ac:dyDescent="0.2">
      <c r="J8367" s="525"/>
    </row>
    <row r="8368" spans="10:10" x14ac:dyDescent="0.2">
      <c r="J8368" s="525"/>
    </row>
    <row r="8369" spans="10:10" x14ac:dyDescent="0.2">
      <c r="J8369" s="525"/>
    </row>
    <row r="8370" spans="10:10" x14ac:dyDescent="0.2">
      <c r="J8370" s="525"/>
    </row>
    <row r="8371" spans="10:10" x14ac:dyDescent="0.2">
      <c r="J8371" s="525"/>
    </row>
    <row r="8372" spans="10:10" x14ac:dyDescent="0.2">
      <c r="J8372" s="525"/>
    </row>
    <row r="8373" spans="10:10" x14ac:dyDescent="0.2">
      <c r="J8373" s="525"/>
    </row>
    <row r="8374" spans="10:10" x14ac:dyDescent="0.2">
      <c r="J8374" s="525"/>
    </row>
    <row r="8375" spans="10:10" x14ac:dyDescent="0.2">
      <c r="J8375" s="525"/>
    </row>
    <row r="8376" spans="10:10" x14ac:dyDescent="0.2">
      <c r="J8376" s="525"/>
    </row>
    <row r="8377" spans="10:10" x14ac:dyDescent="0.2">
      <c r="J8377" s="525"/>
    </row>
    <row r="8378" spans="10:10" x14ac:dyDescent="0.2">
      <c r="J8378" s="525"/>
    </row>
    <row r="8379" spans="10:10" x14ac:dyDescent="0.2">
      <c r="J8379" s="525"/>
    </row>
    <row r="8380" spans="10:10" x14ac:dyDescent="0.2">
      <c r="J8380" s="525"/>
    </row>
    <row r="8381" spans="10:10" x14ac:dyDescent="0.2">
      <c r="J8381" s="525"/>
    </row>
    <row r="8382" spans="10:10" x14ac:dyDescent="0.2">
      <c r="J8382" s="525"/>
    </row>
    <row r="8383" spans="10:10" x14ac:dyDescent="0.2">
      <c r="J8383" s="525"/>
    </row>
    <row r="8384" spans="10:10" x14ac:dyDescent="0.2">
      <c r="J8384" s="525"/>
    </row>
    <row r="8385" spans="10:10" x14ac:dyDescent="0.2">
      <c r="J8385" s="525"/>
    </row>
    <row r="8386" spans="10:10" x14ac:dyDescent="0.2">
      <c r="J8386" s="525"/>
    </row>
    <row r="8387" spans="10:10" x14ac:dyDescent="0.2">
      <c r="J8387" s="525"/>
    </row>
    <row r="8388" spans="10:10" x14ac:dyDescent="0.2">
      <c r="J8388" s="525"/>
    </row>
    <row r="8389" spans="10:10" x14ac:dyDescent="0.2">
      <c r="J8389" s="525"/>
    </row>
    <row r="8390" spans="10:10" x14ac:dyDescent="0.2">
      <c r="J8390" s="525"/>
    </row>
    <row r="8391" spans="10:10" x14ac:dyDescent="0.2">
      <c r="J8391" s="525"/>
    </row>
    <row r="8392" spans="10:10" x14ac:dyDescent="0.2">
      <c r="J8392" s="525"/>
    </row>
    <row r="8393" spans="10:10" x14ac:dyDescent="0.2">
      <c r="J8393" s="525"/>
    </row>
    <row r="8394" spans="10:10" x14ac:dyDescent="0.2">
      <c r="J8394" s="525"/>
    </row>
    <row r="8395" spans="10:10" x14ac:dyDescent="0.2">
      <c r="J8395" s="525"/>
    </row>
    <row r="8396" spans="10:10" x14ac:dyDescent="0.2">
      <c r="J8396" s="525"/>
    </row>
    <row r="8397" spans="10:10" x14ac:dyDescent="0.2">
      <c r="J8397" s="525"/>
    </row>
    <row r="8398" spans="10:10" x14ac:dyDescent="0.2">
      <c r="J8398" s="525"/>
    </row>
    <row r="8399" spans="10:10" x14ac:dyDescent="0.2">
      <c r="J8399" s="525"/>
    </row>
    <row r="8400" spans="10:10" x14ac:dyDescent="0.2">
      <c r="J8400" s="525"/>
    </row>
    <row r="8401" spans="10:10" x14ac:dyDescent="0.2">
      <c r="J8401" s="525"/>
    </row>
    <row r="8402" spans="10:10" x14ac:dyDescent="0.2">
      <c r="J8402" s="525"/>
    </row>
    <row r="8403" spans="10:10" x14ac:dyDescent="0.2">
      <c r="J8403" s="525"/>
    </row>
    <row r="8404" spans="10:10" x14ac:dyDescent="0.2">
      <c r="J8404" s="525"/>
    </row>
    <row r="8405" spans="10:10" x14ac:dyDescent="0.2">
      <c r="J8405" s="525"/>
    </row>
    <row r="8406" spans="10:10" x14ac:dyDescent="0.2">
      <c r="J8406" s="525"/>
    </row>
    <row r="8407" spans="10:10" x14ac:dyDescent="0.2">
      <c r="J8407" s="525"/>
    </row>
    <row r="8408" spans="10:10" x14ac:dyDescent="0.2">
      <c r="J8408" s="525"/>
    </row>
    <row r="8409" spans="10:10" x14ac:dyDescent="0.2">
      <c r="J8409" s="525"/>
    </row>
    <row r="8410" spans="10:10" x14ac:dyDescent="0.2">
      <c r="J8410" s="525"/>
    </row>
    <row r="8411" spans="10:10" x14ac:dyDescent="0.2">
      <c r="J8411" s="525"/>
    </row>
    <row r="8412" spans="10:10" x14ac:dyDescent="0.2">
      <c r="J8412" s="525"/>
    </row>
    <row r="8413" spans="10:10" x14ac:dyDescent="0.2">
      <c r="J8413" s="525"/>
    </row>
    <row r="8414" spans="10:10" x14ac:dyDescent="0.2">
      <c r="J8414" s="525"/>
    </row>
    <row r="8415" spans="10:10" x14ac:dyDescent="0.2">
      <c r="J8415" s="525"/>
    </row>
    <row r="8416" spans="10:10" x14ac:dyDescent="0.2">
      <c r="J8416" s="525"/>
    </row>
    <row r="8417" spans="10:10" x14ac:dyDescent="0.2">
      <c r="J8417" s="525"/>
    </row>
    <row r="8418" spans="10:10" x14ac:dyDescent="0.2">
      <c r="J8418" s="525"/>
    </row>
    <row r="8419" spans="10:10" x14ac:dyDescent="0.2">
      <c r="J8419" s="525"/>
    </row>
    <row r="8420" spans="10:10" x14ac:dyDescent="0.2">
      <c r="J8420" s="525"/>
    </row>
    <row r="8421" spans="10:10" x14ac:dyDescent="0.2">
      <c r="J8421" s="525"/>
    </row>
    <row r="8422" spans="10:10" x14ac:dyDescent="0.2">
      <c r="J8422" s="525"/>
    </row>
    <row r="8423" spans="10:10" x14ac:dyDescent="0.2">
      <c r="J8423" s="525"/>
    </row>
    <row r="8424" spans="10:10" x14ac:dyDescent="0.2">
      <c r="J8424" s="525"/>
    </row>
    <row r="8425" spans="10:10" x14ac:dyDescent="0.2">
      <c r="J8425" s="525"/>
    </row>
    <row r="8426" spans="10:10" x14ac:dyDescent="0.2">
      <c r="J8426" s="525"/>
    </row>
    <row r="8427" spans="10:10" x14ac:dyDescent="0.2">
      <c r="J8427" s="525"/>
    </row>
    <row r="8428" spans="10:10" x14ac:dyDescent="0.2">
      <c r="J8428" s="525"/>
    </row>
    <row r="8429" spans="10:10" x14ac:dyDescent="0.2">
      <c r="J8429" s="525"/>
    </row>
    <row r="8430" spans="10:10" x14ac:dyDescent="0.2">
      <c r="J8430" s="525"/>
    </row>
    <row r="8431" spans="10:10" x14ac:dyDescent="0.2">
      <c r="J8431" s="525"/>
    </row>
    <row r="8432" spans="10:10" x14ac:dyDescent="0.2">
      <c r="J8432" s="525"/>
    </row>
    <row r="8433" spans="10:10" x14ac:dyDescent="0.2">
      <c r="J8433" s="525"/>
    </row>
    <row r="8434" spans="10:10" x14ac:dyDescent="0.2">
      <c r="J8434" s="525"/>
    </row>
    <row r="8435" spans="10:10" x14ac:dyDescent="0.2">
      <c r="J8435" s="525"/>
    </row>
    <row r="8436" spans="10:10" x14ac:dyDescent="0.2">
      <c r="J8436" s="525"/>
    </row>
    <row r="8437" spans="10:10" x14ac:dyDescent="0.2">
      <c r="J8437" s="525"/>
    </row>
    <row r="8438" spans="10:10" x14ac:dyDescent="0.2">
      <c r="J8438" s="525"/>
    </row>
    <row r="8439" spans="10:10" x14ac:dyDescent="0.2">
      <c r="J8439" s="525"/>
    </row>
    <row r="8440" spans="10:10" x14ac:dyDescent="0.2">
      <c r="J8440" s="525"/>
    </row>
    <row r="8441" spans="10:10" x14ac:dyDescent="0.2">
      <c r="J8441" s="525"/>
    </row>
    <row r="8442" spans="10:10" x14ac:dyDescent="0.2">
      <c r="J8442" s="525"/>
    </row>
    <row r="8443" spans="10:10" x14ac:dyDescent="0.2">
      <c r="J8443" s="525"/>
    </row>
    <row r="8444" spans="10:10" x14ac:dyDescent="0.2">
      <c r="J8444" s="525"/>
    </row>
    <row r="8445" spans="10:10" x14ac:dyDescent="0.2">
      <c r="J8445" s="525"/>
    </row>
    <row r="8446" spans="10:10" x14ac:dyDescent="0.2">
      <c r="J8446" s="525"/>
    </row>
    <row r="8447" spans="10:10" x14ac:dyDescent="0.2">
      <c r="J8447" s="525"/>
    </row>
    <row r="8448" spans="10:10" x14ac:dyDescent="0.2">
      <c r="J8448" s="525"/>
    </row>
    <row r="8449" spans="10:10" x14ac:dyDescent="0.2">
      <c r="J8449" s="525"/>
    </row>
    <row r="8450" spans="10:10" x14ac:dyDescent="0.2">
      <c r="J8450" s="525"/>
    </row>
    <row r="8451" spans="10:10" x14ac:dyDescent="0.2">
      <c r="J8451" s="525"/>
    </row>
    <row r="8452" spans="10:10" x14ac:dyDescent="0.2">
      <c r="J8452" s="525"/>
    </row>
    <row r="8453" spans="10:10" x14ac:dyDescent="0.2">
      <c r="J8453" s="525"/>
    </row>
    <row r="8454" spans="10:10" x14ac:dyDescent="0.2">
      <c r="J8454" s="525"/>
    </row>
    <row r="8455" spans="10:10" x14ac:dyDescent="0.2">
      <c r="J8455" s="525"/>
    </row>
    <row r="8456" spans="10:10" x14ac:dyDescent="0.2">
      <c r="J8456" s="525"/>
    </row>
    <row r="8457" spans="10:10" x14ac:dyDescent="0.2">
      <c r="J8457" s="525"/>
    </row>
    <row r="8458" spans="10:10" x14ac:dyDescent="0.2">
      <c r="J8458" s="525"/>
    </row>
    <row r="8459" spans="10:10" x14ac:dyDescent="0.2">
      <c r="J8459" s="525"/>
    </row>
    <row r="8460" spans="10:10" x14ac:dyDescent="0.2">
      <c r="J8460" s="525"/>
    </row>
    <row r="8461" spans="10:10" x14ac:dyDescent="0.2">
      <c r="J8461" s="525"/>
    </row>
    <row r="8462" spans="10:10" x14ac:dyDescent="0.2">
      <c r="J8462" s="525"/>
    </row>
    <row r="8463" spans="10:10" x14ac:dyDescent="0.2">
      <c r="J8463" s="525"/>
    </row>
    <row r="8464" spans="10:10" x14ac:dyDescent="0.2">
      <c r="J8464" s="525"/>
    </row>
    <row r="8465" spans="10:10" x14ac:dyDescent="0.2">
      <c r="J8465" s="525"/>
    </row>
    <row r="8466" spans="10:10" x14ac:dyDescent="0.2">
      <c r="J8466" s="525"/>
    </row>
    <row r="8467" spans="10:10" x14ac:dyDescent="0.2">
      <c r="J8467" s="525"/>
    </row>
    <row r="8468" spans="10:10" x14ac:dyDescent="0.2">
      <c r="J8468" s="525"/>
    </row>
    <row r="8469" spans="10:10" x14ac:dyDescent="0.2">
      <c r="J8469" s="525"/>
    </row>
    <row r="8470" spans="10:10" x14ac:dyDescent="0.2">
      <c r="J8470" s="525"/>
    </row>
    <row r="8471" spans="10:10" x14ac:dyDescent="0.2">
      <c r="J8471" s="525"/>
    </row>
    <row r="8472" spans="10:10" x14ac:dyDescent="0.2">
      <c r="J8472" s="525"/>
    </row>
    <row r="8473" spans="10:10" x14ac:dyDescent="0.2">
      <c r="J8473" s="525"/>
    </row>
    <row r="8474" spans="10:10" x14ac:dyDescent="0.2">
      <c r="J8474" s="525"/>
    </row>
    <row r="8475" spans="10:10" x14ac:dyDescent="0.2">
      <c r="J8475" s="525"/>
    </row>
    <row r="8476" spans="10:10" x14ac:dyDescent="0.2">
      <c r="J8476" s="525"/>
    </row>
    <row r="8477" spans="10:10" x14ac:dyDescent="0.2">
      <c r="J8477" s="525"/>
    </row>
    <row r="8478" spans="10:10" x14ac:dyDescent="0.2">
      <c r="J8478" s="525"/>
    </row>
    <row r="8479" spans="10:10" x14ac:dyDescent="0.2">
      <c r="J8479" s="525"/>
    </row>
    <row r="8480" spans="10:10" x14ac:dyDescent="0.2">
      <c r="J8480" s="525"/>
    </row>
    <row r="8481" spans="10:10" x14ac:dyDescent="0.2">
      <c r="J8481" s="525"/>
    </row>
    <row r="8482" spans="10:10" x14ac:dyDescent="0.2">
      <c r="J8482" s="525"/>
    </row>
    <row r="8483" spans="10:10" x14ac:dyDescent="0.2">
      <c r="J8483" s="525"/>
    </row>
    <row r="8484" spans="10:10" x14ac:dyDescent="0.2">
      <c r="J8484" s="525"/>
    </row>
    <row r="8485" spans="10:10" x14ac:dyDescent="0.2">
      <c r="J8485" s="525"/>
    </row>
    <row r="8486" spans="10:10" x14ac:dyDescent="0.2">
      <c r="J8486" s="525"/>
    </row>
    <row r="8487" spans="10:10" x14ac:dyDescent="0.2">
      <c r="J8487" s="525"/>
    </row>
    <row r="8488" spans="10:10" x14ac:dyDescent="0.2">
      <c r="J8488" s="525"/>
    </row>
    <row r="8489" spans="10:10" x14ac:dyDescent="0.2">
      <c r="J8489" s="525"/>
    </row>
    <row r="8490" spans="10:10" x14ac:dyDescent="0.2">
      <c r="J8490" s="525"/>
    </row>
    <row r="8491" spans="10:10" x14ac:dyDescent="0.2">
      <c r="J8491" s="525"/>
    </row>
    <row r="8492" spans="10:10" x14ac:dyDescent="0.2">
      <c r="J8492" s="525"/>
    </row>
    <row r="8493" spans="10:10" x14ac:dyDescent="0.2">
      <c r="J8493" s="525"/>
    </row>
    <row r="8494" spans="10:10" x14ac:dyDescent="0.2">
      <c r="J8494" s="525"/>
    </row>
    <row r="8495" spans="10:10" x14ac:dyDescent="0.2">
      <c r="J8495" s="525"/>
    </row>
    <row r="8496" spans="10:10" x14ac:dyDescent="0.2">
      <c r="J8496" s="525"/>
    </row>
    <row r="8497" spans="10:10" x14ac:dyDescent="0.2">
      <c r="J8497" s="525"/>
    </row>
    <row r="8498" spans="10:10" x14ac:dyDescent="0.2">
      <c r="J8498" s="525"/>
    </row>
    <row r="8499" spans="10:10" x14ac:dyDescent="0.2">
      <c r="J8499" s="525"/>
    </row>
    <row r="8500" spans="10:10" x14ac:dyDescent="0.2">
      <c r="J8500" s="525"/>
    </row>
    <row r="8501" spans="10:10" x14ac:dyDescent="0.2">
      <c r="J8501" s="525"/>
    </row>
    <row r="8502" spans="10:10" x14ac:dyDescent="0.2">
      <c r="J8502" s="525"/>
    </row>
    <row r="8503" spans="10:10" x14ac:dyDescent="0.2">
      <c r="J8503" s="525"/>
    </row>
    <row r="8504" spans="10:10" x14ac:dyDescent="0.2">
      <c r="J8504" s="525"/>
    </row>
    <row r="8505" spans="10:10" x14ac:dyDescent="0.2">
      <c r="J8505" s="525"/>
    </row>
    <row r="8506" spans="10:10" x14ac:dyDescent="0.2">
      <c r="J8506" s="525"/>
    </row>
    <row r="8507" spans="10:10" x14ac:dyDescent="0.2">
      <c r="J8507" s="525"/>
    </row>
    <row r="8508" spans="10:10" x14ac:dyDescent="0.2">
      <c r="J8508" s="525"/>
    </row>
    <row r="8509" spans="10:10" x14ac:dyDescent="0.2">
      <c r="J8509" s="525"/>
    </row>
    <row r="8510" spans="10:10" x14ac:dyDescent="0.2">
      <c r="J8510" s="525"/>
    </row>
    <row r="8511" spans="10:10" x14ac:dyDescent="0.2">
      <c r="J8511" s="525"/>
    </row>
    <row r="8512" spans="10:10" x14ac:dyDescent="0.2">
      <c r="J8512" s="525"/>
    </row>
    <row r="8513" spans="10:10" x14ac:dyDescent="0.2">
      <c r="J8513" s="525"/>
    </row>
    <row r="8514" spans="10:10" x14ac:dyDescent="0.2">
      <c r="J8514" s="525"/>
    </row>
    <row r="8515" spans="10:10" x14ac:dyDescent="0.2">
      <c r="J8515" s="525"/>
    </row>
    <row r="8516" spans="10:10" x14ac:dyDescent="0.2">
      <c r="J8516" s="525"/>
    </row>
    <row r="8517" spans="10:10" x14ac:dyDescent="0.2">
      <c r="J8517" s="525"/>
    </row>
    <row r="8518" spans="10:10" x14ac:dyDescent="0.2">
      <c r="J8518" s="525"/>
    </row>
    <row r="8519" spans="10:10" x14ac:dyDescent="0.2">
      <c r="J8519" s="525"/>
    </row>
    <row r="8520" spans="10:10" x14ac:dyDescent="0.2">
      <c r="J8520" s="525"/>
    </row>
    <row r="8521" spans="10:10" x14ac:dyDescent="0.2">
      <c r="J8521" s="525"/>
    </row>
    <row r="8522" spans="10:10" x14ac:dyDescent="0.2">
      <c r="J8522" s="525"/>
    </row>
    <row r="8523" spans="10:10" x14ac:dyDescent="0.2">
      <c r="J8523" s="525"/>
    </row>
    <row r="8524" spans="10:10" x14ac:dyDescent="0.2">
      <c r="J8524" s="525"/>
    </row>
    <row r="8525" spans="10:10" x14ac:dyDescent="0.2">
      <c r="J8525" s="525"/>
    </row>
    <row r="8526" spans="10:10" x14ac:dyDescent="0.2">
      <c r="J8526" s="525"/>
    </row>
    <row r="8527" spans="10:10" x14ac:dyDescent="0.2">
      <c r="J8527" s="525"/>
    </row>
    <row r="8528" spans="10:10" x14ac:dyDescent="0.2">
      <c r="J8528" s="525"/>
    </row>
    <row r="8529" spans="10:10" x14ac:dyDescent="0.2">
      <c r="J8529" s="525"/>
    </row>
    <row r="8530" spans="10:10" x14ac:dyDescent="0.2">
      <c r="J8530" s="525"/>
    </row>
    <row r="8531" spans="10:10" x14ac:dyDescent="0.2">
      <c r="J8531" s="525"/>
    </row>
    <row r="8532" spans="10:10" x14ac:dyDescent="0.2">
      <c r="J8532" s="525"/>
    </row>
    <row r="8533" spans="10:10" x14ac:dyDescent="0.2">
      <c r="J8533" s="525"/>
    </row>
    <row r="8534" spans="10:10" x14ac:dyDescent="0.2">
      <c r="J8534" s="525"/>
    </row>
    <row r="8535" spans="10:10" x14ac:dyDescent="0.2">
      <c r="J8535" s="525"/>
    </row>
    <row r="8536" spans="10:10" x14ac:dyDescent="0.2">
      <c r="J8536" s="525"/>
    </row>
    <row r="8537" spans="10:10" x14ac:dyDescent="0.2">
      <c r="J8537" s="525"/>
    </row>
    <row r="8538" spans="10:10" x14ac:dyDescent="0.2">
      <c r="J8538" s="525"/>
    </row>
    <row r="8539" spans="10:10" x14ac:dyDescent="0.2">
      <c r="J8539" s="525"/>
    </row>
    <row r="8540" spans="10:10" x14ac:dyDescent="0.2">
      <c r="J8540" s="525"/>
    </row>
    <row r="8541" spans="10:10" x14ac:dyDescent="0.2">
      <c r="J8541" s="525"/>
    </row>
    <row r="8542" spans="10:10" x14ac:dyDescent="0.2">
      <c r="J8542" s="525"/>
    </row>
    <row r="8543" spans="10:10" x14ac:dyDescent="0.2">
      <c r="J8543" s="525"/>
    </row>
    <row r="8544" spans="10:10" x14ac:dyDescent="0.2">
      <c r="J8544" s="525"/>
    </row>
    <row r="8545" spans="10:10" x14ac:dyDescent="0.2">
      <c r="J8545" s="525"/>
    </row>
    <row r="8546" spans="10:10" x14ac:dyDescent="0.2">
      <c r="J8546" s="525"/>
    </row>
    <row r="8547" spans="10:10" x14ac:dyDescent="0.2">
      <c r="J8547" s="525"/>
    </row>
    <row r="8548" spans="10:10" x14ac:dyDescent="0.2">
      <c r="J8548" s="525"/>
    </row>
    <row r="8549" spans="10:10" x14ac:dyDescent="0.2">
      <c r="J8549" s="525"/>
    </row>
    <row r="8550" spans="10:10" x14ac:dyDescent="0.2">
      <c r="J8550" s="525"/>
    </row>
    <row r="8551" spans="10:10" x14ac:dyDescent="0.2">
      <c r="J8551" s="525"/>
    </row>
    <row r="8552" spans="10:10" x14ac:dyDescent="0.2">
      <c r="J8552" s="525"/>
    </row>
    <row r="8553" spans="10:10" x14ac:dyDescent="0.2">
      <c r="J8553" s="525"/>
    </row>
    <row r="8554" spans="10:10" x14ac:dyDescent="0.2">
      <c r="J8554" s="525"/>
    </row>
    <row r="8555" spans="10:10" x14ac:dyDescent="0.2">
      <c r="J8555" s="525"/>
    </row>
    <row r="8556" spans="10:10" x14ac:dyDescent="0.2">
      <c r="J8556" s="525"/>
    </row>
    <row r="8557" spans="10:10" x14ac:dyDescent="0.2">
      <c r="J8557" s="525"/>
    </row>
    <row r="8558" spans="10:10" x14ac:dyDescent="0.2">
      <c r="J8558" s="525"/>
    </row>
    <row r="8559" spans="10:10" x14ac:dyDescent="0.2">
      <c r="J8559" s="525"/>
    </row>
    <row r="8560" spans="10:10" x14ac:dyDescent="0.2">
      <c r="J8560" s="525"/>
    </row>
    <row r="8561" spans="10:10" x14ac:dyDescent="0.2">
      <c r="J8561" s="525"/>
    </row>
    <row r="8562" spans="10:10" x14ac:dyDescent="0.2">
      <c r="J8562" s="525"/>
    </row>
    <row r="8563" spans="10:10" x14ac:dyDescent="0.2">
      <c r="J8563" s="525"/>
    </row>
    <row r="8564" spans="10:10" x14ac:dyDescent="0.2">
      <c r="J8564" s="525"/>
    </row>
    <row r="8565" spans="10:10" x14ac:dyDescent="0.2">
      <c r="J8565" s="525"/>
    </row>
    <row r="8566" spans="10:10" x14ac:dyDescent="0.2">
      <c r="J8566" s="525"/>
    </row>
    <row r="8567" spans="10:10" x14ac:dyDescent="0.2">
      <c r="J8567" s="525"/>
    </row>
    <row r="8568" spans="10:10" x14ac:dyDescent="0.2">
      <c r="J8568" s="525"/>
    </row>
    <row r="8569" spans="10:10" x14ac:dyDescent="0.2">
      <c r="J8569" s="525"/>
    </row>
    <row r="8570" spans="10:10" x14ac:dyDescent="0.2">
      <c r="J8570" s="525"/>
    </row>
    <row r="8571" spans="10:10" x14ac:dyDescent="0.2">
      <c r="J8571" s="525"/>
    </row>
    <row r="8572" spans="10:10" x14ac:dyDescent="0.2">
      <c r="J8572" s="525"/>
    </row>
    <row r="8573" spans="10:10" x14ac:dyDescent="0.2">
      <c r="J8573" s="525"/>
    </row>
    <row r="8574" spans="10:10" x14ac:dyDescent="0.2">
      <c r="J8574" s="525"/>
    </row>
    <row r="8575" spans="10:10" x14ac:dyDescent="0.2">
      <c r="J8575" s="525"/>
    </row>
    <row r="8576" spans="10:10" x14ac:dyDescent="0.2">
      <c r="J8576" s="525"/>
    </row>
    <row r="8577" spans="10:10" x14ac:dyDescent="0.2">
      <c r="J8577" s="525"/>
    </row>
    <row r="8578" spans="10:10" x14ac:dyDescent="0.2">
      <c r="J8578" s="525"/>
    </row>
    <row r="8579" spans="10:10" x14ac:dyDescent="0.2">
      <c r="J8579" s="525"/>
    </row>
    <row r="8580" spans="10:10" x14ac:dyDescent="0.2">
      <c r="J8580" s="525"/>
    </row>
    <row r="8581" spans="10:10" x14ac:dyDescent="0.2">
      <c r="J8581" s="525"/>
    </row>
    <row r="8582" spans="10:10" x14ac:dyDescent="0.2">
      <c r="J8582" s="525"/>
    </row>
    <row r="8583" spans="10:10" x14ac:dyDescent="0.2">
      <c r="J8583" s="525"/>
    </row>
    <row r="8584" spans="10:10" x14ac:dyDescent="0.2">
      <c r="J8584" s="525"/>
    </row>
    <row r="8585" spans="10:10" x14ac:dyDescent="0.2">
      <c r="J8585" s="525"/>
    </row>
    <row r="8586" spans="10:10" x14ac:dyDescent="0.2">
      <c r="J8586" s="525"/>
    </row>
    <row r="8587" spans="10:10" x14ac:dyDescent="0.2">
      <c r="J8587" s="525"/>
    </row>
    <row r="8588" spans="10:10" x14ac:dyDescent="0.2">
      <c r="J8588" s="525"/>
    </row>
    <row r="8589" spans="10:10" x14ac:dyDescent="0.2">
      <c r="J8589" s="525"/>
    </row>
    <row r="8590" spans="10:10" x14ac:dyDescent="0.2">
      <c r="J8590" s="525"/>
    </row>
    <row r="8591" spans="10:10" x14ac:dyDescent="0.2">
      <c r="J8591" s="525"/>
    </row>
    <row r="8592" spans="10:10" x14ac:dyDescent="0.2">
      <c r="J8592" s="525"/>
    </row>
    <row r="8593" spans="10:10" x14ac:dyDescent="0.2">
      <c r="J8593" s="525"/>
    </row>
    <row r="8594" spans="10:10" x14ac:dyDescent="0.2">
      <c r="J8594" s="525"/>
    </row>
    <row r="8595" spans="10:10" x14ac:dyDescent="0.2">
      <c r="J8595" s="525"/>
    </row>
    <row r="8596" spans="10:10" x14ac:dyDescent="0.2">
      <c r="J8596" s="525"/>
    </row>
    <row r="8597" spans="10:10" x14ac:dyDescent="0.2">
      <c r="J8597" s="525"/>
    </row>
    <row r="8598" spans="10:10" x14ac:dyDescent="0.2">
      <c r="J8598" s="525"/>
    </row>
    <row r="8599" spans="10:10" x14ac:dyDescent="0.2">
      <c r="J8599" s="525"/>
    </row>
    <row r="8600" spans="10:10" x14ac:dyDescent="0.2">
      <c r="J8600" s="525"/>
    </row>
    <row r="8601" spans="10:10" x14ac:dyDescent="0.2">
      <c r="J8601" s="525"/>
    </row>
    <row r="8602" spans="10:10" x14ac:dyDescent="0.2">
      <c r="J8602" s="525"/>
    </row>
    <row r="8603" spans="10:10" x14ac:dyDescent="0.2">
      <c r="J8603" s="525"/>
    </row>
    <row r="8604" spans="10:10" x14ac:dyDescent="0.2">
      <c r="J8604" s="525"/>
    </row>
    <row r="8605" spans="10:10" x14ac:dyDescent="0.2">
      <c r="J8605" s="525"/>
    </row>
    <row r="8606" spans="10:10" x14ac:dyDescent="0.2">
      <c r="J8606" s="525"/>
    </row>
    <row r="8607" spans="10:10" x14ac:dyDescent="0.2">
      <c r="J8607" s="525"/>
    </row>
    <row r="8608" spans="10:10" x14ac:dyDescent="0.2">
      <c r="J8608" s="525"/>
    </row>
    <row r="8609" spans="10:10" x14ac:dyDescent="0.2">
      <c r="J8609" s="525"/>
    </row>
    <row r="8610" spans="10:10" x14ac:dyDescent="0.2">
      <c r="J8610" s="525"/>
    </row>
    <row r="8611" spans="10:10" x14ac:dyDescent="0.2">
      <c r="J8611" s="525"/>
    </row>
    <row r="8612" spans="10:10" x14ac:dyDescent="0.2">
      <c r="J8612" s="525"/>
    </row>
    <row r="8613" spans="10:10" x14ac:dyDescent="0.2">
      <c r="J8613" s="525"/>
    </row>
    <row r="8614" spans="10:10" x14ac:dyDescent="0.2">
      <c r="J8614" s="525"/>
    </row>
    <row r="8615" spans="10:10" x14ac:dyDescent="0.2">
      <c r="J8615" s="525"/>
    </row>
    <row r="8616" spans="10:10" x14ac:dyDescent="0.2">
      <c r="J8616" s="525"/>
    </row>
    <row r="8617" spans="10:10" x14ac:dyDescent="0.2">
      <c r="J8617" s="525"/>
    </row>
    <row r="8618" spans="10:10" x14ac:dyDescent="0.2">
      <c r="J8618" s="525"/>
    </row>
    <row r="8619" spans="10:10" x14ac:dyDescent="0.2">
      <c r="J8619" s="525"/>
    </row>
    <row r="8620" spans="10:10" x14ac:dyDescent="0.2">
      <c r="J8620" s="525"/>
    </row>
    <row r="8621" spans="10:10" x14ac:dyDescent="0.2">
      <c r="J8621" s="525"/>
    </row>
    <row r="8622" spans="10:10" x14ac:dyDescent="0.2">
      <c r="J8622" s="525"/>
    </row>
    <row r="8623" spans="10:10" x14ac:dyDescent="0.2">
      <c r="J8623" s="525"/>
    </row>
    <row r="8624" spans="10:10" x14ac:dyDescent="0.2">
      <c r="J8624" s="525"/>
    </row>
    <row r="8625" spans="10:10" x14ac:dyDescent="0.2">
      <c r="J8625" s="525"/>
    </row>
    <row r="8626" spans="10:10" x14ac:dyDescent="0.2">
      <c r="J8626" s="525"/>
    </row>
    <row r="8627" spans="10:10" x14ac:dyDescent="0.2">
      <c r="J8627" s="525"/>
    </row>
    <row r="8628" spans="10:10" x14ac:dyDescent="0.2">
      <c r="J8628" s="525"/>
    </row>
    <row r="8629" spans="10:10" x14ac:dyDescent="0.2">
      <c r="J8629" s="525"/>
    </row>
    <row r="8630" spans="10:10" x14ac:dyDescent="0.2">
      <c r="J8630" s="525"/>
    </row>
    <row r="8631" spans="10:10" x14ac:dyDescent="0.2">
      <c r="J8631" s="525"/>
    </row>
    <row r="8632" spans="10:10" x14ac:dyDescent="0.2">
      <c r="J8632" s="525"/>
    </row>
    <row r="8633" spans="10:10" x14ac:dyDescent="0.2">
      <c r="J8633" s="525"/>
    </row>
    <row r="8634" spans="10:10" x14ac:dyDescent="0.2">
      <c r="J8634" s="525"/>
    </row>
    <row r="8635" spans="10:10" x14ac:dyDescent="0.2">
      <c r="J8635" s="525"/>
    </row>
    <row r="8636" spans="10:10" x14ac:dyDescent="0.2">
      <c r="J8636" s="525"/>
    </row>
    <row r="8637" spans="10:10" x14ac:dyDescent="0.2">
      <c r="J8637" s="525"/>
    </row>
    <row r="8638" spans="10:10" x14ac:dyDescent="0.2">
      <c r="J8638" s="525"/>
    </row>
    <row r="8639" spans="10:10" x14ac:dyDescent="0.2">
      <c r="J8639" s="525"/>
    </row>
    <row r="8640" spans="10:10" x14ac:dyDescent="0.2">
      <c r="J8640" s="525"/>
    </row>
    <row r="8641" spans="10:10" x14ac:dyDescent="0.2">
      <c r="J8641" s="525"/>
    </row>
    <row r="8642" spans="10:10" x14ac:dyDescent="0.2">
      <c r="J8642" s="525"/>
    </row>
    <row r="8643" spans="10:10" x14ac:dyDescent="0.2">
      <c r="J8643" s="525"/>
    </row>
    <row r="8644" spans="10:10" x14ac:dyDescent="0.2">
      <c r="J8644" s="525"/>
    </row>
    <row r="8645" spans="10:10" x14ac:dyDescent="0.2">
      <c r="J8645" s="525"/>
    </row>
    <row r="8646" spans="10:10" x14ac:dyDescent="0.2">
      <c r="J8646" s="525"/>
    </row>
    <row r="8647" spans="10:10" x14ac:dyDescent="0.2">
      <c r="J8647" s="525"/>
    </row>
    <row r="8648" spans="10:10" x14ac:dyDescent="0.2">
      <c r="J8648" s="525"/>
    </row>
    <row r="8649" spans="10:10" x14ac:dyDescent="0.2">
      <c r="J8649" s="525"/>
    </row>
    <row r="8650" spans="10:10" x14ac:dyDescent="0.2">
      <c r="J8650" s="525"/>
    </row>
    <row r="8651" spans="10:10" x14ac:dyDescent="0.2">
      <c r="J8651" s="525"/>
    </row>
    <row r="8652" spans="10:10" x14ac:dyDescent="0.2">
      <c r="J8652" s="525"/>
    </row>
    <row r="8653" spans="10:10" x14ac:dyDescent="0.2">
      <c r="J8653" s="525"/>
    </row>
    <row r="8654" spans="10:10" x14ac:dyDescent="0.2">
      <c r="J8654" s="525"/>
    </row>
    <row r="8655" spans="10:10" x14ac:dyDescent="0.2">
      <c r="J8655" s="525"/>
    </row>
    <row r="8656" spans="10:10" x14ac:dyDescent="0.2">
      <c r="J8656" s="525"/>
    </row>
    <row r="8657" spans="10:10" x14ac:dyDescent="0.2">
      <c r="J8657" s="525"/>
    </row>
    <row r="8658" spans="10:10" x14ac:dyDescent="0.2">
      <c r="J8658" s="525"/>
    </row>
    <row r="8659" spans="10:10" x14ac:dyDescent="0.2">
      <c r="J8659" s="525"/>
    </row>
    <row r="8660" spans="10:10" x14ac:dyDescent="0.2">
      <c r="J8660" s="525"/>
    </row>
    <row r="8661" spans="10:10" x14ac:dyDescent="0.2">
      <c r="J8661" s="525"/>
    </row>
    <row r="8662" spans="10:10" x14ac:dyDescent="0.2">
      <c r="J8662" s="525"/>
    </row>
    <row r="8663" spans="10:10" x14ac:dyDescent="0.2">
      <c r="J8663" s="525"/>
    </row>
    <row r="8664" spans="10:10" x14ac:dyDescent="0.2">
      <c r="J8664" s="525"/>
    </row>
    <row r="8665" spans="10:10" x14ac:dyDescent="0.2">
      <c r="J8665" s="525"/>
    </row>
    <row r="8666" spans="10:10" x14ac:dyDescent="0.2">
      <c r="J8666" s="525"/>
    </row>
    <row r="8667" spans="10:10" x14ac:dyDescent="0.2">
      <c r="J8667" s="525"/>
    </row>
    <row r="8668" spans="10:10" x14ac:dyDescent="0.2">
      <c r="J8668" s="525"/>
    </row>
    <row r="8669" spans="10:10" x14ac:dyDescent="0.2">
      <c r="J8669" s="525"/>
    </row>
    <row r="8670" spans="10:10" x14ac:dyDescent="0.2">
      <c r="J8670" s="525"/>
    </row>
    <row r="8671" spans="10:10" x14ac:dyDescent="0.2">
      <c r="J8671" s="525"/>
    </row>
    <row r="8672" spans="10:10" x14ac:dyDescent="0.2">
      <c r="J8672" s="525"/>
    </row>
    <row r="8673" spans="10:10" x14ac:dyDescent="0.2">
      <c r="J8673" s="525"/>
    </row>
    <row r="8674" spans="10:10" x14ac:dyDescent="0.2">
      <c r="J8674" s="525"/>
    </row>
    <row r="8675" spans="10:10" x14ac:dyDescent="0.2">
      <c r="J8675" s="525"/>
    </row>
    <row r="8676" spans="10:10" x14ac:dyDescent="0.2">
      <c r="J8676" s="525"/>
    </row>
    <row r="8677" spans="10:10" x14ac:dyDescent="0.2">
      <c r="J8677" s="525"/>
    </row>
    <row r="8678" spans="10:10" x14ac:dyDescent="0.2">
      <c r="J8678" s="525"/>
    </row>
    <row r="8679" spans="10:10" x14ac:dyDescent="0.2">
      <c r="J8679" s="525"/>
    </row>
    <row r="8680" spans="10:10" x14ac:dyDescent="0.2">
      <c r="J8680" s="525"/>
    </row>
    <row r="8681" spans="10:10" x14ac:dyDescent="0.2">
      <c r="J8681" s="525"/>
    </row>
    <row r="8682" spans="10:10" x14ac:dyDescent="0.2">
      <c r="J8682" s="525"/>
    </row>
    <row r="8683" spans="10:10" x14ac:dyDescent="0.2">
      <c r="J8683" s="525"/>
    </row>
    <row r="8684" spans="10:10" x14ac:dyDescent="0.2">
      <c r="J8684" s="525"/>
    </row>
    <row r="8685" spans="10:10" x14ac:dyDescent="0.2">
      <c r="J8685" s="525"/>
    </row>
    <row r="8686" spans="10:10" x14ac:dyDescent="0.2">
      <c r="J8686" s="525"/>
    </row>
    <row r="8687" spans="10:10" x14ac:dyDescent="0.2">
      <c r="J8687" s="525"/>
    </row>
    <row r="8688" spans="10:10" x14ac:dyDescent="0.2">
      <c r="J8688" s="525"/>
    </row>
    <row r="8689" spans="10:10" x14ac:dyDescent="0.2">
      <c r="J8689" s="525"/>
    </row>
    <row r="8690" spans="10:10" x14ac:dyDescent="0.2">
      <c r="J8690" s="525"/>
    </row>
    <row r="8691" spans="10:10" x14ac:dyDescent="0.2">
      <c r="J8691" s="525"/>
    </row>
    <row r="8692" spans="10:10" x14ac:dyDescent="0.2">
      <c r="J8692" s="525"/>
    </row>
    <row r="8693" spans="10:10" x14ac:dyDescent="0.2">
      <c r="J8693" s="525"/>
    </row>
    <row r="8694" spans="10:10" x14ac:dyDescent="0.2">
      <c r="J8694" s="525"/>
    </row>
    <row r="8695" spans="10:10" x14ac:dyDescent="0.2">
      <c r="J8695" s="525"/>
    </row>
    <row r="8696" spans="10:10" x14ac:dyDescent="0.2">
      <c r="J8696" s="525"/>
    </row>
    <row r="8697" spans="10:10" x14ac:dyDescent="0.2">
      <c r="J8697" s="525"/>
    </row>
    <row r="8698" spans="10:10" x14ac:dyDescent="0.2">
      <c r="J8698" s="525"/>
    </row>
    <row r="8699" spans="10:10" x14ac:dyDescent="0.2">
      <c r="J8699" s="525"/>
    </row>
    <row r="8700" spans="10:10" x14ac:dyDescent="0.2">
      <c r="J8700" s="525"/>
    </row>
    <row r="8701" spans="10:10" x14ac:dyDescent="0.2">
      <c r="J8701" s="525"/>
    </row>
    <row r="8702" spans="10:10" x14ac:dyDescent="0.2">
      <c r="J8702" s="525"/>
    </row>
    <row r="8703" spans="10:10" x14ac:dyDescent="0.2">
      <c r="J8703" s="525"/>
    </row>
    <row r="8704" spans="10:10" x14ac:dyDescent="0.2">
      <c r="J8704" s="525"/>
    </row>
    <row r="8705" spans="10:10" x14ac:dyDescent="0.2">
      <c r="J8705" s="525"/>
    </row>
    <row r="8706" spans="10:10" x14ac:dyDescent="0.2">
      <c r="J8706" s="525"/>
    </row>
    <row r="8707" spans="10:10" x14ac:dyDescent="0.2">
      <c r="J8707" s="525"/>
    </row>
    <row r="8708" spans="10:10" x14ac:dyDescent="0.2">
      <c r="J8708" s="525"/>
    </row>
    <row r="8709" spans="10:10" x14ac:dyDescent="0.2">
      <c r="J8709" s="525"/>
    </row>
    <row r="8710" spans="10:10" x14ac:dyDescent="0.2">
      <c r="J8710" s="525"/>
    </row>
    <row r="8711" spans="10:10" x14ac:dyDescent="0.2">
      <c r="J8711" s="525"/>
    </row>
    <row r="8712" spans="10:10" x14ac:dyDescent="0.2">
      <c r="J8712" s="525"/>
    </row>
    <row r="8713" spans="10:10" x14ac:dyDescent="0.2">
      <c r="J8713" s="525"/>
    </row>
    <row r="8714" spans="10:10" x14ac:dyDescent="0.2">
      <c r="J8714" s="525"/>
    </row>
    <row r="8715" spans="10:10" x14ac:dyDescent="0.2">
      <c r="J8715" s="525"/>
    </row>
    <row r="8716" spans="10:10" x14ac:dyDescent="0.2">
      <c r="J8716" s="525"/>
    </row>
    <row r="8717" spans="10:10" x14ac:dyDescent="0.2">
      <c r="J8717" s="525"/>
    </row>
    <row r="8718" spans="10:10" x14ac:dyDescent="0.2">
      <c r="J8718" s="525"/>
    </row>
    <row r="8719" spans="10:10" x14ac:dyDescent="0.2">
      <c r="J8719" s="525"/>
    </row>
    <row r="8720" spans="10:10" x14ac:dyDescent="0.2">
      <c r="J8720" s="525"/>
    </row>
    <row r="8721" spans="10:10" x14ac:dyDescent="0.2">
      <c r="J8721" s="525"/>
    </row>
    <row r="8722" spans="10:10" x14ac:dyDescent="0.2">
      <c r="J8722" s="525"/>
    </row>
    <row r="8723" spans="10:10" x14ac:dyDescent="0.2">
      <c r="J8723" s="525"/>
    </row>
    <row r="8724" spans="10:10" x14ac:dyDescent="0.2">
      <c r="J8724" s="525"/>
    </row>
    <row r="8725" spans="10:10" x14ac:dyDescent="0.2">
      <c r="J8725" s="525"/>
    </row>
    <row r="8726" spans="10:10" x14ac:dyDescent="0.2">
      <c r="J8726" s="525"/>
    </row>
    <row r="8727" spans="10:10" x14ac:dyDescent="0.2">
      <c r="J8727" s="525"/>
    </row>
    <row r="8728" spans="10:10" x14ac:dyDescent="0.2">
      <c r="J8728" s="525"/>
    </row>
    <row r="8729" spans="10:10" x14ac:dyDescent="0.2">
      <c r="J8729" s="525"/>
    </row>
    <row r="8730" spans="10:10" x14ac:dyDescent="0.2">
      <c r="J8730" s="525"/>
    </row>
    <row r="8731" spans="10:10" x14ac:dyDescent="0.2">
      <c r="J8731" s="525"/>
    </row>
    <row r="8732" spans="10:10" x14ac:dyDescent="0.2">
      <c r="J8732" s="525"/>
    </row>
    <row r="8733" spans="10:10" x14ac:dyDescent="0.2">
      <c r="J8733" s="525"/>
    </row>
    <row r="8734" spans="10:10" x14ac:dyDescent="0.2">
      <c r="J8734" s="525"/>
    </row>
    <row r="8735" spans="10:10" x14ac:dyDescent="0.2">
      <c r="J8735" s="525"/>
    </row>
    <row r="8736" spans="10:10" x14ac:dyDescent="0.2">
      <c r="J8736" s="525"/>
    </row>
    <row r="8737" spans="10:10" x14ac:dyDescent="0.2">
      <c r="J8737" s="525"/>
    </row>
    <row r="8738" spans="10:10" x14ac:dyDescent="0.2">
      <c r="J8738" s="525"/>
    </row>
    <row r="8739" spans="10:10" x14ac:dyDescent="0.2">
      <c r="J8739" s="525"/>
    </row>
    <row r="8740" spans="10:10" x14ac:dyDescent="0.2">
      <c r="J8740" s="525"/>
    </row>
    <row r="8741" spans="10:10" x14ac:dyDescent="0.2">
      <c r="J8741" s="525"/>
    </row>
    <row r="8742" spans="10:10" x14ac:dyDescent="0.2">
      <c r="J8742" s="525"/>
    </row>
    <row r="8743" spans="10:10" x14ac:dyDescent="0.2">
      <c r="J8743" s="525"/>
    </row>
    <row r="8744" spans="10:10" x14ac:dyDescent="0.2">
      <c r="J8744" s="525"/>
    </row>
    <row r="8745" spans="10:10" x14ac:dyDescent="0.2">
      <c r="J8745" s="525"/>
    </row>
    <row r="8746" spans="10:10" x14ac:dyDescent="0.2">
      <c r="J8746" s="525"/>
    </row>
    <row r="8747" spans="10:10" x14ac:dyDescent="0.2">
      <c r="J8747" s="525"/>
    </row>
    <row r="8748" spans="10:10" x14ac:dyDescent="0.2">
      <c r="J8748" s="525"/>
    </row>
    <row r="8749" spans="10:10" x14ac:dyDescent="0.2">
      <c r="J8749" s="525"/>
    </row>
    <row r="8750" spans="10:10" x14ac:dyDescent="0.2">
      <c r="J8750" s="525"/>
    </row>
    <row r="8751" spans="10:10" x14ac:dyDescent="0.2">
      <c r="J8751" s="525"/>
    </row>
    <row r="8752" spans="10:10" x14ac:dyDescent="0.2">
      <c r="J8752" s="525"/>
    </row>
    <row r="8753" spans="10:10" x14ac:dyDescent="0.2">
      <c r="J8753" s="525"/>
    </row>
    <row r="8754" spans="10:10" x14ac:dyDescent="0.2">
      <c r="J8754" s="525"/>
    </row>
    <row r="8755" spans="10:10" x14ac:dyDescent="0.2">
      <c r="J8755" s="525"/>
    </row>
    <row r="8756" spans="10:10" x14ac:dyDescent="0.2">
      <c r="J8756" s="525"/>
    </row>
    <row r="8757" spans="10:10" x14ac:dyDescent="0.2">
      <c r="J8757" s="525"/>
    </row>
    <row r="8758" spans="10:10" x14ac:dyDescent="0.2">
      <c r="J8758" s="525"/>
    </row>
    <row r="8759" spans="10:10" x14ac:dyDescent="0.2">
      <c r="J8759" s="525"/>
    </row>
    <row r="8760" spans="10:10" x14ac:dyDescent="0.2">
      <c r="J8760" s="525"/>
    </row>
    <row r="8761" spans="10:10" x14ac:dyDescent="0.2">
      <c r="J8761" s="525"/>
    </row>
    <row r="8762" spans="10:10" x14ac:dyDescent="0.2">
      <c r="J8762" s="525"/>
    </row>
    <row r="8763" spans="10:10" x14ac:dyDescent="0.2">
      <c r="J8763" s="525"/>
    </row>
    <row r="8764" spans="10:10" x14ac:dyDescent="0.2">
      <c r="J8764" s="525"/>
    </row>
    <row r="8765" spans="10:10" x14ac:dyDescent="0.2">
      <c r="J8765" s="525"/>
    </row>
    <row r="8766" spans="10:10" x14ac:dyDescent="0.2">
      <c r="J8766" s="525"/>
    </row>
    <row r="8767" spans="10:10" x14ac:dyDescent="0.2">
      <c r="J8767" s="525"/>
    </row>
    <row r="8768" spans="10:10" x14ac:dyDescent="0.2">
      <c r="J8768" s="525"/>
    </row>
    <row r="8769" spans="10:10" x14ac:dyDescent="0.2">
      <c r="J8769" s="525"/>
    </row>
    <row r="8770" spans="10:10" x14ac:dyDescent="0.2">
      <c r="J8770" s="525"/>
    </row>
    <row r="8771" spans="10:10" x14ac:dyDescent="0.2">
      <c r="J8771" s="525"/>
    </row>
    <row r="8772" spans="10:10" x14ac:dyDescent="0.2">
      <c r="J8772" s="525"/>
    </row>
    <row r="8773" spans="10:10" x14ac:dyDescent="0.2">
      <c r="J8773" s="525"/>
    </row>
    <row r="8774" spans="10:10" x14ac:dyDescent="0.2">
      <c r="J8774" s="525"/>
    </row>
    <row r="8775" spans="10:10" x14ac:dyDescent="0.2">
      <c r="J8775" s="525"/>
    </row>
    <row r="8776" spans="10:10" x14ac:dyDescent="0.2">
      <c r="J8776" s="525"/>
    </row>
    <row r="8777" spans="10:10" x14ac:dyDescent="0.2">
      <c r="J8777" s="525"/>
    </row>
    <row r="8778" spans="10:10" x14ac:dyDescent="0.2">
      <c r="J8778" s="525"/>
    </row>
    <row r="8779" spans="10:10" x14ac:dyDescent="0.2">
      <c r="J8779" s="525"/>
    </row>
    <row r="8780" spans="10:10" x14ac:dyDescent="0.2">
      <c r="J8780" s="525"/>
    </row>
    <row r="8781" spans="10:10" x14ac:dyDescent="0.2">
      <c r="J8781" s="525"/>
    </row>
    <row r="8782" spans="10:10" x14ac:dyDescent="0.2">
      <c r="J8782" s="525"/>
    </row>
    <row r="8783" spans="10:10" x14ac:dyDescent="0.2">
      <c r="J8783" s="525"/>
    </row>
    <row r="8784" spans="10:10" x14ac:dyDescent="0.2">
      <c r="J8784" s="525"/>
    </row>
    <row r="8785" spans="10:10" x14ac:dyDescent="0.2">
      <c r="J8785" s="525"/>
    </row>
    <row r="8786" spans="10:10" x14ac:dyDescent="0.2">
      <c r="J8786" s="525"/>
    </row>
    <row r="8787" spans="10:10" x14ac:dyDescent="0.2">
      <c r="J8787" s="525"/>
    </row>
    <row r="8788" spans="10:10" x14ac:dyDescent="0.2">
      <c r="J8788" s="525"/>
    </row>
    <row r="8789" spans="10:10" x14ac:dyDescent="0.2">
      <c r="J8789" s="525"/>
    </row>
    <row r="8790" spans="10:10" x14ac:dyDescent="0.2">
      <c r="J8790" s="525"/>
    </row>
    <row r="8791" spans="10:10" x14ac:dyDescent="0.2">
      <c r="J8791" s="525"/>
    </row>
    <row r="8792" spans="10:10" x14ac:dyDescent="0.2">
      <c r="J8792" s="525"/>
    </row>
    <row r="8793" spans="10:10" x14ac:dyDescent="0.2">
      <c r="J8793" s="525"/>
    </row>
    <row r="8794" spans="10:10" x14ac:dyDescent="0.2">
      <c r="J8794" s="525"/>
    </row>
    <row r="8795" spans="10:10" x14ac:dyDescent="0.2">
      <c r="J8795" s="525"/>
    </row>
    <row r="8796" spans="10:10" x14ac:dyDescent="0.2">
      <c r="J8796" s="525"/>
    </row>
    <row r="8797" spans="10:10" x14ac:dyDescent="0.2">
      <c r="J8797" s="525"/>
    </row>
    <row r="8798" spans="10:10" x14ac:dyDescent="0.2">
      <c r="J8798" s="525"/>
    </row>
    <row r="8799" spans="10:10" x14ac:dyDescent="0.2">
      <c r="J8799" s="525"/>
    </row>
    <row r="8800" spans="10:10" x14ac:dyDescent="0.2">
      <c r="J8800" s="525"/>
    </row>
    <row r="8801" spans="10:10" x14ac:dyDescent="0.2">
      <c r="J8801" s="525"/>
    </row>
    <row r="8802" spans="10:10" x14ac:dyDescent="0.2">
      <c r="J8802" s="525"/>
    </row>
    <row r="8803" spans="10:10" x14ac:dyDescent="0.2">
      <c r="J8803" s="525"/>
    </row>
    <row r="8804" spans="10:10" x14ac:dyDescent="0.2">
      <c r="J8804" s="525"/>
    </row>
    <row r="8805" spans="10:10" x14ac:dyDescent="0.2">
      <c r="J8805" s="525"/>
    </row>
    <row r="8806" spans="10:10" x14ac:dyDescent="0.2">
      <c r="J8806" s="525"/>
    </row>
    <row r="8807" spans="10:10" x14ac:dyDescent="0.2">
      <c r="J8807" s="525"/>
    </row>
    <row r="8808" spans="10:10" x14ac:dyDescent="0.2">
      <c r="J8808" s="525"/>
    </row>
    <row r="8809" spans="10:10" x14ac:dyDescent="0.2">
      <c r="J8809" s="525"/>
    </row>
    <row r="8810" spans="10:10" x14ac:dyDescent="0.2">
      <c r="J8810" s="525"/>
    </row>
    <row r="8811" spans="10:10" x14ac:dyDescent="0.2">
      <c r="J8811" s="525"/>
    </row>
    <row r="8812" spans="10:10" x14ac:dyDescent="0.2">
      <c r="J8812" s="525"/>
    </row>
    <row r="8813" spans="10:10" x14ac:dyDescent="0.2">
      <c r="J8813" s="525"/>
    </row>
    <row r="8814" spans="10:10" x14ac:dyDescent="0.2">
      <c r="J8814" s="525"/>
    </row>
    <row r="8815" spans="10:10" x14ac:dyDescent="0.2">
      <c r="J8815" s="525"/>
    </row>
    <row r="8816" spans="10:10" x14ac:dyDescent="0.2">
      <c r="J8816" s="525"/>
    </row>
    <row r="8817" spans="10:10" x14ac:dyDescent="0.2">
      <c r="J8817" s="525"/>
    </row>
    <row r="8818" spans="10:10" x14ac:dyDescent="0.2">
      <c r="J8818" s="525"/>
    </row>
    <row r="8819" spans="10:10" x14ac:dyDescent="0.2">
      <c r="J8819" s="525"/>
    </row>
    <row r="8820" spans="10:10" x14ac:dyDescent="0.2">
      <c r="J8820" s="525"/>
    </row>
    <row r="8821" spans="10:10" x14ac:dyDescent="0.2">
      <c r="J8821" s="525"/>
    </row>
    <row r="8822" spans="10:10" x14ac:dyDescent="0.2">
      <c r="J8822" s="525"/>
    </row>
    <row r="8823" spans="10:10" x14ac:dyDescent="0.2">
      <c r="J8823" s="525"/>
    </row>
    <row r="8824" spans="10:10" x14ac:dyDescent="0.2">
      <c r="J8824" s="525"/>
    </row>
    <row r="8825" spans="10:10" x14ac:dyDescent="0.2">
      <c r="J8825" s="525"/>
    </row>
    <row r="8826" spans="10:10" x14ac:dyDescent="0.2">
      <c r="J8826" s="525"/>
    </row>
    <row r="8827" spans="10:10" x14ac:dyDescent="0.2">
      <c r="J8827" s="525"/>
    </row>
    <row r="8828" spans="10:10" x14ac:dyDescent="0.2">
      <c r="J8828" s="525"/>
    </row>
    <row r="8829" spans="10:10" x14ac:dyDescent="0.2">
      <c r="J8829" s="525"/>
    </row>
    <row r="8830" spans="10:10" x14ac:dyDescent="0.2">
      <c r="J8830" s="525"/>
    </row>
    <row r="8831" spans="10:10" x14ac:dyDescent="0.2">
      <c r="J8831" s="525"/>
    </row>
    <row r="8832" spans="10:10" x14ac:dyDescent="0.2">
      <c r="J8832" s="525"/>
    </row>
    <row r="8833" spans="10:10" x14ac:dyDescent="0.2">
      <c r="J8833" s="525"/>
    </row>
    <row r="8834" spans="10:10" x14ac:dyDescent="0.2">
      <c r="J8834" s="525"/>
    </row>
    <row r="8835" spans="10:10" x14ac:dyDescent="0.2">
      <c r="J8835" s="525"/>
    </row>
    <row r="8836" spans="10:10" x14ac:dyDescent="0.2">
      <c r="J8836" s="525"/>
    </row>
    <row r="8837" spans="10:10" x14ac:dyDescent="0.2">
      <c r="J8837" s="525"/>
    </row>
    <row r="8838" spans="10:10" x14ac:dyDescent="0.2">
      <c r="J8838" s="525"/>
    </row>
    <row r="8839" spans="10:10" x14ac:dyDescent="0.2">
      <c r="J8839" s="525"/>
    </row>
    <row r="8840" spans="10:10" x14ac:dyDescent="0.2">
      <c r="J8840" s="525"/>
    </row>
    <row r="8841" spans="10:10" x14ac:dyDescent="0.2">
      <c r="J8841" s="525"/>
    </row>
    <row r="8842" spans="10:10" x14ac:dyDescent="0.2">
      <c r="J8842" s="525"/>
    </row>
    <row r="8843" spans="10:10" x14ac:dyDescent="0.2">
      <c r="J8843" s="525"/>
    </row>
    <row r="8844" spans="10:10" x14ac:dyDescent="0.2">
      <c r="J8844" s="525"/>
    </row>
    <row r="8845" spans="10:10" x14ac:dyDescent="0.2">
      <c r="J8845" s="525"/>
    </row>
    <row r="8846" spans="10:10" x14ac:dyDescent="0.2">
      <c r="J8846" s="525"/>
    </row>
    <row r="8847" spans="10:10" x14ac:dyDescent="0.2">
      <c r="J8847" s="525"/>
    </row>
    <row r="8848" spans="10:10" x14ac:dyDescent="0.2">
      <c r="J8848" s="525"/>
    </row>
    <row r="8849" spans="10:10" x14ac:dyDescent="0.2">
      <c r="J8849" s="525"/>
    </row>
    <row r="8850" spans="10:10" x14ac:dyDescent="0.2">
      <c r="J8850" s="525"/>
    </row>
    <row r="8851" spans="10:10" x14ac:dyDescent="0.2">
      <c r="J8851" s="525"/>
    </row>
    <row r="8852" spans="10:10" x14ac:dyDescent="0.2">
      <c r="J8852" s="525"/>
    </row>
    <row r="8853" spans="10:10" x14ac:dyDescent="0.2">
      <c r="J8853" s="525"/>
    </row>
    <row r="8854" spans="10:10" x14ac:dyDescent="0.2">
      <c r="J8854" s="525"/>
    </row>
    <row r="8855" spans="10:10" x14ac:dyDescent="0.2">
      <c r="J8855" s="525"/>
    </row>
    <row r="8856" spans="10:10" x14ac:dyDescent="0.2">
      <c r="J8856" s="525"/>
    </row>
    <row r="8857" spans="10:10" x14ac:dyDescent="0.2">
      <c r="J8857" s="525"/>
    </row>
    <row r="8858" spans="10:10" x14ac:dyDescent="0.2">
      <c r="J8858" s="525"/>
    </row>
    <row r="8859" spans="10:10" x14ac:dyDescent="0.2">
      <c r="J8859" s="525"/>
    </row>
    <row r="8860" spans="10:10" x14ac:dyDescent="0.2">
      <c r="J8860" s="525"/>
    </row>
    <row r="8861" spans="10:10" x14ac:dyDescent="0.2">
      <c r="J8861" s="525"/>
    </row>
    <row r="8862" spans="10:10" x14ac:dyDescent="0.2">
      <c r="J8862" s="525"/>
    </row>
    <row r="8863" spans="10:10" x14ac:dyDescent="0.2">
      <c r="J8863" s="525"/>
    </row>
    <row r="8864" spans="10:10" x14ac:dyDescent="0.2">
      <c r="J8864" s="525"/>
    </row>
    <row r="8865" spans="10:10" x14ac:dyDescent="0.2">
      <c r="J8865" s="525"/>
    </row>
    <row r="8866" spans="10:10" x14ac:dyDescent="0.2">
      <c r="J8866" s="525"/>
    </row>
    <row r="8867" spans="10:10" x14ac:dyDescent="0.2">
      <c r="J8867" s="525"/>
    </row>
    <row r="8868" spans="10:10" x14ac:dyDescent="0.2">
      <c r="J8868" s="525"/>
    </row>
    <row r="8869" spans="10:10" x14ac:dyDescent="0.2">
      <c r="J8869" s="525"/>
    </row>
    <row r="8870" spans="10:10" x14ac:dyDescent="0.2">
      <c r="J8870" s="525"/>
    </row>
    <row r="8871" spans="10:10" x14ac:dyDescent="0.2">
      <c r="J8871" s="525"/>
    </row>
    <row r="8872" spans="10:10" x14ac:dyDescent="0.2">
      <c r="J8872" s="525"/>
    </row>
    <row r="8873" spans="10:10" x14ac:dyDescent="0.2">
      <c r="J8873" s="525"/>
    </row>
    <row r="8874" spans="10:10" x14ac:dyDescent="0.2">
      <c r="J8874" s="525"/>
    </row>
    <row r="8875" spans="10:10" x14ac:dyDescent="0.2">
      <c r="J8875" s="525"/>
    </row>
    <row r="8876" spans="10:10" x14ac:dyDescent="0.2">
      <c r="J8876" s="525"/>
    </row>
  </sheetData>
  <sheetProtection algorithmName="SHA-512" hashValue="phXVP6D2K7zNUjqueAYoyz5HYm48Jc6cBHXmAUgmgXIMe5g8Z5ZE1z6g1b341BMb6K4evwqKP6zVsh4r2cIudQ==" saltValue="5Eg/aR/IfbeUzfiYmITwIA==" spinCount="100000" sheet="1" objects="1" scenarios="1" formatColumns="0" formatRows="0" autoFilter="0"/>
  <autoFilter ref="A10:AC1001"/>
  <conditionalFormatting sqref="F11:G11 F1002:G1008">
    <cfRule type="expression" dxfId="275" priority="124">
      <formula>$E11="0869 Indirect Cost"</formula>
    </cfRule>
    <cfRule type="expression" dxfId="274" priority="125">
      <formula>$E11="0735 Non-Cap Equipment"</formula>
    </cfRule>
    <cfRule type="expression" dxfId="273" priority="126">
      <formula>$E11="0800 Other"</formula>
    </cfRule>
    <cfRule type="expression" dxfId="272" priority="127">
      <formula>$E11="0730 Capitalized Equipment"</formula>
    </cfRule>
    <cfRule type="expression" dxfId="271" priority="128">
      <formula>$E11="0640 Books and Periodicals"</formula>
    </cfRule>
    <cfRule type="expression" dxfId="270" priority="129">
      <formula>$E11="0600 Supplies"</formula>
    </cfRule>
    <cfRule type="expression" dxfId="269" priority="130">
      <formula>$E11="0580 Travel Training Registration"</formula>
    </cfRule>
    <cfRule type="expression" dxfId="268" priority="131">
      <formula>$E11="0500 Other Purchased Services"</formula>
    </cfRule>
    <cfRule type="expression" dxfId="267" priority="132">
      <formula>$E11="0400 Purchased Property Services"</formula>
    </cfRule>
    <cfRule type="expression" dxfId="266" priority="133">
      <formula>$E11="0300 Purchased Services"</formula>
    </cfRule>
  </conditionalFormatting>
  <conditionalFormatting sqref="G11 G1002:G1008">
    <cfRule type="expression" dxfId="265" priority="82">
      <formula>$F11="000 Stipends/Extra Duty Pay"</formula>
    </cfRule>
    <cfRule type="expression" dxfId="264" priority="83">
      <formula>$F11="207 Substitutes"</formula>
    </cfRule>
    <cfRule type="expression" dxfId="263" priority="113">
      <formula>$E11="0200 Benefits"</formula>
    </cfRule>
  </conditionalFormatting>
  <conditionalFormatting sqref="C11 C1002:C1008">
    <cfRule type="expression" dxfId="262" priority="98">
      <formula>AND(ISBLANK($C11),$I11&lt;&gt;"")</formula>
    </cfRule>
    <cfRule type="expression" dxfId="261" priority="99">
      <formula>AND(ISBLANK($C11),$H11&lt;&gt;"")</formula>
    </cfRule>
    <cfRule type="expression" dxfId="260" priority="100">
      <formula>AND(ISBLANK($C11),$F11&lt;&gt;"")</formula>
    </cfRule>
    <cfRule type="expression" dxfId="259" priority="101">
      <formula>AND(ISBLANK($C11),$E11&lt;&gt;"")</formula>
    </cfRule>
    <cfRule type="expression" dxfId="258" priority="102">
      <formula>AND(ISBLANK($C11),$D11&lt;&gt;"")</formula>
    </cfRule>
  </conditionalFormatting>
  <conditionalFormatting sqref="D11 D1002:D1008">
    <cfRule type="expression" dxfId="257" priority="93">
      <formula>AND(ISBLANK($D11),$I11&lt;&gt;"")</formula>
    </cfRule>
    <cfRule type="expression" dxfId="256" priority="95">
      <formula>AND(ISBLANK($D11),$H11&lt;&gt;"")</formula>
    </cfRule>
    <cfRule type="expression" dxfId="255" priority="96">
      <formula>AND(ISBLANK($D11),$E11&lt;&gt;"")</formula>
    </cfRule>
    <cfRule type="expression" dxfId="254" priority="97">
      <formula>AND(ISBLANK($D11),$C11&lt;&gt;"")</formula>
    </cfRule>
  </conditionalFormatting>
  <conditionalFormatting sqref="G11">
    <cfRule type="expression" dxfId="253" priority="231">
      <formula>AND(ISBLANK($H18),$F18="0100 Salary")</formula>
    </cfRule>
  </conditionalFormatting>
  <conditionalFormatting sqref="F11">
    <cfRule type="expression" dxfId="252" priority="225">
      <formula>AND(ISBLANK($F11),$D11&lt;&gt;"")</formula>
    </cfRule>
    <cfRule type="expression" dxfId="251" priority="230">
      <formula>AND(ISBLANK($G18),$F18="0100 Salary")</formula>
    </cfRule>
  </conditionalFormatting>
  <conditionalFormatting sqref="E11">
    <cfRule type="expression" dxfId="250" priority="78">
      <formula>AND(ISBLANK($E11),$I11&lt;&gt;"")</formula>
    </cfRule>
    <cfRule type="expression" dxfId="249" priority="79">
      <formula>AND(ISBLANK($E11),$H11&lt;&gt;"")</formula>
    </cfRule>
    <cfRule type="expression" dxfId="248" priority="80">
      <formula>AND(ISBLANK($E11),$D11&lt;&gt;"")</formula>
    </cfRule>
    <cfRule type="expression" dxfId="247" priority="81">
      <formula>AND(ISBLANK($E11),$C11&lt;&gt;"")</formula>
    </cfRule>
  </conditionalFormatting>
  <conditionalFormatting sqref="H11">
    <cfRule type="expression" dxfId="246" priority="74">
      <formula>AND(ISBLANK($H11),$I11&lt;&gt;"")</formula>
    </cfRule>
    <cfRule type="expression" dxfId="245" priority="75">
      <formula>AND(ISBLANK($H11),$E11&lt;&gt;"")</formula>
    </cfRule>
    <cfRule type="expression" dxfId="244" priority="76">
      <formula>AND(ISBLANK($H11),$D11&lt;&gt;"")</formula>
    </cfRule>
    <cfRule type="expression" dxfId="243" priority="77">
      <formula>AND(ISBLANK($H11),$C11&lt;&gt;"")</formula>
    </cfRule>
  </conditionalFormatting>
  <conditionalFormatting sqref="F12:G12">
    <cfRule type="expression" dxfId="242" priority="45">
      <formula>$E12="0869 Indirect Cost"</formula>
    </cfRule>
    <cfRule type="expression" dxfId="241" priority="46">
      <formula>$E12="0800 Other"</formula>
    </cfRule>
    <cfRule type="expression" dxfId="240" priority="47">
      <formula>$E12="0735 Non-Cap Equipment"</formula>
    </cfRule>
    <cfRule type="expression" dxfId="239" priority="48">
      <formula>$E12="0730 Capitalized Equipment"</formula>
    </cfRule>
    <cfRule type="expression" dxfId="238" priority="49">
      <formula>$E12="0640 Books and Periodicals"</formula>
    </cfRule>
    <cfRule type="expression" dxfId="237" priority="50">
      <formula>$E12="0600 Supplies"</formula>
    </cfRule>
    <cfRule type="expression" dxfId="236" priority="51">
      <formula>$E12="0580 Travel Training Registration"</formula>
    </cfRule>
    <cfRule type="expression" dxfId="235" priority="52">
      <formula>$E12="0500 Other Purchased Services"</formula>
    </cfRule>
    <cfRule type="expression" dxfId="234" priority="53">
      <formula>$E12="0400 Purchased Property Services"</formula>
    </cfRule>
    <cfRule type="expression" dxfId="233" priority="54">
      <formula>$E12="0300 Purchased Services"</formula>
    </cfRule>
  </conditionalFormatting>
  <conditionalFormatting sqref="G12">
    <cfRule type="expression" dxfId="232" priority="42">
      <formula>$F12="000 Stipends/Extra Duty Pay"</formula>
    </cfRule>
    <cfRule type="expression" dxfId="231" priority="43">
      <formula>$F12="207 Substitutes"</formula>
    </cfRule>
    <cfRule type="expression" dxfId="230" priority="44">
      <formula>$E12="0200 Benefits"</formula>
    </cfRule>
  </conditionalFormatting>
  <conditionalFormatting sqref="F11:F1001">
    <cfRule type="expression" dxfId="229" priority="72">
      <formula>AND(ISBLANK($F11),$E11="0100 Salary")</formula>
    </cfRule>
  </conditionalFormatting>
  <conditionalFormatting sqref="G11:G1001">
    <cfRule type="expression" dxfId="228" priority="73">
      <formula>AND(ISBLANK($G11),$E11="0100 Salary")</formula>
    </cfRule>
  </conditionalFormatting>
  <conditionalFormatting sqref="E12">
    <cfRule type="expression" dxfId="227" priority="64">
      <formula>AND(ISBLANK($E12),$I12&lt;&gt;"")</formula>
    </cfRule>
    <cfRule type="expression" dxfId="226" priority="65">
      <formula>AND(ISBLANK($E12),$H12&lt;&gt;"")</formula>
    </cfRule>
    <cfRule type="expression" dxfId="225" priority="66">
      <formula>AND(ISBLANK($E12),$D12&lt;&gt;"")</formula>
    </cfRule>
    <cfRule type="expression" dxfId="224" priority="67">
      <formula>AND(ISBLANK($E12),$C12&lt;&gt;"")</formula>
    </cfRule>
  </conditionalFormatting>
  <conditionalFormatting sqref="D12">
    <cfRule type="expression" dxfId="223" priority="60">
      <formula>AND(ISBLANK($D12),$I12&lt;&gt;"")</formula>
    </cfRule>
    <cfRule type="expression" dxfId="222" priority="61">
      <formula>AND(ISBLANK($D12),$H12&lt;&gt;"")</formula>
    </cfRule>
    <cfRule type="expression" dxfId="221" priority="62">
      <formula>AND(ISBLANK($D12),$E12&lt;&gt;"")</formula>
    </cfRule>
    <cfRule type="expression" dxfId="220" priority="63">
      <formula>AND(ISBLANK($D12),$C12&lt;&gt;"")</formula>
    </cfRule>
  </conditionalFormatting>
  <conditionalFormatting sqref="C12">
    <cfRule type="expression" dxfId="219" priority="55">
      <formula>AND(ISBLANK($C12),$D12&lt;&gt;"")</formula>
    </cfRule>
    <cfRule type="expression" dxfId="218" priority="56">
      <formula>AND(ISBLANK($C12),$I12&lt;&gt;"")</formula>
    </cfRule>
    <cfRule type="expression" dxfId="217" priority="57">
      <formula>AND(ISBLANK($C12),$H12&lt;&gt;"")</formula>
    </cfRule>
    <cfRule type="expression" dxfId="216" priority="58">
      <formula>AND(ISBLANK($C12),$E12&lt;&gt;"")</formula>
    </cfRule>
    <cfRule type="expression" dxfId="215" priority="59">
      <formula>AND(ISBLANK($C12),$D12&lt;&gt;"")</formula>
    </cfRule>
  </conditionalFormatting>
  <conditionalFormatting sqref="H12">
    <cfRule type="expression" dxfId="214" priority="68">
      <formula>AND(ISBLANK($H12),$I12&lt;&gt;"")</formula>
    </cfRule>
    <cfRule type="expression" dxfId="213" priority="69">
      <formula>AND(ISBLANK($H12),$E12&lt;&gt;"")</formula>
    </cfRule>
    <cfRule type="expression" dxfId="212" priority="70">
      <formula>AND(ISBLANK($H12),$D12&lt;&gt;"")</formula>
    </cfRule>
    <cfRule type="expression" dxfId="211" priority="71">
      <formula>AND(ISBLANK($H12),$C12&lt;&gt;"")</formula>
    </cfRule>
  </conditionalFormatting>
  <conditionalFormatting sqref="F13:G1001">
    <cfRule type="expression" dxfId="210" priority="13">
      <formula>$E13="0869 Indirect Cost"</formula>
    </cfRule>
    <cfRule type="expression" dxfId="209" priority="14">
      <formula>$E13="0800 Other"</formula>
    </cfRule>
    <cfRule type="expression" dxfId="208" priority="15">
      <formula>$E13="0735 Non-Cap Equipment"</formula>
    </cfRule>
    <cfRule type="expression" dxfId="207" priority="16">
      <formula>$E13="0730 Capitalized Equipment"</formula>
    </cfRule>
    <cfRule type="expression" dxfId="206" priority="17">
      <formula>$E13="0640 Books and Periodicals"</formula>
    </cfRule>
    <cfRule type="expression" dxfId="205" priority="18">
      <formula>$E13="0600 Supplies"</formula>
    </cfRule>
    <cfRule type="expression" dxfId="204" priority="19">
      <formula>$E13="0580 Travel Training Registration"</formula>
    </cfRule>
    <cfRule type="expression" dxfId="203" priority="20">
      <formula>$E13="0500 Other Purchased Services"</formula>
    </cfRule>
    <cfRule type="expression" dxfId="202" priority="21">
      <formula>$E13="0400 Purchased Property Services"</formula>
    </cfRule>
    <cfRule type="expression" dxfId="201" priority="22">
      <formula>$E13="0300 Purchased Services"</formula>
    </cfRule>
  </conditionalFormatting>
  <conditionalFormatting sqref="G13:G1001">
    <cfRule type="expression" dxfId="200" priority="10">
      <formula>$F13="000 Stipends/Extra Duty Pay"</formula>
    </cfRule>
    <cfRule type="expression" dxfId="199" priority="11">
      <formula>$F13="207 Substitutes"</formula>
    </cfRule>
    <cfRule type="expression" dxfId="198" priority="12">
      <formula>$E13="0200 Benefits"</formula>
    </cfRule>
  </conditionalFormatting>
  <conditionalFormatting sqref="F13:F1001">
    <cfRule type="expression" dxfId="197" priority="40">
      <formula>AND(ISBLANK($G20),$F20="0100 Salary")</formula>
    </cfRule>
  </conditionalFormatting>
  <conditionalFormatting sqref="G13:G1001">
    <cfRule type="expression" dxfId="196" priority="41">
      <formula>AND(ISBLANK($H20),$F20="0100 Salary")</formula>
    </cfRule>
  </conditionalFormatting>
  <conditionalFormatting sqref="E13:E1001">
    <cfRule type="expression" dxfId="195" priority="32">
      <formula>AND(ISBLANK($E13),$I13&lt;&gt;"")</formula>
    </cfRule>
    <cfRule type="expression" dxfId="194" priority="33">
      <formula>AND(ISBLANK($E13),$H13&lt;&gt;"")</formula>
    </cfRule>
    <cfRule type="expression" dxfId="193" priority="34">
      <formula>AND(ISBLANK($E13),$D13&lt;&gt;"")</formula>
    </cfRule>
    <cfRule type="expression" dxfId="192" priority="35">
      <formula>AND(ISBLANK($E13),$C13&lt;&gt;"")</formula>
    </cfRule>
  </conditionalFormatting>
  <conditionalFormatting sqref="D13:D17 D19:D1001">
    <cfRule type="expression" dxfId="191" priority="28">
      <formula>AND(ISBLANK($D13),$I13&lt;&gt;"")</formula>
    </cfRule>
    <cfRule type="expression" dxfId="190" priority="29">
      <formula>AND(ISBLANK($D13),$H13&lt;&gt;"")</formula>
    </cfRule>
    <cfRule type="expression" dxfId="189" priority="30">
      <formula>AND(ISBLANK($D13),$E13&lt;&gt;"")</formula>
    </cfRule>
    <cfRule type="expression" dxfId="188" priority="31">
      <formula>AND(ISBLANK($D13),$C13&lt;&gt;"")</formula>
    </cfRule>
  </conditionalFormatting>
  <conditionalFormatting sqref="C13:C17 C19:C1001">
    <cfRule type="expression" dxfId="187" priority="23">
      <formula>AND(ISBLANK($C13),$D13&lt;&gt;"")</formula>
    </cfRule>
    <cfRule type="expression" dxfId="186" priority="24">
      <formula>AND(ISBLANK($C13),$I13&lt;&gt;"")</formula>
    </cfRule>
    <cfRule type="expression" dxfId="185" priority="25">
      <formula>AND(ISBLANK($C13),$H13&lt;&gt;"")</formula>
    </cfRule>
    <cfRule type="expression" dxfId="184" priority="26">
      <formula>AND(ISBLANK($C13),$E13&lt;&gt;"")</formula>
    </cfRule>
    <cfRule type="expression" dxfId="183" priority="27">
      <formula>AND(ISBLANK($C13),$D13&lt;&gt;"")</formula>
    </cfRule>
  </conditionalFormatting>
  <conditionalFormatting sqref="H13:H1001">
    <cfRule type="expression" dxfId="182" priority="36">
      <formula>AND(ISBLANK($H13),$I13&lt;&gt;"")</formula>
    </cfRule>
    <cfRule type="expression" dxfId="181" priority="37">
      <formula>AND(ISBLANK($H13),$E13&lt;&gt;"")</formula>
    </cfRule>
    <cfRule type="expression" dxfId="180" priority="38">
      <formula>AND(ISBLANK($H13),$D13&lt;&gt;"")</formula>
    </cfRule>
    <cfRule type="expression" dxfId="179" priority="39">
      <formula>AND(ISBLANK($H13),$C13&lt;&gt;"")</formula>
    </cfRule>
  </conditionalFormatting>
  <conditionalFormatting sqref="D18">
    <cfRule type="expression" dxfId="178" priority="6">
      <formula>AND(ISBLANK($D18),$I18&lt;&gt;"")</formula>
    </cfRule>
    <cfRule type="expression" dxfId="177" priority="7">
      <formula>AND(ISBLANK($D18),$H18&lt;&gt;"")</formula>
    </cfRule>
    <cfRule type="expression" dxfId="176" priority="8">
      <formula>AND(ISBLANK($D18),$E18&lt;&gt;"")</formula>
    </cfRule>
    <cfRule type="expression" dxfId="175" priority="9">
      <formula>AND(ISBLANK($D18),$C18&lt;&gt;"")</formula>
    </cfRule>
  </conditionalFormatting>
  <conditionalFormatting sqref="C18">
    <cfRule type="expression" dxfId="174" priority="1">
      <formula>AND(ISBLANK($C18),$D18&lt;&gt;"")</formula>
    </cfRule>
    <cfRule type="expression" dxfId="173" priority="2">
      <formula>AND(ISBLANK($C18),$I18&lt;&gt;"")</formula>
    </cfRule>
    <cfRule type="expression" dxfId="172" priority="3">
      <formula>AND(ISBLANK($C18),$H18&lt;&gt;"")</formula>
    </cfRule>
    <cfRule type="expression" dxfId="171" priority="4">
      <formula>AND(ISBLANK($C18),$E18&lt;&gt;"")</formula>
    </cfRule>
    <cfRule type="expression" dxfId="170" priority="5">
      <formula>AND(ISBLANK($C18),$D18&lt;&gt;"")</formula>
    </cfRule>
  </conditionalFormatting>
  <dataValidations count="11">
    <dataValidation type="list" allowBlank="1" showInputMessage="1" showErrorMessage="1" sqref="E11:E1008">
      <formula1>object</formula1>
    </dataValidation>
    <dataValidation type="list" allowBlank="1" showInputMessage="1" showErrorMessage="1" sqref="H11:H1008">
      <formula1>funding</formula1>
    </dataValidation>
    <dataValidation type="list" allowBlank="1" showInputMessage="1" showErrorMessage="1" sqref="D11:D1008">
      <formula1>program</formula1>
    </dataValidation>
    <dataValidation type="decimal" allowBlank="1" showInputMessage="1" showErrorMessage="1" error="Please enter Number" sqref="G10 G1009:G1048576">
      <formula1>0</formula1>
      <formula2>100.5</formula2>
    </dataValidation>
    <dataValidation allowBlank="1" showInputMessage="1" showErrorMessage="1" error="Please enter Number" sqref="G11 G502:G1008"/>
    <dataValidation type="decimal" allowBlank="1" showInputMessage="1" showErrorMessage="1" sqref="I10:I1048576">
      <formula1>0</formula1>
      <formula2>9999999999</formula2>
    </dataValidation>
    <dataValidation type="list" showInputMessage="1" showErrorMessage="1" sqref="AB11:AB1008">
      <formula1>Changes</formula1>
    </dataValidation>
    <dataValidation type="list" showInputMessage="1" showErrorMessage="1" sqref="F11:F1008">
      <formula1>Salary</formula1>
    </dataValidation>
    <dataValidation type="decimal" allowBlank="1" showInputMessage="1" showErrorMessage="1" error="Please enter Number" sqref="G12:G501">
      <formula1>0</formula1>
      <formula2>100</formula2>
    </dataValidation>
    <dataValidation type="list" allowBlank="1" showInputMessage="1" showErrorMessage="1" sqref="C1002:C1008">
      <formula1>IF($N$11="YES",OFFSET($AA$11:$AA$508,,,COUNTIF(Z:Z,"&gt;0")), INDIRECT(SUBSTITUTE(#REF!," ","_")))</formula1>
    </dataValidation>
    <dataValidation type="list" allowBlank="1" showInputMessage="1" showErrorMessage="1" sqref="C11:C1001">
      <formula1>IF($N$11="YES",OFFSET($AA$11:$AA$508,,,COUNTIF(Z:Z,"&gt;0")), INDIRECT(SUBSTITUTE($A$1," ","_")))</formula1>
    </dataValidation>
  </dataValidations>
  <pageMargins left="0.7" right="0.7" top="0.75" bottom="0.75" header="0.3" footer="0.3"/>
  <pageSetup orientation="portrait" r:id="rId1"/>
  <headerFooter>
    <oddFooter>&amp;L&amp;F&amp;R&amp;D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'Strategy Development'!$A$2:$A$26</xm:f>
          </x14:formula1>
          <xm:sqref>A11:A1007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C8874"/>
  <sheetViews>
    <sheetView zoomScaleNormal="100" workbookViewId="0">
      <pane ySplit="10" topLeftCell="A11" activePane="bottomLeft" state="frozen"/>
      <selection pane="bottomLeft" activeCell="D8" sqref="D8"/>
    </sheetView>
  </sheetViews>
  <sheetFormatPr defaultRowHeight="12.75" x14ac:dyDescent="0.2"/>
  <cols>
    <col min="1" max="1" width="14.85546875" style="21" customWidth="1"/>
    <col min="2" max="2" width="25.7109375" style="21" customWidth="1"/>
    <col min="3" max="3" width="28.7109375" style="37" customWidth="1"/>
    <col min="4" max="4" width="18.85546875" style="21" bestFit="1" customWidth="1"/>
    <col min="5" max="5" width="22.7109375" style="21" bestFit="1" customWidth="1"/>
    <col min="6" max="6" width="18.140625" style="21" customWidth="1"/>
    <col min="7" max="7" width="10.5703125" style="43" customWidth="1"/>
    <col min="8" max="8" width="34" style="21" customWidth="1"/>
    <col min="9" max="9" width="13.85546875" style="159" customWidth="1"/>
    <col min="10" max="10" width="19.7109375" style="518" hidden="1" customWidth="1"/>
    <col min="11" max="11" width="16" style="20" hidden="1" customWidth="1"/>
    <col min="12" max="13" width="9.140625" style="20" hidden="1" customWidth="1"/>
    <col min="14" max="14" width="12" style="20" hidden="1" customWidth="1"/>
    <col min="15" max="22" width="9.140625" style="20" hidden="1" customWidth="1"/>
    <col min="23" max="23" width="12.28515625" style="20" hidden="1" customWidth="1"/>
    <col min="24" max="26" width="9.140625" style="20" hidden="1" customWidth="1"/>
    <col min="27" max="27" width="90.28515625" style="20" hidden="1" customWidth="1"/>
    <col min="28" max="28" width="15" style="21" customWidth="1"/>
    <col min="29" max="29" width="40" style="21" customWidth="1"/>
    <col min="30" max="16384" width="9.140625" style="21"/>
  </cols>
  <sheetData>
    <row r="1" spans="1:29" ht="18" x14ac:dyDescent="0.25">
      <c r="A1" s="27" t="e">
        <f>DistrictName</f>
        <v>#N/A</v>
      </c>
      <c r="C1" s="21"/>
      <c r="D1" s="486" t="s">
        <v>8148</v>
      </c>
      <c r="E1" s="486" t="s">
        <v>8150</v>
      </c>
      <c r="F1" s="486" t="s">
        <v>8149</v>
      </c>
      <c r="G1" s="21"/>
      <c r="H1" s="159"/>
      <c r="I1" s="161"/>
      <c r="J1" s="519"/>
      <c r="R1" s="517"/>
      <c r="S1" s="517"/>
      <c r="T1" s="517"/>
      <c r="U1" s="517"/>
      <c r="V1" s="517"/>
      <c r="W1" s="517"/>
      <c r="X1" s="517"/>
      <c r="AA1" s="517"/>
    </row>
    <row r="2" spans="1:29" x14ac:dyDescent="0.2">
      <c r="C2" s="487" t="s">
        <v>7328</v>
      </c>
      <c r="D2" s="535">
        <f>+'Budget Summary'!C20</f>
        <v>0</v>
      </c>
      <c r="E2" s="535">
        <f>'Budget Summary'!C71</f>
        <v>50</v>
      </c>
      <c r="F2" s="535">
        <f t="shared" ref="F2:F8" si="0">+D2-E2</f>
        <v>-50</v>
      </c>
      <c r="G2" s="481"/>
      <c r="H2" s="43"/>
      <c r="I2" s="21"/>
      <c r="K2" s="518"/>
      <c r="L2" s="519"/>
      <c r="T2" s="517"/>
      <c r="U2" s="517"/>
      <c r="V2" s="517"/>
      <c r="W2" s="517"/>
      <c r="X2" s="517"/>
      <c r="Y2" s="517"/>
      <c r="Z2" s="517"/>
      <c r="AB2" s="441"/>
    </row>
    <row r="3" spans="1:29" ht="15.75" x14ac:dyDescent="0.25">
      <c r="A3" s="484" t="s">
        <v>6111</v>
      </c>
      <c r="C3" s="487" t="s">
        <v>7329</v>
      </c>
      <c r="D3" s="535">
        <f>+'Budget Summary'!D20</f>
        <v>0</v>
      </c>
      <c r="E3" s="535">
        <f>'Budget Summary'!D71</f>
        <v>0</v>
      </c>
      <c r="F3" s="535">
        <f t="shared" si="0"/>
        <v>0</v>
      </c>
      <c r="G3" s="481"/>
      <c r="H3" s="43"/>
      <c r="I3" s="21"/>
      <c r="K3" s="518"/>
      <c r="L3" s="519"/>
      <c r="T3" s="517"/>
      <c r="U3" s="517"/>
      <c r="V3" s="517"/>
      <c r="W3" s="517"/>
      <c r="X3" s="517"/>
      <c r="Y3" s="517"/>
      <c r="Z3" s="517"/>
      <c r="AB3" s="441"/>
    </row>
    <row r="4" spans="1:29" x14ac:dyDescent="0.2">
      <c r="C4" s="487" t="s">
        <v>7330</v>
      </c>
      <c r="D4" s="535">
        <f>+'Budget Summary'!E20</f>
        <v>0</v>
      </c>
      <c r="E4" s="535">
        <f>'Budget Summary'!E71</f>
        <v>0</v>
      </c>
      <c r="F4" s="535">
        <f t="shared" si="0"/>
        <v>0</v>
      </c>
      <c r="G4" s="481"/>
      <c r="H4" s="43"/>
      <c r="I4" s="21"/>
      <c r="K4" s="518"/>
      <c r="L4" s="519"/>
      <c r="T4" s="517"/>
      <c r="U4" s="517"/>
      <c r="V4" s="517"/>
      <c r="W4" s="517"/>
      <c r="X4" s="517"/>
      <c r="Y4" s="517"/>
      <c r="Z4" s="517"/>
      <c r="AB4" s="441"/>
    </row>
    <row r="5" spans="1:29" x14ac:dyDescent="0.2">
      <c r="C5" s="487" t="s">
        <v>6102</v>
      </c>
      <c r="D5" s="535">
        <f>+'Budget Summary'!G20</f>
        <v>0</v>
      </c>
      <c r="E5" s="535">
        <f>'Budget Summary'!G71</f>
        <v>0</v>
      </c>
      <c r="F5" s="535">
        <f t="shared" si="0"/>
        <v>0</v>
      </c>
      <c r="G5" s="481"/>
      <c r="H5" s="43"/>
      <c r="I5" s="21"/>
      <c r="K5" s="518"/>
      <c r="L5" s="519"/>
      <c r="T5" s="517"/>
      <c r="U5" s="517"/>
      <c r="V5" s="517"/>
      <c r="W5" s="517"/>
      <c r="X5" s="517"/>
      <c r="Y5" s="517"/>
      <c r="Z5" s="517"/>
      <c r="AB5" s="441"/>
    </row>
    <row r="6" spans="1:29" x14ac:dyDescent="0.2">
      <c r="C6" s="487" t="s">
        <v>7332</v>
      </c>
      <c r="D6" s="535">
        <f>+'Budget Summary'!H20</f>
        <v>0</v>
      </c>
      <c r="E6" s="535">
        <f>'Budget Summary'!H71</f>
        <v>0</v>
      </c>
      <c r="F6" s="535">
        <f t="shared" si="0"/>
        <v>0</v>
      </c>
      <c r="G6" s="481"/>
      <c r="H6" s="43"/>
      <c r="I6" s="21"/>
      <c r="K6" s="518"/>
      <c r="L6" s="519"/>
      <c r="T6" s="517"/>
      <c r="U6" s="517"/>
      <c r="V6" s="517"/>
      <c r="W6" s="517"/>
      <c r="X6" s="517"/>
      <c r="Y6" s="517"/>
      <c r="Z6" s="517"/>
      <c r="AB6" s="441"/>
    </row>
    <row r="7" spans="1:29" s="552" customFormat="1" x14ac:dyDescent="0.2">
      <c r="C7" s="487" t="s">
        <v>14390</v>
      </c>
      <c r="D7" s="535">
        <f>+'Budget Summary'!I20</f>
        <v>0</v>
      </c>
      <c r="E7" s="535">
        <f>'Budget Summary'!I71</f>
        <v>0</v>
      </c>
      <c r="F7" s="535">
        <f t="shared" si="0"/>
        <v>0</v>
      </c>
      <c r="G7" s="481"/>
      <c r="H7" s="557"/>
      <c r="J7" s="518"/>
      <c r="K7" s="518"/>
      <c r="L7" s="519"/>
      <c r="M7" s="20"/>
      <c r="N7" s="20"/>
      <c r="O7" s="20"/>
      <c r="P7" s="20"/>
      <c r="Q7" s="20"/>
      <c r="R7" s="20"/>
      <c r="S7" s="20"/>
      <c r="T7" s="517"/>
      <c r="U7" s="517"/>
      <c r="V7" s="517"/>
      <c r="W7" s="517"/>
      <c r="X7" s="517"/>
      <c r="Y7" s="517"/>
      <c r="Z7" s="517"/>
      <c r="AA7" s="20"/>
      <c r="AB7" s="441"/>
    </row>
    <row r="8" spans="1:29" x14ac:dyDescent="0.2">
      <c r="C8" s="487" t="s">
        <v>7333</v>
      </c>
      <c r="D8" s="535">
        <f>+'Budget Summary'!L20</f>
        <v>0</v>
      </c>
      <c r="E8" s="535">
        <f>'Budget Summary'!L71</f>
        <v>0</v>
      </c>
      <c r="F8" s="535">
        <f t="shared" si="0"/>
        <v>0</v>
      </c>
      <c r="G8" s="481"/>
      <c r="H8" s="43"/>
      <c r="I8" s="21"/>
      <c r="K8" s="518"/>
      <c r="L8" s="519"/>
      <c r="T8" s="517"/>
      <c r="U8" s="517"/>
      <c r="V8" s="517"/>
      <c r="W8" s="517"/>
      <c r="X8" s="517"/>
      <c r="Y8" s="517"/>
      <c r="Z8" s="517"/>
      <c r="AB8" s="441"/>
    </row>
    <row r="9" spans="1:29" ht="8.25" customHeight="1" x14ac:dyDescent="0.2">
      <c r="C9" s="40"/>
      <c r="D9" s="483"/>
      <c r="E9" s="483"/>
      <c r="F9" s="483"/>
      <c r="G9" s="481"/>
      <c r="H9" s="43"/>
      <c r="I9" s="21"/>
      <c r="K9" s="518"/>
      <c r="L9" s="519"/>
      <c r="T9" s="517"/>
      <c r="U9" s="517"/>
      <c r="V9" s="517"/>
      <c r="W9" s="517"/>
      <c r="X9" s="517"/>
      <c r="Y9" s="517"/>
      <c r="Z9" s="517"/>
      <c r="AB9" s="441"/>
    </row>
    <row r="10" spans="1:29" x14ac:dyDescent="0.2">
      <c r="A10" s="488" t="s">
        <v>0</v>
      </c>
      <c r="B10" s="488" t="s">
        <v>1</v>
      </c>
      <c r="C10" s="488" t="s">
        <v>5</v>
      </c>
      <c r="D10" s="488" t="s">
        <v>2</v>
      </c>
      <c r="E10" s="488" t="s">
        <v>3</v>
      </c>
      <c r="F10" s="488" t="s">
        <v>55</v>
      </c>
      <c r="G10" s="489" t="s">
        <v>6099</v>
      </c>
      <c r="H10" s="488" t="s">
        <v>4</v>
      </c>
      <c r="I10" s="158" t="s">
        <v>6</v>
      </c>
      <c r="J10" s="524" t="s">
        <v>89</v>
      </c>
      <c r="AB10" s="478" t="s">
        <v>8138</v>
      </c>
      <c r="AC10" s="478" t="s">
        <v>8146</v>
      </c>
    </row>
    <row r="11" spans="1:29" hidden="1" x14ac:dyDescent="0.2">
      <c r="A11" s="23"/>
      <c r="C11" s="36"/>
      <c r="D11" s="25"/>
      <c r="J11" s="522" t="str">
        <f t="shared" ref="J11:J74" si="1">IF(K11=K10,"",SUMIF(K:K,K11,I:I))</f>
        <v/>
      </c>
      <c r="K11" s="20">
        <f>IF(ISBLANK(A11),K10,A11)</f>
        <v>0</v>
      </c>
      <c r="L11" s="20" t="str">
        <f>LEFT(H11,11)</f>
        <v/>
      </c>
      <c r="M11" s="20" t="str">
        <f>LEFT(E11,2)</f>
        <v/>
      </c>
      <c r="N11" s="20" t="str">
        <f>'Cover Page'!C17</f>
        <v>No</v>
      </c>
      <c r="O11" s="20">
        <f>K11</f>
        <v>0</v>
      </c>
      <c r="P11" s="20">
        <f>LEN(L11)</f>
        <v>0</v>
      </c>
      <c r="Q11" s="20" t="str">
        <f>IF(LEN(L11)=11,L11,IF(LEN(L11)=10,CONCATENATE(L11," "),IF(LEN(L11)=9,CONCATENATE(L11,"  "),IF(LEN(L11)=8,CONCATENATE(L11,"   "),""))))</f>
        <v/>
      </c>
      <c r="R11" s="20">
        <f>LEN(Q11)</f>
        <v>0</v>
      </c>
      <c r="Z11" s="20">
        <f>'BOCES SELECT'!E4</f>
        <v>1045865</v>
      </c>
      <c r="AA11" s="20" t="e">
        <f ca="1">'BOCES SELECT'!CH4</f>
        <v>#N/A</v>
      </c>
    </row>
    <row r="12" spans="1:29" ht="12" customHeight="1" x14ac:dyDescent="0.2">
      <c r="A12" s="23"/>
      <c r="B12" s="552"/>
      <c r="C12" s="36"/>
      <c r="D12" s="25"/>
      <c r="J12" s="522" t="str">
        <f t="shared" si="1"/>
        <v/>
      </c>
      <c r="K12" s="20">
        <f t="shared" ref="K12:K75" si="2">IF(ISBLANK(A12),K11,A12)</f>
        <v>0</v>
      </c>
      <c r="L12" s="20" t="str">
        <f t="shared" ref="L12:L39" si="3">LEFT(H12,11)</f>
        <v/>
      </c>
      <c r="M12" s="20" t="str">
        <f t="shared" ref="M12:M39" si="4">LEFT(E12,2)</f>
        <v/>
      </c>
      <c r="O12" s="20">
        <f t="shared" ref="O12:O39" si="5">K12</f>
        <v>0</v>
      </c>
      <c r="P12" s="20">
        <f t="shared" ref="P12:P39" si="6">LEN(L12)</f>
        <v>0</v>
      </c>
      <c r="Q12" s="20" t="str">
        <f t="shared" ref="Q12:Q39" si="7">IF(LEN(L12)=11,L12,IF(LEN(L12)=10,CONCATENATE(L12," "),IF(LEN(L12)=9,CONCATENATE(L12,"  "),IF(LEN(L12)=8,CONCATENATE(L12,"   "),""))))</f>
        <v/>
      </c>
      <c r="R12" s="20">
        <f t="shared" ref="R12:R39" si="8">LEN(Q12)</f>
        <v>0</v>
      </c>
      <c r="Z12" s="20">
        <f>'BOCES SELECT'!E5</f>
        <v>1045864</v>
      </c>
      <c r="AA12" s="20" t="e">
        <f ca="1">'BOCES SELECT'!CH5</f>
        <v>#N/A</v>
      </c>
      <c r="AC12" s="552"/>
    </row>
    <row r="13" spans="1:29" ht="12" customHeight="1" x14ac:dyDescent="0.2">
      <c r="A13" s="23"/>
      <c r="B13" s="552"/>
      <c r="C13" s="36"/>
      <c r="D13" s="25"/>
      <c r="J13" s="522" t="str">
        <f t="shared" si="1"/>
        <v/>
      </c>
      <c r="K13" s="20">
        <f t="shared" si="2"/>
        <v>0</v>
      </c>
      <c r="L13" s="20" t="str">
        <f t="shared" si="3"/>
        <v/>
      </c>
      <c r="M13" s="20" t="str">
        <f t="shared" si="4"/>
        <v/>
      </c>
      <c r="O13" s="20">
        <f t="shared" si="5"/>
        <v>0</v>
      </c>
      <c r="P13" s="20">
        <f t="shared" si="6"/>
        <v>0</v>
      </c>
      <c r="Q13" s="20" t="str">
        <f t="shared" si="7"/>
        <v/>
      </c>
      <c r="R13" s="20">
        <f t="shared" si="8"/>
        <v>0</v>
      </c>
      <c r="Z13" s="20">
        <f>'BOCES SELECT'!E6</f>
        <v>1045863</v>
      </c>
      <c r="AA13" s="20" t="e">
        <f ca="1">'BOCES SELECT'!CH6</f>
        <v>#N/A</v>
      </c>
      <c r="AC13" s="552"/>
    </row>
    <row r="14" spans="1:29" ht="12" customHeight="1" x14ac:dyDescent="0.2">
      <c r="A14" s="23"/>
      <c r="B14" s="552"/>
      <c r="C14" s="36"/>
      <c r="D14" s="25"/>
      <c r="I14" s="162"/>
      <c r="J14" s="522" t="str">
        <f t="shared" si="1"/>
        <v/>
      </c>
      <c r="K14" s="20">
        <f t="shared" si="2"/>
        <v>0</v>
      </c>
      <c r="L14" s="20" t="str">
        <f t="shared" si="3"/>
        <v/>
      </c>
      <c r="M14" s="20" t="str">
        <f t="shared" si="4"/>
        <v/>
      </c>
      <c r="O14" s="20">
        <f t="shared" si="5"/>
        <v>0</v>
      </c>
      <c r="P14" s="20">
        <f t="shared" si="6"/>
        <v>0</v>
      </c>
      <c r="Q14" s="20" t="str">
        <f t="shared" si="7"/>
        <v/>
      </c>
      <c r="R14" s="20">
        <f t="shared" si="8"/>
        <v>0</v>
      </c>
      <c r="Z14" s="20">
        <f>'BOCES SELECT'!E7</f>
        <v>1045862</v>
      </c>
      <c r="AA14" s="20" t="e">
        <f ca="1">'BOCES SELECT'!CH7</f>
        <v>#N/A</v>
      </c>
      <c r="AC14" s="552"/>
    </row>
    <row r="15" spans="1:29" ht="12" customHeight="1" x14ac:dyDescent="0.2">
      <c r="A15" s="138"/>
      <c r="B15" s="552"/>
      <c r="C15" s="36"/>
      <c r="D15" s="25"/>
      <c r="J15" s="522" t="str">
        <f t="shared" si="1"/>
        <v/>
      </c>
      <c r="K15" s="20">
        <f t="shared" si="2"/>
        <v>0</v>
      </c>
      <c r="L15" s="20" t="str">
        <f t="shared" si="3"/>
        <v/>
      </c>
      <c r="M15" s="20" t="str">
        <f t="shared" si="4"/>
        <v/>
      </c>
      <c r="O15" s="20">
        <f t="shared" si="5"/>
        <v>0</v>
      </c>
      <c r="P15" s="20">
        <f t="shared" si="6"/>
        <v>0</v>
      </c>
      <c r="Q15" s="20" t="str">
        <f t="shared" si="7"/>
        <v/>
      </c>
      <c r="R15" s="20">
        <f t="shared" si="8"/>
        <v>0</v>
      </c>
      <c r="Z15" s="20">
        <f>'BOCES SELECT'!E8</f>
        <v>1045861</v>
      </c>
      <c r="AA15" s="20" t="e">
        <f ca="1">'BOCES SELECT'!CH8</f>
        <v>#N/A</v>
      </c>
      <c r="AC15" s="552"/>
    </row>
    <row r="16" spans="1:29" ht="12" customHeight="1" x14ac:dyDescent="0.2">
      <c r="A16" s="29"/>
      <c r="B16" s="552"/>
      <c r="C16" s="36"/>
      <c r="D16" s="25"/>
      <c r="J16" s="522" t="str">
        <f t="shared" si="1"/>
        <v/>
      </c>
      <c r="K16" s="20">
        <f t="shared" si="2"/>
        <v>0</v>
      </c>
      <c r="L16" s="20" t="str">
        <f t="shared" si="3"/>
        <v/>
      </c>
      <c r="M16" s="20" t="str">
        <f t="shared" si="4"/>
        <v/>
      </c>
      <c r="O16" s="20">
        <f t="shared" si="5"/>
        <v>0</v>
      </c>
      <c r="P16" s="20">
        <f t="shared" si="6"/>
        <v>0</v>
      </c>
      <c r="Q16" s="20" t="str">
        <f t="shared" si="7"/>
        <v/>
      </c>
      <c r="R16" s="20">
        <f t="shared" si="8"/>
        <v>0</v>
      </c>
      <c r="Z16" s="20">
        <f>'BOCES SELECT'!E9</f>
        <v>1045860</v>
      </c>
      <c r="AA16" s="20" t="e">
        <f ca="1">'BOCES SELECT'!CH9</f>
        <v>#N/A</v>
      </c>
      <c r="AC16" s="552"/>
    </row>
    <row r="17" spans="1:29" ht="12" customHeight="1" x14ac:dyDescent="0.2">
      <c r="A17" s="29"/>
      <c r="B17" s="552"/>
      <c r="C17" s="36"/>
      <c r="D17" s="25"/>
      <c r="J17" s="522" t="str">
        <f t="shared" si="1"/>
        <v/>
      </c>
      <c r="K17" s="20">
        <f t="shared" si="2"/>
        <v>0</v>
      </c>
      <c r="L17" s="20" t="str">
        <f t="shared" si="3"/>
        <v/>
      </c>
      <c r="M17" s="20" t="str">
        <f t="shared" si="4"/>
        <v/>
      </c>
      <c r="O17" s="20">
        <f t="shared" si="5"/>
        <v>0</v>
      </c>
      <c r="P17" s="20">
        <f t="shared" si="6"/>
        <v>0</v>
      </c>
      <c r="Q17" s="20" t="str">
        <f t="shared" si="7"/>
        <v/>
      </c>
      <c r="R17" s="20">
        <f t="shared" si="8"/>
        <v>0</v>
      </c>
      <c r="Z17" s="20">
        <f>'BOCES SELECT'!E10</f>
        <v>1045859</v>
      </c>
      <c r="AA17" s="20" t="e">
        <f ca="1">'BOCES SELECT'!CH10</f>
        <v>#N/A</v>
      </c>
      <c r="AC17" s="552"/>
    </row>
    <row r="18" spans="1:29" ht="12" customHeight="1" x14ac:dyDescent="0.2">
      <c r="A18" s="22"/>
      <c r="B18" s="552"/>
      <c r="C18" s="36"/>
      <c r="D18" s="25"/>
      <c r="J18" s="522" t="str">
        <f t="shared" si="1"/>
        <v/>
      </c>
      <c r="K18" s="20">
        <f t="shared" si="2"/>
        <v>0</v>
      </c>
      <c r="L18" s="20" t="str">
        <f t="shared" si="3"/>
        <v/>
      </c>
      <c r="M18" s="20" t="str">
        <f t="shared" si="4"/>
        <v/>
      </c>
      <c r="O18" s="20">
        <f t="shared" si="5"/>
        <v>0</v>
      </c>
      <c r="P18" s="20">
        <f t="shared" si="6"/>
        <v>0</v>
      </c>
      <c r="Q18" s="20" t="str">
        <f t="shared" si="7"/>
        <v/>
      </c>
      <c r="R18" s="20">
        <f t="shared" si="8"/>
        <v>0</v>
      </c>
      <c r="Z18" s="20">
        <f>'BOCES SELECT'!E11</f>
        <v>1045858</v>
      </c>
      <c r="AA18" s="20" t="e">
        <f ca="1">'BOCES SELECT'!CH11</f>
        <v>#N/A</v>
      </c>
      <c r="AC18" s="552"/>
    </row>
    <row r="19" spans="1:29" ht="12" customHeight="1" x14ac:dyDescent="0.2">
      <c r="A19" s="31"/>
      <c r="B19" s="552"/>
      <c r="C19" s="36"/>
      <c r="D19" s="25"/>
      <c r="J19" s="522" t="str">
        <f t="shared" si="1"/>
        <v/>
      </c>
      <c r="K19" s="20">
        <f t="shared" si="2"/>
        <v>0</v>
      </c>
      <c r="L19" s="20" t="str">
        <f t="shared" si="3"/>
        <v/>
      </c>
      <c r="M19" s="20" t="str">
        <f t="shared" si="4"/>
        <v/>
      </c>
      <c r="O19" s="20">
        <f t="shared" si="5"/>
        <v>0</v>
      </c>
      <c r="P19" s="20">
        <f t="shared" si="6"/>
        <v>0</v>
      </c>
      <c r="Q19" s="20" t="str">
        <f t="shared" si="7"/>
        <v/>
      </c>
      <c r="R19" s="20">
        <f t="shared" si="8"/>
        <v>0</v>
      </c>
      <c r="Z19" s="20">
        <f>'BOCES SELECT'!E12</f>
        <v>1045857</v>
      </c>
      <c r="AA19" s="20" t="e">
        <f ca="1">'BOCES SELECT'!CH12</f>
        <v>#N/A</v>
      </c>
      <c r="AC19" s="552"/>
    </row>
    <row r="20" spans="1:29" ht="12" customHeight="1" x14ac:dyDescent="0.2">
      <c r="A20" s="29"/>
      <c r="B20" s="552"/>
      <c r="C20" s="36"/>
      <c r="D20" s="25"/>
      <c r="I20" s="160"/>
      <c r="J20" s="522" t="str">
        <f t="shared" si="1"/>
        <v/>
      </c>
      <c r="K20" s="20">
        <f t="shared" si="2"/>
        <v>0</v>
      </c>
      <c r="L20" s="20" t="str">
        <f t="shared" si="3"/>
        <v/>
      </c>
      <c r="M20" s="20" t="str">
        <f t="shared" si="4"/>
        <v/>
      </c>
      <c r="O20" s="20">
        <f t="shared" si="5"/>
        <v>0</v>
      </c>
      <c r="P20" s="20">
        <f t="shared" si="6"/>
        <v>0</v>
      </c>
      <c r="Q20" s="20" t="str">
        <f t="shared" si="7"/>
        <v/>
      </c>
      <c r="R20" s="20">
        <f t="shared" si="8"/>
        <v>0</v>
      </c>
      <c r="Z20" s="20">
        <f>'BOCES SELECT'!E13</f>
        <v>1045856</v>
      </c>
      <c r="AA20" s="20" t="e">
        <f ca="1">'BOCES SELECT'!CH13</f>
        <v>#N/A</v>
      </c>
      <c r="AC20" s="552"/>
    </row>
    <row r="21" spans="1:29" ht="12" customHeight="1" x14ac:dyDescent="0.2">
      <c r="A21" s="29"/>
      <c r="B21" s="552"/>
      <c r="C21" s="36"/>
      <c r="D21" s="25"/>
      <c r="I21" s="160"/>
      <c r="J21" s="522" t="str">
        <f t="shared" si="1"/>
        <v/>
      </c>
      <c r="K21" s="20">
        <f t="shared" si="2"/>
        <v>0</v>
      </c>
      <c r="L21" s="20" t="str">
        <f t="shared" si="3"/>
        <v/>
      </c>
      <c r="M21" s="20" t="str">
        <f t="shared" si="4"/>
        <v/>
      </c>
      <c r="O21" s="20">
        <f t="shared" si="5"/>
        <v>0</v>
      </c>
      <c r="P21" s="20">
        <f t="shared" si="6"/>
        <v>0</v>
      </c>
      <c r="Q21" s="20" t="str">
        <f t="shared" si="7"/>
        <v/>
      </c>
      <c r="R21" s="20">
        <f t="shared" si="8"/>
        <v>0</v>
      </c>
      <c r="Z21" s="20">
        <f>'BOCES SELECT'!E14</f>
        <v>1045855</v>
      </c>
      <c r="AA21" s="20" t="e">
        <f ca="1">'BOCES SELECT'!CH14</f>
        <v>#N/A</v>
      </c>
      <c r="AC21" s="552"/>
    </row>
    <row r="22" spans="1:29" ht="12" customHeight="1" x14ac:dyDescent="0.2">
      <c r="A22" s="22"/>
      <c r="B22" s="552"/>
      <c r="C22" s="36"/>
      <c r="D22" s="25"/>
      <c r="I22" s="160"/>
      <c r="J22" s="522" t="str">
        <f t="shared" si="1"/>
        <v/>
      </c>
      <c r="K22" s="20">
        <f t="shared" si="2"/>
        <v>0</v>
      </c>
      <c r="L22" s="20" t="str">
        <f t="shared" si="3"/>
        <v/>
      </c>
      <c r="M22" s="20" t="str">
        <f t="shared" si="4"/>
        <v/>
      </c>
      <c r="O22" s="20">
        <f t="shared" si="5"/>
        <v>0</v>
      </c>
      <c r="P22" s="20">
        <f t="shared" si="6"/>
        <v>0</v>
      </c>
      <c r="Q22" s="20" t="str">
        <f t="shared" si="7"/>
        <v/>
      </c>
      <c r="R22" s="20">
        <f t="shared" si="8"/>
        <v>0</v>
      </c>
      <c r="Z22" s="20">
        <f>'BOCES SELECT'!E15</f>
        <v>1045854</v>
      </c>
      <c r="AA22" s="20" t="e">
        <f ca="1">'BOCES SELECT'!CH15</f>
        <v>#N/A</v>
      </c>
      <c r="AC22" s="552"/>
    </row>
    <row r="23" spans="1:29" ht="12" customHeight="1" x14ac:dyDescent="0.2">
      <c r="A23" s="26"/>
      <c r="B23" s="552"/>
      <c r="C23" s="36"/>
      <c r="D23" s="25"/>
      <c r="I23" s="160"/>
      <c r="J23" s="522" t="str">
        <f t="shared" si="1"/>
        <v/>
      </c>
      <c r="K23" s="20">
        <f t="shared" si="2"/>
        <v>0</v>
      </c>
      <c r="L23" s="20" t="str">
        <f t="shared" si="3"/>
        <v/>
      </c>
      <c r="M23" s="20" t="str">
        <f t="shared" si="4"/>
        <v/>
      </c>
      <c r="O23" s="20">
        <f t="shared" si="5"/>
        <v>0</v>
      </c>
      <c r="P23" s="20">
        <f t="shared" si="6"/>
        <v>0</v>
      </c>
      <c r="Q23" s="20" t="str">
        <f t="shared" si="7"/>
        <v/>
      </c>
      <c r="R23" s="20">
        <f t="shared" si="8"/>
        <v>0</v>
      </c>
      <c r="Z23" s="20">
        <f>'BOCES SELECT'!E16</f>
        <v>1045853</v>
      </c>
      <c r="AA23" s="20" t="e">
        <f ca="1">'BOCES SELECT'!CH16</f>
        <v>#N/A</v>
      </c>
      <c r="AC23" s="552"/>
    </row>
    <row r="24" spans="1:29" ht="12" customHeight="1" x14ac:dyDescent="0.2">
      <c r="A24" s="22"/>
      <c r="B24" s="552"/>
      <c r="C24" s="36"/>
      <c r="D24" s="25"/>
      <c r="I24" s="160"/>
      <c r="J24" s="522" t="str">
        <f t="shared" si="1"/>
        <v/>
      </c>
      <c r="K24" s="20">
        <f t="shared" si="2"/>
        <v>0</v>
      </c>
      <c r="L24" s="20" t="str">
        <f t="shared" si="3"/>
        <v/>
      </c>
      <c r="M24" s="20" t="str">
        <f t="shared" si="4"/>
        <v/>
      </c>
      <c r="O24" s="20">
        <f t="shared" si="5"/>
        <v>0</v>
      </c>
      <c r="P24" s="20">
        <f t="shared" si="6"/>
        <v>0</v>
      </c>
      <c r="Q24" s="20" t="str">
        <f t="shared" si="7"/>
        <v/>
      </c>
      <c r="R24" s="20">
        <f t="shared" si="8"/>
        <v>0</v>
      </c>
      <c r="Z24" s="20">
        <f>'BOCES SELECT'!E17</f>
        <v>1045852</v>
      </c>
      <c r="AA24" s="20" t="e">
        <f ca="1">'BOCES SELECT'!CH17</f>
        <v>#N/A</v>
      </c>
      <c r="AC24" s="552"/>
    </row>
    <row r="25" spans="1:29" ht="12" customHeight="1" x14ac:dyDescent="0.2">
      <c r="A25" s="22"/>
      <c r="B25" s="552"/>
      <c r="C25" s="36"/>
      <c r="D25" s="25"/>
      <c r="I25" s="160"/>
      <c r="J25" s="522" t="str">
        <f t="shared" si="1"/>
        <v/>
      </c>
      <c r="K25" s="20">
        <f t="shared" si="2"/>
        <v>0</v>
      </c>
      <c r="L25" s="20" t="str">
        <f t="shared" si="3"/>
        <v/>
      </c>
      <c r="M25" s="20" t="str">
        <f t="shared" si="4"/>
        <v/>
      </c>
      <c r="O25" s="20">
        <f t="shared" si="5"/>
        <v>0</v>
      </c>
      <c r="P25" s="20">
        <f t="shared" si="6"/>
        <v>0</v>
      </c>
      <c r="Q25" s="20" t="str">
        <f t="shared" si="7"/>
        <v/>
      </c>
      <c r="R25" s="20">
        <f t="shared" si="8"/>
        <v>0</v>
      </c>
      <c r="Z25" s="20">
        <f>'BOCES SELECT'!E18</f>
        <v>1045851</v>
      </c>
      <c r="AA25" s="20" t="e">
        <f ca="1">'BOCES SELECT'!CH18</f>
        <v>#N/A</v>
      </c>
      <c r="AC25" s="552"/>
    </row>
    <row r="26" spans="1:29" ht="12" customHeight="1" x14ac:dyDescent="0.2">
      <c r="A26" s="26"/>
      <c r="B26" s="552"/>
      <c r="C26" s="36"/>
      <c r="D26" s="25"/>
      <c r="I26" s="160"/>
      <c r="J26" s="522" t="str">
        <f t="shared" si="1"/>
        <v/>
      </c>
      <c r="K26" s="20">
        <f t="shared" si="2"/>
        <v>0</v>
      </c>
      <c r="L26" s="20" t="str">
        <f t="shared" si="3"/>
        <v/>
      </c>
      <c r="M26" s="20" t="str">
        <f t="shared" si="4"/>
        <v/>
      </c>
      <c r="O26" s="20">
        <f t="shared" si="5"/>
        <v>0</v>
      </c>
      <c r="P26" s="20">
        <f t="shared" si="6"/>
        <v>0</v>
      </c>
      <c r="Q26" s="20" t="str">
        <f t="shared" si="7"/>
        <v/>
      </c>
      <c r="R26" s="20">
        <f t="shared" si="8"/>
        <v>0</v>
      </c>
      <c r="Z26" s="20">
        <f>'BOCES SELECT'!E19</f>
        <v>1045850</v>
      </c>
      <c r="AA26" s="20" t="e">
        <f ca="1">'BOCES SELECT'!CH19</f>
        <v>#N/A</v>
      </c>
      <c r="AC26" s="552"/>
    </row>
    <row r="27" spans="1:29" ht="12" customHeight="1" x14ac:dyDescent="0.2">
      <c r="A27" s="26"/>
      <c r="B27" s="552"/>
      <c r="C27" s="36"/>
      <c r="D27" s="25"/>
      <c r="I27" s="160"/>
      <c r="J27" s="522" t="str">
        <f t="shared" si="1"/>
        <v/>
      </c>
      <c r="K27" s="20">
        <f t="shared" si="2"/>
        <v>0</v>
      </c>
      <c r="L27" s="20" t="str">
        <f t="shared" si="3"/>
        <v/>
      </c>
      <c r="M27" s="20" t="str">
        <f t="shared" si="4"/>
        <v/>
      </c>
      <c r="O27" s="20">
        <f t="shared" si="5"/>
        <v>0</v>
      </c>
      <c r="P27" s="20">
        <f t="shared" si="6"/>
        <v>0</v>
      </c>
      <c r="Q27" s="20" t="str">
        <f t="shared" si="7"/>
        <v/>
      </c>
      <c r="R27" s="20">
        <f t="shared" si="8"/>
        <v>0</v>
      </c>
      <c r="Z27" s="20">
        <f>'BOCES SELECT'!E20</f>
        <v>1045849</v>
      </c>
      <c r="AA27" s="20" t="e">
        <f ca="1">'BOCES SELECT'!CH20</f>
        <v>#N/A</v>
      </c>
      <c r="AC27" s="552"/>
    </row>
    <row r="28" spans="1:29" ht="12" customHeight="1" x14ac:dyDescent="0.2">
      <c r="A28" s="23"/>
      <c r="B28" s="552"/>
      <c r="C28" s="36"/>
      <c r="D28" s="25"/>
      <c r="J28" s="522" t="str">
        <f t="shared" si="1"/>
        <v/>
      </c>
      <c r="K28" s="20">
        <f t="shared" si="2"/>
        <v>0</v>
      </c>
      <c r="L28" s="20" t="str">
        <f t="shared" si="3"/>
        <v/>
      </c>
      <c r="M28" s="20" t="str">
        <f t="shared" si="4"/>
        <v/>
      </c>
      <c r="O28" s="20">
        <f t="shared" si="5"/>
        <v>0</v>
      </c>
      <c r="P28" s="20">
        <f t="shared" si="6"/>
        <v>0</v>
      </c>
      <c r="Q28" s="20" t="str">
        <f t="shared" si="7"/>
        <v/>
      </c>
      <c r="R28" s="20">
        <f t="shared" si="8"/>
        <v>0</v>
      </c>
      <c r="Z28" s="20">
        <f>'BOCES SELECT'!E21</f>
        <v>1045848</v>
      </c>
      <c r="AA28" s="20" t="e">
        <f ca="1">'BOCES SELECT'!CH21</f>
        <v>#N/A</v>
      </c>
      <c r="AC28" s="552"/>
    </row>
    <row r="29" spans="1:29" ht="12" customHeight="1" x14ac:dyDescent="0.2">
      <c r="A29" s="30"/>
      <c r="B29" s="552"/>
      <c r="C29" s="36"/>
      <c r="D29" s="25"/>
      <c r="J29" s="522" t="str">
        <f t="shared" si="1"/>
        <v/>
      </c>
      <c r="K29" s="20">
        <f t="shared" si="2"/>
        <v>0</v>
      </c>
      <c r="L29" s="20" t="str">
        <f t="shared" si="3"/>
        <v/>
      </c>
      <c r="M29" s="20" t="str">
        <f t="shared" si="4"/>
        <v/>
      </c>
      <c r="O29" s="20">
        <f t="shared" si="5"/>
        <v>0</v>
      </c>
      <c r="P29" s="20">
        <f t="shared" si="6"/>
        <v>0</v>
      </c>
      <c r="Q29" s="20" t="str">
        <f t="shared" si="7"/>
        <v/>
      </c>
      <c r="R29" s="20">
        <f t="shared" si="8"/>
        <v>0</v>
      </c>
      <c r="Z29" s="20">
        <f>'BOCES SELECT'!E22</f>
        <v>1045847</v>
      </c>
      <c r="AA29" s="20" t="e">
        <f ca="1">'BOCES SELECT'!CH22</f>
        <v>#N/A</v>
      </c>
      <c r="AC29" s="552"/>
    </row>
    <row r="30" spans="1:29" ht="12" customHeight="1" x14ac:dyDescent="0.2">
      <c r="A30" s="30"/>
      <c r="B30" s="552"/>
      <c r="C30" s="36"/>
      <c r="D30" s="25"/>
      <c r="J30" s="522" t="str">
        <f t="shared" si="1"/>
        <v/>
      </c>
      <c r="K30" s="20">
        <f t="shared" si="2"/>
        <v>0</v>
      </c>
      <c r="L30" s="20" t="str">
        <f t="shared" si="3"/>
        <v/>
      </c>
      <c r="M30" s="20" t="str">
        <f t="shared" si="4"/>
        <v/>
      </c>
      <c r="O30" s="20">
        <f t="shared" si="5"/>
        <v>0</v>
      </c>
      <c r="P30" s="20">
        <f t="shared" si="6"/>
        <v>0</v>
      </c>
      <c r="Q30" s="20" t="str">
        <f t="shared" si="7"/>
        <v/>
      </c>
      <c r="R30" s="20">
        <f t="shared" si="8"/>
        <v>0</v>
      </c>
      <c r="Z30" s="20">
        <f>'BOCES SELECT'!E23</f>
        <v>1045846</v>
      </c>
      <c r="AA30" s="20" t="e">
        <f ca="1">'BOCES SELECT'!CH23</f>
        <v>#N/A</v>
      </c>
      <c r="AC30" s="552"/>
    </row>
    <row r="31" spans="1:29" ht="12" customHeight="1" x14ac:dyDescent="0.2">
      <c r="A31" s="22"/>
      <c r="B31" s="552"/>
      <c r="C31" s="36"/>
      <c r="D31" s="25"/>
      <c r="I31" s="160"/>
      <c r="J31" s="522" t="str">
        <f t="shared" si="1"/>
        <v/>
      </c>
      <c r="K31" s="20">
        <f t="shared" si="2"/>
        <v>0</v>
      </c>
      <c r="L31" s="20" t="str">
        <f t="shared" si="3"/>
        <v/>
      </c>
      <c r="M31" s="20" t="str">
        <f t="shared" si="4"/>
        <v/>
      </c>
      <c r="O31" s="20">
        <f t="shared" si="5"/>
        <v>0</v>
      </c>
      <c r="P31" s="20">
        <f t="shared" si="6"/>
        <v>0</v>
      </c>
      <c r="Q31" s="20" t="str">
        <f t="shared" si="7"/>
        <v/>
      </c>
      <c r="R31" s="20">
        <f t="shared" si="8"/>
        <v>0</v>
      </c>
      <c r="Z31" s="20">
        <f>'BOCES SELECT'!E24</f>
        <v>1045845</v>
      </c>
      <c r="AA31" s="20" t="e">
        <f ca="1">'BOCES SELECT'!CH24</f>
        <v>#N/A</v>
      </c>
      <c r="AC31" s="552"/>
    </row>
    <row r="32" spans="1:29" ht="12" customHeight="1" x14ac:dyDescent="0.2">
      <c r="A32" s="22"/>
      <c r="B32" s="552"/>
      <c r="C32" s="36"/>
      <c r="D32" s="25"/>
      <c r="I32" s="160"/>
      <c r="J32" s="522" t="str">
        <f t="shared" si="1"/>
        <v/>
      </c>
      <c r="K32" s="20">
        <f t="shared" si="2"/>
        <v>0</v>
      </c>
      <c r="L32" s="20" t="str">
        <f t="shared" si="3"/>
        <v/>
      </c>
      <c r="M32" s="20" t="str">
        <f t="shared" si="4"/>
        <v/>
      </c>
      <c r="O32" s="20">
        <f t="shared" si="5"/>
        <v>0</v>
      </c>
      <c r="P32" s="20">
        <f t="shared" si="6"/>
        <v>0</v>
      </c>
      <c r="Q32" s="20" t="str">
        <f t="shared" si="7"/>
        <v/>
      </c>
      <c r="R32" s="20">
        <f t="shared" si="8"/>
        <v>0</v>
      </c>
      <c r="Z32" s="20">
        <f>'BOCES SELECT'!E25</f>
        <v>1045844</v>
      </c>
      <c r="AA32" s="20" t="e">
        <f ca="1">'BOCES SELECT'!CH25</f>
        <v>#N/A</v>
      </c>
      <c r="AC32" s="552"/>
    </row>
    <row r="33" spans="1:29" ht="12" customHeight="1" x14ac:dyDescent="0.2">
      <c r="A33" s="22"/>
      <c r="B33" s="552"/>
      <c r="C33" s="36"/>
      <c r="D33" s="25"/>
      <c r="I33" s="160"/>
      <c r="J33" s="522" t="str">
        <f t="shared" si="1"/>
        <v/>
      </c>
      <c r="K33" s="20">
        <f t="shared" si="2"/>
        <v>0</v>
      </c>
      <c r="L33" s="20" t="str">
        <f t="shared" si="3"/>
        <v/>
      </c>
      <c r="M33" s="20" t="str">
        <f t="shared" si="4"/>
        <v/>
      </c>
      <c r="O33" s="20">
        <f t="shared" si="5"/>
        <v>0</v>
      </c>
      <c r="P33" s="20">
        <f t="shared" si="6"/>
        <v>0</v>
      </c>
      <c r="Q33" s="20" t="str">
        <f t="shared" si="7"/>
        <v/>
      </c>
      <c r="R33" s="20">
        <f t="shared" si="8"/>
        <v>0</v>
      </c>
      <c r="Z33" s="20">
        <f>'BOCES SELECT'!E26</f>
        <v>1045843</v>
      </c>
      <c r="AA33" s="20" t="e">
        <f ca="1">'BOCES SELECT'!CH26</f>
        <v>#N/A</v>
      </c>
      <c r="AC33" s="552"/>
    </row>
    <row r="34" spans="1:29" ht="12" customHeight="1" x14ac:dyDescent="0.2">
      <c r="A34" s="22"/>
      <c r="B34" s="552"/>
      <c r="C34" s="36"/>
      <c r="D34" s="25"/>
      <c r="I34" s="160"/>
      <c r="J34" s="522" t="str">
        <f t="shared" si="1"/>
        <v/>
      </c>
      <c r="K34" s="20">
        <f t="shared" si="2"/>
        <v>0</v>
      </c>
      <c r="L34" s="20" t="str">
        <f t="shared" si="3"/>
        <v/>
      </c>
      <c r="M34" s="20" t="str">
        <f t="shared" si="4"/>
        <v/>
      </c>
      <c r="O34" s="20">
        <f t="shared" si="5"/>
        <v>0</v>
      </c>
      <c r="P34" s="20">
        <f t="shared" si="6"/>
        <v>0</v>
      </c>
      <c r="Q34" s="20" t="str">
        <f t="shared" si="7"/>
        <v/>
      </c>
      <c r="R34" s="20">
        <f t="shared" si="8"/>
        <v>0</v>
      </c>
      <c r="Z34" s="20">
        <f>'BOCES SELECT'!E27</f>
        <v>1045842</v>
      </c>
      <c r="AA34" s="20" t="e">
        <f ca="1">'BOCES SELECT'!CH27</f>
        <v>#N/A</v>
      </c>
      <c r="AC34" s="552"/>
    </row>
    <row r="35" spans="1:29" ht="12" customHeight="1" x14ac:dyDescent="0.2">
      <c r="A35" s="22"/>
      <c r="B35" s="552"/>
      <c r="C35" s="36"/>
      <c r="D35" s="25"/>
      <c r="I35" s="160"/>
      <c r="J35" s="522" t="str">
        <f t="shared" si="1"/>
        <v/>
      </c>
      <c r="K35" s="20">
        <f t="shared" si="2"/>
        <v>0</v>
      </c>
      <c r="L35" s="20" t="str">
        <f t="shared" si="3"/>
        <v/>
      </c>
      <c r="M35" s="20" t="str">
        <f t="shared" si="4"/>
        <v/>
      </c>
      <c r="O35" s="20">
        <f t="shared" si="5"/>
        <v>0</v>
      </c>
      <c r="P35" s="20">
        <f t="shared" si="6"/>
        <v>0</v>
      </c>
      <c r="Q35" s="20" t="str">
        <f t="shared" si="7"/>
        <v/>
      </c>
      <c r="R35" s="20">
        <f t="shared" si="8"/>
        <v>0</v>
      </c>
      <c r="Z35" s="20">
        <f>'BOCES SELECT'!E28</f>
        <v>1045841</v>
      </c>
      <c r="AA35" s="20" t="e">
        <f ca="1">'BOCES SELECT'!CH28</f>
        <v>#N/A</v>
      </c>
      <c r="AC35" s="552"/>
    </row>
    <row r="36" spans="1:29" ht="12" customHeight="1" x14ac:dyDescent="0.2">
      <c r="A36" s="22"/>
      <c r="B36" s="552"/>
      <c r="C36" s="36"/>
      <c r="D36" s="25"/>
      <c r="J36" s="522" t="str">
        <f t="shared" si="1"/>
        <v/>
      </c>
      <c r="K36" s="20">
        <f t="shared" si="2"/>
        <v>0</v>
      </c>
      <c r="L36" s="20" t="str">
        <f t="shared" si="3"/>
        <v/>
      </c>
      <c r="M36" s="20" t="str">
        <f t="shared" si="4"/>
        <v/>
      </c>
      <c r="O36" s="20">
        <f t="shared" si="5"/>
        <v>0</v>
      </c>
      <c r="P36" s="20">
        <f t="shared" si="6"/>
        <v>0</v>
      </c>
      <c r="Q36" s="20" t="str">
        <f t="shared" si="7"/>
        <v/>
      </c>
      <c r="R36" s="20">
        <f t="shared" si="8"/>
        <v>0</v>
      </c>
      <c r="Z36" s="20">
        <f>'BOCES SELECT'!E29</f>
        <v>1045840</v>
      </c>
      <c r="AA36" s="20" t="e">
        <f ca="1">'BOCES SELECT'!CH29</f>
        <v>#N/A</v>
      </c>
      <c r="AC36" s="552"/>
    </row>
    <row r="37" spans="1:29" ht="12" customHeight="1" x14ac:dyDescent="0.2">
      <c r="A37" s="22"/>
      <c r="B37" s="552"/>
      <c r="C37" s="36"/>
      <c r="D37" s="25"/>
      <c r="J37" s="522" t="str">
        <f t="shared" si="1"/>
        <v/>
      </c>
      <c r="K37" s="20">
        <f t="shared" si="2"/>
        <v>0</v>
      </c>
      <c r="L37" s="20" t="str">
        <f t="shared" si="3"/>
        <v/>
      </c>
      <c r="M37" s="20" t="str">
        <f t="shared" si="4"/>
        <v/>
      </c>
      <c r="O37" s="20">
        <f t="shared" si="5"/>
        <v>0</v>
      </c>
      <c r="P37" s="20">
        <f t="shared" si="6"/>
        <v>0</v>
      </c>
      <c r="Q37" s="20" t="str">
        <f t="shared" si="7"/>
        <v/>
      </c>
      <c r="R37" s="20">
        <f t="shared" si="8"/>
        <v>0</v>
      </c>
      <c r="Z37" s="20">
        <f>'BOCES SELECT'!E30</f>
        <v>1045839</v>
      </c>
      <c r="AA37" s="20" t="e">
        <f ca="1">'BOCES SELECT'!CH30</f>
        <v>#N/A</v>
      </c>
      <c r="AC37" s="552"/>
    </row>
    <row r="38" spans="1:29" ht="12" customHeight="1" x14ac:dyDescent="0.2">
      <c r="A38" s="22"/>
      <c r="B38" s="552"/>
      <c r="C38" s="36"/>
      <c r="D38" s="25"/>
      <c r="J38" s="522" t="str">
        <f t="shared" si="1"/>
        <v/>
      </c>
      <c r="K38" s="20">
        <f t="shared" si="2"/>
        <v>0</v>
      </c>
      <c r="L38" s="20" t="str">
        <f t="shared" si="3"/>
        <v/>
      </c>
      <c r="M38" s="20" t="str">
        <f t="shared" si="4"/>
        <v/>
      </c>
      <c r="O38" s="20">
        <f t="shared" si="5"/>
        <v>0</v>
      </c>
      <c r="P38" s="20">
        <f t="shared" si="6"/>
        <v>0</v>
      </c>
      <c r="Q38" s="20" t="str">
        <f t="shared" si="7"/>
        <v/>
      </c>
      <c r="R38" s="20">
        <f t="shared" si="8"/>
        <v>0</v>
      </c>
      <c r="Z38" s="20">
        <f>'BOCES SELECT'!E31</f>
        <v>1045838</v>
      </c>
      <c r="AA38" s="20" t="e">
        <f ca="1">'BOCES SELECT'!CH31</f>
        <v>#N/A</v>
      </c>
      <c r="AC38" s="552"/>
    </row>
    <row r="39" spans="1:29" ht="12" customHeight="1" x14ac:dyDescent="0.2">
      <c r="A39" s="22"/>
      <c r="B39" s="552"/>
      <c r="C39" s="36"/>
      <c r="D39" s="25"/>
      <c r="J39" s="522" t="str">
        <f t="shared" si="1"/>
        <v/>
      </c>
      <c r="K39" s="20">
        <f t="shared" si="2"/>
        <v>0</v>
      </c>
      <c r="L39" s="20" t="str">
        <f t="shared" si="3"/>
        <v/>
      </c>
      <c r="M39" s="20" t="str">
        <f t="shared" si="4"/>
        <v/>
      </c>
      <c r="O39" s="20">
        <f t="shared" si="5"/>
        <v>0</v>
      </c>
      <c r="P39" s="20">
        <f t="shared" si="6"/>
        <v>0</v>
      </c>
      <c r="Q39" s="20" t="str">
        <f t="shared" si="7"/>
        <v/>
      </c>
      <c r="R39" s="20">
        <f t="shared" si="8"/>
        <v>0</v>
      </c>
      <c r="Z39" s="20">
        <f>'BOCES SELECT'!E32</f>
        <v>1045837</v>
      </c>
      <c r="AA39" s="20" t="e">
        <f ca="1">'BOCES SELECT'!CH32</f>
        <v>#N/A</v>
      </c>
      <c r="AC39" s="552"/>
    </row>
    <row r="40" spans="1:29" ht="12" customHeight="1" x14ac:dyDescent="0.2">
      <c r="A40" s="22"/>
      <c r="B40" s="552"/>
      <c r="C40" s="36"/>
      <c r="D40" s="25"/>
      <c r="J40" s="522" t="str">
        <f t="shared" si="1"/>
        <v/>
      </c>
      <c r="K40" s="20">
        <f t="shared" si="2"/>
        <v>0</v>
      </c>
      <c r="L40" s="20" t="str">
        <f t="shared" ref="L40:L103" si="9">LEFT(H40,11)</f>
        <v/>
      </c>
      <c r="M40" s="20" t="str">
        <f t="shared" ref="M40:M103" si="10">LEFT(E40,2)</f>
        <v/>
      </c>
      <c r="O40" s="20">
        <f t="shared" ref="O40:O103" si="11">K40</f>
        <v>0</v>
      </c>
      <c r="P40" s="20">
        <f t="shared" ref="P40:P103" si="12">LEN(L40)</f>
        <v>0</v>
      </c>
      <c r="Q40" s="20" t="str">
        <f t="shared" ref="Q40:Q103" si="13">IF(LEN(L40)=11,L40,IF(LEN(L40)=10,CONCATENATE(L40," "),IF(LEN(L40)=9,CONCATENATE(L40,"  "),IF(LEN(L40)=8,CONCATENATE(L40,"   "),""))))</f>
        <v/>
      </c>
      <c r="R40" s="20">
        <f t="shared" ref="R40:R103" si="14">LEN(Q40)</f>
        <v>0</v>
      </c>
      <c r="Z40" s="20">
        <f>'BOCES SELECT'!E33</f>
        <v>1045836</v>
      </c>
      <c r="AA40" s="20" t="e">
        <f ca="1">'BOCES SELECT'!CH33</f>
        <v>#N/A</v>
      </c>
      <c r="AC40" s="552"/>
    </row>
    <row r="41" spans="1:29" ht="12" customHeight="1" x14ac:dyDescent="0.2">
      <c r="A41" s="22"/>
      <c r="B41" s="552"/>
      <c r="C41" s="36"/>
      <c r="D41" s="25"/>
      <c r="J41" s="522" t="str">
        <f t="shared" si="1"/>
        <v/>
      </c>
      <c r="K41" s="20">
        <f t="shared" si="2"/>
        <v>0</v>
      </c>
      <c r="L41" s="20" t="str">
        <f t="shared" si="9"/>
        <v/>
      </c>
      <c r="M41" s="20" t="str">
        <f t="shared" si="10"/>
        <v/>
      </c>
      <c r="O41" s="20">
        <f t="shared" si="11"/>
        <v>0</v>
      </c>
      <c r="P41" s="20">
        <f t="shared" si="12"/>
        <v>0</v>
      </c>
      <c r="Q41" s="20" t="str">
        <f t="shared" si="13"/>
        <v/>
      </c>
      <c r="R41" s="20">
        <f t="shared" si="14"/>
        <v>0</v>
      </c>
      <c r="Z41" s="20">
        <f>'BOCES SELECT'!E34</f>
        <v>1045835</v>
      </c>
      <c r="AA41" s="20" t="e">
        <f ca="1">'BOCES SELECT'!CH34</f>
        <v>#N/A</v>
      </c>
      <c r="AC41" s="552"/>
    </row>
    <row r="42" spans="1:29" ht="12" customHeight="1" x14ac:dyDescent="0.2">
      <c r="A42" s="22"/>
      <c r="B42" s="552"/>
      <c r="C42" s="36"/>
      <c r="D42" s="25"/>
      <c r="J42" s="522" t="str">
        <f t="shared" si="1"/>
        <v/>
      </c>
      <c r="K42" s="20">
        <f t="shared" si="2"/>
        <v>0</v>
      </c>
      <c r="L42" s="20" t="str">
        <f t="shared" si="9"/>
        <v/>
      </c>
      <c r="M42" s="20" t="str">
        <f t="shared" si="10"/>
        <v/>
      </c>
      <c r="O42" s="20">
        <f t="shared" si="11"/>
        <v>0</v>
      </c>
      <c r="P42" s="20">
        <f t="shared" si="12"/>
        <v>0</v>
      </c>
      <c r="Q42" s="20" t="str">
        <f t="shared" si="13"/>
        <v/>
      </c>
      <c r="R42" s="20">
        <f t="shared" si="14"/>
        <v>0</v>
      </c>
      <c r="Z42" s="20">
        <f>'BOCES SELECT'!E35</f>
        <v>1045834</v>
      </c>
      <c r="AA42" s="20" t="e">
        <f ca="1">'BOCES SELECT'!CH35</f>
        <v>#N/A</v>
      </c>
      <c r="AC42" s="552"/>
    </row>
    <row r="43" spans="1:29" ht="12" customHeight="1" x14ac:dyDescent="0.2">
      <c r="A43" s="22"/>
      <c r="B43" s="552"/>
      <c r="C43" s="36"/>
      <c r="D43" s="25"/>
      <c r="J43" s="522" t="str">
        <f t="shared" si="1"/>
        <v/>
      </c>
      <c r="K43" s="20">
        <f t="shared" si="2"/>
        <v>0</v>
      </c>
      <c r="L43" s="20" t="str">
        <f t="shared" si="9"/>
        <v/>
      </c>
      <c r="M43" s="20" t="str">
        <f t="shared" si="10"/>
        <v/>
      </c>
      <c r="O43" s="20">
        <f t="shared" si="11"/>
        <v>0</v>
      </c>
      <c r="P43" s="20">
        <f t="shared" si="12"/>
        <v>0</v>
      </c>
      <c r="Q43" s="20" t="str">
        <f t="shared" si="13"/>
        <v/>
      </c>
      <c r="R43" s="20">
        <f t="shared" si="14"/>
        <v>0</v>
      </c>
      <c r="Z43" s="20">
        <f>'BOCES SELECT'!E36</f>
        <v>1045833</v>
      </c>
      <c r="AA43" s="20" t="e">
        <f ca="1">'BOCES SELECT'!CH36</f>
        <v>#N/A</v>
      </c>
      <c r="AC43" s="552"/>
    </row>
    <row r="44" spans="1:29" ht="12" customHeight="1" x14ac:dyDescent="0.2">
      <c r="A44" s="22"/>
      <c r="B44" s="552"/>
      <c r="C44" s="36"/>
      <c r="D44" s="25"/>
      <c r="J44" s="522" t="str">
        <f t="shared" si="1"/>
        <v/>
      </c>
      <c r="K44" s="20">
        <f t="shared" si="2"/>
        <v>0</v>
      </c>
      <c r="L44" s="20" t="str">
        <f t="shared" si="9"/>
        <v/>
      </c>
      <c r="M44" s="20" t="str">
        <f t="shared" si="10"/>
        <v/>
      </c>
      <c r="O44" s="20">
        <f t="shared" si="11"/>
        <v>0</v>
      </c>
      <c r="P44" s="20">
        <f t="shared" si="12"/>
        <v>0</v>
      </c>
      <c r="Q44" s="20" t="str">
        <f t="shared" si="13"/>
        <v/>
      </c>
      <c r="R44" s="20">
        <f t="shared" si="14"/>
        <v>0</v>
      </c>
      <c r="Z44" s="20">
        <f>'BOCES SELECT'!E37</f>
        <v>1045832</v>
      </c>
      <c r="AA44" s="20" t="e">
        <f ca="1">'BOCES SELECT'!CH37</f>
        <v>#N/A</v>
      </c>
      <c r="AC44" s="552"/>
    </row>
    <row r="45" spans="1:29" ht="12" customHeight="1" x14ac:dyDescent="0.2">
      <c r="A45" s="22"/>
      <c r="B45" s="552"/>
      <c r="C45" s="36"/>
      <c r="D45" s="25"/>
      <c r="J45" s="522" t="str">
        <f t="shared" si="1"/>
        <v/>
      </c>
      <c r="K45" s="20">
        <f t="shared" si="2"/>
        <v>0</v>
      </c>
      <c r="L45" s="20" t="str">
        <f t="shared" si="9"/>
        <v/>
      </c>
      <c r="M45" s="20" t="str">
        <f t="shared" si="10"/>
        <v/>
      </c>
      <c r="O45" s="20">
        <f t="shared" si="11"/>
        <v>0</v>
      </c>
      <c r="P45" s="20">
        <f t="shared" si="12"/>
        <v>0</v>
      </c>
      <c r="Q45" s="20" t="str">
        <f t="shared" si="13"/>
        <v/>
      </c>
      <c r="R45" s="20">
        <f t="shared" si="14"/>
        <v>0</v>
      </c>
      <c r="Z45" s="20">
        <f>'BOCES SELECT'!E38</f>
        <v>1045831</v>
      </c>
      <c r="AA45" s="20" t="e">
        <f ca="1">'BOCES SELECT'!CH38</f>
        <v>#N/A</v>
      </c>
      <c r="AC45" s="552"/>
    </row>
    <row r="46" spans="1:29" ht="12" customHeight="1" x14ac:dyDescent="0.2">
      <c r="A46" s="22"/>
      <c r="B46" s="552"/>
      <c r="C46" s="36"/>
      <c r="D46" s="25"/>
      <c r="J46" s="522" t="str">
        <f t="shared" si="1"/>
        <v/>
      </c>
      <c r="K46" s="20">
        <f t="shared" si="2"/>
        <v>0</v>
      </c>
      <c r="L46" s="20" t="str">
        <f t="shared" si="9"/>
        <v/>
      </c>
      <c r="M46" s="20" t="str">
        <f t="shared" si="10"/>
        <v/>
      </c>
      <c r="O46" s="20">
        <f t="shared" si="11"/>
        <v>0</v>
      </c>
      <c r="P46" s="20">
        <f t="shared" si="12"/>
        <v>0</v>
      </c>
      <c r="Q46" s="20" t="str">
        <f t="shared" si="13"/>
        <v/>
      </c>
      <c r="R46" s="20">
        <f t="shared" si="14"/>
        <v>0</v>
      </c>
      <c r="Z46" s="20">
        <f>'BOCES SELECT'!E39</f>
        <v>1045830</v>
      </c>
      <c r="AA46" s="20" t="e">
        <f ca="1">'BOCES SELECT'!CH39</f>
        <v>#N/A</v>
      </c>
      <c r="AC46" s="552"/>
    </row>
    <row r="47" spans="1:29" ht="12" customHeight="1" x14ac:dyDescent="0.2">
      <c r="A47" s="22"/>
      <c r="B47" s="552"/>
      <c r="C47" s="36"/>
      <c r="D47" s="25"/>
      <c r="J47" s="522" t="str">
        <f t="shared" si="1"/>
        <v/>
      </c>
      <c r="K47" s="20">
        <f t="shared" si="2"/>
        <v>0</v>
      </c>
      <c r="L47" s="20" t="str">
        <f t="shared" si="9"/>
        <v/>
      </c>
      <c r="M47" s="20" t="str">
        <f t="shared" si="10"/>
        <v/>
      </c>
      <c r="O47" s="20">
        <f t="shared" si="11"/>
        <v>0</v>
      </c>
      <c r="P47" s="20">
        <f t="shared" si="12"/>
        <v>0</v>
      </c>
      <c r="Q47" s="20" t="str">
        <f t="shared" si="13"/>
        <v/>
      </c>
      <c r="R47" s="20">
        <f t="shared" si="14"/>
        <v>0</v>
      </c>
      <c r="Z47" s="20">
        <f>'BOCES SELECT'!E40</f>
        <v>1045829</v>
      </c>
      <c r="AA47" s="20" t="e">
        <f ca="1">'BOCES SELECT'!CH40</f>
        <v>#N/A</v>
      </c>
      <c r="AC47" s="552"/>
    </row>
    <row r="48" spans="1:29" ht="12" customHeight="1" x14ac:dyDescent="0.2">
      <c r="A48" s="22"/>
      <c r="B48" s="552"/>
      <c r="C48" s="36"/>
      <c r="D48" s="25"/>
      <c r="J48" s="522" t="str">
        <f t="shared" si="1"/>
        <v/>
      </c>
      <c r="K48" s="20">
        <f t="shared" si="2"/>
        <v>0</v>
      </c>
      <c r="L48" s="20" t="str">
        <f t="shared" si="9"/>
        <v/>
      </c>
      <c r="M48" s="20" t="str">
        <f t="shared" si="10"/>
        <v/>
      </c>
      <c r="O48" s="20">
        <f t="shared" si="11"/>
        <v>0</v>
      </c>
      <c r="P48" s="20">
        <f t="shared" si="12"/>
        <v>0</v>
      </c>
      <c r="Q48" s="20" t="str">
        <f t="shared" si="13"/>
        <v/>
      </c>
      <c r="R48" s="20">
        <f t="shared" si="14"/>
        <v>0</v>
      </c>
      <c r="Z48" s="20">
        <f>'BOCES SELECT'!E41</f>
        <v>1045828</v>
      </c>
      <c r="AA48" s="20" t="e">
        <f ca="1">'BOCES SELECT'!CH41</f>
        <v>#N/A</v>
      </c>
      <c r="AC48" s="552"/>
    </row>
    <row r="49" spans="1:29" ht="12" customHeight="1" x14ac:dyDescent="0.2">
      <c r="A49" s="22"/>
      <c r="B49" s="552"/>
      <c r="C49" s="36"/>
      <c r="D49" s="25"/>
      <c r="J49" s="522" t="str">
        <f t="shared" si="1"/>
        <v/>
      </c>
      <c r="K49" s="20">
        <f t="shared" si="2"/>
        <v>0</v>
      </c>
      <c r="L49" s="20" t="str">
        <f t="shared" si="9"/>
        <v/>
      </c>
      <c r="M49" s="20" t="str">
        <f t="shared" si="10"/>
        <v/>
      </c>
      <c r="O49" s="20">
        <f t="shared" si="11"/>
        <v>0</v>
      </c>
      <c r="P49" s="20">
        <f t="shared" si="12"/>
        <v>0</v>
      </c>
      <c r="Q49" s="20" t="str">
        <f t="shared" si="13"/>
        <v/>
      </c>
      <c r="R49" s="20">
        <f t="shared" si="14"/>
        <v>0</v>
      </c>
      <c r="Z49" s="20">
        <f>'BOCES SELECT'!E42</f>
        <v>1045827</v>
      </c>
      <c r="AA49" s="20" t="e">
        <f ca="1">'BOCES SELECT'!CH42</f>
        <v>#N/A</v>
      </c>
      <c r="AC49" s="552"/>
    </row>
    <row r="50" spans="1:29" ht="12" customHeight="1" x14ac:dyDescent="0.2">
      <c r="A50" s="22"/>
      <c r="B50" s="552"/>
      <c r="C50" s="36"/>
      <c r="D50" s="25"/>
      <c r="J50" s="522" t="str">
        <f t="shared" si="1"/>
        <v/>
      </c>
      <c r="K50" s="20">
        <f t="shared" si="2"/>
        <v>0</v>
      </c>
      <c r="L50" s="20" t="str">
        <f t="shared" si="9"/>
        <v/>
      </c>
      <c r="M50" s="20" t="str">
        <f t="shared" si="10"/>
        <v/>
      </c>
      <c r="O50" s="20">
        <f t="shared" si="11"/>
        <v>0</v>
      </c>
      <c r="P50" s="20">
        <f t="shared" si="12"/>
        <v>0</v>
      </c>
      <c r="Q50" s="20" t="str">
        <f t="shared" si="13"/>
        <v/>
      </c>
      <c r="R50" s="20">
        <f t="shared" si="14"/>
        <v>0</v>
      </c>
      <c r="Z50" s="20">
        <f>'BOCES SELECT'!E43</f>
        <v>1045826</v>
      </c>
      <c r="AA50" s="20" t="e">
        <f ca="1">'BOCES SELECT'!CH43</f>
        <v>#N/A</v>
      </c>
      <c r="AC50" s="552"/>
    </row>
    <row r="51" spans="1:29" ht="12" customHeight="1" x14ac:dyDescent="0.2">
      <c r="A51" s="22"/>
      <c r="B51" s="552"/>
      <c r="C51" s="36"/>
      <c r="D51" s="25"/>
      <c r="J51" s="522" t="str">
        <f t="shared" si="1"/>
        <v/>
      </c>
      <c r="K51" s="20">
        <f t="shared" si="2"/>
        <v>0</v>
      </c>
      <c r="L51" s="20" t="str">
        <f t="shared" si="9"/>
        <v/>
      </c>
      <c r="M51" s="20" t="str">
        <f t="shared" si="10"/>
        <v/>
      </c>
      <c r="O51" s="20">
        <f t="shared" si="11"/>
        <v>0</v>
      </c>
      <c r="P51" s="20">
        <f t="shared" si="12"/>
        <v>0</v>
      </c>
      <c r="Q51" s="20" t="str">
        <f t="shared" si="13"/>
        <v/>
      </c>
      <c r="R51" s="20">
        <f t="shared" si="14"/>
        <v>0</v>
      </c>
      <c r="Z51" s="20">
        <f>'BOCES SELECT'!E44</f>
        <v>1045825</v>
      </c>
      <c r="AA51" s="20" t="e">
        <f ca="1">'BOCES SELECT'!CH44</f>
        <v>#N/A</v>
      </c>
      <c r="AC51" s="552"/>
    </row>
    <row r="52" spans="1:29" ht="12" customHeight="1" x14ac:dyDescent="0.2">
      <c r="A52" s="22"/>
      <c r="B52" s="552"/>
      <c r="C52" s="36"/>
      <c r="D52" s="25"/>
      <c r="J52" s="522" t="str">
        <f t="shared" si="1"/>
        <v/>
      </c>
      <c r="K52" s="20">
        <f t="shared" si="2"/>
        <v>0</v>
      </c>
      <c r="L52" s="20" t="str">
        <f t="shared" si="9"/>
        <v/>
      </c>
      <c r="M52" s="20" t="str">
        <f t="shared" si="10"/>
        <v/>
      </c>
      <c r="O52" s="20">
        <f t="shared" si="11"/>
        <v>0</v>
      </c>
      <c r="P52" s="20">
        <f t="shared" si="12"/>
        <v>0</v>
      </c>
      <c r="Q52" s="20" t="str">
        <f t="shared" si="13"/>
        <v/>
      </c>
      <c r="R52" s="20">
        <f t="shared" si="14"/>
        <v>0</v>
      </c>
      <c r="Z52" s="20">
        <f>'BOCES SELECT'!E45</f>
        <v>1045824</v>
      </c>
      <c r="AA52" s="20" t="e">
        <f ca="1">'BOCES SELECT'!CH45</f>
        <v>#N/A</v>
      </c>
      <c r="AC52" s="552"/>
    </row>
    <row r="53" spans="1:29" ht="12" customHeight="1" x14ac:dyDescent="0.2">
      <c r="A53" s="22"/>
      <c r="B53" s="552"/>
      <c r="C53" s="36"/>
      <c r="D53" s="25"/>
      <c r="J53" s="522" t="str">
        <f t="shared" si="1"/>
        <v/>
      </c>
      <c r="K53" s="20">
        <f t="shared" si="2"/>
        <v>0</v>
      </c>
      <c r="L53" s="20" t="str">
        <f t="shared" si="9"/>
        <v/>
      </c>
      <c r="M53" s="20" t="str">
        <f t="shared" si="10"/>
        <v/>
      </c>
      <c r="O53" s="20">
        <f t="shared" si="11"/>
        <v>0</v>
      </c>
      <c r="P53" s="20">
        <f t="shared" si="12"/>
        <v>0</v>
      </c>
      <c r="Q53" s="20" t="str">
        <f t="shared" si="13"/>
        <v/>
      </c>
      <c r="R53" s="20">
        <f t="shared" si="14"/>
        <v>0</v>
      </c>
      <c r="Z53" s="20">
        <f>'BOCES SELECT'!E46</f>
        <v>1045823</v>
      </c>
      <c r="AA53" s="20" t="e">
        <f ca="1">'BOCES SELECT'!CH46</f>
        <v>#N/A</v>
      </c>
      <c r="AC53" s="552"/>
    </row>
    <row r="54" spans="1:29" ht="12" customHeight="1" x14ac:dyDescent="0.2">
      <c r="A54" s="22"/>
      <c r="B54" s="552"/>
      <c r="C54" s="36"/>
      <c r="D54" s="25"/>
      <c r="J54" s="522" t="str">
        <f t="shared" si="1"/>
        <v/>
      </c>
      <c r="K54" s="20">
        <f t="shared" si="2"/>
        <v>0</v>
      </c>
      <c r="L54" s="20" t="str">
        <f t="shared" si="9"/>
        <v/>
      </c>
      <c r="M54" s="20" t="str">
        <f t="shared" si="10"/>
        <v/>
      </c>
      <c r="O54" s="20">
        <f t="shared" si="11"/>
        <v>0</v>
      </c>
      <c r="P54" s="20">
        <f t="shared" si="12"/>
        <v>0</v>
      </c>
      <c r="Q54" s="20" t="str">
        <f t="shared" si="13"/>
        <v/>
      </c>
      <c r="R54" s="20">
        <f t="shared" si="14"/>
        <v>0</v>
      </c>
      <c r="Z54" s="20">
        <f>'BOCES SELECT'!E47</f>
        <v>1045822</v>
      </c>
      <c r="AA54" s="20" t="e">
        <f ca="1">'BOCES SELECT'!CH47</f>
        <v>#N/A</v>
      </c>
      <c r="AC54" s="552"/>
    </row>
    <row r="55" spans="1:29" ht="12" customHeight="1" x14ac:dyDescent="0.2">
      <c r="A55" s="22"/>
      <c r="B55" s="552"/>
      <c r="C55" s="36"/>
      <c r="D55" s="25"/>
      <c r="J55" s="522" t="str">
        <f t="shared" si="1"/>
        <v/>
      </c>
      <c r="K55" s="20">
        <f t="shared" si="2"/>
        <v>0</v>
      </c>
      <c r="L55" s="20" t="str">
        <f t="shared" si="9"/>
        <v/>
      </c>
      <c r="M55" s="20" t="str">
        <f t="shared" si="10"/>
        <v/>
      </c>
      <c r="O55" s="20">
        <f t="shared" si="11"/>
        <v>0</v>
      </c>
      <c r="P55" s="20">
        <f t="shared" si="12"/>
        <v>0</v>
      </c>
      <c r="Q55" s="20" t="str">
        <f t="shared" si="13"/>
        <v/>
      </c>
      <c r="R55" s="20">
        <f t="shared" si="14"/>
        <v>0</v>
      </c>
      <c r="Z55" s="20">
        <f>'BOCES SELECT'!E48</f>
        <v>1045821</v>
      </c>
      <c r="AA55" s="20" t="e">
        <f ca="1">'BOCES SELECT'!CH48</f>
        <v>#N/A</v>
      </c>
      <c r="AC55" s="552"/>
    </row>
    <row r="56" spans="1:29" ht="12" customHeight="1" x14ac:dyDescent="0.2">
      <c r="A56" s="22"/>
      <c r="B56" s="552"/>
      <c r="C56" s="36"/>
      <c r="D56" s="25"/>
      <c r="J56" s="522" t="str">
        <f t="shared" si="1"/>
        <v/>
      </c>
      <c r="K56" s="20">
        <f t="shared" si="2"/>
        <v>0</v>
      </c>
      <c r="L56" s="20" t="str">
        <f t="shared" si="9"/>
        <v/>
      </c>
      <c r="M56" s="20" t="str">
        <f t="shared" si="10"/>
        <v/>
      </c>
      <c r="O56" s="20">
        <f t="shared" si="11"/>
        <v>0</v>
      </c>
      <c r="P56" s="20">
        <f t="shared" si="12"/>
        <v>0</v>
      </c>
      <c r="Q56" s="20" t="str">
        <f t="shared" si="13"/>
        <v/>
      </c>
      <c r="R56" s="20">
        <f t="shared" si="14"/>
        <v>0</v>
      </c>
      <c r="Z56" s="20">
        <f>'BOCES SELECT'!E49</f>
        <v>1045820</v>
      </c>
      <c r="AA56" s="20" t="e">
        <f ca="1">'BOCES SELECT'!CH49</f>
        <v>#N/A</v>
      </c>
      <c r="AC56" s="552"/>
    </row>
    <row r="57" spans="1:29" ht="12" customHeight="1" x14ac:dyDescent="0.2">
      <c r="A57" s="22"/>
      <c r="B57" s="552"/>
      <c r="C57" s="36"/>
      <c r="D57" s="25"/>
      <c r="J57" s="522" t="str">
        <f t="shared" si="1"/>
        <v/>
      </c>
      <c r="K57" s="20">
        <f t="shared" si="2"/>
        <v>0</v>
      </c>
      <c r="L57" s="20" t="str">
        <f t="shared" si="9"/>
        <v/>
      </c>
      <c r="M57" s="20" t="str">
        <f t="shared" si="10"/>
        <v/>
      </c>
      <c r="O57" s="20">
        <f t="shared" si="11"/>
        <v>0</v>
      </c>
      <c r="P57" s="20">
        <f t="shared" si="12"/>
        <v>0</v>
      </c>
      <c r="Q57" s="20" t="str">
        <f t="shared" si="13"/>
        <v/>
      </c>
      <c r="R57" s="20">
        <f t="shared" si="14"/>
        <v>0</v>
      </c>
      <c r="Z57" s="20">
        <f>'BOCES SELECT'!E50</f>
        <v>1045819</v>
      </c>
      <c r="AA57" s="20" t="e">
        <f ca="1">'BOCES SELECT'!CH50</f>
        <v>#N/A</v>
      </c>
      <c r="AC57" s="552"/>
    </row>
    <row r="58" spans="1:29" ht="12" customHeight="1" x14ac:dyDescent="0.2">
      <c r="A58" s="22"/>
      <c r="B58" s="552"/>
      <c r="C58" s="36"/>
      <c r="D58" s="25"/>
      <c r="J58" s="522" t="str">
        <f t="shared" si="1"/>
        <v/>
      </c>
      <c r="K58" s="20">
        <f t="shared" si="2"/>
        <v>0</v>
      </c>
      <c r="L58" s="20" t="str">
        <f t="shared" si="9"/>
        <v/>
      </c>
      <c r="M58" s="20" t="str">
        <f t="shared" si="10"/>
        <v/>
      </c>
      <c r="O58" s="20">
        <f t="shared" si="11"/>
        <v>0</v>
      </c>
      <c r="P58" s="20">
        <f t="shared" si="12"/>
        <v>0</v>
      </c>
      <c r="Q58" s="20" t="str">
        <f t="shared" si="13"/>
        <v/>
      </c>
      <c r="R58" s="20">
        <f t="shared" si="14"/>
        <v>0</v>
      </c>
      <c r="Z58" s="20">
        <f>'BOCES SELECT'!E51</f>
        <v>1045818</v>
      </c>
      <c r="AA58" s="20" t="e">
        <f ca="1">'BOCES SELECT'!CH51</f>
        <v>#N/A</v>
      </c>
      <c r="AC58" s="552"/>
    </row>
    <row r="59" spans="1:29" ht="12" customHeight="1" x14ac:dyDescent="0.2">
      <c r="A59" s="22"/>
      <c r="B59" s="552"/>
      <c r="C59" s="36"/>
      <c r="D59" s="25"/>
      <c r="J59" s="522" t="str">
        <f t="shared" si="1"/>
        <v/>
      </c>
      <c r="K59" s="20">
        <f t="shared" si="2"/>
        <v>0</v>
      </c>
      <c r="L59" s="20" t="str">
        <f t="shared" si="9"/>
        <v/>
      </c>
      <c r="M59" s="20" t="str">
        <f t="shared" si="10"/>
        <v/>
      </c>
      <c r="O59" s="20">
        <f t="shared" si="11"/>
        <v>0</v>
      </c>
      <c r="P59" s="20">
        <f t="shared" si="12"/>
        <v>0</v>
      </c>
      <c r="Q59" s="20" t="str">
        <f t="shared" si="13"/>
        <v/>
      </c>
      <c r="R59" s="20">
        <f t="shared" si="14"/>
        <v>0</v>
      </c>
      <c r="Z59" s="20">
        <f>'BOCES SELECT'!E52</f>
        <v>1045817</v>
      </c>
      <c r="AA59" s="20" t="e">
        <f ca="1">'BOCES SELECT'!CH52</f>
        <v>#N/A</v>
      </c>
      <c r="AC59" s="552"/>
    </row>
    <row r="60" spans="1:29" ht="12" customHeight="1" x14ac:dyDescent="0.2">
      <c r="A60" s="22"/>
      <c r="B60" s="552"/>
      <c r="C60" s="36"/>
      <c r="D60" s="25"/>
      <c r="J60" s="522" t="str">
        <f t="shared" si="1"/>
        <v/>
      </c>
      <c r="K60" s="20">
        <f t="shared" si="2"/>
        <v>0</v>
      </c>
      <c r="L60" s="20" t="str">
        <f t="shared" si="9"/>
        <v/>
      </c>
      <c r="M60" s="20" t="str">
        <f t="shared" si="10"/>
        <v/>
      </c>
      <c r="O60" s="20">
        <f t="shared" si="11"/>
        <v>0</v>
      </c>
      <c r="P60" s="20">
        <f t="shared" si="12"/>
        <v>0</v>
      </c>
      <c r="Q60" s="20" t="str">
        <f t="shared" si="13"/>
        <v/>
      </c>
      <c r="R60" s="20">
        <f t="shared" si="14"/>
        <v>0</v>
      </c>
      <c r="Z60" s="20">
        <f>'BOCES SELECT'!E53</f>
        <v>1045816</v>
      </c>
      <c r="AA60" s="20" t="e">
        <f ca="1">'BOCES SELECT'!CH53</f>
        <v>#N/A</v>
      </c>
      <c r="AC60" s="552"/>
    </row>
    <row r="61" spans="1:29" ht="12" customHeight="1" x14ac:dyDescent="0.2">
      <c r="A61" s="22"/>
      <c r="B61" s="552"/>
      <c r="C61" s="36"/>
      <c r="D61" s="25"/>
      <c r="J61" s="522" t="str">
        <f t="shared" si="1"/>
        <v/>
      </c>
      <c r="K61" s="20">
        <f t="shared" si="2"/>
        <v>0</v>
      </c>
      <c r="L61" s="20" t="str">
        <f t="shared" si="9"/>
        <v/>
      </c>
      <c r="M61" s="20" t="str">
        <f t="shared" si="10"/>
        <v/>
      </c>
      <c r="O61" s="20">
        <f t="shared" si="11"/>
        <v>0</v>
      </c>
      <c r="P61" s="20">
        <f t="shared" si="12"/>
        <v>0</v>
      </c>
      <c r="Q61" s="20" t="str">
        <f t="shared" si="13"/>
        <v/>
      </c>
      <c r="R61" s="20">
        <f t="shared" si="14"/>
        <v>0</v>
      </c>
      <c r="Z61" s="20">
        <f>'BOCES SELECT'!E54</f>
        <v>1045815</v>
      </c>
      <c r="AA61" s="20" t="e">
        <f ca="1">'BOCES SELECT'!CH54</f>
        <v>#N/A</v>
      </c>
      <c r="AC61" s="552"/>
    </row>
    <row r="62" spans="1:29" ht="12" customHeight="1" x14ac:dyDescent="0.2">
      <c r="A62" s="22"/>
      <c r="B62" s="552"/>
      <c r="C62" s="36"/>
      <c r="D62" s="25"/>
      <c r="J62" s="522" t="str">
        <f t="shared" si="1"/>
        <v/>
      </c>
      <c r="K62" s="20">
        <f t="shared" si="2"/>
        <v>0</v>
      </c>
      <c r="L62" s="20" t="str">
        <f t="shared" si="9"/>
        <v/>
      </c>
      <c r="M62" s="20" t="str">
        <f t="shared" si="10"/>
        <v/>
      </c>
      <c r="O62" s="20">
        <f t="shared" si="11"/>
        <v>0</v>
      </c>
      <c r="P62" s="20">
        <f t="shared" si="12"/>
        <v>0</v>
      </c>
      <c r="Q62" s="20" t="str">
        <f t="shared" si="13"/>
        <v/>
      </c>
      <c r="R62" s="20">
        <f t="shared" si="14"/>
        <v>0</v>
      </c>
      <c r="Z62" s="20">
        <f>'BOCES SELECT'!E55</f>
        <v>1045814</v>
      </c>
      <c r="AA62" s="20" t="e">
        <f ca="1">'BOCES SELECT'!CH55</f>
        <v>#N/A</v>
      </c>
      <c r="AC62" s="552"/>
    </row>
    <row r="63" spans="1:29" ht="12" customHeight="1" x14ac:dyDescent="0.2">
      <c r="A63" s="22"/>
      <c r="B63" s="552"/>
      <c r="C63" s="36"/>
      <c r="D63" s="25"/>
      <c r="J63" s="522" t="str">
        <f t="shared" si="1"/>
        <v/>
      </c>
      <c r="K63" s="20">
        <f t="shared" si="2"/>
        <v>0</v>
      </c>
      <c r="L63" s="20" t="str">
        <f t="shared" si="9"/>
        <v/>
      </c>
      <c r="M63" s="20" t="str">
        <f t="shared" si="10"/>
        <v/>
      </c>
      <c r="O63" s="20">
        <f t="shared" si="11"/>
        <v>0</v>
      </c>
      <c r="P63" s="20">
        <f t="shared" si="12"/>
        <v>0</v>
      </c>
      <c r="Q63" s="20" t="str">
        <f t="shared" si="13"/>
        <v/>
      </c>
      <c r="R63" s="20">
        <f t="shared" si="14"/>
        <v>0</v>
      </c>
      <c r="Z63" s="20">
        <f>'BOCES SELECT'!E56</f>
        <v>1045813</v>
      </c>
      <c r="AA63" s="20" t="e">
        <f ca="1">'BOCES SELECT'!CH56</f>
        <v>#N/A</v>
      </c>
      <c r="AC63" s="552"/>
    </row>
    <row r="64" spans="1:29" ht="12" customHeight="1" x14ac:dyDescent="0.2">
      <c r="A64" s="22"/>
      <c r="B64" s="552"/>
      <c r="C64" s="36"/>
      <c r="D64" s="25"/>
      <c r="J64" s="522" t="str">
        <f t="shared" si="1"/>
        <v/>
      </c>
      <c r="K64" s="20">
        <f t="shared" si="2"/>
        <v>0</v>
      </c>
      <c r="L64" s="20" t="str">
        <f t="shared" si="9"/>
        <v/>
      </c>
      <c r="M64" s="20" t="str">
        <f t="shared" si="10"/>
        <v/>
      </c>
      <c r="O64" s="20">
        <f t="shared" si="11"/>
        <v>0</v>
      </c>
      <c r="P64" s="20">
        <f t="shared" si="12"/>
        <v>0</v>
      </c>
      <c r="Q64" s="20" t="str">
        <f t="shared" si="13"/>
        <v/>
      </c>
      <c r="R64" s="20">
        <f t="shared" si="14"/>
        <v>0</v>
      </c>
      <c r="Z64" s="20">
        <f>'BOCES SELECT'!E57</f>
        <v>1045812</v>
      </c>
      <c r="AA64" s="20" t="e">
        <f ca="1">'BOCES SELECT'!CH57</f>
        <v>#N/A</v>
      </c>
      <c r="AC64" s="552"/>
    </row>
    <row r="65" spans="1:29" ht="12" customHeight="1" x14ac:dyDescent="0.2">
      <c r="A65" s="22"/>
      <c r="B65" s="552"/>
      <c r="C65" s="36"/>
      <c r="D65" s="25"/>
      <c r="J65" s="522" t="str">
        <f t="shared" si="1"/>
        <v/>
      </c>
      <c r="K65" s="20">
        <f t="shared" si="2"/>
        <v>0</v>
      </c>
      <c r="L65" s="20" t="str">
        <f t="shared" si="9"/>
        <v/>
      </c>
      <c r="M65" s="20" t="str">
        <f t="shared" si="10"/>
        <v/>
      </c>
      <c r="O65" s="20">
        <f t="shared" si="11"/>
        <v>0</v>
      </c>
      <c r="P65" s="20">
        <f t="shared" si="12"/>
        <v>0</v>
      </c>
      <c r="Q65" s="20" t="str">
        <f t="shared" si="13"/>
        <v/>
      </c>
      <c r="R65" s="20">
        <f t="shared" si="14"/>
        <v>0</v>
      </c>
      <c r="Z65" s="20">
        <f>'BOCES SELECT'!E58</f>
        <v>1045811</v>
      </c>
      <c r="AA65" s="20" t="e">
        <f ca="1">'BOCES SELECT'!CH58</f>
        <v>#N/A</v>
      </c>
      <c r="AC65" s="552"/>
    </row>
    <row r="66" spans="1:29" ht="12" customHeight="1" x14ac:dyDescent="0.2">
      <c r="A66" s="22"/>
      <c r="B66" s="552"/>
      <c r="C66" s="36"/>
      <c r="D66" s="25"/>
      <c r="J66" s="522" t="str">
        <f t="shared" si="1"/>
        <v/>
      </c>
      <c r="K66" s="20">
        <f t="shared" si="2"/>
        <v>0</v>
      </c>
      <c r="L66" s="20" t="str">
        <f t="shared" si="9"/>
        <v/>
      </c>
      <c r="M66" s="20" t="str">
        <f t="shared" si="10"/>
        <v/>
      </c>
      <c r="O66" s="20">
        <f t="shared" si="11"/>
        <v>0</v>
      </c>
      <c r="P66" s="20">
        <f t="shared" si="12"/>
        <v>0</v>
      </c>
      <c r="Q66" s="20" t="str">
        <f t="shared" si="13"/>
        <v/>
      </c>
      <c r="R66" s="20">
        <f t="shared" si="14"/>
        <v>0</v>
      </c>
      <c r="Z66" s="20">
        <f>'BOCES SELECT'!E59</f>
        <v>1045810</v>
      </c>
      <c r="AA66" s="20" t="e">
        <f ca="1">'BOCES SELECT'!CH59</f>
        <v>#N/A</v>
      </c>
      <c r="AC66" s="552"/>
    </row>
    <row r="67" spans="1:29" ht="12" customHeight="1" x14ac:dyDescent="0.2">
      <c r="A67" s="22"/>
      <c r="B67" s="552"/>
      <c r="C67" s="36"/>
      <c r="D67" s="25"/>
      <c r="J67" s="522" t="str">
        <f t="shared" si="1"/>
        <v/>
      </c>
      <c r="K67" s="20">
        <f t="shared" si="2"/>
        <v>0</v>
      </c>
      <c r="L67" s="20" t="str">
        <f t="shared" si="9"/>
        <v/>
      </c>
      <c r="M67" s="20" t="str">
        <f t="shared" si="10"/>
        <v/>
      </c>
      <c r="O67" s="20">
        <f t="shared" si="11"/>
        <v>0</v>
      </c>
      <c r="P67" s="20">
        <f t="shared" si="12"/>
        <v>0</v>
      </c>
      <c r="Q67" s="20" t="str">
        <f t="shared" si="13"/>
        <v/>
      </c>
      <c r="R67" s="20">
        <f t="shared" si="14"/>
        <v>0</v>
      </c>
      <c r="Z67" s="20">
        <f>'BOCES SELECT'!E60</f>
        <v>1045809</v>
      </c>
      <c r="AA67" s="20" t="e">
        <f ca="1">'BOCES SELECT'!CH60</f>
        <v>#N/A</v>
      </c>
      <c r="AC67" s="552"/>
    </row>
    <row r="68" spans="1:29" ht="12" customHeight="1" x14ac:dyDescent="0.2">
      <c r="A68" s="22"/>
      <c r="B68" s="552"/>
      <c r="C68" s="36"/>
      <c r="D68" s="25"/>
      <c r="J68" s="522" t="str">
        <f t="shared" si="1"/>
        <v/>
      </c>
      <c r="K68" s="20">
        <f t="shared" si="2"/>
        <v>0</v>
      </c>
      <c r="L68" s="20" t="str">
        <f t="shared" si="9"/>
        <v/>
      </c>
      <c r="M68" s="20" t="str">
        <f t="shared" si="10"/>
        <v/>
      </c>
      <c r="O68" s="20">
        <f t="shared" si="11"/>
        <v>0</v>
      </c>
      <c r="P68" s="20">
        <f t="shared" si="12"/>
        <v>0</v>
      </c>
      <c r="Q68" s="20" t="str">
        <f t="shared" si="13"/>
        <v/>
      </c>
      <c r="R68" s="20">
        <f t="shared" si="14"/>
        <v>0</v>
      </c>
      <c r="Z68" s="20">
        <f>'BOCES SELECT'!E61</f>
        <v>1045808</v>
      </c>
      <c r="AA68" s="20" t="e">
        <f ca="1">'BOCES SELECT'!CH61</f>
        <v>#N/A</v>
      </c>
      <c r="AC68" s="552"/>
    </row>
    <row r="69" spans="1:29" ht="12" customHeight="1" x14ac:dyDescent="0.2">
      <c r="A69" s="22"/>
      <c r="B69" s="552"/>
      <c r="C69" s="36"/>
      <c r="D69" s="25"/>
      <c r="J69" s="522" t="str">
        <f t="shared" si="1"/>
        <v/>
      </c>
      <c r="K69" s="20">
        <f t="shared" si="2"/>
        <v>0</v>
      </c>
      <c r="L69" s="20" t="str">
        <f t="shared" si="9"/>
        <v/>
      </c>
      <c r="M69" s="20" t="str">
        <f t="shared" si="10"/>
        <v/>
      </c>
      <c r="O69" s="20">
        <f t="shared" si="11"/>
        <v>0</v>
      </c>
      <c r="P69" s="20">
        <f t="shared" si="12"/>
        <v>0</v>
      </c>
      <c r="Q69" s="20" t="str">
        <f t="shared" si="13"/>
        <v/>
      </c>
      <c r="R69" s="20">
        <f t="shared" si="14"/>
        <v>0</v>
      </c>
      <c r="Z69" s="20">
        <f>'BOCES SELECT'!E62</f>
        <v>1045807</v>
      </c>
      <c r="AA69" s="20" t="e">
        <f ca="1">'BOCES SELECT'!CH62</f>
        <v>#N/A</v>
      </c>
      <c r="AC69" s="552"/>
    </row>
    <row r="70" spans="1:29" ht="12" customHeight="1" x14ac:dyDescent="0.2">
      <c r="A70" s="22"/>
      <c r="B70" s="552"/>
      <c r="C70" s="36"/>
      <c r="D70" s="25"/>
      <c r="J70" s="522" t="str">
        <f t="shared" si="1"/>
        <v/>
      </c>
      <c r="K70" s="20">
        <f t="shared" si="2"/>
        <v>0</v>
      </c>
      <c r="L70" s="20" t="str">
        <f t="shared" si="9"/>
        <v/>
      </c>
      <c r="M70" s="20" t="str">
        <f t="shared" si="10"/>
        <v/>
      </c>
      <c r="O70" s="20">
        <f t="shared" si="11"/>
        <v>0</v>
      </c>
      <c r="P70" s="20">
        <f t="shared" si="12"/>
        <v>0</v>
      </c>
      <c r="Q70" s="20" t="str">
        <f t="shared" si="13"/>
        <v/>
      </c>
      <c r="R70" s="20">
        <f t="shared" si="14"/>
        <v>0</v>
      </c>
      <c r="Z70" s="20">
        <f>'BOCES SELECT'!E63</f>
        <v>1045806</v>
      </c>
      <c r="AA70" s="20" t="e">
        <f ca="1">'BOCES SELECT'!CH63</f>
        <v>#N/A</v>
      </c>
      <c r="AC70" s="552"/>
    </row>
    <row r="71" spans="1:29" ht="12" customHeight="1" x14ac:dyDescent="0.2">
      <c r="A71" s="22"/>
      <c r="B71" s="552"/>
      <c r="C71" s="36"/>
      <c r="D71" s="25"/>
      <c r="J71" s="522" t="str">
        <f t="shared" si="1"/>
        <v/>
      </c>
      <c r="K71" s="20">
        <f t="shared" si="2"/>
        <v>0</v>
      </c>
      <c r="L71" s="20" t="str">
        <f t="shared" si="9"/>
        <v/>
      </c>
      <c r="M71" s="20" t="str">
        <f t="shared" si="10"/>
        <v/>
      </c>
      <c r="O71" s="20">
        <f t="shared" si="11"/>
        <v>0</v>
      </c>
      <c r="P71" s="20">
        <f t="shared" si="12"/>
        <v>0</v>
      </c>
      <c r="Q71" s="20" t="str">
        <f t="shared" si="13"/>
        <v/>
      </c>
      <c r="R71" s="20">
        <f t="shared" si="14"/>
        <v>0</v>
      </c>
      <c r="Z71" s="20">
        <f>'BOCES SELECT'!E64</f>
        <v>1045805</v>
      </c>
      <c r="AA71" s="20" t="e">
        <f ca="1">'BOCES SELECT'!CH64</f>
        <v>#N/A</v>
      </c>
      <c r="AC71" s="552"/>
    </row>
    <row r="72" spans="1:29" ht="12" customHeight="1" x14ac:dyDescent="0.2">
      <c r="A72" s="22"/>
      <c r="B72" s="552"/>
      <c r="C72" s="36"/>
      <c r="D72" s="25"/>
      <c r="J72" s="522" t="str">
        <f t="shared" si="1"/>
        <v/>
      </c>
      <c r="K72" s="20">
        <f t="shared" si="2"/>
        <v>0</v>
      </c>
      <c r="L72" s="20" t="str">
        <f t="shared" si="9"/>
        <v/>
      </c>
      <c r="M72" s="20" t="str">
        <f t="shared" si="10"/>
        <v/>
      </c>
      <c r="O72" s="20">
        <f t="shared" si="11"/>
        <v>0</v>
      </c>
      <c r="P72" s="20">
        <f t="shared" si="12"/>
        <v>0</v>
      </c>
      <c r="Q72" s="20" t="str">
        <f t="shared" si="13"/>
        <v/>
      </c>
      <c r="R72" s="20">
        <f t="shared" si="14"/>
        <v>0</v>
      </c>
      <c r="Z72" s="20">
        <f>'BOCES SELECT'!E65</f>
        <v>1045804</v>
      </c>
      <c r="AA72" s="20" t="e">
        <f ca="1">'BOCES SELECT'!CH65</f>
        <v>#N/A</v>
      </c>
      <c r="AC72" s="552"/>
    </row>
    <row r="73" spans="1:29" ht="12" customHeight="1" x14ac:dyDescent="0.2">
      <c r="A73" s="22"/>
      <c r="B73" s="552"/>
      <c r="C73" s="36"/>
      <c r="D73" s="25"/>
      <c r="J73" s="522" t="str">
        <f t="shared" si="1"/>
        <v/>
      </c>
      <c r="K73" s="20">
        <f t="shared" si="2"/>
        <v>0</v>
      </c>
      <c r="L73" s="20" t="str">
        <f t="shared" si="9"/>
        <v/>
      </c>
      <c r="M73" s="20" t="str">
        <f t="shared" si="10"/>
        <v/>
      </c>
      <c r="O73" s="20">
        <f t="shared" si="11"/>
        <v>0</v>
      </c>
      <c r="P73" s="20">
        <f t="shared" si="12"/>
        <v>0</v>
      </c>
      <c r="Q73" s="20" t="str">
        <f t="shared" si="13"/>
        <v/>
      </c>
      <c r="R73" s="20">
        <f t="shared" si="14"/>
        <v>0</v>
      </c>
      <c r="Z73" s="20">
        <f>'BOCES SELECT'!E66</f>
        <v>1045803</v>
      </c>
      <c r="AA73" s="20" t="e">
        <f ca="1">'BOCES SELECT'!CH66</f>
        <v>#N/A</v>
      </c>
      <c r="AC73" s="552"/>
    </row>
    <row r="74" spans="1:29" ht="12" customHeight="1" x14ac:dyDescent="0.2">
      <c r="A74" s="22"/>
      <c r="B74" s="552"/>
      <c r="C74" s="36"/>
      <c r="D74" s="25"/>
      <c r="J74" s="522" t="str">
        <f t="shared" si="1"/>
        <v/>
      </c>
      <c r="K74" s="20">
        <f t="shared" si="2"/>
        <v>0</v>
      </c>
      <c r="L74" s="20" t="str">
        <f t="shared" si="9"/>
        <v/>
      </c>
      <c r="M74" s="20" t="str">
        <f t="shared" si="10"/>
        <v/>
      </c>
      <c r="O74" s="20">
        <f t="shared" si="11"/>
        <v>0</v>
      </c>
      <c r="P74" s="20">
        <f t="shared" si="12"/>
        <v>0</v>
      </c>
      <c r="Q74" s="20" t="str">
        <f t="shared" si="13"/>
        <v/>
      </c>
      <c r="R74" s="20">
        <f t="shared" si="14"/>
        <v>0</v>
      </c>
      <c r="Z74" s="20">
        <f>'BOCES SELECT'!E67</f>
        <v>1045802</v>
      </c>
      <c r="AA74" s="20" t="e">
        <f ca="1">'BOCES SELECT'!CH67</f>
        <v>#N/A</v>
      </c>
      <c r="AC74" s="552"/>
    </row>
    <row r="75" spans="1:29" ht="12" customHeight="1" x14ac:dyDescent="0.2">
      <c r="A75" s="22"/>
      <c r="B75" s="552"/>
      <c r="C75" s="36"/>
      <c r="D75" s="25"/>
      <c r="J75" s="522" t="str">
        <f t="shared" ref="J75:J138" si="15">IF(K75=K74,"",SUMIF(K:K,K75,I:I))</f>
        <v/>
      </c>
      <c r="K75" s="20">
        <f t="shared" si="2"/>
        <v>0</v>
      </c>
      <c r="L75" s="20" t="str">
        <f t="shared" si="9"/>
        <v/>
      </c>
      <c r="M75" s="20" t="str">
        <f t="shared" si="10"/>
        <v/>
      </c>
      <c r="O75" s="20">
        <f t="shared" si="11"/>
        <v>0</v>
      </c>
      <c r="P75" s="20">
        <f t="shared" si="12"/>
        <v>0</v>
      </c>
      <c r="Q75" s="20" t="str">
        <f t="shared" si="13"/>
        <v/>
      </c>
      <c r="R75" s="20">
        <f t="shared" si="14"/>
        <v>0</v>
      </c>
      <c r="Z75" s="20">
        <f>'BOCES SELECT'!E68</f>
        <v>1045801</v>
      </c>
      <c r="AA75" s="20" t="e">
        <f ca="1">'BOCES SELECT'!CH68</f>
        <v>#N/A</v>
      </c>
      <c r="AC75" s="552"/>
    </row>
    <row r="76" spans="1:29" ht="12" customHeight="1" x14ac:dyDescent="0.2">
      <c r="A76" s="22"/>
      <c r="B76" s="552"/>
      <c r="C76" s="36"/>
      <c r="D76" s="25"/>
      <c r="J76" s="522" t="str">
        <f t="shared" si="15"/>
        <v/>
      </c>
      <c r="K76" s="20">
        <f t="shared" ref="K76:K139" si="16">IF(ISBLANK(A76),K75,A76)</f>
        <v>0</v>
      </c>
      <c r="L76" s="20" t="str">
        <f t="shared" si="9"/>
        <v/>
      </c>
      <c r="M76" s="20" t="str">
        <f t="shared" si="10"/>
        <v/>
      </c>
      <c r="O76" s="20">
        <f t="shared" si="11"/>
        <v>0</v>
      </c>
      <c r="P76" s="20">
        <f t="shared" si="12"/>
        <v>0</v>
      </c>
      <c r="Q76" s="20" t="str">
        <f t="shared" si="13"/>
        <v/>
      </c>
      <c r="R76" s="20">
        <f t="shared" si="14"/>
        <v>0</v>
      </c>
      <c r="Z76" s="20">
        <f>'BOCES SELECT'!E69</f>
        <v>1045800</v>
      </c>
      <c r="AA76" s="20" t="e">
        <f ca="1">'BOCES SELECT'!CH69</f>
        <v>#N/A</v>
      </c>
      <c r="AC76" s="552"/>
    </row>
    <row r="77" spans="1:29" ht="12" customHeight="1" x14ac:dyDescent="0.2">
      <c r="A77" s="22"/>
      <c r="B77" s="552"/>
      <c r="C77" s="36"/>
      <c r="D77" s="25"/>
      <c r="J77" s="522" t="str">
        <f t="shared" si="15"/>
        <v/>
      </c>
      <c r="K77" s="20">
        <f t="shared" si="16"/>
        <v>0</v>
      </c>
      <c r="L77" s="20" t="str">
        <f t="shared" si="9"/>
        <v/>
      </c>
      <c r="M77" s="20" t="str">
        <f t="shared" si="10"/>
        <v/>
      </c>
      <c r="O77" s="20">
        <f t="shared" si="11"/>
        <v>0</v>
      </c>
      <c r="P77" s="20">
        <f t="shared" si="12"/>
        <v>0</v>
      </c>
      <c r="Q77" s="20" t="str">
        <f t="shared" si="13"/>
        <v/>
      </c>
      <c r="R77" s="20">
        <f t="shared" si="14"/>
        <v>0</v>
      </c>
      <c r="Z77" s="20">
        <f>'BOCES SELECT'!E70</f>
        <v>1045799</v>
      </c>
      <c r="AA77" s="20" t="e">
        <f ca="1">'BOCES SELECT'!CH70</f>
        <v>#N/A</v>
      </c>
      <c r="AC77" s="552"/>
    </row>
    <row r="78" spans="1:29" ht="12" customHeight="1" x14ac:dyDescent="0.2">
      <c r="A78" s="22"/>
      <c r="B78" s="552"/>
      <c r="C78" s="36"/>
      <c r="D78" s="25"/>
      <c r="J78" s="522" t="str">
        <f t="shared" si="15"/>
        <v/>
      </c>
      <c r="K78" s="20">
        <f t="shared" si="16"/>
        <v>0</v>
      </c>
      <c r="L78" s="20" t="str">
        <f t="shared" si="9"/>
        <v/>
      </c>
      <c r="M78" s="20" t="str">
        <f t="shared" si="10"/>
        <v/>
      </c>
      <c r="O78" s="20">
        <f t="shared" si="11"/>
        <v>0</v>
      </c>
      <c r="P78" s="20">
        <f t="shared" si="12"/>
        <v>0</v>
      </c>
      <c r="Q78" s="20" t="str">
        <f t="shared" si="13"/>
        <v/>
      </c>
      <c r="R78" s="20">
        <f t="shared" si="14"/>
        <v>0</v>
      </c>
      <c r="Z78" s="20">
        <f>'BOCES SELECT'!E71</f>
        <v>1045798</v>
      </c>
      <c r="AA78" s="20" t="e">
        <f ca="1">'BOCES SELECT'!CH71</f>
        <v>#N/A</v>
      </c>
      <c r="AC78" s="552"/>
    </row>
    <row r="79" spans="1:29" ht="12" customHeight="1" x14ac:dyDescent="0.2">
      <c r="A79" s="22"/>
      <c r="B79" s="552"/>
      <c r="C79" s="36"/>
      <c r="D79" s="25"/>
      <c r="J79" s="522" t="str">
        <f t="shared" si="15"/>
        <v/>
      </c>
      <c r="K79" s="20">
        <f t="shared" si="16"/>
        <v>0</v>
      </c>
      <c r="L79" s="20" t="str">
        <f t="shared" si="9"/>
        <v/>
      </c>
      <c r="M79" s="20" t="str">
        <f t="shared" si="10"/>
        <v/>
      </c>
      <c r="O79" s="20">
        <f t="shared" si="11"/>
        <v>0</v>
      </c>
      <c r="P79" s="20">
        <f t="shared" si="12"/>
        <v>0</v>
      </c>
      <c r="Q79" s="20" t="str">
        <f t="shared" si="13"/>
        <v/>
      </c>
      <c r="R79" s="20">
        <f t="shared" si="14"/>
        <v>0</v>
      </c>
      <c r="Z79" s="20">
        <f>'BOCES SELECT'!E72</f>
        <v>1045797</v>
      </c>
      <c r="AA79" s="20" t="e">
        <f ca="1">'BOCES SELECT'!CH72</f>
        <v>#N/A</v>
      </c>
      <c r="AC79" s="552"/>
    </row>
    <row r="80" spans="1:29" ht="12" customHeight="1" x14ac:dyDescent="0.2">
      <c r="A80" s="22"/>
      <c r="B80" s="552"/>
      <c r="C80" s="36"/>
      <c r="D80" s="25"/>
      <c r="J80" s="522" t="str">
        <f t="shared" si="15"/>
        <v/>
      </c>
      <c r="K80" s="20">
        <f t="shared" si="16"/>
        <v>0</v>
      </c>
      <c r="L80" s="20" t="str">
        <f t="shared" si="9"/>
        <v/>
      </c>
      <c r="M80" s="20" t="str">
        <f t="shared" si="10"/>
        <v/>
      </c>
      <c r="O80" s="20">
        <f t="shared" si="11"/>
        <v>0</v>
      </c>
      <c r="P80" s="20">
        <f t="shared" si="12"/>
        <v>0</v>
      </c>
      <c r="Q80" s="20" t="str">
        <f t="shared" si="13"/>
        <v/>
      </c>
      <c r="R80" s="20">
        <f t="shared" si="14"/>
        <v>0</v>
      </c>
      <c r="Z80" s="20">
        <f>'BOCES SELECT'!E73</f>
        <v>1045796</v>
      </c>
      <c r="AA80" s="20" t="e">
        <f ca="1">'BOCES SELECT'!CH73</f>
        <v>#N/A</v>
      </c>
      <c r="AC80" s="552"/>
    </row>
    <row r="81" spans="1:29" ht="12" customHeight="1" x14ac:dyDescent="0.2">
      <c r="A81" s="22"/>
      <c r="B81" s="552"/>
      <c r="C81" s="36"/>
      <c r="D81" s="25"/>
      <c r="J81" s="522" t="str">
        <f t="shared" si="15"/>
        <v/>
      </c>
      <c r="K81" s="20">
        <f t="shared" si="16"/>
        <v>0</v>
      </c>
      <c r="L81" s="20" t="str">
        <f t="shared" si="9"/>
        <v/>
      </c>
      <c r="M81" s="20" t="str">
        <f t="shared" si="10"/>
        <v/>
      </c>
      <c r="O81" s="20">
        <f t="shared" si="11"/>
        <v>0</v>
      </c>
      <c r="P81" s="20">
        <f t="shared" si="12"/>
        <v>0</v>
      </c>
      <c r="Q81" s="20" t="str">
        <f t="shared" si="13"/>
        <v/>
      </c>
      <c r="R81" s="20">
        <f t="shared" si="14"/>
        <v>0</v>
      </c>
      <c r="Z81" s="20">
        <f>'BOCES SELECT'!E74</f>
        <v>1045795</v>
      </c>
      <c r="AA81" s="20" t="e">
        <f ca="1">'BOCES SELECT'!CH74</f>
        <v>#N/A</v>
      </c>
      <c r="AC81" s="552"/>
    </row>
    <row r="82" spans="1:29" ht="12" customHeight="1" x14ac:dyDescent="0.2">
      <c r="A82" s="22"/>
      <c r="B82" s="552"/>
      <c r="C82" s="36"/>
      <c r="D82" s="25"/>
      <c r="J82" s="522" t="str">
        <f t="shared" si="15"/>
        <v/>
      </c>
      <c r="K82" s="20">
        <f t="shared" si="16"/>
        <v>0</v>
      </c>
      <c r="L82" s="20" t="str">
        <f t="shared" si="9"/>
        <v/>
      </c>
      <c r="M82" s="20" t="str">
        <f t="shared" si="10"/>
        <v/>
      </c>
      <c r="O82" s="20">
        <f t="shared" si="11"/>
        <v>0</v>
      </c>
      <c r="P82" s="20">
        <f t="shared" si="12"/>
        <v>0</v>
      </c>
      <c r="Q82" s="20" t="str">
        <f t="shared" si="13"/>
        <v/>
      </c>
      <c r="R82" s="20">
        <f t="shared" si="14"/>
        <v>0</v>
      </c>
      <c r="Z82" s="20">
        <f>'BOCES SELECT'!E75</f>
        <v>1045794</v>
      </c>
      <c r="AA82" s="20" t="e">
        <f ca="1">'BOCES SELECT'!CH75</f>
        <v>#N/A</v>
      </c>
      <c r="AC82" s="552"/>
    </row>
    <row r="83" spans="1:29" ht="12" customHeight="1" x14ac:dyDescent="0.2">
      <c r="A83" s="22"/>
      <c r="B83" s="552"/>
      <c r="C83" s="36"/>
      <c r="D83" s="25"/>
      <c r="J83" s="522" t="str">
        <f t="shared" si="15"/>
        <v/>
      </c>
      <c r="K83" s="20">
        <f t="shared" si="16"/>
        <v>0</v>
      </c>
      <c r="L83" s="20" t="str">
        <f t="shared" si="9"/>
        <v/>
      </c>
      <c r="M83" s="20" t="str">
        <f t="shared" si="10"/>
        <v/>
      </c>
      <c r="O83" s="20">
        <f t="shared" si="11"/>
        <v>0</v>
      </c>
      <c r="P83" s="20">
        <f t="shared" si="12"/>
        <v>0</v>
      </c>
      <c r="Q83" s="20" t="str">
        <f t="shared" si="13"/>
        <v/>
      </c>
      <c r="R83" s="20">
        <f t="shared" si="14"/>
        <v>0</v>
      </c>
      <c r="Z83" s="20">
        <f>'BOCES SELECT'!E76</f>
        <v>1045793</v>
      </c>
      <c r="AA83" s="20" t="e">
        <f ca="1">'BOCES SELECT'!CH76</f>
        <v>#N/A</v>
      </c>
      <c r="AC83" s="552"/>
    </row>
    <row r="84" spans="1:29" ht="12" customHeight="1" x14ac:dyDescent="0.2">
      <c r="A84" s="22"/>
      <c r="B84" s="552"/>
      <c r="C84" s="36"/>
      <c r="D84" s="25"/>
      <c r="J84" s="522" t="str">
        <f t="shared" si="15"/>
        <v/>
      </c>
      <c r="K84" s="20">
        <f t="shared" si="16"/>
        <v>0</v>
      </c>
      <c r="L84" s="20" t="str">
        <f t="shared" si="9"/>
        <v/>
      </c>
      <c r="M84" s="20" t="str">
        <f t="shared" si="10"/>
        <v/>
      </c>
      <c r="O84" s="20">
        <f t="shared" si="11"/>
        <v>0</v>
      </c>
      <c r="P84" s="20">
        <f t="shared" si="12"/>
        <v>0</v>
      </c>
      <c r="Q84" s="20" t="str">
        <f t="shared" si="13"/>
        <v/>
      </c>
      <c r="R84" s="20">
        <f t="shared" si="14"/>
        <v>0</v>
      </c>
      <c r="Z84" s="20">
        <f>'BOCES SELECT'!E77</f>
        <v>1045792</v>
      </c>
      <c r="AA84" s="20" t="e">
        <f ca="1">'BOCES SELECT'!CH77</f>
        <v>#N/A</v>
      </c>
      <c r="AC84" s="552"/>
    </row>
    <row r="85" spans="1:29" ht="12" customHeight="1" x14ac:dyDescent="0.2">
      <c r="A85" s="22"/>
      <c r="B85" s="552"/>
      <c r="C85" s="36"/>
      <c r="D85" s="25"/>
      <c r="J85" s="522" t="str">
        <f t="shared" si="15"/>
        <v/>
      </c>
      <c r="K85" s="20">
        <f t="shared" si="16"/>
        <v>0</v>
      </c>
      <c r="L85" s="20" t="str">
        <f t="shared" si="9"/>
        <v/>
      </c>
      <c r="M85" s="20" t="str">
        <f t="shared" si="10"/>
        <v/>
      </c>
      <c r="O85" s="20">
        <f t="shared" si="11"/>
        <v>0</v>
      </c>
      <c r="P85" s="20">
        <f t="shared" si="12"/>
        <v>0</v>
      </c>
      <c r="Q85" s="20" t="str">
        <f t="shared" si="13"/>
        <v/>
      </c>
      <c r="R85" s="20">
        <f t="shared" si="14"/>
        <v>0</v>
      </c>
      <c r="Z85" s="20">
        <f>'BOCES SELECT'!E78</f>
        <v>1045791</v>
      </c>
      <c r="AA85" s="20" t="e">
        <f ca="1">'BOCES SELECT'!CH78</f>
        <v>#N/A</v>
      </c>
      <c r="AC85" s="552"/>
    </row>
    <row r="86" spans="1:29" ht="12" customHeight="1" x14ac:dyDescent="0.2">
      <c r="A86" s="22"/>
      <c r="B86" s="552"/>
      <c r="C86" s="36"/>
      <c r="D86" s="25"/>
      <c r="J86" s="522" t="str">
        <f t="shared" si="15"/>
        <v/>
      </c>
      <c r="K86" s="20">
        <f t="shared" si="16"/>
        <v>0</v>
      </c>
      <c r="L86" s="20" t="str">
        <f t="shared" si="9"/>
        <v/>
      </c>
      <c r="M86" s="20" t="str">
        <f t="shared" si="10"/>
        <v/>
      </c>
      <c r="O86" s="20">
        <f t="shared" si="11"/>
        <v>0</v>
      </c>
      <c r="P86" s="20">
        <f t="shared" si="12"/>
        <v>0</v>
      </c>
      <c r="Q86" s="20" t="str">
        <f t="shared" si="13"/>
        <v/>
      </c>
      <c r="R86" s="20">
        <f t="shared" si="14"/>
        <v>0</v>
      </c>
      <c r="Z86" s="20">
        <f>'BOCES SELECT'!E79</f>
        <v>1045790</v>
      </c>
      <c r="AA86" s="20" t="e">
        <f ca="1">'BOCES SELECT'!CH79</f>
        <v>#N/A</v>
      </c>
      <c r="AC86" s="552"/>
    </row>
    <row r="87" spans="1:29" ht="12" customHeight="1" x14ac:dyDescent="0.2">
      <c r="A87" s="22"/>
      <c r="B87" s="552"/>
      <c r="C87" s="36"/>
      <c r="D87" s="25"/>
      <c r="J87" s="522" t="str">
        <f t="shared" si="15"/>
        <v/>
      </c>
      <c r="K87" s="20">
        <f t="shared" si="16"/>
        <v>0</v>
      </c>
      <c r="L87" s="20" t="str">
        <f t="shared" si="9"/>
        <v/>
      </c>
      <c r="M87" s="20" t="str">
        <f t="shared" si="10"/>
        <v/>
      </c>
      <c r="O87" s="20">
        <f t="shared" si="11"/>
        <v>0</v>
      </c>
      <c r="P87" s="20">
        <f t="shared" si="12"/>
        <v>0</v>
      </c>
      <c r="Q87" s="20" t="str">
        <f t="shared" si="13"/>
        <v/>
      </c>
      <c r="R87" s="20">
        <f t="shared" si="14"/>
        <v>0</v>
      </c>
      <c r="Z87" s="20">
        <f>'BOCES SELECT'!E80</f>
        <v>1045789</v>
      </c>
      <c r="AA87" s="20" t="e">
        <f ca="1">'BOCES SELECT'!CH80</f>
        <v>#N/A</v>
      </c>
      <c r="AC87" s="552"/>
    </row>
    <row r="88" spans="1:29" ht="12" customHeight="1" x14ac:dyDescent="0.2">
      <c r="A88" s="22"/>
      <c r="B88" s="552"/>
      <c r="C88" s="36"/>
      <c r="D88" s="25"/>
      <c r="J88" s="522" t="str">
        <f t="shared" si="15"/>
        <v/>
      </c>
      <c r="K88" s="20">
        <f t="shared" si="16"/>
        <v>0</v>
      </c>
      <c r="L88" s="20" t="str">
        <f t="shared" si="9"/>
        <v/>
      </c>
      <c r="M88" s="20" t="str">
        <f t="shared" si="10"/>
        <v/>
      </c>
      <c r="O88" s="20">
        <f t="shared" si="11"/>
        <v>0</v>
      </c>
      <c r="P88" s="20">
        <f t="shared" si="12"/>
        <v>0</v>
      </c>
      <c r="Q88" s="20" t="str">
        <f t="shared" si="13"/>
        <v/>
      </c>
      <c r="R88" s="20">
        <f t="shared" si="14"/>
        <v>0</v>
      </c>
      <c r="Z88" s="20">
        <f>'BOCES SELECT'!E81</f>
        <v>1045788</v>
      </c>
      <c r="AA88" s="20" t="e">
        <f ca="1">'BOCES SELECT'!CH81</f>
        <v>#N/A</v>
      </c>
      <c r="AC88" s="552"/>
    </row>
    <row r="89" spans="1:29" ht="12" customHeight="1" x14ac:dyDescent="0.2">
      <c r="A89" s="22"/>
      <c r="B89" s="552"/>
      <c r="C89" s="36"/>
      <c r="D89" s="25"/>
      <c r="J89" s="522" t="str">
        <f t="shared" si="15"/>
        <v/>
      </c>
      <c r="K89" s="20">
        <f t="shared" si="16"/>
        <v>0</v>
      </c>
      <c r="L89" s="20" t="str">
        <f t="shared" si="9"/>
        <v/>
      </c>
      <c r="M89" s="20" t="str">
        <f t="shared" si="10"/>
        <v/>
      </c>
      <c r="O89" s="20">
        <f t="shared" si="11"/>
        <v>0</v>
      </c>
      <c r="P89" s="20">
        <f t="shared" si="12"/>
        <v>0</v>
      </c>
      <c r="Q89" s="20" t="str">
        <f t="shared" si="13"/>
        <v/>
      </c>
      <c r="R89" s="20">
        <f t="shared" si="14"/>
        <v>0</v>
      </c>
      <c r="Z89" s="20">
        <f>'BOCES SELECT'!E82</f>
        <v>1045787</v>
      </c>
      <c r="AA89" s="20" t="e">
        <f ca="1">'BOCES SELECT'!CH82</f>
        <v>#N/A</v>
      </c>
      <c r="AC89" s="552"/>
    </row>
    <row r="90" spans="1:29" ht="12" customHeight="1" x14ac:dyDescent="0.2">
      <c r="A90" s="22"/>
      <c r="B90" s="552"/>
      <c r="C90" s="36"/>
      <c r="D90" s="25"/>
      <c r="J90" s="522" t="str">
        <f t="shared" si="15"/>
        <v/>
      </c>
      <c r="K90" s="20">
        <f t="shared" si="16"/>
        <v>0</v>
      </c>
      <c r="L90" s="20" t="str">
        <f t="shared" si="9"/>
        <v/>
      </c>
      <c r="M90" s="20" t="str">
        <f t="shared" si="10"/>
        <v/>
      </c>
      <c r="O90" s="20">
        <f t="shared" si="11"/>
        <v>0</v>
      </c>
      <c r="P90" s="20">
        <f t="shared" si="12"/>
        <v>0</v>
      </c>
      <c r="Q90" s="20" t="str">
        <f t="shared" si="13"/>
        <v/>
      </c>
      <c r="R90" s="20">
        <f t="shared" si="14"/>
        <v>0</v>
      </c>
      <c r="Z90" s="20">
        <f>'BOCES SELECT'!E83</f>
        <v>1045786</v>
      </c>
      <c r="AA90" s="20" t="e">
        <f ca="1">'BOCES SELECT'!CH83</f>
        <v>#N/A</v>
      </c>
      <c r="AC90" s="552"/>
    </row>
    <row r="91" spans="1:29" ht="12" customHeight="1" x14ac:dyDescent="0.2">
      <c r="A91" s="22"/>
      <c r="B91" s="552"/>
      <c r="C91" s="36"/>
      <c r="D91" s="25"/>
      <c r="J91" s="522" t="str">
        <f t="shared" si="15"/>
        <v/>
      </c>
      <c r="K91" s="20">
        <f t="shared" si="16"/>
        <v>0</v>
      </c>
      <c r="L91" s="20" t="str">
        <f t="shared" si="9"/>
        <v/>
      </c>
      <c r="M91" s="20" t="str">
        <f t="shared" si="10"/>
        <v/>
      </c>
      <c r="O91" s="20">
        <f t="shared" si="11"/>
        <v>0</v>
      </c>
      <c r="P91" s="20">
        <f t="shared" si="12"/>
        <v>0</v>
      </c>
      <c r="Q91" s="20" t="str">
        <f t="shared" si="13"/>
        <v/>
      </c>
      <c r="R91" s="20">
        <f t="shared" si="14"/>
        <v>0</v>
      </c>
      <c r="Z91" s="20">
        <f>'BOCES SELECT'!E84</f>
        <v>1045785</v>
      </c>
      <c r="AA91" s="20" t="e">
        <f ca="1">'BOCES SELECT'!CH84</f>
        <v>#N/A</v>
      </c>
      <c r="AC91" s="552"/>
    </row>
    <row r="92" spans="1:29" ht="12" customHeight="1" x14ac:dyDescent="0.2">
      <c r="A92" s="22"/>
      <c r="B92" s="552"/>
      <c r="C92" s="36"/>
      <c r="D92" s="25"/>
      <c r="J92" s="522" t="str">
        <f t="shared" si="15"/>
        <v/>
      </c>
      <c r="K92" s="20">
        <f t="shared" si="16"/>
        <v>0</v>
      </c>
      <c r="L92" s="20" t="str">
        <f t="shared" si="9"/>
        <v/>
      </c>
      <c r="M92" s="20" t="str">
        <f t="shared" si="10"/>
        <v/>
      </c>
      <c r="O92" s="20">
        <f t="shared" si="11"/>
        <v>0</v>
      </c>
      <c r="P92" s="20">
        <f t="shared" si="12"/>
        <v>0</v>
      </c>
      <c r="Q92" s="20" t="str">
        <f t="shared" si="13"/>
        <v/>
      </c>
      <c r="R92" s="20">
        <f t="shared" si="14"/>
        <v>0</v>
      </c>
      <c r="Z92" s="20">
        <f>'BOCES SELECT'!E85</f>
        <v>1045784</v>
      </c>
      <c r="AA92" s="20" t="e">
        <f ca="1">'BOCES SELECT'!CH85</f>
        <v>#N/A</v>
      </c>
      <c r="AC92" s="552"/>
    </row>
    <row r="93" spans="1:29" ht="12" customHeight="1" x14ac:dyDescent="0.2">
      <c r="A93" s="22"/>
      <c r="B93" s="552"/>
      <c r="C93" s="36"/>
      <c r="D93" s="25"/>
      <c r="J93" s="522" t="str">
        <f t="shared" si="15"/>
        <v/>
      </c>
      <c r="K93" s="20">
        <f t="shared" si="16"/>
        <v>0</v>
      </c>
      <c r="L93" s="20" t="str">
        <f t="shared" si="9"/>
        <v/>
      </c>
      <c r="M93" s="20" t="str">
        <f t="shared" si="10"/>
        <v/>
      </c>
      <c r="O93" s="20">
        <f t="shared" si="11"/>
        <v>0</v>
      </c>
      <c r="P93" s="20">
        <f t="shared" si="12"/>
        <v>0</v>
      </c>
      <c r="Q93" s="20" t="str">
        <f t="shared" si="13"/>
        <v/>
      </c>
      <c r="R93" s="20">
        <f t="shared" si="14"/>
        <v>0</v>
      </c>
      <c r="Z93" s="20">
        <f>'BOCES SELECT'!E86</f>
        <v>1045783</v>
      </c>
      <c r="AA93" s="20" t="e">
        <f ca="1">'BOCES SELECT'!CH86</f>
        <v>#N/A</v>
      </c>
      <c r="AC93" s="552"/>
    </row>
    <row r="94" spans="1:29" ht="12" customHeight="1" x14ac:dyDescent="0.2">
      <c r="A94" s="22"/>
      <c r="B94" s="552"/>
      <c r="C94" s="36"/>
      <c r="D94" s="25"/>
      <c r="J94" s="522" t="str">
        <f t="shared" si="15"/>
        <v/>
      </c>
      <c r="K94" s="20">
        <f t="shared" si="16"/>
        <v>0</v>
      </c>
      <c r="L94" s="20" t="str">
        <f t="shared" si="9"/>
        <v/>
      </c>
      <c r="M94" s="20" t="str">
        <f t="shared" si="10"/>
        <v/>
      </c>
      <c r="O94" s="20">
        <f t="shared" si="11"/>
        <v>0</v>
      </c>
      <c r="P94" s="20">
        <f t="shared" si="12"/>
        <v>0</v>
      </c>
      <c r="Q94" s="20" t="str">
        <f t="shared" si="13"/>
        <v/>
      </c>
      <c r="R94" s="20">
        <f t="shared" si="14"/>
        <v>0</v>
      </c>
      <c r="Z94" s="20">
        <f>'BOCES SELECT'!E87</f>
        <v>1045782</v>
      </c>
      <c r="AA94" s="20" t="e">
        <f ca="1">'BOCES SELECT'!CH87</f>
        <v>#N/A</v>
      </c>
      <c r="AC94" s="552"/>
    </row>
    <row r="95" spans="1:29" ht="12" customHeight="1" x14ac:dyDescent="0.2">
      <c r="A95" s="22"/>
      <c r="B95" s="552"/>
      <c r="C95" s="36"/>
      <c r="D95" s="25"/>
      <c r="J95" s="522" t="str">
        <f t="shared" si="15"/>
        <v/>
      </c>
      <c r="K95" s="20">
        <f t="shared" si="16"/>
        <v>0</v>
      </c>
      <c r="L95" s="20" t="str">
        <f t="shared" si="9"/>
        <v/>
      </c>
      <c r="M95" s="20" t="str">
        <f t="shared" si="10"/>
        <v/>
      </c>
      <c r="O95" s="20">
        <f t="shared" si="11"/>
        <v>0</v>
      </c>
      <c r="P95" s="20">
        <f t="shared" si="12"/>
        <v>0</v>
      </c>
      <c r="Q95" s="20" t="str">
        <f t="shared" si="13"/>
        <v/>
      </c>
      <c r="R95" s="20">
        <f t="shared" si="14"/>
        <v>0</v>
      </c>
      <c r="Z95" s="20">
        <f>'BOCES SELECT'!E88</f>
        <v>1045781</v>
      </c>
      <c r="AA95" s="20" t="e">
        <f ca="1">'BOCES SELECT'!CH88</f>
        <v>#N/A</v>
      </c>
      <c r="AC95" s="552"/>
    </row>
    <row r="96" spans="1:29" ht="12" customHeight="1" x14ac:dyDescent="0.2">
      <c r="A96" s="22"/>
      <c r="B96" s="552"/>
      <c r="C96" s="36"/>
      <c r="D96" s="25"/>
      <c r="J96" s="522" t="str">
        <f t="shared" si="15"/>
        <v/>
      </c>
      <c r="K96" s="20">
        <f t="shared" si="16"/>
        <v>0</v>
      </c>
      <c r="L96" s="20" t="str">
        <f t="shared" si="9"/>
        <v/>
      </c>
      <c r="M96" s="20" t="str">
        <f t="shared" si="10"/>
        <v/>
      </c>
      <c r="O96" s="20">
        <f t="shared" si="11"/>
        <v>0</v>
      </c>
      <c r="P96" s="20">
        <f t="shared" si="12"/>
        <v>0</v>
      </c>
      <c r="Q96" s="20" t="str">
        <f t="shared" si="13"/>
        <v/>
      </c>
      <c r="R96" s="20">
        <f t="shared" si="14"/>
        <v>0</v>
      </c>
      <c r="Z96" s="20">
        <f>'BOCES SELECT'!E89</f>
        <v>1045780</v>
      </c>
      <c r="AA96" s="20" t="e">
        <f ca="1">'BOCES SELECT'!CH89</f>
        <v>#N/A</v>
      </c>
      <c r="AC96" s="552"/>
    </row>
    <row r="97" spans="1:29" ht="12" customHeight="1" x14ac:dyDescent="0.2">
      <c r="A97" s="22"/>
      <c r="B97" s="552"/>
      <c r="C97" s="36"/>
      <c r="D97" s="25"/>
      <c r="J97" s="522" t="str">
        <f t="shared" si="15"/>
        <v/>
      </c>
      <c r="K97" s="20">
        <f t="shared" si="16"/>
        <v>0</v>
      </c>
      <c r="L97" s="20" t="str">
        <f t="shared" si="9"/>
        <v/>
      </c>
      <c r="M97" s="20" t="str">
        <f t="shared" si="10"/>
        <v/>
      </c>
      <c r="O97" s="20">
        <f t="shared" si="11"/>
        <v>0</v>
      </c>
      <c r="P97" s="20">
        <f t="shared" si="12"/>
        <v>0</v>
      </c>
      <c r="Q97" s="20" t="str">
        <f t="shared" si="13"/>
        <v/>
      </c>
      <c r="R97" s="20">
        <f t="shared" si="14"/>
        <v>0</v>
      </c>
      <c r="Z97" s="20">
        <f>'BOCES SELECT'!E90</f>
        <v>1045779</v>
      </c>
      <c r="AA97" s="20" t="e">
        <f ca="1">'BOCES SELECT'!CH90</f>
        <v>#N/A</v>
      </c>
      <c r="AC97" s="552"/>
    </row>
    <row r="98" spans="1:29" ht="12" customHeight="1" x14ac:dyDescent="0.2">
      <c r="A98" s="22"/>
      <c r="B98" s="552"/>
      <c r="C98" s="36"/>
      <c r="D98" s="25"/>
      <c r="J98" s="522" t="str">
        <f t="shared" si="15"/>
        <v/>
      </c>
      <c r="K98" s="20">
        <f t="shared" si="16"/>
        <v>0</v>
      </c>
      <c r="L98" s="20" t="str">
        <f t="shared" si="9"/>
        <v/>
      </c>
      <c r="M98" s="20" t="str">
        <f t="shared" si="10"/>
        <v/>
      </c>
      <c r="O98" s="20">
        <f t="shared" si="11"/>
        <v>0</v>
      </c>
      <c r="P98" s="20">
        <f t="shared" si="12"/>
        <v>0</v>
      </c>
      <c r="Q98" s="20" t="str">
        <f t="shared" si="13"/>
        <v/>
      </c>
      <c r="R98" s="20">
        <f t="shared" si="14"/>
        <v>0</v>
      </c>
      <c r="Z98" s="20">
        <f>'BOCES SELECT'!E91</f>
        <v>1045778</v>
      </c>
      <c r="AA98" s="20" t="e">
        <f ca="1">'BOCES SELECT'!CH91</f>
        <v>#N/A</v>
      </c>
      <c r="AC98" s="552"/>
    </row>
    <row r="99" spans="1:29" ht="12" customHeight="1" x14ac:dyDescent="0.2">
      <c r="A99" s="22"/>
      <c r="B99" s="552"/>
      <c r="C99" s="36"/>
      <c r="D99" s="25"/>
      <c r="J99" s="522" t="str">
        <f t="shared" si="15"/>
        <v/>
      </c>
      <c r="K99" s="20">
        <f t="shared" si="16"/>
        <v>0</v>
      </c>
      <c r="L99" s="20" t="str">
        <f t="shared" si="9"/>
        <v/>
      </c>
      <c r="M99" s="20" t="str">
        <f t="shared" si="10"/>
        <v/>
      </c>
      <c r="O99" s="20">
        <f t="shared" si="11"/>
        <v>0</v>
      </c>
      <c r="P99" s="20">
        <f t="shared" si="12"/>
        <v>0</v>
      </c>
      <c r="Q99" s="20" t="str">
        <f t="shared" si="13"/>
        <v/>
      </c>
      <c r="R99" s="20">
        <f t="shared" si="14"/>
        <v>0</v>
      </c>
      <c r="Z99" s="20">
        <f>'BOCES SELECT'!E92</f>
        <v>1045777</v>
      </c>
      <c r="AA99" s="20" t="e">
        <f ca="1">'BOCES SELECT'!CH92</f>
        <v>#N/A</v>
      </c>
      <c r="AC99" s="552"/>
    </row>
    <row r="100" spans="1:29" ht="12" customHeight="1" x14ac:dyDescent="0.2">
      <c r="A100" s="22"/>
      <c r="B100" s="552"/>
      <c r="C100" s="36"/>
      <c r="D100" s="25"/>
      <c r="J100" s="522" t="str">
        <f t="shared" si="15"/>
        <v/>
      </c>
      <c r="K100" s="20">
        <f t="shared" si="16"/>
        <v>0</v>
      </c>
      <c r="L100" s="20" t="str">
        <f t="shared" si="9"/>
        <v/>
      </c>
      <c r="M100" s="20" t="str">
        <f t="shared" si="10"/>
        <v/>
      </c>
      <c r="O100" s="20">
        <f t="shared" si="11"/>
        <v>0</v>
      </c>
      <c r="P100" s="20">
        <f t="shared" si="12"/>
        <v>0</v>
      </c>
      <c r="Q100" s="20" t="str">
        <f t="shared" si="13"/>
        <v/>
      </c>
      <c r="R100" s="20">
        <f t="shared" si="14"/>
        <v>0</v>
      </c>
      <c r="Z100" s="20">
        <f>'BOCES SELECT'!E93</f>
        <v>1045776</v>
      </c>
      <c r="AA100" s="20" t="e">
        <f ca="1">'BOCES SELECT'!CH93</f>
        <v>#N/A</v>
      </c>
      <c r="AC100" s="552"/>
    </row>
    <row r="101" spans="1:29" ht="12" customHeight="1" x14ac:dyDescent="0.2">
      <c r="A101" s="22"/>
      <c r="B101" s="552"/>
      <c r="C101" s="36"/>
      <c r="D101" s="25"/>
      <c r="J101" s="522" t="str">
        <f t="shared" si="15"/>
        <v/>
      </c>
      <c r="K101" s="20">
        <f t="shared" si="16"/>
        <v>0</v>
      </c>
      <c r="L101" s="20" t="str">
        <f t="shared" si="9"/>
        <v/>
      </c>
      <c r="M101" s="20" t="str">
        <f t="shared" si="10"/>
        <v/>
      </c>
      <c r="O101" s="20">
        <f t="shared" si="11"/>
        <v>0</v>
      </c>
      <c r="P101" s="20">
        <f t="shared" si="12"/>
        <v>0</v>
      </c>
      <c r="Q101" s="20" t="str">
        <f t="shared" si="13"/>
        <v/>
      </c>
      <c r="R101" s="20">
        <f t="shared" si="14"/>
        <v>0</v>
      </c>
      <c r="Z101" s="20">
        <f>'BOCES SELECT'!E94</f>
        <v>1045775</v>
      </c>
      <c r="AA101" s="20" t="e">
        <f ca="1">'BOCES SELECT'!CH94</f>
        <v>#N/A</v>
      </c>
      <c r="AC101" s="552"/>
    </row>
    <row r="102" spans="1:29" ht="12" customHeight="1" x14ac:dyDescent="0.2">
      <c r="A102" s="22"/>
      <c r="B102" s="552"/>
      <c r="C102" s="36"/>
      <c r="D102" s="25"/>
      <c r="J102" s="522" t="str">
        <f t="shared" si="15"/>
        <v/>
      </c>
      <c r="K102" s="20">
        <f t="shared" si="16"/>
        <v>0</v>
      </c>
      <c r="L102" s="20" t="str">
        <f t="shared" si="9"/>
        <v/>
      </c>
      <c r="M102" s="20" t="str">
        <f t="shared" si="10"/>
        <v/>
      </c>
      <c r="O102" s="20">
        <f t="shared" si="11"/>
        <v>0</v>
      </c>
      <c r="P102" s="20">
        <f t="shared" si="12"/>
        <v>0</v>
      </c>
      <c r="Q102" s="20" t="str">
        <f t="shared" si="13"/>
        <v/>
      </c>
      <c r="R102" s="20">
        <f t="shared" si="14"/>
        <v>0</v>
      </c>
      <c r="Z102" s="20">
        <f>'BOCES SELECT'!E95</f>
        <v>1045774</v>
      </c>
      <c r="AA102" s="20" t="e">
        <f ca="1">'BOCES SELECT'!CH95</f>
        <v>#N/A</v>
      </c>
      <c r="AC102" s="552"/>
    </row>
    <row r="103" spans="1:29" ht="12" customHeight="1" x14ac:dyDescent="0.2">
      <c r="A103" s="22"/>
      <c r="B103" s="552"/>
      <c r="C103" s="36"/>
      <c r="D103" s="25"/>
      <c r="J103" s="522" t="str">
        <f t="shared" si="15"/>
        <v/>
      </c>
      <c r="K103" s="20">
        <f t="shared" si="16"/>
        <v>0</v>
      </c>
      <c r="L103" s="20" t="str">
        <f t="shared" si="9"/>
        <v/>
      </c>
      <c r="M103" s="20" t="str">
        <f t="shared" si="10"/>
        <v/>
      </c>
      <c r="O103" s="20">
        <f t="shared" si="11"/>
        <v>0</v>
      </c>
      <c r="P103" s="20">
        <f t="shared" si="12"/>
        <v>0</v>
      </c>
      <c r="Q103" s="20" t="str">
        <f t="shared" si="13"/>
        <v/>
      </c>
      <c r="R103" s="20">
        <f t="shared" si="14"/>
        <v>0</v>
      </c>
      <c r="Z103" s="20">
        <f>'BOCES SELECT'!E96</f>
        <v>1045773</v>
      </c>
      <c r="AA103" s="20" t="e">
        <f ca="1">'BOCES SELECT'!CH96</f>
        <v>#N/A</v>
      </c>
      <c r="AC103" s="552"/>
    </row>
    <row r="104" spans="1:29" ht="12" customHeight="1" x14ac:dyDescent="0.2">
      <c r="A104" s="22"/>
      <c r="B104" s="552"/>
      <c r="C104" s="36"/>
      <c r="D104" s="25"/>
      <c r="J104" s="522" t="str">
        <f t="shared" si="15"/>
        <v/>
      </c>
      <c r="K104" s="20">
        <f t="shared" si="16"/>
        <v>0</v>
      </c>
      <c r="L104" s="20" t="str">
        <f t="shared" ref="L104:L167" si="17">LEFT(H104,11)</f>
        <v/>
      </c>
      <c r="M104" s="20" t="str">
        <f t="shared" ref="M104:M167" si="18">LEFT(E104,2)</f>
        <v/>
      </c>
      <c r="O104" s="20">
        <f t="shared" ref="O104:O167" si="19">K104</f>
        <v>0</v>
      </c>
      <c r="P104" s="20">
        <f t="shared" ref="P104:P167" si="20">LEN(L104)</f>
        <v>0</v>
      </c>
      <c r="Q104" s="20" t="str">
        <f t="shared" ref="Q104:Q167" si="21">IF(LEN(L104)=11,L104,IF(LEN(L104)=10,CONCATENATE(L104," "),IF(LEN(L104)=9,CONCATENATE(L104,"  "),IF(LEN(L104)=8,CONCATENATE(L104,"   "),""))))</f>
        <v/>
      </c>
      <c r="R104" s="20">
        <f t="shared" ref="R104:R167" si="22">LEN(Q104)</f>
        <v>0</v>
      </c>
      <c r="Z104" s="20">
        <f>'BOCES SELECT'!E97</f>
        <v>1045772</v>
      </c>
      <c r="AA104" s="20" t="e">
        <f ca="1">'BOCES SELECT'!CH97</f>
        <v>#N/A</v>
      </c>
      <c r="AC104" s="552"/>
    </row>
    <row r="105" spans="1:29" ht="12" customHeight="1" x14ac:dyDescent="0.2">
      <c r="A105" s="22"/>
      <c r="B105" s="552"/>
      <c r="C105" s="36"/>
      <c r="D105" s="25"/>
      <c r="J105" s="522" t="str">
        <f t="shared" si="15"/>
        <v/>
      </c>
      <c r="K105" s="20">
        <f t="shared" si="16"/>
        <v>0</v>
      </c>
      <c r="L105" s="20" t="str">
        <f t="shared" si="17"/>
        <v/>
      </c>
      <c r="M105" s="20" t="str">
        <f t="shared" si="18"/>
        <v/>
      </c>
      <c r="O105" s="20">
        <f t="shared" si="19"/>
        <v>0</v>
      </c>
      <c r="P105" s="20">
        <f t="shared" si="20"/>
        <v>0</v>
      </c>
      <c r="Q105" s="20" t="str">
        <f t="shared" si="21"/>
        <v/>
      </c>
      <c r="R105" s="20">
        <f t="shared" si="22"/>
        <v>0</v>
      </c>
      <c r="Z105" s="20">
        <f>'BOCES SELECT'!E98</f>
        <v>1045771</v>
      </c>
      <c r="AA105" s="20" t="e">
        <f ca="1">'BOCES SELECT'!CH98</f>
        <v>#N/A</v>
      </c>
      <c r="AC105" s="552"/>
    </row>
    <row r="106" spans="1:29" ht="12" customHeight="1" x14ac:dyDescent="0.2">
      <c r="A106" s="22"/>
      <c r="B106" s="552"/>
      <c r="C106" s="36"/>
      <c r="D106" s="25"/>
      <c r="J106" s="522" t="str">
        <f t="shared" si="15"/>
        <v/>
      </c>
      <c r="K106" s="20">
        <f t="shared" si="16"/>
        <v>0</v>
      </c>
      <c r="L106" s="20" t="str">
        <f t="shared" si="17"/>
        <v/>
      </c>
      <c r="M106" s="20" t="str">
        <f t="shared" si="18"/>
        <v/>
      </c>
      <c r="O106" s="20">
        <f t="shared" si="19"/>
        <v>0</v>
      </c>
      <c r="P106" s="20">
        <f t="shared" si="20"/>
        <v>0</v>
      </c>
      <c r="Q106" s="20" t="str">
        <f t="shared" si="21"/>
        <v/>
      </c>
      <c r="R106" s="20">
        <f t="shared" si="22"/>
        <v>0</v>
      </c>
      <c r="Z106" s="20">
        <f>'BOCES SELECT'!E99</f>
        <v>1045770</v>
      </c>
      <c r="AA106" s="20" t="e">
        <f ca="1">'BOCES SELECT'!CH99</f>
        <v>#N/A</v>
      </c>
      <c r="AC106" s="552"/>
    </row>
    <row r="107" spans="1:29" ht="12" customHeight="1" x14ac:dyDescent="0.2">
      <c r="A107" s="22"/>
      <c r="B107" s="552"/>
      <c r="C107" s="36"/>
      <c r="D107" s="25"/>
      <c r="J107" s="522" t="str">
        <f t="shared" si="15"/>
        <v/>
      </c>
      <c r="K107" s="20">
        <f t="shared" si="16"/>
        <v>0</v>
      </c>
      <c r="L107" s="20" t="str">
        <f t="shared" si="17"/>
        <v/>
      </c>
      <c r="M107" s="20" t="str">
        <f t="shared" si="18"/>
        <v/>
      </c>
      <c r="O107" s="20">
        <f t="shared" si="19"/>
        <v>0</v>
      </c>
      <c r="P107" s="20">
        <f t="shared" si="20"/>
        <v>0</v>
      </c>
      <c r="Q107" s="20" t="str">
        <f t="shared" si="21"/>
        <v/>
      </c>
      <c r="R107" s="20">
        <f t="shared" si="22"/>
        <v>0</v>
      </c>
      <c r="Z107" s="20">
        <f>'BOCES SELECT'!E100</f>
        <v>1045769</v>
      </c>
      <c r="AA107" s="20" t="e">
        <f ca="1">'BOCES SELECT'!CH100</f>
        <v>#N/A</v>
      </c>
      <c r="AC107" s="552"/>
    </row>
    <row r="108" spans="1:29" ht="12" customHeight="1" x14ac:dyDescent="0.2">
      <c r="A108" s="22"/>
      <c r="B108" s="552"/>
      <c r="C108" s="36"/>
      <c r="D108" s="25"/>
      <c r="J108" s="522" t="str">
        <f t="shared" si="15"/>
        <v/>
      </c>
      <c r="K108" s="20">
        <f t="shared" si="16"/>
        <v>0</v>
      </c>
      <c r="L108" s="20" t="str">
        <f t="shared" si="17"/>
        <v/>
      </c>
      <c r="M108" s="20" t="str">
        <f t="shared" si="18"/>
        <v/>
      </c>
      <c r="O108" s="20">
        <f t="shared" si="19"/>
        <v>0</v>
      </c>
      <c r="P108" s="20">
        <f t="shared" si="20"/>
        <v>0</v>
      </c>
      <c r="Q108" s="20" t="str">
        <f t="shared" si="21"/>
        <v/>
      </c>
      <c r="R108" s="20">
        <f t="shared" si="22"/>
        <v>0</v>
      </c>
      <c r="Z108" s="20">
        <f>'BOCES SELECT'!E101</f>
        <v>1045768</v>
      </c>
      <c r="AA108" s="20" t="e">
        <f ca="1">'BOCES SELECT'!CH101</f>
        <v>#N/A</v>
      </c>
      <c r="AC108" s="552"/>
    </row>
    <row r="109" spans="1:29" ht="12" customHeight="1" x14ac:dyDescent="0.2">
      <c r="A109" s="22"/>
      <c r="B109" s="552"/>
      <c r="C109" s="36"/>
      <c r="D109" s="25"/>
      <c r="J109" s="522" t="str">
        <f t="shared" si="15"/>
        <v/>
      </c>
      <c r="K109" s="20">
        <f t="shared" si="16"/>
        <v>0</v>
      </c>
      <c r="L109" s="20" t="str">
        <f t="shared" si="17"/>
        <v/>
      </c>
      <c r="M109" s="20" t="str">
        <f t="shared" si="18"/>
        <v/>
      </c>
      <c r="O109" s="20">
        <f t="shared" si="19"/>
        <v>0</v>
      </c>
      <c r="P109" s="20">
        <f t="shared" si="20"/>
        <v>0</v>
      </c>
      <c r="Q109" s="20" t="str">
        <f t="shared" si="21"/>
        <v/>
      </c>
      <c r="R109" s="20">
        <f t="shared" si="22"/>
        <v>0</v>
      </c>
      <c r="Z109" s="20">
        <f>'BOCES SELECT'!E102</f>
        <v>1045767</v>
      </c>
      <c r="AA109" s="20" t="e">
        <f ca="1">'BOCES SELECT'!CH102</f>
        <v>#N/A</v>
      </c>
      <c r="AC109" s="552"/>
    </row>
    <row r="110" spans="1:29" ht="12" customHeight="1" x14ac:dyDescent="0.2">
      <c r="A110" s="22"/>
      <c r="B110" s="552"/>
      <c r="C110" s="36"/>
      <c r="D110" s="25"/>
      <c r="J110" s="522" t="str">
        <f t="shared" si="15"/>
        <v/>
      </c>
      <c r="K110" s="20">
        <f t="shared" si="16"/>
        <v>0</v>
      </c>
      <c r="L110" s="20" t="str">
        <f t="shared" si="17"/>
        <v/>
      </c>
      <c r="M110" s="20" t="str">
        <f t="shared" si="18"/>
        <v/>
      </c>
      <c r="O110" s="20">
        <f t="shared" si="19"/>
        <v>0</v>
      </c>
      <c r="P110" s="20">
        <f t="shared" si="20"/>
        <v>0</v>
      </c>
      <c r="Q110" s="20" t="str">
        <f t="shared" si="21"/>
        <v/>
      </c>
      <c r="R110" s="20">
        <f t="shared" si="22"/>
        <v>0</v>
      </c>
      <c r="Z110" s="20">
        <f>'BOCES SELECT'!E103</f>
        <v>1045766</v>
      </c>
      <c r="AA110" s="20" t="e">
        <f ca="1">'BOCES SELECT'!CH103</f>
        <v>#N/A</v>
      </c>
      <c r="AC110" s="552"/>
    </row>
    <row r="111" spans="1:29" ht="12" customHeight="1" x14ac:dyDescent="0.2">
      <c r="A111" s="22"/>
      <c r="B111" s="552"/>
      <c r="C111" s="36"/>
      <c r="D111" s="25"/>
      <c r="J111" s="522" t="str">
        <f t="shared" si="15"/>
        <v/>
      </c>
      <c r="K111" s="20">
        <f t="shared" si="16"/>
        <v>0</v>
      </c>
      <c r="L111" s="20" t="str">
        <f t="shared" si="17"/>
        <v/>
      </c>
      <c r="M111" s="20" t="str">
        <f t="shared" si="18"/>
        <v/>
      </c>
      <c r="O111" s="20">
        <f t="shared" si="19"/>
        <v>0</v>
      </c>
      <c r="P111" s="20">
        <f t="shared" si="20"/>
        <v>0</v>
      </c>
      <c r="Q111" s="20" t="str">
        <f t="shared" si="21"/>
        <v/>
      </c>
      <c r="R111" s="20">
        <f t="shared" si="22"/>
        <v>0</v>
      </c>
      <c r="Z111" s="20">
        <f>'BOCES SELECT'!E104</f>
        <v>1045765</v>
      </c>
      <c r="AA111" s="20" t="e">
        <f ca="1">'BOCES SELECT'!CH104</f>
        <v>#N/A</v>
      </c>
      <c r="AC111" s="552"/>
    </row>
    <row r="112" spans="1:29" ht="12" customHeight="1" x14ac:dyDescent="0.2">
      <c r="A112" s="22"/>
      <c r="B112" s="552"/>
      <c r="C112" s="36"/>
      <c r="D112" s="25"/>
      <c r="J112" s="522" t="str">
        <f t="shared" si="15"/>
        <v/>
      </c>
      <c r="K112" s="20">
        <f t="shared" si="16"/>
        <v>0</v>
      </c>
      <c r="L112" s="20" t="str">
        <f t="shared" si="17"/>
        <v/>
      </c>
      <c r="M112" s="20" t="str">
        <f t="shared" si="18"/>
        <v/>
      </c>
      <c r="O112" s="20">
        <f t="shared" si="19"/>
        <v>0</v>
      </c>
      <c r="P112" s="20">
        <f t="shared" si="20"/>
        <v>0</v>
      </c>
      <c r="Q112" s="20" t="str">
        <f t="shared" si="21"/>
        <v/>
      </c>
      <c r="R112" s="20">
        <f t="shared" si="22"/>
        <v>0</v>
      </c>
      <c r="Z112" s="20">
        <f>'BOCES SELECT'!E105</f>
        <v>1045764</v>
      </c>
      <c r="AA112" s="20" t="e">
        <f ca="1">'BOCES SELECT'!CH105</f>
        <v>#N/A</v>
      </c>
      <c r="AC112" s="552"/>
    </row>
    <row r="113" spans="1:29" ht="12" customHeight="1" x14ac:dyDescent="0.2">
      <c r="A113" s="22"/>
      <c r="B113" s="552"/>
      <c r="C113" s="36"/>
      <c r="D113" s="25"/>
      <c r="J113" s="522" t="str">
        <f t="shared" si="15"/>
        <v/>
      </c>
      <c r="K113" s="20">
        <f t="shared" si="16"/>
        <v>0</v>
      </c>
      <c r="L113" s="20" t="str">
        <f t="shared" si="17"/>
        <v/>
      </c>
      <c r="M113" s="20" t="str">
        <f t="shared" si="18"/>
        <v/>
      </c>
      <c r="O113" s="20">
        <f t="shared" si="19"/>
        <v>0</v>
      </c>
      <c r="P113" s="20">
        <f t="shared" si="20"/>
        <v>0</v>
      </c>
      <c r="Q113" s="20" t="str">
        <f t="shared" si="21"/>
        <v/>
      </c>
      <c r="R113" s="20">
        <f t="shared" si="22"/>
        <v>0</v>
      </c>
      <c r="Z113" s="20">
        <f>'BOCES SELECT'!E106</f>
        <v>1045763</v>
      </c>
      <c r="AA113" s="20" t="e">
        <f ca="1">'BOCES SELECT'!CH106</f>
        <v>#N/A</v>
      </c>
      <c r="AC113" s="552"/>
    </row>
    <row r="114" spans="1:29" ht="12" customHeight="1" x14ac:dyDescent="0.2">
      <c r="A114" s="22"/>
      <c r="B114" s="552"/>
      <c r="C114" s="36"/>
      <c r="D114" s="25"/>
      <c r="J114" s="522" t="str">
        <f t="shared" si="15"/>
        <v/>
      </c>
      <c r="K114" s="20">
        <f t="shared" si="16"/>
        <v>0</v>
      </c>
      <c r="L114" s="20" t="str">
        <f t="shared" si="17"/>
        <v/>
      </c>
      <c r="M114" s="20" t="str">
        <f t="shared" si="18"/>
        <v/>
      </c>
      <c r="O114" s="20">
        <f t="shared" si="19"/>
        <v>0</v>
      </c>
      <c r="P114" s="20">
        <f t="shared" si="20"/>
        <v>0</v>
      </c>
      <c r="Q114" s="20" t="str">
        <f t="shared" si="21"/>
        <v/>
      </c>
      <c r="R114" s="20">
        <f t="shared" si="22"/>
        <v>0</v>
      </c>
      <c r="Z114" s="20">
        <f>'BOCES SELECT'!E107</f>
        <v>1045762</v>
      </c>
      <c r="AA114" s="20" t="e">
        <f ca="1">'BOCES SELECT'!CH107</f>
        <v>#N/A</v>
      </c>
      <c r="AC114" s="552"/>
    </row>
    <row r="115" spans="1:29" ht="12" customHeight="1" x14ac:dyDescent="0.2">
      <c r="A115" s="22"/>
      <c r="B115" s="552"/>
      <c r="C115" s="36"/>
      <c r="D115" s="25"/>
      <c r="J115" s="522" t="str">
        <f t="shared" si="15"/>
        <v/>
      </c>
      <c r="K115" s="20">
        <f t="shared" si="16"/>
        <v>0</v>
      </c>
      <c r="L115" s="20" t="str">
        <f t="shared" si="17"/>
        <v/>
      </c>
      <c r="M115" s="20" t="str">
        <f t="shared" si="18"/>
        <v/>
      </c>
      <c r="O115" s="20">
        <f t="shared" si="19"/>
        <v>0</v>
      </c>
      <c r="P115" s="20">
        <f t="shared" si="20"/>
        <v>0</v>
      </c>
      <c r="Q115" s="20" t="str">
        <f t="shared" si="21"/>
        <v/>
      </c>
      <c r="R115" s="20">
        <f t="shared" si="22"/>
        <v>0</v>
      </c>
      <c r="Z115" s="20">
        <f>'BOCES SELECT'!E108</f>
        <v>1045761</v>
      </c>
      <c r="AA115" s="20" t="e">
        <f ca="1">'BOCES SELECT'!CH108</f>
        <v>#N/A</v>
      </c>
      <c r="AC115" s="552"/>
    </row>
    <row r="116" spans="1:29" ht="12" customHeight="1" x14ac:dyDescent="0.2">
      <c r="A116" s="22"/>
      <c r="B116" s="552"/>
      <c r="C116" s="36"/>
      <c r="D116" s="25"/>
      <c r="J116" s="522" t="str">
        <f t="shared" si="15"/>
        <v/>
      </c>
      <c r="K116" s="20">
        <f t="shared" si="16"/>
        <v>0</v>
      </c>
      <c r="L116" s="20" t="str">
        <f t="shared" si="17"/>
        <v/>
      </c>
      <c r="M116" s="20" t="str">
        <f t="shared" si="18"/>
        <v/>
      </c>
      <c r="O116" s="20">
        <f t="shared" si="19"/>
        <v>0</v>
      </c>
      <c r="P116" s="20">
        <f t="shared" si="20"/>
        <v>0</v>
      </c>
      <c r="Q116" s="20" t="str">
        <f t="shared" si="21"/>
        <v/>
      </c>
      <c r="R116" s="20">
        <f t="shared" si="22"/>
        <v>0</v>
      </c>
      <c r="Z116" s="20">
        <f>'BOCES SELECT'!E109</f>
        <v>1045760</v>
      </c>
      <c r="AA116" s="20" t="e">
        <f ca="1">'BOCES SELECT'!CH109</f>
        <v>#N/A</v>
      </c>
      <c r="AC116" s="552"/>
    </row>
    <row r="117" spans="1:29" ht="12" customHeight="1" x14ac:dyDescent="0.2">
      <c r="A117" s="22"/>
      <c r="B117" s="552"/>
      <c r="C117" s="36"/>
      <c r="D117" s="25"/>
      <c r="J117" s="522" t="str">
        <f t="shared" si="15"/>
        <v/>
      </c>
      <c r="K117" s="20">
        <f t="shared" si="16"/>
        <v>0</v>
      </c>
      <c r="L117" s="20" t="str">
        <f t="shared" si="17"/>
        <v/>
      </c>
      <c r="M117" s="20" t="str">
        <f t="shared" si="18"/>
        <v/>
      </c>
      <c r="O117" s="20">
        <f t="shared" si="19"/>
        <v>0</v>
      </c>
      <c r="P117" s="20">
        <f t="shared" si="20"/>
        <v>0</v>
      </c>
      <c r="Q117" s="20" t="str">
        <f t="shared" si="21"/>
        <v/>
      </c>
      <c r="R117" s="20">
        <f t="shared" si="22"/>
        <v>0</v>
      </c>
      <c r="Z117" s="20">
        <f>'BOCES SELECT'!E110</f>
        <v>1045759</v>
      </c>
      <c r="AA117" s="20" t="e">
        <f ca="1">'BOCES SELECT'!CH110</f>
        <v>#N/A</v>
      </c>
      <c r="AC117" s="552"/>
    </row>
    <row r="118" spans="1:29" ht="12" customHeight="1" x14ac:dyDescent="0.2">
      <c r="A118" s="22"/>
      <c r="B118" s="552"/>
      <c r="C118" s="36"/>
      <c r="D118" s="25"/>
      <c r="J118" s="522" t="str">
        <f t="shared" si="15"/>
        <v/>
      </c>
      <c r="K118" s="20">
        <f t="shared" si="16"/>
        <v>0</v>
      </c>
      <c r="L118" s="20" t="str">
        <f t="shared" si="17"/>
        <v/>
      </c>
      <c r="M118" s="20" t="str">
        <f t="shared" si="18"/>
        <v/>
      </c>
      <c r="O118" s="20">
        <f t="shared" si="19"/>
        <v>0</v>
      </c>
      <c r="P118" s="20">
        <f t="shared" si="20"/>
        <v>0</v>
      </c>
      <c r="Q118" s="20" t="str">
        <f t="shared" si="21"/>
        <v/>
      </c>
      <c r="R118" s="20">
        <f t="shared" si="22"/>
        <v>0</v>
      </c>
      <c r="Z118" s="20">
        <f>'BOCES SELECT'!E111</f>
        <v>1045758</v>
      </c>
      <c r="AA118" s="20" t="e">
        <f ca="1">'BOCES SELECT'!CH111</f>
        <v>#N/A</v>
      </c>
      <c r="AC118" s="552"/>
    </row>
    <row r="119" spans="1:29" ht="12" customHeight="1" x14ac:dyDescent="0.2">
      <c r="A119" s="22"/>
      <c r="B119" s="552"/>
      <c r="C119" s="36"/>
      <c r="D119" s="25"/>
      <c r="J119" s="522" t="str">
        <f t="shared" si="15"/>
        <v/>
      </c>
      <c r="K119" s="20">
        <f t="shared" si="16"/>
        <v>0</v>
      </c>
      <c r="L119" s="20" t="str">
        <f t="shared" si="17"/>
        <v/>
      </c>
      <c r="M119" s="20" t="str">
        <f t="shared" si="18"/>
        <v/>
      </c>
      <c r="O119" s="20">
        <f t="shared" si="19"/>
        <v>0</v>
      </c>
      <c r="P119" s="20">
        <f t="shared" si="20"/>
        <v>0</v>
      </c>
      <c r="Q119" s="20" t="str">
        <f t="shared" si="21"/>
        <v/>
      </c>
      <c r="R119" s="20">
        <f t="shared" si="22"/>
        <v>0</v>
      </c>
      <c r="Z119" s="20">
        <f>'BOCES SELECT'!E112</f>
        <v>1045757</v>
      </c>
      <c r="AA119" s="20" t="e">
        <f ca="1">'BOCES SELECT'!CH112</f>
        <v>#N/A</v>
      </c>
      <c r="AC119" s="552"/>
    </row>
    <row r="120" spans="1:29" ht="12" customHeight="1" x14ac:dyDescent="0.2">
      <c r="A120" s="22"/>
      <c r="B120" s="552"/>
      <c r="C120" s="36"/>
      <c r="D120" s="25"/>
      <c r="J120" s="522" t="str">
        <f t="shared" si="15"/>
        <v/>
      </c>
      <c r="K120" s="20">
        <f t="shared" si="16"/>
        <v>0</v>
      </c>
      <c r="L120" s="20" t="str">
        <f t="shared" si="17"/>
        <v/>
      </c>
      <c r="M120" s="20" t="str">
        <f t="shared" si="18"/>
        <v/>
      </c>
      <c r="O120" s="20">
        <f t="shared" si="19"/>
        <v>0</v>
      </c>
      <c r="P120" s="20">
        <f t="shared" si="20"/>
        <v>0</v>
      </c>
      <c r="Q120" s="20" t="str">
        <f t="shared" si="21"/>
        <v/>
      </c>
      <c r="R120" s="20">
        <f t="shared" si="22"/>
        <v>0</v>
      </c>
      <c r="Z120" s="20">
        <f>'BOCES SELECT'!E113</f>
        <v>1045756</v>
      </c>
      <c r="AA120" s="20" t="e">
        <f ca="1">'BOCES SELECT'!CH113</f>
        <v>#N/A</v>
      </c>
      <c r="AC120" s="552"/>
    </row>
    <row r="121" spans="1:29" ht="12" customHeight="1" x14ac:dyDescent="0.2">
      <c r="A121" s="22"/>
      <c r="B121" s="552"/>
      <c r="C121" s="36"/>
      <c r="D121" s="25"/>
      <c r="J121" s="522" t="str">
        <f t="shared" si="15"/>
        <v/>
      </c>
      <c r="K121" s="20">
        <f t="shared" si="16"/>
        <v>0</v>
      </c>
      <c r="L121" s="20" t="str">
        <f t="shared" si="17"/>
        <v/>
      </c>
      <c r="M121" s="20" t="str">
        <f t="shared" si="18"/>
        <v/>
      </c>
      <c r="O121" s="20">
        <f t="shared" si="19"/>
        <v>0</v>
      </c>
      <c r="P121" s="20">
        <f t="shared" si="20"/>
        <v>0</v>
      </c>
      <c r="Q121" s="20" t="str">
        <f t="shared" si="21"/>
        <v/>
      </c>
      <c r="R121" s="20">
        <f t="shared" si="22"/>
        <v>0</v>
      </c>
      <c r="Z121" s="20">
        <f>'BOCES SELECT'!E114</f>
        <v>1045755</v>
      </c>
      <c r="AA121" s="20" t="e">
        <f ca="1">'BOCES SELECT'!CH114</f>
        <v>#N/A</v>
      </c>
      <c r="AC121" s="552"/>
    </row>
    <row r="122" spans="1:29" ht="12" customHeight="1" x14ac:dyDescent="0.2">
      <c r="A122" s="22"/>
      <c r="B122" s="552"/>
      <c r="C122" s="36"/>
      <c r="D122" s="25"/>
      <c r="J122" s="522" t="str">
        <f t="shared" si="15"/>
        <v/>
      </c>
      <c r="K122" s="20">
        <f t="shared" si="16"/>
        <v>0</v>
      </c>
      <c r="L122" s="20" t="str">
        <f t="shared" si="17"/>
        <v/>
      </c>
      <c r="M122" s="20" t="str">
        <f t="shared" si="18"/>
        <v/>
      </c>
      <c r="O122" s="20">
        <f t="shared" si="19"/>
        <v>0</v>
      </c>
      <c r="P122" s="20">
        <f t="shared" si="20"/>
        <v>0</v>
      </c>
      <c r="Q122" s="20" t="str">
        <f t="shared" si="21"/>
        <v/>
      </c>
      <c r="R122" s="20">
        <f t="shared" si="22"/>
        <v>0</v>
      </c>
      <c r="Z122" s="20">
        <f>'BOCES SELECT'!E115</f>
        <v>1045754</v>
      </c>
      <c r="AA122" s="20" t="e">
        <f ca="1">'BOCES SELECT'!CH115</f>
        <v>#N/A</v>
      </c>
      <c r="AC122" s="552"/>
    </row>
    <row r="123" spans="1:29" ht="12" customHeight="1" x14ac:dyDescent="0.2">
      <c r="A123" s="22"/>
      <c r="B123" s="552"/>
      <c r="C123" s="36"/>
      <c r="D123" s="25"/>
      <c r="J123" s="522" t="str">
        <f t="shared" si="15"/>
        <v/>
      </c>
      <c r="K123" s="20">
        <f t="shared" si="16"/>
        <v>0</v>
      </c>
      <c r="L123" s="20" t="str">
        <f t="shared" si="17"/>
        <v/>
      </c>
      <c r="M123" s="20" t="str">
        <f t="shared" si="18"/>
        <v/>
      </c>
      <c r="O123" s="20">
        <f t="shared" si="19"/>
        <v>0</v>
      </c>
      <c r="P123" s="20">
        <f t="shared" si="20"/>
        <v>0</v>
      </c>
      <c r="Q123" s="20" t="str">
        <f t="shared" si="21"/>
        <v/>
      </c>
      <c r="R123" s="20">
        <f t="shared" si="22"/>
        <v>0</v>
      </c>
      <c r="Z123" s="20">
        <f>'BOCES SELECT'!E116</f>
        <v>1045753</v>
      </c>
      <c r="AA123" s="20" t="e">
        <f ca="1">'BOCES SELECT'!CH116</f>
        <v>#N/A</v>
      </c>
      <c r="AC123" s="552"/>
    </row>
    <row r="124" spans="1:29" ht="12" customHeight="1" x14ac:dyDescent="0.2">
      <c r="A124" s="22"/>
      <c r="B124" s="552"/>
      <c r="C124" s="36"/>
      <c r="D124" s="25"/>
      <c r="J124" s="522" t="str">
        <f t="shared" si="15"/>
        <v/>
      </c>
      <c r="K124" s="20">
        <f t="shared" si="16"/>
        <v>0</v>
      </c>
      <c r="L124" s="20" t="str">
        <f t="shared" si="17"/>
        <v/>
      </c>
      <c r="M124" s="20" t="str">
        <f t="shared" si="18"/>
        <v/>
      </c>
      <c r="O124" s="20">
        <f t="shared" si="19"/>
        <v>0</v>
      </c>
      <c r="P124" s="20">
        <f t="shared" si="20"/>
        <v>0</v>
      </c>
      <c r="Q124" s="20" t="str">
        <f t="shared" si="21"/>
        <v/>
      </c>
      <c r="R124" s="20">
        <f t="shared" si="22"/>
        <v>0</v>
      </c>
      <c r="Z124" s="20">
        <f>'BOCES SELECT'!E117</f>
        <v>1045752</v>
      </c>
      <c r="AA124" s="20" t="e">
        <f ca="1">'BOCES SELECT'!CH117</f>
        <v>#N/A</v>
      </c>
      <c r="AC124" s="552"/>
    </row>
    <row r="125" spans="1:29" ht="12" customHeight="1" x14ac:dyDescent="0.2">
      <c r="A125" s="22"/>
      <c r="B125" s="552"/>
      <c r="C125" s="36"/>
      <c r="D125" s="25"/>
      <c r="J125" s="522" t="str">
        <f t="shared" si="15"/>
        <v/>
      </c>
      <c r="K125" s="20">
        <f t="shared" si="16"/>
        <v>0</v>
      </c>
      <c r="L125" s="20" t="str">
        <f t="shared" si="17"/>
        <v/>
      </c>
      <c r="M125" s="20" t="str">
        <f t="shared" si="18"/>
        <v/>
      </c>
      <c r="O125" s="20">
        <f t="shared" si="19"/>
        <v>0</v>
      </c>
      <c r="P125" s="20">
        <f t="shared" si="20"/>
        <v>0</v>
      </c>
      <c r="Q125" s="20" t="str">
        <f t="shared" si="21"/>
        <v/>
      </c>
      <c r="R125" s="20">
        <f t="shared" si="22"/>
        <v>0</v>
      </c>
      <c r="Z125" s="20">
        <f>'BOCES SELECT'!E118</f>
        <v>1045751</v>
      </c>
      <c r="AA125" s="20" t="e">
        <f ca="1">'BOCES SELECT'!CH118</f>
        <v>#N/A</v>
      </c>
      <c r="AC125" s="552"/>
    </row>
    <row r="126" spans="1:29" ht="12" customHeight="1" x14ac:dyDescent="0.2">
      <c r="A126" s="22"/>
      <c r="B126" s="552"/>
      <c r="C126" s="36"/>
      <c r="D126" s="25"/>
      <c r="J126" s="522" t="str">
        <f t="shared" si="15"/>
        <v/>
      </c>
      <c r="K126" s="20">
        <f t="shared" si="16"/>
        <v>0</v>
      </c>
      <c r="L126" s="20" t="str">
        <f t="shared" si="17"/>
        <v/>
      </c>
      <c r="M126" s="20" t="str">
        <f t="shared" si="18"/>
        <v/>
      </c>
      <c r="O126" s="20">
        <f t="shared" si="19"/>
        <v>0</v>
      </c>
      <c r="P126" s="20">
        <f t="shared" si="20"/>
        <v>0</v>
      </c>
      <c r="Q126" s="20" t="str">
        <f t="shared" si="21"/>
        <v/>
      </c>
      <c r="R126" s="20">
        <f t="shared" si="22"/>
        <v>0</v>
      </c>
      <c r="Z126" s="20">
        <f>'BOCES SELECT'!E119</f>
        <v>1045750</v>
      </c>
      <c r="AA126" s="20" t="e">
        <f ca="1">'BOCES SELECT'!CH119</f>
        <v>#N/A</v>
      </c>
      <c r="AC126" s="552"/>
    </row>
    <row r="127" spans="1:29" ht="12" customHeight="1" x14ac:dyDescent="0.2">
      <c r="A127" s="22"/>
      <c r="B127" s="552"/>
      <c r="C127" s="36"/>
      <c r="D127" s="25"/>
      <c r="J127" s="522" t="str">
        <f t="shared" si="15"/>
        <v/>
      </c>
      <c r="K127" s="20">
        <f t="shared" si="16"/>
        <v>0</v>
      </c>
      <c r="L127" s="20" t="str">
        <f t="shared" si="17"/>
        <v/>
      </c>
      <c r="M127" s="20" t="str">
        <f t="shared" si="18"/>
        <v/>
      </c>
      <c r="O127" s="20">
        <f t="shared" si="19"/>
        <v>0</v>
      </c>
      <c r="P127" s="20">
        <f t="shared" si="20"/>
        <v>0</v>
      </c>
      <c r="Q127" s="20" t="str">
        <f t="shared" si="21"/>
        <v/>
      </c>
      <c r="R127" s="20">
        <f t="shared" si="22"/>
        <v>0</v>
      </c>
      <c r="Z127" s="20">
        <f>'BOCES SELECT'!E120</f>
        <v>1045749</v>
      </c>
      <c r="AA127" s="20" t="e">
        <f ca="1">'BOCES SELECT'!CH120</f>
        <v>#N/A</v>
      </c>
      <c r="AC127" s="552"/>
    </row>
    <row r="128" spans="1:29" ht="12" customHeight="1" x14ac:dyDescent="0.2">
      <c r="A128" s="22"/>
      <c r="B128" s="552"/>
      <c r="C128" s="36"/>
      <c r="D128" s="25"/>
      <c r="J128" s="522" t="str">
        <f t="shared" si="15"/>
        <v/>
      </c>
      <c r="K128" s="20">
        <f t="shared" si="16"/>
        <v>0</v>
      </c>
      <c r="L128" s="20" t="str">
        <f t="shared" si="17"/>
        <v/>
      </c>
      <c r="M128" s="20" t="str">
        <f t="shared" si="18"/>
        <v/>
      </c>
      <c r="O128" s="20">
        <f t="shared" si="19"/>
        <v>0</v>
      </c>
      <c r="P128" s="20">
        <f t="shared" si="20"/>
        <v>0</v>
      </c>
      <c r="Q128" s="20" t="str">
        <f t="shared" si="21"/>
        <v/>
      </c>
      <c r="R128" s="20">
        <f t="shared" si="22"/>
        <v>0</v>
      </c>
      <c r="Z128" s="20">
        <f>'BOCES SELECT'!E121</f>
        <v>1045748</v>
      </c>
      <c r="AA128" s="20" t="e">
        <f ca="1">'BOCES SELECT'!CH121</f>
        <v>#N/A</v>
      </c>
      <c r="AC128" s="552"/>
    </row>
    <row r="129" spans="1:29" ht="12" customHeight="1" x14ac:dyDescent="0.2">
      <c r="A129" s="22"/>
      <c r="B129" s="552"/>
      <c r="C129" s="36"/>
      <c r="D129" s="25"/>
      <c r="J129" s="522" t="str">
        <f t="shared" si="15"/>
        <v/>
      </c>
      <c r="K129" s="20">
        <f t="shared" si="16"/>
        <v>0</v>
      </c>
      <c r="L129" s="20" t="str">
        <f t="shared" si="17"/>
        <v/>
      </c>
      <c r="M129" s="20" t="str">
        <f t="shared" si="18"/>
        <v/>
      </c>
      <c r="O129" s="20">
        <f t="shared" si="19"/>
        <v>0</v>
      </c>
      <c r="P129" s="20">
        <f t="shared" si="20"/>
        <v>0</v>
      </c>
      <c r="Q129" s="20" t="str">
        <f t="shared" si="21"/>
        <v/>
      </c>
      <c r="R129" s="20">
        <f t="shared" si="22"/>
        <v>0</v>
      </c>
      <c r="Z129" s="20">
        <f>'BOCES SELECT'!E122</f>
        <v>1045747</v>
      </c>
      <c r="AA129" s="20" t="e">
        <f ca="1">'BOCES SELECT'!CH122</f>
        <v>#N/A</v>
      </c>
      <c r="AC129" s="552"/>
    </row>
    <row r="130" spans="1:29" ht="12" customHeight="1" x14ac:dyDescent="0.2">
      <c r="A130" s="22"/>
      <c r="B130" s="552"/>
      <c r="C130" s="36"/>
      <c r="D130" s="25"/>
      <c r="J130" s="522" t="str">
        <f t="shared" si="15"/>
        <v/>
      </c>
      <c r="K130" s="20">
        <f t="shared" si="16"/>
        <v>0</v>
      </c>
      <c r="L130" s="20" t="str">
        <f t="shared" si="17"/>
        <v/>
      </c>
      <c r="M130" s="20" t="str">
        <f t="shared" si="18"/>
        <v/>
      </c>
      <c r="O130" s="20">
        <f t="shared" si="19"/>
        <v>0</v>
      </c>
      <c r="P130" s="20">
        <f t="shared" si="20"/>
        <v>0</v>
      </c>
      <c r="Q130" s="20" t="str">
        <f t="shared" si="21"/>
        <v/>
      </c>
      <c r="R130" s="20">
        <f t="shared" si="22"/>
        <v>0</v>
      </c>
      <c r="Z130" s="20">
        <f>'BOCES SELECT'!E123</f>
        <v>1045746</v>
      </c>
      <c r="AA130" s="20" t="e">
        <f ca="1">'BOCES SELECT'!CH123</f>
        <v>#N/A</v>
      </c>
      <c r="AC130" s="552"/>
    </row>
    <row r="131" spans="1:29" ht="12" customHeight="1" x14ac:dyDescent="0.2">
      <c r="A131" s="22"/>
      <c r="B131" s="552"/>
      <c r="C131" s="36"/>
      <c r="D131" s="25"/>
      <c r="J131" s="522" t="str">
        <f t="shared" si="15"/>
        <v/>
      </c>
      <c r="K131" s="20">
        <f t="shared" si="16"/>
        <v>0</v>
      </c>
      <c r="L131" s="20" t="str">
        <f t="shared" si="17"/>
        <v/>
      </c>
      <c r="M131" s="20" t="str">
        <f t="shared" si="18"/>
        <v/>
      </c>
      <c r="O131" s="20">
        <f t="shared" si="19"/>
        <v>0</v>
      </c>
      <c r="P131" s="20">
        <f t="shared" si="20"/>
        <v>0</v>
      </c>
      <c r="Q131" s="20" t="str">
        <f t="shared" si="21"/>
        <v/>
      </c>
      <c r="R131" s="20">
        <f t="shared" si="22"/>
        <v>0</v>
      </c>
      <c r="Z131" s="20">
        <f>'BOCES SELECT'!E124</f>
        <v>1045745</v>
      </c>
      <c r="AA131" s="20" t="e">
        <f ca="1">'BOCES SELECT'!CH124</f>
        <v>#N/A</v>
      </c>
      <c r="AC131" s="552"/>
    </row>
    <row r="132" spans="1:29" ht="12" customHeight="1" x14ac:dyDescent="0.2">
      <c r="A132" s="22"/>
      <c r="B132" s="552"/>
      <c r="C132" s="36"/>
      <c r="D132" s="25"/>
      <c r="J132" s="522" t="str">
        <f t="shared" si="15"/>
        <v/>
      </c>
      <c r="K132" s="20">
        <f t="shared" si="16"/>
        <v>0</v>
      </c>
      <c r="L132" s="20" t="str">
        <f t="shared" si="17"/>
        <v/>
      </c>
      <c r="M132" s="20" t="str">
        <f t="shared" si="18"/>
        <v/>
      </c>
      <c r="O132" s="20">
        <f t="shared" si="19"/>
        <v>0</v>
      </c>
      <c r="P132" s="20">
        <f t="shared" si="20"/>
        <v>0</v>
      </c>
      <c r="Q132" s="20" t="str">
        <f t="shared" si="21"/>
        <v/>
      </c>
      <c r="R132" s="20">
        <f t="shared" si="22"/>
        <v>0</v>
      </c>
      <c r="Z132" s="20">
        <f>'BOCES SELECT'!E125</f>
        <v>1045744</v>
      </c>
      <c r="AA132" s="20" t="e">
        <f ca="1">'BOCES SELECT'!CH125</f>
        <v>#N/A</v>
      </c>
      <c r="AC132" s="552"/>
    </row>
    <row r="133" spans="1:29" ht="12" customHeight="1" x14ac:dyDescent="0.2">
      <c r="A133" s="22"/>
      <c r="B133" s="552"/>
      <c r="C133" s="36"/>
      <c r="D133" s="25"/>
      <c r="J133" s="522" t="str">
        <f t="shared" si="15"/>
        <v/>
      </c>
      <c r="K133" s="20">
        <f t="shared" si="16"/>
        <v>0</v>
      </c>
      <c r="L133" s="20" t="str">
        <f t="shared" si="17"/>
        <v/>
      </c>
      <c r="M133" s="20" t="str">
        <f t="shared" si="18"/>
        <v/>
      </c>
      <c r="O133" s="20">
        <f t="shared" si="19"/>
        <v>0</v>
      </c>
      <c r="P133" s="20">
        <f t="shared" si="20"/>
        <v>0</v>
      </c>
      <c r="Q133" s="20" t="str">
        <f t="shared" si="21"/>
        <v/>
      </c>
      <c r="R133" s="20">
        <f t="shared" si="22"/>
        <v>0</v>
      </c>
      <c r="Z133" s="20">
        <f>'BOCES SELECT'!E126</f>
        <v>1045743</v>
      </c>
      <c r="AA133" s="20" t="e">
        <f ca="1">'BOCES SELECT'!CH126</f>
        <v>#N/A</v>
      </c>
      <c r="AC133" s="552"/>
    </row>
    <row r="134" spans="1:29" ht="12" customHeight="1" x14ac:dyDescent="0.2">
      <c r="A134" s="22"/>
      <c r="B134" s="552"/>
      <c r="C134" s="36"/>
      <c r="D134" s="25"/>
      <c r="J134" s="522" t="str">
        <f t="shared" si="15"/>
        <v/>
      </c>
      <c r="K134" s="20">
        <f t="shared" si="16"/>
        <v>0</v>
      </c>
      <c r="L134" s="20" t="str">
        <f t="shared" si="17"/>
        <v/>
      </c>
      <c r="M134" s="20" t="str">
        <f t="shared" si="18"/>
        <v/>
      </c>
      <c r="O134" s="20">
        <f t="shared" si="19"/>
        <v>0</v>
      </c>
      <c r="P134" s="20">
        <f t="shared" si="20"/>
        <v>0</v>
      </c>
      <c r="Q134" s="20" t="str">
        <f t="shared" si="21"/>
        <v/>
      </c>
      <c r="R134" s="20">
        <f t="shared" si="22"/>
        <v>0</v>
      </c>
      <c r="Z134" s="20">
        <f>'BOCES SELECT'!E127</f>
        <v>1045742</v>
      </c>
      <c r="AA134" s="20" t="e">
        <f ca="1">'BOCES SELECT'!CH127</f>
        <v>#N/A</v>
      </c>
      <c r="AC134" s="552"/>
    </row>
    <row r="135" spans="1:29" ht="12" customHeight="1" x14ac:dyDescent="0.2">
      <c r="A135" s="22"/>
      <c r="B135" s="552"/>
      <c r="C135" s="36"/>
      <c r="D135" s="25"/>
      <c r="J135" s="522" t="str">
        <f t="shared" si="15"/>
        <v/>
      </c>
      <c r="K135" s="20">
        <f t="shared" si="16"/>
        <v>0</v>
      </c>
      <c r="L135" s="20" t="str">
        <f t="shared" si="17"/>
        <v/>
      </c>
      <c r="M135" s="20" t="str">
        <f t="shared" si="18"/>
        <v/>
      </c>
      <c r="O135" s="20">
        <f t="shared" si="19"/>
        <v>0</v>
      </c>
      <c r="P135" s="20">
        <f t="shared" si="20"/>
        <v>0</v>
      </c>
      <c r="Q135" s="20" t="str">
        <f t="shared" si="21"/>
        <v/>
      </c>
      <c r="R135" s="20">
        <f t="shared" si="22"/>
        <v>0</v>
      </c>
      <c r="Z135" s="20">
        <f>'BOCES SELECT'!E128</f>
        <v>1045741</v>
      </c>
      <c r="AA135" s="20" t="e">
        <f ca="1">'BOCES SELECT'!CH128</f>
        <v>#N/A</v>
      </c>
      <c r="AC135" s="552"/>
    </row>
    <row r="136" spans="1:29" ht="12" customHeight="1" x14ac:dyDescent="0.2">
      <c r="A136" s="22"/>
      <c r="B136" s="552"/>
      <c r="C136" s="36"/>
      <c r="D136" s="25"/>
      <c r="J136" s="522" t="str">
        <f t="shared" si="15"/>
        <v/>
      </c>
      <c r="K136" s="20">
        <f t="shared" si="16"/>
        <v>0</v>
      </c>
      <c r="L136" s="20" t="str">
        <f t="shared" si="17"/>
        <v/>
      </c>
      <c r="M136" s="20" t="str">
        <f t="shared" si="18"/>
        <v/>
      </c>
      <c r="O136" s="20">
        <f t="shared" si="19"/>
        <v>0</v>
      </c>
      <c r="P136" s="20">
        <f t="shared" si="20"/>
        <v>0</v>
      </c>
      <c r="Q136" s="20" t="str">
        <f t="shared" si="21"/>
        <v/>
      </c>
      <c r="R136" s="20">
        <f t="shared" si="22"/>
        <v>0</v>
      </c>
      <c r="Z136" s="20">
        <f>'BOCES SELECT'!E129</f>
        <v>1045740</v>
      </c>
      <c r="AA136" s="20" t="e">
        <f ca="1">'BOCES SELECT'!CH129</f>
        <v>#N/A</v>
      </c>
      <c r="AC136" s="552"/>
    </row>
    <row r="137" spans="1:29" ht="12" customHeight="1" x14ac:dyDescent="0.2">
      <c r="A137" s="22"/>
      <c r="B137" s="552"/>
      <c r="C137" s="36"/>
      <c r="D137" s="25"/>
      <c r="J137" s="522" t="str">
        <f t="shared" si="15"/>
        <v/>
      </c>
      <c r="K137" s="20">
        <f t="shared" si="16"/>
        <v>0</v>
      </c>
      <c r="L137" s="20" t="str">
        <f t="shared" si="17"/>
        <v/>
      </c>
      <c r="M137" s="20" t="str">
        <f t="shared" si="18"/>
        <v/>
      </c>
      <c r="O137" s="20">
        <f t="shared" si="19"/>
        <v>0</v>
      </c>
      <c r="P137" s="20">
        <f t="shared" si="20"/>
        <v>0</v>
      </c>
      <c r="Q137" s="20" t="str">
        <f t="shared" si="21"/>
        <v/>
      </c>
      <c r="R137" s="20">
        <f t="shared" si="22"/>
        <v>0</v>
      </c>
      <c r="Z137" s="20">
        <f>'BOCES SELECT'!E130</f>
        <v>1045739</v>
      </c>
      <c r="AA137" s="20" t="e">
        <f ca="1">'BOCES SELECT'!CH130</f>
        <v>#N/A</v>
      </c>
      <c r="AC137" s="552"/>
    </row>
    <row r="138" spans="1:29" ht="12" customHeight="1" x14ac:dyDescent="0.2">
      <c r="A138" s="22"/>
      <c r="B138" s="552"/>
      <c r="C138" s="36"/>
      <c r="D138" s="25"/>
      <c r="J138" s="522" t="str">
        <f t="shared" si="15"/>
        <v/>
      </c>
      <c r="K138" s="20">
        <f t="shared" si="16"/>
        <v>0</v>
      </c>
      <c r="L138" s="20" t="str">
        <f t="shared" si="17"/>
        <v/>
      </c>
      <c r="M138" s="20" t="str">
        <f t="shared" si="18"/>
        <v/>
      </c>
      <c r="O138" s="20">
        <f t="shared" si="19"/>
        <v>0</v>
      </c>
      <c r="P138" s="20">
        <f t="shared" si="20"/>
        <v>0</v>
      </c>
      <c r="Q138" s="20" t="str">
        <f t="shared" si="21"/>
        <v/>
      </c>
      <c r="R138" s="20">
        <f t="shared" si="22"/>
        <v>0</v>
      </c>
      <c r="Z138" s="20">
        <f>'BOCES SELECT'!E131</f>
        <v>1045738</v>
      </c>
      <c r="AA138" s="20" t="e">
        <f ca="1">'BOCES SELECT'!CH131</f>
        <v>#N/A</v>
      </c>
      <c r="AC138" s="552"/>
    </row>
    <row r="139" spans="1:29" ht="12" customHeight="1" x14ac:dyDescent="0.2">
      <c r="A139" s="22"/>
      <c r="B139" s="552"/>
      <c r="C139" s="36"/>
      <c r="D139" s="25"/>
      <c r="J139" s="522" t="str">
        <f t="shared" ref="J139:J202" si="23">IF(K139=K138,"",SUMIF(K:K,K139,I:I))</f>
        <v/>
      </c>
      <c r="K139" s="20">
        <f t="shared" si="16"/>
        <v>0</v>
      </c>
      <c r="L139" s="20" t="str">
        <f t="shared" si="17"/>
        <v/>
      </c>
      <c r="M139" s="20" t="str">
        <f t="shared" si="18"/>
        <v/>
      </c>
      <c r="O139" s="20">
        <f t="shared" si="19"/>
        <v>0</v>
      </c>
      <c r="P139" s="20">
        <f t="shared" si="20"/>
        <v>0</v>
      </c>
      <c r="Q139" s="20" t="str">
        <f t="shared" si="21"/>
        <v/>
      </c>
      <c r="R139" s="20">
        <f t="shared" si="22"/>
        <v>0</v>
      </c>
      <c r="Z139" s="20">
        <f>'BOCES SELECT'!E132</f>
        <v>1045737</v>
      </c>
      <c r="AA139" s="20" t="e">
        <f ca="1">'BOCES SELECT'!CH132</f>
        <v>#N/A</v>
      </c>
      <c r="AC139" s="552"/>
    </row>
    <row r="140" spans="1:29" ht="12" customHeight="1" x14ac:dyDescent="0.2">
      <c r="A140" s="22"/>
      <c r="B140" s="552"/>
      <c r="C140" s="36"/>
      <c r="D140" s="25"/>
      <c r="J140" s="522" t="str">
        <f t="shared" si="23"/>
        <v/>
      </c>
      <c r="K140" s="20">
        <f t="shared" ref="K140:K203" si="24">IF(ISBLANK(A140),K139,A140)</f>
        <v>0</v>
      </c>
      <c r="L140" s="20" t="str">
        <f t="shared" si="17"/>
        <v/>
      </c>
      <c r="M140" s="20" t="str">
        <f t="shared" si="18"/>
        <v/>
      </c>
      <c r="O140" s="20">
        <f t="shared" si="19"/>
        <v>0</v>
      </c>
      <c r="P140" s="20">
        <f t="shared" si="20"/>
        <v>0</v>
      </c>
      <c r="Q140" s="20" t="str">
        <f t="shared" si="21"/>
        <v/>
      </c>
      <c r="R140" s="20">
        <f t="shared" si="22"/>
        <v>0</v>
      </c>
      <c r="Z140" s="20">
        <f>'BOCES SELECT'!E133</f>
        <v>1045736</v>
      </c>
      <c r="AA140" s="20" t="e">
        <f ca="1">'BOCES SELECT'!CH133</f>
        <v>#N/A</v>
      </c>
      <c r="AC140" s="552"/>
    </row>
    <row r="141" spans="1:29" ht="12" customHeight="1" x14ac:dyDescent="0.2">
      <c r="A141" s="22"/>
      <c r="B141" s="552"/>
      <c r="C141" s="36"/>
      <c r="D141" s="25"/>
      <c r="J141" s="522" t="str">
        <f t="shared" si="23"/>
        <v/>
      </c>
      <c r="K141" s="20">
        <f t="shared" si="24"/>
        <v>0</v>
      </c>
      <c r="L141" s="20" t="str">
        <f t="shared" si="17"/>
        <v/>
      </c>
      <c r="M141" s="20" t="str">
        <f t="shared" si="18"/>
        <v/>
      </c>
      <c r="O141" s="20">
        <f t="shared" si="19"/>
        <v>0</v>
      </c>
      <c r="P141" s="20">
        <f t="shared" si="20"/>
        <v>0</v>
      </c>
      <c r="Q141" s="20" t="str">
        <f t="shared" si="21"/>
        <v/>
      </c>
      <c r="R141" s="20">
        <f t="shared" si="22"/>
        <v>0</v>
      </c>
      <c r="Z141" s="20">
        <f>'BOCES SELECT'!E134</f>
        <v>1045735</v>
      </c>
      <c r="AA141" s="20" t="e">
        <f ca="1">'BOCES SELECT'!CH134</f>
        <v>#N/A</v>
      </c>
      <c r="AC141" s="552"/>
    </row>
    <row r="142" spans="1:29" ht="12" customHeight="1" x14ac:dyDescent="0.2">
      <c r="A142" s="22"/>
      <c r="B142" s="552"/>
      <c r="C142" s="36"/>
      <c r="D142" s="25"/>
      <c r="J142" s="522" t="str">
        <f t="shared" si="23"/>
        <v/>
      </c>
      <c r="K142" s="20">
        <f t="shared" si="24"/>
        <v>0</v>
      </c>
      <c r="L142" s="20" t="str">
        <f t="shared" si="17"/>
        <v/>
      </c>
      <c r="M142" s="20" t="str">
        <f t="shared" si="18"/>
        <v/>
      </c>
      <c r="O142" s="20">
        <f t="shared" si="19"/>
        <v>0</v>
      </c>
      <c r="P142" s="20">
        <f t="shared" si="20"/>
        <v>0</v>
      </c>
      <c r="Q142" s="20" t="str">
        <f t="shared" si="21"/>
        <v/>
      </c>
      <c r="R142" s="20">
        <f t="shared" si="22"/>
        <v>0</v>
      </c>
      <c r="Z142" s="20">
        <f>'BOCES SELECT'!E135</f>
        <v>1045734</v>
      </c>
      <c r="AA142" s="20" t="e">
        <f ca="1">'BOCES SELECT'!CH135</f>
        <v>#N/A</v>
      </c>
      <c r="AC142" s="552"/>
    </row>
    <row r="143" spans="1:29" ht="12" customHeight="1" x14ac:dyDescent="0.2">
      <c r="A143" s="22"/>
      <c r="B143" s="552"/>
      <c r="C143" s="36"/>
      <c r="D143" s="25"/>
      <c r="J143" s="522" t="str">
        <f t="shared" si="23"/>
        <v/>
      </c>
      <c r="K143" s="20">
        <f t="shared" si="24"/>
        <v>0</v>
      </c>
      <c r="L143" s="20" t="str">
        <f t="shared" si="17"/>
        <v/>
      </c>
      <c r="M143" s="20" t="str">
        <f t="shared" si="18"/>
        <v/>
      </c>
      <c r="O143" s="20">
        <f t="shared" si="19"/>
        <v>0</v>
      </c>
      <c r="P143" s="20">
        <f t="shared" si="20"/>
        <v>0</v>
      </c>
      <c r="Q143" s="20" t="str">
        <f t="shared" si="21"/>
        <v/>
      </c>
      <c r="R143" s="20">
        <f t="shared" si="22"/>
        <v>0</v>
      </c>
      <c r="Z143" s="20">
        <f>'BOCES SELECT'!E136</f>
        <v>1045733</v>
      </c>
      <c r="AA143" s="20" t="e">
        <f ca="1">'BOCES SELECT'!CH136</f>
        <v>#N/A</v>
      </c>
      <c r="AC143" s="552"/>
    </row>
    <row r="144" spans="1:29" ht="12" customHeight="1" x14ac:dyDescent="0.2">
      <c r="A144" s="22"/>
      <c r="B144" s="552"/>
      <c r="C144" s="36"/>
      <c r="D144" s="25"/>
      <c r="J144" s="522" t="str">
        <f t="shared" si="23"/>
        <v/>
      </c>
      <c r="K144" s="20">
        <f t="shared" si="24"/>
        <v>0</v>
      </c>
      <c r="L144" s="20" t="str">
        <f t="shared" si="17"/>
        <v/>
      </c>
      <c r="M144" s="20" t="str">
        <f t="shared" si="18"/>
        <v/>
      </c>
      <c r="O144" s="20">
        <f t="shared" si="19"/>
        <v>0</v>
      </c>
      <c r="P144" s="20">
        <f t="shared" si="20"/>
        <v>0</v>
      </c>
      <c r="Q144" s="20" t="str">
        <f t="shared" si="21"/>
        <v/>
      </c>
      <c r="R144" s="20">
        <f t="shared" si="22"/>
        <v>0</v>
      </c>
      <c r="Z144" s="20">
        <f>'BOCES SELECT'!E137</f>
        <v>1045732</v>
      </c>
      <c r="AA144" s="20" t="e">
        <f ca="1">'BOCES SELECT'!CH137</f>
        <v>#N/A</v>
      </c>
      <c r="AC144" s="552"/>
    </row>
    <row r="145" spans="1:29" ht="12" customHeight="1" x14ac:dyDescent="0.2">
      <c r="A145" s="22"/>
      <c r="B145" s="552"/>
      <c r="C145" s="36"/>
      <c r="D145" s="25"/>
      <c r="J145" s="522" t="str">
        <f t="shared" si="23"/>
        <v/>
      </c>
      <c r="K145" s="20">
        <f t="shared" si="24"/>
        <v>0</v>
      </c>
      <c r="L145" s="20" t="str">
        <f t="shared" si="17"/>
        <v/>
      </c>
      <c r="M145" s="20" t="str">
        <f t="shared" si="18"/>
        <v/>
      </c>
      <c r="O145" s="20">
        <f t="shared" si="19"/>
        <v>0</v>
      </c>
      <c r="P145" s="20">
        <f t="shared" si="20"/>
        <v>0</v>
      </c>
      <c r="Q145" s="20" t="str">
        <f t="shared" si="21"/>
        <v/>
      </c>
      <c r="R145" s="20">
        <f t="shared" si="22"/>
        <v>0</v>
      </c>
      <c r="Z145" s="20">
        <f>'BOCES SELECT'!E138</f>
        <v>1045731</v>
      </c>
      <c r="AA145" s="20" t="e">
        <f ca="1">'BOCES SELECT'!CH138</f>
        <v>#N/A</v>
      </c>
      <c r="AC145" s="552"/>
    </row>
    <row r="146" spans="1:29" ht="12" customHeight="1" x14ac:dyDescent="0.2">
      <c r="A146" s="22"/>
      <c r="B146" s="552"/>
      <c r="C146" s="36"/>
      <c r="D146" s="25"/>
      <c r="J146" s="522" t="str">
        <f t="shared" si="23"/>
        <v/>
      </c>
      <c r="K146" s="20">
        <f t="shared" si="24"/>
        <v>0</v>
      </c>
      <c r="L146" s="20" t="str">
        <f t="shared" si="17"/>
        <v/>
      </c>
      <c r="M146" s="20" t="str">
        <f t="shared" si="18"/>
        <v/>
      </c>
      <c r="O146" s="20">
        <f t="shared" si="19"/>
        <v>0</v>
      </c>
      <c r="P146" s="20">
        <f t="shared" si="20"/>
        <v>0</v>
      </c>
      <c r="Q146" s="20" t="str">
        <f t="shared" si="21"/>
        <v/>
      </c>
      <c r="R146" s="20">
        <f t="shared" si="22"/>
        <v>0</v>
      </c>
      <c r="Z146" s="20">
        <f>'BOCES SELECT'!E139</f>
        <v>1045730</v>
      </c>
      <c r="AA146" s="20" t="e">
        <f ca="1">'BOCES SELECT'!CH139</f>
        <v>#N/A</v>
      </c>
      <c r="AC146" s="552"/>
    </row>
    <row r="147" spans="1:29" ht="12" customHeight="1" x14ac:dyDescent="0.2">
      <c r="A147" s="22"/>
      <c r="B147" s="552"/>
      <c r="C147" s="36"/>
      <c r="D147" s="25"/>
      <c r="J147" s="522" t="str">
        <f t="shared" si="23"/>
        <v/>
      </c>
      <c r="K147" s="20">
        <f t="shared" si="24"/>
        <v>0</v>
      </c>
      <c r="L147" s="20" t="str">
        <f t="shared" si="17"/>
        <v/>
      </c>
      <c r="M147" s="20" t="str">
        <f t="shared" si="18"/>
        <v/>
      </c>
      <c r="O147" s="20">
        <f t="shared" si="19"/>
        <v>0</v>
      </c>
      <c r="P147" s="20">
        <f t="shared" si="20"/>
        <v>0</v>
      </c>
      <c r="Q147" s="20" t="str">
        <f t="shared" si="21"/>
        <v/>
      </c>
      <c r="R147" s="20">
        <f t="shared" si="22"/>
        <v>0</v>
      </c>
      <c r="Z147" s="20">
        <f>'BOCES SELECT'!E140</f>
        <v>1045729</v>
      </c>
      <c r="AA147" s="20" t="e">
        <f ca="1">'BOCES SELECT'!CH140</f>
        <v>#N/A</v>
      </c>
      <c r="AC147" s="552"/>
    </row>
    <row r="148" spans="1:29" ht="12" customHeight="1" x14ac:dyDescent="0.2">
      <c r="A148" s="22"/>
      <c r="B148" s="552"/>
      <c r="C148" s="36"/>
      <c r="D148" s="25"/>
      <c r="J148" s="522" t="str">
        <f t="shared" si="23"/>
        <v/>
      </c>
      <c r="K148" s="20">
        <f t="shared" si="24"/>
        <v>0</v>
      </c>
      <c r="L148" s="20" t="str">
        <f t="shared" si="17"/>
        <v/>
      </c>
      <c r="M148" s="20" t="str">
        <f t="shared" si="18"/>
        <v/>
      </c>
      <c r="O148" s="20">
        <f t="shared" si="19"/>
        <v>0</v>
      </c>
      <c r="P148" s="20">
        <f t="shared" si="20"/>
        <v>0</v>
      </c>
      <c r="Q148" s="20" t="str">
        <f t="shared" si="21"/>
        <v/>
      </c>
      <c r="R148" s="20">
        <f t="shared" si="22"/>
        <v>0</v>
      </c>
      <c r="Z148" s="20">
        <f>'BOCES SELECT'!E141</f>
        <v>1045728</v>
      </c>
      <c r="AA148" s="20" t="e">
        <f ca="1">'BOCES SELECT'!CH141</f>
        <v>#N/A</v>
      </c>
      <c r="AC148" s="552"/>
    </row>
    <row r="149" spans="1:29" ht="12" customHeight="1" x14ac:dyDescent="0.2">
      <c r="A149" s="22"/>
      <c r="B149" s="552"/>
      <c r="C149" s="36"/>
      <c r="D149" s="25"/>
      <c r="J149" s="522" t="str">
        <f t="shared" si="23"/>
        <v/>
      </c>
      <c r="K149" s="20">
        <f t="shared" si="24"/>
        <v>0</v>
      </c>
      <c r="L149" s="20" t="str">
        <f t="shared" si="17"/>
        <v/>
      </c>
      <c r="M149" s="20" t="str">
        <f t="shared" si="18"/>
        <v/>
      </c>
      <c r="O149" s="20">
        <f t="shared" si="19"/>
        <v>0</v>
      </c>
      <c r="P149" s="20">
        <f t="shared" si="20"/>
        <v>0</v>
      </c>
      <c r="Q149" s="20" t="str">
        <f t="shared" si="21"/>
        <v/>
      </c>
      <c r="R149" s="20">
        <f t="shared" si="22"/>
        <v>0</v>
      </c>
      <c r="Z149" s="20">
        <f>'BOCES SELECT'!E142</f>
        <v>1045727</v>
      </c>
      <c r="AA149" s="20" t="e">
        <f ca="1">'BOCES SELECT'!CH142</f>
        <v>#N/A</v>
      </c>
      <c r="AC149" s="552"/>
    </row>
    <row r="150" spans="1:29" ht="12" customHeight="1" x14ac:dyDescent="0.2">
      <c r="A150" s="22"/>
      <c r="B150" s="552"/>
      <c r="C150" s="36"/>
      <c r="D150" s="25"/>
      <c r="J150" s="522" t="str">
        <f t="shared" si="23"/>
        <v/>
      </c>
      <c r="K150" s="20">
        <f t="shared" si="24"/>
        <v>0</v>
      </c>
      <c r="L150" s="20" t="str">
        <f t="shared" si="17"/>
        <v/>
      </c>
      <c r="M150" s="20" t="str">
        <f t="shared" si="18"/>
        <v/>
      </c>
      <c r="O150" s="20">
        <f t="shared" si="19"/>
        <v>0</v>
      </c>
      <c r="P150" s="20">
        <f t="shared" si="20"/>
        <v>0</v>
      </c>
      <c r="Q150" s="20" t="str">
        <f t="shared" si="21"/>
        <v/>
      </c>
      <c r="R150" s="20">
        <f t="shared" si="22"/>
        <v>0</v>
      </c>
      <c r="Z150" s="20">
        <f>'BOCES SELECT'!E143</f>
        <v>1045726</v>
      </c>
      <c r="AA150" s="20" t="e">
        <f ca="1">'BOCES SELECT'!CH143</f>
        <v>#N/A</v>
      </c>
      <c r="AC150" s="552"/>
    </row>
    <row r="151" spans="1:29" ht="12" customHeight="1" x14ac:dyDescent="0.2">
      <c r="A151" s="22"/>
      <c r="B151" s="552"/>
      <c r="C151" s="36"/>
      <c r="D151" s="25"/>
      <c r="J151" s="522" t="str">
        <f t="shared" si="23"/>
        <v/>
      </c>
      <c r="K151" s="20">
        <f t="shared" si="24"/>
        <v>0</v>
      </c>
      <c r="L151" s="20" t="str">
        <f t="shared" si="17"/>
        <v/>
      </c>
      <c r="M151" s="20" t="str">
        <f t="shared" si="18"/>
        <v/>
      </c>
      <c r="O151" s="20">
        <f t="shared" si="19"/>
        <v>0</v>
      </c>
      <c r="P151" s="20">
        <f t="shared" si="20"/>
        <v>0</v>
      </c>
      <c r="Q151" s="20" t="str">
        <f t="shared" si="21"/>
        <v/>
      </c>
      <c r="R151" s="20">
        <f t="shared" si="22"/>
        <v>0</v>
      </c>
      <c r="Z151" s="20">
        <f>'BOCES SELECT'!E144</f>
        <v>1045725</v>
      </c>
      <c r="AA151" s="20" t="e">
        <f ca="1">'BOCES SELECT'!CH144</f>
        <v>#N/A</v>
      </c>
      <c r="AC151" s="552"/>
    </row>
    <row r="152" spans="1:29" ht="12" customHeight="1" x14ac:dyDescent="0.2">
      <c r="A152" s="22"/>
      <c r="B152" s="552"/>
      <c r="C152" s="36"/>
      <c r="D152" s="25"/>
      <c r="J152" s="522" t="str">
        <f t="shared" si="23"/>
        <v/>
      </c>
      <c r="K152" s="20">
        <f t="shared" si="24"/>
        <v>0</v>
      </c>
      <c r="L152" s="20" t="str">
        <f t="shared" si="17"/>
        <v/>
      </c>
      <c r="M152" s="20" t="str">
        <f t="shared" si="18"/>
        <v/>
      </c>
      <c r="O152" s="20">
        <f t="shared" si="19"/>
        <v>0</v>
      </c>
      <c r="P152" s="20">
        <f t="shared" si="20"/>
        <v>0</v>
      </c>
      <c r="Q152" s="20" t="str">
        <f t="shared" si="21"/>
        <v/>
      </c>
      <c r="R152" s="20">
        <f t="shared" si="22"/>
        <v>0</v>
      </c>
      <c r="Z152" s="20">
        <f>'BOCES SELECT'!E145</f>
        <v>1045724</v>
      </c>
      <c r="AA152" s="20" t="e">
        <f ca="1">'BOCES SELECT'!CH145</f>
        <v>#N/A</v>
      </c>
      <c r="AC152" s="552"/>
    </row>
    <row r="153" spans="1:29" ht="12" customHeight="1" x14ac:dyDescent="0.2">
      <c r="A153" s="22"/>
      <c r="B153" s="552"/>
      <c r="C153" s="36"/>
      <c r="D153" s="25"/>
      <c r="J153" s="522" t="str">
        <f t="shared" si="23"/>
        <v/>
      </c>
      <c r="K153" s="20">
        <f t="shared" si="24"/>
        <v>0</v>
      </c>
      <c r="L153" s="20" t="str">
        <f t="shared" si="17"/>
        <v/>
      </c>
      <c r="M153" s="20" t="str">
        <f t="shared" si="18"/>
        <v/>
      </c>
      <c r="O153" s="20">
        <f t="shared" si="19"/>
        <v>0</v>
      </c>
      <c r="P153" s="20">
        <f t="shared" si="20"/>
        <v>0</v>
      </c>
      <c r="Q153" s="20" t="str">
        <f t="shared" si="21"/>
        <v/>
      </c>
      <c r="R153" s="20">
        <f t="shared" si="22"/>
        <v>0</v>
      </c>
      <c r="Z153" s="20">
        <f>'BOCES SELECT'!E146</f>
        <v>1045723</v>
      </c>
      <c r="AA153" s="20" t="e">
        <f ca="1">'BOCES SELECT'!CH146</f>
        <v>#N/A</v>
      </c>
      <c r="AC153" s="552"/>
    </row>
    <row r="154" spans="1:29" ht="12" customHeight="1" x14ac:dyDescent="0.2">
      <c r="A154" s="22"/>
      <c r="B154" s="552"/>
      <c r="C154" s="36"/>
      <c r="D154" s="25"/>
      <c r="J154" s="522" t="str">
        <f t="shared" si="23"/>
        <v/>
      </c>
      <c r="K154" s="20">
        <f t="shared" si="24"/>
        <v>0</v>
      </c>
      <c r="L154" s="20" t="str">
        <f t="shared" si="17"/>
        <v/>
      </c>
      <c r="M154" s="20" t="str">
        <f t="shared" si="18"/>
        <v/>
      </c>
      <c r="O154" s="20">
        <f t="shared" si="19"/>
        <v>0</v>
      </c>
      <c r="P154" s="20">
        <f t="shared" si="20"/>
        <v>0</v>
      </c>
      <c r="Q154" s="20" t="str">
        <f t="shared" si="21"/>
        <v/>
      </c>
      <c r="R154" s="20">
        <f t="shared" si="22"/>
        <v>0</v>
      </c>
      <c r="Z154" s="20">
        <f>'BOCES SELECT'!E147</f>
        <v>1045722</v>
      </c>
      <c r="AA154" s="20" t="e">
        <f ca="1">'BOCES SELECT'!CH147</f>
        <v>#N/A</v>
      </c>
      <c r="AC154" s="552"/>
    </row>
    <row r="155" spans="1:29" ht="12" customHeight="1" x14ac:dyDescent="0.2">
      <c r="A155" s="22"/>
      <c r="B155" s="552"/>
      <c r="C155" s="36"/>
      <c r="D155" s="25"/>
      <c r="J155" s="522" t="str">
        <f t="shared" si="23"/>
        <v/>
      </c>
      <c r="K155" s="20">
        <f t="shared" si="24"/>
        <v>0</v>
      </c>
      <c r="L155" s="20" t="str">
        <f t="shared" si="17"/>
        <v/>
      </c>
      <c r="M155" s="20" t="str">
        <f t="shared" si="18"/>
        <v/>
      </c>
      <c r="O155" s="20">
        <f t="shared" si="19"/>
        <v>0</v>
      </c>
      <c r="P155" s="20">
        <f t="shared" si="20"/>
        <v>0</v>
      </c>
      <c r="Q155" s="20" t="str">
        <f t="shared" si="21"/>
        <v/>
      </c>
      <c r="R155" s="20">
        <f t="shared" si="22"/>
        <v>0</v>
      </c>
      <c r="Z155" s="20">
        <f>'BOCES SELECT'!E148</f>
        <v>1045721</v>
      </c>
      <c r="AA155" s="20" t="e">
        <f ca="1">'BOCES SELECT'!CH148</f>
        <v>#N/A</v>
      </c>
      <c r="AC155" s="552"/>
    </row>
    <row r="156" spans="1:29" ht="12" customHeight="1" x14ac:dyDescent="0.2">
      <c r="A156" s="22"/>
      <c r="B156" s="552"/>
      <c r="C156" s="36"/>
      <c r="D156" s="25"/>
      <c r="J156" s="522" t="str">
        <f t="shared" si="23"/>
        <v/>
      </c>
      <c r="K156" s="20">
        <f t="shared" si="24"/>
        <v>0</v>
      </c>
      <c r="L156" s="20" t="str">
        <f t="shared" si="17"/>
        <v/>
      </c>
      <c r="M156" s="20" t="str">
        <f t="shared" si="18"/>
        <v/>
      </c>
      <c r="O156" s="20">
        <f t="shared" si="19"/>
        <v>0</v>
      </c>
      <c r="P156" s="20">
        <f t="shared" si="20"/>
        <v>0</v>
      </c>
      <c r="Q156" s="20" t="str">
        <f t="shared" si="21"/>
        <v/>
      </c>
      <c r="R156" s="20">
        <f t="shared" si="22"/>
        <v>0</v>
      </c>
      <c r="Z156" s="20">
        <f>'BOCES SELECT'!E149</f>
        <v>1045720</v>
      </c>
      <c r="AA156" s="20" t="e">
        <f ca="1">'BOCES SELECT'!CH149</f>
        <v>#N/A</v>
      </c>
      <c r="AC156" s="552"/>
    </row>
    <row r="157" spans="1:29" ht="12" customHeight="1" x14ac:dyDescent="0.2">
      <c r="A157" s="22"/>
      <c r="B157" s="552"/>
      <c r="C157" s="36"/>
      <c r="D157" s="25"/>
      <c r="J157" s="522" t="str">
        <f t="shared" si="23"/>
        <v/>
      </c>
      <c r="K157" s="20">
        <f t="shared" si="24"/>
        <v>0</v>
      </c>
      <c r="L157" s="20" t="str">
        <f t="shared" si="17"/>
        <v/>
      </c>
      <c r="M157" s="20" t="str">
        <f t="shared" si="18"/>
        <v/>
      </c>
      <c r="O157" s="20">
        <f t="shared" si="19"/>
        <v>0</v>
      </c>
      <c r="P157" s="20">
        <f t="shared" si="20"/>
        <v>0</v>
      </c>
      <c r="Q157" s="20" t="str">
        <f t="shared" si="21"/>
        <v/>
      </c>
      <c r="R157" s="20">
        <f t="shared" si="22"/>
        <v>0</v>
      </c>
      <c r="Z157" s="20">
        <f>'BOCES SELECT'!E150</f>
        <v>1045719</v>
      </c>
      <c r="AA157" s="20" t="e">
        <f ca="1">'BOCES SELECT'!CH150</f>
        <v>#N/A</v>
      </c>
      <c r="AC157" s="552"/>
    </row>
    <row r="158" spans="1:29" ht="12" customHeight="1" x14ac:dyDescent="0.2">
      <c r="A158" s="22"/>
      <c r="B158" s="552"/>
      <c r="C158" s="36"/>
      <c r="D158" s="25"/>
      <c r="J158" s="522" t="str">
        <f t="shared" si="23"/>
        <v/>
      </c>
      <c r="K158" s="20">
        <f t="shared" si="24"/>
        <v>0</v>
      </c>
      <c r="L158" s="20" t="str">
        <f t="shared" si="17"/>
        <v/>
      </c>
      <c r="M158" s="20" t="str">
        <f t="shared" si="18"/>
        <v/>
      </c>
      <c r="O158" s="20">
        <f t="shared" si="19"/>
        <v>0</v>
      </c>
      <c r="P158" s="20">
        <f t="shared" si="20"/>
        <v>0</v>
      </c>
      <c r="Q158" s="20" t="str">
        <f t="shared" si="21"/>
        <v/>
      </c>
      <c r="R158" s="20">
        <f t="shared" si="22"/>
        <v>0</v>
      </c>
      <c r="Z158" s="20">
        <f>'BOCES SELECT'!E151</f>
        <v>1045718</v>
      </c>
      <c r="AA158" s="20" t="e">
        <f ca="1">'BOCES SELECT'!CH151</f>
        <v>#N/A</v>
      </c>
      <c r="AC158" s="552"/>
    </row>
    <row r="159" spans="1:29" ht="12" customHeight="1" x14ac:dyDescent="0.2">
      <c r="A159" s="22"/>
      <c r="B159" s="552"/>
      <c r="C159" s="36"/>
      <c r="D159" s="25"/>
      <c r="J159" s="522" t="str">
        <f t="shared" si="23"/>
        <v/>
      </c>
      <c r="K159" s="20">
        <f t="shared" si="24"/>
        <v>0</v>
      </c>
      <c r="L159" s="20" t="str">
        <f t="shared" si="17"/>
        <v/>
      </c>
      <c r="M159" s="20" t="str">
        <f t="shared" si="18"/>
        <v/>
      </c>
      <c r="O159" s="20">
        <f t="shared" si="19"/>
        <v>0</v>
      </c>
      <c r="P159" s="20">
        <f t="shared" si="20"/>
        <v>0</v>
      </c>
      <c r="Q159" s="20" t="str">
        <f t="shared" si="21"/>
        <v/>
      </c>
      <c r="R159" s="20">
        <f t="shared" si="22"/>
        <v>0</v>
      </c>
      <c r="Z159" s="20">
        <f>'BOCES SELECT'!E152</f>
        <v>1045717</v>
      </c>
      <c r="AA159" s="20" t="e">
        <f ca="1">'BOCES SELECT'!CH152</f>
        <v>#N/A</v>
      </c>
      <c r="AC159" s="552"/>
    </row>
    <row r="160" spans="1:29" ht="12" customHeight="1" x14ac:dyDescent="0.2">
      <c r="A160" s="22"/>
      <c r="B160" s="552"/>
      <c r="C160" s="36"/>
      <c r="D160" s="25"/>
      <c r="J160" s="522" t="str">
        <f t="shared" si="23"/>
        <v/>
      </c>
      <c r="K160" s="20">
        <f t="shared" si="24"/>
        <v>0</v>
      </c>
      <c r="L160" s="20" t="str">
        <f t="shared" si="17"/>
        <v/>
      </c>
      <c r="M160" s="20" t="str">
        <f t="shared" si="18"/>
        <v/>
      </c>
      <c r="O160" s="20">
        <f t="shared" si="19"/>
        <v>0</v>
      </c>
      <c r="P160" s="20">
        <f t="shared" si="20"/>
        <v>0</v>
      </c>
      <c r="Q160" s="20" t="str">
        <f t="shared" si="21"/>
        <v/>
      </c>
      <c r="R160" s="20">
        <f t="shared" si="22"/>
        <v>0</v>
      </c>
      <c r="Z160" s="20">
        <f>'BOCES SELECT'!E153</f>
        <v>1045716</v>
      </c>
      <c r="AA160" s="20" t="e">
        <f ca="1">'BOCES SELECT'!CH153</f>
        <v>#N/A</v>
      </c>
      <c r="AC160" s="552"/>
    </row>
    <row r="161" spans="1:29" ht="12" customHeight="1" x14ac:dyDescent="0.2">
      <c r="A161" s="22"/>
      <c r="B161" s="552"/>
      <c r="C161" s="36"/>
      <c r="D161" s="25"/>
      <c r="J161" s="522" t="str">
        <f t="shared" si="23"/>
        <v/>
      </c>
      <c r="K161" s="20">
        <f t="shared" si="24"/>
        <v>0</v>
      </c>
      <c r="L161" s="20" t="str">
        <f t="shared" si="17"/>
        <v/>
      </c>
      <c r="M161" s="20" t="str">
        <f t="shared" si="18"/>
        <v/>
      </c>
      <c r="O161" s="20">
        <f t="shared" si="19"/>
        <v>0</v>
      </c>
      <c r="P161" s="20">
        <f t="shared" si="20"/>
        <v>0</v>
      </c>
      <c r="Q161" s="20" t="str">
        <f t="shared" si="21"/>
        <v/>
      </c>
      <c r="R161" s="20">
        <f t="shared" si="22"/>
        <v>0</v>
      </c>
      <c r="Z161" s="20">
        <f>'BOCES SELECT'!E154</f>
        <v>1045715</v>
      </c>
      <c r="AA161" s="20" t="e">
        <f ca="1">'BOCES SELECT'!CH154</f>
        <v>#N/A</v>
      </c>
      <c r="AC161" s="552"/>
    </row>
    <row r="162" spans="1:29" ht="12" customHeight="1" x14ac:dyDescent="0.2">
      <c r="A162" s="22"/>
      <c r="B162" s="552"/>
      <c r="C162" s="36"/>
      <c r="D162" s="25"/>
      <c r="J162" s="522" t="str">
        <f t="shared" si="23"/>
        <v/>
      </c>
      <c r="K162" s="20">
        <f t="shared" si="24"/>
        <v>0</v>
      </c>
      <c r="L162" s="20" t="str">
        <f t="shared" si="17"/>
        <v/>
      </c>
      <c r="M162" s="20" t="str">
        <f t="shared" si="18"/>
        <v/>
      </c>
      <c r="O162" s="20">
        <f t="shared" si="19"/>
        <v>0</v>
      </c>
      <c r="P162" s="20">
        <f t="shared" si="20"/>
        <v>0</v>
      </c>
      <c r="Q162" s="20" t="str">
        <f t="shared" si="21"/>
        <v/>
      </c>
      <c r="R162" s="20">
        <f t="shared" si="22"/>
        <v>0</v>
      </c>
      <c r="Z162" s="20">
        <f>'BOCES SELECT'!E155</f>
        <v>1045714</v>
      </c>
      <c r="AA162" s="20" t="e">
        <f ca="1">'BOCES SELECT'!CH155</f>
        <v>#N/A</v>
      </c>
      <c r="AC162" s="552"/>
    </row>
    <row r="163" spans="1:29" ht="12" customHeight="1" x14ac:dyDescent="0.2">
      <c r="A163" s="22"/>
      <c r="B163" s="552"/>
      <c r="C163" s="36"/>
      <c r="D163" s="25"/>
      <c r="J163" s="522" t="str">
        <f t="shared" si="23"/>
        <v/>
      </c>
      <c r="K163" s="20">
        <f t="shared" si="24"/>
        <v>0</v>
      </c>
      <c r="L163" s="20" t="str">
        <f t="shared" si="17"/>
        <v/>
      </c>
      <c r="M163" s="20" t="str">
        <f t="shared" si="18"/>
        <v/>
      </c>
      <c r="O163" s="20">
        <f t="shared" si="19"/>
        <v>0</v>
      </c>
      <c r="P163" s="20">
        <f t="shared" si="20"/>
        <v>0</v>
      </c>
      <c r="Q163" s="20" t="str">
        <f t="shared" si="21"/>
        <v/>
      </c>
      <c r="R163" s="20">
        <f t="shared" si="22"/>
        <v>0</v>
      </c>
      <c r="Z163" s="20">
        <f>'BOCES SELECT'!E156</f>
        <v>1045713</v>
      </c>
      <c r="AA163" s="20" t="e">
        <f ca="1">'BOCES SELECT'!CH156</f>
        <v>#N/A</v>
      </c>
      <c r="AC163" s="552"/>
    </row>
    <row r="164" spans="1:29" ht="12" customHeight="1" x14ac:dyDescent="0.2">
      <c r="A164" s="22"/>
      <c r="B164" s="552"/>
      <c r="C164" s="36"/>
      <c r="D164" s="25"/>
      <c r="J164" s="522" t="str">
        <f t="shared" si="23"/>
        <v/>
      </c>
      <c r="K164" s="20">
        <f t="shared" si="24"/>
        <v>0</v>
      </c>
      <c r="L164" s="20" t="str">
        <f t="shared" si="17"/>
        <v/>
      </c>
      <c r="M164" s="20" t="str">
        <f t="shared" si="18"/>
        <v/>
      </c>
      <c r="O164" s="20">
        <f t="shared" si="19"/>
        <v>0</v>
      </c>
      <c r="P164" s="20">
        <f t="shared" si="20"/>
        <v>0</v>
      </c>
      <c r="Q164" s="20" t="str">
        <f t="shared" si="21"/>
        <v/>
      </c>
      <c r="R164" s="20">
        <f t="shared" si="22"/>
        <v>0</v>
      </c>
      <c r="Z164" s="20">
        <f>'BOCES SELECT'!E157</f>
        <v>1045712</v>
      </c>
      <c r="AA164" s="20" t="e">
        <f ca="1">'BOCES SELECT'!CH157</f>
        <v>#N/A</v>
      </c>
      <c r="AC164" s="552"/>
    </row>
    <row r="165" spans="1:29" ht="12" customHeight="1" x14ac:dyDescent="0.2">
      <c r="A165" s="22"/>
      <c r="B165" s="552"/>
      <c r="C165" s="36"/>
      <c r="D165" s="25"/>
      <c r="J165" s="522" t="str">
        <f t="shared" si="23"/>
        <v/>
      </c>
      <c r="K165" s="20">
        <f t="shared" si="24"/>
        <v>0</v>
      </c>
      <c r="L165" s="20" t="str">
        <f t="shared" si="17"/>
        <v/>
      </c>
      <c r="M165" s="20" t="str">
        <f t="shared" si="18"/>
        <v/>
      </c>
      <c r="O165" s="20">
        <f t="shared" si="19"/>
        <v>0</v>
      </c>
      <c r="P165" s="20">
        <f t="shared" si="20"/>
        <v>0</v>
      </c>
      <c r="Q165" s="20" t="str">
        <f t="shared" si="21"/>
        <v/>
      </c>
      <c r="R165" s="20">
        <f t="shared" si="22"/>
        <v>0</v>
      </c>
      <c r="Z165" s="20">
        <f>'BOCES SELECT'!E158</f>
        <v>1045711</v>
      </c>
      <c r="AA165" s="20" t="e">
        <f ca="1">'BOCES SELECT'!CH158</f>
        <v>#N/A</v>
      </c>
      <c r="AC165" s="552"/>
    </row>
    <row r="166" spans="1:29" ht="12" customHeight="1" x14ac:dyDescent="0.2">
      <c r="A166" s="22"/>
      <c r="B166" s="552"/>
      <c r="C166" s="36"/>
      <c r="D166" s="25"/>
      <c r="J166" s="522" t="str">
        <f t="shared" si="23"/>
        <v/>
      </c>
      <c r="K166" s="20">
        <f t="shared" si="24"/>
        <v>0</v>
      </c>
      <c r="L166" s="20" t="str">
        <f t="shared" si="17"/>
        <v/>
      </c>
      <c r="M166" s="20" t="str">
        <f t="shared" si="18"/>
        <v/>
      </c>
      <c r="O166" s="20">
        <f t="shared" si="19"/>
        <v>0</v>
      </c>
      <c r="P166" s="20">
        <f t="shared" si="20"/>
        <v>0</v>
      </c>
      <c r="Q166" s="20" t="str">
        <f t="shared" si="21"/>
        <v/>
      </c>
      <c r="R166" s="20">
        <f t="shared" si="22"/>
        <v>0</v>
      </c>
      <c r="Z166" s="20">
        <f>'BOCES SELECT'!E159</f>
        <v>1045710</v>
      </c>
      <c r="AA166" s="20" t="e">
        <f ca="1">'BOCES SELECT'!CH159</f>
        <v>#N/A</v>
      </c>
      <c r="AC166" s="552"/>
    </row>
    <row r="167" spans="1:29" ht="12" customHeight="1" x14ac:dyDescent="0.2">
      <c r="A167" s="22"/>
      <c r="B167" s="552"/>
      <c r="C167" s="36"/>
      <c r="D167" s="25"/>
      <c r="J167" s="522" t="str">
        <f t="shared" si="23"/>
        <v/>
      </c>
      <c r="K167" s="20">
        <f t="shared" si="24"/>
        <v>0</v>
      </c>
      <c r="L167" s="20" t="str">
        <f t="shared" si="17"/>
        <v/>
      </c>
      <c r="M167" s="20" t="str">
        <f t="shared" si="18"/>
        <v/>
      </c>
      <c r="O167" s="20">
        <f t="shared" si="19"/>
        <v>0</v>
      </c>
      <c r="P167" s="20">
        <f t="shared" si="20"/>
        <v>0</v>
      </c>
      <c r="Q167" s="20" t="str">
        <f t="shared" si="21"/>
        <v/>
      </c>
      <c r="R167" s="20">
        <f t="shared" si="22"/>
        <v>0</v>
      </c>
      <c r="Z167" s="20">
        <f>'BOCES SELECT'!E160</f>
        <v>1045709</v>
      </c>
      <c r="AA167" s="20" t="e">
        <f ca="1">'BOCES SELECT'!CH160</f>
        <v>#N/A</v>
      </c>
      <c r="AC167" s="552"/>
    </row>
    <row r="168" spans="1:29" ht="12" customHeight="1" x14ac:dyDescent="0.2">
      <c r="A168" s="22"/>
      <c r="B168" s="552"/>
      <c r="C168" s="36"/>
      <c r="D168" s="25"/>
      <c r="J168" s="522" t="str">
        <f t="shared" si="23"/>
        <v/>
      </c>
      <c r="K168" s="20">
        <f t="shared" si="24"/>
        <v>0</v>
      </c>
      <c r="L168" s="20" t="str">
        <f t="shared" ref="L168:L231" si="25">LEFT(H168,11)</f>
        <v/>
      </c>
      <c r="M168" s="20" t="str">
        <f t="shared" ref="M168:M231" si="26">LEFT(E168,2)</f>
        <v/>
      </c>
      <c r="O168" s="20">
        <f t="shared" ref="O168:O231" si="27">K168</f>
        <v>0</v>
      </c>
      <c r="P168" s="20">
        <f t="shared" ref="P168:P231" si="28">LEN(L168)</f>
        <v>0</v>
      </c>
      <c r="Q168" s="20" t="str">
        <f t="shared" ref="Q168:Q231" si="29">IF(LEN(L168)=11,L168,IF(LEN(L168)=10,CONCATENATE(L168," "),IF(LEN(L168)=9,CONCATENATE(L168,"  "),IF(LEN(L168)=8,CONCATENATE(L168,"   "),""))))</f>
        <v/>
      </c>
      <c r="R168" s="20">
        <f t="shared" ref="R168:R231" si="30">LEN(Q168)</f>
        <v>0</v>
      </c>
      <c r="Z168" s="20">
        <f>'BOCES SELECT'!E161</f>
        <v>1045708</v>
      </c>
      <c r="AA168" s="20" t="e">
        <f ca="1">'BOCES SELECT'!CH161</f>
        <v>#N/A</v>
      </c>
      <c r="AC168" s="552"/>
    </row>
    <row r="169" spans="1:29" ht="12" customHeight="1" x14ac:dyDescent="0.2">
      <c r="A169" s="22"/>
      <c r="B169" s="552"/>
      <c r="C169" s="36"/>
      <c r="D169" s="25"/>
      <c r="J169" s="522" t="str">
        <f t="shared" si="23"/>
        <v/>
      </c>
      <c r="K169" s="20">
        <f t="shared" si="24"/>
        <v>0</v>
      </c>
      <c r="L169" s="20" t="str">
        <f t="shared" si="25"/>
        <v/>
      </c>
      <c r="M169" s="20" t="str">
        <f t="shared" si="26"/>
        <v/>
      </c>
      <c r="O169" s="20">
        <f t="shared" si="27"/>
        <v>0</v>
      </c>
      <c r="P169" s="20">
        <f t="shared" si="28"/>
        <v>0</v>
      </c>
      <c r="Q169" s="20" t="str">
        <f t="shared" si="29"/>
        <v/>
      </c>
      <c r="R169" s="20">
        <f t="shared" si="30"/>
        <v>0</v>
      </c>
      <c r="Z169" s="20">
        <f>'BOCES SELECT'!E162</f>
        <v>1045707</v>
      </c>
      <c r="AA169" s="20" t="e">
        <f ca="1">'BOCES SELECT'!CH162</f>
        <v>#N/A</v>
      </c>
      <c r="AC169" s="552"/>
    </row>
    <row r="170" spans="1:29" ht="12" customHeight="1" x14ac:dyDescent="0.2">
      <c r="A170" s="22"/>
      <c r="B170" s="552"/>
      <c r="C170" s="36"/>
      <c r="D170" s="25"/>
      <c r="J170" s="522" t="str">
        <f t="shared" si="23"/>
        <v/>
      </c>
      <c r="K170" s="20">
        <f t="shared" si="24"/>
        <v>0</v>
      </c>
      <c r="L170" s="20" t="str">
        <f t="shared" si="25"/>
        <v/>
      </c>
      <c r="M170" s="20" t="str">
        <f t="shared" si="26"/>
        <v/>
      </c>
      <c r="O170" s="20">
        <f t="shared" si="27"/>
        <v>0</v>
      </c>
      <c r="P170" s="20">
        <f t="shared" si="28"/>
        <v>0</v>
      </c>
      <c r="Q170" s="20" t="str">
        <f t="shared" si="29"/>
        <v/>
      </c>
      <c r="R170" s="20">
        <f t="shared" si="30"/>
        <v>0</v>
      </c>
      <c r="Z170" s="20">
        <f>'BOCES SELECT'!E163</f>
        <v>1045706</v>
      </c>
      <c r="AA170" s="20" t="e">
        <f ca="1">'BOCES SELECT'!CH163</f>
        <v>#N/A</v>
      </c>
      <c r="AC170" s="552"/>
    </row>
    <row r="171" spans="1:29" ht="12" customHeight="1" x14ac:dyDescent="0.2">
      <c r="A171" s="22"/>
      <c r="B171" s="552"/>
      <c r="C171" s="36"/>
      <c r="D171" s="25"/>
      <c r="J171" s="522" t="str">
        <f t="shared" si="23"/>
        <v/>
      </c>
      <c r="K171" s="20">
        <f t="shared" si="24"/>
        <v>0</v>
      </c>
      <c r="L171" s="20" t="str">
        <f t="shared" si="25"/>
        <v/>
      </c>
      <c r="M171" s="20" t="str">
        <f t="shared" si="26"/>
        <v/>
      </c>
      <c r="O171" s="20">
        <f t="shared" si="27"/>
        <v>0</v>
      </c>
      <c r="P171" s="20">
        <f t="shared" si="28"/>
        <v>0</v>
      </c>
      <c r="Q171" s="20" t="str">
        <f t="shared" si="29"/>
        <v/>
      </c>
      <c r="R171" s="20">
        <f t="shared" si="30"/>
        <v>0</v>
      </c>
      <c r="Z171" s="20">
        <f>'BOCES SELECT'!E164</f>
        <v>1045705</v>
      </c>
      <c r="AA171" s="20" t="e">
        <f ca="1">'BOCES SELECT'!CH164</f>
        <v>#N/A</v>
      </c>
      <c r="AC171" s="552"/>
    </row>
    <row r="172" spans="1:29" ht="12" customHeight="1" x14ac:dyDescent="0.2">
      <c r="A172" s="22"/>
      <c r="B172" s="552"/>
      <c r="C172" s="36"/>
      <c r="D172" s="25"/>
      <c r="J172" s="522" t="str">
        <f t="shared" si="23"/>
        <v/>
      </c>
      <c r="K172" s="20">
        <f t="shared" si="24"/>
        <v>0</v>
      </c>
      <c r="L172" s="20" t="str">
        <f t="shared" si="25"/>
        <v/>
      </c>
      <c r="M172" s="20" t="str">
        <f t="shared" si="26"/>
        <v/>
      </c>
      <c r="O172" s="20">
        <f t="shared" si="27"/>
        <v>0</v>
      </c>
      <c r="P172" s="20">
        <f t="shared" si="28"/>
        <v>0</v>
      </c>
      <c r="Q172" s="20" t="str">
        <f t="shared" si="29"/>
        <v/>
      </c>
      <c r="R172" s="20">
        <f t="shared" si="30"/>
        <v>0</v>
      </c>
      <c r="Z172" s="20">
        <f>'BOCES SELECT'!E165</f>
        <v>1045704</v>
      </c>
      <c r="AA172" s="20" t="e">
        <f ca="1">'BOCES SELECT'!CH165</f>
        <v>#N/A</v>
      </c>
      <c r="AC172" s="552"/>
    </row>
    <row r="173" spans="1:29" ht="12" customHeight="1" x14ac:dyDescent="0.2">
      <c r="A173" s="22"/>
      <c r="B173" s="552"/>
      <c r="C173" s="36"/>
      <c r="D173" s="25"/>
      <c r="J173" s="522" t="str">
        <f t="shared" si="23"/>
        <v/>
      </c>
      <c r="K173" s="20">
        <f t="shared" si="24"/>
        <v>0</v>
      </c>
      <c r="L173" s="20" t="str">
        <f t="shared" si="25"/>
        <v/>
      </c>
      <c r="M173" s="20" t="str">
        <f t="shared" si="26"/>
        <v/>
      </c>
      <c r="O173" s="20">
        <f t="shared" si="27"/>
        <v>0</v>
      </c>
      <c r="P173" s="20">
        <f t="shared" si="28"/>
        <v>0</v>
      </c>
      <c r="Q173" s="20" t="str">
        <f t="shared" si="29"/>
        <v/>
      </c>
      <c r="R173" s="20">
        <f t="shared" si="30"/>
        <v>0</v>
      </c>
      <c r="Z173" s="20">
        <f>'BOCES SELECT'!E166</f>
        <v>1045703</v>
      </c>
      <c r="AA173" s="20" t="e">
        <f ca="1">'BOCES SELECT'!CH166</f>
        <v>#N/A</v>
      </c>
      <c r="AC173" s="552"/>
    </row>
    <row r="174" spans="1:29" ht="12" customHeight="1" x14ac:dyDescent="0.2">
      <c r="A174" s="22"/>
      <c r="B174" s="552"/>
      <c r="C174" s="36"/>
      <c r="D174" s="25"/>
      <c r="J174" s="522" t="str">
        <f t="shared" si="23"/>
        <v/>
      </c>
      <c r="K174" s="20">
        <f t="shared" si="24"/>
        <v>0</v>
      </c>
      <c r="L174" s="20" t="str">
        <f t="shared" si="25"/>
        <v/>
      </c>
      <c r="M174" s="20" t="str">
        <f t="shared" si="26"/>
        <v/>
      </c>
      <c r="O174" s="20">
        <f t="shared" si="27"/>
        <v>0</v>
      </c>
      <c r="P174" s="20">
        <f t="shared" si="28"/>
        <v>0</v>
      </c>
      <c r="Q174" s="20" t="str">
        <f t="shared" si="29"/>
        <v/>
      </c>
      <c r="R174" s="20">
        <f t="shared" si="30"/>
        <v>0</v>
      </c>
      <c r="Z174" s="20">
        <f>'BOCES SELECT'!E167</f>
        <v>1045702</v>
      </c>
      <c r="AA174" s="20" t="e">
        <f ca="1">'BOCES SELECT'!CH167</f>
        <v>#N/A</v>
      </c>
      <c r="AC174" s="552"/>
    </row>
    <row r="175" spans="1:29" ht="12" customHeight="1" x14ac:dyDescent="0.2">
      <c r="A175" s="22"/>
      <c r="B175" s="552"/>
      <c r="C175" s="36"/>
      <c r="D175" s="25"/>
      <c r="J175" s="522" t="str">
        <f t="shared" si="23"/>
        <v/>
      </c>
      <c r="K175" s="20">
        <f t="shared" si="24"/>
        <v>0</v>
      </c>
      <c r="L175" s="20" t="str">
        <f t="shared" si="25"/>
        <v/>
      </c>
      <c r="M175" s="20" t="str">
        <f t="shared" si="26"/>
        <v/>
      </c>
      <c r="O175" s="20">
        <f t="shared" si="27"/>
        <v>0</v>
      </c>
      <c r="P175" s="20">
        <f t="shared" si="28"/>
        <v>0</v>
      </c>
      <c r="Q175" s="20" t="str">
        <f t="shared" si="29"/>
        <v/>
      </c>
      <c r="R175" s="20">
        <f t="shared" si="30"/>
        <v>0</v>
      </c>
      <c r="Z175" s="20">
        <f>'BOCES SELECT'!E168</f>
        <v>1045701</v>
      </c>
      <c r="AA175" s="20" t="e">
        <f ca="1">'BOCES SELECT'!CH168</f>
        <v>#N/A</v>
      </c>
      <c r="AC175" s="552"/>
    </row>
    <row r="176" spans="1:29" ht="12" customHeight="1" x14ac:dyDescent="0.2">
      <c r="A176" s="22"/>
      <c r="B176" s="552"/>
      <c r="C176" s="36"/>
      <c r="D176" s="25"/>
      <c r="J176" s="522" t="str">
        <f t="shared" si="23"/>
        <v/>
      </c>
      <c r="K176" s="20">
        <f t="shared" si="24"/>
        <v>0</v>
      </c>
      <c r="L176" s="20" t="str">
        <f t="shared" si="25"/>
        <v/>
      </c>
      <c r="M176" s="20" t="str">
        <f t="shared" si="26"/>
        <v/>
      </c>
      <c r="O176" s="20">
        <f t="shared" si="27"/>
        <v>0</v>
      </c>
      <c r="P176" s="20">
        <f t="shared" si="28"/>
        <v>0</v>
      </c>
      <c r="Q176" s="20" t="str">
        <f t="shared" si="29"/>
        <v/>
      </c>
      <c r="R176" s="20">
        <f t="shared" si="30"/>
        <v>0</v>
      </c>
      <c r="Z176" s="20">
        <f>'BOCES SELECT'!E169</f>
        <v>1045700</v>
      </c>
      <c r="AA176" s="20" t="e">
        <f ca="1">'BOCES SELECT'!CH169</f>
        <v>#N/A</v>
      </c>
      <c r="AC176" s="552"/>
    </row>
    <row r="177" spans="1:29" ht="12" customHeight="1" x14ac:dyDescent="0.2">
      <c r="A177" s="22"/>
      <c r="B177" s="552"/>
      <c r="C177" s="36"/>
      <c r="D177" s="25"/>
      <c r="J177" s="522" t="str">
        <f t="shared" si="23"/>
        <v/>
      </c>
      <c r="K177" s="20">
        <f t="shared" si="24"/>
        <v>0</v>
      </c>
      <c r="L177" s="20" t="str">
        <f t="shared" si="25"/>
        <v/>
      </c>
      <c r="M177" s="20" t="str">
        <f t="shared" si="26"/>
        <v/>
      </c>
      <c r="O177" s="20">
        <f t="shared" si="27"/>
        <v>0</v>
      </c>
      <c r="P177" s="20">
        <f t="shared" si="28"/>
        <v>0</v>
      </c>
      <c r="Q177" s="20" t="str">
        <f t="shared" si="29"/>
        <v/>
      </c>
      <c r="R177" s="20">
        <f t="shared" si="30"/>
        <v>0</v>
      </c>
      <c r="Z177" s="20">
        <f>'BOCES SELECT'!E170</f>
        <v>1045699</v>
      </c>
      <c r="AA177" s="20" t="e">
        <f ca="1">'BOCES SELECT'!CH170</f>
        <v>#N/A</v>
      </c>
      <c r="AC177" s="552"/>
    </row>
    <row r="178" spans="1:29" ht="12" customHeight="1" x14ac:dyDescent="0.2">
      <c r="A178" s="22"/>
      <c r="B178" s="552"/>
      <c r="C178" s="36"/>
      <c r="D178" s="25"/>
      <c r="J178" s="522" t="str">
        <f t="shared" si="23"/>
        <v/>
      </c>
      <c r="K178" s="20">
        <f t="shared" si="24"/>
        <v>0</v>
      </c>
      <c r="L178" s="20" t="str">
        <f t="shared" si="25"/>
        <v/>
      </c>
      <c r="M178" s="20" t="str">
        <f t="shared" si="26"/>
        <v/>
      </c>
      <c r="O178" s="20">
        <f t="shared" si="27"/>
        <v>0</v>
      </c>
      <c r="P178" s="20">
        <f t="shared" si="28"/>
        <v>0</v>
      </c>
      <c r="Q178" s="20" t="str">
        <f t="shared" si="29"/>
        <v/>
      </c>
      <c r="R178" s="20">
        <f t="shared" si="30"/>
        <v>0</v>
      </c>
      <c r="Z178" s="20">
        <f>'BOCES SELECT'!E171</f>
        <v>1045698</v>
      </c>
      <c r="AA178" s="20" t="e">
        <f ca="1">'BOCES SELECT'!CH171</f>
        <v>#N/A</v>
      </c>
      <c r="AC178" s="552"/>
    </row>
    <row r="179" spans="1:29" ht="12" customHeight="1" x14ac:dyDescent="0.2">
      <c r="A179" s="22"/>
      <c r="B179" s="552"/>
      <c r="C179" s="36"/>
      <c r="D179" s="25"/>
      <c r="J179" s="522" t="str">
        <f t="shared" si="23"/>
        <v/>
      </c>
      <c r="K179" s="20">
        <f t="shared" si="24"/>
        <v>0</v>
      </c>
      <c r="L179" s="20" t="str">
        <f t="shared" si="25"/>
        <v/>
      </c>
      <c r="M179" s="20" t="str">
        <f t="shared" si="26"/>
        <v/>
      </c>
      <c r="O179" s="20">
        <f t="shared" si="27"/>
        <v>0</v>
      </c>
      <c r="P179" s="20">
        <f t="shared" si="28"/>
        <v>0</v>
      </c>
      <c r="Q179" s="20" t="str">
        <f t="shared" si="29"/>
        <v/>
      </c>
      <c r="R179" s="20">
        <f t="shared" si="30"/>
        <v>0</v>
      </c>
      <c r="Z179" s="20">
        <f>'BOCES SELECT'!E172</f>
        <v>1045697</v>
      </c>
      <c r="AA179" s="20" t="e">
        <f ca="1">'BOCES SELECT'!CH172</f>
        <v>#N/A</v>
      </c>
      <c r="AC179" s="552"/>
    </row>
    <row r="180" spans="1:29" ht="12" customHeight="1" x14ac:dyDescent="0.2">
      <c r="A180" s="22"/>
      <c r="B180" s="552"/>
      <c r="C180" s="36"/>
      <c r="D180" s="25"/>
      <c r="J180" s="522" t="str">
        <f t="shared" si="23"/>
        <v/>
      </c>
      <c r="K180" s="20">
        <f t="shared" si="24"/>
        <v>0</v>
      </c>
      <c r="L180" s="20" t="str">
        <f t="shared" si="25"/>
        <v/>
      </c>
      <c r="M180" s="20" t="str">
        <f t="shared" si="26"/>
        <v/>
      </c>
      <c r="O180" s="20">
        <f t="shared" si="27"/>
        <v>0</v>
      </c>
      <c r="P180" s="20">
        <f t="shared" si="28"/>
        <v>0</v>
      </c>
      <c r="Q180" s="20" t="str">
        <f t="shared" si="29"/>
        <v/>
      </c>
      <c r="R180" s="20">
        <f t="shared" si="30"/>
        <v>0</v>
      </c>
      <c r="Z180" s="20">
        <f>'BOCES SELECT'!E173</f>
        <v>1045696</v>
      </c>
      <c r="AA180" s="20" t="e">
        <f ca="1">'BOCES SELECT'!CH173</f>
        <v>#N/A</v>
      </c>
      <c r="AC180" s="552"/>
    </row>
    <row r="181" spans="1:29" ht="12" customHeight="1" x14ac:dyDescent="0.2">
      <c r="A181" s="22"/>
      <c r="B181" s="552"/>
      <c r="C181" s="36"/>
      <c r="D181" s="25"/>
      <c r="J181" s="522" t="str">
        <f t="shared" si="23"/>
        <v/>
      </c>
      <c r="K181" s="20">
        <f t="shared" si="24"/>
        <v>0</v>
      </c>
      <c r="L181" s="20" t="str">
        <f t="shared" si="25"/>
        <v/>
      </c>
      <c r="M181" s="20" t="str">
        <f t="shared" si="26"/>
        <v/>
      </c>
      <c r="O181" s="20">
        <f t="shared" si="27"/>
        <v>0</v>
      </c>
      <c r="P181" s="20">
        <f t="shared" si="28"/>
        <v>0</v>
      </c>
      <c r="Q181" s="20" t="str">
        <f t="shared" si="29"/>
        <v/>
      </c>
      <c r="R181" s="20">
        <f t="shared" si="30"/>
        <v>0</v>
      </c>
      <c r="Z181" s="20">
        <f>'BOCES SELECT'!E174</f>
        <v>1045695</v>
      </c>
      <c r="AA181" s="20" t="e">
        <f ca="1">'BOCES SELECT'!CH174</f>
        <v>#N/A</v>
      </c>
      <c r="AC181" s="552"/>
    </row>
    <row r="182" spans="1:29" ht="12" customHeight="1" x14ac:dyDescent="0.2">
      <c r="A182" s="22"/>
      <c r="B182" s="552"/>
      <c r="C182" s="36"/>
      <c r="D182" s="25"/>
      <c r="J182" s="522" t="str">
        <f t="shared" si="23"/>
        <v/>
      </c>
      <c r="K182" s="20">
        <f t="shared" si="24"/>
        <v>0</v>
      </c>
      <c r="L182" s="20" t="str">
        <f t="shared" si="25"/>
        <v/>
      </c>
      <c r="M182" s="20" t="str">
        <f t="shared" si="26"/>
        <v/>
      </c>
      <c r="O182" s="20">
        <f t="shared" si="27"/>
        <v>0</v>
      </c>
      <c r="P182" s="20">
        <f t="shared" si="28"/>
        <v>0</v>
      </c>
      <c r="Q182" s="20" t="str">
        <f t="shared" si="29"/>
        <v/>
      </c>
      <c r="R182" s="20">
        <f t="shared" si="30"/>
        <v>0</v>
      </c>
      <c r="Z182" s="20">
        <f>'BOCES SELECT'!E175</f>
        <v>1045694</v>
      </c>
      <c r="AA182" s="20" t="e">
        <f ca="1">'BOCES SELECT'!CH175</f>
        <v>#N/A</v>
      </c>
      <c r="AC182" s="552"/>
    </row>
    <row r="183" spans="1:29" ht="12" customHeight="1" x14ac:dyDescent="0.2">
      <c r="A183" s="22"/>
      <c r="B183" s="552"/>
      <c r="C183" s="36"/>
      <c r="D183" s="25"/>
      <c r="J183" s="522" t="str">
        <f t="shared" si="23"/>
        <v/>
      </c>
      <c r="K183" s="20">
        <f t="shared" si="24"/>
        <v>0</v>
      </c>
      <c r="L183" s="20" t="str">
        <f t="shared" si="25"/>
        <v/>
      </c>
      <c r="M183" s="20" t="str">
        <f t="shared" si="26"/>
        <v/>
      </c>
      <c r="O183" s="20">
        <f t="shared" si="27"/>
        <v>0</v>
      </c>
      <c r="P183" s="20">
        <f t="shared" si="28"/>
        <v>0</v>
      </c>
      <c r="Q183" s="20" t="str">
        <f t="shared" si="29"/>
        <v/>
      </c>
      <c r="R183" s="20">
        <f t="shared" si="30"/>
        <v>0</v>
      </c>
      <c r="Z183" s="20">
        <f>'BOCES SELECT'!E176</f>
        <v>1045693</v>
      </c>
      <c r="AA183" s="20" t="e">
        <f ca="1">'BOCES SELECT'!CH176</f>
        <v>#N/A</v>
      </c>
      <c r="AC183" s="552"/>
    </row>
    <row r="184" spans="1:29" ht="12" customHeight="1" x14ac:dyDescent="0.2">
      <c r="A184" s="22"/>
      <c r="B184" s="552"/>
      <c r="C184" s="36"/>
      <c r="D184" s="25"/>
      <c r="J184" s="522" t="str">
        <f t="shared" si="23"/>
        <v/>
      </c>
      <c r="K184" s="20">
        <f t="shared" si="24"/>
        <v>0</v>
      </c>
      <c r="L184" s="20" t="str">
        <f t="shared" si="25"/>
        <v/>
      </c>
      <c r="M184" s="20" t="str">
        <f t="shared" si="26"/>
        <v/>
      </c>
      <c r="O184" s="20">
        <f t="shared" si="27"/>
        <v>0</v>
      </c>
      <c r="P184" s="20">
        <f t="shared" si="28"/>
        <v>0</v>
      </c>
      <c r="Q184" s="20" t="str">
        <f t="shared" si="29"/>
        <v/>
      </c>
      <c r="R184" s="20">
        <f t="shared" si="30"/>
        <v>0</v>
      </c>
      <c r="Z184" s="20">
        <f>'BOCES SELECT'!E177</f>
        <v>1045692</v>
      </c>
      <c r="AA184" s="20" t="e">
        <f ca="1">'BOCES SELECT'!CH177</f>
        <v>#N/A</v>
      </c>
      <c r="AC184" s="552"/>
    </row>
    <row r="185" spans="1:29" ht="12" customHeight="1" x14ac:dyDescent="0.2">
      <c r="A185" s="22"/>
      <c r="B185" s="552"/>
      <c r="C185" s="36"/>
      <c r="D185" s="25"/>
      <c r="J185" s="522" t="str">
        <f t="shared" si="23"/>
        <v/>
      </c>
      <c r="K185" s="20">
        <f t="shared" si="24"/>
        <v>0</v>
      </c>
      <c r="L185" s="20" t="str">
        <f t="shared" si="25"/>
        <v/>
      </c>
      <c r="M185" s="20" t="str">
        <f t="shared" si="26"/>
        <v/>
      </c>
      <c r="O185" s="20">
        <f t="shared" si="27"/>
        <v>0</v>
      </c>
      <c r="P185" s="20">
        <f t="shared" si="28"/>
        <v>0</v>
      </c>
      <c r="Q185" s="20" t="str">
        <f t="shared" si="29"/>
        <v/>
      </c>
      <c r="R185" s="20">
        <f t="shared" si="30"/>
        <v>0</v>
      </c>
      <c r="Z185" s="20">
        <f>'BOCES SELECT'!E178</f>
        <v>1045691</v>
      </c>
      <c r="AA185" s="20" t="e">
        <f ca="1">'BOCES SELECT'!CH178</f>
        <v>#N/A</v>
      </c>
      <c r="AC185" s="552"/>
    </row>
    <row r="186" spans="1:29" ht="12" customHeight="1" x14ac:dyDescent="0.2">
      <c r="A186" s="22"/>
      <c r="B186" s="552"/>
      <c r="C186" s="36"/>
      <c r="D186" s="25"/>
      <c r="J186" s="522" t="str">
        <f t="shared" si="23"/>
        <v/>
      </c>
      <c r="K186" s="20">
        <f t="shared" si="24"/>
        <v>0</v>
      </c>
      <c r="L186" s="20" t="str">
        <f t="shared" si="25"/>
        <v/>
      </c>
      <c r="M186" s="20" t="str">
        <f t="shared" si="26"/>
        <v/>
      </c>
      <c r="O186" s="20">
        <f t="shared" si="27"/>
        <v>0</v>
      </c>
      <c r="P186" s="20">
        <f t="shared" si="28"/>
        <v>0</v>
      </c>
      <c r="Q186" s="20" t="str">
        <f t="shared" si="29"/>
        <v/>
      </c>
      <c r="R186" s="20">
        <f t="shared" si="30"/>
        <v>0</v>
      </c>
      <c r="Z186" s="20">
        <f>'BOCES SELECT'!E179</f>
        <v>1045690</v>
      </c>
      <c r="AA186" s="20" t="e">
        <f ca="1">'BOCES SELECT'!CH179</f>
        <v>#N/A</v>
      </c>
      <c r="AC186" s="552"/>
    </row>
    <row r="187" spans="1:29" ht="12" customHeight="1" x14ac:dyDescent="0.2">
      <c r="A187" s="22"/>
      <c r="B187" s="552"/>
      <c r="C187" s="36"/>
      <c r="D187" s="25"/>
      <c r="J187" s="522" t="str">
        <f t="shared" si="23"/>
        <v/>
      </c>
      <c r="K187" s="20">
        <f t="shared" si="24"/>
        <v>0</v>
      </c>
      <c r="L187" s="20" t="str">
        <f t="shared" si="25"/>
        <v/>
      </c>
      <c r="M187" s="20" t="str">
        <f t="shared" si="26"/>
        <v/>
      </c>
      <c r="O187" s="20">
        <f t="shared" si="27"/>
        <v>0</v>
      </c>
      <c r="P187" s="20">
        <f t="shared" si="28"/>
        <v>0</v>
      </c>
      <c r="Q187" s="20" t="str">
        <f t="shared" si="29"/>
        <v/>
      </c>
      <c r="R187" s="20">
        <f t="shared" si="30"/>
        <v>0</v>
      </c>
      <c r="Z187" s="20">
        <f>'BOCES SELECT'!E180</f>
        <v>1045689</v>
      </c>
      <c r="AA187" s="20" t="e">
        <f ca="1">'BOCES SELECT'!CH180</f>
        <v>#N/A</v>
      </c>
      <c r="AC187" s="552"/>
    </row>
    <row r="188" spans="1:29" ht="12" customHeight="1" x14ac:dyDescent="0.2">
      <c r="A188" s="22"/>
      <c r="B188" s="552"/>
      <c r="C188" s="36"/>
      <c r="D188" s="25"/>
      <c r="J188" s="522" t="str">
        <f t="shared" si="23"/>
        <v/>
      </c>
      <c r="K188" s="20">
        <f t="shared" si="24"/>
        <v>0</v>
      </c>
      <c r="L188" s="20" t="str">
        <f t="shared" si="25"/>
        <v/>
      </c>
      <c r="M188" s="20" t="str">
        <f t="shared" si="26"/>
        <v/>
      </c>
      <c r="O188" s="20">
        <f t="shared" si="27"/>
        <v>0</v>
      </c>
      <c r="P188" s="20">
        <f t="shared" si="28"/>
        <v>0</v>
      </c>
      <c r="Q188" s="20" t="str">
        <f t="shared" si="29"/>
        <v/>
      </c>
      <c r="R188" s="20">
        <f t="shared" si="30"/>
        <v>0</v>
      </c>
      <c r="Z188" s="20">
        <f>'BOCES SELECT'!E181</f>
        <v>1045688</v>
      </c>
      <c r="AA188" s="20" t="e">
        <f ca="1">'BOCES SELECT'!CH181</f>
        <v>#N/A</v>
      </c>
      <c r="AC188" s="552"/>
    </row>
    <row r="189" spans="1:29" ht="12" customHeight="1" x14ac:dyDescent="0.2">
      <c r="A189" s="22"/>
      <c r="B189" s="552"/>
      <c r="C189" s="36"/>
      <c r="D189" s="25"/>
      <c r="J189" s="522" t="str">
        <f t="shared" si="23"/>
        <v/>
      </c>
      <c r="K189" s="20">
        <f t="shared" si="24"/>
        <v>0</v>
      </c>
      <c r="L189" s="20" t="str">
        <f t="shared" si="25"/>
        <v/>
      </c>
      <c r="M189" s="20" t="str">
        <f t="shared" si="26"/>
        <v/>
      </c>
      <c r="O189" s="20">
        <f t="shared" si="27"/>
        <v>0</v>
      </c>
      <c r="P189" s="20">
        <f t="shared" si="28"/>
        <v>0</v>
      </c>
      <c r="Q189" s="20" t="str">
        <f t="shared" si="29"/>
        <v/>
      </c>
      <c r="R189" s="20">
        <f t="shared" si="30"/>
        <v>0</v>
      </c>
      <c r="Z189" s="20">
        <f>'BOCES SELECT'!E182</f>
        <v>1045687</v>
      </c>
      <c r="AA189" s="20" t="e">
        <f ca="1">'BOCES SELECT'!CH182</f>
        <v>#N/A</v>
      </c>
      <c r="AC189" s="552"/>
    </row>
    <row r="190" spans="1:29" ht="12" customHeight="1" x14ac:dyDescent="0.2">
      <c r="A190" s="22"/>
      <c r="B190" s="552"/>
      <c r="C190" s="36"/>
      <c r="D190" s="25"/>
      <c r="J190" s="522" t="str">
        <f t="shared" si="23"/>
        <v/>
      </c>
      <c r="K190" s="20">
        <f t="shared" si="24"/>
        <v>0</v>
      </c>
      <c r="L190" s="20" t="str">
        <f t="shared" si="25"/>
        <v/>
      </c>
      <c r="M190" s="20" t="str">
        <f t="shared" si="26"/>
        <v/>
      </c>
      <c r="O190" s="20">
        <f t="shared" si="27"/>
        <v>0</v>
      </c>
      <c r="P190" s="20">
        <f t="shared" si="28"/>
        <v>0</v>
      </c>
      <c r="Q190" s="20" t="str">
        <f t="shared" si="29"/>
        <v/>
      </c>
      <c r="R190" s="20">
        <f t="shared" si="30"/>
        <v>0</v>
      </c>
      <c r="Z190" s="20">
        <f>'BOCES SELECT'!E183</f>
        <v>1045686</v>
      </c>
      <c r="AA190" s="20" t="e">
        <f ca="1">'BOCES SELECT'!CH183</f>
        <v>#N/A</v>
      </c>
      <c r="AC190" s="552"/>
    </row>
    <row r="191" spans="1:29" ht="12" customHeight="1" x14ac:dyDescent="0.2">
      <c r="A191" s="22"/>
      <c r="B191" s="552"/>
      <c r="C191" s="36"/>
      <c r="D191" s="25"/>
      <c r="J191" s="522" t="str">
        <f t="shared" si="23"/>
        <v/>
      </c>
      <c r="K191" s="20">
        <f t="shared" si="24"/>
        <v>0</v>
      </c>
      <c r="L191" s="20" t="str">
        <f t="shared" si="25"/>
        <v/>
      </c>
      <c r="M191" s="20" t="str">
        <f t="shared" si="26"/>
        <v/>
      </c>
      <c r="O191" s="20">
        <f t="shared" si="27"/>
        <v>0</v>
      </c>
      <c r="P191" s="20">
        <f t="shared" si="28"/>
        <v>0</v>
      </c>
      <c r="Q191" s="20" t="str">
        <f t="shared" si="29"/>
        <v/>
      </c>
      <c r="R191" s="20">
        <f t="shared" si="30"/>
        <v>0</v>
      </c>
      <c r="Z191" s="20">
        <f>'BOCES SELECT'!E184</f>
        <v>1045685</v>
      </c>
      <c r="AA191" s="20" t="e">
        <f ca="1">'BOCES SELECT'!CH184</f>
        <v>#N/A</v>
      </c>
      <c r="AC191" s="552"/>
    </row>
    <row r="192" spans="1:29" ht="12" customHeight="1" x14ac:dyDescent="0.2">
      <c r="A192" s="22"/>
      <c r="B192" s="552"/>
      <c r="C192" s="36"/>
      <c r="D192" s="25"/>
      <c r="J192" s="522" t="str">
        <f t="shared" si="23"/>
        <v/>
      </c>
      <c r="K192" s="20">
        <f t="shared" si="24"/>
        <v>0</v>
      </c>
      <c r="L192" s="20" t="str">
        <f t="shared" si="25"/>
        <v/>
      </c>
      <c r="M192" s="20" t="str">
        <f t="shared" si="26"/>
        <v/>
      </c>
      <c r="O192" s="20">
        <f t="shared" si="27"/>
        <v>0</v>
      </c>
      <c r="P192" s="20">
        <f t="shared" si="28"/>
        <v>0</v>
      </c>
      <c r="Q192" s="20" t="str">
        <f t="shared" si="29"/>
        <v/>
      </c>
      <c r="R192" s="20">
        <f t="shared" si="30"/>
        <v>0</v>
      </c>
      <c r="Z192" s="20">
        <f>'BOCES SELECT'!E185</f>
        <v>1045684</v>
      </c>
      <c r="AA192" s="20" t="e">
        <f ca="1">'BOCES SELECT'!CH185</f>
        <v>#N/A</v>
      </c>
      <c r="AC192" s="552"/>
    </row>
    <row r="193" spans="1:29" ht="12" customHeight="1" x14ac:dyDescent="0.2">
      <c r="A193" s="22"/>
      <c r="B193" s="552"/>
      <c r="C193" s="36"/>
      <c r="D193" s="25"/>
      <c r="J193" s="522" t="str">
        <f t="shared" si="23"/>
        <v/>
      </c>
      <c r="K193" s="20">
        <f t="shared" si="24"/>
        <v>0</v>
      </c>
      <c r="L193" s="20" t="str">
        <f t="shared" si="25"/>
        <v/>
      </c>
      <c r="M193" s="20" t="str">
        <f t="shared" si="26"/>
        <v/>
      </c>
      <c r="O193" s="20">
        <f t="shared" si="27"/>
        <v>0</v>
      </c>
      <c r="P193" s="20">
        <f t="shared" si="28"/>
        <v>0</v>
      </c>
      <c r="Q193" s="20" t="str">
        <f t="shared" si="29"/>
        <v/>
      </c>
      <c r="R193" s="20">
        <f t="shared" si="30"/>
        <v>0</v>
      </c>
      <c r="Z193" s="20">
        <f>'BOCES SELECT'!E186</f>
        <v>1045683</v>
      </c>
      <c r="AA193" s="20" t="e">
        <f ca="1">'BOCES SELECT'!CH186</f>
        <v>#N/A</v>
      </c>
      <c r="AC193" s="552"/>
    </row>
    <row r="194" spans="1:29" ht="12" customHeight="1" x14ac:dyDescent="0.2">
      <c r="A194" s="22"/>
      <c r="B194" s="552"/>
      <c r="C194" s="36"/>
      <c r="D194" s="25"/>
      <c r="J194" s="522" t="str">
        <f t="shared" si="23"/>
        <v/>
      </c>
      <c r="K194" s="20">
        <f t="shared" si="24"/>
        <v>0</v>
      </c>
      <c r="L194" s="20" t="str">
        <f t="shared" si="25"/>
        <v/>
      </c>
      <c r="M194" s="20" t="str">
        <f t="shared" si="26"/>
        <v/>
      </c>
      <c r="O194" s="20">
        <f t="shared" si="27"/>
        <v>0</v>
      </c>
      <c r="P194" s="20">
        <f t="shared" si="28"/>
        <v>0</v>
      </c>
      <c r="Q194" s="20" t="str">
        <f t="shared" si="29"/>
        <v/>
      </c>
      <c r="R194" s="20">
        <f t="shared" si="30"/>
        <v>0</v>
      </c>
      <c r="Z194" s="20">
        <f>'BOCES SELECT'!E187</f>
        <v>1045682</v>
      </c>
      <c r="AA194" s="20" t="e">
        <f ca="1">'BOCES SELECT'!CH187</f>
        <v>#N/A</v>
      </c>
      <c r="AC194" s="552"/>
    </row>
    <row r="195" spans="1:29" ht="12" customHeight="1" x14ac:dyDescent="0.2">
      <c r="A195" s="22"/>
      <c r="B195" s="552"/>
      <c r="C195" s="36"/>
      <c r="D195" s="25"/>
      <c r="J195" s="522" t="str">
        <f t="shared" si="23"/>
        <v/>
      </c>
      <c r="K195" s="20">
        <f t="shared" si="24"/>
        <v>0</v>
      </c>
      <c r="L195" s="20" t="str">
        <f t="shared" si="25"/>
        <v/>
      </c>
      <c r="M195" s="20" t="str">
        <f t="shared" si="26"/>
        <v/>
      </c>
      <c r="O195" s="20">
        <f t="shared" si="27"/>
        <v>0</v>
      </c>
      <c r="P195" s="20">
        <f t="shared" si="28"/>
        <v>0</v>
      </c>
      <c r="Q195" s="20" t="str">
        <f t="shared" si="29"/>
        <v/>
      </c>
      <c r="R195" s="20">
        <f t="shared" si="30"/>
        <v>0</v>
      </c>
      <c r="Z195" s="20">
        <f>'BOCES SELECT'!E188</f>
        <v>1045681</v>
      </c>
      <c r="AA195" s="20" t="e">
        <f ca="1">'BOCES SELECT'!CH188</f>
        <v>#N/A</v>
      </c>
      <c r="AC195" s="552"/>
    </row>
    <row r="196" spans="1:29" ht="12" customHeight="1" x14ac:dyDescent="0.2">
      <c r="A196" s="22"/>
      <c r="B196" s="552"/>
      <c r="C196" s="36"/>
      <c r="D196" s="25"/>
      <c r="J196" s="522" t="str">
        <f t="shared" si="23"/>
        <v/>
      </c>
      <c r="K196" s="20">
        <f t="shared" si="24"/>
        <v>0</v>
      </c>
      <c r="L196" s="20" t="str">
        <f t="shared" si="25"/>
        <v/>
      </c>
      <c r="M196" s="20" t="str">
        <f t="shared" si="26"/>
        <v/>
      </c>
      <c r="O196" s="20">
        <f t="shared" si="27"/>
        <v>0</v>
      </c>
      <c r="P196" s="20">
        <f t="shared" si="28"/>
        <v>0</v>
      </c>
      <c r="Q196" s="20" t="str">
        <f t="shared" si="29"/>
        <v/>
      </c>
      <c r="R196" s="20">
        <f t="shared" si="30"/>
        <v>0</v>
      </c>
      <c r="Z196" s="20">
        <f>'BOCES SELECT'!E189</f>
        <v>1045680</v>
      </c>
      <c r="AA196" s="20" t="e">
        <f ca="1">'BOCES SELECT'!CH189</f>
        <v>#N/A</v>
      </c>
      <c r="AC196" s="552"/>
    </row>
    <row r="197" spans="1:29" ht="12" customHeight="1" x14ac:dyDescent="0.2">
      <c r="A197" s="22"/>
      <c r="B197" s="552"/>
      <c r="C197" s="36"/>
      <c r="D197" s="25"/>
      <c r="J197" s="522" t="str">
        <f t="shared" si="23"/>
        <v/>
      </c>
      <c r="K197" s="20">
        <f t="shared" si="24"/>
        <v>0</v>
      </c>
      <c r="L197" s="20" t="str">
        <f t="shared" si="25"/>
        <v/>
      </c>
      <c r="M197" s="20" t="str">
        <f t="shared" si="26"/>
        <v/>
      </c>
      <c r="O197" s="20">
        <f t="shared" si="27"/>
        <v>0</v>
      </c>
      <c r="P197" s="20">
        <f t="shared" si="28"/>
        <v>0</v>
      </c>
      <c r="Q197" s="20" t="str">
        <f t="shared" si="29"/>
        <v/>
      </c>
      <c r="R197" s="20">
        <f t="shared" si="30"/>
        <v>0</v>
      </c>
      <c r="Z197" s="20">
        <f>'BOCES SELECT'!E190</f>
        <v>1045679</v>
      </c>
      <c r="AA197" s="20" t="e">
        <f ca="1">'BOCES SELECT'!CH190</f>
        <v>#N/A</v>
      </c>
      <c r="AC197" s="552"/>
    </row>
    <row r="198" spans="1:29" ht="12" customHeight="1" x14ac:dyDescent="0.2">
      <c r="A198" s="22"/>
      <c r="B198" s="552"/>
      <c r="C198" s="36"/>
      <c r="D198" s="25"/>
      <c r="J198" s="522" t="str">
        <f t="shared" si="23"/>
        <v/>
      </c>
      <c r="K198" s="20">
        <f t="shared" si="24"/>
        <v>0</v>
      </c>
      <c r="L198" s="20" t="str">
        <f t="shared" si="25"/>
        <v/>
      </c>
      <c r="M198" s="20" t="str">
        <f t="shared" si="26"/>
        <v/>
      </c>
      <c r="O198" s="20">
        <f t="shared" si="27"/>
        <v>0</v>
      </c>
      <c r="P198" s="20">
        <f t="shared" si="28"/>
        <v>0</v>
      </c>
      <c r="Q198" s="20" t="str">
        <f t="shared" si="29"/>
        <v/>
      </c>
      <c r="R198" s="20">
        <f t="shared" si="30"/>
        <v>0</v>
      </c>
      <c r="Z198" s="20">
        <f>'BOCES SELECT'!E191</f>
        <v>1045678</v>
      </c>
      <c r="AA198" s="20" t="e">
        <f ca="1">'BOCES SELECT'!CH191</f>
        <v>#N/A</v>
      </c>
      <c r="AC198" s="552"/>
    </row>
    <row r="199" spans="1:29" ht="12" customHeight="1" x14ac:dyDescent="0.2">
      <c r="A199" s="22"/>
      <c r="B199" s="552"/>
      <c r="C199" s="36"/>
      <c r="D199" s="25"/>
      <c r="J199" s="522" t="str">
        <f t="shared" si="23"/>
        <v/>
      </c>
      <c r="K199" s="20">
        <f t="shared" si="24"/>
        <v>0</v>
      </c>
      <c r="L199" s="20" t="str">
        <f t="shared" si="25"/>
        <v/>
      </c>
      <c r="M199" s="20" t="str">
        <f t="shared" si="26"/>
        <v/>
      </c>
      <c r="O199" s="20">
        <f t="shared" si="27"/>
        <v>0</v>
      </c>
      <c r="P199" s="20">
        <f t="shared" si="28"/>
        <v>0</v>
      </c>
      <c r="Q199" s="20" t="str">
        <f t="shared" si="29"/>
        <v/>
      </c>
      <c r="R199" s="20">
        <f t="shared" si="30"/>
        <v>0</v>
      </c>
      <c r="Z199" s="20">
        <f>'BOCES SELECT'!E192</f>
        <v>1045677</v>
      </c>
      <c r="AA199" s="20" t="e">
        <f ca="1">'BOCES SELECT'!CH192</f>
        <v>#N/A</v>
      </c>
      <c r="AC199" s="552"/>
    </row>
    <row r="200" spans="1:29" ht="12" customHeight="1" x14ac:dyDescent="0.2">
      <c r="A200" s="22"/>
      <c r="B200" s="552"/>
      <c r="C200" s="36"/>
      <c r="D200" s="25"/>
      <c r="J200" s="522" t="str">
        <f t="shared" si="23"/>
        <v/>
      </c>
      <c r="K200" s="20">
        <f t="shared" si="24"/>
        <v>0</v>
      </c>
      <c r="L200" s="20" t="str">
        <f t="shared" si="25"/>
        <v/>
      </c>
      <c r="M200" s="20" t="str">
        <f t="shared" si="26"/>
        <v/>
      </c>
      <c r="O200" s="20">
        <f t="shared" si="27"/>
        <v>0</v>
      </c>
      <c r="P200" s="20">
        <f t="shared" si="28"/>
        <v>0</v>
      </c>
      <c r="Q200" s="20" t="str">
        <f t="shared" si="29"/>
        <v/>
      </c>
      <c r="R200" s="20">
        <f t="shared" si="30"/>
        <v>0</v>
      </c>
      <c r="Z200" s="20">
        <f>'BOCES SELECT'!E193</f>
        <v>1045676</v>
      </c>
      <c r="AA200" s="20" t="e">
        <f ca="1">'BOCES SELECT'!CH193</f>
        <v>#N/A</v>
      </c>
      <c r="AC200" s="552"/>
    </row>
    <row r="201" spans="1:29" ht="12" customHeight="1" x14ac:dyDescent="0.2">
      <c r="A201" s="22"/>
      <c r="B201" s="552"/>
      <c r="C201" s="36"/>
      <c r="D201" s="25"/>
      <c r="J201" s="522" t="str">
        <f t="shared" si="23"/>
        <v/>
      </c>
      <c r="K201" s="20">
        <f t="shared" si="24"/>
        <v>0</v>
      </c>
      <c r="L201" s="20" t="str">
        <f t="shared" si="25"/>
        <v/>
      </c>
      <c r="M201" s="20" t="str">
        <f t="shared" si="26"/>
        <v/>
      </c>
      <c r="O201" s="20">
        <f t="shared" si="27"/>
        <v>0</v>
      </c>
      <c r="P201" s="20">
        <f t="shared" si="28"/>
        <v>0</v>
      </c>
      <c r="Q201" s="20" t="str">
        <f t="shared" si="29"/>
        <v/>
      </c>
      <c r="R201" s="20">
        <f t="shared" si="30"/>
        <v>0</v>
      </c>
      <c r="Z201" s="20">
        <f>'BOCES SELECT'!E194</f>
        <v>1045675</v>
      </c>
      <c r="AA201" s="20" t="e">
        <f ca="1">'BOCES SELECT'!CH194</f>
        <v>#N/A</v>
      </c>
      <c r="AC201" s="552"/>
    </row>
    <row r="202" spans="1:29" ht="12" customHeight="1" x14ac:dyDescent="0.2">
      <c r="A202" s="22"/>
      <c r="B202" s="552"/>
      <c r="C202" s="36"/>
      <c r="D202" s="25"/>
      <c r="J202" s="522" t="str">
        <f t="shared" si="23"/>
        <v/>
      </c>
      <c r="K202" s="20">
        <f t="shared" si="24"/>
        <v>0</v>
      </c>
      <c r="L202" s="20" t="str">
        <f t="shared" si="25"/>
        <v/>
      </c>
      <c r="M202" s="20" t="str">
        <f t="shared" si="26"/>
        <v/>
      </c>
      <c r="O202" s="20">
        <f t="shared" si="27"/>
        <v>0</v>
      </c>
      <c r="P202" s="20">
        <f t="shared" si="28"/>
        <v>0</v>
      </c>
      <c r="Q202" s="20" t="str">
        <f t="shared" si="29"/>
        <v/>
      </c>
      <c r="R202" s="20">
        <f t="shared" si="30"/>
        <v>0</v>
      </c>
      <c r="Z202" s="20">
        <f>'BOCES SELECT'!E195</f>
        <v>1045674</v>
      </c>
      <c r="AA202" s="20" t="e">
        <f ca="1">'BOCES SELECT'!CH195</f>
        <v>#N/A</v>
      </c>
      <c r="AC202" s="552"/>
    </row>
    <row r="203" spans="1:29" ht="12" customHeight="1" x14ac:dyDescent="0.2">
      <c r="A203" s="22"/>
      <c r="B203" s="552"/>
      <c r="C203" s="36"/>
      <c r="D203" s="25"/>
      <c r="J203" s="522" t="str">
        <f t="shared" ref="J203:J266" si="31">IF(K203=K202,"",SUMIF(K:K,K203,I:I))</f>
        <v/>
      </c>
      <c r="K203" s="20">
        <f t="shared" si="24"/>
        <v>0</v>
      </c>
      <c r="L203" s="20" t="str">
        <f t="shared" si="25"/>
        <v/>
      </c>
      <c r="M203" s="20" t="str">
        <f t="shared" si="26"/>
        <v/>
      </c>
      <c r="O203" s="20">
        <f t="shared" si="27"/>
        <v>0</v>
      </c>
      <c r="P203" s="20">
        <f t="shared" si="28"/>
        <v>0</v>
      </c>
      <c r="Q203" s="20" t="str">
        <f t="shared" si="29"/>
        <v/>
      </c>
      <c r="R203" s="20">
        <f t="shared" si="30"/>
        <v>0</v>
      </c>
      <c r="Z203" s="20">
        <f>'BOCES SELECT'!E196</f>
        <v>1045673</v>
      </c>
      <c r="AA203" s="20" t="e">
        <f ca="1">'BOCES SELECT'!CH196</f>
        <v>#N/A</v>
      </c>
      <c r="AC203" s="552"/>
    </row>
    <row r="204" spans="1:29" ht="12" customHeight="1" x14ac:dyDescent="0.2">
      <c r="A204" s="22"/>
      <c r="B204" s="552"/>
      <c r="C204" s="36"/>
      <c r="D204" s="25"/>
      <c r="J204" s="522" t="str">
        <f t="shared" si="31"/>
        <v/>
      </c>
      <c r="K204" s="20">
        <f t="shared" ref="K204:K267" si="32">IF(ISBLANK(A204),K203,A204)</f>
        <v>0</v>
      </c>
      <c r="L204" s="20" t="str">
        <f t="shared" si="25"/>
        <v/>
      </c>
      <c r="M204" s="20" t="str">
        <f t="shared" si="26"/>
        <v/>
      </c>
      <c r="O204" s="20">
        <f t="shared" si="27"/>
        <v>0</v>
      </c>
      <c r="P204" s="20">
        <f t="shared" si="28"/>
        <v>0</v>
      </c>
      <c r="Q204" s="20" t="str">
        <f t="shared" si="29"/>
        <v/>
      </c>
      <c r="R204" s="20">
        <f t="shared" si="30"/>
        <v>0</v>
      </c>
      <c r="Z204" s="20">
        <f>'BOCES SELECT'!E197</f>
        <v>1045672</v>
      </c>
      <c r="AA204" s="20" t="e">
        <f ca="1">'BOCES SELECT'!CH197</f>
        <v>#N/A</v>
      </c>
      <c r="AC204" s="552"/>
    </row>
    <row r="205" spans="1:29" ht="12" customHeight="1" x14ac:dyDescent="0.2">
      <c r="A205" s="22"/>
      <c r="B205" s="552"/>
      <c r="C205" s="36"/>
      <c r="D205" s="25"/>
      <c r="J205" s="522" t="str">
        <f t="shared" si="31"/>
        <v/>
      </c>
      <c r="K205" s="20">
        <f t="shared" si="32"/>
        <v>0</v>
      </c>
      <c r="L205" s="20" t="str">
        <f t="shared" si="25"/>
        <v/>
      </c>
      <c r="M205" s="20" t="str">
        <f t="shared" si="26"/>
        <v/>
      </c>
      <c r="O205" s="20">
        <f t="shared" si="27"/>
        <v>0</v>
      </c>
      <c r="P205" s="20">
        <f t="shared" si="28"/>
        <v>0</v>
      </c>
      <c r="Q205" s="20" t="str">
        <f t="shared" si="29"/>
        <v/>
      </c>
      <c r="R205" s="20">
        <f t="shared" si="30"/>
        <v>0</v>
      </c>
      <c r="Z205" s="20">
        <f>'BOCES SELECT'!E198</f>
        <v>1045671</v>
      </c>
      <c r="AA205" s="20" t="e">
        <f ca="1">'BOCES SELECT'!CH198</f>
        <v>#N/A</v>
      </c>
      <c r="AC205" s="552"/>
    </row>
    <row r="206" spans="1:29" ht="12" customHeight="1" x14ac:dyDescent="0.2">
      <c r="A206" s="22"/>
      <c r="B206" s="552"/>
      <c r="C206" s="36"/>
      <c r="D206" s="25"/>
      <c r="J206" s="522" t="str">
        <f t="shared" si="31"/>
        <v/>
      </c>
      <c r="K206" s="20">
        <f t="shared" si="32"/>
        <v>0</v>
      </c>
      <c r="L206" s="20" t="str">
        <f t="shared" si="25"/>
        <v/>
      </c>
      <c r="M206" s="20" t="str">
        <f t="shared" si="26"/>
        <v/>
      </c>
      <c r="O206" s="20">
        <f t="shared" si="27"/>
        <v>0</v>
      </c>
      <c r="P206" s="20">
        <f t="shared" si="28"/>
        <v>0</v>
      </c>
      <c r="Q206" s="20" t="str">
        <f t="shared" si="29"/>
        <v/>
      </c>
      <c r="R206" s="20">
        <f t="shared" si="30"/>
        <v>0</v>
      </c>
      <c r="Z206" s="20">
        <f>'BOCES SELECT'!E199</f>
        <v>1045670</v>
      </c>
      <c r="AA206" s="20" t="e">
        <f ca="1">'BOCES SELECT'!CH199</f>
        <v>#N/A</v>
      </c>
      <c r="AC206" s="552"/>
    </row>
    <row r="207" spans="1:29" ht="12" customHeight="1" x14ac:dyDescent="0.2">
      <c r="A207" s="22"/>
      <c r="B207" s="552"/>
      <c r="C207" s="36"/>
      <c r="D207" s="25"/>
      <c r="J207" s="522" t="str">
        <f t="shared" si="31"/>
        <v/>
      </c>
      <c r="K207" s="20">
        <f t="shared" si="32"/>
        <v>0</v>
      </c>
      <c r="L207" s="20" t="str">
        <f t="shared" si="25"/>
        <v/>
      </c>
      <c r="M207" s="20" t="str">
        <f t="shared" si="26"/>
        <v/>
      </c>
      <c r="O207" s="20">
        <f t="shared" si="27"/>
        <v>0</v>
      </c>
      <c r="P207" s="20">
        <f t="shared" si="28"/>
        <v>0</v>
      </c>
      <c r="Q207" s="20" t="str">
        <f t="shared" si="29"/>
        <v/>
      </c>
      <c r="R207" s="20">
        <f t="shared" si="30"/>
        <v>0</v>
      </c>
      <c r="Z207" s="20">
        <f>'BOCES SELECT'!E200</f>
        <v>1045669</v>
      </c>
      <c r="AA207" s="20" t="e">
        <f ca="1">'BOCES SELECT'!CH200</f>
        <v>#N/A</v>
      </c>
      <c r="AC207" s="552"/>
    </row>
    <row r="208" spans="1:29" ht="12" customHeight="1" x14ac:dyDescent="0.2">
      <c r="A208" s="22"/>
      <c r="B208" s="552"/>
      <c r="C208" s="36"/>
      <c r="D208" s="25"/>
      <c r="J208" s="522" t="str">
        <f t="shared" si="31"/>
        <v/>
      </c>
      <c r="K208" s="20">
        <f t="shared" si="32"/>
        <v>0</v>
      </c>
      <c r="L208" s="20" t="str">
        <f t="shared" si="25"/>
        <v/>
      </c>
      <c r="M208" s="20" t="str">
        <f t="shared" si="26"/>
        <v/>
      </c>
      <c r="O208" s="20">
        <f t="shared" si="27"/>
        <v>0</v>
      </c>
      <c r="P208" s="20">
        <f t="shared" si="28"/>
        <v>0</v>
      </c>
      <c r="Q208" s="20" t="str">
        <f t="shared" si="29"/>
        <v/>
      </c>
      <c r="R208" s="20">
        <f t="shared" si="30"/>
        <v>0</v>
      </c>
      <c r="Z208" s="20">
        <f>'BOCES SELECT'!E201</f>
        <v>1045668</v>
      </c>
      <c r="AA208" s="20" t="e">
        <f ca="1">'BOCES SELECT'!CH201</f>
        <v>#N/A</v>
      </c>
      <c r="AC208" s="552"/>
    </row>
    <row r="209" spans="1:29" ht="12" customHeight="1" x14ac:dyDescent="0.2">
      <c r="A209" s="22"/>
      <c r="B209" s="552"/>
      <c r="C209" s="36"/>
      <c r="D209" s="25"/>
      <c r="J209" s="522" t="str">
        <f t="shared" si="31"/>
        <v/>
      </c>
      <c r="K209" s="20">
        <f t="shared" si="32"/>
        <v>0</v>
      </c>
      <c r="L209" s="20" t="str">
        <f t="shared" si="25"/>
        <v/>
      </c>
      <c r="M209" s="20" t="str">
        <f t="shared" si="26"/>
        <v/>
      </c>
      <c r="O209" s="20">
        <f t="shared" si="27"/>
        <v>0</v>
      </c>
      <c r="P209" s="20">
        <f t="shared" si="28"/>
        <v>0</v>
      </c>
      <c r="Q209" s="20" t="str">
        <f t="shared" si="29"/>
        <v/>
      </c>
      <c r="R209" s="20">
        <f t="shared" si="30"/>
        <v>0</v>
      </c>
      <c r="Z209" s="20">
        <f>'BOCES SELECT'!E202</f>
        <v>1045667</v>
      </c>
      <c r="AA209" s="20" t="e">
        <f ca="1">'BOCES SELECT'!CH202</f>
        <v>#N/A</v>
      </c>
      <c r="AC209" s="552"/>
    </row>
    <row r="210" spans="1:29" ht="12" customHeight="1" x14ac:dyDescent="0.2">
      <c r="A210" s="22"/>
      <c r="B210" s="552"/>
      <c r="C210" s="36"/>
      <c r="D210" s="25"/>
      <c r="J210" s="522" t="str">
        <f t="shared" si="31"/>
        <v/>
      </c>
      <c r="K210" s="20">
        <f t="shared" si="32"/>
        <v>0</v>
      </c>
      <c r="L210" s="20" t="str">
        <f t="shared" si="25"/>
        <v/>
      </c>
      <c r="M210" s="20" t="str">
        <f t="shared" si="26"/>
        <v/>
      </c>
      <c r="O210" s="20">
        <f t="shared" si="27"/>
        <v>0</v>
      </c>
      <c r="P210" s="20">
        <f t="shared" si="28"/>
        <v>0</v>
      </c>
      <c r="Q210" s="20" t="str">
        <f t="shared" si="29"/>
        <v/>
      </c>
      <c r="R210" s="20">
        <f t="shared" si="30"/>
        <v>0</v>
      </c>
      <c r="Z210" s="20">
        <f>'BOCES SELECT'!E203</f>
        <v>1045666</v>
      </c>
      <c r="AA210" s="20" t="e">
        <f ca="1">'BOCES SELECT'!CH203</f>
        <v>#N/A</v>
      </c>
      <c r="AC210" s="552"/>
    </row>
    <row r="211" spans="1:29" ht="12" customHeight="1" x14ac:dyDescent="0.2">
      <c r="A211" s="22"/>
      <c r="B211" s="552"/>
      <c r="C211" s="36"/>
      <c r="D211" s="25"/>
      <c r="J211" s="522" t="str">
        <f t="shared" si="31"/>
        <v/>
      </c>
      <c r="K211" s="20">
        <f t="shared" si="32"/>
        <v>0</v>
      </c>
      <c r="L211" s="20" t="str">
        <f t="shared" si="25"/>
        <v/>
      </c>
      <c r="M211" s="20" t="str">
        <f t="shared" si="26"/>
        <v/>
      </c>
      <c r="O211" s="20">
        <f t="shared" si="27"/>
        <v>0</v>
      </c>
      <c r="P211" s="20">
        <f t="shared" si="28"/>
        <v>0</v>
      </c>
      <c r="Q211" s="20" t="str">
        <f t="shared" si="29"/>
        <v/>
      </c>
      <c r="R211" s="20">
        <f t="shared" si="30"/>
        <v>0</v>
      </c>
      <c r="Z211" s="20">
        <f>'BOCES SELECT'!E204</f>
        <v>1045665</v>
      </c>
      <c r="AA211" s="20" t="e">
        <f ca="1">'BOCES SELECT'!CH204</f>
        <v>#N/A</v>
      </c>
      <c r="AC211" s="552"/>
    </row>
    <row r="212" spans="1:29" ht="12" customHeight="1" x14ac:dyDescent="0.2">
      <c r="A212" s="22"/>
      <c r="B212" s="552"/>
      <c r="C212" s="36"/>
      <c r="D212" s="25"/>
      <c r="J212" s="522" t="str">
        <f t="shared" si="31"/>
        <v/>
      </c>
      <c r="K212" s="20">
        <f t="shared" si="32"/>
        <v>0</v>
      </c>
      <c r="L212" s="20" t="str">
        <f t="shared" si="25"/>
        <v/>
      </c>
      <c r="M212" s="20" t="str">
        <f t="shared" si="26"/>
        <v/>
      </c>
      <c r="O212" s="20">
        <f t="shared" si="27"/>
        <v>0</v>
      </c>
      <c r="P212" s="20">
        <f t="shared" si="28"/>
        <v>0</v>
      </c>
      <c r="Q212" s="20" t="str">
        <f t="shared" si="29"/>
        <v/>
      </c>
      <c r="R212" s="20">
        <f t="shared" si="30"/>
        <v>0</v>
      </c>
      <c r="Z212" s="20">
        <f>'BOCES SELECT'!E205</f>
        <v>1045664</v>
      </c>
      <c r="AA212" s="20" t="e">
        <f ca="1">'BOCES SELECT'!CH205</f>
        <v>#N/A</v>
      </c>
      <c r="AC212" s="552"/>
    </row>
    <row r="213" spans="1:29" ht="12" customHeight="1" x14ac:dyDescent="0.2">
      <c r="A213" s="22"/>
      <c r="B213" s="552"/>
      <c r="C213" s="36"/>
      <c r="D213" s="25"/>
      <c r="J213" s="522" t="str">
        <f t="shared" si="31"/>
        <v/>
      </c>
      <c r="K213" s="20">
        <f t="shared" si="32"/>
        <v>0</v>
      </c>
      <c r="L213" s="20" t="str">
        <f t="shared" si="25"/>
        <v/>
      </c>
      <c r="M213" s="20" t="str">
        <f t="shared" si="26"/>
        <v/>
      </c>
      <c r="O213" s="20">
        <f t="shared" si="27"/>
        <v>0</v>
      </c>
      <c r="P213" s="20">
        <f t="shared" si="28"/>
        <v>0</v>
      </c>
      <c r="Q213" s="20" t="str">
        <f t="shared" si="29"/>
        <v/>
      </c>
      <c r="R213" s="20">
        <f t="shared" si="30"/>
        <v>0</v>
      </c>
      <c r="Z213" s="20">
        <f>'BOCES SELECT'!E206</f>
        <v>1045663</v>
      </c>
      <c r="AA213" s="20" t="e">
        <f ca="1">'BOCES SELECT'!CH206</f>
        <v>#N/A</v>
      </c>
      <c r="AC213" s="552"/>
    </row>
    <row r="214" spans="1:29" ht="12" customHeight="1" x14ac:dyDescent="0.2">
      <c r="A214" s="22"/>
      <c r="B214" s="552"/>
      <c r="C214" s="36"/>
      <c r="D214" s="25"/>
      <c r="J214" s="522" t="str">
        <f t="shared" si="31"/>
        <v/>
      </c>
      <c r="K214" s="20">
        <f t="shared" si="32"/>
        <v>0</v>
      </c>
      <c r="L214" s="20" t="str">
        <f t="shared" si="25"/>
        <v/>
      </c>
      <c r="M214" s="20" t="str">
        <f t="shared" si="26"/>
        <v/>
      </c>
      <c r="O214" s="20">
        <f t="shared" si="27"/>
        <v>0</v>
      </c>
      <c r="P214" s="20">
        <f t="shared" si="28"/>
        <v>0</v>
      </c>
      <c r="Q214" s="20" t="str">
        <f t="shared" si="29"/>
        <v/>
      </c>
      <c r="R214" s="20">
        <f t="shared" si="30"/>
        <v>0</v>
      </c>
      <c r="Z214" s="20">
        <f>'BOCES SELECT'!E207</f>
        <v>1045662</v>
      </c>
      <c r="AA214" s="20" t="e">
        <f ca="1">'BOCES SELECT'!CH207</f>
        <v>#N/A</v>
      </c>
      <c r="AC214" s="552"/>
    </row>
    <row r="215" spans="1:29" ht="12" customHeight="1" x14ac:dyDescent="0.2">
      <c r="A215" s="22"/>
      <c r="B215" s="552"/>
      <c r="C215" s="36"/>
      <c r="D215" s="25"/>
      <c r="J215" s="522" t="str">
        <f t="shared" si="31"/>
        <v/>
      </c>
      <c r="K215" s="20">
        <f t="shared" si="32"/>
        <v>0</v>
      </c>
      <c r="L215" s="20" t="str">
        <f t="shared" si="25"/>
        <v/>
      </c>
      <c r="M215" s="20" t="str">
        <f t="shared" si="26"/>
        <v/>
      </c>
      <c r="O215" s="20">
        <f t="shared" si="27"/>
        <v>0</v>
      </c>
      <c r="P215" s="20">
        <f t="shared" si="28"/>
        <v>0</v>
      </c>
      <c r="Q215" s="20" t="str">
        <f t="shared" si="29"/>
        <v/>
      </c>
      <c r="R215" s="20">
        <f t="shared" si="30"/>
        <v>0</v>
      </c>
      <c r="Z215" s="20">
        <f>'BOCES SELECT'!E208</f>
        <v>1045661</v>
      </c>
      <c r="AA215" s="20" t="e">
        <f ca="1">'BOCES SELECT'!CH208</f>
        <v>#N/A</v>
      </c>
      <c r="AC215" s="552"/>
    </row>
    <row r="216" spans="1:29" ht="12" customHeight="1" x14ac:dyDescent="0.2">
      <c r="A216" s="22"/>
      <c r="B216" s="552"/>
      <c r="C216" s="36"/>
      <c r="D216" s="25"/>
      <c r="J216" s="522" t="str">
        <f t="shared" si="31"/>
        <v/>
      </c>
      <c r="K216" s="20">
        <f t="shared" si="32"/>
        <v>0</v>
      </c>
      <c r="L216" s="20" t="str">
        <f t="shared" si="25"/>
        <v/>
      </c>
      <c r="M216" s="20" t="str">
        <f t="shared" si="26"/>
        <v/>
      </c>
      <c r="O216" s="20">
        <f t="shared" si="27"/>
        <v>0</v>
      </c>
      <c r="P216" s="20">
        <f t="shared" si="28"/>
        <v>0</v>
      </c>
      <c r="Q216" s="20" t="str">
        <f t="shared" si="29"/>
        <v/>
      </c>
      <c r="R216" s="20">
        <f t="shared" si="30"/>
        <v>0</v>
      </c>
      <c r="Z216" s="20">
        <f>'BOCES SELECT'!E209</f>
        <v>1045660</v>
      </c>
      <c r="AA216" s="20" t="e">
        <f ca="1">'BOCES SELECT'!CH209</f>
        <v>#N/A</v>
      </c>
      <c r="AC216" s="552"/>
    </row>
    <row r="217" spans="1:29" ht="12" customHeight="1" x14ac:dyDescent="0.2">
      <c r="A217" s="22"/>
      <c r="B217" s="552"/>
      <c r="C217" s="36"/>
      <c r="D217" s="25"/>
      <c r="J217" s="522" t="str">
        <f t="shared" si="31"/>
        <v/>
      </c>
      <c r="K217" s="20">
        <f t="shared" si="32"/>
        <v>0</v>
      </c>
      <c r="L217" s="20" t="str">
        <f t="shared" si="25"/>
        <v/>
      </c>
      <c r="M217" s="20" t="str">
        <f t="shared" si="26"/>
        <v/>
      </c>
      <c r="O217" s="20">
        <f t="shared" si="27"/>
        <v>0</v>
      </c>
      <c r="P217" s="20">
        <f t="shared" si="28"/>
        <v>0</v>
      </c>
      <c r="Q217" s="20" t="str">
        <f t="shared" si="29"/>
        <v/>
      </c>
      <c r="R217" s="20">
        <f t="shared" si="30"/>
        <v>0</v>
      </c>
      <c r="Z217" s="20">
        <f>'BOCES SELECT'!E210</f>
        <v>1045659</v>
      </c>
      <c r="AA217" s="20" t="e">
        <f ca="1">'BOCES SELECT'!CH210</f>
        <v>#N/A</v>
      </c>
      <c r="AC217" s="552"/>
    </row>
    <row r="218" spans="1:29" ht="12" customHeight="1" x14ac:dyDescent="0.2">
      <c r="A218" s="22"/>
      <c r="B218" s="552"/>
      <c r="C218" s="36"/>
      <c r="D218" s="25"/>
      <c r="J218" s="522" t="str">
        <f t="shared" si="31"/>
        <v/>
      </c>
      <c r="K218" s="20">
        <f t="shared" si="32"/>
        <v>0</v>
      </c>
      <c r="L218" s="20" t="str">
        <f t="shared" si="25"/>
        <v/>
      </c>
      <c r="M218" s="20" t="str">
        <f t="shared" si="26"/>
        <v/>
      </c>
      <c r="O218" s="20">
        <f t="shared" si="27"/>
        <v>0</v>
      </c>
      <c r="P218" s="20">
        <f t="shared" si="28"/>
        <v>0</v>
      </c>
      <c r="Q218" s="20" t="str">
        <f t="shared" si="29"/>
        <v/>
      </c>
      <c r="R218" s="20">
        <f t="shared" si="30"/>
        <v>0</v>
      </c>
      <c r="Z218" s="20">
        <f>'BOCES SELECT'!E211</f>
        <v>1045658</v>
      </c>
      <c r="AA218" s="20" t="e">
        <f ca="1">'BOCES SELECT'!CH211</f>
        <v>#N/A</v>
      </c>
      <c r="AC218" s="552"/>
    </row>
    <row r="219" spans="1:29" ht="12" customHeight="1" x14ac:dyDescent="0.2">
      <c r="A219" s="22"/>
      <c r="B219" s="552"/>
      <c r="C219" s="36"/>
      <c r="D219" s="25"/>
      <c r="J219" s="522" t="str">
        <f t="shared" si="31"/>
        <v/>
      </c>
      <c r="K219" s="20">
        <f t="shared" si="32"/>
        <v>0</v>
      </c>
      <c r="L219" s="20" t="str">
        <f t="shared" si="25"/>
        <v/>
      </c>
      <c r="M219" s="20" t="str">
        <f t="shared" si="26"/>
        <v/>
      </c>
      <c r="O219" s="20">
        <f t="shared" si="27"/>
        <v>0</v>
      </c>
      <c r="P219" s="20">
        <f t="shared" si="28"/>
        <v>0</v>
      </c>
      <c r="Q219" s="20" t="str">
        <f t="shared" si="29"/>
        <v/>
      </c>
      <c r="R219" s="20">
        <f t="shared" si="30"/>
        <v>0</v>
      </c>
      <c r="Z219" s="20">
        <f>'BOCES SELECT'!E212</f>
        <v>1045657</v>
      </c>
      <c r="AA219" s="20" t="e">
        <f ca="1">'BOCES SELECT'!CH212</f>
        <v>#N/A</v>
      </c>
      <c r="AC219" s="552"/>
    </row>
    <row r="220" spans="1:29" ht="12" customHeight="1" x14ac:dyDescent="0.2">
      <c r="A220" s="22"/>
      <c r="B220" s="552"/>
      <c r="C220" s="36"/>
      <c r="D220" s="25"/>
      <c r="J220" s="522" t="str">
        <f t="shared" si="31"/>
        <v/>
      </c>
      <c r="K220" s="20">
        <f t="shared" si="32"/>
        <v>0</v>
      </c>
      <c r="L220" s="20" t="str">
        <f t="shared" si="25"/>
        <v/>
      </c>
      <c r="M220" s="20" t="str">
        <f t="shared" si="26"/>
        <v/>
      </c>
      <c r="O220" s="20">
        <f t="shared" si="27"/>
        <v>0</v>
      </c>
      <c r="P220" s="20">
        <f t="shared" si="28"/>
        <v>0</v>
      </c>
      <c r="Q220" s="20" t="str">
        <f t="shared" si="29"/>
        <v/>
      </c>
      <c r="R220" s="20">
        <f t="shared" si="30"/>
        <v>0</v>
      </c>
      <c r="Z220" s="20">
        <f>'BOCES SELECT'!E213</f>
        <v>1045656</v>
      </c>
      <c r="AA220" s="20" t="e">
        <f ca="1">'BOCES SELECT'!CH213</f>
        <v>#N/A</v>
      </c>
      <c r="AC220" s="552"/>
    </row>
    <row r="221" spans="1:29" ht="12" customHeight="1" x14ac:dyDescent="0.2">
      <c r="A221" s="22"/>
      <c r="B221" s="552"/>
      <c r="C221" s="36"/>
      <c r="D221" s="25"/>
      <c r="J221" s="522" t="str">
        <f t="shared" si="31"/>
        <v/>
      </c>
      <c r="K221" s="20">
        <f t="shared" si="32"/>
        <v>0</v>
      </c>
      <c r="L221" s="20" t="str">
        <f t="shared" si="25"/>
        <v/>
      </c>
      <c r="M221" s="20" t="str">
        <f t="shared" si="26"/>
        <v/>
      </c>
      <c r="O221" s="20">
        <f t="shared" si="27"/>
        <v>0</v>
      </c>
      <c r="P221" s="20">
        <f t="shared" si="28"/>
        <v>0</v>
      </c>
      <c r="Q221" s="20" t="str">
        <f t="shared" si="29"/>
        <v/>
      </c>
      <c r="R221" s="20">
        <f t="shared" si="30"/>
        <v>0</v>
      </c>
      <c r="Z221" s="20">
        <f>'BOCES SELECT'!E214</f>
        <v>1045655</v>
      </c>
      <c r="AA221" s="20" t="e">
        <f ca="1">'BOCES SELECT'!CH214</f>
        <v>#N/A</v>
      </c>
      <c r="AC221" s="552"/>
    </row>
    <row r="222" spans="1:29" ht="12" customHeight="1" x14ac:dyDescent="0.2">
      <c r="A222" s="22"/>
      <c r="B222" s="552"/>
      <c r="C222" s="36"/>
      <c r="D222" s="25"/>
      <c r="J222" s="522" t="str">
        <f t="shared" si="31"/>
        <v/>
      </c>
      <c r="K222" s="20">
        <f t="shared" si="32"/>
        <v>0</v>
      </c>
      <c r="L222" s="20" t="str">
        <f t="shared" si="25"/>
        <v/>
      </c>
      <c r="M222" s="20" t="str">
        <f t="shared" si="26"/>
        <v/>
      </c>
      <c r="O222" s="20">
        <f t="shared" si="27"/>
        <v>0</v>
      </c>
      <c r="P222" s="20">
        <f t="shared" si="28"/>
        <v>0</v>
      </c>
      <c r="Q222" s="20" t="str">
        <f t="shared" si="29"/>
        <v/>
      </c>
      <c r="R222" s="20">
        <f t="shared" si="30"/>
        <v>0</v>
      </c>
      <c r="Z222" s="20">
        <f>'BOCES SELECT'!E215</f>
        <v>1045654</v>
      </c>
      <c r="AA222" s="20" t="e">
        <f ca="1">'BOCES SELECT'!CH215</f>
        <v>#N/A</v>
      </c>
      <c r="AC222" s="552"/>
    </row>
    <row r="223" spans="1:29" ht="12" customHeight="1" x14ac:dyDescent="0.2">
      <c r="A223" s="22"/>
      <c r="B223" s="552"/>
      <c r="C223" s="36"/>
      <c r="D223" s="25"/>
      <c r="J223" s="522" t="str">
        <f t="shared" si="31"/>
        <v/>
      </c>
      <c r="K223" s="20">
        <f t="shared" si="32"/>
        <v>0</v>
      </c>
      <c r="L223" s="20" t="str">
        <f t="shared" si="25"/>
        <v/>
      </c>
      <c r="M223" s="20" t="str">
        <f t="shared" si="26"/>
        <v/>
      </c>
      <c r="O223" s="20">
        <f t="shared" si="27"/>
        <v>0</v>
      </c>
      <c r="P223" s="20">
        <f t="shared" si="28"/>
        <v>0</v>
      </c>
      <c r="Q223" s="20" t="str">
        <f t="shared" si="29"/>
        <v/>
      </c>
      <c r="R223" s="20">
        <f t="shared" si="30"/>
        <v>0</v>
      </c>
      <c r="Z223" s="20">
        <f>'BOCES SELECT'!E216</f>
        <v>1045653</v>
      </c>
      <c r="AA223" s="20" t="e">
        <f ca="1">'BOCES SELECT'!CH216</f>
        <v>#N/A</v>
      </c>
      <c r="AC223" s="552"/>
    </row>
    <row r="224" spans="1:29" ht="12" customHeight="1" x14ac:dyDescent="0.2">
      <c r="A224" s="22"/>
      <c r="B224" s="552"/>
      <c r="C224" s="36"/>
      <c r="D224" s="25"/>
      <c r="J224" s="522" t="str">
        <f t="shared" si="31"/>
        <v/>
      </c>
      <c r="K224" s="20">
        <f t="shared" si="32"/>
        <v>0</v>
      </c>
      <c r="L224" s="20" t="str">
        <f t="shared" si="25"/>
        <v/>
      </c>
      <c r="M224" s="20" t="str">
        <f t="shared" si="26"/>
        <v/>
      </c>
      <c r="O224" s="20">
        <f t="shared" si="27"/>
        <v>0</v>
      </c>
      <c r="P224" s="20">
        <f t="shared" si="28"/>
        <v>0</v>
      </c>
      <c r="Q224" s="20" t="str">
        <f t="shared" si="29"/>
        <v/>
      </c>
      <c r="R224" s="20">
        <f t="shared" si="30"/>
        <v>0</v>
      </c>
      <c r="Z224" s="20">
        <f>'BOCES SELECT'!E217</f>
        <v>1045652</v>
      </c>
      <c r="AA224" s="20" t="e">
        <f ca="1">'BOCES SELECT'!CH217</f>
        <v>#N/A</v>
      </c>
      <c r="AC224" s="552"/>
    </row>
    <row r="225" spans="1:29" ht="12" customHeight="1" x14ac:dyDescent="0.2">
      <c r="A225" s="22"/>
      <c r="B225" s="552"/>
      <c r="C225" s="36"/>
      <c r="D225" s="25"/>
      <c r="J225" s="522" t="str">
        <f t="shared" si="31"/>
        <v/>
      </c>
      <c r="K225" s="20">
        <f t="shared" si="32"/>
        <v>0</v>
      </c>
      <c r="L225" s="20" t="str">
        <f t="shared" si="25"/>
        <v/>
      </c>
      <c r="M225" s="20" t="str">
        <f t="shared" si="26"/>
        <v/>
      </c>
      <c r="O225" s="20">
        <f t="shared" si="27"/>
        <v>0</v>
      </c>
      <c r="P225" s="20">
        <f t="shared" si="28"/>
        <v>0</v>
      </c>
      <c r="Q225" s="20" t="str">
        <f t="shared" si="29"/>
        <v/>
      </c>
      <c r="R225" s="20">
        <f t="shared" si="30"/>
        <v>0</v>
      </c>
      <c r="Z225" s="20">
        <f>'BOCES SELECT'!E218</f>
        <v>1045651</v>
      </c>
      <c r="AA225" s="20" t="e">
        <f ca="1">'BOCES SELECT'!CH218</f>
        <v>#N/A</v>
      </c>
      <c r="AC225" s="552"/>
    </row>
    <row r="226" spans="1:29" ht="12" customHeight="1" x14ac:dyDescent="0.2">
      <c r="A226" s="22"/>
      <c r="B226" s="552"/>
      <c r="C226" s="36"/>
      <c r="D226" s="25"/>
      <c r="J226" s="522" t="str">
        <f t="shared" si="31"/>
        <v/>
      </c>
      <c r="K226" s="20">
        <f t="shared" si="32"/>
        <v>0</v>
      </c>
      <c r="L226" s="20" t="str">
        <f t="shared" si="25"/>
        <v/>
      </c>
      <c r="M226" s="20" t="str">
        <f t="shared" si="26"/>
        <v/>
      </c>
      <c r="O226" s="20">
        <f t="shared" si="27"/>
        <v>0</v>
      </c>
      <c r="P226" s="20">
        <f t="shared" si="28"/>
        <v>0</v>
      </c>
      <c r="Q226" s="20" t="str">
        <f t="shared" si="29"/>
        <v/>
      </c>
      <c r="R226" s="20">
        <f t="shared" si="30"/>
        <v>0</v>
      </c>
      <c r="Z226" s="20">
        <f>'BOCES SELECT'!E219</f>
        <v>1045650</v>
      </c>
      <c r="AA226" s="20" t="e">
        <f ca="1">'BOCES SELECT'!CH219</f>
        <v>#N/A</v>
      </c>
      <c r="AC226" s="552"/>
    </row>
    <row r="227" spans="1:29" ht="12" customHeight="1" x14ac:dyDescent="0.2">
      <c r="A227" s="22"/>
      <c r="B227" s="552"/>
      <c r="C227" s="36"/>
      <c r="D227" s="25"/>
      <c r="J227" s="522" t="str">
        <f t="shared" si="31"/>
        <v/>
      </c>
      <c r="K227" s="20">
        <f t="shared" si="32"/>
        <v>0</v>
      </c>
      <c r="L227" s="20" t="str">
        <f t="shared" si="25"/>
        <v/>
      </c>
      <c r="M227" s="20" t="str">
        <f t="shared" si="26"/>
        <v/>
      </c>
      <c r="O227" s="20">
        <f t="shared" si="27"/>
        <v>0</v>
      </c>
      <c r="P227" s="20">
        <f t="shared" si="28"/>
        <v>0</v>
      </c>
      <c r="Q227" s="20" t="str">
        <f t="shared" si="29"/>
        <v/>
      </c>
      <c r="R227" s="20">
        <f t="shared" si="30"/>
        <v>0</v>
      </c>
      <c r="Z227" s="20">
        <f>'BOCES SELECT'!E220</f>
        <v>1045649</v>
      </c>
      <c r="AA227" s="20" t="e">
        <f ca="1">'BOCES SELECT'!CH220</f>
        <v>#N/A</v>
      </c>
      <c r="AC227" s="552"/>
    </row>
    <row r="228" spans="1:29" ht="12" customHeight="1" x14ac:dyDescent="0.2">
      <c r="A228" s="22"/>
      <c r="B228" s="552"/>
      <c r="C228" s="36"/>
      <c r="D228" s="25"/>
      <c r="J228" s="522" t="str">
        <f t="shared" si="31"/>
        <v/>
      </c>
      <c r="K228" s="20">
        <f t="shared" si="32"/>
        <v>0</v>
      </c>
      <c r="L228" s="20" t="str">
        <f t="shared" si="25"/>
        <v/>
      </c>
      <c r="M228" s="20" t="str">
        <f t="shared" si="26"/>
        <v/>
      </c>
      <c r="O228" s="20">
        <f t="shared" si="27"/>
        <v>0</v>
      </c>
      <c r="P228" s="20">
        <f t="shared" si="28"/>
        <v>0</v>
      </c>
      <c r="Q228" s="20" t="str">
        <f t="shared" si="29"/>
        <v/>
      </c>
      <c r="R228" s="20">
        <f t="shared" si="30"/>
        <v>0</v>
      </c>
      <c r="Z228" s="20">
        <f>'BOCES SELECT'!E221</f>
        <v>1045648</v>
      </c>
      <c r="AA228" s="20" t="e">
        <f ca="1">'BOCES SELECT'!CH221</f>
        <v>#N/A</v>
      </c>
      <c r="AC228" s="552"/>
    </row>
    <row r="229" spans="1:29" ht="12" customHeight="1" x14ac:dyDescent="0.2">
      <c r="A229" s="22"/>
      <c r="B229" s="552"/>
      <c r="C229" s="36"/>
      <c r="D229" s="25"/>
      <c r="J229" s="522" t="str">
        <f t="shared" si="31"/>
        <v/>
      </c>
      <c r="K229" s="20">
        <f t="shared" si="32"/>
        <v>0</v>
      </c>
      <c r="L229" s="20" t="str">
        <f t="shared" si="25"/>
        <v/>
      </c>
      <c r="M229" s="20" t="str">
        <f t="shared" si="26"/>
        <v/>
      </c>
      <c r="O229" s="20">
        <f t="shared" si="27"/>
        <v>0</v>
      </c>
      <c r="P229" s="20">
        <f t="shared" si="28"/>
        <v>0</v>
      </c>
      <c r="Q229" s="20" t="str">
        <f t="shared" si="29"/>
        <v/>
      </c>
      <c r="R229" s="20">
        <f t="shared" si="30"/>
        <v>0</v>
      </c>
      <c r="Z229" s="20">
        <f>'BOCES SELECT'!E222</f>
        <v>1045647</v>
      </c>
      <c r="AA229" s="20" t="e">
        <f ca="1">'BOCES SELECT'!CH222</f>
        <v>#N/A</v>
      </c>
      <c r="AC229" s="552"/>
    </row>
    <row r="230" spans="1:29" ht="12" customHeight="1" x14ac:dyDescent="0.2">
      <c r="A230" s="22"/>
      <c r="B230" s="552"/>
      <c r="C230" s="36"/>
      <c r="D230" s="25"/>
      <c r="J230" s="522" t="str">
        <f t="shared" si="31"/>
        <v/>
      </c>
      <c r="K230" s="20">
        <f t="shared" si="32"/>
        <v>0</v>
      </c>
      <c r="L230" s="20" t="str">
        <f t="shared" si="25"/>
        <v/>
      </c>
      <c r="M230" s="20" t="str">
        <f t="shared" si="26"/>
        <v/>
      </c>
      <c r="O230" s="20">
        <f t="shared" si="27"/>
        <v>0</v>
      </c>
      <c r="P230" s="20">
        <f t="shared" si="28"/>
        <v>0</v>
      </c>
      <c r="Q230" s="20" t="str">
        <f t="shared" si="29"/>
        <v/>
      </c>
      <c r="R230" s="20">
        <f t="shared" si="30"/>
        <v>0</v>
      </c>
      <c r="Z230" s="20">
        <f>'BOCES SELECT'!E223</f>
        <v>1045646</v>
      </c>
      <c r="AA230" s="20" t="e">
        <f ca="1">'BOCES SELECT'!CH223</f>
        <v>#N/A</v>
      </c>
      <c r="AC230" s="552"/>
    </row>
    <row r="231" spans="1:29" ht="12" customHeight="1" x14ac:dyDescent="0.2">
      <c r="A231" s="22"/>
      <c r="B231" s="552"/>
      <c r="C231" s="36"/>
      <c r="D231" s="25"/>
      <c r="J231" s="522" t="str">
        <f t="shared" si="31"/>
        <v/>
      </c>
      <c r="K231" s="20">
        <f t="shared" si="32"/>
        <v>0</v>
      </c>
      <c r="L231" s="20" t="str">
        <f t="shared" si="25"/>
        <v/>
      </c>
      <c r="M231" s="20" t="str">
        <f t="shared" si="26"/>
        <v/>
      </c>
      <c r="O231" s="20">
        <f t="shared" si="27"/>
        <v>0</v>
      </c>
      <c r="P231" s="20">
        <f t="shared" si="28"/>
        <v>0</v>
      </c>
      <c r="Q231" s="20" t="str">
        <f t="shared" si="29"/>
        <v/>
      </c>
      <c r="R231" s="20">
        <f t="shared" si="30"/>
        <v>0</v>
      </c>
      <c r="Z231" s="20">
        <f>'BOCES SELECT'!E224</f>
        <v>1045645</v>
      </c>
      <c r="AA231" s="20" t="e">
        <f ca="1">'BOCES SELECT'!CH224</f>
        <v>#N/A</v>
      </c>
      <c r="AC231" s="552"/>
    </row>
    <row r="232" spans="1:29" ht="12" customHeight="1" x14ac:dyDescent="0.2">
      <c r="A232" s="22"/>
      <c r="B232" s="552"/>
      <c r="C232" s="36"/>
      <c r="D232" s="25"/>
      <c r="J232" s="522" t="str">
        <f t="shared" si="31"/>
        <v/>
      </c>
      <c r="K232" s="20">
        <f t="shared" si="32"/>
        <v>0</v>
      </c>
      <c r="L232" s="20" t="str">
        <f t="shared" ref="L232:L295" si="33">LEFT(H232,11)</f>
        <v/>
      </c>
      <c r="M232" s="20" t="str">
        <f t="shared" ref="M232:M295" si="34">LEFT(E232,2)</f>
        <v/>
      </c>
      <c r="O232" s="20">
        <f t="shared" ref="O232:O295" si="35">K232</f>
        <v>0</v>
      </c>
      <c r="P232" s="20">
        <f t="shared" ref="P232:P295" si="36">LEN(L232)</f>
        <v>0</v>
      </c>
      <c r="Q232" s="20" t="str">
        <f t="shared" ref="Q232:Q295" si="37">IF(LEN(L232)=11,L232,IF(LEN(L232)=10,CONCATENATE(L232," "),IF(LEN(L232)=9,CONCATENATE(L232,"  "),IF(LEN(L232)=8,CONCATENATE(L232,"   "),""))))</f>
        <v/>
      </c>
      <c r="R232" s="20">
        <f t="shared" ref="R232:R295" si="38">LEN(Q232)</f>
        <v>0</v>
      </c>
      <c r="Z232" s="20">
        <f>'BOCES SELECT'!E225</f>
        <v>1045644</v>
      </c>
      <c r="AA232" s="20" t="e">
        <f ca="1">'BOCES SELECT'!CH225</f>
        <v>#N/A</v>
      </c>
      <c r="AC232" s="552"/>
    </row>
    <row r="233" spans="1:29" ht="12" customHeight="1" x14ac:dyDescent="0.2">
      <c r="A233" s="22"/>
      <c r="B233" s="552"/>
      <c r="C233" s="36"/>
      <c r="D233" s="25"/>
      <c r="J233" s="522" t="str">
        <f t="shared" si="31"/>
        <v/>
      </c>
      <c r="K233" s="20">
        <f t="shared" si="32"/>
        <v>0</v>
      </c>
      <c r="L233" s="20" t="str">
        <f t="shared" si="33"/>
        <v/>
      </c>
      <c r="M233" s="20" t="str">
        <f t="shared" si="34"/>
        <v/>
      </c>
      <c r="O233" s="20">
        <f t="shared" si="35"/>
        <v>0</v>
      </c>
      <c r="P233" s="20">
        <f t="shared" si="36"/>
        <v>0</v>
      </c>
      <c r="Q233" s="20" t="str">
        <f t="shared" si="37"/>
        <v/>
      </c>
      <c r="R233" s="20">
        <f t="shared" si="38"/>
        <v>0</v>
      </c>
      <c r="Z233" s="20">
        <f>'BOCES SELECT'!E226</f>
        <v>1045643</v>
      </c>
      <c r="AA233" s="20" t="e">
        <f ca="1">'BOCES SELECT'!CH226</f>
        <v>#N/A</v>
      </c>
      <c r="AC233" s="552"/>
    </row>
    <row r="234" spans="1:29" ht="12" customHeight="1" x14ac:dyDescent="0.2">
      <c r="A234" s="22"/>
      <c r="B234" s="552"/>
      <c r="C234" s="36"/>
      <c r="D234" s="25"/>
      <c r="J234" s="522" t="str">
        <f t="shared" si="31"/>
        <v/>
      </c>
      <c r="K234" s="20">
        <f t="shared" si="32"/>
        <v>0</v>
      </c>
      <c r="L234" s="20" t="str">
        <f t="shared" si="33"/>
        <v/>
      </c>
      <c r="M234" s="20" t="str">
        <f t="shared" si="34"/>
        <v/>
      </c>
      <c r="O234" s="20">
        <f t="shared" si="35"/>
        <v>0</v>
      </c>
      <c r="P234" s="20">
        <f t="shared" si="36"/>
        <v>0</v>
      </c>
      <c r="Q234" s="20" t="str">
        <f t="shared" si="37"/>
        <v/>
      </c>
      <c r="R234" s="20">
        <f t="shared" si="38"/>
        <v>0</v>
      </c>
      <c r="Z234" s="20">
        <f>'BOCES SELECT'!E227</f>
        <v>1045642</v>
      </c>
      <c r="AA234" s="20" t="e">
        <f ca="1">'BOCES SELECT'!CH227</f>
        <v>#N/A</v>
      </c>
      <c r="AC234" s="552"/>
    </row>
    <row r="235" spans="1:29" ht="12" customHeight="1" x14ac:dyDescent="0.2">
      <c r="A235" s="22"/>
      <c r="B235" s="552"/>
      <c r="C235" s="36"/>
      <c r="D235" s="25"/>
      <c r="J235" s="522" t="str">
        <f t="shared" si="31"/>
        <v/>
      </c>
      <c r="K235" s="20">
        <f t="shared" si="32"/>
        <v>0</v>
      </c>
      <c r="L235" s="20" t="str">
        <f t="shared" si="33"/>
        <v/>
      </c>
      <c r="M235" s="20" t="str">
        <f t="shared" si="34"/>
        <v/>
      </c>
      <c r="O235" s="20">
        <f t="shared" si="35"/>
        <v>0</v>
      </c>
      <c r="P235" s="20">
        <f t="shared" si="36"/>
        <v>0</v>
      </c>
      <c r="Q235" s="20" t="str">
        <f t="shared" si="37"/>
        <v/>
      </c>
      <c r="R235" s="20">
        <f t="shared" si="38"/>
        <v>0</v>
      </c>
      <c r="Z235" s="20">
        <f>'BOCES SELECT'!E228</f>
        <v>1045641</v>
      </c>
      <c r="AA235" s="20" t="e">
        <f ca="1">'BOCES SELECT'!CH228</f>
        <v>#N/A</v>
      </c>
      <c r="AC235" s="552"/>
    </row>
    <row r="236" spans="1:29" ht="12" customHeight="1" x14ac:dyDescent="0.2">
      <c r="A236" s="22"/>
      <c r="B236" s="552"/>
      <c r="C236" s="36"/>
      <c r="D236" s="25"/>
      <c r="J236" s="522" t="str">
        <f t="shared" si="31"/>
        <v/>
      </c>
      <c r="K236" s="20">
        <f t="shared" si="32"/>
        <v>0</v>
      </c>
      <c r="L236" s="20" t="str">
        <f t="shared" si="33"/>
        <v/>
      </c>
      <c r="M236" s="20" t="str">
        <f t="shared" si="34"/>
        <v/>
      </c>
      <c r="O236" s="20">
        <f t="shared" si="35"/>
        <v>0</v>
      </c>
      <c r="P236" s="20">
        <f t="shared" si="36"/>
        <v>0</v>
      </c>
      <c r="Q236" s="20" t="str">
        <f t="shared" si="37"/>
        <v/>
      </c>
      <c r="R236" s="20">
        <f t="shared" si="38"/>
        <v>0</v>
      </c>
      <c r="Z236" s="20">
        <f>'BOCES SELECT'!E229</f>
        <v>1045640</v>
      </c>
      <c r="AA236" s="20" t="e">
        <f ca="1">'BOCES SELECT'!CH229</f>
        <v>#N/A</v>
      </c>
      <c r="AC236" s="552"/>
    </row>
    <row r="237" spans="1:29" ht="12" customHeight="1" x14ac:dyDescent="0.2">
      <c r="A237" s="22"/>
      <c r="B237" s="552"/>
      <c r="C237" s="36"/>
      <c r="D237" s="25"/>
      <c r="J237" s="522" t="str">
        <f t="shared" si="31"/>
        <v/>
      </c>
      <c r="K237" s="20">
        <f t="shared" si="32"/>
        <v>0</v>
      </c>
      <c r="L237" s="20" t="str">
        <f t="shared" si="33"/>
        <v/>
      </c>
      <c r="M237" s="20" t="str">
        <f t="shared" si="34"/>
        <v/>
      </c>
      <c r="O237" s="20">
        <f t="shared" si="35"/>
        <v>0</v>
      </c>
      <c r="P237" s="20">
        <f t="shared" si="36"/>
        <v>0</v>
      </c>
      <c r="Q237" s="20" t="str">
        <f t="shared" si="37"/>
        <v/>
      </c>
      <c r="R237" s="20">
        <f t="shared" si="38"/>
        <v>0</v>
      </c>
      <c r="Z237" s="20">
        <f>'BOCES SELECT'!E230</f>
        <v>1045639</v>
      </c>
      <c r="AA237" s="20" t="e">
        <f ca="1">'BOCES SELECT'!CH230</f>
        <v>#N/A</v>
      </c>
      <c r="AC237" s="552"/>
    </row>
    <row r="238" spans="1:29" ht="12" customHeight="1" x14ac:dyDescent="0.2">
      <c r="A238" s="22"/>
      <c r="B238" s="552"/>
      <c r="C238" s="36"/>
      <c r="D238" s="25"/>
      <c r="J238" s="522" t="str">
        <f t="shared" si="31"/>
        <v/>
      </c>
      <c r="K238" s="20">
        <f t="shared" si="32"/>
        <v>0</v>
      </c>
      <c r="L238" s="20" t="str">
        <f t="shared" si="33"/>
        <v/>
      </c>
      <c r="M238" s="20" t="str">
        <f t="shared" si="34"/>
        <v/>
      </c>
      <c r="O238" s="20">
        <f t="shared" si="35"/>
        <v>0</v>
      </c>
      <c r="P238" s="20">
        <f t="shared" si="36"/>
        <v>0</v>
      </c>
      <c r="Q238" s="20" t="str">
        <f t="shared" si="37"/>
        <v/>
      </c>
      <c r="R238" s="20">
        <f t="shared" si="38"/>
        <v>0</v>
      </c>
      <c r="Z238" s="20">
        <f>'BOCES SELECT'!E231</f>
        <v>1045638</v>
      </c>
      <c r="AA238" s="20" t="e">
        <f ca="1">'BOCES SELECT'!CH231</f>
        <v>#N/A</v>
      </c>
      <c r="AC238" s="552"/>
    </row>
    <row r="239" spans="1:29" ht="12" customHeight="1" x14ac:dyDescent="0.2">
      <c r="A239" s="22"/>
      <c r="B239" s="552"/>
      <c r="C239" s="36"/>
      <c r="D239" s="25"/>
      <c r="J239" s="522" t="str">
        <f t="shared" si="31"/>
        <v/>
      </c>
      <c r="K239" s="20">
        <f t="shared" si="32"/>
        <v>0</v>
      </c>
      <c r="L239" s="20" t="str">
        <f t="shared" si="33"/>
        <v/>
      </c>
      <c r="M239" s="20" t="str">
        <f t="shared" si="34"/>
        <v/>
      </c>
      <c r="O239" s="20">
        <f t="shared" si="35"/>
        <v>0</v>
      </c>
      <c r="P239" s="20">
        <f t="shared" si="36"/>
        <v>0</v>
      </c>
      <c r="Q239" s="20" t="str">
        <f t="shared" si="37"/>
        <v/>
      </c>
      <c r="R239" s="20">
        <f t="shared" si="38"/>
        <v>0</v>
      </c>
      <c r="Z239" s="20">
        <f>'BOCES SELECT'!E232</f>
        <v>1045637</v>
      </c>
      <c r="AA239" s="20" t="e">
        <f ca="1">'BOCES SELECT'!CH232</f>
        <v>#N/A</v>
      </c>
      <c r="AC239" s="552"/>
    </row>
    <row r="240" spans="1:29" ht="12" customHeight="1" x14ac:dyDescent="0.2">
      <c r="A240" s="22"/>
      <c r="B240" s="552"/>
      <c r="C240" s="36"/>
      <c r="D240" s="25"/>
      <c r="J240" s="522" t="str">
        <f t="shared" si="31"/>
        <v/>
      </c>
      <c r="K240" s="20">
        <f t="shared" si="32"/>
        <v>0</v>
      </c>
      <c r="L240" s="20" t="str">
        <f t="shared" si="33"/>
        <v/>
      </c>
      <c r="M240" s="20" t="str">
        <f t="shared" si="34"/>
        <v/>
      </c>
      <c r="O240" s="20">
        <f t="shared" si="35"/>
        <v>0</v>
      </c>
      <c r="P240" s="20">
        <f t="shared" si="36"/>
        <v>0</v>
      </c>
      <c r="Q240" s="20" t="str">
        <f t="shared" si="37"/>
        <v/>
      </c>
      <c r="R240" s="20">
        <f t="shared" si="38"/>
        <v>0</v>
      </c>
      <c r="Z240" s="20">
        <f>'BOCES SELECT'!E233</f>
        <v>1045636</v>
      </c>
      <c r="AA240" s="20" t="e">
        <f ca="1">'BOCES SELECT'!CH233</f>
        <v>#N/A</v>
      </c>
      <c r="AC240" s="552"/>
    </row>
    <row r="241" spans="1:29" ht="12" customHeight="1" x14ac:dyDescent="0.2">
      <c r="A241" s="22"/>
      <c r="B241" s="552"/>
      <c r="C241" s="36"/>
      <c r="D241" s="25"/>
      <c r="J241" s="522" t="str">
        <f t="shared" si="31"/>
        <v/>
      </c>
      <c r="K241" s="20">
        <f t="shared" si="32"/>
        <v>0</v>
      </c>
      <c r="L241" s="20" t="str">
        <f t="shared" si="33"/>
        <v/>
      </c>
      <c r="M241" s="20" t="str">
        <f t="shared" si="34"/>
        <v/>
      </c>
      <c r="O241" s="20">
        <f t="shared" si="35"/>
        <v>0</v>
      </c>
      <c r="P241" s="20">
        <f t="shared" si="36"/>
        <v>0</v>
      </c>
      <c r="Q241" s="20" t="str">
        <f t="shared" si="37"/>
        <v/>
      </c>
      <c r="R241" s="20">
        <f t="shared" si="38"/>
        <v>0</v>
      </c>
      <c r="Z241" s="20">
        <f>'BOCES SELECT'!E234</f>
        <v>1045635</v>
      </c>
      <c r="AA241" s="20" t="e">
        <f ca="1">'BOCES SELECT'!CH234</f>
        <v>#N/A</v>
      </c>
      <c r="AC241" s="552"/>
    </row>
    <row r="242" spans="1:29" ht="12" customHeight="1" x14ac:dyDescent="0.2">
      <c r="A242" s="22"/>
      <c r="B242" s="552"/>
      <c r="C242" s="36"/>
      <c r="D242" s="25"/>
      <c r="J242" s="522" t="str">
        <f t="shared" si="31"/>
        <v/>
      </c>
      <c r="K242" s="20">
        <f t="shared" si="32"/>
        <v>0</v>
      </c>
      <c r="L242" s="20" t="str">
        <f t="shared" si="33"/>
        <v/>
      </c>
      <c r="M242" s="20" t="str">
        <f t="shared" si="34"/>
        <v/>
      </c>
      <c r="O242" s="20">
        <f t="shared" si="35"/>
        <v>0</v>
      </c>
      <c r="P242" s="20">
        <f t="shared" si="36"/>
        <v>0</v>
      </c>
      <c r="Q242" s="20" t="str">
        <f t="shared" si="37"/>
        <v/>
      </c>
      <c r="R242" s="20">
        <f t="shared" si="38"/>
        <v>0</v>
      </c>
      <c r="Z242" s="20">
        <f>'BOCES SELECT'!E235</f>
        <v>1045634</v>
      </c>
      <c r="AA242" s="20" t="e">
        <f ca="1">'BOCES SELECT'!CH235</f>
        <v>#N/A</v>
      </c>
      <c r="AC242" s="552"/>
    </row>
    <row r="243" spans="1:29" ht="12" customHeight="1" x14ac:dyDescent="0.2">
      <c r="A243" s="22"/>
      <c r="B243" s="552"/>
      <c r="C243" s="36"/>
      <c r="D243" s="25"/>
      <c r="J243" s="522" t="str">
        <f t="shared" si="31"/>
        <v/>
      </c>
      <c r="K243" s="20">
        <f t="shared" si="32"/>
        <v>0</v>
      </c>
      <c r="L243" s="20" t="str">
        <f t="shared" si="33"/>
        <v/>
      </c>
      <c r="M243" s="20" t="str">
        <f t="shared" si="34"/>
        <v/>
      </c>
      <c r="O243" s="20">
        <f t="shared" si="35"/>
        <v>0</v>
      </c>
      <c r="P243" s="20">
        <f t="shared" si="36"/>
        <v>0</v>
      </c>
      <c r="Q243" s="20" t="str">
        <f t="shared" si="37"/>
        <v/>
      </c>
      <c r="R243" s="20">
        <f t="shared" si="38"/>
        <v>0</v>
      </c>
      <c r="Z243" s="20">
        <f>'BOCES SELECT'!E236</f>
        <v>1045633</v>
      </c>
      <c r="AA243" s="20" t="e">
        <f ca="1">'BOCES SELECT'!CH236</f>
        <v>#N/A</v>
      </c>
      <c r="AC243" s="552"/>
    </row>
    <row r="244" spans="1:29" ht="12" customHeight="1" x14ac:dyDescent="0.2">
      <c r="A244" s="22"/>
      <c r="B244" s="552"/>
      <c r="C244" s="36"/>
      <c r="D244" s="25"/>
      <c r="J244" s="522" t="str">
        <f t="shared" si="31"/>
        <v/>
      </c>
      <c r="K244" s="20">
        <f t="shared" si="32"/>
        <v>0</v>
      </c>
      <c r="L244" s="20" t="str">
        <f t="shared" si="33"/>
        <v/>
      </c>
      <c r="M244" s="20" t="str">
        <f t="shared" si="34"/>
        <v/>
      </c>
      <c r="O244" s="20">
        <f t="shared" si="35"/>
        <v>0</v>
      </c>
      <c r="P244" s="20">
        <f t="shared" si="36"/>
        <v>0</v>
      </c>
      <c r="Q244" s="20" t="str">
        <f t="shared" si="37"/>
        <v/>
      </c>
      <c r="R244" s="20">
        <f t="shared" si="38"/>
        <v>0</v>
      </c>
      <c r="Z244" s="20">
        <f>'BOCES SELECT'!E237</f>
        <v>1045632</v>
      </c>
      <c r="AA244" s="20" t="e">
        <f ca="1">'BOCES SELECT'!CH237</f>
        <v>#N/A</v>
      </c>
      <c r="AC244" s="552"/>
    </row>
    <row r="245" spans="1:29" ht="12" customHeight="1" x14ac:dyDescent="0.2">
      <c r="A245" s="22"/>
      <c r="B245" s="552"/>
      <c r="C245" s="36"/>
      <c r="D245" s="25"/>
      <c r="J245" s="522" t="str">
        <f t="shared" si="31"/>
        <v/>
      </c>
      <c r="K245" s="20">
        <f t="shared" si="32"/>
        <v>0</v>
      </c>
      <c r="L245" s="20" t="str">
        <f t="shared" si="33"/>
        <v/>
      </c>
      <c r="M245" s="20" t="str">
        <f t="shared" si="34"/>
        <v/>
      </c>
      <c r="O245" s="20">
        <f t="shared" si="35"/>
        <v>0</v>
      </c>
      <c r="P245" s="20">
        <f t="shared" si="36"/>
        <v>0</v>
      </c>
      <c r="Q245" s="20" t="str">
        <f t="shared" si="37"/>
        <v/>
      </c>
      <c r="R245" s="20">
        <f t="shared" si="38"/>
        <v>0</v>
      </c>
      <c r="Z245" s="20">
        <f>'BOCES SELECT'!E238</f>
        <v>1045631</v>
      </c>
      <c r="AA245" s="20" t="e">
        <f ca="1">'BOCES SELECT'!CH238</f>
        <v>#N/A</v>
      </c>
      <c r="AC245" s="552"/>
    </row>
    <row r="246" spans="1:29" ht="12" customHeight="1" x14ac:dyDescent="0.2">
      <c r="A246" s="22"/>
      <c r="B246" s="552"/>
      <c r="C246" s="36"/>
      <c r="D246" s="25"/>
      <c r="J246" s="522" t="str">
        <f t="shared" si="31"/>
        <v/>
      </c>
      <c r="K246" s="20">
        <f t="shared" si="32"/>
        <v>0</v>
      </c>
      <c r="L246" s="20" t="str">
        <f t="shared" si="33"/>
        <v/>
      </c>
      <c r="M246" s="20" t="str">
        <f t="shared" si="34"/>
        <v/>
      </c>
      <c r="O246" s="20">
        <f t="shared" si="35"/>
        <v>0</v>
      </c>
      <c r="P246" s="20">
        <f t="shared" si="36"/>
        <v>0</v>
      </c>
      <c r="Q246" s="20" t="str">
        <f t="shared" si="37"/>
        <v/>
      </c>
      <c r="R246" s="20">
        <f t="shared" si="38"/>
        <v>0</v>
      </c>
      <c r="Z246" s="20">
        <f>'BOCES SELECT'!E239</f>
        <v>1045630</v>
      </c>
      <c r="AA246" s="20" t="e">
        <f ca="1">'BOCES SELECT'!CH239</f>
        <v>#N/A</v>
      </c>
      <c r="AC246" s="552"/>
    </row>
    <row r="247" spans="1:29" ht="12" customHeight="1" x14ac:dyDescent="0.2">
      <c r="A247" s="22"/>
      <c r="B247" s="552"/>
      <c r="C247" s="36"/>
      <c r="D247" s="25"/>
      <c r="J247" s="522" t="str">
        <f t="shared" si="31"/>
        <v/>
      </c>
      <c r="K247" s="20">
        <f t="shared" si="32"/>
        <v>0</v>
      </c>
      <c r="L247" s="20" t="str">
        <f t="shared" si="33"/>
        <v/>
      </c>
      <c r="M247" s="20" t="str">
        <f t="shared" si="34"/>
        <v/>
      </c>
      <c r="O247" s="20">
        <f t="shared" si="35"/>
        <v>0</v>
      </c>
      <c r="P247" s="20">
        <f t="shared" si="36"/>
        <v>0</v>
      </c>
      <c r="Q247" s="20" t="str">
        <f t="shared" si="37"/>
        <v/>
      </c>
      <c r="R247" s="20">
        <f t="shared" si="38"/>
        <v>0</v>
      </c>
      <c r="Z247" s="20">
        <f>'BOCES SELECT'!E240</f>
        <v>1045629</v>
      </c>
      <c r="AA247" s="20" t="e">
        <f ca="1">'BOCES SELECT'!CH240</f>
        <v>#N/A</v>
      </c>
      <c r="AC247" s="552"/>
    </row>
    <row r="248" spans="1:29" ht="12" customHeight="1" x14ac:dyDescent="0.2">
      <c r="A248" s="22"/>
      <c r="B248" s="552"/>
      <c r="C248" s="36"/>
      <c r="D248" s="25"/>
      <c r="J248" s="522" t="str">
        <f t="shared" si="31"/>
        <v/>
      </c>
      <c r="K248" s="20">
        <f t="shared" si="32"/>
        <v>0</v>
      </c>
      <c r="L248" s="20" t="str">
        <f t="shared" si="33"/>
        <v/>
      </c>
      <c r="M248" s="20" t="str">
        <f t="shared" si="34"/>
        <v/>
      </c>
      <c r="O248" s="20">
        <f t="shared" si="35"/>
        <v>0</v>
      </c>
      <c r="P248" s="20">
        <f t="shared" si="36"/>
        <v>0</v>
      </c>
      <c r="Q248" s="20" t="str">
        <f t="shared" si="37"/>
        <v/>
      </c>
      <c r="R248" s="20">
        <f t="shared" si="38"/>
        <v>0</v>
      </c>
      <c r="Z248" s="20">
        <f>'BOCES SELECT'!E241</f>
        <v>1045628</v>
      </c>
      <c r="AA248" s="20" t="e">
        <f ca="1">'BOCES SELECT'!CH241</f>
        <v>#N/A</v>
      </c>
      <c r="AC248" s="552"/>
    </row>
    <row r="249" spans="1:29" ht="12" customHeight="1" x14ac:dyDescent="0.2">
      <c r="A249" s="22"/>
      <c r="B249" s="552"/>
      <c r="C249" s="36"/>
      <c r="D249" s="25"/>
      <c r="J249" s="522" t="str">
        <f t="shared" si="31"/>
        <v/>
      </c>
      <c r="K249" s="20">
        <f t="shared" si="32"/>
        <v>0</v>
      </c>
      <c r="L249" s="20" t="str">
        <f t="shared" si="33"/>
        <v/>
      </c>
      <c r="M249" s="20" t="str">
        <f t="shared" si="34"/>
        <v/>
      </c>
      <c r="O249" s="20">
        <f t="shared" si="35"/>
        <v>0</v>
      </c>
      <c r="P249" s="20">
        <f t="shared" si="36"/>
        <v>0</v>
      </c>
      <c r="Q249" s="20" t="str">
        <f t="shared" si="37"/>
        <v/>
      </c>
      <c r="R249" s="20">
        <f t="shared" si="38"/>
        <v>0</v>
      </c>
      <c r="Z249" s="20">
        <f>'BOCES SELECT'!E242</f>
        <v>1045627</v>
      </c>
      <c r="AA249" s="20" t="e">
        <f ca="1">'BOCES SELECT'!CH242</f>
        <v>#N/A</v>
      </c>
      <c r="AC249" s="552"/>
    </row>
    <row r="250" spans="1:29" ht="12" customHeight="1" x14ac:dyDescent="0.2">
      <c r="A250" s="22"/>
      <c r="B250" s="552"/>
      <c r="C250" s="36"/>
      <c r="D250" s="25"/>
      <c r="J250" s="522" t="str">
        <f t="shared" si="31"/>
        <v/>
      </c>
      <c r="K250" s="20">
        <f t="shared" si="32"/>
        <v>0</v>
      </c>
      <c r="L250" s="20" t="str">
        <f t="shared" si="33"/>
        <v/>
      </c>
      <c r="M250" s="20" t="str">
        <f t="shared" si="34"/>
        <v/>
      </c>
      <c r="O250" s="20">
        <f t="shared" si="35"/>
        <v>0</v>
      </c>
      <c r="P250" s="20">
        <f t="shared" si="36"/>
        <v>0</v>
      </c>
      <c r="Q250" s="20" t="str">
        <f t="shared" si="37"/>
        <v/>
      </c>
      <c r="R250" s="20">
        <f t="shared" si="38"/>
        <v>0</v>
      </c>
      <c r="Z250" s="20">
        <f>'BOCES SELECT'!E243</f>
        <v>1045626</v>
      </c>
      <c r="AA250" s="20" t="e">
        <f ca="1">'BOCES SELECT'!CH243</f>
        <v>#N/A</v>
      </c>
      <c r="AC250" s="552"/>
    </row>
    <row r="251" spans="1:29" ht="12" customHeight="1" x14ac:dyDescent="0.2">
      <c r="A251" s="22"/>
      <c r="B251" s="552"/>
      <c r="C251" s="36"/>
      <c r="D251" s="25"/>
      <c r="J251" s="522" t="str">
        <f t="shared" si="31"/>
        <v/>
      </c>
      <c r="K251" s="20">
        <f t="shared" si="32"/>
        <v>0</v>
      </c>
      <c r="L251" s="20" t="str">
        <f t="shared" si="33"/>
        <v/>
      </c>
      <c r="M251" s="20" t="str">
        <f t="shared" si="34"/>
        <v/>
      </c>
      <c r="O251" s="20">
        <f t="shared" si="35"/>
        <v>0</v>
      </c>
      <c r="P251" s="20">
        <f t="shared" si="36"/>
        <v>0</v>
      </c>
      <c r="Q251" s="20" t="str">
        <f t="shared" si="37"/>
        <v/>
      </c>
      <c r="R251" s="20">
        <f t="shared" si="38"/>
        <v>0</v>
      </c>
      <c r="Z251" s="20">
        <f>'BOCES SELECT'!E244</f>
        <v>1045625</v>
      </c>
      <c r="AA251" s="20" t="e">
        <f ca="1">'BOCES SELECT'!CH244</f>
        <v>#N/A</v>
      </c>
      <c r="AC251" s="552"/>
    </row>
    <row r="252" spans="1:29" ht="12" customHeight="1" x14ac:dyDescent="0.2">
      <c r="A252" s="22"/>
      <c r="B252" s="552"/>
      <c r="C252" s="36"/>
      <c r="D252" s="25"/>
      <c r="J252" s="522" t="str">
        <f t="shared" si="31"/>
        <v/>
      </c>
      <c r="K252" s="20">
        <f t="shared" si="32"/>
        <v>0</v>
      </c>
      <c r="L252" s="20" t="str">
        <f t="shared" si="33"/>
        <v/>
      </c>
      <c r="M252" s="20" t="str">
        <f t="shared" si="34"/>
        <v/>
      </c>
      <c r="O252" s="20">
        <f t="shared" si="35"/>
        <v>0</v>
      </c>
      <c r="P252" s="20">
        <f t="shared" si="36"/>
        <v>0</v>
      </c>
      <c r="Q252" s="20" t="str">
        <f t="shared" si="37"/>
        <v/>
      </c>
      <c r="R252" s="20">
        <f t="shared" si="38"/>
        <v>0</v>
      </c>
      <c r="Z252" s="20">
        <f>'BOCES SELECT'!E245</f>
        <v>1045624</v>
      </c>
      <c r="AA252" s="20" t="e">
        <f ca="1">'BOCES SELECT'!CH245</f>
        <v>#N/A</v>
      </c>
      <c r="AC252" s="552"/>
    </row>
    <row r="253" spans="1:29" ht="12" customHeight="1" x14ac:dyDescent="0.2">
      <c r="A253" s="22"/>
      <c r="B253" s="552"/>
      <c r="C253" s="36"/>
      <c r="D253" s="25"/>
      <c r="J253" s="522" t="str">
        <f t="shared" si="31"/>
        <v/>
      </c>
      <c r="K253" s="20">
        <f t="shared" si="32"/>
        <v>0</v>
      </c>
      <c r="L253" s="20" t="str">
        <f t="shared" si="33"/>
        <v/>
      </c>
      <c r="M253" s="20" t="str">
        <f t="shared" si="34"/>
        <v/>
      </c>
      <c r="O253" s="20">
        <f t="shared" si="35"/>
        <v>0</v>
      </c>
      <c r="P253" s="20">
        <f t="shared" si="36"/>
        <v>0</v>
      </c>
      <c r="Q253" s="20" t="str">
        <f t="shared" si="37"/>
        <v/>
      </c>
      <c r="R253" s="20">
        <f t="shared" si="38"/>
        <v>0</v>
      </c>
      <c r="Z253" s="20">
        <f>'BOCES SELECT'!E246</f>
        <v>1045623</v>
      </c>
      <c r="AA253" s="20" t="e">
        <f ca="1">'BOCES SELECT'!CH246</f>
        <v>#N/A</v>
      </c>
      <c r="AC253" s="552"/>
    </row>
    <row r="254" spans="1:29" ht="12" customHeight="1" x14ac:dyDescent="0.2">
      <c r="A254" s="22"/>
      <c r="B254" s="552"/>
      <c r="C254" s="36"/>
      <c r="D254" s="25"/>
      <c r="J254" s="522" t="str">
        <f t="shared" si="31"/>
        <v/>
      </c>
      <c r="K254" s="20">
        <f t="shared" si="32"/>
        <v>0</v>
      </c>
      <c r="L254" s="20" t="str">
        <f t="shared" si="33"/>
        <v/>
      </c>
      <c r="M254" s="20" t="str">
        <f t="shared" si="34"/>
        <v/>
      </c>
      <c r="O254" s="20">
        <f t="shared" si="35"/>
        <v>0</v>
      </c>
      <c r="P254" s="20">
        <f t="shared" si="36"/>
        <v>0</v>
      </c>
      <c r="Q254" s="20" t="str">
        <f t="shared" si="37"/>
        <v/>
      </c>
      <c r="R254" s="20">
        <f t="shared" si="38"/>
        <v>0</v>
      </c>
      <c r="Z254" s="20">
        <f>'BOCES SELECT'!E247</f>
        <v>1045622</v>
      </c>
      <c r="AA254" s="20" t="e">
        <f ca="1">'BOCES SELECT'!CH247</f>
        <v>#N/A</v>
      </c>
      <c r="AC254" s="552"/>
    </row>
    <row r="255" spans="1:29" ht="12" customHeight="1" x14ac:dyDescent="0.2">
      <c r="A255" s="22"/>
      <c r="B255" s="552"/>
      <c r="C255" s="36"/>
      <c r="D255" s="25"/>
      <c r="J255" s="522" t="str">
        <f t="shared" si="31"/>
        <v/>
      </c>
      <c r="K255" s="20">
        <f t="shared" si="32"/>
        <v>0</v>
      </c>
      <c r="L255" s="20" t="str">
        <f t="shared" si="33"/>
        <v/>
      </c>
      <c r="M255" s="20" t="str">
        <f t="shared" si="34"/>
        <v/>
      </c>
      <c r="O255" s="20">
        <f t="shared" si="35"/>
        <v>0</v>
      </c>
      <c r="P255" s="20">
        <f t="shared" si="36"/>
        <v>0</v>
      </c>
      <c r="Q255" s="20" t="str">
        <f t="shared" si="37"/>
        <v/>
      </c>
      <c r="R255" s="20">
        <f t="shared" si="38"/>
        <v>0</v>
      </c>
      <c r="Z255" s="20">
        <f>'BOCES SELECT'!E248</f>
        <v>1045621</v>
      </c>
      <c r="AA255" s="20" t="e">
        <f ca="1">'BOCES SELECT'!CH248</f>
        <v>#N/A</v>
      </c>
      <c r="AC255" s="552"/>
    </row>
    <row r="256" spans="1:29" ht="12" customHeight="1" x14ac:dyDescent="0.2">
      <c r="A256" s="22"/>
      <c r="B256" s="552"/>
      <c r="C256" s="36"/>
      <c r="D256" s="25"/>
      <c r="J256" s="522" t="str">
        <f t="shared" si="31"/>
        <v/>
      </c>
      <c r="K256" s="20">
        <f t="shared" si="32"/>
        <v>0</v>
      </c>
      <c r="L256" s="20" t="str">
        <f t="shared" si="33"/>
        <v/>
      </c>
      <c r="M256" s="20" t="str">
        <f t="shared" si="34"/>
        <v/>
      </c>
      <c r="O256" s="20">
        <f t="shared" si="35"/>
        <v>0</v>
      </c>
      <c r="P256" s="20">
        <f t="shared" si="36"/>
        <v>0</v>
      </c>
      <c r="Q256" s="20" t="str">
        <f t="shared" si="37"/>
        <v/>
      </c>
      <c r="R256" s="20">
        <f t="shared" si="38"/>
        <v>0</v>
      </c>
      <c r="Z256" s="20">
        <f>'BOCES SELECT'!E249</f>
        <v>1045620</v>
      </c>
      <c r="AA256" s="20" t="e">
        <f ca="1">'BOCES SELECT'!CH249</f>
        <v>#N/A</v>
      </c>
      <c r="AC256" s="552"/>
    </row>
    <row r="257" spans="1:29" ht="12" customHeight="1" x14ac:dyDescent="0.2">
      <c r="A257" s="22"/>
      <c r="B257" s="552"/>
      <c r="C257" s="36"/>
      <c r="D257" s="25"/>
      <c r="J257" s="522" t="str">
        <f t="shared" si="31"/>
        <v/>
      </c>
      <c r="K257" s="20">
        <f t="shared" si="32"/>
        <v>0</v>
      </c>
      <c r="L257" s="20" t="str">
        <f t="shared" si="33"/>
        <v/>
      </c>
      <c r="M257" s="20" t="str">
        <f t="shared" si="34"/>
        <v/>
      </c>
      <c r="O257" s="20">
        <f t="shared" si="35"/>
        <v>0</v>
      </c>
      <c r="P257" s="20">
        <f t="shared" si="36"/>
        <v>0</v>
      </c>
      <c r="Q257" s="20" t="str">
        <f t="shared" si="37"/>
        <v/>
      </c>
      <c r="R257" s="20">
        <f t="shared" si="38"/>
        <v>0</v>
      </c>
      <c r="Z257" s="20">
        <f>'BOCES SELECT'!E250</f>
        <v>1045619</v>
      </c>
      <c r="AA257" s="20" t="e">
        <f ca="1">'BOCES SELECT'!CH250</f>
        <v>#N/A</v>
      </c>
      <c r="AC257" s="552"/>
    </row>
    <row r="258" spans="1:29" ht="12" customHeight="1" x14ac:dyDescent="0.2">
      <c r="A258" s="22"/>
      <c r="B258" s="552"/>
      <c r="C258" s="36"/>
      <c r="D258" s="25"/>
      <c r="J258" s="522" t="str">
        <f t="shared" si="31"/>
        <v/>
      </c>
      <c r="K258" s="20">
        <f t="shared" si="32"/>
        <v>0</v>
      </c>
      <c r="L258" s="20" t="str">
        <f t="shared" si="33"/>
        <v/>
      </c>
      <c r="M258" s="20" t="str">
        <f t="shared" si="34"/>
        <v/>
      </c>
      <c r="O258" s="20">
        <f t="shared" si="35"/>
        <v>0</v>
      </c>
      <c r="P258" s="20">
        <f t="shared" si="36"/>
        <v>0</v>
      </c>
      <c r="Q258" s="20" t="str">
        <f t="shared" si="37"/>
        <v/>
      </c>
      <c r="R258" s="20">
        <f t="shared" si="38"/>
        <v>0</v>
      </c>
      <c r="Z258" s="20">
        <f>'BOCES SELECT'!E251</f>
        <v>1045618</v>
      </c>
      <c r="AA258" s="20" t="e">
        <f ca="1">'BOCES SELECT'!CH251</f>
        <v>#N/A</v>
      </c>
      <c r="AC258" s="552"/>
    </row>
    <row r="259" spans="1:29" ht="12" customHeight="1" x14ac:dyDescent="0.2">
      <c r="A259" s="22"/>
      <c r="B259" s="552"/>
      <c r="C259" s="36"/>
      <c r="D259" s="25"/>
      <c r="J259" s="522" t="str">
        <f t="shared" si="31"/>
        <v/>
      </c>
      <c r="K259" s="20">
        <f t="shared" si="32"/>
        <v>0</v>
      </c>
      <c r="L259" s="20" t="str">
        <f t="shared" si="33"/>
        <v/>
      </c>
      <c r="M259" s="20" t="str">
        <f t="shared" si="34"/>
        <v/>
      </c>
      <c r="O259" s="20">
        <f t="shared" si="35"/>
        <v>0</v>
      </c>
      <c r="P259" s="20">
        <f t="shared" si="36"/>
        <v>0</v>
      </c>
      <c r="Q259" s="20" t="str">
        <f t="shared" si="37"/>
        <v/>
      </c>
      <c r="R259" s="20">
        <f t="shared" si="38"/>
        <v>0</v>
      </c>
      <c r="Z259" s="20">
        <f>'BOCES SELECT'!E252</f>
        <v>1045617</v>
      </c>
      <c r="AA259" s="20" t="e">
        <f ca="1">'BOCES SELECT'!CH252</f>
        <v>#N/A</v>
      </c>
      <c r="AC259" s="552"/>
    </row>
    <row r="260" spans="1:29" ht="12" customHeight="1" x14ac:dyDescent="0.2">
      <c r="A260" s="22"/>
      <c r="B260" s="552"/>
      <c r="C260" s="36"/>
      <c r="D260" s="25"/>
      <c r="J260" s="522" t="str">
        <f t="shared" si="31"/>
        <v/>
      </c>
      <c r="K260" s="20">
        <f t="shared" si="32"/>
        <v>0</v>
      </c>
      <c r="L260" s="20" t="str">
        <f t="shared" si="33"/>
        <v/>
      </c>
      <c r="M260" s="20" t="str">
        <f t="shared" si="34"/>
        <v/>
      </c>
      <c r="O260" s="20">
        <f t="shared" si="35"/>
        <v>0</v>
      </c>
      <c r="P260" s="20">
        <f t="shared" si="36"/>
        <v>0</v>
      </c>
      <c r="Q260" s="20" t="str">
        <f t="shared" si="37"/>
        <v/>
      </c>
      <c r="R260" s="20">
        <f t="shared" si="38"/>
        <v>0</v>
      </c>
      <c r="Z260" s="20">
        <f>'BOCES SELECT'!E253</f>
        <v>1045616</v>
      </c>
      <c r="AA260" s="20" t="e">
        <f ca="1">'BOCES SELECT'!CH253</f>
        <v>#N/A</v>
      </c>
      <c r="AC260" s="552"/>
    </row>
    <row r="261" spans="1:29" ht="12" customHeight="1" x14ac:dyDescent="0.2">
      <c r="A261" s="22"/>
      <c r="B261" s="552"/>
      <c r="C261" s="36"/>
      <c r="D261" s="25"/>
      <c r="J261" s="522" t="str">
        <f t="shared" si="31"/>
        <v/>
      </c>
      <c r="K261" s="20">
        <f t="shared" si="32"/>
        <v>0</v>
      </c>
      <c r="L261" s="20" t="str">
        <f t="shared" si="33"/>
        <v/>
      </c>
      <c r="M261" s="20" t="str">
        <f t="shared" si="34"/>
        <v/>
      </c>
      <c r="O261" s="20">
        <f t="shared" si="35"/>
        <v>0</v>
      </c>
      <c r="P261" s="20">
        <f t="shared" si="36"/>
        <v>0</v>
      </c>
      <c r="Q261" s="20" t="str">
        <f t="shared" si="37"/>
        <v/>
      </c>
      <c r="R261" s="20">
        <f t="shared" si="38"/>
        <v>0</v>
      </c>
      <c r="Z261" s="20">
        <f>'BOCES SELECT'!E254</f>
        <v>1045615</v>
      </c>
      <c r="AA261" s="20" t="e">
        <f ca="1">'BOCES SELECT'!CH254</f>
        <v>#N/A</v>
      </c>
      <c r="AC261" s="552"/>
    </row>
    <row r="262" spans="1:29" ht="12" customHeight="1" x14ac:dyDescent="0.2">
      <c r="A262" s="22"/>
      <c r="B262" s="552"/>
      <c r="C262" s="36"/>
      <c r="D262" s="25"/>
      <c r="J262" s="522" t="str">
        <f t="shared" si="31"/>
        <v/>
      </c>
      <c r="K262" s="20">
        <f t="shared" si="32"/>
        <v>0</v>
      </c>
      <c r="L262" s="20" t="str">
        <f t="shared" si="33"/>
        <v/>
      </c>
      <c r="M262" s="20" t="str">
        <f t="shared" si="34"/>
        <v/>
      </c>
      <c r="O262" s="20">
        <f t="shared" si="35"/>
        <v>0</v>
      </c>
      <c r="P262" s="20">
        <f t="shared" si="36"/>
        <v>0</v>
      </c>
      <c r="Q262" s="20" t="str">
        <f t="shared" si="37"/>
        <v/>
      </c>
      <c r="R262" s="20">
        <f t="shared" si="38"/>
        <v>0</v>
      </c>
      <c r="Z262" s="20">
        <f>'BOCES SELECT'!E255</f>
        <v>1045614</v>
      </c>
      <c r="AA262" s="20" t="e">
        <f ca="1">'BOCES SELECT'!CH255</f>
        <v>#N/A</v>
      </c>
      <c r="AC262" s="552"/>
    </row>
    <row r="263" spans="1:29" ht="12" customHeight="1" x14ac:dyDescent="0.2">
      <c r="A263" s="22"/>
      <c r="B263" s="552"/>
      <c r="C263" s="36"/>
      <c r="D263" s="25"/>
      <c r="J263" s="522" t="str">
        <f t="shared" si="31"/>
        <v/>
      </c>
      <c r="K263" s="20">
        <f t="shared" si="32"/>
        <v>0</v>
      </c>
      <c r="L263" s="20" t="str">
        <f t="shared" si="33"/>
        <v/>
      </c>
      <c r="M263" s="20" t="str">
        <f t="shared" si="34"/>
        <v/>
      </c>
      <c r="O263" s="20">
        <f t="shared" si="35"/>
        <v>0</v>
      </c>
      <c r="P263" s="20">
        <f t="shared" si="36"/>
        <v>0</v>
      </c>
      <c r="Q263" s="20" t="str">
        <f t="shared" si="37"/>
        <v/>
      </c>
      <c r="R263" s="20">
        <f t="shared" si="38"/>
        <v>0</v>
      </c>
      <c r="Z263" s="20">
        <f>'BOCES SELECT'!E256</f>
        <v>1045613</v>
      </c>
      <c r="AA263" s="20" t="e">
        <f ca="1">'BOCES SELECT'!CH256</f>
        <v>#N/A</v>
      </c>
      <c r="AC263" s="552"/>
    </row>
    <row r="264" spans="1:29" ht="12" customHeight="1" x14ac:dyDescent="0.2">
      <c r="A264" s="22"/>
      <c r="B264" s="552"/>
      <c r="C264" s="36"/>
      <c r="D264" s="25"/>
      <c r="J264" s="522" t="str">
        <f t="shared" si="31"/>
        <v/>
      </c>
      <c r="K264" s="20">
        <f t="shared" si="32"/>
        <v>0</v>
      </c>
      <c r="L264" s="20" t="str">
        <f t="shared" si="33"/>
        <v/>
      </c>
      <c r="M264" s="20" t="str">
        <f t="shared" si="34"/>
        <v/>
      </c>
      <c r="O264" s="20">
        <f t="shared" si="35"/>
        <v>0</v>
      </c>
      <c r="P264" s="20">
        <f t="shared" si="36"/>
        <v>0</v>
      </c>
      <c r="Q264" s="20" t="str">
        <f t="shared" si="37"/>
        <v/>
      </c>
      <c r="R264" s="20">
        <f t="shared" si="38"/>
        <v>0</v>
      </c>
      <c r="Z264" s="20">
        <f>'BOCES SELECT'!E257</f>
        <v>1045612</v>
      </c>
      <c r="AA264" s="20" t="e">
        <f ca="1">'BOCES SELECT'!CH257</f>
        <v>#N/A</v>
      </c>
      <c r="AC264" s="552"/>
    </row>
    <row r="265" spans="1:29" ht="12" customHeight="1" x14ac:dyDescent="0.2">
      <c r="A265" s="22"/>
      <c r="B265" s="552"/>
      <c r="C265" s="36"/>
      <c r="D265" s="25"/>
      <c r="J265" s="522" t="str">
        <f t="shared" si="31"/>
        <v/>
      </c>
      <c r="K265" s="20">
        <f t="shared" si="32"/>
        <v>0</v>
      </c>
      <c r="L265" s="20" t="str">
        <f t="shared" si="33"/>
        <v/>
      </c>
      <c r="M265" s="20" t="str">
        <f t="shared" si="34"/>
        <v/>
      </c>
      <c r="O265" s="20">
        <f t="shared" si="35"/>
        <v>0</v>
      </c>
      <c r="P265" s="20">
        <f t="shared" si="36"/>
        <v>0</v>
      </c>
      <c r="Q265" s="20" t="str">
        <f t="shared" si="37"/>
        <v/>
      </c>
      <c r="R265" s="20">
        <f t="shared" si="38"/>
        <v>0</v>
      </c>
      <c r="Z265" s="20">
        <f>'BOCES SELECT'!E258</f>
        <v>1045611</v>
      </c>
      <c r="AA265" s="20" t="e">
        <f ca="1">'BOCES SELECT'!CH258</f>
        <v>#N/A</v>
      </c>
      <c r="AC265" s="552"/>
    </row>
    <row r="266" spans="1:29" ht="12" customHeight="1" x14ac:dyDescent="0.2">
      <c r="A266" s="22"/>
      <c r="B266" s="552"/>
      <c r="C266" s="36"/>
      <c r="D266" s="25"/>
      <c r="J266" s="522" t="str">
        <f t="shared" si="31"/>
        <v/>
      </c>
      <c r="K266" s="20">
        <f t="shared" si="32"/>
        <v>0</v>
      </c>
      <c r="L266" s="20" t="str">
        <f t="shared" si="33"/>
        <v/>
      </c>
      <c r="M266" s="20" t="str">
        <f t="shared" si="34"/>
        <v/>
      </c>
      <c r="O266" s="20">
        <f t="shared" si="35"/>
        <v>0</v>
      </c>
      <c r="P266" s="20">
        <f t="shared" si="36"/>
        <v>0</v>
      </c>
      <c r="Q266" s="20" t="str">
        <f t="shared" si="37"/>
        <v/>
      </c>
      <c r="R266" s="20">
        <f t="shared" si="38"/>
        <v>0</v>
      </c>
      <c r="Z266" s="20">
        <f>'BOCES SELECT'!E259</f>
        <v>1045610</v>
      </c>
      <c r="AA266" s="20" t="e">
        <f ca="1">'BOCES SELECT'!CH259</f>
        <v>#N/A</v>
      </c>
      <c r="AC266" s="552"/>
    </row>
    <row r="267" spans="1:29" ht="12" customHeight="1" x14ac:dyDescent="0.2">
      <c r="A267" s="22"/>
      <c r="B267" s="552"/>
      <c r="C267" s="36"/>
      <c r="D267" s="25"/>
      <c r="J267" s="522" t="str">
        <f t="shared" ref="J267:J330" si="39">IF(K267=K266,"",SUMIF(K:K,K267,I:I))</f>
        <v/>
      </c>
      <c r="K267" s="20">
        <f t="shared" si="32"/>
        <v>0</v>
      </c>
      <c r="L267" s="20" t="str">
        <f t="shared" si="33"/>
        <v/>
      </c>
      <c r="M267" s="20" t="str">
        <f t="shared" si="34"/>
        <v/>
      </c>
      <c r="O267" s="20">
        <f t="shared" si="35"/>
        <v>0</v>
      </c>
      <c r="P267" s="20">
        <f t="shared" si="36"/>
        <v>0</v>
      </c>
      <c r="Q267" s="20" t="str">
        <f t="shared" si="37"/>
        <v/>
      </c>
      <c r="R267" s="20">
        <f t="shared" si="38"/>
        <v>0</v>
      </c>
      <c r="Z267" s="20">
        <f>'BOCES SELECT'!E260</f>
        <v>1045609</v>
      </c>
      <c r="AA267" s="20" t="e">
        <f ca="1">'BOCES SELECT'!CH260</f>
        <v>#N/A</v>
      </c>
      <c r="AC267" s="552"/>
    </row>
    <row r="268" spans="1:29" ht="12" customHeight="1" x14ac:dyDescent="0.2">
      <c r="A268" s="22"/>
      <c r="B268" s="552"/>
      <c r="C268" s="36"/>
      <c r="D268" s="25"/>
      <c r="J268" s="522" t="str">
        <f t="shared" si="39"/>
        <v/>
      </c>
      <c r="K268" s="20">
        <f t="shared" ref="K268:K331" si="40">IF(ISBLANK(A268),K267,A268)</f>
        <v>0</v>
      </c>
      <c r="L268" s="20" t="str">
        <f t="shared" si="33"/>
        <v/>
      </c>
      <c r="M268" s="20" t="str">
        <f t="shared" si="34"/>
        <v/>
      </c>
      <c r="O268" s="20">
        <f t="shared" si="35"/>
        <v>0</v>
      </c>
      <c r="P268" s="20">
        <f t="shared" si="36"/>
        <v>0</v>
      </c>
      <c r="Q268" s="20" t="str">
        <f t="shared" si="37"/>
        <v/>
      </c>
      <c r="R268" s="20">
        <f t="shared" si="38"/>
        <v>0</v>
      </c>
      <c r="Z268" s="20">
        <f>'BOCES SELECT'!E261</f>
        <v>1045608</v>
      </c>
      <c r="AA268" s="20" t="e">
        <f ca="1">'BOCES SELECT'!CH261</f>
        <v>#N/A</v>
      </c>
      <c r="AC268" s="552"/>
    </row>
    <row r="269" spans="1:29" ht="12" customHeight="1" x14ac:dyDescent="0.2">
      <c r="A269" s="22"/>
      <c r="B269" s="552"/>
      <c r="C269" s="36"/>
      <c r="D269" s="25"/>
      <c r="J269" s="522" t="str">
        <f t="shared" si="39"/>
        <v/>
      </c>
      <c r="K269" s="20">
        <f t="shared" si="40"/>
        <v>0</v>
      </c>
      <c r="L269" s="20" t="str">
        <f t="shared" si="33"/>
        <v/>
      </c>
      <c r="M269" s="20" t="str">
        <f t="shared" si="34"/>
        <v/>
      </c>
      <c r="O269" s="20">
        <f t="shared" si="35"/>
        <v>0</v>
      </c>
      <c r="P269" s="20">
        <f t="shared" si="36"/>
        <v>0</v>
      </c>
      <c r="Q269" s="20" t="str">
        <f t="shared" si="37"/>
        <v/>
      </c>
      <c r="R269" s="20">
        <f t="shared" si="38"/>
        <v>0</v>
      </c>
      <c r="Z269" s="20">
        <f>'BOCES SELECT'!E262</f>
        <v>1045607</v>
      </c>
      <c r="AA269" s="20" t="e">
        <f ca="1">'BOCES SELECT'!CH262</f>
        <v>#N/A</v>
      </c>
      <c r="AC269" s="552"/>
    </row>
    <row r="270" spans="1:29" ht="12" customHeight="1" x14ac:dyDescent="0.2">
      <c r="A270" s="22"/>
      <c r="B270" s="552"/>
      <c r="C270" s="36"/>
      <c r="D270" s="25"/>
      <c r="J270" s="522" t="str">
        <f t="shared" si="39"/>
        <v/>
      </c>
      <c r="K270" s="20">
        <f t="shared" si="40"/>
        <v>0</v>
      </c>
      <c r="L270" s="20" t="str">
        <f t="shared" si="33"/>
        <v/>
      </c>
      <c r="M270" s="20" t="str">
        <f t="shared" si="34"/>
        <v/>
      </c>
      <c r="O270" s="20">
        <f t="shared" si="35"/>
        <v>0</v>
      </c>
      <c r="P270" s="20">
        <f t="shared" si="36"/>
        <v>0</v>
      </c>
      <c r="Q270" s="20" t="str">
        <f t="shared" si="37"/>
        <v/>
      </c>
      <c r="R270" s="20">
        <f t="shared" si="38"/>
        <v>0</v>
      </c>
      <c r="Z270" s="20">
        <f>'BOCES SELECT'!E263</f>
        <v>1045606</v>
      </c>
      <c r="AA270" s="20" t="e">
        <f ca="1">'BOCES SELECT'!CH263</f>
        <v>#N/A</v>
      </c>
      <c r="AC270" s="552"/>
    </row>
    <row r="271" spans="1:29" ht="12" customHeight="1" x14ac:dyDescent="0.2">
      <c r="A271" s="22"/>
      <c r="B271" s="552"/>
      <c r="C271" s="36"/>
      <c r="D271" s="25"/>
      <c r="J271" s="522" t="str">
        <f t="shared" si="39"/>
        <v/>
      </c>
      <c r="K271" s="20">
        <f t="shared" si="40"/>
        <v>0</v>
      </c>
      <c r="L271" s="20" t="str">
        <f t="shared" si="33"/>
        <v/>
      </c>
      <c r="M271" s="20" t="str">
        <f t="shared" si="34"/>
        <v/>
      </c>
      <c r="O271" s="20">
        <f t="shared" si="35"/>
        <v>0</v>
      </c>
      <c r="P271" s="20">
        <f t="shared" si="36"/>
        <v>0</v>
      </c>
      <c r="Q271" s="20" t="str">
        <f t="shared" si="37"/>
        <v/>
      </c>
      <c r="R271" s="20">
        <f t="shared" si="38"/>
        <v>0</v>
      </c>
      <c r="Z271" s="20">
        <f>'BOCES SELECT'!E264</f>
        <v>1045605</v>
      </c>
      <c r="AA271" s="20" t="e">
        <f ca="1">'BOCES SELECT'!CH264</f>
        <v>#N/A</v>
      </c>
      <c r="AC271" s="552"/>
    </row>
    <row r="272" spans="1:29" ht="12" customHeight="1" x14ac:dyDescent="0.2">
      <c r="A272" s="22"/>
      <c r="B272" s="552"/>
      <c r="C272" s="36"/>
      <c r="D272" s="25"/>
      <c r="J272" s="522" t="str">
        <f t="shared" si="39"/>
        <v/>
      </c>
      <c r="K272" s="20">
        <f t="shared" si="40"/>
        <v>0</v>
      </c>
      <c r="L272" s="20" t="str">
        <f t="shared" si="33"/>
        <v/>
      </c>
      <c r="M272" s="20" t="str">
        <f t="shared" si="34"/>
        <v/>
      </c>
      <c r="O272" s="20">
        <f t="shared" si="35"/>
        <v>0</v>
      </c>
      <c r="P272" s="20">
        <f t="shared" si="36"/>
        <v>0</v>
      </c>
      <c r="Q272" s="20" t="str">
        <f t="shared" si="37"/>
        <v/>
      </c>
      <c r="R272" s="20">
        <f t="shared" si="38"/>
        <v>0</v>
      </c>
      <c r="Z272" s="20">
        <f>'BOCES SELECT'!E265</f>
        <v>1045604</v>
      </c>
      <c r="AA272" s="20" t="e">
        <f ca="1">'BOCES SELECT'!CH265</f>
        <v>#N/A</v>
      </c>
      <c r="AC272" s="552"/>
    </row>
    <row r="273" spans="1:29" ht="12" customHeight="1" x14ac:dyDescent="0.2">
      <c r="A273" s="22"/>
      <c r="B273" s="552"/>
      <c r="C273" s="36"/>
      <c r="D273" s="25"/>
      <c r="J273" s="522" t="str">
        <f t="shared" si="39"/>
        <v/>
      </c>
      <c r="K273" s="20">
        <f t="shared" si="40"/>
        <v>0</v>
      </c>
      <c r="L273" s="20" t="str">
        <f t="shared" si="33"/>
        <v/>
      </c>
      <c r="M273" s="20" t="str">
        <f t="shared" si="34"/>
        <v/>
      </c>
      <c r="O273" s="20">
        <f t="shared" si="35"/>
        <v>0</v>
      </c>
      <c r="P273" s="20">
        <f t="shared" si="36"/>
        <v>0</v>
      </c>
      <c r="Q273" s="20" t="str">
        <f t="shared" si="37"/>
        <v/>
      </c>
      <c r="R273" s="20">
        <f t="shared" si="38"/>
        <v>0</v>
      </c>
      <c r="Z273" s="20">
        <f>'BOCES SELECT'!E266</f>
        <v>1045603</v>
      </c>
      <c r="AA273" s="20" t="e">
        <f ca="1">'BOCES SELECT'!CH266</f>
        <v>#N/A</v>
      </c>
      <c r="AC273" s="552"/>
    </row>
    <row r="274" spans="1:29" ht="12" customHeight="1" x14ac:dyDescent="0.2">
      <c r="A274" s="22"/>
      <c r="B274" s="552"/>
      <c r="C274" s="36"/>
      <c r="D274" s="25"/>
      <c r="J274" s="522" t="str">
        <f t="shared" si="39"/>
        <v/>
      </c>
      <c r="K274" s="20">
        <f t="shared" si="40"/>
        <v>0</v>
      </c>
      <c r="L274" s="20" t="str">
        <f t="shared" si="33"/>
        <v/>
      </c>
      <c r="M274" s="20" t="str">
        <f t="shared" si="34"/>
        <v/>
      </c>
      <c r="O274" s="20">
        <f t="shared" si="35"/>
        <v>0</v>
      </c>
      <c r="P274" s="20">
        <f t="shared" si="36"/>
        <v>0</v>
      </c>
      <c r="Q274" s="20" t="str">
        <f t="shared" si="37"/>
        <v/>
      </c>
      <c r="R274" s="20">
        <f t="shared" si="38"/>
        <v>0</v>
      </c>
      <c r="Z274" s="20">
        <f>'BOCES SELECT'!E267</f>
        <v>1045602</v>
      </c>
      <c r="AA274" s="20" t="e">
        <f ca="1">'BOCES SELECT'!CH267</f>
        <v>#N/A</v>
      </c>
      <c r="AC274" s="552"/>
    </row>
    <row r="275" spans="1:29" ht="12" customHeight="1" x14ac:dyDescent="0.2">
      <c r="A275" s="22"/>
      <c r="B275" s="552"/>
      <c r="C275" s="36"/>
      <c r="D275" s="25"/>
      <c r="J275" s="522" t="str">
        <f t="shared" si="39"/>
        <v/>
      </c>
      <c r="K275" s="20">
        <f t="shared" si="40"/>
        <v>0</v>
      </c>
      <c r="L275" s="20" t="str">
        <f t="shared" si="33"/>
        <v/>
      </c>
      <c r="M275" s="20" t="str">
        <f t="shared" si="34"/>
        <v/>
      </c>
      <c r="O275" s="20">
        <f t="shared" si="35"/>
        <v>0</v>
      </c>
      <c r="P275" s="20">
        <f t="shared" si="36"/>
        <v>0</v>
      </c>
      <c r="Q275" s="20" t="str">
        <f t="shared" si="37"/>
        <v/>
      </c>
      <c r="R275" s="20">
        <f t="shared" si="38"/>
        <v>0</v>
      </c>
      <c r="Z275" s="20">
        <f>'BOCES SELECT'!E268</f>
        <v>1045601</v>
      </c>
      <c r="AA275" s="20" t="e">
        <f ca="1">'BOCES SELECT'!CH268</f>
        <v>#N/A</v>
      </c>
      <c r="AC275" s="552"/>
    </row>
    <row r="276" spans="1:29" ht="12" customHeight="1" x14ac:dyDescent="0.2">
      <c r="A276" s="22"/>
      <c r="B276" s="552"/>
      <c r="C276" s="36"/>
      <c r="D276" s="25"/>
      <c r="J276" s="522" t="str">
        <f t="shared" si="39"/>
        <v/>
      </c>
      <c r="K276" s="20">
        <f t="shared" si="40"/>
        <v>0</v>
      </c>
      <c r="L276" s="20" t="str">
        <f t="shared" si="33"/>
        <v/>
      </c>
      <c r="M276" s="20" t="str">
        <f t="shared" si="34"/>
        <v/>
      </c>
      <c r="O276" s="20">
        <f t="shared" si="35"/>
        <v>0</v>
      </c>
      <c r="P276" s="20">
        <f t="shared" si="36"/>
        <v>0</v>
      </c>
      <c r="Q276" s="20" t="str">
        <f t="shared" si="37"/>
        <v/>
      </c>
      <c r="R276" s="20">
        <f t="shared" si="38"/>
        <v>0</v>
      </c>
      <c r="Z276" s="20">
        <f>'BOCES SELECT'!E269</f>
        <v>1045600</v>
      </c>
      <c r="AA276" s="20" t="e">
        <f ca="1">'BOCES SELECT'!CH269</f>
        <v>#N/A</v>
      </c>
      <c r="AC276" s="552"/>
    </row>
    <row r="277" spans="1:29" ht="12" customHeight="1" x14ac:dyDescent="0.2">
      <c r="A277" s="22"/>
      <c r="B277" s="552"/>
      <c r="C277" s="36"/>
      <c r="D277" s="25"/>
      <c r="J277" s="522" t="str">
        <f t="shared" si="39"/>
        <v/>
      </c>
      <c r="K277" s="20">
        <f t="shared" si="40"/>
        <v>0</v>
      </c>
      <c r="L277" s="20" t="str">
        <f t="shared" si="33"/>
        <v/>
      </c>
      <c r="M277" s="20" t="str">
        <f t="shared" si="34"/>
        <v/>
      </c>
      <c r="O277" s="20">
        <f t="shared" si="35"/>
        <v>0</v>
      </c>
      <c r="P277" s="20">
        <f t="shared" si="36"/>
        <v>0</v>
      </c>
      <c r="Q277" s="20" t="str">
        <f t="shared" si="37"/>
        <v/>
      </c>
      <c r="R277" s="20">
        <f t="shared" si="38"/>
        <v>0</v>
      </c>
      <c r="Z277" s="20">
        <f>'BOCES SELECT'!E270</f>
        <v>1045599</v>
      </c>
      <c r="AA277" s="20" t="e">
        <f ca="1">'BOCES SELECT'!CH270</f>
        <v>#N/A</v>
      </c>
      <c r="AC277" s="552"/>
    </row>
    <row r="278" spans="1:29" ht="12" customHeight="1" x14ac:dyDescent="0.2">
      <c r="A278" s="22"/>
      <c r="B278" s="552"/>
      <c r="C278" s="36"/>
      <c r="D278" s="25"/>
      <c r="J278" s="522" t="str">
        <f t="shared" si="39"/>
        <v/>
      </c>
      <c r="K278" s="20">
        <f t="shared" si="40"/>
        <v>0</v>
      </c>
      <c r="L278" s="20" t="str">
        <f t="shared" si="33"/>
        <v/>
      </c>
      <c r="M278" s="20" t="str">
        <f t="shared" si="34"/>
        <v/>
      </c>
      <c r="O278" s="20">
        <f t="shared" si="35"/>
        <v>0</v>
      </c>
      <c r="P278" s="20">
        <f t="shared" si="36"/>
        <v>0</v>
      </c>
      <c r="Q278" s="20" t="str">
        <f t="shared" si="37"/>
        <v/>
      </c>
      <c r="R278" s="20">
        <f t="shared" si="38"/>
        <v>0</v>
      </c>
      <c r="Z278" s="20">
        <f>'BOCES SELECT'!E271</f>
        <v>1045598</v>
      </c>
      <c r="AA278" s="20" t="e">
        <f ca="1">'BOCES SELECT'!CH271</f>
        <v>#N/A</v>
      </c>
      <c r="AC278" s="552"/>
    </row>
    <row r="279" spans="1:29" ht="12" customHeight="1" x14ac:dyDescent="0.2">
      <c r="A279" s="22"/>
      <c r="B279" s="552"/>
      <c r="C279" s="36"/>
      <c r="D279" s="25"/>
      <c r="J279" s="522" t="str">
        <f t="shared" si="39"/>
        <v/>
      </c>
      <c r="K279" s="20">
        <f t="shared" si="40"/>
        <v>0</v>
      </c>
      <c r="L279" s="20" t="str">
        <f t="shared" si="33"/>
        <v/>
      </c>
      <c r="M279" s="20" t="str">
        <f t="shared" si="34"/>
        <v/>
      </c>
      <c r="O279" s="20">
        <f t="shared" si="35"/>
        <v>0</v>
      </c>
      <c r="P279" s="20">
        <f t="shared" si="36"/>
        <v>0</v>
      </c>
      <c r="Q279" s="20" t="str">
        <f t="shared" si="37"/>
        <v/>
      </c>
      <c r="R279" s="20">
        <f t="shared" si="38"/>
        <v>0</v>
      </c>
      <c r="Z279" s="20">
        <f>'BOCES SELECT'!E272</f>
        <v>1045597</v>
      </c>
      <c r="AA279" s="20" t="e">
        <f ca="1">'BOCES SELECT'!CH272</f>
        <v>#N/A</v>
      </c>
      <c r="AC279" s="552"/>
    </row>
    <row r="280" spans="1:29" ht="12" customHeight="1" x14ac:dyDescent="0.2">
      <c r="A280" s="22"/>
      <c r="B280" s="552"/>
      <c r="C280" s="36"/>
      <c r="D280" s="25"/>
      <c r="J280" s="522" t="str">
        <f t="shared" si="39"/>
        <v/>
      </c>
      <c r="K280" s="20">
        <f t="shared" si="40"/>
        <v>0</v>
      </c>
      <c r="L280" s="20" t="str">
        <f t="shared" si="33"/>
        <v/>
      </c>
      <c r="M280" s="20" t="str">
        <f t="shared" si="34"/>
        <v/>
      </c>
      <c r="O280" s="20">
        <f t="shared" si="35"/>
        <v>0</v>
      </c>
      <c r="P280" s="20">
        <f t="shared" si="36"/>
        <v>0</v>
      </c>
      <c r="Q280" s="20" t="str">
        <f t="shared" si="37"/>
        <v/>
      </c>
      <c r="R280" s="20">
        <f t="shared" si="38"/>
        <v>0</v>
      </c>
      <c r="Z280" s="20">
        <f>'BOCES SELECT'!E273</f>
        <v>1045596</v>
      </c>
      <c r="AA280" s="20" t="e">
        <f ca="1">'BOCES SELECT'!CH273</f>
        <v>#N/A</v>
      </c>
      <c r="AC280" s="552"/>
    </row>
    <row r="281" spans="1:29" ht="12" customHeight="1" x14ac:dyDescent="0.2">
      <c r="A281" s="22"/>
      <c r="B281" s="552"/>
      <c r="C281" s="36"/>
      <c r="D281" s="25"/>
      <c r="J281" s="522" t="str">
        <f t="shared" si="39"/>
        <v/>
      </c>
      <c r="K281" s="20">
        <f t="shared" si="40"/>
        <v>0</v>
      </c>
      <c r="L281" s="20" t="str">
        <f t="shared" si="33"/>
        <v/>
      </c>
      <c r="M281" s="20" t="str">
        <f t="shared" si="34"/>
        <v/>
      </c>
      <c r="O281" s="20">
        <f t="shared" si="35"/>
        <v>0</v>
      </c>
      <c r="P281" s="20">
        <f t="shared" si="36"/>
        <v>0</v>
      </c>
      <c r="Q281" s="20" t="str">
        <f t="shared" si="37"/>
        <v/>
      </c>
      <c r="R281" s="20">
        <f t="shared" si="38"/>
        <v>0</v>
      </c>
      <c r="Z281" s="20">
        <f>'BOCES SELECT'!E274</f>
        <v>1045595</v>
      </c>
      <c r="AA281" s="20" t="e">
        <f ca="1">'BOCES SELECT'!CH274</f>
        <v>#N/A</v>
      </c>
      <c r="AC281" s="552"/>
    </row>
    <row r="282" spans="1:29" ht="12" customHeight="1" x14ac:dyDescent="0.2">
      <c r="A282" s="22"/>
      <c r="B282" s="552"/>
      <c r="C282" s="36"/>
      <c r="D282" s="25"/>
      <c r="J282" s="522" t="str">
        <f t="shared" si="39"/>
        <v/>
      </c>
      <c r="K282" s="20">
        <f t="shared" si="40"/>
        <v>0</v>
      </c>
      <c r="L282" s="20" t="str">
        <f t="shared" si="33"/>
        <v/>
      </c>
      <c r="M282" s="20" t="str">
        <f t="shared" si="34"/>
        <v/>
      </c>
      <c r="O282" s="20">
        <f t="shared" si="35"/>
        <v>0</v>
      </c>
      <c r="P282" s="20">
        <f t="shared" si="36"/>
        <v>0</v>
      </c>
      <c r="Q282" s="20" t="str">
        <f t="shared" si="37"/>
        <v/>
      </c>
      <c r="R282" s="20">
        <f t="shared" si="38"/>
        <v>0</v>
      </c>
      <c r="Z282" s="20">
        <f>'BOCES SELECT'!E275</f>
        <v>1045594</v>
      </c>
      <c r="AA282" s="20" t="e">
        <f ca="1">'BOCES SELECT'!CH275</f>
        <v>#N/A</v>
      </c>
      <c r="AC282" s="552"/>
    </row>
    <row r="283" spans="1:29" ht="12" customHeight="1" x14ac:dyDescent="0.2">
      <c r="A283" s="22"/>
      <c r="B283" s="552"/>
      <c r="C283" s="36"/>
      <c r="D283" s="25"/>
      <c r="J283" s="522" t="str">
        <f t="shared" si="39"/>
        <v/>
      </c>
      <c r="K283" s="20">
        <f t="shared" si="40"/>
        <v>0</v>
      </c>
      <c r="L283" s="20" t="str">
        <f t="shared" si="33"/>
        <v/>
      </c>
      <c r="M283" s="20" t="str">
        <f t="shared" si="34"/>
        <v/>
      </c>
      <c r="O283" s="20">
        <f t="shared" si="35"/>
        <v>0</v>
      </c>
      <c r="P283" s="20">
        <f t="shared" si="36"/>
        <v>0</v>
      </c>
      <c r="Q283" s="20" t="str">
        <f t="shared" si="37"/>
        <v/>
      </c>
      <c r="R283" s="20">
        <f t="shared" si="38"/>
        <v>0</v>
      </c>
      <c r="Z283" s="20">
        <f>'BOCES SELECT'!E276</f>
        <v>1045593</v>
      </c>
      <c r="AA283" s="20" t="e">
        <f ca="1">'BOCES SELECT'!CH276</f>
        <v>#N/A</v>
      </c>
      <c r="AC283" s="552"/>
    </row>
    <row r="284" spans="1:29" ht="12" customHeight="1" x14ac:dyDescent="0.2">
      <c r="A284" s="22"/>
      <c r="B284" s="552"/>
      <c r="C284" s="36"/>
      <c r="D284" s="25"/>
      <c r="J284" s="522" t="str">
        <f t="shared" si="39"/>
        <v/>
      </c>
      <c r="K284" s="20">
        <f t="shared" si="40"/>
        <v>0</v>
      </c>
      <c r="L284" s="20" t="str">
        <f t="shared" si="33"/>
        <v/>
      </c>
      <c r="M284" s="20" t="str">
        <f t="shared" si="34"/>
        <v/>
      </c>
      <c r="O284" s="20">
        <f t="shared" si="35"/>
        <v>0</v>
      </c>
      <c r="P284" s="20">
        <f t="shared" si="36"/>
        <v>0</v>
      </c>
      <c r="Q284" s="20" t="str">
        <f t="shared" si="37"/>
        <v/>
      </c>
      <c r="R284" s="20">
        <f t="shared" si="38"/>
        <v>0</v>
      </c>
      <c r="Z284" s="20">
        <f>'BOCES SELECT'!E277</f>
        <v>1045592</v>
      </c>
      <c r="AA284" s="20" t="e">
        <f ca="1">'BOCES SELECT'!CH277</f>
        <v>#N/A</v>
      </c>
      <c r="AC284" s="552"/>
    </row>
    <row r="285" spans="1:29" ht="12" customHeight="1" x14ac:dyDescent="0.2">
      <c r="A285" s="22"/>
      <c r="B285" s="552"/>
      <c r="C285" s="36"/>
      <c r="D285" s="25"/>
      <c r="J285" s="522" t="str">
        <f t="shared" si="39"/>
        <v/>
      </c>
      <c r="K285" s="20">
        <f t="shared" si="40"/>
        <v>0</v>
      </c>
      <c r="L285" s="20" t="str">
        <f t="shared" si="33"/>
        <v/>
      </c>
      <c r="M285" s="20" t="str">
        <f t="shared" si="34"/>
        <v/>
      </c>
      <c r="O285" s="20">
        <f t="shared" si="35"/>
        <v>0</v>
      </c>
      <c r="P285" s="20">
        <f t="shared" si="36"/>
        <v>0</v>
      </c>
      <c r="Q285" s="20" t="str">
        <f t="shared" si="37"/>
        <v/>
      </c>
      <c r="R285" s="20">
        <f t="shared" si="38"/>
        <v>0</v>
      </c>
      <c r="Z285" s="20">
        <f>'BOCES SELECT'!E278</f>
        <v>1045591</v>
      </c>
      <c r="AA285" s="20" t="e">
        <f ca="1">'BOCES SELECT'!CH278</f>
        <v>#N/A</v>
      </c>
      <c r="AC285" s="552"/>
    </row>
    <row r="286" spans="1:29" ht="12" customHeight="1" x14ac:dyDescent="0.2">
      <c r="A286" s="22"/>
      <c r="B286" s="552"/>
      <c r="C286" s="36"/>
      <c r="D286" s="25"/>
      <c r="J286" s="522" t="str">
        <f t="shared" si="39"/>
        <v/>
      </c>
      <c r="K286" s="20">
        <f t="shared" si="40"/>
        <v>0</v>
      </c>
      <c r="L286" s="20" t="str">
        <f t="shared" si="33"/>
        <v/>
      </c>
      <c r="M286" s="20" t="str">
        <f t="shared" si="34"/>
        <v/>
      </c>
      <c r="O286" s="20">
        <f t="shared" si="35"/>
        <v>0</v>
      </c>
      <c r="P286" s="20">
        <f t="shared" si="36"/>
        <v>0</v>
      </c>
      <c r="Q286" s="20" t="str">
        <f t="shared" si="37"/>
        <v/>
      </c>
      <c r="R286" s="20">
        <f t="shared" si="38"/>
        <v>0</v>
      </c>
      <c r="Z286" s="20">
        <f>'BOCES SELECT'!E279</f>
        <v>1045590</v>
      </c>
      <c r="AA286" s="20" t="e">
        <f ca="1">'BOCES SELECT'!CH279</f>
        <v>#N/A</v>
      </c>
      <c r="AC286" s="552"/>
    </row>
    <row r="287" spans="1:29" ht="12" customHeight="1" x14ac:dyDescent="0.2">
      <c r="A287" s="22"/>
      <c r="B287" s="552"/>
      <c r="C287" s="36"/>
      <c r="D287" s="25"/>
      <c r="J287" s="522" t="str">
        <f t="shared" si="39"/>
        <v/>
      </c>
      <c r="K287" s="20">
        <f t="shared" si="40"/>
        <v>0</v>
      </c>
      <c r="L287" s="20" t="str">
        <f t="shared" si="33"/>
        <v/>
      </c>
      <c r="M287" s="20" t="str">
        <f t="shared" si="34"/>
        <v/>
      </c>
      <c r="O287" s="20">
        <f t="shared" si="35"/>
        <v>0</v>
      </c>
      <c r="P287" s="20">
        <f t="shared" si="36"/>
        <v>0</v>
      </c>
      <c r="Q287" s="20" t="str">
        <f t="shared" si="37"/>
        <v/>
      </c>
      <c r="R287" s="20">
        <f t="shared" si="38"/>
        <v>0</v>
      </c>
      <c r="Z287" s="20">
        <f>'BOCES SELECT'!E280</f>
        <v>1045589</v>
      </c>
      <c r="AA287" s="20" t="e">
        <f ca="1">'BOCES SELECT'!CH280</f>
        <v>#N/A</v>
      </c>
      <c r="AC287" s="552"/>
    </row>
    <row r="288" spans="1:29" ht="12" customHeight="1" x14ac:dyDescent="0.2">
      <c r="A288" s="22"/>
      <c r="B288" s="552"/>
      <c r="C288" s="36"/>
      <c r="D288" s="25"/>
      <c r="J288" s="522" t="str">
        <f t="shared" si="39"/>
        <v/>
      </c>
      <c r="K288" s="20">
        <f t="shared" si="40"/>
        <v>0</v>
      </c>
      <c r="L288" s="20" t="str">
        <f t="shared" si="33"/>
        <v/>
      </c>
      <c r="M288" s="20" t="str">
        <f t="shared" si="34"/>
        <v/>
      </c>
      <c r="O288" s="20">
        <f t="shared" si="35"/>
        <v>0</v>
      </c>
      <c r="P288" s="20">
        <f t="shared" si="36"/>
        <v>0</v>
      </c>
      <c r="Q288" s="20" t="str">
        <f t="shared" si="37"/>
        <v/>
      </c>
      <c r="R288" s="20">
        <f t="shared" si="38"/>
        <v>0</v>
      </c>
      <c r="Z288" s="20">
        <f>'BOCES SELECT'!E281</f>
        <v>1045588</v>
      </c>
      <c r="AA288" s="20" t="e">
        <f ca="1">'BOCES SELECT'!CH281</f>
        <v>#N/A</v>
      </c>
      <c r="AC288" s="552"/>
    </row>
    <row r="289" spans="1:29" ht="12" customHeight="1" x14ac:dyDescent="0.2">
      <c r="A289" s="22"/>
      <c r="B289" s="552"/>
      <c r="C289" s="36"/>
      <c r="D289" s="25"/>
      <c r="J289" s="522" t="str">
        <f t="shared" si="39"/>
        <v/>
      </c>
      <c r="K289" s="20">
        <f t="shared" si="40"/>
        <v>0</v>
      </c>
      <c r="L289" s="20" t="str">
        <f t="shared" si="33"/>
        <v/>
      </c>
      <c r="M289" s="20" t="str">
        <f t="shared" si="34"/>
        <v/>
      </c>
      <c r="O289" s="20">
        <f t="shared" si="35"/>
        <v>0</v>
      </c>
      <c r="P289" s="20">
        <f t="shared" si="36"/>
        <v>0</v>
      </c>
      <c r="Q289" s="20" t="str">
        <f t="shared" si="37"/>
        <v/>
      </c>
      <c r="R289" s="20">
        <f t="shared" si="38"/>
        <v>0</v>
      </c>
      <c r="Z289" s="20">
        <f>'BOCES SELECT'!E282</f>
        <v>1045587</v>
      </c>
      <c r="AA289" s="20" t="e">
        <f ca="1">'BOCES SELECT'!CH282</f>
        <v>#N/A</v>
      </c>
      <c r="AC289" s="552"/>
    </row>
    <row r="290" spans="1:29" ht="12" customHeight="1" x14ac:dyDescent="0.2">
      <c r="A290" s="22"/>
      <c r="B290" s="552"/>
      <c r="C290" s="36"/>
      <c r="D290" s="25"/>
      <c r="J290" s="522" t="str">
        <f t="shared" si="39"/>
        <v/>
      </c>
      <c r="K290" s="20">
        <f t="shared" si="40"/>
        <v>0</v>
      </c>
      <c r="L290" s="20" t="str">
        <f t="shared" si="33"/>
        <v/>
      </c>
      <c r="M290" s="20" t="str">
        <f t="shared" si="34"/>
        <v/>
      </c>
      <c r="O290" s="20">
        <f t="shared" si="35"/>
        <v>0</v>
      </c>
      <c r="P290" s="20">
        <f t="shared" si="36"/>
        <v>0</v>
      </c>
      <c r="Q290" s="20" t="str">
        <f t="shared" si="37"/>
        <v/>
      </c>
      <c r="R290" s="20">
        <f t="shared" si="38"/>
        <v>0</v>
      </c>
      <c r="Z290" s="20">
        <f>'BOCES SELECT'!E283</f>
        <v>1045586</v>
      </c>
      <c r="AA290" s="20" t="e">
        <f ca="1">'BOCES SELECT'!CH283</f>
        <v>#N/A</v>
      </c>
      <c r="AC290" s="552"/>
    </row>
    <row r="291" spans="1:29" ht="12" customHeight="1" x14ac:dyDescent="0.2">
      <c r="A291" s="22"/>
      <c r="B291" s="552"/>
      <c r="C291" s="36"/>
      <c r="D291" s="25"/>
      <c r="J291" s="522" t="str">
        <f t="shared" si="39"/>
        <v/>
      </c>
      <c r="K291" s="20">
        <f t="shared" si="40"/>
        <v>0</v>
      </c>
      <c r="L291" s="20" t="str">
        <f t="shared" si="33"/>
        <v/>
      </c>
      <c r="M291" s="20" t="str">
        <f t="shared" si="34"/>
        <v/>
      </c>
      <c r="O291" s="20">
        <f t="shared" si="35"/>
        <v>0</v>
      </c>
      <c r="P291" s="20">
        <f t="shared" si="36"/>
        <v>0</v>
      </c>
      <c r="Q291" s="20" t="str">
        <f t="shared" si="37"/>
        <v/>
      </c>
      <c r="R291" s="20">
        <f t="shared" si="38"/>
        <v>0</v>
      </c>
      <c r="Z291" s="20">
        <f>'BOCES SELECT'!E284</f>
        <v>1045585</v>
      </c>
      <c r="AA291" s="20" t="e">
        <f ca="1">'BOCES SELECT'!CH284</f>
        <v>#N/A</v>
      </c>
      <c r="AC291" s="552"/>
    </row>
    <row r="292" spans="1:29" ht="12" customHeight="1" x14ac:dyDescent="0.2">
      <c r="A292" s="22"/>
      <c r="B292" s="552"/>
      <c r="C292" s="36"/>
      <c r="D292" s="25"/>
      <c r="J292" s="522" t="str">
        <f t="shared" si="39"/>
        <v/>
      </c>
      <c r="K292" s="20">
        <f t="shared" si="40"/>
        <v>0</v>
      </c>
      <c r="L292" s="20" t="str">
        <f t="shared" si="33"/>
        <v/>
      </c>
      <c r="M292" s="20" t="str">
        <f t="shared" si="34"/>
        <v/>
      </c>
      <c r="O292" s="20">
        <f t="shared" si="35"/>
        <v>0</v>
      </c>
      <c r="P292" s="20">
        <f t="shared" si="36"/>
        <v>0</v>
      </c>
      <c r="Q292" s="20" t="str">
        <f t="shared" si="37"/>
        <v/>
      </c>
      <c r="R292" s="20">
        <f t="shared" si="38"/>
        <v>0</v>
      </c>
      <c r="Z292" s="20">
        <f>'BOCES SELECT'!E285</f>
        <v>1045584</v>
      </c>
      <c r="AA292" s="20" t="e">
        <f ca="1">'BOCES SELECT'!CH285</f>
        <v>#N/A</v>
      </c>
      <c r="AC292" s="552"/>
    </row>
    <row r="293" spans="1:29" ht="12" customHeight="1" x14ac:dyDescent="0.2">
      <c r="A293" s="22"/>
      <c r="B293" s="552"/>
      <c r="C293" s="36"/>
      <c r="D293" s="25"/>
      <c r="J293" s="522" t="str">
        <f t="shared" si="39"/>
        <v/>
      </c>
      <c r="K293" s="20">
        <f t="shared" si="40"/>
        <v>0</v>
      </c>
      <c r="L293" s="20" t="str">
        <f t="shared" si="33"/>
        <v/>
      </c>
      <c r="M293" s="20" t="str">
        <f t="shared" si="34"/>
        <v/>
      </c>
      <c r="O293" s="20">
        <f t="shared" si="35"/>
        <v>0</v>
      </c>
      <c r="P293" s="20">
        <f t="shared" si="36"/>
        <v>0</v>
      </c>
      <c r="Q293" s="20" t="str">
        <f t="shared" si="37"/>
        <v/>
      </c>
      <c r="R293" s="20">
        <f t="shared" si="38"/>
        <v>0</v>
      </c>
      <c r="Z293" s="20">
        <f>'BOCES SELECT'!E286</f>
        <v>1045583</v>
      </c>
      <c r="AA293" s="20" t="e">
        <f ca="1">'BOCES SELECT'!CH286</f>
        <v>#N/A</v>
      </c>
      <c r="AC293" s="552"/>
    </row>
    <row r="294" spans="1:29" ht="12" customHeight="1" x14ac:dyDescent="0.2">
      <c r="A294" s="22"/>
      <c r="B294" s="552"/>
      <c r="C294" s="36"/>
      <c r="D294" s="25"/>
      <c r="J294" s="522" t="str">
        <f t="shared" si="39"/>
        <v/>
      </c>
      <c r="K294" s="20">
        <f t="shared" si="40"/>
        <v>0</v>
      </c>
      <c r="L294" s="20" t="str">
        <f t="shared" si="33"/>
        <v/>
      </c>
      <c r="M294" s="20" t="str">
        <f t="shared" si="34"/>
        <v/>
      </c>
      <c r="O294" s="20">
        <f t="shared" si="35"/>
        <v>0</v>
      </c>
      <c r="P294" s="20">
        <f t="shared" si="36"/>
        <v>0</v>
      </c>
      <c r="Q294" s="20" t="str">
        <f t="shared" si="37"/>
        <v/>
      </c>
      <c r="R294" s="20">
        <f t="shared" si="38"/>
        <v>0</v>
      </c>
      <c r="Z294" s="20">
        <f>'BOCES SELECT'!E287</f>
        <v>1045582</v>
      </c>
      <c r="AA294" s="20" t="e">
        <f ca="1">'BOCES SELECT'!CH287</f>
        <v>#N/A</v>
      </c>
      <c r="AC294" s="552"/>
    </row>
    <row r="295" spans="1:29" ht="12" customHeight="1" x14ac:dyDescent="0.2">
      <c r="A295" s="22"/>
      <c r="B295" s="552"/>
      <c r="C295" s="36"/>
      <c r="D295" s="25"/>
      <c r="J295" s="522" t="str">
        <f t="shared" si="39"/>
        <v/>
      </c>
      <c r="K295" s="20">
        <f t="shared" si="40"/>
        <v>0</v>
      </c>
      <c r="L295" s="20" t="str">
        <f t="shared" si="33"/>
        <v/>
      </c>
      <c r="M295" s="20" t="str">
        <f t="shared" si="34"/>
        <v/>
      </c>
      <c r="O295" s="20">
        <f t="shared" si="35"/>
        <v>0</v>
      </c>
      <c r="P295" s="20">
        <f t="shared" si="36"/>
        <v>0</v>
      </c>
      <c r="Q295" s="20" t="str">
        <f t="shared" si="37"/>
        <v/>
      </c>
      <c r="R295" s="20">
        <f t="shared" si="38"/>
        <v>0</v>
      </c>
      <c r="Z295" s="20">
        <f>'BOCES SELECT'!E288</f>
        <v>1045581</v>
      </c>
      <c r="AA295" s="20" t="e">
        <f ca="1">'BOCES SELECT'!CH288</f>
        <v>#N/A</v>
      </c>
      <c r="AC295" s="552"/>
    </row>
    <row r="296" spans="1:29" ht="12" customHeight="1" x14ac:dyDescent="0.2">
      <c r="A296" s="22"/>
      <c r="B296" s="552"/>
      <c r="C296" s="36"/>
      <c r="D296" s="25"/>
      <c r="J296" s="522" t="str">
        <f t="shared" si="39"/>
        <v/>
      </c>
      <c r="K296" s="20">
        <f t="shared" si="40"/>
        <v>0</v>
      </c>
      <c r="L296" s="20" t="str">
        <f t="shared" ref="L296:L359" si="41">LEFT(H296,11)</f>
        <v/>
      </c>
      <c r="M296" s="20" t="str">
        <f t="shared" ref="M296:M359" si="42">LEFT(E296,2)</f>
        <v/>
      </c>
      <c r="O296" s="20">
        <f t="shared" ref="O296:O359" si="43">K296</f>
        <v>0</v>
      </c>
      <c r="P296" s="20">
        <f t="shared" ref="P296:P359" si="44">LEN(L296)</f>
        <v>0</v>
      </c>
      <c r="Q296" s="20" t="str">
        <f t="shared" ref="Q296:Q359" si="45">IF(LEN(L296)=11,L296,IF(LEN(L296)=10,CONCATENATE(L296," "),IF(LEN(L296)=9,CONCATENATE(L296,"  "),IF(LEN(L296)=8,CONCATENATE(L296,"   "),""))))</f>
        <v/>
      </c>
      <c r="R296" s="20">
        <f t="shared" ref="R296:R359" si="46">LEN(Q296)</f>
        <v>0</v>
      </c>
      <c r="Z296" s="20">
        <f>'BOCES SELECT'!E289</f>
        <v>1045580</v>
      </c>
      <c r="AA296" s="20" t="e">
        <f ca="1">'BOCES SELECT'!CH289</f>
        <v>#N/A</v>
      </c>
      <c r="AC296" s="552"/>
    </row>
    <row r="297" spans="1:29" ht="12" customHeight="1" x14ac:dyDescent="0.2">
      <c r="A297" s="22"/>
      <c r="B297" s="552"/>
      <c r="C297" s="36"/>
      <c r="D297" s="25"/>
      <c r="J297" s="522" t="str">
        <f t="shared" si="39"/>
        <v/>
      </c>
      <c r="K297" s="20">
        <f t="shared" si="40"/>
        <v>0</v>
      </c>
      <c r="L297" s="20" t="str">
        <f t="shared" si="41"/>
        <v/>
      </c>
      <c r="M297" s="20" t="str">
        <f t="shared" si="42"/>
        <v/>
      </c>
      <c r="O297" s="20">
        <f t="shared" si="43"/>
        <v>0</v>
      </c>
      <c r="P297" s="20">
        <f t="shared" si="44"/>
        <v>0</v>
      </c>
      <c r="Q297" s="20" t="str">
        <f t="shared" si="45"/>
        <v/>
      </c>
      <c r="R297" s="20">
        <f t="shared" si="46"/>
        <v>0</v>
      </c>
      <c r="Z297" s="20">
        <f>'BOCES SELECT'!E290</f>
        <v>1045579</v>
      </c>
      <c r="AA297" s="20" t="e">
        <f ca="1">'BOCES SELECT'!CH290</f>
        <v>#N/A</v>
      </c>
      <c r="AC297" s="552"/>
    </row>
    <row r="298" spans="1:29" ht="12" customHeight="1" x14ac:dyDescent="0.2">
      <c r="A298" s="22"/>
      <c r="B298" s="552"/>
      <c r="C298" s="36"/>
      <c r="D298" s="25"/>
      <c r="J298" s="522" t="str">
        <f t="shared" si="39"/>
        <v/>
      </c>
      <c r="K298" s="20">
        <f t="shared" si="40"/>
        <v>0</v>
      </c>
      <c r="L298" s="20" t="str">
        <f t="shared" si="41"/>
        <v/>
      </c>
      <c r="M298" s="20" t="str">
        <f t="shared" si="42"/>
        <v/>
      </c>
      <c r="O298" s="20">
        <f t="shared" si="43"/>
        <v>0</v>
      </c>
      <c r="P298" s="20">
        <f t="shared" si="44"/>
        <v>0</v>
      </c>
      <c r="Q298" s="20" t="str">
        <f t="shared" si="45"/>
        <v/>
      </c>
      <c r="R298" s="20">
        <f t="shared" si="46"/>
        <v>0</v>
      </c>
      <c r="Z298" s="20">
        <f>'BOCES SELECT'!E291</f>
        <v>1045578</v>
      </c>
      <c r="AA298" s="20" t="e">
        <f ca="1">'BOCES SELECT'!CH291</f>
        <v>#N/A</v>
      </c>
      <c r="AC298" s="552"/>
    </row>
    <row r="299" spans="1:29" ht="12" customHeight="1" x14ac:dyDescent="0.2">
      <c r="A299" s="22"/>
      <c r="B299" s="552"/>
      <c r="C299" s="36"/>
      <c r="D299" s="25"/>
      <c r="J299" s="522" t="str">
        <f t="shared" si="39"/>
        <v/>
      </c>
      <c r="K299" s="20">
        <f t="shared" si="40"/>
        <v>0</v>
      </c>
      <c r="L299" s="20" t="str">
        <f t="shared" si="41"/>
        <v/>
      </c>
      <c r="M299" s="20" t="str">
        <f t="shared" si="42"/>
        <v/>
      </c>
      <c r="O299" s="20">
        <f t="shared" si="43"/>
        <v>0</v>
      </c>
      <c r="P299" s="20">
        <f t="shared" si="44"/>
        <v>0</v>
      </c>
      <c r="Q299" s="20" t="str">
        <f t="shared" si="45"/>
        <v/>
      </c>
      <c r="R299" s="20">
        <f t="shared" si="46"/>
        <v>0</v>
      </c>
      <c r="Z299" s="20">
        <f>'BOCES SELECT'!E292</f>
        <v>1045577</v>
      </c>
      <c r="AA299" s="20" t="e">
        <f ca="1">'BOCES SELECT'!CH292</f>
        <v>#N/A</v>
      </c>
      <c r="AC299" s="552"/>
    </row>
    <row r="300" spans="1:29" ht="12" customHeight="1" x14ac:dyDescent="0.2">
      <c r="A300" s="22"/>
      <c r="B300" s="552"/>
      <c r="C300" s="36"/>
      <c r="D300" s="25"/>
      <c r="J300" s="522" t="str">
        <f t="shared" si="39"/>
        <v/>
      </c>
      <c r="K300" s="20">
        <f t="shared" si="40"/>
        <v>0</v>
      </c>
      <c r="L300" s="20" t="str">
        <f t="shared" si="41"/>
        <v/>
      </c>
      <c r="M300" s="20" t="str">
        <f t="shared" si="42"/>
        <v/>
      </c>
      <c r="O300" s="20">
        <f t="shared" si="43"/>
        <v>0</v>
      </c>
      <c r="P300" s="20">
        <f t="shared" si="44"/>
        <v>0</v>
      </c>
      <c r="Q300" s="20" t="str">
        <f t="shared" si="45"/>
        <v/>
      </c>
      <c r="R300" s="20">
        <f t="shared" si="46"/>
        <v>0</v>
      </c>
      <c r="Z300" s="20">
        <f>'BOCES SELECT'!E293</f>
        <v>1045576</v>
      </c>
      <c r="AA300" s="20" t="e">
        <f ca="1">'BOCES SELECT'!CH293</f>
        <v>#N/A</v>
      </c>
      <c r="AC300" s="552"/>
    </row>
    <row r="301" spans="1:29" ht="12" customHeight="1" x14ac:dyDescent="0.2">
      <c r="A301" s="22"/>
      <c r="B301" s="552"/>
      <c r="C301" s="36"/>
      <c r="D301" s="25"/>
      <c r="J301" s="522" t="str">
        <f t="shared" si="39"/>
        <v/>
      </c>
      <c r="K301" s="20">
        <f t="shared" si="40"/>
        <v>0</v>
      </c>
      <c r="L301" s="20" t="str">
        <f t="shared" si="41"/>
        <v/>
      </c>
      <c r="M301" s="20" t="str">
        <f t="shared" si="42"/>
        <v/>
      </c>
      <c r="O301" s="20">
        <f t="shared" si="43"/>
        <v>0</v>
      </c>
      <c r="P301" s="20">
        <f t="shared" si="44"/>
        <v>0</v>
      </c>
      <c r="Q301" s="20" t="str">
        <f t="shared" si="45"/>
        <v/>
      </c>
      <c r="R301" s="20">
        <f t="shared" si="46"/>
        <v>0</v>
      </c>
      <c r="Z301" s="20">
        <f>'BOCES SELECT'!E294</f>
        <v>1045575</v>
      </c>
      <c r="AA301" s="20" t="e">
        <f ca="1">'BOCES SELECT'!CH294</f>
        <v>#N/A</v>
      </c>
      <c r="AC301" s="552"/>
    </row>
    <row r="302" spans="1:29" ht="12" customHeight="1" x14ac:dyDescent="0.2">
      <c r="A302" s="22"/>
      <c r="B302" s="552"/>
      <c r="C302" s="36"/>
      <c r="D302" s="25"/>
      <c r="J302" s="522" t="str">
        <f t="shared" si="39"/>
        <v/>
      </c>
      <c r="K302" s="20">
        <f t="shared" si="40"/>
        <v>0</v>
      </c>
      <c r="L302" s="20" t="str">
        <f t="shared" si="41"/>
        <v/>
      </c>
      <c r="M302" s="20" t="str">
        <f t="shared" si="42"/>
        <v/>
      </c>
      <c r="O302" s="20">
        <f t="shared" si="43"/>
        <v>0</v>
      </c>
      <c r="P302" s="20">
        <f t="shared" si="44"/>
        <v>0</v>
      </c>
      <c r="Q302" s="20" t="str">
        <f t="shared" si="45"/>
        <v/>
      </c>
      <c r="R302" s="20">
        <f t="shared" si="46"/>
        <v>0</v>
      </c>
      <c r="Z302" s="20">
        <f>'BOCES SELECT'!E295</f>
        <v>1045574</v>
      </c>
      <c r="AA302" s="20" t="e">
        <f ca="1">'BOCES SELECT'!CH295</f>
        <v>#N/A</v>
      </c>
      <c r="AC302" s="552"/>
    </row>
    <row r="303" spans="1:29" ht="12" customHeight="1" x14ac:dyDescent="0.2">
      <c r="A303" s="22"/>
      <c r="B303" s="552"/>
      <c r="C303" s="36"/>
      <c r="D303" s="25"/>
      <c r="J303" s="522" t="str">
        <f t="shared" si="39"/>
        <v/>
      </c>
      <c r="K303" s="20">
        <f t="shared" si="40"/>
        <v>0</v>
      </c>
      <c r="L303" s="20" t="str">
        <f t="shared" si="41"/>
        <v/>
      </c>
      <c r="M303" s="20" t="str">
        <f t="shared" si="42"/>
        <v/>
      </c>
      <c r="O303" s="20">
        <f t="shared" si="43"/>
        <v>0</v>
      </c>
      <c r="P303" s="20">
        <f t="shared" si="44"/>
        <v>0</v>
      </c>
      <c r="Q303" s="20" t="str">
        <f t="shared" si="45"/>
        <v/>
      </c>
      <c r="R303" s="20">
        <f t="shared" si="46"/>
        <v>0</v>
      </c>
      <c r="Z303" s="20">
        <f>'BOCES SELECT'!E296</f>
        <v>1045573</v>
      </c>
      <c r="AA303" s="20" t="e">
        <f ca="1">'BOCES SELECT'!CH296</f>
        <v>#N/A</v>
      </c>
      <c r="AC303" s="552"/>
    </row>
    <row r="304" spans="1:29" ht="12" customHeight="1" x14ac:dyDescent="0.2">
      <c r="A304" s="22"/>
      <c r="B304" s="552"/>
      <c r="C304" s="36"/>
      <c r="D304" s="25"/>
      <c r="J304" s="522" t="str">
        <f t="shared" si="39"/>
        <v/>
      </c>
      <c r="K304" s="20">
        <f t="shared" si="40"/>
        <v>0</v>
      </c>
      <c r="L304" s="20" t="str">
        <f t="shared" si="41"/>
        <v/>
      </c>
      <c r="M304" s="20" t="str">
        <f t="shared" si="42"/>
        <v/>
      </c>
      <c r="O304" s="20">
        <f t="shared" si="43"/>
        <v>0</v>
      </c>
      <c r="P304" s="20">
        <f t="shared" si="44"/>
        <v>0</v>
      </c>
      <c r="Q304" s="20" t="str">
        <f t="shared" si="45"/>
        <v/>
      </c>
      <c r="R304" s="20">
        <f t="shared" si="46"/>
        <v>0</v>
      </c>
      <c r="Z304" s="20">
        <f>'BOCES SELECT'!E297</f>
        <v>1045572</v>
      </c>
      <c r="AA304" s="20" t="e">
        <f ca="1">'BOCES SELECT'!CH297</f>
        <v>#N/A</v>
      </c>
      <c r="AC304" s="552"/>
    </row>
    <row r="305" spans="1:29" ht="12" customHeight="1" x14ac:dyDescent="0.2">
      <c r="A305" s="22"/>
      <c r="B305" s="552"/>
      <c r="C305" s="36"/>
      <c r="D305" s="25"/>
      <c r="J305" s="522" t="str">
        <f t="shared" si="39"/>
        <v/>
      </c>
      <c r="K305" s="20">
        <f t="shared" si="40"/>
        <v>0</v>
      </c>
      <c r="L305" s="20" t="str">
        <f t="shared" si="41"/>
        <v/>
      </c>
      <c r="M305" s="20" t="str">
        <f t="shared" si="42"/>
        <v/>
      </c>
      <c r="O305" s="20">
        <f t="shared" si="43"/>
        <v>0</v>
      </c>
      <c r="P305" s="20">
        <f t="shared" si="44"/>
        <v>0</v>
      </c>
      <c r="Q305" s="20" t="str">
        <f t="shared" si="45"/>
        <v/>
      </c>
      <c r="R305" s="20">
        <f t="shared" si="46"/>
        <v>0</v>
      </c>
      <c r="Z305" s="20">
        <f>'BOCES SELECT'!E298</f>
        <v>1045571</v>
      </c>
      <c r="AA305" s="20" t="e">
        <f ca="1">'BOCES SELECT'!CH298</f>
        <v>#N/A</v>
      </c>
      <c r="AC305" s="552"/>
    </row>
    <row r="306" spans="1:29" ht="12" customHeight="1" x14ac:dyDescent="0.2">
      <c r="A306" s="22"/>
      <c r="B306" s="552"/>
      <c r="C306" s="36"/>
      <c r="D306" s="25"/>
      <c r="J306" s="522" t="str">
        <f t="shared" si="39"/>
        <v/>
      </c>
      <c r="K306" s="20">
        <f t="shared" si="40"/>
        <v>0</v>
      </c>
      <c r="L306" s="20" t="str">
        <f t="shared" si="41"/>
        <v/>
      </c>
      <c r="M306" s="20" t="str">
        <f t="shared" si="42"/>
        <v/>
      </c>
      <c r="O306" s="20">
        <f t="shared" si="43"/>
        <v>0</v>
      </c>
      <c r="P306" s="20">
        <f t="shared" si="44"/>
        <v>0</v>
      </c>
      <c r="Q306" s="20" t="str">
        <f t="shared" si="45"/>
        <v/>
      </c>
      <c r="R306" s="20">
        <f t="shared" si="46"/>
        <v>0</v>
      </c>
      <c r="Z306" s="20">
        <f>'BOCES SELECT'!E299</f>
        <v>1045570</v>
      </c>
      <c r="AA306" s="20" t="e">
        <f ca="1">'BOCES SELECT'!CH299</f>
        <v>#N/A</v>
      </c>
      <c r="AC306" s="552"/>
    </row>
    <row r="307" spans="1:29" ht="12" customHeight="1" x14ac:dyDescent="0.2">
      <c r="A307" s="22"/>
      <c r="B307" s="552"/>
      <c r="C307" s="36"/>
      <c r="D307" s="25"/>
      <c r="J307" s="522" t="str">
        <f t="shared" si="39"/>
        <v/>
      </c>
      <c r="K307" s="20">
        <f t="shared" si="40"/>
        <v>0</v>
      </c>
      <c r="L307" s="20" t="str">
        <f t="shared" si="41"/>
        <v/>
      </c>
      <c r="M307" s="20" t="str">
        <f t="shared" si="42"/>
        <v/>
      </c>
      <c r="O307" s="20">
        <f t="shared" si="43"/>
        <v>0</v>
      </c>
      <c r="P307" s="20">
        <f t="shared" si="44"/>
        <v>0</v>
      </c>
      <c r="Q307" s="20" t="str">
        <f t="shared" si="45"/>
        <v/>
      </c>
      <c r="R307" s="20">
        <f t="shared" si="46"/>
        <v>0</v>
      </c>
      <c r="Z307" s="20">
        <f>'BOCES SELECT'!E300</f>
        <v>1045569</v>
      </c>
      <c r="AA307" s="20" t="e">
        <f ca="1">'BOCES SELECT'!CH300</f>
        <v>#N/A</v>
      </c>
      <c r="AC307" s="552"/>
    </row>
    <row r="308" spans="1:29" ht="12" customHeight="1" x14ac:dyDescent="0.2">
      <c r="A308" s="22"/>
      <c r="B308" s="552"/>
      <c r="C308" s="36"/>
      <c r="D308" s="25"/>
      <c r="J308" s="522" t="str">
        <f t="shared" si="39"/>
        <v/>
      </c>
      <c r="K308" s="20">
        <f t="shared" si="40"/>
        <v>0</v>
      </c>
      <c r="L308" s="20" t="str">
        <f t="shared" si="41"/>
        <v/>
      </c>
      <c r="M308" s="20" t="str">
        <f t="shared" si="42"/>
        <v/>
      </c>
      <c r="O308" s="20">
        <f t="shared" si="43"/>
        <v>0</v>
      </c>
      <c r="P308" s="20">
        <f t="shared" si="44"/>
        <v>0</v>
      </c>
      <c r="Q308" s="20" t="str">
        <f t="shared" si="45"/>
        <v/>
      </c>
      <c r="R308" s="20">
        <f t="shared" si="46"/>
        <v>0</v>
      </c>
      <c r="Z308" s="20">
        <f>'BOCES SELECT'!E301</f>
        <v>1045568</v>
      </c>
      <c r="AA308" s="20" t="e">
        <f ca="1">'BOCES SELECT'!CH301</f>
        <v>#N/A</v>
      </c>
      <c r="AC308" s="552"/>
    </row>
    <row r="309" spans="1:29" ht="12" customHeight="1" x14ac:dyDescent="0.2">
      <c r="A309" s="22"/>
      <c r="B309" s="552"/>
      <c r="C309" s="36"/>
      <c r="D309" s="25"/>
      <c r="J309" s="522" t="str">
        <f t="shared" si="39"/>
        <v/>
      </c>
      <c r="K309" s="20">
        <f t="shared" si="40"/>
        <v>0</v>
      </c>
      <c r="L309" s="20" t="str">
        <f t="shared" si="41"/>
        <v/>
      </c>
      <c r="M309" s="20" t="str">
        <f t="shared" si="42"/>
        <v/>
      </c>
      <c r="O309" s="20">
        <f t="shared" si="43"/>
        <v>0</v>
      </c>
      <c r="P309" s="20">
        <f t="shared" si="44"/>
        <v>0</v>
      </c>
      <c r="Q309" s="20" t="str">
        <f t="shared" si="45"/>
        <v/>
      </c>
      <c r="R309" s="20">
        <f t="shared" si="46"/>
        <v>0</v>
      </c>
      <c r="Z309" s="20">
        <f>'BOCES SELECT'!E302</f>
        <v>1045567</v>
      </c>
      <c r="AA309" s="20" t="e">
        <f ca="1">'BOCES SELECT'!CH302</f>
        <v>#N/A</v>
      </c>
      <c r="AC309" s="552"/>
    </row>
    <row r="310" spans="1:29" ht="12" customHeight="1" x14ac:dyDescent="0.2">
      <c r="A310" s="22"/>
      <c r="B310" s="552"/>
      <c r="C310" s="36"/>
      <c r="D310" s="25"/>
      <c r="J310" s="522" t="str">
        <f t="shared" si="39"/>
        <v/>
      </c>
      <c r="K310" s="20">
        <f t="shared" si="40"/>
        <v>0</v>
      </c>
      <c r="L310" s="20" t="str">
        <f t="shared" si="41"/>
        <v/>
      </c>
      <c r="M310" s="20" t="str">
        <f t="shared" si="42"/>
        <v/>
      </c>
      <c r="O310" s="20">
        <f t="shared" si="43"/>
        <v>0</v>
      </c>
      <c r="P310" s="20">
        <f t="shared" si="44"/>
        <v>0</v>
      </c>
      <c r="Q310" s="20" t="str">
        <f t="shared" si="45"/>
        <v/>
      </c>
      <c r="R310" s="20">
        <f t="shared" si="46"/>
        <v>0</v>
      </c>
      <c r="Z310" s="20">
        <f>'BOCES SELECT'!E303</f>
        <v>1045566</v>
      </c>
      <c r="AA310" s="20" t="e">
        <f ca="1">'BOCES SELECT'!CH303</f>
        <v>#N/A</v>
      </c>
      <c r="AC310" s="552"/>
    </row>
    <row r="311" spans="1:29" ht="12" customHeight="1" x14ac:dyDescent="0.2">
      <c r="A311" s="22"/>
      <c r="B311" s="552"/>
      <c r="C311" s="36"/>
      <c r="D311" s="25"/>
      <c r="J311" s="522" t="str">
        <f t="shared" si="39"/>
        <v/>
      </c>
      <c r="K311" s="20">
        <f t="shared" si="40"/>
        <v>0</v>
      </c>
      <c r="L311" s="20" t="str">
        <f t="shared" si="41"/>
        <v/>
      </c>
      <c r="M311" s="20" t="str">
        <f t="shared" si="42"/>
        <v/>
      </c>
      <c r="O311" s="20">
        <f t="shared" si="43"/>
        <v>0</v>
      </c>
      <c r="P311" s="20">
        <f t="shared" si="44"/>
        <v>0</v>
      </c>
      <c r="Q311" s="20" t="str">
        <f t="shared" si="45"/>
        <v/>
      </c>
      <c r="R311" s="20">
        <f t="shared" si="46"/>
        <v>0</v>
      </c>
      <c r="Z311" s="20">
        <f>'BOCES SELECT'!E304</f>
        <v>1045565</v>
      </c>
      <c r="AA311" s="20" t="e">
        <f ca="1">'BOCES SELECT'!CH304</f>
        <v>#N/A</v>
      </c>
      <c r="AC311" s="552"/>
    </row>
    <row r="312" spans="1:29" ht="12" customHeight="1" x14ac:dyDescent="0.2">
      <c r="A312" s="22"/>
      <c r="B312" s="552"/>
      <c r="C312" s="36"/>
      <c r="D312" s="25"/>
      <c r="J312" s="522" t="str">
        <f t="shared" si="39"/>
        <v/>
      </c>
      <c r="K312" s="20">
        <f t="shared" si="40"/>
        <v>0</v>
      </c>
      <c r="L312" s="20" t="str">
        <f t="shared" si="41"/>
        <v/>
      </c>
      <c r="M312" s="20" t="str">
        <f t="shared" si="42"/>
        <v/>
      </c>
      <c r="O312" s="20">
        <f t="shared" si="43"/>
        <v>0</v>
      </c>
      <c r="P312" s="20">
        <f t="shared" si="44"/>
        <v>0</v>
      </c>
      <c r="Q312" s="20" t="str">
        <f t="shared" si="45"/>
        <v/>
      </c>
      <c r="R312" s="20">
        <f t="shared" si="46"/>
        <v>0</v>
      </c>
      <c r="Z312" s="20">
        <f>'BOCES SELECT'!E305</f>
        <v>1045564</v>
      </c>
      <c r="AA312" s="20" t="e">
        <f ca="1">'BOCES SELECT'!CH305</f>
        <v>#N/A</v>
      </c>
      <c r="AC312" s="552"/>
    </row>
    <row r="313" spans="1:29" ht="12" customHeight="1" x14ac:dyDescent="0.2">
      <c r="A313" s="22"/>
      <c r="B313" s="552"/>
      <c r="C313" s="36"/>
      <c r="D313" s="25"/>
      <c r="J313" s="522" t="str">
        <f t="shared" si="39"/>
        <v/>
      </c>
      <c r="K313" s="20">
        <f t="shared" si="40"/>
        <v>0</v>
      </c>
      <c r="L313" s="20" t="str">
        <f t="shared" si="41"/>
        <v/>
      </c>
      <c r="M313" s="20" t="str">
        <f t="shared" si="42"/>
        <v/>
      </c>
      <c r="O313" s="20">
        <f t="shared" si="43"/>
        <v>0</v>
      </c>
      <c r="P313" s="20">
        <f t="shared" si="44"/>
        <v>0</v>
      </c>
      <c r="Q313" s="20" t="str">
        <f t="shared" si="45"/>
        <v/>
      </c>
      <c r="R313" s="20">
        <f t="shared" si="46"/>
        <v>0</v>
      </c>
      <c r="Z313" s="20">
        <f>'BOCES SELECT'!E306</f>
        <v>1045563</v>
      </c>
      <c r="AA313" s="20" t="e">
        <f ca="1">'BOCES SELECT'!CH306</f>
        <v>#N/A</v>
      </c>
      <c r="AC313" s="552"/>
    </row>
    <row r="314" spans="1:29" ht="12" customHeight="1" x14ac:dyDescent="0.2">
      <c r="A314" s="22"/>
      <c r="B314" s="552"/>
      <c r="C314" s="36"/>
      <c r="D314" s="25"/>
      <c r="J314" s="522" t="str">
        <f t="shared" si="39"/>
        <v/>
      </c>
      <c r="K314" s="20">
        <f t="shared" si="40"/>
        <v>0</v>
      </c>
      <c r="L314" s="20" t="str">
        <f t="shared" si="41"/>
        <v/>
      </c>
      <c r="M314" s="20" t="str">
        <f t="shared" si="42"/>
        <v/>
      </c>
      <c r="O314" s="20">
        <f t="shared" si="43"/>
        <v>0</v>
      </c>
      <c r="P314" s="20">
        <f t="shared" si="44"/>
        <v>0</v>
      </c>
      <c r="Q314" s="20" t="str">
        <f t="shared" si="45"/>
        <v/>
      </c>
      <c r="R314" s="20">
        <f t="shared" si="46"/>
        <v>0</v>
      </c>
      <c r="Z314" s="20">
        <f>'BOCES SELECT'!E307</f>
        <v>1045562</v>
      </c>
      <c r="AA314" s="20" t="e">
        <f ca="1">'BOCES SELECT'!CH307</f>
        <v>#N/A</v>
      </c>
      <c r="AC314" s="552"/>
    </row>
    <row r="315" spans="1:29" ht="12" customHeight="1" x14ac:dyDescent="0.2">
      <c r="A315" s="22"/>
      <c r="B315" s="552"/>
      <c r="C315" s="36"/>
      <c r="D315" s="25"/>
      <c r="J315" s="522" t="str">
        <f t="shared" si="39"/>
        <v/>
      </c>
      <c r="K315" s="20">
        <f t="shared" si="40"/>
        <v>0</v>
      </c>
      <c r="L315" s="20" t="str">
        <f t="shared" si="41"/>
        <v/>
      </c>
      <c r="M315" s="20" t="str">
        <f t="shared" si="42"/>
        <v/>
      </c>
      <c r="O315" s="20">
        <f t="shared" si="43"/>
        <v>0</v>
      </c>
      <c r="P315" s="20">
        <f t="shared" si="44"/>
        <v>0</v>
      </c>
      <c r="Q315" s="20" t="str">
        <f t="shared" si="45"/>
        <v/>
      </c>
      <c r="R315" s="20">
        <f t="shared" si="46"/>
        <v>0</v>
      </c>
      <c r="Z315" s="20">
        <f>'BOCES SELECT'!E308</f>
        <v>1045561</v>
      </c>
      <c r="AA315" s="20" t="e">
        <f ca="1">'BOCES SELECT'!CH308</f>
        <v>#N/A</v>
      </c>
      <c r="AC315" s="552"/>
    </row>
    <row r="316" spans="1:29" ht="12" customHeight="1" x14ac:dyDescent="0.2">
      <c r="A316" s="22"/>
      <c r="B316" s="552"/>
      <c r="C316" s="36"/>
      <c r="D316" s="25"/>
      <c r="J316" s="522" t="str">
        <f t="shared" si="39"/>
        <v/>
      </c>
      <c r="K316" s="20">
        <f t="shared" si="40"/>
        <v>0</v>
      </c>
      <c r="L316" s="20" t="str">
        <f t="shared" si="41"/>
        <v/>
      </c>
      <c r="M316" s="20" t="str">
        <f t="shared" si="42"/>
        <v/>
      </c>
      <c r="O316" s="20">
        <f t="shared" si="43"/>
        <v>0</v>
      </c>
      <c r="P316" s="20">
        <f t="shared" si="44"/>
        <v>0</v>
      </c>
      <c r="Q316" s="20" t="str">
        <f t="shared" si="45"/>
        <v/>
      </c>
      <c r="R316" s="20">
        <f t="shared" si="46"/>
        <v>0</v>
      </c>
      <c r="Z316" s="20">
        <f>'BOCES SELECT'!E309</f>
        <v>1045560</v>
      </c>
      <c r="AA316" s="20" t="e">
        <f ca="1">'BOCES SELECT'!CH309</f>
        <v>#N/A</v>
      </c>
      <c r="AC316" s="552"/>
    </row>
    <row r="317" spans="1:29" ht="12" customHeight="1" x14ac:dyDescent="0.2">
      <c r="A317" s="22"/>
      <c r="B317" s="552"/>
      <c r="C317" s="36"/>
      <c r="D317" s="25"/>
      <c r="J317" s="522" t="str">
        <f t="shared" si="39"/>
        <v/>
      </c>
      <c r="K317" s="20">
        <f t="shared" si="40"/>
        <v>0</v>
      </c>
      <c r="L317" s="20" t="str">
        <f t="shared" si="41"/>
        <v/>
      </c>
      <c r="M317" s="20" t="str">
        <f t="shared" si="42"/>
        <v/>
      </c>
      <c r="O317" s="20">
        <f t="shared" si="43"/>
        <v>0</v>
      </c>
      <c r="P317" s="20">
        <f t="shared" si="44"/>
        <v>0</v>
      </c>
      <c r="Q317" s="20" t="str">
        <f t="shared" si="45"/>
        <v/>
      </c>
      <c r="R317" s="20">
        <f t="shared" si="46"/>
        <v>0</v>
      </c>
      <c r="Z317" s="20">
        <f>'BOCES SELECT'!E310</f>
        <v>1045559</v>
      </c>
      <c r="AA317" s="20" t="e">
        <f ca="1">'BOCES SELECT'!CH310</f>
        <v>#N/A</v>
      </c>
      <c r="AC317" s="552"/>
    </row>
    <row r="318" spans="1:29" ht="12" customHeight="1" x14ac:dyDescent="0.2">
      <c r="A318" s="22"/>
      <c r="B318" s="552"/>
      <c r="C318" s="36"/>
      <c r="D318" s="25"/>
      <c r="J318" s="522" t="str">
        <f t="shared" si="39"/>
        <v/>
      </c>
      <c r="K318" s="20">
        <f t="shared" si="40"/>
        <v>0</v>
      </c>
      <c r="L318" s="20" t="str">
        <f t="shared" si="41"/>
        <v/>
      </c>
      <c r="M318" s="20" t="str">
        <f t="shared" si="42"/>
        <v/>
      </c>
      <c r="O318" s="20">
        <f t="shared" si="43"/>
        <v>0</v>
      </c>
      <c r="P318" s="20">
        <f t="shared" si="44"/>
        <v>0</v>
      </c>
      <c r="Q318" s="20" t="str">
        <f t="shared" si="45"/>
        <v/>
      </c>
      <c r="R318" s="20">
        <f t="shared" si="46"/>
        <v>0</v>
      </c>
      <c r="Z318" s="20">
        <f>'BOCES SELECT'!E311</f>
        <v>1045558</v>
      </c>
      <c r="AA318" s="20" t="e">
        <f ca="1">'BOCES SELECT'!CH311</f>
        <v>#N/A</v>
      </c>
      <c r="AC318" s="552"/>
    </row>
    <row r="319" spans="1:29" ht="12" customHeight="1" x14ac:dyDescent="0.2">
      <c r="A319" s="22"/>
      <c r="B319" s="552"/>
      <c r="C319" s="36"/>
      <c r="D319" s="25"/>
      <c r="J319" s="522" t="str">
        <f t="shared" si="39"/>
        <v/>
      </c>
      <c r="K319" s="20">
        <f t="shared" si="40"/>
        <v>0</v>
      </c>
      <c r="L319" s="20" t="str">
        <f t="shared" si="41"/>
        <v/>
      </c>
      <c r="M319" s="20" t="str">
        <f t="shared" si="42"/>
        <v/>
      </c>
      <c r="O319" s="20">
        <f t="shared" si="43"/>
        <v>0</v>
      </c>
      <c r="P319" s="20">
        <f t="shared" si="44"/>
        <v>0</v>
      </c>
      <c r="Q319" s="20" t="str">
        <f t="shared" si="45"/>
        <v/>
      </c>
      <c r="R319" s="20">
        <f t="shared" si="46"/>
        <v>0</v>
      </c>
      <c r="Z319" s="20">
        <f>'BOCES SELECT'!E312</f>
        <v>1045557</v>
      </c>
      <c r="AA319" s="20" t="e">
        <f ca="1">'BOCES SELECT'!CH312</f>
        <v>#N/A</v>
      </c>
      <c r="AC319" s="552"/>
    </row>
    <row r="320" spans="1:29" ht="12" customHeight="1" x14ac:dyDescent="0.2">
      <c r="A320" s="22"/>
      <c r="B320" s="552"/>
      <c r="C320" s="36"/>
      <c r="D320" s="25"/>
      <c r="J320" s="522" t="str">
        <f t="shared" si="39"/>
        <v/>
      </c>
      <c r="K320" s="20">
        <f t="shared" si="40"/>
        <v>0</v>
      </c>
      <c r="L320" s="20" t="str">
        <f t="shared" si="41"/>
        <v/>
      </c>
      <c r="M320" s="20" t="str">
        <f t="shared" si="42"/>
        <v/>
      </c>
      <c r="O320" s="20">
        <f t="shared" si="43"/>
        <v>0</v>
      </c>
      <c r="P320" s="20">
        <f t="shared" si="44"/>
        <v>0</v>
      </c>
      <c r="Q320" s="20" t="str">
        <f t="shared" si="45"/>
        <v/>
      </c>
      <c r="R320" s="20">
        <f t="shared" si="46"/>
        <v>0</v>
      </c>
      <c r="Z320" s="20">
        <f>'BOCES SELECT'!E313</f>
        <v>1045556</v>
      </c>
      <c r="AA320" s="20" t="e">
        <f ca="1">'BOCES SELECT'!CH313</f>
        <v>#N/A</v>
      </c>
      <c r="AC320" s="552"/>
    </row>
    <row r="321" spans="1:29" ht="12" customHeight="1" x14ac:dyDescent="0.2">
      <c r="A321" s="22"/>
      <c r="B321" s="552"/>
      <c r="C321" s="36"/>
      <c r="D321" s="25"/>
      <c r="J321" s="522" t="str">
        <f t="shared" si="39"/>
        <v/>
      </c>
      <c r="K321" s="20">
        <f t="shared" si="40"/>
        <v>0</v>
      </c>
      <c r="L321" s="20" t="str">
        <f t="shared" si="41"/>
        <v/>
      </c>
      <c r="M321" s="20" t="str">
        <f t="shared" si="42"/>
        <v/>
      </c>
      <c r="O321" s="20">
        <f t="shared" si="43"/>
        <v>0</v>
      </c>
      <c r="P321" s="20">
        <f t="shared" si="44"/>
        <v>0</v>
      </c>
      <c r="Q321" s="20" t="str">
        <f t="shared" si="45"/>
        <v/>
      </c>
      <c r="R321" s="20">
        <f t="shared" si="46"/>
        <v>0</v>
      </c>
      <c r="Z321" s="20">
        <f>'BOCES SELECT'!E314</f>
        <v>1045555</v>
      </c>
      <c r="AA321" s="20" t="e">
        <f ca="1">'BOCES SELECT'!CH314</f>
        <v>#N/A</v>
      </c>
      <c r="AC321" s="552"/>
    </row>
    <row r="322" spans="1:29" ht="12" customHeight="1" x14ac:dyDescent="0.2">
      <c r="A322" s="22"/>
      <c r="B322" s="552"/>
      <c r="C322" s="36"/>
      <c r="D322" s="25"/>
      <c r="J322" s="522" t="str">
        <f t="shared" si="39"/>
        <v/>
      </c>
      <c r="K322" s="20">
        <f t="shared" si="40"/>
        <v>0</v>
      </c>
      <c r="L322" s="20" t="str">
        <f t="shared" si="41"/>
        <v/>
      </c>
      <c r="M322" s="20" t="str">
        <f t="shared" si="42"/>
        <v/>
      </c>
      <c r="O322" s="20">
        <f t="shared" si="43"/>
        <v>0</v>
      </c>
      <c r="P322" s="20">
        <f t="shared" si="44"/>
        <v>0</v>
      </c>
      <c r="Q322" s="20" t="str">
        <f t="shared" si="45"/>
        <v/>
      </c>
      <c r="R322" s="20">
        <f t="shared" si="46"/>
        <v>0</v>
      </c>
      <c r="Z322" s="20">
        <f>'BOCES SELECT'!E315</f>
        <v>1045554</v>
      </c>
      <c r="AA322" s="20" t="e">
        <f ca="1">'BOCES SELECT'!CH315</f>
        <v>#N/A</v>
      </c>
      <c r="AC322" s="552"/>
    </row>
    <row r="323" spans="1:29" ht="12" customHeight="1" x14ac:dyDescent="0.2">
      <c r="A323" s="22"/>
      <c r="B323" s="552"/>
      <c r="C323" s="36"/>
      <c r="D323" s="25"/>
      <c r="J323" s="522" t="str">
        <f t="shared" si="39"/>
        <v/>
      </c>
      <c r="K323" s="20">
        <f t="shared" si="40"/>
        <v>0</v>
      </c>
      <c r="L323" s="20" t="str">
        <f t="shared" si="41"/>
        <v/>
      </c>
      <c r="M323" s="20" t="str">
        <f t="shared" si="42"/>
        <v/>
      </c>
      <c r="O323" s="20">
        <f t="shared" si="43"/>
        <v>0</v>
      </c>
      <c r="P323" s="20">
        <f t="shared" si="44"/>
        <v>0</v>
      </c>
      <c r="Q323" s="20" t="str">
        <f t="shared" si="45"/>
        <v/>
      </c>
      <c r="R323" s="20">
        <f t="shared" si="46"/>
        <v>0</v>
      </c>
      <c r="Z323" s="20">
        <f>'BOCES SELECT'!E316</f>
        <v>1045553</v>
      </c>
      <c r="AA323" s="20" t="e">
        <f ca="1">'BOCES SELECT'!CH316</f>
        <v>#N/A</v>
      </c>
      <c r="AC323" s="552"/>
    </row>
    <row r="324" spans="1:29" ht="12" customHeight="1" x14ac:dyDescent="0.2">
      <c r="A324" s="22"/>
      <c r="B324" s="552"/>
      <c r="C324" s="36"/>
      <c r="D324" s="25"/>
      <c r="J324" s="522" t="str">
        <f t="shared" si="39"/>
        <v/>
      </c>
      <c r="K324" s="20">
        <f t="shared" si="40"/>
        <v>0</v>
      </c>
      <c r="L324" s="20" t="str">
        <f t="shared" si="41"/>
        <v/>
      </c>
      <c r="M324" s="20" t="str">
        <f t="shared" si="42"/>
        <v/>
      </c>
      <c r="O324" s="20">
        <f t="shared" si="43"/>
        <v>0</v>
      </c>
      <c r="P324" s="20">
        <f t="shared" si="44"/>
        <v>0</v>
      </c>
      <c r="Q324" s="20" t="str">
        <f t="shared" si="45"/>
        <v/>
      </c>
      <c r="R324" s="20">
        <f t="shared" si="46"/>
        <v>0</v>
      </c>
      <c r="Z324" s="20">
        <f>'BOCES SELECT'!E317</f>
        <v>1045552</v>
      </c>
      <c r="AA324" s="20" t="e">
        <f ca="1">'BOCES SELECT'!CH317</f>
        <v>#N/A</v>
      </c>
      <c r="AC324" s="552"/>
    </row>
    <row r="325" spans="1:29" ht="12" customHeight="1" x14ac:dyDescent="0.2">
      <c r="A325" s="22"/>
      <c r="B325" s="552"/>
      <c r="C325" s="36"/>
      <c r="D325" s="25"/>
      <c r="J325" s="522" t="str">
        <f t="shared" si="39"/>
        <v/>
      </c>
      <c r="K325" s="20">
        <f t="shared" si="40"/>
        <v>0</v>
      </c>
      <c r="L325" s="20" t="str">
        <f t="shared" si="41"/>
        <v/>
      </c>
      <c r="M325" s="20" t="str">
        <f t="shared" si="42"/>
        <v/>
      </c>
      <c r="O325" s="20">
        <f t="shared" si="43"/>
        <v>0</v>
      </c>
      <c r="P325" s="20">
        <f t="shared" si="44"/>
        <v>0</v>
      </c>
      <c r="Q325" s="20" t="str">
        <f t="shared" si="45"/>
        <v/>
      </c>
      <c r="R325" s="20">
        <f t="shared" si="46"/>
        <v>0</v>
      </c>
      <c r="Z325" s="20">
        <f>'BOCES SELECT'!E318</f>
        <v>1045551</v>
      </c>
      <c r="AA325" s="20" t="e">
        <f ca="1">'BOCES SELECT'!CH318</f>
        <v>#N/A</v>
      </c>
      <c r="AC325" s="552"/>
    </row>
    <row r="326" spans="1:29" ht="12" customHeight="1" x14ac:dyDescent="0.2">
      <c r="A326" s="22"/>
      <c r="B326" s="552"/>
      <c r="C326" s="36"/>
      <c r="D326" s="25"/>
      <c r="J326" s="522" t="str">
        <f t="shared" si="39"/>
        <v/>
      </c>
      <c r="K326" s="20">
        <f t="shared" si="40"/>
        <v>0</v>
      </c>
      <c r="L326" s="20" t="str">
        <f t="shared" si="41"/>
        <v/>
      </c>
      <c r="M326" s="20" t="str">
        <f t="shared" si="42"/>
        <v/>
      </c>
      <c r="O326" s="20">
        <f t="shared" si="43"/>
        <v>0</v>
      </c>
      <c r="P326" s="20">
        <f t="shared" si="44"/>
        <v>0</v>
      </c>
      <c r="Q326" s="20" t="str">
        <f t="shared" si="45"/>
        <v/>
      </c>
      <c r="R326" s="20">
        <f t="shared" si="46"/>
        <v>0</v>
      </c>
      <c r="Z326" s="20">
        <f>'BOCES SELECT'!E319</f>
        <v>1045550</v>
      </c>
      <c r="AA326" s="20" t="e">
        <f ca="1">'BOCES SELECT'!CH319</f>
        <v>#N/A</v>
      </c>
      <c r="AC326" s="552"/>
    </row>
    <row r="327" spans="1:29" ht="12" customHeight="1" x14ac:dyDescent="0.2">
      <c r="A327" s="22"/>
      <c r="B327" s="552"/>
      <c r="C327" s="36"/>
      <c r="D327" s="25"/>
      <c r="J327" s="522" t="str">
        <f t="shared" si="39"/>
        <v/>
      </c>
      <c r="K327" s="20">
        <f t="shared" si="40"/>
        <v>0</v>
      </c>
      <c r="L327" s="20" t="str">
        <f t="shared" si="41"/>
        <v/>
      </c>
      <c r="M327" s="20" t="str">
        <f t="shared" si="42"/>
        <v/>
      </c>
      <c r="O327" s="20">
        <f t="shared" si="43"/>
        <v>0</v>
      </c>
      <c r="P327" s="20">
        <f t="shared" si="44"/>
        <v>0</v>
      </c>
      <c r="Q327" s="20" t="str">
        <f t="shared" si="45"/>
        <v/>
      </c>
      <c r="R327" s="20">
        <f t="shared" si="46"/>
        <v>0</v>
      </c>
      <c r="Z327" s="20">
        <f>'BOCES SELECT'!E320</f>
        <v>1045549</v>
      </c>
      <c r="AA327" s="20" t="e">
        <f ca="1">'BOCES SELECT'!CH320</f>
        <v>#N/A</v>
      </c>
      <c r="AC327" s="552"/>
    </row>
    <row r="328" spans="1:29" ht="12" customHeight="1" x14ac:dyDescent="0.2">
      <c r="A328" s="22"/>
      <c r="B328" s="552"/>
      <c r="C328" s="36"/>
      <c r="D328" s="25"/>
      <c r="J328" s="522" t="str">
        <f t="shared" si="39"/>
        <v/>
      </c>
      <c r="K328" s="20">
        <f t="shared" si="40"/>
        <v>0</v>
      </c>
      <c r="L328" s="20" t="str">
        <f t="shared" si="41"/>
        <v/>
      </c>
      <c r="M328" s="20" t="str">
        <f t="shared" si="42"/>
        <v/>
      </c>
      <c r="O328" s="20">
        <f t="shared" si="43"/>
        <v>0</v>
      </c>
      <c r="P328" s="20">
        <f t="shared" si="44"/>
        <v>0</v>
      </c>
      <c r="Q328" s="20" t="str">
        <f t="shared" si="45"/>
        <v/>
      </c>
      <c r="R328" s="20">
        <f t="shared" si="46"/>
        <v>0</v>
      </c>
      <c r="Z328" s="20">
        <f>'BOCES SELECT'!E321</f>
        <v>1045548</v>
      </c>
      <c r="AA328" s="20" t="e">
        <f ca="1">'BOCES SELECT'!CH321</f>
        <v>#N/A</v>
      </c>
      <c r="AC328" s="552"/>
    </row>
    <row r="329" spans="1:29" ht="12" customHeight="1" x14ac:dyDescent="0.2">
      <c r="A329" s="22"/>
      <c r="B329" s="552"/>
      <c r="C329" s="36"/>
      <c r="D329" s="25"/>
      <c r="J329" s="522" t="str">
        <f t="shared" si="39"/>
        <v/>
      </c>
      <c r="K329" s="20">
        <f t="shared" si="40"/>
        <v>0</v>
      </c>
      <c r="L329" s="20" t="str">
        <f t="shared" si="41"/>
        <v/>
      </c>
      <c r="M329" s="20" t="str">
        <f t="shared" si="42"/>
        <v/>
      </c>
      <c r="O329" s="20">
        <f t="shared" si="43"/>
        <v>0</v>
      </c>
      <c r="P329" s="20">
        <f t="shared" si="44"/>
        <v>0</v>
      </c>
      <c r="Q329" s="20" t="str">
        <f t="shared" si="45"/>
        <v/>
      </c>
      <c r="R329" s="20">
        <f t="shared" si="46"/>
        <v>0</v>
      </c>
      <c r="Z329" s="20">
        <f>'BOCES SELECT'!E322</f>
        <v>1045547</v>
      </c>
      <c r="AA329" s="20" t="e">
        <f ca="1">'BOCES SELECT'!CH322</f>
        <v>#N/A</v>
      </c>
      <c r="AC329" s="552"/>
    </row>
    <row r="330" spans="1:29" ht="12" customHeight="1" x14ac:dyDescent="0.2">
      <c r="A330" s="22"/>
      <c r="B330" s="552"/>
      <c r="C330" s="36"/>
      <c r="D330" s="25"/>
      <c r="J330" s="522" t="str">
        <f t="shared" si="39"/>
        <v/>
      </c>
      <c r="K330" s="20">
        <f t="shared" si="40"/>
        <v>0</v>
      </c>
      <c r="L330" s="20" t="str">
        <f t="shared" si="41"/>
        <v/>
      </c>
      <c r="M330" s="20" t="str">
        <f t="shared" si="42"/>
        <v/>
      </c>
      <c r="O330" s="20">
        <f t="shared" si="43"/>
        <v>0</v>
      </c>
      <c r="P330" s="20">
        <f t="shared" si="44"/>
        <v>0</v>
      </c>
      <c r="Q330" s="20" t="str">
        <f t="shared" si="45"/>
        <v/>
      </c>
      <c r="R330" s="20">
        <f t="shared" si="46"/>
        <v>0</v>
      </c>
      <c r="Z330" s="20">
        <f>'BOCES SELECT'!E323</f>
        <v>1045546</v>
      </c>
      <c r="AA330" s="20" t="e">
        <f ca="1">'BOCES SELECT'!CH323</f>
        <v>#N/A</v>
      </c>
      <c r="AC330" s="552"/>
    </row>
    <row r="331" spans="1:29" ht="12" customHeight="1" x14ac:dyDescent="0.2">
      <c r="A331" s="22"/>
      <c r="B331" s="552"/>
      <c r="C331" s="36"/>
      <c r="D331" s="25"/>
      <c r="J331" s="522" t="str">
        <f t="shared" ref="J331:J394" si="47">IF(K331=K330,"",SUMIF(K:K,K331,I:I))</f>
        <v/>
      </c>
      <c r="K331" s="20">
        <f t="shared" si="40"/>
        <v>0</v>
      </c>
      <c r="L331" s="20" t="str">
        <f t="shared" si="41"/>
        <v/>
      </c>
      <c r="M331" s="20" t="str">
        <f t="shared" si="42"/>
        <v/>
      </c>
      <c r="O331" s="20">
        <f t="shared" si="43"/>
        <v>0</v>
      </c>
      <c r="P331" s="20">
        <f t="shared" si="44"/>
        <v>0</v>
      </c>
      <c r="Q331" s="20" t="str">
        <f t="shared" si="45"/>
        <v/>
      </c>
      <c r="R331" s="20">
        <f t="shared" si="46"/>
        <v>0</v>
      </c>
      <c r="Z331" s="20">
        <f>'BOCES SELECT'!E324</f>
        <v>1045545</v>
      </c>
      <c r="AA331" s="20" t="e">
        <f ca="1">'BOCES SELECT'!CH324</f>
        <v>#N/A</v>
      </c>
      <c r="AC331" s="552"/>
    </row>
    <row r="332" spans="1:29" ht="12" customHeight="1" x14ac:dyDescent="0.2">
      <c r="A332" s="22"/>
      <c r="B332" s="552"/>
      <c r="C332" s="36"/>
      <c r="D332" s="25"/>
      <c r="J332" s="522" t="str">
        <f t="shared" si="47"/>
        <v/>
      </c>
      <c r="K332" s="20">
        <f t="shared" ref="K332:K395" si="48">IF(ISBLANK(A332),K331,A332)</f>
        <v>0</v>
      </c>
      <c r="L332" s="20" t="str">
        <f t="shared" si="41"/>
        <v/>
      </c>
      <c r="M332" s="20" t="str">
        <f t="shared" si="42"/>
        <v/>
      </c>
      <c r="O332" s="20">
        <f t="shared" si="43"/>
        <v>0</v>
      </c>
      <c r="P332" s="20">
        <f t="shared" si="44"/>
        <v>0</v>
      </c>
      <c r="Q332" s="20" t="str">
        <f t="shared" si="45"/>
        <v/>
      </c>
      <c r="R332" s="20">
        <f t="shared" si="46"/>
        <v>0</v>
      </c>
      <c r="Z332" s="20">
        <f>'BOCES SELECT'!E325</f>
        <v>1045544</v>
      </c>
      <c r="AA332" s="20" t="e">
        <f ca="1">'BOCES SELECT'!CH325</f>
        <v>#N/A</v>
      </c>
      <c r="AC332" s="552"/>
    </row>
    <row r="333" spans="1:29" ht="12" customHeight="1" x14ac:dyDescent="0.2">
      <c r="A333" s="22"/>
      <c r="B333" s="552"/>
      <c r="C333" s="36"/>
      <c r="D333" s="25"/>
      <c r="J333" s="522" t="str">
        <f t="shared" si="47"/>
        <v/>
      </c>
      <c r="K333" s="20">
        <f t="shared" si="48"/>
        <v>0</v>
      </c>
      <c r="L333" s="20" t="str">
        <f t="shared" si="41"/>
        <v/>
      </c>
      <c r="M333" s="20" t="str">
        <f t="shared" si="42"/>
        <v/>
      </c>
      <c r="O333" s="20">
        <f t="shared" si="43"/>
        <v>0</v>
      </c>
      <c r="P333" s="20">
        <f t="shared" si="44"/>
        <v>0</v>
      </c>
      <c r="Q333" s="20" t="str">
        <f t="shared" si="45"/>
        <v/>
      </c>
      <c r="R333" s="20">
        <f t="shared" si="46"/>
        <v>0</v>
      </c>
      <c r="Z333" s="20">
        <f>'BOCES SELECT'!E326</f>
        <v>1045543</v>
      </c>
      <c r="AA333" s="20" t="e">
        <f ca="1">'BOCES SELECT'!CH326</f>
        <v>#N/A</v>
      </c>
      <c r="AC333" s="552"/>
    </row>
    <row r="334" spans="1:29" ht="12" customHeight="1" x14ac:dyDescent="0.2">
      <c r="A334" s="22"/>
      <c r="B334" s="552"/>
      <c r="C334" s="36"/>
      <c r="D334" s="25"/>
      <c r="J334" s="522" t="str">
        <f t="shared" si="47"/>
        <v/>
      </c>
      <c r="K334" s="20">
        <f t="shared" si="48"/>
        <v>0</v>
      </c>
      <c r="L334" s="20" t="str">
        <f t="shared" si="41"/>
        <v/>
      </c>
      <c r="M334" s="20" t="str">
        <f t="shared" si="42"/>
        <v/>
      </c>
      <c r="O334" s="20">
        <f t="shared" si="43"/>
        <v>0</v>
      </c>
      <c r="P334" s="20">
        <f t="shared" si="44"/>
        <v>0</v>
      </c>
      <c r="Q334" s="20" t="str">
        <f t="shared" si="45"/>
        <v/>
      </c>
      <c r="R334" s="20">
        <f t="shared" si="46"/>
        <v>0</v>
      </c>
      <c r="Z334" s="20">
        <f>'BOCES SELECT'!E327</f>
        <v>1045542</v>
      </c>
      <c r="AA334" s="20" t="e">
        <f ca="1">'BOCES SELECT'!CH327</f>
        <v>#N/A</v>
      </c>
      <c r="AC334" s="552"/>
    </row>
    <row r="335" spans="1:29" ht="12" customHeight="1" x14ac:dyDescent="0.2">
      <c r="A335" s="22"/>
      <c r="B335" s="552"/>
      <c r="C335" s="36"/>
      <c r="D335" s="25"/>
      <c r="J335" s="522" t="str">
        <f t="shared" si="47"/>
        <v/>
      </c>
      <c r="K335" s="20">
        <f t="shared" si="48"/>
        <v>0</v>
      </c>
      <c r="L335" s="20" t="str">
        <f t="shared" si="41"/>
        <v/>
      </c>
      <c r="M335" s="20" t="str">
        <f t="shared" si="42"/>
        <v/>
      </c>
      <c r="O335" s="20">
        <f t="shared" si="43"/>
        <v>0</v>
      </c>
      <c r="P335" s="20">
        <f t="shared" si="44"/>
        <v>0</v>
      </c>
      <c r="Q335" s="20" t="str">
        <f t="shared" si="45"/>
        <v/>
      </c>
      <c r="R335" s="20">
        <f t="shared" si="46"/>
        <v>0</v>
      </c>
      <c r="Z335" s="20">
        <f>'BOCES SELECT'!E328</f>
        <v>1045541</v>
      </c>
      <c r="AA335" s="20" t="e">
        <f ca="1">'BOCES SELECT'!CH328</f>
        <v>#N/A</v>
      </c>
      <c r="AC335" s="552"/>
    </row>
    <row r="336" spans="1:29" ht="12" customHeight="1" x14ac:dyDescent="0.2">
      <c r="A336" s="22"/>
      <c r="B336" s="552"/>
      <c r="C336" s="36"/>
      <c r="D336" s="25"/>
      <c r="J336" s="522" t="str">
        <f t="shared" si="47"/>
        <v/>
      </c>
      <c r="K336" s="20">
        <f t="shared" si="48"/>
        <v>0</v>
      </c>
      <c r="L336" s="20" t="str">
        <f t="shared" si="41"/>
        <v/>
      </c>
      <c r="M336" s="20" t="str">
        <f t="shared" si="42"/>
        <v/>
      </c>
      <c r="O336" s="20">
        <f t="shared" si="43"/>
        <v>0</v>
      </c>
      <c r="P336" s="20">
        <f t="shared" si="44"/>
        <v>0</v>
      </c>
      <c r="Q336" s="20" t="str">
        <f t="shared" si="45"/>
        <v/>
      </c>
      <c r="R336" s="20">
        <f t="shared" si="46"/>
        <v>0</v>
      </c>
      <c r="Z336" s="20">
        <f>'BOCES SELECT'!E329</f>
        <v>1045540</v>
      </c>
      <c r="AA336" s="20" t="e">
        <f ca="1">'BOCES SELECT'!CH329</f>
        <v>#N/A</v>
      </c>
      <c r="AC336" s="552"/>
    </row>
    <row r="337" spans="1:29" ht="12" customHeight="1" x14ac:dyDescent="0.2">
      <c r="A337" s="22"/>
      <c r="B337" s="552"/>
      <c r="C337" s="36"/>
      <c r="D337" s="25"/>
      <c r="J337" s="522" t="str">
        <f t="shared" si="47"/>
        <v/>
      </c>
      <c r="K337" s="20">
        <f t="shared" si="48"/>
        <v>0</v>
      </c>
      <c r="L337" s="20" t="str">
        <f t="shared" si="41"/>
        <v/>
      </c>
      <c r="M337" s="20" t="str">
        <f t="shared" si="42"/>
        <v/>
      </c>
      <c r="O337" s="20">
        <f t="shared" si="43"/>
        <v>0</v>
      </c>
      <c r="P337" s="20">
        <f t="shared" si="44"/>
        <v>0</v>
      </c>
      <c r="Q337" s="20" t="str">
        <f t="shared" si="45"/>
        <v/>
      </c>
      <c r="R337" s="20">
        <f t="shared" si="46"/>
        <v>0</v>
      </c>
      <c r="Z337" s="20">
        <f>'BOCES SELECT'!E330</f>
        <v>1045539</v>
      </c>
      <c r="AA337" s="20" t="e">
        <f ca="1">'BOCES SELECT'!CH330</f>
        <v>#N/A</v>
      </c>
      <c r="AC337" s="552"/>
    </row>
    <row r="338" spans="1:29" ht="12" customHeight="1" x14ac:dyDescent="0.2">
      <c r="A338" s="22"/>
      <c r="B338" s="552"/>
      <c r="C338" s="36"/>
      <c r="D338" s="25"/>
      <c r="J338" s="522" t="str">
        <f t="shared" si="47"/>
        <v/>
      </c>
      <c r="K338" s="20">
        <f t="shared" si="48"/>
        <v>0</v>
      </c>
      <c r="L338" s="20" t="str">
        <f t="shared" si="41"/>
        <v/>
      </c>
      <c r="M338" s="20" t="str">
        <f t="shared" si="42"/>
        <v/>
      </c>
      <c r="O338" s="20">
        <f t="shared" si="43"/>
        <v>0</v>
      </c>
      <c r="P338" s="20">
        <f t="shared" si="44"/>
        <v>0</v>
      </c>
      <c r="Q338" s="20" t="str">
        <f t="shared" si="45"/>
        <v/>
      </c>
      <c r="R338" s="20">
        <f t="shared" si="46"/>
        <v>0</v>
      </c>
      <c r="Z338" s="20">
        <f>'BOCES SELECT'!E331</f>
        <v>1045538</v>
      </c>
      <c r="AA338" s="20" t="e">
        <f ca="1">'BOCES SELECT'!CH331</f>
        <v>#N/A</v>
      </c>
      <c r="AC338" s="552"/>
    </row>
    <row r="339" spans="1:29" ht="12" customHeight="1" x14ac:dyDescent="0.2">
      <c r="A339" s="22"/>
      <c r="B339" s="552"/>
      <c r="C339" s="36"/>
      <c r="D339" s="25"/>
      <c r="J339" s="522" t="str">
        <f t="shared" si="47"/>
        <v/>
      </c>
      <c r="K339" s="20">
        <f t="shared" si="48"/>
        <v>0</v>
      </c>
      <c r="L339" s="20" t="str">
        <f t="shared" si="41"/>
        <v/>
      </c>
      <c r="M339" s="20" t="str">
        <f t="shared" si="42"/>
        <v/>
      </c>
      <c r="O339" s="20">
        <f t="shared" si="43"/>
        <v>0</v>
      </c>
      <c r="P339" s="20">
        <f t="shared" si="44"/>
        <v>0</v>
      </c>
      <c r="Q339" s="20" t="str">
        <f t="shared" si="45"/>
        <v/>
      </c>
      <c r="R339" s="20">
        <f t="shared" si="46"/>
        <v>0</v>
      </c>
      <c r="Z339" s="20">
        <f>'BOCES SELECT'!E332</f>
        <v>1045537</v>
      </c>
      <c r="AA339" s="20" t="e">
        <f ca="1">'BOCES SELECT'!CH332</f>
        <v>#N/A</v>
      </c>
      <c r="AC339" s="552"/>
    </row>
    <row r="340" spans="1:29" ht="12" customHeight="1" x14ac:dyDescent="0.2">
      <c r="A340" s="22"/>
      <c r="B340" s="552"/>
      <c r="C340" s="36"/>
      <c r="D340" s="25"/>
      <c r="J340" s="522" t="str">
        <f t="shared" si="47"/>
        <v/>
      </c>
      <c r="K340" s="20">
        <f t="shared" si="48"/>
        <v>0</v>
      </c>
      <c r="L340" s="20" t="str">
        <f t="shared" si="41"/>
        <v/>
      </c>
      <c r="M340" s="20" t="str">
        <f t="shared" si="42"/>
        <v/>
      </c>
      <c r="O340" s="20">
        <f t="shared" si="43"/>
        <v>0</v>
      </c>
      <c r="P340" s="20">
        <f t="shared" si="44"/>
        <v>0</v>
      </c>
      <c r="Q340" s="20" t="str">
        <f t="shared" si="45"/>
        <v/>
      </c>
      <c r="R340" s="20">
        <f t="shared" si="46"/>
        <v>0</v>
      </c>
      <c r="Z340" s="20">
        <f>'BOCES SELECT'!E333</f>
        <v>1045536</v>
      </c>
      <c r="AA340" s="20" t="e">
        <f ca="1">'BOCES SELECT'!CH333</f>
        <v>#N/A</v>
      </c>
      <c r="AC340" s="552"/>
    </row>
    <row r="341" spans="1:29" ht="12" customHeight="1" x14ac:dyDescent="0.2">
      <c r="A341" s="22"/>
      <c r="B341" s="552"/>
      <c r="C341" s="36"/>
      <c r="D341" s="25"/>
      <c r="J341" s="522" t="str">
        <f t="shared" si="47"/>
        <v/>
      </c>
      <c r="K341" s="20">
        <f t="shared" si="48"/>
        <v>0</v>
      </c>
      <c r="L341" s="20" t="str">
        <f t="shared" si="41"/>
        <v/>
      </c>
      <c r="M341" s="20" t="str">
        <f t="shared" si="42"/>
        <v/>
      </c>
      <c r="O341" s="20">
        <f t="shared" si="43"/>
        <v>0</v>
      </c>
      <c r="P341" s="20">
        <f t="shared" si="44"/>
        <v>0</v>
      </c>
      <c r="Q341" s="20" t="str">
        <f t="shared" si="45"/>
        <v/>
      </c>
      <c r="R341" s="20">
        <f t="shared" si="46"/>
        <v>0</v>
      </c>
      <c r="Z341" s="20">
        <f>'BOCES SELECT'!E334</f>
        <v>1045535</v>
      </c>
      <c r="AA341" s="20" t="e">
        <f ca="1">'BOCES SELECT'!CH334</f>
        <v>#N/A</v>
      </c>
      <c r="AC341" s="552"/>
    </row>
    <row r="342" spans="1:29" ht="12" customHeight="1" x14ac:dyDescent="0.2">
      <c r="A342" s="22"/>
      <c r="B342" s="552"/>
      <c r="C342" s="36"/>
      <c r="D342" s="25"/>
      <c r="J342" s="522" t="str">
        <f t="shared" si="47"/>
        <v/>
      </c>
      <c r="K342" s="20">
        <f t="shared" si="48"/>
        <v>0</v>
      </c>
      <c r="L342" s="20" t="str">
        <f t="shared" si="41"/>
        <v/>
      </c>
      <c r="M342" s="20" t="str">
        <f t="shared" si="42"/>
        <v/>
      </c>
      <c r="O342" s="20">
        <f t="shared" si="43"/>
        <v>0</v>
      </c>
      <c r="P342" s="20">
        <f t="shared" si="44"/>
        <v>0</v>
      </c>
      <c r="Q342" s="20" t="str">
        <f t="shared" si="45"/>
        <v/>
      </c>
      <c r="R342" s="20">
        <f t="shared" si="46"/>
        <v>0</v>
      </c>
      <c r="Z342" s="20">
        <f>'BOCES SELECT'!E335</f>
        <v>1045534</v>
      </c>
      <c r="AA342" s="20" t="e">
        <f ca="1">'BOCES SELECT'!CH335</f>
        <v>#N/A</v>
      </c>
      <c r="AC342" s="552"/>
    </row>
    <row r="343" spans="1:29" ht="12" customHeight="1" x14ac:dyDescent="0.2">
      <c r="A343" s="22"/>
      <c r="B343" s="552"/>
      <c r="C343" s="36"/>
      <c r="D343" s="25"/>
      <c r="J343" s="522" t="str">
        <f t="shared" si="47"/>
        <v/>
      </c>
      <c r="K343" s="20">
        <f t="shared" si="48"/>
        <v>0</v>
      </c>
      <c r="L343" s="20" t="str">
        <f t="shared" si="41"/>
        <v/>
      </c>
      <c r="M343" s="20" t="str">
        <f t="shared" si="42"/>
        <v/>
      </c>
      <c r="O343" s="20">
        <f t="shared" si="43"/>
        <v>0</v>
      </c>
      <c r="P343" s="20">
        <f t="shared" si="44"/>
        <v>0</v>
      </c>
      <c r="Q343" s="20" t="str">
        <f t="shared" si="45"/>
        <v/>
      </c>
      <c r="R343" s="20">
        <f t="shared" si="46"/>
        <v>0</v>
      </c>
      <c r="Z343" s="20">
        <f>'BOCES SELECT'!E336</f>
        <v>1045533</v>
      </c>
      <c r="AA343" s="20" t="e">
        <f ca="1">'BOCES SELECT'!CH336</f>
        <v>#N/A</v>
      </c>
      <c r="AC343" s="552"/>
    </row>
    <row r="344" spans="1:29" ht="12" customHeight="1" x14ac:dyDescent="0.2">
      <c r="A344" s="22"/>
      <c r="B344" s="552"/>
      <c r="C344" s="36"/>
      <c r="D344" s="25"/>
      <c r="J344" s="522" t="str">
        <f t="shared" si="47"/>
        <v/>
      </c>
      <c r="K344" s="20">
        <f t="shared" si="48"/>
        <v>0</v>
      </c>
      <c r="L344" s="20" t="str">
        <f t="shared" si="41"/>
        <v/>
      </c>
      <c r="M344" s="20" t="str">
        <f t="shared" si="42"/>
        <v/>
      </c>
      <c r="O344" s="20">
        <f t="shared" si="43"/>
        <v>0</v>
      </c>
      <c r="P344" s="20">
        <f t="shared" si="44"/>
        <v>0</v>
      </c>
      <c r="Q344" s="20" t="str">
        <f t="shared" si="45"/>
        <v/>
      </c>
      <c r="R344" s="20">
        <f t="shared" si="46"/>
        <v>0</v>
      </c>
      <c r="Z344" s="20">
        <f>'BOCES SELECT'!E337</f>
        <v>1045532</v>
      </c>
      <c r="AA344" s="20" t="e">
        <f ca="1">'BOCES SELECT'!CH337</f>
        <v>#N/A</v>
      </c>
      <c r="AC344" s="552"/>
    </row>
    <row r="345" spans="1:29" ht="12" customHeight="1" x14ac:dyDescent="0.2">
      <c r="A345" s="22"/>
      <c r="B345" s="552"/>
      <c r="C345" s="36"/>
      <c r="D345" s="25"/>
      <c r="J345" s="522" t="str">
        <f t="shared" si="47"/>
        <v/>
      </c>
      <c r="K345" s="20">
        <f t="shared" si="48"/>
        <v>0</v>
      </c>
      <c r="L345" s="20" t="str">
        <f t="shared" si="41"/>
        <v/>
      </c>
      <c r="M345" s="20" t="str">
        <f t="shared" si="42"/>
        <v/>
      </c>
      <c r="O345" s="20">
        <f t="shared" si="43"/>
        <v>0</v>
      </c>
      <c r="P345" s="20">
        <f t="shared" si="44"/>
        <v>0</v>
      </c>
      <c r="Q345" s="20" t="str">
        <f t="shared" si="45"/>
        <v/>
      </c>
      <c r="R345" s="20">
        <f t="shared" si="46"/>
        <v>0</v>
      </c>
      <c r="Z345" s="20">
        <f>'BOCES SELECT'!E338</f>
        <v>1045531</v>
      </c>
      <c r="AA345" s="20" t="e">
        <f ca="1">'BOCES SELECT'!CH338</f>
        <v>#N/A</v>
      </c>
      <c r="AC345" s="552"/>
    </row>
    <row r="346" spans="1:29" ht="12" customHeight="1" x14ac:dyDescent="0.2">
      <c r="A346" s="22"/>
      <c r="B346" s="552"/>
      <c r="C346" s="36"/>
      <c r="D346" s="25"/>
      <c r="J346" s="522" t="str">
        <f t="shared" si="47"/>
        <v/>
      </c>
      <c r="K346" s="20">
        <f t="shared" si="48"/>
        <v>0</v>
      </c>
      <c r="L346" s="20" t="str">
        <f t="shared" si="41"/>
        <v/>
      </c>
      <c r="M346" s="20" t="str">
        <f t="shared" si="42"/>
        <v/>
      </c>
      <c r="O346" s="20">
        <f t="shared" si="43"/>
        <v>0</v>
      </c>
      <c r="P346" s="20">
        <f t="shared" si="44"/>
        <v>0</v>
      </c>
      <c r="Q346" s="20" t="str">
        <f t="shared" si="45"/>
        <v/>
      </c>
      <c r="R346" s="20">
        <f t="shared" si="46"/>
        <v>0</v>
      </c>
      <c r="Z346" s="20">
        <f>'BOCES SELECT'!E339</f>
        <v>1045530</v>
      </c>
      <c r="AA346" s="20" t="e">
        <f ca="1">'BOCES SELECT'!CH339</f>
        <v>#N/A</v>
      </c>
      <c r="AC346" s="552"/>
    </row>
    <row r="347" spans="1:29" ht="12" customHeight="1" x14ac:dyDescent="0.2">
      <c r="A347" s="22"/>
      <c r="B347" s="552"/>
      <c r="C347" s="36"/>
      <c r="D347" s="25"/>
      <c r="J347" s="522" t="str">
        <f t="shared" si="47"/>
        <v/>
      </c>
      <c r="K347" s="20">
        <f t="shared" si="48"/>
        <v>0</v>
      </c>
      <c r="L347" s="20" t="str">
        <f t="shared" si="41"/>
        <v/>
      </c>
      <c r="M347" s="20" t="str">
        <f t="shared" si="42"/>
        <v/>
      </c>
      <c r="O347" s="20">
        <f t="shared" si="43"/>
        <v>0</v>
      </c>
      <c r="P347" s="20">
        <f t="shared" si="44"/>
        <v>0</v>
      </c>
      <c r="Q347" s="20" t="str">
        <f t="shared" si="45"/>
        <v/>
      </c>
      <c r="R347" s="20">
        <f t="shared" si="46"/>
        <v>0</v>
      </c>
      <c r="Z347" s="20">
        <f>'BOCES SELECT'!E340</f>
        <v>1045529</v>
      </c>
      <c r="AA347" s="20" t="e">
        <f ca="1">'BOCES SELECT'!CH340</f>
        <v>#N/A</v>
      </c>
      <c r="AC347" s="552"/>
    </row>
    <row r="348" spans="1:29" ht="12" customHeight="1" x14ac:dyDescent="0.2">
      <c r="A348" s="22"/>
      <c r="B348" s="552"/>
      <c r="C348" s="36"/>
      <c r="D348" s="25"/>
      <c r="J348" s="522" t="str">
        <f t="shared" si="47"/>
        <v/>
      </c>
      <c r="K348" s="20">
        <f t="shared" si="48"/>
        <v>0</v>
      </c>
      <c r="L348" s="20" t="str">
        <f t="shared" si="41"/>
        <v/>
      </c>
      <c r="M348" s="20" t="str">
        <f t="shared" si="42"/>
        <v/>
      </c>
      <c r="O348" s="20">
        <f t="shared" si="43"/>
        <v>0</v>
      </c>
      <c r="P348" s="20">
        <f t="shared" si="44"/>
        <v>0</v>
      </c>
      <c r="Q348" s="20" t="str">
        <f t="shared" si="45"/>
        <v/>
      </c>
      <c r="R348" s="20">
        <f t="shared" si="46"/>
        <v>0</v>
      </c>
      <c r="Z348" s="20">
        <f>'BOCES SELECT'!E341</f>
        <v>1045528</v>
      </c>
      <c r="AA348" s="20" t="e">
        <f ca="1">'BOCES SELECT'!CH341</f>
        <v>#N/A</v>
      </c>
      <c r="AC348" s="552"/>
    </row>
    <row r="349" spans="1:29" ht="12" customHeight="1" x14ac:dyDescent="0.2">
      <c r="A349" s="22"/>
      <c r="B349" s="552"/>
      <c r="C349" s="36"/>
      <c r="D349" s="25"/>
      <c r="J349" s="522" t="str">
        <f t="shared" si="47"/>
        <v/>
      </c>
      <c r="K349" s="20">
        <f t="shared" si="48"/>
        <v>0</v>
      </c>
      <c r="L349" s="20" t="str">
        <f t="shared" si="41"/>
        <v/>
      </c>
      <c r="M349" s="20" t="str">
        <f t="shared" si="42"/>
        <v/>
      </c>
      <c r="O349" s="20">
        <f t="shared" si="43"/>
        <v>0</v>
      </c>
      <c r="P349" s="20">
        <f t="shared" si="44"/>
        <v>0</v>
      </c>
      <c r="Q349" s="20" t="str">
        <f t="shared" si="45"/>
        <v/>
      </c>
      <c r="R349" s="20">
        <f t="shared" si="46"/>
        <v>0</v>
      </c>
      <c r="Z349" s="20">
        <f>'BOCES SELECT'!E342</f>
        <v>1045527</v>
      </c>
      <c r="AA349" s="20" t="e">
        <f ca="1">'BOCES SELECT'!CH342</f>
        <v>#N/A</v>
      </c>
      <c r="AC349" s="552"/>
    </row>
    <row r="350" spans="1:29" ht="12" customHeight="1" x14ac:dyDescent="0.2">
      <c r="A350" s="22"/>
      <c r="B350" s="552"/>
      <c r="C350" s="36"/>
      <c r="D350" s="25"/>
      <c r="J350" s="522" t="str">
        <f t="shared" si="47"/>
        <v/>
      </c>
      <c r="K350" s="20">
        <f t="shared" si="48"/>
        <v>0</v>
      </c>
      <c r="L350" s="20" t="str">
        <f t="shared" si="41"/>
        <v/>
      </c>
      <c r="M350" s="20" t="str">
        <f t="shared" si="42"/>
        <v/>
      </c>
      <c r="O350" s="20">
        <f t="shared" si="43"/>
        <v>0</v>
      </c>
      <c r="P350" s="20">
        <f t="shared" si="44"/>
        <v>0</v>
      </c>
      <c r="Q350" s="20" t="str">
        <f t="shared" si="45"/>
        <v/>
      </c>
      <c r="R350" s="20">
        <f t="shared" si="46"/>
        <v>0</v>
      </c>
      <c r="Z350" s="20">
        <f>'BOCES SELECT'!E343</f>
        <v>1045526</v>
      </c>
      <c r="AA350" s="20" t="e">
        <f ca="1">'BOCES SELECT'!CH343</f>
        <v>#N/A</v>
      </c>
      <c r="AC350" s="552"/>
    </row>
    <row r="351" spans="1:29" ht="12" customHeight="1" x14ac:dyDescent="0.2">
      <c r="A351" s="22"/>
      <c r="B351" s="552"/>
      <c r="C351" s="36"/>
      <c r="D351" s="25"/>
      <c r="J351" s="522" t="str">
        <f t="shared" si="47"/>
        <v/>
      </c>
      <c r="K351" s="20">
        <f t="shared" si="48"/>
        <v>0</v>
      </c>
      <c r="L351" s="20" t="str">
        <f t="shared" si="41"/>
        <v/>
      </c>
      <c r="M351" s="20" t="str">
        <f t="shared" si="42"/>
        <v/>
      </c>
      <c r="O351" s="20">
        <f t="shared" si="43"/>
        <v>0</v>
      </c>
      <c r="P351" s="20">
        <f t="shared" si="44"/>
        <v>0</v>
      </c>
      <c r="Q351" s="20" t="str">
        <f t="shared" si="45"/>
        <v/>
      </c>
      <c r="R351" s="20">
        <f t="shared" si="46"/>
        <v>0</v>
      </c>
      <c r="Z351" s="20">
        <f>'BOCES SELECT'!E344</f>
        <v>1045525</v>
      </c>
      <c r="AA351" s="20" t="e">
        <f ca="1">'BOCES SELECT'!CH344</f>
        <v>#N/A</v>
      </c>
      <c r="AC351" s="552"/>
    </row>
    <row r="352" spans="1:29" ht="12" customHeight="1" x14ac:dyDescent="0.2">
      <c r="A352" s="22"/>
      <c r="B352" s="552"/>
      <c r="C352" s="36"/>
      <c r="D352" s="25"/>
      <c r="J352" s="522" t="str">
        <f t="shared" si="47"/>
        <v/>
      </c>
      <c r="K352" s="20">
        <f t="shared" si="48"/>
        <v>0</v>
      </c>
      <c r="L352" s="20" t="str">
        <f t="shared" si="41"/>
        <v/>
      </c>
      <c r="M352" s="20" t="str">
        <f t="shared" si="42"/>
        <v/>
      </c>
      <c r="O352" s="20">
        <f t="shared" si="43"/>
        <v>0</v>
      </c>
      <c r="P352" s="20">
        <f t="shared" si="44"/>
        <v>0</v>
      </c>
      <c r="Q352" s="20" t="str">
        <f t="shared" si="45"/>
        <v/>
      </c>
      <c r="R352" s="20">
        <f t="shared" si="46"/>
        <v>0</v>
      </c>
      <c r="Z352" s="20">
        <f>'BOCES SELECT'!E345</f>
        <v>1045524</v>
      </c>
      <c r="AA352" s="20" t="e">
        <f ca="1">'BOCES SELECT'!CH345</f>
        <v>#N/A</v>
      </c>
      <c r="AC352" s="552"/>
    </row>
    <row r="353" spans="1:29" ht="12" customHeight="1" x14ac:dyDescent="0.2">
      <c r="A353" s="22"/>
      <c r="B353" s="552"/>
      <c r="C353" s="36"/>
      <c r="D353" s="25"/>
      <c r="J353" s="522" t="str">
        <f t="shared" si="47"/>
        <v/>
      </c>
      <c r="K353" s="20">
        <f t="shared" si="48"/>
        <v>0</v>
      </c>
      <c r="L353" s="20" t="str">
        <f t="shared" si="41"/>
        <v/>
      </c>
      <c r="M353" s="20" t="str">
        <f t="shared" si="42"/>
        <v/>
      </c>
      <c r="O353" s="20">
        <f t="shared" si="43"/>
        <v>0</v>
      </c>
      <c r="P353" s="20">
        <f t="shared" si="44"/>
        <v>0</v>
      </c>
      <c r="Q353" s="20" t="str">
        <f t="shared" si="45"/>
        <v/>
      </c>
      <c r="R353" s="20">
        <f t="shared" si="46"/>
        <v>0</v>
      </c>
      <c r="Z353" s="20">
        <f>'BOCES SELECT'!E346</f>
        <v>1045523</v>
      </c>
      <c r="AA353" s="20" t="e">
        <f ca="1">'BOCES SELECT'!CH346</f>
        <v>#N/A</v>
      </c>
      <c r="AC353" s="552"/>
    </row>
    <row r="354" spans="1:29" ht="12" customHeight="1" x14ac:dyDescent="0.2">
      <c r="A354" s="22"/>
      <c r="B354" s="552"/>
      <c r="C354" s="36"/>
      <c r="D354" s="25"/>
      <c r="J354" s="522" t="str">
        <f t="shared" si="47"/>
        <v/>
      </c>
      <c r="K354" s="20">
        <f t="shared" si="48"/>
        <v>0</v>
      </c>
      <c r="L354" s="20" t="str">
        <f t="shared" si="41"/>
        <v/>
      </c>
      <c r="M354" s="20" t="str">
        <f t="shared" si="42"/>
        <v/>
      </c>
      <c r="O354" s="20">
        <f t="shared" si="43"/>
        <v>0</v>
      </c>
      <c r="P354" s="20">
        <f t="shared" si="44"/>
        <v>0</v>
      </c>
      <c r="Q354" s="20" t="str">
        <f t="shared" si="45"/>
        <v/>
      </c>
      <c r="R354" s="20">
        <f t="shared" si="46"/>
        <v>0</v>
      </c>
      <c r="Z354" s="20">
        <f>'BOCES SELECT'!E347</f>
        <v>1045522</v>
      </c>
      <c r="AA354" s="20" t="e">
        <f ca="1">'BOCES SELECT'!CH347</f>
        <v>#N/A</v>
      </c>
      <c r="AC354" s="552"/>
    </row>
    <row r="355" spans="1:29" ht="12" customHeight="1" x14ac:dyDescent="0.2">
      <c r="A355" s="22"/>
      <c r="B355" s="552"/>
      <c r="C355" s="36"/>
      <c r="D355" s="25"/>
      <c r="J355" s="522" t="str">
        <f t="shared" si="47"/>
        <v/>
      </c>
      <c r="K355" s="20">
        <f t="shared" si="48"/>
        <v>0</v>
      </c>
      <c r="L355" s="20" t="str">
        <f t="shared" si="41"/>
        <v/>
      </c>
      <c r="M355" s="20" t="str">
        <f t="shared" si="42"/>
        <v/>
      </c>
      <c r="O355" s="20">
        <f t="shared" si="43"/>
        <v>0</v>
      </c>
      <c r="P355" s="20">
        <f t="shared" si="44"/>
        <v>0</v>
      </c>
      <c r="Q355" s="20" t="str">
        <f t="shared" si="45"/>
        <v/>
      </c>
      <c r="R355" s="20">
        <f t="shared" si="46"/>
        <v>0</v>
      </c>
      <c r="Z355" s="20">
        <f>'BOCES SELECT'!E348</f>
        <v>1045521</v>
      </c>
      <c r="AA355" s="20" t="e">
        <f ca="1">'BOCES SELECT'!CH348</f>
        <v>#N/A</v>
      </c>
      <c r="AC355" s="552"/>
    </row>
    <row r="356" spans="1:29" ht="12" customHeight="1" x14ac:dyDescent="0.2">
      <c r="A356" s="22"/>
      <c r="B356" s="552"/>
      <c r="C356" s="36"/>
      <c r="D356" s="25"/>
      <c r="J356" s="522" t="str">
        <f t="shared" si="47"/>
        <v/>
      </c>
      <c r="K356" s="20">
        <f t="shared" si="48"/>
        <v>0</v>
      </c>
      <c r="L356" s="20" t="str">
        <f t="shared" si="41"/>
        <v/>
      </c>
      <c r="M356" s="20" t="str">
        <f t="shared" si="42"/>
        <v/>
      </c>
      <c r="O356" s="20">
        <f t="shared" si="43"/>
        <v>0</v>
      </c>
      <c r="P356" s="20">
        <f t="shared" si="44"/>
        <v>0</v>
      </c>
      <c r="Q356" s="20" t="str">
        <f t="shared" si="45"/>
        <v/>
      </c>
      <c r="R356" s="20">
        <f t="shared" si="46"/>
        <v>0</v>
      </c>
      <c r="Z356" s="20">
        <f>'BOCES SELECT'!E349</f>
        <v>1045520</v>
      </c>
      <c r="AA356" s="20" t="e">
        <f ca="1">'BOCES SELECT'!CH349</f>
        <v>#N/A</v>
      </c>
      <c r="AC356" s="552"/>
    </row>
    <row r="357" spans="1:29" ht="12" customHeight="1" x14ac:dyDescent="0.2">
      <c r="A357" s="22"/>
      <c r="B357" s="552"/>
      <c r="C357" s="36"/>
      <c r="D357" s="25"/>
      <c r="J357" s="522" t="str">
        <f t="shared" si="47"/>
        <v/>
      </c>
      <c r="K357" s="20">
        <f t="shared" si="48"/>
        <v>0</v>
      </c>
      <c r="L357" s="20" t="str">
        <f t="shared" si="41"/>
        <v/>
      </c>
      <c r="M357" s="20" t="str">
        <f t="shared" si="42"/>
        <v/>
      </c>
      <c r="O357" s="20">
        <f t="shared" si="43"/>
        <v>0</v>
      </c>
      <c r="P357" s="20">
        <f t="shared" si="44"/>
        <v>0</v>
      </c>
      <c r="Q357" s="20" t="str">
        <f t="shared" si="45"/>
        <v/>
      </c>
      <c r="R357" s="20">
        <f t="shared" si="46"/>
        <v>0</v>
      </c>
      <c r="Z357" s="20">
        <f>'BOCES SELECT'!E350</f>
        <v>1045519</v>
      </c>
      <c r="AA357" s="20" t="e">
        <f ca="1">'BOCES SELECT'!CH350</f>
        <v>#N/A</v>
      </c>
      <c r="AC357" s="552"/>
    </row>
    <row r="358" spans="1:29" ht="12" customHeight="1" x14ac:dyDescent="0.2">
      <c r="A358" s="22"/>
      <c r="B358" s="552"/>
      <c r="C358" s="36"/>
      <c r="D358" s="25"/>
      <c r="J358" s="522" t="str">
        <f t="shared" si="47"/>
        <v/>
      </c>
      <c r="K358" s="20">
        <f t="shared" si="48"/>
        <v>0</v>
      </c>
      <c r="L358" s="20" t="str">
        <f t="shared" si="41"/>
        <v/>
      </c>
      <c r="M358" s="20" t="str">
        <f t="shared" si="42"/>
        <v/>
      </c>
      <c r="O358" s="20">
        <f t="shared" si="43"/>
        <v>0</v>
      </c>
      <c r="P358" s="20">
        <f t="shared" si="44"/>
        <v>0</v>
      </c>
      <c r="Q358" s="20" t="str">
        <f t="shared" si="45"/>
        <v/>
      </c>
      <c r="R358" s="20">
        <f t="shared" si="46"/>
        <v>0</v>
      </c>
      <c r="Z358" s="20">
        <f>'BOCES SELECT'!E351</f>
        <v>1045518</v>
      </c>
      <c r="AA358" s="20" t="e">
        <f ca="1">'BOCES SELECT'!CH351</f>
        <v>#N/A</v>
      </c>
      <c r="AC358" s="552"/>
    </row>
    <row r="359" spans="1:29" ht="12" customHeight="1" x14ac:dyDescent="0.2">
      <c r="A359" s="22"/>
      <c r="B359" s="552"/>
      <c r="C359" s="36"/>
      <c r="D359" s="25"/>
      <c r="J359" s="522" t="str">
        <f t="shared" si="47"/>
        <v/>
      </c>
      <c r="K359" s="20">
        <f t="shared" si="48"/>
        <v>0</v>
      </c>
      <c r="L359" s="20" t="str">
        <f t="shared" si="41"/>
        <v/>
      </c>
      <c r="M359" s="20" t="str">
        <f t="shared" si="42"/>
        <v/>
      </c>
      <c r="O359" s="20">
        <f t="shared" si="43"/>
        <v>0</v>
      </c>
      <c r="P359" s="20">
        <f t="shared" si="44"/>
        <v>0</v>
      </c>
      <c r="Q359" s="20" t="str">
        <f t="shared" si="45"/>
        <v/>
      </c>
      <c r="R359" s="20">
        <f t="shared" si="46"/>
        <v>0</v>
      </c>
      <c r="Z359" s="20">
        <f>'BOCES SELECT'!E352</f>
        <v>1045517</v>
      </c>
      <c r="AA359" s="20" t="e">
        <f ca="1">'BOCES SELECT'!CH352</f>
        <v>#N/A</v>
      </c>
      <c r="AC359" s="552"/>
    </row>
    <row r="360" spans="1:29" ht="12" customHeight="1" x14ac:dyDescent="0.2">
      <c r="A360" s="22"/>
      <c r="B360" s="552"/>
      <c r="C360" s="36"/>
      <c r="D360" s="25"/>
      <c r="J360" s="522" t="str">
        <f t="shared" si="47"/>
        <v/>
      </c>
      <c r="K360" s="20">
        <f t="shared" si="48"/>
        <v>0</v>
      </c>
      <c r="L360" s="20" t="str">
        <f t="shared" ref="L360:L423" si="49">LEFT(H360,11)</f>
        <v/>
      </c>
      <c r="M360" s="20" t="str">
        <f t="shared" ref="M360:M423" si="50">LEFT(E360,2)</f>
        <v/>
      </c>
      <c r="O360" s="20">
        <f t="shared" ref="O360:O423" si="51">K360</f>
        <v>0</v>
      </c>
      <c r="P360" s="20">
        <f t="shared" ref="P360:P423" si="52">LEN(L360)</f>
        <v>0</v>
      </c>
      <c r="Q360" s="20" t="str">
        <f t="shared" ref="Q360:Q423" si="53">IF(LEN(L360)=11,L360,IF(LEN(L360)=10,CONCATENATE(L360," "),IF(LEN(L360)=9,CONCATENATE(L360,"  "),IF(LEN(L360)=8,CONCATENATE(L360,"   "),""))))</f>
        <v/>
      </c>
      <c r="R360" s="20">
        <f t="shared" ref="R360:R423" si="54">LEN(Q360)</f>
        <v>0</v>
      </c>
      <c r="Z360" s="20">
        <f>'BOCES SELECT'!E353</f>
        <v>1045516</v>
      </c>
      <c r="AA360" s="20" t="e">
        <f ca="1">'BOCES SELECT'!CH353</f>
        <v>#N/A</v>
      </c>
      <c r="AC360" s="552"/>
    </row>
    <row r="361" spans="1:29" ht="12" customHeight="1" x14ac:dyDescent="0.2">
      <c r="A361" s="22"/>
      <c r="B361" s="552"/>
      <c r="C361" s="36"/>
      <c r="D361" s="25"/>
      <c r="J361" s="522" t="str">
        <f t="shared" si="47"/>
        <v/>
      </c>
      <c r="K361" s="20">
        <f t="shared" si="48"/>
        <v>0</v>
      </c>
      <c r="L361" s="20" t="str">
        <f t="shared" si="49"/>
        <v/>
      </c>
      <c r="M361" s="20" t="str">
        <f t="shared" si="50"/>
        <v/>
      </c>
      <c r="O361" s="20">
        <f t="shared" si="51"/>
        <v>0</v>
      </c>
      <c r="P361" s="20">
        <f t="shared" si="52"/>
        <v>0</v>
      </c>
      <c r="Q361" s="20" t="str">
        <f t="shared" si="53"/>
        <v/>
      </c>
      <c r="R361" s="20">
        <f t="shared" si="54"/>
        <v>0</v>
      </c>
      <c r="Z361" s="20">
        <f>'BOCES SELECT'!E354</f>
        <v>1045515</v>
      </c>
      <c r="AA361" s="20" t="e">
        <f ca="1">'BOCES SELECT'!CH354</f>
        <v>#N/A</v>
      </c>
      <c r="AC361" s="552"/>
    </row>
    <row r="362" spans="1:29" ht="12" customHeight="1" x14ac:dyDescent="0.2">
      <c r="A362" s="22"/>
      <c r="B362" s="552"/>
      <c r="C362" s="36"/>
      <c r="D362" s="25"/>
      <c r="J362" s="522" t="str">
        <f t="shared" si="47"/>
        <v/>
      </c>
      <c r="K362" s="20">
        <f t="shared" si="48"/>
        <v>0</v>
      </c>
      <c r="L362" s="20" t="str">
        <f t="shared" si="49"/>
        <v/>
      </c>
      <c r="M362" s="20" t="str">
        <f t="shared" si="50"/>
        <v/>
      </c>
      <c r="O362" s="20">
        <f t="shared" si="51"/>
        <v>0</v>
      </c>
      <c r="P362" s="20">
        <f t="shared" si="52"/>
        <v>0</v>
      </c>
      <c r="Q362" s="20" t="str">
        <f t="shared" si="53"/>
        <v/>
      </c>
      <c r="R362" s="20">
        <f t="shared" si="54"/>
        <v>0</v>
      </c>
      <c r="Z362" s="20">
        <f>'BOCES SELECT'!E355</f>
        <v>1045514</v>
      </c>
      <c r="AA362" s="20" t="e">
        <f ca="1">'BOCES SELECT'!CH355</f>
        <v>#N/A</v>
      </c>
      <c r="AC362" s="552"/>
    </row>
    <row r="363" spans="1:29" ht="12" customHeight="1" x14ac:dyDescent="0.2">
      <c r="A363" s="22"/>
      <c r="B363" s="552"/>
      <c r="C363" s="36"/>
      <c r="D363" s="25"/>
      <c r="J363" s="522" t="str">
        <f t="shared" si="47"/>
        <v/>
      </c>
      <c r="K363" s="20">
        <f t="shared" si="48"/>
        <v>0</v>
      </c>
      <c r="L363" s="20" t="str">
        <f t="shared" si="49"/>
        <v/>
      </c>
      <c r="M363" s="20" t="str">
        <f t="shared" si="50"/>
        <v/>
      </c>
      <c r="O363" s="20">
        <f t="shared" si="51"/>
        <v>0</v>
      </c>
      <c r="P363" s="20">
        <f t="shared" si="52"/>
        <v>0</v>
      </c>
      <c r="Q363" s="20" t="str">
        <f t="shared" si="53"/>
        <v/>
      </c>
      <c r="R363" s="20">
        <f t="shared" si="54"/>
        <v>0</v>
      </c>
      <c r="Z363" s="20">
        <f>'BOCES SELECT'!E356</f>
        <v>1045513</v>
      </c>
      <c r="AA363" s="20" t="e">
        <f ca="1">'BOCES SELECT'!CH356</f>
        <v>#N/A</v>
      </c>
      <c r="AC363" s="552"/>
    </row>
    <row r="364" spans="1:29" ht="12" customHeight="1" x14ac:dyDescent="0.2">
      <c r="A364" s="22"/>
      <c r="B364" s="552"/>
      <c r="C364" s="36"/>
      <c r="D364" s="25"/>
      <c r="J364" s="522" t="str">
        <f t="shared" si="47"/>
        <v/>
      </c>
      <c r="K364" s="20">
        <f t="shared" si="48"/>
        <v>0</v>
      </c>
      <c r="L364" s="20" t="str">
        <f t="shared" si="49"/>
        <v/>
      </c>
      <c r="M364" s="20" t="str">
        <f t="shared" si="50"/>
        <v/>
      </c>
      <c r="O364" s="20">
        <f t="shared" si="51"/>
        <v>0</v>
      </c>
      <c r="P364" s="20">
        <f t="shared" si="52"/>
        <v>0</v>
      </c>
      <c r="Q364" s="20" t="str">
        <f t="shared" si="53"/>
        <v/>
      </c>
      <c r="R364" s="20">
        <f t="shared" si="54"/>
        <v>0</v>
      </c>
      <c r="Z364" s="20">
        <f>'BOCES SELECT'!E357</f>
        <v>1045512</v>
      </c>
      <c r="AA364" s="20" t="e">
        <f ca="1">'BOCES SELECT'!CH357</f>
        <v>#N/A</v>
      </c>
      <c r="AC364" s="552"/>
    </row>
    <row r="365" spans="1:29" ht="12" customHeight="1" x14ac:dyDescent="0.2">
      <c r="A365" s="22"/>
      <c r="B365" s="552"/>
      <c r="C365" s="36"/>
      <c r="D365" s="25"/>
      <c r="J365" s="522" t="str">
        <f t="shared" si="47"/>
        <v/>
      </c>
      <c r="K365" s="20">
        <f t="shared" si="48"/>
        <v>0</v>
      </c>
      <c r="L365" s="20" t="str">
        <f t="shared" si="49"/>
        <v/>
      </c>
      <c r="M365" s="20" t="str">
        <f t="shared" si="50"/>
        <v/>
      </c>
      <c r="O365" s="20">
        <f t="shared" si="51"/>
        <v>0</v>
      </c>
      <c r="P365" s="20">
        <f t="shared" si="52"/>
        <v>0</v>
      </c>
      <c r="Q365" s="20" t="str">
        <f t="shared" si="53"/>
        <v/>
      </c>
      <c r="R365" s="20">
        <f t="shared" si="54"/>
        <v>0</v>
      </c>
      <c r="Z365" s="20">
        <f>'BOCES SELECT'!E358</f>
        <v>1045511</v>
      </c>
      <c r="AA365" s="20" t="e">
        <f ca="1">'BOCES SELECT'!CH358</f>
        <v>#N/A</v>
      </c>
      <c r="AC365" s="552"/>
    </row>
    <row r="366" spans="1:29" ht="12" customHeight="1" x14ac:dyDescent="0.2">
      <c r="A366" s="22"/>
      <c r="B366" s="552"/>
      <c r="C366" s="36"/>
      <c r="D366" s="25"/>
      <c r="J366" s="522" t="str">
        <f t="shared" si="47"/>
        <v/>
      </c>
      <c r="K366" s="20">
        <f t="shared" si="48"/>
        <v>0</v>
      </c>
      <c r="L366" s="20" t="str">
        <f t="shared" si="49"/>
        <v/>
      </c>
      <c r="M366" s="20" t="str">
        <f t="shared" si="50"/>
        <v/>
      </c>
      <c r="O366" s="20">
        <f t="shared" si="51"/>
        <v>0</v>
      </c>
      <c r="P366" s="20">
        <f t="shared" si="52"/>
        <v>0</v>
      </c>
      <c r="Q366" s="20" t="str">
        <f t="shared" si="53"/>
        <v/>
      </c>
      <c r="R366" s="20">
        <f t="shared" si="54"/>
        <v>0</v>
      </c>
      <c r="Z366" s="20">
        <f>'BOCES SELECT'!E359</f>
        <v>1045510</v>
      </c>
      <c r="AA366" s="20" t="e">
        <f ca="1">'BOCES SELECT'!CH359</f>
        <v>#N/A</v>
      </c>
      <c r="AC366" s="552"/>
    </row>
    <row r="367" spans="1:29" ht="12" customHeight="1" x14ac:dyDescent="0.2">
      <c r="A367" s="22"/>
      <c r="B367" s="552"/>
      <c r="C367" s="36"/>
      <c r="D367" s="25"/>
      <c r="J367" s="522" t="str">
        <f t="shared" si="47"/>
        <v/>
      </c>
      <c r="K367" s="20">
        <f t="shared" si="48"/>
        <v>0</v>
      </c>
      <c r="L367" s="20" t="str">
        <f t="shared" si="49"/>
        <v/>
      </c>
      <c r="M367" s="20" t="str">
        <f t="shared" si="50"/>
        <v/>
      </c>
      <c r="O367" s="20">
        <f t="shared" si="51"/>
        <v>0</v>
      </c>
      <c r="P367" s="20">
        <f t="shared" si="52"/>
        <v>0</v>
      </c>
      <c r="Q367" s="20" t="str">
        <f t="shared" si="53"/>
        <v/>
      </c>
      <c r="R367" s="20">
        <f t="shared" si="54"/>
        <v>0</v>
      </c>
      <c r="Z367" s="20">
        <f>'BOCES SELECT'!E360</f>
        <v>1045509</v>
      </c>
      <c r="AA367" s="20" t="e">
        <f ca="1">'BOCES SELECT'!CH360</f>
        <v>#N/A</v>
      </c>
      <c r="AC367" s="552"/>
    </row>
    <row r="368" spans="1:29" ht="12" customHeight="1" x14ac:dyDescent="0.2">
      <c r="A368" s="22"/>
      <c r="B368" s="552"/>
      <c r="C368" s="36"/>
      <c r="D368" s="25"/>
      <c r="J368" s="522" t="str">
        <f t="shared" si="47"/>
        <v/>
      </c>
      <c r="K368" s="20">
        <f t="shared" si="48"/>
        <v>0</v>
      </c>
      <c r="L368" s="20" t="str">
        <f t="shared" si="49"/>
        <v/>
      </c>
      <c r="M368" s="20" t="str">
        <f t="shared" si="50"/>
        <v/>
      </c>
      <c r="O368" s="20">
        <f t="shared" si="51"/>
        <v>0</v>
      </c>
      <c r="P368" s="20">
        <f t="shared" si="52"/>
        <v>0</v>
      </c>
      <c r="Q368" s="20" t="str">
        <f t="shared" si="53"/>
        <v/>
      </c>
      <c r="R368" s="20">
        <f t="shared" si="54"/>
        <v>0</v>
      </c>
      <c r="Z368" s="20">
        <f>'BOCES SELECT'!E361</f>
        <v>1045508</v>
      </c>
      <c r="AA368" s="20" t="e">
        <f ca="1">'BOCES SELECT'!CH361</f>
        <v>#N/A</v>
      </c>
      <c r="AC368" s="552"/>
    </row>
    <row r="369" spans="1:29" ht="12" customHeight="1" x14ac:dyDescent="0.2">
      <c r="A369" s="22"/>
      <c r="B369" s="552"/>
      <c r="C369" s="36"/>
      <c r="D369" s="25"/>
      <c r="J369" s="522" t="str">
        <f t="shared" si="47"/>
        <v/>
      </c>
      <c r="K369" s="20">
        <f t="shared" si="48"/>
        <v>0</v>
      </c>
      <c r="L369" s="20" t="str">
        <f t="shared" si="49"/>
        <v/>
      </c>
      <c r="M369" s="20" t="str">
        <f t="shared" si="50"/>
        <v/>
      </c>
      <c r="O369" s="20">
        <f t="shared" si="51"/>
        <v>0</v>
      </c>
      <c r="P369" s="20">
        <f t="shared" si="52"/>
        <v>0</v>
      </c>
      <c r="Q369" s="20" t="str">
        <f t="shared" si="53"/>
        <v/>
      </c>
      <c r="R369" s="20">
        <f t="shared" si="54"/>
        <v>0</v>
      </c>
      <c r="Z369" s="20">
        <f>'BOCES SELECT'!E362</f>
        <v>1045507</v>
      </c>
      <c r="AA369" s="20" t="e">
        <f ca="1">'BOCES SELECT'!CH362</f>
        <v>#N/A</v>
      </c>
      <c r="AC369" s="552"/>
    </row>
    <row r="370" spans="1:29" ht="12" customHeight="1" x14ac:dyDescent="0.2">
      <c r="A370" s="22"/>
      <c r="B370" s="552"/>
      <c r="C370" s="36"/>
      <c r="D370" s="25"/>
      <c r="J370" s="522" t="str">
        <f t="shared" si="47"/>
        <v/>
      </c>
      <c r="K370" s="20">
        <f t="shared" si="48"/>
        <v>0</v>
      </c>
      <c r="L370" s="20" t="str">
        <f t="shared" si="49"/>
        <v/>
      </c>
      <c r="M370" s="20" t="str">
        <f t="shared" si="50"/>
        <v/>
      </c>
      <c r="O370" s="20">
        <f t="shared" si="51"/>
        <v>0</v>
      </c>
      <c r="P370" s="20">
        <f t="shared" si="52"/>
        <v>0</v>
      </c>
      <c r="Q370" s="20" t="str">
        <f t="shared" si="53"/>
        <v/>
      </c>
      <c r="R370" s="20">
        <f t="shared" si="54"/>
        <v>0</v>
      </c>
      <c r="Z370" s="20">
        <f>'BOCES SELECT'!E363</f>
        <v>1045506</v>
      </c>
      <c r="AA370" s="20" t="e">
        <f ca="1">'BOCES SELECT'!CH363</f>
        <v>#N/A</v>
      </c>
      <c r="AC370" s="552"/>
    </row>
    <row r="371" spans="1:29" ht="12" customHeight="1" x14ac:dyDescent="0.2">
      <c r="A371" s="22"/>
      <c r="B371" s="552"/>
      <c r="C371" s="36"/>
      <c r="D371" s="25"/>
      <c r="J371" s="522" t="str">
        <f t="shared" si="47"/>
        <v/>
      </c>
      <c r="K371" s="20">
        <f t="shared" si="48"/>
        <v>0</v>
      </c>
      <c r="L371" s="20" t="str">
        <f t="shared" si="49"/>
        <v/>
      </c>
      <c r="M371" s="20" t="str">
        <f t="shared" si="50"/>
        <v/>
      </c>
      <c r="O371" s="20">
        <f t="shared" si="51"/>
        <v>0</v>
      </c>
      <c r="P371" s="20">
        <f t="shared" si="52"/>
        <v>0</v>
      </c>
      <c r="Q371" s="20" t="str">
        <f t="shared" si="53"/>
        <v/>
      </c>
      <c r="R371" s="20">
        <f t="shared" si="54"/>
        <v>0</v>
      </c>
      <c r="Z371" s="20">
        <f>'BOCES SELECT'!E364</f>
        <v>1045505</v>
      </c>
      <c r="AA371" s="20" t="e">
        <f ca="1">'BOCES SELECT'!CH364</f>
        <v>#N/A</v>
      </c>
      <c r="AC371" s="552"/>
    </row>
    <row r="372" spans="1:29" ht="12" customHeight="1" x14ac:dyDescent="0.2">
      <c r="A372" s="22"/>
      <c r="B372" s="552"/>
      <c r="C372" s="36"/>
      <c r="D372" s="25"/>
      <c r="J372" s="522" t="str">
        <f t="shared" si="47"/>
        <v/>
      </c>
      <c r="K372" s="20">
        <f t="shared" si="48"/>
        <v>0</v>
      </c>
      <c r="L372" s="20" t="str">
        <f t="shared" si="49"/>
        <v/>
      </c>
      <c r="M372" s="20" t="str">
        <f t="shared" si="50"/>
        <v/>
      </c>
      <c r="O372" s="20">
        <f t="shared" si="51"/>
        <v>0</v>
      </c>
      <c r="P372" s="20">
        <f t="shared" si="52"/>
        <v>0</v>
      </c>
      <c r="Q372" s="20" t="str">
        <f t="shared" si="53"/>
        <v/>
      </c>
      <c r="R372" s="20">
        <f t="shared" si="54"/>
        <v>0</v>
      </c>
      <c r="Z372" s="20">
        <f>'BOCES SELECT'!E365</f>
        <v>1045504</v>
      </c>
      <c r="AA372" s="20" t="e">
        <f ca="1">'BOCES SELECT'!CH365</f>
        <v>#N/A</v>
      </c>
      <c r="AC372" s="552"/>
    </row>
    <row r="373" spans="1:29" ht="12" customHeight="1" x14ac:dyDescent="0.2">
      <c r="A373" s="22"/>
      <c r="B373" s="552"/>
      <c r="C373" s="36"/>
      <c r="D373" s="25"/>
      <c r="J373" s="522" t="str">
        <f t="shared" si="47"/>
        <v/>
      </c>
      <c r="K373" s="20">
        <f t="shared" si="48"/>
        <v>0</v>
      </c>
      <c r="L373" s="20" t="str">
        <f t="shared" si="49"/>
        <v/>
      </c>
      <c r="M373" s="20" t="str">
        <f t="shared" si="50"/>
        <v/>
      </c>
      <c r="O373" s="20">
        <f t="shared" si="51"/>
        <v>0</v>
      </c>
      <c r="P373" s="20">
        <f t="shared" si="52"/>
        <v>0</v>
      </c>
      <c r="Q373" s="20" t="str">
        <f t="shared" si="53"/>
        <v/>
      </c>
      <c r="R373" s="20">
        <f t="shared" si="54"/>
        <v>0</v>
      </c>
      <c r="Z373" s="20">
        <f>'BOCES SELECT'!E366</f>
        <v>1045503</v>
      </c>
      <c r="AA373" s="20" t="e">
        <f ca="1">'BOCES SELECT'!CH366</f>
        <v>#N/A</v>
      </c>
      <c r="AC373" s="552"/>
    </row>
    <row r="374" spans="1:29" ht="12" customHeight="1" x14ac:dyDescent="0.2">
      <c r="A374" s="22"/>
      <c r="B374" s="552"/>
      <c r="C374" s="36"/>
      <c r="D374" s="25"/>
      <c r="J374" s="522" t="str">
        <f t="shared" si="47"/>
        <v/>
      </c>
      <c r="K374" s="20">
        <f t="shared" si="48"/>
        <v>0</v>
      </c>
      <c r="L374" s="20" t="str">
        <f t="shared" si="49"/>
        <v/>
      </c>
      <c r="M374" s="20" t="str">
        <f t="shared" si="50"/>
        <v/>
      </c>
      <c r="O374" s="20">
        <f t="shared" si="51"/>
        <v>0</v>
      </c>
      <c r="P374" s="20">
        <f t="shared" si="52"/>
        <v>0</v>
      </c>
      <c r="Q374" s="20" t="str">
        <f t="shared" si="53"/>
        <v/>
      </c>
      <c r="R374" s="20">
        <f t="shared" si="54"/>
        <v>0</v>
      </c>
      <c r="Z374" s="20">
        <f>'BOCES SELECT'!E367</f>
        <v>1045502</v>
      </c>
      <c r="AA374" s="20" t="e">
        <f ca="1">'BOCES SELECT'!CH367</f>
        <v>#N/A</v>
      </c>
      <c r="AC374" s="552"/>
    </row>
    <row r="375" spans="1:29" ht="12" customHeight="1" x14ac:dyDescent="0.2">
      <c r="A375" s="22"/>
      <c r="B375" s="552"/>
      <c r="C375" s="36"/>
      <c r="D375" s="25"/>
      <c r="J375" s="522" t="str">
        <f t="shared" si="47"/>
        <v/>
      </c>
      <c r="K375" s="20">
        <f t="shared" si="48"/>
        <v>0</v>
      </c>
      <c r="L375" s="20" t="str">
        <f t="shared" si="49"/>
        <v/>
      </c>
      <c r="M375" s="20" t="str">
        <f t="shared" si="50"/>
        <v/>
      </c>
      <c r="O375" s="20">
        <f t="shared" si="51"/>
        <v>0</v>
      </c>
      <c r="P375" s="20">
        <f t="shared" si="52"/>
        <v>0</v>
      </c>
      <c r="Q375" s="20" t="str">
        <f t="shared" si="53"/>
        <v/>
      </c>
      <c r="R375" s="20">
        <f t="shared" si="54"/>
        <v>0</v>
      </c>
      <c r="Z375" s="20">
        <f>'BOCES SELECT'!E368</f>
        <v>1045501</v>
      </c>
      <c r="AA375" s="20" t="e">
        <f ca="1">'BOCES SELECT'!CH368</f>
        <v>#N/A</v>
      </c>
      <c r="AC375" s="552"/>
    </row>
    <row r="376" spans="1:29" ht="12" customHeight="1" x14ac:dyDescent="0.2">
      <c r="A376" s="22"/>
      <c r="B376" s="552"/>
      <c r="C376" s="36"/>
      <c r="D376" s="25"/>
      <c r="J376" s="522" t="str">
        <f t="shared" si="47"/>
        <v/>
      </c>
      <c r="K376" s="20">
        <f t="shared" si="48"/>
        <v>0</v>
      </c>
      <c r="L376" s="20" t="str">
        <f t="shared" si="49"/>
        <v/>
      </c>
      <c r="M376" s="20" t="str">
        <f t="shared" si="50"/>
        <v/>
      </c>
      <c r="O376" s="20">
        <f t="shared" si="51"/>
        <v>0</v>
      </c>
      <c r="P376" s="20">
        <f t="shared" si="52"/>
        <v>0</v>
      </c>
      <c r="Q376" s="20" t="str">
        <f t="shared" si="53"/>
        <v/>
      </c>
      <c r="R376" s="20">
        <f t="shared" si="54"/>
        <v>0</v>
      </c>
      <c r="Z376" s="20">
        <f>'BOCES SELECT'!E369</f>
        <v>1045500</v>
      </c>
      <c r="AA376" s="20" t="e">
        <f ca="1">'BOCES SELECT'!CH369</f>
        <v>#N/A</v>
      </c>
      <c r="AC376" s="552"/>
    </row>
    <row r="377" spans="1:29" ht="12" customHeight="1" x14ac:dyDescent="0.2">
      <c r="A377" s="22"/>
      <c r="B377" s="552"/>
      <c r="C377" s="36"/>
      <c r="D377" s="25"/>
      <c r="J377" s="522" t="str">
        <f t="shared" si="47"/>
        <v/>
      </c>
      <c r="K377" s="20">
        <f t="shared" si="48"/>
        <v>0</v>
      </c>
      <c r="L377" s="20" t="str">
        <f t="shared" si="49"/>
        <v/>
      </c>
      <c r="M377" s="20" t="str">
        <f t="shared" si="50"/>
        <v/>
      </c>
      <c r="O377" s="20">
        <f t="shared" si="51"/>
        <v>0</v>
      </c>
      <c r="P377" s="20">
        <f t="shared" si="52"/>
        <v>0</v>
      </c>
      <c r="Q377" s="20" t="str">
        <f t="shared" si="53"/>
        <v/>
      </c>
      <c r="R377" s="20">
        <f t="shared" si="54"/>
        <v>0</v>
      </c>
      <c r="Z377" s="20">
        <f>'BOCES SELECT'!E370</f>
        <v>1045499</v>
      </c>
      <c r="AA377" s="20" t="e">
        <f ca="1">'BOCES SELECT'!CH370</f>
        <v>#N/A</v>
      </c>
      <c r="AC377" s="552"/>
    </row>
    <row r="378" spans="1:29" ht="12" customHeight="1" x14ac:dyDescent="0.2">
      <c r="A378" s="22"/>
      <c r="B378" s="552"/>
      <c r="C378" s="36"/>
      <c r="D378" s="25"/>
      <c r="J378" s="522" t="str">
        <f t="shared" si="47"/>
        <v/>
      </c>
      <c r="K378" s="20">
        <f t="shared" si="48"/>
        <v>0</v>
      </c>
      <c r="L378" s="20" t="str">
        <f t="shared" si="49"/>
        <v/>
      </c>
      <c r="M378" s="20" t="str">
        <f t="shared" si="50"/>
        <v/>
      </c>
      <c r="O378" s="20">
        <f t="shared" si="51"/>
        <v>0</v>
      </c>
      <c r="P378" s="20">
        <f t="shared" si="52"/>
        <v>0</v>
      </c>
      <c r="Q378" s="20" t="str">
        <f t="shared" si="53"/>
        <v/>
      </c>
      <c r="R378" s="20">
        <f t="shared" si="54"/>
        <v>0</v>
      </c>
      <c r="Z378" s="20">
        <f>'BOCES SELECT'!E371</f>
        <v>1045498</v>
      </c>
      <c r="AA378" s="20" t="e">
        <f ca="1">'BOCES SELECT'!CH371</f>
        <v>#N/A</v>
      </c>
      <c r="AC378" s="552"/>
    </row>
    <row r="379" spans="1:29" ht="12" customHeight="1" x14ac:dyDescent="0.2">
      <c r="A379" s="22"/>
      <c r="B379" s="552"/>
      <c r="C379" s="36"/>
      <c r="D379" s="25"/>
      <c r="J379" s="522" t="str">
        <f t="shared" si="47"/>
        <v/>
      </c>
      <c r="K379" s="20">
        <f t="shared" si="48"/>
        <v>0</v>
      </c>
      <c r="L379" s="20" t="str">
        <f t="shared" si="49"/>
        <v/>
      </c>
      <c r="M379" s="20" t="str">
        <f t="shared" si="50"/>
        <v/>
      </c>
      <c r="O379" s="20">
        <f t="shared" si="51"/>
        <v>0</v>
      </c>
      <c r="P379" s="20">
        <f t="shared" si="52"/>
        <v>0</v>
      </c>
      <c r="Q379" s="20" t="str">
        <f t="shared" si="53"/>
        <v/>
      </c>
      <c r="R379" s="20">
        <f t="shared" si="54"/>
        <v>0</v>
      </c>
      <c r="Z379" s="20">
        <f>'BOCES SELECT'!E372</f>
        <v>1045497</v>
      </c>
      <c r="AA379" s="20" t="e">
        <f ca="1">'BOCES SELECT'!CH372</f>
        <v>#N/A</v>
      </c>
      <c r="AC379" s="552"/>
    </row>
    <row r="380" spans="1:29" ht="12" customHeight="1" x14ac:dyDescent="0.2">
      <c r="A380" s="22"/>
      <c r="B380" s="552"/>
      <c r="C380" s="36"/>
      <c r="D380" s="25"/>
      <c r="J380" s="522" t="str">
        <f t="shared" si="47"/>
        <v/>
      </c>
      <c r="K380" s="20">
        <f t="shared" si="48"/>
        <v>0</v>
      </c>
      <c r="L380" s="20" t="str">
        <f t="shared" si="49"/>
        <v/>
      </c>
      <c r="M380" s="20" t="str">
        <f t="shared" si="50"/>
        <v/>
      </c>
      <c r="O380" s="20">
        <f t="shared" si="51"/>
        <v>0</v>
      </c>
      <c r="P380" s="20">
        <f t="shared" si="52"/>
        <v>0</v>
      </c>
      <c r="Q380" s="20" t="str">
        <f t="shared" si="53"/>
        <v/>
      </c>
      <c r="R380" s="20">
        <f t="shared" si="54"/>
        <v>0</v>
      </c>
      <c r="Z380" s="20">
        <f>'BOCES SELECT'!E373</f>
        <v>1045496</v>
      </c>
      <c r="AA380" s="20" t="e">
        <f ca="1">'BOCES SELECT'!CH373</f>
        <v>#N/A</v>
      </c>
      <c r="AC380" s="552"/>
    </row>
    <row r="381" spans="1:29" ht="12" customHeight="1" x14ac:dyDescent="0.2">
      <c r="A381" s="22"/>
      <c r="B381" s="552"/>
      <c r="C381" s="36"/>
      <c r="D381" s="25"/>
      <c r="J381" s="522" t="str">
        <f t="shared" si="47"/>
        <v/>
      </c>
      <c r="K381" s="20">
        <f t="shared" si="48"/>
        <v>0</v>
      </c>
      <c r="L381" s="20" t="str">
        <f t="shared" si="49"/>
        <v/>
      </c>
      <c r="M381" s="20" t="str">
        <f t="shared" si="50"/>
        <v/>
      </c>
      <c r="O381" s="20">
        <f t="shared" si="51"/>
        <v>0</v>
      </c>
      <c r="P381" s="20">
        <f t="shared" si="52"/>
        <v>0</v>
      </c>
      <c r="Q381" s="20" t="str">
        <f t="shared" si="53"/>
        <v/>
      </c>
      <c r="R381" s="20">
        <f t="shared" si="54"/>
        <v>0</v>
      </c>
      <c r="Z381" s="20">
        <f>'BOCES SELECT'!E374</f>
        <v>1045495</v>
      </c>
      <c r="AA381" s="20" t="e">
        <f ca="1">'BOCES SELECT'!CH374</f>
        <v>#N/A</v>
      </c>
      <c r="AC381" s="552"/>
    </row>
    <row r="382" spans="1:29" ht="12" customHeight="1" x14ac:dyDescent="0.2">
      <c r="A382" s="22"/>
      <c r="B382" s="552"/>
      <c r="C382" s="36"/>
      <c r="D382" s="25"/>
      <c r="J382" s="522" t="str">
        <f t="shared" si="47"/>
        <v/>
      </c>
      <c r="K382" s="20">
        <f t="shared" si="48"/>
        <v>0</v>
      </c>
      <c r="L382" s="20" t="str">
        <f t="shared" si="49"/>
        <v/>
      </c>
      <c r="M382" s="20" t="str">
        <f t="shared" si="50"/>
        <v/>
      </c>
      <c r="O382" s="20">
        <f t="shared" si="51"/>
        <v>0</v>
      </c>
      <c r="P382" s="20">
        <f t="shared" si="52"/>
        <v>0</v>
      </c>
      <c r="Q382" s="20" t="str">
        <f t="shared" si="53"/>
        <v/>
      </c>
      <c r="R382" s="20">
        <f t="shared" si="54"/>
        <v>0</v>
      </c>
      <c r="Z382" s="20">
        <f>'BOCES SELECT'!E375</f>
        <v>1045494</v>
      </c>
      <c r="AA382" s="20" t="e">
        <f ca="1">'BOCES SELECT'!CH375</f>
        <v>#N/A</v>
      </c>
      <c r="AC382" s="552"/>
    </row>
    <row r="383" spans="1:29" ht="12" customHeight="1" x14ac:dyDescent="0.2">
      <c r="A383" s="22"/>
      <c r="B383" s="552"/>
      <c r="C383" s="36"/>
      <c r="D383" s="25"/>
      <c r="J383" s="522" t="str">
        <f t="shared" si="47"/>
        <v/>
      </c>
      <c r="K383" s="20">
        <f t="shared" si="48"/>
        <v>0</v>
      </c>
      <c r="L383" s="20" t="str">
        <f t="shared" si="49"/>
        <v/>
      </c>
      <c r="M383" s="20" t="str">
        <f t="shared" si="50"/>
        <v/>
      </c>
      <c r="O383" s="20">
        <f t="shared" si="51"/>
        <v>0</v>
      </c>
      <c r="P383" s="20">
        <f t="shared" si="52"/>
        <v>0</v>
      </c>
      <c r="Q383" s="20" t="str">
        <f t="shared" si="53"/>
        <v/>
      </c>
      <c r="R383" s="20">
        <f t="shared" si="54"/>
        <v>0</v>
      </c>
      <c r="Z383" s="20">
        <f>'BOCES SELECT'!E376</f>
        <v>1045493</v>
      </c>
      <c r="AA383" s="20" t="e">
        <f ca="1">'BOCES SELECT'!CH376</f>
        <v>#N/A</v>
      </c>
      <c r="AC383" s="552"/>
    </row>
    <row r="384" spans="1:29" ht="12" customHeight="1" x14ac:dyDescent="0.2">
      <c r="A384" s="22"/>
      <c r="B384" s="552"/>
      <c r="C384" s="36"/>
      <c r="D384" s="25"/>
      <c r="J384" s="522" t="str">
        <f t="shared" si="47"/>
        <v/>
      </c>
      <c r="K384" s="20">
        <f t="shared" si="48"/>
        <v>0</v>
      </c>
      <c r="L384" s="20" t="str">
        <f t="shared" si="49"/>
        <v/>
      </c>
      <c r="M384" s="20" t="str">
        <f t="shared" si="50"/>
        <v/>
      </c>
      <c r="O384" s="20">
        <f t="shared" si="51"/>
        <v>0</v>
      </c>
      <c r="P384" s="20">
        <f t="shared" si="52"/>
        <v>0</v>
      </c>
      <c r="Q384" s="20" t="str">
        <f t="shared" si="53"/>
        <v/>
      </c>
      <c r="R384" s="20">
        <f t="shared" si="54"/>
        <v>0</v>
      </c>
      <c r="Z384" s="20">
        <f>'BOCES SELECT'!E377</f>
        <v>1045492</v>
      </c>
      <c r="AA384" s="20" t="e">
        <f ca="1">'BOCES SELECT'!CH377</f>
        <v>#N/A</v>
      </c>
      <c r="AC384" s="552"/>
    </row>
    <row r="385" spans="1:29" ht="12" customHeight="1" x14ac:dyDescent="0.2">
      <c r="A385" s="22"/>
      <c r="B385" s="552"/>
      <c r="C385" s="36"/>
      <c r="D385" s="25"/>
      <c r="J385" s="522" t="str">
        <f t="shared" si="47"/>
        <v/>
      </c>
      <c r="K385" s="20">
        <f t="shared" si="48"/>
        <v>0</v>
      </c>
      <c r="L385" s="20" t="str">
        <f t="shared" si="49"/>
        <v/>
      </c>
      <c r="M385" s="20" t="str">
        <f t="shared" si="50"/>
        <v/>
      </c>
      <c r="O385" s="20">
        <f t="shared" si="51"/>
        <v>0</v>
      </c>
      <c r="P385" s="20">
        <f t="shared" si="52"/>
        <v>0</v>
      </c>
      <c r="Q385" s="20" t="str">
        <f t="shared" si="53"/>
        <v/>
      </c>
      <c r="R385" s="20">
        <f t="shared" si="54"/>
        <v>0</v>
      </c>
      <c r="Z385" s="20">
        <f>'BOCES SELECT'!E378</f>
        <v>1045491</v>
      </c>
      <c r="AA385" s="20" t="e">
        <f ca="1">'BOCES SELECT'!CH378</f>
        <v>#N/A</v>
      </c>
      <c r="AC385" s="552"/>
    </row>
    <row r="386" spans="1:29" ht="12" customHeight="1" x14ac:dyDescent="0.2">
      <c r="A386" s="22"/>
      <c r="B386" s="552"/>
      <c r="C386" s="36"/>
      <c r="D386" s="25"/>
      <c r="J386" s="522" t="str">
        <f t="shared" si="47"/>
        <v/>
      </c>
      <c r="K386" s="20">
        <f t="shared" si="48"/>
        <v>0</v>
      </c>
      <c r="L386" s="20" t="str">
        <f t="shared" si="49"/>
        <v/>
      </c>
      <c r="M386" s="20" t="str">
        <f t="shared" si="50"/>
        <v/>
      </c>
      <c r="O386" s="20">
        <f t="shared" si="51"/>
        <v>0</v>
      </c>
      <c r="P386" s="20">
        <f t="shared" si="52"/>
        <v>0</v>
      </c>
      <c r="Q386" s="20" t="str">
        <f t="shared" si="53"/>
        <v/>
      </c>
      <c r="R386" s="20">
        <f t="shared" si="54"/>
        <v>0</v>
      </c>
      <c r="Z386" s="20">
        <f>'BOCES SELECT'!E379</f>
        <v>1045490</v>
      </c>
      <c r="AA386" s="20" t="e">
        <f ca="1">'BOCES SELECT'!CH379</f>
        <v>#N/A</v>
      </c>
      <c r="AC386" s="552"/>
    </row>
    <row r="387" spans="1:29" ht="12" customHeight="1" x14ac:dyDescent="0.2">
      <c r="A387" s="22"/>
      <c r="B387" s="552"/>
      <c r="C387" s="36"/>
      <c r="D387" s="25"/>
      <c r="J387" s="522" t="str">
        <f t="shared" si="47"/>
        <v/>
      </c>
      <c r="K387" s="20">
        <f t="shared" si="48"/>
        <v>0</v>
      </c>
      <c r="L387" s="20" t="str">
        <f t="shared" si="49"/>
        <v/>
      </c>
      <c r="M387" s="20" t="str">
        <f t="shared" si="50"/>
        <v/>
      </c>
      <c r="O387" s="20">
        <f t="shared" si="51"/>
        <v>0</v>
      </c>
      <c r="P387" s="20">
        <f t="shared" si="52"/>
        <v>0</v>
      </c>
      <c r="Q387" s="20" t="str">
        <f t="shared" si="53"/>
        <v/>
      </c>
      <c r="R387" s="20">
        <f t="shared" si="54"/>
        <v>0</v>
      </c>
      <c r="Z387" s="20">
        <f>'BOCES SELECT'!E380</f>
        <v>1045489</v>
      </c>
      <c r="AA387" s="20" t="e">
        <f ca="1">'BOCES SELECT'!CH380</f>
        <v>#N/A</v>
      </c>
      <c r="AC387" s="552"/>
    </row>
    <row r="388" spans="1:29" ht="12" customHeight="1" x14ac:dyDescent="0.2">
      <c r="A388" s="22"/>
      <c r="B388" s="552"/>
      <c r="C388" s="36"/>
      <c r="D388" s="25"/>
      <c r="J388" s="522" t="str">
        <f t="shared" si="47"/>
        <v/>
      </c>
      <c r="K388" s="20">
        <f t="shared" si="48"/>
        <v>0</v>
      </c>
      <c r="L388" s="20" t="str">
        <f t="shared" si="49"/>
        <v/>
      </c>
      <c r="M388" s="20" t="str">
        <f t="shared" si="50"/>
        <v/>
      </c>
      <c r="O388" s="20">
        <f t="shared" si="51"/>
        <v>0</v>
      </c>
      <c r="P388" s="20">
        <f t="shared" si="52"/>
        <v>0</v>
      </c>
      <c r="Q388" s="20" t="str">
        <f t="shared" si="53"/>
        <v/>
      </c>
      <c r="R388" s="20">
        <f t="shared" si="54"/>
        <v>0</v>
      </c>
      <c r="Z388" s="20">
        <f>'BOCES SELECT'!E381</f>
        <v>1045488</v>
      </c>
      <c r="AA388" s="20" t="e">
        <f ca="1">'BOCES SELECT'!CH381</f>
        <v>#N/A</v>
      </c>
      <c r="AC388" s="552"/>
    </row>
    <row r="389" spans="1:29" ht="12" customHeight="1" x14ac:dyDescent="0.2">
      <c r="A389" s="22"/>
      <c r="B389" s="552"/>
      <c r="C389" s="36"/>
      <c r="D389" s="25"/>
      <c r="J389" s="522" t="str">
        <f t="shared" si="47"/>
        <v/>
      </c>
      <c r="K389" s="20">
        <f t="shared" si="48"/>
        <v>0</v>
      </c>
      <c r="L389" s="20" t="str">
        <f t="shared" si="49"/>
        <v/>
      </c>
      <c r="M389" s="20" t="str">
        <f t="shared" si="50"/>
        <v/>
      </c>
      <c r="O389" s="20">
        <f t="shared" si="51"/>
        <v>0</v>
      </c>
      <c r="P389" s="20">
        <f t="shared" si="52"/>
        <v>0</v>
      </c>
      <c r="Q389" s="20" t="str">
        <f t="shared" si="53"/>
        <v/>
      </c>
      <c r="R389" s="20">
        <f t="shared" si="54"/>
        <v>0</v>
      </c>
      <c r="Z389" s="20">
        <f>'BOCES SELECT'!E382</f>
        <v>1045487</v>
      </c>
      <c r="AA389" s="20" t="e">
        <f ca="1">'BOCES SELECT'!CH382</f>
        <v>#N/A</v>
      </c>
      <c r="AC389" s="552"/>
    </row>
    <row r="390" spans="1:29" ht="12" customHeight="1" x14ac:dyDescent="0.2">
      <c r="A390" s="22"/>
      <c r="B390" s="552"/>
      <c r="C390" s="36"/>
      <c r="D390" s="25"/>
      <c r="J390" s="522" t="str">
        <f t="shared" si="47"/>
        <v/>
      </c>
      <c r="K390" s="20">
        <f t="shared" si="48"/>
        <v>0</v>
      </c>
      <c r="L390" s="20" t="str">
        <f t="shared" si="49"/>
        <v/>
      </c>
      <c r="M390" s="20" t="str">
        <f t="shared" si="50"/>
        <v/>
      </c>
      <c r="O390" s="20">
        <f t="shared" si="51"/>
        <v>0</v>
      </c>
      <c r="P390" s="20">
        <f t="shared" si="52"/>
        <v>0</v>
      </c>
      <c r="Q390" s="20" t="str">
        <f t="shared" si="53"/>
        <v/>
      </c>
      <c r="R390" s="20">
        <f t="shared" si="54"/>
        <v>0</v>
      </c>
      <c r="Z390" s="20">
        <f>'BOCES SELECT'!E383</f>
        <v>1045486</v>
      </c>
      <c r="AA390" s="20" t="e">
        <f ca="1">'BOCES SELECT'!CH383</f>
        <v>#N/A</v>
      </c>
      <c r="AC390" s="552"/>
    </row>
    <row r="391" spans="1:29" ht="12" customHeight="1" x14ac:dyDescent="0.2">
      <c r="A391" s="22"/>
      <c r="B391" s="552"/>
      <c r="C391" s="36"/>
      <c r="D391" s="25"/>
      <c r="J391" s="522" t="str">
        <f t="shared" si="47"/>
        <v/>
      </c>
      <c r="K391" s="20">
        <f t="shared" si="48"/>
        <v>0</v>
      </c>
      <c r="L391" s="20" t="str">
        <f t="shared" si="49"/>
        <v/>
      </c>
      <c r="M391" s="20" t="str">
        <f t="shared" si="50"/>
        <v/>
      </c>
      <c r="O391" s="20">
        <f t="shared" si="51"/>
        <v>0</v>
      </c>
      <c r="P391" s="20">
        <f t="shared" si="52"/>
        <v>0</v>
      </c>
      <c r="Q391" s="20" t="str">
        <f t="shared" si="53"/>
        <v/>
      </c>
      <c r="R391" s="20">
        <f t="shared" si="54"/>
        <v>0</v>
      </c>
      <c r="Z391" s="20">
        <f>'BOCES SELECT'!E384</f>
        <v>1045485</v>
      </c>
      <c r="AA391" s="20" t="e">
        <f ca="1">'BOCES SELECT'!CH384</f>
        <v>#N/A</v>
      </c>
      <c r="AC391" s="552"/>
    </row>
    <row r="392" spans="1:29" ht="12" customHeight="1" x14ac:dyDescent="0.2">
      <c r="A392" s="22"/>
      <c r="B392" s="552"/>
      <c r="C392" s="36"/>
      <c r="D392" s="25"/>
      <c r="J392" s="522" t="str">
        <f t="shared" si="47"/>
        <v/>
      </c>
      <c r="K392" s="20">
        <f t="shared" si="48"/>
        <v>0</v>
      </c>
      <c r="L392" s="20" t="str">
        <f t="shared" si="49"/>
        <v/>
      </c>
      <c r="M392" s="20" t="str">
        <f t="shared" si="50"/>
        <v/>
      </c>
      <c r="O392" s="20">
        <f t="shared" si="51"/>
        <v>0</v>
      </c>
      <c r="P392" s="20">
        <f t="shared" si="52"/>
        <v>0</v>
      </c>
      <c r="Q392" s="20" t="str">
        <f t="shared" si="53"/>
        <v/>
      </c>
      <c r="R392" s="20">
        <f t="shared" si="54"/>
        <v>0</v>
      </c>
      <c r="Z392" s="20">
        <f>'BOCES SELECT'!E385</f>
        <v>1045484</v>
      </c>
      <c r="AA392" s="20" t="e">
        <f ca="1">'BOCES SELECT'!CH385</f>
        <v>#N/A</v>
      </c>
      <c r="AC392" s="552"/>
    </row>
    <row r="393" spans="1:29" ht="12" customHeight="1" x14ac:dyDescent="0.2">
      <c r="A393" s="22"/>
      <c r="B393" s="552"/>
      <c r="C393" s="36"/>
      <c r="D393" s="25"/>
      <c r="J393" s="522" t="str">
        <f t="shared" si="47"/>
        <v/>
      </c>
      <c r="K393" s="20">
        <f t="shared" si="48"/>
        <v>0</v>
      </c>
      <c r="L393" s="20" t="str">
        <f t="shared" si="49"/>
        <v/>
      </c>
      <c r="M393" s="20" t="str">
        <f t="shared" si="50"/>
        <v/>
      </c>
      <c r="O393" s="20">
        <f t="shared" si="51"/>
        <v>0</v>
      </c>
      <c r="P393" s="20">
        <f t="shared" si="52"/>
        <v>0</v>
      </c>
      <c r="Q393" s="20" t="str">
        <f t="shared" si="53"/>
        <v/>
      </c>
      <c r="R393" s="20">
        <f t="shared" si="54"/>
        <v>0</v>
      </c>
      <c r="Z393" s="20">
        <f>'BOCES SELECT'!E386</f>
        <v>1045483</v>
      </c>
      <c r="AA393" s="20" t="e">
        <f ca="1">'BOCES SELECT'!CH386</f>
        <v>#N/A</v>
      </c>
      <c r="AC393" s="552"/>
    </row>
    <row r="394" spans="1:29" ht="12" customHeight="1" x14ac:dyDescent="0.2">
      <c r="A394" s="22"/>
      <c r="B394" s="552"/>
      <c r="C394" s="36"/>
      <c r="D394" s="25"/>
      <c r="J394" s="522" t="str">
        <f t="shared" si="47"/>
        <v/>
      </c>
      <c r="K394" s="20">
        <f t="shared" si="48"/>
        <v>0</v>
      </c>
      <c r="L394" s="20" t="str">
        <f t="shared" si="49"/>
        <v/>
      </c>
      <c r="M394" s="20" t="str">
        <f t="shared" si="50"/>
        <v/>
      </c>
      <c r="O394" s="20">
        <f t="shared" si="51"/>
        <v>0</v>
      </c>
      <c r="P394" s="20">
        <f t="shared" si="52"/>
        <v>0</v>
      </c>
      <c r="Q394" s="20" t="str">
        <f t="shared" si="53"/>
        <v/>
      </c>
      <c r="R394" s="20">
        <f t="shared" si="54"/>
        <v>0</v>
      </c>
      <c r="Z394" s="20">
        <f>'BOCES SELECT'!E387</f>
        <v>1045482</v>
      </c>
      <c r="AA394" s="20" t="e">
        <f ca="1">'BOCES SELECT'!CH387</f>
        <v>#N/A</v>
      </c>
      <c r="AC394" s="552"/>
    </row>
    <row r="395" spans="1:29" ht="12" customHeight="1" x14ac:dyDescent="0.2">
      <c r="A395" s="22"/>
      <c r="B395" s="552"/>
      <c r="C395" s="36"/>
      <c r="D395" s="25"/>
      <c r="J395" s="522" t="str">
        <f t="shared" ref="J395:J458" si="55">IF(K395=K394,"",SUMIF(K:K,K395,I:I))</f>
        <v/>
      </c>
      <c r="K395" s="20">
        <f t="shared" si="48"/>
        <v>0</v>
      </c>
      <c r="L395" s="20" t="str">
        <f t="shared" si="49"/>
        <v/>
      </c>
      <c r="M395" s="20" t="str">
        <f t="shared" si="50"/>
        <v/>
      </c>
      <c r="O395" s="20">
        <f t="shared" si="51"/>
        <v>0</v>
      </c>
      <c r="P395" s="20">
        <f t="shared" si="52"/>
        <v>0</v>
      </c>
      <c r="Q395" s="20" t="str">
        <f t="shared" si="53"/>
        <v/>
      </c>
      <c r="R395" s="20">
        <f t="shared" si="54"/>
        <v>0</v>
      </c>
      <c r="Z395" s="20">
        <f>'BOCES SELECT'!E388</f>
        <v>1045481</v>
      </c>
      <c r="AA395" s="20" t="e">
        <f ca="1">'BOCES SELECT'!CH388</f>
        <v>#N/A</v>
      </c>
      <c r="AC395" s="552"/>
    </row>
    <row r="396" spans="1:29" ht="12" customHeight="1" x14ac:dyDescent="0.2">
      <c r="A396" s="22"/>
      <c r="B396" s="552"/>
      <c r="C396" s="36"/>
      <c r="D396" s="25"/>
      <c r="J396" s="522" t="str">
        <f t="shared" si="55"/>
        <v/>
      </c>
      <c r="K396" s="20">
        <f t="shared" ref="K396:K459" si="56">IF(ISBLANK(A396),K395,A396)</f>
        <v>0</v>
      </c>
      <c r="L396" s="20" t="str">
        <f t="shared" si="49"/>
        <v/>
      </c>
      <c r="M396" s="20" t="str">
        <f t="shared" si="50"/>
        <v/>
      </c>
      <c r="O396" s="20">
        <f t="shared" si="51"/>
        <v>0</v>
      </c>
      <c r="P396" s="20">
        <f t="shared" si="52"/>
        <v>0</v>
      </c>
      <c r="Q396" s="20" t="str">
        <f t="shared" si="53"/>
        <v/>
      </c>
      <c r="R396" s="20">
        <f t="shared" si="54"/>
        <v>0</v>
      </c>
      <c r="Z396" s="20">
        <f>'BOCES SELECT'!E389</f>
        <v>1045480</v>
      </c>
      <c r="AA396" s="20" t="e">
        <f ca="1">'BOCES SELECT'!CH389</f>
        <v>#N/A</v>
      </c>
      <c r="AC396" s="552"/>
    </row>
    <row r="397" spans="1:29" ht="12" customHeight="1" x14ac:dyDescent="0.2">
      <c r="A397" s="22"/>
      <c r="B397" s="552"/>
      <c r="C397" s="36"/>
      <c r="D397" s="25"/>
      <c r="J397" s="522" t="str">
        <f t="shared" si="55"/>
        <v/>
      </c>
      <c r="K397" s="20">
        <f t="shared" si="56"/>
        <v>0</v>
      </c>
      <c r="L397" s="20" t="str">
        <f t="shared" si="49"/>
        <v/>
      </c>
      <c r="M397" s="20" t="str">
        <f t="shared" si="50"/>
        <v/>
      </c>
      <c r="O397" s="20">
        <f t="shared" si="51"/>
        <v>0</v>
      </c>
      <c r="P397" s="20">
        <f t="shared" si="52"/>
        <v>0</v>
      </c>
      <c r="Q397" s="20" t="str">
        <f t="shared" si="53"/>
        <v/>
      </c>
      <c r="R397" s="20">
        <f t="shared" si="54"/>
        <v>0</v>
      </c>
      <c r="Z397" s="20">
        <f>'BOCES SELECT'!E390</f>
        <v>1045479</v>
      </c>
      <c r="AA397" s="20" t="e">
        <f ca="1">'BOCES SELECT'!CH390</f>
        <v>#N/A</v>
      </c>
      <c r="AC397" s="552"/>
    </row>
    <row r="398" spans="1:29" ht="12" customHeight="1" x14ac:dyDescent="0.2">
      <c r="A398" s="22"/>
      <c r="B398" s="552"/>
      <c r="C398" s="36"/>
      <c r="D398" s="25"/>
      <c r="J398" s="522" t="str">
        <f t="shared" si="55"/>
        <v/>
      </c>
      <c r="K398" s="20">
        <f t="shared" si="56"/>
        <v>0</v>
      </c>
      <c r="L398" s="20" t="str">
        <f t="shared" si="49"/>
        <v/>
      </c>
      <c r="M398" s="20" t="str">
        <f t="shared" si="50"/>
        <v/>
      </c>
      <c r="O398" s="20">
        <f t="shared" si="51"/>
        <v>0</v>
      </c>
      <c r="P398" s="20">
        <f t="shared" si="52"/>
        <v>0</v>
      </c>
      <c r="Q398" s="20" t="str">
        <f t="shared" si="53"/>
        <v/>
      </c>
      <c r="R398" s="20">
        <f t="shared" si="54"/>
        <v>0</v>
      </c>
      <c r="Z398" s="20">
        <f>'BOCES SELECT'!E391</f>
        <v>1045478</v>
      </c>
      <c r="AA398" s="20" t="e">
        <f ca="1">'BOCES SELECT'!CH391</f>
        <v>#N/A</v>
      </c>
      <c r="AC398" s="552"/>
    </row>
    <row r="399" spans="1:29" ht="12" customHeight="1" x14ac:dyDescent="0.2">
      <c r="A399" s="22"/>
      <c r="B399" s="552"/>
      <c r="C399" s="36"/>
      <c r="D399" s="25"/>
      <c r="J399" s="522" t="str">
        <f t="shared" si="55"/>
        <v/>
      </c>
      <c r="K399" s="20">
        <f t="shared" si="56"/>
        <v>0</v>
      </c>
      <c r="L399" s="20" t="str">
        <f t="shared" si="49"/>
        <v/>
      </c>
      <c r="M399" s="20" t="str">
        <f t="shared" si="50"/>
        <v/>
      </c>
      <c r="O399" s="20">
        <f t="shared" si="51"/>
        <v>0</v>
      </c>
      <c r="P399" s="20">
        <f t="shared" si="52"/>
        <v>0</v>
      </c>
      <c r="Q399" s="20" t="str">
        <f t="shared" si="53"/>
        <v/>
      </c>
      <c r="R399" s="20">
        <f t="shared" si="54"/>
        <v>0</v>
      </c>
      <c r="Z399" s="20">
        <f>'BOCES SELECT'!E392</f>
        <v>1045477</v>
      </c>
      <c r="AA399" s="20" t="e">
        <f ca="1">'BOCES SELECT'!CH392</f>
        <v>#N/A</v>
      </c>
      <c r="AC399" s="552"/>
    </row>
    <row r="400" spans="1:29" ht="12" customHeight="1" x14ac:dyDescent="0.2">
      <c r="A400" s="22"/>
      <c r="B400" s="552"/>
      <c r="C400" s="36"/>
      <c r="D400" s="25"/>
      <c r="J400" s="522" t="str">
        <f t="shared" si="55"/>
        <v/>
      </c>
      <c r="K400" s="20">
        <f t="shared" si="56"/>
        <v>0</v>
      </c>
      <c r="L400" s="20" t="str">
        <f t="shared" si="49"/>
        <v/>
      </c>
      <c r="M400" s="20" t="str">
        <f t="shared" si="50"/>
        <v/>
      </c>
      <c r="O400" s="20">
        <f t="shared" si="51"/>
        <v>0</v>
      </c>
      <c r="P400" s="20">
        <f t="shared" si="52"/>
        <v>0</v>
      </c>
      <c r="Q400" s="20" t="str">
        <f t="shared" si="53"/>
        <v/>
      </c>
      <c r="R400" s="20">
        <f t="shared" si="54"/>
        <v>0</v>
      </c>
      <c r="Z400" s="20">
        <f>'BOCES SELECT'!E393</f>
        <v>1045476</v>
      </c>
      <c r="AA400" s="20" t="e">
        <f ca="1">'BOCES SELECT'!CH393</f>
        <v>#N/A</v>
      </c>
      <c r="AC400" s="552"/>
    </row>
    <row r="401" spans="1:29" ht="12" customHeight="1" x14ac:dyDescent="0.2">
      <c r="A401" s="22"/>
      <c r="B401" s="552"/>
      <c r="C401" s="36"/>
      <c r="D401" s="25"/>
      <c r="J401" s="522" t="str">
        <f t="shared" si="55"/>
        <v/>
      </c>
      <c r="K401" s="20">
        <f t="shared" si="56"/>
        <v>0</v>
      </c>
      <c r="L401" s="20" t="str">
        <f t="shared" si="49"/>
        <v/>
      </c>
      <c r="M401" s="20" t="str">
        <f t="shared" si="50"/>
        <v/>
      </c>
      <c r="O401" s="20">
        <f t="shared" si="51"/>
        <v>0</v>
      </c>
      <c r="P401" s="20">
        <f t="shared" si="52"/>
        <v>0</v>
      </c>
      <c r="Q401" s="20" t="str">
        <f t="shared" si="53"/>
        <v/>
      </c>
      <c r="R401" s="20">
        <f t="shared" si="54"/>
        <v>0</v>
      </c>
      <c r="Z401" s="20">
        <f>'BOCES SELECT'!E394</f>
        <v>1045475</v>
      </c>
      <c r="AA401" s="20" t="e">
        <f ca="1">'BOCES SELECT'!CH394</f>
        <v>#N/A</v>
      </c>
      <c r="AC401" s="552"/>
    </row>
    <row r="402" spans="1:29" ht="12" customHeight="1" x14ac:dyDescent="0.2">
      <c r="A402" s="22"/>
      <c r="B402" s="552"/>
      <c r="C402" s="36"/>
      <c r="D402" s="25"/>
      <c r="J402" s="522" t="str">
        <f t="shared" si="55"/>
        <v/>
      </c>
      <c r="K402" s="20">
        <f t="shared" si="56"/>
        <v>0</v>
      </c>
      <c r="L402" s="20" t="str">
        <f t="shared" si="49"/>
        <v/>
      </c>
      <c r="M402" s="20" t="str">
        <f t="shared" si="50"/>
        <v/>
      </c>
      <c r="O402" s="20">
        <f t="shared" si="51"/>
        <v>0</v>
      </c>
      <c r="P402" s="20">
        <f t="shared" si="52"/>
        <v>0</v>
      </c>
      <c r="Q402" s="20" t="str">
        <f t="shared" si="53"/>
        <v/>
      </c>
      <c r="R402" s="20">
        <f t="shared" si="54"/>
        <v>0</v>
      </c>
      <c r="Z402" s="20">
        <f>'BOCES SELECT'!E395</f>
        <v>1045474</v>
      </c>
      <c r="AA402" s="20" t="e">
        <f ca="1">'BOCES SELECT'!CH395</f>
        <v>#N/A</v>
      </c>
      <c r="AC402" s="552"/>
    </row>
    <row r="403" spans="1:29" ht="12" customHeight="1" x14ac:dyDescent="0.2">
      <c r="A403" s="22"/>
      <c r="B403" s="552"/>
      <c r="C403" s="36"/>
      <c r="D403" s="25"/>
      <c r="J403" s="522" t="str">
        <f t="shared" si="55"/>
        <v/>
      </c>
      <c r="K403" s="20">
        <f t="shared" si="56"/>
        <v>0</v>
      </c>
      <c r="L403" s="20" t="str">
        <f t="shared" si="49"/>
        <v/>
      </c>
      <c r="M403" s="20" t="str">
        <f t="shared" si="50"/>
        <v/>
      </c>
      <c r="O403" s="20">
        <f t="shared" si="51"/>
        <v>0</v>
      </c>
      <c r="P403" s="20">
        <f t="shared" si="52"/>
        <v>0</v>
      </c>
      <c r="Q403" s="20" t="str">
        <f t="shared" si="53"/>
        <v/>
      </c>
      <c r="R403" s="20">
        <f t="shared" si="54"/>
        <v>0</v>
      </c>
      <c r="Z403" s="20">
        <f>'BOCES SELECT'!E396</f>
        <v>1045473</v>
      </c>
      <c r="AA403" s="20" t="e">
        <f ca="1">'BOCES SELECT'!CH396</f>
        <v>#N/A</v>
      </c>
      <c r="AC403" s="552"/>
    </row>
    <row r="404" spans="1:29" ht="12" customHeight="1" x14ac:dyDescent="0.2">
      <c r="A404" s="22"/>
      <c r="B404" s="552"/>
      <c r="C404" s="36"/>
      <c r="D404" s="25"/>
      <c r="J404" s="522" t="str">
        <f t="shared" si="55"/>
        <v/>
      </c>
      <c r="K404" s="20">
        <f t="shared" si="56"/>
        <v>0</v>
      </c>
      <c r="L404" s="20" t="str">
        <f t="shared" si="49"/>
        <v/>
      </c>
      <c r="M404" s="20" t="str">
        <f t="shared" si="50"/>
        <v/>
      </c>
      <c r="O404" s="20">
        <f t="shared" si="51"/>
        <v>0</v>
      </c>
      <c r="P404" s="20">
        <f t="shared" si="52"/>
        <v>0</v>
      </c>
      <c r="Q404" s="20" t="str">
        <f t="shared" si="53"/>
        <v/>
      </c>
      <c r="R404" s="20">
        <f t="shared" si="54"/>
        <v>0</v>
      </c>
      <c r="Z404" s="20">
        <f>'BOCES SELECT'!E397</f>
        <v>1045472</v>
      </c>
      <c r="AA404" s="20" t="e">
        <f ca="1">'BOCES SELECT'!CH397</f>
        <v>#N/A</v>
      </c>
      <c r="AC404" s="552"/>
    </row>
    <row r="405" spans="1:29" ht="12" customHeight="1" x14ac:dyDescent="0.2">
      <c r="A405" s="22"/>
      <c r="B405" s="552"/>
      <c r="C405" s="36"/>
      <c r="D405" s="25"/>
      <c r="J405" s="522" t="str">
        <f t="shared" si="55"/>
        <v/>
      </c>
      <c r="K405" s="20">
        <f t="shared" si="56"/>
        <v>0</v>
      </c>
      <c r="L405" s="20" t="str">
        <f t="shared" si="49"/>
        <v/>
      </c>
      <c r="M405" s="20" t="str">
        <f t="shared" si="50"/>
        <v/>
      </c>
      <c r="O405" s="20">
        <f t="shared" si="51"/>
        <v>0</v>
      </c>
      <c r="P405" s="20">
        <f t="shared" si="52"/>
        <v>0</v>
      </c>
      <c r="Q405" s="20" t="str">
        <f t="shared" si="53"/>
        <v/>
      </c>
      <c r="R405" s="20">
        <f t="shared" si="54"/>
        <v>0</v>
      </c>
      <c r="Z405" s="20">
        <f>'BOCES SELECT'!E398</f>
        <v>1045471</v>
      </c>
      <c r="AA405" s="20" t="e">
        <f ca="1">'BOCES SELECT'!CH398</f>
        <v>#N/A</v>
      </c>
      <c r="AC405" s="552"/>
    </row>
    <row r="406" spans="1:29" ht="12" customHeight="1" x14ac:dyDescent="0.2">
      <c r="A406" s="22"/>
      <c r="B406" s="552"/>
      <c r="C406" s="36"/>
      <c r="D406" s="25"/>
      <c r="J406" s="522" t="str">
        <f t="shared" si="55"/>
        <v/>
      </c>
      <c r="K406" s="20">
        <f t="shared" si="56"/>
        <v>0</v>
      </c>
      <c r="L406" s="20" t="str">
        <f t="shared" si="49"/>
        <v/>
      </c>
      <c r="M406" s="20" t="str">
        <f t="shared" si="50"/>
        <v/>
      </c>
      <c r="O406" s="20">
        <f t="shared" si="51"/>
        <v>0</v>
      </c>
      <c r="P406" s="20">
        <f t="shared" si="52"/>
        <v>0</v>
      </c>
      <c r="Q406" s="20" t="str">
        <f t="shared" si="53"/>
        <v/>
      </c>
      <c r="R406" s="20">
        <f t="shared" si="54"/>
        <v>0</v>
      </c>
      <c r="Z406" s="20">
        <f>'BOCES SELECT'!E399</f>
        <v>1045470</v>
      </c>
      <c r="AA406" s="20" t="e">
        <f ca="1">'BOCES SELECT'!CH399</f>
        <v>#N/A</v>
      </c>
      <c r="AC406" s="552"/>
    </row>
    <row r="407" spans="1:29" ht="12" customHeight="1" x14ac:dyDescent="0.2">
      <c r="A407" s="22"/>
      <c r="B407" s="552"/>
      <c r="C407" s="36"/>
      <c r="D407" s="25"/>
      <c r="J407" s="522" t="str">
        <f t="shared" si="55"/>
        <v/>
      </c>
      <c r="K407" s="20">
        <f t="shared" si="56"/>
        <v>0</v>
      </c>
      <c r="L407" s="20" t="str">
        <f t="shared" si="49"/>
        <v/>
      </c>
      <c r="M407" s="20" t="str">
        <f t="shared" si="50"/>
        <v/>
      </c>
      <c r="O407" s="20">
        <f t="shared" si="51"/>
        <v>0</v>
      </c>
      <c r="P407" s="20">
        <f t="shared" si="52"/>
        <v>0</v>
      </c>
      <c r="Q407" s="20" t="str">
        <f t="shared" si="53"/>
        <v/>
      </c>
      <c r="R407" s="20">
        <f t="shared" si="54"/>
        <v>0</v>
      </c>
      <c r="Z407" s="20">
        <f>'BOCES SELECT'!E400</f>
        <v>1045469</v>
      </c>
      <c r="AA407" s="20" t="e">
        <f ca="1">'BOCES SELECT'!CH400</f>
        <v>#N/A</v>
      </c>
      <c r="AC407" s="552"/>
    </row>
    <row r="408" spans="1:29" ht="12" customHeight="1" x14ac:dyDescent="0.2">
      <c r="A408" s="22"/>
      <c r="B408" s="552"/>
      <c r="C408" s="36"/>
      <c r="D408" s="25"/>
      <c r="J408" s="522" t="str">
        <f t="shared" si="55"/>
        <v/>
      </c>
      <c r="K408" s="20">
        <f t="shared" si="56"/>
        <v>0</v>
      </c>
      <c r="L408" s="20" t="str">
        <f t="shared" si="49"/>
        <v/>
      </c>
      <c r="M408" s="20" t="str">
        <f t="shared" si="50"/>
        <v/>
      </c>
      <c r="O408" s="20">
        <f t="shared" si="51"/>
        <v>0</v>
      </c>
      <c r="P408" s="20">
        <f t="shared" si="52"/>
        <v>0</v>
      </c>
      <c r="Q408" s="20" t="str">
        <f t="shared" si="53"/>
        <v/>
      </c>
      <c r="R408" s="20">
        <f t="shared" si="54"/>
        <v>0</v>
      </c>
      <c r="Z408" s="20">
        <f>'BOCES SELECT'!E401</f>
        <v>1045468</v>
      </c>
      <c r="AA408" s="20" t="e">
        <f ca="1">'BOCES SELECT'!CH401</f>
        <v>#N/A</v>
      </c>
      <c r="AC408" s="552"/>
    </row>
    <row r="409" spans="1:29" ht="12" customHeight="1" x14ac:dyDescent="0.2">
      <c r="A409" s="22"/>
      <c r="B409" s="552"/>
      <c r="C409" s="36"/>
      <c r="D409" s="25"/>
      <c r="J409" s="522" t="str">
        <f t="shared" si="55"/>
        <v/>
      </c>
      <c r="K409" s="20">
        <f t="shared" si="56"/>
        <v>0</v>
      </c>
      <c r="L409" s="20" t="str">
        <f t="shared" si="49"/>
        <v/>
      </c>
      <c r="M409" s="20" t="str">
        <f t="shared" si="50"/>
        <v/>
      </c>
      <c r="O409" s="20">
        <f t="shared" si="51"/>
        <v>0</v>
      </c>
      <c r="P409" s="20">
        <f t="shared" si="52"/>
        <v>0</v>
      </c>
      <c r="Q409" s="20" t="str">
        <f t="shared" si="53"/>
        <v/>
      </c>
      <c r="R409" s="20">
        <f t="shared" si="54"/>
        <v>0</v>
      </c>
      <c r="Z409" s="20">
        <f>'BOCES SELECT'!E402</f>
        <v>1045467</v>
      </c>
      <c r="AA409" s="20" t="e">
        <f ca="1">'BOCES SELECT'!CH402</f>
        <v>#N/A</v>
      </c>
      <c r="AC409" s="552"/>
    </row>
    <row r="410" spans="1:29" ht="12" customHeight="1" x14ac:dyDescent="0.2">
      <c r="A410" s="22"/>
      <c r="B410" s="552"/>
      <c r="C410" s="36"/>
      <c r="D410" s="25"/>
      <c r="J410" s="522" t="str">
        <f t="shared" si="55"/>
        <v/>
      </c>
      <c r="K410" s="20">
        <f t="shared" si="56"/>
        <v>0</v>
      </c>
      <c r="L410" s="20" t="str">
        <f t="shared" si="49"/>
        <v/>
      </c>
      <c r="M410" s="20" t="str">
        <f t="shared" si="50"/>
        <v/>
      </c>
      <c r="O410" s="20">
        <f t="shared" si="51"/>
        <v>0</v>
      </c>
      <c r="P410" s="20">
        <f t="shared" si="52"/>
        <v>0</v>
      </c>
      <c r="Q410" s="20" t="str">
        <f t="shared" si="53"/>
        <v/>
      </c>
      <c r="R410" s="20">
        <f t="shared" si="54"/>
        <v>0</v>
      </c>
      <c r="Z410" s="20">
        <f>'BOCES SELECT'!E403</f>
        <v>1045466</v>
      </c>
      <c r="AA410" s="20" t="e">
        <f ca="1">'BOCES SELECT'!CH403</f>
        <v>#N/A</v>
      </c>
      <c r="AC410" s="552"/>
    </row>
    <row r="411" spans="1:29" ht="12" customHeight="1" x14ac:dyDescent="0.2">
      <c r="A411" s="22"/>
      <c r="B411" s="552"/>
      <c r="C411" s="36"/>
      <c r="D411" s="25"/>
      <c r="J411" s="522" t="str">
        <f t="shared" si="55"/>
        <v/>
      </c>
      <c r="K411" s="20">
        <f t="shared" si="56"/>
        <v>0</v>
      </c>
      <c r="L411" s="20" t="str">
        <f t="shared" si="49"/>
        <v/>
      </c>
      <c r="M411" s="20" t="str">
        <f t="shared" si="50"/>
        <v/>
      </c>
      <c r="O411" s="20">
        <f t="shared" si="51"/>
        <v>0</v>
      </c>
      <c r="P411" s="20">
        <f t="shared" si="52"/>
        <v>0</v>
      </c>
      <c r="Q411" s="20" t="str">
        <f t="shared" si="53"/>
        <v/>
      </c>
      <c r="R411" s="20">
        <f t="shared" si="54"/>
        <v>0</v>
      </c>
      <c r="Z411" s="20">
        <f>'BOCES SELECT'!E404</f>
        <v>1045465</v>
      </c>
      <c r="AA411" s="20" t="e">
        <f ca="1">'BOCES SELECT'!CH404</f>
        <v>#N/A</v>
      </c>
      <c r="AC411" s="552"/>
    </row>
    <row r="412" spans="1:29" ht="12" customHeight="1" x14ac:dyDescent="0.2">
      <c r="A412" s="22"/>
      <c r="B412" s="552"/>
      <c r="C412" s="36"/>
      <c r="D412" s="25"/>
      <c r="J412" s="522" t="str">
        <f t="shared" si="55"/>
        <v/>
      </c>
      <c r="K412" s="20">
        <f t="shared" si="56"/>
        <v>0</v>
      </c>
      <c r="L412" s="20" t="str">
        <f t="shared" si="49"/>
        <v/>
      </c>
      <c r="M412" s="20" t="str">
        <f t="shared" si="50"/>
        <v/>
      </c>
      <c r="O412" s="20">
        <f t="shared" si="51"/>
        <v>0</v>
      </c>
      <c r="P412" s="20">
        <f t="shared" si="52"/>
        <v>0</v>
      </c>
      <c r="Q412" s="20" t="str">
        <f t="shared" si="53"/>
        <v/>
      </c>
      <c r="R412" s="20">
        <f t="shared" si="54"/>
        <v>0</v>
      </c>
      <c r="Z412" s="20">
        <f>'BOCES SELECT'!E405</f>
        <v>1045464</v>
      </c>
      <c r="AA412" s="20" t="e">
        <f ca="1">'BOCES SELECT'!CH405</f>
        <v>#N/A</v>
      </c>
      <c r="AC412" s="552"/>
    </row>
    <row r="413" spans="1:29" ht="12" customHeight="1" x14ac:dyDescent="0.2">
      <c r="A413" s="22"/>
      <c r="B413" s="552"/>
      <c r="C413" s="36"/>
      <c r="D413" s="25"/>
      <c r="J413" s="522" t="str">
        <f t="shared" si="55"/>
        <v/>
      </c>
      <c r="K413" s="20">
        <f t="shared" si="56"/>
        <v>0</v>
      </c>
      <c r="L413" s="20" t="str">
        <f t="shared" si="49"/>
        <v/>
      </c>
      <c r="M413" s="20" t="str">
        <f t="shared" si="50"/>
        <v/>
      </c>
      <c r="O413" s="20">
        <f t="shared" si="51"/>
        <v>0</v>
      </c>
      <c r="P413" s="20">
        <f t="shared" si="52"/>
        <v>0</v>
      </c>
      <c r="Q413" s="20" t="str">
        <f t="shared" si="53"/>
        <v/>
      </c>
      <c r="R413" s="20">
        <f t="shared" si="54"/>
        <v>0</v>
      </c>
      <c r="Z413" s="20">
        <f>'BOCES SELECT'!E406</f>
        <v>1045463</v>
      </c>
      <c r="AA413" s="20" t="e">
        <f ca="1">'BOCES SELECT'!CH406</f>
        <v>#N/A</v>
      </c>
      <c r="AC413" s="552"/>
    </row>
    <row r="414" spans="1:29" ht="12" customHeight="1" x14ac:dyDescent="0.2">
      <c r="A414" s="22"/>
      <c r="B414" s="552"/>
      <c r="C414" s="36"/>
      <c r="D414" s="25"/>
      <c r="J414" s="522" t="str">
        <f t="shared" si="55"/>
        <v/>
      </c>
      <c r="K414" s="20">
        <f t="shared" si="56"/>
        <v>0</v>
      </c>
      <c r="L414" s="20" t="str">
        <f t="shared" si="49"/>
        <v/>
      </c>
      <c r="M414" s="20" t="str">
        <f t="shared" si="50"/>
        <v/>
      </c>
      <c r="O414" s="20">
        <f t="shared" si="51"/>
        <v>0</v>
      </c>
      <c r="P414" s="20">
        <f t="shared" si="52"/>
        <v>0</v>
      </c>
      <c r="Q414" s="20" t="str">
        <f t="shared" si="53"/>
        <v/>
      </c>
      <c r="R414" s="20">
        <f t="shared" si="54"/>
        <v>0</v>
      </c>
      <c r="Z414" s="20">
        <f>'BOCES SELECT'!E407</f>
        <v>1045462</v>
      </c>
      <c r="AA414" s="20" t="e">
        <f ca="1">'BOCES SELECT'!CH407</f>
        <v>#N/A</v>
      </c>
      <c r="AC414" s="552"/>
    </row>
    <row r="415" spans="1:29" ht="12" customHeight="1" x14ac:dyDescent="0.2">
      <c r="A415" s="22"/>
      <c r="B415" s="552"/>
      <c r="C415" s="36"/>
      <c r="D415" s="25"/>
      <c r="J415" s="522" t="str">
        <f t="shared" si="55"/>
        <v/>
      </c>
      <c r="K415" s="20">
        <f t="shared" si="56"/>
        <v>0</v>
      </c>
      <c r="L415" s="20" t="str">
        <f t="shared" si="49"/>
        <v/>
      </c>
      <c r="M415" s="20" t="str">
        <f t="shared" si="50"/>
        <v/>
      </c>
      <c r="O415" s="20">
        <f t="shared" si="51"/>
        <v>0</v>
      </c>
      <c r="P415" s="20">
        <f t="shared" si="52"/>
        <v>0</v>
      </c>
      <c r="Q415" s="20" t="str">
        <f t="shared" si="53"/>
        <v/>
      </c>
      <c r="R415" s="20">
        <f t="shared" si="54"/>
        <v>0</v>
      </c>
      <c r="Z415" s="20">
        <f>'BOCES SELECT'!E408</f>
        <v>1045461</v>
      </c>
      <c r="AA415" s="20" t="e">
        <f ca="1">'BOCES SELECT'!CH408</f>
        <v>#N/A</v>
      </c>
      <c r="AC415" s="552"/>
    </row>
    <row r="416" spans="1:29" ht="12" customHeight="1" x14ac:dyDescent="0.2">
      <c r="A416" s="22"/>
      <c r="B416" s="552"/>
      <c r="C416" s="36"/>
      <c r="D416" s="25"/>
      <c r="J416" s="522" t="str">
        <f t="shared" si="55"/>
        <v/>
      </c>
      <c r="K416" s="20">
        <f t="shared" si="56"/>
        <v>0</v>
      </c>
      <c r="L416" s="20" t="str">
        <f t="shared" si="49"/>
        <v/>
      </c>
      <c r="M416" s="20" t="str">
        <f t="shared" si="50"/>
        <v/>
      </c>
      <c r="O416" s="20">
        <f t="shared" si="51"/>
        <v>0</v>
      </c>
      <c r="P416" s="20">
        <f t="shared" si="52"/>
        <v>0</v>
      </c>
      <c r="Q416" s="20" t="str">
        <f t="shared" si="53"/>
        <v/>
      </c>
      <c r="R416" s="20">
        <f t="shared" si="54"/>
        <v>0</v>
      </c>
      <c r="Z416" s="20">
        <f>'BOCES SELECT'!E409</f>
        <v>1045460</v>
      </c>
      <c r="AA416" s="20" t="e">
        <f ca="1">'BOCES SELECT'!CH409</f>
        <v>#N/A</v>
      </c>
      <c r="AC416" s="552"/>
    </row>
    <row r="417" spans="1:29" ht="12" customHeight="1" x14ac:dyDescent="0.2">
      <c r="A417" s="22"/>
      <c r="B417" s="552"/>
      <c r="C417" s="36"/>
      <c r="D417" s="25"/>
      <c r="J417" s="522" t="str">
        <f t="shared" si="55"/>
        <v/>
      </c>
      <c r="K417" s="20">
        <f t="shared" si="56"/>
        <v>0</v>
      </c>
      <c r="L417" s="20" t="str">
        <f t="shared" si="49"/>
        <v/>
      </c>
      <c r="M417" s="20" t="str">
        <f t="shared" si="50"/>
        <v/>
      </c>
      <c r="O417" s="20">
        <f t="shared" si="51"/>
        <v>0</v>
      </c>
      <c r="P417" s="20">
        <f t="shared" si="52"/>
        <v>0</v>
      </c>
      <c r="Q417" s="20" t="str">
        <f t="shared" si="53"/>
        <v/>
      </c>
      <c r="R417" s="20">
        <f t="shared" si="54"/>
        <v>0</v>
      </c>
      <c r="Z417" s="20">
        <f>'BOCES SELECT'!E410</f>
        <v>1045459</v>
      </c>
      <c r="AA417" s="20" t="e">
        <f ca="1">'BOCES SELECT'!CH410</f>
        <v>#N/A</v>
      </c>
      <c r="AC417" s="552"/>
    </row>
    <row r="418" spans="1:29" ht="12" customHeight="1" x14ac:dyDescent="0.2">
      <c r="A418" s="22"/>
      <c r="B418" s="552"/>
      <c r="C418" s="36"/>
      <c r="D418" s="25"/>
      <c r="J418" s="522" t="str">
        <f t="shared" si="55"/>
        <v/>
      </c>
      <c r="K418" s="20">
        <f t="shared" si="56"/>
        <v>0</v>
      </c>
      <c r="L418" s="20" t="str">
        <f t="shared" si="49"/>
        <v/>
      </c>
      <c r="M418" s="20" t="str">
        <f t="shared" si="50"/>
        <v/>
      </c>
      <c r="O418" s="20">
        <f t="shared" si="51"/>
        <v>0</v>
      </c>
      <c r="P418" s="20">
        <f t="shared" si="52"/>
        <v>0</v>
      </c>
      <c r="Q418" s="20" t="str">
        <f t="shared" si="53"/>
        <v/>
      </c>
      <c r="R418" s="20">
        <f t="shared" si="54"/>
        <v>0</v>
      </c>
      <c r="Z418" s="20">
        <f>'BOCES SELECT'!E411</f>
        <v>1045458</v>
      </c>
      <c r="AA418" s="20" t="e">
        <f ca="1">'BOCES SELECT'!CH411</f>
        <v>#N/A</v>
      </c>
      <c r="AC418" s="552"/>
    </row>
    <row r="419" spans="1:29" ht="12" customHeight="1" x14ac:dyDescent="0.2">
      <c r="A419" s="22"/>
      <c r="B419" s="552"/>
      <c r="C419" s="36"/>
      <c r="D419" s="25"/>
      <c r="J419" s="522" t="str">
        <f t="shared" si="55"/>
        <v/>
      </c>
      <c r="K419" s="20">
        <f t="shared" si="56"/>
        <v>0</v>
      </c>
      <c r="L419" s="20" t="str">
        <f t="shared" si="49"/>
        <v/>
      </c>
      <c r="M419" s="20" t="str">
        <f t="shared" si="50"/>
        <v/>
      </c>
      <c r="O419" s="20">
        <f t="shared" si="51"/>
        <v>0</v>
      </c>
      <c r="P419" s="20">
        <f t="shared" si="52"/>
        <v>0</v>
      </c>
      <c r="Q419" s="20" t="str">
        <f t="shared" si="53"/>
        <v/>
      </c>
      <c r="R419" s="20">
        <f t="shared" si="54"/>
        <v>0</v>
      </c>
      <c r="Z419" s="20">
        <f>'BOCES SELECT'!E412</f>
        <v>1045457</v>
      </c>
      <c r="AA419" s="20" t="e">
        <f ca="1">'BOCES SELECT'!CH412</f>
        <v>#N/A</v>
      </c>
      <c r="AC419" s="552"/>
    </row>
    <row r="420" spans="1:29" ht="12" customHeight="1" x14ac:dyDescent="0.2">
      <c r="A420" s="22"/>
      <c r="B420" s="552"/>
      <c r="C420" s="36"/>
      <c r="D420" s="25"/>
      <c r="J420" s="522" t="str">
        <f t="shared" si="55"/>
        <v/>
      </c>
      <c r="K420" s="20">
        <f t="shared" si="56"/>
        <v>0</v>
      </c>
      <c r="L420" s="20" t="str">
        <f t="shared" si="49"/>
        <v/>
      </c>
      <c r="M420" s="20" t="str">
        <f t="shared" si="50"/>
        <v/>
      </c>
      <c r="O420" s="20">
        <f t="shared" si="51"/>
        <v>0</v>
      </c>
      <c r="P420" s="20">
        <f t="shared" si="52"/>
        <v>0</v>
      </c>
      <c r="Q420" s="20" t="str">
        <f t="shared" si="53"/>
        <v/>
      </c>
      <c r="R420" s="20">
        <f t="shared" si="54"/>
        <v>0</v>
      </c>
      <c r="Z420" s="20">
        <f>'BOCES SELECT'!E413</f>
        <v>1045456</v>
      </c>
      <c r="AA420" s="20" t="e">
        <f ca="1">'BOCES SELECT'!CH413</f>
        <v>#N/A</v>
      </c>
      <c r="AC420" s="552"/>
    </row>
    <row r="421" spans="1:29" ht="12" customHeight="1" x14ac:dyDescent="0.2">
      <c r="A421" s="22"/>
      <c r="B421" s="552"/>
      <c r="C421" s="36"/>
      <c r="D421" s="25"/>
      <c r="J421" s="522" t="str">
        <f t="shared" si="55"/>
        <v/>
      </c>
      <c r="K421" s="20">
        <f t="shared" si="56"/>
        <v>0</v>
      </c>
      <c r="L421" s="20" t="str">
        <f t="shared" si="49"/>
        <v/>
      </c>
      <c r="M421" s="20" t="str">
        <f t="shared" si="50"/>
        <v/>
      </c>
      <c r="O421" s="20">
        <f t="shared" si="51"/>
        <v>0</v>
      </c>
      <c r="P421" s="20">
        <f t="shared" si="52"/>
        <v>0</v>
      </c>
      <c r="Q421" s="20" t="str">
        <f t="shared" si="53"/>
        <v/>
      </c>
      <c r="R421" s="20">
        <f t="shared" si="54"/>
        <v>0</v>
      </c>
      <c r="Z421" s="20">
        <f>'BOCES SELECT'!E414</f>
        <v>1045455</v>
      </c>
      <c r="AA421" s="20" t="e">
        <f ca="1">'BOCES SELECT'!CH414</f>
        <v>#N/A</v>
      </c>
      <c r="AC421" s="552"/>
    </row>
    <row r="422" spans="1:29" ht="12" customHeight="1" x14ac:dyDescent="0.2">
      <c r="A422" s="22"/>
      <c r="B422" s="552"/>
      <c r="C422" s="36"/>
      <c r="D422" s="25"/>
      <c r="J422" s="522" t="str">
        <f t="shared" si="55"/>
        <v/>
      </c>
      <c r="K422" s="20">
        <f t="shared" si="56"/>
        <v>0</v>
      </c>
      <c r="L422" s="20" t="str">
        <f t="shared" si="49"/>
        <v/>
      </c>
      <c r="M422" s="20" t="str">
        <f t="shared" si="50"/>
        <v/>
      </c>
      <c r="O422" s="20">
        <f t="shared" si="51"/>
        <v>0</v>
      </c>
      <c r="P422" s="20">
        <f t="shared" si="52"/>
        <v>0</v>
      </c>
      <c r="Q422" s="20" t="str">
        <f t="shared" si="53"/>
        <v/>
      </c>
      <c r="R422" s="20">
        <f t="shared" si="54"/>
        <v>0</v>
      </c>
      <c r="Z422" s="20">
        <f>'BOCES SELECT'!E415</f>
        <v>1045454</v>
      </c>
      <c r="AA422" s="20" t="e">
        <f ca="1">'BOCES SELECT'!CH415</f>
        <v>#N/A</v>
      </c>
      <c r="AC422" s="552"/>
    </row>
    <row r="423" spans="1:29" ht="12" customHeight="1" x14ac:dyDescent="0.2">
      <c r="A423" s="22"/>
      <c r="B423" s="552"/>
      <c r="C423" s="36"/>
      <c r="D423" s="25"/>
      <c r="J423" s="522" t="str">
        <f t="shared" si="55"/>
        <v/>
      </c>
      <c r="K423" s="20">
        <f t="shared" si="56"/>
        <v>0</v>
      </c>
      <c r="L423" s="20" t="str">
        <f t="shared" si="49"/>
        <v/>
      </c>
      <c r="M423" s="20" t="str">
        <f t="shared" si="50"/>
        <v/>
      </c>
      <c r="O423" s="20">
        <f t="shared" si="51"/>
        <v>0</v>
      </c>
      <c r="P423" s="20">
        <f t="shared" si="52"/>
        <v>0</v>
      </c>
      <c r="Q423" s="20" t="str">
        <f t="shared" si="53"/>
        <v/>
      </c>
      <c r="R423" s="20">
        <f t="shared" si="54"/>
        <v>0</v>
      </c>
      <c r="Z423" s="20">
        <f>'BOCES SELECT'!E416</f>
        <v>1045453</v>
      </c>
      <c r="AA423" s="20" t="e">
        <f ca="1">'BOCES SELECT'!CH416</f>
        <v>#N/A</v>
      </c>
      <c r="AC423" s="552"/>
    </row>
    <row r="424" spans="1:29" ht="12" customHeight="1" x14ac:dyDescent="0.2">
      <c r="A424" s="22"/>
      <c r="B424" s="552"/>
      <c r="C424" s="36"/>
      <c r="D424" s="25"/>
      <c r="J424" s="522" t="str">
        <f t="shared" si="55"/>
        <v/>
      </c>
      <c r="K424" s="20">
        <f t="shared" si="56"/>
        <v>0</v>
      </c>
      <c r="L424" s="20" t="str">
        <f t="shared" ref="L424:L487" si="57">LEFT(H424,11)</f>
        <v/>
      </c>
      <c r="M424" s="20" t="str">
        <f t="shared" ref="M424:M487" si="58">LEFT(E424,2)</f>
        <v/>
      </c>
      <c r="O424" s="20">
        <f t="shared" ref="O424:O487" si="59">K424</f>
        <v>0</v>
      </c>
      <c r="P424" s="20">
        <f t="shared" ref="P424:P487" si="60">LEN(L424)</f>
        <v>0</v>
      </c>
      <c r="Q424" s="20" t="str">
        <f t="shared" ref="Q424:Q487" si="61">IF(LEN(L424)=11,L424,IF(LEN(L424)=10,CONCATENATE(L424," "),IF(LEN(L424)=9,CONCATENATE(L424,"  "),IF(LEN(L424)=8,CONCATENATE(L424,"   "),""))))</f>
        <v/>
      </c>
      <c r="R424" s="20">
        <f t="shared" ref="R424:R487" si="62">LEN(Q424)</f>
        <v>0</v>
      </c>
      <c r="Z424" s="20">
        <f>'BOCES SELECT'!E417</f>
        <v>1045452</v>
      </c>
      <c r="AA424" s="20" t="e">
        <f ca="1">'BOCES SELECT'!CH417</f>
        <v>#N/A</v>
      </c>
      <c r="AC424" s="552"/>
    </row>
    <row r="425" spans="1:29" ht="12" customHeight="1" x14ac:dyDescent="0.2">
      <c r="A425" s="22"/>
      <c r="B425" s="552"/>
      <c r="C425" s="36"/>
      <c r="D425" s="25"/>
      <c r="J425" s="522" t="str">
        <f t="shared" si="55"/>
        <v/>
      </c>
      <c r="K425" s="20">
        <f t="shared" si="56"/>
        <v>0</v>
      </c>
      <c r="L425" s="20" t="str">
        <f t="shared" si="57"/>
        <v/>
      </c>
      <c r="M425" s="20" t="str">
        <f t="shared" si="58"/>
        <v/>
      </c>
      <c r="O425" s="20">
        <f t="shared" si="59"/>
        <v>0</v>
      </c>
      <c r="P425" s="20">
        <f t="shared" si="60"/>
        <v>0</v>
      </c>
      <c r="Q425" s="20" t="str">
        <f t="shared" si="61"/>
        <v/>
      </c>
      <c r="R425" s="20">
        <f t="shared" si="62"/>
        <v>0</v>
      </c>
      <c r="Z425" s="20">
        <f>'BOCES SELECT'!E418</f>
        <v>1045451</v>
      </c>
      <c r="AA425" s="20" t="e">
        <f ca="1">'BOCES SELECT'!CH418</f>
        <v>#N/A</v>
      </c>
      <c r="AC425" s="552"/>
    </row>
    <row r="426" spans="1:29" ht="12" customHeight="1" x14ac:dyDescent="0.2">
      <c r="A426" s="22"/>
      <c r="B426" s="552"/>
      <c r="C426" s="36"/>
      <c r="D426" s="25"/>
      <c r="J426" s="522" t="str">
        <f t="shared" si="55"/>
        <v/>
      </c>
      <c r="K426" s="20">
        <f t="shared" si="56"/>
        <v>0</v>
      </c>
      <c r="L426" s="20" t="str">
        <f t="shared" si="57"/>
        <v/>
      </c>
      <c r="M426" s="20" t="str">
        <f t="shared" si="58"/>
        <v/>
      </c>
      <c r="O426" s="20">
        <f t="shared" si="59"/>
        <v>0</v>
      </c>
      <c r="P426" s="20">
        <f t="shared" si="60"/>
        <v>0</v>
      </c>
      <c r="Q426" s="20" t="str">
        <f t="shared" si="61"/>
        <v/>
      </c>
      <c r="R426" s="20">
        <f t="shared" si="62"/>
        <v>0</v>
      </c>
      <c r="Z426" s="20">
        <f>'BOCES SELECT'!E419</f>
        <v>1045450</v>
      </c>
      <c r="AA426" s="20" t="e">
        <f ca="1">'BOCES SELECT'!CH419</f>
        <v>#N/A</v>
      </c>
      <c r="AC426" s="552"/>
    </row>
    <row r="427" spans="1:29" ht="12" customHeight="1" x14ac:dyDescent="0.2">
      <c r="A427" s="22"/>
      <c r="B427" s="552"/>
      <c r="C427" s="36"/>
      <c r="D427" s="25"/>
      <c r="J427" s="522" t="str">
        <f t="shared" si="55"/>
        <v/>
      </c>
      <c r="K427" s="20">
        <f t="shared" si="56"/>
        <v>0</v>
      </c>
      <c r="L427" s="20" t="str">
        <f t="shared" si="57"/>
        <v/>
      </c>
      <c r="M427" s="20" t="str">
        <f t="shared" si="58"/>
        <v/>
      </c>
      <c r="O427" s="20">
        <f t="shared" si="59"/>
        <v>0</v>
      </c>
      <c r="P427" s="20">
        <f t="shared" si="60"/>
        <v>0</v>
      </c>
      <c r="Q427" s="20" t="str">
        <f t="shared" si="61"/>
        <v/>
      </c>
      <c r="R427" s="20">
        <f t="shared" si="62"/>
        <v>0</v>
      </c>
      <c r="Z427" s="20">
        <f>'BOCES SELECT'!E420</f>
        <v>1045449</v>
      </c>
      <c r="AA427" s="20" t="e">
        <f ca="1">'BOCES SELECT'!CH420</f>
        <v>#N/A</v>
      </c>
      <c r="AC427" s="552"/>
    </row>
    <row r="428" spans="1:29" ht="12" customHeight="1" x14ac:dyDescent="0.2">
      <c r="A428" s="22"/>
      <c r="B428" s="552"/>
      <c r="C428" s="36"/>
      <c r="D428" s="25"/>
      <c r="J428" s="522" t="str">
        <f t="shared" si="55"/>
        <v/>
      </c>
      <c r="K428" s="20">
        <f t="shared" si="56"/>
        <v>0</v>
      </c>
      <c r="L428" s="20" t="str">
        <f t="shared" si="57"/>
        <v/>
      </c>
      <c r="M428" s="20" t="str">
        <f t="shared" si="58"/>
        <v/>
      </c>
      <c r="O428" s="20">
        <f t="shared" si="59"/>
        <v>0</v>
      </c>
      <c r="P428" s="20">
        <f t="shared" si="60"/>
        <v>0</v>
      </c>
      <c r="Q428" s="20" t="str">
        <f t="shared" si="61"/>
        <v/>
      </c>
      <c r="R428" s="20">
        <f t="shared" si="62"/>
        <v>0</v>
      </c>
      <c r="Z428" s="20">
        <f>'BOCES SELECT'!E421</f>
        <v>1045448</v>
      </c>
      <c r="AA428" s="20" t="e">
        <f ca="1">'BOCES SELECT'!CH421</f>
        <v>#N/A</v>
      </c>
      <c r="AC428" s="552"/>
    </row>
    <row r="429" spans="1:29" ht="12" customHeight="1" x14ac:dyDescent="0.2">
      <c r="A429" s="22"/>
      <c r="B429" s="552"/>
      <c r="C429" s="36"/>
      <c r="D429" s="25"/>
      <c r="J429" s="522" t="str">
        <f t="shared" si="55"/>
        <v/>
      </c>
      <c r="K429" s="20">
        <f t="shared" si="56"/>
        <v>0</v>
      </c>
      <c r="L429" s="20" t="str">
        <f t="shared" si="57"/>
        <v/>
      </c>
      <c r="M429" s="20" t="str">
        <f t="shared" si="58"/>
        <v/>
      </c>
      <c r="O429" s="20">
        <f t="shared" si="59"/>
        <v>0</v>
      </c>
      <c r="P429" s="20">
        <f t="shared" si="60"/>
        <v>0</v>
      </c>
      <c r="Q429" s="20" t="str">
        <f t="shared" si="61"/>
        <v/>
      </c>
      <c r="R429" s="20">
        <f t="shared" si="62"/>
        <v>0</v>
      </c>
      <c r="Z429" s="20">
        <f>'BOCES SELECT'!E422</f>
        <v>1045447</v>
      </c>
      <c r="AA429" s="20" t="e">
        <f ca="1">'BOCES SELECT'!CH422</f>
        <v>#N/A</v>
      </c>
      <c r="AC429" s="552"/>
    </row>
    <row r="430" spans="1:29" ht="12" customHeight="1" x14ac:dyDescent="0.2">
      <c r="A430" s="22"/>
      <c r="B430" s="552"/>
      <c r="C430" s="36"/>
      <c r="D430" s="25"/>
      <c r="J430" s="522" t="str">
        <f t="shared" si="55"/>
        <v/>
      </c>
      <c r="K430" s="20">
        <f t="shared" si="56"/>
        <v>0</v>
      </c>
      <c r="L430" s="20" t="str">
        <f t="shared" si="57"/>
        <v/>
      </c>
      <c r="M430" s="20" t="str">
        <f t="shared" si="58"/>
        <v/>
      </c>
      <c r="O430" s="20">
        <f t="shared" si="59"/>
        <v>0</v>
      </c>
      <c r="P430" s="20">
        <f t="shared" si="60"/>
        <v>0</v>
      </c>
      <c r="Q430" s="20" t="str">
        <f t="shared" si="61"/>
        <v/>
      </c>
      <c r="R430" s="20">
        <f t="shared" si="62"/>
        <v>0</v>
      </c>
      <c r="Z430" s="20">
        <f>'BOCES SELECT'!E423</f>
        <v>1045446</v>
      </c>
      <c r="AA430" s="20" t="e">
        <f ca="1">'BOCES SELECT'!CH423</f>
        <v>#N/A</v>
      </c>
      <c r="AC430" s="552"/>
    </row>
    <row r="431" spans="1:29" ht="12" customHeight="1" x14ac:dyDescent="0.2">
      <c r="A431" s="22"/>
      <c r="B431" s="552"/>
      <c r="C431" s="36"/>
      <c r="D431" s="25"/>
      <c r="J431" s="522" t="str">
        <f t="shared" si="55"/>
        <v/>
      </c>
      <c r="K431" s="20">
        <f t="shared" si="56"/>
        <v>0</v>
      </c>
      <c r="L431" s="20" t="str">
        <f t="shared" si="57"/>
        <v/>
      </c>
      <c r="M431" s="20" t="str">
        <f t="shared" si="58"/>
        <v/>
      </c>
      <c r="O431" s="20">
        <f t="shared" si="59"/>
        <v>0</v>
      </c>
      <c r="P431" s="20">
        <f t="shared" si="60"/>
        <v>0</v>
      </c>
      <c r="Q431" s="20" t="str">
        <f t="shared" si="61"/>
        <v/>
      </c>
      <c r="R431" s="20">
        <f t="shared" si="62"/>
        <v>0</v>
      </c>
      <c r="Z431" s="20">
        <f>'BOCES SELECT'!E424</f>
        <v>1045445</v>
      </c>
      <c r="AA431" s="20" t="e">
        <f ca="1">'BOCES SELECT'!CH424</f>
        <v>#N/A</v>
      </c>
      <c r="AC431" s="552"/>
    </row>
    <row r="432" spans="1:29" ht="12" customHeight="1" x14ac:dyDescent="0.2">
      <c r="A432" s="22"/>
      <c r="B432" s="552"/>
      <c r="C432" s="36"/>
      <c r="D432" s="25"/>
      <c r="J432" s="522" t="str">
        <f t="shared" si="55"/>
        <v/>
      </c>
      <c r="K432" s="20">
        <f t="shared" si="56"/>
        <v>0</v>
      </c>
      <c r="L432" s="20" t="str">
        <f t="shared" si="57"/>
        <v/>
      </c>
      <c r="M432" s="20" t="str">
        <f t="shared" si="58"/>
        <v/>
      </c>
      <c r="O432" s="20">
        <f t="shared" si="59"/>
        <v>0</v>
      </c>
      <c r="P432" s="20">
        <f t="shared" si="60"/>
        <v>0</v>
      </c>
      <c r="Q432" s="20" t="str">
        <f t="shared" si="61"/>
        <v/>
      </c>
      <c r="R432" s="20">
        <f t="shared" si="62"/>
        <v>0</v>
      </c>
      <c r="Z432" s="20">
        <f>'BOCES SELECT'!E425</f>
        <v>1045444</v>
      </c>
      <c r="AA432" s="20" t="e">
        <f ca="1">'BOCES SELECT'!CH425</f>
        <v>#N/A</v>
      </c>
      <c r="AC432" s="552"/>
    </row>
    <row r="433" spans="1:29" ht="12" customHeight="1" x14ac:dyDescent="0.2">
      <c r="A433" s="22"/>
      <c r="B433" s="552"/>
      <c r="C433" s="36"/>
      <c r="D433" s="25"/>
      <c r="J433" s="522" t="str">
        <f t="shared" si="55"/>
        <v/>
      </c>
      <c r="K433" s="20">
        <f t="shared" si="56"/>
        <v>0</v>
      </c>
      <c r="L433" s="20" t="str">
        <f t="shared" si="57"/>
        <v/>
      </c>
      <c r="M433" s="20" t="str">
        <f t="shared" si="58"/>
        <v/>
      </c>
      <c r="O433" s="20">
        <f t="shared" si="59"/>
        <v>0</v>
      </c>
      <c r="P433" s="20">
        <f t="shared" si="60"/>
        <v>0</v>
      </c>
      <c r="Q433" s="20" t="str">
        <f t="shared" si="61"/>
        <v/>
      </c>
      <c r="R433" s="20">
        <f t="shared" si="62"/>
        <v>0</v>
      </c>
      <c r="Z433" s="20">
        <f>'BOCES SELECT'!E426</f>
        <v>1045443</v>
      </c>
      <c r="AA433" s="20" t="e">
        <f ca="1">'BOCES SELECT'!CH426</f>
        <v>#N/A</v>
      </c>
      <c r="AC433" s="552"/>
    </row>
    <row r="434" spans="1:29" ht="12" customHeight="1" x14ac:dyDescent="0.2">
      <c r="A434" s="22"/>
      <c r="B434" s="552"/>
      <c r="C434" s="36"/>
      <c r="D434" s="25"/>
      <c r="J434" s="522" t="str">
        <f t="shared" si="55"/>
        <v/>
      </c>
      <c r="K434" s="20">
        <f t="shared" si="56"/>
        <v>0</v>
      </c>
      <c r="L434" s="20" t="str">
        <f t="shared" si="57"/>
        <v/>
      </c>
      <c r="M434" s="20" t="str">
        <f t="shared" si="58"/>
        <v/>
      </c>
      <c r="O434" s="20">
        <f t="shared" si="59"/>
        <v>0</v>
      </c>
      <c r="P434" s="20">
        <f t="shared" si="60"/>
        <v>0</v>
      </c>
      <c r="Q434" s="20" t="str">
        <f t="shared" si="61"/>
        <v/>
      </c>
      <c r="R434" s="20">
        <f t="shared" si="62"/>
        <v>0</v>
      </c>
      <c r="Z434" s="20">
        <f>'BOCES SELECT'!E427</f>
        <v>1045442</v>
      </c>
      <c r="AA434" s="20" t="e">
        <f ca="1">'BOCES SELECT'!CH427</f>
        <v>#N/A</v>
      </c>
      <c r="AC434" s="552"/>
    </row>
    <row r="435" spans="1:29" ht="12" customHeight="1" x14ac:dyDescent="0.2">
      <c r="A435" s="22"/>
      <c r="B435" s="552"/>
      <c r="C435" s="36"/>
      <c r="D435" s="25"/>
      <c r="J435" s="522" t="str">
        <f t="shared" si="55"/>
        <v/>
      </c>
      <c r="K435" s="20">
        <f t="shared" si="56"/>
        <v>0</v>
      </c>
      <c r="L435" s="20" t="str">
        <f t="shared" si="57"/>
        <v/>
      </c>
      <c r="M435" s="20" t="str">
        <f t="shared" si="58"/>
        <v/>
      </c>
      <c r="O435" s="20">
        <f t="shared" si="59"/>
        <v>0</v>
      </c>
      <c r="P435" s="20">
        <f t="shared" si="60"/>
        <v>0</v>
      </c>
      <c r="Q435" s="20" t="str">
        <f t="shared" si="61"/>
        <v/>
      </c>
      <c r="R435" s="20">
        <f t="shared" si="62"/>
        <v>0</v>
      </c>
      <c r="Z435" s="20">
        <f>'BOCES SELECT'!E428</f>
        <v>1045441</v>
      </c>
      <c r="AA435" s="20" t="e">
        <f ca="1">'BOCES SELECT'!CH428</f>
        <v>#N/A</v>
      </c>
      <c r="AC435" s="552"/>
    </row>
    <row r="436" spans="1:29" ht="12" customHeight="1" x14ac:dyDescent="0.2">
      <c r="A436" s="22"/>
      <c r="B436" s="552"/>
      <c r="C436" s="36"/>
      <c r="D436" s="25"/>
      <c r="J436" s="522" t="str">
        <f t="shared" si="55"/>
        <v/>
      </c>
      <c r="K436" s="20">
        <f t="shared" si="56"/>
        <v>0</v>
      </c>
      <c r="L436" s="20" t="str">
        <f t="shared" si="57"/>
        <v/>
      </c>
      <c r="M436" s="20" t="str">
        <f t="shared" si="58"/>
        <v/>
      </c>
      <c r="O436" s="20">
        <f t="shared" si="59"/>
        <v>0</v>
      </c>
      <c r="P436" s="20">
        <f t="shared" si="60"/>
        <v>0</v>
      </c>
      <c r="Q436" s="20" t="str">
        <f t="shared" si="61"/>
        <v/>
      </c>
      <c r="R436" s="20">
        <f t="shared" si="62"/>
        <v>0</v>
      </c>
      <c r="Z436" s="20">
        <f>'BOCES SELECT'!E429</f>
        <v>1045440</v>
      </c>
      <c r="AA436" s="20" t="e">
        <f ca="1">'BOCES SELECT'!CH429</f>
        <v>#N/A</v>
      </c>
      <c r="AC436" s="552"/>
    </row>
    <row r="437" spans="1:29" ht="12" customHeight="1" x14ac:dyDescent="0.2">
      <c r="A437" s="22"/>
      <c r="B437" s="552"/>
      <c r="C437" s="36"/>
      <c r="D437" s="25"/>
      <c r="J437" s="522" t="str">
        <f t="shared" si="55"/>
        <v/>
      </c>
      <c r="K437" s="20">
        <f t="shared" si="56"/>
        <v>0</v>
      </c>
      <c r="L437" s="20" t="str">
        <f t="shared" si="57"/>
        <v/>
      </c>
      <c r="M437" s="20" t="str">
        <f t="shared" si="58"/>
        <v/>
      </c>
      <c r="O437" s="20">
        <f t="shared" si="59"/>
        <v>0</v>
      </c>
      <c r="P437" s="20">
        <f t="shared" si="60"/>
        <v>0</v>
      </c>
      <c r="Q437" s="20" t="str">
        <f t="shared" si="61"/>
        <v/>
      </c>
      <c r="R437" s="20">
        <f t="shared" si="62"/>
        <v>0</v>
      </c>
      <c r="Z437" s="20">
        <f>'BOCES SELECT'!E430</f>
        <v>1045439</v>
      </c>
      <c r="AA437" s="20" t="e">
        <f ca="1">'BOCES SELECT'!CH430</f>
        <v>#N/A</v>
      </c>
      <c r="AC437" s="552"/>
    </row>
    <row r="438" spans="1:29" ht="12" customHeight="1" x14ac:dyDescent="0.2">
      <c r="A438" s="22"/>
      <c r="B438" s="552"/>
      <c r="C438" s="36"/>
      <c r="D438" s="25"/>
      <c r="J438" s="522" t="str">
        <f t="shared" si="55"/>
        <v/>
      </c>
      <c r="K438" s="20">
        <f t="shared" si="56"/>
        <v>0</v>
      </c>
      <c r="L438" s="20" t="str">
        <f t="shared" si="57"/>
        <v/>
      </c>
      <c r="M438" s="20" t="str">
        <f t="shared" si="58"/>
        <v/>
      </c>
      <c r="O438" s="20">
        <f t="shared" si="59"/>
        <v>0</v>
      </c>
      <c r="P438" s="20">
        <f t="shared" si="60"/>
        <v>0</v>
      </c>
      <c r="Q438" s="20" t="str">
        <f t="shared" si="61"/>
        <v/>
      </c>
      <c r="R438" s="20">
        <f t="shared" si="62"/>
        <v>0</v>
      </c>
      <c r="Z438" s="20">
        <f>'BOCES SELECT'!E431</f>
        <v>1045438</v>
      </c>
      <c r="AA438" s="20" t="e">
        <f ca="1">'BOCES SELECT'!CH431</f>
        <v>#N/A</v>
      </c>
      <c r="AC438" s="552"/>
    </row>
    <row r="439" spans="1:29" ht="12" customHeight="1" x14ac:dyDescent="0.2">
      <c r="A439" s="22"/>
      <c r="B439" s="552"/>
      <c r="C439" s="36"/>
      <c r="D439" s="25"/>
      <c r="J439" s="522" t="str">
        <f t="shared" si="55"/>
        <v/>
      </c>
      <c r="K439" s="20">
        <f t="shared" si="56"/>
        <v>0</v>
      </c>
      <c r="L439" s="20" t="str">
        <f t="shared" si="57"/>
        <v/>
      </c>
      <c r="M439" s="20" t="str">
        <f t="shared" si="58"/>
        <v/>
      </c>
      <c r="O439" s="20">
        <f t="shared" si="59"/>
        <v>0</v>
      </c>
      <c r="P439" s="20">
        <f t="shared" si="60"/>
        <v>0</v>
      </c>
      <c r="Q439" s="20" t="str">
        <f t="shared" si="61"/>
        <v/>
      </c>
      <c r="R439" s="20">
        <f t="shared" si="62"/>
        <v>0</v>
      </c>
      <c r="Z439" s="20">
        <f>'BOCES SELECT'!E432</f>
        <v>1045437</v>
      </c>
      <c r="AA439" s="20" t="e">
        <f ca="1">'BOCES SELECT'!CH432</f>
        <v>#N/A</v>
      </c>
      <c r="AC439" s="552"/>
    </row>
    <row r="440" spans="1:29" ht="12" customHeight="1" x14ac:dyDescent="0.2">
      <c r="A440" s="22"/>
      <c r="B440" s="552"/>
      <c r="C440" s="36"/>
      <c r="D440" s="25"/>
      <c r="J440" s="522" t="str">
        <f t="shared" si="55"/>
        <v/>
      </c>
      <c r="K440" s="20">
        <f t="shared" si="56"/>
        <v>0</v>
      </c>
      <c r="L440" s="20" t="str">
        <f t="shared" si="57"/>
        <v/>
      </c>
      <c r="M440" s="20" t="str">
        <f t="shared" si="58"/>
        <v/>
      </c>
      <c r="O440" s="20">
        <f t="shared" si="59"/>
        <v>0</v>
      </c>
      <c r="P440" s="20">
        <f t="shared" si="60"/>
        <v>0</v>
      </c>
      <c r="Q440" s="20" t="str">
        <f t="shared" si="61"/>
        <v/>
      </c>
      <c r="R440" s="20">
        <f t="shared" si="62"/>
        <v>0</v>
      </c>
      <c r="Z440" s="20">
        <f>'BOCES SELECT'!E433</f>
        <v>1045436</v>
      </c>
      <c r="AA440" s="20" t="e">
        <f ca="1">'BOCES SELECT'!CH433</f>
        <v>#N/A</v>
      </c>
      <c r="AC440" s="552"/>
    </row>
    <row r="441" spans="1:29" ht="12" customHeight="1" x14ac:dyDescent="0.2">
      <c r="A441" s="22"/>
      <c r="B441" s="552"/>
      <c r="C441" s="36"/>
      <c r="D441" s="25"/>
      <c r="J441" s="522" t="str">
        <f t="shared" si="55"/>
        <v/>
      </c>
      <c r="K441" s="20">
        <f t="shared" si="56"/>
        <v>0</v>
      </c>
      <c r="L441" s="20" t="str">
        <f t="shared" si="57"/>
        <v/>
      </c>
      <c r="M441" s="20" t="str">
        <f t="shared" si="58"/>
        <v/>
      </c>
      <c r="O441" s="20">
        <f t="shared" si="59"/>
        <v>0</v>
      </c>
      <c r="P441" s="20">
        <f t="shared" si="60"/>
        <v>0</v>
      </c>
      <c r="Q441" s="20" t="str">
        <f t="shared" si="61"/>
        <v/>
      </c>
      <c r="R441" s="20">
        <f t="shared" si="62"/>
        <v>0</v>
      </c>
      <c r="Z441" s="20">
        <f>'BOCES SELECT'!E434</f>
        <v>1045435</v>
      </c>
      <c r="AA441" s="20" t="e">
        <f ca="1">'BOCES SELECT'!CH434</f>
        <v>#N/A</v>
      </c>
      <c r="AC441" s="552"/>
    </row>
    <row r="442" spans="1:29" ht="12" customHeight="1" x14ac:dyDescent="0.2">
      <c r="A442" s="22"/>
      <c r="B442" s="552"/>
      <c r="C442" s="36"/>
      <c r="D442" s="25"/>
      <c r="J442" s="522" t="str">
        <f t="shared" si="55"/>
        <v/>
      </c>
      <c r="K442" s="20">
        <f t="shared" si="56"/>
        <v>0</v>
      </c>
      <c r="L442" s="20" t="str">
        <f t="shared" si="57"/>
        <v/>
      </c>
      <c r="M442" s="20" t="str">
        <f t="shared" si="58"/>
        <v/>
      </c>
      <c r="O442" s="20">
        <f t="shared" si="59"/>
        <v>0</v>
      </c>
      <c r="P442" s="20">
        <f t="shared" si="60"/>
        <v>0</v>
      </c>
      <c r="Q442" s="20" t="str">
        <f t="shared" si="61"/>
        <v/>
      </c>
      <c r="R442" s="20">
        <f t="shared" si="62"/>
        <v>0</v>
      </c>
      <c r="Z442" s="20">
        <f>'BOCES SELECT'!E435</f>
        <v>1045434</v>
      </c>
      <c r="AA442" s="20" t="e">
        <f ca="1">'BOCES SELECT'!CH435</f>
        <v>#N/A</v>
      </c>
      <c r="AC442" s="552"/>
    </row>
    <row r="443" spans="1:29" ht="12" customHeight="1" x14ac:dyDescent="0.2">
      <c r="A443" s="22"/>
      <c r="B443" s="552"/>
      <c r="C443" s="36"/>
      <c r="D443" s="25"/>
      <c r="J443" s="522" t="str">
        <f t="shared" si="55"/>
        <v/>
      </c>
      <c r="K443" s="20">
        <f t="shared" si="56"/>
        <v>0</v>
      </c>
      <c r="L443" s="20" t="str">
        <f t="shared" si="57"/>
        <v/>
      </c>
      <c r="M443" s="20" t="str">
        <f t="shared" si="58"/>
        <v/>
      </c>
      <c r="O443" s="20">
        <f t="shared" si="59"/>
        <v>0</v>
      </c>
      <c r="P443" s="20">
        <f t="shared" si="60"/>
        <v>0</v>
      </c>
      <c r="Q443" s="20" t="str">
        <f t="shared" si="61"/>
        <v/>
      </c>
      <c r="R443" s="20">
        <f t="shared" si="62"/>
        <v>0</v>
      </c>
      <c r="Z443" s="20">
        <f>'BOCES SELECT'!E436</f>
        <v>1045433</v>
      </c>
      <c r="AA443" s="20" t="e">
        <f ca="1">'BOCES SELECT'!CH436</f>
        <v>#N/A</v>
      </c>
      <c r="AC443" s="552"/>
    </row>
    <row r="444" spans="1:29" ht="12" customHeight="1" x14ac:dyDescent="0.2">
      <c r="A444" s="22"/>
      <c r="B444" s="552"/>
      <c r="C444" s="36"/>
      <c r="D444" s="25"/>
      <c r="J444" s="522" t="str">
        <f t="shared" si="55"/>
        <v/>
      </c>
      <c r="K444" s="20">
        <f t="shared" si="56"/>
        <v>0</v>
      </c>
      <c r="L444" s="20" t="str">
        <f t="shared" si="57"/>
        <v/>
      </c>
      <c r="M444" s="20" t="str">
        <f t="shared" si="58"/>
        <v/>
      </c>
      <c r="O444" s="20">
        <f t="shared" si="59"/>
        <v>0</v>
      </c>
      <c r="P444" s="20">
        <f t="shared" si="60"/>
        <v>0</v>
      </c>
      <c r="Q444" s="20" t="str">
        <f t="shared" si="61"/>
        <v/>
      </c>
      <c r="R444" s="20">
        <f t="shared" si="62"/>
        <v>0</v>
      </c>
      <c r="Z444" s="20">
        <f>'BOCES SELECT'!E437</f>
        <v>1045432</v>
      </c>
      <c r="AA444" s="20" t="e">
        <f ca="1">'BOCES SELECT'!CH437</f>
        <v>#N/A</v>
      </c>
      <c r="AC444" s="552"/>
    </row>
    <row r="445" spans="1:29" ht="12" customHeight="1" x14ac:dyDescent="0.2">
      <c r="A445" s="22"/>
      <c r="B445" s="552"/>
      <c r="C445" s="36"/>
      <c r="D445" s="25"/>
      <c r="J445" s="522" t="str">
        <f t="shared" si="55"/>
        <v/>
      </c>
      <c r="K445" s="20">
        <f t="shared" si="56"/>
        <v>0</v>
      </c>
      <c r="L445" s="20" t="str">
        <f t="shared" si="57"/>
        <v/>
      </c>
      <c r="M445" s="20" t="str">
        <f t="shared" si="58"/>
        <v/>
      </c>
      <c r="O445" s="20">
        <f t="shared" si="59"/>
        <v>0</v>
      </c>
      <c r="P445" s="20">
        <f t="shared" si="60"/>
        <v>0</v>
      </c>
      <c r="Q445" s="20" t="str">
        <f t="shared" si="61"/>
        <v/>
      </c>
      <c r="R445" s="20">
        <f t="shared" si="62"/>
        <v>0</v>
      </c>
      <c r="Z445" s="20">
        <f>'BOCES SELECT'!E438</f>
        <v>1045431</v>
      </c>
      <c r="AA445" s="20" t="e">
        <f ca="1">'BOCES SELECT'!CH438</f>
        <v>#N/A</v>
      </c>
      <c r="AC445" s="552"/>
    </row>
    <row r="446" spans="1:29" ht="12" customHeight="1" x14ac:dyDescent="0.2">
      <c r="A446" s="22"/>
      <c r="B446" s="552"/>
      <c r="C446" s="36"/>
      <c r="D446" s="25"/>
      <c r="J446" s="522" t="str">
        <f t="shared" si="55"/>
        <v/>
      </c>
      <c r="K446" s="20">
        <f t="shared" si="56"/>
        <v>0</v>
      </c>
      <c r="L446" s="20" t="str">
        <f t="shared" si="57"/>
        <v/>
      </c>
      <c r="M446" s="20" t="str">
        <f t="shared" si="58"/>
        <v/>
      </c>
      <c r="O446" s="20">
        <f t="shared" si="59"/>
        <v>0</v>
      </c>
      <c r="P446" s="20">
        <f t="shared" si="60"/>
        <v>0</v>
      </c>
      <c r="Q446" s="20" t="str">
        <f t="shared" si="61"/>
        <v/>
      </c>
      <c r="R446" s="20">
        <f t="shared" si="62"/>
        <v>0</v>
      </c>
      <c r="Z446" s="20">
        <f>'BOCES SELECT'!E439</f>
        <v>1045430</v>
      </c>
      <c r="AA446" s="20" t="e">
        <f ca="1">'BOCES SELECT'!CH439</f>
        <v>#N/A</v>
      </c>
    </row>
    <row r="447" spans="1:29" ht="12" customHeight="1" x14ac:dyDescent="0.2">
      <c r="A447" s="22"/>
      <c r="B447" s="552"/>
      <c r="C447" s="36"/>
      <c r="D447" s="25"/>
      <c r="J447" s="522" t="str">
        <f t="shared" si="55"/>
        <v/>
      </c>
      <c r="K447" s="20">
        <f t="shared" si="56"/>
        <v>0</v>
      </c>
      <c r="L447" s="20" t="str">
        <f t="shared" si="57"/>
        <v/>
      </c>
      <c r="M447" s="20" t="str">
        <f t="shared" si="58"/>
        <v/>
      </c>
      <c r="O447" s="20">
        <f t="shared" si="59"/>
        <v>0</v>
      </c>
      <c r="P447" s="20">
        <f t="shared" si="60"/>
        <v>0</v>
      </c>
      <c r="Q447" s="20" t="str">
        <f t="shared" si="61"/>
        <v/>
      </c>
      <c r="R447" s="20">
        <f t="shared" si="62"/>
        <v>0</v>
      </c>
      <c r="Z447" s="20">
        <f>'BOCES SELECT'!E440</f>
        <v>1045429</v>
      </c>
      <c r="AA447" s="20" t="e">
        <f ca="1">'BOCES SELECT'!CH440</f>
        <v>#N/A</v>
      </c>
    </row>
    <row r="448" spans="1:29" ht="12" customHeight="1" x14ac:dyDescent="0.2">
      <c r="A448" s="22"/>
      <c r="B448" s="552"/>
      <c r="C448" s="36"/>
      <c r="D448" s="25"/>
      <c r="J448" s="522" t="str">
        <f t="shared" si="55"/>
        <v/>
      </c>
      <c r="K448" s="20">
        <f t="shared" si="56"/>
        <v>0</v>
      </c>
      <c r="L448" s="20" t="str">
        <f t="shared" si="57"/>
        <v/>
      </c>
      <c r="M448" s="20" t="str">
        <f t="shared" si="58"/>
        <v/>
      </c>
      <c r="O448" s="20">
        <f t="shared" si="59"/>
        <v>0</v>
      </c>
      <c r="P448" s="20">
        <f t="shared" si="60"/>
        <v>0</v>
      </c>
      <c r="Q448" s="20" t="str">
        <f t="shared" si="61"/>
        <v/>
      </c>
      <c r="R448" s="20">
        <f t="shared" si="62"/>
        <v>0</v>
      </c>
      <c r="Z448" s="20">
        <f>'BOCES SELECT'!E441</f>
        <v>1045428</v>
      </c>
      <c r="AA448" s="20" t="e">
        <f ca="1">'BOCES SELECT'!CH441</f>
        <v>#N/A</v>
      </c>
    </row>
    <row r="449" spans="1:27" ht="12" customHeight="1" x14ac:dyDescent="0.2">
      <c r="A449" s="22"/>
      <c r="B449" s="552"/>
      <c r="C449" s="36"/>
      <c r="D449" s="25"/>
      <c r="J449" s="522" t="str">
        <f t="shared" si="55"/>
        <v/>
      </c>
      <c r="K449" s="20">
        <f t="shared" si="56"/>
        <v>0</v>
      </c>
      <c r="L449" s="20" t="str">
        <f t="shared" si="57"/>
        <v/>
      </c>
      <c r="M449" s="20" t="str">
        <f t="shared" si="58"/>
        <v/>
      </c>
      <c r="O449" s="20">
        <f t="shared" si="59"/>
        <v>0</v>
      </c>
      <c r="P449" s="20">
        <f t="shared" si="60"/>
        <v>0</v>
      </c>
      <c r="Q449" s="20" t="str">
        <f t="shared" si="61"/>
        <v/>
      </c>
      <c r="R449" s="20">
        <f t="shared" si="62"/>
        <v>0</v>
      </c>
      <c r="Z449" s="20">
        <f>'BOCES SELECT'!E442</f>
        <v>1045427</v>
      </c>
      <c r="AA449" s="20" t="e">
        <f ca="1">'BOCES SELECT'!CH442</f>
        <v>#N/A</v>
      </c>
    </row>
    <row r="450" spans="1:27" ht="12" customHeight="1" x14ac:dyDescent="0.2">
      <c r="A450" s="22"/>
      <c r="B450" s="552"/>
      <c r="C450" s="36"/>
      <c r="D450" s="25"/>
      <c r="J450" s="522" t="str">
        <f t="shared" si="55"/>
        <v/>
      </c>
      <c r="K450" s="20">
        <f t="shared" si="56"/>
        <v>0</v>
      </c>
      <c r="L450" s="20" t="str">
        <f t="shared" si="57"/>
        <v/>
      </c>
      <c r="M450" s="20" t="str">
        <f t="shared" si="58"/>
        <v/>
      </c>
      <c r="O450" s="20">
        <f t="shared" si="59"/>
        <v>0</v>
      </c>
      <c r="P450" s="20">
        <f t="shared" si="60"/>
        <v>0</v>
      </c>
      <c r="Q450" s="20" t="str">
        <f t="shared" si="61"/>
        <v/>
      </c>
      <c r="R450" s="20">
        <f t="shared" si="62"/>
        <v>0</v>
      </c>
      <c r="Z450" s="20">
        <f>'BOCES SELECT'!E443</f>
        <v>1045426</v>
      </c>
      <c r="AA450" s="20" t="e">
        <f ca="1">'BOCES SELECT'!CH443</f>
        <v>#N/A</v>
      </c>
    </row>
    <row r="451" spans="1:27" ht="12" customHeight="1" x14ac:dyDescent="0.2">
      <c r="A451" s="22"/>
      <c r="B451" s="552"/>
      <c r="C451" s="36"/>
      <c r="D451" s="25"/>
      <c r="J451" s="522" t="str">
        <f t="shared" si="55"/>
        <v/>
      </c>
      <c r="K451" s="20">
        <f t="shared" si="56"/>
        <v>0</v>
      </c>
      <c r="L451" s="20" t="str">
        <f t="shared" si="57"/>
        <v/>
      </c>
      <c r="M451" s="20" t="str">
        <f t="shared" si="58"/>
        <v/>
      </c>
      <c r="O451" s="20">
        <f t="shared" si="59"/>
        <v>0</v>
      </c>
      <c r="P451" s="20">
        <f t="shared" si="60"/>
        <v>0</v>
      </c>
      <c r="Q451" s="20" t="str">
        <f t="shared" si="61"/>
        <v/>
      </c>
      <c r="R451" s="20">
        <f t="shared" si="62"/>
        <v>0</v>
      </c>
      <c r="Z451" s="20">
        <f>'BOCES SELECT'!E444</f>
        <v>1045425</v>
      </c>
      <c r="AA451" s="20" t="e">
        <f ca="1">'BOCES SELECT'!CH444</f>
        <v>#N/A</v>
      </c>
    </row>
    <row r="452" spans="1:27" ht="12" customHeight="1" x14ac:dyDescent="0.2">
      <c r="A452" s="22"/>
      <c r="B452" s="552"/>
      <c r="C452" s="36"/>
      <c r="D452" s="25"/>
      <c r="J452" s="522" t="str">
        <f t="shared" si="55"/>
        <v/>
      </c>
      <c r="K452" s="20">
        <f t="shared" si="56"/>
        <v>0</v>
      </c>
      <c r="L452" s="20" t="str">
        <f t="shared" si="57"/>
        <v/>
      </c>
      <c r="M452" s="20" t="str">
        <f t="shared" si="58"/>
        <v/>
      </c>
      <c r="O452" s="20">
        <f t="shared" si="59"/>
        <v>0</v>
      </c>
      <c r="P452" s="20">
        <f t="shared" si="60"/>
        <v>0</v>
      </c>
      <c r="Q452" s="20" t="str">
        <f t="shared" si="61"/>
        <v/>
      </c>
      <c r="R452" s="20">
        <f t="shared" si="62"/>
        <v>0</v>
      </c>
      <c r="Z452" s="20">
        <f>'BOCES SELECT'!E445</f>
        <v>1045424</v>
      </c>
      <c r="AA452" s="20" t="e">
        <f ca="1">'BOCES SELECT'!CH445</f>
        <v>#N/A</v>
      </c>
    </row>
    <row r="453" spans="1:27" ht="12" customHeight="1" x14ac:dyDescent="0.2">
      <c r="A453" s="22"/>
      <c r="B453" s="552"/>
      <c r="C453" s="36"/>
      <c r="D453" s="25"/>
      <c r="J453" s="522" t="str">
        <f t="shared" si="55"/>
        <v/>
      </c>
      <c r="K453" s="20">
        <f t="shared" si="56"/>
        <v>0</v>
      </c>
      <c r="L453" s="20" t="str">
        <f t="shared" si="57"/>
        <v/>
      </c>
      <c r="M453" s="20" t="str">
        <f t="shared" si="58"/>
        <v/>
      </c>
      <c r="O453" s="20">
        <f t="shared" si="59"/>
        <v>0</v>
      </c>
      <c r="P453" s="20">
        <f t="shared" si="60"/>
        <v>0</v>
      </c>
      <c r="Q453" s="20" t="str">
        <f t="shared" si="61"/>
        <v/>
      </c>
      <c r="R453" s="20">
        <f t="shared" si="62"/>
        <v>0</v>
      </c>
      <c r="Z453" s="20">
        <f>'BOCES SELECT'!E446</f>
        <v>1045423</v>
      </c>
      <c r="AA453" s="20" t="e">
        <f ca="1">'BOCES SELECT'!CH446</f>
        <v>#N/A</v>
      </c>
    </row>
    <row r="454" spans="1:27" ht="12" customHeight="1" x14ac:dyDescent="0.2">
      <c r="A454" s="22"/>
      <c r="B454" s="552"/>
      <c r="C454" s="36"/>
      <c r="D454" s="25"/>
      <c r="J454" s="522" t="str">
        <f t="shared" si="55"/>
        <v/>
      </c>
      <c r="K454" s="20">
        <f t="shared" si="56"/>
        <v>0</v>
      </c>
      <c r="L454" s="20" t="str">
        <f t="shared" si="57"/>
        <v/>
      </c>
      <c r="M454" s="20" t="str">
        <f t="shared" si="58"/>
        <v/>
      </c>
      <c r="O454" s="20">
        <f t="shared" si="59"/>
        <v>0</v>
      </c>
      <c r="P454" s="20">
        <f t="shared" si="60"/>
        <v>0</v>
      </c>
      <c r="Q454" s="20" t="str">
        <f t="shared" si="61"/>
        <v/>
      </c>
      <c r="R454" s="20">
        <f t="shared" si="62"/>
        <v>0</v>
      </c>
      <c r="Z454" s="20">
        <f>'BOCES SELECT'!E447</f>
        <v>1045422</v>
      </c>
      <c r="AA454" s="20" t="e">
        <f ca="1">'BOCES SELECT'!CH447</f>
        <v>#N/A</v>
      </c>
    </row>
    <row r="455" spans="1:27" ht="12" customHeight="1" x14ac:dyDescent="0.2">
      <c r="A455" s="22"/>
      <c r="B455" s="552"/>
      <c r="C455" s="36"/>
      <c r="D455" s="25"/>
      <c r="J455" s="522" t="str">
        <f t="shared" si="55"/>
        <v/>
      </c>
      <c r="K455" s="20">
        <f t="shared" si="56"/>
        <v>0</v>
      </c>
      <c r="L455" s="20" t="str">
        <f t="shared" si="57"/>
        <v/>
      </c>
      <c r="M455" s="20" t="str">
        <f t="shared" si="58"/>
        <v/>
      </c>
      <c r="O455" s="20">
        <f t="shared" si="59"/>
        <v>0</v>
      </c>
      <c r="P455" s="20">
        <f t="shared" si="60"/>
        <v>0</v>
      </c>
      <c r="Q455" s="20" t="str">
        <f t="shared" si="61"/>
        <v/>
      </c>
      <c r="R455" s="20">
        <f t="shared" si="62"/>
        <v>0</v>
      </c>
      <c r="Z455" s="20">
        <f>'BOCES SELECT'!E448</f>
        <v>1045421</v>
      </c>
      <c r="AA455" s="20" t="e">
        <f ca="1">'BOCES SELECT'!CH448</f>
        <v>#N/A</v>
      </c>
    </row>
    <row r="456" spans="1:27" ht="12" customHeight="1" x14ac:dyDescent="0.2">
      <c r="A456" s="22"/>
      <c r="B456" s="552"/>
      <c r="C456" s="36"/>
      <c r="D456" s="25"/>
      <c r="J456" s="522" t="str">
        <f t="shared" si="55"/>
        <v/>
      </c>
      <c r="K456" s="20">
        <f t="shared" si="56"/>
        <v>0</v>
      </c>
      <c r="L456" s="20" t="str">
        <f t="shared" si="57"/>
        <v/>
      </c>
      <c r="M456" s="20" t="str">
        <f t="shared" si="58"/>
        <v/>
      </c>
      <c r="O456" s="20">
        <f t="shared" si="59"/>
        <v>0</v>
      </c>
      <c r="P456" s="20">
        <f t="shared" si="60"/>
        <v>0</v>
      </c>
      <c r="Q456" s="20" t="str">
        <f t="shared" si="61"/>
        <v/>
      </c>
      <c r="R456" s="20">
        <f t="shared" si="62"/>
        <v>0</v>
      </c>
      <c r="Z456" s="20">
        <f>'BOCES SELECT'!E449</f>
        <v>1045420</v>
      </c>
      <c r="AA456" s="20" t="e">
        <f ca="1">'BOCES SELECT'!CH449</f>
        <v>#N/A</v>
      </c>
    </row>
    <row r="457" spans="1:27" ht="12" customHeight="1" x14ac:dyDescent="0.2">
      <c r="A457" s="22"/>
      <c r="B457" s="552"/>
      <c r="C457" s="36"/>
      <c r="D457" s="25"/>
      <c r="J457" s="522" t="str">
        <f t="shared" si="55"/>
        <v/>
      </c>
      <c r="K457" s="20">
        <f t="shared" si="56"/>
        <v>0</v>
      </c>
      <c r="L457" s="20" t="str">
        <f t="shared" si="57"/>
        <v/>
      </c>
      <c r="M457" s="20" t="str">
        <f t="shared" si="58"/>
        <v/>
      </c>
      <c r="O457" s="20">
        <f t="shared" si="59"/>
        <v>0</v>
      </c>
      <c r="P457" s="20">
        <f t="shared" si="60"/>
        <v>0</v>
      </c>
      <c r="Q457" s="20" t="str">
        <f t="shared" si="61"/>
        <v/>
      </c>
      <c r="R457" s="20">
        <f t="shared" si="62"/>
        <v>0</v>
      </c>
      <c r="Z457" s="20">
        <f>'BOCES SELECT'!E450</f>
        <v>1045419</v>
      </c>
      <c r="AA457" s="20" t="e">
        <f ca="1">'BOCES SELECT'!CH450</f>
        <v>#N/A</v>
      </c>
    </row>
    <row r="458" spans="1:27" ht="12" customHeight="1" x14ac:dyDescent="0.2">
      <c r="A458" s="22"/>
      <c r="B458" s="552"/>
      <c r="C458" s="36"/>
      <c r="D458" s="25"/>
      <c r="J458" s="522" t="str">
        <f t="shared" si="55"/>
        <v/>
      </c>
      <c r="K458" s="20">
        <f t="shared" si="56"/>
        <v>0</v>
      </c>
      <c r="L458" s="20" t="str">
        <f t="shared" si="57"/>
        <v/>
      </c>
      <c r="M458" s="20" t="str">
        <f t="shared" si="58"/>
        <v/>
      </c>
      <c r="O458" s="20">
        <f t="shared" si="59"/>
        <v>0</v>
      </c>
      <c r="P458" s="20">
        <f t="shared" si="60"/>
        <v>0</v>
      </c>
      <c r="Q458" s="20" t="str">
        <f t="shared" si="61"/>
        <v/>
      </c>
      <c r="R458" s="20">
        <f t="shared" si="62"/>
        <v>0</v>
      </c>
      <c r="Z458" s="20">
        <f>'BOCES SELECT'!E451</f>
        <v>1045418</v>
      </c>
      <c r="AA458" s="20" t="e">
        <f ca="1">'BOCES SELECT'!CH451</f>
        <v>#N/A</v>
      </c>
    </row>
    <row r="459" spans="1:27" ht="12" customHeight="1" x14ac:dyDescent="0.2">
      <c r="A459" s="22"/>
      <c r="B459" s="552"/>
      <c r="C459" s="36"/>
      <c r="D459" s="25"/>
      <c r="J459" s="522" t="str">
        <f t="shared" ref="J459:J522" si="63">IF(K459=K458,"",SUMIF(K:K,K459,I:I))</f>
        <v/>
      </c>
      <c r="K459" s="20">
        <f t="shared" si="56"/>
        <v>0</v>
      </c>
      <c r="L459" s="20" t="str">
        <f t="shared" si="57"/>
        <v/>
      </c>
      <c r="M459" s="20" t="str">
        <f t="shared" si="58"/>
        <v/>
      </c>
      <c r="O459" s="20">
        <f t="shared" si="59"/>
        <v>0</v>
      </c>
      <c r="P459" s="20">
        <f t="shared" si="60"/>
        <v>0</v>
      </c>
      <c r="Q459" s="20" t="str">
        <f t="shared" si="61"/>
        <v/>
      </c>
      <c r="R459" s="20">
        <f t="shared" si="62"/>
        <v>0</v>
      </c>
      <c r="Z459" s="20">
        <f>'BOCES SELECT'!E452</f>
        <v>1045417</v>
      </c>
      <c r="AA459" s="20" t="e">
        <f ca="1">'BOCES SELECT'!CH452</f>
        <v>#N/A</v>
      </c>
    </row>
    <row r="460" spans="1:27" ht="12" customHeight="1" x14ac:dyDescent="0.2">
      <c r="A460" s="22"/>
      <c r="B460" s="552"/>
      <c r="C460" s="36"/>
      <c r="D460" s="25"/>
      <c r="J460" s="522" t="str">
        <f t="shared" si="63"/>
        <v/>
      </c>
      <c r="K460" s="20">
        <f t="shared" ref="K460:K523" si="64">IF(ISBLANK(A460),K459,A460)</f>
        <v>0</v>
      </c>
      <c r="L460" s="20" t="str">
        <f t="shared" si="57"/>
        <v/>
      </c>
      <c r="M460" s="20" t="str">
        <f t="shared" si="58"/>
        <v/>
      </c>
      <c r="O460" s="20">
        <f t="shared" si="59"/>
        <v>0</v>
      </c>
      <c r="P460" s="20">
        <f t="shared" si="60"/>
        <v>0</v>
      </c>
      <c r="Q460" s="20" t="str">
        <f t="shared" si="61"/>
        <v/>
      </c>
      <c r="R460" s="20">
        <f t="shared" si="62"/>
        <v>0</v>
      </c>
      <c r="Z460" s="20">
        <f>'BOCES SELECT'!E453</f>
        <v>1045416</v>
      </c>
      <c r="AA460" s="20" t="e">
        <f ca="1">'BOCES SELECT'!CH453</f>
        <v>#N/A</v>
      </c>
    </row>
    <row r="461" spans="1:27" ht="12" customHeight="1" x14ac:dyDescent="0.2">
      <c r="A461" s="22"/>
      <c r="B461" s="552"/>
      <c r="C461" s="36"/>
      <c r="D461" s="25"/>
      <c r="J461" s="522" t="str">
        <f t="shared" si="63"/>
        <v/>
      </c>
      <c r="K461" s="20">
        <f t="shared" si="64"/>
        <v>0</v>
      </c>
      <c r="L461" s="20" t="str">
        <f t="shared" si="57"/>
        <v/>
      </c>
      <c r="M461" s="20" t="str">
        <f t="shared" si="58"/>
        <v/>
      </c>
      <c r="O461" s="20">
        <f t="shared" si="59"/>
        <v>0</v>
      </c>
      <c r="P461" s="20">
        <f t="shared" si="60"/>
        <v>0</v>
      </c>
      <c r="Q461" s="20" t="str">
        <f t="shared" si="61"/>
        <v/>
      </c>
      <c r="R461" s="20">
        <f t="shared" si="62"/>
        <v>0</v>
      </c>
      <c r="Z461" s="20">
        <f>'BOCES SELECT'!E454</f>
        <v>1045415</v>
      </c>
      <c r="AA461" s="20" t="e">
        <f ca="1">'BOCES SELECT'!CH454</f>
        <v>#N/A</v>
      </c>
    </row>
    <row r="462" spans="1:27" ht="12" customHeight="1" x14ac:dyDescent="0.2">
      <c r="A462" s="22"/>
      <c r="B462" s="552"/>
      <c r="C462" s="36"/>
      <c r="D462" s="25"/>
      <c r="J462" s="522" t="str">
        <f t="shared" si="63"/>
        <v/>
      </c>
      <c r="K462" s="20">
        <f t="shared" si="64"/>
        <v>0</v>
      </c>
      <c r="L462" s="20" t="str">
        <f t="shared" si="57"/>
        <v/>
      </c>
      <c r="M462" s="20" t="str">
        <f t="shared" si="58"/>
        <v/>
      </c>
      <c r="O462" s="20">
        <f t="shared" si="59"/>
        <v>0</v>
      </c>
      <c r="P462" s="20">
        <f t="shared" si="60"/>
        <v>0</v>
      </c>
      <c r="Q462" s="20" t="str">
        <f t="shared" si="61"/>
        <v/>
      </c>
      <c r="R462" s="20">
        <f t="shared" si="62"/>
        <v>0</v>
      </c>
      <c r="Z462" s="20">
        <f>'BOCES SELECT'!E455</f>
        <v>1045414</v>
      </c>
      <c r="AA462" s="20" t="e">
        <f ca="1">'BOCES SELECT'!CH455</f>
        <v>#N/A</v>
      </c>
    </row>
    <row r="463" spans="1:27" ht="12" customHeight="1" x14ac:dyDescent="0.2">
      <c r="A463" s="22"/>
      <c r="B463" s="552"/>
      <c r="C463" s="36"/>
      <c r="D463" s="25"/>
      <c r="J463" s="522" t="str">
        <f t="shared" si="63"/>
        <v/>
      </c>
      <c r="K463" s="20">
        <f t="shared" si="64"/>
        <v>0</v>
      </c>
      <c r="L463" s="20" t="str">
        <f t="shared" si="57"/>
        <v/>
      </c>
      <c r="M463" s="20" t="str">
        <f t="shared" si="58"/>
        <v/>
      </c>
      <c r="O463" s="20">
        <f t="shared" si="59"/>
        <v>0</v>
      </c>
      <c r="P463" s="20">
        <f t="shared" si="60"/>
        <v>0</v>
      </c>
      <c r="Q463" s="20" t="str">
        <f t="shared" si="61"/>
        <v/>
      </c>
      <c r="R463" s="20">
        <f t="shared" si="62"/>
        <v>0</v>
      </c>
      <c r="Z463" s="20">
        <f>'BOCES SELECT'!E456</f>
        <v>1045413</v>
      </c>
      <c r="AA463" s="20" t="e">
        <f ca="1">'BOCES SELECT'!CH456</f>
        <v>#N/A</v>
      </c>
    </row>
    <row r="464" spans="1:27" ht="12" customHeight="1" x14ac:dyDescent="0.2">
      <c r="A464" s="22"/>
      <c r="B464" s="552"/>
      <c r="C464" s="36"/>
      <c r="D464" s="25"/>
      <c r="J464" s="522" t="str">
        <f t="shared" si="63"/>
        <v/>
      </c>
      <c r="K464" s="20">
        <f t="shared" si="64"/>
        <v>0</v>
      </c>
      <c r="L464" s="20" t="str">
        <f t="shared" si="57"/>
        <v/>
      </c>
      <c r="M464" s="20" t="str">
        <f t="shared" si="58"/>
        <v/>
      </c>
      <c r="O464" s="20">
        <f t="shared" si="59"/>
        <v>0</v>
      </c>
      <c r="P464" s="20">
        <f t="shared" si="60"/>
        <v>0</v>
      </c>
      <c r="Q464" s="20" t="str">
        <f t="shared" si="61"/>
        <v/>
      </c>
      <c r="R464" s="20">
        <f t="shared" si="62"/>
        <v>0</v>
      </c>
      <c r="Z464" s="20">
        <f>'BOCES SELECT'!E457</f>
        <v>1045412</v>
      </c>
      <c r="AA464" s="20" t="e">
        <f ca="1">'BOCES SELECT'!CH457</f>
        <v>#N/A</v>
      </c>
    </row>
    <row r="465" spans="1:27" ht="12" customHeight="1" x14ac:dyDescent="0.2">
      <c r="A465" s="22"/>
      <c r="B465" s="552"/>
      <c r="C465" s="36"/>
      <c r="D465" s="25"/>
      <c r="J465" s="522" t="str">
        <f t="shared" si="63"/>
        <v/>
      </c>
      <c r="K465" s="20">
        <f t="shared" si="64"/>
        <v>0</v>
      </c>
      <c r="L465" s="20" t="str">
        <f t="shared" si="57"/>
        <v/>
      </c>
      <c r="M465" s="20" t="str">
        <f t="shared" si="58"/>
        <v/>
      </c>
      <c r="O465" s="20">
        <f t="shared" si="59"/>
        <v>0</v>
      </c>
      <c r="P465" s="20">
        <f t="shared" si="60"/>
        <v>0</v>
      </c>
      <c r="Q465" s="20" t="str">
        <f t="shared" si="61"/>
        <v/>
      </c>
      <c r="R465" s="20">
        <f t="shared" si="62"/>
        <v>0</v>
      </c>
      <c r="Z465" s="20">
        <f>'BOCES SELECT'!E458</f>
        <v>1045411</v>
      </c>
      <c r="AA465" s="20" t="e">
        <f ca="1">'BOCES SELECT'!CH458</f>
        <v>#N/A</v>
      </c>
    </row>
    <row r="466" spans="1:27" ht="12" customHeight="1" x14ac:dyDescent="0.2">
      <c r="A466" s="22"/>
      <c r="B466" s="552"/>
      <c r="C466" s="36"/>
      <c r="D466" s="25"/>
      <c r="J466" s="522" t="str">
        <f t="shared" si="63"/>
        <v/>
      </c>
      <c r="K466" s="20">
        <f t="shared" si="64"/>
        <v>0</v>
      </c>
      <c r="L466" s="20" t="str">
        <f t="shared" si="57"/>
        <v/>
      </c>
      <c r="M466" s="20" t="str">
        <f t="shared" si="58"/>
        <v/>
      </c>
      <c r="O466" s="20">
        <f t="shared" si="59"/>
        <v>0</v>
      </c>
      <c r="P466" s="20">
        <f t="shared" si="60"/>
        <v>0</v>
      </c>
      <c r="Q466" s="20" t="str">
        <f t="shared" si="61"/>
        <v/>
      </c>
      <c r="R466" s="20">
        <f t="shared" si="62"/>
        <v>0</v>
      </c>
      <c r="Z466" s="20">
        <f>'BOCES SELECT'!E459</f>
        <v>1045410</v>
      </c>
      <c r="AA466" s="20" t="e">
        <f ca="1">'BOCES SELECT'!CH459</f>
        <v>#N/A</v>
      </c>
    </row>
    <row r="467" spans="1:27" ht="12" customHeight="1" x14ac:dyDescent="0.2">
      <c r="A467" s="22"/>
      <c r="B467" s="552"/>
      <c r="C467" s="36"/>
      <c r="D467" s="25"/>
      <c r="J467" s="522" t="str">
        <f t="shared" si="63"/>
        <v/>
      </c>
      <c r="K467" s="20">
        <f t="shared" si="64"/>
        <v>0</v>
      </c>
      <c r="L467" s="20" t="str">
        <f t="shared" si="57"/>
        <v/>
      </c>
      <c r="M467" s="20" t="str">
        <f t="shared" si="58"/>
        <v/>
      </c>
      <c r="O467" s="20">
        <f t="shared" si="59"/>
        <v>0</v>
      </c>
      <c r="P467" s="20">
        <f t="shared" si="60"/>
        <v>0</v>
      </c>
      <c r="Q467" s="20" t="str">
        <f t="shared" si="61"/>
        <v/>
      </c>
      <c r="R467" s="20">
        <f t="shared" si="62"/>
        <v>0</v>
      </c>
      <c r="Z467" s="20">
        <f>'BOCES SELECT'!E460</f>
        <v>1045409</v>
      </c>
      <c r="AA467" s="20" t="e">
        <f ca="1">'BOCES SELECT'!CH460</f>
        <v>#N/A</v>
      </c>
    </row>
    <row r="468" spans="1:27" ht="12" customHeight="1" x14ac:dyDescent="0.2">
      <c r="A468" s="22"/>
      <c r="B468" s="552"/>
      <c r="C468" s="36"/>
      <c r="D468" s="25"/>
      <c r="J468" s="522" t="str">
        <f t="shared" si="63"/>
        <v/>
      </c>
      <c r="K468" s="20">
        <f t="shared" si="64"/>
        <v>0</v>
      </c>
      <c r="L468" s="20" t="str">
        <f t="shared" si="57"/>
        <v/>
      </c>
      <c r="M468" s="20" t="str">
        <f t="shared" si="58"/>
        <v/>
      </c>
      <c r="O468" s="20">
        <f t="shared" si="59"/>
        <v>0</v>
      </c>
      <c r="P468" s="20">
        <f t="shared" si="60"/>
        <v>0</v>
      </c>
      <c r="Q468" s="20" t="str">
        <f t="shared" si="61"/>
        <v/>
      </c>
      <c r="R468" s="20">
        <f t="shared" si="62"/>
        <v>0</v>
      </c>
      <c r="Z468" s="20">
        <f>'BOCES SELECT'!E461</f>
        <v>1045408</v>
      </c>
      <c r="AA468" s="20" t="e">
        <f ca="1">'BOCES SELECT'!CH461</f>
        <v>#N/A</v>
      </c>
    </row>
    <row r="469" spans="1:27" ht="12" customHeight="1" x14ac:dyDescent="0.2">
      <c r="A469" s="22"/>
      <c r="B469" s="552"/>
      <c r="C469" s="36"/>
      <c r="D469" s="25"/>
      <c r="J469" s="522" t="str">
        <f t="shared" si="63"/>
        <v/>
      </c>
      <c r="K469" s="20">
        <f t="shared" si="64"/>
        <v>0</v>
      </c>
      <c r="L469" s="20" t="str">
        <f t="shared" si="57"/>
        <v/>
      </c>
      <c r="M469" s="20" t="str">
        <f t="shared" si="58"/>
        <v/>
      </c>
      <c r="O469" s="20">
        <f t="shared" si="59"/>
        <v>0</v>
      </c>
      <c r="P469" s="20">
        <f t="shared" si="60"/>
        <v>0</v>
      </c>
      <c r="Q469" s="20" t="str">
        <f t="shared" si="61"/>
        <v/>
      </c>
      <c r="R469" s="20">
        <f t="shared" si="62"/>
        <v>0</v>
      </c>
      <c r="Z469" s="20">
        <f>'BOCES SELECT'!E462</f>
        <v>1045407</v>
      </c>
      <c r="AA469" s="20" t="e">
        <f ca="1">'BOCES SELECT'!CH462</f>
        <v>#N/A</v>
      </c>
    </row>
    <row r="470" spans="1:27" ht="12" customHeight="1" x14ac:dyDescent="0.2">
      <c r="A470" s="22"/>
      <c r="B470" s="552"/>
      <c r="C470" s="36"/>
      <c r="D470" s="25"/>
      <c r="J470" s="522" t="str">
        <f t="shared" si="63"/>
        <v/>
      </c>
      <c r="K470" s="20">
        <f t="shared" si="64"/>
        <v>0</v>
      </c>
      <c r="L470" s="20" t="str">
        <f t="shared" si="57"/>
        <v/>
      </c>
      <c r="M470" s="20" t="str">
        <f t="shared" si="58"/>
        <v/>
      </c>
      <c r="O470" s="20">
        <f t="shared" si="59"/>
        <v>0</v>
      </c>
      <c r="P470" s="20">
        <f t="shared" si="60"/>
        <v>0</v>
      </c>
      <c r="Q470" s="20" t="str">
        <f t="shared" si="61"/>
        <v/>
      </c>
      <c r="R470" s="20">
        <f t="shared" si="62"/>
        <v>0</v>
      </c>
      <c r="Z470" s="20">
        <f>'BOCES SELECT'!E463</f>
        <v>1045406</v>
      </c>
      <c r="AA470" s="20" t="e">
        <f ca="1">'BOCES SELECT'!CH463</f>
        <v>#N/A</v>
      </c>
    </row>
    <row r="471" spans="1:27" ht="12" customHeight="1" x14ac:dyDescent="0.2">
      <c r="A471" s="22"/>
      <c r="B471" s="552"/>
      <c r="C471" s="36"/>
      <c r="D471" s="25"/>
      <c r="J471" s="522" t="str">
        <f t="shared" si="63"/>
        <v/>
      </c>
      <c r="K471" s="20">
        <f t="shared" si="64"/>
        <v>0</v>
      </c>
      <c r="L471" s="20" t="str">
        <f t="shared" si="57"/>
        <v/>
      </c>
      <c r="M471" s="20" t="str">
        <f t="shared" si="58"/>
        <v/>
      </c>
      <c r="O471" s="20">
        <f t="shared" si="59"/>
        <v>0</v>
      </c>
      <c r="P471" s="20">
        <f t="shared" si="60"/>
        <v>0</v>
      </c>
      <c r="Q471" s="20" t="str">
        <f t="shared" si="61"/>
        <v/>
      </c>
      <c r="R471" s="20">
        <f t="shared" si="62"/>
        <v>0</v>
      </c>
      <c r="Z471" s="20">
        <f>'BOCES SELECT'!E464</f>
        <v>1045405</v>
      </c>
      <c r="AA471" s="20" t="e">
        <f ca="1">'BOCES SELECT'!CH464</f>
        <v>#N/A</v>
      </c>
    </row>
    <row r="472" spans="1:27" ht="12" customHeight="1" x14ac:dyDescent="0.2">
      <c r="A472" s="22"/>
      <c r="B472" s="552"/>
      <c r="C472" s="36"/>
      <c r="D472" s="25"/>
      <c r="J472" s="522" t="str">
        <f t="shared" si="63"/>
        <v/>
      </c>
      <c r="K472" s="20">
        <f t="shared" si="64"/>
        <v>0</v>
      </c>
      <c r="L472" s="20" t="str">
        <f t="shared" si="57"/>
        <v/>
      </c>
      <c r="M472" s="20" t="str">
        <f t="shared" si="58"/>
        <v/>
      </c>
      <c r="O472" s="20">
        <f t="shared" si="59"/>
        <v>0</v>
      </c>
      <c r="P472" s="20">
        <f t="shared" si="60"/>
        <v>0</v>
      </c>
      <c r="Q472" s="20" t="str">
        <f t="shared" si="61"/>
        <v/>
      </c>
      <c r="R472" s="20">
        <f t="shared" si="62"/>
        <v>0</v>
      </c>
      <c r="Z472" s="20">
        <f>'BOCES SELECT'!E465</f>
        <v>1045404</v>
      </c>
      <c r="AA472" s="20" t="e">
        <f ca="1">'BOCES SELECT'!CH465</f>
        <v>#N/A</v>
      </c>
    </row>
    <row r="473" spans="1:27" ht="12" customHeight="1" x14ac:dyDescent="0.2">
      <c r="A473" s="22"/>
      <c r="B473" s="552"/>
      <c r="C473" s="36"/>
      <c r="D473" s="25"/>
      <c r="J473" s="522" t="str">
        <f t="shared" si="63"/>
        <v/>
      </c>
      <c r="K473" s="20">
        <f t="shared" si="64"/>
        <v>0</v>
      </c>
      <c r="L473" s="20" t="str">
        <f t="shared" si="57"/>
        <v/>
      </c>
      <c r="M473" s="20" t="str">
        <f t="shared" si="58"/>
        <v/>
      </c>
      <c r="O473" s="20">
        <f t="shared" si="59"/>
        <v>0</v>
      </c>
      <c r="P473" s="20">
        <f t="shared" si="60"/>
        <v>0</v>
      </c>
      <c r="Q473" s="20" t="str">
        <f t="shared" si="61"/>
        <v/>
      </c>
      <c r="R473" s="20">
        <f t="shared" si="62"/>
        <v>0</v>
      </c>
      <c r="Z473" s="20">
        <f>'BOCES SELECT'!E466</f>
        <v>1045403</v>
      </c>
      <c r="AA473" s="20" t="e">
        <f ca="1">'BOCES SELECT'!CH466</f>
        <v>#N/A</v>
      </c>
    </row>
    <row r="474" spans="1:27" ht="12" customHeight="1" x14ac:dyDescent="0.2">
      <c r="A474" s="22"/>
      <c r="B474" s="552"/>
      <c r="C474" s="36"/>
      <c r="D474" s="25"/>
      <c r="J474" s="522" t="str">
        <f t="shared" si="63"/>
        <v/>
      </c>
      <c r="K474" s="20">
        <f t="shared" si="64"/>
        <v>0</v>
      </c>
      <c r="L474" s="20" t="str">
        <f t="shared" si="57"/>
        <v/>
      </c>
      <c r="M474" s="20" t="str">
        <f t="shared" si="58"/>
        <v/>
      </c>
      <c r="O474" s="20">
        <f t="shared" si="59"/>
        <v>0</v>
      </c>
      <c r="P474" s="20">
        <f t="shared" si="60"/>
        <v>0</v>
      </c>
      <c r="Q474" s="20" t="str">
        <f t="shared" si="61"/>
        <v/>
      </c>
      <c r="R474" s="20">
        <f t="shared" si="62"/>
        <v>0</v>
      </c>
      <c r="Z474" s="20">
        <f>'BOCES SELECT'!E467</f>
        <v>1045402</v>
      </c>
      <c r="AA474" s="20" t="e">
        <f ca="1">'BOCES SELECT'!CH467</f>
        <v>#N/A</v>
      </c>
    </row>
    <row r="475" spans="1:27" ht="12" customHeight="1" x14ac:dyDescent="0.2">
      <c r="A475" s="22"/>
      <c r="B475" s="552"/>
      <c r="C475" s="36"/>
      <c r="D475" s="25"/>
      <c r="J475" s="522" t="str">
        <f t="shared" si="63"/>
        <v/>
      </c>
      <c r="K475" s="20">
        <f t="shared" si="64"/>
        <v>0</v>
      </c>
      <c r="L475" s="20" t="str">
        <f t="shared" si="57"/>
        <v/>
      </c>
      <c r="M475" s="20" t="str">
        <f t="shared" si="58"/>
        <v/>
      </c>
      <c r="O475" s="20">
        <f t="shared" si="59"/>
        <v>0</v>
      </c>
      <c r="P475" s="20">
        <f t="shared" si="60"/>
        <v>0</v>
      </c>
      <c r="Q475" s="20" t="str">
        <f t="shared" si="61"/>
        <v/>
      </c>
      <c r="R475" s="20">
        <f t="shared" si="62"/>
        <v>0</v>
      </c>
      <c r="Z475" s="20">
        <f>'BOCES SELECT'!E468</f>
        <v>1045401</v>
      </c>
      <c r="AA475" s="20" t="e">
        <f ca="1">'BOCES SELECT'!CH468</f>
        <v>#N/A</v>
      </c>
    </row>
    <row r="476" spans="1:27" ht="12" customHeight="1" x14ac:dyDescent="0.2">
      <c r="A476" s="22"/>
      <c r="B476" s="552"/>
      <c r="C476" s="36"/>
      <c r="D476" s="25"/>
      <c r="J476" s="522" t="str">
        <f t="shared" si="63"/>
        <v/>
      </c>
      <c r="K476" s="20">
        <f t="shared" si="64"/>
        <v>0</v>
      </c>
      <c r="L476" s="20" t="str">
        <f t="shared" si="57"/>
        <v/>
      </c>
      <c r="M476" s="20" t="str">
        <f t="shared" si="58"/>
        <v/>
      </c>
      <c r="O476" s="20">
        <f t="shared" si="59"/>
        <v>0</v>
      </c>
      <c r="P476" s="20">
        <f t="shared" si="60"/>
        <v>0</v>
      </c>
      <c r="Q476" s="20" t="str">
        <f t="shared" si="61"/>
        <v/>
      </c>
      <c r="R476" s="20">
        <f t="shared" si="62"/>
        <v>0</v>
      </c>
      <c r="Z476" s="20">
        <f>'BOCES SELECT'!E469</f>
        <v>1045400</v>
      </c>
      <c r="AA476" s="20" t="e">
        <f ca="1">'BOCES SELECT'!CH469</f>
        <v>#N/A</v>
      </c>
    </row>
    <row r="477" spans="1:27" ht="12" customHeight="1" x14ac:dyDescent="0.2">
      <c r="A477" s="22"/>
      <c r="B477" s="552"/>
      <c r="C477" s="36"/>
      <c r="D477" s="25"/>
      <c r="J477" s="522" t="str">
        <f t="shared" si="63"/>
        <v/>
      </c>
      <c r="K477" s="20">
        <f t="shared" si="64"/>
        <v>0</v>
      </c>
      <c r="L477" s="20" t="str">
        <f t="shared" si="57"/>
        <v/>
      </c>
      <c r="M477" s="20" t="str">
        <f t="shared" si="58"/>
        <v/>
      </c>
      <c r="O477" s="20">
        <f t="shared" si="59"/>
        <v>0</v>
      </c>
      <c r="P477" s="20">
        <f t="shared" si="60"/>
        <v>0</v>
      </c>
      <c r="Q477" s="20" t="str">
        <f t="shared" si="61"/>
        <v/>
      </c>
      <c r="R477" s="20">
        <f t="shared" si="62"/>
        <v>0</v>
      </c>
      <c r="Z477" s="20">
        <f>'BOCES SELECT'!E470</f>
        <v>1045399</v>
      </c>
      <c r="AA477" s="20" t="e">
        <f ca="1">'BOCES SELECT'!CH470</f>
        <v>#N/A</v>
      </c>
    </row>
    <row r="478" spans="1:27" ht="12" customHeight="1" x14ac:dyDescent="0.2">
      <c r="A478" s="22"/>
      <c r="B478" s="552"/>
      <c r="C478" s="36"/>
      <c r="D478" s="25"/>
      <c r="J478" s="522" t="str">
        <f t="shared" si="63"/>
        <v/>
      </c>
      <c r="K478" s="20">
        <f t="shared" si="64"/>
        <v>0</v>
      </c>
      <c r="L478" s="20" t="str">
        <f t="shared" si="57"/>
        <v/>
      </c>
      <c r="M478" s="20" t="str">
        <f t="shared" si="58"/>
        <v/>
      </c>
      <c r="O478" s="20">
        <f t="shared" si="59"/>
        <v>0</v>
      </c>
      <c r="P478" s="20">
        <f t="shared" si="60"/>
        <v>0</v>
      </c>
      <c r="Q478" s="20" t="str">
        <f t="shared" si="61"/>
        <v/>
      </c>
      <c r="R478" s="20">
        <f t="shared" si="62"/>
        <v>0</v>
      </c>
      <c r="Z478" s="20">
        <f>'BOCES SELECT'!E471</f>
        <v>1045398</v>
      </c>
      <c r="AA478" s="20" t="e">
        <f ca="1">'BOCES SELECT'!CH471</f>
        <v>#N/A</v>
      </c>
    </row>
    <row r="479" spans="1:27" ht="12" customHeight="1" x14ac:dyDescent="0.2">
      <c r="A479" s="22"/>
      <c r="B479" s="552"/>
      <c r="C479" s="36"/>
      <c r="D479" s="25"/>
      <c r="J479" s="522" t="str">
        <f t="shared" si="63"/>
        <v/>
      </c>
      <c r="K479" s="20">
        <f t="shared" si="64"/>
        <v>0</v>
      </c>
      <c r="L479" s="20" t="str">
        <f t="shared" si="57"/>
        <v/>
      </c>
      <c r="M479" s="20" t="str">
        <f t="shared" si="58"/>
        <v/>
      </c>
      <c r="O479" s="20">
        <f t="shared" si="59"/>
        <v>0</v>
      </c>
      <c r="P479" s="20">
        <f t="shared" si="60"/>
        <v>0</v>
      </c>
      <c r="Q479" s="20" t="str">
        <f t="shared" si="61"/>
        <v/>
      </c>
      <c r="R479" s="20">
        <f t="shared" si="62"/>
        <v>0</v>
      </c>
      <c r="Z479" s="20">
        <f>'BOCES SELECT'!E472</f>
        <v>1045397</v>
      </c>
      <c r="AA479" s="20" t="e">
        <f ca="1">'BOCES SELECT'!CH472</f>
        <v>#N/A</v>
      </c>
    </row>
    <row r="480" spans="1:27" ht="12" customHeight="1" x14ac:dyDescent="0.2">
      <c r="A480" s="22"/>
      <c r="B480" s="552"/>
      <c r="C480" s="36"/>
      <c r="D480" s="25"/>
      <c r="J480" s="522" t="str">
        <f t="shared" si="63"/>
        <v/>
      </c>
      <c r="K480" s="20">
        <f t="shared" si="64"/>
        <v>0</v>
      </c>
      <c r="L480" s="20" t="str">
        <f t="shared" si="57"/>
        <v/>
      </c>
      <c r="M480" s="20" t="str">
        <f t="shared" si="58"/>
        <v/>
      </c>
      <c r="O480" s="20">
        <f t="shared" si="59"/>
        <v>0</v>
      </c>
      <c r="P480" s="20">
        <f t="shared" si="60"/>
        <v>0</v>
      </c>
      <c r="Q480" s="20" t="str">
        <f t="shared" si="61"/>
        <v/>
      </c>
      <c r="R480" s="20">
        <f t="shared" si="62"/>
        <v>0</v>
      </c>
      <c r="Z480" s="20">
        <f>'BOCES SELECT'!E473</f>
        <v>1045396</v>
      </c>
      <c r="AA480" s="20" t="e">
        <f ca="1">'BOCES SELECT'!CH473</f>
        <v>#N/A</v>
      </c>
    </row>
    <row r="481" spans="1:27" ht="12" customHeight="1" x14ac:dyDescent="0.2">
      <c r="A481" s="22"/>
      <c r="B481" s="552"/>
      <c r="C481" s="36"/>
      <c r="D481" s="25"/>
      <c r="J481" s="522" t="str">
        <f t="shared" si="63"/>
        <v/>
      </c>
      <c r="K481" s="20">
        <f t="shared" si="64"/>
        <v>0</v>
      </c>
      <c r="L481" s="20" t="str">
        <f t="shared" si="57"/>
        <v/>
      </c>
      <c r="M481" s="20" t="str">
        <f t="shared" si="58"/>
        <v/>
      </c>
      <c r="O481" s="20">
        <f t="shared" si="59"/>
        <v>0</v>
      </c>
      <c r="P481" s="20">
        <f t="shared" si="60"/>
        <v>0</v>
      </c>
      <c r="Q481" s="20" t="str">
        <f t="shared" si="61"/>
        <v/>
      </c>
      <c r="R481" s="20">
        <f t="shared" si="62"/>
        <v>0</v>
      </c>
      <c r="Z481" s="20">
        <f>'BOCES SELECT'!E474</f>
        <v>1045395</v>
      </c>
      <c r="AA481" s="20" t="e">
        <f ca="1">'BOCES SELECT'!CH474</f>
        <v>#N/A</v>
      </c>
    </row>
    <row r="482" spans="1:27" ht="12" customHeight="1" x14ac:dyDescent="0.2">
      <c r="A482" s="22"/>
      <c r="B482" s="552"/>
      <c r="C482" s="36"/>
      <c r="D482" s="25"/>
      <c r="J482" s="522" t="str">
        <f t="shared" si="63"/>
        <v/>
      </c>
      <c r="K482" s="20">
        <f t="shared" si="64"/>
        <v>0</v>
      </c>
      <c r="L482" s="20" t="str">
        <f t="shared" si="57"/>
        <v/>
      </c>
      <c r="M482" s="20" t="str">
        <f t="shared" si="58"/>
        <v/>
      </c>
      <c r="O482" s="20">
        <f t="shared" si="59"/>
        <v>0</v>
      </c>
      <c r="P482" s="20">
        <f t="shared" si="60"/>
        <v>0</v>
      </c>
      <c r="Q482" s="20" t="str">
        <f t="shared" si="61"/>
        <v/>
      </c>
      <c r="R482" s="20">
        <f t="shared" si="62"/>
        <v>0</v>
      </c>
      <c r="Z482" s="20">
        <f>'BOCES SELECT'!E475</f>
        <v>1045394</v>
      </c>
      <c r="AA482" s="20" t="e">
        <f ca="1">'BOCES SELECT'!CH475</f>
        <v>#N/A</v>
      </c>
    </row>
    <row r="483" spans="1:27" ht="12" customHeight="1" x14ac:dyDescent="0.2">
      <c r="A483" s="22"/>
      <c r="B483" s="552"/>
      <c r="C483" s="36"/>
      <c r="D483" s="25"/>
      <c r="J483" s="522" t="str">
        <f t="shared" si="63"/>
        <v/>
      </c>
      <c r="K483" s="20">
        <f t="shared" si="64"/>
        <v>0</v>
      </c>
      <c r="L483" s="20" t="str">
        <f t="shared" si="57"/>
        <v/>
      </c>
      <c r="M483" s="20" t="str">
        <f t="shared" si="58"/>
        <v/>
      </c>
      <c r="O483" s="20">
        <f t="shared" si="59"/>
        <v>0</v>
      </c>
      <c r="P483" s="20">
        <f t="shared" si="60"/>
        <v>0</v>
      </c>
      <c r="Q483" s="20" t="str">
        <f t="shared" si="61"/>
        <v/>
      </c>
      <c r="R483" s="20">
        <f t="shared" si="62"/>
        <v>0</v>
      </c>
      <c r="Z483" s="20">
        <f>'BOCES SELECT'!E476</f>
        <v>1045393</v>
      </c>
      <c r="AA483" s="20" t="e">
        <f ca="1">'BOCES SELECT'!CH476</f>
        <v>#N/A</v>
      </c>
    </row>
    <row r="484" spans="1:27" ht="12" customHeight="1" x14ac:dyDescent="0.2">
      <c r="A484" s="22"/>
      <c r="B484" s="552"/>
      <c r="C484" s="36"/>
      <c r="D484" s="25"/>
      <c r="J484" s="522" t="str">
        <f t="shared" si="63"/>
        <v/>
      </c>
      <c r="K484" s="20">
        <f t="shared" si="64"/>
        <v>0</v>
      </c>
      <c r="L484" s="20" t="str">
        <f t="shared" si="57"/>
        <v/>
      </c>
      <c r="M484" s="20" t="str">
        <f t="shared" si="58"/>
        <v/>
      </c>
      <c r="O484" s="20">
        <f t="shared" si="59"/>
        <v>0</v>
      </c>
      <c r="P484" s="20">
        <f t="shared" si="60"/>
        <v>0</v>
      </c>
      <c r="Q484" s="20" t="str">
        <f t="shared" si="61"/>
        <v/>
      </c>
      <c r="R484" s="20">
        <f t="shared" si="62"/>
        <v>0</v>
      </c>
      <c r="Z484" s="20">
        <f>'BOCES SELECT'!E477</f>
        <v>1045392</v>
      </c>
      <c r="AA484" s="20" t="e">
        <f ca="1">'BOCES SELECT'!CH477</f>
        <v>#N/A</v>
      </c>
    </row>
    <row r="485" spans="1:27" ht="12" customHeight="1" x14ac:dyDescent="0.2">
      <c r="A485" s="22"/>
      <c r="B485" s="552"/>
      <c r="C485" s="36"/>
      <c r="D485" s="25"/>
      <c r="J485" s="522" t="str">
        <f t="shared" si="63"/>
        <v/>
      </c>
      <c r="K485" s="20">
        <f t="shared" si="64"/>
        <v>0</v>
      </c>
      <c r="L485" s="20" t="str">
        <f t="shared" si="57"/>
        <v/>
      </c>
      <c r="M485" s="20" t="str">
        <f t="shared" si="58"/>
        <v/>
      </c>
      <c r="O485" s="20">
        <f t="shared" si="59"/>
        <v>0</v>
      </c>
      <c r="P485" s="20">
        <f t="shared" si="60"/>
        <v>0</v>
      </c>
      <c r="Q485" s="20" t="str">
        <f t="shared" si="61"/>
        <v/>
      </c>
      <c r="R485" s="20">
        <f t="shared" si="62"/>
        <v>0</v>
      </c>
      <c r="Z485" s="20">
        <f>'BOCES SELECT'!E478</f>
        <v>1045391</v>
      </c>
      <c r="AA485" s="20" t="e">
        <f ca="1">'BOCES SELECT'!CH478</f>
        <v>#N/A</v>
      </c>
    </row>
    <row r="486" spans="1:27" ht="12" customHeight="1" x14ac:dyDescent="0.2">
      <c r="A486" s="22"/>
      <c r="B486" s="552"/>
      <c r="C486" s="36"/>
      <c r="D486" s="25"/>
      <c r="J486" s="522" t="str">
        <f t="shared" si="63"/>
        <v/>
      </c>
      <c r="K486" s="20">
        <f t="shared" si="64"/>
        <v>0</v>
      </c>
      <c r="L486" s="20" t="str">
        <f t="shared" si="57"/>
        <v/>
      </c>
      <c r="M486" s="20" t="str">
        <f t="shared" si="58"/>
        <v/>
      </c>
      <c r="O486" s="20">
        <f t="shared" si="59"/>
        <v>0</v>
      </c>
      <c r="P486" s="20">
        <f t="shared" si="60"/>
        <v>0</v>
      </c>
      <c r="Q486" s="20" t="str">
        <f t="shared" si="61"/>
        <v/>
      </c>
      <c r="R486" s="20">
        <f t="shared" si="62"/>
        <v>0</v>
      </c>
      <c r="Z486" s="20">
        <f>'BOCES SELECT'!E479</f>
        <v>1045390</v>
      </c>
      <c r="AA486" s="20" t="e">
        <f ca="1">'BOCES SELECT'!CH479</f>
        <v>#N/A</v>
      </c>
    </row>
    <row r="487" spans="1:27" ht="12" customHeight="1" x14ac:dyDescent="0.2">
      <c r="A487" s="22"/>
      <c r="B487" s="552"/>
      <c r="C487" s="36"/>
      <c r="D487" s="25"/>
      <c r="J487" s="522" t="str">
        <f t="shared" si="63"/>
        <v/>
      </c>
      <c r="K487" s="20">
        <f t="shared" si="64"/>
        <v>0</v>
      </c>
      <c r="L487" s="20" t="str">
        <f t="shared" si="57"/>
        <v/>
      </c>
      <c r="M487" s="20" t="str">
        <f t="shared" si="58"/>
        <v/>
      </c>
      <c r="O487" s="20">
        <f t="shared" si="59"/>
        <v>0</v>
      </c>
      <c r="P487" s="20">
        <f t="shared" si="60"/>
        <v>0</v>
      </c>
      <c r="Q487" s="20" t="str">
        <f t="shared" si="61"/>
        <v/>
      </c>
      <c r="R487" s="20">
        <f t="shared" si="62"/>
        <v>0</v>
      </c>
      <c r="Z487" s="20">
        <f>'BOCES SELECT'!E480</f>
        <v>1045389</v>
      </c>
      <c r="AA487" s="20" t="e">
        <f ca="1">'BOCES SELECT'!CH480</f>
        <v>#N/A</v>
      </c>
    </row>
    <row r="488" spans="1:27" ht="12" customHeight="1" x14ac:dyDescent="0.2">
      <c r="A488" s="22"/>
      <c r="B488" s="552"/>
      <c r="C488" s="36"/>
      <c r="D488" s="25"/>
      <c r="J488" s="522" t="str">
        <f t="shared" si="63"/>
        <v/>
      </c>
      <c r="K488" s="20">
        <f t="shared" si="64"/>
        <v>0</v>
      </c>
      <c r="L488" s="20" t="str">
        <f t="shared" ref="L488:L551" si="65">LEFT(H488,11)</f>
        <v/>
      </c>
      <c r="M488" s="20" t="str">
        <f t="shared" ref="M488:M551" si="66">LEFT(E488,2)</f>
        <v/>
      </c>
      <c r="O488" s="20">
        <f t="shared" ref="O488:O551" si="67">K488</f>
        <v>0</v>
      </c>
      <c r="P488" s="20">
        <f t="shared" ref="P488:P551" si="68">LEN(L488)</f>
        <v>0</v>
      </c>
      <c r="Q488" s="20" t="str">
        <f t="shared" ref="Q488:Q551" si="69">IF(LEN(L488)=11,L488,IF(LEN(L488)=10,CONCATENATE(L488," "),IF(LEN(L488)=9,CONCATENATE(L488,"  "),IF(LEN(L488)=8,CONCATENATE(L488,"   "),""))))</f>
        <v/>
      </c>
      <c r="R488" s="20">
        <f t="shared" ref="R488:R551" si="70">LEN(Q488)</f>
        <v>0</v>
      </c>
      <c r="Z488" s="20">
        <f>'BOCES SELECT'!E481</f>
        <v>1045388</v>
      </c>
      <c r="AA488" s="20" t="e">
        <f ca="1">'BOCES SELECT'!CH481</f>
        <v>#N/A</v>
      </c>
    </row>
    <row r="489" spans="1:27" ht="12" customHeight="1" x14ac:dyDescent="0.2">
      <c r="A489" s="22"/>
      <c r="B489" s="552"/>
      <c r="C489" s="36"/>
      <c r="D489" s="25"/>
      <c r="J489" s="522" t="str">
        <f t="shared" si="63"/>
        <v/>
      </c>
      <c r="K489" s="20">
        <f t="shared" si="64"/>
        <v>0</v>
      </c>
      <c r="L489" s="20" t="str">
        <f t="shared" si="65"/>
        <v/>
      </c>
      <c r="M489" s="20" t="str">
        <f t="shared" si="66"/>
        <v/>
      </c>
      <c r="O489" s="20">
        <f t="shared" si="67"/>
        <v>0</v>
      </c>
      <c r="P489" s="20">
        <f t="shared" si="68"/>
        <v>0</v>
      </c>
      <c r="Q489" s="20" t="str">
        <f t="shared" si="69"/>
        <v/>
      </c>
      <c r="R489" s="20">
        <f t="shared" si="70"/>
        <v>0</v>
      </c>
      <c r="Z489" s="20">
        <f>'BOCES SELECT'!E482</f>
        <v>1045387</v>
      </c>
      <c r="AA489" s="20" t="e">
        <f ca="1">'BOCES SELECT'!CH482</f>
        <v>#N/A</v>
      </c>
    </row>
    <row r="490" spans="1:27" ht="12" customHeight="1" x14ac:dyDescent="0.2">
      <c r="A490" s="22"/>
      <c r="B490" s="552"/>
      <c r="C490" s="36"/>
      <c r="D490" s="25"/>
      <c r="J490" s="522" t="str">
        <f t="shared" si="63"/>
        <v/>
      </c>
      <c r="K490" s="20">
        <f t="shared" si="64"/>
        <v>0</v>
      </c>
      <c r="L490" s="20" t="str">
        <f t="shared" si="65"/>
        <v/>
      </c>
      <c r="M490" s="20" t="str">
        <f t="shared" si="66"/>
        <v/>
      </c>
      <c r="O490" s="20">
        <f t="shared" si="67"/>
        <v>0</v>
      </c>
      <c r="P490" s="20">
        <f t="shared" si="68"/>
        <v>0</v>
      </c>
      <c r="Q490" s="20" t="str">
        <f t="shared" si="69"/>
        <v/>
      </c>
      <c r="R490" s="20">
        <f t="shared" si="70"/>
        <v>0</v>
      </c>
      <c r="Z490" s="20">
        <f>'BOCES SELECT'!E483</f>
        <v>1045386</v>
      </c>
      <c r="AA490" s="20" t="e">
        <f ca="1">'BOCES SELECT'!CH483</f>
        <v>#N/A</v>
      </c>
    </row>
    <row r="491" spans="1:27" ht="12" customHeight="1" x14ac:dyDescent="0.2">
      <c r="A491" s="22"/>
      <c r="B491" s="552"/>
      <c r="C491" s="36"/>
      <c r="D491" s="25"/>
      <c r="J491" s="522" t="str">
        <f t="shared" si="63"/>
        <v/>
      </c>
      <c r="K491" s="20">
        <f t="shared" si="64"/>
        <v>0</v>
      </c>
      <c r="L491" s="20" t="str">
        <f t="shared" si="65"/>
        <v/>
      </c>
      <c r="M491" s="20" t="str">
        <f t="shared" si="66"/>
        <v/>
      </c>
      <c r="O491" s="20">
        <f t="shared" si="67"/>
        <v>0</v>
      </c>
      <c r="P491" s="20">
        <f t="shared" si="68"/>
        <v>0</v>
      </c>
      <c r="Q491" s="20" t="str">
        <f t="shared" si="69"/>
        <v/>
      </c>
      <c r="R491" s="20">
        <f t="shared" si="70"/>
        <v>0</v>
      </c>
      <c r="Z491" s="20">
        <f>'BOCES SELECT'!E484</f>
        <v>1045385</v>
      </c>
      <c r="AA491" s="20" t="e">
        <f ca="1">'BOCES SELECT'!CH484</f>
        <v>#N/A</v>
      </c>
    </row>
    <row r="492" spans="1:27" ht="12" customHeight="1" x14ac:dyDescent="0.2">
      <c r="A492" s="22"/>
      <c r="B492" s="552"/>
      <c r="C492" s="36"/>
      <c r="D492" s="25"/>
      <c r="J492" s="522" t="str">
        <f t="shared" si="63"/>
        <v/>
      </c>
      <c r="K492" s="20">
        <f t="shared" si="64"/>
        <v>0</v>
      </c>
      <c r="L492" s="20" t="str">
        <f t="shared" si="65"/>
        <v/>
      </c>
      <c r="M492" s="20" t="str">
        <f t="shared" si="66"/>
        <v/>
      </c>
      <c r="O492" s="20">
        <f t="shared" si="67"/>
        <v>0</v>
      </c>
      <c r="P492" s="20">
        <f t="shared" si="68"/>
        <v>0</v>
      </c>
      <c r="Q492" s="20" t="str">
        <f t="shared" si="69"/>
        <v/>
      </c>
      <c r="R492" s="20">
        <f t="shared" si="70"/>
        <v>0</v>
      </c>
      <c r="Z492" s="20">
        <f>'BOCES SELECT'!E485</f>
        <v>1045384</v>
      </c>
      <c r="AA492" s="20" t="e">
        <f ca="1">'BOCES SELECT'!CH485</f>
        <v>#N/A</v>
      </c>
    </row>
    <row r="493" spans="1:27" ht="12" customHeight="1" x14ac:dyDescent="0.2">
      <c r="A493" s="22"/>
      <c r="B493" s="552"/>
      <c r="C493" s="36"/>
      <c r="D493" s="25"/>
      <c r="J493" s="522" t="str">
        <f t="shared" si="63"/>
        <v/>
      </c>
      <c r="K493" s="20">
        <f t="shared" si="64"/>
        <v>0</v>
      </c>
      <c r="L493" s="20" t="str">
        <f t="shared" si="65"/>
        <v/>
      </c>
      <c r="M493" s="20" t="str">
        <f t="shared" si="66"/>
        <v/>
      </c>
      <c r="O493" s="20">
        <f t="shared" si="67"/>
        <v>0</v>
      </c>
      <c r="P493" s="20">
        <f t="shared" si="68"/>
        <v>0</v>
      </c>
      <c r="Q493" s="20" t="str">
        <f t="shared" si="69"/>
        <v/>
      </c>
      <c r="R493" s="20">
        <f t="shared" si="70"/>
        <v>0</v>
      </c>
      <c r="Z493" s="20">
        <f>'BOCES SELECT'!E486</f>
        <v>1045383</v>
      </c>
      <c r="AA493" s="20" t="e">
        <f ca="1">'BOCES SELECT'!CH486</f>
        <v>#N/A</v>
      </c>
    </row>
    <row r="494" spans="1:27" ht="12" customHeight="1" x14ac:dyDescent="0.2">
      <c r="A494" s="22"/>
      <c r="B494" s="552"/>
      <c r="C494" s="36"/>
      <c r="D494" s="25"/>
      <c r="J494" s="522" t="str">
        <f t="shared" si="63"/>
        <v/>
      </c>
      <c r="K494" s="20">
        <f t="shared" si="64"/>
        <v>0</v>
      </c>
      <c r="L494" s="20" t="str">
        <f t="shared" si="65"/>
        <v/>
      </c>
      <c r="M494" s="20" t="str">
        <f t="shared" si="66"/>
        <v/>
      </c>
      <c r="O494" s="20">
        <f t="shared" si="67"/>
        <v>0</v>
      </c>
      <c r="P494" s="20">
        <f t="shared" si="68"/>
        <v>0</v>
      </c>
      <c r="Q494" s="20" t="str">
        <f t="shared" si="69"/>
        <v/>
      </c>
      <c r="R494" s="20">
        <f t="shared" si="70"/>
        <v>0</v>
      </c>
      <c r="Z494" s="20">
        <f>'BOCES SELECT'!E487</f>
        <v>1045382</v>
      </c>
      <c r="AA494" s="20" t="e">
        <f ca="1">'BOCES SELECT'!CH487</f>
        <v>#N/A</v>
      </c>
    </row>
    <row r="495" spans="1:27" ht="12" customHeight="1" x14ac:dyDescent="0.2">
      <c r="A495" s="22"/>
      <c r="B495" s="552"/>
      <c r="C495" s="36"/>
      <c r="D495" s="25"/>
      <c r="J495" s="522" t="str">
        <f t="shared" si="63"/>
        <v/>
      </c>
      <c r="K495" s="20">
        <f t="shared" si="64"/>
        <v>0</v>
      </c>
      <c r="L495" s="20" t="str">
        <f t="shared" si="65"/>
        <v/>
      </c>
      <c r="M495" s="20" t="str">
        <f t="shared" si="66"/>
        <v/>
      </c>
      <c r="O495" s="20">
        <f t="shared" si="67"/>
        <v>0</v>
      </c>
      <c r="P495" s="20">
        <f t="shared" si="68"/>
        <v>0</v>
      </c>
      <c r="Q495" s="20" t="str">
        <f t="shared" si="69"/>
        <v/>
      </c>
      <c r="R495" s="20">
        <f t="shared" si="70"/>
        <v>0</v>
      </c>
      <c r="Z495" s="20">
        <f>'BOCES SELECT'!E488</f>
        <v>1045381</v>
      </c>
      <c r="AA495" s="20" t="e">
        <f ca="1">'BOCES SELECT'!CH488</f>
        <v>#N/A</v>
      </c>
    </row>
    <row r="496" spans="1:27" ht="12" customHeight="1" x14ac:dyDescent="0.2">
      <c r="A496" s="22"/>
      <c r="B496" s="552"/>
      <c r="C496" s="36"/>
      <c r="D496" s="25"/>
      <c r="J496" s="522" t="str">
        <f t="shared" si="63"/>
        <v/>
      </c>
      <c r="K496" s="20">
        <f t="shared" si="64"/>
        <v>0</v>
      </c>
      <c r="L496" s="20" t="str">
        <f t="shared" si="65"/>
        <v/>
      </c>
      <c r="M496" s="20" t="str">
        <f t="shared" si="66"/>
        <v/>
      </c>
      <c r="O496" s="20">
        <f t="shared" si="67"/>
        <v>0</v>
      </c>
      <c r="P496" s="20">
        <f t="shared" si="68"/>
        <v>0</v>
      </c>
      <c r="Q496" s="20" t="str">
        <f t="shared" si="69"/>
        <v/>
      </c>
      <c r="R496" s="20">
        <f t="shared" si="70"/>
        <v>0</v>
      </c>
      <c r="Z496" s="20">
        <f>'BOCES SELECT'!E489</f>
        <v>1045380</v>
      </c>
      <c r="AA496" s="20" t="e">
        <f ca="1">'BOCES SELECT'!CH489</f>
        <v>#N/A</v>
      </c>
    </row>
    <row r="497" spans="1:27" ht="12" customHeight="1" x14ac:dyDescent="0.2">
      <c r="A497" s="22"/>
      <c r="B497" s="552"/>
      <c r="C497" s="36"/>
      <c r="D497" s="25"/>
      <c r="J497" s="522" t="str">
        <f t="shared" si="63"/>
        <v/>
      </c>
      <c r="K497" s="20">
        <f t="shared" si="64"/>
        <v>0</v>
      </c>
      <c r="L497" s="20" t="str">
        <f t="shared" si="65"/>
        <v/>
      </c>
      <c r="M497" s="20" t="str">
        <f t="shared" si="66"/>
        <v/>
      </c>
      <c r="O497" s="20">
        <f t="shared" si="67"/>
        <v>0</v>
      </c>
      <c r="P497" s="20">
        <f t="shared" si="68"/>
        <v>0</v>
      </c>
      <c r="Q497" s="20" t="str">
        <f t="shared" si="69"/>
        <v/>
      </c>
      <c r="R497" s="20">
        <f t="shared" si="70"/>
        <v>0</v>
      </c>
      <c r="Z497" s="20">
        <f>'BOCES SELECT'!E490</f>
        <v>1045379</v>
      </c>
      <c r="AA497" s="20" t="e">
        <f ca="1">'BOCES SELECT'!CH490</f>
        <v>#N/A</v>
      </c>
    </row>
    <row r="498" spans="1:27" ht="12" customHeight="1" x14ac:dyDescent="0.2">
      <c r="A498" s="22"/>
      <c r="B498" s="552"/>
      <c r="C498" s="36"/>
      <c r="D498" s="25"/>
      <c r="J498" s="522" t="str">
        <f t="shared" si="63"/>
        <v/>
      </c>
      <c r="K498" s="20">
        <f t="shared" si="64"/>
        <v>0</v>
      </c>
      <c r="L498" s="20" t="str">
        <f t="shared" si="65"/>
        <v/>
      </c>
      <c r="M498" s="20" t="str">
        <f t="shared" si="66"/>
        <v/>
      </c>
      <c r="O498" s="20">
        <f t="shared" si="67"/>
        <v>0</v>
      </c>
      <c r="P498" s="20">
        <f t="shared" si="68"/>
        <v>0</v>
      </c>
      <c r="Q498" s="20" t="str">
        <f t="shared" si="69"/>
        <v/>
      </c>
      <c r="R498" s="20">
        <f t="shared" si="70"/>
        <v>0</v>
      </c>
      <c r="Z498" s="20">
        <f>'BOCES SELECT'!E491</f>
        <v>1045378</v>
      </c>
      <c r="AA498" s="20" t="e">
        <f ca="1">'BOCES SELECT'!CH491</f>
        <v>#N/A</v>
      </c>
    </row>
    <row r="499" spans="1:27" ht="12" customHeight="1" x14ac:dyDescent="0.2">
      <c r="A499" s="22"/>
      <c r="B499" s="552"/>
      <c r="C499" s="36"/>
      <c r="D499" s="25"/>
      <c r="J499" s="522" t="str">
        <f t="shared" si="63"/>
        <v/>
      </c>
      <c r="K499" s="20">
        <f t="shared" si="64"/>
        <v>0</v>
      </c>
      <c r="L499" s="20" t="str">
        <f t="shared" si="65"/>
        <v/>
      </c>
      <c r="M499" s="20" t="str">
        <f t="shared" si="66"/>
        <v/>
      </c>
      <c r="O499" s="20">
        <f t="shared" si="67"/>
        <v>0</v>
      </c>
      <c r="P499" s="20">
        <f t="shared" si="68"/>
        <v>0</v>
      </c>
      <c r="Q499" s="20" t="str">
        <f t="shared" si="69"/>
        <v/>
      </c>
      <c r="R499" s="20">
        <f t="shared" si="70"/>
        <v>0</v>
      </c>
      <c r="Z499" s="20">
        <f>'BOCES SELECT'!E492</f>
        <v>1045377</v>
      </c>
      <c r="AA499" s="20" t="e">
        <f ca="1">'BOCES SELECT'!CH492</f>
        <v>#N/A</v>
      </c>
    </row>
    <row r="500" spans="1:27" ht="12" customHeight="1" x14ac:dyDescent="0.2">
      <c r="A500" s="22"/>
      <c r="B500" s="552"/>
      <c r="C500" s="36"/>
      <c r="D500" s="25"/>
      <c r="J500" s="522" t="str">
        <f t="shared" si="63"/>
        <v/>
      </c>
      <c r="K500" s="20">
        <f t="shared" si="64"/>
        <v>0</v>
      </c>
      <c r="L500" s="20" t="str">
        <f t="shared" si="65"/>
        <v/>
      </c>
      <c r="M500" s="20" t="str">
        <f t="shared" si="66"/>
        <v/>
      </c>
      <c r="O500" s="20">
        <f t="shared" si="67"/>
        <v>0</v>
      </c>
      <c r="P500" s="20">
        <f t="shared" si="68"/>
        <v>0</v>
      </c>
      <c r="Q500" s="20" t="str">
        <f t="shared" si="69"/>
        <v/>
      </c>
      <c r="R500" s="20">
        <f t="shared" si="70"/>
        <v>0</v>
      </c>
      <c r="Z500" s="20">
        <f>'BOCES SELECT'!E493</f>
        <v>1045376</v>
      </c>
      <c r="AA500" s="20" t="e">
        <f ca="1">'BOCES SELECT'!CH493</f>
        <v>#N/A</v>
      </c>
    </row>
    <row r="501" spans="1:27" ht="12" customHeight="1" x14ac:dyDescent="0.2">
      <c r="A501" s="22"/>
      <c r="B501" s="552"/>
      <c r="C501" s="36"/>
      <c r="D501" s="25"/>
      <c r="J501" s="522" t="str">
        <f t="shared" si="63"/>
        <v/>
      </c>
      <c r="K501" s="20">
        <f t="shared" si="64"/>
        <v>0</v>
      </c>
      <c r="L501" s="20" t="str">
        <f t="shared" si="65"/>
        <v/>
      </c>
      <c r="M501" s="20" t="str">
        <f t="shared" si="66"/>
        <v/>
      </c>
      <c r="O501" s="20">
        <f t="shared" si="67"/>
        <v>0</v>
      </c>
      <c r="P501" s="20">
        <f t="shared" si="68"/>
        <v>0</v>
      </c>
      <c r="Q501" s="20" t="str">
        <f t="shared" si="69"/>
        <v/>
      </c>
      <c r="R501" s="20">
        <f t="shared" si="70"/>
        <v>0</v>
      </c>
      <c r="Z501" s="20">
        <f>'BOCES SELECT'!E494</f>
        <v>1045375</v>
      </c>
      <c r="AA501" s="20" t="e">
        <f ca="1">'BOCES SELECT'!CH494</f>
        <v>#N/A</v>
      </c>
    </row>
    <row r="502" spans="1:27" ht="12" customHeight="1" x14ac:dyDescent="0.2">
      <c r="A502" s="22"/>
      <c r="B502" s="552"/>
      <c r="C502" s="36"/>
      <c r="D502" s="25"/>
      <c r="J502" s="522" t="str">
        <f t="shared" si="63"/>
        <v/>
      </c>
      <c r="K502" s="20">
        <f t="shared" si="64"/>
        <v>0</v>
      </c>
      <c r="L502" s="20" t="str">
        <f t="shared" si="65"/>
        <v/>
      </c>
      <c r="M502" s="20" t="str">
        <f t="shared" si="66"/>
        <v/>
      </c>
      <c r="O502" s="20">
        <f t="shared" si="67"/>
        <v>0</v>
      </c>
      <c r="P502" s="20">
        <f t="shared" si="68"/>
        <v>0</v>
      </c>
      <c r="Q502" s="20" t="str">
        <f t="shared" si="69"/>
        <v/>
      </c>
      <c r="R502" s="20">
        <f t="shared" si="70"/>
        <v>0</v>
      </c>
      <c r="Z502" s="20">
        <f>'BOCES SELECT'!E495</f>
        <v>1045374</v>
      </c>
      <c r="AA502" s="20" t="e">
        <f ca="1">'BOCES SELECT'!CH495</f>
        <v>#N/A</v>
      </c>
    </row>
    <row r="503" spans="1:27" ht="12" customHeight="1" x14ac:dyDescent="0.2">
      <c r="A503" s="22"/>
      <c r="B503" s="552"/>
      <c r="C503" s="36"/>
      <c r="D503" s="25"/>
      <c r="J503" s="522" t="str">
        <f t="shared" si="63"/>
        <v/>
      </c>
      <c r="K503" s="20">
        <f t="shared" si="64"/>
        <v>0</v>
      </c>
      <c r="L503" s="20" t="str">
        <f t="shared" si="65"/>
        <v/>
      </c>
      <c r="M503" s="20" t="str">
        <f t="shared" si="66"/>
        <v/>
      </c>
      <c r="O503" s="20">
        <f t="shared" si="67"/>
        <v>0</v>
      </c>
      <c r="P503" s="20">
        <f t="shared" si="68"/>
        <v>0</v>
      </c>
      <c r="Q503" s="20" t="str">
        <f t="shared" si="69"/>
        <v/>
      </c>
      <c r="R503" s="20">
        <f t="shared" si="70"/>
        <v>0</v>
      </c>
      <c r="Z503" s="20">
        <f>'BOCES SELECT'!E496</f>
        <v>1045373</v>
      </c>
      <c r="AA503" s="20" t="e">
        <f ca="1">'BOCES SELECT'!CH496</f>
        <v>#N/A</v>
      </c>
    </row>
    <row r="504" spans="1:27" ht="12" customHeight="1" x14ac:dyDescent="0.2">
      <c r="A504" s="22"/>
      <c r="B504" s="552"/>
      <c r="C504" s="36"/>
      <c r="D504" s="25"/>
      <c r="J504" s="522" t="str">
        <f t="shared" si="63"/>
        <v/>
      </c>
      <c r="K504" s="20">
        <f t="shared" si="64"/>
        <v>0</v>
      </c>
      <c r="L504" s="20" t="str">
        <f t="shared" si="65"/>
        <v/>
      </c>
      <c r="M504" s="20" t="str">
        <f t="shared" si="66"/>
        <v/>
      </c>
      <c r="O504" s="20">
        <f t="shared" si="67"/>
        <v>0</v>
      </c>
      <c r="P504" s="20">
        <f t="shared" si="68"/>
        <v>0</v>
      </c>
      <c r="Q504" s="20" t="str">
        <f t="shared" si="69"/>
        <v/>
      </c>
      <c r="R504" s="20">
        <f t="shared" si="70"/>
        <v>0</v>
      </c>
      <c r="Z504" s="20">
        <f>'BOCES SELECT'!E497</f>
        <v>1045372</v>
      </c>
      <c r="AA504" s="20" t="e">
        <f ca="1">'BOCES SELECT'!CH497</f>
        <v>#N/A</v>
      </c>
    </row>
    <row r="505" spans="1:27" ht="12" customHeight="1" x14ac:dyDescent="0.2">
      <c r="A505" s="22"/>
      <c r="B505" s="552"/>
      <c r="C505" s="36"/>
      <c r="D505" s="25"/>
      <c r="J505" s="522" t="str">
        <f t="shared" si="63"/>
        <v/>
      </c>
      <c r="K505" s="20">
        <f t="shared" si="64"/>
        <v>0</v>
      </c>
      <c r="L505" s="20" t="str">
        <f t="shared" si="65"/>
        <v/>
      </c>
      <c r="M505" s="20" t="str">
        <f t="shared" si="66"/>
        <v/>
      </c>
      <c r="O505" s="20">
        <f t="shared" si="67"/>
        <v>0</v>
      </c>
      <c r="P505" s="20">
        <f t="shared" si="68"/>
        <v>0</v>
      </c>
      <c r="Q505" s="20" t="str">
        <f t="shared" si="69"/>
        <v/>
      </c>
      <c r="R505" s="20">
        <f t="shared" si="70"/>
        <v>0</v>
      </c>
      <c r="Z505" s="20">
        <f>'BOCES SELECT'!E498</f>
        <v>1045371</v>
      </c>
      <c r="AA505" s="20" t="e">
        <f ca="1">'BOCES SELECT'!CH498</f>
        <v>#N/A</v>
      </c>
    </row>
    <row r="506" spans="1:27" ht="12" customHeight="1" x14ac:dyDescent="0.2">
      <c r="A506" s="22"/>
      <c r="B506" s="552"/>
      <c r="C506" s="36"/>
      <c r="D506" s="25"/>
      <c r="J506" s="522" t="str">
        <f t="shared" si="63"/>
        <v/>
      </c>
      <c r="K506" s="20">
        <f t="shared" si="64"/>
        <v>0</v>
      </c>
      <c r="L506" s="20" t="str">
        <f t="shared" si="65"/>
        <v/>
      </c>
      <c r="M506" s="20" t="str">
        <f t="shared" si="66"/>
        <v/>
      </c>
      <c r="O506" s="20">
        <f t="shared" si="67"/>
        <v>0</v>
      </c>
      <c r="P506" s="20">
        <f t="shared" si="68"/>
        <v>0</v>
      </c>
      <c r="Q506" s="20" t="str">
        <f t="shared" si="69"/>
        <v/>
      </c>
      <c r="R506" s="20">
        <f t="shared" si="70"/>
        <v>0</v>
      </c>
      <c r="Z506" s="20">
        <f>'BOCES SELECT'!E499</f>
        <v>1045370</v>
      </c>
      <c r="AA506" s="20" t="e">
        <f ca="1">'BOCES SELECT'!CH499</f>
        <v>#N/A</v>
      </c>
    </row>
    <row r="507" spans="1:27" ht="12" customHeight="1" x14ac:dyDescent="0.2">
      <c r="A507" s="22"/>
      <c r="B507" s="552"/>
      <c r="C507" s="36"/>
      <c r="D507" s="25"/>
      <c r="J507" s="522" t="str">
        <f t="shared" si="63"/>
        <v/>
      </c>
      <c r="K507" s="20">
        <f t="shared" si="64"/>
        <v>0</v>
      </c>
      <c r="L507" s="20" t="str">
        <f t="shared" si="65"/>
        <v/>
      </c>
      <c r="M507" s="20" t="str">
        <f t="shared" si="66"/>
        <v/>
      </c>
      <c r="O507" s="20">
        <f t="shared" si="67"/>
        <v>0</v>
      </c>
      <c r="P507" s="20">
        <f t="shared" si="68"/>
        <v>0</v>
      </c>
      <c r="Q507" s="20" t="str">
        <f t="shared" si="69"/>
        <v/>
      </c>
      <c r="R507" s="20">
        <f t="shared" si="70"/>
        <v>0</v>
      </c>
      <c r="Z507" s="20">
        <f>'BOCES SELECT'!E500</f>
        <v>1045369</v>
      </c>
      <c r="AA507" s="20" t="e">
        <f ca="1">'BOCES SELECT'!CH500</f>
        <v>#N/A</v>
      </c>
    </row>
    <row r="508" spans="1:27" ht="12" customHeight="1" x14ac:dyDescent="0.2">
      <c r="A508" s="22"/>
      <c r="B508" s="552"/>
      <c r="C508" s="36"/>
      <c r="D508" s="25"/>
      <c r="J508" s="522" t="str">
        <f t="shared" si="63"/>
        <v/>
      </c>
      <c r="K508" s="20">
        <f t="shared" si="64"/>
        <v>0</v>
      </c>
      <c r="L508" s="20" t="str">
        <f t="shared" si="65"/>
        <v/>
      </c>
      <c r="M508" s="20" t="str">
        <f t="shared" si="66"/>
        <v/>
      </c>
      <c r="O508" s="20">
        <f t="shared" si="67"/>
        <v>0</v>
      </c>
      <c r="P508" s="20">
        <f t="shared" si="68"/>
        <v>0</v>
      </c>
      <c r="Q508" s="20" t="str">
        <f t="shared" si="69"/>
        <v/>
      </c>
      <c r="R508" s="20">
        <f t="shared" si="70"/>
        <v>0</v>
      </c>
      <c r="Z508" s="20">
        <f>'BOCES SELECT'!E501</f>
        <v>1045368</v>
      </c>
      <c r="AA508" s="20" t="e">
        <f ca="1">'BOCES SELECT'!CH501</f>
        <v>#N/A</v>
      </c>
    </row>
    <row r="509" spans="1:27" ht="12" customHeight="1" x14ac:dyDescent="0.2">
      <c r="A509" s="22"/>
      <c r="B509" s="552"/>
      <c r="C509" s="36"/>
      <c r="D509" s="25"/>
      <c r="J509" s="522" t="str">
        <f t="shared" si="63"/>
        <v/>
      </c>
      <c r="K509" s="20">
        <f t="shared" si="64"/>
        <v>0</v>
      </c>
      <c r="L509" s="20" t="str">
        <f t="shared" si="65"/>
        <v/>
      </c>
      <c r="M509" s="20" t="str">
        <f t="shared" si="66"/>
        <v/>
      </c>
      <c r="O509" s="20">
        <f t="shared" si="67"/>
        <v>0</v>
      </c>
      <c r="P509" s="20">
        <f t="shared" si="68"/>
        <v>0</v>
      </c>
      <c r="Q509" s="20" t="str">
        <f t="shared" si="69"/>
        <v/>
      </c>
      <c r="R509" s="20">
        <f t="shared" si="70"/>
        <v>0</v>
      </c>
    </row>
    <row r="510" spans="1:27" ht="12" customHeight="1" x14ac:dyDescent="0.2">
      <c r="A510" s="22"/>
      <c r="B510" s="552"/>
      <c r="C510" s="36"/>
      <c r="D510" s="25"/>
      <c r="J510" s="522" t="str">
        <f t="shared" si="63"/>
        <v/>
      </c>
      <c r="K510" s="20">
        <f t="shared" si="64"/>
        <v>0</v>
      </c>
      <c r="L510" s="20" t="str">
        <f t="shared" si="65"/>
        <v/>
      </c>
      <c r="M510" s="20" t="str">
        <f t="shared" si="66"/>
        <v/>
      </c>
      <c r="O510" s="20">
        <f t="shared" si="67"/>
        <v>0</v>
      </c>
      <c r="P510" s="20">
        <f t="shared" si="68"/>
        <v>0</v>
      </c>
      <c r="Q510" s="20" t="str">
        <f t="shared" si="69"/>
        <v/>
      </c>
      <c r="R510" s="20">
        <f t="shared" si="70"/>
        <v>0</v>
      </c>
    </row>
    <row r="511" spans="1:27" ht="12" customHeight="1" x14ac:dyDescent="0.2">
      <c r="A511" s="22"/>
      <c r="B511" s="552"/>
      <c r="C511" s="36"/>
      <c r="D511" s="25"/>
      <c r="J511" s="522" t="str">
        <f t="shared" si="63"/>
        <v/>
      </c>
      <c r="K511" s="20">
        <f t="shared" si="64"/>
        <v>0</v>
      </c>
      <c r="L511" s="20" t="str">
        <f t="shared" si="65"/>
        <v/>
      </c>
      <c r="M511" s="20" t="str">
        <f t="shared" si="66"/>
        <v/>
      </c>
      <c r="O511" s="20">
        <f t="shared" si="67"/>
        <v>0</v>
      </c>
      <c r="P511" s="20">
        <f t="shared" si="68"/>
        <v>0</v>
      </c>
      <c r="Q511" s="20" t="str">
        <f t="shared" si="69"/>
        <v/>
      </c>
      <c r="R511" s="20">
        <f t="shared" si="70"/>
        <v>0</v>
      </c>
    </row>
    <row r="512" spans="1:27" ht="12" customHeight="1" x14ac:dyDescent="0.2">
      <c r="A512" s="22"/>
      <c r="B512" s="552"/>
      <c r="C512" s="36"/>
      <c r="D512" s="25"/>
      <c r="J512" s="522" t="str">
        <f t="shared" si="63"/>
        <v/>
      </c>
      <c r="K512" s="20">
        <f t="shared" si="64"/>
        <v>0</v>
      </c>
      <c r="L512" s="20" t="str">
        <f t="shared" si="65"/>
        <v/>
      </c>
      <c r="M512" s="20" t="str">
        <f t="shared" si="66"/>
        <v/>
      </c>
      <c r="O512" s="20">
        <f t="shared" si="67"/>
        <v>0</v>
      </c>
      <c r="P512" s="20">
        <f t="shared" si="68"/>
        <v>0</v>
      </c>
      <c r="Q512" s="20" t="str">
        <f t="shared" si="69"/>
        <v/>
      </c>
      <c r="R512" s="20">
        <f t="shared" si="70"/>
        <v>0</v>
      </c>
    </row>
    <row r="513" spans="1:18" ht="12" customHeight="1" x14ac:dyDescent="0.2">
      <c r="A513" s="22"/>
      <c r="B513" s="552"/>
      <c r="C513" s="36"/>
      <c r="D513" s="25"/>
      <c r="J513" s="522" t="str">
        <f t="shared" si="63"/>
        <v/>
      </c>
      <c r="K513" s="20">
        <f t="shared" si="64"/>
        <v>0</v>
      </c>
      <c r="L513" s="20" t="str">
        <f t="shared" si="65"/>
        <v/>
      </c>
      <c r="M513" s="20" t="str">
        <f t="shared" si="66"/>
        <v/>
      </c>
      <c r="O513" s="20">
        <f t="shared" si="67"/>
        <v>0</v>
      </c>
      <c r="P513" s="20">
        <f t="shared" si="68"/>
        <v>0</v>
      </c>
      <c r="Q513" s="20" t="str">
        <f t="shared" si="69"/>
        <v/>
      </c>
      <c r="R513" s="20">
        <f t="shared" si="70"/>
        <v>0</v>
      </c>
    </row>
    <row r="514" spans="1:18" ht="12" customHeight="1" x14ac:dyDescent="0.2">
      <c r="A514" s="22"/>
      <c r="B514" s="552"/>
      <c r="C514" s="36"/>
      <c r="D514" s="25"/>
      <c r="J514" s="522" t="str">
        <f t="shared" si="63"/>
        <v/>
      </c>
      <c r="K514" s="20">
        <f t="shared" si="64"/>
        <v>0</v>
      </c>
      <c r="L514" s="20" t="str">
        <f t="shared" si="65"/>
        <v/>
      </c>
      <c r="M514" s="20" t="str">
        <f t="shared" si="66"/>
        <v/>
      </c>
      <c r="O514" s="20">
        <f t="shared" si="67"/>
        <v>0</v>
      </c>
      <c r="P514" s="20">
        <f t="shared" si="68"/>
        <v>0</v>
      </c>
      <c r="Q514" s="20" t="str">
        <f t="shared" si="69"/>
        <v/>
      </c>
      <c r="R514" s="20">
        <f t="shared" si="70"/>
        <v>0</v>
      </c>
    </row>
    <row r="515" spans="1:18" ht="12" customHeight="1" x14ac:dyDescent="0.2">
      <c r="A515" s="22"/>
      <c r="B515" s="552"/>
      <c r="C515" s="36"/>
      <c r="D515" s="25"/>
      <c r="J515" s="522" t="str">
        <f t="shared" si="63"/>
        <v/>
      </c>
      <c r="K515" s="20">
        <f t="shared" si="64"/>
        <v>0</v>
      </c>
      <c r="L515" s="20" t="str">
        <f t="shared" si="65"/>
        <v/>
      </c>
      <c r="M515" s="20" t="str">
        <f t="shared" si="66"/>
        <v/>
      </c>
      <c r="O515" s="20">
        <f t="shared" si="67"/>
        <v>0</v>
      </c>
      <c r="P515" s="20">
        <f t="shared" si="68"/>
        <v>0</v>
      </c>
      <c r="Q515" s="20" t="str">
        <f t="shared" si="69"/>
        <v/>
      </c>
      <c r="R515" s="20">
        <f t="shared" si="70"/>
        <v>0</v>
      </c>
    </row>
    <row r="516" spans="1:18" ht="12" customHeight="1" x14ac:dyDescent="0.2">
      <c r="A516" s="22"/>
      <c r="B516" s="552"/>
      <c r="C516" s="36"/>
      <c r="D516" s="25"/>
      <c r="J516" s="522" t="str">
        <f t="shared" si="63"/>
        <v/>
      </c>
      <c r="K516" s="20">
        <f t="shared" si="64"/>
        <v>0</v>
      </c>
      <c r="L516" s="20" t="str">
        <f t="shared" si="65"/>
        <v/>
      </c>
      <c r="M516" s="20" t="str">
        <f t="shared" si="66"/>
        <v/>
      </c>
      <c r="O516" s="20">
        <f t="shared" si="67"/>
        <v>0</v>
      </c>
      <c r="P516" s="20">
        <f t="shared" si="68"/>
        <v>0</v>
      </c>
      <c r="Q516" s="20" t="str">
        <f t="shared" si="69"/>
        <v/>
      </c>
      <c r="R516" s="20">
        <f t="shared" si="70"/>
        <v>0</v>
      </c>
    </row>
    <row r="517" spans="1:18" ht="12" customHeight="1" x14ac:dyDescent="0.2">
      <c r="A517" s="22"/>
      <c r="B517" s="552"/>
      <c r="C517" s="36"/>
      <c r="D517" s="25"/>
      <c r="J517" s="522" t="str">
        <f t="shared" si="63"/>
        <v/>
      </c>
      <c r="K517" s="20">
        <f t="shared" si="64"/>
        <v>0</v>
      </c>
      <c r="L517" s="20" t="str">
        <f t="shared" si="65"/>
        <v/>
      </c>
      <c r="M517" s="20" t="str">
        <f t="shared" si="66"/>
        <v/>
      </c>
      <c r="O517" s="20">
        <f t="shared" si="67"/>
        <v>0</v>
      </c>
      <c r="P517" s="20">
        <f t="shared" si="68"/>
        <v>0</v>
      </c>
      <c r="Q517" s="20" t="str">
        <f t="shared" si="69"/>
        <v/>
      </c>
      <c r="R517" s="20">
        <f t="shared" si="70"/>
        <v>0</v>
      </c>
    </row>
    <row r="518" spans="1:18" ht="12" customHeight="1" x14ac:dyDescent="0.2">
      <c r="A518" s="22"/>
      <c r="B518" s="552"/>
      <c r="C518" s="36"/>
      <c r="D518" s="25"/>
      <c r="J518" s="522" t="str">
        <f t="shared" si="63"/>
        <v/>
      </c>
      <c r="K518" s="20">
        <f t="shared" si="64"/>
        <v>0</v>
      </c>
      <c r="L518" s="20" t="str">
        <f t="shared" si="65"/>
        <v/>
      </c>
      <c r="M518" s="20" t="str">
        <f t="shared" si="66"/>
        <v/>
      </c>
      <c r="O518" s="20">
        <f t="shared" si="67"/>
        <v>0</v>
      </c>
      <c r="P518" s="20">
        <f t="shared" si="68"/>
        <v>0</v>
      </c>
      <c r="Q518" s="20" t="str">
        <f t="shared" si="69"/>
        <v/>
      </c>
      <c r="R518" s="20">
        <f t="shared" si="70"/>
        <v>0</v>
      </c>
    </row>
    <row r="519" spans="1:18" ht="12" customHeight="1" x14ac:dyDescent="0.2">
      <c r="A519" s="22"/>
      <c r="B519" s="552"/>
      <c r="C519" s="36"/>
      <c r="D519" s="25"/>
      <c r="J519" s="522" t="str">
        <f t="shared" si="63"/>
        <v/>
      </c>
      <c r="K519" s="20">
        <f t="shared" si="64"/>
        <v>0</v>
      </c>
      <c r="L519" s="20" t="str">
        <f t="shared" si="65"/>
        <v/>
      </c>
      <c r="M519" s="20" t="str">
        <f t="shared" si="66"/>
        <v/>
      </c>
      <c r="O519" s="20">
        <f t="shared" si="67"/>
        <v>0</v>
      </c>
      <c r="P519" s="20">
        <f t="shared" si="68"/>
        <v>0</v>
      </c>
      <c r="Q519" s="20" t="str">
        <f t="shared" si="69"/>
        <v/>
      </c>
      <c r="R519" s="20">
        <f t="shared" si="70"/>
        <v>0</v>
      </c>
    </row>
    <row r="520" spans="1:18" ht="12" customHeight="1" x14ac:dyDescent="0.2">
      <c r="A520" s="22"/>
      <c r="B520" s="552"/>
      <c r="C520" s="36"/>
      <c r="D520" s="25"/>
      <c r="J520" s="522" t="str">
        <f t="shared" si="63"/>
        <v/>
      </c>
      <c r="K520" s="20">
        <f t="shared" si="64"/>
        <v>0</v>
      </c>
      <c r="L520" s="20" t="str">
        <f t="shared" si="65"/>
        <v/>
      </c>
      <c r="M520" s="20" t="str">
        <f t="shared" si="66"/>
        <v/>
      </c>
      <c r="O520" s="20">
        <f t="shared" si="67"/>
        <v>0</v>
      </c>
      <c r="P520" s="20">
        <f t="shared" si="68"/>
        <v>0</v>
      </c>
      <c r="Q520" s="20" t="str">
        <f t="shared" si="69"/>
        <v/>
      </c>
      <c r="R520" s="20">
        <f t="shared" si="70"/>
        <v>0</v>
      </c>
    </row>
    <row r="521" spans="1:18" ht="12" customHeight="1" x14ac:dyDescent="0.2">
      <c r="A521" s="22"/>
      <c r="B521" s="552"/>
      <c r="C521" s="36"/>
      <c r="D521" s="25"/>
      <c r="J521" s="522" t="str">
        <f t="shared" si="63"/>
        <v/>
      </c>
      <c r="K521" s="20">
        <f t="shared" si="64"/>
        <v>0</v>
      </c>
      <c r="L521" s="20" t="str">
        <f t="shared" si="65"/>
        <v/>
      </c>
      <c r="M521" s="20" t="str">
        <f t="shared" si="66"/>
        <v/>
      </c>
      <c r="O521" s="20">
        <f t="shared" si="67"/>
        <v>0</v>
      </c>
      <c r="P521" s="20">
        <f t="shared" si="68"/>
        <v>0</v>
      </c>
      <c r="Q521" s="20" t="str">
        <f t="shared" si="69"/>
        <v/>
      </c>
      <c r="R521" s="20">
        <f t="shared" si="70"/>
        <v>0</v>
      </c>
    </row>
    <row r="522" spans="1:18" ht="12" customHeight="1" x14ac:dyDescent="0.2">
      <c r="A522" s="22"/>
      <c r="B522" s="552"/>
      <c r="C522" s="36"/>
      <c r="D522" s="25"/>
      <c r="J522" s="522" t="str">
        <f t="shared" si="63"/>
        <v/>
      </c>
      <c r="K522" s="20">
        <f t="shared" si="64"/>
        <v>0</v>
      </c>
      <c r="L522" s="20" t="str">
        <f t="shared" si="65"/>
        <v/>
      </c>
      <c r="M522" s="20" t="str">
        <f t="shared" si="66"/>
        <v/>
      </c>
      <c r="O522" s="20">
        <f t="shared" si="67"/>
        <v>0</v>
      </c>
      <c r="P522" s="20">
        <f t="shared" si="68"/>
        <v>0</v>
      </c>
      <c r="Q522" s="20" t="str">
        <f t="shared" si="69"/>
        <v/>
      </c>
      <c r="R522" s="20">
        <f t="shared" si="70"/>
        <v>0</v>
      </c>
    </row>
    <row r="523" spans="1:18" ht="12" customHeight="1" x14ac:dyDescent="0.2">
      <c r="A523" s="22"/>
      <c r="B523" s="552"/>
      <c r="C523" s="36"/>
      <c r="D523" s="25"/>
      <c r="J523" s="522" t="str">
        <f t="shared" ref="J523:J586" si="71">IF(K523=K522,"",SUMIF(K:K,K523,I:I))</f>
        <v/>
      </c>
      <c r="K523" s="20">
        <f t="shared" si="64"/>
        <v>0</v>
      </c>
      <c r="L523" s="20" t="str">
        <f t="shared" si="65"/>
        <v/>
      </c>
      <c r="M523" s="20" t="str">
        <f t="shared" si="66"/>
        <v/>
      </c>
      <c r="O523" s="20">
        <f t="shared" si="67"/>
        <v>0</v>
      </c>
      <c r="P523" s="20">
        <f t="shared" si="68"/>
        <v>0</v>
      </c>
      <c r="Q523" s="20" t="str">
        <f t="shared" si="69"/>
        <v/>
      </c>
      <c r="R523" s="20">
        <f t="shared" si="70"/>
        <v>0</v>
      </c>
    </row>
    <row r="524" spans="1:18" ht="12" customHeight="1" x14ac:dyDescent="0.2">
      <c r="A524" s="22"/>
      <c r="B524" s="552"/>
      <c r="C524" s="36"/>
      <c r="D524" s="25"/>
      <c r="J524" s="522" t="str">
        <f t="shared" si="71"/>
        <v/>
      </c>
      <c r="K524" s="20">
        <f t="shared" ref="K524:K587" si="72">IF(ISBLANK(A524),K523,A524)</f>
        <v>0</v>
      </c>
      <c r="L524" s="20" t="str">
        <f t="shared" si="65"/>
        <v/>
      </c>
      <c r="M524" s="20" t="str">
        <f t="shared" si="66"/>
        <v/>
      </c>
      <c r="O524" s="20">
        <f t="shared" si="67"/>
        <v>0</v>
      </c>
      <c r="P524" s="20">
        <f t="shared" si="68"/>
        <v>0</v>
      </c>
      <c r="Q524" s="20" t="str">
        <f t="shared" si="69"/>
        <v/>
      </c>
      <c r="R524" s="20">
        <f t="shared" si="70"/>
        <v>0</v>
      </c>
    </row>
    <row r="525" spans="1:18" ht="12" customHeight="1" x14ac:dyDescent="0.2">
      <c r="A525" s="22"/>
      <c r="B525" s="552"/>
      <c r="C525" s="36"/>
      <c r="D525" s="25"/>
      <c r="J525" s="522" t="str">
        <f t="shared" si="71"/>
        <v/>
      </c>
      <c r="K525" s="20">
        <f t="shared" si="72"/>
        <v>0</v>
      </c>
      <c r="L525" s="20" t="str">
        <f t="shared" si="65"/>
        <v/>
      </c>
      <c r="M525" s="20" t="str">
        <f t="shared" si="66"/>
        <v/>
      </c>
      <c r="O525" s="20">
        <f t="shared" si="67"/>
        <v>0</v>
      </c>
      <c r="P525" s="20">
        <f t="shared" si="68"/>
        <v>0</v>
      </c>
      <c r="Q525" s="20" t="str">
        <f t="shared" si="69"/>
        <v/>
      </c>
      <c r="R525" s="20">
        <f t="shared" si="70"/>
        <v>0</v>
      </c>
    </row>
    <row r="526" spans="1:18" ht="12" customHeight="1" x14ac:dyDescent="0.2">
      <c r="A526" s="22"/>
      <c r="B526" s="552"/>
      <c r="C526" s="36"/>
      <c r="D526" s="25"/>
      <c r="J526" s="522" t="str">
        <f t="shared" si="71"/>
        <v/>
      </c>
      <c r="K526" s="20">
        <f t="shared" si="72"/>
        <v>0</v>
      </c>
      <c r="L526" s="20" t="str">
        <f t="shared" si="65"/>
        <v/>
      </c>
      <c r="M526" s="20" t="str">
        <f t="shared" si="66"/>
        <v/>
      </c>
      <c r="O526" s="20">
        <f t="shared" si="67"/>
        <v>0</v>
      </c>
      <c r="P526" s="20">
        <f t="shared" si="68"/>
        <v>0</v>
      </c>
      <c r="Q526" s="20" t="str">
        <f t="shared" si="69"/>
        <v/>
      </c>
      <c r="R526" s="20">
        <f t="shared" si="70"/>
        <v>0</v>
      </c>
    </row>
    <row r="527" spans="1:18" ht="12" customHeight="1" x14ac:dyDescent="0.2">
      <c r="A527" s="22"/>
      <c r="B527" s="552"/>
      <c r="C527" s="36"/>
      <c r="D527" s="25"/>
      <c r="J527" s="522" t="str">
        <f t="shared" si="71"/>
        <v/>
      </c>
      <c r="K527" s="20">
        <f t="shared" si="72"/>
        <v>0</v>
      </c>
      <c r="L527" s="20" t="str">
        <f t="shared" si="65"/>
        <v/>
      </c>
      <c r="M527" s="20" t="str">
        <f t="shared" si="66"/>
        <v/>
      </c>
      <c r="O527" s="20">
        <f t="shared" si="67"/>
        <v>0</v>
      </c>
      <c r="P527" s="20">
        <f t="shared" si="68"/>
        <v>0</v>
      </c>
      <c r="Q527" s="20" t="str">
        <f t="shared" si="69"/>
        <v/>
      </c>
      <c r="R527" s="20">
        <f t="shared" si="70"/>
        <v>0</v>
      </c>
    </row>
    <row r="528" spans="1:18" ht="12" customHeight="1" x14ac:dyDescent="0.2">
      <c r="A528" s="22"/>
      <c r="B528" s="552"/>
      <c r="C528" s="36"/>
      <c r="D528" s="25"/>
      <c r="J528" s="522" t="str">
        <f t="shared" si="71"/>
        <v/>
      </c>
      <c r="K528" s="20">
        <f t="shared" si="72"/>
        <v>0</v>
      </c>
      <c r="L528" s="20" t="str">
        <f t="shared" si="65"/>
        <v/>
      </c>
      <c r="M528" s="20" t="str">
        <f t="shared" si="66"/>
        <v/>
      </c>
      <c r="O528" s="20">
        <f t="shared" si="67"/>
        <v>0</v>
      </c>
      <c r="P528" s="20">
        <f t="shared" si="68"/>
        <v>0</v>
      </c>
      <c r="Q528" s="20" t="str">
        <f t="shared" si="69"/>
        <v/>
      </c>
      <c r="R528" s="20">
        <f t="shared" si="70"/>
        <v>0</v>
      </c>
    </row>
    <row r="529" spans="1:18" ht="12" customHeight="1" x14ac:dyDescent="0.2">
      <c r="A529" s="22"/>
      <c r="B529" s="552"/>
      <c r="C529" s="36"/>
      <c r="D529" s="25"/>
      <c r="J529" s="522" t="str">
        <f t="shared" si="71"/>
        <v/>
      </c>
      <c r="K529" s="20">
        <f t="shared" si="72"/>
        <v>0</v>
      </c>
      <c r="L529" s="20" t="str">
        <f t="shared" si="65"/>
        <v/>
      </c>
      <c r="M529" s="20" t="str">
        <f t="shared" si="66"/>
        <v/>
      </c>
      <c r="O529" s="20">
        <f t="shared" si="67"/>
        <v>0</v>
      </c>
      <c r="P529" s="20">
        <f t="shared" si="68"/>
        <v>0</v>
      </c>
      <c r="Q529" s="20" t="str">
        <f t="shared" si="69"/>
        <v/>
      </c>
      <c r="R529" s="20">
        <f t="shared" si="70"/>
        <v>0</v>
      </c>
    </row>
    <row r="530" spans="1:18" ht="12" customHeight="1" x14ac:dyDescent="0.2">
      <c r="A530" s="22"/>
      <c r="B530" s="552"/>
      <c r="C530" s="36"/>
      <c r="D530" s="25"/>
      <c r="J530" s="522" t="str">
        <f t="shared" si="71"/>
        <v/>
      </c>
      <c r="K530" s="20">
        <f t="shared" si="72"/>
        <v>0</v>
      </c>
      <c r="L530" s="20" t="str">
        <f t="shared" si="65"/>
        <v/>
      </c>
      <c r="M530" s="20" t="str">
        <f t="shared" si="66"/>
        <v/>
      </c>
      <c r="O530" s="20">
        <f t="shared" si="67"/>
        <v>0</v>
      </c>
      <c r="P530" s="20">
        <f t="shared" si="68"/>
        <v>0</v>
      </c>
      <c r="Q530" s="20" t="str">
        <f t="shared" si="69"/>
        <v/>
      </c>
      <c r="R530" s="20">
        <f t="shared" si="70"/>
        <v>0</v>
      </c>
    </row>
    <row r="531" spans="1:18" ht="12" customHeight="1" x14ac:dyDescent="0.2">
      <c r="A531" s="22"/>
      <c r="B531" s="552"/>
      <c r="C531" s="36"/>
      <c r="D531" s="25"/>
      <c r="J531" s="522" t="str">
        <f t="shared" si="71"/>
        <v/>
      </c>
      <c r="K531" s="20">
        <f t="shared" si="72"/>
        <v>0</v>
      </c>
      <c r="L531" s="20" t="str">
        <f t="shared" si="65"/>
        <v/>
      </c>
      <c r="M531" s="20" t="str">
        <f t="shared" si="66"/>
        <v/>
      </c>
      <c r="O531" s="20">
        <f t="shared" si="67"/>
        <v>0</v>
      </c>
      <c r="P531" s="20">
        <f t="shared" si="68"/>
        <v>0</v>
      </c>
      <c r="Q531" s="20" t="str">
        <f t="shared" si="69"/>
        <v/>
      </c>
      <c r="R531" s="20">
        <f t="shared" si="70"/>
        <v>0</v>
      </c>
    </row>
    <row r="532" spans="1:18" ht="12" customHeight="1" x14ac:dyDescent="0.2">
      <c r="A532" s="22"/>
      <c r="B532" s="552"/>
      <c r="C532" s="36"/>
      <c r="D532" s="25"/>
      <c r="J532" s="522" t="str">
        <f t="shared" si="71"/>
        <v/>
      </c>
      <c r="K532" s="20">
        <f t="shared" si="72"/>
        <v>0</v>
      </c>
      <c r="L532" s="20" t="str">
        <f t="shared" si="65"/>
        <v/>
      </c>
      <c r="M532" s="20" t="str">
        <f t="shared" si="66"/>
        <v/>
      </c>
      <c r="O532" s="20">
        <f t="shared" si="67"/>
        <v>0</v>
      </c>
      <c r="P532" s="20">
        <f t="shared" si="68"/>
        <v>0</v>
      </c>
      <c r="Q532" s="20" t="str">
        <f t="shared" si="69"/>
        <v/>
      </c>
      <c r="R532" s="20">
        <f t="shared" si="70"/>
        <v>0</v>
      </c>
    </row>
    <row r="533" spans="1:18" ht="12" customHeight="1" x14ac:dyDescent="0.2">
      <c r="A533" s="22"/>
      <c r="B533" s="552"/>
      <c r="C533" s="36"/>
      <c r="D533" s="25"/>
      <c r="J533" s="522" t="str">
        <f t="shared" si="71"/>
        <v/>
      </c>
      <c r="K533" s="20">
        <f t="shared" si="72"/>
        <v>0</v>
      </c>
      <c r="L533" s="20" t="str">
        <f t="shared" si="65"/>
        <v/>
      </c>
      <c r="M533" s="20" t="str">
        <f t="shared" si="66"/>
        <v/>
      </c>
      <c r="O533" s="20">
        <f t="shared" si="67"/>
        <v>0</v>
      </c>
      <c r="P533" s="20">
        <f t="shared" si="68"/>
        <v>0</v>
      </c>
      <c r="Q533" s="20" t="str">
        <f t="shared" si="69"/>
        <v/>
      </c>
      <c r="R533" s="20">
        <f t="shared" si="70"/>
        <v>0</v>
      </c>
    </row>
    <row r="534" spans="1:18" ht="12" customHeight="1" x14ac:dyDescent="0.2">
      <c r="A534" s="22"/>
      <c r="B534" s="552"/>
      <c r="C534" s="36"/>
      <c r="D534" s="25"/>
      <c r="J534" s="522" t="str">
        <f t="shared" si="71"/>
        <v/>
      </c>
      <c r="K534" s="20">
        <f t="shared" si="72"/>
        <v>0</v>
      </c>
      <c r="L534" s="20" t="str">
        <f t="shared" si="65"/>
        <v/>
      </c>
      <c r="M534" s="20" t="str">
        <f t="shared" si="66"/>
        <v/>
      </c>
      <c r="O534" s="20">
        <f t="shared" si="67"/>
        <v>0</v>
      </c>
      <c r="P534" s="20">
        <f t="shared" si="68"/>
        <v>0</v>
      </c>
      <c r="Q534" s="20" t="str">
        <f t="shared" si="69"/>
        <v/>
      </c>
      <c r="R534" s="20">
        <f t="shared" si="70"/>
        <v>0</v>
      </c>
    </row>
    <row r="535" spans="1:18" ht="12" customHeight="1" x14ac:dyDescent="0.2">
      <c r="A535" s="22"/>
      <c r="B535" s="552"/>
      <c r="C535" s="36"/>
      <c r="D535" s="25"/>
      <c r="J535" s="522" t="str">
        <f t="shared" si="71"/>
        <v/>
      </c>
      <c r="K535" s="20">
        <f t="shared" si="72"/>
        <v>0</v>
      </c>
      <c r="L535" s="20" t="str">
        <f t="shared" si="65"/>
        <v/>
      </c>
      <c r="M535" s="20" t="str">
        <f t="shared" si="66"/>
        <v/>
      </c>
      <c r="O535" s="20">
        <f t="shared" si="67"/>
        <v>0</v>
      </c>
      <c r="P535" s="20">
        <f t="shared" si="68"/>
        <v>0</v>
      </c>
      <c r="Q535" s="20" t="str">
        <f t="shared" si="69"/>
        <v/>
      </c>
      <c r="R535" s="20">
        <f t="shared" si="70"/>
        <v>0</v>
      </c>
    </row>
    <row r="536" spans="1:18" ht="12" customHeight="1" x14ac:dyDescent="0.2">
      <c r="A536" s="22"/>
      <c r="B536" s="552"/>
      <c r="C536" s="36"/>
      <c r="D536" s="25"/>
      <c r="J536" s="522" t="str">
        <f t="shared" si="71"/>
        <v/>
      </c>
      <c r="K536" s="20">
        <f t="shared" si="72"/>
        <v>0</v>
      </c>
      <c r="L536" s="20" t="str">
        <f t="shared" si="65"/>
        <v/>
      </c>
      <c r="M536" s="20" t="str">
        <f t="shared" si="66"/>
        <v/>
      </c>
      <c r="O536" s="20">
        <f t="shared" si="67"/>
        <v>0</v>
      </c>
      <c r="P536" s="20">
        <f t="shared" si="68"/>
        <v>0</v>
      </c>
      <c r="Q536" s="20" t="str">
        <f t="shared" si="69"/>
        <v/>
      </c>
      <c r="R536" s="20">
        <f t="shared" si="70"/>
        <v>0</v>
      </c>
    </row>
    <row r="537" spans="1:18" ht="12" customHeight="1" x14ac:dyDescent="0.2">
      <c r="A537" s="22"/>
      <c r="B537" s="552"/>
      <c r="C537" s="36"/>
      <c r="D537" s="25"/>
      <c r="J537" s="522" t="str">
        <f t="shared" si="71"/>
        <v/>
      </c>
      <c r="K537" s="20">
        <f t="shared" si="72"/>
        <v>0</v>
      </c>
      <c r="L537" s="20" t="str">
        <f t="shared" si="65"/>
        <v/>
      </c>
      <c r="M537" s="20" t="str">
        <f t="shared" si="66"/>
        <v/>
      </c>
      <c r="O537" s="20">
        <f t="shared" si="67"/>
        <v>0</v>
      </c>
      <c r="P537" s="20">
        <f t="shared" si="68"/>
        <v>0</v>
      </c>
      <c r="Q537" s="20" t="str">
        <f t="shared" si="69"/>
        <v/>
      </c>
      <c r="R537" s="20">
        <f t="shared" si="70"/>
        <v>0</v>
      </c>
    </row>
    <row r="538" spans="1:18" ht="12" customHeight="1" x14ac:dyDescent="0.2">
      <c r="A538" s="22"/>
      <c r="B538" s="552"/>
      <c r="C538" s="36"/>
      <c r="D538" s="25"/>
      <c r="J538" s="522" t="str">
        <f t="shared" si="71"/>
        <v/>
      </c>
      <c r="K538" s="20">
        <f t="shared" si="72"/>
        <v>0</v>
      </c>
      <c r="L538" s="20" t="str">
        <f t="shared" si="65"/>
        <v/>
      </c>
      <c r="M538" s="20" t="str">
        <f t="shared" si="66"/>
        <v/>
      </c>
      <c r="O538" s="20">
        <f t="shared" si="67"/>
        <v>0</v>
      </c>
      <c r="P538" s="20">
        <f t="shared" si="68"/>
        <v>0</v>
      </c>
      <c r="Q538" s="20" t="str">
        <f t="shared" si="69"/>
        <v/>
      </c>
      <c r="R538" s="20">
        <f t="shared" si="70"/>
        <v>0</v>
      </c>
    </row>
    <row r="539" spans="1:18" ht="12" customHeight="1" x14ac:dyDescent="0.2">
      <c r="A539" s="22"/>
      <c r="B539" s="552"/>
      <c r="C539" s="36"/>
      <c r="D539" s="25"/>
      <c r="J539" s="522" t="str">
        <f t="shared" si="71"/>
        <v/>
      </c>
      <c r="K539" s="20">
        <f t="shared" si="72"/>
        <v>0</v>
      </c>
      <c r="L539" s="20" t="str">
        <f t="shared" si="65"/>
        <v/>
      </c>
      <c r="M539" s="20" t="str">
        <f t="shared" si="66"/>
        <v/>
      </c>
      <c r="O539" s="20">
        <f t="shared" si="67"/>
        <v>0</v>
      </c>
      <c r="P539" s="20">
        <f t="shared" si="68"/>
        <v>0</v>
      </c>
      <c r="Q539" s="20" t="str">
        <f t="shared" si="69"/>
        <v/>
      </c>
      <c r="R539" s="20">
        <f t="shared" si="70"/>
        <v>0</v>
      </c>
    </row>
    <row r="540" spans="1:18" ht="12" customHeight="1" x14ac:dyDescent="0.2">
      <c r="A540" s="22"/>
      <c r="B540" s="552"/>
      <c r="C540" s="36"/>
      <c r="D540" s="25"/>
      <c r="J540" s="522" t="str">
        <f t="shared" si="71"/>
        <v/>
      </c>
      <c r="K540" s="20">
        <f t="shared" si="72"/>
        <v>0</v>
      </c>
      <c r="L540" s="20" t="str">
        <f t="shared" si="65"/>
        <v/>
      </c>
      <c r="M540" s="20" t="str">
        <f t="shared" si="66"/>
        <v/>
      </c>
      <c r="O540" s="20">
        <f t="shared" si="67"/>
        <v>0</v>
      </c>
      <c r="P540" s="20">
        <f t="shared" si="68"/>
        <v>0</v>
      </c>
      <c r="Q540" s="20" t="str">
        <f t="shared" si="69"/>
        <v/>
      </c>
      <c r="R540" s="20">
        <f t="shared" si="70"/>
        <v>0</v>
      </c>
    </row>
    <row r="541" spans="1:18" ht="12" customHeight="1" x14ac:dyDescent="0.2">
      <c r="A541" s="22"/>
      <c r="B541" s="552"/>
      <c r="C541" s="36"/>
      <c r="D541" s="25"/>
      <c r="J541" s="522" t="str">
        <f t="shared" si="71"/>
        <v/>
      </c>
      <c r="K541" s="20">
        <f t="shared" si="72"/>
        <v>0</v>
      </c>
      <c r="L541" s="20" t="str">
        <f t="shared" si="65"/>
        <v/>
      </c>
      <c r="M541" s="20" t="str">
        <f t="shared" si="66"/>
        <v/>
      </c>
      <c r="O541" s="20">
        <f t="shared" si="67"/>
        <v>0</v>
      </c>
      <c r="P541" s="20">
        <f t="shared" si="68"/>
        <v>0</v>
      </c>
      <c r="Q541" s="20" t="str">
        <f t="shared" si="69"/>
        <v/>
      </c>
      <c r="R541" s="20">
        <f t="shared" si="70"/>
        <v>0</v>
      </c>
    </row>
    <row r="542" spans="1:18" ht="12" customHeight="1" x14ac:dyDescent="0.2">
      <c r="A542" s="22"/>
      <c r="B542" s="552"/>
      <c r="C542" s="36"/>
      <c r="D542" s="25"/>
      <c r="J542" s="522" t="str">
        <f t="shared" si="71"/>
        <v/>
      </c>
      <c r="K542" s="20">
        <f t="shared" si="72"/>
        <v>0</v>
      </c>
      <c r="L542" s="20" t="str">
        <f t="shared" si="65"/>
        <v/>
      </c>
      <c r="M542" s="20" t="str">
        <f t="shared" si="66"/>
        <v/>
      </c>
      <c r="O542" s="20">
        <f t="shared" si="67"/>
        <v>0</v>
      </c>
      <c r="P542" s="20">
        <f t="shared" si="68"/>
        <v>0</v>
      </c>
      <c r="Q542" s="20" t="str">
        <f t="shared" si="69"/>
        <v/>
      </c>
      <c r="R542" s="20">
        <f t="shared" si="70"/>
        <v>0</v>
      </c>
    </row>
    <row r="543" spans="1:18" ht="12" customHeight="1" x14ac:dyDescent="0.2">
      <c r="A543" s="22"/>
      <c r="B543" s="552"/>
      <c r="C543" s="36"/>
      <c r="D543" s="25"/>
      <c r="J543" s="522" t="str">
        <f t="shared" si="71"/>
        <v/>
      </c>
      <c r="K543" s="20">
        <f t="shared" si="72"/>
        <v>0</v>
      </c>
      <c r="L543" s="20" t="str">
        <f t="shared" si="65"/>
        <v/>
      </c>
      <c r="M543" s="20" t="str">
        <f t="shared" si="66"/>
        <v/>
      </c>
      <c r="O543" s="20">
        <f t="shared" si="67"/>
        <v>0</v>
      </c>
      <c r="P543" s="20">
        <f t="shared" si="68"/>
        <v>0</v>
      </c>
      <c r="Q543" s="20" t="str">
        <f t="shared" si="69"/>
        <v/>
      </c>
      <c r="R543" s="20">
        <f t="shared" si="70"/>
        <v>0</v>
      </c>
    </row>
    <row r="544" spans="1:18" ht="12" customHeight="1" x14ac:dyDescent="0.2">
      <c r="A544" s="22"/>
      <c r="B544" s="552"/>
      <c r="C544" s="36"/>
      <c r="D544" s="25"/>
      <c r="J544" s="522" t="str">
        <f t="shared" si="71"/>
        <v/>
      </c>
      <c r="K544" s="20">
        <f t="shared" si="72"/>
        <v>0</v>
      </c>
      <c r="L544" s="20" t="str">
        <f t="shared" si="65"/>
        <v/>
      </c>
      <c r="M544" s="20" t="str">
        <f t="shared" si="66"/>
        <v/>
      </c>
      <c r="O544" s="20">
        <f t="shared" si="67"/>
        <v>0</v>
      </c>
      <c r="P544" s="20">
        <f t="shared" si="68"/>
        <v>0</v>
      </c>
      <c r="Q544" s="20" t="str">
        <f t="shared" si="69"/>
        <v/>
      </c>
      <c r="R544" s="20">
        <f t="shared" si="70"/>
        <v>0</v>
      </c>
    </row>
    <row r="545" spans="1:18" ht="12" customHeight="1" x14ac:dyDescent="0.2">
      <c r="A545" s="22"/>
      <c r="B545" s="552"/>
      <c r="C545" s="36"/>
      <c r="D545" s="25"/>
      <c r="J545" s="522" t="str">
        <f t="shared" si="71"/>
        <v/>
      </c>
      <c r="K545" s="20">
        <f t="shared" si="72"/>
        <v>0</v>
      </c>
      <c r="L545" s="20" t="str">
        <f t="shared" si="65"/>
        <v/>
      </c>
      <c r="M545" s="20" t="str">
        <f t="shared" si="66"/>
        <v/>
      </c>
      <c r="O545" s="20">
        <f t="shared" si="67"/>
        <v>0</v>
      </c>
      <c r="P545" s="20">
        <f t="shared" si="68"/>
        <v>0</v>
      </c>
      <c r="Q545" s="20" t="str">
        <f t="shared" si="69"/>
        <v/>
      </c>
      <c r="R545" s="20">
        <f t="shared" si="70"/>
        <v>0</v>
      </c>
    </row>
    <row r="546" spans="1:18" ht="12" customHeight="1" x14ac:dyDescent="0.2">
      <c r="A546" s="22"/>
      <c r="B546" s="552"/>
      <c r="C546" s="36"/>
      <c r="D546" s="25"/>
      <c r="J546" s="522" t="str">
        <f t="shared" si="71"/>
        <v/>
      </c>
      <c r="K546" s="20">
        <f t="shared" si="72"/>
        <v>0</v>
      </c>
      <c r="L546" s="20" t="str">
        <f t="shared" si="65"/>
        <v/>
      </c>
      <c r="M546" s="20" t="str">
        <f t="shared" si="66"/>
        <v/>
      </c>
      <c r="O546" s="20">
        <f t="shared" si="67"/>
        <v>0</v>
      </c>
      <c r="P546" s="20">
        <f t="shared" si="68"/>
        <v>0</v>
      </c>
      <c r="Q546" s="20" t="str">
        <f t="shared" si="69"/>
        <v/>
      </c>
      <c r="R546" s="20">
        <f t="shared" si="70"/>
        <v>0</v>
      </c>
    </row>
    <row r="547" spans="1:18" ht="12" customHeight="1" x14ac:dyDescent="0.2">
      <c r="A547" s="22"/>
      <c r="B547" s="552"/>
      <c r="C547" s="36"/>
      <c r="D547" s="25"/>
      <c r="J547" s="522" t="str">
        <f t="shared" si="71"/>
        <v/>
      </c>
      <c r="K547" s="20">
        <f t="shared" si="72"/>
        <v>0</v>
      </c>
      <c r="L547" s="20" t="str">
        <f t="shared" si="65"/>
        <v/>
      </c>
      <c r="M547" s="20" t="str">
        <f t="shared" si="66"/>
        <v/>
      </c>
      <c r="O547" s="20">
        <f t="shared" si="67"/>
        <v>0</v>
      </c>
      <c r="P547" s="20">
        <f t="shared" si="68"/>
        <v>0</v>
      </c>
      <c r="Q547" s="20" t="str">
        <f t="shared" si="69"/>
        <v/>
      </c>
      <c r="R547" s="20">
        <f t="shared" si="70"/>
        <v>0</v>
      </c>
    </row>
    <row r="548" spans="1:18" ht="12" customHeight="1" x14ac:dyDescent="0.2">
      <c r="A548" s="22"/>
      <c r="B548" s="552"/>
      <c r="C548" s="36"/>
      <c r="D548" s="25"/>
      <c r="J548" s="522" t="str">
        <f t="shared" si="71"/>
        <v/>
      </c>
      <c r="K548" s="20">
        <f t="shared" si="72"/>
        <v>0</v>
      </c>
      <c r="L548" s="20" t="str">
        <f t="shared" si="65"/>
        <v/>
      </c>
      <c r="M548" s="20" t="str">
        <f t="shared" si="66"/>
        <v/>
      </c>
      <c r="O548" s="20">
        <f t="shared" si="67"/>
        <v>0</v>
      </c>
      <c r="P548" s="20">
        <f t="shared" si="68"/>
        <v>0</v>
      </c>
      <c r="Q548" s="20" t="str">
        <f t="shared" si="69"/>
        <v/>
      </c>
      <c r="R548" s="20">
        <f t="shared" si="70"/>
        <v>0</v>
      </c>
    </row>
    <row r="549" spans="1:18" ht="12" customHeight="1" x14ac:dyDescent="0.2">
      <c r="A549" s="22"/>
      <c r="B549" s="552"/>
      <c r="C549" s="36"/>
      <c r="D549" s="25"/>
      <c r="J549" s="522" t="str">
        <f t="shared" si="71"/>
        <v/>
      </c>
      <c r="K549" s="20">
        <f t="shared" si="72"/>
        <v>0</v>
      </c>
      <c r="L549" s="20" t="str">
        <f t="shared" si="65"/>
        <v/>
      </c>
      <c r="M549" s="20" t="str">
        <f t="shared" si="66"/>
        <v/>
      </c>
      <c r="O549" s="20">
        <f t="shared" si="67"/>
        <v>0</v>
      </c>
      <c r="P549" s="20">
        <f t="shared" si="68"/>
        <v>0</v>
      </c>
      <c r="Q549" s="20" t="str">
        <f t="shared" si="69"/>
        <v/>
      </c>
      <c r="R549" s="20">
        <f t="shared" si="70"/>
        <v>0</v>
      </c>
    </row>
    <row r="550" spans="1:18" ht="12" customHeight="1" x14ac:dyDescent="0.2">
      <c r="A550" s="22"/>
      <c r="B550" s="552"/>
      <c r="C550" s="36"/>
      <c r="D550" s="25"/>
      <c r="J550" s="522" t="str">
        <f t="shared" si="71"/>
        <v/>
      </c>
      <c r="K550" s="20">
        <f t="shared" si="72"/>
        <v>0</v>
      </c>
      <c r="L550" s="20" t="str">
        <f t="shared" si="65"/>
        <v/>
      </c>
      <c r="M550" s="20" t="str">
        <f t="shared" si="66"/>
        <v/>
      </c>
      <c r="O550" s="20">
        <f t="shared" si="67"/>
        <v>0</v>
      </c>
      <c r="P550" s="20">
        <f t="shared" si="68"/>
        <v>0</v>
      </c>
      <c r="Q550" s="20" t="str">
        <f t="shared" si="69"/>
        <v/>
      </c>
      <c r="R550" s="20">
        <f t="shared" si="70"/>
        <v>0</v>
      </c>
    </row>
    <row r="551" spans="1:18" ht="12" customHeight="1" x14ac:dyDescent="0.2">
      <c r="A551" s="22"/>
      <c r="B551" s="552"/>
      <c r="C551" s="36"/>
      <c r="D551" s="25"/>
      <c r="J551" s="522" t="str">
        <f t="shared" si="71"/>
        <v/>
      </c>
      <c r="K551" s="20">
        <f t="shared" si="72"/>
        <v>0</v>
      </c>
      <c r="L551" s="20" t="str">
        <f t="shared" si="65"/>
        <v/>
      </c>
      <c r="M551" s="20" t="str">
        <f t="shared" si="66"/>
        <v/>
      </c>
      <c r="O551" s="20">
        <f t="shared" si="67"/>
        <v>0</v>
      </c>
      <c r="P551" s="20">
        <f t="shared" si="68"/>
        <v>0</v>
      </c>
      <c r="Q551" s="20" t="str">
        <f t="shared" si="69"/>
        <v/>
      </c>
      <c r="R551" s="20">
        <f t="shared" si="70"/>
        <v>0</v>
      </c>
    </row>
    <row r="552" spans="1:18" ht="12" customHeight="1" x14ac:dyDescent="0.2">
      <c r="A552" s="22"/>
      <c r="B552" s="552"/>
      <c r="C552" s="36"/>
      <c r="D552" s="25"/>
      <c r="J552" s="522" t="str">
        <f t="shared" si="71"/>
        <v/>
      </c>
      <c r="K552" s="20">
        <f t="shared" si="72"/>
        <v>0</v>
      </c>
      <c r="L552" s="20" t="str">
        <f t="shared" ref="L552:L615" si="73">LEFT(H552,11)</f>
        <v/>
      </c>
      <c r="M552" s="20" t="str">
        <f t="shared" ref="M552:M615" si="74">LEFT(E552,2)</f>
        <v/>
      </c>
      <c r="O552" s="20">
        <f t="shared" ref="O552:O615" si="75">K552</f>
        <v>0</v>
      </c>
      <c r="P552" s="20">
        <f t="shared" ref="P552:P615" si="76">LEN(L552)</f>
        <v>0</v>
      </c>
      <c r="Q552" s="20" t="str">
        <f t="shared" ref="Q552:Q615" si="77">IF(LEN(L552)=11,L552,IF(LEN(L552)=10,CONCATENATE(L552," "),IF(LEN(L552)=9,CONCATENATE(L552,"  "),IF(LEN(L552)=8,CONCATENATE(L552,"   "),""))))</f>
        <v/>
      </c>
      <c r="R552" s="20">
        <f t="shared" ref="R552:R615" si="78">LEN(Q552)</f>
        <v>0</v>
      </c>
    </row>
    <row r="553" spans="1:18" ht="12" customHeight="1" x14ac:dyDescent="0.2">
      <c r="A553" s="22"/>
      <c r="B553" s="552"/>
      <c r="C553" s="36"/>
      <c r="D553" s="25"/>
      <c r="J553" s="522" t="str">
        <f t="shared" si="71"/>
        <v/>
      </c>
      <c r="K553" s="20">
        <f t="shared" si="72"/>
        <v>0</v>
      </c>
      <c r="L553" s="20" t="str">
        <f t="shared" si="73"/>
        <v/>
      </c>
      <c r="M553" s="20" t="str">
        <f t="shared" si="74"/>
        <v/>
      </c>
      <c r="O553" s="20">
        <f t="shared" si="75"/>
        <v>0</v>
      </c>
      <c r="P553" s="20">
        <f t="shared" si="76"/>
        <v>0</v>
      </c>
      <c r="Q553" s="20" t="str">
        <f t="shared" si="77"/>
        <v/>
      </c>
      <c r="R553" s="20">
        <f t="shared" si="78"/>
        <v>0</v>
      </c>
    </row>
    <row r="554" spans="1:18" ht="12" customHeight="1" x14ac:dyDescent="0.2">
      <c r="A554" s="22"/>
      <c r="B554" s="552"/>
      <c r="C554" s="36"/>
      <c r="D554" s="25"/>
      <c r="J554" s="522" t="str">
        <f t="shared" si="71"/>
        <v/>
      </c>
      <c r="K554" s="20">
        <f t="shared" si="72"/>
        <v>0</v>
      </c>
      <c r="L554" s="20" t="str">
        <f t="shared" si="73"/>
        <v/>
      </c>
      <c r="M554" s="20" t="str">
        <f t="shared" si="74"/>
        <v/>
      </c>
      <c r="O554" s="20">
        <f t="shared" si="75"/>
        <v>0</v>
      </c>
      <c r="P554" s="20">
        <f t="shared" si="76"/>
        <v>0</v>
      </c>
      <c r="Q554" s="20" t="str">
        <f t="shared" si="77"/>
        <v/>
      </c>
      <c r="R554" s="20">
        <f t="shared" si="78"/>
        <v>0</v>
      </c>
    </row>
    <row r="555" spans="1:18" ht="12" customHeight="1" x14ac:dyDescent="0.2">
      <c r="A555" s="22"/>
      <c r="B555" s="552"/>
      <c r="C555" s="36"/>
      <c r="D555" s="25"/>
      <c r="J555" s="522" t="str">
        <f t="shared" si="71"/>
        <v/>
      </c>
      <c r="K555" s="20">
        <f t="shared" si="72"/>
        <v>0</v>
      </c>
      <c r="L555" s="20" t="str">
        <f t="shared" si="73"/>
        <v/>
      </c>
      <c r="M555" s="20" t="str">
        <f t="shared" si="74"/>
        <v/>
      </c>
      <c r="O555" s="20">
        <f t="shared" si="75"/>
        <v>0</v>
      </c>
      <c r="P555" s="20">
        <f t="shared" si="76"/>
        <v>0</v>
      </c>
      <c r="Q555" s="20" t="str">
        <f t="shared" si="77"/>
        <v/>
      </c>
      <c r="R555" s="20">
        <f t="shared" si="78"/>
        <v>0</v>
      </c>
    </row>
    <row r="556" spans="1:18" ht="12" customHeight="1" x14ac:dyDescent="0.2">
      <c r="A556" s="22"/>
      <c r="B556" s="552"/>
      <c r="C556" s="36"/>
      <c r="D556" s="25"/>
      <c r="J556" s="522" t="str">
        <f t="shared" si="71"/>
        <v/>
      </c>
      <c r="K556" s="20">
        <f t="shared" si="72"/>
        <v>0</v>
      </c>
      <c r="L556" s="20" t="str">
        <f t="shared" si="73"/>
        <v/>
      </c>
      <c r="M556" s="20" t="str">
        <f t="shared" si="74"/>
        <v/>
      </c>
      <c r="O556" s="20">
        <f t="shared" si="75"/>
        <v>0</v>
      </c>
      <c r="P556" s="20">
        <f t="shared" si="76"/>
        <v>0</v>
      </c>
      <c r="Q556" s="20" t="str">
        <f t="shared" si="77"/>
        <v/>
      </c>
      <c r="R556" s="20">
        <f t="shared" si="78"/>
        <v>0</v>
      </c>
    </row>
    <row r="557" spans="1:18" ht="12" customHeight="1" x14ac:dyDescent="0.2">
      <c r="A557" s="22"/>
      <c r="B557" s="552"/>
      <c r="C557" s="36"/>
      <c r="D557" s="25"/>
      <c r="J557" s="522" t="str">
        <f t="shared" si="71"/>
        <v/>
      </c>
      <c r="K557" s="20">
        <f t="shared" si="72"/>
        <v>0</v>
      </c>
      <c r="L557" s="20" t="str">
        <f t="shared" si="73"/>
        <v/>
      </c>
      <c r="M557" s="20" t="str">
        <f t="shared" si="74"/>
        <v/>
      </c>
      <c r="O557" s="20">
        <f t="shared" si="75"/>
        <v>0</v>
      </c>
      <c r="P557" s="20">
        <f t="shared" si="76"/>
        <v>0</v>
      </c>
      <c r="Q557" s="20" t="str">
        <f t="shared" si="77"/>
        <v/>
      </c>
      <c r="R557" s="20">
        <f t="shared" si="78"/>
        <v>0</v>
      </c>
    </row>
    <row r="558" spans="1:18" ht="12" customHeight="1" x14ac:dyDescent="0.2">
      <c r="A558" s="22"/>
      <c r="B558" s="552"/>
      <c r="C558" s="36"/>
      <c r="D558" s="25"/>
      <c r="J558" s="522" t="str">
        <f t="shared" si="71"/>
        <v/>
      </c>
      <c r="K558" s="20">
        <f t="shared" si="72"/>
        <v>0</v>
      </c>
      <c r="L558" s="20" t="str">
        <f t="shared" si="73"/>
        <v/>
      </c>
      <c r="M558" s="20" t="str">
        <f t="shared" si="74"/>
        <v/>
      </c>
      <c r="O558" s="20">
        <f t="shared" si="75"/>
        <v>0</v>
      </c>
      <c r="P558" s="20">
        <f t="shared" si="76"/>
        <v>0</v>
      </c>
      <c r="Q558" s="20" t="str">
        <f t="shared" si="77"/>
        <v/>
      </c>
      <c r="R558" s="20">
        <f t="shared" si="78"/>
        <v>0</v>
      </c>
    </row>
    <row r="559" spans="1:18" ht="12" customHeight="1" x14ac:dyDescent="0.2">
      <c r="A559" s="22"/>
      <c r="B559" s="552"/>
      <c r="C559" s="36"/>
      <c r="D559" s="25"/>
      <c r="J559" s="522" t="str">
        <f t="shared" si="71"/>
        <v/>
      </c>
      <c r="K559" s="20">
        <f t="shared" si="72"/>
        <v>0</v>
      </c>
      <c r="L559" s="20" t="str">
        <f t="shared" si="73"/>
        <v/>
      </c>
      <c r="M559" s="20" t="str">
        <f t="shared" si="74"/>
        <v/>
      </c>
      <c r="O559" s="20">
        <f t="shared" si="75"/>
        <v>0</v>
      </c>
      <c r="P559" s="20">
        <f t="shared" si="76"/>
        <v>0</v>
      </c>
      <c r="Q559" s="20" t="str">
        <f t="shared" si="77"/>
        <v/>
      </c>
      <c r="R559" s="20">
        <f t="shared" si="78"/>
        <v>0</v>
      </c>
    </row>
    <row r="560" spans="1:18" ht="12" customHeight="1" x14ac:dyDescent="0.2">
      <c r="A560" s="22"/>
      <c r="B560" s="552"/>
      <c r="C560" s="36"/>
      <c r="D560" s="25"/>
      <c r="J560" s="522" t="str">
        <f t="shared" si="71"/>
        <v/>
      </c>
      <c r="K560" s="20">
        <f t="shared" si="72"/>
        <v>0</v>
      </c>
      <c r="L560" s="20" t="str">
        <f t="shared" si="73"/>
        <v/>
      </c>
      <c r="M560" s="20" t="str">
        <f t="shared" si="74"/>
        <v/>
      </c>
      <c r="O560" s="20">
        <f t="shared" si="75"/>
        <v>0</v>
      </c>
      <c r="P560" s="20">
        <f t="shared" si="76"/>
        <v>0</v>
      </c>
      <c r="Q560" s="20" t="str">
        <f t="shared" si="77"/>
        <v/>
      </c>
      <c r="R560" s="20">
        <f t="shared" si="78"/>
        <v>0</v>
      </c>
    </row>
    <row r="561" spans="1:18" ht="12" customHeight="1" x14ac:dyDescent="0.2">
      <c r="A561" s="22"/>
      <c r="B561" s="552"/>
      <c r="C561" s="36"/>
      <c r="D561" s="25"/>
      <c r="J561" s="522" t="str">
        <f t="shared" si="71"/>
        <v/>
      </c>
      <c r="K561" s="20">
        <f t="shared" si="72"/>
        <v>0</v>
      </c>
      <c r="L561" s="20" t="str">
        <f t="shared" si="73"/>
        <v/>
      </c>
      <c r="M561" s="20" t="str">
        <f t="shared" si="74"/>
        <v/>
      </c>
      <c r="O561" s="20">
        <f t="shared" si="75"/>
        <v>0</v>
      </c>
      <c r="P561" s="20">
        <f t="shared" si="76"/>
        <v>0</v>
      </c>
      <c r="Q561" s="20" t="str">
        <f t="shared" si="77"/>
        <v/>
      </c>
      <c r="R561" s="20">
        <f t="shared" si="78"/>
        <v>0</v>
      </c>
    </row>
    <row r="562" spans="1:18" ht="12" customHeight="1" x14ac:dyDescent="0.2">
      <c r="A562" s="22"/>
      <c r="B562" s="552"/>
      <c r="C562" s="36"/>
      <c r="D562" s="25"/>
      <c r="J562" s="522" t="str">
        <f t="shared" si="71"/>
        <v/>
      </c>
      <c r="K562" s="20">
        <f t="shared" si="72"/>
        <v>0</v>
      </c>
      <c r="L562" s="20" t="str">
        <f t="shared" si="73"/>
        <v/>
      </c>
      <c r="M562" s="20" t="str">
        <f t="shared" si="74"/>
        <v/>
      </c>
      <c r="O562" s="20">
        <f t="shared" si="75"/>
        <v>0</v>
      </c>
      <c r="P562" s="20">
        <f t="shared" si="76"/>
        <v>0</v>
      </c>
      <c r="Q562" s="20" t="str">
        <f t="shared" si="77"/>
        <v/>
      </c>
      <c r="R562" s="20">
        <f t="shared" si="78"/>
        <v>0</v>
      </c>
    </row>
    <row r="563" spans="1:18" ht="12" customHeight="1" x14ac:dyDescent="0.2">
      <c r="A563" s="22"/>
      <c r="B563" s="552"/>
      <c r="C563" s="36"/>
      <c r="D563" s="25"/>
      <c r="J563" s="522" t="str">
        <f t="shared" si="71"/>
        <v/>
      </c>
      <c r="K563" s="20">
        <f t="shared" si="72"/>
        <v>0</v>
      </c>
      <c r="L563" s="20" t="str">
        <f t="shared" si="73"/>
        <v/>
      </c>
      <c r="M563" s="20" t="str">
        <f t="shared" si="74"/>
        <v/>
      </c>
      <c r="O563" s="20">
        <f t="shared" si="75"/>
        <v>0</v>
      </c>
      <c r="P563" s="20">
        <f t="shared" si="76"/>
        <v>0</v>
      </c>
      <c r="Q563" s="20" t="str">
        <f t="shared" si="77"/>
        <v/>
      </c>
      <c r="R563" s="20">
        <f t="shared" si="78"/>
        <v>0</v>
      </c>
    </row>
    <row r="564" spans="1:18" ht="12" customHeight="1" x14ac:dyDescent="0.2">
      <c r="A564" s="22"/>
      <c r="B564" s="552"/>
      <c r="C564" s="36"/>
      <c r="D564" s="25"/>
      <c r="J564" s="522" t="str">
        <f t="shared" si="71"/>
        <v/>
      </c>
      <c r="K564" s="20">
        <f t="shared" si="72"/>
        <v>0</v>
      </c>
      <c r="L564" s="20" t="str">
        <f t="shared" si="73"/>
        <v/>
      </c>
      <c r="M564" s="20" t="str">
        <f t="shared" si="74"/>
        <v/>
      </c>
      <c r="O564" s="20">
        <f t="shared" si="75"/>
        <v>0</v>
      </c>
      <c r="P564" s="20">
        <f t="shared" si="76"/>
        <v>0</v>
      </c>
      <c r="Q564" s="20" t="str">
        <f t="shared" si="77"/>
        <v/>
      </c>
      <c r="R564" s="20">
        <f t="shared" si="78"/>
        <v>0</v>
      </c>
    </row>
    <row r="565" spans="1:18" ht="12" customHeight="1" x14ac:dyDescent="0.2">
      <c r="A565" s="22"/>
      <c r="B565" s="552"/>
      <c r="C565" s="36"/>
      <c r="D565" s="25"/>
      <c r="J565" s="522" t="str">
        <f t="shared" si="71"/>
        <v/>
      </c>
      <c r="K565" s="20">
        <f t="shared" si="72"/>
        <v>0</v>
      </c>
      <c r="L565" s="20" t="str">
        <f t="shared" si="73"/>
        <v/>
      </c>
      <c r="M565" s="20" t="str">
        <f t="shared" si="74"/>
        <v/>
      </c>
      <c r="O565" s="20">
        <f t="shared" si="75"/>
        <v>0</v>
      </c>
      <c r="P565" s="20">
        <f t="shared" si="76"/>
        <v>0</v>
      </c>
      <c r="Q565" s="20" t="str">
        <f t="shared" si="77"/>
        <v/>
      </c>
      <c r="R565" s="20">
        <f t="shared" si="78"/>
        <v>0</v>
      </c>
    </row>
    <row r="566" spans="1:18" ht="12" customHeight="1" x14ac:dyDescent="0.2">
      <c r="A566" s="22"/>
      <c r="B566" s="552"/>
      <c r="C566" s="36"/>
      <c r="D566" s="25"/>
      <c r="J566" s="522" t="str">
        <f t="shared" si="71"/>
        <v/>
      </c>
      <c r="K566" s="20">
        <f t="shared" si="72"/>
        <v>0</v>
      </c>
      <c r="L566" s="20" t="str">
        <f t="shared" si="73"/>
        <v/>
      </c>
      <c r="M566" s="20" t="str">
        <f t="shared" si="74"/>
        <v/>
      </c>
      <c r="O566" s="20">
        <f t="shared" si="75"/>
        <v>0</v>
      </c>
      <c r="P566" s="20">
        <f t="shared" si="76"/>
        <v>0</v>
      </c>
      <c r="Q566" s="20" t="str">
        <f t="shared" si="77"/>
        <v/>
      </c>
      <c r="R566" s="20">
        <f t="shared" si="78"/>
        <v>0</v>
      </c>
    </row>
    <row r="567" spans="1:18" ht="12" customHeight="1" x14ac:dyDescent="0.2">
      <c r="A567" s="22"/>
      <c r="B567" s="552"/>
      <c r="C567" s="36"/>
      <c r="D567" s="25"/>
      <c r="J567" s="522" t="str">
        <f t="shared" si="71"/>
        <v/>
      </c>
      <c r="K567" s="20">
        <f t="shared" si="72"/>
        <v>0</v>
      </c>
      <c r="L567" s="20" t="str">
        <f t="shared" si="73"/>
        <v/>
      </c>
      <c r="M567" s="20" t="str">
        <f t="shared" si="74"/>
        <v/>
      </c>
      <c r="O567" s="20">
        <f t="shared" si="75"/>
        <v>0</v>
      </c>
      <c r="P567" s="20">
        <f t="shared" si="76"/>
        <v>0</v>
      </c>
      <c r="Q567" s="20" t="str">
        <f t="shared" si="77"/>
        <v/>
      </c>
      <c r="R567" s="20">
        <f t="shared" si="78"/>
        <v>0</v>
      </c>
    </row>
    <row r="568" spans="1:18" ht="12" customHeight="1" x14ac:dyDescent="0.2">
      <c r="A568" s="22"/>
      <c r="B568" s="552"/>
      <c r="C568" s="36"/>
      <c r="D568" s="25"/>
      <c r="J568" s="522" t="str">
        <f t="shared" si="71"/>
        <v/>
      </c>
      <c r="K568" s="20">
        <f t="shared" si="72"/>
        <v>0</v>
      </c>
      <c r="L568" s="20" t="str">
        <f t="shared" si="73"/>
        <v/>
      </c>
      <c r="M568" s="20" t="str">
        <f t="shared" si="74"/>
        <v/>
      </c>
      <c r="O568" s="20">
        <f t="shared" si="75"/>
        <v>0</v>
      </c>
      <c r="P568" s="20">
        <f t="shared" si="76"/>
        <v>0</v>
      </c>
      <c r="Q568" s="20" t="str">
        <f t="shared" si="77"/>
        <v/>
      </c>
      <c r="R568" s="20">
        <f t="shared" si="78"/>
        <v>0</v>
      </c>
    </row>
    <row r="569" spans="1:18" ht="12" customHeight="1" x14ac:dyDescent="0.2">
      <c r="A569" s="22"/>
      <c r="B569" s="552"/>
      <c r="C569" s="36"/>
      <c r="D569" s="25"/>
      <c r="J569" s="522" t="str">
        <f t="shared" si="71"/>
        <v/>
      </c>
      <c r="K569" s="20">
        <f t="shared" si="72"/>
        <v>0</v>
      </c>
      <c r="L569" s="20" t="str">
        <f t="shared" si="73"/>
        <v/>
      </c>
      <c r="M569" s="20" t="str">
        <f t="shared" si="74"/>
        <v/>
      </c>
      <c r="O569" s="20">
        <f t="shared" si="75"/>
        <v>0</v>
      </c>
      <c r="P569" s="20">
        <f t="shared" si="76"/>
        <v>0</v>
      </c>
      <c r="Q569" s="20" t="str">
        <f t="shared" si="77"/>
        <v/>
      </c>
      <c r="R569" s="20">
        <f t="shared" si="78"/>
        <v>0</v>
      </c>
    </row>
    <row r="570" spans="1:18" ht="12" customHeight="1" x14ac:dyDescent="0.2">
      <c r="A570" s="22"/>
      <c r="B570" s="552"/>
      <c r="C570" s="36"/>
      <c r="D570" s="25"/>
      <c r="J570" s="522" t="str">
        <f t="shared" si="71"/>
        <v/>
      </c>
      <c r="K570" s="20">
        <f t="shared" si="72"/>
        <v>0</v>
      </c>
      <c r="L570" s="20" t="str">
        <f t="shared" si="73"/>
        <v/>
      </c>
      <c r="M570" s="20" t="str">
        <f t="shared" si="74"/>
        <v/>
      </c>
      <c r="O570" s="20">
        <f t="shared" si="75"/>
        <v>0</v>
      </c>
      <c r="P570" s="20">
        <f t="shared" si="76"/>
        <v>0</v>
      </c>
      <c r="Q570" s="20" t="str">
        <f t="shared" si="77"/>
        <v/>
      </c>
      <c r="R570" s="20">
        <f t="shared" si="78"/>
        <v>0</v>
      </c>
    </row>
    <row r="571" spans="1:18" ht="12" customHeight="1" x14ac:dyDescent="0.2">
      <c r="A571" s="22"/>
      <c r="B571" s="552"/>
      <c r="C571" s="36"/>
      <c r="D571" s="25"/>
      <c r="J571" s="522" t="str">
        <f t="shared" si="71"/>
        <v/>
      </c>
      <c r="K571" s="20">
        <f t="shared" si="72"/>
        <v>0</v>
      </c>
      <c r="L571" s="20" t="str">
        <f t="shared" si="73"/>
        <v/>
      </c>
      <c r="M571" s="20" t="str">
        <f t="shared" si="74"/>
        <v/>
      </c>
      <c r="O571" s="20">
        <f t="shared" si="75"/>
        <v>0</v>
      </c>
      <c r="P571" s="20">
        <f t="shared" si="76"/>
        <v>0</v>
      </c>
      <c r="Q571" s="20" t="str">
        <f t="shared" si="77"/>
        <v/>
      </c>
      <c r="R571" s="20">
        <f t="shared" si="78"/>
        <v>0</v>
      </c>
    </row>
    <row r="572" spans="1:18" ht="12" customHeight="1" x14ac:dyDescent="0.2">
      <c r="A572" s="22"/>
      <c r="B572" s="552"/>
      <c r="C572" s="36"/>
      <c r="D572" s="25"/>
      <c r="J572" s="522" t="str">
        <f t="shared" si="71"/>
        <v/>
      </c>
      <c r="K572" s="20">
        <f t="shared" si="72"/>
        <v>0</v>
      </c>
      <c r="L572" s="20" t="str">
        <f t="shared" si="73"/>
        <v/>
      </c>
      <c r="M572" s="20" t="str">
        <f t="shared" si="74"/>
        <v/>
      </c>
      <c r="O572" s="20">
        <f t="shared" si="75"/>
        <v>0</v>
      </c>
      <c r="P572" s="20">
        <f t="shared" si="76"/>
        <v>0</v>
      </c>
      <c r="Q572" s="20" t="str">
        <f t="shared" si="77"/>
        <v/>
      </c>
      <c r="R572" s="20">
        <f t="shared" si="78"/>
        <v>0</v>
      </c>
    </row>
    <row r="573" spans="1:18" ht="12" customHeight="1" x14ac:dyDescent="0.2">
      <c r="A573" s="22"/>
      <c r="B573" s="552"/>
      <c r="C573" s="36"/>
      <c r="D573" s="25"/>
      <c r="J573" s="522" t="str">
        <f t="shared" si="71"/>
        <v/>
      </c>
      <c r="K573" s="20">
        <f t="shared" si="72"/>
        <v>0</v>
      </c>
      <c r="L573" s="20" t="str">
        <f t="shared" si="73"/>
        <v/>
      </c>
      <c r="M573" s="20" t="str">
        <f t="shared" si="74"/>
        <v/>
      </c>
      <c r="O573" s="20">
        <f t="shared" si="75"/>
        <v>0</v>
      </c>
      <c r="P573" s="20">
        <f t="shared" si="76"/>
        <v>0</v>
      </c>
      <c r="Q573" s="20" t="str">
        <f t="shared" si="77"/>
        <v/>
      </c>
      <c r="R573" s="20">
        <f t="shared" si="78"/>
        <v>0</v>
      </c>
    </row>
    <row r="574" spans="1:18" ht="12" customHeight="1" x14ac:dyDescent="0.2">
      <c r="A574" s="22"/>
      <c r="B574" s="552"/>
      <c r="C574" s="36"/>
      <c r="D574" s="25"/>
      <c r="J574" s="522" t="str">
        <f t="shared" si="71"/>
        <v/>
      </c>
      <c r="K574" s="20">
        <f t="shared" si="72"/>
        <v>0</v>
      </c>
      <c r="L574" s="20" t="str">
        <f t="shared" si="73"/>
        <v/>
      </c>
      <c r="M574" s="20" t="str">
        <f t="shared" si="74"/>
        <v/>
      </c>
      <c r="O574" s="20">
        <f t="shared" si="75"/>
        <v>0</v>
      </c>
      <c r="P574" s="20">
        <f t="shared" si="76"/>
        <v>0</v>
      </c>
      <c r="Q574" s="20" t="str">
        <f t="shared" si="77"/>
        <v/>
      </c>
      <c r="R574" s="20">
        <f t="shared" si="78"/>
        <v>0</v>
      </c>
    </row>
    <row r="575" spans="1:18" ht="12" customHeight="1" x14ac:dyDescent="0.2">
      <c r="A575" s="22"/>
      <c r="B575" s="552"/>
      <c r="C575" s="36"/>
      <c r="D575" s="25"/>
      <c r="J575" s="522" t="str">
        <f t="shared" si="71"/>
        <v/>
      </c>
      <c r="K575" s="20">
        <f t="shared" si="72"/>
        <v>0</v>
      </c>
      <c r="L575" s="20" t="str">
        <f t="shared" si="73"/>
        <v/>
      </c>
      <c r="M575" s="20" t="str">
        <f t="shared" si="74"/>
        <v/>
      </c>
      <c r="O575" s="20">
        <f t="shared" si="75"/>
        <v>0</v>
      </c>
      <c r="P575" s="20">
        <f t="shared" si="76"/>
        <v>0</v>
      </c>
      <c r="Q575" s="20" t="str">
        <f t="shared" si="77"/>
        <v/>
      </c>
      <c r="R575" s="20">
        <f t="shared" si="78"/>
        <v>0</v>
      </c>
    </row>
    <row r="576" spans="1:18" ht="12" customHeight="1" x14ac:dyDescent="0.2">
      <c r="A576" s="22"/>
      <c r="B576" s="552"/>
      <c r="C576" s="36"/>
      <c r="D576" s="25"/>
      <c r="J576" s="522" t="str">
        <f t="shared" si="71"/>
        <v/>
      </c>
      <c r="K576" s="20">
        <f t="shared" si="72"/>
        <v>0</v>
      </c>
      <c r="L576" s="20" t="str">
        <f t="shared" si="73"/>
        <v/>
      </c>
      <c r="M576" s="20" t="str">
        <f t="shared" si="74"/>
        <v/>
      </c>
      <c r="O576" s="20">
        <f t="shared" si="75"/>
        <v>0</v>
      </c>
      <c r="P576" s="20">
        <f t="shared" si="76"/>
        <v>0</v>
      </c>
      <c r="Q576" s="20" t="str">
        <f t="shared" si="77"/>
        <v/>
      </c>
      <c r="R576" s="20">
        <f t="shared" si="78"/>
        <v>0</v>
      </c>
    </row>
    <row r="577" spans="1:18" ht="12" customHeight="1" x14ac:dyDescent="0.2">
      <c r="A577" s="22"/>
      <c r="B577" s="552"/>
      <c r="C577" s="36"/>
      <c r="D577" s="25"/>
      <c r="J577" s="522" t="str">
        <f t="shared" si="71"/>
        <v/>
      </c>
      <c r="K577" s="20">
        <f t="shared" si="72"/>
        <v>0</v>
      </c>
      <c r="L577" s="20" t="str">
        <f t="shared" si="73"/>
        <v/>
      </c>
      <c r="M577" s="20" t="str">
        <f t="shared" si="74"/>
        <v/>
      </c>
      <c r="O577" s="20">
        <f t="shared" si="75"/>
        <v>0</v>
      </c>
      <c r="P577" s="20">
        <f t="shared" si="76"/>
        <v>0</v>
      </c>
      <c r="Q577" s="20" t="str">
        <f t="shared" si="77"/>
        <v/>
      </c>
      <c r="R577" s="20">
        <f t="shared" si="78"/>
        <v>0</v>
      </c>
    </row>
    <row r="578" spans="1:18" ht="12" customHeight="1" x14ac:dyDescent="0.2">
      <c r="A578" s="22"/>
      <c r="B578" s="552"/>
      <c r="C578" s="36"/>
      <c r="D578" s="25"/>
      <c r="J578" s="522" t="str">
        <f t="shared" si="71"/>
        <v/>
      </c>
      <c r="K578" s="20">
        <f t="shared" si="72"/>
        <v>0</v>
      </c>
      <c r="L578" s="20" t="str">
        <f t="shared" si="73"/>
        <v/>
      </c>
      <c r="M578" s="20" t="str">
        <f t="shared" si="74"/>
        <v/>
      </c>
      <c r="O578" s="20">
        <f t="shared" si="75"/>
        <v>0</v>
      </c>
      <c r="P578" s="20">
        <f t="shared" si="76"/>
        <v>0</v>
      </c>
      <c r="Q578" s="20" t="str">
        <f t="shared" si="77"/>
        <v/>
      </c>
      <c r="R578" s="20">
        <f t="shared" si="78"/>
        <v>0</v>
      </c>
    </row>
    <row r="579" spans="1:18" ht="12" customHeight="1" x14ac:dyDescent="0.2">
      <c r="A579" s="22"/>
      <c r="B579" s="552"/>
      <c r="C579" s="36"/>
      <c r="D579" s="25"/>
      <c r="J579" s="522" t="str">
        <f t="shared" si="71"/>
        <v/>
      </c>
      <c r="K579" s="20">
        <f t="shared" si="72"/>
        <v>0</v>
      </c>
      <c r="L579" s="20" t="str">
        <f t="shared" si="73"/>
        <v/>
      </c>
      <c r="M579" s="20" t="str">
        <f t="shared" si="74"/>
        <v/>
      </c>
      <c r="O579" s="20">
        <f t="shared" si="75"/>
        <v>0</v>
      </c>
      <c r="P579" s="20">
        <f t="shared" si="76"/>
        <v>0</v>
      </c>
      <c r="Q579" s="20" t="str">
        <f t="shared" si="77"/>
        <v/>
      </c>
      <c r="R579" s="20">
        <f t="shared" si="78"/>
        <v>0</v>
      </c>
    </row>
    <row r="580" spans="1:18" ht="12" customHeight="1" x14ac:dyDescent="0.2">
      <c r="A580" s="22"/>
      <c r="B580" s="552"/>
      <c r="C580" s="36"/>
      <c r="D580" s="25"/>
      <c r="J580" s="522" t="str">
        <f t="shared" si="71"/>
        <v/>
      </c>
      <c r="K580" s="20">
        <f t="shared" si="72"/>
        <v>0</v>
      </c>
      <c r="L580" s="20" t="str">
        <f t="shared" si="73"/>
        <v/>
      </c>
      <c r="M580" s="20" t="str">
        <f t="shared" si="74"/>
        <v/>
      </c>
      <c r="O580" s="20">
        <f t="shared" si="75"/>
        <v>0</v>
      </c>
      <c r="P580" s="20">
        <f t="shared" si="76"/>
        <v>0</v>
      </c>
      <c r="Q580" s="20" t="str">
        <f t="shared" si="77"/>
        <v/>
      </c>
      <c r="R580" s="20">
        <f t="shared" si="78"/>
        <v>0</v>
      </c>
    </row>
    <row r="581" spans="1:18" ht="12" customHeight="1" x14ac:dyDescent="0.2">
      <c r="A581" s="22"/>
      <c r="B581" s="552"/>
      <c r="C581" s="36"/>
      <c r="D581" s="25"/>
      <c r="J581" s="522" t="str">
        <f t="shared" si="71"/>
        <v/>
      </c>
      <c r="K581" s="20">
        <f t="shared" si="72"/>
        <v>0</v>
      </c>
      <c r="L581" s="20" t="str">
        <f t="shared" si="73"/>
        <v/>
      </c>
      <c r="M581" s="20" t="str">
        <f t="shared" si="74"/>
        <v/>
      </c>
      <c r="O581" s="20">
        <f t="shared" si="75"/>
        <v>0</v>
      </c>
      <c r="P581" s="20">
        <f t="shared" si="76"/>
        <v>0</v>
      </c>
      <c r="Q581" s="20" t="str">
        <f t="shared" si="77"/>
        <v/>
      </c>
      <c r="R581" s="20">
        <f t="shared" si="78"/>
        <v>0</v>
      </c>
    </row>
    <row r="582" spans="1:18" ht="12" customHeight="1" x14ac:dyDescent="0.2">
      <c r="A582" s="22"/>
      <c r="B582" s="552"/>
      <c r="C582" s="36"/>
      <c r="D582" s="25"/>
      <c r="J582" s="522" t="str">
        <f t="shared" si="71"/>
        <v/>
      </c>
      <c r="K582" s="20">
        <f t="shared" si="72"/>
        <v>0</v>
      </c>
      <c r="L582" s="20" t="str">
        <f t="shared" si="73"/>
        <v/>
      </c>
      <c r="M582" s="20" t="str">
        <f t="shared" si="74"/>
        <v/>
      </c>
      <c r="O582" s="20">
        <f t="shared" si="75"/>
        <v>0</v>
      </c>
      <c r="P582" s="20">
        <f t="shared" si="76"/>
        <v>0</v>
      </c>
      <c r="Q582" s="20" t="str">
        <f t="shared" si="77"/>
        <v/>
      </c>
      <c r="R582" s="20">
        <f t="shared" si="78"/>
        <v>0</v>
      </c>
    </row>
    <row r="583" spans="1:18" ht="12" customHeight="1" x14ac:dyDescent="0.2">
      <c r="A583" s="22"/>
      <c r="B583" s="552"/>
      <c r="C583" s="36"/>
      <c r="D583" s="25"/>
      <c r="J583" s="522" t="str">
        <f t="shared" si="71"/>
        <v/>
      </c>
      <c r="K583" s="20">
        <f t="shared" si="72"/>
        <v>0</v>
      </c>
      <c r="L583" s="20" t="str">
        <f t="shared" si="73"/>
        <v/>
      </c>
      <c r="M583" s="20" t="str">
        <f t="shared" si="74"/>
        <v/>
      </c>
      <c r="O583" s="20">
        <f t="shared" si="75"/>
        <v>0</v>
      </c>
      <c r="P583" s="20">
        <f t="shared" si="76"/>
        <v>0</v>
      </c>
      <c r="Q583" s="20" t="str">
        <f t="shared" si="77"/>
        <v/>
      </c>
      <c r="R583" s="20">
        <f t="shared" si="78"/>
        <v>0</v>
      </c>
    </row>
    <row r="584" spans="1:18" ht="12" customHeight="1" x14ac:dyDescent="0.2">
      <c r="A584" s="22"/>
      <c r="B584" s="552"/>
      <c r="C584" s="36"/>
      <c r="D584" s="25"/>
      <c r="J584" s="522" t="str">
        <f t="shared" si="71"/>
        <v/>
      </c>
      <c r="K584" s="20">
        <f t="shared" si="72"/>
        <v>0</v>
      </c>
      <c r="L584" s="20" t="str">
        <f t="shared" si="73"/>
        <v/>
      </c>
      <c r="M584" s="20" t="str">
        <f t="shared" si="74"/>
        <v/>
      </c>
      <c r="O584" s="20">
        <f t="shared" si="75"/>
        <v>0</v>
      </c>
      <c r="P584" s="20">
        <f t="shared" si="76"/>
        <v>0</v>
      </c>
      <c r="Q584" s="20" t="str">
        <f t="shared" si="77"/>
        <v/>
      </c>
      <c r="R584" s="20">
        <f t="shared" si="78"/>
        <v>0</v>
      </c>
    </row>
    <row r="585" spans="1:18" ht="12" customHeight="1" x14ac:dyDescent="0.2">
      <c r="A585" s="22"/>
      <c r="B585" s="552"/>
      <c r="C585" s="36"/>
      <c r="D585" s="25"/>
      <c r="J585" s="522" t="str">
        <f t="shared" si="71"/>
        <v/>
      </c>
      <c r="K585" s="20">
        <f t="shared" si="72"/>
        <v>0</v>
      </c>
      <c r="L585" s="20" t="str">
        <f t="shared" si="73"/>
        <v/>
      </c>
      <c r="M585" s="20" t="str">
        <f t="shared" si="74"/>
        <v/>
      </c>
      <c r="O585" s="20">
        <f t="shared" si="75"/>
        <v>0</v>
      </c>
      <c r="P585" s="20">
        <f t="shared" si="76"/>
        <v>0</v>
      </c>
      <c r="Q585" s="20" t="str">
        <f t="shared" si="77"/>
        <v/>
      </c>
      <c r="R585" s="20">
        <f t="shared" si="78"/>
        <v>0</v>
      </c>
    </row>
    <row r="586" spans="1:18" ht="12" customHeight="1" x14ac:dyDescent="0.2">
      <c r="A586" s="22"/>
      <c r="B586" s="552"/>
      <c r="C586" s="36"/>
      <c r="D586" s="25"/>
      <c r="J586" s="522" t="str">
        <f t="shared" si="71"/>
        <v/>
      </c>
      <c r="K586" s="20">
        <f t="shared" si="72"/>
        <v>0</v>
      </c>
      <c r="L586" s="20" t="str">
        <f t="shared" si="73"/>
        <v/>
      </c>
      <c r="M586" s="20" t="str">
        <f t="shared" si="74"/>
        <v/>
      </c>
      <c r="O586" s="20">
        <f t="shared" si="75"/>
        <v>0</v>
      </c>
      <c r="P586" s="20">
        <f t="shared" si="76"/>
        <v>0</v>
      </c>
      <c r="Q586" s="20" t="str">
        <f t="shared" si="77"/>
        <v/>
      </c>
      <c r="R586" s="20">
        <f t="shared" si="78"/>
        <v>0</v>
      </c>
    </row>
    <row r="587" spans="1:18" ht="12" customHeight="1" x14ac:dyDescent="0.2">
      <c r="A587" s="22"/>
      <c r="B587" s="552"/>
      <c r="C587" s="36"/>
      <c r="D587" s="25"/>
      <c r="J587" s="522" t="str">
        <f t="shared" ref="J587:J650" si="79">IF(K587=K586,"",SUMIF(K:K,K587,I:I))</f>
        <v/>
      </c>
      <c r="K587" s="20">
        <f t="shared" si="72"/>
        <v>0</v>
      </c>
      <c r="L587" s="20" t="str">
        <f t="shared" si="73"/>
        <v/>
      </c>
      <c r="M587" s="20" t="str">
        <f t="shared" si="74"/>
        <v/>
      </c>
      <c r="O587" s="20">
        <f t="shared" si="75"/>
        <v>0</v>
      </c>
      <c r="P587" s="20">
        <f t="shared" si="76"/>
        <v>0</v>
      </c>
      <c r="Q587" s="20" t="str">
        <f t="shared" si="77"/>
        <v/>
      </c>
      <c r="R587" s="20">
        <f t="shared" si="78"/>
        <v>0</v>
      </c>
    </row>
    <row r="588" spans="1:18" ht="12" customHeight="1" x14ac:dyDescent="0.2">
      <c r="A588" s="22"/>
      <c r="B588" s="552"/>
      <c r="C588" s="36"/>
      <c r="D588" s="25"/>
      <c r="J588" s="522" t="str">
        <f t="shared" si="79"/>
        <v/>
      </c>
      <c r="K588" s="20">
        <f t="shared" ref="K588:K651" si="80">IF(ISBLANK(A588),K587,A588)</f>
        <v>0</v>
      </c>
      <c r="L588" s="20" t="str">
        <f t="shared" si="73"/>
        <v/>
      </c>
      <c r="M588" s="20" t="str">
        <f t="shared" si="74"/>
        <v/>
      </c>
      <c r="O588" s="20">
        <f t="shared" si="75"/>
        <v>0</v>
      </c>
      <c r="P588" s="20">
        <f t="shared" si="76"/>
        <v>0</v>
      </c>
      <c r="Q588" s="20" t="str">
        <f t="shared" si="77"/>
        <v/>
      </c>
      <c r="R588" s="20">
        <f t="shared" si="78"/>
        <v>0</v>
      </c>
    </row>
    <row r="589" spans="1:18" ht="12" customHeight="1" x14ac:dyDescent="0.2">
      <c r="A589" s="22"/>
      <c r="B589" s="552"/>
      <c r="C589" s="36"/>
      <c r="D589" s="25"/>
      <c r="J589" s="522" t="str">
        <f t="shared" si="79"/>
        <v/>
      </c>
      <c r="K589" s="20">
        <f t="shared" si="80"/>
        <v>0</v>
      </c>
      <c r="L589" s="20" t="str">
        <f t="shared" si="73"/>
        <v/>
      </c>
      <c r="M589" s="20" t="str">
        <f t="shared" si="74"/>
        <v/>
      </c>
      <c r="O589" s="20">
        <f t="shared" si="75"/>
        <v>0</v>
      </c>
      <c r="P589" s="20">
        <f t="shared" si="76"/>
        <v>0</v>
      </c>
      <c r="Q589" s="20" t="str">
        <f t="shared" si="77"/>
        <v/>
      </c>
      <c r="R589" s="20">
        <f t="shared" si="78"/>
        <v>0</v>
      </c>
    </row>
    <row r="590" spans="1:18" ht="12" customHeight="1" x14ac:dyDescent="0.2">
      <c r="A590" s="22"/>
      <c r="B590" s="552"/>
      <c r="C590" s="36"/>
      <c r="D590" s="25"/>
      <c r="J590" s="522" t="str">
        <f t="shared" si="79"/>
        <v/>
      </c>
      <c r="K590" s="20">
        <f t="shared" si="80"/>
        <v>0</v>
      </c>
      <c r="L590" s="20" t="str">
        <f t="shared" si="73"/>
        <v/>
      </c>
      <c r="M590" s="20" t="str">
        <f t="shared" si="74"/>
        <v/>
      </c>
      <c r="O590" s="20">
        <f t="shared" si="75"/>
        <v>0</v>
      </c>
      <c r="P590" s="20">
        <f t="shared" si="76"/>
        <v>0</v>
      </c>
      <c r="Q590" s="20" t="str">
        <f t="shared" si="77"/>
        <v/>
      </c>
      <c r="R590" s="20">
        <f t="shared" si="78"/>
        <v>0</v>
      </c>
    </row>
    <row r="591" spans="1:18" ht="12" customHeight="1" x14ac:dyDescent="0.2">
      <c r="A591" s="22"/>
      <c r="B591" s="552"/>
      <c r="C591" s="36"/>
      <c r="D591" s="25"/>
      <c r="J591" s="522" t="str">
        <f t="shared" si="79"/>
        <v/>
      </c>
      <c r="K591" s="20">
        <f t="shared" si="80"/>
        <v>0</v>
      </c>
      <c r="L591" s="20" t="str">
        <f t="shared" si="73"/>
        <v/>
      </c>
      <c r="M591" s="20" t="str">
        <f t="shared" si="74"/>
        <v/>
      </c>
      <c r="O591" s="20">
        <f t="shared" si="75"/>
        <v>0</v>
      </c>
      <c r="P591" s="20">
        <f t="shared" si="76"/>
        <v>0</v>
      </c>
      <c r="Q591" s="20" t="str">
        <f t="shared" si="77"/>
        <v/>
      </c>
      <c r="R591" s="20">
        <f t="shared" si="78"/>
        <v>0</v>
      </c>
    </row>
    <row r="592" spans="1:18" ht="12" customHeight="1" x14ac:dyDescent="0.2">
      <c r="A592" s="22"/>
      <c r="B592" s="552"/>
      <c r="C592" s="36"/>
      <c r="D592" s="25"/>
      <c r="J592" s="522" t="str">
        <f t="shared" si="79"/>
        <v/>
      </c>
      <c r="K592" s="20">
        <f t="shared" si="80"/>
        <v>0</v>
      </c>
      <c r="L592" s="20" t="str">
        <f t="shared" si="73"/>
        <v/>
      </c>
      <c r="M592" s="20" t="str">
        <f t="shared" si="74"/>
        <v/>
      </c>
      <c r="O592" s="20">
        <f t="shared" si="75"/>
        <v>0</v>
      </c>
      <c r="P592" s="20">
        <f t="shared" si="76"/>
        <v>0</v>
      </c>
      <c r="Q592" s="20" t="str">
        <f t="shared" si="77"/>
        <v/>
      </c>
      <c r="R592" s="20">
        <f t="shared" si="78"/>
        <v>0</v>
      </c>
    </row>
    <row r="593" spans="1:18" ht="12" customHeight="1" x14ac:dyDescent="0.2">
      <c r="A593" s="22"/>
      <c r="B593" s="552"/>
      <c r="C593" s="36"/>
      <c r="D593" s="25"/>
      <c r="J593" s="522" t="str">
        <f t="shared" si="79"/>
        <v/>
      </c>
      <c r="K593" s="20">
        <f t="shared" si="80"/>
        <v>0</v>
      </c>
      <c r="L593" s="20" t="str">
        <f t="shared" si="73"/>
        <v/>
      </c>
      <c r="M593" s="20" t="str">
        <f t="shared" si="74"/>
        <v/>
      </c>
      <c r="O593" s="20">
        <f t="shared" si="75"/>
        <v>0</v>
      </c>
      <c r="P593" s="20">
        <f t="shared" si="76"/>
        <v>0</v>
      </c>
      <c r="Q593" s="20" t="str">
        <f t="shared" si="77"/>
        <v/>
      </c>
      <c r="R593" s="20">
        <f t="shared" si="78"/>
        <v>0</v>
      </c>
    </row>
    <row r="594" spans="1:18" ht="12" customHeight="1" x14ac:dyDescent="0.2">
      <c r="A594" s="22"/>
      <c r="B594" s="552"/>
      <c r="C594" s="36"/>
      <c r="D594" s="25"/>
      <c r="J594" s="522" t="str">
        <f t="shared" si="79"/>
        <v/>
      </c>
      <c r="K594" s="20">
        <f t="shared" si="80"/>
        <v>0</v>
      </c>
      <c r="L594" s="20" t="str">
        <f t="shared" si="73"/>
        <v/>
      </c>
      <c r="M594" s="20" t="str">
        <f t="shared" si="74"/>
        <v/>
      </c>
      <c r="O594" s="20">
        <f t="shared" si="75"/>
        <v>0</v>
      </c>
      <c r="P594" s="20">
        <f t="shared" si="76"/>
        <v>0</v>
      </c>
      <c r="Q594" s="20" t="str">
        <f t="shared" si="77"/>
        <v/>
      </c>
      <c r="R594" s="20">
        <f t="shared" si="78"/>
        <v>0</v>
      </c>
    </row>
    <row r="595" spans="1:18" ht="12" customHeight="1" x14ac:dyDescent="0.2">
      <c r="A595" s="22"/>
      <c r="B595" s="552"/>
      <c r="C595" s="36"/>
      <c r="D595" s="25"/>
      <c r="J595" s="522" t="str">
        <f t="shared" si="79"/>
        <v/>
      </c>
      <c r="K595" s="20">
        <f t="shared" si="80"/>
        <v>0</v>
      </c>
      <c r="L595" s="20" t="str">
        <f t="shared" si="73"/>
        <v/>
      </c>
      <c r="M595" s="20" t="str">
        <f t="shared" si="74"/>
        <v/>
      </c>
      <c r="O595" s="20">
        <f t="shared" si="75"/>
        <v>0</v>
      </c>
      <c r="P595" s="20">
        <f t="shared" si="76"/>
        <v>0</v>
      </c>
      <c r="Q595" s="20" t="str">
        <f t="shared" si="77"/>
        <v/>
      </c>
      <c r="R595" s="20">
        <f t="shared" si="78"/>
        <v>0</v>
      </c>
    </row>
    <row r="596" spans="1:18" ht="12" customHeight="1" x14ac:dyDescent="0.2">
      <c r="A596" s="22"/>
      <c r="B596" s="552"/>
      <c r="C596" s="36"/>
      <c r="D596" s="25"/>
      <c r="J596" s="522" t="str">
        <f t="shared" si="79"/>
        <v/>
      </c>
      <c r="K596" s="20">
        <f t="shared" si="80"/>
        <v>0</v>
      </c>
      <c r="L596" s="20" t="str">
        <f t="shared" si="73"/>
        <v/>
      </c>
      <c r="M596" s="20" t="str">
        <f t="shared" si="74"/>
        <v/>
      </c>
      <c r="O596" s="20">
        <f t="shared" si="75"/>
        <v>0</v>
      </c>
      <c r="P596" s="20">
        <f t="shared" si="76"/>
        <v>0</v>
      </c>
      <c r="Q596" s="20" t="str">
        <f t="shared" si="77"/>
        <v/>
      </c>
      <c r="R596" s="20">
        <f t="shared" si="78"/>
        <v>0</v>
      </c>
    </row>
    <row r="597" spans="1:18" ht="12" customHeight="1" x14ac:dyDescent="0.2">
      <c r="A597" s="22"/>
      <c r="B597" s="552"/>
      <c r="C597" s="36"/>
      <c r="D597" s="25"/>
      <c r="J597" s="522" t="str">
        <f t="shared" si="79"/>
        <v/>
      </c>
      <c r="K597" s="20">
        <f t="shared" si="80"/>
        <v>0</v>
      </c>
      <c r="L597" s="20" t="str">
        <f t="shared" si="73"/>
        <v/>
      </c>
      <c r="M597" s="20" t="str">
        <f t="shared" si="74"/>
        <v/>
      </c>
      <c r="O597" s="20">
        <f t="shared" si="75"/>
        <v>0</v>
      </c>
      <c r="P597" s="20">
        <f t="shared" si="76"/>
        <v>0</v>
      </c>
      <c r="Q597" s="20" t="str">
        <f t="shared" si="77"/>
        <v/>
      </c>
      <c r="R597" s="20">
        <f t="shared" si="78"/>
        <v>0</v>
      </c>
    </row>
    <row r="598" spans="1:18" ht="12" customHeight="1" x14ac:dyDescent="0.2">
      <c r="A598" s="22"/>
      <c r="B598" s="552"/>
      <c r="C598" s="36"/>
      <c r="D598" s="25"/>
      <c r="J598" s="522" t="str">
        <f t="shared" si="79"/>
        <v/>
      </c>
      <c r="K598" s="20">
        <f t="shared" si="80"/>
        <v>0</v>
      </c>
      <c r="L598" s="20" t="str">
        <f t="shared" si="73"/>
        <v/>
      </c>
      <c r="M598" s="20" t="str">
        <f t="shared" si="74"/>
        <v/>
      </c>
      <c r="O598" s="20">
        <f t="shared" si="75"/>
        <v>0</v>
      </c>
      <c r="P598" s="20">
        <f t="shared" si="76"/>
        <v>0</v>
      </c>
      <c r="Q598" s="20" t="str">
        <f t="shared" si="77"/>
        <v/>
      </c>
      <c r="R598" s="20">
        <f t="shared" si="78"/>
        <v>0</v>
      </c>
    </row>
    <row r="599" spans="1:18" ht="12" customHeight="1" x14ac:dyDescent="0.2">
      <c r="A599" s="22"/>
      <c r="B599" s="552"/>
      <c r="C599" s="36"/>
      <c r="D599" s="25"/>
      <c r="J599" s="522" t="str">
        <f t="shared" si="79"/>
        <v/>
      </c>
      <c r="K599" s="20">
        <f t="shared" si="80"/>
        <v>0</v>
      </c>
      <c r="L599" s="20" t="str">
        <f t="shared" si="73"/>
        <v/>
      </c>
      <c r="M599" s="20" t="str">
        <f t="shared" si="74"/>
        <v/>
      </c>
      <c r="O599" s="20">
        <f t="shared" si="75"/>
        <v>0</v>
      </c>
      <c r="P599" s="20">
        <f t="shared" si="76"/>
        <v>0</v>
      </c>
      <c r="Q599" s="20" t="str">
        <f t="shared" si="77"/>
        <v/>
      </c>
      <c r="R599" s="20">
        <f t="shared" si="78"/>
        <v>0</v>
      </c>
    </row>
    <row r="600" spans="1:18" ht="12" customHeight="1" x14ac:dyDescent="0.2">
      <c r="A600" s="22"/>
      <c r="B600" s="552"/>
      <c r="C600" s="36"/>
      <c r="D600" s="25"/>
      <c r="J600" s="522" t="str">
        <f t="shared" si="79"/>
        <v/>
      </c>
      <c r="K600" s="20">
        <f t="shared" si="80"/>
        <v>0</v>
      </c>
      <c r="L600" s="20" t="str">
        <f t="shared" si="73"/>
        <v/>
      </c>
      <c r="M600" s="20" t="str">
        <f t="shared" si="74"/>
        <v/>
      </c>
      <c r="O600" s="20">
        <f t="shared" si="75"/>
        <v>0</v>
      </c>
      <c r="P600" s="20">
        <f t="shared" si="76"/>
        <v>0</v>
      </c>
      <c r="Q600" s="20" t="str">
        <f t="shared" si="77"/>
        <v/>
      </c>
      <c r="R600" s="20">
        <f t="shared" si="78"/>
        <v>0</v>
      </c>
    </row>
    <row r="601" spans="1:18" ht="12" customHeight="1" x14ac:dyDescent="0.2">
      <c r="A601" s="22"/>
      <c r="B601" s="552"/>
      <c r="C601" s="36"/>
      <c r="D601" s="25"/>
      <c r="J601" s="522" t="str">
        <f t="shared" si="79"/>
        <v/>
      </c>
      <c r="K601" s="20">
        <f t="shared" si="80"/>
        <v>0</v>
      </c>
      <c r="L601" s="20" t="str">
        <f t="shared" si="73"/>
        <v/>
      </c>
      <c r="M601" s="20" t="str">
        <f t="shared" si="74"/>
        <v/>
      </c>
      <c r="O601" s="20">
        <f t="shared" si="75"/>
        <v>0</v>
      </c>
      <c r="P601" s="20">
        <f t="shared" si="76"/>
        <v>0</v>
      </c>
      <c r="Q601" s="20" t="str">
        <f t="shared" si="77"/>
        <v/>
      </c>
      <c r="R601" s="20">
        <f t="shared" si="78"/>
        <v>0</v>
      </c>
    </row>
    <row r="602" spans="1:18" ht="12" customHeight="1" x14ac:dyDescent="0.2">
      <c r="A602" s="22"/>
      <c r="B602" s="552"/>
      <c r="C602" s="36"/>
      <c r="D602" s="25"/>
      <c r="J602" s="522" t="str">
        <f t="shared" si="79"/>
        <v/>
      </c>
      <c r="K602" s="20">
        <f t="shared" si="80"/>
        <v>0</v>
      </c>
      <c r="L602" s="20" t="str">
        <f t="shared" si="73"/>
        <v/>
      </c>
      <c r="M602" s="20" t="str">
        <f t="shared" si="74"/>
        <v/>
      </c>
      <c r="O602" s="20">
        <f t="shared" si="75"/>
        <v>0</v>
      </c>
      <c r="P602" s="20">
        <f t="shared" si="76"/>
        <v>0</v>
      </c>
      <c r="Q602" s="20" t="str">
        <f t="shared" si="77"/>
        <v/>
      </c>
      <c r="R602" s="20">
        <f t="shared" si="78"/>
        <v>0</v>
      </c>
    </row>
    <row r="603" spans="1:18" ht="12" customHeight="1" x14ac:dyDescent="0.2">
      <c r="A603" s="22"/>
      <c r="B603" s="552"/>
      <c r="C603" s="36"/>
      <c r="D603" s="25"/>
      <c r="J603" s="522" t="str">
        <f t="shared" si="79"/>
        <v/>
      </c>
      <c r="K603" s="20">
        <f t="shared" si="80"/>
        <v>0</v>
      </c>
      <c r="L603" s="20" t="str">
        <f t="shared" si="73"/>
        <v/>
      </c>
      <c r="M603" s="20" t="str">
        <f t="shared" si="74"/>
        <v/>
      </c>
      <c r="O603" s="20">
        <f t="shared" si="75"/>
        <v>0</v>
      </c>
      <c r="P603" s="20">
        <f t="shared" si="76"/>
        <v>0</v>
      </c>
      <c r="Q603" s="20" t="str">
        <f t="shared" si="77"/>
        <v/>
      </c>
      <c r="R603" s="20">
        <f t="shared" si="78"/>
        <v>0</v>
      </c>
    </row>
    <row r="604" spans="1:18" ht="12" customHeight="1" x14ac:dyDescent="0.2">
      <c r="A604" s="22"/>
      <c r="B604" s="552"/>
      <c r="C604" s="36"/>
      <c r="D604" s="25"/>
      <c r="J604" s="522" t="str">
        <f t="shared" si="79"/>
        <v/>
      </c>
      <c r="K604" s="20">
        <f t="shared" si="80"/>
        <v>0</v>
      </c>
      <c r="L604" s="20" t="str">
        <f t="shared" si="73"/>
        <v/>
      </c>
      <c r="M604" s="20" t="str">
        <f t="shared" si="74"/>
        <v/>
      </c>
      <c r="O604" s="20">
        <f t="shared" si="75"/>
        <v>0</v>
      </c>
      <c r="P604" s="20">
        <f t="shared" si="76"/>
        <v>0</v>
      </c>
      <c r="Q604" s="20" t="str">
        <f t="shared" si="77"/>
        <v/>
      </c>
      <c r="R604" s="20">
        <f t="shared" si="78"/>
        <v>0</v>
      </c>
    </row>
    <row r="605" spans="1:18" ht="12" customHeight="1" x14ac:dyDescent="0.2">
      <c r="A605" s="22"/>
      <c r="B605" s="552"/>
      <c r="C605" s="36"/>
      <c r="D605" s="25"/>
      <c r="J605" s="522" t="str">
        <f t="shared" si="79"/>
        <v/>
      </c>
      <c r="K605" s="20">
        <f t="shared" si="80"/>
        <v>0</v>
      </c>
      <c r="L605" s="20" t="str">
        <f t="shared" si="73"/>
        <v/>
      </c>
      <c r="M605" s="20" t="str">
        <f t="shared" si="74"/>
        <v/>
      </c>
      <c r="O605" s="20">
        <f t="shared" si="75"/>
        <v>0</v>
      </c>
      <c r="P605" s="20">
        <f t="shared" si="76"/>
        <v>0</v>
      </c>
      <c r="Q605" s="20" t="str">
        <f t="shared" si="77"/>
        <v/>
      </c>
      <c r="R605" s="20">
        <f t="shared" si="78"/>
        <v>0</v>
      </c>
    </row>
    <row r="606" spans="1:18" ht="12" customHeight="1" x14ac:dyDescent="0.2">
      <c r="A606" s="22"/>
      <c r="B606" s="552"/>
      <c r="C606" s="36"/>
      <c r="D606" s="25"/>
      <c r="J606" s="522" t="str">
        <f t="shared" si="79"/>
        <v/>
      </c>
      <c r="K606" s="20">
        <f t="shared" si="80"/>
        <v>0</v>
      </c>
      <c r="L606" s="20" t="str">
        <f t="shared" si="73"/>
        <v/>
      </c>
      <c r="M606" s="20" t="str">
        <f t="shared" si="74"/>
        <v/>
      </c>
      <c r="O606" s="20">
        <f t="shared" si="75"/>
        <v>0</v>
      </c>
      <c r="P606" s="20">
        <f t="shared" si="76"/>
        <v>0</v>
      </c>
      <c r="Q606" s="20" t="str">
        <f t="shared" si="77"/>
        <v/>
      </c>
      <c r="R606" s="20">
        <f t="shared" si="78"/>
        <v>0</v>
      </c>
    </row>
    <row r="607" spans="1:18" ht="12" customHeight="1" x14ac:dyDescent="0.2">
      <c r="A607" s="22"/>
      <c r="B607" s="552"/>
      <c r="C607" s="36"/>
      <c r="D607" s="25"/>
      <c r="J607" s="522" t="str">
        <f t="shared" si="79"/>
        <v/>
      </c>
      <c r="K607" s="20">
        <f t="shared" si="80"/>
        <v>0</v>
      </c>
      <c r="L607" s="20" t="str">
        <f t="shared" si="73"/>
        <v/>
      </c>
      <c r="M607" s="20" t="str">
        <f t="shared" si="74"/>
        <v/>
      </c>
      <c r="O607" s="20">
        <f t="shared" si="75"/>
        <v>0</v>
      </c>
      <c r="P607" s="20">
        <f t="shared" si="76"/>
        <v>0</v>
      </c>
      <c r="Q607" s="20" t="str">
        <f t="shared" si="77"/>
        <v/>
      </c>
      <c r="R607" s="20">
        <f t="shared" si="78"/>
        <v>0</v>
      </c>
    </row>
    <row r="608" spans="1:18" ht="12" customHeight="1" x14ac:dyDescent="0.2">
      <c r="A608" s="22"/>
      <c r="B608" s="552"/>
      <c r="C608" s="36"/>
      <c r="D608" s="25"/>
      <c r="J608" s="522" t="str">
        <f t="shared" si="79"/>
        <v/>
      </c>
      <c r="K608" s="20">
        <f t="shared" si="80"/>
        <v>0</v>
      </c>
      <c r="L608" s="20" t="str">
        <f t="shared" si="73"/>
        <v/>
      </c>
      <c r="M608" s="20" t="str">
        <f t="shared" si="74"/>
        <v/>
      </c>
      <c r="O608" s="20">
        <f t="shared" si="75"/>
        <v>0</v>
      </c>
      <c r="P608" s="20">
        <f t="shared" si="76"/>
        <v>0</v>
      </c>
      <c r="Q608" s="20" t="str">
        <f t="shared" si="77"/>
        <v/>
      </c>
      <c r="R608" s="20">
        <f t="shared" si="78"/>
        <v>0</v>
      </c>
    </row>
    <row r="609" spans="1:18" ht="12" customHeight="1" x14ac:dyDescent="0.2">
      <c r="A609" s="22"/>
      <c r="B609" s="552"/>
      <c r="C609" s="36"/>
      <c r="D609" s="25"/>
      <c r="J609" s="522" t="str">
        <f t="shared" si="79"/>
        <v/>
      </c>
      <c r="K609" s="20">
        <f t="shared" si="80"/>
        <v>0</v>
      </c>
      <c r="L609" s="20" t="str">
        <f t="shared" si="73"/>
        <v/>
      </c>
      <c r="M609" s="20" t="str">
        <f t="shared" si="74"/>
        <v/>
      </c>
      <c r="O609" s="20">
        <f t="shared" si="75"/>
        <v>0</v>
      </c>
      <c r="P609" s="20">
        <f t="shared" si="76"/>
        <v>0</v>
      </c>
      <c r="Q609" s="20" t="str">
        <f t="shared" si="77"/>
        <v/>
      </c>
      <c r="R609" s="20">
        <f t="shared" si="78"/>
        <v>0</v>
      </c>
    </row>
    <row r="610" spans="1:18" ht="12" customHeight="1" x14ac:dyDescent="0.2">
      <c r="A610" s="22"/>
      <c r="B610" s="552"/>
      <c r="C610" s="36"/>
      <c r="D610" s="25"/>
      <c r="J610" s="522" t="str">
        <f t="shared" si="79"/>
        <v/>
      </c>
      <c r="K610" s="20">
        <f t="shared" si="80"/>
        <v>0</v>
      </c>
      <c r="L610" s="20" t="str">
        <f t="shared" si="73"/>
        <v/>
      </c>
      <c r="M610" s="20" t="str">
        <f t="shared" si="74"/>
        <v/>
      </c>
      <c r="O610" s="20">
        <f t="shared" si="75"/>
        <v>0</v>
      </c>
      <c r="P610" s="20">
        <f t="shared" si="76"/>
        <v>0</v>
      </c>
      <c r="Q610" s="20" t="str">
        <f t="shared" si="77"/>
        <v/>
      </c>
      <c r="R610" s="20">
        <f t="shared" si="78"/>
        <v>0</v>
      </c>
    </row>
    <row r="611" spans="1:18" ht="12" customHeight="1" x14ac:dyDescent="0.2">
      <c r="A611" s="22"/>
      <c r="B611" s="552"/>
      <c r="C611" s="36"/>
      <c r="D611" s="25"/>
      <c r="J611" s="522" t="str">
        <f t="shared" si="79"/>
        <v/>
      </c>
      <c r="K611" s="20">
        <f t="shared" si="80"/>
        <v>0</v>
      </c>
      <c r="L611" s="20" t="str">
        <f t="shared" si="73"/>
        <v/>
      </c>
      <c r="M611" s="20" t="str">
        <f t="shared" si="74"/>
        <v/>
      </c>
      <c r="O611" s="20">
        <f t="shared" si="75"/>
        <v>0</v>
      </c>
      <c r="P611" s="20">
        <f t="shared" si="76"/>
        <v>0</v>
      </c>
      <c r="Q611" s="20" t="str">
        <f t="shared" si="77"/>
        <v/>
      </c>
      <c r="R611" s="20">
        <f t="shared" si="78"/>
        <v>0</v>
      </c>
    </row>
    <row r="612" spans="1:18" ht="12" customHeight="1" x14ac:dyDescent="0.2">
      <c r="A612" s="22"/>
      <c r="B612" s="552"/>
      <c r="C612" s="36"/>
      <c r="D612" s="25"/>
      <c r="J612" s="522" t="str">
        <f t="shared" si="79"/>
        <v/>
      </c>
      <c r="K612" s="20">
        <f t="shared" si="80"/>
        <v>0</v>
      </c>
      <c r="L612" s="20" t="str">
        <f t="shared" si="73"/>
        <v/>
      </c>
      <c r="M612" s="20" t="str">
        <f t="shared" si="74"/>
        <v/>
      </c>
      <c r="O612" s="20">
        <f t="shared" si="75"/>
        <v>0</v>
      </c>
      <c r="P612" s="20">
        <f t="shared" si="76"/>
        <v>0</v>
      </c>
      <c r="Q612" s="20" t="str">
        <f t="shared" si="77"/>
        <v/>
      </c>
      <c r="R612" s="20">
        <f t="shared" si="78"/>
        <v>0</v>
      </c>
    </row>
    <row r="613" spans="1:18" ht="12" customHeight="1" x14ac:dyDescent="0.2">
      <c r="A613" s="22"/>
      <c r="B613" s="552"/>
      <c r="C613" s="36"/>
      <c r="D613" s="25"/>
      <c r="J613" s="522" t="str">
        <f t="shared" si="79"/>
        <v/>
      </c>
      <c r="K613" s="20">
        <f t="shared" si="80"/>
        <v>0</v>
      </c>
      <c r="L613" s="20" t="str">
        <f t="shared" si="73"/>
        <v/>
      </c>
      <c r="M613" s="20" t="str">
        <f t="shared" si="74"/>
        <v/>
      </c>
      <c r="O613" s="20">
        <f t="shared" si="75"/>
        <v>0</v>
      </c>
      <c r="P613" s="20">
        <f t="shared" si="76"/>
        <v>0</v>
      </c>
      <c r="Q613" s="20" t="str">
        <f t="shared" si="77"/>
        <v/>
      </c>
      <c r="R613" s="20">
        <f t="shared" si="78"/>
        <v>0</v>
      </c>
    </row>
    <row r="614" spans="1:18" ht="12" customHeight="1" x14ac:dyDescent="0.2">
      <c r="A614" s="22"/>
      <c r="B614" s="552"/>
      <c r="C614" s="36"/>
      <c r="D614" s="25"/>
      <c r="J614" s="522" t="str">
        <f t="shared" si="79"/>
        <v/>
      </c>
      <c r="K614" s="20">
        <f t="shared" si="80"/>
        <v>0</v>
      </c>
      <c r="L614" s="20" t="str">
        <f t="shared" si="73"/>
        <v/>
      </c>
      <c r="M614" s="20" t="str">
        <f t="shared" si="74"/>
        <v/>
      </c>
      <c r="O614" s="20">
        <f t="shared" si="75"/>
        <v>0</v>
      </c>
      <c r="P614" s="20">
        <f t="shared" si="76"/>
        <v>0</v>
      </c>
      <c r="Q614" s="20" t="str">
        <f t="shared" si="77"/>
        <v/>
      </c>
      <c r="R614" s="20">
        <f t="shared" si="78"/>
        <v>0</v>
      </c>
    </row>
    <row r="615" spans="1:18" ht="12" customHeight="1" x14ac:dyDescent="0.2">
      <c r="A615" s="22"/>
      <c r="B615" s="552"/>
      <c r="C615" s="36"/>
      <c r="D615" s="25"/>
      <c r="J615" s="522" t="str">
        <f t="shared" si="79"/>
        <v/>
      </c>
      <c r="K615" s="20">
        <f t="shared" si="80"/>
        <v>0</v>
      </c>
      <c r="L615" s="20" t="str">
        <f t="shared" si="73"/>
        <v/>
      </c>
      <c r="M615" s="20" t="str">
        <f t="shared" si="74"/>
        <v/>
      </c>
      <c r="O615" s="20">
        <f t="shared" si="75"/>
        <v>0</v>
      </c>
      <c r="P615" s="20">
        <f t="shared" si="76"/>
        <v>0</v>
      </c>
      <c r="Q615" s="20" t="str">
        <f t="shared" si="77"/>
        <v/>
      </c>
      <c r="R615" s="20">
        <f t="shared" si="78"/>
        <v>0</v>
      </c>
    </row>
    <row r="616" spans="1:18" ht="12" customHeight="1" x14ac:dyDescent="0.2">
      <c r="A616" s="22"/>
      <c r="B616" s="552"/>
      <c r="C616" s="36"/>
      <c r="D616" s="25"/>
      <c r="J616" s="522" t="str">
        <f t="shared" si="79"/>
        <v/>
      </c>
      <c r="K616" s="20">
        <f t="shared" si="80"/>
        <v>0</v>
      </c>
      <c r="L616" s="20" t="str">
        <f t="shared" ref="L616:L679" si="81">LEFT(H616,11)</f>
        <v/>
      </c>
      <c r="M616" s="20" t="str">
        <f t="shared" ref="M616:M679" si="82">LEFT(E616,2)</f>
        <v/>
      </c>
      <c r="O616" s="20">
        <f t="shared" ref="O616:O679" si="83">K616</f>
        <v>0</v>
      </c>
      <c r="P616" s="20">
        <f t="shared" ref="P616:P679" si="84">LEN(L616)</f>
        <v>0</v>
      </c>
      <c r="Q616" s="20" t="str">
        <f t="shared" ref="Q616:Q679" si="85">IF(LEN(L616)=11,L616,IF(LEN(L616)=10,CONCATENATE(L616," "),IF(LEN(L616)=9,CONCATENATE(L616,"  "),IF(LEN(L616)=8,CONCATENATE(L616,"   "),""))))</f>
        <v/>
      </c>
      <c r="R616" s="20">
        <f t="shared" ref="R616:R679" si="86">LEN(Q616)</f>
        <v>0</v>
      </c>
    </row>
    <row r="617" spans="1:18" ht="12" customHeight="1" x14ac:dyDescent="0.2">
      <c r="A617" s="22"/>
      <c r="B617" s="552"/>
      <c r="C617" s="36"/>
      <c r="D617" s="25"/>
      <c r="J617" s="522" t="str">
        <f t="shared" si="79"/>
        <v/>
      </c>
      <c r="K617" s="20">
        <f t="shared" si="80"/>
        <v>0</v>
      </c>
      <c r="L617" s="20" t="str">
        <f t="shared" si="81"/>
        <v/>
      </c>
      <c r="M617" s="20" t="str">
        <f t="shared" si="82"/>
        <v/>
      </c>
      <c r="O617" s="20">
        <f t="shared" si="83"/>
        <v>0</v>
      </c>
      <c r="P617" s="20">
        <f t="shared" si="84"/>
        <v>0</v>
      </c>
      <c r="Q617" s="20" t="str">
        <f t="shared" si="85"/>
        <v/>
      </c>
      <c r="R617" s="20">
        <f t="shared" si="86"/>
        <v>0</v>
      </c>
    </row>
    <row r="618" spans="1:18" ht="12" customHeight="1" x14ac:dyDescent="0.2">
      <c r="A618" s="22"/>
      <c r="B618" s="552"/>
      <c r="C618" s="36"/>
      <c r="D618" s="25"/>
      <c r="J618" s="522" t="str">
        <f t="shared" si="79"/>
        <v/>
      </c>
      <c r="K618" s="20">
        <f t="shared" si="80"/>
        <v>0</v>
      </c>
      <c r="L618" s="20" t="str">
        <f t="shared" si="81"/>
        <v/>
      </c>
      <c r="M618" s="20" t="str">
        <f t="shared" si="82"/>
        <v/>
      </c>
      <c r="O618" s="20">
        <f t="shared" si="83"/>
        <v>0</v>
      </c>
      <c r="P618" s="20">
        <f t="shared" si="84"/>
        <v>0</v>
      </c>
      <c r="Q618" s="20" t="str">
        <f t="shared" si="85"/>
        <v/>
      </c>
      <c r="R618" s="20">
        <f t="shared" si="86"/>
        <v>0</v>
      </c>
    </row>
    <row r="619" spans="1:18" ht="12" customHeight="1" x14ac:dyDescent="0.2">
      <c r="A619" s="22"/>
      <c r="B619" s="552"/>
      <c r="C619" s="36"/>
      <c r="D619" s="25"/>
      <c r="J619" s="522" t="str">
        <f t="shared" si="79"/>
        <v/>
      </c>
      <c r="K619" s="20">
        <f t="shared" si="80"/>
        <v>0</v>
      </c>
      <c r="L619" s="20" t="str">
        <f t="shared" si="81"/>
        <v/>
      </c>
      <c r="M619" s="20" t="str">
        <f t="shared" si="82"/>
        <v/>
      </c>
      <c r="O619" s="20">
        <f t="shared" si="83"/>
        <v>0</v>
      </c>
      <c r="P619" s="20">
        <f t="shared" si="84"/>
        <v>0</v>
      </c>
      <c r="Q619" s="20" t="str">
        <f t="shared" si="85"/>
        <v/>
      </c>
      <c r="R619" s="20">
        <f t="shared" si="86"/>
        <v>0</v>
      </c>
    </row>
    <row r="620" spans="1:18" ht="12" customHeight="1" x14ac:dyDescent="0.2">
      <c r="A620" s="22"/>
      <c r="B620" s="552"/>
      <c r="C620" s="36"/>
      <c r="D620" s="25"/>
      <c r="J620" s="522" t="str">
        <f t="shared" si="79"/>
        <v/>
      </c>
      <c r="K620" s="20">
        <f t="shared" si="80"/>
        <v>0</v>
      </c>
      <c r="L620" s="20" t="str">
        <f t="shared" si="81"/>
        <v/>
      </c>
      <c r="M620" s="20" t="str">
        <f t="shared" si="82"/>
        <v/>
      </c>
      <c r="O620" s="20">
        <f t="shared" si="83"/>
        <v>0</v>
      </c>
      <c r="P620" s="20">
        <f t="shared" si="84"/>
        <v>0</v>
      </c>
      <c r="Q620" s="20" t="str">
        <f t="shared" si="85"/>
        <v/>
      </c>
      <c r="R620" s="20">
        <f t="shared" si="86"/>
        <v>0</v>
      </c>
    </row>
    <row r="621" spans="1:18" ht="12" customHeight="1" x14ac:dyDescent="0.2">
      <c r="A621" s="22"/>
      <c r="B621" s="552"/>
      <c r="C621" s="36"/>
      <c r="D621" s="25"/>
      <c r="J621" s="522" t="str">
        <f t="shared" si="79"/>
        <v/>
      </c>
      <c r="K621" s="20">
        <f t="shared" si="80"/>
        <v>0</v>
      </c>
      <c r="L621" s="20" t="str">
        <f t="shared" si="81"/>
        <v/>
      </c>
      <c r="M621" s="20" t="str">
        <f t="shared" si="82"/>
        <v/>
      </c>
      <c r="O621" s="20">
        <f t="shared" si="83"/>
        <v>0</v>
      </c>
      <c r="P621" s="20">
        <f t="shared" si="84"/>
        <v>0</v>
      </c>
      <c r="Q621" s="20" t="str">
        <f t="shared" si="85"/>
        <v/>
      </c>
      <c r="R621" s="20">
        <f t="shared" si="86"/>
        <v>0</v>
      </c>
    </row>
    <row r="622" spans="1:18" ht="12" customHeight="1" x14ac:dyDescent="0.2">
      <c r="A622" s="22"/>
      <c r="B622" s="552"/>
      <c r="C622" s="36"/>
      <c r="D622" s="25"/>
      <c r="J622" s="522" t="str">
        <f t="shared" si="79"/>
        <v/>
      </c>
      <c r="K622" s="20">
        <f t="shared" si="80"/>
        <v>0</v>
      </c>
      <c r="L622" s="20" t="str">
        <f t="shared" si="81"/>
        <v/>
      </c>
      <c r="M622" s="20" t="str">
        <f t="shared" si="82"/>
        <v/>
      </c>
      <c r="O622" s="20">
        <f t="shared" si="83"/>
        <v>0</v>
      </c>
      <c r="P622" s="20">
        <f t="shared" si="84"/>
        <v>0</v>
      </c>
      <c r="Q622" s="20" t="str">
        <f t="shared" si="85"/>
        <v/>
      </c>
      <c r="R622" s="20">
        <f t="shared" si="86"/>
        <v>0</v>
      </c>
    </row>
    <row r="623" spans="1:18" ht="12" customHeight="1" x14ac:dyDescent="0.2">
      <c r="A623" s="22"/>
      <c r="B623" s="552"/>
      <c r="C623" s="36"/>
      <c r="D623" s="25"/>
      <c r="J623" s="522" t="str">
        <f t="shared" si="79"/>
        <v/>
      </c>
      <c r="K623" s="20">
        <f t="shared" si="80"/>
        <v>0</v>
      </c>
      <c r="L623" s="20" t="str">
        <f t="shared" si="81"/>
        <v/>
      </c>
      <c r="M623" s="20" t="str">
        <f t="shared" si="82"/>
        <v/>
      </c>
      <c r="O623" s="20">
        <f t="shared" si="83"/>
        <v>0</v>
      </c>
      <c r="P623" s="20">
        <f t="shared" si="84"/>
        <v>0</v>
      </c>
      <c r="Q623" s="20" t="str">
        <f t="shared" si="85"/>
        <v/>
      </c>
      <c r="R623" s="20">
        <f t="shared" si="86"/>
        <v>0</v>
      </c>
    </row>
    <row r="624" spans="1:18" ht="12" customHeight="1" x14ac:dyDescent="0.2">
      <c r="A624" s="22"/>
      <c r="B624" s="552"/>
      <c r="C624" s="36"/>
      <c r="D624" s="25"/>
      <c r="J624" s="522" t="str">
        <f t="shared" si="79"/>
        <v/>
      </c>
      <c r="K624" s="20">
        <f t="shared" si="80"/>
        <v>0</v>
      </c>
      <c r="L624" s="20" t="str">
        <f t="shared" si="81"/>
        <v/>
      </c>
      <c r="M624" s="20" t="str">
        <f t="shared" si="82"/>
        <v/>
      </c>
      <c r="O624" s="20">
        <f t="shared" si="83"/>
        <v>0</v>
      </c>
      <c r="P624" s="20">
        <f t="shared" si="84"/>
        <v>0</v>
      </c>
      <c r="Q624" s="20" t="str">
        <f t="shared" si="85"/>
        <v/>
      </c>
      <c r="R624" s="20">
        <f t="shared" si="86"/>
        <v>0</v>
      </c>
    </row>
    <row r="625" spans="1:18" ht="12" customHeight="1" x14ac:dyDescent="0.2">
      <c r="A625" s="22"/>
      <c r="B625" s="552"/>
      <c r="C625" s="36"/>
      <c r="D625" s="25"/>
      <c r="J625" s="522" t="str">
        <f t="shared" si="79"/>
        <v/>
      </c>
      <c r="K625" s="20">
        <f t="shared" si="80"/>
        <v>0</v>
      </c>
      <c r="L625" s="20" t="str">
        <f t="shared" si="81"/>
        <v/>
      </c>
      <c r="M625" s="20" t="str">
        <f t="shared" si="82"/>
        <v/>
      </c>
      <c r="O625" s="20">
        <f t="shared" si="83"/>
        <v>0</v>
      </c>
      <c r="P625" s="20">
        <f t="shared" si="84"/>
        <v>0</v>
      </c>
      <c r="Q625" s="20" t="str">
        <f t="shared" si="85"/>
        <v/>
      </c>
      <c r="R625" s="20">
        <f t="shared" si="86"/>
        <v>0</v>
      </c>
    </row>
    <row r="626" spans="1:18" ht="12" customHeight="1" x14ac:dyDescent="0.2">
      <c r="A626" s="22"/>
      <c r="B626" s="552"/>
      <c r="C626" s="36"/>
      <c r="D626" s="25"/>
      <c r="J626" s="522" t="str">
        <f t="shared" si="79"/>
        <v/>
      </c>
      <c r="K626" s="20">
        <f t="shared" si="80"/>
        <v>0</v>
      </c>
      <c r="L626" s="20" t="str">
        <f t="shared" si="81"/>
        <v/>
      </c>
      <c r="M626" s="20" t="str">
        <f t="shared" si="82"/>
        <v/>
      </c>
      <c r="O626" s="20">
        <f t="shared" si="83"/>
        <v>0</v>
      </c>
      <c r="P626" s="20">
        <f t="shared" si="84"/>
        <v>0</v>
      </c>
      <c r="Q626" s="20" t="str">
        <f t="shared" si="85"/>
        <v/>
      </c>
      <c r="R626" s="20">
        <f t="shared" si="86"/>
        <v>0</v>
      </c>
    </row>
    <row r="627" spans="1:18" ht="12" customHeight="1" x14ac:dyDescent="0.2">
      <c r="A627" s="22"/>
      <c r="B627" s="552"/>
      <c r="C627" s="36"/>
      <c r="D627" s="25"/>
      <c r="J627" s="522" t="str">
        <f t="shared" si="79"/>
        <v/>
      </c>
      <c r="K627" s="20">
        <f t="shared" si="80"/>
        <v>0</v>
      </c>
      <c r="L627" s="20" t="str">
        <f t="shared" si="81"/>
        <v/>
      </c>
      <c r="M627" s="20" t="str">
        <f t="shared" si="82"/>
        <v/>
      </c>
      <c r="O627" s="20">
        <f t="shared" si="83"/>
        <v>0</v>
      </c>
      <c r="P627" s="20">
        <f t="shared" si="84"/>
        <v>0</v>
      </c>
      <c r="Q627" s="20" t="str">
        <f t="shared" si="85"/>
        <v/>
      </c>
      <c r="R627" s="20">
        <f t="shared" si="86"/>
        <v>0</v>
      </c>
    </row>
    <row r="628" spans="1:18" ht="12" customHeight="1" x14ac:dyDescent="0.2">
      <c r="A628" s="22"/>
      <c r="B628" s="552"/>
      <c r="C628" s="36"/>
      <c r="D628" s="25"/>
      <c r="J628" s="522" t="str">
        <f t="shared" si="79"/>
        <v/>
      </c>
      <c r="K628" s="20">
        <f t="shared" si="80"/>
        <v>0</v>
      </c>
      <c r="L628" s="20" t="str">
        <f t="shared" si="81"/>
        <v/>
      </c>
      <c r="M628" s="20" t="str">
        <f t="shared" si="82"/>
        <v/>
      </c>
      <c r="O628" s="20">
        <f t="shared" si="83"/>
        <v>0</v>
      </c>
      <c r="P628" s="20">
        <f t="shared" si="84"/>
        <v>0</v>
      </c>
      <c r="Q628" s="20" t="str">
        <f t="shared" si="85"/>
        <v/>
      </c>
      <c r="R628" s="20">
        <f t="shared" si="86"/>
        <v>0</v>
      </c>
    </row>
    <row r="629" spans="1:18" ht="12" customHeight="1" x14ac:dyDescent="0.2">
      <c r="A629" s="22"/>
      <c r="B629" s="552"/>
      <c r="C629" s="36"/>
      <c r="D629" s="25"/>
      <c r="J629" s="522" t="str">
        <f t="shared" si="79"/>
        <v/>
      </c>
      <c r="K629" s="20">
        <f t="shared" si="80"/>
        <v>0</v>
      </c>
      <c r="L629" s="20" t="str">
        <f t="shared" si="81"/>
        <v/>
      </c>
      <c r="M629" s="20" t="str">
        <f t="shared" si="82"/>
        <v/>
      </c>
      <c r="O629" s="20">
        <f t="shared" si="83"/>
        <v>0</v>
      </c>
      <c r="P629" s="20">
        <f t="shared" si="84"/>
        <v>0</v>
      </c>
      <c r="Q629" s="20" t="str">
        <f t="shared" si="85"/>
        <v/>
      </c>
      <c r="R629" s="20">
        <f t="shared" si="86"/>
        <v>0</v>
      </c>
    </row>
    <row r="630" spans="1:18" ht="12" customHeight="1" x14ac:dyDescent="0.2">
      <c r="A630" s="22"/>
      <c r="B630" s="552"/>
      <c r="C630" s="36"/>
      <c r="D630" s="25"/>
      <c r="J630" s="522" t="str">
        <f t="shared" si="79"/>
        <v/>
      </c>
      <c r="K630" s="20">
        <f t="shared" si="80"/>
        <v>0</v>
      </c>
      <c r="L630" s="20" t="str">
        <f t="shared" si="81"/>
        <v/>
      </c>
      <c r="M630" s="20" t="str">
        <f t="shared" si="82"/>
        <v/>
      </c>
      <c r="O630" s="20">
        <f t="shared" si="83"/>
        <v>0</v>
      </c>
      <c r="P630" s="20">
        <f t="shared" si="84"/>
        <v>0</v>
      </c>
      <c r="Q630" s="20" t="str">
        <f t="shared" si="85"/>
        <v/>
      </c>
      <c r="R630" s="20">
        <f t="shared" si="86"/>
        <v>0</v>
      </c>
    </row>
    <row r="631" spans="1:18" ht="12" customHeight="1" x14ac:dyDescent="0.2">
      <c r="A631" s="22"/>
      <c r="B631" s="552"/>
      <c r="C631" s="36"/>
      <c r="D631" s="25"/>
      <c r="J631" s="522" t="str">
        <f t="shared" si="79"/>
        <v/>
      </c>
      <c r="K631" s="20">
        <f t="shared" si="80"/>
        <v>0</v>
      </c>
      <c r="L631" s="20" t="str">
        <f t="shared" si="81"/>
        <v/>
      </c>
      <c r="M631" s="20" t="str">
        <f t="shared" si="82"/>
        <v/>
      </c>
      <c r="O631" s="20">
        <f t="shared" si="83"/>
        <v>0</v>
      </c>
      <c r="P631" s="20">
        <f t="shared" si="84"/>
        <v>0</v>
      </c>
      <c r="Q631" s="20" t="str">
        <f t="shared" si="85"/>
        <v/>
      </c>
      <c r="R631" s="20">
        <f t="shared" si="86"/>
        <v>0</v>
      </c>
    </row>
    <row r="632" spans="1:18" ht="12" customHeight="1" x14ac:dyDescent="0.2">
      <c r="A632" s="22"/>
      <c r="B632" s="552"/>
      <c r="C632" s="36"/>
      <c r="D632" s="25"/>
      <c r="J632" s="522" t="str">
        <f t="shared" si="79"/>
        <v/>
      </c>
      <c r="K632" s="20">
        <f t="shared" si="80"/>
        <v>0</v>
      </c>
      <c r="L632" s="20" t="str">
        <f t="shared" si="81"/>
        <v/>
      </c>
      <c r="M632" s="20" t="str">
        <f t="shared" si="82"/>
        <v/>
      </c>
      <c r="O632" s="20">
        <f t="shared" si="83"/>
        <v>0</v>
      </c>
      <c r="P632" s="20">
        <f t="shared" si="84"/>
        <v>0</v>
      </c>
      <c r="Q632" s="20" t="str">
        <f t="shared" si="85"/>
        <v/>
      </c>
      <c r="R632" s="20">
        <f t="shared" si="86"/>
        <v>0</v>
      </c>
    </row>
    <row r="633" spans="1:18" ht="12" customHeight="1" x14ac:dyDescent="0.2">
      <c r="A633" s="22"/>
      <c r="B633" s="552"/>
      <c r="C633" s="36"/>
      <c r="D633" s="25"/>
      <c r="J633" s="522" t="str">
        <f t="shared" si="79"/>
        <v/>
      </c>
      <c r="K633" s="20">
        <f t="shared" si="80"/>
        <v>0</v>
      </c>
      <c r="L633" s="20" t="str">
        <f t="shared" si="81"/>
        <v/>
      </c>
      <c r="M633" s="20" t="str">
        <f t="shared" si="82"/>
        <v/>
      </c>
      <c r="O633" s="20">
        <f t="shared" si="83"/>
        <v>0</v>
      </c>
      <c r="P633" s="20">
        <f t="shared" si="84"/>
        <v>0</v>
      </c>
      <c r="Q633" s="20" t="str">
        <f t="shared" si="85"/>
        <v/>
      </c>
      <c r="R633" s="20">
        <f t="shared" si="86"/>
        <v>0</v>
      </c>
    </row>
    <row r="634" spans="1:18" ht="12" customHeight="1" x14ac:dyDescent="0.2">
      <c r="A634" s="22"/>
      <c r="B634" s="552"/>
      <c r="C634" s="36"/>
      <c r="D634" s="25"/>
      <c r="J634" s="522" t="str">
        <f t="shared" si="79"/>
        <v/>
      </c>
      <c r="K634" s="20">
        <f t="shared" si="80"/>
        <v>0</v>
      </c>
      <c r="L634" s="20" t="str">
        <f t="shared" si="81"/>
        <v/>
      </c>
      <c r="M634" s="20" t="str">
        <f t="shared" si="82"/>
        <v/>
      </c>
      <c r="O634" s="20">
        <f t="shared" si="83"/>
        <v>0</v>
      </c>
      <c r="P634" s="20">
        <f t="shared" si="84"/>
        <v>0</v>
      </c>
      <c r="Q634" s="20" t="str">
        <f t="shared" si="85"/>
        <v/>
      </c>
      <c r="R634" s="20">
        <f t="shared" si="86"/>
        <v>0</v>
      </c>
    </row>
    <row r="635" spans="1:18" ht="12" customHeight="1" x14ac:dyDescent="0.2">
      <c r="A635" s="22"/>
      <c r="B635" s="552"/>
      <c r="C635" s="36"/>
      <c r="D635" s="25"/>
      <c r="J635" s="522" t="str">
        <f t="shared" si="79"/>
        <v/>
      </c>
      <c r="K635" s="20">
        <f t="shared" si="80"/>
        <v>0</v>
      </c>
      <c r="L635" s="20" t="str">
        <f t="shared" si="81"/>
        <v/>
      </c>
      <c r="M635" s="20" t="str">
        <f t="shared" si="82"/>
        <v/>
      </c>
      <c r="O635" s="20">
        <f t="shared" si="83"/>
        <v>0</v>
      </c>
      <c r="P635" s="20">
        <f t="shared" si="84"/>
        <v>0</v>
      </c>
      <c r="Q635" s="20" t="str">
        <f t="shared" si="85"/>
        <v/>
      </c>
      <c r="R635" s="20">
        <f t="shared" si="86"/>
        <v>0</v>
      </c>
    </row>
    <row r="636" spans="1:18" ht="12" customHeight="1" x14ac:dyDescent="0.2">
      <c r="A636" s="22"/>
      <c r="C636" s="36"/>
      <c r="D636" s="25"/>
      <c r="J636" s="522" t="str">
        <f t="shared" si="79"/>
        <v/>
      </c>
      <c r="K636" s="20">
        <f t="shared" si="80"/>
        <v>0</v>
      </c>
      <c r="L636" s="20" t="str">
        <f t="shared" si="81"/>
        <v/>
      </c>
      <c r="M636" s="20" t="str">
        <f t="shared" si="82"/>
        <v/>
      </c>
      <c r="O636" s="20">
        <f t="shared" si="83"/>
        <v>0</v>
      </c>
      <c r="P636" s="20">
        <f t="shared" si="84"/>
        <v>0</v>
      </c>
      <c r="Q636" s="20" t="str">
        <f t="shared" si="85"/>
        <v/>
      </c>
      <c r="R636" s="20">
        <f t="shared" si="86"/>
        <v>0</v>
      </c>
    </row>
    <row r="637" spans="1:18" ht="12" customHeight="1" x14ac:dyDescent="0.2">
      <c r="A637" s="22"/>
      <c r="C637" s="36"/>
      <c r="D637" s="25"/>
      <c r="J637" s="522" t="str">
        <f t="shared" si="79"/>
        <v/>
      </c>
      <c r="K637" s="20">
        <f t="shared" si="80"/>
        <v>0</v>
      </c>
      <c r="L637" s="20" t="str">
        <f t="shared" si="81"/>
        <v/>
      </c>
      <c r="M637" s="20" t="str">
        <f t="shared" si="82"/>
        <v/>
      </c>
      <c r="O637" s="20">
        <f t="shared" si="83"/>
        <v>0</v>
      </c>
      <c r="P637" s="20">
        <f t="shared" si="84"/>
        <v>0</v>
      </c>
      <c r="Q637" s="20" t="str">
        <f t="shared" si="85"/>
        <v/>
      </c>
      <c r="R637" s="20">
        <f t="shared" si="86"/>
        <v>0</v>
      </c>
    </row>
    <row r="638" spans="1:18" ht="12" customHeight="1" x14ac:dyDescent="0.2">
      <c r="A638" s="22"/>
      <c r="C638" s="36"/>
      <c r="D638" s="25"/>
      <c r="J638" s="522" t="str">
        <f t="shared" si="79"/>
        <v/>
      </c>
      <c r="K638" s="20">
        <f t="shared" si="80"/>
        <v>0</v>
      </c>
      <c r="L638" s="20" t="str">
        <f t="shared" si="81"/>
        <v/>
      </c>
      <c r="M638" s="20" t="str">
        <f t="shared" si="82"/>
        <v/>
      </c>
      <c r="O638" s="20">
        <f t="shared" si="83"/>
        <v>0</v>
      </c>
      <c r="P638" s="20">
        <f t="shared" si="84"/>
        <v>0</v>
      </c>
      <c r="Q638" s="20" t="str">
        <f t="shared" si="85"/>
        <v/>
      </c>
      <c r="R638" s="20">
        <f t="shared" si="86"/>
        <v>0</v>
      </c>
    </row>
    <row r="639" spans="1:18" ht="12" customHeight="1" x14ac:dyDescent="0.2">
      <c r="A639" s="22"/>
      <c r="C639" s="36"/>
      <c r="D639" s="25"/>
      <c r="J639" s="522" t="str">
        <f t="shared" si="79"/>
        <v/>
      </c>
      <c r="K639" s="20">
        <f t="shared" si="80"/>
        <v>0</v>
      </c>
      <c r="L639" s="20" t="str">
        <f t="shared" si="81"/>
        <v/>
      </c>
      <c r="M639" s="20" t="str">
        <f t="shared" si="82"/>
        <v/>
      </c>
      <c r="O639" s="20">
        <f t="shared" si="83"/>
        <v>0</v>
      </c>
      <c r="P639" s="20">
        <f t="shared" si="84"/>
        <v>0</v>
      </c>
      <c r="Q639" s="20" t="str">
        <f t="shared" si="85"/>
        <v/>
      </c>
      <c r="R639" s="20">
        <f t="shared" si="86"/>
        <v>0</v>
      </c>
    </row>
    <row r="640" spans="1:18" ht="12" customHeight="1" x14ac:dyDescent="0.2">
      <c r="A640" s="22"/>
      <c r="C640" s="36"/>
      <c r="D640" s="25"/>
      <c r="J640" s="522" t="str">
        <f t="shared" si="79"/>
        <v/>
      </c>
      <c r="K640" s="20">
        <f t="shared" si="80"/>
        <v>0</v>
      </c>
      <c r="L640" s="20" t="str">
        <f t="shared" si="81"/>
        <v/>
      </c>
      <c r="M640" s="20" t="str">
        <f t="shared" si="82"/>
        <v/>
      </c>
      <c r="O640" s="20">
        <f t="shared" si="83"/>
        <v>0</v>
      </c>
      <c r="P640" s="20">
        <f t="shared" si="84"/>
        <v>0</v>
      </c>
      <c r="Q640" s="20" t="str">
        <f t="shared" si="85"/>
        <v/>
      </c>
      <c r="R640" s="20">
        <f t="shared" si="86"/>
        <v>0</v>
      </c>
    </row>
    <row r="641" spans="1:18" ht="12" customHeight="1" x14ac:dyDescent="0.2">
      <c r="A641" s="22"/>
      <c r="C641" s="36"/>
      <c r="D641" s="25"/>
      <c r="J641" s="522" t="str">
        <f t="shared" si="79"/>
        <v/>
      </c>
      <c r="K641" s="20">
        <f t="shared" si="80"/>
        <v>0</v>
      </c>
      <c r="L641" s="20" t="str">
        <f t="shared" si="81"/>
        <v/>
      </c>
      <c r="M641" s="20" t="str">
        <f t="shared" si="82"/>
        <v/>
      </c>
      <c r="O641" s="20">
        <f t="shared" si="83"/>
        <v>0</v>
      </c>
      <c r="P641" s="20">
        <f t="shared" si="84"/>
        <v>0</v>
      </c>
      <c r="Q641" s="20" t="str">
        <f t="shared" si="85"/>
        <v/>
      </c>
      <c r="R641" s="20">
        <f t="shared" si="86"/>
        <v>0</v>
      </c>
    </row>
    <row r="642" spans="1:18" ht="12" customHeight="1" x14ac:dyDescent="0.2">
      <c r="A642" s="22"/>
      <c r="C642" s="36"/>
      <c r="D642" s="25"/>
      <c r="J642" s="522" t="str">
        <f t="shared" si="79"/>
        <v/>
      </c>
      <c r="K642" s="20">
        <f t="shared" si="80"/>
        <v>0</v>
      </c>
      <c r="L642" s="20" t="str">
        <f t="shared" si="81"/>
        <v/>
      </c>
      <c r="M642" s="20" t="str">
        <f t="shared" si="82"/>
        <v/>
      </c>
      <c r="O642" s="20">
        <f t="shared" si="83"/>
        <v>0</v>
      </c>
      <c r="P642" s="20">
        <f t="shared" si="84"/>
        <v>0</v>
      </c>
      <c r="Q642" s="20" t="str">
        <f t="shared" si="85"/>
        <v/>
      </c>
      <c r="R642" s="20">
        <f t="shared" si="86"/>
        <v>0</v>
      </c>
    </row>
    <row r="643" spans="1:18" ht="12" customHeight="1" x14ac:dyDescent="0.2">
      <c r="A643" s="22"/>
      <c r="C643" s="36"/>
      <c r="D643" s="25"/>
      <c r="J643" s="522" t="str">
        <f t="shared" si="79"/>
        <v/>
      </c>
      <c r="K643" s="20">
        <f t="shared" si="80"/>
        <v>0</v>
      </c>
      <c r="L643" s="20" t="str">
        <f t="shared" si="81"/>
        <v/>
      </c>
      <c r="M643" s="20" t="str">
        <f t="shared" si="82"/>
        <v/>
      </c>
      <c r="O643" s="20">
        <f t="shared" si="83"/>
        <v>0</v>
      </c>
      <c r="P643" s="20">
        <f t="shared" si="84"/>
        <v>0</v>
      </c>
      <c r="Q643" s="20" t="str">
        <f t="shared" si="85"/>
        <v/>
      </c>
      <c r="R643" s="20">
        <f t="shared" si="86"/>
        <v>0</v>
      </c>
    </row>
    <row r="644" spans="1:18" ht="12" customHeight="1" x14ac:dyDescent="0.2">
      <c r="A644" s="22"/>
      <c r="C644" s="36"/>
      <c r="D644" s="25"/>
      <c r="J644" s="522" t="str">
        <f t="shared" si="79"/>
        <v/>
      </c>
      <c r="K644" s="20">
        <f t="shared" si="80"/>
        <v>0</v>
      </c>
      <c r="L644" s="20" t="str">
        <f t="shared" si="81"/>
        <v/>
      </c>
      <c r="M644" s="20" t="str">
        <f t="shared" si="82"/>
        <v/>
      </c>
      <c r="O644" s="20">
        <f t="shared" si="83"/>
        <v>0</v>
      </c>
      <c r="P644" s="20">
        <f t="shared" si="84"/>
        <v>0</v>
      </c>
      <c r="Q644" s="20" t="str">
        <f t="shared" si="85"/>
        <v/>
      </c>
      <c r="R644" s="20">
        <f t="shared" si="86"/>
        <v>0</v>
      </c>
    </row>
    <row r="645" spans="1:18" ht="12" customHeight="1" x14ac:dyDescent="0.2">
      <c r="A645" s="22"/>
      <c r="C645" s="36"/>
      <c r="D645" s="25"/>
      <c r="J645" s="522" t="str">
        <f t="shared" si="79"/>
        <v/>
      </c>
      <c r="K645" s="20">
        <f t="shared" si="80"/>
        <v>0</v>
      </c>
      <c r="L645" s="20" t="str">
        <f t="shared" si="81"/>
        <v/>
      </c>
      <c r="M645" s="20" t="str">
        <f t="shared" si="82"/>
        <v/>
      </c>
      <c r="O645" s="20">
        <f t="shared" si="83"/>
        <v>0</v>
      </c>
      <c r="P645" s="20">
        <f t="shared" si="84"/>
        <v>0</v>
      </c>
      <c r="Q645" s="20" t="str">
        <f t="shared" si="85"/>
        <v/>
      </c>
      <c r="R645" s="20">
        <f t="shared" si="86"/>
        <v>0</v>
      </c>
    </row>
    <row r="646" spans="1:18" ht="12" customHeight="1" x14ac:dyDescent="0.2">
      <c r="A646" s="22"/>
      <c r="C646" s="36"/>
      <c r="D646" s="25"/>
      <c r="J646" s="522" t="str">
        <f t="shared" si="79"/>
        <v/>
      </c>
      <c r="K646" s="20">
        <f t="shared" si="80"/>
        <v>0</v>
      </c>
      <c r="L646" s="20" t="str">
        <f t="shared" si="81"/>
        <v/>
      </c>
      <c r="M646" s="20" t="str">
        <f t="shared" si="82"/>
        <v/>
      </c>
      <c r="O646" s="20">
        <f t="shared" si="83"/>
        <v>0</v>
      </c>
      <c r="P646" s="20">
        <f t="shared" si="84"/>
        <v>0</v>
      </c>
      <c r="Q646" s="20" t="str">
        <f t="shared" si="85"/>
        <v/>
      </c>
      <c r="R646" s="20">
        <f t="shared" si="86"/>
        <v>0</v>
      </c>
    </row>
    <row r="647" spans="1:18" ht="12" customHeight="1" x14ac:dyDescent="0.2">
      <c r="A647" s="22"/>
      <c r="C647" s="36"/>
      <c r="D647" s="25"/>
      <c r="J647" s="522" t="str">
        <f t="shared" si="79"/>
        <v/>
      </c>
      <c r="K647" s="20">
        <f t="shared" si="80"/>
        <v>0</v>
      </c>
      <c r="L647" s="20" t="str">
        <f t="shared" si="81"/>
        <v/>
      </c>
      <c r="M647" s="20" t="str">
        <f t="shared" si="82"/>
        <v/>
      </c>
      <c r="O647" s="20">
        <f t="shared" si="83"/>
        <v>0</v>
      </c>
      <c r="P647" s="20">
        <f t="shared" si="84"/>
        <v>0</v>
      </c>
      <c r="Q647" s="20" t="str">
        <f t="shared" si="85"/>
        <v/>
      </c>
      <c r="R647" s="20">
        <f t="shared" si="86"/>
        <v>0</v>
      </c>
    </row>
    <row r="648" spans="1:18" ht="12" customHeight="1" x14ac:dyDescent="0.2">
      <c r="A648" s="22"/>
      <c r="C648" s="36"/>
      <c r="D648" s="25"/>
      <c r="J648" s="522" t="str">
        <f t="shared" si="79"/>
        <v/>
      </c>
      <c r="K648" s="20">
        <f t="shared" si="80"/>
        <v>0</v>
      </c>
      <c r="L648" s="20" t="str">
        <f t="shared" si="81"/>
        <v/>
      </c>
      <c r="M648" s="20" t="str">
        <f t="shared" si="82"/>
        <v/>
      </c>
      <c r="O648" s="20">
        <f t="shared" si="83"/>
        <v>0</v>
      </c>
      <c r="P648" s="20">
        <f t="shared" si="84"/>
        <v>0</v>
      </c>
      <c r="Q648" s="20" t="str">
        <f t="shared" si="85"/>
        <v/>
      </c>
      <c r="R648" s="20">
        <f t="shared" si="86"/>
        <v>0</v>
      </c>
    </row>
    <row r="649" spans="1:18" ht="12" customHeight="1" x14ac:dyDescent="0.2">
      <c r="A649" s="22"/>
      <c r="C649" s="36"/>
      <c r="D649" s="25"/>
      <c r="J649" s="522" t="str">
        <f t="shared" si="79"/>
        <v/>
      </c>
      <c r="K649" s="20">
        <f t="shared" si="80"/>
        <v>0</v>
      </c>
      <c r="L649" s="20" t="str">
        <f t="shared" si="81"/>
        <v/>
      </c>
      <c r="M649" s="20" t="str">
        <f t="shared" si="82"/>
        <v/>
      </c>
      <c r="O649" s="20">
        <f t="shared" si="83"/>
        <v>0</v>
      </c>
      <c r="P649" s="20">
        <f t="shared" si="84"/>
        <v>0</v>
      </c>
      <c r="Q649" s="20" t="str">
        <f t="shared" si="85"/>
        <v/>
      </c>
      <c r="R649" s="20">
        <f t="shared" si="86"/>
        <v>0</v>
      </c>
    </row>
    <row r="650" spans="1:18" ht="12" customHeight="1" x14ac:dyDescent="0.2">
      <c r="A650" s="22"/>
      <c r="C650" s="36"/>
      <c r="D650" s="25"/>
      <c r="J650" s="522" t="str">
        <f t="shared" si="79"/>
        <v/>
      </c>
      <c r="K650" s="20">
        <f t="shared" si="80"/>
        <v>0</v>
      </c>
      <c r="L650" s="20" t="str">
        <f t="shared" si="81"/>
        <v/>
      </c>
      <c r="M650" s="20" t="str">
        <f t="shared" si="82"/>
        <v/>
      </c>
      <c r="O650" s="20">
        <f t="shared" si="83"/>
        <v>0</v>
      </c>
      <c r="P650" s="20">
        <f t="shared" si="84"/>
        <v>0</v>
      </c>
      <c r="Q650" s="20" t="str">
        <f t="shared" si="85"/>
        <v/>
      </c>
      <c r="R650" s="20">
        <f t="shared" si="86"/>
        <v>0</v>
      </c>
    </row>
    <row r="651" spans="1:18" ht="12" customHeight="1" x14ac:dyDescent="0.2">
      <c r="A651" s="22"/>
      <c r="C651" s="36"/>
      <c r="D651" s="25"/>
      <c r="J651" s="522" t="str">
        <f t="shared" ref="J651:J714" si="87">IF(K651=K650,"",SUMIF(K:K,K651,I:I))</f>
        <v/>
      </c>
      <c r="K651" s="20">
        <f t="shared" si="80"/>
        <v>0</v>
      </c>
      <c r="L651" s="20" t="str">
        <f t="shared" si="81"/>
        <v/>
      </c>
      <c r="M651" s="20" t="str">
        <f t="shared" si="82"/>
        <v/>
      </c>
      <c r="O651" s="20">
        <f t="shared" si="83"/>
        <v>0</v>
      </c>
      <c r="P651" s="20">
        <f t="shared" si="84"/>
        <v>0</v>
      </c>
      <c r="Q651" s="20" t="str">
        <f t="shared" si="85"/>
        <v/>
      </c>
      <c r="R651" s="20">
        <f t="shared" si="86"/>
        <v>0</v>
      </c>
    </row>
    <row r="652" spans="1:18" ht="12" customHeight="1" x14ac:dyDescent="0.2">
      <c r="A652" s="22"/>
      <c r="C652" s="36"/>
      <c r="D652" s="25"/>
      <c r="J652" s="522" t="str">
        <f t="shared" si="87"/>
        <v/>
      </c>
      <c r="K652" s="20">
        <f t="shared" ref="K652:K715" si="88">IF(ISBLANK(A652),K651,A652)</f>
        <v>0</v>
      </c>
      <c r="L652" s="20" t="str">
        <f t="shared" si="81"/>
        <v/>
      </c>
      <c r="M652" s="20" t="str">
        <f t="shared" si="82"/>
        <v/>
      </c>
      <c r="O652" s="20">
        <f t="shared" si="83"/>
        <v>0</v>
      </c>
      <c r="P652" s="20">
        <f t="shared" si="84"/>
        <v>0</v>
      </c>
      <c r="Q652" s="20" t="str">
        <f t="shared" si="85"/>
        <v/>
      </c>
      <c r="R652" s="20">
        <f t="shared" si="86"/>
        <v>0</v>
      </c>
    </row>
    <row r="653" spans="1:18" ht="12" customHeight="1" x14ac:dyDescent="0.2">
      <c r="A653" s="22"/>
      <c r="C653" s="36"/>
      <c r="D653" s="25"/>
      <c r="J653" s="522" t="str">
        <f t="shared" si="87"/>
        <v/>
      </c>
      <c r="K653" s="20">
        <f t="shared" si="88"/>
        <v>0</v>
      </c>
      <c r="L653" s="20" t="str">
        <f t="shared" si="81"/>
        <v/>
      </c>
      <c r="M653" s="20" t="str">
        <f t="shared" si="82"/>
        <v/>
      </c>
      <c r="O653" s="20">
        <f t="shared" si="83"/>
        <v>0</v>
      </c>
      <c r="P653" s="20">
        <f t="shared" si="84"/>
        <v>0</v>
      </c>
      <c r="Q653" s="20" t="str">
        <f t="shared" si="85"/>
        <v/>
      </c>
      <c r="R653" s="20">
        <f t="shared" si="86"/>
        <v>0</v>
      </c>
    </row>
    <row r="654" spans="1:18" ht="12" customHeight="1" x14ac:dyDescent="0.2">
      <c r="A654" s="22"/>
      <c r="C654" s="36"/>
      <c r="D654" s="25"/>
      <c r="J654" s="522" t="str">
        <f t="shared" si="87"/>
        <v/>
      </c>
      <c r="K654" s="20">
        <f t="shared" si="88"/>
        <v>0</v>
      </c>
      <c r="L654" s="20" t="str">
        <f t="shared" si="81"/>
        <v/>
      </c>
      <c r="M654" s="20" t="str">
        <f t="shared" si="82"/>
        <v/>
      </c>
      <c r="O654" s="20">
        <f t="shared" si="83"/>
        <v>0</v>
      </c>
      <c r="P654" s="20">
        <f t="shared" si="84"/>
        <v>0</v>
      </c>
      <c r="Q654" s="20" t="str">
        <f t="shared" si="85"/>
        <v/>
      </c>
      <c r="R654" s="20">
        <f t="shared" si="86"/>
        <v>0</v>
      </c>
    </row>
    <row r="655" spans="1:18" ht="12" customHeight="1" x14ac:dyDescent="0.2">
      <c r="A655" s="22"/>
      <c r="C655" s="36"/>
      <c r="D655" s="25"/>
      <c r="J655" s="522" t="str">
        <f t="shared" si="87"/>
        <v/>
      </c>
      <c r="K655" s="20">
        <f t="shared" si="88"/>
        <v>0</v>
      </c>
      <c r="L655" s="20" t="str">
        <f t="shared" si="81"/>
        <v/>
      </c>
      <c r="M655" s="20" t="str">
        <f t="shared" si="82"/>
        <v/>
      </c>
      <c r="O655" s="20">
        <f t="shared" si="83"/>
        <v>0</v>
      </c>
      <c r="P655" s="20">
        <f t="shared" si="84"/>
        <v>0</v>
      </c>
      <c r="Q655" s="20" t="str">
        <f t="shared" si="85"/>
        <v/>
      </c>
      <c r="R655" s="20">
        <f t="shared" si="86"/>
        <v>0</v>
      </c>
    </row>
    <row r="656" spans="1:18" ht="12" customHeight="1" x14ac:dyDescent="0.2">
      <c r="A656" s="22"/>
      <c r="C656" s="36"/>
      <c r="D656" s="25"/>
      <c r="J656" s="522" t="str">
        <f t="shared" si="87"/>
        <v/>
      </c>
      <c r="K656" s="20">
        <f t="shared" si="88"/>
        <v>0</v>
      </c>
      <c r="L656" s="20" t="str">
        <f t="shared" si="81"/>
        <v/>
      </c>
      <c r="M656" s="20" t="str">
        <f t="shared" si="82"/>
        <v/>
      </c>
      <c r="O656" s="20">
        <f t="shared" si="83"/>
        <v>0</v>
      </c>
      <c r="P656" s="20">
        <f t="shared" si="84"/>
        <v>0</v>
      </c>
      <c r="Q656" s="20" t="str">
        <f t="shared" si="85"/>
        <v/>
      </c>
      <c r="R656" s="20">
        <f t="shared" si="86"/>
        <v>0</v>
      </c>
    </row>
    <row r="657" spans="1:18" ht="12" customHeight="1" x14ac:dyDescent="0.2">
      <c r="A657" s="22"/>
      <c r="C657" s="36"/>
      <c r="D657" s="25"/>
      <c r="J657" s="522" t="str">
        <f t="shared" si="87"/>
        <v/>
      </c>
      <c r="K657" s="20">
        <f t="shared" si="88"/>
        <v>0</v>
      </c>
      <c r="L657" s="20" t="str">
        <f t="shared" si="81"/>
        <v/>
      </c>
      <c r="M657" s="20" t="str">
        <f t="shared" si="82"/>
        <v/>
      </c>
      <c r="O657" s="20">
        <f t="shared" si="83"/>
        <v>0</v>
      </c>
      <c r="P657" s="20">
        <f t="shared" si="84"/>
        <v>0</v>
      </c>
      <c r="Q657" s="20" t="str">
        <f t="shared" si="85"/>
        <v/>
      </c>
      <c r="R657" s="20">
        <f t="shared" si="86"/>
        <v>0</v>
      </c>
    </row>
    <row r="658" spans="1:18" ht="12" customHeight="1" x14ac:dyDescent="0.2">
      <c r="A658" s="22"/>
      <c r="C658" s="36"/>
      <c r="D658" s="25"/>
      <c r="J658" s="522" t="str">
        <f t="shared" si="87"/>
        <v/>
      </c>
      <c r="K658" s="20">
        <f t="shared" si="88"/>
        <v>0</v>
      </c>
      <c r="L658" s="20" t="str">
        <f t="shared" si="81"/>
        <v/>
      </c>
      <c r="M658" s="20" t="str">
        <f t="shared" si="82"/>
        <v/>
      </c>
      <c r="O658" s="20">
        <f t="shared" si="83"/>
        <v>0</v>
      </c>
      <c r="P658" s="20">
        <f t="shared" si="84"/>
        <v>0</v>
      </c>
      <c r="Q658" s="20" t="str">
        <f t="shared" si="85"/>
        <v/>
      </c>
      <c r="R658" s="20">
        <f t="shared" si="86"/>
        <v>0</v>
      </c>
    </row>
    <row r="659" spans="1:18" ht="12" customHeight="1" x14ac:dyDescent="0.2">
      <c r="A659" s="22"/>
      <c r="C659" s="36"/>
      <c r="D659" s="25"/>
      <c r="J659" s="522" t="str">
        <f t="shared" si="87"/>
        <v/>
      </c>
      <c r="K659" s="20">
        <f t="shared" si="88"/>
        <v>0</v>
      </c>
      <c r="L659" s="20" t="str">
        <f t="shared" si="81"/>
        <v/>
      </c>
      <c r="M659" s="20" t="str">
        <f t="shared" si="82"/>
        <v/>
      </c>
      <c r="O659" s="20">
        <f t="shared" si="83"/>
        <v>0</v>
      </c>
      <c r="P659" s="20">
        <f t="shared" si="84"/>
        <v>0</v>
      </c>
      <c r="Q659" s="20" t="str">
        <f t="shared" si="85"/>
        <v/>
      </c>
      <c r="R659" s="20">
        <f t="shared" si="86"/>
        <v>0</v>
      </c>
    </row>
    <row r="660" spans="1:18" ht="12" customHeight="1" x14ac:dyDescent="0.2">
      <c r="A660" s="22"/>
      <c r="C660" s="36"/>
      <c r="D660" s="25"/>
      <c r="J660" s="522" t="str">
        <f t="shared" si="87"/>
        <v/>
      </c>
      <c r="K660" s="20">
        <f t="shared" si="88"/>
        <v>0</v>
      </c>
      <c r="L660" s="20" t="str">
        <f t="shared" si="81"/>
        <v/>
      </c>
      <c r="M660" s="20" t="str">
        <f t="shared" si="82"/>
        <v/>
      </c>
      <c r="O660" s="20">
        <f t="shared" si="83"/>
        <v>0</v>
      </c>
      <c r="P660" s="20">
        <f t="shared" si="84"/>
        <v>0</v>
      </c>
      <c r="Q660" s="20" t="str">
        <f t="shared" si="85"/>
        <v/>
      </c>
      <c r="R660" s="20">
        <f t="shared" si="86"/>
        <v>0</v>
      </c>
    </row>
    <row r="661" spans="1:18" ht="12" customHeight="1" x14ac:dyDescent="0.2">
      <c r="A661" s="22"/>
      <c r="C661" s="36"/>
      <c r="D661" s="25"/>
      <c r="J661" s="522" t="str">
        <f t="shared" si="87"/>
        <v/>
      </c>
      <c r="K661" s="20">
        <f t="shared" si="88"/>
        <v>0</v>
      </c>
      <c r="L661" s="20" t="str">
        <f t="shared" si="81"/>
        <v/>
      </c>
      <c r="M661" s="20" t="str">
        <f t="shared" si="82"/>
        <v/>
      </c>
      <c r="O661" s="20">
        <f t="shared" si="83"/>
        <v>0</v>
      </c>
      <c r="P661" s="20">
        <f t="shared" si="84"/>
        <v>0</v>
      </c>
      <c r="Q661" s="20" t="str">
        <f t="shared" si="85"/>
        <v/>
      </c>
      <c r="R661" s="20">
        <f t="shared" si="86"/>
        <v>0</v>
      </c>
    </row>
    <row r="662" spans="1:18" ht="12" customHeight="1" x14ac:dyDescent="0.2">
      <c r="A662" s="22"/>
      <c r="C662" s="36"/>
      <c r="D662" s="25"/>
      <c r="J662" s="522" t="str">
        <f t="shared" si="87"/>
        <v/>
      </c>
      <c r="K662" s="20">
        <f t="shared" si="88"/>
        <v>0</v>
      </c>
      <c r="L662" s="20" t="str">
        <f t="shared" si="81"/>
        <v/>
      </c>
      <c r="M662" s="20" t="str">
        <f t="shared" si="82"/>
        <v/>
      </c>
      <c r="O662" s="20">
        <f t="shared" si="83"/>
        <v>0</v>
      </c>
      <c r="P662" s="20">
        <f t="shared" si="84"/>
        <v>0</v>
      </c>
      <c r="Q662" s="20" t="str">
        <f t="shared" si="85"/>
        <v/>
      </c>
      <c r="R662" s="20">
        <f t="shared" si="86"/>
        <v>0</v>
      </c>
    </row>
    <row r="663" spans="1:18" ht="12" customHeight="1" x14ac:dyDescent="0.2">
      <c r="A663" s="22"/>
      <c r="C663" s="36"/>
      <c r="D663" s="25"/>
      <c r="J663" s="522" t="str">
        <f t="shared" si="87"/>
        <v/>
      </c>
      <c r="K663" s="20">
        <f t="shared" si="88"/>
        <v>0</v>
      </c>
      <c r="L663" s="20" t="str">
        <f t="shared" si="81"/>
        <v/>
      </c>
      <c r="M663" s="20" t="str">
        <f t="shared" si="82"/>
        <v/>
      </c>
      <c r="O663" s="20">
        <f t="shared" si="83"/>
        <v>0</v>
      </c>
      <c r="P663" s="20">
        <f t="shared" si="84"/>
        <v>0</v>
      </c>
      <c r="Q663" s="20" t="str">
        <f t="shared" si="85"/>
        <v/>
      </c>
      <c r="R663" s="20">
        <f t="shared" si="86"/>
        <v>0</v>
      </c>
    </row>
    <row r="664" spans="1:18" ht="12" customHeight="1" x14ac:dyDescent="0.2">
      <c r="A664" s="22"/>
      <c r="C664" s="36"/>
      <c r="D664" s="25"/>
      <c r="J664" s="522" t="str">
        <f t="shared" si="87"/>
        <v/>
      </c>
      <c r="K664" s="20">
        <f t="shared" si="88"/>
        <v>0</v>
      </c>
      <c r="L664" s="20" t="str">
        <f t="shared" si="81"/>
        <v/>
      </c>
      <c r="M664" s="20" t="str">
        <f t="shared" si="82"/>
        <v/>
      </c>
      <c r="O664" s="20">
        <f t="shared" si="83"/>
        <v>0</v>
      </c>
      <c r="P664" s="20">
        <f t="shared" si="84"/>
        <v>0</v>
      </c>
      <c r="Q664" s="20" t="str">
        <f t="shared" si="85"/>
        <v/>
      </c>
      <c r="R664" s="20">
        <f t="shared" si="86"/>
        <v>0</v>
      </c>
    </row>
    <row r="665" spans="1:18" ht="12" customHeight="1" x14ac:dyDescent="0.2">
      <c r="A665" s="22"/>
      <c r="C665" s="36"/>
      <c r="D665" s="25"/>
      <c r="J665" s="522" t="str">
        <f t="shared" si="87"/>
        <v/>
      </c>
      <c r="K665" s="20">
        <f t="shared" si="88"/>
        <v>0</v>
      </c>
      <c r="L665" s="20" t="str">
        <f t="shared" si="81"/>
        <v/>
      </c>
      <c r="M665" s="20" t="str">
        <f t="shared" si="82"/>
        <v/>
      </c>
      <c r="O665" s="20">
        <f t="shared" si="83"/>
        <v>0</v>
      </c>
      <c r="P665" s="20">
        <f t="shared" si="84"/>
        <v>0</v>
      </c>
      <c r="Q665" s="20" t="str">
        <f t="shared" si="85"/>
        <v/>
      </c>
      <c r="R665" s="20">
        <f t="shared" si="86"/>
        <v>0</v>
      </c>
    </row>
    <row r="666" spans="1:18" ht="12" customHeight="1" x14ac:dyDescent="0.2">
      <c r="A666" s="22"/>
      <c r="C666" s="36"/>
      <c r="D666" s="25"/>
      <c r="J666" s="522" t="str">
        <f t="shared" si="87"/>
        <v/>
      </c>
      <c r="K666" s="20">
        <f t="shared" si="88"/>
        <v>0</v>
      </c>
      <c r="L666" s="20" t="str">
        <f t="shared" si="81"/>
        <v/>
      </c>
      <c r="M666" s="20" t="str">
        <f t="shared" si="82"/>
        <v/>
      </c>
      <c r="O666" s="20">
        <f t="shared" si="83"/>
        <v>0</v>
      </c>
      <c r="P666" s="20">
        <f t="shared" si="84"/>
        <v>0</v>
      </c>
      <c r="Q666" s="20" t="str">
        <f t="shared" si="85"/>
        <v/>
      </c>
      <c r="R666" s="20">
        <f t="shared" si="86"/>
        <v>0</v>
      </c>
    </row>
    <row r="667" spans="1:18" ht="12" customHeight="1" x14ac:dyDescent="0.2">
      <c r="A667" s="22"/>
      <c r="C667" s="36"/>
      <c r="D667" s="25"/>
      <c r="J667" s="522" t="str">
        <f t="shared" si="87"/>
        <v/>
      </c>
      <c r="K667" s="20">
        <f t="shared" si="88"/>
        <v>0</v>
      </c>
      <c r="L667" s="20" t="str">
        <f t="shared" si="81"/>
        <v/>
      </c>
      <c r="M667" s="20" t="str">
        <f t="shared" si="82"/>
        <v/>
      </c>
      <c r="O667" s="20">
        <f t="shared" si="83"/>
        <v>0</v>
      </c>
      <c r="P667" s="20">
        <f t="shared" si="84"/>
        <v>0</v>
      </c>
      <c r="Q667" s="20" t="str">
        <f t="shared" si="85"/>
        <v/>
      </c>
      <c r="R667" s="20">
        <f t="shared" si="86"/>
        <v>0</v>
      </c>
    </row>
    <row r="668" spans="1:18" ht="12" customHeight="1" x14ac:dyDescent="0.2">
      <c r="A668" s="22"/>
      <c r="C668" s="36"/>
      <c r="D668" s="25"/>
      <c r="J668" s="522" t="str">
        <f t="shared" si="87"/>
        <v/>
      </c>
      <c r="K668" s="20">
        <f t="shared" si="88"/>
        <v>0</v>
      </c>
      <c r="L668" s="20" t="str">
        <f t="shared" si="81"/>
        <v/>
      </c>
      <c r="M668" s="20" t="str">
        <f t="shared" si="82"/>
        <v/>
      </c>
      <c r="O668" s="20">
        <f t="shared" si="83"/>
        <v>0</v>
      </c>
      <c r="P668" s="20">
        <f t="shared" si="84"/>
        <v>0</v>
      </c>
      <c r="Q668" s="20" t="str">
        <f t="shared" si="85"/>
        <v/>
      </c>
      <c r="R668" s="20">
        <f t="shared" si="86"/>
        <v>0</v>
      </c>
    </row>
    <row r="669" spans="1:18" ht="12" customHeight="1" x14ac:dyDescent="0.2">
      <c r="A669" s="22"/>
      <c r="C669" s="36"/>
      <c r="D669" s="25"/>
      <c r="J669" s="522" t="str">
        <f t="shared" si="87"/>
        <v/>
      </c>
      <c r="K669" s="20">
        <f t="shared" si="88"/>
        <v>0</v>
      </c>
      <c r="L669" s="20" t="str">
        <f t="shared" si="81"/>
        <v/>
      </c>
      <c r="M669" s="20" t="str">
        <f t="shared" si="82"/>
        <v/>
      </c>
      <c r="O669" s="20">
        <f t="shared" si="83"/>
        <v>0</v>
      </c>
      <c r="P669" s="20">
        <f t="shared" si="84"/>
        <v>0</v>
      </c>
      <c r="Q669" s="20" t="str">
        <f t="shared" si="85"/>
        <v/>
      </c>
      <c r="R669" s="20">
        <f t="shared" si="86"/>
        <v>0</v>
      </c>
    </row>
    <row r="670" spans="1:18" ht="12" customHeight="1" x14ac:dyDescent="0.2">
      <c r="A670" s="22"/>
      <c r="C670" s="36"/>
      <c r="D670" s="25"/>
      <c r="J670" s="522" t="str">
        <f t="shared" si="87"/>
        <v/>
      </c>
      <c r="K670" s="20">
        <f t="shared" si="88"/>
        <v>0</v>
      </c>
      <c r="L670" s="20" t="str">
        <f t="shared" si="81"/>
        <v/>
      </c>
      <c r="M670" s="20" t="str">
        <f t="shared" si="82"/>
        <v/>
      </c>
      <c r="O670" s="20">
        <f t="shared" si="83"/>
        <v>0</v>
      </c>
      <c r="P670" s="20">
        <f t="shared" si="84"/>
        <v>0</v>
      </c>
      <c r="Q670" s="20" t="str">
        <f t="shared" si="85"/>
        <v/>
      </c>
      <c r="R670" s="20">
        <f t="shared" si="86"/>
        <v>0</v>
      </c>
    </row>
    <row r="671" spans="1:18" ht="12" customHeight="1" x14ac:dyDescent="0.2">
      <c r="A671" s="22"/>
      <c r="C671" s="36"/>
      <c r="D671" s="25"/>
      <c r="J671" s="522" t="str">
        <f t="shared" si="87"/>
        <v/>
      </c>
      <c r="K671" s="20">
        <f t="shared" si="88"/>
        <v>0</v>
      </c>
      <c r="L671" s="20" t="str">
        <f t="shared" si="81"/>
        <v/>
      </c>
      <c r="M671" s="20" t="str">
        <f t="shared" si="82"/>
        <v/>
      </c>
      <c r="O671" s="20">
        <f t="shared" si="83"/>
        <v>0</v>
      </c>
      <c r="P671" s="20">
        <f t="shared" si="84"/>
        <v>0</v>
      </c>
      <c r="Q671" s="20" t="str">
        <f t="shared" si="85"/>
        <v/>
      </c>
      <c r="R671" s="20">
        <f t="shared" si="86"/>
        <v>0</v>
      </c>
    </row>
    <row r="672" spans="1:18" ht="12" customHeight="1" x14ac:dyDescent="0.2">
      <c r="A672" s="22"/>
      <c r="C672" s="36"/>
      <c r="D672" s="25"/>
      <c r="J672" s="522" t="str">
        <f t="shared" si="87"/>
        <v/>
      </c>
      <c r="K672" s="20">
        <f t="shared" si="88"/>
        <v>0</v>
      </c>
      <c r="L672" s="20" t="str">
        <f t="shared" si="81"/>
        <v/>
      </c>
      <c r="M672" s="20" t="str">
        <f t="shared" si="82"/>
        <v/>
      </c>
      <c r="O672" s="20">
        <f t="shared" si="83"/>
        <v>0</v>
      </c>
      <c r="P672" s="20">
        <f t="shared" si="84"/>
        <v>0</v>
      </c>
      <c r="Q672" s="20" t="str">
        <f t="shared" si="85"/>
        <v/>
      </c>
      <c r="R672" s="20">
        <f t="shared" si="86"/>
        <v>0</v>
      </c>
    </row>
    <row r="673" spans="1:18" ht="12" customHeight="1" x14ac:dyDescent="0.2">
      <c r="A673" s="22"/>
      <c r="C673" s="36"/>
      <c r="D673" s="25"/>
      <c r="J673" s="522" t="str">
        <f t="shared" si="87"/>
        <v/>
      </c>
      <c r="K673" s="20">
        <f t="shared" si="88"/>
        <v>0</v>
      </c>
      <c r="L673" s="20" t="str">
        <f t="shared" si="81"/>
        <v/>
      </c>
      <c r="M673" s="20" t="str">
        <f t="shared" si="82"/>
        <v/>
      </c>
      <c r="O673" s="20">
        <f t="shared" si="83"/>
        <v>0</v>
      </c>
      <c r="P673" s="20">
        <f t="shared" si="84"/>
        <v>0</v>
      </c>
      <c r="Q673" s="20" t="str">
        <f t="shared" si="85"/>
        <v/>
      </c>
      <c r="R673" s="20">
        <f t="shared" si="86"/>
        <v>0</v>
      </c>
    </row>
    <row r="674" spans="1:18" ht="12" customHeight="1" x14ac:dyDescent="0.2">
      <c r="A674" s="22"/>
      <c r="C674" s="36"/>
      <c r="D674" s="25"/>
      <c r="J674" s="522" t="str">
        <f t="shared" si="87"/>
        <v/>
      </c>
      <c r="K674" s="20">
        <f t="shared" si="88"/>
        <v>0</v>
      </c>
      <c r="L674" s="20" t="str">
        <f t="shared" si="81"/>
        <v/>
      </c>
      <c r="M674" s="20" t="str">
        <f t="shared" si="82"/>
        <v/>
      </c>
      <c r="O674" s="20">
        <f t="shared" si="83"/>
        <v>0</v>
      </c>
      <c r="P674" s="20">
        <f t="shared" si="84"/>
        <v>0</v>
      </c>
      <c r="Q674" s="20" t="str">
        <f t="shared" si="85"/>
        <v/>
      </c>
      <c r="R674" s="20">
        <f t="shared" si="86"/>
        <v>0</v>
      </c>
    </row>
    <row r="675" spans="1:18" ht="12" customHeight="1" x14ac:dyDescent="0.2">
      <c r="A675" s="22"/>
      <c r="C675" s="36"/>
      <c r="D675" s="25"/>
      <c r="J675" s="522" t="str">
        <f t="shared" si="87"/>
        <v/>
      </c>
      <c r="K675" s="20">
        <f t="shared" si="88"/>
        <v>0</v>
      </c>
      <c r="L675" s="20" t="str">
        <f t="shared" si="81"/>
        <v/>
      </c>
      <c r="M675" s="20" t="str">
        <f t="shared" si="82"/>
        <v/>
      </c>
      <c r="O675" s="20">
        <f t="shared" si="83"/>
        <v>0</v>
      </c>
      <c r="P675" s="20">
        <f t="shared" si="84"/>
        <v>0</v>
      </c>
      <c r="Q675" s="20" t="str">
        <f t="shared" si="85"/>
        <v/>
      </c>
      <c r="R675" s="20">
        <f t="shared" si="86"/>
        <v>0</v>
      </c>
    </row>
    <row r="676" spans="1:18" ht="12" customHeight="1" x14ac:dyDescent="0.2">
      <c r="A676" s="22"/>
      <c r="C676" s="36"/>
      <c r="D676" s="25"/>
      <c r="J676" s="522" t="str">
        <f t="shared" si="87"/>
        <v/>
      </c>
      <c r="K676" s="20">
        <f t="shared" si="88"/>
        <v>0</v>
      </c>
      <c r="L676" s="20" t="str">
        <f t="shared" si="81"/>
        <v/>
      </c>
      <c r="M676" s="20" t="str">
        <f t="shared" si="82"/>
        <v/>
      </c>
      <c r="O676" s="20">
        <f t="shared" si="83"/>
        <v>0</v>
      </c>
      <c r="P676" s="20">
        <f t="shared" si="84"/>
        <v>0</v>
      </c>
      <c r="Q676" s="20" t="str">
        <f t="shared" si="85"/>
        <v/>
      </c>
      <c r="R676" s="20">
        <f t="shared" si="86"/>
        <v>0</v>
      </c>
    </row>
    <row r="677" spans="1:18" ht="12" customHeight="1" x14ac:dyDescent="0.2">
      <c r="A677" s="22"/>
      <c r="C677" s="36"/>
      <c r="D677" s="25"/>
      <c r="J677" s="522" t="str">
        <f t="shared" si="87"/>
        <v/>
      </c>
      <c r="K677" s="20">
        <f t="shared" si="88"/>
        <v>0</v>
      </c>
      <c r="L677" s="20" t="str">
        <f t="shared" si="81"/>
        <v/>
      </c>
      <c r="M677" s="20" t="str">
        <f t="shared" si="82"/>
        <v/>
      </c>
      <c r="O677" s="20">
        <f t="shared" si="83"/>
        <v>0</v>
      </c>
      <c r="P677" s="20">
        <f t="shared" si="84"/>
        <v>0</v>
      </c>
      <c r="Q677" s="20" t="str">
        <f t="shared" si="85"/>
        <v/>
      </c>
      <c r="R677" s="20">
        <f t="shared" si="86"/>
        <v>0</v>
      </c>
    </row>
    <row r="678" spans="1:18" ht="12" customHeight="1" x14ac:dyDescent="0.2">
      <c r="A678" s="22"/>
      <c r="C678" s="36"/>
      <c r="D678" s="25"/>
      <c r="J678" s="522" t="str">
        <f t="shared" si="87"/>
        <v/>
      </c>
      <c r="K678" s="20">
        <f t="shared" si="88"/>
        <v>0</v>
      </c>
      <c r="L678" s="20" t="str">
        <f t="shared" si="81"/>
        <v/>
      </c>
      <c r="M678" s="20" t="str">
        <f t="shared" si="82"/>
        <v/>
      </c>
      <c r="O678" s="20">
        <f t="shared" si="83"/>
        <v>0</v>
      </c>
      <c r="P678" s="20">
        <f t="shared" si="84"/>
        <v>0</v>
      </c>
      <c r="Q678" s="20" t="str">
        <f t="shared" si="85"/>
        <v/>
      </c>
      <c r="R678" s="20">
        <f t="shared" si="86"/>
        <v>0</v>
      </c>
    </row>
    <row r="679" spans="1:18" ht="12" customHeight="1" x14ac:dyDescent="0.2">
      <c r="A679" s="22"/>
      <c r="C679" s="36"/>
      <c r="D679" s="25"/>
      <c r="J679" s="522" t="str">
        <f t="shared" si="87"/>
        <v/>
      </c>
      <c r="K679" s="20">
        <f t="shared" si="88"/>
        <v>0</v>
      </c>
      <c r="L679" s="20" t="str">
        <f t="shared" si="81"/>
        <v/>
      </c>
      <c r="M679" s="20" t="str">
        <f t="shared" si="82"/>
        <v/>
      </c>
      <c r="O679" s="20">
        <f t="shared" si="83"/>
        <v>0</v>
      </c>
      <c r="P679" s="20">
        <f t="shared" si="84"/>
        <v>0</v>
      </c>
      <c r="Q679" s="20" t="str">
        <f t="shared" si="85"/>
        <v/>
      </c>
      <c r="R679" s="20">
        <f t="shared" si="86"/>
        <v>0</v>
      </c>
    </row>
    <row r="680" spans="1:18" ht="12" customHeight="1" x14ac:dyDescent="0.2">
      <c r="A680" s="22"/>
      <c r="C680" s="36"/>
      <c r="D680" s="25"/>
      <c r="J680" s="522" t="str">
        <f t="shared" si="87"/>
        <v/>
      </c>
      <c r="K680" s="20">
        <f t="shared" si="88"/>
        <v>0</v>
      </c>
      <c r="L680" s="20" t="str">
        <f t="shared" ref="L680:L743" si="89">LEFT(H680,11)</f>
        <v/>
      </c>
      <c r="M680" s="20" t="str">
        <f t="shared" ref="M680:M743" si="90">LEFT(E680,2)</f>
        <v/>
      </c>
      <c r="O680" s="20">
        <f t="shared" ref="O680:O743" si="91">K680</f>
        <v>0</v>
      </c>
      <c r="P680" s="20">
        <f t="shared" ref="P680:P743" si="92">LEN(L680)</f>
        <v>0</v>
      </c>
      <c r="Q680" s="20" t="str">
        <f t="shared" ref="Q680:Q743" si="93">IF(LEN(L680)=11,L680,IF(LEN(L680)=10,CONCATENATE(L680," "),IF(LEN(L680)=9,CONCATENATE(L680,"  "),IF(LEN(L680)=8,CONCATENATE(L680,"   "),""))))</f>
        <v/>
      </c>
      <c r="R680" s="20">
        <f t="shared" ref="R680:R743" si="94">LEN(Q680)</f>
        <v>0</v>
      </c>
    </row>
    <row r="681" spans="1:18" ht="12" customHeight="1" x14ac:dyDescent="0.2">
      <c r="A681" s="22"/>
      <c r="C681" s="36"/>
      <c r="D681" s="25"/>
      <c r="J681" s="522" t="str">
        <f t="shared" si="87"/>
        <v/>
      </c>
      <c r="K681" s="20">
        <f t="shared" si="88"/>
        <v>0</v>
      </c>
      <c r="L681" s="20" t="str">
        <f t="shared" si="89"/>
        <v/>
      </c>
      <c r="M681" s="20" t="str">
        <f t="shared" si="90"/>
        <v/>
      </c>
      <c r="O681" s="20">
        <f t="shared" si="91"/>
        <v>0</v>
      </c>
      <c r="P681" s="20">
        <f t="shared" si="92"/>
        <v>0</v>
      </c>
      <c r="Q681" s="20" t="str">
        <f t="shared" si="93"/>
        <v/>
      </c>
      <c r="R681" s="20">
        <f t="shared" si="94"/>
        <v>0</v>
      </c>
    </row>
    <row r="682" spans="1:18" ht="12" customHeight="1" x14ac:dyDescent="0.2">
      <c r="A682" s="22"/>
      <c r="C682" s="36"/>
      <c r="D682" s="25"/>
      <c r="J682" s="522" t="str">
        <f t="shared" si="87"/>
        <v/>
      </c>
      <c r="K682" s="20">
        <f t="shared" si="88"/>
        <v>0</v>
      </c>
      <c r="L682" s="20" t="str">
        <f t="shared" si="89"/>
        <v/>
      </c>
      <c r="M682" s="20" t="str">
        <f t="shared" si="90"/>
        <v/>
      </c>
      <c r="O682" s="20">
        <f t="shared" si="91"/>
        <v>0</v>
      </c>
      <c r="P682" s="20">
        <f t="shared" si="92"/>
        <v>0</v>
      </c>
      <c r="Q682" s="20" t="str">
        <f t="shared" si="93"/>
        <v/>
      </c>
      <c r="R682" s="20">
        <f t="shared" si="94"/>
        <v>0</v>
      </c>
    </row>
    <row r="683" spans="1:18" ht="12" customHeight="1" x14ac:dyDescent="0.2">
      <c r="A683" s="22"/>
      <c r="C683" s="36"/>
      <c r="D683" s="25"/>
      <c r="J683" s="522" t="str">
        <f t="shared" si="87"/>
        <v/>
      </c>
      <c r="K683" s="20">
        <f t="shared" si="88"/>
        <v>0</v>
      </c>
      <c r="L683" s="20" t="str">
        <f t="shared" si="89"/>
        <v/>
      </c>
      <c r="M683" s="20" t="str">
        <f t="shared" si="90"/>
        <v/>
      </c>
      <c r="O683" s="20">
        <f t="shared" si="91"/>
        <v>0</v>
      </c>
      <c r="P683" s="20">
        <f t="shared" si="92"/>
        <v>0</v>
      </c>
      <c r="Q683" s="20" t="str">
        <f t="shared" si="93"/>
        <v/>
      </c>
      <c r="R683" s="20">
        <f t="shared" si="94"/>
        <v>0</v>
      </c>
    </row>
    <row r="684" spans="1:18" ht="12" customHeight="1" x14ac:dyDescent="0.2">
      <c r="A684" s="22"/>
      <c r="C684" s="36"/>
      <c r="D684" s="25"/>
      <c r="J684" s="522" t="str">
        <f t="shared" si="87"/>
        <v/>
      </c>
      <c r="K684" s="20">
        <f t="shared" si="88"/>
        <v>0</v>
      </c>
      <c r="L684" s="20" t="str">
        <f t="shared" si="89"/>
        <v/>
      </c>
      <c r="M684" s="20" t="str">
        <f t="shared" si="90"/>
        <v/>
      </c>
      <c r="O684" s="20">
        <f t="shared" si="91"/>
        <v>0</v>
      </c>
      <c r="P684" s="20">
        <f t="shared" si="92"/>
        <v>0</v>
      </c>
      <c r="Q684" s="20" t="str">
        <f t="shared" si="93"/>
        <v/>
      </c>
      <c r="R684" s="20">
        <f t="shared" si="94"/>
        <v>0</v>
      </c>
    </row>
    <row r="685" spans="1:18" ht="12" customHeight="1" x14ac:dyDescent="0.2">
      <c r="A685" s="22"/>
      <c r="C685" s="36"/>
      <c r="D685" s="25"/>
      <c r="J685" s="522" t="str">
        <f t="shared" si="87"/>
        <v/>
      </c>
      <c r="K685" s="20">
        <f t="shared" si="88"/>
        <v>0</v>
      </c>
      <c r="L685" s="20" t="str">
        <f t="shared" si="89"/>
        <v/>
      </c>
      <c r="M685" s="20" t="str">
        <f t="shared" si="90"/>
        <v/>
      </c>
      <c r="O685" s="20">
        <f t="shared" si="91"/>
        <v>0</v>
      </c>
      <c r="P685" s="20">
        <f t="shared" si="92"/>
        <v>0</v>
      </c>
      <c r="Q685" s="20" t="str">
        <f t="shared" si="93"/>
        <v/>
      </c>
      <c r="R685" s="20">
        <f t="shared" si="94"/>
        <v>0</v>
      </c>
    </row>
    <row r="686" spans="1:18" ht="12" customHeight="1" x14ac:dyDescent="0.2">
      <c r="A686" s="22"/>
      <c r="C686" s="36"/>
      <c r="D686" s="25"/>
      <c r="J686" s="522" t="str">
        <f t="shared" si="87"/>
        <v/>
      </c>
      <c r="K686" s="20">
        <f t="shared" si="88"/>
        <v>0</v>
      </c>
      <c r="L686" s="20" t="str">
        <f t="shared" si="89"/>
        <v/>
      </c>
      <c r="M686" s="20" t="str">
        <f t="shared" si="90"/>
        <v/>
      </c>
      <c r="O686" s="20">
        <f t="shared" si="91"/>
        <v>0</v>
      </c>
      <c r="P686" s="20">
        <f t="shared" si="92"/>
        <v>0</v>
      </c>
      <c r="Q686" s="20" t="str">
        <f t="shared" si="93"/>
        <v/>
      </c>
      <c r="R686" s="20">
        <f t="shared" si="94"/>
        <v>0</v>
      </c>
    </row>
    <row r="687" spans="1:18" ht="12" customHeight="1" x14ac:dyDescent="0.2">
      <c r="A687" s="22"/>
      <c r="C687" s="36"/>
      <c r="D687" s="25"/>
      <c r="J687" s="522" t="str">
        <f t="shared" si="87"/>
        <v/>
      </c>
      <c r="K687" s="20">
        <f t="shared" si="88"/>
        <v>0</v>
      </c>
      <c r="L687" s="20" t="str">
        <f t="shared" si="89"/>
        <v/>
      </c>
      <c r="M687" s="20" t="str">
        <f t="shared" si="90"/>
        <v/>
      </c>
      <c r="O687" s="20">
        <f t="shared" si="91"/>
        <v>0</v>
      </c>
      <c r="P687" s="20">
        <f t="shared" si="92"/>
        <v>0</v>
      </c>
      <c r="Q687" s="20" t="str">
        <f t="shared" si="93"/>
        <v/>
      </c>
      <c r="R687" s="20">
        <f t="shared" si="94"/>
        <v>0</v>
      </c>
    </row>
    <row r="688" spans="1:18" ht="12" customHeight="1" x14ac:dyDescent="0.2">
      <c r="A688" s="22"/>
      <c r="C688" s="36"/>
      <c r="D688" s="25"/>
      <c r="J688" s="522" t="str">
        <f t="shared" si="87"/>
        <v/>
      </c>
      <c r="K688" s="20">
        <f t="shared" si="88"/>
        <v>0</v>
      </c>
      <c r="L688" s="20" t="str">
        <f t="shared" si="89"/>
        <v/>
      </c>
      <c r="M688" s="20" t="str">
        <f t="shared" si="90"/>
        <v/>
      </c>
      <c r="O688" s="20">
        <f t="shared" si="91"/>
        <v>0</v>
      </c>
      <c r="P688" s="20">
        <f t="shared" si="92"/>
        <v>0</v>
      </c>
      <c r="Q688" s="20" t="str">
        <f t="shared" si="93"/>
        <v/>
      </c>
      <c r="R688" s="20">
        <f t="shared" si="94"/>
        <v>0</v>
      </c>
    </row>
    <row r="689" spans="1:18" ht="12" customHeight="1" x14ac:dyDescent="0.2">
      <c r="A689" s="22"/>
      <c r="C689" s="36"/>
      <c r="D689" s="25"/>
      <c r="J689" s="522" t="str">
        <f t="shared" si="87"/>
        <v/>
      </c>
      <c r="K689" s="20">
        <f t="shared" si="88"/>
        <v>0</v>
      </c>
      <c r="L689" s="20" t="str">
        <f t="shared" si="89"/>
        <v/>
      </c>
      <c r="M689" s="20" t="str">
        <f t="shared" si="90"/>
        <v/>
      </c>
      <c r="O689" s="20">
        <f t="shared" si="91"/>
        <v>0</v>
      </c>
      <c r="P689" s="20">
        <f t="shared" si="92"/>
        <v>0</v>
      </c>
      <c r="Q689" s="20" t="str">
        <f t="shared" si="93"/>
        <v/>
      </c>
      <c r="R689" s="20">
        <f t="shared" si="94"/>
        <v>0</v>
      </c>
    </row>
    <row r="690" spans="1:18" ht="12" customHeight="1" x14ac:dyDescent="0.2">
      <c r="A690" s="22"/>
      <c r="C690" s="36"/>
      <c r="D690" s="25"/>
      <c r="J690" s="522" t="str">
        <f t="shared" si="87"/>
        <v/>
      </c>
      <c r="K690" s="20">
        <f t="shared" si="88"/>
        <v>0</v>
      </c>
      <c r="L690" s="20" t="str">
        <f t="shared" si="89"/>
        <v/>
      </c>
      <c r="M690" s="20" t="str">
        <f t="shared" si="90"/>
        <v/>
      </c>
      <c r="O690" s="20">
        <f t="shared" si="91"/>
        <v>0</v>
      </c>
      <c r="P690" s="20">
        <f t="shared" si="92"/>
        <v>0</v>
      </c>
      <c r="Q690" s="20" t="str">
        <f t="shared" si="93"/>
        <v/>
      </c>
      <c r="R690" s="20">
        <f t="shared" si="94"/>
        <v>0</v>
      </c>
    </row>
    <row r="691" spans="1:18" ht="12" customHeight="1" x14ac:dyDescent="0.2">
      <c r="A691" s="22"/>
      <c r="C691" s="36"/>
      <c r="D691" s="25"/>
      <c r="J691" s="522" t="str">
        <f t="shared" si="87"/>
        <v/>
      </c>
      <c r="K691" s="20">
        <f t="shared" si="88"/>
        <v>0</v>
      </c>
      <c r="L691" s="20" t="str">
        <f t="shared" si="89"/>
        <v/>
      </c>
      <c r="M691" s="20" t="str">
        <f t="shared" si="90"/>
        <v/>
      </c>
      <c r="O691" s="20">
        <f t="shared" si="91"/>
        <v>0</v>
      </c>
      <c r="P691" s="20">
        <f t="shared" si="92"/>
        <v>0</v>
      </c>
      <c r="Q691" s="20" t="str">
        <f t="shared" si="93"/>
        <v/>
      </c>
      <c r="R691" s="20">
        <f t="shared" si="94"/>
        <v>0</v>
      </c>
    </row>
    <row r="692" spans="1:18" ht="12" customHeight="1" x14ac:dyDescent="0.2">
      <c r="A692" s="22"/>
      <c r="C692" s="36"/>
      <c r="D692" s="25"/>
      <c r="J692" s="522" t="str">
        <f t="shared" si="87"/>
        <v/>
      </c>
      <c r="K692" s="20">
        <f t="shared" si="88"/>
        <v>0</v>
      </c>
      <c r="L692" s="20" t="str">
        <f t="shared" si="89"/>
        <v/>
      </c>
      <c r="M692" s="20" t="str">
        <f t="shared" si="90"/>
        <v/>
      </c>
      <c r="O692" s="20">
        <f t="shared" si="91"/>
        <v>0</v>
      </c>
      <c r="P692" s="20">
        <f t="shared" si="92"/>
        <v>0</v>
      </c>
      <c r="Q692" s="20" t="str">
        <f t="shared" si="93"/>
        <v/>
      </c>
      <c r="R692" s="20">
        <f t="shared" si="94"/>
        <v>0</v>
      </c>
    </row>
    <row r="693" spans="1:18" ht="12" customHeight="1" x14ac:dyDescent="0.2">
      <c r="A693" s="22"/>
      <c r="C693" s="36"/>
      <c r="D693" s="25"/>
      <c r="J693" s="522" t="str">
        <f t="shared" si="87"/>
        <v/>
      </c>
      <c r="K693" s="20">
        <f t="shared" si="88"/>
        <v>0</v>
      </c>
      <c r="L693" s="20" t="str">
        <f t="shared" si="89"/>
        <v/>
      </c>
      <c r="M693" s="20" t="str">
        <f t="shared" si="90"/>
        <v/>
      </c>
      <c r="O693" s="20">
        <f t="shared" si="91"/>
        <v>0</v>
      </c>
      <c r="P693" s="20">
        <f t="shared" si="92"/>
        <v>0</v>
      </c>
      <c r="Q693" s="20" t="str">
        <f t="shared" si="93"/>
        <v/>
      </c>
      <c r="R693" s="20">
        <f t="shared" si="94"/>
        <v>0</v>
      </c>
    </row>
    <row r="694" spans="1:18" ht="12" customHeight="1" x14ac:dyDescent="0.2">
      <c r="A694" s="22"/>
      <c r="C694" s="36"/>
      <c r="D694" s="25"/>
      <c r="J694" s="522" t="str">
        <f t="shared" si="87"/>
        <v/>
      </c>
      <c r="K694" s="20">
        <f t="shared" si="88"/>
        <v>0</v>
      </c>
      <c r="L694" s="20" t="str">
        <f t="shared" si="89"/>
        <v/>
      </c>
      <c r="M694" s="20" t="str">
        <f t="shared" si="90"/>
        <v/>
      </c>
      <c r="O694" s="20">
        <f t="shared" si="91"/>
        <v>0</v>
      </c>
      <c r="P694" s="20">
        <f t="shared" si="92"/>
        <v>0</v>
      </c>
      <c r="Q694" s="20" t="str">
        <f t="shared" si="93"/>
        <v/>
      </c>
      <c r="R694" s="20">
        <f t="shared" si="94"/>
        <v>0</v>
      </c>
    </row>
    <row r="695" spans="1:18" ht="12" customHeight="1" x14ac:dyDescent="0.2">
      <c r="A695" s="22"/>
      <c r="C695" s="36"/>
      <c r="D695" s="25"/>
      <c r="J695" s="522" t="str">
        <f t="shared" si="87"/>
        <v/>
      </c>
      <c r="K695" s="20">
        <f t="shared" si="88"/>
        <v>0</v>
      </c>
      <c r="L695" s="20" t="str">
        <f t="shared" si="89"/>
        <v/>
      </c>
      <c r="M695" s="20" t="str">
        <f t="shared" si="90"/>
        <v/>
      </c>
      <c r="O695" s="20">
        <f t="shared" si="91"/>
        <v>0</v>
      </c>
      <c r="P695" s="20">
        <f t="shared" si="92"/>
        <v>0</v>
      </c>
      <c r="Q695" s="20" t="str">
        <f t="shared" si="93"/>
        <v/>
      </c>
      <c r="R695" s="20">
        <f t="shared" si="94"/>
        <v>0</v>
      </c>
    </row>
    <row r="696" spans="1:18" ht="12" customHeight="1" x14ac:dyDescent="0.2">
      <c r="A696" s="22"/>
      <c r="C696" s="36"/>
      <c r="D696" s="25"/>
      <c r="J696" s="522" t="str">
        <f t="shared" si="87"/>
        <v/>
      </c>
      <c r="K696" s="20">
        <f t="shared" si="88"/>
        <v>0</v>
      </c>
      <c r="L696" s="20" t="str">
        <f t="shared" si="89"/>
        <v/>
      </c>
      <c r="M696" s="20" t="str">
        <f t="shared" si="90"/>
        <v/>
      </c>
      <c r="O696" s="20">
        <f t="shared" si="91"/>
        <v>0</v>
      </c>
      <c r="P696" s="20">
        <f t="shared" si="92"/>
        <v>0</v>
      </c>
      <c r="Q696" s="20" t="str">
        <f t="shared" si="93"/>
        <v/>
      </c>
      <c r="R696" s="20">
        <f t="shared" si="94"/>
        <v>0</v>
      </c>
    </row>
    <row r="697" spans="1:18" ht="12" customHeight="1" x14ac:dyDescent="0.2">
      <c r="A697" s="22"/>
      <c r="C697" s="36"/>
      <c r="D697" s="25"/>
      <c r="J697" s="522" t="str">
        <f t="shared" si="87"/>
        <v/>
      </c>
      <c r="K697" s="20">
        <f t="shared" si="88"/>
        <v>0</v>
      </c>
      <c r="L697" s="20" t="str">
        <f t="shared" si="89"/>
        <v/>
      </c>
      <c r="M697" s="20" t="str">
        <f t="shared" si="90"/>
        <v/>
      </c>
      <c r="O697" s="20">
        <f t="shared" si="91"/>
        <v>0</v>
      </c>
      <c r="P697" s="20">
        <f t="shared" si="92"/>
        <v>0</v>
      </c>
      <c r="Q697" s="20" t="str">
        <f t="shared" si="93"/>
        <v/>
      </c>
      <c r="R697" s="20">
        <f t="shared" si="94"/>
        <v>0</v>
      </c>
    </row>
    <row r="698" spans="1:18" ht="12" customHeight="1" x14ac:dyDescent="0.2">
      <c r="A698" s="22"/>
      <c r="C698" s="36"/>
      <c r="D698" s="25"/>
      <c r="J698" s="522" t="str">
        <f t="shared" si="87"/>
        <v/>
      </c>
      <c r="K698" s="20">
        <f t="shared" si="88"/>
        <v>0</v>
      </c>
      <c r="L698" s="20" t="str">
        <f t="shared" si="89"/>
        <v/>
      </c>
      <c r="M698" s="20" t="str">
        <f t="shared" si="90"/>
        <v/>
      </c>
      <c r="O698" s="20">
        <f t="shared" si="91"/>
        <v>0</v>
      </c>
      <c r="P698" s="20">
        <f t="shared" si="92"/>
        <v>0</v>
      </c>
      <c r="Q698" s="20" t="str">
        <f t="shared" si="93"/>
        <v/>
      </c>
      <c r="R698" s="20">
        <f t="shared" si="94"/>
        <v>0</v>
      </c>
    </row>
    <row r="699" spans="1:18" ht="12" customHeight="1" x14ac:dyDescent="0.2">
      <c r="A699" s="22"/>
      <c r="C699" s="36"/>
      <c r="D699" s="25"/>
      <c r="J699" s="522" t="str">
        <f t="shared" si="87"/>
        <v/>
      </c>
      <c r="K699" s="20">
        <f t="shared" si="88"/>
        <v>0</v>
      </c>
      <c r="L699" s="20" t="str">
        <f t="shared" si="89"/>
        <v/>
      </c>
      <c r="M699" s="20" t="str">
        <f t="shared" si="90"/>
        <v/>
      </c>
      <c r="O699" s="20">
        <f t="shared" si="91"/>
        <v>0</v>
      </c>
      <c r="P699" s="20">
        <f t="shared" si="92"/>
        <v>0</v>
      </c>
      <c r="Q699" s="20" t="str">
        <f t="shared" si="93"/>
        <v/>
      </c>
      <c r="R699" s="20">
        <f t="shared" si="94"/>
        <v>0</v>
      </c>
    </row>
    <row r="700" spans="1:18" ht="12" customHeight="1" x14ac:dyDescent="0.2">
      <c r="A700" s="22"/>
      <c r="C700" s="36"/>
      <c r="D700" s="25"/>
      <c r="J700" s="522" t="str">
        <f t="shared" si="87"/>
        <v/>
      </c>
      <c r="K700" s="20">
        <f t="shared" si="88"/>
        <v>0</v>
      </c>
      <c r="L700" s="20" t="str">
        <f t="shared" si="89"/>
        <v/>
      </c>
      <c r="M700" s="20" t="str">
        <f t="shared" si="90"/>
        <v/>
      </c>
      <c r="O700" s="20">
        <f t="shared" si="91"/>
        <v>0</v>
      </c>
      <c r="P700" s="20">
        <f t="shared" si="92"/>
        <v>0</v>
      </c>
      <c r="Q700" s="20" t="str">
        <f t="shared" si="93"/>
        <v/>
      </c>
      <c r="R700" s="20">
        <f t="shared" si="94"/>
        <v>0</v>
      </c>
    </row>
    <row r="701" spans="1:18" ht="12" customHeight="1" x14ac:dyDescent="0.2">
      <c r="A701" s="22"/>
      <c r="C701" s="36"/>
      <c r="D701" s="25"/>
      <c r="J701" s="522" t="str">
        <f t="shared" si="87"/>
        <v/>
      </c>
      <c r="K701" s="20">
        <f t="shared" si="88"/>
        <v>0</v>
      </c>
      <c r="L701" s="20" t="str">
        <f t="shared" si="89"/>
        <v/>
      </c>
      <c r="M701" s="20" t="str">
        <f t="shared" si="90"/>
        <v/>
      </c>
      <c r="O701" s="20">
        <f t="shared" si="91"/>
        <v>0</v>
      </c>
      <c r="P701" s="20">
        <f t="shared" si="92"/>
        <v>0</v>
      </c>
      <c r="Q701" s="20" t="str">
        <f t="shared" si="93"/>
        <v/>
      </c>
      <c r="R701" s="20">
        <f t="shared" si="94"/>
        <v>0</v>
      </c>
    </row>
    <row r="702" spans="1:18" ht="12" customHeight="1" x14ac:dyDescent="0.2">
      <c r="A702" s="22"/>
      <c r="C702" s="36"/>
      <c r="D702" s="25"/>
      <c r="J702" s="522" t="str">
        <f t="shared" si="87"/>
        <v/>
      </c>
      <c r="K702" s="20">
        <f t="shared" si="88"/>
        <v>0</v>
      </c>
      <c r="L702" s="20" t="str">
        <f t="shared" si="89"/>
        <v/>
      </c>
      <c r="M702" s="20" t="str">
        <f t="shared" si="90"/>
        <v/>
      </c>
      <c r="O702" s="20">
        <f t="shared" si="91"/>
        <v>0</v>
      </c>
      <c r="P702" s="20">
        <f t="shared" si="92"/>
        <v>0</v>
      </c>
      <c r="Q702" s="20" t="str">
        <f t="shared" si="93"/>
        <v/>
      </c>
      <c r="R702" s="20">
        <f t="shared" si="94"/>
        <v>0</v>
      </c>
    </row>
    <row r="703" spans="1:18" ht="12" customHeight="1" x14ac:dyDescent="0.2">
      <c r="A703" s="22"/>
      <c r="C703" s="36"/>
      <c r="D703" s="25"/>
      <c r="J703" s="522" t="str">
        <f t="shared" si="87"/>
        <v/>
      </c>
      <c r="K703" s="20">
        <f t="shared" si="88"/>
        <v>0</v>
      </c>
      <c r="L703" s="20" t="str">
        <f t="shared" si="89"/>
        <v/>
      </c>
      <c r="M703" s="20" t="str">
        <f t="shared" si="90"/>
        <v/>
      </c>
      <c r="O703" s="20">
        <f t="shared" si="91"/>
        <v>0</v>
      </c>
      <c r="P703" s="20">
        <f t="shared" si="92"/>
        <v>0</v>
      </c>
      <c r="Q703" s="20" t="str">
        <f t="shared" si="93"/>
        <v/>
      </c>
      <c r="R703" s="20">
        <f t="shared" si="94"/>
        <v>0</v>
      </c>
    </row>
    <row r="704" spans="1:18" ht="12" customHeight="1" x14ac:dyDescent="0.2">
      <c r="A704" s="22"/>
      <c r="C704" s="36"/>
      <c r="D704" s="25"/>
      <c r="J704" s="522" t="str">
        <f t="shared" si="87"/>
        <v/>
      </c>
      <c r="K704" s="20">
        <f t="shared" si="88"/>
        <v>0</v>
      </c>
      <c r="L704" s="20" t="str">
        <f t="shared" si="89"/>
        <v/>
      </c>
      <c r="M704" s="20" t="str">
        <f t="shared" si="90"/>
        <v/>
      </c>
      <c r="O704" s="20">
        <f t="shared" si="91"/>
        <v>0</v>
      </c>
      <c r="P704" s="20">
        <f t="shared" si="92"/>
        <v>0</v>
      </c>
      <c r="Q704" s="20" t="str">
        <f t="shared" si="93"/>
        <v/>
      </c>
      <c r="R704" s="20">
        <f t="shared" si="94"/>
        <v>0</v>
      </c>
    </row>
    <row r="705" spans="1:18" ht="12" customHeight="1" x14ac:dyDescent="0.2">
      <c r="A705" s="22"/>
      <c r="C705" s="36"/>
      <c r="D705" s="25"/>
      <c r="J705" s="522" t="str">
        <f t="shared" si="87"/>
        <v/>
      </c>
      <c r="K705" s="20">
        <f t="shared" si="88"/>
        <v>0</v>
      </c>
      <c r="L705" s="20" t="str">
        <f t="shared" si="89"/>
        <v/>
      </c>
      <c r="M705" s="20" t="str">
        <f t="shared" si="90"/>
        <v/>
      </c>
      <c r="O705" s="20">
        <f t="shared" si="91"/>
        <v>0</v>
      </c>
      <c r="P705" s="20">
        <f t="shared" si="92"/>
        <v>0</v>
      </c>
      <c r="Q705" s="20" t="str">
        <f t="shared" si="93"/>
        <v/>
      </c>
      <c r="R705" s="20">
        <f t="shared" si="94"/>
        <v>0</v>
      </c>
    </row>
    <row r="706" spans="1:18" ht="12" customHeight="1" x14ac:dyDescent="0.2">
      <c r="A706" s="22"/>
      <c r="C706" s="36"/>
      <c r="D706" s="25"/>
      <c r="J706" s="522" t="str">
        <f t="shared" si="87"/>
        <v/>
      </c>
      <c r="K706" s="20">
        <f t="shared" si="88"/>
        <v>0</v>
      </c>
      <c r="L706" s="20" t="str">
        <f t="shared" si="89"/>
        <v/>
      </c>
      <c r="M706" s="20" t="str">
        <f t="shared" si="90"/>
        <v/>
      </c>
      <c r="O706" s="20">
        <f t="shared" si="91"/>
        <v>0</v>
      </c>
      <c r="P706" s="20">
        <f t="shared" si="92"/>
        <v>0</v>
      </c>
      <c r="Q706" s="20" t="str">
        <f t="shared" si="93"/>
        <v/>
      </c>
      <c r="R706" s="20">
        <f t="shared" si="94"/>
        <v>0</v>
      </c>
    </row>
    <row r="707" spans="1:18" ht="12" customHeight="1" x14ac:dyDescent="0.2">
      <c r="A707" s="22"/>
      <c r="C707" s="36"/>
      <c r="D707" s="25"/>
      <c r="J707" s="522" t="str">
        <f t="shared" si="87"/>
        <v/>
      </c>
      <c r="K707" s="20">
        <f t="shared" si="88"/>
        <v>0</v>
      </c>
      <c r="L707" s="20" t="str">
        <f t="shared" si="89"/>
        <v/>
      </c>
      <c r="M707" s="20" t="str">
        <f t="shared" si="90"/>
        <v/>
      </c>
      <c r="O707" s="20">
        <f t="shared" si="91"/>
        <v>0</v>
      </c>
      <c r="P707" s="20">
        <f t="shared" si="92"/>
        <v>0</v>
      </c>
      <c r="Q707" s="20" t="str">
        <f t="shared" si="93"/>
        <v/>
      </c>
      <c r="R707" s="20">
        <f t="shared" si="94"/>
        <v>0</v>
      </c>
    </row>
    <row r="708" spans="1:18" ht="12" customHeight="1" x14ac:dyDescent="0.2">
      <c r="A708" s="22"/>
      <c r="C708" s="36"/>
      <c r="D708" s="25"/>
      <c r="J708" s="522" t="str">
        <f t="shared" si="87"/>
        <v/>
      </c>
      <c r="K708" s="20">
        <f t="shared" si="88"/>
        <v>0</v>
      </c>
      <c r="L708" s="20" t="str">
        <f t="shared" si="89"/>
        <v/>
      </c>
      <c r="M708" s="20" t="str">
        <f t="shared" si="90"/>
        <v/>
      </c>
      <c r="O708" s="20">
        <f t="shared" si="91"/>
        <v>0</v>
      </c>
      <c r="P708" s="20">
        <f t="shared" si="92"/>
        <v>0</v>
      </c>
      <c r="Q708" s="20" t="str">
        <f t="shared" si="93"/>
        <v/>
      </c>
      <c r="R708" s="20">
        <f t="shared" si="94"/>
        <v>0</v>
      </c>
    </row>
    <row r="709" spans="1:18" ht="12" customHeight="1" x14ac:dyDescent="0.2">
      <c r="A709" s="22"/>
      <c r="C709" s="36"/>
      <c r="D709" s="25"/>
      <c r="J709" s="522" t="str">
        <f t="shared" si="87"/>
        <v/>
      </c>
      <c r="K709" s="20">
        <f t="shared" si="88"/>
        <v>0</v>
      </c>
      <c r="L709" s="20" t="str">
        <f t="shared" si="89"/>
        <v/>
      </c>
      <c r="M709" s="20" t="str">
        <f t="shared" si="90"/>
        <v/>
      </c>
      <c r="O709" s="20">
        <f t="shared" si="91"/>
        <v>0</v>
      </c>
      <c r="P709" s="20">
        <f t="shared" si="92"/>
        <v>0</v>
      </c>
      <c r="Q709" s="20" t="str">
        <f t="shared" si="93"/>
        <v/>
      </c>
      <c r="R709" s="20">
        <f t="shared" si="94"/>
        <v>0</v>
      </c>
    </row>
    <row r="710" spans="1:18" ht="12" customHeight="1" x14ac:dyDescent="0.2">
      <c r="A710" s="22"/>
      <c r="C710" s="36"/>
      <c r="D710" s="25"/>
      <c r="J710" s="522" t="str">
        <f t="shared" si="87"/>
        <v/>
      </c>
      <c r="K710" s="20">
        <f t="shared" si="88"/>
        <v>0</v>
      </c>
      <c r="L710" s="20" t="str">
        <f t="shared" si="89"/>
        <v/>
      </c>
      <c r="M710" s="20" t="str">
        <f t="shared" si="90"/>
        <v/>
      </c>
      <c r="O710" s="20">
        <f t="shared" si="91"/>
        <v>0</v>
      </c>
      <c r="P710" s="20">
        <f t="shared" si="92"/>
        <v>0</v>
      </c>
      <c r="Q710" s="20" t="str">
        <f t="shared" si="93"/>
        <v/>
      </c>
      <c r="R710" s="20">
        <f t="shared" si="94"/>
        <v>0</v>
      </c>
    </row>
    <row r="711" spans="1:18" ht="12" customHeight="1" x14ac:dyDescent="0.2">
      <c r="A711" s="22"/>
      <c r="C711" s="36"/>
      <c r="D711" s="25"/>
      <c r="J711" s="522" t="str">
        <f t="shared" si="87"/>
        <v/>
      </c>
      <c r="K711" s="20">
        <f t="shared" si="88"/>
        <v>0</v>
      </c>
      <c r="L711" s="20" t="str">
        <f t="shared" si="89"/>
        <v/>
      </c>
      <c r="M711" s="20" t="str">
        <f t="shared" si="90"/>
        <v/>
      </c>
      <c r="O711" s="20">
        <f t="shared" si="91"/>
        <v>0</v>
      </c>
      <c r="P711" s="20">
        <f t="shared" si="92"/>
        <v>0</v>
      </c>
      <c r="Q711" s="20" t="str">
        <f t="shared" si="93"/>
        <v/>
      </c>
      <c r="R711" s="20">
        <f t="shared" si="94"/>
        <v>0</v>
      </c>
    </row>
    <row r="712" spans="1:18" ht="12" customHeight="1" x14ac:dyDescent="0.2">
      <c r="A712" s="22"/>
      <c r="C712" s="36"/>
      <c r="D712" s="25"/>
      <c r="J712" s="522" t="str">
        <f t="shared" si="87"/>
        <v/>
      </c>
      <c r="K712" s="20">
        <f t="shared" si="88"/>
        <v>0</v>
      </c>
      <c r="L712" s="20" t="str">
        <f t="shared" si="89"/>
        <v/>
      </c>
      <c r="M712" s="20" t="str">
        <f t="shared" si="90"/>
        <v/>
      </c>
      <c r="O712" s="20">
        <f t="shared" si="91"/>
        <v>0</v>
      </c>
      <c r="P712" s="20">
        <f t="shared" si="92"/>
        <v>0</v>
      </c>
      <c r="Q712" s="20" t="str">
        <f t="shared" si="93"/>
        <v/>
      </c>
      <c r="R712" s="20">
        <f t="shared" si="94"/>
        <v>0</v>
      </c>
    </row>
    <row r="713" spans="1:18" ht="12" customHeight="1" x14ac:dyDescent="0.2">
      <c r="A713" s="22"/>
      <c r="C713" s="36"/>
      <c r="D713" s="25"/>
      <c r="J713" s="522" t="str">
        <f t="shared" si="87"/>
        <v/>
      </c>
      <c r="K713" s="20">
        <f t="shared" si="88"/>
        <v>0</v>
      </c>
      <c r="L713" s="20" t="str">
        <f t="shared" si="89"/>
        <v/>
      </c>
      <c r="M713" s="20" t="str">
        <f t="shared" si="90"/>
        <v/>
      </c>
      <c r="O713" s="20">
        <f t="shared" si="91"/>
        <v>0</v>
      </c>
      <c r="P713" s="20">
        <f t="shared" si="92"/>
        <v>0</v>
      </c>
      <c r="Q713" s="20" t="str">
        <f t="shared" si="93"/>
        <v/>
      </c>
      <c r="R713" s="20">
        <f t="shared" si="94"/>
        <v>0</v>
      </c>
    </row>
    <row r="714" spans="1:18" ht="12" customHeight="1" x14ac:dyDescent="0.2">
      <c r="A714" s="22"/>
      <c r="C714" s="36"/>
      <c r="D714" s="25"/>
      <c r="J714" s="522" t="str">
        <f t="shared" si="87"/>
        <v/>
      </c>
      <c r="K714" s="20">
        <f t="shared" si="88"/>
        <v>0</v>
      </c>
      <c r="L714" s="20" t="str">
        <f t="shared" si="89"/>
        <v/>
      </c>
      <c r="M714" s="20" t="str">
        <f t="shared" si="90"/>
        <v/>
      </c>
      <c r="O714" s="20">
        <f t="shared" si="91"/>
        <v>0</v>
      </c>
      <c r="P714" s="20">
        <f t="shared" si="92"/>
        <v>0</v>
      </c>
      <c r="Q714" s="20" t="str">
        <f t="shared" si="93"/>
        <v/>
      </c>
      <c r="R714" s="20">
        <f t="shared" si="94"/>
        <v>0</v>
      </c>
    </row>
    <row r="715" spans="1:18" ht="12" customHeight="1" x14ac:dyDescent="0.2">
      <c r="A715" s="22"/>
      <c r="C715" s="36"/>
      <c r="D715" s="25"/>
      <c r="J715" s="522" t="str">
        <f t="shared" ref="J715:J778" si="95">IF(K715=K714,"",SUMIF(K:K,K715,I:I))</f>
        <v/>
      </c>
      <c r="K715" s="20">
        <f t="shared" si="88"/>
        <v>0</v>
      </c>
      <c r="L715" s="20" t="str">
        <f t="shared" si="89"/>
        <v/>
      </c>
      <c r="M715" s="20" t="str">
        <f t="shared" si="90"/>
        <v/>
      </c>
      <c r="O715" s="20">
        <f t="shared" si="91"/>
        <v>0</v>
      </c>
      <c r="P715" s="20">
        <f t="shared" si="92"/>
        <v>0</v>
      </c>
      <c r="Q715" s="20" t="str">
        <f t="shared" si="93"/>
        <v/>
      </c>
      <c r="R715" s="20">
        <f t="shared" si="94"/>
        <v>0</v>
      </c>
    </row>
    <row r="716" spans="1:18" ht="12" customHeight="1" x14ac:dyDescent="0.2">
      <c r="A716" s="22"/>
      <c r="C716" s="36"/>
      <c r="D716" s="25"/>
      <c r="J716" s="522" t="str">
        <f t="shared" si="95"/>
        <v/>
      </c>
      <c r="K716" s="20">
        <f t="shared" ref="K716:K779" si="96">IF(ISBLANK(A716),K715,A716)</f>
        <v>0</v>
      </c>
      <c r="L716" s="20" t="str">
        <f t="shared" si="89"/>
        <v/>
      </c>
      <c r="M716" s="20" t="str">
        <f t="shared" si="90"/>
        <v/>
      </c>
      <c r="O716" s="20">
        <f t="shared" si="91"/>
        <v>0</v>
      </c>
      <c r="P716" s="20">
        <f t="shared" si="92"/>
        <v>0</v>
      </c>
      <c r="Q716" s="20" t="str">
        <f t="shared" si="93"/>
        <v/>
      </c>
      <c r="R716" s="20">
        <f t="shared" si="94"/>
        <v>0</v>
      </c>
    </row>
    <row r="717" spans="1:18" ht="12" customHeight="1" x14ac:dyDescent="0.2">
      <c r="A717" s="22"/>
      <c r="C717" s="36"/>
      <c r="D717" s="25"/>
      <c r="J717" s="522" t="str">
        <f t="shared" si="95"/>
        <v/>
      </c>
      <c r="K717" s="20">
        <f t="shared" si="96"/>
        <v>0</v>
      </c>
      <c r="L717" s="20" t="str">
        <f t="shared" si="89"/>
        <v/>
      </c>
      <c r="M717" s="20" t="str">
        <f t="shared" si="90"/>
        <v/>
      </c>
      <c r="O717" s="20">
        <f t="shared" si="91"/>
        <v>0</v>
      </c>
      <c r="P717" s="20">
        <f t="shared" si="92"/>
        <v>0</v>
      </c>
      <c r="Q717" s="20" t="str">
        <f t="shared" si="93"/>
        <v/>
      </c>
      <c r="R717" s="20">
        <f t="shared" si="94"/>
        <v>0</v>
      </c>
    </row>
    <row r="718" spans="1:18" ht="12" customHeight="1" x14ac:dyDescent="0.2">
      <c r="A718" s="22"/>
      <c r="C718" s="36"/>
      <c r="D718" s="25"/>
      <c r="J718" s="522" t="str">
        <f t="shared" si="95"/>
        <v/>
      </c>
      <c r="K718" s="20">
        <f t="shared" si="96"/>
        <v>0</v>
      </c>
      <c r="L718" s="20" t="str">
        <f t="shared" si="89"/>
        <v/>
      </c>
      <c r="M718" s="20" t="str">
        <f t="shared" si="90"/>
        <v/>
      </c>
      <c r="O718" s="20">
        <f t="shared" si="91"/>
        <v>0</v>
      </c>
      <c r="P718" s="20">
        <f t="shared" si="92"/>
        <v>0</v>
      </c>
      <c r="Q718" s="20" t="str">
        <f t="shared" si="93"/>
        <v/>
      </c>
      <c r="R718" s="20">
        <f t="shared" si="94"/>
        <v>0</v>
      </c>
    </row>
    <row r="719" spans="1:18" ht="12" customHeight="1" x14ac:dyDescent="0.2">
      <c r="A719" s="22"/>
      <c r="C719" s="36"/>
      <c r="D719" s="25"/>
      <c r="J719" s="522" t="str">
        <f t="shared" si="95"/>
        <v/>
      </c>
      <c r="K719" s="20">
        <f t="shared" si="96"/>
        <v>0</v>
      </c>
      <c r="L719" s="20" t="str">
        <f t="shared" si="89"/>
        <v/>
      </c>
      <c r="M719" s="20" t="str">
        <f t="shared" si="90"/>
        <v/>
      </c>
      <c r="O719" s="20">
        <f t="shared" si="91"/>
        <v>0</v>
      </c>
      <c r="P719" s="20">
        <f t="shared" si="92"/>
        <v>0</v>
      </c>
      <c r="Q719" s="20" t="str">
        <f t="shared" si="93"/>
        <v/>
      </c>
      <c r="R719" s="20">
        <f t="shared" si="94"/>
        <v>0</v>
      </c>
    </row>
    <row r="720" spans="1:18" ht="12" customHeight="1" x14ac:dyDescent="0.2">
      <c r="A720" s="22"/>
      <c r="C720" s="36"/>
      <c r="D720" s="25"/>
      <c r="J720" s="522" t="str">
        <f t="shared" si="95"/>
        <v/>
      </c>
      <c r="K720" s="20">
        <f t="shared" si="96"/>
        <v>0</v>
      </c>
      <c r="L720" s="20" t="str">
        <f t="shared" si="89"/>
        <v/>
      </c>
      <c r="M720" s="20" t="str">
        <f t="shared" si="90"/>
        <v/>
      </c>
      <c r="O720" s="20">
        <f t="shared" si="91"/>
        <v>0</v>
      </c>
      <c r="P720" s="20">
        <f t="shared" si="92"/>
        <v>0</v>
      </c>
      <c r="Q720" s="20" t="str">
        <f t="shared" si="93"/>
        <v/>
      </c>
      <c r="R720" s="20">
        <f t="shared" si="94"/>
        <v>0</v>
      </c>
    </row>
    <row r="721" spans="1:18" ht="12" customHeight="1" x14ac:dyDescent="0.2">
      <c r="A721" s="22"/>
      <c r="C721" s="36"/>
      <c r="D721" s="25"/>
      <c r="J721" s="522" t="str">
        <f t="shared" si="95"/>
        <v/>
      </c>
      <c r="K721" s="20">
        <f t="shared" si="96"/>
        <v>0</v>
      </c>
      <c r="L721" s="20" t="str">
        <f t="shared" si="89"/>
        <v/>
      </c>
      <c r="M721" s="20" t="str">
        <f t="shared" si="90"/>
        <v/>
      </c>
      <c r="O721" s="20">
        <f t="shared" si="91"/>
        <v>0</v>
      </c>
      <c r="P721" s="20">
        <f t="shared" si="92"/>
        <v>0</v>
      </c>
      <c r="Q721" s="20" t="str">
        <f t="shared" si="93"/>
        <v/>
      </c>
      <c r="R721" s="20">
        <f t="shared" si="94"/>
        <v>0</v>
      </c>
    </row>
    <row r="722" spans="1:18" ht="12" customHeight="1" x14ac:dyDescent="0.2">
      <c r="A722" s="22"/>
      <c r="C722" s="36"/>
      <c r="D722" s="25"/>
      <c r="J722" s="522" t="str">
        <f t="shared" si="95"/>
        <v/>
      </c>
      <c r="K722" s="20">
        <f t="shared" si="96"/>
        <v>0</v>
      </c>
      <c r="L722" s="20" t="str">
        <f t="shared" si="89"/>
        <v/>
      </c>
      <c r="M722" s="20" t="str">
        <f t="shared" si="90"/>
        <v/>
      </c>
      <c r="O722" s="20">
        <f t="shared" si="91"/>
        <v>0</v>
      </c>
      <c r="P722" s="20">
        <f t="shared" si="92"/>
        <v>0</v>
      </c>
      <c r="Q722" s="20" t="str">
        <f t="shared" si="93"/>
        <v/>
      </c>
      <c r="R722" s="20">
        <f t="shared" si="94"/>
        <v>0</v>
      </c>
    </row>
    <row r="723" spans="1:18" ht="12" customHeight="1" x14ac:dyDescent="0.2">
      <c r="A723" s="22"/>
      <c r="C723" s="36"/>
      <c r="D723" s="25"/>
      <c r="J723" s="522" t="str">
        <f t="shared" si="95"/>
        <v/>
      </c>
      <c r="K723" s="20">
        <f t="shared" si="96"/>
        <v>0</v>
      </c>
      <c r="L723" s="20" t="str">
        <f t="shared" si="89"/>
        <v/>
      </c>
      <c r="M723" s="20" t="str">
        <f t="shared" si="90"/>
        <v/>
      </c>
      <c r="O723" s="20">
        <f t="shared" si="91"/>
        <v>0</v>
      </c>
      <c r="P723" s="20">
        <f t="shared" si="92"/>
        <v>0</v>
      </c>
      <c r="Q723" s="20" t="str">
        <f t="shared" si="93"/>
        <v/>
      </c>
      <c r="R723" s="20">
        <f t="shared" si="94"/>
        <v>0</v>
      </c>
    </row>
    <row r="724" spans="1:18" ht="12" customHeight="1" x14ac:dyDescent="0.2">
      <c r="A724" s="22"/>
      <c r="C724" s="36"/>
      <c r="D724" s="25"/>
      <c r="J724" s="522" t="str">
        <f t="shared" si="95"/>
        <v/>
      </c>
      <c r="K724" s="20">
        <f t="shared" si="96"/>
        <v>0</v>
      </c>
      <c r="L724" s="20" t="str">
        <f t="shared" si="89"/>
        <v/>
      </c>
      <c r="M724" s="20" t="str">
        <f t="shared" si="90"/>
        <v/>
      </c>
      <c r="O724" s="20">
        <f t="shared" si="91"/>
        <v>0</v>
      </c>
      <c r="P724" s="20">
        <f t="shared" si="92"/>
        <v>0</v>
      </c>
      <c r="Q724" s="20" t="str">
        <f t="shared" si="93"/>
        <v/>
      </c>
      <c r="R724" s="20">
        <f t="shared" si="94"/>
        <v>0</v>
      </c>
    </row>
    <row r="725" spans="1:18" ht="12" customHeight="1" x14ac:dyDescent="0.2">
      <c r="A725" s="22"/>
      <c r="C725" s="36"/>
      <c r="D725" s="25"/>
      <c r="J725" s="522" t="str">
        <f t="shared" si="95"/>
        <v/>
      </c>
      <c r="K725" s="20">
        <f t="shared" si="96"/>
        <v>0</v>
      </c>
      <c r="L725" s="20" t="str">
        <f t="shared" si="89"/>
        <v/>
      </c>
      <c r="M725" s="20" t="str">
        <f t="shared" si="90"/>
        <v/>
      </c>
      <c r="O725" s="20">
        <f t="shared" si="91"/>
        <v>0</v>
      </c>
      <c r="P725" s="20">
        <f t="shared" si="92"/>
        <v>0</v>
      </c>
      <c r="Q725" s="20" t="str">
        <f t="shared" si="93"/>
        <v/>
      </c>
      <c r="R725" s="20">
        <f t="shared" si="94"/>
        <v>0</v>
      </c>
    </row>
    <row r="726" spans="1:18" ht="12" customHeight="1" x14ac:dyDescent="0.2">
      <c r="A726" s="22"/>
      <c r="C726" s="36"/>
      <c r="D726" s="25"/>
      <c r="J726" s="522" t="str">
        <f t="shared" si="95"/>
        <v/>
      </c>
      <c r="K726" s="20">
        <f t="shared" si="96"/>
        <v>0</v>
      </c>
      <c r="L726" s="20" t="str">
        <f t="shared" si="89"/>
        <v/>
      </c>
      <c r="M726" s="20" t="str">
        <f t="shared" si="90"/>
        <v/>
      </c>
      <c r="O726" s="20">
        <f t="shared" si="91"/>
        <v>0</v>
      </c>
      <c r="P726" s="20">
        <f t="shared" si="92"/>
        <v>0</v>
      </c>
      <c r="Q726" s="20" t="str">
        <f t="shared" si="93"/>
        <v/>
      </c>
      <c r="R726" s="20">
        <f t="shared" si="94"/>
        <v>0</v>
      </c>
    </row>
    <row r="727" spans="1:18" ht="12" customHeight="1" x14ac:dyDescent="0.2">
      <c r="A727" s="22"/>
      <c r="C727" s="36"/>
      <c r="D727" s="25"/>
      <c r="J727" s="522" t="str">
        <f t="shared" si="95"/>
        <v/>
      </c>
      <c r="K727" s="20">
        <f t="shared" si="96"/>
        <v>0</v>
      </c>
      <c r="L727" s="20" t="str">
        <f t="shared" si="89"/>
        <v/>
      </c>
      <c r="M727" s="20" t="str">
        <f t="shared" si="90"/>
        <v/>
      </c>
      <c r="O727" s="20">
        <f t="shared" si="91"/>
        <v>0</v>
      </c>
      <c r="P727" s="20">
        <f t="shared" si="92"/>
        <v>0</v>
      </c>
      <c r="Q727" s="20" t="str">
        <f t="shared" si="93"/>
        <v/>
      </c>
      <c r="R727" s="20">
        <f t="shared" si="94"/>
        <v>0</v>
      </c>
    </row>
    <row r="728" spans="1:18" ht="12" customHeight="1" x14ac:dyDescent="0.2">
      <c r="A728" s="22"/>
      <c r="C728" s="36"/>
      <c r="D728" s="25"/>
      <c r="J728" s="522" t="str">
        <f t="shared" si="95"/>
        <v/>
      </c>
      <c r="K728" s="20">
        <f t="shared" si="96"/>
        <v>0</v>
      </c>
      <c r="L728" s="20" t="str">
        <f t="shared" si="89"/>
        <v/>
      </c>
      <c r="M728" s="20" t="str">
        <f t="shared" si="90"/>
        <v/>
      </c>
      <c r="O728" s="20">
        <f t="shared" si="91"/>
        <v>0</v>
      </c>
      <c r="P728" s="20">
        <f t="shared" si="92"/>
        <v>0</v>
      </c>
      <c r="Q728" s="20" t="str">
        <f t="shared" si="93"/>
        <v/>
      </c>
      <c r="R728" s="20">
        <f t="shared" si="94"/>
        <v>0</v>
      </c>
    </row>
    <row r="729" spans="1:18" ht="12" customHeight="1" x14ac:dyDescent="0.2">
      <c r="A729" s="22"/>
      <c r="C729" s="36"/>
      <c r="D729" s="25"/>
      <c r="J729" s="522" t="str">
        <f t="shared" si="95"/>
        <v/>
      </c>
      <c r="K729" s="20">
        <f t="shared" si="96"/>
        <v>0</v>
      </c>
      <c r="L729" s="20" t="str">
        <f t="shared" si="89"/>
        <v/>
      </c>
      <c r="M729" s="20" t="str">
        <f t="shared" si="90"/>
        <v/>
      </c>
      <c r="O729" s="20">
        <f t="shared" si="91"/>
        <v>0</v>
      </c>
      <c r="P729" s="20">
        <f t="shared" si="92"/>
        <v>0</v>
      </c>
      <c r="Q729" s="20" t="str">
        <f t="shared" si="93"/>
        <v/>
      </c>
      <c r="R729" s="20">
        <f t="shared" si="94"/>
        <v>0</v>
      </c>
    </row>
    <row r="730" spans="1:18" ht="12" customHeight="1" x14ac:dyDescent="0.2">
      <c r="A730" s="22"/>
      <c r="C730" s="36"/>
      <c r="D730" s="25"/>
      <c r="J730" s="522" t="str">
        <f t="shared" si="95"/>
        <v/>
      </c>
      <c r="K730" s="20">
        <f t="shared" si="96"/>
        <v>0</v>
      </c>
      <c r="L730" s="20" t="str">
        <f t="shared" si="89"/>
        <v/>
      </c>
      <c r="M730" s="20" t="str">
        <f t="shared" si="90"/>
        <v/>
      </c>
      <c r="O730" s="20">
        <f t="shared" si="91"/>
        <v>0</v>
      </c>
      <c r="P730" s="20">
        <f t="shared" si="92"/>
        <v>0</v>
      </c>
      <c r="Q730" s="20" t="str">
        <f t="shared" si="93"/>
        <v/>
      </c>
      <c r="R730" s="20">
        <f t="shared" si="94"/>
        <v>0</v>
      </c>
    </row>
    <row r="731" spans="1:18" ht="12" customHeight="1" x14ac:dyDescent="0.2">
      <c r="A731" s="22"/>
      <c r="C731" s="36"/>
      <c r="D731" s="25"/>
      <c r="J731" s="522" t="str">
        <f t="shared" si="95"/>
        <v/>
      </c>
      <c r="K731" s="20">
        <f t="shared" si="96"/>
        <v>0</v>
      </c>
      <c r="L731" s="20" t="str">
        <f t="shared" si="89"/>
        <v/>
      </c>
      <c r="M731" s="20" t="str">
        <f t="shared" si="90"/>
        <v/>
      </c>
      <c r="O731" s="20">
        <f t="shared" si="91"/>
        <v>0</v>
      </c>
      <c r="P731" s="20">
        <f t="shared" si="92"/>
        <v>0</v>
      </c>
      <c r="Q731" s="20" t="str">
        <f t="shared" si="93"/>
        <v/>
      </c>
      <c r="R731" s="20">
        <f t="shared" si="94"/>
        <v>0</v>
      </c>
    </row>
    <row r="732" spans="1:18" ht="12" customHeight="1" x14ac:dyDescent="0.2">
      <c r="A732" s="22"/>
      <c r="C732" s="36"/>
      <c r="D732" s="25"/>
      <c r="J732" s="522" t="str">
        <f t="shared" si="95"/>
        <v/>
      </c>
      <c r="K732" s="20">
        <f t="shared" si="96"/>
        <v>0</v>
      </c>
      <c r="L732" s="20" t="str">
        <f t="shared" si="89"/>
        <v/>
      </c>
      <c r="M732" s="20" t="str">
        <f t="shared" si="90"/>
        <v/>
      </c>
      <c r="O732" s="20">
        <f t="shared" si="91"/>
        <v>0</v>
      </c>
      <c r="P732" s="20">
        <f t="shared" si="92"/>
        <v>0</v>
      </c>
      <c r="Q732" s="20" t="str">
        <f t="shared" si="93"/>
        <v/>
      </c>
      <c r="R732" s="20">
        <f t="shared" si="94"/>
        <v>0</v>
      </c>
    </row>
    <row r="733" spans="1:18" ht="12" customHeight="1" x14ac:dyDescent="0.2">
      <c r="A733" s="22"/>
      <c r="C733" s="36"/>
      <c r="D733" s="25"/>
      <c r="J733" s="522" t="str">
        <f t="shared" si="95"/>
        <v/>
      </c>
      <c r="K733" s="20">
        <f t="shared" si="96"/>
        <v>0</v>
      </c>
      <c r="L733" s="20" t="str">
        <f t="shared" si="89"/>
        <v/>
      </c>
      <c r="M733" s="20" t="str">
        <f t="shared" si="90"/>
        <v/>
      </c>
      <c r="O733" s="20">
        <f t="shared" si="91"/>
        <v>0</v>
      </c>
      <c r="P733" s="20">
        <f t="shared" si="92"/>
        <v>0</v>
      </c>
      <c r="Q733" s="20" t="str">
        <f t="shared" si="93"/>
        <v/>
      </c>
      <c r="R733" s="20">
        <f t="shared" si="94"/>
        <v>0</v>
      </c>
    </row>
    <row r="734" spans="1:18" ht="12" customHeight="1" x14ac:dyDescent="0.2">
      <c r="A734" s="22"/>
      <c r="C734" s="36"/>
      <c r="D734" s="25"/>
      <c r="J734" s="522" t="str">
        <f t="shared" si="95"/>
        <v/>
      </c>
      <c r="K734" s="20">
        <f t="shared" si="96"/>
        <v>0</v>
      </c>
      <c r="L734" s="20" t="str">
        <f t="shared" si="89"/>
        <v/>
      </c>
      <c r="M734" s="20" t="str">
        <f t="shared" si="90"/>
        <v/>
      </c>
      <c r="O734" s="20">
        <f t="shared" si="91"/>
        <v>0</v>
      </c>
      <c r="P734" s="20">
        <f t="shared" si="92"/>
        <v>0</v>
      </c>
      <c r="Q734" s="20" t="str">
        <f t="shared" si="93"/>
        <v/>
      </c>
      <c r="R734" s="20">
        <f t="shared" si="94"/>
        <v>0</v>
      </c>
    </row>
    <row r="735" spans="1:18" ht="12" customHeight="1" x14ac:dyDescent="0.2">
      <c r="A735" s="22"/>
      <c r="C735" s="36"/>
      <c r="D735" s="25"/>
      <c r="J735" s="522" t="str">
        <f t="shared" si="95"/>
        <v/>
      </c>
      <c r="K735" s="20">
        <f t="shared" si="96"/>
        <v>0</v>
      </c>
      <c r="L735" s="20" t="str">
        <f t="shared" si="89"/>
        <v/>
      </c>
      <c r="M735" s="20" t="str">
        <f t="shared" si="90"/>
        <v/>
      </c>
      <c r="O735" s="20">
        <f t="shared" si="91"/>
        <v>0</v>
      </c>
      <c r="P735" s="20">
        <f t="shared" si="92"/>
        <v>0</v>
      </c>
      <c r="Q735" s="20" t="str">
        <f t="shared" si="93"/>
        <v/>
      </c>
      <c r="R735" s="20">
        <f t="shared" si="94"/>
        <v>0</v>
      </c>
    </row>
    <row r="736" spans="1:18" ht="12" customHeight="1" x14ac:dyDescent="0.2">
      <c r="A736" s="22"/>
      <c r="C736" s="36"/>
      <c r="D736" s="25"/>
      <c r="J736" s="522" t="str">
        <f t="shared" si="95"/>
        <v/>
      </c>
      <c r="K736" s="20">
        <f t="shared" si="96"/>
        <v>0</v>
      </c>
      <c r="L736" s="20" t="str">
        <f t="shared" si="89"/>
        <v/>
      </c>
      <c r="M736" s="20" t="str">
        <f t="shared" si="90"/>
        <v/>
      </c>
      <c r="O736" s="20">
        <f t="shared" si="91"/>
        <v>0</v>
      </c>
      <c r="P736" s="20">
        <f t="shared" si="92"/>
        <v>0</v>
      </c>
      <c r="Q736" s="20" t="str">
        <f t="shared" si="93"/>
        <v/>
      </c>
      <c r="R736" s="20">
        <f t="shared" si="94"/>
        <v>0</v>
      </c>
    </row>
    <row r="737" spans="1:18" ht="12" customHeight="1" x14ac:dyDescent="0.2">
      <c r="A737" s="22"/>
      <c r="C737" s="36"/>
      <c r="D737" s="25"/>
      <c r="J737" s="522" t="str">
        <f t="shared" si="95"/>
        <v/>
      </c>
      <c r="K737" s="20">
        <f t="shared" si="96"/>
        <v>0</v>
      </c>
      <c r="L737" s="20" t="str">
        <f t="shared" si="89"/>
        <v/>
      </c>
      <c r="M737" s="20" t="str">
        <f t="shared" si="90"/>
        <v/>
      </c>
      <c r="O737" s="20">
        <f t="shared" si="91"/>
        <v>0</v>
      </c>
      <c r="P737" s="20">
        <f t="shared" si="92"/>
        <v>0</v>
      </c>
      <c r="Q737" s="20" t="str">
        <f t="shared" si="93"/>
        <v/>
      </c>
      <c r="R737" s="20">
        <f t="shared" si="94"/>
        <v>0</v>
      </c>
    </row>
    <row r="738" spans="1:18" ht="12" customHeight="1" x14ac:dyDescent="0.2">
      <c r="A738" s="22"/>
      <c r="C738" s="36"/>
      <c r="D738" s="25"/>
      <c r="J738" s="522" t="str">
        <f t="shared" si="95"/>
        <v/>
      </c>
      <c r="K738" s="20">
        <f t="shared" si="96"/>
        <v>0</v>
      </c>
      <c r="L738" s="20" t="str">
        <f t="shared" si="89"/>
        <v/>
      </c>
      <c r="M738" s="20" t="str">
        <f t="shared" si="90"/>
        <v/>
      </c>
      <c r="O738" s="20">
        <f t="shared" si="91"/>
        <v>0</v>
      </c>
      <c r="P738" s="20">
        <f t="shared" si="92"/>
        <v>0</v>
      </c>
      <c r="Q738" s="20" t="str">
        <f t="shared" si="93"/>
        <v/>
      </c>
      <c r="R738" s="20">
        <f t="shared" si="94"/>
        <v>0</v>
      </c>
    </row>
    <row r="739" spans="1:18" ht="12" customHeight="1" x14ac:dyDescent="0.2">
      <c r="A739" s="22"/>
      <c r="C739" s="36"/>
      <c r="D739" s="25"/>
      <c r="J739" s="522" t="str">
        <f t="shared" si="95"/>
        <v/>
      </c>
      <c r="K739" s="20">
        <f t="shared" si="96"/>
        <v>0</v>
      </c>
      <c r="L739" s="20" t="str">
        <f t="shared" si="89"/>
        <v/>
      </c>
      <c r="M739" s="20" t="str">
        <f t="shared" si="90"/>
        <v/>
      </c>
      <c r="O739" s="20">
        <f t="shared" si="91"/>
        <v>0</v>
      </c>
      <c r="P739" s="20">
        <f t="shared" si="92"/>
        <v>0</v>
      </c>
      <c r="Q739" s="20" t="str">
        <f t="shared" si="93"/>
        <v/>
      </c>
      <c r="R739" s="20">
        <f t="shared" si="94"/>
        <v>0</v>
      </c>
    </row>
    <row r="740" spans="1:18" ht="12" customHeight="1" x14ac:dyDescent="0.2">
      <c r="A740" s="22"/>
      <c r="C740" s="36"/>
      <c r="D740" s="25"/>
      <c r="J740" s="522" t="str">
        <f t="shared" si="95"/>
        <v/>
      </c>
      <c r="K740" s="20">
        <f t="shared" si="96"/>
        <v>0</v>
      </c>
      <c r="L740" s="20" t="str">
        <f t="shared" si="89"/>
        <v/>
      </c>
      <c r="M740" s="20" t="str">
        <f t="shared" si="90"/>
        <v/>
      </c>
      <c r="O740" s="20">
        <f t="shared" si="91"/>
        <v>0</v>
      </c>
      <c r="P740" s="20">
        <f t="shared" si="92"/>
        <v>0</v>
      </c>
      <c r="Q740" s="20" t="str">
        <f t="shared" si="93"/>
        <v/>
      </c>
      <c r="R740" s="20">
        <f t="shared" si="94"/>
        <v>0</v>
      </c>
    </row>
    <row r="741" spans="1:18" ht="12" customHeight="1" x14ac:dyDescent="0.2">
      <c r="A741" s="22"/>
      <c r="C741" s="36"/>
      <c r="D741" s="25"/>
      <c r="J741" s="522" t="str">
        <f t="shared" si="95"/>
        <v/>
      </c>
      <c r="K741" s="20">
        <f t="shared" si="96"/>
        <v>0</v>
      </c>
      <c r="L741" s="20" t="str">
        <f t="shared" si="89"/>
        <v/>
      </c>
      <c r="M741" s="20" t="str">
        <f t="shared" si="90"/>
        <v/>
      </c>
      <c r="O741" s="20">
        <f t="shared" si="91"/>
        <v>0</v>
      </c>
      <c r="P741" s="20">
        <f t="shared" si="92"/>
        <v>0</v>
      </c>
      <c r="Q741" s="20" t="str">
        <f t="shared" si="93"/>
        <v/>
      </c>
      <c r="R741" s="20">
        <f t="shared" si="94"/>
        <v>0</v>
      </c>
    </row>
    <row r="742" spans="1:18" ht="12" customHeight="1" x14ac:dyDescent="0.2">
      <c r="A742" s="22"/>
      <c r="C742" s="36"/>
      <c r="D742" s="25"/>
      <c r="J742" s="522" t="str">
        <f t="shared" si="95"/>
        <v/>
      </c>
      <c r="K742" s="20">
        <f t="shared" si="96"/>
        <v>0</v>
      </c>
      <c r="L742" s="20" t="str">
        <f t="shared" si="89"/>
        <v/>
      </c>
      <c r="M742" s="20" t="str">
        <f t="shared" si="90"/>
        <v/>
      </c>
      <c r="O742" s="20">
        <f t="shared" si="91"/>
        <v>0</v>
      </c>
      <c r="P742" s="20">
        <f t="shared" si="92"/>
        <v>0</v>
      </c>
      <c r="Q742" s="20" t="str">
        <f t="shared" si="93"/>
        <v/>
      </c>
      <c r="R742" s="20">
        <f t="shared" si="94"/>
        <v>0</v>
      </c>
    </row>
    <row r="743" spans="1:18" ht="12" customHeight="1" x14ac:dyDescent="0.2">
      <c r="A743" s="22"/>
      <c r="C743" s="36"/>
      <c r="D743" s="25"/>
      <c r="J743" s="522" t="str">
        <f t="shared" si="95"/>
        <v/>
      </c>
      <c r="K743" s="20">
        <f t="shared" si="96"/>
        <v>0</v>
      </c>
      <c r="L743" s="20" t="str">
        <f t="shared" si="89"/>
        <v/>
      </c>
      <c r="M743" s="20" t="str">
        <f t="shared" si="90"/>
        <v/>
      </c>
      <c r="O743" s="20">
        <f t="shared" si="91"/>
        <v>0</v>
      </c>
      <c r="P743" s="20">
        <f t="shared" si="92"/>
        <v>0</v>
      </c>
      <c r="Q743" s="20" t="str">
        <f t="shared" si="93"/>
        <v/>
      </c>
      <c r="R743" s="20">
        <f t="shared" si="94"/>
        <v>0</v>
      </c>
    </row>
    <row r="744" spans="1:18" ht="12" customHeight="1" x14ac:dyDescent="0.2">
      <c r="A744" s="22"/>
      <c r="C744" s="36"/>
      <c r="D744" s="25"/>
      <c r="J744" s="522" t="str">
        <f t="shared" si="95"/>
        <v/>
      </c>
      <c r="K744" s="20">
        <f t="shared" si="96"/>
        <v>0</v>
      </c>
      <c r="L744" s="20" t="str">
        <f t="shared" ref="L744:L807" si="97">LEFT(H744,11)</f>
        <v/>
      </c>
      <c r="M744" s="20" t="str">
        <f t="shared" ref="M744:M807" si="98">LEFT(E744,2)</f>
        <v/>
      </c>
      <c r="O744" s="20">
        <f t="shared" ref="O744:O807" si="99">K744</f>
        <v>0</v>
      </c>
      <c r="P744" s="20">
        <f t="shared" ref="P744:P807" si="100">LEN(L744)</f>
        <v>0</v>
      </c>
      <c r="Q744" s="20" t="str">
        <f t="shared" ref="Q744:Q807" si="101">IF(LEN(L744)=11,L744,IF(LEN(L744)=10,CONCATENATE(L744," "),IF(LEN(L744)=9,CONCATENATE(L744,"  "),IF(LEN(L744)=8,CONCATENATE(L744,"   "),""))))</f>
        <v/>
      </c>
      <c r="R744" s="20">
        <f t="shared" ref="R744:R807" si="102">LEN(Q744)</f>
        <v>0</v>
      </c>
    </row>
    <row r="745" spans="1:18" ht="12" customHeight="1" x14ac:dyDescent="0.2">
      <c r="A745" s="22"/>
      <c r="C745" s="36"/>
      <c r="D745" s="25"/>
      <c r="J745" s="522" t="str">
        <f t="shared" si="95"/>
        <v/>
      </c>
      <c r="K745" s="20">
        <f t="shared" si="96"/>
        <v>0</v>
      </c>
      <c r="L745" s="20" t="str">
        <f t="shared" si="97"/>
        <v/>
      </c>
      <c r="M745" s="20" t="str">
        <f t="shared" si="98"/>
        <v/>
      </c>
      <c r="O745" s="20">
        <f t="shared" si="99"/>
        <v>0</v>
      </c>
      <c r="P745" s="20">
        <f t="shared" si="100"/>
        <v>0</v>
      </c>
      <c r="Q745" s="20" t="str">
        <f t="shared" si="101"/>
        <v/>
      </c>
      <c r="R745" s="20">
        <f t="shared" si="102"/>
        <v>0</v>
      </c>
    </row>
    <row r="746" spans="1:18" ht="12" customHeight="1" x14ac:dyDescent="0.2">
      <c r="A746" s="22"/>
      <c r="C746" s="36"/>
      <c r="D746" s="25"/>
      <c r="J746" s="522" t="str">
        <f t="shared" si="95"/>
        <v/>
      </c>
      <c r="K746" s="20">
        <f t="shared" si="96"/>
        <v>0</v>
      </c>
      <c r="L746" s="20" t="str">
        <f t="shared" si="97"/>
        <v/>
      </c>
      <c r="M746" s="20" t="str">
        <f t="shared" si="98"/>
        <v/>
      </c>
      <c r="O746" s="20">
        <f t="shared" si="99"/>
        <v>0</v>
      </c>
      <c r="P746" s="20">
        <f t="shared" si="100"/>
        <v>0</v>
      </c>
      <c r="Q746" s="20" t="str">
        <f t="shared" si="101"/>
        <v/>
      </c>
      <c r="R746" s="20">
        <f t="shared" si="102"/>
        <v>0</v>
      </c>
    </row>
    <row r="747" spans="1:18" ht="12" customHeight="1" x14ac:dyDescent="0.2">
      <c r="A747" s="22"/>
      <c r="C747" s="36"/>
      <c r="D747" s="25"/>
      <c r="J747" s="522" t="str">
        <f t="shared" si="95"/>
        <v/>
      </c>
      <c r="K747" s="20">
        <f t="shared" si="96"/>
        <v>0</v>
      </c>
      <c r="L747" s="20" t="str">
        <f t="shared" si="97"/>
        <v/>
      </c>
      <c r="M747" s="20" t="str">
        <f t="shared" si="98"/>
        <v/>
      </c>
      <c r="O747" s="20">
        <f t="shared" si="99"/>
        <v>0</v>
      </c>
      <c r="P747" s="20">
        <f t="shared" si="100"/>
        <v>0</v>
      </c>
      <c r="Q747" s="20" t="str">
        <f t="shared" si="101"/>
        <v/>
      </c>
      <c r="R747" s="20">
        <f t="shared" si="102"/>
        <v>0</v>
      </c>
    </row>
    <row r="748" spans="1:18" ht="12" customHeight="1" x14ac:dyDescent="0.2">
      <c r="A748" s="22"/>
      <c r="C748" s="36"/>
      <c r="D748" s="25"/>
      <c r="J748" s="522" t="str">
        <f t="shared" si="95"/>
        <v/>
      </c>
      <c r="K748" s="20">
        <f t="shared" si="96"/>
        <v>0</v>
      </c>
      <c r="L748" s="20" t="str">
        <f t="shared" si="97"/>
        <v/>
      </c>
      <c r="M748" s="20" t="str">
        <f t="shared" si="98"/>
        <v/>
      </c>
      <c r="O748" s="20">
        <f t="shared" si="99"/>
        <v>0</v>
      </c>
      <c r="P748" s="20">
        <f t="shared" si="100"/>
        <v>0</v>
      </c>
      <c r="Q748" s="20" t="str">
        <f t="shared" si="101"/>
        <v/>
      </c>
      <c r="R748" s="20">
        <f t="shared" si="102"/>
        <v>0</v>
      </c>
    </row>
    <row r="749" spans="1:18" ht="12" customHeight="1" x14ac:dyDescent="0.2">
      <c r="A749" s="22"/>
      <c r="C749" s="36"/>
      <c r="D749" s="25"/>
      <c r="J749" s="522" t="str">
        <f t="shared" si="95"/>
        <v/>
      </c>
      <c r="K749" s="20">
        <f t="shared" si="96"/>
        <v>0</v>
      </c>
      <c r="L749" s="20" t="str">
        <f t="shared" si="97"/>
        <v/>
      </c>
      <c r="M749" s="20" t="str">
        <f t="shared" si="98"/>
        <v/>
      </c>
      <c r="O749" s="20">
        <f t="shared" si="99"/>
        <v>0</v>
      </c>
      <c r="P749" s="20">
        <f t="shared" si="100"/>
        <v>0</v>
      </c>
      <c r="Q749" s="20" t="str">
        <f t="shared" si="101"/>
        <v/>
      </c>
      <c r="R749" s="20">
        <f t="shared" si="102"/>
        <v>0</v>
      </c>
    </row>
    <row r="750" spans="1:18" ht="12" customHeight="1" x14ac:dyDescent="0.2">
      <c r="A750" s="22"/>
      <c r="C750" s="36"/>
      <c r="D750" s="25"/>
      <c r="J750" s="522" t="str">
        <f t="shared" si="95"/>
        <v/>
      </c>
      <c r="K750" s="20">
        <f t="shared" si="96"/>
        <v>0</v>
      </c>
      <c r="L750" s="20" t="str">
        <f t="shared" si="97"/>
        <v/>
      </c>
      <c r="M750" s="20" t="str">
        <f t="shared" si="98"/>
        <v/>
      </c>
      <c r="O750" s="20">
        <f t="shared" si="99"/>
        <v>0</v>
      </c>
      <c r="P750" s="20">
        <f t="shared" si="100"/>
        <v>0</v>
      </c>
      <c r="Q750" s="20" t="str">
        <f t="shared" si="101"/>
        <v/>
      </c>
      <c r="R750" s="20">
        <f t="shared" si="102"/>
        <v>0</v>
      </c>
    </row>
    <row r="751" spans="1:18" ht="12" customHeight="1" x14ac:dyDescent="0.2">
      <c r="A751" s="22"/>
      <c r="C751" s="36"/>
      <c r="D751" s="25"/>
      <c r="J751" s="522" t="str">
        <f t="shared" si="95"/>
        <v/>
      </c>
      <c r="K751" s="20">
        <f t="shared" si="96"/>
        <v>0</v>
      </c>
      <c r="L751" s="20" t="str">
        <f t="shared" si="97"/>
        <v/>
      </c>
      <c r="M751" s="20" t="str">
        <f t="shared" si="98"/>
        <v/>
      </c>
      <c r="O751" s="20">
        <f t="shared" si="99"/>
        <v>0</v>
      </c>
      <c r="P751" s="20">
        <f t="shared" si="100"/>
        <v>0</v>
      </c>
      <c r="Q751" s="20" t="str">
        <f t="shared" si="101"/>
        <v/>
      </c>
      <c r="R751" s="20">
        <f t="shared" si="102"/>
        <v>0</v>
      </c>
    </row>
    <row r="752" spans="1:18" ht="12" customHeight="1" x14ac:dyDescent="0.2">
      <c r="A752" s="22"/>
      <c r="C752" s="36"/>
      <c r="D752" s="25"/>
      <c r="J752" s="522" t="str">
        <f t="shared" si="95"/>
        <v/>
      </c>
      <c r="K752" s="20">
        <f t="shared" si="96"/>
        <v>0</v>
      </c>
      <c r="L752" s="20" t="str">
        <f t="shared" si="97"/>
        <v/>
      </c>
      <c r="M752" s="20" t="str">
        <f t="shared" si="98"/>
        <v/>
      </c>
      <c r="O752" s="20">
        <f t="shared" si="99"/>
        <v>0</v>
      </c>
      <c r="P752" s="20">
        <f t="shared" si="100"/>
        <v>0</v>
      </c>
      <c r="Q752" s="20" t="str">
        <f t="shared" si="101"/>
        <v/>
      </c>
      <c r="R752" s="20">
        <f t="shared" si="102"/>
        <v>0</v>
      </c>
    </row>
    <row r="753" spans="1:18" ht="12" customHeight="1" x14ac:dyDescent="0.2">
      <c r="A753" s="22"/>
      <c r="C753" s="36"/>
      <c r="D753" s="25"/>
      <c r="J753" s="522" t="str">
        <f t="shared" si="95"/>
        <v/>
      </c>
      <c r="K753" s="20">
        <f t="shared" si="96"/>
        <v>0</v>
      </c>
      <c r="L753" s="20" t="str">
        <f t="shared" si="97"/>
        <v/>
      </c>
      <c r="M753" s="20" t="str">
        <f t="shared" si="98"/>
        <v/>
      </c>
      <c r="O753" s="20">
        <f t="shared" si="99"/>
        <v>0</v>
      </c>
      <c r="P753" s="20">
        <f t="shared" si="100"/>
        <v>0</v>
      </c>
      <c r="Q753" s="20" t="str">
        <f t="shared" si="101"/>
        <v/>
      </c>
      <c r="R753" s="20">
        <f t="shared" si="102"/>
        <v>0</v>
      </c>
    </row>
    <row r="754" spans="1:18" ht="12" customHeight="1" x14ac:dyDescent="0.2">
      <c r="A754" s="22"/>
      <c r="C754" s="36"/>
      <c r="D754" s="25"/>
      <c r="J754" s="522" t="str">
        <f t="shared" si="95"/>
        <v/>
      </c>
      <c r="K754" s="20">
        <f t="shared" si="96"/>
        <v>0</v>
      </c>
      <c r="L754" s="20" t="str">
        <f t="shared" si="97"/>
        <v/>
      </c>
      <c r="M754" s="20" t="str">
        <f t="shared" si="98"/>
        <v/>
      </c>
      <c r="O754" s="20">
        <f t="shared" si="99"/>
        <v>0</v>
      </c>
      <c r="P754" s="20">
        <f t="shared" si="100"/>
        <v>0</v>
      </c>
      <c r="Q754" s="20" t="str">
        <f t="shared" si="101"/>
        <v/>
      </c>
      <c r="R754" s="20">
        <f t="shared" si="102"/>
        <v>0</v>
      </c>
    </row>
    <row r="755" spans="1:18" ht="12" customHeight="1" x14ac:dyDescent="0.2">
      <c r="A755" s="22"/>
      <c r="C755" s="36"/>
      <c r="D755" s="25"/>
      <c r="J755" s="522" t="str">
        <f t="shared" si="95"/>
        <v/>
      </c>
      <c r="K755" s="20">
        <f t="shared" si="96"/>
        <v>0</v>
      </c>
      <c r="L755" s="20" t="str">
        <f t="shared" si="97"/>
        <v/>
      </c>
      <c r="M755" s="20" t="str">
        <f t="shared" si="98"/>
        <v/>
      </c>
      <c r="O755" s="20">
        <f t="shared" si="99"/>
        <v>0</v>
      </c>
      <c r="P755" s="20">
        <f t="shared" si="100"/>
        <v>0</v>
      </c>
      <c r="Q755" s="20" t="str">
        <f t="shared" si="101"/>
        <v/>
      </c>
      <c r="R755" s="20">
        <f t="shared" si="102"/>
        <v>0</v>
      </c>
    </row>
    <row r="756" spans="1:18" ht="12" customHeight="1" x14ac:dyDescent="0.2">
      <c r="A756" s="22"/>
      <c r="C756" s="36"/>
      <c r="D756" s="25"/>
      <c r="J756" s="522" t="str">
        <f t="shared" si="95"/>
        <v/>
      </c>
      <c r="K756" s="20">
        <f t="shared" si="96"/>
        <v>0</v>
      </c>
      <c r="L756" s="20" t="str">
        <f t="shared" si="97"/>
        <v/>
      </c>
      <c r="M756" s="20" t="str">
        <f t="shared" si="98"/>
        <v/>
      </c>
      <c r="O756" s="20">
        <f t="shared" si="99"/>
        <v>0</v>
      </c>
      <c r="P756" s="20">
        <f t="shared" si="100"/>
        <v>0</v>
      </c>
      <c r="Q756" s="20" t="str">
        <f t="shared" si="101"/>
        <v/>
      </c>
      <c r="R756" s="20">
        <f t="shared" si="102"/>
        <v>0</v>
      </c>
    </row>
    <row r="757" spans="1:18" ht="12" customHeight="1" x14ac:dyDescent="0.2">
      <c r="A757" s="22"/>
      <c r="C757" s="36"/>
      <c r="D757" s="25"/>
      <c r="J757" s="522" t="str">
        <f t="shared" si="95"/>
        <v/>
      </c>
      <c r="K757" s="20">
        <f t="shared" si="96"/>
        <v>0</v>
      </c>
      <c r="L757" s="20" t="str">
        <f t="shared" si="97"/>
        <v/>
      </c>
      <c r="M757" s="20" t="str">
        <f t="shared" si="98"/>
        <v/>
      </c>
      <c r="O757" s="20">
        <f t="shared" si="99"/>
        <v>0</v>
      </c>
      <c r="P757" s="20">
        <f t="shared" si="100"/>
        <v>0</v>
      </c>
      <c r="Q757" s="20" t="str">
        <f t="shared" si="101"/>
        <v/>
      </c>
      <c r="R757" s="20">
        <f t="shared" si="102"/>
        <v>0</v>
      </c>
    </row>
    <row r="758" spans="1:18" ht="12" customHeight="1" x14ac:dyDescent="0.2">
      <c r="A758" s="22"/>
      <c r="C758" s="36"/>
      <c r="D758" s="25"/>
      <c r="J758" s="522" t="str">
        <f t="shared" si="95"/>
        <v/>
      </c>
      <c r="K758" s="20">
        <f t="shared" si="96"/>
        <v>0</v>
      </c>
      <c r="L758" s="20" t="str">
        <f t="shared" si="97"/>
        <v/>
      </c>
      <c r="M758" s="20" t="str">
        <f t="shared" si="98"/>
        <v/>
      </c>
      <c r="O758" s="20">
        <f t="shared" si="99"/>
        <v>0</v>
      </c>
      <c r="P758" s="20">
        <f t="shared" si="100"/>
        <v>0</v>
      </c>
      <c r="Q758" s="20" t="str">
        <f t="shared" si="101"/>
        <v/>
      </c>
      <c r="R758" s="20">
        <f t="shared" si="102"/>
        <v>0</v>
      </c>
    </row>
    <row r="759" spans="1:18" ht="12" customHeight="1" x14ac:dyDescent="0.2">
      <c r="A759" s="22"/>
      <c r="C759" s="36"/>
      <c r="D759" s="25"/>
      <c r="J759" s="522" t="str">
        <f t="shared" si="95"/>
        <v/>
      </c>
      <c r="K759" s="20">
        <f t="shared" si="96"/>
        <v>0</v>
      </c>
      <c r="L759" s="20" t="str">
        <f t="shared" si="97"/>
        <v/>
      </c>
      <c r="M759" s="20" t="str">
        <f t="shared" si="98"/>
        <v/>
      </c>
      <c r="O759" s="20">
        <f t="shared" si="99"/>
        <v>0</v>
      </c>
      <c r="P759" s="20">
        <f t="shared" si="100"/>
        <v>0</v>
      </c>
      <c r="Q759" s="20" t="str">
        <f t="shared" si="101"/>
        <v/>
      </c>
      <c r="R759" s="20">
        <f t="shared" si="102"/>
        <v>0</v>
      </c>
    </row>
    <row r="760" spans="1:18" ht="12" customHeight="1" x14ac:dyDescent="0.2">
      <c r="A760" s="22"/>
      <c r="C760" s="36"/>
      <c r="D760" s="25"/>
      <c r="J760" s="522" t="str">
        <f t="shared" si="95"/>
        <v/>
      </c>
      <c r="K760" s="20">
        <f t="shared" si="96"/>
        <v>0</v>
      </c>
      <c r="L760" s="20" t="str">
        <f t="shared" si="97"/>
        <v/>
      </c>
      <c r="M760" s="20" t="str">
        <f t="shared" si="98"/>
        <v/>
      </c>
      <c r="O760" s="20">
        <f t="shared" si="99"/>
        <v>0</v>
      </c>
      <c r="P760" s="20">
        <f t="shared" si="100"/>
        <v>0</v>
      </c>
      <c r="Q760" s="20" t="str">
        <f t="shared" si="101"/>
        <v/>
      </c>
      <c r="R760" s="20">
        <f t="shared" si="102"/>
        <v>0</v>
      </c>
    </row>
    <row r="761" spans="1:18" ht="12" customHeight="1" x14ac:dyDescent="0.2">
      <c r="A761" s="22"/>
      <c r="C761" s="36"/>
      <c r="D761" s="25"/>
      <c r="J761" s="522" t="str">
        <f t="shared" si="95"/>
        <v/>
      </c>
      <c r="K761" s="20">
        <f t="shared" si="96"/>
        <v>0</v>
      </c>
      <c r="L761" s="20" t="str">
        <f t="shared" si="97"/>
        <v/>
      </c>
      <c r="M761" s="20" t="str">
        <f t="shared" si="98"/>
        <v/>
      </c>
      <c r="O761" s="20">
        <f t="shared" si="99"/>
        <v>0</v>
      </c>
      <c r="P761" s="20">
        <f t="shared" si="100"/>
        <v>0</v>
      </c>
      <c r="Q761" s="20" t="str">
        <f t="shared" si="101"/>
        <v/>
      </c>
      <c r="R761" s="20">
        <f t="shared" si="102"/>
        <v>0</v>
      </c>
    </row>
    <row r="762" spans="1:18" ht="12" customHeight="1" x14ac:dyDescent="0.2">
      <c r="A762" s="22"/>
      <c r="C762" s="36"/>
      <c r="D762" s="25"/>
      <c r="J762" s="522" t="str">
        <f t="shared" si="95"/>
        <v/>
      </c>
      <c r="K762" s="20">
        <f t="shared" si="96"/>
        <v>0</v>
      </c>
      <c r="L762" s="20" t="str">
        <f t="shared" si="97"/>
        <v/>
      </c>
      <c r="M762" s="20" t="str">
        <f t="shared" si="98"/>
        <v/>
      </c>
      <c r="O762" s="20">
        <f t="shared" si="99"/>
        <v>0</v>
      </c>
      <c r="P762" s="20">
        <f t="shared" si="100"/>
        <v>0</v>
      </c>
      <c r="Q762" s="20" t="str">
        <f t="shared" si="101"/>
        <v/>
      </c>
      <c r="R762" s="20">
        <f t="shared" si="102"/>
        <v>0</v>
      </c>
    </row>
    <row r="763" spans="1:18" ht="12" customHeight="1" x14ac:dyDescent="0.2">
      <c r="A763" s="22"/>
      <c r="C763" s="36"/>
      <c r="D763" s="25"/>
      <c r="J763" s="522" t="str">
        <f t="shared" si="95"/>
        <v/>
      </c>
      <c r="K763" s="20">
        <f t="shared" si="96"/>
        <v>0</v>
      </c>
      <c r="L763" s="20" t="str">
        <f t="shared" si="97"/>
        <v/>
      </c>
      <c r="M763" s="20" t="str">
        <f t="shared" si="98"/>
        <v/>
      </c>
      <c r="O763" s="20">
        <f t="shared" si="99"/>
        <v>0</v>
      </c>
      <c r="P763" s="20">
        <f t="shared" si="100"/>
        <v>0</v>
      </c>
      <c r="Q763" s="20" t="str">
        <f t="shared" si="101"/>
        <v/>
      </c>
      <c r="R763" s="20">
        <f t="shared" si="102"/>
        <v>0</v>
      </c>
    </row>
    <row r="764" spans="1:18" ht="12" customHeight="1" x14ac:dyDescent="0.2">
      <c r="A764" s="22"/>
      <c r="C764" s="36"/>
      <c r="D764" s="25"/>
      <c r="J764" s="522" t="str">
        <f t="shared" si="95"/>
        <v/>
      </c>
      <c r="K764" s="20">
        <f t="shared" si="96"/>
        <v>0</v>
      </c>
      <c r="L764" s="20" t="str">
        <f t="shared" si="97"/>
        <v/>
      </c>
      <c r="M764" s="20" t="str">
        <f t="shared" si="98"/>
        <v/>
      </c>
      <c r="O764" s="20">
        <f t="shared" si="99"/>
        <v>0</v>
      </c>
      <c r="P764" s="20">
        <f t="shared" si="100"/>
        <v>0</v>
      </c>
      <c r="Q764" s="20" t="str">
        <f t="shared" si="101"/>
        <v/>
      </c>
      <c r="R764" s="20">
        <f t="shared" si="102"/>
        <v>0</v>
      </c>
    </row>
    <row r="765" spans="1:18" ht="12" customHeight="1" x14ac:dyDescent="0.2">
      <c r="A765" s="22"/>
      <c r="C765" s="36"/>
      <c r="D765" s="25"/>
      <c r="J765" s="522" t="str">
        <f t="shared" si="95"/>
        <v/>
      </c>
      <c r="K765" s="20">
        <f t="shared" si="96"/>
        <v>0</v>
      </c>
      <c r="L765" s="20" t="str">
        <f t="shared" si="97"/>
        <v/>
      </c>
      <c r="M765" s="20" t="str">
        <f t="shared" si="98"/>
        <v/>
      </c>
      <c r="O765" s="20">
        <f t="shared" si="99"/>
        <v>0</v>
      </c>
      <c r="P765" s="20">
        <f t="shared" si="100"/>
        <v>0</v>
      </c>
      <c r="Q765" s="20" t="str">
        <f t="shared" si="101"/>
        <v/>
      </c>
      <c r="R765" s="20">
        <f t="shared" si="102"/>
        <v>0</v>
      </c>
    </row>
    <row r="766" spans="1:18" ht="12" customHeight="1" x14ac:dyDescent="0.2">
      <c r="A766" s="22"/>
      <c r="C766" s="36"/>
      <c r="D766" s="25"/>
      <c r="J766" s="522" t="str">
        <f t="shared" si="95"/>
        <v/>
      </c>
      <c r="K766" s="20">
        <f t="shared" si="96"/>
        <v>0</v>
      </c>
      <c r="L766" s="20" t="str">
        <f t="shared" si="97"/>
        <v/>
      </c>
      <c r="M766" s="20" t="str">
        <f t="shared" si="98"/>
        <v/>
      </c>
      <c r="O766" s="20">
        <f t="shared" si="99"/>
        <v>0</v>
      </c>
      <c r="P766" s="20">
        <f t="shared" si="100"/>
        <v>0</v>
      </c>
      <c r="Q766" s="20" t="str">
        <f t="shared" si="101"/>
        <v/>
      </c>
      <c r="R766" s="20">
        <f t="shared" si="102"/>
        <v>0</v>
      </c>
    </row>
    <row r="767" spans="1:18" ht="12" customHeight="1" x14ac:dyDescent="0.2">
      <c r="A767" s="22"/>
      <c r="C767" s="36"/>
      <c r="D767" s="25"/>
      <c r="J767" s="522" t="str">
        <f t="shared" si="95"/>
        <v/>
      </c>
      <c r="K767" s="20">
        <f t="shared" si="96"/>
        <v>0</v>
      </c>
      <c r="L767" s="20" t="str">
        <f t="shared" si="97"/>
        <v/>
      </c>
      <c r="M767" s="20" t="str">
        <f t="shared" si="98"/>
        <v/>
      </c>
      <c r="O767" s="20">
        <f t="shared" si="99"/>
        <v>0</v>
      </c>
      <c r="P767" s="20">
        <f t="shared" si="100"/>
        <v>0</v>
      </c>
      <c r="Q767" s="20" t="str">
        <f t="shared" si="101"/>
        <v/>
      </c>
      <c r="R767" s="20">
        <f t="shared" si="102"/>
        <v>0</v>
      </c>
    </row>
    <row r="768" spans="1:18" ht="12" customHeight="1" x14ac:dyDescent="0.2">
      <c r="A768" s="22"/>
      <c r="C768" s="36"/>
      <c r="D768" s="25"/>
      <c r="J768" s="522" t="str">
        <f t="shared" si="95"/>
        <v/>
      </c>
      <c r="K768" s="20">
        <f t="shared" si="96"/>
        <v>0</v>
      </c>
      <c r="L768" s="20" t="str">
        <f t="shared" si="97"/>
        <v/>
      </c>
      <c r="M768" s="20" t="str">
        <f t="shared" si="98"/>
        <v/>
      </c>
      <c r="O768" s="20">
        <f t="shared" si="99"/>
        <v>0</v>
      </c>
      <c r="P768" s="20">
        <f t="shared" si="100"/>
        <v>0</v>
      </c>
      <c r="Q768" s="20" t="str">
        <f t="shared" si="101"/>
        <v/>
      </c>
      <c r="R768" s="20">
        <f t="shared" si="102"/>
        <v>0</v>
      </c>
    </row>
    <row r="769" spans="1:18" ht="12" customHeight="1" x14ac:dyDescent="0.2">
      <c r="A769" s="22"/>
      <c r="C769" s="36"/>
      <c r="D769" s="25"/>
      <c r="J769" s="522" t="str">
        <f t="shared" si="95"/>
        <v/>
      </c>
      <c r="K769" s="20">
        <f t="shared" si="96"/>
        <v>0</v>
      </c>
      <c r="L769" s="20" t="str">
        <f t="shared" si="97"/>
        <v/>
      </c>
      <c r="M769" s="20" t="str">
        <f t="shared" si="98"/>
        <v/>
      </c>
      <c r="O769" s="20">
        <f t="shared" si="99"/>
        <v>0</v>
      </c>
      <c r="P769" s="20">
        <f t="shared" si="100"/>
        <v>0</v>
      </c>
      <c r="Q769" s="20" t="str">
        <f t="shared" si="101"/>
        <v/>
      </c>
      <c r="R769" s="20">
        <f t="shared" si="102"/>
        <v>0</v>
      </c>
    </row>
    <row r="770" spans="1:18" ht="12" customHeight="1" x14ac:dyDescent="0.2">
      <c r="A770" s="22"/>
      <c r="C770" s="36"/>
      <c r="D770" s="25"/>
      <c r="J770" s="522" t="str">
        <f t="shared" si="95"/>
        <v/>
      </c>
      <c r="K770" s="20">
        <f t="shared" si="96"/>
        <v>0</v>
      </c>
      <c r="L770" s="20" t="str">
        <f t="shared" si="97"/>
        <v/>
      </c>
      <c r="M770" s="20" t="str">
        <f t="shared" si="98"/>
        <v/>
      </c>
      <c r="O770" s="20">
        <f t="shared" si="99"/>
        <v>0</v>
      </c>
      <c r="P770" s="20">
        <f t="shared" si="100"/>
        <v>0</v>
      </c>
      <c r="Q770" s="20" t="str">
        <f t="shared" si="101"/>
        <v/>
      </c>
      <c r="R770" s="20">
        <f t="shared" si="102"/>
        <v>0</v>
      </c>
    </row>
    <row r="771" spans="1:18" ht="12" customHeight="1" x14ac:dyDescent="0.2">
      <c r="A771" s="22"/>
      <c r="C771" s="36"/>
      <c r="D771" s="25"/>
      <c r="J771" s="522" t="str">
        <f t="shared" si="95"/>
        <v/>
      </c>
      <c r="K771" s="20">
        <f t="shared" si="96"/>
        <v>0</v>
      </c>
      <c r="L771" s="20" t="str">
        <f t="shared" si="97"/>
        <v/>
      </c>
      <c r="M771" s="20" t="str">
        <f t="shared" si="98"/>
        <v/>
      </c>
      <c r="O771" s="20">
        <f t="shared" si="99"/>
        <v>0</v>
      </c>
      <c r="P771" s="20">
        <f t="shared" si="100"/>
        <v>0</v>
      </c>
      <c r="Q771" s="20" t="str">
        <f t="shared" si="101"/>
        <v/>
      </c>
      <c r="R771" s="20">
        <f t="shared" si="102"/>
        <v>0</v>
      </c>
    </row>
    <row r="772" spans="1:18" ht="12" customHeight="1" x14ac:dyDescent="0.2">
      <c r="A772" s="22"/>
      <c r="C772" s="36"/>
      <c r="D772" s="25"/>
      <c r="J772" s="522" t="str">
        <f t="shared" si="95"/>
        <v/>
      </c>
      <c r="K772" s="20">
        <f t="shared" si="96"/>
        <v>0</v>
      </c>
      <c r="L772" s="20" t="str">
        <f t="shared" si="97"/>
        <v/>
      </c>
      <c r="M772" s="20" t="str">
        <f t="shared" si="98"/>
        <v/>
      </c>
      <c r="O772" s="20">
        <f t="shared" si="99"/>
        <v>0</v>
      </c>
      <c r="P772" s="20">
        <f t="shared" si="100"/>
        <v>0</v>
      </c>
      <c r="Q772" s="20" t="str">
        <f t="shared" si="101"/>
        <v/>
      </c>
      <c r="R772" s="20">
        <f t="shared" si="102"/>
        <v>0</v>
      </c>
    </row>
    <row r="773" spans="1:18" ht="12" customHeight="1" x14ac:dyDescent="0.2">
      <c r="A773" s="22"/>
      <c r="C773" s="36"/>
      <c r="D773" s="25"/>
      <c r="J773" s="522" t="str">
        <f t="shared" si="95"/>
        <v/>
      </c>
      <c r="K773" s="20">
        <f t="shared" si="96"/>
        <v>0</v>
      </c>
      <c r="L773" s="20" t="str">
        <f t="shared" si="97"/>
        <v/>
      </c>
      <c r="M773" s="20" t="str">
        <f t="shared" si="98"/>
        <v/>
      </c>
      <c r="O773" s="20">
        <f t="shared" si="99"/>
        <v>0</v>
      </c>
      <c r="P773" s="20">
        <f t="shared" si="100"/>
        <v>0</v>
      </c>
      <c r="Q773" s="20" t="str">
        <f t="shared" si="101"/>
        <v/>
      </c>
      <c r="R773" s="20">
        <f t="shared" si="102"/>
        <v>0</v>
      </c>
    </row>
    <row r="774" spans="1:18" ht="12" customHeight="1" x14ac:dyDescent="0.2">
      <c r="A774" s="22"/>
      <c r="C774" s="36"/>
      <c r="D774" s="25"/>
      <c r="J774" s="522" t="str">
        <f t="shared" si="95"/>
        <v/>
      </c>
      <c r="K774" s="20">
        <f t="shared" si="96"/>
        <v>0</v>
      </c>
      <c r="L774" s="20" t="str">
        <f t="shared" si="97"/>
        <v/>
      </c>
      <c r="M774" s="20" t="str">
        <f t="shared" si="98"/>
        <v/>
      </c>
      <c r="O774" s="20">
        <f t="shared" si="99"/>
        <v>0</v>
      </c>
      <c r="P774" s="20">
        <f t="shared" si="100"/>
        <v>0</v>
      </c>
      <c r="Q774" s="20" t="str">
        <f t="shared" si="101"/>
        <v/>
      </c>
      <c r="R774" s="20">
        <f t="shared" si="102"/>
        <v>0</v>
      </c>
    </row>
    <row r="775" spans="1:18" ht="12" customHeight="1" x14ac:dyDescent="0.2">
      <c r="A775" s="22"/>
      <c r="C775" s="36"/>
      <c r="D775" s="25"/>
      <c r="J775" s="522" t="str">
        <f t="shared" si="95"/>
        <v/>
      </c>
      <c r="K775" s="20">
        <f t="shared" si="96"/>
        <v>0</v>
      </c>
      <c r="L775" s="20" t="str">
        <f t="shared" si="97"/>
        <v/>
      </c>
      <c r="M775" s="20" t="str">
        <f t="shared" si="98"/>
        <v/>
      </c>
      <c r="O775" s="20">
        <f t="shared" si="99"/>
        <v>0</v>
      </c>
      <c r="P775" s="20">
        <f t="shared" si="100"/>
        <v>0</v>
      </c>
      <c r="Q775" s="20" t="str">
        <f t="shared" si="101"/>
        <v/>
      </c>
      <c r="R775" s="20">
        <f t="shared" si="102"/>
        <v>0</v>
      </c>
    </row>
    <row r="776" spans="1:18" ht="12" customHeight="1" x14ac:dyDescent="0.2">
      <c r="A776" s="22"/>
      <c r="C776" s="36"/>
      <c r="D776" s="25"/>
      <c r="J776" s="522" t="str">
        <f t="shared" si="95"/>
        <v/>
      </c>
      <c r="K776" s="20">
        <f t="shared" si="96"/>
        <v>0</v>
      </c>
      <c r="L776" s="20" t="str">
        <f t="shared" si="97"/>
        <v/>
      </c>
      <c r="M776" s="20" t="str">
        <f t="shared" si="98"/>
        <v/>
      </c>
      <c r="O776" s="20">
        <f t="shared" si="99"/>
        <v>0</v>
      </c>
      <c r="P776" s="20">
        <f t="shared" si="100"/>
        <v>0</v>
      </c>
      <c r="Q776" s="20" t="str">
        <f t="shared" si="101"/>
        <v/>
      </c>
      <c r="R776" s="20">
        <f t="shared" si="102"/>
        <v>0</v>
      </c>
    </row>
    <row r="777" spans="1:18" ht="12" customHeight="1" x14ac:dyDescent="0.2">
      <c r="A777" s="22"/>
      <c r="C777" s="36"/>
      <c r="D777" s="25"/>
      <c r="J777" s="522" t="str">
        <f t="shared" si="95"/>
        <v/>
      </c>
      <c r="K777" s="20">
        <f t="shared" si="96"/>
        <v>0</v>
      </c>
      <c r="L777" s="20" t="str">
        <f t="shared" si="97"/>
        <v/>
      </c>
      <c r="M777" s="20" t="str">
        <f t="shared" si="98"/>
        <v/>
      </c>
      <c r="O777" s="20">
        <f t="shared" si="99"/>
        <v>0</v>
      </c>
      <c r="P777" s="20">
        <f t="shared" si="100"/>
        <v>0</v>
      </c>
      <c r="Q777" s="20" t="str">
        <f t="shared" si="101"/>
        <v/>
      </c>
      <c r="R777" s="20">
        <f t="shared" si="102"/>
        <v>0</v>
      </c>
    </row>
    <row r="778" spans="1:18" ht="12" customHeight="1" x14ac:dyDescent="0.2">
      <c r="A778" s="22"/>
      <c r="C778" s="36"/>
      <c r="D778" s="25"/>
      <c r="J778" s="522" t="str">
        <f t="shared" si="95"/>
        <v/>
      </c>
      <c r="K778" s="20">
        <f t="shared" si="96"/>
        <v>0</v>
      </c>
      <c r="L778" s="20" t="str">
        <f t="shared" si="97"/>
        <v/>
      </c>
      <c r="M778" s="20" t="str">
        <f t="shared" si="98"/>
        <v/>
      </c>
      <c r="O778" s="20">
        <f t="shared" si="99"/>
        <v>0</v>
      </c>
      <c r="P778" s="20">
        <f t="shared" si="100"/>
        <v>0</v>
      </c>
      <c r="Q778" s="20" t="str">
        <f t="shared" si="101"/>
        <v/>
      </c>
      <c r="R778" s="20">
        <f t="shared" si="102"/>
        <v>0</v>
      </c>
    </row>
    <row r="779" spans="1:18" ht="12" customHeight="1" x14ac:dyDescent="0.2">
      <c r="A779" s="22"/>
      <c r="C779" s="36"/>
      <c r="D779" s="25"/>
      <c r="J779" s="522" t="str">
        <f t="shared" ref="J779:J842" si="103">IF(K779=K778,"",SUMIF(K:K,K779,I:I))</f>
        <v/>
      </c>
      <c r="K779" s="20">
        <f t="shared" si="96"/>
        <v>0</v>
      </c>
      <c r="L779" s="20" t="str">
        <f t="shared" si="97"/>
        <v/>
      </c>
      <c r="M779" s="20" t="str">
        <f t="shared" si="98"/>
        <v/>
      </c>
      <c r="O779" s="20">
        <f t="shared" si="99"/>
        <v>0</v>
      </c>
      <c r="P779" s="20">
        <f t="shared" si="100"/>
        <v>0</v>
      </c>
      <c r="Q779" s="20" t="str">
        <f t="shared" si="101"/>
        <v/>
      </c>
      <c r="R779" s="20">
        <f t="shared" si="102"/>
        <v>0</v>
      </c>
    </row>
    <row r="780" spans="1:18" ht="12" customHeight="1" x14ac:dyDescent="0.2">
      <c r="A780" s="22"/>
      <c r="C780" s="36"/>
      <c r="D780" s="25"/>
      <c r="J780" s="522" t="str">
        <f t="shared" si="103"/>
        <v/>
      </c>
      <c r="K780" s="20">
        <f t="shared" ref="K780:K843" si="104">IF(ISBLANK(A780),K779,A780)</f>
        <v>0</v>
      </c>
      <c r="L780" s="20" t="str">
        <f t="shared" si="97"/>
        <v/>
      </c>
      <c r="M780" s="20" t="str">
        <f t="shared" si="98"/>
        <v/>
      </c>
      <c r="O780" s="20">
        <f t="shared" si="99"/>
        <v>0</v>
      </c>
      <c r="P780" s="20">
        <f t="shared" si="100"/>
        <v>0</v>
      </c>
      <c r="Q780" s="20" t="str">
        <f t="shared" si="101"/>
        <v/>
      </c>
      <c r="R780" s="20">
        <f t="shared" si="102"/>
        <v>0</v>
      </c>
    </row>
    <row r="781" spans="1:18" ht="12" customHeight="1" x14ac:dyDescent="0.2">
      <c r="A781" s="22"/>
      <c r="C781" s="36"/>
      <c r="D781" s="25"/>
      <c r="J781" s="522" t="str">
        <f t="shared" si="103"/>
        <v/>
      </c>
      <c r="K781" s="20">
        <f t="shared" si="104"/>
        <v>0</v>
      </c>
      <c r="L781" s="20" t="str">
        <f t="shared" si="97"/>
        <v/>
      </c>
      <c r="M781" s="20" t="str">
        <f t="shared" si="98"/>
        <v/>
      </c>
      <c r="O781" s="20">
        <f t="shared" si="99"/>
        <v>0</v>
      </c>
      <c r="P781" s="20">
        <f t="shared" si="100"/>
        <v>0</v>
      </c>
      <c r="Q781" s="20" t="str">
        <f t="shared" si="101"/>
        <v/>
      </c>
      <c r="R781" s="20">
        <f t="shared" si="102"/>
        <v>0</v>
      </c>
    </row>
    <row r="782" spans="1:18" ht="12" customHeight="1" x14ac:dyDescent="0.2">
      <c r="A782" s="22"/>
      <c r="C782" s="36"/>
      <c r="D782" s="25"/>
      <c r="J782" s="522" t="str">
        <f t="shared" si="103"/>
        <v/>
      </c>
      <c r="K782" s="20">
        <f t="shared" si="104"/>
        <v>0</v>
      </c>
      <c r="L782" s="20" t="str">
        <f t="shared" si="97"/>
        <v/>
      </c>
      <c r="M782" s="20" t="str">
        <f t="shared" si="98"/>
        <v/>
      </c>
      <c r="O782" s="20">
        <f t="shared" si="99"/>
        <v>0</v>
      </c>
      <c r="P782" s="20">
        <f t="shared" si="100"/>
        <v>0</v>
      </c>
      <c r="Q782" s="20" t="str">
        <f t="shared" si="101"/>
        <v/>
      </c>
      <c r="R782" s="20">
        <f t="shared" si="102"/>
        <v>0</v>
      </c>
    </row>
    <row r="783" spans="1:18" ht="12" customHeight="1" x14ac:dyDescent="0.2">
      <c r="A783" s="22"/>
      <c r="C783" s="36"/>
      <c r="D783" s="25"/>
      <c r="J783" s="522" t="str">
        <f t="shared" si="103"/>
        <v/>
      </c>
      <c r="K783" s="20">
        <f t="shared" si="104"/>
        <v>0</v>
      </c>
      <c r="L783" s="20" t="str">
        <f t="shared" si="97"/>
        <v/>
      </c>
      <c r="M783" s="20" t="str">
        <f t="shared" si="98"/>
        <v/>
      </c>
      <c r="O783" s="20">
        <f t="shared" si="99"/>
        <v>0</v>
      </c>
      <c r="P783" s="20">
        <f t="shared" si="100"/>
        <v>0</v>
      </c>
      <c r="Q783" s="20" t="str">
        <f t="shared" si="101"/>
        <v/>
      </c>
      <c r="R783" s="20">
        <f t="shared" si="102"/>
        <v>0</v>
      </c>
    </row>
    <row r="784" spans="1:18" ht="12" customHeight="1" x14ac:dyDescent="0.2">
      <c r="A784" s="22"/>
      <c r="C784" s="36"/>
      <c r="D784" s="25"/>
      <c r="J784" s="522" t="str">
        <f t="shared" si="103"/>
        <v/>
      </c>
      <c r="K784" s="20">
        <f t="shared" si="104"/>
        <v>0</v>
      </c>
      <c r="L784" s="20" t="str">
        <f t="shared" si="97"/>
        <v/>
      </c>
      <c r="M784" s="20" t="str">
        <f t="shared" si="98"/>
        <v/>
      </c>
      <c r="O784" s="20">
        <f t="shared" si="99"/>
        <v>0</v>
      </c>
      <c r="P784" s="20">
        <f t="shared" si="100"/>
        <v>0</v>
      </c>
      <c r="Q784" s="20" t="str">
        <f t="shared" si="101"/>
        <v/>
      </c>
      <c r="R784" s="20">
        <f t="shared" si="102"/>
        <v>0</v>
      </c>
    </row>
    <row r="785" spans="1:18" ht="12" customHeight="1" x14ac:dyDescent="0.2">
      <c r="A785" s="22"/>
      <c r="C785" s="36"/>
      <c r="D785" s="25"/>
      <c r="J785" s="522" t="str">
        <f t="shared" si="103"/>
        <v/>
      </c>
      <c r="K785" s="20">
        <f t="shared" si="104"/>
        <v>0</v>
      </c>
      <c r="L785" s="20" t="str">
        <f t="shared" si="97"/>
        <v/>
      </c>
      <c r="M785" s="20" t="str">
        <f t="shared" si="98"/>
        <v/>
      </c>
      <c r="O785" s="20">
        <f t="shared" si="99"/>
        <v>0</v>
      </c>
      <c r="P785" s="20">
        <f t="shared" si="100"/>
        <v>0</v>
      </c>
      <c r="Q785" s="20" t="str">
        <f t="shared" si="101"/>
        <v/>
      </c>
      <c r="R785" s="20">
        <f t="shared" si="102"/>
        <v>0</v>
      </c>
    </row>
    <row r="786" spans="1:18" ht="12" customHeight="1" x14ac:dyDescent="0.2">
      <c r="A786" s="22"/>
      <c r="C786" s="36"/>
      <c r="D786" s="25"/>
      <c r="J786" s="522" t="str">
        <f t="shared" si="103"/>
        <v/>
      </c>
      <c r="K786" s="20">
        <f t="shared" si="104"/>
        <v>0</v>
      </c>
      <c r="L786" s="20" t="str">
        <f t="shared" si="97"/>
        <v/>
      </c>
      <c r="M786" s="20" t="str">
        <f t="shared" si="98"/>
        <v/>
      </c>
      <c r="O786" s="20">
        <f t="shared" si="99"/>
        <v>0</v>
      </c>
      <c r="P786" s="20">
        <f t="shared" si="100"/>
        <v>0</v>
      </c>
      <c r="Q786" s="20" t="str">
        <f t="shared" si="101"/>
        <v/>
      </c>
      <c r="R786" s="20">
        <f t="shared" si="102"/>
        <v>0</v>
      </c>
    </row>
    <row r="787" spans="1:18" ht="12" customHeight="1" x14ac:dyDescent="0.2">
      <c r="A787" s="22"/>
      <c r="C787" s="36"/>
      <c r="D787" s="25"/>
      <c r="J787" s="522" t="str">
        <f t="shared" si="103"/>
        <v/>
      </c>
      <c r="K787" s="20">
        <f t="shared" si="104"/>
        <v>0</v>
      </c>
      <c r="L787" s="20" t="str">
        <f t="shared" si="97"/>
        <v/>
      </c>
      <c r="M787" s="20" t="str">
        <f t="shared" si="98"/>
        <v/>
      </c>
      <c r="O787" s="20">
        <f t="shared" si="99"/>
        <v>0</v>
      </c>
      <c r="P787" s="20">
        <f t="shared" si="100"/>
        <v>0</v>
      </c>
      <c r="Q787" s="20" t="str">
        <f t="shared" si="101"/>
        <v/>
      </c>
      <c r="R787" s="20">
        <f t="shared" si="102"/>
        <v>0</v>
      </c>
    </row>
    <row r="788" spans="1:18" ht="12" customHeight="1" x14ac:dyDescent="0.2">
      <c r="A788" s="22"/>
      <c r="C788" s="36"/>
      <c r="D788" s="25"/>
      <c r="J788" s="522" t="str">
        <f t="shared" si="103"/>
        <v/>
      </c>
      <c r="K788" s="20">
        <f t="shared" si="104"/>
        <v>0</v>
      </c>
      <c r="L788" s="20" t="str">
        <f t="shared" si="97"/>
        <v/>
      </c>
      <c r="M788" s="20" t="str">
        <f t="shared" si="98"/>
        <v/>
      </c>
      <c r="O788" s="20">
        <f t="shared" si="99"/>
        <v>0</v>
      </c>
      <c r="P788" s="20">
        <f t="shared" si="100"/>
        <v>0</v>
      </c>
      <c r="Q788" s="20" t="str">
        <f t="shared" si="101"/>
        <v/>
      </c>
      <c r="R788" s="20">
        <f t="shared" si="102"/>
        <v>0</v>
      </c>
    </row>
    <row r="789" spans="1:18" ht="12" customHeight="1" x14ac:dyDescent="0.2">
      <c r="A789" s="22"/>
      <c r="C789" s="36"/>
      <c r="D789" s="25"/>
      <c r="J789" s="522" t="str">
        <f t="shared" si="103"/>
        <v/>
      </c>
      <c r="K789" s="20">
        <f t="shared" si="104"/>
        <v>0</v>
      </c>
      <c r="L789" s="20" t="str">
        <f t="shared" si="97"/>
        <v/>
      </c>
      <c r="M789" s="20" t="str">
        <f t="shared" si="98"/>
        <v/>
      </c>
      <c r="O789" s="20">
        <f t="shared" si="99"/>
        <v>0</v>
      </c>
      <c r="P789" s="20">
        <f t="shared" si="100"/>
        <v>0</v>
      </c>
      <c r="Q789" s="20" t="str">
        <f t="shared" si="101"/>
        <v/>
      </c>
      <c r="R789" s="20">
        <f t="shared" si="102"/>
        <v>0</v>
      </c>
    </row>
    <row r="790" spans="1:18" ht="12" customHeight="1" x14ac:dyDescent="0.2">
      <c r="A790" s="22"/>
      <c r="C790" s="36"/>
      <c r="D790" s="25"/>
      <c r="J790" s="522" t="str">
        <f t="shared" si="103"/>
        <v/>
      </c>
      <c r="K790" s="20">
        <f t="shared" si="104"/>
        <v>0</v>
      </c>
      <c r="L790" s="20" t="str">
        <f t="shared" si="97"/>
        <v/>
      </c>
      <c r="M790" s="20" t="str">
        <f t="shared" si="98"/>
        <v/>
      </c>
      <c r="O790" s="20">
        <f t="shared" si="99"/>
        <v>0</v>
      </c>
      <c r="P790" s="20">
        <f t="shared" si="100"/>
        <v>0</v>
      </c>
      <c r="Q790" s="20" t="str">
        <f t="shared" si="101"/>
        <v/>
      </c>
      <c r="R790" s="20">
        <f t="shared" si="102"/>
        <v>0</v>
      </c>
    </row>
    <row r="791" spans="1:18" ht="12" customHeight="1" x14ac:dyDescent="0.2">
      <c r="A791" s="22"/>
      <c r="C791" s="36"/>
      <c r="D791" s="25"/>
      <c r="J791" s="522" t="str">
        <f t="shared" si="103"/>
        <v/>
      </c>
      <c r="K791" s="20">
        <f t="shared" si="104"/>
        <v>0</v>
      </c>
      <c r="L791" s="20" t="str">
        <f t="shared" si="97"/>
        <v/>
      </c>
      <c r="M791" s="20" t="str">
        <f t="shared" si="98"/>
        <v/>
      </c>
      <c r="O791" s="20">
        <f t="shared" si="99"/>
        <v>0</v>
      </c>
      <c r="P791" s="20">
        <f t="shared" si="100"/>
        <v>0</v>
      </c>
      <c r="Q791" s="20" t="str">
        <f t="shared" si="101"/>
        <v/>
      </c>
      <c r="R791" s="20">
        <f t="shared" si="102"/>
        <v>0</v>
      </c>
    </row>
    <row r="792" spans="1:18" ht="12" customHeight="1" x14ac:dyDescent="0.2">
      <c r="A792" s="22"/>
      <c r="C792" s="36"/>
      <c r="D792" s="25"/>
      <c r="J792" s="522" t="str">
        <f t="shared" si="103"/>
        <v/>
      </c>
      <c r="K792" s="20">
        <f t="shared" si="104"/>
        <v>0</v>
      </c>
      <c r="L792" s="20" t="str">
        <f t="shared" si="97"/>
        <v/>
      </c>
      <c r="M792" s="20" t="str">
        <f t="shared" si="98"/>
        <v/>
      </c>
      <c r="O792" s="20">
        <f t="shared" si="99"/>
        <v>0</v>
      </c>
      <c r="P792" s="20">
        <f t="shared" si="100"/>
        <v>0</v>
      </c>
      <c r="Q792" s="20" t="str">
        <f t="shared" si="101"/>
        <v/>
      </c>
      <c r="R792" s="20">
        <f t="shared" si="102"/>
        <v>0</v>
      </c>
    </row>
    <row r="793" spans="1:18" ht="12" customHeight="1" x14ac:dyDescent="0.2">
      <c r="A793" s="22"/>
      <c r="C793" s="36"/>
      <c r="D793" s="25"/>
      <c r="J793" s="522" t="str">
        <f t="shared" si="103"/>
        <v/>
      </c>
      <c r="K793" s="20">
        <f t="shared" si="104"/>
        <v>0</v>
      </c>
      <c r="L793" s="20" t="str">
        <f t="shared" si="97"/>
        <v/>
      </c>
      <c r="M793" s="20" t="str">
        <f t="shared" si="98"/>
        <v/>
      </c>
      <c r="O793" s="20">
        <f t="shared" si="99"/>
        <v>0</v>
      </c>
      <c r="P793" s="20">
        <f t="shared" si="100"/>
        <v>0</v>
      </c>
      <c r="Q793" s="20" t="str">
        <f t="shared" si="101"/>
        <v/>
      </c>
      <c r="R793" s="20">
        <f t="shared" si="102"/>
        <v>0</v>
      </c>
    </row>
    <row r="794" spans="1:18" ht="12" customHeight="1" x14ac:dyDescent="0.2">
      <c r="A794" s="22"/>
      <c r="C794" s="36"/>
      <c r="D794" s="25"/>
      <c r="J794" s="522" t="str">
        <f t="shared" si="103"/>
        <v/>
      </c>
      <c r="K794" s="20">
        <f t="shared" si="104"/>
        <v>0</v>
      </c>
      <c r="L794" s="20" t="str">
        <f t="shared" si="97"/>
        <v/>
      </c>
      <c r="M794" s="20" t="str">
        <f t="shared" si="98"/>
        <v/>
      </c>
      <c r="O794" s="20">
        <f t="shared" si="99"/>
        <v>0</v>
      </c>
      <c r="P794" s="20">
        <f t="shared" si="100"/>
        <v>0</v>
      </c>
      <c r="Q794" s="20" t="str">
        <f t="shared" si="101"/>
        <v/>
      </c>
      <c r="R794" s="20">
        <f t="shared" si="102"/>
        <v>0</v>
      </c>
    </row>
    <row r="795" spans="1:18" ht="12" customHeight="1" x14ac:dyDescent="0.2">
      <c r="A795" s="22"/>
      <c r="C795" s="36"/>
      <c r="D795" s="25"/>
      <c r="J795" s="522" t="str">
        <f t="shared" si="103"/>
        <v/>
      </c>
      <c r="K795" s="20">
        <f t="shared" si="104"/>
        <v>0</v>
      </c>
      <c r="L795" s="20" t="str">
        <f t="shared" si="97"/>
        <v/>
      </c>
      <c r="M795" s="20" t="str">
        <f t="shared" si="98"/>
        <v/>
      </c>
      <c r="O795" s="20">
        <f t="shared" si="99"/>
        <v>0</v>
      </c>
      <c r="P795" s="20">
        <f t="shared" si="100"/>
        <v>0</v>
      </c>
      <c r="Q795" s="20" t="str">
        <f t="shared" si="101"/>
        <v/>
      </c>
      <c r="R795" s="20">
        <f t="shared" si="102"/>
        <v>0</v>
      </c>
    </row>
    <row r="796" spans="1:18" ht="12" customHeight="1" x14ac:dyDescent="0.2">
      <c r="A796" s="22"/>
      <c r="C796" s="36"/>
      <c r="D796" s="25"/>
      <c r="J796" s="522" t="str">
        <f t="shared" si="103"/>
        <v/>
      </c>
      <c r="K796" s="20">
        <f t="shared" si="104"/>
        <v>0</v>
      </c>
      <c r="L796" s="20" t="str">
        <f t="shared" si="97"/>
        <v/>
      </c>
      <c r="M796" s="20" t="str">
        <f t="shared" si="98"/>
        <v/>
      </c>
      <c r="O796" s="20">
        <f t="shared" si="99"/>
        <v>0</v>
      </c>
      <c r="P796" s="20">
        <f t="shared" si="100"/>
        <v>0</v>
      </c>
      <c r="Q796" s="20" t="str">
        <f t="shared" si="101"/>
        <v/>
      </c>
      <c r="R796" s="20">
        <f t="shared" si="102"/>
        <v>0</v>
      </c>
    </row>
    <row r="797" spans="1:18" ht="12" customHeight="1" x14ac:dyDescent="0.2">
      <c r="A797" s="22"/>
      <c r="C797" s="36"/>
      <c r="D797" s="25"/>
      <c r="J797" s="522" t="str">
        <f t="shared" si="103"/>
        <v/>
      </c>
      <c r="K797" s="20">
        <f t="shared" si="104"/>
        <v>0</v>
      </c>
      <c r="L797" s="20" t="str">
        <f t="shared" si="97"/>
        <v/>
      </c>
      <c r="M797" s="20" t="str">
        <f t="shared" si="98"/>
        <v/>
      </c>
      <c r="O797" s="20">
        <f t="shared" si="99"/>
        <v>0</v>
      </c>
      <c r="P797" s="20">
        <f t="shared" si="100"/>
        <v>0</v>
      </c>
      <c r="Q797" s="20" t="str">
        <f t="shared" si="101"/>
        <v/>
      </c>
      <c r="R797" s="20">
        <f t="shared" si="102"/>
        <v>0</v>
      </c>
    </row>
    <row r="798" spans="1:18" ht="12" customHeight="1" x14ac:dyDescent="0.2">
      <c r="A798" s="22"/>
      <c r="C798" s="36"/>
      <c r="D798" s="25"/>
      <c r="J798" s="522" t="str">
        <f t="shared" si="103"/>
        <v/>
      </c>
      <c r="K798" s="20">
        <f t="shared" si="104"/>
        <v>0</v>
      </c>
      <c r="L798" s="20" t="str">
        <f t="shared" si="97"/>
        <v/>
      </c>
      <c r="M798" s="20" t="str">
        <f t="shared" si="98"/>
        <v/>
      </c>
      <c r="O798" s="20">
        <f t="shared" si="99"/>
        <v>0</v>
      </c>
      <c r="P798" s="20">
        <f t="shared" si="100"/>
        <v>0</v>
      </c>
      <c r="Q798" s="20" t="str">
        <f t="shared" si="101"/>
        <v/>
      </c>
      <c r="R798" s="20">
        <f t="shared" si="102"/>
        <v>0</v>
      </c>
    </row>
    <row r="799" spans="1:18" ht="12" customHeight="1" x14ac:dyDescent="0.2">
      <c r="A799" s="22"/>
      <c r="C799" s="36"/>
      <c r="D799" s="25"/>
      <c r="J799" s="522" t="str">
        <f t="shared" si="103"/>
        <v/>
      </c>
      <c r="K799" s="20">
        <f t="shared" si="104"/>
        <v>0</v>
      </c>
      <c r="L799" s="20" t="str">
        <f t="shared" si="97"/>
        <v/>
      </c>
      <c r="M799" s="20" t="str">
        <f t="shared" si="98"/>
        <v/>
      </c>
      <c r="O799" s="20">
        <f t="shared" si="99"/>
        <v>0</v>
      </c>
      <c r="P799" s="20">
        <f t="shared" si="100"/>
        <v>0</v>
      </c>
      <c r="Q799" s="20" t="str">
        <f t="shared" si="101"/>
        <v/>
      </c>
      <c r="R799" s="20">
        <f t="shared" si="102"/>
        <v>0</v>
      </c>
    </row>
    <row r="800" spans="1:18" ht="12" customHeight="1" x14ac:dyDescent="0.2">
      <c r="A800" s="22"/>
      <c r="C800" s="36"/>
      <c r="D800" s="25"/>
      <c r="J800" s="522" t="str">
        <f t="shared" si="103"/>
        <v/>
      </c>
      <c r="K800" s="20">
        <f t="shared" si="104"/>
        <v>0</v>
      </c>
      <c r="L800" s="20" t="str">
        <f t="shared" si="97"/>
        <v/>
      </c>
      <c r="M800" s="20" t="str">
        <f t="shared" si="98"/>
        <v/>
      </c>
      <c r="O800" s="20">
        <f t="shared" si="99"/>
        <v>0</v>
      </c>
      <c r="P800" s="20">
        <f t="shared" si="100"/>
        <v>0</v>
      </c>
      <c r="Q800" s="20" t="str">
        <f t="shared" si="101"/>
        <v/>
      </c>
      <c r="R800" s="20">
        <f t="shared" si="102"/>
        <v>0</v>
      </c>
    </row>
    <row r="801" spans="1:18" ht="12" customHeight="1" x14ac:dyDescent="0.2">
      <c r="A801" s="22"/>
      <c r="C801" s="36"/>
      <c r="D801" s="25"/>
      <c r="J801" s="522" t="str">
        <f t="shared" si="103"/>
        <v/>
      </c>
      <c r="K801" s="20">
        <f t="shared" si="104"/>
        <v>0</v>
      </c>
      <c r="L801" s="20" t="str">
        <f t="shared" si="97"/>
        <v/>
      </c>
      <c r="M801" s="20" t="str">
        <f t="shared" si="98"/>
        <v/>
      </c>
      <c r="O801" s="20">
        <f t="shared" si="99"/>
        <v>0</v>
      </c>
      <c r="P801" s="20">
        <f t="shared" si="100"/>
        <v>0</v>
      </c>
      <c r="Q801" s="20" t="str">
        <f t="shared" si="101"/>
        <v/>
      </c>
      <c r="R801" s="20">
        <f t="shared" si="102"/>
        <v>0</v>
      </c>
    </row>
    <row r="802" spans="1:18" ht="12" customHeight="1" x14ac:dyDescent="0.2">
      <c r="A802" s="22"/>
      <c r="C802" s="36"/>
      <c r="D802" s="25"/>
      <c r="J802" s="522" t="str">
        <f t="shared" si="103"/>
        <v/>
      </c>
      <c r="K802" s="20">
        <f t="shared" si="104"/>
        <v>0</v>
      </c>
      <c r="L802" s="20" t="str">
        <f t="shared" si="97"/>
        <v/>
      </c>
      <c r="M802" s="20" t="str">
        <f t="shared" si="98"/>
        <v/>
      </c>
      <c r="O802" s="20">
        <f t="shared" si="99"/>
        <v>0</v>
      </c>
      <c r="P802" s="20">
        <f t="shared" si="100"/>
        <v>0</v>
      </c>
      <c r="Q802" s="20" t="str">
        <f t="shared" si="101"/>
        <v/>
      </c>
      <c r="R802" s="20">
        <f t="shared" si="102"/>
        <v>0</v>
      </c>
    </row>
    <row r="803" spans="1:18" ht="12" customHeight="1" x14ac:dyDescent="0.2">
      <c r="A803" s="22"/>
      <c r="C803" s="36"/>
      <c r="D803" s="25"/>
      <c r="J803" s="522" t="str">
        <f t="shared" si="103"/>
        <v/>
      </c>
      <c r="K803" s="20">
        <f t="shared" si="104"/>
        <v>0</v>
      </c>
      <c r="L803" s="20" t="str">
        <f t="shared" si="97"/>
        <v/>
      </c>
      <c r="M803" s="20" t="str">
        <f t="shared" si="98"/>
        <v/>
      </c>
      <c r="O803" s="20">
        <f t="shared" si="99"/>
        <v>0</v>
      </c>
      <c r="P803" s="20">
        <f t="shared" si="100"/>
        <v>0</v>
      </c>
      <c r="Q803" s="20" t="str">
        <f t="shared" si="101"/>
        <v/>
      </c>
      <c r="R803" s="20">
        <f t="shared" si="102"/>
        <v>0</v>
      </c>
    </row>
    <row r="804" spans="1:18" ht="12" customHeight="1" x14ac:dyDescent="0.2">
      <c r="A804" s="22"/>
      <c r="C804" s="36"/>
      <c r="D804" s="25"/>
      <c r="J804" s="522" t="str">
        <f t="shared" si="103"/>
        <v/>
      </c>
      <c r="K804" s="20">
        <f t="shared" si="104"/>
        <v>0</v>
      </c>
      <c r="L804" s="20" t="str">
        <f t="shared" si="97"/>
        <v/>
      </c>
      <c r="M804" s="20" t="str">
        <f t="shared" si="98"/>
        <v/>
      </c>
      <c r="O804" s="20">
        <f t="shared" si="99"/>
        <v>0</v>
      </c>
      <c r="P804" s="20">
        <f t="shared" si="100"/>
        <v>0</v>
      </c>
      <c r="Q804" s="20" t="str">
        <f t="shared" si="101"/>
        <v/>
      </c>
      <c r="R804" s="20">
        <f t="shared" si="102"/>
        <v>0</v>
      </c>
    </row>
    <row r="805" spans="1:18" ht="12" customHeight="1" x14ac:dyDescent="0.2">
      <c r="A805" s="22"/>
      <c r="C805" s="36"/>
      <c r="D805" s="25"/>
      <c r="J805" s="522" t="str">
        <f t="shared" si="103"/>
        <v/>
      </c>
      <c r="K805" s="20">
        <f t="shared" si="104"/>
        <v>0</v>
      </c>
      <c r="L805" s="20" t="str">
        <f t="shared" si="97"/>
        <v/>
      </c>
      <c r="M805" s="20" t="str">
        <f t="shared" si="98"/>
        <v/>
      </c>
      <c r="O805" s="20">
        <f t="shared" si="99"/>
        <v>0</v>
      </c>
      <c r="P805" s="20">
        <f t="shared" si="100"/>
        <v>0</v>
      </c>
      <c r="Q805" s="20" t="str">
        <f t="shared" si="101"/>
        <v/>
      </c>
      <c r="R805" s="20">
        <f t="shared" si="102"/>
        <v>0</v>
      </c>
    </row>
    <row r="806" spans="1:18" ht="12" customHeight="1" x14ac:dyDescent="0.2">
      <c r="A806" s="22"/>
      <c r="C806" s="36"/>
      <c r="D806" s="25"/>
      <c r="J806" s="522" t="str">
        <f t="shared" si="103"/>
        <v/>
      </c>
      <c r="K806" s="20">
        <f t="shared" si="104"/>
        <v>0</v>
      </c>
      <c r="L806" s="20" t="str">
        <f t="shared" si="97"/>
        <v/>
      </c>
      <c r="M806" s="20" t="str">
        <f t="shared" si="98"/>
        <v/>
      </c>
      <c r="O806" s="20">
        <f t="shared" si="99"/>
        <v>0</v>
      </c>
      <c r="P806" s="20">
        <f t="shared" si="100"/>
        <v>0</v>
      </c>
      <c r="Q806" s="20" t="str">
        <f t="shared" si="101"/>
        <v/>
      </c>
      <c r="R806" s="20">
        <f t="shared" si="102"/>
        <v>0</v>
      </c>
    </row>
    <row r="807" spans="1:18" ht="12" customHeight="1" x14ac:dyDescent="0.2">
      <c r="A807" s="22"/>
      <c r="C807" s="36"/>
      <c r="D807" s="25"/>
      <c r="J807" s="522" t="str">
        <f t="shared" si="103"/>
        <v/>
      </c>
      <c r="K807" s="20">
        <f t="shared" si="104"/>
        <v>0</v>
      </c>
      <c r="L807" s="20" t="str">
        <f t="shared" si="97"/>
        <v/>
      </c>
      <c r="M807" s="20" t="str">
        <f t="shared" si="98"/>
        <v/>
      </c>
      <c r="O807" s="20">
        <f t="shared" si="99"/>
        <v>0</v>
      </c>
      <c r="P807" s="20">
        <f t="shared" si="100"/>
        <v>0</v>
      </c>
      <c r="Q807" s="20" t="str">
        <f t="shared" si="101"/>
        <v/>
      </c>
      <c r="R807" s="20">
        <f t="shared" si="102"/>
        <v>0</v>
      </c>
    </row>
    <row r="808" spans="1:18" ht="12" customHeight="1" x14ac:dyDescent="0.2">
      <c r="A808" s="22"/>
      <c r="C808" s="36"/>
      <c r="D808" s="25"/>
      <c r="J808" s="522" t="str">
        <f t="shared" si="103"/>
        <v/>
      </c>
      <c r="K808" s="20">
        <f t="shared" si="104"/>
        <v>0</v>
      </c>
      <c r="L808" s="20" t="str">
        <f t="shared" ref="L808:L871" si="105">LEFT(H808,11)</f>
        <v/>
      </c>
      <c r="M808" s="20" t="str">
        <f t="shared" ref="M808:M871" si="106">LEFT(E808,2)</f>
        <v/>
      </c>
      <c r="O808" s="20">
        <f t="shared" ref="O808:O871" si="107">K808</f>
        <v>0</v>
      </c>
      <c r="P808" s="20">
        <f t="shared" ref="P808:P871" si="108">LEN(L808)</f>
        <v>0</v>
      </c>
      <c r="Q808" s="20" t="str">
        <f t="shared" ref="Q808:Q871" si="109">IF(LEN(L808)=11,L808,IF(LEN(L808)=10,CONCATENATE(L808," "),IF(LEN(L808)=9,CONCATENATE(L808,"  "),IF(LEN(L808)=8,CONCATENATE(L808,"   "),""))))</f>
        <v/>
      </c>
      <c r="R808" s="20">
        <f t="shared" ref="R808:R871" si="110">LEN(Q808)</f>
        <v>0</v>
      </c>
    </row>
    <row r="809" spans="1:18" ht="12" customHeight="1" x14ac:dyDescent="0.2">
      <c r="A809" s="22"/>
      <c r="C809" s="36"/>
      <c r="D809" s="25"/>
      <c r="J809" s="522" t="str">
        <f t="shared" si="103"/>
        <v/>
      </c>
      <c r="K809" s="20">
        <f t="shared" si="104"/>
        <v>0</v>
      </c>
      <c r="L809" s="20" t="str">
        <f t="shared" si="105"/>
        <v/>
      </c>
      <c r="M809" s="20" t="str">
        <f t="shared" si="106"/>
        <v/>
      </c>
      <c r="O809" s="20">
        <f t="shared" si="107"/>
        <v>0</v>
      </c>
      <c r="P809" s="20">
        <f t="shared" si="108"/>
        <v>0</v>
      </c>
      <c r="Q809" s="20" t="str">
        <f t="shared" si="109"/>
        <v/>
      </c>
      <c r="R809" s="20">
        <f t="shared" si="110"/>
        <v>0</v>
      </c>
    </row>
    <row r="810" spans="1:18" ht="12" customHeight="1" x14ac:dyDescent="0.2">
      <c r="A810" s="22"/>
      <c r="C810" s="36"/>
      <c r="D810" s="25"/>
      <c r="J810" s="522" t="str">
        <f t="shared" si="103"/>
        <v/>
      </c>
      <c r="K810" s="20">
        <f t="shared" si="104"/>
        <v>0</v>
      </c>
      <c r="L810" s="20" t="str">
        <f t="shared" si="105"/>
        <v/>
      </c>
      <c r="M810" s="20" t="str">
        <f t="shared" si="106"/>
        <v/>
      </c>
      <c r="O810" s="20">
        <f t="shared" si="107"/>
        <v>0</v>
      </c>
      <c r="P810" s="20">
        <f t="shared" si="108"/>
        <v>0</v>
      </c>
      <c r="Q810" s="20" t="str">
        <f t="shared" si="109"/>
        <v/>
      </c>
      <c r="R810" s="20">
        <f t="shared" si="110"/>
        <v>0</v>
      </c>
    </row>
    <row r="811" spans="1:18" ht="12" customHeight="1" x14ac:dyDescent="0.2">
      <c r="A811" s="22"/>
      <c r="C811" s="36"/>
      <c r="D811" s="25"/>
      <c r="J811" s="522" t="str">
        <f t="shared" si="103"/>
        <v/>
      </c>
      <c r="K811" s="20">
        <f t="shared" si="104"/>
        <v>0</v>
      </c>
      <c r="L811" s="20" t="str">
        <f t="shared" si="105"/>
        <v/>
      </c>
      <c r="M811" s="20" t="str">
        <f t="shared" si="106"/>
        <v/>
      </c>
      <c r="O811" s="20">
        <f t="shared" si="107"/>
        <v>0</v>
      </c>
      <c r="P811" s="20">
        <f t="shared" si="108"/>
        <v>0</v>
      </c>
      <c r="Q811" s="20" t="str">
        <f t="shared" si="109"/>
        <v/>
      </c>
      <c r="R811" s="20">
        <f t="shared" si="110"/>
        <v>0</v>
      </c>
    </row>
    <row r="812" spans="1:18" ht="12" customHeight="1" x14ac:dyDescent="0.2">
      <c r="A812" s="22"/>
      <c r="C812" s="36"/>
      <c r="D812" s="25"/>
      <c r="J812" s="522" t="str">
        <f t="shared" si="103"/>
        <v/>
      </c>
      <c r="K812" s="20">
        <f t="shared" si="104"/>
        <v>0</v>
      </c>
      <c r="L812" s="20" t="str">
        <f t="shared" si="105"/>
        <v/>
      </c>
      <c r="M812" s="20" t="str">
        <f t="shared" si="106"/>
        <v/>
      </c>
      <c r="O812" s="20">
        <f t="shared" si="107"/>
        <v>0</v>
      </c>
      <c r="P812" s="20">
        <f t="shared" si="108"/>
        <v>0</v>
      </c>
      <c r="Q812" s="20" t="str">
        <f t="shared" si="109"/>
        <v/>
      </c>
      <c r="R812" s="20">
        <f t="shared" si="110"/>
        <v>0</v>
      </c>
    </row>
    <row r="813" spans="1:18" ht="12" customHeight="1" x14ac:dyDescent="0.2">
      <c r="A813" s="22"/>
      <c r="C813" s="36"/>
      <c r="D813" s="25"/>
      <c r="J813" s="522" t="str">
        <f t="shared" si="103"/>
        <v/>
      </c>
      <c r="K813" s="20">
        <f t="shared" si="104"/>
        <v>0</v>
      </c>
      <c r="L813" s="20" t="str">
        <f t="shared" si="105"/>
        <v/>
      </c>
      <c r="M813" s="20" t="str">
        <f t="shared" si="106"/>
        <v/>
      </c>
      <c r="O813" s="20">
        <f t="shared" si="107"/>
        <v>0</v>
      </c>
      <c r="P813" s="20">
        <f t="shared" si="108"/>
        <v>0</v>
      </c>
      <c r="Q813" s="20" t="str">
        <f t="shared" si="109"/>
        <v/>
      </c>
      <c r="R813" s="20">
        <f t="shared" si="110"/>
        <v>0</v>
      </c>
    </row>
    <row r="814" spans="1:18" ht="12" customHeight="1" x14ac:dyDescent="0.2">
      <c r="A814" s="22"/>
      <c r="C814" s="36"/>
      <c r="D814" s="25"/>
      <c r="J814" s="522" t="str">
        <f t="shared" si="103"/>
        <v/>
      </c>
      <c r="K814" s="20">
        <f t="shared" si="104"/>
        <v>0</v>
      </c>
      <c r="L814" s="20" t="str">
        <f t="shared" si="105"/>
        <v/>
      </c>
      <c r="M814" s="20" t="str">
        <f t="shared" si="106"/>
        <v/>
      </c>
      <c r="O814" s="20">
        <f t="shared" si="107"/>
        <v>0</v>
      </c>
      <c r="P814" s="20">
        <f t="shared" si="108"/>
        <v>0</v>
      </c>
      <c r="Q814" s="20" t="str">
        <f t="shared" si="109"/>
        <v/>
      </c>
      <c r="R814" s="20">
        <f t="shared" si="110"/>
        <v>0</v>
      </c>
    </row>
    <row r="815" spans="1:18" ht="12" customHeight="1" x14ac:dyDescent="0.2">
      <c r="A815" s="22"/>
      <c r="C815" s="36"/>
      <c r="D815" s="25"/>
      <c r="J815" s="522" t="str">
        <f t="shared" si="103"/>
        <v/>
      </c>
      <c r="K815" s="20">
        <f t="shared" si="104"/>
        <v>0</v>
      </c>
      <c r="L815" s="20" t="str">
        <f t="shared" si="105"/>
        <v/>
      </c>
      <c r="M815" s="20" t="str">
        <f t="shared" si="106"/>
        <v/>
      </c>
      <c r="O815" s="20">
        <f t="shared" si="107"/>
        <v>0</v>
      </c>
      <c r="P815" s="20">
        <f t="shared" si="108"/>
        <v>0</v>
      </c>
      <c r="Q815" s="20" t="str">
        <f t="shared" si="109"/>
        <v/>
      </c>
      <c r="R815" s="20">
        <f t="shared" si="110"/>
        <v>0</v>
      </c>
    </row>
    <row r="816" spans="1:18" ht="12" customHeight="1" x14ac:dyDescent="0.2">
      <c r="A816" s="22"/>
      <c r="C816" s="36"/>
      <c r="D816" s="25"/>
      <c r="J816" s="522" t="str">
        <f t="shared" si="103"/>
        <v/>
      </c>
      <c r="K816" s="20">
        <f t="shared" si="104"/>
        <v>0</v>
      </c>
      <c r="L816" s="20" t="str">
        <f t="shared" si="105"/>
        <v/>
      </c>
      <c r="M816" s="20" t="str">
        <f t="shared" si="106"/>
        <v/>
      </c>
      <c r="O816" s="20">
        <f t="shared" si="107"/>
        <v>0</v>
      </c>
      <c r="P816" s="20">
        <f t="shared" si="108"/>
        <v>0</v>
      </c>
      <c r="Q816" s="20" t="str">
        <f t="shared" si="109"/>
        <v/>
      </c>
      <c r="R816" s="20">
        <f t="shared" si="110"/>
        <v>0</v>
      </c>
    </row>
    <row r="817" spans="1:18" ht="12" customHeight="1" x14ac:dyDescent="0.2">
      <c r="A817" s="22"/>
      <c r="C817" s="36"/>
      <c r="D817" s="25"/>
      <c r="J817" s="522" t="str">
        <f t="shared" si="103"/>
        <v/>
      </c>
      <c r="K817" s="20">
        <f t="shared" si="104"/>
        <v>0</v>
      </c>
      <c r="L817" s="20" t="str">
        <f t="shared" si="105"/>
        <v/>
      </c>
      <c r="M817" s="20" t="str">
        <f t="shared" si="106"/>
        <v/>
      </c>
      <c r="O817" s="20">
        <f t="shared" si="107"/>
        <v>0</v>
      </c>
      <c r="P817" s="20">
        <f t="shared" si="108"/>
        <v>0</v>
      </c>
      <c r="Q817" s="20" t="str">
        <f t="shared" si="109"/>
        <v/>
      </c>
      <c r="R817" s="20">
        <f t="shared" si="110"/>
        <v>0</v>
      </c>
    </row>
    <row r="818" spans="1:18" ht="12" customHeight="1" x14ac:dyDescent="0.2">
      <c r="A818" s="22"/>
      <c r="C818" s="36"/>
      <c r="D818" s="25"/>
      <c r="J818" s="522" t="str">
        <f t="shared" si="103"/>
        <v/>
      </c>
      <c r="K818" s="20">
        <f t="shared" si="104"/>
        <v>0</v>
      </c>
      <c r="L818" s="20" t="str">
        <f t="shared" si="105"/>
        <v/>
      </c>
      <c r="M818" s="20" t="str">
        <f t="shared" si="106"/>
        <v/>
      </c>
      <c r="O818" s="20">
        <f t="shared" si="107"/>
        <v>0</v>
      </c>
      <c r="P818" s="20">
        <f t="shared" si="108"/>
        <v>0</v>
      </c>
      <c r="Q818" s="20" t="str">
        <f t="shared" si="109"/>
        <v/>
      </c>
      <c r="R818" s="20">
        <f t="shared" si="110"/>
        <v>0</v>
      </c>
    </row>
    <row r="819" spans="1:18" ht="12" customHeight="1" x14ac:dyDescent="0.2">
      <c r="A819" s="22"/>
      <c r="C819" s="36"/>
      <c r="D819" s="25"/>
      <c r="J819" s="522" t="str">
        <f t="shared" si="103"/>
        <v/>
      </c>
      <c r="K819" s="20">
        <f t="shared" si="104"/>
        <v>0</v>
      </c>
      <c r="L819" s="20" t="str">
        <f t="shared" si="105"/>
        <v/>
      </c>
      <c r="M819" s="20" t="str">
        <f t="shared" si="106"/>
        <v/>
      </c>
      <c r="O819" s="20">
        <f t="shared" si="107"/>
        <v>0</v>
      </c>
      <c r="P819" s="20">
        <f t="shared" si="108"/>
        <v>0</v>
      </c>
      <c r="Q819" s="20" t="str">
        <f t="shared" si="109"/>
        <v/>
      </c>
      <c r="R819" s="20">
        <f t="shared" si="110"/>
        <v>0</v>
      </c>
    </row>
    <row r="820" spans="1:18" ht="12" customHeight="1" x14ac:dyDescent="0.2">
      <c r="A820" s="22"/>
      <c r="C820" s="36"/>
      <c r="D820" s="25"/>
      <c r="J820" s="522" t="str">
        <f t="shared" si="103"/>
        <v/>
      </c>
      <c r="K820" s="20">
        <f t="shared" si="104"/>
        <v>0</v>
      </c>
      <c r="L820" s="20" t="str">
        <f t="shared" si="105"/>
        <v/>
      </c>
      <c r="M820" s="20" t="str">
        <f t="shared" si="106"/>
        <v/>
      </c>
      <c r="O820" s="20">
        <f t="shared" si="107"/>
        <v>0</v>
      </c>
      <c r="P820" s="20">
        <f t="shared" si="108"/>
        <v>0</v>
      </c>
      <c r="Q820" s="20" t="str">
        <f t="shared" si="109"/>
        <v/>
      </c>
      <c r="R820" s="20">
        <f t="shared" si="110"/>
        <v>0</v>
      </c>
    </row>
    <row r="821" spans="1:18" ht="12" customHeight="1" x14ac:dyDescent="0.2">
      <c r="A821" s="22"/>
      <c r="C821" s="36"/>
      <c r="D821" s="25"/>
      <c r="J821" s="522" t="str">
        <f t="shared" si="103"/>
        <v/>
      </c>
      <c r="K821" s="20">
        <f t="shared" si="104"/>
        <v>0</v>
      </c>
      <c r="L821" s="20" t="str">
        <f t="shared" si="105"/>
        <v/>
      </c>
      <c r="M821" s="20" t="str">
        <f t="shared" si="106"/>
        <v/>
      </c>
      <c r="O821" s="20">
        <f t="shared" si="107"/>
        <v>0</v>
      </c>
      <c r="P821" s="20">
        <f t="shared" si="108"/>
        <v>0</v>
      </c>
      <c r="Q821" s="20" t="str">
        <f t="shared" si="109"/>
        <v/>
      </c>
      <c r="R821" s="20">
        <f t="shared" si="110"/>
        <v>0</v>
      </c>
    </row>
    <row r="822" spans="1:18" ht="12" customHeight="1" x14ac:dyDescent="0.2">
      <c r="A822" s="22"/>
      <c r="C822" s="36"/>
      <c r="D822" s="25"/>
      <c r="J822" s="522" t="str">
        <f t="shared" si="103"/>
        <v/>
      </c>
      <c r="K822" s="20">
        <f t="shared" si="104"/>
        <v>0</v>
      </c>
      <c r="L822" s="20" t="str">
        <f t="shared" si="105"/>
        <v/>
      </c>
      <c r="M822" s="20" t="str">
        <f t="shared" si="106"/>
        <v/>
      </c>
      <c r="O822" s="20">
        <f t="shared" si="107"/>
        <v>0</v>
      </c>
      <c r="P822" s="20">
        <f t="shared" si="108"/>
        <v>0</v>
      </c>
      <c r="Q822" s="20" t="str">
        <f t="shared" si="109"/>
        <v/>
      </c>
      <c r="R822" s="20">
        <f t="shared" si="110"/>
        <v>0</v>
      </c>
    </row>
    <row r="823" spans="1:18" ht="12" customHeight="1" x14ac:dyDescent="0.2">
      <c r="A823" s="22"/>
      <c r="C823" s="36"/>
      <c r="D823" s="25"/>
      <c r="J823" s="522" t="str">
        <f t="shared" si="103"/>
        <v/>
      </c>
      <c r="K823" s="20">
        <f t="shared" si="104"/>
        <v>0</v>
      </c>
      <c r="L823" s="20" t="str">
        <f t="shared" si="105"/>
        <v/>
      </c>
      <c r="M823" s="20" t="str">
        <f t="shared" si="106"/>
        <v/>
      </c>
      <c r="O823" s="20">
        <f t="shared" si="107"/>
        <v>0</v>
      </c>
      <c r="P823" s="20">
        <f t="shared" si="108"/>
        <v>0</v>
      </c>
      <c r="Q823" s="20" t="str">
        <f t="shared" si="109"/>
        <v/>
      </c>
      <c r="R823" s="20">
        <f t="shared" si="110"/>
        <v>0</v>
      </c>
    </row>
    <row r="824" spans="1:18" ht="12" customHeight="1" x14ac:dyDescent="0.2">
      <c r="A824" s="22"/>
      <c r="C824" s="36"/>
      <c r="D824" s="25"/>
      <c r="J824" s="522" t="str">
        <f t="shared" si="103"/>
        <v/>
      </c>
      <c r="K824" s="20">
        <f t="shared" si="104"/>
        <v>0</v>
      </c>
      <c r="L824" s="20" t="str">
        <f t="shared" si="105"/>
        <v/>
      </c>
      <c r="M824" s="20" t="str">
        <f t="shared" si="106"/>
        <v/>
      </c>
      <c r="O824" s="20">
        <f t="shared" si="107"/>
        <v>0</v>
      </c>
      <c r="P824" s="20">
        <f t="shared" si="108"/>
        <v>0</v>
      </c>
      <c r="Q824" s="20" t="str">
        <f t="shared" si="109"/>
        <v/>
      </c>
      <c r="R824" s="20">
        <f t="shared" si="110"/>
        <v>0</v>
      </c>
    </row>
    <row r="825" spans="1:18" ht="12" customHeight="1" x14ac:dyDescent="0.2">
      <c r="A825" s="22"/>
      <c r="C825" s="36"/>
      <c r="D825" s="25"/>
      <c r="J825" s="522" t="str">
        <f t="shared" si="103"/>
        <v/>
      </c>
      <c r="K825" s="20">
        <f t="shared" si="104"/>
        <v>0</v>
      </c>
      <c r="L825" s="20" t="str">
        <f t="shared" si="105"/>
        <v/>
      </c>
      <c r="M825" s="20" t="str">
        <f t="shared" si="106"/>
        <v/>
      </c>
      <c r="O825" s="20">
        <f t="shared" si="107"/>
        <v>0</v>
      </c>
      <c r="P825" s="20">
        <f t="shared" si="108"/>
        <v>0</v>
      </c>
      <c r="Q825" s="20" t="str">
        <f t="shared" si="109"/>
        <v/>
      </c>
      <c r="R825" s="20">
        <f t="shared" si="110"/>
        <v>0</v>
      </c>
    </row>
    <row r="826" spans="1:18" ht="12" customHeight="1" x14ac:dyDescent="0.2">
      <c r="A826" s="22"/>
      <c r="C826" s="36"/>
      <c r="D826" s="25"/>
      <c r="J826" s="522" t="str">
        <f t="shared" si="103"/>
        <v/>
      </c>
      <c r="K826" s="20">
        <f t="shared" si="104"/>
        <v>0</v>
      </c>
      <c r="L826" s="20" t="str">
        <f t="shared" si="105"/>
        <v/>
      </c>
      <c r="M826" s="20" t="str">
        <f t="shared" si="106"/>
        <v/>
      </c>
      <c r="O826" s="20">
        <f t="shared" si="107"/>
        <v>0</v>
      </c>
      <c r="P826" s="20">
        <f t="shared" si="108"/>
        <v>0</v>
      </c>
      <c r="Q826" s="20" t="str">
        <f t="shared" si="109"/>
        <v/>
      </c>
      <c r="R826" s="20">
        <f t="shared" si="110"/>
        <v>0</v>
      </c>
    </row>
    <row r="827" spans="1:18" ht="12" customHeight="1" x14ac:dyDescent="0.2">
      <c r="A827" s="22"/>
      <c r="C827" s="36"/>
      <c r="D827" s="25"/>
      <c r="J827" s="522" t="str">
        <f t="shared" si="103"/>
        <v/>
      </c>
      <c r="K827" s="20">
        <f t="shared" si="104"/>
        <v>0</v>
      </c>
      <c r="L827" s="20" t="str">
        <f t="shared" si="105"/>
        <v/>
      </c>
      <c r="M827" s="20" t="str">
        <f t="shared" si="106"/>
        <v/>
      </c>
      <c r="O827" s="20">
        <f t="shared" si="107"/>
        <v>0</v>
      </c>
      <c r="P827" s="20">
        <f t="shared" si="108"/>
        <v>0</v>
      </c>
      <c r="Q827" s="20" t="str">
        <f t="shared" si="109"/>
        <v/>
      </c>
      <c r="R827" s="20">
        <f t="shared" si="110"/>
        <v>0</v>
      </c>
    </row>
    <row r="828" spans="1:18" ht="12" customHeight="1" x14ac:dyDescent="0.2">
      <c r="A828" s="22"/>
      <c r="C828" s="36"/>
      <c r="D828" s="25"/>
      <c r="J828" s="522" t="str">
        <f t="shared" si="103"/>
        <v/>
      </c>
      <c r="K828" s="20">
        <f t="shared" si="104"/>
        <v>0</v>
      </c>
      <c r="L828" s="20" t="str">
        <f t="shared" si="105"/>
        <v/>
      </c>
      <c r="M828" s="20" t="str">
        <f t="shared" si="106"/>
        <v/>
      </c>
      <c r="O828" s="20">
        <f t="shared" si="107"/>
        <v>0</v>
      </c>
      <c r="P828" s="20">
        <f t="shared" si="108"/>
        <v>0</v>
      </c>
      <c r="Q828" s="20" t="str">
        <f t="shared" si="109"/>
        <v/>
      </c>
      <c r="R828" s="20">
        <f t="shared" si="110"/>
        <v>0</v>
      </c>
    </row>
    <row r="829" spans="1:18" ht="12" customHeight="1" x14ac:dyDescent="0.2">
      <c r="A829" s="22"/>
      <c r="C829" s="36"/>
      <c r="D829" s="25"/>
      <c r="J829" s="522" t="str">
        <f t="shared" si="103"/>
        <v/>
      </c>
      <c r="K829" s="20">
        <f t="shared" si="104"/>
        <v>0</v>
      </c>
      <c r="L829" s="20" t="str">
        <f t="shared" si="105"/>
        <v/>
      </c>
      <c r="M829" s="20" t="str">
        <f t="shared" si="106"/>
        <v/>
      </c>
      <c r="O829" s="20">
        <f t="shared" si="107"/>
        <v>0</v>
      </c>
      <c r="P829" s="20">
        <f t="shared" si="108"/>
        <v>0</v>
      </c>
      <c r="Q829" s="20" t="str">
        <f t="shared" si="109"/>
        <v/>
      </c>
      <c r="R829" s="20">
        <f t="shared" si="110"/>
        <v>0</v>
      </c>
    </row>
    <row r="830" spans="1:18" ht="12" customHeight="1" x14ac:dyDescent="0.2">
      <c r="A830" s="22"/>
      <c r="C830" s="36"/>
      <c r="D830" s="25"/>
      <c r="J830" s="522" t="str">
        <f t="shared" si="103"/>
        <v/>
      </c>
      <c r="K830" s="20">
        <f t="shared" si="104"/>
        <v>0</v>
      </c>
      <c r="L830" s="20" t="str">
        <f t="shared" si="105"/>
        <v/>
      </c>
      <c r="M830" s="20" t="str">
        <f t="shared" si="106"/>
        <v/>
      </c>
      <c r="O830" s="20">
        <f t="shared" si="107"/>
        <v>0</v>
      </c>
      <c r="P830" s="20">
        <f t="shared" si="108"/>
        <v>0</v>
      </c>
      <c r="Q830" s="20" t="str">
        <f t="shared" si="109"/>
        <v/>
      </c>
      <c r="R830" s="20">
        <f t="shared" si="110"/>
        <v>0</v>
      </c>
    </row>
    <row r="831" spans="1:18" ht="12" customHeight="1" x14ac:dyDescent="0.2">
      <c r="A831" s="22"/>
      <c r="C831" s="36"/>
      <c r="D831" s="25"/>
      <c r="J831" s="522" t="str">
        <f t="shared" si="103"/>
        <v/>
      </c>
      <c r="K831" s="20">
        <f t="shared" si="104"/>
        <v>0</v>
      </c>
      <c r="L831" s="20" t="str">
        <f t="shared" si="105"/>
        <v/>
      </c>
      <c r="M831" s="20" t="str">
        <f t="shared" si="106"/>
        <v/>
      </c>
      <c r="O831" s="20">
        <f t="shared" si="107"/>
        <v>0</v>
      </c>
      <c r="P831" s="20">
        <f t="shared" si="108"/>
        <v>0</v>
      </c>
      <c r="Q831" s="20" t="str">
        <f t="shared" si="109"/>
        <v/>
      </c>
      <c r="R831" s="20">
        <f t="shared" si="110"/>
        <v>0</v>
      </c>
    </row>
    <row r="832" spans="1:18" ht="12" customHeight="1" x14ac:dyDescent="0.2">
      <c r="A832" s="22"/>
      <c r="C832" s="36"/>
      <c r="D832" s="25"/>
      <c r="J832" s="522" t="str">
        <f t="shared" si="103"/>
        <v/>
      </c>
      <c r="K832" s="20">
        <f t="shared" si="104"/>
        <v>0</v>
      </c>
      <c r="L832" s="20" t="str">
        <f t="shared" si="105"/>
        <v/>
      </c>
      <c r="M832" s="20" t="str">
        <f t="shared" si="106"/>
        <v/>
      </c>
      <c r="O832" s="20">
        <f t="shared" si="107"/>
        <v>0</v>
      </c>
      <c r="P832" s="20">
        <f t="shared" si="108"/>
        <v>0</v>
      </c>
      <c r="Q832" s="20" t="str">
        <f t="shared" si="109"/>
        <v/>
      </c>
      <c r="R832" s="20">
        <f t="shared" si="110"/>
        <v>0</v>
      </c>
    </row>
    <row r="833" spans="1:18" ht="12" customHeight="1" x14ac:dyDescent="0.2">
      <c r="A833" s="22"/>
      <c r="C833" s="36"/>
      <c r="D833" s="25"/>
      <c r="J833" s="522" t="str">
        <f t="shared" si="103"/>
        <v/>
      </c>
      <c r="K833" s="20">
        <f t="shared" si="104"/>
        <v>0</v>
      </c>
      <c r="L833" s="20" t="str">
        <f t="shared" si="105"/>
        <v/>
      </c>
      <c r="M833" s="20" t="str">
        <f t="shared" si="106"/>
        <v/>
      </c>
      <c r="O833" s="20">
        <f t="shared" si="107"/>
        <v>0</v>
      </c>
      <c r="P833" s="20">
        <f t="shared" si="108"/>
        <v>0</v>
      </c>
      <c r="Q833" s="20" t="str">
        <f t="shared" si="109"/>
        <v/>
      </c>
      <c r="R833" s="20">
        <f t="shared" si="110"/>
        <v>0</v>
      </c>
    </row>
    <row r="834" spans="1:18" ht="12" customHeight="1" x14ac:dyDescent="0.2">
      <c r="A834" s="22"/>
      <c r="C834" s="36"/>
      <c r="D834" s="25"/>
      <c r="J834" s="522" t="str">
        <f t="shared" si="103"/>
        <v/>
      </c>
      <c r="K834" s="20">
        <f t="shared" si="104"/>
        <v>0</v>
      </c>
      <c r="L834" s="20" t="str">
        <f t="shared" si="105"/>
        <v/>
      </c>
      <c r="M834" s="20" t="str">
        <f t="shared" si="106"/>
        <v/>
      </c>
      <c r="O834" s="20">
        <f t="shared" si="107"/>
        <v>0</v>
      </c>
      <c r="P834" s="20">
        <f t="shared" si="108"/>
        <v>0</v>
      </c>
      <c r="Q834" s="20" t="str">
        <f t="shared" si="109"/>
        <v/>
      </c>
      <c r="R834" s="20">
        <f t="shared" si="110"/>
        <v>0</v>
      </c>
    </row>
    <row r="835" spans="1:18" ht="12" customHeight="1" x14ac:dyDescent="0.2">
      <c r="A835" s="22"/>
      <c r="C835" s="36"/>
      <c r="D835" s="25"/>
      <c r="J835" s="522" t="str">
        <f t="shared" si="103"/>
        <v/>
      </c>
      <c r="K835" s="20">
        <f t="shared" si="104"/>
        <v>0</v>
      </c>
      <c r="L835" s="20" t="str">
        <f t="shared" si="105"/>
        <v/>
      </c>
      <c r="M835" s="20" t="str">
        <f t="shared" si="106"/>
        <v/>
      </c>
      <c r="O835" s="20">
        <f t="shared" si="107"/>
        <v>0</v>
      </c>
      <c r="P835" s="20">
        <f t="shared" si="108"/>
        <v>0</v>
      </c>
      <c r="Q835" s="20" t="str">
        <f t="shared" si="109"/>
        <v/>
      </c>
      <c r="R835" s="20">
        <f t="shared" si="110"/>
        <v>0</v>
      </c>
    </row>
    <row r="836" spans="1:18" ht="12" customHeight="1" x14ac:dyDescent="0.2">
      <c r="A836" s="22"/>
      <c r="C836" s="36"/>
      <c r="D836" s="25"/>
      <c r="J836" s="522" t="str">
        <f t="shared" si="103"/>
        <v/>
      </c>
      <c r="K836" s="20">
        <f t="shared" si="104"/>
        <v>0</v>
      </c>
      <c r="L836" s="20" t="str">
        <f t="shared" si="105"/>
        <v/>
      </c>
      <c r="M836" s="20" t="str">
        <f t="shared" si="106"/>
        <v/>
      </c>
      <c r="O836" s="20">
        <f t="shared" si="107"/>
        <v>0</v>
      </c>
      <c r="P836" s="20">
        <f t="shared" si="108"/>
        <v>0</v>
      </c>
      <c r="Q836" s="20" t="str">
        <f t="shared" si="109"/>
        <v/>
      </c>
      <c r="R836" s="20">
        <f t="shared" si="110"/>
        <v>0</v>
      </c>
    </row>
    <row r="837" spans="1:18" ht="12" customHeight="1" x14ac:dyDescent="0.2">
      <c r="A837" s="22"/>
      <c r="C837" s="36"/>
      <c r="D837" s="25"/>
      <c r="J837" s="522" t="str">
        <f t="shared" si="103"/>
        <v/>
      </c>
      <c r="K837" s="20">
        <f t="shared" si="104"/>
        <v>0</v>
      </c>
      <c r="L837" s="20" t="str">
        <f t="shared" si="105"/>
        <v/>
      </c>
      <c r="M837" s="20" t="str">
        <f t="shared" si="106"/>
        <v/>
      </c>
      <c r="O837" s="20">
        <f t="shared" si="107"/>
        <v>0</v>
      </c>
      <c r="P837" s="20">
        <f t="shared" si="108"/>
        <v>0</v>
      </c>
      <c r="Q837" s="20" t="str">
        <f t="shared" si="109"/>
        <v/>
      </c>
      <c r="R837" s="20">
        <f t="shared" si="110"/>
        <v>0</v>
      </c>
    </row>
    <row r="838" spans="1:18" ht="12" customHeight="1" x14ac:dyDescent="0.2">
      <c r="A838" s="22"/>
      <c r="C838" s="36"/>
      <c r="D838" s="25"/>
      <c r="J838" s="522" t="str">
        <f t="shared" si="103"/>
        <v/>
      </c>
      <c r="K838" s="20">
        <f t="shared" si="104"/>
        <v>0</v>
      </c>
      <c r="L838" s="20" t="str">
        <f t="shared" si="105"/>
        <v/>
      </c>
      <c r="M838" s="20" t="str">
        <f t="shared" si="106"/>
        <v/>
      </c>
      <c r="O838" s="20">
        <f t="shared" si="107"/>
        <v>0</v>
      </c>
      <c r="P838" s="20">
        <f t="shared" si="108"/>
        <v>0</v>
      </c>
      <c r="Q838" s="20" t="str">
        <f t="shared" si="109"/>
        <v/>
      </c>
      <c r="R838" s="20">
        <f t="shared" si="110"/>
        <v>0</v>
      </c>
    </row>
    <row r="839" spans="1:18" ht="12" customHeight="1" x14ac:dyDescent="0.2">
      <c r="A839" s="22"/>
      <c r="C839" s="36"/>
      <c r="D839" s="25"/>
      <c r="J839" s="522" t="str">
        <f t="shared" si="103"/>
        <v/>
      </c>
      <c r="K839" s="20">
        <f t="shared" si="104"/>
        <v>0</v>
      </c>
      <c r="L839" s="20" t="str">
        <f t="shared" si="105"/>
        <v/>
      </c>
      <c r="M839" s="20" t="str">
        <f t="shared" si="106"/>
        <v/>
      </c>
      <c r="O839" s="20">
        <f t="shared" si="107"/>
        <v>0</v>
      </c>
      <c r="P839" s="20">
        <f t="shared" si="108"/>
        <v>0</v>
      </c>
      <c r="Q839" s="20" t="str">
        <f t="shared" si="109"/>
        <v/>
      </c>
      <c r="R839" s="20">
        <f t="shared" si="110"/>
        <v>0</v>
      </c>
    </row>
    <row r="840" spans="1:18" ht="12" customHeight="1" x14ac:dyDescent="0.2">
      <c r="A840" s="22"/>
      <c r="C840" s="36"/>
      <c r="D840" s="25"/>
      <c r="J840" s="522" t="str">
        <f t="shared" si="103"/>
        <v/>
      </c>
      <c r="K840" s="20">
        <f t="shared" si="104"/>
        <v>0</v>
      </c>
      <c r="L840" s="20" t="str">
        <f t="shared" si="105"/>
        <v/>
      </c>
      <c r="M840" s="20" t="str">
        <f t="shared" si="106"/>
        <v/>
      </c>
      <c r="O840" s="20">
        <f t="shared" si="107"/>
        <v>0</v>
      </c>
      <c r="P840" s="20">
        <f t="shared" si="108"/>
        <v>0</v>
      </c>
      <c r="Q840" s="20" t="str">
        <f t="shared" si="109"/>
        <v/>
      </c>
      <c r="R840" s="20">
        <f t="shared" si="110"/>
        <v>0</v>
      </c>
    </row>
    <row r="841" spans="1:18" ht="12" customHeight="1" x14ac:dyDescent="0.2">
      <c r="A841" s="22"/>
      <c r="C841" s="36"/>
      <c r="D841" s="25"/>
      <c r="J841" s="522" t="str">
        <f t="shared" si="103"/>
        <v/>
      </c>
      <c r="K841" s="20">
        <f t="shared" si="104"/>
        <v>0</v>
      </c>
      <c r="L841" s="20" t="str">
        <f t="shared" si="105"/>
        <v/>
      </c>
      <c r="M841" s="20" t="str">
        <f t="shared" si="106"/>
        <v/>
      </c>
      <c r="O841" s="20">
        <f t="shared" si="107"/>
        <v>0</v>
      </c>
      <c r="P841" s="20">
        <f t="shared" si="108"/>
        <v>0</v>
      </c>
      <c r="Q841" s="20" t="str">
        <f t="shared" si="109"/>
        <v/>
      </c>
      <c r="R841" s="20">
        <f t="shared" si="110"/>
        <v>0</v>
      </c>
    </row>
    <row r="842" spans="1:18" ht="12" customHeight="1" x14ac:dyDescent="0.2">
      <c r="A842" s="22"/>
      <c r="C842" s="36"/>
      <c r="D842" s="25"/>
      <c r="J842" s="522" t="str">
        <f t="shared" si="103"/>
        <v/>
      </c>
      <c r="K842" s="20">
        <f t="shared" si="104"/>
        <v>0</v>
      </c>
      <c r="L842" s="20" t="str">
        <f t="shared" si="105"/>
        <v/>
      </c>
      <c r="M842" s="20" t="str">
        <f t="shared" si="106"/>
        <v/>
      </c>
      <c r="O842" s="20">
        <f t="shared" si="107"/>
        <v>0</v>
      </c>
      <c r="P842" s="20">
        <f t="shared" si="108"/>
        <v>0</v>
      </c>
      <c r="Q842" s="20" t="str">
        <f t="shared" si="109"/>
        <v/>
      </c>
      <c r="R842" s="20">
        <f t="shared" si="110"/>
        <v>0</v>
      </c>
    </row>
    <row r="843" spans="1:18" ht="12" customHeight="1" x14ac:dyDescent="0.2">
      <c r="A843" s="22"/>
      <c r="C843" s="36"/>
      <c r="D843" s="25"/>
      <c r="J843" s="522" t="str">
        <f t="shared" ref="J843:J906" si="111">IF(K843=K842,"",SUMIF(K:K,K843,I:I))</f>
        <v/>
      </c>
      <c r="K843" s="20">
        <f t="shared" si="104"/>
        <v>0</v>
      </c>
      <c r="L843" s="20" t="str">
        <f t="shared" si="105"/>
        <v/>
      </c>
      <c r="M843" s="20" t="str">
        <f t="shared" si="106"/>
        <v/>
      </c>
      <c r="O843" s="20">
        <f t="shared" si="107"/>
        <v>0</v>
      </c>
      <c r="P843" s="20">
        <f t="shared" si="108"/>
        <v>0</v>
      </c>
      <c r="Q843" s="20" t="str">
        <f t="shared" si="109"/>
        <v/>
      </c>
      <c r="R843" s="20">
        <f t="shared" si="110"/>
        <v>0</v>
      </c>
    </row>
    <row r="844" spans="1:18" ht="12" customHeight="1" x14ac:dyDescent="0.2">
      <c r="A844" s="22"/>
      <c r="C844" s="36"/>
      <c r="D844" s="25"/>
      <c r="J844" s="522" t="str">
        <f t="shared" si="111"/>
        <v/>
      </c>
      <c r="K844" s="20">
        <f t="shared" ref="K844:K907" si="112">IF(ISBLANK(A844),K843,A844)</f>
        <v>0</v>
      </c>
      <c r="L844" s="20" t="str">
        <f t="shared" si="105"/>
        <v/>
      </c>
      <c r="M844" s="20" t="str">
        <f t="shared" si="106"/>
        <v/>
      </c>
      <c r="O844" s="20">
        <f t="shared" si="107"/>
        <v>0</v>
      </c>
      <c r="P844" s="20">
        <f t="shared" si="108"/>
        <v>0</v>
      </c>
      <c r="Q844" s="20" t="str">
        <f t="shared" si="109"/>
        <v/>
      </c>
      <c r="R844" s="20">
        <f t="shared" si="110"/>
        <v>0</v>
      </c>
    </row>
    <row r="845" spans="1:18" ht="12" customHeight="1" x14ac:dyDescent="0.2">
      <c r="A845" s="22"/>
      <c r="C845" s="36"/>
      <c r="D845" s="25"/>
      <c r="J845" s="522" t="str">
        <f t="shared" si="111"/>
        <v/>
      </c>
      <c r="K845" s="20">
        <f t="shared" si="112"/>
        <v>0</v>
      </c>
      <c r="L845" s="20" t="str">
        <f t="shared" si="105"/>
        <v/>
      </c>
      <c r="M845" s="20" t="str">
        <f t="shared" si="106"/>
        <v/>
      </c>
      <c r="O845" s="20">
        <f t="shared" si="107"/>
        <v>0</v>
      </c>
      <c r="P845" s="20">
        <f t="shared" si="108"/>
        <v>0</v>
      </c>
      <c r="Q845" s="20" t="str">
        <f t="shared" si="109"/>
        <v/>
      </c>
      <c r="R845" s="20">
        <f t="shared" si="110"/>
        <v>0</v>
      </c>
    </row>
    <row r="846" spans="1:18" ht="12" customHeight="1" x14ac:dyDescent="0.2">
      <c r="A846" s="22"/>
      <c r="C846" s="36"/>
      <c r="D846" s="25"/>
      <c r="J846" s="522" t="str">
        <f t="shared" si="111"/>
        <v/>
      </c>
      <c r="K846" s="20">
        <f t="shared" si="112"/>
        <v>0</v>
      </c>
      <c r="L846" s="20" t="str">
        <f t="shared" si="105"/>
        <v/>
      </c>
      <c r="M846" s="20" t="str">
        <f t="shared" si="106"/>
        <v/>
      </c>
      <c r="O846" s="20">
        <f t="shared" si="107"/>
        <v>0</v>
      </c>
      <c r="P846" s="20">
        <f t="shared" si="108"/>
        <v>0</v>
      </c>
      <c r="Q846" s="20" t="str">
        <f t="shared" si="109"/>
        <v/>
      </c>
      <c r="R846" s="20">
        <f t="shared" si="110"/>
        <v>0</v>
      </c>
    </row>
    <row r="847" spans="1:18" ht="12" customHeight="1" x14ac:dyDescent="0.2">
      <c r="A847" s="22"/>
      <c r="C847" s="36"/>
      <c r="D847" s="25"/>
      <c r="J847" s="522" t="str">
        <f t="shared" si="111"/>
        <v/>
      </c>
      <c r="K847" s="20">
        <f t="shared" si="112"/>
        <v>0</v>
      </c>
      <c r="L847" s="20" t="str">
        <f t="shared" si="105"/>
        <v/>
      </c>
      <c r="M847" s="20" t="str">
        <f t="shared" si="106"/>
        <v/>
      </c>
      <c r="O847" s="20">
        <f t="shared" si="107"/>
        <v>0</v>
      </c>
      <c r="P847" s="20">
        <f t="shared" si="108"/>
        <v>0</v>
      </c>
      <c r="Q847" s="20" t="str">
        <f t="shared" si="109"/>
        <v/>
      </c>
      <c r="R847" s="20">
        <f t="shared" si="110"/>
        <v>0</v>
      </c>
    </row>
    <row r="848" spans="1:18" ht="12" customHeight="1" x14ac:dyDescent="0.2">
      <c r="A848" s="22"/>
      <c r="C848" s="36"/>
      <c r="D848" s="25"/>
      <c r="J848" s="522" t="str">
        <f t="shared" si="111"/>
        <v/>
      </c>
      <c r="K848" s="20">
        <f t="shared" si="112"/>
        <v>0</v>
      </c>
      <c r="L848" s="20" t="str">
        <f t="shared" si="105"/>
        <v/>
      </c>
      <c r="M848" s="20" t="str">
        <f t="shared" si="106"/>
        <v/>
      </c>
      <c r="O848" s="20">
        <f t="shared" si="107"/>
        <v>0</v>
      </c>
      <c r="P848" s="20">
        <f t="shared" si="108"/>
        <v>0</v>
      </c>
      <c r="Q848" s="20" t="str">
        <f t="shared" si="109"/>
        <v/>
      </c>
      <c r="R848" s="20">
        <f t="shared" si="110"/>
        <v>0</v>
      </c>
    </row>
    <row r="849" spans="1:18" ht="12" customHeight="1" x14ac:dyDescent="0.2">
      <c r="A849" s="22"/>
      <c r="C849" s="36"/>
      <c r="D849" s="25"/>
      <c r="J849" s="522" t="str">
        <f t="shared" si="111"/>
        <v/>
      </c>
      <c r="K849" s="20">
        <f t="shared" si="112"/>
        <v>0</v>
      </c>
      <c r="L849" s="20" t="str">
        <f t="shared" si="105"/>
        <v/>
      </c>
      <c r="M849" s="20" t="str">
        <f t="shared" si="106"/>
        <v/>
      </c>
      <c r="O849" s="20">
        <f t="shared" si="107"/>
        <v>0</v>
      </c>
      <c r="P849" s="20">
        <f t="shared" si="108"/>
        <v>0</v>
      </c>
      <c r="Q849" s="20" t="str">
        <f t="shared" si="109"/>
        <v/>
      </c>
      <c r="R849" s="20">
        <f t="shared" si="110"/>
        <v>0</v>
      </c>
    </row>
    <row r="850" spans="1:18" ht="12" customHeight="1" x14ac:dyDescent="0.2">
      <c r="A850" s="22"/>
      <c r="C850" s="36"/>
      <c r="D850" s="25"/>
      <c r="J850" s="522" t="str">
        <f t="shared" si="111"/>
        <v/>
      </c>
      <c r="K850" s="20">
        <f t="shared" si="112"/>
        <v>0</v>
      </c>
      <c r="L850" s="20" t="str">
        <f t="shared" si="105"/>
        <v/>
      </c>
      <c r="M850" s="20" t="str">
        <f t="shared" si="106"/>
        <v/>
      </c>
      <c r="O850" s="20">
        <f t="shared" si="107"/>
        <v>0</v>
      </c>
      <c r="P850" s="20">
        <f t="shared" si="108"/>
        <v>0</v>
      </c>
      <c r="Q850" s="20" t="str">
        <f t="shared" si="109"/>
        <v/>
      </c>
      <c r="R850" s="20">
        <f t="shared" si="110"/>
        <v>0</v>
      </c>
    </row>
    <row r="851" spans="1:18" ht="12" customHeight="1" x14ac:dyDescent="0.2">
      <c r="A851" s="22"/>
      <c r="C851" s="36"/>
      <c r="D851" s="25"/>
      <c r="J851" s="522" t="str">
        <f t="shared" si="111"/>
        <v/>
      </c>
      <c r="K851" s="20">
        <f t="shared" si="112"/>
        <v>0</v>
      </c>
      <c r="L851" s="20" t="str">
        <f t="shared" si="105"/>
        <v/>
      </c>
      <c r="M851" s="20" t="str">
        <f t="shared" si="106"/>
        <v/>
      </c>
      <c r="O851" s="20">
        <f t="shared" si="107"/>
        <v>0</v>
      </c>
      <c r="P851" s="20">
        <f t="shared" si="108"/>
        <v>0</v>
      </c>
      <c r="Q851" s="20" t="str">
        <f t="shared" si="109"/>
        <v/>
      </c>
      <c r="R851" s="20">
        <f t="shared" si="110"/>
        <v>0</v>
      </c>
    </row>
    <row r="852" spans="1:18" ht="12" customHeight="1" x14ac:dyDescent="0.2">
      <c r="A852" s="22"/>
      <c r="C852" s="36"/>
      <c r="D852" s="25"/>
      <c r="J852" s="522" t="str">
        <f t="shared" si="111"/>
        <v/>
      </c>
      <c r="K852" s="20">
        <f t="shared" si="112"/>
        <v>0</v>
      </c>
      <c r="L852" s="20" t="str">
        <f t="shared" si="105"/>
        <v/>
      </c>
      <c r="M852" s="20" t="str">
        <f t="shared" si="106"/>
        <v/>
      </c>
      <c r="O852" s="20">
        <f t="shared" si="107"/>
        <v>0</v>
      </c>
      <c r="P852" s="20">
        <f t="shared" si="108"/>
        <v>0</v>
      </c>
      <c r="Q852" s="20" t="str">
        <f t="shared" si="109"/>
        <v/>
      </c>
      <c r="R852" s="20">
        <f t="shared" si="110"/>
        <v>0</v>
      </c>
    </row>
    <row r="853" spans="1:18" ht="12" customHeight="1" x14ac:dyDescent="0.2">
      <c r="A853" s="22"/>
      <c r="C853" s="36"/>
      <c r="D853" s="25"/>
      <c r="J853" s="522" t="str">
        <f t="shared" si="111"/>
        <v/>
      </c>
      <c r="K853" s="20">
        <f t="shared" si="112"/>
        <v>0</v>
      </c>
      <c r="L853" s="20" t="str">
        <f t="shared" si="105"/>
        <v/>
      </c>
      <c r="M853" s="20" t="str">
        <f t="shared" si="106"/>
        <v/>
      </c>
      <c r="O853" s="20">
        <f t="shared" si="107"/>
        <v>0</v>
      </c>
      <c r="P853" s="20">
        <f t="shared" si="108"/>
        <v>0</v>
      </c>
      <c r="Q853" s="20" t="str">
        <f t="shared" si="109"/>
        <v/>
      </c>
      <c r="R853" s="20">
        <f t="shared" si="110"/>
        <v>0</v>
      </c>
    </row>
    <row r="854" spans="1:18" ht="12" customHeight="1" x14ac:dyDescent="0.2">
      <c r="A854" s="22"/>
      <c r="C854" s="36"/>
      <c r="D854" s="25"/>
      <c r="J854" s="522" t="str">
        <f t="shared" si="111"/>
        <v/>
      </c>
      <c r="K854" s="20">
        <f t="shared" si="112"/>
        <v>0</v>
      </c>
      <c r="L854" s="20" t="str">
        <f t="shared" si="105"/>
        <v/>
      </c>
      <c r="M854" s="20" t="str">
        <f t="shared" si="106"/>
        <v/>
      </c>
      <c r="O854" s="20">
        <f t="shared" si="107"/>
        <v>0</v>
      </c>
      <c r="P854" s="20">
        <f t="shared" si="108"/>
        <v>0</v>
      </c>
      <c r="Q854" s="20" t="str">
        <f t="shared" si="109"/>
        <v/>
      </c>
      <c r="R854" s="20">
        <f t="shared" si="110"/>
        <v>0</v>
      </c>
    </row>
    <row r="855" spans="1:18" ht="12" customHeight="1" x14ac:dyDescent="0.2">
      <c r="A855" s="22"/>
      <c r="C855" s="36"/>
      <c r="D855" s="25"/>
      <c r="J855" s="522" t="str">
        <f t="shared" si="111"/>
        <v/>
      </c>
      <c r="K855" s="20">
        <f t="shared" si="112"/>
        <v>0</v>
      </c>
      <c r="L855" s="20" t="str">
        <f t="shared" si="105"/>
        <v/>
      </c>
      <c r="M855" s="20" t="str">
        <f t="shared" si="106"/>
        <v/>
      </c>
      <c r="O855" s="20">
        <f t="shared" si="107"/>
        <v>0</v>
      </c>
      <c r="P855" s="20">
        <f t="shared" si="108"/>
        <v>0</v>
      </c>
      <c r="Q855" s="20" t="str">
        <f t="shared" si="109"/>
        <v/>
      </c>
      <c r="R855" s="20">
        <f t="shared" si="110"/>
        <v>0</v>
      </c>
    </row>
    <row r="856" spans="1:18" ht="12" customHeight="1" x14ac:dyDescent="0.2">
      <c r="A856" s="22"/>
      <c r="C856" s="36"/>
      <c r="D856" s="25"/>
      <c r="J856" s="522" t="str">
        <f t="shared" si="111"/>
        <v/>
      </c>
      <c r="K856" s="20">
        <f t="shared" si="112"/>
        <v>0</v>
      </c>
      <c r="L856" s="20" t="str">
        <f t="shared" si="105"/>
        <v/>
      </c>
      <c r="M856" s="20" t="str">
        <f t="shared" si="106"/>
        <v/>
      </c>
      <c r="O856" s="20">
        <f t="shared" si="107"/>
        <v>0</v>
      </c>
      <c r="P856" s="20">
        <f t="shared" si="108"/>
        <v>0</v>
      </c>
      <c r="Q856" s="20" t="str">
        <f t="shared" si="109"/>
        <v/>
      </c>
      <c r="R856" s="20">
        <f t="shared" si="110"/>
        <v>0</v>
      </c>
    </row>
    <row r="857" spans="1:18" ht="12" customHeight="1" x14ac:dyDescent="0.2">
      <c r="A857" s="22"/>
      <c r="C857" s="36"/>
      <c r="D857" s="25"/>
      <c r="J857" s="522" t="str">
        <f t="shared" si="111"/>
        <v/>
      </c>
      <c r="K857" s="20">
        <f t="shared" si="112"/>
        <v>0</v>
      </c>
      <c r="L857" s="20" t="str">
        <f t="shared" si="105"/>
        <v/>
      </c>
      <c r="M857" s="20" t="str">
        <f t="shared" si="106"/>
        <v/>
      </c>
      <c r="O857" s="20">
        <f t="shared" si="107"/>
        <v>0</v>
      </c>
      <c r="P857" s="20">
        <f t="shared" si="108"/>
        <v>0</v>
      </c>
      <c r="Q857" s="20" t="str">
        <f t="shared" si="109"/>
        <v/>
      </c>
      <c r="R857" s="20">
        <f t="shared" si="110"/>
        <v>0</v>
      </c>
    </row>
    <row r="858" spans="1:18" ht="12" customHeight="1" x14ac:dyDescent="0.2">
      <c r="A858" s="22"/>
      <c r="C858" s="36"/>
      <c r="D858" s="25"/>
      <c r="J858" s="522" t="str">
        <f t="shared" si="111"/>
        <v/>
      </c>
      <c r="K858" s="20">
        <f t="shared" si="112"/>
        <v>0</v>
      </c>
      <c r="L858" s="20" t="str">
        <f t="shared" si="105"/>
        <v/>
      </c>
      <c r="M858" s="20" t="str">
        <f t="shared" si="106"/>
        <v/>
      </c>
      <c r="O858" s="20">
        <f t="shared" si="107"/>
        <v>0</v>
      </c>
      <c r="P858" s="20">
        <f t="shared" si="108"/>
        <v>0</v>
      </c>
      <c r="Q858" s="20" t="str">
        <f t="shared" si="109"/>
        <v/>
      </c>
      <c r="R858" s="20">
        <f t="shared" si="110"/>
        <v>0</v>
      </c>
    </row>
    <row r="859" spans="1:18" ht="12" customHeight="1" x14ac:dyDescent="0.2">
      <c r="A859" s="22"/>
      <c r="C859" s="36"/>
      <c r="D859" s="25"/>
      <c r="J859" s="522" t="str">
        <f t="shared" si="111"/>
        <v/>
      </c>
      <c r="K859" s="20">
        <f t="shared" si="112"/>
        <v>0</v>
      </c>
      <c r="L859" s="20" t="str">
        <f t="shared" si="105"/>
        <v/>
      </c>
      <c r="M859" s="20" t="str">
        <f t="shared" si="106"/>
        <v/>
      </c>
      <c r="O859" s="20">
        <f t="shared" si="107"/>
        <v>0</v>
      </c>
      <c r="P859" s="20">
        <f t="shared" si="108"/>
        <v>0</v>
      </c>
      <c r="Q859" s="20" t="str">
        <f t="shared" si="109"/>
        <v/>
      </c>
      <c r="R859" s="20">
        <f t="shared" si="110"/>
        <v>0</v>
      </c>
    </row>
    <row r="860" spans="1:18" ht="12" customHeight="1" x14ac:dyDescent="0.2">
      <c r="A860" s="22"/>
      <c r="C860" s="36"/>
      <c r="D860" s="25"/>
      <c r="J860" s="522" t="str">
        <f t="shared" si="111"/>
        <v/>
      </c>
      <c r="K860" s="20">
        <f t="shared" si="112"/>
        <v>0</v>
      </c>
      <c r="L860" s="20" t="str">
        <f t="shared" si="105"/>
        <v/>
      </c>
      <c r="M860" s="20" t="str">
        <f t="shared" si="106"/>
        <v/>
      </c>
      <c r="O860" s="20">
        <f t="shared" si="107"/>
        <v>0</v>
      </c>
      <c r="P860" s="20">
        <f t="shared" si="108"/>
        <v>0</v>
      </c>
      <c r="Q860" s="20" t="str">
        <f t="shared" si="109"/>
        <v/>
      </c>
      <c r="R860" s="20">
        <f t="shared" si="110"/>
        <v>0</v>
      </c>
    </row>
    <row r="861" spans="1:18" ht="12" customHeight="1" x14ac:dyDescent="0.2">
      <c r="A861" s="22"/>
      <c r="C861" s="36"/>
      <c r="D861" s="25"/>
      <c r="J861" s="522" t="str">
        <f t="shared" si="111"/>
        <v/>
      </c>
      <c r="K861" s="20">
        <f t="shared" si="112"/>
        <v>0</v>
      </c>
      <c r="L861" s="20" t="str">
        <f t="shared" si="105"/>
        <v/>
      </c>
      <c r="M861" s="20" t="str">
        <f t="shared" si="106"/>
        <v/>
      </c>
      <c r="O861" s="20">
        <f t="shared" si="107"/>
        <v>0</v>
      </c>
      <c r="P861" s="20">
        <f t="shared" si="108"/>
        <v>0</v>
      </c>
      <c r="Q861" s="20" t="str">
        <f t="shared" si="109"/>
        <v/>
      </c>
      <c r="R861" s="20">
        <f t="shared" si="110"/>
        <v>0</v>
      </c>
    </row>
    <row r="862" spans="1:18" ht="12" customHeight="1" x14ac:dyDescent="0.2">
      <c r="A862" s="22"/>
      <c r="C862" s="36"/>
      <c r="D862" s="25"/>
      <c r="J862" s="522" t="str">
        <f t="shared" si="111"/>
        <v/>
      </c>
      <c r="K862" s="20">
        <f t="shared" si="112"/>
        <v>0</v>
      </c>
      <c r="L862" s="20" t="str">
        <f t="shared" si="105"/>
        <v/>
      </c>
      <c r="M862" s="20" t="str">
        <f t="shared" si="106"/>
        <v/>
      </c>
      <c r="O862" s="20">
        <f t="shared" si="107"/>
        <v>0</v>
      </c>
      <c r="P862" s="20">
        <f t="shared" si="108"/>
        <v>0</v>
      </c>
      <c r="Q862" s="20" t="str">
        <f t="shared" si="109"/>
        <v/>
      </c>
      <c r="R862" s="20">
        <f t="shared" si="110"/>
        <v>0</v>
      </c>
    </row>
    <row r="863" spans="1:18" ht="12" customHeight="1" x14ac:dyDescent="0.2">
      <c r="A863" s="22"/>
      <c r="C863" s="36"/>
      <c r="D863" s="25"/>
      <c r="J863" s="522" t="str">
        <f t="shared" si="111"/>
        <v/>
      </c>
      <c r="K863" s="20">
        <f t="shared" si="112"/>
        <v>0</v>
      </c>
      <c r="L863" s="20" t="str">
        <f t="shared" si="105"/>
        <v/>
      </c>
      <c r="M863" s="20" t="str">
        <f t="shared" si="106"/>
        <v/>
      </c>
      <c r="O863" s="20">
        <f t="shared" si="107"/>
        <v>0</v>
      </c>
      <c r="P863" s="20">
        <f t="shared" si="108"/>
        <v>0</v>
      </c>
      <c r="Q863" s="20" t="str">
        <f t="shared" si="109"/>
        <v/>
      </c>
      <c r="R863" s="20">
        <f t="shared" si="110"/>
        <v>0</v>
      </c>
    </row>
    <row r="864" spans="1:18" ht="12" customHeight="1" x14ac:dyDescent="0.2">
      <c r="A864" s="22"/>
      <c r="C864" s="36"/>
      <c r="D864" s="25"/>
      <c r="J864" s="522" t="str">
        <f t="shared" si="111"/>
        <v/>
      </c>
      <c r="K864" s="20">
        <f t="shared" si="112"/>
        <v>0</v>
      </c>
      <c r="L864" s="20" t="str">
        <f t="shared" si="105"/>
        <v/>
      </c>
      <c r="M864" s="20" t="str">
        <f t="shared" si="106"/>
        <v/>
      </c>
      <c r="O864" s="20">
        <f t="shared" si="107"/>
        <v>0</v>
      </c>
      <c r="P864" s="20">
        <f t="shared" si="108"/>
        <v>0</v>
      </c>
      <c r="Q864" s="20" t="str">
        <f t="shared" si="109"/>
        <v/>
      </c>
      <c r="R864" s="20">
        <f t="shared" si="110"/>
        <v>0</v>
      </c>
    </row>
    <row r="865" spans="1:18" ht="12" customHeight="1" x14ac:dyDescent="0.2">
      <c r="A865" s="22"/>
      <c r="C865" s="36"/>
      <c r="D865" s="25"/>
      <c r="J865" s="522" t="str">
        <f t="shared" si="111"/>
        <v/>
      </c>
      <c r="K865" s="20">
        <f t="shared" si="112"/>
        <v>0</v>
      </c>
      <c r="L865" s="20" t="str">
        <f t="shared" si="105"/>
        <v/>
      </c>
      <c r="M865" s="20" t="str">
        <f t="shared" si="106"/>
        <v/>
      </c>
      <c r="O865" s="20">
        <f t="shared" si="107"/>
        <v>0</v>
      </c>
      <c r="P865" s="20">
        <f t="shared" si="108"/>
        <v>0</v>
      </c>
      <c r="Q865" s="20" t="str">
        <f t="shared" si="109"/>
        <v/>
      </c>
      <c r="R865" s="20">
        <f t="shared" si="110"/>
        <v>0</v>
      </c>
    </row>
    <row r="866" spans="1:18" ht="12" customHeight="1" x14ac:dyDescent="0.2">
      <c r="A866" s="22"/>
      <c r="C866" s="36"/>
      <c r="D866" s="25"/>
      <c r="J866" s="522" t="str">
        <f t="shared" si="111"/>
        <v/>
      </c>
      <c r="K866" s="20">
        <f t="shared" si="112"/>
        <v>0</v>
      </c>
      <c r="L866" s="20" t="str">
        <f t="shared" si="105"/>
        <v/>
      </c>
      <c r="M866" s="20" t="str">
        <f t="shared" si="106"/>
        <v/>
      </c>
      <c r="O866" s="20">
        <f t="shared" si="107"/>
        <v>0</v>
      </c>
      <c r="P866" s="20">
        <f t="shared" si="108"/>
        <v>0</v>
      </c>
      <c r="Q866" s="20" t="str">
        <f t="shared" si="109"/>
        <v/>
      </c>
      <c r="R866" s="20">
        <f t="shared" si="110"/>
        <v>0</v>
      </c>
    </row>
    <row r="867" spans="1:18" ht="12" customHeight="1" x14ac:dyDescent="0.2">
      <c r="A867" s="22"/>
      <c r="C867" s="36"/>
      <c r="D867" s="25"/>
      <c r="J867" s="522" t="str">
        <f t="shared" si="111"/>
        <v/>
      </c>
      <c r="K867" s="20">
        <f t="shared" si="112"/>
        <v>0</v>
      </c>
      <c r="L867" s="20" t="str">
        <f t="shared" si="105"/>
        <v/>
      </c>
      <c r="M867" s="20" t="str">
        <f t="shared" si="106"/>
        <v/>
      </c>
      <c r="O867" s="20">
        <f t="shared" si="107"/>
        <v>0</v>
      </c>
      <c r="P867" s="20">
        <f t="shared" si="108"/>
        <v>0</v>
      </c>
      <c r="Q867" s="20" t="str">
        <f t="shared" si="109"/>
        <v/>
      </c>
      <c r="R867" s="20">
        <f t="shared" si="110"/>
        <v>0</v>
      </c>
    </row>
    <row r="868" spans="1:18" ht="12" customHeight="1" x14ac:dyDescent="0.2">
      <c r="A868" s="22"/>
      <c r="C868" s="36"/>
      <c r="D868" s="25"/>
      <c r="J868" s="522" t="str">
        <f t="shared" si="111"/>
        <v/>
      </c>
      <c r="K868" s="20">
        <f t="shared" si="112"/>
        <v>0</v>
      </c>
      <c r="L868" s="20" t="str">
        <f t="shared" si="105"/>
        <v/>
      </c>
      <c r="M868" s="20" t="str">
        <f t="shared" si="106"/>
        <v/>
      </c>
      <c r="O868" s="20">
        <f t="shared" si="107"/>
        <v>0</v>
      </c>
      <c r="P868" s="20">
        <f t="shared" si="108"/>
        <v>0</v>
      </c>
      <c r="Q868" s="20" t="str">
        <f t="shared" si="109"/>
        <v/>
      </c>
      <c r="R868" s="20">
        <f t="shared" si="110"/>
        <v>0</v>
      </c>
    </row>
    <row r="869" spans="1:18" ht="12" customHeight="1" x14ac:dyDescent="0.2">
      <c r="A869" s="22"/>
      <c r="C869" s="36"/>
      <c r="D869" s="25"/>
      <c r="J869" s="522" t="str">
        <f t="shared" si="111"/>
        <v/>
      </c>
      <c r="K869" s="20">
        <f t="shared" si="112"/>
        <v>0</v>
      </c>
      <c r="L869" s="20" t="str">
        <f t="shared" si="105"/>
        <v/>
      </c>
      <c r="M869" s="20" t="str">
        <f t="shared" si="106"/>
        <v/>
      </c>
      <c r="O869" s="20">
        <f t="shared" si="107"/>
        <v>0</v>
      </c>
      <c r="P869" s="20">
        <f t="shared" si="108"/>
        <v>0</v>
      </c>
      <c r="Q869" s="20" t="str">
        <f t="shared" si="109"/>
        <v/>
      </c>
      <c r="R869" s="20">
        <f t="shared" si="110"/>
        <v>0</v>
      </c>
    </row>
    <row r="870" spans="1:18" ht="12" customHeight="1" x14ac:dyDescent="0.2">
      <c r="A870" s="22"/>
      <c r="C870" s="36"/>
      <c r="D870" s="25"/>
      <c r="J870" s="522" t="str">
        <f t="shared" si="111"/>
        <v/>
      </c>
      <c r="K870" s="20">
        <f t="shared" si="112"/>
        <v>0</v>
      </c>
      <c r="L870" s="20" t="str">
        <f t="shared" si="105"/>
        <v/>
      </c>
      <c r="M870" s="20" t="str">
        <f t="shared" si="106"/>
        <v/>
      </c>
      <c r="O870" s="20">
        <f t="shared" si="107"/>
        <v>0</v>
      </c>
      <c r="P870" s="20">
        <f t="shared" si="108"/>
        <v>0</v>
      </c>
      <c r="Q870" s="20" t="str">
        <f t="shared" si="109"/>
        <v/>
      </c>
      <c r="R870" s="20">
        <f t="shared" si="110"/>
        <v>0</v>
      </c>
    </row>
    <row r="871" spans="1:18" ht="12" customHeight="1" x14ac:dyDescent="0.2">
      <c r="A871" s="22"/>
      <c r="C871" s="36"/>
      <c r="D871" s="25"/>
      <c r="J871" s="522" t="str">
        <f t="shared" si="111"/>
        <v/>
      </c>
      <c r="K871" s="20">
        <f t="shared" si="112"/>
        <v>0</v>
      </c>
      <c r="L871" s="20" t="str">
        <f t="shared" si="105"/>
        <v/>
      </c>
      <c r="M871" s="20" t="str">
        <f t="shared" si="106"/>
        <v/>
      </c>
      <c r="O871" s="20">
        <f t="shared" si="107"/>
        <v>0</v>
      </c>
      <c r="P871" s="20">
        <f t="shared" si="108"/>
        <v>0</v>
      </c>
      <c r="Q871" s="20" t="str">
        <f t="shared" si="109"/>
        <v/>
      </c>
      <c r="R871" s="20">
        <f t="shared" si="110"/>
        <v>0</v>
      </c>
    </row>
    <row r="872" spans="1:18" ht="12" customHeight="1" x14ac:dyDescent="0.2">
      <c r="A872" s="22"/>
      <c r="C872" s="36"/>
      <c r="D872" s="25"/>
      <c r="J872" s="522" t="str">
        <f t="shared" si="111"/>
        <v/>
      </c>
      <c r="K872" s="20">
        <f t="shared" si="112"/>
        <v>0</v>
      </c>
      <c r="L872" s="20" t="str">
        <f t="shared" ref="L872:L935" si="113">LEFT(H872,11)</f>
        <v/>
      </c>
      <c r="M872" s="20" t="str">
        <f t="shared" ref="M872:M935" si="114">LEFT(E872,2)</f>
        <v/>
      </c>
      <c r="O872" s="20">
        <f t="shared" ref="O872:O935" si="115">K872</f>
        <v>0</v>
      </c>
      <c r="P872" s="20">
        <f t="shared" ref="P872:P935" si="116">LEN(L872)</f>
        <v>0</v>
      </c>
      <c r="Q872" s="20" t="str">
        <f t="shared" ref="Q872:Q935" si="117">IF(LEN(L872)=11,L872,IF(LEN(L872)=10,CONCATENATE(L872," "),IF(LEN(L872)=9,CONCATENATE(L872,"  "),IF(LEN(L872)=8,CONCATENATE(L872,"   "),""))))</f>
        <v/>
      </c>
      <c r="R872" s="20">
        <f t="shared" ref="R872:R935" si="118">LEN(Q872)</f>
        <v>0</v>
      </c>
    </row>
    <row r="873" spans="1:18" ht="12" customHeight="1" x14ac:dyDescent="0.2">
      <c r="A873" s="22"/>
      <c r="C873" s="36"/>
      <c r="D873" s="25"/>
      <c r="J873" s="522" t="str">
        <f t="shared" si="111"/>
        <v/>
      </c>
      <c r="K873" s="20">
        <f t="shared" si="112"/>
        <v>0</v>
      </c>
      <c r="L873" s="20" t="str">
        <f t="shared" si="113"/>
        <v/>
      </c>
      <c r="M873" s="20" t="str">
        <f t="shared" si="114"/>
        <v/>
      </c>
      <c r="O873" s="20">
        <f t="shared" si="115"/>
        <v>0</v>
      </c>
      <c r="P873" s="20">
        <f t="shared" si="116"/>
        <v>0</v>
      </c>
      <c r="Q873" s="20" t="str">
        <f t="shared" si="117"/>
        <v/>
      </c>
      <c r="R873" s="20">
        <f t="shared" si="118"/>
        <v>0</v>
      </c>
    </row>
    <row r="874" spans="1:18" ht="12" customHeight="1" x14ac:dyDescent="0.2">
      <c r="A874" s="22"/>
      <c r="C874" s="36"/>
      <c r="D874" s="25"/>
      <c r="J874" s="522" t="str">
        <f t="shared" si="111"/>
        <v/>
      </c>
      <c r="K874" s="20">
        <f t="shared" si="112"/>
        <v>0</v>
      </c>
      <c r="L874" s="20" t="str">
        <f t="shared" si="113"/>
        <v/>
      </c>
      <c r="M874" s="20" t="str">
        <f t="shared" si="114"/>
        <v/>
      </c>
      <c r="O874" s="20">
        <f t="shared" si="115"/>
        <v>0</v>
      </c>
      <c r="P874" s="20">
        <f t="shared" si="116"/>
        <v>0</v>
      </c>
      <c r="Q874" s="20" t="str">
        <f t="shared" si="117"/>
        <v/>
      </c>
      <c r="R874" s="20">
        <f t="shared" si="118"/>
        <v>0</v>
      </c>
    </row>
    <row r="875" spans="1:18" ht="12" customHeight="1" x14ac:dyDescent="0.2">
      <c r="A875" s="22"/>
      <c r="C875" s="36"/>
      <c r="D875" s="25"/>
      <c r="J875" s="522" t="str">
        <f t="shared" si="111"/>
        <v/>
      </c>
      <c r="K875" s="20">
        <f t="shared" si="112"/>
        <v>0</v>
      </c>
      <c r="L875" s="20" t="str">
        <f t="shared" si="113"/>
        <v/>
      </c>
      <c r="M875" s="20" t="str">
        <f t="shared" si="114"/>
        <v/>
      </c>
      <c r="O875" s="20">
        <f t="shared" si="115"/>
        <v>0</v>
      </c>
      <c r="P875" s="20">
        <f t="shared" si="116"/>
        <v>0</v>
      </c>
      <c r="Q875" s="20" t="str">
        <f t="shared" si="117"/>
        <v/>
      </c>
      <c r="R875" s="20">
        <f t="shared" si="118"/>
        <v>0</v>
      </c>
    </row>
    <row r="876" spans="1:18" ht="12" customHeight="1" x14ac:dyDescent="0.2">
      <c r="A876" s="22"/>
      <c r="C876" s="36"/>
      <c r="D876" s="25"/>
      <c r="J876" s="522" t="str">
        <f t="shared" si="111"/>
        <v/>
      </c>
      <c r="K876" s="20">
        <f t="shared" si="112"/>
        <v>0</v>
      </c>
      <c r="L876" s="20" t="str">
        <f t="shared" si="113"/>
        <v/>
      </c>
      <c r="M876" s="20" t="str">
        <f t="shared" si="114"/>
        <v/>
      </c>
      <c r="O876" s="20">
        <f t="shared" si="115"/>
        <v>0</v>
      </c>
      <c r="P876" s="20">
        <f t="shared" si="116"/>
        <v>0</v>
      </c>
      <c r="Q876" s="20" t="str">
        <f t="shared" si="117"/>
        <v/>
      </c>
      <c r="R876" s="20">
        <f t="shared" si="118"/>
        <v>0</v>
      </c>
    </row>
    <row r="877" spans="1:18" ht="12" customHeight="1" x14ac:dyDescent="0.2">
      <c r="A877" s="22"/>
      <c r="C877" s="36"/>
      <c r="D877" s="25"/>
      <c r="J877" s="522" t="str">
        <f t="shared" si="111"/>
        <v/>
      </c>
      <c r="K877" s="20">
        <f t="shared" si="112"/>
        <v>0</v>
      </c>
      <c r="L877" s="20" t="str">
        <f t="shared" si="113"/>
        <v/>
      </c>
      <c r="M877" s="20" t="str">
        <f t="shared" si="114"/>
        <v/>
      </c>
      <c r="O877" s="20">
        <f t="shared" si="115"/>
        <v>0</v>
      </c>
      <c r="P877" s="20">
        <f t="shared" si="116"/>
        <v>0</v>
      </c>
      <c r="Q877" s="20" t="str">
        <f t="shared" si="117"/>
        <v/>
      </c>
      <c r="R877" s="20">
        <f t="shared" si="118"/>
        <v>0</v>
      </c>
    </row>
    <row r="878" spans="1:18" ht="12" customHeight="1" x14ac:dyDescent="0.2">
      <c r="A878" s="22"/>
      <c r="C878" s="36"/>
      <c r="D878" s="25"/>
      <c r="J878" s="522" t="str">
        <f t="shared" si="111"/>
        <v/>
      </c>
      <c r="K878" s="20">
        <f t="shared" si="112"/>
        <v>0</v>
      </c>
      <c r="L878" s="20" t="str">
        <f t="shared" si="113"/>
        <v/>
      </c>
      <c r="M878" s="20" t="str">
        <f t="shared" si="114"/>
        <v/>
      </c>
      <c r="O878" s="20">
        <f t="shared" si="115"/>
        <v>0</v>
      </c>
      <c r="P878" s="20">
        <f t="shared" si="116"/>
        <v>0</v>
      </c>
      <c r="Q878" s="20" t="str">
        <f t="shared" si="117"/>
        <v/>
      </c>
      <c r="R878" s="20">
        <f t="shared" si="118"/>
        <v>0</v>
      </c>
    </row>
    <row r="879" spans="1:18" ht="12" customHeight="1" x14ac:dyDescent="0.2">
      <c r="A879" s="22"/>
      <c r="C879" s="36"/>
      <c r="D879" s="25"/>
      <c r="J879" s="522" t="str">
        <f t="shared" si="111"/>
        <v/>
      </c>
      <c r="K879" s="20">
        <f t="shared" si="112"/>
        <v>0</v>
      </c>
      <c r="L879" s="20" t="str">
        <f t="shared" si="113"/>
        <v/>
      </c>
      <c r="M879" s="20" t="str">
        <f t="shared" si="114"/>
        <v/>
      </c>
      <c r="O879" s="20">
        <f t="shared" si="115"/>
        <v>0</v>
      </c>
      <c r="P879" s="20">
        <f t="shared" si="116"/>
        <v>0</v>
      </c>
      <c r="Q879" s="20" t="str">
        <f t="shared" si="117"/>
        <v/>
      </c>
      <c r="R879" s="20">
        <f t="shared" si="118"/>
        <v>0</v>
      </c>
    </row>
    <row r="880" spans="1:18" ht="12" customHeight="1" x14ac:dyDescent="0.2">
      <c r="A880" s="22"/>
      <c r="C880" s="36"/>
      <c r="D880" s="25"/>
      <c r="J880" s="522" t="str">
        <f t="shared" si="111"/>
        <v/>
      </c>
      <c r="K880" s="20">
        <f t="shared" si="112"/>
        <v>0</v>
      </c>
      <c r="L880" s="20" t="str">
        <f t="shared" si="113"/>
        <v/>
      </c>
      <c r="M880" s="20" t="str">
        <f t="shared" si="114"/>
        <v/>
      </c>
      <c r="O880" s="20">
        <f t="shared" si="115"/>
        <v>0</v>
      </c>
      <c r="P880" s="20">
        <f t="shared" si="116"/>
        <v>0</v>
      </c>
      <c r="Q880" s="20" t="str">
        <f t="shared" si="117"/>
        <v/>
      </c>
      <c r="R880" s="20">
        <f t="shared" si="118"/>
        <v>0</v>
      </c>
    </row>
    <row r="881" spans="1:18" ht="12" customHeight="1" x14ac:dyDescent="0.2">
      <c r="A881" s="22"/>
      <c r="C881" s="36"/>
      <c r="D881" s="25"/>
      <c r="J881" s="522" t="str">
        <f t="shared" si="111"/>
        <v/>
      </c>
      <c r="K881" s="20">
        <f t="shared" si="112"/>
        <v>0</v>
      </c>
      <c r="L881" s="20" t="str">
        <f t="shared" si="113"/>
        <v/>
      </c>
      <c r="M881" s="20" t="str">
        <f t="shared" si="114"/>
        <v/>
      </c>
      <c r="O881" s="20">
        <f t="shared" si="115"/>
        <v>0</v>
      </c>
      <c r="P881" s="20">
        <f t="shared" si="116"/>
        <v>0</v>
      </c>
      <c r="Q881" s="20" t="str">
        <f t="shared" si="117"/>
        <v/>
      </c>
      <c r="R881" s="20">
        <f t="shared" si="118"/>
        <v>0</v>
      </c>
    </row>
    <row r="882" spans="1:18" ht="12" customHeight="1" x14ac:dyDescent="0.2">
      <c r="A882" s="22"/>
      <c r="C882" s="36"/>
      <c r="D882" s="25"/>
      <c r="J882" s="522" t="str">
        <f t="shared" si="111"/>
        <v/>
      </c>
      <c r="K882" s="20">
        <f t="shared" si="112"/>
        <v>0</v>
      </c>
      <c r="L882" s="20" t="str">
        <f t="shared" si="113"/>
        <v/>
      </c>
      <c r="M882" s="20" t="str">
        <f t="shared" si="114"/>
        <v/>
      </c>
      <c r="O882" s="20">
        <f t="shared" si="115"/>
        <v>0</v>
      </c>
      <c r="P882" s="20">
        <f t="shared" si="116"/>
        <v>0</v>
      </c>
      <c r="Q882" s="20" t="str">
        <f t="shared" si="117"/>
        <v/>
      </c>
      <c r="R882" s="20">
        <f t="shared" si="118"/>
        <v>0</v>
      </c>
    </row>
    <row r="883" spans="1:18" ht="12" customHeight="1" x14ac:dyDescent="0.2">
      <c r="A883" s="22"/>
      <c r="C883" s="36"/>
      <c r="D883" s="25"/>
      <c r="J883" s="522" t="str">
        <f t="shared" si="111"/>
        <v/>
      </c>
      <c r="K883" s="20">
        <f t="shared" si="112"/>
        <v>0</v>
      </c>
      <c r="L883" s="20" t="str">
        <f t="shared" si="113"/>
        <v/>
      </c>
      <c r="M883" s="20" t="str">
        <f t="shared" si="114"/>
        <v/>
      </c>
      <c r="O883" s="20">
        <f t="shared" si="115"/>
        <v>0</v>
      </c>
      <c r="P883" s="20">
        <f t="shared" si="116"/>
        <v>0</v>
      </c>
      <c r="Q883" s="20" t="str">
        <f t="shared" si="117"/>
        <v/>
      </c>
      <c r="R883" s="20">
        <f t="shared" si="118"/>
        <v>0</v>
      </c>
    </row>
    <row r="884" spans="1:18" ht="12" customHeight="1" x14ac:dyDescent="0.2">
      <c r="A884" s="22"/>
      <c r="C884" s="36"/>
      <c r="D884" s="25"/>
      <c r="J884" s="522" t="str">
        <f t="shared" si="111"/>
        <v/>
      </c>
      <c r="K884" s="20">
        <f t="shared" si="112"/>
        <v>0</v>
      </c>
      <c r="L884" s="20" t="str">
        <f t="shared" si="113"/>
        <v/>
      </c>
      <c r="M884" s="20" t="str">
        <f t="shared" si="114"/>
        <v/>
      </c>
      <c r="O884" s="20">
        <f t="shared" si="115"/>
        <v>0</v>
      </c>
      <c r="P884" s="20">
        <f t="shared" si="116"/>
        <v>0</v>
      </c>
      <c r="Q884" s="20" t="str">
        <f t="shared" si="117"/>
        <v/>
      </c>
      <c r="R884" s="20">
        <f t="shared" si="118"/>
        <v>0</v>
      </c>
    </row>
    <row r="885" spans="1:18" ht="12" customHeight="1" x14ac:dyDescent="0.2">
      <c r="A885" s="22"/>
      <c r="C885" s="36"/>
      <c r="D885" s="25"/>
      <c r="J885" s="522" t="str">
        <f t="shared" si="111"/>
        <v/>
      </c>
      <c r="K885" s="20">
        <f t="shared" si="112"/>
        <v>0</v>
      </c>
      <c r="L885" s="20" t="str">
        <f t="shared" si="113"/>
        <v/>
      </c>
      <c r="M885" s="20" t="str">
        <f t="shared" si="114"/>
        <v/>
      </c>
      <c r="O885" s="20">
        <f t="shared" si="115"/>
        <v>0</v>
      </c>
      <c r="P885" s="20">
        <f t="shared" si="116"/>
        <v>0</v>
      </c>
      <c r="Q885" s="20" t="str">
        <f t="shared" si="117"/>
        <v/>
      </c>
      <c r="R885" s="20">
        <f t="shared" si="118"/>
        <v>0</v>
      </c>
    </row>
    <row r="886" spans="1:18" ht="12" customHeight="1" x14ac:dyDescent="0.2">
      <c r="A886" s="22"/>
      <c r="C886" s="36"/>
      <c r="D886" s="25"/>
      <c r="J886" s="522" t="str">
        <f t="shared" si="111"/>
        <v/>
      </c>
      <c r="K886" s="20">
        <f t="shared" si="112"/>
        <v>0</v>
      </c>
      <c r="L886" s="20" t="str">
        <f t="shared" si="113"/>
        <v/>
      </c>
      <c r="M886" s="20" t="str">
        <f t="shared" si="114"/>
        <v/>
      </c>
      <c r="O886" s="20">
        <f t="shared" si="115"/>
        <v>0</v>
      </c>
      <c r="P886" s="20">
        <f t="shared" si="116"/>
        <v>0</v>
      </c>
      <c r="Q886" s="20" t="str">
        <f t="shared" si="117"/>
        <v/>
      </c>
      <c r="R886" s="20">
        <f t="shared" si="118"/>
        <v>0</v>
      </c>
    </row>
    <row r="887" spans="1:18" ht="12" customHeight="1" x14ac:dyDescent="0.2">
      <c r="A887" s="22"/>
      <c r="C887" s="36"/>
      <c r="D887" s="25"/>
      <c r="J887" s="522" t="str">
        <f t="shared" si="111"/>
        <v/>
      </c>
      <c r="K887" s="20">
        <f t="shared" si="112"/>
        <v>0</v>
      </c>
      <c r="L887" s="20" t="str">
        <f t="shared" si="113"/>
        <v/>
      </c>
      <c r="M887" s="20" t="str">
        <f t="shared" si="114"/>
        <v/>
      </c>
      <c r="O887" s="20">
        <f t="shared" si="115"/>
        <v>0</v>
      </c>
      <c r="P887" s="20">
        <f t="shared" si="116"/>
        <v>0</v>
      </c>
      <c r="Q887" s="20" t="str">
        <f t="shared" si="117"/>
        <v/>
      </c>
      <c r="R887" s="20">
        <f t="shared" si="118"/>
        <v>0</v>
      </c>
    </row>
    <row r="888" spans="1:18" x14ac:dyDescent="0.2">
      <c r="A888" s="22"/>
      <c r="C888" s="36"/>
      <c r="D888" s="25"/>
      <c r="J888" s="522" t="str">
        <f t="shared" si="111"/>
        <v/>
      </c>
      <c r="K888" s="20">
        <f t="shared" si="112"/>
        <v>0</v>
      </c>
      <c r="L888" s="20" t="str">
        <f t="shared" si="113"/>
        <v/>
      </c>
      <c r="M888" s="20" t="str">
        <f t="shared" si="114"/>
        <v/>
      </c>
      <c r="O888" s="20">
        <f t="shared" si="115"/>
        <v>0</v>
      </c>
      <c r="P888" s="20">
        <f t="shared" si="116"/>
        <v>0</v>
      </c>
      <c r="Q888" s="20" t="str">
        <f t="shared" si="117"/>
        <v/>
      </c>
      <c r="R888" s="20">
        <f t="shared" si="118"/>
        <v>0</v>
      </c>
    </row>
    <row r="889" spans="1:18" x14ac:dyDescent="0.2">
      <c r="A889" s="22"/>
      <c r="C889" s="36"/>
      <c r="D889" s="25"/>
      <c r="J889" s="522" t="str">
        <f t="shared" si="111"/>
        <v/>
      </c>
      <c r="K889" s="20">
        <f t="shared" si="112"/>
        <v>0</v>
      </c>
      <c r="L889" s="20" t="str">
        <f t="shared" si="113"/>
        <v/>
      </c>
      <c r="M889" s="20" t="str">
        <f t="shared" si="114"/>
        <v/>
      </c>
      <c r="O889" s="20">
        <f t="shared" si="115"/>
        <v>0</v>
      </c>
      <c r="P889" s="20">
        <f t="shared" si="116"/>
        <v>0</v>
      </c>
      <c r="Q889" s="20" t="str">
        <f t="shared" si="117"/>
        <v/>
      </c>
      <c r="R889" s="20">
        <f t="shared" si="118"/>
        <v>0</v>
      </c>
    </row>
    <row r="890" spans="1:18" x14ac:dyDescent="0.2">
      <c r="A890" s="22"/>
      <c r="C890" s="36"/>
      <c r="D890" s="25"/>
      <c r="J890" s="522" t="str">
        <f t="shared" si="111"/>
        <v/>
      </c>
      <c r="K890" s="20">
        <f t="shared" si="112"/>
        <v>0</v>
      </c>
      <c r="L890" s="20" t="str">
        <f t="shared" si="113"/>
        <v/>
      </c>
      <c r="M890" s="20" t="str">
        <f t="shared" si="114"/>
        <v/>
      </c>
      <c r="O890" s="20">
        <f t="shared" si="115"/>
        <v>0</v>
      </c>
      <c r="P890" s="20">
        <f t="shared" si="116"/>
        <v>0</v>
      </c>
      <c r="Q890" s="20" t="str">
        <f t="shared" si="117"/>
        <v/>
      </c>
      <c r="R890" s="20">
        <f t="shared" si="118"/>
        <v>0</v>
      </c>
    </row>
    <row r="891" spans="1:18" x14ac:dyDescent="0.2">
      <c r="A891" s="22"/>
      <c r="C891" s="36"/>
      <c r="D891" s="25"/>
      <c r="J891" s="522" t="str">
        <f t="shared" si="111"/>
        <v/>
      </c>
      <c r="K891" s="20">
        <f t="shared" si="112"/>
        <v>0</v>
      </c>
      <c r="L891" s="20" t="str">
        <f t="shared" si="113"/>
        <v/>
      </c>
      <c r="M891" s="20" t="str">
        <f t="shared" si="114"/>
        <v/>
      </c>
      <c r="O891" s="20">
        <f t="shared" si="115"/>
        <v>0</v>
      </c>
      <c r="P891" s="20">
        <f t="shared" si="116"/>
        <v>0</v>
      </c>
      <c r="Q891" s="20" t="str">
        <f t="shared" si="117"/>
        <v/>
      </c>
      <c r="R891" s="20">
        <f t="shared" si="118"/>
        <v>0</v>
      </c>
    </row>
    <row r="892" spans="1:18" x14ac:dyDescent="0.2">
      <c r="A892" s="22"/>
      <c r="C892" s="36"/>
      <c r="D892" s="25"/>
      <c r="J892" s="522" t="str">
        <f t="shared" si="111"/>
        <v/>
      </c>
      <c r="K892" s="20">
        <f t="shared" si="112"/>
        <v>0</v>
      </c>
      <c r="L892" s="20" t="str">
        <f t="shared" si="113"/>
        <v/>
      </c>
      <c r="M892" s="20" t="str">
        <f t="shared" si="114"/>
        <v/>
      </c>
      <c r="O892" s="20">
        <f t="shared" si="115"/>
        <v>0</v>
      </c>
      <c r="P892" s="20">
        <f t="shared" si="116"/>
        <v>0</v>
      </c>
      <c r="Q892" s="20" t="str">
        <f t="shared" si="117"/>
        <v/>
      </c>
      <c r="R892" s="20">
        <f t="shared" si="118"/>
        <v>0</v>
      </c>
    </row>
    <row r="893" spans="1:18" x14ac:dyDescent="0.2">
      <c r="A893" s="22"/>
      <c r="C893" s="36"/>
      <c r="D893" s="25"/>
      <c r="J893" s="522" t="str">
        <f t="shared" si="111"/>
        <v/>
      </c>
      <c r="K893" s="20">
        <f t="shared" si="112"/>
        <v>0</v>
      </c>
      <c r="L893" s="20" t="str">
        <f t="shared" si="113"/>
        <v/>
      </c>
      <c r="M893" s="20" t="str">
        <f t="shared" si="114"/>
        <v/>
      </c>
      <c r="O893" s="20">
        <f t="shared" si="115"/>
        <v>0</v>
      </c>
      <c r="P893" s="20">
        <f t="shared" si="116"/>
        <v>0</v>
      </c>
      <c r="Q893" s="20" t="str">
        <f t="shared" si="117"/>
        <v/>
      </c>
      <c r="R893" s="20">
        <f t="shared" si="118"/>
        <v>0</v>
      </c>
    </row>
    <row r="894" spans="1:18" x14ac:dyDescent="0.2">
      <c r="A894" s="22"/>
      <c r="C894" s="36"/>
      <c r="D894" s="25"/>
      <c r="J894" s="522" t="str">
        <f t="shared" si="111"/>
        <v/>
      </c>
      <c r="K894" s="20">
        <f t="shared" si="112"/>
        <v>0</v>
      </c>
      <c r="L894" s="20" t="str">
        <f t="shared" si="113"/>
        <v/>
      </c>
      <c r="M894" s="20" t="str">
        <f t="shared" si="114"/>
        <v/>
      </c>
      <c r="O894" s="20">
        <f t="shared" si="115"/>
        <v>0</v>
      </c>
      <c r="P894" s="20">
        <f t="shared" si="116"/>
        <v>0</v>
      </c>
      <c r="Q894" s="20" t="str">
        <f t="shared" si="117"/>
        <v/>
      </c>
      <c r="R894" s="20">
        <f t="shared" si="118"/>
        <v>0</v>
      </c>
    </row>
    <row r="895" spans="1:18" x14ac:dyDescent="0.2">
      <c r="A895" s="22"/>
      <c r="C895" s="36"/>
      <c r="D895" s="25"/>
      <c r="J895" s="522" t="str">
        <f t="shared" si="111"/>
        <v/>
      </c>
      <c r="K895" s="20">
        <f t="shared" si="112"/>
        <v>0</v>
      </c>
      <c r="L895" s="20" t="str">
        <f t="shared" si="113"/>
        <v/>
      </c>
      <c r="M895" s="20" t="str">
        <f t="shared" si="114"/>
        <v/>
      </c>
      <c r="O895" s="20">
        <f t="shared" si="115"/>
        <v>0</v>
      </c>
      <c r="P895" s="20">
        <f t="shared" si="116"/>
        <v>0</v>
      </c>
      <c r="Q895" s="20" t="str">
        <f t="shared" si="117"/>
        <v/>
      </c>
      <c r="R895" s="20">
        <f t="shared" si="118"/>
        <v>0</v>
      </c>
    </row>
    <row r="896" spans="1:18" x14ac:dyDescent="0.2">
      <c r="A896" s="22"/>
      <c r="C896" s="36"/>
      <c r="D896" s="25"/>
      <c r="J896" s="522" t="str">
        <f t="shared" si="111"/>
        <v/>
      </c>
      <c r="K896" s="20">
        <f t="shared" si="112"/>
        <v>0</v>
      </c>
      <c r="L896" s="20" t="str">
        <f t="shared" si="113"/>
        <v/>
      </c>
      <c r="M896" s="20" t="str">
        <f t="shared" si="114"/>
        <v/>
      </c>
      <c r="O896" s="20">
        <f t="shared" si="115"/>
        <v>0</v>
      </c>
      <c r="P896" s="20">
        <f t="shared" si="116"/>
        <v>0</v>
      </c>
      <c r="Q896" s="20" t="str">
        <f t="shared" si="117"/>
        <v/>
      </c>
      <c r="R896" s="20">
        <f t="shared" si="118"/>
        <v>0</v>
      </c>
    </row>
    <row r="897" spans="1:18" x14ac:dyDescent="0.2">
      <c r="A897" s="22"/>
      <c r="C897" s="36"/>
      <c r="D897" s="25"/>
      <c r="J897" s="522" t="str">
        <f t="shared" si="111"/>
        <v/>
      </c>
      <c r="K897" s="20">
        <f t="shared" si="112"/>
        <v>0</v>
      </c>
      <c r="L897" s="20" t="str">
        <f t="shared" si="113"/>
        <v/>
      </c>
      <c r="M897" s="20" t="str">
        <f t="shared" si="114"/>
        <v/>
      </c>
      <c r="O897" s="20">
        <f t="shared" si="115"/>
        <v>0</v>
      </c>
      <c r="P897" s="20">
        <f t="shared" si="116"/>
        <v>0</v>
      </c>
      <c r="Q897" s="20" t="str">
        <f t="shared" si="117"/>
        <v/>
      </c>
      <c r="R897" s="20">
        <f t="shared" si="118"/>
        <v>0</v>
      </c>
    </row>
    <row r="898" spans="1:18" x14ac:dyDescent="0.2">
      <c r="A898" s="22"/>
      <c r="C898" s="36"/>
      <c r="D898" s="25"/>
      <c r="J898" s="522" t="str">
        <f t="shared" si="111"/>
        <v/>
      </c>
      <c r="K898" s="20">
        <f t="shared" si="112"/>
        <v>0</v>
      </c>
      <c r="L898" s="20" t="str">
        <f t="shared" si="113"/>
        <v/>
      </c>
      <c r="M898" s="20" t="str">
        <f t="shared" si="114"/>
        <v/>
      </c>
      <c r="O898" s="20">
        <f t="shared" si="115"/>
        <v>0</v>
      </c>
      <c r="P898" s="20">
        <f t="shared" si="116"/>
        <v>0</v>
      </c>
      <c r="Q898" s="20" t="str">
        <f t="shared" si="117"/>
        <v/>
      </c>
      <c r="R898" s="20">
        <f t="shared" si="118"/>
        <v>0</v>
      </c>
    </row>
    <row r="899" spans="1:18" x14ac:dyDescent="0.2">
      <c r="A899" s="22"/>
      <c r="C899" s="36"/>
      <c r="D899" s="25"/>
      <c r="J899" s="522" t="str">
        <f t="shared" si="111"/>
        <v/>
      </c>
      <c r="K899" s="20">
        <f t="shared" si="112"/>
        <v>0</v>
      </c>
      <c r="L899" s="20" t="str">
        <f t="shared" si="113"/>
        <v/>
      </c>
      <c r="M899" s="20" t="str">
        <f t="shared" si="114"/>
        <v/>
      </c>
      <c r="O899" s="20">
        <f t="shared" si="115"/>
        <v>0</v>
      </c>
      <c r="P899" s="20">
        <f t="shared" si="116"/>
        <v>0</v>
      </c>
      <c r="Q899" s="20" t="str">
        <f t="shared" si="117"/>
        <v/>
      </c>
      <c r="R899" s="20">
        <f t="shared" si="118"/>
        <v>0</v>
      </c>
    </row>
    <row r="900" spans="1:18" x14ac:dyDescent="0.2">
      <c r="A900" s="22"/>
      <c r="C900" s="36"/>
      <c r="D900" s="25"/>
      <c r="J900" s="522" t="str">
        <f t="shared" si="111"/>
        <v/>
      </c>
      <c r="K900" s="20">
        <f t="shared" si="112"/>
        <v>0</v>
      </c>
      <c r="L900" s="20" t="str">
        <f t="shared" si="113"/>
        <v/>
      </c>
      <c r="M900" s="20" t="str">
        <f t="shared" si="114"/>
        <v/>
      </c>
      <c r="O900" s="20">
        <f t="shared" si="115"/>
        <v>0</v>
      </c>
      <c r="P900" s="20">
        <f t="shared" si="116"/>
        <v>0</v>
      </c>
      <c r="Q900" s="20" t="str">
        <f t="shared" si="117"/>
        <v/>
      </c>
      <c r="R900" s="20">
        <f t="shared" si="118"/>
        <v>0</v>
      </c>
    </row>
    <row r="901" spans="1:18" x14ac:dyDescent="0.2">
      <c r="A901" s="22"/>
      <c r="C901" s="36"/>
      <c r="D901" s="25"/>
      <c r="J901" s="522" t="str">
        <f t="shared" si="111"/>
        <v/>
      </c>
      <c r="K901" s="20">
        <f t="shared" si="112"/>
        <v>0</v>
      </c>
      <c r="L901" s="20" t="str">
        <f t="shared" si="113"/>
        <v/>
      </c>
      <c r="M901" s="20" t="str">
        <f t="shared" si="114"/>
        <v/>
      </c>
      <c r="O901" s="20">
        <f t="shared" si="115"/>
        <v>0</v>
      </c>
      <c r="P901" s="20">
        <f t="shared" si="116"/>
        <v>0</v>
      </c>
      <c r="Q901" s="20" t="str">
        <f t="shared" si="117"/>
        <v/>
      </c>
      <c r="R901" s="20">
        <f t="shared" si="118"/>
        <v>0</v>
      </c>
    </row>
    <row r="902" spans="1:18" x14ac:dyDescent="0.2">
      <c r="A902" s="22"/>
      <c r="C902" s="36"/>
      <c r="D902" s="25"/>
      <c r="J902" s="522" t="str">
        <f t="shared" si="111"/>
        <v/>
      </c>
      <c r="K902" s="20">
        <f t="shared" si="112"/>
        <v>0</v>
      </c>
      <c r="L902" s="20" t="str">
        <f t="shared" si="113"/>
        <v/>
      </c>
      <c r="M902" s="20" t="str">
        <f t="shared" si="114"/>
        <v/>
      </c>
      <c r="O902" s="20">
        <f t="shared" si="115"/>
        <v>0</v>
      </c>
      <c r="P902" s="20">
        <f t="shared" si="116"/>
        <v>0</v>
      </c>
      <c r="Q902" s="20" t="str">
        <f t="shared" si="117"/>
        <v/>
      </c>
      <c r="R902" s="20">
        <f t="shared" si="118"/>
        <v>0</v>
      </c>
    </row>
    <row r="903" spans="1:18" x14ac:dyDescent="0.2">
      <c r="A903" s="22"/>
      <c r="C903" s="36"/>
      <c r="D903" s="25"/>
      <c r="J903" s="522" t="str">
        <f t="shared" si="111"/>
        <v/>
      </c>
      <c r="K903" s="20">
        <f t="shared" si="112"/>
        <v>0</v>
      </c>
      <c r="L903" s="20" t="str">
        <f t="shared" si="113"/>
        <v/>
      </c>
      <c r="M903" s="20" t="str">
        <f t="shared" si="114"/>
        <v/>
      </c>
      <c r="O903" s="20">
        <f t="shared" si="115"/>
        <v>0</v>
      </c>
      <c r="P903" s="20">
        <f t="shared" si="116"/>
        <v>0</v>
      </c>
      <c r="Q903" s="20" t="str">
        <f t="shared" si="117"/>
        <v/>
      </c>
      <c r="R903" s="20">
        <f t="shared" si="118"/>
        <v>0</v>
      </c>
    </row>
    <row r="904" spans="1:18" x14ac:dyDescent="0.2">
      <c r="A904" s="22"/>
      <c r="C904" s="36"/>
      <c r="D904" s="25"/>
      <c r="J904" s="522" t="str">
        <f t="shared" si="111"/>
        <v/>
      </c>
      <c r="K904" s="20">
        <f t="shared" si="112"/>
        <v>0</v>
      </c>
      <c r="L904" s="20" t="str">
        <f t="shared" si="113"/>
        <v/>
      </c>
      <c r="M904" s="20" t="str">
        <f t="shared" si="114"/>
        <v/>
      </c>
      <c r="O904" s="20">
        <f t="shared" si="115"/>
        <v>0</v>
      </c>
      <c r="P904" s="20">
        <f t="shared" si="116"/>
        <v>0</v>
      </c>
      <c r="Q904" s="20" t="str">
        <f t="shared" si="117"/>
        <v/>
      </c>
      <c r="R904" s="20">
        <f t="shared" si="118"/>
        <v>0</v>
      </c>
    </row>
    <row r="905" spans="1:18" x14ac:dyDescent="0.2">
      <c r="A905" s="22"/>
      <c r="C905" s="36"/>
      <c r="D905" s="25"/>
      <c r="J905" s="522" t="str">
        <f t="shared" si="111"/>
        <v/>
      </c>
      <c r="K905" s="20">
        <f t="shared" si="112"/>
        <v>0</v>
      </c>
      <c r="L905" s="20" t="str">
        <f t="shared" si="113"/>
        <v/>
      </c>
      <c r="M905" s="20" t="str">
        <f t="shared" si="114"/>
        <v/>
      </c>
      <c r="O905" s="20">
        <f t="shared" si="115"/>
        <v>0</v>
      </c>
      <c r="P905" s="20">
        <f t="shared" si="116"/>
        <v>0</v>
      </c>
      <c r="Q905" s="20" t="str">
        <f t="shared" si="117"/>
        <v/>
      </c>
      <c r="R905" s="20">
        <f t="shared" si="118"/>
        <v>0</v>
      </c>
    </row>
    <row r="906" spans="1:18" x14ac:dyDescent="0.2">
      <c r="A906" s="22"/>
      <c r="C906" s="36"/>
      <c r="D906" s="25"/>
      <c r="J906" s="522" t="str">
        <f t="shared" si="111"/>
        <v/>
      </c>
      <c r="K906" s="20">
        <f t="shared" si="112"/>
        <v>0</v>
      </c>
      <c r="L906" s="20" t="str">
        <f t="shared" si="113"/>
        <v/>
      </c>
      <c r="M906" s="20" t="str">
        <f t="shared" si="114"/>
        <v/>
      </c>
      <c r="O906" s="20">
        <f t="shared" si="115"/>
        <v>0</v>
      </c>
      <c r="P906" s="20">
        <f t="shared" si="116"/>
        <v>0</v>
      </c>
      <c r="Q906" s="20" t="str">
        <f t="shared" si="117"/>
        <v/>
      </c>
      <c r="R906" s="20">
        <f t="shared" si="118"/>
        <v>0</v>
      </c>
    </row>
    <row r="907" spans="1:18" x14ac:dyDescent="0.2">
      <c r="A907" s="22"/>
      <c r="C907" s="36"/>
      <c r="D907" s="25"/>
      <c r="J907" s="522" t="str">
        <f t="shared" ref="J907:J970" si="119">IF(K907=K906,"",SUMIF(K:K,K907,I:I))</f>
        <v/>
      </c>
      <c r="K907" s="20">
        <f t="shared" si="112"/>
        <v>0</v>
      </c>
      <c r="L907" s="20" t="str">
        <f t="shared" si="113"/>
        <v/>
      </c>
      <c r="M907" s="20" t="str">
        <f t="shared" si="114"/>
        <v/>
      </c>
      <c r="O907" s="20">
        <f t="shared" si="115"/>
        <v>0</v>
      </c>
      <c r="P907" s="20">
        <f t="shared" si="116"/>
        <v>0</v>
      </c>
      <c r="Q907" s="20" t="str">
        <f t="shared" si="117"/>
        <v/>
      </c>
      <c r="R907" s="20">
        <f t="shared" si="118"/>
        <v>0</v>
      </c>
    </row>
    <row r="908" spans="1:18" x14ac:dyDescent="0.2">
      <c r="A908" s="22"/>
      <c r="C908" s="36"/>
      <c r="D908" s="25"/>
      <c r="J908" s="522" t="str">
        <f t="shared" si="119"/>
        <v/>
      </c>
      <c r="K908" s="20">
        <f t="shared" ref="K908:K971" si="120">IF(ISBLANK(A908),K907,A908)</f>
        <v>0</v>
      </c>
      <c r="L908" s="20" t="str">
        <f t="shared" si="113"/>
        <v/>
      </c>
      <c r="M908" s="20" t="str">
        <f t="shared" si="114"/>
        <v/>
      </c>
      <c r="O908" s="20">
        <f t="shared" si="115"/>
        <v>0</v>
      </c>
      <c r="P908" s="20">
        <f t="shared" si="116"/>
        <v>0</v>
      </c>
      <c r="Q908" s="20" t="str">
        <f t="shared" si="117"/>
        <v/>
      </c>
      <c r="R908" s="20">
        <f t="shared" si="118"/>
        <v>0</v>
      </c>
    </row>
    <row r="909" spans="1:18" x14ac:dyDescent="0.2">
      <c r="A909" s="22"/>
      <c r="C909" s="36"/>
      <c r="D909" s="25"/>
      <c r="J909" s="522" t="str">
        <f t="shared" si="119"/>
        <v/>
      </c>
      <c r="K909" s="20">
        <f t="shared" si="120"/>
        <v>0</v>
      </c>
      <c r="L909" s="20" t="str">
        <f t="shared" si="113"/>
        <v/>
      </c>
      <c r="M909" s="20" t="str">
        <f t="shared" si="114"/>
        <v/>
      </c>
      <c r="O909" s="20">
        <f t="shared" si="115"/>
        <v>0</v>
      </c>
      <c r="P909" s="20">
        <f t="shared" si="116"/>
        <v>0</v>
      </c>
      <c r="Q909" s="20" t="str">
        <f t="shared" si="117"/>
        <v/>
      </c>
      <c r="R909" s="20">
        <f t="shared" si="118"/>
        <v>0</v>
      </c>
    </row>
    <row r="910" spans="1:18" x14ac:dyDescent="0.2">
      <c r="A910" s="22"/>
      <c r="C910" s="36"/>
      <c r="D910" s="25"/>
      <c r="J910" s="522" t="str">
        <f t="shared" si="119"/>
        <v/>
      </c>
      <c r="K910" s="20">
        <f t="shared" si="120"/>
        <v>0</v>
      </c>
      <c r="L910" s="20" t="str">
        <f t="shared" si="113"/>
        <v/>
      </c>
      <c r="M910" s="20" t="str">
        <f t="shared" si="114"/>
        <v/>
      </c>
      <c r="O910" s="20">
        <f t="shared" si="115"/>
        <v>0</v>
      </c>
      <c r="P910" s="20">
        <f t="shared" si="116"/>
        <v>0</v>
      </c>
      <c r="Q910" s="20" t="str">
        <f t="shared" si="117"/>
        <v/>
      </c>
      <c r="R910" s="20">
        <f t="shared" si="118"/>
        <v>0</v>
      </c>
    </row>
    <row r="911" spans="1:18" x14ac:dyDescent="0.2">
      <c r="A911" s="22"/>
      <c r="C911" s="36"/>
      <c r="D911" s="25"/>
      <c r="J911" s="522" t="str">
        <f t="shared" si="119"/>
        <v/>
      </c>
      <c r="K911" s="20">
        <f t="shared" si="120"/>
        <v>0</v>
      </c>
      <c r="L911" s="20" t="str">
        <f t="shared" si="113"/>
        <v/>
      </c>
      <c r="M911" s="20" t="str">
        <f t="shared" si="114"/>
        <v/>
      </c>
      <c r="O911" s="20">
        <f t="shared" si="115"/>
        <v>0</v>
      </c>
      <c r="P911" s="20">
        <f t="shared" si="116"/>
        <v>0</v>
      </c>
      <c r="Q911" s="20" t="str">
        <f t="shared" si="117"/>
        <v/>
      </c>
      <c r="R911" s="20">
        <f t="shared" si="118"/>
        <v>0</v>
      </c>
    </row>
    <row r="912" spans="1:18" x14ac:dyDescent="0.2">
      <c r="A912" s="22"/>
      <c r="C912" s="36"/>
      <c r="D912" s="25"/>
      <c r="J912" s="522" t="str">
        <f t="shared" si="119"/>
        <v/>
      </c>
      <c r="K912" s="20">
        <f t="shared" si="120"/>
        <v>0</v>
      </c>
      <c r="L912" s="20" t="str">
        <f t="shared" si="113"/>
        <v/>
      </c>
      <c r="M912" s="20" t="str">
        <f t="shared" si="114"/>
        <v/>
      </c>
      <c r="O912" s="20">
        <f t="shared" si="115"/>
        <v>0</v>
      </c>
      <c r="P912" s="20">
        <f t="shared" si="116"/>
        <v>0</v>
      </c>
      <c r="Q912" s="20" t="str">
        <f t="shared" si="117"/>
        <v/>
      </c>
      <c r="R912" s="20">
        <f t="shared" si="118"/>
        <v>0</v>
      </c>
    </row>
    <row r="913" spans="1:18" x14ac:dyDescent="0.2">
      <c r="A913" s="22"/>
      <c r="C913" s="36"/>
      <c r="D913" s="25"/>
      <c r="J913" s="522" t="str">
        <f t="shared" si="119"/>
        <v/>
      </c>
      <c r="K913" s="20">
        <f t="shared" si="120"/>
        <v>0</v>
      </c>
      <c r="L913" s="20" t="str">
        <f t="shared" si="113"/>
        <v/>
      </c>
      <c r="M913" s="20" t="str">
        <f t="shared" si="114"/>
        <v/>
      </c>
      <c r="O913" s="20">
        <f t="shared" si="115"/>
        <v>0</v>
      </c>
      <c r="P913" s="20">
        <f t="shared" si="116"/>
        <v>0</v>
      </c>
      <c r="Q913" s="20" t="str">
        <f t="shared" si="117"/>
        <v/>
      </c>
      <c r="R913" s="20">
        <f t="shared" si="118"/>
        <v>0</v>
      </c>
    </row>
    <row r="914" spans="1:18" x14ac:dyDescent="0.2">
      <c r="A914" s="22"/>
      <c r="C914" s="36"/>
      <c r="D914" s="25"/>
      <c r="J914" s="522" t="str">
        <f t="shared" si="119"/>
        <v/>
      </c>
      <c r="K914" s="20">
        <f t="shared" si="120"/>
        <v>0</v>
      </c>
      <c r="L914" s="20" t="str">
        <f t="shared" si="113"/>
        <v/>
      </c>
      <c r="M914" s="20" t="str">
        <f t="shared" si="114"/>
        <v/>
      </c>
      <c r="O914" s="20">
        <f t="shared" si="115"/>
        <v>0</v>
      </c>
      <c r="P914" s="20">
        <f t="shared" si="116"/>
        <v>0</v>
      </c>
      <c r="Q914" s="20" t="str">
        <f t="shared" si="117"/>
        <v/>
      </c>
      <c r="R914" s="20">
        <f t="shared" si="118"/>
        <v>0</v>
      </c>
    </row>
    <row r="915" spans="1:18" x14ac:dyDescent="0.2">
      <c r="A915" s="22"/>
      <c r="C915" s="36"/>
      <c r="D915" s="25"/>
      <c r="J915" s="522" t="str">
        <f t="shared" si="119"/>
        <v/>
      </c>
      <c r="K915" s="20">
        <f t="shared" si="120"/>
        <v>0</v>
      </c>
      <c r="L915" s="20" t="str">
        <f t="shared" si="113"/>
        <v/>
      </c>
      <c r="M915" s="20" t="str">
        <f t="shared" si="114"/>
        <v/>
      </c>
      <c r="O915" s="20">
        <f t="shared" si="115"/>
        <v>0</v>
      </c>
      <c r="P915" s="20">
        <f t="shared" si="116"/>
        <v>0</v>
      </c>
      <c r="Q915" s="20" t="str">
        <f t="shared" si="117"/>
        <v/>
      </c>
      <c r="R915" s="20">
        <f t="shared" si="118"/>
        <v>0</v>
      </c>
    </row>
    <row r="916" spans="1:18" x14ac:dyDescent="0.2">
      <c r="A916" s="22"/>
      <c r="C916" s="36"/>
      <c r="D916" s="25"/>
      <c r="J916" s="522" t="str">
        <f t="shared" si="119"/>
        <v/>
      </c>
      <c r="K916" s="20">
        <f t="shared" si="120"/>
        <v>0</v>
      </c>
      <c r="L916" s="20" t="str">
        <f t="shared" si="113"/>
        <v/>
      </c>
      <c r="M916" s="20" t="str">
        <f t="shared" si="114"/>
        <v/>
      </c>
      <c r="O916" s="20">
        <f t="shared" si="115"/>
        <v>0</v>
      </c>
      <c r="P916" s="20">
        <f t="shared" si="116"/>
        <v>0</v>
      </c>
      <c r="Q916" s="20" t="str">
        <f t="shared" si="117"/>
        <v/>
      </c>
      <c r="R916" s="20">
        <f t="shared" si="118"/>
        <v>0</v>
      </c>
    </row>
    <row r="917" spans="1:18" x14ac:dyDescent="0.2">
      <c r="A917" s="22"/>
      <c r="C917" s="36"/>
      <c r="D917" s="25"/>
      <c r="J917" s="522" t="str">
        <f t="shared" si="119"/>
        <v/>
      </c>
      <c r="K917" s="20">
        <f t="shared" si="120"/>
        <v>0</v>
      </c>
      <c r="L917" s="20" t="str">
        <f t="shared" si="113"/>
        <v/>
      </c>
      <c r="M917" s="20" t="str">
        <f t="shared" si="114"/>
        <v/>
      </c>
      <c r="O917" s="20">
        <f t="shared" si="115"/>
        <v>0</v>
      </c>
      <c r="P917" s="20">
        <f t="shared" si="116"/>
        <v>0</v>
      </c>
      <c r="Q917" s="20" t="str">
        <f t="shared" si="117"/>
        <v/>
      </c>
      <c r="R917" s="20">
        <f t="shared" si="118"/>
        <v>0</v>
      </c>
    </row>
    <row r="918" spans="1:18" x14ac:dyDescent="0.2">
      <c r="A918" s="22"/>
      <c r="C918" s="36"/>
      <c r="D918" s="25"/>
      <c r="J918" s="522" t="str">
        <f t="shared" si="119"/>
        <v/>
      </c>
      <c r="K918" s="20">
        <f t="shared" si="120"/>
        <v>0</v>
      </c>
      <c r="L918" s="20" t="str">
        <f t="shared" si="113"/>
        <v/>
      </c>
      <c r="M918" s="20" t="str">
        <f t="shared" si="114"/>
        <v/>
      </c>
      <c r="O918" s="20">
        <f t="shared" si="115"/>
        <v>0</v>
      </c>
      <c r="P918" s="20">
        <f t="shared" si="116"/>
        <v>0</v>
      </c>
      <c r="Q918" s="20" t="str">
        <f t="shared" si="117"/>
        <v/>
      </c>
      <c r="R918" s="20">
        <f t="shared" si="118"/>
        <v>0</v>
      </c>
    </row>
    <row r="919" spans="1:18" x14ac:dyDescent="0.2">
      <c r="A919" s="22"/>
      <c r="C919" s="36"/>
      <c r="D919" s="25"/>
      <c r="J919" s="522" t="str">
        <f t="shared" si="119"/>
        <v/>
      </c>
      <c r="K919" s="20">
        <f t="shared" si="120"/>
        <v>0</v>
      </c>
      <c r="L919" s="20" t="str">
        <f t="shared" si="113"/>
        <v/>
      </c>
      <c r="M919" s="20" t="str">
        <f t="shared" si="114"/>
        <v/>
      </c>
      <c r="O919" s="20">
        <f t="shared" si="115"/>
        <v>0</v>
      </c>
      <c r="P919" s="20">
        <f t="shared" si="116"/>
        <v>0</v>
      </c>
      <c r="Q919" s="20" t="str">
        <f t="shared" si="117"/>
        <v/>
      </c>
      <c r="R919" s="20">
        <f t="shared" si="118"/>
        <v>0</v>
      </c>
    </row>
    <row r="920" spans="1:18" x14ac:dyDescent="0.2">
      <c r="A920" s="22"/>
      <c r="C920" s="36"/>
      <c r="D920" s="25"/>
      <c r="J920" s="522" t="str">
        <f t="shared" si="119"/>
        <v/>
      </c>
      <c r="K920" s="20">
        <f t="shared" si="120"/>
        <v>0</v>
      </c>
      <c r="L920" s="20" t="str">
        <f t="shared" si="113"/>
        <v/>
      </c>
      <c r="M920" s="20" t="str">
        <f t="shared" si="114"/>
        <v/>
      </c>
      <c r="O920" s="20">
        <f t="shared" si="115"/>
        <v>0</v>
      </c>
      <c r="P920" s="20">
        <f t="shared" si="116"/>
        <v>0</v>
      </c>
      <c r="Q920" s="20" t="str">
        <f t="shared" si="117"/>
        <v/>
      </c>
      <c r="R920" s="20">
        <f t="shared" si="118"/>
        <v>0</v>
      </c>
    </row>
    <row r="921" spans="1:18" x14ac:dyDescent="0.2">
      <c r="A921" s="22"/>
      <c r="C921" s="36"/>
      <c r="D921" s="25"/>
      <c r="J921" s="522" t="str">
        <f t="shared" si="119"/>
        <v/>
      </c>
      <c r="K921" s="20">
        <f t="shared" si="120"/>
        <v>0</v>
      </c>
      <c r="L921" s="20" t="str">
        <f t="shared" si="113"/>
        <v/>
      </c>
      <c r="M921" s="20" t="str">
        <f t="shared" si="114"/>
        <v/>
      </c>
      <c r="O921" s="20">
        <f t="shared" si="115"/>
        <v>0</v>
      </c>
      <c r="P921" s="20">
        <f t="shared" si="116"/>
        <v>0</v>
      </c>
      <c r="Q921" s="20" t="str">
        <f t="shared" si="117"/>
        <v/>
      </c>
      <c r="R921" s="20">
        <f t="shared" si="118"/>
        <v>0</v>
      </c>
    </row>
    <row r="922" spans="1:18" x14ac:dyDescent="0.2">
      <c r="A922" s="22"/>
      <c r="C922" s="36"/>
      <c r="D922" s="25"/>
      <c r="J922" s="522" t="str">
        <f t="shared" si="119"/>
        <v/>
      </c>
      <c r="K922" s="20">
        <f t="shared" si="120"/>
        <v>0</v>
      </c>
      <c r="L922" s="20" t="str">
        <f t="shared" si="113"/>
        <v/>
      </c>
      <c r="M922" s="20" t="str">
        <f t="shared" si="114"/>
        <v/>
      </c>
      <c r="O922" s="20">
        <f t="shared" si="115"/>
        <v>0</v>
      </c>
      <c r="P922" s="20">
        <f t="shared" si="116"/>
        <v>0</v>
      </c>
      <c r="Q922" s="20" t="str">
        <f t="shared" si="117"/>
        <v/>
      </c>
      <c r="R922" s="20">
        <f t="shared" si="118"/>
        <v>0</v>
      </c>
    </row>
    <row r="923" spans="1:18" x14ac:dyDescent="0.2">
      <c r="A923" s="22"/>
      <c r="C923" s="36"/>
      <c r="D923" s="25"/>
      <c r="J923" s="522" t="str">
        <f t="shared" si="119"/>
        <v/>
      </c>
      <c r="K923" s="20">
        <f t="shared" si="120"/>
        <v>0</v>
      </c>
      <c r="L923" s="20" t="str">
        <f t="shared" si="113"/>
        <v/>
      </c>
      <c r="M923" s="20" t="str">
        <f t="shared" si="114"/>
        <v/>
      </c>
      <c r="O923" s="20">
        <f t="shared" si="115"/>
        <v>0</v>
      </c>
      <c r="P923" s="20">
        <f t="shared" si="116"/>
        <v>0</v>
      </c>
      <c r="Q923" s="20" t="str">
        <f t="shared" si="117"/>
        <v/>
      </c>
      <c r="R923" s="20">
        <f t="shared" si="118"/>
        <v>0</v>
      </c>
    </row>
    <row r="924" spans="1:18" x14ac:dyDescent="0.2">
      <c r="A924" s="22"/>
      <c r="C924" s="36"/>
      <c r="D924" s="25"/>
      <c r="J924" s="522" t="str">
        <f t="shared" si="119"/>
        <v/>
      </c>
      <c r="K924" s="20">
        <f t="shared" si="120"/>
        <v>0</v>
      </c>
      <c r="L924" s="20" t="str">
        <f t="shared" si="113"/>
        <v/>
      </c>
      <c r="M924" s="20" t="str">
        <f t="shared" si="114"/>
        <v/>
      </c>
      <c r="O924" s="20">
        <f t="shared" si="115"/>
        <v>0</v>
      </c>
      <c r="P924" s="20">
        <f t="shared" si="116"/>
        <v>0</v>
      </c>
      <c r="Q924" s="20" t="str">
        <f t="shared" si="117"/>
        <v/>
      </c>
      <c r="R924" s="20">
        <f t="shared" si="118"/>
        <v>0</v>
      </c>
    </row>
    <row r="925" spans="1:18" x14ac:dyDescent="0.2">
      <c r="A925" s="22"/>
      <c r="C925" s="36"/>
      <c r="D925" s="25"/>
      <c r="J925" s="522" t="str">
        <f t="shared" si="119"/>
        <v/>
      </c>
      <c r="K925" s="20">
        <f t="shared" si="120"/>
        <v>0</v>
      </c>
      <c r="L925" s="20" t="str">
        <f t="shared" si="113"/>
        <v/>
      </c>
      <c r="M925" s="20" t="str">
        <f t="shared" si="114"/>
        <v/>
      </c>
      <c r="O925" s="20">
        <f t="shared" si="115"/>
        <v>0</v>
      </c>
      <c r="P925" s="20">
        <f t="shared" si="116"/>
        <v>0</v>
      </c>
      <c r="Q925" s="20" t="str">
        <f t="shared" si="117"/>
        <v/>
      </c>
      <c r="R925" s="20">
        <f t="shared" si="118"/>
        <v>0</v>
      </c>
    </row>
    <row r="926" spans="1:18" x14ac:dyDescent="0.2">
      <c r="A926" s="22"/>
      <c r="C926" s="36"/>
      <c r="D926" s="25"/>
      <c r="J926" s="522" t="str">
        <f t="shared" si="119"/>
        <v/>
      </c>
      <c r="K926" s="20">
        <f t="shared" si="120"/>
        <v>0</v>
      </c>
      <c r="L926" s="20" t="str">
        <f t="shared" si="113"/>
        <v/>
      </c>
      <c r="M926" s="20" t="str">
        <f t="shared" si="114"/>
        <v/>
      </c>
      <c r="O926" s="20">
        <f t="shared" si="115"/>
        <v>0</v>
      </c>
      <c r="P926" s="20">
        <f t="shared" si="116"/>
        <v>0</v>
      </c>
      <c r="Q926" s="20" t="str">
        <f t="shared" si="117"/>
        <v/>
      </c>
      <c r="R926" s="20">
        <f t="shared" si="118"/>
        <v>0</v>
      </c>
    </row>
    <row r="927" spans="1:18" x14ac:dyDescent="0.2">
      <c r="A927" s="22"/>
      <c r="C927" s="36"/>
      <c r="D927" s="25"/>
      <c r="J927" s="522" t="str">
        <f t="shared" si="119"/>
        <v/>
      </c>
      <c r="K927" s="20">
        <f t="shared" si="120"/>
        <v>0</v>
      </c>
      <c r="L927" s="20" t="str">
        <f t="shared" si="113"/>
        <v/>
      </c>
      <c r="M927" s="20" t="str">
        <f t="shared" si="114"/>
        <v/>
      </c>
      <c r="O927" s="20">
        <f t="shared" si="115"/>
        <v>0</v>
      </c>
      <c r="P927" s="20">
        <f t="shared" si="116"/>
        <v>0</v>
      </c>
      <c r="Q927" s="20" t="str">
        <f t="shared" si="117"/>
        <v/>
      </c>
      <c r="R927" s="20">
        <f t="shared" si="118"/>
        <v>0</v>
      </c>
    </row>
    <row r="928" spans="1:18" x14ac:dyDescent="0.2">
      <c r="A928" s="22"/>
      <c r="C928" s="36"/>
      <c r="D928" s="25"/>
      <c r="J928" s="522" t="str">
        <f t="shared" si="119"/>
        <v/>
      </c>
      <c r="K928" s="20">
        <f t="shared" si="120"/>
        <v>0</v>
      </c>
      <c r="L928" s="20" t="str">
        <f t="shared" si="113"/>
        <v/>
      </c>
      <c r="M928" s="20" t="str">
        <f t="shared" si="114"/>
        <v/>
      </c>
      <c r="O928" s="20">
        <f t="shared" si="115"/>
        <v>0</v>
      </c>
      <c r="P928" s="20">
        <f t="shared" si="116"/>
        <v>0</v>
      </c>
      <c r="Q928" s="20" t="str">
        <f t="shared" si="117"/>
        <v/>
      </c>
      <c r="R928" s="20">
        <f t="shared" si="118"/>
        <v>0</v>
      </c>
    </row>
    <row r="929" spans="1:18" x14ac:dyDescent="0.2">
      <c r="A929" s="22"/>
      <c r="C929" s="36"/>
      <c r="D929" s="25"/>
      <c r="J929" s="522" t="str">
        <f t="shared" si="119"/>
        <v/>
      </c>
      <c r="K929" s="20">
        <f t="shared" si="120"/>
        <v>0</v>
      </c>
      <c r="L929" s="20" t="str">
        <f t="shared" si="113"/>
        <v/>
      </c>
      <c r="M929" s="20" t="str">
        <f t="shared" si="114"/>
        <v/>
      </c>
      <c r="O929" s="20">
        <f t="shared" si="115"/>
        <v>0</v>
      </c>
      <c r="P929" s="20">
        <f t="shared" si="116"/>
        <v>0</v>
      </c>
      <c r="Q929" s="20" t="str">
        <f t="shared" si="117"/>
        <v/>
      </c>
      <c r="R929" s="20">
        <f t="shared" si="118"/>
        <v>0</v>
      </c>
    </row>
    <row r="930" spans="1:18" x14ac:dyDescent="0.2">
      <c r="A930" s="22"/>
      <c r="C930" s="36"/>
      <c r="D930" s="25"/>
      <c r="J930" s="522" t="str">
        <f t="shared" si="119"/>
        <v/>
      </c>
      <c r="K930" s="20">
        <f t="shared" si="120"/>
        <v>0</v>
      </c>
      <c r="L930" s="20" t="str">
        <f t="shared" si="113"/>
        <v/>
      </c>
      <c r="M930" s="20" t="str">
        <f t="shared" si="114"/>
        <v/>
      </c>
      <c r="O930" s="20">
        <f t="shared" si="115"/>
        <v>0</v>
      </c>
      <c r="P930" s="20">
        <f t="shared" si="116"/>
        <v>0</v>
      </c>
      <c r="Q930" s="20" t="str">
        <f t="shared" si="117"/>
        <v/>
      </c>
      <c r="R930" s="20">
        <f t="shared" si="118"/>
        <v>0</v>
      </c>
    </row>
    <row r="931" spans="1:18" x14ac:dyDescent="0.2">
      <c r="A931" s="22"/>
      <c r="C931" s="36"/>
      <c r="D931" s="25"/>
      <c r="J931" s="522" t="str">
        <f t="shared" si="119"/>
        <v/>
      </c>
      <c r="K931" s="20">
        <f t="shared" si="120"/>
        <v>0</v>
      </c>
      <c r="L931" s="20" t="str">
        <f t="shared" si="113"/>
        <v/>
      </c>
      <c r="M931" s="20" t="str">
        <f t="shared" si="114"/>
        <v/>
      </c>
      <c r="O931" s="20">
        <f t="shared" si="115"/>
        <v>0</v>
      </c>
      <c r="P931" s="20">
        <f t="shared" si="116"/>
        <v>0</v>
      </c>
      <c r="Q931" s="20" t="str">
        <f t="shared" si="117"/>
        <v/>
      </c>
      <c r="R931" s="20">
        <f t="shared" si="118"/>
        <v>0</v>
      </c>
    </row>
    <row r="932" spans="1:18" x14ac:dyDescent="0.2">
      <c r="A932" s="22"/>
      <c r="C932" s="36"/>
      <c r="D932" s="25"/>
      <c r="J932" s="522" t="str">
        <f t="shared" si="119"/>
        <v/>
      </c>
      <c r="K932" s="20">
        <f t="shared" si="120"/>
        <v>0</v>
      </c>
      <c r="L932" s="20" t="str">
        <f t="shared" si="113"/>
        <v/>
      </c>
      <c r="M932" s="20" t="str">
        <f t="shared" si="114"/>
        <v/>
      </c>
      <c r="O932" s="20">
        <f t="shared" si="115"/>
        <v>0</v>
      </c>
      <c r="P932" s="20">
        <f t="shared" si="116"/>
        <v>0</v>
      </c>
      <c r="Q932" s="20" t="str">
        <f t="shared" si="117"/>
        <v/>
      </c>
      <c r="R932" s="20">
        <f t="shared" si="118"/>
        <v>0</v>
      </c>
    </row>
    <row r="933" spans="1:18" x14ac:dyDescent="0.2">
      <c r="A933" s="22"/>
      <c r="C933" s="36"/>
      <c r="D933" s="25"/>
      <c r="J933" s="522" t="str">
        <f t="shared" si="119"/>
        <v/>
      </c>
      <c r="K933" s="20">
        <f t="shared" si="120"/>
        <v>0</v>
      </c>
      <c r="L933" s="20" t="str">
        <f t="shared" si="113"/>
        <v/>
      </c>
      <c r="M933" s="20" t="str">
        <f t="shared" si="114"/>
        <v/>
      </c>
      <c r="O933" s="20">
        <f t="shared" si="115"/>
        <v>0</v>
      </c>
      <c r="P933" s="20">
        <f t="shared" si="116"/>
        <v>0</v>
      </c>
      <c r="Q933" s="20" t="str">
        <f t="shared" si="117"/>
        <v/>
      </c>
      <c r="R933" s="20">
        <f t="shared" si="118"/>
        <v>0</v>
      </c>
    </row>
    <row r="934" spans="1:18" x14ac:dyDescent="0.2">
      <c r="A934" s="22"/>
      <c r="C934" s="36"/>
      <c r="D934" s="25"/>
      <c r="J934" s="522" t="str">
        <f t="shared" si="119"/>
        <v/>
      </c>
      <c r="K934" s="20">
        <f t="shared" si="120"/>
        <v>0</v>
      </c>
      <c r="L934" s="20" t="str">
        <f t="shared" si="113"/>
        <v/>
      </c>
      <c r="M934" s="20" t="str">
        <f t="shared" si="114"/>
        <v/>
      </c>
      <c r="O934" s="20">
        <f t="shared" si="115"/>
        <v>0</v>
      </c>
      <c r="P934" s="20">
        <f t="shared" si="116"/>
        <v>0</v>
      </c>
      <c r="Q934" s="20" t="str">
        <f t="shared" si="117"/>
        <v/>
      </c>
      <c r="R934" s="20">
        <f t="shared" si="118"/>
        <v>0</v>
      </c>
    </row>
    <row r="935" spans="1:18" x14ac:dyDescent="0.2">
      <c r="A935" s="22"/>
      <c r="C935" s="36"/>
      <c r="D935" s="25"/>
      <c r="J935" s="522" t="str">
        <f t="shared" si="119"/>
        <v/>
      </c>
      <c r="K935" s="20">
        <f t="shared" si="120"/>
        <v>0</v>
      </c>
      <c r="L935" s="20" t="str">
        <f t="shared" si="113"/>
        <v/>
      </c>
      <c r="M935" s="20" t="str">
        <f t="shared" si="114"/>
        <v/>
      </c>
      <c r="O935" s="20">
        <f t="shared" si="115"/>
        <v>0</v>
      </c>
      <c r="P935" s="20">
        <f t="shared" si="116"/>
        <v>0</v>
      </c>
      <c r="Q935" s="20" t="str">
        <f t="shared" si="117"/>
        <v/>
      </c>
      <c r="R935" s="20">
        <f t="shared" si="118"/>
        <v>0</v>
      </c>
    </row>
    <row r="936" spans="1:18" x14ac:dyDescent="0.2">
      <c r="A936" s="22"/>
      <c r="C936" s="36"/>
      <c r="D936" s="25"/>
      <c r="J936" s="522" t="str">
        <f t="shared" si="119"/>
        <v/>
      </c>
      <c r="K936" s="20">
        <f t="shared" si="120"/>
        <v>0</v>
      </c>
      <c r="L936" s="20" t="str">
        <f t="shared" ref="L936:L999" si="121">LEFT(H936,11)</f>
        <v/>
      </c>
      <c r="M936" s="20" t="str">
        <f t="shared" ref="M936:M999" si="122">LEFT(E936,2)</f>
        <v/>
      </c>
      <c r="O936" s="20">
        <f t="shared" ref="O936:O999" si="123">K936</f>
        <v>0</v>
      </c>
      <c r="P936" s="20">
        <f t="shared" ref="P936:P999" si="124">LEN(L936)</f>
        <v>0</v>
      </c>
      <c r="Q936" s="20" t="str">
        <f t="shared" ref="Q936:Q999" si="125">IF(LEN(L936)=11,L936,IF(LEN(L936)=10,CONCATENATE(L936," "),IF(LEN(L936)=9,CONCATENATE(L936,"  "),IF(LEN(L936)=8,CONCATENATE(L936,"   "),""))))</f>
        <v/>
      </c>
      <c r="R936" s="20">
        <f t="shared" ref="R936:R999" si="126">LEN(Q936)</f>
        <v>0</v>
      </c>
    </row>
    <row r="937" spans="1:18" x14ac:dyDescent="0.2">
      <c r="A937" s="22"/>
      <c r="C937" s="36"/>
      <c r="D937" s="25"/>
      <c r="J937" s="522" t="str">
        <f t="shared" si="119"/>
        <v/>
      </c>
      <c r="K937" s="20">
        <f t="shared" si="120"/>
        <v>0</v>
      </c>
      <c r="L937" s="20" t="str">
        <f t="shared" si="121"/>
        <v/>
      </c>
      <c r="M937" s="20" t="str">
        <f t="shared" si="122"/>
        <v/>
      </c>
      <c r="O937" s="20">
        <f t="shared" si="123"/>
        <v>0</v>
      </c>
      <c r="P937" s="20">
        <f t="shared" si="124"/>
        <v>0</v>
      </c>
      <c r="Q937" s="20" t="str">
        <f t="shared" si="125"/>
        <v/>
      </c>
      <c r="R937" s="20">
        <f t="shared" si="126"/>
        <v>0</v>
      </c>
    </row>
    <row r="938" spans="1:18" x14ac:dyDescent="0.2">
      <c r="A938" s="22"/>
      <c r="C938" s="36"/>
      <c r="D938" s="25"/>
      <c r="J938" s="522" t="str">
        <f t="shared" si="119"/>
        <v/>
      </c>
      <c r="K938" s="20">
        <f t="shared" si="120"/>
        <v>0</v>
      </c>
      <c r="L938" s="20" t="str">
        <f t="shared" si="121"/>
        <v/>
      </c>
      <c r="M938" s="20" t="str">
        <f t="shared" si="122"/>
        <v/>
      </c>
      <c r="O938" s="20">
        <f t="shared" si="123"/>
        <v>0</v>
      </c>
      <c r="P938" s="20">
        <f t="shared" si="124"/>
        <v>0</v>
      </c>
      <c r="Q938" s="20" t="str">
        <f t="shared" si="125"/>
        <v/>
      </c>
      <c r="R938" s="20">
        <f t="shared" si="126"/>
        <v>0</v>
      </c>
    </row>
    <row r="939" spans="1:18" x14ac:dyDescent="0.2">
      <c r="A939" s="22"/>
      <c r="C939" s="36"/>
      <c r="D939" s="25"/>
      <c r="J939" s="522" t="str">
        <f t="shared" si="119"/>
        <v/>
      </c>
      <c r="K939" s="20">
        <f t="shared" si="120"/>
        <v>0</v>
      </c>
      <c r="L939" s="20" t="str">
        <f t="shared" si="121"/>
        <v/>
      </c>
      <c r="M939" s="20" t="str">
        <f t="shared" si="122"/>
        <v/>
      </c>
      <c r="O939" s="20">
        <f t="shared" si="123"/>
        <v>0</v>
      </c>
      <c r="P939" s="20">
        <f t="shared" si="124"/>
        <v>0</v>
      </c>
      <c r="Q939" s="20" t="str">
        <f t="shared" si="125"/>
        <v/>
      </c>
      <c r="R939" s="20">
        <f t="shared" si="126"/>
        <v>0</v>
      </c>
    </row>
    <row r="940" spans="1:18" x14ac:dyDescent="0.2">
      <c r="A940" s="22"/>
      <c r="C940" s="36"/>
      <c r="D940" s="25"/>
      <c r="J940" s="522" t="str">
        <f t="shared" si="119"/>
        <v/>
      </c>
      <c r="K940" s="20">
        <f t="shared" si="120"/>
        <v>0</v>
      </c>
      <c r="L940" s="20" t="str">
        <f t="shared" si="121"/>
        <v/>
      </c>
      <c r="M940" s="20" t="str">
        <f t="shared" si="122"/>
        <v/>
      </c>
      <c r="O940" s="20">
        <f t="shared" si="123"/>
        <v>0</v>
      </c>
      <c r="P940" s="20">
        <f t="shared" si="124"/>
        <v>0</v>
      </c>
      <c r="Q940" s="20" t="str">
        <f t="shared" si="125"/>
        <v/>
      </c>
      <c r="R940" s="20">
        <f t="shared" si="126"/>
        <v>0</v>
      </c>
    </row>
    <row r="941" spans="1:18" x14ac:dyDescent="0.2">
      <c r="A941" s="22"/>
      <c r="C941" s="36"/>
      <c r="D941" s="25"/>
      <c r="J941" s="522" t="str">
        <f t="shared" si="119"/>
        <v/>
      </c>
      <c r="K941" s="20">
        <f t="shared" si="120"/>
        <v>0</v>
      </c>
      <c r="L941" s="20" t="str">
        <f t="shared" si="121"/>
        <v/>
      </c>
      <c r="M941" s="20" t="str">
        <f t="shared" si="122"/>
        <v/>
      </c>
      <c r="O941" s="20">
        <f t="shared" si="123"/>
        <v>0</v>
      </c>
      <c r="P941" s="20">
        <f t="shared" si="124"/>
        <v>0</v>
      </c>
      <c r="Q941" s="20" t="str">
        <f t="shared" si="125"/>
        <v/>
      </c>
      <c r="R941" s="20">
        <f t="shared" si="126"/>
        <v>0</v>
      </c>
    </row>
    <row r="942" spans="1:18" x14ac:dyDescent="0.2">
      <c r="A942" s="22"/>
      <c r="C942" s="36"/>
      <c r="D942" s="25"/>
      <c r="J942" s="522" t="str">
        <f t="shared" si="119"/>
        <v/>
      </c>
      <c r="K942" s="20">
        <f t="shared" si="120"/>
        <v>0</v>
      </c>
      <c r="L942" s="20" t="str">
        <f t="shared" si="121"/>
        <v/>
      </c>
      <c r="M942" s="20" t="str">
        <f t="shared" si="122"/>
        <v/>
      </c>
      <c r="O942" s="20">
        <f t="shared" si="123"/>
        <v>0</v>
      </c>
      <c r="P942" s="20">
        <f t="shared" si="124"/>
        <v>0</v>
      </c>
      <c r="Q942" s="20" t="str">
        <f t="shared" si="125"/>
        <v/>
      </c>
      <c r="R942" s="20">
        <f t="shared" si="126"/>
        <v>0</v>
      </c>
    </row>
    <row r="943" spans="1:18" x14ac:dyDescent="0.2">
      <c r="A943" s="22"/>
      <c r="C943" s="36"/>
      <c r="D943" s="25"/>
      <c r="J943" s="522" t="str">
        <f t="shared" si="119"/>
        <v/>
      </c>
      <c r="K943" s="20">
        <f t="shared" si="120"/>
        <v>0</v>
      </c>
      <c r="L943" s="20" t="str">
        <f t="shared" si="121"/>
        <v/>
      </c>
      <c r="M943" s="20" t="str">
        <f t="shared" si="122"/>
        <v/>
      </c>
      <c r="O943" s="20">
        <f t="shared" si="123"/>
        <v>0</v>
      </c>
      <c r="P943" s="20">
        <f t="shared" si="124"/>
        <v>0</v>
      </c>
      <c r="Q943" s="20" t="str">
        <f t="shared" si="125"/>
        <v/>
      </c>
      <c r="R943" s="20">
        <f t="shared" si="126"/>
        <v>0</v>
      </c>
    </row>
    <row r="944" spans="1:18" x14ac:dyDescent="0.2">
      <c r="A944" s="22"/>
      <c r="C944" s="36"/>
      <c r="D944" s="25"/>
      <c r="J944" s="522" t="str">
        <f t="shared" si="119"/>
        <v/>
      </c>
      <c r="K944" s="20">
        <f t="shared" si="120"/>
        <v>0</v>
      </c>
      <c r="L944" s="20" t="str">
        <f t="shared" si="121"/>
        <v/>
      </c>
      <c r="M944" s="20" t="str">
        <f t="shared" si="122"/>
        <v/>
      </c>
      <c r="O944" s="20">
        <f t="shared" si="123"/>
        <v>0</v>
      </c>
      <c r="P944" s="20">
        <f t="shared" si="124"/>
        <v>0</v>
      </c>
      <c r="Q944" s="20" t="str">
        <f t="shared" si="125"/>
        <v/>
      </c>
      <c r="R944" s="20">
        <f t="shared" si="126"/>
        <v>0</v>
      </c>
    </row>
    <row r="945" spans="1:18" x14ac:dyDescent="0.2">
      <c r="A945" s="22"/>
      <c r="C945" s="36"/>
      <c r="D945" s="25"/>
      <c r="J945" s="522" t="str">
        <f t="shared" si="119"/>
        <v/>
      </c>
      <c r="K945" s="20">
        <f t="shared" si="120"/>
        <v>0</v>
      </c>
      <c r="L945" s="20" t="str">
        <f t="shared" si="121"/>
        <v/>
      </c>
      <c r="M945" s="20" t="str">
        <f t="shared" si="122"/>
        <v/>
      </c>
      <c r="O945" s="20">
        <f t="shared" si="123"/>
        <v>0</v>
      </c>
      <c r="P945" s="20">
        <f t="shared" si="124"/>
        <v>0</v>
      </c>
      <c r="Q945" s="20" t="str">
        <f t="shared" si="125"/>
        <v/>
      </c>
      <c r="R945" s="20">
        <f t="shared" si="126"/>
        <v>0</v>
      </c>
    </row>
    <row r="946" spans="1:18" x14ac:dyDescent="0.2">
      <c r="A946" s="22"/>
      <c r="C946" s="36"/>
      <c r="D946" s="25"/>
      <c r="J946" s="522" t="str">
        <f t="shared" si="119"/>
        <v/>
      </c>
      <c r="K946" s="20">
        <f t="shared" si="120"/>
        <v>0</v>
      </c>
      <c r="L946" s="20" t="str">
        <f t="shared" si="121"/>
        <v/>
      </c>
      <c r="M946" s="20" t="str">
        <f t="shared" si="122"/>
        <v/>
      </c>
      <c r="O946" s="20">
        <f t="shared" si="123"/>
        <v>0</v>
      </c>
      <c r="P946" s="20">
        <f t="shared" si="124"/>
        <v>0</v>
      </c>
      <c r="Q946" s="20" t="str">
        <f t="shared" si="125"/>
        <v/>
      </c>
      <c r="R946" s="20">
        <f t="shared" si="126"/>
        <v>0</v>
      </c>
    </row>
    <row r="947" spans="1:18" x14ac:dyDescent="0.2">
      <c r="A947" s="22"/>
      <c r="C947" s="36"/>
      <c r="D947" s="25"/>
      <c r="J947" s="522" t="str">
        <f t="shared" si="119"/>
        <v/>
      </c>
      <c r="K947" s="20">
        <f t="shared" si="120"/>
        <v>0</v>
      </c>
      <c r="L947" s="20" t="str">
        <f t="shared" si="121"/>
        <v/>
      </c>
      <c r="M947" s="20" t="str">
        <f t="shared" si="122"/>
        <v/>
      </c>
      <c r="O947" s="20">
        <f t="shared" si="123"/>
        <v>0</v>
      </c>
      <c r="P947" s="20">
        <f t="shared" si="124"/>
        <v>0</v>
      </c>
      <c r="Q947" s="20" t="str">
        <f t="shared" si="125"/>
        <v/>
      </c>
      <c r="R947" s="20">
        <f t="shared" si="126"/>
        <v>0</v>
      </c>
    </row>
    <row r="948" spans="1:18" x14ac:dyDescent="0.2">
      <c r="A948" s="22"/>
      <c r="C948" s="36"/>
      <c r="D948" s="25"/>
      <c r="J948" s="522" t="str">
        <f t="shared" si="119"/>
        <v/>
      </c>
      <c r="K948" s="20">
        <f t="shared" si="120"/>
        <v>0</v>
      </c>
      <c r="L948" s="20" t="str">
        <f t="shared" si="121"/>
        <v/>
      </c>
      <c r="M948" s="20" t="str">
        <f t="shared" si="122"/>
        <v/>
      </c>
      <c r="O948" s="20">
        <f t="shared" si="123"/>
        <v>0</v>
      </c>
      <c r="P948" s="20">
        <f t="shared" si="124"/>
        <v>0</v>
      </c>
      <c r="Q948" s="20" t="str">
        <f t="shared" si="125"/>
        <v/>
      </c>
      <c r="R948" s="20">
        <f t="shared" si="126"/>
        <v>0</v>
      </c>
    </row>
    <row r="949" spans="1:18" x14ac:dyDescent="0.2">
      <c r="A949" s="22"/>
      <c r="C949" s="36"/>
      <c r="D949" s="25"/>
      <c r="J949" s="522" t="str">
        <f t="shared" si="119"/>
        <v/>
      </c>
      <c r="K949" s="20">
        <f t="shared" si="120"/>
        <v>0</v>
      </c>
      <c r="L949" s="20" t="str">
        <f t="shared" si="121"/>
        <v/>
      </c>
      <c r="M949" s="20" t="str">
        <f t="shared" si="122"/>
        <v/>
      </c>
      <c r="O949" s="20">
        <f t="shared" si="123"/>
        <v>0</v>
      </c>
      <c r="P949" s="20">
        <f t="shared" si="124"/>
        <v>0</v>
      </c>
      <c r="Q949" s="20" t="str">
        <f t="shared" si="125"/>
        <v/>
      </c>
      <c r="R949" s="20">
        <f t="shared" si="126"/>
        <v>0</v>
      </c>
    </row>
    <row r="950" spans="1:18" x14ac:dyDescent="0.2">
      <c r="A950" s="22"/>
      <c r="C950" s="36"/>
      <c r="D950" s="25"/>
      <c r="J950" s="522" t="str">
        <f t="shared" si="119"/>
        <v/>
      </c>
      <c r="K950" s="20">
        <f t="shared" si="120"/>
        <v>0</v>
      </c>
      <c r="L950" s="20" t="str">
        <f t="shared" si="121"/>
        <v/>
      </c>
      <c r="M950" s="20" t="str">
        <f t="shared" si="122"/>
        <v/>
      </c>
      <c r="O950" s="20">
        <f t="shared" si="123"/>
        <v>0</v>
      </c>
      <c r="P950" s="20">
        <f t="shared" si="124"/>
        <v>0</v>
      </c>
      <c r="Q950" s="20" t="str">
        <f t="shared" si="125"/>
        <v/>
      </c>
      <c r="R950" s="20">
        <f t="shared" si="126"/>
        <v>0</v>
      </c>
    </row>
    <row r="951" spans="1:18" x14ac:dyDescent="0.2">
      <c r="A951" s="22"/>
      <c r="C951" s="36"/>
      <c r="D951" s="25"/>
      <c r="J951" s="522" t="str">
        <f t="shared" si="119"/>
        <v/>
      </c>
      <c r="K951" s="20">
        <f t="shared" si="120"/>
        <v>0</v>
      </c>
      <c r="L951" s="20" t="str">
        <f t="shared" si="121"/>
        <v/>
      </c>
      <c r="M951" s="20" t="str">
        <f t="shared" si="122"/>
        <v/>
      </c>
      <c r="O951" s="20">
        <f t="shared" si="123"/>
        <v>0</v>
      </c>
      <c r="P951" s="20">
        <f t="shared" si="124"/>
        <v>0</v>
      </c>
      <c r="Q951" s="20" t="str">
        <f t="shared" si="125"/>
        <v/>
      </c>
      <c r="R951" s="20">
        <f t="shared" si="126"/>
        <v>0</v>
      </c>
    </row>
    <row r="952" spans="1:18" x14ac:dyDescent="0.2">
      <c r="A952" s="22"/>
      <c r="C952" s="36"/>
      <c r="D952" s="25"/>
      <c r="J952" s="522" t="str">
        <f t="shared" si="119"/>
        <v/>
      </c>
      <c r="K952" s="20">
        <f t="shared" si="120"/>
        <v>0</v>
      </c>
      <c r="L952" s="20" t="str">
        <f t="shared" si="121"/>
        <v/>
      </c>
      <c r="M952" s="20" t="str">
        <f t="shared" si="122"/>
        <v/>
      </c>
      <c r="O952" s="20">
        <f t="shared" si="123"/>
        <v>0</v>
      </c>
      <c r="P952" s="20">
        <f t="shared" si="124"/>
        <v>0</v>
      </c>
      <c r="Q952" s="20" t="str">
        <f t="shared" si="125"/>
        <v/>
      </c>
      <c r="R952" s="20">
        <f t="shared" si="126"/>
        <v>0</v>
      </c>
    </row>
    <row r="953" spans="1:18" x14ac:dyDescent="0.2">
      <c r="A953" s="22"/>
      <c r="C953" s="36"/>
      <c r="D953" s="25"/>
      <c r="J953" s="522" t="str">
        <f t="shared" si="119"/>
        <v/>
      </c>
      <c r="K953" s="20">
        <f t="shared" si="120"/>
        <v>0</v>
      </c>
      <c r="L953" s="20" t="str">
        <f t="shared" si="121"/>
        <v/>
      </c>
      <c r="M953" s="20" t="str">
        <f t="shared" si="122"/>
        <v/>
      </c>
      <c r="O953" s="20">
        <f t="shared" si="123"/>
        <v>0</v>
      </c>
      <c r="P953" s="20">
        <f t="shared" si="124"/>
        <v>0</v>
      </c>
      <c r="Q953" s="20" t="str">
        <f t="shared" si="125"/>
        <v/>
      </c>
      <c r="R953" s="20">
        <f t="shared" si="126"/>
        <v>0</v>
      </c>
    </row>
    <row r="954" spans="1:18" x14ac:dyDescent="0.2">
      <c r="A954" s="22"/>
      <c r="C954" s="36"/>
      <c r="D954" s="25"/>
      <c r="J954" s="522" t="str">
        <f t="shared" si="119"/>
        <v/>
      </c>
      <c r="K954" s="20">
        <f t="shared" si="120"/>
        <v>0</v>
      </c>
      <c r="L954" s="20" t="str">
        <f t="shared" si="121"/>
        <v/>
      </c>
      <c r="M954" s="20" t="str">
        <f t="shared" si="122"/>
        <v/>
      </c>
      <c r="O954" s="20">
        <f t="shared" si="123"/>
        <v>0</v>
      </c>
      <c r="P954" s="20">
        <f t="shared" si="124"/>
        <v>0</v>
      </c>
      <c r="Q954" s="20" t="str">
        <f t="shared" si="125"/>
        <v/>
      </c>
      <c r="R954" s="20">
        <f t="shared" si="126"/>
        <v>0</v>
      </c>
    </row>
    <row r="955" spans="1:18" x14ac:dyDescent="0.2">
      <c r="A955" s="22"/>
      <c r="C955" s="36"/>
      <c r="D955" s="25"/>
      <c r="J955" s="522" t="str">
        <f t="shared" si="119"/>
        <v/>
      </c>
      <c r="K955" s="20">
        <f t="shared" si="120"/>
        <v>0</v>
      </c>
      <c r="L955" s="20" t="str">
        <f t="shared" si="121"/>
        <v/>
      </c>
      <c r="M955" s="20" t="str">
        <f t="shared" si="122"/>
        <v/>
      </c>
      <c r="O955" s="20">
        <f t="shared" si="123"/>
        <v>0</v>
      </c>
      <c r="P955" s="20">
        <f t="shared" si="124"/>
        <v>0</v>
      </c>
      <c r="Q955" s="20" t="str">
        <f t="shared" si="125"/>
        <v/>
      </c>
      <c r="R955" s="20">
        <f t="shared" si="126"/>
        <v>0</v>
      </c>
    </row>
    <row r="956" spans="1:18" x14ac:dyDescent="0.2">
      <c r="A956" s="22"/>
      <c r="C956" s="36"/>
      <c r="D956" s="25"/>
      <c r="J956" s="522" t="str">
        <f t="shared" si="119"/>
        <v/>
      </c>
      <c r="K956" s="20">
        <f t="shared" si="120"/>
        <v>0</v>
      </c>
      <c r="L956" s="20" t="str">
        <f t="shared" si="121"/>
        <v/>
      </c>
      <c r="M956" s="20" t="str">
        <f t="shared" si="122"/>
        <v/>
      </c>
      <c r="O956" s="20">
        <f t="shared" si="123"/>
        <v>0</v>
      </c>
      <c r="P956" s="20">
        <f t="shared" si="124"/>
        <v>0</v>
      </c>
      <c r="Q956" s="20" t="str">
        <f t="shared" si="125"/>
        <v/>
      </c>
      <c r="R956" s="20">
        <f t="shared" si="126"/>
        <v>0</v>
      </c>
    </row>
    <row r="957" spans="1:18" x14ac:dyDescent="0.2">
      <c r="A957" s="22"/>
      <c r="C957" s="36"/>
      <c r="D957" s="25"/>
      <c r="J957" s="522" t="str">
        <f t="shared" si="119"/>
        <v/>
      </c>
      <c r="K957" s="20">
        <f t="shared" si="120"/>
        <v>0</v>
      </c>
      <c r="L957" s="20" t="str">
        <f t="shared" si="121"/>
        <v/>
      </c>
      <c r="M957" s="20" t="str">
        <f t="shared" si="122"/>
        <v/>
      </c>
      <c r="O957" s="20">
        <f t="shared" si="123"/>
        <v>0</v>
      </c>
      <c r="P957" s="20">
        <f t="shared" si="124"/>
        <v>0</v>
      </c>
      <c r="Q957" s="20" t="str">
        <f t="shared" si="125"/>
        <v/>
      </c>
      <c r="R957" s="20">
        <f t="shared" si="126"/>
        <v>0</v>
      </c>
    </row>
    <row r="958" spans="1:18" x14ac:dyDescent="0.2">
      <c r="A958" s="22"/>
      <c r="C958" s="36"/>
      <c r="D958" s="25"/>
      <c r="J958" s="522" t="str">
        <f t="shared" si="119"/>
        <v/>
      </c>
      <c r="K958" s="20">
        <f t="shared" si="120"/>
        <v>0</v>
      </c>
      <c r="L958" s="20" t="str">
        <f t="shared" si="121"/>
        <v/>
      </c>
      <c r="M958" s="20" t="str">
        <f t="shared" si="122"/>
        <v/>
      </c>
      <c r="O958" s="20">
        <f t="shared" si="123"/>
        <v>0</v>
      </c>
      <c r="P958" s="20">
        <f t="shared" si="124"/>
        <v>0</v>
      </c>
      <c r="Q958" s="20" t="str">
        <f t="shared" si="125"/>
        <v/>
      </c>
      <c r="R958" s="20">
        <f t="shared" si="126"/>
        <v>0</v>
      </c>
    </row>
    <row r="959" spans="1:18" x14ac:dyDescent="0.2">
      <c r="A959" s="22"/>
      <c r="C959" s="36"/>
      <c r="D959" s="25"/>
      <c r="J959" s="522" t="str">
        <f t="shared" si="119"/>
        <v/>
      </c>
      <c r="K959" s="20">
        <f t="shared" si="120"/>
        <v>0</v>
      </c>
      <c r="L959" s="20" t="str">
        <f t="shared" si="121"/>
        <v/>
      </c>
      <c r="M959" s="20" t="str">
        <f t="shared" si="122"/>
        <v/>
      </c>
      <c r="O959" s="20">
        <f t="shared" si="123"/>
        <v>0</v>
      </c>
      <c r="P959" s="20">
        <f t="shared" si="124"/>
        <v>0</v>
      </c>
      <c r="Q959" s="20" t="str">
        <f t="shared" si="125"/>
        <v/>
      </c>
      <c r="R959" s="20">
        <f t="shared" si="126"/>
        <v>0</v>
      </c>
    </row>
    <row r="960" spans="1:18" x14ac:dyDescent="0.2">
      <c r="A960" s="22"/>
      <c r="C960" s="36"/>
      <c r="D960" s="25"/>
      <c r="J960" s="522" t="str">
        <f t="shared" si="119"/>
        <v/>
      </c>
      <c r="K960" s="20">
        <f t="shared" si="120"/>
        <v>0</v>
      </c>
      <c r="L960" s="20" t="str">
        <f t="shared" si="121"/>
        <v/>
      </c>
      <c r="M960" s="20" t="str">
        <f t="shared" si="122"/>
        <v/>
      </c>
      <c r="O960" s="20">
        <f t="shared" si="123"/>
        <v>0</v>
      </c>
      <c r="P960" s="20">
        <f t="shared" si="124"/>
        <v>0</v>
      </c>
      <c r="Q960" s="20" t="str">
        <f t="shared" si="125"/>
        <v/>
      </c>
      <c r="R960" s="20">
        <f t="shared" si="126"/>
        <v>0</v>
      </c>
    </row>
    <row r="961" spans="1:18" x14ac:dyDescent="0.2">
      <c r="A961" s="22"/>
      <c r="C961" s="36"/>
      <c r="D961" s="25"/>
      <c r="J961" s="522" t="str">
        <f t="shared" si="119"/>
        <v/>
      </c>
      <c r="K961" s="20">
        <f t="shared" si="120"/>
        <v>0</v>
      </c>
      <c r="L961" s="20" t="str">
        <f t="shared" si="121"/>
        <v/>
      </c>
      <c r="M961" s="20" t="str">
        <f t="shared" si="122"/>
        <v/>
      </c>
      <c r="O961" s="20">
        <f t="shared" si="123"/>
        <v>0</v>
      </c>
      <c r="P961" s="20">
        <f t="shared" si="124"/>
        <v>0</v>
      </c>
      <c r="Q961" s="20" t="str">
        <f t="shared" si="125"/>
        <v/>
      </c>
      <c r="R961" s="20">
        <f t="shared" si="126"/>
        <v>0</v>
      </c>
    </row>
    <row r="962" spans="1:18" x14ac:dyDescent="0.2">
      <c r="A962" s="22"/>
      <c r="C962" s="36"/>
      <c r="D962" s="25"/>
      <c r="J962" s="522" t="str">
        <f t="shared" si="119"/>
        <v/>
      </c>
      <c r="K962" s="20">
        <f t="shared" si="120"/>
        <v>0</v>
      </c>
      <c r="L962" s="20" t="str">
        <f t="shared" si="121"/>
        <v/>
      </c>
      <c r="M962" s="20" t="str">
        <f t="shared" si="122"/>
        <v/>
      </c>
      <c r="O962" s="20">
        <f t="shared" si="123"/>
        <v>0</v>
      </c>
      <c r="P962" s="20">
        <f t="shared" si="124"/>
        <v>0</v>
      </c>
      <c r="Q962" s="20" t="str">
        <f t="shared" si="125"/>
        <v/>
      </c>
      <c r="R962" s="20">
        <f t="shared" si="126"/>
        <v>0</v>
      </c>
    </row>
    <row r="963" spans="1:18" x14ac:dyDescent="0.2">
      <c r="A963" s="22"/>
      <c r="C963" s="36"/>
      <c r="D963" s="25"/>
      <c r="J963" s="522" t="str">
        <f t="shared" si="119"/>
        <v/>
      </c>
      <c r="K963" s="20">
        <f t="shared" si="120"/>
        <v>0</v>
      </c>
      <c r="L963" s="20" t="str">
        <f t="shared" si="121"/>
        <v/>
      </c>
      <c r="M963" s="20" t="str">
        <f t="shared" si="122"/>
        <v/>
      </c>
      <c r="O963" s="20">
        <f t="shared" si="123"/>
        <v>0</v>
      </c>
      <c r="P963" s="20">
        <f t="shared" si="124"/>
        <v>0</v>
      </c>
      <c r="Q963" s="20" t="str">
        <f t="shared" si="125"/>
        <v/>
      </c>
      <c r="R963" s="20">
        <f t="shared" si="126"/>
        <v>0</v>
      </c>
    </row>
    <row r="964" spans="1:18" x14ac:dyDescent="0.2">
      <c r="A964" s="22"/>
      <c r="C964" s="36"/>
      <c r="D964" s="25"/>
      <c r="J964" s="522" t="str">
        <f t="shared" si="119"/>
        <v/>
      </c>
      <c r="K964" s="20">
        <f t="shared" si="120"/>
        <v>0</v>
      </c>
      <c r="L964" s="20" t="str">
        <f t="shared" si="121"/>
        <v/>
      </c>
      <c r="M964" s="20" t="str">
        <f t="shared" si="122"/>
        <v/>
      </c>
      <c r="O964" s="20">
        <f t="shared" si="123"/>
        <v>0</v>
      </c>
      <c r="P964" s="20">
        <f t="shared" si="124"/>
        <v>0</v>
      </c>
      <c r="Q964" s="20" t="str">
        <f t="shared" si="125"/>
        <v/>
      </c>
      <c r="R964" s="20">
        <f t="shared" si="126"/>
        <v>0</v>
      </c>
    </row>
    <row r="965" spans="1:18" x14ac:dyDescent="0.2">
      <c r="A965" s="22"/>
      <c r="C965" s="36"/>
      <c r="D965" s="25"/>
      <c r="J965" s="522" t="str">
        <f t="shared" si="119"/>
        <v/>
      </c>
      <c r="K965" s="20">
        <f t="shared" si="120"/>
        <v>0</v>
      </c>
      <c r="L965" s="20" t="str">
        <f t="shared" si="121"/>
        <v/>
      </c>
      <c r="M965" s="20" t="str">
        <f t="shared" si="122"/>
        <v/>
      </c>
      <c r="O965" s="20">
        <f t="shared" si="123"/>
        <v>0</v>
      </c>
      <c r="P965" s="20">
        <f t="shared" si="124"/>
        <v>0</v>
      </c>
      <c r="Q965" s="20" t="str">
        <f t="shared" si="125"/>
        <v/>
      </c>
      <c r="R965" s="20">
        <f t="shared" si="126"/>
        <v>0</v>
      </c>
    </row>
    <row r="966" spans="1:18" x14ac:dyDescent="0.2">
      <c r="A966" s="22"/>
      <c r="C966" s="36"/>
      <c r="D966" s="25"/>
      <c r="J966" s="522" t="str">
        <f t="shared" si="119"/>
        <v/>
      </c>
      <c r="K966" s="20">
        <f t="shared" si="120"/>
        <v>0</v>
      </c>
      <c r="L966" s="20" t="str">
        <f t="shared" si="121"/>
        <v/>
      </c>
      <c r="M966" s="20" t="str">
        <f t="shared" si="122"/>
        <v/>
      </c>
      <c r="O966" s="20">
        <f t="shared" si="123"/>
        <v>0</v>
      </c>
      <c r="P966" s="20">
        <f t="shared" si="124"/>
        <v>0</v>
      </c>
      <c r="Q966" s="20" t="str">
        <f t="shared" si="125"/>
        <v/>
      </c>
      <c r="R966" s="20">
        <f t="shared" si="126"/>
        <v>0</v>
      </c>
    </row>
    <row r="967" spans="1:18" x14ac:dyDescent="0.2">
      <c r="A967" s="22"/>
      <c r="C967" s="36"/>
      <c r="D967" s="25"/>
      <c r="J967" s="522" t="str">
        <f t="shared" si="119"/>
        <v/>
      </c>
      <c r="K967" s="20">
        <f t="shared" si="120"/>
        <v>0</v>
      </c>
      <c r="L967" s="20" t="str">
        <f t="shared" si="121"/>
        <v/>
      </c>
      <c r="M967" s="20" t="str">
        <f t="shared" si="122"/>
        <v/>
      </c>
      <c r="O967" s="20">
        <f t="shared" si="123"/>
        <v>0</v>
      </c>
      <c r="P967" s="20">
        <f t="shared" si="124"/>
        <v>0</v>
      </c>
      <c r="Q967" s="20" t="str">
        <f t="shared" si="125"/>
        <v/>
      </c>
      <c r="R967" s="20">
        <f t="shared" si="126"/>
        <v>0</v>
      </c>
    </row>
    <row r="968" spans="1:18" x14ac:dyDescent="0.2">
      <c r="A968" s="22"/>
      <c r="C968" s="36"/>
      <c r="D968" s="25"/>
      <c r="J968" s="522" t="str">
        <f t="shared" si="119"/>
        <v/>
      </c>
      <c r="K968" s="20">
        <f t="shared" si="120"/>
        <v>0</v>
      </c>
      <c r="L968" s="20" t="str">
        <f t="shared" si="121"/>
        <v/>
      </c>
      <c r="M968" s="20" t="str">
        <f t="shared" si="122"/>
        <v/>
      </c>
      <c r="O968" s="20">
        <f t="shared" si="123"/>
        <v>0</v>
      </c>
      <c r="P968" s="20">
        <f t="shared" si="124"/>
        <v>0</v>
      </c>
      <c r="Q968" s="20" t="str">
        <f t="shared" si="125"/>
        <v/>
      </c>
      <c r="R968" s="20">
        <f t="shared" si="126"/>
        <v>0</v>
      </c>
    </row>
    <row r="969" spans="1:18" x14ac:dyDescent="0.2">
      <c r="A969" s="22"/>
      <c r="C969" s="36"/>
      <c r="D969" s="25"/>
      <c r="J969" s="522" t="str">
        <f t="shared" si="119"/>
        <v/>
      </c>
      <c r="K969" s="20">
        <f t="shared" si="120"/>
        <v>0</v>
      </c>
      <c r="L969" s="20" t="str">
        <f t="shared" si="121"/>
        <v/>
      </c>
      <c r="M969" s="20" t="str">
        <f t="shared" si="122"/>
        <v/>
      </c>
      <c r="O969" s="20">
        <f t="shared" si="123"/>
        <v>0</v>
      </c>
      <c r="P969" s="20">
        <f t="shared" si="124"/>
        <v>0</v>
      </c>
      <c r="Q969" s="20" t="str">
        <f t="shared" si="125"/>
        <v/>
      </c>
      <c r="R969" s="20">
        <f t="shared" si="126"/>
        <v>0</v>
      </c>
    </row>
    <row r="970" spans="1:18" x14ac:dyDescent="0.2">
      <c r="A970" s="22"/>
      <c r="C970" s="36"/>
      <c r="D970" s="25"/>
      <c r="J970" s="522" t="str">
        <f t="shared" si="119"/>
        <v/>
      </c>
      <c r="K970" s="20">
        <f t="shared" si="120"/>
        <v>0</v>
      </c>
      <c r="L970" s="20" t="str">
        <f t="shared" si="121"/>
        <v/>
      </c>
      <c r="M970" s="20" t="str">
        <f t="shared" si="122"/>
        <v/>
      </c>
      <c r="O970" s="20">
        <f t="shared" si="123"/>
        <v>0</v>
      </c>
      <c r="P970" s="20">
        <f t="shared" si="124"/>
        <v>0</v>
      </c>
      <c r="Q970" s="20" t="str">
        <f t="shared" si="125"/>
        <v/>
      </c>
      <c r="R970" s="20">
        <f t="shared" si="126"/>
        <v>0</v>
      </c>
    </row>
    <row r="971" spans="1:18" x14ac:dyDescent="0.2">
      <c r="A971" s="22"/>
      <c r="C971" s="36"/>
      <c r="D971" s="25"/>
      <c r="J971" s="522" t="str">
        <f t="shared" ref="J971:J1008" si="127">IF(K971=K970,"",SUMIF(K:K,K971,I:I))</f>
        <v/>
      </c>
      <c r="K971" s="20">
        <f t="shared" si="120"/>
        <v>0</v>
      </c>
      <c r="L971" s="20" t="str">
        <f t="shared" si="121"/>
        <v/>
      </c>
      <c r="M971" s="20" t="str">
        <f t="shared" si="122"/>
        <v/>
      </c>
      <c r="O971" s="20">
        <f t="shared" si="123"/>
        <v>0</v>
      </c>
      <c r="P971" s="20">
        <f t="shared" si="124"/>
        <v>0</v>
      </c>
      <c r="Q971" s="20" t="str">
        <f t="shared" si="125"/>
        <v/>
      </c>
      <c r="R971" s="20">
        <f t="shared" si="126"/>
        <v>0</v>
      </c>
    </row>
    <row r="972" spans="1:18" x14ac:dyDescent="0.2">
      <c r="A972" s="22"/>
      <c r="C972" s="36"/>
      <c r="D972" s="25"/>
      <c r="J972" s="522" t="str">
        <f t="shared" si="127"/>
        <v/>
      </c>
      <c r="K972" s="20">
        <f t="shared" ref="K972:K1007" si="128">IF(ISBLANK(A972),K971,A972)</f>
        <v>0</v>
      </c>
      <c r="L972" s="20" t="str">
        <f t="shared" si="121"/>
        <v/>
      </c>
      <c r="M972" s="20" t="str">
        <f t="shared" si="122"/>
        <v/>
      </c>
      <c r="O972" s="20">
        <f t="shared" si="123"/>
        <v>0</v>
      </c>
      <c r="P972" s="20">
        <f t="shared" si="124"/>
        <v>0</v>
      </c>
      <c r="Q972" s="20" t="str">
        <f t="shared" si="125"/>
        <v/>
      </c>
      <c r="R972" s="20">
        <f t="shared" si="126"/>
        <v>0</v>
      </c>
    </row>
    <row r="973" spans="1:18" x14ac:dyDescent="0.2">
      <c r="A973" s="22"/>
      <c r="C973" s="36"/>
      <c r="D973" s="25"/>
      <c r="J973" s="522" t="str">
        <f t="shared" si="127"/>
        <v/>
      </c>
      <c r="K973" s="20">
        <f t="shared" si="128"/>
        <v>0</v>
      </c>
      <c r="L973" s="20" t="str">
        <f t="shared" si="121"/>
        <v/>
      </c>
      <c r="M973" s="20" t="str">
        <f t="shared" si="122"/>
        <v/>
      </c>
      <c r="O973" s="20">
        <f t="shared" si="123"/>
        <v>0</v>
      </c>
      <c r="P973" s="20">
        <f t="shared" si="124"/>
        <v>0</v>
      </c>
      <c r="Q973" s="20" t="str">
        <f t="shared" si="125"/>
        <v/>
      </c>
      <c r="R973" s="20">
        <f t="shared" si="126"/>
        <v>0</v>
      </c>
    </row>
    <row r="974" spans="1:18" x14ac:dyDescent="0.2">
      <c r="A974" s="22"/>
      <c r="C974" s="36"/>
      <c r="D974" s="25"/>
      <c r="J974" s="522" t="str">
        <f t="shared" si="127"/>
        <v/>
      </c>
      <c r="K974" s="20">
        <f t="shared" si="128"/>
        <v>0</v>
      </c>
      <c r="L974" s="20" t="str">
        <f t="shared" si="121"/>
        <v/>
      </c>
      <c r="M974" s="20" t="str">
        <f t="shared" si="122"/>
        <v/>
      </c>
      <c r="O974" s="20">
        <f t="shared" si="123"/>
        <v>0</v>
      </c>
      <c r="P974" s="20">
        <f t="shared" si="124"/>
        <v>0</v>
      </c>
      <c r="Q974" s="20" t="str">
        <f t="shared" si="125"/>
        <v/>
      </c>
      <c r="R974" s="20">
        <f t="shared" si="126"/>
        <v>0</v>
      </c>
    </row>
    <row r="975" spans="1:18" x14ac:dyDescent="0.2">
      <c r="A975" s="22"/>
      <c r="C975" s="36"/>
      <c r="D975" s="25"/>
      <c r="J975" s="522" t="str">
        <f t="shared" si="127"/>
        <v/>
      </c>
      <c r="K975" s="20">
        <f t="shared" si="128"/>
        <v>0</v>
      </c>
      <c r="L975" s="20" t="str">
        <f t="shared" si="121"/>
        <v/>
      </c>
      <c r="M975" s="20" t="str">
        <f t="shared" si="122"/>
        <v/>
      </c>
      <c r="O975" s="20">
        <f t="shared" si="123"/>
        <v>0</v>
      </c>
      <c r="P975" s="20">
        <f t="shared" si="124"/>
        <v>0</v>
      </c>
      <c r="Q975" s="20" t="str">
        <f t="shared" si="125"/>
        <v/>
      </c>
      <c r="R975" s="20">
        <f t="shared" si="126"/>
        <v>0</v>
      </c>
    </row>
    <row r="976" spans="1:18" x14ac:dyDescent="0.2">
      <c r="A976" s="22"/>
      <c r="C976" s="36"/>
      <c r="D976" s="25"/>
      <c r="J976" s="522" t="str">
        <f t="shared" si="127"/>
        <v/>
      </c>
      <c r="K976" s="20">
        <f t="shared" si="128"/>
        <v>0</v>
      </c>
      <c r="L976" s="20" t="str">
        <f t="shared" si="121"/>
        <v/>
      </c>
      <c r="M976" s="20" t="str">
        <f t="shared" si="122"/>
        <v/>
      </c>
      <c r="O976" s="20">
        <f t="shared" si="123"/>
        <v>0</v>
      </c>
      <c r="P976" s="20">
        <f t="shared" si="124"/>
        <v>0</v>
      </c>
      <c r="Q976" s="20" t="str">
        <f t="shared" si="125"/>
        <v/>
      </c>
      <c r="R976" s="20">
        <f t="shared" si="126"/>
        <v>0</v>
      </c>
    </row>
    <row r="977" spans="1:18" x14ac:dyDescent="0.2">
      <c r="A977" s="22"/>
      <c r="C977" s="36"/>
      <c r="D977" s="25"/>
      <c r="J977" s="522" t="str">
        <f t="shared" si="127"/>
        <v/>
      </c>
      <c r="K977" s="20">
        <f t="shared" si="128"/>
        <v>0</v>
      </c>
      <c r="L977" s="20" t="str">
        <f t="shared" si="121"/>
        <v/>
      </c>
      <c r="M977" s="20" t="str">
        <f t="shared" si="122"/>
        <v/>
      </c>
      <c r="O977" s="20">
        <f t="shared" si="123"/>
        <v>0</v>
      </c>
      <c r="P977" s="20">
        <f t="shared" si="124"/>
        <v>0</v>
      </c>
      <c r="Q977" s="20" t="str">
        <f t="shared" si="125"/>
        <v/>
      </c>
      <c r="R977" s="20">
        <f t="shared" si="126"/>
        <v>0</v>
      </c>
    </row>
    <row r="978" spans="1:18" x14ac:dyDescent="0.2">
      <c r="A978" s="22"/>
      <c r="C978" s="36"/>
      <c r="D978" s="25"/>
      <c r="J978" s="522" t="str">
        <f t="shared" si="127"/>
        <v/>
      </c>
      <c r="K978" s="20">
        <f t="shared" si="128"/>
        <v>0</v>
      </c>
      <c r="L978" s="20" t="str">
        <f t="shared" si="121"/>
        <v/>
      </c>
      <c r="M978" s="20" t="str">
        <f t="shared" si="122"/>
        <v/>
      </c>
      <c r="O978" s="20">
        <f t="shared" si="123"/>
        <v>0</v>
      </c>
      <c r="P978" s="20">
        <f t="shared" si="124"/>
        <v>0</v>
      </c>
      <c r="Q978" s="20" t="str">
        <f t="shared" si="125"/>
        <v/>
      </c>
      <c r="R978" s="20">
        <f t="shared" si="126"/>
        <v>0</v>
      </c>
    </row>
    <row r="979" spans="1:18" x14ac:dyDescent="0.2">
      <c r="A979" s="22"/>
      <c r="C979" s="36"/>
      <c r="D979" s="25"/>
      <c r="J979" s="522" t="str">
        <f t="shared" si="127"/>
        <v/>
      </c>
      <c r="K979" s="20">
        <f t="shared" si="128"/>
        <v>0</v>
      </c>
      <c r="L979" s="20" t="str">
        <f t="shared" si="121"/>
        <v/>
      </c>
      <c r="M979" s="20" t="str">
        <f t="shared" si="122"/>
        <v/>
      </c>
      <c r="O979" s="20">
        <f t="shared" si="123"/>
        <v>0</v>
      </c>
      <c r="P979" s="20">
        <f t="shared" si="124"/>
        <v>0</v>
      </c>
      <c r="Q979" s="20" t="str">
        <f t="shared" si="125"/>
        <v/>
      </c>
      <c r="R979" s="20">
        <f t="shared" si="126"/>
        <v>0</v>
      </c>
    </row>
    <row r="980" spans="1:18" x14ac:dyDescent="0.2">
      <c r="A980" s="22"/>
      <c r="C980" s="36"/>
      <c r="D980" s="25"/>
      <c r="J980" s="522" t="str">
        <f t="shared" si="127"/>
        <v/>
      </c>
      <c r="K980" s="20">
        <f t="shared" si="128"/>
        <v>0</v>
      </c>
      <c r="L980" s="20" t="str">
        <f t="shared" si="121"/>
        <v/>
      </c>
      <c r="M980" s="20" t="str">
        <f t="shared" si="122"/>
        <v/>
      </c>
      <c r="O980" s="20">
        <f t="shared" si="123"/>
        <v>0</v>
      </c>
      <c r="P980" s="20">
        <f t="shared" si="124"/>
        <v>0</v>
      </c>
      <c r="Q980" s="20" t="str">
        <f t="shared" si="125"/>
        <v/>
      </c>
      <c r="R980" s="20">
        <f t="shared" si="126"/>
        <v>0</v>
      </c>
    </row>
    <row r="981" spans="1:18" x14ac:dyDescent="0.2">
      <c r="A981" s="22"/>
      <c r="C981" s="36"/>
      <c r="D981" s="25"/>
      <c r="J981" s="522" t="str">
        <f t="shared" si="127"/>
        <v/>
      </c>
      <c r="K981" s="20">
        <f t="shared" si="128"/>
        <v>0</v>
      </c>
      <c r="L981" s="20" t="str">
        <f t="shared" si="121"/>
        <v/>
      </c>
      <c r="M981" s="20" t="str">
        <f t="shared" si="122"/>
        <v/>
      </c>
      <c r="O981" s="20">
        <f t="shared" si="123"/>
        <v>0</v>
      </c>
      <c r="P981" s="20">
        <f t="shared" si="124"/>
        <v>0</v>
      </c>
      <c r="Q981" s="20" t="str">
        <f t="shared" si="125"/>
        <v/>
      </c>
      <c r="R981" s="20">
        <f t="shared" si="126"/>
        <v>0</v>
      </c>
    </row>
    <row r="982" spans="1:18" x14ac:dyDescent="0.2">
      <c r="A982" s="22"/>
      <c r="C982" s="36"/>
      <c r="D982" s="25"/>
      <c r="J982" s="522" t="str">
        <f t="shared" si="127"/>
        <v/>
      </c>
      <c r="K982" s="20">
        <f t="shared" si="128"/>
        <v>0</v>
      </c>
      <c r="L982" s="20" t="str">
        <f t="shared" si="121"/>
        <v/>
      </c>
      <c r="M982" s="20" t="str">
        <f t="shared" si="122"/>
        <v/>
      </c>
      <c r="O982" s="20">
        <f t="shared" si="123"/>
        <v>0</v>
      </c>
      <c r="P982" s="20">
        <f t="shared" si="124"/>
        <v>0</v>
      </c>
      <c r="Q982" s="20" t="str">
        <f t="shared" si="125"/>
        <v/>
      </c>
      <c r="R982" s="20">
        <f t="shared" si="126"/>
        <v>0</v>
      </c>
    </row>
    <row r="983" spans="1:18" x14ac:dyDescent="0.2">
      <c r="A983" s="22"/>
      <c r="C983" s="36"/>
      <c r="D983" s="25"/>
      <c r="J983" s="522" t="str">
        <f t="shared" si="127"/>
        <v/>
      </c>
      <c r="K983" s="20">
        <f t="shared" si="128"/>
        <v>0</v>
      </c>
      <c r="L983" s="20" t="str">
        <f t="shared" si="121"/>
        <v/>
      </c>
      <c r="M983" s="20" t="str">
        <f t="shared" si="122"/>
        <v/>
      </c>
      <c r="O983" s="20">
        <f t="shared" si="123"/>
        <v>0</v>
      </c>
      <c r="P983" s="20">
        <f t="shared" si="124"/>
        <v>0</v>
      </c>
      <c r="Q983" s="20" t="str">
        <f t="shared" si="125"/>
        <v/>
      </c>
      <c r="R983" s="20">
        <f t="shared" si="126"/>
        <v>0</v>
      </c>
    </row>
    <row r="984" spans="1:18" x14ac:dyDescent="0.2">
      <c r="A984" s="22"/>
      <c r="C984" s="36"/>
      <c r="D984" s="25"/>
      <c r="J984" s="522" t="str">
        <f t="shared" si="127"/>
        <v/>
      </c>
      <c r="K984" s="20">
        <f t="shared" si="128"/>
        <v>0</v>
      </c>
      <c r="L984" s="20" t="str">
        <f t="shared" si="121"/>
        <v/>
      </c>
      <c r="M984" s="20" t="str">
        <f t="shared" si="122"/>
        <v/>
      </c>
      <c r="O984" s="20">
        <f t="shared" si="123"/>
        <v>0</v>
      </c>
      <c r="P984" s="20">
        <f t="shared" si="124"/>
        <v>0</v>
      </c>
      <c r="Q984" s="20" t="str">
        <f t="shared" si="125"/>
        <v/>
      </c>
      <c r="R984" s="20">
        <f t="shared" si="126"/>
        <v>0</v>
      </c>
    </row>
    <row r="985" spans="1:18" x14ac:dyDescent="0.2">
      <c r="A985" s="22"/>
      <c r="C985" s="36"/>
      <c r="D985" s="25"/>
      <c r="J985" s="522" t="str">
        <f t="shared" si="127"/>
        <v/>
      </c>
      <c r="K985" s="20">
        <f t="shared" si="128"/>
        <v>0</v>
      </c>
      <c r="L985" s="20" t="str">
        <f t="shared" si="121"/>
        <v/>
      </c>
      <c r="M985" s="20" t="str">
        <f t="shared" si="122"/>
        <v/>
      </c>
      <c r="O985" s="20">
        <f t="shared" si="123"/>
        <v>0</v>
      </c>
      <c r="P985" s="20">
        <f t="shared" si="124"/>
        <v>0</v>
      </c>
      <c r="Q985" s="20" t="str">
        <f t="shared" si="125"/>
        <v/>
      </c>
      <c r="R985" s="20">
        <f t="shared" si="126"/>
        <v>0</v>
      </c>
    </row>
    <row r="986" spans="1:18" x14ac:dyDescent="0.2">
      <c r="A986" s="22"/>
      <c r="C986" s="36"/>
      <c r="D986" s="25"/>
      <c r="J986" s="522" t="str">
        <f t="shared" si="127"/>
        <v/>
      </c>
      <c r="K986" s="20">
        <f t="shared" si="128"/>
        <v>0</v>
      </c>
      <c r="L986" s="20" t="str">
        <f t="shared" si="121"/>
        <v/>
      </c>
      <c r="M986" s="20" t="str">
        <f t="shared" si="122"/>
        <v/>
      </c>
      <c r="O986" s="20">
        <f t="shared" si="123"/>
        <v>0</v>
      </c>
      <c r="P986" s="20">
        <f t="shared" si="124"/>
        <v>0</v>
      </c>
      <c r="Q986" s="20" t="str">
        <f t="shared" si="125"/>
        <v/>
      </c>
      <c r="R986" s="20">
        <f t="shared" si="126"/>
        <v>0</v>
      </c>
    </row>
    <row r="987" spans="1:18" x14ac:dyDescent="0.2">
      <c r="A987" s="22"/>
      <c r="C987" s="36"/>
      <c r="D987" s="25"/>
      <c r="J987" s="522" t="str">
        <f t="shared" si="127"/>
        <v/>
      </c>
      <c r="K987" s="20">
        <f t="shared" si="128"/>
        <v>0</v>
      </c>
      <c r="L987" s="20" t="str">
        <f t="shared" si="121"/>
        <v/>
      </c>
      <c r="M987" s="20" t="str">
        <f t="shared" si="122"/>
        <v/>
      </c>
      <c r="O987" s="20">
        <f t="shared" si="123"/>
        <v>0</v>
      </c>
      <c r="P987" s="20">
        <f t="shared" si="124"/>
        <v>0</v>
      </c>
      <c r="Q987" s="20" t="str">
        <f t="shared" si="125"/>
        <v/>
      </c>
      <c r="R987" s="20">
        <f t="shared" si="126"/>
        <v>0</v>
      </c>
    </row>
    <row r="988" spans="1:18" x14ac:dyDescent="0.2">
      <c r="A988" s="22"/>
      <c r="C988" s="36"/>
      <c r="D988" s="25"/>
      <c r="J988" s="522" t="str">
        <f t="shared" si="127"/>
        <v/>
      </c>
      <c r="K988" s="20">
        <f t="shared" si="128"/>
        <v>0</v>
      </c>
      <c r="L988" s="20" t="str">
        <f t="shared" si="121"/>
        <v/>
      </c>
      <c r="M988" s="20" t="str">
        <f t="shared" si="122"/>
        <v/>
      </c>
      <c r="O988" s="20">
        <f t="shared" si="123"/>
        <v>0</v>
      </c>
      <c r="P988" s="20">
        <f t="shared" si="124"/>
        <v>0</v>
      </c>
      <c r="Q988" s="20" t="str">
        <f t="shared" si="125"/>
        <v/>
      </c>
      <c r="R988" s="20">
        <f t="shared" si="126"/>
        <v>0</v>
      </c>
    </row>
    <row r="989" spans="1:18" x14ac:dyDescent="0.2">
      <c r="A989" s="22"/>
      <c r="C989" s="36"/>
      <c r="D989" s="25"/>
      <c r="J989" s="522" t="str">
        <f t="shared" si="127"/>
        <v/>
      </c>
      <c r="K989" s="20">
        <f t="shared" si="128"/>
        <v>0</v>
      </c>
      <c r="L989" s="20" t="str">
        <f t="shared" si="121"/>
        <v/>
      </c>
      <c r="M989" s="20" t="str">
        <f t="shared" si="122"/>
        <v/>
      </c>
      <c r="O989" s="20">
        <f t="shared" si="123"/>
        <v>0</v>
      </c>
      <c r="P989" s="20">
        <f t="shared" si="124"/>
        <v>0</v>
      </c>
      <c r="Q989" s="20" t="str">
        <f t="shared" si="125"/>
        <v/>
      </c>
      <c r="R989" s="20">
        <f t="shared" si="126"/>
        <v>0</v>
      </c>
    </row>
    <row r="990" spans="1:18" x14ac:dyDescent="0.2">
      <c r="A990" s="22"/>
      <c r="C990" s="36"/>
      <c r="D990" s="25"/>
      <c r="J990" s="522" t="str">
        <f t="shared" si="127"/>
        <v/>
      </c>
      <c r="K990" s="20">
        <f t="shared" si="128"/>
        <v>0</v>
      </c>
      <c r="L990" s="20" t="str">
        <f t="shared" si="121"/>
        <v/>
      </c>
      <c r="M990" s="20" t="str">
        <f t="shared" si="122"/>
        <v/>
      </c>
      <c r="O990" s="20">
        <f t="shared" si="123"/>
        <v>0</v>
      </c>
      <c r="P990" s="20">
        <f t="shared" si="124"/>
        <v>0</v>
      </c>
      <c r="Q990" s="20" t="str">
        <f t="shared" si="125"/>
        <v/>
      </c>
      <c r="R990" s="20">
        <f t="shared" si="126"/>
        <v>0</v>
      </c>
    </row>
    <row r="991" spans="1:18" x14ac:dyDescent="0.2">
      <c r="A991" s="22"/>
      <c r="C991" s="36"/>
      <c r="D991" s="25"/>
      <c r="J991" s="522" t="str">
        <f t="shared" si="127"/>
        <v/>
      </c>
      <c r="K991" s="20">
        <f t="shared" si="128"/>
        <v>0</v>
      </c>
      <c r="L991" s="20" t="str">
        <f t="shared" si="121"/>
        <v/>
      </c>
      <c r="M991" s="20" t="str">
        <f t="shared" si="122"/>
        <v/>
      </c>
      <c r="O991" s="20">
        <f t="shared" si="123"/>
        <v>0</v>
      </c>
      <c r="P991" s="20">
        <f t="shared" si="124"/>
        <v>0</v>
      </c>
      <c r="Q991" s="20" t="str">
        <f t="shared" si="125"/>
        <v/>
      </c>
      <c r="R991" s="20">
        <f t="shared" si="126"/>
        <v>0</v>
      </c>
    </row>
    <row r="992" spans="1:18" x14ac:dyDescent="0.2">
      <c r="A992" s="22"/>
      <c r="C992" s="36"/>
      <c r="D992" s="25"/>
      <c r="J992" s="522" t="str">
        <f t="shared" si="127"/>
        <v/>
      </c>
      <c r="K992" s="20">
        <f t="shared" si="128"/>
        <v>0</v>
      </c>
      <c r="L992" s="20" t="str">
        <f t="shared" si="121"/>
        <v/>
      </c>
      <c r="M992" s="20" t="str">
        <f t="shared" si="122"/>
        <v/>
      </c>
      <c r="O992" s="20">
        <f t="shared" si="123"/>
        <v>0</v>
      </c>
      <c r="P992" s="20">
        <f t="shared" si="124"/>
        <v>0</v>
      </c>
      <c r="Q992" s="20" t="str">
        <f t="shared" si="125"/>
        <v/>
      </c>
      <c r="R992" s="20">
        <f t="shared" si="126"/>
        <v>0</v>
      </c>
    </row>
    <row r="993" spans="1:18" x14ac:dyDescent="0.2">
      <c r="A993" s="22"/>
      <c r="C993" s="36"/>
      <c r="D993" s="25"/>
      <c r="J993" s="522" t="str">
        <f t="shared" si="127"/>
        <v/>
      </c>
      <c r="K993" s="20">
        <f t="shared" si="128"/>
        <v>0</v>
      </c>
      <c r="L993" s="20" t="str">
        <f t="shared" si="121"/>
        <v/>
      </c>
      <c r="M993" s="20" t="str">
        <f t="shared" si="122"/>
        <v/>
      </c>
      <c r="O993" s="20">
        <f t="shared" si="123"/>
        <v>0</v>
      </c>
      <c r="P993" s="20">
        <f t="shared" si="124"/>
        <v>0</v>
      </c>
      <c r="Q993" s="20" t="str">
        <f t="shared" si="125"/>
        <v/>
      </c>
      <c r="R993" s="20">
        <f t="shared" si="126"/>
        <v>0</v>
      </c>
    </row>
    <row r="994" spans="1:18" x14ac:dyDescent="0.2">
      <c r="A994" s="22"/>
      <c r="C994" s="36"/>
      <c r="D994" s="25"/>
      <c r="J994" s="522" t="str">
        <f t="shared" si="127"/>
        <v/>
      </c>
      <c r="K994" s="20">
        <f t="shared" si="128"/>
        <v>0</v>
      </c>
      <c r="L994" s="20" t="str">
        <f t="shared" si="121"/>
        <v/>
      </c>
      <c r="M994" s="20" t="str">
        <f t="shared" si="122"/>
        <v/>
      </c>
      <c r="O994" s="20">
        <f t="shared" si="123"/>
        <v>0</v>
      </c>
      <c r="P994" s="20">
        <f t="shared" si="124"/>
        <v>0</v>
      </c>
      <c r="Q994" s="20" t="str">
        <f t="shared" si="125"/>
        <v/>
      </c>
      <c r="R994" s="20">
        <f t="shared" si="126"/>
        <v>0</v>
      </c>
    </row>
    <row r="995" spans="1:18" x14ac:dyDescent="0.2">
      <c r="A995" s="22"/>
      <c r="C995" s="36"/>
      <c r="D995" s="25"/>
      <c r="J995" s="522" t="str">
        <f t="shared" si="127"/>
        <v/>
      </c>
      <c r="K995" s="20">
        <f t="shared" si="128"/>
        <v>0</v>
      </c>
      <c r="L995" s="20" t="str">
        <f t="shared" si="121"/>
        <v/>
      </c>
      <c r="M995" s="20" t="str">
        <f t="shared" si="122"/>
        <v/>
      </c>
      <c r="O995" s="20">
        <f t="shared" si="123"/>
        <v>0</v>
      </c>
      <c r="P995" s="20">
        <f t="shared" si="124"/>
        <v>0</v>
      </c>
      <c r="Q995" s="20" t="str">
        <f t="shared" si="125"/>
        <v/>
      </c>
      <c r="R995" s="20">
        <f t="shared" si="126"/>
        <v>0</v>
      </c>
    </row>
    <row r="996" spans="1:18" x14ac:dyDescent="0.2">
      <c r="A996" s="22"/>
      <c r="C996" s="36"/>
      <c r="D996" s="25"/>
      <c r="J996" s="522" t="str">
        <f t="shared" si="127"/>
        <v/>
      </c>
      <c r="K996" s="20">
        <f t="shared" si="128"/>
        <v>0</v>
      </c>
      <c r="L996" s="20" t="str">
        <f t="shared" si="121"/>
        <v/>
      </c>
      <c r="M996" s="20" t="str">
        <f t="shared" si="122"/>
        <v/>
      </c>
      <c r="O996" s="20">
        <f t="shared" si="123"/>
        <v>0</v>
      </c>
      <c r="P996" s="20">
        <f t="shared" si="124"/>
        <v>0</v>
      </c>
      <c r="Q996" s="20" t="str">
        <f t="shared" si="125"/>
        <v/>
      </c>
      <c r="R996" s="20">
        <f t="shared" si="126"/>
        <v>0</v>
      </c>
    </row>
    <row r="997" spans="1:18" x14ac:dyDescent="0.2">
      <c r="A997" s="22"/>
      <c r="C997" s="36"/>
      <c r="D997" s="25"/>
      <c r="J997" s="522" t="str">
        <f t="shared" si="127"/>
        <v/>
      </c>
      <c r="K997" s="20">
        <f t="shared" si="128"/>
        <v>0</v>
      </c>
      <c r="L997" s="20" t="str">
        <f t="shared" si="121"/>
        <v/>
      </c>
      <c r="M997" s="20" t="str">
        <f t="shared" si="122"/>
        <v/>
      </c>
      <c r="O997" s="20">
        <f t="shared" si="123"/>
        <v>0</v>
      </c>
      <c r="P997" s="20">
        <f t="shared" si="124"/>
        <v>0</v>
      </c>
      <c r="Q997" s="20" t="str">
        <f t="shared" si="125"/>
        <v/>
      </c>
      <c r="R997" s="20">
        <f t="shared" si="126"/>
        <v>0</v>
      </c>
    </row>
    <row r="998" spans="1:18" x14ac:dyDescent="0.2">
      <c r="A998" s="22"/>
      <c r="C998" s="36"/>
      <c r="D998" s="25"/>
      <c r="J998" s="522" t="str">
        <f t="shared" si="127"/>
        <v/>
      </c>
      <c r="K998" s="20">
        <f t="shared" si="128"/>
        <v>0</v>
      </c>
      <c r="L998" s="20" t="str">
        <f t="shared" si="121"/>
        <v/>
      </c>
      <c r="M998" s="20" t="str">
        <f t="shared" si="122"/>
        <v/>
      </c>
      <c r="O998" s="20">
        <f t="shared" si="123"/>
        <v>0</v>
      </c>
      <c r="P998" s="20">
        <f t="shared" si="124"/>
        <v>0</v>
      </c>
      <c r="Q998" s="20" t="str">
        <f t="shared" si="125"/>
        <v/>
      </c>
      <c r="R998" s="20">
        <f t="shared" si="126"/>
        <v>0</v>
      </c>
    </row>
    <row r="999" spans="1:18" x14ac:dyDescent="0.2">
      <c r="A999" s="22"/>
      <c r="C999" s="36"/>
      <c r="D999" s="25"/>
      <c r="J999" s="522" t="str">
        <f t="shared" si="127"/>
        <v/>
      </c>
      <c r="K999" s="20">
        <f t="shared" si="128"/>
        <v>0</v>
      </c>
      <c r="L999" s="20" t="str">
        <f t="shared" si="121"/>
        <v/>
      </c>
      <c r="M999" s="20" t="str">
        <f t="shared" si="122"/>
        <v/>
      </c>
      <c r="O999" s="20">
        <f t="shared" si="123"/>
        <v>0</v>
      </c>
      <c r="P999" s="20">
        <f t="shared" si="124"/>
        <v>0</v>
      </c>
      <c r="Q999" s="20" t="str">
        <f t="shared" si="125"/>
        <v/>
      </c>
      <c r="R999" s="20">
        <f t="shared" si="126"/>
        <v>0</v>
      </c>
    </row>
    <row r="1000" spans="1:18" x14ac:dyDescent="0.2">
      <c r="A1000" s="22"/>
      <c r="C1000" s="36"/>
      <c r="D1000" s="25"/>
      <c r="J1000" s="522" t="str">
        <f t="shared" si="127"/>
        <v/>
      </c>
      <c r="K1000" s="20">
        <f t="shared" si="128"/>
        <v>0</v>
      </c>
      <c r="L1000" s="20" t="str">
        <f t="shared" ref="L1000:L1008" si="129">LEFT(H1000,11)</f>
        <v/>
      </c>
      <c r="M1000" s="20" t="str">
        <f t="shared" ref="M1000:M1008" si="130">LEFT(E1000,2)</f>
        <v/>
      </c>
      <c r="O1000" s="20">
        <f t="shared" ref="O1000:O1008" si="131">K1000</f>
        <v>0</v>
      </c>
      <c r="P1000" s="20">
        <f t="shared" ref="P1000:P1008" si="132">LEN(L1000)</f>
        <v>0</v>
      </c>
      <c r="Q1000" s="20" t="str">
        <f t="shared" ref="Q1000:Q1008" si="133">IF(LEN(L1000)=11,L1000,IF(LEN(L1000)=10,CONCATENATE(L1000," "),IF(LEN(L1000)=9,CONCATENATE(L1000,"  "),IF(LEN(L1000)=8,CONCATENATE(L1000,"   "),""))))</f>
        <v/>
      </c>
      <c r="R1000" s="20">
        <f t="shared" ref="R1000:R1008" si="134">LEN(Q1000)</f>
        <v>0</v>
      </c>
    </row>
    <row r="1001" spans="1:18" x14ac:dyDescent="0.2">
      <c r="A1001" s="22"/>
      <c r="C1001" s="36"/>
      <c r="D1001" s="25"/>
      <c r="J1001" s="522" t="str">
        <f t="shared" si="127"/>
        <v/>
      </c>
      <c r="K1001" s="20">
        <f t="shared" si="128"/>
        <v>0</v>
      </c>
      <c r="L1001" s="20" t="str">
        <f t="shared" si="129"/>
        <v/>
      </c>
      <c r="M1001" s="20" t="str">
        <f t="shared" si="130"/>
        <v/>
      </c>
      <c r="O1001" s="20">
        <f t="shared" si="131"/>
        <v>0</v>
      </c>
      <c r="P1001" s="20">
        <f t="shared" si="132"/>
        <v>0</v>
      </c>
      <c r="Q1001" s="20" t="str">
        <f t="shared" si="133"/>
        <v/>
      </c>
      <c r="R1001" s="20">
        <f t="shared" si="134"/>
        <v>0</v>
      </c>
    </row>
    <row r="1002" spans="1:18" x14ac:dyDescent="0.2">
      <c r="A1002" s="22"/>
      <c r="C1002" s="36"/>
      <c r="D1002" s="25"/>
      <c r="J1002" s="522" t="str">
        <f t="shared" si="127"/>
        <v/>
      </c>
      <c r="K1002" s="20">
        <f t="shared" si="128"/>
        <v>0</v>
      </c>
      <c r="L1002" s="20" t="str">
        <f t="shared" si="129"/>
        <v/>
      </c>
      <c r="M1002" s="20" t="str">
        <f t="shared" si="130"/>
        <v/>
      </c>
      <c r="O1002" s="20">
        <f t="shared" si="131"/>
        <v>0</v>
      </c>
      <c r="P1002" s="20">
        <f t="shared" si="132"/>
        <v>0</v>
      </c>
      <c r="Q1002" s="20" t="str">
        <f t="shared" si="133"/>
        <v/>
      </c>
      <c r="R1002" s="20">
        <f t="shared" si="134"/>
        <v>0</v>
      </c>
    </row>
    <row r="1003" spans="1:18" x14ac:dyDescent="0.2">
      <c r="A1003" s="22"/>
      <c r="C1003" s="36"/>
      <c r="D1003" s="25"/>
      <c r="J1003" s="522" t="str">
        <f t="shared" si="127"/>
        <v/>
      </c>
      <c r="K1003" s="20">
        <f t="shared" si="128"/>
        <v>0</v>
      </c>
      <c r="L1003" s="20" t="str">
        <f t="shared" si="129"/>
        <v/>
      </c>
      <c r="M1003" s="20" t="str">
        <f t="shared" si="130"/>
        <v/>
      </c>
      <c r="O1003" s="20">
        <f t="shared" si="131"/>
        <v>0</v>
      </c>
      <c r="P1003" s="20">
        <f t="shared" si="132"/>
        <v>0</v>
      </c>
      <c r="Q1003" s="20" t="str">
        <f t="shared" si="133"/>
        <v/>
      </c>
      <c r="R1003" s="20">
        <f t="shared" si="134"/>
        <v>0</v>
      </c>
    </row>
    <row r="1004" spans="1:18" x14ac:dyDescent="0.2">
      <c r="A1004" s="22"/>
      <c r="C1004" s="36"/>
      <c r="D1004" s="25"/>
      <c r="J1004" s="522" t="str">
        <f t="shared" si="127"/>
        <v/>
      </c>
      <c r="K1004" s="20">
        <f t="shared" si="128"/>
        <v>0</v>
      </c>
      <c r="L1004" s="20" t="str">
        <f t="shared" si="129"/>
        <v/>
      </c>
      <c r="M1004" s="20" t="str">
        <f t="shared" si="130"/>
        <v/>
      </c>
      <c r="O1004" s="20">
        <f t="shared" si="131"/>
        <v>0</v>
      </c>
      <c r="P1004" s="20">
        <f t="shared" si="132"/>
        <v>0</v>
      </c>
      <c r="Q1004" s="20" t="str">
        <f t="shared" si="133"/>
        <v/>
      </c>
      <c r="R1004" s="20">
        <f t="shared" si="134"/>
        <v>0</v>
      </c>
    </row>
    <row r="1005" spans="1:18" x14ac:dyDescent="0.2">
      <c r="A1005" s="22"/>
      <c r="C1005" s="36"/>
      <c r="D1005" s="25"/>
      <c r="J1005" s="522" t="str">
        <f t="shared" si="127"/>
        <v/>
      </c>
      <c r="K1005" s="20">
        <f t="shared" si="128"/>
        <v>0</v>
      </c>
      <c r="L1005" s="20" t="str">
        <f t="shared" si="129"/>
        <v/>
      </c>
      <c r="M1005" s="20" t="str">
        <f t="shared" si="130"/>
        <v/>
      </c>
      <c r="O1005" s="20">
        <f t="shared" si="131"/>
        <v>0</v>
      </c>
      <c r="P1005" s="20">
        <f t="shared" si="132"/>
        <v>0</v>
      </c>
      <c r="Q1005" s="20" t="str">
        <f t="shared" si="133"/>
        <v/>
      </c>
      <c r="R1005" s="20">
        <f t="shared" si="134"/>
        <v>0</v>
      </c>
    </row>
    <row r="1006" spans="1:18" x14ac:dyDescent="0.2">
      <c r="A1006" s="22"/>
      <c r="C1006" s="36"/>
      <c r="D1006" s="25"/>
      <c r="J1006" s="522" t="str">
        <f t="shared" si="127"/>
        <v/>
      </c>
      <c r="K1006" s="20">
        <f t="shared" si="128"/>
        <v>0</v>
      </c>
      <c r="L1006" s="20" t="str">
        <f t="shared" si="129"/>
        <v/>
      </c>
      <c r="M1006" s="20" t="str">
        <f t="shared" si="130"/>
        <v/>
      </c>
      <c r="O1006" s="20">
        <f t="shared" si="131"/>
        <v>0</v>
      </c>
      <c r="P1006" s="20">
        <f t="shared" si="132"/>
        <v>0</v>
      </c>
      <c r="Q1006" s="20" t="str">
        <f t="shared" si="133"/>
        <v/>
      </c>
      <c r="R1006" s="20">
        <f t="shared" si="134"/>
        <v>0</v>
      </c>
    </row>
    <row r="1007" spans="1:18" x14ac:dyDescent="0.2">
      <c r="A1007" s="22"/>
      <c r="C1007" s="36"/>
      <c r="D1007" s="25"/>
      <c r="J1007" s="522" t="str">
        <f t="shared" si="127"/>
        <v/>
      </c>
      <c r="K1007" s="20">
        <f t="shared" si="128"/>
        <v>0</v>
      </c>
      <c r="L1007" s="20" t="str">
        <f t="shared" si="129"/>
        <v/>
      </c>
      <c r="M1007" s="20" t="str">
        <f t="shared" si="130"/>
        <v/>
      </c>
      <c r="O1007" s="20">
        <f t="shared" si="131"/>
        <v>0</v>
      </c>
      <c r="P1007" s="20">
        <f t="shared" si="132"/>
        <v>0</v>
      </c>
      <c r="Q1007" s="20" t="str">
        <f t="shared" si="133"/>
        <v/>
      </c>
      <c r="R1007" s="20">
        <f t="shared" si="134"/>
        <v>0</v>
      </c>
    </row>
    <row r="1008" spans="1:18" x14ac:dyDescent="0.2">
      <c r="A1008" s="22"/>
      <c r="C1008" s="36"/>
      <c r="D1008" s="25"/>
      <c r="J1008" s="522" t="e">
        <f t="shared" si="127"/>
        <v>#REF!</v>
      </c>
      <c r="K1008" s="20" t="e">
        <f>IF(ISBLANK(#REF!),K1007,#REF!)</f>
        <v>#REF!</v>
      </c>
      <c r="L1008" s="20" t="str">
        <f t="shared" si="129"/>
        <v/>
      </c>
      <c r="M1008" s="20" t="str">
        <f t="shared" si="130"/>
        <v/>
      </c>
      <c r="O1008" s="20" t="e">
        <f t="shared" si="131"/>
        <v>#REF!</v>
      </c>
      <c r="P1008" s="20">
        <f t="shared" si="132"/>
        <v>0</v>
      </c>
      <c r="Q1008" s="20" t="str">
        <f t="shared" si="133"/>
        <v/>
      </c>
      <c r="R1008" s="20">
        <f t="shared" si="134"/>
        <v>0</v>
      </c>
    </row>
    <row r="1009" spans="10:10" x14ac:dyDescent="0.2">
      <c r="J1009" s="525"/>
    </row>
    <row r="1010" spans="10:10" x14ac:dyDescent="0.2">
      <c r="J1010" s="525"/>
    </row>
    <row r="1011" spans="10:10" x14ac:dyDescent="0.2">
      <c r="J1011" s="525"/>
    </row>
    <row r="1012" spans="10:10" x14ac:dyDescent="0.2">
      <c r="J1012" s="525"/>
    </row>
    <row r="1013" spans="10:10" x14ac:dyDescent="0.2">
      <c r="J1013" s="525"/>
    </row>
    <row r="1014" spans="10:10" x14ac:dyDescent="0.2">
      <c r="J1014" s="525"/>
    </row>
    <row r="1015" spans="10:10" x14ac:dyDescent="0.2">
      <c r="J1015" s="525"/>
    </row>
    <row r="1016" spans="10:10" x14ac:dyDescent="0.2">
      <c r="J1016" s="525"/>
    </row>
    <row r="1017" spans="10:10" x14ac:dyDescent="0.2">
      <c r="J1017" s="525"/>
    </row>
    <row r="1018" spans="10:10" x14ac:dyDescent="0.2">
      <c r="J1018" s="525"/>
    </row>
    <row r="1019" spans="10:10" x14ac:dyDescent="0.2">
      <c r="J1019" s="525"/>
    </row>
    <row r="1020" spans="10:10" x14ac:dyDescent="0.2">
      <c r="J1020" s="525"/>
    </row>
    <row r="1021" spans="10:10" x14ac:dyDescent="0.2">
      <c r="J1021" s="525"/>
    </row>
    <row r="1022" spans="10:10" x14ac:dyDescent="0.2">
      <c r="J1022" s="525"/>
    </row>
    <row r="1023" spans="10:10" x14ac:dyDescent="0.2">
      <c r="J1023" s="525"/>
    </row>
    <row r="1024" spans="10:10" x14ac:dyDescent="0.2">
      <c r="J1024" s="525"/>
    </row>
    <row r="1025" spans="10:10" x14ac:dyDescent="0.2">
      <c r="J1025" s="525"/>
    </row>
    <row r="1026" spans="10:10" x14ac:dyDescent="0.2">
      <c r="J1026" s="525"/>
    </row>
    <row r="1027" spans="10:10" x14ac:dyDescent="0.2">
      <c r="J1027" s="525"/>
    </row>
    <row r="1028" spans="10:10" x14ac:dyDescent="0.2">
      <c r="J1028" s="525"/>
    </row>
    <row r="1029" spans="10:10" x14ac:dyDescent="0.2">
      <c r="J1029" s="525"/>
    </row>
    <row r="1030" spans="10:10" x14ac:dyDescent="0.2">
      <c r="J1030" s="525"/>
    </row>
    <row r="1031" spans="10:10" x14ac:dyDescent="0.2">
      <c r="J1031" s="525"/>
    </row>
    <row r="1032" spans="10:10" x14ac:dyDescent="0.2">
      <c r="J1032" s="525"/>
    </row>
    <row r="1033" spans="10:10" x14ac:dyDescent="0.2">
      <c r="J1033" s="525"/>
    </row>
    <row r="1034" spans="10:10" x14ac:dyDescent="0.2">
      <c r="J1034" s="525"/>
    </row>
    <row r="1035" spans="10:10" x14ac:dyDescent="0.2">
      <c r="J1035" s="525"/>
    </row>
    <row r="1036" spans="10:10" x14ac:dyDescent="0.2">
      <c r="J1036" s="525"/>
    </row>
    <row r="1037" spans="10:10" x14ac:dyDescent="0.2">
      <c r="J1037" s="525"/>
    </row>
    <row r="1038" spans="10:10" x14ac:dyDescent="0.2">
      <c r="J1038" s="525"/>
    </row>
    <row r="1039" spans="10:10" x14ac:dyDescent="0.2">
      <c r="J1039" s="525"/>
    </row>
    <row r="1040" spans="10:10" x14ac:dyDescent="0.2">
      <c r="J1040" s="525"/>
    </row>
    <row r="1041" spans="10:10" x14ac:dyDescent="0.2">
      <c r="J1041" s="525"/>
    </row>
    <row r="1042" spans="10:10" x14ac:dyDescent="0.2">
      <c r="J1042" s="525"/>
    </row>
    <row r="1043" spans="10:10" x14ac:dyDescent="0.2">
      <c r="J1043" s="525"/>
    </row>
    <row r="1044" spans="10:10" x14ac:dyDescent="0.2">
      <c r="J1044" s="525"/>
    </row>
    <row r="1045" spans="10:10" x14ac:dyDescent="0.2">
      <c r="J1045" s="525"/>
    </row>
    <row r="1046" spans="10:10" x14ac:dyDescent="0.2">
      <c r="J1046" s="525"/>
    </row>
    <row r="1047" spans="10:10" x14ac:dyDescent="0.2">
      <c r="J1047" s="525"/>
    </row>
    <row r="1048" spans="10:10" x14ac:dyDescent="0.2">
      <c r="J1048" s="525"/>
    </row>
    <row r="1049" spans="10:10" x14ac:dyDescent="0.2">
      <c r="J1049" s="525"/>
    </row>
    <row r="1050" spans="10:10" x14ac:dyDescent="0.2">
      <c r="J1050" s="525"/>
    </row>
    <row r="1051" spans="10:10" x14ac:dyDescent="0.2">
      <c r="J1051" s="525"/>
    </row>
    <row r="1052" spans="10:10" x14ac:dyDescent="0.2">
      <c r="J1052" s="525"/>
    </row>
    <row r="1053" spans="10:10" x14ac:dyDescent="0.2">
      <c r="J1053" s="525"/>
    </row>
    <row r="1054" spans="10:10" x14ac:dyDescent="0.2">
      <c r="J1054" s="525"/>
    </row>
    <row r="1055" spans="10:10" x14ac:dyDescent="0.2">
      <c r="J1055" s="525"/>
    </row>
    <row r="1056" spans="10:10" x14ac:dyDescent="0.2">
      <c r="J1056" s="525"/>
    </row>
    <row r="1057" spans="10:10" x14ac:dyDescent="0.2">
      <c r="J1057" s="525"/>
    </row>
    <row r="1058" spans="10:10" x14ac:dyDescent="0.2">
      <c r="J1058" s="525"/>
    </row>
    <row r="1059" spans="10:10" x14ac:dyDescent="0.2">
      <c r="J1059" s="525"/>
    </row>
    <row r="1060" spans="10:10" x14ac:dyDescent="0.2">
      <c r="J1060" s="525"/>
    </row>
    <row r="1061" spans="10:10" x14ac:dyDescent="0.2">
      <c r="J1061" s="525"/>
    </row>
    <row r="1062" spans="10:10" x14ac:dyDescent="0.2">
      <c r="J1062" s="525"/>
    </row>
    <row r="1063" spans="10:10" x14ac:dyDescent="0.2">
      <c r="J1063" s="525"/>
    </row>
    <row r="1064" spans="10:10" x14ac:dyDescent="0.2">
      <c r="J1064" s="525"/>
    </row>
    <row r="1065" spans="10:10" x14ac:dyDescent="0.2">
      <c r="J1065" s="525"/>
    </row>
    <row r="1066" spans="10:10" x14ac:dyDescent="0.2">
      <c r="J1066" s="525"/>
    </row>
    <row r="1067" spans="10:10" x14ac:dyDescent="0.2">
      <c r="J1067" s="525"/>
    </row>
    <row r="1068" spans="10:10" x14ac:dyDescent="0.2">
      <c r="J1068" s="525"/>
    </row>
    <row r="1069" spans="10:10" x14ac:dyDescent="0.2">
      <c r="J1069" s="525"/>
    </row>
    <row r="1070" spans="10:10" x14ac:dyDescent="0.2">
      <c r="J1070" s="525"/>
    </row>
    <row r="1071" spans="10:10" x14ac:dyDescent="0.2">
      <c r="J1071" s="525"/>
    </row>
    <row r="1072" spans="10:10" x14ac:dyDescent="0.2">
      <c r="J1072" s="525"/>
    </row>
    <row r="1073" spans="10:10" x14ac:dyDescent="0.2">
      <c r="J1073" s="525"/>
    </row>
    <row r="1074" spans="10:10" x14ac:dyDescent="0.2">
      <c r="J1074" s="525"/>
    </row>
    <row r="1075" spans="10:10" x14ac:dyDescent="0.2">
      <c r="J1075" s="525"/>
    </row>
    <row r="1076" spans="10:10" x14ac:dyDescent="0.2">
      <c r="J1076" s="525"/>
    </row>
    <row r="1077" spans="10:10" x14ac:dyDescent="0.2">
      <c r="J1077" s="525"/>
    </row>
    <row r="1078" spans="10:10" x14ac:dyDescent="0.2">
      <c r="J1078" s="525"/>
    </row>
    <row r="1079" spans="10:10" x14ac:dyDescent="0.2">
      <c r="J1079" s="525"/>
    </row>
    <row r="1080" spans="10:10" x14ac:dyDescent="0.2">
      <c r="J1080" s="525"/>
    </row>
    <row r="1081" spans="10:10" x14ac:dyDescent="0.2">
      <c r="J1081" s="525"/>
    </row>
    <row r="1082" spans="10:10" x14ac:dyDescent="0.2">
      <c r="J1082" s="525"/>
    </row>
    <row r="1083" spans="10:10" x14ac:dyDescent="0.2">
      <c r="J1083" s="525"/>
    </row>
    <row r="1084" spans="10:10" x14ac:dyDescent="0.2">
      <c r="J1084" s="525"/>
    </row>
    <row r="1085" spans="10:10" x14ac:dyDescent="0.2">
      <c r="J1085" s="525"/>
    </row>
    <row r="1086" spans="10:10" x14ac:dyDescent="0.2">
      <c r="J1086" s="525"/>
    </row>
    <row r="1087" spans="10:10" x14ac:dyDescent="0.2">
      <c r="J1087" s="525"/>
    </row>
    <row r="1088" spans="10:10" x14ac:dyDescent="0.2">
      <c r="J1088" s="525"/>
    </row>
    <row r="1089" spans="10:10" x14ac:dyDescent="0.2">
      <c r="J1089" s="525"/>
    </row>
    <row r="1090" spans="10:10" x14ac:dyDescent="0.2">
      <c r="J1090" s="525"/>
    </row>
    <row r="1091" spans="10:10" x14ac:dyDescent="0.2">
      <c r="J1091" s="525"/>
    </row>
    <row r="1092" spans="10:10" x14ac:dyDescent="0.2">
      <c r="J1092" s="525"/>
    </row>
    <row r="1093" spans="10:10" x14ac:dyDescent="0.2">
      <c r="J1093" s="525"/>
    </row>
    <row r="1094" spans="10:10" x14ac:dyDescent="0.2">
      <c r="J1094" s="525"/>
    </row>
    <row r="1095" spans="10:10" x14ac:dyDescent="0.2">
      <c r="J1095" s="525"/>
    </row>
    <row r="1096" spans="10:10" x14ac:dyDescent="0.2">
      <c r="J1096" s="525"/>
    </row>
    <row r="1097" spans="10:10" x14ac:dyDescent="0.2">
      <c r="J1097" s="525"/>
    </row>
    <row r="1098" spans="10:10" x14ac:dyDescent="0.2">
      <c r="J1098" s="525"/>
    </row>
    <row r="1099" spans="10:10" x14ac:dyDescent="0.2">
      <c r="J1099" s="525"/>
    </row>
    <row r="1100" spans="10:10" x14ac:dyDescent="0.2">
      <c r="J1100" s="525"/>
    </row>
    <row r="1101" spans="10:10" x14ac:dyDescent="0.2">
      <c r="J1101" s="525"/>
    </row>
    <row r="1102" spans="10:10" x14ac:dyDescent="0.2">
      <c r="J1102" s="525"/>
    </row>
    <row r="1103" spans="10:10" x14ac:dyDescent="0.2">
      <c r="J1103" s="525"/>
    </row>
    <row r="1104" spans="10:10" x14ac:dyDescent="0.2">
      <c r="J1104" s="525"/>
    </row>
    <row r="1105" spans="10:10" x14ac:dyDescent="0.2">
      <c r="J1105" s="525"/>
    </row>
    <row r="1106" spans="10:10" x14ac:dyDescent="0.2">
      <c r="J1106" s="525"/>
    </row>
    <row r="1107" spans="10:10" x14ac:dyDescent="0.2">
      <c r="J1107" s="525"/>
    </row>
    <row r="1108" spans="10:10" x14ac:dyDescent="0.2">
      <c r="J1108" s="525"/>
    </row>
    <row r="1109" spans="10:10" x14ac:dyDescent="0.2">
      <c r="J1109" s="525"/>
    </row>
    <row r="1110" spans="10:10" x14ac:dyDescent="0.2">
      <c r="J1110" s="525"/>
    </row>
    <row r="1111" spans="10:10" x14ac:dyDescent="0.2">
      <c r="J1111" s="525"/>
    </row>
    <row r="1112" spans="10:10" x14ac:dyDescent="0.2">
      <c r="J1112" s="525"/>
    </row>
    <row r="1113" spans="10:10" x14ac:dyDescent="0.2">
      <c r="J1113" s="525"/>
    </row>
    <row r="1114" spans="10:10" x14ac:dyDescent="0.2">
      <c r="J1114" s="525"/>
    </row>
    <row r="1115" spans="10:10" x14ac:dyDescent="0.2">
      <c r="J1115" s="525"/>
    </row>
    <row r="1116" spans="10:10" x14ac:dyDescent="0.2">
      <c r="J1116" s="525"/>
    </row>
    <row r="1117" spans="10:10" x14ac:dyDescent="0.2">
      <c r="J1117" s="525"/>
    </row>
    <row r="1118" spans="10:10" x14ac:dyDescent="0.2">
      <c r="J1118" s="525"/>
    </row>
    <row r="1119" spans="10:10" x14ac:dyDescent="0.2">
      <c r="J1119" s="525"/>
    </row>
    <row r="1120" spans="10:10" x14ac:dyDescent="0.2">
      <c r="J1120" s="525"/>
    </row>
    <row r="1121" spans="10:10" x14ac:dyDescent="0.2">
      <c r="J1121" s="525"/>
    </row>
    <row r="1122" spans="10:10" x14ac:dyDescent="0.2">
      <c r="J1122" s="525"/>
    </row>
    <row r="1123" spans="10:10" x14ac:dyDescent="0.2">
      <c r="J1123" s="525"/>
    </row>
    <row r="1124" spans="10:10" x14ac:dyDescent="0.2">
      <c r="J1124" s="525"/>
    </row>
    <row r="1125" spans="10:10" x14ac:dyDescent="0.2">
      <c r="J1125" s="525"/>
    </row>
    <row r="1126" spans="10:10" x14ac:dyDescent="0.2">
      <c r="J1126" s="525"/>
    </row>
    <row r="1127" spans="10:10" x14ac:dyDescent="0.2">
      <c r="J1127" s="525"/>
    </row>
    <row r="1128" spans="10:10" x14ac:dyDescent="0.2">
      <c r="J1128" s="525"/>
    </row>
    <row r="1129" spans="10:10" x14ac:dyDescent="0.2">
      <c r="J1129" s="525"/>
    </row>
    <row r="1130" spans="10:10" x14ac:dyDescent="0.2">
      <c r="J1130" s="525"/>
    </row>
    <row r="1131" spans="10:10" x14ac:dyDescent="0.2">
      <c r="J1131" s="525"/>
    </row>
    <row r="1132" spans="10:10" x14ac:dyDescent="0.2">
      <c r="J1132" s="525"/>
    </row>
    <row r="1133" spans="10:10" x14ac:dyDescent="0.2">
      <c r="J1133" s="525"/>
    </row>
    <row r="1134" spans="10:10" x14ac:dyDescent="0.2">
      <c r="J1134" s="525"/>
    </row>
    <row r="1135" spans="10:10" x14ac:dyDescent="0.2">
      <c r="J1135" s="525"/>
    </row>
    <row r="1136" spans="10:10" x14ac:dyDescent="0.2">
      <c r="J1136" s="525"/>
    </row>
    <row r="1137" spans="10:10" x14ac:dyDescent="0.2">
      <c r="J1137" s="525"/>
    </row>
    <row r="1138" spans="10:10" x14ac:dyDescent="0.2">
      <c r="J1138" s="525"/>
    </row>
    <row r="1139" spans="10:10" x14ac:dyDescent="0.2">
      <c r="J1139" s="525"/>
    </row>
    <row r="1140" spans="10:10" x14ac:dyDescent="0.2">
      <c r="J1140" s="525"/>
    </row>
    <row r="1141" spans="10:10" x14ac:dyDescent="0.2">
      <c r="J1141" s="525"/>
    </row>
    <row r="1142" spans="10:10" x14ac:dyDescent="0.2">
      <c r="J1142" s="525"/>
    </row>
    <row r="1143" spans="10:10" x14ac:dyDescent="0.2">
      <c r="J1143" s="525"/>
    </row>
    <row r="1144" spans="10:10" x14ac:dyDescent="0.2">
      <c r="J1144" s="525"/>
    </row>
    <row r="1145" spans="10:10" x14ac:dyDescent="0.2">
      <c r="J1145" s="525"/>
    </row>
    <row r="1146" spans="10:10" x14ac:dyDescent="0.2">
      <c r="J1146" s="525"/>
    </row>
    <row r="1147" spans="10:10" x14ac:dyDescent="0.2">
      <c r="J1147" s="525"/>
    </row>
    <row r="1148" spans="10:10" x14ac:dyDescent="0.2">
      <c r="J1148" s="525"/>
    </row>
    <row r="1149" spans="10:10" x14ac:dyDescent="0.2">
      <c r="J1149" s="525"/>
    </row>
    <row r="1150" spans="10:10" x14ac:dyDescent="0.2">
      <c r="J1150" s="525"/>
    </row>
    <row r="1151" spans="10:10" x14ac:dyDescent="0.2">
      <c r="J1151" s="525"/>
    </row>
    <row r="1152" spans="10:10" x14ac:dyDescent="0.2">
      <c r="J1152" s="525"/>
    </row>
    <row r="1153" spans="10:10" x14ac:dyDescent="0.2">
      <c r="J1153" s="525"/>
    </row>
    <row r="1154" spans="10:10" x14ac:dyDescent="0.2">
      <c r="J1154" s="525"/>
    </row>
    <row r="1155" spans="10:10" x14ac:dyDescent="0.2">
      <c r="J1155" s="525"/>
    </row>
    <row r="1156" spans="10:10" x14ac:dyDescent="0.2">
      <c r="J1156" s="525"/>
    </row>
    <row r="1157" spans="10:10" x14ac:dyDescent="0.2">
      <c r="J1157" s="525"/>
    </row>
    <row r="1158" spans="10:10" x14ac:dyDescent="0.2">
      <c r="J1158" s="525"/>
    </row>
    <row r="1159" spans="10:10" x14ac:dyDescent="0.2">
      <c r="J1159" s="525"/>
    </row>
    <row r="1160" spans="10:10" x14ac:dyDescent="0.2">
      <c r="J1160" s="525"/>
    </row>
    <row r="1161" spans="10:10" x14ac:dyDescent="0.2">
      <c r="J1161" s="525"/>
    </row>
    <row r="1162" spans="10:10" x14ac:dyDescent="0.2">
      <c r="J1162" s="525"/>
    </row>
    <row r="1163" spans="10:10" x14ac:dyDescent="0.2">
      <c r="J1163" s="525"/>
    </row>
    <row r="1164" spans="10:10" x14ac:dyDescent="0.2">
      <c r="J1164" s="525"/>
    </row>
    <row r="1165" spans="10:10" x14ac:dyDescent="0.2">
      <c r="J1165" s="525"/>
    </row>
    <row r="1166" spans="10:10" x14ac:dyDescent="0.2">
      <c r="J1166" s="525"/>
    </row>
    <row r="1167" spans="10:10" x14ac:dyDescent="0.2">
      <c r="J1167" s="525"/>
    </row>
    <row r="1168" spans="10:10" x14ac:dyDescent="0.2">
      <c r="J1168" s="525"/>
    </row>
    <row r="1169" spans="10:10" x14ac:dyDescent="0.2">
      <c r="J1169" s="525"/>
    </row>
    <row r="1170" spans="10:10" x14ac:dyDescent="0.2">
      <c r="J1170" s="525"/>
    </row>
    <row r="1171" spans="10:10" x14ac:dyDescent="0.2">
      <c r="J1171" s="525"/>
    </row>
    <row r="1172" spans="10:10" x14ac:dyDescent="0.2">
      <c r="J1172" s="525"/>
    </row>
    <row r="1173" spans="10:10" x14ac:dyDescent="0.2">
      <c r="J1173" s="525"/>
    </row>
    <row r="1174" spans="10:10" x14ac:dyDescent="0.2">
      <c r="J1174" s="525"/>
    </row>
    <row r="1175" spans="10:10" x14ac:dyDescent="0.2">
      <c r="J1175" s="525"/>
    </row>
    <row r="1176" spans="10:10" x14ac:dyDescent="0.2">
      <c r="J1176" s="525"/>
    </row>
    <row r="1177" spans="10:10" x14ac:dyDescent="0.2">
      <c r="J1177" s="525"/>
    </row>
    <row r="1178" spans="10:10" x14ac:dyDescent="0.2">
      <c r="J1178" s="525"/>
    </row>
    <row r="1179" spans="10:10" x14ac:dyDescent="0.2">
      <c r="J1179" s="525"/>
    </row>
    <row r="1180" spans="10:10" x14ac:dyDescent="0.2">
      <c r="J1180" s="525"/>
    </row>
    <row r="1181" spans="10:10" x14ac:dyDescent="0.2">
      <c r="J1181" s="525"/>
    </row>
    <row r="1182" spans="10:10" x14ac:dyDescent="0.2">
      <c r="J1182" s="525"/>
    </row>
    <row r="1183" spans="10:10" x14ac:dyDescent="0.2">
      <c r="J1183" s="525"/>
    </row>
    <row r="1184" spans="10:10" x14ac:dyDescent="0.2">
      <c r="J1184" s="525"/>
    </row>
    <row r="1185" spans="10:10" x14ac:dyDescent="0.2">
      <c r="J1185" s="525"/>
    </row>
    <row r="1186" spans="10:10" x14ac:dyDescent="0.2">
      <c r="J1186" s="525"/>
    </row>
    <row r="1187" spans="10:10" x14ac:dyDescent="0.2">
      <c r="J1187" s="525"/>
    </row>
    <row r="1188" spans="10:10" x14ac:dyDescent="0.2">
      <c r="J1188" s="525"/>
    </row>
    <row r="1189" spans="10:10" x14ac:dyDescent="0.2">
      <c r="J1189" s="525"/>
    </row>
    <row r="1190" spans="10:10" x14ac:dyDescent="0.2">
      <c r="J1190" s="525"/>
    </row>
    <row r="1191" spans="10:10" x14ac:dyDescent="0.2">
      <c r="J1191" s="525"/>
    </row>
    <row r="1192" spans="10:10" x14ac:dyDescent="0.2">
      <c r="J1192" s="525"/>
    </row>
    <row r="1193" spans="10:10" x14ac:dyDescent="0.2">
      <c r="J1193" s="525"/>
    </row>
    <row r="1194" spans="10:10" x14ac:dyDescent="0.2">
      <c r="J1194" s="525"/>
    </row>
    <row r="1195" spans="10:10" x14ac:dyDescent="0.2">
      <c r="J1195" s="525"/>
    </row>
    <row r="1196" spans="10:10" x14ac:dyDescent="0.2">
      <c r="J1196" s="525"/>
    </row>
    <row r="1197" spans="10:10" x14ac:dyDescent="0.2">
      <c r="J1197" s="525"/>
    </row>
    <row r="1198" spans="10:10" x14ac:dyDescent="0.2">
      <c r="J1198" s="525"/>
    </row>
    <row r="1199" spans="10:10" x14ac:dyDescent="0.2">
      <c r="J1199" s="525"/>
    </row>
    <row r="1200" spans="10:10" x14ac:dyDescent="0.2">
      <c r="J1200" s="525"/>
    </row>
    <row r="1201" spans="10:10" x14ac:dyDescent="0.2">
      <c r="J1201" s="525"/>
    </row>
    <row r="1202" spans="10:10" x14ac:dyDescent="0.2">
      <c r="J1202" s="525"/>
    </row>
    <row r="1203" spans="10:10" x14ac:dyDescent="0.2">
      <c r="J1203" s="525"/>
    </row>
    <row r="1204" spans="10:10" x14ac:dyDescent="0.2">
      <c r="J1204" s="525"/>
    </row>
    <row r="1205" spans="10:10" x14ac:dyDescent="0.2">
      <c r="J1205" s="525"/>
    </row>
    <row r="1206" spans="10:10" x14ac:dyDescent="0.2">
      <c r="J1206" s="525"/>
    </row>
    <row r="1207" spans="10:10" x14ac:dyDescent="0.2">
      <c r="J1207" s="525"/>
    </row>
    <row r="1208" spans="10:10" x14ac:dyDescent="0.2">
      <c r="J1208" s="525"/>
    </row>
    <row r="1209" spans="10:10" x14ac:dyDescent="0.2">
      <c r="J1209" s="525"/>
    </row>
    <row r="1210" spans="10:10" x14ac:dyDescent="0.2">
      <c r="J1210" s="525"/>
    </row>
    <row r="1211" spans="10:10" x14ac:dyDescent="0.2">
      <c r="J1211" s="525"/>
    </row>
    <row r="1212" spans="10:10" x14ac:dyDescent="0.2">
      <c r="J1212" s="525"/>
    </row>
    <row r="1213" spans="10:10" x14ac:dyDescent="0.2">
      <c r="J1213" s="525"/>
    </row>
    <row r="1214" spans="10:10" x14ac:dyDescent="0.2">
      <c r="J1214" s="525"/>
    </row>
    <row r="1215" spans="10:10" x14ac:dyDescent="0.2">
      <c r="J1215" s="525"/>
    </row>
    <row r="1216" spans="10:10" x14ac:dyDescent="0.2">
      <c r="J1216" s="525"/>
    </row>
    <row r="1217" spans="10:10" x14ac:dyDescent="0.2">
      <c r="J1217" s="525"/>
    </row>
    <row r="1218" spans="10:10" x14ac:dyDescent="0.2">
      <c r="J1218" s="525"/>
    </row>
    <row r="1219" spans="10:10" x14ac:dyDescent="0.2">
      <c r="J1219" s="525"/>
    </row>
    <row r="1220" spans="10:10" x14ac:dyDescent="0.2">
      <c r="J1220" s="525"/>
    </row>
    <row r="1221" spans="10:10" x14ac:dyDescent="0.2">
      <c r="J1221" s="525"/>
    </row>
    <row r="1222" spans="10:10" x14ac:dyDescent="0.2">
      <c r="J1222" s="525"/>
    </row>
    <row r="1223" spans="10:10" x14ac:dyDescent="0.2">
      <c r="J1223" s="525"/>
    </row>
    <row r="1224" spans="10:10" x14ac:dyDescent="0.2">
      <c r="J1224" s="525"/>
    </row>
    <row r="1225" spans="10:10" x14ac:dyDescent="0.2">
      <c r="J1225" s="525"/>
    </row>
    <row r="1226" spans="10:10" x14ac:dyDescent="0.2">
      <c r="J1226" s="525"/>
    </row>
    <row r="1227" spans="10:10" x14ac:dyDescent="0.2">
      <c r="J1227" s="525"/>
    </row>
    <row r="1228" spans="10:10" x14ac:dyDescent="0.2">
      <c r="J1228" s="525"/>
    </row>
    <row r="1229" spans="10:10" x14ac:dyDescent="0.2">
      <c r="J1229" s="525"/>
    </row>
    <row r="1230" spans="10:10" x14ac:dyDescent="0.2">
      <c r="J1230" s="525"/>
    </row>
    <row r="1231" spans="10:10" x14ac:dyDescent="0.2">
      <c r="J1231" s="525"/>
    </row>
    <row r="1232" spans="10:10" x14ac:dyDescent="0.2">
      <c r="J1232" s="525"/>
    </row>
    <row r="1233" spans="10:10" x14ac:dyDescent="0.2">
      <c r="J1233" s="525"/>
    </row>
    <row r="1234" spans="10:10" x14ac:dyDescent="0.2">
      <c r="J1234" s="525"/>
    </row>
    <row r="1235" spans="10:10" x14ac:dyDescent="0.2">
      <c r="J1235" s="525"/>
    </row>
    <row r="1236" spans="10:10" x14ac:dyDescent="0.2">
      <c r="J1236" s="525"/>
    </row>
    <row r="1237" spans="10:10" x14ac:dyDescent="0.2">
      <c r="J1237" s="525"/>
    </row>
    <row r="1238" spans="10:10" x14ac:dyDescent="0.2">
      <c r="J1238" s="525"/>
    </row>
    <row r="1239" spans="10:10" x14ac:dyDescent="0.2">
      <c r="J1239" s="525"/>
    </row>
    <row r="1240" spans="10:10" x14ac:dyDescent="0.2">
      <c r="J1240" s="525"/>
    </row>
    <row r="1241" spans="10:10" x14ac:dyDescent="0.2">
      <c r="J1241" s="525"/>
    </row>
    <row r="1242" spans="10:10" x14ac:dyDescent="0.2">
      <c r="J1242" s="525"/>
    </row>
    <row r="1243" spans="10:10" x14ac:dyDescent="0.2">
      <c r="J1243" s="525"/>
    </row>
    <row r="1244" spans="10:10" x14ac:dyDescent="0.2">
      <c r="J1244" s="525"/>
    </row>
    <row r="1245" spans="10:10" x14ac:dyDescent="0.2">
      <c r="J1245" s="525"/>
    </row>
    <row r="1246" spans="10:10" x14ac:dyDescent="0.2">
      <c r="J1246" s="525"/>
    </row>
    <row r="1247" spans="10:10" x14ac:dyDescent="0.2">
      <c r="J1247" s="525"/>
    </row>
    <row r="1248" spans="10:10" x14ac:dyDescent="0.2">
      <c r="J1248" s="525"/>
    </row>
    <row r="1249" spans="10:10" x14ac:dyDescent="0.2">
      <c r="J1249" s="525"/>
    </row>
    <row r="1250" spans="10:10" x14ac:dyDescent="0.2">
      <c r="J1250" s="525"/>
    </row>
    <row r="1251" spans="10:10" x14ac:dyDescent="0.2">
      <c r="J1251" s="525"/>
    </row>
    <row r="1252" spans="10:10" x14ac:dyDescent="0.2">
      <c r="J1252" s="525"/>
    </row>
    <row r="1253" spans="10:10" x14ac:dyDescent="0.2">
      <c r="J1253" s="525"/>
    </row>
    <row r="1254" spans="10:10" x14ac:dyDescent="0.2">
      <c r="J1254" s="525"/>
    </row>
    <row r="1255" spans="10:10" x14ac:dyDescent="0.2">
      <c r="J1255" s="525"/>
    </row>
    <row r="1256" spans="10:10" x14ac:dyDescent="0.2">
      <c r="J1256" s="525"/>
    </row>
    <row r="1257" spans="10:10" x14ac:dyDescent="0.2">
      <c r="J1257" s="525"/>
    </row>
    <row r="1258" spans="10:10" x14ac:dyDescent="0.2">
      <c r="J1258" s="525"/>
    </row>
    <row r="1259" spans="10:10" x14ac:dyDescent="0.2">
      <c r="J1259" s="525"/>
    </row>
    <row r="1260" spans="10:10" x14ac:dyDescent="0.2">
      <c r="J1260" s="525"/>
    </row>
    <row r="1261" spans="10:10" x14ac:dyDescent="0.2">
      <c r="J1261" s="525"/>
    </row>
    <row r="1262" spans="10:10" x14ac:dyDescent="0.2">
      <c r="J1262" s="525"/>
    </row>
    <row r="1263" spans="10:10" x14ac:dyDescent="0.2">
      <c r="J1263" s="525"/>
    </row>
    <row r="1264" spans="10:10" x14ac:dyDescent="0.2">
      <c r="J1264" s="525"/>
    </row>
    <row r="1265" spans="10:10" x14ac:dyDescent="0.2">
      <c r="J1265" s="525"/>
    </row>
    <row r="1266" spans="10:10" x14ac:dyDescent="0.2">
      <c r="J1266" s="525"/>
    </row>
    <row r="1267" spans="10:10" x14ac:dyDescent="0.2">
      <c r="J1267" s="525"/>
    </row>
    <row r="1268" spans="10:10" x14ac:dyDescent="0.2">
      <c r="J1268" s="525"/>
    </row>
    <row r="1269" spans="10:10" x14ac:dyDescent="0.2">
      <c r="J1269" s="525"/>
    </row>
    <row r="1270" spans="10:10" x14ac:dyDescent="0.2">
      <c r="J1270" s="525"/>
    </row>
    <row r="1271" spans="10:10" x14ac:dyDescent="0.2">
      <c r="J1271" s="525"/>
    </row>
    <row r="1272" spans="10:10" x14ac:dyDescent="0.2">
      <c r="J1272" s="525"/>
    </row>
    <row r="1273" spans="10:10" x14ac:dyDescent="0.2">
      <c r="J1273" s="525"/>
    </row>
    <row r="1274" spans="10:10" x14ac:dyDescent="0.2">
      <c r="J1274" s="525"/>
    </row>
    <row r="1275" spans="10:10" x14ac:dyDescent="0.2">
      <c r="J1275" s="525"/>
    </row>
    <row r="1276" spans="10:10" x14ac:dyDescent="0.2">
      <c r="J1276" s="525"/>
    </row>
    <row r="1277" spans="10:10" x14ac:dyDescent="0.2">
      <c r="J1277" s="525"/>
    </row>
    <row r="1278" spans="10:10" x14ac:dyDescent="0.2">
      <c r="J1278" s="525"/>
    </row>
    <row r="1279" spans="10:10" x14ac:dyDescent="0.2">
      <c r="J1279" s="525"/>
    </row>
    <row r="1280" spans="10:10" x14ac:dyDescent="0.2">
      <c r="J1280" s="525"/>
    </row>
    <row r="1281" spans="10:10" x14ac:dyDescent="0.2">
      <c r="J1281" s="525"/>
    </row>
    <row r="1282" spans="10:10" x14ac:dyDescent="0.2">
      <c r="J1282" s="525"/>
    </row>
    <row r="1283" spans="10:10" x14ac:dyDescent="0.2">
      <c r="J1283" s="525"/>
    </row>
    <row r="1284" spans="10:10" x14ac:dyDescent="0.2">
      <c r="J1284" s="525"/>
    </row>
    <row r="1285" spans="10:10" x14ac:dyDescent="0.2">
      <c r="J1285" s="525"/>
    </row>
    <row r="1286" spans="10:10" x14ac:dyDescent="0.2">
      <c r="J1286" s="525"/>
    </row>
    <row r="1287" spans="10:10" x14ac:dyDescent="0.2">
      <c r="J1287" s="525"/>
    </row>
    <row r="1288" spans="10:10" x14ac:dyDescent="0.2">
      <c r="J1288" s="525"/>
    </row>
    <row r="1289" spans="10:10" x14ac:dyDescent="0.2">
      <c r="J1289" s="525"/>
    </row>
    <row r="1290" spans="10:10" x14ac:dyDescent="0.2">
      <c r="J1290" s="525"/>
    </row>
    <row r="1291" spans="10:10" x14ac:dyDescent="0.2">
      <c r="J1291" s="525"/>
    </row>
    <row r="1292" spans="10:10" x14ac:dyDescent="0.2">
      <c r="J1292" s="525"/>
    </row>
    <row r="1293" spans="10:10" x14ac:dyDescent="0.2">
      <c r="J1293" s="525"/>
    </row>
    <row r="1294" spans="10:10" x14ac:dyDescent="0.2">
      <c r="J1294" s="525"/>
    </row>
    <row r="1295" spans="10:10" x14ac:dyDescent="0.2">
      <c r="J1295" s="525"/>
    </row>
    <row r="1296" spans="10:10" x14ac:dyDescent="0.2">
      <c r="J1296" s="525"/>
    </row>
    <row r="1297" spans="10:10" x14ac:dyDescent="0.2">
      <c r="J1297" s="525"/>
    </row>
    <row r="1298" spans="10:10" x14ac:dyDescent="0.2">
      <c r="J1298" s="525"/>
    </row>
    <row r="1299" spans="10:10" x14ac:dyDescent="0.2">
      <c r="J1299" s="525"/>
    </row>
    <row r="1300" spans="10:10" x14ac:dyDescent="0.2">
      <c r="J1300" s="525"/>
    </row>
    <row r="1301" spans="10:10" x14ac:dyDescent="0.2">
      <c r="J1301" s="525"/>
    </row>
    <row r="1302" spans="10:10" x14ac:dyDescent="0.2">
      <c r="J1302" s="525"/>
    </row>
    <row r="1303" spans="10:10" x14ac:dyDescent="0.2">
      <c r="J1303" s="525"/>
    </row>
    <row r="1304" spans="10:10" x14ac:dyDescent="0.2">
      <c r="J1304" s="525"/>
    </row>
    <row r="1305" spans="10:10" x14ac:dyDescent="0.2">
      <c r="J1305" s="525"/>
    </row>
    <row r="1306" spans="10:10" x14ac:dyDescent="0.2">
      <c r="J1306" s="525"/>
    </row>
    <row r="1307" spans="10:10" x14ac:dyDescent="0.2">
      <c r="J1307" s="525"/>
    </row>
    <row r="1308" spans="10:10" x14ac:dyDescent="0.2">
      <c r="J1308" s="525"/>
    </row>
    <row r="1309" spans="10:10" x14ac:dyDescent="0.2">
      <c r="J1309" s="525"/>
    </row>
    <row r="1310" spans="10:10" x14ac:dyDescent="0.2">
      <c r="J1310" s="525"/>
    </row>
    <row r="1311" spans="10:10" x14ac:dyDescent="0.2">
      <c r="J1311" s="525"/>
    </row>
    <row r="1312" spans="10:10" x14ac:dyDescent="0.2">
      <c r="J1312" s="525"/>
    </row>
    <row r="1313" spans="10:10" x14ac:dyDescent="0.2">
      <c r="J1313" s="525"/>
    </row>
    <row r="1314" spans="10:10" x14ac:dyDescent="0.2">
      <c r="J1314" s="525"/>
    </row>
    <row r="1315" spans="10:10" x14ac:dyDescent="0.2">
      <c r="J1315" s="525"/>
    </row>
    <row r="1316" spans="10:10" x14ac:dyDescent="0.2">
      <c r="J1316" s="525"/>
    </row>
    <row r="1317" spans="10:10" x14ac:dyDescent="0.2">
      <c r="J1317" s="525"/>
    </row>
    <row r="1318" spans="10:10" x14ac:dyDescent="0.2">
      <c r="J1318" s="525"/>
    </row>
    <row r="1319" spans="10:10" x14ac:dyDescent="0.2">
      <c r="J1319" s="525"/>
    </row>
    <row r="1320" spans="10:10" x14ac:dyDescent="0.2">
      <c r="J1320" s="525"/>
    </row>
    <row r="1321" spans="10:10" x14ac:dyDescent="0.2">
      <c r="J1321" s="525"/>
    </row>
    <row r="1322" spans="10:10" x14ac:dyDescent="0.2">
      <c r="J1322" s="525"/>
    </row>
    <row r="1323" spans="10:10" x14ac:dyDescent="0.2">
      <c r="J1323" s="525"/>
    </row>
    <row r="1324" spans="10:10" x14ac:dyDescent="0.2">
      <c r="J1324" s="525"/>
    </row>
    <row r="1325" spans="10:10" x14ac:dyDescent="0.2">
      <c r="J1325" s="525"/>
    </row>
    <row r="1326" spans="10:10" x14ac:dyDescent="0.2">
      <c r="J1326" s="525"/>
    </row>
    <row r="1327" spans="10:10" x14ac:dyDescent="0.2">
      <c r="J1327" s="525"/>
    </row>
    <row r="1328" spans="10:10" x14ac:dyDescent="0.2">
      <c r="J1328" s="525"/>
    </row>
    <row r="1329" spans="10:10" x14ac:dyDescent="0.2">
      <c r="J1329" s="525"/>
    </row>
    <row r="1330" spans="10:10" x14ac:dyDescent="0.2">
      <c r="J1330" s="525"/>
    </row>
    <row r="1331" spans="10:10" x14ac:dyDescent="0.2">
      <c r="J1331" s="525"/>
    </row>
    <row r="1332" spans="10:10" x14ac:dyDescent="0.2">
      <c r="J1332" s="525"/>
    </row>
    <row r="1333" spans="10:10" x14ac:dyDescent="0.2">
      <c r="J1333" s="525"/>
    </row>
    <row r="1334" spans="10:10" x14ac:dyDescent="0.2">
      <c r="J1334" s="525"/>
    </row>
    <row r="1335" spans="10:10" x14ac:dyDescent="0.2">
      <c r="J1335" s="525"/>
    </row>
    <row r="1336" spans="10:10" x14ac:dyDescent="0.2">
      <c r="J1336" s="525"/>
    </row>
    <row r="1337" spans="10:10" x14ac:dyDescent="0.2">
      <c r="J1337" s="525"/>
    </row>
    <row r="1338" spans="10:10" x14ac:dyDescent="0.2">
      <c r="J1338" s="525"/>
    </row>
    <row r="1339" spans="10:10" x14ac:dyDescent="0.2">
      <c r="J1339" s="525"/>
    </row>
    <row r="1340" spans="10:10" x14ac:dyDescent="0.2">
      <c r="J1340" s="525"/>
    </row>
    <row r="1341" spans="10:10" x14ac:dyDescent="0.2">
      <c r="J1341" s="525"/>
    </row>
    <row r="1342" spans="10:10" x14ac:dyDescent="0.2">
      <c r="J1342" s="525"/>
    </row>
    <row r="1343" spans="10:10" x14ac:dyDescent="0.2">
      <c r="J1343" s="525"/>
    </row>
    <row r="1344" spans="10:10" x14ac:dyDescent="0.2">
      <c r="J1344" s="525"/>
    </row>
    <row r="1345" spans="10:10" x14ac:dyDescent="0.2">
      <c r="J1345" s="525"/>
    </row>
    <row r="1346" spans="10:10" x14ac:dyDescent="0.2">
      <c r="J1346" s="525"/>
    </row>
    <row r="1347" spans="10:10" x14ac:dyDescent="0.2">
      <c r="J1347" s="525"/>
    </row>
    <row r="1348" spans="10:10" x14ac:dyDescent="0.2">
      <c r="J1348" s="525"/>
    </row>
    <row r="1349" spans="10:10" x14ac:dyDescent="0.2">
      <c r="J1349" s="525"/>
    </row>
    <row r="1350" spans="10:10" x14ac:dyDescent="0.2">
      <c r="J1350" s="525"/>
    </row>
    <row r="1351" spans="10:10" x14ac:dyDescent="0.2">
      <c r="J1351" s="525"/>
    </row>
    <row r="1352" spans="10:10" x14ac:dyDescent="0.2">
      <c r="J1352" s="525"/>
    </row>
    <row r="1353" spans="10:10" x14ac:dyDescent="0.2">
      <c r="J1353" s="525"/>
    </row>
    <row r="1354" spans="10:10" x14ac:dyDescent="0.2">
      <c r="J1354" s="525"/>
    </row>
    <row r="1355" spans="10:10" x14ac:dyDescent="0.2">
      <c r="J1355" s="525"/>
    </row>
    <row r="1356" spans="10:10" x14ac:dyDescent="0.2">
      <c r="J1356" s="525"/>
    </row>
    <row r="1357" spans="10:10" x14ac:dyDescent="0.2">
      <c r="J1357" s="525"/>
    </row>
    <row r="1358" spans="10:10" x14ac:dyDescent="0.2">
      <c r="J1358" s="525"/>
    </row>
    <row r="1359" spans="10:10" x14ac:dyDescent="0.2">
      <c r="J1359" s="525"/>
    </row>
    <row r="1360" spans="10:10" x14ac:dyDescent="0.2">
      <c r="J1360" s="525"/>
    </row>
    <row r="1361" spans="10:10" x14ac:dyDescent="0.2">
      <c r="J1361" s="525"/>
    </row>
    <row r="1362" spans="10:10" x14ac:dyDescent="0.2">
      <c r="J1362" s="525"/>
    </row>
    <row r="1363" spans="10:10" x14ac:dyDescent="0.2">
      <c r="J1363" s="525"/>
    </row>
    <row r="1364" spans="10:10" x14ac:dyDescent="0.2">
      <c r="J1364" s="525"/>
    </row>
    <row r="1365" spans="10:10" x14ac:dyDescent="0.2">
      <c r="J1365" s="525"/>
    </row>
    <row r="1366" spans="10:10" x14ac:dyDescent="0.2">
      <c r="J1366" s="525"/>
    </row>
    <row r="1367" spans="10:10" x14ac:dyDescent="0.2">
      <c r="J1367" s="525"/>
    </row>
    <row r="1368" spans="10:10" x14ac:dyDescent="0.2">
      <c r="J1368" s="525"/>
    </row>
    <row r="1369" spans="10:10" x14ac:dyDescent="0.2">
      <c r="J1369" s="525"/>
    </row>
    <row r="1370" spans="10:10" x14ac:dyDescent="0.2">
      <c r="J1370" s="525"/>
    </row>
    <row r="1371" spans="10:10" x14ac:dyDescent="0.2">
      <c r="J1371" s="525"/>
    </row>
    <row r="1372" spans="10:10" x14ac:dyDescent="0.2">
      <c r="J1372" s="525"/>
    </row>
    <row r="1373" spans="10:10" x14ac:dyDescent="0.2">
      <c r="J1373" s="525"/>
    </row>
    <row r="1374" spans="10:10" x14ac:dyDescent="0.2">
      <c r="J1374" s="525"/>
    </row>
    <row r="1375" spans="10:10" x14ac:dyDescent="0.2">
      <c r="J1375" s="525"/>
    </row>
    <row r="1376" spans="10:10" x14ac:dyDescent="0.2">
      <c r="J1376" s="525"/>
    </row>
    <row r="1377" spans="10:10" x14ac:dyDescent="0.2">
      <c r="J1377" s="525"/>
    </row>
    <row r="1378" spans="10:10" x14ac:dyDescent="0.2">
      <c r="J1378" s="525"/>
    </row>
    <row r="1379" spans="10:10" x14ac:dyDescent="0.2">
      <c r="J1379" s="525"/>
    </row>
    <row r="1380" spans="10:10" x14ac:dyDescent="0.2">
      <c r="J1380" s="525"/>
    </row>
    <row r="1381" spans="10:10" x14ac:dyDescent="0.2">
      <c r="J1381" s="525"/>
    </row>
    <row r="1382" spans="10:10" x14ac:dyDescent="0.2">
      <c r="J1382" s="525"/>
    </row>
    <row r="1383" spans="10:10" x14ac:dyDescent="0.2">
      <c r="J1383" s="525"/>
    </row>
    <row r="1384" spans="10:10" x14ac:dyDescent="0.2">
      <c r="J1384" s="525"/>
    </row>
    <row r="1385" spans="10:10" x14ac:dyDescent="0.2">
      <c r="J1385" s="525"/>
    </row>
    <row r="1386" spans="10:10" x14ac:dyDescent="0.2">
      <c r="J1386" s="525"/>
    </row>
    <row r="1387" spans="10:10" x14ac:dyDescent="0.2">
      <c r="J1387" s="525"/>
    </row>
    <row r="1388" spans="10:10" x14ac:dyDescent="0.2">
      <c r="J1388" s="525"/>
    </row>
    <row r="1389" spans="10:10" x14ac:dyDescent="0.2">
      <c r="J1389" s="525"/>
    </row>
    <row r="1390" spans="10:10" x14ac:dyDescent="0.2">
      <c r="J1390" s="525"/>
    </row>
    <row r="1391" spans="10:10" x14ac:dyDescent="0.2">
      <c r="J1391" s="525"/>
    </row>
    <row r="1392" spans="10:10" x14ac:dyDescent="0.2">
      <c r="J1392" s="525"/>
    </row>
    <row r="1393" spans="10:10" x14ac:dyDescent="0.2">
      <c r="J1393" s="525"/>
    </row>
    <row r="1394" spans="10:10" x14ac:dyDescent="0.2">
      <c r="J1394" s="525"/>
    </row>
    <row r="1395" spans="10:10" x14ac:dyDescent="0.2">
      <c r="J1395" s="525"/>
    </row>
    <row r="1396" spans="10:10" x14ac:dyDescent="0.2">
      <c r="J1396" s="525"/>
    </row>
    <row r="1397" spans="10:10" x14ac:dyDescent="0.2">
      <c r="J1397" s="525"/>
    </row>
    <row r="1398" spans="10:10" x14ac:dyDescent="0.2">
      <c r="J1398" s="525"/>
    </row>
    <row r="1399" spans="10:10" x14ac:dyDescent="0.2">
      <c r="J1399" s="525"/>
    </row>
    <row r="1400" spans="10:10" x14ac:dyDescent="0.2">
      <c r="J1400" s="525"/>
    </row>
    <row r="1401" spans="10:10" x14ac:dyDescent="0.2">
      <c r="J1401" s="525"/>
    </row>
    <row r="1402" spans="10:10" x14ac:dyDescent="0.2">
      <c r="J1402" s="525"/>
    </row>
    <row r="1403" spans="10:10" x14ac:dyDescent="0.2">
      <c r="J1403" s="525"/>
    </row>
    <row r="1404" spans="10:10" x14ac:dyDescent="0.2">
      <c r="J1404" s="525"/>
    </row>
    <row r="1405" spans="10:10" x14ac:dyDescent="0.2">
      <c r="J1405" s="525"/>
    </row>
    <row r="1406" spans="10:10" x14ac:dyDescent="0.2">
      <c r="J1406" s="525"/>
    </row>
    <row r="1407" spans="10:10" x14ac:dyDescent="0.2">
      <c r="J1407" s="525"/>
    </row>
    <row r="1408" spans="10:10" x14ac:dyDescent="0.2">
      <c r="J1408" s="525"/>
    </row>
    <row r="1409" spans="10:10" x14ac:dyDescent="0.2">
      <c r="J1409" s="525"/>
    </row>
    <row r="1410" spans="10:10" x14ac:dyDescent="0.2">
      <c r="J1410" s="525"/>
    </row>
    <row r="1411" spans="10:10" x14ac:dyDescent="0.2">
      <c r="J1411" s="525"/>
    </row>
    <row r="1412" spans="10:10" x14ac:dyDescent="0.2">
      <c r="J1412" s="525"/>
    </row>
    <row r="1413" spans="10:10" x14ac:dyDescent="0.2">
      <c r="J1413" s="525"/>
    </row>
    <row r="1414" spans="10:10" x14ac:dyDescent="0.2">
      <c r="J1414" s="525"/>
    </row>
    <row r="1415" spans="10:10" x14ac:dyDescent="0.2">
      <c r="J1415" s="525"/>
    </row>
    <row r="1416" spans="10:10" x14ac:dyDescent="0.2">
      <c r="J1416" s="525"/>
    </row>
    <row r="1417" spans="10:10" x14ac:dyDescent="0.2">
      <c r="J1417" s="525"/>
    </row>
    <row r="1418" spans="10:10" x14ac:dyDescent="0.2">
      <c r="J1418" s="525"/>
    </row>
    <row r="1419" spans="10:10" x14ac:dyDescent="0.2">
      <c r="J1419" s="525"/>
    </row>
    <row r="1420" spans="10:10" x14ac:dyDescent="0.2">
      <c r="J1420" s="525"/>
    </row>
    <row r="1421" spans="10:10" x14ac:dyDescent="0.2">
      <c r="J1421" s="525"/>
    </row>
    <row r="1422" spans="10:10" x14ac:dyDescent="0.2">
      <c r="J1422" s="525"/>
    </row>
    <row r="1423" spans="10:10" x14ac:dyDescent="0.2">
      <c r="J1423" s="525"/>
    </row>
    <row r="1424" spans="10:10" x14ac:dyDescent="0.2">
      <c r="J1424" s="525"/>
    </row>
    <row r="1425" spans="10:10" x14ac:dyDescent="0.2">
      <c r="J1425" s="525"/>
    </row>
    <row r="1426" spans="10:10" x14ac:dyDescent="0.2">
      <c r="J1426" s="525"/>
    </row>
    <row r="1427" spans="10:10" x14ac:dyDescent="0.2">
      <c r="J1427" s="525"/>
    </row>
    <row r="1428" spans="10:10" x14ac:dyDescent="0.2">
      <c r="J1428" s="525"/>
    </row>
    <row r="1429" spans="10:10" x14ac:dyDescent="0.2">
      <c r="J1429" s="525"/>
    </row>
    <row r="1430" spans="10:10" x14ac:dyDescent="0.2">
      <c r="J1430" s="525"/>
    </row>
    <row r="1431" spans="10:10" x14ac:dyDescent="0.2">
      <c r="J1431" s="525"/>
    </row>
    <row r="1432" spans="10:10" x14ac:dyDescent="0.2">
      <c r="J1432" s="525"/>
    </row>
    <row r="1433" spans="10:10" x14ac:dyDescent="0.2">
      <c r="J1433" s="525"/>
    </row>
    <row r="1434" spans="10:10" x14ac:dyDescent="0.2">
      <c r="J1434" s="525"/>
    </row>
    <row r="1435" spans="10:10" x14ac:dyDescent="0.2">
      <c r="J1435" s="525"/>
    </row>
    <row r="1436" spans="10:10" x14ac:dyDescent="0.2">
      <c r="J1436" s="525"/>
    </row>
    <row r="1437" spans="10:10" x14ac:dyDescent="0.2">
      <c r="J1437" s="525"/>
    </row>
    <row r="1438" spans="10:10" x14ac:dyDescent="0.2">
      <c r="J1438" s="525"/>
    </row>
    <row r="1439" spans="10:10" x14ac:dyDescent="0.2">
      <c r="J1439" s="525"/>
    </row>
    <row r="1440" spans="10:10" x14ac:dyDescent="0.2">
      <c r="J1440" s="525"/>
    </row>
    <row r="1441" spans="10:10" x14ac:dyDescent="0.2">
      <c r="J1441" s="525"/>
    </row>
    <row r="1442" spans="10:10" x14ac:dyDescent="0.2">
      <c r="J1442" s="525"/>
    </row>
    <row r="1443" spans="10:10" x14ac:dyDescent="0.2">
      <c r="J1443" s="525"/>
    </row>
    <row r="1444" spans="10:10" x14ac:dyDescent="0.2">
      <c r="J1444" s="525"/>
    </row>
    <row r="1445" spans="10:10" x14ac:dyDescent="0.2">
      <c r="J1445" s="525"/>
    </row>
    <row r="1446" spans="10:10" x14ac:dyDescent="0.2">
      <c r="J1446" s="525"/>
    </row>
    <row r="1447" spans="10:10" x14ac:dyDescent="0.2">
      <c r="J1447" s="525"/>
    </row>
    <row r="1448" spans="10:10" x14ac:dyDescent="0.2">
      <c r="J1448" s="525"/>
    </row>
    <row r="1449" spans="10:10" x14ac:dyDescent="0.2">
      <c r="J1449" s="525"/>
    </row>
    <row r="1450" spans="10:10" x14ac:dyDescent="0.2">
      <c r="J1450" s="525"/>
    </row>
    <row r="1451" spans="10:10" x14ac:dyDescent="0.2">
      <c r="J1451" s="525"/>
    </row>
    <row r="1452" spans="10:10" x14ac:dyDescent="0.2">
      <c r="J1452" s="525"/>
    </row>
    <row r="1453" spans="10:10" x14ac:dyDescent="0.2">
      <c r="J1453" s="525"/>
    </row>
    <row r="1454" spans="10:10" x14ac:dyDescent="0.2">
      <c r="J1454" s="525"/>
    </row>
    <row r="1455" spans="10:10" x14ac:dyDescent="0.2">
      <c r="J1455" s="525"/>
    </row>
    <row r="1456" spans="10:10" x14ac:dyDescent="0.2">
      <c r="J1456" s="525"/>
    </row>
    <row r="1457" spans="10:10" x14ac:dyDescent="0.2">
      <c r="J1457" s="525"/>
    </row>
    <row r="1458" spans="10:10" x14ac:dyDescent="0.2">
      <c r="J1458" s="525"/>
    </row>
    <row r="1459" spans="10:10" x14ac:dyDescent="0.2">
      <c r="J1459" s="525"/>
    </row>
    <row r="1460" spans="10:10" x14ac:dyDescent="0.2">
      <c r="J1460" s="525"/>
    </row>
    <row r="1461" spans="10:10" x14ac:dyDescent="0.2">
      <c r="J1461" s="525"/>
    </row>
    <row r="1462" spans="10:10" x14ac:dyDescent="0.2">
      <c r="J1462" s="525"/>
    </row>
    <row r="1463" spans="10:10" x14ac:dyDescent="0.2">
      <c r="J1463" s="525"/>
    </row>
    <row r="1464" spans="10:10" x14ac:dyDescent="0.2">
      <c r="J1464" s="525"/>
    </row>
    <row r="1465" spans="10:10" x14ac:dyDescent="0.2">
      <c r="J1465" s="525"/>
    </row>
    <row r="1466" spans="10:10" x14ac:dyDescent="0.2">
      <c r="J1466" s="525"/>
    </row>
    <row r="1467" spans="10:10" x14ac:dyDescent="0.2">
      <c r="J1467" s="525"/>
    </row>
    <row r="1468" spans="10:10" x14ac:dyDescent="0.2">
      <c r="J1468" s="525"/>
    </row>
    <row r="1469" spans="10:10" x14ac:dyDescent="0.2">
      <c r="J1469" s="525"/>
    </row>
    <row r="1470" spans="10:10" x14ac:dyDescent="0.2">
      <c r="J1470" s="525"/>
    </row>
    <row r="1471" spans="10:10" x14ac:dyDescent="0.2">
      <c r="J1471" s="525"/>
    </row>
    <row r="1472" spans="10:10" x14ac:dyDescent="0.2">
      <c r="J1472" s="525"/>
    </row>
    <row r="1473" spans="10:10" x14ac:dyDescent="0.2">
      <c r="J1473" s="525"/>
    </row>
    <row r="1474" spans="10:10" x14ac:dyDescent="0.2">
      <c r="J1474" s="525"/>
    </row>
    <row r="1475" spans="10:10" x14ac:dyDescent="0.2">
      <c r="J1475" s="525"/>
    </row>
    <row r="1476" spans="10:10" x14ac:dyDescent="0.2">
      <c r="J1476" s="525"/>
    </row>
    <row r="1477" spans="10:10" x14ac:dyDescent="0.2">
      <c r="J1477" s="525"/>
    </row>
    <row r="1478" spans="10:10" x14ac:dyDescent="0.2">
      <c r="J1478" s="525"/>
    </row>
    <row r="1479" spans="10:10" x14ac:dyDescent="0.2">
      <c r="J1479" s="525"/>
    </row>
    <row r="1480" spans="10:10" x14ac:dyDescent="0.2">
      <c r="J1480" s="525"/>
    </row>
    <row r="1481" spans="10:10" x14ac:dyDescent="0.2">
      <c r="J1481" s="525"/>
    </row>
    <row r="1482" spans="10:10" x14ac:dyDescent="0.2">
      <c r="J1482" s="525"/>
    </row>
    <row r="1483" spans="10:10" x14ac:dyDescent="0.2">
      <c r="J1483" s="525"/>
    </row>
    <row r="1484" spans="10:10" x14ac:dyDescent="0.2">
      <c r="J1484" s="525"/>
    </row>
    <row r="1485" spans="10:10" x14ac:dyDescent="0.2">
      <c r="J1485" s="525"/>
    </row>
    <row r="1486" spans="10:10" x14ac:dyDescent="0.2">
      <c r="J1486" s="525"/>
    </row>
    <row r="1487" spans="10:10" x14ac:dyDescent="0.2">
      <c r="J1487" s="525"/>
    </row>
    <row r="1488" spans="10:10" x14ac:dyDescent="0.2">
      <c r="J1488" s="525"/>
    </row>
    <row r="1489" spans="10:10" x14ac:dyDescent="0.2">
      <c r="J1489" s="525"/>
    </row>
    <row r="1490" spans="10:10" x14ac:dyDescent="0.2">
      <c r="J1490" s="525"/>
    </row>
    <row r="1491" spans="10:10" x14ac:dyDescent="0.2">
      <c r="J1491" s="525"/>
    </row>
    <row r="1492" spans="10:10" x14ac:dyDescent="0.2">
      <c r="J1492" s="525"/>
    </row>
    <row r="1493" spans="10:10" x14ac:dyDescent="0.2">
      <c r="J1493" s="525"/>
    </row>
    <row r="1494" spans="10:10" x14ac:dyDescent="0.2">
      <c r="J1494" s="525"/>
    </row>
    <row r="1495" spans="10:10" x14ac:dyDescent="0.2">
      <c r="J1495" s="525"/>
    </row>
    <row r="1496" spans="10:10" x14ac:dyDescent="0.2">
      <c r="J1496" s="525"/>
    </row>
    <row r="1497" spans="10:10" x14ac:dyDescent="0.2">
      <c r="J1497" s="525"/>
    </row>
    <row r="1498" spans="10:10" x14ac:dyDescent="0.2">
      <c r="J1498" s="525"/>
    </row>
    <row r="1499" spans="10:10" x14ac:dyDescent="0.2">
      <c r="J1499" s="525"/>
    </row>
    <row r="1500" spans="10:10" x14ac:dyDescent="0.2">
      <c r="J1500" s="525"/>
    </row>
    <row r="1501" spans="10:10" x14ac:dyDescent="0.2">
      <c r="J1501" s="525"/>
    </row>
    <row r="1502" spans="10:10" x14ac:dyDescent="0.2">
      <c r="J1502" s="525"/>
    </row>
    <row r="1503" spans="10:10" x14ac:dyDescent="0.2">
      <c r="J1503" s="525"/>
    </row>
    <row r="1504" spans="10:10" x14ac:dyDescent="0.2">
      <c r="J1504" s="525"/>
    </row>
    <row r="1505" spans="10:10" x14ac:dyDescent="0.2">
      <c r="J1505" s="525"/>
    </row>
    <row r="1506" spans="10:10" x14ac:dyDescent="0.2">
      <c r="J1506" s="525"/>
    </row>
    <row r="1507" spans="10:10" x14ac:dyDescent="0.2">
      <c r="J1507" s="525"/>
    </row>
    <row r="1508" spans="10:10" x14ac:dyDescent="0.2">
      <c r="J1508" s="525"/>
    </row>
    <row r="1509" spans="10:10" x14ac:dyDescent="0.2">
      <c r="J1509" s="525"/>
    </row>
    <row r="1510" spans="10:10" x14ac:dyDescent="0.2">
      <c r="J1510" s="525"/>
    </row>
    <row r="1511" spans="10:10" x14ac:dyDescent="0.2">
      <c r="J1511" s="525"/>
    </row>
    <row r="1512" spans="10:10" x14ac:dyDescent="0.2">
      <c r="J1512" s="525"/>
    </row>
    <row r="1513" spans="10:10" x14ac:dyDescent="0.2">
      <c r="J1513" s="525"/>
    </row>
    <row r="1514" spans="10:10" x14ac:dyDescent="0.2">
      <c r="J1514" s="525"/>
    </row>
    <row r="1515" spans="10:10" x14ac:dyDescent="0.2">
      <c r="J1515" s="525"/>
    </row>
    <row r="1516" spans="10:10" x14ac:dyDescent="0.2">
      <c r="J1516" s="525"/>
    </row>
    <row r="1517" spans="10:10" x14ac:dyDescent="0.2">
      <c r="J1517" s="525"/>
    </row>
    <row r="1518" spans="10:10" x14ac:dyDescent="0.2">
      <c r="J1518" s="525"/>
    </row>
    <row r="1519" spans="10:10" x14ac:dyDescent="0.2">
      <c r="J1519" s="525"/>
    </row>
    <row r="1520" spans="10:10" x14ac:dyDescent="0.2">
      <c r="J1520" s="525"/>
    </row>
    <row r="1521" spans="10:10" x14ac:dyDescent="0.2">
      <c r="J1521" s="525"/>
    </row>
    <row r="1522" spans="10:10" x14ac:dyDescent="0.2">
      <c r="J1522" s="525"/>
    </row>
    <row r="1523" spans="10:10" x14ac:dyDescent="0.2">
      <c r="J1523" s="525"/>
    </row>
    <row r="1524" spans="10:10" x14ac:dyDescent="0.2">
      <c r="J1524" s="525"/>
    </row>
    <row r="1525" spans="10:10" x14ac:dyDescent="0.2">
      <c r="J1525" s="525"/>
    </row>
    <row r="1526" spans="10:10" x14ac:dyDescent="0.2">
      <c r="J1526" s="525"/>
    </row>
    <row r="1527" spans="10:10" x14ac:dyDescent="0.2">
      <c r="J1527" s="525"/>
    </row>
    <row r="1528" spans="10:10" x14ac:dyDescent="0.2">
      <c r="J1528" s="525"/>
    </row>
    <row r="1529" spans="10:10" x14ac:dyDescent="0.2">
      <c r="J1529" s="525"/>
    </row>
    <row r="1530" spans="10:10" x14ac:dyDescent="0.2">
      <c r="J1530" s="525"/>
    </row>
    <row r="1531" spans="10:10" x14ac:dyDescent="0.2">
      <c r="J1531" s="525"/>
    </row>
    <row r="1532" spans="10:10" x14ac:dyDescent="0.2">
      <c r="J1532" s="525"/>
    </row>
    <row r="1533" spans="10:10" x14ac:dyDescent="0.2">
      <c r="J1533" s="525"/>
    </row>
    <row r="1534" spans="10:10" x14ac:dyDescent="0.2">
      <c r="J1534" s="525"/>
    </row>
    <row r="1535" spans="10:10" x14ac:dyDescent="0.2">
      <c r="J1535" s="525"/>
    </row>
    <row r="1536" spans="10:10" x14ac:dyDescent="0.2">
      <c r="J1536" s="525"/>
    </row>
    <row r="1537" spans="10:10" x14ac:dyDescent="0.2">
      <c r="J1537" s="525"/>
    </row>
    <row r="1538" spans="10:10" x14ac:dyDescent="0.2">
      <c r="J1538" s="525"/>
    </row>
    <row r="1539" spans="10:10" x14ac:dyDescent="0.2">
      <c r="J1539" s="525"/>
    </row>
    <row r="1540" spans="10:10" x14ac:dyDescent="0.2">
      <c r="J1540" s="525"/>
    </row>
    <row r="1541" spans="10:10" x14ac:dyDescent="0.2">
      <c r="J1541" s="525"/>
    </row>
    <row r="1542" spans="10:10" x14ac:dyDescent="0.2">
      <c r="J1542" s="525"/>
    </row>
    <row r="1543" spans="10:10" x14ac:dyDescent="0.2">
      <c r="J1543" s="525"/>
    </row>
    <row r="1544" spans="10:10" x14ac:dyDescent="0.2">
      <c r="J1544" s="525"/>
    </row>
    <row r="1545" spans="10:10" x14ac:dyDescent="0.2">
      <c r="J1545" s="525"/>
    </row>
    <row r="1546" spans="10:10" x14ac:dyDescent="0.2">
      <c r="J1546" s="525"/>
    </row>
    <row r="1547" spans="10:10" x14ac:dyDescent="0.2">
      <c r="J1547" s="525"/>
    </row>
    <row r="1548" spans="10:10" x14ac:dyDescent="0.2">
      <c r="J1548" s="525"/>
    </row>
    <row r="1549" spans="10:10" x14ac:dyDescent="0.2">
      <c r="J1549" s="525"/>
    </row>
    <row r="1550" spans="10:10" x14ac:dyDescent="0.2">
      <c r="J1550" s="525"/>
    </row>
    <row r="1551" spans="10:10" x14ac:dyDescent="0.2">
      <c r="J1551" s="525"/>
    </row>
    <row r="1552" spans="10:10" x14ac:dyDescent="0.2">
      <c r="J1552" s="525"/>
    </row>
    <row r="1553" spans="10:10" x14ac:dyDescent="0.2">
      <c r="J1553" s="525"/>
    </row>
    <row r="1554" spans="10:10" x14ac:dyDescent="0.2">
      <c r="J1554" s="525"/>
    </row>
    <row r="1555" spans="10:10" x14ac:dyDescent="0.2">
      <c r="J1555" s="525"/>
    </row>
    <row r="1556" spans="10:10" x14ac:dyDescent="0.2">
      <c r="J1556" s="525"/>
    </row>
    <row r="1557" spans="10:10" x14ac:dyDescent="0.2">
      <c r="J1557" s="525"/>
    </row>
    <row r="1558" spans="10:10" x14ac:dyDescent="0.2">
      <c r="J1558" s="525"/>
    </row>
    <row r="1559" spans="10:10" x14ac:dyDescent="0.2">
      <c r="J1559" s="525"/>
    </row>
    <row r="1560" spans="10:10" x14ac:dyDescent="0.2">
      <c r="J1560" s="525"/>
    </row>
    <row r="1561" spans="10:10" x14ac:dyDescent="0.2">
      <c r="J1561" s="525"/>
    </row>
    <row r="1562" spans="10:10" x14ac:dyDescent="0.2">
      <c r="J1562" s="525"/>
    </row>
    <row r="1563" spans="10:10" x14ac:dyDescent="0.2">
      <c r="J1563" s="525"/>
    </row>
    <row r="1564" spans="10:10" x14ac:dyDescent="0.2">
      <c r="J1564" s="525"/>
    </row>
    <row r="1565" spans="10:10" x14ac:dyDescent="0.2">
      <c r="J1565" s="525"/>
    </row>
    <row r="1566" spans="10:10" x14ac:dyDescent="0.2">
      <c r="J1566" s="525"/>
    </row>
    <row r="1567" spans="10:10" x14ac:dyDescent="0.2">
      <c r="J1567" s="525"/>
    </row>
    <row r="1568" spans="10:10" x14ac:dyDescent="0.2">
      <c r="J1568" s="525"/>
    </row>
    <row r="1569" spans="10:10" x14ac:dyDescent="0.2">
      <c r="J1569" s="525"/>
    </row>
    <row r="1570" spans="10:10" x14ac:dyDescent="0.2">
      <c r="J1570" s="525"/>
    </row>
    <row r="1571" spans="10:10" x14ac:dyDescent="0.2">
      <c r="J1571" s="525"/>
    </row>
    <row r="1572" spans="10:10" x14ac:dyDescent="0.2">
      <c r="J1572" s="525"/>
    </row>
    <row r="1573" spans="10:10" x14ac:dyDescent="0.2">
      <c r="J1573" s="525"/>
    </row>
    <row r="1574" spans="10:10" x14ac:dyDescent="0.2">
      <c r="J1574" s="525"/>
    </row>
    <row r="1575" spans="10:10" x14ac:dyDescent="0.2">
      <c r="J1575" s="525"/>
    </row>
    <row r="1576" spans="10:10" x14ac:dyDescent="0.2">
      <c r="J1576" s="525"/>
    </row>
    <row r="1577" spans="10:10" x14ac:dyDescent="0.2">
      <c r="J1577" s="525"/>
    </row>
    <row r="1578" spans="10:10" x14ac:dyDescent="0.2">
      <c r="J1578" s="525"/>
    </row>
    <row r="1579" spans="10:10" x14ac:dyDescent="0.2">
      <c r="J1579" s="525"/>
    </row>
    <row r="1580" spans="10:10" x14ac:dyDescent="0.2">
      <c r="J1580" s="525"/>
    </row>
    <row r="1581" spans="10:10" x14ac:dyDescent="0.2">
      <c r="J1581" s="525"/>
    </row>
    <row r="1582" spans="10:10" x14ac:dyDescent="0.2">
      <c r="J1582" s="525"/>
    </row>
    <row r="1583" spans="10:10" x14ac:dyDescent="0.2">
      <c r="J1583" s="525"/>
    </row>
    <row r="1584" spans="10:10" x14ac:dyDescent="0.2">
      <c r="J1584" s="525"/>
    </row>
    <row r="1585" spans="10:10" x14ac:dyDescent="0.2">
      <c r="J1585" s="525"/>
    </row>
    <row r="1586" spans="10:10" x14ac:dyDescent="0.2">
      <c r="J1586" s="525"/>
    </row>
    <row r="1587" spans="10:10" x14ac:dyDescent="0.2">
      <c r="J1587" s="525"/>
    </row>
    <row r="1588" spans="10:10" x14ac:dyDescent="0.2">
      <c r="J1588" s="525"/>
    </row>
    <row r="1589" spans="10:10" x14ac:dyDescent="0.2">
      <c r="J1589" s="525"/>
    </row>
    <row r="1590" spans="10:10" x14ac:dyDescent="0.2">
      <c r="J1590" s="525"/>
    </row>
    <row r="1591" spans="10:10" x14ac:dyDescent="0.2">
      <c r="J1591" s="525"/>
    </row>
    <row r="1592" spans="10:10" x14ac:dyDescent="0.2">
      <c r="J1592" s="525"/>
    </row>
    <row r="1593" spans="10:10" x14ac:dyDescent="0.2">
      <c r="J1593" s="525"/>
    </row>
    <row r="1594" spans="10:10" x14ac:dyDescent="0.2">
      <c r="J1594" s="525"/>
    </row>
    <row r="1595" spans="10:10" x14ac:dyDescent="0.2">
      <c r="J1595" s="525"/>
    </row>
    <row r="1596" spans="10:10" x14ac:dyDescent="0.2">
      <c r="J1596" s="525"/>
    </row>
    <row r="1597" spans="10:10" x14ac:dyDescent="0.2">
      <c r="J1597" s="525"/>
    </row>
    <row r="1598" spans="10:10" x14ac:dyDescent="0.2">
      <c r="J1598" s="525"/>
    </row>
    <row r="1599" spans="10:10" x14ac:dyDescent="0.2">
      <c r="J1599" s="525"/>
    </row>
    <row r="1600" spans="10:10" x14ac:dyDescent="0.2">
      <c r="J1600" s="525"/>
    </row>
    <row r="1601" spans="10:10" x14ac:dyDescent="0.2">
      <c r="J1601" s="525"/>
    </row>
    <row r="1602" spans="10:10" x14ac:dyDescent="0.2">
      <c r="J1602" s="525"/>
    </row>
    <row r="1603" spans="10:10" x14ac:dyDescent="0.2">
      <c r="J1603" s="525"/>
    </row>
    <row r="1604" spans="10:10" x14ac:dyDescent="0.2">
      <c r="J1604" s="525"/>
    </row>
    <row r="1605" spans="10:10" x14ac:dyDescent="0.2">
      <c r="J1605" s="525"/>
    </row>
    <row r="1606" spans="10:10" x14ac:dyDescent="0.2">
      <c r="J1606" s="525"/>
    </row>
    <row r="1607" spans="10:10" x14ac:dyDescent="0.2">
      <c r="J1607" s="525"/>
    </row>
    <row r="1608" spans="10:10" x14ac:dyDescent="0.2">
      <c r="J1608" s="525"/>
    </row>
    <row r="1609" spans="10:10" x14ac:dyDescent="0.2">
      <c r="J1609" s="525"/>
    </row>
    <row r="1610" spans="10:10" x14ac:dyDescent="0.2">
      <c r="J1610" s="525"/>
    </row>
    <row r="1611" spans="10:10" x14ac:dyDescent="0.2">
      <c r="J1611" s="525"/>
    </row>
    <row r="1612" spans="10:10" x14ac:dyDescent="0.2">
      <c r="J1612" s="525"/>
    </row>
    <row r="1613" spans="10:10" x14ac:dyDescent="0.2">
      <c r="J1613" s="525"/>
    </row>
    <row r="1614" spans="10:10" x14ac:dyDescent="0.2">
      <c r="J1614" s="525"/>
    </row>
    <row r="1615" spans="10:10" x14ac:dyDescent="0.2">
      <c r="J1615" s="525"/>
    </row>
    <row r="1616" spans="10:10" x14ac:dyDescent="0.2">
      <c r="J1616" s="525"/>
    </row>
    <row r="1617" spans="10:10" x14ac:dyDescent="0.2">
      <c r="J1617" s="525"/>
    </row>
    <row r="1618" spans="10:10" x14ac:dyDescent="0.2">
      <c r="J1618" s="525"/>
    </row>
    <row r="1619" spans="10:10" x14ac:dyDescent="0.2">
      <c r="J1619" s="525"/>
    </row>
    <row r="1620" spans="10:10" x14ac:dyDescent="0.2">
      <c r="J1620" s="525"/>
    </row>
    <row r="1621" spans="10:10" x14ac:dyDescent="0.2">
      <c r="J1621" s="525"/>
    </row>
    <row r="1622" spans="10:10" x14ac:dyDescent="0.2">
      <c r="J1622" s="525"/>
    </row>
    <row r="1623" spans="10:10" x14ac:dyDescent="0.2">
      <c r="J1623" s="525"/>
    </row>
    <row r="1624" spans="10:10" x14ac:dyDescent="0.2">
      <c r="J1624" s="525"/>
    </row>
    <row r="1625" spans="10:10" x14ac:dyDescent="0.2">
      <c r="J1625" s="525"/>
    </row>
    <row r="1626" spans="10:10" x14ac:dyDescent="0.2">
      <c r="J1626" s="525"/>
    </row>
    <row r="1627" spans="10:10" x14ac:dyDescent="0.2">
      <c r="J1627" s="525"/>
    </row>
    <row r="1628" spans="10:10" x14ac:dyDescent="0.2">
      <c r="J1628" s="525"/>
    </row>
    <row r="1629" spans="10:10" x14ac:dyDescent="0.2">
      <c r="J1629" s="525"/>
    </row>
    <row r="1630" spans="10:10" x14ac:dyDescent="0.2">
      <c r="J1630" s="525"/>
    </row>
    <row r="1631" spans="10:10" x14ac:dyDescent="0.2">
      <c r="J1631" s="525"/>
    </row>
    <row r="1632" spans="10:10" x14ac:dyDescent="0.2">
      <c r="J1632" s="525"/>
    </row>
    <row r="1633" spans="10:10" x14ac:dyDescent="0.2">
      <c r="J1633" s="525"/>
    </row>
    <row r="1634" spans="10:10" x14ac:dyDescent="0.2">
      <c r="J1634" s="525"/>
    </row>
    <row r="1635" spans="10:10" x14ac:dyDescent="0.2">
      <c r="J1635" s="525"/>
    </row>
    <row r="1636" spans="10:10" x14ac:dyDescent="0.2">
      <c r="J1636" s="525"/>
    </row>
    <row r="1637" spans="10:10" x14ac:dyDescent="0.2">
      <c r="J1637" s="525"/>
    </row>
    <row r="1638" spans="10:10" x14ac:dyDescent="0.2">
      <c r="J1638" s="525"/>
    </row>
    <row r="1639" spans="10:10" x14ac:dyDescent="0.2">
      <c r="J1639" s="525"/>
    </row>
    <row r="1640" spans="10:10" x14ac:dyDescent="0.2">
      <c r="J1640" s="525"/>
    </row>
    <row r="1641" spans="10:10" x14ac:dyDescent="0.2">
      <c r="J1641" s="525"/>
    </row>
    <row r="1642" spans="10:10" x14ac:dyDescent="0.2">
      <c r="J1642" s="525"/>
    </row>
    <row r="1643" spans="10:10" x14ac:dyDescent="0.2">
      <c r="J1643" s="525"/>
    </row>
    <row r="1644" spans="10:10" x14ac:dyDescent="0.2">
      <c r="J1644" s="525"/>
    </row>
    <row r="1645" spans="10:10" x14ac:dyDescent="0.2">
      <c r="J1645" s="525"/>
    </row>
    <row r="1646" spans="10:10" x14ac:dyDescent="0.2">
      <c r="J1646" s="525"/>
    </row>
    <row r="1647" spans="10:10" x14ac:dyDescent="0.2">
      <c r="J1647" s="525"/>
    </row>
    <row r="1648" spans="10:10" x14ac:dyDescent="0.2">
      <c r="J1648" s="525"/>
    </row>
    <row r="1649" spans="10:10" x14ac:dyDescent="0.2">
      <c r="J1649" s="525"/>
    </row>
    <row r="1650" spans="10:10" x14ac:dyDescent="0.2">
      <c r="J1650" s="525"/>
    </row>
    <row r="1651" spans="10:10" x14ac:dyDescent="0.2">
      <c r="J1651" s="525"/>
    </row>
    <row r="1652" spans="10:10" x14ac:dyDescent="0.2">
      <c r="J1652" s="525"/>
    </row>
    <row r="1653" spans="10:10" x14ac:dyDescent="0.2">
      <c r="J1653" s="525"/>
    </row>
    <row r="1654" spans="10:10" x14ac:dyDescent="0.2">
      <c r="J1654" s="525"/>
    </row>
    <row r="1655" spans="10:10" x14ac:dyDescent="0.2">
      <c r="J1655" s="525"/>
    </row>
    <row r="1656" spans="10:10" x14ac:dyDescent="0.2">
      <c r="J1656" s="525"/>
    </row>
    <row r="1657" spans="10:10" x14ac:dyDescent="0.2">
      <c r="J1657" s="525"/>
    </row>
    <row r="1658" spans="10:10" x14ac:dyDescent="0.2">
      <c r="J1658" s="525"/>
    </row>
    <row r="1659" spans="10:10" x14ac:dyDescent="0.2">
      <c r="J1659" s="525"/>
    </row>
    <row r="1660" spans="10:10" x14ac:dyDescent="0.2">
      <c r="J1660" s="525"/>
    </row>
    <row r="1661" spans="10:10" x14ac:dyDescent="0.2">
      <c r="J1661" s="525"/>
    </row>
    <row r="1662" spans="10:10" x14ac:dyDescent="0.2">
      <c r="J1662" s="525"/>
    </row>
    <row r="1663" spans="10:10" x14ac:dyDescent="0.2">
      <c r="J1663" s="525"/>
    </row>
    <row r="1664" spans="10:10" x14ac:dyDescent="0.2">
      <c r="J1664" s="525"/>
    </row>
    <row r="1665" spans="10:10" x14ac:dyDescent="0.2">
      <c r="J1665" s="525"/>
    </row>
    <row r="1666" spans="10:10" x14ac:dyDescent="0.2">
      <c r="J1666" s="525"/>
    </row>
    <row r="1667" spans="10:10" x14ac:dyDescent="0.2">
      <c r="J1667" s="525"/>
    </row>
    <row r="1668" spans="10:10" x14ac:dyDescent="0.2">
      <c r="J1668" s="525"/>
    </row>
    <row r="1669" spans="10:10" x14ac:dyDescent="0.2">
      <c r="J1669" s="525"/>
    </row>
    <row r="1670" spans="10:10" x14ac:dyDescent="0.2">
      <c r="J1670" s="525"/>
    </row>
    <row r="1671" spans="10:10" x14ac:dyDescent="0.2">
      <c r="J1671" s="525"/>
    </row>
    <row r="1672" spans="10:10" x14ac:dyDescent="0.2">
      <c r="J1672" s="525"/>
    </row>
    <row r="1673" spans="10:10" x14ac:dyDescent="0.2">
      <c r="J1673" s="525"/>
    </row>
    <row r="1674" spans="10:10" x14ac:dyDescent="0.2">
      <c r="J1674" s="525"/>
    </row>
    <row r="1675" spans="10:10" x14ac:dyDescent="0.2">
      <c r="J1675" s="525"/>
    </row>
    <row r="1676" spans="10:10" x14ac:dyDescent="0.2">
      <c r="J1676" s="525"/>
    </row>
    <row r="1677" spans="10:10" x14ac:dyDescent="0.2">
      <c r="J1677" s="525"/>
    </row>
    <row r="1678" spans="10:10" x14ac:dyDescent="0.2">
      <c r="J1678" s="525"/>
    </row>
    <row r="1679" spans="10:10" x14ac:dyDescent="0.2">
      <c r="J1679" s="525"/>
    </row>
    <row r="1680" spans="10:10" x14ac:dyDescent="0.2">
      <c r="J1680" s="525"/>
    </row>
    <row r="1681" spans="10:10" x14ac:dyDescent="0.2">
      <c r="J1681" s="525"/>
    </row>
    <row r="1682" spans="10:10" x14ac:dyDescent="0.2">
      <c r="J1682" s="525"/>
    </row>
    <row r="1683" spans="10:10" x14ac:dyDescent="0.2">
      <c r="J1683" s="525"/>
    </row>
    <row r="1684" spans="10:10" x14ac:dyDescent="0.2">
      <c r="J1684" s="525"/>
    </row>
    <row r="1685" spans="10:10" x14ac:dyDescent="0.2">
      <c r="J1685" s="525"/>
    </row>
    <row r="1686" spans="10:10" x14ac:dyDescent="0.2">
      <c r="J1686" s="525"/>
    </row>
    <row r="1687" spans="10:10" x14ac:dyDescent="0.2">
      <c r="J1687" s="525"/>
    </row>
    <row r="1688" spans="10:10" x14ac:dyDescent="0.2">
      <c r="J1688" s="525"/>
    </row>
    <row r="1689" spans="10:10" x14ac:dyDescent="0.2">
      <c r="J1689" s="525"/>
    </row>
    <row r="1690" spans="10:10" x14ac:dyDescent="0.2">
      <c r="J1690" s="525"/>
    </row>
    <row r="1691" spans="10:10" x14ac:dyDescent="0.2">
      <c r="J1691" s="525"/>
    </row>
    <row r="1692" spans="10:10" x14ac:dyDescent="0.2">
      <c r="J1692" s="525"/>
    </row>
    <row r="1693" spans="10:10" x14ac:dyDescent="0.2">
      <c r="J1693" s="525"/>
    </row>
    <row r="1694" spans="10:10" x14ac:dyDescent="0.2">
      <c r="J1694" s="525"/>
    </row>
    <row r="1695" spans="10:10" x14ac:dyDescent="0.2">
      <c r="J1695" s="525"/>
    </row>
    <row r="1696" spans="10:10" x14ac:dyDescent="0.2">
      <c r="J1696" s="525"/>
    </row>
    <row r="1697" spans="10:10" x14ac:dyDescent="0.2">
      <c r="J1697" s="525"/>
    </row>
    <row r="1698" spans="10:10" x14ac:dyDescent="0.2">
      <c r="J1698" s="525"/>
    </row>
    <row r="1699" spans="10:10" x14ac:dyDescent="0.2">
      <c r="J1699" s="525"/>
    </row>
    <row r="1700" spans="10:10" x14ac:dyDescent="0.2">
      <c r="J1700" s="525"/>
    </row>
    <row r="1701" spans="10:10" x14ac:dyDescent="0.2">
      <c r="J1701" s="525"/>
    </row>
    <row r="1702" spans="10:10" x14ac:dyDescent="0.2">
      <c r="J1702" s="525"/>
    </row>
    <row r="1703" spans="10:10" x14ac:dyDescent="0.2">
      <c r="J1703" s="525"/>
    </row>
    <row r="1704" spans="10:10" x14ac:dyDescent="0.2">
      <c r="J1704" s="525"/>
    </row>
    <row r="1705" spans="10:10" x14ac:dyDescent="0.2">
      <c r="J1705" s="525"/>
    </row>
    <row r="1706" spans="10:10" x14ac:dyDescent="0.2">
      <c r="J1706" s="525"/>
    </row>
    <row r="1707" spans="10:10" x14ac:dyDescent="0.2">
      <c r="J1707" s="525"/>
    </row>
    <row r="1708" spans="10:10" x14ac:dyDescent="0.2">
      <c r="J1708" s="525"/>
    </row>
    <row r="1709" spans="10:10" x14ac:dyDescent="0.2">
      <c r="J1709" s="525"/>
    </row>
    <row r="1710" spans="10:10" x14ac:dyDescent="0.2">
      <c r="J1710" s="525"/>
    </row>
    <row r="1711" spans="10:10" x14ac:dyDescent="0.2">
      <c r="J1711" s="525"/>
    </row>
    <row r="1712" spans="10:10" x14ac:dyDescent="0.2">
      <c r="J1712" s="525"/>
    </row>
    <row r="1713" spans="10:10" x14ac:dyDescent="0.2">
      <c r="J1713" s="525"/>
    </row>
    <row r="1714" spans="10:10" x14ac:dyDescent="0.2">
      <c r="J1714" s="525"/>
    </row>
    <row r="1715" spans="10:10" x14ac:dyDescent="0.2">
      <c r="J1715" s="525"/>
    </row>
    <row r="1716" spans="10:10" x14ac:dyDescent="0.2">
      <c r="J1716" s="525"/>
    </row>
    <row r="1717" spans="10:10" x14ac:dyDescent="0.2">
      <c r="J1717" s="525"/>
    </row>
    <row r="1718" spans="10:10" x14ac:dyDescent="0.2">
      <c r="J1718" s="525"/>
    </row>
    <row r="1719" spans="10:10" x14ac:dyDescent="0.2">
      <c r="J1719" s="525"/>
    </row>
    <row r="1720" spans="10:10" x14ac:dyDescent="0.2">
      <c r="J1720" s="525"/>
    </row>
    <row r="1721" spans="10:10" x14ac:dyDescent="0.2">
      <c r="J1721" s="525"/>
    </row>
    <row r="1722" spans="10:10" x14ac:dyDescent="0.2">
      <c r="J1722" s="525"/>
    </row>
    <row r="1723" spans="10:10" x14ac:dyDescent="0.2">
      <c r="J1723" s="525"/>
    </row>
    <row r="1724" spans="10:10" x14ac:dyDescent="0.2">
      <c r="J1724" s="525"/>
    </row>
    <row r="1725" spans="10:10" x14ac:dyDescent="0.2">
      <c r="J1725" s="525"/>
    </row>
    <row r="1726" spans="10:10" x14ac:dyDescent="0.2">
      <c r="J1726" s="525"/>
    </row>
    <row r="1727" spans="10:10" x14ac:dyDescent="0.2">
      <c r="J1727" s="525"/>
    </row>
    <row r="1728" spans="10:10" x14ac:dyDescent="0.2">
      <c r="J1728" s="525"/>
    </row>
    <row r="1729" spans="10:10" x14ac:dyDescent="0.2">
      <c r="J1729" s="525"/>
    </row>
    <row r="1730" spans="10:10" x14ac:dyDescent="0.2">
      <c r="J1730" s="525"/>
    </row>
    <row r="1731" spans="10:10" x14ac:dyDescent="0.2">
      <c r="J1731" s="525"/>
    </row>
    <row r="1732" spans="10:10" x14ac:dyDescent="0.2">
      <c r="J1732" s="525"/>
    </row>
    <row r="1733" spans="10:10" x14ac:dyDescent="0.2">
      <c r="J1733" s="525"/>
    </row>
    <row r="1734" spans="10:10" x14ac:dyDescent="0.2">
      <c r="J1734" s="525"/>
    </row>
    <row r="1735" spans="10:10" x14ac:dyDescent="0.2">
      <c r="J1735" s="525"/>
    </row>
    <row r="1736" spans="10:10" x14ac:dyDescent="0.2">
      <c r="J1736" s="525"/>
    </row>
    <row r="1737" spans="10:10" x14ac:dyDescent="0.2">
      <c r="J1737" s="525"/>
    </row>
    <row r="1738" spans="10:10" x14ac:dyDescent="0.2">
      <c r="J1738" s="525"/>
    </row>
    <row r="1739" spans="10:10" x14ac:dyDescent="0.2">
      <c r="J1739" s="525"/>
    </row>
    <row r="1740" spans="10:10" x14ac:dyDescent="0.2">
      <c r="J1740" s="525"/>
    </row>
    <row r="1741" spans="10:10" x14ac:dyDescent="0.2">
      <c r="J1741" s="525"/>
    </row>
    <row r="1742" spans="10:10" x14ac:dyDescent="0.2">
      <c r="J1742" s="525"/>
    </row>
    <row r="1743" spans="10:10" x14ac:dyDescent="0.2">
      <c r="J1743" s="525"/>
    </row>
    <row r="1744" spans="10:10" x14ac:dyDescent="0.2">
      <c r="J1744" s="525"/>
    </row>
    <row r="1745" spans="10:10" x14ac:dyDescent="0.2">
      <c r="J1745" s="525"/>
    </row>
    <row r="1746" spans="10:10" x14ac:dyDescent="0.2">
      <c r="J1746" s="525"/>
    </row>
    <row r="1747" spans="10:10" x14ac:dyDescent="0.2">
      <c r="J1747" s="525"/>
    </row>
    <row r="1748" spans="10:10" x14ac:dyDescent="0.2">
      <c r="J1748" s="525"/>
    </row>
    <row r="1749" spans="10:10" x14ac:dyDescent="0.2">
      <c r="J1749" s="525"/>
    </row>
    <row r="1750" spans="10:10" x14ac:dyDescent="0.2">
      <c r="J1750" s="525"/>
    </row>
    <row r="1751" spans="10:10" x14ac:dyDescent="0.2">
      <c r="J1751" s="525"/>
    </row>
    <row r="1752" spans="10:10" x14ac:dyDescent="0.2">
      <c r="J1752" s="525"/>
    </row>
    <row r="1753" spans="10:10" x14ac:dyDescent="0.2">
      <c r="J1753" s="525"/>
    </row>
    <row r="1754" spans="10:10" x14ac:dyDescent="0.2">
      <c r="J1754" s="525"/>
    </row>
    <row r="1755" spans="10:10" x14ac:dyDescent="0.2">
      <c r="J1755" s="525"/>
    </row>
    <row r="1756" spans="10:10" x14ac:dyDescent="0.2">
      <c r="J1756" s="525"/>
    </row>
    <row r="1757" spans="10:10" x14ac:dyDescent="0.2">
      <c r="J1757" s="525"/>
    </row>
    <row r="1758" spans="10:10" x14ac:dyDescent="0.2">
      <c r="J1758" s="525"/>
    </row>
    <row r="1759" spans="10:10" x14ac:dyDescent="0.2">
      <c r="J1759" s="525"/>
    </row>
    <row r="1760" spans="10:10" x14ac:dyDescent="0.2">
      <c r="J1760" s="525"/>
    </row>
    <row r="1761" spans="10:10" x14ac:dyDescent="0.2">
      <c r="J1761" s="525"/>
    </row>
    <row r="1762" spans="10:10" x14ac:dyDescent="0.2">
      <c r="J1762" s="525"/>
    </row>
    <row r="1763" spans="10:10" x14ac:dyDescent="0.2">
      <c r="J1763" s="525"/>
    </row>
    <row r="1764" spans="10:10" x14ac:dyDescent="0.2">
      <c r="J1764" s="525"/>
    </row>
    <row r="1765" spans="10:10" x14ac:dyDescent="0.2">
      <c r="J1765" s="525"/>
    </row>
    <row r="1766" spans="10:10" x14ac:dyDescent="0.2">
      <c r="J1766" s="525"/>
    </row>
    <row r="1767" spans="10:10" x14ac:dyDescent="0.2">
      <c r="J1767" s="525"/>
    </row>
    <row r="1768" spans="10:10" x14ac:dyDescent="0.2">
      <c r="J1768" s="525"/>
    </row>
    <row r="1769" spans="10:10" x14ac:dyDescent="0.2">
      <c r="J1769" s="525"/>
    </row>
    <row r="1770" spans="10:10" x14ac:dyDescent="0.2">
      <c r="J1770" s="525"/>
    </row>
    <row r="1771" spans="10:10" x14ac:dyDescent="0.2">
      <c r="J1771" s="525"/>
    </row>
    <row r="1772" spans="10:10" x14ac:dyDescent="0.2">
      <c r="J1772" s="525"/>
    </row>
    <row r="1773" spans="10:10" x14ac:dyDescent="0.2">
      <c r="J1773" s="525"/>
    </row>
    <row r="1774" spans="10:10" x14ac:dyDescent="0.2">
      <c r="J1774" s="525"/>
    </row>
    <row r="1775" spans="10:10" x14ac:dyDescent="0.2">
      <c r="J1775" s="525"/>
    </row>
    <row r="1776" spans="10:10" x14ac:dyDescent="0.2">
      <c r="J1776" s="525"/>
    </row>
    <row r="1777" spans="10:10" x14ac:dyDescent="0.2">
      <c r="J1777" s="525"/>
    </row>
    <row r="1778" spans="10:10" x14ac:dyDescent="0.2">
      <c r="J1778" s="525"/>
    </row>
    <row r="1779" spans="10:10" x14ac:dyDescent="0.2">
      <c r="J1779" s="525"/>
    </row>
    <row r="1780" spans="10:10" x14ac:dyDescent="0.2">
      <c r="J1780" s="525"/>
    </row>
    <row r="1781" spans="10:10" x14ac:dyDescent="0.2">
      <c r="J1781" s="525"/>
    </row>
    <row r="1782" spans="10:10" x14ac:dyDescent="0.2">
      <c r="J1782" s="525"/>
    </row>
    <row r="1783" spans="10:10" x14ac:dyDescent="0.2">
      <c r="J1783" s="525"/>
    </row>
    <row r="1784" spans="10:10" x14ac:dyDescent="0.2">
      <c r="J1784" s="525"/>
    </row>
    <row r="1785" spans="10:10" x14ac:dyDescent="0.2">
      <c r="J1785" s="525"/>
    </row>
    <row r="1786" spans="10:10" x14ac:dyDescent="0.2">
      <c r="J1786" s="525"/>
    </row>
    <row r="1787" spans="10:10" x14ac:dyDescent="0.2">
      <c r="J1787" s="525"/>
    </row>
    <row r="1788" spans="10:10" x14ac:dyDescent="0.2">
      <c r="J1788" s="525"/>
    </row>
    <row r="1789" spans="10:10" x14ac:dyDescent="0.2">
      <c r="J1789" s="525"/>
    </row>
    <row r="1790" spans="10:10" x14ac:dyDescent="0.2">
      <c r="J1790" s="525"/>
    </row>
    <row r="1791" spans="10:10" x14ac:dyDescent="0.2">
      <c r="J1791" s="525"/>
    </row>
    <row r="1792" spans="10:10" x14ac:dyDescent="0.2">
      <c r="J1792" s="525"/>
    </row>
    <row r="1793" spans="10:10" x14ac:dyDescent="0.2">
      <c r="J1793" s="525"/>
    </row>
    <row r="1794" spans="10:10" x14ac:dyDescent="0.2">
      <c r="J1794" s="525"/>
    </row>
    <row r="1795" spans="10:10" x14ac:dyDescent="0.2">
      <c r="J1795" s="525"/>
    </row>
    <row r="1796" spans="10:10" x14ac:dyDescent="0.2">
      <c r="J1796" s="525"/>
    </row>
    <row r="1797" spans="10:10" x14ac:dyDescent="0.2">
      <c r="J1797" s="525"/>
    </row>
    <row r="1798" spans="10:10" x14ac:dyDescent="0.2">
      <c r="J1798" s="525"/>
    </row>
    <row r="1799" spans="10:10" x14ac:dyDescent="0.2">
      <c r="J1799" s="525"/>
    </row>
    <row r="1800" spans="10:10" x14ac:dyDescent="0.2">
      <c r="J1800" s="525"/>
    </row>
    <row r="1801" spans="10:10" x14ac:dyDescent="0.2">
      <c r="J1801" s="525"/>
    </row>
    <row r="1802" spans="10:10" x14ac:dyDescent="0.2">
      <c r="J1802" s="525"/>
    </row>
    <row r="1803" spans="10:10" x14ac:dyDescent="0.2">
      <c r="J1803" s="525"/>
    </row>
    <row r="1804" spans="10:10" x14ac:dyDescent="0.2">
      <c r="J1804" s="525"/>
    </row>
    <row r="1805" spans="10:10" x14ac:dyDescent="0.2">
      <c r="J1805" s="525"/>
    </row>
    <row r="1806" spans="10:10" x14ac:dyDescent="0.2">
      <c r="J1806" s="525"/>
    </row>
    <row r="1807" spans="10:10" x14ac:dyDescent="0.2">
      <c r="J1807" s="525"/>
    </row>
    <row r="1808" spans="10:10" x14ac:dyDescent="0.2">
      <c r="J1808" s="525"/>
    </row>
    <row r="1809" spans="10:10" x14ac:dyDescent="0.2">
      <c r="J1809" s="525"/>
    </row>
    <row r="1810" spans="10:10" x14ac:dyDescent="0.2">
      <c r="J1810" s="525"/>
    </row>
    <row r="1811" spans="10:10" x14ac:dyDescent="0.2">
      <c r="J1811" s="525"/>
    </row>
    <row r="1812" spans="10:10" x14ac:dyDescent="0.2">
      <c r="J1812" s="525"/>
    </row>
    <row r="1813" spans="10:10" x14ac:dyDescent="0.2">
      <c r="J1813" s="525"/>
    </row>
    <row r="1814" spans="10:10" x14ac:dyDescent="0.2">
      <c r="J1814" s="525"/>
    </row>
    <row r="1815" spans="10:10" x14ac:dyDescent="0.2">
      <c r="J1815" s="525"/>
    </row>
    <row r="1816" spans="10:10" x14ac:dyDescent="0.2">
      <c r="J1816" s="525"/>
    </row>
    <row r="1817" spans="10:10" x14ac:dyDescent="0.2">
      <c r="J1817" s="525"/>
    </row>
    <row r="1818" spans="10:10" x14ac:dyDescent="0.2">
      <c r="J1818" s="525"/>
    </row>
    <row r="1819" spans="10:10" x14ac:dyDescent="0.2">
      <c r="J1819" s="525"/>
    </row>
    <row r="1820" spans="10:10" x14ac:dyDescent="0.2">
      <c r="J1820" s="525"/>
    </row>
    <row r="1821" spans="10:10" x14ac:dyDescent="0.2">
      <c r="J1821" s="525"/>
    </row>
    <row r="1822" spans="10:10" x14ac:dyDescent="0.2">
      <c r="J1822" s="525"/>
    </row>
    <row r="1823" spans="10:10" x14ac:dyDescent="0.2">
      <c r="J1823" s="525"/>
    </row>
    <row r="1824" spans="10:10" x14ac:dyDescent="0.2">
      <c r="J1824" s="525"/>
    </row>
    <row r="1825" spans="10:10" x14ac:dyDescent="0.2">
      <c r="J1825" s="525"/>
    </row>
    <row r="1826" spans="10:10" x14ac:dyDescent="0.2">
      <c r="J1826" s="525"/>
    </row>
    <row r="1827" spans="10:10" x14ac:dyDescent="0.2">
      <c r="J1827" s="525"/>
    </row>
    <row r="1828" spans="10:10" x14ac:dyDescent="0.2">
      <c r="J1828" s="525"/>
    </row>
    <row r="1829" spans="10:10" x14ac:dyDescent="0.2">
      <c r="J1829" s="525"/>
    </row>
    <row r="1830" spans="10:10" x14ac:dyDescent="0.2">
      <c r="J1830" s="525"/>
    </row>
    <row r="1831" spans="10:10" x14ac:dyDescent="0.2">
      <c r="J1831" s="525"/>
    </row>
    <row r="1832" spans="10:10" x14ac:dyDescent="0.2">
      <c r="J1832" s="525"/>
    </row>
    <row r="1833" spans="10:10" x14ac:dyDescent="0.2">
      <c r="J1833" s="525"/>
    </row>
    <row r="1834" spans="10:10" x14ac:dyDescent="0.2">
      <c r="J1834" s="525"/>
    </row>
    <row r="1835" spans="10:10" x14ac:dyDescent="0.2">
      <c r="J1835" s="525"/>
    </row>
    <row r="1836" spans="10:10" x14ac:dyDescent="0.2">
      <c r="J1836" s="525"/>
    </row>
    <row r="1837" spans="10:10" x14ac:dyDescent="0.2">
      <c r="J1837" s="525"/>
    </row>
    <row r="1838" spans="10:10" x14ac:dyDescent="0.2">
      <c r="J1838" s="525"/>
    </row>
    <row r="1839" spans="10:10" x14ac:dyDescent="0.2">
      <c r="J1839" s="525"/>
    </row>
    <row r="1840" spans="10:10" x14ac:dyDescent="0.2">
      <c r="J1840" s="525"/>
    </row>
    <row r="1841" spans="10:10" x14ac:dyDescent="0.2">
      <c r="J1841" s="525"/>
    </row>
    <row r="1842" spans="10:10" x14ac:dyDescent="0.2">
      <c r="J1842" s="525"/>
    </row>
    <row r="1843" spans="10:10" x14ac:dyDescent="0.2">
      <c r="J1843" s="525"/>
    </row>
    <row r="1844" spans="10:10" x14ac:dyDescent="0.2">
      <c r="J1844" s="525"/>
    </row>
    <row r="1845" spans="10:10" x14ac:dyDescent="0.2">
      <c r="J1845" s="525"/>
    </row>
    <row r="1846" spans="10:10" x14ac:dyDescent="0.2">
      <c r="J1846" s="525"/>
    </row>
    <row r="1847" spans="10:10" x14ac:dyDescent="0.2">
      <c r="J1847" s="525"/>
    </row>
    <row r="1848" spans="10:10" x14ac:dyDescent="0.2">
      <c r="J1848" s="525"/>
    </row>
    <row r="1849" spans="10:10" x14ac:dyDescent="0.2">
      <c r="J1849" s="525"/>
    </row>
    <row r="1850" spans="10:10" x14ac:dyDescent="0.2">
      <c r="J1850" s="525"/>
    </row>
    <row r="1851" spans="10:10" x14ac:dyDescent="0.2">
      <c r="J1851" s="525"/>
    </row>
    <row r="1852" spans="10:10" x14ac:dyDescent="0.2">
      <c r="J1852" s="525"/>
    </row>
    <row r="1853" spans="10:10" x14ac:dyDescent="0.2">
      <c r="J1853" s="525"/>
    </row>
    <row r="1854" spans="10:10" x14ac:dyDescent="0.2">
      <c r="J1854" s="525"/>
    </row>
    <row r="1855" spans="10:10" x14ac:dyDescent="0.2">
      <c r="J1855" s="525"/>
    </row>
    <row r="1856" spans="10:10" x14ac:dyDescent="0.2">
      <c r="J1856" s="525"/>
    </row>
    <row r="1857" spans="10:10" x14ac:dyDescent="0.2">
      <c r="J1857" s="525"/>
    </row>
    <row r="1858" spans="10:10" x14ac:dyDescent="0.2">
      <c r="J1858" s="525"/>
    </row>
    <row r="1859" spans="10:10" x14ac:dyDescent="0.2">
      <c r="J1859" s="525"/>
    </row>
    <row r="1860" spans="10:10" x14ac:dyDescent="0.2">
      <c r="J1860" s="525"/>
    </row>
    <row r="1861" spans="10:10" x14ac:dyDescent="0.2">
      <c r="J1861" s="525"/>
    </row>
    <row r="1862" spans="10:10" x14ac:dyDescent="0.2">
      <c r="J1862" s="525"/>
    </row>
    <row r="1863" spans="10:10" x14ac:dyDescent="0.2">
      <c r="J1863" s="525"/>
    </row>
    <row r="1864" spans="10:10" x14ac:dyDescent="0.2">
      <c r="J1864" s="525"/>
    </row>
    <row r="1865" spans="10:10" x14ac:dyDescent="0.2">
      <c r="J1865" s="525"/>
    </row>
    <row r="1866" spans="10:10" x14ac:dyDescent="0.2">
      <c r="J1866" s="525"/>
    </row>
    <row r="1867" spans="10:10" x14ac:dyDescent="0.2">
      <c r="J1867" s="525"/>
    </row>
    <row r="1868" spans="10:10" x14ac:dyDescent="0.2">
      <c r="J1868" s="525"/>
    </row>
    <row r="1869" spans="10:10" x14ac:dyDescent="0.2">
      <c r="J1869" s="525"/>
    </row>
    <row r="1870" spans="10:10" x14ac:dyDescent="0.2">
      <c r="J1870" s="525"/>
    </row>
    <row r="1871" spans="10:10" x14ac:dyDescent="0.2">
      <c r="J1871" s="525"/>
    </row>
    <row r="1872" spans="10:10" x14ac:dyDescent="0.2">
      <c r="J1872" s="525"/>
    </row>
    <row r="1873" spans="10:10" x14ac:dyDescent="0.2">
      <c r="J1873" s="525"/>
    </row>
    <row r="1874" spans="10:10" x14ac:dyDescent="0.2">
      <c r="J1874" s="525"/>
    </row>
    <row r="1875" spans="10:10" x14ac:dyDescent="0.2">
      <c r="J1875" s="525"/>
    </row>
    <row r="1876" spans="10:10" x14ac:dyDescent="0.2">
      <c r="J1876" s="525"/>
    </row>
    <row r="1877" spans="10:10" x14ac:dyDescent="0.2">
      <c r="J1877" s="525"/>
    </row>
    <row r="1878" spans="10:10" x14ac:dyDescent="0.2">
      <c r="J1878" s="525"/>
    </row>
    <row r="1879" spans="10:10" x14ac:dyDescent="0.2">
      <c r="J1879" s="525"/>
    </row>
    <row r="1880" spans="10:10" x14ac:dyDescent="0.2">
      <c r="J1880" s="525"/>
    </row>
    <row r="1881" spans="10:10" x14ac:dyDescent="0.2">
      <c r="J1881" s="525"/>
    </row>
    <row r="1882" spans="10:10" x14ac:dyDescent="0.2">
      <c r="J1882" s="525"/>
    </row>
    <row r="1883" spans="10:10" x14ac:dyDescent="0.2">
      <c r="J1883" s="525"/>
    </row>
    <row r="1884" spans="10:10" x14ac:dyDescent="0.2">
      <c r="J1884" s="525"/>
    </row>
    <row r="1885" spans="10:10" x14ac:dyDescent="0.2">
      <c r="J1885" s="525"/>
    </row>
    <row r="1886" spans="10:10" x14ac:dyDescent="0.2">
      <c r="J1886" s="525"/>
    </row>
    <row r="1887" spans="10:10" x14ac:dyDescent="0.2">
      <c r="J1887" s="525"/>
    </row>
    <row r="1888" spans="10:10" x14ac:dyDescent="0.2">
      <c r="J1888" s="525"/>
    </row>
    <row r="1889" spans="10:10" x14ac:dyDescent="0.2">
      <c r="J1889" s="525"/>
    </row>
    <row r="1890" spans="10:10" x14ac:dyDescent="0.2">
      <c r="J1890" s="525"/>
    </row>
    <row r="1891" spans="10:10" x14ac:dyDescent="0.2">
      <c r="J1891" s="525"/>
    </row>
    <row r="1892" spans="10:10" x14ac:dyDescent="0.2">
      <c r="J1892" s="525"/>
    </row>
    <row r="1893" spans="10:10" x14ac:dyDescent="0.2">
      <c r="J1893" s="525"/>
    </row>
    <row r="1894" spans="10:10" x14ac:dyDescent="0.2">
      <c r="J1894" s="525"/>
    </row>
    <row r="1895" spans="10:10" x14ac:dyDescent="0.2">
      <c r="J1895" s="525"/>
    </row>
    <row r="1896" spans="10:10" x14ac:dyDescent="0.2">
      <c r="J1896" s="525"/>
    </row>
    <row r="1897" spans="10:10" x14ac:dyDescent="0.2">
      <c r="J1897" s="525"/>
    </row>
    <row r="1898" spans="10:10" x14ac:dyDescent="0.2">
      <c r="J1898" s="525"/>
    </row>
    <row r="1899" spans="10:10" x14ac:dyDescent="0.2">
      <c r="J1899" s="525"/>
    </row>
    <row r="1900" spans="10:10" x14ac:dyDescent="0.2">
      <c r="J1900" s="525"/>
    </row>
    <row r="1901" spans="10:10" x14ac:dyDescent="0.2">
      <c r="J1901" s="525"/>
    </row>
    <row r="1902" spans="10:10" x14ac:dyDescent="0.2">
      <c r="J1902" s="525"/>
    </row>
    <row r="1903" spans="10:10" x14ac:dyDescent="0.2">
      <c r="J1903" s="525"/>
    </row>
    <row r="1904" spans="10:10" x14ac:dyDescent="0.2">
      <c r="J1904" s="525"/>
    </row>
    <row r="1905" spans="10:10" x14ac:dyDescent="0.2">
      <c r="J1905" s="525"/>
    </row>
    <row r="1906" spans="10:10" x14ac:dyDescent="0.2">
      <c r="J1906" s="525"/>
    </row>
    <row r="1907" spans="10:10" x14ac:dyDescent="0.2">
      <c r="J1907" s="525"/>
    </row>
    <row r="1908" spans="10:10" x14ac:dyDescent="0.2">
      <c r="J1908" s="525"/>
    </row>
    <row r="1909" spans="10:10" x14ac:dyDescent="0.2">
      <c r="J1909" s="525"/>
    </row>
    <row r="1910" spans="10:10" x14ac:dyDescent="0.2">
      <c r="J1910" s="525"/>
    </row>
    <row r="1911" spans="10:10" x14ac:dyDescent="0.2">
      <c r="J1911" s="525"/>
    </row>
    <row r="1912" spans="10:10" x14ac:dyDescent="0.2">
      <c r="J1912" s="525"/>
    </row>
    <row r="1913" spans="10:10" x14ac:dyDescent="0.2">
      <c r="J1913" s="525"/>
    </row>
    <row r="1914" spans="10:10" x14ac:dyDescent="0.2">
      <c r="J1914" s="525"/>
    </row>
    <row r="1915" spans="10:10" x14ac:dyDescent="0.2">
      <c r="J1915" s="525"/>
    </row>
    <row r="1916" spans="10:10" x14ac:dyDescent="0.2">
      <c r="J1916" s="525"/>
    </row>
    <row r="1917" spans="10:10" x14ac:dyDescent="0.2">
      <c r="J1917" s="525"/>
    </row>
    <row r="1918" spans="10:10" x14ac:dyDescent="0.2">
      <c r="J1918" s="525"/>
    </row>
    <row r="1919" spans="10:10" x14ac:dyDescent="0.2">
      <c r="J1919" s="525"/>
    </row>
    <row r="1920" spans="10:10" x14ac:dyDescent="0.2">
      <c r="J1920" s="525"/>
    </row>
    <row r="1921" spans="10:10" x14ac:dyDescent="0.2">
      <c r="J1921" s="525"/>
    </row>
    <row r="1922" spans="10:10" x14ac:dyDescent="0.2">
      <c r="J1922" s="525"/>
    </row>
    <row r="1923" spans="10:10" x14ac:dyDescent="0.2">
      <c r="J1923" s="525"/>
    </row>
    <row r="1924" spans="10:10" x14ac:dyDescent="0.2">
      <c r="J1924" s="525"/>
    </row>
    <row r="1925" spans="10:10" x14ac:dyDescent="0.2">
      <c r="J1925" s="525"/>
    </row>
    <row r="1926" spans="10:10" x14ac:dyDescent="0.2">
      <c r="J1926" s="525"/>
    </row>
    <row r="1927" spans="10:10" x14ac:dyDescent="0.2">
      <c r="J1927" s="525"/>
    </row>
    <row r="1928" spans="10:10" x14ac:dyDescent="0.2">
      <c r="J1928" s="525"/>
    </row>
    <row r="1929" spans="10:10" x14ac:dyDescent="0.2">
      <c r="J1929" s="525"/>
    </row>
    <row r="1930" spans="10:10" x14ac:dyDescent="0.2">
      <c r="J1930" s="525"/>
    </row>
    <row r="1931" spans="10:10" x14ac:dyDescent="0.2">
      <c r="J1931" s="525"/>
    </row>
    <row r="1932" spans="10:10" x14ac:dyDescent="0.2">
      <c r="J1932" s="525"/>
    </row>
    <row r="1933" spans="10:10" x14ac:dyDescent="0.2">
      <c r="J1933" s="525"/>
    </row>
    <row r="1934" spans="10:10" x14ac:dyDescent="0.2">
      <c r="J1934" s="525"/>
    </row>
    <row r="1935" spans="10:10" x14ac:dyDescent="0.2">
      <c r="J1935" s="525"/>
    </row>
    <row r="1936" spans="10:10" x14ac:dyDescent="0.2">
      <c r="J1936" s="525"/>
    </row>
    <row r="1937" spans="10:10" x14ac:dyDescent="0.2">
      <c r="J1937" s="525"/>
    </row>
    <row r="1938" spans="10:10" x14ac:dyDescent="0.2">
      <c r="J1938" s="525"/>
    </row>
    <row r="1939" spans="10:10" x14ac:dyDescent="0.2">
      <c r="J1939" s="525"/>
    </row>
    <row r="1940" spans="10:10" x14ac:dyDescent="0.2">
      <c r="J1940" s="525"/>
    </row>
    <row r="1941" spans="10:10" x14ac:dyDescent="0.2">
      <c r="J1941" s="525"/>
    </row>
    <row r="1942" spans="10:10" x14ac:dyDescent="0.2">
      <c r="J1942" s="525"/>
    </row>
    <row r="1943" spans="10:10" x14ac:dyDescent="0.2">
      <c r="J1943" s="525"/>
    </row>
    <row r="1944" spans="10:10" x14ac:dyDescent="0.2">
      <c r="J1944" s="525"/>
    </row>
    <row r="1945" spans="10:10" x14ac:dyDescent="0.2">
      <c r="J1945" s="525"/>
    </row>
    <row r="1946" spans="10:10" x14ac:dyDescent="0.2">
      <c r="J1946" s="525"/>
    </row>
    <row r="1947" spans="10:10" x14ac:dyDescent="0.2">
      <c r="J1947" s="525"/>
    </row>
    <row r="1948" spans="10:10" x14ac:dyDescent="0.2">
      <c r="J1948" s="525"/>
    </row>
    <row r="1949" spans="10:10" x14ac:dyDescent="0.2">
      <c r="J1949" s="525"/>
    </row>
    <row r="1950" spans="10:10" x14ac:dyDescent="0.2">
      <c r="J1950" s="525"/>
    </row>
    <row r="1951" spans="10:10" x14ac:dyDescent="0.2">
      <c r="J1951" s="525"/>
    </row>
    <row r="1952" spans="10:10" x14ac:dyDescent="0.2">
      <c r="J1952" s="525"/>
    </row>
    <row r="1953" spans="10:10" x14ac:dyDescent="0.2">
      <c r="J1953" s="525"/>
    </row>
    <row r="1954" spans="10:10" x14ac:dyDescent="0.2">
      <c r="J1954" s="525"/>
    </row>
    <row r="1955" spans="10:10" x14ac:dyDescent="0.2">
      <c r="J1955" s="525"/>
    </row>
    <row r="1956" spans="10:10" x14ac:dyDescent="0.2">
      <c r="J1956" s="525"/>
    </row>
    <row r="1957" spans="10:10" x14ac:dyDescent="0.2">
      <c r="J1957" s="525"/>
    </row>
    <row r="1958" spans="10:10" x14ac:dyDescent="0.2">
      <c r="J1958" s="525"/>
    </row>
    <row r="1959" spans="10:10" x14ac:dyDescent="0.2">
      <c r="J1959" s="525"/>
    </row>
    <row r="1960" spans="10:10" x14ac:dyDescent="0.2">
      <c r="J1960" s="525"/>
    </row>
    <row r="1961" spans="10:10" x14ac:dyDescent="0.2">
      <c r="J1961" s="525"/>
    </row>
    <row r="1962" spans="10:10" x14ac:dyDescent="0.2">
      <c r="J1962" s="525"/>
    </row>
    <row r="1963" spans="10:10" x14ac:dyDescent="0.2">
      <c r="J1963" s="525"/>
    </row>
    <row r="1964" spans="10:10" x14ac:dyDescent="0.2">
      <c r="J1964" s="525"/>
    </row>
    <row r="1965" spans="10:10" x14ac:dyDescent="0.2">
      <c r="J1965" s="525"/>
    </row>
    <row r="1966" spans="10:10" x14ac:dyDescent="0.2">
      <c r="J1966" s="525"/>
    </row>
    <row r="1967" spans="10:10" x14ac:dyDescent="0.2">
      <c r="J1967" s="525"/>
    </row>
    <row r="1968" spans="10:10" x14ac:dyDescent="0.2">
      <c r="J1968" s="525"/>
    </row>
    <row r="1969" spans="10:10" x14ac:dyDescent="0.2">
      <c r="J1969" s="525"/>
    </row>
    <row r="1970" spans="10:10" x14ac:dyDescent="0.2">
      <c r="J1970" s="525"/>
    </row>
    <row r="1971" spans="10:10" x14ac:dyDescent="0.2">
      <c r="J1971" s="525"/>
    </row>
    <row r="1972" spans="10:10" x14ac:dyDescent="0.2">
      <c r="J1972" s="525"/>
    </row>
    <row r="1973" spans="10:10" x14ac:dyDescent="0.2">
      <c r="J1973" s="525"/>
    </row>
    <row r="1974" spans="10:10" x14ac:dyDescent="0.2">
      <c r="J1974" s="525"/>
    </row>
    <row r="1975" spans="10:10" x14ac:dyDescent="0.2">
      <c r="J1975" s="525"/>
    </row>
    <row r="1976" spans="10:10" x14ac:dyDescent="0.2">
      <c r="J1976" s="525"/>
    </row>
    <row r="1977" spans="10:10" x14ac:dyDescent="0.2">
      <c r="J1977" s="525"/>
    </row>
    <row r="1978" spans="10:10" x14ac:dyDescent="0.2">
      <c r="J1978" s="525"/>
    </row>
    <row r="1979" spans="10:10" x14ac:dyDescent="0.2">
      <c r="J1979" s="525"/>
    </row>
    <row r="1980" spans="10:10" x14ac:dyDescent="0.2">
      <c r="J1980" s="525"/>
    </row>
    <row r="1981" spans="10:10" x14ac:dyDescent="0.2">
      <c r="J1981" s="525"/>
    </row>
    <row r="1982" spans="10:10" x14ac:dyDescent="0.2">
      <c r="J1982" s="525"/>
    </row>
    <row r="1983" spans="10:10" x14ac:dyDescent="0.2">
      <c r="J1983" s="525"/>
    </row>
    <row r="1984" spans="10:10" x14ac:dyDescent="0.2">
      <c r="J1984" s="525"/>
    </row>
    <row r="1985" spans="10:10" x14ac:dyDescent="0.2">
      <c r="J1985" s="525"/>
    </row>
    <row r="1986" spans="10:10" x14ac:dyDescent="0.2">
      <c r="J1986" s="525"/>
    </row>
    <row r="1987" spans="10:10" x14ac:dyDescent="0.2">
      <c r="J1987" s="525"/>
    </row>
    <row r="1988" spans="10:10" x14ac:dyDescent="0.2">
      <c r="J1988" s="525"/>
    </row>
    <row r="1989" spans="10:10" x14ac:dyDescent="0.2">
      <c r="J1989" s="525"/>
    </row>
    <row r="1990" spans="10:10" x14ac:dyDescent="0.2">
      <c r="J1990" s="525"/>
    </row>
    <row r="1991" spans="10:10" x14ac:dyDescent="0.2">
      <c r="J1991" s="525"/>
    </row>
    <row r="1992" spans="10:10" x14ac:dyDescent="0.2">
      <c r="J1992" s="525"/>
    </row>
    <row r="1993" spans="10:10" x14ac:dyDescent="0.2">
      <c r="J1993" s="525"/>
    </row>
    <row r="1994" spans="10:10" x14ac:dyDescent="0.2">
      <c r="J1994" s="525"/>
    </row>
    <row r="1995" spans="10:10" x14ac:dyDescent="0.2">
      <c r="J1995" s="525"/>
    </row>
    <row r="1996" spans="10:10" x14ac:dyDescent="0.2">
      <c r="J1996" s="525"/>
    </row>
    <row r="1997" spans="10:10" x14ac:dyDescent="0.2">
      <c r="J1997" s="525"/>
    </row>
    <row r="1998" spans="10:10" x14ac:dyDescent="0.2">
      <c r="J1998" s="525"/>
    </row>
    <row r="1999" spans="10:10" x14ac:dyDescent="0.2">
      <c r="J1999" s="525"/>
    </row>
    <row r="2000" spans="10:10" x14ac:dyDescent="0.2">
      <c r="J2000" s="525"/>
    </row>
    <row r="2001" spans="10:10" x14ac:dyDescent="0.2">
      <c r="J2001" s="525"/>
    </row>
    <row r="2002" spans="10:10" x14ac:dyDescent="0.2">
      <c r="J2002" s="525"/>
    </row>
    <row r="2003" spans="10:10" x14ac:dyDescent="0.2">
      <c r="J2003" s="525"/>
    </row>
    <row r="2004" spans="10:10" x14ac:dyDescent="0.2">
      <c r="J2004" s="525"/>
    </row>
    <row r="2005" spans="10:10" x14ac:dyDescent="0.2">
      <c r="J2005" s="525"/>
    </row>
    <row r="2006" spans="10:10" x14ac:dyDescent="0.2">
      <c r="J2006" s="525"/>
    </row>
    <row r="2007" spans="10:10" x14ac:dyDescent="0.2">
      <c r="J2007" s="525"/>
    </row>
    <row r="2008" spans="10:10" x14ac:dyDescent="0.2">
      <c r="J2008" s="525"/>
    </row>
    <row r="2009" spans="10:10" x14ac:dyDescent="0.2">
      <c r="J2009" s="525"/>
    </row>
    <row r="2010" spans="10:10" x14ac:dyDescent="0.2">
      <c r="J2010" s="525"/>
    </row>
    <row r="2011" spans="10:10" x14ac:dyDescent="0.2">
      <c r="J2011" s="525"/>
    </row>
    <row r="2012" spans="10:10" x14ac:dyDescent="0.2">
      <c r="J2012" s="525"/>
    </row>
    <row r="2013" spans="10:10" x14ac:dyDescent="0.2">
      <c r="J2013" s="525"/>
    </row>
    <row r="2014" spans="10:10" x14ac:dyDescent="0.2">
      <c r="J2014" s="525"/>
    </row>
    <row r="2015" spans="10:10" x14ac:dyDescent="0.2">
      <c r="J2015" s="525"/>
    </row>
    <row r="2016" spans="10:10" x14ac:dyDescent="0.2">
      <c r="J2016" s="525"/>
    </row>
    <row r="2017" spans="10:10" x14ac:dyDescent="0.2">
      <c r="J2017" s="525"/>
    </row>
    <row r="2018" spans="10:10" x14ac:dyDescent="0.2">
      <c r="J2018" s="525"/>
    </row>
    <row r="2019" spans="10:10" x14ac:dyDescent="0.2">
      <c r="J2019" s="525"/>
    </row>
    <row r="2020" spans="10:10" x14ac:dyDescent="0.2">
      <c r="J2020" s="525"/>
    </row>
    <row r="2021" spans="10:10" x14ac:dyDescent="0.2">
      <c r="J2021" s="525"/>
    </row>
    <row r="2022" spans="10:10" x14ac:dyDescent="0.2">
      <c r="J2022" s="525"/>
    </row>
    <row r="2023" spans="10:10" x14ac:dyDescent="0.2">
      <c r="J2023" s="525"/>
    </row>
    <row r="2024" spans="10:10" x14ac:dyDescent="0.2">
      <c r="J2024" s="525"/>
    </row>
    <row r="2025" spans="10:10" x14ac:dyDescent="0.2">
      <c r="J2025" s="525"/>
    </row>
    <row r="2026" spans="10:10" x14ac:dyDescent="0.2">
      <c r="J2026" s="525"/>
    </row>
    <row r="2027" spans="10:10" x14ac:dyDescent="0.2">
      <c r="J2027" s="525"/>
    </row>
    <row r="2028" spans="10:10" x14ac:dyDescent="0.2">
      <c r="J2028" s="525"/>
    </row>
    <row r="2029" spans="10:10" x14ac:dyDescent="0.2">
      <c r="J2029" s="525"/>
    </row>
    <row r="2030" spans="10:10" x14ac:dyDescent="0.2">
      <c r="J2030" s="525"/>
    </row>
    <row r="2031" spans="10:10" x14ac:dyDescent="0.2">
      <c r="J2031" s="525"/>
    </row>
    <row r="2032" spans="10:10" x14ac:dyDescent="0.2">
      <c r="J2032" s="525"/>
    </row>
    <row r="2033" spans="10:10" x14ac:dyDescent="0.2">
      <c r="J2033" s="525"/>
    </row>
    <row r="2034" spans="10:10" x14ac:dyDescent="0.2">
      <c r="J2034" s="525"/>
    </row>
    <row r="2035" spans="10:10" x14ac:dyDescent="0.2">
      <c r="J2035" s="525"/>
    </row>
    <row r="2036" spans="10:10" x14ac:dyDescent="0.2">
      <c r="J2036" s="525"/>
    </row>
    <row r="2037" spans="10:10" x14ac:dyDescent="0.2">
      <c r="J2037" s="525"/>
    </row>
    <row r="2038" spans="10:10" x14ac:dyDescent="0.2">
      <c r="J2038" s="525"/>
    </row>
    <row r="2039" spans="10:10" x14ac:dyDescent="0.2">
      <c r="J2039" s="525"/>
    </row>
    <row r="2040" spans="10:10" x14ac:dyDescent="0.2">
      <c r="J2040" s="525"/>
    </row>
    <row r="2041" spans="10:10" x14ac:dyDescent="0.2">
      <c r="J2041" s="525"/>
    </row>
    <row r="2042" spans="10:10" x14ac:dyDescent="0.2">
      <c r="J2042" s="525"/>
    </row>
    <row r="2043" spans="10:10" x14ac:dyDescent="0.2">
      <c r="J2043" s="525"/>
    </row>
    <row r="2044" spans="10:10" x14ac:dyDescent="0.2">
      <c r="J2044" s="525"/>
    </row>
    <row r="2045" spans="10:10" x14ac:dyDescent="0.2">
      <c r="J2045" s="525"/>
    </row>
    <row r="2046" spans="10:10" x14ac:dyDescent="0.2">
      <c r="J2046" s="525"/>
    </row>
    <row r="2047" spans="10:10" x14ac:dyDescent="0.2">
      <c r="J2047" s="525"/>
    </row>
    <row r="2048" spans="10:10" x14ac:dyDescent="0.2">
      <c r="J2048" s="525"/>
    </row>
    <row r="2049" spans="10:10" x14ac:dyDescent="0.2">
      <c r="J2049" s="525"/>
    </row>
    <row r="2050" spans="10:10" x14ac:dyDescent="0.2">
      <c r="J2050" s="525"/>
    </row>
    <row r="2051" spans="10:10" x14ac:dyDescent="0.2">
      <c r="J2051" s="525"/>
    </row>
    <row r="2052" spans="10:10" x14ac:dyDescent="0.2">
      <c r="J2052" s="525"/>
    </row>
    <row r="2053" spans="10:10" x14ac:dyDescent="0.2">
      <c r="J2053" s="525"/>
    </row>
    <row r="2054" spans="10:10" x14ac:dyDescent="0.2">
      <c r="J2054" s="525"/>
    </row>
    <row r="2055" spans="10:10" x14ac:dyDescent="0.2">
      <c r="J2055" s="525"/>
    </row>
    <row r="2056" spans="10:10" x14ac:dyDescent="0.2">
      <c r="J2056" s="525"/>
    </row>
    <row r="2057" spans="10:10" x14ac:dyDescent="0.2">
      <c r="J2057" s="525"/>
    </row>
    <row r="2058" spans="10:10" x14ac:dyDescent="0.2">
      <c r="J2058" s="525"/>
    </row>
    <row r="2059" spans="10:10" x14ac:dyDescent="0.2">
      <c r="J2059" s="525"/>
    </row>
    <row r="2060" spans="10:10" x14ac:dyDescent="0.2">
      <c r="J2060" s="525"/>
    </row>
    <row r="2061" spans="10:10" x14ac:dyDescent="0.2">
      <c r="J2061" s="525"/>
    </row>
    <row r="2062" spans="10:10" x14ac:dyDescent="0.2">
      <c r="J2062" s="525"/>
    </row>
    <row r="2063" spans="10:10" x14ac:dyDescent="0.2">
      <c r="J2063" s="525"/>
    </row>
    <row r="2064" spans="10:10" x14ac:dyDescent="0.2">
      <c r="J2064" s="525"/>
    </row>
    <row r="2065" spans="10:10" x14ac:dyDescent="0.2">
      <c r="J2065" s="525"/>
    </row>
    <row r="2066" spans="10:10" x14ac:dyDescent="0.2">
      <c r="J2066" s="525"/>
    </row>
    <row r="2067" spans="10:10" x14ac:dyDescent="0.2">
      <c r="J2067" s="525"/>
    </row>
    <row r="2068" spans="10:10" x14ac:dyDescent="0.2">
      <c r="J2068" s="525"/>
    </row>
    <row r="2069" spans="10:10" x14ac:dyDescent="0.2">
      <c r="J2069" s="525"/>
    </row>
    <row r="2070" spans="10:10" x14ac:dyDescent="0.2">
      <c r="J2070" s="525"/>
    </row>
    <row r="2071" spans="10:10" x14ac:dyDescent="0.2">
      <c r="J2071" s="525"/>
    </row>
    <row r="2072" spans="10:10" x14ac:dyDescent="0.2">
      <c r="J2072" s="525"/>
    </row>
    <row r="2073" spans="10:10" x14ac:dyDescent="0.2">
      <c r="J2073" s="525"/>
    </row>
    <row r="2074" spans="10:10" x14ac:dyDescent="0.2">
      <c r="J2074" s="525"/>
    </row>
    <row r="2075" spans="10:10" x14ac:dyDescent="0.2">
      <c r="J2075" s="525"/>
    </row>
    <row r="2076" spans="10:10" x14ac:dyDescent="0.2">
      <c r="J2076" s="525"/>
    </row>
    <row r="2077" spans="10:10" x14ac:dyDescent="0.2">
      <c r="J2077" s="525"/>
    </row>
    <row r="2078" spans="10:10" x14ac:dyDescent="0.2">
      <c r="J2078" s="525"/>
    </row>
    <row r="2079" spans="10:10" x14ac:dyDescent="0.2">
      <c r="J2079" s="525"/>
    </row>
    <row r="2080" spans="10:10" x14ac:dyDescent="0.2">
      <c r="J2080" s="525"/>
    </row>
    <row r="2081" spans="10:10" x14ac:dyDescent="0.2">
      <c r="J2081" s="525"/>
    </row>
    <row r="2082" spans="10:10" x14ac:dyDescent="0.2">
      <c r="J2082" s="525"/>
    </row>
    <row r="2083" spans="10:10" x14ac:dyDescent="0.2">
      <c r="J2083" s="525"/>
    </row>
    <row r="2084" spans="10:10" x14ac:dyDescent="0.2">
      <c r="J2084" s="525"/>
    </row>
    <row r="2085" spans="10:10" x14ac:dyDescent="0.2">
      <c r="J2085" s="525"/>
    </row>
    <row r="2086" spans="10:10" x14ac:dyDescent="0.2">
      <c r="J2086" s="525"/>
    </row>
    <row r="2087" spans="10:10" x14ac:dyDescent="0.2">
      <c r="J2087" s="525"/>
    </row>
    <row r="2088" spans="10:10" x14ac:dyDescent="0.2">
      <c r="J2088" s="525"/>
    </row>
    <row r="2089" spans="10:10" x14ac:dyDescent="0.2">
      <c r="J2089" s="525"/>
    </row>
    <row r="2090" spans="10:10" x14ac:dyDescent="0.2">
      <c r="J2090" s="525"/>
    </row>
    <row r="2091" spans="10:10" x14ac:dyDescent="0.2">
      <c r="J2091" s="525"/>
    </row>
    <row r="2092" spans="10:10" x14ac:dyDescent="0.2">
      <c r="J2092" s="525"/>
    </row>
    <row r="2093" spans="10:10" x14ac:dyDescent="0.2">
      <c r="J2093" s="525"/>
    </row>
    <row r="2094" spans="10:10" x14ac:dyDescent="0.2">
      <c r="J2094" s="525"/>
    </row>
    <row r="2095" spans="10:10" x14ac:dyDescent="0.2">
      <c r="J2095" s="525"/>
    </row>
    <row r="2096" spans="10:10" x14ac:dyDescent="0.2">
      <c r="J2096" s="525"/>
    </row>
    <row r="2097" spans="10:10" x14ac:dyDescent="0.2">
      <c r="J2097" s="525"/>
    </row>
    <row r="2098" spans="10:10" x14ac:dyDescent="0.2">
      <c r="J2098" s="525"/>
    </row>
    <row r="2099" spans="10:10" x14ac:dyDescent="0.2">
      <c r="J2099" s="525"/>
    </row>
    <row r="2100" spans="10:10" x14ac:dyDescent="0.2">
      <c r="J2100" s="525"/>
    </row>
    <row r="2101" spans="10:10" x14ac:dyDescent="0.2">
      <c r="J2101" s="525"/>
    </row>
    <row r="2102" spans="10:10" x14ac:dyDescent="0.2">
      <c r="J2102" s="525"/>
    </row>
    <row r="2103" spans="10:10" x14ac:dyDescent="0.2">
      <c r="J2103" s="525"/>
    </row>
    <row r="2104" spans="10:10" x14ac:dyDescent="0.2">
      <c r="J2104" s="525"/>
    </row>
    <row r="2105" spans="10:10" x14ac:dyDescent="0.2">
      <c r="J2105" s="525"/>
    </row>
    <row r="2106" spans="10:10" x14ac:dyDescent="0.2">
      <c r="J2106" s="525"/>
    </row>
    <row r="2107" spans="10:10" x14ac:dyDescent="0.2">
      <c r="J2107" s="525"/>
    </row>
    <row r="2108" spans="10:10" x14ac:dyDescent="0.2">
      <c r="J2108" s="525"/>
    </row>
    <row r="2109" spans="10:10" x14ac:dyDescent="0.2">
      <c r="J2109" s="525"/>
    </row>
    <row r="2110" spans="10:10" x14ac:dyDescent="0.2">
      <c r="J2110" s="525"/>
    </row>
    <row r="2111" spans="10:10" x14ac:dyDescent="0.2">
      <c r="J2111" s="525"/>
    </row>
    <row r="2112" spans="10:10" x14ac:dyDescent="0.2">
      <c r="J2112" s="525"/>
    </row>
    <row r="2113" spans="10:10" x14ac:dyDescent="0.2">
      <c r="J2113" s="525"/>
    </row>
    <row r="2114" spans="10:10" x14ac:dyDescent="0.2">
      <c r="J2114" s="525"/>
    </row>
    <row r="2115" spans="10:10" x14ac:dyDescent="0.2">
      <c r="J2115" s="525"/>
    </row>
    <row r="2116" spans="10:10" x14ac:dyDescent="0.2">
      <c r="J2116" s="525"/>
    </row>
    <row r="2117" spans="10:10" x14ac:dyDescent="0.2">
      <c r="J2117" s="525"/>
    </row>
    <row r="2118" spans="10:10" x14ac:dyDescent="0.2">
      <c r="J2118" s="525"/>
    </row>
    <row r="2119" spans="10:10" x14ac:dyDescent="0.2">
      <c r="J2119" s="525"/>
    </row>
    <row r="2120" spans="10:10" x14ac:dyDescent="0.2">
      <c r="J2120" s="525"/>
    </row>
    <row r="2121" spans="10:10" x14ac:dyDescent="0.2">
      <c r="J2121" s="525"/>
    </row>
    <row r="2122" spans="10:10" x14ac:dyDescent="0.2">
      <c r="J2122" s="525"/>
    </row>
    <row r="2123" spans="10:10" x14ac:dyDescent="0.2">
      <c r="J2123" s="525"/>
    </row>
    <row r="2124" spans="10:10" x14ac:dyDescent="0.2">
      <c r="J2124" s="525"/>
    </row>
    <row r="2125" spans="10:10" x14ac:dyDescent="0.2">
      <c r="J2125" s="525"/>
    </row>
    <row r="2126" spans="10:10" x14ac:dyDescent="0.2">
      <c r="J2126" s="525"/>
    </row>
    <row r="2127" spans="10:10" x14ac:dyDescent="0.2">
      <c r="J2127" s="525"/>
    </row>
    <row r="2128" spans="10:10" x14ac:dyDescent="0.2">
      <c r="J2128" s="525"/>
    </row>
    <row r="2129" spans="10:10" x14ac:dyDescent="0.2">
      <c r="J2129" s="525"/>
    </row>
    <row r="2130" spans="10:10" x14ac:dyDescent="0.2">
      <c r="J2130" s="525"/>
    </row>
    <row r="2131" spans="10:10" x14ac:dyDescent="0.2">
      <c r="J2131" s="525"/>
    </row>
    <row r="2132" spans="10:10" x14ac:dyDescent="0.2">
      <c r="J2132" s="525"/>
    </row>
    <row r="2133" spans="10:10" x14ac:dyDescent="0.2">
      <c r="J2133" s="525"/>
    </row>
    <row r="2134" spans="10:10" x14ac:dyDescent="0.2">
      <c r="J2134" s="525"/>
    </row>
    <row r="2135" spans="10:10" x14ac:dyDescent="0.2">
      <c r="J2135" s="525"/>
    </row>
    <row r="2136" spans="10:10" x14ac:dyDescent="0.2">
      <c r="J2136" s="525"/>
    </row>
    <row r="2137" spans="10:10" x14ac:dyDescent="0.2">
      <c r="J2137" s="525"/>
    </row>
    <row r="2138" spans="10:10" x14ac:dyDescent="0.2">
      <c r="J2138" s="525"/>
    </row>
    <row r="2139" spans="10:10" x14ac:dyDescent="0.2">
      <c r="J2139" s="525"/>
    </row>
    <row r="2140" spans="10:10" x14ac:dyDescent="0.2">
      <c r="J2140" s="525"/>
    </row>
    <row r="2141" spans="10:10" x14ac:dyDescent="0.2">
      <c r="J2141" s="525"/>
    </row>
    <row r="2142" spans="10:10" x14ac:dyDescent="0.2">
      <c r="J2142" s="525"/>
    </row>
    <row r="2143" spans="10:10" x14ac:dyDescent="0.2">
      <c r="J2143" s="525"/>
    </row>
    <row r="2144" spans="10:10" x14ac:dyDescent="0.2">
      <c r="J2144" s="525"/>
    </row>
    <row r="2145" spans="10:10" x14ac:dyDescent="0.2">
      <c r="J2145" s="525"/>
    </row>
    <row r="2146" spans="10:10" x14ac:dyDescent="0.2">
      <c r="J2146" s="525"/>
    </row>
    <row r="2147" spans="10:10" x14ac:dyDescent="0.2">
      <c r="J2147" s="525"/>
    </row>
    <row r="2148" spans="10:10" x14ac:dyDescent="0.2">
      <c r="J2148" s="525"/>
    </row>
    <row r="2149" spans="10:10" x14ac:dyDescent="0.2">
      <c r="J2149" s="525"/>
    </row>
    <row r="2150" spans="10:10" x14ac:dyDescent="0.2">
      <c r="J2150" s="525"/>
    </row>
    <row r="2151" spans="10:10" x14ac:dyDescent="0.2">
      <c r="J2151" s="525"/>
    </row>
    <row r="2152" spans="10:10" x14ac:dyDescent="0.2">
      <c r="J2152" s="525"/>
    </row>
    <row r="2153" spans="10:10" x14ac:dyDescent="0.2">
      <c r="J2153" s="525"/>
    </row>
    <row r="2154" spans="10:10" x14ac:dyDescent="0.2">
      <c r="J2154" s="525"/>
    </row>
    <row r="2155" spans="10:10" x14ac:dyDescent="0.2">
      <c r="J2155" s="525"/>
    </row>
    <row r="2156" spans="10:10" x14ac:dyDescent="0.2">
      <c r="J2156" s="525"/>
    </row>
    <row r="2157" spans="10:10" x14ac:dyDescent="0.2">
      <c r="J2157" s="525"/>
    </row>
    <row r="2158" spans="10:10" x14ac:dyDescent="0.2">
      <c r="J2158" s="525"/>
    </row>
    <row r="2159" spans="10:10" x14ac:dyDescent="0.2">
      <c r="J2159" s="525"/>
    </row>
    <row r="2160" spans="10:10" x14ac:dyDescent="0.2">
      <c r="J2160" s="525"/>
    </row>
    <row r="2161" spans="10:10" x14ac:dyDescent="0.2">
      <c r="J2161" s="525"/>
    </row>
    <row r="2162" spans="10:10" x14ac:dyDescent="0.2">
      <c r="J2162" s="525"/>
    </row>
    <row r="2163" spans="10:10" x14ac:dyDescent="0.2">
      <c r="J2163" s="525"/>
    </row>
    <row r="2164" spans="10:10" x14ac:dyDescent="0.2">
      <c r="J2164" s="525"/>
    </row>
    <row r="2165" spans="10:10" x14ac:dyDescent="0.2">
      <c r="J2165" s="525"/>
    </row>
    <row r="2166" spans="10:10" x14ac:dyDescent="0.2">
      <c r="J2166" s="525"/>
    </row>
    <row r="2167" spans="10:10" x14ac:dyDescent="0.2">
      <c r="J2167" s="525"/>
    </row>
    <row r="2168" spans="10:10" x14ac:dyDescent="0.2">
      <c r="J2168" s="525"/>
    </row>
    <row r="2169" spans="10:10" x14ac:dyDescent="0.2">
      <c r="J2169" s="525"/>
    </row>
    <row r="2170" spans="10:10" x14ac:dyDescent="0.2">
      <c r="J2170" s="525"/>
    </row>
    <row r="2171" spans="10:10" x14ac:dyDescent="0.2">
      <c r="J2171" s="525"/>
    </row>
    <row r="2172" spans="10:10" x14ac:dyDescent="0.2">
      <c r="J2172" s="525"/>
    </row>
    <row r="2173" spans="10:10" x14ac:dyDescent="0.2">
      <c r="J2173" s="525"/>
    </row>
    <row r="2174" spans="10:10" x14ac:dyDescent="0.2">
      <c r="J2174" s="525"/>
    </row>
    <row r="2175" spans="10:10" x14ac:dyDescent="0.2">
      <c r="J2175" s="525"/>
    </row>
    <row r="2176" spans="10:10" x14ac:dyDescent="0.2">
      <c r="J2176" s="525"/>
    </row>
    <row r="2177" spans="10:10" x14ac:dyDescent="0.2">
      <c r="J2177" s="525"/>
    </row>
    <row r="2178" spans="10:10" x14ac:dyDescent="0.2">
      <c r="J2178" s="525"/>
    </row>
    <row r="2179" spans="10:10" x14ac:dyDescent="0.2">
      <c r="J2179" s="525"/>
    </row>
    <row r="2180" spans="10:10" x14ac:dyDescent="0.2">
      <c r="J2180" s="525"/>
    </row>
    <row r="2181" spans="10:10" x14ac:dyDescent="0.2">
      <c r="J2181" s="525"/>
    </row>
    <row r="2182" spans="10:10" x14ac:dyDescent="0.2">
      <c r="J2182" s="525"/>
    </row>
    <row r="2183" spans="10:10" x14ac:dyDescent="0.2">
      <c r="J2183" s="525"/>
    </row>
    <row r="2184" spans="10:10" x14ac:dyDescent="0.2">
      <c r="J2184" s="525"/>
    </row>
    <row r="2185" spans="10:10" x14ac:dyDescent="0.2">
      <c r="J2185" s="525"/>
    </row>
    <row r="2186" spans="10:10" x14ac:dyDescent="0.2">
      <c r="J2186" s="525"/>
    </row>
    <row r="2187" spans="10:10" x14ac:dyDescent="0.2">
      <c r="J2187" s="525"/>
    </row>
    <row r="2188" spans="10:10" x14ac:dyDescent="0.2">
      <c r="J2188" s="525"/>
    </row>
    <row r="2189" spans="10:10" x14ac:dyDescent="0.2">
      <c r="J2189" s="525"/>
    </row>
    <row r="2190" spans="10:10" x14ac:dyDescent="0.2">
      <c r="J2190" s="525"/>
    </row>
    <row r="2191" spans="10:10" x14ac:dyDescent="0.2">
      <c r="J2191" s="525"/>
    </row>
    <row r="2192" spans="10:10" x14ac:dyDescent="0.2">
      <c r="J2192" s="525"/>
    </row>
    <row r="2193" spans="10:10" x14ac:dyDescent="0.2">
      <c r="J2193" s="525"/>
    </row>
    <row r="2194" spans="10:10" x14ac:dyDescent="0.2">
      <c r="J2194" s="525"/>
    </row>
    <row r="2195" spans="10:10" x14ac:dyDescent="0.2">
      <c r="J2195" s="525"/>
    </row>
    <row r="2196" spans="10:10" x14ac:dyDescent="0.2">
      <c r="J2196" s="525"/>
    </row>
    <row r="2197" spans="10:10" x14ac:dyDescent="0.2">
      <c r="J2197" s="525"/>
    </row>
    <row r="2198" spans="10:10" x14ac:dyDescent="0.2">
      <c r="J2198" s="525"/>
    </row>
    <row r="2199" spans="10:10" x14ac:dyDescent="0.2">
      <c r="J2199" s="525"/>
    </row>
    <row r="2200" spans="10:10" x14ac:dyDescent="0.2">
      <c r="J2200" s="525"/>
    </row>
    <row r="2201" spans="10:10" x14ac:dyDescent="0.2">
      <c r="J2201" s="525"/>
    </row>
    <row r="2202" spans="10:10" x14ac:dyDescent="0.2">
      <c r="J2202" s="525"/>
    </row>
    <row r="2203" spans="10:10" x14ac:dyDescent="0.2">
      <c r="J2203" s="525"/>
    </row>
    <row r="2204" spans="10:10" x14ac:dyDescent="0.2">
      <c r="J2204" s="525"/>
    </row>
    <row r="2205" spans="10:10" x14ac:dyDescent="0.2">
      <c r="J2205" s="525"/>
    </row>
    <row r="2206" spans="10:10" x14ac:dyDescent="0.2">
      <c r="J2206" s="525"/>
    </row>
    <row r="2207" spans="10:10" x14ac:dyDescent="0.2">
      <c r="J2207" s="525"/>
    </row>
    <row r="2208" spans="10:10" x14ac:dyDescent="0.2">
      <c r="J2208" s="525"/>
    </row>
    <row r="2209" spans="10:10" x14ac:dyDescent="0.2">
      <c r="J2209" s="525"/>
    </row>
    <row r="2210" spans="10:10" x14ac:dyDescent="0.2">
      <c r="J2210" s="525"/>
    </row>
    <row r="2211" spans="10:10" x14ac:dyDescent="0.2">
      <c r="J2211" s="525"/>
    </row>
    <row r="2212" spans="10:10" x14ac:dyDescent="0.2">
      <c r="J2212" s="525"/>
    </row>
    <row r="2213" spans="10:10" x14ac:dyDescent="0.2">
      <c r="J2213" s="525"/>
    </row>
    <row r="2214" spans="10:10" x14ac:dyDescent="0.2">
      <c r="J2214" s="525"/>
    </row>
    <row r="2215" spans="10:10" x14ac:dyDescent="0.2">
      <c r="J2215" s="525"/>
    </row>
    <row r="2216" spans="10:10" x14ac:dyDescent="0.2">
      <c r="J2216" s="525"/>
    </row>
    <row r="2217" spans="10:10" x14ac:dyDescent="0.2">
      <c r="J2217" s="525"/>
    </row>
    <row r="2218" spans="10:10" x14ac:dyDescent="0.2">
      <c r="J2218" s="525"/>
    </row>
    <row r="2219" spans="10:10" x14ac:dyDescent="0.2">
      <c r="J2219" s="525"/>
    </row>
    <row r="2220" spans="10:10" x14ac:dyDescent="0.2">
      <c r="J2220" s="525"/>
    </row>
    <row r="2221" spans="10:10" x14ac:dyDescent="0.2">
      <c r="J2221" s="525"/>
    </row>
    <row r="2222" spans="10:10" x14ac:dyDescent="0.2">
      <c r="J2222" s="525"/>
    </row>
    <row r="2223" spans="10:10" x14ac:dyDescent="0.2">
      <c r="J2223" s="525"/>
    </row>
    <row r="2224" spans="10:10" x14ac:dyDescent="0.2">
      <c r="J2224" s="525"/>
    </row>
    <row r="2225" spans="10:10" x14ac:dyDescent="0.2">
      <c r="J2225" s="525"/>
    </row>
    <row r="2226" spans="10:10" x14ac:dyDescent="0.2">
      <c r="J2226" s="525"/>
    </row>
    <row r="2227" spans="10:10" x14ac:dyDescent="0.2">
      <c r="J2227" s="525"/>
    </row>
    <row r="2228" spans="10:10" x14ac:dyDescent="0.2">
      <c r="J2228" s="525"/>
    </row>
    <row r="2229" spans="10:10" x14ac:dyDescent="0.2">
      <c r="J2229" s="525"/>
    </row>
    <row r="2230" spans="10:10" x14ac:dyDescent="0.2">
      <c r="J2230" s="525"/>
    </row>
    <row r="2231" spans="10:10" x14ac:dyDescent="0.2">
      <c r="J2231" s="525"/>
    </row>
    <row r="2232" spans="10:10" x14ac:dyDescent="0.2">
      <c r="J2232" s="525"/>
    </row>
    <row r="2233" spans="10:10" x14ac:dyDescent="0.2">
      <c r="J2233" s="525"/>
    </row>
    <row r="2234" spans="10:10" x14ac:dyDescent="0.2">
      <c r="J2234" s="525"/>
    </row>
    <row r="2235" spans="10:10" x14ac:dyDescent="0.2">
      <c r="J2235" s="525"/>
    </row>
    <row r="2236" spans="10:10" x14ac:dyDescent="0.2">
      <c r="J2236" s="525"/>
    </row>
    <row r="2237" spans="10:10" x14ac:dyDescent="0.2">
      <c r="J2237" s="525"/>
    </row>
    <row r="2238" spans="10:10" x14ac:dyDescent="0.2">
      <c r="J2238" s="525"/>
    </row>
    <row r="2239" spans="10:10" x14ac:dyDescent="0.2">
      <c r="J2239" s="525"/>
    </row>
    <row r="2240" spans="10:10" x14ac:dyDescent="0.2">
      <c r="J2240" s="525"/>
    </row>
    <row r="2241" spans="10:10" x14ac:dyDescent="0.2">
      <c r="J2241" s="525"/>
    </row>
    <row r="2242" spans="10:10" x14ac:dyDescent="0.2">
      <c r="J2242" s="525"/>
    </row>
    <row r="2243" spans="10:10" x14ac:dyDescent="0.2">
      <c r="J2243" s="525"/>
    </row>
    <row r="2244" spans="10:10" x14ac:dyDescent="0.2">
      <c r="J2244" s="525"/>
    </row>
    <row r="2245" spans="10:10" x14ac:dyDescent="0.2">
      <c r="J2245" s="525"/>
    </row>
    <row r="2246" spans="10:10" x14ac:dyDescent="0.2">
      <c r="J2246" s="525"/>
    </row>
    <row r="2247" spans="10:10" x14ac:dyDescent="0.2">
      <c r="J2247" s="525"/>
    </row>
    <row r="2248" spans="10:10" x14ac:dyDescent="0.2">
      <c r="J2248" s="525"/>
    </row>
    <row r="2249" spans="10:10" x14ac:dyDescent="0.2">
      <c r="J2249" s="525"/>
    </row>
    <row r="2250" spans="10:10" x14ac:dyDescent="0.2">
      <c r="J2250" s="525"/>
    </row>
    <row r="2251" spans="10:10" x14ac:dyDescent="0.2">
      <c r="J2251" s="525"/>
    </row>
    <row r="2252" spans="10:10" x14ac:dyDescent="0.2">
      <c r="J2252" s="525"/>
    </row>
    <row r="2253" spans="10:10" x14ac:dyDescent="0.2">
      <c r="J2253" s="525"/>
    </row>
    <row r="2254" spans="10:10" x14ac:dyDescent="0.2">
      <c r="J2254" s="525"/>
    </row>
    <row r="2255" spans="10:10" x14ac:dyDescent="0.2">
      <c r="J2255" s="525"/>
    </row>
    <row r="2256" spans="10:10" x14ac:dyDescent="0.2">
      <c r="J2256" s="525"/>
    </row>
    <row r="2257" spans="10:10" x14ac:dyDescent="0.2">
      <c r="J2257" s="525"/>
    </row>
    <row r="2258" spans="10:10" x14ac:dyDescent="0.2">
      <c r="J2258" s="525"/>
    </row>
    <row r="2259" spans="10:10" x14ac:dyDescent="0.2">
      <c r="J2259" s="525"/>
    </row>
    <row r="2260" spans="10:10" x14ac:dyDescent="0.2">
      <c r="J2260" s="525"/>
    </row>
    <row r="2261" spans="10:10" x14ac:dyDescent="0.2">
      <c r="J2261" s="525"/>
    </row>
    <row r="2262" spans="10:10" x14ac:dyDescent="0.2">
      <c r="J2262" s="525"/>
    </row>
    <row r="2263" spans="10:10" x14ac:dyDescent="0.2">
      <c r="J2263" s="525"/>
    </row>
    <row r="2264" spans="10:10" x14ac:dyDescent="0.2">
      <c r="J2264" s="525"/>
    </row>
    <row r="2265" spans="10:10" x14ac:dyDescent="0.2">
      <c r="J2265" s="525"/>
    </row>
    <row r="2266" spans="10:10" x14ac:dyDescent="0.2">
      <c r="J2266" s="525"/>
    </row>
    <row r="2267" spans="10:10" x14ac:dyDescent="0.2">
      <c r="J2267" s="525"/>
    </row>
    <row r="2268" spans="10:10" x14ac:dyDescent="0.2">
      <c r="J2268" s="525"/>
    </row>
    <row r="2269" spans="10:10" x14ac:dyDescent="0.2">
      <c r="J2269" s="525"/>
    </row>
    <row r="2270" spans="10:10" x14ac:dyDescent="0.2">
      <c r="J2270" s="525"/>
    </row>
    <row r="2271" spans="10:10" x14ac:dyDescent="0.2">
      <c r="J2271" s="525"/>
    </row>
    <row r="2272" spans="10:10" x14ac:dyDescent="0.2">
      <c r="J2272" s="525"/>
    </row>
    <row r="2273" spans="10:10" x14ac:dyDescent="0.2">
      <c r="J2273" s="525"/>
    </row>
    <row r="2274" spans="10:10" x14ac:dyDescent="0.2">
      <c r="J2274" s="525"/>
    </row>
    <row r="2275" spans="10:10" x14ac:dyDescent="0.2">
      <c r="J2275" s="525"/>
    </row>
    <row r="2276" spans="10:10" x14ac:dyDescent="0.2">
      <c r="J2276" s="525"/>
    </row>
    <row r="2277" spans="10:10" x14ac:dyDescent="0.2">
      <c r="J2277" s="525"/>
    </row>
    <row r="2278" spans="10:10" x14ac:dyDescent="0.2">
      <c r="J2278" s="525"/>
    </row>
    <row r="2279" spans="10:10" x14ac:dyDescent="0.2">
      <c r="J2279" s="525"/>
    </row>
    <row r="2280" spans="10:10" x14ac:dyDescent="0.2">
      <c r="J2280" s="525"/>
    </row>
    <row r="2281" spans="10:10" x14ac:dyDescent="0.2">
      <c r="J2281" s="525"/>
    </row>
    <row r="2282" spans="10:10" x14ac:dyDescent="0.2">
      <c r="J2282" s="525"/>
    </row>
    <row r="2283" spans="10:10" x14ac:dyDescent="0.2">
      <c r="J2283" s="525"/>
    </row>
    <row r="2284" spans="10:10" x14ac:dyDescent="0.2">
      <c r="J2284" s="525"/>
    </row>
    <row r="2285" spans="10:10" x14ac:dyDescent="0.2">
      <c r="J2285" s="525"/>
    </row>
    <row r="2286" spans="10:10" x14ac:dyDescent="0.2">
      <c r="J2286" s="525"/>
    </row>
    <row r="2287" spans="10:10" x14ac:dyDescent="0.2">
      <c r="J2287" s="525"/>
    </row>
    <row r="2288" spans="10:10" x14ac:dyDescent="0.2">
      <c r="J2288" s="525"/>
    </row>
    <row r="2289" spans="10:10" x14ac:dyDescent="0.2">
      <c r="J2289" s="525"/>
    </row>
    <row r="2290" spans="10:10" x14ac:dyDescent="0.2">
      <c r="J2290" s="525"/>
    </row>
    <row r="2291" spans="10:10" x14ac:dyDescent="0.2">
      <c r="J2291" s="525"/>
    </row>
    <row r="2292" spans="10:10" x14ac:dyDescent="0.2">
      <c r="J2292" s="525"/>
    </row>
    <row r="2293" spans="10:10" x14ac:dyDescent="0.2">
      <c r="J2293" s="525"/>
    </row>
    <row r="2294" spans="10:10" x14ac:dyDescent="0.2">
      <c r="J2294" s="525"/>
    </row>
    <row r="2295" spans="10:10" x14ac:dyDescent="0.2">
      <c r="J2295" s="525"/>
    </row>
    <row r="2296" spans="10:10" x14ac:dyDescent="0.2">
      <c r="J2296" s="525"/>
    </row>
    <row r="2297" spans="10:10" x14ac:dyDescent="0.2">
      <c r="J2297" s="525"/>
    </row>
    <row r="2298" spans="10:10" x14ac:dyDescent="0.2">
      <c r="J2298" s="525"/>
    </row>
    <row r="2299" spans="10:10" x14ac:dyDescent="0.2">
      <c r="J2299" s="525"/>
    </row>
    <row r="2300" spans="10:10" x14ac:dyDescent="0.2">
      <c r="J2300" s="525"/>
    </row>
    <row r="2301" spans="10:10" x14ac:dyDescent="0.2">
      <c r="J2301" s="525"/>
    </row>
    <row r="2302" spans="10:10" x14ac:dyDescent="0.2">
      <c r="J2302" s="525"/>
    </row>
    <row r="2303" spans="10:10" x14ac:dyDescent="0.2">
      <c r="J2303" s="525"/>
    </row>
    <row r="2304" spans="10:10" x14ac:dyDescent="0.2">
      <c r="J2304" s="525"/>
    </row>
    <row r="2305" spans="10:10" x14ac:dyDescent="0.2">
      <c r="J2305" s="525"/>
    </row>
    <row r="2306" spans="10:10" x14ac:dyDescent="0.2">
      <c r="J2306" s="525"/>
    </row>
    <row r="2307" spans="10:10" x14ac:dyDescent="0.2">
      <c r="J2307" s="525"/>
    </row>
    <row r="2308" spans="10:10" x14ac:dyDescent="0.2">
      <c r="J2308" s="525"/>
    </row>
    <row r="2309" spans="10:10" x14ac:dyDescent="0.2">
      <c r="J2309" s="525"/>
    </row>
    <row r="2310" spans="10:10" x14ac:dyDescent="0.2">
      <c r="J2310" s="525"/>
    </row>
    <row r="2311" spans="10:10" x14ac:dyDescent="0.2">
      <c r="J2311" s="525"/>
    </row>
    <row r="2312" spans="10:10" x14ac:dyDescent="0.2">
      <c r="J2312" s="525"/>
    </row>
    <row r="2313" spans="10:10" x14ac:dyDescent="0.2">
      <c r="J2313" s="525"/>
    </row>
    <row r="2314" spans="10:10" x14ac:dyDescent="0.2">
      <c r="J2314" s="525"/>
    </row>
    <row r="2315" spans="10:10" x14ac:dyDescent="0.2">
      <c r="J2315" s="525"/>
    </row>
    <row r="2316" spans="10:10" x14ac:dyDescent="0.2">
      <c r="J2316" s="525"/>
    </row>
    <row r="2317" spans="10:10" x14ac:dyDescent="0.2">
      <c r="J2317" s="525"/>
    </row>
    <row r="2318" spans="10:10" x14ac:dyDescent="0.2">
      <c r="J2318" s="525"/>
    </row>
    <row r="2319" spans="10:10" x14ac:dyDescent="0.2">
      <c r="J2319" s="525"/>
    </row>
    <row r="2320" spans="10:10" x14ac:dyDescent="0.2">
      <c r="J2320" s="525"/>
    </row>
    <row r="2321" spans="10:10" x14ac:dyDescent="0.2">
      <c r="J2321" s="525"/>
    </row>
    <row r="2322" spans="10:10" x14ac:dyDescent="0.2">
      <c r="J2322" s="525"/>
    </row>
    <row r="2323" spans="10:10" x14ac:dyDescent="0.2">
      <c r="J2323" s="525"/>
    </row>
    <row r="2324" spans="10:10" x14ac:dyDescent="0.2">
      <c r="J2324" s="525"/>
    </row>
    <row r="2325" spans="10:10" x14ac:dyDescent="0.2">
      <c r="J2325" s="525"/>
    </row>
    <row r="2326" spans="10:10" x14ac:dyDescent="0.2">
      <c r="J2326" s="525"/>
    </row>
    <row r="2327" spans="10:10" x14ac:dyDescent="0.2">
      <c r="J2327" s="525"/>
    </row>
    <row r="2328" spans="10:10" x14ac:dyDescent="0.2">
      <c r="J2328" s="525"/>
    </row>
    <row r="2329" spans="10:10" x14ac:dyDescent="0.2">
      <c r="J2329" s="525"/>
    </row>
    <row r="2330" spans="10:10" x14ac:dyDescent="0.2">
      <c r="J2330" s="525"/>
    </row>
    <row r="2331" spans="10:10" x14ac:dyDescent="0.2">
      <c r="J2331" s="525"/>
    </row>
    <row r="2332" spans="10:10" x14ac:dyDescent="0.2">
      <c r="J2332" s="525"/>
    </row>
    <row r="2333" spans="10:10" x14ac:dyDescent="0.2">
      <c r="J2333" s="525"/>
    </row>
    <row r="2334" spans="10:10" x14ac:dyDescent="0.2">
      <c r="J2334" s="525"/>
    </row>
    <row r="2335" spans="10:10" x14ac:dyDescent="0.2">
      <c r="J2335" s="525"/>
    </row>
    <row r="2336" spans="10:10" x14ac:dyDescent="0.2">
      <c r="J2336" s="525"/>
    </row>
    <row r="2337" spans="10:10" x14ac:dyDescent="0.2">
      <c r="J2337" s="525"/>
    </row>
    <row r="2338" spans="10:10" x14ac:dyDescent="0.2">
      <c r="J2338" s="525"/>
    </row>
    <row r="2339" spans="10:10" x14ac:dyDescent="0.2">
      <c r="J2339" s="525"/>
    </row>
    <row r="2340" spans="10:10" x14ac:dyDescent="0.2">
      <c r="J2340" s="525"/>
    </row>
    <row r="2341" spans="10:10" x14ac:dyDescent="0.2">
      <c r="J2341" s="525"/>
    </row>
    <row r="2342" spans="10:10" x14ac:dyDescent="0.2">
      <c r="J2342" s="525"/>
    </row>
    <row r="2343" spans="10:10" x14ac:dyDescent="0.2">
      <c r="J2343" s="525"/>
    </row>
    <row r="2344" spans="10:10" x14ac:dyDescent="0.2">
      <c r="J2344" s="525"/>
    </row>
    <row r="2345" spans="10:10" x14ac:dyDescent="0.2">
      <c r="J2345" s="525"/>
    </row>
    <row r="2346" spans="10:10" x14ac:dyDescent="0.2">
      <c r="J2346" s="525"/>
    </row>
    <row r="2347" spans="10:10" x14ac:dyDescent="0.2">
      <c r="J2347" s="525"/>
    </row>
    <row r="2348" spans="10:10" x14ac:dyDescent="0.2">
      <c r="J2348" s="525"/>
    </row>
    <row r="2349" spans="10:10" x14ac:dyDescent="0.2">
      <c r="J2349" s="525"/>
    </row>
    <row r="2350" spans="10:10" x14ac:dyDescent="0.2">
      <c r="J2350" s="525"/>
    </row>
    <row r="2351" spans="10:10" x14ac:dyDescent="0.2">
      <c r="J2351" s="525"/>
    </row>
    <row r="2352" spans="10:10" x14ac:dyDescent="0.2">
      <c r="J2352" s="525"/>
    </row>
    <row r="2353" spans="10:10" x14ac:dyDescent="0.2">
      <c r="J2353" s="525"/>
    </row>
    <row r="2354" spans="10:10" x14ac:dyDescent="0.2">
      <c r="J2354" s="525"/>
    </row>
    <row r="2355" spans="10:10" x14ac:dyDescent="0.2">
      <c r="J2355" s="525"/>
    </row>
    <row r="2356" spans="10:10" x14ac:dyDescent="0.2">
      <c r="J2356" s="525"/>
    </row>
    <row r="2357" spans="10:10" x14ac:dyDescent="0.2">
      <c r="J2357" s="525"/>
    </row>
    <row r="2358" spans="10:10" x14ac:dyDescent="0.2">
      <c r="J2358" s="525"/>
    </row>
    <row r="2359" spans="10:10" x14ac:dyDescent="0.2">
      <c r="J2359" s="525"/>
    </row>
    <row r="2360" spans="10:10" x14ac:dyDescent="0.2">
      <c r="J2360" s="525"/>
    </row>
    <row r="2361" spans="10:10" x14ac:dyDescent="0.2">
      <c r="J2361" s="525"/>
    </row>
    <row r="2362" spans="10:10" x14ac:dyDescent="0.2">
      <c r="J2362" s="525"/>
    </row>
    <row r="2363" spans="10:10" x14ac:dyDescent="0.2">
      <c r="J2363" s="525"/>
    </row>
    <row r="2364" spans="10:10" x14ac:dyDescent="0.2">
      <c r="J2364" s="525"/>
    </row>
    <row r="2365" spans="10:10" x14ac:dyDescent="0.2">
      <c r="J2365" s="525"/>
    </row>
    <row r="2366" spans="10:10" x14ac:dyDescent="0.2">
      <c r="J2366" s="525"/>
    </row>
    <row r="2367" spans="10:10" x14ac:dyDescent="0.2">
      <c r="J2367" s="525"/>
    </row>
    <row r="2368" spans="10:10" x14ac:dyDescent="0.2">
      <c r="J2368" s="525"/>
    </row>
    <row r="2369" spans="10:10" x14ac:dyDescent="0.2">
      <c r="J2369" s="525"/>
    </row>
    <row r="2370" spans="10:10" x14ac:dyDescent="0.2">
      <c r="J2370" s="525"/>
    </row>
    <row r="2371" spans="10:10" x14ac:dyDescent="0.2">
      <c r="J2371" s="525"/>
    </row>
    <row r="2372" spans="10:10" x14ac:dyDescent="0.2">
      <c r="J2372" s="525"/>
    </row>
    <row r="2373" spans="10:10" x14ac:dyDescent="0.2">
      <c r="J2373" s="525"/>
    </row>
    <row r="2374" spans="10:10" x14ac:dyDescent="0.2">
      <c r="J2374" s="525"/>
    </row>
    <row r="2375" spans="10:10" x14ac:dyDescent="0.2">
      <c r="J2375" s="525"/>
    </row>
    <row r="2376" spans="10:10" x14ac:dyDescent="0.2">
      <c r="J2376" s="525"/>
    </row>
    <row r="2377" spans="10:10" x14ac:dyDescent="0.2">
      <c r="J2377" s="525"/>
    </row>
    <row r="2378" spans="10:10" x14ac:dyDescent="0.2">
      <c r="J2378" s="525"/>
    </row>
    <row r="2379" spans="10:10" x14ac:dyDescent="0.2">
      <c r="J2379" s="525"/>
    </row>
    <row r="2380" spans="10:10" x14ac:dyDescent="0.2">
      <c r="J2380" s="525"/>
    </row>
    <row r="2381" spans="10:10" x14ac:dyDescent="0.2">
      <c r="J2381" s="525"/>
    </row>
    <row r="2382" spans="10:10" x14ac:dyDescent="0.2">
      <c r="J2382" s="525"/>
    </row>
    <row r="2383" spans="10:10" x14ac:dyDescent="0.2">
      <c r="J2383" s="525"/>
    </row>
    <row r="2384" spans="10:10" x14ac:dyDescent="0.2">
      <c r="J2384" s="525"/>
    </row>
    <row r="2385" spans="10:10" x14ac:dyDescent="0.2">
      <c r="J2385" s="525"/>
    </row>
    <row r="2386" spans="10:10" x14ac:dyDescent="0.2">
      <c r="J2386" s="525"/>
    </row>
    <row r="2387" spans="10:10" x14ac:dyDescent="0.2">
      <c r="J2387" s="525"/>
    </row>
    <row r="2388" spans="10:10" x14ac:dyDescent="0.2">
      <c r="J2388" s="525"/>
    </row>
    <row r="2389" spans="10:10" x14ac:dyDescent="0.2">
      <c r="J2389" s="525"/>
    </row>
    <row r="2390" spans="10:10" x14ac:dyDescent="0.2">
      <c r="J2390" s="525"/>
    </row>
    <row r="2391" spans="10:10" x14ac:dyDescent="0.2">
      <c r="J2391" s="525"/>
    </row>
    <row r="2392" spans="10:10" x14ac:dyDescent="0.2">
      <c r="J2392" s="525"/>
    </row>
    <row r="2393" spans="10:10" x14ac:dyDescent="0.2">
      <c r="J2393" s="525"/>
    </row>
    <row r="2394" spans="10:10" x14ac:dyDescent="0.2">
      <c r="J2394" s="525"/>
    </row>
    <row r="2395" spans="10:10" x14ac:dyDescent="0.2">
      <c r="J2395" s="525"/>
    </row>
    <row r="2396" spans="10:10" x14ac:dyDescent="0.2">
      <c r="J2396" s="525"/>
    </row>
    <row r="2397" spans="10:10" x14ac:dyDescent="0.2">
      <c r="J2397" s="525"/>
    </row>
    <row r="2398" spans="10:10" x14ac:dyDescent="0.2">
      <c r="J2398" s="525"/>
    </row>
    <row r="2399" spans="10:10" x14ac:dyDescent="0.2">
      <c r="J2399" s="525"/>
    </row>
    <row r="2400" spans="10:10" x14ac:dyDescent="0.2">
      <c r="J2400" s="525"/>
    </row>
    <row r="2401" spans="10:10" x14ac:dyDescent="0.2">
      <c r="J2401" s="525"/>
    </row>
    <row r="2402" spans="10:10" x14ac:dyDescent="0.2">
      <c r="J2402" s="525"/>
    </row>
    <row r="2403" spans="10:10" x14ac:dyDescent="0.2">
      <c r="J2403" s="525"/>
    </row>
    <row r="2404" spans="10:10" x14ac:dyDescent="0.2">
      <c r="J2404" s="525"/>
    </row>
    <row r="2405" spans="10:10" x14ac:dyDescent="0.2">
      <c r="J2405" s="525"/>
    </row>
    <row r="2406" spans="10:10" x14ac:dyDescent="0.2">
      <c r="J2406" s="525"/>
    </row>
    <row r="2407" spans="10:10" x14ac:dyDescent="0.2">
      <c r="J2407" s="525"/>
    </row>
    <row r="2408" spans="10:10" x14ac:dyDescent="0.2">
      <c r="J2408" s="525"/>
    </row>
    <row r="2409" spans="10:10" x14ac:dyDescent="0.2">
      <c r="J2409" s="525"/>
    </row>
    <row r="2410" spans="10:10" x14ac:dyDescent="0.2">
      <c r="J2410" s="525"/>
    </row>
    <row r="2411" spans="10:10" x14ac:dyDescent="0.2">
      <c r="J2411" s="525"/>
    </row>
    <row r="2412" spans="10:10" x14ac:dyDescent="0.2">
      <c r="J2412" s="525"/>
    </row>
    <row r="2413" spans="10:10" x14ac:dyDescent="0.2">
      <c r="J2413" s="525"/>
    </row>
    <row r="2414" spans="10:10" x14ac:dyDescent="0.2">
      <c r="J2414" s="525"/>
    </row>
    <row r="2415" spans="10:10" x14ac:dyDescent="0.2">
      <c r="J2415" s="525"/>
    </row>
    <row r="2416" spans="10:10" x14ac:dyDescent="0.2">
      <c r="J2416" s="525"/>
    </row>
    <row r="2417" spans="10:10" x14ac:dyDescent="0.2">
      <c r="J2417" s="525"/>
    </row>
    <row r="2418" spans="10:10" x14ac:dyDescent="0.2">
      <c r="J2418" s="525"/>
    </row>
    <row r="2419" spans="10:10" x14ac:dyDescent="0.2">
      <c r="J2419" s="525"/>
    </row>
    <row r="2420" spans="10:10" x14ac:dyDescent="0.2">
      <c r="J2420" s="525"/>
    </row>
    <row r="2421" spans="10:10" x14ac:dyDescent="0.2">
      <c r="J2421" s="525"/>
    </row>
    <row r="2422" spans="10:10" x14ac:dyDescent="0.2">
      <c r="J2422" s="525"/>
    </row>
    <row r="2423" spans="10:10" x14ac:dyDescent="0.2">
      <c r="J2423" s="525"/>
    </row>
    <row r="2424" spans="10:10" x14ac:dyDescent="0.2">
      <c r="J2424" s="525"/>
    </row>
    <row r="2425" spans="10:10" x14ac:dyDescent="0.2">
      <c r="J2425" s="525"/>
    </row>
    <row r="2426" spans="10:10" x14ac:dyDescent="0.2">
      <c r="J2426" s="525"/>
    </row>
    <row r="2427" spans="10:10" x14ac:dyDescent="0.2">
      <c r="J2427" s="525"/>
    </row>
    <row r="2428" spans="10:10" x14ac:dyDescent="0.2">
      <c r="J2428" s="525"/>
    </row>
    <row r="2429" spans="10:10" x14ac:dyDescent="0.2">
      <c r="J2429" s="525"/>
    </row>
    <row r="2430" spans="10:10" x14ac:dyDescent="0.2">
      <c r="J2430" s="525"/>
    </row>
    <row r="2431" spans="10:10" x14ac:dyDescent="0.2">
      <c r="J2431" s="525"/>
    </row>
    <row r="2432" spans="10:10" x14ac:dyDescent="0.2">
      <c r="J2432" s="525"/>
    </row>
    <row r="2433" spans="10:10" x14ac:dyDescent="0.2">
      <c r="J2433" s="525"/>
    </row>
    <row r="2434" spans="10:10" x14ac:dyDescent="0.2">
      <c r="J2434" s="525"/>
    </row>
    <row r="2435" spans="10:10" x14ac:dyDescent="0.2">
      <c r="J2435" s="525"/>
    </row>
    <row r="2436" spans="10:10" x14ac:dyDescent="0.2">
      <c r="J2436" s="525"/>
    </row>
    <row r="2437" spans="10:10" x14ac:dyDescent="0.2">
      <c r="J2437" s="525"/>
    </row>
    <row r="2438" spans="10:10" x14ac:dyDescent="0.2">
      <c r="J2438" s="525"/>
    </row>
    <row r="2439" spans="10:10" x14ac:dyDescent="0.2">
      <c r="J2439" s="525"/>
    </row>
    <row r="2440" spans="10:10" x14ac:dyDescent="0.2">
      <c r="J2440" s="525"/>
    </row>
    <row r="2441" spans="10:10" x14ac:dyDescent="0.2">
      <c r="J2441" s="525"/>
    </row>
    <row r="2442" spans="10:10" x14ac:dyDescent="0.2">
      <c r="J2442" s="525"/>
    </row>
    <row r="2443" spans="10:10" x14ac:dyDescent="0.2">
      <c r="J2443" s="525"/>
    </row>
    <row r="2444" spans="10:10" x14ac:dyDescent="0.2">
      <c r="J2444" s="525"/>
    </row>
    <row r="2445" spans="10:10" x14ac:dyDescent="0.2">
      <c r="J2445" s="525"/>
    </row>
    <row r="2446" spans="10:10" x14ac:dyDescent="0.2">
      <c r="J2446" s="525"/>
    </row>
    <row r="2447" spans="10:10" x14ac:dyDescent="0.2">
      <c r="J2447" s="525"/>
    </row>
    <row r="2448" spans="10:10" x14ac:dyDescent="0.2">
      <c r="J2448" s="525"/>
    </row>
    <row r="2449" spans="10:10" x14ac:dyDescent="0.2">
      <c r="J2449" s="525"/>
    </row>
    <row r="2450" spans="10:10" x14ac:dyDescent="0.2">
      <c r="J2450" s="525"/>
    </row>
    <row r="2451" spans="10:10" x14ac:dyDescent="0.2">
      <c r="J2451" s="525"/>
    </row>
    <row r="2452" spans="10:10" x14ac:dyDescent="0.2">
      <c r="J2452" s="525"/>
    </row>
    <row r="2453" spans="10:10" x14ac:dyDescent="0.2">
      <c r="J2453" s="525"/>
    </row>
    <row r="2454" spans="10:10" x14ac:dyDescent="0.2">
      <c r="J2454" s="525"/>
    </row>
    <row r="2455" spans="10:10" x14ac:dyDescent="0.2">
      <c r="J2455" s="525"/>
    </row>
    <row r="2456" spans="10:10" x14ac:dyDescent="0.2">
      <c r="J2456" s="525"/>
    </row>
    <row r="2457" spans="10:10" x14ac:dyDescent="0.2">
      <c r="J2457" s="525"/>
    </row>
    <row r="2458" spans="10:10" x14ac:dyDescent="0.2">
      <c r="J2458" s="525"/>
    </row>
    <row r="2459" spans="10:10" x14ac:dyDescent="0.2">
      <c r="J2459" s="525"/>
    </row>
    <row r="2460" spans="10:10" x14ac:dyDescent="0.2">
      <c r="J2460" s="525"/>
    </row>
    <row r="2461" spans="10:10" x14ac:dyDescent="0.2">
      <c r="J2461" s="525"/>
    </row>
    <row r="2462" spans="10:10" x14ac:dyDescent="0.2">
      <c r="J2462" s="525"/>
    </row>
    <row r="2463" spans="10:10" x14ac:dyDescent="0.2">
      <c r="J2463" s="525"/>
    </row>
    <row r="2464" spans="10:10" x14ac:dyDescent="0.2">
      <c r="J2464" s="525"/>
    </row>
    <row r="2465" spans="10:10" x14ac:dyDescent="0.2">
      <c r="J2465" s="525"/>
    </row>
    <row r="2466" spans="10:10" x14ac:dyDescent="0.2">
      <c r="J2466" s="525"/>
    </row>
    <row r="2467" spans="10:10" x14ac:dyDescent="0.2">
      <c r="J2467" s="525"/>
    </row>
    <row r="2468" spans="10:10" x14ac:dyDescent="0.2">
      <c r="J2468" s="525"/>
    </row>
    <row r="2469" spans="10:10" x14ac:dyDescent="0.2">
      <c r="J2469" s="525"/>
    </row>
    <row r="2470" spans="10:10" x14ac:dyDescent="0.2">
      <c r="J2470" s="525"/>
    </row>
    <row r="2471" spans="10:10" x14ac:dyDescent="0.2">
      <c r="J2471" s="525"/>
    </row>
    <row r="2472" spans="10:10" x14ac:dyDescent="0.2">
      <c r="J2472" s="525"/>
    </row>
    <row r="2473" spans="10:10" x14ac:dyDescent="0.2">
      <c r="J2473" s="525"/>
    </row>
    <row r="2474" spans="10:10" x14ac:dyDescent="0.2">
      <c r="J2474" s="525"/>
    </row>
    <row r="2475" spans="10:10" x14ac:dyDescent="0.2">
      <c r="J2475" s="525"/>
    </row>
    <row r="2476" spans="10:10" x14ac:dyDescent="0.2">
      <c r="J2476" s="525"/>
    </row>
    <row r="2477" spans="10:10" x14ac:dyDescent="0.2">
      <c r="J2477" s="525"/>
    </row>
    <row r="2478" spans="10:10" x14ac:dyDescent="0.2">
      <c r="J2478" s="525"/>
    </row>
    <row r="2479" spans="10:10" x14ac:dyDescent="0.2">
      <c r="J2479" s="525"/>
    </row>
    <row r="2480" spans="10:10" x14ac:dyDescent="0.2">
      <c r="J2480" s="525"/>
    </row>
    <row r="2481" spans="10:10" x14ac:dyDescent="0.2">
      <c r="J2481" s="525"/>
    </row>
    <row r="2482" spans="10:10" x14ac:dyDescent="0.2">
      <c r="J2482" s="525"/>
    </row>
    <row r="2483" spans="10:10" x14ac:dyDescent="0.2">
      <c r="J2483" s="525"/>
    </row>
    <row r="2484" spans="10:10" x14ac:dyDescent="0.2">
      <c r="J2484" s="525"/>
    </row>
    <row r="2485" spans="10:10" x14ac:dyDescent="0.2">
      <c r="J2485" s="525"/>
    </row>
    <row r="2486" spans="10:10" x14ac:dyDescent="0.2">
      <c r="J2486" s="525"/>
    </row>
    <row r="2487" spans="10:10" x14ac:dyDescent="0.2">
      <c r="J2487" s="525"/>
    </row>
    <row r="2488" spans="10:10" x14ac:dyDescent="0.2">
      <c r="J2488" s="525"/>
    </row>
    <row r="2489" spans="10:10" x14ac:dyDescent="0.2">
      <c r="J2489" s="525"/>
    </row>
    <row r="2490" spans="10:10" x14ac:dyDescent="0.2">
      <c r="J2490" s="525"/>
    </row>
    <row r="2491" spans="10:10" x14ac:dyDescent="0.2">
      <c r="J2491" s="525"/>
    </row>
    <row r="2492" spans="10:10" x14ac:dyDescent="0.2">
      <c r="J2492" s="525"/>
    </row>
    <row r="2493" spans="10:10" x14ac:dyDescent="0.2">
      <c r="J2493" s="525"/>
    </row>
    <row r="2494" spans="10:10" x14ac:dyDescent="0.2">
      <c r="J2494" s="525"/>
    </row>
    <row r="2495" spans="10:10" x14ac:dyDescent="0.2">
      <c r="J2495" s="525"/>
    </row>
    <row r="2496" spans="10:10" x14ac:dyDescent="0.2">
      <c r="J2496" s="525"/>
    </row>
    <row r="2497" spans="10:10" x14ac:dyDescent="0.2">
      <c r="J2497" s="525"/>
    </row>
    <row r="2498" spans="10:10" x14ac:dyDescent="0.2">
      <c r="J2498" s="525"/>
    </row>
    <row r="2499" spans="10:10" x14ac:dyDescent="0.2">
      <c r="J2499" s="525"/>
    </row>
    <row r="2500" spans="10:10" x14ac:dyDescent="0.2">
      <c r="J2500" s="525"/>
    </row>
    <row r="2501" spans="10:10" x14ac:dyDescent="0.2">
      <c r="J2501" s="525"/>
    </row>
    <row r="2502" spans="10:10" x14ac:dyDescent="0.2">
      <c r="J2502" s="525"/>
    </row>
    <row r="2503" spans="10:10" x14ac:dyDescent="0.2">
      <c r="J2503" s="525"/>
    </row>
    <row r="2504" spans="10:10" x14ac:dyDescent="0.2">
      <c r="J2504" s="525"/>
    </row>
    <row r="2505" spans="10:10" x14ac:dyDescent="0.2">
      <c r="J2505" s="525"/>
    </row>
    <row r="2506" spans="10:10" x14ac:dyDescent="0.2">
      <c r="J2506" s="525"/>
    </row>
    <row r="2507" spans="10:10" x14ac:dyDescent="0.2">
      <c r="J2507" s="525"/>
    </row>
    <row r="2508" spans="10:10" x14ac:dyDescent="0.2">
      <c r="J2508" s="525"/>
    </row>
    <row r="2509" spans="10:10" x14ac:dyDescent="0.2">
      <c r="J2509" s="525"/>
    </row>
    <row r="2510" spans="10:10" x14ac:dyDescent="0.2">
      <c r="J2510" s="525"/>
    </row>
    <row r="2511" spans="10:10" x14ac:dyDescent="0.2">
      <c r="J2511" s="525"/>
    </row>
    <row r="2512" spans="10:10" x14ac:dyDescent="0.2">
      <c r="J2512" s="525"/>
    </row>
    <row r="2513" spans="10:10" x14ac:dyDescent="0.2">
      <c r="J2513" s="525"/>
    </row>
    <row r="2514" spans="10:10" x14ac:dyDescent="0.2">
      <c r="J2514" s="525"/>
    </row>
    <row r="2515" spans="10:10" x14ac:dyDescent="0.2">
      <c r="J2515" s="525"/>
    </row>
    <row r="2516" spans="10:10" x14ac:dyDescent="0.2">
      <c r="J2516" s="525"/>
    </row>
    <row r="2517" spans="10:10" x14ac:dyDescent="0.2">
      <c r="J2517" s="525"/>
    </row>
    <row r="2518" spans="10:10" x14ac:dyDescent="0.2">
      <c r="J2518" s="525"/>
    </row>
    <row r="2519" spans="10:10" x14ac:dyDescent="0.2">
      <c r="J2519" s="525"/>
    </row>
    <row r="2520" spans="10:10" x14ac:dyDescent="0.2">
      <c r="J2520" s="525"/>
    </row>
    <row r="2521" spans="10:10" x14ac:dyDescent="0.2">
      <c r="J2521" s="525"/>
    </row>
    <row r="2522" spans="10:10" x14ac:dyDescent="0.2">
      <c r="J2522" s="525"/>
    </row>
    <row r="2523" spans="10:10" x14ac:dyDescent="0.2">
      <c r="J2523" s="525"/>
    </row>
    <row r="2524" spans="10:10" x14ac:dyDescent="0.2">
      <c r="J2524" s="525"/>
    </row>
    <row r="2525" spans="10:10" x14ac:dyDescent="0.2">
      <c r="J2525" s="525"/>
    </row>
    <row r="2526" spans="10:10" x14ac:dyDescent="0.2">
      <c r="J2526" s="525"/>
    </row>
    <row r="2527" spans="10:10" x14ac:dyDescent="0.2">
      <c r="J2527" s="525"/>
    </row>
    <row r="2528" spans="10:10" x14ac:dyDescent="0.2">
      <c r="J2528" s="525"/>
    </row>
    <row r="2529" spans="10:10" x14ac:dyDescent="0.2">
      <c r="J2529" s="525"/>
    </row>
    <row r="2530" spans="10:10" x14ac:dyDescent="0.2">
      <c r="J2530" s="525"/>
    </row>
    <row r="2531" spans="10:10" x14ac:dyDescent="0.2">
      <c r="J2531" s="525"/>
    </row>
    <row r="2532" spans="10:10" x14ac:dyDescent="0.2">
      <c r="J2532" s="525"/>
    </row>
    <row r="2533" spans="10:10" x14ac:dyDescent="0.2">
      <c r="J2533" s="525"/>
    </row>
    <row r="2534" spans="10:10" x14ac:dyDescent="0.2">
      <c r="J2534" s="525"/>
    </row>
    <row r="2535" spans="10:10" x14ac:dyDescent="0.2">
      <c r="J2535" s="525"/>
    </row>
    <row r="2536" spans="10:10" x14ac:dyDescent="0.2">
      <c r="J2536" s="525"/>
    </row>
    <row r="2537" spans="10:10" x14ac:dyDescent="0.2">
      <c r="J2537" s="525"/>
    </row>
    <row r="2538" spans="10:10" x14ac:dyDescent="0.2">
      <c r="J2538" s="525"/>
    </row>
    <row r="2539" spans="10:10" x14ac:dyDescent="0.2">
      <c r="J2539" s="525"/>
    </row>
    <row r="2540" spans="10:10" x14ac:dyDescent="0.2">
      <c r="J2540" s="525"/>
    </row>
    <row r="2541" spans="10:10" x14ac:dyDescent="0.2">
      <c r="J2541" s="525"/>
    </row>
    <row r="2542" spans="10:10" x14ac:dyDescent="0.2">
      <c r="J2542" s="525"/>
    </row>
    <row r="2543" spans="10:10" x14ac:dyDescent="0.2">
      <c r="J2543" s="525"/>
    </row>
    <row r="2544" spans="10:10" x14ac:dyDescent="0.2">
      <c r="J2544" s="525"/>
    </row>
    <row r="2545" spans="10:10" x14ac:dyDescent="0.2">
      <c r="J2545" s="525"/>
    </row>
    <row r="2546" spans="10:10" x14ac:dyDescent="0.2">
      <c r="J2546" s="525"/>
    </row>
    <row r="2547" spans="10:10" x14ac:dyDescent="0.2">
      <c r="J2547" s="525"/>
    </row>
    <row r="2548" spans="10:10" x14ac:dyDescent="0.2">
      <c r="J2548" s="525"/>
    </row>
    <row r="2549" spans="10:10" x14ac:dyDescent="0.2">
      <c r="J2549" s="525"/>
    </row>
    <row r="2550" spans="10:10" x14ac:dyDescent="0.2">
      <c r="J2550" s="525"/>
    </row>
    <row r="2551" spans="10:10" x14ac:dyDescent="0.2">
      <c r="J2551" s="525"/>
    </row>
    <row r="2552" spans="10:10" x14ac:dyDescent="0.2">
      <c r="J2552" s="525"/>
    </row>
    <row r="2553" spans="10:10" x14ac:dyDescent="0.2">
      <c r="J2553" s="525"/>
    </row>
    <row r="2554" spans="10:10" x14ac:dyDescent="0.2">
      <c r="J2554" s="525"/>
    </row>
    <row r="2555" spans="10:10" x14ac:dyDescent="0.2">
      <c r="J2555" s="525"/>
    </row>
    <row r="2556" spans="10:10" x14ac:dyDescent="0.2">
      <c r="J2556" s="525"/>
    </row>
    <row r="2557" spans="10:10" x14ac:dyDescent="0.2">
      <c r="J2557" s="525"/>
    </row>
    <row r="2558" spans="10:10" x14ac:dyDescent="0.2">
      <c r="J2558" s="525"/>
    </row>
    <row r="2559" spans="10:10" x14ac:dyDescent="0.2">
      <c r="J2559" s="525"/>
    </row>
    <row r="2560" spans="10:10" x14ac:dyDescent="0.2">
      <c r="J2560" s="525"/>
    </row>
    <row r="2561" spans="10:10" x14ac:dyDescent="0.2">
      <c r="J2561" s="525"/>
    </row>
    <row r="2562" spans="10:10" x14ac:dyDescent="0.2">
      <c r="J2562" s="525"/>
    </row>
    <row r="2563" spans="10:10" x14ac:dyDescent="0.2">
      <c r="J2563" s="525"/>
    </row>
    <row r="2564" spans="10:10" x14ac:dyDescent="0.2">
      <c r="J2564" s="525"/>
    </row>
    <row r="2565" spans="10:10" x14ac:dyDescent="0.2">
      <c r="J2565" s="525"/>
    </row>
    <row r="2566" spans="10:10" x14ac:dyDescent="0.2">
      <c r="J2566" s="525"/>
    </row>
    <row r="2567" spans="10:10" x14ac:dyDescent="0.2">
      <c r="J2567" s="525"/>
    </row>
    <row r="2568" spans="10:10" x14ac:dyDescent="0.2">
      <c r="J2568" s="525"/>
    </row>
    <row r="2569" spans="10:10" x14ac:dyDescent="0.2">
      <c r="J2569" s="525"/>
    </row>
    <row r="2570" spans="10:10" x14ac:dyDescent="0.2">
      <c r="J2570" s="525"/>
    </row>
    <row r="2571" spans="10:10" x14ac:dyDescent="0.2">
      <c r="J2571" s="525"/>
    </row>
    <row r="2572" spans="10:10" x14ac:dyDescent="0.2">
      <c r="J2572" s="525"/>
    </row>
    <row r="2573" spans="10:10" x14ac:dyDescent="0.2">
      <c r="J2573" s="525"/>
    </row>
    <row r="2574" spans="10:10" x14ac:dyDescent="0.2">
      <c r="J2574" s="525"/>
    </row>
    <row r="2575" spans="10:10" x14ac:dyDescent="0.2">
      <c r="J2575" s="525"/>
    </row>
    <row r="2576" spans="10:10" x14ac:dyDescent="0.2">
      <c r="J2576" s="525"/>
    </row>
    <row r="2577" spans="10:10" x14ac:dyDescent="0.2">
      <c r="J2577" s="525"/>
    </row>
    <row r="2578" spans="10:10" x14ac:dyDescent="0.2">
      <c r="J2578" s="525"/>
    </row>
    <row r="2579" spans="10:10" x14ac:dyDescent="0.2">
      <c r="J2579" s="525"/>
    </row>
    <row r="2580" spans="10:10" x14ac:dyDescent="0.2">
      <c r="J2580" s="525"/>
    </row>
    <row r="2581" spans="10:10" x14ac:dyDescent="0.2">
      <c r="J2581" s="525"/>
    </row>
    <row r="2582" spans="10:10" x14ac:dyDescent="0.2">
      <c r="J2582" s="525"/>
    </row>
    <row r="2583" spans="10:10" x14ac:dyDescent="0.2">
      <c r="J2583" s="525"/>
    </row>
    <row r="2584" spans="10:10" x14ac:dyDescent="0.2">
      <c r="J2584" s="525"/>
    </row>
    <row r="2585" spans="10:10" x14ac:dyDescent="0.2">
      <c r="J2585" s="525"/>
    </row>
    <row r="2586" spans="10:10" x14ac:dyDescent="0.2">
      <c r="J2586" s="525"/>
    </row>
    <row r="2587" spans="10:10" x14ac:dyDescent="0.2">
      <c r="J2587" s="525"/>
    </row>
    <row r="2588" spans="10:10" x14ac:dyDescent="0.2">
      <c r="J2588" s="525"/>
    </row>
    <row r="2589" spans="10:10" x14ac:dyDescent="0.2">
      <c r="J2589" s="525"/>
    </row>
    <row r="2590" spans="10:10" x14ac:dyDescent="0.2">
      <c r="J2590" s="525"/>
    </row>
    <row r="2591" spans="10:10" x14ac:dyDescent="0.2">
      <c r="J2591" s="525"/>
    </row>
    <row r="2592" spans="10:10" x14ac:dyDescent="0.2">
      <c r="J2592" s="525"/>
    </row>
    <row r="2593" spans="10:10" x14ac:dyDescent="0.2">
      <c r="J2593" s="525"/>
    </row>
    <row r="2594" spans="10:10" x14ac:dyDescent="0.2">
      <c r="J2594" s="525"/>
    </row>
    <row r="2595" spans="10:10" x14ac:dyDescent="0.2">
      <c r="J2595" s="525"/>
    </row>
    <row r="2596" spans="10:10" x14ac:dyDescent="0.2">
      <c r="J2596" s="525"/>
    </row>
    <row r="2597" spans="10:10" x14ac:dyDescent="0.2">
      <c r="J2597" s="525"/>
    </row>
    <row r="2598" spans="10:10" x14ac:dyDescent="0.2">
      <c r="J2598" s="525"/>
    </row>
    <row r="2599" spans="10:10" x14ac:dyDescent="0.2">
      <c r="J2599" s="525"/>
    </row>
    <row r="2600" spans="10:10" x14ac:dyDescent="0.2">
      <c r="J2600" s="525"/>
    </row>
    <row r="2601" spans="10:10" x14ac:dyDescent="0.2">
      <c r="J2601" s="525"/>
    </row>
    <row r="2602" spans="10:10" x14ac:dyDescent="0.2">
      <c r="J2602" s="525"/>
    </row>
    <row r="2603" spans="10:10" x14ac:dyDescent="0.2">
      <c r="J2603" s="525"/>
    </row>
    <row r="2604" spans="10:10" x14ac:dyDescent="0.2">
      <c r="J2604" s="525"/>
    </row>
    <row r="2605" spans="10:10" x14ac:dyDescent="0.2">
      <c r="J2605" s="525"/>
    </row>
    <row r="2606" spans="10:10" x14ac:dyDescent="0.2">
      <c r="J2606" s="525"/>
    </row>
    <row r="2607" spans="10:10" x14ac:dyDescent="0.2">
      <c r="J2607" s="525"/>
    </row>
    <row r="2608" spans="10:10" x14ac:dyDescent="0.2">
      <c r="J2608" s="525"/>
    </row>
    <row r="2609" spans="10:10" x14ac:dyDescent="0.2">
      <c r="J2609" s="525"/>
    </row>
    <row r="2610" spans="10:10" x14ac:dyDescent="0.2">
      <c r="J2610" s="525"/>
    </row>
    <row r="2611" spans="10:10" x14ac:dyDescent="0.2">
      <c r="J2611" s="525"/>
    </row>
    <row r="2612" spans="10:10" x14ac:dyDescent="0.2">
      <c r="J2612" s="525"/>
    </row>
    <row r="2613" spans="10:10" x14ac:dyDescent="0.2">
      <c r="J2613" s="525"/>
    </row>
    <row r="2614" spans="10:10" x14ac:dyDescent="0.2">
      <c r="J2614" s="525"/>
    </row>
    <row r="2615" spans="10:10" x14ac:dyDescent="0.2">
      <c r="J2615" s="525"/>
    </row>
    <row r="2616" spans="10:10" x14ac:dyDescent="0.2">
      <c r="J2616" s="525"/>
    </row>
    <row r="2617" spans="10:10" x14ac:dyDescent="0.2">
      <c r="J2617" s="525"/>
    </row>
    <row r="2618" spans="10:10" x14ac:dyDescent="0.2">
      <c r="J2618" s="525"/>
    </row>
    <row r="2619" spans="10:10" x14ac:dyDescent="0.2">
      <c r="J2619" s="525"/>
    </row>
    <row r="2620" spans="10:10" x14ac:dyDescent="0.2">
      <c r="J2620" s="525"/>
    </row>
    <row r="2621" spans="10:10" x14ac:dyDescent="0.2">
      <c r="J2621" s="525"/>
    </row>
    <row r="2622" spans="10:10" x14ac:dyDescent="0.2">
      <c r="J2622" s="525"/>
    </row>
    <row r="2623" spans="10:10" x14ac:dyDescent="0.2">
      <c r="J2623" s="525"/>
    </row>
    <row r="2624" spans="10:10" x14ac:dyDescent="0.2">
      <c r="J2624" s="525"/>
    </row>
    <row r="2625" spans="10:10" x14ac:dyDescent="0.2">
      <c r="J2625" s="525"/>
    </row>
    <row r="2626" spans="10:10" x14ac:dyDescent="0.2">
      <c r="J2626" s="525"/>
    </row>
    <row r="2627" spans="10:10" x14ac:dyDescent="0.2">
      <c r="J2627" s="525"/>
    </row>
    <row r="2628" spans="10:10" x14ac:dyDescent="0.2">
      <c r="J2628" s="525"/>
    </row>
    <row r="2629" spans="10:10" x14ac:dyDescent="0.2">
      <c r="J2629" s="525"/>
    </row>
    <row r="2630" spans="10:10" x14ac:dyDescent="0.2">
      <c r="J2630" s="525"/>
    </row>
    <row r="2631" spans="10:10" x14ac:dyDescent="0.2">
      <c r="J2631" s="525"/>
    </row>
    <row r="2632" spans="10:10" x14ac:dyDescent="0.2">
      <c r="J2632" s="525"/>
    </row>
    <row r="2633" spans="10:10" x14ac:dyDescent="0.2">
      <c r="J2633" s="525"/>
    </row>
    <row r="2634" spans="10:10" x14ac:dyDescent="0.2">
      <c r="J2634" s="525"/>
    </row>
    <row r="2635" spans="10:10" x14ac:dyDescent="0.2">
      <c r="J2635" s="525"/>
    </row>
    <row r="2636" spans="10:10" x14ac:dyDescent="0.2">
      <c r="J2636" s="525"/>
    </row>
    <row r="2637" spans="10:10" x14ac:dyDescent="0.2">
      <c r="J2637" s="525"/>
    </row>
    <row r="2638" spans="10:10" x14ac:dyDescent="0.2">
      <c r="J2638" s="525"/>
    </row>
    <row r="2639" spans="10:10" x14ac:dyDescent="0.2">
      <c r="J2639" s="525"/>
    </row>
    <row r="2640" spans="10:10" x14ac:dyDescent="0.2">
      <c r="J2640" s="525"/>
    </row>
    <row r="2641" spans="10:10" x14ac:dyDescent="0.2">
      <c r="J2641" s="525"/>
    </row>
    <row r="2642" spans="10:10" x14ac:dyDescent="0.2">
      <c r="J2642" s="525"/>
    </row>
    <row r="2643" spans="10:10" x14ac:dyDescent="0.2">
      <c r="J2643" s="525"/>
    </row>
    <row r="2644" spans="10:10" x14ac:dyDescent="0.2">
      <c r="J2644" s="525"/>
    </row>
    <row r="2645" spans="10:10" x14ac:dyDescent="0.2">
      <c r="J2645" s="525"/>
    </row>
    <row r="2646" spans="10:10" x14ac:dyDescent="0.2">
      <c r="J2646" s="525"/>
    </row>
    <row r="2647" spans="10:10" x14ac:dyDescent="0.2">
      <c r="J2647" s="525"/>
    </row>
    <row r="2648" spans="10:10" x14ac:dyDescent="0.2">
      <c r="J2648" s="525"/>
    </row>
    <row r="2649" spans="10:10" x14ac:dyDescent="0.2">
      <c r="J2649" s="525"/>
    </row>
    <row r="2650" spans="10:10" x14ac:dyDescent="0.2">
      <c r="J2650" s="525"/>
    </row>
    <row r="2651" spans="10:10" x14ac:dyDescent="0.2">
      <c r="J2651" s="525"/>
    </row>
    <row r="2652" spans="10:10" x14ac:dyDescent="0.2">
      <c r="J2652" s="525"/>
    </row>
    <row r="2653" spans="10:10" x14ac:dyDescent="0.2">
      <c r="J2653" s="525"/>
    </row>
    <row r="2654" spans="10:10" x14ac:dyDescent="0.2">
      <c r="J2654" s="525"/>
    </row>
    <row r="2655" spans="10:10" x14ac:dyDescent="0.2">
      <c r="J2655" s="525"/>
    </row>
    <row r="2656" spans="10:10" x14ac:dyDescent="0.2">
      <c r="J2656" s="525"/>
    </row>
    <row r="2657" spans="10:10" x14ac:dyDescent="0.2">
      <c r="J2657" s="525"/>
    </row>
    <row r="2658" spans="10:10" x14ac:dyDescent="0.2">
      <c r="J2658" s="525"/>
    </row>
    <row r="2659" spans="10:10" x14ac:dyDescent="0.2">
      <c r="J2659" s="525"/>
    </row>
    <row r="2660" spans="10:10" x14ac:dyDescent="0.2">
      <c r="J2660" s="525"/>
    </row>
    <row r="2661" spans="10:10" x14ac:dyDescent="0.2">
      <c r="J2661" s="525"/>
    </row>
    <row r="2662" spans="10:10" x14ac:dyDescent="0.2">
      <c r="J2662" s="525"/>
    </row>
    <row r="2663" spans="10:10" x14ac:dyDescent="0.2">
      <c r="J2663" s="525"/>
    </row>
    <row r="2664" spans="10:10" x14ac:dyDescent="0.2">
      <c r="J2664" s="525"/>
    </row>
    <row r="2665" spans="10:10" x14ac:dyDescent="0.2">
      <c r="J2665" s="525"/>
    </row>
    <row r="2666" spans="10:10" x14ac:dyDescent="0.2">
      <c r="J2666" s="525"/>
    </row>
    <row r="2667" spans="10:10" x14ac:dyDescent="0.2">
      <c r="J2667" s="525"/>
    </row>
    <row r="2668" spans="10:10" x14ac:dyDescent="0.2">
      <c r="J2668" s="525"/>
    </row>
    <row r="2669" spans="10:10" x14ac:dyDescent="0.2">
      <c r="J2669" s="525"/>
    </row>
    <row r="2670" spans="10:10" x14ac:dyDescent="0.2">
      <c r="J2670" s="525"/>
    </row>
    <row r="2671" spans="10:10" x14ac:dyDescent="0.2">
      <c r="J2671" s="525"/>
    </row>
    <row r="2672" spans="10:10" x14ac:dyDescent="0.2">
      <c r="J2672" s="525"/>
    </row>
    <row r="2673" spans="10:10" x14ac:dyDescent="0.2">
      <c r="J2673" s="525"/>
    </row>
    <row r="2674" spans="10:10" x14ac:dyDescent="0.2">
      <c r="J2674" s="525"/>
    </row>
    <row r="2675" spans="10:10" x14ac:dyDescent="0.2">
      <c r="J2675" s="525"/>
    </row>
    <row r="2676" spans="10:10" x14ac:dyDescent="0.2">
      <c r="J2676" s="525"/>
    </row>
    <row r="2677" spans="10:10" x14ac:dyDescent="0.2">
      <c r="J2677" s="525"/>
    </row>
    <row r="2678" spans="10:10" x14ac:dyDescent="0.2">
      <c r="J2678" s="525"/>
    </row>
    <row r="2679" spans="10:10" x14ac:dyDescent="0.2">
      <c r="J2679" s="525"/>
    </row>
    <row r="2680" spans="10:10" x14ac:dyDescent="0.2">
      <c r="J2680" s="525"/>
    </row>
    <row r="2681" spans="10:10" x14ac:dyDescent="0.2">
      <c r="J2681" s="525"/>
    </row>
    <row r="2682" spans="10:10" x14ac:dyDescent="0.2">
      <c r="J2682" s="525"/>
    </row>
    <row r="2683" spans="10:10" x14ac:dyDescent="0.2">
      <c r="J2683" s="525"/>
    </row>
    <row r="2684" spans="10:10" x14ac:dyDescent="0.2">
      <c r="J2684" s="525"/>
    </row>
    <row r="2685" spans="10:10" x14ac:dyDescent="0.2">
      <c r="J2685" s="525"/>
    </row>
    <row r="2686" spans="10:10" x14ac:dyDescent="0.2">
      <c r="J2686" s="525"/>
    </row>
    <row r="2687" spans="10:10" x14ac:dyDescent="0.2">
      <c r="J2687" s="525"/>
    </row>
    <row r="2688" spans="10:10" x14ac:dyDescent="0.2">
      <c r="J2688" s="525"/>
    </row>
    <row r="2689" spans="10:10" x14ac:dyDescent="0.2">
      <c r="J2689" s="525"/>
    </row>
    <row r="2690" spans="10:10" x14ac:dyDescent="0.2">
      <c r="J2690" s="525"/>
    </row>
    <row r="2691" spans="10:10" x14ac:dyDescent="0.2">
      <c r="J2691" s="525"/>
    </row>
    <row r="2692" spans="10:10" x14ac:dyDescent="0.2">
      <c r="J2692" s="525"/>
    </row>
    <row r="2693" spans="10:10" x14ac:dyDescent="0.2">
      <c r="J2693" s="525"/>
    </row>
    <row r="2694" spans="10:10" x14ac:dyDescent="0.2">
      <c r="J2694" s="525"/>
    </row>
    <row r="2695" spans="10:10" x14ac:dyDescent="0.2">
      <c r="J2695" s="525"/>
    </row>
    <row r="2696" spans="10:10" x14ac:dyDescent="0.2">
      <c r="J2696" s="525"/>
    </row>
    <row r="2697" spans="10:10" x14ac:dyDescent="0.2">
      <c r="J2697" s="525"/>
    </row>
    <row r="2698" spans="10:10" x14ac:dyDescent="0.2">
      <c r="J2698" s="525"/>
    </row>
    <row r="2699" spans="10:10" x14ac:dyDescent="0.2">
      <c r="J2699" s="525"/>
    </row>
    <row r="2700" spans="10:10" x14ac:dyDescent="0.2">
      <c r="J2700" s="525"/>
    </row>
    <row r="2701" spans="10:10" x14ac:dyDescent="0.2">
      <c r="J2701" s="525"/>
    </row>
    <row r="2702" spans="10:10" x14ac:dyDescent="0.2">
      <c r="J2702" s="525"/>
    </row>
    <row r="2703" spans="10:10" x14ac:dyDescent="0.2">
      <c r="J2703" s="525"/>
    </row>
    <row r="2704" spans="10:10" x14ac:dyDescent="0.2">
      <c r="J2704" s="525"/>
    </row>
    <row r="2705" spans="10:10" x14ac:dyDescent="0.2">
      <c r="J2705" s="525"/>
    </row>
    <row r="2706" spans="10:10" x14ac:dyDescent="0.2">
      <c r="J2706" s="525"/>
    </row>
    <row r="2707" spans="10:10" x14ac:dyDescent="0.2">
      <c r="J2707" s="525"/>
    </row>
    <row r="2708" spans="10:10" x14ac:dyDescent="0.2">
      <c r="J2708" s="525"/>
    </row>
    <row r="2709" spans="10:10" x14ac:dyDescent="0.2">
      <c r="J2709" s="525"/>
    </row>
    <row r="2710" spans="10:10" x14ac:dyDescent="0.2">
      <c r="J2710" s="525"/>
    </row>
    <row r="2711" spans="10:10" x14ac:dyDescent="0.2">
      <c r="J2711" s="525"/>
    </row>
    <row r="2712" spans="10:10" x14ac:dyDescent="0.2">
      <c r="J2712" s="525"/>
    </row>
    <row r="2713" spans="10:10" x14ac:dyDescent="0.2">
      <c r="J2713" s="525"/>
    </row>
    <row r="2714" spans="10:10" x14ac:dyDescent="0.2">
      <c r="J2714" s="525"/>
    </row>
    <row r="2715" spans="10:10" x14ac:dyDescent="0.2">
      <c r="J2715" s="525"/>
    </row>
    <row r="2716" spans="10:10" x14ac:dyDescent="0.2">
      <c r="J2716" s="525"/>
    </row>
    <row r="2717" spans="10:10" x14ac:dyDescent="0.2">
      <c r="J2717" s="525"/>
    </row>
    <row r="2718" spans="10:10" x14ac:dyDescent="0.2">
      <c r="J2718" s="525"/>
    </row>
    <row r="2719" spans="10:10" x14ac:dyDescent="0.2">
      <c r="J2719" s="525"/>
    </row>
    <row r="2720" spans="10:10" x14ac:dyDescent="0.2">
      <c r="J2720" s="525"/>
    </row>
    <row r="2721" spans="10:10" x14ac:dyDescent="0.2">
      <c r="J2721" s="525"/>
    </row>
    <row r="2722" spans="10:10" x14ac:dyDescent="0.2">
      <c r="J2722" s="525"/>
    </row>
    <row r="2723" spans="10:10" x14ac:dyDescent="0.2">
      <c r="J2723" s="525"/>
    </row>
    <row r="2724" spans="10:10" x14ac:dyDescent="0.2">
      <c r="J2724" s="525"/>
    </row>
    <row r="2725" spans="10:10" x14ac:dyDescent="0.2">
      <c r="J2725" s="525"/>
    </row>
    <row r="2726" spans="10:10" x14ac:dyDescent="0.2">
      <c r="J2726" s="525"/>
    </row>
    <row r="2727" spans="10:10" x14ac:dyDescent="0.2">
      <c r="J2727" s="525"/>
    </row>
    <row r="2728" spans="10:10" x14ac:dyDescent="0.2">
      <c r="J2728" s="525"/>
    </row>
    <row r="2729" spans="10:10" x14ac:dyDescent="0.2">
      <c r="J2729" s="525"/>
    </row>
    <row r="2730" spans="10:10" x14ac:dyDescent="0.2">
      <c r="J2730" s="525"/>
    </row>
    <row r="2731" spans="10:10" x14ac:dyDescent="0.2">
      <c r="J2731" s="525"/>
    </row>
    <row r="2732" spans="10:10" x14ac:dyDescent="0.2">
      <c r="J2732" s="525"/>
    </row>
    <row r="2733" spans="10:10" x14ac:dyDescent="0.2">
      <c r="J2733" s="525"/>
    </row>
    <row r="2734" spans="10:10" x14ac:dyDescent="0.2">
      <c r="J2734" s="525"/>
    </row>
    <row r="2735" spans="10:10" x14ac:dyDescent="0.2">
      <c r="J2735" s="525"/>
    </row>
    <row r="2736" spans="10:10" x14ac:dyDescent="0.2">
      <c r="J2736" s="525"/>
    </row>
    <row r="2737" spans="10:10" x14ac:dyDescent="0.2">
      <c r="J2737" s="525"/>
    </row>
    <row r="2738" spans="10:10" x14ac:dyDescent="0.2">
      <c r="J2738" s="525"/>
    </row>
    <row r="2739" spans="10:10" x14ac:dyDescent="0.2">
      <c r="J2739" s="525"/>
    </row>
    <row r="2740" spans="10:10" x14ac:dyDescent="0.2">
      <c r="J2740" s="525"/>
    </row>
    <row r="2741" spans="10:10" x14ac:dyDescent="0.2">
      <c r="J2741" s="525"/>
    </row>
    <row r="2742" spans="10:10" x14ac:dyDescent="0.2">
      <c r="J2742" s="525"/>
    </row>
    <row r="2743" spans="10:10" x14ac:dyDescent="0.2">
      <c r="J2743" s="525"/>
    </row>
    <row r="2744" spans="10:10" x14ac:dyDescent="0.2">
      <c r="J2744" s="525"/>
    </row>
    <row r="2745" spans="10:10" x14ac:dyDescent="0.2">
      <c r="J2745" s="525"/>
    </row>
    <row r="2746" spans="10:10" x14ac:dyDescent="0.2">
      <c r="J2746" s="525"/>
    </row>
    <row r="2747" spans="10:10" x14ac:dyDescent="0.2">
      <c r="J2747" s="525"/>
    </row>
    <row r="2748" spans="10:10" x14ac:dyDescent="0.2">
      <c r="J2748" s="525"/>
    </row>
    <row r="2749" spans="10:10" x14ac:dyDescent="0.2">
      <c r="J2749" s="525"/>
    </row>
    <row r="2750" spans="10:10" x14ac:dyDescent="0.2">
      <c r="J2750" s="525"/>
    </row>
    <row r="2751" spans="10:10" x14ac:dyDescent="0.2">
      <c r="J2751" s="525"/>
    </row>
    <row r="2752" spans="10:10" x14ac:dyDescent="0.2">
      <c r="J2752" s="525"/>
    </row>
    <row r="2753" spans="10:10" x14ac:dyDescent="0.2">
      <c r="J2753" s="525"/>
    </row>
    <row r="2754" spans="10:10" x14ac:dyDescent="0.2">
      <c r="J2754" s="525"/>
    </row>
    <row r="2755" spans="10:10" x14ac:dyDescent="0.2">
      <c r="J2755" s="525"/>
    </row>
    <row r="2756" spans="10:10" x14ac:dyDescent="0.2">
      <c r="J2756" s="525"/>
    </row>
    <row r="2757" spans="10:10" x14ac:dyDescent="0.2">
      <c r="J2757" s="525"/>
    </row>
    <row r="2758" spans="10:10" x14ac:dyDescent="0.2">
      <c r="J2758" s="525"/>
    </row>
    <row r="2759" spans="10:10" x14ac:dyDescent="0.2">
      <c r="J2759" s="525"/>
    </row>
    <row r="2760" spans="10:10" x14ac:dyDescent="0.2">
      <c r="J2760" s="525"/>
    </row>
    <row r="2761" spans="10:10" x14ac:dyDescent="0.2">
      <c r="J2761" s="525"/>
    </row>
    <row r="2762" spans="10:10" x14ac:dyDescent="0.2">
      <c r="J2762" s="525"/>
    </row>
    <row r="2763" spans="10:10" x14ac:dyDescent="0.2">
      <c r="J2763" s="525"/>
    </row>
    <row r="2764" spans="10:10" x14ac:dyDescent="0.2">
      <c r="J2764" s="525"/>
    </row>
    <row r="2765" spans="10:10" x14ac:dyDescent="0.2">
      <c r="J2765" s="525"/>
    </row>
    <row r="2766" spans="10:10" x14ac:dyDescent="0.2">
      <c r="J2766" s="525"/>
    </row>
    <row r="2767" spans="10:10" x14ac:dyDescent="0.2">
      <c r="J2767" s="525"/>
    </row>
    <row r="2768" spans="10:10" x14ac:dyDescent="0.2">
      <c r="J2768" s="525"/>
    </row>
    <row r="2769" spans="10:10" x14ac:dyDescent="0.2">
      <c r="J2769" s="525"/>
    </row>
    <row r="2770" spans="10:10" x14ac:dyDescent="0.2">
      <c r="J2770" s="525"/>
    </row>
    <row r="2771" spans="10:10" x14ac:dyDescent="0.2">
      <c r="J2771" s="525"/>
    </row>
    <row r="2772" spans="10:10" x14ac:dyDescent="0.2">
      <c r="J2772" s="525"/>
    </row>
    <row r="2773" spans="10:10" x14ac:dyDescent="0.2">
      <c r="J2773" s="525"/>
    </row>
    <row r="2774" spans="10:10" x14ac:dyDescent="0.2">
      <c r="J2774" s="525"/>
    </row>
    <row r="2775" spans="10:10" x14ac:dyDescent="0.2">
      <c r="J2775" s="525"/>
    </row>
    <row r="2776" spans="10:10" x14ac:dyDescent="0.2">
      <c r="J2776" s="525"/>
    </row>
    <row r="2777" spans="10:10" x14ac:dyDescent="0.2">
      <c r="J2777" s="525"/>
    </row>
    <row r="2778" spans="10:10" x14ac:dyDescent="0.2">
      <c r="J2778" s="525"/>
    </row>
    <row r="2779" spans="10:10" x14ac:dyDescent="0.2">
      <c r="J2779" s="525"/>
    </row>
    <row r="2780" spans="10:10" x14ac:dyDescent="0.2">
      <c r="J2780" s="525"/>
    </row>
    <row r="2781" spans="10:10" x14ac:dyDescent="0.2">
      <c r="J2781" s="525"/>
    </row>
    <row r="2782" spans="10:10" x14ac:dyDescent="0.2">
      <c r="J2782" s="525"/>
    </row>
    <row r="2783" spans="10:10" x14ac:dyDescent="0.2">
      <c r="J2783" s="525"/>
    </row>
    <row r="2784" spans="10:10" x14ac:dyDescent="0.2">
      <c r="J2784" s="525"/>
    </row>
    <row r="2785" spans="10:10" x14ac:dyDescent="0.2">
      <c r="J2785" s="525"/>
    </row>
    <row r="2786" spans="10:10" x14ac:dyDescent="0.2">
      <c r="J2786" s="525"/>
    </row>
    <row r="2787" spans="10:10" x14ac:dyDescent="0.2">
      <c r="J2787" s="525"/>
    </row>
    <row r="2788" spans="10:10" x14ac:dyDescent="0.2">
      <c r="J2788" s="525"/>
    </row>
    <row r="2789" spans="10:10" x14ac:dyDescent="0.2">
      <c r="J2789" s="525"/>
    </row>
    <row r="2790" spans="10:10" x14ac:dyDescent="0.2">
      <c r="J2790" s="525"/>
    </row>
    <row r="2791" spans="10:10" x14ac:dyDescent="0.2">
      <c r="J2791" s="525"/>
    </row>
    <row r="2792" spans="10:10" x14ac:dyDescent="0.2">
      <c r="J2792" s="525"/>
    </row>
    <row r="2793" spans="10:10" x14ac:dyDescent="0.2">
      <c r="J2793" s="525"/>
    </row>
    <row r="2794" spans="10:10" x14ac:dyDescent="0.2">
      <c r="J2794" s="525"/>
    </row>
    <row r="2795" spans="10:10" x14ac:dyDescent="0.2">
      <c r="J2795" s="525"/>
    </row>
    <row r="2796" spans="10:10" x14ac:dyDescent="0.2">
      <c r="J2796" s="525"/>
    </row>
    <row r="2797" spans="10:10" x14ac:dyDescent="0.2">
      <c r="J2797" s="525"/>
    </row>
    <row r="2798" spans="10:10" x14ac:dyDescent="0.2">
      <c r="J2798" s="525"/>
    </row>
    <row r="2799" spans="10:10" x14ac:dyDescent="0.2">
      <c r="J2799" s="525"/>
    </row>
    <row r="2800" spans="10:10" x14ac:dyDescent="0.2">
      <c r="J2800" s="525"/>
    </row>
    <row r="2801" spans="10:10" x14ac:dyDescent="0.2">
      <c r="J2801" s="525"/>
    </row>
    <row r="2802" spans="10:10" x14ac:dyDescent="0.2">
      <c r="J2802" s="525"/>
    </row>
    <row r="2803" spans="10:10" x14ac:dyDescent="0.2">
      <c r="J2803" s="525"/>
    </row>
    <row r="2804" spans="10:10" x14ac:dyDescent="0.2">
      <c r="J2804" s="525"/>
    </row>
    <row r="2805" spans="10:10" x14ac:dyDescent="0.2">
      <c r="J2805" s="525"/>
    </row>
    <row r="2806" spans="10:10" x14ac:dyDescent="0.2">
      <c r="J2806" s="525"/>
    </row>
    <row r="2807" spans="10:10" x14ac:dyDescent="0.2">
      <c r="J2807" s="525"/>
    </row>
    <row r="2808" spans="10:10" x14ac:dyDescent="0.2">
      <c r="J2808" s="525"/>
    </row>
    <row r="2809" spans="10:10" x14ac:dyDescent="0.2">
      <c r="J2809" s="525"/>
    </row>
    <row r="2810" spans="10:10" x14ac:dyDescent="0.2">
      <c r="J2810" s="525"/>
    </row>
    <row r="2811" spans="10:10" x14ac:dyDescent="0.2">
      <c r="J2811" s="525"/>
    </row>
    <row r="2812" spans="10:10" x14ac:dyDescent="0.2">
      <c r="J2812" s="525"/>
    </row>
    <row r="2813" spans="10:10" x14ac:dyDescent="0.2">
      <c r="J2813" s="525"/>
    </row>
    <row r="2814" spans="10:10" x14ac:dyDescent="0.2">
      <c r="J2814" s="525"/>
    </row>
    <row r="2815" spans="10:10" x14ac:dyDescent="0.2">
      <c r="J2815" s="525"/>
    </row>
    <row r="2816" spans="10:10" x14ac:dyDescent="0.2">
      <c r="J2816" s="525"/>
    </row>
    <row r="2817" spans="10:10" x14ac:dyDescent="0.2">
      <c r="J2817" s="525"/>
    </row>
    <row r="2818" spans="10:10" x14ac:dyDescent="0.2">
      <c r="J2818" s="525"/>
    </row>
    <row r="2819" spans="10:10" x14ac:dyDescent="0.2">
      <c r="J2819" s="525"/>
    </row>
    <row r="2820" spans="10:10" x14ac:dyDescent="0.2">
      <c r="J2820" s="525"/>
    </row>
    <row r="2821" spans="10:10" x14ac:dyDescent="0.2">
      <c r="J2821" s="525"/>
    </row>
    <row r="2822" spans="10:10" x14ac:dyDescent="0.2">
      <c r="J2822" s="525"/>
    </row>
    <row r="2823" spans="10:10" x14ac:dyDescent="0.2">
      <c r="J2823" s="525"/>
    </row>
    <row r="2824" spans="10:10" x14ac:dyDescent="0.2">
      <c r="J2824" s="525"/>
    </row>
    <row r="2825" spans="10:10" x14ac:dyDescent="0.2">
      <c r="J2825" s="525"/>
    </row>
    <row r="2826" spans="10:10" x14ac:dyDescent="0.2">
      <c r="J2826" s="525"/>
    </row>
    <row r="2827" spans="10:10" x14ac:dyDescent="0.2">
      <c r="J2827" s="525"/>
    </row>
    <row r="2828" spans="10:10" x14ac:dyDescent="0.2">
      <c r="J2828" s="525"/>
    </row>
    <row r="2829" spans="10:10" x14ac:dyDescent="0.2">
      <c r="J2829" s="525"/>
    </row>
    <row r="2830" spans="10:10" x14ac:dyDescent="0.2">
      <c r="J2830" s="525"/>
    </row>
    <row r="2831" spans="10:10" x14ac:dyDescent="0.2">
      <c r="J2831" s="525"/>
    </row>
    <row r="2832" spans="10:10" x14ac:dyDescent="0.2">
      <c r="J2832" s="525"/>
    </row>
    <row r="2833" spans="10:10" x14ac:dyDescent="0.2">
      <c r="J2833" s="525"/>
    </row>
    <row r="2834" spans="10:10" x14ac:dyDescent="0.2">
      <c r="J2834" s="525"/>
    </row>
    <row r="2835" spans="10:10" x14ac:dyDescent="0.2">
      <c r="J2835" s="525"/>
    </row>
    <row r="2836" spans="10:10" x14ac:dyDescent="0.2">
      <c r="J2836" s="525"/>
    </row>
    <row r="2837" spans="10:10" x14ac:dyDescent="0.2">
      <c r="J2837" s="525"/>
    </row>
    <row r="2838" spans="10:10" x14ac:dyDescent="0.2">
      <c r="J2838" s="525"/>
    </row>
    <row r="2839" spans="10:10" x14ac:dyDescent="0.2">
      <c r="J2839" s="525"/>
    </row>
    <row r="2840" spans="10:10" x14ac:dyDescent="0.2">
      <c r="J2840" s="525"/>
    </row>
    <row r="2841" spans="10:10" x14ac:dyDescent="0.2">
      <c r="J2841" s="525"/>
    </row>
    <row r="2842" spans="10:10" x14ac:dyDescent="0.2">
      <c r="J2842" s="525"/>
    </row>
    <row r="2843" spans="10:10" x14ac:dyDescent="0.2">
      <c r="J2843" s="525"/>
    </row>
    <row r="2844" spans="10:10" x14ac:dyDescent="0.2">
      <c r="J2844" s="525"/>
    </row>
    <row r="2845" spans="10:10" x14ac:dyDescent="0.2">
      <c r="J2845" s="525"/>
    </row>
    <row r="2846" spans="10:10" x14ac:dyDescent="0.2">
      <c r="J2846" s="525"/>
    </row>
    <row r="2847" spans="10:10" x14ac:dyDescent="0.2">
      <c r="J2847" s="525"/>
    </row>
    <row r="2848" spans="10:10" x14ac:dyDescent="0.2">
      <c r="J2848" s="525"/>
    </row>
    <row r="2849" spans="10:10" x14ac:dyDescent="0.2">
      <c r="J2849" s="525"/>
    </row>
    <row r="2850" spans="10:10" x14ac:dyDescent="0.2">
      <c r="J2850" s="525"/>
    </row>
    <row r="2851" spans="10:10" x14ac:dyDescent="0.2">
      <c r="J2851" s="525"/>
    </row>
    <row r="2852" spans="10:10" x14ac:dyDescent="0.2">
      <c r="J2852" s="525"/>
    </row>
    <row r="2853" spans="10:10" x14ac:dyDescent="0.2">
      <c r="J2853" s="525"/>
    </row>
    <row r="2854" spans="10:10" x14ac:dyDescent="0.2">
      <c r="J2854" s="525"/>
    </row>
    <row r="2855" spans="10:10" x14ac:dyDescent="0.2">
      <c r="J2855" s="525"/>
    </row>
    <row r="2856" spans="10:10" x14ac:dyDescent="0.2">
      <c r="J2856" s="525"/>
    </row>
    <row r="2857" spans="10:10" x14ac:dyDescent="0.2">
      <c r="J2857" s="525"/>
    </row>
    <row r="2858" spans="10:10" x14ac:dyDescent="0.2">
      <c r="J2858" s="525"/>
    </row>
    <row r="2859" spans="10:10" x14ac:dyDescent="0.2">
      <c r="J2859" s="525"/>
    </row>
    <row r="2860" spans="10:10" x14ac:dyDescent="0.2">
      <c r="J2860" s="525"/>
    </row>
    <row r="2861" spans="10:10" x14ac:dyDescent="0.2">
      <c r="J2861" s="525"/>
    </row>
    <row r="2862" spans="10:10" x14ac:dyDescent="0.2">
      <c r="J2862" s="525"/>
    </row>
    <row r="2863" spans="10:10" x14ac:dyDescent="0.2">
      <c r="J2863" s="525"/>
    </row>
    <row r="2864" spans="10:10" x14ac:dyDescent="0.2">
      <c r="J2864" s="525"/>
    </row>
    <row r="2865" spans="10:10" x14ac:dyDescent="0.2">
      <c r="J2865" s="525"/>
    </row>
    <row r="2866" spans="10:10" x14ac:dyDescent="0.2">
      <c r="J2866" s="525"/>
    </row>
    <row r="2867" spans="10:10" x14ac:dyDescent="0.2">
      <c r="J2867" s="525"/>
    </row>
    <row r="2868" spans="10:10" x14ac:dyDescent="0.2">
      <c r="J2868" s="525"/>
    </row>
    <row r="2869" spans="10:10" x14ac:dyDescent="0.2">
      <c r="J2869" s="525"/>
    </row>
    <row r="2870" spans="10:10" x14ac:dyDescent="0.2">
      <c r="J2870" s="525"/>
    </row>
    <row r="2871" spans="10:10" x14ac:dyDescent="0.2">
      <c r="J2871" s="525"/>
    </row>
    <row r="2872" spans="10:10" x14ac:dyDescent="0.2">
      <c r="J2872" s="525"/>
    </row>
    <row r="2873" spans="10:10" x14ac:dyDescent="0.2">
      <c r="J2873" s="525"/>
    </row>
    <row r="2874" spans="10:10" x14ac:dyDescent="0.2">
      <c r="J2874" s="525"/>
    </row>
    <row r="2875" spans="10:10" x14ac:dyDescent="0.2">
      <c r="J2875" s="525"/>
    </row>
    <row r="2876" spans="10:10" x14ac:dyDescent="0.2">
      <c r="J2876" s="525"/>
    </row>
    <row r="2877" spans="10:10" x14ac:dyDescent="0.2">
      <c r="J2877" s="525"/>
    </row>
    <row r="2878" spans="10:10" x14ac:dyDescent="0.2">
      <c r="J2878" s="525"/>
    </row>
    <row r="2879" spans="10:10" x14ac:dyDescent="0.2">
      <c r="J2879" s="525"/>
    </row>
    <row r="2880" spans="10:10" x14ac:dyDescent="0.2">
      <c r="J2880" s="525"/>
    </row>
    <row r="2881" spans="10:10" x14ac:dyDescent="0.2">
      <c r="J2881" s="525"/>
    </row>
    <row r="2882" spans="10:10" x14ac:dyDescent="0.2">
      <c r="J2882" s="525"/>
    </row>
    <row r="2883" spans="10:10" x14ac:dyDescent="0.2">
      <c r="J2883" s="525"/>
    </row>
    <row r="2884" spans="10:10" x14ac:dyDescent="0.2">
      <c r="J2884" s="525"/>
    </row>
    <row r="2885" spans="10:10" x14ac:dyDescent="0.2">
      <c r="J2885" s="525"/>
    </row>
    <row r="2886" spans="10:10" x14ac:dyDescent="0.2">
      <c r="J2886" s="525"/>
    </row>
    <row r="2887" spans="10:10" x14ac:dyDescent="0.2">
      <c r="J2887" s="525"/>
    </row>
    <row r="2888" spans="10:10" x14ac:dyDescent="0.2">
      <c r="J2888" s="525"/>
    </row>
    <row r="2889" spans="10:10" x14ac:dyDescent="0.2">
      <c r="J2889" s="525"/>
    </row>
    <row r="2890" spans="10:10" x14ac:dyDescent="0.2">
      <c r="J2890" s="525"/>
    </row>
    <row r="2891" spans="10:10" x14ac:dyDescent="0.2">
      <c r="J2891" s="525"/>
    </row>
    <row r="2892" spans="10:10" x14ac:dyDescent="0.2">
      <c r="J2892" s="525"/>
    </row>
    <row r="2893" spans="10:10" x14ac:dyDescent="0.2">
      <c r="J2893" s="525"/>
    </row>
    <row r="2894" spans="10:10" x14ac:dyDescent="0.2">
      <c r="J2894" s="525"/>
    </row>
    <row r="2895" spans="10:10" x14ac:dyDescent="0.2">
      <c r="J2895" s="525"/>
    </row>
    <row r="2896" spans="10:10" x14ac:dyDescent="0.2">
      <c r="J2896" s="525"/>
    </row>
    <row r="2897" spans="10:10" x14ac:dyDescent="0.2">
      <c r="J2897" s="525"/>
    </row>
    <row r="2898" spans="10:10" x14ac:dyDescent="0.2">
      <c r="J2898" s="525"/>
    </row>
    <row r="2899" spans="10:10" x14ac:dyDescent="0.2">
      <c r="J2899" s="525"/>
    </row>
    <row r="2900" spans="10:10" x14ac:dyDescent="0.2">
      <c r="J2900" s="525"/>
    </row>
    <row r="2901" spans="10:10" x14ac:dyDescent="0.2">
      <c r="J2901" s="525"/>
    </row>
    <row r="2902" spans="10:10" x14ac:dyDescent="0.2">
      <c r="J2902" s="525"/>
    </row>
    <row r="2903" spans="10:10" x14ac:dyDescent="0.2">
      <c r="J2903" s="525"/>
    </row>
    <row r="2904" spans="10:10" x14ac:dyDescent="0.2">
      <c r="J2904" s="525"/>
    </row>
    <row r="2905" spans="10:10" x14ac:dyDescent="0.2">
      <c r="J2905" s="525"/>
    </row>
    <row r="2906" spans="10:10" x14ac:dyDescent="0.2">
      <c r="J2906" s="525"/>
    </row>
    <row r="2907" spans="10:10" x14ac:dyDescent="0.2">
      <c r="J2907" s="525"/>
    </row>
    <row r="2908" spans="10:10" x14ac:dyDescent="0.2">
      <c r="J2908" s="525"/>
    </row>
    <row r="2909" spans="10:10" x14ac:dyDescent="0.2">
      <c r="J2909" s="525"/>
    </row>
    <row r="2910" spans="10:10" x14ac:dyDescent="0.2">
      <c r="J2910" s="525"/>
    </row>
    <row r="2911" spans="10:10" x14ac:dyDescent="0.2">
      <c r="J2911" s="525"/>
    </row>
    <row r="2912" spans="10:10" x14ac:dyDescent="0.2">
      <c r="J2912" s="525"/>
    </row>
    <row r="2913" spans="10:10" x14ac:dyDescent="0.2">
      <c r="J2913" s="525"/>
    </row>
    <row r="2914" spans="10:10" x14ac:dyDescent="0.2">
      <c r="J2914" s="525"/>
    </row>
    <row r="2915" spans="10:10" x14ac:dyDescent="0.2">
      <c r="J2915" s="525"/>
    </row>
    <row r="2916" spans="10:10" x14ac:dyDescent="0.2">
      <c r="J2916" s="525"/>
    </row>
    <row r="2917" spans="10:10" x14ac:dyDescent="0.2">
      <c r="J2917" s="525"/>
    </row>
    <row r="2918" spans="10:10" x14ac:dyDescent="0.2">
      <c r="J2918" s="525"/>
    </row>
    <row r="2919" spans="10:10" x14ac:dyDescent="0.2">
      <c r="J2919" s="525"/>
    </row>
    <row r="2920" spans="10:10" x14ac:dyDescent="0.2">
      <c r="J2920" s="525"/>
    </row>
    <row r="2921" spans="10:10" x14ac:dyDescent="0.2">
      <c r="J2921" s="525"/>
    </row>
    <row r="2922" spans="10:10" x14ac:dyDescent="0.2">
      <c r="J2922" s="525"/>
    </row>
    <row r="2923" spans="10:10" x14ac:dyDescent="0.2">
      <c r="J2923" s="525"/>
    </row>
    <row r="2924" spans="10:10" x14ac:dyDescent="0.2">
      <c r="J2924" s="525"/>
    </row>
    <row r="2925" spans="10:10" x14ac:dyDescent="0.2">
      <c r="J2925" s="525"/>
    </row>
    <row r="2926" spans="10:10" x14ac:dyDescent="0.2">
      <c r="J2926" s="525"/>
    </row>
    <row r="2927" spans="10:10" x14ac:dyDescent="0.2">
      <c r="J2927" s="525"/>
    </row>
    <row r="2928" spans="10:10" x14ac:dyDescent="0.2">
      <c r="J2928" s="525"/>
    </row>
    <row r="2929" spans="10:10" x14ac:dyDescent="0.2">
      <c r="J2929" s="525"/>
    </row>
    <row r="2930" spans="10:10" x14ac:dyDescent="0.2">
      <c r="J2930" s="525"/>
    </row>
    <row r="2931" spans="10:10" x14ac:dyDescent="0.2">
      <c r="J2931" s="525"/>
    </row>
    <row r="2932" spans="10:10" x14ac:dyDescent="0.2">
      <c r="J2932" s="525"/>
    </row>
    <row r="2933" spans="10:10" x14ac:dyDescent="0.2">
      <c r="J2933" s="525"/>
    </row>
    <row r="2934" spans="10:10" x14ac:dyDescent="0.2">
      <c r="J2934" s="525"/>
    </row>
    <row r="2935" spans="10:10" x14ac:dyDescent="0.2">
      <c r="J2935" s="525"/>
    </row>
    <row r="2936" spans="10:10" x14ac:dyDescent="0.2">
      <c r="J2936" s="525"/>
    </row>
    <row r="2937" spans="10:10" x14ac:dyDescent="0.2">
      <c r="J2937" s="525"/>
    </row>
    <row r="2938" spans="10:10" x14ac:dyDescent="0.2">
      <c r="J2938" s="525"/>
    </row>
    <row r="2939" spans="10:10" x14ac:dyDescent="0.2">
      <c r="J2939" s="525"/>
    </row>
    <row r="2940" spans="10:10" x14ac:dyDescent="0.2">
      <c r="J2940" s="525"/>
    </row>
    <row r="2941" spans="10:10" x14ac:dyDescent="0.2">
      <c r="J2941" s="525"/>
    </row>
    <row r="2942" spans="10:10" x14ac:dyDescent="0.2">
      <c r="J2942" s="525"/>
    </row>
    <row r="2943" spans="10:10" x14ac:dyDescent="0.2">
      <c r="J2943" s="525"/>
    </row>
    <row r="2944" spans="10:10" x14ac:dyDescent="0.2">
      <c r="J2944" s="525"/>
    </row>
    <row r="2945" spans="10:10" x14ac:dyDescent="0.2">
      <c r="J2945" s="525"/>
    </row>
    <row r="2946" spans="10:10" x14ac:dyDescent="0.2">
      <c r="J2946" s="525"/>
    </row>
    <row r="2947" spans="10:10" x14ac:dyDescent="0.2">
      <c r="J2947" s="525"/>
    </row>
    <row r="2948" spans="10:10" x14ac:dyDescent="0.2">
      <c r="J2948" s="525"/>
    </row>
    <row r="2949" spans="10:10" x14ac:dyDescent="0.2">
      <c r="J2949" s="525"/>
    </row>
    <row r="2950" spans="10:10" x14ac:dyDescent="0.2">
      <c r="J2950" s="525"/>
    </row>
    <row r="2951" spans="10:10" x14ac:dyDescent="0.2">
      <c r="J2951" s="525"/>
    </row>
    <row r="2952" spans="10:10" x14ac:dyDescent="0.2">
      <c r="J2952" s="525"/>
    </row>
    <row r="2953" spans="10:10" x14ac:dyDescent="0.2">
      <c r="J2953" s="525"/>
    </row>
    <row r="2954" spans="10:10" x14ac:dyDescent="0.2">
      <c r="J2954" s="525"/>
    </row>
    <row r="2955" spans="10:10" x14ac:dyDescent="0.2">
      <c r="J2955" s="525"/>
    </row>
    <row r="2956" spans="10:10" x14ac:dyDescent="0.2">
      <c r="J2956" s="525"/>
    </row>
    <row r="2957" spans="10:10" x14ac:dyDescent="0.2">
      <c r="J2957" s="525"/>
    </row>
    <row r="2958" spans="10:10" x14ac:dyDescent="0.2">
      <c r="J2958" s="525"/>
    </row>
    <row r="2959" spans="10:10" x14ac:dyDescent="0.2">
      <c r="J2959" s="525"/>
    </row>
    <row r="2960" spans="10:10" x14ac:dyDescent="0.2">
      <c r="J2960" s="525"/>
    </row>
    <row r="2961" spans="10:10" x14ac:dyDescent="0.2">
      <c r="J2961" s="525"/>
    </row>
    <row r="2962" spans="10:10" x14ac:dyDescent="0.2">
      <c r="J2962" s="525"/>
    </row>
    <row r="2963" spans="10:10" x14ac:dyDescent="0.2">
      <c r="J2963" s="525"/>
    </row>
    <row r="2964" spans="10:10" x14ac:dyDescent="0.2">
      <c r="J2964" s="525"/>
    </row>
    <row r="2965" spans="10:10" x14ac:dyDescent="0.2">
      <c r="J2965" s="525"/>
    </row>
    <row r="2966" spans="10:10" x14ac:dyDescent="0.2">
      <c r="J2966" s="525"/>
    </row>
    <row r="2967" spans="10:10" x14ac:dyDescent="0.2">
      <c r="J2967" s="525"/>
    </row>
    <row r="2968" spans="10:10" x14ac:dyDescent="0.2">
      <c r="J2968" s="525"/>
    </row>
    <row r="2969" spans="10:10" x14ac:dyDescent="0.2">
      <c r="J2969" s="525"/>
    </row>
    <row r="2970" spans="10:10" x14ac:dyDescent="0.2">
      <c r="J2970" s="525"/>
    </row>
    <row r="2971" spans="10:10" x14ac:dyDescent="0.2">
      <c r="J2971" s="525"/>
    </row>
    <row r="2972" spans="10:10" x14ac:dyDescent="0.2">
      <c r="J2972" s="525"/>
    </row>
    <row r="2973" spans="10:10" x14ac:dyDescent="0.2">
      <c r="J2973" s="525"/>
    </row>
    <row r="2974" spans="10:10" x14ac:dyDescent="0.2">
      <c r="J2974" s="525"/>
    </row>
    <row r="2975" spans="10:10" x14ac:dyDescent="0.2">
      <c r="J2975" s="525"/>
    </row>
    <row r="2976" spans="10:10" x14ac:dyDescent="0.2">
      <c r="J2976" s="525"/>
    </row>
    <row r="2977" spans="10:10" x14ac:dyDescent="0.2">
      <c r="J2977" s="525"/>
    </row>
    <row r="2978" spans="10:10" x14ac:dyDescent="0.2">
      <c r="J2978" s="525"/>
    </row>
    <row r="2979" spans="10:10" x14ac:dyDescent="0.2">
      <c r="J2979" s="525"/>
    </row>
    <row r="2980" spans="10:10" x14ac:dyDescent="0.2">
      <c r="J2980" s="525"/>
    </row>
    <row r="2981" spans="10:10" x14ac:dyDescent="0.2">
      <c r="J2981" s="525"/>
    </row>
    <row r="2982" spans="10:10" x14ac:dyDescent="0.2">
      <c r="J2982" s="525"/>
    </row>
    <row r="2983" spans="10:10" x14ac:dyDescent="0.2">
      <c r="J2983" s="525"/>
    </row>
    <row r="2984" spans="10:10" x14ac:dyDescent="0.2">
      <c r="J2984" s="525"/>
    </row>
    <row r="2985" spans="10:10" x14ac:dyDescent="0.2">
      <c r="J2985" s="525"/>
    </row>
    <row r="2986" spans="10:10" x14ac:dyDescent="0.2">
      <c r="J2986" s="525"/>
    </row>
    <row r="2987" spans="10:10" x14ac:dyDescent="0.2">
      <c r="J2987" s="525"/>
    </row>
    <row r="2988" spans="10:10" x14ac:dyDescent="0.2">
      <c r="J2988" s="525"/>
    </row>
    <row r="2989" spans="10:10" x14ac:dyDescent="0.2">
      <c r="J2989" s="525"/>
    </row>
    <row r="2990" spans="10:10" x14ac:dyDescent="0.2">
      <c r="J2990" s="525"/>
    </row>
    <row r="2991" spans="10:10" x14ac:dyDescent="0.2">
      <c r="J2991" s="525"/>
    </row>
    <row r="2992" spans="10:10" x14ac:dyDescent="0.2">
      <c r="J2992" s="525"/>
    </row>
    <row r="2993" spans="10:10" x14ac:dyDescent="0.2">
      <c r="J2993" s="525"/>
    </row>
    <row r="2994" spans="10:10" x14ac:dyDescent="0.2">
      <c r="J2994" s="525"/>
    </row>
    <row r="2995" spans="10:10" x14ac:dyDescent="0.2">
      <c r="J2995" s="525"/>
    </row>
    <row r="2996" spans="10:10" x14ac:dyDescent="0.2">
      <c r="J2996" s="525"/>
    </row>
    <row r="2997" spans="10:10" x14ac:dyDescent="0.2">
      <c r="J2997" s="525"/>
    </row>
    <row r="2998" spans="10:10" x14ac:dyDescent="0.2">
      <c r="J2998" s="525"/>
    </row>
    <row r="2999" spans="10:10" x14ac:dyDescent="0.2">
      <c r="J2999" s="525"/>
    </row>
    <row r="3000" spans="10:10" x14ac:dyDescent="0.2">
      <c r="J3000" s="525"/>
    </row>
    <row r="3001" spans="10:10" x14ac:dyDescent="0.2">
      <c r="J3001" s="525"/>
    </row>
    <row r="3002" spans="10:10" x14ac:dyDescent="0.2">
      <c r="J3002" s="525"/>
    </row>
    <row r="3003" spans="10:10" x14ac:dyDescent="0.2">
      <c r="J3003" s="525"/>
    </row>
    <row r="3004" spans="10:10" x14ac:dyDescent="0.2">
      <c r="J3004" s="525"/>
    </row>
    <row r="3005" spans="10:10" x14ac:dyDescent="0.2">
      <c r="J3005" s="525"/>
    </row>
    <row r="3006" spans="10:10" x14ac:dyDescent="0.2">
      <c r="J3006" s="525"/>
    </row>
    <row r="3007" spans="10:10" x14ac:dyDescent="0.2">
      <c r="J3007" s="525"/>
    </row>
    <row r="3008" spans="10:10" x14ac:dyDescent="0.2">
      <c r="J3008" s="525"/>
    </row>
    <row r="3009" spans="10:10" x14ac:dyDescent="0.2">
      <c r="J3009" s="525"/>
    </row>
    <row r="3010" spans="10:10" x14ac:dyDescent="0.2">
      <c r="J3010" s="525"/>
    </row>
    <row r="3011" spans="10:10" x14ac:dyDescent="0.2">
      <c r="J3011" s="525"/>
    </row>
    <row r="3012" spans="10:10" x14ac:dyDescent="0.2">
      <c r="J3012" s="525"/>
    </row>
    <row r="3013" spans="10:10" x14ac:dyDescent="0.2">
      <c r="J3013" s="525"/>
    </row>
    <row r="3014" spans="10:10" x14ac:dyDescent="0.2">
      <c r="J3014" s="525"/>
    </row>
    <row r="3015" spans="10:10" x14ac:dyDescent="0.2">
      <c r="J3015" s="525"/>
    </row>
    <row r="3016" spans="10:10" x14ac:dyDescent="0.2">
      <c r="J3016" s="525"/>
    </row>
    <row r="3017" spans="10:10" x14ac:dyDescent="0.2">
      <c r="J3017" s="525"/>
    </row>
    <row r="3018" spans="10:10" x14ac:dyDescent="0.2">
      <c r="J3018" s="525"/>
    </row>
    <row r="3019" spans="10:10" x14ac:dyDescent="0.2">
      <c r="J3019" s="525"/>
    </row>
    <row r="3020" spans="10:10" x14ac:dyDescent="0.2">
      <c r="J3020" s="525"/>
    </row>
    <row r="3021" spans="10:10" x14ac:dyDescent="0.2">
      <c r="J3021" s="525"/>
    </row>
    <row r="3022" spans="10:10" x14ac:dyDescent="0.2">
      <c r="J3022" s="525"/>
    </row>
    <row r="3023" spans="10:10" x14ac:dyDescent="0.2">
      <c r="J3023" s="525"/>
    </row>
    <row r="3024" spans="10:10" x14ac:dyDescent="0.2">
      <c r="J3024" s="525"/>
    </row>
    <row r="3025" spans="10:10" x14ac:dyDescent="0.2">
      <c r="J3025" s="525"/>
    </row>
    <row r="3026" spans="10:10" x14ac:dyDescent="0.2">
      <c r="J3026" s="525"/>
    </row>
    <row r="3027" spans="10:10" x14ac:dyDescent="0.2">
      <c r="J3027" s="525"/>
    </row>
    <row r="3028" spans="10:10" x14ac:dyDescent="0.2">
      <c r="J3028" s="525"/>
    </row>
    <row r="3029" spans="10:10" x14ac:dyDescent="0.2">
      <c r="J3029" s="525"/>
    </row>
    <row r="3030" spans="10:10" x14ac:dyDescent="0.2">
      <c r="J3030" s="525"/>
    </row>
    <row r="3031" spans="10:10" x14ac:dyDescent="0.2">
      <c r="J3031" s="525"/>
    </row>
    <row r="3032" spans="10:10" x14ac:dyDescent="0.2">
      <c r="J3032" s="525"/>
    </row>
    <row r="3033" spans="10:10" x14ac:dyDescent="0.2">
      <c r="J3033" s="525"/>
    </row>
    <row r="3034" spans="10:10" x14ac:dyDescent="0.2">
      <c r="J3034" s="525"/>
    </row>
    <row r="3035" spans="10:10" x14ac:dyDescent="0.2">
      <c r="J3035" s="525"/>
    </row>
    <row r="3036" spans="10:10" x14ac:dyDescent="0.2">
      <c r="J3036" s="525"/>
    </row>
    <row r="3037" spans="10:10" x14ac:dyDescent="0.2">
      <c r="J3037" s="525"/>
    </row>
    <row r="3038" spans="10:10" x14ac:dyDescent="0.2">
      <c r="J3038" s="525"/>
    </row>
    <row r="3039" spans="10:10" x14ac:dyDescent="0.2">
      <c r="J3039" s="525"/>
    </row>
    <row r="3040" spans="10:10" x14ac:dyDescent="0.2">
      <c r="J3040" s="525"/>
    </row>
    <row r="3041" spans="10:10" x14ac:dyDescent="0.2">
      <c r="J3041" s="525"/>
    </row>
    <row r="3042" spans="10:10" x14ac:dyDescent="0.2">
      <c r="J3042" s="525"/>
    </row>
    <row r="3043" spans="10:10" x14ac:dyDescent="0.2">
      <c r="J3043" s="525"/>
    </row>
    <row r="3044" spans="10:10" x14ac:dyDescent="0.2">
      <c r="J3044" s="525"/>
    </row>
    <row r="3045" spans="10:10" x14ac:dyDescent="0.2">
      <c r="J3045" s="525"/>
    </row>
    <row r="3046" spans="10:10" x14ac:dyDescent="0.2">
      <c r="J3046" s="525"/>
    </row>
    <row r="3047" spans="10:10" x14ac:dyDescent="0.2">
      <c r="J3047" s="525"/>
    </row>
    <row r="3048" spans="10:10" x14ac:dyDescent="0.2">
      <c r="J3048" s="525"/>
    </row>
    <row r="3049" spans="10:10" x14ac:dyDescent="0.2">
      <c r="J3049" s="525"/>
    </row>
    <row r="3050" spans="10:10" x14ac:dyDescent="0.2">
      <c r="J3050" s="525"/>
    </row>
    <row r="3051" spans="10:10" x14ac:dyDescent="0.2">
      <c r="J3051" s="525"/>
    </row>
    <row r="3052" spans="10:10" x14ac:dyDescent="0.2">
      <c r="J3052" s="525"/>
    </row>
    <row r="3053" spans="10:10" x14ac:dyDescent="0.2">
      <c r="J3053" s="525"/>
    </row>
    <row r="3054" spans="10:10" x14ac:dyDescent="0.2">
      <c r="J3054" s="525"/>
    </row>
    <row r="3055" spans="10:10" x14ac:dyDescent="0.2">
      <c r="J3055" s="525"/>
    </row>
    <row r="3056" spans="10:10" x14ac:dyDescent="0.2">
      <c r="J3056" s="525"/>
    </row>
    <row r="3057" spans="10:10" x14ac:dyDescent="0.2">
      <c r="J3057" s="525"/>
    </row>
    <row r="3058" spans="10:10" x14ac:dyDescent="0.2">
      <c r="J3058" s="525"/>
    </row>
    <row r="3059" spans="10:10" x14ac:dyDescent="0.2">
      <c r="J3059" s="525"/>
    </row>
    <row r="3060" spans="10:10" x14ac:dyDescent="0.2">
      <c r="J3060" s="525"/>
    </row>
    <row r="3061" spans="10:10" x14ac:dyDescent="0.2">
      <c r="J3061" s="525"/>
    </row>
    <row r="3062" spans="10:10" x14ac:dyDescent="0.2">
      <c r="J3062" s="525"/>
    </row>
    <row r="3063" spans="10:10" x14ac:dyDescent="0.2">
      <c r="J3063" s="525"/>
    </row>
    <row r="3064" spans="10:10" x14ac:dyDescent="0.2">
      <c r="J3064" s="525"/>
    </row>
    <row r="3065" spans="10:10" x14ac:dyDescent="0.2">
      <c r="J3065" s="525"/>
    </row>
    <row r="3066" spans="10:10" x14ac:dyDescent="0.2">
      <c r="J3066" s="525"/>
    </row>
    <row r="3067" spans="10:10" x14ac:dyDescent="0.2">
      <c r="J3067" s="525"/>
    </row>
    <row r="3068" spans="10:10" x14ac:dyDescent="0.2">
      <c r="J3068" s="525"/>
    </row>
    <row r="3069" spans="10:10" x14ac:dyDescent="0.2">
      <c r="J3069" s="525"/>
    </row>
    <row r="3070" spans="10:10" x14ac:dyDescent="0.2">
      <c r="J3070" s="525"/>
    </row>
    <row r="3071" spans="10:10" x14ac:dyDescent="0.2">
      <c r="J3071" s="525"/>
    </row>
    <row r="3072" spans="10:10" x14ac:dyDescent="0.2">
      <c r="J3072" s="525"/>
    </row>
    <row r="3073" spans="10:10" x14ac:dyDescent="0.2">
      <c r="J3073" s="525"/>
    </row>
    <row r="3074" spans="10:10" x14ac:dyDescent="0.2">
      <c r="J3074" s="525"/>
    </row>
    <row r="3075" spans="10:10" x14ac:dyDescent="0.2">
      <c r="J3075" s="525"/>
    </row>
    <row r="3076" spans="10:10" x14ac:dyDescent="0.2">
      <c r="J3076" s="525"/>
    </row>
    <row r="3077" spans="10:10" x14ac:dyDescent="0.2">
      <c r="J3077" s="525"/>
    </row>
    <row r="3078" spans="10:10" x14ac:dyDescent="0.2">
      <c r="J3078" s="525"/>
    </row>
    <row r="3079" spans="10:10" x14ac:dyDescent="0.2">
      <c r="J3079" s="525"/>
    </row>
    <row r="3080" spans="10:10" x14ac:dyDescent="0.2">
      <c r="J3080" s="525"/>
    </row>
    <row r="3081" spans="10:10" x14ac:dyDescent="0.2">
      <c r="J3081" s="525"/>
    </row>
    <row r="3082" spans="10:10" x14ac:dyDescent="0.2">
      <c r="J3082" s="525"/>
    </row>
    <row r="3083" spans="10:10" x14ac:dyDescent="0.2">
      <c r="J3083" s="525"/>
    </row>
    <row r="3084" spans="10:10" x14ac:dyDescent="0.2">
      <c r="J3084" s="525"/>
    </row>
    <row r="3085" spans="10:10" x14ac:dyDescent="0.2">
      <c r="J3085" s="525"/>
    </row>
    <row r="3086" spans="10:10" x14ac:dyDescent="0.2">
      <c r="J3086" s="525"/>
    </row>
    <row r="3087" spans="10:10" x14ac:dyDescent="0.2">
      <c r="J3087" s="525"/>
    </row>
    <row r="3088" spans="10:10" x14ac:dyDescent="0.2">
      <c r="J3088" s="525"/>
    </row>
    <row r="3089" spans="10:10" x14ac:dyDescent="0.2">
      <c r="J3089" s="525"/>
    </row>
    <row r="3090" spans="10:10" x14ac:dyDescent="0.2">
      <c r="J3090" s="525"/>
    </row>
    <row r="3091" spans="10:10" x14ac:dyDescent="0.2">
      <c r="J3091" s="525"/>
    </row>
    <row r="3092" spans="10:10" x14ac:dyDescent="0.2">
      <c r="J3092" s="525"/>
    </row>
    <row r="3093" spans="10:10" x14ac:dyDescent="0.2">
      <c r="J3093" s="525"/>
    </row>
    <row r="3094" spans="10:10" x14ac:dyDescent="0.2">
      <c r="J3094" s="525"/>
    </row>
    <row r="3095" spans="10:10" x14ac:dyDescent="0.2">
      <c r="J3095" s="525"/>
    </row>
    <row r="3096" spans="10:10" x14ac:dyDescent="0.2">
      <c r="J3096" s="525"/>
    </row>
    <row r="3097" spans="10:10" x14ac:dyDescent="0.2">
      <c r="J3097" s="525"/>
    </row>
    <row r="3098" spans="10:10" x14ac:dyDescent="0.2">
      <c r="J3098" s="525"/>
    </row>
    <row r="3099" spans="10:10" x14ac:dyDescent="0.2">
      <c r="J3099" s="525"/>
    </row>
    <row r="3100" spans="10:10" x14ac:dyDescent="0.2">
      <c r="J3100" s="525"/>
    </row>
    <row r="3101" spans="10:10" x14ac:dyDescent="0.2">
      <c r="J3101" s="525"/>
    </row>
    <row r="3102" spans="10:10" x14ac:dyDescent="0.2">
      <c r="J3102" s="525"/>
    </row>
    <row r="3103" spans="10:10" x14ac:dyDescent="0.2">
      <c r="J3103" s="525"/>
    </row>
    <row r="3104" spans="10:10" x14ac:dyDescent="0.2">
      <c r="J3104" s="525"/>
    </row>
    <row r="3105" spans="10:10" x14ac:dyDescent="0.2">
      <c r="J3105" s="525"/>
    </row>
    <row r="3106" spans="10:10" x14ac:dyDescent="0.2">
      <c r="J3106" s="525"/>
    </row>
    <row r="3107" spans="10:10" x14ac:dyDescent="0.2">
      <c r="J3107" s="525"/>
    </row>
    <row r="3108" spans="10:10" x14ac:dyDescent="0.2">
      <c r="J3108" s="525"/>
    </row>
    <row r="3109" spans="10:10" x14ac:dyDescent="0.2">
      <c r="J3109" s="525"/>
    </row>
    <row r="3110" spans="10:10" x14ac:dyDescent="0.2">
      <c r="J3110" s="525"/>
    </row>
    <row r="3111" spans="10:10" x14ac:dyDescent="0.2">
      <c r="J3111" s="525"/>
    </row>
    <row r="3112" spans="10:10" x14ac:dyDescent="0.2">
      <c r="J3112" s="525"/>
    </row>
    <row r="3113" spans="10:10" x14ac:dyDescent="0.2">
      <c r="J3113" s="525"/>
    </row>
    <row r="3114" spans="10:10" x14ac:dyDescent="0.2">
      <c r="J3114" s="525"/>
    </row>
    <row r="3115" spans="10:10" x14ac:dyDescent="0.2">
      <c r="J3115" s="525"/>
    </row>
    <row r="3116" spans="10:10" x14ac:dyDescent="0.2">
      <c r="J3116" s="525"/>
    </row>
    <row r="3117" spans="10:10" x14ac:dyDescent="0.2">
      <c r="J3117" s="525"/>
    </row>
    <row r="3118" spans="10:10" x14ac:dyDescent="0.2">
      <c r="J3118" s="525"/>
    </row>
    <row r="3119" spans="10:10" x14ac:dyDescent="0.2">
      <c r="J3119" s="525"/>
    </row>
    <row r="3120" spans="10:10" x14ac:dyDescent="0.2">
      <c r="J3120" s="525"/>
    </row>
    <row r="3121" spans="10:10" x14ac:dyDescent="0.2">
      <c r="J3121" s="525"/>
    </row>
    <row r="3122" spans="10:10" x14ac:dyDescent="0.2">
      <c r="J3122" s="525"/>
    </row>
    <row r="3123" spans="10:10" x14ac:dyDescent="0.2">
      <c r="J3123" s="525"/>
    </row>
    <row r="3124" spans="10:10" x14ac:dyDescent="0.2">
      <c r="J3124" s="525"/>
    </row>
    <row r="3125" spans="10:10" x14ac:dyDescent="0.2">
      <c r="J3125" s="525"/>
    </row>
    <row r="3126" spans="10:10" x14ac:dyDescent="0.2">
      <c r="J3126" s="525"/>
    </row>
    <row r="3127" spans="10:10" x14ac:dyDescent="0.2">
      <c r="J3127" s="525"/>
    </row>
    <row r="3128" spans="10:10" x14ac:dyDescent="0.2">
      <c r="J3128" s="525"/>
    </row>
    <row r="3129" spans="10:10" x14ac:dyDescent="0.2">
      <c r="J3129" s="525"/>
    </row>
    <row r="3130" spans="10:10" x14ac:dyDescent="0.2">
      <c r="J3130" s="525"/>
    </row>
    <row r="3131" spans="10:10" x14ac:dyDescent="0.2">
      <c r="J3131" s="525"/>
    </row>
    <row r="3132" spans="10:10" x14ac:dyDescent="0.2">
      <c r="J3132" s="525"/>
    </row>
    <row r="3133" spans="10:10" x14ac:dyDescent="0.2">
      <c r="J3133" s="525"/>
    </row>
    <row r="3134" spans="10:10" x14ac:dyDescent="0.2">
      <c r="J3134" s="525"/>
    </row>
    <row r="3135" spans="10:10" x14ac:dyDescent="0.2">
      <c r="J3135" s="525"/>
    </row>
    <row r="3136" spans="10:10" x14ac:dyDescent="0.2">
      <c r="J3136" s="525"/>
    </row>
    <row r="3137" spans="10:10" x14ac:dyDescent="0.2">
      <c r="J3137" s="525"/>
    </row>
    <row r="3138" spans="10:10" x14ac:dyDescent="0.2">
      <c r="J3138" s="525"/>
    </row>
    <row r="3139" spans="10:10" x14ac:dyDescent="0.2">
      <c r="J3139" s="525"/>
    </row>
    <row r="3140" spans="10:10" x14ac:dyDescent="0.2">
      <c r="J3140" s="525"/>
    </row>
    <row r="3141" spans="10:10" x14ac:dyDescent="0.2">
      <c r="J3141" s="525"/>
    </row>
    <row r="3142" spans="10:10" x14ac:dyDescent="0.2">
      <c r="J3142" s="525"/>
    </row>
    <row r="3143" spans="10:10" x14ac:dyDescent="0.2">
      <c r="J3143" s="525"/>
    </row>
    <row r="3144" spans="10:10" x14ac:dyDescent="0.2">
      <c r="J3144" s="525"/>
    </row>
    <row r="3145" spans="10:10" x14ac:dyDescent="0.2">
      <c r="J3145" s="525"/>
    </row>
    <row r="3146" spans="10:10" x14ac:dyDescent="0.2">
      <c r="J3146" s="525"/>
    </row>
    <row r="3147" spans="10:10" x14ac:dyDescent="0.2">
      <c r="J3147" s="525"/>
    </row>
    <row r="3148" spans="10:10" x14ac:dyDescent="0.2">
      <c r="J3148" s="525"/>
    </row>
    <row r="3149" spans="10:10" x14ac:dyDescent="0.2">
      <c r="J3149" s="525"/>
    </row>
    <row r="3150" spans="10:10" x14ac:dyDescent="0.2">
      <c r="J3150" s="525"/>
    </row>
    <row r="3151" spans="10:10" x14ac:dyDescent="0.2">
      <c r="J3151" s="525"/>
    </row>
    <row r="3152" spans="10:10" x14ac:dyDescent="0.2">
      <c r="J3152" s="525"/>
    </row>
    <row r="3153" spans="10:10" x14ac:dyDescent="0.2">
      <c r="J3153" s="525"/>
    </row>
    <row r="3154" spans="10:10" x14ac:dyDescent="0.2">
      <c r="J3154" s="525"/>
    </row>
    <row r="3155" spans="10:10" x14ac:dyDescent="0.2">
      <c r="J3155" s="525"/>
    </row>
    <row r="3156" spans="10:10" x14ac:dyDescent="0.2">
      <c r="J3156" s="525"/>
    </row>
    <row r="3157" spans="10:10" x14ac:dyDescent="0.2">
      <c r="J3157" s="525"/>
    </row>
    <row r="3158" spans="10:10" x14ac:dyDescent="0.2">
      <c r="J3158" s="525"/>
    </row>
    <row r="3159" spans="10:10" x14ac:dyDescent="0.2">
      <c r="J3159" s="525"/>
    </row>
    <row r="3160" spans="10:10" x14ac:dyDescent="0.2">
      <c r="J3160" s="525"/>
    </row>
    <row r="3161" spans="10:10" x14ac:dyDescent="0.2">
      <c r="J3161" s="525"/>
    </row>
    <row r="3162" spans="10:10" x14ac:dyDescent="0.2">
      <c r="J3162" s="525"/>
    </row>
    <row r="3163" spans="10:10" x14ac:dyDescent="0.2">
      <c r="J3163" s="525"/>
    </row>
    <row r="3164" spans="10:10" x14ac:dyDescent="0.2">
      <c r="J3164" s="525"/>
    </row>
    <row r="3165" spans="10:10" x14ac:dyDescent="0.2">
      <c r="J3165" s="525"/>
    </row>
    <row r="3166" spans="10:10" x14ac:dyDescent="0.2">
      <c r="J3166" s="525"/>
    </row>
    <row r="3167" spans="10:10" x14ac:dyDescent="0.2">
      <c r="J3167" s="525"/>
    </row>
    <row r="3168" spans="10:10" x14ac:dyDescent="0.2">
      <c r="J3168" s="525"/>
    </row>
    <row r="3169" spans="10:10" x14ac:dyDescent="0.2">
      <c r="J3169" s="525"/>
    </row>
    <row r="3170" spans="10:10" x14ac:dyDescent="0.2">
      <c r="J3170" s="525"/>
    </row>
    <row r="3171" spans="10:10" x14ac:dyDescent="0.2">
      <c r="J3171" s="525"/>
    </row>
    <row r="3172" spans="10:10" x14ac:dyDescent="0.2">
      <c r="J3172" s="525"/>
    </row>
    <row r="3173" spans="10:10" x14ac:dyDescent="0.2">
      <c r="J3173" s="525"/>
    </row>
    <row r="3174" spans="10:10" x14ac:dyDescent="0.2">
      <c r="J3174" s="525"/>
    </row>
    <row r="3175" spans="10:10" x14ac:dyDescent="0.2">
      <c r="J3175" s="525"/>
    </row>
    <row r="3176" spans="10:10" x14ac:dyDescent="0.2">
      <c r="J3176" s="525"/>
    </row>
    <row r="3177" spans="10:10" x14ac:dyDescent="0.2">
      <c r="J3177" s="525"/>
    </row>
    <row r="3178" spans="10:10" x14ac:dyDescent="0.2">
      <c r="J3178" s="525"/>
    </row>
    <row r="3179" spans="10:10" x14ac:dyDescent="0.2">
      <c r="J3179" s="525"/>
    </row>
    <row r="3180" spans="10:10" x14ac:dyDescent="0.2">
      <c r="J3180" s="525"/>
    </row>
    <row r="3181" spans="10:10" x14ac:dyDescent="0.2">
      <c r="J3181" s="525"/>
    </row>
    <row r="3182" spans="10:10" x14ac:dyDescent="0.2">
      <c r="J3182" s="525"/>
    </row>
    <row r="3183" spans="10:10" x14ac:dyDescent="0.2">
      <c r="J3183" s="525"/>
    </row>
    <row r="3184" spans="10:10" x14ac:dyDescent="0.2">
      <c r="J3184" s="525"/>
    </row>
    <row r="3185" spans="10:10" x14ac:dyDescent="0.2">
      <c r="J3185" s="525"/>
    </row>
    <row r="3186" spans="10:10" x14ac:dyDescent="0.2">
      <c r="J3186" s="525"/>
    </row>
    <row r="3187" spans="10:10" x14ac:dyDescent="0.2">
      <c r="J3187" s="525"/>
    </row>
    <row r="3188" spans="10:10" x14ac:dyDescent="0.2">
      <c r="J3188" s="525"/>
    </row>
    <row r="3189" spans="10:10" x14ac:dyDescent="0.2">
      <c r="J3189" s="525"/>
    </row>
    <row r="3190" spans="10:10" x14ac:dyDescent="0.2">
      <c r="J3190" s="525"/>
    </row>
    <row r="3191" spans="10:10" x14ac:dyDescent="0.2">
      <c r="J3191" s="525"/>
    </row>
    <row r="3192" spans="10:10" x14ac:dyDescent="0.2">
      <c r="J3192" s="525"/>
    </row>
    <row r="3193" spans="10:10" x14ac:dyDescent="0.2">
      <c r="J3193" s="525"/>
    </row>
    <row r="3194" spans="10:10" x14ac:dyDescent="0.2">
      <c r="J3194" s="525"/>
    </row>
    <row r="3195" spans="10:10" x14ac:dyDescent="0.2">
      <c r="J3195" s="525"/>
    </row>
    <row r="3196" spans="10:10" x14ac:dyDescent="0.2">
      <c r="J3196" s="525"/>
    </row>
    <row r="3197" spans="10:10" x14ac:dyDescent="0.2">
      <c r="J3197" s="525"/>
    </row>
    <row r="3198" spans="10:10" x14ac:dyDescent="0.2">
      <c r="J3198" s="525"/>
    </row>
    <row r="3199" spans="10:10" x14ac:dyDescent="0.2">
      <c r="J3199" s="525"/>
    </row>
    <row r="3200" spans="10:10" x14ac:dyDescent="0.2">
      <c r="J3200" s="525"/>
    </row>
    <row r="3201" spans="10:10" x14ac:dyDescent="0.2">
      <c r="J3201" s="525"/>
    </row>
    <row r="3202" spans="10:10" x14ac:dyDescent="0.2">
      <c r="J3202" s="525"/>
    </row>
    <row r="3203" spans="10:10" x14ac:dyDescent="0.2">
      <c r="J3203" s="525"/>
    </row>
    <row r="3204" spans="10:10" x14ac:dyDescent="0.2">
      <c r="J3204" s="525"/>
    </row>
    <row r="3205" spans="10:10" x14ac:dyDescent="0.2">
      <c r="J3205" s="525"/>
    </row>
    <row r="3206" spans="10:10" x14ac:dyDescent="0.2">
      <c r="J3206" s="525"/>
    </row>
    <row r="3207" spans="10:10" x14ac:dyDescent="0.2">
      <c r="J3207" s="525"/>
    </row>
    <row r="3208" spans="10:10" x14ac:dyDescent="0.2">
      <c r="J3208" s="525"/>
    </row>
    <row r="3209" spans="10:10" x14ac:dyDescent="0.2">
      <c r="J3209" s="525"/>
    </row>
    <row r="3210" spans="10:10" x14ac:dyDescent="0.2">
      <c r="J3210" s="525"/>
    </row>
    <row r="3211" spans="10:10" x14ac:dyDescent="0.2">
      <c r="J3211" s="525"/>
    </row>
    <row r="3212" spans="10:10" x14ac:dyDescent="0.2">
      <c r="J3212" s="525"/>
    </row>
    <row r="3213" spans="10:10" x14ac:dyDescent="0.2">
      <c r="J3213" s="525"/>
    </row>
    <row r="3214" spans="10:10" x14ac:dyDescent="0.2">
      <c r="J3214" s="525"/>
    </row>
    <row r="3215" spans="10:10" x14ac:dyDescent="0.2">
      <c r="J3215" s="525"/>
    </row>
    <row r="3216" spans="10:10" x14ac:dyDescent="0.2">
      <c r="J3216" s="525"/>
    </row>
    <row r="3217" spans="10:10" x14ac:dyDescent="0.2">
      <c r="J3217" s="525"/>
    </row>
    <row r="3218" spans="10:10" x14ac:dyDescent="0.2">
      <c r="J3218" s="525"/>
    </row>
    <row r="3219" spans="10:10" x14ac:dyDescent="0.2">
      <c r="J3219" s="525"/>
    </row>
    <row r="3220" spans="10:10" x14ac:dyDescent="0.2">
      <c r="J3220" s="525"/>
    </row>
    <row r="3221" spans="10:10" x14ac:dyDescent="0.2">
      <c r="J3221" s="525"/>
    </row>
    <row r="3222" spans="10:10" x14ac:dyDescent="0.2">
      <c r="J3222" s="525"/>
    </row>
    <row r="3223" spans="10:10" x14ac:dyDescent="0.2">
      <c r="J3223" s="525"/>
    </row>
    <row r="3224" spans="10:10" x14ac:dyDescent="0.2">
      <c r="J3224" s="525"/>
    </row>
    <row r="3225" spans="10:10" x14ac:dyDescent="0.2">
      <c r="J3225" s="525"/>
    </row>
    <row r="3226" spans="10:10" x14ac:dyDescent="0.2">
      <c r="J3226" s="525"/>
    </row>
    <row r="3227" spans="10:10" x14ac:dyDescent="0.2">
      <c r="J3227" s="525"/>
    </row>
    <row r="3228" spans="10:10" x14ac:dyDescent="0.2">
      <c r="J3228" s="525"/>
    </row>
    <row r="3229" spans="10:10" x14ac:dyDescent="0.2">
      <c r="J3229" s="525"/>
    </row>
    <row r="3230" spans="10:10" x14ac:dyDescent="0.2">
      <c r="J3230" s="525"/>
    </row>
    <row r="3231" spans="10:10" x14ac:dyDescent="0.2">
      <c r="J3231" s="525"/>
    </row>
    <row r="3232" spans="10:10" x14ac:dyDescent="0.2">
      <c r="J3232" s="525"/>
    </row>
    <row r="3233" spans="10:10" x14ac:dyDescent="0.2">
      <c r="J3233" s="525"/>
    </row>
    <row r="3234" spans="10:10" x14ac:dyDescent="0.2">
      <c r="J3234" s="525"/>
    </row>
    <row r="3235" spans="10:10" x14ac:dyDescent="0.2">
      <c r="J3235" s="525"/>
    </row>
    <row r="3236" spans="10:10" x14ac:dyDescent="0.2">
      <c r="J3236" s="525"/>
    </row>
    <row r="3237" spans="10:10" x14ac:dyDescent="0.2">
      <c r="J3237" s="525"/>
    </row>
    <row r="3238" spans="10:10" x14ac:dyDescent="0.2">
      <c r="J3238" s="525"/>
    </row>
    <row r="3239" spans="10:10" x14ac:dyDescent="0.2">
      <c r="J3239" s="525"/>
    </row>
    <row r="3240" spans="10:10" x14ac:dyDescent="0.2">
      <c r="J3240" s="525"/>
    </row>
    <row r="3241" spans="10:10" x14ac:dyDescent="0.2">
      <c r="J3241" s="525"/>
    </row>
    <row r="3242" spans="10:10" x14ac:dyDescent="0.2">
      <c r="J3242" s="525"/>
    </row>
    <row r="3243" spans="10:10" x14ac:dyDescent="0.2">
      <c r="J3243" s="525"/>
    </row>
    <row r="3244" spans="10:10" x14ac:dyDescent="0.2">
      <c r="J3244" s="525"/>
    </row>
    <row r="3245" spans="10:10" x14ac:dyDescent="0.2">
      <c r="J3245" s="525"/>
    </row>
    <row r="3246" spans="10:10" x14ac:dyDescent="0.2">
      <c r="J3246" s="525"/>
    </row>
    <row r="3247" spans="10:10" x14ac:dyDescent="0.2">
      <c r="J3247" s="525"/>
    </row>
    <row r="3248" spans="10:10" x14ac:dyDescent="0.2">
      <c r="J3248" s="525"/>
    </row>
    <row r="3249" spans="10:10" x14ac:dyDescent="0.2">
      <c r="J3249" s="525"/>
    </row>
    <row r="3250" spans="10:10" x14ac:dyDescent="0.2">
      <c r="J3250" s="525"/>
    </row>
    <row r="3251" spans="10:10" x14ac:dyDescent="0.2">
      <c r="J3251" s="525"/>
    </row>
    <row r="3252" spans="10:10" x14ac:dyDescent="0.2">
      <c r="J3252" s="525"/>
    </row>
    <row r="3253" spans="10:10" x14ac:dyDescent="0.2">
      <c r="J3253" s="525"/>
    </row>
    <row r="3254" spans="10:10" x14ac:dyDescent="0.2">
      <c r="J3254" s="525"/>
    </row>
    <row r="3255" spans="10:10" x14ac:dyDescent="0.2">
      <c r="J3255" s="525"/>
    </row>
    <row r="3256" spans="10:10" x14ac:dyDescent="0.2">
      <c r="J3256" s="525"/>
    </row>
    <row r="3257" spans="10:10" x14ac:dyDescent="0.2">
      <c r="J3257" s="525"/>
    </row>
    <row r="3258" spans="10:10" x14ac:dyDescent="0.2">
      <c r="J3258" s="525"/>
    </row>
    <row r="3259" spans="10:10" x14ac:dyDescent="0.2">
      <c r="J3259" s="525"/>
    </row>
    <row r="3260" spans="10:10" x14ac:dyDescent="0.2">
      <c r="J3260" s="525"/>
    </row>
    <row r="3261" spans="10:10" x14ac:dyDescent="0.2">
      <c r="J3261" s="525"/>
    </row>
    <row r="3262" spans="10:10" x14ac:dyDescent="0.2">
      <c r="J3262" s="525"/>
    </row>
    <row r="3263" spans="10:10" x14ac:dyDescent="0.2">
      <c r="J3263" s="525"/>
    </row>
    <row r="3264" spans="10:10" x14ac:dyDescent="0.2">
      <c r="J3264" s="525"/>
    </row>
    <row r="3265" spans="10:10" x14ac:dyDescent="0.2">
      <c r="J3265" s="525"/>
    </row>
    <row r="3266" spans="10:10" x14ac:dyDescent="0.2">
      <c r="J3266" s="525"/>
    </row>
    <row r="3267" spans="10:10" x14ac:dyDescent="0.2">
      <c r="J3267" s="525"/>
    </row>
    <row r="3268" spans="10:10" x14ac:dyDescent="0.2">
      <c r="J3268" s="525"/>
    </row>
    <row r="3269" spans="10:10" x14ac:dyDescent="0.2">
      <c r="J3269" s="525"/>
    </row>
    <row r="3270" spans="10:10" x14ac:dyDescent="0.2">
      <c r="J3270" s="525"/>
    </row>
    <row r="3271" spans="10:10" x14ac:dyDescent="0.2">
      <c r="J3271" s="525"/>
    </row>
    <row r="3272" spans="10:10" x14ac:dyDescent="0.2">
      <c r="J3272" s="525"/>
    </row>
    <row r="3273" spans="10:10" x14ac:dyDescent="0.2">
      <c r="J3273" s="525"/>
    </row>
    <row r="3274" spans="10:10" x14ac:dyDescent="0.2">
      <c r="J3274" s="525"/>
    </row>
    <row r="3275" spans="10:10" x14ac:dyDescent="0.2">
      <c r="J3275" s="525"/>
    </row>
    <row r="3276" spans="10:10" x14ac:dyDescent="0.2">
      <c r="J3276" s="525"/>
    </row>
    <row r="3277" spans="10:10" x14ac:dyDescent="0.2">
      <c r="J3277" s="525"/>
    </row>
    <row r="3278" spans="10:10" x14ac:dyDescent="0.2">
      <c r="J3278" s="525"/>
    </row>
    <row r="3279" spans="10:10" x14ac:dyDescent="0.2">
      <c r="J3279" s="525"/>
    </row>
    <row r="3280" spans="10:10" x14ac:dyDescent="0.2">
      <c r="J3280" s="525"/>
    </row>
    <row r="3281" spans="10:10" x14ac:dyDescent="0.2">
      <c r="J3281" s="525"/>
    </row>
    <row r="3282" spans="10:10" x14ac:dyDescent="0.2">
      <c r="J3282" s="525"/>
    </row>
    <row r="3283" spans="10:10" x14ac:dyDescent="0.2">
      <c r="J3283" s="525"/>
    </row>
    <row r="3284" spans="10:10" x14ac:dyDescent="0.2">
      <c r="J3284" s="525"/>
    </row>
    <row r="3285" spans="10:10" x14ac:dyDescent="0.2">
      <c r="J3285" s="525"/>
    </row>
    <row r="3286" spans="10:10" x14ac:dyDescent="0.2">
      <c r="J3286" s="525"/>
    </row>
    <row r="3287" spans="10:10" x14ac:dyDescent="0.2">
      <c r="J3287" s="525"/>
    </row>
    <row r="3288" spans="10:10" x14ac:dyDescent="0.2">
      <c r="J3288" s="525"/>
    </row>
    <row r="3289" spans="10:10" x14ac:dyDescent="0.2">
      <c r="J3289" s="525"/>
    </row>
    <row r="3290" spans="10:10" x14ac:dyDescent="0.2">
      <c r="J3290" s="525"/>
    </row>
    <row r="3291" spans="10:10" x14ac:dyDescent="0.2">
      <c r="J3291" s="525"/>
    </row>
    <row r="3292" spans="10:10" x14ac:dyDescent="0.2">
      <c r="J3292" s="525"/>
    </row>
    <row r="3293" spans="10:10" x14ac:dyDescent="0.2">
      <c r="J3293" s="525"/>
    </row>
    <row r="3294" spans="10:10" x14ac:dyDescent="0.2">
      <c r="J3294" s="525"/>
    </row>
    <row r="3295" spans="10:10" x14ac:dyDescent="0.2">
      <c r="J3295" s="525"/>
    </row>
    <row r="3296" spans="10:10" x14ac:dyDescent="0.2">
      <c r="J3296" s="525"/>
    </row>
    <row r="3297" spans="10:10" x14ac:dyDescent="0.2">
      <c r="J3297" s="525"/>
    </row>
    <row r="3298" spans="10:10" x14ac:dyDescent="0.2">
      <c r="J3298" s="525"/>
    </row>
    <row r="3299" spans="10:10" x14ac:dyDescent="0.2">
      <c r="J3299" s="525"/>
    </row>
    <row r="3300" spans="10:10" x14ac:dyDescent="0.2">
      <c r="J3300" s="525"/>
    </row>
    <row r="3301" spans="10:10" x14ac:dyDescent="0.2">
      <c r="J3301" s="525"/>
    </row>
    <row r="3302" spans="10:10" x14ac:dyDescent="0.2">
      <c r="J3302" s="525"/>
    </row>
    <row r="3303" spans="10:10" x14ac:dyDescent="0.2">
      <c r="J3303" s="525"/>
    </row>
    <row r="3304" spans="10:10" x14ac:dyDescent="0.2">
      <c r="J3304" s="525"/>
    </row>
    <row r="3305" spans="10:10" x14ac:dyDescent="0.2">
      <c r="J3305" s="525"/>
    </row>
    <row r="3306" spans="10:10" x14ac:dyDescent="0.2">
      <c r="J3306" s="525"/>
    </row>
    <row r="3307" spans="10:10" x14ac:dyDescent="0.2">
      <c r="J3307" s="525"/>
    </row>
    <row r="3308" spans="10:10" x14ac:dyDescent="0.2">
      <c r="J3308" s="525"/>
    </row>
    <row r="3309" spans="10:10" x14ac:dyDescent="0.2">
      <c r="J3309" s="525"/>
    </row>
    <row r="3310" spans="10:10" x14ac:dyDescent="0.2">
      <c r="J3310" s="525"/>
    </row>
    <row r="3311" spans="10:10" x14ac:dyDescent="0.2">
      <c r="J3311" s="525"/>
    </row>
    <row r="3312" spans="10:10" x14ac:dyDescent="0.2">
      <c r="J3312" s="525"/>
    </row>
    <row r="3313" spans="10:10" x14ac:dyDescent="0.2">
      <c r="J3313" s="525"/>
    </row>
    <row r="3314" spans="10:10" x14ac:dyDescent="0.2">
      <c r="J3314" s="525"/>
    </row>
    <row r="3315" spans="10:10" x14ac:dyDescent="0.2">
      <c r="J3315" s="525"/>
    </row>
    <row r="3316" spans="10:10" x14ac:dyDescent="0.2">
      <c r="J3316" s="525"/>
    </row>
    <row r="3317" spans="10:10" x14ac:dyDescent="0.2">
      <c r="J3317" s="525"/>
    </row>
    <row r="3318" spans="10:10" x14ac:dyDescent="0.2">
      <c r="J3318" s="525"/>
    </row>
    <row r="3319" spans="10:10" x14ac:dyDescent="0.2">
      <c r="J3319" s="525"/>
    </row>
    <row r="3320" spans="10:10" x14ac:dyDescent="0.2">
      <c r="J3320" s="525"/>
    </row>
    <row r="3321" spans="10:10" x14ac:dyDescent="0.2">
      <c r="J3321" s="525"/>
    </row>
    <row r="3322" spans="10:10" x14ac:dyDescent="0.2">
      <c r="J3322" s="525"/>
    </row>
    <row r="3323" spans="10:10" x14ac:dyDescent="0.2">
      <c r="J3323" s="525"/>
    </row>
    <row r="3324" spans="10:10" x14ac:dyDescent="0.2">
      <c r="J3324" s="525"/>
    </row>
    <row r="3325" spans="10:10" x14ac:dyDescent="0.2">
      <c r="J3325" s="525"/>
    </row>
    <row r="3326" spans="10:10" x14ac:dyDescent="0.2">
      <c r="J3326" s="525"/>
    </row>
    <row r="3327" spans="10:10" x14ac:dyDescent="0.2">
      <c r="J3327" s="525"/>
    </row>
    <row r="3328" spans="10:10" x14ac:dyDescent="0.2">
      <c r="J3328" s="525"/>
    </row>
    <row r="3329" spans="10:10" x14ac:dyDescent="0.2">
      <c r="J3329" s="525"/>
    </row>
    <row r="3330" spans="10:10" x14ac:dyDescent="0.2">
      <c r="J3330" s="525"/>
    </row>
    <row r="3331" spans="10:10" x14ac:dyDescent="0.2">
      <c r="J3331" s="525"/>
    </row>
    <row r="3332" spans="10:10" x14ac:dyDescent="0.2">
      <c r="J3332" s="525"/>
    </row>
    <row r="3333" spans="10:10" x14ac:dyDescent="0.2">
      <c r="J3333" s="525"/>
    </row>
    <row r="3334" spans="10:10" x14ac:dyDescent="0.2">
      <c r="J3334" s="525"/>
    </row>
    <row r="3335" spans="10:10" x14ac:dyDescent="0.2">
      <c r="J3335" s="525"/>
    </row>
    <row r="3336" spans="10:10" x14ac:dyDescent="0.2">
      <c r="J3336" s="525"/>
    </row>
    <row r="3337" spans="10:10" x14ac:dyDescent="0.2">
      <c r="J3337" s="525"/>
    </row>
    <row r="3338" spans="10:10" x14ac:dyDescent="0.2">
      <c r="J3338" s="525"/>
    </row>
    <row r="3339" spans="10:10" x14ac:dyDescent="0.2">
      <c r="J3339" s="525"/>
    </row>
    <row r="3340" spans="10:10" x14ac:dyDescent="0.2">
      <c r="J3340" s="525"/>
    </row>
    <row r="3341" spans="10:10" x14ac:dyDescent="0.2">
      <c r="J3341" s="525"/>
    </row>
    <row r="3342" spans="10:10" x14ac:dyDescent="0.2">
      <c r="J3342" s="525"/>
    </row>
    <row r="3343" spans="10:10" x14ac:dyDescent="0.2">
      <c r="J3343" s="525"/>
    </row>
    <row r="3344" spans="10:10" x14ac:dyDescent="0.2">
      <c r="J3344" s="525"/>
    </row>
    <row r="3345" spans="10:10" x14ac:dyDescent="0.2">
      <c r="J3345" s="525"/>
    </row>
    <row r="3346" spans="10:10" x14ac:dyDescent="0.2">
      <c r="J3346" s="525"/>
    </row>
    <row r="3347" spans="10:10" x14ac:dyDescent="0.2">
      <c r="J3347" s="525"/>
    </row>
    <row r="3348" spans="10:10" x14ac:dyDescent="0.2">
      <c r="J3348" s="525"/>
    </row>
    <row r="3349" spans="10:10" x14ac:dyDescent="0.2">
      <c r="J3349" s="525"/>
    </row>
    <row r="3350" spans="10:10" x14ac:dyDescent="0.2">
      <c r="J3350" s="525"/>
    </row>
    <row r="3351" spans="10:10" x14ac:dyDescent="0.2">
      <c r="J3351" s="525"/>
    </row>
    <row r="3352" spans="10:10" x14ac:dyDescent="0.2">
      <c r="J3352" s="525"/>
    </row>
    <row r="3353" spans="10:10" x14ac:dyDescent="0.2">
      <c r="J3353" s="525"/>
    </row>
    <row r="3354" spans="10:10" x14ac:dyDescent="0.2">
      <c r="J3354" s="525"/>
    </row>
    <row r="3355" spans="10:10" x14ac:dyDescent="0.2">
      <c r="J3355" s="525"/>
    </row>
    <row r="3356" spans="10:10" x14ac:dyDescent="0.2">
      <c r="J3356" s="525"/>
    </row>
    <row r="3357" spans="10:10" x14ac:dyDescent="0.2">
      <c r="J3357" s="525"/>
    </row>
    <row r="3358" spans="10:10" x14ac:dyDescent="0.2">
      <c r="J3358" s="525"/>
    </row>
    <row r="3359" spans="10:10" x14ac:dyDescent="0.2">
      <c r="J3359" s="525"/>
    </row>
    <row r="3360" spans="10:10" x14ac:dyDescent="0.2">
      <c r="J3360" s="525"/>
    </row>
    <row r="3361" spans="10:10" x14ac:dyDescent="0.2">
      <c r="J3361" s="525"/>
    </row>
    <row r="3362" spans="10:10" x14ac:dyDescent="0.2">
      <c r="J3362" s="525"/>
    </row>
    <row r="3363" spans="10:10" x14ac:dyDescent="0.2">
      <c r="J3363" s="525"/>
    </row>
    <row r="3364" spans="10:10" x14ac:dyDescent="0.2">
      <c r="J3364" s="525"/>
    </row>
    <row r="3365" spans="10:10" x14ac:dyDescent="0.2">
      <c r="J3365" s="525"/>
    </row>
    <row r="3366" spans="10:10" x14ac:dyDescent="0.2">
      <c r="J3366" s="525"/>
    </row>
    <row r="3367" spans="10:10" x14ac:dyDescent="0.2">
      <c r="J3367" s="525"/>
    </row>
    <row r="3368" spans="10:10" x14ac:dyDescent="0.2">
      <c r="J3368" s="525"/>
    </row>
    <row r="3369" spans="10:10" x14ac:dyDescent="0.2">
      <c r="J3369" s="525"/>
    </row>
    <row r="3370" spans="10:10" x14ac:dyDescent="0.2">
      <c r="J3370" s="525"/>
    </row>
    <row r="3371" spans="10:10" x14ac:dyDescent="0.2">
      <c r="J3371" s="525"/>
    </row>
    <row r="3372" spans="10:10" x14ac:dyDescent="0.2">
      <c r="J3372" s="525"/>
    </row>
    <row r="3373" spans="10:10" x14ac:dyDescent="0.2">
      <c r="J3373" s="525"/>
    </row>
    <row r="3374" spans="10:10" x14ac:dyDescent="0.2">
      <c r="J3374" s="525"/>
    </row>
    <row r="3375" spans="10:10" x14ac:dyDescent="0.2">
      <c r="J3375" s="525"/>
    </row>
    <row r="3376" spans="10:10" x14ac:dyDescent="0.2">
      <c r="J3376" s="525"/>
    </row>
    <row r="3377" spans="10:10" x14ac:dyDescent="0.2">
      <c r="J3377" s="525"/>
    </row>
    <row r="3378" spans="10:10" x14ac:dyDescent="0.2">
      <c r="J3378" s="525"/>
    </row>
    <row r="3379" spans="10:10" x14ac:dyDescent="0.2">
      <c r="J3379" s="525"/>
    </row>
    <row r="3380" spans="10:10" x14ac:dyDescent="0.2">
      <c r="J3380" s="525"/>
    </row>
    <row r="3381" spans="10:10" x14ac:dyDescent="0.2">
      <c r="J3381" s="525"/>
    </row>
    <row r="3382" spans="10:10" x14ac:dyDescent="0.2">
      <c r="J3382" s="525"/>
    </row>
    <row r="3383" spans="10:10" x14ac:dyDescent="0.2">
      <c r="J3383" s="525"/>
    </row>
    <row r="3384" spans="10:10" x14ac:dyDescent="0.2">
      <c r="J3384" s="525"/>
    </row>
    <row r="3385" spans="10:10" x14ac:dyDescent="0.2">
      <c r="J3385" s="525"/>
    </row>
    <row r="3386" spans="10:10" x14ac:dyDescent="0.2">
      <c r="J3386" s="525"/>
    </row>
    <row r="3387" spans="10:10" x14ac:dyDescent="0.2">
      <c r="J3387" s="525"/>
    </row>
    <row r="3388" spans="10:10" x14ac:dyDescent="0.2">
      <c r="J3388" s="525"/>
    </row>
    <row r="3389" spans="10:10" x14ac:dyDescent="0.2">
      <c r="J3389" s="525"/>
    </row>
    <row r="3390" spans="10:10" x14ac:dyDescent="0.2">
      <c r="J3390" s="525"/>
    </row>
    <row r="3391" spans="10:10" x14ac:dyDescent="0.2">
      <c r="J3391" s="525"/>
    </row>
    <row r="3392" spans="10:10" x14ac:dyDescent="0.2">
      <c r="J3392" s="525"/>
    </row>
    <row r="3393" spans="10:10" x14ac:dyDescent="0.2">
      <c r="J3393" s="525"/>
    </row>
    <row r="3394" spans="10:10" x14ac:dyDescent="0.2">
      <c r="J3394" s="525"/>
    </row>
    <row r="3395" spans="10:10" x14ac:dyDescent="0.2">
      <c r="J3395" s="525"/>
    </row>
    <row r="3396" spans="10:10" x14ac:dyDescent="0.2">
      <c r="J3396" s="525"/>
    </row>
    <row r="3397" spans="10:10" x14ac:dyDescent="0.2">
      <c r="J3397" s="525"/>
    </row>
    <row r="3398" spans="10:10" x14ac:dyDescent="0.2">
      <c r="J3398" s="525"/>
    </row>
    <row r="3399" spans="10:10" x14ac:dyDescent="0.2">
      <c r="J3399" s="525"/>
    </row>
    <row r="3400" spans="10:10" x14ac:dyDescent="0.2">
      <c r="J3400" s="525"/>
    </row>
    <row r="3401" spans="10:10" x14ac:dyDescent="0.2">
      <c r="J3401" s="525"/>
    </row>
    <row r="3402" spans="10:10" x14ac:dyDescent="0.2">
      <c r="J3402" s="525"/>
    </row>
    <row r="3403" spans="10:10" x14ac:dyDescent="0.2">
      <c r="J3403" s="525"/>
    </row>
    <row r="3404" spans="10:10" x14ac:dyDescent="0.2">
      <c r="J3404" s="525"/>
    </row>
    <row r="3405" spans="10:10" x14ac:dyDescent="0.2">
      <c r="J3405" s="525"/>
    </row>
    <row r="3406" spans="10:10" x14ac:dyDescent="0.2">
      <c r="J3406" s="525"/>
    </row>
    <row r="3407" spans="10:10" x14ac:dyDescent="0.2">
      <c r="J3407" s="525"/>
    </row>
    <row r="3408" spans="10:10" x14ac:dyDescent="0.2">
      <c r="J3408" s="525"/>
    </row>
    <row r="3409" spans="10:10" x14ac:dyDescent="0.2">
      <c r="J3409" s="525"/>
    </row>
    <row r="3410" spans="10:10" x14ac:dyDescent="0.2">
      <c r="J3410" s="525"/>
    </row>
    <row r="3411" spans="10:10" x14ac:dyDescent="0.2">
      <c r="J3411" s="525"/>
    </row>
    <row r="3412" spans="10:10" x14ac:dyDescent="0.2">
      <c r="J3412" s="525"/>
    </row>
    <row r="3413" spans="10:10" x14ac:dyDescent="0.2">
      <c r="J3413" s="525"/>
    </row>
    <row r="3414" spans="10:10" x14ac:dyDescent="0.2">
      <c r="J3414" s="525"/>
    </row>
    <row r="3415" spans="10:10" x14ac:dyDescent="0.2">
      <c r="J3415" s="525"/>
    </row>
    <row r="3416" spans="10:10" x14ac:dyDescent="0.2">
      <c r="J3416" s="525"/>
    </row>
    <row r="3417" spans="10:10" x14ac:dyDescent="0.2">
      <c r="J3417" s="525"/>
    </row>
    <row r="3418" spans="10:10" x14ac:dyDescent="0.2">
      <c r="J3418" s="525"/>
    </row>
    <row r="3419" spans="10:10" x14ac:dyDescent="0.2">
      <c r="J3419" s="525"/>
    </row>
    <row r="3420" spans="10:10" x14ac:dyDescent="0.2">
      <c r="J3420" s="525"/>
    </row>
    <row r="3421" spans="10:10" x14ac:dyDescent="0.2">
      <c r="J3421" s="525"/>
    </row>
    <row r="3422" spans="10:10" x14ac:dyDescent="0.2">
      <c r="J3422" s="525"/>
    </row>
    <row r="3423" spans="10:10" x14ac:dyDescent="0.2">
      <c r="J3423" s="525"/>
    </row>
    <row r="3424" spans="10:10" x14ac:dyDescent="0.2">
      <c r="J3424" s="525"/>
    </row>
    <row r="3425" spans="10:10" x14ac:dyDescent="0.2">
      <c r="J3425" s="525"/>
    </row>
    <row r="3426" spans="10:10" x14ac:dyDescent="0.2">
      <c r="J3426" s="525"/>
    </row>
    <row r="3427" spans="10:10" x14ac:dyDescent="0.2">
      <c r="J3427" s="525"/>
    </row>
    <row r="3428" spans="10:10" x14ac:dyDescent="0.2">
      <c r="J3428" s="525"/>
    </row>
    <row r="3429" spans="10:10" x14ac:dyDescent="0.2">
      <c r="J3429" s="525"/>
    </row>
    <row r="3430" spans="10:10" x14ac:dyDescent="0.2">
      <c r="J3430" s="525"/>
    </row>
    <row r="3431" spans="10:10" x14ac:dyDescent="0.2">
      <c r="J3431" s="525"/>
    </row>
    <row r="3432" spans="10:10" x14ac:dyDescent="0.2">
      <c r="J3432" s="525"/>
    </row>
    <row r="3433" spans="10:10" x14ac:dyDescent="0.2">
      <c r="J3433" s="525"/>
    </row>
    <row r="3434" spans="10:10" x14ac:dyDescent="0.2">
      <c r="J3434" s="525"/>
    </row>
    <row r="3435" spans="10:10" x14ac:dyDescent="0.2">
      <c r="J3435" s="525"/>
    </row>
    <row r="3436" spans="10:10" x14ac:dyDescent="0.2">
      <c r="J3436" s="525"/>
    </row>
    <row r="3437" spans="10:10" x14ac:dyDescent="0.2">
      <c r="J3437" s="525"/>
    </row>
    <row r="3438" spans="10:10" x14ac:dyDescent="0.2">
      <c r="J3438" s="525"/>
    </row>
    <row r="3439" spans="10:10" x14ac:dyDescent="0.2">
      <c r="J3439" s="525"/>
    </row>
    <row r="3440" spans="10:10" x14ac:dyDescent="0.2">
      <c r="J3440" s="525"/>
    </row>
    <row r="3441" spans="10:10" x14ac:dyDescent="0.2">
      <c r="J3441" s="525"/>
    </row>
    <row r="3442" spans="10:10" x14ac:dyDescent="0.2">
      <c r="J3442" s="525"/>
    </row>
    <row r="3443" spans="10:10" x14ac:dyDescent="0.2">
      <c r="J3443" s="525"/>
    </row>
    <row r="3444" spans="10:10" x14ac:dyDescent="0.2">
      <c r="J3444" s="525"/>
    </row>
    <row r="3445" spans="10:10" x14ac:dyDescent="0.2">
      <c r="J3445" s="525"/>
    </row>
    <row r="3446" spans="10:10" x14ac:dyDescent="0.2">
      <c r="J3446" s="525"/>
    </row>
    <row r="3447" spans="10:10" x14ac:dyDescent="0.2">
      <c r="J3447" s="525"/>
    </row>
    <row r="3448" spans="10:10" x14ac:dyDescent="0.2">
      <c r="J3448" s="525"/>
    </row>
    <row r="3449" spans="10:10" x14ac:dyDescent="0.2">
      <c r="J3449" s="525"/>
    </row>
    <row r="3450" spans="10:10" x14ac:dyDescent="0.2">
      <c r="J3450" s="525"/>
    </row>
    <row r="3451" spans="10:10" x14ac:dyDescent="0.2">
      <c r="J3451" s="525"/>
    </row>
    <row r="3452" spans="10:10" x14ac:dyDescent="0.2">
      <c r="J3452" s="525"/>
    </row>
    <row r="3453" spans="10:10" x14ac:dyDescent="0.2">
      <c r="J3453" s="525"/>
    </row>
    <row r="3454" spans="10:10" x14ac:dyDescent="0.2">
      <c r="J3454" s="525"/>
    </row>
    <row r="3455" spans="10:10" x14ac:dyDescent="0.2">
      <c r="J3455" s="525"/>
    </row>
    <row r="3456" spans="10:10" x14ac:dyDescent="0.2">
      <c r="J3456" s="525"/>
    </row>
    <row r="3457" spans="10:10" x14ac:dyDescent="0.2">
      <c r="J3457" s="525"/>
    </row>
    <row r="3458" spans="10:10" x14ac:dyDescent="0.2">
      <c r="J3458" s="525"/>
    </row>
    <row r="3459" spans="10:10" x14ac:dyDescent="0.2">
      <c r="J3459" s="525"/>
    </row>
    <row r="3460" spans="10:10" x14ac:dyDescent="0.2">
      <c r="J3460" s="525"/>
    </row>
    <row r="3461" spans="10:10" x14ac:dyDescent="0.2">
      <c r="J3461" s="525"/>
    </row>
    <row r="3462" spans="10:10" x14ac:dyDescent="0.2">
      <c r="J3462" s="525"/>
    </row>
    <row r="3463" spans="10:10" x14ac:dyDescent="0.2">
      <c r="J3463" s="525"/>
    </row>
    <row r="3464" spans="10:10" x14ac:dyDescent="0.2">
      <c r="J3464" s="525"/>
    </row>
    <row r="3465" spans="10:10" x14ac:dyDescent="0.2">
      <c r="J3465" s="525"/>
    </row>
    <row r="3466" spans="10:10" x14ac:dyDescent="0.2">
      <c r="J3466" s="525"/>
    </row>
    <row r="3467" spans="10:10" x14ac:dyDescent="0.2">
      <c r="J3467" s="525"/>
    </row>
    <row r="3468" spans="10:10" x14ac:dyDescent="0.2">
      <c r="J3468" s="525"/>
    </row>
    <row r="3469" spans="10:10" x14ac:dyDescent="0.2">
      <c r="J3469" s="525"/>
    </row>
    <row r="3470" spans="10:10" x14ac:dyDescent="0.2">
      <c r="J3470" s="525"/>
    </row>
    <row r="3471" spans="10:10" x14ac:dyDescent="0.2">
      <c r="J3471" s="525"/>
    </row>
    <row r="3472" spans="10:10" x14ac:dyDescent="0.2">
      <c r="J3472" s="525"/>
    </row>
    <row r="3473" spans="10:10" x14ac:dyDescent="0.2">
      <c r="J3473" s="525"/>
    </row>
    <row r="3474" spans="10:10" x14ac:dyDescent="0.2">
      <c r="J3474" s="525"/>
    </row>
    <row r="3475" spans="10:10" x14ac:dyDescent="0.2">
      <c r="J3475" s="525"/>
    </row>
    <row r="3476" spans="10:10" x14ac:dyDescent="0.2">
      <c r="J3476" s="525"/>
    </row>
    <row r="3477" spans="10:10" x14ac:dyDescent="0.2">
      <c r="J3477" s="525"/>
    </row>
    <row r="3478" spans="10:10" x14ac:dyDescent="0.2">
      <c r="J3478" s="525"/>
    </row>
    <row r="3479" spans="10:10" x14ac:dyDescent="0.2">
      <c r="J3479" s="525"/>
    </row>
    <row r="3480" spans="10:10" x14ac:dyDescent="0.2">
      <c r="J3480" s="525"/>
    </row>
    <row r="3481" spans="10:10" x14ac:dyDescent="0.2">
      <c r="J3481" s="525"/>
    </row>
    <row r="3482" spans="10:10" x14ac:dyDescent="0.2">
      <c r="J3482" s="525"/>
    </row>
    <row r="3483" spans="10:10" x14ac:dyDescent="0.2">
      <c r="J3483" s="525"/>
    </row>
    <row r="3484" spans="10:10" x14ac:dyDescent="0.2">
      <c r="J3484" s="525"/>
    </row>
    <row r="3485" spans="10:10" x14ac:dyDescent="0.2">
      <c r="J3485" s="525"/>
    </row>
    <row r="3486" spans="10:10" x14ac:dyDescent="0.2">
      <c r="J3486" s="525"/>
    </row>
    <row r="3487" spans="10:10" x14ac:dyDescent="0.2">
      <c r="J3487" s="525"/>
    </row>
    <row r="3488" spans="10:10" x14ac:dyDescent="0.2">
      <c r="J3488" s="525"/>
    </row>
    <row r="3489" spans="10:10" x14ac:dyDescent="0.2">
      <c r="J3489" s="525"/>
    </row>
    <row r="3490" spans="10:10" x14ac:dyDescent="0.2">
      <c r="J3490" s="525"/>
    </row>
    <row r="3491" spans="10:10" x14ac:dyDescent="0.2">
      <c r="J3491" s="525"/>
    </row>
    <row r="3492" spans="10:10" x14ac:dyDescent="0.2">
      <c r="J3492" s="525"/>
    </row>
    <row r="3493" spans="10:10" x14ac:dyDescent="0.2">
      <c r="J3493" s="525"/>
    </row>
    <row r="3494" spans="10:10" x14ac:dyDescent="0.2">
      <c r="J3494" s="525"/>
    </row>
    <row r="3495" spans="10:10" x14ac:dyDescent="0.2">
      <c r="J3495" s="525"/>
    </row>
    <row r="3496" spans="10:10" x14ac:dyDescent="0.2">
      <c r="J3496" s="525"/>
    </row>
    <row r="3497" spans="10:10" x14ac:dyDescent="0.2">
      <c r="J3497" s="525"/>
    </row>
    <row r="3498" spans="10:10" x14ac:dyDescent="0.2">
      <c r="J3498" s="525"/>
    </row>
    <row r="3499" spans="10:10" x14ac:dyDescent="0.2">
      <c r="J3499" s="525"/>
    </row>
    <row r="3500" spans="10:10" x14ac:dyDescent="0.2">
      <c r="J3500" s="525"/>
    </row>
    <row r="3501" spans="10:10" x14ac:dyDescent="0.2">
      <c r="J3501" s="525"/>
    </row>
    <row r="3502" spans="10:10" x14ac:dyDescent="0.2">
      <c r="J3502" s="525"/>
    </row>
    <row r="3503" spans="10:10" x14ac:dyDescent="0.2">
      <c r="J3503" s="525"/>
    </row>
    <row r="3504" spans="10:10" x14ac:dyDescent="0.2">
      <c r="J3504" s="525"/>
    </row>
    <row r="3505" spans="10:10" x14ac:dyDescent="0.2">
      <c r="J3505" s="525"/>
    </row>
    <row r="3506" spans="10:10" x14ac:dyDescent="0.2">
      <c r="J3506" s="525"/>
    </row>
    <row r="3507" spans="10:10" x14ac:dyDescent="0.2">
      <c r="J3507" s="525"/>
    </row>
    <row r="3508" spans="10:10" x14ac:dyDescent="0.2">
      <c r="J3508" s="525"/>
    </row>
    <row r="3509" spans="10:10" x14ac:dyDescent="0.2">
      <c r="J3509" s="525"/>
    </row>
    <row r="3510" spans="10:10" x14ac:dyDescent="0.2">
      <c r="J3510" s="525"/>
    </row>
    <row r="3511" spans="10:10" x14ac:dyDescent="0.2">
      <c r="J3511" s="525"/>
    </row>
    <row r="3512" spans="10:10" x14ac:dyDescent="0.2">
      <c r="J3512" s="525"/>
    </row>
    <row r="3513" spans="10:10" x14ac:dyDescent="0.2">
      <c r="J3513" s="525"/>
    </row>
    <row r="3514" spans="10:10" x14ac:dyDescent="0.2">
      <c r="J3514" s="525"/>
    </row>
    <row r="3515" spans="10:10" x14ac:dyDescent="0.2">
      <c r="J3515" s="525"/>
    </row>
    <row r="3516" spans="10:10" x14ac:dyDescent="0.2">
      <c r="J3516" s="525"/>
    </row>
    <row r="3517" spans="10:10" x14ac:dyDescent="0.2">
      <c r="J3517" s="525"/>
    </row>
    <row r="3518" spans="10:10" x14ac:dyDescent="0.2">
      <c r="J3518" s="525"/>
    </row>
    <row r="3519" spans="10:10" x14ac:dyDescent="0.2">
      <c r="J3519" s="525"/>
    </row>
    <row r="3520" spans="10:10" x14ac:dyDescent="0.2">
      <c r="J3520" s="525"/>
    </row>
    <row r="3521" spans="10:10" x14ac:dyDescent="0.2">
      <c r="J3521" s="525"/>
    </row>
    <row r="3522" spans="10:10" x14ac:dyDescent="0.2">
      <c r="J3522" s="525"/>
    </row>
    <row r="3523" spans="10:10" x14ac:dyDescent="0.2">
      <c r="J3523" s="525"/>
    </row>
    <row r="3524" spans="10:10" x14ac:dyDescent="0.2">
      <c r="J3524" s="525"/>
    </row>
    <row r="3525" spans="10:10" x14ac:dyDescent="0.2">
      <c r="J3525" s="525"/>
    </row>
    <row r="3526" spans="10:10" x14ac:dyDescent="0.2">
      <c r="J3526" s="525"/>
    </row>
    <row r="3527" spans="10:10" x14ac:dyDescent="0.2">
      <c r="J3527" s="525"/>
    </row>
    <row r="3528" spans="10:10" x14ac:dyDescent="0.2">
      <c r="J3528" s="525"/>
    </row>
    <row r="3529" spans="10:10" x14ac:dyDescent="0.2">
      <c r="J3529" s="525"/>
    </row>
    <row r="3530" spans="10:10" x14ac:dyDescent="0.2">
      <c r="J3530" s="525"/>
    </row>
    <row r="3531" spans="10:10" x14ac:dyDescent="0.2">
      <c r="J3531" s="525"/>
    </row>
    <row r="3532" spans="10:10" x14ac:dyDescent="0.2">
      <c r="J3532" s="525"/>
    </row>
    <row r="3533" spans="10:10" x14ac:dyDescent="0.2">
      <c r="J3533" s="525"/>
    </row>
    <row r="3534" spans="10:10" x14ac:dyDescent="0.2">
      <c r="J3534" s="525"/>
    </row>
    <row r="3535" spans="10:10" x14ac:dyDescent="0.2">
      <c r="J3535" s="525"/>
    </row>
    <row r="3536" spans="10:10" x14ac:dyDescent="0.2">
      <c r="J3536" s="525"/>
    </row>
    <row r="3537" spans="10:10" x14ac:dyDescent="0.2">
      <c r="J3537" s="525"/>
    </row>
    <row r="3538" spans="10:10" x14ac:dyDescent="0.2">
      <c r="J3538" s="525"/>
    </row>
    <row r="3539" spans="10:10" x14ac:dyDescent="0.2">
      <c r="J3539" s="525"/>
    </row>
    <row r="3540" spans="10:10" x14ac:dyDescent="0.2">
      <c r="J3540" s="525"/>
    </row>
    <row r="3541" spans="10:10" x14ac:dyDescent="0.2">
      <c r="J3541" s="525"/>
    </row>
    <row r="3542" spans="10:10" x14ac:dyDescent="0.2">
      <c r="J3542" s="525"/>
    </row>
    <row r="3543" spans="10:10" x14ac:dyDescent="0.2">
      <c r="J3543" s="525"/>
    </row>
    <row r="3544" spans="10:10" x14ac:dyDescent="0.2">
      <c r="J3544" s="525"/>
    </row>
    <row r="3545" spans="10:10" x14ac:dyDescent="0.2">
      <c r="J3545" s="525"/>
    </row>
    <row r="3546" spans="10:10" x14ac:dyDescent="0.2">
      <c r="J3546" s="525"/>
    </row>
    <row r="3547" spans="10:10" x14ac:dyDescent="0.2">
      <c r="J3547" s="525"/>
    </row>
    <row r="3548" spans="10:10" x14ac:dyDescent="0.2">
      <c r="J3548" s="525"/>
    </row>
    <row r="3549" spans="10:10" x14ac:dyDescent="0.2">
      <c r="J3549" s="525"/>
    </row>
    <row r="3550" spans="10:10" x14ac:dyDescent="0.2">
      <c r="J3550" s="525"/>
    </row>
    <row r="3551" spans="10:10" x14ac:dyDescent="0.2">
      <c r="J3551" s="525"/>
    </row>
    <row r="3552" spans="10:10" x14ac:dyDescent="0.2">
      <c r="J3552" s="525"/>
    </row>
    <row r="3553" spans="10:10" x14ac:dyDescent="0.2">
      <c r="J3553" s="525"/>
    </row>
    <row r="3554" spans="10:10" x14ac:dyDescent="0.2">
      <c r="J3554" s="525"/>
    </row>
    <row r="3555" spans="10:10" x14ac:dyDescent="0.2">
      <c r="J3555" s="525"/>
    </row>
    <row r="3556" spans="10:10" x14ac:dyDescent="0.2">
      <c r="J3556" s="525"/>
    </row>
    <row r="3557" spans="10:10" x14ac:dyDescent="0.2">
      <c r="J3557" s="525"/>
    </row>
    <row r="3558" spans="10:10" x14ac:dyDescent="0.2">
      <c r="J3558" s="525"/>
    </row>
    <row r="3559" spans="10:10" x14ac:dyDescent="0.2">
      <c r="J3559" s="525"/>
    </row>
    <row r="3560" spans="10:10" x14ac:dyDescent="0.2">
      <c r="J3560" s="525"/>
    </row>
    <row r="3561" spans="10:10" x14ac:dyDescent="0.2">
      <c r="J3561" s="525"/>
    </row>
    <row r="3562" spans="10:10" x14ac:dyDescent="0.2">
      <c r="J3562" s="525"/>
    </row>
    <row r="3563" spans="10:10" x14ac:dyDescent="0.2">
      <c r="J3563" s="525"/>
    </row>
    <row r="3564" spans="10:10" x14ac:dyDescent="0.2">
      <c r="J3564" s="525"/>
    </row>
    <row r="3565" spans="10:10" x14ac:dyDescent="0.2">
      <c r="J3565" s="525"/>
    </row>
    <row r="3566" spans="10:10" x14ac:dyDescent="0.2">
      <c r="J3566" s="525"/>
    </row>
    <row r="3567" spans="10:10" x14ac:dyDescent="0.2">
      <c r="J3567" s="525"/>
    </row>
    <row r="3568" spans="10:10" x14ac:dyDescent="0.2">
      <c r="J3568" s="525"/>
    </row>
    <row r="3569" spans="10:10" x14ac:dyDescent="0.2">
      <c r="J3569" s="525"/>
    </row>
    <row r="3570" spans="10:10" x14ac:dyDescent="0.2">
      <c r="J3570" s="525"/>
    </row>
    <row r="3571" spans="10:10" x14ac:dyDescent="0.2">
      <c r="J3571" s="525"/>
    </row>
    <row r="3572" spans="10:10" x14ac:dyDescent="0.2">
      <c r="J3572" s="525"/>
    </row>
    <row r="3573" spans="10:10" x14ac:dyDescent="0.2">
      <c r="J3573" s="525"/>
    </row>
    <row r="3574" spans="10:10" x14ac:dyDescent="0.2">
      <c r="J3574" s="525"/>
    </row>
    <row r="3575" spans="10:10" x14ac:dyDescent="0.2">
      <c r="J3575" s="525"/>
    </row>
    <row r="3576" spans="10:10" x14ac:dyDescent="0.2">
      <c r="J3576" s="525"/>
    </row>
    <row r="3577" spans="10:10" x14ac:dyDescent="0.2">
      <c r="J3577" s="525"/>
    </row>
    <row r="3578" spans="10:10" x14ac:dyDescent="0.2">
      <c r="J3578" s="525"/>
    </row>
    <row r="3579" spans="10:10" x14ac:dyDescent="0.2">
      <c r="J3579" s="525"/>
    </row>
    <row r="3580" spans="10:10" x14ac:dyDescent="0.2">
      <c r="J3580" s="525"/>
    </row>
    <row r="3581" spans="10:10" x14ac:dyDescent="0.2">
      <c r="J3581" s="525"/>
    </row>
    <row r="3582" spans="10:10" x14ac:dyDescent="0.2">
      <c r="J3582" s="525"/>
    </row>
    <row r="3583" spans="10:10" x14ac:dyDescent="0.2">
      <c r="J3583" s="525"/>
    </row>
    <row r="3584" spans="10:10" x14ac:dyDescent="0.2">
      <c r="J3584" s="525"/>
    </row>
    <row r="3585" spans="10:10" x14ac:dyDescent="0.2">
      <c r="J3585" s="525"/>
    </row>
    <row r="3586" spans="10:10" x14ac:dyDescent="0.2">
      <c r="J3586" s="525"/>
    </row>
    <row r="3587" spans="10:10" x14ac:dyDescent="0.2">
      <c r="J3587" s="525"/>
    </row>
    <row r="3588" spans="10:10" x14ac:dyDescent="0.2">
      <c r="J3588" s="525"/>
    </row>
    <row r="3589" spans="10:10" x14ac:dyDescent="0.2">
      <c r="J3589" s="525"/>
    </row>
    <row r="3590" spans="10:10" x14ac:dyDescent="0.2">
      <c r="J3590" s="525"/>
    </row>
    <row r="3591" spans="10:10" x14ac:dyDescent="0.2">
      <c r="J3591" s="525"/>
    </row>
    <row r="3592" spans="10:10" x14ac:dyDescent="0.2">
      <c r="J3592" s="525"/>
    </row>
    <row r="3593" spans="10:10" x14ac:dyDescent="0.2">
      <c r="J3593" s="525"/>
    </row>
    <row r="3594" spans="10:10" x14ac:dyDescent="0.2">
      <c r="J3594" s="525"/>
    </row>
    <row r="3595" spans="10:10" x14ac:dyDescent="0.2">
      <c r="J3595" s="525"/>
    </row>
    <row r="3596" spans="10:10" x14ac:dyDescent="0.2">
      <c r="J3596" s="525"/>
    </row>
    <row r="3597" spans="10:10" x14ac:dyDescent="0.2">
      <c r="J3597" s="525"/>
    </row>
    <row r="3598" spans="10:10" x14ac:dyDescent="0.2">
      <c r="J3598" s="525"/>
    </row>
    <row r="3599" spans="10:10" x14ac:dyDescent="0.2">
      <c r="J3599" s="525"/>
    </row>
    <row r="3600" spans="10:10" x14ac:dyDescent="0.2">
      <c r="J3600" s="525"/>
    </row>
    <row r="3601" spans="10:10" x14ac:dyDescent="0.2">
      <c r="J3601" s="525"/>
    </row>
    <row r="3602" spans="10:10" x14ac:dyDescent="0.2">
      <c r="J3602" s="525"/>
    </row>
    <row r="3603" spans="10:10" x14ac:dyDescent="0.2">
      <c r="J3603" s="525"/>
    </row>
    <row r="3604" spans="10:10" x14ac:dyDescent="0.2">
      <c r="J3604" s="525"/>
    </row>
    <row r="3605" spans="10:10" x14ac:dyDescent="0.2">
      <c r="J3605" s="525"/>
    </row>
    <row r="3606" spans="10:10" x14ac:dyDescent="0.2">
      <c r="J3606" s="525"/>
    </row>
    <row r="3607" spans="10:10" x14ac:dyDescent="0.2">
      <c r="J3607" s="525"/>
    </row>
    <row r="3608" spans="10:10" x14ac:dyDescent="0.2">
      <c r="J3608" s="525"/>
    </row>
    <row r="3609" spans="10:10" x14ac:dyDescent="0.2">
      <c r="J3609" s="525"/>
    </row>
    <row r="3610" spans="10:10" x14ac:dyDescent="0.2">
      <c r="J3610" s="525"/>
    </row>
    <row r="3611" spans="10:10" x14ac:dyDescent="0.2">
      <c r="J3611" s="525"/>
    </row>
    <row r="3612" spans="10:10" x14ac:dyDescent="0.2">
      <c r="J3612" s="525"/>
    </row>
    <row r="3613" spans="10:10" x14ac:dyDescent="0.2">
      <c r="J3613" s="525"/>
    </row>
    <row r="3614" spans="10:10" x14ac:dyDescent="0.2">
      <c r="J3614" s="525"/>
    </row>
    <row r="3615" spans="10:10" x14ac:dyDescent="0.2">
      <c r="J3615" s="525"/>
    </row>
    <row r="3616" spans="10:10" x14ac:dyDescent="0.2">
      <c r="J3616" s="525"/>
    </row>
    <row r="3617" spans="10:10" x14ac:dyDescent="0.2">
      <c r="J3617" s="525"/>
    </row>
    <row r="3618" spans="10:10" x14ac:dyDescent="0.2">
      <c r="J3618" s="525"/>
    </row>
    <row r="3619" spans="10:10" x14ac:dyDescent="0.2">
      <c r="J3619" s="525"/>
    </row>
    <row r="3620" spans="10:10" x14ac:dyDescent="0.2">
      <c r="J3620" s="525"/>
    </row>
    <row r="3621" spans="10:10" x14ac:dyDescent="0.2">
      <c r="J3621" s="525"/>
    </row>
    <row r="3622" spans="10:10" x14ac:dyDescent="0.2">
      <c r="J3622" s="525"/>
    </row>
    <row r="3623" spans="10:10" x14ac:dyDescent="0.2">
      <c r="J3623" s="525"/>
    </row>
    <row r="3624" spans="10:10" x14ac:dyDescent="0.2">
      <c r="J3624" s="525"/>
    </row>
    <row r="3625" spans="10:10" x14ac:dyDescent="0.2">
      <c r="J3625" s="525"/>
    </row>
    <row r="3626" spans="10:10" x14ac:dyDescent="0.2">
      <c r="J3626" s="525"/>
    </row>
    <row r="3627" spans="10:10" x14ac:dyDescent="0.2">
      <c r="J3627" s="525"/>
    </row>
    <row r="3628" spans="10:10" x14ac:dyDescent="0.2">
      <c r="J3628" s="525"/>
    </row>
    <row r="3629" spans="10:10" x14ac:dyDescent="0.2">
      <c r="J3629" s="525"/>
    </row>
    <row r="3630" spans="10:10" x14ac:dyDescent="0.2">
      <c r="J3630" s="525"/>
    </row>
    <row r="3631" spans="10:10" x14ac:dyDescent="0.2">
      <c r="J3631" s="525"/>
    </row>
    <row r="3632" spans="10:10" x14ac:dyDescent="0.2">
      <c r="J3632" s="525"/>
    </row>
    <row r="3633" spans="10:10" x14ac:dyDescent="0.2">
      <c r="J3633" s="525"/>
    </row>
    <row r="3634" spans="10:10" x14ac:dyDescent="0.2">
      <c r="J3634" s="525"/>
    </row>
    <row r="3635" spans="10:10" x14ac:dyDescent="0.2">
      <c r="J3635" s="525"/>
    </row>
    <row r="3636" spans="10:10" x14ac:dyDescent="0.2">
      <c r="J3636" s="525"/>
    </row>
    <row r="3637" spans="10:10" x14ac:dyDescent="0.2">
      <c r="J3637" s="525"/>
    </row>
    <row r="3638" spans="10:10" x14ac:dyDescent="0.2">
      <c r="J3638" s="525"/>
    </row>
    <row r="3639" spans="10:10" x14ac:dyDescent="0.2">
      <c r="J3639" s="525"/>
    </row>
    <row r="3640" spans="10:10" x14ac:dyDescent="0.2">
      <c r="J3640" s="525"/>
    </row>
    <row r="3641" spans="10:10" x14ac:dyDescent="0.2">
      <c r="J3641" s="525"/>
    </row>
    <row r="3642" spans="10:10" x14ac:dyDescent="0.2">
      <c r="J3642" s="525"/>
    </row>
    <row r="3643" spans="10:10" x14ac:dyDescent="0.2">
      <c r="J3643" s="525"/>
    </row>
    <row r="3644" spans="10:10" x14ac:dyDescent="0.2">
      <c r="J3644" s="525"/>
    </row>
    <row r="3645" spans="10:10" x14ac:dyDescent="0.2">
      <c r="J3645" s="525"/>
    </row>
    <row r="3646" spans="10:10" x14ac:dyDescent="0.2">
      <c r="J3646" s="525"/>
    </row>
    <row r="3647" spans="10:10" x14ac:dyDescent="0.2">
      <c r="J3647" s="525"/>
    </row>
    <row r="3648" spans="10:10" x14ac:dyDescent="0.2">
      <c r="J3648" s="525"/>
    </row>
    <row r="3649" spans="10:10" x14ac:dyDescent="0.2">
      <c r="J3649" s="525"/>
    </row>
    <row r="3650" spans="10:10" x14ac:dyDescent="0.2">
      <c r="J3650" s="525"/>
    </row>
    <row r="3651" spans="10:10" x14ac:dyDescent="0.2">
      <c r="J3651" s="525"/>
    </row>
    <row r="3652" spans="10:10" x14ac:dyDescent="0.2">
      <c r="J3652" s="525"/>
    </row>
    <row r="3653" spans="10:10" x14ac:dyDescent="0.2">
      <c r="J3653" s="525"/>
    </row>
    <row r="3654" spans="10:10" x14ac:dyDescent="0.2">
      <c r="J3654" s="525"/>
    </row>
    <row r="3655" spans="10:10" x14ac:dyDescent="0.2">
      <c r="J3655" s="525"/>
    </row>
    <row r="3656" spans="10:10" x14ac:dyDescent="0.2">
      <c r="J3656" s="525"/>
    </row>
    <row r="3657" spans="10:10" x14ac:dyDescent="0.2">
      <c r="J3657" s="525"/>
    </row>
    <row r="3658" spans="10:10" x14ac:dyDescent="0.2">
      <c r="J3658" s="525"/>
    </row>
    <row r="3659" spans="10:10" x14ac:dyDescent="0.2">
      <c r="J3659" s="525"/>
    </row>
    <row r="3660" spans="10:10" x14ac:dyDescent="0.2">
      <c r="J3660" s="525"/>
    </row>
    <row r="3661" spans="10:10" x14ac:dyDescent="0.2">
      <c r="J3661" s="525"/>
    </row>
    <row r="3662" spans="10:10" x14ac:dyDescent="0.2">
      <c r="J3662" s="525"/>
    </row>
    <row r="3663" spans="10:10" x14ac:dyDescent="0.2">
      <c r="J3663" s="525"/>
    </row>
    <row r="3664" spans="10:10" x14ac:dyDescent="0.2">
      <c r="J3664" s="525"/>
    </row>
    <row r="3665" spans="10:10" x14ac:dyDescent="0.2">
      <c r="J3665" s="525"/>
    </row>
    <row r="3666" spans="10:10" x14ac:dyDescent="0.2">
      <c r="J3666" s="525"/>
    </row>
    <row r="3667" spans="10:10" x14ac:dyDescent="0.2">
      <c r="J3667" s="525"/>
    </row>
    <row r="3668" spans="10:10" x14ac:dyDescent="0.2">
      <c r="J3668" s="525"/>
    </row>
    <row r="3669" spans="10:10" x14ac:dyDescent="0.2">
      <c r="J3669" s="525"/>
    </row>
    <row r="3670" spans="10:10" x14ac:dyDescent="0.2">
      <c r="J3670" s="525"/>
    </row>
    <row r="3671" spans="10:10" x14ac:dyDescent="0.2">
      <c r="J3671" s="525"/>
    </row>
    <row r="3672" spans="10:10" x14ac:dyDescent="0.2">
      <c r="J3672" s="525"/>
    </row>
    <row r="3673" spans="10:10" x14ac:dyDescent="0.2">
      <c r="J3673" s="525"/>
    </row>
    <row r="3674" spans="10:10" x14ac:dyDescent="0.2">
      <c r="J3674" s="525"/>
    </row>
    <row r="3675" spans="10:10" x14ac:dyDescent="0.2">
      <c r="J3675" s="525"/>
    </row>
    <row r="3676" spans="10:10" x14ac:dyDescent="0.2">
      <c r="J3676" s="525"/>
    </row>
    <row r="3677" spans="10:10" x14ac:dyDescent="0.2">
      <c r="J3677" s="525"/>
    </row>
    <row r="3678" spans="10:10" x14ac:dyDescent="0.2">
      <c r="J3678" s="525"/>
    </row>
    <row r="3679" spans="10:10" x14ac:dyDescent="0.2">
      <c r="J3679" s="525"/>
    </row>
    <row r="3680" spans="10:10" x14ac:dyDescent="0.2">
      <c r="J3680" s="525"/>
    </row>
    <row r="3681" spans="10:10" x14ac:dyDescent="0.2">
      <c r="J3681" s="525"/>
    </row>
    <row r="3682" spans="10:10" x14ac:dyDescent="0.2">
      <c r="J3682" s="525"/>
    </row>
    <row r="3683" spans="10:10" x14ac:dyDescent="0.2">
      <c r="J3683" s="525"/>
    </row>
    <row r="3684" spans="10:10" x14ac:dyDescent="0.2">
      <c r="J3684" s="525"/>
    </row>
    <row r="3685" spans="10:10" x14ac:dyDescent="0.2">
      <c r="J3685" s="525"/>
    </row>
    <row r="3686" spans="10:10" x14ac:dyDescent="0.2">
      <c r="J3686" s="525"/>
    </row>
    <row r="3687" spans="10:10" x14ac:dyDescent="0.2">
      <c r="J3687" s="525"/>
    </row>
    <row r="3688" spans="10:10" x14ac:dyDescent="0.2">
      <c r="J3688" s="525"/>
    </row>
    <row r="3689" spans="10:10" x14ac:dyDescent="0.2">
      <c r="J3689" s="525"/>
    </row>
    <row r="3690" spans="10:10" x14ac:dyDescent="0.2">
      <c r="J3690" s="525"/>
    </row>
    <row r="3691" spans="10:10" x14ac:dyDescent="0.2">
      <c r="J3691" s="525"/>
    </row>
    <row r="3692" spans="10:10" x14ac:dyDescent="0.2">
      <c r="J3692" s="525"/>
    </row>
    <row r="3693" spans="10:10" x14ac:dyDescent="0.2">
      <c r="J3693" s="525"/>
    </row>
    <row r="3694" spans="10:10" x14ac:dyDescent="0.2">
      <c r="J3694" s="525"/>
    </row>
    <row r="3695" spans="10:10" x14ac:dyDescent="0.2">
      <c r="J3695" s="525"/>
    </row>
    <row r="3696" spans="10:10" x14ac:dyDescent="0.2">
      <c r="J3696" s="525"/>
    </row>
    <row r="3697" spans="10:10" x14ac:dyDescent="0.2">
      <c r="J3697" s="525"/>
    </row>
    <row r="3698" spans="10:10" x14ac:dyDescent="0.2">
      <c r="J3698" s="525"/>
    </row>
    <row r="3699" spans="10:10" x14ac:dyDescent="0.2">
      <c r="J3699" s="525"/>
    </row>
    <row r="3700" spans="10:10" x14ac:dyDescent="0.2">
      <c r="J3700" s="525"/>
    </row>
    <row r="3701" spans="10:10" x14ac:dyDescent="0.2">
      <c r="J3701" s="525"/>
    </row>
    <row r="3702" spans="10:10" x14ac:dyDescent="0.2">
      <c r="J3702" s="525"/>
    </row>
    <row r="3703" spans="10:10" x14ac:dyDescent="0.2">
      <c r="J3703" s="525"/>
    </row>
    <row r="3704" spans="10:10" x14ac:dyDescent="0.2">
      <c r="J3704" s="525"/>
    </row>
    <row r="3705" spans="10:10" x14ac:dyDescent="0.2">
      <c r="J3705" s="525"/>
    </row>
    <row r="3706" spans="10:10" x14ac:dyDescent="0.2">
      <c r="J3706" s="525"/>
    </row>
    <row r="3707" spans="10:10" x14ac:dyDescent="0.2">
      <c r="J3707" s="525"/>
    </row>
    <row r="3708" spans="10:10" x14ac:dyDescent="0.2">
      <c r="J3708" s="525"/>
    </row>
    <row r="3709" spans="10:10" x14ac:dyDescent="0.2">
      <c r="J3709" s="525"/>
    </row>
    <row r="3710" spans="10:10" x14ac:dyDescent="0.2">
      <c r="J3710" s="525"/>
    </row>
    <row r="3711" spans="10:10" x14ac:dyDescent="0.2">
      <c r="J3711" s="525"/>
    </row>
    <row r="3712" spans="10:10" x14ac:dyDescent="0.2">
      <c r="J3712" s="525"/>
    </row>
    <row r="3713" spans="10:10" x14ac:dyDescent="0.2">
      <c r="J3713" s="525"/>
    </row>
    <row r="3714" spans="10:10" x14ac:dyDescent="0.2">
      <c r="J3714" s="525"/>
    </row>
    <row r="3715" spans="10:10" x14ac:dyDescent="0.2">
      <c r="J3715" s="525"/>
    </row>
    <row r="3716" spans="10:10" x14ac:dyDescent="0.2">
      <c r="J3716" s="525"/>
    </row>
    <row r="3717" spans="10:10" x14ac:dyDescent="0.2">
      <c r="J3717" s="525"/>
    </row>
    <row r="3718" spans="10:10" x14ac:dyDescent="0.2">
      <c r="J3718" s="525"/>
    </row>
    <row r="3719" spans="10:10" x14ac:dyDescent="0.2">
      <c r="J3719" s="525"/>
    </row>
    <row r="3720" spans="10:10" x14ac:dyDescent="0.2">
      <c r="J3720" s="525"/>
    </row>
    <row r="3721" spans="10:10" x14ac:dyDescent="0.2">
      <c r="J3721" s="525"/>
    </row>
    <row r="3722" spans="10:10" x14ac:dyDescent="0.2">
      <c r="J3722" s="525"/>
    </row>
    <row r="3723" spans="10:10" x14ac:dyDescent="0.2">
      <c r="J3723" s="525"/>
    </row>
    <row r="3724" spans="10:10" x14ac:dyDescent="0.2">
      <c r="J3724" s="525"/>
    </row>
    <row r="3725" spans="10:10" x14ac:dyDescent="0.2">
      <c r="J3725" s="525"/>
    </row>
    <row r="3726" spans="10:10" x14ac:dyDescent="0.2">
      <c r="J3726" s="525"/>
    </row>
    <row r="3727" spans="10:10" x14ac:dyDescent="0.2">
      <c r="J3727" s="525"/>
    </row>
    <row r="3728" spans="10:10" x14ac:dyDescent="0.2">
      <c r="J3728" s="525"/>
    </row>
    <row r="3729" spans="10:10" x14ac:dyDescent="0.2">
      <c r="J3729" s="525"/>
    </row>
    <row r="3730" spans="10:10" x14ac:dyDescent="0.2">
      <c r="J3730" s="525"/>
    </row>
    <row r="3731" spans="10:10" x14ac:dyDescent="0.2">
      <c r="J3731" s="525"/>
    </row>
    <row r="3732" spans="10:10" x14ac:dyDescent="0.2">
      <c r="J3732" s="525"/>
    </row>
    <row r="3733" spans="10:10" x14ac:dyDescent="0.2">
      <c r="J3733" s="525"/>
    </row>
    <row r="3734" spans="10:10" x14ac:dyDescent="0.2">
      <c r="J3734" s="525"/>
    </row>
    <row r="3735" spans="10:10" x14ac:dyDescent="0.2">
      <c r="J3735" s="525"/>
    </row>
    <row r="3736" spans="10:10" x14ac:dyDescent="0.2">
      <c r="J3736" s="525"/>
    </row>
    <row r="3737" spans="10:10" x14ac:dyDescent="0.2">
      <c r="J3737" s="525"/>
    </row>
    <row r="3738" spans="10:10" x14ac:dyDescent="0.2">
      <c r="J3738" s="525"/>
    </row>
    <row r="3739" spans="10:10" x14ac:dyDescent="0.2">
      <c r="J3739" s="525"/>
    </row>
    <row r="3740" spans="10:10" x14ac:dyDescent="0.2">
      <c r="J3740" s="525"/>
    </row>
    <row r="3741" spans="10:10" x14ac:dyDescent="0.2">
      <c r="J3741" s="525"/>
    </row>
    <row r="3742" spans="10:10" x14ac:dyDescent="0.2">
      <c r="J3742" s="525"/>
    </row>
    <row r="3743" spans="10:10" x14ac:dyDescent="0.2">
      <c r="J3743" s="525"/>
    </row>
    <row r="3744" spans="10:10" x14ac:dyDescent="0.2">
      <c r="J3744" s="525"/>
    </row>
    <row r="3745" spans="10:10" x14ac:dyDescent="0.2">
      <c r="J3745" s="525"/>
    </row>
    <row r="3746" spans="10:10" x14ac:dyDescent="0.2">
      <c r="J3746" s="525"/>
    </row>
    <row r="3747" spans="10:10" x14ac:dyDescent="0.2">
      <c r="J3747" s="525"/>
    </row>
    <row r="3748" spans="10:10" x14ac:dyDescent="0.2">
      <c r="J3748" s="525"/>
    </row>
    <row r="3749" spans="10:10" x14ac:dyDescent="0.2">
      <c r="J3749" s="525"/>
    </row>
    <row r="3750" spans="10:10" x14ac:dyDescent="0.2">
      <c r="J3750" s="525"/>
    </row>
    <row r="3751" spans="10:10" x14ac:dyDescent="0.2">
      <c r="J3751" s="525"/>
    </row>
    <row r="3752" spans="10:10" x14ac:dyDescent="0.2">
      <c r="J3752" s="525"/>
    </row>
    <row r="3753" spans="10:10" x14ac:dyDescent="0.2">
      <c r="J3753" s="525"/>
    </row>
    <row r="3754" spans="10:10" x14ac:dyDescent="0.2">
      <c r="J3754" s="525"/>
    </row>
    <row r="3755" spans="10:10" x14ac:dyDescent="0.2">
      <c r="J3755" s="525"/>
    </row>
    <row r="3756" spans="10:10" x14ac:dyDescent="0.2">
      <c r="J3756" s="525"/>
    </row>
    <row r="3757" spans="10:10" x14ac:dyDescent="0.2">
      <c r="J3757" s="525"/>
    </row>
    <row r="3758" spans="10:10" x14ac:dyDescent="0.2">
      <c r="J3758" s="525"/>
    </row>
    <row r="3759" spans="10:10" x14ac:dyDescent="0.2">
      <c r="J3759" s="525"/>
    </row>
    <row r="3760" spans="10:10" x14ac:dyDescent="0.2">
      <c r="J3760" s="525"/>
    </row>
    <row r="3761" spans="10:10" x14ac:dyDescent="0.2">
      <c r="J3761" s="525"/>
    </row>
    <row r="3762" spans="10:10" x14ac:dyDescent="0.2">
      <c r="J3762" s="525"/>
    </row>
    <row r="3763" spans="10:10" x14ac:dyDescent="0.2">
      <c r="J3763" s="525"/>
    </row>
    <row r="3764" spans="10:10" x14ac:dyDescent="0.2">
      <c r="J3764" s="525"/>
    </row>
    <row r="3765" spans="10:10" x14ac:dyDescent="0.2">
      <c r="J3765" s="525"/>
    </row>
    <row r="3766" spans="10:10" x14ac:dyDescent="0.2">
      <c r="J3766" s="525"/>
    </row>
    <row r="3767" spans="10:10" x14ac:dyDescent="0.2">
      <c r="J3767" s="525"/>
    </row>
    <row r="3768" spans="10:10" x14ac:dyDescent="0.2">
      <c r="J3768" s="525"/>
    </row>
    <row r="3769" spans="10:10" x14ac:dyDescent="0.2">
      <c r="J3769" s="525"/>
    </row>
    <row r="3770" spans="10:10" x14ac:dyDescent="0.2">
      <c r="J3770" s="525"/>
    </row>
    <row r="3771" spans="10:10" x14ac:dyDescent="0.2">
      <c r="J3771" s="525"/>
    </row>
    <row r="3772" spans="10:10" x14ac:dyDescent="0.2">
      <c r="J3772" s="525"/>
    </row>
    <row r="3773" spans="10:10" x14ac:dyDescent="0.2">
      <c r="J3773" s="525"/>
    </row>
    <row r="3774" spans="10:10" x14ac:dyDescent="0.2">
      <c r="J3774" s="525"/>
    </row>
    <row r="3775" spans="10:10" x14ac:dyDescent="0.2">
      <c r="J3775" s="525"/>
    </row>
    <row r="3776" spans="10:10" x14ac:dyDescent="0.2">
      <c r="J3776" s="525"/>
    </row>
    <row r="3777" spans="10:10" x14ac:dyDescent="0.2">
      <c r="J3777" s="525"/>
    </row>
    <row r="3778" spans="10:10" x14ac:dyDescent="0.2">
      <c r="J3778" s="525"/>
    </row>
    <row r="3779" spans="10:10" x14ac:dyDescent="0.2">
      <c r="J3779" s="525"/>
    </row>
    <row r="3780" spans="10:10" x14ac:dyDescent="0.2">
      <c r="J3780" s="525"/>
    </row>
    <row r="3781" spans="10:10" x14ac:dyDescent="0.2">
      <c r="J3781" s="525"/>
    </row>
    <row r="3782" spans="10:10" x14ac:dyDescent="0.2">
      <c r="J3782" s="525"/>
    </row>
    <row r="3783" spans="10:10" x14ac:dyDescent="0.2">
      <c r="J3783" s="525"/>
    </row>
    <row r="3784" spans="10:10" x14ac:dyDescent="0.2">
      <c r="J3784" s="525"/>
    </row>
    <row r="3785" spans="10:10" x14ac:dyDescent="0.2">
      <c r="J3785" s="525"/>
    </row>
    <row r="3786" spans="10:10" x14ac:dyDescent="0.2">
      <c r="J3786" s="525"/>
    </row>
    <row r="3787" spans="10:10" x14ac:dyDescent="0.2">
      <c r="J3787" s="525"/>
    </row>
    <row r="3788" spans="10:10" x14ac:dyDescent="0.2">
      <c r="J3788" s="525"/>
    </row>
    <row r="3789" spans="10:10" x14ac:dyDescent="0.2">
      <c r="J3789" s="525"/>
    </row>
    <row r="3790" spans="10:10" x14ac:dyDescent="0.2">
      <c r="J3790" s="525"/>
    </row>
    <row r="3791" spans="10:10" x14ac:dyDescent="0.2">
      <c r="J3791" s="525"/>
    </row>
    <row r="3792" spans="10:10" x14ac:dyDescent="0.2">
      <c r="J3792" s="525"/>
    </row>
    <row r="3793" spans="10:10" x14ac:dyDescent="0.2">
      <c r="J3793" s="525"/>
    </row>
    <row r="3794" spans="10:10" x14ac:dyDescent="0.2">
      <c r="J3794" s="525"/>
    </row>
    <row r="3795" spans="10:10" x14ac:dyDescent="0.2">
      <c r="J3795" s="525"/>
    </row>
    <row r="3796" spans="10:10" x14ac:dyDescent="0.2">
      <c r="J3796" s="525"/>
    </row>
    <row r="3797" spans="10:10" x14ac:dyDescent="0.2">
      <c r="J3797" s="525"/>
    </row>
    <row r="3798" spans="10:10" x14ac:dyDescent="0.2">
      <c r="J3798" s="525"/>
    </row>
    <row r="3799" spans="10:10" x14ac:dyDescent="0.2">
      <c r="J3799" s="525"/>
    </row>
    <row r="3800" spans="10:10" x14ac:dyDescent="0.2">
      <c r="J3800" s="525"/>
    </row>
    <row r="3801" spans="10:10" x14ac:dyDescent="0.2">
      <c r="J3801" s="525"/>
    </row>
    <row r="3802" spans="10:10" x14ac:dyDescent="0.2">
      <c r="J3802" s="525"/>
    </row>
    <row r="3803" spans="10:10" x14ac:dyDescent="0.2">
      <c r="J3803" s="525"/>
    </row>
    <row r="3804" spans="10:10" x14ac:dyDescent="0.2">
      <c r="J3804" s="525"/>
    </row>
    <row r="3805" spans="10:10" x14ac:dyDescent="0.2">
      <c r="J3805" s="525"/>
    </row>
    <row r="3806" spans="10:10" x14ac:dyDescent="0.2">
      <c r="J3806" s="525"/>
    </row>
    <row r="3807" spans="10:10" x14ac:dyDescent="0.2">
      <c r="J3807" s="525"/>
    </row>
    <row r="3808" spans="10:10" x14ac:dyDescent="0.2">
      <c r="J3808" s="525"/>
    </row>
    <row r="3809" spans="10:10" x14ac:dyDescent="0.2">
      <c r="J3809" s="525"/>
    </row>
    <row r="3810" spans="10:10" x14ac:dyDescent="0.2">
      <c r="J3810" s="525"/>
    </row>
    <row r="3811" spans="10:10" x14ac:dyDescent="0.2">
      <c r="J3811" s="525"/>
    </row>
    <row r="3812" spans="10:10" x14ac:dyDescent="0.2">
      <c r="J3812" s="525"/>
    </row>
    <row r="3813" spans="10:10" x14ac:dyDescent="0.2">
      <c r="J3813" s="525"/>
    </row>
    <row r="3814" spans="10:10" x14ac:dyDescent="0.2">
      <c r="J3814" s="525"/>
    </row>
    <row r="3815" spans="10:10" x14ac:dyDescent="0.2">
      <c r="J3815" s="525"/>
    </row>
    <row r="3816" spans="10:10" x14ac:dyDescent="0.2">
      <c r="J3816" s="525"/>
    </row>
    <row r="3817" spans="10:10" x14ac:dyDescent="0.2">
      <c r="J3817" s="525"/>
    </row>
    <row r="3818" spans="10:10" x14ac:dyDescent="0.2">
      <c r="J3818" s="525"/>
    </row>
    <row r="3819" spans="10:10" x14ac:dyDescent="0.2">
      <c r="J3819" s="525"/>
    </row>
    <row r="3820" spans="10:10" x14ac:dyDescent="0.2">
      <c r="J3820" s="525"/>
    </row>
    <row r="3821" spans="10:10" x14ac:dyDescent="0.2">
      <c r="J3821" s="525"/>
    </row>
    <row r="3822" spans="10:10" x14ac:dyDescent="0.2">
      <c r="J3822" s="525"/>
    </row>
    <row r="3823" spans="10:10" x14ac:dyDescent="0.2">
      <c r="J3823" s="525"/>
    </row>
    <row r="3824" spans="10:10" x14ac:dyDescent="0.2">
      <c r="J3824" s="525"/>
    </row>
    <row r="3825" spans="10:10" x14ac:dyDescent="0.2">
      <c r="J3825" s="525"/>
    </row>
    <row r="3826" spans="10:10" x14ac:dyDescent="0.2">
      <c r="J3826" s="525"/>
    </row>
    <row r="3827" spans="10:10" x14ac:dyDescent="0.2">
      <c r="J3827" s="525"/>
    </row>
    <row r="3828" spans="10:10" x14ac:dyDescent="0.2">
      <c r="J3828" s="525"/>
    </row>
    <row r="3829" spans="10:10" x14ac:dyDescent="0.2">
      <c r="J3829" s="525"/>
    </row>
    <row r="3830" spans="10:10" x14ac:dyDescent="0.2">
      <c r="J3830" s="525"/>
    </row>
    <row r="3831" spans="10:10" x14ac:dyDescent="0.2">
      <c r="J3831" s="525"/>
    </row>
    <row r="3832" spans="10:10" x14ac:dyDescent="0.2">
      <c r="J3832" s="525"/>
    </row>
    <row r="3833" spans="10:10" x14ac:dyDescent="0.2">
      <c r="J3833" s="525"/>
    </row>
    <row r="3834" spans="10:10" x14ac:dyDescent="0.2">
      <c r="J3834" s="525"/>
    </row>
    <row r="3835" spans="10:10" x14ac:dyDescent="0.2">
      <c r="J3835" s="525"/>
    </row>
    <row r="3836" spans="10:10" x14ac:dyDescent="0.2">
      <c r="J3836" s="525"/>
    </row>
    <row r="3837" spans="10:10" x14ac:dyDescent="0.2">
      <c r="J3837" s="525"/>
    </row>
    <row r="3838" spans="10:10" x14ac:dyDescent="0.2">
      <c r="J3838" s="525"/>
    </row>
    <row r="3839" spans="10:10" x14ac:dyDescent="0.2">
      <c r="J3839" s="525"/>
    </row>
    <row r="3840" spans="10:10" x14ac:dyDescent="0.2">
      <c r="J3840" s="525"/>
    </row>
    <row r="3841" spans="10:10" x14ac:dyDescent="0.2">
      <c r="J3841" s="525"/>
    </row>
    <row r="3842" spans="10:10" x14ac:dyDescent="0.2">
      <c r="J3842" s="525"/>
    </row>
    <row r="3843" spans="10:10" x14ac:dyDescent="0.2">
      <c r="J3843" s="525"/>
    </row>
    <row r="3844" spans="10:10" x14ac:dyDescent="0.2">
      <c r="J3844" s="525"/>
    </row>
    <row r="3845" spans="10:10" x14ac:dyDescent="0.2">
      <c r="J3845" s="525"/>
    </row>
    <row r="3846" spans="10:10" x14ac:dyDescent="0.2">
      <c r="J3846" s="525"/>
    </row>
    <row r="3847" spans="10:10" x14ac:dyDescent="0.2">
      <c r="J3847" s="525"/>
    </row>
    <row r="3848" spans="10:10" x14ac:dyDescent="0.2">
      <c r="J3848" s="525"/>
    </row>
    <row r="3849" spans="10:10" x14ac:dyDescent="0.2">
      <c r="J3849" s="525"/>
    </row>
    <row r="3850" spans="10:10" x14ac:dyDescent="0.2">
      <c r="J3850" s="525"/>
    </row>
    <row r="3851" spans="10:10" x14ac:dyDescent="0.2">
      <c r="J3851" s="525"/>
    </row>
    <row r="3852" spans="10:10" x14ac:dyDescent="0.2">
      <c r="J3852" s="525"/>
    </row>
    <row r="3853" spans="10:10" x14ac:dyDescent="0.2">
      <c r="J3853" s="525"/>
    </row>
    <row r="3854" spans="10:10" x14ac:dyDescent="0.2">
      <c r="J3854" s="525"/>
    </row>
    <row r="3855" spans="10:10" x14ac:dyDescent="0.2">
      <c r="J3855" s="525"/>
    </row>
    <row r="3856" spans="10:10" x14ac:dyDescent="0.2">
      <c r="J3856" s="525"/>
    </row>
    <row r="3857" spans="10:10" x14ac:dyDescent="0.2">
      <c r="J3857" s="525"/>
    </row>
    <row r="3858" spans="10:10" x14ac:dyDescent="0.2">
      <c r="J3858" s="525"/>
    </row>
    <row r="3859" spans="10:10" x14ac:dyDescent="0.2">
      <c r="J3859" s="525"/>
    </row>
    <row r="3860" spans="10:10" x14ac:dyDescent="0.2">
      <c r="J3860" s="525"/>
    </row>
    <row r="3861" spans="10:10" x14ac:dyDescent="0.2">
      <c r="J3861" s="525"/>
    </row>
    <row r="3862" spans="10:10" x14ac:dyDescent="0.2">
      <c r="J3862" s="525"/>
    </row>
    <row r="3863" spans="10:10" x14ac:dyDescent="0.2">
      <c r="J3863" s="525"/>
    </row>
    <row r="3864" spans="10:10" x14ac:dyDescent="0.2">
      <c r="J3864" s="525"/>
    </row>
    <row r="3865" spans="10:10" x14ac:dyDescent="0.2">
      <c r="J3865" s="525"/>
    </row>
    <row r="3866" spans="10:10" x14ac:dyDescent="0.2">
      <c r="J3866" s="525"/>
    </row>
    <row r="3867" spans="10:10" x14ac:dyDescent="0.2">
      <c r="J3867" s="525"/>
    </row>
    <row r="3868" spans="10:10" x14ac:dyDescent="0.2">
      <c r="J3868" s="525"/>
    </row>
    <row r="3869" spans="10:10" x14ac:dyDescent="0.2">
      <c r="J3869" s="525"/>
    </row>
    <row r="3870" spans="10:10" x14ac:dyDescent="0.2">
      <c r="J3870" s="525"/>
    </row>
    <row r="3871" spans="10:10" x14ac:dyDescent="0.2">
      <c r="J3871" s="525"/>
    </row>
    <row r="3872" spans="10:10" x14ac:dyDescent="0.2">
      <c r="J3872" s="525"/>
    </row>
    <row r="3873" spans="10:10" x14ac:dyDescent="0.2">
      <c r="J3873" s="525"/>
    </row>
    <row r="3874" spans="10:10" x14ac:dyDescent="0.2">
      <c r="J3874" s="525"/>
    </row>
    <row r="3875" spans="10:10" x14ac:dyDescent="0.2">
      <c r="J3875" s="525"/>
    </row>
    <row r="3876" spans="10:10" x14ac:dyDescent="0.2">
      <c r="J3876" s="525"/>
    </row>
    <row r="3877" spans="10:10" x14ac:dyDescent="0.2">
      <c r="J3877" s="525"/>
    </row>
    <row r="3878" spans="10:10" x14ac:dyDescent="0.2">
      <c r="J3878" s="525"/>
    </row>
    <row r="3879" spans="10:10" x14ac:dyDescent="0.2">
      <c r="J3879" s="525"/>
    </row>
    <row r="3880" spans="10:10" x14ac:dyDescent="0.2">
      <c r="J3880" s="525"/>
    </row>
    <row r="3881" spans="10:10" x14ac:dyDescent="0.2">
      <c r="J3881" s="525"/>
    </row>
    <row r="3882" spans="10:10" x14ac:dyDescent="0.2">
      <c r="J3882" s="525"/>
    </row>
    <row r="3883" spans="10:10" x14ac:dyDescent="0.2">
      <c r="J3883" s="525"/>
    </row>
    <row r="3884" spans="10:10" x14ac:dyDescent="0.2">
      <c r="J3884" s="525"/>
    </row>
    <row r="3885" spans="10:10" x14ac:dyDescent="0.2">
      <c r="J3885" s="525"/>
    </row>
    <row r="3886" spans="10:10" x14ac:dyDescent="0.2">
      <c r="J3886" s="525"/>
    </row>
    <row r="3887" spans="10:10" x14ac:dyDescent="0.2">
      <c r="J3887" s="525"/>
    </row>
    <row r="3888" spans="10:10" x14ac:dyDescent="0.2">
      <c r="J3888" s="525"/>
    </row>
    <row r="3889" spans="10:10" x14ac:dyDescent="0.2">
      <c r="J3889" s="525"/>
    </row>
    <row r="3890" spans="10:10" x14ac:dyDescent="0.2">
      <c r="J3890" s="525"/>
    </row>
    <row r="3891" spans="10:10" x14ac:dyDescent="0.2">
      <c r="J3891" s="525"/>
    </row>
    <row r="3892" spans="10:10" x14ac:dyDescent="0.2">
      <c r="J3892" s="525"/>
    </row>
    <row r="3893" spans="10:10" x14ac:dyDescent="0.2">
      <c r="J3893" s="525"/>
    </row>
    <row r="3894" spans="10:10" x14ac:dyDescent="0.2">
      <c r="J3894" s="525"/>
    </row>
    <row r="3895" spans="10:10" x14ac:dyDescent="0.2">
      <c r="J3895" s="525"/>
    </row>
    <row r="3896" spans="10:10" x14ac:dyDescent="0.2">
      <c r="J3896" s="525"/>
    </row>
    <row r="3897" spans="10:10" x14ac:dyDescent="0.2">
      <c r="J3897" s="525"/>
    </row>
    <row r="3898" spans="10:10" x14ac:dyDescent="0.2">
      <c r="J3898" s="525"/>
    </row>
    <row r="3899" spans="10:10" x14ac:dyDescent="0.2">
      <c r="J3899" s="525"/>
    </row>
    <row r="3900" spans="10:10" x14ac:dyDescent="0.2">
      <c r="J3900" s="525"/>
    </row>
    <row r="3901" spans="10:10" x14ac:dyDescent="0.2">
      <c r="J3901" s="525"/>
    </row>
    <row r="3902" spans="10:10" x14ac:dyDescent="0.2">
      <c r="J3902" s="525"/>
    </row>
    <row r="3903" spans="10:10" x14ac:dyDescent="0.2">
      <c r="J3903" s="525"/>
    </row>
    <row r="3904" spans="10:10" x14ac:dyDescent="0.2">
      <c r="J3904" s="525"/>
    </row>
    <row r="3905" spans="10:10" x14ac:dyDescent="0.2">
      <c r="J3905" s="525"/>
    </row>
    <row r="3906" spans="10:10" x14ac:dyDescent="0.2">
      <c r="J3906" s="525"/>
    </row>
    <row r="3907" spans="10:10" x14ac:dyDescent="0.2">
      <c r="J3907" s="525"/>
    </row>
    <row r="3908" spans="10:10" x14ac:dyDescent="0.2">
      <c r="J3908" s="525"/>
    </row>
    <row r="3909" spans="10:10" x14ac:dyDescent="0.2">
      <c r="J3909" s="525"/>
    </row>
    <row r="3910" spans="10:10" x14ac:dyDescent="0.2">
      <c r="J3910" s="525"/>
    </row>
    <row r="3911" spans="10:10" x14ac:dyDescent="0.2">
      <c r="J3911" s="525"/>
    </row>
    <row r="3912" spans="10:10" x14ac:dyDescent="0.2">
      <c r="J3912" s="525"/>
    </row>
    <row r="3913" spans="10:10" x14ac:dyDescent="0.2">
      <c r="J3913" s="525"/>
    </row>
    <row r="3914" spans="10:10" x14ac:dyDescent="0.2">
      <c r="J3914" s="525"/>
    </row>
    <row r="3915" spans="10:10" x14ac:dyDescent="0.2">
      <c r="J3915" s="525"/>
    </row>
    <row r="3916" spans="10:10" x14ac:dyDescent="0.2">
      <c r="J3916" s="525"/>
    </row>
    <row r="3917" spans="10:10" x14ac:dyDescent="0.2">
      <c r="J3917" s="525"/>
    </row>
    <row r="3918" spans="10:10" x14ac:dyDescent="0.2">
      <c r="J3918" s="525"/>
    </row>
    <row r="3919" spans="10:10" x14ac:dyDescent="0.2">
      <c r="J3919" s="525"/>
    </row>
    <row r="3920" spans="10:10" x14ac:dyDescent="0.2">
      <c r="J3920" s="525"/>
    </row>
    <row r="3921" spans="10:10" x14ac:dyDescent="0.2">
      <c r="J3921" s="525"/>
    </row>
    <row r="3922" spans="10:10" x14ac:dyDescent="0.2">
      <c r="J3922" s="525"/>
    </row>
    <row r="3923" spans="10:10" x14ac:dyDescent="0.2">
      <c r="J3923" s="525"/>
    </row>
    <row r="3924" spans="10:10" x14ac:dyDescent="0.2">
      <c r="J3924" s="525"/>
    </row>
    <row r="3925" spans="10:10" x14ac:dyDescent="0.2">
      <c r="J3925" s="525"/>
    </row>
    <row r="3926" spans="10:10" x14ac:dyDescent="0.2">
      <c r="J3926" s="525"/>
    </row>
    <row r="3927" spans="10:10" x14ac:dyDescent="0.2">
      <c r="J3927" s="525"/>
    </row>
    <row r="3928" spans="10:10" x14ac:dyDescent="0.2">
      <c r="J3928" s="525"/>
    </row>
    <row r="3929" spans="10:10" x14ac:dyDescent="0.2">
      <c r="J3929" s="525"/>
    </row>
    <row r="3930" spans="10:10" x14ac:dyDescent="0.2">
      <c r="J3930" s="525"/>
    </row>
    <row r="3931" spans="10:10" x14ac:dyDescent="0.2">
      <c r="J3931" s="525"/>
    </row>
    <row r="3932" spans="10:10" x14ac:dyDescent="0.2">
      <c r="J3932" s="525"/>
    </row>
    <row r="3933" spans="10:10" x14ac:dyDescent="0.2">
      <c r="J3933" s="525"/>
    </row>
    <row r="3934" spans="10:10" x14ac:dyDescent="0.2">
      <c r="J3934" s="525"/>
    </row>
    <row r="3935" spans="10:10" x14ac:dyDescent="0.2">
      <c r="J3935" s="525"/>
    </row>
    <row r="3936" spans="10:10" x14ac:dyDescent="0.2">
      <c r="J3936" s="525"/>
    </row>
    <row r="3937" spans="10:10" x14ac:dyDescent="0.2">
      <c r="J3937" s="525"/>
    </row>
    <row r="3938" spans="10:10" x14ac:dyDescent="0.2">
      <c r="J3938" s="525"/>
    </row>
    <row r="3939" spans="10:10" x14ac:dyDescent="0.2">
      <c r="J3939" s="525"/>
    </row>
    <row r="3940" spans="10:10" x14ac:dyDescent="0.2">
      <c r="J3940" s="525"/>
    </row>
    <row r="3941" spans="10:10" x14ac:dyDescent="0.2">
      <c r="J3941" s="525"/>
    </row>
    <row r="3942" spans="10:10" x14ac:dyDescent="0.2">
      <c r="J3942" s="525"/>
    </row>
    <row r="3943" spans="10:10" x14ac:dyDescent="0.2">
      <c r="J3943" s="525"/>
    </row>
    <row r="3944" spans="10:10" x14ac:dyDescent="0.2">
      <c r="J3944" s="525"/>
    </row>
    <row r="3945" spans="10:10" x14ac:dyDescent="0.2">
      <c r="J3945" s="525"/>
    </row>
    <row r="3946" spans="10:10" x14ac:dyDescent="0.2">
      <c r="J3946" s="525"/>
    </row>
    <row r="3947" spans="10:10" x14ac:dyDescent="0.2">
      <c r="J3947" s="525"/>
    </row>
    <row r="3948" spans="10:10" x14ac:dyDescent="0.2">
      <c r="J3948" s="525"/>
    </row>
    <row r="3949" spans="10:10" x14ac:dyDescent="0.2">
      <c r="J3949" s="525"/>
    </row>
    <row r="3950" spans="10:10" x14ac:dyDescent="0.2">
      <c r="J3950" s="525"/>
    </row>
    <row r="3951" spans="10:10" x14ac:dyDescent="0.2">
      <c r="J3951" s="525"/>
    </row>
    <row r="3952" spans="10:10" x14ac:dyDescent="0.2">
      <c r="J3952" s="525"/>
    </row>
    <row r="3953" spans="10:10" x14ac:dyDescent="0.2">
      <c r="J3953" s="525"/>
    </row>
    <row r="3954" spans="10:10" x14ac:dyDescent="0.2">
      <c r="J3954" s="525"/>
    </row>
    <row r="3955" spans="10:10" x14ac:dyDescent="0.2">
      <c r="J3955" s="525"/>
    </row>
    <row r="3956" spans="10:10" x14ac:dyDescent="0.2">
      <c r="J3956" s="525"/>
    </row>
    <row r="3957" spans="10:10" x14ac:dyDescent="0.2">
      <c r="J3957" s="525"/>
    </row>
    <row r="3958" spans="10:10" x14ac:dyDescent="0.2">
      <c r="J3958" s="525"/>
    </row>
    <row r="3959" spans="10:10" x14ac:dyDescent="0.2">
      <c r="J3959" s="525"/>
    </row>
    <row r="3960" spans="10:10" x14ac:dyDescent="0.2">
      <c r="J3960" s="525"/>
    </row>
    <row r="3961" spans="10:10" x14ac:dyDescent="0.2">
      <c r="J3961" s="525"/>
    </row>
    <row r="3962" spans="10:10" x14ac:dyDescent="0.2">
      <c r="J3962" s="525"/>
    </row>
    <row r="3963" spans="10:10" x14ac:dyDescent="0.2">
      <c r="J3963" s="525"/>
    </row>
    <row r="3964" spans="10:10" x14ac:dyDescent="0.2">
      <c r="J3964" s="525"/>
    </row>
    <row r="3965" spans="10:10" x14ac:dyDescent="0.2">
      <c r="J3965" s="525"/>
    </row>
    <row r="3966" spans="10:10" x14ac:dyDescent="0.2">
      <c r="J3966" s="525"/>
    </row>
    <row r="3967" spans="10:10" x14ac:dyDescent="0.2">
      <c r="J3967" s="525"/>
    </row>
    <row r="3968" spans="10:10" x14ac:dyDescent="0.2">
      <c r="J3968" s="525"/>
    </row>
    <row r="3969" spans="10:10" x14ac:dyDescent="0.2">
      <c r="J3969" s="525"/>
    </row>
    <row r="3970" spans="10:10" x14ac:dyDescent="0.2">
      <c r="J3970" s="525"/>
    </row>
    <row r="3971" spans="10:10" x14ac:dyDescent="0.2">
      <c r="J3971" s="525"/>
    </row>
    <row r="3972" spans="10:10" x14ac:dyDescent="0.2">
      <c r="J3972" s="525"/>
    </row>
    <row r="3973" spans="10:10" x14ac:dyDescent="0.2">
      <c r="J3973" s="525"/>
    </row>
    <row r="3974" spans="10:10" x14ac:dyDescent="0.2">
      <c r="J3974" s="525"/>
    </row>
    <row r="3975" spans="10:10" x14ac:dyDescent="0.2">
      <c r="J3975" s="525"/>
    </row>
    <row r="3976" spans="10:10" x14ac:dyDescent="0.2">
      <c r="J3976" s="525"/>
    </row>
    <row r="3977" spans="10:10" x14ac:dyDescent="0.2">
      <c r="J3977" s="525"/>
    </row>
    <row r="3978" spans="10:10" x14ac:dyDescent="0.2">
      <c r="J3978" s="525"/>
    </row>
    <row r="3979" spans="10:10" x14ac:dyDescent="0.2">
      <c r="J3979" s="525"/>
    </row>
    <row r="3980" spans="10:10" x14ac:dyDescent="0.2">
      <c r="J3980" s="525"/>
    </row>
    <row r="3981" spans="10:10" x14ac:dyDescent="0.2">
      <c r="J3981" s="525"/>
    </row>
    <row r="3982" spans="10:10" x14ac:dyDescent="0.2">
      <c r="J3982" s="525"/>
    </row>
    <row r="3983" spans="10:10" x14ac:dyDescent="0.2">
      <c r="J3983" s="525"/>
    </row>
    <row r="3984" spans="10:10" x14ac:dyDescent="0.2">
      <c r="J3984" s="525"/>
    </row>
    <row r="3985" spans="10:10" x14ac:dyDescent="0.2">
      <c r="J3985" s="525"/>
    </row>
    <row r="3986" spans="10:10" x14ac:dyDescent="0.2">
      <c r="J3986" s="525"/>
    </row>
    <row r="3987" spans="10:10" x14ac:dyDescent="0.2">
      <c r="J3987" s="525"/>
    </row>
    <row r="3988" spans="10:10" x14ac:dyDescent="0.2">
      <c r="J3988" s="525"/>
    </row>
    <row r="3989" spans="10:10" x14ac:dyDescent="0.2">
      <c r="J3989" s="525"/>
    </row>
    <row r="3990" spans="10:10" x14ac:dyDescent="0.2">
      <c r="J3990" s="525"/>
    </row>
    <row r="3991" spans="10:10" x14ac:dyDescent="0.2">
      <c r="J3991" s="525"/>
    </row>
    <row r="3992" spans="10:10" x14ac:dyDescent="0.2">
      <c r="J3992" s="525"/>
    </row>
    <row r="3993" spans="10:10" x14ac:dyDescent="0.2">
      <c r="J3993" s="525"/>
    </row>
    <row r="3994" spans="10:10" x14ac:dyDescent="0.2">
      <c r="J3994" s="525"/>
    </row>
    <row r="3995" spans="10:10" x14ac:dyDescent="0.2">
      <c r="J3995" s="525"/>
    </row>
    <row r="3996" spans="10:10" x14ac:dyDescent="0.2">
      <c r="J3996" s="525"/>
    </row>
    <row r="3997" spans="10:10" x14ac:dyDescent="0.2">
      <c r="J3997" s="525"/>
    </row>
    <row r="3998" spans="10:10" x14ac:dyDescent="0.2">
      <c r="J3998" s="525"/>
    </row>
    <row r="3999" spans="10:10" x14ac:dyDescent="0.2">
      <c r="J3999" s="525"/>
    </row>
    <row r="4000" spans="10:10" x14ac:dyDescent="0.2">
      <c r="J4000" s="525"/>
    </row>
    <row r="4001" spans="10:10" x14ac:dyDescent="0.2">
      <c r="J4001" s="525"/>
    </row>
    <row r="4002" spans="10:10" x14ac:dyDescent="0.2">
      <c r="J4002" s="525"/>
    </row>
    <row r="4003" spans="10:10" x14ac:dyDescent="0.2">
      <c r="J4003" s="525"/>
    </row>
    <row r="4004" spans="10:10" x14ac:dyDescent="0.2">
      <c r="J4004" s="525"/>
    </row>
    <row r="4005" spans="10:10" x14ac:dyDescent="0.2">
      <c r="J4005" s="525"/>
    </row>
    <row r="4006" spans="10:10" x14ac:dyDescent="0.2">
      <c r="J4006" s="525"/>
    </row>
    <row r="4007" spans="10:10" x14ac:dyDescent="0.2">
      <c r="J4007" s="525"/>
    </row>
    <row r="4008" spans="10:10" x14ac:dyDescent="0.2">
      <c r="J4008" s="525"/>
    </row>
    <row r="4009" spans="10:10" x14ac:dyDescent="0.2">
      <c r="J4009" s="525"/>
    </row>
    <row r="4010" spans="10:10" x14ac:dyDescent="0.2">
      <c r="J4010" s="525"/>
    </row>
    <row r="4011" spans="10:10" x14ac:dyDescent="0.2">
      <c r="J4011" s="525"/>
    </row>
    <row r="4012" spans="10:10" x14ac:dyDescent="0.2">
      <c r="J4012" s="525"/>
    </row>
    <row r="4013" spans="10:10" x14ac:dyDescent="0.2">
      <c r="J4013" s="525"/>
    </row>
    <row r="4014" spans="10:10" x14ac:dyDescent="0.2">
      <c r="J4014" s="525"/>
    </row>
    <row r="4015" spans="10:10" x14ac:dyDescent="0.2">
      <c r="J4015" s="525"/>
    </row>
    <row r="4016" spans="10:10" x14ac:dyDescent="0.2">
      <c r="J4016" s="525"/>
    </row>
    <row r="4017" spans="10:10" x14ac:dyDescent="0.2">
      <c r="J4017" s="525"/>
    </row>
    <row r="4018" spans="10:10" x14ac:dyDescent="0.2">
      <c r="J4018" s="525"/>
    </row>
    <row r="4019" spans="10:10" x14ac:dyDescent="0.2">
      <c r="J4019" s="525"/>
    </row>
    <row r="4020" spans="10:10" x14ac:dyDescent="0.2">
      <c r="J4020" s="525"/>
    </row>
    <row r="4021" spans="10:10" x14ac:dyDescent="0.2">
      <c r="J4021" s="525"/>
    </row>
    <row r="4022" spans="10:10" x14ac:dyDescent="0.2">
      <c r="J4022" s="525"/>
    </row>
    <row r="4023" spans="10:10" x14ac:dyDescent="0.2">
      <c r="J4023" s="525"/>
    </row>
    <row r="4024" spans="10:10" x14ac:dyDescent="0.2">
      <c r="J4024" s="525"/>
    </row>
    <row r="4025" spans="10:10" x14ac:dyDescent="0.2">
      <c r="J4025" s="525"/>
    </row>
    <row r="4026" spans="10:10" x14ac:dyDescent="0.2">
      <c r="J4026" s="525"/>
    </row>
    <row r="4027" spans="10:10" x14ac:dyDescent="0.2">
      <c r="J4027" s="525"/>
    </row>
    <row r="4028" spans="10:10" x14ac:dyDescent="0.2">
      <c r="J4028" s="525"/>
    </row>
    <row r="4029" spans="10:10" x14ac:dyDescent="0.2">
      <c r="J4029" s="525"/>
    </row>
    <row r="4030" spans="10:10" x14ac:dyDescent="0.2">
      <c r="J4030" s="525"/>
    </row>
    <row r="4031" spans="10:10" x14ac:dyDescent="0.2">
      <c r="J4031" s="525"/>
    </row>
    <row r="4032" spans="10:10" x14ac:dyDescent="0.2">
      <c r="J4032" s="525"/>
    </row>
    <row r="4033" spans="10:10" x14ac:dyDescent="0.2">
      <c r="J4033" s="525"/>
    </row>
    <row r="4034" spans="10:10" x14ac:dyDescent="0.2">
      <c r="J4034" s="525"/>
    </row>
    <row r="4035" spans="10:10" x14ac:dyDescent="0.2">
      <c r="J4035" s="525"/>
    </row>
    <row r="4036" spans="10:10" x14ac:dyDescent="0.2">
      <c r="J4036" s="525"/>
    </row>
    <row r="4037" spans="10:10" x14ac:dyDescent="0.2">
      <c r="J4037" s="525"/>
    </row>
    <row r="4038" spans="10:10" x14ac:dyDescent="0.2">
      <c r="J4038" s="525"/>
    </row>
    <row r="4039" spans="10:10" x14ac:dyDescent="0.2">
      <c r="J4039" s="525"/>
    </row>
    <row r="4040" spans="10:10" x14ac:dyDescent="0.2">
      <c r="J4040" s="525"/>
    </row>
    <row r="4041" spans="10:10" x14ac:dyDescent="0.2">
      <c r="J4041" s="525"/>
    </row>
    <row r="4042" spans="10:10" x14ac:dyDescent="0.2">
      <c r="J4042" s="525"/>
    </row>
    <row r="4043" spans="10:10" x14ac:dyDescent="0.2">
      <c r="J4043" s="525"/>
    </row>
    <row r="4044" spans="10:10" x14ac:dyDescent="0.2">
      <c r="J4044" s="525"/>
    </row>
    <row r="4045" spans="10:10" x14ac:dyDescent="0.2">
      <c r="J4045" s="525"/>
    </row>
    <row r="4046" spans="10:10" x14ac:dyDescent="0.2">
      <c r="J4046" s="525"/>
    </row>
    <row r="4047" spans="10:10" x14ac:dyDescent="0.2">
      <c r="J4047" s="525"/>
    </row>
    <row r="4048" spans="10:10" x14ac:dyDescent="0.2">
      <c r="J4048" s="525"/>
    </row>
    <row r="4049" spans="10:10" x14ac:dyDescent="0.2">
      <c r="J4049" s="525"/>
    </row>
    <row r="4050" spans="10:10" x14ac:dyDescent="0.2">
      <c r="J4050" s="525"/>
    </row>
    <row r="4051" spans="10:10" x14ac:dyDescent="0.2">
      <c r="J4051" s="525"/>
    </row>
    <row r="4052" spans="10:10" x14ac:dyDescent="0.2">
      <c r="J4052" s="525"/>
    </row>
    <row r="4053" spans="10:10" x14ac:dyDescent="0.2">
      <c r="J4053" s="525"/>
    </row>
    <row r="4054" spans="10:10" x14ac:dyDescent="0.2">
      <c r="J4054" s="525"/>
    </row>
    <row r="4055" spans="10:10" x14ac:dyDescent="0.2">
      <c r="J4055" s="525"/>
    </row>
    <row r="4056" spans="10:10" x14ac:dyDescent="0.2">
      <c r="J4056" s="525"/>
    </row>
    <row r="4057" spans="10:10" x14ac:dyDescent="0.2">
      <c r="J4057" s="525"/>
    </row>
    <row r="4058" spans="10:10" x14ac:dyDescent="0.2">
      <c r="J4058" s="525"/>
    </row>
    <row r="4059" spans="10:10" x14ac:dyDescent="0.2">
      <c r="J4059" s="525"/>
    </row>
    <row r="4060" spans="10:10" x14ac:dyDescent="0.2">
      <c r="J4060" s="525"/>
    </row>
    <row r="4061" spans="10:10" x14ac:dyDescent="0.2">
      <c r="J4061" s="525"/>
    </row>
    <row r="4062" spans="10:10" x14ac:dyDescent="0.2">
      <c r="J4062" s="525"/>
    </row>
    <row r="4063" spans="10:10" x14ac:dyDescent="0.2">
      <c r="J4063" s="525"/>
    </row>
    <row r="4064" spans="10:10" x14ac:dyDescent="0.2">
      <c r="J4064" s="525"/>
    </row>
    <row r="4065" spans="10:10" x14ac:dyDescent="0.2">
      <c r="J4065" s="525"/>
    </row>
    <row r="4066" spans="10:10" x14ac:dyDescent="0.2">
      <c r="J4066" s="525"/>
    </row>
    <row r="4067" spans="10:10" x14ac:dyDescent="0.2">
      <c r="J4067" s="525"/>
    </row>
    <row r="4068" spans="10:10" x14ac:dyDescent="0.2">
      <c r="J4068" s="525"/>
    </row>
    <row r="4069" spans="10:10" x14ac:dyDescent="0.2">
      <c r="J4069" s="525"/>
    </row>
    <row r="4070" spans="10:10" x14ac:dyDescent="0.2">
      <c r="J4070" s="525"/>
    </row>
    <row r="4071" spans="10:10" x14ac:dyDescent="0.2">
      <c r="J4071" s="525"/>
    </row>
    <row r="4072" spans="10:10" x14ac:dyDescent="0.2">
      <c r="J4072" s="525"/>
    </row>
    <row r="4073" spans="10:10" x14ac:dyDescent="0.2">
      <c r="J4073" s="525"/>
    </row>
    <row r="4074" spans="10:10" x14ac:dyDescent="0.2">
      <c r="J4074" s="525"/>
    </row>
    <row r="4075" spans="10:10" x14ac:dyDescent="0.2">
      <c r="J4075" s="525"/>
    </row>
    <row r="4076" spans="10:10" x14ac:dyDescent="0.2">
      <c r="J4076" s="525"/>
    </row>
    <row r="4077" spans="10:10" x14ac:dyDescent="0.2">
      <c r="J4077" s="525"/>
    </row>
    <row r="4078" spans="10:10" x14ac:dyDescent="0.2">
      <c r="J4078" s="525"/>
    </row>
    <row r="4079" spans="10:10" x14ac:dyDescent="0.2">
      <c r="J4079" s="525"/>
    </row>
    <row r="4080" spans="10:10" x14ac:dyDescent="0.2">
      <c r="J4080" s="525"/>
    </row>
    <row r="4081" spans="10:10" x14ac:dyDescent="0.2">
      <c r="J4081" s="525"/>
    </row>
    <row r="4082" spans="10:10" x14ac:dyDescent="0.2">
      <c r="J4082" s="525"/>
    </row>
    <row r="4083" spans="10:10" x14ac:dyDescent="0.2">
      <c r="J4083" s="525"/>
    </row>
    <row r="4084" spans="10:10" x14ac:dyDescent="0.2">
      <c r="J4084" s="525"/>
    </row>
    <row r="4085" spans="10:10" x14ac:dyDescent="0.2">
      <c r="J4085" s="525"/>
    </row>
    <row r="4086" spans="10:10" x14ac:dyDescent="0.2">
      <c r="J4086" s="525"/>
    </row>
    <row r="4087" spans="10:10" x14ac:dyDescent="0.2">
      <c r="J4087" s="525"/>
    </row>
    <row r="4088" spans="10:10" x14ac:dyDescent="0.2">
      <c r="J4088" s="525"/>
    </row>
    <row r="4089" spans="10:10" x14ac:dyDescent="0.2">
      <c r="J4089" s="525"/>
    </row>
    <row r="4090" spans="10:10" x14ac:dyDescent="0.2">
      <c r="J4090" s="525"/>
    </row>
    <row r="4091" spans="10:10" x14ac:dyDescent="0.2">
      <c r="J4091" s="525"/>
    </row>
    <row r="4092" spans="10:10" x14ac:dyDescent="0.2">
      <c r="J4092" s="525"/>
    </row>
    <row r="4093" spans="10:10" x14ac:dyDescent="0.2">
      <c r="J4093" s="525"/>
    </row>
    <row r="4094" spans="10:10" x14ac:dyDescent="0.2">
      <c r="J4094" s="525"/>
    </row>
    <row r="4095" spans="10:10" x14ac:dyDescent="0.2">
      <c r="J4095" s="525"/>
    </row>
    <row r="4096" spans="10:10" x14ac:dyDescent="0.2">
      <c r="J4096" s="525"/>
    </row>
    <row r="4097" spans="10:10" x14ac:dyDescent="0.2">
      <c r="J4097" s="525"/>
    </row>
    <row r="4098" spans="10:10" x14ac:dyDescent="0.2">
      <c r="J4098" s="525"/>
    </row>
    <row r="4099" spans="10:10" x14ac:dyDescent="0.2">
      <c r="J4099" s="525"/>
    </row>
    <row r="4100" spans="10:10" x14ac:dyDescent="0.2">
      <c r="J4100" s="525"/>
    </row>
    <row r="4101" spans="10:10" x14ac:dyDescent="0.2">
      <c r="J4101" s="525"/>
    </row>
    <row r="4102" spans="10:10" x14ac:dyDescent="0.2">
      <c r="J4102" s="525"/>
    </row>
    <row r="4103" spans="10:10" x14ac:dyDescent="0.2">
      <c r="J4103" s="525"/>
    </row>
    <row r="4104" spans="10:10" x14ac:dyDescent="0.2">
      <c r="J4104" s="525"/>
    </row>
    <row r="4105" spans="10:10" x14ac:dyDescent="0.2">
      <c r="J4105" s="525"/>
    </row>
    <row r="4106" spans="10:10" x14ac:dyDescent="0.2">
      <c r="J4106" s="525"/>
    </row>
    <row r="4107" spans="10:10" x14ac:dyDescent="0.2">
      <c r="J4107" s="525"/>
    </row>
    <row r="4108" spans="10:10" x14ac:dyDescent="0.2">
      <c r="J4108" s="525"/>
    </row>
    <row r="4109" spans="10:10" x14ac:dyDescent="0.2">
      <c r="J4109" s="525"/>
    </row>
    <row r="4110" spans="10:10" x14ac:dyDescent="0.2">
      <c r="J4110" s="525"/>
    </row>
    <row r="4111" spans="10:10" x14ac:dyDescent="0.2">
      <c r="J4111" s="525"/>
    </row>
    <row r="4112" spans="10:10" x14ac:dyDescent="0.2">
      <c r="J4112" s="525"/>
    </row>
    <row r="4113" spans="10:10" x14ac:dyDescent="0.2">
      <c r="J4113" s="525"/>
    </row>
    <row r="4114" spans="10:10" x14ac:dyDescent="0.2">
      <c r="J4114" s="525"/>
    </row>
    <row r="4115" spans="10:10" x14ac:dyDescent="0.2">
      <c r="J4115" s="525"/>
    </row>
    <row r="4116" spans="10:10" x14ac:dyDescent="0.2">
      <c r="J4116" s="525"/>
    </row>
    <row r="4117" spans="10:10" x14ac:dyDescent="0.2">
      <c r="J4117" s="525"/>
    </row>
    <row r="4118" spans="10:10" x14ac:dyDescent="0.2">
      <c r="J4118" s="525"/>
    </row>
    <row r="4119" spans="10:10" x14ac:dyDescent="0.2">
      <c r="J4119" s="525"/>
    </row>
    <row r="4120" spans="10:10" x14ac:dyDescent="0.2">
      <c r="J4120" s="525"/>
    </row>
    <row r="4121" spans="10:10" x14ac:dyDescent="0.2">
      <c r="J4121" s="525"/>
    </row>
    <row r="4122" spans="10:10" x14ac:dyDescent="0.2">
      <c r="J4122" s="525"/>
    </row>
    <row r="4123" spans="10:10" x14ac:dyDescent="0.2">
      <c r="J4123" s="525"/>
    </row>
    <row r="4124" spans="10:10" x14ac:dyDescent="0.2">
      <c r="J4124" s="525"/>
    </row>
    <row r="4125" spans="10:10" x14ac:dyDescent="0.2">
      <c r="J4125" s="525"/>
    </row>
    <row r="4126" spans="10:10" x14ac:dyDescent="0.2">
      <c r="J4126" s="525"/>
    </row>
    <row r="4127" spans="10:10" x14ac:dyDescent="0.2">
      <c r="J4127" s="525"/>
    </row>
    <row r="4128" spans="10:10" x14ac:dyDescent="0.2">
      <c r="J4128" s="525"/>
    </row>
    <row r="4129" spans="10:10" x14ac:dyDescent="0.2">
      <c r="J4129" s="525"/>
    </row>
    <row r="4130" spans="10:10" x14ac:dyDescent="0.2">
      <c r="J4130" s="525"/>
    </row>
    <row r="4131" spans="10:10" x14ac:dyDescent="0.2">
      <c r="J4131" s="525"/>
    </row>
    <row r="4132" spans="10:10" x14ac:dyDescent="0.2">
      <c r="J4132" s="525"/>
    </row>
    <row r="4133" spans="10:10" x14ac:dyDescent="0.2">
      <c r="J4133" s="525"/>
    </row>
    <row r="4134" spans="10:10" x14ac:dyDescent="0.2">
      <c r="J4134" s="525"/>
    </row>
    <row r="4135" spans="10:10" x14ac:dyDescent="0.2">
      <c r="J4135" s="525"/>
    </row>
    <row r="4136" spans="10:10" x14ac:dyDescent="0.2">
      <c r="J4136" s="525"/>
    </row>
    <row r="4137" spans="10:10" x14ac:dyDescent="0.2">
      <c r="J4137" s="525"/>
    </row>
    <row r="4138" spans="10:10" x14ac:dyDescent="0.2">
      <c r="J4138" s="525"/>
    </row>
    <row r="4139" spans="10:10" x14ac:dyDescent="0.2">
      <c r="J4139" s="525"/>
    </row>
    <row r="4140" spans="10:10" x14ac:dyDescent="0.2">
      <c r="J4140" s="525"/>
    </row>
    <row r="4141" spans="10:10" x14ac:dyDescent="0.2">
      <c r="J4141" s="525"/>
    </row>
    <row r="4142" spans="10:10" x14ac:dyDescent="0.2">
      <c r="J4142" s="525"/>
    </row>
    <row r="4143" spans="10:10" x14ac:dyDescent="0.2">
      <c r="J4143" s="525"/>
    </row>
    <row r="4144" spans="10:10" x14ac:dyDescent="0.2">
      <c r="J4144" s="525"/>
    </row>
    <row r="4145" spans="10:10" x14ac:dyDescent="0.2">
      <c r="J4145" s="525"/>
    </row>
    <row r="4146" spans="10:10" x14ac:dyDescent="0.2">
      <c r="J4146" s="525"/>
    </row>
    <row r="4147" spans="10:10" x14ac:dyDescent="0.2">
      <c r="J4147" s="525"/>
    </row>
    <row r="4148" spans="10:10" x14ac:dyDescent="0.2">
      <c r="J4148" s="525"/>
    </row>
    <row r="4149" spans="10:10" x14ac:dyDescent="0.2">
      <c r="J4149" s="525"/>
    </row>
    <row r="4150" spans="10:10" x14ac:dyDescent="0.2">
      <c r="J4150" s="525"/>
    </row>
    <row r="4151" spans="10:10" x14ac:dyDescent="0.2">
      <c r="J4151" s="525"/>
    </row>
    <row r="4152" spans="10:10" x14ac:dyDescent="0.2">
      <c r="J4152" s="525"/>
    </row>
    <row r="4153" spans="10:10" x14ac:dyDescent="0.2">
      <c r="J4153" s="525"/>
    </row>
    <row r="4154" spans="10:10" x14ac:dyDescent="0.2">
      <c r="J4154" s="525"/>
    </row>
    <row r="4155" spans="10:10" x14ac:dyDescent="0.2">
      <c r="J4155" s="525"/>
    </row>
    <row r="4156" spans="10:10" x14ac:dyDescent="0.2">
      <c r="J4156" s="525"/>
    </row>
    <row r="4157" spans="10:10" x14ac:dyDescent="0.2">
      <c r="J4157" s="525"/>
    </row>
    <row r="4158" spans="10:10" x14ac:dyDescent="0.2">
      <c r="J4158" s="525"/>
    </row>
    <row r="4159" spans="10:10" x14ac:dyDescent="0.2">
      <c r="J4159" s="525"/>
    </row>
    <row r="4160" spans="10:10" x14ac:dyDescent="0.2">
      <c r="J4160" s="525"/>
    </row>
    <row r="4161" spans="10:10" x14ac:dyDescent="0.2">
      <c r="J4161" s="525"/>
    </row>
    <row r="4162" spans="10:10" x14ac:dyDescent="0.2">
      <c r="J4162" s="525"/>
    </row>
    <row r="4163" spans="10:10" x14ac:dyDescent="0.2">
      <c r="J4163" s="525"/>
    </row>
    <row r="4164" spans="10:10" x14ac:dyDescent="0.2">
      <c r="J4164" s="525"/>
    </row>
    <row r="4165" spans="10:10" x14ac:dyDescent="0.2">
      <c r="J4165" s="525"/>
    </row>
    <row r="4166" spans="10:10" x14ac:dyDescent="0.2">
      <c r="J4166" s="525"/>
    </row>
    <row r="4167" spans="10:10" x14ac:dyDescent="0.2">
      <c r="J4167" s="525"/>
    </row>
    <row r="4168" spans="10:10" x14ac:dyDescent="0.2">
      <c r="J4168" s="525"/>
    </row>
    <row r="4169" spans="10:10" x14ac:dyDescent="0.2">
      <c r="J4169" s="525"/>
    </row>
    <row r="4170" spans="10:10" x14ac:dyDescent="0.2">
      <c r="J4170" s="525"/>
    </row>
    <row r="4171" spans="10:10" x14ac:dyDescent="0.2">
      <c r="J4171" s="525"/>
    </row>
    <row r="4172" spans="10:10" x14ac:dyDescent="0.2">
      <c r="J4172" s="525"/>
    </row>
    <row r="4173" spans="10:10" x14ac:dyDescent="0.2">
      <c r="J4173" s="525"/>
    </row>
    <row r="4174" spans="10:10" x14ac:dyDescent="0.2">
      <c r="J4174" s="525"/>
    </row>
    <row r="4175" spans="10:10" x14ac:dyDescent="0.2">
      <c r="J4175" s="525"/>
    </row>
    <row r="4176" spans="10:10" x14ac:dyDescent="0.2">
      <c r="J4176" s="525"/>
    </row>
    <row r="4177" spans="10:10" x14ac:dyDescent="0.2">
      <c r="J4177" s="525"/>
    </row>
    <row r="4178" spans="10:10" x14ac:dyDescent="0.2">
      <c r="J4178" s="525"/>
    </row>
    <row r="4179" spans="10:10" x14ac:dyDescent="0.2">
      <c r="J4179" s="525"/>
    </row>
    <row r="4180" spans="10:10" x14ac:dyDescent="0.2">
      <c r="J4180" s="525"/>
    </row>
    <row r="4181" spans="10:10" x14ac:dyDescent="0.2">
      <c r="J4181" s="525"/>
    </row>
    <row r="4182" spans="10:10" x14ac:dyDescent="0.2">
      <c r="J4182" s="525"/>
    </row>
    <row r="4183" spans="10:10" x14ac:dyDescent="0.2">
      <c r="J4183" s="525"/>
    </row>
    <row r="4184" spans="10:10" x14ac:dyDescent="0.2">
      <c r="J4184" s="525"/>
    </row>
    <row r="4185" spans="10:10" x14ac:dyDescent="0.2">
      <c r="J4185" s="525"/>
    </row>
    <row r="4186" spans="10:10" x14ac:dyDescent="0.2">
      <c r="J4186" s="525"/>
    </row>
    <row r="4187" spans="10:10" x14ac:dyDescent="0.2">
      <c r="J4187" s="525"/>
    </row>
    <row r="4188" spans="10:10" x14ac:dyDescent="0.2">
      <c r="J4188" s="525"/>
    </row>
    <row r="4189" spans="10:10" x14ac:dyDescent="0.2">
      <c r="J4189" s="525"/>
    </row>
    <row r="4190" spans="10:10" x14ac:dyDescent="0.2">
      <c r="J4190" s="525"/>
    </row>
    <row r="4191" spans="10:10" x14ac:dyDescent="0.2">
      <c r="J4191" s="525"/>
    </row>
    <row r="4192" spans="10:10" x14ac:dyDescent="0.2">
      <c r="J4192" s="525"/>
    </row>
    <row r="4193" spans="10:10" x14ac:dyDescent="0.2">
      <c r="J4193" s="525"/>
    </row>
    <row r="4194" spans="10:10" x14ac:dyDescent="0.2">
      <c r="J4194" s="525"/>
    </row>
    <row r="4195" spans="10:10" x14ac:dyDescent="0.2">
      <c r="J4195" s="525"/>
    </row>
    <row r="4196" spans="10:10" x14ac:dyDescent="0.2">
      <c r="J4196" s="525"/>
    </row>
    <row r="4197" spans="10:10" x14ac:dyDescent="0.2">
      <c r="J4197" s="525"/>
    </row>
    <row r="4198" spans="10:10" x14ac:dyDescent="0.2">
      <c r="J4198" s="525"/>
    </row>
    <row r="4199" spans="10:10" x14ac:dyDescent="0.2">
      <c r="J4199" s="525"/>
    </row>
    <row r="4200" spans="10:10" x14ac:dyDescent="0.2">
      <c r="J4200" s="525"/>
    </row>
    <row r="4201" spans="10:10" x14ac:dyDescent="0.2">
      <c r="J4201" s="525"/>
    </row>
    <row r="4202" spans="10:10" x14ac:dyDescent="0.2">
      <c r="J4202" s="525"/>
    </row>
    <row r="4203" spans="10:10" x14ac:dyDescent="0.2">
      <c r="J4203" s="525"/>
    </row>
    <row r="4204" spans="10:10" x14ac:dyDescent="0.2">
      <c r="J4204" s="525"/>
    </row>
    <row r="4205" spans="10:10" x14ac:dyDescent="0.2">
      <c r="J4205" s="525"/>
    </row>
    <row r="4206" spans="10:10" x14ac:dyDescent="0.2">
      <c r="J4206" s="525"/>
    </row>
    <row r="4207" spans="10:10" x14ac:dyDescent="0.2">
      <c r="J4207" s="525"/>
    </row>
    <row r="4208" spans="10:10" x14ac:dyDescent="0.2">
      <c r="J4208" s="525"/>
    </row>
    <row r="4209" spans="10:10" x14ac:dyDescent="0.2">
      <c r="J4209" s="525"/>
    </row>
    <row r="4210" spans="10:10" x14ac:dyDescent="0.2">
      <c r="J4210" s="525"/>
    </row>
    <row r="4211" spans="10:10" x14ac:dyDescent="0.2">
      <c r="J4211" s="525"/>
    </row>
    <row r="4212" spans="10:10" x14ac:dyDescent="0.2">
      <c r="J4212" s="525"/>
    </row>
    <row r="4213" spans="10:10" x14ac:dyDescent="0.2">
      <c r="J4213" s="525"/>
    </row>
    <row r="4214" spans="10:10" x14ac:dyDescent="0.2">
      <c r="J4214" s="525"/>
    </row>
    <row r="4215" spans="10:10" x14ac:dyDescent="0.2">
      <c r="J4215" s="525"/>
    </row>
    <row r="4216" spans="10:10" x14ac:dyDescent="0.2">
      <c r="J4216" s="525"/>
    </row>
    <row r="4217" spans="10:10" x14ac:dyDescent="0.2">
      <c r="J4217" s="525"/>
    </row>
    <row r="4218" spans="10:10" x14ac:dyDescent="0.2">
      <c r="J4218" s="525"/>
    </row>
    <row r="4219" spans="10:10" x14ac:dyDescent="0.2">
      <c r="J4219" s="525"/>
    </row>
    <row r="4220" spans="10:10" x14ac:dyDescent="0.2">
      <c r="J4220" s="525"/>
    </row>
    <row r="4221" spans="10:10" x14ac:dyDescent="0.2">
      <c r="J4221" s="525"/>
    </row>
    <row r="4222" spans="10:10" x14ac:dyDescent="0.2">
      <c r="J4222" s="525"/>
    </row>
    <row r="4223" spans="10:10" x14ac:dyDescent="0.2">
      <c r="J4223" s="525"/>
    </row>
    <row r="4224" spans="10:10" x14ac:dyDescent="0.2">
      <c r="J4224" s="525"/>
    </row>
    <row r="4225" spans="10:10" x14ac:dyDescent="0.2">
      <c r="J4225" s="525"/>
    </row>
    <row r="4226" spans="10:10" x14ac:dyDescent="0.2">
      <c r="J4226" s="525"/>
    </row>
    <row r="4227" spans="10:10" x14ac:dyDescent="0.2">
      <c r="J4227" s="525"/>
    </row>
    <row r="4228" spans="10:10" x14ac:dyDescent="0.2">
      <c r="J4228" s="525"/>
    </row>
    <row r="4229" spans="10:10" x14ac:dyDescent="0.2">
      <c r="J4229" s="525"/>
    </row>
    <row r="4230" spans="10:10" x14ac:dyDescent="0.2">
      <c r="J4230" s="525"/>
    </row>
    <row r="4231" spans="10:10" x14ac:dyDescent="0.2">
      <c r="J4231" s="525"/>
    </row>
    <row r="4232" spans="10:10" x14ac:dyDescent="0.2">
      <c r="J4232" s="525"/>
    </row>
    <row r="4233" spans="10:10" x14ac:dyDescent="0.2">
      <c r="J4233" s="525"/>
    </row>
    <row r="4234" spans="10:10" x14ac:dyDescent="0.2">
      <c r="J4234" s="525"/>
    </row>
    <row r="4235" spans="10:10" x14ac:dyDescent="0.2">
      <c r="J4235" s="525"/>
    </row>
    <row r="4236" spans="10:10" x14ac:dyDescent="0.2">
      <c r="J4236" s="525"/>
    </row>
    <row r="4237" spans="10:10" x14ac:dyDescent="0.2">
      <c r="J4237" s="525"/>
    </row>
    <row r="4238" spans="10:10" x14ac:dyDescent="0.2">
      <c r="J4238" s="525"/>
    </row>
    <row r="4239" spans="10:10" x14ac:dyDescent="0.2">
      <c r="J4239" s="525"/>
    </row>
    <row r="4240" spans="10:10" x14ac:dyDescent="0.2">
      <c r="J4240" s="525"/>
    </row>
    <row r="4241" spans="10:10" x14ac:dyDescent="0.2">
      <c r="J4241" s="525"/>
    </row>
    <row r="4242" spans="10:10" x14ac:dyDescent="0.2">
      <c r="J4242" s="525"/>
    </row>
    <row r="4243" spans="10:10" x14ac:dyDescent="0.2">
      <c r="J4243" s="525"/>
    </row>
    <row r="4244" spans="10:10" x14ac:dyDescent="0.2">
      <c r="J4244" s="525"/>
    </row>
    <row r="4245" spans="10:10" x14ac:dyDescent="0.2">
      <c r="J4245" s="525"/>
    </row>
    <row r="4246" spans="10:10" x14ac:dyDescent="0.2">
      <c r="J4246" s="525"/>
    </row>
    <row r="4247" spans="10:10" x14ac:dyDescent="0.2">
      <c r="J4247" s="525"/>
    </row>
    <row r="4248" spans="10:10" x14ac:dyDescent="0.2">
      <c r="J4248" s="525"/>
    </row>
    <row r="4249" spans="10:10" x14ac:dyDescent="0.2">
      <c r="J4249" s="525"/>
    </row>
    <row r="4250" spans="10:10" x14ac:dyDescent="0.2">
      <c r="J4250" s="525"/>
    </row>
    <row r="4251" spans="10:10" x14ac:dyDescent="0.2">
      <c r="J4251" s="525"/>
    </row>
    <row r="4252" spans="10:10" x14ac:dyDescent="0.2">
      <c r="J4252" s="525"/>
    </row>
    <row r="4253" spans="10:10" x14ac:dyDescent="0.2">
      <c r="J4253" s="525"/>
    </row>
    <row r="4254" spans="10:10" x14ac:dyDescent="0.2">
      <c r="J4254" s="525"/>
    </row>
    <row r="4255" spans="10:10" x14ac:dyDescent="0.2">
      <c r="J4255" s="525"/>
    </row>
    <row r="4256" spans="10:10" x14ac:dyDescent="0.2">
      <c r="J4256" s="525"/>
    </row>
    <row r="4257" spans="10:10" x14ac:dyDescent="0.2">
      <c r="J4257" s="525"/>
    </row>
    <row r="4258" spans="10:10" x14ac:dyDescent="0.2">
      <c r="J4258" s="525"/>
    </row>
    <row r="4259" spans="10:10" x14ac:dyDescent="0.2">
      <c r="J4259" s="525"/>
    </row>
    <row r="4260" spans="10:10" x14ac:dyDescent="0.2">
      <c r="J4260" s="525"/>
    </row>
    <row r="4261" spans="10:10" x14ac:dyDescent="0.2">
      <c r="J4261" s="525"/>
    </row>
    <row r="4262" spans="10:10" x14ac:dyDescent="0.2">
      <c r="J4262" s="525"/>
    </row>
    <row r="4263" spans="10:10" x14ac:dyDescent="0.2">
      <c r="J4263" s="525"/>
    </row>
    <row r="4264" spans="10:10" x14ac:dyDescent="0.2">
      <c r="J4264" s="525"/>
    </row>
    <row r="4265" spans="10:10" x14ac:dyDescent="0.2">
      <c r="J4265" s="525"/>
    </row>
    <row r="4266" spans="10:10" x14ac:dyDescent="0.2">
      <c r="J4266" s="525"/>
    </row>
    <row r="4267" spans="10:10" x14ac:dyDescent="0.2">
      <c r="J4267" s="525"/>
    </row>
    <row r="4268" spans="10:10" x14ac:dyDescent="0.2">
      <c r="J4268" s="525"/>
    </row>
    <row r="4269" spans="10:10" x14ac:dyDescent="0.2">
      <c r="J4269" s="525"/>
    </row>
    <row r="4270" spans="10:10" x14ac:dyDescent="0.2">
      <c r="J4270" s="525"/>
    </row>
    <row r="4271" spans="10:10" x14ac:dyDescent="0.2">
      <c r="J4271" s="525"/>
    </row>
    <row r="4272" spans="10:10" x14ac:dyDescent="0.2">
      <c r="J4272" s="525"/>
    </row>
    <row r="4273" spans="10:10" x14ac:dyDescent="0.2">
      <c r="J4273" s="525"/>
    </row>
    <row r="4274" spans="10:10" x14ac:dyDescent="0.2">
      <c r="J4274" s="525"/>
    </row>
    <row r="4275" spans="10:10" x14ac:dyDescent="0.2">
      <c r="J4275" s="525"/>
    </row>
    <row r="4276" spans="10:10" x14ac:dyDescent="0.2">
      <c r="J4276" s="525"/>
    </row>
    <row r="4277" spans="10:10" x14ac:dyDescent="0.2">
      <c r="J4277" s="525"/>
    </row>
    <row r="4278" spans="10:10" x14ac:dyDescent="0.2">
      <c r="J4278" s="525"/>
    </row>
    <row r="4279" spans="10:10" x14ac:dyDescent="0.2">
      <c r="J4279" s="525"/>
    </row>
    <row r="4280" spans="10:10" x14ac:dyDescent="0.2">
      <c r="J4280" s="525"/>
    </row>
    <row r="4281" spans="10:10" x14ac:dyDescent="0.2">
      <c r="J4281" s="525"/>
    </row>
    <row r="4282" spans="10:10" x14ac:dyDescent="0.2">
      <c r="J4282" s="525"/>
    </row>
    <row r="4283" spans="10:10" x14ac:dyDescent="0.2">
      <c r="J4283" s="525"/>
    </row>
    <row r="4284" spans="10:10" x14ac:dyDescent="0.2">
      <c r="J4284" s="525"/>
    </row>
    <row r="4285" spans="10:10" x14ac:dyDescent="0.2">
      <c r="J4285" s="525"/>
    </row>
    <row r="4286" spans="10:10" x14ac:dyDescent="0.2">
      <c r="J4286" s="525"/>
    </row>
    <row r="4287" spans="10:10" x14ac:dyDescent="0.2">
      <c r="J4287" s="525"/>
    </row>
    <row r="4288" spans="10:10" x14ac:dyDescent="0.2">
      <c r="J4288" s="525"/>
    </row>
    <row r="4289" spans="10:10" x14ac:dyDescent="0.2">
      <c r="J4289" s="525"/>
    </row>
    <row r="4290" spans="10:10" x14ac:dyDescent="0.2">
      <c r="J4290" s="525"/>
    </row>
    <row r="4291" spans="10:10" x14ac:dyDescent="0.2">
      <c r="J4291" s="525"/>
    </row>
    <row r="4292" spans="10:10" x14ac:dyDescent="0.2">
      <c r="J4292" s="525"/>
    </row>
    <row r="4293" spans="10:10" x14ac:dyDescent="0.2">
      <c r="J4293" s="525"/>
    </row>
    <row r="4294" spans="10:10" x14ac:dyDescent="0.2">
      <c r="J4294" s="525"/>
    </row>
    <row r="4295" spans="10:10" x14ac:dyDescent="0.2">
      <c r="J4295" s="525"/>
    </row>
    <row r="4296" spans="10:10" x14ac:dyDescent="0.2">
      <c r="J4296" s="525"/>
    </row>
    <row r="4297" spans="10:10" x14ac:dyDescent="0.2">
      <c r="J4297" s="525"/>
    </row>
    <row r="4298" spans="10:10" x14ac:dyDescent="0.2">
      <c r="J4298" s="525"/>
    </row>
    <row r="4299" spans="10:10" x14ac:dyDescent="0.2">
      <c r="J4299" s="525"/>
    </row>
    <row r="4300" spans="10:10" x14ac:dyDescent="0.2">
      <c r="J4300" s="525"/>
    </row>
    <row r="4301" spans="10:10" x14ac:dyDescent="0.2">
      <c r="J4301" s="525"/>
    </row>
    <row r="4302" spans="10:10" x14ac:dyDescent="0.2">
      <c r="J4302" s="525"/>
    </row>
    <row r="4303" spans="10:10" x14ac:dyDescent="0.2">
      <c r="J4303" s="525"/>
    </row>
    <row r="4304" spans="10:10" x14ac:dyDescent="0.2">
      <c r="J4304" s="525"/>
    </row>
    <row r="4305" spans="10:10" x14ac:dyDescent="0.2">
      <c r="J4305" s="525"/>
    </row>
    <row r="4306" spans="10:10" x14ac:dyDescent="0.2">
      <c r="J4306" s="525"/>
    </row>
    <row r="4307" spans="10:10" x14ac:dyDescent="0.2">
      <c r="J4307" s="525"/>
    </row>
    <row r="4308" spans="10:10" x14ac:dyDescent="0.2">
      <c r="J4308" s="525"/>
    </row>
    <row r="4309" spans="10:10" x14ac:dyDescent="0.2">
      <c r="J4309" s="525"/>
    </row>
    <row r="4310" spans="10:10" x14ac:dyDescent="0.2">
      <c r="J4310" s="525"/>
    </row>
    <row r="4311" spans="10:10" x14ac:dyDescent="0.2">
      <c r="J4311" s="525"/>
    </row>
    <row r="4312" spans="10:10" x14ac:dyDescent="0.2">
      <c r="J4312" s="525"/>
    </row>
    <row r="4313" spans="10:10" x14ac:dyDescent="0.2">
      <c r="J4313" s="525"/>
    </row>
    <row r="4314" spans="10:10" x14ac:dyDescent="0.2">
      <c r="J4314" s="525"/>
    </row>
    <row r="4315" spans="10:10" x14ac:dyDescent="0.2">
      <c r="J4315" s="525"/>
    </row>
    <row r="4316" spans="10:10" x14ac:dyDescent="0.2">
      <c r="J4316" s="525"/>
    </row>
    <row r="4317" spans="10:10" x14ac:dyDescent="0.2">
      <c r="J4317" s="525"/>
    </row>
    <row r="4318" spans="10:10" x14ac:dyDescent="0.2">
      <c r="J4318" s="525"/>
    </row>
    <row r="4319" spans="10:10" x14ac:dyDescent="0.2">
      <c r="J4319" s="525"/>
    </row>
    <row r="4320" spans="10:10" x14ac:dyDescent="0.2">
      <c r="J4320" s="525"/>
    </row>
    <row r="4321" spans="10:10" x14ac:dyDescent="0.2">
      <c r="J4321" s="525"/>
    </row>
    <row r="4322" spans="10:10" x14ac:dyDescent="0.2">
      <c r="J4322" s="525"/>
    </row>
    <row r="4323" spans="10:10" x14ac:dyDescent="0.2">
      <c r="J4323" s="525"/>
    </row>
    <row r="4324" spans="10:10" x14ac:dyDescent="0.2">
      <c r="J4324" s="525"/>
    </row>
    <row r="4325" spans="10:10" x14ac:dyDescent="0.2">
      <c r="J4325" s="525"/>
    </row>
    <row r="4326" spans="10:10" x14ac:dyDescent="0.2">
      <c r="J4326" s="525"/>
    </row>
    <row r="4327" spans="10:10" x14ac:dyDescent="0.2">
      <c r="J4327" s="525"/>
    </row>
    <row r="4328" spans="10:10" x14ac:dyDescent="0.2">
      <c r="J4328" s="525"/>
    </row>
    <row r="4329" spans="10:10" x14ac:dyDescent="0.2">
      <c r="J4329" s="525"/>
    </row>
    <row r="4330" spans="10:10" x14ac:dyDescent="0.2">
      <c r="J4330" s="525"/>
    </row>
    <row r="4331" spans="10:10" x14ac:dyDescent="0.2">
      <c r="J4331" s="525"/>
    </row>
    <row r="4332" spans="10:10" x14ac:dyDescent="0.2">
      <c r="J4332" s="525"/>
    </row>
    <row r="4333" spans="10:10" x14ac:dyDescent="0.2">
      <c r="J4333" s="525"/>
    </row>
    <row r="4334" spans="10:10" x14ac:dyDescent="0.2">
      <c r="J4334" s="525"/>
    </row>
    <row r="4335" spans="10:10" x14ac:dyDescent="0.2">
      <c r="J4335" s="525"/>
    </row>
    <row r="4336" spans="10:10" x14ac:dyDescent="0.2">
      <c r="J4336" s="525"/>
    </row>
    <row r="4337" spans="10:10" x14ac:dyDescent="0.2">
      <c r="J4337" s="525"/>
    </row>
    <row r="4338" spans="10:10" x14ac:dyDescent="0.2">
      <c r="J4338" s="525"/>
    </row>
    <row r="4339" spans="10:10" x14ac:dyDescent="0.2">
      <c r="J4339" s="525"/>
    </row>
    <row r="4340" spans="10:10" x14ac:dyDescent="0.2">
      <c r="J4340" s="525"/>
    </row>
    <row r="4341" spans="10:10" x14ac:dyDescent="0.2">
      <c r="J4341" s="525"/>
    </row>
    <row r="4342" spans="10:10" x14ac:dyDescent="0.2">
      <c r="J4342" s="525"/>
    </row>
    <row r="4343" spans="10:10" x14ac:dyDescent="0.2">
      <c r="J4343" s="525"/>
    </row>
    <row r="4344" spans="10:10" x14ac:dyDescent="0.2">
      <c r="J4344" s="525"/>
    </row>
    <row r="4345" spans="10:10" x14ac:dyDescent="0.2">
      <c r="J4345" s="525"/>
    </row>
    <row r="4346" spans="10:10" x14ac:dyDescent="0.2">
      <c r="J4346" s="525"/>
    </row>
    <row r="4347" spans="10:10" x14ac:dyDescent="0.2">
      <c r="J4347" s="525"/>
    </row>
    <row r="4348" spans="10:10" x14ac:dyDescent="0.2">
      <c r="J4348" s="525"/>
    </row>
    <row r="4349" spans="10:10" x14ac:dyDescent="0.2">
      <c r="J4349" s="525"/>
    </row>
    <row r="4350" spans="10:10" x14ac:dyDescent="0.2">
      <c r="J4350" s="525"/>
    </row>
    <row r="4351" spans="10:10" x14ac:dyDescent="0.2">
      <c r="J4351" s="525"/>
    </row>
    <row r="4352" spans="10:10" x14ac:dyDescent="0.2">
      <c r="J4352" s="525"/>
    </row>
    <row r="4353" spans="10:10" x14ac:dyDescent="0.2">
      <c r="J4353" s="525"/>
    </row>
    <row r="4354" spans="10:10" x14ac:dyDescent="0.2">
      <c r="J4354" s="525"/>
    </row>
    <row r="4355" spans="10:10" x14ac:dyDescent="0.2">
      <c r="J4355" s="525"/>
    </row>
    <row r="4356" spans="10:10" x14ac:dyDescent="0.2">
      <c r="J4356" s="525"/>
    </row>
    <row r="4357" spans="10:10" x14ac:dyDescent="0.2">
      <c r="J4357" s="525"/>
    </row>
    <row r="4358" spans="10:10" x14ac:dyDescent="0.2">
      <c r="J4358" s="525"/>
    </row>
    <row r="4359" spans="10:10" x14ac:dyDescent="0.2">
      <c r="J4359" s="525"/>
    </row>
    <row r="4360" spans="10:10" x14ac:dyDescent="0.2">
      <c r="J4360" s="525"/>
    </row>
    <row r="4361" spans="10:10" x14ac:dyDescent="0.2">
      <c r="J4361" s="525"/>
    </row>
    <row r="4362" spans="10:10" x14ac:dyDescent="0.2">
      <c r="J4362" s="525"/>
    </row>
    <row r="4363" spans="10:10" x14ac:dyDescent="0.2">
      <c r="J4363" s="525"/>
    </row>
    <row r="4364" spans="10:10" x14ac:dyDescent="0.2">
      <c r="J4364" s="525"/>
    </row>
    <row r="4365" spans="10:10" x14ac:dyDescent="0.2">
      <c r="J4365" s="525"/>
    </row>
    <row r="4366" spans="10:10" x14ac:dyDescent="0.2">
      <c r="J4366" s="525"/>
    </row>
    <row r="4367" spans="10:10" x14ac:dyDescent="0.2">
      <c r="J4367" s="525"/>
    </row>
    <row r="4368" spans="10:10" x14ac:dyDescent="0.2">
      <c r="J4368" s="525"/>
    </row>
    <row r="4369" spans="10:10" x14ac:dyDescent="0.2">
      <c r="J4369" s="525"/>
    </row>
    <row r="4370" spans="10:10" x14ac:dyDescent="0.2">
      <c r="J4370" s="525"/>
    </row>
    <row r="4371" spans="10:10" x14ac:dyDescent="0.2">
      <c r="J4371" s="525"/>
    </row>
    <row r="4372" spans="10:10" x14ac:dyDescent="0.2">
      <c r="J4372" s="525"/>
    </row>
    <row r="4373" spans="10:10" x14ac:dyDescent="0.2">
      <c r="J4373" s="525"/>
    </row>
    <row r="4374" spans="10:10" x14ac:dyDescent="0.2">
      <c r="J4374" s="525"/>
    </row>
    <row r="4375" spans="10:10" x14ac:dyDescent="0.2">
      <c r="J4375" s="525"/>
    </row>
    <row r="4376" spans="10:10" x14ac:dyDescent="0.2">
      <c r="J4376" s="525"/>
    </row>
    <row r="4377" spans="10:10" x14ac:dyDescent="0.2">
      <c r="J4377" s="525"/>
    </row>
    <row r="4378" spans="10:10" x14ac:dyDescent="0.2">
      <c r="J4378" s="525"/>
    </row>
    <row r="4379" spans="10:10" x14ac:dyDescent="0.2">
      <c r="J4379" s="525"/>
    </row>
    <row r="4380" spans="10:10" x14ac:dyDescent="0.2">
      <c r="J4380" s="525"/>
    </row>
    <row r="4381" spans="10:10" x14ac:dyDescent="0.2">
      <c r="J4381" s="525"/>
    </row>
    <row r="4382" spans="10:10" x14ac:dyDescent="0.2">
      <c r="J4382" s="525"/>
    </row>
    <row r="4383" spans="10:10" x14ac:dyDescent="0.2">
      <c r="J4383" s="525"/>
    </row>
    <row r="4384" spans="10:10" x14ac:dyDescent="0.2">
      <c r="J4384" s="525"/>
    </row>
    <row r="4385" spans="10:10" x14ac:dyDescent="0.2">
      <c r="J4385" s="525"/>
    </row>
    <row r="4386" spans="10:10" x14ac:dyDescent="0.2">
      <c r="J4386" s="525"/>
    </row>
    <row r="4387" spans="10:10" x14ac:dyDescent="0.2">
      <c r="J4387" s="525"/>
    </row>
    <row r="4388" spans="10:10" x14ac:dyDescent="0.2">
      <c r="J4388" s="525"/>
    </row>
    <row r="4389" spans="10:10" x14ac:dyDescent="0.2">
      <c r="J4389" s="525"/>
    </row>
    <row r="4390" spans="10:10" x14ac:dyDescent="0.2">
      <c r="J4390" s="525"/>
    </row>
    <row r="4391" spans="10:10" x14ac:dyDescent="0.2">
      <c r="J4391" s="525"/>
    </row>
    <row r="4392" spans="10:10" x14ac:dyDescent="0.2">
      <c r="J4392" s="525"/>
    </row>
    <row r="4393" spans="10:10" x14ac:dyDescent="0.2">
      <c r="J4393" s="525"/>
    </row>
    <row r="4394" spans="10:10" x14ac:dyDescent="0.2">
      <c r="J4394" s="525"/>
    </row>
    <row r="4395" spans="10:10" x14ac:dyDescent="0.2">
      <c r="J4395" s="525"/>
    </row>
    <row r="4396" spans="10:10" x14ac:dyDescent="0.2">
      <c r="J4396" s="525"/>
    </row>
    <row r="4397" spans="10:10" x14ac:dyDescent="0.2">
      <c r="J4397" s="525"/>
    </row>
    <row r="4398" spans="10:10" x14ac:dyDescent="0.2">
      <c r="J4398" s="525"/>
    </row>
    <row r="4399" spans="10:10" x14ac:dyDescent="0.2">
      <c r="J4399" s="525"/>
    </row>
    <row r="4400" spans="10:10" x14ac:dyDescent="0.2">
      <c r="J4400" s="525"/>
    </row>
    <row r="4401" spans="10:10" x14ac:dyDescent="0.2">
      <c r="J4401" s="525"/>
    </row>
    <row r="4402" spans="10:10" x14ac:dyDescent="0.2">
      <c r="J4402" s="525"/>
    </row>
    <row r="4403" spans="10:10" x14ac:dyDescent="0.2">
      <c r="J4403" s="525"/>
    </row>
    <row r="4404" spans="10:10" x14ac:dyDescent="0.2">
      <c r="J4404" s="525"/>
    </row>
    <row r="4405" spans="10:10" x14ac:dyDescent="0.2">
      <c r="J4405" s="525"/>
    </row>
    <row r="4406" spans="10:10" x14ac:dyDescent="0.2">
      <c r="J4406" s="525"/>
    </row>
    <row r="4407" spans="10:10" x14ac:dyDescent="0.2">
      <c r="J4407" s="525"/>
    </row>
    <row r="4408" spans="10:10" x14ac:dyDescent="0.2">
      <c r="J4408" s="525"/>
    </row>
    <row r="4409" spans="10:10" x14ac:dyDescent="0.2">
      <c r="J4409" s="525"/>
    </row>
    <row r="4410" spans="10:10" x14ac:dyDescent="0.2">
      <c r="J4410" s="525"/>
    </row>
    <row r="4411" spans="10:10" x14ac:dyDescent="0.2">
      <c r="J4411" s="525"/>
    </row>
    <row r="4412" spans="10:10" x14ac:dyDescent="0.2">
      <c r="J4412" s="525"/>
    </row>
    <row r="4413" spans="10:10" x14ac:dyDescent="0.2">
      <c r="J4413" s="525"/>
    </row>
    <row r="4414" spans="10:10" x14ac:dyDescent="0.2">
      <c r="J4414" s="525"/>
    </row>
    <row r="4415" spans="10:10" x14ac:dyDescent="0.2">
      <c r="J4415" s="525"/>
    </row>
    <row r="4416" spans="10:10" x14ac:dyDescent="0.2">
      <c r="J4416" s="525"/>
    </row>
    <row r="4417" spans="10:10" x14ac:dyDescent="0.2">
      <c r="J4417" s="525"/>
    </row>
    <row r="4418" spans="10:10" x14ac:dyDescent="0.2">
      <c r="J4418" s="525"/>
    </row>
    <row r="4419" spans="10:10" x14ac:dyDescent="0.2">
      <c r="J4419" s="525"/>
    </row>
    <row r="4420" spans="10:10" x14ac:dyDescent="0.2">
      <c r="J4420" s="525"/>
    </row>
    <row r="4421" spans="10:10" x14ac:dyDescent="0.2">
      <c r="J4421" s="525"/>
    </row>
    <row r="4422" spans="10:10" x14ac:dyDescent="0.2">
      <c r="J4422" s="525"/>
    </row>
    <row r="4423" spans="10:10" x14ac:dyDescent="0.2">
      <c r="J4423" s="525"/>
    </row>
    <row r="4424" spans="10:10" x14ac:dyDescent="0.2">
      <c r="J4424" s="525"/>
    </row>
    <row r="4425" spans="10:10" x14ac:dyDescent="0.2">
      <c r="J4425" s="525"/>
    </row>
    <row r="4426" spans="10:10" x14ac:dyDescent="0.2">
      <c r="J4426" s="525"/>
    </row>
    <row r="4427" spans="10:10" x14ac:dyDescent="0.2">
      <c r="J4427" s="525"/>
    </row>
    <row r="4428" spans="10:10" x14ac:dyDescent="0.2">
      <c r="J4428" s="525"/>
    </row>
    <row r="4429" spans="10:10" x14ac:dyDescent="0.2">
      <c r="J4429" s="525"/>
    </row>
    <row r="4430" spans="10:10" x14ac:dyDescent="0.2">
      <c r="J4430" s="525"/>
    </row>
    <row r="4431" spans="10:10" x14ac:dyDescent="0.2">
      <c r="J4431" s="525"/>
    </row>
    <row r="4432" spans="10:10" x14ac:dyDescent="0.2">
      <c r="J4432" s="525"/>
    </row>
    <row r="4433" spans="10:10" x14ac:dyDescent="0.2">
      <c r="J4433" s="525"/>
    </row>
    <row r="4434" spans="10:10" x14ac:dyDescent="0.2">
      <c r="J4434" s="525"/>
    </row>
    <row r="4435" spans="10:10" x14ac:dyDescent="0.2">
      <c r="J4435" s="525"/>
    </row>
    <row r="4436" spans="10:10" x14ac:dyDescent="0.2">
      <c r="J4436" s="525"/>
    </row>
    <row r="4437" spans="10:10" x14ac:dyDescent="0.2">
      <c r="J4437" s="525"/>
    </row>
    <row r="4438" spans="10:10" x14ac:dyDescent="0.2">
      <c r="J4438" s="525"/>
    </row>
    <row r="4439" spans="10:10" x14ac:dyDescent="0.2">
      <c r="J4439" s="525"/>
    </row>
    <row r="4440" spans="10:10" x14ac:dyDescent="0.2">
      <c r="J4440" s="525"/>
    </row>
    <row r="4441" spans="10:10" x14ac:dyDescent="0.2">
      <c r="J4441" s="525"/>
    </row>
    <row r="4442" spans="10:10" x14ac:dyDescent="0.2">
      <c r="J4442" s="525"/>
    </row>
    <row r="4443" spans="10:10" x14ac:dyDescent="0.2">
      <c r="J4443" s="525"/>
    </row>
    <row r="4444" spans="10:10" x14ac:dyDescent="0.2">
      <c r="J4444" s="525"/>
    </row>
    <row r="4445" spans="10:10" x14ac:dyDescent="0.2">
      <c r="J4445" s="525"/>
    </row>
    <row r="4446" spans="10:10" x14ac:dyDescent="0.2">
      <c r="J4446" s="525"/>
    </row>
    <row r="4447" spans="10:10" x14ac:dyDescent="0.2">
      <c r="J4447" s="525"/>
    </row>
    <row r="4448" spans="10:10" x14ac:dyDescent="0.2">
      <c r="J4448" s="525"/>
    </row>
    <row r="4449" spans="10:10" x14ac:dyDescent="0.2">
      <c r="J4449" s="525"/>
    </row>
    <row r="4450" spans="10:10" x14ac:dyDescent="0.2">
      <c r="J4450" s="525"/>
    </row>
    <row r="4451" spans="10:10" x14ac:dyDescent="0.2">
      <c r="J4451" s="525"/>
    </row>
    <row r="4452" spans="10:10" x14ac:dyDescent="0.2">
      <c r="J4452" s="525"/>
    </row>
    <row r="4453" spans="10:10" x14ac:dyDescent="0.2">
      <c r="J4453" s="525"/>
    </row>
    <row r="4454" spans="10:10" x14ac:dyDescent="0.2">
      <c r="J4454" s="525"/>
    </row>
    <row r="4455" spans="10:10" x14ac:dyDescent="0.2">
      <c r="J4455" s="525"/>
    </row>
    <row r="4456" spans="10:10" x14ac:dyDescent="0.2">
      <c r="J4456" s="525"/>
    </row>
    <row r="4457" spans="10:10" x14ac:dyDescent="0.2">
      <c r="J4457" s="525"/>
    </row>
    <row r="4458" spans="10:10" x14ac:dyDescent="0.2">
      <c r="J4458" s="525"/>
    </row>
    <row r="4459" spans="10:10" x14ac:dyDescent="0.2">
      <c r="J4459" s="525"/>
    </row>
    <row r="4460" spans="10:10" x14ac:dyDescent="0.2">
      <c r="J4460" s="525"/>
    </row>
    <row r="4461" spans="10:10" x14ac:dyDescent="0.2">
      <c r="J4461" s="525"/>
    </row>
    <row r="4462" spans="10:10" x14ac:dyDescent="0.2">
      <c r="J4462" s="525"/>
    </row>
    <row r="4463" spans="10:10" x14ac:dyDescent="0.2">
      <c r="J4463" s="525"/>
    </row>
    <row r="4464" spans="10:10" x14ac:dyDescent="0.2">
      <c r="J4464" s="525"/>
    </row>
    <row r="4465" spans="10:10" x14ac:dyDescent="0.2">
      <c r="J4465" s="525"/>
    </row>
    <row r="4466" spans="10:10" x14ac:dyDescent="0.2">
      <c r="J4466" s="525"/>
    </row>
    <row r="4467" spans="10:10" x14ac:dyDescent="0.2">
      <c r="J4467" s="525"/>
    </row>
    <row r="4468" spans="10:10" x14ac:dyDescent="0.2">
      <c r="J4468" s="525"/>
    </row>
    <row r="4469" spans="10:10" x14ac:dyDescent="0.2">
      <c r="J4469" s="525"/>
    </row>
    <row r="4470" spans="10:10" x14ac:dyDescent="0.2">
      <c r="J4470" s="525"/>
    </row>
    <row r="4471" spans="10:10" x14ac:dyDescent="0.2">
      <c r="J4471" s="525"/>
    </row>
    <row r="4472" spans="10:10" x14ac:dyDescent="0.2">
      <c r="J4472" s="525"/>
    </row>
    <row r="4473" spans="10:10" x14ac:dyDescent="0.2">
      <c r="J4473" s="525"/>
    </row>
    <row r="4474" spans="10:10" x14ac:dyDescent="0.2">
      <c r="J4474" s="525"/>
    </row>
    <row r="4475" spans="10:10" x14ac:dyDescent="0.2">
      <c r="J4475" s="525"/>
    </row>
    <row r="4476" spans="10:10" x14ac:dyDescent="0.2">
      <c r="J4476" s="525"/>
    </row>
    <row r="4477" spans="10:10" x14ac:dyDescent="0.2">
      <c r="J4477" s="525"/>
    </row>
    <row r="4478" spans="10:10" x14ac:dyDescent="0.2">
      <c r="J4478" s="525"/>
    </row>
    <row r="4479" spans="10:10" x14ac:dyDescent="0.2">
      <c r="J4479" s="525"/>
    </row>
    <row r="4480" spans="10:10" x14ac:dyDescent="0.2">
      <c r="J4480" s="525"/>
    </row>
    <row r="4481" spans="10:10" x14ac:dyDescent="0.2">
      <c r="J4481" s="525"/>
    </row>
    <row r="4482" spans="10:10" x14ac:dyDescent="0.2">
      <c r="J4482" s="525"/>
    </row>
    <row r="4483" spans="10:10" x14ac:dyDescent="0.2">
      <c r="J4483" s="525"/>
    </row>
    <row r="4484" spans="10:10" x14ac:dyDescent="0.2">
      <c r="J4484" s="525"/>
    </row>
    <row r="4485" spans="10:10" x14ac:dyDescent="0.2">
      <c r="J4485" s="525"/>
    </row>
    <row r="4486" spans="10:10" x14ac:dyDescent="0.2">
      <c r="J4486" s="525"/>
    </row>
    <row r="4487" spans="10:10" x14ac:dyDescent="0.2">
      <c r="J4487" s="525"/>
    </row>
    <row r="4488" spans="10:10" x14ac:dyDescent="0.2">
      <c r="J4488" s="525"/>
    </row>
    <row r="4489" spans="10:10" x14ac:dyDescent="0.2">
      <c r="J4489" s="525"/>
    </row>
    <row r="4490" spans="10:10" x14ac:dyDescent="0.2">
      <c r="J4490" s="525"/>
    </row>
    <row r="4491" spans="10:10" x14ac:dyDescent="0.2">
      <c r="J4491" s="525"/>
    </row>
    <row r="4492" spans="10:10" x14ac:dyDescent="0.2">
      <c r="J4492" s="525"/>
    </row>
    <row r="4493" spans="10:10" x14ac:dyDescent="0.2">
      <c r="J4493" s="525"/>
    </row>
    <row r="4494" spans="10:10" x14ac:dyDescent="0.2">
      <c r="J4494" s="525"/>
    </row>
    <row r="4495" spans="10:10" x14ac:dyDescent="0.2">
      <c r="J4495" s="525"/>
    </row>
    <row r="4496" spans="10:10" x14ac:dyDescent="0.2">
      <c r="J4496" s="525"/>
    </row>
    <row r="4497" spans="10:10" x14ac:dyDescent="0.2">
      <c r="J4497" s="525"/>
    </row>
    <row r="4498" spans="10:10" x14ac:dyDescent="0.2">
      <c r="J4498" s="525"/>
    </row>
    <row r="4499" spans="10:10" x14ac:dyDescent="0.2">
      <c r="J4499" s="525"/>
    </row>
    <row r="4500" spans="10:10" x14ac:dyDescent="0.2">
      <c r="J4500" s="525"/>
    </row>
    <row r="4501" spans="10:10" x14ac:dyDescent="0.2">
      <c r="J4501" s="525"/>
    </row>
    <row r="4502" spans="10:10" x14ac:dyDescent="0.2">
      <c r="J4502" s="525"/>
    </row>
    <row r="4503" spans="10:10" x14ac:dyDescent="0.2">
      <c r="J4503" s="525"/>
    </row>
    <row r="4504" spans="10:10" x14ac:dyDescent="0.2">
      <c r="J4504" s="525"/>
    </row>
    <row r="4505" spans="10:10" x14ac:dyDescent="0.2">
      <c r="J4505" s="525"/>
    </row>
    <row r="4506" spans="10:10" x14ac:dyDescent="0.2">
      <c r="J4506" s="525"/>
    </row>
    <row r="4507" spans="10:10" x14ac:dyDescent="0.2">
      <c r="J4507" s="525"/>
    </row>
    <row r="4508" spans="10:10" x14ac:dyDescent="0.2">
      <c r="J4508" s="525"/>
    </row>
    <row r="4509" spans="10:10" x14ac:dyDescent="0.2">
      <c r="J4509" s="525"/>
    </row>
    <row r="4510" spans="10:10" x14ac:dyDescent="0.2">
      <c r="J4510" s="525"/>
    </row>
    <row r="4511" spans="10:10" x14ac:dyDescent="0.2">
      <c r="J4511" s="525"/>
    </row>
    <row r="4512" spans="10:10" x14ac:dyDescent="0.2">
      <c r="J4512" s="525"/>
    </row>
    <row r="4513" spans="10:10" x14ac:dyDescent="0.2">
      <c r="J4513" s="525"/>
    </row>
    <row r="4514" spans="10:10" x14ac:dyDescent="0.2">
      <c r="J4514" s="525"/>
    </row>
    <row r="4515" spans="10:10" x14ac:dyDescent="0.2">
      <c r="J4515" s="525"/>
    </row>
    <row r="4516" spans="10:10" x14ac:dyDescent="0.2">
      <c r="J4516" s="525"/>
    </row>
    <row r="4517" spans="10:10" x14ac:dyDescent="0.2">
      <c r="J4517" s="525"/>
    </row>
    <row r="4518" spans="10:10" x14ac:dyDescent="0.2">
      <c r="J4518" s="525"/>
    </row>
    <row r="4519" spans="10:10" x14ac:dyDescent="0.2">
      <c r="J4519" s="525"/>
    </row>
    <row r="4520" spans="10:10" x14ac:dyDescent="0.2">
      <c r="J4520" s="525"/>
    </row>
    <row r="4521" spans="10:10" x14ac:dyDescent="0.2">
      <c r="J4521" s="525"/>
    </row>
    <row r="4522" spans="10:10" x14ac:dyDescent="0.2">
      <c r="J4522" s="525"/>
    </row>
    <row r="4523" spans="10:10" x14ac:dyDescent="0.2">
      <c r="J4523" s="525"/>
    </row>
    <row r="4524" spans="10:10" x14ac:dyDescent="0.2">
      <c r="J4524" s="525"/>
    </row>
    <row r="4525" spans="10:10" x14ac:dyDescent="0.2">
      <c r="J4525" s="525"/>
    </row>
    <row r="4526" spans="10:10" x14ac:dyDescent="0.2">
      <c r="J4526" s="525"/>
    </row>
    <row r="4527" spans="10:10" x14ac:dyDescent="0.2">
      <c r="J4527" s="525"/>
    </row>
    <row r="4528" spans="10:10" x14ac:dyDescent="0.2">
      <c r="J4528" s="525"/>
    </row>
    <row r="4529" spans="10:10" x14ac:dyDescent="0.2">
      <c r="J4529" s="525"/>
    </row>
    <row r="4530" spans="10:10" x14ac:dyDescent="0.2">
      <c r="J4530" s="525"/>
    </row>
    <row r="4531" spans="10:10" x14ac:dyDescent="0.2">
      <c r="J4531" s="525"/>
    </row>
    <row r="4532" spans="10:10" x14ac:dyDescent="0.2">
      <c r="J4532" s="525"/>
    </row>
    <row r="4533" spans="10:10" x14ac:dyDescent="0.2">
      <c r="J4533" s="525"/>
    </row>
    <row r="4534" spans="10:10" x14ac:dyDescent="0.2">
      <c r="J4534" s="525"/>
    </row>
    <row r="4535" spans="10:10" x14ac:dyDescent="0.2">
      <c r="J4535" s="525"/>
    </row>
    <row r="4536" spans="10:10" x14ac:dyDescent="0.2">
      <c r="J4536" s="525"/>
    </row>
    <row r="4537" spans="10:10" x14ac:dyDescent="0.2">
      <c r="J4537" s="525"/>
    </row>
    <row r="4538" spans="10:10" x14ac:dyDescent="0.2">
      <c r="J4538" s="525"/>
    </row>
    <row r="4539" spans="10:10" x14ac:dyDescent="0.2">
      <c r="J4539" s="525"/>
    </row>
    <row r="4540" spans="10:10" x14ac:dyDescent="0.2">
      <c r="J4540" s="525"/>
    </row>
    <row r="4541" spans="10:10" x14ac:dyDescent="0.2">
      <c r="J4541" s="525"/>
    </row>
    <row r="4542" spans="10:10" x14ac:dyDescent="0.2">
      <c r="J4542" s="525"/>
    </row>
    <row r="4543" spans="10:10" x14ac:dyDescent="0.2">
      <c r="J4543" s="525"/>
    </row>
    <row r="4544" spans="10:10" x14ac:dyDescent="0.2">
      <c r="J4544" s="525"/>
    </row>
    <row r="4545" spans="10:10" x14ac:dyDescent="0.2">
      <c r="J4545" s="525"/>
    </row>
    <row r="4546" spans="10:10" x14ac:dyDescent="0.2">
      <c r="J4546" s="525"/>
    </row>
    <row r="4547" spans="10:10" x14ac:dyDescent="0.2">
      <c r="J4547" s="525"/>
    </row>
    <row r="4548" spans="10:10" x14ac:dyDescent="0.2">
      <c r="J4548" s="525"/>
    </row>
    <row r="4549" spans="10:10" x14ac:dyDescent="0.2">
      <c r="J4549" s="525"/>
    </row>
    <row r="4550" spans="10:10" x14ac:dyDescent="0.2">
      <c r="J4550" s="525"/>
    </row>
    <row r="4551" spans="10:10" x14ac:dyDescent="0.2">
      <c r="J4551" s="525"/>
    </row>
    <row r="4552" spans="10:10" x14ac:dyDescent="0.2">
      <c r="J4552" s="525"/>
    </row>
    <row r="4553" spans="10:10" x14ac:dyDescent="0.2">
      <c r="J4553" s="525"/>
    </row>
    <row r="4554" spans="10:10" x14ac:dyDescent="0.2">
      <c r="J4554" s="525"/>
    </row>
    <row r="4555" spans="10:10" x14ac:dyDescent="0.2">
      <c r="J4555" s="525"/>
    </row>
    <row r="4556" spans="10:10" x14ac:dyDescent="0.2">
      <c r="J4556" s="525"/>
    </row>
    <row r="4557" spans="10:10" x14ac:dyDescent="0.2">
      <c r="J4557" s="525"/>
    </row>
    <row r="4558" spans="10:10" x14ac:dyDescent="0.2">
      <c r="J4558" s="525"/>
    </row>
    <row r="4559" spans="10:10" x14ac:dyDescent="0.2">
      <c r="J4559" s="525"/>
    </row>
    <row r="4560" spans="10:10" x14ac:dyDescent="0.2">
      <c r="J4560" s="525"/>
    </row>
    <row r="4561" spans="10:10" x14ac:dyDescent="0.2">
      <c r="J4561" s="525"/>
    </row>
    <row r="4562" spans="10:10" x14ac:dyDescent="0.2">
      <c r="J4562" s="525"/>
    </row>
    <row r="4563" spans="10:10" x14ac:dyDescent="0.2">
      <c r="J4563" s="525"/>
    </row>
    <row r="4564" spans="10:10" x14ac:dyDescent="0.2">
      <c r="J4564" s="525"/>
    </row>
    <row r="4565" spans="10:10" x14ac:dyDescent="0.2">
      <c r="J4565" s="525"/>
    </row>
    <row r="4566" spans="10:10" x14ac:dyDescent="0.2">
      <c r="J4566" s="525"/>
    </row>
    <row r="4567" spans="10:10" x14ac:dyDescent="0.2">
      <c r="J4567" s="525"/>
    </row>
    <row r="4568" spans="10:10" x14ac:dyDescent="0.2">
      <c r="J4568" s="525"/>
    </row>
    <row r="4569" spans="10:10" x14ac:dyDescent="0.2">
      <c r="J4569" s="525"/>
    </row>
    <row r="4570" spans="10:10" x14ac:dyDescent="0.2">
      <c r="J4570" s="525"/>
    </row>
    <row r="4571" spans="10:10" x14ac:dyDescent="0.2">
      <c r="J4571" s="525"/>
    </row>
    <row r="4572" spans="10:10" x14ac:dyDescent="0.2">
      <c r="J4572" s="525"/>
    </row>
    <row r="4573" spans="10:10" x14ac:dyDescent="0.2">
      <c r="J4573" s="525"/>
    </row>
    <row r="4574" spans="10:10" x14ac:dyDescent="0.2">
      <c r="J4574" s="525"/>
    </row>
    <row r="4575" spans="10:10" x14ac:dyDescent="0.2">
      <c r="J4575" s="525"/>
    </row>
    <row r="4576" spans="10:10" x14ac:dyDescent="0.2">
      <c r="J4576" s="525"/>
    </row>
    <row r="4577" spans="10:10" x14ac:dyDescent="0.2">
      <c r="J4577" s="525"/>
    </row>
    <row r="4578" spans="10:10" x14ac:dyDescent="0.2">
      <c r="J4578" s="525"/>
    </row>
    <row r="4579" spans="10:10" x14ac:dyDescent="0.2">
      <c r="J4579" s="525"/>
    </row>
    <row r="4580" spans="10:10" x14ac:dyDescent="0.2">
      <c r="J4580" s="525"/>
    </row>
    <row r="4581" spans="10:10" x14ac:dyDescent="0.2">
      <c r="J4581" s="525"/>
    </row>
    <row r="4582" spans="10:10" x14ac:dyDescent="0.2">
      <c r="J4582" s="525"/>
    </row>
    <row r="4583" spans="10:10" x14ac:dyDescent="0.2">
      <c r="J4583" s="525"/>
    </row>
    <row r="4584" spans="10:10" x14ac:dyDescent="0.2">
      <c r="J4584" s="525"/>
    </row>
    <row r="4585" spans="10:10" x14ac:dyDescent="0.2">
      <c r="J4585" s="525"/>
    </row>
    <row r="4586" spans="10:10" x14ac:dyDescent="0.2">
      <c r="J4586" s="525"/>
    </row>
    <row r="4587" spans="10:10" x14ac:dyDescent="0.2">
      <c r="J4587" s="525"/>
    </row>
    <row r="4588" spans="10:10" x14ac:dyDescent="0.2">
      <c r="J4588" s="525"/>
    </row>
    <row r="4589" spans="10:10" x14ac:dyDescent="0.2">
      <c r="J4589" s="525"/>
    </row>
    <row r="4590" spans="10:10" x14ac:dyDescent="0.2">
      <c r="J4590" s="525"/>
    </row>
    <row r="4591" spans="10:10" x14ac:dyDescent="0.2">
      <c r="J4591" s="525"/>
    </row>
    <row r="4592" spans="10:10" x14ac:dyDescent="0.2">
      <c r="J4592" s="525"/>
    </row>
    <row r="4593" spans="10:10" x14ac:dyDescent="0.2">
      <c r="J4593" s="525"/>
    </row>
    <row r="4594" spans="10:10" x14ac:dyDescent="0.2">
      <c r="J4594" s="525"/>
    </row>
    <row r="4595" spans="10:10" x14ac:dyDescent="0.2">
      <c r="J4595" s="525"/>
    </row>
    <row r="4596" spans="10:10" x14ac:dyDescent="0.2">
      <c r="J4596" s="525"/>
    </row>
    <row r="4597" spans="10:10" x14ac:dyDescent="0.2">
      <c r="J4597" s="525"/>
    </row>
    <row r="4598" spans="10:10" x14ac:dyDescent="0.2">
      <c r="J4598" s="525"/>
    </row>
    <row r="4599" spans="10:10" x14ac:dyDescent="0.2">
      <c r="J4599" s="525"/>
    </row>
    <row r="4600" spans="10:10" x14ac:dyDescent="0.2">
      <c r="J4600" s="525"/>
    </row>
    <row r="4601" spans="10:10" x14ac:dyDescent="0.2">
      <c r="J4601" s="525"/>
    </row>
    <row r="4602" spans="10:10" x14ac:dyDescent="0.2">
      <c r="J4602" s="525"/>
    </row>
    <row r="4603" spans="10:10" x14ac:dyDescent="0.2">
      <c r="J4603" s="525"/>
    </row>
    <row r="4604" spans="10:10" x14ac:dyDescent="0.2">
      <c r="J4604" s="525"/>
    </row>
    <row r="4605" spans="10:10" x14ac:dyDescent="0.2">
      <c r="J4605" s="525"/>
    </row>
    <row r="4606" spans="10:10" x14ac:dyDescent="0.2">
      <c r="J4606" s="525"/>
    </row>
    <row r="4607" spans="10:10" x14ac:dyDescent="0.2">
      <c r="J4607" s="525"/>
    </row>
    <row r="4608" spans="10:10" x14ac:dyDescent="0.2">
      <c r="J4608" s="525"/>
    </row>
    <row r="4609" spans="10:10" x14ac:dyDescent="0.2">
      <c r="J4609" s="525"/>
    </row>
    <row r="4610" spans="10:10" x14ac:dyDescent="0.2">
      <c r="J4610" s="525"/>
    </row>
    <row r="4611" spans="10:10" x14ac:dyDescent="0.2">
      <c r="J4611" s="525"/>
    </row>
    <row r="4612" spans="10:10" x14ac:dyDescent="0.2">
      <c r="J4612" s="525"/>
    </row>
    <row r="4613" spans="10:10" x14ac:dyDescent="0.2">
      <c r="J4613" s="525"/>
    </row>
    <row r="4614" spans="10:10" x14ac:dyDescent="0.2">
      <c r="J4614" s="525"/>
    </row>
    <row r="4615" spans="10:10" x14ac:dyDescent="0.2">
      <c r="J4615" s="525"/>
    </row>
    <row r="4616" spans="10:10" x14ac:dyDescent="0.2">
      <c r="J4616" s="525"/>
    </row>
    <row r="4617" spans="10:10" x14ac:dyDescent="0.2">
      <c r="J4617" s="525"/>
    </row>
    <row r="4618" spans="10:10" x14ac:dyDescent="0.2">
      <c r="J4618" s="525"/>
    </row>
    <row r="4619" spans="10:10" x14ac:dyDescent="0.2">
      <c r="J4619" s="525"/>
    </row>
    <row r="4620" spans="10:10" x14ac:dyDescent="0.2">
      <c r="J4620" s="525"/>
    </row>
    <row r="4621" spans="10:10" x14ac:dyDescent="0.2">
      <c r="J4621" s="525"/>
    </row>
    <row r="4622" spans="10:10" x14ac:dyDescent="0.2">
      <c r="J4622" s="525"/>
    </row>
    <row r="4623" spans="10:10" x14ac:dyDescent="0.2">
      <c r="J4623" s="525"/>
    </row>
    <row r="4624" spans="10:10" x14ac:dyDescent="0.2">
      <c r="J4624" s="525"/>
    </row>
    <row r="4625" spans="10:10" x14ac:dyDescent="0.2">
      <c r="J4625" s="525"/>
    </row>
    <row r="4626" spans="10:10" x14ac:dyDescent="0.2">
      <c r="J4626" s="525"/>
    </row>
    <row r="4627" spans="10:10" x14ac:dyDescent="0.2">
      <c r="J4627" s="525"/>
    </row>
    <row r="4628" spans="10:10" x14ac:dyDescent="0.2">
      <c r="J4628" s="525"/>
    </row>
    <row r="4629" spans="10:10" x14ac:dyDescent="0.2">
      <c r="J4629" s="525"/>
    </row>
    <row r="4630" spans="10:10" x14ac:dyDescent="0.2">
      <c r="J4630" s="525"/>
    </row>
    <row r="4631" spans="10:10" x14ac:dyDescent="0.2">
      <c r="J4631" s="525"/>
    </row>
    <row r="4632" spans="10:10" x14ac:dyDescent="0.2">
      <c r="J4632" s="525"/>
    </row>
    <row r="4633" spans="10:10" x14ac:dyDescent="0.2">
      <c r="J4633" s="525"/>
    </row>
    <row r="4634" spans="10:10" x14ac:dyDescent="0.2">
      <c r="J4634" s="525"/>
    </row>
    <row r="4635" spans="10:10" x14ac:dyDescent="0.2">
      <c r="J4635" s="525"/>
    </row>
    <row r="4636" spans="10:10" x14ac:dyDescent="0.2">
      <c r="J4636" s="525"/>
    </row>
    <row r="4637" spans="10:10" x14ac:dyDescent="0.2">
      <c r="J4637" s="525"/>
    </row>
    <row r="4638" spans="10:10" x14ac:dyDescent="0.2">
      <c r="J4638" s="525"/>
    </row>
    <row r="4639" spans="10:10" x14ac:dyDescent="0.2">
      <c r="J4639" s="525"/>
    </row>
    <row r="4640" spans="10:10" x14ac:dyDescent="0.2">
      <c r="J4640" s="525"/>
    </row>
    <row r="4641" spans="10:10" x14ac:dyDescent="0.2">
      <c r="J4641" s="525"/>
    </row>
    <row r="4642" spans="10:10" x14ac:dyDescent="0.2">
      <c r="J4642" s="525"/>
    </row>
    <row r="4643" spans="10:10" x14ac:dyDescent="0.2">
      <c r="J4643" s="525"/>
    </row>
    <row r="4644" spans="10:10" x14ac:dyDescent="0.2">
      <c r="J4644" s="525"/>
    </row>
    <row r="4645" spans="10:10" x14ac:dyDescent="0.2">
      <c r="J4645" s="525"/>
    </row>
    <row r="4646" spans="10:10" x14ac:dyDescent="0.2">
      <c r="J4646" s="525"/>
    </row>
    <row r="4647" spans="10:10" x14ac:dyDescent="0.2">
      <c r="J4647" s="525"/>
    </row>
    <row r="4648" spans="10:10" x14ac:dyDescent="0.2">
      <c r="J4648" s="525"/>
    </row>
    <row r="4649" spans="10:10" x14ac:dyDescent="0.2">
      <c r="J4649" s="525"/>
    </row>
    <row r="4650" spans="10:10" x14ac:dyDescent="0.2">
      <c r="J4650" s="525"/>
    </row>
    <row r="4651" spans="10:10" x14ac:dyDescent="0.2">
      <c r="J4651" s="525"/>
    </row>
    <row r="4652" spans="10:10" x14ac:dyDescent="0.2">
      <c r="J4652" s="525"/>
    </row>
    <row r="4653" spans="10:10" x14ac:dyDescent="0.2">
      <c r="J4653" s="525"/>
    </row>
    <row r="4654" spans="10:10" x14ac:dyDescent="0.2">
      <c r="J4654" s="525"/>
    </row>
    <row r="4655" spans="10:10" x14ac:dyDescent="0.2">
      <c r="J4655" s="525"/>
    </row>
    <row r="4656" spans="10:10" x14ac:dyDescent="0.2">
      <c r="J4656" s="525"/>
    </row>
    <row r="4657" spans="10:10" x14ac:dyDescent="0.2">
      <c r="J4657" s="525"/>
    </row>
    <row r="4658" spans="10:10" x14ac:dyDescent="0.2">
      <c r="J4658" s="525"/>
    </row>
    <row r="4659" spans="10:10" x14ac:dyDescent="0.2">
      <c r="J4659" s="525"/>
    </row>
    <row r="4660" spans="10:10" x14ac:dyDescent="0.2">
      <c r="J4660" s="525"/>
    </row>
    <row r="4661" spans="10:10" x14ac:dyDescent="0.2">
      <c r="J4661" s="525"/>
    </row>
    <row r="4662" spans="10:10" x14ac:dyDescent="0.2">
      <c r="J4662" s="525"/>
    </row>
    <row r="4663" spans="10:10" x14ac:dyDescent="0.2">
      <c r="J4663" s="525"/>
    </row>
    <row r="4664" spans="10:10" x14ac:dyDescent="0.2">
      <c r="J4664" s="525"/>
    </row>
    <row r="4665" spans="10:10" x14ac:dyDescent="0.2">
      <c r="J4665" s="525"/>
    </row>
    <row r="4666" spans="10:10" x14ac:dyDescent="0.2">
      <c r="J4666" s="525"/>
    </row>
    <row r="4667" spans="10:10" x14ac:dyDescent="0.2">
      <c r="J4667" s="525"/>
    </row>
    <row r="4668" spans="10:10" x14ac:dyDescent="0.2">
      <c r="J4668" s="525"/>
    </row>
    <row r="4669" spans="10:10" x14ac:dyDescent="0.2">
      <c r="J4669" s="525"/>
    </row>
    <row r="4670" spans="10:10" x14ac:dyDescent="0.2">
      <c r="J4670" s="525"/>
    </row>
    <row r="4671" spans="10:10" x14ac:dyDescent="0.2">
      <c r="J4671" s="525"/>
    </row>
    <row r="4672" spans="10:10" x14ac:dyDescent="0.2">
      <c r="J4672" s="525"/>
    </row>
    <row r="4673" spans="10:10" x14ac:dyDescent="0.2">
      <c r="J4673" s="525"/>
    </row>
    <row r="4674" spans="10:10" x14ac:dyDescent="0.2">
      <c r="J4674" s="525"/>
    </row>
    <row r="4675" spans="10:10" x14ac:dyDescent="0.2">
      <c r="J4675" s="525"/>
    </row>
    <row r="4676" spans="10:10" x14ac:dyDescent="0.2">
      <c r="J4676" s="525"/>
    </row>
    <row r="4677" spans="10:10" x14ac:dyDescent="0.2">
      <c r="J4677" s="525"/>
    </row>
    <row r="4678" spans="10:10" x14ac:dyDescent="0.2">
      <c r="J4678" s="525"/>
    </row>
    <row r="4679" spans="10:10" x14ac:dyDescent="0.2">
      <c r="J4679" s="525"/>
    </row>
    <row r="4680" spans="10:10" x14ac:dyDescent="0.2">
      <c r="J4680" s="525"/>
    </row>
    <row r="4681" spans="10:10" x14ac:dyDescent="0.2">
      <c r="J4681" s="525"/>
    </row>
    <row r="4682" spans="10:10" x14ac:dyDescent="0.2">
      <c r="J4682" s="525"/>
    </row>
    <row r="4683" spans="10:10" x14ac:dyDescent="0.2">
      <c r="J4683" s="525"/>
    </row>
    <row r="4684" spans="10:10" x14ac:dyDescent="0.2">
      <c r="J4684" s="525"/>
    </row>
    <row r="4685" spans="10:10" x14ac:dyDescent="0.2">
      <c r="J4685" s="525"/>
    </row>
    <row r="4686" spans="10:10" x14ac:dyDescent="0.2">
      <c r="J4686" s="525"/>
    </row>
    <row r="4687" spans="10:10" x14ac:dyDescent="0.2">
      <c r="J4687" s="525"/>
    </row>
    <row r="4688" spans="10:10" x14ac:dyDescent="0.2">
      <c r="J4688" s="525"/>
    </row>
    <row r="4689" spans="10:10" x14ac:dyDescent="0.2">
      <c r="J4689" s="525"/>
    </row>
    <row r="4690" spans="10:10" x14ac:dyDescent="0.2">
      <c r="J4690" s="525"/>
    </row>
    <row r="4691" spans="10:10" x14ac:dyDescent="0.2">
      <c r="J4691" s="525"/>
    </row>
    <row r="4692" spans="10:10" x14ac:dyDescent="0.2">
      <c r="J4692" s="525"/>
    </row>
    <row r="4693" spans="10:10" x14ac:dyDescent="0.2">
      <c r="J4693" s="525"/>
    </row>
    <row r="4694" spans="10:10" x14ac:dyDescent="0.2">
      <c r="J4694" s="525"/>
    </row>
    <row r="4695" spans="10:10" x14ac:dyDescent="0.2">
      <c r="J4695" s="525"/>
    </row>
    <row r="4696" spans="10:10" x14ac:dyDescent="0.2">
      <c r="J4696" s="525"/>
    </row>
    <row r="4697" spans="10:10" x14ac:dyDescent="0.2">
      <c r="J4697" s="525"/>
    </row>
    <row r="4698" spans="10:10" x14ac:dyDescent="0.2">
      <c r="J4698" s="525"/>
    </row>
    <row r="4699" spans="10:10" x14ac:dyDescent="0.2">
      <c r="J4699" s="525"/>
    </row>
    <row r="4700" spans="10:10" x14ac:dyDescent="0.2">
      <c r="J4700" s="525"/>
    </row>
    <row r="4701" spans="10:10" x14ac:dyDescent="0.2">
      <c r="J4701" s="525"/>
    </row>
    <row r="4702" spans="10:10" x14ac:dyDescent="0.2">
      <c r="J4702" s="525"/>
    </row>
    <row r="4703" spans="10:10" x14ac:dyDescent="0.2">
      <c r="J4703" s="525"/>
    </row>
    <row r="4704" spans="10:10" x14ac:dyDescent="0.2">
      <c r="J4704" s="525"/>
    </row>
    <row r="4705" spans="10:10" x14ac:dyDescent="0.2">
      <c r="J4705" s="525"/>
    </row>
    <row r="4706" spans="10:10" x14ac:dyDescent="0.2">
      <c r="J4706" s="525"/>
    </row>
    <row r="4707" spans="10:10" x14ac:dyDescent="0.2">
      <c r="J4707" s="525"/>
    </row>
    <row r="4708" spans="10:10" x14ac:dyDescent="0.2">
      <c r="J4708" s="525"/>
    </row>
    <row r="4709" spans="10:10" x14ac:dyDescent="0.2">
      <c r="J4709" s="525"/>
    </row>
    <row r="4710" spans="10:10" x14ac:dyDescent="0.2">
      <c r="J4710" s="525"/>
    </row>
    <row r="4711" spans="10:10" x14ac:dyDescent="0.2">
      <c r="J4711" s="525"/>
    </row>
    <row r="4712" spans="10:10" x14ac:dyDescent="0.2">
      <c r="J4712" s="525"/>
    </row>
    <row r="4713" spans="10:10" x14ac:dyDescent="0.2">
      <c r="J4713" s="525"/>
    </row>
    <row r="4714" spans="10:10" x14ac:dyDescent="0.2">
      <c r="J4714" s="525"/>
    </row>
    <row r="4715" spans="10:10" x14ac:dyDescent="0.2">
      <c r="J4715" s="525"/>
    </row>
    <row r="4716" spans="10:10" x14ac:dyDescent="0.2">
      <c r="J4716" s="525"/>
    </row>
    <row r="4717" spans="10:10" x14ac:dyDescent="0.2">
      <c r="J4717" s="525"/>
    </row>
    <row r="4718" spans="10:10" x14ac:dyDescent="0.2">
      <c r="J4718" s="525"/>
    </row>
    <row r="4719" spans="10:10" x14ac:dyDescent="0.2">
      <c r="J4719" s="525"/>
    </row>
    <row r="4720" spans="10:10" x14ac:dyDescent="0.2">
      <c r="J4720" s="525"/>
    </row>
    <row r="4721" spans="10:10" x14ac:dyDescent="0.2">
      <c r="J4721" s="525"/>
    </row>
    <row r="4722" spans="10:10" x14ac:dyDescent="0.2">
      <c r="J4722" s="525"/>
    </row>
    <row r="4723" spans="10:10" x14ac:dyDescent="0.2">
      <c r="J4723" s="525"/>
    </row>
    <row r="4724" spans="10:10" x14ac:dyDescent="0.2">
      <c r="J4724" s="525"/>
    </row>
    <row r="4725" spans="10:10" x14ac:dyDescent="0.2">
      <c r="J4725" s="525"/>
    </row>
    <row r="4726" spans="10:10" x14ac:dyDescent="0.2">
      <c r="J4726" s="525"/>
    </row>
    <row r="4727" spans="10:10" x14ac:dyDescent="0.2">
      <c r="J4727" s="525"/>
    </row>
    <row r="4728" spans="10:10" x14ac:dyDescent="0.2">
      <c r="J4728" s="525"/>
    </row>
    <row r="4729" spans="10:10" x14ac:dyDescent="0.2">
      <c r="J4729" s="525"/>
    </row>
    <row r="4730" spans="10:10" x14ac:dyDescent="0.2">
      <c r="J4730" s="525"/>
    </row>
    <row r="4731" spans="10:10" x14ac:dyDescent="0.2">
      <c r="J4731" s="525"/>
    </row>
    <row r="4732" spans="10:10" x14ac:dyDescent="0.2">
      <c r="J4732" s="525"/>
    </row>
    <row r="4733" spans="10:10" x14ac:dyDescent="0.2">
      <c r="J4733" s="525"/>
    </row>
    <row r="4734" spans="10:10" x14ac:dyDescent="0.2">
      <c r="J4734" s="525"/>
    </row>
    <row r="4735" spans="10:10" x14ac:dyDescent="0.2">
      <c r="J4735" s="525"/>
    </row>
    <row r="4736" spans="10:10" x14ac:dyDescent="0.2">
      <c r="J4736" s="525"/>
    </row>
    <row r="4737" spans="10:10" x14ac:dyDescent="0.2">
      <c r="J4737" s="525"/>
    </row>
    <row r="4738" spans="10:10" x14ac:dyDescent="0.2">
      <c r="J4738" s="525"/>
    </row>
    <row r="4739" spans="10:10" x14ac:dyDescent="0.2">
      <c r="J4739" s="525"/>
    </row>
    <row r="4740" spans="10:10" x14ac:dyDescent="0.2">
      <c r="J4740" s="525"/>
    </row>
    <row r="4741" spans="10:10" x14ac:dyDescent="0.2">
      <c r="J4741" s="525"/>
    </row>
    <row r="4742" spans="10:10" x14ac:dyDescent="0.2">
      <c r="J4742" s="525"/>
    </row>
    <row r="4743" spans="10:10" x14ac:dyDescent="0.2">
      <c r="J4743" s="525"/>
    </row>
    <row r="4744" spans="10:10" x14ac:dyDescent="0.2">
      <c r="J4744" s="525"/>
    </row>
    <row r="4745" spans="10:10" x14ac:dyDescent="0.2">
      <c r="J4745" s="525"/>
    </row>
    <row r="4746" spans="10:10" x14ac:dyDescent="0.2">
      <c r="J4746" s="525"/>
    </row>
    <row r="4747" spans="10:10" x14ac:dyDescent="0.2">
      <c r="J4747" s="525"/>
    </row>
    <row r="4748" spans="10:10" x14ac:dyDescent="0.2">
      <c r="J4748" s="525"/>
    </row>
    <row r="4749" spans="10:10" x14ac:dyDescent="0.2">
      <c r="J4749" s="525"/>
    </row>
    <row r="4750" spans="10:10" x14ac:dyDescent="0.2">
      <c r="J4750" s="525"/>
    </row>
    <row r="4751" spans="10:10" x14ac:dyDescent="0.2">
      <c r="J4751" s="525"/>
    </row>
    <row r="4752" spans="10:10" x14ac:dyDescent="0.2">
      <c r="J4752" s="525"/>
    </row>
    <row r="4753" spans="10:10" x14ac:dyDescent="0.2">
      <c r="J4753" s="525"/>
    </row>
    <row r="4754" spans="10:10" x14ac:dyDescent="0.2">
      <c r="J4754" s="525"/>
    </row>
    <row r="4755" spans="10:10" x14ac:dyDescent="0.2">
      <c r="J4755" s="525"/>
    </row>
    <row r="4756" spans="10:10" x14ac:dyDescent="0.2">
      <c r="J4756" s="525"/>
    </row>
    <row r="4757" spans="10:10" x14ac:dyDescent="0.2">
      <c r="J4757" s="525"/>
    </row>
    <row r="4758" spans="10:10" x14ac:dyDescent="0.2">
      <c r="J4758" s="525"/>
    </row>
    <row r="4759" spans="10:10" x14ac:dyDescent="0.2">
      <c r="J4759" s="525"/>
    </row>
    <row r="4760" spans="10:10" x14ac:dyDescent="0.2">
      <c r="J4760" s="525"/>
    </row>
    <row r="4761" spans="10:10" x14ac:dyDescent="0.2">
      <c r="J4761" s="525"/>
    </row>
    <row r="4762" spans="10:10" x14ac:dyDescent="0.2">
      <c r="J4762" s="525"/>
    </row>
    <row r="4763" spans="10:10" x14ac:dyDescent="0.2">
      <c r="J4763" s="525"/>
    </row>
    <row r="4764" spans="10:10" x14ac:dyDescent="0.2">
      <c r="J4764" s="525"/>
    </row>
    <row r="4765" spans="10:10" x14ac:dyDescent="0.2">
      <c r="J4765" s="525"/>
    </row>
    <row r="4766" spans="10:10" x14ac:dyDescent="0.2">
      <c r="J4766" s="525"/>
    </row>
    <row r="4767" spans="10:10" x14ac:dyDescent="0.2">
      <c r="J4767" s="525"/>
    </row>
    <row r="4768" spans="10:10" x14ac:dyDescent="0.2">
      <c r="J4768" s="525"/>
    </row>
    <row r="4769" spans="10:10" x14ac:dyDescent="0.2">
      <c r="J4769" s="525"/>
    </row>
    <row r="4770" spans="10:10" x14ac:dyDescent="0.2">
      <c r="J4770" s="525"/>
    </row>
    <row r="4771" spans="10:10" x14ac:dyDescent="0.2">
      <c r="J4771" s="525"/>
    </row>
    <row r="4772" spans="10:10" x14ac:dyDescent="0.2">
      <c r="J4772" s="525"/>
    </row>
    <row r="4773" spans="10:10" x14ac:dyDescent="0.2">
      <c r="J4773" s="525"/>
    </row>
    <row r="4774" spans="10:10" x14ac:dyDescent="0.2">
      <c r="J4774" s="525"/>
    </row>
    <row r="4775" spans="10:10" x14ac:dyDescent="0.2">
      <c r="J4775" s="525"/>
    </row>
    <row r="4776" spans="10:10" x14ac:dyDescent="0.2">
      <c r="J4776" s="525"/>
    </row>
    <row r="4777" spans="10:10" x14ac:dyDescent="0.2">
      <c r="J4777" s="525"/>
    </row>
    <row r="4778" spans="10:10" x14ac:dyDescent="0.2">
      <c r="J4778" s="525"/>
    </row>
    <row r="4779" spans="10:10" x14ac:dyDescent="0.2">
      <c r="J4779" s="525"/>
    </row>
    <row r="4780" spans="10:10" x14ac:dyDescent="0.2">
      <c r="J4780" s="525"/>
    </row>
    <row r="4781" spans="10:10" x14ac:dyDescent="0.2">
      <c r="J4781" s="525"/>
    </row>
    <row r="4782" spans="10:10" x14ac:dyDescent="0.2">
      <c r="J4782" s="525"/>
    </row>
    <row r="4783" spans="10:10" x14ac:dyDescent="0.2">
      <c r="J4783" s="525"/>
    </row>
    <row r="4784" spans="10:10" x14ac:dyDescent="0.2">
      <c r="J4784" s="525"/>
    </row>
    <row r="4785" spans="10:10" x14ac:dyDescent="0.2">
      <c r="J4785" s="525"/>
    </row>
    <row r="4786" spans="10:10" x14ac:dyDescent="0.2">
      <c r="J4786" s="525"/>
    </row>
    <row r="4787" spans="10:10" x14ac:dyDescent="0.2">
      <c r="J4787" s="525"/>
    </row>
    <row r="4788" spans="10:10" x14ac:dyDescent="0.2">
      <c r="J4788" s="525"/>
    </row>
    <row r="4789" spans="10:10" x14ac:dyDescent="0.2">
      <c r="J4789" s="525"/>
    </row>
    <row r="4790" spans="10:10" x14ac:dyDescent="0.2">
      <c r="J4790" s="525"/>
    </row>
    <row r="4791" spans="10:10" x14ac:dyDescent="0.2">
      <c r="J4791" s="525"/>
    </row>
    <row r="4792" spans="10:10" x14ac:dyDescent="0.2">
      <c r="J4792" s="525"/>
    </row>
    <row r="4793" spans="10:10" x14ac:dyDescent="0.2">
      <c r="J4793" s="525"/>
    </row>
    <row r="4794" spans="10:10" x14ac:dyDescent="0.2">
      <c r="J4794" s="525"/>
    </row>
    <row r="4795" spans="10:10" x14ac:dyDescent="0.2">
      <c r="J4795" s="525"/>
    </row>
    <row r="4796" spans="10:10" x14ac:dyDescent="0.2">
      <c r="J4796" s="525"/>
    </row>
    <row r="4797" spans="10:10" x14ac:dyDescent="0.2">
      <c r="J4797" s="525"/>
    </row>
    <row r="4798" spans="10:10" x14ac:dyDescent="0.2">
      <c r="J4798" s="525"/>
    </row>
    <row r="4799" spans="10:10" x14ac:dyDescent="0.2">
      <c r="J4799" s="525"/>
    </row>
    <row r="4800" spans="10:10" x14ac:dyDescent="0.2">
      <c r="J4800" s="525"/>
    </row>
    <row r="4801" spans="10:10" x14ac:dyDescent="0.2">
      <c r="J4801" s="525"/>
    </row>
    <row r="4802" spans="10:10" x14ac:dyDescent="0.2">
      <c r="J4802" s="525"/>
    </row>
    <row r="4803" spans="10:10" x14ac:dyDescent="0.2">
      <c r="J4803" s="525"/>
    </row>
    <row r="4804" spans="10:10" x14ac:dyDescent="0.2">
      <c r="J4804" s="525"/>
    </row>
    <row r="4805" spans="10:10" x14ac:dyDescent="0.2">
      <c r="J4805" s="525"/>
    </row>
    <row r="4806" spans="10:10" x14ac:dyDescent="0.2">
      <c r="J4806" s="525"/>
    </row>
    <row r="4807" spans="10:10" x14ac:dyDescent="0.2">
      <c r="J4807" s="525"/>
    </row>
    <row r="4808" spans="10:10" x14ac:dyDescent="0.2">
      <c r="J4808" s="525"/>
    </row>
    <row r="4809" spans="10:10" x14ac:dyDescent="0.2">
      <c r="J4809" s="525"/>
    </row>
    <row r="4810" spans="10:10" x14ac:dyDescent="0.2">
      <c r="J4810" s="525"/>
    </row>
    <row r="4811" spans="10:10" x14ac:dyDescent="0.2">
      <c r="J4811" s="525"/>
    </row>
    <row r="4812" spans="10:10" x14ac:dyDescent="0.2">
      <c r="J4812" s="525"/>
    </row>
    <row r="4813" spans="10:10" x14ac:dyDescent="0.2">
      <c r="J4813" s="525"/>
    </row>
    <row r="4814" spans="10:10" x14ac:dyDescent="0.2">
      <c r="J4814" s="525"/>
    </row>
    <row r="4815" spans="10:10" x14ac:dyDescent="0.2">
      <c r="J4815" s="525"/>
    </row>
    <row r="4816" spans="10:10" x14ac:dyDescent="0.2">
      <c r="J4816" s="525"/>
    </row>
    <row r="4817" spans="10:10" x14ac:dyDescent="0.2">
      <c r="J4817" s="525"/>
    </row>
    <row r="4818" spans="10:10" x14ac:dyDescent="0.2">
      <c r="J4818" s="525"/>
    </row>
    <row r="4819" spans="10:10" x14ac:dyDescent="0.2">
      <c r="J4819" s="525"/>
    </row>
    <row r="4820" spans="10:10" x14ac:dyDescent="0.2">
      <c r="J4820" s="525"/>
    </row>
    <row r="4821" spans="10:10" x14ac:dyDescent="0.2">
      <c r="J4821" s="525"/>
    </row>
    <row r="4822" spans="10:10" x14ac:dyDescent="0.2">
      <c r="J4822" s="525"/>
    </row>
    <row r="4823" spans="10:10" x14ac:dyDescent="0.2">
      <c r="J4823" s="525"/>
    </row>
    <row r="4824" spans="10:10" x14ac:dyDescent="0.2">
      <c r="J4824" s="525"/>
    </row>
    <row r="4825" spans="10:10" x14ac:dyDescent="0.2">
      <c r="J4825" s="525"/>
    </row>
    <row r="4826" spans="10:10" x14ac:dyDescent="0.2">
      <c r="J4826" s="525"/>
    </row>
    <row r="4827" spans="10:10" x14ac:dyDescent="0.2">
      <c r="J4827" s="525"/>
    </row>
    <row r="4828" spans="10:10" x14ac:dyDescent="0.2">
      <c r="J4828" s="525"/>
    </row>
    <row r="4829" spans="10:10" x14ac:dyDescent="0.2">
      <c r="J4829" s="525"/>
    </row>
    <row r="4830" spans="10:10" x14ac:dyDescent="0.2">
      <c r="J4830" s="525"/>
    </row>
    <row r="4831" spans="10:10" x14ac:dyDescent="0.2">
      <c r="J4831" s="525"/>
    </row>
    <row r="4832" spans="10:10" x14ac:dyDescent="0.2">
      <c r="J4832" s="525"/>
    </row>
    <row r="4833" spans="10:10" x14ac:dyDescent="0.2">
      <c r="J4833" s="525"/>
    </row>
    <row r="4834" spans="10:10" x14ac:dyDescent="0.2">
      <c r="J4834" s="525"/>
    </row>
    <row r="4835" spans="10:10" x14ac:dyDescent="0.2">
      <c r="J4835" s="525"/>
    </row>
    <row r="4836" spans="10:10" x14ac:dyDescent="0.2">
      <c r="J4836" s="525"/>
    </row>
    <row r="4837" spans="10:10" x14ac:dyDescent="0.2">
      <c r="J4837" s="525"/>
    </row>
    <row r="4838" spans="10:10" x14ac:dyDescent="0.2">
      <c r="J4838" s="525"/>
    </row>
    <row r="4839" spans="10:10" x14ac:dyDescent="0.2">
      <c r="J4839" s="525"/>
    </row>
    <row r="4840" spans="10:10" x14ac:dyDescent="0.2">
      <c r="J4840" s="525"/>
    </row>
    <row r="4841" spans="10:10" x14ac:dyDescent="0.2">
      <c r="J4841" s="525"/>
    </row>
    <row r="4842" spans="10:10" x14ac:dyDescent="0.2">
      <c r="J4842" s="525"/>
    </row>
    <row r="4843" spans="10:10" x14ac:dyDescent="0.2">
      <c r="J4843" s="525"/>
    </row>
    <row r="4844" spans="10:10" x14ac:dyDescent="0.2">
      <c r="J4844" s="525"/>
    </row>
    <row r="4845" spans="10:10" x14ac:dyDescent="0.2">
      <c r="J4845" s="525"/>
    </row>
    <row r="4846" spans="10:10" x14ac:dyDescent="0.2">
      <c r="J4846" s="525"/>
    </row>
    <row r="4847" spans="10:10" x14ac:dyDescent="0.2">
      <c r="J4847" s="525"/>
    </row>
    <row r="4848" spans="10:10" x14ac:dyDescent="0.2">
      <c r="J4848" s="525"/>
    </row>
    <row r="4849" spans="10:10" x14ac:dyDescent="0.2">
      <c r="J4849" s="525"/>
    </row>
    <row r="4850" spans="10:10" x14ac:dyDescent="0.2">
      <c r="J4850" s="525"/>
    </row>
    <row r="4851" spans="10:10" x14ac:dyDescent="0.2">
      <c r="J4851" s="525"/>
    </row>
    <row r="4852" spans="10:10" x14ac:dyDescent="0.2">
      <c r="J4852" s="525"/>
    </row>
    <row r="4853" spans="10:10" x14ac:dyDescent="0.2">
      <c r="J4853" s="525"/>
    </row>
    <row r="4854" spans="10:10" x14ac:dyDescent="0.2">
      <c r="J4854" s="525"/>
    </row>
    <row r="4855" spans="10:10" x14ac:dyDescent="0.2">
      <c r="J4855" s="525"/>
    </row>
    <row r="4856" spans="10:10" x14ac:dyDescent="0.2">
      <c r="J4856" s="525"/>
    </row>
    <row r="4857" spans="10:10" x14ac:dyDescent="0.2">
      <c r="J4857" s="525"/>
    </row>
    <row r="4858" spans="10:10" x14ac:dyDescent="0.2">
      <c r="J4858" s="525"/>
    </row>
    <row r="4859" spans="10:10" x14ac:dyDescent="0.2">
      <c r="J4859" s="525"/>
    </row>
    <row r="4860" spans="10:10" x14ac:dyDescent="0.2">
      <c r="J4860" s="525"/>
    </row>
    <row r="4861" spans="10:10" x14ac:dyDescent="0.2">
      <c r="J4861" s="525"/>
    </row>
    <row r="4862" spans="10:10" x14ac:dyDescent="0.2">
      <c r="J4862" s="525"/>
    </row>
    <row r="4863" spans="10:10" x14ac:dyDescent="0.2">
      <c r="J4863" s="525"/>
    </row>
    <row r="4864" spans="10:10" x14ac:dyDescent="0.2">
      <c r="J4864" s="525"/>
    </row>
    <row r="4865" spans="10:10" x14ac:dyDescent="0.2">
      <c r="J4865" s="525"/>
    </row>
    <row r="4866" spans="10:10" x14ac:dyDescent="0.2">
      <c r="J4866" s="525"/>
    </row>
    <row r="4867" spans="10:10" x14ac:dyDescent="0.2">
      <c r="J4867" s="525"/>
    </row>
    <row r="4868" spans="10:10" x14ac:dyDescent="0.2">
      <c r="J4868" s="525"/>
    </row>
    <row r="4869" spans="10:10" x14ac:dyDescent="0.2">
      <c r="J4869" s="525"/>
    </row>
    <row r="4870" spans="10:10" x14ac:dyDescent="0.2">
      <c r="J4870" s="525"/>
    </row>
    <row r="4871" spans="10:10" x14ac:dyDescent="0.2">
      <c r="J4871" s="525"/>
    </row>
    <row r="4872" spans="10:10" x14ac:dyDescent="0.2">
      <c r="J4872" s="525"/>
    </row>
    <row r="4873" spans="10:10" x14ac:dyDescent="0.2">
      <c r="J4873" s="525"/>
    </row>
    <row r="4874" spans="10:10" x14ac:dyDescent="0.2">
      <c r="J4874" s="525"/>
    </row>
    <row r="4875" spans="10:10" x14ac:dyDescent="0.2">
      <c r="J4875" s="525"/>
    </row>
    <row r="4876" spans="10:10" x14ac:dyDescent="0.2">
      <c r="J4876" s="525"/>
    </row>
    <row r="4877" spans="10:10" x14ac:dyDescent="0.2">
      <c r="J4877" s="525"/>
    </row>
    <row r="4878" spans="10:10" x14ac:dyDescent="0.2">
      <c r="J4878" s="525"/>
    </row>
    <row r="4879" spans="10:10" x14ac:dyDescent="0.2">
      <c r="J4879" s="525"/>
    </row>
    <row r="4880" spans="10:10" x14ac:dyDescent="0.2">
      <c r="J4880" s="525"/>
    </row>
    <row r="4881" spans="10:10" x14ac:dyDescent="0.2">
      <c r="J4881" s="525"/>
    </row>
    <row r="4882" spans="10:10" x14ac:dyDescent="0.2">
      <c r="J4882" s="525"/>
    </row>
    <row r="4883" spans="10:10" x14ac:dyDescent="0.2">
      <c r="J4883" s="525"/>
    </row>
    <row r="4884" spans="10:10" x14ac:dyDescent="0.2">
      <c r="J4884" s="525"/>
    </row>
    <row r="4885" spans="10:10" x14ac:dyDescent="0.2">
      <c r="J4885" s="525"/>
    </row>
    <row r="4886" spans="10:10" x14ac:dyDescent="0.2">
      <c r="J4886" s="525"/>
    </row>
    <row r="4887" spans="10:10" x14ac:dyDescent="0.2">
      <c r="J4887" s="525"/>
    </row>
    <row r="4888" spans="10:10" x14ac:dyDescent="0.2">
      <c r="J4888" s="525"/>
    </row>
    <row r="4889" spans="10:10" x14ac:dyDescent="0.2">
      <c r="J4889" s="525"/>
    </row>
    <row r="4890" spans="10:10" x14ac:dyDescent="0.2">
      <c r="J4890" s="525"/>
    </row>
    <row r="4891" spans="10:10" x14ac:dyDescent="0.2">
      <c r="J4891" s="525"/>
    </row>
    <row r="4892" spans="10:10" x14ac:dyDescent="0.2">
      <c r="J4892" s="525"/>
    </row>
    <row r="4893" spans="10:10" x14ac:dyDescent="0.2">
      <c r="J4893" s="525"/>
    </row>
    <row r="4894" spans="10:10" x14ac:dyDescent="0.2">
      <c r="J4894" s="525"/>
    </row>
    <row r="4895" spans="10:10" x14ac:dyDescent="0.2">
      <c r="J4895" s="525"/>
    </row>
    <row r="4896" spans="10:10" x14ac:dyDescent="0.2">
      <c r="J4896" s="525"/>
    </row>
    <row r="4897" spans="10:10" x14ac:dyDescent="0.2">
      <c r="J4897" s="525"/>
    </row>
    <row r="4898" spans="10:10" x14ac:dyDescent="0.2">
      <c r="J4898" s="525"/>
    </row>
    <row r="4899" spans="10:10" x14ac:dyDescent="0.2">
      <c r="J4899" s="525"/>
    </row>
    <row r="4900" spans="10:10" x14ac:dyDescent="0.2">
      <c r="J4900" s="525"/>
    </row>
    <row r="4901" spans="10:10" x14ac:dyDescent="0.2">
      <c r="J4901" s="525"/>
    </row>
    <row r="4902" spans="10:10" x14ac:dyDescent="0.2">
      <c r="J4902" s="525"/>
    </row>
    <row r="4903" spans="10:10" x14ac:dyDescent="0.2">
      <c r="J4903" s="525"/>
    </row>
    <row r="4904" spans="10:10" x14ac:dyDescent="0.2">
      <c r="J4904" s="525"/>
    </row>
    <row r="4905" spans="10:10" x14ac:dyDescent="0.2">
      <c r="J4905" s="525"/>
    </row>
    <row r="4906" spans="10:10" x14ac:dyDescent="0.2">
      <c r="J4906" s="525"/>
    </row>
    <row r="4907" spans="10:10" x14ac:dyDescent="0.2">
      <c r="J4907" s="525"/>
    </row>
    <row r="4908" spans="10:10" x14ac:dyDescent="0.2">
      <c r="J4908" s="525"/>
    </row>
    <row r="4909" spans="10:10" x14ac:dyDescent="0.2">
      <c r="J4909" s="525"/>
    </row>
    <row r="4910" spans="10:10" x14ac:dyDescent="0.2">
      <c r="J4910" s="525"/>
    </row>
    <row r="4911" spans="10:10" x14ac:dyDescent="0.2">
      <c r="J4911" s="525"/>
    </row>
    <row r="4912" spans="10:10" x14ac:dyDescent="0.2">
      <c r="J4912" s="525"/>
    </row>
    <row r="4913" spans="10:10" x14ac:dyDescent="0.2">
      <c r="J4913" s="525"/>
    </row>
    <row r="4914" spans="10:10" x14ac:dyDescent="0.2">
      <c r="J4914" s="525"/>
    </row>
    <row r="4915" spans="10:10" x14ac:dyDescent="0.2">
      <c r="J4915" s="525"/>
    </row>
    <row r="4916" spans="10:10" x14ac:dyDescent="0.2">
      <c r="J4916" s="525"/>
    </row>
    <row r="4917" spans="10:10" x14ac:dyDescent="0.2">
      <c r="J4917" s="525"/>
    </row>
    <row r="4918" spans="10:10" x14ac:dyDescent="0.2">
      <c r="J4918" s="525"/>
    </row>
    <row r="4919" spans="10:10" x14ac:dyDescent="0.2">
      <c r="J4919" s="525"/>
    </row>
    <row r="4920" spans="10:10" x14ac:dyDescent="0.2">
      <c r="J4920" s="525"/>
    </row>
    <row r="4921" spans="10:10" x14ac:dyDescent="0.2">
      <c r="J4921" s="525"/>
    </row>
    <row r="4922" spans="10:10" x14ac:dyDescent="0.2">
      <c r="J4922" s="525"/>
    </row>
    <row r="4923" spans="10:10" x14ac:dyDescent="0.2">
      <c r="J4923" s="525"/>
    </row>
    <row r="4924" spans="10:10" x14ac:dyDescent="0.2">
      <c r="J4924" s="525"/>
    </row>
    <row r="4925" spans="10:10" x14ac:dyDescent="0.2">
      <c r="J4925" s="525"/>
    </row>
    <row r="4926" spans="10:10" x14ac:dyDescent="0.2">
      <c r="J4926" s="525"/>
    </row>
    <row r="4927" spans="10:10" x14ac:dyDescent="0.2">
      <c r="J4927" s="525"/>
    </row>
    <row r="4928" spans="10:10" x14ac:dyDescent="0.2">
      <c r="J4928" s="525"/>
    </row>
    <row r="4929" spans="10:10" x14ac:dyDescent="0.2">
      <c r="J4929" s="525"/>
    </row>
    <row r="4930" spans="10:10" x14ac:dyDescent="0.2">
      <c r="J4930" s="525"/>
    </row>
    <row r="4931" spans="10:10" x14ac:dyDescent="0.2">
      <c r="J4931" s="525"/>
    </row>
    <row r="4932" spans="10:10" x14ac:dyDescent="0.2">
      <c r="J4932" s="525"/>
    </row>
    <row r="4933" spans="10:10" x14ac:dyDescent="0.2">
      <c r="J4933" s="525"/>
    </row>
    <row r="4934" spans="10:10" x14ac:dyDescent="0.2">
      <c r="J4934" s="525"/>
    </row>
    <row r="4935" spans="10:10" x14ac:dyDescent="0.2">
      <c r="J4935" s="525"/>
    </row>
    <row r="4936" spans="10:10" x14ac:dyDescent="0.2">
      <c r="J4936" s="525"/>
    </row>
    <row r="4937" spans="10:10" x14ac:dyDescent="0.2">
      <c r="J4937" s="525"/>
    </row>
    <row r="4938" spans="10:10" x14ac:dyDescent="0.2">
      <c r="J4938" s="525"/>
    </row>
    <row r="4939" spans="10:10" x14ac:dyDescent="0.2">
      <c r="J4939" s="525"/>
    </row>
    <row r="4940" spans="10:10" x14ac:dyDescent="0.2">
      <c r="J4940" s="525"/>
    </row>
    <row r="4941" spans="10:10" x14ac:dyDescent="0.2">
      <c r="J4941" s="525"/>
    </row>
    <row r="4942" spans="10:10" x14ac:dyDescent="0.2">
      <c r="J4942" s="525"/>
    </row>
    <row r="4943" spans="10:10" x14ac:dyDescent="0.2">
      <c r="J4943" s="525"/>
    </row>
    <row r="4944" spans="10:10" x14ac:dyDescent="0.2">
      <c r="J4944" s="525"/>
    </row>
    <row r="4945" spans="10:10" x14ac:dyDescent="0.2">
      <c r="J4945" s="525"/>
    </row>
    <row r="4946" spans="10:10" x14ac:dyDescent="0.2">
      <c r="J4946" s="525"/>
    </row>
    <row r="4947" spans="10:10" x14ac:dyDescent="0.2">
      <c r="J4947" s="525"/>
    </row>
    <row r="4948" spans="10:10" x14ac:dyDescent="0.2">
      <c r="J4948" s="525"/>
    </row>
    <row r="4949" spans="10:10" x14ac:dyDescent="0.2">
      <c r="J4949" s="525"/>
    </row>
    <row r="4950" spans="10:10" x14ac:dyDescent="0.2">
      <c r="J4950" s="525"/>
    </row>
    <row r="4951" spans="10:10" x14ac:dyDescent="0.2">
      <c r="J4951" s="525"/>
    </row>
    <row r="4952" spans="10:10" x14ac:dyDescent="0.2">
      <c r="J4952" s="525"/>
    </row>
    <row r="4953" spans="10:10" x14ac:dyDescent="0.2">
      <c r="J4953" s="525"/>
    </row>
    <row r="4954" spans="10:10" x14ac:dyDescent="0.2">
      <c r="J4954" s="525"/>
    </row>
    <row r="4955" spans="10:10" x14ac:dyDescent="0.2">
      <c r="J4955" s="525"/>
    </row>
    <row r="4956" spans="10:10" x14ac:dyDescent="0.2">
      <c r="J4956" s="525"/>
    </row>
    <row r="4957" spans="10:10" x14ac:dyDescent="0.2">
      <c r="J4957" s="525"/>
    </row>
    <row r="4958" spans="10:10" x14ac:dyDescent="0.2">
      <c r="J4958" s="525"/>
    </row>
    <row r="4959" spans="10:10" x14ac:dyDescent="0.2">
      <c r="J4959" s="525"/>
    </row>
    <row r="4960" spans="10:10" x14ac:dyDescent="0.2">
      <c r="J4960" s="525"/>
    </row>
    <row r="4961" spans="10:10" x14ac:dyDescent="0.2">
      <c r="J4961" s="525"/>
    </row>
    <row r="4962" spans="10:10" x14ac:dyDescent="0.2">
      <c r="J4962" s="525"/>
    </row>
    <row r="4963" spans="10:10" x14ac:dyDescent="0.2">
      <c r="J4963" s="525"/>
    </row>
    <row r="4964" spans="10:10" x14ac:dyDescent="0.2">
      <c r="J4964" s="525"/>
    </row>
    <row r="4965" spans="10:10" x14ac:dyDescent="0.2">
      <c r="J4965" s="525"/>
    </row>
    <row r="4966" spans="10:10" x14ac:dyDescent="0.2">
      <c r="J4966" s="525"/>
    </row>
    <row r="4967" spans="10:10" x14ac:dyDescent="0.2">
      <c r="J4967" s="525"/>
    </row>
    <row r="4968" spans="10:10" x14ac:dyDescent="0.2">
      <c r="J4968" s="525"/>
    </row>
    <row r="4969" spans="10:10" x14ac:dyDescent="0.2">
      <c r="J4969" s="525"/>
    </row>
    <row r="4970" spans="10:10" x14ac:dyDescent="0.2">
      <c r="J4970" s="525"/>
    </row>
    <row r="4971" spans="10:10" x14ac:dyDescent="0.2">
      <c r="J4971" s="525"/>
    </row>
    <row r="4972" spans="10:10" x14ac:dyDescent="0.2">
      <c r="J4972" s="525"/>
    </row>
    <row r="4973" spans="10:10" x14ac:dyDescent="0.2">
      <c r="J4973" s="525"/>
    </row>
    <row r="4974" spans="10:10" x14ac:dyDescent="0.2">
      <c r="J4974" s="525"/>
    </row>
    <row r="4975" spans="10:10" x14ac:dyDescent="0.2">
      <c r="J4975" s="525"/>
    </row>
    <row r="4976" spans="10:10" x14ac:dyDescent="0.2">
      <c r="J4976" s="525"/>
    </row>
    <row r="4977" spans="10:10" x14ac:dyDescent="0.2">
      <c r="J4977" s="525"/>
    </row>
    <row r="4978" spans="10:10" x14ac:dyDescent="0.2">
      <c r="J4978" s="525"/>
    </row>
    <row r="4979" spans="10:10" x14ac:dyDescent="0.2">
      <c r="J4979" s="525"/>
    </row>
    <row r="4980" spans="10:10" x14ac:dyDescent="0.2">
      <c r="J4980" s="525"/>
    </row>
    <row r="4981" spans="10:10" x14ac:dyDescent="0.2">
      <c r="J4981" s="525"/>
    </row>
    <row r="4982" spans="10:10" x14ac:dyDescent="0.2">
      <c r="J4982" s="525"/>
    </row>
    <row r="4983" spans="10:10" x14ac:dyDescent="0.2">
      <c r="J4983" s="525"/>
    </row>
    <row r="4984" spans="10:10" x14ac:dyDescent="0.2">
      <c r="J4984" s="525"/>
    </row>
    <row r="4985" spans="10:10" x14ac:dyDescent="0.2">
      <c r="J4985" s="525"/>
    </row>
    <row r="4986" spans="10:10" x14ac:dyDescent="0.2">
      <c r="J4986" s="525"/>
    </row>
    <row r="4987" spans="10:10" x14ac:dyDescent="0.2">
      <c r="J4987" s="525"/>
    </row>
    <row r="4988" spans="10:10" x14ac:dyDescent="0.2">
      <c r="J4988" s="525"/>
    </row>
    <row r="4989" spans="10:10" x14ac:dyDescent="0.2">
      <c r="J4989" s="525"/>
    </row>
    <row r="4990" spans="10:10" x14ac:dyDescent="0.2">
      <c r="J4990" s="525"/>
    </row>
    <row r="4991" spans="10:10" x14ac:dyDescent="0.2">
      <c r="J4991" s="525"/>
    </row>
    <row r="4992" spans="10:10" x14ac:dyDescent="0.2">
      <c r="J4992" s="525"/>
    </row>
    <row r="4993" spans="10:10" x14ac:dyDescent="0.2">
      <c r="J4993" s="525"/>
    </row>
    <row r="4994" spans="10:10" x14ac:dyDescent="0.2">
      <c r="J4994" s="525"/>
    </row>
    <row r="4995" spans="10:10" x14ac:dyDescent="0.2">
      <c r="J4995" s="525"/>
    </row>
    <row r="4996" spans="10:10" x14ac:dyDescent="0.2">
      <c r="J4996" s="525"/>
    </row>
    <row r="4997" spans="10:10" x14ac:dyDescent="0.2">
      <c r="J4997" s="525"/>
    </row>
    <row r="4998" spans="10:10" x14ac:dyDescent="0.2">
      <c r="J4998" s="525"/>
    </row>
    <row r="4999" spans="10:10" x14ac:dyDescent="0.2">
      <c r="J4999" s="525"/>
    </row>
    <row r="5000" spans="10:10" x14ac:dyDescent="0.2">
      <c r="J5000" s="525"/>
    </row>
    <row r="5001" spans="10:10" x14ac:dyDescent="0.2">
      <c r="J5001" s="525"/>
    </row>
    <row r="5002" spans="10:10" x14ac:dyDescent="0.2">
      <c r="J5002" s="525"/>
    </row>
    <row r="5003" spans="10:10" x14ac:dyDescent="0.2">
      <c r="J5003" s="525"/>
    </row>
    <row r="5004" spans="10:10" x14ac:dyDescent="0.2">
      <c r="J5004" s="525"/>
    </row>
    <row r="5005" spans="10:10" x14ac:dyDescent="0.2">
      <c r="J5005" s="525"/>
    </row>
    <row r="5006" spans="10:10" x14ac:dyDescent="0.2">
      <c r="J5006" s="525"/>
    </row>
    <row r="5007" spans="10:10" x14ac:dyDescent="0.2">
      <c r="J5007" s="525"/>
    </row>
    <row r="5008" spans="10:10" x14ac:dyDescent="0.2">
      <c r="J5008" s="525"/>
    </row>
    <row r="5009" spans="10:10" x14ac:dyDescent="0.2">
      <c r="J5009" s="525"/>
    </row>
    <row r="5010" spans="10:10" x14ac:dyDescent="0.2">
      <c r="J5010" s="525"/>
    </row>
    <row r="5011" spans="10:10" x14ac:dyDescent="0.2">
      <c r="J5011" s="525"/>
    </row>
    <row r="5012" spans="10:10" x14ac:dyDescent="0.2">
      <c r="J5012" s="525"/>
    </row>
    <row r="5013" spans="10:10" x14ac:dyDescent="0.2">
      <c r="J5013" s="525"/>
    </row>
    <row r="5014" spans="10:10" x14ac:dyDescent="0.2">
      <c r="J5014" s="525"/>
    </row>
    <row r="5015" spans="10:10" x14ac:dyDescent="0.2">
      <c r="J5015" s="525"/>
    </row>
    <row r="5016" spans="10:10" x14ac:dyDescent="0.2">
      <c r="J5016" s="525"/>
    </row>
    <row r="5017" spans="10:10" x14ac:dyDescent="0.2">
      <c r="J5017" s="525"/>
    </row>
    <row r="5018" spans="10:10" x14ac:dyDescent="0.2">
      <c r="J5018" s="525"/>
    </row>
    <row r="5019" spans="10:10" x14ac:dyDescent="0.2">
      <c r="J5019" s="525"/>
    </row>
    <row r="5020" spans="10:10" x14ac:dyDescent="0.2">
      <c r="J5020" s="525"/>
    </row>
    <row r="5021" spans="10:10" x14ac:dyDescent="0.2">
      <c r="J5021" s="525"/>
    </row>
    <row r="5022" spans="10:10" x14ac:dyDescent="0.2">
      <c r="J5022" s="525"/>
    </row>
    <row r="5023" spans="10:10" x14ac:dyDescent="0.2">
      <c r="J5023" s="525"/>
    </row>
    <row r="5024" spans="10:10" x14ac:dyDescent="0.2">
      <c r="J5024" s="525"/>
    </row>
    <row r="5025" spans="10:10" x14ac:dyDescent="0.2">
      <c r="J5025" s="525"/>
    </row>
    <row r="5026" spans="10:10" x14ac:dyDescent="0.2">
      <c r="J5026" s="525"/>
    </row>
    <row r="5027" spans="10:10" x14ac:dyDescent="0.2">
      <c r="J5027" s="525"/>
    </row>
    <row r="5028" spans="10:10" x14ac:dyDescent="0.2">
      <c r="J5028" s="525"/>
    </row>
    <row r="5029" spans="10:10" x14ac:dyDescent="0.2">
      <c r="J5029" s="525"/>
    </row>
    <row r="5030" spans="10:10" x14ac:dyDescent="0.2">
      <c r="J5030" s="525"/>
    </row>
    <row r="5031" spans="10:10" x14ac:dyDescent="0.2">
      <c r="J5031" s="525"/>
    </row>
    <row r="5032" spans="10:10" x14ac:dyDescent="0.2">
      <c r="J5032" s="525"/>
    </row>
    <row r="5033" spans="10:10" x14ac:dyDescent="0.2">
      <c r="J5033" s="525"/>
    </row>
    <row r="5034" spans="10:10" x14ac:dyDescent="0.2">
      <c r="J5034" s="525"/>
    </row>
    <row r="5035" spans="10:10" x14ac:dyDescent="0.2">
      <c r="J5035" s="525"/>
    </row>
    <row r="5036" spans="10:10" x14ac:dyDescent="0.2">
      <c r="J5036" s="525"/>
    </row>
    <row r="5037" spans="10:10" x14ac:dyDescent="0.2">
      <c r="J5037" s="525"/>
    </row>
    <row r="5038" spans="10:10" x14ac:dyDescent="0.2">
      <c r="J5038" s="525"/>
    </row>
    <row r="5039" spans="10:10" x14ac:dyDescent="0.2">
      <c r="J5039" s="525"/>
    </row>
    <row r="5040" spans="10:10" x14ac:dyDescent="0.2">
      <c r="J5040" s="525"/>
    </row>
    <row r="5041" spans="10:10" x14ac:dyDescent="0.2">
      <c r="J5041" s="525"/>
    </row>
    <row r="5042" spans="10:10" x14ac:dyDescent="0.2">
      <c r="J5042" s="525"/>
    </row>
    <row r="5043" spans="10:10" x14ac:dyDescent="0.2">
      <c r="J5043" s="525"/>
    </row>
    <row r="5044" spans="10:10" x14ac:dyDescent="0.2">
      <c r="J5044" s="525"/>
    </row>
    <row r="5045" spans="10:10" x14ac:dyDescent="0.2">
      <c r="J5045" s="525"/>
    </row>
    <row r="5046" spans="10:10" x14ac:dyDescent="0.2">
      <c r="J5046" s="525"/>
    </row>
    <row r="5047" spans="10:10" x14ac:dyDescent="0.2">
      <c r="J5047" s="525"/>
    </row>
    <row r="5048" spans="10:10" x14ac:dyDescent="0.2">
      <c r="J5048" s="525"/>
    </row>
    <row r="5049" spans="10:10" x14ac:dyDescent="0.2">
      <c r="J5049" s="525"/>
    </row>
    <row r="5050" spans="10:10" x14ac:dyDescent="0.2">
      <c r="J5050" s="525"/>
    </row>
    <row r="5051" spans="10:10" x14ac:dyDescent="0.2">
      <c r="J5051" s="525"/>
    </row>
    <row r="5052" spans="10:10" x14ac:dyDescent="0.2">
      <c r="J5052" s="525"/>
    </row>
    <row r="5053" spans="10:10" x14ac:dyDescent="0.2">
      <c r="J5053" s="525"/>
    </row>
    <row r="5054" spans="10:10" x14ac:dyDescent="0.2">
      <c r="J5054" s="525"/>
    </row>
    <row r="5055" spans="10:10" x14ac:dyDescent="0.2">
      <c r="J5055" s="525"/>
    </row>
    <row r="5056" spans="10:10" x14ac:dyDescent="0.2">
      <c r="J5056" s="525"/>
    </row>
    <row r="5057" spans="10:10" x14ac:dyDescent="0.2">
      <c r="J5057" s="525"/>
    </row>
    <row r="5058" spans="10:10" x14ac:dyDescent="0.2">
      <c r="J5058" s="525"/>
    </row>
    <row r="5059" spans="10:10" x14ac:dyDescent="0.2">
      <c r="J5059" s="525"/>
    </row>
    <row r="5060" spans="10:10" x14ac:dyDescent="0.2">
      <c r="J5060" s="525"/>
    </row>
    <row r="5061" spans="10:10" x14ac:dyDescent="0.2">
      <c r="J5061" s="525"/>
    </row>
    <row r="5062" spans="10:10" x14ac:dyDescent="0.2">
      <c r="J5062" s="525"/>
    </row>
    <row r="5063" spans="10:10" x14ac:dyDescent="0.2">
      <c r="J5063" s="525"/>
    </row>
    <row r="5064" spans="10:10" x14ac:dyDescent="0.2">
      <c r="J5064" s="525"/>
    </row>
    <row r="5065" spans="10:10" x14ac:dyDescent="0.2">
      <c r="J5065" s="525"/>
    </row>
    <row r="5066" spans="10:10" x14ac:dyDescent="0.2">
      <c r="J5066" s="525"/>
    </row>
    <row r="5067" spans="10:10" x14ac:dyDescent="0.2">
      <c r="J5067" s="525"/>
    </row>
    <row r="5068" spans="10:10" x14ac:dyDescent="0.2">
      <c r="J5068" s="525"/>
    </row>
    <row r="5069" spans="10:10" x14ac:dyDescent="0.2">
      <c r="J5069" s="525"/>
    </row>
    <row r="5070" spans="10:10" x14ac:dyDescent="0.2">
      <c r="J5070" s="525"/>
    </row>
    <row r="5071" spans="10:10" x14ac:dyDescent="0.2">
      <c r="J5071" s="525"/>
    </row>
    <row r="5072" spans="10:10" x14ac:dyDescent="0.2">
      <c r="J5072" s="525"/>
    </row>
    <row r="5073" spans="10:10" x14ac:dyDescent="0.2">
      <c r="J5073" s="525"/>
    </row>
    <row r="5074" spans="10:10" x14ac:dyDescent="0.2">
      <c r="J5074" s="525"/>
    </row>
    <row r="5075" spans="10:10" x14ac:dyDescent="0.2">
      <c r="J5075" s="525"/>
    </row>
    <row r="5076" spans="10:10" x14ac:dyDescent="0.2">
      <c r="J5076" s="525"/>
    </row>
    <row r="5077" spans="10:10" x14ac:dyDescent="0.2">
      <c r="J5077" s="525"/>
    </row>
    <row r="5078" spans="10:10" x14ac:dyDescent="0.2">
      <c r="J5078" s="525"/>
    </row>
    <row r="5079" spans="10:10" x14ac:dyDescent="0.2">
      <c r="J5079" s="525"/>
    </row>
    <row r="5080" spans="10:10" x14ac:dyDescent="0.2">
      <c r="J5080" s="525"/>
    </row>
    <row r="5081" spans="10:10" x14ac:dyDescent="0.2">
      <c r="J5081" s="525"/>
    </row>
    <row r="5082" spans="10:10" x14ac:dyDescent="0.2">
      <c r="J5082" s="525"/>
    </row>
    <row r="5083" spans="10:10" x14ac:dyDescent="0.2">
      <c r="J5083" s="525"/>
    </row>
    <row r="5084" spans="10:10" x14ac:dyDescent="0.2">
      <c r="J5084" s="525"/>
    </row>
    <row r="5085" spans="10:10" x14ac:dyDescent="0.2">
      <c r="J5085" s="525"/>
    </row>
    <row r="5086" spans="10:10" x14ac:dyDescent="0.2">
      <c r="J5086" s="525"/>
    </row>
    <row r="5087" spans="10:10" x14ac:dyDescent="0.2">
      <c r="J5087" s="525"/>
    </row>
    <row r="5088" spans="10:10" x14ac:dyDescent="0.2">
      <c r="J5088" s="525"/>
    </row>
    <row r="5089" spans="10:10" x14ac:dyDescent="0.2">
      <c r="J5089" s="525"/>
    </row>
    <row r="5090" spans="10:10" x14ac:dyDescent="0.2">
      <c r="J5090" s="525"/>
    </row>
    <row r="5091" spans="10:10" x14ac:dyDescent="0.2">
      <c r="J5091" s="525"/>
    </row>
    <row r="5092" spans="10:10" x14ac:dyDescent="0.2">
      <c r="J5092" s="525"/>
    </row>
    <row r="5093" spans="10:10" x14ac:dyDescent="0.2">
      <c r="J5093" s="525"/>
    </row>
    <row r="5094" spans="10:10" x14ac:dyDescent="0.2">
      <c r="J5094" s="525"/>
    </row>
    <row r="5095" spans="10:10" x14ac:dyDescent="0.2">
      <c r="J5095" s="525"/>
    </row>
    <row r="5096" spans="10:10" x14ac:dyDescent="0.2">
      <c r="J5096" s="525"/>
    </row>
    <row r="5097" spans="10:10" x14ac:dyDescent="0.2">
      <c r="J5097" s="525"/>
    </row>
    <row r="5098" spans="10:10" x14ac:dyDescent="0.2">
      <c r="J5098" s="525"/>
    </row>
    <row r="5099" spans="10:10" x14ac:dyDescent="0.2">
      <c r="J5099" s="525"/>
    </row>
    <row r="5100" spans="10:10" x14ac:dyDescent="0.2">
      <c r="J5100" s="525"/>
    </row>
    <row r="5101" spans="10:10" x14ac:dyDescent="0.2">
      <c r="J5101" s="525"/>
    </row>
    <row r="5102" spans="10:10" x14ac:dyDescent="0.2">
      <c r="J5102" s="525"/>
    </row>
    <row r="5103" spans="10:10" x14ac:dyDescent="0.2">
      <c r="J5103" s="525"/>
    </row>
    <row r="5104" spans="10:10" x14ac:dyDescent="0.2">
      <c r="J5104" s="525"/>
    </row>
    <row r="5105" spans="10:10" x14ac:dyDescent="0.2">
      <c r="J5105" s="525"/>
    </row>
    <row r="5106" spans="10:10" x14ac:dyDescent="0.2">
      <c r="J5106" s="525"/>
    </row>
    <row r="5107" spans="10:10" x14ac:dyDescent="0.2">
      <c r="J5107" s="525"/>
    </row>
    <row r="5108" spans="10:10" x14ac:dyDescent="0.2">
      <c r="J5108" s="525"/>
    </row>
    <row r="5109" spans="10:10" x14ac:dyDescent="0.2">
      <c r="J5109" s="525"/>
    </row>
    <row r="5110" spans="10:10" x14ac:dyDescent="0.2">
      <c r="J5110" s="525"/>
    </row>
    <row r="5111" spans="10:10" x14ac:dyDescent="0.2">
      <c r="J5111" s="525"/>
    </row>
    <row r="5112" spans="10:10" x14ac:dyDescent="0.2">
      <c r="J5112" s="525"/>
    </row>
    <row r="5113" spans="10:10" x14ac:dyDescent="0.2">
      <c r="J5113" s="525"/>
    </row>
    <row r="5114" spans="10:10" x14ac:dyDescent="0.2">
      <c r="J5114" s="525"/>
    </row>
    <row r="5115" spans="10:10" x14ac:dyDescent="0.2">
      <c r="J5115" s="525"/>
    </row>
    <row r="5116" spans="10:10" x14ac:dyDescent="0.2">
      <c r="J5116" s="525"/>
    </row>
    <row r="5117" spans="10:10" x14ac:dyDescent="0.2">
      <c r="J5117" s="525"/>
    </row>
    <row r="5118" spans="10:10" x14ac:dyDescent="0.2">
      <c r="J5118" s="525"/>
    </row>
    <row r="5119" spans="10:10" x14ac:dyDescent="0.2">
      <c r="J5119" s="525"/>
    </row>
    <row r="5120" spans="10:10" x14ac:dyDescent="0.2">
      <c r="J5120" s="525"/>
    </row>
    <row r="5121" spans="10:10" x14ac:dyDescent="0.2">
      <c r="J5121" s="525"/>
    </row>
    <row r="5122" spans="10:10" x14ac:dyDescent="0.2">
      <c r="J5122" s="525"/>
    </row>
    <row r="5123" spans="10:10" x14ac:dyDescent="0.2">
      <c r="J5123" s="525"/>
    </row>
    <row r="5124" spans="10:10" x14ac:dyDescent="0.2">
      <c r="J5124" s="525"/>
    </row>
    <row r="5125" spans="10:10" x14ac:dyDescent="0.2">
      <c r="J5125" s="525"/>
    </row>
    <row r="5126" spans="10:10" x14ac:dyDescent="0.2">
      <c r="J5126" s="525"/>
    </row>
    <row r="5127" spans="10:10" x14ac:dyDescent="0.2">
      <c r="J5127" s="525"/>
    </row>
    <row r="5128" spans="10:10" x14ac:dyDescent="0.2">
      <c r="J5128" s="525"/>
    </row>
    <row r="5129" spans="10:10" x14ac:dyDescent="0.2">
      <c r="J5129" s="525"/>
    </row>
    <row r="5130" spans="10:10" x14ac:dyDescent="0.2">
      <c r="J5130" s="525"/>
    </row>
    <row r="5131" spans="10:10" x14ac:dyDescent="0.2">
      <c r="J5131" s="525"/>
    </row>
    <row r="5132" spans="10:10" x14ac:dyDescent="0.2">
      <c r="J5132" s="525"/>
    </row>
    <row r="5133" spans="10:10" x14ac:dyDescent="0.2">
      <c r="J5133" s="525"/>
    </row>
    <row r="5134" spans="10:10" x14ac:dyDescent="0.2">
      <c r="J5134" s="525"/>
    </row>
    <row r="5135" spans="10:10" x14ac:dyDescent="0.2">
      <c r="J5135" s="525"/>
    </row>
    <row r="5136" spans="10:10" x14ac:dyDescent="0.2">
      <c r="J5136" s="525"/>
    </row>
    <row r="5137" spans="10:10" x14ac:dyDescent="0.2">
      <c r="J5137" s="525"/>
    </row>
    <row r="5138" spans="10:10" x14ac:dyDescent="0.2">
      <c r="J5138" s="525"/>
    </row>
    <row r="5139" spans="10:10" x14ac:dyDescent="0.2">
      <c r="J5139" s="525"/>
    </row>
    <row r="5140" spans="10:10" x14ac:dyDescent="0.2">
      <c r="J5140" s="525"/>
    </row>
    <row r="5141" spans="10:10" x14ac:dyDescent="0.2">
      <c r="J5141" s="525"/>
    </row>
    <row r="5142" spans="10:10" x14ac:dyDescent="0.2">
      <c r="J5142" s="525"/>
    </row>
    <row r="5143" spans="10:10" x14ac:dyDescent="0.2">
      <c r="J5143" s="525"/>
    </row>
    <row r="5144" spans="10:10" x14ac:dyDescent="0.2">
      <c r="J5144" s="525"/>
    </row>
    <row r="5145" spans="10:10" x14ac:dyDescent="0.2">
      <c r="J5145" s="525"/>
    </row>
    <row r="5146" spans="10:10" x14ac:dyDescent="0.2">
      <c r="J5146" s="525"/>
    </row>
    <row r="5147" spans="10:10" x14ac:dyDescent="0.2">
      <c r="J5147" s="525"/>
    </row>
    <row r="5148" spans="10:10" x14ac:dyDescent="0.2">
      <c r="J5148" s="525"/>
    </row>
    <row r="5149" spans="10:10" x14ac:dyDescent="0.2">
      <c r="J5149" s="525"/>
    </row>
    <row r="5150" spans="10:10" x14ac:dyDescent="0.2">
      <c r="J5150" s="525"/>
    </row>
    <row r="5151" spans="10:10" x14ac:dyDescent="0.2">
      <c r="J5151" s="525"/>
    </row>
    <row r="5152" spans="10:10" x14ac:dyDescent="0.2">
      <c r="J5152" s="525"/>
    </row>
    <row r="5153" spans="10:10" x14ac:dyDescent="0.2">
      <c r="J5153" s="525"/>
    </row>
    <row r="5154" spans="10:10" x14ac:dyDescent="0.2">
      <c r="J5154" s="525"/>
    </row>
    <row r="5155" spans="10:10" x14ac:dyDescent="0.2">
      <c r="J5155" s="525"/>
    </row>
    <row r="5156" spans="10:10" x14ac:dyDescent="0.2">
      <c r="J5156" s="525"/>
    </row>
    <row r="5157" spans="10:10" x14ac:dyDescent="0.2">
      <c r="J5157" s="525"/>
    </row>
    <row r="5158" spans="10:10" x14ac:dyDescent="0.2">
      <c r="J5158" s="525"/>
    </row>
    <row r="5159" spans="10:10" x14ac:dyDescent="0.2">
      <c r="J5159" s="525"/>
    </row>
    <row r="5160" spans="10:10" x14ac:dyDescent="0.2">
      <c r="J5160" s="525"/>
    </row>
    <row r="5161" spans="10:10" x14ac:dyDescent="0.2">
      <c r="J5161" s="525"/>
    </row>
    <row r="5162" spans="10:10" x14ac:dyDescent="0.2">
      <c r="J5162" s="525"/>
    </row>
    <row r="5163" spans="10:10" x14ac:dyDescent="0.2">
      <c r="J5163" s="525"/>
    </row>
    <row r="5164" spans="10:10" x14ac:dyDescent="0.2">
      <c r="J5164" s="525"/>
    </row>
    <row r="5165" spans="10:10" x14ac:dyDescent="0.2">
      <c r="J5165" s="525"/>
    </row>
    <row r="5166" spans="10:10" x14ac:dyDescent="0.2">
      <c r="J5166" s="525"/>
    </row>
    <row r="5167" spans="10:10" x14ac:dyDescent="0.2">
      <c r="J5167" s="525"/>
    </row>
    <row r="5168" spans="10:10" x14ac:dyDescent="0.2">
      <c r="J5168" s="525"/>
    </row>
    <row r="5169" spans="10:10" x14ac:dyDescent="0.2">
      <c r="J5169" s="525"/>
    </row>
    <row r="5170" spans="10:10" x14ac:dyDescent="0.2">
      <c r="J5170" s="525"/>
    </row>
    <row r="5171" spans="10:10" x14ac:dyDescent="0.2">
      <c r="J5171" s="525"/>
    </row>
    <row r="5172" spans="10:10" x14ac:dyDescent="0.2">
      <c r="J5172" s="525"/>
    </row>
    <row r="5173" spans="10:10" x14ac:dyDescent="0.2">
      <c r="J5173" s="525"/>
    </row>
    <row r="5174" spans="10:10" x14ac:dyDescent="0.2">
      <c r="J5174" s="525"/>
    </row>
    <row r="5175" spans="10:10" x14ac:dyDescent="0.2">
      <c r="J5175" s="525"/>
    </row>
    <row r="5176" spans="10:10" x14ac:dyDescent="0.2">
      <c r="J5176" s="525"/>
    </row>
    <row r="5177" spans="10:10" x14ac:dyDescent="0.2">
      <c r="J5177" s="525"/>
    </row>
    <row r="5178" spans="10:10" x14ac:dyDescent="0.2">
      <c r="J5178" s="525"/>
    </row>
    <row r="5179" spans="10:10" x14ac:dyDescent="0.2">
      <c r="J5179" s="525"/>
    </row>
    <row r="5180" spans="10:10" x14ac:dyDescent="0.2">
      <c r="J5180" s="525"/>
    </row>
    <row r="5181" spans="10:10" x14ac:dyDescent="0.2">
      <c r="J5181" s="525"/>
    </row>
    <row r="5182" spans="10:10" x14ac:dyDescent="0.2">
      <c r="J5182" s="525"/>
    </row>
    <row r="5183" spans="10:10" x14ac:dyDescent="0.2">
      <c r="J5183" s="525"/>
    </row>
    <row r="5184" spans="10:10" x14ac:dyDescent="0.2">
      <c r="J5184" s="525"/>
    </row>
    <row r="5185" spans="10:10" x14ac:dyDescent="0.2">
      <c r="J5185" s="525"/>
    </row>
    <row r="5186" spans="10:10" x14ac:dyDescent="0.2">
      <c r="J5186" s="525"/>
    </row>
    <row r="5187" spans="10:10" x14ac:dyDescent="0.2">
      <c r="J5187" s="525"/>
    </row>
    <row r="5188" spans="10:10" x14ac:dyDescent="0.2">
      <c r="J5188" s="525"/>
    </row>
    <row r="5189" spans="10:10" x14ac:dyDescent="0.2">
      <c r="J5189" s="525"/>
    </row>
    <row r="5190" spans="10:10" x14ac:dyDescent="0.2">
      <c r="J5190" s="525"/>
    </row>
    <row r="5191" spans="10:10" x14ac:dyDescent="0.2">
      <c r="J5191" s="525"/>
    </row>
    <row r="5192" spans="10:10" x14ac:dyDescent="0.2">
      <c r="J5192" s="525"/>
    </row>
    <row r="5193" spans="10:10" x14ac:dyDescent="0.2">
      <c r="J5193" s="525"/>
    </row>
    <row r="5194" spans="10:10" x14ac:dyDescent="0.2">
      <c r="J5194" s="525"/>
    </row>
    <row r="5195" spans="10:10" x14ac:dyDescent="0.2">
      <c r="J5195" s="525"/>
    </row>
    <row r="5196" spans="10:10" x14ac:dyDescent="0.2">
      <c r="J5196" s="525"/>
    </row>
    <row r="5197" spans="10:10" x14ac:dyDescent="0.2">
      <c r="J5197" s="525"/>
    </row>
    <row r="5198" spans="10:10" x14ac:dyDescent="0.2">
      <c r="J5198" s="525"/>
    </row>
    <row r="5199" spans="10:10" x14ac:dyDescent="0.2">
      <c r="J5199" s="525"/>
    </row>
    <row r="5200" spans="10:10" x14ac:dyDescent="0.2">
      <c r="J5200" s="525"/>
    </row>
    <row r="5201" spans="10:10" x14ac:dyDescent="0.2">
      <c r="J5201" s="525"/>
    </row>
    <row r="5202" spans="10:10" x14ac:dyDescent="0.2">
      <c r="J5202" s="525"/>
    </row>
    <row r="5203" spans="10:10" x14ac:dyDescent="0.2">
      <c r="J5203" s="525"/>
    </row>
    <row r="5204" spans="10:10" x14ac:dyDescent="0.2">
      <c r="J5204" s="525"/>
    </row>
    <row r="5205" spans="10:10" x14ac:dyDescent="0.2">
      <c r="J5205" s="525"/>
    </row>
    <row r="5206" spans="10:10" x14ac:dyDescent="0.2">
      <c r="J5206" s="525"/>
    </row>
    <row r="5207" spans="10:10" x14ac:dyDescent="0.2">
      <c r="J5207" s="525"/>
    </row>
    <row r="5208" spans="10:10" x14ac:dyDescent="0.2">
      <c r="J5208" s="525"/>
    </row>
    <row r="5209" spans="10:10" x14ac:dyDescent="0.2">
      <c r="J5209" s="525"/>
    </row>
    <row r="5210" spans="10:10" x14ac:dyDescent="0.2">
      <c r="J5210" s="525"/>
    </row>
    <row r="5211" spans="10:10" x14ac:dyDescent="0.2">
      <c r="J5211" s="525"/>
    </row>
    <row r="5212" spans="10:10" x14ac:dyDescent="0.2">
      <c r="J5212" s="525"/>
    </row>
    <row r="5213" spans="10:10" x14ac:dyDescent="0.2">
      <c r="J5213" s="525"/>
    </row>
    <row r="5214" spans="10:10" x14ac:dyDescent="0.2">
      <c r="J5214" s="525"/>
    </row>
    <row r="5215" spans="10:10" x14ac:dyDescent="0.2">
      <c r="J5215" s="525"/>
    </row>
    <row r="5216" spans="10:10" x14ac:dyDescent="0.2">
      <c r="J5216" s="525"/>
    </row>
    <row r="5217" spans="10:10" x14ac:dyDescent="0.2">
      <c r="J5217" s="525"/>
    </row>
    <row r="5218" spans="10:10" x14ac:dyDescent="0.2">
      <c r="J5218" s="525"/>
    </row>
    <row r="5219" spans="10:10" x14ac:dyDescent="0.2">
      <c r="J5219" s="525"/>
    </row>
    <row r="5220" spans="10:10" x14ac:dyDescent="0.2">
      <c r="J5220" s="525"/>
    </row>
    <row r="5221" spans="10:10" x14ac:dyDescent="0.2">
      <c r="J5221" s="525"/>
    </row>
    <row r="5222" spans="10:10" x14ac:dyDescent="0.2">
      <c r="J5222" s="525"/>
    </row>
    <row r="5223" spans="10:10" x14ac:dyDescent="0.2">
      <c r="J5223" s="525"/>
    </row>
    <row r="5224" spans="10:10" x14ac:dyDescent="0.2">
      <c r="J5224" s="525"/>
    </row>
    <row r="5225" spans="10:10" x14ac:dyDescent="0.2">
      <c r="J5225" s="525"/>
    </row>
    <row r="5226" spans="10:10" x14ac:dyDescent="0.2">
      <c r="J5226" s="525"/>
    </row>
    <row r="5227" spans="10:10" x14ac:dyDescent="0.2">
      <c r="J5227" s="525"/>
    </row>
    <row r="5228" spans="10:10" x14ac:dyDescent="0.2">
      <c r="J5228" s="525"/>
    </row>
    <row r="5229" spans="10:10" x14ac:dyDescent="0.2">
      <c r="J5229" s="525"/>
    </row>
    <row r="5230" spans="10:10" x14ac:dyDescent="0.2">
      <c r="J5230" s="525"/>
    </row>
    <row r="5231" spans="10:10" x14ac:dyDescent="0.2">
      <c r="J5231" s="525"/>
    </row>
    <row r="5232" spans="10:10" x14ac:dyDescent="0.2">
      <c r="J5232" s="525"/>
    </row>
    <row r="5233" spans="10:10" x14ac:dyDescent="0.2">
      <c r="J5233" s="525"/>
    </row>
    <row r="5234" spans="10:10" x14ac:dyDescent="0.2">
      <c r="J5234" s="525"/>
    </row>
    <row r="5235" spans="10:10" x14ac:dyDescent="0.2">
      <c r="J5235" s="525"/>
    </row>
    <row r="5236" spans="10:10" x14ac:dyDescent="0.2">
      <c r="J5236" s="525"/>
    </row>
    <row r="5237" spans="10:10" x14ac:dyDescent="0.2">
      <c r="J5237" s="525"/>
    </row>
    <row r="5238" spans="10:10" x14ac:dyDescent="0.2">
      <c r="J5238" s="525"/>
    </row>
    <row r="5239" spans="10:10" x14ac:dyDescent="0.2">
      <c r="J5239" s="525"/>
    </row>
    <row r="5240" spans="10:10" x14ac:dyDescent="0.2">
      <c r="J5240" s="525"/>
    </row>
    <row r="5241" spans="10:10" x14ac:dyDescent="0.2">
      <c r="J5241" s="525"/>
    </row>
    <row r="5242" spans="10:10" x14ac:dyDescent="0.2">
      <c r="J5242" s="525"/>
    </row>
    <row r="5243" spans="10:10" x14ac:dyDescent="0.2">
      <c r="J5243" s="525"/>
    </row>
    <row r="5244" spans="10:10" x14ac:dyDescent="0.2">
      <c r="J5244" s="525"/>
    </row>
    <row r="5245" spans="10:10" x14ac:dyDescent="0.2">
      <c r="J5245" s="525"/>
    </row>
    <row r="5246" spans="10:10" x14ac:dyDescent="0.2">
      <c r="J5246" s="525"/>
    </row>
    <row r="5247" spans="10:10" x14ac:dyDescent="0.2">
      <c r="J5247" s="525"/>
    </row>
    <row r="5248" spans="10:10" x14ac:dyDescent="0.2">
      <c r="J5248" s="525"/>
    </row>
    <row r="5249" spans="10:10" x14ac:dyDescent="0.2">
      <c r="J5249" s="525"/>
    </row>
    <row r="5250" spans="10:10" x14ac:dyDescent="0.2">
      <c r="J5250" s="525"/>
    </row>
    <row r="5251" spans="10:10" x14ac:dyDescent="0.2">
      <c r="J5251" s="525"/>
    </row>
    <row r="5252" spans="10:10" x14ac:dyDescent="0.2">
      <c r="J5252" s="525"/>
    </row>
    <row r="5253" spans="10:10" x14ac:dyDescent="0.2">
      <c r="J5253" s="525"/>
    </row>
    <row r="5254" spans="10:10" x14ac:dyDescent="0.2">
      <c r="J5254" s="525"/>
    </row>
    <row r="5255" spans="10:10" x14ac:dyDescent="0.2">
      <c r="J5255" s="525"/>
    </row>
    <row r="5256" spans="10:10" x14ac:dyDescent="0.2">
      <c r="J5256" s="525"/>
    </row>
    <row r="5257" spans="10:10" x14ac:dyDescent="0.2">
      <c r="J5257" s="525"/>
    </row>
    <row r="5258" spans="10:10" x14ac:dyDescent="0.2">
      <c r="J5258" s="525"/>
    </row>
    <row r="5259" spans="10:10" x14ac:dyDescent="0.2">
      <c r="J5259" s="525"/>
    </row>
    <row r="5260" spans="10:10" x14ac:dyDescent="0.2">
      <c r="J5260" s="525"/>
    </row>
    <row r="5261" spans="10:10" x14ac:dyDescent="0.2">
      <c r="J5261" s="525"/>
    </row>
    <row r="5262" spans="10:10" x14ac:dyDescent="0.2">
      <c r="J5262" s="525"/>
    </row>
    <row r="5263" spans="10:10" x14ac:dyDescent="0.2">
      <c r="J5263" s="525"/>
    </row>
    <row r="5264" spans="10:10" x14ac:dyDescent="0.2">
      <c r="J5264" s="525"/>
    </row>
    <row r="5265" spans="10:10" x14ac:dyDescent="0.2">
      <c r="J5265" s="525"/>
    </row>
    <row r="5266" spans="10:10" x14ac:dyDescent="0.2">
      <c r="J5266" s="525"/>
    </row>
    <row r="5267" spans="10:10" x14ac:dyDescent="0.2">
      <c r="J5267" s="525"/>
    </row>
    <row r="5268" spans="10:10" x14ac:dyDescent="0.2">
      <c r="J5268" s="525"/>
    </row>
    <row r="5269" spans="10:10" x14ac:dyDescent="0.2">
      <c r="J5269" s="525"/>
    </row>
    <row r="5270" spans="10:10" x14ac:dyDescent="0.2">
      <c r="J5270" s="525"/>
    </row>
    <row r="5271" spans="10:10" x14ac:dyDescent="0.2">
      <c r="J5271" s="525"/>
    </row>
    <row r="5272" spans="10:10" x14ac:dyDescent="0.2">
      <c r="J5272" s="525"/>
    </row>
    <row r="5273" spans="10:10" x14ac:dyDescent="0.2">
      <c r="J5273" s="525"/>
    </row>
    <row r="5274" spans="10:10" x14ac:dyDescent="0.2">
      <c r="J5274" s="525"/>
    </row>
    <row r="5275" spans="10:10" x14ac:dyDescent="0.2">
      <c r="J5275" s="525"/>
    </row>
    <row r="5276" spans="10:10" x14ac:dyDescent="0.2">
      <c r="J5276" s="525"/>
    </row>
    <row r="5277" spans="10:10" x14ac:dyDescent="0.2">
      <c r="J5277" s="525"/>
    </row>
    <row r="5278" spans="10:10" x14ac:dyDescent="0.2">
      <c r="J5278" s="525"/>
    </row>
    <row r="5279" spans="10:10" x14ac:dyDescent="0.2">
      <c r="J5279" s="525"/>
    </row>
    <row r="5280" spans="10:10" x14ac:dyDescent="0.2">
      <c r="J5280" s="525"/>
    </row>
    <row r="5281" spans="10:10" x14ac:dyDescent="0.2">
      <c r="J5281" s="525"/>
    </row>
    <row r="5282" spans="10:10" x14ac:dyDescent="0.2">
      <c r="J5282" s="525"/>
    </row>
    <row r="5283" spans="10:10" x14ac:dyDescent="0.2">
      <c r="J5283" s="525"/>
    </row>
    <row r="5284" spans="10:10" x14ac:dyDescent="0.2">
      <c r="J5284" s="525"/>
    </row>
    <row r="5285" spans="10:10" x14ac:dyDescent="0.2">
      <c r="J5285" s="525"/>
    </row>
    <row r="5286" spans="10:10" x14ac:dyDescent="0.2">
      <c r="J5286" s="525"/>
    </row>
    <row r="5287" spans="10:10" x14ac:dyDescent="0.2">
      <c r="J5287" s="525"/>
    </row>
    <row r="5288" spans="10:10" x14ac:dyDescent="0.2">
      <c r="J5288" s="525"/>
    </row>
    <row r="5289" spans="10:10" x14ac:dyDescent="0.2">
      <c r="J5289" s="525"/>
    </row>
    <row r="5290" spans="10:10" x14ac:dyDescent="0.2">
      <c r="J5290" s="525"/>
    </row>
    <row r="5291" spans="10:10" x14ac:dyDescent="0.2">
      <c r="J5291" s="525"/>
    </row>
    <row r="5292" spans="10:10" x14ac:dyDescent="0.2">
      <c r="J5292" s="525"/>
    </row>
    <row r="5293" spans="10:10" x14ac:dyDescent="0.2">
      <c r="J5293" s="525"/>
    </row>
    <row r="5294" spans="10:10" x14ac:dyDescent="0.2">
      <c r="J5294" s="525"/>
    </row>
    <row r="5295" spans="10:10" x14ac:dyDescent="0.2">
      <c r="J5295" s="525"/>
    </row>
    <row r="5296" spans="10:10" x14ac:dyDescent="0.2">
      <c r="J5296" s="525"/>
    </row>
    <row r="5297" spans="10:10" x14ac:dyDescent="0.2">
      <c r="J5297" s="525"/>
    </row>
    <row r="5298" spans="10:10" x14ac:dyDescent="0.2">
      <c r="J5298" s="525"/>
    </row>
    <row r="5299" spans="10:10" x14ac:dyDescent="0.2">
      <c r="J5299" s="525"/>
    </row>
    <row r="5300" spans="10:10" x14ac:dyDescent="0.2">
      <c r="J5300" s="525"/>
    </row>
    <row r="5301" spans="10:10" x14ac:dyDescent="0.2">
      <c r="J5301" s="525"/>
    </row>
    <row r="5302" spans="10:10" x14ac:dyDescent="0.2">
      <c r="J5302" s="525"/>
    </row>
    <row r="5303" spans="10:10" x14ac:dyDescent="0.2">
      <c r="J5303" s="525"/>
    </row>
    <row r="5304" spans="10:10" x14ac:dyDescent="0.2">
      <c r="J5304" s="525"/>
    </row>
    <row r="5305" spans="10:10" x14ac:dyDescent="0.2">
      <c r="J5305" s="525"/>
    </row>
    <row r="5306" spans="10:10" x14ac:dyDescent="0.2">
      <c r="J5306" s="525"/>
    </row>
    <row r="5307" spans="10:10" x14ac:dyDescent="0.2">
      <c r="J5307" s="525"/>
    </row>
    <row r="5308" spans="10:10" x14ac:dyDescent="0.2">
      <c r="J5308" s="525"/>
    </row>
    <row r="5309" spans="10:10" x14ac:dyDescent="0.2">
      <c r="J5309" s="525"/>
    </row>
    <row r="5310" spans="10:10" x14ac:dyDescent="0.2">
      <c r="J5310" s="525"/>
    </row>
    <row r="5311" spans="10:10" x14ac:dyDescent="0.2">
      <c r="J5311" s="525"/>
    </row>
    <row r="5312" spans="10:10" x14ac:dyDescent="0.2">
      <c r="J5312" s="525"/>
    </row>
    <row r="5313" spans="10:10" x14ac:dyDescent="0.2">
      <c r="J5313" s="525"/>
    </row>
    <row r="5314" spans="10:10" x14ac:dyDescent="0.2">
      <c r="J5314" s="525"/>
    </row>
    <row r="5315" spans="10:10" x14ac:dyDescent="0.2">
      <c r="J5315" s="525"/>
    </row>
    <row r="5316" spans="10:10" x14ac:dyDescent="0.2">
      <c r="J5316" s="525"/>
    </row>
    <row r="5317" spans="10:10" x14ac:dyDescent="0.2">
      <c r="J5317" s="525"/>
    </row>
    <row r="5318" spans="10:10" x14ac:dyDescent="0.2">
      <c r="J5318" s="525"/>
    </row>
    <row r="5319" spans="10:10" x14ac:dyDescent="0.2">
      <c r="J5319" s="525"/>
    </row>
    <row r="5320" spans="10:10" x14ac:dyDescent="0.2">
      <c r="J5320" s="525"/>
    </row>
    <row r="5321" spans="10:10" x14ac:dyDescent="0.2">
      <c r="J5321" s="525"/>
    </row>
    <row r="5322" spans="10:10" x14ac:dyDescent="0.2">
      <c r="J5322" s="525"/>
    </row>
    <row r="5323" spans="10:10" x14ac:dyDescent="0.2">
      <c r="J5323" s="525"/>
    </row>
    <row r="5324" spans="10:10" x14ac:dyDescent="0.2">
      <c r="J5324" s="525"/>
    </row>
    <row r="5325" spans="10:10" x14ac:dyDescent="0.2">
      <c r="J5325" s="525"/>
    </row>
    <row r="5326" spans="10:10" x14ac:dyDescent="0.2">
      <c r="J5326" s="525"/>
    </row>
    <row r="5327" spans="10:10" x14ac:dyDescent="0.2">
      <c r="J5327" s="525"/>
    </row>
    <row r="5328" spans="10:10" x14ac:dyDescent="0.2">
      <c r="J5328" s="525"/>
    </row>
    <row r="5329" spans="10:10" x14ac:dyDescent="0.2">
      <c r="J5329" s="525"/>
    </row>
    <row r="5330" spans="10:10" x14ac:dyDescent="0.2">
      <c r="J5330" s="525"/>
    </row>
    <row r="5331" spans="10:10" x14ac:dyDescent="0.2">
      <c r="J5331" s="525"/>
    </row>
    <row r="5332" spans="10:10" x14ac:dyDescent="0.2">
      <c r="J5332" s="525"/>
    </row>
    <row r="5333" spans="10:10" x14ac:dyDescent="0.2">
      <c r="J5333" s="525"/>
    </row>
    <row r="5334" spans="10:10" x14ac:dyDescent="0.2">
      <c r="J5334" s="525"/>
    </row>
    <row r="5335" spans="10:10" x14ac:dyDescent="0.2">
      <c r="J5335" s="525"/>
    </row>
    <row r="5336" spans="10:10" x14ac:dyDescent="0.2">
      <c r="J5336" s="525"/>
    </row>
    <row r="5337" spans="10:10" x14ac:dyDescent="0.2">
      <c r="J5337" s="525"/>
    </row>
    <row r="5338" spans="10:10" x14ac:dyDescent="0.2">
      <c r="J5338" s="525"/>
    </row>
    <row r="5339" spans="10:10" x14ac:dyDescent="0.2">
      <c r="J5339" s="525"/>
    </row>
    <row r="5340" spans="10:10" x14ac:dyDescent="0.2">
      <c r="J5340" s="525"/>
    </row>
    <row r="5341" spans="10:10" x14ac:dyDescent="0.2">
      <c r="J5341" s="525"/>
    </row>
    <row r="5342" spans="10:10" x14ac:dyDescent="0.2">
      <c r="J5342" s="525"/>
    </row>
    <row r="5343" spans="10:10" x14ac:dyDescent="0.2">
      <c r="J5343" s="525"/>
    </row>
    <row r="5344" spans="10:10" x14ac:dyDescent="0.2">
      <c r="J5344" s="525"/>
    </row>
    <row r="5345" spans="10:10" x14ac:dyDescent="0.2">
      <c r="J5345" s="525"/>
    </row>
    <row r="5346" spans="10:10" x14ac:dyDescent="0.2">
      <c r="J5346" s="525"/>
    </row>
    <row r="5347" spans="10:10" x14ac:dyDescent="0.2">
      <c r="J5347" s="525"/>
    </row>
    <row r="5348" spans="10:10" x14ac:dyDescent="0.2">
      <c r="J5348" s="525"/>
    </row>
    <row r="5349" spans="10:10" x14ac:dyDescent="0.2">
      <c r="J5349" s="525"/>
    </row>
    <row r="5350" spans="10:10" x14ac:dyDescent="0.2">
      <c r="J5350" s="525"/>
    </row>
    <row r="5351" spans="10:10" x14ac:dyDescent="0.2">
      <c r="J5351" s="525"/>
    </row>
    <row r="5352" spans="10:10" x14ac:dyDescent="0.2">
      <c r="J5352" s="525"/>
    </row>
    <row r="5353" spans="10:10" x14ac:dyDescent="0.2">
      <c r="J5353" s="525"/>
    </row>
    <row r="5354" spans="10:10" x14ac:dyDescent="0.2">
      <c r="J5354" s="525"/>
    </row>
    <row r="5355" spans="10:10" x14ac:dyDescent="0.2">
      <c r="J5355" s="525"/>
    </row>
    <row r="5356" spans="10:10" x14ac:dyDescent="0.2">
      <c r="J5356" s="525"/>
    </row>
    <row r="5357" spans="10:10" x14ac:dyDescent="0.2">
      <c r="J5357" s="525"/>
    </row>
    <row r="5358" spans="10:10" x14ac:dyDescent="0.2">
      <c r="J5358" s="525"/>
    </row>
    <row r="5359" spans="10:10" x14ac:dyDescent="0.2">
      <c r="J5359" s="525"/>
    </row>
    <row r="5360" spans="10:10" x14ac:dyDescent="0.2">
      <c r="J5360" s="525"/>
    </row>
    <row r="5361" spans="10:10" x14ac:dyDescent="0.2">
      <c r="J5361" s="525"/>
    </row>
    <row r="5362" spans="10:10" x14ac:dyDescent="0.2">
      <c r="J5362" s="525"/>
    </row>
    <row r="5363" spans="10:10" x14ac:dyDescent="0.2">
      <c r="J5363" s="525"/>
    </row>
    <row r="5364" spans="10:10" x14ac:dyDescent="0.2">
      <c r="J5364" s="525"/>
    </row>
    <row r="5365" spans="10:10" x14ac:dyDescent="0.2">
      <c r="J5365" s="525"/>
    </row>
    <row r="5366" spans="10:10" x14ac:dyDescent="0.2">
      <c r="J5366" s="525"/>
    </row>
    <row r="5367" spans="10:10" x14ac:dyDescent="0.2">
      <c r="J5367" s="525"/>
    </row>
    <row r="5368" spans="10:10" x14ac:dyDescent="0.2">
      <c r="J5368" s="525"/>
    </row>
    <row r="5369" spans="10:10" x14ac:dyDescent="0.2">
      <c r="J5369" s="525"/>
    </row>
    <row r="5370" spans="10:10" x14ac:dyDescent="0.2">
      <c r="J5370" s="525"/>
    </row>
    <row r="5371" spans="10:10" x14ac:dyDescent="0.2">
      <c r="J5371" s="525"/>
    </row>
    <row r="5372" spans="10:10" x14ac:dyDescent="0.2">
      <c r="J5372" s="525"/>
    </row>
    <row r="5373" spans="10:10" x14ac:dyDescent="0.2">
      <c r="J5373" s="525"/>
    </row>
    <row r="5374" spans="10:10" x14ac:dyDescent="0.2">
      <c r="J5374" s="525"/>
    </row>
    <row r="5375" spans="10:10" x14ac:dyDescent="0.2">
      <c r="J5375" s="525"/>
    </row>
    <row r="5376" spans="10:10" x14ac:dyDescent="0.2">
      <c r="J5376" s="525"/>
    </row>
    <row r="5377" spans="10:10" x14ac:dyDescent="0.2">
      <c r="J5377" s="525"/>
    </row>
    <row r="5378" spans="10:10" x14ac:dyDescent="0.2">
      <c r="J5378" s="525"/>
    </row>
    <row r="5379" spans="10:10" x14ac:dyDescent="0.2">
      <c r="J5379" s="525"/>
    </row>
    <row r="5380" spans="10:10" x14ac:dyDescent="0.2">
      <c r="J5380" s="525"/>
    </row>
    <row r="5381" spans="10:10" x14ac:dyDescent="0.2">
      <c r="J5381" s="525"/>
    </row>
    <row r="5382" spans="10:10" x14ac:dyDescent="0.2">
      <c r="J5382" s="525"/>
    </row>
    <row r="5383" spans="10:10" x14ac:dyDescent="0.2">
      <c r="J5383" s="525"/>
    </row>
    <row r="5384" spans="10:10" x14ac:dyDescent="0.2">
      <c r="J5384" s="525"/>
    </row>
    <row r="5385" spans="10:10" x14ac:dyDescent="0.2">
      <c r="J5385" s="525"/>
    </row>
    <row r="5386" spans="10:10" x14ac:dyDescent="0.2">
      <c r="J5386" s="525"/>
    </row>
    <row r="5387" spans="10:10" x14ac:dyDescent="0.2">
      <c r="J5387" s="525"/>
    </row>
    <row r="5388" spans="10:10" x14ac:dyDescent="0.2">
      <c r="J5388" s="525"/>
    </row>
    <row r="5389" spans="10:10" x14ac:dyDescent="0.2">
      <c r="J5389" s="525"/>
    </row>
    <row r="5390" spans="10:10" x14ac:dyDescent="0.2">
      <c r="J5390" s="525"/>
    </row>
    <row r="5391" spans="10:10" x14ac:dyDescent="0.2">
      <c r="J5391" s="525"/>
    </row>
    <row r="5392" spans="10:10" x14ac:dyDescent="0.2">
      <c r="J5392" s="525"/>
    </row>
    <row r="5393" spans="10:10" x14ac:dyDescent="0.2">
      <c r="J5393" s="525"/>
    </row>
    <row r="5394" spans="10:10" x14ac:dyDescent="0.2">
      <c r="J5394" s="525"/>
    </row>
    <row r="5395" spans="10:10" x14ac:dyDescent="0.2">
      <c r="J5395" s="525"/>
    </row>
    <row r="5396" spans="10:10" x14ac:dyDescent="0.2">
      <c r="J5396" s="525"/>
    </row>
    <row r="5397" spans="10:10" x14ac:dyDescent="0.2">
      <c r="J5397" s="525"/>
    </row>
    <row r="5398" spans="10:10" x14ac:dyDescent="0.2">
      <c r="J5398" s="525"/>
    </row>
    <row r="5399" spans="10:10" x14ac:dyDescent="0.2">
      <c r="J5399" s="525"/>
    </row>
    <row r="5400" spans="10:10" x14ac:dyDescent="0.2">
      <c r="J5400" s="525"/>
    </row>
    <row r="5401" spans="10:10" x14ac:dyDescent="0.2">
      <c r="J5401" s="525"/>
    </row>
    <row r="5402" spans="10:10" x14ac:dyDescent="0.2">
      <c r="J5402" s="525"/>
    </row>
    <row r="5403" spans="10:10" x14ac:dyDescent="0.2">
      <c r="J5403" s="525"/>
    </row>
    <row r="5404" spans="10:10" x14ac:dyDescent="0.2">
      <c r="J5404" s="525"/>
    </row>
    <row r="5405" spans="10:10" x14ac:dyDescent="0.2">
      <c r="J5405" s="525"/>
    </row>
    <row r="5406" spans="10:10" x14ac:dyDescent="0.2">
      <c r="J5406" s="525"/>
    </row>
    <row r="5407" spans="10:10" x14ac:dyDescent="0.2">
      <c r="J5407" s="525"/>
    </row>
    <row r="5408" spans="10:10" x14ac:dyDescent="0.2">
      <c r="J5408" s="525"/>
    </row>
    <row r="5409" spans="10:10" x14ac:dyDescent="0.2">
      <c r="J5409" s="525"/>
    </row>
    <row r="5410" spans="10:10" x14ac:dyDescent="0.2">
      <c r="J5410" s="525"/>
    </row>
    <row r="5411" spans="10:10" x14ac:dyDescent="0.2">
      <c r="J5411" s="525"/>
    </row>
    <row r="5412" spans="10:10" x14ac:dyDescent="0.2">
      <c r="J5412" s="525"/>
    </row>
    <row r="5413" spans="10:10" x14ac:dyDescent="0.2">
      <c r="J5413" s="525"/>
    </row>
    <row r="5414" spans="10:10" x14ac:dyDescent="0.2">
      <c r="J5414" s="525"/>
    </row>
    <row r="5415" spans="10:10" x14ac:dyDescent="0.2">
      <c r="J5415" s="525"/>
    </row>
    <row r="5416" spans="10:10" x14ac:dyDescent="0.2">
      <c r="J5416" s="525"/>
    </row>
    <row r="5417" spans="10:10" x14ac:dyDescent="0.2">
      <c r="J5417" s="525"/>
    </row>
    <row r="5418" spans="10:10" x14ac:dyDescent="0.2">
      <c r="J5418" s="525"/>
    </row>
    <row r="5419" spans="10:10" x14ac:dyDescent="0.2">
      <c r="J5419" s="525"/>
    </row>
    <row r="5420" spans="10:10" x14ac:dyDescent="0.2">
      <c r="J5420" s="525"/>
    </row>
    <row r="5421" spans="10:10" x14ac:dyDescent="0.2">
      <c r="J5421" s="525"/>
    </row>
    <row r="5422" spans="10:10" x14ac:dyDescent="0.2">
      <c r="J5422" s="525"/>
    </row>
    <row r="5423" spans="10:10" x14ac:dyDescent="0.2">
      <c r="J5423" s="525"/>
    </row>
    <row r="5424" spans="10:10" x14ac:dyDescent="0.2">
      <c r="J5424" s="525"/>
    </row>
    <row r="5425" spans="10:10" x14ac:dyDescent="0.2">
      <c r="J5425" s="525"/>
    </row>
    <row r="5426" spans="10:10" x14ac:dyDescent="0.2">
      <c r="J5426" s="525"/>
    </row>
    <row r="5427" spans="10:10" x14ac:dyDescent="0.2">
      <c r="J5427" s="525"/>
    </row>
    <row r="5428" spans="10:10" x14ac:dyDescent="0.2">
      <c r="J5428" s="525"/>
    </row>
    <row r="5429" spans="10:10" x14ac:dyDescent="0.2">
      <c r="J5429" s="525"/>
    </row>
    <row r="5430" spans="10:10" x14ac:dyDescent="0.2">
      <c r="J5430" s="525"/>
    </row>
    <row r="5431" spans="10:10" x14ac:dyDescent="0.2">
      <c r="J5431" s="525"/>
    </row>
    <row r="5432" spans="10:10" x14ac:dyDescent="0.2">
      <c r="J5432" s="525"/>
    </row>
    <row r="5433" spans="10:10" x14ac:dyDescent="0.2">
      <c r="J5433" s="525"/>
    </row>
    <row r="5434" spans="10:10" x14ac:dyDescent="0.2">
      <c r="J5434" s="525"/>
    </row>
    <row r="5435" spans="10:10" x14ac:dyDescent="0.2">
      <c r="J5435" s="525"/>
    </row>
    <row r="5436" spans="10:10" x14ac:dyDescent="0.2">
      <c r="J5436" s="525"/>
    </row>
    <row r="5437" spans="10:10" x14ac:dyDescent="0.2">
      <c r="J5437" s="525"/>
    </row>
    <row r="5438" spans="10:10" x14ac:dyDescent="0.2">
      <c r="J5438" s="525"/>
    </row>
    <row r="5439" spans="10:10" x14ac:dyDescent="0.2">
      <c r="J5439" s="525"/>
    </row>
    <row r="5440" spans="10:10" x14ac:dyDescent="0.2">
      <c r="J5440" s="525"/>
    </row>
    <row r="5441" spans="10:10" x14ac:dyDescent="0.2">
      <c r="J5441" s="525"/>
    </row>
    <row r="5442" spans="10:10" x14ac:dyDescent="0.2">
      <c r="J5442" s="525"/>
    </row>
    <row r="5443" spans="10:10" x14ac:dyDescent="0.2">
      <c r="J5443" s="525"/>
    </row>
    <row r="5444" spans="10:10" x14ac:dyDescent="0.2">
      <c r="J5444" s="525"/>
    </row>
    <row r="5445" spans="10:10" x14ac:dyDescent="0.2">
      <c r="J5445" s="525"/>
    </row>
    <row r="5446" spans="10:10" x14ac:dyDescent="0.2">
      <c r="J5446" s="525"/>
    </row>
    <row r="5447" spans="10:10" x14ac:dyDescent="0.2">
      <c r="J5447" s="525"/>
    </row>
    <row r="5448" spans="10:10" x14ac:dyDescent="0.2">
      <c r="J5448" s="525"/>
    </row>
    <row r="5449" spans="10:10" x14ac:dyDescent="0.2">
      <c r="J5449" s="525"/>
    </row>
    <row r="5450" spans="10:10" x14ac:dyDescent="0.2">
      <c r="J5450" s="525"/>
    </row>
    <row r="5451" spans="10:10" x14ac:dyDescent="0.2">
      <c r="J5451" s="525"/>
    </row>
    <row r="5452" spans="10:10" x14ac:dyDescent="0.2">
      <c r="J5452" s="525"/>
    </row>
    <row r="5453" spans="10:10" x14ac:dyDescent="0.2">
      <c r="J5453" s="525"/>
    </row>
    <row r="5454" spans="10:10" x14ac:dyDescent="0.2">
      <c r="J5454" s="525"/>
    </row>
    <row r="5455" spans="10:10" x14ac:dyDescent="0.2">
      <c r="J5455" s="525"/>
    </row>
    <row r="5456" spans="10:10" x14ac:dyDescent="0.2">
      <c r="J5456" s="525"/>
    </row>
    <row r="5457" spans="10:10" x14ac:dyDescent="0.2">
      <c r="J5457" s="525"/>
    </row>
    <row r="5458" spans="10:10" x14ac:dyDescent="0.2">
      <c r="J5458" s="525"/>
    </row>
    <row r="5459" spans="10:10" x14ac:dyDescent="0.2">
      <c r="J5459" s="525"/>
    </row>
    <row r="5460" spans="10:10" x14ac:dyDescent="0.2">
      <c r="J5460" s="525"/>
    </row>
    <row r="5461" spans="10:10" x14ac:dyDescent="0.2">
      <c r="J5461" s="525"/>
    </row>
    <row r="5462" spans="10:10" x14ac:dyDescent="0.2">
      <c r="J5462" s="525"/>
    </row>
    <row r="5463" spans="10:10" x14ac:dyDescent="0.2">
      <c r="J5463" s="525"/>
    </row>
    <row r="5464" spans="10:10" x14ac:dyDescent="0.2">
      <c r="J5464" s="525"/>
    </row>
    <row r="5465" spans="10:10" x14ac:dyDescent="0.2">
      <c r="J5465" s="525"/>
    </row>
    <row r="5466" spans="10:10" x14ac:dyDescent="0.2">
      <c r="J5466" s="525"/>
    </row>
    <row r="5467" spans="10:10" x14ac:dyDescent="0.2">
      <c r="J5467" s="525"/>
    </row>
    <row r="5468" spans="10:10" x14ac:dyDescent="0.2">
      <c r="J5468" s="525"/>
    </row>
    <row r="5469" spans="10:10" x14ac:dyDescent="0.2">
      <c r="J5469" s="525"/>
    </row>
    <row r="5470" spans="10:10" x14ac:dyDescent="0.2">
      <c r="J5470" s="525"/>
    </row>
    <row r="5471" spans="10:10" x14ac:dyDescent="0.2">
      <c r="J5471" s="525"/>
    </row>
    <row r="5472" spans="10:10" x14ac:dyDescent="0.2">
      <c r="J5472" s="525"/>
    </row>
    <row r="5473" spans="10:10" x14ac:dyDescent="0.2">
      <c r="J5473" s="525"/>
    </row>
    <row r="5474" spans="10:10" x14ac:dyDescent="0.2">
      <c r="J5474" s="525"/>
    </row>
    <row r="5475" spans="10:10" x14ac:dyDescent="0.2">
      <c r="J5475" s="525"/>
    </row>
    <row r="5476" spans="10:10" x14ac:dyDescent="0.2">
      <c r="J5476" s="525"/>
    </row>
    <row r="5477" spans="10:10" x14ac:dyDescent="0.2">
      <c r="J5477" s="525"/>
    </row>
    <row r="5478" spans="10:10" x14ac:dyDescent="0.2">
      <c r="J5478" s="525"/>
    </row>
    <row r="5479" spans="10:10" x14ac:dyDescent="0.2">
      <c r="J5479" s="525"/>
    </row>
    <row r="5480" spans="10:10" x14ac:dyDescent="0.2">
      <c r="J5480" s="525"/>
    </row>
    <row r="5481" spans="10:10" x14ac:dyDescent="0.2">
      <c r="J5481" s="525"/>
    </row>
    <row r="5482" spans="10:10" x14ac:dyDescent="0.2">
      <c r="J5482" s="525"/>
    </row>
    <row r="5483" spans="10:10" x14ac:dyDescent="0.2">
      <c r="J5483" s="525"/>
    </row>
    <row r="5484" spans="10:10" x14ac:dyDescent="0.2">
      <c r="J5484" s="525"/>
    </row>
    <row r="5485" spans="10:10" x14ac:dyDescent="0.2">
      <c r="J5485" s="525"/>
    </row>
    <row r="5486" spans="10:10" x14ac:dyDescent="0.2">
      <c r="J5486" s="525"/>
    </row>
    <row r="5487" spans="10:10" x14ac:dyDescent="0.2">
      <c r="J5487" s="525"/>
    </row>
    <row r="5488" spans="10:10" x14ac:dyDescent="0.2">
      <c r="J5488" s="525"/>
    </row>
    <row r="5489" spans="10:10" x14ac:dyDescent="0.2">
      <c r="J5489" s="525"/>
    </row>
    <row r="5490" spans="10:10" x14ac:dyDescent="0.2">
      <c r="J5490" s="525"/>
    </row>
    <row r="5491" spans="10:10" x14ac:dyDescent="0.2">
      <c r="J5491" s="525"/>
    </row>
    <row r="5492" spans="10:10" x14ac:dyDescent="0.2">
      <c r="J5492" s="525"/>
    </row>
    <row r="5493" spans="10:10" x14ac:dyDescent="0.2">
      <c r="J5493" s="525"/>
    </row>
    <row r="5494" spans="10:10" x14ac:dyDescent="0.2">
      <c r="J5494" s="525"/>
    </row>
    <row r="5495" spans="10:10" x14ac:dyDescent="0.2">
      <c r="J5495" s="525"/>
    </row>
    <row r="5496" spans="10:10" x14ac:dyDescent="0.2">
      <c r="J5496" s="525"/>
    </row>
    <row r="5497" spans="10:10" x14ac:dyDescent="0.2">
      <c r="J5497" s="525"/>
    </row>
    <row r="5498" spans="10:10" x14ac:dyDescent="0.2">
      <c r="J5498" s="525"/>
    </row>
    <row r="5499" spans="10:10" x14ac:dyDescent="0.2">
      <c r="J5499" s="525"/>
    </row>
    <row r="5500" spans="10:10" x14ac:dyDescent="0.2">
      <c r="J5500" s="525"/>
    </row>
    <row r="5501" spans="10:10" x14ac:dyDescent="0.2">
      <c r="J5501" s="525"/>
    </row>
    <row r="5502" spans="10:10" x14ac:dyDescent="0.2">
      <c r="J5502" s="525"/>
    </row>
    <row r="5503" spans="10:10" x14ac:dyDescent="0.2">
      <c r="J5503" s="525"/>
    </row>
    <row r="5504" spans="10:10" x14ac:dyDescent="0.2">
      <c r="J5504" s="525"/>
    </row>
    <row r="5505" spans="10:10" x14ac:dyDescent="0.2">
      <c r="J5505" s="525"/>
    </row>
    <row r="5506" spans="10:10" x14ac:dyDescent="0.2">
      <c r="J5506" s="525"/>
    </row>
    <row r="5507" spans="10:10" x14ac:dyDescent="0.2">
      <c r="J5507" s="525"/>
    </row>
    <row r="5508" spans="10:10" x14ac:dyDescent="0.2">
      <c r="J5508" s="525"/>
    </row>
    <row r="5509" spans="10:10" x14ac:dyDescent="0.2">
      <c r="J5509" s="525"/>
    </row>
    <row r="5510" spans="10:10" x14ac:dyDescent="0.2">
      <c r="J5510" s="525"/>
    </row>
    <row r="5511" spans="10:10" x14ac:dyDescent="0.2">
      <c r="J5511" s="525"/>
    </row>
    <row r="5512" spans="10:10" x14ac:dyDescent="0.2">
      <c r="J5512" s="525"/>
    </row>
    <row r="5513" spans="10:10" x14ac:dyDescent="0.2">
      <c r="J5513" s="525"/>
    </row>
    <row r="5514" spans="10:10" x14ac:dyDescent="0.2">
      <c r="J5514" s="525"/>
    </row>
    <row r="5515" spans="10:10" x14ac:dyDescent="0.2">
      <c r="J5515" s="525"/>
    </row>
    <row r="5516" spans="10:10" x14ac:dyDescent="0.2">
      <c r="J5516" s="525"/>
    </row>
    <row r="5517" spans="10:10" x14ac:dyDescent="0.2">
      <c r="J5517" s="525"/>
    </row>
    <row r="5518" spans="10:10" x14ac:dyDescent="0.2">
      <c r="J5518" s="525"/>
    </row>
    <row r="5519" spans="10:10" x14ac:dyDescent="0.2">
      <c r="J5519" s="525"/>
    </row>
    <row r="5520" spans="10:10" x14ac:dyDescent="0.2">
      <c r="J5520" s="525"/>
    </row>
    <row r="5521" spans="10:10" x14ac:dyDescent="0.2">
      <c r="J5521" s="525"/>
    </row>
    <row r="5522" spans="10:10" x14ac:dyDescent="0.2">
      <c r="J5522" s="525"/>
    </row>
    <row r="5523" spans="10:10" x14ac:dyDescent="0.2">
      <c r="J5523" s="525"/>
    </row>
    <row r="5524" spans="10:10" x14ac:dyDescent="0.2">
      <c r="J5524" s="525"/>
    </row>
    <row r="5525" spans="10:10" x14ac:dyDescent="0.2">
      <c r="J5525" s="525"/>
    </row>
    <row r="5526" spans="10:10" x14ac:dyDescent="0.2">
      <c r="J5526" s="525"/>
    </row>
    <row r="5527" spans="10:10" x14ac:dyDescent="0.2">
      <c r="J5527" s="525"/>
    </row>
    <row r="5528" spans="10:10" x14ac:dyDescent="0.2">
      <c r="J5528" s="525"/>
    </row>
    <row r="5529" spans="10:10" x14ac:dyDescent="0.2">
      <c r="J5529" s="525"/>
    </row>
    <row r="5530" spans="10:10" x14ac:dyDescent="0.2">
      <c r="J5530" s="525"/>
    </row>
    <row r="5531" spans="10:10" x14ac:dyDescent="0.2">
      <c r="J5531" s="525"/>
    </row>
    <row r="5532" spans="10:10" x14ac:dyDescent="0.2">
      <c r="J5532" s="525"/>
    </row>
    <row r="5533" spans="10:10" x14ac:dyDescent="0.2">
      <c r="J5533" s="525"/>
    </row>
    <row r="5534" spans="10:10" x14ac:dyDescent="0.2">
      <c r="J5534" s="525"/>
    </row>
    <row r="5535" spans="10:10" x14ac:dyDescent="0.2">
      <c r="J5535" s="525"/>
    </row>
    <row r="5536" spans="10:10" x14ac:dyDescent="0.2">
      <c r="J5536" s="525"/>
    </row>
    <row r="5537" spans="10:10" x14ac:dyDescent="0.2">
      <c r="J5537" s="525"/>
    </row>
    <row r="5538" spans="10:10" x14ac:dyDescent="0.2">
      <c r="J5538" s="525"/>
    </row>
    <row r="5539" spans="10:10" x14ac:dyDescent="0.2">
      <c r="J5539" s="525"/>
    </row>
    <row r="5540" spans="10:10" x14ac:dyDescent="0.2">
      <c r="J5540" s="525"/>
    </row>
    <row r="5541" spans="10:10" x14ac:dyDescent="0.2">
      <c r="J5541" s="525"/>
    </row>
    <row r="5542" spans="10:10" x14ac:dyDescent="0.2">
      <c r="J5542" s="525"/>
    </row>
    <row r="5543" spans="10:10" x14ac:dyDescent="0.2">
      <c r="J5543" s="525"/>
    </row>
    <row r="5544" spans="10:10" x14ac:dyDescent="0.2">
      <c r="J5544" s="525"/>
    </row>
    <row r="5545" spans="10:10" x14ac:dyDescent="0.2">
      <c r="J5545" s="525"/>
    </row>
    <row r="5546" spans="10:10" x14ac:dyDescent="0.2">
      <c r="J5546" s="525"/>
    </row>
    <row r="5547" spans="10:10" x14ac:dyDescent="0.2">
      <c r="J5547" s="525"/>
    </row>
    <row r="5548" spans="10:10" x14ac:dyDescent="0.2">
      <c r="J5548" s="525"/>
    </row>
    <row r="5549" spans="10:10" x14ac:dyDescent="0.2">
      <c r="J5549" s="525"/>
    </row>
    <row r="5550" spans="10:10" x14ac:dyDescent="0.2">
      <c r="J5550" s="525"/>
    </row>
    <row r="5551" spans="10:10" x14ac:dyDescent="0.2">
      <c r="J5551" s="525"/>
    </row>
    <row r="5552" spans="10:10" x14ac:dyDescent="0.2">
      <c r="J5552" s="525"/>
    </row>
    <row r="5553" spans="10:10" x14ac:dyDescent="0.2">
      <c r="J5553" s="525"/>
    </row>
    <row r="5554" spans="10:10" x14ac:dyDescent="0.2">
      <c r="J5554" s="525"/>
    </row>
    <row r="5555" spans="10:10" x14ac:dyDescent="0.2">
      <c r="J5555" s="525"/>
    </row>
    <row r="5556" spans="10:10" x14ac:dyDescent="0.2">
      <c r="J5556" s="525"/>
    </row>
    <row r="5557" spans="10:10" x14ac:dyDescent="0.2">
      <c r="J5557" s="525"/>
    </row>
    <row r="5558" spans="10:10" x14ac:dyDescent="0.2">
      <c r="J5558" s="525"/>
    </row>
    <row r="5559" spans="10:10" x14ac:dyDescent="0.2">
      <c r="J5559" s="525"/>
    </row>
    <row r="5560" spans="10:10" x14ac:dyDescent="0.2">
      <c r="J5560" s="525"/>
    </row>
    <row r="5561" spans="10:10" x14ac:dyDescent="0.2">
      <c r="J5561" s="525"/>
    </row>
    <row r="5562" spans="10:10" x14ac:dyDescent="0.2">
      <c r="J5562" s="525"/>
    </row>
    <row r="5563" spans="10:10" x14ac:dyDescent="0.2">
      <c r="J5563" s="525"/>
    </row>
    <row r="5564" spans="10:10" x14ac:dyDescent="0.2">
      <c r="J5564" s="525"/>
    </row>
    <row r="5565" spans="10:10" x14ac:dyDescent="0.2">
      <c r="J5565" s="525"/>
    </row>
    <row r="5566" spans="10:10" x14ac:dyDescent="0.2">
      <c r="J5566" s="525"/>
    </row>
    <row r="5567" spans="10:10" x14ac:dyDescent="0.2">
      <c r="J5567" s="525"/>
    </row>
    <row r="5568" spans="10:10" x14ac:dyDescent="0.2">
      <c r="J5568" s="525"/>
    </row>
    <row r="5569" spans="10:10" x14ac:dyDescent="0.2">
      <c r="J5569" s="525"/>
    </row>
    <row r="5570" spans="10:10" x14ac:dyDescent="0.2">
      <c r="J5570" s="525"/>
    </row>
    <row r="5571" spans="10:10" x14ac:dyDescent="0.2">
      <c r="J5571" s="525"/>
    </row>
    <row r="5572" spans="10:10" x14ac:dyDescent="0.2">
      <c r="J5572" s="525"/>
    </row>
    <row r="5573" spans="10:10" x14ac:dyDescent="0.2">
      <c r="J5573" s="525"/>
    </row>
    <row r="5574" spans="10:10" x14ac:dyDescent="0.2">
      <c r="J5574" s="525"/>
    </row>
    <row r="5575" spans="10:10" x14ac:dyDescent="0.2">
      <c r="J5575" s="525"/>
    </row>
    <row r="5576" spans="10:10" x14ac:dyDescent="0.2">
      <c r="J5576" s="525"/>
    </row>
    <row r="5577" spans="10:10" x14ac:dyDescent="0.2">
      <c r="J5577" s="525"/>
    </row>
    <row r="5578" spans="10:10" x14ac:dyDescent="0.2">
      <c r="J5578" s="525"/>
    </row>
    <row r="5579" spans="10:10" x14ac:dyDescent="0.2">
      <c r="J5579" s="525"/>
    </row>
    <row r="5580" spans="10:10" x14ac:dyDescent="0.2">
      <c r="J5580" s="525"/>
    </row>
    <row r="5581" spans="10:10" x14ac:dyDescent="0.2">
      <c r="J5581" s="525"/>
    </row>
    <row r="5582" spans="10:10" x14ac:dyDescent="0.2">
      <c r="J5582" s="525"/>
    </row>
    <row r="5583" spans="10:10" x14ac:dyDescent="0.2">
      <c r="J5583" s="525"/>
    </row>
    <row r="5584" spans="10:10" x14ac:dyDescent="0.2">
      <c r="J5584" s="525"/>
    </row>
    <row r="5585" spans="10:10" x14ac:dyDescent="0.2">
      <c r="J5585" s="525"/>
    </row>
    <row r="5586" spans="10:10" x14ac:dyDescent="0.2">
      <c r="J5586" s="525"/>
    </row>
    <row r="5587" spans="10:10" x14ac:dyDescent="0.2">
      <c r="J5587" s="525"/>
    </row>
    <row r="5588" spans="10:10" x14ac:dyDescent="0.2">
      <c r="J5588" s="525"/>
    </row>
    <row r="5589" spans="10:10" x14ac:dyDescent="0.2">
      <c r="J5589" s="525"/>
    </row>
    <row r="5590" spans="10:10" x14ac:dyDescent="0.2">
      <c r="J5590" s="525"/>
    </row>
    <row r="5591" spans="10:10" x14ac:dyDescent="0.2">
      <c r="J5591" s="525"/>
    </row>
    <row r="5592" spans="10:10" x14ac:dyDescent="0.2">
      <c r="J5592" s="525"/>
    </row>
    <row r="5593" spans="10:10" x14ac:dyDescent="0.2">
      <c r="J5593" s="525"/>
    </row>
    <row r="5594" spans="10:10" x14ac:dyDescent="0.2">
      <c r="J5594" s="525"/>
    </row>
    <row r="5595" spans="10:10" x14ac:dyDescent="0.2">
      <c r="J5595" s="525"/>
    </row>
    <row r="5596" spans="10:10" x14ac:dyDescent="0.2">
      <c r="J5596" s="525"/>
    </row>
    <row r="5597" spans="10:10" x14ac:dyDescent="0.2">
      <c r="J5597" s="525"/>
    </row>
    <row r="5598" spans="10:10" x14ac:dyDescent="0.2">
      <c r="J5598" s="525"/>
    </row>
    <row r="5599" spans="10:10" x14ac:dyDescent="0.2">
      <c r="J5599" s="525"/>
    </row>
    <row r="5600" spans="10:10" x14ac:dyDescent="0.2">
      <c r="J5600" s="525"/>
    </row>
    <row r="5601" spans="10:10" x14ac:dyDescent="0.2">
      <c r="J5601" s="525"/>
    </row>
    <row r="5602" spans="10:10" x14ac:dyDescent="0.2">
      <c r="J5602" s="525"/>
    </row>
    <row r="5603" spans="10:10" x14ac:dyDescent="0.2">
      <c r="J5603" s="525"/>
    </row>
    <row r="5604" spans="10:10" x14ac:dyDescent="0.2">
      <c r="J5604" s="525"/>
    </row>
    <row r="5605" spans="10:10" x14ac:dyDescent="0.2">
      <c r="J5605" s="525"/>
    </row>
    <row r="5606" spans="10:10" x14ac:dyDescent="0.2">
      <c r="J5606" s="525"/>
    </row>
    <row r="5607" spans="10:10" x14ac:dyDescent="0.2">
      <c r="J5607" s="525"/>
    </row>
    <row r="5608" spans="10:10" x14ac:dyDescent="0.2">
      <c r="J5608" s="525"/>
    </row>
    <row r="5609" spans="10:10" x14ac:dyDescent="0.2">
      <c r="J5609" s="525"/>
    </row>
    <row r="5610" spans="10:10" x14ac:dyDescent="0.2">
      <c r="J5610" s="525"/>
    </row>
    <row r="5611" spans="10:10" x14ac:dyDescent="0.2">
      <c r="J5611" s="525"/>
    </row>
    <row r="5612" spans="10:10" x14ac:dyDescent="0.2">
      <c r="J5612" s="525"/>
    </row>
    <row r="5613" spans="10:10" x14ac:dyDescent="0.2">
      <c r="J5613" s="525"/>
    </row>
    <row r="5614" spans="10:10" x14ac:dyDescent="0.2">
      <c r="J5614" s="525"/>
    </row>
    <row r="5615" spans="10:10" x14ac:dyDescent="0.2">
      <c r="J5615" s="525"/>
    </row>
    <row r="5616" spans="10:10" x14ac:dyDescent="0.2">
      <c r="J5616" s="525"/>
    </row>
    <row r="5617" spans="10:10" x14ac:dyDescent="0.2">
      <c r="J5617" s="525"/>
    </row>
    <row r="5618" spans="10:10" x14ac:dyDescent="0.2">
      <c r="J5618" s="525"/>
    </row>
    <row r="5619" spans="10:10" x14ac:dyDescent="0.2">
      <c r="J5619" s="525"/>
    </row>
    <row r="5620" spans="10:10" x14ac:dyDescent="0.2">
      <c r="J5620" s="525"/>
    </row>
    <row r="5621" spans="10:10" x14ac:dyDescent="0.2">
      <c r="J5621" s="525"/>
    </row>
    <row r="5622" spans="10:10" x14ac:dyDescent="0.2">
      <c r="J5622" s="525"/>
    </row>
    <row r="5623" spans="10:10" x14ac:dyDescent="0.2">
      <c r="J5623" s="525"/>
    </row>
    <row r="5624" spans="10:10" x14ac:dyDescent="0.2">
      <c r="J5624" s="525"/>
    </row>
    <row r="5625" spans="10:10" x14ac:dyDescent="0.2">
      <c r="J5625" s="525"/>
    </row>
    <row r="5626" spans="10:10" x14ac:dyDescent="0.2">
      <c r="J5626" s="525"/>
    </row>
    <row r="5627" spans="10:10" x14ac:dyDescent="0.2">
      <c r="J5627" s="525"/>
    </row>
    <row r="5628" spans="10:10" x14ac:dyDescent="0.2">
      <c r="J5628" s="525"/>
    </row>
    <row r="5629" spans="10:10" x14ac:dyDescent="0.2">
      <c r="J5629" s="525"/>
    </row>
    <row r="5630" spans="10:10" x14ac:dyDescent="0.2">
      <c r="J5630" s="525"/>
    </row>
    <row r="5631" spans="10:10" x14ac:dyDescent="0.2">
      <c r="J5631" s="525"/>
    </row>
    <row r="5632" spans="10:10" x14ac:dyDescent="0.2">
      <c r="J5632" s="525"/>
    </row>
    <row r="5633" spans="10:10" x14ac:dyDescent="0.2">
      <c r="J5633" s="525"/>
    </row>
    <row r="5634" spans="10:10" x14ac:dyDescent="0.2">
      <c r="J5634" s="525"/>
    </row>
    <row r="5635" spans="10:10" x14ac:dyDescent="0.2">
      <c r="J5635" s="525"/>
    </row>
    <row r="5636" spans="10:10" x14ac:dyDescent="0.2">
      <c r="J5636" s="525"/>
    </row>
    <row r="5637" spans="10:10" x14ac:dyDescent="0.2">
      <c r="J5637" s="525"/>
    </row>
    <row r="5638" spans="10:10" x14ac:dyDescent="0.2">
      <c r="J5638" s="525"/>
    </row>
    <row r="5639" spans="10:10" x14ac:dyDescent="0.2">
      <c r="J5639" s="525"/>
    </row>
    <row r="5640" spans="10:10" x14ac:dyDescent="0.2">
      <c r="J5640" s="525"/>
    </row>
    <row r="5641" spans="10:10" x14ac:dyDescent="0.2">
      <c r="J5641" s="525"/>
    </row>
    <row r="5642" spans="10:10" x14ac:dyDescent="0.2">
      <c r="J5642" s="525"/>
    </row>
    <row r="5643" spans="10:10" x14ac:dyDescent="0.2">
      <c r="J5643" s="525"/>
    </row>
    <row r="5644" spans="10:10" x14ac:dyDescent="0.2">
      <c r="J5644" s="525"/>
    </row>
    <row r="5645" spans="10:10" x14ac:dyDescent="0.2">
      <c r="J5645" s="525"/>
    </row>
    <row r="5646" spans="10:10" x14ac:dyDescent="0.2">
      <c r="J5646" s="525"/>
    </row>
    <row r="5647" spans="10:10" x14ac:dyDescent="0.2">
      <c r="J5647" s="525"/>
    </row>
    <row r="5648" spans="10:10" x14ac:dyDescent="0.2">
      <c r="J5648" s="525"/>
    </row>
    <row r="5649" spans="10:10" x14ac:dyDescent="0.2">
      <c r="J5649" s="525"/>
    </row>
    <row r="5650" spans="10:10" x14ac:dyDescent="0.2">
      <c r="J5650" s="525"/>
    </row>
    <row r="5651" spans="10:10" x14ac:dyDescent="0.2">
      <c r="J5651" s="525"/>
    </row>
    <row r="5652" spans="10:10" x14ac:dyDescent="0.2">
      <c r="J5652" s="525"/>
    </row>
    <row r="5653" spans="10:10" x14ac:dyDescent="0.2">
      <c r="J5653" s="525"/>
    </row>
    <row r="5654" spans="10:10" x14ac:dyDescent="0.2">
      <c r="J5654" s="525"/>
    </row>
    <row r="5655" spans="10:10" x14ac:dyDescent="0.2">
      <c r="J5655" s="525"/>
    </row>
    <row r="5656" spans="10:10" x14ac:dyDescent="0.2">
      <c r="J5656" s="525"/>
    </row>
    <row r="5657" spans="10:10" x14ac:dyDescent="0.2">
      <c r="J5657" s="525"/>
    </row>
    <row r="5658" spans="10:10" x14ac:dyDescent="0.2">
      <c r="J5658" s="525"/>
    </row>
    <row r="5659" spans="10:10" x14ac:dyDescent="0.2">
      <c r="J5659" s="525"/>
    </row>
    <row r="5660" spans="10:10" x14ac:dyDescent="0.2">
      <c r="J5660" s="525"/>
    </row>
    <row r="5661" spans="10:10" x14ac:dyDescent="0.2">
      <c r="J5661" s="525"/>
    </row>
    <row r="5662" spans="10:10" x14ac:dyDescent="0.2">
      <c r="J5662" s="525"/>
    </row>
    <row r="5663" spans="10:10" x14ac:dyDescent="0.2">
      <c r="J5663" s="525"/>
    </row>
    <row r="5664" spans="10:10" x14ac:dyDescent="0.2">
      <c r="J5664" s="525"/>
    </row>
    <row r="5665" spans="10:10" x14ac:dyDescent="0.2">
      <c r="J5665" s="525"/>
    </row>
    <row r="5666" spans="10:10" x14ac:dyDescent="0.2">
      <c r="J5666" s="525"/>
    </row>
    <row r="5667" spans="10:10" x14ac:dyDescent="0.2">
      <c r="J5667" s="525"/>
    </row>
    <row r="5668" spans="10:10" x14ac:dyDescent="0.2">
      <c r="J5668" s="525"/>
    </row>
    <row r="5669" spans="10:10" x14ac:dyDescent="0.2">
      <c r="J5669" s="525"/>
    </row>
    <row r="5670" spans="10:10" x14ac:dyDescent="0.2">
      <c r="J5670" s="525"/>
    </row>
    <row r="5671" spans="10:10" x14ac:dyDescent="0.2">
      <c r="J5671" s="525"/>
    </row>
    <row r="5672" spans="10:10" x14ac:dyDescent="0.2">
      <c r="J5672" s="525"/>
    </row>
    <row r="5673" spans="10:10" x14ac:dyDescent="0.2">
      <c r="J5673" s="525"/>
    </row>
    <row r="5674" spans="10:10" x14ac:dyDescent="0.2">
      <c r="J5674" s="525"/>
    </row>
    <row r="5675" spans="10:10" x14ac:dyDescent="0.2">
      <c r="J5675" s="525"/>
    </row>
    <row r="5676" spans="10:10" x14ac:dyDescent="0.2">
      <c r="J5676" s="525"/>
    </row>
    <row r="5677" spans="10:10" x14ac:dyDescent="0.2">
      <c r="J5677" s="525"/>
    </row>
    <row r="5678" spans="10:10" x14ac:dyDescent="0.2">
      <c r="J5678" s="525"/>
    </row>
    <row r="5679" spans="10:10" x14ac:dyDescent="0.2">
      <c r="J5679" s="525"/>
    </row>
    <row r="5680" spans="10:10" x14ac:dyDescent="0.2">
      <c r="J5680" s="525"/>
    </row>
    <row r="5681" spans="10:10" x14ac:dyDescent="0.2">
      <c r="J5681" s="525"/>
    </row>
    <row r="5682" spans="10:10" x14ac:dyDescent="0.2">
      <c r="J5682" s="525"/>
    </row>
    <row r="5683" spans="10:10" x14ac:dyDescent="0.2">
      <c r="J5683" s="525"/>
    </row>
    <row r="5684" spans="10:10" x14ac:dyDescent="0.2">
      <c r="J5684" s="525"/>
    </row>
    <row r="5685" spans="10:10" x14ac:dyDescent="0.2">
      <c r="J5685" s="525"/>
    </row>
    <row r="5686" spans="10:10" x14ac:dyDescent="0.2">
      <c r="J5686" s="525"/>
    </row>
    <row r="5687" spans="10:10" x14ac:dyDescent="0.2">
      <c r="J5687" s="525"/>
    </row>
    <row r="5688" spans="10:10" x14ac:dyDescent="0.2">
      <c r="J5688" s="525"/>
    </row>
    <row r="5689" spans="10:10" x14ac:dyDescent="0.2">
      <c r="J5689" s="525"/>
    </row>
    <row r="5690" spans="10:10" x14ac:dyDescent="0.2">
      <c r="J5690" s="525"/>
    </row>
    <row r="5691" spans="10:10" x14ac:dyDescent="0.2">
      <c r="J5691" s="525"/>
    </row>
    <row r="5692" spans="10:10" x14ac:dyDescent="0.2">
      <c r="J5692" s="525"/>
    </row>
    <row r="5693" spans="10:10" x14ac:dyDescent="0.2">
      <c r="J5693" s="525"/>
    </row>
    <row r="5694" spans="10:10" x14ac:dyDescent="0.2">
      <c r="J5694" s="525"/>
    </row>
    <row r="5695" spans="10:10" x14ac:dyDescent="0.2">
      <c r="J5695" s="525"/>
    </row>
    <row r="5696" spans="10:10" x14ac:dyDescent="0.2">
      <c r="J5696" s="525"/>
    </row>
    <row r="5697" spans="10:10" x14ac:dyDescent="0.2">
      <c r="J5697" s="525"/>
    </row>
    <row r="5698" spans="10:10" x14ac:dyDescent="0.2">
      <c r="J5698" s="525"/>
    </row>
    <row r="5699" spans="10:10" x14ac:dyDescent="0.2">
      <c r="J5699" s="525"/>
    </row>
    <row r="5700" spans="10:10" x14ac:dyDescent="0.2">
      <c r="J5700" s="525"/>
    </row>
    <row r="5701" spans="10:10" x14ac:dyDescent="0.2">
      <c r="J5701" s="525"/>
    </row>
    <row r="5702" spans="10:10" x14ac:dyDescent="0.2">
      <c r="J5702" s="525"/>
    </row>
    <row r="5703" spans="10:10" x14ac:dyDescent="0.2">
      <c r="J5703" s="525"/>
    </row>
    <row r="5704" spans="10:10" x14ac:dyDescent="0.2">
      <c r="J5704" s="525"/>
    </row>
    <row r="5705" spans="10:10" x14ac:dyDescent="0.2">
      <c r="J5705" s="525"/>
    </row>
    <row r="5706" spans="10:10" x14ac:dyDescent="0.2">
      <c r="J5706" s="525"/>
    </row>
    <row r="5707" spans="10:10" x14ac:dyDescent="0.2">
      <c r="J5707" s="525"/>
    </row>
    <row r="5708" spans="10:10" x14ac:dyDescent="0.2">
      <c r="J5708" s="525"/>
    </row>
    <row r="5709" spans="10:10" x14ac:dyDescent="0.2">
      <c r="J5709" s="525"/>
    </row>
    <row r="5710" spans="10:10" x14ac:dyDescent="0.2">
      <c r="J5710" s="525"/>
    </row>
    <row r="5711" spans="10:10" x14ac:dyDescent="0.2">
      <c r="J5711" s="525"/>
    </row>
    <row r="5712" spans="10:10" x14ac:dyDescent="0.2">
      <c r="J5712" s="525"/>
    </row>
    <row r="5713" spans="10:10" x14ac:dyDescent="0.2">
      <c r="J5713" s="525"/>
    </row>
    <row r="5714" spans="10:10" x14ac:dyDescent="0.2">
      <c r="J5714" s="525"/>
    </row>
    <row r="5715" spans="10:10" x14ac:dyDescent="0.2">
      <c r="J5715" s="525"/>
    </row>
    <row r="5716" spans="10:10" x14ac:dyDescent="0.2">
      <c r="J5716" s="525"/>
    </row>
    <row r="5717" spans="10:10" x14ac:dyDescent="0.2">
      <c r="J5717" s="525"/>
    </row>
    <row r="5718" spans="10:10" x14ac:dyDescent="0.2">
      <c r="J5718" s="525"/>
    </row>
    <row r="5719" spans="10:10" x14ac:dyDescent="0.2">
      <c r="J5719" s="525"/>
    </row>
    <row r="5720" spans="10:10" x14ac:dyDescent="0.2">
      <c r="J5720" s="525"/>
    </row>
    <row r="5721" spans="10:10" x14ac:dyDescent="0.2">
      <c r="J5721" s="525"/>
    </row>
    <row r="5722" spans="10:10" x14ac:dyDescent="0.2">
      <c r="J5722" s="525"/>
    </row>
    <row r="5723" spans="10:10" x14ac:dyDescent="0.2">
      <c r="J5723" s="525"/>
    </row>
    <row r="5724" spans="10:10" x14ac:dyDescent="0.2">
      <c r="J5724" s="525"/>
    </row>
    <row r="5725" spans="10:10" x14ac:dyDescent="0.2">
      <c r="J5725" s="525"/>
    </row>
    <row r="5726" spans="10:10" x14ac:dyDescent="0.2">
      <c r="J5726" s="525"/>
    </row>
    <row r="5727" spans="10:10" x14ac:dyDescent="0.2">
      <c r="J5727" s="525"/>
    </row>
    <row r="5728" spans="10:10" x14ac:dyDescent="0.2">
      <c r="J5728" s="525"/>
    </row>
    <row r="5729" spans="10:10" x14ac:dyDescent="0.2">
      <c r="J5729" s="525"/>
    </row>
    <row r="5730" spans="10:10" x14ac:dyDescent="0.2">
      <c r="J5730" s="525"/>
    </row>
    <row r="5731" spans="10:10" x14ac:dyDescent="0.2">
      <c r="J5731" s="525"/>
    </row>
    <row r="5732" spans="10:10" x14ac:dyDescent="0.2">
      <c r="J5732" s="525"/>
    </row>
    <row r="5733" spans="10:10" x14ac:dyDescent="0.2">
      <c r="J5733" s="525"/>
    </row>
    <row r="5734" spans="10:10" x14ac:dyDescent="0.2">
      <c r="J5734" s="525"/>
    </row>
    <row r="5735" spans="10:10" x14ac:dyDescent="0.2">
      <c r="J5735" s="525"/>
    </row>
    <row r="5736" spans="10:10" x14ac:dyDescent="0.2">
      <c r="J5736" s="525"/>
    </row>
    <row r="5737" spans="10:10" x14ac:dyDescent="0.2">
      <c r="J5737" s="525"/>
    </row>
    <row r="5738" spans="10:10" x14ac:dyDescent="0.2">
      <c r="J5738" s="525"/>
    </row>
    <row r="5739" spans="10:10" x14ac:dyDescent="0.2">
      <c r="J5739" s="525"/>
    </row>
    <row r="5740" spans="10:10" x14ac:dyDescent="0.2">
      <c r="J5740" s="525"/>
    </row>
    <row r="5741" spans="10:10" x14ac:dyDescent="0.2">
      <c r="J5741" s="525"/>
    </row>
    <row r="5742" spans="10:10" x14ac:dyDescent="0.2">
      <c r="J5742" s="525"/>
    </row>
    <row r="5743" spans="10:10" x14ac:dyDescent="0.2">
      <c r="J5743" s="525"/>
    </row>
    <row r="5744" spans="10:10" x14ac:dyDescent="0.2">
      <c r="J5744" s="525"/>
    </row>
    <row r="5745" spans="10:10" x14ac:dyDescent="0.2">
      <c r="J5745" s="525"/>
    </row>
    <row r="5746" spans="10:10" x14ac:dyDescent="0.2">
      <c r="J5746" s="525"/>
    </row>
    <row r="5747" spans="10:10" x14ac:dyDescent="0.2">
      <c r="J5747" s="525"/>
    </row>
    <row r="5748" spans="10:10" x14ac:dyDescent="0.2">
      <c r="J5748" s="525"/>
    </row>
    <row r="5749" spans="10:10" x14ac:dyDescent="0.2">
      <c r="J5749" s="525"/>
    </row>
    <row r="5750" spans="10:10" x14ac:dyDescent="0.2">
      <c r="J5750" s="525"/>
    </row>
    <row r="5751" spans="10:10" x14ac:dyDescent="0.2">
      <c r="J5751" s="525"/>
    </row>
    <row r="5752" spans="10:10" x14ac:dyDescent="0.2">
      <c r="J5752" s="525"/>
    </row>
    <row r="5753" spans="10:10" x14ac:dyDescent="0.2">
      <c r="J5753" s="525"/>
    </row>
    <row r="5754" spans="10:10" x14ac:dyDescent="0.2">
      <c r="J5754" s="525"/>
    </row>
    <row r="5755" spans="10:10" x14ac:dyDescent="0.2">
      <c r="J5755" s="525"/>
    </row>
    <row r="5756" spans="10:10" x14ac:dyDescent="0.2">
      <c r="J5756" s="525"/>
    </row>
    <row r="5757" spans="10:10" x14ac:dyDescent="0.2">
      <c r="J5757" s="525"/>
    </row>
    <row r="5758" spans="10:10" x14ac:dyDescent="0.2">
      <c r="J5758" s="525"/>
    </row>
    <row r="5759" spans="10:10" x14ac:dyDescent="0.2">
      <c r="J5759" s="525"/>
    </row>
    <row r="5760" spans="10:10" x14ac:dyDescent="0.2">
      <c r="J5760" s="525"/>
    </row>
    <row r="5761" spans="10:10" x14ac:dyDescent="0.2">
      <c r="J5761" s="525"/>
    </row>
    <row r="5762" spans="10:10" x14ac:dyDescent="0.2">
      <c r="J5762" s="525"/>
    </row>
    <row r="5763" spans="10:10" x14ac:dyDescent="0.2">
      <c r="J5763" s="525"/>
    </row>
    <row r="5764" spans="10:10" x14ac:dyDescent="0.2">
      <c r="J5764" s="525"/>
    </row>
    <row r="5765" spans="10:10" x14ac:dyDescent="0.2">
      <c r="J5765" s="525"/>
    </row>
    <row r="5766" spans="10:10" x14ac:dyDescent="0.2">
      <c r="J5766" s="525"/>
    </row>
    <row r="5767" spans="10:10" x14ac:dyDescent="0.2">
      <c r="J5767" s="525"/>
    </row>
    <row r="5768" spans="10:10" x14ac:dyDescent="0.2">
      <c r="J5768" s="525"/>
    </row>
    <row r="5769" spans="10:10" x14ac:dyDescent="0.2">
      <c r="J5769" s="525"/>
    </row>
    <row r="5770" spans="10:10" x14ac:dyDescent="0.2">
      <c r="J5770" s="525"/>
    </row>
    <row r="5771" spans="10:10" x14ac:dyDescent="0.2">
      <c r="J5771" s="525"/>
    </row>
    <row r="5772" spans="10:10" x14ac:dyDescent="0.2">
      <c r="J5772" s="525"/>
    </row>
    <row r="5773" spans="10:10" x14ac:dyDescent="0.2">
      <c r="J5773" s="525"/>
    </row>
    <row r="5774" spans="10:10" x14ac:dyDescent="0.2">
      <c r="J5774" s="525"/>
    </row>
    <row r="5775" spans="10:10" x14ac:dyDescent="0.2">
      <c r="J5775" s="525"/>
    </row>
    <row r="5776" spans="10:10" x14ac:dyDescent="0.2">
      <c r="J5776" s="525"/>
    </row>
    <row r="5777" spans="10:10" x14ac:dyDescent="0.2">
      <c r="J5777" s="525"/>
    </row>
    <row r="5778" spans="10:10" x14ac:dyDescent="0.2">
      <c r="J5778" s="525"/>
    </row>
    <row r="5779" spans="10:10" x14ac:dyDescent="0.2">
      <c r="J5779" s="525"/>
    </row>
    <row r="5780" spans="10:10" x14ac:dyDescent="0.2">
      <c r="J5780" s="525"/>
    </row>
    <row r="5781" spans="10:10" x14ac:dyDescent="0.2">
      <c r="J5781" s="525"/>
    </row>
    <row r="5782" spans="10:10" x14ac:dyDescent="0.2">
      <c r="J5782" s="525"/>
    </row>
    <row r="5783" spans="10:10" x14ac:dyDescent="0.2">
      <c r="J5783" s="525"/>
    </row>
    <row r="5784" spans="10:10" x14ac:dyDescent="0.2">
      <c r="J5784" s="525"/>
    </row>
    <row r="5785" spans="10:10" x14ac:dyDescent="0.2">
      <c r="J5785" s="525"/>
    </row>
    <row r="5786" spans="10:10" x14ac:dyDescent="0.2">
      <c r="J5786" s="525"/>
    </row>
    <row r="5787" spans="10:10" x14ac:dyDescent="0.2">
      <c r="J5787" s="525"/>
    </row>
    <row r="5788" spans="10:10" x14ac:dyDescent="0.2">
      <c r="J5788" s="525"/>
    </row>
    <row r="5789" spans="10:10" x14ac:dyDescent="0.2">
      <c r="J5789" s="525"/>
    </row>
    <row r="5790" spans="10:10" x14ac:dyDescent="0.2">
      <c r="J5790" s="525"/>
    </row>
    <row r="5791" spans="10:10" x14ac:dyDescent="0.2">
      <c r="J5791" s="525"/>
    </row>
    <row r="5792" spans="10:10" x14ac:dyDescent="0.2">
      <c r="J5792" s="525"/>
    </row>
    <row r="5793" spans="10:10" x14ac:dyDescent="0.2">
      <c r="J5793" s="525"/>
    </row>
    <row r="5794" spans="10:10" x14ac:dyDescent="0.2">
      <c r="J5794" s="525"/>
    </row>
    <row r="5795" spans="10:10" x14ac:dyDescent="0.2">
      <c r="J5795" s="525"/>
    </row>
    <row r="5796" spans="10:10" x14ac:dyDescent="0.2">
      <c r="J5796" s="525"/>
    </row>
    <row r="5797" spans="10:10" x14ac:dyDescent="0.2">
      <c r="J5797" s="525"/>
    </row>
    <row r="5798" spans="10:10" x14ac:dyDescent="0.2">
      <c r="J5798" s="525"/>
    </row>
    <row r="5799" spans="10:10" x14ac:dyDescent="0.2">
      <c r="J5799" s="525"/>
    </row>
    <row r="5800" spans="10:10" x14ac:dyDescent="0.2">
      <c r="J5800" s="525"/>
    </row>
    <row r="5801" spans="10:10" x14ac:dyDescent="0.2">
      <c r="J5801" s="525"/>
    </row>
    <row r="5802" spans="10:10" x14ac:dyDescent="0.2">
      <c r="J5802" s="525"/>
    </row>
    <row r="5803" spans="10:10" x14ac:dyDescent="0.2">
      <c r="J5803" s="525"/>
    </row>
    <row r="5804" spans="10:10" x14ac:dyDescent="0.2">
      <c r="J5804" s="525"/>
    </row>
    <row r="5805" spans="10:10" x14ac:dyDescent="0.2">
      <c r="J5805" s="525"/>
    </row>
    <row r="5806" spans="10:10" x14ac:dyDescent="0.2">
      <c r="J5806" s="525"/>
    </row>
    <row r="5807" spans="10:10" x14ac:dyDescent="0.2">
      <c r="J5807" s="525"/>
    </row>
    <row r="5808" spans="10:10" x14ac:dyDescent="0.2">
      <c r="J5808" s="525"/>
    </row>
    <row r="5809" spans="10:10" x14ac:dyDescent="0.2">
      <c r="J5809" s="525"/>
    </row>
    <row r="5810" spans="10:10" x14ac:dyDescent="0.2">
      <c r="J5810" s="525"/>
    </row>
    <row r="5811" spans="10:10" x14ac:dyDescent="0.2">
      <c r="J5811" s="525"/>
    </row>
    <row r="5812" spans="10:10" x14ac:dyDescent="0.2">
      <c r="J5812" s="525"/>
    </row>
    <row r="5813" spans="10:10" x14ac:dyDescent="0.2">
      <c r="J5813" s="525"/>
    </row>
    <row r="5814" spans="10:10" x14ac:dyDescent="0.2">
      <c r="J5814" s="525"/>
    </row>
    <row r="5815" spans="10:10" x14ac:dyDescent="0.2">
      <c r="J5815" s="525"/>
    </row>
    <row r="5816" spans="10:10" x14ac:dyDescent="0.2">
      <c r="J5816" s="525"/>
    </row>
    <row r="5817" spans="10:10" x14ac:dyDescent="0.2">
      <c r="J5817" s="525"/>
    </row>
    <row r="5818" spans="10:10" x14ac:dyDescent="0.2">
      <c r="J5818" s="525"/>
    </row>
    <row r="5819" spans="10:10" x14ac:dyDescent="0.2">
      <c r="J5819" s="525"/>
    </row>
    <row r="5820" spans="10:10" x14ac:dyDescent="0.2">
      <c r="J5820" s="525"/>
    </row>
    <row r="5821" spans="10:10" x14ac:dyDescent="0.2">
      <c r="J5821" s="525"/>
    </row>
    <row r="5822" spans="10:10" x14ac:dyDescent="0.2">
      <c r="J5822" s="525"/>
    </row>
    <row r="5823" spans="10:10" x14ac:dyDescent="0.2">
      <c r="J5823" s="525"/>
    </row>
    <row r="5824" spans="10:10" x14ac:dyDescent="0.2">
      <c r="J5824" s="525"/>
    </row>
    <row r="5825" spans="10:10" x14ac:dyDescent="0.2">
      <c r="J5825" s="525"/>
    </row>
    <row r="5826" spans="10:10" x14ac:dyDescent="0.2">
      <c r="J5826" s="525"/>
    </row>
    <row r="5827" spans="10:10" x14ac:dyDescent="0.2">
      <c r="J5827" s="525"/>
    </row>
    <row r="5828" spans="10:10" x14ac:dyDescent="0.2">
      <c r="J5828" s="525"/>
    </row>
    <row r="5829" spans="10:10" x14ac:dyDescent="0.2">
      <c r="J5829" s="525"/>
    </row>
    <row r="5830" spans="10:10" x14ac:dyDescent="0.2">
      <c r="J5830" s="525"/>
    </row>
    <row r="5831" spans="10:10" x14ac:dyDescent="0.2">
      <c r="J5831" s="525"/>
    </row>
    <row r="5832" spans="10:10" x14ac:dyDescent="0.2">
      <c r="J5832" s="525"/>
    </row>
    <row r="5833" spans="10:10" x14ac:dyDescent="0.2">
      <c r="J5833" s="525"/>
    </row>
    <row r="5834" spans="10:10" x14ac:dyDescent="0.2">
      <c r="J5834" s="525"/>
    </row>
    <row r="5835" spans="10:10" x14ac:dyDescent="0.2">
      <c r="J5835" s="525"/>
    </row>
    <row r="5836" spans="10:10" x14ac:dyDescent="0.2">
      <c r="J5836" s="525"/>
    </row>
    <row r="5837" spans="10:10" x14ac:dyDescent="0.2">
      <c r="J5837" s="525"/>
    </row>
    <row r="5838" spans="10:10" x14ac:dyDescent="0.2">
      <c r="J5838" s="525"/>
    </row>
    <row r="5839" spans="10:10" x14ac:dyDescent="0.2">
      <c r="J5839" s="525"/>
    </row>
    <row r="5840" spans="10:10" x14ac:dyDescent="0.2">
      <c r="J5840" s="525"/>
    </row>
    <row r="5841" spans="10:10" x14ac:dyDescent="0.2">
      <c r="J5841" s="525"/>
    </row>
    <row r="5842" spans="10:10" x14ac:dyDescent="0.2">
      <c r="J5842" s="525"/>
    </row>
    <row r="5843" spans="10:10" x14ac:dyDescent="0.2">
      <c r="J5843" s="525"/>
    </row>
    <row r="5844" spans="10:10" x14ac:dyDescent="0.2">
      <c r="J5844" s="525"/>
    </row>
    <row r="5845" spans="10:10" x14ac:dyDescent="0.2">
      <c r="J5845" s="525"/>
    </row>
    <row r="5846" spans="10:10" x14ac:dyDescent="0.2">
      <c r="J5846" s="525"/>
    </row>
    <row r="5847" spans="10:10" x14ac:dyDescent="0.2">
      <c r="J5847" s="525"/>
    </row>
    <row r="5848" spans="10:10" x14ac:dyDescent="0.2">
      <c r="J5848" s="525"/>
    </row>
    <row r="5849" spans="10:10" x14ac:dyDescent="0.2">
      <c r="J5849" s="525"/>
    </row>
    <row r="5850" spans="10:10" x14ac:dyDescent="0.2">
      <c r="J5850" s="525"/>
    </row>
    <row r="5851" spans="10:10" x14ac:dyDescent="0.2">
      <c r="J5851" s="525"/>
    </row>
    <row r="5852" spans="10:10" x14ac:dyDescent="0.2">
      <c r="J5852" s="525"/>
    </row>
    <row r="5853" spans="10:10" x14ac:dyDescent="0.2">
      <c r="J5853" s="525"/>
    </row>
    <row r="5854" spans="10:10" x14ac:dyDescent="0.2">
      <c r="J5854" s="525"/>
    </row>
    <row r="5855" spans="10:10" x14ac:dyDescent="0.2">
      <c r="J5855" s="525"/>
    </row>
    <row r="5856" spans="10:10" x14ac:dyDescent="0.2">
      <c r="J5856" s="525"/>
    </row>
    <row r="5857" spans="10:10" x14ac:dyDescent="0.2">
      <c r="J5857" s="525"/>
    </row>
    <row r="5858" spans="10:10" x14ac:dyDescent="0.2">
      <c r="J5858" s="525"/>
    </row>
    <row r="5859" spans="10:10" x14ac:dyDescent="0.2">
      <c r="J5859" s="525"/>
    </row>
    <row r="5860" spans="10:10" x14ac:dyDescent="0.2">
      <c r="J5860" s="525"/>
    </row>
    <row r="5861" spans="10:10" x14ac:dyDescent="0.2">
      <c r="J5861" s="525"/>
    </row>
    <row r="5862" spans="10:10" x14ac:dyDescent="0.2">
      <c r="J5862" s="525"/>
    </row>
    <row r="5863" spans="10:10" x14ac:dyDescent="0.2">
      <c r="J5863" s="525"/>
    </row>
    <row r="5864" spans="10:10" x14ac:dyDescent="0.2">
      <c r="J5864" s="525"/>
    </row>
    <row r="5865" spans="10:10" x14ac:dyDescent="0.2">
      <c r="J5865" s="525"/>
    </row>
    <row r="5866" spans="10:10" x14ac:dyDescent="0.2">
      <c r="J5866" s="525"/>
    </row>
    <row r="5867" spans="10:10" x14ac:dyDescent="0.2">
      <c r="J5867" s="525"/>
    </row>
    <row r="5868" spans="10:10" x14ac:dyDescent="0.2">
      <c r="J5868" s="525"/>
    </row>
    <row r="5869" spans="10:10" x14ac:dyDescent="0.2">
      <c r="J5869" s="525"/>
    </row>
    <row r="5870" spans="10:10" x14ac:dyDescent="0.2">
      <c r="J5870" s="525"/>
    </row>
    <row r="5871" spans="10:10" x14ac:dyDescent="0.2">
      <c r="J5871" s="525"/>
    </row>
    <row r="5872" spans="10:10" x14ac:dyDescent="0.2">
      <c r="J5872" s="525"/>
    </row>
    <row r="5873" spans="10:10" x14ac:dyDescent="0.2">
      <c r="J5873" s="525"/>
    </row>
    <row r="5874" spans="10:10" x14ac:dyDescent="0.2">
      <c r="J5874" s="525"/>
    </row>
    <row r="5875" spans="10:10" x14ac:dyDescent="0.2">
      <c r="J5875" s="525"/>
    </row>
    <row r="5876" spans="10:10" x14ac:dyDescent="0.2">
      <c r="J5876" s="525"/>
    </row>
    <row r="5877" spans="10:10" x14ac:dyDescent="0.2">
      <c r="J5877" s="525"/>
    </row>
    <row r="5878" spans="10:10" x14ac:dyDescent="0.2">
      <c r="J5878" s="525"/>
    </row>
    <row r="5879" spans="10:10" x14ac:dyDescent="0.2">
      <c r="J5879" s="525"/>
    </row>
    <row r="5880" spans="10:10" x14ac:dyDescent="0.2">
      <c r="J5880" s="525"/>
    </row>
    <row r="5881" spans="10:10" x14ac:dyDescent="0.2">
      <c r="J5881" s="525"/>
    </row>
    <row r="5882" spans="10:10" x14ac:dyDescent="0.2">
      <c r="J5882" s="525"/>
    </row>
    <row r="5883" spans="10:10" x14ac:dyDescent="0.2">
      <c r="J5883" s="525"/>
    </row>
    <row r="5884" spans="10:10" x14ac:dyDescent="0.2">
      <c r="J5884" s="525"/>
    </row>
    <row r="5885" spans="10:10" x14ac:dyDescent="0.2">
      <c r="J5885" s="525"/>
    </row>
    <row r="5886" spans="10:10" x14ac:dyDescent="0.2">
      <c r="J5886" s="525"/>
    </row>
    <row r="5887" spans="10:10" x14ac:dyDescent="0.2">
      <c r="J5887" s="525"/>
    </row>
    <row r="5888" spans="10:10" x14ac:dyDescent="0.2">
      <c r="J5888" s="525"/>
    </row>
    <row r="5889" spans="10:10" x14ac:dyDescent="0.2">
      <c r="J5889" s="525"/>
    </row>
    <row r="5890" spans="10:10" x14ac:dyDescent="0.2">
      <c r="J5890" s="525"/>
    </row>
    <row r="5891" spans="10:10" x14ac:dyDescent="0.2">
      <c r="J5891" s="525"/>
    </row>
    <row r="5892" spans="10:10" x14ac:dyDescent="0.2">
      <c r="J5892" s="525"/>
    </row>
    <row r="5893" spans="10:10" x14ac:dyDescent="0.2">
      <c r="J5893" s="525"/>
    </row>
    <row r="5894" spans="10:10" x14ac:dyDescent="0.2">
      <c r="J5894" s="525"/>
    </row>
    <row r="5895" spans="10:10" x14ac:dyDescent="0.2">
      <c r="J5895" s="525"/>
    </row>
    <row r="5896" spans="10:10" x14ac:dyDescent="0.2">
      <c r="J5896" s="525"/>
    </row>
    <row r="5897" spans="10:10" x14ac:dyDescent="0.2">
      <c r="J5897" s="525"/>
    </row>
    <row r="5898" spans="10:10" x14ac:dyDescent="0.2">
      <c r="J5898" s="525"/>
    </row>
    <row r="5899" spans="10:10" x14ac:dyDescent="0.2">
      <c r="J5899" s="525"/>
    </row>
    <row r="5900" spans="10:10" x14ac:dyDescent="0.2">
      <c r="J5900" s="525"/>
    </row>
    <row r="5901" spans="10:10" x14ac:dyDescent="0.2">
      <c r="J5901" s="525"/>
    </row>
    <row r="5902" spans="10:10" x14ac:dyDescent="0.2">
      <c r="J5902" s="525"/>
    </row>
    <row r="5903" spans="10:10" x14ac:dyDescent="0.2">
      <c r="J5903" s="525"/>
    </row>
    <row r="5904" spans="10:10" x14ac:dyDescent="0.2">
      <c r="J5904" s="525"/>
    </row>
    <row r="5905" spans="10:10" x14ac:dyDescent="0.2">
      <c r="J5905" s="525"/>
    </row>
    <row r="5906" spans="10:10" x14ac:dyDescent="0.2">
      <c r="J5906" s="525"/>
    </row>
    <row r="5907" spans="10:10" x14ac:dyDescent="0.2">
      <c r="J5907" s="525"/>
    </row>
    <row r="5908" spans="10:10" x14ac:dyDescent="0.2">
      <c r="J5908" s="525"/>
    </row>
    <row r="5909" spans="10:10" x14ac:dyDescent="0.2">
      <c r="J5909" s="525"/>
    </row>
    <row r="5910" spans="10:10" x14ac:dyDescent="0.2">
      <c r="J5910" s="525"/>
    </row>
    <row r="5911" spans="10:10" x14ac:dyDescent="0.2">
      <c r="J5911" s="525"/>
    </row>
    <row r="5912" spans="10:10" x14ac:dyDescent="0.2">
      <c r="J5912" s="525"/>
    </row>
    <row r="5913" spans="10:10" x14ac:dyDescent="0.2">
      <c r="J5913" s="525"/>
    </row>
    <row r="5914" spans="10:10" x14ac:dyDescent="0.2">
      <c r="J5914" s="525"/>
    </row>
    <row r="5915" spans="10:10" x14ac:dyDescent="0.2">
      <c r="J5915" s="525"/>
    </row>
    <row r="5916" spans="10:10" x14ac:dyDescent="0.2">
      <c r="J5916" s="525"/>
    </row>
    <row r="5917" spans="10:10" x14ac:dyDescent="0.2">
      <c r="J5917" s="525"/>
    </row>
    <row r="5918" spans="10:10" x14ac:dyDescent="0.2">
      <c r="J5918" s="525"/>
    </row>
    <row r="5919" spans="10:10" x14ac:dyDescent="0.2">
      <c r="J5919" s="525"/>
    </row>
    <row r="5920" spans="10:10" x14ac:dyDescent="0.2">
      <c r="J5920" s="525"/>
    </row>
    <row r="5921" spans="10:10" x14ac:dyDescent="0.2">
      <c r="J5921" s="525"/>
    </row>
    <row r="5922" spans="10:10" x14ac:dyDescent="0.2">
      <c r="J5922" s="525"/>
    </row>
    <row r="5923" spans="10:10" x14ac:dyDescent="0.2">
      <c r="J5923" s="525"/>
    </row>
    <row r="5924" spans="10:10" x14ac:dyDescent="0.2">
      <c r="J5924" s="525"/>
    </row>
    <row r="5925" spans="10:10" x14ac:dyDescent="0.2">
      <c r="J5925" s="525"/>
    </row>
    <row r="5926" spans="10:10" x14ac:dyDescent="0.2">
      <c r="J5926" s="525"/>
    </row>
    <row r="5927" spans="10:10" x14ac:dyDescent="0.2">
      <c r="J5927" s="525"/>
    </row>
    <row r="5928" spans="10:10" x14ac:dyDescent="0.2">
      <c r="J5928" s="525"/>
    </row>
    <row r="5929" spans="10:10" x14ac:dyDescent="0.2">
      <c r="J5929" s="525"/>
    </row>
    <row r="5930" spans="10:10" x14ac:dyDescent="0.2">
      <c r="J5930" s="525"/>
    </row>
    <row r="5931" spans="10:10" x14ac:dyDescent="0.2">
      <c r="J5931" s="525"/>
    </row>
    <row r="5932" spans="10:10" x14ac:dyDescent="0.2">
      <c r="J5932" s="525"/>
    </row>
    <row r="5933" spans="10:10" x14ac:dyDescent="0.2">
      <c r="J5933" s="525"/>
    </row>
    <row r="5934" spans="10:10" x14ac:dyDescent="0.2">
      <c r="J5934" s="525"/>
    </row>
    <row r="5935" spans="10:10" x14ac:dyDescent="0.2">
      <c r="J5935" s="525"/>
    </row>
    <row r="5936" spans="10:10" x14ac:dyDescent="0.2">
      <c r="J5936" s="525"/>
    </row>
    <row r="5937" spans="10:10" x14ac:dyDescent="0.2">
      <c r="J5937" s="525"/>
    </row>
    <row r="5938" spans="10:10" x14ac:dyDescent="0.2">
      <c r="J5938" s="525"/>
    </row>
    <row r="5939" spans="10:10" x14ac:dyDescent="0.2">
      <c r="J5939" s="525"/>
    </row>
    <row r="5940" spans="10:10" x14ac:dyDescent="0.2">
      <c r="J5940" s="525"/>
    </row>
    <row r="5941" spans="10:10" x14ac:dyDescent="0.2">
      <c r="J5941" s="525"/>
    </row>
    <row r="5942" spans="10:10" x14ac:dyDescent="0.2">
      <c r="J5942" s="525"/>
    </row>
    <row r="5943" spans="10:10" x14ac:dyDescent="0.2">
      <c r="J5943" s="525"/>
    </row>
    <row r="5944" spans="10:10" x14ac:dyDescent="0.2">
      <c r="J5944" s="525"/>
    </row>
    <row r="5945" spans="10:10" x14ac:dyDescent="0.2">
      <c r="J5945" s="525"/>
    </row>
    <row r="5946" spans="10:10" x14ac:dyDescent="0.2">
      <c r="J5946" s="525"/>
    </row>
    <row r="5947" spans="10:10" x14ac:dyDescent="0.2">
      <c r="J5947" s="525"/>
    </row>
    <row r="5948" spans="10:10" x14ac:dyDescent="0.2">
      <c r="J5948" s="525"/>
    </row>
    <row r="5949" spans="10:10" x14ac:dyDescent="0.2">
      <c r="J5949" s="525"/>
    </row>
    <row r="5950" spans="10:10" x14ac:dyDescent="0.2">
      <c r="J5950" s="525"/>
    </row>
    <row r="5951" spans="10:10" x14ac:dyDescent="0.2">
      <c r="J5951" s="525"/>
    </row>
    <row r="5952" spans="10:10" x14ac:dyDescent="0.2">
      <c r="J5952" s="525"/>
    </row>
    <row r="5953" spans="10:10" x14ac:dyDescent="0.2">
      <c r="J5953" s="525"/>
    </row>
    <row r="5954" spans="10:10" x14ac:dyDescent="0.2">
      <c r="J5954" s="525"/>
    </row>
    <row r="5955" spans="10:10" x14ac:dyDescent="0.2">
      <c r="J5955" s="525"/>
    </row>
    <row r="5956" spans="10:10" x14ac:dyDescent="0.2">
      <c r="J5956" s="525"/>
    </row>
    <row r="5957" spans="10:10" x14ac:dyDescent="0.2">
      <c r="J5957" s="525"/>
    </row>
    <row r="5958" spans="10:10" x14ac:dyDescent="0.2">
      <c r="J5958" s="525"/>
    </row>
    <row r="5959" spans="10:10" x14ac:dyDescent="0.2">
      <c r="J5959" s="525"/>
    </row>
    <row r="5960" spans="10:10" x14ac:dyDescent="0.2">
      <c r="J5960" s="525"/>
    </row>
    <row r="5961" spans="10:10" x14ac:dyDescent="0.2">
      <c r="J5961" s="525"/>
    </row>
    <row r="5962" spans="10:10" x14ac:dyDescent="0.2">
      <c r="J5962" s="525"/>
    </row>
    <row r="5963" spans="10:10" x14ac:dyDescent="0.2">
      <c r="J5963" s="525"/>
    </row>
    <row r="5964" spans="10:10" x14ac:dyDescent="0.2">
      <c r="J5964" s="525"/>
    </row>
    <row r="5965" spans="10:10" x14ac:dyDescent="0.2">
      <c r="J5965" s="525"/>
    </row>
    <row r="5966" spans="10:10" x14ac:dyDescent="0.2">
      <c r="J5966" s="525"/>
    </row>
    <row r="5967" spans="10:10" x14ac:dyDescent="0.2">
      <c r="J5967" s="525"/>
    </row>
    <row r="5968" spans="10:10" x14ac:dyDescent="0.2">
      <c r="J5968" s="525"/>
    </row>
    <row r="5969" spans="10:10" x14ac:dyDescent="0.2">
      <c r="J5969" s="525"/>
    </row>
    <row r="5970" spans="10:10" x14ac:dyDescent="0.2">
      <c r="J5970" s="525"/>
    </row>
    <row r="5971" spans="10:10" x14ac:dyDescent="0.2">
      <c r="J5971" s="525"/>
    </row>
    <row r="5972" spans="10:10" x14ac:dyDescent="0.2">
      <c r="J5972" s="525"/>
    </row>
    <row r="5973" spans="10:10" x14ac:dyDescent="0.2">
      <c r="J5973" s="525"/>
    </row>
    <row r="5974" spans="10:10" x14ac:dyDescent="0.2">
      <c r="J5974" s="525"/>
    </row>
    <row r="5975" spans="10:10" x14ac:dyDescent="0.2">
      <c r="J5975" s="525"/>
    </row>
    <row r="5976" spans="10:10" x14ac:dyDescent="0.2">
      <c r="J5976" s="525"/>
    </row>
    <row r="5977" spans="10:10" x14ac:dyDescent="0.2">
      <c r="J5977" s="525"/>
    </row>
    <row r="5978" spans="10:10" x14ac:dyDescent="0.2">
      <c r="J5978" s="525"/>
    </row>
    <row r="5979" spans="10:10" x14ac:dyDescent="0.2">
      <c r="J5979" s="525"/>
    </row>
    <row r="5980" spans="10:10" x14ac:dyDescent="0.2">
      <c r="J5980" s="525"/>
    </row>
    <row r="5981" spans="10:10" x14ac:dyDescent="0.2">
      <c r="J5981" s="525"/>
    </row>
    <row r="5982" spans="10:10" x14ac:dyDescent="0.2">
      <c r="J5982" s="525"/>
    </row>
    <row r="5983" spans="10:10" x14ac:dyDescent="0.2">
      <c r="J5983" s="525"/>
    </row>
    <row r="5984" spans="10:10" x14ac:dyDescent="0.2">
      <c r="J5984" s="525"/>
    </row>
    <row r="5985" spans="10:10" x14ac:dyDescent="0.2">
      <c r="J5985" s="525"/>
    </row>
    <row r="5986" spans="10:10" x14ac:dyDescent="0.2">
      <c r="J5986" s="525"/>
    </row>
    <row r="5987" spans="10:10" x14ac:dyDescent="0.2">
      <c r="J5987" s="525"/>
    </row>
    <row r="5988" spans="10:10" x14ac:dyDescent="0.2">
      <c r="J5988" s="525"/>
    </row>
    <row r="5989" spans="10:10" x14ac:dyDescent="0.2">
      <c r="J5989" s="525"/>
    </row>
    <row r="5990" spans="10:10" x14ac:dyDescent="0.2">
      <c r="J5990" s="525"/>
    </row>
    <row r="5991" spans="10:10" x14ac:dyDescent="0.2">
      <c r="J5991" s="525"/>
    </row>
    <row r="5992" spans="10:10" x14ac:dyDescent="0.2">
      <c r="J5992" s="525"/>
    </row>
    <row r="5993" spans="10:10" x14ac:dyDescent="0.2">
      <c r="J5993" s="525"/>
    </row>
    <row r="5994" spans="10:10" x14ac:dyDescent="0.2">
      <c r="J5994" s="525"/>
    </row>
    <row r="5995" spans="10:10" x14ac:dyDescent="0.2">
      <c r="J5995" s="525"/>
    </row>
    <row r="5996" spans="10:10" x14ac:dyDescent="0.2">
      <c r="J5996" s="525"/>
    </row>
    <row r="5997" spans="10:10" x14ac:dyDescent="0.2">
      <c r="J5997" s="525"/>
    </row>
    <row r="5998" spans="10:10" x14ac:dyDescent="0.2">
      <c r="J5998" s="525"/>
    </row>
    <row r="5999" spans="10:10" x14ac:dyDescent="0.2">
      <c r="J5999" s="525"/>
    </row>
    <row r="6000" spans="10:10" x14ac:dyDescent="0.2">
      <c r="J6000" s="525"/>
    </row>
    <row r="6001" spans="10:10" x14ac:dyDescent="0.2">
      <c r="J6001" s="525"/>
    </row>
    <row r="6002" spans="10:10" x14ac:dyDescent="0.2">
      <c r="J6002" s="525"/>
    </row>
    <row r="6003" spans="10:10" x14ac:dyDescent="0.2">
      <c r="J6003" s="525"/>
    </row>
    <row r="6004" spans="10:10" x14ac:dyDescent="0.2">
      <c r="J6004" s="525"/>
    </row>
    <row r="6005" spans="10:10" x14ac:dyDescent="0.2">
      <c r="J6005" s="525"/>
    </row>
    <row r="6006" spans="10:10" x14ac:dyDescent="0.2">
      <c r="J6006" s="525"/>
    </row>
    <row r="6007" spans="10:10" x14ac:dyDescent="0.2">
      <c r="J6007" s="525"/>
    </row>
    <row r="6008" spans="10:10" x14ac:dyDescent="0.2">
      <c r="J6008" s="525"/>
    </row>
    <row r="6009" spans="10:10" x14ac:dyDescent="0.2">
      <c r="J6009" s="525"/>
    </row>
    <row r="6010" spans="10:10" x14ac:dyDescent="0.2">
      <c r="J6010" s="525"/>
    </row>
    <row r="6011" spans="10:10" x14ac:dyDescent="0.2">
      <c r="J6011" s="525"/>
    </row>
    <row r="6012" spans="10:10" x14ac:dyDescent="0.2">
      <c r="J6012" s="525"/>
    </row>
    <row r="6013" spans="10:10" x14ac:dyDescent="0.2">
      <c r="J6013" s="525"/>
    </row>
    <row r="6014" spans="10:10" x14ac:dyDescent="0.2">
      <c r="J6014" s="525"/>
    </row>
    <row r="6015" spans="10:10" x14ac:dyDescent="0.2">
      <c r="J6015" s="525"/>
    </row>
    <row r="6016" spans="10:10" x14ac:dyDescent="0.2">
      <c r="J6016" s="525"/>
    </row>
    <row r="6017" spans="10:10" x14ac:dyDescent="0.2">
      <c r="J6017" s="525"/>
    </row>
    <row r="6018" spans="10:10" x14ac:dyDescent="0.2">
      <c r="J6018" s="525"/>
    </row>
    <row r="6019" spans="10:10" x14ac:dyDescent="0.2">
      <c r="J6019" s="525"/>
    </row>
    <row r="6020" spans="10:10" x14ac:dyDescent="0.2">
      <c r="J6020" s="525"/>
    </row>
    <row r="6021" spans="10:10" x14ac:dyDescent="0.2">
      <c r="J6021" s="525"/>
    </row>
    <row r="6022" spans="10:10" x14ac:dyDescent="0.2">
      <c r="J6022" s="525"/>
    </row>
    <row r="6023" spans="10:10" x14ac:dyDescent="0.2">
      <c r="J6023" s="525"/>
    </row>
    <row r="6024" spans="10:10" x14ac:dyDescent="0.2">
      <c r="J6024" s="525"/>
    </row>
    <row r="6025" spans="10:10" x14ac:dyDescent="0.2">
      <c r="J6025" s="525"/>
    </row>
    <row r="6026" spans="10:10" x14ac:dyDescent="0.2">
      <c r="J6026" s="525"/>
    </row>
    <row r="6027" spans="10:10" x14ac:dyDescent="0.2">
      <c r="J6027" s="525"/>
    </row>
    <row r="6028" spans="10:10" x14ac:dyDescent="0.2">
      <c r="J6028" s="525"/>
    </row>
    <row r="6029" spans="10:10" x14ac:dyDescent="0.2">
      <c r="J6029" s="525"/>
    </row>
    <row r="6030" spans="10:10" x14ac:dyDescent="0.2">
      <c r="J6030" s="525"/>
    </row>
    <row r="6031" spans="10:10" x14ac:dyDescent="0.2">
      <c r="J6031" s="525"/>
    </row>
    <row r="6032" spans="10:10" x14ac:dyDescent="0.2">
      <c r="J6032" s="525"/>
    </row>
    <row r="6033" spans="10:10" x14ac:dyDescent="0.2">
      <c r="J6033" s="525"/>
    </row>
    <row r="6034" spans="10:10" x14ac:dyDescent="0.2">
      <c r="J6034" s="525"/>
    </row>
    <row r="6035" spans="10:10" x14ac:dyDescent="0.2">
      <c r="J6035" s="525"/>
    </row>
    <row r="6036" spans="10:10" x14ac:dyDescent="0.2">
      <c r="J6036" s="525"/>
    </row>
    <row r="6037" spans="10:10" x14ac:dyDescent="0.2">
      <c r="J6037" s="525"/>
    </row>
    <row r="6038" spans="10:10" x14ac:dyDescent="0.2">
      <c r="J6038" s="525"/>
    </row>
    <row r="6039" spans="10:10" x14ac:dyDescent="0.2">
      <c r="J6039" s="525"/>
    </row>
    <row r="6040" spans="10:10" x14ac:dyDescent="0.2">
      <c r="J6040" s="525"/>
    </row>
    <row r="6041" spans="10:10" x14ac:dyDescent="0.2">
      <c r="J6041" s="525"/>
    </row>
    <row r="6042" spans="10:10" x14ac:dyDescent="0.2">
      <c r="J6042" s="525"/>
    </row>
    <row r="6043" spans="10:10" x14ac:dyDescent="0.2">
      <c r="J6043" s="525"/>
    </row>
    <row r="6044" spans="10:10" x14ac:dyDescent="0.2">
      <c r="J6044" s="525"/>
    </row>
    <row r="6045" spans="10:10" x14ac:dyDescent="0.2">
      <c r="J6045" s="525"/>
    </row>
    <row r="6046" spans="10:10" x14ac:dyDescent="0.2">
      <c r="J6046" s="525"/>
    </row>
    <row r="6047" spans="10:10" x14ac:dyDescent="0.2">
      <c r="J6047" s="525"/>
    </row>
    <row r="6048" spans="10:10" x14ac:dyDescent="0.2">
      <c r="J6048" s="525"/>
    </row>
    <row r="6049" spans="10:10" x14ac:dyDescent="0.2">
      <c r="J6049" s="525"/>
    </row>
    <row r="6050" spans="10:10" x14ac:dyDescent="0.2">
      <c r="J6050" s="525"/>
    </row>
    <row r="6051" spans="10:10" x14ac:dyDescent="0.2">
      <c r="J6051" s="525"/>
    </row>
    <row r="6052" spans="10:10" x14ac:dyDescent="0.2">
      <c r="J6052" s="525"/>
    </row>
    <row r="6053" spans="10:10" x14ac:dyDescent="0.2">
      <c r="J6053" s="525"/>
    </row>
    <row r="6054" spans="10:10" x14ac:dyDescent="0.2">
      <c r="J6054" s="525"/>
    </row>
    <row r="6055" spans="10:10" x14ac:dyDescent="0.2">
      <c r="J6055" s="525"/>
    </row>
    <row r="6056" spans="10:10" x14ac:dyDescent="0.2">
      <c r="J6056" s="525"/>
    </row>
    <row r="6057" spans="10:10" x14ac:dyDescent="0.2">
      <c r="J6057" s="525"/>
    </row>
    <row r="6058" spans="10:10" x14ac:dyDescent="0.2">
      <c r="J6058" s="525"/>
    </row>
    <row r="6059" spans="10:10" x14ac:dyDescent="0.2">
      <c r="J6059" s="525"/>
    </row>
    <row r="6060" spans="10:10" x14ac:dyDescent="0.2">
      <c r="J6060" s="525"/>
    </row>
    <row r="6061" spans="10:10" x14ac:dyDescent="0.2">
      <c r="J6061" s="525"/>
    </row>
    <row r="6062" spans="10:10" x14ac:dyDescent="0.2">
      <c r="J6062" s="525"/>
    </row>
    <row r="6063" spans="10:10" x14ac:dyDescent="0.2">
      <c r="J6063" s="525"/>
    </row>
    <row r="6064" spans="10:10" x14ac:dyDescent="0.2">
      <c r="J6064" s="525"/>
    </row>
    <row r="6065" spans="10:10" x14ac:dyDescent="0.2">
      <c r="J6065" s="525"/>
    </row>
    <row r="6066" spans="10:10" x14ac:dyDescent="0.2">
      <c r="J6066" s="525"/>
    </row>
    <row r="6067" spans="10:10" x14ac:dyDescent="0.2">
      <c r="J6067" s="525"/>
    </row>
    <row r="6068" spans="10:10" x14ac:dyDescent="0.2">
      <c r="J6068" s="525"/>
    </row>
    <row r="6069" spans="10:10" x14ac:dyDescent="0.2">
      <c r="J6069" s="525"/>
    </row>
    <row r="6070" spans="10:10" x14ac:dyDescent="0.2">
      <c r="J6070" s="525"/>
    </row>
    <row r="6071" spans="10:10" x14ac:dyDescent="0.2">
      <c r="J6071" s="525"/>
    </row>
    <row r="6072" spans="10:10" x14ac:dyDescent="0.2">
      <c r="J6072" s="525"/>
    </row>
    <row r="6073" spans="10:10" x14ac:dyDescent="0.2">
      <c r="J6073" s="525"/>
    </row>
    <row r="6074" spans="10:10" x14ac:dyDescent="0.2">
      <c r="J6074" s="525"/>
    </row>
    <row r="6075" spans="10:10" x14ac:dyDescent="0.2">
      <c r="J6075" s="525"/>
    </row>
    <row r="6076" spans="10:10" x14ac:dyDescent="0.2">
      <c r="J6076" s="525"/>
    </row>
    <row r="6077" spans="10:10" x14ac:dyDescent="0.2">
      <c r="J6077" s="525"/>
    </row>
    <row r="6078" spans="10:10" x14ac:dyDescent="0.2">
      <c r="J6078" s="525"/>
    </row>
    <row r="6079" spans="10:10" x14ac:dyDescent="0.2">
      <c r="J6079" s="525"/>
    </row>
    <row r="6080" spans="10:10" x14ac:dyDescent="0.2">
      <c r="J6080" s="525"/>
    </row>
    <row r="6081" spans="10:10" x14ac:dyDescent="0.2">
      <c r="J6081" s="525"/>
    </row>
    <row r="6082" spans="10:10" x14ac:dyDescent="0.2">
      <c r="J6082" s="525"/>
    </row>
    <row r="6083" spans="10:10" x14ac:dyDescent="0.2">
      <c r="J6083" s="525"/>
    </row>
    <row r="6084" spans="10:10" x14ac:dyDescent="0.2">
      <c r="J6084" s="525"/>
    </row>
    <row r="6085" spans="10:10" x14ac:dyDescent="0.2">
      <c r="J6085" s="525"/>
    </row>
    <row r="6086" spans="10:10" x14ac:dyDescent="0.2">
      <c r="J6086" s="525"/>
    </row>
    <row r="6087" spans="10:10" x14ac:dyDescent="0.2">
      <c r="J6087" s="525"/>
    </row>
    <row r="6088" spans="10:10" x14ac:dyDescent="0.2">
      <c r="J6088" s="525"/>
    </row>
    <row r="6089" spans="10:10" x14ac:dyDescent="0.2">
      <c r="J6089" s="525"/>
    </row>
    <row r="6090" spans="10:10" x14ac:dyDescent="0.2">
      <c r="J6090" s="525"/>
    </row>
    <row r="6091" spans="10:10" x14ac:dyDescent="0.2">
      <c r="J6091" s="525"/>
    </row>
    <row r="6092" spans="10:10" x14ac:dyDescent="0.2">
      <c r="J6092" s="525"/>
    </row>
    <row r="6093" spans="10:10" x14ac:dyDescent="0.2">
      <c r="J6093" s="525"/>
    </row>
    <row r="6094" spans="10:10" x14ac:dyDescent="0.2">
      <c r="J6094" s="525"/>
    </row>
    <row r="6095" spans="10:10" x14ac:dyDescent="0.2">
      <c r="J6095" s="525"/>
    </row>
    <row r="6096" spans="10:10" x14ac:dyDescent="0.2">
      <c r="J6096" s="525"/>
    </row>
    <row r="6097" spans="10:10" x14ac:dyDescent="0.2">
      <c r="J6097" s="525"/>
    </row>
    <row r="6098" spans="10:10" x14ac:dyDescent="0.2">
      <c r="J6098" s="525"/>
    </row>
    <row r="6099" spans="10:10" x14ac:dyDescent="0.2">
      <c r="J6099" s="525"/>
    </row>
    <row r="6100" spans="10:10" x14ac:dyDescent="0.2">
      <c r="J6100" s="525"/>
    </row>
    <row r="6101" spans="10:10" x14ac:dyDescent="0.2">
      <c r="J6101" s="525"/>
    </row>
    <row r="6102" spans="10:10" x14ac:dyDescent="0.2">
      <c r="J6102" s="525"/>
    </row>
    <row r="6103" spans="10:10" x14ac:dyDescent="0.2">
      <c r="J6103" s="525"/>
    </row>
    <row r="6104" spans="10:10" x14ac:dyDescent="0.2">
      <c r="J6104" s="525"/>
    </row>
    <row r="6105" spans="10:10" x14ac:dyDescent="0.2">
      <c r="J6105" s="525"/>
    </row>
    <row r="6106" spans="10:10" x14ac:dyDescent="0.2">
      <c r="J6106" s="525"/>
    </row>
    <row r="6107" spans="10:10" x14ac:dyDescent="0.2">
      <c r="J6107" s="525"/>
    </row>
    <row r="6108" spans="10:10" x14ac:dyDescent="0.2">
      <c r="J6108" s="525"/>
    </row>
    <row r="6109" spans="10:10" x14ac:dyDescent="0.2">
      <c r="J6109" s="525"/>
    </row>
    <row r="6110" spans="10:10" x14ac:dyDescent="0.2">
      <c r="J6110" s="525"/>
    </row>
    <row r="6111" spans="10:10" x14ac:dyDescent="0.2">
      <c r="J6111" s="525"/>
    </row>
    <row r="6112" spans="10:10" x14ac:dyDescent="0.2">
      <c r="J6112" s="525"/>
    </row>
    <row r="6113" spans="10:10" x14ac:dyDescent="0.2">
      <c r="J6113" s="525"/>
    </row>
    <row r="6114" spans="10:10" x14ac:dyDescent="0.2">
      <c r="J6114" s="525"/>
    </row>
    <row r="6115" spans="10:10" x14ac:dyDescent="0.2">
      <c r="J6115" s="525"/>
    </row>
    <row r="6116" spans="10:10" x14ac:dyDescent="0.2">
      <c r="J6116" s="525"/>
    </row>
    <row r="6117" spans="10:10" x14ac:dyDescent="0.2">
      <c r="J6117" s="525"/>
    </row>
    <row r="6118" spans="10:10" x14ac:dyDescent="0.2">
      <c r="J6118" s="525"/>
    </row>
    <row r="6119" spans="10:10" x14ac:dyDescent="0.2">
      <c r="J6119" s="525"/>
    </row>
    <row r="6120" spans="10:10" x14ac:dyDescent="0.2">
      <c r="J6120" s="525"/>
    </row>
    <row r="6121" spans="10:10" x14ac:dyDescent="0.2">
      <c r="J6121" s="525"/>
    </row>
    <row r="6122" spans="10:10" x14ac:dyDescent="0.2">
      <c r="J6122" s="525"/>
    </row>
    <row r="6123" spans="10:10" x14ac:dyDescent="0.2">
      <c r="J6123" s="525"/>
    </row>
    <row r="6124" spans="10:10" x14ac:dyDescent="0.2">
      <c r="J6124" s="525"/>
    </row>
    <row r="6125" spans="10:10" x14ac:dyDescent="0.2">
      <c r="J6125" s="525"/>
    </row>
    <row r="6126" spans="10:10" x14ac:dyDescent="0.2">
      <c r="J6126" s="525"/>
    </row>
    <row r="6127" spans="10:10" x14ac:dyDescent="0.2">
      <c r="J6127" s="525"/>
    </row>
    <row r="6128" spans="10:10" x14ac:dyDescent="0.2">
      <c r="J6128" s="525"/>
    </row>
    <row r="6129" spans="10:10" x14ac:dyDescent="0.2">
      <c r="J6129" s="525"/>
    </row>
    <row r="6130" spans="10:10" x14ac:dyDescent="0.2">
      <c r="J6130" s="525"/>
    </row>
    <row r="6131" spans="10:10" x14ac:dyDescent="0.2">
      <c r="J6131" s="525"/>
    </row>
    <row r="6132" spans="10:10" x14ac:dyDescent="0.2">
      <c r="J6132" s="525"/>
    </row>
    <row r="6133" spans="10:10" x14ac:dyDescent="0.2">
      <c r="J6133" s="525"/>
    </row>
    <row r="6134" spans="10:10" x14ac:dyDescent="0.2">
      <c r="J6134" s="525"/>
    </row>
    <row r="6135" spans="10:10" x14ac:dyDescent="0.2">
      <c r="J6135" s="525"/>
    </row>
    <row r="6136" spans="10:10" x14ac:dyDescent="0.2">
      <c r="J6136" s="525"/>
    </row>
    <row r="6137" spans="10:10" x14ac:dyDescent="0.2">
      <c r="J6137" s="525"/>
    </row>
    <row r="6138" spans="10:10" x14ac:dyDescent="0.2">
      <c r="J6138" s="525"/>
    </row>
    <row r="6139" spans="10:10" x14ac:dyDescent="0.2">
      <c r="J6139" s="525"/>
    </row>
    <row r="6140" spans="10:10" x14ac:dyDescent="0.2">
      <c r="J6140" s="525"/>
    </row>
    <row r="6141" spans="10:10" x14ac:dyDescent="0.2">
      <c r="J6141" s="525"/>
    </row>
    <row r="6142" spans="10:10" x14ac:dyDescent="0.2">
      <c r="J6142" s="525"/>
    </row>
    <row r="6143" spans="10:10" x14ac:dyDescent="0.2">
      <c r="J6143" s="525"/>
    </row>
    <row r="6144" spans="10:10" x14ac:dyDescent="0.2">
      <c r="J6144" s="525"/>
    </row>
    <row r="6145" spans="10:10" x14ac:dyDescent="0.2">
      <c r="J6145" s="525"/>
    </row>
    <row r="6146" spans="10:10" x14ac:dyDescent="0.2">
      <c r="J6146" s="525"/>
    </row>
    <row r="6147" spans="10:10" x14ac:dyDescent="0.2">
      <c r="J6147" s="525"/>
    </row>
    <row r="6148" spans="10:10" x14ac:dyDescent="0.2">
      <c r="J6148" s="525"/>
    </row>
    <row r="6149" spans="10:10" x14ac:dyDescent="0.2">
      <c r="J6149" s="525"/>
    </row>
    <row r="6150" spans="10:10" x14ac:dyDescent="0.2">
      <c r="J6150" s="525"/>
    </row>
    <row r="6151" spans="10:10" x14ac:dyDescent="0.2">
      <c r="J6151" s="525"/>
    </row>
    <row r="6152" spans="10:10" x14ac:dyDescent="0.2">
      <c r="J6152" s="525"/>
    </row>
    <row r="6153" spans="10:10" x14ac:dyDescent="0.2">
      <c r="J6153" s="525"/>
    </row>
    <row r="6154" spans="10:10" x14ac:dyDescent="0.2">
      <c r="J6154" s="525"/>
    </row>
    <row r="6155" spans="10:10" x14ac:dyDescent="0.2">
      <c r="J6155" s="525"/>
    </row>
    <row r="6156" spans="10:10" x14ac:dyDescent="0.2">
      <c r="J6156" s="525"/>
    </row>
    <row r="6157" spans="10:10" x14ac:dyDescent="0.2">
      <c r="J6157" s="525"/>
    </row>
    <row r="6158" spans="10:10" x14ac:dyDescent="0.2">
      <c r="J6158" s="525"/>
    </row>
    <row r="6159" spans="10:10" x14ac:dyDescent="0.2">
      <c r="J6159" s="525"/>
    </row>
    <row r="6160" spans="10:10" x14ac:dyDescent="0.2">
      <c r="J6160" s="525"/>
    </row>
    <row r="6161" spans="10:10" x14ac:dyDescent="0.2">
      <c r="J6161" s="525"/>
    </row>
    <row r="6162" spans="10:10" x14ac:dyDescent="0.2">
      <c r="J6162" s="525"/>
    </row>
    <row r="6163" spans="10:10" x14ac:dyDescent="0.2">
      <c r="J6163" s="525"/>
    </row>
    <row r="6164" spans="10:10" x14ac:dyDescent="0.2">
      <c r="J6164" s="525"/>
    </row>
    <row r="6165" spans="10:10" x14ac:dyDescent="0.2">
      <c r="J6165" s="525"/>
    </row>
    <row r="6166" spans="10:10" x14ac:dyDescent="0.2">
      <c r="J6166" s="525"/>
    </row>
    <row r="6167" spans="10:10" x14ac:dyDescent="0.2">
      <c r="J6167" s="525"/>
    </row>
    <row r="6168" spans="10:10" x14ac:dyDescent="0.2">
      <c r="J6168" s="525"/>
    </row>
    <row r="6169" spans="10:10" x14ac:dyDescent="0.2">
      <c r="J6169" s="525"/>
    </row>
    <row r="6170" spans="10:10" x14ac:dyDescent="0.2">
      <c r="J6170" s="525"/>
    </row>
    <row r="6171" spans="10:10" x14ac:dyDescent="0.2">
      <c r="J6171" s="525"/>
    </row>
    <row r="6172" spans="10:10" x14ac:dyDescent="0.2">
      <c r="J6172" s="525"/>
    </row>
    <row r="6173" spans="10:10" x14ac:dyDescent="0.2">
      <c r="J6173" s="525"/>
    </row>
    <row r="6174" spans="10:10" x14ac:dyDescent="0.2">
      <c r="J6174" s="525"/>
    </row>
    <row r="6175" spans="10:10" x14ac:dyDescent="0.2">
      <c r="J6175" s="525"/>
    </row>
    <row r="6176" spans="10:10" x14ac:dyDescent="0.2">
      <c r="J6176" s="525"/>
    </row>
    <row r="6177" spans="10:10" x14ac:dyDescent="0.2">
      <c r="J6177" s="525"/>
    </row>
    <row r="6178" spans="10:10" x14ac:dyDescent="0.2">
      <c r="J6178" s="525"/>
    </row>
    <row r="6179" spans="10:10" x14ac:dyDescent="0.2">
      <c r="J6179" s="525"/>
    </row>
    <row r="6180" spans="10:10" x14ac:dyDescent="0.2">
      <c r="J6180" s="525"/>
    </row>
    <row r="6181" spans="10:10" x14ac:dyDescent="0.2">
      <c r="J6181" s="525"/>
    </row>
    <row r="6182" spans="10:10" x14ac:dyDescent="0.2">
      <c r="J6182" s="525"/>
    </row>
    <row r="6183" spans="10:10" x14ac:dyDescent="0.2">
      <c r="J6183" s="525"/>
    </row>
    <row r="6184" spans="10:10" x14ac:dyDescent="0.2">
      <c r="J6184" s="525"/>
    </row>
    <row r="6185" spans="10:10" x14ac:dyDescent="0.2">
      <c r="J6185" s="525"/>
    </row>
    <row r="6186" spans="10:10" x14ac:dyDescent="0.2">
      <c r="J6186" s="525"/>
    </row>
    <row r="6187" spans="10:10" x14ac:dyDescent="0.2">
      <c r="J6187" s="525"/>
    </row>
    <row r="6188" spans="10:10" x14ac:dyDescent="0.2">
      <c r="J6188" s="525"/>
    </row>
    <row r="6189" spans="10:10" x14ac:dyDescent="0.2">
      <c r="J6189" s="525"/>
    </row>
    <row r="6190" spans="10:10" x14ac:dyDescent="0.2">
      <c r="J6190" s="525"/>
    </row>
    <row r="6191" spans="10:10" x14ac:dyDescent="0.2">
      <c r="J6191" s="525"/>
    </row>
    <row r="6192" spans="10:10" x14ac:dyDescent="0.2">
      <c r="J6192" s="525"/>
    </row>
    <row r="6193" spans="10:10" x14ac:dyDescent="0.2">
      <c r="J6193" s="525"/>
    </row>
    <row r="6194" spans="10:10" x14ac:dyDescent="0.2">
      <c r="J6194" s="525"/>
    </row>
    <row r="6195" spans="10:10" x14ac:dyDescent="0.2">
      <c r="J6195" s="525"/>
    </row>
    <row r="6196" spans="10:10" x14ac:dyDescent="0.2">
      <c r="J6196" s="525"/>
    </row>
    <row r="6197" spans="10:10" x14ac:dyDescent="0.2">
      <c r="J6197" s="525"/>
    </row>
    <row r="6198" spans="10:10" x14ac:dyDescent="0.2">
      <c r="J6198" s="525"/>
    </row>
    <row r="6199" spans="10:10" x14ac:dyDescent="0.2">
      <c r="J6199" s="525"/>
    </row>
    <row r="6200" spans="10:10" x14ac:dyDescent="0.2">
      <c r="J6200" s="525"/>
    </row>
    <row r="6201" spans="10:10" x14ac:dyDescent="0.2">
      <c r="J6201" s="525"/>
    </row>
    <row r="6202" spans="10:10" x14ac:dyDescent="0.2">
      <c r="J6202" s="525"/>
    </row>
    <row r="6203" spans="10:10" x14ac:dyDescent="0.2">
      <c r="J6203" s="525"/>
    </row>
    <row r="6204" spans="10:10" x14ac:dyDescent="0.2">
      <c r="J6204" s="525"/>
    </row>
    <row r="6205" spans="10:10" x14ac:dyDescent="0.2">
      <c r="J6205" s="525"/>
    </row>
    <row r="6206" spans="10:10" x14ac:dyDescent="0.2">
      <c r="J6206" s="525"/>
    </row>
    <row r="6207" spans="10:10" x14ac:dyDescent="0.2">
      <c r="J6207" s="525"/>
    </row>
    <row r="6208" spans="10:10" x14ac:dyDescent="0.2">
      <c r="J6208" s="525"/>
    </row>
    <row r="6209" spans="10:10" x14ac:dyDescent="0.2">
      <c r="J6209" s="525"/>
    </row>
    <row r="6210" spans="10:10" x14ac:dyDescent="0.2">
      <c r="J6210" s="525"/>
    </row>
    <row r="6211" spans="10:10" x14ac:dyDescent="0.2">
      <c r="J6211" s="525"/>
    </row>
    <row r="6212" spans="10:10" x14ac:dyDescent="0.2">
      <c r="J6212" s="525"/>
    </row>
    <row r="6213" spans="10:10" x14ac:dyDescent="0.2">
      <c r="J6213" s="525"/>
    </row>
    <row r="6214" spans="10:10" x14ac:dyDescent="0.2">
      <c r="J6214" s="525"/>
    </row>
    <row r="6215" spans="10:10" x14ac:dyDescent="0.2">
      <c r="J6215" s="525"/>
    </row>
    <row r="6216" spans="10:10" x14ac:dyDescent="0.2">
      <c r="J6216" s="525"/>
    </row>
    <row r="6217" spans="10:10" x14ac:dyDescent="0.2">
      <c r="J6217" s="525"/>
    </row>
    <row r="6218" spans="10:10" x14ac:dyDescent="0.2">
      <c r="J6218" s="525"/>
    </row>
    <row r="6219" spans="10:10" x14ac:dyDescent="0.2">
      <c r="J6219" s="525"/>
    </row>
    <row r="6220" spans="10:10" x14ac:dyDescent="0.2">
      <c r="J6220" s="525"/>
    </row>
    <row r="6221" spans="10:10" x14ac:dyDescent="0.2">
      <c r="J6221" s="525"/>
    </row>
    <row r="6222" spans="10:10" x14ac:dyDescent="0.2">
      <c r="J6222" s="525"/>
    </row>
    <row r="6223" spans="10:10" x14ac:dyDescent="0.2">
      <c r="J6223" s="525"/>
    </row>
    <row r="6224" spans="10:10" x14ac:dyDescent="0.2">
      <c r="J6224" s="525"/>
    </row>
    <row r="6225" spans="10:10" x14ac:dyDescent="0.2">
      <c r="J6225" s="525"/>
    </row>
    <row r="6226" spans="10:10" x14ac:dyDescent="0.2">
      <c r="J6226" s="525"/>
    </row>
    <row r="6227" spans="10:10" x14ac:dyDescent="0.2">
      <c r="J6227" s="525"/>
    </row>
    <row r="6228" spans="10:10" x14ac:dyDescent="0.2">
      <c r="J6228" s="525"/>
    </row>
    <row r="6229" spans="10:10" x14ac:dyDescent="0.2">
      <c r="J6229" s="525"/>
    </row>
    <row r="6230" spans="10:10" x14ac:dyDescent="0.2">
      <c r="J6230" s="525"/>
    </row>
    <row r="6231" spans="10:10" x14ac:dyDescent="0.2">
      <c r="J6231" s="525"/>
    </row>
    <row r="6232" spans="10:10" x14ac:dyDescent="0.2">
      <c r="J6232" s="525"/>
    </row>
    <row r="6233" spans="10:10" x14ac:dyDescent="0.2">
      <c r="J6233" s="525"/>
    </row>
    <row r="6234" spans="10:10" x14ac:dyDescent="0.2">
      <c r="J6234" s="525"/>
    </row>
    <row r="6235" spans="10:10" x14ac:dyDescent="0.2">
      <c r="J6235" s="525"/>
    </row>
    <row r="6236" spans="10:10" x14ac:dyDescent="0.2">
      <c r="J6236" s="525"/>
    </row>
    <row r="6237" spans="10:10" x14ac:dyDescent="0.2">
      <c r="J6237" s="525"/>
    </row>
    <row r="6238" spans="10:10" x14ac:dyDescent="0.2">
      <c r="J6238" s="525"/>
    </row>
    <row r="6239" spans="10:10" x14ac:dyDescent="0.2">
      <c r="J6239" s="525"/>
    </row>
    <row r="6240" spans="10:10" x14ac:dyDescent="0.2">
      <c r="J6240" s="525"/>
    </row>
    <row r="6241" spans="10:10" x14ac:dyDescent="0.2">
      <c r="J6241" s="525"/>
    </row>
    <row r="6242" spans="10:10" x14ac:dyDescent="0.2">
      <c r="J6242" s="525"/>
    </row>
    <row r="6243" spans="10:10" x14ac:dyDescent="0.2">
      <c r="J6243" s="525"/>
    </row>
    <row r="6244" spans="10:10" x14ac:dyDescent="0.2">
      <c r="J6244" s="525"/>
    </row>
    <row r="6245" spans="10:10" x14ac:dyDescent="0.2">
      <c r="J6245" s="525"/>
    </row>
    <row r="6246" spans="10:10" x14ac:dyDescent="0.2">
      <c r="J6246" s="525"/>
    </row>
    <row r="6247" spans="10:10" x14ac:dyDescent="0.2">
      <c r="J6247" s="525"/>
    </row>
    <row r="6248" spans="10:10" x14ac:dyDescent="0.2">
      <c r="J6248" s="525"/>
    </row>
    <row r="6249" spans="10:10" x14ac:dyDescent="0.2">
      <c r="J6249" s="525"/>
    </row>
    <row r="6250" spans="10:10" x14ac:dyDescent="0.2">
      <c r="J6250" s="525"/>
    </row>
    <row r="6251" spans="10:10" x14ac:dyDescent="0.2">
      <c r="J6251" s="525"/>
    </row>
    <row r="6252" spans="10:10" x14ac:dyDescent="0.2">
      <c r="J6252" s="525"/>
    </row>
    <row r="6253" spans="10:10" x14ac:dyDescent="0.2">
      <c r="J6253" s="525"/>
    </row>
    <row r="6254" spans="10:10" x14ac:dyDescent="0.2">
      <c r="J6254" s="525"/>
    </row>
    <row r="6255" spans="10:10" x14ac:dyDescent="0.2">
      <c r="J6255" s="525"/>
    </row>
    <row r="6256" spans="10:10" x14ac:dyDescent="0.2">
      <c r="J6256" s="525"/>
    </row>
    <row r="6257" spans="10:10" x14ac:dyDescent="0.2">
      <c r="J6257" s="525"/>
    </row>
    <row r="6258" spans="10:10" x14ac:dyDescent="0.2">
      <c r="J6258" s="525"/>
    </row>
    <row r="6259" spans="10:10" x14ac:dyDescent="0.2">
      <c r="J6259" s="525"/>
    </row>
    <row r="6260" spans="10:10" x14ac:dyDescent="0.2">
      <c r="J6260" s="525"/>
    </row>
    <row r="6261" spans="10:10" x14ac:dyDescent="0.2">
      <c r="J6261" s="525"/>
    </row>
    <row r="6262" spans="10:10" x14ac:dyDescent="0.2">
      <c r="J6262" s="525"/>
    </row>
    <row r="6263" spans="10:10" x14ac:dyDescent="0.2">
      <c r="J6263" s="525"/>
    </row>
    <row r="6264" spans="10:10" x14ac:dyDescent="0.2">
      <c r="J6264" s="525"/>
    </row>
    <row r="6265" spans="10:10" x14ac:dyDescent="0.2">
      <c r="J6265" s="525"/>
    </row>
    <row r="6266" spans="10:10" x14ac:dyDescent="0.2">
      <c r="J6266" s="525"/>
    </row>
    <row r="6267" spans="10:10" x14ac:dyDescent="0.2">
      <c r="J6267" s="525"/>
    </row>
    <row r="6268" spans="10:10" x14ac:dyDescent="0.2">
      <c r="J6268" s="525"/>
    </row>
    <row r="6269" spans="10:10" x14ac:dyDescent="0.2">
      <c r="J6269" s="525"/>
    </row>
    <row r="6270" spans="10:10" x14ac:dyDescent="0.2">
      <c r="J6270" s="525"/>
    </row>
    <row r="6271" spans="10:10" x14ac:dyDescent="0.2">
      <c r="J6271" s="525"/>
    </row>
    <row r="6272" spans="10:10" x14ac:dyDescent="0.2">
      <c r="J6272" s="525"/>
    </row>
    <row r="6273" spans="10:10" x14ac:dyDescent="0.2">
      <c r="J6273" s="525"/>
    </row>
    <row r="6274" spans="10:10" x14ac:dyDescent="0.2">
      <c r="J6274" s="525"/>
    </row>
    <row r="6275" spans="10:10" x14ac:dyDescent="0.2">
      <c r="J6275" s="525"/>
    </row>
    <row r="6276" spans="10:10" x14ac:dyDescent="0.2">
      <c r="J6276" s="525"/>
    </row>
    <row r="6277" spans="10:10" x14ac:dyDescent="0.2">
      <c r="J6277" s="525"/>
    </row>
    <row r="6278" spans="10:10" x14ac:dyDescent="0.2">
      <c r="J6278" s="525"/>
    </row>
    <row r="6279" spans="10:10" x14ac:dyDescent="0.2">
      <c r="J6279" s="525"/>
    </row>
    <row r="6280" spans="10:10" x14ac:dyDescent="0.2">
      <c r="J6280" s="525"/>
    </row>
    <row r="6281" spans="10:10" x14ac:dyDescent="0.2">
      <c r="J6281" s="525"/>
    </row>
    <row r="6282" spans="10:10" x14ac:dyDescent="0.2">
      <c r="J6282" s="525"/>
    </row>
    <row r="6283" spans="10:10" x14ac:dyDescent="0.2">
      <c r="J6283" s="525"/>
    </row>
    <row r="6284" spans="10:10" x14ac:dyDescent="0.2">
      <c r="J6284" s="525"/>
    </row>
    <row r="6285" spans="10:10" x14ac:dyDescent="0.2">
      <c r="J6285" s="525"/>
    </row>
    <row r="6286" spans="10:10" x14ac:dyDescent="0.2">
      <c r="J6286" s="525"/>
    </row>
    <row r="6287" spans="10:10" x14ac:dyDescent="0.2">
      <c r="J6287" s="525"/>
    </row>
    <row r="6288" spans="10:10" x14ac:dyDescent="0.2">
      <c r="J6288" s="525"/>
    </row>
    <row r="6289" spans="10:10" x14ac:dyDescent="0.2">
      <c r="J6289" s="525"/>
    </row>
    <row r="6290" spans="10:10" x14ac:dyDescent="0.2">
      <c r="J6290" s="525"/>
    </row>
    <row r="6291" spans="10:10" x14ac:dyDescent="0.2">
      <c r="J6291" s="525"/>
    </row>
    <row r="6292" spans="10:10" x14ac:dyDescent="0.2">
      <c r="J6292" s="525"/>
    </row>
    <row r="6293" spans="10:10" x14ac:dyDescent="0.2">
      <c r="J6293" s="525"/>
    </row>
    <row r="6294" spans="10:10" x14ac:dyDescent="0.2">
      <c r="J6294" s="525"/>
    </row>
    <row r="6295" spans="10:10" x14ac:dyDescent="0.2">
      <c r="J6295" s="525"/>
    </row>
    <row r="6296" spans="10:10" x14ac:dyDescent="0.2">
      <c r="J6296" s="525"/>
    </row>
    <row r="6297" spans="10:10" x14ac:dyDescent="0.2">
      <c r="J6297" s="525"/>
    </row>
    <row r="6298" spans="10:10" x14ac:dyDescent="0.2">
      <c r="J6298" s="525"/>
    </row>
    <row r="6299" spans="10:10" x14ac:dyDescent="0.2">
      <c r="J6299" s="525"/>
    </row>
    <row r="6300" spans="10:10" x14ac:dyDescent="0.2">
      <c r="J6300" s="525"/>
    </row>
    <row r="6301" spans="10:10" x14ac:dyDescent="0.2">
      <c r="J6301" s="525"/>
    </row>
    <row r="6302" spans="10:10" x14ac:dyDescent="0.2">
      <c r="J6302" s="525"/>
    </row>
    <row r="6303" spans="10:10" x14ac:dyDescent="0.2">
      <c r="J6303" s="525"/>
    </row>
    <row r="6304" spans="10:10" x14ac:dyDescent="0.2">
      <c r="J6304" s="525"/>
    </row>
    <row r="6305" spans="10:10" x14ac:dyDescent="0.2">
      <c r="J6305" s="525"/>
    </row>
    <row r="6306" spans="10:10" x14ac:dyDescent="0.2">
      <c r="J6306" s="525"/>
    </row>
    <row r="6307" spans="10:10" x14ac:dyDescent="0.2">
      <c r="J6307" s="525"/>
    </row>
    <row r="6308" spans="10:10" x14ac:dyDescent="0.2">
      <c r="J6308" s="525"/>
    </row>
    <row r="6309" spans="10:10" x14ac:dyDescent="0.2">
      <c r="J6309" s="525"/>
    </row>
    <row r="6310" spans="10:10" x14ac:dyDescent="0.2">
      <c r="J6310" s="525"/>
    </row>
    <row r="6311" spans="10:10" x14ac:dyDescent="0.2">
      <c r="J6311" s="525"/>
    </row>
    <row r="6312" spans="10:10" x14ac:dyDescent="0.2">
      <c r="J6312" s="525"/>
    </row>
    <row r="6313" spans="10:10" x14ac:dyDescent="0.2">
      <c r="J6313" s="525"/>
    </row>
    <row r="6314" spans="10:10" x14ac:dyDescent="0.2">
      <c r="J6314" s="525"/>
    </row>
    <row r="6315" spans="10:10" x14ac:dyDescent="0.2">
      <c r="J6315" s="525"/>
    </row>
    <row r="6316" spans="10:10" x14ac:dyDescent="0.2">
      <c r="J6316" s="525"/>
    </row>
    <row r="6317" spans="10:10" x14ac:dyDescent="0.2">
      <c r="J6317" s="525"/>
    </row>
    <row r="6318" spans="10:10" x14ac:dyDescent="0.2">
      <c r="J6318" s="525"/>
    </row>
    <row r="6319" spans="10:10" x14ac:dyDescent="0.2">
      <c r="J6319" s="525"/>
    </row>
    <row r="6320" spans="10:10" x14ac:dyDescent="0.2">
      <c r="J6320" s="525"/>
    </row>
    <row r="6321" spans="10:10" x14ac:dyDescent="0.2">
      <c r="J6321" s="525"/>
    </row>
    <row r="6322" spans="10:10" x14ac:dyDescent="0.2">
      <c r="J6322" s="525"/>
    </row>
    <row r="6323" spans="10:10" x14ac:dyDescent="0.2">
      <c r="J6323" s="525"/>
    </row>
    <row r="6324" spans="10:10" x14ac:dyDescent="0.2">
      <c r="J6324" s="525"/>
    </row>
    <row r="6325" spans="10:10" x14ac:dyDescent="0.2">
      <c r="J6325" s="525"/>
    </row>
    <row r="6326" spans="10:10" x14ac:dyDescent="0.2">
      <c r="J6326" s="525"/>
    </row>
    <row r="6327" spans="10:10" x14ac:dyDescent="0.2">
      <c r="J6327" s="525"/>
    </row>
    <row r="6328" spans="10:10" x14ac:dyDescent="0.2">
      <c r="J6328" s="525"/>
    </row>
    <row r="6329" spans="10:10" x14ac:dyDescent="0.2">
      <c r="J6329" s="525"/>
    </row>
    <row r="6330" spans="10:10" x14ac:dyDescent="0.2">
      <c r="J6330" s="525"/>
    </row>
    <row r="6331" spans="10:10" x14ac:dyDescent="0.2">
      <c r="J6331" s="525"/>
    </row>
    <row r="6332" spans="10:10" x14ac:dyDescent="0.2">
      <c r="J6332" s="525"/>
    </row>
    <row r="6333" spans="10:10" x14ac:dyDescent="0.2">
      <c r="J6333" s="525"/>
    </row>
    <row r="6334" spans="10:10" x14ac:dyDescent="0.2">
      <c r="J6334" s="525"/>
    </row>
    <row r="6335" spans="10:10" x14ac:dyDescent="0.2">
      <c r="J6335" s="525"/>
    </row>
    <row r="6336" spans="10:10" x14ac:dyDescent="0.2">
      <c r="J6336" s="525"/>
    </row>
    <row r="6337" spans="10:10" x14ac:dyDescent="0.2">
      <c r="J6337" s="525"/>
    </row>
    <row r="6338" spans="10:10" x14ac:dyDescent="0.2">
      <c r="J6338" s="525"/>
    </row>
    <row r="6339" spans="10:10" x14ac:dyDescent="0.2">
      <c r="J6339" s="525"/>
    </row>
    <row r="6340" spans="10:10" x14ac:dyDescent="0.2">
      <c r="J6340" s="525"/>
    </row>
    <row r="6341" spans="10:10" x14ac:dyDescent="0.2">
      <c r="J6341" s="525"/>
    </row>
    <row r="6342" spans="10:10" x14ac:dyDescent="0.2">
      <c r="J6342" s="525"/>
    </row>
    <row r="6343" spans="10:10" x14ac:dyDescent="0.2">
      <c r="J6343" s="525"/>
    </row>
    <row r="6344" spans="10:10" x14ac:dyDescent="0.2">
      <c r="J6344" s="525"/>
    </row>
    <row r="6345" spans="10:10" x14ac:dyDescent="0.2">
      <c r="J6345" s="525"/>
    </row>
    <row r="6346" spans="10:10" x14ac:dyDescent="0.2">
      <c r="J6346" s="525"/>
    </row>
    <row r="6347" spans="10:10" x14ac:dyDescent="0.2">
      <c r="J6347" s="525"/>
    </row>
    <row r="6348" spans="10:10" x14ac:dyDescent="0.2">
      <c r="J6348" s="525"/>
    </row>
    <row r="6349" spans="10:10" x14ac:dyDescent="0.2">
      <c r="J6349" s="525"/>
    </row>
    <row r="6350" spans="10:10" x14ac:dyDescent="0.2">
      <c r="J6350" s="525"/>
    </row>
    <row r="6351" spans="10:10" x14ac:dyDescent="0.2">
      <c r="J6351" s="525"/>
    </row>
    <row r="6352" spans="10:10" x14ac:dyDescent="0.2">
      <c r="J6352" s="525"/>
    </row>
    <row r="6353" spans="10:10" x14ac:dyDescent="0.2">
      <c r="J6353" s="525"/>
    </row>
    <row r="6354" spans="10:10" x14ac:dyDescent="0.2">
      <c r="J6354" s="525"/>
    </row>
    <row r="6355" spans="10:10" x14ac:dyDescent="0.2">
      <c r="J6355" s="525"/>
    </row>
    <row r="6356" spans="10:10" x14ac:dyDescent="0.2">
      <c r="J6356" s="525"/>
    </row>
    <row r="6357" spans="10:10" x14ac:dyDescent="0.2">
      <c r="J6357" s="525"/>
    </row>
    <row r="6358" spans="10:10" x14ac:dyDescent="0.2">
      <c r="J6358" s="525"/>
    </row>
    <row r="6359" spans="10:10" x14ac:dyDescent="0.2">
      <c r="J6359" s="525"/>
    </row>
    <row r="6360" spans="10:10" x14ac:dyDescent="0.2">
      <c r="J6360" s="525"/>
    </row>
    <row r="6361" spans="10:10" x14ac:dyDescent="0.2">
      <c r="J6361" s="525"/>
    </row>
    <row r="6362" spans="10:10" x14ac:dyDescent="0.2">
      <c r="J6362" s="525"/>
    </row>
    <row r="6363" spans="10:10" x14ac:dyDescent="0.2">
      <c r="J6363" s="525"/>
    </row>
    <row r="6364" spans="10:10" x14ac:dyDescent="0.2">
      <c r="J6364" s="525"/>
    </row>
    <row r="6365" spans="10:10" x14ac:dyDescent="0.2">
      <c r="J6365" s="525"/>
    </row>
    <row r="6366" spans="10:10" x14ac:dyDescent="0.2">
      <c r="J6366" s="525"/>
    </row>
    <row r="6367" spans="10:10" x14ac:dyDescent="0.2">
      <c r="J6367" s="525"/>
    </row>
    <row r="6368" spans="10:10" x14ac:dyDescent="0.2">
      <c r="J6368" s="525"/>
    </row>
    <row r="6369" spans="10:10" x14ac:dyDescent="0.2">
      <c r="J6369" s="525"/>
    </row>
    <row r="6370" spans="10:10" x14ac:dyDescent="0.2">
      <c r="J6370" s="525"/>
    </row>
    <row r="6371" spans="10:10" x14ac:dyDescent="0.2">
      <c r="J6371" s="525"/>
    </row>
    <row r="6372" spans="10:10" x14ac:dyDescent="0.2">
      <c r="J6372" s="525"/>
    </row>
    <row r="6373" spans="10:10" x14ac:dyDescent="0.2">
      <c r="J6373" s="525"/>
    </row>
    <row r="6374" spans="10:10" x14ac:dyDescent="0.2">
      <c r="J6374" s="525"/>
    </row>
    <row r="6375" spans="10:10" x14ac:dyDescent="0.2">
      <c r="J6375" s="525"/>
    </row>
    <row r="6376" spans="10:10" x14ac:dyDescent="0.2">
      <c r="J6376" s="525"/>
    </row>
    <row r="6377" spans="10:10" x14ac:dyDescent="0.2">
      <c r="J6377" s="525"/>
    </row>
    <row r="6378" spans="10:10" x14ac:dyDescent="0.2">
      <c r="J6378" s="525"/>
    </row>
    <row r="6379" spans="10:10" x14ac:dyDescent="0.2">
      <c r="J6379" s="525"/>
    </row>
    <row r="6380" spans="10:10" x14ac:dyDescent="0.2">
      <c r="J6380" s="525"/>
    </row>
    <row r="6381" spans="10:10" x14ac:dyDescent="0.2">
      <c r="J6381" s="525"/>
    </row>
    <row r="6382" spans="10:10" x14ac:dyDescent="0.2">
      <c r="J6382" s="525"/>
    </row>
    <row r="6383" spans="10:10" x14ac:dyDescent="0.2">
      <c r="J6383" s="525"/>
    </row>
    <row r="6384" spans="10:10" x14ac:dyDescent="0.2">
      <c r="J6384" s="525"/>
    </row>
    <row r="6385" spans="10:10" x14ac:dyDescent="0.2">
      <c r="J6385" s="525"/>
    </row>
    <row r="6386" spans="10:10" x14ac:dyDescent="0.2">
      <c r="J6386" s="525"/>
    </row>
    <row r="6387" spans="10:10" x14ac:dyDescent="0.2">
      <c r="J6387" s="525"/>
    </row>
    <row r="6388" spans="10:10" x14ac:dyDescent="0.2">
      <c r="J6388" s="525"/>
    </row>
    <row r="6389" spans="10:10" x14ac:dyDescent="0.2">
      <c r="J6389" s="525"/>
    </row>
    <row r="6390" spans="10:10" x14ac:dyDescent="0.2">
      <c r="J6390" s="525"/>
    </row>
    <row r="6391" spans="10:10" x14ac:dyDescent="0.2">
      <c r="J6391" s="525"/>
    </row>
    <row r="6392" spans="10:10" x14ac:dyDescent="0.2">
      <c r="J6392" s="525"/>
    </row>
    <row r="6393" spans="10:10" x14ac:dyDescent="0.2">
      <c r="J6393" s="525"/>
    </row>
    <row r="6394" spans="10:10" x14ac:dyDescent="0.2">
      <c r="J6394" s="525"/>
    </row>
    <row r="6395" spans="10:10" x14ac:dyDescent="0.2">
      <c r="J6395" s="525"/>
    </row>
    <row r="6396" spans="10:10" x14ac:dyDescent="0.2">
      <c r="J6396" s="525"/>
    </row>
    <row r="6397" spans="10:10" x14ac:dyDescent="0.2">
      <c r="J6397" s="525"/>
    </row>
    <row r="6398" spans="10:10" x14ac:dyDescent="0.2">
      <c r="J6398" s="525"/>
    </row>
    <row r="6399" spans="10:10" x14ac:dyDescent="0.2">
      <c r="J6399" s="525"/>
    </row>
    <row r="6400" spans="10:10" x14ac:dyDescent="0.2">
      <c r="J6400" s="525"/>
    </row>
    <row r="6401" spans="10:10" x14ac:dyDescent="0.2">
      <c r="J6401" s="525"/>
    </row>
    <row r="6402" spans="10:10" x14ac:dyDescent="0.2">
      <c r="J6402" s="525"/>
    </row>
    <row r="6403" spans="10:10" x14ac:dyDescent="0.2">
      <c r="J6403" s="525"/>
    </row>
    <row r="6404" spans="10:10" x14ac:dyDescent="0.2">
      <c r="J6404" s="525"/>
    </row>
    <row r="6405" spans="10:10" x14ac:dyDescent="0.2">
      <c r="J6405" s="525"/>
    </row>
    <row r="6406" spans="10:10" x14ac:dyDescent="0.2">
      <c r="J6406" s="525"/>
    </row>
    <row r="6407" spans="10:10" x14ac:dyDescent="0.2">
      <c r="J6407" s="525"/>
    </row>
    <row r="6408" spans="10:10" x14ac:dyDescent="0.2">
      <c r="J6408" s="525"/>
    </row>
    <row r="6409" spans="10:10" x14ac:dyDescent="0.2">
      <c r="J6409" s="525"/>
    </row>
    <row r="6410" spans="10:10" x14ac:dyDescent="0.2">
      <c r="J6410" s="525"/>
    </row>
    <row r="6411" spans="10:10" x14ac:dyDescent="0.2">
      <c r="J6411" s="525"/>
    </row>
    <row r="6412" spans="10:10" x14ac:dyDescent="0.2">
      <c r="J6412" s="525"/>
    </row>
    <row r="6413" spans="10:10" x14ac:dyDescent="0.2">
      <c r="J6413" s="525"/>
    </row>
    <row r="6414" spans="10:10" x14ac:dyDescent="0.2">
      <c r="J6414" s="525"/>
    </row>
    <row r="6415" spans="10:10" x14ac:dyDescent="0.2">
      <c r="J6415" s="525"/>
    </row>
    <row r="6416" spans="10:10" x14ac:dyDescent="0.2">
      <c r="J6416" s="525"/>
    </row>
    <row r="6417" spans="10:10" x14ac:dyDescent="0.2">
      <c r="J6417" s="525"/>
    </row>
    <row r="6418" spans="10:10" x14ac:dyDescent="0.2">
      <c r="J6418" s="525"/>
    </row>
    <row r="6419" spans="10:10" x14ac:dyDescent="0.2">
      <c r="J6419" s="525"/>
    </row>
    <row r="6420" spans="10:10" x14ac:dyDescent="0.2">
      <c r="J6420" s="525"/>
    </row>
    <row r="6421" spans="10:10" x14ac:dyDescent="0.2">
      <c r="J6421" s="525"/>
    </row>
    <row r="6422" spans="10:10" x14ac:dyDescent="0.2">
      <c r="J6422" s="525"/>
    </row>
    <row r="6423" spans="10:10" x14ac:dyDescent="0.2">
      <c r="J6423" s="525"/>
    </row>
    <row r="6424" spans="10:10" x14ac:dyDescent="0.2">
      <c r="J6424" s="525"/>
    </row>
    <row r="6425" spans="10:10" x14ac:dyDescent="0.2">
      <c r="J6425" s="525"/>
    </row>
    <row r="6426" spans="10:10" x14ac:dyDescent="0.2">
      <c r="J6426" s="525"/>
    </row>
    <row r="6427" spans="10:10" x14ac:dyDescent="0.2">
      <c r="J6427" s="525"/>
    </row>
    <row r="6428" spans="10:10" x14ac:dyDescent="0.2">
      <c r="J6428" s="525"/>
    </row>
    <row r="6429" spans="10:10" x14ac:dyDescent="0.2">
      <c r="J6429" s="525"/>
    </row>
    <row r="6430" spans="10:10" x14ac:dyDescent="0.2">
      <c r="J6430" s="525"/>
    </row>
    <row r="6431" spans="10:10" x14ac:dyDescent="0.2">
      <c r="J6431" s="525"/>
    </row>
    <row r="6432" spans="10:10" x14ac:dyDescent="0.2">
      <c r="J6432" s="525"/>
    </row>
    <row r="6433" spans="10:10" x14ac:dyDescent="0.2">
      <c r="J6433" s="525"/>
    </row>
    <row r="6434" spans="10:10" x14ac:dyDescent="0.2">
      <c r="J6434" s="525"/>
    </row>
    <row r="6435" spans="10:10" x14ac:dyDescent="0.2">
      <c r="J6435" s="525"/>
    </row>
    <row r="6436" spans="10:10" x14ac:dyDescent="0.2">
      <c r="J6436" s="525"/>
    </row>
    <row r="6437" spans="10:10" x14ac:dyDescent="0.2">
      <c r="J6437" s="525"/>
    </row>
    <row r="6438" spans="10:10" x14ac:dyDescent="0.2">
      <c r="J6438" s="525"/>
    </row>
    <row r="6439" spans="10:10" x14ac:dyDescent="0.2">
      <c r="J6439" s="525"/>
    </row>
    <row r="6440" spans="10:10" x14ac:dyDescent="0.2">
      <c r="J6440" s="525"/>
    </row>
    <row r="6441" spans="10:10" x14ac:dyDescent="0.2">
      <c r="J6441" s="525"/>
    </row>
    <row r="6442" spans="10:10" x14ac:dyDescent="0.2">
      <c r="J6442" s="525"/>
    </row>
    <row r="6443" spans="10:10" x14ac:dyDescent="0.2">
      <c r="J6443" s="525"/>
    </row>
    <row r="6444" spans="10:10" x14ac:dyDescent="0.2">
      <c r="J6444" s="525"/>
    </row>
    <row r="6445" spans="10:10" x14ac:dyDescent="0.2">
      <c r="J6445" s="525"/>
    </row>
    <row r="6446" spans="10:10" x14ac:dyDescent="0.2">
      <c r="J6446" s="525"/>
    </row>
    <row r="6447" spans="10:10" x14ac:dyDescent="0.2">
      <c r="J6447" s="525"/>
    </row>
    <row r="6448" spans="10:10" x14ac:dyDescent="0.2">
      <c r="J6448" s="525"/>
    </row>
    <row r="6449" spans="10:10" x14ac:dyDescent="0.2">
      <c r="J6449" s="525"/>
    </row>
    <row r="6450" spans="10:10" x14ac:dyDescent="0.2">
      <c r="J6450" s="525"/>
    </row>
    <row r="6451" spans="10:10" x14ac:dyDescent="0.2">
      <c r="J6451" s="525"/>
    </row>
    <row r="6452" spans="10:10" x14ac:dyDescent="0.2">
      <c r="J6452" s="525"/>
    </row>
    <row r="6453" spans="10:10" x14ac:dyDescent="0.2">
      <c r="J6453" s="525"/>
    </row>
    <row r="6454" spans="10:10" x14ac:dyDescent="0.2">
      <c r="J6454" s="525"/>
    </row>
    <row r="6455" spans="10:10" x14ac:dyDescent="0.2">
      <c r="J6455" s="525"/>
    </row>
    <row r="6456" spans="10:10" x14ac:dyDescent="0.2">
      <c r="J6456" s="525"/>
    </row>
    <row r="6457" spans="10:10" x14ac:dyDescent="0.2">
      <c r="J6457" s="525"/>
    </row>
    <row r="6458" spans="10:10" x14ac:dyDescent="0.2">
      <c r="J6458" s="525"/>
    </row>
    <row r="6459" spans="10:10" x14ac:dyDescent="0.2">
      <c r="J6459" s="525"/>
    </row>
    <row r="6460" spans="10:10" x14ac:dyDescent="0.2">
      <c r="J6460" s="525"/>
    </row>
    <row r="6461" spans="10:10" x14ac:dyDescent="0.2">
      <c r="J6461" s="525"/>
    </row>
    <row r="6462" spans="10:10" x14ac:dyDescent="0.2">
      <c r="J6462" s="525"/>
    </row>
    <row r="6463" spans="10:10" x14ac:dyDescent="0.2">
      <c r="J6463" s="525"/>
    </row>
    <row r="6464" spans="10:10" x14ac:dyDescent="0.2">
      <c r="J6464" s="525"/>
    </row>
    <row r="6465" spans="10:10" x14ac:dyDescent="0.2">
      <c r="J6465" s="525"/>
    </row>
    <row r="6466" spans="10:10" x14ac:dyDescent="0.2">
      <c r="J6466" s="525"/>
    </row>
    <row r="6467" spans="10:10" x14ac:dyDescent="0.2">
      <c r="J6467" s="525"/>
    </row>
    <row r="6468" spans="10:10" x14ac:dyDescent="0.2">
      <c r="J6468" s="525"/>
    </row>
    <row r="6469" spans="10:10" x14ac:dyDescent="0.2">
      <c r="J6469" s="525"/>
    </row>
    <row r="6470" spans="10:10" x14ac:dyDescent="0.2">
      <c r="J6470" s="525"/>
    </row>
    <row r="6471" spans="10:10" x14ac:dyDescent="0.2">
      <c r="J6471" s="525"/>
    </row>
    <row r="6472" spans="10:10" x14ac:dyDescent="0.2">
      <c r="J6472" s="525"/>
    </row>
    <row r="6473" spans="10:10" x14ac:dyDescent="0.2">
      <c r="J6473" s="525"/>
    </row>
    <row r="6474" spans="10:10" x14ac:dyDescent="0.2">
      <c r="J6474" s="525"/>
    </row>
    <row r="6475" spans="10:10" x14ac:dyDescent="0.2">
      <c r="J6475" s="525"/>
    </row>
    <row r="6476" spans="10:10" x14ac:dyDescent="0.2">
      <c r="J6476" s="525"/>
    </row>
    <row r="6477" spans="10:10" x14ac:dyDescent="0.2">
      <c r="J6477" s="525"/>
    </row>
    <row r="6478" spans="10:10" x14ac:dyDescent="0.2">
      <c r="J6478" s="525"/>
    </row>
    <row r="6479" spans="10:10" x14ac:dyDescent="0.2">
      <c r="J6479" s="525"/>
    </row>
    <row r="6480" spans="10:10" x14ac:dyDescent="0.2">
      <c r="J6480" s="525"/>
    </row>
    <row r="6481" spans="10:10" x14ac:dyDescent="0.2">
      <c r="J6481" s="525"/>
    </row>
    <row r="6482" spans="10:10" x14ac:dyDescent="0.2">
      <c r="J6482" s="525"/>
    </row>
    <row r="6483" spans="10:10" x14ac:dyDescent="0.2">
      <c r="J6483" s="525"/>
    </row>
    <row r="6484" spans="10:10" x14ac:dyDescent="0.2">
      <c r="J6484" s="525"/>
    </row>
    <row r="6485" spans="10:10" x14ac:dyDescent="0.2">
      <c r="J6485" s="525"/>
    </row>
    <row r="6486" spans="10:10" x14ac:dyDescent="0.2">
      <c r="J6486" s="525"/>
    </row>
    <row r="6487" spans="10:10" x14ac:dyDescent="0.2">
      <c r="J6487" s="525"/>
    </row>
    <row r="6488" spans="10:10" x14ac:dyDescent="0.2">
      <c r="J6488" s="525"/>
    </row>
    <row r="6489" spans="10:10" x14ac:dyDescent="0.2">
      <c r="J6489" s="525"/>
    </row>
    <row r="6490" spans="10:10" x14ac:dyDescent="0.2">
      <c r="J6490" s="525"/>
    </row>
    <row r="6491" spans="10:10" x14ac:dyDescent="0.2">
      <c r="J6491" s="525"/>
    </row>
    <row r="6492" spans="10:10" x14ac:dyDescent="0.2">
      <c r="J6492" s="525"/>
    </row>
    <row r="6493" spans="10:10" x14ac:dyDescent="0.2">
      <c r="J6493" s="525"/>
    </row>
    <row r="6494" spans="10:10" x14ac:dyDescent="0.2">
      <c r="J6494" s="525"/>
    </row>
    <row r="6495" spans="10:10" x14ac:dyDescent="0.2">
      <c r="J6495" s="525"/>
    </row>
    <row r="6496" spans="10:10" x14ac:dyDescent="0.2">
      <c r="J6496" s="525"/>
    </row>
    <row r="6497" spans="10:10" x14ac:dyDescent="0.2">
      <c r="J6497" s="525"/>
    </row>
    <row r="6498" spans="10:10" x14ac:dyDescent="0.2">
      <c r="J6498" s="525"/>
    </row>
    <row r="6499" spans="10:10" x14ac:dyDescent="0.2">
      <c r="J6499" s="525"/>
    </row>
    <row r="6500" spans="10:10" x14ac:dyDescent="0.2">
      <c r="J6500" s="525"/>
    </row>
    <row r="6501" spans="10:10" x14ac:dyDescent="0.2">
      <c r="J6501" s="525"/>
    </row>
    <row r="6502" spans="10:10" x14ac:dyDescent="0.2">
      <c r="J6502" s="525"/>
    </row>
    <row r="6503" spans="10:10" x14ac:dyDescent="0.2">
      <c r="J6503" s="525"/>
    </row>
    <row r="6504" spans="10:10" x14ac:dyDescent="0.2">
      <c r="J6504" s="525"/>
    </row>
    <row r="6505" spans="10:10" x14ac:dyDescent="0.2">
      <c r="J6505" s="525"/>
    </row>
    <row r="6506" spans="10:10" x14ac:dyDescent="0.2">
      <c r="J6506" s="525"/>
    </row>
    <row r="6507" spans="10:10" x14ac:dyDescent="0.2">
      <c r="J6507" s="525"/>
    </row>
    <row r="6508" spans="10:10" x14ac:dyDescent="0.2">
      <c r="J6508" s="525"/>
    </row>
    <row r="6509" spans="10:10" x14ac:dyDescent="0.2">
      <c r="J6509" s="525"/>
    </row>
    <row r="6510" spans="10:10" x14ac:dyDescent="0.2">
      <c r="J6510" s="525"/>
    </row>
    <row r="6511" spans="10:10" x14ac:dyDescent="0.2">
      <c r="J6511" s="525"/>
    </row>
    <row r="6512" spans="10:10" x14ac:dyDescent="0.2">
      <c r="J6512" s="525"/>
    </row>
    <row r="6513" spans="10:10" x14ac:dyDescent="0.2">
      <c r="J6513" s="525"/>
    </row>
    <row r="6514" spans="10:10" x14ac:dyDescent="0.2">
      <c r="J6514" s="525"/>
    </row>
    <row r="6515" spans="10:10" x14ac:dyDescent="0.2">
      <c r="J6515" s="525"/>
    </row>
    <row r="6516" spans="10:10" x14ac:dyDescent="0.2">
      <c r="J6516" s="525"/>
    </row>
    <row r="6517" spans="10:10" x14ac:dyDescent="0.2">
      <c r="J6517" s="525"/>
    </row>
    <row r="6518" spans="10:10" x14ac:dyDescent="0.2">
      <c r="J6518" s="525"/>
    </row>
    <row r="6519" spans="10:10" x14ac:dyDescent="0.2">
      <c r="J6519" s="525"/>
    </row>
    <row r="6520" spans="10:10" x14ac:dyDescent="0.2">
      <c r="J6520" s="525"/>
    </row>
    <row r="6521" spans="10:10" x14ac:dyDescent="0.2">
      <c r="J6521" s="525"/>
    </row>
    <row r="6522" spans="10:10" x14ac:dyDescent="0.2">
      <c r="J6522" s="525"/>
    </row>
    <row r="6523" spans="10:10" x14ac:dyDescent="0.2">
      <c r="J6523" s="525"/>
    </row>
    <row r="6524" spans="10:10" x14ac:dyDescent="0.2">
      <c r="J6524" s="525"/>
    </row>
    <row r="6525" spans="10:10" x14ac:dyDescent="0.2">
      <c r="J6525" s="525"/>
    </row>
    <row r="6526" spans="10:10" x14ac:dyDescent="0.2">
      <c r="J6526" s="525"/>
    </row>
    <row r="6527" spans="10:10" x14ac:dyDescent="0.2">
      <c r="J6527" s="525"/>
    </row>
    <row r="6528" spans="10:10" x14ac:dyDescent="0.2">
      <c r="J6528" s="525"/>
    </row>
    <row r="6529" spans="10:10" x14ac:dyDescent="0.2">
      <c r="J6529" s="525"/>
    </row>
    <row r="6530" spans="10:10" x14ac:dyDescent="0.2">
      <c r="J6530" s="525"/>
    </row>
    <row r="6531" spans="10:10" x14ac:dyDescent="0.2">
      <c r="J6531" s="525"/>
    </row>
    <row r="6532" spans="10:10" x14ac:dyDescent="0.2">
      <c r="J6532" s="525"/>
    </row>
    <row r="6533" spans="10:10" x14ac:dyDescent="0.2">
      <c r="J6533" s="525"/>
    </row>
    <row r="6534" spans="10:10" x14ac:dyDescent="0.2">
      <c r="J6534" s="525"/>
    </row>
    <row r="6535" spans="10:10" x14ac:dyDescent="0.2">
      <c r="J6535" s="525"/>
    </row>
    <row r="6536" spans="10:10" x14ac:dyDescent="0.2">
      <c r="J6536" s="525"/>
    </row>
    <row r="6537" spans="10:10" x14ac:dyDescent="0.2">
      <c r="J6537" s="525"/>
    </row>
    <row r="6538" spans="10:10" x14ac:dyDescent="0.2">
      <c r="J6538" s="525"/>
    </row>
    <row r="6539" spans="10:10" x14ac:dyDescent="0.2">
      <c r="J6539" s="525"/>
    </row>
    <row r="6540" spans="10:10" x14ac:dyDescent="0.2">
      <c r="J6540" s="525"/>
    </row>
    <row r="6541" spans="10:10" x14ac:dyDescent="0.2">
      <c r="J6541" s="525"/>
    </row>
    <row r="6542" spans="10:10" x14ac:dyDescent="0.2">
      <c r="J6542" s="525"/>
    </row>
    <row r="6543" spans="10:10" x14ac:dyDescent="0.2">
      <c r="J6543" s="525"/>
    </row>
    <row r="6544" spans="10:10" x14ac:dyDescent="0.2">
      <c r="J6544" s="525"/>
    </row>
    <row r="6545" spans="10:10" x14ac:dyDescent="0.2">
      <c r="J6545" s="525"/>
    </row>
    <row r="6546" spans="10:10" x14ac:dyDescent="0.2">
      <c r="J6546" s="525"/>
    </row>
    <row r="6547" spans="10:10" x14ac:dyDescent="0.2">
      <c r="J6547" s="525"/>
    </row>
    <row r="6548" spans="10:10" x14ac:dyDescent="0.2">
      <c r="J6548" s="525"/>
    </row>
    <row r="6549" spans="10:10" x14ac:dyDescent="0.2">
      <c r="J6549" s="525"/>
    </row>
    <row r="6550" spans="10:10" x14ac:dyDescent="0.2">
      <c r="J6550" s="525"/>
    </row>
    <row r="6551" spans="10:10" x14ac:dyDescent="0.2">
      <c r="J6551" s="525"/>
    </row>
    <row r="6552" spans="10:10" x14ac:dyDescent="0.2">
      <c r="J6552" s="525"/>
    </row>
    <row r="6553" spans="10:10" x14ac:dyDescent="0.2">
      <c r="J6553" s="525"/>
    </row>
    <row r="6554" spans="10:10" x14ac:dyDescent="0.2">
      <c r="J6554" s="525"/>
    </row>
    <row r="6555" spans="10:10" x14ac:dyDescent="0.2">
      <c r="J6555" s="525"/>
    </row>
    <row r="6556" spans="10:10" x14ac:dyDescent="0.2">
      <c r="J6556" s="525"/>
    </row>
    <row r="6557" spans="10:10" x14ac:dyDescent="0.2">
      <c r="J6557" s="525"/>
    </row>
    <row r="6558" spans="10:10" x14ac:dyDescent="0.2">
      <c r="J6558" s="525"/>
    </row>
    <row r="6559" spans="10:10" x14ac:dyDescent="0.2">
      <c r="J6559" s="525"/>
    </row>
    <row r="6560" spans="10:10" x14ac:dyDescent="0.2">
      <c r="J6560" s="525"/>
    </row>
    <row r="6561" spans="10:10" x14ac:dyDescent="0.2">
      <c r="J6561" s="525"/>
    </row>
    <row r="6562" spans="10:10" x14ac:dyDescent="0.2">
      <c r="J6562" s="525"/>
    </row>
    <row r="6563" spans="10:10" x14ac:dyDescent="0.2">
      <c r="J6563" s="525"/>
    </row>
    <row r="6564" spans="10:10" x14ac:dyDescent="0.2">
      <c r="J6564" s="525"/>
    </row>
    <row r="6565" spans="10:10" x14ac:dyDescent="0.2">
      <c r="J6565" s="525"/>
    </row>
    <row r="6566" spans="10:10" x14ac:dyDescent="0.2">
      <c r="J6566" s="525"/>
    </row>
    <row r="6567" spans="10:10" x14ac:dyDescent="0.2">
      <c r="J6567" s="525"/>
    </row>
    <row r="6568" spans="10:10" x14ac:dyDescent="0.2">
      <c r="J6568" s="525"/>
    </row>
    <row r="6569" spans="10:10" x14ac:dyDescent="0.2">
      <c r="J6569" s="525"/>
    </row>
    <row r="6570" spans="10:10" x14ac:dyDescent="0.2">
      <c r="J6570" s="525"/>
    </row>
    <row r="6571" spans="10:10" x14ac:dyDescent="0.2">
      <c r="J6571" s="525"/>
    </row>
    <row r="6572" spans="10:10" x14ac:dyDescent="0.2">
      <c r="J6572" s="525"/>
    </row>
    <row r="6573" spans="10:10" x14ac:dyDescent="0.2">
      <c r="J6573" s="525"/>
    </row>
    <row r="6574" spans="10:10" x14ac:dyDescent="0.2">
      <c r="J6574" s="525"/>
    </row>
    <row r="6575" spans="10:10" x14ac:dyDescent="0.2">
      <c r="J6575" s="525"/>
    </row>
    <row r="6576" spans="10:10" x14ac:dyDescent="0.2">
      <c r="J6576" s="525"/>
    </row>
    <row r="6577" spans="10:10" x14ac:dyDescent="0.2">
      <c r="J6577" s="525"/>
    </row>
    <row r="6578" spans="10:10" x14ac:dyDescent="0.2">
      <c r="J6578" s="525"/>
    </row>
    <row r="6579" spans="10:10" x14ac:dyDescent="0.2">
      <c r="J6579" s="525"/>
    </row>
    <row r="6580" spans="10:10" x14ac:dyDescent="0.2">
      <c r="J6580" s="525"/>
    </row>
    <row r="6581" spans="10:10" x14ac:dyDescent="0.2">
      <c r="J6581" s="525"/>
    </row>
    <row r="6582" spans="10:10" x14ac:dyDescent="0.2">
      <c r="J6582" s="525"/>
    </row>
    <row r="6583" spans="10:10" x14ac:dyDescent="0.2">
      <c r="J6583" s="525"/>
    </row>
    <row r="6584" spans="10:10" x14ac:dyDescent="0.2">
      <c r="J6584" s="525"/>
    </row>
    <row r="6585" spans="10:10" x14ac:dyDescent="0.2">
      <c r="J6585" s="525"/>
    </row>
    <row r="6586" spans="10:10" x14ac:dyDescent="0.2">
      <c r="J6586" s="525"/>
    </row>
    <row r="6587" spans="10:10" x14ac:dyDescent="0.2">
      <c r="J6587" s="525"/>
    </row>
    <row r="6588" spans="10:10" x14ac:dyDescent="0.2">
      <c r="J6588" s="525"/>
    </row>
    <row r="6589" spans="10:10" x14ac:dyDescent="0.2">
      <c r="J6589" s="525"/>
    </row>
    <row r="6590" spans="10:10" x14ac:dyDescent="0.2">
      <c r="J6590" s="525"/>
    </row>
    <row r="6591" spans="10:10" x14ac:dyDescent="0.2">
      <c r="J6591" s="525"/>
    </row>
    <row r="6592" spans="10:10" x14ac:dyDescent="0.2">
      <c r="J6592" s="525"/>
    </row>
    <row r="6593" spans="10:10" x14ac:dyDescent="0.2">
      <c r="J6593" s="525"/>
    </row>
    <row r="6594" spans="10:10" x14ac:dyDescent="0.2">
      <c r="J6594" s="525"/>
    </row>
    <row r="6595" spans="10:10" x14ac:dyDescent="0.2">
      <c r="J6595" s="525"/>
    </row>
    <row r="6596" spans="10:10" x14ac:dyDescent="0.2">
      <c r="J6596" s="525"/>
    </row>
    <row r="6597" spans="10:10" x14ac:dyDescent="0.2">
      <c r="J6597" s="525"/>
    </row>
    <row r="6598" spans="10:10" x14ac:dyDescent="0.2">
      <c r="J6598" s="525"/>
    </row>
    <row r="6599" spans="10:10" x14ac:dyDescent="0.2">
      <c r="J6599" s="525"/>
    </row>
    <row r="6600" spans="10:10" x14ac:dyDescent="0.2">
      <c r="J6600" s="525"/>
    </row>
    <row r="6601" spans="10:10" x14ac:dyDescent="0.2">
      <c r="J6601" s="525"/>
    </row>
    <row r="6602" spans="10:10" x14ac:dyDescent="0.2">
      <c r="J6602" s="525"/>
    </row>
    <row r="6603" spans="10:10" x14ac:dyDescent="0.2">
      <c r="J6603" s="525"/>
    </row>
    <row r="6604" spans="10:10" x14ac:dyDescent="0.2">
      <c r="J6604" s="525"/>
    </row>
    <row r="6605" spans="10:10" x14ac:dyDescent="0.2">
      <c r="J6605" s="525"/>
    </row>
    <row r="6606" spans="10:10" x14ac:dyDescent="0.2">
      <c r="J6606" s="525"/>
    </row>
    <row r="6607" spans="10:10" x14ac:dyDescent="0.2">
      <c r="J6607" s="525"/>
    </row>
    <row r="6608" spans="10:10" x14ac:dyDescent="0.2">
      <c r="J6608" s="525"/>
    </row>
    <row r="6609" spans="10:10" x14ac:dyDescent="0.2">
      <c r="J6609" s="525"/>
    </row>
    <row r="6610" spans="10:10" x14ac:dyDescent="0.2">
      <c r="J6610" s="525"/>
    </row>
    <row r="6611" spans="10:10" x14ac:dyDescent="0.2">
      <c r="J6611" s="525"/>
    </row>
    <row r="6612" spans="10:10" x14ac:dyDescent="0.2">
      <c r="J6612" s="525"/>
    </row>
    <row r="6613" spans="10:10" x14ac:dyDescent="0.2">
      <c r="J6613" s="525"/>
    </row>
    <row r="6614" spans="10:10" x14ac:dyDescent="0.2">
      <c r="J6614" s="525"/>
    </row>
    <row r="6615" spans="10:10" x14ac:dyDescent="0.2">
      <c r="J6615" s="525"/>
    </row>
    <row r="6616" spans="10:10" x14ac:dyDescent="0.2">
      <c r="J6616" s="525"/>
    </row>
    <row r="6617" spans="10:10" x14ac:dyDescent="0.2">
      <c r="J6617" s="525"/>
    </row>
    <row r="6618" spans="10:10" x14ac:dyDescent="0.2">
      <c r="J6618" s="525"/>
    </row>
    <row r="6619" spans="10:10" x14ac:dyDescent="0.2">
      <c r="J6619" s="525"/>
    </row>
    <row r="6620" spans="10:10" x14ac:dyDescent="0.2">
      <c r="J6620" s="525"/>
    </row>
    <row r="6621" spans="10:10" x14ac:dyDescent="0.2">
      <c r="J6621" s="525"/>
    </row>
    <row r="6622" spans="10:10" x14ac:dyDescent="0.2">
      <c r="J6622" s="525"/>
    </row>
    <row r="6623" spans="10:10" x14ac:dyDescent="0.2">
      <c r="J6623" s="525"/>
    </row>
    <row r="6624" spans="10:10" x14ac:dyDescent="0.2">
      <c r="J6624" s="525"/>
    </row>
    <row r="6625" spans="10:10" x14ac:dyDescent="0.2">
      <c r="J6625" s="525"/>
    </row>
    <row r="6626" spans="10:10" x14ac:dyDescent="0.2">
      <c r="J6626" s="525"/>
    </row>
    <row r="6627" spans="10:10" x14ac:dyDescent="0.2">
      <c r="J6627" s="525"/>
    </row>
    <row r="6628" spans="10:10" x14ac:dyDescent="0.2">
      <c r="J6628" s="525"/>
    </row>
    <row r="6629" spans="10:10" x14ac:dyDescent="0.2">
      <c r="J6629" s="525"/>
    </row>
    <row r="6630" spans="10:10" x14ac:dyDescent="0.2">
      <c r="J6630" s="525"/>
    </row>
    <row r="6631" spans="10:10" x14ac:dyDescent="0.2">
      <c r="J6631" s="525"/>
    </row>
    <row r="6632" spans="10:10" x14ac:dyDescent="0.2">
      <c r="J6632" s="525"/>
    </row>
    <row r="6633" spans="10:10" x14ac:dyDescent="0.2">
      <c r="J6633" s="525"/>
    </row>
    <row r="6634" spans="10:10" x14ac:dyDescent="0.2">
      <c r="J6634" s="525"/>
    </row>
    <row r="6635" spans="10:10" x14ac:dyDescent="0.2">
      <c r="J6635" s="525"/>
    </row>
    <row r="6636" spans="10:10" x14ac:dyDescent="0.2">
      <c r="J6636" s="525"/>
    </row>
    <row r="6637" spans="10:10" x14ac:dyDescent="0.2">
      <c r="J6637" s="525"/>
    </row>
    <row r="6638" spans="10:10" x14ac:dyDescent="0.2">
      <c r="J6638" s="525"/>
    </row>
    <row r="6639" spans="10:10" x14ac:dyDescent="0.2">
      <c r="J6639" s="525"/>
    </row>
    <row r="6640" spans="10:10" x14ac:dyDescent="0.2">
      <c r="J6640" s="525"/>
    </row>
    <row r="6641" spans="10:10" x14ac:dyDescent="0.2">
      <c r="J6641" s="525"/>
    </row>
    <row r="6642" spans="10:10" x14ac:dyDescent="0.2">
      <c r="J6642" s="525"/>
    </row>
    <row r="6643" spans="10:10" x14ac:dyDescent="0.2">
      <c r="J6643" s="525"/>
    </row>
    <row r="6644" spans="10:10" x14ac:dyDescent="0.2">
      <c r="J6644" s="525"/>
    </row>
    <row r="6645" spans="10:10" x14ac:dyDescent="0.2">
      <c r="J6645" s="525"/>
    </row>
    <row r="6646" spans="10:10" x14ac:dyDescent="0.2">
      <c r="J6646" s="525"/>
    </row>
    <row r="6647" spans="10:10" x14ac:dyDescent="0.2">
      <c r="J6647" s="525"/>
    </row>
    <row r="6648" spans="10:10" x14ac:dyDescent="0.2">
      <c r="J6648" s="525"/>
    </row>
    <row r="6649" spans="10:10" x14ac:dyDescent="0.2">
      <c r="J6649" s="525"/>
    </row>
    <row r="6650" spans="10:10" x14ac:dyDescent="0.2">
      <c r="J6650" s="525"/>
    </row>
    <row r="6651" spans="10:10" x14ac:dyDescent="0.2">
      <c r="J6651" s="525"/>
    </row>
    <row r="6652" spans="10:10" x14ac:dyDescent="0.2">
      <c r="J6652" s="525"/>
    </row>
    <row r="6653" spans="10:10" x14ac:dyDescent="0.2">
      <c r="J6653" s="525"/>
    </row>
    <row r="6654" spans="10:10" x14ac:dyDescent="0.2">
      <c r="J6654" s="525"/>
    </row>
    <row r="6655" spans="10:10" x14ac:dyDescent="0.2">
      <c r="J6655" s="525"/>
    </row>
    <row r="6656" spans="10:10" x14ac:dyDescent="0.2">
      <c r="J6656" s="525"/>
    </row>
    <row r="6657" spans="10:10" x14ac:dyDescent="0.2">
      <c r="J6657" s="525"/>
    </row>
    <row r="6658" spans="10:10" x14ac:dyDescent="0.2">
      <c r="J6658" s="525"/>
    </row>
    <row r="6659" spans="10:10" x14ac:dyDescent="0.2">
      <c r="J6659" s="525"/>
    </row>
    <row r="6660" spans="10:10" x14ac:dyDescent="0.2">
      <c r="J6660" s="525"/>
    </row>
    <row r="6661" spans="10:10" x14ac:dyDescent="0.2">
      <c r="J6661" s="525"/>
    </row>
    <row r="6662" spans="10:10" x14ac:dyDescent="0.2">
      <c r="J6662" s="525"/>
    </row>
    <row r="6663" spans="10:10" x14ac:dyDescent="0.2">
      <c r="J6663" s="525"/>
    </row>
    <row r="6664" spans="10:10" x14ac:dyDescent="0.2">
      <c r="J6664" s="525"/>
    </row>
    <row r="6665" spans="10:10" x14ac:dyDescent="0.2">
      <c r="J6665" s="525"/>
    </row>
    <row r="6666" spans="10:10" x14ac:dyDescent="0.2">
      <c r="J6666" s="525"/>
    </row>
    <row r="6667" spans="10:10" x14ac:dyDescent="0.2">
      <c r="J6667" s="525"/>
    </row>
    <row r="6668" spans="10:10" x14ac:dyDescent="0.2">
      <c r="J6668" s="525"/>
    </row>
    <row r="6669" spans="10:10" x14ac:dyDescent="0.2">
      <c r="J6669" s="525"/>
    </row>
    <row r="6670" spans="10:10" x14ac:dyDescent="0.2">
      <c r="J6670" s="525"/>
    </row>
    <row r="6671" spans="10:10" x14ac:dyDescent="0.2">
      <c r="J6671" s="525"/>
    </row>
    <row r="6672" spans="10:10" x14ac:dyDescent="0.2">
      <c r="J6672" s="525"/>
    </row>
    <row r="6673" spans="10:10" x14ac:dyDescent="0.2">
      <c r="J6673" s="525"/>
    </row>
    <row r="6674" spans="10:10" x14ac:dyDescent="0.2">
      <c r="J6674" s="525"/>
    </row>
    <row r="6675" spans="10:10" x14ac:dyDescent="0.2">
      <c r="J6675" s="525"/>
    </row>
    <row r="6676" spans="10:10" x14ac:dyDescent="0.2">
      <c r="J6676" s="525"/>
    </row>
    <row r="6677" spans="10:10" x14ac:dyDescent="0.2">
      <c r="J6677" s="525"/>
    </row>
    <row r="6678" spans="10:10" x14ac:dyDescent="0.2">
      <c r="J6678" s="525"/>
    </row>
    <row r="6679" spans="10:10" x14ac:dyDescent="0.2">
      <c r="J6679" s="525"/>
    </row>
    <row r="6680" spans="10:10" x14ac:dyDescent="0.2">
      <c r="J6680" s="525"/>
    </row>
    <row r="6681" spans="10:10" x14ac:dyDescent="0.2">
      <c r="J6681" s="525"/>
    </row>
    <row r="6682" spans="10:10" x14ac:dyDescent="0.2">
      <c r="J6682" s="525"/>
    </row>
    <row r="6683" spans="10:10" x14ac:dyDescent="0.2">
      <c r="J6683" s="525"/>
    </row>
    <row r="6684" spans="10:10" x14ac:dyDescent="0.2">
      <c r="J6684" s="525"/>
    </row>
    <row r="6685" spans="10:10" x14ac:dyDescent="0.2">
      <c r="J6685" s="525"/>
    </row>
    <row r="6686" spans="10:10" x14ac:dyDescent="0.2">
      <c r="J6686" s="525"/>
    </row>
    <row r="6687" spans="10:10" x14ac:dyDescent="0.2">
      <c r="J6687" s="525"/>
    </row>
    <row r="6688" spans="10:10" x14ac:dyDescent="0.2">
      <c r="J6688" s="525"/>
    </row>
    <row r="6689" spans="10:10" x14ac:dyDescent="0.2">
      <c r="J6689" s="525"/>
    </row>
    <row r="6690" spans="10:10" x14ac:dyDescent="0.2">
      <c r="J6690" s="525"/>
    </row>
    <row r="6691" spans="10:10" x14ac:dyDescent="0.2">
      <c r="J6691" s="525"/>
    </row>
    <row r="6692" spans="10:10" x14ac:dyDescent="0.2">
      <c r="J6692" s="525"/>
    </row>
    <row r="6693" spans="10:10" x14ac:dyDescent="0.2">
      <c r="J6693" s="525"/>
    </row>
    <row r="6694" spans="10:10" x14ac:dyDescent="0.2">
      <c r="J6694" s="525"/>
    </row>
    <row r="6695" spans="10:10" x14ac:dyDescent="0.2">
      <c r="J6695" s="525"/>
    </row>
    <row r="6696" spans="10:10" x14ac:dyDescent="0.2">
      <c r="J6696" s="525"/>
    </row>
    <row r="6697" spans="10:10" x14ac:dyDescent="0.2">
      <c r="J6697" s="525"/>
    </row>
    <row r="6698" spans="10:10" x14ac:dyDescent="0.2">
      <c r="J6698" s="525"/>
    </row>
    <row r="6699" spans="10:10" x14ac:dyDescent="0.2">
      <c r="J6699" s="525"/>
    </row>
    <row r="6700" spans="10:10" x14ac:dyDescent="0.2">
      <c r="J6700" s="525"/>
    </row>
    <row r="6701" spans="10:10" x14ac:dyDescent="0.2">
      <c r="J6701" s="525"/>
    </row>
    <row r="6702" spans="10:10" x14ac:dyDescent="0.2">
      <c r="J6702" s="525"/>
    </row>
    <row r="6703" spans="10:10" x14ac:dyDescent="0.2">
      <c r="J6703" s="525"/>
    </row>
    <row r="6704" spans="10:10" x14ac:dyDescent="0.2">
      <c r="J6704" s="525"/>
    </row>
    <row r="6705" spans="10:10" x14ac:dyDescent="0.2">
      <c r="J6705" s="525"/>
    </row>
    <row r="6706" spans="10:10" x14ac:dyDescent="0.2">
      <c r="J6706" s="525"/>
    </row>
    <row r="6707" spans="10:10" x14ac:dyDescent="0.2">
      <c r="J6707" s="525"/>
    </row>
    <row r="6708" spans="10:10" x14ac:dyDescent="0.2">
      <c r="J6708" s="525"/>
    </row>
    <row r="6709" spans="10:10" x14ac:dyDescent="0.2">
      <c r="J6709" s="525"/>
    </row>
    <row r="6710" spans="10:10" x14ac:dyDescent="0.2">
      <c r="J6710" s="525"/>
    </row>
    <row r="6711" spans="10:10" x14ac:dyDescent="0.2">
      <c r="J6711" s="525"/>
    </row>
    <row r="6712" spans="10:10" x14ac:dyDescent="0.2">
      <c r="J6712" s="525"/>
    </row>
    <row r="6713" spans="10:10" x14ac:dyDescent="0.2">
      <c r="J6713" s="525"/>
    </row>
    <row r="6714" spans="10:10" x14ac:dyDescent="0.2">
      <c r="J6714" s="525"/>
    </row>
    <row r="6715" spans="10:10" x14ac:dyDescent="0.2">
      <c r="J6715" s="525"/>
    </row>
    <row r="6716" spans="10:10" x14ac:dyDescent="0.2">
      <c r="J6716" s="525"/>
    </row>
    <row r="6717" spans="10:10" x14ac:dyDescent="0.2">
      <c r="J6717" s="525"/>
    </row>
    <row r="6718" spans="10:10" x14ac:dyDescent="0.2">
      <c r="J6718" s="525"/>
    </row>
    <row r="6719" spans="10:10" x14ac:dyDescent="0.2">
      <c r="J6719" s="525"/>
    </row>
    <row r="6720" spans="10:10" x14ac:dyDescent="0.2">
      <c r="J6720" s="525"/>
    </row>
    <row r="6721" spans="10:10" x14ac:dyDescent="0.2">
      <c r="J6721" s="525"/>
    </row>
    <row r="6722" spans="10:10" x14ac:dyDescent="0.2">
      <c r="J6722" s="525"/>
    </row>
    <row r="6723" spans="10:10" x14ac:dyDescent="0.2">
      <c r="J6723" s="525"/>
    </row>
    <row r="6724" spans="10:10" x14ac:dyDescent="0.2">
      <c r="J6724" s="525"/>
    </row>
    <row r="6725" spans="10:10" x14ac:dyDescent="0.2">
      <c r="J6725" s="525"/>
    </row>
    <row r="6726" spans="10:10" x14ac:dyDescent="0.2">
      <c r="J6726" s="525"/>
    </row>
    <row r="6727" spans="10:10" x14ac:dyDescent="0.2">
      <c r="J6727" s="525"/>
    </row>
    <row r="6728" spans="10:10" x14ac:dyDescent="0.2">
      <c r="J6728" s="525"/>
    </row>
    <row r="6729" spans="10:10" x14ac:dyDescent="0.2">
      <c r="J6729" s="525"/>
    </row>
    <row r="6730" spans="10:10" x14ac:dyDescent="0.2">
      <c r="J6730" s="525"/>
    </row>
    <row r="6731" spans="10:10" x14ac:dyDescent="0.2">
      <c r="J6731" s="525"/>
    </row>
    <row r="6732" spans="10:10" x14ac:dyDescent="0.2">
      <c r="J6732" s="525"/>
    </row>
    <row r="6733" spans="10:10" x14ac:dyDescent="0.2">
      <c r="J6733" s="525"/>
    </row>
    <row r="6734" spans="10:10" x14ac:dyDescent="0.2">
      <c r="J6734" s="525"/>
    </row>
    <row r="6735" spans="10:10" x14ac:dyDescent="0.2">
      <c r="J6735" s="525"/>
    </row>
    <row r="6736" spans="10:10" x14ac:dyDescent="0.2">
      <c r="J6736" s="525"/>
    </row>
    <row r="6737" spans="10:10" x14ac:dyDescent="0.2">
      <c r="J6737" s="525"/>
    </row>
    <row r="6738" spans="10:10" x14ac:dyDescent="0.2">
      <c r="J6738" s="525"/>
    </row>
    <row r="6739" spans="10:10" x14ac:dyDescent="0.2">
      <c r="J6739" s="525"/>
    </row>
    <row r="6740" spans="10:10" x14ac:dyDescent="0.2">
      <c r="J6740" s="525"/>
    </row>
    <row r="6741" spans="10:10" x14ac:dyDescent="0.2">
      <c r="J6741" s="525"/>
    </row>
    <row r="6742" spans="10:10" x14ac:dyDescent="0.2">
      <c r="J6742" s="525"/>
    </row>
    <row r="6743" spans="10:10" x14ac:dyDescent="0.2">
      <c r="J6743" s="525"/>
    </row>
    <row r="6744" spans="10:10" x14ac:dyDescent="0.2">
      <c r="J6744" s="525"/>
    </row>
    <row r="6745" spans="10:10" x14ac:dyDescent="0.2">
      <c r="J6745" s="525"/>
    </row>
    <row r="6746" spans="10:10" x14ac:dyDescent="0.2">
      <c r="J6746" s="525"/>
    </row>
    <row r="6747" spans="10:10" x14ac:dyDescent="0.2">
      <c r="J6747" s="525"/>
    </row>
    <row r="6748" spans="10:10" x14ac:dyDescent="0.2">
      <c r="J6748" s="525"/>
    </row>
    <row r="6749" spans="10:10" x14ac:dyDescent="0.2">
      <c r="J6749" s="525"/>
    </row>
    <row r="6750" spans="10:10" x14ac:dyDescent="0.2">
      <c r="J6750" s="525"/>
    </row>
    <row r="6751" spans="10:10" x14ac:dyDescent="0.2">
      <c r="J6751" s="525"/>
    </row>
    <row r="6752" spans="10:10" x14ac:dyDescent="0.2">
      <c r="J6752" s="525"/>
    </row>
    <row r="6753" spans="10:10" x14ac:dyDescent="0.2">
      <c r="J6753" s="525"/>
    </row>
    <row r="6754" spans="10:10" x14ac:dyDescent="0.2">
      <c r="J6754" s="525"/>
    </row>
    <row r="6755" spans="10:10" x14ac:dyDescent="0.2">
      <c r="J6755" s="525"/>
    </row>
    <row r="6756" spans="10:10" x14ac:dyDescent="0.2">
      <c r="J6756" s="525"/>
    </row>
    <row r="6757" spans="10:10" x14ac:dyDescent="0.2">
      <c r="J6757" s="525"/>
    </row>
    <row r="6758" spans="10:10" x14ac:dyDescent="0.2">
      <c r="J6758" s="525"/>
    </row>
    <row r="6759" spans="10:10" x14ac:dyDescent="0.2">
      <c r="J6759" s="525"/>
    </row>
    <row r="6760" spans="10:10" x14ac:dyDescent="0.2">
      <c r="J6760" s="525"/>
    </row>
    <row r="6761" spans="10:10" x14ac:dyDescent="0.2">
      <c r="J6761" s="525"/>
    </row>
    <row r="6762" spans="10:10" x14ac:dyDescent="0.2">
      <c r="J6762" s="525"/>
    </row>
    <row r="6763" spans="10:10" x14ac:dyDescent="0.2">
      <c r="J6763" s="525"/>
    </row>
    <row r="6764" spans="10:10" x14ac:dyDescent="0.2">
      <c r="J6764" s="525"/>
    </row>
    <row r="6765" spans="10:10" x14ac:dyDescent="0.2">
      <c r="J6765" s="525"/>
    </row>
    <row r="6766" spans="10:10" x14ac:dyDescent="0.2">
      <c r="J6766" s="525"/>
    </row>
    <row r="6767" spans="10:10" x14ac:dyDescent="0.2">
      <c r="J6767" s="525"/>
    </row>
    <row r="6768" spans="10:10" x14ac:dyDescent="0.2">
      <c r="J6768" s="525"/>
    </row>
    <row r="6769" spans="10:10" x14ac:dyDescent="0.2">
      <c r="J6769" s="525"/>
    </row>
    <row r="6770" spans="10:10" x14ac:dyDescent="0.2">
      <c r="J6770" s="525"/>
    </row>
    <row r="6771" spans="10:10" x14ac:dyDescent="0.2">
      <c r="J6771" s="525"/>
    </row>
    <row r="6772" spans="10:10" x14ac:dyDescent="0.2">
      <c r="J6772" s="525"/>
    </row>
    <row r="6773" spans="10:10" x14ac:dyDescent="0.2">
      <c r="J6773" s="525"/>
    </row>
    <row r="6774" spans="10:10" x14ac:dyDescent="0.2">
      <c r="J6774" s="525"/>
    </row>
    <row r="6775" spans="10:10" x14ac:dyDescent="0.2">
      <c r="J6775" s="525"/>
    </row>
    <row r="6776" spans="10:10" x14ac:dyDescent="0.2">
      <c r="J6776" s="525"/>
    </row>
    <row r="6777" spans="10:10" x14ac:dyDescent="0.2">
      <c r="J6777" s="525"/>
    </row>
    <row r="6778" spans="10:10" x14ac:dyDescent="0.2">
      <c r="J6778" s="525"/>
    </row>
    <row r="6779" spans="10:10" x14ac:dyDescent="0.2">
      <c r="J6779" s="525"/>
    </row>
    <row r="6780" spans="10:10" x14ac:dyDescent="0.2">
      <c r="J6780" s="525"/>
    </row>
    <row r="6781" spans="10:10" x14ac:dyDescent="0.2">
      <c r="J6781" s="525"/>
    </row>
    <row r="6782" spans="10:10" x14ac:dyDescent="0.2">
      <c r="J6782" s="525"/>
    </row>
    <row r="6783" spans="10:10" x14ac:dyDescent="0.2">
      <c r="J6783" s="525"/>
    </row>
    <row r="6784" spans="10:10" x14ac:dyDescent="0.2">
      <c r="J6784" s="525"/>
    </row>
    <row r="6785" spans="10:10" x14ac:dyDescent="0.2">
      <c r="J6785" s="525"/>
    </row>
    <row r="6786" spans="10:10" x14ac:dyDescent="0.2">
      <c r="J6786" s="525"/>
    </row>
    <row r="6787" spans="10:10" x14ac:dyDescent="0.2">
      <c r="J6787" s="525"/>
    </row>
    <row r="6788" spans="10:10" x14ac:dyDescent="0.2">
      <c r="J6788" s="525"/>
    </row>
    <row r="6789" spans="10:10" x14ac:dyDescent="0.2">
      <c r="J6789" s="525"/>
    </row>
    <row r="6790" spans="10:10" x14ac:dyDescent="0.2">
      <c r="J6790" s="525"/>
    </row>
    <row r="6791" spans="10:10" x14ac:dyDescent="0.2">
      <c r="J6791" s="525"/>
    </row>
    <row r="6792" spans="10:10" x14ac:dyDescent="0.2">
      <c r="J6792" s="525"/>
    </row>
    <row r="6793" spans="10:10" x14ac:dyDescent="0.2">
      <c r="J6793" s="525"/>
    </row>
    <row r="6794" spans="10:10" x14ac:dyDescent="0.2">
      <c r="J6794" s="525"/>
    </row>
    <row r="6795" spans="10:10" x14ac:dyDescent="0.2">
      <c r="J6795" s="525"/>
    </row>
    <row r="6796" spans="10:10" x14ac:dyDescent="0.2">
      <c r="J6796" s="525"/>
    </row>
    <row r="6797" spans="10:10" x14ac:dyDescent="0.2">
      <c r="J6797" s="525"/>
    </row>
    <row r="6798" spans="10:10" x14ac:dyDescent="0.2">
      <c r="J6798" s="525"/>
    </row>
    <row r="6799" spans="10:10" x14ac:dyDescent="0.2">
      <c r="J6799" s="525"/>
    </row>
    <row r="6800" spans="10:10" x14ac:dyDescent="0.2">
      <c r="J6800" s="525"/>
    </row>
    <row r="6801" spans="10:10" x14ac:dyDescent="0.2">
      <c r="J6801" s="525"/>
    </row>
    <row r="6802" spans="10:10" x14ac:dyDescent="0.2">
      <c r="J6802" s="525"/>
    </row>
    <row r="6803" spans="10:10" x14ac:dyDescent="0.2">
      <c r="J6803" s="525"/>
    </row>
    <row r="6804" spans="10:10" x14ac:dyDescent="0.2">
      <c r="J6804" s="525"/>
    </row>
    <row r="6805" spans="10:10" x14ac:dyDescent="0.2">
      <c r="J6805" s="525"/>
    </row>
    <row r="6806" spans="10:10" x14ac:dyDescent="0.2">
      <c r="J6806" s="525"/>
    </row>
    <row r="6807" spans="10:10" x14ac:dyDescent="0.2">
      <c r="J6807" s="525"/>
    </row>
    <row r="6808" spans="10:10" x14ac:dyDescent="0.2">
      <c r="J6808" s="525"/>
    </row>
    <row r="6809" spans="10:10" x14ac:dyDescent="0.2">
      <c r="J6809" s="525"/>
    </row>
    <row r="6810" spans="10:10" x14ac:dyDescent="0.2">
      <c r="J6810" s="525"/>
    </row>
    <row r="6811" spans="10:10" x14ac:dyDescent="0.2">
      <c r="J6811" s="525"/>
    </row>
    <row r="6812" spans="10:10" x14ac:dyDescent="0.2">
      <c r="J6812" s="525"/>
    </row>
    <row r="6813" spans="10:10" x14ac:dyDescent="0.2">
      <c r="J6813" s="525"/>
    </row>
    <row r="6814" spans="10:10" x14ac:dyDescent="0.2">
      <c r="J6814" s="525"/>
    </row>
    <row r="6815" spans="10:10" x14ac:dyDescent="0.2">
      <c r="J6815" s="525"/>
    </row>
    <row r="6816" spans="10:10" x14ac:dyDescent="0.2">
      <c r="J6816" s="525"/>
    </row>
    <row r="6817" spans="10:10" x14ac:dyDescent="0.2">
      <c r="J6817" s="525"/>
    </row>
    <row r="6818" spans="10:10" x14ac:dyDescent="0.2">
      <c r="J6818" s="525"/>
    </row>
    <row r="6819" spans="10:10" x14ac:dyDescent="0.2">
      <c r="J6819" s="525"/>
    </row>
    <row r="6820" spans="10:10" x14ac:dyDescent="0.2">
      <c r="J6820" s="525"/>
    </row>
    <row r="6821" spans="10:10" x14ac:dyDescent="0.2">
      <c r="J6821" s="525"/>
    </row>
    <row r="6822" spans="10:10" x14ac:dyDescent="0.2">
      <c r="J6822" s="525"/>
    </row>
    <row r="6823" spans="10:10" x14ac:dyDescent="0.2">
      <c r="J6823" s="525"/>
    </row>
    <row r="6824" spans="10:10" x14ac:dyDescent="0.2">
      <c r="J6824" s="525"/>
    </row>
    <row r="6825" spans="10:10" x14ac:dyDescent="0.2">
      <c r="J6825" s="525"/>
    </row>
    <row r="6826" spans="10:10" x14ac:dyDescent="0.2">
      <c r="J6826" s="525"/>
    </row>
    <row r="6827" spans="10:10" x14ac:dyDescent="0.2">
      <c r="J6827" s="525"/>
    </row>
    <row r="6828" spans="10:10" x14ac:dyDescent="0.2">
      <c r="J6828" s="525"/>
    </row>
    <row r="6829" spans="10:10" x14ac:dyDescent="0.2">
      <c r="J6829" s="525"/>
    </row>
    <row r="6830" spans="10:10" x14ac:dyDescent="0.2">
      <c r="J6830" s="525"/>
    </row>
    <row r="6831" spans="10:10" x14ac:dyDescent="0.2">
      <c r="J6831" s="525"/>
    </row>
    <row r="6832" spans="10:10" x14ac:dyDescent="0.2">
      <c r="J6832" s="525"/>
    </row>
    <row r="6833" spans="10:10" x14ac:dyDescent="0.2">
      <c r="J6833" s="525"/>
    </row>
    <row r="6834" spans="10:10" x14ac:dyDescent="0.2">
      <c r="J6834" s="525"/>
    </row>
    <row r="6835" spans="10:10" x14ac:dyDescent="0.2">
      <c r="J6835" s="525"/>
    </row>
    <row r="6836" spans="10:10" x14ac:dyDescent="0.2">
      <c r="J6836" s="525"/>
    </row>
    <row r="6837" spans="10:10" x14ac:dyDescent="0.2">
      <c r="J6837" s="525"/>
    </row>
    <row r="6838" spans="10:10" x14ac:dyDescent="0.2">
      <c r="J6838" s="525"/>
    </row>
    <row r="6839" spans="10:10" x14ac:dyDescent="0.2">
      <c r="J6839" s="525"/>
    </row>
    <row r="6840" spans="10:10" x14ac:dyDescent="0.2">
      <c r="J6840" s="525"/>
    </row>
    <row r="6841" spans="10:10" x14ac:dyDescent="0.2">
      <c r="J6841" s="525"/>
    </row>
    <row r="6842" spans="10:10" x14ac:dyDescent="0.2">
      <c r="J6842" s="525"/>
    </row>
    <row r="6843" spans="10:10" x14ac:dyDescent="0.2">
      <c r="J6843" s="525"/>
    </row>
    <row r="6844" spans="10:10" x14ac:dyDescent="0.2">
      <c r="J6844" s="525"/>
    </row>
    <row r="6845" spans="10:10" x14ac:dyDescent="0.2">
      <c r="J6845" s="525"/>
    </row>
    <row r="6846" spans="10:10" x14ac:dyDescent="0.2">
      <c r="J6846" s="525"/>
    </row>
    <row r="6847" spans="10:10" x14ac:dyDescent="0.2">
      <c r="J6847" s="525"/>
    </row>
    <row r="6848" spans="10:10" x14ac:dyDescent="0.2">
      <c r="J6848" s="525"/>
    </row>
    <row r="6849" spans="10:10" x14ac:dyDescent="0.2">
      <c r="J6849" s="525"/>
    </row>
    <row r="6850" spans="10:10" x14ac:dyDescent="0.2">
      <c r="J6850" s="525"/>
    </row>
    <row r="6851" spans="10:10" x14ac:dyDescent="0.2">
      <c r="J6851" s="525"/>
    </row>
    <row r="6852" spans="10:10" x14ac:dyDescent="0.2">
      <c r="J6852" s="525"/>
    </row>
    <row r="6853" spans="10:10" x14ac:dyDescent="0.2">
      <c r="J6853" s="525"/>
    </row>
    <row r="6854" spans="10:10" x14ac:dyDescent="0.2">
      <c r="J6854" s="525"/>
    </row>
    <row r="6855" spans="10:10" x14ac:dyDescent="0.2">
      <c r="J6855" s="525"/>
    </row>
    <row r="6856" spans="10:10" x14ac:dyDescent="0.2">
      <c r="J6856" s="525"/>
    </row>
    <row r="6857" spans="10:10" x14ac:dyDescent="0.2">
      <c r="J6857" s="525"/>
    </row>
    <row r="6858" spans="10:10" x14ac:dyDescent="0.2">
      <c r="J6858" s="525"/>
    </row>
    <row r="6859" spans="10:10" x14ac:dyDescent="0.2">
      <c r="J6859" s="525"/>
    </row>
    <row r="6860" spans="10:10" x14ac:dyDescent="0.2">
      <c r="J6860" s="525"/>
    </row>
    <row r="6861" spans="10:10" x14ac:dyDescent="0.2">
      <c r="J6861" s="525"/>
    </row>
    <row r="6862" spans="10:10" x14ac:dyDescent="0.2">
      <c r="J6862" s="525"/>
    </row>
    <row r="6863" spans="10:10" x14ac:dyDescent="0.2">
      <c r="J6863" s="525"/>
    </row>
    <row r="6864" spans="10:10" x14ac:dyDescent="0.2">
      <c r="J6864" s="525"/>
    </row>
    <row r="6865" spans="10:10" x14ac:dyDescent="0.2">
      <c r="J6865" s="525"/>
    </row>
    <row r="6866" spans="10:10" x14ac:dyDescent="0.2">
      <c r="J6866" s="525"/>
    </row>
    <row r="6867" spans="10:10" x14ac:dyDescent="0.2">
      <c r="J6867" s="525"/>
    </row>
    <row r="6868" spans="10:10" x14ac:dyDescent="0.2">
      <c r="J6868" s="525"/>
    </row>
    <row r="6869" spans="10:10" x14ac:dyDescent="0.2">
      <c r="J6869" s="525"/>
    </row>
    <row r="6870" spans="10:10" x14ac:dyDescent="0.2">
      <c r="J6870" s="525"/>
    </row>
    <row r="6871" spans="10:10" x14ac:dyDescent="0.2">
      <c r="J6871" s="525"/>
    </row>
    <row r="6872" spans="10:10" x14ac:dyDescent="0.2">
      <c r="J6872" s="525"/>
    </row>
    <row r="6873" spans="10:10" x14ac:dyDescent="0.2">
      <c r="J6873" s="525"/>
    </row>
    <row r="6874" spans="10:10" x14ac:dyDescent="0.2">
      <c r="J6874" s="525"/>
    </row>
    <row r="6875" spans="10:10" x14ac:dyDescent="0.2">
      <c r="J6875" s="525"/>
    </row>
    <row r="6876" spans="10:10" x14ac:dyDescent="0.2">
      <c r="J6876" s="525"/>
    </row>
    <row r="6877" spans="10:10" x14ac:dyDescent="0.2">
      <c r="J6877" s="525"/>
    </row>
    <row r="6878" spans="10:10" x14ac:dyDescent="0.2">
      <c r="J6878" s="525"/>
    </row>
    <row r="6879" spans="10:10" x14ac:dyDescent="0.2">
      <c r="J6879" s="525"/>
    </row>
    <row r="6880" spans="10:10" x14ac:dyDescent="0.2">
      <c r="J6880" s="525"/>
    </row>
    <row r="6881" spans="10:10" x14ac:dyDescent="0.2">
      <c r="J6881" s="525"/>
    </row>
    <row r="6882" spans="10:10" x14ac:dyDescent="0.2">
      <c r="J6882" s="525"/>
    </row>
    <row r="6883" spans="10:10" x14ac:dyDescent="0.2">
      <c r="J6883" s="525"/>
    </row>
    <row r="6884" spans="10:10" x14ac:dyDescent="0.2">
      <c r="J6884" s="525"/>
    </row>
    <row r="6885" spans="10:10" x14ac:dyDescent="0.2">
      <c r="J6885" s="525"/>
    </row>
    <row r="6886" spans="10:10" x14ac:dyDescent="0.2">
      <c r="J6886" s="525"/>
    </row>
    <row r="6887" spans="10:10" x14ac:dyDescent="0.2">
      <c r="J6887" s="525"/>
    </row>
    <row r="6888" spans="10:10" x14ac:dyDescent="0.2">
      <c r="J6888" s="525"/>
    </row>
    <row r="6889" spans="10:10" x14ac:dyDescent="0.2">
      <c r="J6889" s="525"/>
    </row>
    <row r="6890" spans="10:10" x14ac:dyDescent="0.2">
      <c r="J6890" s="525"/>
    </row>
    <row r="6891" spans="10:10" x14ac:dyDescent="0.2">
      <c r="J6891" s="525"/>
    </row>
    <row r="6892" spans="10:10" x14ac:dyDescent="0.2">
      <c r="J6892" s="525"/>
    </row>
    <row r="6893" spans="10:10" x14ac:dyDescent="0.2">
      <c r="J6893" s="525"/>
    </row>
    <row r="6894" spans="10:10" x14ac:dyDescent="0.2">
      <c r="J6894" s="525"/>
    </row>
    <row r="6895" spans="10:10" x14ac:dyDescent="0.2">
      <c r="J6895" s="525"/>
    </row>
    <row r="6896" spans="10:10" x14ac:dyDescent="0.2">
      <c r="J6896" s="525"/>
    </row>
    <row r="6897" spans="10:10" x14ac:dyDescent="0.2">
      <c r="J6897" s="525"/>
    </row>
    <row r="6898" spans="10:10" x14ac:dyDescent="0.2">
      <c r="J6898" s="525"/>
    </row>
    <row r="6899" spans="10:10" x14ac:dyDescent="0.2">
      <c r="J6899" s="525"/>
    </row>
    <row r="6900" spans="10:10" x14ac:dyDescent="0.2">
      <c r="J6900" s="525"/>
    </row>
    <row r="6901" spans="10:10" x14ac:dyDescent="0.2">
      <c r="J6901" s="525"/>
    </row>
    <row r="6902" spans="10:10" x14ac:dyDescent="0.2">
      <c r="J6902" s="525"/>
    </row>
    <row r="6903" spans="10:10" x14ac:dyDescent="0.2">
      <c r="J6903" s="525"/>
    </row>
    <row r="6904" spans="10:10" x14ac:dyDescent="0.2">
      <c r="J6904" s="525"/>
    </row>
    <row r="6905" spans="10:10" x14ac:dyDescent="0.2">
      <c r="J6905" s="525"/>
    </row>
    <row r="6906" spans="10:10" x14ac:dyDescent="0.2">
      <c r="J6906" s="525"/>
    </row>
    <row r="6907" spans="10:10" x14ac:dyDescent="0.2">
      <c r="J6907" s="525"/>
    </row>
    <row r="6908" spans="10:10" x14ac:dyDescent="0.2">
      <c r="J6908" s="525"/>
    </row>
    <row r="6909" spans="10:10" x14ac:dyDescent="0.2">
      <c r="J6909" s="525"/>
    </row>
    <row r="6910" spans="10:10" x14ac:dyDescent="0.2">
      <c r="J6910" s="525"/>
    </row>
    <row r="6911" spans="10:10" x14ac:dyDescent="0.2">
      <c r="J6911" s="525"/>
    </row>
    <row r="6912" spans="10:10" x14ac:dyDescent="0.2">
      <c r="J6912" s="525"/>
    </row>
    <row r="6913" spans="10:10" x14ac:dyDescent="0.2">
      <c r="J6913" s="525"/>
    </row>
    <row r="6914" spans="10:10" x14ac:dyDescent="0.2">
      <c r="J6914" s="525"/>
    </row>
    <row r="6915" spans="10:10" x14ac:dyDescent="0.2">
      <c r="J6915" s="525"/>
    </row>
    <row r="6916" spans="10:10" x14ac:dyDescent="0.2">
      <c r="J6916" s="525"/>
    </row>
    <row r="6917" spans="10:10" x14ac:dyDescent="0.2">
      <c r="J6917" s="525"/>
    </row>
    <row r="6918" spans="10:10" x14ac:dyDescent="0.2">
      <c r="J6918" s="525"/>
    </row>
    <row r="6919" spans="10:10" x14ac:dyDescent="0.2">
      <c r="J6919" s="525"/>
    </row>
    <row r="6920" spans="10:10" x14ac:dyDescent="0.2">
      <c r="J6920" s="525"/>
    </row>
    <row r="6921" spans="10:10" x14ac:dyDescent="0.2">
      <c r="J6921" s="525"/>
    </row>
    <row r="6922" spans="10:10" x14ac:dyDescent="0.2">
      <c r="J6922" s="525"/>
    </row>
    <row r="6923" spans="10:10" x14ac:dyDescent="0.2">
      <c r="J6923" s="525"/>
    </row>
    <row r="6924" spans="10:10" x14ac:dyDescent="0.2">
      <c r="J6924" s="525"/>
    </row>
    <row r="6925" spans="10:10" x14ac:dyDescent="0.2">
      <c r="J6925" s="525"/>
    </row>
    <row r="6926" spans="10:10" x14ac:dyDescent="0.2">
      <c r="J6926" s="525"/>
    </row>
    <row r="6927" spans="10:10" x14ac:dyDescent="0.2">
      <c r="J6927" s="525"/>
    </row>
    <row r="6928" spans="10:10" x14ac:dyDescent="0.2">
      <c r="J6928" s="525"/>
    </row>
    <row r="6929" spans="10:10" x14ac:dyDescent="0.2">
      <c r="J6929" s="525"/>
    </row>
    <row r="6930" spans="10:10" x14ac:dyDescent="0.2">
      <c r="J6930" s="525"/>
    </row>
    <row r="6931" spans="10:10" x14ac:dyDescent="0.2">
      <c r="J6931" s="525"/>
    </row>
    <row r="6932" spans="10:10" x14ac:dyDescent="0.2">
      <c r="J6932" s="525"/>
    </row>
    <row r="6933" spans="10:10" x14ac:dyDescent="0.2">
      <c r="J6933" s="525"/>
    </row>
    <row r="6934" spans="10:10" x14ac:dyDescent="0.2">
      <c r="J6934" s="525"/>
    </row>
    <row r="6935" spans="10:10" x14ac:dyDescent="0.2">
      <c r="J6935" s="525"/>
    </row>
    <row r="6936" spans="10:10" x14ac:dyDescent="0.2">
      <c r="J6936" s="525"/>
    </row>
    <row r="6937" spans="10:10" x14ac:dyDescent="0.2">
      <c r="J6937" s="525"/>
    </row>
    <row r="6938" spans="10:10" x14ac:dyDescent="0.2">
      <c r="J6938" s="525"/>
    </row>
    <row r="6939" spans="10:10" x14ac:dyDescent="0.2">
      <c r="J6939" s="525"/>
    </row>
    <row r="6940" spans="10:10" x14ac:dyDescent="0.2">
      <c r="J6940" s="525"/>
    </row>
    <row r="6941" spans="10:10" x14ac:dyDescent="0.2">
      <c r="J6941" s="525"/>
    </row>
    <row r="6942" spans="10:10" x14ac:dyDescent="0.2">
      <c r="J6942" s="525"/>
    </row>
    <row r="6943" spans="10:10" x14ac:dyDescent="0.2">
      <c r="J6943" s="525"/>
    </row>
    <row r="6944" spans="10:10" x14ac:dyDescent="0.2">
      <c r="J6944" s="525"/>
    </row>
    <row r="6945" spans="10:10" x14ac:dyDescent="0.2">
      <c r="J6945" s="525"/>
    </row>
    <row r="6946" spans="10:10" x14ac:dyDescent="0.2">
      <c r="J6946" s="525"/>
    </row>
    <row r="6947" spans="10:10" x14ac:dyDescent="0.2">
      <c r="J6947" s="525"/>
    </row>
    <row r="6948" spans="10:10" x14ac:dyDescent="0.2">
      <c r="J6948" s="525"/>
    </row>
    <row r="6949" spans="10:10" x14ac:dyDescent="0.2">
      <c r="J6949" s="525"/>
    </row>
    <row r="6950" spans="10:10" x14ac:dyDescent="0.2">
      <c r="J6950" s="525"/>
    </row>
    <row r="6951" spans="10:10" x14ac:dyDescent="0.2">
      <c r="J6951" s="525"/>
    </row>
    <row r="6952" spans="10:10" x14ac:dyDescent="0.2">
      <c r="J6952" s="525"/>
    </row>
    <row r="6953" spans="10:10" x14ac:dyDescent="0.2">
      <c r="J6953" s="525"/>
    </row>
    <row r="6954" spans="10:10" x14ac:dyDescent="0.2">
      <c r="J6954" s="525"/>
    </row>
    <row r="6955" spans="10:10" x14ac:dyDescent="0.2">
      <c r="J6955" s="525"/>
    </row>
    <row r="6956" spans="10:10" x14ac:dyDescent="0.2">
      <c r="J6956" s="525"/>
    </row>
    <row r="6957" spans="10:10" x14ac:dyDescent="0.2">
      <c r="J6957" s="525"/>
    </row>
    <row r="6958" spans="10:10" x14ac:dyDescent="0.2">
      <c r="J6958" s="525"/>
    </row>
    <row r="6959" spans="10:10" x14ac:dyDescent="0.2">
      <c r="J6959" s="525"/>
    </row>
    <row r="6960" spans="10:10" x14ac:dyDescent="0.2">
      <c r="J6960" s="525"/>
    </row>
    <row r="6961" spans="10:10" x14ac:dyDescent="0.2">
      <c r="J6961" s="525"/>
    </row>
    <row r="6962" spans="10:10" x14ac:dyDescent="0.2">
      <c r="J6962" s="525"/>
    </row>
    <row r="6963" spans="10:10" x14ac:dyDescent="0.2">
      <c r="J6963" s="525"/>
    </row>
    <row r="6964" spans="10:10" x14ac:dyDescent="0.2">
      <c r="J6964" s="525"/>
    </row>
    <row r="6965" spans="10:10" x14ac:dyDescent="0.2">
      <c r="J6965" s="525"/>
    </row>
    <row r="6966" spans="10:10" x14ac:dyDescent="0.2">
      <c r="J6966" s="525"/>
    </row>
    <row r="6967" spans="10:10" x14ac:dyDescent="0.2">
      <c r="J6967" s="525"/>
    </row>
    <row r="6968" spans="10:10" x14ac:dyDescent="0.2">
      <c r="J6968" s="525"/>
    </row>
    <row r="6969" spans="10:10" x14ac:dyDescent="0.2">
      <c r="J6969" s="525"/>
    </row>
    <row r="6970" spans="10:10" x14ac:dyDescent="0.2">
      <c r="J6970" s="525"/>
    </row>
    <row r="6971" spans="10:10" x14ac:dyDescent="0.2">
      <c r="J6971" s="525"/>
    </row>
    <row r="6972" spans="10:10" x14ac:dyDescent="0.2">
      <c r="J6972" s="525"/>
    </row>
    <row r="6973" spans="10:10" x14ac:dyDescent="0.2">
      <c r="J6973" s="525"/>
    </row>
    <row r="6974" spans="10:10" x14ac:dyDescent="0.2">
      <c r="J6974" s="525"/>
    </row>
    <row r="6975" spans="10:10" x14ac:dyDescent="0.2">
      <c r="J6975" s="525"/>
    </row>
    <row r="6976" spans="10:10" x14ac:dyDescent="0.2">
      <c r="J6976" s="525"/>
    </row>
    <row r="6977" spans="10:10" x14ac:dyDescent="0.2">
      <c r="J6977" s="525"/>
    </row>
    <row r="6978" spans="10:10" x14ac:dyDescent="0.2">
      <c r="J6978" s="525"/>
    </row>
    <row r="6979" spans="10:10" x14ac:dyDescent="0.2">
      <c r="J6979" s="525"/>
    </row>
    <row r="6980" spans="10:10" x14ac:dyDescent="0.2">
      <c r="J6980" s="525"/>
    </row>
    <row r="6981" spans="10:10" x14ac:dyDescent="0.2">
      <c r="J6981" s="525"/>
    </row>
    <row r="6982" spans="10:10" x14ac:dyDescent="0.2">
      <c r="J6982" s="525"/>
    </row>
    <row r="6983" spans="10:10" x14ac:dyDescent="0.2">
      <c r="J6983" s="525"/>
    </row>
    <row r="6984" spans="10:10" x14ac:dyDescent="0.2">
      <c r="J6984" s="525"/>
    </row>
    <row r="6985" spans="10:10" x14ac:dyDescent="0.2">
      <c r="J6985" s="525"/>
    </row>
    <row r="6986" spans="10:10" x14ac:dyDescent="0.2">
      <c r="J6986" s="525"/>
    </row>
    <row r="6987" spans="10:10" x14ac:dyDescent="0.2">
      <c r="J6987" s="525"/>
    </row>
    <row r="6988" spans="10:10" x14ac:dyDescent="0.2">
      <c r="J6988" s="525"/>
    </row>
    <row r="6989" spans="10:10" x14ac:dyDescent="0.2">
      <c r="J6989" s="525"/>
    </row>
    <row r="6990" spans="10:10" x14ac:dyDescent="0.2">
      <c r="J6990" s="525"/>
    </row>
    <row r="6991" spans="10:10" x14ac:dyDescent="0.2">
      <c r="J6991" s="525"/>
    </row>
    <row r="6992" spans="10:10" x14ac:dyDescent="0.2">
      <c r="J6992" s="525"/>
    </row>
    <row r="6993" spans="10:10" x14ac:dyDescent="0.2">
      <c r="J6993" s="525"/>
    </row>
    <row r="6994" spans="10:10" x14ac:dyDescent="0.2">
      <c r="J6994" s="525"/>
    </row>
    <row r="6995" spans="10:10" x14ac:dyDescent="0.2">
      <c r="J6995" s="525"/>
    </row>
    <row r="6996" spans="10:10" x14ac:dyDescent="0.2">
      <c r="J6996" s="525"/>
    </row>
    <row r="6997" spans="10:10" x14ac:dyDescent="0.2">
      <c r="J6997" s="525"/>
    </row>
    <row r="6998" spans="10:10" x14ac:dyDescent="0.2">
      <c r="J6998" s="525"/>
    </row>
    <row r="6999" spans="10:10" x14ac:dyDescent="0.2">
      <c r="J6999" s="525"/>
    </row>
    <row r="7000" spans="10:10" x14ac:dyDescent="0.2">
      <c r="J7000" s="525"/>
    </row>
    <row r="7001" spans="10:10" x14ac:dyDescent="0.2">
      <c r="J7001" s="525"/>
    </row>
    <row r="7002" spans="10:10" x14ac:dyDescent="0.2">
      <c r="J7002" s="525"/>
    </row>
    <row r="7003" spans="10:10" x14ac:dyDescent="0.2">
      <c r="J7003" s="525"/>
    </row>
    <row r="7004" spans="10:10" x14ac:dyDescent="0.2">
      <c r="J7004" s="525"/>
    </row>
    <row r="7005" spans="10:10" x14ac:dyDescent="0.2">
      <c r="J7005" s="525"/>
    </row>
    <row r="7006" spans="10:10" x14ac:dyDescent="0.2">
      <c r="J7006" s="525"/>
    </row>
    <row r="7007" spans="10:10" x14ac:dyDescent="0.2">
      <c r="J7007" s="525"/>
    </row>
    <row r="7008" spans="10:10" x14ac:dyDescent="0.2">
      <c r="J7008" s="525"/>
    </row>
    <row r="7009" spans="10:10" x14ac:dyDescent="0.2">
      <c r="J7009" s="525"/>
    </row>
    <row r="7010" spans="10:10" x14ac:dyDescent="0.2">
      <c r="J7010" s="525"/>
    </row>
    <row r="7011" spans="10:10" x14ac:dyDescent="0.2">
      <c r="J7011" s="525"/>
    </row>
    <row r="7012" spans="10:10" x14ac:dyDescent="0.2">
      <c r="J7012" s="525"/>
    </row>
    <row r="7013" spans="10:10" x14ac:dyDescent="0.2">
      <c r="J7013" s="525"/>
    </row>
    <row r="7014" spans="10:10" x14ac:dyDescent="0.2">
      <c r="J7014" s="525"/>
    </row>
    <row r="7015" spans="10:10" x14ac:dyDescent="0.2">
      <c r="J7015" s="525"/>
    </row>
    <row r="7016" spans="10:10" x14ac:dyDescent="0.2">
      <c r="J7016" s="525"/>
    </row>
    <row r="7017" spans="10:10" x14ac:dyDescent="0.2">
      <c r="J7017" s="525"/>
    </row>
    <row r="7018" spans="10:10" x14ac:dyDescent="0.2">
      <c r="J7018" s="525"/>
    </row>
    <row r="7019" spans="10:10" x14ac:dyDescent="0.2">
      <c r="J7019" s="525"/>
    </row>
    <row r="7020" spans="10:10" x14ac:dyDescent="0.2">
      <c r="J7020" s="525"/>
    </row>
    <row r="7021" spans="10:10" x14ac:dyDescent="0.2">
      <c r="J7021" s="525"/>
    </row>
    <row r="7022" spans="10:10" x14ac:dyDescent="0.2">
      <c r="J7022" s="525"/>
    </row>
    <row r="7023" spans="10:10" x14ac:dyDescent="0.2">
      <c r="J7023" s="525"/>
    </row>
    <row r="7024" spans="10:10" x14ac:dyDescent="0.2">
      <c r="J7024" s="525"/>
    </row>
    <row r="7025" spans="10:10" x14ac:dyDescent="0.2">
      <c r="J7025" s="525"/>
    </row>
    <row r="7026" spans="10:10" x14ac:dyDescent="0.2">
      <c r="J7026" s="525"/>
    </row>
    <row r="7027" spans="10:10" x14ac:dyDescent="0.2">
      <c r="J7027" s="525"/>
    </row>
    <row r="7028" spans="10:10" x14ac:dyDescent="0.2">
      <c r="J7028" s="525"/>
    </row>
    <row r="7029" spans="10:10" x14ac:dyDescent="0.2">
      <c r="J7029" s="525"/>
    </row>
    <row r="7030" spans="10:10" x14ac:dyDescent="0.2">
      <c r="J7030" s="525"/>
    </row>
    <row r="7031" spans="10:10" x14ac:dyDescent="0.2">
      <c r="J7031" s="525"/>
    </row>
    <row r="7032" spans="10:10" x14ac:dyDescent="0.2">
      <c r="J7032" s="525"/>
    </row>
    <row r="7033" spans="10:10" x14ac:dyDescent="0.2">
      <c r="J7033" s="525"/>
    </row>
    <row r="7034" spans="10:10" x14ac:dyDescent="0.2">
      <c r="J7034" s="525"/>
    </row>
    <row r="7035" spans="10:10" x14ac:dyDescent="0.2">
      <c r="J7035" s="525"/>
    </row>
    <row r="7036" spans="10:10" x14ac:dyDescent="0.2">
      <c r="J7036" s="525"/>
    </row>
    <row r="7037" spans="10:10" x14ac:dyDescent="0.2">
      <c r="J7037" s="525"/>
    </row>
    <row r="7038" spans="10:10" x14ac:dyDescent="0.2">
      <c r="J7038" s="525"/>
    </row>
    <row r="7039" spans="10:10" x14ac:dyDescent="0.2">
      <c r="J7039" s="525"/>
    </row>
    <row r="7040" spans="10:10" x14ac:dyDescent="0.2">
      <c r="J7040" s="525"/>
    </row>
    <row r="7041" spans="10:10" x14ac:dyDescent="0.2">
      <c r="J7041" s="525"/>
    </row>
    <row r="7042" spans="10:10" x14ac:dyDescent="0.2">
      <c r="J7042" s="525"/>
    </row>
    <row r="7043" spans="10:10" x14ac:dyDescent="0.2">
      <c r="J7043" s="525"/>
    </row>
    <row r="7044" spans="10:10" x14ac:dyDescent="0.2">
      <c r="J7044" s="525"/>
    </row>
    <row r="7045" spans="10:10" x14ac:dyDescent="0.2">
      <c r="J7045" s="525"/>
    </row>
    <row r="7046" spans="10:10" x14ac:dyDescent="0.2">
      <c r="J7046" s="525"/>
    </row>
    <row r="7047" spans="10:10" x14ac:dyDescent="0.2">
      <c r="J7047" s="525"/>
    </row>
    <row r="7048" spans="10:10" x14ac:dyDescent="0.2">
      <c r="J7048" s="525"/>
    </row>
    <row r="7049" spans="10:10" x14ac:dyDescent="0.2">
      <c r="J7049" s="525"/>
    </row>
    <row r="7050" spans="10:10" x14ac:dyDescent="0.2">
      <c r="J7050" s="525"/>
    </row>
    <row r="7051" spans="10:10" x14ac:dyDescent="0.2">
      <c r="J7051" s="525"/>
    </row>
    <row r="7052" spans="10:10" x14ac:dyDescent="0.2">
      <c r="J7052" s="525"/>
    </row>
    <row r="7053" spans="10:10" x14ac:dyDescent="0.2">
      <c r="J7053" s="525"/>
    </row>
    <row r="7054" spans="10:10" x14ac:dyDescent="0.2">
      <c r="J7054" s="525"/>
    </row>
    <row r="7055" spans="10:10" x14ac:dyDescent="0.2">
      <c r="J7055" s="525"/>
    </row>
    <row r="7056" spans="10:10" x14ac:dyDescent="0.2">
      <c r="J7056" s="525"/>
    </row>
    <row r="7057" spans="10:10" x14ac:dyDescent="0.2">
      <c r="J7057" s="525"/>
    </row>
    <row r="7058" spans="10:10" x14ac:dyDescent="0.2">
      <c r="J7058" s="525"/>
    </row>
    <row r="7059" spans="10:10" x14ac:dyDescent="0.2">
      <c r="J7059" s="525"/>
    </row>
    <row r="7060" spans="10:10" x14ac:dyDescent="0.2">
      <c r="J7060" s="525"/>
    </row>
    <row r="7061" spans="10:10" x14ac:dyDescent="0.2">
      <c r="J7061" s="525"/>
    </row>
    <row r="7062" spans="10:10" x14ac:dyDescent="0.2">
      <c r="J7062" s="525"/>
    </row>
    <row r="7063" spans="10:10" x14ac:dyDescent="0.2">
      <c r="J7063" s="525"/>
    </row>
    <row r="7064" spans="10:10" x14ac:dyDescent="0.2">
      <c r="J7064" s="525"/>
    </row>
    <row r="7065" spans="10:10" x14ac:dyDescent="0.2">
      <c r="J7065" s="525"/>
    </row>
    <row r="7066" spans="10:10" x14ac:dyDescent="0.2">
      <c r="J7066" s="525"/>
    </row>
    <row r="7067" spans="10:10" x14ac:dyDescent="0.2">
      <c r="J7067" s="525"/>
    </row>
    <row r="7068" spans="10:10" x14ac:dyDescent="0.2">
      <c r="J7068" s="525"/>
    </row>
    <row r="7069" spans="10:10" x14ac:dyDescent="0.2">
      <c r="J7069" s="525"/>
    </row>
    <row r="7070" spans="10:10" x14ac:dyDescent="0.2">
      <c r="J7070" s="525"/>
    </row>
    <row r="7071" spans="10:10" x14ac:dyDescent="0.2">
      <c r="J7071" s="525"/>
    </row>
    <row r="7072" spans="10:10" x14ac:dyDescent="0.2">
      <c r="J7072" s="525"/>
    </row>
    <row r="7073" spans="10:10" x14ac:dyDescent="0.2">
      <c r="J7073" s="525"/>
    </row>
    <row r="7074" spans="10:10" x14ac:dyDescent="0.2">
      <c r="J7074" s="525"/>
    </row>
    <row r="7075" spans="10:10" x14ac:dyDescent="0.2">
      <c r="J7075" s="525"/>
    </row>
    <row r="7076" spans="10:10" x14ac:dyDescent="0.2">
      <c r="J7076" s="525"/>
    </row>
    <row r="7077" spans="10:10" x14ac:dyDescent="0.2">
      <c r="J7077" s="525"/>
    </row>
    <row r="7078" spans="10:10" x14ac:dyDescent="0.2">
      <c r="J7078" s="525"/>
    </row>
    <row r="7079" spans="10:10" x14ac:dyDescent="0.2">
      <c r="J7079" s="525"/>
    </row>
    <row r="7080" spans="10:10" x14ac:dyDescent="0.2">
      <c r="J7080" s="525"/>
    </row>
    <row r="7081" spans="10:10" x14ac:dyDescent="0.2">
      <c r="J7081" s="525"/>
    </row>
    <row r="7082" spans="10:10" x14ac:dyDescent="0.2">
      <c r="J7082" s="525"/>
    </row>
    <row r="7083" spans="10:10" x14ac:dyDescent="0.2">
      <c r="J7083" s="525"/>
    </row>
    <row r="7084" spans="10:10" x14ac:dyDescent="0.2">
      <c r="J7084" s="525"/>
    </row>
    <row r="7085" spans="10:10" x14ac:dyDescent="0.2">
      <c r="J7085" s="525"/>
    </row>
    <row r="7086" spans="10:10" x14ac:dyDescent="0.2">
      <c r="J7086" s="525"/>
    </row>
    <row r="7087" spans="10:10" x14ac:dyDescent="0.2">
      <c r="J7087" s="525"/>
    </row>
    <row r="7088" spans="10:10" x14ac:dyDescent="0.2">
      <c r="J7088" s="525"/>
    </row>
    <row r="7089" spans="10:10" x14ac:dyDescent="0.2">
      <c r="J7089" s="525"/>
    </row>
    <row r="7090" spans="10:10" x14ac:dyDescent="0.2">
      <c r="J7090" s="525"/>
    </row>
    <row r="7091" spans="10:10" x14ac:dyDescent="0.2">
      <c r="J7091" s="525"/>
    </row>
    <row r="7092" spans="10:10" x14ac:dyDescent="0.2">
      <c r="J7092" s="525"/>
    </row>
    <row r="7093" spans="10:10" x14ac:dyDescent="0.2">
      <c r="J7093" s="525"/>
    </row>
    <row r="7094" spans="10:10" x14ac:dyDescent="0.2">
      <c r="J7094" s="525"/>
    </row>
    <row r="7095" spans="10:10" x14ac:dyDescent="0.2">
      <c r="J7095" s="525"/>
    </row>
    <row r="7096" spans="10:10" x14ac:dyDescent="0.2">
      <c r="J7096" s="525"/>
    </row>
    <row r="7097" spans="10:10" x14ac:dyDescent="0.2">
      <c r="J7097" s="525"/>
    </row>
    <row r="7098" spans="10:10" x14ac:dyDescent="0.2">
      <c r="J7098" s="525"/>
    </row>
    <row r="7099" spans="10:10" x14ac:dyDescent="0.2">
      <c r="J7099" s="525"/>
    </row>
    <row r="7100" spans="10:10" x14ac:dyDescent="0.2">
      <c r="J7100" s="525"/>
    </row>
    <row r="7101" spans="10:10" x14ac:dyDescent="0.2">
      <c r="J7101" s="525"/>
    </row>
    <row r="7102" spans="10:10" x14ac:dyDescent="0.2">
      <c r="J7102" s="525"/>
    </row>
    <row r="7103" spans="10:10" x14ac:dyDescent="0.2">
      <c r="J7103" s="525"/>
    </row>
    <row r="7104" spans="10:10" x14ac:dyDescent="0.2">
      <c r="J7104" s="525"/>
    </row>
    <row r="7105" spans="10:10" x14ac:dyDescent="0.2">
      <c r="J7105" s="525"/>
    </row>
    <row r="7106" spans="10:10" x14ac:dyDescent="0.2">
      <c r="J7106" s="525"/>
    </row>
    <row r="7107" spans="10:10" x14ac:dyDescent="0.2">
      <c r="J7107" s="525"/>
    </row>
    <row r="7108" spans="10:10" x14ac:dyDescent="0.2">
      <c r="J7108" s="525"/>
    </row>
    <row r="7109" spans="10:10" x14ac:dyDescent="0.2">
      <c r="J7109" s="525"/>
    </row>
    <row r="7110" spans="10:10" x14ac:dyDescent="0.2">
      <c r="J7110" s="525"/>
    </row>
    <row r="7111" spans="10:10" x14ac:dyDescent="0.2">
      <c r="J7111" s="525"/>
    </row>
    <row r="7112" spans="10:10" x14ac:dyDescent="0.2">
      <c r="J7112" s="525"/>
    </row>
    <row r="7113" spans="10:10" x14ac:dyDescent="0.2">
      <c r="J7113" s="525"/>
    </row>
    <row r="7114" spans="10:10" x14ac:dyDescent="0.2">
      <c r="J7114" s="525"/>
    </row>
    <row r="7115" spans="10:10" x14ac:dyDescent="0.2">
      <c r="J7115" s="525"/>
    </row>
    <row r="7116" spans="10:10" x14ac:dyDescent="0.2">
      <c r="J7116" s="525"/>
    </row>
    <row r="7117" spans="10:10" x14ac:dyDescent="0.2">
      <c r="J7117" s="525"/>
    </row>
    <row r="7118" spans="10:10" x14ac:dyDescent="0.2">
      <c r="J7118" s="525"/>
    </row>
    <row r="7119" spans="10:10" x14ac:dyDescent="0.2">
      <c r="J7119" s="525"/>
    </row>
    <row r="7120" spans="10:10" x14ac:dyDescent="0.2">
      <c r="J7120" s="525"/>
    </row>
    <row r="7121" spans="10:10" x14ac:dyDescent="0.2">
      <c r="J7121" s="525"/>
    </row>
    <row r="7122" spans="10:10" x14ac:dyDescent="0.2">
      <c r="J7122" s="525"/>
    </row>
    <row r="7123" spans="10:10" x14ac:dyDescent="0.2">
      <c r="J7123" s="525"/>
    </row>
    <row r="7124" spans="10:10" x14ac:dyDescent="0.2">
      <c r="J7124" s="525"/>
    </row>
    <row r="7125" spans="10:10" x14ac:dyDescent="0.2">
      <c r="J7125" s="525"/>
    </row>
    <row r="7126" spans="10:10" x14ac:dyDescent="0.2">
      <c r="J7126" s="525"/>
    </row>
    <row r="7127" spans="10:10" x14ac:dyDescent="0.2">
      <c r="J7127" s="525"/>
    </row>
    <row r="7128" spans="10:10" x14ac:dyDescent="0.2">
      <c r="J7128" s="525"/>
    </row>
    <row r="7129" spans="10:10" x14ac:dyDescent="0.2">
      <c r="J7129" s="525"/>
    </row>
    <row r="7130" spans="10:10" x14ac:dyDescent="0.2">
      <c r="J7130" s="525"/>
    </row>
    <row r="7131" spans="10:10" x14ac:dyDescent="0.2">
      <c r="J7131" s="525"/>
    </row>
    <row r="7132" spans="10:10" x14ac:dyDescent="0.2">
      <c r="J7132" s="525"/>
    </row>
    <row r="7133" spans="10:10" x14ac:dyDescent="0.2">
      <c r="J7133" s="525"/>
    </row>
    <row r="7134" spans="10:10" x14ac:dyDescent="0.2">
      <c r="J7134" s="525"/>
    </row>
    <row r="7135" spans="10:10" x14ac:dyDescent="0.2">
      <c r="J7135" s="525"/>
    </row>
    <row r="7136" spans="10:10" x14ac:dyDescent="0.2">
      <c r="J7136" s="525"/>
    </row>
    <row r="7137" spans="10:10" x14ac:dyDescent="0.2">
      <c r="J7137" s="525"/>
    </row>
    <row r="7138" spans="10:10" x14ac:dyDescent="0.2">
      <c r="J7138" s="525"/>
    </row>
    <row r="7139" spans="10:10" x14ac:dyDescent="0.2">
      <c r="J7139" s="525"/>
    </row>
    <row r="7140" spans="10:10" x14ac:dyDescent="0.2">
      <c r="J7140" s="525"/>
    </row>
    <row r="7141" spans="10:10" x14ac:dyDescent="0.2">
      <c r="J7141" s="525"/>
    </row>
    <row r="7142" spans="10:10" x14ac:dyDescent="0.2">
      <c r="J7142" s="525"/>
    </row>
    <row r="7143" spans="10:10" x14ac:dyDescent="0.2">
      <c r="J7143" s="525"/>
    </row>
    <row r="7144" spans="10:10" x14ac:dyDescent="0.2">
      <c r="J7144" s="525"/>
    </row>
    <row r="7145" spans="10:10" x14ac:dyDescent="0.2">
      <c r="J7145" s="525"/>
    </row>
    <row r="7146" spans="10:10" x14ac:dyDescent="0.2">
      <c r="J7146" s="525"/>
    </row>
    <row r="7147" spans="10:10" x14ac:dyDescent="0.2">
      <c r="J7147" s="525"/>
    </row>
    <row r="7148" spans="10:10" x14ac:dyDescent="0.2">
      <c r="J7148" s="525"/>
    </row>
    <row r="7149" spans="10:10" x14ac:dyDescent="0.2">
      <c r="J7149" s="525"/>
    </row>
    <row r="7150" spans="10:10" x14ac:dyDescent="0.2">
      <c r="J7150" s="525"/>
    </row>
    <row r="7151" spans="10:10" x14ac:dyDescent="0.2">
      <c r="J7151" s="525"/>
    </row>
    <row r="7152" spans="10:10" x14ac:dyDescent="0.2">
      <c r="J7152" s="525"/>
    </row>
    <row r="7153" spans="10:10" x14ac:dyDescent="0.2">
      <c r="J7153" s="525"/>
    </row>
    <row r="7154" spans="10:10" x14ac:dyDescent="0.2">
      <c r="J7154" s="525"/>
    </row>
    <row r="7155" spans="10:10" x14ac:dyDescent="0.2">
      <c r="J7155" s="525"/>
    </row>
    <row r="7156" spans="10:10" x14ac:dyDescent="0.2">
      <c r="J7156" s="525"/>
    </row>
    <row r="7157" spans="10:10" x14ac:dyDescent="0.2">
      <c r="J7157" s="525"/>
    </row>
    <row r="7158" spans="10:10" x14ac:dyDescent="0.2">
      <c r="J7158" s="525"/>
    </row>
    <row r="7159" spans="10:10" x14ac:dyDescent="0.2">
      <c r="J7159" s="525"/>
    </row>
    <row r="7160" spans="10:10" x14ac:dyDescent="0.2">
      <c r="J7160" s="525"/>
    </row>
    <row r="7161" spans="10:10" x14ac:dyDescent="0.2">
      <c r="J7161" s="525"/>
    </row>
    <row r="7162" spans="10:10" x14ac:dyDescent="0.2">
      <c r="J7162" s="525"/>
    </row>
    <row r="7163" spans="10:10" x14ac:dyDescent="0.2">
      <c r="J7163" s="525"/>
    </row>
    <row r="7164" spans="10:10" x14ac:dyDescent="0.2">
      <c r="J7164" s="525"/>
    </row>
    <row r="7165" spans="10:10" x14ac:dyDescent="0.2">
      <c r="J7165" s="525"/>
    </row>
    <row r="7166" spans="10:10" x14ac:dyDescent="0.2">
      <c r="J7166" s="525"/>
    </row>
    <row r="7167" spans="10:10" x14ac:dyDescent="0.2">
      <c r="J7167" s="525"/>
    </row>
    <row r="7168" spans="10:10" x14ac:dyDescent="0.2">
      <c r="J7168" s="525"/>
    </row>
    <row r="7169" spans="10:10" x14ac:dyDescent="0.2">
      <c r="J7169" s="525"/>
    </row>
    <row r="7170" spans="10:10" x14ac:dyDescent="0.2">
      <c r="J7170" s="525"/>
    </row>
    <row r="7171" spans="10:10" x14ac:dyDescent="0.2">
      <c r="J7171" s="525"/>
    </row>
    <row r="7172" spans="10:10" x14ac:dyDescent="0.2">
      <c r="J7172" s="525"/>
    </row>
    <row r="7173" spans="10:10" x14ac:dyDescent="0.2">
      <c r="J7173" s="525"/>
    </row>
    <row r="7174" spans="10:10" x14ac:dyDescent="0.2">
      <c r="J7174" s="525"/>
    </row>
    <row r="7175" spans="10:10" x14ac:dyDescent="0.2">
      <c r="J7175" s="525"/>
    </row>
    <row r="7176" spans="10:10" x14ac:dyDescent="0.2">
      <c r="J7176" s="525"/>
    </row>
    <row r="7177" spans="10:10" x14ac:dyDescent="0.2">
      <c r="J7177" s="525"/>
    </row>
    <row r="7178" spans="10:10" x14ac:dyDescent="0.2">
      <c r="J7178" s="525"/>
    </row>
    <row r="7179" spans="10:10" x14ac:dyDescent="0.2">
      <c r="J7179" s="525"/>
    </row>
    <row r="7180" spans="10:10" x14ac:dyDescent="0.2">
      <c r="J7180" s="525"/>
    </row>
    <row r="7181" spans="10:10" x14ac:dyDescent="0.2">
      <c r="J7181" s="525"/>
    </row>
    <row r="7182" spans="10:10" x14ac:dyDescent="0.2">
      <c r="J7182" s="525"/>
    </row>
    <row r="7183" spans="10:10" x14ac:dyDescent="0.2">
      <c r="J7183" s="525"/>
    </row>
    <row r="7184" spans="10:10" x14ac:dyDescent="0.2">
      <c r="J7184" s="525"/>
    </row>
    <row r="7185" spans="10:10" x14ac:dyDescent="0.2">
      <c r="J7185" s="525"/>
    </row>
    <row r="7186" spans="10:10" x14ac:dyDescent="0.2">
      <c r="J7186" s="525"/>
    </row>
    <row r="7187" spans="10:10" x14ac:dyDescent="0.2">
      <c r="J7187" s="525"/>
    </row>
    <row r="7188" spans="10:10" x14ac:dyDescent="0.2">
      <c r="J7188" s="525"/>
    </row>
    <row r="7189" spans="10:10" x14ac:dyDescent="0.2">
      <c r="J7189" s="525"/>
    </row>
    <row r="7190" spans="10:10" x14ac:dyDescent="0.2">
      <c r="J7190" s="525"/>
    </row>
    <row r="7191" spans="10:10" x14ac:dyDescent="0.2">
      <c r="J7191" s="525"/>
    </row>
    <row r="7192" spans="10:10" x14ac:dyDescent="0.2">
      <c r="J7192" s="525"/>
    </row>
    <row r="7193" spans="10:10" x14ac:dyDescent="0.2">
      <c r="J7193" s="525"/>
    </row>
    <row r="7194" spans="10:10" x14ac:dyDescent="0.2">
      <c r="J7194" s="525"/>
    </row>
    <row r="7195" spans="10:10" x14ac:dyDescent="0.2">
      <c r="J7195" s="525"/>
    </row>
    <row r="7196" spans="10:10" x14ac:dyDescent="0.2">
      <c r="J7196" s="525"/>
    </row>
    <row r="7197" spans="10:10" x14ac:dyDescent="0.2">
      <c r="J7197" s="525"/>
    </row>
    <row r="7198" spans="10:10" x14ac:dyDescent="0.2">
      <c r="J7198" s="525"/>
    </row>
    <row r="7199" spans="10:10" x14ac:dyDescent="0.2">
      <c r="J7199" s="525"/>
    </row>
    <row r="7200" spans="10:10" x14ac:dyDescent="0.2">
      <c r="J7200" s="525"/>
    </row>
    <row r="7201" spans="10:10" x14ac:dyDescent="0.2">
      <c r="J7201" s="525"/>
    </row>
    <row r="7202" spans="10:10" x14ac:dyDescent="0.2">
      <c r="J7202" s="525"/>
    </row>
    <row r="7203" spans="10:10" x14ac:dyDescent="0.2">
      <c r="J7203" s="525"/>
    </row>
    <row r="7204" spans="10:10" x14ac:dyDescent="0.2">
      <c r="J7204" s="525"/>
    </row>
    <row r="7205" spans="10:10" x14ac:dyDescent="0.2">
      <c r="J7205" s="525"/>
    </row>
    <row r="7206" spans="10:10" x14ac:dyDescent="0.2">
      <c r="J7206" s="525"/>
    </row>
    <row r="7207" spans="10:10" x14ac:dyDescent="0.2">
      <c r="J7207" s="525"/>
    </row>
    <row r="7208" spans="10:10" x14ac:dyDescent="0.2">
      <c r="J7208" s="525"/>
    </row>
    <row r="7209" spans="10:10" x14ac:dyDescent="0.2">
      <c r="J7209" s="525"/>
    </row>
    <row r="7210" spans="10:10" x14ac:dyDescent="0.2">
      <c r="J7210" s="525"/>
    </row>
    <row r="7211" spans="10:10" x14ac:dyDescent="0.2">
      <c r="J7211" s="525"/>
    </row>
    <row r="7212" spans="10:10" x14ac:dyDescent="0.2">
      <c r="J7212" s="525"/>
    </row>
    <row r="7213" spans="10:10" x14ac:dyDescent="0.2">
      <c r="J7213" s="525"/>
    </row>
    <row r="7214" spans="10:10" x14ac:dyDescent="0.2">
      <c r="J7214" s="525"/>
    </row>
    <row r="7215" spans="10:10" x14ac:dyDescent="0.2">
      <c r="J7215" s="525"/>
    </row>
    <row r="7216" spans="10:10" x14ac:dyDescent="0.2">
      <c r="J7216" s="525"/>
    </row>
    <row r="7217" spans="10:10" x14ac:dyDescent="0.2">
      <c r="J7217" s="525"/>
    </row>
    <row r="7218" spans="10:10" x14ac:dyDescent="0.2">
      <c r="J7218" s="525"/>
    </row>
    <row r="7219" spans="10:10" x14ac:dyDescent="0.2">
      <c r="J7219" s="525"/>
    </row>
    <row r="7220" spans="10:10" x14ac:dyDescent="0.2">
      <c r="J7220" s="525"/>
    </row>
    <row r="7221" spans="10:10" x14ac:dyDescent="0.2">
      <c r="J7221" s="525"/>
    </row>
    <row r="7222" spans="10:10" x14ac:dyDescent="0.2">
      <c r="J7222" s="525"/>
    </row>
    <row r="7223" spans="10:10" x14ac:dyDescent="0.2">
      <c r="J7223" s="525"/>
    </row>
    <row r="7224" spans="10:10" x14ac:dyDescent="0.2">
      <c r="J7224" s="525"/>
    </row>
    <row r="7225" spans="10:10" x14ac:dyDescent="0.2">
      <c r="J7225" s="525"/>
    </row>
    <row r="7226" spans="10:10" x14ac:dyDescent="0.2">
      <c r="J7226" s="525"/>
    </row>
    <row r="7227" spans="10:10" x14ac:dyDescent="0.2">
      <c r="J7227" s="525"/>
    </row>
    <row r="7228" spans="10:10" x14ac:dyDescent="0.2">
      <c r="J7228" s="525"/>
    </row>
    <row r="7229" spans="10:10" x14ac:dyDescent="0.2">
      <c r="J7229" s="525"/>
    </row>
    <row r="7230" spans="10:10" x14ac:dyDescent="0.2">
      <c r="J7230" s="525"/>
    </row>
    <row r="7231" spans="10:10" x14ac:dyDescent="0.2">
      <c r="J7231" s="525"/>
    </row>
    <row r="7232" spans="10:10" x14ac:dyDescent="0.2">
      <c r="J7232" s="525"/>
    </row>
    <row r="7233" spans="10:10" x14ac:dyDescent="0.2">
      <c r="J7233" s="525"/>
    </row>
    <row r="7234" spans="10:10" x14ac:dyDescent="0.2">
      <c r="J7234" s="525"/>
    </row>
    <row r="7235" spans="10:10" x14ac:dyDescent="0.2">
      <c r="J7235" s="525"/>
    </row>
    <row r="7236" spans="10:10" x14ac:dyDescent="0.2">
      <c r="J7236" s="525"/>
    </row>
    <row r="7237" spans="10:10" x14ac:dyDescent="0.2">
      <c r="J7237" s="525"/>
    </row>
    <row r="7238" spans="10:10" x14ac:dyDescent="0.2">
      <c r="J7238" s="525"/>
    </row>
    <row r="7239" spans="10:10" x14ac:dyDescent="0.2">
      <c r="J7239" s="525"/>
    </row>
    <row r="7240" spans="10:10" x14ac:dyDescent="0.2">
      <c r="J7240" s="525"/>
    </row>
    <row r="7241" spans="10:10" x14ac:dyDescent="0.2">
      <c r="J7241" s="525"/>
    </row>
    <row r="7242" spans="10:10" x14ac:dyDescent="0.2">
      <c r="J7242" s="525"/>
    </row>
    <row r="7243" spans="10:10" x14ac:dyDescent="0.2">
      <c r="J7243" s="525"/>
    </row>
    <row r="7244" spans="10:10" x14ac:dyDescent="0.2">
      <c r="J7244" s="525"/>
    </row>
    <row r="7245" spans="10:10" x14ac:dyDescent="0.2">
      <c r="J7245" s="525"/>
    </row>
    <row r="7246" spans="10:10" x14ac:dyDescent="0.2">
      <c r="J7246" s="525"/>
    </row>
    <row r="7247" spans="10:10" x14ac:dyDescent="0.2">
      <c r="J7247" s="525"/>
    </row>
    <row r="7248" spans="10:10" x14ac:dyDescent="0.2">
      <c r="J7248" s="525"/>
    </row>
    <row r="7249" spans="10:10" x14ac:dyDescent="0.2">
      <c r="J7249" s="525"/>
    </row>
    <row r="7250" spans="10:10" x14ac:dyDescent="0.2">
      <c r="J7250" s="525"/>
    </row>
    <row r="7251" spans="10:10" x14ac:dyDescent="0.2">
      <c r="J7251" s="525"/>
    </row>
    <row r="7252" spans="10:10" x14ac:dyDescent="0.2">
      <c r="J7252" s="525"/>
    </row>
    <row r="7253" spans="10:10" x14ac:dyDescent="0.2">
      <c r="J7253" s="525"/>
    </row>
    <row r="7254" spans="10:10" x14ac:dyDescent="0.2">
      <c r="J7254" s="525"/>
    </row>
    <row r="7255" spans="10:10" x14ac:dyDescent="0.2">
      <c r="J7255" s="525"/>
    </row>
    <row r="7256" spans="10:10" x14ac:dyDescent="0.2">
      <c r="J7256" s="525"/>
    </row>
    <row r="7257" spans="10:10" x14ac:dyDescent="0.2">
      <c r="J7257" s="525"/>
    </row>
    <row r="7258" spans="10:10" x14ac:dyDescent="0.2">
      <c r="J7258" s="525"/>
    </row>
    <row r="7259" spans="10:10" x14ac:dyDescent="0.2">
      <c r="J7259" s="525"/>
    </row>
    <row r="7260" spans="10:10" x14ac:dyDescent="0.2">
      <c r="J7260" s="525"/>
    </row>
    <row r="7261" spans="10:10" x14ac:dyDescent="0.2">
      <c r="J7261" s="525"/>
    </row>
    <row r="7262" spans="10:10" x14ac:dyDescent="0.2">
      <c r="J7262" s="525"/>
    </row>
    <row r="7263" spans="10:10" x14ac:dyDescent="0.2">
      <c r="J7263" s="525"/>
    </row>
    <row r="7264" spans="10:10" x14ac:dyDescent="0.2">
      <c r="J7264" s="525"/>
    </row>
    <row r="7265" spans="10:10" x14ac:dyDescent="0.2">
      <c r="J7265" s="525"/>
    </row>
    <row r="7266" spans="10:10" x14ac:dyDescent="0.2">
      <c r="J7266" s="525"/>
    </row>
    <row r="7267" spans="10:10" x14ac:dyDescent="0.2">
      <c r="J7267" s="525"/>
    </row>
    <row r="7268" spans="10:10" x14ac:dyDescent="0.2">
      <c r="J7268" s="525"/>
    </row>
    <row r="7269" spans="10:10" x14ac:dyDescent="0.2">
      <c r="J7269" s="525"/>
    </row>
    <row r="7270" spans="10:10" x14ac:dyDescent="0.2">
      <c r="J7270" s="525"/>
    </row>
    <row r="7271" spans="10:10" x14ac:dyDescent="0.2">
      <c r="J7271" s="525"/>
    </row>
    <row r="7272" spans="10:10" x14ac:dyDescent="0.2">
      <c r="J7272" s="525"/>
    </row>
    <row r="7273" spans="10:10" x14ac:dyDescent="0.2">
      <c r="J7273" s="525"/>
    </row>
    <row r="7274" spans="10:10" x14ac:dyDescent="0.2">
      <c r="J7274" s="525"/>
    </row>
    <row r="7275" spans="10:10" x14ac:dyDescent="0.2">
      <c r="J7275" s="525"/>
    </row>
    <row r="7276" spans="10:10" x14ac:dyDescent="0.2">
      <c r="J7276" s="525"/>
    </row>
    <row r="7277" spans="10:10" x14ac:dyDescent="0.2">
      <c r="J7277" s="525"/>
    </row>
    <row r="7278" spans="10:10" x14ac:dyDescent="0.2">
      <c r="J7278" s="525"/>
    </row>
    <row r="7279" spans="10:10" x14ac:dyDescent="0.2">
      <c r="J7279" s="525"/>
    </row>
    <row r="7280" spans="10:10" x14ac:dyDescent="0.2">
      <c r="J7280" s="525"/>
    </row>
    <row r="7281" spans="10:10" x14ac:dyDescent="0.2">
      <c r="J7281" s="525"/>
    </row>
    <row r="7282" spans="10:10" x14ac:dyDescent="0.2">
      <c r="J7282" s="525"/>
    </row>
    <row r="7283" spans="10:10" x14ac:dyDescent="0.2">
      <c r="J7283" s="525"/>
    </row>
    <row r="7284" spans="10:10" x14ac:dyDescent="0.2">
      <c r="J7284" s="525"/>
    </row>
    <row r="7285" spans="10:10" x14ac:dyDescent="0.2">
      <c r="J7285" s="525"/>
    </row>
    <row r="7286" spans="10:10" x14ac:dyDescent="0.2">
      <c r="J7286" s="525"/>
    </row>
    <row r="7287" spans="10:10" x14ac:dyDescent="0.2">
      <c r="J7287" s="525"/>
    </row>
    <row r="7288" spans="10:10" x14ac:dyDescent="0.2">
      <c r="J7288" s="525"/>
    </row>
    <row r="7289" spans="10:10" x14ac:dyDescent="0.2">
      <c r="J7289" s="525"/>
    </row>
    <row r="7290" spans="10:10" x14ac:dyDescent="0.2">
      <c r="J7290" s="525"/>
    </row>
    <row r="7291" spans="10:10" x14ac:dyDescent="0.2">
      <c r="J7291" s="525"/>
    </row>
    <row r="7292" spans="10:10" x14ac:dyDescent="0.2">
      <c r="J7292" s="525"/>
    </row>
    <row r="7293" spans="10:10" x14ac:dyDescent="0.2">
      <c r="J7293" s="525"/>
    </row>
    <row r="7294" spans="10:10" x14ac:dyDescent="0.2">
      <c r="J7294" s="525"/>
    </row>
    <row r="7295" spans="10:10" x14ac:dyDescent="0.2">
      <c r="J7295" s="525"/>
    </row>
    <row r="7296" spans="10:10" x14ac:dyDescent="0.2">
      <c r="J7296" s="525"/>
    </row>
    <row r="7297" spans="10:10" x14ac:dyDescent="0.2">
      <c r="J7297" s="525"/>
    </row>
    <row r="7298" spans="10:10" x14ac:dyDescent="0.2">
      <c r="J7298" s="525"/>
    </row>
    <row r="7299" spans="10:10" x14ac:dyDescent="0.2">
      <c r="J7299" s="525"/>
    </row>
    <row r="7300" spans="10:10" x14ac:dyDescent="0.2">
      <c r="J7300" s="525"/>
    </row>
    <row r="7301" spans="10:10" x14ac:dyDescent="0.2">
      <c r="J7301" s="525"/>
    </row>
    <row r="7302" spans="10:10" x14ac:dyDescent="0.2">
      <c r="J7302" s="525"/>
    </row>
    <row r="7303" spans="10:10" x14ac:dyDescent="0.2">
      <c r="J7303" s="525"/>
    </row>
    <row r="7304" spans="10:10" x14ac:dyDescent="0.2">
      <c r="J7304" s="525"/>
    </row>
    <row r="7305" spans="10:10" x14ac:dyDescent="0.2">
      <c r="J7305" s="525"/>
    </row>
    <row r="7306" spans="10:10" x14ac:dyDescent="0.2">
      <c r="J7306" s="525"/>
    </row>
    <row r="7307" spans="10:10" x14ac:dyDescent="0.2">
      <c r="J7307" s="525"/>
    </row>
    <row r="7308" spans="10:10" x14ac:dyDescent="0.2">
      <c r="J7308" s="525"/>
    </row>
    <row r="7309" spans="10:10" x14ac:dyDescent="0.2">
      <c r="J7309" s="525"/>
    </row>
    <row r="7310" spans="10:10" x14ac:dyDescent="0.2">
      <c r="J7310" s="525"/>
    </row>
    <row r="7311" spans="10:10" x14ac:dyDescent="0.2">
      <c r="J7311" s="525"/>
    </row>
    <row r="7312" spans="10:10" x14ac:dyDescent="0.2">
      <c r="J7312" s="525"/>
    </row>
    <row r="7313" spans="10:10" x14ac:dyDescent="0.2">
      <c r="J7313" s="525"/>
    </row>
    <row r="7314" spans="10:10" x14ac:dyDescent="0.2">
      <c r="J7314" s="525"/>
    </row>
    <row r="7315" spans="10:10" x14ac:dyDescent="0.2">
      <c r="J7315" s="525"/>
    </row>
    <row r="7316" spans="10:10" x14ac:dyDescent="0.2">
      <c r="J7316" s="525"/>
    </row>
    <row r="7317" spans="10:10" x14ac:dyDescent="0.2">
      <c r="J7317" s="525"/>
    </row>
    <row r="7318" spans="10:10" x14ac:dyDescent="0.2">
      <c r="J7318" s="525"/>
    </row>
    <row r="7319" spans="10:10" x14ac:dyDescent="0.2">
      <c r="J7319" s="525"/>
    </row>
    <row r="7320" spans="10:10" x14ac:dyDescent="0.2">
      <c r="J7320" s="525"/>
    </row>
    <row r="7321" spans="10:10" x14ac:dyDescent="0.2">
      <c r="J7321" s="525"/>
    </row>
    <row r="7322" spans="10:10" x14ac:dyDescent="0.2">
      <c r="J7322" s="525"/>
    </row>
    <row r="7323" spans="10:10" x14ac:dyDescent="0.2">
      <c r="J7323" s="525"/>
    </row>
    <row r="7324" spans="10:10" x14ac:dyDescent="0.2">
      <c r="J7324" s="525"/>
    </row>
    <row r="7325" spans="10:10" x14ac:dyDescent="0.2">
      <c r="J7325" s="525"/>
    </row>
    <row r="7326" spans="10:10" x14ac:dyDescent="0.2">
      <c r="J7326" s="525"/>
    </row>
    <row r="7327" spans="10:10" x14ac:dyDescent="0.2">
      <c r="J7327" s="525"/>
    </row>
    <row r="7328" spans="10:10" x14ac:dyDescent="0.2">
      <c r="J7328" s="525"/>
    </row>
    <row r="7329" spans="10:10" x14ac:dyDescent="0.2">
      <c r="J7329" s="525"/>
    </row>
    <row r="7330" spans="10:10" x14ac:dyDescent="0.2">
      <c r="J7330" s="525"/>
    </row>
    <row r="7331" spans="10:10" x14ac:dyDescent="0.2">
      <c r="J7331" s="525"/>
    </row>
    <row r="7332" spans="10:10" x14ac:dyDescent="0.2">
      <c r="J7332" s="525"/>
    </row>
    <row r="7333" spans="10:10" x14ac:dyDescent="0.2">
      <c r="J7333" s="525"/>
    </row>
    <row r="7334" spans="10:10" x14ac:dyDescent="0.2">
      <c r="J7334" s="525"/>
    </row>
    <row r="7335" spans="10:10" x14ac:dyDescent="0.2">
      <c r="J7335" s="525"/>
    </row>
    <row r="7336" spans="10:10" x14ac:dyDescent="0.2">
      <c r="J7336" s="525"/>
    </row>
    <row r="7337" spans="10:10" x14ac:dyDescent="0.2">
      <c r="J7337" s="525"/>
    </row>
    <row r="7338" spans="10:10" x14ac:dyDescent="0.2">
      <c r="J7338" s="525"/>
    </row>
    <row r="7339" spans="10:10" x14ac:dyDescent="0.2">
      <c r="J7339" s="525"/>
    </row>
    <row r="7340" spans="10:10" x14ac:dyDescent="0.2">
      <c r="J7340" s="525"/>
    </row>
    <row r="7341" spans="10:10" x14ac:dyDescent="0.2">
      <c r="J7341" s="525"/>
    </row>
    <row r="7342" spans="10:10" x14ac:dyDescent="0.2">
      <c r="J7342" s="525"/>
    </row>
    <row r="7343" spans="10:10" x14ac:dyDescent="0.2">
      <c r="J7343" s="525"/>
    </row>
    <row r="7344" spans="10:10" x14ac:dyDescent="0.2">
      <c r="J7344" s="525"/>
    </row>
    <row r="7345" spans="10:10" x14ac:dyDescent="0.2">
      <c r="J7345" s="525"/>
    </row>
    <row r="7346" spans="10:10" x14ac:dyDescent="0.2">
      <c r="J7346" s="525"/>
    </row>
    <row r="7347" spans="10:10" x14ac:dyDescent="0.2">
      <c r="J7347" s="525"/>
    </row>
    <row r="7348" spans="10:10" x14ac:dyDescent="0.2">
      <c r="J7348" s="525"/>
    </row>
    <row r="7349" spans="10:10" x14ac:dyDescent="0.2">
      <c r="J7349" s="525"/>
    </row>
    <row r="7350" spans="10:10" x14ac:dyDescent="0.2">
      <c r="J7350" s="525"/>
    </row>
    <row r="7351" spans="10:10" x14ac:dyDescent="0.2">
      <c r="J7351" s="525"/>
    </row>
    <row r="7352" spans="10:10" x14ac:dyDescent="0.2">
      <c r="J7352" s="525"/>
    </row>
    <row r="7353" spans="10:10" x14ac:dyDescent="0.2">
      <c r="J7353" s="525"/>
    </row>
    <row r="7354" spans="10:10" x14ac:dyDescent="0.2">
      <c r="J7354" s="525"/>
    </row>
    <row r="7355" spans="10:10" x14ac:dyDescent="0.2">
      <c r="J7355" s="525"/>
    </row>
    <row r="7356" spans="10:10" x14ac:dyDescent="0.2">
      <c r="J7356" s="525"/>
    </row>
    <row r="7357" spans="10:10" x14ac:dyDescent="0.2">
      <c r="J7357" s="525"/>
    </row>
    <row r="7358" spans="10:10" x14ac:dyDescent="0.2">
      <c r="J7358" s="525"/>
    </row>
    <row r="7359" spans="10:10" x14ac:dyDescent="0.2">
      <c r="J7359" s="525"/>
    </row>
    <row r="7360" spans="10:10" x14ac:dyDescent="0.2">
      <c r="J7360" s="525"/>
    </row>
    <row r="7361" spans="10:10" x14ac:dyDescent="0.2">
      <c r="J7361" s="525"/>
    </row>
    <row r="7362" spans="10:10" x14ac:dyDescent="0.2">
      <c r="J7362" s="525"/>
    </row>
    <row r="7363" spans="10:10" x14ac:dyDescent="0.2">
      <c r="J7363" s="525"/>
    </row>
    <row r="7364" spans="10:10" x14ac:dyDescent="0.2">
      <c r="J7364" s="525"/>
    </row>
    <row r="7365" spans="10:10" x14ac:dyDescent="0.2">
      <c r="J7365" s="525"/>
    </row>
    <row r="7366" spans="10:10" x14ac:dyDescent="0.2">
      <c r="J7366" s="525"/>
    </row>
    <row r="7367" spans="10:10" x14ac:dyDescent="0.2">
      <c r="J7367" s="525"/>
    </row>
    <row r="7368" spans="10:10" x14ac:dyDescent="0.2">
      <c r="J7368" s="525"/>
    </row>
    <row r="7369" spans="10:10" x14ac:dyDescent="0.2">
      <c r="J7369" s="525"/>
    </row>
    <row r="7370" spans="10:10" x14ac:dyDescent="0.2">
      <c r="J7370" s="525"/>
    </row>
    <row r="7371" spans="10:10" x14ac:dyDescent="0.2">
      <c r="J7371" s="525"/>
    </row>
    <row r="7372" spans="10:10" x14ac:dyDescent="0.2">
      <c r="J7372" s="525"/>
    </row>
    <row r="7373" spans="10:10" x14ac:dyDescent="0.2">
      <c r="J7373" s="525"/>
    </row>
    <row r="7374" spans="10:10" x14ac:dyDescent="0.2">
      <c r="J7374" s="525"/>
    </row>
    <row r="7375" spans="10:10" x14ac:dyDescent="0.2">
      <c r="J7375" s="525"/>
    </row>
    <row r="7376" spans="10:10" x14ac:dyDescent="0.2">
      <c r="J7376" s="525"/>
    </row>
    <row r="7377" spans="10:10" x14ac:dyDescent="0.2">
      <c r="J7377" s="525"/>
    </row>
    <row r="7378" spans="10:10" x14ac:dyDescent="0.2">
      <c r="J7378" s="525"/>
    </row>
    <row r="7379" spans="10:10" x14ac:dyDescent="0.2">
      <c r="J7379" s="525"/>
    </row>
    <row r="7380" spans="10:10" x14ac:dyDescent="0.2">
      <c r="J7380" s="525"/>
    </row>
    <row r="7381" spans="10:10" x14ac:dyDescent="0.2">
      <c r="J7381" s="525"/>
    </row>
    <row r="7382" spans="10:10" x14ac:dyDescent="0.2">
      <c r="J7382" s="525"/>
    </row>
    <row r="7383" spans="10:10" x14ac:dyDescent="0.2">
      <c r="J7383" s="525"/>
    </row>
    <row r="7384" spans="10:10" x14ac:dyDescent="0.2">
      <c r="J7384" s="525"/>
    </row>
    <row r="7385" spans="10:10" x14ac:dyDescent="0.2">
      <c r="J7385" s="525"/>
    </row>
    <row r="7386" spans="10:10" x14ac:dyDescent="0.2">
      <c r="J7386" s="525"/>
    </row>
    <row r="7387" spans="10:10" x14ac:dyDescent="0.2">
      <c r="J7387" s="525"/>
    </row>
    <row r="7388" spans="10:10" x14ac:dyDescent="0.2">
      <c r="J7388" s="525"/>
    </row>
    <row r="7389" spans="10:10" x14ac:dyDescent="0.2">
      <c r="J7389" s="525"/>
    </row>
    <row r="7390" spans="10:10" x14ac:dyDescent="0.2">
      <c r="J7390" s="525"/>
    </row>
    <row r="7391" spans="10:10" x14ac:dyDescent="0.2">
      <c r="J7391" s="525"/>
    </row>
    <row r="7392" spans="10:10" x14ac:dyDescent="0.2">
      <c r="J7392" s="525"/>
    </row>
    <row r="7393" spans="10:10" x14ac:dyDescent="0.2">
      <c r="J7393" s="525"/>
    </row>
    <row r="7394" spans="10:10" x14ac:dyDescent="0.2">
      <c r="J7394" s="525"/>
    </row>
    <row r="7395" spans="10:10" x14ac:dyDescent="0.2">
      <c r="J7395" s="525"/>
    </row>
    <row r="7396" spans="10:10" x14ac:dyDescent="0.2">
      <c r="J7396" s="525"/>
    </row>
    <row r="7397" spans="10:10" x14ac:dyDescent="0.2">
      <c r="J7397" s="525"/>
    </row>
    <row r="7398" spans="10:10" x14ac:dyDescent="0.2">
      <c r="J7398" s="525"/>
    </row>
    <row r="7399" spans="10:10" x14ac:dyDescent="0.2">
      <c r="J7399" s="525"/>
    </row>
    <row r="7400" spans="10:10" x14ac:dyDescent="0.2">
      <c r="J7400" s="525"/>
    </row>
    <row r="7401" spans="10:10" x14ac:dyDescent="0.2">
      <c r="J7401" s="525"/>
    </row>
    <row r="7402" spans="10:10" x14ac:dyDescent="0.2">
      <c r="J7402" s="525"/>
    </row>
    <row r="7403" spans="10:10" x14ac:dyDescent="0.2">
      <c r="J7403" s="525"/>
    </row>
    <row r="7404" spans="10:10" x14ac:dyDescent="0.2">
      <c r="J7404" s="525"/>
    </row>
    <row r="7405" spans="10:10" x14ac:dyDescent="0.2">
      <c r="J7405" s="525"/>
    </row>
    <row r="7406" spans="10:10" x14ac:dyDescent="0.2">
      <c r="J7406" s="525"/>
    </row>
    <row r="7407" spans="10:10" x14ac:dyDescent="0.2">
      <c r="J7407" s="525"/>
    </row>
    <row r="7408" spans="10:10" x14ac:dyDescent="0.2">
      <c r="J7408" s="525"/>
    </row>
    <row r="7409" spans="10:10" x14ac:dyDescent="0.2">
      <c r="J7409" s="525"/>
    </row>
    <row r="7410" spans="10:10" x14ac:dyDescent="0.2">
      <c r="J7410" s="525"/>
    </row>
    <row r="7411" spans="10:10" x14ac:dyDescent="0.2">
      <c r="J7411" s="525"/>
    </row>
    <row r="7412" spans="10:10" x14ac:dyDescent="0.2">
      <c r="J7412" s="525"/>
    </row>
    <row r="7413" spans="10:10" x14ac:dyDescent="0.2">
      <c r="J7413" s="525"/>
    </row>
    <row r="7414" spans="10:10" x14ac:dyDescent="0.2">
      <c r="J7414" s="525"/>
    </row>
    <row r="7415" spans="10:10" x14ac:dyDescent="0.2">
      <c r="J7415" s="525"/>
    </row>
    <row r="7416" spans="10:10" x14ac:dyDescent="0.2">
      <c r="J7416" s="525"/>
    </row>
    <row r="7417" spans="10:10" x14ac:dyDescent="0.2">
      <c r="J7417" s="525"/>
    </row>
    <row r="7418" spans="10:10" x14ac:dyDescent="0.2">
      <c r="J7418" s="525"/>
    </row>
    <row r="7419" spans="10:10" x14ac:dyDescent="0.2">
      <c r="J7419" s="525"/>
    </row>
    <row r="7420" spans="10:10" x14ac:dyDescent="0.2">
      <c r="J7420" s="525"/>
    </row>
    <row r="7421" spans="10:10" x14ac:dyDescent="0.2">
      <c r="J7421" s="525"/>
    </row>
    <row r="7422" spans="10:10" x14ac:dyDescent="0.2">
      <c r="J7422" s="525"/>
    </row>
    <row r="7423" spans="10:10" x14ac:dyDescent="0.2">
      <c r="J7423" s="525"/>
    </row>
    <row r="7424" spans="10:10" x14ac:dyDescent="0.2">
      <c r="J7424" s="525"/>
    </row>
    <row r="7425" spans="10:10" x14ac:dyDescent="0.2">
      <c r="J7425" s="525"/>
    </row>
    <row r="7426" spans="10:10" x14ac:dyDescent="0.2">
      <c r="J7426" s="525"/>
    </row>
    <row r="7427" spans="10:10" x14ac:dyDescent="0.2">
      <c r="J7427" s="525"/>
    </row>
    <row r="7428" spans="10:10" x14ac:dyDescent="0.2">
      <c r="J7428" s="525"/>
    </row>
    <row r="7429" spans="10:10" x14ac:dyDescent="0.2">
      <c r="J7429" s="525"/>
    </row>
    <row r="7430" spans="10:10" x14ac:dyDescent="0.2">
      <c r="J7430" s="525"/>
    </row>
    <row r="7431" spans="10:10" x14ac:dyDescent="0.2">
      <c r="J7431" s="525"/>
    </row>
    <row r="7432" spans="10:10" x14ac:dyDescent="0.2">
      <c r="J7432" s="525"/>
    </row>
    <row r="7433" spans="10:10" x14ac:dyDescent="0.2">
      <c r="J7433" s="525"/>
    </row>
    <row r="7434" spans="10:10" x14ac:dyDescent="0.2">
      <c r="J7434" s="525"/>
    </row>
    <row r="7435" spans="10:10" x14ac:dyDescent="0.2">
      <c r="J7435" s="525"/>
    </row>
    <row r="7436" spans="10:10" x14ac:dyDescent="0.2">
      <c r="J7436" s="525"/>
    </row>
    <row r="7437" spans="10:10" x14ac:dyDescent="0.2">
      <c r="J7437" s="525"/>
    </row>
    <row r="7438" spans="10:10" x14ac:dyDescent="0.2">
      <c r="J7438" s="525"/>
    </row>
    <row r="7439" spans="10:10" x14ac:dyDescent="0.2">
      <c r="J7439" s="525"/>
    </row>
    <row r="7440" spans="10:10" x14ac:dyDescent="0.2">
      <c r="J7440" s="525"/>
    </row>
    <row r="7441" spans="10:10" x14ac:dyDescent="0.2">
      <c r="J7441" s="525"/>
    </row>
    <row r="7442" spans="10:10" x14ac:dyDescent="0.2">
      <c r="J7442" s="525"/>
    </row>
    <row r="7443" spans="10:10" x14ac:dyDescent="0.2">
      <c r="J7443" s="525"/>
    </row>
    <row r="7444" spans="10:10" x14ac:dyDescent="0.2">
      <c r="J7444" s="525"/>
    </row>
    <row r="7445" spans="10:10" x14ac:dyDescent="0.2">
      <c r="J7445" s="525"/>
    </row>
    <row r="7446" spans="10:10" x14ac:dyDescent="0.2">
      <c r="J7446" s="525"/>
    </row>
    <row r="7447" spans="10:10" x14ac:dyDescent="0.2">
      <c r="J7447" s="525"/>
    </row>
    <row r="7448" spans="10:10" x14ac:dyDescent="0.2">
      <c r="J7448" s="525"/>
    </row>
    <row r="7449" spans="10:10" x14ac:dyDescent="0.2">
      <c r="J7449" s="525"/>
    </row>
    <row r="7450" spans="10:10" x14ac:dyDescent="0.2">
      <c r="J7450" s="525"/>
    </row>
    <row r="7451" spans="10:10" x14ac:dyDescent="0.2">
      <c r="J7451" s="525"/>
    </row>
    <row r="7452" spans="10:10" x14ac:dyDescent="0.2">
      <c r="J7452" s="525"/>
    </row>
    <row r="7453" spans="10:10" x14ac:dyDescent="0.2">
      <c r="J7453" s="525"/>
    </row>
    <row r="7454" spans="10:10" x14ac:dyDescent="0.2">
      <c r="J7454" s="525"/>
    </row>
    <row r="7455" spans="10:10" x14ac:dyDescent="0.2">
      <c r="J7455" s="525"/>
    </row>
    <row r="7456" spans="10:10" x14ac:dyDescent="0.2">
      <c r="J7456" s="525"/>
    </row>
    <row r="7457" spans="10:10" x14ac:dyDescent="0.2">
      <c r="J7457" s="525"/>
    </row>
    <row r="7458" spans="10:10" x14ac:dyDescent="0.2">
      <c r="J7458" s="525"/>
    </row>
    <row r="7459" spans="10:10" x14ac:dyDescent="0.2">
      <c r="J7459" s="525"/>
    </row>
    <row r="7460" spans="10:10" x14ac:dyDescent="0.2">
      <c r="J7460" s="525"/>
    </row>
    <row r="7461" spans="10:10" x14ac:dyDescent="0.2">
      <c r="J7461" s="525"/>
    </row>
    <row r="7462" spans="10:10" x14ac:dyDescent="0.2">
      <c r="J7462" s="525"/>
    </row>
    <row r="7463" spans="10:10" x14ac:dyDescent="0.2">
      <c r="J7463" s="525"/>
    </row>
    <row r="7464" spans="10:10" x14ac:dyDescent="0.2">
      <c r="J7464" s="525"/>
    </row>
    <row r="7465" spans="10:10" x14ac:dyDescent="0.2">
      <c r="J7465" s="525"/>
    </row>
    <row r="7466" spans="10:10" x14ac:dyDescent="0.2">
      <c r="J7466" s="525"/>
    </row>
    <row r="7467" spans="10:10" x14ac:dyDescent="0.2">
      <c r="J7467" s="525"/>
    </row>
    <row r="7468" spans="10:10" x14ac:dyDescent="0.2">
      <c r="J7468" s="525"/>
    </row>
    <row r="7469" spans="10:10" x14ac:dyDescent="0.2">
      <c r="J7469" s="525"/>
    </row>
    <row r="7470" spans="10:10" x14ac:dyDescent="0.2">
      <c r="J7470" s="525"/>
    </row>
    <row r="7471" spans="10:10" x14ac:dyDescent="0.2">
      <c r="J7471" s="525"/>
    </row>
    <row r="7472" spans="10:10" x14ac:dyDescent="0.2">
      <c r="J7472" s="525"/>
    </row>
    <row r="7473" spans="10:10" x14ac:dyDescent="0.2">
      <c r="J7473" s="525"/>
    </row>
    <row r="7474" spans="10:10" x14ac:dyDescent="0.2">
      <c r="J7474" s="525"/>
    </row>
    <row r="7475" spans="10:10" x14ac:dyDescent="0.2">
      <c r="J7475" s="525"/>
    </row>
    <row r="7476" spans="10:10" x14ac:dyDescent="0.2">
      <c r="J7476" s="525"/>
    </row>
    <row r="7477" spans="10:10" x14ac:dyDescent="0.2">
      <c r="J7477" s="525"/>
    </row>
    <row r="7478" spans="10:10" x14ac:dyDescent="0.2">
      <c r="J7478" s="525"/>
    </row>
    <row r="7479" spans="10:10" x14ac:dyDescent="0.2">
      <c r="J7479" s="525"/>
    </row>
    <row r="7480" spans="10:10" x14ac:dyDescent="0.2">
      <c r="J7480" s="525"/>
    </row>
    <row r="7481" spans="10:10" x14ac:dyDescent="0.2">
      <c r="J7481" s="525"/>
    </row>
    <row r="7482" spans="10:10" x14ac:dyDescent="0.2">
      <c r="J7482" s="525"/>
    </row>
    <row r="7483" spans="10:10" x14ac:dyDescent="0.2">
      <c r="J7483" s="525"/>
    </row>
    <row r="7484" spans="10:10" x14ac:dyDescent="0.2">
      <c r="J7484" s="525"/>
    </row>
    <row r="7485" spans="10:10" x14ac:dyDescent="0.2">
      <c r="J7485" s="525"/>
    </row>
    <row r="7486" spans="10:10" x14ac:dyDescent="0.2">
      <c r="J7486" s="525"/>
    </row>
    <row r="7487" spans="10:10" x14ac:dyDescent="0.2">
      <c r="J7487" s="525"/>
    </row>
    <row r="7488" spans="10:10" x14ac:dyDescent="0.2">
      <c r="J7488" s="525"/>
    </row>
    <row r="7489" spans="10:10" x14ac:dyDescent="0.2">
      <c r="J7489" s="525"/>
    </row>
    <row r="7490" spans="10:10" x14ac:dyDescent="0.2">
      <c r="J7490" s="525"/>
    </row>
    <row r="7491" spans="10:10" x14ac:dyDescent="0.2">
      <c r="J7491" s="525"/>
    </row>
    <row r="7492" spans="10:10" x14ac:dyDescent="0.2">
      <c r="J7492" s="525"/>
    </row>
    <row r="7493" spans="10:10" x14ac:dyDescent="0.2">
      <c r="J7493" s="525"/>
    </row>
    <row r="7494" spans="10:10" x14ac:dyDescent="0.2">
      <c r="J7494" s="525"/>
    </row>
    <row r="7495" spans="10:10" x14ac:dyDescent="0.2">
      <c r="J7495" s="525"/>
    </row>
    <row r="7496" spans="10:10" x14ac:dyDescent="0.2">
      <c r="J7496" s="525"/>
    </row>
    <row r="7497" spans="10:10" x14ac:dyDescent="0.2">
      <c r="J7497" s="525"/>
    </row>
    <row r="7498" spans="10:10" x14ac:dyDescent="0.2">
      <c r="J7498" s="525"/>
    </row>
    <row r="7499" spans="10:10" x14ac:dyDescent="0.2">
      <c r="J7499" s="525"/>
    </row>
    <row r="7500" spans="10:10" x14ac:dyDescent="0.2">
      <c r="J7500" s="525"/>
    </row>
    <row r="7501" spans="10:10" x14ac:dyDescent="0.2">
      <c r="J7501" s="525"/>
    </row>
    <row r="7502" spans="10:10" x14ac:dyDescent="0.2">
      <c r="J7502" s="525"/>
    </row>
    <row r="7503" spans="10:10" x14ac:dyDescent="0.2">
      <c r="J7503" s="525"/>
    </row>
    <row r="7504" spans="10:10" x14ac:dyDescent="0.2">
      <c r="J7504" s="525"/>
    </row>
    <row r="7505" spans="10:10" x14ac:dyDescent="0.2">
      <c r="J7505" s="525"/>
    </row>
    <row r="7506" spans="10:10" x14ac:dyDescent="0.2">
      <c r="J7506" s="525"/>
    </row>
    <row r="7507" spans="10:10" x14ac:dyDescent="0.2">
      <c r="J7507" s="525"/>
    </row>
    <row r="7508" spans="10:10" x14ac:dyDescent="0.2">
      <c r="J7508" s="525"/>
    </row>
    <row r="7509" spans="10:10" x14ac:dyDescent="0.2">
      <c r="J7509" s="525"/>
    </row>
    <row r="7510" spans="10:10" x14ac:dyDescent="0.2">
      <c r="J7510" s="525"/>
    </row>
    <row r="7511" spans="10:10" x14ac:dyDescent="0.2">
      <c r="J7511" s="525"/>
    </row>
    <row r="7512" spans="10:10" x14ac:dyDescent="0.2">
      <c r="J7512" s="525"/>
    </row>
    <row r="7513" spans="10:10" x14ac:dyDescent="0.2">
      <c r="J7513" s="525"/>
    </row>
    <row r="7514" spans="10:10" x14ac:dyDescent="0.2">
      <c r="J7514" s="525"/>
    </row>
    <row r="7515" spans="10:10" x14ac:dyDescent="0.2">
      <c r="J7515" s="525"/>
    </row>
    <row r="7516" spans="10:10" x14ac:dyDescent="0.2">
      <c r="J7516" s="525"/>
    </row>
    <row r="7517" spans="10:10" x14ac:dyDescent="0.2">
      <c r="J7517" s="525"/>
    </row>
    <row r="7518" spans="10:10" x14ac:dyDescent="0.2">
      <c r="J7518" s="525"/>
    </row>
    <row r="7519" spans="10:10" x14ac:dyDescent="0.2">
      <c r="J7519" s="525"/>
    </row>
    <row r="7520" spans="10:10" x14ac:dyDescent="0.2">
      <c r="J7520" s="525"/>
    </row>
    <row r="7521" spans="10:10" x14ac:dyDescent="0.2">
      <c r="J7521" s="525"/>
    </row>
    <row r="7522" spans="10:10" x14ac:dyDescent="0.2">
      <c r="J7522" s="525"/>
    </row>
    <row r="7523" spans="10:10" x14ac:dyDescent="0.2">
      <c r="J7523" s="525"/>
    </row>
    <row r="7524" spans="10:10" x14ac:dyDescent="0.2">
      <c r="J7524" s="525"/>
    </row>
    <row r="7525" spans="10:10" x14ac:dyDescent="0.2">
      <c r="J7525" s="525"/>
    </row>
    <row r="7526" spans="10:10" x14ac:dyDescent="0.2">
      <c r="J7526" s="525"/>
    </row>
    <row r="7527" spans="10:10" x14ac:dyDescent="0.2">
      <c r="J7527" s="525"/>
    </row>
    <row r="7528" spans="10:10" x14ac:dyDescent="0.2">
      <c r="J7528" s="525"/>
    </row>
    <row r="7529" spans="10:10" x14ac:dyDescent="0.2">
      <c r="J7529" s="525"/>
    </row>
    <row r="7530" spans="10:10" x14ac:dyDescent="0.2">
      <c r="J7530" s="525"/>
    </row>
    <row r="7531" spans="10:10" x14ac:dyDescent="0.2">
      <c r="J7531" s="525"/>
    </row>
    <row r="7532" spans="10:10" x14ac:dyDescent="0.2">
      <c r="J7532" s="525"/>
    </row>
    <row r="7533" spans="10:10" x14ac:dyDescent="0.2">
      <c r="J7533" s="525"/>
    </row>
    <row r="7534" spans="10:10" x14ac:dyDescent="0.2">
      <c r="J7534" s="525"/>
    </row>
    <row r="7535" spans="10:10" x14ac:dyDescent="0.2">
      <c r="J7535" s="525"/>
    </row>
    <row r="7536" spans="10:10" x14ac:dyDescent="0.2">
      <c r="J7536" s="525"/>
    </row>
    <row r="7537" spans="10:10" x14ac:dyDescent="0.2">
      <c r="J7537" s="525"/>
    </row>
    <row r="7538" spans="10:10" x14ac:dyDescent="0.2">
      <c r="J7538" s="525"/>
    </row>
    <row r="7539" spans="10:10" x14ac:dyDescent="0.2">
      <c r="J7539" s="525"/>
    </row>
    <row r="7540" spans="10:10" x14ac:dyDescent="0.2">
      <c r="J7540" s="525"/>
    </row>
    <row r="7541" spans="10:10" x14ac:dyDescent="0.2">
      <c r="J7541" s="525"/>
    </row>
    <row r="7542" spans="10:10" x14ac:dyDescent="0.2">
      <c r="J7542" s="525"/>
    </row>
    <row r="7543" spans="10:10" x14ac:dyDescent="0.2">
      <c r="J7543" s="525"/>
    </row>
    <row r="7544" spans="10:10" x14ac:dyDescent="0.2">
      <c r="J7544" s="525"/>
    </row>
    <row r="7545" spans="10:10" x14ac:dyDescent="0.2">
      <c r="J7545" s="525"/>
    </row>
    <row r="7546" spans="10:10" x14ac:dyDescent="0.2">
      <c r="J7546" s="525"/>
    </row>
    <row r="7547" spans="10:10" x14ac:dyDescent="0.2">
      <c r="J7547" s="525"/>
    </row>
    <row r="7548" spans="10:10" x14ac:dyDescent="0.2">
      <c r="J7548" s="525"/>
    </row>
    <row r="7549" spans="10:10" x14ac:dyDescent="0.2">
      <c r="J7549" s="525"/>
    </row>
    <row r="7550" spans="10:10" x14ac:dyDescent="0.2">
      <c r="J7550" s="525"/>
    </row>
    <row r="7551" spans="10:10" x14ac:dyDescent="0.2">
      <c r="J7551" s="525"/>
    </row>
    <row r="7552" spans="10:10" x14ac:dyDescent="0.2">
      <c r="J7552" s="525"/>
    </row>
    <row r="7553" spans="10:10" x14ac:dyDescent="0.2">
      <c r="J7553" s="525"/>
    </row>
    <row r="7554" spans="10:10" x14ac:dyDescent="0.2">
      <c r="J7554" s="525"/>
    </row>
    <row r="7555" spans="10:10" x14ac:dyDescent="0.2">
      <c r="J7555" s="525"/>
    </row>
    <row r="7556" spans="10:10" x14ac:dyDescent="0.2">
      <c r="J7556" s="525"/>
    </row>
    <row r="7557" spans="10:10" x14ac:dyDescent="0.2">
      <c r="J7557" s="525"/>
    </row>
    <row r="7558" spans="10:10" x14ac:dyDescent="0.2">
      <c r="J7558" s="525"/>
    </row>
    <row r="7559" spans="10:10" x14ac:dyDescent="0.2">
      <c r="J7559" s="525"/>
    </row>
    <row r="7560" spans="10:10" x14ac:dyDescent="0.2">
      <c r="J7560" s="525"/>
    </row>
    <row r="7561" spans="10:10" x14ac:dyDescent="0.2">
      <c r="J7561" s="525"/>
    </row>
    <row r="7562" spans="10:10" x14ac:dyDescent="0.2">
      <c r="J7562" s="525"/>
    </row>
    <row r="7563" spans="10:10" x14ac:dyDescent="0.2">
      <c r="J7563" s="525"/>
    </row>
    <row r="7564" spans="10:10" x14ac:dyDescent="0.2">
      <c r="J7564" s="525"/>
    </row>
    <row r="7565" spans="10:10" x14ac:dyDescent="0.2">
      <c r="J7565" s="525"/>
    </row>
    <row r="7566" spans="10:10" x14ac:dyDescent="0.2">
      <c r="J7566" s="525"/>
    </row>
    <row r="7567" spans="10:10" x14ac:dyDescent="0.2">
      <c r="J7567" s="525"/>
    </row>
    <row r="7568" spans="10:10" x14ac:dyDescent="0.2">
      <c r="J7568" s="525"/>
    </row>
    <row r="7569" spans="10:10" x14ac:dyDescent="0.2">
      <c r="J7569" s="525"/>
    </row>
    <row r="7570" spans="10:10" x14ac:dyDescent="0.2">
      <c r="J7570" s="525"/>
    </row>
    <row r="7571" spans="10:10" x14ac:dyDescent="0.2">
      <c r="J7571" s="525"/>
    </row>
    <row r="7572" spans="10:10" x14ac:dyDescent="0.2">
      <c r="J7572" s="525"/>
    </row>
    <row r="7573" spans="10:10" x14ac:dyDescent="0.2">
      <c r="J7573" s="525"/>
    </row>
    <row r="7574" spans="10:10" x14ac:dyDescent="0.2">
      <c r="J7574" s="525"/>
    </row>
    <row r="7575" spans="10:10" x14ac:dyDescent="0.2">
      <c r="J7575" s="525"/>
    </row>
    <row r="7576" spans="10:10" x14ac:dyDescent="0.2">
      <c r="J7576" s="525"/>
    </row>
    <row r="7577" spans="10:10" x14ac:dyDescent="0.2">
      <c r="J7577" s="525"/>
    </row>
    <row r="7578" spans="10:10" x14ac:dyDescent="0.2">
      <c r="J7578" s="525"/>
    </row>
    <row r="7579" spans="10:10" x14ac:dyDescent="0.2">
      <c r="J7579" s="525"/>
    </row>
    <row r="7580" spans="10:10" x14ac:dyDescent="0.2">
      <c r="J7580" s="525"/>
    </row>
    <row r="7581" spans="10:10" x14ac:dyDescent="0.2">
      <c r="J7581" s="525"/>
    </row>
    <row r="7582" spans="10:10" x14ac:dyDescent="0.2">
      <c r="J7582" s="525"/>
    </row>
    <row r="7583" spans="10:10" x14ac:dyDescent="0.2">
      <c r="J7583" s="525"/>
    </row>
    <row r="7584" spans="10:10" x14ac:dyDescent="0.2">
      <c r="J7584" s="525"/>
    </row>
    <row r="7585" spans="10:10" x14ac:dyDescent="0.2">
      <c r="J7585" s="525"/>
    </row>
    <row r="7586" spans="10:10" x14ac:dyDescent="0.2">
      <c r="J7586" s="525"/>
    </row>
    <row r="7587" spans="10:10" x14ac:dyDescent="0.2">
      <c r="J7587" s="525"/>
    </row>
    <row r="7588" spans="10:10" x14ac:dyDescent="0.2">
      <c r="J7588" s="525"/>
    </row>
    <row r="7589" spans="10:10" x14ac:dyDescent="0.2">
      <c r="J7589" s="525"/>
    </row>
    <row r="7590" spans="10:10" x14ac:dyDescent="0.2">
      <c r="J7590" s="525"/>
    </row>
    <row r="7591" spans="10:10" x14ac:dyDescent="0.2">
      <c r="J7591" s="525"/>
    </row>
    <row r="7592" spans="10:10" x14ac:dyDescent="0.2">
      <c r="J7592" s="525"/>
    </row>
    <row r="7593" spans="10:10" x14ac:dyDescent="0.2">
      <c r="J7593" s="525"/>
    </row>
    <row r="7594" spans="10:10" x14ac:dyDescent="0.2">
      <c r="J7594" s="525"/>
    </row>
    <row r="7595" spans="10:10" x14ac:dyDescent="0.2">
      <c r="J7595" s="525"/>
    </row>
    <row r="7596" spans="10:10" x14ac:dyDescent="0.2">
      <c r="J7596" s="525"/>
    </row>
    <row r="7597" spans="10:10" x14ac:dyDescent="0.2">
      <c r="J7597" s="525"/>
    </row>
    <row r="7598" spans="10:10" x14ac:dyDescent="0.2">
      <c r="J7598" s="525"/>
    </row>
    <row r="7599" spans="10:10" x14ac:dyDescent="0.2">
      <c r="J7599" s="525"/>
    </row>
    <row r="7600" spans="10:10" x14ac:dyDescent="0.2">
      <c r="J7600" s="525"/>
    </row>
    <row r="7601" spans="10:10" x14ac:dyDescent="0.2">
      <c r="J7601" s="525"/>
    </row>
    <row r="7602" spans="10:10" x14ac:dyDescent="0.2">
      <c r="J7602" s="525"/>
    </row>
    <row r="7603" spans="10:10" x14ac:dyDescent="0.2">
      <c r="J7603" s="525"/>
    </row>
    <row r="7604" spans="10:10" x14ac:dyDescent="0.2">
      <c r="J7604" s="525"/>
    </row>
    <row r="7605" spans="10:10" x14ac:dyDescent="0.2">
      <c r="J7605" s="525"/>
    </row>
    <row r="7606" spans="10:10" x14ac:dyDescent="0.2">
      <c r="J7606" s="525"/>
    </row>
    <row r="7607" spans="10:10" x14ac:dyDescent="0.2">
      <c r="J7607" s="525"/>
    </row>
    <row r="7608" spans="10:10" x14ac:dyDescent="0.2">
      <c r="J7608" s="525"/>
    </row>
    <row r="7609" spans="10:10" x14ac:dyDescent="0.2">
      <c r="J7609" s="525"/>
    </row>
    <row r="7610" spans="10:10" x14ac:dyDescent="0.2">
      <c r="J7610" s="525"/>
    </row>
    <row r="7611" spans="10:10" x14ac:dyDescent="0.2">
      <c r="J7611" s="525"/>
    </row>
    <row r="7612" spans="10:10" x14ac:dyDescent="0.2">
      <c r="J7612" s="525"/>
    </row>
    <row r="7613" spans="10:10" x14ac:dyDescent="0.2">
      <c r="J7613" s="525"/>
    </row>
    <row r="7614" spans="10:10" x14ac:dyDescent="0.2">
      <c r="J7614" s="525"/>
    </row>
    <row r="7615" spans="10:10" x14ac:dyDescent="0.2">
      <c r="J7615" s="525"/>
    </row>
    <row r="7616" spans="10:10" x14ac:dyDescent="0.2">
      <c r="J7616" s="525"/>
    </row>
    <row r="7617" spans="10:10" x14ac:dyDescent="0.2">
      <c r="J7617" s="525"/>
    </row>
    <row r="7618" spans="10:10" x14ac:dyDescent="0.2">
      <c r="J7618" s="525"/>
    </row>
    <row r="7619" spans="10:10" x14ac:dyDescent="0.2">
      <c r="J7619" s="525"/>
    </row>
    <row r="7620" spans="10:10" x14ac:dyDescent="0.2">
      <c r="J7620" s="525"/>
    </row>
    <row r="7621" spans="10:10" x14ac:dyDescent="0.2">
      <c r="J7621" s="525"/>
    </row>
    <row r="7622" spans="10:10" x14ac:dyDescent="0.2">
      <c r="J7622" s="525"/>
    </row>
    <row r="7623" spans="10:10" x14ac:dyDescent="0.2">
      <c r="J7623" s="525"/>
    </row>
    <row r="7624" spans="10:10" x14ac:dyDescent="0.2">
      <c r="J7624" s="525"/>
    </row>
    <row r="7625" spans="10:10" x14ac:dyDescent="0.2">
      <c r="J7625" s="525"/>
    </row>
    <row r="7626" spans="10:10" x14ac:dyDescent="0.2">
      <c r="J7626" s="525"/>
    </row>
    <row r="7627" spans="10:10" x14ac:dyDescent="0.2">
      <c r="J7627" s="525"/>
    </row>
    <row r="7628" spans="10:10" x14ac:dyDescent="0.2">
      <c r="J7628" s="525"/>
    </row>
    <row r="7629" spans="10:10" x14ac:dyDescent="0.2">
      <c r="J7629" s="525"/>
    </row>
    <row r="7630" spans="10:10" x14ac:dyDescent="0.2">
      <c r="J7630" s="525"/>
    </row>
    <row r="7631" spans="10:10" x14ac:dyDescent="0.2">
      <c r="J7631" s="525"/>
    </row>
    <row r="7632" spans="10:10" x14ac:dyDescent="0.2">
      <c r="J7632" s="525"/>
    </row>
    <row r="7633" spans="10:10" x14ac:dyDescent="0.2">
      <c r="J7633" s="525"/>
    </row>
    <row r="7634" spans="10:10" x14ac:dyDescent="0.2">
      <c r="J7634" s="525"/>
    </row>
    <row r="7635" spans="10:10" x14ac:dyDescent="0.2">
      <c r="J7635" s="525"/>
    </row>
    <row r="7636" spans="10:10" x14ac:dyDescent="0.2">
      <c r="J7636" s="525"/>
    </row>
    <row r="7637" spans="10:10" x14ac:dyDescent="0.2">
      <c r="J7637" s="525"/>
    </row>
    <row r="7638" spans="10:10" x14ac:dyDescent="0.2">
      <c r="J7638" s="525"/>
    </row>
    <row r="7639" spans="10:10" x14ac:dyDescent="0.2">
      <c r="J7639" s="525"/>
    </row>
    <row r="7640" spans="10:10" x14ac:dyDescent="0.2">
      <c r="J7640" s="525"/>
    </row>
    <row r="7641" spans="10:10" x14ac:dyDescent="0.2">
      <c r="J7641" s="525"/>
    </row>
    <row r="7642" spans="10:10" x14ac:dyDescent="0.2">
      <c r="J7642" s="525"/>
    </row>
    <row r="7643" spans="10:10" x14ac:dyDescent="0.2">
      <c r="J7643" s="525"/>
    </row>
    <row r="7644" spans="10:10" x14ac:dyDescent="0.2">
      <c r="J7644" s="525"/>
    </row>
    <row r="7645" spans="10:10" x14ac:dyDescent="0.2">
      <c r="J7645" s="525"/>
    </row>
    <row r="7646" spans="10:10" x14ac:dyDescent="0.2">
      <c r="J7646" s="525"/>
    </row>
    <row r="7647" spans="10:10" x14ac:dyDescent="0.2">
      <c r="J7647" s="525"/>
    </row>
    <row r="7648" spans="10:10" x14ac:dyDescent="0.2">
      <c r="J7648" s="525"/>
    </row>
    <row r="7649" spans="10:10" x14ac:dyDescent="0.2">
      <c r="J7649" s="525"/>
    </row>
    <row r="7650" spans="10:10" x14ac:dyDescent="0.2">
      <c r="J7650" s="525"/>
    </row>
    <row r="7651" spans="10:10" x14ac:dyDescent="0.2">
      <c r="J7651" s="525"/>
    </row>
    <row r="7652" spans="10:10" x14ac:dyDescent="0.2">
      <c r="J7652" s="525"/>
    </row>
    <row r="7653" spans="10:10" x14ac:dyDescent="0.2">
      <c r="J7653" s="525"/>
    </row>
    <row r="7654" spans="10:10" x14ac:dyDescent="0.2">
      <c r="J7654" s="525"/>
    </row>
    <row r="7655" spans="10:10" x14ac:dyDescent="0.2">
      <c r="J7655" s="525"/>
    </row>
    <row r="7656" spans="10:10" x14ac:dyDescent="0.2">
      <c r="J7656" s="525"/>
    </row>
    <row r="7657" spans="10:10" x14ac:dyDescent="0.2">
      <c r="J7657" s="525"/>
    </row>
    <row r="7658" spans="10:10" x14ac:dyDescent="0.2">
      <c r="J7658" s="525"/>
    </row>
    <row r="7659" spans="10:10" x14ac:dyDescent="0.2">
      <c r="J7659" s="525"/>
    </row>
    <row r="7660" spans="10:10" x14ac:dyDescent="0.2">
      <c r="J7660" s="525"/>
    </row>
    <row r="7661" spans="10:10" x14ac:dyDescent="0.2">
      <c r="J7661" s="525"/>
    </row>
    <row r="7662" spans="10:10" x14ac:dyDescent="0.2">
      <c r="J7662" s="525"/>
    </row>
    <row r="7663" spans="10:10" x14ac:dyDescent="0.2">
      <c r="J7663" s="525"/>
    </row>
    <row r="7664" spans="10:10" x14ac:dyDescent="0.2">
      <c r="J7664" s="525"/>
    </row>
    <row r="7665" spans="10:10" x14ac:dyDescent="0.2">
      <c r="J7665" s="525"/>
    </row>
    <row r="7666" spans="10:10" x14ac:dyDescent="0.2">
      <c r="J7666" s="525"/>
    </row>
    <row r="7667" spans="10:10" x14ac:dyDescent="0.2">
      <c r="J7667" s="525"/>
    </row>
    <row r="7668" spans="10:10" x14ac:dyDescent="0.2">
      <c r="J7668" s="525"/>
    </row>
    <row r="7669" spans="10:10" x14ac:dyDescent="0.2">
      <c r="J7669" s="525"/>
    </row>
    <row r="7670" spans="10:10" x14ac:dyDescent="0.2">
      <c r="J7670" s="525"/>
    </row>
    <row r="7671" spans="10:10" x14ac:dyDescent="0.2">
      <c r="J7671" s="525"/>
    </row>
    <row r="7672" spans="10:10" x14ac:dyDescent="0.2">
      <c r="J7672" s="525"/>
    </row>
    <row r="7673" spans="10:10" x14ac:dyDescent="0.2">
      <c r="J7673" s="525"/>
    </row>
    <row r="7674" spans="10:10" x14ac:dyDescent="0.2">
      <c r="J7674" s="525"/>
    </row>
    <row r="7675" spans="10:10" x14ac:dyDescent="0.2">
      <c r="J7675" s="525"/>
    </row>
    <row r="7676" spans="10:10" x14ac:dyDescent="0.2">
      <c r="J7676" s="525"/>
    </row>
    <row r="7677" spans="10:10" x14ac:dyDescent="0.2">
      <c r="J7677" s="525"/>
    </row>
    <row r="7678" spans="10:10" x14ac:dyDescent="0.2">
      <c r="J7678" s="525"/>
    </row>
    <row r="7679" spans="10:10" x14ac:dyDescent="0.2">
      <c r="J7679" s="525"/>
    </row>
    <row r="7680" spans="10:10" x14ac:dyDescent="0.2">
      <c r="J7680" s="525"/>
    </row>
    <row r="7681" spans="10:10" x14ac:dyDescent="0.2">
      <c r="J7681" s="525"/>
    </row>
    <row r="7682" spans="10:10" x14ac:dyDescent="0.2">
      <c r="J7682" s="525"/>
    </row>
    <row r="7683" spans="10:10" x14ac:dyDescent="0.2">
      <c r="J7683" s="525"/>
    </row>
    <row r="7684" spans="10:10" x14ac:dyDescent="0.2">
      <c r="J7684" s="525"/>
    </row>
    <row r="7685" spans="10:10" x14ac:dyDescent="0.2">
      <c r="J7685" s="525"/>
    </row>
    <row r="7686" spans="10:10" x14ac:dyDescent="0.2">
      <c r="J7686" s="525"/>
    </row>
    <row r="7687" spans="10:10" x14ac:dyDescent="0.2">
      <c r="J7687" s="525"/>
    </row>
    <row r="7688" spans="10:10" x14ac:dyDescent="0.2">
      <c r="J7688" s="525"/>
    </row>
    <row r="7689" spans="10:10" x14ac:dyDescent="0.2">
      <c r="J7689" s="525"/>
    </row>
    <row r="7690" spans="10:10" x14ac:dyDescent="0.2">
      <c r="J7690" s="525"/>
    </row>
    <row r="7691" spans="10:10" x14ac:dyDescent="0.2">
      <c r="J7691" s="525"/>
    </row>
    <row r="7692" spans="10:10" x14ac:dyDescent="0.2">
      <c r="J7692" s="525"/>
    </row>
    <row r="7693" spans="10:10" x14ac:dyDescent="0.2">
      <c r="J7693" s="525"/>
    </row>
    <row r="7694" spans="10:10" x14ac:dyDescent="0.2">
      <c r="J7694" s="525"/>
    </row>
    <row r="7695" spans="10:10" x14ac:dyDescent="0.2">
      <c r="J7695" s="525"/>
    </row>
    <row r="7696" spans="10:10" x14ac:dyDescent="0.2">
      <c r="J7696" s="525"/>
    </row>
    <row r="7697" spans="10:10" x14ac:dyDescent="0.2">
      <c r="J7697" s="525"/>
    </row>
    <row r="7698" spans="10:10" x14ac:dyDescent="0.2">
      <c r="J7698" s="525"/>
    </row>
    <row r="7699" spans="10:10" x14ac:dyDescent="0.2">
      <c r="J7699" s="525"/>
    </row>
    <row r="7700" spans="10:10" x14ac:dyDescent="0.2">
      <c r="J7700" s="525"/>
    </row>
    <row r="7701" spans="10:10" x14ac:dyDescent="0.2">
      <c r="J7701" s="525"/>
    </row>
    <row r="7702" spans="10:10" x14ac:dyDescent="0.2">
      <c r="J7702" s="525"/>
    </row>
    <row r="7703" spans="10:10" x14ac:dyDescent="0.2">
      <c r="J7703" s="525"/>
    </row>
    <row r="7704" spans="10:10" x14ac:dyDescent="0.2">
      <c r="J7704" s="525"/>
    </row>
    <row r="7705" spans="10:10" x14ac:dyDescent="0.2">
      <c r="J7705" s="525"/>
    </row>
    <row r="7706" spans="10:10" x14ac:dyDescent="0.2">
      <c r="J7706" s="525"/>
    </row>
    <row r="7707" spans="10:10" x14ac:dyDescent="0.2">
      <c r="J7707" s="525"/>
    </row>
    <row r="7708" spans="10:10" x14ac:dyDescent="0.2">
      <c r="J7708" s="525"/>
    </row>
    <row r="7709" spans="10:10" x14ac:dyDescent="0.2">
      <c r="J7709" s="525"/>
    </row>
    <row r="7710" spans="10:10" x14ac:dyDescent="0.2">
      <c r="J7710" s="525"/>
    </row>
    <row r="7711" spans="10:10" x14ac:dyDescent="0.2">
      <c r="J7711" s="525"/>
    </row>
    <row r="7712" spans="10:10" x14ac:dyDescent="0.2">
      <c r="J7712" s="525"/>
    </row>
    <row r="7713" spans="10:10" x14ac:dyDescent="0.2">
      <c r="J7713" s="525"/>
    </row>
    <row r="7714" spans="10:10" x14ac:dyDescent="0.2">
      <c r="J7714" s="525"/>
    </row>
    <row r="7715" spans="10:10" x14ac:dyDescent="0.2">
      <c r="J7715" s="525"/>
    </row>
    <row r="7716" spans="10:10" x14ac:dyDescent="0.2">
      <c r="J7716" s="525"/>
    </row>
    <row r="7717" spans="10:10" x14ac:dyDescent="0.2">
      <c r="J7717" s="525"/>
    </row>
    <row r="7718" spans="10:10" x14ac:dyDescent="0.2">
      <c r="J7718" s="525"/>
    </row>
    <row r="7719" spans="10:10" x14ac:dyDescent="0.2">
      <c r="J7719" s="525"/>
    </row>
    <row r="7720" spans="10:10" x14ac:dyDescent="0.2">
      <c r="J7720" s="525"/>
    </row>
    <row r="7721" spans="10:10" x14ac:dyDescent="0.2">
      <c r="J7721" s="525"/>
    </row>
    <row r="7722" spans="10:10" x14ac:dyDescent="0.2">
      <c r="J7722" s="525"/>
    </row>
    <row r="7723" spans="10:10" x14ac:dyDescent="0.2">
      <c r="J7723" s="525"/>
    </row>
    <row r="7724" spans="10:10" x14ac:dyDescent="0.2">
      <c r="J7724" s="525"/>
    </row>
    <row r="7725" spans="10:10" x14ac:dyDescent="0.2">
      <c r="J7725" s="525"/>
    </row>
    <row r="7726" spans="10:10" x14ac:dyDescent="0.2">
      <c r="J7726" s="525"/>
    </row>
    <row r="7727" spans="10:10" x14ac:dyDescent="0.2">
      <c r="J7727" s="525"/>
    </row>
    <row r="7728" spans="10:10" x14ac:dyDescent="0.2">
      <c r="J7728" s="525"/>
    </row>
    <row r="7729" spans="10:10" x14ac:dyDescent="0.2">
      <c r="J7729" s="525"/>
    </row>
    <row r="7730" spans="10:10" x14ac:dyDescent="0.2">
      <c r="J7730" s="525"/>
    </row>
    <row r="7731" spans="10:10" x14ac:dyDescent="0.2">
      <c r="J7731" s="525"/>
    </row>
    <row r="7732" spans="10:10" x14ac:dyDescent="0.2">
      <c r="J7732" s="525"/>
    </row>
    <row r="7733" spans="10:10" x14ac:dyDescent="0.2">
      <c r="J7733" s="525"/>
    </row>
    <row r="7734" spans="10:10" x14ac:dyDescent="0.2">
      <c r="J7734" s="525"/>
    </row>
    <row r="7735" spans="10:10" x14ac:dyDescent="0.2">
      <c r="J7735" s="525"/>
    </row>
    <row r="7736" spans="10:10" x14ac:dyDescent="0.2">
      <c r="J7736" s="525"/>
    </row>
    <row r="7737" spans="10:10" x14ac:dyDescent="0.2">
      <c r="J7737" s="525"/>
    </row>
    <row r="7738" spans="10:10" x14ac:dyDescent="0.2">
      <c r="J7738" s="525"/>
    </row>
    <row r="7739" spans="10:10" x14ac:dyDescent="0.2">
      <c r="J7739" s="525"/>
    </row>
    <row r="7740" spans="10:10" x14ac:dyDescent="0.2">
      <c r="J7740" s="525"/>
    </row>
    <row r="7741" spans="10:10" x14ac:dyDescent="0.2">
      <c r="J7741" s="525"/>
    </row>
    <row r="7742" spans="10:10" x14ac:dyDescent="0.2">
      <c r="J7742" s="525"/>
    </row>
    <row r="7743" spans="10:10" x14ac:dyDescent="0.2">
      <c r="J7743" s="525"/>
    </row>
    <row r="7744" spans="10:10" x14ac:dyDescent="0.2">
      <c r="J7744" s="525"/>
    </row>
    <row r="7745" spans="10:10" x14ac:dyDescent="0.2">
      <c r="J7745" s="525"/>
    </row>
    <row r="7746" spans="10:10" x14ac:dyDescent="0.2">
      <c r="J7746" s="525"/>
    </row>
    <row r="7747" spans="10:10" x14ac:dyDescent="0.2">
      <c r="J7747" s="525"/>
    </row>
    <row r="7748" spans="10:10" x14ac:dyDescent="0.2">
      <c r="J7748" s="525"/>
    </row>
    <row r="7749" spans="10:10" x14ac:dyDescent="0.2">
      <c r="J7749" s="525"/>
    </row>
    <row r="7750" spans="10:10" x14ac:dyDescent="0.2">
      <c r="J7750" s="525"/>
    </row>
    <row r="7751" spans="10:10" x14ac:dyDescent="0.2">
      <c r="J7751" s="525"/>
    </row>
    <row r="7752" spans="10:10" x14ac:dyDescent="0.2">
      <c r="J7752" s="525"/>
    </row>
    <row r="7753" spans="10:10" x14ac:dyDescent="0.2">
      <c r="J7753" s="525"/>
    </row>
    <row r="7754" spans="10:10" x14ac:dyDescent="0.2">
      <c r="J7754" s="525"/>
    </row>
    <row r="7755" spans="10:10" x14ac:dyDescent="0.2">
      <c r="J7755" s="525"/>
    </row>
    <row r="7756" spans="10:10" x14ac:dyDescent="0.2">
      <c r="J7756" s="525"/>
    </row>
    <row r="7757" spans="10:10" x14ac:dyDescent="0.2">
      <c r="J7757" s="525"/>
    </row>
    <row r="7758" spans="10:10" x14ac:dyDescent="0.2">
      <c r="J7758" s="525"/>
    </row>
    <row r="7759" spans="10:10" x14ac:dyDescent="0.2">
      <c r="J7759" s="525"/>
    </row>
    <row r="7760" spans="10:10" x14ac:dyDescent="0.2">
      <c r="J7760" s="525"/>
    </row>
    <row r="7761" spans="10:10" x14ac:dyDescent="0.2">
      <c r="J7761" s="525"/>
    </row>
    <row r="7762" spans="10:10" x14ac:dyDescent="0.2">
      <c r="J7762" s="525"/>
    </row>
    <row r="7763" spans="10:10" x14ac:dyDescent="0.2">
      <c r="J7763" s="525"/>
    </row>
    <row r="7764" spans="10:10" x14ac:dyDescent="0.2">
      <c r="J7764" s="525"/>
    </row>
    <row r="7765" spans="10:10" x14ac:dyDescent="0.2">
      <c r="J7765" s="525"/>
    </row>
    <row r="7766" spans="10:10" x14ac:dyDescent="0.2">
      <c r="J7766" s="525"/>
    </row>
    <row r="7767" spans="10:10" x14ac:dyDescent="0.2">
      <c r="J7767" s="525"/>
    </row>
    <row r="7768" spans="10:10" x14ac:dyDescent="0.2">
      <c r="J7768" s="525"/>
    </row>
    <row r="7769" spans="10:10" x14ac:dyDescent="0.2">
      <c r="J7769" s="525"/>
    </row>
    <row r="7770" spans="10:10" x14ac:dyDescent="0.2">
      <c r="J7770" s="525"/>
    </row>
    <row r="7771" spans="10:10" x14ac:dyDescent="0.2">
      <c r="J7771" s="525"/>
    </row>
    <row r="7772" spans="10:10" x14ac:dyDescent="0.2">
      <c r="J7772" s="525"/>
    </row>
    <row r="7773" spans="10:10" x14ac:dyDescent="0.2">
      <c r="J7773" s="525"/>
    </row>
    <row r="7774" spans="10:10" x14ac:dyDescent="0.2">
      <c r="J7774" s="525"/>
    </row>
    <row r="7775" spans="10:10" x14ac:dyDescent="0.2">
      <c r="J7775" s="525"/>
    </row>
    <row r="7776" spans="10:10" x14ac:dyDescent="0.2">
      <c r="J7776" s="525"/>
    </row>
    <row r="7777" spans="10:10" x14ac:dyDescent="0.2">
      <c r="J7777" s="525"/>
    </row>
    <row r="7778" spans="10:10" x14ac:dyDescent="0.2">
      <c r="J7778" s="525"/>
    </row>
    <row r="7779" spans="10:10" x14ac:dyDescent="0.2">
      <c r="J7779" s="525"/>
    </row>
    <row r="7780" spans="10:10" x14ac:dyDescent="0.2">
      <c r="J7780" s="525"/>
    </row>
    <row r="7781" spans="10:10" x14ac:dyDescent="0.2">
      <c r="J7781" s="525"/>
    </row>
    <row r="7782" spans="10:10" x14ac:dyDescent="0.2">
      <c r="J7782" s="525"/>
    </row>
    <row r="7783" spans="10:10" x14ac:dyDescent="0.2">
      <c r="J7783" s="525"/>
    </row>
    <row r="7784" spans="10:10" x14ac:dyDescent="0.2">
      <c r="J7784" s="525"/>
    </row>
    <row r="7785" spans="10:10" x14ac:dyDescent="0.2">
      <c r="J7785" s="525"/>
    </row>
    <row r="7786" spans="10:10" x14ac:dyDescent="0.2">
      <c r="J7786" s="525"/>
    </row>
    <row r="7787" spans="10:10" x14ac:dyDescent="0.2">
      <c r="J7787" s="525"/>
    </row>
    <row r="7788" spans="10:10" x14ac:dyDescent="0.2">
      <c r="J7788" s="525"/>
    </row>
    <row r="7789" spans="10:10" x14ac:dyDescent="0.2">
      <c r="J7789" s="525"/>
    </row>
    <row r="7790" spans="10:10" x14ac:dyDescent="0.2">
      <c r="J7790" s="525"/>
    </row>
    <row r="7791" spans="10:10" x14ac:dyDescent="0.2">
      <c r="J7791" s="525"/>
    </row>
    <row r="7792" spans="10:10" x14ac:dyDescent="0.2">
      <c r="J7792" s="525"/>
    </row>
    <row r="7793" spans="10:10" x14ac:dyDescent="0.2">
      <c r="J7793" s="525"/>
    </row>
    <row r="7794" spans="10:10" x14ac:dyDescent="0.2">
      <c r="J7794" s="525"/>
    </row>
    <row r="7795" spans="10:10" x14ac:dyDescent="0.2">
      <c r="J7795" s="525"/>
    </row>
    <row r="7796" spans="10:10" x14ac:dyDescent="0.2">
      <c r="J7796" s="525"/>
    </row>
    <row r="7797" spans="10:10" x14ac:dyDescent="0.2">
      <c r="J7797" s="525"/>
    </row>
    <row r="7798" spans="10:10" x14ac:dyDescent="0.2">
      <c r="J7798" s="525"/>
    </row>
    <row r="7799" spans="10:10" x14ac:dyDescent="0.2">
      <c r="J7799" s="525"/>
    </row>
    <row r="7800" spans="10:10" x14ac:dyDescent="0.2">
      <c r="J7800" s="525"/>
    </row>
    <row r="7801" spans="10:10" x14ac:dyDescent="0.2">
      <c r="J7801" s="525"/>
    </row>
    <row r="7802" spans="10:10" x14ac:dyDescent="0.2">
      <c r="J7802" s="525"/>
    </row>
    <row r="7803" spans="10:10" x14ac:dyDescent="0.2">
      <c r="J7803" s="525"/>
    </row>
    <row r="7804" spans="10:10" x14ac:dyDescent="0.2">
      <c r="J7804" s="525"/>
    </row>
    <row r="7805" spans="10:10" x14ac:dyDescent="0.2">
      <c r="J7805" s="525"/>
    </row>
    <row r="7806" spans="10:10" x14ac:dyDescent="0.2">
      <c r="J7806" s="525"/>
    </row>
    <row r="7807" spans="10:10" x14ac:dyDescent="0.2">
      <c r="J7807" s="525"/>
    </row>
    <row r="7808" spans="10:10" x14ac:dyDescent="0.2">
      <c r="J7808" s="525"/>
    </row>
    <row r="7809" spans="10:10" x14ac:dyDescent="0.2">
      <c r="J7809" s="525"/>
    </row>
    <row r="7810" spans="10:10" x14ac:dyDescent="0.2">
      <c r="J7810" s="525"/>
    </row>
    <row r="7811" spans="10:10" x14ac:dyDescent="0.2">
      <c r="J7811" s="525"/>
    </row>
    <row r="7812" spans="10:10" x14ac:dyDescent="0.2">
      <c r="J7812" s="525"/>
    </row>
    <row r="7813" spans="10:10" x14ac:dyDescent="0.2">
      <c r="J7813" s="525"/>
    </row>
    <row r="7814" spans="10:10" x14ac:dyDescent="0.2">
      <c r="J7814" s="525"/>
    </row>
    <row r="7815" spans="10:10" x14ac:dyDescent="0.2">
      <c r="J7815" s="525"/>
    </row>
    <row r="7816" spans="10:10" x14ac:dyDescent="0.2">
      <c r="J7816" s="525"/>
    </row>
    <row r="7817" spans="10:10" x14ac:dyDescent="0.2">
      <c r="J7817" s="525"/>
    </row>
    <row r="7818" spans="10:10" x14ac:dyDescent="0.2">
      <c r="J7818" s="525"/>
    </row>
    <row r="7819" spans="10:10" x14ac:dyDescent="0.2">
      <c r="J7819" s="525"/>
    </row>
    <row r="7820" spans="10:10" x14ac:dyDescent="0.2">
      <c r="J7820" s="525"/>
    </row>
    <row r="7821" spans="10:10" x14ac:dyDescent="0.2">
      <c r="J7821" s="525"/>
    </row>
    <row r="7822" spans="10:10" x14ac:dyDescent="0.2">
      <c r="J7822" s="525"/>
    </row>
    <row r="7823" spans="10:10" x14ac:dyDescent="0.2">
      <c r="J7823" s="525"/>
    </row>
    <row r="7824" spans="10:10" x14ac:dyDescent="0.2">
      <c r="J7824" s="525"/>
    </row>
    <row r="7825" spans="10:10" x14ac:dyDescent="0.2">
      <c r="J7825" s="525"/>
    </row>
    <row r="7826" spans="10:10" x14ac:dyDescent="0.2">
      <c r="J7826" s="525"/>
    </row>
    <row r="7827" spans="10:10" x14ac:dyDescent="0.2">
      <c r="J7827" s="525"/>
    </row>
    <row r="7828" spans="10:10" x14ac:dyDescent="0.2">
      <c r="J7828" s="525"/>
    </row>
    <row r="7829" spans="10:10" x14ac:dyDescent="0.2">
      <c r="J7829" s="525"/>
    </row>
    <row r="7830" spans="10:10" x14ac:dyDescent="0.2">
      <c r="J7830" s="525"/>
    </row>
    <row r="7831" spans="10:10" x14ac:dyDescent="0.2">
      <c r="J7831" s="525"/>
    </row>
    <row r="7832" spans="10:10" x14ac:dyDescent="0.2">
      <c r="J7832" s="525"/>
    </row>
    <row r="7833" spans="10:10" x14ac:dyDescent="0.2">
      <c r="J7833" s="525"/>
    </row>
    <row r="7834" spans="10:10" x14ac:dyDescent="0.2">
      <c r="J7834" s="525"/>
    </row>
    <row r="7835" spans="10:10" x14ac:dyDescent="0.2">
      <c r="J7835" s="525"/>
    </row>
    <row r="7836" spans="10:10" x14ac:dyDescent="0.2">
      <c r="J7836" s="525"/>
    </row>
    <row r="7837" spans="10:10" x14ac:dyDescent="0.2">
      <c r="J7837" s="525"/>
    </row>
    <row r="7838" spans="10:10" x14ac:dyDescent="0.2">
      <c r="J7838" s="525"/>
    </row>
    <row r="7839" spans="10:10" x14ac:dyDescent="0.2">
      <c r="J7839" s="525"/>
    </row>
    <row r="7840" spans="10:10" x14ac:dyDescent="0.2">
      <c r="J7840" s="525"/>
    </row>
    <row r="7841" spans="10:10" x14ac:dyDescent="0.2">
      <c r="J7841" s="525"/>
    </row>
    <row r="7842" spans="10:10" x14ac:dyDescent="0.2">
      <c r="J7842" s="525"/>
    </row>
    <row r="7843" spans="10:10" x14ac:dyDescent="0.2">
      <c r="J7843" s="525"/>
    </row>
    <row r="7844" spans="10:10" x14ac:dyDescent="0.2">
      <c r="J7844" s="525"/>
    </row>
    <row r="7845" spans="10:10" x14ac:dyDescent="0.2">
      <c r="J7845" s="525"/>
    </row>
    <row r="7846" spans="10:10" x14ac:dyDescent="0.2">
      <c r="J7846" s="525"/>
    </row>
    <row r="7847" spans="10:10" x14ac:dyDescent="0.2">
      <c r="J7847" s="525"/>
    </row>
    <row r="7848" spans="10:10" x14ac:dyDescent="0.2">
      <c r="J7848" s="525"/>
    </row>
    <row r="7849" spans="10:10" x14ac:dyDescent="0.2">
      <c r="J7849" s="525"/>
    </row>
    <row r="7850" spans="10:10" x14ac:dyDescent="0.2">
      <c r="J7850" s="525"/>
    </row>
    <row r="7851" spans="10:10" x14ac:dyDescent="0.2">
      <c r="J7851" s="525"/>
    </row>
    <row r="7852" spans="10:10" x14ac:dyDescent="0.2">
      <c r="J7852" s="525"/>
    </row>
    <row r="7853" spans="10:10" x14ac:dyDescent="0.2">
      <c r="J7853" s="525"/>
    </row>
    <row r="7854" spans="10:10" x14ac:dyDescent="0.2">
      <c r="J7854" s="525"/>
    </row>
    <row r="7855" spans="10:10" x14ac:dyDescent="0.2">
      <c r="J7855" s="525"/>
    </row>
    <row r="7856" spans="10:10" x14ac:dyDescent="0.2">
      <c r="J7856" s="525"/>
    </row>
    <row r="7857" spans="10:10" x14ac:dyDescent="0.2">
      <c r="J7857" s="525"/>
    </row>
    <row r="7858" spans="10:10" x14ac:dyDescent="0.2">
      <c r="J7858" s="525"/>
    </row>
    <row r="7859" spans="10:10" x14ac:dyDescent="0.2">
      <c r="J7859" s="525"/>
    </row>
    <row r="7860" spans="10:10" x14ac:dyDescent="0.2">
      <c r="J7860" s="525"/>
    </row>
    <row r="7861" spans="10:10" x14ac:dyDescent="0.2">
      <c r="J7861" s="525"/>
    </row>
    <row r="7862" spans="10:10" x14ac:dyDescent="0.2">
      <c r="J7862" s="525"/>
    </row>
    <row r="7863" spans="10:10" x14ac:dyDescent="0.2">
      <c r="J7863" s="525"/>
    </row>
    <row r="7864" spans="10:10" x14ac:dyDescent="0.2">
      <c r="J7864" s="525"/>
    </row>
    <row r="7865" spans="10:10" x14ac:dyDescent="0.2">
      <c r="J7865" s="525"/>
    </row>
    <row r="7866" spans="10:10" x14ac:dyDescent="0.2">
      <c r="J7866" s="525"/>
    </row>
    <row r="7867" spans="10:10" x14ac:dyDescent="0.2">
      <c r="J7867" s="525"/>
    </row>
    <row r="7868" spans="10:10" x14ac:dyDescent="0.2">
      <c r="J7868" s="525"/>
    </row>
    <row r="7869" spans="10:10" x14ac:dyDescent="0.2">
      <c r="J7869" s="525"/>
    </row>
    <row r="7870" spans="10:10" x14ac:dyDescent="0.2">
      <c r="J7870" s="525"/>
    </row>
    <row r="7871" spans="10:10" x14ac:dyDescent="0.2">
      <c r="J7871" s="525"/>
    </row>
    <row r="7872" spans="10:10" x14ac:dyDescent="0.2">
      <c r="J7872" s="525"/>
    </row>
    <row r="7873" spans="10:10" x14ac:dyDescent="0.2">
      <c r="J7873" s="525"/>
    </row>
    <row r="7874" spans="10:10" x14ac:dyDescent="0.2">
      <c r="J7874" s="525"/>
    </row>
    <row r="7875" spans="10:10" x14ac:dyDescent="0.2">
      <c r="J7875" s="525"/>
    </row>
    <row r="7876" spans="10:10" x14ac:dyDescent="0.2">
      <c r="J7876" s="525"/>
    </row>
    <row r="7877" spans="10:10" x14ac:dyDescent="0.2">
      <c r="J7877" s="525"/>
    </row>
    <row r="7878" spans="10:10" x14ac:dyDescent="0.2">
      <c r="J7878" s="525"/>
    </row>
    <row r="7879" spans="10:10" x14ac:dyDescent="0.2">
      <c r="J7879" s="525"/>
    </row>
    <row r="7880" spans="10:10" x14ac:dyDescent="0.2">
      <c r="J7880" s="525"/>
    </row>
    <row r="7881" spans="10:10" x14ac:dyDescent="0.2">
      <c r="J7881" s="525"/>
    </row>
    <row r="7882" spans="10:10" x14ac:dyDescent="0.2">
      <c r="J7882" s="525"/>
    </row>
    <row r="7883" spans="10:10" x14ac:dyDescent="0.2">
      <c r="J7883" s="525"/>
    </row>
    <row r="7884" spans="10:10" x14ac:dyDescent="0.2">
      <c r="J7884" s="525"/>
    </row>
    <row r="7885" spans="10:10" x14ac:dyDescent="0.2">
      <c r="J7885" s="525"/>
    </row>
    <row r="7886" spans="10:10" x14ac:dyDescent="0.2">
      <c r="J7886" s="525"/>
    </row>
    <row r="7887" spans="10:10" x14ac:dyDescent="0.2">
      <c r="J7887" s="525"/>
    </row>
    <row r="7888" spans="10:10" x14ac:dyDescent="0.2">
      <c r="J7888" s="525"/>
    </row>
    <row r="7889" spans="10:10" x14ac:dyDescent="0.2">
      <c r="J7889" s="525"/>
    </row>
    <row r="7890" spans="10:10" x14ac:dyDescent="0.2">
      <c r="J7890" s="525"/>
    </row>
    <row r="7891" spans="10:10" x14ac:dyDescent="0.2">
      <c r="J7891" s="525"/>
    </row>
    <row r="7892" spans="10:10" x14ac:dyDescent="0.2">
      <c r="J7892" s="525"/>
    </row>
    <row r="7893" spans="10:10" x14ac:dyDescent="0.2">
      <c r="J7893" s="525"/>
    </row>
    <row r="7894" spans="10:10" x14ac:dyDescent="0.2">
      <c r="J7894" s="525"/>
    </row>
    <row r="7895" spans="10:10" x14ac:dyDescent="0.2">
      <c r="J7895" s="525"/>
    </row>
    <row r="7896" spans="10:10" x14ac:dyDescent="0.2">
      <c r="J7896" s="525"/>
    </row>
    <row r="7897" spans="10:10" x14ac:dyDescent="0.2">
      <c r="J7897" s="525"/>
    </row>
    <row r="7898" spans="10:10" x14ac:dyDescent="0.2">
      <c r="J7898" s="525"/>
    </row>
    <row r="7899" spans="10:10" x14ac:dyDescent="0.2">
      <c r="J7899" s="525"/>
    </row>
    <row r="7900" spans="10:10" x14ac:dyDescent="0.2">
      <c r="J7900" s="525"/>
    </row>
    <row r="7901" spans="10:10" x14ac:dyDescent="0.2">
      <c r="J7901" s="525"/>
    </row>
    <row r="7902" spans="10:10" x14ac:dyDescent="0.2">
      <c r="J7902" s="525"/>
    </row>
    <row r="7903" spans="10:10" x14ac:dyDescent="0.2">
      <c r="J7903" s="525"/>
    </row>
    <row r="7904" spans="10:10" x14ac:dyDescent="0.2">
      <c r="J7904" s="525"/>
    </row>
    <row r="7905" spans="10:10" x14ac:dyDescent="0.2">
      <c r="J7905" s="525"/>
    </row>
    <row r="7906" spans="10:10" x14ac:dyDescent="0.2">
      <c r="J7906" s="525"/>
    </row>
    <row r="7907" spans="10:10" x14ac:dyDescent="0.2">
      <c r="J7907" s="525"/>
    </row>
    <row r="7908" spans="10:10" x14ac:dyDescent="0.2">
      <c r="J7908" s="525"/>
    </row>
    <row r="7909" spans="10:10" x14ac:dyDescent="0.2">
      <c r="J7909" s="525"/>
    </row>
    <row r="7910" spans="10:10" x14ac:dyDescent="0.2">
      <c r="J7910" s="525"/>
    </row>
    <row r="7911" spans="10:10" x14ac:dyDescent="0.2">
      <c r="J7911" s="525"/>
    </row>
    <row r="7912" spans="10:10" x14ac:dyDescent="0.2">
      <c r="J7912" s="525"/>
    </row>
    <row r="7913" spans="10:10" x14ac:dyDescent="0.2">
      <c r="J7913" s="525"/>
    </row>
    <row r="7914" spans="10:10" x14ac:dyDescent="0.2">
      <c r="J7914" s="525"/>
    </row>
    <row r="7915" spans="10:10" x14ac:dyDescent="0.2">
      <c r="J7915" s="525"/>
    </row>
    <row r="7916" spans="10:10" x14ac:dyDescent="0.2">
      <c r="J7916" s="525"/>
    </row>
    <row r="7917" spans="10:10" x14ac:dyDescent="0.2">
      <c r="J7917" s="525"/>
    </row>
    <row r="7918" spans="10:10" x14ac:dyDescent="0.2">
      <c r="J7918" s="525"/>
    </row>
    <row r="7919" spans="10:10" x14ac:dyDescent="0.2">
      <c r="J7919" s="525"/>
    </row>
    <row r="7920" spans="10:10" x14ac:dyDescent="0.2">
      <c r="J7920" s="525"/>
    </row>
    <row r="7921" spans="10:10" x14ac:dyDescent="0.2">
      <c r="J7921" s="525"/>
    </row>
    <row r="7922" spans="10:10" x14ac:dyDescent="0.2">
      <c r="J7922" s="525"/>
    </row>
    <row r="7923" spans="10:10" x14ac:dyDescent="0.2">
      <c r="J7923" s="525"/>
    </row>
    <row r="7924" spans="10:10" x14ac:dyDescent="0.2">
      <c r="J7924" s="525"/>
    </row>
    <row r="7925" spans="10:10" x14ac:dyDescent="0.2">
      <c r="J7925" s="525"/>
    </row>
    <row r="7926" spans="10:10" x14ac:dyDescent="0.2">
      <c r="J7926" s="525"/>
    </row>
    <row r="7927" spans="10:10" x14ac:dyDescent="0.2">
      <c r="J7927" s="525"/>
    </row>
    <row r="7928" spans="10:10" x14ac:dyDescent="0.2">
      <c r="J7928" s="525"/>
    </row>
    <row r="7929" spans="10:10" x14ac:dyDescent="0.2">
      <c r="J7929" s="525"/>
    </row>
    <row r="7930" spans="10:10" x14ac:dyDescent="0.2">
      <c r="J7930" s="525"/>
    </row>
    <row r="7931" spans="10:10" x14ac:dyDescent="0.2">
      <c r="J7931" s="525"/>
    </row>
    <row r="7932" spans="10:10" x14ac:dyDescent="0.2">
      <c r="J7932" s="525"/>
    </row>
    <row r="7933" spans="10:10" x14ac:dyDescent="0.2">
      <c r="J7933" s="525"/>
    </row>
    <row r="7934" spans="10:10" x14ac:dyDescent="0.2">
      <c r="J7934" s="525"/>
    </row>
    <row r="7935" spans="10:10" x14ac:dyDescent="0.2">
      <c r="J7935" s="525"/>
    </row>
    <row r="7936" spans="10:10" x14ac:dyDescent="0.2">
      <c r="J7936" s="525"/>
    </row>
    <row r="7937" spans="10:10" x14ac:dyDescent="0.2">
      <c r="J7937" s="525"/>
    </row>
    <row r="7938" spans="10:10" x14ac:dyDescent="0.2">
      <c r="J7938" s="525"/>
    </row>
    <row r="7939" spans="10:10" x14ac:dyDescent="0.2">
      <c r="J7939" s="525"/>
    </row>
    <row r="7940" spans="10:10" x14ac:dyDescent="0.2">
      <c r="J7940" s="525"/>
    </row>
    <row r="7941" spans="10:10" x14ac:dyDescent="0.2">
      <c r="J7941" s="525"/>
    </row>
    <row r="7942" spans="10:10" x14ac:dyDescent="0.2">
      <c r="J7942" s="525"/>
    </row>
    <row r="7943" spans="10:10" x14ac:dyDescent="0.2">
      <c r="J7943" s="525"/>
    </row>
    <row r="7944" spans="10:10" x14ac:dyDescent="0.2">
      <c r="J7944" s="525"/>
    </row>
    <row r="7945" spans="10:10" x14ac:dyDescent="0.2">
      <c r="J7945" s="525"/>
    </row>
    <row r="7946" spans="10:10" x14ac:dyDescent="0.2">
      <c r="J7946" s="525"/>
    </row>
    <row r="7947" spans="10:10" x14ac:dyDescent="0.2">
      <c r="J7947" s="525"/>
    </row>
    <row r="7948" spans="10:10" x14ac:dyDescent="0.2">
      <c r="J7948" s="525"/>
    </row>
    <row r="7949" spans="10:10" x14ac:dyDescent="0.2">
      <c r="J7949" s="525"/>
    </row>
    <row r="7950" spans="10:10" x14ac:dyDescent="0.2">
      <c r="J7950" s="525"/>
    </row>
    <row r="7951" spans="10:10" x14ac:dyDescent="0.2">
      <c r="J7951" s="525"/>
    </row>
    <row r="7952" spans="10:10" x14ac:dyDescent="0.2">
      <c r="J7952" s="525"/>
    </row>
    <row r="7953" spans="10:10" x14ac:dyDescent="0.2">
      <c r="J7953" s="525"/>
    </row>
    <row r="7954" spans="10:10" x14ac:dyDescent="0.2">
      <c r="J7954" s="525"/>
    </row>
    <row r="7955" spans="10:10" x14ac:dyDescent="0.2">
      <c r="J7955" s="525"/>
    </row>
    <row r="7956" spans="10:10" x14ac:dyDescent="0.2">
      <c r="J7956" s="525"/>
    </row>
    <row r="7957" spans="10:10" x14ac:dyDescent="0.2">
      <c r="J7957" s="525"/>
    </row>
    <row r="7958" spans="10:10" x14ac:dyDescent="0.2">
      <c r="J7958" s="525"/>
    </row>
    <row r="7959" spans="10:10" x14ac:dyDescent="0.2">
      <c r="J7959" s="525"/>
    </row>
    <row r="7960" spans="10:10" x14ac:dyDescent="0.2">
      <c r="J7960" s="525"/>
    </row>
    <row r="7961" spans="10:10" x14ac:dyDescent="0.2">
      <c r="J7961" s="525"/>
    </row>
    <row r="7962" spans="10:10" x14ac:dyDescent="0.2">
      <c r="J7962" s="525"/>
    </row>
    <row r="7963" spans="10:10" x14ac:dyDescent="0.2">
      <c r="J7963" s="525"/>
    </row>
    <row r="7964" spans="10:10" x14ac:dyDescent="0.2">
      <c r="J7964" s="525"/>
    </row>
    <row r="7965" spans="10:10" x14ac:dyDescent="0.2">
      <c r="J7965" s="525"/>
    </row>
    <row r="7966" spans="10:10" x14ac:dyDescent="0.2">
      <c r="J7966" s="525"/>
    </row>
    <row r="7967" spans="10:10" x14ac:dyDescent="0.2">
      <c r="J7967" s="525"/>
    </row>
    <row r="7968" spans="10:10" x14ac:dyDescent="0.2">
      <c r="J7968" s="525"/>
    </row>
    <row r="7969" spans="10:10" x14ac:dyDescent="0.2">
      <c r="J7969" s="525"/>
    </row>
    <row r="7970" spans="10:10" x14ac:dyDescent="0.2">
      <c r="J7970" s="525"/>
    </row>
    <row r="7971" spans="10:10" x14ac:dyDescent="0.2">
      <c r="J7971" s="525"/>
    </row>
    <row r="7972" spans="10:10" x14ac:dyDescent="0.2">
      <c r="J7972" s="525"/>
    </row>
    <row r="7973" spans="10:10" x14ac:dyDescent="0.2">
      <c r="J7973" s="525"/>
    </row>
    <row r="7974" spans="10:10" x14ac:dyDescent="0.2">
      <c r="J7974" s="525"/>
    </row>
    <row r="7975" spans="10:10" x14ac:dyDescent="0.2">
      <c r="J7975" s="525"/>
    </row>
    <row r="7976" spans="10:10" x14ac:dyDescent="0.2">
      <c r="J7976" s="525"/>
    </row>
    <row r="7977" spans="10:10" x14ac:dyDescent="0.2">
      <c r="J7977" s="525"/>
    </row>
    <row r="7978" spans="10:10" x14ac:dyDescent="0.2">
      <c r="J7978" s="525"/>
    </row>
    <row r="7979" spans="10:10" x14ac:dyDescent="0.2">
      <c r="J7979" s="525"/>
    </row>
    <row r="7980" spans="10:10" x14ac:dyDescent="0.2">
      <c r="J7980" s="525"/>
    </row>
    <row r="7981" spans="10:10" x14ac:dyDescent="0.2">
      <c r="J7981" s="525"/>
    </row>
    <row r="7982" spans="10:10" x14ac:dyDescent="0.2">
      <c r="J7982" s="525"/>
    </row>
    <row r="7983" spans="10:10" x14ac:dyDescent="0.2">
      <c r="J7983" s="525"/>
    </row>
    <row r="7984" spans="10:10" x14ac:dyDescent="0.2">
      <c r="J7984" s="525"/>
    </row>
    <row r="7985" spans="10:10" x14ac:dyDescent="0.2">
      <c r="J7985" s="525"/>
    </row>
    <row r="7986" spans="10:10" x14ac:dyDescent="0.2">
      <c r="J7986" s="525"/>
    </row>
    <row r="7987" spans="10:10" x14ac:dyDescent="0.2">
      <c r="J7987" s="525"/>
    </row>
    <row r="7988" spans="10:10" x14ac:dyDescent="0.2">
      <c r="J7988" s="525"/>
    </row>
    <row r="7989" spans="10:10" x14ac:dyDescent="0.2">
      <c r="J7989" s="525"/>
    </row>
    <row r="7990" spans="10:10" x14ac:dyDescent="0.2">
      <c r="J7990" s="525"/>
    </row>
    <row r="7991" spans="10:10" x14ac:dyDescent="0.2">
      <c r="J7991" s="525"/>
    </row>
    <row r="7992" spans="10:10" x14ac:dyDescent="0.2">
      <c r="J7992" s="525"/>
    </row>
    <row r="7993" spans="10:10" x14ac:dyDescent="0.2">
      <c r="J7993" s="525"/>
    </row>
    <row r="7994" spans="10:10" x14ac:dyDescent="0.2">
      <c r="J7994" s="525"/>
    </row>
    <row r="7995" spans="10:10" x14ac:dyDescent="0.2">
      <c r="J7995" s="525"/>
    </row>
    <row r="7996" spans="10:10" x14ac:dyDescent="0.2">
      <c r="J7996" s="525"/>
    </row>
    <row r="7997" spans="10:10" x14ac:dyDescent="0.2">
      <c r="J7997" s="525"/>
    </row>
    <row r="7998" spans="10:10" x14ac:dyDescent="0.2">
      <c r="J7998" s="525"/>
    </row>
    <row r="7999" spans="10:10" x14ac:dyDescent="0.2">
      <c r="J7999" s="525"/>
    </row>
    <row r="8000" spans="10:10" x14ac:dyDescent="0.2">
      <c r="J8000" s="525"/>
    </row>
    <row r="8001" spans="10:10" x14ac:dyDescent="0.2">
      <c r="J8001" s="525"/>
    </row>
    <row r="8002" spans="10:10" x14ac:dyDescent="0.2">
      <c r="J8002" s="525"/>
    </row>
    <row r="8003" spans="10:10" x14ac:dyDescent="0.2">
      <c r="J8003" s="525"/>
    </row>
    <row r="8004" spans="10:10" x14ac:dyDescent="0.2">
      <c r="J8004" s="525"/>
    </row>
    <row r="8005" spans="10:10" x14ac:dyDescent="0.2">
      <c r="J8005" s="525"/>
    </row>
    <row r="8006" spans="10:10" x14ac:dyDescent="0.2">
      <c r="J8006" s="525"/>
    </row>
    <row r="8007" spans="10:10" x14ac:dyDescent="0.2">
      <c r="J8007" s="525"/>
    </row>
    <row r="8008" spans="10:10" x14ac:dyDescent="0.2">
      <c r="J8008" s="525"/>
    </row>
    <row r="8009" spans="10:10" x14ac:dyDescent="0.2">
      <c r="J8009" s="525"/>
    </row>
    <row r="8010" spans="10:10" x14ac:dyDescent="0.2">
      <c r="J8010" s="525"/>
    </row>
    <row r="8011" spans="10:10" x14ac:dyDescent="0.2">
      <c r="J8011" s="525"/>
    </row>
    <row r="8012" spans="10:10" x14ac:dyDescent="0.2">
      <c r="J8012" s="525"/>
    </row>
    <row r="8013" spans="10:10" x14ac:dyDescent="0.2">
      <c r="J8013" s="525"/>
    </row>
    <row r="8014" spans="10:10" x14ac:dyDescent="0.2">
      <c r="J8014" s="525"/>
    </row>
    <row r="8015" spans="10:10" x14ac:dyDescent="0.2">
      <c r="J8015" s="525"/>
    </row>
    <row r="8016" spans="10:10" x14ac:dyDescent="0.2">
      <c r="J8016" s="525"/>
    </row>
    <row r="8017" spans="10:10" x14ac:dyDescent="0.2">
      <c r="J8017" s="525"/>
    </row>
    <row r="8018" spans="10:10" x14ac:dyDescent="0.2">
      <c r="J8018" s="525"/>
    </row>
    <row r="8019" spans="10:10" x14ac:dyDescent="0.2">
      <c r="J8019" s="525"/>
    </row>
    <row r="8020" spans="10:10" x14ac:dyDescent="0.2">
      <c r="J8020" s="525"/>
    </row>
    <row r="8021" spans="10:10" x14ac:dyDescent="0.2">
      <c r="J8021" s="525"/>
    </row>
    <row r="8022" spans="10:10" x14ac:dyDescent="0.2">
      <c r="J8022" s="525"/>
    </row>
    <row r="8023" spans="10:10" x14ac:dyDescent="0.2">
      <c r="J8023" s="525"/>
    </row>
    <row r="8024" spans="10:10" x14ac:dyDescent="0.2">
      <c r="J8024" s="525"/>
    </row>
    <row r="8025" spans="10:10" x14ac:dyDescent="0.2">
      <c r="J8025" s="525"/>
    </row>
    <row r="8026" spans="10:10" x14ac:dyDescent="0.2">
      <c r="J8026" s="525"/>
    </row>
    <row r="8027" spans="10:10" x14ac:dyDescent="0.2">
      <c r="J8027" s="525"/>
    </row>
    <row r="8028" spans="10:10" x14ac:dyDescent="0.2">
      <c r="J8028" s="525"/>
    </row>
    <row r="8029" spans="10:10" x14ac:dyDescent="0.2">
      <c r="J8029" s="525"/>
    </row>
    <row r="8030" spans="10:10" x14ac:dyDescent="0.2">
      <c r="J8030" s="525"/>
    </row>
    <row r="8031" spans="10:10" x14ac:dyDescent="0.2">
      <c r="J8031" s="525"/>
    </row>
    <row r="8032" spans="10:10" x14ac:dyDescent="0.2">
      <c r="J8032" s="525"/>
    </row>
    <row r="8033" spans="10:10" x14ac:dyDescent="0.2">
      <c r="J8033" s="525"/>
    </row>
    <row r="8034" spans="10:10" x14ac:dyDescent="0.2">
      <c r="J8034" s="525"/>
    </row>
    <row r="8035" spans="10:10" x14ac:dyDescent="0.2">
      <c r="J8035" s="525"/>
    </row>
    <row r="8036" spans="10:10" x14ac:dyDescent="0.2">
      <c r="J8036" s="525"/>
    </row>
    <row r="8037" spans="10:10" x14ac:dyDescent="0.2">
      <c r="J8037" s="525"/>
    </row>
    <row r="8038" spans="10:10" x14ac:dyDescent="0.2">
      <c r="J8038" s="525"/>
    </row>
    <row r="8039" spans="10:10" x14ac:dyDescent="0.2">
      <c r="J8039" s="525"/>
    </row>
    <row r="8040" spans="10:10" x14ac:dyDescent="0.2">
      <c r="J8040" s="525"/>
    </row>
    <row r="8041" spans="10:10" x14ac:dyDescent="0.2">
      <c r="J8041" s="525"/>
    </row>
    <row r="8042" spans="10:10" x14ac:dyDescent="0.2">
      <c r="J8042" s="525"/>
    </row>
    <row r="8043" spans="10:10" x14ac:dyDescent="0.2">
      <c r="J8043" s="525"/>
    </row>
    <row r="8044" spans="10:10" x14ac:dyDescent="0.2">
      <c r="J8044" s="525"/>
    </row>
    <row r="8045" spans="10:10" x14ac:dyDescent="0.2">
      <c r="J8045" s="525"/>
    </row>
    <row r="8046" spans="10:10" x14ac:dyDescent="0.2">
      <c r="J8046" s="525"/>
    </row>
    <row r="8047" spans="10:10" x14ac:dyDescent="0.2">
      <c r="J8047" s="525"/>
    </row>
    <row r="8048" spans="10:10" x14ac:dyDescent="0.2">
      <c r="J8048" s="525"/>
    </row>
    <row r="8049" spans="10:10" x14ac:dyDescent="0.2">
      <c r="J8049" s="525"/>
    </row>
    <row r="8050" spans="10:10" x14ac:dyDescent="0.2">
      <c r="J8050" s="525"/>
    </row>
    <row r="8051" spans="10:10" x14ac:dyDescent="0.2">
      <c r="J8051" s="525"/>
    </row>
    <row r="8052" spans="10:10" x14ac:dyDescent="0.2">
      <c r="J8052" s="525"/>
    </row>
    <row r="8053" spans="10:10" x14ac:dyDescent="0.2">
      <c r="J8053" s="525"/>
    </row>
    <row r="8054" spans="10:10" x14ac:dyDescent="0.2">
      <c r="J8054" s="525"/>
    </row>
    <row r="8055" spans="10:10" x14ac:dyDescent="0.2">
      <c r="J8055" s="525"/>
    </row>
    <row r="8056" spans="10:10" x14ac:dyDescent="0.2">
      <c r="J8056" s="525"/>
    </row>
    <row r="8057" spans="10:10" x14ac:dyDescent="0.2">
      <c r="J8057" s="525"/>
    </row>
    <row r="8058" spans="10:10" x14ac:dyDescent="0.2">
      <c r="J8058" s="525"/>
    </row>
    <row r="8059" spans="10:10" x14ac:dyDescent="0.2">
      <c r="J8059" s="525"/>
    </row>
    <row r="8060" spans="10:10" x14ac:dyDescent="0.2">
      <c r="J8060" s="525"/>
    </row>
    <row r="8061" spans="10:10" x14ac:dyDescent="0.2">
      <c r="J8061" s="525"/>
    </row>
    <row r="8062" spans="10:10" x14ac:dyDescent="0.2">
      <c r="J8062" s="525"/>
    </row>
    <row r="8063" spans="10:10" x14ac:dyDescent="0.2">
      <c r="J8063" s="525"/>
    </row>
    <row r="8064" spans="10:10" x14ac:dyDescent="0.2">
      <c r="J8064" s="525"/>
    </row>
    <row r="8065" spans="10:10" x14ac:dyDescent="0.2">
      <c r="J8065" s="525"/>
    </row>
    <row r="8066" spans="10:10" x14ac:dyDescent="0.2">
      <c r="J8066" s="525"/>
    </row>
    <row r="8067" spans="10:10" x14ac:dyDescent="0.2">
      <c r="J8067" s="525"/>
    </row>
    <row r="8068" spans="10:10" x14ac:dyDescent="0.2">
      <c r="J8068" s="525"/>
    </row>
    <row r="8069" spans="10:10" x14ac:dyDescent="0.2">
      <c r="J8069" s="525"/>
    </row>
    <row r="8070" spans="10:10" x14ac:dyDescent="0.2">
      <c r="J8070" s="525"/>
    </row>
    <row r="8071" spans="10:10" x14ac:dyDescent="0.2">
      <c r="J8071" s="525"/>
    </row>
    <row r="8072" spans="10:10" x14ac:dyDescent="0.2">
      <c r="J8072" s="525"/>
    </row>
    <row r="8073" spans="10:10" x14ac:dyDescent="0.2">
      <c r="J8073" s="525"/>
    </row>
    <row r="8074" spans="10:10" x14ac:dyDescent="0.2">
      <c r="J8074" s="525"/>
    </row>
    <row r="8075" spans="10:10" x14ac:dyDescent="0.2">
      <c r="J8075" s="525"/>
    </row>
    <row r="8076" spans="10:10" x14ac:dyDescent="0.2">
      <c r="J8076" s="525"/>
    </row>
    <row r="8077" spans="10:10" x14ac:dyDescent="0.2">
      <c r="J8077" s="525"/>
    </row>
    <row r="8078" spans="10:10" x14ac:dyDescent="0.2">
      <c r="J8078" s="525"/>
    </row>
    <row r="8079" spans="10:10" x14ac:dyDescent="0.2">
      <c r="J8079" s="525"/>
    </row>
    <row r="8080" spans="10:10" x14ac:dyDescent="0.2">
      <c r="J8080" s="525"/>
    </row>
    <row r="8081" spans="10:10" x14ac:dyDescent="0.2">
      <c r="J8081" s="525"/>
    </row>
    <row r="8082" spans="10:10" x14ac:dyDescent="0.2">
      <c r="J8082" s="525"/>
    </row>
    <row r="8083" spans="10:10" x14ac:dyDescent="0.2">
      <c r="J8083" s="525"/>
    </row>
    <row r="8084" spans="10:10" x14ac:dyDescent="0.2">
      <c r="J8084" s="525"/>
    </row>
    <row r="8085" spans="10:10" x14ac:dyDescent="0.2">
      <c r="J8085" s="525"/>
    </row>
    <row r="8086" spans="10:10" x14ac:dyDescent="0.2">
      <c r="J8086" s="525"/>
    </row>
    <row r="8087" spans="10:10" x14ac:dyDescent="0.2">
      <c r="J8087" s="525"/>
    </row>
    <row r="8088" spans="10:10" x14ac:dyDescent="0.2">
      <c r="J8088" s="525"/>
    </row>
    <row r="8089" spans="10:10" x14ac:dyDescent="0.2">
      <c r="J8089" s="525"/>
    </row>
    <row r="8090" spans="10:10" x14ac:dyDescent="0.2">
      <c r="J8090" s="525"/>
    </row>
    <row r="8091" spans="10:10" x14ac:dyDescent="0.2">
      <c r="J8091" s="525"/>
    </row>
    <row r="8092" spans="10:10" x14ac:dyDescent="0.2">
      <c r="J8092" s="525"/>
    </row>
    <row r="8093" spans="10:10" x14ac:dyDescent="0.2">
      <c r="J8093" s="525"/>
    </row>
    <row r="8094" spans="10:10" x14ac:dyDescent="0.2">
      <c r="J8094" s="525"/>
    </row>
    <row r="8095" spans="10:10" x14ac:dyDescent="0.2">
      <c r="J8095" s="525"/>
    </row>
    <row r="8096" spans="10:10" x14ac:dyDescent="0.2">
      <c r="J8096" s="525"/>
    </row>
    <row r="8097" spans="10:10" x14ac:dyDescent="0.2">
      <c r="J8097" s="525"/>
    </row>
    <row r="8098" spans="10:10" x14ac:dyDescent="0.2">
      <c r="J8098" s="525"/>
    </row>
    <row r="8099" spans="10:10" x14ac:dyDescent="0.2">
      <c r="J8099" s="525"/>
    </row>
    <row r="8100" spans="10:10" x14ac:dyDescent="0.2">
      <c r="J8100" s="525"/>
    </row>
    <row r="8101" spans="10:10" x14ac:dyDescent="0.2">
      <c r="J8101" s="525"/>
    </row>
    <row r="8102" spans="10:10" x14ac:dyDescent="0.2">
      <c r="J8102" s="525"/>
    </row>
    <row r="8103" spans="10:10" x14ac:dyDescent="0.2">
      <c r="J8103" s="525"/>
    </row>
    <row r="8104" spans="10:10" x14ac:dyDescent="0.2">
      <c r="J8104" s="525"/>
    </row>
    <row r="8105" spans="10:10" x14ac:dyDescent="0.2">
      <c r="J8105" s="525"/>
    </row>
    <row r="8106" spans="10:10" x14ac:dyDescent="0.2">
      <c r="J8106" s="525"/>
    </row>
    <row r="8107" spans="10:10" x14ac:dyDescent="0.2">
      <c r="J8107" s="525"/>
    </row>
    <row r="8108" spans="10:10" x14ac:dyDescent="0.2">
      <c r="J8108" s="525"/>
    </row>
    <row r="8109" spans="10:10" x14ac:dyDescent="0.2">
      <c r="J8109" s="525"/>
    </row>
    <row r="8110" spans="10:10" x14ac:dyDescent="0.2">
      <c r="J8110" s="525"/>
    </row>
    <row r="8111" spans="10:10" x14ac:dyDescent="0.2">
      <c r="J8111" s="525"/>
    </row>
    <row r="8112" spans="10:10" x14ac:dyDescent="0.2">
      <c r="J8112" s="525"/>
    </row>
    <row r="8113" spans="10:10" x14ac:dyDescent="0.2">
      <c r="J8113" s="525"/>
    </row>
    <row r="8114" spans="10:10" x14ac:dyDescent="0.2">
      <c r="J8114" s="525"/>
    </row>
    <row r="8115" spans="10:10" x14ac:dyDescent="0.2">
      <c r="J8115" s="525"/>
    </row>
    <row r="8116" spans="10:10" x14ac:dyDescent="0.2">
      <c r="J8116" s="525"/>
    </row>
    <row r="8117" spans="10:10" x14ac:dyDescent="0.2">
      <c r="J8117" s="525"/>
    </row>
    <row r="8118" spans="10:10" x14ac:dyDescent="0.2">
      <c r="J8118" s="525"/>
    </row>
    <row r="8119" spans="10:10" x14ac:dyDescent="0.2">
      <c r="J8119" s="525"/>
    </row>
    <row r="8120" spans="10:10" x14ac:dyDescent="0.2">
      <c r="J8120" s="525"/>
    </row>
    <row r="8121" spans="10:10" x14ac:dyDescent="0.2">
      <c r="J8121" s="525"/>
    </row>
    <row r="8122" spans="10:10" x14ac:dyDescent="0.2">
      <c r="J8122" s="525"/>
    </row>
    <row r="8123" spans="10:10" x14ac:dyDescent="0.2">
      <c r="J8123" s="525"/>
    </row>
    <row r="8124" spans="10:10" x14ac:dyDescent="0.2">
      <c r="J8124" s="525"/>
    </row>
    <row r="8125" spans="10:10" x14ac:dyDescent="0.2">
      <c r="J8125" s="525"/>
    </row>
    <row r="8126" spans="10:10" x14ac:dyDescent="0.2">
      <c r="J8126" s="525"/>
    </row>
    <row r="8127" spans="10:10" x14ac:dyDescent="0.2">
      <c r="J8127" s="525"/>
    </row>
    <row r="8128" spans="10:10" x14ac:dyDescent="0.2">
      <c r="J8128" s="525"/>
    </row>
    <row r="8129" spans="10:10" x14ac:dyDescent="0.2">
      <c r="J8129" s="525"/>
    </row>
    <row r="8130" spans="10:10" x14ac:dyDescent="0.2">
      <c r="J8130" s="525"/>
    </row>
    <row r="8131" spans="10:10" x14ac:dyDescent="0.2">
      <c r="J8131" s="525"/>
    </row>
    <row r="8132" spans="10:10" x14ac:dyDescent="0.2">
      <c r="J8132" s="525"/>
    </row>
    <row r="8133" spans="10:10" x14ac:dyDescent="0.2">
      <c r="J8133" s="525"/>
    </row>
    <row r="8134" spans="10:10" x14ac:dyDescent="0.2">
      <c r="J8134" s="525"/>
    </row>
    <row r="8135" spans="10:10" x14ac:dyDescent="0.2">
      <c r="J8135" s="525"/>
    </row>
    <row r="8136" spans="10:10" x14ac:dyDescent="0.2">
      <c r="J8136" s="525"/>
    </row>
    <row r="8137" spans="10:10" x14ac:dyDescent="0.2">
      <c r="J8137" s="525"/>
    </row>
    <row r="8138" spans="10:10" x14ac:dyDescent="0.2">
      <c r="J8138" s="525"/>
    </row>
    <row r="8139" spans="10:10" x14ac:dyDescent="0.2">
      <c r="J8139" s="525"/>
    </row>
    <row r="8140" spans="10:10" x14ac:dyDescent="0.2">
      <c r="J8140" s="525"/>
    </row>
    <row r="8141" spans="10:10" x14ac:dyDescent="0.2">
      <c r="J8141" s="525"/>
    </row>
    <row r="8142" spans="10:10" x14ac:dyDescent="0.2">
      <c r="J8142" s="525"/>
    </row>
    <row r="8143" spans="10:10" x14ac:dyDescent="0.2">
      <c r="J8143" s="525"/>
    </row>
    <row r="8144" spans="10:10" x14ac:dyDescent="0.2">
      <c r="J8144" s="525"/>
    </row>
    <row r="8145" spans="10:10" x14ac:dyDescent="0.2">
      <c r="J8145" s="525"/>
    </row>
    <row r="8146" spans="10:10" x14ac:dyDescent="0.2">
      <c r="J8146" s="525"/>
    </row>
    <row r="8147" spans="10:10" x14ac:dyDescent="0.2">
      <c r="J8147" s="525"/>
    </row>
    <row r="8148" spans="10:10" x14ac:dyDescent="0.2">
      <c r="J8148" s="525"/>
    </row>
    <row r="8149" spans="10:10" x14ac:dyDescent="0.2">
      <c r="J8149" s="525"/>
    </row>
    <row r="8150" spans="10:10" x14ac:dyDescent="0.2">
      <c r="J8150" s="525"/>
    </row>
    <row r="8151" spans="10:10" x14ac:dyDescent="0.2">
      <c r="J8151" s="525"/>
    </row>
    <row r="8152" spans="10:10" x14ac:dyDescent="0.2">
      <c r="J8152" s="525"/>
    </row>
    <row r="8153" spans="10:10" x14ac:dyDescent="0.2">
      <c r="J8153" s="525"/>
    </row>
    <row r="8154" spans="10:10" x14ac:dyDescent="0.2">
      <c r="J8154" s="525"/>
    </row>
    <row r="8155" spans="10:10" x14ac:dyDescent="0.2">
      <c r="J8155" s="525"/>
    </row>
    <row r="8156" spans="10:10" x14ac:dyDescent="0.2">
      <c r="J8156" s="525"/>
    </row>
    <row r="8157" spans="10:10" x14ac:dyDescent="0.2">
      <c r="J8157" s="525"/>
    </row>
    <row r="8158" spans="10:10" x14ac:dyDescent="0.2">
      <c r="J8158" s="525"/>
    </row>
    <row r="8159" spans="10:10" x14ac:dyDescent="0.2">
      <c r="J8159" s="525"/>
    </row>
    <row r="8160" spans="10:10" x14ac:dyDescent="0.2">
      <c r="J8160" s="525"/>
    </row>
    <row r="8161" spans="10:10" x14ac:dyDescent="0.2">
      <c r="J8161" s="525"/>
    </row>
    <row r="8162" spans="10:10" x14ac:dyDescent="0.2">
      <c r="J8162" s="525"/>
    </row>
    <row r="8163" spans="10:10" x14ac:dyDescent="0.2">
      <c r="J8163" s="525"/>
    </row>
    <row r="8164" spans="10:10" x14ac:dyDescent="0.2">
      <c r="J8164" s="525"/>
    </row>
    <row r="8165" spans="10:10" x14ac:dyDescent="0.2">
      <c r="J8165" s="525"/>
    </row>
    <row r="8166" spans="10:10" x14ac:dyDescent="0.2">
      <c r="J8166" s="525"/>
    </row>
    <row r="8167" spans="10:10" x14ac:dyDescent="0.2">
      <c r="J8167" s="525"/>
    </row>
    <row r="8168" spans="10:10" x14ac:dyDescent="0.2">
      <c r="J8168" s="525"/>
    </row>
    <row r="8169" spans="10:10" x14ac:dyDescent="0.2">
      <c r="J8169" s="525"/>
    </row>
    <row r="8170" spans="10:10" x14ac:dyDescent="0.2">
      <c r="J8170" s="525"/>
    </row>
    <row r="8171" spans="10:10" x14ac:dyDescent="0.2">
      <c r="J8171" s="525"/>
    </row>
    <row r="8172" spans="10:10" x14ac:dyDescent="0.2">
      <c r="J8172" s="525"/>
    </row>
    <row r="8173" spans="10:10" x14ac:dyDescent="0.2">
      <c r="J8173" s="525"/>
    </row>
    <row r="8174" spans="10:10" x14ac:dyDescent="0.2">
      <c r="J8174" s="525"/>
    </row>
    <row r="8175" spans="10:10" x14ac:dyDescent="0.2">
      <c r="J8175" s="525"/>
    </row>
    <row r="8176" spans="10:10" x14ac:dyDescent="0.2">
      <c r="J8176" s="525"/>
    </row>
    <row r="8177" spans="10:10" x14ac:dyDescent="0.2">
      <c r="J8177" s="525"/>
    </row>
    <row r="8178" spans="10:10" x14ac:dyDescent="0.2">
      <c r="J8178" s="525"/>
    </row>
    <row r="8179" spans="10:10" x14ac:dyDescent="0.2">
      <c r="J8179" s="525"/>
    </row>
    <row r="8180" spans="10:10" x14ac:dyDescent="0.2">
      <c r="J8180" s="525"/>
    </row>
    <row r="8181" spans="10:10" x14ac:dyDescent="0.2">
      <c r="J8181" s="525"/>
    </row>
    <row r="8182" spans="10:10" x14ac:dyDescent="0.2">
      <c r="J8182" s="525"/>
    </row>
    <row r="8183" spans="10:10" x14ac:dyDescent="0.2">
      <c r="J8183" s="525"/>
    </row>
    <row r="8184" spans="10:10" x14ac:dyDescent="0.2">
      <c r="J8184" s="525"/>
    </row>
    <row r="8185" spans="10:10" x14ac:dyDescent="0.2">
      <c r="J8185" s="525"/>
    </row>
    <row r="8186" spans="10:10" x14ac:dyDescent="0.2">
      <c r="J8186" s="525"/>
    </row>
    <row r="8187" spans="10:10" x14ac:dyDescent="0.2">
      <c r="J8187" s="525"/>
    </row>
    <row r="8188" spans="10:10" x14ac:dyDescent="0.2">
      <c r="J8188" s="525"/>
    </row>
    <row r="8189" spans="10:10" x14ac:dyDescent="0.2">
      <c r="J8189" s="525"/>
    </row>
    <row r="8190" spans="10:10" x14ac:dyDescent="0.2">
      <c r="J8190" s="525"/>
    </row>
    <row r="8191" spans="10:10" x14ac:dyDescent="0.2">
      <c r="J8191" s="525"/>
    </row>
    <row r="8192" spans="10:10" x14ac:dyDescent="0.2">
      <c r="J8192" s="525"/>
    </row>
    <row r="8193" spans="10:10" x14ac:dyDescent="0.2">
      <c r="J8193" s="525"/>
    </row>
    <row r="8194" spans="10:10" x14ac:dyDescent="0.2">
      <c r="J8194" s="525"/>
    </row>
    <row r="8195" spans="10:10" x14ac:dyDescent="0.2">
      <c r="J8195" s="525"/>
    </row>
    <row r="8196" spans="10:10" x14ac:dyDescent="0.2">
      <c r="J8196" s="525"/>
    </row>
    <row r="8197" spans="10:10" x14ac:dyDescent="0.2">
      <c r="J8197" s="525"/>
    </row>
    <row r="8198" spans="10:10" x14ac:dyDescent="0.2">
      <c r="J8198" s="525"/>
    </row>
    <row r="8199" spans="10:10" x14ac:dyDescent="0.2">
      <c r="J8199" s="525"/>
    </row>
    <row r="8200" spans="10:10" x14ac:dyDescent="0.2">
      <c r="J8200" s="525"/>
    </row>
    <row r="8201" spans="10:10" x14ac:dyDescent="0.2">
      <c r="J8201" s="525"/>
    </row>
    <row r="8202" spans="10:10" x14ac:dyDescent="0.2">
      <c r="J8202" s="525"/>
    </row>
    <row r="8203" spans="10:10" x14ac:dyDescent="0.2">
      <c r="J8203" s="525"/>
    </row>
    <row r="8204" spans="10:10" x14ac:dyDescent="0.2">
      <c r="J8204" s="525"/>
    </row>
    <row r="8205" spans="10:10" x14ac:dyDescent="0.2">
      <c r="J8205" s="525"/>
    </row>
    <row r="8206" spans="10:10" x14ac:dyDescent="0.2">
      <c r="J8206" s="525"/>
    </row>
    <row r="8207" spans="10:10" x14ac:dyDescent="0.2">
      <c r="J8207" s="525"/>
    </row>
    <row r="8208" spans="10:10" x14ac:dyDescent="0.2">
      <c r="J8208" s="525"/>
    </row>
    <row r="8209" spans="10:10" x14ac:dyDescent="0.2">
      <c r="J8209" s="525"/>
    </row>
    <row r="8210" spans="10:10" x14ac:dyDescent="0.2">
      <c r="J8210" s="525"/>
    </row>
    <row r="8211" spans="10:10" x14ac:dyDescent="0.2">
      <c r="J8211" s="525"/>
    </row>
    <row r="8212" spans="10:10" x14ac:dyDescent="0.2">
      <c r="J8212" s="525"/>
    </row>
    <row r="8213" spans="10:10" x14ac:dyDescent="0.2">
      <c r="J8213" s="525"/>
    </row>
    <row r="8214" spans="10:10" x14ac:dyDescent="0.2">
      <c r="J8214" s="525"/>
    </row>
    <row r="8215" spans="10:10" x14ac:dyDescent="0.2">
      <c r="J8215" s="525"/>
    </row>
    <row r="8216" spans="10:10" x14ac:dyDescent="0.2">
      <c r="J8216" s="525"/>
    </row>
    <row r="8217" spans="10:10" x14ac:dyDescent="0.2">
      <c r="J8217" s="525"/>
    </row>
    <row r="8218" spans="10:10" x14ac:dyDescent="0.2">
      <c r="J8218" s="525"/>
    </row>
    <row r="8219" spans="10:10" x14ac:dyDescent="0.2">
      <c r="J8219" s="525"/>
    </row>
    <row r="8220" spans="10:10" x14ac:dyDescent="0.2">
      <c r="J8220" s="525"/>
    </row>
    <row r="8221" spans="10:10" x14ac:dyDescent="0.2">
      <c r="J8221" s="525"/>
    </row>
    <row r="8222" spans="10:10" x14ac:dyDescent="0.2">
      <c r="J8222" s="525"/>
    </row>
    <row r="8223" spans="10:10" x14ac:dyDescent="0.2">
      <c r="J8223" s="525"/>
    </row>
    <row r="8224" spans="10:10" x14ac:dyDescent="0.2">
      <c r="J8224" s="525"/>
    </row>
    <row r="8225" spans="10:10" x14ac:dyDescent="0.2">
      <c r="J8225" s="525"/>
    </row>
    <row r="8226" spans="10:10" x14ac:dyDescent="0.2">
      <c r="J8226" s="525"/>
    </row>
    <row r="8227" spans="10:10" x14ac:dyDescent="0.2">
      <c r="J8227" s="525"/>
    </row>
    <row r="8228" spans="10:10" x14ac:dyDescent="0.2">
      <c r="J8228" s="525"/>
    </row>
    <row r="8229" spans="10:10" x14ac:dyDescent="0.2">
      <c r="J8229" s="525"/>
    </row>
    <row r="8230" spans="10:10" x14ac:dyDescent="0.2">
      <c r="J8230" s="525"/>
    </row>
    <row r="8231" spans="10:10" x14ac:dyDescent="0.2">
      <c r="J8231" s="525"/>
    </row>
    <row r="8232" spans="10:10" x14ac:dyDescent="0.2">
      <c r="J8232" s="525"/>
    </row>
    <row r="8233" spans="10:10" x14ac:dyDescent="0.2">
      <c r="J8233" s="525"/>
    </row>
    <row r="8234" spans="10:10" x14ac:dyDescent="0.2">
      <c r="J8234" s="525"/>
    </row>
    <row r="8235" spans="10:10" x14ac:dyDescent="0.2">
      <c r="J8235" s="525"/>
    </row>
    <row r="8236" spans="10:10" x14ac:dyDescent="0.2">
      <c r="J8236" s="525"/>
    </row>
    <row r="8237" spans="10:10" x14ac:dyDescent="0.2">
      <c r="J8237" s="525"/>
    </row>
    <row r="8238" spans="10:10" x14ac:dyDescent="0.2">
      <c r="J8238" s="525"/>
    </row>
    <row r="8239" spans="10:10" x14ac:dyDescent="0.2">
      <c r="J8239" s="525"/>
    </row>
    <row r="8240" spans="10:10" x14ac:dyDescent="0.2">
      <c r="J8240" s="525"/>
    </row>
    <row r="8241" spans="10:10" x14ac:dyDescent="0.2">
      <c r="J8241" s="525"/>
    </row>
    <row r="8242" spans="10:10" x14ac:dyDescent="0.2">
      <c r="J8242" s="525"/>
    </row>
    <row r="8243" spans="10:10" x14ac:dyDescent="0.2">
      <c r="J8243" s="525"/>
    </row>
    <row r="8244" spans="10:10" x14ac:dyDescent="0.2">
      <c r="J8244" s="525"/>
    </row>
    <row r="8245" spans="10:10" x14ac:dyDescent="0.2">
      <c r="J8245" s="525"/>
    </row>
    <row r="8246" spans="10:10" x14ac:dyDescent="0.2">
      <c r="J8246" s="525"/>
    </row>
    <row r="8247" spans="10:10" x14ac:dyDescent="0.2">
      <c r="J8247" s="525"/>
    </row>
    <row r="8248" spans="10:10" x14ac:dyDescent="0.2">
      <c r="J8248" s="525"/>
    </row>
    <row r="8249" spans="10:10" x14ac:dyDescent="0.2">
      <c r="J8249" s="525"/>
    </row>
    <row r="8250" spans="10:10" x14ac:dyDescent="0.2">
      <c r="J8250" s="525"/>
    </row>
    <row r="8251" spans="10:10" x14ac:dyDescent="0.2">
      <c r="J8251" s="525"/>
    </row>
    <row r="8252" spans="10:10" x14ac:dyDescent="0.2">
      <c r="J8252" s="525"/>
    </row>
    <row r="8253" spans="10:10" x14ac:dyDescent="0.2">
      <c r="J8253" s="525"/>
    </row>
    <row r="8254" spans="10:10" x14ac:dyDescent="0.2">
      <c r="J8254" s="525"/>
    </row>
    <row r="8255" spans="10:10" x14ac:dyDescent="0.2">
      <c r="J8255" s="525"/>
    </row>
    <row r="8256" spans="10:10" x14ac:dyDescent="0.2">
      <c r="J8256" s="525"/>
    </row>
    <row r="8257" spans="10:10" x14ac:dyDescent="0.2">
      <c r="J8257" s="525"/>
    </row>
    <row r="8258" spans="10:10" x14ac:dyDescent="0.2">
      <c r="J8258" s="525"/>
    </row>
    <row r="8259" spans="10:10" x14ac:dyDescent="0.2">
      <c r="J8259" s="525"/>
    </row>
    <row r="8260" spans="10:10" x14ac:dyDescent="0.2">
      <c r="J8260" s="525"/>
    </row>
    <row r="8261" spans="10:10" x14ac:dyDescent="0.2">
      <c r="J8261" s="525"/>
    </row>
    <row r="8262" spans="10:10" x14ac:dyDescent="0.2">
      <c r="J8262" s="525"/>
    </row>
    <row r="8263" spans="10:10" x14ac:dyDescent="0.2">
      <c r="J8263" s="525"/>
    </row>
    <row r="8264" spans="10:10" x14ac:dyDescent="0.2">
      <c r="J8264" s="525"/>
    </row>
    <row r="8265" spans="10:10" x14ac:dyDescent="0.2">
      <c r="J8265" s="525"/>
    </row>
    <row r="8266" spans="10:10" x14ac:dyDescent="0.2">
      <c r="J8266" s="525"/>
    </row>
    <row r="8267" spans="10:10" x14ac:dyDescent="0.2">
      <c r="J8267" s="525"/>
    </row>
    <row r="8268" spans="10:10" x14ac:dyDescent="0.2">
      <c r="J8268" s="525"/>
    </row>
    <row r="8269" spans="10:10" x14ac:dyDescent="0.2">
      <c r="J8269" s="525"/>
    </row>
    <row r="8270" spans="10:10" x14ac:dyDescent="0.2">
      <c r="J8270" s="525"/>
    </row>
    <row r="8271" spans="10:10" x14ac:dyDescent="0.2">
      <c r="J8271" s="525"/>
    </row>
    <row r="8272" spans="10:10" x14ac:dyDescent="0.2">
      <c r="J8272" s="525"/>
    </row>
    <row r="8273" spans="10:10" x14ac:dyDescent="0.2">
      <c r="J8273" s="525"/>
    </row>
    <row r="8274" spans="10:10" x14ac:dyDescent="0.2">
      <c r="J8274" s="525"/>
    </row>
    <row r="8275" spans="10:10" x14ac:dyDescent="0.2">
      <c r="J8275" s="525"/>
    </row>
    <row r="8276" spans="10:10" x14ac:dyDescent="0.2">
      <c r="J8276" s="525"/>
    </row>
    <row r="8277" spans="10:10" x14ac:dyDescent="0.2">
      <c r="J8277" s="525"/>
    </row>
    <row r="8278" spans="10:10" x14ac:dyDescent="0.2">
      <c r="J8278" s="525"/>
    </row>
    <row r="8279" spans="10:10" x14ac:dyDescent="0.2">
      <c r="J8279" s="525"/>
    </row>
    <row r="8280" spans="10:10" x14ac:dyDescent="0.2">
      <c r="J8280" s="525"/>
    </row>
    <row r="8281" spans="10:10" x14ac:dyDescent="0.2">
      <c r="J8281" s="525"/>
    </row>
    <row r="8282" spans="10:10" x14ac:dyDescent="0.2">
      <c r="J8282" s="525"/>
    </row>
    <row r="8283" spans="10:10" x14ac:dyDescent="0.2">
      <c r="J8283" s="525"/>
    </row>
    <row r="8284" spans="10:10" x14ac:dyDescent="0.2">
      <c r="J8284" s="525"/>
    </row>
    <row r="8285" spans="10:10" x14ac:dyDescent="0.2">
      <c r="J8285" s="525"/>
    </row>
    <row r="8286" spans="10:10" x14ac:dyDescent="0.2">
      <c r="J8286" s="525"/>
    </row>
    <row r="8287" spans="10:10" x14ac:dyDescent="0.2">
      <c r="J8287" s="525"/>
    </row>
    <row r="8288" spans="10:10" x14ac:dyDescent="0.2">
      <c r="J8288" s="525"/>
    </row>
    <row r="8289" spans="10:10" x14ac:dyDescent="0.2">
      <c r="J8289" s="525"/>
    </row>
    <row r="8290" spans="10:10" x14ac:dyDescent="0.2">
      <c r="J8290" s="525"/>
    </row>
    <row r="8291" spans="10:10" x14ac:dyDescent="0.2">
      <c r="J8291" s="525"/>
    </row>
    <row r="8292" spans="10:10" x14ac:dyDescent="0.2">
      <c r="J8292" s="525"/>
    </row>
    <row r="8293" spans="10:10" x14ac:dyDescent="0.2">
      <c r="J8293" s="525"/>
    </row>
    <row r="8294" spans="10:10" x14ac:dyDescent="0.2">
      <c r="J8294" s="525"/>
    </row>
    <row r="8295" spans="10:10" x14ac:dyDescent="0.2">
      <c r="J8295" s="525"/>
    </row>
    <row r="8296" spans="10:10" x14ac:dyDescent="0.2">
      <c r="J8296" s="525"/>
    </row>
    <row r="8297" spans="10:10" x14ac:dyDescent="0.2">
      <c r="J8297" s="525"/>
    </row>
    <row r="8298" spans="10:10" x14ac:dyDescent="0.2">
      <c r="J8298" s="525"/>
    </row>
    <row r="8299" spans="10:10" x14ac:dyDescent="0.2">
      <c r="J8299" s="525"/>
    </row>
    <row r="8300" spans="10:10" x14ac:dyDescent="0.2">
      <c r="J8300" s="525"/>
    </row>
    <row r="8301" spans="10:10" x14ac:dyDescent="0.2">
      <c r="J8301" s="525"/>
    </row>
    <row r="8302" spans="10:10" x14ac:dyDescent="0.2">
      <c r="J8302" s="525"/>
    </row>
    <row r="8303" spans="10:10" x14ac:dyDescent="0.2">
      <c r="J8303" s="525"/>
    </row>
    <row r="8304" spans="10:10" x14ac:dyDescent="0.2">
      <c r="J8304" s="525"/>
    </row>
    <row r="8305" spans="10:10" x14ac:dyDescent="0.2">
      <c r="J8305" s="525"/>
    </row>
    <row r="8306" spans="10:10" x14ac:dyDescent="0.2">
      <c r="J8306" s="525"/>
    </row>
    <row r="8307" spans="10:10" x14ac:dyDescent="0.2">
      <c r="J8307" s="525"/>
    </row>
    <row r="8308" spans="10:10" x14ac:dyDescent="0.2">
      <c r="J8308" s="525"/>
    </row>
    <row r="8309" spans="10:10" x14ac:dyDescent="0.2">
      <c r="J8309" s="525"/>
    </row>
    <row r="8310" spans="10:10" x14ac:dyDescent="0.2">
      <c r="J8310" s="525"/>
    </row>
    <row r="8311" spans="10:10" x14ac:dyDescent="0.2">
      <c r="J8311" s="525"/>
    </row>
    <row r="8312" spans="10:10" x14ac:dyDescent="0.2">
      <c r="J8312" s="525"/>
    </row>
    <row r="8313" spans="10:10" x14ac:dyDescent="0.2">
      <c r="J8313" s="525"/>
    </row>
    <row r="8314" spans="10:10" x14ac:dyDescent="0.2">
      <c r="J8314" s="525"/>
    </row>
    <row r="8315" spans="10:10" x14ac:dyDescent="0.2">
      <c r="J8315" s="525"/>
    </row>
    <row r="8316" spans="10:10" x14ac:dyDescent="0.2">
      <c r="J8316" s="525"/>
    </row>
    <row r="8317" spans="10:10" x14ac:dyDescent="0.2">
      <c r="J8317" s="525"/>
    </row>
    <row r="8318" spans="10:10" x14ac:dyDescent="0.2">
      <c r="J8318" s="525"/>
    </row>
    <row r="8319" spans="10:10" x14ac:dyDescent="0.2">
      <c r="J8319" s="525"/>
    </row>
    <row r="8320" spans="10:10" x14ac:dyDescent="0.2">
      <c r="J8320" s="525"/>
    </row>
    <row r="8321" spans="10:10" x14ac:dyDescent="0.2">
      <c r="J8321" s="525"/>
    </row>
    <row r="8322" spans="10:10" x14ac:dyDescent="0.2">
      <c r="J8322" s="525"/>
    </row>
    <row r="8323" spans="10:10" x14ac:dyDescent="0.2">
      <c r="J8323" s="525"/>
    </row>
    <row r="8324" spans="10:10" x14ac:dyDescent="0.2">
      <c r="J8324" s="525"/>
    </row>
    <row r="8325" spans="10:10" x14ac:dyDescent="0.2">
      <c r="J8325" s="525"/>
    </row>
    <row r="8326" spans="10:10" x14ac:dyDescent="0.2">
      <c r="J8326" s="525"/>
    </row>
    <row r="8327" spans="10:10" x14ac:dyDescent="0.2">
      <c r="J8327" s="525"/>
    </row>
    <row r="8328" spans="10:10" x14ac:dyDescent="0.2">
      <c r="J8328" s="525"/>
    </row>
    <row r="8329" spans="10:10" x14ac:dyDescent="0.2">
      <c r="J8329" s="525"/>
    </row>
    <row r="8330" spans="10:10" x14ac:dyDescent="0.2">
      <c r="J8330" s="525"/>
    </row>
    <row r="8331" spans="10:10" x14ac:dyDescent="0.2">
      <c r="J8331" s="525"/>
    </row>
    <row r="8332" spans="10:10" x14ac:dyDescent="0.2">
      <c r="J8332" s="525"/>
    </row>
    <row r="8333" spans="10:10" x14ac:dyDescent="0.2">
      <c r="J8333" s="525"/>
    </row>
    <row r="8334" spans="10:10" x14ac:dyDescent="0.2">
      <c r="J8334" s="525"/>
    </row>
    <row r="8335" spans="10:10" x14ac:dyDescent="0.2">
      <c r="J8335" s="525"/>
    </row>
    <row r="8336" spans="10:10" x14ac:dyDescent="0.2">
      <c r="J8336" s="525"/>
    </row>
    <row r="8337" spans="10:10" x14ac:dyDescent="0.2">
      <c r="J8337" s="525"/>
    </row>
    <row r="8338" spans="10:10" x14ac:dyDescent="0.2">
      <c r="J8338" s="525"/>
    </row>
    <row r="8339" spans="10:10" x14ac:dyDescent="0.2">
      <c r="J8339" s="525"/>
    </row>
    <row r="8340" spans="10:10" x14ac:dyDescent="0.2">
      <c r="J8340" s="525"/>
    </row>
    <row r="8341" spans="10:10" x14ac:dyDescent="0.2">
      <c r="J8341" s="525"/>
    </row>
    <row r="8342" spans="10:10" x14ac:dyDescent="0.2">
      <c r="J8342" s="525"/>
    </row>
    <row r="8343" spans="10:10" x14ac:dyDescent="0.2">
      <c r="J8343" s="525"/>
    </row>
    <row r="8344" spans="10:10" x14ac:dyDescent="0.2">
      <c r="J8344" s="525"/>
    </row>
    <row r="8345" spans="10:10" x14ac:dyDescent="0.2">
      <c r="J8345" s="525"/>
    </row>
    <row r="8346" spans="10:10" x14ac:dyDescent="0.2">
      <c r="J8346" s="525"/>
    </row>
    <row r="8347" spans="10:10" x14ac:dyDescent="0.2">
      <c r="J8347" s="525"/>
    </row>
    <row r="8348" spans="10:10" x14ac:dyDescent="0.2">
      <c r="J8348" s="525"/>
    </row>
    <row r="8349" spans="10:10" x14ac:dyDescent="0.2">
      <c r="J8349" s="525"/>
    </row>
    <row r="8350" spans="10:10" x14ac:dyDescent="0.2">
      <c r="J8350" s="525"/>
    </row>
    <row r="8351" spans="10:10" x14ac:dyDescent="0.2">
      <c r="J8351" s="525"/>
    </row>
    <row r="8352" spans="10:10" x14ac:dyDescent="0.2">
      <c r="J8352" s="525"/>
    </row>
    <row r="8353" spans="10:10" x14ac:dyDescent="0.2">
      <c r="J8353" s="525"/>
    </row>
    <row r="8354" spans="10:10" x14ac:dyDescent="0.2">
      <c r="J8354" s="525"/>
    </row>
    <row r="8355" spans="10:10" x14ac:dyDescent="0.2">
      <c r="J8355" s="525"/>
    </row>
    <row r="8356" spans="10:10" x14ac:dyDescent="0.2">
      <c r="J8356" s="525"/>
    </row>
    <row r="8357" spans="10:10" x14ac:dyDescent="0.2">
      <c r="J8357" s="525"/>
    </row>
    <row r="8358" spans="10:10" x14ac:dyDescent="0.2">
      <c r="J8358" s="525"/>
    </row>
    <row r="8359" spans="10:10" x14ac:dyDescent="0.2">
      <c r="J8359" s="525"/>
    </row>
    <row r="8360" spans="10:10" x14ac:dyDescent="0.2">
      <c r="J8360" s="525"/>
    </row>
    <row r="8361" spans="10:10" x14ac:dyDescent="0.2">
      <c r="J8361" s="525"/>
    </row>
    <row r="8362" spans="10:10" x14ac:dyDescent="0.2">
      <c r="J8362" s="525"/>
    </row>
    <row r="8363" spans="10:10" x14ac:dyDescent="0.2">
      <c r="J8363" s="525"/>
    </row>
    <row r="8364" spans="10:10" x14ac:dyDescent="0.2">
      <c r="J8364" s="525"/>
    </row>
    <row r="8365" spans="10:10" x14ac:dyDescent="0.2">
      <c r="J8365" s="525"/>
    </row>
    <row r="8366" spans="10:10" x14ac:dyDescent="0.2">
      <c r="J8366" s="525"/>
    </row>
    <row r="8367" spans="10:10" x14ac:dyDescent="0.2">
      <c r="J8367" s="525"/>
    </row>
    <row r="8368" spans="10:10" x14ac:dyDescent="0.2">
      <c r="J8368" s="525"/>
    </row>
    <row r="8369" spans="10:10" x14ac:dyDescent="0.2">
      <c r="J8369" s="525"/>
    </row>
    <row r="8370" spans="10:10" x14ac:dyDescent="0.2">
      <c r="J8370" s="525"/>
    </row>
    <row r="8371" spans="10:10" x14ac:dyDescent="0.2">
      <c r="J8371" s="525"/>
    </row>
    <row r="8372" spans="10:10" x14ac:dyDescent="0.2">
      <c r="J8372" s="525"/>
    </row>
    <row r="8373" spans="10:10" x14ac:dyDescent="0.2">
      <c r="J8373" s="525"/>
    </row>
    <row r="8374" spans="10:10" x14ac:dyDescent="0.2">
      <c r="J8374" s="525"/>
    </row>
    <row r="8375" spans="10:10" x14ac:dyDescent="0.2">
      <c r="J8375" s="525"/>
    </row>
    <row r="8376" spans="10:10" x14ac:dyDescent="0.2">
      <c r="J8376" s="525"/>
    </row>
    <row r="8377" spans="10:10" x14ac:dyDescent="0.2">
      <c r="J8377" s="525"/>
    </row>
    <row r="8378" spans="10:10" x14ac:dyDescent="0.2">
      <c r="J8378" s="525"/>
    </row>
    <row r="8379" spans="10:10" x14ac:dyDescent="0.2">
      <c r="J8379" s="525"/>
    </row>
    <row r="8380" spans="10:10" x14ac:dyDescent="0.2">
      <c r="J8380" s="525"/>
    </row>
    <row r="8381" spans="10:10" x14ac:dyDescent="0.2">
      <c r="J8381" s="525"/>
    </row>
    <row r="8382" spans="10:10" x14ac:dyDescent="0.2">
      <c r="J8382" s="525"/>
    </row>
    <row r="8383" spans="10:10" x14ac:dyDescent="0.2">
      <c r="J8383" s="525"/>
    </row>
    <row r="8384" spans="10:10" x14ac:dyDescent="0.2">
      <c r="J8384" s="525"/>
    </row>
    <row r="8385" spans="10:10" x14ac:dyDescent="0.2">
      <c r="J8385" s="525"/>
    </row>
    <row r="8386" spans="10:10" x14ac:dyDescent="0.2">
      <c r="J8386" s="525"/>
    </row>
    <row r="8387" spans="10:10" x14ac:dyDescent="0.2">
      <c r="J8387" s="525"/>
    </row>
    <row r="8388" spans="10:10" x14ac:dyDescent="0.2">
      <c r="J8388" s="525"/>
    </row>
    <row r="8389" spans="10:10" x14ac:dyDescent="0.2">
      <c r="J8389" s="525"/>
    </row>
    <row r="8390" spans="10:10" x14ac:dyDescent="0.2">
      <c r="J8390" s="525"/>
    </row>
    <row r="8391" spans="10:10" x14ac:dyDescent="0.2">
      <c r="J8391" s="525"/>
    </row>
    <row r="8392" spans="10:10" x14ac:dyDescent="0.2">
      <c r="J8392" s="525"/>
    </row>
    <row r="8393" spans="10:10" x14ac:dyDescent="0.2">
      <c r="J8393" s="525"/>
    </row>
    <row r="8394" spans="10:10" x14ac:dyDescent="0.2">
      <c r="J8394" s="525"/>
    </row>
    <row r="8395" spans="10:10" x14ac:dyDescent="0.2">
      <c r="J8395" s="525"/>
    </row>
    <row r="8396" spans="10:10" x14ac:dyDescent="0.2">
      <c r="J8396" s="525"/>
    </row>
    <row r="8397" spans="10:10" x14ac:dyDescent="0.2">
      <c r="J8397" s="525"/>
    </row>
    <row r="8398" spans="10:10" x14ac:dyDescent="0.2">
      <c r="J8398" s="525"/>
    </row>
    <row r="8399" spans="10:10" x14ac:dyDescent="0.2">
      <c r="J8399" s="525"/>
    </row>
    <row r="8400" spans="10:10" x14ac:dyDescent="0.2">
      <c r="J8400" s="525"/>
    </row>
    <row r="8401" spans="10:10" x14ac:dyDescent="0.2">
      <c r="J8401" s="525"/>
    </row>
    <row r="8402" spans="10:10" x14ac:dyDescent="0.2">
      <c r="J8402" s="525"/>
    </row>
    <row r="8403" spans="10:10" x14ac:dyDescent="0.2">
      <c r="J8403" s="525"/>
    </row>
    <row r="8404" spans="10:10" x14ac:dyDescent="0.2">
      <c r="J8404" s="525"/>
    </row>
    <row r="8405" spans="10:10" x14ac:dyDescent="0.2">
      <c r="J8405" s="525"/>
    </row>
    <row r="8406" spans="10:10" x14ac:dyDescent="0.2">
      <c r="J8406" s="525"/>
    </row>
    <row r="8407" spans="10:10" x14ac:dyDescent="0.2">
      <c r="J8407" s="525"/>
    </row>
    <row r="8408" spans="10:10" x14ac:dyDescent="0.2">
      <c r="J8408" s="525"/>
    </row>
    <row r="8409" spans="10:10" x14ac:dyDescent="0.2">
      <c r="J8409" s="525"/>
    </row>
    <row r="8410" spans="10:10" x14ac:dyDescent="0.2">
      <c r="J8410" s="525"/>
    </row>
    <row r="8411" spans="10:10" x14ac:dyDescent="0.2">
      <c r="J8411" s="525"/>
    </row>
    <row r="8412" spans="10:10" x14ac:dyDescent="0.2">
      <c r="J8412" s="525"/>
    </row>
    <row r="8413" spans="10:10" x14ac:dyDescent="0.2">
      <c r="J8413" s="525"/>
    </row>
    <row r="8414" spans="10:10" x14ac:dyDescent="0.2">
      <c r="J8414" s="525"/>
    </row>
    <row r="8415" spans="10:10" x14ac:dyDescent="0.2">
      <c r="J8415" s="525"/>
    </row>
    <row r="8416" spans="10:10" x14ac:dyDescent="0.2">
      <c r="J8416" s="525"/>
    </row>
    <row r="8417" spans="10:10" x14ac:dyDescent="0.2">
      <c r="J8417" s="525"/>
    </row>
    <row r="8418" spans="10:10" x14ac:dyDescent="0.2">
      <c r="J8418" s="525"/>
    </row>
    <row r="8419" spans="10:10" x14ac:dyDescent="0.2">
      <c r="J8419" s="525"/>
    </row>
    <row r="8420" spans="10:10" x14ac:dyDescent="0.2">
      <c r="J8420" s="525"/>
    </row>
    <row r="8421" spans="10:10" x14ac:dyDescent="0.2">
      <c r="J8421" s="525"/>
    </row>
    <row r="8422" spans="10:10" x14ac:dyDescent="0.2">
      <c r="J8422" s="525"/>
    </row>
    <row r="8423" spans="10:10" x14ac:dyDescent="0.2">
      <c r="J8423" s="525"/>
    </row>
    <row r="8424" spans="10:10" x14ac:dyDescent="0.2">
      <c r="J8424" s="525"/>
    </row>
    <row r="8425" spans="10:10" x14ac:dyDescent="0.2">
      <c r="J8425" s="525"/>
    </row>
    <row r="8426" spans="10:10" x14ac:dyDescent="0.2">
      <c r="J8426" s="525"/>
    </row>
    <row r="8427" spans="10:10" x14ac:dyDescent="0.2">
      <c r="J8427" s="525"/>
    </row>
    <row r="8428" spans="10:10" x14ac:dyDescent="0.2">
      <c r="J8428" s="525"/>
    </row>
    <row r="8429" spans="10:10" x14ac:dyDescent="0.2">
      <c r="J8429" s="525"/>
    </row>
    <row r="8430" spans="10:10" x14ac:dyDescent="0.2">
      <c r="J8430" s="525"/>
    </row>
    <row r="8431" spans="10:10" x14ac:dyDescent="0.2">
      <c r="J8431" s="525"/>
    </row>
    <row r="8432" spans="10:10" x14ac:dyDescent="0.2">
      <c r="J8432" s="525"/>
    </row>
    <row r="8433" spans="10:10" x14ac:dyDescent="0.2">
      <c r="J8433" s="525"/>
    </row>
    <row r="8434" spans="10:10" x14ac:dyDescent="0.2">
      <c r="J8434" s="525"/>
    </row>
    <row r="8435" spans="10:10" x14ac:dyDescent="0.2">
      <c r="J8435" s="525"/>
    </row>
    <row r="8436" spans="10:10" x14ac:dyDescent="0.2">
      <c r="J8436" s="525"/>
    </row>
    <row r="8437" spans="10:10" x14ac:dyDescent="0.2">
      <c r="J8437" s="525"/>
    </row>
    <row r="8438" spans="10:10" x14ac:dyDescent="0.2">
      <c r="J8438" s="525"/>
    </row>
    <row r="8439" spans="10:10" x14ac:dyDescent="0.2">
      <c r="J8439" s="525"/>
    </row>
    <row r="8440" spans="10:10" x14ac:dyDescent="0.2">
      <c r="J8440" s="525"/>
    </row>
    <row r="8441" spans="10:10" x14ac:dyDescent="0.2">
      <c r="J8441" s="525"/>
    </row>
    <row r="8442" spans="10:10" x14ac:dyDescent="0.2">
      <c r="J8442" s="525"/>
    </row>
    <row r="8443" spans="10:10" x14ac:dyDescent="0.2">
      <c r="J8443" s="525"/>
    </row>
    <row r="8444" spans="10:10" x14ac:dyDescent="0.2">
      <c r="J8444" s="525"/>
    </row>
    <row r="8445" spans="10:10" x14ac:dyDescent="0.2">
      <c r="J8445" s="525"/>
    </row>
    <row r="8446" spans="10:10" x14ac:dyDescent="0.2">
      <c r="J8446" s="525"/>
    </row>
    <row r="8447" spans="10:10" x14ac:dyDescent="0.2">
      <c r="J8447" s="525"/>
    </row>
    <row r="8448" spans="10:10" x14ac:dyDescent="0.2">
      <c r="J8448" s="525"/>
    </row>
    <row r="8449" spans="10:10" x14ac:dyDescent="0.2">
      <c r="J8449" s="525"/>
    </row>
    <row r="8450" spans="10:10" x14ac:dyDescent="0.2">
      <c r="J8450" s="525"/>
    </row>
    <row r="8451" spans="10:10" x14ac:dyDescent="0.2">
      <c r="J8451" s="525"/>
    </row>
    <row r="8452" spans="10:10" x14ac:dyDescent="0.2">
      <c r="J8452" s="525"/>
    </row>
    <row r="8453" spans="10:10" x14ac:dyDescent="0.2">
      <c r="J8453" s="525"/>
    </row>
    <row r="8454" spans="10:10" x14ac:dyDescent="0.2">
      <c r="J8454" s="525"/>
    </row>
    <row r="8455" spans="10:10" x14ac:dyDescent="0.2">
      <c r="J8455" s="525"/>
    </row>
    <row r="8456" spans="10:10" x14ac:dyDescent="0.2">
      <c r="J8456" s="525"/>
    </row>
    <row r="8457" spans="10:10" x14ac:dyDescent="0.2">
      <c r="J8457" s="525"/>
    </row>
    <row r="8458" spans="10:10" x14ac:dyDescent="0.2">
      <c r="J8458" s="525"/>
    </row>
    <row r="8459" spans="10:10" x14ac:dyDescent="0.2">
      <c r="J8459" s="525"/>
    </row>
    <row r="8460" spans="10:10" x14ac:dyDescent="0.2">
      <c r="J8460" s="525"/>
    </row>
    <row r="8461" spans="10:10" x14ac:dyDescent="0.2">
      <c r="J8461" s="525"/>
    </row>
    <row r="8462" spans="10:10" x14ac:dyDescent="0.2">
      <c r="J8462" s="525"/>
    </row>
    <row r="8463" spans="10:10" x14ac:dyDescent="0.2">
      <c r="J8463" s="525"/>
    </row>
    <row r="8464" spans="10:10" x14ac:dyDescent="0.2">
      <c r="J8464" s="525"/>
    </row>
    <row r="8465" spans="10:10" x14ac:dyDescent="0.2">
      <c r="J8465" s="525"/>
    </row>
    <row r="8466" spans="10:10" x14ac:dyDescent="0.2">
      <c r="J8466" s="525"/>
    </row>
    <row r="8467" spans="10:10" x14ac:dyDescent="0.2">
      <c r="J8467" s="525"/>
    </row>
    <row r="8468" spans="10:10" x14ac:dyDescent="0.2">
      <c r="J8468" s="525"/>
    </row>
    <row r="8469" spans="10:10" x14ac:dyDescent="0.2">
      <c r="J8469" s="525"/>
    </row>
    <row r="8470" spans="10:10" x14ac:dyDescent="0.2">
      <c r="J8470" s="525"/>
    </row>
    <row r="8471" spans="10:10" x14ac:dyDescent="0.2">
      <c r="J8471" s="525"/>
    </row>
    <row r="8472" spans="10:10" x14ac:dyDescent="0.2">
      <c r="J8472" s="525"/>
    </row>
    <row r="8473" spans="10:10" x14ac:dyDescent="0.2">
      <c r="J8473" s="525"/>
    </row>
    <row r="8474" spans="10:10" x14ac:dyDescent="0.2">
      <c r="J8474" s="525"/>
    </row>
    <row r="8475" spans="10:10" x14ac:dyDescent="0.2">
      <c r="J8475" s="525"/>
    </row>
    <row r="8476" spans="10:10" x14ac:dyDescent="0.2">
      <c r="J8476" s="525"/>
    </row>
    <row r="8477" spans="10:10" x14ac:dyDescent="0.2">
      <c r="J8477" s="525"/>
    </row>
    <row r="8478" spans="10:10" x14ac:dyDescent="0.2">
      <c r="J8478" s="525"/>
    </row>
    <row r="8479" spans="10:10" x14ac:dyDescent="0.2">
      <c r="J8479" s="525"/>
    </row>
    <row r="8480" spans="10:10" x14ac:dyDescent="0.2">
      <c r="J8480" s="525"/>
    </row>
    <row r="8481" spans="10:10" x14ac:dyDescent="0.2">
      <c r="J8481" s="525"/>
    </row>
    <row r="8482" spans="10:10" x14ac:dyDescent="0.2">
      <c r="J8482" s="525"/>
    </row>
    <row r="8483" spans="10:10" x14ac:dyDescent="0.2">
      <c r="J8483" s="525"/>
    </row>
    <row r="8484" spans="10:10" x14ac:dyDescent="0.2">
      <c r="J8484" s="525"/>
    </row>
    <row r="8485" spans="10:10" x14ac:dyDescent="0.2">
      <c r="J8485" s="525"/>
    </row>
    <row r="8486" spans="10:10" x14ac:dyDescent="0.2">
      <c r="J8486" s="525"/>
    </row>
    <row r="8487" spans="10:10" x14ac:dyDescent="0.2">
      <c r="J8487" s="525"/>
    </row>
    <row r="8488" spans="10:10" x14ac:dyDescent="0.2">
      <c r="J8488" s="525"/>
    </row>
    <row r="8489" spans="10:10" x14ac:dyDescent="0.2">
      <c r="J8489" s="525"/>
    </row>
    <row r="8490" spans="10:10" x14ac:dyDescent="0.2">
      <c r="J8490" s="525"/>
    </row>
    <row r="8491" spans="10:10" x14ac:dyDescent="0.2">
      <c r="J8491" s="525"/>
    </row>
    <row r="8492" spans="10:10" x14ac:dyDescent="0.2">
      <c r="J8492" s="525"/>
    </row>
    <row r="8493" spans="10:10" x14ac:dyDescent="0.2">
      <c r="J8493" s="525"/>
    </row>
    <row r="8494" spans="10:10" x14ac:dyDescent="0.2">
      <c r="J8494" s="525"/>
    </row>
    <row r="8495" spans="10:10" x14ac:dyDescent="0.2">
      <c r="J8495" s="525"/>
    </row>
    <row r="8496" spans="10:10" x14ac:dyDescent="0.2">
      <c r="J8496" s="525"/>
    </row>
    <row r="8497" spans="10:10" x14ac:dyDescent="0.2">
      <c r="J8497" s="525"/>
    </row>
    <row r="8498" spans="10:10" x14ac:dyDescent="0.2">
      <c r="J8498" s="525"/>
    </row>
    <row r="8499" spans="10:10" x14ac:dyDescent="0.2">
      <c r="J8499" s="525"/>
    </row>
    <row r="8500" spans="10:10" x14ac:dyDescent="0.2">
      <c r="J8500" s="525"/>
    </row>
    <row r="8501" spans="10:10" x14ac:dyDescent="0.2">
      <c r="J8501" s="525"/>
    </row>
    <row r="8502" spans="10:10" x14ac:dyDescent="0.2">
      <c r="J8502" s="525"/>
    </row>
    <row r="8503" spans="10:10" x14ac:dyDescent="0.2">
      <c r="J8503" s="525"/>
    </row>
    <row r="8504" spans="10:10" x14ac:dyDescent="0.2">
      <c r="J8504" s="525"/>
    </row>
    <row r="8505" spans="10:10" x14ac:dyDescent="0.2">
      <c r="J8505" s="525"/>
    </row>
    <row r="8506" spans="10:10" x14ac:dyDescent="0.2">
      <c r="J8506" s="525"/>
    </row>
    <row r="8507" spans="10:10" x14ac:dyDescent="0.2">
      <c r="J8507" s="525"/>
    </row>
    <row r="8508" spans="10:10" x14ac:dyDescent="0.2">
      <c r="J8508" s="525"/>
    </row>
    <row r="8509" spans="10:10" x14ac:dyDescent="0.2">
      <c r="J8509" s="525"/>
    </row>
    <row r="8510" spans="10:10" x14ac:dyDescent="0.2">
      <c r="J8510" s="525"/>
    </row>
    <row r="8511" spans="10:10" x14ac:dyDescent="0.2">
      <c r="J8511" s="525"/>
    </row>
    <row r="8512" spans="10:10" x14ac:dyDescent="0.2">
      <c r="J8512" s="525"/>
    </row>
    <row r="8513" spans="10:10" x14ac:dyDescent="0.2">
      <c r="J8513" s="525"/>
    </row>
    <row r="8514" spans="10:10" x14ac:dyDescent="0.2">
      <c r="J8514" s="525"/>
    </row>
    <row r="8515" spans="10:10" x14ac:dyDescent="0.2">
      <c r="J8515" s="525"/>
    </row>
    <row r="8516" spans="10:10" x14ac:dyDescent="0.2">
      <c r="J8516" s="525"/>
    </row>
    <row r="8517" spans="10:10" x14ac:dyDescent="0.2">
      <c r="J8517" s="525"/>
    </row>
    <row r="8518" spans="10:10" x14ac:dyDescent="0.2">
      <c r="J8518" s="525"/>
    </row>
    <row r="8519" spans="10:10" x14ac:dyDescent="0.2">
      <c r="J8519" s="525"/>
    </row>
    <row r="8520" spans="10:10" x14ac:dyDescent="0.2">
      <c r="J8520" s="525"/>
    </row>
    <row r="8521" spans="10:10" x14ac:dyDescent="0.2">
      <c r="J8521" s="525"/>
    </row>
    <row r="8522" spans="10:10" x14ac:dyDescent="0.2">
      <c r="J8522" s="525"/>
    </row>
    <row r="8523" spans="10:10" x14ac:dyDescent="0.2">
      <c r="J8523" s="525"/>
    </row>
    <row r="8524" spans="10:10" x14ac:dyDescent="0.2">
      <c r="J8524" s="525"/>
    </row>
    <row r="8525" spans="10:10" x14ac:dyDescent="0.2">
      <c r="J8525" s="525"/>
    </row>
    <row r="8526" spans="10:10" x14ac:dyDescent="0.2">
      <c r="J8526" s="525"/>
    </row>
    <row r="8527" spans="10:10" x14ac:dyDescent="0.2">
      <c r="J8527" s="525"/>
    </row>
    <row r="8528" spans="10:10" x14ac:dyDescent="0.2">
      <c r="J8528" s="525"/>
    </row>
    <row r="8529" spans="10:10" x14ac:dyDescent="0.2">
      <c r="J8529" s="525"/>
    </row>
    <row r="8530" spans="10:10" x14ac:dyDescent="0.2">
      <c r="J8530" s="525"/>
    </row>
    <row r="8531" spans="10:10" x14ac:dyDescent="0.2">
      <c r="J8531" s="525"/>
    </row>
    <row r="8532" spans="10:10" x14ac:dyDescent="0.2">
      <c r="J8532" s="525"/>
    </row>
    <row r="8533" spans="10:10" x14ac:dyDescent="0.2">
      <c r="J8533" s="525"/>
    </row>
    <row r="8534" spans="10:10" x14ac:dyDescent="0.2">
      <c r="J8534" s="525"/>
    </row>
    <row r="8535" spans="10:10" x14ac:dyDescent="0.2">
      <c r="J8535" s="525"/>
    </row>
    <row r="8536" spans="10:10" x14ac:dyDescent="0.2">
      <c r="J8536" s="525"/>
    </row>
    <row r="8537" spans="10:10" x14ac:dyDescent="0.2">
      <c r="J8537" s="525"/>
    </row>
    <row r="8538" spans="10:10" x14ac:dyDescent="0.2">
      <c r="J8538" s="525"/>
    </row>
    <row r="8539" spans="10:10" x14ac:dyDescent="0.2">
      <c r="J8539" s="525"/>
    </row>
    <row r="8540" spans="10:10" x14ac:dyDescent="0.2">
      <c r="J8540" s="525"/>
    </row>
    <row r="8541" spans="10:10" x14ac:dyDescent="0.2">
      <c r="J8541" s="525"/>
    </row>
    <row r="8542" spans="10:10" x14ac:dyDescent="0.2">
      <c r="J8542" s="525"/>
    </row>
    <row r="8543" spans="10:10" x14ac:dyDescent="0.2">
      <c r="J8543" s="525"/>
    </row>
    <row r="8544" spans="10:10" x14ac:dyDescent="0.2">
      <c r="J8544" s="525"/>
    </row>
    <row r="8545" spans="10:10" x14ac:dyDescent="0.2">
      <c r="J8545" s="525"/>
    </row>
    <row r="8546" spans="10:10" x14ac:dyDescent="0.2">
      <c r="J8546" s="525"/>
    </row>
    <row r="8547" spans="10:10" x14ac:dyDescent="0.2">
      <c r="J8547" s="525"/>
    </row>
    <row r="8548" spans="10:10" x14ac:dyDescent="0.2">
      <c r="J8548" s="525"/>
    </row>
    <row r="8549" spans="10:10" x14ac:dyDescent="0.2">
      <c r="J8549" s="525"/>
    </row>
    <row r="8550" spans="10:10" x14ac:dyDescent="0.2">
      <c r="J8550" s="525"/>
    </row>
    <row r="8551" spans="10:10" x14ac:dyDescent="0.2">
      <c r="J8551" s="525"/>
    </row>
    <row r="8552" spans="10:10" x14ac:dyDescent="0.2">
      <c r="J8552" s="525"/>
    </row>
    <row r="8553" spans="10:10" x14ac:dyDescent="0.2">
      <c r="J8553" s="525"/>
    </row>
    <row r="8554" spans="10:10" x14ac:dyDescent="0.2">
      <c r="J8554" s="525"/>
    </row>
    <row r="8555" spans="10:10" x14ac:dyDescent="0.2">
      <c r="J8555" s="525"/>
    </row>
    <row r="8556" spans="10:10" x14ac:dyDescent="0.2">
      <c r="J8556" s="525"/>
    </row>
    <row r="8557" spans="10:10" x14ac:dyDescent="0.2">
      <c r="J8557" s="525"/>
    </row>
    <row r="8558" spans="10:10" x14ac:dyDescent="0.2">
      <c r="J8558" s="525"/>
    </row>
    <row r="8559" spans="10:10" x14ac:dyDescent="0.2">
      <c r="J8559" s="525"/>
    </row>
    <row r="8560" spans="10:10" x14ac:dyDescent="0.2">
      <c r="J8560" s="525"/>
    </row>
    <row r="8561" spans="10:10" x14ac:dyDescent="0.2">
      <c r="J8561" s="525"/>
    </row>
    <row r="8562" spans="10:10" x14ac:dyDescent="0.2">
      <c r="J8562" s="525"/>
    </row>
    <row r="8563" spans="10:10" x14ac:dyDescent="0.2">
      <c r="J8563" s="525"/>
    </row>
    <row r="8564" spans="10:10" x14ac:dyDescent="0.2">
      <c r="J8564" s="525"/>
    </row>
    <row r="8565" spans="10:10" x14ac:dyDescent="0.2">
      <c r="J8565" s="525"/>
    </row>
    <row r="8566" spans="10:10" x14ac:dyDescent="0.2">
      <c r="J8566" s="525"/>
    </row>
    <row r="8567" spans="10:10" x14ac:dyDescent="0.2">
      <c r="J8567" s="525"/>
    </row>
    <row r="8568" spans="10:10" x14ac:dyDescent="0.2">
      <c r="J8568" s="525"/>
    </row>
    <row r="8569" spans="10:10" x14ac:dyDescent="0.2">
      <c r="J8569" s="525"/>
    </row>
    <row r="8570" spans="10:10" x14ac:dyDescent="0.2">
      <c r="J8570" s="525"/>
    </row>
    <row r="8571" spans="10:10" x14ac:dyDescent="0.2">
      <c r="J8571" s="525"/>
    </row>
    <row r="8572" spans="10:10" x14ac:dyDescent="0.2">
      <c r="J8572" s="525"/>
    </row>
    <row r="8573" spans="10:10" x14ac:dyDescent="0.2">
      <c r="J8573" s="525"/>
    </row>
    <row r="8574" spans="10:10" x14ac:dyDescent="0.2">
      <c r="J8574" s="525"/>
    </row>
    <row r="8575" spans="10:10" x14ac:dyDescent="0.2">
      <c r="J8575" s="525"/>
    </row>
    <row r="8576" spans="10:10" x14ac:dyDescent="0.2">
      <c r="J8576" s="525"/>
    </row>
    <row r="8577" spans="10:10" x14ac:dyDescent="0.2">
      <c r="J8577" s="525"/>
    </row>
    <row r="8578" spans="10:10" x14ac:dyDescent="0.2">
      <c r="J8578" s="525"/>
    </row>
    <row r="8579" spans="10:10" x14ac:dyDescent="0.2">
      <c r="J8579" s="525"/>
    </row>
    <row r="8580" spans="10:10" x14ac:dyDescent="0.2">
      <c r="J8580" s="525"/>
    </row>
    <row r="8581" spans="10:10" x14ac:dyDescent="0.2">
      <c r="J8581" s="525"/>
    </row>
    <row r="8582" spans="10:10" x14ac:dyDescent="0.2">
      <c r="J8582" s="525"/>
    </row>
    <row r="8583" spans="10:10" x14ac:dyDescent="0.2">
      <c r="J8583" s="525"/>
    </row>
    <row r="8584" spans="10:10" x14ac:dyDescent="0.2">
      <c r="J8584" s="525"/>
    </row>
    <row r="8585" spans="10:10" x14ac:dyDescent="0.2">
      <c r="J8585" s="525"/>
    </row>
    <row r="8586" spans="10:10" x14ac:dyDescent="0.2">
      <c r="J8586" s="525"/>
    </row>
    <row r="8587" spans="10:10" x14ac:dyDescent="0.2">
      <c r="J8587" s="525"/>
    </row>
    <row r="8588" spans="10:10" x14ac:dyDescent="0.2">
      <c r="J8588" s="525"/>
    </row>
    <row r="8589" spans="10:10" x14ac:dyDescent="0.2">
      <c r="J8589" s="525"/>
    </row>
    <row r="8590" spans="10:10" x14ac:dyDescent="0.2">
      <c r="J8590" s="525"/>
    </row>
    <row r="8591" spans="10:10" x14ac:dyDescent="0.2">
      <c r="J8591" s="525"/>
    </row>
    <row r="8592" spans="10:10" x14ac:dyDescent="0.2">
      <c r="J8592" s="525"/>
    </row>
    <row r="8593" spans="10:10" x14ac:dyDescent="0.2">
      <c r="J8593" s="525"/>
    </row>
    <row r="8594" spans="10:10" x14ac:dyDescent="0.2">
      <c r="J8594" s="525"/>
    </row>
    <row r="8595" spans="10:10" x14ac:dyDescent="0.2">
      <c r="J8595" s="525"/>
    </row>
    <row r="8596" spans="10:10" x14ac:dyDescent="0.2">
      <c r="J8596" s="525"/>
    </row>
    <row r="8597" spans="10:10" x14ac:dyDescent="0.2">
      <c r="J8597" s="525"/>
    </row>
    <row r="8598" spans="10:10" x14ac:dyDescent="0.2">
      <c r="J8598" s="525"/>
    </row>
    <row r="8599" spans="10:10" x14ac:dyDescent="0.2">
      <c r="J8599" s="525"/>
    </row>
    <row r="8600" spans="10:10" x14ac:dyDescent="0.2">
      <c r="J8600" s="525"/>
    </row>
    <row r="8601" spans="10:10" x14ac:dyDescent="0.2">
      <c r="J8601" s="525"/>
    </row>
    <row r="8602" spans="10:10" x14ac:dyDescent="0.2">
      <c r="J8602" s="525"/>
    </row>
    <row r="8603" spans="10:10" x14ac:dyDescent="0.2">
      <c r="J8603" s="525"/>
    </row>
    <row r="8604" spans="10:10" x14ac:dyDescent="0.2">
      <c r="J8604" s="525"/>
    </row>
    <row r="8605" spans="10:10" x14ac:dyDescent="0.2">
      <c r="J8605" s="525"/>
    </row>
    <row r="8606" spans="10:10" x14ac:dyDescent="0.2">
      <c r="J8606" s="525"/>
    </row>
    <row r="8607" spans="10:10" x14ac:dyDescent="0.2">
      <c r="J8607" s="525"/>
    </row>
    <row r="8608" spans="10:10" x14ac:dyDescent="0.2">
      <c r="J8608" s="525"/>
    </row>
    <row r="8609" spans="10:10" x14ac:dyDescent="0.2">
      <c r="J8609" s="525"/>
    </row>
    <row r="8610" spans="10:10" x14ac:dyDescent="0.2">
      <c r="J8610" s="525"/>
    </row>
    <row r="8611" spans="10:10" x14ac:dyDescent="0.2">
      <c r="J8611" s="525"/>
    </row>
    <row r="8612" spans="10:10" x14ac:dyDescent="0.2">
      <c r="J8612" s="525"/>
    </row>
    <row r="8613" spans="10:10" x14ac:dyDescent="0.2">
      <c r="J8613" s="525"/>
    </row>
    <row r="8614" spans="10:10" x14ac:dyDescent="0.2">
      <c r="J8614" s="525"/>
    </row>
    <row r="8615" spans="10:10" x14ac:dyDescent="0.2">
      <c r="J8615" s="525"/>
    </row>
    <row r="8616" spans="10:10" x14ac:dyDescent="0.2">
      <c r="J8616" s="525"/>
    </row>
    <row r="8617" spans="10:10" x14ac:dyDescent="0.2">
      <c r="J8617" s="525"/>
    </row>
    <row r="8618" spans="10:10" x14ac:dyDescent="0.2">
      <c r="J8618" s="525"/>
    </row>
    <row r="8619" spans="10:10" x14ac:dyDescent="0.2">
      <c r="J8619" s="525"/>
    </row>
    <row r="8620" spans="10:10" x14ac:dyDescent="0.2">
      <c r="J8620" s="525"/>
    </row>
    <row r="8621" spans="10:10" x14ac:dyDescent="0.2">
      <c r="J8621" s="525"/>
    </row>
    <row r="8622" spans="10:10" x14ac:dyDescent="0.2">
      <c r="J8622" s="525"/>
    </row>
    <row r="8623" spans="10:10" x14ac:dyDescent="0.2">
      <c r="J8623" s="525"/>
    </row>
    <row r="8624" spans="10:10" x14ac:dyDescent="0.2">
      <c r="J8624" s="525"/>
    </row>
    <row r="8625" spans="10:10" x14ac:dyDescent="0.2">
      <c r="J8625" s="525"/>
    </row>
    <row r="8626" spans="10:10" x14ac:dyDescent="0.2">
      <c r="J8626" s="525"/>
    </row>
    <row r="8627" spans="10:10" x14ac:dyDescent="0.2">
      <c r="J8627" s="525"/>
    </row>
    <row r="8628" spans="10:10" x14ac:dyDescent="0.2">
      <c r="J8628" s="525"/>
    </row>
    <row r="8629" spans="10:10" x14ac:dyDescent="0.2">
      <c r="J8629" s="525"/>
    </row>
    <row r="8630" spans="10:10" x14ac:dyDescent="0.2">
      <c r="J8630" s="525"/>
    </row>
    <row r="8631" spans="10:10" x14ac:dyDescent="0.2">
      <c r="J8631" s="525"/>
    </row>
    <row r="8632" spans="10:10" x14ac:dyDescent="0.2">
      <c r="J8632" s="525"/>
    </row>
    <row r="8633" spans="10:10" x14ac:dyDescent="0.2">
      <c r="J8633" s="525"/>
    </row>
    <row r="8634" spans="10:10" x14ac:dyDescent="0.2">
      <c r="J8634" s="525"/>
    </row>
    <row r="8635" spans="10:10" x14ac:dyDescent="0.2">
      <c r="J8635" s="525"/>
    </row>
    <row r="8636" spans="10:10" x14ac:dyDescent="0.2">
      <c r="J8636" s="525"/>
    </row>
    <row r="8637" spans="10:10" x14ac:dyDescent="0.2">
      <c r="J8637" s="525"/>
    </row>
    <row r="8638" spans="10:10" x14ac:dyDescent="0.2">
      <c r="J8638" s="525"/>
    </row>
    <row r="8639" spans="10:10" x14ac:dyDescent="0.2">
      <c r="J8639" s="525"/>
    </row>
    <row r="8640" spans="10:10" x14ac:dyDescent="0.2">
      <c r="J8640" s="525"/>
    </row>
    <row r="8641" spans="10:10" x14ac:dyDescent="0.2">
      <c r="J8641" s="525"/>
    </row>
    <row r="8642" spans="10:10" x14ac:dyDescent="0.2">
      <c r="J8642" s="525"/>
    </row>
    <row r="8643" spans="10:10" x14ac:dyDescent="0.2">
      <c r="J8643" s="525"/>
    </row>
    <row r="8644" spans="10:10" x14ac:dyDescent="0.2">
      <c r="J8644" s="525"/>
    </row>
    <row r="8645" spans="10:10" x14ac:dyDescent="0.2">
      <c r="J8645" s="525"/>
    </row>
    <row r="8646" spans="10:10" x14ac:dyDescent="0.2">
      <c r="J8646" s="525"/>
    </row>
    <row r="8647" spans="10:10" x14ac:dyDescent="0.2">
      <c r="J8647" s="525"/>
    </row>
    <row r="8648" spans="10:10" x14ac:dyDescent="0.2">
      <c r="J8648" s="525"/>
    </row>
    <row r="8649" spans="10:10" x14ac:dyDescent="0.2">
      <c r="J8649" s="525"/>
    </row>
    <row r="8650" spans="10:10" x14ac:dyDescent="0.2">
      <c r="J8650" s="525"/>
    </row>
    <row r="8651" spans="10:10" x14ac:dyDescent="0.2">
      <c r="J8651" s="525"/>
    </row>
    <row r="8652" spans="10:10" x14ac:dyDescent="0.2">
      <c r="J8652" s="525"/>
    </row>
    <row r="8653" spans="10:10" x14ac:dyDescent="0.2">
      <c r="J8653" s="525"/>
    </row>
    <row r="8654" spans="10:10" x14ac:dyDescent="0.2">
      <c r="J8654" s="525"/>
    </row>
    <row r="8655" spans="10:10" x14ac:dyDescent="0.2">
      <c r="J8655" s="525"/>
    </row>
    <row r="8656" spans="10:10" x14ac:dyDescent="0.2">
      <c r="J8656" s="525"/>
    </row>
    <row r="8657" spans="10:10" x14ac:dyDescent="0.2">
      <c r="J8657" s="525"/>
    </row>
    <row r="8658" spans="10:10" x14ac:dyDescent="0.2">
      <c r="J8658" s="525"/>
    </row>
    <row r="8659" spans="10:10" x14ac:dyDescent="0.2">
      <c r="J8659" s="525"/>
    </row>
    <row r="8660" spans="10:10" x14ac:dyDescent="0.2">
      <c r="J8660" s="525"/>
    </row>
    <row r="8661" spans="10:10" x14ac:dyDescent="0.2">
      <c r="J8661" s="525"/>
    </row>
    <row r="8662" spans="10:10" x14ac:dyDescent="0.2">
      <c r="J8662" s="525"/>
    </row>
    <row r="8663" spans="10:10" x14ac:dyDescent="0.2">
      <c r="J8663" s="525"/>
    </row>
    <row r="8664" spans="10:10" x14ac:dyDescent="0.2">
      <c r="J8664" s="525"/>
    </row>
    <row r="8665" spans="10:10" x14ac:dyDescent="0.2">
      <c r="J8665" s="525"/>
    </row>
    <row r="8666" spans="10:10" x14ac:dyDescent="0.2">
      <c r="J8666" s="525"/>
    </row>
    <row r="8667" spans="10:10" x14ac:dyDescent="0.2">
      <c r="J8667" s="525"/>
    </row>
    <row r="8668" spans="10:10" x14ac:dyDescent="0.2">
      <c r="J8668" s="525"/>
    </row>
    <row r="8669" spans="10:10" x14ac:dyDescent="0.2">
      <c r="J8669" s="525"/>
    </row>
    <row r="8670" spans="10:10" x14ac:dyDescent="0.2">
      <c r="J8670" s="525"/>
    </row>
    <row r="8671" spans="10:10" x14ac:dyDescent="0.2">
      <c r="J8671" s="525"/>
    </row>
    <row r="8672" spans="10:10" x14ac:dyDescent="0.2">
      <c r="J8672" s="525"/>
    </row>
    <row r="8673" spans="10:10" x14ac:dyDescent="0.2">
      <c r="J8673" s="525"/>
    </row>
    <row r="8674" spans="10:10" x14ac:dyDescent="0.2">
      <c r="J8674" s="525"/>
    </row>
    <row r="8675" spans="10:10" x14ac:dyDescent="0.2">
      <c r="J8675" s="525"/>
    </row>
    <row r="8676" spans="10:10" x14ac:dyDescent="0.2">
      <c r="J8676" s="525"/>
    </row>
    <row r="8677" spans="10:10" x14ac:dyDescent="0.2">
      <c r="J8677" s="525"/>
    </row>
    <row r="8678" spans="10:10" x14ac:dyDescent="0.2">
      <c r="J8678" s="525"/>
    </row>
    <row r="8679" spans="10:10" x14ac:dyDescent="0.2">
      <c r="J8679" s="525"/>
    </row>
    <row r="8680" spans="10:10" x14ac:dyDescent="0.2">
      <c r="J8680" s="525"/>
    </row>
    <row r="8681" spans="10:10" x14ac:dyDescent="0.2">
      <c r="J8681" s="525"/>
    </row>
    <row r="8682" spans="10:10" x14ac:dyDescent="0.2">
      <c r="J8682" s="525"/>
    </row>
    <row r="8683" spans="10:10" x14ac:dyDescent="0.2">
      <c r="J8683" s="525"/>
    </row>
    <row r="8684" spans="10:10" x14ac:dyDescent="0.2">
      <c r="J8684" s="525"/>
    </row>
    <row r="8685" spans="10:10" x14ac:dyDescent="0.2">
      <c r="J8685" s="525"/>
    </row>
    <row r="8686" spans="10:10" x14ac:dyDescent="0.2">
      <c r="J8686" s="525"/>
    </row>
    <row r="8687" spans="10:10" x14ac:dyDescent="0.2">
      <c r="J8687" s="525"/>
    </row>
    <row r="8688" spans="10:10" x14ac:dyDescent="0.2">
      <c r="J8688" s="525"/>
    </row>
    <row r="8689" spans="10:10" x14ac:dyDescent="0.2">
      <c r="J8689" s="525"/>
    </row>
    <row r="8690" spans="10:10" x14ac:dyDescent="0.2">
      <c r="J8690" s="525"/>
    </row>
    <row r="8691" spans="10:10" x14ac:dyDescent="0.2">
      <c r="J8691" s="525"/>
    </row>
    <row r="8692" spans="10:10" x14ac:dyDescent="0.2">
      <c r="J8692" s="525"/>
    </row>
    <row r="8693" spans="10:10" x14ac:dyDescent="0.2">
      <c r="J8693" s="525"/>
    </row>
    <row r="8694" spans="10:10" x14ac:dyDescent="0.2">
      <c r="J8694" s="525"/>
    </row>
    <row r="8695" spans="10:10" x14ac:dyDescent="0.2">
      <c r="J8695" s="525"/>
    </row>
    <row r="8696" spans="10:10" x14ac:dyDescent="0.2">
      <c r="J8696" s="525"/>
    </row>
    <row r="8697" spans="10:10" x14ac:dyDescent="0.2">
      <c r="J8697" s="525"/>
    </row>
    <row r="8698" spans="10:10" x14ac:dyDescent="0.2">
      <c r="J8698" s="525"/>
    </row>
    <row r="8699" spans="10:10" x14ac:dyDescent="0.2">
      <c r="J8699" s="525"/>
    </row>
    <row r="8700" spans="10:10" x14ac:dyDescent="0.2">
      <c r="J8700" s="525"/>
    </row>
    <row r="8701" spans="10:10" x14ac:dyDescent="0.2">
      <c r="J8701" s="525"/>
    </row>
    <row r="8702" spans="10:10" x14ac:dyDescent="0.2">
      <c r="J8702" s="525"/>
    </row>
    <row r="8703" spans="10:10" x14ac:dyDescent="0.2">
      <c r="J8703" s="525"/>
    </row>
    <row r="8704" spans="10:10" x14ac:dyDescent="0.2">
      <c r="J8704" s="525"/>
    </row>
    <row r="8705" spans="10:10" x14ac:dyDescent="0.2">
      <c r="J8705" s="525"/>
    </row>
    <row r="8706" spans="10:10" x14ac:dyDescent="0.2">
      <c r="J8706" s="525"/>
    </row>
    <row r="8707" spans="10:10" x14ac:dyDescent="0.2">
      <c r="J8707" s="525"/>
    </row>
    <row r="8708" spans="10:10" x14ac:dyDescent="0.2">
      <c r="J8708" s="525"/>
    </row>
    <row r="8709" spans="10:10" x14ac:dyDescent="0.2">
      <c r="J8709" s="525"/>
    </row>
    <row r="8710" spans="10:10" x14ac:dyDescent="0.2">
      <c r="J8710" s="525"/>
    </row>
    <row r="8711" spans="10:10" x14ac:dyDescent="0.2">
      <c r="J8711" s="525"/>
    </row>
    <row r="8712" spans="10:10" x14ac:dyDescent="0.2">
      <c r="J8712" s="525"/>
    </row>
    <row r="8713" spans="10:10" x14ac:dyDescent="0.2">
      <c r="J8713" s="525"/>
    </row>
    <row r="8714" spans="10:10" x14ac:dyDescent="0.2">
      <c r="J8714" s="525"/>
    </row>
    <row r="8715" spans="10:10" x14ac:dyDescent="0.2">
      <c r="J8715" s="525"/>
    </row>
    <row r="8716" spans="10:10" x14ac:dyDescent="0.2">
      <c r="J8716" s="525"/>
    </row>
    <row r="8717" spans="10:10" x14ac:dyDescent="0.2">
      <c r="J8717" s="525"/>
    </row>
    <row r="8718" spans="10:10" x14ac:dyDescent="0.2">
      <c r="J8718" s="525"/>
    </row>
    <row r="8719" spans="10:10" x14ac:dyDescent="0.2">
      <c r="J8719" s="525"/>
    </row>
    <row r="8720" spans="10:10" x14ac:dyDescent="0.2">
      <c r="J8720" s="525"/>
    </row>
    <row r="8721" spans="10:10" x14ac:dyDescent="0.2">
      <c r="J8721" s="525"/>
    </row>
    <row r="8722" spans="10:10" x14ac:dyDescent="0.2">
      <c r="J8722" s="525"/>
    </row>
    <row r="8723" spans="10:10" x14ac:dyDescent="0.2">
      <c r="J8723" s="525"/>
    </row>
    <row r="8724" spans="10:10" x14ac:dyDescent="0.2">
      <c r="J8724" s="525"/>
    </row>
    <row r="8725" spans="10:10" x14ac:dyDescent="0.2">
      <c r="J8725" s="525"/>
    </row>
    <row r="8726" spans="10:10" x14ac:dyDescent="0.2">
      <c r="J8726" s="525"/>
    </row>
    <row r="8727" spans="10:10" x14ac:dyDescent="0.2">
      <c r="J8727" s="525"/>
    </row>
    <row r="8728" spans="10:10" x14ac:dyDescent="0.2">
      <c r="J8728" s="525"/>
    </row>
    <row r="8729" spans="10:10" x14ac:dyDescent="0.2">
      <c r="J8729" s="525"/>
    </row>
    <row r="8730" spans="10:10" x14ac:dyDescent="0.2">
      <c r="J8730" s="525"/>
    </row>
    <row r="8731" spans="10:10" x14ac:dyDescent="0.2">
      <c r="J8731" s="525"/>
    </row>
    <row r="8732" spans="10:10" x14ac:dyDescent="0.2">
      <c r="J8732" s="525"/>
    </row>
    <row r="8733" spans="10:10" x14ac:dyDescent="0.2">
      <c r="J8733" s="525"/>
    </row>
    <row r="8734" spans="10:10" x14ac:dyDescent="0.2">
      <c r="J8734" s="525"/>
    </row>
    <row r="8735" spans="10:10" x14ac:dyDescent="0.2">
      <c r="J8735" s="525"/>
    </row>
    <row r="8736" spans="10:10" x14ac:dyDescent="0.2">
      <c r="J8736" s="525"/>
    </row>
    <row r="8737" spans="10:10" x14ac:dyDescent="0.2">
      <c r="J8737" s="525"/>
    </row>
    <row r="8738" spans="10:10" x14ac:dyDescent="0.2">
      <c r="J8738" s="525"/>
    </row>
    <row r="8739" spans="10:10" x14ac:dyDescent="0.2">
      <c r="J8739" s="525"/>
    </row>
    <row r="8740" spans="10:10" x14ac:dyDescent="0.2">
      <c r="J8740" s="525"/>
    </row>
    <row r="8741" spans="10:10" x14ac:dyDescent="0.2">
      <c r="J8741" s="525"/>
    </row>
    <row r="8742" spans="10:10" x14ac:dyDescent="0.2">
      <c r="J8742" s="525"/>
    </row>
    <row r="8743" spans="10:10" x14ac:dyDescent="0.2">
      <c r="J8743" s="525"/>
    </row>
    <row r="8744" spans="10:10" x14ac:dyDescent="0.2">
      <c r="J8744" s="525"/>
    </row>
    <row r="8745" spans="10:10" x14ac:dyDescent="0.2">
      <c r="J8745" s="525"/>
    </row>
    <row r="8746" spans="10:10" x14ac:dyDescent="0.2">
      <c r="J8746" s="525"/>
    </row>
    <row r="8747" spans="10:10" x14ac:dyDescent="0.2">
      <c r="J8747" s="525"/>
    </row>
    <row r="8748" spans="10:10" x14ac:dyDescent="0.2">
      <c r="J8748" s="525"/>
    </row>
    <row r="8749" spans="10:10" x14ac:dyDescent="0.2">
      <c r="J8749" s="525"/>
    </row>
    <row r="8750" spans="10:10" x14ac:dyDescent="0.2">
      <c r="J8750" s="525"/>
    </row>
    <row r="8751" spans="10:10" x14ac:dyDescent="0.2">
      <c r="J8751" s="525"/>
    </row>
    <row r="8752" spans="10:10" x14ac:dyDescent="0.2">
      <c r="J8752" s="525"/>
    </row>
    <row r="8753" spans="10:10" x14ac:dyDescent="0.2">
      <c r="J8753" s="525"/>
    </row>
    <row r="8754" spans="10:10" x14ac:dyDescent="0.2">
      <c r="J8754" s="525"/>
    </row>
    <row r="8755" spans="10:10" x14ac:dyDescent="0.2">
      <c r="J8755" s="525"/>
    </row>
    <row r="8756" spans="10:10" x14ac:dyDescent="0.2">
      <c r="J8756" s="525"/>
    </row>
    <row r="8757" spans="10:10" x14ac:dyDescent="0.2">
      <c r="J8757" s="525"/>
    </row>
    <row r="8758" spans="10:10" x14ac:dyDescent="0.2">
      <c r="J8758" s="525"/>
    </row>
    <row r="8759" spans="10:10" x14ac:dyDescent="0.2">
      <c r="J8759" s="525"/>
    </row>
    <row r="8760" spans="10:10" x14ac:dyDescent="0.2">
      <c r="J8760" s="525"/>
    </row>
    <row r="8761" spans="10:10" x14ac:dyDescent="0.2">
      <c r="J8761" s="525"/>
    </row>
    <row r="8762" spans="10:10" x14ac:dyDescent="0.2">
      <c r="J8762" s="525"/>
    </row>
    <row r="8763" spans="10:10" x14ac:dyDescent="0.2">
      <c r="J8763" s="525"/>
    </row>
    <row r="8764" spans="10:10" x14ac:dyDescent="0.2">
      <c r="J8764" s="525"/>
    </row>
    <row r="8765" spans="10:10" x14ac:dyDescent="0.2">
      <c r="J8765" s="525"/>
    </row>
    <row r="8766" spans="10:10" x14ac:dyDescent="0.2">
      <c r="J8766" s="525"/>
    </row>
    <row r="8767" spans="10:10" x14ac:dyDescent="0.2">
      <c r="J8767" s="525"/>
    </row>
    <row r="8768" spans="10:10" x14ac:dyDescent="0.2">
      <c r="J8768" s="525"/>
    </row>
    <row r="8769" spans="10:10" x14ac:dyDescent="0.2">
      <c r="J8769" s="525"/>
    </row>
    <row r="8770" spans="10:10" x14ac:dyDescent="0.2">
      <c r="J8770" s="525"/>
    </row>
    <row r="8771" spans="10:10" x14ac:dyDescent="0.2">
      <c r="J8771" s="525"/>
    </row>
    <row r="8772" spans="10:10" x14ac:dyDescent="0.2">
      <c r="J8772" s="525"/>
    </row>
    <row r="8773" spans="10:10" x14ac:dyDescent="0.2">
      <c r="J8773" s="525"/>
    </row>
    <row r="8774" spans="10:10" x14ac:dyDescent="0.2">
      <c r="J8774" s="525"/>
    </row>
    <row r="8775" spans="10:10" x14ac:dyDescent="0.2">
      <c r="J8775" s="525"/>
    </row>
    <row r="8776" spans="10:10" x14ac:dyDescent="0.2">
      <c r="J8776" s="525"/>
    </row>
    <row r="8777" spans="10:10" x14ac:dyDescent="0.2">
      <c r="J8777" s="525"/>
    </row>
    <row r="8778" spans="10:10" x14ac:dyDescent="0.2">
      <c r="J8778" s="525"/>
    </row>
    <row r="8779" spans="10:10" x14ac:dyDescent="0.2">
      <c r="J8779" s="525"/>
    </row>
    <row r="8780" spans="10:10" x14ac:dyDescent="0.2">
      <c r="J8780" s="525"/>
    </row>
    <row r="8781" spans="10:10" x14ac:dyDescent="0.2">
      <c r="J8781" s="525"/>
    </row>
    <row r="8782" spans="10:10" x14ac:dyDescent="0.2">
      <c r="J8782" s="525"/>
    </row>
    <row r="8783" spans="10:10" x14ac:dyDescent="0.2">
      <c r="J8783" s="525"/>
    </row>
    <row r="8784" spans="10:10" x14ac:dyDescent="0.2">
      <c r="J8784" s="525"/>
    </row>
    <row r="8785" spans="10:10" x14ac:dyDescent="0.2">
      <c r="J8785" s="525"/>
    </row>
    <row r="8786" spans="10:10" x14ac:dyDescent="0.2">
      <c r="J8786" s="525"/>
    </row>
    <row r="8787" spans="10:10" x14ac:dyDescent="0.2">
      <c r="J8787" s="525"/>
    </row>
    <row r="8788" spans="10:10" x14ac:dyDescent="0.2">
      <c r="J8788" s="525"/>
    </row>
    <row r="8789" spans="10:10" x14ac:dyDescent="0.2">
      <c r="J8789" s="525"/>
    </row>
    <row r="8790" spans="10:10" x14ac:dyDescent="0.2">
      <c r="J8790" s="525"/>
    </row>
    <row r="8791" spans="10:10" x14ac:dyDescent="0.2">
      <c r="J8791" s="525"/>
    </row>
    <row r="8792" spans="10:10" x14ac:dyDescent="0.2">
      <c r="J8792" s="525"/>
    </row>
    <row r="8793" spans="10:10" x14ac:dyDescent="0.2">
      <c r="J8793" s="525"/>
    </row>
    <row r="8794" spans="10:10" x14ac:dyDescent="0.2">
      <c r="J8794" s="525"/>
    </row>
    <row r="8795" spans="10:10" x14ac:dyDescent="0.2">
      <c r="J8795" s="525"/>
    </row>
    <row r="8796" spans="10:10" x14ac:dyDescent="0.2">
      <c r="J8796" s="525"/>
    </row>
    <row r="8797" spans="10:10" x14ac:dyDescent="0.2">
      <c r="J8797" s="525"/>
    </row>
    <row r="8798" spans="10:10" x14ac:dyDescent="0.2">
      <c r="J8798" s="525"/>
    </row>
    <row r="8799" spans="10:10" x14ac:dyDescent="0.2">
      <c r="J8799" s="525"/>
    </row>
    <row r="8800" spans="10:10" x14ac:dyDescent="0.2">
      <c r="J8800" s="525"/>
    </row>
    <row r="8801" spans="10:10" x14ac:dyDescent="0.2">
      <c r="J8801" s="525"/>
    </row>
    <row r="8802" spans="10:10" x14ac:dyDescent="0.2">
      <c r="J8802" s="525"/>
    </row>
    <row r="8803" spans="10:10" x14ac:dyDescent="0.2">
      <c r="J8803" s="525"/>
    </row>
    <row r="8804" spans="10:10" x14ac:dyDescent="0.2">
      <c r="J8804" s="525"/>
    </row>
    <row r="8805" spans="10:10" x14ac:dyDescent="0.2">
      <c r="J8805" s="525"/>
    </row>
    <row r="8806" spans="10:10" x14ac:dyDescent="0.2">
      <c r="J8806" s="525"/>
    </row>
    <row r="8807" spans="10:10" x14ac:dyDescent="0.2">
      <c r="J8807" s="525"/>
    </row>
    <row r="8808" spans="10:10" x14ac:dyDescent="0.2">
      <c r="J8808" s="525"/>
    </row>
    <row r="8809" spans="10:10" x14ac:dyDescent="0.2">
      <c r="J8809" s="525"/>
    </row>
    <row r="8810" spans="10:10" x14ac:dyDescent="0.2">
      <c r="J8810" s="525"/>
    </row>
    <row r="8811" spans="10:10" x14ac:dyDescent="0.2">
      <c r="J8811" s="525"/>
    </row>
    <row r="8812" spans="10:10" x14ac:dyDescent="0.2">
      <c r="J8812" s="525"/>
    </row>
    <row r="8813" spans="10:10" x14ac:dyDescent="0.2">
      <c r="J8813" s="525"/>
    </row>
    <row r="8814" spans="10:10" x14ac:dyDescent="0.2">
      <c r="J8814" s="525"/>
    </row>
    <row r="8815" spans="10:10" x14ac:dyDescent="0.2">
      <c r="J8815" s="525"/>
    </row>
    <row r="8816" spans="10:10" x14ac:dyDescent="0.2">
      <c r="J8816" s="525"/>
    </row>
    <row r="8817" spans="10:10" x14ac:dyDescent="0.2">
      <c r="J8817" s="525"/>
    </row>
    <row r="8818" spans="10:10" x14ac:dyDescent="0.2">
      <c r="J8818" s="525"/>
    </row>
    <row r="8819" spans="10:10" x14ac:dyDescent="0.2">
      <c r="J8819" s="525"/>
    </row>
    <row r="8820" spans="10:10" x14ac:dyDescent="0.2">
      <c r="J8820" s="525"/>
    </row>
    <row r="8821" spans="10:10" x14ac:dyDescent="0.2">
      <c r="J8821" s="525"/>
    </row>
    <row r="8822" spans="10:10" x14ac:dyDescent="0.2">
      <c r="J8822" s="525"/>
    </row>
    <row r="8823" spans="10:10" x14ac:dyDescent="0.2">
      <c r="J8823" s="525"/>
    </row>
    <row r="8824" spans="10:10" x14ac:dyDescent="0.2">
      <c r="J8824" s="525"/>
    </row>
    <row r="8825" spans="10:10" x14ac:dyDescent="0.2">
      <c r="J8825" s="525"/>
    </row>
    <row r="8826" spans="10:10" x14ac:dyDescent="0.2">
      <c r="J8826" s="525"/>
    </row>
    <row r="8827" spans="10:10" x14ac:dyDescent="0.2">
      <c r="J8827" s="525"/>
    </row>
    <row r="8828" spans="10:10" x14ac:dyDescent="0.2">
      <c r="J8828" s="525"/>
    </row>
    <row r="8829" spans="10:10" x14ac:dyDescent="0.2">
      <c r="J8829" s="525"/>
    </row>
    <row r="8830" spans="10:10" x14ac:dyDescent="0.2">
      <c r="J8830" s="525"/>
    </row>
    <row r="8831" spans="10:10" x14ac:dyDescent="0.2">
      <c r="J8831" s="525"/>
    </row>
    <row r="8832" spans="10:10" x14ac:dyDescent="0.2">
      <c r="J8832" s="525"/>
    </row>
    <row r="8833" spans="10:10" x14ac:dyDescent="0.2">
      <c r="J8833" s="525"/>
    </row>
    <row r="8834" spans="10:10" x14ac:dyDescent="0.2">
      <c r="J8834" s="525"/>
    </row>
    <row r="8835" spans="10:10" x14ac:dyDescent="0.2">
      <c r="J8835" s="525"/>
    </row>
    <row r="8836" spans="10:10" x14ac:dyDescent="0.2">
      <c r="J8836" s="525"/>
    </row>
    <row r="8837" spans="10:10" x14ac:dyDescent="0.2">
      <c r="J8837" s="525"/>
    </row>
    <row r="8838" spans="10:10" x14ac:dyDescent="0.2">
      <c r="J8838" s="525"/>
    </row>
    <row r="8839" spans="10:10" x14ac:dyDescent="0.2">
      <c r="J8839" s="525"/>
    </row>
    <row r="8840" spans="10:10" x14ac:dyDescent="0.2">
      <c r="J8840" s="525"/>
    </row>
    <row r="8841" spans="10:10" x14ac:dyDescent="0.2">
      <c r="J8841" s="525"/>
    </row>
    <row r="8842" spans="10:10" x14ac:dyDescent="0.2">
      <c r="J8842" s="525"/>
    </row>
    <row r="8843" spans="10:10" x14ac:dyDescent="0.2">
      <c r="J8843" s="525"/>
    </row>
    <row r="8844" spans="10:10" x14ac:dyDescent="0.2">
      <c r="J8844" s="525"/>
    </row>
    <row r="8845" spans="10:10" x14ac:dyDescent="0.2">
      <c r="J8845" s="525"/>
    </row>
    <row r="8846" spans="10:10" x14ac:dyDescent="0.2">
      <c r="J8846" s="525"/>
    </row>
    <row r="8847" spans="10:10" x14ac:dyDescent="0.2">
      <c r="J8847" s="525"/>
    </row>
    <row r="8848" spans="10:10" x14ac:dyDescent="0.2">
      <c r="J8848" s="525"/>
    </row>
    <row r="8849" spans="10:10" x14ac:dyDescent="0.2">
      <c r="J8849" s="525"/>
    </row>
    <row r="8850" spans="10:10" x14ac:dyDescent="0.2">
      <c r="J8850" s="525"/>
    </row>
    <row r="8851" spans="10:10" x14ac:dyDescent="0.2">
      <c r="J8851" s="525"/>
    </row>
    <row r="8852" spans="10:10" x14ac:dyDescent="0.2">
      <c r="J8852" s="525"/>
    </row>
    <row r="8853" spans="10:10" x14ac:dyDescent="0.2">
      <c r="J8853" s="525"/>
    </row>
    <row r="8854" spans="10:10" x14ac:dyDescent="0.2">
      <c r="J8854" s="525"/>
    </row>
    <row r="8855" spans="10:10" x14ac:dyDescent="0.2">
      <c r="J8855" s="525"/>
    </row>
    <row r="8856" spans="10:10" x14ac:dyDescent="0.2">
      <c r="J8856" s="525"/>
    </row>
    <row r="8857" spans="10:10" x14ac:dyDescent="0.2">
      <c r="J8857" s="525"/>
    </row>
    <row r="8858" spans="10:10" x14ac:dyDescent="0.2">
      <c r="J8858" s="525"/>
    </row>
    <row r="8859" spans="10:10" x14ac:dyDescent="0.2">
      <c r="J8859" s="525"/>
    </row>
    <row r="8860" spans="10:10" x14ac:dyDescent="0.2">
      <c r="J8860" s="525"/>
    </row>
    <row r="8861" spans="10:10" x14ac:dyDescent="0.2">
      <c r="J8861" s="525"/>
    </row>
    <row r="8862" spans="10:10" x14ac:dyDescent="0.2">
      <c r="J8862" s="525"/>
    </row>
    <row r="8863" spans="10:10" x14ac:dyDescent="0.2">
      <c r="J8863" s="525"/>
    </row>
    <row r="8864" spans="10:10" x14ac:dyDescent="0.2">
      <c r="J8864" s="525"/>
    </row>
    <row r="8865" spans="10:10" x14ac:dyDescent="0.2">
      <c r="J8865" s="525"/>
    </row>
    <row r="8866" spans="10:10" x14ac:dyDescent="0.2">
      <c r="J8866" s="525"/>
    </row>
    <row r="8867" spans="10:10" x14ac:dyDescent="0.2">
      <c r="J8867" s="525"/>
    </row>
    <row r="8868" spans="10:10" x14ac:dyDescent="0.2">
      <c r="J8868" s="525"/>
    </row>
    <row r="8869" spans="10:10" x14ac:dyDescent="0.2">
      <c r="J8869" s="525"/>
    </row>
    <row r="8870" spans="10:10" x14ac:dyDescent="0.2">
      <c r="J8870" s="525"/>
    </row>
    <row r="8871" spans="10:10" x14ac:dyDescent="0.2">
      <c r="J8871" s="525"/>
    </row>
    <row r="8872" spans="10:10" x14ac:dyDescent="0.2">
      <c r="J8872" s="525"/>
    </row>
    <row r="8873" spans="10:10" x14ac:dyDescent="0.2">
      <c r="J8873" s="525"/>
    </row>
    <row r="8874" spans="10:10" x14ac:dyDescent="0.2">
      <c r="J8874" s="525"/>
    </row>
  </sheetData>
  <sheetProtection algorithmName="SHA-512" hashValue="PRUwD8KXS85kwmdXlMLmFuea2kLuQGHL+QVdTRKwTaxwBSSXAEXcjr8OY8ZXPs3lWiAG0eYqZUgYTEvKLY1OLA==" saltValue="FyWn9bpdIKbTkX1irP1QoQ==" spinCount="100000" sheet="1" objects="1" scenarios="1" formatColumns="0" formatRows="0" autoFilter="0"/>
  <autoFilter ref="A10:AC1001"/>
  <conditionalFormatting sqref="F11:G1008">
    <cfRule type="expression" dxfId="169" priority="25">
      <formula>$E11="0869 Indirect Cost"</formula>
    </cfRule>
    <cfRule type="expression" dxfId="168" priority="26">
      <formula>$E11="0800 Other"</formula>
    </cfRule>
    <cfRule type="expression" dxfId="167" priority="27">
      <formula>$E11="0735 Non-Cap Equipment"</formula>
    </cfRule>
    <cfRule type="expression" dxfId="166" priority="28">
      <formula>$E11="0730 Capitalized Equipment"</formula>
    </cfRule>
    <cfRule type="expression" dxfId="165" priority="29">
      <formula>$E11="0640 Books and Periodicals"</formula>
    </cfRule>
    <cfRule type="expression" dxfId="164" priority="30">
      <formula>$E11="0580 Travel Training Registration"</formula>
    </cfRule>
    <cfRule type="expression" dxfId="163" priority="31">
      <formula>$E11="0600 Supplies"</formula>
    </cfRule>
    <cfRule type="expression" dxfId="162" priority="32">
      <formula>$E11="0500 Other Purchased Services"</formula>
    </cfRule>
    <cfRule type="expression" dxfId="161" priority="33">
      <formula>$E11="0400 Purchased Property Services"</formula>
    </cfRule>
    <cfRule type="expression" dxfId="160" priority="34">
      <formula>$E11="0300 Purchased Services"</formula>
    </cfRule>
  </conditionalFormatting>
  <conditionalFormatting sqref="G11:G1008">
    <cfRule type="expression" dxfId="159" priority="1">
      <formula>AND(ISBLANK($G11),$E11="0100 Salary")</formula>
    </cfRule>
    <cfRule type="expression" dxfId="158" priority="3">
      <formula>$F11="000 Stipends/Extra Duty Pay"</formula>
    </cfRule>
    <cfRule type="expression" dxfId="157" priority="23">
      <formula>$F11="207 Substitutes"</formula>
    </cfRule>
    <cfRule type="expression" dxfId="156" priority="24">
      <formula>$E11="0200 Benefits"</formula>
    </cfRule>
  </conditionalFormatting>
  <conditionalFormatting sqref="C11:C1008">
    <cfRule type="expression" dxfId="155" priority="18">
      <formula>AND(ISBLANK($C11),$I11&lt;&gt;"")</formula>
    </cfRule>
    <cfRule type="expression" dxfId="154" priority="19">
      <formula>AND(ISBLANK($C11),$H11&lt;&gt;"")</formula>
    </cfRule>
    <cfRule type="expression" dxfId="153" priority="20">
      <formula>AND(ISBLANK($C11),$F11&lt;&gt;"")</formula>
    </cfRule>
    <cfRule type="expression" dxfId="152" priority="21">
      <formula>AND(ISBLANK($C11),$E11&lt;&gt;"")</formula>
    </cfRule>
    <cfRule type="expression" dxfId="151" priority="22">
      <formula>AND(ISBLANK($C11),$D11&lt;&gt;"")</formula>
    </cfRule>
  </conditionalFormatting>
  <conditionalFormatting sqref="D11:D1008">
    <cfRule type="expression" dxfId="150" priority="14">
      <formula>AND(ISBLANK($D11),$I11&lt;&gt;"")</formula>
    </cfRule>
    <cfRule type="expression" dxfId="149" priority="15">
      <formula>AND(ISBLANK($D11),$H11&lt;&gt;"")</formula>
    </cfRule>
    <cfRule type="expression" dxfId="148" priority="16">
      <formula>AND(ISBLANK($D11),$E11&lt;&gt;"")</formula>
    </cfRule>
    <cfRule type="expression" dxfId="147" priority="17">
      <formula>AND(ISBLANK($D11),$C11&lt;&gt;"")</formula>
    </cfRule>
  </conditionalFormatting>
  <conditionalFormatting sqref="E11:E1008">
    <cfRule type="expression" dxfId="146" priority="10">
      <formula>AND(ISBLANK($E11),$C11&lt;&gt;"")</formula>
    </cfRule>
    <cfRule type="expression" dxfId="145" priority="11">
      <formula>AND(ISBLANK($E11),$D11&lt;&gt;"")</formula>
    </cfRule>
    <cfRule type="expression" dxfId="144" priority="12">
      <formula>AND(ISBLANK($E11),$H11&lt;&gt;"")</formula>
    </cfRule>
    <cfRule type="expression" dxfId="143" priority="13">
      <formula>AND(ISBLANK($E11),$I11&lt;&gt;"")</formula>
    </cfRule>
  </conditionalFormatting>
  <conditionalFormatting sqref="H11:H1008">
    <cfRule type="expression" dxfId="142" priority="6">
      <formula>AND(ISBLANK($H11),$I11&lt;&gt;"")</formula>
    </cfRule>
    <cfRule type="expression" dxfId="141" priority="7">
      <formula>AND(ISBLANK($H11),$E11&lt;&gt;"")</formula>
    </cfRule>
    <cfRule type="expression" dxfId="140" priority="8">
      <formula>AND(ISBLANK($H11),$D11&lt;&gt;"")</formula>
    </cfRule>
    <cfRule type="expression" dxfId="139" priority="9">
      <formula>AND(ISBLANK($H11),$C11&lt;&gt;"")</formula>
    </cfRule>
  </conditionalFormatting>
  <conditionalFormatting sqref="F11:F1008">
    <cfRule type="expression" dxfId="138" priority="5">
      <formula>AND(ISBLANK($F11),$E11="0100 Salary")</formula>
    </cfRule>
  </conditionalFormatting>
  <conditionalFormatting sqref="G111:G1001">
    <cfRule type="expression" dxfId="137" priority="2">
      <formula>AND(ISBLANK($G110),$E110="0100 Salary")</formula>
    </cfRule>
  </conditionalFormatting>
  <dataValidations count="10">
    <dataValidation type="decimal" allowBlank="1" showInputMessage="1" showErrorMessage="1" error="Please enter Number" sqref="G10 G1009:G1048576">
      <formula1>0</formula1>
      <formula2>100.5</formula2>
    </dataValidation>
    <dataValidation type="list" allowBlank="1" showInputMessage="1" showErrorMessage="1" sqref="D11:D1008">
      <formula1>program</formula1>
    </dataValidation>
    <dataValidation type="list" allowBlank="1" showInputMessage="1" showErrorMessage="1" sqref="H11:H1008">
      <formula1>funding</formula1>
    </dataValidation>
    <dataValidation type="list" allowBlank="1" showInputMessage="1" showErrorMessage="1" sqref="E11:E1008">
      <formula1>object</formula1>
    </dataValidation>
    <dataValidation allowBlank="1" showInputMessage="1" showErrorMessage="1" error="Please enter Number" sqref="G11 G506:G1008"/>
    <dataValidation type="list" allowBlank="1" showInputMessage="1" showErrorMessage="1" sqref="F10:F1048576">
      <formula1>Salary</formula1>
    </dataValidation>
    <dataValidation type="decimal" allowBlank="1" showInputMessage="1" showErrorMessage="1" sqref="I10:I1048576">
      <formula1>0</formula1>
      <formula2>9999999999</formula2>
    </dataValidation>
    <dataValidation type="list" showInputMessage="1" showErrorMessage="1" sqref="AB11:AB1008">
      <formula1>Changes</formula1>
    </dataValidation>
    <dataValidation type="decimal" allowBlank="1" showInputMessage="1" showErrorMessage="1" error="Please enter Number" sqref="G12:G505">
      <formula1>0</formula1>
      <formula2>100</formula2>
    </dataValidation>
    <dataValidation type="list" allowBlank="1" showInputMessage="1" showErrorMessage="1" sqref="C11:C1008">
      <formula1>IF($N$11="YES",OFFSET($AA$11:$AA$508,,,COUNTIF(Z:Z,"&gt;0")), INDIRECT(SUBSTITUTE($A$1," ","_")))</formula1>
    </dataValidation>
  </dataValidations>
  <pageMargins left="0.7" right="0.7" top="0.75" bottom="0.75" header="0.3" footer="0.3"/>
  <pageSetup orientation="portrait" r:id="rId1"/>
  <headerFooter>
    <oddFooter>&amp;L&amp;F&amp;R&amp;D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'Strategy Development'!$A$2:$A$26</xm:f>
          </x14:formula1>
          <xm:sqref>A11:A1007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1007"/>
  <sheetViews>
    <sheetView zoomScaleNormal="100" workbookViewId="0">
      <pane ySplit="10" topLeftCell="A11" activePane="bottomLeft" state="frozen"/>
      <selection pane="bottomLeft" activeCell="D8" sqref="D8"/>
    </sheetView>
  </sheetViews>
  <sheetFormatPr defaultRowHeight="12.75" x14ac:dyDescent="0.2"/>
  <cols>
    <col min="1" max="1" width="17.7109375" style="17" customWidth="1"/>
    <col min="2" max="2" width="24.140625" style="17" customWidth="1"/>
    <col min="3" max="3" width="26.28515625" style="96" bestFit="1" customWidth="1"/>
    <col min="4" max="4" width="18.85546875" style="17" bestFit="1" customWidth="1"/>
    <col min="5" max="5" width="22.7109375" style="17" bestFit="1" customWidth="1"/>
    <col min="6" max="6" width="18.140625" style="17" customWidth="1"/>
    <col min="7" max="7" width="10.5703125" style="93" customWidth="1"/>
    <col min="8" max="8" width="26.5703125" style="17" customWidth="1"/>
    <col min="9" max="9" width="13.85546875" style="163" customWidth="1"/>
    <col min="10" max="10" width="45.85546875" style="523" hidden="1" customWidth="1"/>
    <col min="11" max="27" width="45.85546875" style="20" hidden="1" customWidth="1"/>
    <col min="28" max="28" width="17" style="17" customWidth="1"/>
    <col min="29" max="29" width="31.42578125" style="17" customWidth="1"/>
    <col min="30" max="16384" width="9.140625" style="17"/>
  </cols>
  <sheetData>
    <row r="1" spans="1:29" s="21" customFormat="1" ht="18" x14ac:dyDescent="0.25">
      <c r="A1" s="27" t="e">
        <f>DistrictName</f>
        <v>#N/A</v>
      </c>
      <c r="D1" s="486" t="s">
        <v>8148</v>
      </c>
      <c r="E1" s="486" t="s">
        <v>8150</v>
      </c>
      <c r="F1" s="486" t="s">
        <v>8149</v>
      </c>
      <c r="G1" s="159"/>
      <c r="H1" s="161"/>
      <c r="I1" s="479"/>
      <c r="J1" s="20"/>
      <c r="K1" s="20"/>
      <c r="L1" s="20"/>
      <c r="M1" s="20"/>
      <c r="N1" s="20"/>
      <c r="O1" s="20"/>
      <c r="P1" s="20"/>
      <c r="Q1" s="517"/>
      <c r="R1" s="517"/>
      <c r="S1" s="517"/>
      <c r="T1" s="517"/>
      <c r="U1" s="517"/>
      <c r="V1" s="517"/>
      <c r="W1" s="517"/>
      <c r="X1" s="20"/>
      <c r="Y1" s="20"/>
      <c r="Z1" s="517"/>
      <c r="AA1" s="517"/>
    </row>
    <row r="2" spans="1:29" s="21" customFormat="1" x14ac:dyDescent="0.2">
      <c r="C2" s="539" t="s">
        <v>7328</v>
      </c>
      <c r="D2" s="535">
        <f>+'Budget Summary'!C20</f>
        <v>0</v>
      </c>
      <c r="E2" s="535">
        <f>'Budget Summary'!C71</f>
        <v>50</v>
      </c>
      <c r="F2" s="535">
        <f t="shared" ref="F2:F8" si="0">+D2-E2</f>
        <v>-50</v>
      </c>
      <c r="G2" s="481"/>
      <c r="H2" s="43"/>
      <c r="J2" s="518"/>
      <c r="K2" s="518"/>
      <c r="L2" s="519"/>
      <c r="M2" s="20"/>
      <c r="N2" s="20"/>
      <c r="O2" s="20"/>
      <c r="P2" s="20"/>
      <c r="Q2" s="20"/>
      <c r="R2" s="20"/>
      <c r="S2" s="20"/>
      <c r="T2" s="517"/>
      <c r="U2" s="517"/>
      <c r="V2" s="517"/>
      <c r="W2" s="517"/>
      <c r="X2" s="517"/>
      <c r="Y2" s="517"/>
      <c r="Z2" s="517"/>
      <c r="AA2" s="20"/>
      <c r="AB2" s="441"/>
    </row>
    <row r="3" spans="1:29" s="21" customFormat="1" ht="15.75" x14ac:dyDescent="0.25">
      <c r="A3" s="484" t="s">
        <v>2240</v>
      </c>
      <c r="C3" s="539" t="s">
        <v>7329</v>
      </c>
      <c r="D3" s="535">
        <f>+'Budget Summary'!D20</f>
        <v>0</v>
      </c>
      <c r="E3" s="535">
        <f>'Budget Summary'!D71</f>
        <v>0</v>
      </c>
      <c r="F3" s="535">
        <f t="shared" si="0"/>
        <v>0</v>
      </c>
      <c r="G3" s="481"/>
      <c r="H3" s="43"/>
      <c r="J3" s="518"/>
      <c r="K3" s="518"/>
      <c r="L3" s="519"/>
      <c r="M3" s="20"/>
      <c r="N3" s="20"/>
      <c r="O3" s="20"/>
      <c r="P3" s="20"/>
      <c r="Q3" s="20"/>
      <c r="R3" s="20"/>
      <c r="S3" s="20"/>
      <c r="T3" s="517"/>
      <c r="U3" s="517"/>
      <c r="V3" s="517"/>
      <c r="W3" s="517"/>
      <c r="X3" s="517"/>
      <c r="Y3" s="517"/>
      <c r="Z3" s="517"/>
      <c r="AA3" s="20"/>
      <c r="AB3" s="441"/>
    </row>
    <row r="4" spans="1:29" s="21" customFormat="1" x14ac:dyDescent="0.2">
      <c r="C4" s="539" t="s">
        <v>7330</v>
      </c>
      <c r="D4" s="535">
        <f>+'Budget Summary'!E20</f>
        <v>0</v>
      </c>
      <c r="E4" s="535">
        <f>'Budget Summary'!E71</f>
        <v>0</v>
      </c>
      <c r="F4" s="535">
        <f t="shared" si="0"/>
        <v>0</v>
      </c>
      <c r="G4" s="481"/>
      <c r="H4" s="43"/>
      <c r="J4" s="518"/>
      <c r="K4" s="518"/>
      <c r="L4" s="519"/>
      <c r="M4" s="20"/>
      <c r="N4" s="20"/>
      <c r="O4" s="20"/>
      <c r="P4" s="20"/>
      <c r="Q4" s="20"/>
      <c r="R4" s="20"/>
      <c r="S4" s="20"/>
      <c r="T4" s="517"/>
      <c r="U4" s="517"/>
      <c r="V4" s="517"/>
      <c r="W4" s="517"/>
      <c r="X4" s="517"/>
      <c r="Y4" s="517"/>
      <c r="Z4" s="517"/>
      <c r="AA4" s="20"/>
      <c r="AB4" s="441"/>
    </row>
    <row r="5" spans="1:29" s="21" customFormat="1" x14ac:dyDescent="0.2">
      <c r="C5" s="539" t="s">
        <v>6102</v>
      </c>
      <c r="D5" s="535">
        <f>+'Budget Summary'!G20</f>
        <v>0</v>
      </c>
      <c r="E5" s="535">
        <f>'Budget Summary'!G71</f>
        <v>0</v>
      </c>
      <c r="F5" s="535">
        <f t="shared" si="0"/>
        <v>0</v>
      </c>
      <c r="G5" s="481"/>
      <c r="H5" s="43"/>
      <c r="J5" s="518"/>
      <c r="K5" s="518"/>
      <c r="L5" s="519"/>
      <c r="M5" s="20"/>
      <c r="N5" s="20"/>
      <c r="O5" s="20"/>
      <c r="P5" s="20"/>
      <c r="Q5" s="20"/>
      <c r="R5" s="20"/>
      <c r="S5" s="20"/>
      <c r="T5" s="517"/>
      <c r="U5" s="517"/>
      <c r="V5" s="517"/>
      <c r="W5" s="517"/>
      <c r="X5" s="517"/>
      <c r="Y5" s="517"/>
      <c r="Z5" s="517"/>
      <c r="AA5" s="20"/>
      <c r="AB5" s="441"/>
    </row>
    <row r="6" spans="1:29" s="21" customFormat="1" x14ac:dyDescent="0.2">
      <c r="C6" s="539" t="s">
        <v>7332</v>
      </c>
      <c r="D6" s="535">
        <f>+'Budget Summary'!H20</f>
        <v>0</v>
      </c>
      <c r="E6" s="535">
        <f>'Budget Summary'!H71</f>
        <v>0</v>
      </c>
      <c r="F6" s="535">
        <f t="shared" si="0"/>
        <v>0</v>
      </c>
      <c r="G6" s="481"/>
      <c r="H6" s="43"/>
      <c r="J6" s="518"/>
      <c r="K6" s="518"/>
      <c r="L6" s="519"/>
      <c r="M6" s="20"/>
      <c r="N6" s="20"/>
      <c r="O6" s="20"/>
      <c r="P6" s="20"/>
      <c r="Q6" s="20"/>
      <c r="R6" s="20"/>
      <c r="S6" s="20"/>
      <c r="T6" s="517"/>
      <c r="U6" s="517"/>
      <c r="V6" s="517"/>
      <c r="W6" s="517"/>
      <c r="X6" s="517"/>
      <c r="Y6" s="517"/>
      <c r="Z6" s="517"/>
      <c r="AA6" s="20"/>
      <c r="AB6" s="441"/>
    </row>
    <row r="7" spans="1:29" s="552" customFormat="1" x14ac:dyDescent="0.2">
      <c r="C7" s="487" t="s">
        <v>14390</v>
      </c>
      <c r="D7" s="535">
        <f>+'Budget Summary'!I20</f>
        <v>0</v>
      </c>
      <c r="E7" s="535">
        <f>'Budget Summary'!I71</f>
        <v>0</v>
      </c>
      <c r="F7" s="535">
        <f t="shared" si="0"/>
        <v>0</v>
      </c>
      <c r="G7" s="481"/>
      <c r="H7" s="557"/>
      <c r="J7" s="518"/>
      <c r="K7" s="518"/>
      <c r="L7" s="519"/>
      <c r="M7" s="20"/>
      <c r="N7" s="20"/>
      <c r="O7" s="20"/>
      <c r="P7" s="20"/>
      <c r="Q7" s="20"/>
      <c r="R7" s="20"/>
      <c r="S7" s="20"/>
      <c r="T7" s="517"/>
      <c r="U7" s="517"/>
      <c r="V7" s="517"/>
      <c r="W7" s="517"/>
      <c r="X7" s="517"/>
      <c r="Y7" s="517"/>
      <c r="Z7" s="517"/>
      <c r="AA7" s="20"/>
      <c r="AB7" s="441"/>
    </row>
    <row r="8" spans="1:29" s="21" customFormat="1" x14ac:dyDescent="0.2">
      <c r="C8" s="539" t="s">
        <v>7333</v>
      </c>
      <c r="D8" s="535">
        <f>+'Budget Summary'!L20</f>
        <v>0</v>
      </c>
      <c r="E8" s="535">
        <f>'Budget Summary'!L71</f>
        <v>0</v>
      </c>
      <c r="F8" s="535">
        <f t="shared" si="0"/>
        <v>0</v>
      </c>
      <c r="G8" s="481"/>
      <c r="H8" s="43"/>
      <c r="J8" s="518"/>
      <c r="K8" s="518"/>
      <c r="L8" s="519"/>
      <c r="M8" s="20"/>
      <c r="N8" s="20"/>
      <c r="O8" s="20"/>
      <c r="P8" s="20"/>
      <c r="Q8" s="20"/>
      <c r="R8" s="20"/>
      <c r="S8" s="20"/>
      <c r="T8" s="517"/>
      <c r="U8" s="517"/>
      <c r="V8" s="517"/>
      <c r="W8" s="517"/>
      <c r="X8" s="517"/>
      <c r="Y8" s="517"/>
      <c r="Z8" s="517"/>
      <c r="AA8" s="20"/>
      <c r="AB8" s="441"/>
    </row>
    <row r="9" spans="1:29" s="21" customFormat="1" ht="8.25" customHeight="1" x14ac:dyDescent="0.2">
      <c r="C9" s="487"/>
      <c r="D9" s="540"/>
      <c r="E9" s="540"/>
      <c r="F9" s="540"/>
      <c r="G9" s="481"/>
      <c r="H9" s="43"/>
      <c r="J9" s="518"/>
      <c r="K9" s="518"/>
      <c r="L9" s="519"/>
      <c r="M9" s="20"/>
      <c r="N9" s="20"/>
      <c r="O9" s="20"/>
      <c r="P9" s="20"/>
      <c r="Q9" s="20"/>
      <c r="R9" s="20"/>
      <c r="S9" s="20"/>
      <c r="T9" s="517"/>
      <c r="U9" s="517"/>
      <c r="V9" s="517"/>
      <c r="W9" s="517"/>
      <c r="X9" s="517"/>
      <c r="Y9" s="517"/>
      <c r="Z9" s="517"/>
      <c r="AA9" s="20"/>
      <c r="AB9" s="441"/>
    </row>
    <row r="10" spans="1:29" x14ac:dyDescent="0.2">
      <c r="A10" s="488" t="s">
        <v>0</v>
      </c>
      <c r="B10" s="488" t="s">
        <v>1</v>
      </c>
      <c r="C10" s="488" t="s">
        <v>5</v>
      </c>
      <c r="D10" s="488" t="s">
        <v>2</v>
      </c>
      <c r="E10" s="488" t="s">
        <v>3</v>
      </c>
      <c r="F10" s="488" t="s">
        <v>55</v>
      </c>
      <c r="G10" s="489" t="s">
        <v>6099</v>
      </c>
      <c r="H10" s="488" t="s">
        <v>4</v>
      </c>
      <c r="I10" s="490" t="s">
        <v>6</v>
      </c>
      <c r="J10" s="520" t="s">
        <v>89</v>
      </c>
      <c r="K10" s="521"/>
      <c r="L10" s="521"/>
      <c r="M10" s="521"/>
      <c r="N10" s="521"/>
      <c r="O10" s="521"/>
      <c r="P10" s="521"/>
      <c r="Q10" s="521"/>
      <c r="R10" s="521"/>
      <c r="S10" s="521"/>
      <c r="T10" s="521"/>
      <c r="U10" s="521"/>
      <c r="V10" s="521"/>
      <c r="W10" s="521"/>
      <c r="X10" s="521"/>
      <c r="Y10" s="521"/>
      <c r="Z10" s="521"/>
      <c r="AA10" s="521"/>
      <c r="AB10" s="491" t="s">
        <v>8138</v>
      </c>
      <c r="AC10" s="491" t="s">
        <v>8146</v>
      </c>
    </row>
    <row r="11" spans="1:29" x14ac:dyDescent="0.2">
      <c r="A11" s="23"/>
      <c r="B11" s="21"/>
      <c r="C11" s="36"/>
      <c r="D11" s="25"/>
      <c r="E11" s="21"/>
      <c r="F11" s="21"/>
      <c r="G11" s="43"/>
      <c r="H11" s="21"/>
      <c r="I11" s="159"/>
      <c r="J11" s="522" t="str">
        <f t="shared" ref="J11:J74" si="1">IF(K11=K10,"",SUMIF(K:K,K11,I:I))</f>
        <v/>
      </c>
      <c r="K11" s="20">
        <f>IF(ISBLANK(A11),K10,A11)</f>
        <v>0</v>
      </c>
      <c r="L11" s="20" t="str">
        <f>LEFT(H11,11)</f>
        <v/>
      </c>
      <c r="M11" s="20" t="str">
        <f>LEFT(E11,2)</f>
        <v/>
      </c>
      <c r="N11" s="20" t="str">
        <f>'Cover Page'!C17</f>
        <v>No</v>
      </c>
      <c r="O11" s="20">
        <f>K11</f>
        <v>0</v>
      </c>
      <c r="P11" s="20">
        <f>LEN(L11)</f>
        <v>0</v>
      </c>
      <c r="Q11" s="20" t="str">
        <f>IF(LEN(L11)=11,L11,IF(LEN(L11)=10,CONCATENATE(L11," "),IF(LEN(L11)=9,CONCATENATE(L11,"  "),IF(LEN(L11)=8,CONCATENATE(L11,"   "),""))))</f>
        <v/>
      </c>
      <c r="R11" s="20">
        <f>LEN(Q11)</f>
        <v>0</v>
      </c>
      <c r="Z11" s="20">
        <f>'BOCES SELECT'!E4</f>
        <v>1045865</v>
      </c>
      <c r="AA11" s="20" t="e">
        <f ca="1">'BOCES SELECT'!CH4</f>
        <v>#N/A</v>
      </c>
      <c r="AB11" s="21"/>
      <c r="AC11" s="21"/>
    </row>
    <row r="12" spans="1:29" x14ac:dyDescent="0.2">
      <c r="A12" s="23"/>
      <c r="B12" s="28"/>
      <c r="C12" s="36"/>
      <c r="D12" s="25"/>
      <c r="E12" s="21"/>
      <c r="F12" s="21"/>
      <c r="G12" s="43"/>
      <c r="H12" s="21"/>
      <c r="I12" s="162"/>
      <c r="J12" s="522" t="str">
        <f t="shared" si="1"/>
        <v/>
      </c>
      <c r="K12" s="20">
        <f t="shared" ref="K12:K75" si="2">IF(ISBLANK(A12),K11,A12)</f>
        <v>0</v>
      </c>
      <c r="L12" s="20" t="str">
        <f>LEFT(H12,11)</f>
        <v/>
      </c>
      <c r="M12" s="20" t="str">
        <f>LEFT(E12,2)</f>
        <v/>
      </c>
      <c r="O12" s="20">
        <f>K12</f>
        <v>0</v>
      </c>
      <c r="P12" s="20">
        <f>LEN(L12)</f>
        <v>0</v>
      </c>
      <c r="Q12" s="20" t="str">
        <f>IF(LEN(L12)=11,L12,IF(LEN(L12)=10,CONCATENATE(L12," "),IF(LEN(L12)=9,CONCATENATE(L12,"  "),IF(LEN(L12)=8,CONCATENATE(L12,"   "),""))))</f>
        <v/>
      </c>
      <c r="R12" s="20">
        <f>LEN(Q12)</f>
        <v>0</v>
      </c>
      <c r="Z12" s="20">
        <f>'BOCES SELECT'!E5</f>
        <v>1045864</v>
      </c>
      <c r="AA12" s="20" t="e">
        <f ca="1">'BOCES SELECT'!CH5</f>
        <v>#N/A</v>
      </c>
      <c r="AB12" s="21"/>
      <c r="AC12" s="21"/>
    </row>
    <row r="13" spans="1:29" x14ac:dyDescent="0.2">
      <c r="A13" s="23"/>
      <c r="B13" s="28"/>
      <c r="C13" s="36"/>
      <c r="D13" s="25"/>
      <c r="E13" s="21"/>
      <c r="F13" s="21"/>
      <c r="G13" s="43"/>
      <c r="H13" s="21"/>
      <c r="I13" s="162"/>
      <c r="J13" s="522" t="str">
        <f t="shared" si="1"/>
        <v/>
      </c>
      <c r="K13" s="20">
        <f t="shared" si="2"/>
        <v>0</v>
      </c>
      <c r="L13" s="20" t="str">
        <f>LEFT(H13,11)</f>
        <v/>
      </c>
      <c r="M13" s="20" t="str">
        <f>LEFT(E13,2)</f>
        <v/>
      </c>
      <c r="O13" s="20">
        <f>K13</f>
        <v>0</v>
      </c>
      <c r="P13" s="20">
        <f>LEN(L13)</f>
        <v>0</v>
      </c>
      <c r="Q13" s="20" t="str">
        <f>IF(LEN(L13)=11,L13,IF(LEN(L13)=10,CONCATENATE(L13," "),IF(LEN(L13)=9,CONCATENATE(L13,"  "),IF(LEN(L13)=8,CONCATENATE(L13,"   "),""))))</f>
        <v/>
      </c>
      <c r="R13" s="20">
        <f>LEN(Q13)</f>
        <v>0</v>
      </c>
      <c r="Z13" s="20">
        <f>'BOCES SELECT'!E6</f>
        <v>1045863</v>
      </c>
      <c r="AA13" s="20" t="e">
        <f ca="1">'BOCES SELECT'!CH6</f>
        <v>#N/A</v>
      </c>
      <c r="AB13" s="21"/>
      <c r="AC13" s="21"/>
    </row>
    <row r="14" spans="1:29" x14ac:dyDescent="0.2">
      <c r="A14" s="23"/>
      <c r="B14" s="28"/>
      <c r="C14" s="36"/>
      <c r="D14" s="25"/>
      <c r="E14" s="21"/>
      <c r="F14" s="21"/>
      <c r="G14" s="43"/>
      <c r="H14" s="21"/>
      <c r="I14" s="162"/>
      <c r="J14" s="522" t="str">
        <f t="shared" si="1"/>
        <v/>
      </c>
      <c r="K14" s="20">
        <f t="shared" si="2"/>
        <v>0</v>
      </c>
      <c r="L14" s="20" t="str">
        <f>LEFT(H14,11)</f>
        <v/>
      </c>
      <c r="M14" s="20" t="str">
        <f>LEFT(E14,2)</f>
        <v/>
      </c>
      <c r="O14" s="20">
        <f>K14</f>
        <v>0</v>
      </c>
      <c r="P14" s="20">
        <f>LEN(L14)</f>
        <v>0</v>
      </c>
      <c r="Q14" s="20" t="str">
        <f>IF(LEN(L14)=11,L14,IF(LEN(L14)=10,CONCATENATE(L14," "),IF(LEN(L14)=9,CONCATENATE(L14,"  "),IF(LEN(L14)=8,CONCATENATE(L14,"   "),""))))</f>
        <v/>
      </c>
      <c r="R14" s="20">
        <f>LEN(Q14)</f>
        <v>0</v>
      </c>
      <c r="Z14" s="20">
        <f>'BOCES SELECT'!E7</f>
        <v>1045862</v>
      </c>
      <c r="AA14" s="20" t="e">
        <f ca="1">'BOCES SELECT'!CH7</f>
        <v>#N/A</v>
      </c>
      <c r="AB14" s="21"/>
      <c r="AC14" s="21"/>
    </row>
    <row r="15" spans="1:29" x14ac:dyDescent="0.2">
      <c r="A15" s="23"/>
      <c r="B15" s="28"/>
      <c r="C15" s="36"/>
      <c r="D15" s="25"/>
      <c r="E15" s="21"/>
      <c r="F15" s="21"/>
      <c r="G15" s="43"/>
      <c r="H15" s="21"/>
      <c r="I15" s="162"/>
      <c r="J15" s="522" t="str">
        <f t="shared" si="1"/>
        <v/>
      </c>
      <c r="K15" s="20">
        <f t="shared" si="2"/>
        <v>0</v>
      </c>
      <c r="L15" s="20" t="str">
        <f t="shared" ref="L15:L78" si="3">LEFT(H15,11)</f>
        <v/>
      </c>
      <c r="M15" s="20" t="str">
        <f t="shared" ref="M15:M78" si="4">LEFT(E15,2)</f>
        <v/>
      </c>
      <c r="O15" s="20">
        <f t="shared" ref="O15:O78" si="5">K15</f>
        <v>0</v>
      </c>
      <c r="P15" s="20">
        <f t="shared" ref="P15:P78" si="6">LEN(L15)</f>
        <v>0</v>
      </c>
      <c r="Q15" s="20" t="str">
        <f t="shared" ref="Q15:Q78" si="7">IF(LEN(L15)=11,L15,IF(LEN(L15)=10,CONCATENATE(L15," "),IF(LEN(L15)=9,CONCATENATE(L15,"  "),IF(LEN(L15)=8,CONCATENATE(L15,"   "),""))))</f>
        <v/>
      </c>
      <c r="R15" s="20">
        <f t="shared" ref="R15:R78" si="8">LEN(Q15)</f>
        <v>0</v>
      </c>
      <c r="Z15" s="20">
        <f>'BOCES SELECT'!E8</f>
        <v>1045861</v>
      </c>
      <c r="AA15" s="20" t="e">
        <f ca="1">'BOCES SELECT'!CH8</f>
        <v>#N/A</v>
      </c>
      <c r="AB15" s="21"/>
      <c r="AC15" s="21"/>
    </row>
    <row r="16" spans="1:29" x14ac:dyDescent="0.2">
      <c r="A16" s="23"/>
      <c r="B16" s="28"/>
      <c r="C16" s="36"/>
      <c r="D16" s="25"/>
      <c r="E16" s="21"/>
      <c r="F16" s="21"/>
      <c r="G16" s="43"/>
      <c r="H16" s="21"/>
      <c r="I16" s="162"/>
      <c r="J16" s="522" t="str">
        <f t="shared" si="1"/>
        <v/>
      </c>
      <c r="K16" s="20">
        <f t="shared" si="2"/>
        <v>0</v>
      </c>
      <c r="L16" s="20" t="str">
        <f t="shared" si="3"/>
        <v/>
      </c>
      <c r="M16" s="20" t="str">
        <f t="shared" si="4"/>
        <v/>
      </c>
      <c r="O16" s="20">
        <f t="shared" si="5"/>
        <v>0</v>
      </c>
      <c r="P16" s="20">
        <f t="shared" si="6"/>
        <v>0</v>
      </c>
      <c r="Q16" s="20" t="str">
        <f t="shared" si="7"/>
        <v/>
      </c>
      <c r="R16" s="20">
        <f t="shared" si="8"/>
        <v>0</v>
      </c>
      <c r="Z16" s="20">
        <f>'BOCES SELECT'!E9</f>
        <v>1045860</v>
      </c>
      <c r="AA16" s="20" t="e">
        <f ca="1">'BOCES SELECT'!CH9</f>
        <v>#N/A</v>
      </c>
      <c r="AB16" s="21"/>
      <c r="AC16" s="21"/>
    </row>
    <row r="17" spans="1:29" x14ac:dyDescent="0.2">
      <c r="A17" s="23"/>
      <c r="B17" s="28"/>
      <c r="C17" s="36"/>
      <c r="D17" s="25"/>
      <c r="E17" s="21"/>
      <c r="F17" s="21"/>
      <c r="G17" s="43"/>
      <c r="H17" s="21"/>
      <c r="I17" s="162"/>
      <c r="J17" s="522" t="str">
        <f t="shared" si="1"/>
        <v/>
      </c>
      <c r="K17" s="20">
        <f t="shared" si="2"/>
        <v>0</v>
      </c>
      <c r="L17" s="20" t="str">
        <f t="shared" si="3"/>
        <v/>
      </c>
      <c r="M17" s="20" t="str">
        <f t="shared" si="4"/>
        <v/>
      </c>
      <c r="O17" s="20">
        <f t="shared" si="5"/>
        <v>0</v>
      </c>
      <c r="P17" s="20">
        <f t="shared" si="6"/>
        <v>0</v>
      </c>
      <c r="Q17" s="20" t="str">
        <f t="shared" si="7"/>
        <v/>
      </c>
      <c r="R17" s="20">
        <f t="shared" si="8"/>
        <v>0</v>
      </c>
      <c r="Z17" s="20">
        <f>'BOCES SELECT'!E10</f>
        <v>1045859</v>
      </c>
      <c r="AA17" s="20" t="e">
        <f ca="1">'BOCES SELECT'!CH10</f>
        <v>#N/A</v>
      </c>
      <c r="AB17" s="21"/>
      <c r="AC17" s="21"/>
    </row>
    <row r="18" spans="1:29" x14ac:dyDescent="0.2">
      <c r="A18" s="23"/>
      <c r="B18" s="28"/>
      <c r="C18" s="36"/>
      <c r="D18" s="25"/>
      <c r="E18" s="21"/>
      <c r="F18" s="21"/>
      <c r="G18" s="43"/>
      <c r="H18" s="21"/>
      <c r="I18" s="162"/>
      <c r="J18" s="522" t="str">
        <f t="shared" si="1"/>
        <v/>
      </c>
      <c r="K18" s="20">
        <f t="shared" si="2"/>
        <v>0</v>
      </c>
      <c r="L18" s="20" t="str">
        <f t="shared" si="3"/>
        <v/>
      </c>
      <c r="M18" s="20" t="str">
        <f t="shared" si="4"/>
        <v/>
      </c>
      <c r="O18" s="20">
        <f t="shared" si="5"/>
        <v>0</v>
      </c>
      <c r="P18" s="20">
        <f t="shared" si="6"/>
        <v>0</v>
      </c>
      <c r="Q18" s="20" t="str">
        <f t="shared" si="7"/>
        <v/>
      </c>
      <c r="R18" s="20">
        <f t="shared" si="8"/>
        <v>0</v>
      </c>
      <c r="Z18" s="20">
        <f>'BOCES SELECT'!E11</f>
        <v>1045858</v>
      </c>
      <c r="AA18" s="20" t="e">
        <f ca="1">'BOCES SELECT'!CH11</f>
        <v>#N/A</v>
      </c>
      <c r="AB18" s="21"/>
      <c r="AC18" s="21"/>
    </row>
    <row r="19" spans="1:29" ht="12.75" customHeight="1" x14ac:dyDescent="0.2">
      <c r="A19" s="23"/>
      <c r="B19" s="28"/>
      <c r="C19" s="36"/>
      <c r="D19" s="25"/>
      <c r="E19" s="21"/>
      <c r="F19" s="21"/>
      <c r="G19" s="43"/>
      <c r="H19" s="21"/>
      <c r="I19" s="162"/>
      <c r="J19" s="522" t="str">
        <f t="shared" si="1"/>
        <v/>
      </c>
      <c r="K19" s="20">
        <f t="shared" si="2"/>
        <v>0</v>
      </c>
      <c r="L19" s="20" t="str">
        <f t="shared" si="3"/>
        <v/>
      </c>
      <c r="M19" s="20" t="str">
        <f t="shared" si="4"/>
        <v/>
      </c>
      <c r="O19" s="20">
        <f t="shared" si="5"/>
        <v>0</v>
      </c>
      <c r="P19" s="20">
        <f t="shared" si="6"/>
        <v>0</v>
      </c>
      <c r="Q19" s="20" t="str">
        <f t="shared" si="7"/>
        <v/>
      </c>
      <c r="R19" s="20">
        <f t="shared" si="8"/>
        <v>0</v>
      </c>
      <c r="Z19" s="20">
        <f>'BOCES SELECT'!E12</f>
        <v>1045857</v>
      </c>
      <c r="AA19" s="20" t="e">
        <f ca="1">'BOCES SELECT'!CH12</f>
        <v>#N/A</v>
      </c>
      <c r="AB19" s="21"/>
      <c r="AC19" s="21"/>
    </row>
    <row r="20" spans="1:29" x14ac:dyDescent="0.2">
      <c r="A20" s="23"/>
      <c r="B20" s="28"/>
      <c r="C20" s="36"/>
      <c r="D20" s="25"/>
      <c r="E20" s="21"/>
      <c r="F20" s="21"/>
      <c r="G20" s="43"/>
      <c r="H20" s="21"/>
      <c r="I20" s="162"/>
      <c r="J20" s="522" t="str">
        <f t="shared" si="1"/>
        <v/>
      </c>
      <c r="K20" s="20">
        <f t="shared" si="2"/>
        <v>0</v>
      </c>
      <c r="L20" s="20" t="str">
        <f t="shared" si="3"/>
        <v/>
      </c>
      <c r="M20" s="20" t="str">
        <f t="shared" si="4"/>
        <v/>
      </c>
      <c r="O20" s="20">
        <f t="shared" si="5"/>
        <v>0</v>
      </c>
      <c r="P20" s="20">
        <f t="shared" si="6"/>
        <v>0</v>
      </c>
      <c r="Q20" s="20" t="str">
        <f t="shared" si="7"/>
        <v/>
      </c>
      <c r="R20" s="20">
        <f t="shared" si="8"/>
        <v>0</v>
      </c>
      <c r="Z20" s="20">
        <f>'BOCES SELECT'!E13</f>
        <v>1045856</v>
      </c>
      <c r="AA20" s="20" t="e">
        <f ca="1">'BOCES SELECT'!CH13</f>
        <v>#N/A</v>
      </c>
      <c r="AB20" s="21"/>
      <c r="AC20" s="21"/>
    </row>
    <row r="21" spans="1:29" x14ac:dyDescent="0.2">
      <c r="A21" s="23"/>
      <c r="B21" s="28"/>
      <c r="C21" s="36"/>
      <c r="D21" s="25"/>
      <c r="E21" s="21"/>
      <c r="F21" s="21"/>
      <c r="G21" s="43"/>
      <c r="H21" s="21"/>
      <c r="I21" s="162"/>
      <c r="J21" s="522" t="str">
        <f t="shared" si="1"/>
        <v/>
      </c>
      <c r="K21" s="20">
        <f t="shared" si="2"/>
        <v>0</v>
      </c>
      <c r="L21" s="20" t="str">
        <f t="shared" si="3"/>
        <v/>
      </c>
      <c r="M21" s="20" t="str">
        <f t="shared" si="4"/>
        <v/>
      </c>
      <c r="O21" s="20">
        <f t="shared" si="5"/>
        <v>0</v>
      </c>
      <c r="P21" s="20">
        <f t="shared" si="6"/>
        <v>0</v>
      </c>
      <c r="Q21" s="20" t="str">
        <f t="shared" si="7"/>
        <v/>
      </c>
      <c r="R21" s="20">
        <f t="shared" si="8"/>
        <v>0</v>
      </c>
      <c r="Z21" s="20">
        <f>'BOCES SELECT'!E14</f>
        <v>1045855</v>
      </c>
      <c r="AA21" s="20" t="e">
        <f ca="1">'BOCES SELECT'!CH14</f>
        <v>#N/A</v>
      </c>
      <c r="AB21" s="21"/>
      <c r="AC21" s="21"/>
    </row>
    <row r="22" spans="1:29" x14ac:dyDescent="0.2">
      <c r="A22" s="23"/>
      <c r="B22" s="28"/>
      <c r="C22" s="36"/>
      <c r="D22" s="25"/>
      <c r="E22" s="21"/>
      <c r="F22" s="21"/>
      <c r="G22" s="43"/>
      <c r="H22" s="21"/>
      <c r="I22" s="162"/>
      <c r="J22" s="522" t="str">
        <f t="shared" si="1"/>
        <v/>
      </c>
      <c r="K22" s="20">
        <f t="shared" si="2"/>
        <v>0</v>
      </c>
      <c r="L22" s="20" t="str">
        <f t="shared" si="3"/>
        <v/>
      </c>
      <c r="M22" s="20" t="str">
        <f t="shared" si="4"/>
        <v/>
      </c>
      <c r="O22" s="20">
        <f t="shared" si="5"/>
        <v>0</v>
      </c>
      <c r="P22" s="20">
        <f t="shared" si="6"/>
        <v>0</v>
      </c>
      <c r="Q22" s="20" t="str">
        <f t="shared" si="7"/>
        <v/>
      </c>
      <c r="R22" s="20">
        <f t="shared" si="8"/>
        <v>0</v>
      </c>
      <c r="Z22" s="20">
        <f>'BOCES SELECT'!E15</f>
        <v>1045854</v>
      </c>
      <c r="AA22" s="20" t="e">
        <f ca="1">'BOCES SELECT'!CH15</f>
        <v>#N/A</v>
      </c>
      <c r="AB22" s="21"/>
      <c r="AC22" s="21"/>
    </row>
    <row r="23" spans="1:29" x14ac:dyDescent="0.2">
      <c r="A23" s="23"/>
      <c r="B23" s="28"/>
      <c r="C23" s="36"/>
      <c r="D23" s="25"/>
      <c r="E23" s="21"/>
      <c r="F23" s="21"/>
      <c r="G23" s="43"/>
      <c r="H23" s="21"/>
      <c r="I23" s="162"/>
      <c r="J23" s="522" t="str">
        <f t="shared" si="1"/>
        <v/>
      </c>
      <c r="K23" s="20">
        <f t="shared" si="2"/>
        <v>0</v>
      </c>
      <c r="L23" s="20" t="str">
        <f t="shared" si="3"/>
        <v/>
      </c>
      <c r="M23" s="20" t="str">
        <f t="shared" si="4"/>
        <v/>
      </c>
      <c r="O23" s="20">
        <f t="shared" si="5"/>
        <v>0</v>
      </c>
      <c r="P23" s="20">
        <f t="shared" si="6"/>
        <v>0</v>
      </c>
      <c r="Q23" s="20" t="str">
        <f t="shared" si="7"/>
        <v/>
      </c>
      <c r="R23" s="20">
        <f t="shared" si="8"/>
        <v>0</v>
      </c>
      <c r="Z23" s="20">
        <f>'BOCES SELECT'!E16</f>
        <v>1045853</v>
      </c>
      <c r="AA23" s="20" t="e">
        <f ca="1">'BOCES SELECT'!CH16</f>
        <v>#N/A</v>
      </c>
      <c r="AB23" s="21"/>
      <c r="AC23" s="21"/>
    </row>
    <row r="24" spans="1:29" x14ac:dyDescent="0.2">
      <c r="A24" s="23"/>
      <c r="B24" s="28"/>
      <c r="C24" s="36"/>
      <c r="D24" s="25"/>
      <c r="E24" s="21"/>
      <c r="F24" s="21"/>
      <c r="G24" s="43"/>
      <c r="H24" s="21"/>
      <c r="I24" s="162"/>
      <c r="J24" s="522" t="str">
        <f t="shared" si="1"/>
        <v/>
      </c>
      <c r="K24" s="20">
        <f t="shared" si="2"/>
        <v>0</v>
      </c>
      <c r="L24" s="20" t="str">
        <f t="shared" si="3"/>
        <v/>
      </c>
      <c r="M24" s="20" t="str">
        <f t="shared" si="4"/>
        <v/>
      </c>
      <c r="O24" s="20">
        <f t="shared" si="5"/>
        <v>0</v>
      </c>
      <c r="P24" s="20">
        <f t="shared" si="6"/>
        <v>0</v>
      </c>
      <c r="Q24" s="20" t="str">
        <f t="shared" si="7"/>
        <v/>
      </c>
      <c r="R24" s="20">
        <f t="shared" si="8"/>
        <v>0</v>
      </c>
      <c r="Z24" s="20">
        <f>'BOCES SELECT'!E17</f>
        <v>1045852</v>
      </c>
      <c r="AA24" s="20" t="e">
        <f ca="1">'BOCES SELECT'!CH17</f>
        <v>#N/A</v>
      </c>
      <c r="AB24" s="21"/>
      <c r="AC24" s="21"/>
    </row>
    <row r="25" spans="1:29" x14ac:dyDescent="0.2">
      <c r="A25" s="23"/>
      <c r="B25" s="28"/>
      <c r="C25" s="36"/>
      <c r="D25" s="25"/>
      <c r="E25" s="21"/>
      <c r="F25" s="21"/>
      <c r="G25" s="43"/>
      <c r="H25" s="21"/>
      <c r="I25" s="162"/>
      <c r="J25" s="522" t="str">
        <f t="shared" si="1"/>
        <v/>
      </c>
      <c r="K25" s="20">
        <f t="shared" si="2"/>
        <v>0</v>
      </c>
      <c r="L25" s="20" t="str">
        <f t="shared" si="3"/>
        <v/>
      </c>
      <c r="M25" s="20" t="str">
        <f t="shared" si="4"/>
        <v/>
      </c>
      <c r="O25" s="20">
        <f t="shared" si="5"/>
        <v>0</v>
      </c>
      <c r="P25" s="20">
        <f t="shared" si="6"/>
        <v>0</v>
      </c>
      <c r="Q25" s="20" t="str">
        <f t="shared" si="7"/>
        <v/>
      </c>
      <c r="R25" s="20">
        <f t="shared" si="8"/>
        <v>0</v>
      </c>
      <c r="Z25" s="20">
        <f>'BOCES SELECT'!E18</f>
        <v>1045851</v>
      </c>
      <c r="AA25" s="20" t="e">
        <f ca="1">'BOCES SELECT'!CH18</f>
        <v>#N/A</v>
      </c>
      <c r="AB25" s="21"/>
      <c r="AC25" s="21"/>
    </row>
    <row r="26" spans="1:29" x14ac:dyDescent="0.2">
      <c r="A26" s="23"/>
      <c r="B26" s="28"/>
      <c r="C26" s="36"/>
      <c r="D26" s="25"/>
      <c r="E26" s="21"/>
      <c r="F26" s="21"/>
      <c r="G26" s="43"/>
      <c r="H26" s="21"/>
      <c r="I26" s="162"/>
      <c r="J26" s="522" t="str">
        <f t="shared" si="1"/>
        <v/>
      </c>
      <c r="K26" s="20">
        <f t="shared" si="2"/>
        <v>0</v>
      </c>
      <c r="L26" s="20" t="str">
        <f t="shared" si="3"/>
        <v/>
      </c>
      <c r="M26" s="20" t="str">
        <f t="shared" si="4"/>
        <v/>
      </c>
      <c r="O26" s="20">
        <f t="shared" si="5"/>
        <v>0</v>
      </c>
      <c r="P26" s="20">
        <f t="shared" si="6"/>
        <v>0</v>
      </c>
      <c r="Q26" s="20" t="str">
        <f t="shared" si="7"/>
        <v/>
      </c>
      <c r="R26" s="20">
        <f t="shared" si="8"/>
        <v>0</v>
      </c>
      <c r="Z26" s="20">
        <f>'BOCES SELECT'!E19</f>
        <v>1045850</v>
      </c>
      <c r="AA26" s="20" t="e">
        <f ca="1">'BOCES SELECT'!CH19</f>
        <v>#N/A</v>
      </c>
      <c r="AB26" s="21"/>
      <c r="AC26" s="21"/>
    </row>
    <row r="27" spans="1:29" x14ac:dyDescent="0.2">
      <c r="A27" s="23"/>
      <c r="B27" s="28"/>
      <c r="C27" s="36"/>
      <c r="D27" s="25"/>
      <c r="E27" s="21"/>
      <c r="F27" s="21"/>
      <c r="G27" s="43"/>
      <c r="H27" s="21"/>
      <c r="I27" s="162"/>
      <c r="J27" s="522" t="str">
        <f t="shared" si="1"/>
        <v/>
      </c>
      <c r="K27" s="20">
        <f t="shared" si="2"/>
        <v>0</v>
      </c>
      <c r="L27" s="20" t="str">
        <f t="shared" si="3"/>
        <v/>
      </c>
      <c r="M27" s="20" t="str">
        <f t="shared" si="4"/>
        <v/>
      </c>
      <c r="O27" s="20">
        <f t="shared" si="5"/>
        <v>0</v>
      </c>
      <c r="P27" s="20">
        <f t="shared" si="6"/>
        <v>0</v>
      </c>
      <c r="Q27" s="20" t="str">
        <f t="shared" si="7"/>
        <v/>
      </c>
      <c r="R27" s="20">
        <f t="shared" si="8"/>
        <v>0</v>
      </c>
      <c r="Z27" s="20">
        <f>'BOCES SELECT'!E20</f>
        <v>1045849</v>
      </c>
      <c r="AA27" s="20" t="e">
        <f ca="1">'BOCES SELECT'!CH20</f>
        <v>#N/A</v>
      </c>
      <c r="AB27" s="21"/>
      <c r="AC27" s="21"/>
    </row>
    <row r="28" spans="1:29" x14ac:dyDescent="0.2">
      <c r="A28" s="23"/>
      <c r="B28" s="28"/>
      <c r="C28" s="36"/>
      <c r="D28" s="25"/>
      <c r="E28" s="21"/>
      <c r="F28" s="21"/>
      <c r="G28" s="43"/>
      <c r="H28" s="21"/>
      <c r="I28" s="162"/>
      <c r="J28" s="522" t="str">
        <f t="shared" si="1"/>
        <v/>
      </c>
      <c r="K28" s="20">
        <f t="shared" si="2"/>
        <v>0</v>
      </c>
      <c r="L28" s="20" t="str">
        <f t="shared" si="3"/>
        <v/>
      </c>
      <c r="M28" s="20" t="str">
        <f t="shared" si="4"/>
        <v/>
      </c>
      <c r="O28" s="20">
        <f t="shared" si="5"/>
        <v>0</v>
      </c>
      <c r="P28" s="20">
        <f t="shared" si="6"/>
        <v>0</v>
      </c>
      <c r="Q28" s="20" t="str">
        <f t="shared" si="7"/>
        <v/>
      </c>
      <c r="R28" s="20">
        <f t="shared" si="8"/>
        <v>0</v>
      </c>
      <c r="Z28" s="20">
        <f>'BOCES SELECT'!E21</f>
        <v>1045848</v>
      </c>
      <c r="AA28" s="20" t="e">
        <f ca="1">'BOCES SELECT'!CH21</f>
        <v>#N/A</v>
      </c>
      <c r="AB28" s="21"/>
      <c r="AC28" s="21"/>
    </row>
    <row r="29" spans="1:29" x14ac:dyDescent="0.2">
      <c r="A29" s="23"/>
      <c r="B29" s="28"/>
      <c r="C29" s="36"/>
      <c r="D29" s="25"/>
      <c r="E29" s="21"/>
      <c r="F29" s="21"/>
      <c r="G29" s="43"/>
      <c r="H29" s="21"/>
      <c r="I29" s="162"/>
      <c r="J29" s="522" t="str">
        <f t="shared" si="1"/>
        <v/>
      </c>
      <c r="K29" s="20">
        <f t="shared" si="2"/>
        <v>0</v>
      </c>
      <c r="L29" s="20" t="str">
        <f t="shared" si="3"/>
        <v/>
      </c>
      <c r="M29" s="20" t="str">
        <f t="shared" si="4"/>
        <v/>
      </c>
      <c r="O29" s="20">
        <f t="shared" si="5"/>
        <v>0</v>
      </c>
      <c r="P29" s="20">
        <f t="shared" si="6"/>
        <v>0</v>
      </c>
      <c r="Q29" s="20" t="str">
        <f t="shared" si="7"/>
        <v/>
      </c>
      <c r="R29" s="20">
        <f t="shared" si="8"/>
        <v>0</v>
      </c>
      <c r="Z29" s="20">
        <f>'BOCES SELECT'!E22</f>
        <v>1045847</v>
      </c>
      <c r="AA29" s="20" t="e">
        <f ca="1">'BOCES SELECT'!CH22</f>
        <v>#N/A</v>
      </c>
      <c r="AB29" s="21"/>
      <c r="AC29" s="21"/>
    </row>
    <row r="30" spans="1:29" x14ac:dyDescent="0.2">
      <c r="A30" s="23"/>
      <c r="B30" s="28"/>
      <c r="C30" s="36"/>
      <c r="D30" s="25"/>
      <c r="E30" s="21"/>
      <c r="F30" s="21"/>
      <c r="G30" s="43"/>
      <c r="H30" s="21"/>
      <c r="I30" s="162"/>
      <c r="J30" s="522" t="str">
        <f t="shared" si="1"/>
        <v/>
      </c>
      <c r="K30" s="20">
        <f t="shared" si="2"/>
        <v>0</v>
      </c>
      <c r="L30" s="20" t="str">
        <f t="shared" si="3"/>
        <v/>
      </c>
      <c r="M30" s="20" t="str">
        <f t="shared" si="4"/>
        <v/>
      </c>
      <c r="O30" s="20">
        <f t="shared" si="5"/>
        <v>0</v>
      </c>
      <c r="P30" s="20">
        <f t="shared" si="6"/>
        <v>0</v>
      </c>
      <c r="Q30" s="20" t="str">
        <f t="shared" si="7"/>
        <v/>
      </c>
      <c r="R30" s="20">
        <f t="shared" si="8"/>
        <v>0</v>
      </c>
      <c r="Z30" s="20">
        <f>'BOCES SELECT'!E23</f>
        <v>1045846</v>
      </c>
      <c r="AA30" s="20" t="e">
        <f ca="1">'BOCES SELECT'!CH23</f>
        <v>#N/A</v>
      </c>
      <c r="AB30" s="21"/>
      <c r="AC30" s="21"/>
    </row>
    <row r="31" spans="1:29" x14ac:dyDescent="0.2">
      <c r="A31" s="23"/>
      <c r="B31" s="28"/>
      <c r="C31" s="36"/>
      <c r="D31" s="25"/>
      <c r="E31" s="21"/>
      <c r="F31" s="21"/>
      <c r="G31" s="43"/>
      <c r="H31" s="21"/>
      <c r="I31" s="162"/>
      <c r="J31" s="522" t="str">
        <f t="shared" si="1"/>
        <v/>
      </c>
      <c r="K31" s="20">
        <f t="shared" si="2"/>
        <v>0</v>
      </c>
      <c r="L31" s="20" t="str">
        <f t="shared" si="3"/>
        <v/>
      </c>
      <c r="M31" s="20" t="str">
        <f t="shared" si="4"/>
        <v/>
      </c>
      <c r="O31" s="20">
        <f t="shared" si="5"/>
        <v>0</v>
      </c>
      <c r="P31" s="20">
        <f t="shared" si="6"/>
        <v>0</v>
      </c>
      <c r="Q31" s="20" t="str">
        <f t="shared" si="7"/>
        <v/>
      </c>
      <c r="R31" s="20">
        <f t="shared" si="8"/>
        <v>0</v>
      </c>
      <c r="Z31" s="20">
        <f>'BOCES SELECT'!E24</f>
        <v>1045845</v>
      </c>
      <c r="AA31" s="20" t="e">
        <f ca="1">'BOCES SELECT'!CH24</f>
        <v>#N/A</v>
      </c>
      <c r="AB31" s="21"/>
      <c r="AC31" s="21"/>
    </row>
    <row r="32" spans="1:29" x14ac:dyDescent="0.2">
      <c r="A32" s="23"/>
      <c r="B32" s="28"/>
      <c r="C32" s="36"/>
      <c r="D32" s="25"/>
      <c r="E32" s="21"/>
      <c r="F32" s="21"/>
      <c r="G32" s="43"/>
      <c r="H32" s="21"/>
      <c r="I32" s="162"/>
      <c r="J32" s="522" t="str">
        <f t="shared" si="1"/>
        <v/>
      </c>
      <c r="K32" s="20">
        <f t="shared" si="2"/>
        <v>0</v>
      </c>
      <c r="L32" s="20" t="str">
        <f t="shared" si="3"/>
        <v/>
      </c>
      <c r="M32" s="20" t="str">
        <f t="shared" si="4"/>
        <v/>
      </c>
      <c r="O32" s="20">
        <f t="shared" si="5"/>
        <v>0</v>
      </c>
      <c r="P32" s="20">
        <f t="shared" si="6"/>
        <v>0</v>
      </c>
      <c r="Q32" s="20" t="str">
        <f t="shared" si="7"/>
        <v/>
      </c>
      <c r="R32" s="20">
        <f t="shared" si="8"/>
        <v>0</v>
      </c>
      <c r="Z32" s="20">
        <f>'BOCES SELECT'!E25</f>
        <v>1045844</v>
      </c>
      <c r="AA32" s="20" t="e">
        <f ca="1">'BOCES SELECT'!CH25</f>
        <v>#N/A</v>
      </c>
      <c r="AB32" s="21"/>
      <c r="AC32" s="21"/>
    </row>
    <row r="33" spans="1:29" x14ac:dyDescent="0.2">
      <c r="A33" s="23"/>
      <c r="B33" s="28"/>
      <c r="C33" s="36"/>
      <c r="D33" s="25"/>
      <c r="E33" s="21"/>
      <c r="F33" s="21"/>
      <c r="G33" s="43"/>
      <c r="H33" s="21"/>
      <c r="I33" s="162"/>
      <c r="J33" s="522" t="str">
        <f t="shared" si="1"/>
        <v/>
      </c>
      <c r="K33" s="20">
        <f t="shared" si="2"/>
        <v>0</v>
      </c>
      <c r="L33" s="20" t="str">
        <f t="shared" si="3"/>
        <v/>
      </c>
      <c r="M33" s="20" t="str">
        <f t="shared" si="4"/>
        <v/>
      </c>
      <c r="O33" s="20">
        <f t="shared" si="5"/>
        <v>0</v>
      </c>
      <c r="P33" s="20">
        <f t="shared" si="6"/>
        <v>0</v>
      </c>
      <c r="Q33" s="20" t="str">
        <f t="shared" si="7"/>
        <v/>
      </c>
      <c r="R33" s="20">
        <f t="shared" si="8"/>
        <v>0</v>
      </c>
      <c r="Z33" s="20">
        <f>'BOCES SELECT'!E26</f>
        <v>1045843</v>
      </c>
      <c r="AA33" s="20" t="e">
        <f ca="1">'BOCES SELECT'!CH26</f>
        <v>#N/A</v>
      </c>
      <c r="AB33" s="21"/>
      <c r="AC33" s="21"/>
    </row>
    <row r="34" spans="1:29" x14ac:dyDescent="0.2">
      <c r="A34" s="23"/>
      <c r="B34" s="28"/>
      <c r="C34" s="36"/>
      <c r="D34" s="25"/>
      <c r="E34" s="21"/>
      <c r="F34" s="21"/>
      <c r="G34" s="43"/>
      <c r="H34" s="21"/>
      <c r="I34" s="162"/>
      <c r="J34" s="522" t="str">
        <f t="shared" si="1"/>
        <v/>
      </c>
      <c r="K34" s="20">
        <f t="shared" si="2"/>
        <v>0</v>
      </c>
      <c r="L34" s="20" t="str">
        <f t="shared" si="3"/>
        <v/>
      </c>
      <c r="M34" s="20" t="str">
        <f t="shared" si="4"/>
        <v/>
      </c>
      <c r="O34" s="20">
        <f t="shared" si="5"/>
        <v>0</v>
      </c>
      <c r="P34" s="20">
        <f t="shared" si="6"/>
        <v>0</v>
      </c>
      <c r="Q34" s="20" t="str">
        <f t="shared" si="7"/>
        <v/>
      </c>
      <c r="R34" s="20">
        <f t="shared" si="8"/>
        <v>0</v>
      </c>
      <c r="Z34" s="20">
        <f>'BOCES SELECT'!E27</f>
        <v>1045842</v>
      </c>
      <c r="AA34" s="20" t="e">
        <f ca="1">'BOCES SELECT'!CH27</f>
        <v>#N/A</v>
      </c>
      <c r="AB34" s="21"/>
      <c r="AC34" s="21"/>
    </row>
    <row r="35" spans="1:29" x14ac:dyDescent="0.2">
      <c r="A35" s="23"/>
      <c r="B35" s="28"/>
      <c r="C35" s="36"/>
      <c r="D35" s="25"/>
      <c r="E35" s="21"/>
      <c r="F35" s="21"/>
      <c r="G35" s="43"/>
      <c r="H35" s="21"/>
      <c r="I35" s="162"/>
      <c r="J35" s="522" t="str">
        <f t="shared" si="1"/>
        <v/>
      </c>
      <c r="K35" s="20">
        <f t="shared" si="2"/>
        <v>0</v>
      </c>
      <c r="L35" s="20" t="str">
        <f t="shared" si="3"/>
        <v/>
      </c>
      <c r="M35" s="20" t="str">
        <f t="shared" si="4"/>
        <v/>
      </c>
      <c r="O35" s="20">
        <f t="shared" si="5"/>
        <v>0</v>
      </c>
      <c r="P35" s="20">
        <f t="shared" si="6"/>
        <v>0</v>
      </c>
      <c r="Q35" s="20" t="str">
        <f t="shared" si="7"/>
        <v/>
      </c>
      <c r="R35" s="20">
        <f t="shared" si="8"/>
        <v>0</v>
      </c>
      <c r="Z35" s="20">
        <f>'BOCES SELECT'!E28</f>
        <v>1045841</v>
      </c>
      <c r="AA35" s="20" t="e">
        <f ca="1">'BOCES SELECT'!CH28</f>
        <v>#N/A</v>
      </c>
      <c r="AB35" s="21"/>
      <c r="AC35" s="21"/>
    </row>
    <row r="36" spans="1:29" x14ac:dyDescent="0.2">
      <c r="A36" s="23"/>
      <c r="B36" s="28"/>
      <c r="C36" s="36"/>
      <c r="D36" s="25"/>
      <c r="E36" s="21"/>
      <c r="F36" s="21"/>
      <c r="G36" s="43"/>
      <c r="H36" s="21"/>
      <c r="I36" s="162"/>
      <c r="J36" s="522" t="str">
        <f t="shared" si="1"/>
        <v/>
      </c>
      <c r="K36" s="20">
        <f t="shared" si="2"/>
        <v>0</v>
      </c>
      <c r="L36" s="20" t="str">
        <f t="shared" si="3"/>
        <v/>
      </c>
      <c r="M36" s="20" t="str">
        <f t="shared" si="4"/>
        <v/>
      </c>
      <c r="O36" s="20">
        <f t="shared" si="5"/>
        <v>0</v>
      </c>
      <c r="P36" s="20">
        <f t="shared" si="6"/>
        <v>0</v>
      </c>
      <c r="Q36" s="20" t="str">
        <f t="shared" si="7"/>
        <v/>
      </c>
      <c r="R36" s="20">
        <f t="shared" si="8"/>
        <v>0</v>
      </c>
      <c r="Z36" s="20">
        <f>'BOCES SELECT'!E29</f>
        <v>1045840</v>
      </c>
      <c r="AA36" s="20" t="e">
        <f ca="1">'BOCES SELECT'!CH29</f>
        <v>#N/A</v>
      </c>
      <c r="AB36" s="21"/>
      <c r="AC36" s="21"/>
    </row>
    <row r="37" spans="1:29" x14ac:dyDescent="0.2">
      <c r="A37" s="23"/>
      <c r="B37" s="28"/>
      <c r="C37" s="36"/>
      <c r="D37" s="25"/>
      <c r="E37" s="21"/>
      <c r="F37" s="21"/>
      <c r="G37" s="43"/>
      <c r="H37" s="21"/>
      <c r="I37" s="162"/>
      <c r="J37" s="522" t="str">
        <f t="shared" si="1"/>
        <v/>
      </c>
      <c r="K37" s="20">
        <f t="shared" si="2"/>
        <v>0</v>
      </c>
      <c r="L37" s="20" t="str">
        <f t="shared" si="3"/>
        <v/>
      </c>
      <c r="M37" s="20" t="str">
        <f t="shared" si="4"/>
        <v/>
      </c>
      <c r="O37" s="20">
        <f t="shared" si="5"/>
        <v>0</v>
      </c>
      <c r="P37" s="20">
        <f t="shared" si="6"/>
        <v>0</v>
      </c>
      <c r="Q37" s="20" t="str">
        <f t="shared" si="7"/>
        <v/>
      </c>
      <c r="R37" s="20">
        <f t="shared" si="8"/>
        <v>0</v>
      </c>
      <c r="Z37" s="20">
        <f>'BOCES SELECT'!E30</f>
        <v>1045839</v>
      </c>
      <c r="AA37" s="20" t="e">
        <f ca="1">'BOCES SELECT'!CH30</f>
        <v>#N/A</v>
      </c>
      <c r="AB37" s="21"/>
      <c r="AC37" s="21"/>
    </row>
    <row r="38" spans="1:29" x14ac:dyDescent="0.2">
      <c r="A38" s="23"/>
      <c r="B38" s="28"/>
      <c r="C38" s="36"/>
      <c r="D38" s="25"/>
      <c r="E38" s="21"/>
      <c r="F38" s="21"/>
      <c r="G38" s="43"/>
      <c r="H38" s="21"/>
      <c r="I38" s="162"/>
      <c r="J38" s="522" t="str">
        <f t="shared" si="1"/>
        <v/>
      </c>
      <c r="K38" s="20">
        <f t="shared" si="2"/>
        <v>0</v>
      </c>
      <c r="L38" s="20" t="str">
        <f t="shared" si="3"/>
        <v/>
      </c>
      <c r="M38" s="20" t="str">
        <f t="shared" si="4"/>
        <v/>
      </c>
      <c r="O38" s="20">
        <f t="shared" si="5"/>
        <v>0</v>
      </c>
      <c r="P38" s="20">
        <f t="shared" si="6"/>
        <v>0</v>
      </c>
      <c r="Q38" s="20" t="str">
        <f t="shared" si="7"/>
        <v/>
      </c>
      <c r="R38" s="20">
        <f t="shared" si="8"/>
        <v>0</v>
      </c>
      <c r="Z38" s="20">
        <f>'BOCES SELECT'!E31</f>
        <v>1045838</v>
      </c>
      <c r="AA38" s="20" t="e">
        <f ca="1">'BOCES SELECT'!CH31</f>
        <v>#N/A</v>
      </c>
      <c r="AB38" s="21"/>
      <c r="AC38" s="21"/>
    </row>
    <row r="39" spans="1:29" x14ac:dyDescent="0.2">
      <c r="A39" s="23"/>
      <c r="B39" s="28"/>
      <c r="C39" s="36"/>
      <c r="D39" s="25"/>
      <c r="E39" s="21"/>
      <c r="F39" s="21"/>
      <c r="G39" s="43"/>
      <c r="H39" s="21"/>
      <c r="I39" s="162"/>
      <c r="J39" s="522" t="str">
        <f t="shared" si="1"/>
        <v/>
      </c>
      <c r="K39" s="20">
        <f t="shared" si="2"/>
        <v>0</v>
      </c>
      <c r="L39" s="20" t="str">
        <f t="shared" si="3"/>
        <v/>
      </c>
      <c r="M39" s="20" t="str">
        <f t="shared" si="4"/>
        <v/>
      </c>
      <c r="O39" s="20">
        <f t="shared" si="5"/>
        <v>0</v>
      </c>
      <c r="P39" s="20">
        <f t="shared" si="6"/>
        <v>0</v>
      </c>
      <c r="Q39" s="20" t="str">
        <f t="shared" si="7"/>
        <v/>
      </c>
      <c r="R39" s="20">
        <f t="shared" si="8"/>
        <v>0</v>
      </c>
      <c r="Z39" s="20">
        <f>'BOCES SELECT'!E32</f>
        <v>1045837</v>
      </c>
      <c r="AA39" s="20" t="e">
        <f ca="1">'BOCES SELECT'!CH32</f>
        <v>#N/A</v>
      </c>
      <c r="AB39" s="21"/>
      <c r="AC39" s="21"/>
    </row>
    <row r="40" spans="1:29" x14ac:dyDescent="0.2">
      <c r="A40" s="23"/>
      <c r="B40" s="28"/>
      <c r="C40" s="36"/>
      <c r="D40" s="25"/>
      <c r="E40" s="21"/>
      <c r="F40" s="21"/>
      <c r="G40" s="43"/>
      <c r="H40" s="21"/>
      <c r="I40" s="162"/>
      <c r="J40" s="522" t="str">
        <f t="shared" si="1"/>
        <v/>
      </c>
      <c r="K40" s="20">
        <f t="shared" si="2"/>
        <v>0</v>
      </c>
      <c r="L40" s="20" t="str">
        <f t="shared" si="3"/>
        <v/>
      </c>
      <c r="M40" s="20" t="str">
        <f t="shared" si="4"/>
        <v/>
      </c>
      <c r="O40" s="20">
        <f t="shared" si="5"/>
        <v>0</v>
      </c>
      <c r="P40" s="20">
        <f t="shared" si="6"/>
        <v>0</v>
      </c>
      <c r="Q40" s="20" t="str">
        <f t="shared" si="7"/>
        <v/>
      </c>
      <c r="R40" s="20">
        <f t="shared" si="8"/>
        <v>0</v>
      </c>
      <c r="Z40" s="20">
        <f>'BOCES SELECT'!E33</f>
        <v>1045836</v>
      </c>
      <c r="AA40" s="20" t="e">
        <f ca="1">'BOCES SELECT'!CH33</f>
        <v>#N/A</v>
      </c>
      <c r="AB40" s="21"/>
      <c r="AC40" s="21"/>
    </row>
    <row r="41" spans="1:29" x14ac:dyDescent="0.2">
      <c r="A41" s="23"/>
      <c r="B41" s="28"/>
      <c r="C41" s="36"/>
      <c r="D41" s="25"/>
      <c r="E41" s="21"/>
      <c r="F41" s="21"/>
      <c r="G41" s="43"/>
      <c r="H41" s="21"/>
      <c r="I41" s="162"/>
      <c r="J41" s="522" t="str">
        <f t="shared" si="1"/>
        <v/>
      </c>
      <c r="K41" s="20">
        <f t="shared" si="2"/>
        <v>0</v>
      </c>
      <c r="L41" s="20" t="str">
        <f t="shared" si="3"/>
        <v/>
      </c>
      <c r="M41" s="20" t="str">
        <f t="shared" si="4"/>
        <v/>
      </c>
      <c r="O41" s="20">
        <f t="shared" si="5"/>
        <v>0</v>
      </c>
      <c r="P41" s="20">
        <f t="shared" si="6"/>
        <v>0</v>
      </c>
      <c r="Q41" s="20" t="str">
        <f t="shared" si="7"/>
        <v/>
      </c>
      <c r="R41" s="20">
        <f t="shared" si="8"/>
        <v>0</v>
      </c>
      <c r="Z41" s="20">
        <f>'BOCES SELECT'!E34</f>
        <v>1045835</v>
      </c>
      <c r="AA41" s="20" t="e">
        <f ca="1">'BOCES SELECT'!CH34</f>
        <v>#N/A</v>
      </c>
      <c r="AB41" s="21"/>
      <c r="AC41" s="21"/>
    </row>
    <row r="42" spans="1:29" x14ac:dyDescent="0.2">
      <c r="A42" s="23"/>
      <c r="B42" s="28"/>
      <c r="C42" s="36"/>
      <c r="D42" s="25"/>
      <c r="E42" s="21"/>
      <c r="F42" s="21"/>
      <c r="G42" s="43"/>
      <c r="H42" s="21"/>
      <c r="I42" s="162"/>
      <c r="J42" s="522" t="str">
        <f t="shared" si="1"/>
        <v/>
      </c>
      <c r="K42" s="20">
        <f t="shared" si="2"/>
        <v>0</v>
      </c>
      <c r="L42" s="20" t="str">
        <f t="shared" si="3"/>
        <v/>
      </c>
      <c r="M42" s="20" t="str">
        <f t="shared" si="4"/>
        <v/>
      </c>
      <c r="O42" s="20">
        <f t="shared" si="5"/>
        <v>0</v>
      </c>
      <c r="P42" s="20">
        <f t="shared" si="6"/>
        <v>0</v>
      </c>
      <c r="Q42" s="20" t="str">
        <f t="shared" si="7"/>
        <v/>
      </c>
      <c r="R42" s="20">
        <f t="shared" si="8"/>
        <v>0</v>
      </c>
      <c r="Z42" s="20">
        <f>'BOCES SELECT'!E35</f>
        <v>1045834</v>
      </c>
      <c r="AA42" s="20" t="e">
        <f ca="1">'BOCES SELECT'!CH35</f>
        <v>#N/A</v>
      </c>
      <c r="AB42" s="21"/>
      <c r="AC42" s="21"/>
    </row>
    <row r="43" spans="1:29" x14ac:dyDescent="0.2">
      <c r="A43" s="23"/>
      <c r="B43" s="28"/>
      <c r="C43" s="36"/>
      <c r="D43" s="25"/>
      <c r="E43" s="21"/>
      <c r="F43" s="21"/>
      <c r="G43" s="43"/>
      <c r="H43" s="21"/>
      <c r="I43" s="162"/>
      <c r="J43" s="522" t="str">
        <f t="shared" si="1"/>
        <v/>
      </c>
      <c r="K43" s="20">
        <f t="shared" si="2"/>
        <v>0</v>
      </c>
      <c r="L43" s="20" t="str">
        <f t="shared" si="3"/>
        <v/>
      </c>
      <c r="M43" s="20" t="str">
        <f t="shared" si="4"/>
        <v/>
      </c>
      <c r="O43" s="20">
        <f t="shared" si="5"/>
        <v>0</v>
      </c>
      <c r="P43" s="20">
        <f t="shared" si="6"/>
        <v>0</v>
      </c>
      <c r="Q43" s="20" t="str">
        <f t="shared" si="7"/>
        <v/>
      </c>
      <c r="R43" s="20">
        <f t="shared" si="8"/>
        <v>0</v>
      </c>
      <c r="Z43" s="20">
        <f>'BOCES SELECT'!E36</f>
        <v>1045833</v>
      </c>
      <c r="AA43" s="20" t="e">
        <f ca="1">'BOCES SELECT'!CH36</f>
        <v>#N/A</v>
      </c>
      <c r="AB43" s="21"/>
      <c r="AC43" s="21"/>
    </row>
    <row r="44" spans="1:29" x14ac:dyDescent="0.2">
      <c r="A44" s="23"/>
      <c r="B44" s="28"/>
      <c r="C44" s="36"/>
      <c r="D44" s="25"/>
      <c r="E44" s="21"/>
      <c r="F44" s="21"/>
      <c r="G44" s="43"/>
      <c r="H44" s="21"/>
      <c r="I44" s="162"/>
      <c r="J44" s="522" t="str">
        <f t="shared" si="1"/>
        <v/>
      </c>
      <c r="K44" s="20">
        <f t="shared" si="2"/>
        <v>0</v>
      </c>
      <c r="L44" s="20" t="str">
        <f t="shared" si="3"/>
        <v/>
      </c>
      <c r="M44" s="20" t="str">
        <f t="shared" si="4"/>
        <v/>
      </c>
      <c r="O44" s="20">
        <f t="shared" si="5"/>
        <v>0</v>
      </c>
      <c r="P44" s="20">
        <f t="shared" si="6"/>
        <v>0</v>
      </c>
      <c r="Q44" s="20" t="str">
        <f t="shared" si="7"/>
        <v/>
      </c>
      <c r="R44" s="20">
        <f t="shared" si="8"/>
        <v>0</v>
      </c>
      <c r="Z44" s="20">
        <f>'BOCES SELECT'!E37</f>
        <v>1045832</v>
      </c>
      <c r="AA44" s="20" t="e">
        <f ca="1">'BOCES SELECT'!CH37</f>
        <v>#N/A</v>
      </c>
      <c r="AB44" s="21"/>
      <c r="AC44" s="21"/>
    </row>
    <row r="45" spans="1:29" x14ac:dyDescent="0.2">
      <c r="A45" s="23"/>
      <c r="B45" s="28"/>
      <c r="C45" s="36"/>
      <c r="D45" s="25"/>
      <c r="E45" s="21"/>
      <c r="F45" s="21"/>
      <c r="G45" s="43"/>
      <c r="H45" s="21"/>
      <c r="I45" s="162"/>
      <c r="J45" s="522" t="str">
        <f t="shared" si="1"/>
        <v/>
      </c>
      <c r="K45" s="20">
        <f t="shared" si="2"/>
        <v>0</v>
      </c>
      <c r="L45" s="20" t="str">
        <f t="shared" si="3"/>
        <v/>
      </c>
      <c r="M45" s="20" t="str">
        <f t="shared" si="4"/>
        <v/>
      </c>
      <c r="O45" s="20">
        <f t="shared" si="5"/>
        <v>0</v>
      </c>
      <c r="P45" s="20">
        <f t="shared" si="6"/>
        <v>0</v>
      </c>
      <c r="Q45" s="20" t="str">
        <f t="shared" si="7"/>
        <v/>
      </c>
      <c r="R45" s="20">
        <f t="shared" si="8"/>
        <v>0</v>
      </c>
      <c r="Z45" s="20">
        <f>'BOCES SELECT'!E38</f>
        <v>1045831</v>
      </c>
      <c r="AA45" s="20" t="e">
        <f ca="1">'BOCES SELECT'!CH38</f>
        <v>#N/A</v>
      </c>
      <c r="AB45" s="21"/>
      <c r="AC45" s="21"/>
    </row>
    <row r="46" spans="1:29" x14ac:dyDescent="0.2">
      <c r="A46" s="23"/>
      <c r="B46" s="28"/>
      <c r="C46" s="36"/>
      <c r="D46" s="25"/>
      <c r="E46" s="21"/>
      <c r="F46" s="21"/>
      <c r="G46" s="43"/>
      <c r="H46" s="21"/>
      <c r="I46" s="162"/>
      <c r="J46" s="522" t="str">
        <f t="shared" si="1"/>
        <v/>
      </c>
      <c r="K46" s="20">
        <f t="shared" si="2"/>
        <v>0</v>
      </c>
      <c r="L46" s="20" t="str">
        <f t="shared" si="3"/>
        <v/>
      </c>
      <c r="M46" s="20" t="str">
        <f t="shared" si="4"/>
        <v/>
      </c>
      <c r="O46" s="20">
        <f t="shared" si="5"/>
        <v>0</v>
      </c>
      <c r="P46" s="20">
        <f t="shared" si="6"/>
        <v>0</v>
      </c>
      <c r="Q46" s="20" t="str">
        <f t="shared" si="7"/>
        <v/>
      </c>
      <c r="R46" s="20">
        <f t="shared" si="8"/>
        <v>0</v>
      </c>
      <c r="Z46" s="20">
        <f>'BOCES SELECT'!E39</f>
        <v>1045830</v>
      </c>
      <c r="AA46" s="20" t="e">
        <f ca="1">'BOCES SELECT'!CH39</f>
        <v>#N/A</v>
      </c>
      <c r="AB46" s="21"/>
      <c r="AC46" s="21"/>
    </row>
    <row r="47" spans="1:29" x14ac:dyDescent="0.2">
      <c r="A47" s="23"/>
      <c r="B47" s="28"/>
      <c r="C47" s="36"/>
      <c r="D47" s="25"/>
      <c r="E47" s="21"/>
      <c r="F47" s="21"/>
      <c r="G47" s="43"/>
      <c r="H47" s="21"/>
      <c r="I47" s="162"/>
      <c r="J47" s="522" t="str">
        <f t="shared" si="1"/>
        <v/>
      </c>
      <c r="K47" s="20">
        <f t="shared" si="2"/>
        <v>0</v>
      </c>
      <c r="L47" s="20" t="str">
        <f t="shared" si="3"/>
        <v/>
      </c>
      <c r="M47" s="20" t="str">
        <f t="shared" si="4"/>
        <v/>
      </c>
      <c r="O47" s="20">
        <f t="shared" si="5"/>
        <v>0</v>
      </c>
      <c r="P47" s="20">
        <f t="shared" si="6"/>
        <v>0</v>
      </c>
      <c r="Q47" s="20" t="str">
        <f t="shared" si="7"/>
        <v/>
      </c>
      <c r="R47" s="20">
        <f t="shared" si="8"/>
        <v>0</v>
      </c>
      <c r="Z47" s="20">
        <f>'BOCES SELECT'!E40</f>
        <v>1045829</v>
      </c>
      <c r="AA47" s="20" t="e">
        <f ca="1">'BOCES SELECT'!CH40</f>
        <v>#N/A</v>
      </c>
      <c r="AB47" s="21"/>
      <c r="AC47" s="21"/>
    </row>
    <row r="48" spans="1:29" x14ac:dyDescent="0.2">
      <c r="A48" s="23"/>
      <c r="B48" s="28"/>
      <c r="C48" s="36"/>
      <c r="D48" s="25"/>
      <c r="E48" s="21"/>
      <c r="F48" s="21"/>
      <c r="G48" s="43"/>
      <c r="H48" s="21"/>
      <c r="I48" s="162"/>
      <c r="J48" s="522" t="str">
        <f t="shared" si="1"/>
        <v/>
      </c>
      <c r="K48" s="20">
        <f t="shared" si="2"/>
        <v>0</v>
      </c>
      <c r="L48" s="20" t="str">
        <f t="shared" si="3"/>
        <v/>
      </c>
      <c r="M48" s="20" t="str">
        <f t="shared" si="4"/>
        <v/>
      </c>
      <c r="O48" s="20">
        <f t="shared" si="5"/>
        <v>0</v>
      </c>
      <c r="P48" s="20">
        <f t="shared" si="6"/>
        <v>0</v>
      </c>
      <c r="Q48" s="20" t="str">
        <f t="shared" si="7"/>
        <v/>
      </c>
      <c r="R48" s="20">
        <f t="shared" si="8"/>
        <v>0</v>
      </c>
      <c r="Z48" s="20">
        <f>'BOCES SELECT'!E41</f>
        <v>1045828</v>
      </c>
      <c r="AA48" s="20" t="e">
        <f ca="1">'BOCES SELECT'!CH41</f>
        <v>#N/A</v>
      </c>
      <c r="AB48" s="21"/>
      <c r="AC48" s="21"/>
    </row>
    <row r="49" spans="1:29" x14ac:dyDescent="0.2">
      <c r="A49" s="23"/>
      <c r="B49" s="28"/>
      <c r="C49" s="36"/>
      <c r="D49" s="25"/>
      <c r="E49" s="21"/>
      <c r="F49" s="21"/>
      <c r="G49" s="43"/>
      <c r="H49" s="21"/>
      <c r="I49" s="162"/>
      <c r="J49" s="522" t="str">
        <f t="shared" si="1"/>
        <v/>
      </c>
      <c r="K49" s="20">
        <f t="shared" si="2"/>
        <v>0</v>
      </c>
      <c r="L49" s="20" t="str">
        <f t="shared" si="3"/>
        <v/>
      </c>
      <c r="M49" s="20" t="str">
        <f t="shared" si="4"/>
        <v/>
      </c>
      <c r="O49" s="20">
        <f t="shared" si="5"/>
        <v>0</v>
      </c>
      <c r="P49" s="20">
        <f t="shared" si="6"/>
        <v>0</v>
      </c>
      <c r="Q49" s="20" t="str">
        <f t="shared" si="7"/>
        <v/>
      </c>
      <c r="R49" s="20">
        <f t="shared" si="8"/>
        <v>0</v>
      </c>
      <c r="Z49" s="20">
        <f>'BOCES SELECT'!E42</f>
        <v>1045827</v>
      </c>
      <c r="AA49" s="20" t="e">
        <f ca="1">'BOCES SELECT'!CH42</f>
        <v>#N/A</v>
      </c>
      <c r="AB49" s="21"/>
      <c r="AC49" s="21"/>
    </row>
    <row r="50" spans="1:29" x14ac:dyDescent="0.2">
      <c r="A50" s="23"/>
      <c r="B50" s="28"/>
      <c r="C50" s="36"/>
      <c r="D50" s="25"/>
      <c r="E50" s="21"/>
      <c r="F50" s="21"/>
      <c r="G50" s="43"/>
      <c r="H50" s="21"/>
      <c r="I50" s="162"/>
      <c r="J50" s="522" t="str">
        <f t="shared" si="1"/>
        <v/>
      </c>
      <c r="K50" s="20">
        <f t="shared" si="2"/>
        <v>0</v>
      </c>
      <c r="L50" s="20" t="str">
        <f t="shared" si="3"/>
        <v/>
      </c>
      <c r="M50" s="20" t="str">
        <f t="shared" si="4"/>
        <v/>
      </c>
      <c r="O50" s="20">
        <f t="shared" si="5"/>
        <v>0</v>
      </c>
      <c r="P50" s="20">
        <f t="shared" si="6"/>
        <v>0</v>
      </c>
      <c r="Q50" s="20" t="str">
        <f t="shared" si="7"/>
        <v/>
      </c>
      <c r="R50" s="20">
        <f t="shared" si="8"/>
        <v>0</v>
      </c>
      <c r="Z50" s="20">
        <f>'BOCES SELECT'!E43</f>
        <v>1045826</v>
      </c>
      <c r="AA50" s="20" t="e">
        <f ca="1">'BOCES SELECT'!CH43</f>
        <v>#N/A</v>
      </c>
      <c r="AB50" s="21"/>
      <c r="AC50" s="21"/>
    </row>
    <row r="51" spans="1:29" x14ac:dyDescent="0.2">
      <c r="A51" s="23"/>
      <c r="B51" s="28"/>
      <c r="C51" s="36"/>
      <c r="D51" s="25"/>
      <c r="E51" s="21"/>
      <c r="F51" s="21"/>
      <c r="G51" s="43"/>
      <c r="H51" s="21"/>
      <c r="I51" s="162"/>
      <c r="J51" s="522" t="str">
        <f t="shared" si="1"/>
        <v/>
      </c>
      <c r="K51" s="20">
        <f t="shared" si="2"/>
        <v>0</v>
      </c>
      <c r="L51" s="20" t="str">
        <f t="shared" si="3"/>
        <v/>
      </c>
      <c r="M51" s="20" t="str">
        <f t="shared" si="4"/>
        <v/>
      </c>
      <c r="O51" s="20">
        <f t="shared" si="5"/>
        <v>0</v>
      </c>
      <c r="P51" s="20">
        <f t="shared" si="6"/>
        <v>0</v>
      </c>
      <c r="Q51" s="20" t="str">
        <f t="shared" si="7"/>
        <v/>
      </c>
      <c r="R51" s="20">
        <f t="shared" si="8"/>
        <v>0</v>
      </c>
      <c r="Z51" s="20">
        <f>'BOCES SELECT'!E44</f>
        <v>1045825</v>
      </c>
      <c r="AA51" s="20" t="e">
        <f ca="1">'BOCES SELECT'!CH44</f>
        <v>#N/A</v>
      </c>
      <c r="AB51" s="21"/>
      <c r="AC51" s="21"/>
    </row>
    <row r="52" spans="1:29" x14ac:dyDescent="0.2">
      <c r="A52" s="23"/>
      <c r="B52" s="28"/>
      <c r="C52" s="36"/>
      <c r="D52" s="25"/>
      <c r="E52" s="21"/>
      <c r="F52" s="21"/>
      <c r="G52" s="43"/>
      <c r="H52" s="21"/>
      <c r="I52" s="162"/>
      <c r="J52" s="522" t="str">
        <f t="shared" si="1"/>
        <v/>
      </c>
      <c r="K52" s="20">
        <f t="shared" si="2"/>
        <v>0</v>
      </c>
      <c r="L52" s="20" t="str">
        <f t="shared" si="3"/>
        <v/>
      </c>
      <c r="M52" s="20" t="str">
        <f t="shared" si="4"/>
        <v/>
      </c>
      <c r="O52" s="20">
        <f t="shared" si="5"/>
        <v>0</v>
      </c>
      <c r="P52" s="20">
        <f t="shared" si="6"/>
        <v>0</v>
      </c>
      <c r="Q52" s="20" t="str">
        <f t="shared" si="7"/>
        <v/>
      </c>
      <c r="R52" s="20">
        <f t="shared" si="8"/>
        <v>0</v>
      </c>
      <c r="Z52" s="20">
        <f>'BOCES SELECT'!E45</f>
        <v>1045824</v>
      </c>
      <c r="AA52" s="20" t="e">
        <f ca="1">'BOCES SELECT'!CH45</f>
        <v>#N/A</v>
      </c>
      <c r="AB52" s="21"/>
      <c r="AC52" s="21"/>
    </row>
    <row r="53" spans="1:29" x14ac:dyDescent="0.2">
      <c r="A53" s="23"/>
      <c r="B53" s="28"/>
      <c r="C53" s="36"/>
      <c r="D53" s="25"/>
      <c r="E53" s="21"/>
      <c r="F53" s="21"/>
      <c r="G53" s="43"/>
      <c r="H53" s="21"/>
      <c r="I53" s="162"/>
      <c r="J53" s="522" t="str">
        <f t="shared" si="1"/>
        <v/>
      </c>
      <c r="K53" s="20">
        <f t="shared" si="2"/>
        <v>0</v>
      </c>
      <c r="L53" s="20" t="str">
        <f t="shared" si="3"/>
        <v/>
      </c>
      <c r="M53" s="20" t="str">
        <f t="shared" si="4"/>
        <v/>
      </c>
      <c r="O53" s="20">
        <f t="shared" si="5"/>
        <v>0</v>
      </c>
      <c r="P53" s="20">
        <f t="shared" si="6"/>
        <v>0</v>
      </c>
      <c r="Q53" s="20" t="str">
        <f t="shared" si="7"/>
        <v/>
      </c>
      <c r="R53" s="20">
        <f t="shared" si="8"/>
        <v>0</v>
      </c>
      <c r="Z53" s="20">
        <f>'BOCES SELECT'!E46</f>
        <v>1045823</v>
      </c>
      <c r="AA53" s="20" t="e">
        <f ca="1">'BOCES SELECT'!CH46</f>
        <v>#N/A</v>
      </c>
      <c r="AB53" s="21"/>
      <c r="AC53" s="21"/>
    </row>
    <row r="54" spans="1:29" x14ac:dyDescent="0.2">
      <c r="A54" s="23"/>
      <c r="B54" s="28"/>
      <c r="C54" s="36"/>
      <c r="D54" s="25"/>
      <c r="E54" s="21"/>
      <c r="F54" s="21"/>
      <c r="G54" s="43"/>
      <c r="H54" s="21"/>
      <c r="I54" s="162"/>
      <c r="J54" s="522" t="str">
        <f t="shared" si="1"/>
        <v/>
      </c>
      <c r="K54" s="20">
        <f t="shared" si="2"/>
        <v>0</v>
      </c>
      <c r="L54" s="20" t="str">
        <f t="shared" si="3"/>
        <v/>
      </c>
      <c r="M54" s="20" t="str">
        <f t="shared" si="4"/>
        <v/>
      </c>
      <c r="O54" s="20">
        <f t="shared" si="5"/>
        <v>0</v>
      </c>
      <c r="P54" s="20">
        <f t="shared" si="6"/>
        <v>0</v>
      </c>
      <c r="Q54" s="20" t="str">
        <f t="shared" si="7"/>
        <v/>
      </c>
      <c r="R54" s="20">
        <f t="shared" si="8"/>
        <v>0</v>
      </c>
      <c r="Z54" s="20">
        <f>'BOCES SELECT'!E47</f>
        <v>1045822</v>
      </c>
      <c r="AA54" s="20" t="e">
        <f ca="1">'BOCES SELECT'!CH47</f>
        <v>#N/A</v>
      </c>
      <c r="AB54" s="21"/>
      <c r="AC54" s="21"/>
    </row>
    <row r="55" spans="1:29" x14ac:dyDescent="0.2">
      <c r="A55" s="23"/>
      <c r="B55" s="28"/>
      <c r="C55" s="36"/>
      <c r="D55" s="25"/>
      <c r="E55" s="21"/>
      <c r="F55" s="21"/>
      <c r="G55" s="43"/>
      <c r="H55" s="21"/>
      <c r="I55" s="162"/>
      <c r="J55" s="522" t="str">
        <f t="shared" si="1"/>
        <v/>
      </c>
      <c r="K55" s="20">
        <f t="shared" si="2"/>
        <v>0</v>
      </c>
      <c r="L55" s="20" t="str">
        <f t="shared" si="3"/>
        <v/>
      </c>
      <c r="M55" s="20" t="str">
        <f t="shared" si="4"/>
        <v/>
      </c>
      <c r="O55" s="20">
        <f t="shared" si="5"/>
        <v>0</v>
      </c>
      <c r="P55" s="20">
        <f t="shared" si="6"/>
        <v>0</v>
      </c>
      <c r="Q55" s="20" t="str">
        <f t="shared" si="7"/>
        <v/>
      </c>
      <c r="R55" s="20">
        <f t="shared" si="8"/>
        <v>0</v>
      </c>
      <c r="Z55" s="20">
        <f>'BOCES SELECT'!E48</f>
        <v>1045821</v>
      </c>
      <c r="AA55" s="20" t="e">
        <f ca="1">'BOCES SELECT'!CH48</f>
        <v>#N/A</v>
      </c>
      <c r="AB55" s="21"/>
      <c r="AC55" s="21"/>
    </row>
    <row r="56" spans="1:29" x14ac:dyDescent="0.2">
      <c r="A56" s="23"/>
      <c r="B56" s="28"/>
      <c r="C56" s="36"/>
      <c r="D56" s="25"/>
      <c r="E56" s="21"/>
      <c r="F56" s="21"/>
      <c r="G56" s="43"/>
      <c r="H56" s="21"/>
      <c r="I56" s="162"/>
      <c r="J56" s="522" t="str">
        <f t="shared" si="1"/>
        <v/>
      </c>
      <c r="K56" s="20">
        <f t="shared" si="2"/>
        <v>0</v>
      </c>
      <c r="L56" s="20" t="str">
        <f t="shared" si="3"/>
        <v/>
      </c>
      <c r="M56" s="20" t="str">
        <f t="shared" si="4"/>
        <v/>
      </c>
      <c r="O56" s="20">
        <f t="shared" si="5"/>
        <v>0</v>
      </c>
      <c r="P56" s="20">
        <f t="shared" si="6"/>
        <v>0</v>
      </c>
      <c r="Q56" s="20" t="str">
        <f t="shared" si="7"/>
        <v/>
      </c>
      <c r="R56" s="20">
        <f t="shared" si="8"/>
        <v>0</v>
      </c>
      <c r="Z56" s="20">
        <f>'BOCES SELECT'!E49</f>
        <v>1045820</v>
      </c>
      <c r="AA56" s="20" t="e">
        <f ca="1">'BOCES SELECT'!CH49</f>
        <v>#N/A</v>
      </c>
      <c r="AB56" s="21"/>
      <c r="AC56" s="21"/>
    </row>
    <row r="57" spans="1:29" x14ac:dyDescent="0.2">
      <c r="A57" s="23"/>
      <c r="B57" s="28"/>
      <c r="C57" s="36"/>
      <c r="D57" s="25"/>
      <c r="E57" s="21"/>
      <c r="F57" s="21"/>
      <c r="G57" s="43"/>
      <c r="H57" s="21"/>
      <c r="I57" s="162"/>
      <c r="J57" s="522" t="str">
        <f t="shared" si="1"/>
        <v/>
      </c>
      <c r="K57" s="20">
        <f t="shared" si="2"/>
        <v>0</v>
      </c>
      <c r="L57" s="20" t="str">
        <f t="shared" si="3"/>
        <v/>
      </c>
      <c r="M57" s="20" t="str">
        <f t="shared" si="4"/>
        <v/>
      </c>
      <c r="O57" s="20">
        <f t="shared" si="5"/>
        <v>0</v>
      </c>
      <c r="P57" s="20">
        <f t="shared" si="6"/>
        <v>0</v>
      </c>
      <c r="Q57" s="20" t="str">
        <f t="shared" si="7"/>
        <v/>
      </c>
      <c r="R57" s="20">
        <f t="shared" si="8"/>
        <v>0</v>
      </c>
      <c r="Z57" s="20">
        <f>'BOCES SELECT'!E50</f>
        <v>1045819</v>
      </c>
      <c r="AA57" s="20" t="e">
        <f ca="1">'BOCES SELECT'!CH50</f>
        <v>#N/A</v>
      </c>
      <c r="AB57" s="21"/>
      <c r="AC57" s="21"/>
    </row>
    <row r="58" spans="1:29" x14ac:dyDescent="0.2">
      <c r="A58" s="23"/>
      <c r="B58" s="28"/>
      <c r="C58" s="36"/>
      <c r="D58" s="25"/>
      <c r="E58" s="21"/>
      <c r="F58" s="21"/>
      <c r="G58" s="43"/>
      <c r="H58" s="21"/>
      <c r="I58" s="162"/>
      <c r="J58" s="522" t="str">
        <f t="shared" si="1"/>
        <v/>
      </c>
      <c r="K58" s="20">
        <f t="shared" si="2"/>
        <v>0</v>
      </c>
      <c r="L58" s="20" t="str">
        <f t="shared" si="3"/>
        <v/>
      </c>
      <c r="M58" s="20" t="str">
        <f t="shared" si="4"/>
        <v/>
      </c>
      <c r="O58" s="20">
        <f t="shared" si="5"/>
        <v>0</v>
      </c>
      <c r="P58" s="20">
        <f t="shared" si="6"/>
        <v>0</v>
      </c>
      <c r="Q58" s="20" t="str">
        <f t="shared" si="7"/>
        <v/>
      </c>
      <c r="R58" s="20">
        <f t="shared" si="8"/>
        <v>0</v>
      </c>
      <c r="Z58" s="20">
        <f>'BOCES SELECT'!E51</f>
        <v>1045818</v>
      </c>
      <c r="AA58" s="20" t="e">
        <f ca="1">'BOCES SELECT'!CH51</f>
        <v>#N/A</v>
      </c>
      <c r="AB58" s="21"/>
      <c r="AC58" s="21"/>
    </row>
    <row r="59" spans="1:29" x14ac:dyDescent="0.2">
      <c r="A59" s="23"/>
      <c r="B59" s="28"/>
      <c r="C59" s="36"/>
      <c r="D59" s="25"/>
      <c r="E59" s="21"/>
      <c r="F59" s="21"/>
      <c r="G59" s="43"/>
      <c r="H59" s="21"/>
      <c r="I59" s="162"/>
      <c r="J59" s="522" t="str">
        <f t="shared" si="1"/>
        <v/>
      </c>
      <c r="K59" s="20">
        <f t="shared" si="2"/>
        <v>0</v>
      </c>
      <c r="L59" s="20" t="str">
        <f t="shared" si="3"/>
        <v/>
      </c>
      <c r="M59" s="20" t="str">
        <f t="shared" si="4"/>
        <v/>
      </c>
      <c r="O59" s="20">
        <f t="shared" si="5"/>
        <v>0</v>
      </c>
      <c r="P59" s="20">
        <f t="shared" si="6"/>
        <v>0</v>
      </c>
      <c r="Q59" s="20" t="str">
        <f t="shared" si="7"/>
        <v/>
      </c>
      <c r="R59" s="20">
        <f t="shared" si="8"/>
        <v>0</v>
      </c>
      <c r="Z59" s="20">
        <f>'BOCES SELECT'!E52</f>
        <v>1045817</v>
      </c>
      <c r="AA59" s="20" t="e">
        <f ca="1">'BOCES SELECT'!CH52</f>
        <v>#N/A</v>
      </c>
      <c r="AB59" s="21"/>
      <c r="AC59" s="21"/>
    </row>
    <row r="60" spans="1:29" x14ac:dyDescent="0.2">
      <c r="A60" s="23"/>
      <c r="B60" s="28"/>
      <c r="C60" s="36"/>
      <c r="D60" s="25"/>
      <c r="E60" s="21"/>
      <c r="F60" s="21"/>
      <c r="G60" s="43"/>
      <c r="H60" s="21"/>
      <c r="I60" s="162"/>
      <c r="J60" s="522" t="str">
        <f t="shared" si="1"/>
        <v/>
      </c>
      <c r="K60" s="20">
        <f t="shared" si="2"/>
        <v>0</v>
      </c>
      <c r="L60" s="20" t="str">
        <f t="shared" si="3"/>
        <v/>
      </c>
      <c r="M60" s="20" t="str">
        <f t="shared" si="4"/>
        <v/>
      </c>
      <c r="O60" s="20">
        <f t="shared" si="5"/>
        <v>0</v>
      </c>
      <c r="P60" s="20">
        <f t="shared" si="6"/>
        <v>0</v>
      </c>
      <c r="Q60" s="20" t="str">
        <f t="shared" si="7"/>
        <v/>
      </c>
      <c r="R60" s="20">
        <f t="shared" si="8"/>
        <v>0</v>
      </c>
      <c r="Z60" s="20">
        <f>'BOCES SELECT'!E53</f>
        <v>1045816</v>
      </c>
      <c r="AA60" s="20" t="e">
        <f ca="1">'BOCES SELECT'!CH53</f>
        <v>#N/A</v>
      </c>
      <c r="AB60" s="21"/>
      <c r="AC60" s="21"/>
    </row>
    <row r="61" spans="1:29" x14ac:dyDescent="0.2">
      <c r="A61" s="23"/>
      <c r="B61" s="28"/>
      <c r="C61" s="36"/>
      <c r="D61" s="25"/>
      <c r="E61" s="21"/>
      <c r="F61" s="21"/>
      <c r="G61" s="43"/>
      <c r="H61" s="21"/>
      <c r="I61" s="162"/>
      <c r="J61" s="522" t="str">
        <f t="shared" si="1"/>
        <v/>
      </c>
      <c r="K61" s="20">
        <f t="shared" si="2"/>
        <v>0</v>
      </c>
      <c r="L61" s="20" t="str">
        <f t="shared" si="3"/>
        <v/>
      </c>
      <c r="M61" s="20" t="str">
        <f t="shared" si="4"/>
        <v/>
      </c>
      <c r="O61" s="20">
        <f t="shared" si="5"/>
        <v>0</v>
      </c>
      <c r="P61" s="20">
        <f t="shared" si="6"/>
        <v>0</v>
      </c>
      <c r="Q61" s="20" t="str">
        <f t="shared" si="7"/>
        <v/>
      </c>
      <c r="R61" s="20">
        <f t="shared" si="8"/>
        <v>0</v>
      </c>
      <c r="Z61" s="20">
        <f>'BOCES SELECT'!E54</f>
        <v>1045815</v>
      </c>
      <c r="AA61" s="20" t="e">
        <f ca="1">'BOCES SELECT'!CH54</f>
        <v>#N/A</v>
      </c>
      <c r="AB61" s="21"/>
      <c r="AC61" s="21"/>
    </row>
    <row r="62" spans="1:29" x14ac:dyDescent="0.2">
      <c r="A62" s="23"/>
      <c r="B62" s="28"/>
      <c r="C62" s="36"/>
      <c r="D62" s="25"/>
      <c r="E62" s="21"/>
      <c r="F62" s="21"/>
      <c r="G62" s="43"/>
      <c r="H62" s="21"/>
      <c r="I62" s="162"/>
      <c r="J62" s="522" t="str">
        <f t="shared" si="1"/>
        <v/>
      </c>
      <c r="K62" s="20">
        <f t="shared" si="2"/>
        <v>0</v>
      </c>
      <c r="L62" s="20" t="str">
        <f t="shared" si="3"/>
        <v/>
      </c>
      <c r="M62" s="20" t="str">
        <f t="shared" si="4"/>
        <v/>
      </c>
      <c r="O62" s="20">
        <f t="shared" si="5"/>
        <v>0</v>
      </c>
      <c r="P62" s="20">
        <f t="shared" si="6"/>
        <v>0</v>
      </c>
      <c r="Q62" s="20" t="str">
        <f t="shared" si="7"/>
        <v/>
      </c>
      <c r="R62" s="20">
        <f t="shared" si="8"/>
        <v>0</v>
      </c>
      <c r="Z62" s="20">
        <f>'BOCES SELECT'!E55</f>
        <v>1045814</v>
      </c>
      <c r="AA62" s="20" t="e">
        <f ca="1">'BOCES SELECT'!CH55</f>
        <v>#N/A</v>
      </c>
      <c r="AB62" s="21"/>
      <c r="AC62" s="21"/>
    </row>
    <row r="63" spans="1:29" x14ac:dyDescent="0.2">
      <c r="A63" s="23"/>
      <c r="B63" s="28"/>
      <c r="C63" s="36"/>
      <c r="D63" s="25"/>
      <c r="E63" s="21"/>
      <c r="F63" s="21"/>
      <c r="G63" s="43"/>
      <c r="H63" s="21"/>
      <c r="I63" s="162"/>
      <c r="J63" s="522" t="str">
        <f t="shared" si="1"/>
        <v/>
      </c>
      <c r="K63" s="20">
        <f t="shared" si="2"/>
        <v>0</v>
      </c>
      <c r="L63" s="20" t="str">
        <f t="shared" si="3"/>
        <v/>
      </c>
      <c r="M63" s="20" t="str">
        <f t="shared" si="4"/>
        <v/>
      </c>
      <c r="O63" s="20">
        <f t="shared" si="5"/>
        <v>0</v>
      </c>
      <c r="P63" s="20">
        <f t="shared" si="6"/>
        <v>0</v>
      </c>
      <c r="Q63" s="20" t="str">
        <f t="shared" si="7"/>
        <v/>
      </c>
      <c r="R63" s="20">
        <f t="shared" si="8"/>
        <v>0</v>
      </c>
      <c r="Z63" s="20">
        <f>'BOCES SELECT'!E56</f>
        <v>1045813</v>
      </c>
      <c r="AA63" s="20" t="e">
        <f ca="1">'BOCES SELECT'!CH56</f>
        <v>#N/A</v>
      </c>
      <c r="AB63" s="21"/>
      <c r="AC63" s="21"/>
    </row>
    <row r="64" spans="1:29" x14ac:dyDescent="0.2">
      <c r="A64" s="23"/>
      <c r="B64" s="28"/>
      <c r="C64" s="36"/>
      <c r="D64" s="25"/>
      <c r="E64" s="21"/>
      <c r="F64" s="21"/>
      <c r="G64" s="43"/>
      <c r="H64" s="21"/>
      <c r="I64" s="162"/>
      <c r="J64" s="522" t="str">
        <f t="shared" si="1"/>
        <v/>
      </c>
      <c r="K64" s="20">
        <f t="shared" si="2"/>
        <v>0</v>
      </c>
      <c r="L64" s="20" t="str">
        <f t="shared" si="3"/>
        <v/>
      </c>
      <c r="M64" s="20" t="str">
        <f t="shared" si="4"/>
        <v/>
      </c>
      <c r="O64" s="20">
        <f t="shared" si="5"/>
        <v>0</v>
      </c>
      <c r="P64" s="20">
        <f t="shared" si="6"/>
        <v>0</v>
      </c>
      <c r="Q64" s="20" t="str">
        <f t="shared" si="7"/>
        <v/>
      </c>
      <c r="R64" s="20">
        <f t="shared" si="8"/>
        <v>0</v>
      </c>
      <c r="Z64" s="20">
        <f>'BOCES SELECT'!E57</f>
        <v>1045812</v>
      </c>
      <c r="AA64" s="20" t="e">
        <f ca="1">'BOCES SELECT'!CH57</f>
        <v>#N/A</v>
      </c>
      <c r="AB64" s="21"/>
      <c r="AC64" s="21"/>
    </row>
    <row r="65" spans="1:29" x14ac:dyDescent="0.2">
      <c r="A65" s="23"/>
      <c r="B65" s="28"/>
      <c r="C65" s="36"/>
      <c r="D65" s="25"/>
      <c r="E65" s="21"/>
      <c r="F65" s="21"/>
      <c r="G65" s="43"/>
      <c r="H65" s="21"/>
      <c r="I65" s="162"/>
      <c r="J65" s="522" t="str">
        <f t="shared" si="1"/>
        <v/>
      </c>
      <c r="K65" s="20">
        <f t="shared" si="2"/>
        <v>0</v>
      </c>
      <c r="L65" s="20" t="str">
        <f t="shared" si="3"/>
        <v/>
      </c>
      <c r="M65" s="20" t="str">
        <f t="shared" si="4"/>
        <v/>
      </c>
      <c r="O65" s="20">
        <f t="shared" si="5"/>
        <v>0</v>
      </c>
      <c r="P65" s="20">
        <f t="shared" si="6"/>
        <v>0</v>
      </c>
      <c r="Q65" s="20" t="str">
        <f t="shared" si="7"/>
        <v/>
      </c>
      <c r="R65" s="20">
        <f t="shared" si="8"/>
        <v>0</v>
      </c>
      <c r="Z65" s="20">
        <f>'BOCES SELECT'!E58</f>
        <v>1045811</v>
      </c>
      <c r="AA65" s="20" t="e">
        <f ca="1">'BOCES SELECT'!CH58</f>
        <v>#N/A</v>
      </c>
      <c r="AB65" s="21"/>
      <c r="AC65" s="21"/>
    </row>
    <row r="66" spans="1:29" x14ac:dyDescent="0.2">
      <c r="A66" s="23"/>
      <c r="B66" s="28"/>
      <c r="C66" s="36"/>
      <c r="D66" s="25"/>
      <c r="E66" s="21"/>
      <c r="F66" s="21"/>
      <c r="G66" s="43"/>
      <c r="H66" s="21"/>
      <c r="I66" s="162"/>
      <c r="J66" s="522" t="str">
        <f t="shared" si="1"/>
        <v/>
      </c>
      <c r="K66" s="20">
        <f t="shared" si="2"/>
        <v>0</v>
      </c>
      <c r="L66" s="20" t="str">
        <f t="shared" si="3"/>
        <v/>
      </c>
      <c r="M66" s="20" t="str">
        <f t="shared" si="4"/>
        <v/>
      </c>
      <c r="O66" s="20">
        <f t="shared" si="5"/>
        <v>0</v>
      </c>
      <c r="P66" s="20">
        <f t="shared" si="6"/>
        <v>0</v>
      </c>
      <c r="Q66" s="20" t="str">
        <f t="shared" si="7"/>
        <v/>
      </c>
      <c r="R66" s="20">
        <f t="shared" si="8"/>
        <v>0</v>
      </c>
      <c r="Z66" s="20">
        <f>'BOCES SELECT'!E59</f>
        <v>1045810</v>
      </c>
      <c r="AA66" s="20" t="e">
        <f ca="1">'BOCES SELECT'!CH59</f>
        <v>#N/A</v>
      </c>
      <c r="AB66" s="21"/>
      <c r="AC66" s="21"/>
    </row>
    <row r="67" spans="1:29" x14ac:dyDescent="0.2">
      <c r="A67" s="23"/>
      <c r="B67" s="28"/>
      <c r="C67" s="36"/>
      <c r="D67" s="25"/>
      <c r="E67" s="21"/>
      <c r="F67" s="21"/>
      <c r="G67" s="43"/>
      <c r="H67" s="21"/>
      <c r="I67" s="162"/>
      <c r="J67" s="522" t="str">
        <f t="shared" si="1"/>
        <v/>
      </c>
      <c r="K67" s="20">
        <f t="shared" si="2"/>
        <v>0</v>
      </c>
      <c r="L67" s="20" t="str">
        <f t="shared" si="3"/>
        <v/>
      </c>
      <c r="M67" s="20" t="str">
        <f t="shared" si="4"/>
        <v/>
      </c>
      <c r="O67" s="20">
        <f t="shared" si="5"/>
        <v>0</v>
      </c>
      <c r="P67" s="20">
        <f t="shared" si="6"/>
        <v>0</v>
      </c>
      <c r="Q67" s="20" t="str">
        <f t="shared" si="7"/>
        <v/>
      </c>
      <c r="R67" s="20">
        <f t="shared" si="8"/>
        <v>0</v>
      </c>
      <c r="Z67" s="20">
        <f>'BOCES SELECT'!E60</f>
        <v>1045809</v>
      </c>
      <c r="AA67" s="20" t="e">
        <f ca="1">'BOCES SELECT'!CH60</f>
        <v>#N/A</v>
      </c>
      <c r="AB67" s="21"/>
      <c r="AC67" s="21"/>
    </row>
    <row r="68" spans="1:29" x14ac:dyDescent="0.2">
      <c r="A68" s="23"/>
      <c r="B68" s="28"/>
      <c r="C68" s="36"/>
      <c r="D68" s="25"/>
      <c r="E68" s="21"/>
      <c r="F68" s="21"/>
      <c r="G68" s="43"/>
      <c r="H68" s="21"/>
      <c r="I68" s="162"/>
      <c r="J68" s="522" t="str">
        <f t="shared" si="1"/>
        <v/>
      </c>
      <c r="K68" s="20">
        <f t="shared" si="2"/>
        <v>0</v>
      </c>
      <c r="L68" s="20" t="str">
        <f t="shared" si="3"/>
        <v/>
      </c>
      <c r="M68" s="20" t="str">
        <f t="shared" si="4"/>
        <v/>
      </c>
      <c r="O68" s="20">
        <f t="shared" si="5"/>
        <v>0</v>
      </c>
      <c r="P68" s="20">
        <f t="shared" si="6"/>
        <v>0</v>
      </c>
      <c r="Q68" s="20" t="str">
        <f t="shared" si="7"/>
        <v/>
      </c>
      <c r="R68" s="20">
        <f t="shared" si="8"/>
        <v>0</v>
      </c>
      <c r="Z68" s="20">
        <f>'BOCES SELECT'!E61</f>
        <v>1045808</v>
      </c>
      <c r="AA68" s="20" t="e">
        <f ca="1">'BOCES SELECT'!CH61</f>
        <v>#N/A</v>
      </c>
      <c r="AB68" s="21"/>
      <c r="AC68" s="21"/>
    </row>
    <row r="69" spans="1:29" x14ac:dyDescent="0.2">
      <c r="A69" s="23"/>
      <c r="B69" s="28"/>
      <c r="C69" s="36"/>
      <c r="D69" s="25"/>
      <c r="E69" s="21"/>
      <c r="F69" s="21"/>
      <c r="G69" s="43"/>
      <c r="H69" s="21"/>
      <c r="I69" s="162"/>
      <c r="J69" s="522" t="str">
        <f t="shared" si="1"/>
        <v/>
      </c>
      <c r="K69" s="20">
        <f t="shared" si="2"/>
        <v>0</v>
      </c>
      <c r="L69" s="20" t="str">
        <f t="shared" si="3"/>
        <v/>
      </c>
      <c r="M69" s="20" t="str">
        <f t="shared" si="4"/>
        <v/>
      </c>
      <c r="O69" s="20">
        <f t="shared" si="5"/>
        <v>0</v>
      </c>
      <c r="P69" s="20">
        <f t="shared" si="6"/>
        <v>0</v>
      </c>
      <c r="Q69" s="20" t="str">
        <f t="shared" si="7"/>
        <v/>
      </c>
      <c r="R69" s="20">
        <f t="shared" si="8"/>
        <v>0</v>
      </c>
      <c r="Z69" s="20">
        <f>'BOCES SELECT'!E62</f>
        <v>1045807</v>
      </c>
      <c r="AA69" s="20" t="e">
        <f ca="1">'BOCES SELECT'!CH62</f>
        <v>#N/A</v>
      </c>
      <c r="AB69" s="21"/>
      <c r="AC69" s="21"/>
    </row>
    <row r="70" spans="1:29" x14ac:dyDescent="0.2">
      <c r="A70" s="23"/>
      <c r="B70" s="28"/>
      <c r="C70" s="36"/>
      <c r="D70" s="25"/>
      <c r="E70" s="21"/>
      <c r="F70" s="21"/>
      <c r="G70" s="43"/>
      <c r="H70" s="21"/>
      <c r="I70" s="162"/>
      <c r="J70" s="522" t="str">
        <f t="shared" si="1"/>
        <v/>
      </c>
      <c r="K70" s="20">
        <f t="shared" si="2"/>
        <v>0</v>
      </c>
      <c r="L70" s="20" t="str">
        <f t="shared" si="3"/>
        <v/>
      </c>
      <c r="M70" s="20" t="str">
        <f t="shared" si="4"/>
        <v/>
      </c>
      <c r="O70" s="20">
        <f t="shared" si="5"/>
        <v>0</v>
      </c>
      <c r="P70" s="20">
        <f t="shared" si="6"/>
        <v>0</v>
      </c>
      <c r="Q70" s="20" t="str">
        <f t="shared" si="7"/>
        <v/>
      </c>
      <c r="R70" s="20">
        <f t="shared" si="8"/>
        <v>0</v>
      </c>
      <c r="Z70" s="20">
        <f>'BOCES SELECT'!E63</f>
        <v>1045806</v>
      </c>
      <c r="AA70" s="20" t="e">
        <f ca="1">'BOCES SELECT'!CH63</f>
        <v>#N/A</v>
      </c>
      <c r="AB70" s="21"/>
      <c r="AC70" s="21"/>
    </row>
    <row r="71" spans="1:29" x14ac:dyDescent="0.2">
      <c r="A71" s="23"/>
      <c r="B71" s="28"/>
      <c r="C71" s="36"/>
      <c r="D71" s="25"/>
      <c r="E71" s="21"/>
      <c r="F71" s="21"/>
      <c r="G71" s="43"/>
      <c r="H71" s="21"/>
      <c r="I71" s="162"/>
      <c r="J71" s="522" t="str">
        <f t="shared" si="1"/>
        <v/>
      </c>
      <c r="K71" s="20">
        <f t="shared" si="2"/>
        <v>0</v>
      </c>
      <c r="L71" s="20" t="str">
        <f t="shared" si="3"/>
        <v/>
      </c>
      <c r="M71" s="20" t="str">
        <f t="shared" si="4"/>
        <v/>
      </c>
      <c r="O71" s="20">
        <f t="shared" si="5"/>
        <v>0</v>
      </c>
      <c r="P71" s="20">
        <f t="shared" si="6"/>
        <v>0</v>
      </c>
      <c r="Q71" s="20" t="str">
        <f t="shared" si="7"/>
        <v/>
      </c>
      <c r="R71" s="20">
        <f t="shared" si="8"/>
        <v>0</v>
      </c>
      <c r="Z71" s="20">
        <f>'BOCES SELECT'!E64</f>
        <v>1045805</v>
      </c>
      <c r="AA71" s="20" t="e">
        <f ca="1">'BOCES SELECT'!CH64</f>
        <v>#N/A</v>
      </c>
      <c r="AB71" s="21"/>
      <c r="AC71" s="21"/>
    </row>
    <row r="72" spans="1:29" x14ac:dyDescent="0.2">
      <c r="A72" s="23"/>
      <c r="B72" s="28"/>
      <c r="C72" s="36"/>
      <c r="D72" s="25"/>
      <c r="E72" s="21"/>
      <c r="F72" s="21"/>
      <c r="G72" s="43"/>
      <c r="H72" s="21"/>
      <c r="I72" s="162"/>
      <c r="J72" s="522" t="str">
        <f t="shared" si="1"/>
        <v/>
      </c>
      <c r="K72" s="20">
        <f>IF(ISBLANK(A72),K71,A72)</f>
        <v>0</v>
      </c>
      <c r="L72" s="20" t="str">
        <f t="shared" si="3"/>
        <v/>
      </c>
      <c r="M72" s="20" t="str">
        <f t="shared" si="4"/>
        <v/>
      </c>
      <c r="O72" s="20">
        <f t="shared" si="5"/>
        <v>0</v>
      </c>
      <c r="P72" s="20">
        <f t="shared" si="6"/>
        <v>0</v>
      </c>
      <c r="Q72" s="20" t="str">
        <f t="shared" si="7"/>
        <v/>
      </c>
      <c r="R72" s="20">
        <f t="shared" si="8"/>
        <v>0</v>
      </c>
      <c r="Z72" s="20">
        <f>'BOCES SELECT'!E65</f>
        <v>1045804</v>
      </c>
      <c r="AA72" s="20" t="e">
        <f ca="1">'BOCES SELECT'!CH65</f>
        <v>#N/A</v>
      </c>
      <c r="AB72" s="21"/>
      <c r="AC72" s="21"/>
    </row>
    <row r="73" spans="1:29" x14ac:dyDescent="0.2">
      <c r="A73" s="23"/>
      <c r="B73" s="28"/>
      <c r="C73" s="36"/>
      <c r="D73" s="25"/>
      <c r="E73" s="21"/>
      <c r="F73" s="21"/>
      <c r="G73" s="43"/>
      <c r="H73" s="21"/>
      <c r="I73" s="162"/>
      <c r="J73" s="522" t="str">
        <f t="shared" si="1"/>
        <v/>
      </c>
      <c r="K73" s="20">
        <f t="shared" si="2"/>
        <v>0</v>
      </c>
      <c r="L73" s="20" t="str">
        <f t="shared" si="3"/>
        <v/>
      </c>
      <c r="M73" s="20" t="str">
        <f t="shared" si="4"/>
        <v/>
      </c>
      <c r="O73" s="20">
        <f t="shared" si="5"/>
        <v>0</v>
      </c>
      <c r="P73" s="20">
        <f t="shared" si="6"/>
        <v>0</v>
      </c>
      <c r="Q73" s="20" t="str">
        <f t="shared" si="7"/>
        <v/>
      </c>
      <c r="R73" s="20">
        <f t="shared" si="8"/>
        <v>0</v>
      </c>
      <c r="Z73" s="20">
        <f>'BOCES SELECT'!E66</f>
        <v>1045803</v>
      </c>
      <c r="AA73" s="20" t="e">
        <f ca="1">'BOCES SELECT'!CH66</f>
        <v>#N/A</v>
      </c>
      <c r="AB73" s="21"/>
      <c r="AC73" s="21"/>
    </row>
    <row r="74" spans="1:29" x14ac:dyDescent="0.2">
      <c r="A74" s="23"/>
      <c r="B74" s="28"/>
      <c r="C74" s="36"/>
      <c r="D74" s="25"/>
      <c r="E74" s="21"/>
      <c r="F74" s="21"/>
      <c r="G74" s="43"/>
      <c r="H74" s="21"/>
      <c r="I74" s="162"/>
      <c r="J74" s="522" t="str">
        <f t="shared" si="1"/>
        <v/>
      </c>
      <c r="K74" s="20">
        <f t="shared" si="2"/>
        <v>0</v>
      </c>
      <c r="L74" s="20" t="str">
        <f t="shared" si="3"/>
        <v/>
      </c>
      <c r="M74" s="20" t="str">
        <f t="shared" si="4"/>
        <v/>
      </c>
      <c r="O74" s="20">
        <f t="shared" si="5"/>
        <v>0</v>
      </c>
      <c r="P74" s="20">
        <f t="shared" si="6"/>
        <v>0</v>
      </c>
      <c r="Q74" s="20" t="str">
        <f t="shared" si="7"/>
        <v/>
      </c>
      <c r="R74" s="20">
        <f t="shared" si="8"/>
        <v>0</v>
      </c>
      <c r="Z74" s="20">
        <f>'BOCES SELECT'!E67</f>
        <v>1045802</v>
      </c>
      <c r="AA74" s="20" t="e">
        <f ca="1">'BOCES SELECT'!CH67</f>
        <v>#N/A</v>
      </c>
      <c r="AB74" s="21"/>
      <c r="AC74" s="21"/>
    </row>
    <row r="75" spans="1:29" x14ac:dyDescent="0.2">
      <c r="A75" s="23"/>
      <c r="B75" s="28"/>
      <c r="C75" s="36"/>
      <c r="D75" s="25"/>
      <c r="E75" s="21"/>
      <c r="F75" s="21"/>
      <c r="G75" s="43"/>
      <c r="H75" s="21"/>
      <c r="I75" s="162"/>
      <c r="J75" s="522" t="str">
        <f t="shared" ref="J75:J138" si="9">IF(K75=K74,"",SUMIF(K:K,K75,I:I))</f>
        <v/>
      </c>
      <c r="K75" s="20">
        <f t="shared" si="2"/>
        <v>0</v>
      </c>
      <c r="L75" s="20" t="str">
        <f t="shared" si="3"/>
        <v/>
      </c>
      <c r="M75" s="20" t="str">
        <f t="shared" si="4"/>
        <v/>
      </c>
      <c r="O75" s="20">
        <f t="shared" si="5"/>
        <v>0</v>
      </c>
      <c r="P75" s="20">
        <f t="shared" si="6"/>
        <v>0</v>
      </c>
      <c r="Q75" s="20" t="str">
        <f t="shared" si="7"/>
        <v/>
      </c>
      <c r="R75" s="20">
        <f t="shared" si="8"/>
        <v>0</v>
      </c>
      <c r="Z75" s="20">
        <f>'BOCES SELECT'!E68</f>
        <v>1045801</v>
      </c>
      <c r="AA75" s="20" t="e">
        <f ca="1">'BOCES SELECT'!CH68</f>
        <v>#N/A</v>
      </c>
      <c r="AB75" s="21"/>
      <c r="AC75" s="21"/>
    </row>
    <row r="76" spans="1:29" x14ac:dyDescent="0.2">
      <c r="A76" s="23"/>
      <c r="B76" s="28"/>
      <c r="C76" s="36"/>
      <c r="D76" s="25"/>
      <c r="E76" s="21"/>
      <c r="F76" s="21"/>
      <c r="G76" s="43"/>
      <c r="H76" s="21"/>
      <c r="I76" s="162"/>
      <c r="J76" s="522" t="str">
        <f t="shared" si="9"/>
        <v/>
      </c>
      <c r="K76" s="20">
        <f t="shared" ref="K76:K139" si="10">IF(ISBLANK(A76),K75,A76)</f>
        <v>0</v>
      </c>
      <c r="L76" s="20" t="str">
        <f t="shared" si="3"/>
        <v/>
      </c>
      <c r="M76" s="20" t="str">
        <f t="shared" si="4"/>
        <v/>
      </c>
      <c r="O76" s="20">
        <f t="shared" si="5"/>
        <v>0</v>
      </c>
      <c r="P76" s="20">
        <f t="shared" si="6"/>
        <v>0</v>
      </c>
      <c r="Q76" s="20" t="str">
        <f t="shared" si="7"/>
        <v/>
      </c>
      <c r="R76" s="20">
        <f t="shared" si="8"/>
        <v>0</v>
      </c>
      <c r="Z76" s="20">
        <f>'BOCES SELECT'!E69</f>
        <v>1045800</v>
      </c>
      <c r="AA76" s="20" t="e">
        <f ca="1">'BOCES SELECT'!CH69</f>
        <v>#N/A</v>
      </c>
      <c r="AB76" s="21"/>
      <c r="AC76" s="21"/>
    </row>
    <row r="77" spans="1:29" x14ac:dyDescent="0.2">
      <c r="A77" s="23"/>
      <c r="B77" s="28"/>
      <c r="C77" s="36"/>
      <c r="D77" s="25"/>
      <c r="E77" s="21"/>
      <c r="F77" s="21"/>
      <c r="G77" s="43"/>
      <c r="H77" s="21"/>
      <c r="I77" s="162"/>
      <c r="J77" s="522" t="str">
        <f t="shared" si="9"/>
        <v/>
      </c>
      <c r="K77" s="20">
        <f t="shared" si="10"/>
        <v>0</v>
      </c>
      <c r="L77" s="20" t="str">
        <f t="shared" si="3"/>
        <v/>
      </c>
      <c r="M77" s="20" t="str">
        <f t="shared" si="4"/>
        <v/>
      </c>
      <c r="O77" s="20">
        <f t="shared" si="5"/>
        <v>0</v>
      </c>
      <c r="P77" s="20">
        <f t="shared" si="6"/>
        <v>0</v>
      </c>
      <c r="Q77" s="20" t="str">
        <f t="shared" si="7"/>
        <v/>
      </c>
      <c r="R77" s="20">
        <f t="shared" si="8"/>
        <v>0</v>
      </c>
      <c r="Z77" s="20">
        <f>'BOCES SELECT'!E70</f>
        <v>1045799</v>
      </c>
      <c r="AA77" s="20" t="e">
        <f ca="1">'BOCES SELECT'!CH70</f>
        <v>#N/A</v>
      </c>
      <c r="AB77" s="21"/>
      <c r="AC77" s="21"/>
    </row>
    <row r="78" spans="1:29" x14ac:dyDescent="0.2">
      <c r="A78" s="23"/>
      <c r="B78" s="28"/>
      <c r="C78" s="36"/>
      <c r="D78" s="25"/>
      <c r="E78" s="21"/>
      <c r="F78" s="21"/>
      <c r="G78" s="43"/>
      <c r="H78" s="21"/>
      <c r="I78" s="162"/>
      <c r="J78" s="522" t="str">
        <f t="shared" si="9"/>
        <v/>
      </c>
      <c r="K78" s="20">
        <f t="shared" si="10"/>
        <v>0</v>
      </c>
      <c r="L78" s="20" t="str">
        <f t="shared" si="3"/>
        <v/>
      </c>
      <c r="M78" s="20" t="str">
        <f t="shared" si="4"/>
        <v/>
      </c>
      <c r="O78" s="20">
        <f t="shared" si="5"/>
        <v>0</v>
      </c>
      <c r="P78" s="20">
        <f t="shared" si="6"/>
        <v>0</v>
      </c>
      <c r="Q78" s="20" t="str">
        <f t="shared" si="7"/>
        <v/>
      </c>
      <c r="R78" s="20">
        <f t="shared" si="8"/>
        <v>0</v>
      </c>
      <c r="Z78" s="20">
        <f>'BOCES SELECT'!E71</f>
        <v>1045798</v>
      </c>
      <c r="AA78" s="20" t="e">
        <f ca="1">'BOCES SELECT'!CH71</f>
        <v>#N/A</v>
      </c>
      <c r="AB78" s="21"/>
      <c r="AC78" s="21"/>
    </row>
    <row r="79" spans="1:29" x14ac:dyDescent="0.2">
      <c r="A79" s="23"/>
      <c r="B79" s="28"/>
      <c r="C79" s="36"/>
      <c r="D79" s="25"/>
      <c r="E79" s="21"/>
      <c r="F79" s="21"/>
      <c r="G79" s="43"/>
      <c r="H79" s="21"/>
      <c r="I79" s="162"/>
      <c r="J79" s="522" t="str">
        <f t="shared" si="9"/>
        <v/>
      </c>
      <c r="K79" s="20">
        <f t="shared" si="10"/>
        <v>0</v>
      </c>
      <c r="L79" s="20" t="str">
        <f t="shared" ref="L79:L142" si="11">LEFT(H79,11)</f>
        <v/>
      </c>
      <c r="M79" s="20" t="str">
        <f t="shared" ref="M79:M142" si="12">LEFT(E79,2)</f>
        <v/>
      </c>
      <c r="O79" s="20">
        <f t="shared" ref="O79:O142" si="13">K79</f>
        <v>0</v>
      </c>
      <c r="P79" s="20">
        <f t="shared" ref="P79:P142" si="14">LEN(L79)</f>
        <v>0</v>
      </c>
      <c r="Q79" s="20" t="str">
        <f t="shared" ref="Q79:Q142" si="15">IF(LEN(L79)=11,L79,IF(LEN(L79)=10,CONCATENATE(L79," "),IF(LEN(L79)=9,CONCATENATE(L79,"  "),IF(LEN(L79)=8,CONCATENATE(L79,"   "),""))))</f>
        <v/>
      </c>
      <c r="R79" s="20">
        <f t="shared" ref="R79:R142" si="16">LEN(Q79)</f>
        <v>0</v>
      </c>
      <c r="Z79" s="20">
        <f>'BOCES SELECT'!E72</f>
        <v>1045797</v>
      </c>
      <c r="AA79" s="20" t="e">
        <f ca="1">'BOCES SELECT'!CH72</f>
        <v>#N/A</v>
      </c>
      <c r="AB79" s="21"/>
      <c r="AC79" s="21"/>
    </row>
    <row r="80" spans="1:29" x14ac:dyDescent="0.2">
      <c r="A80" s="23"/>
      <c r="B80" s="28"/>
      <c r="C80" s="36"/>
      <c r="D80" s="25"/>
      <c r="E80" s="21"/>
      <c r="F80" s="21"/>
      <c r="G80" s="43"/>
      <c r="H80" s="21"/>
      <c r="I80" s="162"/>
      <c r="J80" s="522" t="str">
        <f t="shared" si="9"/>
        <v/>
      </c>
      <c r="K80" s="20">
        <f t="shared" si="10"/>
        <v>0</v>
      </c>
      <c r="L80" s="20" t="str">
        <f t="shared" si="11"/>
        <v/>
      </c>
      <c r="M80" s="20" t="str">
        <f t="shared" si="12"/>
        <v/>
      </c>
      <c r="O80" s="20">
        <f t="shared" si="13"/>
        <v>0</v>
      </c>
      <c r="P80" s="20">
        <f t="shared" si="14"/>
        <v>0</v>
      </c>
      <c r="Q80" s="20" t="str">
        <f t="shared" si="15"/>
        <v/>
      </c>
      <c r="R80" s="20">
        <f t="shared" si="16"/>
        <v>0</v>
      </c>
      <c r="Z80" s="20">
        <f>'BOCES SELECT'!E73</f>
        <v>1045796</v>
      </c>
      <c r="AA80" s="20" t="e">
        <f ca="1">'BOCES SELECT'!CH73</f>
        <v>#N/A</v>
      </c>
      <c r="AB80" s="21"/>
      <c r="AC80" s="21"/>
    </row>
    <row r="81" spans="1:29" x14ac:dyDescent="0.2">
      <c r="A81" s="23"/>
      <c r="B81" s="28"/>
      <c r="C81" s="36"/>
      <c r="D81" s="25"/>
      <c r="E81" s="21"/>
      <c r="F81" s="21"/>
      <c r="G81" s="43"/>
      <c r="H81" s="21"/>
      <c r="I81" s="162"/>
      <c r="J81" s="522" t="str">
        <f t="shared" si="9"/>
        <v/>
      </c>
      <c r="K81" s="20">
        <f t="shared" si="10"/>
        <v>0</v>
      </c>
      <c r="L81" s="20" t="str">
        <f t="shared" si="11"/>
        <v/>
      </c>
      <c r="M81" s="20" t="str">
        <f t="shared" si="12"/>
        <v/>
      </c>
      <c r="O81" s="20">
        <f t="shared" si="13"/>
        <v>0</v>
      </c>
      <c r="P81" s="20">
        <f t="shared" si="14"/>
        <v>0</v>
      </c>
      <c r="Q81" s="20" t="str">
        <f t="shared" si="15"/>
        <v/>
      </c>
      <c r="R81" s="20">
        <f t="shared" si="16"/>
        <v>0</v>
      </c>
      <c r="Z81" s="20">
        <f>'BOCES SELECT'!E74</f>
        <v>1045795</v>
      </c>
      <c r="AA81" s="20" t="e">
        <f ca="1">'BOCES SELECT'!CH74</f>
        <v>#N/A</v>
      </c>
      <c r="AB81" s="21"/>
      <c r="AC81" s="21"/>
    </row>
    <row r="82" spans="1:29" x14ac:dyDescent="0.2">
      <c r="A82" s="23"/>
      <c r="B82" s="28"/>
      <c r="C82" s="36"/>
      <c r="D82" s="25"/>
      <c r="E82" s="21"/>
      <c r="F82" s="21"/>
      <c r="G82" s="43"/>
      <c r="H82" s="21"/>
      <c r="I82" s="162"/>
      <c r="J82" s="522" t="str">
        <f t="shared" si="9"/>
        <v/>
      </c>
      <c r="K82" s="20">
        <f t="shared" si="10"/>
        <v>0</v>
      </c>
      <c r="L82" s="20" t="str">
        <f t="shared" si="11"/>
        <v/>
      </c>
      <c r="M82" s="20" t="str">
        <f t="shared" si="12"/>
        <v/>
      </c>
      <c r="O82" s="20">
        <f t="shared" si="13"/>
        <v>0</v>
      </c>
      <c r="P82" s="20">
        <f t="shared" si="14"/>
        <v>0</v>
      </c>
      <c r="Q82" s="20" t="str">
        <f t="shared" si="15"/>
        <v/>
      </c>
      <c r="R82" s="20">
        <f t="shared" si="16"/>
        <v>0</v>
      </c>
      <c r="Z82" s="20">
        <f>'BOCES SELECT'!E75</f>
        <v>1045794</v>
      </c>
      <c r="AA82" s="20" t="e">
        <f ca="1">'BOCES SELECT'!CH75</f>
        <v>#N/A</v>
      </c>
      <c r="AB82" s="21"/>
      <c r="AC82" s="21"/>
    </row>
    <row r="83" spans="1:29" x14ac:dyDescent="0.2">
      <c r="A83" s="23"/>
      <c r="B83" s="28"/>
      <c r="C83" s="36"/>
      <c r="D83" s="25"/>
      <c r="E83" s="21"/>
      <c r="F83" s="21"/>
      <c r="G83" s="43"/>
      <c r="H83" s="21"/>
      <c r="I83" s="162"/>
      <c r="J83" s="522" t="str">
        <f t="shared" si="9"/>
        <v/>
      </c>
      <c r="K83" s="20">
        <f t="shared" si="10"/>
        <v>0</v>
      </c>
      <c r="L83" s="20" t="str">
        <f t="shared" si="11"/>
        <v/>
      </c>
      <c r="M83" s="20" t="str">
        <f t="shared" si="12"/>
        <v/>
      </c>
      <c r="O83" s="20">
        <f t="shared" si="13"/>
        <v>0</v>
      </c>
      <c r="P83" s="20">
        <f t="shared" si="14"/>
        <v>0</v>
      </c>
      <c r="Q83" s="20" t="str">
        <f t="shared" si="15"/>
        <v/>
      </c>
      <c r="R83" s="20">
        <f t="shared" si="16"/>
        <v>0</v>
      </c>
      <c r="Z83" s="20">
        <f>'BOCES SELECT'!E76</f>
        <v>1045793</v>
      </c>
      <c r="AA83" s="20" t="e">
        <f ca="1">'BOCES SELECT'!CH76</f>
        <v>#N/A</v>
      </c>
      <c r="AB83" s="21"/>
      <c r="AC83" s="21"/>
    </row>
    <row r="84" spans="1:29" x14ac:dyDescent="0.2">
      <c r="A84" s="23"/>
      <c r="B84" s="28"/>
      <c r="C84" s="36"/>
      <c r="D84" s="25"/>
      <c r="E84" s="21"/>
      <c r="F84" s="21"/>
      <c r="G84" s="43"/>
      <c r="H84" s="21"/>
      <c r="I84" s="162"/>
      <c r="J84" s="522" t="str">
        <f t="shared" si="9"/>
        <v/>
      </c>
      <c r="K84" s="20">
        <f t="shared" si="10"/>
        <v>0</v>
      </c>
      <c r="L84" s="20" t="str">
        <f t="shared" si="11"/>
        <v/>
      </c>
      <c r="M84" s="20" t="str">
        <f t="shared" si="12"/>
        <v/>
      </c>
      <c r="O84" s="20">
        <f t="shared" si="13"/>
        <v>0</v>
      </c>
      <c r="P84" s="20">
        <f t="shared" si="14"/>
        <v>0</v>
      </c>
      <c r="Q84" s="20" t="str">
        <f t="shared" si="15"/>
        <v/>
      </c>
      <c r="R84" s="20">
        <f t="shared" si="16"/>
        <v>0</v>
      </c>
      <c r="Z84" s="20">
        <f>'BOCES SELECT'!E77</f>
        <v>1045792</v>
      </c>
      <c r="AA84" s="20" t="e">
        <f ca="1">'BOCES SELECT'!CH77</f>
        <v>#N/A</v>
      </c>
      <c r="AB84" s="21"/>
      <c r="AC84" s="21"/>
    </row>
    <row r="85" spans="1:29" x14ac:dyDescent="0.2">
      <c r="A85" s="23"/>
      <c r="B85" s="28"/>
      <c r="C85" s="36"/>
      <c r="D85" s="25"/>
      <c r="E85" s="21"/>
      <c r="F85" s="21"/>
      <c r="G85" s="43"/>
      <c r="H85" s="21"/>
      <c r="I85" s="162"/>
      <c r="J85" s="522" t="str">
        <f t="shared" si="9"/>
        <v/>
      </c>
      <c r="K85" s="20">
        <f t="shared" si="10"/>
        <v>0</v>
      </c>
      <c r="L85" s="20" t="str">
        <f t="shared" si="11"/>
        <v/>
      </c>
      <c r="M85" s="20" t="str">
        <f t="shared" si="12"/>
        <v/>
      </c>
      <c r="O85" s="20">
        <f t="shared" si="13"/>
        <v>0</v>
      </c>
      <c r="P85" s="20">
        <f t="shared" si="14"/>
        <v>0</v>
      </c>
      <c r="Q85" s="20" t="str">
        <f t="shared" si="15"/>
        <v/>
      </c>
      <c r="R85" s="20">
        <f t="shared" si="16"/>
        <v>0</v>
      </c>
      <c r="Z85" s="20">
        <f>'BOCES SELECT'!E78</f>
        <v>1045791</v>
      </c>
      <c r="AA85" s="20" t="e">
        <f ca="1">'BOCES SELECT'!CH78</f>
        <v>#N/A</v>
      </c>
      <c r="AB85" s="21"/>
      <c r="AC85" s="21"/>
    </row>
    <row r="86" spans="1:29" x14ac:dyDescent="0.2">
      <c r="A86" s="23"/>
      <c r="B86" s="28"/>
      <c r="C86" s="36"/>
      <c r="D86" s="25"/>
      <c r="E86" s="21"/>
      <c r="F86" s="21"/>
      <c r="G86" s="43"/>
      <c r="H86" s="21"/>
      <c r="I86" s="162"/>
      <c r="J86" s="522" t="str">
        <f t="shared" si="9"/>
        <v/>
      </c>
      <c r="K86" s="20">
        <f t="shared" si="10"/>
        <v>0</v>
      </c>
      <c r="L86" s="20" t="str">
        <f t="shared" si="11"/>
        <v/>
      </c>
      <c r="M86" s="20" t="str">
        <f t="shared" si="12"/>
        <v/>
      </c>
      <c r="O86" s="20">
        <f t="shared" si="13"/>
        <v>0</v>
      </c>
      <c r="P86" s="20">
        <f t="shared" si="14"/>
        <v>0</v>
      </c>
      <c r="Q86" s="20" t="str">
        <f t="shared" si="15"/>
        <v/>
      </c>
      <c r="R86" s="20">
        <f t="shared" si="16"/>
        <v>0</v>
      </c>
      <c r="Z86" s="20">
        <f>'BOCES SELECT'!E79</f>
        <v>1045790</v>
      </c>
      <c r="AA86" s="20" t="e">
        <f ca="1">'BOCES SELECT'!CH79</f>
        <v>#N/A</v>
      </c>
      <c r="AB86" s="21"/>
      <c r="AC86" s="21"/>
    </row>
    <row r="87" spans="1:29" x14ac:dyDescent="0.2">
      <c r="A87" s="23"/>
      <c r="B87" s="28"/>
      <c r="C87" s="36"/>
      <c r="D87" s="25"/>
      <c r="E87" s="21"/>
      <c r="F87" s="21"/>
      <c r="G87" s="43"/>
      <c r="H87" s="21"/>
      <c r="I87" s="162"/>
      <c r="J87" s="522" t="str">
        <f t="shared" si="9"/>
        <v/>
      </c>
      <c r="K87" s="20">
        <f t="shared" si="10"/>
        <v>0</v>
      </c>
      <c r="L87" s="20" t="str">
        <f t="shared" si="11"/>
        <v/>
      </c>
      <c r="M87" s="20" t="str">
        <f t="shared" si="12"/>
        <v/>
      </c>
      <c r="O87" s="20">
        <f t="shared" si="13"/>
        <v>0</v>
      </c>
      <c r="P87" s="20">
        <f t="shared" si="14"/>
        <v>0</v>
      </c>
      <c r="Q87" s="20" t="str">
        <f t="shared" si="15"/>
        <v/>
      </c>
      <c r="R87" s="20">
        <f t="shared" si="16"/>
        <v>0</v>
      </c>
      <c r="Z87" s="20">
        <f>'BOCES SELECT'!E80</f>
        <v>1045789</v>
      </c>
      <c r="AA87" s="20" t="e">
        <f ca="1">'BOCES SELECT'!CH80</f>
        <v>#N/A</v>
      </c>
      <c r="AB87" s="21"/>
      <c r="AC87" s="21"/>
    </row>
    <row r="88" spans="1:29" x14ac:dyDescent="0.2">
      <c r="A88" s="23"/>
      <c r="B88" s="28"/>
      <c r="C88" s="36"/>
      <c r="D88" s="25"/>
      <c r="E88" s="21"/>
      <c r="F88" s="21"/>
      <c r="G88" s="43"/>
      <c r="H88" s="21"/>
      <c r="I88" s="162"/>
      <c r="J88" s="522" t="str">
        <f t="shared" si="9"/>
        <v/>
      </c>
      <c r="K88" s="20">
        <f t="shared" si="10"/>
        <v>0</v>
      </c>
      <c r="L88" s="20" t="str">
        <f t="shared" si="11"/>
        <v/>
      </c>
      <c r="M88" s="20" t="str">
        <f t="shared" si="12"/>
        <v/>
      </c>
      <c r="O88" s="20">
        <f t="shared" si="13"/>
        <v>0</v>
      </c>
      <c r="P88" s="20">
        <f t="shared" si="14"/>
        <v>0</v>
      </c>
      <c r="Q88" s="20" t="str">
        <f t="shared" si="15"/>
        <v/>
      </c>
      <c r="R88" s="20">
        <f t="shared" si="16"/>
        <v>0</v>
      </c>
      <c r="Z88" s="20">
        <f>'BOCES SELECT'!E81</f>
        <v>1045788</v>
      </c>
      <c r="AA88" s="20" t="e">
        <f ca="1">'BOCES SELECT'!CH81</f>
        <v>#N/A</v>
      </c>
      <c r="AB88" s="21"/>
      <c r="AC88" s="21"/>
    </row>
    <row r="89" spans="1:29" x14ac:dyDescent="0.2">
      <c r="A89" s="23"/>
      <c r="B89" s="28"/>
      <c r="C89" s="36"/>
      <c r="D89" s="25"/>
      <c r="E89" s="21"/>
      <c r="F89" s="21"/>
      <c r="G89" s="43"/>
      <c r="H89" s="21"/>
      <c r="I89" s="162"/>
      <c r="J89" s="522" t="str">
        <f t="shared" si="9"/>
        <v/>
      </c>
      <c r="K89" s="20">
        <f t="shared" si="10"/>
        <v>0</v>
      </c>
      <c r="L89" s="20" t="str">
        <f t="shared" si="11"/>
        <v/>
      </c>
      <c r="M89" s="20" t="str">
        <f t="shared" si="12"/>
        <v/>
      </c>
      <c r="O89" s="20">
        <f t="shared" si="13"/>
        <v>0</v>
      </c>
      <c r="P89" s="20">
        <f t="shared" si="14"/>
        <v>0</v>
      </c>
      <c r="Q89" s="20" t="str">
        <f t="shared" si="15"/>
        <v/>
      </c>
      <c r="R89" s="20">
        <f t="shared" si="16"/>
        <v>0</v>
      </c>
      <c r="Z89" s="20">
        <f>'BOCES SELECT'!E82</f>
        <v>1045787</v>
      </c>
      <c r="AA89" s="20" t="e">
        <f ca="1">'BOCES SELECT'!CH82</f>
        <v>#N/A</v>
      </c>
      <c r="AB89" s="21"/>
      <c r="AC89" s="21"/>
    </row>
    <row r="90" spans="1:29" x14ac:dyDescent="0.2">
      <c r="A90" s="23"/>
      <c r="B90" s="28"/>
      <c r="C90" s="36"/>
      <c r="D90" s="25"/>
      <c r="E90" s="21"/>
      <c r="F90" s="21"/>
      <c r="G90" s="43"/>
      <c r="H90" s="21"/>
      <c r="I90" s="162"/>
      <c r="J90" s="522" t="str">
        <f t="shared" si="9"/>
        <v/>
      </c>
      <c r="K90" s="20">
        <f t="shared" si="10"/>
        <v>0</v>
      </c>
      <c r="L90" s="20" t="str">
        <f t="shared" si="11"/>
        <v/>
      </c>
      <c r="M90" s="20" t="str">
        <f t="shared" si="12"/>
        <v/>
      </c>
      <c r="O90" s="20">
        <f t="shared" si="13"/>
        <v>0</v>
      </c>
      <c r="P90" s="20">
        <f t="shared" si="14"/>
        <v>0</v>
      </c>
      <c r="Q90" s="20" t="str">
        <f t="shared" si="15"/>
        <v/>
      </c>
      <c r="R90" s="20">
        <f t="shared" si="16"/>
        <v>0</v>
      </c>
      <c r="Z90" s="20">
        <f>'BOCES SELECT'!E83</f>
        <v>1045786</v>
      </c>
      <c r="AA90" s="20" t="e">
        <f ca="1">'BOCES SELECT'!CH83</f>
        <v>#N/A</v>
      </c>
      <c r="AB90" s="21"/>
      <c r="AC90" s="21"/>
    </row>
    <row r="91" spans="1:29" x14ac:dyDescent="0.2">
      <c r="A91" s="23"/>
      <c r="B91" s="28"/>
      <c r="C91" s="36"/>
      <c r="D91" s="25"/>
      <c r="E91" s="21"/>
      <c r="F91" s="21"/>
      <c r="G91" s="43"/>
      <c r="H91" s="21"/>
      <c r="I91" s="162"/>
      <c r="J91" s="522" t="str">
        <f t="shared" si="9"/>
        <v/>
      </c>
      <c r="K91" s="20">
        <f t="shared" si="10"/>
        <v>0</v>
      </c>
      <c r="L91" s="20" t="str">
        <f t="shared" si="11"/>
        <v/>
      </c>
      <c r="M91" s="20" t="str">
        <f t="shared" si="12"/>
        <v/>
      </c>
      <c r="O91" s="20">
        <f t="shared" si="13"/>
        <v>0</v>
      </c>
      <c r="P91" s="20">
        <f t="shared" si="14"/>
        <v>0</v>
      </c>
      <c r="Q91" s="20" t="str">
        <f t="shared" si="15"/>
        <v/>
      </c>
      <c r="R91" s="20">
        <f t="shared" si="16"/>
        <v>0</v>
      </c>
      <c r="Z91" s="20">
        <f>'BOCES SELECT'!E84</f>
        <v>1045785</v>
      </c>
      <c r="AA91" s="20" t="e">
        <f ca="1">'BOCES SELECT'!CH84</f>
        <v>#N/A</v>
      </c>
      <c r="AB91" s="21"/>
      <c r="AC91" s="21"/>
    </row>
    <row r="92" spans="1:29" x14ac:dyDescent="0.2">
      <c r="A92" s="23"/>
      <c r="B92" s="28"/>
      <c r="C92" s="36"/>
      <c r="D92" s="25"/>
      <c r="E92" s="21"/>
      <c r="F92" s="21"/>
      <c r="G92" s="43"/>
      <c r="H92" s="21"/>
      <c r="I92" s="162"/>
      <c r="J92" s="522" t="str">
        <f t="shared" si="9"/>
        <v/>
      </c>
      <c r="K92" s="20">
        <f t="shared" si="10"/>
        <v>0</v>
      </c>
      <c r="L92" s="20" t="str">
        <f t="shared" si="11"/>
        <v/>
      </c>
      <c r="M92" s="20" t="str">
        <f t="shared" si="12"/>
        <v/>
      </c>
      <c r="O92" s="20">
        <f t="shared" si="13"/>
        <v>0</v>
      </c>
      <c r="P92" s="20">
        <f t="shared" si="14"/>
        <v>0</v>
      </c>
      <c r="Q92" s="20" t="str">
        <f t="shared" si="15"/>
        <v/>
      </c>
      <c r="R92" s="20">
        <f t="shared" si="16"/>
        <v>0</v>
      </c>
      <c r="Z92" s="20">
        <f>'BOCES SELECT'!E85</f>
        <v>1045784</v>
      </c>
      <c r="AA92" s="20" t="e">
        <f ca="1">'BOCES SELECT'!CH85</f>
        <v>#N/A</v>
      </c>
      <c r="AB92" s="21"/>
      <c r="AC92" s="21"/>
    </row>
    <row r="93" spans="1:29" x14ac:dyDescent="0.2">
      <c r="A93" s="23"/>
      <c r="B93" s="28"/>
      <c r="C93" s="36"/>
      <c r="D93" s="25"/>
      <c r="E93" s="21"/>
      <c r="F93" s="21"/>
      <c r="G93" s="43"/>
      <c r="H93" s="21"/>
      <c r="I93" s="162"/>
      <c r="J93" s="522" t="str">
        <f t="shared" si="9"/>
        <v/>
      </c>
      <c r="K93" s="20">
        <f t="shared" si="10"/>
        <v>0</v>
      </c>
      <c r="L93" s="20" t="str">
        <f t="shared" si="11"/>
        <v/>
      </c>
      <c r="M93" s="20" t="str">
        <f t="shared" si="12"/>
        <v/>
      </c>
      <c r="O93" s="20">
        <f t="shared" si="13"/>
        <v>0</v>
      </c>
      <c r="P93" s="20">
        <f t="shared" si="14"/>
        <v>0</v>
      </c>
      <c r="Q93" s="20" t="str">
        <f t="shared" si="15"/>
        <v/>
      </c>
      <c r="R93" s="20">
        <f t="shared" si="16"/>
        <v>0</v>
      </c>
      <c r="Z93" s="20">
        <f>'BOCES SELECT'!E86</f>
        <v>1045783</v>
      </c>
      <c r="AA93" s="20" t="e">
        <f ca="1">'BOCES SELECT'!CH86</f>
        <v>#N/A</v>
      </c>
      <c r="AB93" s="21"/>
      <c r="AC93" s="21"/>
    </row>
    <row r="94" spans="1:29" x14ac:dyDescent="0.2">
      <c r="A94" s="23"/>
      <c r="B94" s="28"/>
      <c r="C94" s="36"/>
      <c r="D94" s="25"/>
      <c r="E94" s="21"/>
      <c r="F94" s="21"/>
      <c r="G94" s="43"/>
      <c r="H94" s="21"/>
      <c r="I94" s="162"/>
      <c r="J94" s="522" t="str">
        <f t="shared" si="9"/>
        <v/>
      </c>
      <c r="K94" s="20">
        <f t="shared" si="10"/>
        <v>0</v>
      </c>
      <c r="L94" s="20" t="str">
        <f t="shared" si="11"/>
        <v/>
      </c>
      <c r="M94" s="20" t="str">
        <f t="shared" si="12"/>
        <v/>
      </c>
      <c r="O94" s="20">
        <f t="shared" si="13"/>
        <v>0</v>
      </c>
      <c r="P94" s="20">
        <f t="shared" si="14"/>
        <v>0</v>
      </c>
      <c r="Q94" s="20" t="str">
        <f t="shared" si="15"/>
        <v/>
      </c>
      <c r="R94" s="20">
        <f t="shared" si="16"/>
        <v>0</v>
      </c>
      <c r="Z94" s="20">
        <f>'BOCES SELECT'!E87</f>
        <v>1045782</v>
      </c>
      <c r="AA94" s="20" t="e">
        <f ca="1">'BOCES SELECT'!CH87</f>
        <v>#N/A</v>
      </c>
      <c r="AB94" s="21"/>
      <c r="AC94" s="21"/>
    </row>
    <row r="95" spans="1:29" x14ac:dyDescent="0.2">
      <c r="A95" s="23"/>
      <c r="B95" s="28"/>
      <c r="C95" s="36"/>
      <c r="D95" s="25"/>
      <c r="E95" s="21"/>
      <c r="F95" s="21"/>
      <c r="G95" s="43"/>
      <c r="H95" s="21"/>
      <c r="I95" s="162"/>
      <c r="J95" s="522" t="str">
        <f t="shared" si="9"/>
        <v/>
      </c>
      <c r="K95" s="20">
        <f t="shared" si="10"/>
        <v>0</v>
      </c>
      <c r="L95" s="20" t="str">
        <f t="shared" si="11"/>
        <v/>
      </c>
      <c r="M95" s="20" t="str">
        <f t="shared" si="12"/>
        <v/>
      </c>
      <c r="O95" s="20">
        <f t="shared" si="13"/>
        <v>0</v>
      </c>
      <c r="P95" s="20">
        <f t="shared" si="14"/>
        <v>0</v>
      </c>
      <c r="Q95" s="20" t="str">
        <f t="shared" si="15"/>
        <v/>
      </c>
      <c r="R95" s="20">
        <f t="shared" si="16"/>
        <v>0</v>
      </c>
      <c r="Z95" s="20">
        <f>'BOCES SELECT'!E88</f>
        <v>1045781</v>
      </c>
      <c r="AA95" s="20" t="e">
        <f ca="1">'BOCES SELECT'!CH88</f>
        <v>#N/A</v>
      </c>
      <c r="AB95" s="21"/>
      <c r="AC95" s="21"/>
    </row>
    <row r="96" spans="1:29" x14ac:dyDescent="0.2">
      <c r="A96" s="23"/>
      <c r="B96" s="28"/>
      <c r="C96" s="36"/>
      <c r="D96" s="25"/>
      <c r="E96" s="21"/>
      <c r="F96" s="21"/>
      <c r="G96" s="43"/>
      <c r="H96" s="21"/>
      <c r="I96" s="162"/>
      <c r="J96" s="522" t="str">
        <f t="shared" si="9"/>
        <v/>
      </c>
      <c r="K96" s="20">
        <f t="shared" si="10"/>
        <v>0</v>
      </c>
      <c r="L96" s="20" t="str">
        <f t="shared" si="11"/>
        <v/>
      </c>
      <c r="M96" s="20" t="str">
        <f t="shared" si="12"/>
        <v/>
      </c>
      <c r="O96" s="20">
        <f t="shared" si="13"/>
        <v>0</v>
      </c>
      <c r="P96" s="20">
        <f t="shared" si="14"/>
        <v>0</v>
      </c>
      <c r="Q96" s="20" t="str">
        <f t="shared" si="15"/>
        <v/>
      </c>
      <c r="R96" s="20">
        <f t="shared" si="16"/>
        <v>0</v>
      </c>
      <c r="Z96" s="20">
        <f>'BOCES SELECT'!E89</f>
        <v>1045780</v>
      </c>
      <c r="AA96" s="20" t="e">
        <f ca="1">'BOCES SELECT'!CH89</f>
        <v>#N/A</v>
      </c>
      <c r="AB96" s="21"/>
      <c r="AC96" s="21"/>
    </row>
    <row r="97" spans="1:29" x14ac:dyDescent="0.2">
      <c r="A97" s="23"/>
      <c r="B97" s="28"/>
      <c r="C97" s="36"/>
      <c r="D97" s="25"/>
      <c r="E97" s="21"/>
      <c r="F97" s="21"/>
      <c r="G97" s="43"/>
      <c r="H97" s="21"/>
      <c r="I97" s="162"/>
      <c r="J97" s="522" t="str">
        <f t="shared" si="9"/>
        <v/>
      </c>
      <c r="K97" s="20">
        <f t="shared" si="10"/>
        <v>0</v>
      </c>
      <c r="L97" s="20" t="str">
        <f t="shared" si="11"/>
        <v/>
      </c>
      <c r="M97" s="20" t="str">
        <f t="shared" si="12"/>
        <v/>
      </c>
      <c r="O97" s="20">
        <f t="shared" si="13"/>
        <v>0</v>
      </c>
      <c r="P97" s="20">
        <f t="shared" si="14"/>
        <v>0</v>
      </c>
      <c r="Q97" s="20" t="str">
        <f t="shared" si="15"/>
        <v/>
      </c>
      <c r="R97" s="20">
        <f t="shared" si="16"/>
        <v>0</v>
      </c>
      <c r="Z97" s="20">
        <f>'BOCES SELECT'!E90</f>
        <v>1045779</v>
      </c>
      <c r="AA97" s="20" t="e">
        <f ca="1">'BOCES SELECT'!CH90</f>
        <v>#N/A</v>
      </c>
      <c r="AB97" s="21"/>
      <c r="AC97" s="21"/>
    </row>
    <row r="98" spans="1:29" x14ac:dyDescent="0.2">
      <c r="A98" s="23"/>
      <c r="B98" s="28"/>
      <c r="C98" s="36"/>
      <c r="D98" s="25"/>
      <c r="E98" s="21"/>
      <c r="F98" s="21"/>
      <c r="G98" s="43"/>
      <c r="H98" s="21"/>
      <c r="I98" s="162"/>
      <c r="J98" s="522" t="str">
        <f t="shared" si="9"/>
        <v/>
      </c>
      <c r="K98" s="20">
        <f t="shared" si="10"/>
        <v>0</v>
      </c>
      <c r="L98" s="20" t="str">
        <f t="shared" si="11"/>
        <v/>
      </c>
      <c r="M98" s="20" t="str">
        <f t="shared" si="12"/>
        <v/>
      </c>
      <c r="O98" s="20">
        <f t="shared" si="13"/>
        <v>0</v>
      </c>
      <c r="P98" s="20">
        <f t="shared" si="14"/>
        <v>0</v>
      </c>
      <c r="Q98" s="20" t="str">
        <f t="shared" si="15"/>
        <v/>
      </c>
      <c r="R98" s="20">
        <f t="shared" si="16"/>
        <v>0</v>
      </c>
      <c r="Z98" s="20">
        <f>'BOCES SELECT'!E91</f>
        <v>1045778</v>
      </c>
      <c r="AA98" s="20" t="e">
        <f ca="1">'BOCES SELECT'!CH91</f>
        <v>#N/A</v>
      </c>
      <c r="AB98" s="21"/>
      <c r="AC98" s="21"/>
    </row>
    <row r="99" spans="1:29" x14ac:dyDescent="0.2">
      <c r="A99" s="23"/>
      <c r="B99" s="28"/>
      <c r="C99" s="36"/>
      <c r="D99" s="25"/>
      <c r="E99" s="21"/>
      <c r="F99" s="21"/>
      <c r="G99" s="43"/>
      <c r="H99" s="21"/>
      <c r="I99" s="162"/>
      <c r="J99" s="522" t="str">
        <f t="shared" si="9"/>
        <v/>
      </c>
      <c r="K99" s="20">
        <f t="shared" si="10"/>
        <v>0</v>
      </c>
      <c r="L99" s="20" t="str">
        <f t="shared" si="11"/>
        <v/>
      </c>
      <c r="M99" s="20" t="str">
        <f t="shared" si="12"/>
        <v/>
      </c>
      <c r="O99" s="20">
        <f t="shared" si="13"/>
        <v>0</v>
      </c>
      <c r="P99" s="20">
        <f t="shared" si="14"/>
        <v>0</v>
      </c>
      <c r="Q99" s="20" t="str">
        <f t="shared" si="15"/>
        <v/>
      </c>
      <c r="R99" s="20">
        <f t="shared" si="16"/>
        <v>0</v>
      </c>
      <c r="Z99" s="20">
        <f>'BOCES SELECT'!E92</f>
        <v>1045777</v>
      </c>
      <c r="AA99" s="20" t="e">
        <f ca="1">'BOCES SELECT'!CH92</f>
        <v>#N/A</v>
      </c>
      <c r="AB99" s="21"/>
      <c r="AC99" s="21"/>
    </row>
    <row r="100" spans="1:29" x14ac:dyDescent="0.2">
      <c r="A100" s="23"/>
      <c r="B100" s="28"/>
      <c r="C100" s="36"/>
      <c r="D100" s="25"/>
      <c r="E100" s="21"/>
      <c r="F100" s="21"/>
      <c r="G100" s="43"/>
      <c r="H100" s="21"/>
      <c r="I100" s="162"/>
      <c r="J100" s="522" t="str">
        <f t="shared" si="9"/>
        <v/>
      </c>
      <c r="K100" s="20">
        <f t="shared" si="10"/>
        <v>0</v>
      </c>
      <c r="L100" s="20" t="str">
        <f t="shared" si="11"/>
        <v/>
      </c>
      <c r="M100" s="20" t="str">
        <f t="shared" si="12"/>
        <v/>
      </c>
      <c r="O100" s="20">
        <f t="shared" si="13"/>
        <v>0</v>
      </c>
      <c r="P100" s="20">
        <f t="shared" si="14"/>
        <v>0</v>
      </c>
      <c r="Q100" s="20" t="str">
        <f t="shared" si="15"/>
        <v/>
      </c>
      <c r="R100" s="20">
        <f t="shared" si="16"/>
        <v>0</v>
      </c>
      <c r="Z100" s="20">
        <f>'BOCES SELECT'!E93</f>
        <v>1045776</v>
      </c>
      <c r="AA100" s="20" t="e">
        <f ca="1">'BOCES SELECT'!CH93</f>
        <v>#N/A</v>
      </c>
      <c r="AB100" s="21"/>
      <c r="AC100" s="21"/>
    </row>
    <row r="101" spans="1:29" x14ac:dyDescent="0.2">
      <c r="A101" s="23"/>
      <c r="B101" s="28"/>
      <c r="C101" s="36"/>
      <c r="D101" s="25"/>
      <c r="E101" s="21"/>
      <c r="F101" s="21"/>
      <c r="G101" s="43"/>
      <c r="H101" s="21"/>
      <c r="I101" s="162"/>
      <c r="J101" s="522" t="str">
        <f t="shared" si="9"/>
        <v/>
      </c>
      <c r="K101" s="20">
        <f t="shared" si="10"/>
        <v>0</v>
      </c>
      <c r="L101" s="20" t="str">
        <f t="shared" si="11"/>
        <v/>
      </c>
      <c r="M101" s="20" t="str">
        <f t="shared" si="12"/>
        <v/>
      </c>
      <c r="O101" s="20">
        <f t="shared" si="13"/>
        <v>0</v>
      </c>
      <c r="P101" s="20">
        <f t="shared" si="14"/>
        <v>0</v>
      </c>
      <c r="Q101" s="20" t="str">
        <f t="shared" si="15"/>
        <v/>
      </c>
      <c r="R101" s="20">
        <f t="shared" si="16"/>
        <v>0</v>
      </c>
      <c r="Z101" s="20">
        <f>'BOCES SELECT'!E94</f>
        <v>1045775</v>
      </c>
      <c r="AA101" s="20" t="e">
        <f ca="1">'BOCES SELECT'!CH94</f>
        <v>#N/A</v>
      </c>
      <c r="AB101" s="21"/>
      <c r="AC101" s="21"/>
    </row>
    <row r="102" spans="1:29" x14ac:dyDescent="0.2">
      <c r="A102" s="23"/>
      <c r="B102" s="28"/>
      <c r="C102" s="36"/>
      <c r="D102" s="25"/>
      <c r="E102" s="21"/>
      <c r="F102" s="21"/>
      <c r="G102" s="43"/>
      <c r="H102" s="21"/>
      <c r="I102" s="162"/>
      <c r="J102" s="522" t="str">
        <f t="shared" si="9"/>
        <v/>
      </c>
      <c r="K102" s="20">
        <f t="shared" si="10"/>
        <v>0</v>
      </c>
      <c r="L102" s="20" t="str">
        <f t="shared" si="11"/>
        <v/>
      </c>
      <c r="M102" s="20" t="str">
        <f t="shared" si="12"/>
        <v/>
      </c>
      <c r="O102" s="20">
        <f t="shared" si="13"/>
        <v>0</v>
      </c>
      <c r="P102" s="20">
        <f t="shared" si="14"/>
        <v>0</v>
      </c>
      <c r="Q102" s="20" t="str">
        <f t="shared" si="15"/>
        <v/>
      </c>
      <c r="R102" s="20">
        <f t="shared" si="16"/>
        <v>0</v>
      </c>
      <c r="Z102" s="20">
        <f>'BOCES SELECT'!E95</f>
        <v>1045774</v>
      </c>
      <c r="AA102" s="20" t="e">
        <f ca="1">'BOCES SELECT'!CH95</f>
        <v>#N/A</v>
      </c>
      <c r="AB102" s="21"/>
      <c r="AC102" s="21"/>
    </row>
    <row r="103" spans="1:29" x14ac:dyDescent="0.2">
      <c r="A103" s="23"/>
      <c r="B103" s="28"/>
      <c r="C103" s="36"/>
      <c r="D103" s="25"/>
      <c r="E103" s="21"/>
      <c r="F103" s="21"/>
      <c r="G103" s="43"/>
      <c r="H103" s="21"/>
      <c r="I103" s="162"/>
      <c r="J103" s="522" t="str">
        <f t="shared" si="9"/>
        <v/>
      </c>
      <c r="K103" s="20">
        <f t="shared" si="10"/>
        <v>0</v>
      </c>
      <c r="L103" s="20" t="str">
        <f t="shared" si="11"/>
        <v/>
      </c>
      <c r="M103" s="20" t="str">
        <f t="shared" si="12"/>
        <v/>
      </c>
      <c r="O103" s="20">
        <f t="shared" si="13"/>
        <v>0</v>
      </c>
      <c r="P103" s="20">
        <f t="shared" si="14"/>
        <v>0</v>
      </c>
      <c r="Q103" s="20" t="str">
        <f t="shared" si="15"/>
        <v/>
      </c>
      <c r="R103" s="20">
        <f t="shared" si="16"/>
        <v>0</v>
      </c>
      <c r="Z103" s="20">
        <f>'BOCES SELECT'!E96</f>
        <v>1045773</v>
      </c>
      <c r="AA103" s="20" t="e">
        <f ca="1">'BOCES SELECT'!CH96</f>
        <v>#N/A</v>
      </c>
      <c r="AB103" s="21"/>
      <c r="AC103" s="21"/>
    </row>
    <row r="104" spans="1:29" x14ac:dyDescent="0.2">
      <c r="A104" s="23"/>
      <c r="B104" s="28"/>
      <c r="C104" s="36"/>
      <c r="D104" s="25"/>
      <c r="E104" s="21"/>
      <c r="F104" s="21"/>
      <c r="G104" s="43"/>
      <c r="H104" s="21"/>
      <c r="I104" s="162"/>
      <c r="J104" s="522" t="str">
        <f t="shared" si="9"/>
        <v/>
      </c>
      <c r="K104" s="20">
        <f t="shared" si="10"/>
        <v>0</v>
      </c>
      <c r="L104" s="20" t="str">
        <f t="shared" si="11"/>
        <v/>
      </c>
      <c r="M104" s="20" t="str">
        <f t="shared" si="12"/>
        <v/>
      </c>
      <c r="O104" s="20">
        <f t="shared" si="13"/>
        <v>0</v>
      </c>
      <c r="P104" s="20">
        <f t="shared" si="14"/>
        <v>0</v>
      </c>
      <c r="Q104" s="20" t="str">
        <f t="shared" si="15"/>
        <v/>
      </c>
      <c r="R104" s="20">
        <f t="shared" si="16"/>
        <v>0</v>
      </c>
      <c r="Z104" s="20">
        <f>'BOCES SELECT'!E97</f>
        <v>1045772</v>
      </c>
      <c r="AA104" s="20" t="e">
        <f ca="1">'BOCES SELECT'!CH97</f>
        <v>#N/A</v>
      </c>
      <c r="AB104" s="21"/>
      <c r="AC104" s="21"/>
    </row>
    <row r="105" spans="1:29" x14ac:dyDescent="0.2">
      <c r="A105" s="23"/>
      <c r="B105" s="28"/>
      <c r="C105" s="36"/>
      <c r="D105" s="25"/>
      <c r="E105" s="21"/>
      <c r="F105" s="21"/>
      <c r="G105" s="43"/>
      <c r="H105" s="21"/>
      <c r="I105" s="162"/>
      <c r="J105" s="522" t="str">
        <f t="shared" si="9"/>
        <v/>
      </c>
      <c r="K105" s="20">
        <f t="shared" si="10"/>
        <v>0</v>
      </c>
      <c r="L105" s="20" t="str">
        <f t="shared" si="11"/>
        <v/>
      </c>
      <c r="M105" s="20" t="str">
        <f t="shared" si="12"/>
        <v/>
      </c>
      <c r="O105" s="20">
        <f t="shared" si="13"/>
        <v>0</v>
      </c>
      <c r="P105" s="20">
        <f t="shared" si="14"/>
        <v>0</v>
      </c>
      <c r="Q105" s="20" t="str">
        <f t="shared" si="15"/>
        <v/>
      </c>
      <c r="R105" s="20">
        <f t="shared" si="16"/>
        <v>0</v>
      </c>
      <c r="Z105" s="20">
        <f>'BOCES SELECT'!E98</f>
        <v>1045771</v>
      </c>
      <c r="AA105" s="20" t="e">
        <f ca="1">'BOCES SELECT'!CH98</f>
        <v>#N/A</v>
      </c>
      <c r="AB105" s="21"/>
      <c r="AC105" s="21"/>
    </row>
    <row r="106" spans="1:29" x14ac:dyDescent="0.2">
      <c r="A106" s="23"/>
      <c r="B106" s="28"/>
      <c r="C106" s="36"/>
      <c r="D106" s="25"/>
      <c r="E106" s="21"/>
      <c r="F106" s="21"/>
      <c r="G106" s="43"/>
      <c r="H106" s="21"/>
      <c r="I106" s="162"/>
      <c r="J106" s="522" t="str">
        <f t="shared" si="9"/>
        <v/>
      </c>
      <c r="K106" s="20">
        <f t="shared" si="10"/>
        <v>0</v>
      </c>
      <c r="L106" s="20" t="str">
        <f t="shared" si="11"/>
        <v/>
      </c>
      <c r="M106" s="20" t="str">
        <f t="shared" si="12"/>
        <v/>
      </c>
      <c r="O106" s="20">
        <f t="shared" si="13"/>
        <v>0</v>
      </c>
      <c r="P106" s="20">
        <f t="shared" si="14"/>
        <v>0</v>
      </c>
      <c r="Q106" s="20" t="str">
        <f t="shared" si="15"/>
        <v/>
      </c>
      <c r="R106" s="20">
        <f t="shared" si="16"/>
        <v>0</v>
      </c>
      <c r="Z106" s="20">
        <f>'BOCES SELECT'!E99</f>
        <v>1045770</v>
      </c>
      <c r="AA106" s="20" t="e">
        <f ca="1">'BOCES SELECT'!CH99</f>
        <v>#N/A</v>
      </c>
      <c r="AB106" s="21"/>
      <c r="AC106" s="21"/>
    </row>
    <row r="107" spans="1:29" x14ac:dyDescent="0.2">
      <c r="A107" s="23"/>
      <c r="B107" s="28"/>
      <c r="C107" s="36"/>
      <c r="D107" s="25"/>
      <c r="E107" s="21"/>
      <c r="F107" s="21"/>
      <c r="G107" s="43"/>
      <c r="H107" s="21"/>
      <c r="I107" s="162"/>
      <c r="J107" s="522" t="str">
        <f t="shared" si="9"/>
        <v/>
      </c>
      <c r="K107" s="20">
        <f t="shared" si="10"/>
        <v>0</v>
      </c>
      <c r="L107" s="20" t="str">
        <f t="shared" si="11"/>
        <v/>
      </c>
      <c r="M107" s="20" t="str">
        <f t="shared" si="12"/>
        <v/>
      </c>
      <c r="O107" s="20">
        <f t="shared" si="13"/>
        <v>0</v>
      </c>
      <c r="P107" s="20">
        <f t="shared" si="14"/>
        <v>0</v>
      </c>
      <c r="Q107" s="20" t="str">
        <f t="shared" si="15"/>
        <v/>
      </c>
      <c r="R107" s="20">
        <f t="shared" si="16"/>
        <v>0</v>
      </c>
      <c r="Z107" s="20">
        <f>'BOCES SELECT'!E100</f>
        <v>1045769</v>
      </c>
      <c r="AA107" s="20" t="e">
        <f ca="1">'BOCES SELECT'!CH100</f>
        <v>#N/A</v>
      </c>
      <c r="AB107" s="21"/>
      <c r="AC107" s="21"/>
    </row>
    <row r="108" spans="1:29" x14ac:dyDescent="0.2">
      <c r="A108" s="23"/>
      <c r="B108" s="28"/>
      <c r="C108" s="36"/>
      <c r="D108" s="25"/>
      <c r="E108" s="21"/>
      <c r="F108" s="21"/>
      <c r="G108" s="43"/>
      <c r="H108" s="21"/>
      <c r="I108" s="162"/>
      <c r="J108" s="522" t="str">
        <f t="shared" si="9"/>
        <v/>
      </c>
      <c r="K108" s="20">
        <f t="shared" si="10"/>
        <v>0</v>
      </c>
      <c r="L108" s="20" t="str">
        <f t="shared" si="11"/>
        <v/>
      </c>
      <c r="M108" s="20" t="str">
        <f t="shared" si="12"/>
        <v/>
      </c>
      <c r="O108" s="20">
        <f t="shared" si="13"/>
        <v>0</v>
      </c>
      <c r="P108" s="20">
        <f t="shared" si="14"/>
        <v>0</v>
      </c>
      <c r="Q108" s="20" t="str">
        <f t="shared" si="15"/>
        <v/>
      </c>
      <c r="R108" s="20">
        <f t="shared" si="16"/>
        <v>0</v>
      </c>
      <c r="Z108" s="20">
        <f>'BOCES SELECT'!E101</f>
        <v>1045768</v>
      </c>
      <c r="AA108" s="20" t="e">
        <f ca="1">'BOCES SELECT'!CH101</f>
        <v>#N/A</v>
      </c>
      <c r="AB108" s="21"/>
      <c r="AC108" s="21"/>
    </row>
    <row r="109" spans="1:29" x14ac:dyDescent="0.2">
      <c r="A109" s="23"/>
      <c r="B109" s="28"/>
      <c r="C109" s="36"/>
      <c r="D109" s="25"/>
      <c r="E109" s="21"/>
      <c r="F109" s="21"/>
      <c r="G109" s="43"/>
      <c r="H109" s="21"/>
      <c r="I109" s="162"/>
      <c r="J109" s="522" t="str">
        <f t="shared" si="9"/>
        <v/>
      </c>
      <c r="K109" s="20">
        <f t="shared" si="10"/>
        <v>0</v>
      </c>
      <c r="L109" s="20" t="str">
        <f t="shared" si="11"/>
        <v/>
      </c>
      <c r="M109" s="20" t="str">
        <f t="shared" si="12"/>
        <v/>
      </c>
      <c r="O109" s="20">
        <f t="shared" si="13"/>
        <v>0</v>
      </c>
      <c r="P109" s="20">
        <f t="shared" si="14"/>
        <v>0</v>
      </c>
      <c r="Q109" s="20" t="str">
        <f t="shared" si="15"/>
        <v/>
      </c>
      <c r="R109" s="20">
        <f t="shared" si="16"/>
        <v>0</v>
      </c>
      <c r="Z109" s="20">
        <f>'BOCES SELECT'!E102</f>
        <v>1045767</v>
      </c>
      <c r="AA109" s="20" t="e">
        <f ca="1">'BOCES SELECT'!CH102</f>
        <v>#N/A</v>
      </c>
      <c r="AB109" s="21"/>
      <c r="AC109" s="21"/>
    </row>
    <row r="110" spans="1:29" x14ac:dyDescent="0.2">
      <c r="A110" s="23"/>
      <c r="B110" s="28"/>
      <c r="C110" s="36"/>
      <c r="D110" s="25"/>
      <c r="E110" s="21"/>
      <c r="F110" s="21"/>
      <c r="G110" s="43"/>
      <c r="H110" s="21"/>
      <c r="I110" s="162"/>
      <c r="J110" s="522" t="str">
        <f t="shared" si="9"/>
        <v/>
      </c>
      <c r="K110" s="20">
        <f t="shared" si="10"/>
        <v>0</v>
      </c>
      <c r="L110" s="20" t="str">
        <f t="shared" si="11"/>
        <v/>
      </c>
      <c r="M110" s="20" t="str">
        <f t="shared" si="12"/>
        <v/>
      </c>
      <c r="O110" s="20">
        <f t="shared" si="13"/>
        <v>0</v>
      </c>
      <c r="P110" s="20">
        <f t="shared" si="14"/>
        <v>0</v>
      </c>
      <c r="Q110" s="20" t="str">
        <f t="shared" si="15"/>
        <v/>
      </c>
      <c r="R110" s="20">
        <f t="shared" si="16"/>
        <v>0</v>
      </c>
      <c r="Z110" s="20">
        <f>'BOCES SELECT'!E103</f>
        <v>1045766</v>
      </c>
      <c r="AA110" s="20" t="e">
        <f ca="1">'BOCES SELECT'!CH103</f>
        <v>#N/A</v>
      </c>
      <c r="AB110" s="21"/>
      <c r="AC110" s="21"/>
    </row>
    <row r="111" spans="1:29" x14ac:dyDescent="0.2">
      <c r="A111" s="23"/>
      <c r="B111" s="28"/>
      <c r="C111" s="36"/>
      <c r="D111" s="25"/>
      <c r="E111" s="21"/>
      <c r="F111" s="21"/>
      <c r="G111" s="43"/>
      <c r="H111" s="21"/>
      <c r="I111" s="162"/>
      <c r="J111" s="522" t="str">
        <f t="shared" si="9"/>
        <v/>
      </c>
      <c r="K111" s="20">
        <f t="shared" si="10"/>
        <v>0</v>
      </c>
      <c r="L111" s="20" t="str">
        <f t="shared" si="11"/>
        <v/>
      </c>
      <c r="M111" s="20" t="str">
        <f t="shared" si="12"/>
        <v/>
      </c>
      <c r="O111" s="20">
        <f t="shared" si="13"/>
        <v>0</v>
      </c>
      <c r="P111" s="20">
        <f t="shared" si="14"/>
        <v>0</v>
      </c>
      <c r="Q111" s="20" t="str">
        <f t="shared" si="15"/>
        <v/>
      </c>
      <c r="R111" s="20">
        <f t="shared" si="16"/>
        <v>0</v>
      </c>
      <c r="Z111" s="20">
        <f>'BOCES SELECT'!E104</f>
        <v>1045765</v>
      </c>
      <c r="AA111" s="20" t="e">
        <f ca="1">'BOCES SELECT'!CH104</f>
        <v>#N/A</v>
      </c>
      <c r="AB111" s="21"/>
      <c r="AC111" s="21"/>
    </row>
    <row r="112" spans="1:29" x14ac:dyDescent="0.2">
      <c r="A112" s="23"/>
      <c r="B112" s="28"/>
      <c r="C112" s="36"/>
      <c r="D112" s="25"/>
      <c r="E112" s="21"/>
      <c r="F112" s="21"/>
      <c r="G112" s="43"/>
      <c r="H112" s="21"/>
      <c r="I112" s="162"/>
      <c r="J112" s="522" t="str">
        <f t="shared" si="9"/>
        <v/>
      </c>
      <c r="K112" s="20">
        <f t="shared" si="10"/>
        <v>0</v>
      </c>
      <c r="L112" s="20" t="str">
        <f t="shared" si="11"/>
        <v/>
      </c>
      <c r="M112" s="20" t="str">
        <f t="shared" si="12"/>
        <v/>
      </c>
      <c r="O112" s="20">
        <f t="shared" si="13"/>
        <v>0</v>
      </c>
      <c r="P112" s="20">
        <f t="shared" si="14"/>
        <v>0</v>
      </c>
      <c r="Q112" s="20" t="str">
        <f t="shared" si="15"/>
        <v/>
      </c>
      <c r="R112" s="20">
        <f t="shared" si="16"/>
        <v>0</v>
      </c>
      <c r="Z112" s="20">
        <f>'BOCES SELECT'!E105</f>
        <v>1045764</v>
      </c>
      <c r="AA112" s="20" t="e">
        <f ca="1">'BOCES SELECT'!CH105</f>
        <v>#N/A</v>
      </c>
      <c r="AB112" s="21"/>
      <c r="AC112" s="21"/>
    </row>
    <row r="113" spans="1:29" x14ac:dyDescent="0.2">
      <c r="A113" s="23"/>
      <c r="B113" s="28"/>
      <c r="C113" s="36"/>
      <c r="D113" s="25"/>
      <c r="E113" s="21"/>
      <c r="F113" s="21"/>
      <c r="G113" s="43"/>
      <c r="H113" s="21"/>
      <c r="I113" s="162"/>
      <c r="J113" s="522" t="str">
        <f t="shared" si="9"/>
        <v/>
      </c>
      <c r="K113" s="20">
        <f t="shared" si="10"/>
        <v>0</v>
      </c>
      <c r="L113" s="20" t="str">
        <f t="shared" si="11"/>
        <v/>
      </c>
      <c r="M113" s="20" t="str">
        <f t="shared" si="12"/>
        <v/>
      </c>
      <c r="O113" s="20">
        <f t="shared" si="13"/>
        <v>0</v>
      </c>
      <c r="P113" s="20">
        <f t="shared" si="14"/>
        <v>0</v>
      </c>
      <c r="Q113" s="20" t="str">
        <f t="shared" si="15"/>
        <v/>
      </c>
      <c r="R113" s="20">
        <f t="shared" si="16"/>
        <v>0</v>
      </c>
      <c r="Z113" s="20">
        <f>'BOCES SELECT'!E106</f>
        <v>1045763</v>
      </c>
      <c r="AA113" s="20" t="e">
        <f ca="1">'BOCES SELECT'!CH106</f>
        <v>#N/A</v>
      </c>
      <c r="AB113" s="21"/>
      <c r="AC113" s="21"/>
    </row>
    <row r="114" spans="1:29" x14ac:dyDescent="0.2">
      <c r="A114" s="23"/>
      <c r="B114" s="28"/>
      <c r="C114" s="36"/>
      <c r="D114" s="25"/>
      <c r="E114" s="21"/>
      <c r="F114" s="21"/>
      <c r="G114" s="43"/>
      <c r="H114" s="21"/>
      <c r="I114" s="162"/>
      <c r="J114" s="522" t="str">
        <f t="shared" si="9"/>
        <v/>
      </c>
      <c r="K114" s="20">
        <f t="shared" si="10"/>
        <v>0</v>
      </c>
      <c r="L114" s="20" t="str">
        <f t="shared" si="11"/>
        <v/>
      </c>
      <c r="M114" s="20" t="str">
        <f t="shared" si="12"/>
        <v/>
      </c>
      <c r="O114" s="20">
        <f t="shared" si="13"/>
        <v>0</v>
      </c>
      <c r="P114" s="20">
        <f t="shared" si="14"/>
        <v>0</v>
      </c>
      <c r="Q114" s="20" t="str">
        <f t="shared" si="15"/>
        <v/>
      </c>
      <c r="R114" s="20">
        <f t="shared" si="16"/>
        <v>0</v>
      </c>
      <c r="Z114" s="20">
        <f>'BOCES SELECT'!E107</f>
        <v>1045762</v>
      </c>
      <c r="AA114" s="20" t="e">
        <f ca="1">'BOCES SELECT'!CH107</f>
        <v>#N/A</v>
      </c>
      <c r="AB114" s="21"/>
      <c r="AC114" s="21"/>
    </row>
    <row r="115" spans="1:29" x14ac:dyDescent="0.2">
      <c r="A115" s="23"/>
      <c r="B115" s="28"/>
      <c r="C115" s="36"/>
      <c r="D115" s="25"/>
      <c r="E115" s="21"/>
      <c r="F115" s="21"/>
      <c r="G115" s="43"/>
      <c r="H115" s="21"/>
      <c r="I115" s="162"/>
      <c r="J115" s="522" t="str">
        <f t="shared" si="9"/>
        <v/>
      </c>
      <c r="K115" s="20">
        <f t="shared" si="10"/>
        <v>0</v>
      </c>
      <c r="L115" s="20" t="str">
        <f t="shared" si="11"/>
        <v/>
      </c>
      <c r="M115" s="20" t="str">
        <f t="shared" si="12"/>
        <v/>
      </c>
      <c r="O115" s="20">
        <f t="shared" si="13"/>
        <v>0</v>
      </c>
      <c r="P115" s="20">
        <f t="shared" si="14"/>
        <v>0</v>
      </c>
      <c r="Q115" s="20" t="str">
        <f t="shared" si="15"/>
        <v/>
      </c>
      <c r="R115" s="20">
        <f t="shared" si="16"/>
        <v>0</v>
      </c>
      <c r="Z115" s="20">
        <f>'BOCES SELECT'!E108</f>
        <v>1045761</v>
      </c>
      <c r="AA115" s="20" t="e">
        <f ca="1">'BOCES SELECT'!CH108</f>
        <v>#N/A</v>
      </c>
      <c r="AB115" s="21"/>
      <c r="AC115" s="21"/>
    </row>
    <row r="116" spans="1:29" x14ac:dyDescent="0.2">
      <c r="A116" s="23"/>
      <c r="B116" s="28"/>
      <c r="C116" s="36"/>
      <c r="D116" s="25"/>
      <c r="E116" s="21"/>
      <c r="F116" s="21"/>
      <c r="G116" s="43"/>
      <c r="H116" s="21"/>
      <c r="I116" s="162"/>
      <c r="J116" s="522" t="str">
        <f t="shared" si="9"/>
        <v/>
      </c>
      <c r="K116" s="20">
        <f t="shared" si="10"/>
        <v>0</v>
      </c>
      <c r="L116" s="20" t="str">
        <f t="shared" si="11"/>
        <v/>
      </c>
      <c r="M116" s="20" t="str">
        <f t="shared" si="12"/>
        <v/>
      </c>
      <c r="O116" s="20">
        <f t="shared" si="13"/>
        <v>0</v>
      </c>
      <c r="P116" s="20">
        <f t="shared" si="14"/>
        <v>0</v>
      </c>
      <c r="Q116" s="20" t="str">
        <f t="shared" si="15"/>
        <v/>
      </c>
      <c r="R116" s="20">
        <f t="shared" si="16"/>
        <v>0</v>
      </c>
      <c r="Z116" s="20">
        <f>'BOCES SELECT'!E109</f>
        <v>1045760</v>
      </c>
      <c r="AA116" s="20" t="e">
        <f ca="1">'BOCES SELECT'!CH109</f>
        <v>#N/A</v>
      </c>
      <c r="AB116" s="21"/>
      <c r="AC116" s="21"/>
    </row>
    <row r="117" spans="1:29" x14ac:dyDescent="0.2">
      <c r="A117" s="23"/>
      <c r="B117" s="28"/>
      <c r="C117" s="36"/>
      <c r="D117" s="25"/>
      <c r="E117" s="21"/>
      <c r="F117" s="21"/>
      <c r="G117" s="43"/>
      <c r="H117" s="21"/>
      <c r="I117" s="162"/>
      <c r="J117" s="522" t="str">
        <f t="shared" si="9"/>
        <v/>
      </c>
      <c r="K117" s="20">
        <f t="shared" si="10"/>
        <v>0</v>
      </c>
      <c r="L117" s="20" t="str">
        <f t="shared" si="11"/>
        <v/>
      </c>
      <c r="M117" s="20" t="str">
        <f t="shared" si="12"/>
        <v/>
      </c>
      <c r="O117" s="20">
        <f t="shared" si="13"/>
        <v>0</v>
      </c>
      <c r="P117" s="20">
        <f t="shared" si="14"/>
        <v>0</v>
      </c>
      <c r="Q117" s="20" t="str">
        <f t="shared" si="15"/>
        <v/>
      </c>
      <c r="R117" s="20">
        <f t="shared" si="16"/>
        <v>0</v>
      </c>
      <c r="Z117" s="20">
        <f>'BOCES SELECT'!E110</f>
        <v>1045759</v>
      </c>
      <c r="AA117" s="20" t="e">
        <f ca="1">'BOCES SELECT'!CH110</f>
        <v>#N/A</v>
      </c>
      <c r="AB117" s="21"/>
      <c r="AC117" s="21"/>
    </row>
    <row r="118" spans="1:29" x14ac:dyDescent="0.2">
      <c r="A118" s="23"/>
      <c r="B118" s="28"/>
      <c r="C118" s="36"/>
      <c r="D118" s="25"/>
      <c r="E118" s="21"/>
      <c r="F118" s="21"/>
      <c r="G118" s="43"/>
      <c r="H118" s="21"/>
      <c r="I118" s="162"/>
      <c r="J118" s="522" t="str">
        <f t="shared" si="9"/>
        <v/>
      </c>
      <c r="K118" s="20">
        <f t="shared" si="10"/>
        <v>0</v>
      </c>
      <c r="L118" s="20" t="str">
        <f t="shared" si="11"/>
        <v/>
      </c>
      <c r="M118" s="20" t="str">
        <f t="shared" si="12"/>
        <v/>
      </c>
      <c r="O118" s="20">
        <f t="shared" si="13"/>
        <v>0</v>
      </c>
      <c r="P118" s="20">
        <f t="shared" si="14"/>
        <v>0</v>
      </c>
      <c r="Q118" s="20" t="str">
        <f t="shared" si="15"/>
        <v/>
      </c>
      <c r="R118" s="20">
        <f t="shared" si="16"/>
        <v>0</v>
      </c>
      <c r="Z118" s="20">
        <f>'BOCES SELECT'!E111</f>
        <v>1045758</v>
      </c>
      <c r="AA118" s="20" t="e">
        <f ca="1">'BOCES SELECT'!CH111</f>
        <v>#N/A</v>
      </c>
      <c r="AB118" s="21"/>
      <c r="AC118" s="21"/>
    </row>
    <row r="119" spans="1:29" x14ac:dyDescent="0.2">
      <c r="A119" s="23"/>
      <c r="B119" s="28"/>
      <c r="C119" s="36"/>
      <c r="D119" s="25"/>
      <c r="E119" s="21"/>
      <c r="F119" s="21"/>
      <c r="G119" s="43"/>
      <c r="H119" s="21"/>
      <c r="I119" s="162"/>
      <c r="J119" s="522" t="str">
        <f t="shared" si="9"/>
        <v/>
      </c>
      <c r="K119" s="20">
        <f t="shared" si="10"/>
        <v>0</v>
      </c>
      <c r="L119" s="20" t="str">
        <f t="shared" si="11"/>
        <v/>
      </c>
      <c r="M119" s="20" t="str">
        <f t="shared" si="12"/>
        <v/>
      </c>
      <c r="O119" s="20">
        <f t="shared" si="13"/>
        <v>0</v>
      </c>
      <c r="P119" s="20">
        <f t="shared" si="14"/>
        <v>0</v>
      </c>
      <c r="Q119" s="20" t="str">
        <f t="shared" si="15"/>
        <v/>
      </c>
      <c r="R119" s="20">
        <f t="shared" si="16"/>
        <v>0</v>
      </c>
      <c r="Z119" s="20">
        <f>'BOCES SELECT'!E112</f>
        <v>1045757</v>
      </c>
      <c r="AA119" s="20" t="e">
        <f ca="1">'BOCES SELECT'!CH112</f>
        <v>#N/A</v>
      </c>
      <c r="AB119" s="21"/>
      <c r="AC119" s="21"/>
    </row>
    <row r="120" spans="1:29" x14ac:dyDescent="0.2">
      <c r="A120" s="23"/>
      <c r="B120" s="28"/>
      <c r="C120" s="36"/>
      <c r="D120" s="25"/>
      <c r="E120" s="21"/>
      <c r="F120" s="21"/>
      <c r="G120" s="43"/>
      <c r="H120" s="21"/>
      <c r="I120" s="162"/>
      <c r="J120" s="522" t="str">
        <f t="shared" si="9"/>
        <v/>
      </c>
      <c r="K120" s="20">
        <f t="shared" si="10"/>
        <v>0</v>
      </c>
      <c r="L120" s="20" t="str">
        <f t="shared" si="11"/>
        <v/>
      </c>
      <c r="M120" s="20" t="str">
        <f t="shared" si="12"/>
        <v/>
      </c>
      <c r="O120" s="20">
        <f t="shared" si="13"/>
        <v>0</v>
      </c>
      <c r="P120" s="20">
        <f t="shared" si="14"/>
        <v>0</v>
      </c>
      <c r="Q120" s="20" t="str">
        <f t="shared" si="15"/>
        <v/>
      </c>
      <c r="R120" s="20">
        <f t="shared" si="16"/>
        <v>0</v>
      </c>
      <c r="Z120" s="20">
        <f>'BOCES SELECT'!E113</f>
        <v>1045756</v>
      </c>
      <c r="AA120" s="20" t="e">
        <f ca="1">'BOCES SELECT'!CH113</f>
        <v>#N/A</v>
      </c>
      <c r="AB120" s="21"/>
      <c r="AC120" s="21"/>
    </row>
    <row r="121" spans="1:29" x14ac:dyDescent="0.2">
      <c r="A121" s="23"/>
      <c r="B121" s="28"/>
      <c r="C121" s="36"/>
      <c r="D121" s="25"/>
      <c r="E121" s="21"/>
      <c r="F121" s="21"/>
      <c r="G121" s="43"/>
      <c r="H121" s="21"/>
      <c r="I121" s="162"/>
      <c r="J121" s="522" t="str">
        <f t="shared" si="9"/>
        <v/>
      </c>
      <c r="K121" s="20">
        <f t="shared" si="10"/>
        <v>0</v>
      </c>
      <c r="L121" s="20" t="str">
        <f t="shared" si="11"/>
        <v/>
      </c>
      <c r="M121" s="20" t="str">
        <f t="shared" si="12"/>
        <v/>
      </c>
      <c r="O121" s="20">
        <f t="shared" si="13"/>
        <v>0</v>
      </c>
      <c r="P121" s="20">
        <f t="shared" si="14"/>
        <v>0</v>
      </c>
      <c r="Q121" s="20" t="str">
        <f t="shared" si="15"/>
        <v/>
      </c>
      <c r="R121" s="20">
        <f t="shared" si="16"/>
        <v>0</v>
      </c>
      <c r="Z121" s="20">
        <f>'BOCES SELECT'!E114</f>
        <v>1045755</v>
      </c>
      <c r="AA121" s="20" t="e">
        <f ca="1">'BOCES SELECT'!CH114</f>
        <v>#N/A</v>
      </c>
      <c r="AB121" s="21"/>
      <c r="AC121" s="21"/>
    </row>
    <row r="122" spans="1:29" x14ac:dyDescent="0.2">
      <c r="A122" s="23"/>
      <c r="B122" s="28"/>
      <c r="C122" s="36"/>
      <c r="D122" s="25"/>
      <c r="E122" s="21"/>
      <c r="F122" s="21"/>
      <c r="G122" s="43"/>
      <c r="H122" s="21"/>
      <c r="I122" s="162"/>
      <c r="J122" s="522" t="str">
        <f t="shared" si="9"/>
        <v/>
      </c>
      <c r="K122" s="20">
        <f t="shared" si="10"/>
        <v>0</v>
      </c>
      <c r="L122" s="20" t="str">
        <f t="shared" si="11"/>
        <v/>
      </c>
      <c r="M122" s="20" t="str">
        <f t="shared" si="12"/>
        <v/>
      </c>
      <c r="O122" s="20">
        <f t="shared" si="13"/>
        <v>0</v>
      </c>
      <c r="P122" s="20">
        <f t="shared" si="14"/>
        <v>0</v>
      </c>
      <c r="Q122" s="20" t="str">
        <f t="shared" si="15"/>
        <v/>
      </c>
      <c r="R122" s="20">
        <f t="shared" si="16"/>
        <v>0</v>
      </c>
      <c r="Z122" s="20">
        <f>'BOCES SELECT'!E115</f>
        <v>1045754</v>
      </c>
      <c r="AA122" s="20" t="e">
        <f ca="1">'BOCES SELECT'!CH115</f>
        <v>#N/A</v>
      </c>
      <c r="AB122" s="21"/>
      <c r="AC122" s="21"/>
    </row>
    <row r="123" spans="1:29" x14ac:dyDescent="0.2">
      <c r="A123" s="23"/>
      <c r="B123" s="28"/>
      <c r="C123" s="36"/>
      <c r="D123" s="25"/>
      <c r="E123" s="21"/>
      <c r="F123" s="21"/>
      <c r="G123" s="43"/>
      <c r="H123" s="21"/>
      <c r="I123" s="162"/>
      <c r="J123" s="522" t="str">
        <f t="shared" si="9"/>
        <v/>
      </c>
      <c r="K123" s="20">
        <f t="shared" si="10"/>
        <v>0</v>
      </c>
      <c r="L123" s="20" t="str">
        <f t="shared" si="11"/>
        <v/>
      </c>
      <c r="M123" s="20" t="str">
        <f t="shared" si="12"/>
        <v/>
      </c>
      <c r="O123" s="20">
        <f t="shared" si="13"/>
        <v>0</v>
      </c>
      <c r="P123" s="20">
        <f t="shared" si="14"/>
        <v>0</v>
      </c>
      <c r="Q123" s="20" t="str">
        <f t="shared" si="15"/>
        <v/>
      </c>
      <c r="R123" s="20">
        <f t="shared" si="16"/>
        <v>0</v>
      </c>
      <c r="Z123" s="20">
        <f>'BOCES SELECT'!E116</f>
        <v>1045753</v>
      </c>
      <c r="AA123" s="20" t="e">
        <f ca="1">'BOCES SELECT'!CH116</f>
        <v>#N/A</v>
      </c>
      <c r="AB123" s="21"/>
      <c r="AC123" s="21"/>
    </row>
    <row r="124" spans="1:29" x14ac:dyDescent="0.2">
      <c r="A124" s="23"/>
      <c r="B124" s="28"/>
      <c r="C124" s="36"/>
      <c r="D124" s="25"/>
      <c r="E124" s="21"/>
      <c r="F124" s="21"/>
      <c r="G124" s="43"/>
      <c r="H124" s="21"/>
      <c r="I124" s="162"/>
      <c r="J124" s="522" t="str">
        <f t="shared" si="9"/>
        <v/>
      </c>
      <c r="K124" s="20">
        <f t="shared" si="10"/>
        <v>0</v>
      </c>
      <c r="L124" s="20" t="str">
        <f t="shared" si="11"/>
        <v/>
      </c>
      <c r="M124" s="20" t="str">
        <f t="shared" si="12"/>
        <v/>
      </c>
      <c r="O124" s="20">
        <f t="shared" si="13"/>
        <v>0</v>
      </c>
      <c r="P124" s="20">
        <f t="shared" si="14"/>
        <v>0</v>
      </c>
      <c r="Q124" s="20" t="str">
        <f t="shared" si="15"/>
        <v/>
      </c>
      <c r="R124" s="20">
        <f t="shared" si="16"/>
        <v>0</v>
      </c>
      <c r="Z124" s="20">
        <f>'BOCES SELECT'!E117</f>
        <v>1045752</v>
      </c>
      <c r="AA124" s="20" t="e">
        <f ca="1">'BOCES SELECT'!CH117</f>
        <v>#N/A</v>
      </c>
      <c r="AB124" s="21"/>
      <c r="AC124" s="21"/>
    </row>
    <row r="125" spans="1:29" x14ac:dyDescent="0.2">
      <c r="A125" s="23"/>
      <c r="B125" s="28"/>
      <c r="C125" s="36"/>
      <c r="D125" s="25"/>
      <c r="E125" s="21"/>
      <c r="F125" s="21"/>
      <c r="G125" s="43"/>
      <c r="H125" s="21"/>
      <c r="I125" s="162"/>
      <c r="J125" s="522" t="str">
        <f t="shared" si="9"/>
        <v/>
      </c>
      <c r="K125" s="20">
        <f t="shared" si="10"/>
        <v>0</v>
      </c>
      <c r="L125" s="20" t="str">
        <f t="shared" si="11"/>
        <v/>
      </c>
      <c r="M125" s="20" t="str">
        <f t="shared" si="12"/>
        <v/>
      </c>
      <c r="O125" s="20">
        <f t="shared" si="13"/>
        <v>0</v>
      </c>
      <c r="P125" s="20">
        <f t="shared" si="14"/>
        <v>0</v>
      </c>
      <c r="Q125" s="20" t="str">
        <f t="shared" si="15"/>
        <v/>
      </c>
      <c r="R125" s="20">
        <f t="shared" si="16"/>
        <v>0</v>
      </c>
      <c r="Z125" s="20">
        <f>'BOCES SELECT'!E118</f>
        <v>1045751</v>
      </c>
      <c r="AA125" s="20" t="e">
        <f ca="1">'BOCES SELECT'!CH118</f>
        <v>#N/A</v>
      </c>
      <c r="AB125" s="21"/>
      <c r="AC125" s="21"/>
    </row>
    <row r="126" spans="1:29" x14ac:dyDescent="0.2">
      <c r="A126" s="23"/>
      <c r="B126" s="28"/>
      <c r="C126" s="36"/>
      <c r="D126" s="25"/>
      <c r="E126" s="21"/>
      <c r="F126" s="21"/>
      <c r="G126" s="43"/>
      <c r="H126" s="21"/>
      <c r="I126" s="162"/>
      <c r="J126" s="522" t="str">
        <f t="shared" si="9"/>
        <v/>
      </c>
      <c r="K126" s="20">
        <f t="shared" si="10"/>
        <v>0</v>
      </c>
      <c r="L126" s="20" t="str">
        <f t="shared" si="11"/>
        <v/>
      </c>
      <c r="M126" s="20" t="str">
        <f t="shared" si="12"/>
        <v/>
      </c>
      <c r="O126" s="20">
        <f t="shared" si="13"/>
        <v>0</v>
      </c>
      <c r="P126" s="20">
        <f t="shared" si="14"/>
        <v>0</v>
      </c>
      <c r="Q126" s="20" t="str">
        <f t="shared" si="15"/>
        <v/>
      </c>
      <c r="R126" s="20">
        <f t="shared" si="16"/>
        <v>0</v>
      </c>
      <c r="Z126" s="20">
        <f>'BOCES SELECT'!E119</f>
        <v>1045750</v>
      </c>
      <c r="AA126" s="20" t="e">
        <f ca="1">'BOCES SELECT'!CH119</f>
        <v>#N/A</v>
      </c>
      <c r="AB126" s="21"/>
      <c r="AC126" s="21"/>
    </row>
    <row r="127" spans="1:29" x14ac:dyDescent="0.2">
      <c r="A127" s="23"/>
      <c r="B127" s="28"/>
      <c r="C127" s="36"/>
      <c r="D127" s="25"/>
      <c r="E127" s="21"/>
      <c r="F127" s="21"/>
      <c r="G127" s="43"/>
      <c r="H127" s="21"/>
      <c r="I127" s="162"/>
      <c r="J127" s="522" t="str">
        <f t="shared" si="9"/>
        <v/>
      </c>
      <c r="K127" s="20">
        <f t="shared" si="10"/>
        <v>0</v>
      </c>
      <c r="L127" s="20" t="str">
        <f t="shared" si="11"/>
        <v/>
      </c>
      <c r="M127" s="20" t="str">
        <f t="shared" si="12"/>
        <v/>
      </c>
      <c r="O127" s="20">
        <f t="shared" si="13"/>
        <v>0</v>
      </c>
      <c r="P127" s="20">
        <f t="shared" si="14"/>
        <v>0</v>
      </c>
      <c r="Q127" s="20" t="str">
        <f t="shared" si="15"/>
        <v/>
      </c>
      <c r="R127" s="20">
        <f t="shared" si="16"/>
        <v>0</v>
      </c>
      <c r="Z127" s="20">
        <f>'BOCES SELECT'!E120</f>
        <v>1045749</v>
      </c>
      <c r="AA127" s="20" t="e">
        <f ca="1">'BOCES SELECT'!CH120</f>
        <v>#N/A</v>
      </c>
      <c r="AB127" s="21"/>
      <c r="AC127" s="21"/>
    </row>
    <row r="128" spans="1:29" x14ac:dyDescent="0.2">
      <c r="A128" s="23"/>
      <c r="B128" s="28"/>
      <c r="C128" s="36"/>
      <c r="D128" s="25"/>
      <c r="E128" s="21"/>
      <c r="F128" s="21"/>
      <c r="G128" s="43"/>
      <c r="H128" s="21"/>
      <c r="I128" s="162"/>
      <c r="J128" s="522" t="str">
        <f t="shared" si="9"/>
        <v/>
      </c>
      <c r="K128" s="20">
        <f t="shared" si="10"/>
        <v>0</v>
      </c>
      <c r="L128" s="20" t="str">
        <f t="shared" si="11"/>
        <v/>
      </c>
      <c r="M128" s="20" t="str">
        <f t="shared" si="12"/>
        <v/>
      </c>
      <c r="O128" s="20">
        <f t="shared" si="13"/>
        <v>0</v>
      </c>
      <c r="P128" s="20">
        <f t="shared" si="14"/>
        <v>0</v>
      </c>
      <c r="Q128" s="20" t="str">
        <f t="shared" si="15"/>
        <v/>
      </c>
      <c r="R128" s="20">
        <f t="shared" si="16"/>
        <v>0</v>
      </c>
      <c r="Z128" s="20">
        <f>'BOCES SELECT'!E121</f>
        <v>1045748</v>
      </c>
      <c r="AA128" s="20" t="e">
        <f ca="1">'BOCES SELECT'!CH121</f>
        <v>#N/A</v>
      </c>
      <c r="AB128" s="21"/>
      <c r="AC128" s="21"/>
    </row>
    <row r="129" spans="1:29" x14ac:dyDescent="0.2">
      <c r="A129" s="23"/>
      <c r="B129" s="28"/>
      <c r="C129" s="36"/>
      <c r="D129" s="25"/>
      <c r="E129" s="21"/>
      <c r="F129" s="21"/>
      <c r="G129" s="43"/>
      <c r="H129" s="21"/>
      <c r="I129" s="162"/>
      <c r="J129" s="522" t="str">
        <f t="shared" si="9"/>
        <v/>
      </c>
      <c r="K129" s="20">
        <f t="shared" si="10"/>
        <v>0</v>
      </c>
      <c r="L129" s="20" t="str">
        <f t="shared" si="11"/>
        <v/>
      </c>
      <c r="M129" s="20" t="str">
        <f t="shared" si="12"/>
        <v/>
      </c>
      <c r="O129" s="20">
        <f t="shared" si="13"/>
        <v>0</v>
      </c>
      <c r="P129" s="20">
        <f t="shared" si="14"/>
        <v>0</v>
      </c>
      <c r="Q129" s="20" t="str">
        <f t="shared" si="15"/>
        <v/>
      </c>
      <c r="R129" s="20">
        <f t="shared" si="16"/>
        <v>0</v>
      </c>
      <c r="Z129" s="20">
        <f>'BOCES SELECT'!E122</f>
        <v>1045747</v>
      </c>
      <c r="AA129" s="20" t="e">
        <f ca="1">'BOCES SELECT'!CH122</f>
        <v>#N/A</v>
      </c>
      <c r="AB129" s="21"/>
      <c r="AC129" s="21"/>
    </row>
    <row r="130" spans="1:29" x14ac:dyDescent="0.2">
      <c r="A130" s="23"/>
      <c r="B130" s="28"/>
      <c r="C130" s="36"/>
      <c r="D130" s="25"/>
      <c r="E130" s="21"/>
      <c r="F130" s="21"/>
      <c r="G130" s="43"/>
      <c r="H130" s="21"/>
      <c r="I130" s="162"/>
      <c r="J130" s="522" t="str">
        <f t="shared" si="9"/>
        <v/>
      </c>
      <c r="K130" s="20">
        <f t="shared" si="10"/>
        <v>0</v>
      </c>
      <c r="L130" s="20" t="str">
        <f t="shared" si="11"/>
        <v/>
      </c>
      <c r="M130" s="20" t="str">
        <f t="shared" si="12"/>
        <v/>
      </c>
      <c r="O130" s="20">
        <f t="shared" si="13"/>
        <v>0</v>
      </c>
      <c r="P130" s="20">
        <f t="shared" si="14"/>
        <v>0</v>
      </c>
      <c r="Q130" s="20" t="str">
        <f t="shared" si="15"/>
        <v/>
      </c>
      <c r="R130" s="20">
        <f t="shared" si="16"/>
        <v>0</v>
      </c>
      <c r="Z130" s="20">
        <f>'BOCES SELECT'!E123</f>
        <v>1045746</v>
      </c>
      <c r="AA130" s="20" t="e">
        <f ca="1">'BOCES SELECT'!CH123</f>
        <v>#N/A</v>
      </c>
      <c r="AB130" s="21"/>
      <c r="AC130" s="21"/>
    </row>
    <row r="131" spans="1:29" x14ac:dyDescent="0.2">
      <c r="A131" s="23"/>
      <c r="B131" s="28"/>
      <c r="C131" s="36"/>
      <c r="D131" s="25"/>
      <c r="E131" s="21"/>
      <c r="F131" s="21"/>
      <c r="G131" s="43"/>
      <c r="H131" s="21"/>
      <c r="I131" s="162"/>
      <c r="J131" s="522" t="str">
        <f t="shared" si="9"/>
        <v/>
      </c>
      <c r="K131" s="20">
        <f t="shared" si="10"/>
        <v>0</v>
      </c>
      <c r="L131" s="20" t="str">
        <f t="shared" si="11"/>
        <v/>
      </c>
      <c r="M131" s="20" t="str">
        <f t="shared" si="12"/>
        <v/>
      </c>
      <c r="O131" s="20">
        <f t="shared" si="13"/>
        <v>0</v>
      </c>
      <c r="P131" s="20">
        <f t="shared" si="14"/>
        <v>0</v>
      </c>
      <c r="Q131" s="20" t="str">
        <f t="shared" si="15"/>
        <v/>
      </c>
      <c r="R131" s="20">
        <f t="shared" si="16"/>
        <v>0</v>
      </c>
      <c r="Z131" s="20">
        <f>'BOCES SELECT'!E124</f>
        <v>1045745</v>
      </c>
      <c r="AA131" s="20" t="e">
        <f ca="1">'BOCES SELECT'!CH124</f>
        <v>#N/A</v>
      </c>
      <c r="AB131" s="21"/>
      <c r="AC131" s="21"/>
    </row>
    <row r="132" spans="1:29" x14ac:dyDescent="0.2">
      <c r="A132" s="23"/>
      <c r="B132" s="28"/>
      <c r="C132" s="36"/>
      <c r="D132" s="25"/>
      <c r="E132" s="21"/>
      <c r="F132" s="21"/>
      <c r="G132" s="43"/>
      <c r="H132" s="21"/>
      <c r="I132" s="162"/>
      <c r="J132" s="522" t="str">
        <f t="shared" si="9"/>
        <v/>
      </c>
      <c r="K132" s="20">
        <f t="shared" si="10"/>
        <v>0</v>
      </c>
      <c r="L132" s="20" t="str">
        <f t="shared" si="11"/>
        <v/>
      </c>
      <c r="M132" s="20" t="str">
        <f t="shared" si="12"/>
        <v/>
      </c>
      <c r="O132" s="20">
        <f t="shared" si="13"/>
        <v>0</v>
      </c>
      <c r="P132" s="20">
        <f t="shared" si="14"/>
        <v>0</v>
      </c>
      <c r="Q132" s="20" t="str">
        <f t="shared" si="15"/>
        <v/>
      </c>
      <c r="R132" s="20">
        <f t="shared" si="16"/>
        <v>0</v>
      </c>
      <c r="Z132" s="20">
        <f>'BOCES SELECT'!E125</f>
        <v>1045744</v>
      </c>
      <c r="AA132" s="20" t="e">
        <f ca="1">'BOCES SELECT'!CH125</f>
        <v>#N/A</v>
      </c>
      <c r="AB132" s="21"/>
      <c r="AC132" s="21"/>
    </row>
    <row r="133" spans="1:29" x14ac:dyDescent="0.2">
      <c r="A133" s="23"/>
      <c r="B133" s="28"/>
      <c r="C133" s="36"/>
      <c r="D133" s="25"/>
      <c r="E133" s="21"/>
      <c r="F133" s="21"/>
      <c r="G133" s="43"/>
      <c r="H133" s="21"/>
      <c r="I133" s="162"/>
      <c r="J133" s="522" t="str">
        <f t="shared" si="9"/>
        <v/>
      </c>
      <c r="K133" s="20">
        <f t="shared" si="10"/>
        <v>0</v>
      </c>
      <c r="L133" s="20" t="str">
        <f t="shared" si="11"/>
        <v/>
      </c>
      <c r="M133" s="20" t="str">
        <f t="shared" si="12"/>
        <v/>
      </c>
      <c r="O133" s="20">
        <f t="shared" si="13"/>
        <v>0</v>
      </c>
      <c r="P133" s="20">
        <f t="shared" si="14"/>
        <v>0</v>
      </c>
      <c r="Q133" s="20" t="str">
        <f t="shared" si="15"/>
        <v/>
      </c>
      <c r="R133" s="20">
        <f t="shared" si="16"/>
        <v>0</v>
      </c>
      <c r="Z133" s="20">
        <f>'BOCES SELECT'!E126</f>
        <v>1045743</v>
      </c>
      <c r="AA133" s="20" t="e">
        <f ca="1">'BOCES SELECT'!CH126</f>
        <v>#N/A</v>
      </c>
      <c r="AB133" s="21"/>
      <c r="AC133" s="21"/>
    </row>
    <row r="134" spans="1:29" x14ac:dyDescent="0.2">
      <c r="A134" s="23"/>
      <c r="B134" s="28"/>
      <c r="C134" s="36"/>
      <c r="D134" s="25"/>
      <c r="E134" s="21"/>
      <c r="F134" s="21"/>
      <c r="G134" s="43"/>
      <c r="H134" s="21"/>
      <c r="I134" s="162"/>
      <c r="J134" s="522" t="str">
        <f t="shared" si="9"/>
        <v/>
      </c>
      <c r="K134" s="20">
        <f t="shared" si="10"/>
        <v>0</v>
      </c>
      <c r="L134" s="20" t="str">
        <f t="shared" si="11"/>
        <v/>
      </c>
      <c r="M134" s="20" t="str">
        <f t="shared" si="12"/>
        <v/>
      </c>
      <c r="O134" s="20">
        <f t="shared" si="13"/>
        <v>0</v>
      </c>
      <c r="P134" s="20">
        <f t="shared" si="14"/>
        <v>0</v>
      </c>
      <c r="Q134" s="20" t="str">
        <f t="shared" si="15"/>
        <v/>
      </c>
      <c r="R134" s="20">
        <f t="shared" si="16"/>
        <v>0</v>
      </c>
      <c r="Z134" s="20">
        <f>'BOCES SELECT'!E127</f>
        <v>1045742</v>
      </c>
      <c r="AA134" s="20" t="e">
        <f ca="1">'BOCES SELECT'!CH127</f>
        <v>#N/A</v>
      </c>
      <c r="AB134" s="21"/>
      <c r="AC134" s="21"/>
    </row>
    <row r="135" spans="1:29" x14ac:dyDescent="0.2">
      <c r="A135" s="23"/>
      <c r="B135" s="28"/>
      <c r="C135" s="36"/>
      <c r="D135" s="25"/>
      <c r="E135" s="21"/>
      <c r="F135" s="21"/>
      <c r="G135" s="43"/>
      <c r="H135" s="21"/>
      <c r="I135" s="162"/>
      <c r="J135" s="522" t="str">
        <f t="shared" si="9"/>
        <v/>
      </c>
      <c r="K135" s="20">
        <f t="shared" si="10"/>
        <v>0</v>
      </c>
      <c r="L135" s="20" t="str">
        <f t="shared" si="11"/>
        <v/>
      </c>
      <c r="M135" s="20" t="str">
        <f t="shared" si="12"/>
        <v/>
      </c>
      <c r="O135" s="20">
        <f t="shared" si="13"/>
        <v>0</v>
      </c>
      <c r="P135" s="20">
        <f t="shared" si="14"/>
        <v>0</v>
      </c>
      <c r="Q135" s="20" t="str">
        <f t="shared" si="15"/>
        <v/>
      </c>
      <c r="R135" s="20">
        <f t="shared" si="16"/>
        <v>0</v>
      </c>
      <c r="Z135" s="20">
        <f>'BOCES SELECT'!E128</f>
        <v>1045741</v>
      </c>
      <c r="AA135" s="20" t="e">
        <f ca="1">'BOCES SELECT'!CH128</f>
        <v>#N/A</v>
      </c>
      <c r="AB135" s="21"/>
      <c r="AC135" s="21"/>
    </row>
    <row r="136" spans="1:29" x14ac:dyDescent="0.2">
      <c r="A136" s="23"/>
      <c r="B136" s="28"/>
      <c r="C136" s="36"/>
      <c r="D136" s="25"/>
      <c r="E136" s="21"/>
      <c r="F136" s="21"/>
      <c r="G136" s="43"/>
      <c r="H136" s="21"/>
      <c r="I136" s="162"/>
      <c r="J136" s="522" t="str">
        <f t="shared" si="9"/>
        <v/>
      </c>
      <c r="K136" s="20">
        <f t="shared" si="10"/>
        <v>0</v>
      </c>
      <c r="L136" s="20" t="str">
        <f t="shared" si="11"/>
        <v/>
      </c>
      <c r="M136" s="20" t="str">
        <f t="shared" si="12"/>
        <v/>
      </c>
      <c r="O136" s="20">
        <f t="shared" si="13"/>
        <v>0</v>
      </c>
      <c r="P136" s="20">
        <f t="shared" si="14"/>
        <v>0</v>
      </c>
      <c r="Q136" s="20" t="str">
        <f t="shared" si="15"/>
        <v/>
      </c>
      <c r="R136" s="20">
        <f t="shared" si="16"/>
        <v>0</v>
      </c>
      <c r="Z136" s="20">
        <f>'BOCES SELECT'!E129</f>
        <v>1045740</v>
      </c>
      <c r="AA136" s="20" t="e">
        <f ca="1">'BOCES SELECT'!CH129</f>
        <v>#N/A</v>
      </c>
      <c r="AB136" s="21"/>
      <c r="AC136" s="21"/>
    </row>
    <row r="137" spans="1:29" x14ac:dyDescent="0.2">
      <c r="A137" s="23"/>
      <c r="B137" s="28"/>
      <c r="C137" s="36"/>
      <c r="D137" s="25"/>
      <c r="E137" s="21"/>
      <c r="F137" s="21"/>
      <c r="G137" s="43"/>
      <c r="H137" s="21"/>
      <c r="I137" s="162"/>
      <c r="J137" s="522" t="str">
        <f t="shared" si="9"/>
        <v/>
      </c>
      <c r="K137" s="20">
        <f t="shared" si="10"/>
        <v>0</v>
      </c>
      <c r="L137" s="20" t="str">
        <f t="shared" si="11"/>
        <v/>
      </c>
      <c r="M137" s="20" t="str">
        <f t="shared" si="12"/>
        <v/>
      </c>
      <c r="O137" s="20">
        <f t="shared" si="13"/>
        <v>0</v>
      </c>
      <c r="P137" s="20">
        <f t="shared" si="14"/>
        <v>0</v>
      </c>
      <c r="Q137" s="20" t="str">
        <f t="shared" si="15"/>
        <v/>
      </c>
      <c r="R137" s="20">
        <f t="shared" si="16"/>
        <v>0</v>
      </c>
      <c r="Z137" s="20">
        <f>'BOCES SELECT'!E130</f>
        <v>1045739</v>
      </c>
      <c r="AA137" s="20" t="e">
        <f ca="1">'BOCES SELECT'!CH130</f>
        <v>#N/A</v>
      </c>
      <c r="AB137" s="21"/>
      <c r="AC137" s="21"/>
    </row>
    <row r="138" spans="1:29" x14ac:dyDescent="0.2">
      <c r="A138" s="23"/>
      <c r="B138" s="28"/>
      <c r="C138" s="36"/>
      <c r="D138" s="25"/>
      <c r="E138" s="21"/>
      <c r="F138" s="21"/>
      <c r="G138" s="43"/>
      <c r="H138" s="21"/>
      <c r="I138" s="162"/>
      <c r="J138" s="522" t="str">
        <f t="shared" si="9"/>
        <v/>
      </c>
      <c r="K138" s="20">
        <f t="shared" si="10"/>
        <v>0</v>
      </c>
      <c r="L138" s="20" t="str">
        <f t="shared" si="11"/>
        <v/>
      </c>
      <c r="M138" s="20" t="str">
        <f t="shared" si="12"/>
        <v/>
      </c>
      <c r="O138" s="20">
        <f t="shared" si="13"/>
        <v>0</v>
      </c>
      <c r="P138" s="20">
        <f t="shared" si="14"/>
        <v>0</v>
      </c>
      <c r="Q138" s="20" t="str">
        <f t="shared" si="15"/>
        <v/>
      </c>
      <c r="R138" s="20">
        <f t="shared" si="16"/>
        <v>0</v>
      </c>
      <c r="Z138" s="20">
        <f>'BOCES SELECT'!E131</f>
        <v>1045738</v>
      </c>
      <c r="AA138" s="20" t="e">
        <f ca="1">'BOCES SELECT'!CH131</f>
        <v>#N/A</v>
      </c>
      <c r="AB138" s="21"/>
      <c r="AC138" s="21"/>
    </row>
    <row r="139" spans="1:29" x14ac:dyDescent="0.2">
      <c r="A139" s="23"/>
      <c r="B139" s="28"/>
      <c r="C139" s="36"/>
      <c r="D139" s="25"/>
      <c r="E139" s="21"/>
      <c r="F139" s="21"/>
      <c r="G139" s="43"/>
      <c r="H139" s="21"/>
      <c r="I139" s="162"/>
      <c r="J139" s="522" t="str">
        <f t="shared" ref="J139:J202" si="17">IF(K139=K138,"",SUMIF(K:K,K139,I:I))</f>
        <v/>
      </c>
      <c r="K139" s="20">
        <f t="shared" si="10"/>
        <v>0</v>
      </c>
      <c r="L139" s="20" t="str">
        <f t="shared" si="11"/>
        <v/>
      </c>
      <c r="M139" s="20" t="str">
        <f t="shared" si="12"/>
        <v/>
      </c>
      <c r="O139" s="20">
        <f t="shared" si="13"/>
        <v>0</v>
      </c>
      <c r="P139" s="20">
        <f t="shared" si="14"/>
        <v>0</v>
      </c>
      <c r="Q139" s="20" t="str">
        <f t="shared" si="15"/>
        <v/>
      </c>
      <c r="R139" s="20">
        <f t="shared" si="16"/>
        <v>0</v>
      </c>
      <c r="Z139" s="20">
        <f>'BOCES SELECT'!E132</f>
        <v>1045737</v>
      </c>
      <c r="AA139" s="20" t="e">
        <f ca="1">'BOCES SELECT'!CH132</f>
        <v>#N/A</v>
      </c>
      <c r="AB139" s="21"/>
      <c r="AC139" s="21"/>
    </row>
    <row r="140" spans="1:29" x14ac:dyDescent="0.2">
      <c r="A140" s="23"/>
      <c r="B140" s="28"/>
      <c r="C140" s="36"/>
      <c r="D140" s="25"/>
      <c r="E140" s="21"/>
      <c r="F140" s="21"/>
      <c r="G140" s="43"/>
      <c r="H140" s="21"/>
      <c r="I140" s="162"/>
      <c r="J140" s="522" t="str">
        <f t="shared" si="17"/>
        <v/>
      </c>
      <c r="K140" s="20">
        <f t="shared" ref="K140:K203" si="18">IF(ISBLANK(A140),K139,A140)</f>
        <v>0</v>
      </c>
      <c r="L140" s="20" t="str">
        <f t="shared" si="11"/>
        <v/>
      </c>
      <c r="M140" s="20" t="str">
        <f t="shared" si="12"/>
        <v/>
      </c>
      <c r="O140" s="20">
        <f t="shared" si="13"/>
        <v>0</v>
      </c>
      <c r="P140" s="20">
        <f t="shared" si="14"/>
        <v>0</v>
      </c>
      <c r="Q140" s="20" t="str">
        <f t="shared" si="15"/>
        <v/>
      </c>
      <c r="R140" s="20">
        <f t="shared" si="16"/>
        <v>0</v>
      </c>
      <c r="Z140" s="20">
        <f>'BOCES SELECT'!E133</f>
        <v>1045736</v>
      </c>
      <c r="AA140" s="20" t="e">
        <f ca="1">'BOCES SELECT'!CH133</f>
        <v>#N/A</v>
      </c>
      <c r="AB140" s="21"/>
      <c r="AC140" s="21"/>
    </row>
    <row r="141" spans="1:29" x14ac:dyDescent="0.2">
      <c r="A141" s="23"/>
      <c r="B141" s="28"/>
      <c r="C141" s="36"/>
      <c r="D141" s="25"/>
      <c r="E141" s="21"/>
      <c r="F141" s="21"/>
      <c r="G141" s="43"/>
      <c r="H141" s="21"/>
      <c r="I141" s="162"/>
      <c r="J141" s="522" t="str">
        <f t="shared" si="17"/>
        <v/>
      </c>
      <c r="K141" s="20">
        <f t="shared" si="18"/>
        <v>0</v>
      </c>
      <c r="L141" s="20" t="str">
        <f t="shared" si="11"/>
        <v/>
      </c>
      <c r="M141" s="20" t="str">
        <f t="shared" si="12"/>
        <v/>
      </c>
      <c r="O141" s="20">
        <f t="shared" si="13"/>
        <v>0</v>
      </c>
      <c r="P141" s="20">
        <f t="shared" si="14"/>
        <v>0</v>
      </c>
      <c r="Q141" s="20" t="str">
        <f t="shared" si="15"/>
        <v/>
      </c>
      <c r="R141" s="20">
        <f t="shared" si="16"/>
        <v>0</v>
      </c>
      <c r="Z141" s="20">
        <f>'BOCES SELECT'!E134</f>
        <v>1045735</v>
      </c>
      <c r="AA141" s="20" t="e">
        <f ca="1">'BOCES SELECT'!CH134</f>
        <v>#N/A</v>
      </c>
      <c r="AB141" s="21"/>
      <c r="AC141" s="21"/>
    </row>
    <row r="142" spans="1:29" x14ac:dyDescent="0.2">
      <c r="A142" s="23"/>
      <c r="B142" s="28"/>
      <c r="C142" s="36"/>
      <c r="D142" s="25"/>
      <c r="E142" s="21"/>
      <c r="F142" s="21"/>
      <c r="G142" s="43"/>
      <c r="H142" s="21"/>
      <c r="I142" s="162"/>
      <c r="J142" s="522" t="str">
        <f t="shared" si="17"/>
        <v/>
      </c>
      <c r="K142" s="20">
        <f t="shared" si="18"/>
        <v>0</v>
      </c>
      <c r="L142" s="20" t="str">
        <f t="shared" si="11"/>
        <v/>
      </c>
      <c r="M142" s="20" t="str">
        <f t="shared" si="12"/>
        <v/>
      </c>
      <c r="O142" s="20">
        <f t="shared" si="13"/>
        <v>0</v>
      </c>
      <c r="P142" s="20">
        <f t="shared" si="14"/>
        <v>0</v>
      </c>
      <c r="Q142" s="20" t="str">
        <f t="shared" si="15"/>
        <v/>
      </c>
      <c r="R142" s="20">
        <f t="shared" si="16"/>
        <v>0</v>
      </c>
      <c r="Z142" s="20">
        <f>'BOCES SELECT'!E135</f>
        <v>1045734</v>
      </c>
      <c r="AA142" s="20" t="e">
        <f ca="1">'BOCES SELECT'!CH135</f>
        <v>#N/A</v>
      </c>
      <c r="AB142" s="21"/>
      <c r="AC142" s="21"/>
    </row>
    <row r="143" spans="1:29" x14ac:dyDescent="0.2">
      <c r="A143" s="23"/>
      <c r="B143" s="28"/>
      <c r="C143" s="36"/>
      <c r="D143" s="25"/>
      <c r="E143" s="21"/>
      <c r="F143" s="21"/>
      <c r="G143" s="43"/>
      <c r="H143" s="21"/>
      <c r="I143" s="162"/>
      <c r="J143" s="522" t="str">
        <f t="shared" si="17"/>
        <v/>
      </c>
      <c r="K143" s="20">
        <f t="shared" si="18"/>
        <v>0</v>
      </c>
      <c r="L143" s="20" t="str">
        <f t="shared" ref="L143:L206" si="19">LEFT(H143,11)</f>
        <v/>
      </c>
      <c r="M143" s="20" t="str">
        <f t="shared" ref="M143:M206" si="20">LEFT(E143,2)</f>
        <v/>
      </c>
      <c r="O143" s="20">
        <f t="shared" ref="O143:O206" si="21">K143</f>
        <v>0</v>
      </c>
      <c r="P143" s="20">
        <f t="shared" ref="P143:P206" si="22">LEN(L143)</f>
        <v>0</v>
      </c>
      <c r="Q143" s="20" t="str">
        <f t="shared" ref="Q143:Q206" si="23">IF(LEN(L143)=11,L143,IF(LEN(L143)=10,CONCATENATE(L143," "),IF(LEN(L143)=9,CONCATENATE(L143,"  "),IF(LEN(L143)=8,CONCATENATE(L143,"   "),""))))</f>
        <v/>
      </c>
      <c r="R143" s="20">
        <f t="shared" ref="R143:R206" si="24">LEN(Q143)</f>
        <v>0</v>
      </c>
      <c r="Z143" s="20">
        <f>'BOCES SELECT'!E136</f>
        <v>1045733</v>
      </c>
      <c r="AA143" s="20" t="e">
        <f ca="1">'BOCES SELECT'!CH136</f>
        <v>#N/A</v>
      </c>
      <c r="AB143" s="21"/>
      <c r="AC143" s="21"/>
    </row>
    <row r="144" spans="1:29" x14ac:dyDescent="0.2">
      <c r="A144" s="23"/>
      <c r="B144" s="28"/>
      <c r="C144" s="36"/>
      <c r="D144" s="25"/>
      <c r="E144" s="21"/>
      <c r="F144" s="21"/>
      <c r="G144" s="43"/>
      <c r="H144" s="21"/>
      <c r="I144" s="162"/>
      <c r="J144" s="522" t="str">
        <f t="shared" si="17"/>
        <v/>
      </c>
      <c r="K144" s="20">
        <f t="shared" si="18"/>
        <v>0</v>
      </c>
      <c r="L144" s="20" t="str">
        <f t="shared" si="19"/>
        <v/>
      </c>
      <c r="M144" s="20" t="str">
        <f t="shared" si="20"/>
        <v/>
      </c>
      <c r="O144" s="20">
        <f t="shared" si="21"/>
        <v>0</v>
      </c>
      <c r="P144" s="20">
        <f t="shared" si="22"/>
        <v>0</v>
      </c>
      <c r="Q144" s="20" t="str">
        <f t="shared" si="23"/>
        <v/>
      </c>
      <c r="R144" s="20">
        <f t="shared" si="24"/>
        <v>0</v>
      </c>
      <c r="Z144" s="20">
        <f>'BOCES SELECT'!E137</f>
        <v>1045732</v>
      </c>
      <c r="AA144" s="20" t="e">
        <f ca="1">'BOCES SELECT'!CH137</f>
        <v>#N/A</v>
      </c>
      <c r="AB144" s="21"/>
      <c r="AC144" s="21"/>
    </row>
    <row r="145" spans="1:29" x14ac:dyDescent="0.2">
      <c r="A145" s="23"/>
      <c r="B145" s="28"/>
      <c r="C145" s="36"/>
      <c r="D145" s="25"/>
      <c r="E145" s="21"/>
      <c r="F145" s="21"/>
      <c r="G145" s="43"/>
      <c r="H145" s="21"/>
      <c r="I145" s="162"/>
      <c r="J145" s="522" t="str">
        <f t="shared" si="17"/>
        <v/>
      </c>
      <c r="K145" s="20">
        <f t="shared" si="18"/>
        <v>0</v>
      </c>
      <c r="L145" s="20" t="str">
        <f t="shared" si="19"/>
        <v/>
      </c>
      <c r="M145" s="20" t="str">
        <f t="shared" si="20"/>
        <v/>
      </c>
      <c r="O145" s="20">
        <f t="shared" si="21"/>
        <v>0</v>
      </c>
      <c r="P145" s="20">
        <f t="shared" si="22"/>
        <v>0</v>
      </c>
      <c r="Q145" s="20" t="str">
        <f t="shared" si="23"/>
        <v/>
      </c>
      <c r="R145" s="20">
        <f t="shared" si="24"/>
        <v>0</v>
      </c>
      <c r="Z145" s="20">
        <f>'BOCES SELECT'!E138</f>
        <v>1045731</v>
      </c>
      <c r="AA145" s="20" t="e">
        <f ca="1">'BOCES SELECT'!CH138</f>
        <v>#N/A</v>
      </c>
      <c r="AB145" s="21"/>
      <c r="AC145" s="21"/>
    </row>
    <row r="146" spans="1:29" x14ac:dyDescent="0.2">
      <c r="A146" s="23"/>
      <c r="B146" s="28"/>
      <c r="C146" s="36"/>
      <c r="D146" s="25"/>
      <c r="E146" s="21"/>
      <c r="F146" s="21"/>
      <c r="G146" s="43"/>
      <c r="H146" s="21"/>
      <c r="I146" s="162"/>
      <c r="J146" s="522" t="str">
        <f t="shared" si="17"/>
        <v/>
      </c>
      <c r="K146" s="20">
        <f t="shared" si="18"/>
        <v>0</v>
      </c>
      <c r="L146" s="20" t="str">
        <f t="shared" si="19"/>
        <v/>
      </c>
      <c r="M146" s="20" t="str">
        <f t="shared" si="20"/>
        <v/>
      </c>
      <c r="O146" s="20">
        <f t="shared" si="21"/>
        <v>0</v>
      </c>
      <c r="P146" s="20">
        <f t="shared" si="22"/>
        <v>0</v>
      </c>
      <c r="Q146" s="20" t="str">
        <f t="shared" si="23"/>
        <v/>
      </c>
      <c r="R146" s="20">
        <f t="shared" si="24"/>
        <v>0</v>
      </c>
      <c r="Z146" s="20">
        <f>'BOCES SELECT'!E139</f>
        <v>1045730</v>
      </c>
      <c r="AA146" s="20" t="e">
        <f ca="1">'BOCES SELECT'!CH139</f>
        <v>#N/A</v>
      </c>
      <c r="AB146" s="21"/>
      <c r="AC146" s="21"/>
    </row>
    <row r="147" spans="1:29" x14ac:dyDescent="0.2">
      <c r="A147" s="23"/>
      <c r="B147" s="28"/>
      <c r="C147" s="36"/>
      <c r="D147" s="25"/>
      <c r="E147" s="21"/>
      <c r="F147" s="21"/>
      <c r="G147" s="43"/>
      <c r="H147" s="21"/>
      <c r="I147" s="162"/>
      <c r="J147" s="522" t="str">
        <f t="shared" si="17"/>
        <v/>
      </c>
      <c r="K147" s="20">
        <f t="shared" si="18"/>
        <v>0</v>
      </c>
      <c r="L147" s="20" t="str">
        <f t="shared" si="19"/>
        <v/>
      </c>
      <c r="M147" s="20" t="str">
        <f t="shared" si="20"/>
        <v/>
      </c>
      <c r="O147" s="20">
        <f t="shared" si="21"/>
        <v>0</v>
      </c>
      <c r="P147" s="20">
        <f t="shared" si="22"/>
        <v>0</v>
      </c>
      <c r="Q147" s="20" t="str">
        <f t="shared" si="23"/>
        <v/>
      </c>
      <c r="R147" s="20">
        <f t="shared" si="24"/>
        <v>0</v>
      </c>
      <c r="Z147" s="20">
        <f>'BOCES SELECT'!E140</f>
        <v>1045729</v>
      </c>
      <c r="AA147" s="20" t="e">
        <f ca="1">'BOCES SELECT'!CH140</f>
        <v>#N/A</v>
      </c>
      <c r="AB147" s="21"/>
      <c r="AC147" s="21"/>
    </row>
    <row r="148" spans="1:29" x14ac:dyDescent="0.2">
      <c r="A148" s="23"/>
      <c r="B148" s="28"/>
      <c r="C148" s="36"/>
      <c r="D148" s="25"/>
      <c r="E148" s="21"/>
      <c r="F148" s="21"/>
      <c r="G148" s="43"/>
      <c r="H148" s="21"/>
      <c r="I148" s="162"/>
      <c r="J148" s="522" t="str">
        <f t="shared" si="17"/>
        <v/>
      </c>
      <c r="K148" s="20">
        <f t="shared" si="18"/>
        <v>0</v>
      </c>
      <c r="L148" s="20" t="str">
        <f t="shared" si="19"/>
        <v/>
      </c>
      <c r="M148" s="20" t="str">
        <f t="shared" si="20"/>
        <v/>
      </c>
      <c r="O148" s="20">
        <f t="shared" si="21"/>
        <v>0</v>
      </c>
      <c r="P148" s="20">
        <f t="shared" si="22"/>
        <v>0</v>
      </c>
      <c r="Q148" s="20" t="str">
        <f t="shared" si="23"/>
        <v/>
      </c>
      <c r="R148" s="20">
        <f t="shared" si="24"/>
        <v>0</v>
      </c>
      <c r="Z148" s="20">
        <f>'BOCES SELECT'!E141</f>
        <v>1045728</v>
      </c>
      <c r="AA148" s="20" t="e">
        <f ca="1">'BOCES SELECT'!CH141</f>
        <v>#N/A</v>
      </c>
      <c r="AB148" s="21"/>
      <c r="AC148" s="21"/>
    </row>
    <row r="149" spans="1:29" x14ac:dyDescent="0.2">
      <c r="A149" s="23"/>
      <c r="B149" s="28"/>
      <c r="C149" s="36"/>
      <c r="D149" s="25"/>
      <c r="E149" s="21"/>
      <c r="F149" s="21"/>
      <c r="G149" s="43"/>
      <c r="H149" s="21"/>
      <c r="I149" s="162"/>
      <c r="J149" s="522" t="str">
        <f t="shared" si="17"/>
        <v/>
      </c>
      <c r="K149" s="20">
        <f t="shared" si="18"/>
        <v>0</v>
      </c>
      <c r="L149" s="20" t="str">
        <f t="shared" si="19"/>
        <v/>
      </c>
      <c r="M149" s="20" t="str">
        <f t="shared" si="20"/>
        <v/>
      </c>
      <c r="O149" s="20">
        <f t="shared" si="21"/>
        <v>0</v>
      </c>
      <c r="P149" s="20">
        <f t="shared" si="22"/>
        <v>0</v>
      </c>
      <c r="Q149" s="20" t="str">
        <f t="shared" si="23"/>
        <v/>
      </c>
      <c r="R149" s="20">
        <f t="shared" si="24"/>
        <v>0</v>
      </c>
      <c r="Z149" s="20">
        <f>'BOCES SELECT'!E142</f>
        <v>1045727</v>
      </c>
      <c r="AA149" s="20" t="e">
        <f ca="1">'BOCES SELECT'!CH142</f>
        <v>#N/A</v>
      </c>
      <c r="AB149" s="21"/>
      <c r="AC149" s="21"/>
    </row>
    <row r="150" spans="1:29" x14ac:dyDescent="0.2">
      <c r="A150" s="23"/>
      <c r="B150" s="28"/>
      <c r="C150" s="36"/>
      <c r="D150" s="25"/>
      <c r="E150" s="21"/>
      <c r="F150" s="21"/>
      <c r="G150" s="43"/>
      <c r="H150" s="21"/>
      <c r="I150" s="162"/>
      <c r="J150" s="522" t="str">
        <f t="shared" si="17"/>
        <v/>
      </c>
      <c r="K150" s="20">
        <f t="shared" si="18"/>
        <v>0</v>
      </c>
      <c r="L150" s="20" t="str">
        <f t="shared" si="19"/>
        <v/>
      </c>
      <c r="M150" s="20" t="str">
        <f t="shared" si="20"/>
        <v/>
      </c>
      <c r="O150" s="20">
        <f t="shared" si="21"/>
        <v>0</v>
      </c>
      <c r="P150" s="20">
        <f t="shared" si="22"/>
        <v>0</v>
      </c>
      <c r="Q150" s="20" t="str">
        <f t="shared" si="23"/>
        <v/>
      </c>
      <c r="R150" s="20">
        <f t="shared" si="24"/>
        <v>0</v>
      </c>
      <c r="Z150" s="20">
        <f>'BOCES SELECT'!E143</f>
        <v>1045726</v>
      </c>
      <c r="AA150" s="20" t="e">
        <f ca="1">'BOCES SELECT'!CH143</f>
        <v>#N/A</v>
      </c>
      <c r="AB150" s="21"/>
      <c r="AC150" s="21"/>
    </row>
    <row r="151" spans="1:29" x14ac:dyDescent="0.2">
      <c r="A151" s="23"/>
      <c r="B151" s="28"/>
      <c r="C151" s="36"/>
      <c r="D151" s="25"/>
      <c r="E151" s="21"/>
      <c r="F151" s="21"/>
      <c r="G151" s="43"/>
      <c r="H151" s="21"/>
      <c r="I151" s="162"/>
      <c r="J151" s="522" t="str">
        <f t="shared" si="17"/>
        <v/>
      </c>
      <c r="K151" s="20">
        <f t="shared" si="18"/>
        <v>0</v>
      </c>
      <c r="L151" s="20" t="str">
        <f t="shared" si="19"/>
        <v/>
      </c>
      <c r="M151" s="20" t="str">
        <f t="shared" si="20"/>
        <v/>
      </c>
      <c r="O151" s="20">
        <f t="shared" si="21"/>
        <v>0</v>
      </c>
      <c r="P151" s="20">
        <f t="shared" si="22"/>
        <v>0</v>
      </c>
      <c r="Q151" s="20" t="str">
        <f t="shared" si="23"/>
        <v/>
      </c>
      <c r="R151" s="20">
        <f t="shared" si="24"/>
        <v>0</v>
      </c>
      <c r="Z151" s="20">
        <f>'BOCES SELECT'!E144</f>
        <v>1045725</v>
      </c>
      <c r="AA151" s="20" t="e">
        <f ca="1">'BOCES SELECT'!CH144</f>
        <v>#N/A</v>
      </c>
      <c r="AB151" s="21"/>
      <c r="AC151" s="21"/>
    </row>
    <row r="152" spans="1:29" x14ac:dyDescent="0.2">
      <c r="A152" s="23"/>
      <c r="B152" s="28"/>
      <c r="C152" s="36"/>
      <c r="D152" s="25"/>
      <c r="E152" s="21"/>
      <c r="F152" s="21"/>
      <c r="G152" s="43"/>
      <c r="H152" s="21"/>
      <c r="I152" s="162"/>
      <c r="J152" s="522" t="str">
        <f t="shared" si="17"/>
        <v/>
      </c>
      <c r="K152" s="20">
        <f t="shared" si="18"/>
        <v>0</v>
      </c>
      <c r="L152" s="20" t="str">
        <f t="shared" si="19"/>
        <v/>
      </c>
      <c r="M152" s="20" t="str">
        <f t="shared" si="20"/>
        <v/>
      </c>
      <c r="O152" s="20">
        <f t="shared" si="21"/>
        <v>0</v>
      </c>
      <c r="P152" s="20">
        <f t="shared" si="22"/>
        <v>0</v>
      </c>
      <c r="Q152" s="20" t="str">
        <f t="shared" si="23"/>
        <v/>
      </c>
      <c r="R152" s="20">
        <f t="shared" si="24"/>
        <v>0</v>
      </c>
      <c r="Z152" s="20">
        <f>'BOCES SELECT'!E145</f>
        <v>1045724</v>
      </c>
      <c r="AA152" s="20" t="e">
        <f ca="1">'BOCES SELECT'!CH145</f>
        <v>#N/A</v>
      </c>
      <c r="AB152" s="21"/>
      <c r="AC152" s="21"/>
    </row>
    <row r="153" spans="1:29" x14ac:dyDescent="0.2">
      <c r="A153" s="23"/>
      <c r="B153" s="28"/>
      <c r="C153" s="36"/>
      <c r="D153" s="25"/>
      <c r="E153" s="21"/>
      <c r="F153" s="21"/>
      <c r="G153" s="43"/>
      <c r="H153" s="21"/>
      <c r="I153" s="162"/>
      <c r="J153" s="522" t="str">
        <f t="shared" si="17"/>
        <v/>
      </c>
      <c r="K153" s="20">
        <f t="shared" si="18"/>
        <v>0</v>
      </c>
      <c r="L153" s="20" t="str">
        <f t="shared" si="19"/>
        <v/>
      </c>
      <c r="M153" s="20" t="str">
        <f t="shared" si="20"/>
        <v/>
      </c>
      <c r="O153" s="20">
        <f t="shared" si="21"/>
        <v>0</v>
      </c>
      <c r="P153" s="20">
        <f t="shared" si="22"/>
        <v>0</v>
      </c>
      <c r="Q153" s="20" t="str">
        <f t="shared" si="23"/>
        <v/>
      </c>
      <c r="R153" s="20">
        <f t="shared" si="24"/>
        <v>0</v>
      </c>
      <c r="Z153" s="20">
        <f>'BOCES SELECT'!E146</f>
        <v>1045723</v>
      </c>
      <c r="AA153" s="20" t="e">
        <f ca="1">'BOCES SELECT'!CH146</f>
        <v>#N/A</v>
      </c>
      <c r="AB153" s="21"/>
      <c r="AC153" s="21"/>
    </row>
    <row r="154" spans="1:29" x14ac:dyDescent="0.2">
      <c r="A154" s="23"/>
      <c r="B154" s="28"/>
      <c r="C154" s="36"/>
      <c r="D154" s="25"/>
      <c r="E154" s="21"/>
      <c r="F154" s="21"/>
      <c r="G154" s="43"/>
      <c r="H154" s="21"/>
      <c r="I154" s="162"/>
      <c r="J154" s="522" t="str">
        <f t="shared" si="17"/>
        <v/>
      </c>
      <c r="K154" s="20">
        <f t="shared" si="18"/>
        <v>0</v>
      </c>
      <c r="L154" s="20" t="str">
        <f t="shared" si="19"/>
        <v/>
      </c>
      <c r="M154" s="20" t="str">
        <f t="shared" si="20"/>
        <v/>
      </c>
      <c r="O154" s="20">
        <f t="shared" si="21"/>
        <v>0</v>
      </c>
      <c r="P154" s="20">
        <f t="shared" si="22"/>
        <v>0</v>
      </c>
      <c r="Q154" s="20" t="str">
        <f t="shared" si="23"/>
        <v/>
      </c>
      <c r="R154" s="20">
        <f t="shared" si="24"/>
        <v>0</v>
      </c>
      <c r="Z154" s="20">
        <f>'BOCES SELECT'!E147</f>
        <v>1045722</v>
      </c>
      <c r="AA154" s="20" t="e">
        <f ca="1">'BOCES SELECT'!CH147</f>
        <v>#N/A</v>
      </c>
      <c r="AB154" s="21"/>
      <c r="AC154" s="21"/>
    </row>
    <row r="155" spans="1:29" x14ac:dyDescent="0.2">
      <c r="A155" s="23"/>
      <c r="B155" s="28"/>
      <c r="C155" s="36"/>
      <c r="D155" s="25"/>
      <c r="E155" s="21"/>
      <c r="F155" s="21"/>
      <c r="G155" s="43"/>
      <c r="H155" s="21"/>
      <c r="I155" s="162"/>
      <c r="J155" s="522" t="str">
        <f t="shared" si="17"/>
        <v/>
      </c>
      <c r="K155" s="20">
        <f t="shared" si="18"/>
        <v>0</v>
      </c>
      <c r="L155" s="20" t="str">
        <f t="shared" si="19"/>
        <v/>
      </c>
      <c r="M155" s="20" t="str">
        <f t="shared" si="20"/>
        <v/>
      </c>
      <c r="O155" s="20">
        <f t="shared" si="21"/>
        <v>0</v>
      </c>
      <c r="P155" s="20">
        <f t="shared" si="22"/>
        <v>0</v>
      </c>
      <c r="Q155" s="20" t="str">
        <f t="shared" si="23"/>
        <v/>
      </c>
      <c r="R155" s="20">
        <f t="shared" si="24"/>
        <v>0</v>
      </c>
      <c r="Z155" s="20">
        <f>'BOCES SELECT'!E148</f>
        <v>1045721</v>
      </c>
      <c r="AA155" s="20" t="e">
        <f ca="1">'BOCES SELECT'!CH148</f>
        <v>#N/A</v>
      </c>
      <c r="AB155" s="21"/>
      <c r="AC155" s="21"/>
    </row>
    <row r="156" spans="1:29" x14ac:dyDescent="0.2">
      <c r="A156" s="23"/>
      <c r="B156" s="28"/>
      <c r="C156" s="36"/>
      <c r="D156" s="25"/>
      <c r="E156" s="21"/>
      <c r="F156" s="21"/>
      <c r="G156" s="43"/>
      <c r="H156" s="21"/>
      <c r="I156" s="162"/>
      <c r="J156" s="522" t="str">
        <f t="shared" si="17"/>
        <v/>
      </c>
      <c r="K156" s="20">
        <f t="shared" si="18"/>
        <v>0</v>
      </c>
      <c r="L156" s="20" t="str">
        <f t="shared" si="19"/>
        <v/>
      </c>
      <c r="M156" s="20" t="str">
        <f t="shared" si="20"/>
        <v/>
      </c>
      <c r="O156" s="20">
        <f t="shared" si="21"/>
        <v>0</v>
      </c>
      <c r="P156" s="20">
        <f t="shared" si="22"/>
        <v>0</v>
      </c>
      <c r="Q156" s="20" t="str">
        <f t="shared" si="23"/>
        <v/>
      </c>
      <c r="R156" s="20">
        <f t="shared" si="24"/>
        <v>0</v>
      </c>
      <c r="Z156" s="20">
        <f>'BOCES SELECT'!E149</f>
        <v>1045720</v>
      </c>
      <c r="AA156" s="20" t="e">
        <f ca="1">'BOCES SELECT'!CH149</f>
        <v>#N/A</v>
      </c>
      <c r="AB156" s="21"/>
      <c r="AC156" s="21"/>
    </row>
    <row r="157" spans="1:29" x14ac:dyDescent="0.2">
      <c r="A157" s="23"/>
      <c r="B157" s="28"/>
      <c r="C157" s="36"/>
      <c r="D157" s="25"/>
      <c r="E157" s="21"/>
      <c r="F157" s="21"/>
      <c r="G157" s="43"/>
      <c r="H157" s="21"/>
      <c r="I157" s="162"/>
      <c r="J157" s="522" t="str">
        <f t="shared" si="17"/>
        <v/>
      </c>
      <c r="K157" s="20">
        <f t="shared" si="18"/>
        <v>0</v>
      </c>
      <c r="L157" s="20" t="str">
        <f t="shared" si="19"/>
        <v/>
      </c>
      <c r="M157" s="20" t="str">
        <f t="shared" si="20"/>
        <v/>
      </c>
      <c r="O157" s="20">
        <f t="shared" si="21"/>
        <v>0</v>
      </c>
      <c r="P157" s="20">
        <f t="shared" si="22"/>
        <v>0</v>
      </c>
      <c r="Q157" s="20" t="str">
        <f t="shared" si="23"/>
        <v/>
      </c>
      <c r="R157" s="20">
        <f t="shared" si="24"/>
        <v>0</v>
      </c>
      <c r="Z157" s="20">
        <f>'BOCES SELECT'!E150</f>
        <v>1045719</v>
      </c>
      <c r="AA157" s="20" t="e">
        <f ca="1">'BOCES SELECT'!CH150</f>
        <v>#N/A</v>
      </c>
      <c r="AB157" s="21"/>
      <c r="AC157" s="21"/>
    </row>
    <row r="158" spans="1:29" x14ac:dyDescent="0.2">
      <c r="A158" s="23"/>
      <c r="B158" s="28"/>
      <c r="C158" s="36"/>
      <c r="D158" s="25"/>
      <c r="E158" s="21"/>
      <c r="F158" s="21"/>
      <c r="G158" s="43"/>
      <c r="H158" s="21"/>
      <c r="I158" s="162"/>
      <c r="J158" s="522" t="str">
        <f t="shared" si="17"/>
        <v/>
      </c>
      <c r="K158" s="20">
        <f t="shared" si="18"/>
        <v>0</v>
      </c>
      <c r="L158" s="20" t="str">
        <f t="shared" si="19"/>
        <v/>
      </c>
      <c r="M158" s="20" t="str">
        <f t="shared" si="20"/>
        <v/>
      </c>
      <c r="O158" s="20">
        <f t="shared" si="21"/>
        <v>0</v>
      </c>
      <c r="P158" s="20">
        <f t="shared" si="22"/>
        <v>0</v>
      </c>
      <c r="Q158" s="20" t="str">
        <f t="shared" si="23"/>
        <v/>
      </c>
      <c r="R158" s="20">
        <f t="shared" si="24"/>
        <v>0</v>
      </c>
      <c r="Z158" s="20">
        <f>'BOCES SELECT'!E151</f>
        <v>1045718</v>
      </c>
      <c r="AA158" s="20" t="e">
        <f ca="1">'BOCES SELECT'!CH151</f>
        <v>#N/A</v>
      </c>
      <c r="AB158" s="21"/>
      <c r="AC158" s="21"/>
    </row>
    <row r="159" spans="1:29" x14ac:dyDescent="0.2">
      <c r="A159" s="23"/>
      <c r="B159" s="28"/>
      <c r="C159" s="36"/>
      <c r="D159" s="25"/>
      <c r="E159" s="21"/>
      <c r="F159" s="21"/>
      <c r="G159" s="43"/>
      <c r="H159" s="21"/>
      <c r="I159" s="162"/>
      <c r="J159" s="522" t="str">
        <f t="shared" si="17"/>
        <v/>
      </c>
      <c r="K159" s="20">
        <f t="shared" si="18"/>
        <v>0</v>
      </c>
      <c r="L159" s="20" t="str">
        <f t="shared" si="19"/>
        <v/>
      </c>
      <c r="M159" s="20" t="str">
        <f t="shared" si="20"/>
        <v/>
      </c>
      <c r="O159" s="20">
        <f t="shared" si="21"/>
        <v>0</v>
      </c>
      <c r="P159" s="20">
        <f t="shared" si="22"/>
        <v>0</v>
      </c>
      <c r="Q159" s="20" t="str">
        <f t="shared" si="23"/>
        <v/>
      </c>
      <c r="R159" s="20">
        <f t="shared" si="24"/>
        <v>0</v>
      </c>
      <c r="Z159" s="20">
        <f>'BOCES SELECT'!E152</f>
        <v>1045717</v>
      </c>
      <c r="AA159" s="20" t="e">
        <f ca="1">'BOCES SELECT'!CH152</f>
        <v>#N/A</v>
      </c>
      <c r="AB159" s="21"/>
      <c r="AC159" s="21"/>
    </row>
    <row r="160" spans="1:29" x14ac:dyDescent="0.2">
      <c r="A160" s="23"/>
      <c r="B160" s="28"/>
      <c r="C160" s="36"/>
      <c r="D160" s="25"/>
      <c r="E160" s="21"/>
      <c r="F160" s="21"/>
      <c r="G160" s="43"/>
      <c r="H160" s="21"/>
      <c r="I160" s="162"/>
      <c r="J160" s="522" t="str">
        <f t="shared" si="17"/>
        <v/>
      </c>
      <c r="K160" s="20">
        <f t="shared" si="18"/>
        <v>0</v>
      </c>
      <c r="L160" s="20" t="str">
        <f t="shared" si="19"/>
        <v/>
      </c>
      <c r="M160" s="20" t="str">
        <f t="shared" si="20"/>
        <v/>
      </c>
      <c r="O160" s="20">
        <f t="shared" si="21"/>
        <v>0</v>
      </c>
      <c r="P160" s="20">
        <f t="shared" si="22"/>
        <v>0</v>
      </c>
      <c r="Q160" s="20" t="str">
        <f t="shared" si="23"/>
        <v/>
      </c>
      <c r="R160" s="20">
        <f t="shared" si="24"/>
        <v>0</v>
      </c>
      <c r="Z160" s="20">
        <f>'BOCES SELECT'!E153</f>
        <v>1045716</v>
      </c>
      <c r="AA160" s="20" t="e">
        <f ca="1">'BOCES SELECT'!CH153</f>
        <v>#N/A</v>
      </c>
      <c r="AB160" s="21"/>
      <c r="AC160" s="21"/>
    </row>
    <row r="161" spans="1:29" x14ac:dyDescent="0.2">
      <c r="A161" s="23"/>
      <c r="B161" s="28"/>
      <c r="C161" s="36"/>
      <c r="D161" s="25"/>
      <c r="E161" s="21"/>
      <c r="F161" s="21"/>
      <c r="G161" s="43"/>
      <c r="H161" s="21"/>
      <c r="I161" s="162"/>
      <c r="J161" s="522" t="str">
        <f t="shared" si="17"/>
        <v/>
      </c>
      <c r="K161" s="20">
        <f t="shared" si="18"/>
        <v>0</v>
      </c>
      <c r="L161" s="20" t="str">
        <f t="shared" si="19"/>
        <v/>
      </c>
      <c r="M161" s="20" t="str">
        <f t="shared" si="20"/>
        <v/>
      </c>
      <c r="O161" s="20">
        <f t="shared" si="21"/>
        <v>0</v>
      </c>
      <c r="P161" s="20">
        <f t="shared" si="22"/>
        <v>0</v>
      </c>
      <c r="Q161" s="20" t="str">
        <f t="shared" si="23"/>
        <v/>
      </c>
      <c r="R161" s="20">
        <f t="shared" si="24"/>
        <v>0</v>
      </c>
      <c r="Z161" s="20">
        <f>'BOCES SELECT'!E154</f>
        <v>1045715</v>
      </c>
      <c r="AA161" s="20" t="e">
        <f ca="1">'BOCES SELECT'!CH154</f>
        <v>#N/A</v>
      </c>
      <c r="AB161" s="21"/>
      <c r="AC161" s="21"/>
    </row>
    <row r="162" spans="1:29" x14ac:dyDescent="0.2">
      <c r="A162" s="23"/>
      <c r="B162" s="28"/>
      <c r="C162" s="36"/>
      <c r="D162" s="25"/>
      <c r="E162" s="21"/>
      <c r="F162" s="21"/>
      <c r="G162" s="43"/>
      <c r="H162" s="21"/>
      <c r="I162" s="162"/>
      <c r="J162" s="522" t="str">
        <f t="shared" si="17"/>
        <v/>
      </c>
      <c r="K162" s="20">
        <f t="shared" si="18"/>
        <v>0</v>
      </c>
      <c r="L162" s="20" t="str">
        <f t="shared" si="19"/>
        <v/>
      </c>
      <c r="M162" s="20" t="str">
        <f t="shared" si="20"/>
        <v/>
      </c>
      <c r="O162" s="20">
        <f t="shared" si="21"/>
        <v>0</v>
      </c>
      <c r="P162" s="20">
        <f t="shared" si="22"/>
        <v>0</v>
      </c>
      <c r="Q162" s="20" t="str">
        <f t="shared" si="23"/>
        <v/>
      </c>
      <c r="R162" s="20">
        <f t="shared" si="24"/>
        <v>0</v>
      </c>
      <c r="Z162" s="20">
        <f>'BOCES SELECT'!E155</f>
        <v>1045714</v>
      </c>
      <c r="AA162" s="20" t="e">
        <f ca="1">'BOCES SELECT'!CH155</f>
        <v>#N/A</v>
      </c>
      <c r="AB162" s="21"/>
      <c r="AC162" s="21"/>
    </row>
    <row r="163" spans="1:29" x14ac:dyDescent="0.2">
      <c r="A163" s="23"/>
      <c r="B163" s="28"/>
      <c r="C163" s="36"/>
      <c r="D163" s="25"/>
      <c r="E163" s="21"/>
      <c r="F163" s="21"/>
      <c r="G163" s="43"/>
      <c r="H163" s="21"/>
      <c r="I163" s="162"/>
      <c r="J163" s="522" t="str">
        <f t="shared" si="17"/>
        <v/>
      </c>
      <c r="K163" s="20">
        <f t="shared" si="18"/>
        <v>0</v>
      </c>
      <c r="L163" s="20" t="str">
        <f t="shared" si="19"/>
        <v/>
      </c>
      <c r="M163" s="20" t="str">
        <f t="shared" si="20"/>
        <v/>
      </c>
      <c r="O163" s="20">
        <f t="shared" si="21"/>
        <v>0</v>
      </c>
      <c r="P163" s="20">
        <f t="shared" si="22"/>
        <v>0</v>
      </c>
      <c r="Q163" s="20" t="str">
        <f t="shared" si="23"/>
        <v/>
      </c>
      <c r="R163" s="20">
        <f t="shared" si="24"/>
        <v>0</v>
      </c>
      <c r="Z163" s="20">
        <f>'BOCES SELECT'!E156</f>
        <v>1045713</v>
      </c>
      <c r="AA163" s="20" t="e">
        <f ca="1">'BOCES SELECT'!CH156</f>
        <v>#N/A</v>
      </c>
      <c r="AB163" s="21"/>
      <c r="AC163" s="21"/>
    </row>
    <row r="164" spans="1:29" x14ac:dyDescent="0.2">
      <c r="A164" s="23"/>
      <c r="B164" s="28"/>
      <c r="C164" s="36"/>
      <c r="D164" s="25"/>
      <c r="E164" s="21"/>
      <c r="F164" s="21"/>
      <c r="G164" s="43"/>
      <c r="H164" s="21"/>
      <c r="I164" s="162"/>
      <c r="J164" s="522" t="str">
        <f t="shared" si="17"/>
        <v/>
      </c>
      <c r="K164" s="20">
        <f t="shared" si="18"/>
        <v>0</v>
      </c>
      <c r="L164" s="20" t="str">
        <f t="shared" si="19"/>
        <v/>
      </c>
      <c r="M164" s="20" t="str">
        <f t="shared" si="20"/>
        <v/>
      </c>
      <c r="O164" s="20">
        <f t="shared" si="21"/>
        <v>0</v>
      </c>
      <c r="P164" s="20">
        <f t="shared" si="22"/>
        <v>0</v>
      </c>
      <c r="Q164" s="20" t="str">
        <f t="shared" si="23"/>
        <v/>
      </c>
      <c r="R164" s="20">
        <f t="shared" si="24"/>
        <v>0</v>
      </c>
      <c r="Z164" s="20">
        <f>'BOCES SELECT'!E157</f>
        <v>1045712</v>
      </c>
      <c r="AA164" s="20" t="e">
        <f ca="1">'BOCES SELECT'!CH157</f>
        <v>#N/A</v>
      </c>
      <c r="AB164" s="21"/>
      <c r="AC164" s="21"/>
    </row>
    <row r="165" spans="1:29" x14ac:dyDescent="0.2">
      <c r="A165" s="23"/>
      <c r="B165" s="28"/>
      <c r="C165" s="36"/>
      <c r="D165" s="25"/>
      <c r="E165" s="21"/>
      <c r="F165" s="21"/>
      <c r="G165" s="43"/>
      <c r="H165" s="21"/>
      <c r="I165" s="162"/>
      <c r="J165" s="522" t="str">
        <f t="shared" si="17"/>
        <v/>
      </c>
      <c r="K165" s="20">
        <f t="shared" si="18"/>
        <v>0</v>
      </c>
      <c r="L165" s="20" t="str">
        <f t="shared" si="19"/>
        <v/>
      </c>
      <c r="M165" s="20" t="str">
        <f t="shared" si="20"/>
        <v/>
      </c>
      <c r="O165" s="20">
        <f t="shared" si="21"/>
        <v>0</v>
      </c>
      <c r="P165" s="20">
        <f t="shared" si="22"/>
        <v>0</v>
      </c>
      <c r="Q165" s="20" t="str">
        <f t="shared" si="23"/>
        <v/>
      </c>
      <c r="R165" s="20">
        <f t="shared" si="24"/>
        <v>0</v>
      </c>
      <c r="Z165" s="20">
        <f>'BOCES SELECT'!E158</f>
        <v>1045711</v>
      </c>
      <c r="AA165" s="20" t="e">
        <f ca="1">'BOCES SELECT'!CH158</f>
        <v>#N/A</v>
      </c>
      <c r="AB165" s="21"/>
      <c r="AC165" s="21"/>
    </row>
    <row r="166" spans="1:29" x14ac:dyDescent="0.2">
      <c r="A166" s="23"/>
      <c r="B166" s="28"/>
      <c r="C166" s="36"/>
      <c r="D166" s="25"/>
      <c r="E166" s="21"/>
      <c r="F166" s="21"/>
      <c r="G166" s="43"/>
      <c r="H166" s="21"/>
      <c r="I166" s="162"/>
      <c r="J166" s="522" t="str">
        <f t="shared" si="17"/>
        <v/>
      </c>
      <c r="K166" s="20">
        <f t="shared" si="18"/>
        <v>0</v>
      </c>
      <c r="L166" s="20" t="str">
        <f t="shared" si="19"/>
        <v/>
      </c>
      <c r="M166" s="20" t="str">
        <f t="shared" si="20"/>
        <v/>
      </c>
      <c r="O166" s="20">
        <f t="shared" si="21"/>
        <v>0</v>
      </c>
      <c r="P166" s="20">
        <f t="shared" si="22"/>
        <v>0</v>
      </c>
      <c r="Q166" s="20" t="str">
        <f t="shared" si="23"/>
        <v/>
      </c>
      <c r="R166" s="20">
        <f t="shared" si="24"/>
        <v>0</v>
      </c>
      <c r="Z166" s="20">
        <f>'BOCES SELECT'!E159</f>
        <v>1045710</v>
      </c>
      <c r="AA166" s="20" t="e">
        <f ca="1">'BOCES SELECT'!CH159</f>
        <v>#N/A</v>
      </c>
      <c r="AB166" s="21"/>
      <c r="AC166" s="21"/>
    </row>
    <row r="167" spans="1:29" x14ac:dyDescent="0.2">
      <c r="A167" s="23"/>
      <c r="B167" s="28"/>
      <c r="C167" s="36"/>
      <c r="D167" s="25"/>
      <c r="E167" s="21"/>
      <c r="F167" s="21"/>
      <c r="G167" s="43"/>
      <c r="H167" s="21"/>
      <c r="I167" s="162"/>
      <c r="J167" s="522" t="str">
        <f t="shared" si="17"/>
        <v/>
      </c>
      <c r="K167" s="20">
        <f t="shared" si="18"/>
        <v>0</v>
      </c>
      <c r="L167" s="20" t="str">
        <f t="shared" si="19"/>
        <v/>
      </c>
      <c r="M167" s="20" t="str">
        <f t="shared" si="20"/>
        <v/>
      </c>
      <c r="O167" s="20">
        <f t="shared" si="21"/>
        <v>0</v>
      </c>
      <c r="P167" s="20">
        <f t="shared" si="22"/>
        <v>0</v>
      </c>
      <c r="Q167" s="20" t="str">
        <f t="shared" si="23"/>
        <v/>
      </c>
      <c r="R167" s="20">
        <f t="shared" si="24"/>
        <v>0</v>
      </c>
      <c r="Z167" s="20">
        <f>'BOCES SELECT'!E160</f>
        <v>1045709</v>
      </c>
      <c r="AA167" s="20" t="e">
        <f ca="1">'BOCES SELECT'!CH160</f>
        <v>#N/A</v>
      </c>
      <c r="AB167" s="21"/>
      <c r="AC167" s="21"/>
    </row>
    <row r="168" spans="1:29" x14ac:dyDescent="0.2">
      <c r="A168" s="23"/>
      <c r="B168" s="28"/>
      <c r="C168" s="36"/>
      <c r="D168" s="25"/>
      <c r="E168" s="21"/>
      <c r="F168" s="21"/>
      <c r="G168" s="43"/>
      <c r="H168" s="21"/>
      <c r="I168" s="162"/>
      <c r="J168" s="522" t="str">
        <f t="shared" si="17"/>
        <v/>
      </c>
      <c r="K168" s="20">
        <f t="shared" si="18"/>
        <v>0</v>
      </c>
      <c r="L168" s="20" t="str">
        <f t="shared" si="19"/>
        <v/>
      </c>
      <c r="M168" s="20" t="str">
        <f t="shared" si="20"/>
        <v/>
      </c>
      <c r="O168" s="20">
        <f t="shared" si="21"/>
        <v>0</v>
      </c>
      <c r="P168" s="20">
        <f t="shared" si="22"/>
        <v>0</v>
      </c>
      <c r="Q168" s="20" t="str">
        <f t="shared" si="23"/>
        <v/>
      </c>
      <c r="R168" s="20">
        <f t="shared" si="24"/>
        <v>0</v>
      </c>
      <c r="Z168" s="20">
        <f>'BOCES SELECT'!E161</f>
        <v>1045708</v>
      </c>
      <c r="AA168" s="20" t="e">
        <f ca="1">'BOCES SELECT'!CH161</f>
        <v>#N/A</v>
      </c>
      <c r="AB168" s="21"/>
      <c r="AC168" s="21"/>
    </row>
    <row r="169" spans="1:29" x14ac:dyDescent="0.2">
      <c r="A169" s="23"/>
      <c r="B169" s="28"/>
      <c r="C169" s="36"/>
      <c r="D169" s="25"/>
      <c r="E169" s="21"/>
      <c r="F169" s="21"/>
      <c r="G169" s="43"/>
      <c r="H169" s="21"/>
      <c r="I169" s="162"/>
      <c r="J169" s="522" t="str">
        <f t="shared" si="17"/>
        <v/>
      </c>
      <c r="K169" s="20">
        <f t="shared" si="18"/>
        <v>0</v>
      </c>
      <c r="L169" s="20" t="str">
        <f t="shared" si="19"/>
        <v/>
      </c>
      <c r="M169" s="20" t="str">
        <f t="shared" si="20"/>
        <v/>
      </c>
      <c r="O169" s="20">
        <f t="shared" si="21"/>
        <v>0</v>
      </c>
      <c r="P169" s="20">
        <f t="shared" si="22"/>
        <v>0</v>
      </c>
      <c r="Q169" s="20" t="str">
        <f t="shared" si="23"/>
        <v/>
      </c>
      <c r="R169" s="20">
        <f t="shared" si="24"/>
        <v>0</v>
      </c>
      <c r="Z169" s="20">
        <f>'BOCES SELECT'!E162</f>
        <v>1045707</v>
      </c>
      <c r="AA169" s="20" t="e">
        <f ca="1">'BOCES SELECT'!CH162</f>
        <v>#N/A</v>
      </c>
      <c r="AB169" s="21"/>
      <c r="AC169" s="21"/>
    </row>
    <row r="170" spans="1:29" x14ac:dyDescent="0.2">
      <c r="A170" s="23"/>
      <c r="B170" s="28"/>
      <c r="C170" s="36"/>
      <c r="D170" s="25"/>
      <c r="E170" s="21"/>
      <c r="F170" s="21"/>
      <c r="G170" s="43"/>
      <c r="H170" s="21"/>
      <c r="I170" s="162"/>
      <c r="J170" s="522" t="str">
        <f t="shared" si="17"/>
        <v/>
      </c>
      <c r="K170" s="20">
        <f t="shared" si="18"/>
        <v>0</v>
      </c>
      <c r="L170" s="20" t="str">
        <f t="shared" si="19"/>
        <v/>
      </c>
      <c r="M170" s="20" t="str">
        <f t="shared" si="20"/>
        <v/>
      </c>
      <c r="O170" s="20">
        <f t="shared" si="21"/>
        <v>0</v>
      </c>
      <c r="P170" s="20">
        <f t="shared" si="22"/>
        <v>0</v>
      </c>
      <c r="Q170" s="20" t="str">
        <f t="shared" si="23"/>
        <v/>
      </c>
      <c r="R170" s="20">
        <f t="shared" si="24"/>
        <v>0</v>
      </c>
      <c r="Z170" s="20">
        <f>'BOCES SELECT'!E163</f>
        <v>1045706</v>
      </c>
      <c r="AA170" s="20" t="e">
        <f ca="1">'BOCES SELECT'!CH163</f>
        <v>#N/A</v>
      </c>
      <c r="AB170" s="21"/>
      <c r="AC170" s="21"/>
    </row>
    <row r="171" spans="1:29" x14ac:dyDescent="0.2">
      <c r="A171" s="23"/>
      <c r="B171" s="28"/>
      <c r="C171" s="36"/>
      <c r="D171" s="25"/>
      <c r="E171" s="21"/>
      <c r="F171" s="21"/>
      <c r="G171" s="43"/>
      <c r="H171" s="21"/>
      <c r="I171" s="162"/>
      <c r="J171" s="522" t="str">
        <f t="shared" si="17"/>
        <v/>
      </c>
      <c r="K171" s="20">
        <f t="shared" si="18"/>
        <v>0</v>
      </c>
      <c r="L171" s="20" t="str">
        <f t="shared" si="19"/>
        <v/>
      </c>
      <c r="M171" s="20" t="str">
        <f t="shared" si="20"/>
        <v/>
      </c>
      <c r="O171" s="20">
        <f t="shared" si="21"/>
        <v>0</v>
      </c>
      <c r="P171" s="20">
        <f t="shared" si="22"/>
        <v>0</v>
      </c>
      <c r="Q171" s="20" t="str">
        <f t="shared" si="23"/>
        <v/>
      </c>
      <c r="R171" s="20">
        <f t="shared" si="24"/>
        <v>0</v>
      </c>
      <c r="Z171" s="20">
        <f>'BOCES SELECT'!E164</f>
        <v>1045705</v>
      </c>
      <c r="AA171" s="20" t="e">
        <f ca="1">'BOCES SELECT'!CH164</f>
        <v>#N/A</v>
      </c>
      <c r="AB171" s="21"/>
      <c r="AC171" s="21"/>
    </row>
    <row r="172" spans="1:29" x14ac:dyDescent="0.2">
      <c r="A172" s="23"/>
      <c r="B172" s="28"/>
      <c r="C172" s="36"/>
      <c r="D172" s="25"/>
      <c r="E172" s="21"/>
      <c r="F172" s="21"/>
      <c r="G172" s="43"/>
      <c r="H172" s="21"/>
      <c r="I172" s="162"/>
      <c r="J172" s="522" t="str">
        <f t="shared" si="17"/>
        <v/>
      </c>
      <c r="K172" s="20">
        <f t="shared" si="18"/>
        <v>0</v>
      </c>
      <c r="L172" s="20" t="str">
        <f t="shared" si="19"/>
        <v/>
      </c>
      <c r="M172" s="20" t="str">
        <f t="shared" si="20"/>
        <v/>
      </c>
      <c r="O172" s="20">
        <f t="shared" si="21"/>
        <v>0</v>
      </c>
      <c r="P172" s="20">
        <f t="shared" si="22"/>
        <v>0</v>
      </c>
      <c r="Q172" s="20" t="str">
        <f t="shared" si="23"/>
        <v/>
      </c>
      <c r="R172" s="20">
        <f t="shared" si="24"/>
        <v>0</v>
      </c>
      <c r="Z172" s="20">
        <f>'BOCES SELECT'!E165</f>
        <v>1045704</v>
      </c>
      <c r="AA172" s="20" t="e">
        <f ca="1">'BOCES SELECT'!CH165</f>
        <v>#N/A</v>
      </c>
      <c r="AB172" s="21"/>
      <c r="AC172" s="21"/>
    </row>
    <row r="173" spans="1:29" x14ac:dyDescent="0.2">
      <c r="A173" s="23"/>
      <c r="B173" s="28"/>
      <c r="C173" s="36"/>
      <c r="D173" s="25"/>
      <c r="E173" s="21"/>
      <c r="F173" s="21"/>
      <c r="G173" s="43"/>
      <c r="H173" s="21"/>
      <c r="I173" s="162"/>
      <c r="J173" s="522" t="str">
        <f t="shared" si="17"/>
        <v/>
      </c>
      <c r="K173" s="20">
        <f t="shared" si="18"/>
        <v>0</v>
      </c>
      <c r="L173" s="20" t="str">
        <f t="shared" si="19"/>
        <v/>
      </c>
      <c r="M173" s="20" t="str">
        <f t="shared" si="20"/>
        <v/>
      </c>
      <c r="O173" s="20">
        <f t="shared" si="21"/>
        <v>0</v>
      </c>
      <c r="P173" s="20">
        <f t="shared" si="22"/>
        <v>0</v>
      </c>
      <c r="Q173" s="20" t="str">
        <f t="shared" si="23"/>
        <v/>
      </c>
      <c r="R173" s="20">
        <f t="shared" si="24"/>
        <v>0</v>
      </c>
      <c r="Z173" s="20">
        <f>'BOCES SELECT'!E166</f>
        <v>1045703</v>
      </c>
      <c r="AA173" s="20" t="e">
        <f ca="1">'BOCES SELECT'!CH166</f>
        <v>#N/A</v>
      </c>
      <c r="AB173" s="21"/>
      <c r="AC173" s="21"/>
    </row>
    <row r="174" spans="1:29" x14ac:dyDescent="0.2">
      <c r="A174" s="23"/>
      <c r="B174" s="28"/>
      <c r="C174" s="36"/>
      <c r="D174" s="25"/>
      <c r="E174" s="21"/>
      <c r="F174" s="21"/>
      <c r="G174" s="43"/>
      <c r="H174" s="21"/>
      <c r="I174" s="162"/>
      <c r="J174" s="522" t="str">
        <f t="shared" si="17"/>
        <v/>
      </c>
      <c r="K174" s="20">
        <f t="shared" si="18"/>
        <v>0</v>
      </c>
      <c r="L174" s="20" t="str">
        <f t="shared" si="19"/>
        <v/>
      </c>
      <c r="M174" s="20" t="str">
        <f t="shared" si="20"/>
        <v/>
      </c>
      <c r="O174" s="20">
        <f t="shared" si="21"/>
        <v>0</v>
      </c>
      <c r="P174" s="20">
        <f t="shared" si="22"/>
        <v>0</v>
      </c>
      <c r="Q174" s="20" t="str">
        <f t="shared" si="23"/>
        <v/>
      </c>
      <c r="R174" s="20">
        <f t="shared" si="24"/>
        <v>0</v>
      </c>
      <c r="Z174" s="20">
        <f>'BOCES SELECT'!E167</f>
        <v>1045702</v>
      </c>
      <c r="AA174" s="20" t="e">
        <f ca="1">'BOCES SELECT'!CH167</f>
        <v>#N/A</v>
      </c>
      <c r="AB174" s="21"/>
      <c r="AC174" s="21"/>
    </row>
    <row r="175" spans="1:29" x14ac:dyDescent="0.2">
      <c r="A175" s="23"/>
      <c r="B175" s="28"/>
      <c r="C175" s="36"/>
      <c r="D175" s="25"/>
      <c r="E175" s="21"/>
      <c r="F175" s="21"/>
      <c r="G175" s="43"/>
      <c r="H175" s="21"/>
      <c r="I175" s="162"/>
      <c r="J175" s="522" t="str">
        <f t="shared" si="17"/>
        <v/>
      </c>
      <c r="K175" s="20">
        <f t="shared" si="18"/>
        <v>0</v>
      </c>
      <c r="L175" s="20" t="str">
        <f t="shared" si="19"/>
        <v/>
      </c>
      <c r="M175" s="20" t="str">
        <f t="shared" si="20"/>
        <v/>
      </c>
      <c r="O175" s="20">
        <f t="shared" si="21"/>
        <v>0</v>
      </c>
      <c r="P175" s="20">
        <f t="shared" si="22"/>
        <v>0</v>
      </c>
      <c r="Q175" s="20" t="str">
        <f t="shared" si="23"/>
        <v/>
      </c>
      <c r="R175" s="20">
        <f t="shared" si="24"/>
        <v>0</v>
      </c>
      <c r="Z175" s="20">
        <f>'BOCES SELECT'!E168</f>
        <v>1045701</v>
      </c>
      <c r="AA175" s="20" t="e">
        <f ca="1">'BOCES SELECT'!CH168</f>
        <v>#N/A</v>
      </c>
      <c r="AB175" s="21"/>
      <c r="AC175" s="21"/>
    </row>
    <row r="176" spans="1:29" x14ac:dyDescent="0.2">
      <c r="A176" s="23"/>
      <c r="B176" s="28"/>
      <c r="C176" s="36"/>
      <c r="D176" s="25"/>
      <c r="E176" s="21"/>
      <c r="F176" s="21"/>
      <c r="G176" s="43"/>
      <c r="H176" s="21"/>
      <c r="I176" s="162"/>
      <c r="J176" s="522" t="str">
        <f t="shared" si="17"/>
        <v/>
      </c>
      <c r="K176" s="20">
        <f t="shared" si="18"/>
        <v>0</v>
      </c>
      <c r="L176" s="20" t="str">
        <f t="shared" si="19"/>
        <v/>
      </c>
      <c r="M176" s="20" t="str">
        <f t="shared" si="20"/>
        <v/>
      </c>
      <c r="O176" s="20">
        <f t="shared" si="21"/>
        <v>0</v>
      </c>
      <c r="P176" s="20">
        <f t="shared" si="22"/>
        <v>0</v>
      </c>
      <c r="Q176" s="20" t="str">
        <f t="shared" si="23"/>
        <v/>
      </c>
      <c r="R176" s="20">
        <f t="shared" si="24"/>
        <v>0</v>
      </c>
      <c r="Z176" s="20">
        <f>'BOCES SELECT'!E169</f>
        <v>1045700</v>
      </c>
      <c r="AA176" s="20" t="e">
        <f ca="1">'BOCES SELECT'!CH169</f>
        <v>#N/A</v>
      </c>
      <c r="AB176" s="21"/>
      <c r="AC176" s="21"/>
    </row>
    <row r="177" spans="1:29" x14ac:dyDescent="0.2">
      <c r="A177" s="23"/>
      <c r="B177" s="28"/>
      <c r="C177" s="36"/>
      <c r="D177" s="25"/>
      <c r="E177" s="21"/>
      <c r="F177" s="21"/>
      <c r="G177" s="43"/>
      <c r="H177" s="21"/>
      <c r="I177" s="162"/>
      <c r="J177" s="522" t="str">
        <f t="shared" si="17"/>
        <v/>
      </c>
      <c r="K177" s="20">
        <f t="shared" si="18"/>
        <v>0</v>
      </c>
      <c r="L177" s="20" t="str">
        <f t="shared" si="19"/>
        <v/>
      </c>
      <c r="M177" s="20" t="str">
        <f t="shared" si="20"/>
        <v/>
      </c>
      <c r="O177" s="20">
        <f t="shared" si="21"/>
        <v>0</v>
      </c>
      <c r="P177" s="20">
        <f t="shared" si="22"/>
        <v>0</v>
      </c>
      <c r="Q177" s="20" t="str">
        <f t="shared" si="23"/>
        <v/>
      </c>
      <c r="R177" s="20">
        <f t="shared" si="24"/>
        <v>0</v>
      </c>
      <c r="Z177" s="20">
        <f>'BOCES SELECT'!E170</f>
        <v>1045699</v>
      </c>
      <c r="AA177" s="20" t="e">
        <f ca="1">'BOCES SELECT'!CH170</f>
        <v>#N/A</v>
      </c>
      <c r="AB177" s="21"/>
      <c r="AC177" s="21"/>
    </row>
    <row r="178" spans="1:29" x14ac:dyDescent="0.2">
      <c r="A178" s="23"/>
      <c r="B178" s="28"/>
      <c r="C178" s="36"/>
      <c r="D178" s="25"/>
      <c r="E178" s="21"/>
      <c r="F178" s="21"/>
      <c r="G178" s="43"/>
      <c r="H178" s="21"/>
      <c r="I178" s="162"/>
      <c r="J178" s="522" t="str">
        <f t="shared" si="17"/>
        <v/>
      </c>
      <c r="K178" s="20">
        <f t="shared" si="18"/>
        <v>0</v>
      </c>
      <c r="L178" s="20" t="str">
        <f t="shared" si="19"/>
        <v/>
      </c>
      <c r="M178" s="20" t="str">
        <f t="shared" si="20"/>
        <v/>
      </c>
      <c r="O178" s="20">
        <f t="shared" si="21"/>
        <v>0</v>
      </c>
      <c r="P178" s="20">
        <f t="shared" si="22"/>
        <v>0</v>
      </c>
      <c r="Q178" s="20" t="str">
        <f t="shared" si="23"/>
        <v/>
      </c>
      <c r="R178" s="20">
        <f t="shared" si="24"/>
        <v>0</v>
      </c>
      <c r="Z178" s="20">
        <f>'BOCES SELECT'!E171</f>
        <v>1045698</v>
      </c>
      <c r="AA178" s="20" t="e">
        <f ca="1">'BOCES SELECT'!CH171</f>
        <v>#N/A</v>
      </c>
      <c r="AB178" s="21"/>
      <c r="AC178" s="21"/>
    </row>
    <row r="179" spans="1:29" x14ac:dyDescent="0.2">
      <c r="A179" s="23"/>
      <c r="B179" s="28"/>
      <c r="C179" s="36"/>
      <c r="D179" s="25"/>
      <c r="E179" s="21"/>
      <c r="F179" s="21"/>
      <c r="G179" s="43"/>
      <c r="H179" s="21"/>
      <c r="I179" s="162"/>
      <c r="J179" s="522" t="str">
        <f t="shared" si="17"/>
        <v/>
      </c>
      <c r="K179" s="20">
        <f t="shared" si="18"/>
        <v>0</v>
      </c>
      <c r="L179" s="20" t="str">
        <f t="shared" si="19"/>
        <v/>
      </c>
      <c r="M179" s="20" t="str">
        <f t="shared" si="20"/>
        <v/>
      </c>
      <c r="O179" s="20">
        <f t="shared" si="21"/>
        <v>0</v>
      </c>
      <c r="P179" s="20">
        <f t="shared" si="22"/>
        <v>0</v>
      </c>
      <c r="Q179" s="20" t="str">
        <f t="shared" si="23"/>
        <v/>
      </c>
      <c r="R179" s="20">
        <f t="shared" si="24"/>
        <v>0</v>
      </c>
      <c r="Z179" s="20">
        <f>'BOCES SELECT'!E172</f>
        <v>1045697</v>
      </c>
      <c r="AA179" s="20" t="e">
        <f ca="1">'BOCES SELECT'!CH172</f>
        <v>#N/A</v>
      </c>
      <c r="AB179" s="21"/>
      <c r="AC179" s="21"/>
    </row>
    <row r="180" spans="1:29" x14ac:dyDescent="0.2">
      <c r="A180" s="23"/>
      <c r="B180" s="28"/>
      <c r="C180" s="36"/>
      <c r="D180" s="25"/>
      <c r="E180" s="21"/>
      <c r="F180" s="21"/>
      <c r="G180" s="43"/>
      <c r="H180" s="21"/>
      <c r="I180" s="162"/>
      <c r="J180" s="522" t="str">
        <f t="shared" si="17"/>
        <v/>
      </c>
      <c r="K180" s="20">
        <f t="shared" si="18"/>
        <v>0</v>
      </c>
      <c r="L180" s="20" t="str">
        <f t="shared" si="19"/>
        <v/>
      </c>
      <c r="M180" s="20" t="str">
        <f t="shared" si="20"/>
        <v/>
      </c>
      <c r="O180" s="20">
        <f t="shared" si="21"/>
        <v>0</v>
      </c>
      <c r="P180" s="20">
        <f t="shared" si="22"/>
        <v>0</v>
      </c>
      <c r="Q180" s="20" t="str">
        <f t="shared" si="23"/>
        <v/>
      </c>
      <c r="R180" s="20">
        <f t="shared" si="24"/>
        <v>0</v>
      </c>
      <c r="Z180" s="20">
        <f>'BOCES SELECT'!E173</f>
        <v>1045696</v>
      </c>
      <c r="AA180" s="20" t="e">
        <f ca="1">'BOCES SELECT'!CH173</f>
        <v>#N/A</v>
      </c>
      <c r="AB180" s="21"/>
      <c r="AC180" s="21"/>
    </row>
    <row r="181" spans="1:29" x14ac:dyDescent="0.2">
      <c r="A181" s="23"/>
      <c r="B181" s="28"/>
      <c r="C181" s="36"/>
      <c r="D181" s="25"/>
      <c r="E181" s="21"/>
      <c r="F181" s="21"/>
      <c r="G181" s="43"/>
      <c r="H181" s="21"/>
      <c r="I181" s="162"/>
      <c r="J181" s="522" t="str">
        <f t="shared" si="17"/>
        <v/>
      </c>
      <c r="K181" s="20">
        <f t="shared" si="18"/>
        <v>0</v>
      </c>
      <c r="L181" s="20" t="str">
        <f t="shared" si="19"/>
        <v/>
      </c>
      <c r="M181" s="20" t="str">
        <f t="shared" si="20"/>
        <v/>
      </c>
      <c r="O181" s="20">
        <f t="shared" si="21"/>
        <v>0</v>
      </c>
      <c r="P181" s="20">
        <f t="shared" si="22"/>
        <v>0</v>
      </c>
      <c r="Q181" s="20" t="str">
        <f t="shared" si="23"/>
        <v/>
      </c>
      <c r="R181" s="20">
        <f t="shared" si="24"/>
        <v>0</v>
      </c>
      <c r="Z181" s="20">
        <f>'BOCES SELECT'!E174</f>
        <v>1045695</v>
      </c>
      <c r="AA181" s="20" t="e">
        <f ca="1">'BOCES SELECT'!CH174</f>
        <v>#N/A</v>
      </c>
      <c r="AB181" s="21"/>
      <c r="AC181" s="21"/>
    </row>
    <row r="182" spans="1:29" x14ac:dyDescent="0.2">
      <c r="A182" s="23"/>
      <c r="B182" s="28"/>
      <c r="C182" s="36"/>
      <c r="D182" s="25"/>
      <c r="E182" s="21"/>
      <c r="F182" s="21"/>
      <c r="G182" s="43"/>
      <c r="H182" s="21"/>
      <c r="I182" s="162"/>
      <c r="J182" s="522" t="str">
        <f t="shared" si="17"/>
        <v/>
      </c>
      <c r="K182" s="20">
        <f t="shared" si="18"/>
        <v>0</v>
      </c>
      <c r="L182" s="20" t="str">
        <f t="shared" si="19"/>
        <v/>
      </c>
      <c r="M182" s="20" t="str">
        <f t="shared" si="20"/>
        <v/>
      </c>
      <c r="O182" s="20">
        <f t="shared" si="21"/>
        <v>0</v>
      </c>
      <c r="P182" s="20">
        <f t="shared" si="22"/>
        <v>0</v>
      </c>
      <c r="Q182" s="20" t="str">
        <f t="shared" si="23"/>
        <v/>
      </c>
      <c r="R182" s="20">
        <f t="shared" si="24"/>
        <v>0</v>
      </c>
      <c r="Z182" s="20">
        <f>'BOCES SELECT'!E175</f>
        <v>1045694</v>
      </c>
      <c r="AA182" s="20" t="e">
        <f ca="1">'BOCES SELECT'!CH175</f>
        <v>#N/A</v>
      </c>
      <c r="AB182" s="21"/>
      <c r="AC182" s="21"/>
    </row>
    <row r="183" spans="1:29" x14ac:dyDescent="0.2">
      <c r="A183" s="23"/>
      <c r="B183" s="28"/>
      <c r="C183" s="36"/>
      <c r="D183" s="25"/>
      <c r="E183" s="21"/>
      <c r="F183" s="21"/>
      <c r="G183" s="43"/>
      <c r="H183" s="21"/>
      <c r="I183" s="162"/>
      <c r="J183" s="522" t="str">
        <f t="shared" si="17"/>
        <v/>
      </c>
      <c r="K183" s="20">
        <f t="shared" si="18"/>
        <v>0</v>
      </c>
      <c r="L183" s="20" t="str">
        <f t="shared" si="19"/>
        <v/>
      </c>
      <c r="M183" s="20" t="str">
        <f t="shared" si="20"/>
        <v/>
      </c>
      <c r="O183" s="20">
        <f t="shared" si="21"/>
        <v>0</v>
      </c>
      <c r="P183" s="20">
        <f t="shared" si="22"/>
        <v>0</v>
      </c>
      <c r="Q183" s="20" t="str">
        <f t="shared" si="23"/>
        <v/>
      </c>
      <c r="R183" s="20">
        <f t="shared" si="24"/>
        <v>0</v>
      </c>
      <c r="Z183" s="20">
        <f>'BOCES SELECT'!E176</f>
        <v>1045693</v>
      </c>
      <c r="AA183" s="20" t="e">
        <f ca="1">'BOCES SELECT'!CH176</f>
        <v>#N/A</v>
      </c>
      <c r="AB183" s="21"/>
      <c r="AC183" s="21"/>
    </row>
    <row r="184" spans="1:29" x14ac:dyDescent="0.2">
      <c r="A184" s="23"/>
      <c r="B184" s="28"/>
      <c r="C184" s="36"/>
      <c r="D184" s="25"/>
      <c r="E184" s="21"/>
      <c r="F184" s="21"/>
      <c r="G184" s="43"/>
      <c r="H184" s="21"/>
      <c r="I184" s="162"/>
      <c r="J184" s="522" t="str">
        <f t="shared" si="17"/>
        <v/>
      </c>
      <c r="K184" s="20">
        <f t="shared" si="18"/>
        <v>0</v>
      </c>
      <c r="L184" s="20" t="str">
        <f t="shared" si="19"/>
        <v/>
      </c>
      <c r="M184" s="20" t="str">
        <f t="shared" si="20"/>
        <v/>
      </c>
      <c r="O184" s="20">
        <f t="shared" si="21"/>
        <v>0</v>
      </c>
      <c r="P184" s="20">
        <f t="shared" si="22"/>
        <v>0</v>
      </c>
      <c r="Q184" s="20" t="str">
        <f t="shared" si="23"/>
        <v/>
      </c>
      <c r="R184" s="20">
        <f t="shared" si="24"/>
        <v>0</v>
      </c>
      <c r="Z184" s="20">
        <f>'BOCES SELECT'!E177</f>
        <v>1045692</v>
      </c>
      <c r="AA184" s="20" t="e">
        <f ca="1">'BOCES SELECT'!CH177</f>
        <v>#N/A</v>
      </c>
      <c r="AB184" s="21"/>
      <c r="AC184" s="21"/>
    </row>
    <row r="185" spans="1:29" x14ac:dyDescent="0.2">
      <c r="A185" s="23"/>
      <c r="B185" s="28"/>
      <c r="C185" s="36"/>
      <c r="D185" s="25"/>
      <c r="E185" s="21"/>
      <c r="F185" s="21"/>
      <c r="G185" s="43"/>
      <c r="H185" s="21"/>
      <c r="I185" s="162"/>
      <c r="J185" s="522" t="str">
        <f t="shared" si="17"/>
        <v/>
      </c>
      <c r="K185" s="20">
        <f t="shared" si="18"/>
        <v>0</v>
      </c>
      <c r="L185" s="20" t="str">
        <f t="shared" si="19"/>
        <v/>
      </c>
      <c r="M185" s="20" t="str">
        <f t="shared" si="20"/>
        <v/>
      </c>
      <c r="O185" s="20">
        <f t="shared" si="21"/>
        <v>0</v>
      </c>
      <c r="P185" s="20">
        <f t="shared" si="22"/>
        <v>0</v>
      </c>
      <c r="Q185" s="20" t="str">
        <f t="shared" si="23"/>
        <v/>
      </c>
      <c r="R185" s="20">
        <f t="shared" si="24"/>
        <v>0</v>
      </c>
      <c r="Z185" s="20">
        <f>'BOCES SELECT'!E178</f>
        <v>1045691</v>
      </c>
      <c r="AA185" s="20" t="e">
        <f ca="1">'BOCES SELECT'!CH178</f>
        <v>#N/A</v>
      </c>
      <c r="AB185" s="21"/>
      <c r="AC185" s="21"/>
    </row>
    <row r="186" spans="1:29" x14ac:dyDescent="0.2">
      <c r="A186" s="23"/>
      <c r="B186" s="28"/>
      <c r="C186" s="36"/>
      <c r="D186" s="25"/>
      <c r="E186" s="21"/>
      <c r="F186" s="21"/>
      <c r="G186" s="43"/>
      <c r="H186" s="21"/>
      <c r="I186" s="162"/>
      <c r="J186" s="522" t="str">
        <f t="shared" si="17"/>
        <v/>
      </c>
      <c r="K186" s="20">
        <f t="shared" si="18"/>
        <v>0</v>
      </c>
      <c r="L186" s="20" t="str">
        <f t="shared" si="19"/>
        <v/>
      </c>
      <c r="M186" s="20" t="str">
        <f t="shared" si="20"/>
        <v/>
      </c>
      <c r="O186" s="20">
        <f t="shared" si="21"/>
        <v>0</v>
      </c>
      <c r="P186" s="20">
        <f t="shared" si="22"/>
        <v>0</v>
      </c>
      <c r="Q186" s="20" t="str">
        <f t="shared" si="23"/>
        <v/>
      </c>
      <c r="R186" s="20">
        <f t="shared" si="24"/>
        <v>0</v>
      </c>
      <c r="Z186" s="20">
        <f>'BOCES SELECT'!E179</f>
        <v>1045690</v>
      </c>
      <c r="AA186" s="20" t="e">
        <f ca="1">'BOCES SELECT'!CH179</f>
        <v>#N/A</v>
      </c>
      <c r="AB186" s="21"/>
      <c r="AC186" s="21"/>
    </row>
    <row r="187" spans="1:29" x14ac:dyDescent="0.2">
      <c r="A187" s="23"/>
      <c r="B187" s="28"/>
      <c r="C187" s="36"/>
      <c r="D187" s="25"/>
      <c r="E187" s="21"/>
      <c r="F187" s="21"/>
      <c r="G187" s="43"/>
      <c r="H187" s="21"/>
      <c r="I187" s="162"/>
      <c r="J187" s="522" t="str">
        <f t="shared" si="17"/>
        <v/>
      </c>
      <c r="K187" s="20">
        <f t="shared" si="18"/>
        <v>0</v>
      </c>
      <c r="L187" s="20" t="str">
        <f t="shared" si="19"/>
        <v/>
      </c>
      <c r="M187" s="20" t="str">
        <f t="shared" si="20"/>
        <v/>
      </c>
      <c r="O187" s="20">
        <f t="shared" si="21"/>
        <v>0</v>
      </c>
      <c r="P187" s="20">
        <f t="shared" si="22"/>
        <v>0</v>
      </c>
      <c r="Q187" s="20" t="str">
        <f t="shared" si="23"/>
        <v/>
      </c>
      <c r="R187" s="20">
        <f t="shared" si="24"/>
        <v>0</v>
      </c>
      <c r="Z187" s="20">
        <f>'BOCES SELECT'!E180</f>
        <v>1045689</v>
      </c>
      <c r="AA187" s="20" t="e">
        <f ca="1">'BOCES SELECT'!CH180</f>
        <v>#N/A</v>
      </c>
      <c r="AB187" s="21"/>
      <c r="AC187" s="21"/>
    </row>
    <row r="188" spans="1:29" x14ac:dyDescent="0.2">
      <c r="A188" s="23"/>
      <c r="B188" s="28"/>
      <c r="C188" s="36"/>
      <c r="D188" s="25"/>
      <c r="E188" s="21"/>
      <c r="F188" s="21"/>
      <c r="G188" s="43"/>
      <c r="H188" s="21"/>
      <c r="I188" s="162"/>
      <c r="J188" s="522" t="str">
        <f t="shared" si="17"/>
        <v/>
      </c>
      <c r="K188" s="20">
        <f t="shared" si="18"/>
        <v>0</v>
      </c>
      <c r="L188" s="20" t="str">
        <f t="shared" si="19"/>
        <v/>
      </c>
      <c r="M188" s="20" t="str">
        <f t="shared" si="20"/>
        <v/>
      </c>
      <c r="O188" s="20">
        <f t="shared" si="21"/>
        <v>0</v>
      </c>
      <c r="P188" s="20">
        <f t="shared" si="22"/>
        <v>0</v>
      </c>
      <c r="Q188" s="20" t="str">
        <f t="shared" si="23"/>
        <v/>
      </c>
      <c r="R188" s="20">
        <f t="shared" si="24"/>
        <v>0</v>
      </c>
      <c r="Z188" s="20">
        <f>'BOCES SELECT'!E181</f>
        <v>1045688</v>
      </c>
      <c r="AA188" s="20" t="e">
        <f ca="1">'BOCES SELECT'!CH181</f>
        <v>#N/A</v>
      </c>
      <c r="AB188" s="21"/>
      <c r="AC188" s="21"/>
    </row>
    <row r="189" spans="1:29" x14ac:dyDescent="0.2">
      <c r="A189" s="23"/>
      <c r="B189" s="28"/>
      <c r="C189" s="36"/>
      <c r="D189" s="25"/>
      <c r="E189" s="21"/>
      <c r="F189" s="21"/>
      <c r="G189" s="43"/>
      <c r="H189" s="21"/>
      <c r="I189" s="162"/>
      <c r="J189" s="522" t="str">
        <f t="shared" si="17"/>
        <v/>
      </c>
      <c r="K189" s="20">
        <f t="shared" si="18"/>
        <v>0</v>
      </c>
      <c r="L189" s="20" t="str">
        <f t="shared" si="19"/>
        <v/>
      </c>
      <c r="M189" s="20" t="str">
        <f t="shared" si="20"/>
        <v/>
      </c>
      <c r="O189" s="20">
        <f t="shared" si="21"/>
        <v>0</v>
      </c>
      <c r="P189" s="20">
        <f t="shared" si="22"/>
        <v>0</v>
      </c>
      <c r="Q189" s="20" t="str">
        <f t="shared" si="23"/>
        <v/>
      </c>
      <c r="R189" s="20">
        <f t="shared" si="24"/>
        <v>0</v>
      </c>
      <c r="Z189" s="20">
        <f>'BOCES SELECT'!E182</f>
        <v>1045687</v>
      </c>
      <c r="AA189" s="20" t="e">
        <f ca="1">'BOCES SELECT'!CH182</f>
        <v>#N/A</v>
      </c>
      <c r="AB189" s="21"/>
      <c r="AC189" s="21"/>
    </row>
    <row r="190" spans="1:29" x14ac:dyDescent="0.2">
      <c r="A190" s="23"/>
      <c r="B190" s="28"/>
      <c r="C190" s="36"/>
      <c r="D190" s="25"/>
      <c r="E190" s="21"/>
      <c r="F190" s="21"/>
      <c r="G190" s="43"/>
      <c r="H190" s="21"/>
      <c r="I190" s="162"/>
      <c r="J190" s="522" t="str">
        <f t="shared" si="17"/>
        <v/>
      </c>
      <c r="K190" s="20">
        <f t="shared" si="18"/>
        <v>0</v>
      </c>
      <c r="L190" s="20" t="str">
        <f t="shared" si="19"/>
        <v/>
      </c>
      <c r="M190" s="20" t="str">
        <f t="shared" si="20"/>
        <v/>
      </c>
      <c r="O190" s="20">
        <f t="shared" si="21"/>
        <v>0</v>
      </c>
      <c r="P190" s="20">
        <f t="shared" si="22"/>
        <v>0</v>
      </c>
      <c r="Q190" s="20" t="str">
        <f t="shared" si="23"/>
        <v/>
      </c>
      <c r="R190" s="20">
        <f t="shared" si="24"/>
        <v>0</v>
      </c>
      <c r="Z190" s="20">
        <f>'BOCES SELECT'!E183</f>
        <v>1045686</v>
      </c>
      <c r="AA190" s="20" t="e">
        <f ca="1">'BOCES SELECT'!CH183</f>
        <v>#N/A</v>
      </c>
      <c r="AB190" s="21"/>
      <c r="AC190" s="21"/>
    </row>
    <row r="191" spans="1:29" x14ac:dyDescent="0.2">
      <c r="A191" s="23"/>
      <c r="B191" s="28"/>
      <c r="C191" s="36"/>
      <c r="D191" s="25"/>
      <c r="E191" s="21"/>
      <c r="F191" s="21"/>
      <c r="G191" s="43"/>
      <c r="H191" s="21"/>
      <c r="I191" s="162"/>
      <c r="J191" s="522" t="str">
        <f t="shared" si="17"/>
        <v/>
      </c>
      <c r="K191" s="20">
        <f t="shared" si="18"/>
        <v>0</v>
      </c>
      <c r="L191" s="20" t="str">
        <f t="shared" si="19"/>
        <v/>
      </c>
      <c r="M191" s="20" t="str">
        <f t="shared" si="20"/>
        <v/>
      </c>
      <c r="O191" s="20">
        <f t="shared" si="21"/>
        <v>0</v>
      </c>
      <c r="P191" s="20">
        <f t="shared" si="22"/>
        <v>0</v>
      </c>
      <c r="Q191" s="20" t="str">
        <f t="shared" si="23"/>
        <v/>
      </c>
      <c r="R191" s="20">
        <f t="shared" si="24"/>
        <v>0</v>
      </c>
      <c r="Z191" s="20">
        <f>'BOCES SELECT'!E184</f>
        <v>1045685</v>
      </c>
      <c r="AA191" s="20" t="e">
        <f ca="1">'BOCES SELECT'!CH184</f>
        <v>#N/A</v>
      </c>
      <c r="AB191" s="21"/>
      <c r="AC191" s="21"/>
    </row>
    <row r="192" spans="1:29" x14ac:dyDescent="0.2">
      <c r="A192" s="23"/>
      <c r="B192" s="28"/>
      <c r="C192" s="36"/>
      <c r="D192" s="25"/>
      <c r="E192" s="21"/>
      <c r="F192" s="21"/>
      <c r="G192" s="43"/>
      <c r="H192" s="21"/>
      <c r="I192" s="162"/>
      <c r="J192" s="522" t="str">
        <f t="shared" si="17"/>
        <v/>
      </c>
      <c r="K192" s="20">
        <f t="shared" si="18"/>
        <v>0</v>
      </c>
      <c r="L192" s="20" t="str">
        <f t="shared" si="19"/>
        <v/>
      </c>
      <c r="M192" s="20" t="str">
        <f t="shared" si="20"/>
        <v/>
      </c>
      <c r="O192" s="20">
        <f t="shared" si="21"/>
        <v>0</v>
      </c>
      <c r="P192" s="20">
        <f t="shared" si="22"/>
        <v>0</v>
      </c>
      <c r="Q192" s="20" t="str">
        <f t="shared" si="23"/>
        <v/>
      </c>
      <c r="R192" s="20">
        <f t="shared" si="24"/>
        <v>0</v>
      </c>
      <c r="Z192" s="20">
        <f>'BOCES SELECT'!E185</f>
        <v>1045684</v>
      </c>
      <c r="AA192" s="20" t="e">
        <f ca="1">'BOCES SELECT'!CH185</f>
        <v>#N/A</v>
      </c>
      <c r="AB192" s="21"/>
      <c r="AC192" s="21"/>
    </row>
    <row r="193" spans="1:29" x14ac:dyDescent="0.2">
      <c r="A193" s="23"/>
      <c r="B193" s="28"/>
      <c r="C193" s="36"/>
      <c r="D193" s="25"/>
      <c r="E193" s="21"/>
      <c r="F193" s="21"/>
      <c r="G193" s="43"/>
      <c r="H193" s="21"/>
      <c r="I193" s="162"/>
      <c r="J193" s="522" t="str">
        <f t="shared" si="17"/>
        <v/>
      </c>
      <c r="K193" s="20">
        <f t="shared" si="18"/>
        <v>0</v>
      </c>
      <c r="L193" s="20" t="str">
        <f t="shared" si="19"/>
        <v/>
      </c>
      <c r="M193" s="20" t="str">
        <f t="shared" si="20"/>
        <v/>
      </c>
      <c r="O193" s="20">
        <f t="shared" si="21"/>
        <v>0</v>
      </c>
      <c r="P193" s="20">
        <f t="shared" si="22"/>
        <v>0</v>
      </c>
      <c r="Q193" s="20" t="str">
        <f t="shared" si="23"/>
        <v/>
      </c>
      <c r="R193" s="20">
        <f t="shared" si="24"/>
        <v>0</v>
      </c>
      <c r="Z193" s="20">
        <f>'BOCES SELECT'!E186</f>
        <v>1045683</v>
      </c>
      <c r="AA193" s="20" t="e">
        <f ca="1">'BOCES SELECT'!CH186</f>
        <v>#N/A</v>
      </c>
      <c r="AB193" s="21"/>
      <c r="AC193" s="21"/>
    </row>
    <row r="194" spans="1:29" x14ac:dyDescent="0.2">
      <c r="A194" s="23"/>
      <c r="B194" s="28"/>
      <c r="C194" s="36"/>
      <c r="D194" s="25"/>
      <c r="E194" s="21"/>
      <c r="F194" s="21"/>
      <c r="G194" s="43"/>
      <c r="H194" s="21"/>
      <c r="I194" s="162"/>
      <c r="J194" s="522" t="str">
        <f t="shared" si="17"/>
        <v/>
      </c>
      <c r="K194" s="20">
        <f t="shared" si="18"/>
        <v>0</v>
      </c>
      <c r="L194" s="20" t="str">
        <f t="shared" si="19"/>
        <v/>
      </c>
      <c r="M194" s="20" t="str">
        <f t="shared" si="20"/>
        <v/>
      </c>
      <c r="O194" s="20">
        <f t="shared" si="21"/>
        <v>0</v>
      </c>
      <c r="P194" s="20">
        <f t="shared" si="22"/>
        <v>0</v>
      </c>
      <c r="Q194" s="20" t="str">
        <f t="shared" si="23"/>
        <v/>
      </c>
      <c r="R194" s="20">
        <f t="shared" si="24"/>
        <v>0</v>
      </c>
      <c r="Z194" s="20">
        <f>'BOCES SELECT'!E187</f>
        <v>1045682</v>
      </c>
      <c r="AA194" s="20" t="e">
        <f ca="1">'BOCES SELECT'!CH187</f>
        <v>#N/A</v>
      </c>
      <c r="AB194" s="21"/>
      <c r="AC194" s="21"/>
    </row>
    <row r="195" spans="1:29" x14ac:dyDescent="0.2">
      <c r="A195" s="23"/>
      <c r="B195" s="28"/>
      <c r="C195" s="36"/>
      <c r="D195" s="25"/>
      <c r="E195" s="21"/>
      <c r="F195" s="21"/>
      <c r="G195" s="43"/>
      <c r="H195" s="21"/>
      <c r="I195" s="162"/>
      <c r="J195" s="522" t="str">
        <f t="shared" si="17"/>
        <v/>
      </c>
      <c r="K195" s="20">
        <f t="shared" si="18"/>
        <v>0</v>
      </c>
      <c r="L195" s="20" t="str">
        <f t="shared" si="19"/>
        <v/>
      </c>
      <c r="M195" s="20" t="str">
        <f t="shared" si="20"/>
        <v/>
      </c>
      <c r="O195" s="20">
        <f t="shared" si="21"/>
        <v>0</v>
      </c>
      <c r="P195" s="20">
        <f t="shared" si="22"/>
        <v>0</v>
      </c>
      <c r="Q195" s="20" t="str">
        <f t="shared" si="23"/>
        <v/>
      </c>
      <c r="R195" s="20">
        <f t="shared" si="24"/>
        <v>0</v>
      </c>
      <c r="Z195" s="20">
        <f>'BOCES SELECT'!E188</f>
        <v>1045681</v>
      </c>
      <c r="AA195" s="20" t="e">
        <f ca="1">'BOCES SELECT'!CH188</f>
        <v>#N/A</v>
      </c>
      <c r="AB195" s="21"/>
      <c r="AC195" s="21"/>
    </row>
    <row r="196" spans="1:29" x14ac:dyDescent="0.2">
      <c r="A196" s="23"/>
      <c r="B196" s="28"/>
      <c r="C196" s="36"/>
      <c r="D196" s="25"/>
      <c r="E196" s="21"/>
      <c r="F196" s="21"/>
      <c r="G196" s="43"/>
      <c r="H196" s="21"/>
      <c r="I196" s="162"/>
      <c r="J196" s="522" t="str">
        <f t="shared" si="17"/>
        <v/>
      </c>
      <c r="K196" s="20">
        <f t="shared" si="18"/>
        <v>0</v>
      </c>
      <c r="L196" s="20" t="str">
        <f t="shared" si="19"/>
        <v/>
      </c>
      <c r="M196" s="20" t="str">
        <f t="shared" si="20"/>
        <v/>
      </c>
      <c r="O196" s="20">
        <f t="shared" si="21"/>
        <v>0</v>
      </c>
      <c r="P196" s="20">
        <f t="shared" si="22"/>
        <v>0</v>
      </c>
      <c r="Q196" s="20" t="str">
        <f t="shared" si="23"/>
        <v/>
      </c>
      <c r="R196" s="20">
        <f t="shared" si="24"/>
        <v>0</v>
      </c>
      <c r="Z196" s="20">
        <f>'BOCES SELECT'!E189</f>
        <v>1045680</v>
      </c>
      <c r="AA196" s="20" t="e">
        <f ca="1">'BOCES SELECT'!CH189</f>
        <v>#N/A</v>
      </c>
      <c r="AB196" s="21"/>
      <c r="AC196" s="21"/>
    </row>
    <row r="197" spans="1:29" x14ac:dyDescent="0.2">
      <c r="A197" s="23"/>
      <c r="B197" s="28"/>
      <c r="C197" s="36"/>
      <c r="D197" s="25"/>
      <c r="E197" s="21"/>
      <c r="F197" s="21"/>
      <c r="G197" s="43"/>
      <c r="H197" s="21"/>
      <c r="I197" s="162"/>
      <c r="J197" s="522" t="str">
        <f t="shared" si="17"/>
        <v/>
      </c>
      <c r="K197" s="20">
        <f t="shared" si="18"/>
        <v>0</v>
      </c>
      <c r="L197" s="20" t="str">
        <f t="shared" si="19"/>
        <v/>
      </c>
      <c r="M197" s="20" t="str">
        <f t="shared" si="20"/>
        <v/>
      </c>
      <c r="O197" s="20">
        <f t="shared" si="21"/>
        <v>0</v>
      </c>
      <c r="P197" s="20">
        <f t="shared" si="22"/>
        <v>0</v>
      </c>
      <c r="Q197" s="20" t="str">
        <f t="shared" si="23"/>
        <v/>
      </c>
      <c r="R197" s="20">
        <f t="shared" si="24"/>
        <v>0</v>
      </c>
      <c r="Z197" s="20">
        <f>'BOCES SELECT'!E190</f>
        <v>1045679</v>
      </c>
      <c r="AA197" s="20" t="e">
        <f ca="1">'BOCES SELECT'!CH190</f>
        <v>#N/A</v>
      </c>
      <c r="AB197" s="21"/>
      <c r="AC197" s="21"/>
    </row>
    <row r="198" spans="1:29" x14ac:dyDescent="0.2">
      <c r="A198" s="23"/>
      <c r="B198" s="28"/>
      <c r="C198" s="36"/>
      <c r="D198" s="25"/>
      <c r="E198" s="21"/>
      <c r="F198" s="21"/>
      <c r="G198" s="43"/>
      <c r="H198" s="21"/>
      <c r="I198" s="162"/>
      <c r="J198" s="522" t="str">
        <f t="shared" si="17"/>
        <v/>
      </c>
      <c r="K198" s="20">
        <f t="shared" si="18"/>
        <v>0</v>
      </c>
      <c r="L198" s="20" t="str">
        <f t="shared" si="19"/>
        <v/>
      </c>
      <c r="M198" s="20" t="str">
        <f t="shared" si="20"/>
        <v/>
      </c>
      <c r="O198" s="20">
        <f t="shared" si="21"/>
        <v>0</v>
      </c>
      <c r="P198" s="20">
        <f t="shared" si="22"/>
        <v>0</v>
      </c>
      <c r="Q198" s="20" t="str">
        <f t="shared" si="23"/>
        <v/>
      </c>
      <c r="R198" s="20">
        <f t="shared" si="24"/>
        <v>0</v>
      </c>
      <c r="Z198" s="20">
        <f>'BOCES SELECT'!E191</f>
        <v>1045678</v>
      </c>
      <c r="AA198" s="20" t="e">
        <f ca="1">'BOCES SELECT'!CH191</f>
        <v>#N/A</v>
      </c>
      <c r="AB198" s="21"/>
      <c r="AC198" s="21"/>
    </row>
    <row r="199" spans="1:29" x14ac:dyDescent="0.2">
      <c r="A199" s="23"/>
      <c r="B199" s="28"/>
      <c r="C199" s="36"/>
      <c r="D199" s="25"/>
      <c r="E199" s="21"/>
      <c r="F199" s="21"/>
      <c r="G199" s="43"/>
      <c r="H199" s="21"/>
      <c r="I199" s="162"/>
      <c r="J199" s="522" t="str">
        <f t="shared" si="17"/>
        <v/>
      </c>
      <c r="K199" s="20">
        <f t="shared" si="18"/>
        <v>0</v>
      </c>
      <c r="L199" s="20" t="str">
        <f t="shared" si="19"/>
        <v/>
      </c>
      <c r="M199" s="20" t="str">
        <f t="shared" si="20"/>
        <v/>
      </c>
      <c r="O199" s="20">
        <f t="shared" si="21"/>
        <v>0</v>
      </c>
      <c r="P199" s="20">
        <f t="shared" si="22"/>
        <v>0</v>
      </c>
      <c r="Q199" s="20" t="str">
        <f t="shared" si="23"/>
        <v/>
      </c>
      <c r="R199" s="20">
        <f t="shared" si="24"/>
        <v>0</v>
      </c>
      <c r="Z199" s="20">
        <f>'BOCES SELECT'!E192</f>
        <v>1045677</v>
      </c>
      <c r="AA199" s="20" t="e">
        <f ca="1">'BOCES SELECT'!CH192</f>
        <v>#N/A</v>
      </c>
      <c r="AB199" s="21"/>
      <c r="AC199" s="21"/>
    </row>
    <row r="200" spans="1:29" x14ac:dyDescent="0.2">
      <c r="A200" s="23"/>
      <c r="B200" s="28"/>
      <c r="C200" s="36"/>
      <c r="D200" s="25"/>
      <c r="E200" s="21"/>
      <c r="F200" s="21"/>
      <c r="G200" s="43"/>
      <c r="H200" s="21"/>
      <c r="I200" s="162"/>
      <c r="J200" s="522" t="str">
        <f t="shared" si="17"/>
        <v/>
      </c>
      <c r="K200" s="20">
        <f t="shared" si="18"/>
        <v>0</v>
      </c>
      <c r="L200" s="20" t="str">
        <f t="shared" si="19"/>
        <v/>
      </c>
      <c r="M200" s="20" t="str">
        <f t="shared" si="20"/>
        <v/>
      </c>
      <c r="O200" s="20">
        <f t="shared" si="21"/>
        <v>0</v>
      </c>
      <c r="P200" s="20">
        <f t="shared" si="22"/>
        <v>0</v>
      </c>
      <c r="Q200" s="20" t="str">
        <f t="shared" si="23"/>
        <v/>
      </c>
      <c r="R200" s="20">
        <f t="shared" si="24"/>
        <v>0</v>
      </c>
      <c r="Z200" s="20">
        <f>'BOCES SELECT'!E193</f>
        <v>1045676</v>
      </c>
      <c r="AA200" s="20" t="e">
        <f ca="1">'BOCES SELECT'!CH193</f>
        <v>#N/A</v>
      </c>
      <c r="AB200" s="21"/>
      <c r="AC200" s="21"/>
    </row>
    <row r="201" spans="1:29" x14ac:dyDescent="0.2">
      <c r="A201" s="23"/>
      <c r="B201" s="28"/>
      <c r="C201" s="36"/>
      <c r="D201" s="25"/>
      <c r="E201" s="21"/>
      <c r="F201" s="21"/>
      <c r="G201" s="43"/>
      <c r="H201" s="21"/>
      <c r="I201" s="162"/>
      <c r="J201" s="522" t="str">
        <f t="shared" si="17"/>
        <v/>
      </c>
      <c r="K201" s="20">
        <f t="shared" si="18"/>
        <v>0</v>
      </c>
      <c r="L201" s="20" t="str">
        <f t="shared" si="19"/>
        <v/>
      </c>
      <c r="M201" s="20" t="str">
        <f t="shared" si="20"/>
        <v/>
      </c>
      <c r="O201" s="20">
        <f t="shared" si="21"/>
        <v>0</v>
      </c>
      <c r="P201" s="20">
        <f t="shared" si="22"/>
        <v>0</v>
      </c>
      <c r="Q201" s="20" t="str">
        <f t="shared" si="23"/>
        <v/>
      </c>
      <c r="R201" s="20">
        <f t="shared" si="24"/>
        <v>0</v>
      </c>
      <c r="Z201" s="20">
        <f>'BOCES SELECT'!E194</f>
        <v>1045675</v>
      </c>
      <c r="AA201" s="20" t="e">
        <f ca="1">'BOCES SELECT'!CH194</f>
        <v>#N/A</v>
      </c>
      <c r="AB201" s="21"/>
      <c r="AC201" s="21"/>
    </row>
    <row r="202" spans="1:29" x14ac:dyDescent="0.2">
      <c r="A202" s="23"/>
      <c r="B202" s="28"/>
      <c r="C202" s="36"/>
      <c r="D202" s="25"/>
      <c r="E202" s="21"/>
      <c r="F202" s="21"/>
      <c r="G202" s="43"/>
      <c r="H202" s="21"/>
      <c r="I202" s="162"/>
      <c r="J202" s="522" t="str">
        <f t="shared" si="17"/>
        <v/>
      </c>
      <c r="K202" s="20">
        <f t="shared" si="18"/>
        <v>0</v>
      </c>
      <c r="L202" s="20" t="str">
        <f t="shared" si="19"/>
        <v/>
      </c>
      <c r="M202" s="20" t="str">
        <f t="shared" si="20"/>
        <v/>
      </c>
      <c r="O202" s="20">
        <f t="shared" si="21"/>
        <v>0</v>
      </c>
      <c r="P202" s="20">
        <f t="shared" si="22"/>
        <v>0</v>
      </c>
      <c r="Q202" s="20" t="str">
        <f t="shared" si="23"/>
        <v/>
      </c>
      <c r="R202" s="20">
        <f t="shared" si="24"/>
        <v>0</v>
      </c>
      <c r="Z202" s="20">
        <f>'BOCES SELECT'!E195</f>
        <v>1045674</v>
      </c>
      <c r="AA202" s="20" t="e">
        <f ca="1">'BOCES SELECT'!CH195</f>
        <v>#N/A</v>
      </c>
      <c r="AB202" s="21"/>
      <c r="AC202" s="21"/>
    </row>
    <row r="203" spans="1:29" x14ac:dyDescent="0.2">
      <c r="A203" s="23"/>
      <c r="B203" s="28"/>
      <c r="C203" s="36"/>
      <c r="D203" s="25"/>
      <c r="E203" s="21"/>
      <c r="F203" s="21"/>
      <c r="G203" s="43"/>
      <c r="H203" s="21"/>
      <c r="I203" s="162"/>
      <c r="J203" s="522" t="str">
        <f t="shared" ref="J203:J266" si="25">IF(K203=K202,"",SUMIF(K:K,K203,I:I))</f>
        <v/>
      </c>
      <c r="K203" s="20">
        <f t="shared" si="18"/>
        <v>0</v>
      </c>
      <c r="L203" s="20" t="str">
        <f t="shared" si="19"/>
        <v/>
      </c>
      <c r="M203" s="20" t="str">
        <f t="shared" si="20"/>
        <v/>
      </c>
      <c r="O203" s="20">
        <f t="shared" si="21"/>
        <v>0</v>
      </c>
      <c r="P203" s="20">
        <f t="shared" si="22"/>
        <v>0</v>
      </c>
      <c r="Q203" s="20" t="str">
        <f t="shared" si="23"/>
        <v/>
      </c>
      <c r="R203" s="20">
        <f t="shared" si="24"/>
        <v>0</v>
      </c>
      <c r="Z203" s="20">
        <f>'BOCES SELECT'!E196</f>
        <v>1045673</v>
      </c>
      <c r="AA203" s="20" t="e">
        <f ca="1">'BOCES SELECT'!CH196</f>
        <v>#N/A</v>
      </c>
      <c r="AB203" s="21"/>
      <c r="AC203" s="21"/>
    </row>
    <row r="204" spans="1:29" x14ac:dyDescent="0.2">
      <c r="A204" s="23"/>
      <c r="B204" s="28"/>
      <c r="C204" s="36"/>
      <c r="D204" s="25"/>
      <c r="E204" s="21"/>
      <c r="F204" s="21"/>
      <c r="G204" s="43"/>
      <c r="H204" s="21"/>
      <c r="I204" s="162"/>
      <c r="J204" s="522" t="str">
        <f t="shared" si="25"/>
        <v/>
      </c>
      <c r="K204" s="20">
        <f t="shared" ref="K204:K267" si="26">IF(ISBLANK(A204),K203,A204)</f>
        <v>0</v>
      </c>
      <c r="L204" s="20" t="str">
        <f t="shared" si="19"/>
        <v/>
      </c>
      <c r="M204" s="20" t="str">
        <f t="shared" si="20"/>
        <v/>
      </c>
      <c r="O204" s="20">
        <f t="shared" si="21"/>
        <v>0</v>
      </c>
      <c r="P204" s="20">
        <f t="shared" si="22"/>
        <v>0</v>
      </c>
      <c r="Q204" s="20" t="str">
        <f t="shared" si="23"/>
        <v/>
      </c>
      <c r="R204" s="20">
        <f t="shared" si="24"/>
        <v>0</v>
      </c>
      <c r="Z204" s="20">
        <f>'BOCES SELECT'!E197</f>
        <v>1045672</v>
      </c>
      <c r="AA204" s="20" t="e">
        <f ca="1">'BOCES SELECT'!CH197</f>
        <v>#N/A</v>
      </c>
      <c r="AB204" s="21"/>
      <c r="AC204" s="21"/>
    </row>
    <row r="205" spans="1:29" x14ac:dyDescent="0.2">
      <c r="A205" s="23"/>
      <c r="B205" s="28"/>
      <c r="C205" s="36"/>
      <c r="D205" s="25"/>
      <c r="E205" s="21"/>
      <c r="F205" s="21"/>
      <c r="G205" s="43"/>
      <c r="H205" s="21"/>
      <c r="I205" s="162"/>
      <c r="J205" s="522" t="str">
        <f t="shared" si="25"/>
        <v/>
      </c>
      <c r="K205" s="20">
        <f t="shared" si="26"/>
        <v>0</v>
      </c>
      <c r="L205" s="20" t="str">
        <f t="shared" si="19"/>
        <v/>
      </c>
      <c r="M205" s="20" t="str">
        <f t="shared" si="20"/>
        <v/>
      </c>
      <c r="O205" s="20">
        <f t="shared" si="21"/>
        <v>0</v>
      </c>
      <c r="P205" s="20">
        <f t="shared" si="22"/>
        <v>0</v>
      </c>
      <c r="Q205" s="20" t="str">
        <f t="shared" si="23"/>
        <v/>
      </c>
      <c r="R205" s="20">
        <f t="shared" si="24"/>
        <v>0</v>
      </c>
      <c r="Z205" s="20">
        <f>'BOCES SELECT'!E198</f>
        <v>1045671</v>
      </c>
      <c r="AA205" s="20" t="e">
        <f ca="1">'BOCES SELECT'!CH198</f>
        <v>#N/A</v>
      </c>
      <c r="AB205" s="21"/>
      <c r="AC205" s="21"/>
    </row>
    <row r="206" spans="1:29" x14ac:dyDescent="0.2">
      <c r="A206" s="23"/>
      <c r="B206" s="28"/>
      <c r="C206" s="36"/>
      <c r="D206" s="25"/>
      <c r="E206" s="21"/>
      <c r="F206" s="21"/>
      <c r="G206" s="43"/>
      <c r="H206" s="21"/>
      <c r="I206" s="162"/>
      <c r="J206" s="522" t="str">
        <f t="shared" si="25"/>
        <v/>
      </c>
      <c r="K206" s="20">
        <f t="shared" si="26"/>
        <v>0</v>
      </c>
      <c r="L206" s="20" t="str">
        <f t="shared" si="19"/>
        <v/>
      </c>
      <c r="M206" s="20" t="str">
        <f t="shared" si="20"/>
        <v/>
      </c>
      <c r="O206" s="20">
        <f t="shared" si="21"/>
        <v>0</v>
      </c>
      <c r="P206" s="20">
        <f t="shared" si="22"/>
        <v>0</v>
      </c>
      <c r="Q206" s="20" t="str">
        <f t="shared" si="23"/>
        <v/>
      </c>
      <c r="R206" s="20">
        <f t="shared" si="24"/>
        <v>0</v>
      </c>
      <c r="Z206" s="20">
        <f>'BOCES SELECT'!E199</f>
        <v>1045670</v>
      </c>
      <c r="AA206" s="20" t="e">
        <f ca="1">'BOCES SELECT'!CH199</f>
        <v>#N/A</v>
      </c>
      <c r="AB206" s="21"/>
      <c r="AC206" s="21"/>
    </row>
    <row r="207" spans="1:29" x14ac:dyDescent="0.2">
      <c r="A207" s="23"/>
      <c r="B207" s="28"/>
      <c r="C207" s="36"/>
      <c r="D207" s="25"/>
      <c r="E207" s="21"/>
      <c r="F207" s="21"/>
      <c r="G207" s="43"/>
      <c r="H207" s="21"/>
      <c r="I207" s="162"/>
      <c r="J207" s="522" t="str">
        <f t="shared" si="25"/>
        <v/>
      </c>
      <c r="K207" s="20">
        <f t="shared" si="26"/>
        <v>0</v>
      </c>
      <c r="L207" s="20" t="str">
        <f t="shared" ref="L207:L270" si="27">LEFT(H207,11)</f>
        <v/>
      </c>
      <c r="M207" s="20" t="str">
        <f t="shared" ref="M207:M270" si="28">LEFT(E207,2)</f>
        <v/>
      </c>
      <c r="O207" s="20">
        <f t="shared" ref="O207:O270" si="29">K207</f>
        <v>0</v>
      </c>
      <c r="P207" s="20">
        <f t="shared" ref="P207:P270" si="30">LEN(L207)</f>
        <v>0</v>
      </c>
      <c r="Q207" s="20" t="str">
        <f t="shared" ref="Q207:Q270" si="31">IF(LEN(L207)=11,L207,IF(LEN(L207)=10,CONCATENATE(L207," "),IF(LEN(L207)=9,CONCATENATE(L207,"  "),IF(LEN(L207)=8,CONCATENATE(L207,"   "),""))))</f>
        <v/>
      </c>
      <c r="R207" s="20">
        <f t="shared" ref="R207:R270" si="32">LEN(Q207)</f>
        <v>0</v>
      </c>
      <c r="Z207" s="20">
        <f>'BOCES SELECT'!E200</f>
        <v>1045669</v>
      </c>
      <c r="AA207" s="20" t="e">
        <f ca="1">'BOCES SELECT'!CH200</f>
        <v>#N/A</v>
      </c>
      <c r="AB207" s="21"/>
      <c r="AC207" s="21"/>
    </row>
    <row r="208" spans="1:29" x14ac:dyDescent="0.2">
      <c r="A208" s="23"/>
      <c r="B208" s="28"/>
      <c r="C208" s="36"/>
      <c r="D208" s="25"/>
      <c r="E208" s="21"/>
      <c r="F208" s="21"/>
      <c r="G208" s="43"/>
      <c r="H208" s="21"/>
      <c r="I208" s="162"/>
      <c r="J208" s="522" t="str">
        <f t="shared" si="25"/>
        <v/>
      </c>
      <c r="K208" s="20">
        <f t="shared" si="26"/>
        <v>0</v>
      </c>
      <c r="L208" s="20" t="str">
        <f t="shared" si="27"/>
        <v/>
      </c>
      <c r="M208" s="20" t="str">
        <f t="shared" si="28"/>
        <v/>
      </c>
      <c r="O208" s="20">
        <f t="shared" si="29"/>
        <v>0</v>
      </c>
      <c r="P208" s="20">
        <f t="shared" si="30"/>
        <v>0</v>
      </c>
      <c r="Q208" s="20" t="str">
        <f t="shared" si="31"/>
        <v/>
      </c>
      <c r="R208" s="20">
        <f t="shared" si="32"/>
        <v>0</v>
      </c>
      <c r="Z208" s="20">
        <f>'BOCES SELECT'!E201</f>
        <v>1045668</v>
      </c>
      <c r="AA208" s="20" t="e">
        <f ca="1">'BOCES SELECT'!CH201</f>
        <v>#N/A</v>
      </c>
      <c r="AB208" s="21"/>
      <c r="AC208" s="21"/>
    </row>
    <row r="209" spans="1:29" x14ac:dyDescent="0.2">
      <c r="A209" s="23"/>
      <c r="B209" s="28"/>
      <c r="C209" s="36"/>
      <c r="D209" s="25"/>
      <c r="E209" s="21"/>
      <c r="F209" s="21"/>
      <c r="G209" s="43"/>
      <c r="H209" s="21"/>
      <c r="I209" s="162"/>
      <c r="J209" s="522" t="str">
        <f t="shared" si="25"/>
        <v/>
      </c>
      <c r="K209" s="20">
        <f t="shared" si="26"/>
        <v>0</v>
      </c>
      <c r="L209" s="20" t="str">
        <f t="shared" si="27"/>
        <v/>
      </c>
      <c r="M209" s="20" t="str">
        <f t="shared" si="28"/>
        <v/>
      </c>
      <c r="O209" s="20">
        <f t="shared" si="29"/>
        <v>0</v>
      </c>
      <c r="P209" s="20">
        <f t="shared" si="30"/>
        <v>0</v>
      </c>
      <c r="Q209" s="20" t="str">
        <f t="shared" si="31"/>
        <v/>
      </c>
      <c r="R209" s="20">
        <f t="shared" si="32"/>
        <v>0</v>
      </c>
      <c r="Z209" s="20">
        <f>'BOCES SELECT'!E202</f>
        <v>1045667</v>
      </c>
      <c r="AA209" s="20" t="e">
        <f ca="1">'BOCES SELECT'!CH202</f>
        <v>#N/A</v>
      </c>
      <c r="AB209" s="21"/>
      <c r="AC209" s="21"/>
    </row>
    <row r="210" spans="1:29" x14ac:dyDescent="0.2">
      <c r="A210" s="23"/>
      <c r="B210" s="28"/>
      <c r="C210" s="36"/>
      <c r="D210" s="25"/>
      <c r="E210" s="21"/>
      <c r="F210" s="21"/>
      <c r="G210" s="43"/>
      <c r="H210" s="21"/>
      <c r="I210" s="162"/>
      <c r="J210" s="522" t="str">
        <f t="shared" si="25"/>
        <v/>
      </c>
      <c r="K210" s="20">
        <f t="shared" si="26"/>
        <v>0</v>
      </c>
      <c r="L210" s="20" t="str">
        <f t="shared" si="27"/>
        <v/>
      </c>
      <c r="M210" s="20" t="str">
        <f t="shared" si="28"/>
        <v/>
      </c>
      <c r="O210" s="20">
        <f t="shared" si="29"/>
        <v>0</v>
      </c>
      <c r="P210" s="20">
        <f t="shared" si="30"/>
        <v>0</v>
      </c>
      <c r="Q210" s="20" t="str">
        <f t="shared" si="31"/>
        <v/>
      </c>
      <c r="R210" s="20">
        <f t="shared" si="32"/>
        <v>0</v>
      </c>
      <c r="Z210" s="20">
        <f>'BOCES SELECT'!E203</f>
        <v>1045666</v>
      </c>
      <c r="AA210" s="20" t="e">
        <f ca="1">'BOCES SELECT'!CH203</f>
        <v>#N/A</v>
      </c>
      <c r="AB210" s="21"/>
      <c r="AC210" s="21"/>
    </row>
    <row r="211" spans="1:29" x14ac:dyDescent="0.2">
      <c r="A211" s="23"/>
      <c r="B211" s="28"/>
      <c r="C211" s="36"/>
      <c r="D211" s="25"/>
      <c r="E211" s="21"/>
      <c r="F211" s="21"/>
      <c r="G211" s="43"/>
      <c r="H211" s="21"/>
      <c r="I211" s="162"/>
      <c r="J211" s="522" t="str">
        <f t="shared" si="25"/>
        <v/>
      </c>
      <c r="K211" s="20">
        <f t="shared" si="26"/>
        <v>0</v>
      </c>
      <c r="L211" s="20" t="str">
        <f t="shared" si="27"/>
        <v/>
      </c>
      <c r="M211" s="20" t="str">
        <f t="shared" si="28"/>
        <v/>
      </c>
      <c r="O211" s="20">
        <f t="shared" si="29"/>
        <v>0</v>
      </c>
      <c r="P211" s="20">
        <f t="shared" si="30"/>
        <v>0</v>
      </c>
      <c r="Q211" s="20" t="str">
        <f t="shared" si="31"/>
        <v/>
      </c>
      <c r="R211" s="20">
        <f t="shared" si="32"/>
        <v>0</v>
      </c>
      <c r="Z211" s="20">
        <f>'BOCES SELECT'!E204</f>
        <v>1045665</v>
      </c>
      <c r="AA211" s="20" t="e">
        <f ca="1">'BOCES SELECT'!CH204</f>
        <v>#N/A</v>
      </c>
      <c r="AB211" s="21"/>
      <c r="AC211" s="21"/>
    </row>
    <row r="212" spans="1:29" x14ac:dyDescent="0.2">
      <c r="A212" s="23"/>
      <c r="B212" s="28"/>
      <c r="C212" s="36"/>
      <c r="D212" s="25"/>
      <c r="E212" s="21"/>
      <c r="F212" s="21"/>
      <c r="G212" s="43"/>
      <c r="H212" s="21"/>
      <c r="I212" s="162"/>
      <c r="J212" s="522" t="str">
        <f t="shared" si="25"/>
        <v/>
      </c>
      <c r="K212" s="20">
        <f t="shared" si="26"/>
        <v>0</v>
      </c>
      <c r="L212" s="20" t="str">
        <f t="shared" si="27"/>
        <v/>
      </c>
      <c r="M212" s="20" t="str">
        <f t="shared" si="28"/>
        <v/>
      </c>
      <c r="O212" s="20">
        <f t="shared" si="29"/>
        <v>0</v>
      </c>
      <c r="P212" s="20">
        <f t="shared" si="30"/>
        <v>0</v>
      </c>
      <c r="Q212" s="20" t="str">
        <f t="shared" si="31"/>
        <v/>
      </c>
      <c r="R212" s="20">
        <f t="shared" si="32"/>
        <v>0</v>
      </c>
      <c r="Z212" s="20">
        <f>'BOCES SELECT'!E205</f>
        <v>1045664</v>
      </c>
      <c r="AA212" s="20" t="e">
        <f ca="1">'BOCES SELECT'!CH205</f>
        <v>#N/A</v>
      </c>
      <c r="AB212" s="21"/>
      <c r="AC212" s="21"/>
    </row>
    <row r="213" spans="1:29" x14ac:dyDescent="0.2">
      <c r="A213" s="23"/>
      <c r="B213" s="28"/>
      <c r="C213" s="36"/>
      <c r="D213" s="25"/>
      <c r="E213" s="21"/>
      <c r="F213" s="21"/>
      <c r="G213" s="43"/>
      <c r="H213" s="21"/>
      <c r="I213" s="162"/>
      <c r="J213" s="522" t="str">
        <f t="shared" si="25"/>
        <v/>
      </c>
      <c r="K213" s="20">
        <f t="shared" si="26"/>
        <v>0</v>
      </c>
      <c r="L213" s="20" t="str">
        <f t="shared" si="27"/>
        <v/>
      </c>
      <c r="M213" s="20" t="str">
        <f t="shared" si="28"/>
        <v/>
      </c>
      <c r="O213" s="20">
        <f t="shared" si="29"/>
        <v>0</v>
      </c>
      <c r="P213" s="20">
        <f t="shared" si="30"/>
        <v>0</v>
      </c>
      <c r="Q213" s="20" t="str">
        <f t="shared" si="31"/>
        <v/>
      </c>
      <c r="R213" s="20">
        <f t="shared" si="32"/>
        <v>0</v>
      </c>
      <c r="Z213" s="20">
        <f>'BOCES SELECT'!E206</f>
        <v>1045663</v>
      </c>
      <c r="AA213" s="20" t="e">
        <f ca="1">'BOCES SELECT'!CH206</f>
        <v>#N/A</v>
      </c>
      <c r="AB213" s="21"/>
      <c r="AC213" s="21"/>
    </row>
    <row r="214" spans="1:29" x14ac:dyDescent="0.2">
      <c r="A214" s="23"/>
      <c r="B214" s="28"/>
      <c r="C214" s="36"/>
      <c r="D214" s="25"/>
      <c r="E214" s="21"/>
      <c r="F214" s="21"/>
      <c r="G214" s="43"/>
      <c r="H214" s="21"/>
      <c r="I214" s="162"/>
      <c r="J214" s="522" t="str">
        <f t="shared" si="25"/>
        <v/>
      </c>
      <c r="K214" s="20">
        <f t="shared" si="26"/>
        <v>0</v>
      </c>
      <c r="L214" s="20" t="str">
        <f t="shared" si="27"/>
        <v/>
      </c>
      <c r="M214" s="20" t="str">
        <f t="shared" si="28"/>
        <v/>
      </c>
      <c r="O214" s="20">
        <f t="shared" si="29"/>
        <v>0</v>
      </c>
      <c r="P214" s="20">
        <f t="shared" si="30"/>
        <v>0</v>
      </c>
      <c r="Q214" s="20" t="str">
        <f t="shared" si="31"/>
        <v/>
      </c>
      <c r="R214" s="20">
        <f t="shared" si="32"/>
        <v>0</v>
      </c>
      <c r="Z214" s="20">
        <f>'BOCES SELECT'!E207</f>
        <v>1045662</v>
      </c>
      <c r="AA214" s="20" t="e">
        <f ca="1">'BOCES SELECT'!CH207</f>
        <v>#N/A</v>
      </c>
      <c r="AB214" s="21"/>
      <c r="AC214" s="21"/>
    </row>
    <row r="215" spans="1:29" x14ac:dyDescent="0.2">
      <c r="A215" s="23"/>
      <c r="B215" s="28"/>
      <c r="C215" s="36"/>
      <c r="D215" s="25"/>
      <c r="E215" s="21"/>
      <c r="F215" s="21"/>
      <c r="G215" s="43"/>
      <c r="H215" s="21"/>
      <c r="I215" s="162"/>
      <c r="J215" s="522" t="str">
        <f t="shared" si="25"/>
        <v/>
      </c>
      <c r="K215" s="20">
        <f t="shared" si="26"/>
        <v>0</v>
      </c>
      <c r="L215" s="20" t="str">
        <f t="shared" si="27"/>
        <v/>
      </c>
      <c r="M215" s="20" t="str">
        <f t="shared" si="28"/>
        <v/>
      </c>
      <c r="O215" s="20">
        <f t="shared" si="29"/>
        <v>0</v>
      </c>
      <c r="P215" s="20">
        <f t="shared" si="30"/>
        <v>0</v>
      </c>
      <c r="Q215" s="20" t="str">
        <f t="shared" si="31"/>
        <v/>
      </c>
      <c r="R215" s="20">
        <f t="shared" si="32"/>
        <v>0</v>
      </c>
      <c r="Z215" s="20">
        <f>'BOCES SELECT'!E208</f>
        <v>1045661</v>
      </c>
      <c r="AA215" s="20" t="e">
        <f ca="1">'BOCES SELECT'!CH208</f>
        <v>#N/A</v>
      </c>
      <c r="AB215" s="21"/>
      <c r="AC215" s="21"/>
    </row>
    <row r="216" spans="1:29" x14ac:dyDescent="0.2">
      <c r="A216" s="23"/>
      <c r="B216" s="28"/>
      <c r="C216" s="36"/>
      <c r="D216" s="25"/>
      <c r="E216" s="21"/>
      <c r="F216" s="21"/>
      <c r="G216" s="43"/>
      <c r="H216" s="21"/>
      <c r="I216" s="162"/>
      <c r="J216" s="522" t="str">
        <f t="shared" si="25"/>
        <v/>
      </c>
      <c r="K216" s="20">
        <f t="shared" si="26"/>
        <v>0</v>
      </c>
      <c r="L216" s="20" t="str">
        <f t="shared" si="27"/>
        <v/>
      </c>
      <c r="M216" s="20" t="str">
        <f t="shared" si="28"/>
        <v/>
      </c>
      <c r="O216" s="20">
        <f t="shared" si="29"/>
        <v>0</v>
      </c>
      <c r="P216" s="20">
        <f t="shared" si="30"/>
        <v>0</v>
      </c>
      <c r="Q216" s="20" t="str">
        <f t="shared" si="31"/>
        <v/>
      </c>
      <c r="R216" s="20">
        <f t="shared" si="32"/>
        <v>0</v>
      </c>
      <c r="Z216" s="20">
        <f>'BOCES SELECT'!E209</f>
        <v>1045660</v>
      </c>
      <c r="AA216" s="20" t="e">
        <f ca="1">'BOCES SELECT'!CH209</f>
        <v>#N/A</v>
      </c>
      <c r="AB216" s="21"/>
      <c r="AC216" s="21"/>
    </row>
    <row r="217" spans="1:29" x14ac:dyDescent="0.2">
      <c r="A217" s="23"/>
      <c r="B217" s="28"/>
      <c r="C217" s="36"/>
      <c r="D217" s="25"/>
      <c r="E217" s="21"/>
      <c r="F217" s="21"/>
      <c r="G217" s="43"/>
      <c r="H217" s="21"/>
      <c r="I217" s="162"/>
      <c r="J217" s="522" t="str">
        <f t="shared" si="25"/>
        <v/>
      </c>
      <c r="K217" s="20">
        <f t="shared" si="26"/>
        <v>0</v>
      </c>
      <c r="L217" s="20" t="str">
        <f t="shared" si="27"/>
        <v/>
      </c>
      <c r="M217" s="20" t="str">
        <f t="shared" si="28"/>
        <v/>
      </c>
      <c r="O217" s="20">
        <f t="shared" si="29"/>
        <v>0</v>
      </c>
      <c r="P217" s="20">
        <f t="shared" si="30"/>
        <v>0</v>
      </c>
      <c r="Q217" s="20" t="str">
        <f t="shared" si="31"/>
        <v/>
      </c>
      <c r="R217" s="20">
        <f t="shared" si="32"/>
        <v>0</v>
      </c>
      <c r="Z217" s="20">
        <f>'BOCES SELECT'!E210</f>
        <v>1045659</v>
      </c>
      <c r="AA217" s="20" t="e">
        <f ca="1">'BOCES SELECT'!CH210</f>
        <v>#N/A</v>
      </c>
      <c r="AB217" s="21"/>
      <c r="AC217" s="21"/>
    </row>
    <row r="218" spans="1:29" x14ac:dyDescent="0.2">
      <c r="A218" s="23"/>
      <c r="B218" s="28"/>
      <c r="C218" s="36"/>
      <c r="D218" s="25"/>
      <c r="E218" s="21"/>
      <c r="F218" s="21"/>
      <c r="G218" s="43"/>
      <c r="H218" s="21"/>
      <c r="I218" s="162"/>
      <c r="J218" s="522" t="str">
        <f t="shared" si="25"/>
        <v/>
      </c>
      <c r="K218" s="20">
        <f t="shared" si="26"/>
        <v>0</v>
      </c>
      <c r="L218" s="20" t="str">
        <f t="shared" si="27"/>
        <v/>
      </c>
      <c r="M218" s="20" t="str">
        <f t="shared" si="28"/>
        <v/>
      </c>
      <c r="O218" s="20">
        <f t="shared" si="29"/>
        <v>0</v>
      </c>
      <c r="P218" s="20">
        <f t="shared" si="30"/>
        <v>0</v>
      </c>
      <c r="Q218" s="20" t="str">
        <f t="shared" si="31"/>
        <v/>
      </c>
      <c r="R218" s="20">
        <f t="shared" si="32"/>
        <v>0</v>
      </c>
      <c r="Z218" s="20">
        <f>'BOCES SELECT'!E211</f>
        <v>1045658</v>
      </c>
      <c r="AA218" s="20" t="e">
        <f ca="1">'BOCES SELECT'!CH211</f>
        <v>#N/A</v>
      </c>
      <c r="AB218" s="21"/>
      <c r="AC218" s="21"/>
    </row>
    <row r="219" spans="1:29" x14ac:dyDescent="0.2">
      <c r="A219" s="23"/>
      <c r="B219" s="28"/>
      <c r="C219" s="36"/>
      <c r="D219" s="25"/>
      <c r="E219" s="21"/>
      <c r="F219" s="21"/>
      <c r="G219" s="43"/>
      <c r="H219" s="21"/>
      <c r="I219" s="162"/>
      <c r="J219" s="522" t="str">
        <f t="shared" si="25"/>
        <v/>
      </c>
      <c r="K219" s="20">
        <f t="shared" si="26"/>
        <v>0</v>
      </c>
      <c r="L219" s="20" t="str">
        <f t="shared" si="27"/>
        <v/>
      </c>
      <c r="M219" s="20" t="str">
        <f t="shared" si="28"/>
        <v/>
      </c>
      <c r="O219" s="20">
        <f t="shared" si="29"/>
        <v>0</v>
      </c>
      <c r="P219" s="20">
        <f t="shared" si="30"/>
        <v>0</v>
      </c>
      <c r="Q219" s="20" t="str">
        <f t="shared" si="31"/>
        <v/>
      </c>
      <c r="R219" s="20">
        <f t="shared" si="32"/>
        <v>0</v>
      </c>
      <c r="Z219" s="20">
        <f>'BOCES SELECT'!E212</f>
        <v>1045657</v>
      </c>
      <c r="AA219" s="20" t="e">
        <f ca="1">'BOCES SELECT'!CH212</f>
        <v>#N/A</v>
      </c>
      <c r="AB219" s="21"/>
      <c r="AC219" s="21"/>
    </row>
    <row r="220" spans="1:29" x14ac:dyDescent="0.2">
      <c r="A220" s="23"/>
      <c r="B220" s="28"/>
      <c r="C220" s="36"/>
      <c r="D220" s="25"/>
      <c r="E220" s="21"/>
      <c r="F220" s="21"/>
      <c r="G220" s="43"/>
      <c r="H220" s="21"/>
      <c r="I220" s="162"/>
      <c r="J220" s="522" t="str">
        <f t="shared" si="25"/>
        <v/>
      </c>
      <c r="K220" s="20">
        <f t="shared" si="26"/>
        <v>0</v>
      </c>
      <c r="L220" s="20" t="str">
        <f t="shared" si="27"/>
        <v/>
      </c>
      <c r="M220" s="20" t="str">
        <f t="shared" si="28"/>
        <v/>
      </c>
      <c r="O220" s="20">
        <f t="shared" si="29"/>
        <v>0</v>
      </c>
      <c r="P220" s="20">
        <f t="shared" si="30"/>
        <v>0</v>
      </c>
      <c r="Q220" s="20" t="str">
        <f t="shared" si="31"/>
        <v/>
      </c>
      <c r="R220" s="20">
        <f t="shared" si="32"/>
        <v>0</v>
      </c>
      <c r="Z220" s="20">
        <f>'BOCES SELECT'!E213</f>
        <v>1045656</v>
      </c>
      <c r="AA220" s="20" t="e">
        <f ca="1">'BOCES SELECT'!CH213</f>
        <v>#N/A</v>
      </c>
      <c r="AB220" s="21"/>
      <c r="AC220" s="21"/>
    </row>
    <row r="221" spans="1:29" x14ac:dyDescent="0.2">
      <c r="A221" s="23"/>
      <c r="B221" s="28"/>
      <c r="C221" s="36"/>
      <c r="D221" s="25"/>
      <c r="E221" s="21"/>
      <c r="F221" s="21"/>
      <c r="G221" s="43"/>
      <c r="H221" s="21"/>
      <c r="I221" s="162"/>
      <c r="J221" s="522" t="str">
        <f t="shared" si="25"/>
        <v/>
      </c>
      <c r="K221" s="20">
        <f t="shared" si="26"/>
        <v>0</v>
      </c>
      <c r="L221" s="20" t="str">
        <f t="shared" si="27"/>
        <v/>
      </c>
      <c r="M221" s="20" t="str">
        <f t="shared" si="28"/>
        <v/>
      </c>
      <c r="O221" s="20">
        <f t="shared" si="29"/>
        <v>0</v>
      </c>
      <c r="P221" s="20">
        <f t="shared" si="30"/>
        <v>0</v>
      </c>
      <c r="Q221" s="20" t="str">
        <f t="shared" si="31"/>
        <v/>
      </c>
      <c r="R221" s="20">
        <f t="shared" si="32"/>
        <v>0</v>
      </c>
      <c r="Z221" s="20">
        <f>'BOCES SELECT'!E214</f>
        <v>1045655</v>
      </c>
      <c r="AA221" s="20" t="e">
        <f ca="1">'BOCES SELECT'!CH214</f>
        <v>#N/A</v>
      </c>
      <c r="AB221" s="21"/>
      <c r="AC221" s="21"/>
    </row>
    <row r="222" spans="1:29" x14ac:dyDescent="0.2">
      <c r="A222" s="23"/>
      <c r="B222" s="28"/>
      <c r="C222" s="36"/>
      <c r="D222" s="25"/>
      <c r="E222" s="21"/>
      <c r="F222" s="21"/>
      <c r="G222" s="43"/>
      <c r="H222" s="21"/>
      <c r="I222" s="162"/>
      <c r="J222" s="522" t="str">
        <f t="shared" si="25"/>
        <v/>
      </c>
      <c r="K222" s="20">
        <f t="shared" si="26"/>
        <v>0</v>
      </c>
      <c r="L222" s="20" t="str">
        <f t="shared" si="27"/>
        <v/>
      </c>
      <c r="M222" s="20" t="str">
        <f t="shared" si="28"/>
        <v/>
      </c>
      <c r="O222" s="20">
        <f t="shared" si="29"/>
        <v>0</v>
      </c>
      <c r="P222" s="20">
        <f t="shared" si="30"/>
        <v>0</v>
      </c>
      <c r="Q222" s="20" t="str">
        <f t="shared" si="31"/>
        <v/>
      </c>
      <c r="R222" s="20">
        <f t="shared" si="32"/>
        <v>0</v>
      </c>
      <c r="Z222" s="20">
        <f>'BOCES SELECT'!E215</f>
        <v>1045654</v>
      </c>
      <c r="AA222" s="20" t="e">
        <f ca="1">'BOCES SELECT'!CH215</f>
        <v>#N/A</v>
      </c>
      <c r="AB222" s="21"/>
      <c r="AC222" s="21"/>
    </row>
    <row r="223" spans="1:29" x14ac:dyDescent="0.2">
      <c r="A223" s="23"/>
      <c r="B223" s="28"/>
      <c r="C223" s="36"/>
      <c r="D223" s="25"/>
      <c r="E223" s="21"/>
      <c r="F223" s="21"/>
      <c r="G223" s="43"/>
      <c r="H223" s="21"/>
      <c r="I223" s="162"/>
      <c r="J223" s="522" t="str">
        <f t="shared" si="25"/>
        <v/>
      </c>
      <c r="K223" s="20">
        <f t="shared" si="26"/>
        <v>0</v>
      </c>
      <c r="L223" s="20" t="str">
        <f t="shared" si="27"/>
        <v/>
      </c>
      <c r="M223" s="20" t="str">
        <f t="shared" si="28"/>
        <v/>
      </c>
      <c r="O223" s="20">
        <f t="shared" si="29"/>
        <v>0</v>
      </c>
      <c r="P223" s="20">
        <f t="shared" si="30"/>
        <v>0</v>
      </c>
      <c r="Q223" s="20" t="str">
        <f t="shared" si="31"/>
        <v/>
      </c>
      <c r="R223" s="20">
        <f t="shared" si="32"/>
        <v>0</v>
      </c>
      <c r="Z223" s="20">
        <f>'BOCES SELECT'!E216</f>
        <v>1045653</v>
      </c>
      <c r="AA223" s="20" t="e">
        <f ca="1">'BOCES SELECT'!CH216</f>
        <v>#N/A</v>
      </c>
      <c r="AB223" s="21"/>
      <c r="AC223" s="21"/>
    </row>
    <row r="224" spans="1:29" x14ac:dyDescent="0.2">
      <c r="A224" s="23"/>
      <c r="B224" s="28"/>
      <c r="C224" s="36"/>
      <c r="D224" s="25"/>
      <c r="E224" s="21"/>
      <c r="F224" s="21"/>
      <c r="G224" s="43"/>
      <c r="H224" s="21"/>
      <c r="I224" s="162"/>
      <c r="J224" s="522" t="str">
        <f t="shared" si="25"/>
        <v/>
      </c>
      <c r="K224" s="20">
        <f t="shared" si="26"/>
        <v>0</v>
      </c>
      <c r="L224" s="20" t="str">
        <f t="shared" si="27"/>
        <v/>
      </c>
      <c r="M224" s="20" t="str">
        <f t="shared" si="28"/>
        <v/>
      </c>
      <c r="O224" s="20">
        <f t="shared" si="29"/>
        <v>0</v>
      </c>
      <c r="P224" s="20">
        <f t="shared" si="30"/>
        <v>0</v>
      </c>
      <c r="Q224" s="20" t="str">
        <f t="shared" si="31"/>
        <v/>
      </c>
      <c r="R224" s="20">
        <f t="shared" si="32"/>
        <v>0</v>
      </c>
      <c r="Z224" s="20">
        <f>'BOCES SELECT'!E217</f>
        <v>1045652</v>
      </c>
      <c r="AA224" s="20" t="e">
        <f ca="1">'BOCES SELECT'!CH217</f>
        <v>#N/A</v>
      </c>
      <c r="AB224" s="21"/>
      <c r="AC224" s="21"/>
    </row>
    <row r="225" spans="1:29" x14ac:dyDescent="0.2">
      <c r="A225" s="23"/>
      <c r="B225" s="28"/>
      <c r="C225" s="36"/>
      <c r="D225" s="25"/>
      <c r="E225" s="21"/>
      <c r="F225" s="21"/>
      <c r="G225" s="43"/>
      <c r="H225" s="21"/>
      <c r="I225" s="162"/>
      <c r="J225" s="522" t="str">
        <f t="shared" si="25"/>
        <v/>
      </c>
      <c r="K225" s="20">
        <f t="shared" si="26"/>
        <v>0</v>
      </c>
      <c r="L225" s="20" t="str">
        <f t="shared" si="27"/>
        <v/>
      </c>
      <c r="M225" s="20" t="str">
        <f t="shared" si="28"/>
        <v/>
      </c>
      <c r="O225" s="20">
        <f t="shared" si="29"/>
        <v>0</v>
      </c>
      <c r="P225" s="20">
        <f t="shared" si="30"/>
        <v>0</v>
      </c>
      <c r="Q225" s="20" t="str">
        <f t="shared" si="31"/>
        <v/>
      </c>
      <c r="R225" s="20">
        <f t="shared" si="32"/>
        <v>0</v>
      </c>
      <c r="Z225" s="20">
        <f>'BOCES SELECT'!E218</f>
        <v>1045651</v>
      </c>
      <c r="AA225" s="20" t="e">
        <f ca="1">'BOCES SELECT'!CH218</f>
        <v>#N/A</v>
      </c>
      <c r="AB225" s="21"/>
      <c r="AC225" s="21"/>
    </row>
    <row r="226" spans="1:29" x14ac:dyDescent="0.2">
      <c r="A226" s="23"/>
      <c r="B226" s="28"/>
      <c r="C226" s="36"/>
      <c r="D226" s="25"/>
      <c r="E226" s="21"/>
      <c r="F226" s="21"/>
      <c r="G226" s="43"/>
      <c r="H226" s="21"/>
      <c r="I226" s="162"/>
      <c r="J226" s="522" t="str">
        <f t="shared" si="25"/>
        <v/>
      </c>
      <c r="K226" s="20">
        <f t="shared" si="26"/>
        <v>0</v>
      </c>
      <c r="L226" s="20" t="str">
        <f t="shared" si="27"/>
        <v/>
      </c>
      <c r="M226" s="20" t="str">
        <f t="shared" si="28"/>
        <v/>
      </c>
      <c r="O226" s="20">
        <f t="shared" si="29"/>
        <v>0</v>
      </c>
      <c r="P226" s="20">
        <f t="shared" si="30"/>
        <v>0</v>
      </c>
      <c r="Q226" s="20" t="str">
        <f t="shared" si="31"/>
        <v/>
      </c>
      <c r="R226" s="20">
        <f t="shared" si="32"/>
        <v>0</v>
      </c>
      <c r="Z226" s="20">
        <f>'BOCES SELECT'!E219</f>
        <v>1045650</v>
      </c>
      <c r="AA226" s="20" t="e">
        <f ca="1">'BOCES SELECT'!CH219</f>
        <v>#N/A</v>
      </c>
      <c r="AB226" s="21"/>
      <c r="AC226" s="21"/>
    </row>
    <row r="227" spans="1:29" x14ac:dyDescent="0.2">
      <c r="A227" s="23"/>
      <c r="B227" s="28"/>
      <c r="C227" s="36"/>
      <c r="D227" s="25"/>
      <c r="E227" s="21"/>
      <c r="F227" s="21"/>
      <c r="G227" s="43"/>
      <c r="H227" s="21"/>
      <c r="I227" s="162"/>
      <c r="J227" s="522" t="str">
        <f t="shared" si="25"/>
        <v/>
      </c>
      <c r="K227" s="20">
        <f t="shared" si="26"/>
        <v>0</v>
      </c>
      <c r="L227" s="20" t="str">
        <f t="shared" si="27"/>
        <v/>
      </c>
      <c r="M227" s="20" t="str">
        <f t="shared" si="28"/>
        <v/>
      </c>
      <c r="O227" s="20">
        <f t="shared" si="29"/>
        <v>0</v>
      </c>
      <c r="P227" s="20">
        <f t="shared" si="30"/>
        <v>0</v>
      </c>
      <c r="Q227" s="20" t="str">
        <f t="shared" si="31"/>
        <v/>
      </c>
      <c r="R227" s="20">
        <f t="shared" si="32"/>
        <v>0</v>
      </c>
      <c r="Z227" s="20">
        <f>'BOCES SELECT'!E220</f>
        <v>1045649</v>
      </c>
      <c r="AA227" s="20" t="e">
        <f ca="1">'BOCES SELECT'!CH220</f>
        <v>#N/A</v>
      </c>
      <c r="AB227" s="21"/>
      <c r="AC227" s="21"/>
    </row>
    <row r="228" spans="1:29" x14ac:dyDescent="0.2">
      <c r="A228" s="23"/>
      <c r="B228" s="28"/>
      <c r="C228" s="36"/>
      <c r="D228" s="25"/>
      <c r="E228" s="21"/>
      <c r="F228" s="21"/>
      <c r="G228" s="43"/>
      <c r="H228" s="21"/>
      <c r="I228" s="162"/>
      <c r="J228" s="522" t="str">
        <f t="shared" si="25"/>
        <v/>
      </c>
      <c r="K228" s="20">
        <f t="shared" si="26"/>
        <v>0</v>
      </c>
      <c r="L228" s="20" t="str">
        <f t="shared" si="27"/>
        <v/>
      </c>
      <c r="M228" s="20" t="str">
        <f t="shared" si="28"/>
        <v/>
      </c>
      <c r="O228" s="20">
        <f t="shared" si="29"/>
        <v>0</v>
      </c>
      <c r="P228" s="20">
        <f t="shared" si="30"/>
        <v>0</v>
      </c>
      <c r="Q228" s="20" t="str">
        <f t="shared" si="31"/>
        <v/>
      </c>
      <c r="R228" s="20">
        <f t="shared" si="32"/>
        <v>0</v>
      </c>
      <c r="Z228" s="20">
        <f>'BOCES SELECT'!E221</f>
        <v>1045648</v>
      </c>
      <c r="AA228" s="20" t="e">
        <f ca="1">'BOCES SELECT'!CH221</f>
        <v>#N/A</v>
      </c>
      <c r="AB228" s="21"/>
      <c r="AC228" s="21"/>
    </row>
    <row r="229" spans="1:29" x14ac:dyDescent="0.2">
      <c r="A229" s="23"/>
      <c r="B229" s="28"/>
      <c r="C229" s="36"/>
      <c r="D229" s="25"/>
      <c r="E229" s="21"/>
      <c r="F229" s="21"/>
      <c r="G229" s="43"/>
      <c r="H229" s="21"/>
      <c r="I229" s="162"/>
      <c r="J229" s="522" t="str">
        <f t="shared" si="25"/>
        <v/>
      </c>
      <c r="K229" s="20">
        <f t="shared" si="26"/>
        <v>0</v>
      </c>
      <c r="L229" s="20" t="str">
        <f t="shared" si="27"/>
        <v/>
      </c>
      <c r="M229" s="20" t="str">
        <f t="shared" si="28"/>
        <v/>
      </c>
      <c r="O229" s="20">
        <f t="shared" si="29"/>
        <v>0</v>
      </c>
      <c r="P229" s="20">
        <f t="shared" si="30"/>
        <v>0</v>
      </c>
      <c r="Q229" s="20" t="str">
        <f t="shared" si="31"/>
        <v/>
      </c>
      <c r="R229" s="20">
        <f t="shared" si="32"/>
        <v>0</v>
      </c>
      <c r="Z229" s="20">
        <f>'BOCES SELECT'!E222</f>
        <v>1045647</v>
      </c>
      <c r="AA229" s="20" t="e">
        <f ca="1">'BOCES SELECT'!CH222</f>
        <v>#N/A</v>
      </c>
      <c r="AB229" s="21"/>
      <c r="AC229" s="21"/>
    </row>
    <row r="230" spans="1:29" x14ac:dyDescent="0.2">
      <c r="A230" s="23"/>
      <c r="B230" s="28"/>
      <c r="C230" s="36"/>
      <c r="D230" s="25"/>
      <c r="E230" s="21"/>
      <c r="F230" s="21"/>
      <c r="G230" s="43"/>
      <c r="H230" s="21"/>
      <c r="I230" s="162"/>
      <c r="J230" s="522" t="str">
        <f t="shared" si="25"/>
        <v/>
      </c>
      <c r="K230" s="20">
        <f t="shared" si="26"/>
        <v>0</v>
      </c>
      <c r="L230" s="20" t="str">
        <f t="shared" si="27"/>
        <v/>
      </c>
      <c r="M230" s="20" t="str">
        <f t="shared" si="28"/>
        <v/>
      </c>
      <c r="O230" s="20">
        <f t="shared" si="29"/>
        <v>0</v>
      </c>
      <c r="P230" s="20">
        <f t="shared" si="30"/>
        <v>0</v>
      </c>
      <c r="Q230" s="20" t="str">
        <f t="shared" si="31"/>
        <v/>
      </c>
      <c r="R230" s="20">
        <f t="shared" si="32"/>
        <v>0</v>
      </c>
      <c r="Z230" s="20">
        <f>'BOCES SELECT'!E223</f>
        <v>1045646</v>
      </c>
      <c r="AA230" s="20" t="e">
        <f ca="1">'BOCES SELECT'!CH223</f>
        <v>#N/A</v>
      </c>
      <c r="AB230" s="21"/>
      <c r="AC230" s="21"/>
    </row>
    <row r="231" spans="1:29" x14ac:dyDescent="0.2">
      <c r="A231" s="23"/>
      <c r="B231" s="28"/>
      <c r="C231" s="36"/>
      <c r="D231" s="25"/>
      <c r="E231" s="21"/>
      <c r="F231" s="21"/>
      <c r="G231" s="43"/>
      <c r="H231" s="21"/>
      <c r="I231" s="162"/>
      <c r="J231" s="522" t="str">
        <f t="shared" si="25"/>
        <v/>
      </c>
      <c r="K231" s="20">
        <f t="shared" si="26"/>
        <v>0</v>
      </c>
      <c r="L231" s="20" t="str">
        <f t="shared" si="27"/>
        <v/>
      </c>
      <c r="M231" s="20" t="str">
        <f t="shared" si="28"/>
        <v/>
      </c>
      <c r="O231" s="20">
        <f t="shared" si="29"/>
        <v>0</v>
      </c>
      <c r="P231" s="20">
        <f t="shared" si="30"/>
        <v>0</v>
      </c>
      <c r="Q231" s="20" t="str">
        <f t="shared" si="31"/>
        <v/>
      </c>
      <c r="R231" s="20">
        <f t="shared" si="32"/>
        <v>0</v>
      </c>
      <c r="Z231" s="20">
        <f>'BOCES SELECT'!E224</f>
        <v>1045645</v>
      </c>
      <c r="AA231" s="20" t="e">
        <f ca="1">'BOCES SELECT'!CH224</f>
        <v>#N/A</v>
      </c>
      <c r="AB231" s="21"/>
      <c r="AC231" s="21"/>
    </row>
    <row r="232" spans="1:29" x14ac:dyDescent="0.2">
      <c r="A232" s="23"/>
      <c r="B232" s="28"/>
      <c r="C232" s="36"/>
      <c r="D232" s="25"/>
      <c r="E232" s="21"/>
      <c r="F232" s="21"/>
      <c r="G232" s="43"/>
      <c r="H232" s="21"/>
      <c r="I232" s="162"/>
      <c r="J232" s="522" t="str">
        <f t="shared" si="25"/>
        <v/>
      </c>
      <c r="K232" s="20">
        <f t="shared" si="26"/>
        <v>0</v>
      </c>
      <c r="L232" s="20" t="str">
        <f t="shared" si="27"/>
        <v/>
      </c>
      <c r="M232" s="20" t="str">
        <f t="shared" si="28"/>
        <v/>
      </c>
      <c r="O232" s="20">
        <f t="shared" si="29"/>
        <v>0</v>
      </c>
      <c r="P232" s="20">
        <f t="shared" si="30"/>
        <v>0</v>
      </c>
      <c r="Q232" s="20" t="str">
        <f t="shared" si="31"/>
        <v/>
      </c>
      <c r="R232" s="20">
        <f t="shared" si="32"/>
        <v>0</v>
      </c>
      <c r="Z232" s="20">
        <f>'BOCES SELECT'!E225</f>
        <v>1045644</v>
      </c>
      <c r="AA232" s="20" t="e">
        <f ca="1">'BOCES SELECT'!CH225</f>
        <v>#N/A</v>
      </c>
      <c r="AB232" s="21"/>
      <c r="AC232" s="21"/>
    </row>
    <row r="233" spans="1:29" x14ac:dyDescent="0.2">
      <c r="A233" s="23"/>
      <c r="B233" s="28"/>
      <c r="C233" s="36"/>
      <c r="D233" s="25"/>
      <c r="E233" s="21"/>
      <c r="F233" s="21"/>
      <c r="G233" s="43"/>
      <c r="H233" s="21"/>
      <c r="I233" s="162"/>
      <c r="J233" s="522" t="str">
        <f t="shared" si="25"/>
        <v/>
      </c>
      <c r="K233" s="20">
        <f t="shared" si="26"/>
        <v>0</v>
      </c>
      <c r="L233" s="20" t="str">
        <f t="shared" si="27"/>
        <v/>
      </c>
      <c r="M233" s="20" t="str">
        <f t="shared" si="28"/>
        <v/>
      </c>
      <c r="O233" s="20">
        <f t="shared" si="29"/>
        <v>0</v>
      </c>
      <c r="P233" s="20">
        <f t="shared" si="30"/>
        <v>0</v>
      </c>
      <c r="Q233" s="20" t="str">
        <f t="shared" si="31"/>
        <v/>
      </c>
      <c r="R233" s="20">
        <f t="shared" si="32"/>
        <v>0</v>
      </c>
      <c r="Z233" s="20">
        <f>'BOCES SELECT'!E226</f>
        <v>1045643</v>
      </c>
      <c r="AA233" s="20" t="e">
        <f ca="1">'BOCES SELECT'!CH226</f>
        <v>#N/A</v>
      </c>
      <c r="AB233" s="21"/>
      <c r="AC233" s="21"/>
    </row>
    <row r="234" spans="1:29" x14ac:dyDescent="0.2">
      <c r="A234" s="23"/>
      <c r="B234" s="28"/>
      <c r="C234" s="36"/>
      <c r="D234" s="25"/>
      <c r="E234" s="21"/>
      <c r="F234" s="21"/>
      <c r="G234" s="43"/>
      <c r="H234" s="21"/>
      <c r="I234" s="162"/>
      <c r="J234" s="522" t="str">
        <f t="shared" si="25"/>
        <v/>
      </c>
      <c r="K234" s="20">
        <f t="shared" si="26"/>
        <v>0</v>
      </c>
      <c r="L234" s="20" t="str">
        <f t="shared" si="27"/>
        <v/>
      </c>
      <c r="M234" s="20" t="str">
        <f t="shared" si="28"/>
        <v/>
      </c>
      <c r="O234" s="20">
        <f t="shared" si="29"/>
        <v>0</v>
      </c>
      <c r="P234" s="20">
        <f t="shared" si="30"/>
        <v>0</v>
      </c>
      <c r="Q234" s="20" t="str">
        <f t="shared" si="31"/>
        <v/>
      </c>
      <c r="R234" s="20">
        <f t="shared" si="32"/>
        <v>0</v>
      </c>
      <c r="Z234" s="20">
        <f>'BOCES SELECT'!E227</f>
        <v>1045642</v>
      </c>
      <c r="AA234" s="20" t="e">
        <f ca="1">'BOCES SELECT'!CH227</f>
        <v>#N/A</v>
      </c>
      <c r="AB234" s="21"/>
      <c r="AC234" s="21"/>
    </row>
    <row r="235" spans="1:29" x14ac:dyDescent="0.2">
      <c r="A235" s="23"/>
      <c r="B235" s="28"/>
      <c r="C235" s="36"/>
      <c r="D235" s="25"/>
      <c r="E235" s="21"/>
      <c r="F235" s="21"/>
      <c r="G235" s="43"/>
      <c r="H235" s="21"/>
      <c r="I235" s="162"/>
      <c r="J235" s="522" t="str">
        <f t="shared" si="25"/>
        <v/>
      </c>
      <c r="K235" s="20">
        <f t="shared" si="26"/>
        <v>0</v>
      </c>
      <c r="L235" s="20" t="str">
        <f t="shared" si="27"/>
        <v/>
      </c>
      <c r="M235" s="20" t="str">
        <f t="shared" si="28"/>
        <v/>
      </c>
      <c r="O235" s="20">
        <f t="shared" si="29"/>
        <v>0</v>
      </c>
      <c r="P235" s="20">
        <f t="shared" si="30"/>
        <v>0</v>
      </c>
      <c r="Q235" s="20" t="str">
        <f t="shared" si="31"/>
        <v/>
      </c>
      <c r="R235" s="20">
        <f t="shared" si="32"/>
        <v>0</v>
      </c>
      <c r="Z235" s="20">
        <f>'BOCES SELECT'!E228</f>
        <v>1045641</v>
      </c>
      <c r="AA235" s="20" t="e">
        <f ca="1">'BOCES SELECT'!CH228</f>
        <v>#N/A</v>
      </c>
      <c r="AB235" s="21"/>
      <c r="AC235" s="21"/>
    </row>
    <row r="236" spans="1:29" x14ac:dyDescent="0.2">
      <c r="A236" s="23"/>
      <c r="B236" s="28"/>
      <c r="C236" s="36"/>
      <c r="D236" s="25"/>
      <c r="E236" s="21"/>
      <c r="F236" s="21"/>
      <c r="G236" s="43"/>
      <c r="H236" s="21"/>
      <c r="I236" s="162"/>
      <c r="J236" s="522" t="str">
        <f t="shared" si="25"/>
        <v/>
      </c>
      <c r="K236" s="20">
        <f t="shared" si="26"/>
        <v>0</v>
      </c>
      <c r="L236" s="20" t="str">
        <f t="shared" si="27"/>
        <v/>
      </c>
      <c r="M236" s="20" t="str">
        <f t="shared" si="28"/>
        <v/>
      </c>
      <c r="O236" s="20">
        <f t="shared" si="29"/>
        <v>0</v>
      </c>
      <c r="P236" s="20">
        <f t="shared" si="30"/>
        <v>0</v>
      </c>
      <c r="Q236" s="20" t="str">
        <f t="shared" si="31"/>
        <v/>
      </c>
      <c r="R236" s="20">
        <f t="shared" si="32"/>
        <v>0</v>
      </c>
      <c r="Z236" s="20">
        <f>'BOCES SELECT'!E229</f>
        <v>1045640</v>
      </c>
      <c r="AA236" s="20" t="e">
        <f ca="1">'BOCES SELECT'!CH229</f>
        <v>#N/A</v>
      </c>
      <c r="AB236" s="21"/>
      <c r="AC236" s="21"/>
    </row>
    <row r="237" spans="1:29" x14ac:dyDescent="0.2">
      <c r="A237" s="23"/>
      <c r="B237" s="28"/>
      <c r="C237" s="36"/>
      <c r="D237" s="25"/>
      <c r="E237" s="21"/>
      <c r="F237" s="21"/>
      <c r="G237" s="43"/>
      <c r="H237" s="21"/>
      <c r="I237" s="162"/>
      <c r="J237" s="522" t="str">
        <f t="shared" si="25"/>
        <v/>
      </c>
      <c r="K237" s="20">
        <f t="shared" si="26"/>
        <v>0</v>
      </c>
      <c r="L237" s="20" t="str">
        <f t="shared" si="27"/>
        <v/>
      </c>
      <c r="M237" s="20" t="str">
        <f t="shared" si="28"/>
        <v/>
      </c>
      <c r="O237" s="20">
        <f t="shared" si="29"/>
        <v>0</v>
      </c>
      <c r="P237" s="20">
        <f t="shared" si="30"/>
        <v>0</v>
      </c>
      <c r="Q237" s="20" t="str">
        <f t="shared" si="31"/>
        <v/>
      </c>
      <c r="R237" s="20">
        <f t="shared" si="32"/>
        <v>0</v>
      </c>
      <c r="Z237" s="20">
        <f>'BOCES SELECT'!E230</f>
        <v>1045639</v>
      </c>
      <c r="AA237" s="20" t="e">
        <f ca="1">'BOCES SELECT'!CH230</f>
        <v>#N/A</v>
      </c>
      <c r="AB237" s="21"/>
      <c r="AC237" s="21"/>
    </row>
    <row r="238" spans="1:29" x14ac:dyDescent="0.2">
      <c r="A238" s="23"/>
      <c r="B238" s="28"/>
      <c r="C238" s="36"/>
      <c r="D238" s="25"/>
      <c r="E238" s="21"/>
      <c r="F238" s="21"/>
      <c r="G238" s="43"/>
      <c r="H238" s="21"/>
      <c r="I238" s="162"/>
      <c r="J238" s="522" t="str">
        <f t="shared" si="25"/>
        <v/>
      </c>
      <c r="K238" s="20">
        <f t="shared" si="26"/>
        <v>0</v>
      </c>
      <c r="L238" s="20" t="str">
        <f t="shared" si="27"/>
        <v/>
      </c>
      <c r="M238" s="20" t="str">
        <f t="shared" si="28"/>
        <v/>
      </c>
      <c r="O238" s="20">
        <f t="shared" si="29"/>
        <v>0</v>
      </c>
      <c r="P238" s="20">
        <f t="shared" si="30"/>
        <v>0</v>
      </c>
      <c r="Q238" s="20" t="str">
        <f t="shared" si="31"/>
        <v/>
      </c>
      <c r="R238" s="20">
        <f t="shared" si="32"/>
        <v>0</v>
      </c>
      <c r="Z238" s="20">
        <f>'BOCES SELECT'!E231</f>
        <v>1045638</v>
      </c>
      <c r="AA238" s="20" t="e">
        <f ca="1">'BOCES SELECT'!CH231</f>
        <v>#N/A</v>
      </c>
      <c r="AB238" s="21"/>
      <c r="AC238" s="21"/>
    </row>
    <row r="239" spans="1:29" x14ac:dyDescent="0.2">
      <c r="A239" s="23"/>
      <c r="B239" s="28"/>
      <c r="C239" s="36"/>
      <c r="D239" s="25"/>
      <c r="E239" s="21"/>
      <c r="F239" s="21"/>
      <c r="G239" s="43"/>
      <c r="H239" s="21"/>
      <c r="I239" s="162"/>
      <c r="J239" s="522" t="str">
        <f t="shared" si="25"/>
        <v/>
      </c>
      <c r="K239" s="20">
        <f t="shared" si="26"/>
        <v>0</v>
      </c>
      <c r="L239" s="20" t="str">
        <f t="shared" si="27"/>
        <v/>
      </c>
      <c r="M239" s="20" t="str">
        <f t="shared" si="28"/>
        <v/>
      </c>
      <c r="O239" s="20">
        <f t="shared" si="29"/>
        <v>0</v>
      </c>
      <c r="P239" s="20">
        <f t="shared" si="30"/>
        <v>0</v>
      </c>
      <c r="Q239" s="20" t="str">
        <f t="shared" si="31"/>
        <v/>
      </c>
      <c r="R239" s="20">
        <f t="shared" si="32"/>
        <v>0</v>
      </c>
      <c r="Z239" s="20">
        <f>'BOCES SELECT'!E232</f>
        <v>1045637</v>
      </c>
      <c r="AA239" s="20" t="e">
        <f ca="1">'BOCES SELECT'!CH232</f>
        <v>#N/A</v>
      </c>
      <c r="AB239" s="21"/>
      <c r="AC239" s="21"/>
    </row>
    <row r="240" spans="1:29" x14ac:dyDescent="0.2">
      <c r="A240" s="23"/>
      <c r="B240" s="28"/>
      <c r="C240" s="36"/>
      <c r="D240" s="25"/>
      <c r="E240" s="21"/>
      <c r="F240" s="21"/>
      <c r="G240" s="43"/>
      <c r="H240" s="21"/>
      <c r="I240" s="162"/>
      <c r="J240" s="522" t="str">
        <f t="shared" si="25"/>
        <v/>
      </c>
      <c r="K240" s="20">
        <f t="shared" si="26"/>
        <v>0</v>
      </c>
      <c r="L240" s="20" t="str">
        <f t="shared" si="27"/>
        <v/>
      </c>
      <c r="M240" s="20" t="str">
        <f t="shared" si="28"/>
        <v/>
      </c>
      <c r="O240" s="20">
        <f t="shared" si="29"/>
        <v>0</v>
      </c>
      <c r="P240" s="20">
        <f t="shared" si="30"/>
        <v>0</v>
      </c>
      <c r="Q240" s="20" t="str">
        <f t="shared" si="31"/>
        <v/>
      </c>
      <c r="R240" s="20">
        <f t="shared" si="32"/>
        <v>0</v>
      </c>
      <c r="Z240" s="20">
        <f>'BOCES SELECT'!E233</f>
        <v>1045636</v>
      </c>
      <c r="AA240" s="20" t="e">
        <f ca="1">'BOCES SELECT'!CH233</f>
        <v>#N/A</v>
      </c>
      <c r="AB240" s="21"/>
      <c r="AC240" s="21"/>
    </row>
    <row r="241" spans="1:29" x14ac:dyDescent="0.2">
      <c r="A241" s="23"/>
      <c r="B241" s="28"/>
      <c r="C241" s="36"/>
      <c r="D241" s="25"/>
      <c r="E241" s="21"/>
      <c r="F241" s="21"/>
      <c r="G241" s="43"/>
      <c r="H241" s="21"/>
      <c r="I241" s="162"/>
      <c r="J241" s="522" t="str">
        <f t="shared" si="25"/>
        <v/>
      </c>
      <c r="K241" s="20">
        <f t="shared" si="26"/>
        <v>0</v>
      </c>
      <c r="L241" s="20" t="str">
        <f t="shared" si="27"/>
        <v/>
      </c>
      <c r="M241" s="20" t="str">
        <f t="shared" si="28"/>
        <v/>
      </c>
      <c r="O241" s="20">
        <f t="shared" si="29"/>
        <v>0</v>
      </c>
      <c r="P241" s="20">
        <f t="shared" si="30"/>
        <v>0</v>
      </c>
      <c r="Q241" s="20" t="str">
        <f t="shared" si="31"/>
        <v/>
      </c>
      <c r="R241" s="20">
        <f t="shared" si="32"/>
        <v>0</v>
      </c>
      <c r="Z241" s="20">
        <f>'BOCES SELECT'!E234</f>
        <v>1045635</v>
      </c>
      <c r="AA241" s="20" t="e">
        <f ca="1">'BOCES SELECT'!CH234</f>
        <v>#N/A</v>
      </c>
      <c r="AB241" s="21"/>
      <c r="AC241" s="21"/>
    </row>
    <row r="242" spans="1:29" x14ac:dyDescent="0.2">
      <c r="A242" s="23"/>
      <c r="B242" s="28"/>
      <c r="C242" s="36"/>
      <c r="D242" s="25"/>
      <c r="E242" s="21"/>
      <c r="F242" s="21"/>
      <c r="G242" s="43"/>
      <c r="H242" s="21"/>
      <c r="I242" s="162"/>
      <c r="J242" s="522" t="str">
        <f t="shared" si="25"/>
        <v/>
      </c>
      <c r="K242" s="20">
        <f t="shared" si="26"/>
        <v>0</v>
      </c>
      <c r="L242" s="20" t="str">
        <f t="shared" si="27"/>
        <v/>
      </c>
      <c r="M242" s="20" t="str">
        <f t="shared" si="28"/>
        <v/>
      </c>
      <c r="O242" s="20">
        <f t="shared" si="29"/>
        <v>0</v>
      </c>
      <c r="P242" s="20">
        <f t="shared" si="30"/>
        <v>0</v>
      </c>
      <c r="Q242" s="20" t="str">
        <f t="shared" si="31"/>
        <v/>
      </c>
      <c r="R242" s="20">
        <f t="shared" si="32"/>
        <v>0</v>
      </c>
      <c r="Z242" s="20">
        <f>'BOCES SELECT'!E235</f>
        <v>1045634</v>
      </c>
      <c r="AA242" s="20" t="e">
        <f ca="1">'BOCES SELECT'!CH235</f>
        <v>#N/A</v>
      </c>
      <c r="AB242" s="21"/>
      <c r="AC242" s="21"/>
    </row>
    <row r="243" spans="1:29" x14ac:dyDescent="0.2">
      <c r="A243" s="23"/>
      <c r="B243" s="28"/>
      <c r="C243" s="36"/>
      <c r="D243" s="25"/>
      <c r="E243" s="21"/>
      <c r="F243" s="21"/>
      <c r="G243" s="43"/>
      <c r="H243" s="21"/>
      <c r="I243" s="162"/>
      <c r="J243" s="522" t="str">
        <f t="shared" si="25"/>
        <v/>
      </c>
      <c r="K243" s="20">
        <f t="shared" si="26"/>
        <v>0</v>
      </c>
      <c r="L243" s="20" t="str">
        <f t="shared" si="27"/>
        <v/>
      </c>
      <c r="M243" s="20" t="str">
        <f t="shared" si="28"/>
        <v/>
      </c>
      <c r="O243" s="20">
        <f t="shared" si="29"/>
        <v>0</v>
      </c>
      <c r="P243" s="20">
        <f t="shared" si="30"/>
        <v>0</v>
      </c>
      <c r="Q243" s="20" t="str">
        <f t="shared" si="31"/>
        <v/>
      </c>
      <c r="R243" s="20">
        <f t="shared" si="32"/>
        <v>0</v>
      </c>
      <c r="Z243" s="20">
        <f>'BOCES SELECT'!E236</f>
        <v>1045633</v>
      </c>
      <c r="AA243" s="20" t="e">
        <f ca="1">'BOCES SELECT'!CH236</f>
        <v>#N/A</v>
      </c>
      <c r="AB243" s="21"/>
      <c r="AC243" s="21"/>
    </row>
    <row r="244" spans="1:29" x14ac:dyDescent="0.2">
      <c r="A244" s="23"/>
      <c r="B244" s="28"/>
      <c r="C244" s="36"/>
      <c r="D244" s="25"/>
      <c r="E244" s="21"/>
      <c r="F244" s="21"/>
      <c r="G244" s="43"/>
      <c r="H244" s="21"/>
      <c r="I244" s="162"/>
      <c r="J244" s="522" t="str">
        <f t="shared" si="25"/>
        <v/>
      </c>
      <c r="K244" s="20">
        <f t="shared" si="26"/>
        <v>0</v>
      </c>
      <c r="L244" s="20" t="str">
        <f t="shared" si="27"/>
        <v/>
      </c>
      <c r="M244" s="20" t="str">
        <f t="shared" si="28"/>
        <v/>
      </c>
      <c r="O244" s="20">
        <f t="shared" si="29"/>
        <v>0</v>
      </c>
      <c r="P244" s="20">
        <f t="shared" si="30"/>
        <v>0</v>
      </c>
      <c r="Q244" s="20" t="str">
        <f t="shared" si="31"/>
        <v/>
      </c>
      <c r="R244" s="20">
        <f t="shared" si="32"/>
        <v>0</v>
      </c>
      <c r="Z244" s="20">
        <f>'BOCES SELECT'!E237</f>
        <v>1045632</v>
      </c>
      <c r="AA244" s="20" t="e">
        <f ca="1">'BOCES SELECT'!CH237</f>
        <v>#N/A</v>
      </c>
      <c r="AB244" s="21"/>
      <c r="AC244" s="21"/>
    </row>
    <row r="245" spans="1:29" x14ac:dyDescent="0.2">
      <c r="A245" s="23"/>
      <c r="B245" s="28"/>
      <c r="C245" s="36"/>
      <c r="D245" s="25"/>
      <c r="E245" s="21"/>
      <c r="F245" s="21"/>
      <c r="G245" s="43"/>
      <c r="H245" s="21"/>
      <c r="I245" s="162"/>
      <c r="J245" s="522" t="str">
        <f t="shared" si="25"/>
        <v/>
      </c>
      <c r="K245" s="20">
        <f t="shared" si="26"/>
        <v>0</v>
      </c>
      <c r="L245" s="20" t="str">
        <f t="shared" si="27"/>
        <v/>
      </c>
      <c r="M245" s="20" t="str">
        <f t="shared" si="28"/>
        <v/>
      </c>
      <c r="O245" s="20">
        <f t="shared" si="29"/>
        <v>0</v>
      </c>
      <c r="P245" s="20">
        <f t="shared" si="30"/>
        <v>0</v>
      </c>
      <c r="Q245" s="20" t="str">
        <f t="shared" si="31"/>
        <v/>
      </c>
      <c r="R245" s="20">
        <f t="shared" si="32"/>
        <v>0</v>
      </c>
      <c r="Z245" s="20">
        <f>'BOCES SELECT'!E238</f>
        <v>1045631</v>
      </c>
      <c r="AA245" s="20" t="e">
        <f ca="1">'BOCES SELECT'!CH238</f>
        <v>#N/A</v>
      </c>
      <c r="AB245" s="21"/>
      <c r="AC245" s="21"/>
    </row>
    <row r="246" spans="1:29" x14ac:dyDescent="0.2">
      <c r="A246" s="23"/>
      <c r="B246" s="28"/>
      <c r="C246" s="36"/>
      <c r="D246" s="25"/>
      <c r="E246" s="21"/>
      <c r="F246" s="21"/>
      <c r="G246" s="43"/>
      <c r="H246" s="21"/>
      <c r="I246" s="162"/>
      <c r="J246" s="522" t="str">
        <f t="shared" si="25"/>
        <v/>
      </c>
      <c r="K246" s="20">
        <f t="shared" si="26"/>
        <v>0</v>
      </c>
      <c r="L246" s="20" t="str">
        <f t="shared" si="27"/>
        <v/>
      </c>
      <c r="M246" s="20" t="str">
        <f t="shared" si="28"/>
        <v/>
      </c>
      <c r="O246" s="20">
        <f t="shared" si="29"/>
        <v>0</v>
      </c>
      <c r="P246" s="20">
        <f t="shared" si="30"/>
        <v>0</v>
      </c>
      <c r="Q246" s="20" t="str">
        <f t="shared" si="31"/>
        <v/>
      </c>
      <c r="R246" s="20">
        <f t="shared" si="32"/>
        <v>0</v>
      </c>
      <c r="Z246" s="20">
        <f>'BOCES SELECT'!E239</f>
        <v>1045630</v>
      </c>
      <c r="AA246" s="20" t="e">
        <f ca="1">'BOCES SELECT'!CH239</f>
        <v>#N/A</v>
      </c>
      <c r="AB246" s="21"/>
      <c r="AC246" s="21"/>
    </row>
    <row r="247" spans="1:29" x14ac:dyDescent="0.2">
      <c r="A247" s="23"/>
      <c r="B247" s="28"/>
      <c r="C247" s="36"/>
      <c r="D247" s="25"/>
      <c r="E247" s="21"/>
      <c r="F247" s="21"/>
      <c r="G247" s="43"/>
      <c r="H247" s="21"/>
      <c r="I247" s="162"/>
      <c r="J247" s="522" t="str">
        <f t="shared" si="25"/>
        <v/>
      </c>
      <c r="K247" s="20">
        <f t="shared" si="26"/>
        <v>0</v>
      </c>
      <c r="L247" s="20" t="str">
        <f t="shared" si="27"/>
        <v/>
      </c>
      <c r="M247" s="20" t="str">
        <f t="shared" si="28"/>
        <v/>
      </c>
      <c r="O247" s="20">
        <f t="shared" si="29"/>
        <v>0</v>
      </c>
      <c r="P247" s="20">
        <f t="shared" si="30"/>
        <v>0</v>
      </c>
      <c r="Q247" s="20" t="str">
        <f t="shared" si="31"/>
        <v/>
      </c>
      <c r="R247" s="20">
        <f t="shared" si="32"/>
        <v>0</v>
      </c>
      <c r="Z247" s="20">
        <f>'BOCES SELECT'!E240</f>
        <v>1045629</v>
      </c>
      <c r="AA247" s="20" t="e">
        <f ca="1">'BOCES SELECT'!CH240</f>
        <v>#N/A</v>
      </c>
      <c r="AB247" s="21"/>
      <c r="AC247" s="21"/>
    </row>
    <row r="248" spans="1:29" x14ac:dyDescent="0.2">
      <c r="A248" s="23"/>
      <c r="B248" s="28"/>
      <c r="C248" s="36"/>
      <c r="D248" s="25"/>
      <c r="E248" s="21"/>
      <c r="F248" s="21"/>
      <c r="G248" s="43"/>
      <c r="H248" s="21"/>
      <c r="I248" s="162"/>
      <c r="J248" s="522" t="str">
        <f t="shared" si="25"/>
        <v/>
      </c>
      <c r="K248" s="20">
        <f t="shared" si="26"/>
        <v>0</v>
      </c>
      <c r="L248" s="20" t="str">
        <f t="shared" si="27"/>
        <v/>
      </c>
      <c r="M248" s="20" t="str">
        <f t="shared" si="28"/>
        <v/>
      </c>
      <c r="O248" s="20">
        <f t="shared" si="29"/>
        <v>0</v>
      </c>
      <c r="P248" s="20">
        <f t="shared" si="30"/>
        <v>0</v>
      </c>
      <c r="Q248" s="20" t="str">
        <f t="shared" si="31"/>
        <v/>
      </c>
      <c r="R248" s="20">
        <f t="shared" si="32"/>
        <v>0</v>
      </c>
      <c r="Z248" s="20">
        <f>'BOCES SELECT'!E241</f>
        <v>1045628</v>
      </c>
      <c r="AA248" s="20" t="e">
        <f ca="1">'BOCES SELECT'!CH241</f>
        <v>#N/A</v>
      </c>
      <c r="AB248" s="21"/>
      <c r="AC248" s="21"/>
    </row>
    <row r="249" spans="1:29" x14ac:dyDescent="0.2">
      <c r="A249" s="23"/>
      <c r="B249" s="28"/>
      <c r="C249" s="36"/>
      <c r="D249" s="25"/>
      <c r="E249" s="21"/>
      <c r="F249" s="21"/>
      <c r="G249" s="43"/>
      <c r="H249" s="21"/>
      <c r="I249" s="162"/>
      <c r="J249" s="522" t="str">
        <f t="shared" si="25"/>
        <v/>
      </c>
      <c r="K249" s="20">
        <f t="shared" si="26"/>
        <v>0</v>
      </c>
      <c r="L249" s="20" t="str">
        <f t="shared" si="27"/>
        <v/>
      </c>
      <c r="M249" s="20" t="str">
        <f t="shared" si="28"/>
        <v/>
      </c>
      <c r="O249" s="20">
        <f t="shared" si="29"/>
        <v>0</v>
      </c>
      <c r="P249" s="20">
        <f t="shared" si="30"/>
        <v>0</v>
      </c>
      <c r="Q249" s="20" t="str">
        <f t="shared" si="31"/>
        <v/>
      </c>
      <c r="R249" s="20">
        <f t="shared" si="32"/>
        <v>0</v>
      </c>
      <c r="Z249" s="20">
        <f>'BOCES SELECT'!E242</f>
        <v>1045627</v>
      </c>
      <c r="AA249" s="20" t="e">
        <f ca="1">'BOCES SELECT'!CH242</f>
        <v>#N/A</v>
      </c>
      <c r="AB249" s="21"/>
      <c r="AC249" s="21"/>
    </row>
    <row r="250" spans="1:29" x14ac:dyDescent="0.2">
      <c r="A250" s="23"/>
      <c r="B250" s="28"/>
      <c r="C250" s="36"/>
      <c r="D250" s="25"/>
      <c r="E250" s="21"/>
      <c r="F250" s="21"/>
      <c r="G250" s="43"/>
      <c r="H250" s="21"/>
      <c r="I250" s="162"/>
      <c r="J250" s="522" t="str">
        <f t="shared" si="25"/>
        <v/>
      </c>
      <c r="K250" s="20">
        <f t="shared" si="26"/>
        <v>0</v>
      </c>
      <c r="L250" s="20" t="str">
        <f t="shared" si="27"/>
        <v/>
      </c>
      <c r="M250" s="20" t="str">
        <f t="shared" si="28"/>
        <v/>
      </c>
      <c r="O250" s="20">
        <f t="shared" si="29"/>
        <v>0</v>
      </c>
      <c r="P250" s="20">
        <f t="shared" si="30"/>
        <v>0</v>
      </c>
      <c r="Q250" s="20" t="str">
        <f t="shared" si="31"/>
        <v/>
      </c>
      <c r="R250" s="20">
        <f t="shared" si="32"/>
        <v>0</v>
      </c>
      <c r="Z250" s="20">
        <f>'BOCES SELECT'!E243</f>
        <v>1045626</v>
      </c>
      <c r="AA250" s="20" t="e">
        <f ca="1">'BOCES SELECT'!CH243</f>
        <v>#N/A</v>
      </c>
      <c r="AB250" s="21"/>
      <c r="AC250" s="21"/>
    </row>
    <row r="251" spans="1:29" x14ac:dyDescent="0.2">
      <c r="A251" s="23"/>
      <c r="B251" s="28"/>
      <c r="C251" s="36"/>
      <c r="D251" s="25"/>
      <c r="E251" s="21"/>
      <c r="F251" s="21"/>
      <c r="G251" s="43"/>
      <c r="H251" s="21"/>
      <c r="I251" s="162"/>
      <c r="J251" s="522" t="str">
        <f t="shared" si="25"/>
        <v/>
      </c>
      <c r="K251" s="20">
        <f t="shared" si="26"/>
        <v>0</v>
      </c>
      <c r="L251" s="20" t="str">
        <f t="shared" si="27"/>
        <v/>
      </c>
      <c r="M251" s="20" t="str">
        <f t="shared" si="28"/>
        <v/>
      </c>
      <c r="O251" s="20">
        <f t="shared" si="29"/>
        <v>0</v>
      </c>
      <c r="P251" s="20">
        <f t="shared" si="30"/>
        <v>0</v>
      </c>
      <c r="Q251" s="20" t="str">
        <f t="shared" si="31"/>
        <v/>
      </c>
      <c r="R251" s="20">
        <f t="shared" si="32"/>
        <v>0</v>
      </c>
      <c r="Z251" s="20">
        <f>'BOCES SELECT'!E244</f>
        <v>1045625</v>
      </c>
      <c r="AA251" s="20" t="e">
        <f ca="1">'BOCES SELECT'!CH244</f>
        <v>#N/A</v>
      </c>
      <c r="AB251" s="21"/>
      <c r="AC251" s="21"/>
    </row>
    <row r="252" spans="1:29" x14ac:dyDescent="0.2">
      <c r="A252" s="23"/>
      <c r="B252" s="28"/>
      <c r="C252" s="36"/>
      <c r="D252" s="25"/>
      <c r="E252" s="21"/>
      <c r="F252" s="21"/>
      <c r="G252" s="43"/>
      <c r="H252" s="21"/>
      <c r="I252" s="162"/>
      <c r="J252" s="522" t="str">
        <f t="shared" si="25"/>
        <v/>
      </c>
      <c r="K252" s="20">
        <f t="shared" si="26"/>
        <v>0</v>
      </c>
      <c r="L252" s="20" t="str">
        <f t="shared" si="27"/>
        <v/>
      </c>
      <c r="M252" s="20" t="str">
        <f t="shared" si="28"/>
        <v/>
      </c>
      <c r="O252" s="20">
        <f t="shared" si="29"/>
        <v>0</v>
      </c>
      <c r="P252" s="20">
        <f t="shared" si="30"/>
        <v>0</v>
      </c>
      <c r="Q252" s="20" t="str">
        <f t="shared" si="31"/>
        <v/>
      </c>
      <c r="R252" s="20">
        <f t="shared" si="32"/>
        <v>0</v>
      </c>
      <c r="Z252" s="20">
        <f>'BOCES SELECT'!E245</f>
        <v>1045624</v>
      </c>
      <c r="AA252" s="20" t="e">
        <f ca="1">'BOCES SELECT'!CH245</f>
        <v>#N/A</v>
      </c>
      <c r="AB252" s="21"/>
      <c r="AC252" s="21"/>
    </row>
    <row r="253" spans="1:29" x14ac:dyDescent="0.2">
      <c r="A253" s="23"/>
      <c r="B253" s="28"/>
      <c r="C253" s="36"/>
      <c r="D253" s="25"/>
      <c r="E253" s="21"/>
      <c r="F253" s="21"/>
      <c r="G253" s="43"/>
      <c r="H253" s="21"/>
      <c r="I253" s="162"/>
      <c r="J253" s="522" t="str">
        <f t="shared" si="25"/>
        <v/>
      </c>
      <c r="K253" s="20">
        <f t="shared" si="26"/>
        <v>0</v>
      </c>
      <c r="L253" s="20" t="str">
        <f t="shared" si="27"/>
        <v/>
      </c>
      <c r="M253" s="20" t="str">
        <f t="shared" si="28"/>
        <v/>
      </c>
      <c r="O253" s="20">
        <f t="shared" si="29"/>
        <v>0</v>
      </c>
      <c r="P253" s="20">
        <f t="shared" si="30"/>
        <v>0</v>
      </c>
      <c r="Q253" s="20" t="str">
        <f t="shared" si="31"/>
        <v/>
      </c>
      <c r="R253" s="20">
        <f t="shared" si="32"/>
        <v>0</v>
      </c>
      <c r="Z253" s="20">
        <f>'BOCES SELECT'!E246</f>
        <v>1045623</v>
      </c>
      <c r="AA253" s="20" t="e">
        <f ca="1">'BOCES SELECT'!CH246</f>
        <v>#N/A</v>
      </c>
      <c r="AB253" s="21"/>
      <c r="AC253" s="21"/>
    </row>
    <row r="254" spans="1:29" x14ac:dyDescent="0.2">
      <c r="A254" s="23"/>
      <c r="B254" s="28"/>
      <c r="C254" s="36"/>
      <c r="D254" s="25"/>
      <c r="E254" s="21"/>
      <c r="F254" s="21"/>
      <c r="G254" s="43"/>
      <c r="H254" s="21"/>
      <c r="I254" s="162"/>
      <c r="J254" s="522" t="str">
        <f t="shared" si="25"/>
        <v/>
      </c>
      <c r="K254" s="20">
        <f t="shared" si="26"/>
        <v>0</v>
      </c>
      <c r="L254" s="20" t="str">
        <f t="shared" si="27"/>
        <v/>
      </c>
      <c r="M254" s="20" t="str">
        <f t="shared" si="28"/>
        <v/>
      </c>
      <c r="O254" s="20">
        <f t="shared" si="29"/>
        <v>0</v>
      </c>
      <c r="P254" s="20">
        <f t="shared" si="30"/>
        <v>0</v>
      </c>
      <c r="Q254" s="20" t="str">
        <f t="shared" si="31"/>
        <v/>
      </c>
      <c r="R254" s="20">
        <f t="shared" si="32"/>
        <v>0</v>
      </c>
      <c r="Z254" s="20">
        <f>'BOCES SELECT'!E247</f>
        <v>1045622</v>
      </c>
      <c r="AA254" s="20" t="e">
        <f ca="1">'BOCES SELECT'!CH247</f>
        <v>#N/A</v>
      </c>
      <c r="AB254" s="21"/>
      <c r="AC254" s="21"/>
    </row>
    <row r="255" spans="1:29" x14ac:dyDescent="0.2">
      <c r="A255" s="23"/>
      <c r="B255" s="28"/>
      <c r="C255" s="36"/>
      <c r="D255" s="25"/>
      <c r="E255" s="21"/>
      <c r="F255" s="21"/>
      <c r="G255" s="43"/>
      <c r="H255" s="21"/>
      <c r="I255" s="162"/>
      <c r="J255" s="522" t="str">
        <f t="shared" si="25"/>
        <v/>
      </c>
      <c r="K255" s="20">
        <f t="shared" si="26"/>
        <v>0</v>
      </c>
      <c r="L255" s="20" t="str">
        <f t="shared" si="27"/>
        <v/>
      </c>
      <c r="M255" s="20" t="str">
        <f t="shared" si="28"/>
        <v/>
      </c>
      <c r="O255" s="20">
        <f t="shared" si="29"/>
        <v>0</v>
      </c>
      <c r="P255" s="20">
        <f t="shared" si="30"/>
        <v>0</v>
      </c>
      <c r="Q255" s="20" t="str">
        <f t="shared" si="31"/>
        <v/>
      </c>
      <c r="R255" s="20">
        <f t="shared" si="32"/>
        <v>0</v>
      </c>
      <c r="Z255" s="20">
        <f>'BOCES SELECT'!E248</f>
        <v>1045621</v>
      </c>
      <c r="AA255" s="20" t="e">
        <f ca="1">'BOCES SELECT'!CH248</f>
        <v>#N/A</v>
      </c>
      <c r="AB255" s="21"/>
      <c r="AC255" s="21"/>
    </row>
    <row r="256" spans="1:29" x14ac:dyDescent="0.2">
      <c r="A256" s="23"/>
      <c r="B256" s="28"/>
      <c r="C256" s="36"/>
      <c r="D256" s="25"/>
      <c r="E256" s="21"/>
      <c r="F256" s="21"/>
      <c r="G256" s="43"/>
      <c r="H256" s="21"/>
      <c r="I256" s="162"/>
      <c r="J256" s="522" t="str">
        <f t="shared" si="25"/>
        <v/>
      </c>
      <c r="K256" s="20">
        <f t="shared" si="26"/>
        <v>0</v>
      </c>
      <c r="L256" s="20" t="str">
        <f t="shared" si="27"/>
        <v/>
      </c>
      <c r="M256" s="20" t="str">
        <f t="shared" si="28"/>
        <v/>
      </c>
      <c r="O256" s="20">
        <f t="shared" si="29"/>
        <v>0</v>
      </c>
      <c r="P256" s="20">
        <f t="shared" si="30"/>
        <v>0</v>
      </c>
      <c r="Q256" s="20" t="str">
        <f t="shared" si="31"/>
        <v/>
      </c>
      <c r="R256" s="20">
        <f t="shared" si="32"/>
        <v>0</v>
      </c>
      <c r="Z256" s="20">
        <f>'BOCES SELECT'!E249</f>
        <v>1045620</v>
      </c>
      <c r="AA256" s="20" t="e">
        <f ca="1">'BOCES SELECT'!CH249</f>
        <v>#N/A</v>
      </c>
      <c r="AB256" s="21"/>
      <c r="AC256" s="21"/>
    </row>
    <row r="257" spans="1:29" x14ac:dyDescent="0.2">
      <c r="A257" s="23"/>
      <c r="B257" s="28"/>
      <c r="C257" s="36"/>
      <c r="D257" s="25"/>
      <c r="E257" s="21"/>
      <c r="F257" s="21"/>
      <c r="G257" s="43"/>
      <c r="H257" s="21"/>
      <c r="I257" s="162"/>
      <c r="J257" s="522" t="str">
        <f t="shared" si="25"/>
        <v/>
      </c>
      <c r="K257" s="20">
        <f t="shared" si="26"/>
        <v>0</v>
      </c>
      <c r="L257" s="20" t="str">
        <f t="shared" si="27"/>
        <v/>
      </c>
      <c r="M257" s="20" t="str">
        <f t="shared" si="28"/>
        <v/>
      </c>
      <c r="O257" s="20">
        <f t="shared" si="29"/>
        <v>0</v>
      </c>
      <c r="P257" s="20">
        <f t="shared" si="30"/>
        <v>0</v>
      </c>
      <c r="Q257" s="20" t="str">
        <f t="shared" si="31"/>
        <v/>
      </c>
      <c r="R257" s="20">
        <f t="shared" si="32"/>
        <v>0</v>
      </c>
      <c r="Z257" s="20">
        <f>'BOCES SELECT'!E250</f>
        <v>1045619</v>
      </c>
      <c r="AA257" s="20" t="e">
        <f ca="1">'BOCES SELECT'!CH250</f>
        <v>#N/A</v>
      </c>
      <c r="AB257" s="21"/>
      <c r="AC257" s="21"/>
    </row>
    <row r="258" spans="1:29" x14ac:dyDescent="0.2">
      <c r="A258" s="23"/>
      <c r="B258" s="28"/>
      <c r="C258" s="36"/>
      <c r="D258" s="25"/>
      <c r="E258" s="21"/>
      <c r="F258" s="21"/>
      <c r="G258" s="43"/>
      <c r="H258" s="21"/>
      <c r="I258" s="162"/>
      <c r="J258" s="522" t="str">
        <f t="shared" si="25"/>
        <v/>
      </c>
      <c r="K258" s="20">
        <f t="shared" si="26"/>
        <v>0</v>
      </c>
      <c r="L258" s="20" t="str">
        <f t="shared" si="27"/>
        <v/>
      </c>
      <c r="M258" s="20" t="str">
        <f t="shared" si="28"/>
        <v/>
      </c>
      <c r="O258" s="20">
        <f t="shared" si="29"/>
        <v>0</v>
      </c>
      <c r="P258" s="20">
        <f t="shared" si="30"/>
        <v>0</v>
      </c>
      <c r="Q258" s="20" t="str">
        <f t="shared" si="31"/>
        <v/>
      </c>
      <c r="R258" s="20">
        <f t="shared" si="32"/>
        <v>0</v>
      </c>
      <c r="Z258" s="20">
        <f>'BOCES SELECT'!E251</f>
        <v>1045618</v>
      </c>
      <c r="AA258" s="20" t="e">
        <f ca="1">'BOCES SELECT'!CH251</f>
        <v>#N/A</v>
      </c>
      <c r="AB258" s="21"/>
      <c r="AC258" s="21"/>
    </row>
    <row r="259" spans="1:29" x14ac:dyDescent="0.2">
      <c r="A259" s="23"/>
      <c r="B259" s="28"/>
      <c r="C259" s="36"/>
      <c r="D259" s="25"/>
      <c r="E259" s="21"/>
      <c r="F259" s="21"/>
      <c r="G259" s="43"/>
      <c r="H259" s="21"/>
      <c r="I259" s="162"/>
      <c r="J259" s="522" t="str">
        <f t="shared" si="25"/>
        <v/>
      </c>
      <c r="K259" s="20">
        <f t="shared" si="26"/>
        <v>0</v>
      </c>
      <c r="L259" s="20" t="str">
        <f t="shared" si="27"/>
        <v/>
      </c>
      <c r="M259" s="20" t="str">
        <f t="shared" si="28"/>
        <v/>
      </c>
      <c r="O259" s="20">
        <f t="shared" si="29"/>
        <v>0</v>
      </c>
      <c r="P259" s="20">
        <f t="shared" si="30"/>
        <v>0</v>
      </c>
      <c r="Q259" s="20" t="str">
        <f t="shared" si="31"/>
        <v/>
      </c>
      <c r="R259" s="20">
        <f t="shared" si="32"/>
        <v>0</v>
      </c>
      <c r="Z259" s="20">
        <f>'BOCES SELECT'!E252</f>
        <v>1045617</v>
      </c>
      <c r="AA259" s="20" t="e">
        <f ca="1">'BOCES SELECT'!CH252</f>
        <v>#N/A</v>
      </c>
      <c r="AB259" s="21"/>
      <c r="AC259" s="21"/>
    </row>
    <row r="260" spans="1:29" x14ac:dyDescent="0.2">
      <c r="A260" s="23"/>
      <c r="B260" s="28"/>
      <c r="C260" s="36"/>
      <c r="D260" s="25"/>
      <c r="E260" s="21"/>
      <c r="F260" s="21"/>
      <c r="G260" s="43"/>
      <c r="H260" s="21"/>
      <c r="I260" s="162"/>
      <c r="J260" s="522" t="str">
        <f t="shared" si="25"/>
        <v/>
      </c>
      <c r="K260" s="20">
        <f t="shared" si="26"/>
        <v>0</v>
      </c>
      <c r="L260" s="20" t="str">
        <f t="shared" si="27"/>
        <v/>
      </c>
      <c r="M260" s="20" t="str">
        <f t="shared" si="28"/>
        <v/>
      </c>
      <c r="O260" s="20">
        <f t="shared" si="29"/>
        <v>0</v>
      </c>
      <c r="P260" s="20">
        <f t="shared" si="30"/>
        <v>0</v>
      </c>
      <c r="Q260" s="20" t="str">
        <f t="shared" si="31"/>
        <v/>
      </c>
      <c r="R260" s="20">
        <f t="shared" si="32"/>
        <v>0</v>
      </c>
      <c r="Z260" s="20">
        <f>'BOCES SELECT'!E253</f>
        <v>1045616</v>
      </c>
      <c r="AA260" s="20" t="e">
        <f ca="1">'BOCES SELECT'!CH253</f>
        <v>#N/A</v>
      </c>
      <c r="AB260" s="21"/>
      <c r="AC260" s="21"/>
    </row>
    <row r="261" spans="1:29" x14ac:dyDescent="0.2">
      <c r="A261" s="23"/>
      <c r="B261" s="28"/>
      <c r="C261" s="36"/>
      <c r="D261" s="25"/>
      <c r="E261" s="21"/>
      <c r="F261" s="21"/>
      <c r="G261" s="43"/>
      <c r="H261" s="21"/>
      <c r="I261" s="162"/>
      <c r="J261" s="522" t="str">
        <f t="shared" si="25"/>
        <v/>
      </c>
      <c r="K261" s="20">
        <f t="shared" si="26"/>
        <v>0</v>
      </c>
      <c r="L261" s="20" t="str">
        <f t="shared" si="27"/>
        <v/>
      </c>
      <c r="M261" s="20" t="str">
        <f t="shared" si="28"/>
        <v/>
      </c>
      <c r="O261" s="20">
        <f t="shared" si="29"/>
        <v>0</v>
      </c>
      <c r="P261" s="20">
        <f t="shared" si="30"/>
        <v>0</v>
      </c>
      <c r="Q261" s="20" t="str">
        <f t="shared" si="31"/>
        <v/>
      </c>
      <c r="R261" s="20">
        <f t="shared" si="32"/>
        <v>0</v>
      </c>
      <c r="Z261" s="20">
        <f>'BOCES SELECT'!E254</f>
        <v>1045615</v>
      </c>
      <c r="AA261" s="20" t="e">
        <f ca="1">'BOCES SELECT'!CH254</f>
        <v>#N/A</v>
      </c>
      <c r="AB261" s="21"/>
      <c r="AC261" s="21"/>
    </row>
    <row r="262" spans="1:29" x14ac:dyDescent="0.2">
      <c r="A262" s="23"/>
      <c r="B262" s="28"/>
      <c r="C262" s="36"/>
      <c r="D262" s="25"/>
      <c r="E262" s="21"/>
      <c r="F262" s="21"/>
      <c r="G262" s="43"/>
      <c r="H262" s="21"/>
      <c r="I262" s="162"/>
      <c r="J262" s="522" t="str">
        <f t="shared" si="25"/>
        <v/>
      </c>
      <c r="K262" s="20">
        <f t="shared" si="26"/>
        <v>0</v>
      </c>
      <c r="L262" s="20" t="str">
        <f t="shared" si="27"/>
        <v/>
      </c>
      <c r="M262" s="20" t="str">
        <f t="shared" si="28"/>
        <v/>
      </c>
      <c r="O262" s="20">
        <f t="shared" si="29"/>
        <v>0</v>
      </c>
      <c r="P262" s="20">
        <f t="shared" si="30"/>
        <v>0</v>
      </c>
      <c r="Q262" s="20" t="str">
        <f t="shared" si="31"/>
        <v/>
      </c>
      <c r="R262" s="20">
        <f t="shared" si="32"/>
        <v>0</v>
      </c>
      <c r="Z262" s="20">
        <f>'BOCES SELECT'!E255</f>
        <v>1045614</v>
      </c>
      <c r="AA262" s="20" t="e">
        <f ca="1">'BOCES SELECT'!CH255</f>
        <v>#N/A</v>
      </c>
      <c r="AB262" s="21"/>
      <c r="AC262" s="21"/>
    </row>
    <row r="263" spans="1:29" x14ac:dyDescent="0.2">
      <c r="A263" s="23"/>
      <c r="B263" s="28"/>
      <c r="C263" s="36"/>
      <c r="D263" s="25"/>
      <c r="E263" s="21"/>
      <c r="F263" s="21"/>
      <c r="G263" s="43"/>
      <c r="H263" s="21"/>
      <c r="I263" s="162"/>
      <c r="J263" s="522" t="str">
        <f t="shared" si="25"/>
        <v/>
      </c>
      <c r="K263" s="20">
        <f t="shared" si="26"/>
        <v>0</v>
      </c>
      <c r="L263" s="20" t="str">
        <f t="shared" si="27"/>
        <v/>
      </c>
      <c r="M263" s="20" t="str">
        <f t="shared" si="28"/>
        <v/>
      </c>
      <c r="O263" s="20">
        <f t="shared" si="29"/>
        <v>0</v>
      </c>
      <c r="P263" s="20">
        <f t="shared" si="30"/>
        <v>0</v>
      </c>
      <c r="Q263" s="20" t="str">
        <f t="shared" si="31"/>
        <v/>
      </c>
      <c r="R263" s="20">
        <f t="shared" si="32"/>
        <v>0</v>
      </c>
      <c r="Z263" s="20">
        <f>'BOCES SELECT'!E256</f>
        <v>1045613</v>
      </c>
      <c r="AA263" s="20" t="e">
        <f ca="1">'BOCES SELECT'!CH256</f>
        <v>#N/A</v>
      </c>
      <c r="AB263" s="21"/>
      <c r="AC263" s="21"/>
    </row>
    <row r="264" spans="1:29" x14ac:dyDescent="0.2">
      <c r="A264" s="23"/>
      <c r="B264" s="28"/>
      <c r="C264" s="36"/>
      <c r="D264" s="25"/>
      <c r="E264" s="21"/>
      <c r="F264" s="21"/>
      <c r="G264" s="43"/>
      <c r="H264" s="21"/>
      <c r="I264" s="162"/>
      <c r="J264" s="522" t="str">
        <f t="shared" si="25"/>
        <v/>
      </c>
      <c r="K264" s="20">
        <f t="shared" si="26"/>
        <v>0</v>
      </c>
      <c r="L264" s="20" t="str">
        <f t="shared" si="27"/>
        <v/>
      </c>
      <c r="M264" s="20" t="str">
        <f t="shared" si="28"/>
        <v/>
      </c>
      <c r="O264" s="20">
        <f t="shared" si="29"/>
        <v>0</v>
      </c>
      <c r="P264" s="20">
        <f t="shared" si="30"/>
        <v>0</v>
      </c>
      <c r="Q264" s="20" t="str">
        <f t="shared" si="31"/>
        <v/>
      </c>
      <c r="R264" s="20">
        <f t="shared" si="32"/>
        <v>0</v>
      </c>
      <c r="Z264" s="20">
        <f>'BOCES SELECT'!E257</f>
        <v>1045612</v>
      </c>
      <c r="AA264" s="20" t="e">
        <f ca="1">'BOCES SELECT'!CH257</f>
        <v>#N/A</v>
      </c>
      <c r="AB264" s="21"/>
      <c r="AC264" s="21"/>
    </row>
    <row r="265" spans="1:29" x14ac:dyDescent="0.2">
      <c r="A265" s="23"/>
      <c r="B265" s="28"/>
      <c r="C265" s="36"/>
      <c r="D265" s="25"/>
      <c r="E265" s="21"/>
      <c r="F265" s="21"/>
      <c r="G265" s="43"/>
      <c r="H265" s="21"/>
      <c r="I265" s="162"/>
      <c r="J265" s="522" t="str">
        <f t="shared" si="25"/>
        <v/>
      </c>
      <c r="K265" s="20">
        <f t="shared" si="26"/>
        <v>0</v>
      </c>
      <c r="L265" s="20" t="str">
        <f t="shared" si="27"/>
        <v/>
      </c>
      <c r="M265" s="20" t="str">
        <f t="shared" si="28"/>
        <v/>
      </c>
      <c r="O265" s="20">
        <f t="shared" si="29"/>
        <v>0</v>
      </c>
      <c r="P265" s="20">
        <f t="shared" si="30"/>
        <v>0</v>
      </c>
      <c r="Q265" s="20" t="str">
        <f t="shared" si="31"/>
        <v/>
      </c>
      <c r="R265" s="20">
        <f t="shared" si="32"/>
        <v>0</v>
      </c>
      <c r="Z265" s="20">
        <f>'BOCES SELECT'!E258</f>
        <v>1045611</v>
      </c>
      <c r="AA265" s="20" t="e">
        <f ca="1">'BOCES SELECT'!CH258</f>
        <v>#N/A</v>
      </c>
      <c r="AB265" s="21"/>
      <c r="AC265" s="21"/>
    </row>
    <row r="266" spans="1:29" x14ac:dyDescent="0.2">
      <c r="A266" s="23"/>
      <c r="B266" s="28"/>
      <c r="C266" s="36"/>
      <c r="D266" s="25"/>
      <c r="E266" s="21"/>
      <c r="F266" s="21"/>
      <c r="G266" s="43"/>
      <c r="H266" s="21"/>
      <c r="I266" s="162"/>
      <c r="J266" s="522" t="str">
        <f t="shared" si="25"/>
        <v/>
      </c>
      <c r="K266" s="20">
        <f t="shared" si="26"/>
        <v>0</v>
      </c>
      <c r="L266" s="20" t="str">
        <f t="shared" si="27"/>
        <v/>
      </c>
      <c r="M266" s="20" t="str">
        <f t="shared" si="28"/>
        <v/>
      </c>
      <c r="O266" s="20">
        <f t="shared" si="29"/>
        <v>0</v>
      </c>
      <c r="P266" s="20">
        <f t="shared" si="30"/>
        <v>0</v>
      </c>
      <c r="Q266" s="20" t="str">
        <f t="shared" si="31"/>
        <v/>
      </c>
      <c r="R266" s="20">
        <f t="shared" si="32"/>
        <v>0</v>
      </c>
      <c r="Z266" s="20">
        <f>'BOCES SELECT'!E259</f>
        <v>1045610</v>
      </c>
      <c r="AA266" s="20" t="e">
        <f ca="1">'BOCES SELECT'!CH259</f>
        <v>#N/A</v>
      </c>
      <c r="AB266" s="21"/>
      <c r="AC266" s="21"/>
    </row>
    <row r="267" spans="1:29" x14ac:dyDescent="0.2">
      <c r="A267" s="23"/>
      <c r="B267" s="28"/>
      <c r="C267" s="36"/>
      <c r="D267" s="25"/>
      <c r="E267" s="21"/>
      <c r="F267" s="21"/>
      <c r="G267" s="43"/>
      <c r="H267" s="21"/>
      <c r="I267" s="162"/>
      <c r="J267" s="522" t="str">
        <f t="shared" ref="J267:J330" si="33">IF(K267=K266,"",SUMIF(K:K,K267,I:I))</f>
        <v/>
      </c>
      <c r="K267" s="20">
        <f t="shared" si="26"/>
        <v>0</v>
      </c>
      <c r="L267" s="20" t="str">
        <f t="shared" si="27"/>
        <v/>
      </c>
      <c r="M267" s="20" t="str">
        <f t="shared" si="28"/>
        <v/>
      </c>
      <c r="O267" s="20">
        <f t="shared" si="29"/>
        <v>0</v>
      </c>
      <c r="P267" s="20">
        <f t="shared" si="30"/>
        <v>0</v>
      </c>
      <c r="Q267" s="20" t="str">
        <f t="shared" si="31"/>
        <v/>
      </c>
      <c r="R267" s="20">
        <f t="shared" si="32"/>
        <v>0</v>
      </c>
      <c r="Z267" s="20">
        <f>'BOCES SELECT'!E260</f>
        <v>1045609</v>
      </c>
      <c r="AA267" s="20" t="e">
        <f ca="1">'BOCES SELECT'!CH260</f>
        <v>#N/A</v>
      </c>
      <c r="AB267" s="21"/>
      <c r="AC267" s="21"/>
    </row>
    <row r="268" spans="1:29" x14ac:dyDescent="0.2">
      <c r="A268" s="23"/>
      <c r="B268" s="28"/>
      <c r="C268" s="36"/>
      <c r="D268" s="25"/>
      <c r="E268" s="21"/>
      <c r="F268" s="21"/>
      <c r="G268" s="43"/>
      <c r="H268" s="21"/>
      <c r="I268" s="162"/>
      <c r="J268" s="522" t="str">
        <f t="shared" si="33"/>
        <v/>
      </c>
      <c r="K268" s="20">
        <f t="shared" ref="K268:K331" si="34">IF(ISBLANK(A268),K267,A268)</f>
        <v>0</v>
      </c>
      <c r="L268" s="20" t="str">
        <f t="shared" si="27"/>
        <v/>
      </c>
      <c r="M268" s="20" t="str">
        <f t="shared" si="28"/>
        <v/>
      </c>
      <c r="O268" s="20">
        <f t="shared" si="29"/>
        <v>0</v>
      </c>
      <c r="P268" s="20">
        <f t="shared" si="30"/>
        <v>0</v>
      </c>
      <c r="Q268" s="20" t="str">
        <f t="shared" si="31"/>
        <v/>
      </c>
      <c r="R268" s="20">
        <f t="shared" si="32"/>
        <v>0</v>
      </c>
      <c r="Z268" s="20">
        <f>'BOCES SELECT'!E261</f>
        <v>1045608</v>
      </c>
      <c r="AA268" s="20" t="e">
        <f ca="1">'BOCES SELECT'!CH261</f>
        <v>#N/A</v>
      </c>
      <c r="AB268" s="21"/>
      <c r="AC268" s="21"/>
    </row>
    <row r="269" spans="1:29" x14ac:dyDescent="0.2">
      <c r="A269" s="23"/>
      <c r="B269" s="28"/>
      <c r="C269" s="36"/>
      <c r="D269" s="25"/>
      <c r="E269" s="21"/>
      <c r="F269" s="21"/>
      <c r="G269" s="43"/>
      <c r="H269" s="21"/>
      <c r="I269" s="162"/>
      <c r="J269" s="522" t="str">
        <f t="shared" si="33"/>
        <v/>
      </c>
      <c r="K269" s="20">
        <f t="shared" si="34"/>
        <v>0</v>
      </c>
      <c r="L269" s="20" t="str">
        <f t="shared" si="27"/>
        <v/>
      </c>
      <c r="M269" s="20" t="str">
        <f t="shared" si="28"/>
        <v/>
      </c>
      <c r="O269" s="20">
        <f t="shared" si="29"/>
        <v>0</v>
      </c>
      <c r="P269" s="20">
        <f t="shared" si="30"/>
        <v>0</v>
      </c>
      <c r="Q269" s="20" t="str">
        <f t="shared" si="31"/>
        <v/>
      </c>
      <c r="R269" s="20">
        <f t="shared" si="32"/>
        <v>0</v>
      </c>
      <c r="Z269" s="20">
        <f>'BOCES SELECT'!E262</f>
        <v>1045607</v>
      </c>
      <c r="AA269" s="20" t="e">
        <f ca="1">'BOCES SELECT'!CH262</f>
        <v>#N/A</v>
      </c>
      <c r="AB269" s="21"/>
      <c r="AC269" s="21"/>
    </row>
    <row r="270" spans="1:29" x14ac:dyDescent="0.2">
      <c r="A270" s="23"/>
      <c r="B270" s="28"/>
      <c r="C270" s="36"/>
      <c r="D270" s="25"/>
      <c r="E270" s="21"/>
      <c r="F270" s="21"/>
      <c r="G270" s="43"/>
      <c r="H270" s="21"/>
      <c r="I270" s="162"/>
      <c r="J270" s="522" t="str">
        <f t="shared" si="33"/>
        <v/>
      </c>
      <c r="K270" s="20">
        <f t="shared" si="34"/>
        <v>0</v>
      </c>
      <c r="L270" s="20" t="str">
        <f t="shared" si="27"/>
        <v/>
      </c>
      <c r="M270" s="20" t="str">
        <f t="shared" si="28"/>
        <v/>
      </c>
      <c r="O270" s="20">
        <f t="shared" si="29"/>
        <v>0</v>
      </c>
      <c r="P270" s="20">
        <f t="shared" si="30"/>
        <v>0</v>
      </c>
      <c r="Q270" s="20" t="str">
        <f t="shared" si="31"/>
        <v/>
      </c>
      <c r="R270" s="20">
        <f t="shared" si="32"/>
        <v>0</v>
      </c>
      <c r="Z270" s="20">
        <f>'BOCES SELECT'!E263</f>
        <v>1045606</v>
      </c>
      <c r="AA270" s="20" t="e">
        <f ca="1">'BOCES SELECT'!CH263</f>
        <v>#N/A</v>
      </c>
      <c r="AB270" s="21"/>
      <c r="AC270" s="21"/>
    </row>
    <row r="271" spans="1:29" x14ac:dyDescent="0.2">
      <c r="A271" s="23"/>
      <c r="B271" s="28"/>
      <c r="C271" s="36"/>
      <c r="D271" s="25"/>
      <c r="E271" s="21"/>
      <c r="F271" s="21"/>
      <c r="G271" s="43"/>
      <c r="H271" s="21"/>
      <c r="I271" s="162"/>
      <c r="J271" s="522" t="str">
        <f t="shared" si="33"/>
        <v/>
      </c>
      <c r="K271" s="20">
        <f t="shared" si="34"/>
        <v>0</v>
      </c>
      <c r="L271" s="20" t="str">
        <f t="shared" ref="L271:L334" si="35">LEFT(H271,11)</f>
        <v/>
      </c>
      <c r="M271" s="20" t="str">
        <f t="shared" ref="M271:M334" si="36">LEFT(E271,2)</f>
        <v/>
      </c>
      <c r="O271" s="20">
        <f t="shared" ref="O271:O334" si="37">K271</f>
        <v>0</v>
      </c>
      <c r="P271" s="20">
        <f t="shared" ref="P271:P334" si="38">LEN(L271)</f>
        <v>0</v>
      </c>
      <c r="Q271" s="20" t="str">
        <f t="shared" ref="Q271:Q334" si="39">IF(LEN(L271)=11,L271,IF(LEN(L271)=10,CONCATENATE(L271," "),IF(LEN(L271)=9,CONCATENATE(L271,"  "),IF(LEN(L271)=8,CONCATENATE(L271,"   "),""))))</f>
        <v/>
      </c>
      <c r="R271" s="20">
        <f t="shared" ref="R271:R334" si="40">LEN(Q271)</f>
        <v>0</v>
      </c>
      <c r="Z271" s="20">
        <f>'BOCES SELECT'!E264</f>
        <v>1045605</v>
      </c>
      <c r="AA271" s="20" t="e">
        <f ca="1">'BOCES SELECT'!CH264</f>
        <v>#N/A</v>
      </c>
      <c r="AB271" s="21"/>
      <c r="AC271" s="21"/>
    </row>
    <row r="272" spans="1:29" x14ac:dyDescent="0.2">
      <c r="A272" s="23"/>
      <c r="B272" s="28"/>
      <c r="C272" s="36"/>
      <c r="D272" s="25"/>
      <c r="E272" s="21"/>
      <c r="F272" s="21"/>
      <c r="G272" s="43"/>
      <c r="H272" s="21"/>
      <c r="I272" s="162"/>
      <c r="J272" s="522" t="str">
        <f t="shared" si="33"/>
        <v/>
      </c>
      <c r="K272" s="20">
        <f t="shared" si="34"/>
        <v>0</v>
      </c>
      <c r="L272" s="20" t="str">
        <f t="shared" si="35"/>
        <v/>
      </c>
      <c r="M272" s="20" t="str">
        <f t="shared" si="36"/>
        <v/>
      </c>
      <c r="O272" s="20">
        <f t="shared" si="37"/>
        <v>0</v>
      </c>
      <c r="P272" s="20">
        <f t="shared" si="38"/>
        <v>0</v>
      </c>
      <c r="Q272" s="20" t="str">
        <f t="shared" si="39"/>
        <v/>
      </c>
      <c r="R272" s="20">
        <f t="shared" si="40"/>
        <v>0</v>
      </c>
      <c r="Z272" s="20">
        <f>'BOCES SELECT'!E265</f>
        <v>1045604</v>
      </c>
      <c r="AA272" s="20" t="e">
        <f ca="1">'BOCES SELECT'!CH265</f>
        <v>#N/A</v>
      </c>
      <c r="AB272" s="21"/>
      <c r="AC272" s="21"/>
    </row>
    <row r="273" spans="1:29" x14ac:dyDescent="0.2">
      <c r="A273" s="23"/>
      <c r="B273" s="28"/>
      <c r="C273" s="36"/>
      <c r="D273" s="25"/>
      <c r="E273" s="21"/>
      <c r="F273" s="21"/>
      <c r="G273" s="43"/>
      <c r="H273" s="21"/>
      <c r="I273" s="162"/>
      <c r="J273" s="522" t="str">
        <f t="shared" si="33"/>
        <v/>
      </c>
      <c r="K273" s="20">
        <f t="shared" si="34"/>
        <v>0</v>
      </c>
      <c r="L273" s="20" t="str">
        <f t="shared" si="35"/>
        <v/>
      </c>
      <c r="M273" s="20" t="str">
        <f t="shared" si="36"/>
        <v/>
      </c>
      <c r="O273" s="20">
        <f t="shared" si="37"/>
        <v>0</v>
      </c>
      <c r="P273" s="20">
        <f t="shared" si="38"/>
        <v>0</v>
      </c>
      <c r="Q273" s="20" t="str">
        <f t="shared" si="39"/>
        <v/>
      </c>
      <c r="R273" s="20">
        <f t="shared" si="40"/>
        <v>0</v>
      </c>
      <c r="Z273" s="20">
        <f>'BOCES SELECT'!E266</f>
        <v>1045603</v>
      </c>
      <c r="AA273" s="20" t="e">
        <f ca="1">'BOCES SELECT'!CH266</f>
        <v>#N/A</v>
      </c>
      <c r="AB273" s="21"/>
      <c r="AC273" s="21"/>
    </row>
    <row r="274" spans="1:29" x14ac:dyDescent="0.2">
      <c r="A274" s="23"/>
      <c r="B274" s="28"/>
      <c r="C274" s="36"/>
      <c r="D274" s="25"/>
      <c r="E274" s="21"/>
      <c r="F274" s="21"/>
      <c r="G274" s="43"/>
      <c r="H274" s="21"/>
      <c r="I274" s="162"/>
      <c r="J274" s="522" t="str">
        <f t="shared" si="33"/>
        <v/>
      </c>
      <c r="K274" s="20">
        <f t="shared" si="34"/>
        <v>0</v>
      </c>
      <c r="L274" s="20" t="str">
        <f t="shared" si="35"/>
        <v/>
      </c>
      <c r="M274" s="20" t="str">
        <f t="shared" si="36"/>
        <v/>
      </c>
      <c r="O274" s="20">
        <f t="shared" si="37"/>
        <v>0</v>
      </c>
      <c r="P274" s="20">
        <f t="shared" si="38"/>
        <v>0</v>
      </c>
      <c r="Q274" s="20" t="str">
        <f t="shared" si="39"/>
        <v/>
      </c>
      <c r="R274" s="20">
        <f t="shared" si="40"/>
        <v>0</v>
      </c>
      <c r="Z274" s="20">
        <f>'BOCES SELECT'!E267</f>
        <v>1045602</v>
      </c>
      <c r="AA274" s="20" t="e">
        <f ca="1">'BOCES SELECT'!CH267</f>
        <v>#N/A</v>
      </c>
      <c r="AB274" s="21"/>
      <c r="AC274" s="21"/>
    </row>
    <row r="275" spans="1:29" x14ac:dyDescent="0.2">
      <c r="A275" s="23"/>
      <c r="B275" s="28"/>
      <c r="C275" s="36"/>
      <c r="D275" s="25"/>
      <c r="E275" s="21"/>
      <c r="F275" s="21"/>
      <c r="G275" s="43"/>
      <c r="H275" s="21"/>
      <c r="I275" s="162"/>
      <c r="J275" s="522" t="str">
        <f t="shared" si="33"/>
        <v/>
      </c>
      <c r="K275" s="20">
        <f t="shared" si="34"/>
        <v>0</v>
      </c>
      <c r="L275" s="20" t="str">
        <f t="shared" si="35"/>
        <v/>
      </c>
      <c r="M275" s="20" t="str">
        <f t="shared" si="36"/>
        <v/>
      </c>
      <c r="O275" s="20">
        <f t="shared" si="37"/>
        <v>0</v>
      </c>
      <c r="P275" s="20">
        <f t="shared" si="38"/>
        <v>0</v>
      </c>
      <c r="Q275" s="20" t="str">
        <f t="shared" si="39"/>
        <v/>
      </c>
      <c r="R275" s="20">
        <f t="shared" si="40"/>
        <v>0</v>
      </c>
      <c r="Z275" s="20">
        <f>'BOCES SELECT'!E268</f>
        <v>1045601</v>
      </c>
      <c r="AA275" s="20" t="e">
        <f ca="1">'BOCES SELECT'!CH268</f>
        <v>#N/A</v>
      </c>
      <c r="AB275" s="21"/>
      <c r="AC275" s="21"/>
    </row>
    <row r="276" spans="1:29" x14ac:dyDescent="0.2">
      <c r="A276" s="23"/>
      <c r="B276" s="28"/>
      <c r="C276" s="36"/>
      <c r="D276" s="25"/>
      <c r="E276" s="21"/>
      <c r="F276" s="21"/>
      <c r="G276" s="43"/>
      <c r="H276" s="21"/>
      <c r="I276" s="162"/>
      <c r="J276" s="522" t="str">
        <f t="shared" si="33"/>
        <v/>
      </c>
      <c r="K276" s="20">
        <f t="shared" si="34"/>
        <v>0</v>
      </c>
      <c r="L276" s="20" t="str">
        <f t="shared" si="35"/>
        <v/>
      </c>
      <c r="M276" s="20" t="str">
        <f t="shared" si="36"/>
        <v/>
      </c>
      <c r="O276" s="20">
        <f t="shared" si="37"/>
        <v>0</v>
      </c>
      <c r="P276" s="20">
        <f t="shared" si="38"/>
        <v>0</v>
      </c>
      <c r="Q276" s="20" t="str">
        <f t="shared" si="39"/>
        <v/>
      </c>
      <c r="R276" s="20">
        <f t="shared" si="40"/>
        <v>0</v>
      </c>
      <c r="Z276" s="20">
        <f>'BOCES SELECT'!E269</f>
        <v>1045600</v>
      </c>
      <c r="AA276" s="20" t="e">
        <f ca="1">'BOCES SELECT'!CH269</f>
        <v>#N/A</v>
      </c>
      <c r="AB276" s="21"/>
      <c r="AC276" s="21"/>
    </row>
    <row r="277" spans="1:29" x14ac:dyDescent="0.2">
      <c r="A277" s="23"/>
      <c r="B277" s="28"/>
      <c r="C277" s="36"/>
      <c r="D277" s="25"/>
      <c r="E277" s="21"/>
      <c r="F277" s="21"/>
      <c r="G277" s="43"/>
      <c r="H277" s="21"/>
      <c r="I277" s="162"/>
      <c r="J277" s="522" t="str">
        <f t="shared" si="33"/>
        <v/>
      </c>
      <c r="K277" s="20">
        <f t="shared" si="34"/>
        <v>0</v>
      </c>
      <c r="L277" s="20" t="str">
        <f t="shared" si="35"/>
        <v/>
      </c>
      <c r="M277" s="20" t="str">
        <f t="shared" si="36"/>
        <v/>
      </c>
      <c r="O277" s="20">
        <f t="shared" si="37"/>
        <v>0</v>
      </c>
      <c r="P277" s="20">
        <f t="shared" si="38"/>
        <v>0</v>
      </c>
      <c r="Q277" s="20" t="str">
        <f t="shared" si="39"/>
        <v/>
      </c>
      <c r="R277" s="20">
        <f t="shared" si="40"/>
        <v>0</v>
      </c>
      <c r="Z277" s="20">
        <f>'BOCES SELECT'!E270</f>
        <v>1045599</v>
      </c>
      <c r="AA277" s="20" t="e">
        <f ca="1">'BOCES SELECT'!CH270</f>
        <v>#N/A</v>
      </c>
      <c r="AB277" s="21"/>
      <c r="AC277" s="21"/>
    </row>
    <row r="278" spans="1:29" x14ac:dyDescent="0.2">
      <c r="A278" s="23"/>
      <c r="B278" s="28"/>
      <c r="C278" s="36"/>
      <c r="D278" s="25"/>
      <c r="E278" s="21"/>
      <c r="F278" s="21"/>
      <c r="G278" s="43"/>
      <c r="H278" s="21"/>
      <c r="I278" s="162"/>
      <c r="J278" s="522" t="str">
        <f t="shared" si="33"/>
        <v/>
      </c>
      <c r="K278" s="20">
        <f t="shared" si="34"/>
        <v>0</v>
      </c>
      <c r="L278" s="20" t="str">
        <f t="shared" si="35"/>
        <v/>
      </c>
      <c r="M278" s="20" t="str">
        <f t="shared" si="36"/>
        <v/>
      </c>
      <c r="O278" s="20">
        <f t="shared" si="37"/>
        <v>0</v>
      </c>
      <c r="P278" s="20">
        <f t="shared" si="38"/>
        <v>0</v>
      </c>
      <c r="Q278" s="20" t="str">
        <f t="shared" si="39"/>
        <v/>
      </c>
      <c r="R278" s="20">
        <f t="shared" si="40"/>
        <v>0</v>
      </c>
      <c r="Z278" s="20">
        <f>'BOCES SELECT'!E271</f>
        <v>1045598</v>
      </c>
      <c r="AA278" s="20" t="e">
        <f ca="1">'BOCES SELECT'!CH271</f>
        <v>#N/A</v>
      </c>
      <c r="AB278" s="21"/>
      <c r="AC278" s="21"/>
    </row>
    <row r="279" spans="1:29" x14ac:dyDescent="0.2">
      <c r="A279" s="23"/>
      <c r="B279" s="28"/>
      <c r="C279" s="36"/>
      <c r="D279" s="25"/>
      <c r="E279" s="21"/>
      <c r="F279" s="21"/>
      <c r="G279" s="43"/>
      <c r="H279" s="21"/>
      <c r="I279" s="162"/>
      <c r="J279" s="522" t="str">
        <f t="shared" si="33"/>
        <v/>
      </c>
      <c r="K279" s="20">
        <f t="shared" si="34"/>
        <v>0</v>
      </c>
      <c r="L279" s="20" t="str">
        <f t="shared" si="35"/>
        <v/>
      </c>
      <c r="M279" s="20" t="str">
        <f t="shared" si="36"/>
        <v/>
      </c>
      <c r="O279" s="20">
        <f t="shared" si="37"/>
        <v>0</v>
      </c>
      <c r="P279" s="20">
        <f t="shared" si="38"/>
        <v>0</v>
      </c>
      <c r="Q279" s="20" t="str">
        <f t="shared" si="39"/>
        <v/>
      </c>
      <c r="R279" s="20">
        <f t="shared" si="40"/>
        <v>0</v>
      </c>
      <c r="Z279" s="20">
        <f>'BOCES SELECT'!E272</f>
        <v>1045597</v>
      </c>
      <c r="AA279" s="20" t="e">
        <f ca="1">'BOCES SELECT'!CH272</f>
        <v>#N/A</v>
      </c>
      <c r="AB279" s="21"/>
      <c r="AC279" s="21"/>
    </row>
    <row r="280" spans="1:29" x14ac:dyDescent="0.2">
      <c r="A280" s="23"/>
      <c r="B280" s="28"/>
      <c r="C280" s="36"/>
      <c r="D280" s="25"/>
      <c r="E280" s="21"/>
      <c r="F280" s="21"/>
      <c r="G280" s="43"/>
      <c r="H280" s="21"/>
      <c r="I280" s="162"/>
      <c r="J280" s="522" t="str">
        <f t="shared" si="33"/>
        <v/>
      </c>
      <c r="K280" s="20">
        <f t="shared" si="34"/>
        <v>0</v>
      </c>
      <c r="L280" s="20" t="str">
        <f t="shared" si="35"/>
        <v/>
      </c>
      <c r="M280" s="20" t="str">
        <f t="shared" si="36"/>
        <v/>
      </c>
      <c r="O280" s="20">
        <f t="shared" si="37"/>
        <v>0</v>
      </c>
      <c r="P280" s="20">
        <f t="shared" si="38"/>
        <v>0</v>
      </c>
      <c r="Q280" s="20" t="str">
        <f t="shared" si="39"/>
        <v/>
      </c>
      <c r="R280" s="20">
        <f t="shared" si="40"/>
        <v>0</v>
      </c>
      <c r="Z280" s="20">
        <f>'BOCES SELECT'!E273</f>
        <v>1045596</v>
      </c>
      <c r="AA280" s="20" t="e">
        <f ca="1">'BOCES SELECT'!CH273</f>
        <v>#N/A</v>
      </c>
      <c r="AB280" s="21"/>
      <c r="AC280" s="21"/>
    </row>
    <row r="281" spans="1:29" x14ac:dyDescent="0.2">
      <c r="A281" s="23"/>
      <c r="B281" s="28"/>
      <c r="C281" s="36"/>
      <c r="D281" s="25"/>
      <c r="E281" s="21"/>
      <c r="F281" s="21"/>
      <c r="G281" s="43"/>
      <c r="H281" s="21"/>
      <c r="I281" s="162"/>
      <c r="J281" s="522" t="str">
        <f t="shared" si="33"/>
        <v/>
      </c>
      <c r="K281" s="20">
        <f t="shared" si="34"/>
        <v>0</v>
      </c>
      <c r="L281" s="20" t="str">
        <f t="shared" si="35"/>
        <v/>
      </c>
      <c r="M281" s="20" t="str">
        <f t="shared" si="36"/>
        <v/>
      </c>
      <c r="O281" s="20">
        <f t="shared" si="37"/>
        <v>0</v>
      </c>
      <c r="P281" s="20">
        <f t="shared" si="38"/>
        <v>0</v>
      </c>
      <c r="Q281" s="20" t="str">
        <f t="shared" si="39"/>
        <v/>
      </c>
      <c r="R281" s="20">
        <f t="shared" si="40"/>
        <v>0</v>
      </c>
      <c r="Z281" s="20">
        <f>'BOCES SELECT'!E274</f>
        <v>1045595</v>
      </c>
      <c r="AA281" s="20" t="e">
        <f ca="1">'BOCES SELECT'!CH274</f>
        <v>#N/A</v>
      </c>
      <c r="AB281" s="21"/>
      <c r="AC281" s="21"/>
    </row>
    <row r="282" spans="1:29" x14ac:dyDescent="0.2">
      <c r="A282" s="23"/>
      <c r="B282" s="28"/>
      <c r="C282" s="36"/>
      <c r="D282" s="25"/>
      <c r="E282" s="21"/>
      <c r="F282" s="21"/>
      <c r="G282" s="43"/>
      <c r="H282" s="21"/>
      <c r="I282" s="162"/>
      <c r="J282" s="522" t="str">
        <f t="shared" si="33"/>
        <v/>
      </c>
      <c r="K282" s="20">
        <f t="shared" si="34"/>
        <v>0</v>
      </c>
      <c r="L282" s="20" t="str">
        <f t="shared" si="35"/>
        <v/>
      </c>
      <c r="M282" s="20" t="str">
        <f t="shared" si="36"/>
        <v/>
      </c>
      <c r="O282" s="20">
        <f t="shared" si="37"/>
        <v>0</v>
      </c>
      <c r="P282" s="20">
        <f t="shared" si="38"/>
        <v>0</v>
      </c>
      <c r="Q282" s="20" t="str">
        <f t="shared" si="39"/>
        <v/>
      </c>
      <c r="R282" s="20">
        <f t="shared" si="40"/>
        <v>0</v>
      </c>
      <c r="Z282" s="20">
        <f>'BOCES SELECT'!E275</f>
        <v>1045594</v>
      </c>
      <c r="AA282" s="20" t="e">
        <f ca="1">'BOCES SELECT'!CH275</f>
        <v>#N/A</v>
      </c>
      <c r="AB282" s="21"/>
      <c r="AC282" s="21"/>
    </row>
    <row r="283" spans="1:29" x14ac:dyDescent="0.2">
      <c r="A283" s="23"/>
      <c r="B283" s="28"/>
      <c r="C283" s="36"/>
      <c r="D283" s="25"/>
      <c r="E283" s="21"/>
      <c r="F283" s="21"/>
      <c r="G283" s="43"/>
      <c r="H283" s="21"/>
      <c r="I283" s="162"/>
      <c r="J283" s="522" t="str">
        <f t="shared" si="33"/>
        <v/>
      </c>
      <c r="K283" s="20">
        <f t="shared" si="34"/>
        <v>0</v>
      </c>
      <c r="L283" s="20" t="str">
        <f t="shared" si="35"/>
        <v/>
      </c>
      <c r="M283" s="20" t="str">
        <f t="shared" si="36"/>
        <v/>
      </c>
      <c r="O283" s="20">
        <f t="shared" si="37"/>
        <v>0</v>
      </c>
      <c r="P283" s="20">
        <f t="shared" si="38"/>
        <v>0</v>
      </c>
      <c r="Q283" s="20" t="str">
        <f t="shared" si="39"/>
        <v/>
      </c>
      <c r="R283" s="20">
        <f t="shared" si="40"/>
        <v>0</v>
      </c>
      <c r="Z283" s="20">
        <f>'BOCES SELECT'!E276</f>
        <v>1045593</v>
      </c>
      <c r="AA283" s="20" t="e">
        <f ca="1">'BOCES SELECT'!CH276</f>
        <v>#N/A</v>
      </c>
      <c r="AB283" s="21"/>
      <c r="AC283" s="21"/>
    </row>
    <row r="284" spans="1:29" x14ac:dyDescent="0.2">
      <c r="A284" s="23"/>
      <c r="B284" s="28"/>
      <c r="C284" s="36"/>
      <c r="D284" s="25"/>
      <c r="E284" s="21"/>
      <c r="F284" s="21"/>
      <c r="G284" s="43"/>
      <c r="H284" s="21"/>
      <c r="I284" s="162"/>
      <c r="J284" s="522" t="str">
        <f t="shared" si="33"/>
        <v/>
      </c>
      <c r="K284" s="20">
        <f t="shared" si="34"/>
        <v>0</v>
      </c>
      <c r="L284" s="20" t="str">
        <f t="shared" si="35"/>
        <v/>
      </c>
      <c r="M284" s="20" t="str">
        <f t="shared" si="36"/>
        <v/>
      </c>
      <c r="O284" s="20">
        <f t="shared" si="37"/>
        <v>0</v>
      </c>
      <c r="P284" s="20">
        <f t="shared" si="38"/>
        <v>0</v>
      </c>
      <c r="Q284" s="20" t="str">
        <f t="shared" si="39"/>
        <v/>
      </c>
      <c r="R284" s="20">
        <f t="shared" si="40"/>
        <v>0</v>
      </c>
      <c r="Z284" s="20">
        <f>'BOCES SELECT'!E277</f>
        <v>1045592</v>
      </c>
      <c r="AA284" s="20" t="e">
        <f ca="1">'BOCES SELECT'!CH277</f>
        <v>#N/A</v>
      </c>
      <c r="AB284" s="21"/>
      <c r="AC284" s="21"/>
    </row>
    <row r="285" spans="1:29" x14ac:dyDescent="0.2">
      <c r="A285" s="23"/>
      <c r="B285" s="28"/>
      <c r="C285" s="36"/>
      <c r="D285" s="25"/>
      <c r="E285" s="21"/>
      <c r="F285" s="21"/>
      <c r="G285" s="43"/>
      <c r="H285" s="21"/>
      <c r="I285" s="162"/>
      <c r="J285" s="522" t="str">
        <f t="shared" si="33"/>
        <v/>
      </c>
      <c r="K285" s="20">
        <f t="shared" si="34"/>
        <v>0</v>
      </c>
      <c r="L285" s="20" t="str">
        <f t="shared" si="35"/>
        <v/>
      </c>
      <c r="M285" s="20" t="str">
        <f t="shared" si="36"/>
        <v/>
      </c>
      <c r="O285" s="20">
        <f t="shared" si="37"/>
        <v>0</v>
      </c>
      <c r="P285" s="20">
        <f t="shared" si="38"/>
        <v>0</v>
      </c>
      <c r="Q285" s="20" t="str">
        <f t="shared" si="39"/>
        <v/>
      </c>
      <c r="R285" s="20">
        <f t="shared" si="40"/>
        <v>0</v>
      </c>
      <c r="Z285" s="20">
        <f>'BOCES SELECT'!E278</f>
        <v>1045591</v>
      </c>
      <c r="AA285" s="20" t="e">
        <f ca="1">'BOCES SELECT'!CH278</f>
        <v>#N/A</v>
      </c>
      <c r="AB285" s="21"/>
      <c r="AC285" s="21"/>
    </row>
    <row r="286" spans="1:29" x14ac:dyDescent="0.2">
      <c r="A286" s="23"/>
      <c r="B286" s="28"/>
      <c r="C286" s="36"/>
      <c r="D286" s="25"/>
      <c r="E286" s="21"/>
      <c r="F286" s="21"/>
      <c r="G286" s="43"/>
      <c r="H286" s="21"/>
      <c r="I286" s="162"/>
      <c r="J286" s="522" t="str">
        <f t="shared" si="33"/>
        <v/>
      </c>
      <c r="K286" s="20">
        <f t="shared" si="34"/>
        <v>0</v>
      </c>
      <c r="L286" s="20" t="str">
        <f t="shared" si="35"/>
        <v/>
      </c>
      <c r="M286" s="20" t="str">
        <f t="shared" si="36"/>
        <v/>
      </c>
      <c r="O286" s="20">
        <f t="shared" si="37"/>
        <v>0</v>
      </c>
      <c r="P286" s="20">
        <f t="shared" si="38"/>
        <v>0</v>
      </c>
      <c r="Q286" s="20" t="str">
        <f t="shared" si="39"/>
        <v/>
      </c>
      <c r="R286" s="20">
        <f t="shared" si="40"/>
        <v>0</v>
      </c>
      <c r="Z286" s="20">
        <f>'BOCES SELECT'!E279</f>
        <v>1045590</v>
      </c>
      <c r="AA286" s="20" t="e">
        <f ca="1">'BOCES SELECT'!CH279</f>
        <v>#N/A</v>
      </c>
      <c r="AB286" s="21"/>
      <c r="AC286" s="21"/>
    </row>
    <row r="287" spans="1:29" x14ac:dyDescent="0.2">
      <c r="A287" s="23"/>
      <c r="B287" s="28"/>
      <c r="C287" s="36"/>
      <c r="D287" s="25"/>
      <c r="E287" s="21"/>
      <c r="F287" s="21"/>
      <c r="G287" s="43"/>
      <c r="H287" s="21"/>
      <c r="I287" s="162"/>
      <c r="J287" s="522" t="str">
        <f t="shared" si="33"/>
        <v/>
      </c>
      <c r="K287" s="20">
        <f t="shared" si="34"/>
        <v>0</v>
      </c>
      <c r="L287" s="20" t="str">
        <f t="shared" si="35"/>
        <v/>
      </c>
      <c r="M287" s="20" t="str">
        <f t="shared" si="36"/>
        <v/>
      </c>
      <c r="O287" s="20">
        <f t="shared" si="37"/>
        <v>0</v>
      </c>
      <c r="P287" s="20">
        <f t="shared" si="38"/>
        <v>0</v>
      </c>
      <c r="Q287" s="20" t="str">
        <f t="shared" si="39"/>
        <v/>
      </c>
      <c r="R287" s="20">
        <f t="shared" si="40"/>
        <v>0</v>
      </c>
      <c r="Z287" s="20">
        <f>'BOCES SELECT'!E280</f>
        <v>1045589</v>
      </c>
      <c r="AA287" s="20" t="e">
        <f ca="1">'BOCES SELECT'!CH280</f>
        <v>#N/A</v>
      </c>
      <c r="AB287" s="21"/>
      <c r="AC287" s="21"/>
    </row>
    <row r="288" spans="1:29" x14ac:dyDescent="0.2">
      <c r="A288" s="23"/>
      <c r="B288" s="28"/>
      <c r="C288" s="36"/>
      <c r="D288" s="25"/>
      <c r="E288" s="21"/>
      <c r="F288" s="21"/>
      <c r="G288" s="43"/>
      <c r="H288" s="21"/>
      <c r="I288" s="162"/>
      <c r="J288" s="522" t="str">
        <f t="shared" si="33"/>
        <v/>
      </c>
      <c r="K288" s="20">
        <f t="shared" si="34"/>
        <v>0</v>
      </c>
      <c r="L288" s="20" t="str">
        <f t="shared" si="35"/>
        <v/>
      </c>
      <c r="M288" s="20" t="str">
        <f t="shared" si="36"/>
        <v/>
      </c>
      <c r="O288" s="20">
        <f t="shared" si="37"/>
        <v>0</v>
      </c>
      <c r="P288" s="20">
        <f t="shared" si="38"/>
        <v>0</v>
      </c>
      <c r="Q288" s="20" t="str">
        <f t="shared" si="39"/>
        <v/>
      </c>
      <c r="R288" s="20">
        <f t="shared" si="40"/>
        <v>0</v>
      </c>
      <c r="Z288" s="20">
        <f>'BOCES SELECT'!E281</f>
        <v>1045588</v>
      </c>
      <c r="AA288" s="20" t="e">
        <f ca="1">'BOCES SELECT'!CH281</f>
        <v>#N/A</v>
      </c>
      <c r="AB288" s="21"/>
      <c r="AC288" s="21"/>
    </row>
    <row r="289" spans="1:29" x14ac:dyDescent="0.2">
      <c r="A289" s="23"/>
      <c r="B289" s="28"/>
      <c r="C289" s="36"/>
      <c r="D289" s="25"/>
      <c r="E289" s="21"/>
      <c r="F289" s="21"/>
      <c r="G289" s="43"/>
      <c r="H289" s="21"/>
      <c r="I289" s="162"/>
      <c r="J289" s="522" t="str">
        <f t="shared" si="33"/>
        <v/>
      </c>
      <c r="K289" s="20">
        <f t="shared" si="34"/>
        <v>0</v>
      </c>
      <c r="L289" s="20" t="str">
        <f t="shared" si="35"/>
        <v/>
      </c>
      <c r="M289" s="20" t="str">
        <f t="shared" si="36"/>
        <v/>
      </c>
      <c r="O289" s="20">
        <f t="shared" si="37"/>
        <v>0</v>
      </c>
      <c r="P289" s="20">
        <f t="shared" si="38"/>
        <v>0</v>
      </c>
      <c r="Q289" s="20" t="str">
        <f t="shared" si="39"/>
        <v/>
      </c>
      <c r="R289" s="20">
        <f t="shared" si="40"/>
        <v>0</v>
      </c>
      <c r="Z289" s="20">
        <f>'BOCES SELECT'!E282</f>
        <v>1045587</v>
      </c>
      <c r="AA289" s="20" t="e">
        <f ca="1">'BOCES SELECT'!CH282</f>
        <v>#N/A</v>
      </c>
      <c r="AB289" s="21"/>
      <c r="AC289" s="21"/>
    </row>
    <row r="290" spans="1:29" x14ac:dyDescent="0.2">
      <c r="A290" s="23"/>
      <c r="B290" s="28"/>
      <c r="C290" s="36"/>
      <c r="D290" s="25"/>
      <c r="E290" s="21"/>
      <c r="F290" s="21"/>
      <c r="G290" s="43"/>
      <c r="H290" s="21"/>
      <c r="I290" s="162"/>
      <c r="J290" s="522" t="str">
        <f t="shared" si="33"/>
        <v/>
      </c>
      <c r="K290" s="20">
        <f t="shared" si="34"/>
        <v>0</v>
      </c>
      <c r="L290" s="20" t="str">
        <f t="shared" si="35"/>
        <v/>
      </c>
      <c r="M290" s="20" t="str">
        <f t="shared" si="36"/>
        <v/>
      </c>
      <c r="O290" s="20">
        <f t="shared" si="37"/>
        <v>0</v>
      </c>
      <c r="P290" s="20">
        <f t="shared" si="38"/>
        <v>0</v>
      </c>
      <c r="Q290" s="20" t="str">
        <f t="shared" si="39"/>
        <v/>
      </c>
      <c r="R290" s="20">
        <f t="shared" si="40"/>
        <v>0</v>
      </c>
      <c r="Z290" s="20">
        <f>'BOCES SELECT'!E283</f>
        <v>1045586</v>
      </c>
      <c r="AA290" s="20" t="e">
        <f ca="1">'BOCES SELECT'!CH283</f>
        <v>#N/A</v>
      </c>
      <c r="AB290" s="21"/>
      <c r="AC290" s="21"/>
    </row>
    <row r="291" spans="1:29" x14ac:dyDescent="0.2">
      <c r="A291" s="23"/>
      <c r="B291" s="28"/>
      <c r="C291" s="36"/>
      <c r="D291" s="25"/>
      <c r="E291" s="21"/>
      <c r="F291" s="21"/>
      <c r="G291" s="43"/>
      <c r="H291" s="21"/>
      <c r="I291" s="162"/>
      <c r="J291" s="522" t="str">
        <f t="shared" si="33"/>
        <v/>
      </c>
      <c r="K291" s="20">
        <f t="shared" si="34"/>
        <v>0</v>
      </c>
      <c r="L291" s="20" t="str">
        <f t="shared" si="35"/>
        <v/>
      </c>
      <c r="M291" s="20" t="str">
        <f t="shared" si="36"/>
        <v/>
      </c>
      <c r="O291" s="20">
        <f t="shared" si="37"/>
        <v>0</v>
      </c>
      <c r="P291" s="20">
        <f t="shared" si="38"/>
        <v>0</v>
      </c>
      <c r="Q291" s="20" t="str">
        <f t="shared" si="39"/>
        <v/>
      </c>
      <c r="R291" s="20">
        <f t="shared" si="40"/>
        <v>0</v>
      </c>
      <c r="Z291" s="20">
        <f>'BOCES SELECT'!E284</f>
        <v>1045585</v>
      </c>
      <c r="AA291" s="20" t="e">
        <f ca="1">'BOCES SELECT'!CH284</f>
        <v>#N/A</v>
      </c>
      <c r="AB291" s="21"/>
      <c r="AC291" s="21"/>
    </row>
    <row r="292" spans="1:29" x14ac:dyDescent="0.2">
      <c r="A292" s="23"/>
      <c r="B292" s="28"/>
      <c r="C292" s="36"/>
      <c r="D292" s="25"/>
      <c r="E292" s="21"/>
      <c r="F292" s="21"/>
      <c r="G292" s="43"/>
      <c r="H292" s="21"/>
      <c r="I292" s="162"/>
      <c r="J292" s="522" t="str">
        <f t="shared" si="33"/>
        <v/>
      </c>
      <c r="K292" s="20">
        <f t="shared" si="34"/>
        <v>0</v>
      </c>
      <c r="L292" s="20" t="str">
        <f t="shared" si="35"/>
        <v/>
      </c>
      <c r="M292" s="20" t="str">
        <f t="shared" si="36"/>
        <v/>
      </c>
      <c r="O292" s="20">
        <f t="shared" si="37"/>
        <v>0</v>
      </c>
      <c r="P292" s="20">
        <f t="shared" si="38"/>
        <v>0</v>
      </c>
      <c r="Q292" s="20" t="str">
        <f t="shared" si="39"/>
        <v/>
      </c>
      <c r="R292" s="20">
        <f t="shared" si="40"/>
        <v>0</v>
      </c>
      <c r="Z292" s="20">
        <f>'BOCES SELECT'!E285</f>
        <v>1045584</v>
      </c>
      <c r="AA292" s="20" t="e">
        <f ca="1">'BOCES SELECT'!CH285</f>
        <v>#N/A</v>
      </c>
      <c r="AB292" s="21"/>
      <c r="AC292" s="21"/>
    </row>
    <row r="293" spans="1:29" x14ac:dyDescent="0.2">
      <c r="A293" s="23"/>
      <c r="B293" s="28"/>
      <c r="C293" s="36"/>
      <c r="D293" s="25"/>
      <c r="E293" s="21"/>
      <c r="F293" s="21"/>
      <c r="G293" s="43"/>
      <c r="H293" s="21"/>
      <c r="I293" s="162"/>
      <c r="J293" s="522" t="str">
        <f t="shared" si="33"/>
        <v/>
      </c>
      <c r="K293" s="20">
        <f t="shared" si="34"/>
        <v>0</v>
      </c>
      <c r="L293" s="20" t="str">
        <f t="shared" si="35"/>
        <v/>
      </c>
      <c r="M293" s="20" t="str">
        <f t="shared" si="36"/>
        <v/>
      </c>
      <c r="O293" s="20">
        <f t="shared" si="37"/>
        <v>0</v>
      </c>
      <c r="P293" s="20">
        <f t="shared" si="38"/>
        <v>0</v>
      </c>
      <c r="Q293" s="20" t="str">
        <f t="shared" si="39"/>
        <v/>
      </c>
      <c r="R293" s="20">
        <f t="shared" si="40"/>
        <v>0</v>
      </c>
      <c r="Z293" s="20">
        <f>'BOCES SELECT'!E286</f>
        <v>1045583</v>
      </c>
      <c r="AA293" s="20" t="e">
        <f ca="1">'BOCES SELECT'!CH286</f>
        <v>#N/A</v>
      </c>
      <c r="AB293" s="21"/>
      <c r="AC293" s="21"/>
    </row>
    <row r="294" spans="1:29" x14ac:dyDescent="0.2">
      <c r="A294" s="23"/>
      <c r="B294" s="28"/>
      <c r="C294" s="36"/>
      <c r="D294" s="25"/>
      <c r="E294" s="21"/>
      <c r="F294" s="21"/>
      <c r="G294" s="43"/>
      <c r="H294" s="21"/>
      <c r="I294" s="162"/>
      <c r="J294" s="522" t="str">
        <f t="shared" si="33"/>
        <v/>
      </c>
      <c r="K294" s="20">
        <f t="shared" si="34"/>
        <v>0</v>
      </c>
      <c r="L294" s="20" t="str">
        <f t="shared" si="35"/>
        <v/>
      </c>
      <c r="M294" s="20" t="str">
        <f t="shared" si="36"/>
        <v/>
      </c>
      <c r="O294" s="20">
        <f t="shared" si="37"/>
        <v>0</v>
      </c>
      <c r="P294" s="20">
        <f t="shared" si="38"/>
        <v>0</v>
      </c>
      <c r="Q294" s="20" t="str">
        <f t="shared" si="39"/>
        <v/>
      </c>
      <c r="R294" s="20">
        <f t="shared" si="40"/>
        <v>0</v>
      </c>
      <c r="Z294" s="20">
        <f>'BOCES SELECT'!E287</f>
        <v>1045582</v>
      </c>
      <c r="AA294" s="20" t="e">
        <f ca="1">'BOCES SELECT'!CH287</f>
        <v>#N/A</v>
      </c>
      <c r="AB294" s="21"/>
      <c r="AC294" s="21"/>
    </row>
    <row r="295" spans="1:29" x14ac:dyDescent="0.2">
      <c r="A295" s="23"/>
      <c r="B295" s="28"/>
      <c r="C295" s="36"/>
      <c r="D295" s="25"/>
      <c r="E295" s="21"/>
      <c r="F295" s="21"/>
      <c r="G295" s="43"/>
      <c r="H295" s="21"/>
      <c r="I295" s="162"/>
      <c r="J295" s="522" t="str">
        <f t="shared" si="33"/>
        <v/>
      </c>
      <c r="K295" s="20">
        <f t="shared" si="34"/>
        <v>0</v>
      </c>
      <c r="L295" s="20" t="str">
        <f t="shared" si="35"/>
        <v/>
      </c>
      <c r="M295" s="20" t="str">
        <f t="shared" si="36"/>
        <v/>
      </c>
      <c r="O295" s="20">
        <f t="shared" si="37"/>
        <v>0</v>
      </c>
      <c r="P295" s="20">
        <f t="shared" si="38"/>
        <v>0</v>
      </c>
      <c r="Q295" s="20" t="str">
        <f t="shared" si="39"/>
        <v/>
      </c>
      <c r="R295" s="20">
        <f t="shared" si="40"/>
        <v>0</v>
      </c>
      <c r="Z295" s="20">
        <f>'BOCES SELECT'!E288</f>
        <v>1045581</v>
      </c>
      <c r="AA295" s="20" t="e">
        <f ca="1">'BOCES SELECT'!CH288</f>
        <v>#N/A</v>
      </c>
      <c r="AB295" s="21"/>
      <c r="AC295" s="21"/>
    </row>
    <row r="296" spans="1:29" x14ac:dyDescent="0.2">
      <c r="A296" s="23"/>
      <c r="B296" s="28"/>
      <c r="C296" s="36"/>
      <c r="D296" s="25"/>
      <c r="E296" s="21"/>
      <c r="F296" s="21"/>
      <c r="G296" s="43"/>
      <c r="H296" s="21"/>
      <c r="I296" s="162"/>
      <c r="J296" s="522" t="str">
        <f t="shared" si="33"/>
        <v/>
      </c>
      <c r="K296" s="20">
        <f t="shared" si="34"/>
        <v>0</v>
      </c>
      <c r="L296" s="20" t="str">
        <f t="shared" si="35"/>
        <v/>
      </c>
      <c r="M296" s="20" t="str">
        <f t="shared" si="36"/>
        <v/>
      </c>
      <c r="O296" s="20">
        <f t="shared" si="37"/>
        <v>0</v>
      </c>
      <c r="P296" s="20">
        <f t="shared" si="38"/>
        <v>0</v>
      </c>
      <c r="Q296" s="20" t="str">
        <f t="shared" si="39"/>
        <v/>
      </c>
      <c r="R296" s="20">
        <f t="shared" si="40"/>
        <v>0</v>
      </c>
      <c r="Z296" s="20">
        <f>'BOCES SELECT'!E289</f>
        <v>1045580</v>
      </c>
      <c r="AA296" s="20" t="e">
        <f ca="1">'BOCES SELECT'!CH289</f>
        <v>#N/A</v>
      </c>
      <c r="AB296" s="21"/>
      <c r="AC296" s="21"/>
    </row>
    <row r="297" spans="1:29" x14ac:dyDescent="0.2">
      <c r="A297" s="23"/>
      <c r="B297" s="28"/>
      <c r="C297" s="36"/>
      <c r="D297" s="25"/>
      <c r="E297" s="21"/>
      <c r="F297" s="21"/>
      <c r="G297" s="43"/>
      <c r="H297" s="21"/>
      <c r="I297" s="162"/>
      <c r="J297" s="522" t="str">
        <f t="shared" si="33"/>
        <v/>
      </c>
      <c r="K297" s="20">
        <f t="shared" si="34"/>
        <v>0</v>
      </c>
      <c r="L297" s="20" t="str">
        <f t="shared" si="35"/>
        <v/>
      </c>
      <c r="M297" s="20" t="str">
        <f t="shared" si="36"/>
        <v/>
      </c>
      <c r="O297" s="20">
        <f t="shared" si="37"/>
        <v>0</v>
      </c>
      <c r="P297" s="20">
        <f t="shared" si="38"/>
        <v>0</v>
      </c>
      <c r="Q297" s="20" t="str">
        <f t="shared" si="39"/>
        <v/>
      </c>
      <c r="R297" s="20">
        <f t="shared" si="40"/>
        <v>0</v>
      </c>
      <c r="Z297" s="20">
        <f>'BOCES SELECT'!E290</f>
        <v>1045579</v>
      </c>
      <c r="AA297" s="20" t="e">
        <f ca="1">'BOCES SELECT'!CH290</f>
        <v>#N/A</v>
      </c>
      <c r="AB297" s="21"/>
      <c r="AC297" s="21"/>
    </row>
    <row r="298" spans="1:29" x14ac:dyDescent="0.2">
      <c r="A298" s="23"/>
      <c r="B298" s="28"/>
      <c r="C298" s="36"/>
      <c r="D298" s="25"/>
      <c r="E298" s="21"/>
      <c r="F298" s="21"/>
      <c r="G298" s="43"/>
      <c r="H298" s="21"/>
      <c r="I298" s="162"/>
      <c r="J298" s="522" t="str">
        <f t="shared" si="33"/>
        <v/>
      </c>
      <c r="K298" s="20">
        <f t="shared" si="34"/>
        <v>0</v>
      </c>
      <c r="L298" s="20" t="str">
        <f t="shared" si="35"/>
        <v/>
      </c>
      <c r="M298" s="20" t="str">
        <f t="shared" si="36"/>
        <v/>
      </c>
      <c r="O298" s="20">
        <f t="shared" si="37"/>
        <v>0</v>
      </c>
      <c r="P298" s="20">
        <f t="shared" si="38"/>
        <v>0</v>
      </c>
      <c r="Q298" s="20" t="str">
        <f t="shared" si="39"/>
        <v/>
      </c>
      <c r="R298" s="20">
        <f t="shared" si="40"/>
        <v>0</v>
      </c>
      <c r="Z298" s="20">
        <f>'BOCES SELECT'!E291</f>
        <v>1045578</v>
      </c>
      <c r="AA298" s="20" t="e">
        <f ca="1">'BOCES SELECT'!CH291</f>
        <v>#N/A</v>
      </c>
      <c r="AB298" s="21"/>
      <c r="AC298" s="21"/>
    </row>
    <row r="299" spans="1:29" x14ac:dyDescent="0.2">
      <c r="A299" s="23"/>
      <c r="B299" s="28"/>
      <c r="C299" s="36"/>
      <c r="D299" s="25"/>
      <c r="E299" s="21"/>
      <c r="F299" s="21"/>
      <c r="G299" s="43"/>
      <c r="H299" s="21"/>
      <c r="I299" s="162"/>
      <c r="J299" s="522" t="str">
        <f t="shared" si="33"/>
        <v/>
      </c>
      <c r="K299" s="20">
        <f t="shared" si="34"/>
        <v>0</v>
      </c>
      <c r="L299" s="20" t="str">
        <f t="shared" si="35"/>
        <v/>
      </c>
      <c r="M299" s="20" t="str">
        <f t="shared" si="36"/>
        <v/>
      </c>
      <c r="O299" s="20">
        <f t="shared" si="37"/>
        <v>0</v>
      </c>
      <c r="P299" s="20">
        <f t="shared" si="38"/>
        <v>0</v>
      </c>
      <c r="Q299" s="20" t="str">
        <f t="shared" si="39"/>
        <v/>
      </c>
      <c r="R299" s="20">
        <f t="shared" si="40"/>
        <v>0</v>
      </c>
      <c r="Z299" s="20">
        <f>'BOCES SELECT'!E292</f>
        <v>1045577</v>
      </c>
      <c r="AA299" s="20" t="e">
        <f ca="1">'BOCES SELECT'!CH292</f>
        <v>#N/A</v>
      </c>
      <c r="AB299" s="21"/>
      <c r="AC299" s="21"/>
    </row>
    <row r="300" spans="1:29" x14ac:dyDescent="0.2">
      <c r="A300" s="23"/>
      <c r="B300" s="28"/>
      <c r="C300" s="36"/>
      <c r="D300" s="25"/>
      <c r="E300" s="21"/>
      <c r="F300" s="21"/>
      <c r="G300" s="43"/>
      <c r="H300" s="21"/>
      <c r="I300" s="162"/>
      <c r="J300" s="522" t="str">
        <f t="shared" si="33"/>
        <v/>
      </c>
      <c r="K300" s="20">
        <f t="shared" si="34"/>
        <v>0</v>
      </c>
      <c r="L300" s="20" t="str">
        <f t="shared" si="35"/>
        <v/>
      </c>
      <c r="M300" s="20" t="str">
        <f t="shared" si="36"/>
        <v/>
      </c>
      <c r="O300" s="20">
        <f t="shared" si="37"/>
        <v>0</v>
      </c>
      <c r="P300" s="20">
        <f t="shared" si="38"/>
        <v>0</v>
      </c>
      <c r="Q300" s="20" t="str">
        <f t="shared" si="39"/>
        <v/>
      </c>
      <c r="R300" s="20">
        <f t="shared" si="40"/>
        <v>0</v>
      </c>
      <c r="Z300" s="20">
        <f>'BOCES SELECT'!E293</f>
        <v>1045576</v>
      </c>
      <c r="AA300" s="20" t="e">
        <f ca="1">'BOCES SELECT'!CH293</f>
        <v>#N/A</v>
      </c>
      <c r="AB300" s="21"/>
      <c r="AC300" s="21"/>
    </row>
    <row r="301" spans="1:29" x14ac:dyDescent="0.2">
      <c r="A301" s="23"/>
      <c r="B301" s="28"/>
      <c r="C301" s="36"/>
      <c r="D301" s="25"/>
      <c r="E301" s="21"/>
      <c r="F301" s="21"/>
      <c r="G301" s="43"/>
      <c r="H301" s="21"/>
      <c r="I301" s="162"/>
      <c r="J301" s="522" t="str">
        <f t="shared" si="33"/>
        <v/>
      </c>
      <c r="K301" s="20">
        <f t="shared" si="34"/>
        <v>0</v>
      </c>
      <c r="L301" s="20" t="str">
        <f t="shared" si="35"/>
        <v/>
      </c>
      <c r="M301" s="20" t="str">
        <f t="shared" si="36"/>
        <v/>
      </c>
      <c r="O301" s="20">
        <f t="shared" si="37"/>
        <v>0</v>
      </c>
      <c r="P301" s="20">
        <f t="shared" si="38"/>
        <v>0</v>
      </c>
      <c r="Q301" s="20" t="str">
        <f t="shared" si="39"/>
        <v/>
      </c>
      <c r="R301" s="20">
        <f t="shared" si="40"/>
        <v>0</v>
      </c>
      <c r="Z301" s="20">
        <f>'BOCES SELECT'!E294</f>
        <v>1045575</v>
      </c>
      <c r="AA301" s="20" t="e">
        <f ca="1">'BOCES SELECT'!CH294</f>
        <v>#N/A</v>
      </c>
      <c r="AB301" s="21"/>
      <c r="AC301" s="21"/>
    </row>
    <row r="302" spans="1:29" x14ac:dyDescent="0.2">
      <c r="A302" s="23"/>
      <c r="B302" s="28"/>
      <c r="C302" s="36"/>
      <c r="D302" s="25"/>
      <c r="E302" s="21"/>
      <c r="F302" s="21"/>
      <c r="G302" s="43"/>
      <c r="H302" s="21"/>
      <c r="I302" s="162"/>
      <c r="J302" s="522" t="str">
        <f t="shared" si="33"/>
        <v/>
      </c>
      <c r="K302" s="20">
        <f t="shared" si="34"/>
        <v>0</v>
      </c>
      <c r="L302" s="20" t="str">
        <f t="shared" si="35"/>
        <v/>
      </c>
      <c r="M302" s="20" t="str">
        <f t="shared" si="36"/>
        <v/>
      </c>
      <c r="O302" s="20">
        <f t="shared" si="37"/>
        <v>0</v>
      </c>
      <c r="P302" s="20">
        <f t="shared" si="38"/>
        <v>0</v>
      </c>
      <c r="Q302" s="20" t="str">
        <f t="shared" si="39"/>
        <v/>
      </c>
      <c r="R302" s="20">
        <f t="shared" si="40"/>
        <v>0</v>
      </c>
      <c r="Z302" s="20">
        <f>'BOCES SELECT'!E295</f>
        <v>1045574</v>
      </c>
      <c r="AA302" s="20" t="e">
        <f ca="1">'BOCES SELECT'!CH295</f>
        <v>#N/A</v>
      </c>
      <c r="AB302" s="21"/>
      <c r="AC302" s="21"/>
    </row>
    <row r="303" spans="1:29" x14ac:dyDescent="0.2">
      <c r="A303" s="23"/>
      <c r="B303" s="28"/>
      <c r="C303" s="36"/>
      <c r="D303" s="25"/>
      <c r="E303" s="21"/>
      <c r="F303" s="21"/>
      <c r="G303" s="43"/>
      <c r="H303" s="21"/>
      <c r="I303" s="162"/>
      <c r="J303" s="522" t="str">
        <f t="shared" si="33"/>
        <v/>
      </c>
      <c r="K303" s="20">
        <f t="shared" si="34"/>
        <v>0</v>
      </c>
      <c r="L303" s="20" t="str">
        <f t="shared" si="35"/>
        <v/>
      </c>
      <c r="M303" s="20" t="str">
        <f t="shared" si="36"/>
        <v/>
      </c>
      <c r="O303" s="20">
        <f t="shared" si="37"/>
        <v>0</v>
      </c>
      <c r="P303" s="20">
        <f t="shared" si="38"/>
        <v>0</v>
      </c>
      <c r="Q303" s="20" t="str">
        <f t="shared" si="39"/>
        <v/>
      </c>
      <c r="R303" s="20">
        <f t="shared" si="40"/>
        <v>0</v>
      </c>
      <c r="Z303" s="20">
        <f>'BOCES SELECT'!E296</f>
        <v>1045573</v>
      </c>
      <c r="AA303" s="20" t="e">
        <f ca="1">'BOCES SELECT'!CH296</f>
        <v>#N/A</v>
      </c>
      <c r="AB303" s="21"/>
      <c r="AC303" s="21"/>
    </row>
    <row r="304" spans="1:29" x14ac:dyDescent="0.2">
      <c r="A304" s="23"/>
      <c r="B304" s="28"/>
      <c r="C304" s="36"/>
      <c r="D304" s="25"/>
      <c r="E304" s="21"/>
      <c r="F304" s="21"/>
      <c r="G304" s="43"/>
      <c r="H304" s="21"/>
      <c r="I304" s="162"/>
      <c r="J304" s="522" t="str">
        <f t="shared" si="33"/>
        <v/>
      </c>
      <c r="K304" s="20">
        <f t="shared" si="34"/>
        <v>0</v>
      </c>
      <c r="L304" s="20" t="str">
        <f t="shared" si="35"/>
        <v/>
      </c>
      <c r="M304" s="20" t="str">
        <f t="shared" si="36"/>
        <v/>
      </c>
      <c r="O304" s="20">
        <f t="shared" si="37"/>
        <v>0</v>
      </c>
      <c r="P304" s="20">
        <f t="shared" si="38"/>
        <v>0</v>
      </c>
      <c r="Q304" s="20" t="str">
        <f t="shared" si="39"/>
        <v/>
      </c>
      <c r="R304" s="20">
        <f t="shared" si="40"/>
        <v>0</v>
      </c>
      <c r="Z304" s="20">
        <f>'BOCES SELECT'!E297</f>
        <v>1045572</v>
      </c>
      <c r="AA304" s="20" t="e">
        <f ca="1">'BOCES SELECT'!CH297</f>
        <v>#N/A</v>
      </c>
      <c r="AB304" s="21"/>
      <c r="AC304" s="21"/>
    </row>
    <row r="305" spans="1:29" x14ac:dyDescent="0.2">
      <c r="A305" s="23"/>
      <c r="B305" s="28"/>
      <c r="C305" s="36"/>
      <c r="D305" s="25"/>
      <c r="E305" s="21"/>
      <c r="F305" s="21"/>
      <c r="G305" s="43"/>
      <c r="H305" s="21"/>
      <c r="I305" s="162"/>
      <c r="J305" s="522" t="str">
        <f t="shared" si="33"/>
        <v/>
      </c>
      <c r="K305" s="20">
        <f t="shared" si="34"/>
        <v>0</v>
      </c>
      <c r="L305" s="20" t="str">
        <f t="shared" si="35"/>
        <v/>
      </c>
      <c r="M305" s="20" t="str">
        <f t="shared" si="36"/>
        <v/>
      </c>
      <c r="O305" s="20">
        <f t="shared" si="37"/>
        <v>0</v>
      </c>
      <c r="P305" s="20">
        <f t="shared" si="38"/>
        <v>0</v>
      </c>
      <c r="Q305" s="20" t="str">
        <f t="shared" si="39"/>
        <v/>
      </c>
      <c r="R305" s="20">
        <f t="shared" si="40"/>
        <v>0</v>
      </c>
      <c r="Z305" s="20">
        <f>'BOCES SELECT'!E298</f>
        <v>1045571</v>
      </c>
      <c r="AA305" s="20" t="e">
        <f ca="1">'BOCES SELECT'!CH298</f>
        <v>#N/A</v>
      </c>
      <c r="AB305" s="21"/>
      <c r="AC305" s="21"/>
    </row>
    <row r="306" spans="1:29" x14ac:dyDescent="0.2">
      <c r="A306" s="23"/>
      <c r="B306" s="28"/>
      <c r="C306" s="36"/>
      <c r="D306" s="25"/>
      <c r="E306" s="21"/>
      <c r="F306" s="21"/>
      <c r="G306" s="43"/>
      <c r="H306" s="21"/>
      <c r="I306" s="162"/>
      <c r="J306" s="522" t="str">
        <f t="shared" si="33"/>
        <v/>
      </c>
      <c r="K306" s="20">
        <f t="shared" si="34"/>
        <v>0</v>
      </c>
      <c r="L306" s="20" t="str">
        <f t="shared" si="35"/>
        <v/>
      </c>
      <c r="M306" s="20" t="str">
        <f t="shared" si="36"/>
        <v/>
      </c>
      <c r="O306" s="20">
        <f t="shared" si="37"/>
        <v>0</v>
      </c>
      <c r="P306" s="20">
        <f t="shared" si="38"/>
        <v>0</v>
      </c>
      <c r="Q306" s="20" t="str">
        <f t="shared" si="39"/>
        <v/>
      </c>
      <c r="R306" s="20">
        <f t="shared" si="40"/>
        <v>0</v>
      </c>
      <c r="Z306" s="20">
        <f>'BOCES SELECT'!E299</f>
        <v>1045570</v>
      </c>
      <c r="AA306" s="20" t="e">
        <f ca="1">'BOCES SELECT'!CH299</f>
        <v>#N/A</v>
      </c>
      <c r="AB306" s="21"/>
      <c r="AC306" s="21"/>
    </row>
    <row r="307" spans="1:29" x14ac:dyDescent="0.2">
      <c r="A307" s="23"/>
      <c r="B307" s="28"/>
      <c r="C307" s="36"/>
      <c r="D307" s="25"/>
      <c r="E307" s="21"/>
      <c r="F307" s="21"/>
      <c r="G307" s="43"/>
      <c r="H307" s="21"/>
      <c r="I307" s="162"/>
      <c r="J307" s="522" t="str">
        <f t="shared" si="33"/>
        <v/>
      </c>
      <c r="K307" s="20">
        <f t="shared" si="34"/>
        <v>0</v>
      </c>
      <c r="L307" s="20" t="str">
        <f t="shared" si="35"/>
        <v/>
      </c>
      <c r="M307" s="20" t="str">
        <f t="shared" si="36"/>
        <v/>
      </c>
      <c r="O307" s="20">
        <f t="shared" si="37"/>
        <v>0</v>
      </c>
      <c r="P307" s="20">
        <f t="shared" si="38"/>
        <v>0</v>
      </c>
      <c r="Q307" s="20" t="str">
        <f t="shared" si="39"/>
        <v/>
      </c>
      <c r="R307" s="20">
        <f t="shared" si="40"/>
        <v>0</v>
      </c>
      <c r="Z307" s="20">
        <f>'BOCES SELECT'!E300</f>
        <v>1045569</v>
      </c>
      <c r="AA307" s="20" t="e">
        <f ca="1">'BOCES SELECT'!CH300</f>
        <v>#N/A</v>
      </c>
      <c r="AB307" s="21"/>
      <c r="AC307" s="21"/>
    </row>
    <row r="308" spans="1:29" x14ac:dyDescent="0.2">
      <c r="A308" s="23"/>
      <c r="B308" s="28"/>
      <c r="C308" s="36"/>
      <c r="D308" s="25"/>
      <c r="E308" s="21"/>
      <c r="F308" s="21"/>
      <c r="G308" s="43"/>
      <c r="H308" s="21"/>
      <c r="I308" s="162"/>
      <c r="J308" s="522" t="str">
        <f t="shared" si="33"/>
        <v/>
      </c>
      <c r="K308" s="20">
        <f t="shared" si="34"/>
        <v>0</v>
      </c>
      <c r="L308" s="20" t="str">
        <f t="shared" si="35"/>
        <v/>
      </c>
      <c r="M308" s="20" t="str">
        <f t="shared" si="36"/>
        <v/>
      </c>
      <c r="O308" s="20">
        <f t="shared" si="37"/>
        <v>0</v>
      </c>
      <c r="P308" s="20">
        <f t="shared" si="38"/>
        <v>0</v>
      </c>
      <c r="Q308" s="20" t="str">
        <f t="shared" si="39"/>
        <v/>
      </c>
      <c r="R308" s="20">
        <f t="shared" si="40"/>
        <v>0</v>
      </c>
      <c r="Z308" s="20">
        <f>'BOCES SELECT'!E301</f>
        <v>1045568</v>
      </c>
      <c r="AA308" s="20" t="e">
        <f ca="1">'BOCES SELECT'!CH301</f>
        <v>#N/A</v>
      </c>
      <c r="AB308" s="21"/>
      <c r="AC308" s="21"/>
    </row>
    <row r="309" spans="1:29" x14ac:dyDescent="0.2">
      <c r="A309" s="23"/>
      <c r="B309" s="28"/>
      <c r="C309" s="36"/>
      <c r="D309" s="25"/>
      <c r="E309" s="21"/>
      <c r="F309" s="21"/>
      <c r="G309" s="43"/>
      <c r="H309" s="21"/>
      <c r="I309" s="162"/>
      <c r="J309" s="522" t="str">
        <f t="shared" si="33"/>
        <v/>
      </c>
      <c r="K309" s="20">
        <f t="shared" si="34"/>
        <v>0</v>
      </c>
      <c r="L309" s="20" t="str">
        <f t="shared" si="35"/>
        <v/>
      </c>
      <c r="M309" s="20" t="str">
        <f t="shared" si="36"/>
        <v/>
      </c>
      <c r="O309" s="20">
        <f t="shared" si="37"/>
        <v>0</v>
      </c>
      <c r="P309" s="20">
        <f t="shared" si="38"/>
        <v>0</v>
      </c>
      <c r="Q309" s="20" t="str">
        <f t="shared" si="39"/>
        <v/>
      </c>
      <c r="R309" s="20">
        <f t="shared" si="40"/>
        <v>0</v>
      </c>
      <c r="Z309" s="20">
        <f>'BOCES SELECT'!E302</f>
        <v>1045567</v>
      </c>
      <c r="AA309" s="20" t="e">
        <f ca="1">'BOCES SELECT'!CH302</f>
        <v>#N/A</v>
      </c>
      <c r="AB309" s="21"/>
      <c r="AC309" s="21"/>
    </row>
    <row r="310" spans="1:29" x14ac:dyDescent="0.2">
      <c r="A310" s="23"/>
      <c r="B310" s="28"/>
      <c r="C310" s="36"/>
      <c r="D310" s="25"/>
      <c r="E310" s="21"/>
      <c r="F310" s="21"/>
      <c r="G310" s="43"/>
      <c r="H310" s="21"/>
      <c r="I310" s="162"/>
      <c r="J310" s="522" t="str">
        <f t="shared" si="33"/>
        <v/>
      </c>
      <c r="K310" s="20">
        <f t="shared" si="34"/>
        <v>0</v>
      </c>
      <c r="L310" s="20" t="str">
        <f t="shared" si="35"/>
        <v/>
      </c>
      <c r="M310" s="20" t="str">
        <f t="shared" si="36"/>
        <v/>
      </c>
      <c r="O310" s="20">
        <f t="shared" si="37"/>
        <v>0</v>
      </c>
      <c r="P310" s="20">
        <f t="shared" si="38"/>
        <v>0</v>
      </c>
      <c r="Q310" s="20" t="str">
        <f t="shared" si="39"/>
        <v/>
      </c>
      <c r="R310" s="20">
        <f t="shared" si="40"/>
        <v>0</v>
      </c>
      <c r="Z310" s="20">
        <f>'BOCES SELECT'!E303</f>
        <v>1045566</v>
      </c>
      <c r="AA310" s="20" t="e">
        <f ca="1">'BOCES SELECT'!CH303</f>
        <v>#N/A</v>
      </c>
      <c r="AB310" s="21"/>
      <c r="AC310" s="21"/>
    </row>
    <row r="311" spans="1:29" x14ac:dyDescent="0.2">
      <c r="A311" s="23"/>
      <c r="B311" s="28"/>
      <c r="C311" s="36"/>
      <c r="D311" s="25"/>
      <c r="E311" s="21"/>
      <c r="F311" s="21"/>
      <c r="G311" s="43"/>
      <c r="H311" s="21"/>
      <c r="I311" s="162"/>
      <c r="J311" s="522" t="str">
        <f t="shared" si="33"/>
        <v/>
      </c>
      <c r="K311" s="20">
        <f t="shared" si="34"/>
        <v>0</v>
      </c>
      <c r="L311" s="20" t="str">
        <f t="shared" si="35"/>
        <v/>
      </c>
      <c r="M311" s="20" t="str">
        <f t="shared" si="36"/>
        <v/>
      </c>
      <c r="O311" s="20">
        <f t="shared" si="37"/>
        <v>0</v>
      </c>
      <c r="P311" s="20">
        <f t="shared" si="38"/>
        <v>0</v>
      </c>
      <c r="Q311" s="20" t="str">
        <f t="shared" si="39"/>
        <v/>
      </c>
      <c r="R311" s="20">
        <f t="shared" si="40"/>
        <v>0</v>
      </c>
      <c r="Z311" s="20">
        <f>'BOCES SELECT'!E304</f>
        <v>1045565</v>
      </c>
      <c r="AA311" s="20" t="e">
        <f ca="1">'BOCES SELECT'!CH304</f>
        <v>#N/A</v>
      </c>
      <c r="AB311" s="21"/>
      <c r="AC311" s="21"/>
    </row>
    <row r="312" spans="1:29" x14ac:dyDescent="0.2">
      <c r="A312" s="23"/>
      <c r="B312" s="28"/>
      <c r="C312" s="36"/>
      <c r="D312" s="25"/>
      <c r="E312" s="21"/>
      <c r="F312" s="21"/>
      <c r="G312" s="43"/>
      <c r="H312" s="21"/>
      <c r="I312" s="162"/>
      <c r="J312" s="522" t="str">
        <f t="shared" si="33"/>
        <v/>
      </c>
      <c r="K312" s="20">
        <f t="shared" si="34"/>
        <v>0</v>
      </c>
      <c r="L312" s="20" t="str">
        <f t="shared" si="35"/>
        <v/>
      </c>
      <c r="M312" s="20" t="str">
        <f t="shared" si="36"/>
        <v/>
      </c>
      <c r="O312" s="20">
        <f t="shared" si="37"/>
        <v>0</v>
      </c>
      <c r="P312" s="20">
        <f t="shared" si="38"/>
        <v>0</v>
      </c>
      <c r="Q312" s="20" t="str">
        <f t="shared" si="39"/>
        <v/>
      </c>
      <c r="R312" s="20">
        <f t="shared" si="40"/>
        <v>0</v>
      </c>
      <c r="Z312" s="20">
        <f>'BOCES SELECT'!E305</f>
        <v>1045564</v>
      </c>
      <c r="AA312" s="20" t="e">
        <f ca="1">'BOCES SELECT'!CH305</f>
        <v>#N/A</v>
      </c>
      <c r="AB312" s="21"/>
      <c r="AC312" s="21"/>
    </row>
    <row r="313" spans="1:29" x14ac:dyDescent="0.2">
      <c r="A313" s="23"/>
      <c r="B313" s="28"/>
      <c r="C313" s="36"/>
      <c r="D313" s="25"/>
      <c r="E313" s="21"/>
      <c r="F313" s="21"/>
      <c r="G313" s="43"/>
      <c r="H313" s="21"/>
      <c r="I313" s="162"/>
      <c r="J313" s="522" t="str">
        <f t="shared" si="33"/>
        <v/>
      </c>
      <c r="K313" s="20">
        <f t="shared" si="34"/>
        <v>0</v>
      </c>
      <c r="L313" s="20" t="str">
        <f t="shared" si="35"/>
        <v/>
      </c>
      <c r="M313" s="20" t="str">
        <f t="shared" si="36"/>
        <v/>
      </c>
      <c r="O313" s="20">
        <f t="shared" si="37"/>
        <v>0</v>
      </c>
      <c r="P313" s="20">
        <f t="shared" si="38"/>
        <v>0</v>
      </c>
      <c r="Q313" s="20" t="str">
        <f t="shared" si="39"/>
        <v/>
      </c>
      <c r="R313" s="20">
        <f t="shared" si="40"/>
        <v>0</v>
      </c>
      <c r="Z313" s="20">
        <f>'BOCES SELECT'!E306</f>
        <v>1045563</v>
      </c>
      <c r="AA313" s="20" t="e">
        <f ca="1">'BOCES SELECT'!CH306</f>
        <v>#N/A</v>
      </c>
      <c r="AB313" s="21"/>
      <c r="AC313" s="21"/>
    </row>
    <row r="314" spans="1:29" x14ac:dyDescent="0.2">
      <c r="A314" s="23"/>
      <c r="B314" s="28"/>
      <c r="C314" s="36"/>
      <c r="D314" s="25"/>
      <c r="E314" s="21"/>
      <c r="F314" s="21"/>
      <c r="G314" s="43"/>
      <c r="H314" s="21"/>
      <c r="I314" s="162"/>
      <c r="J314" s="522" t="str">
        <f t="shared" si="33"/>
        <v/>
      </c>
      <c r="K314" s="20">
        <f t="shared" si="34"/>
        <v>0</v>
      </c>
      <c r="L314" s="20" t="str">
        <f t="shared" si="35"/>
        <v/>
      </c>
      <c r="M314" s="20" t="str">
        <f t="shared" si="36"/>
        <v/>
      </c>
      <c r="O314" s="20">
        <f t="shared" si="37"/>
        <v>0</v>
      </c>
      <c r="P314" s="20">
        <f t="shared" si="38"/>
        <v>0</v>
      </c>
      <c r="Q314" s="20" t="str">
        <f t="shared" si="39"/>
        <v/>
      </c>
      <c r="R314" s="20">
        <f t="shared" si="40"/>
        <v>0</v>
      </c>
      <c r="Z314" s="20">
        <f>'BOCES SELECT'!E307</f>
        <v>1045562</v>
      </c>
      <c r="AA314" s="20" t="e">
        <f ca="1">'BOCES SELECT'!CH307</f>
        <v>#N/A</v>
      </c>
      <c r="AB314" s="21"/>
      <c r="AC314" s="21"/>
    </row>
    <row r="315" spans="1:29" x14ac:dyDescent="0.2">
      <c r="A315" s="23"/>
      <c r="B315" s="28"/>
      <c r="C315" s="36"/>
      <c r="D315" s="25"/>
      <c r="E315" s="21"/>
      <c r="F315" s="21"/>
      <c r="G315" s="43"/>
      <c r="H315" s="21"/>
      <c r="I315" s="162"/>
      <c r="J315" s="522" t="str">
        <f t="shared" si="33"/>
        <v/>
      </c>
      <c r="K315" s="20">
        <f t="shared" si="34"/>
        <v>0</v>
      </c>
      <c r="L315" s="20" t="str">
        <f t="shared" si="35"/>
        <v/>
      </c>
      <c r="M315" s="20" t="str">
        <f t="shared" si="36"/>
        <v/>
      </c>
      <c r="O315" s="20">
        <f t="shared" si="37"/>
        <v>0</v>
      </c>
      <c r="P315" s="20">
        <f t="shared" si="38"/>
        <v>0</v>
      </c>
      <c r="Q315" s="20" t="str">
        <f t="shared" si="39"/>
        <v/>
      </c>
      <c r="R315" s="20">
        <f t="shared" si="40"/>
        <v>0</v>
      </c>
      <c r="Z315" s="20">
        <f>'BOCES SELECT'!E308</f>
        <v>1045561</v>
      </c>
      <c r="AA315" s="20" t="e">
        <f ca="1">'BOCES SELECT'!CH308</f>
        <v>#N/A</v>
      </c>
      <c r="AB315" s="21"/>
      <c r="AC315" s="21"/>
    </row>
    <row r="316" spans="1:29" x14ac:dyDescent="0.2">
      <c r="A316" s="23"/>
      <c r="B316" s="28"/>
      <c r="C316" s="36"/>
      <c r="D316" s="25"/>
      <c r="E316" s="21"/>
      <c r="F316" s="21"/>
      <c r="G316" s="43"/>
      <c r="H316" s="21"/>
      <c r="I316" s="162"/>
      <c r="J316" s="522" t="str">
        <f t="shared" si="33"/>
        <v/>
      </c>
      <c r="K316" s="20">
        <f t="shared" si="34"/>
        <v>0</v>
      </c>
      <c r="L316" s="20" t="str">
        <f t="shared" si="35"/>
        <v/>
      </c>
      <c r="M316" s="20" t="str">
        <f t="shared" si="36"/>
        <v/>
      </c>
      <c r="O316" s="20">
        <f t="shared" si="37"/>
        <v>0</v>
      </c>
      <c r="P316" s="20">
        <f t="shared" si="38"/>
        <v>0</v>
      </c>
      <c r="Q316" s="20" t="str">
        <f t="shared" si="39"/>
        <v/>
      </c>
      <c r="R316" s="20">
        <f t="shared" si="40"/>
        <v>0</v>
      </c>
      <c r="Z316" s="20">
        <f>'BOCES SELECT'!E309</f>
        <v>1045560</v>
      </c>
      <c r="AA316" s="20" t="e">
        <f ca="1">'BOCES SELECT'!CH309</f>
        <v>#N/A</v>
      </c>
      <c r="AB316" s="21"/>
      <c r="AC316" s="21"/>
    </row>
    <row r="317" spans="1:29" x14ac:dyDescent="0.2">
      <c r="A317" s="23"/>
      <c r="B317" s="28"/>
      <c r="C317" s="36"/>
      <c r="D317" s="25"/>
      <c r="E317" s="21"/>
      <c r="F317" s="21"/>
      <c r="G317" s="43"/>
      <c r="H317" s="21"/>
      <c r="I317" s="162"/>
      <c r="J317" s="522" t="str">
        <f t="shared" si="33"/>
        <v/>
      </c>
      <c r="K317" s="20">
        <f t="shared" si="34"/>
        <v>0</v>
      </c>
      <c r="L317" s="20" t="str">
        <f t="shared" si="35"/>
        <v/>
      </c>
      <c r="M317" s="20" t="str">
        <f t="shared" si="36"/>
        <v/>
      </c>
      <c r="O317" s="20">
        <f t="shared" si="37"/>
        <v>0</v>
      </c>
      <c r="P317" s="20">
        <f t="shared" si="38"/>
        <v>0</v>
      </c>
      <c r="Q317" s="20" t="str">
        <f t="shared" si="39"/>
        <v/>
      </c>
      <c r="R317" s="20">
        <f t="shared" si="40"/>
        <v>0</v>
      </c>
      <c r="Z317" s="20">
        <f>'BOCES SELECT'!E310</f>
        <v>1045559</v>
      </c>
      <c r="AA317" s="20" t="e">
        <f ca="1">'BOCES SELECT'!CH310</f>
        <v>#N/A</v>
      </c>
      <c r="AB317" s="21"/>
      <c r="AC317" s="21"/>
    </row>
    <row r="318" spans="1:29" x14ac:dyDescent="0.2">
      <c r="A318" s="23"/>
      <c r="B318" s="28"/>
      <c r="C318" s="36"/>
      <c r="D318" s="25"/>
      <c r="E318" s="21"/>
      <c r="F318" s="21"/>
      <c r="G318" s="43"/>
      <c r="H318" s="21"/>
      <c r="I318" s="162"/>
      <c r="J318" s="522" t="str">
        <f t="shared" si="33"/>
        <v/>
      </c>
      <c r="K318" s="20">
        <f t="shared" si="34"/>
        <v>0</v>
      </c>
      <c r="L318" s="20" t="str">
        <f t="shared" si="35"/>
        <v/>
      </c>
      <c r="M318" s="20" t="str">
        <f t="shared" si="36"/>
        <v/>
      </c>
      <c r="O318" s="20">
        <f t="shared" si="37"/>
        <v>0</v>
      </c>
      <c r="P318" s="20">
        <f t="shared" si="38"/>
        <v>0</v>
      </c>
      <c r="Q318" s="20" t="str">
        <f t="shared" si="39"/>
        <v/>
      </c>
      <c r="R318" s="20">
        <f t="shared" si="40"/>
        <v>0</v>
      </c>
      <c r="Z318" s="20">
        <f>'BOCES SELECT'!E311</f>
        <v>1045558</v>
      </c>
      <c r="AA318" s="20" t="e">
        <f ca="1">'BOCES SELECT'!CH311</f>
        <v>#N/A</v>
      </c>
      <c r="AB318" s="21"/>
      <c r="AC318" s="21"/>
    </row>
    <row r="319" spans="1:29" x14ac:dyDescent="0.2">
      <c r="A319" s="23"/>
      <c r="B319" s="28"/>
      <c r="C319" s="36"/>
      <c r="D319" s="25"/>
      <c r="E319" s="21"/>
      <c r="F319" s="21"/>
      <c r="G319" s="43"/>
      <c r="H319" s="21"/>
      <c r="I319" s="162"/>
      <c r="J319" s="522" t="str">
        <f t="shared" si="33"/>
        <v/>
      </c>
      <c r="K319" s="20">
        <f t="shared" si="34"/>
        <v>0</v>
      </c>
      <c r="L319" s="20" t="str">
        <f t="shared" si="35"/>
        <v/>
      </c>
      <c r="M319" s="20" t="str">
        <f t="shared" si="36"/>
        <v/>
      </c>
      <c r="O319" s="20">
        <f t="shared" si="37"/>
        <v>0</v>
      </c>
      <c r="P319" s="20">
        <f t="shared" si="38"/>
        <v>0</v>
      </c>
      <c r="Q319" s="20" t="str">
        <f t="shared" si="39"/>
        <v/>
      </c>
      <c r="R319" s="20">
        <f t="shared" si="40"/>
        <v>0</v>
      </c>
      <c r="Z319" s="20">
        <f>'BOCES SELECT'!E312</f>
        <v>1045557</v>
      </c>
      <c r="AA319" s="20" t="e">
        <f ca="1">'BOCES SELECT'!CH312</f>
        <v>#N/A</v>
      </c>
      <c r="AB319" s="21"/>
      <c r="AC319" s="21"/>
    </row>
    <row r="320" spans="1:29" x14ac:dyDescent="0.2">
      <c r="A320" s="23"/>
      <c r="B320" s="28"/>
      <c r="C320" s="36"/>
      <c r="D320" s="25"/>
      <c r="E320" s="21"/>
      <c r="F320" s="21"/>
      <c r="G320" s="43"/>
      <c r="H320" s="21"/>
      <c r="I320" s="162"/>
      <c r="J320" s="522" t="str">
        <f t="shared" si="33"/>
        <v/>
      </c>
      <c r="K320" s="20">
        <f t="shared" si="34"/>
        <v>0</v>
      </c>
      <c r="L320" s="20" t="str">
        <f t="shared" si="35"/>
        <v/>
      </c>
      <c r="M320" s="20" t="str">
        <f t="shared" si="36"/>
        <v/>
      </c>
      <c r="O320" s="20">
        <f t="shared" si="37"/>
        <v>0</v>
      </c>
      <c r="P320" s="20">
        <f t="shared" si="38"/>
        <v>0</v>
      </c>
      <c r="Q320" s="20" t="str">
        <f t="shared" si="39"/>
        <v/>
      </c>
      <c r="R320" s="20">
        <f t="shared" si="40"/>
        <v>0</v>
      </c>
      <c r="Z320" s="20">
        <f>'BOCES SELECT'!E313</f>
        <v>1045556</v>
      </c>
      <c r="AA320" s="20" t="e">
        <f ca="1">'BOCES SELECT'!CH313</f>
        <v>#N/A</v>
      </c>
      <c r="AB320" s="21"/>
      <c r="AC320" s="21"/>
    </row>
    <row r="321" spans="1:29" x14ac:dyDescent="0.2">
      <c r="A321" s="23"/>
      <c r="B321" s="28"/>
      <c r="C321" s="36"/>
      <c r="D321" s="25"/>
      <c r="E321" s="21"/>
      <c r="F321" s="21"/>
      <c r="G321" s="43"/>
      <c r="H321" s="21"/>
      <c r="I321" s="162"/>
      <c r="J321" s="522" t="str">
        <f t="shared" si="33"/>
        <v/>
      </c>
      <c r="K321" s="20">
        <f t="shared" si="34"/>
        <v>0</v>
      </c>
      <c r="L321" s="20" t="str">
        <f t="shared" si="35"/>
        <v/>
      </c>
      <c r="M321" s="20" t="str">
        <f t="shared" si="36"/>
        <v/>
      </c>
      <c r="O321" s="20">
        <f t="shared" si="37"/>
        <v>0</v>
      </c>
      <c r="P321" s="20">
        <f t="shared" si="38"/>
        <v>0</v>
      </c>
      <c r="Q321" s="20" t="str">
        <f t="shared" si="39"/>
        <v/>
      </c>
      <c r="R321" s="20">
        <f t="shared" si="40"/>
        <v>0</v>
      </c>
      <c r="Z321" s="20">
        <f>'BOCES SELECT'!E314</f>
        <v>1045555</v>
      </c>
      <c r="AA321" s="20" t="e">
        <f ca="1">'BOCES SELECT'!CH314</f>
        <v>#N/A</v>
      </c>
      <c r="AB321" s="21"/>
      <c r="AC321" s="21"/>
    </row>
    <row r="322" spans="1:29" x14ac:dyDescent="0.2">
      <c r="A322" s="23"/>
      <c r="B322" s="28"/>
      <c r="C322" s="36"/>
      <c r="D322" s="25"/>
      <c r="E322" s="21"/>
      <c r="F322" s="21"/>
      <c r="G322" s="43"/>
      <c r="H322" s="21"/>
      <c r="I322" s="162"/>
      <c r="J322" s="522" t="str">
        <f t="shared" si="33"/>
        <v/>
      </c>
      <c r="K322" s="20">
        <f t="shared" si="34"/>
        <v>0</v>
      </c>
      <c r="L322" s="20" t="str">
        <f t="shared" si="35"/>
        <v/>
      </c>
      <c r="M322" s="20" t="str">
        <f t="shared" si="36"/>
        <v/>
      </c>
      <c r="O322" s="20">
        <f t="shared" si="37"/>
        <v>0</v>
      </c>
      <c r="P322" s="20">
        <f t="shared" si="38"/>
        <v>0</v>
      </c>
      <c r="Q322" s="20" t="str">
        <f t="shared" si="39"/>
        <v/>
      </c>
      <c r="R322" s="20">
        <f t="shared" si="40"/>
        <v>0</v>
      </c>
      <c r="Z322" s="20">
        <f>'BOCES SELECT'!E315</f>
        <v>1045554</v>
      </c>
      <c r="AA322" s="20" t="e">
        <f ca="1">'BOCES SELECT'!CH315</f>
        <v>#N/A</v>
      </c>
      <c r="AB322" s="21"/>
      <c r="AC322" s="21"/>
    </row>
    <row r="323" spans="1:29" x14ac:dyDescent="0.2">
      <c r="A323" s="23"/>
      <c r="B323" s="28"/>
      <c r="C323" s="36"/>
      <c r="D323" s="25"/>
      <c r="E323" s="21"/>
      <c r="F323" s="21"/>
      <c r="G323" s="43"/>
      <c r="H323" s="21"/>
      <c r="I323" s="162"/>
      <c r="J323" s="522" t="str">
        <f t="shared" si="33"/>
        <v/>
      </c>
      <c r="K323" s="20">
        <f t="shared" si="34"/>
        <v>0</v>
      </c>
      <c r="L323" s="20" t="str">
        <f t="shared" si="35"/>
        <v/>
      </c>
      <c r="M323" s="20" t="str">
        <f t="shared" si="36"/>
        <v/>
      </c>
      <c r="O323" s="20">
        <f t="shared" si="37"/>
        <v>0</v>
      </c>
      <c r="P323" s="20">
        <f t="shared" si="38"/>
        <v>0</v>
      </c>
      <c r="Q323" s="20" t="str">
        <f t="shared" si="39"/>
        <v/>
      </c>
      <c r="R323" s="20">
        <f t="shared" si="40"/>
        <v>0</v>
      </c>
      <c r="Z323" s="20">
        <f>'BOCES SELECT'!E316</f>
        <v>1045553</v>
      </c>
      <c r="AA323" s="20" t="e">
        <f ca="1">'BOCES SELECT'!CH316</f>
        <v>#N/A</v>
      </c>
      <c r="AB323" s="21"/>
      <c r="AC323" s="21"/>
    </row>
    <row r="324" spans="1:29" x14ac:dyDescent="0.2">
      <c r="A324" s="23"/>
      <c r="B324" s="28"/>
      <c r="C324" s="36"/>
      <c r="D324" s="25"/>
      <c r="E324" s="21"/>
      <c r="F324" s="21"/>
      <c r="G324" s="43"/>
      <c r="H324" s="21"/>
      <c r="I324" s="162"/>
      <c r="J324" s="522" t="str">
        <f t="shared" si="33"/>
        <v/>
      </c>
      <c r="K324" s="20">
        <f t="shared" si="34"/>
        <v>0</v>
      </c>
      <c r="L324" s="20" t="str">
        <f t="shared" si="35"/>
        <v/>
      </c>
      <c r="M324" s="20" t="str">
        <f t="shared" si="36"/>
        <v/>
      </c>
      <c r="O324" s="20">
        <f t="shared" si="37"/>
        <v>0</v>
      </c>
      <c r="P324" s="20">
        <f t="shared" si="38"/>
        <v>0</v>
      </c>
      <c r="Q324" s="20" t="str">
        <f t="shared" si="39"/>
        <v/>
      </c>
      <c r="R324" s="20">
        <f t="shared" si="40"/>
        <v>0</v>
      </c>
      <c r="Z324" s="20">
        <f>'BOCES SELECT'!E317</f>
        <v>1045552</v>
      </c>
      <c r="AA324" s="20" t="e">
        <f ca="1">'BOCES SELECT'!CH317</f>
        <v>#N/A</v>
      </c>
      <c r="AB324" s="21"/>
      <c r="AC324" s="21"/>
    </row>
    <row r="325" spans="1:29" x14ac:dyDescent="0.2">
      <c r="A325" s="23"/>
      <c r="B325" s="28"/>
      <c r="C325" s="36"/>
      <c r="D325" s="25"/>
      <c r="E325" s="21"/>
      <c r="F325" s="21"/>
      <c r="G325" s="43"/>
      <c r="H325" s="21"/>
      <c r="I325" s="162"/>
      <c r="J325" s="522" t="str">
        <f t="shared" si="33"/>
        <v/>
      </c>
      <c r="K325" s="20">
        <f t="shared" si="34"/>
        <v>0</v>
      </c>
      <c r="L325" s="20" t="str">
        <f t="shared" si="35"/>
        <v/>
      </c>
      <c r="M325" s="20" t="str">
        <f t="shared" si="36"/>
        <v/>
      </c>
      <c r="O325" s="20">
        <f t="shared" si="37"/>
        <v>0</v>
      </c>
      <c r="P325" s="20">
        <f t="shared" si="38"/>
        <v>0</v>
      </c>
      <c r="Q325" s="20" t="str">
        <f t="shared" si="39"/>
        <v/>
      </c>
      <c r="R325" s="20">
        <f t="shared" si="40"/>
        <v>0</v>
      </c>
      <c r="Z325" s="20">
        <f>'BOCES SELECT'!E318</f>
        <v>1045551</v>
      </c>
      <c r="AA325" s="20" t="e">
        <f ca="1">'BOCES SELECT'!CH318</f>
        <v>#N/A</v>
      </c>
      <c r="AB325" s="21"/>
      <c r="AC325" s="21"/>
    </row>
    <row r="326" spans="1:29" x14ac:dyDescent="0.2">
      <c r="A326" s="23"/>
      <c r="B326" s="28"/>
      <c r="C326" s="36"/>
      <c r="D326" s="25"/>
      <c r="E326" s="21"/>
      <c r="F326" s="21"/>
      <c r="G326" s="43"/>
      <c r="H326" s="21"/>
      <c r="I326" s="162"/>
      <c r="J326" s="522" t="str">
        <f t="shared" si="33"/>
        <v/>
      </c>
      <c r="K326" s="20">
        <f t="shared" si="34"/>
        <v>0</v>
      </c>
      <c r="L326" s="20" t="str">
        <f t="shared" si="35"/>
        <v/>
      </c>
      <c r="M326" s="20" t="str">
        <f t="shared" si="36"/>
        <v/>
      </c>
      <c r="O326" s="20">
        <f t="shared" si="37"/>
        <v>0</v>
      </c>
      <c r="P326" s="20">
        <f t="shared" si="38"/>
        <v>0</v>
      </c>
      <c r="Q326" s="20" t="str">
        <f t="shared" si="39"/>
        <v/>
      </c>
      <c r="R326" s="20">
        <f t="shared" si="40"/>
        <v>0</v>
      </c>
      <c r="Z326" s="20">
        <f>'BOCES SELECT'!E319</f>
        <v>1045550</v>
      </c>
      <c r="AA326" s="20" t="e">
        <f ca="1">'BOCES SELECT'!CH319</f>
        <v>#N/A</v>
      </c>
      <c r="AB326" s="21"/>
      <c r="AC326" s="21"/>
    </row>
    <row r="327" spans="1:29" x14ac:dyDescent="0.2">
      <c r="A327" s="23"/>
      <c r="B327" s="28"/>
      <c r="C327" s="36"/>
      <c r="D327" s="25"/>
      <c r="E327" s="21"/>
      <c r="F327" s="21"/>
      <c r="G327" s="43"/>
      <c r="H327" s="21"/>
      <c r="I327" s="162"/>
      <c r="J327" s="522" t="str">
        <f t="shared" si="33"/>
        <v/>
      </c>
      <c r="K327" s="20">
        <f t="shared" si="34"/>
        <v>0</v>
      </c>
      <c r="L327" s="20" t="str">
        <f t="shared" si="35"/>
        <v/>
      </c>
      <c r="M327" s="20" t="str">
        <f t="shared" si="36"/>
        <v/>
      </c>
      <c r="O327" s="20">
        <f t="shared" si="37"/>
        <v>0</v>
      </c>
      <c r="P327" s="20">
        <f t="shared" si="38"/>
        <v>0</v>
      </c>
      <c r="Q327" s="20" t="str">
        <f t="shared" si="39"/>
        <v/>
      </c>
      <c r="R327" s="20">
        <f t="shared" si="40"/>
        <v>0</v>
      </c>
      <c r="Z327" s="20">
        <f>'BOCES SELECT'!E320</f>
        <v>1045549</v>
      </c>
      <c r="AA327" s="20" t="e">
        <f ca="1">'BOCES SELECT'!CH320</f>
        <v>#N/A</v>
      </c>
      <c r="AB327" s="21"/>
      <c r="AC327" s="21"/>
    </row>
    <row r="328" spans="1:29" x14ac:dyDescent="0.2">
      <c r="A328" s="23"/>
      <c r="B328" s="28"/>
      <c r="C328" s="36"/>
      <c r="D328" s="25"/>
      <c r="E328" s="21"/>
      <c r="F328" s="21"/>
      <c r="G328" s="43"/>
      <c r="H328" s="21"/>
      <c r="I328" s="162"/>
      <c r="J328" s="522" t="str">
        <f t="shared" si="33"/>
        <v/>
      </c>
      <c r="K328" s="20">
        <f t="shared" si="34"/>
        <v>0</v>
      </c>
      <c r="L328" s="20" t="str">
        <f t="shared" si="35"/>
        <v/>
      </c>
      <c r="M328" s="20" t="str">
        <f t="shared" si="36"/>
        <v/>
      </c>
      <c r="O328" s="20">
        <f t="shared" si="37"/>
        <v>0</v>
      </c>
      <c r="P328" s="20">
        <f t="shared" si="38"/>
        <v>0</v>
      </c>
      <c r="Q328" s="20" t="str">
        <f t="shared" si="39"/>
        <v/>
      </c>
      <c r="R328" s="20">
        <f t="shared" si="40"/>
        <v>0</v>
      </c>
      <c r="Z328" s="20">
        <f>'BOCES SELECT'!E321</f>
        <v>1045548</v>
      </c>
      <c r="AA328" s="20" t="e">
        <f ca="1">'BOCES SELECT'!CH321</f>
        <v>#N/A</v>
      </c>
      <c r="AB328" s="21"/>
      <c r="AC328" s="21"/>
    </row>
    <row r="329" spans="1:29" x14ac:dyDescent="0.2">
      <c r="A329" s="23"/>
      <c r="B329" s="28"/>
      <c r="C329" s="36"/>
      <c r="D329" s="25"/>
      <c r="E329" s="21"/>
      <c r="F329" s="21"/>
      <c r="G329" s="43"/>
      <c r="H329" s="21"/>
      <c r="I329" s="162"/>
      <c r="J329" s="522" t="str">
        <f t="shared" si="33"/>
        <v/>
      </c>
      <c r="K329" s="20">
        <f t="shared" si="34"/>
        <v>0</v>
      </c>
      <c r="L329" s="20" t="str">
        <f t="shared" si="35"/>
        <v/>
      </c>
      <c r="M329" s="20" t="str">
        <f t="shared" si="36"/>
        <v/>
      </c>
      <c r="O329" s="20">
        <f t="shared" si="37"/>
        <v>0</v>
      </c>
      <c r="P329" s="20">
        <f t="shared" si="38"/>
        <v>0</v>
      </c>
      <c r="Q329" s="20" t="str">
        <f t="shared" si="39"/>
        <v/>
      </c>
      <c r="R329" s="20">
        <f t="shared" si="40"/>
        <v>0</v>
      </c>
      <c r="Z329" s="20">
        <f>'BOCES SELECT'!E322</f>
        <v>1045547</v>
      </c>
      <c r="AA329" s="20" t="e">
        <f ca="1">'BOCES SELECT'!CH322</f>
        <v>#N/A</v>
      </c>
      <c r="AB329" s="21"/>
      <c r="AC329" s="21"/>
    </row>
    <row r="330" spans="1:29" x14ac:dyDescent="0.2">
      <c r="A330" s="23"/>
      <c r="B330" s="28"/>
      <c r="C330" s="36"/>
      <c r="D330" s="25"/>
      <c r="E330" s="21"/>
      <c r="F330" s="21"/>
      <c r="G330" s="43"/>
      <c r="H330" s="21"/>
      <c r="I330" s="162"/>
      <c r="J330" s="522" t="str">
        <f t="shared" si="33"/>
        <v/>
      </c>
      <c r="K330" s="20">
        <f t="shared" si="34"/>
        <v>0</v>
      </c>
      <c r="L330" s="20" t="str">
        <f t="shared" si="35"/>
        <v/>
      </c>
      <c r="M330" s="20" t="str">
        <f t="shared" si="36"/>
        <v/>
      </c>
      <c r="O330" s="20">
        <f t="shared" si="37"/>
        <v>0</v>
      </c>
      <c r="P330" s="20">
        <f t="shared" si="38"/>
        <v>0</v>
      </c>
      <c r="Q330" s="20" t="str">
        <f t="shared" si="39"/>
        <v/>
      </c>
      <c r="R330" s="20">
        <f t="shared" si="40"/>
        <v>0</v>
      </c>
      <c r="Z330" s="20">
        <f>'BOCES SELECT'!E323</f>
        <v>1045546</v>
      </c>
      <c r="AA330" s="20" t="e">
        <f ca="1">'BOCES SELECT'!CH323</f>
        <v>#N/A</v>
      </c>
      <c r="AB330" s="21"/>
      <c r="AC330" s="21"/>
    </row>
    <row r="331" spans="1:29" x14ac:dyDescent="0.2">
      <c r="A331" s="23"/>
      <c r="B331" s="28"/>
      <c r="C331" s="36"/>
      <c r="D331" s="25"/>
      <c r="E331" s="21"/>
      <c r="F331" s="21"/>
      <c r="G331" s="43"/>
      <c r="H331" s="21"/>
      <c r="I331" s="162"/>
      <c r="J331" s="522" t="str">
        <f t="shared" ref="J331:J394" si="41">IF(K331=K330,"",SUMIF(K:K,K331,I:I))</f>
        <v/>
      </c>
      <c r="K331" s="20">
        <f t="shared" si="34"/>
        <v>0</v>
      </c>
      <c r="L331" s="20" t="str">
        <f t="shared" si="35"/>
        <v/>
      </c>
      <c r="M331" s="20" t="str">
        <f t="shared" si="36"/>
        <v/>
      </c>
      <c r="O331" s="20">
        <f t="shared" si="37"/>
        <v>0</v>
      </c>
      <c r="P331" s="20">
        <f t="shared" si="38"/>
        <v>0</v>
      </c>
      <c r="Q331" s="20" t="str">
        <f t="shared" si="39"/>
        <v/>
      </c>
      <c r="R331" s="20">
        <f t="shared" si="40"/>
        <v>0</v>
      </c>
      <c r="Z331" s="20">
        <f>'BOCES SELECT'!E324</f>
        <v>1045545</v>
      </c>
      <c r="AA331" s="20" t="e">
        <f ca="1">'BOCES SELECT'!CH324</f>
        <v>#N/A</v>
      </c>
      <c r="AB331" s="21"/>
      <c r="AC331" s="21"/>
    </row>
    <row r="332" spans="1:29" x14ac:dyDescent="0.2">
      <c r="A332" s="23"/>
      <c r="B332" s="28"/>
      <c r="C332" s="36"/>
      <c r="D332" s="25"/>
      <c r="E332" s="21"/>
      <c r="F332" s="21"/>
      <c r="G332" s="43"/>
      <c r="H332" s="21"/>
      <c r="I332" s="162"/>
      <c r="J332" s="522" t="str">
        <f t="shared" si="41"/>
        <v/>
      </c>
      <c r="K332" s="20">
        <f t="shared" ref="K332:K395" si="42">IF(ISBLANK(A332),K331,A332)</f>
        <v>0</v>
      </c>
      <c r="L332" s="20" t="str">
        <f t="shared" si="35"/>
        <v/>
      </c>
      <c r="M332" s="20" t="str">
        <f t="shared" si="36"/>
        <v/>
      </c>
      <c r="O332" s="20">
        <f t="shared" si="37"/>
        <v>0</v>
      </c>
      <c r="P332" s="20">
        <f t="shared" si="38"/>
        <v>0</v>
      </c>
      <c r="Q332" s="20" t="str">
        <f t="shared" si="39"/>
        <v/>
      </c>
      <c r="R332" s="20">
        <f t="shared" si="40"/>
        <v>0</v>
      </c>
      <c r="Z332" s="20">
        <f>'BOCES SELECT'!E325</f>
        <v>1045544</v>
      </c>
      <c r="AA332" s="20" t="e">
        <f ca="1">'BOCES SELECT'!CH325</f>
        <v>#N/A</v>
      </c>
      <c r="AB332" s="21"/>
      <c r="AC332" s="21"/>
    </row>
    <row r="333" spans="1:29" x14ac:dyDescent="0.2">
      <c r="A333" s="23"/>
      <c r="B333" s="28"/>
      <c r="C333" s="36"/>
      <c r="D333" s="25"/>
      <c r="E333" s="21"/>
      <c r="F333" s="21"/>
      <c r="G333" s="43"/>
      <c r="H333" s="21"/>
      <c r="I333" s="162"/>
      <c r="J333" s="522" t="str">
        <f t="shared" si="41"/>
        <v/>
      </c>
      <c r="K333" s="20">
        <f t="shared" si="42"/>
        <v>0</v>
      </c>
      <c r="L333" s="20" t="str">
        <f t="shared" si="35"/>
        <v/>
      </c>
      <c r="M333" s="20" t="str">
        <f t="shared" si="36"/>
        <v/>
      </c>
      <c r="O333" s="20">
        <f t="shared" si="37"/>
        <v>0</v>
      </c>
      <c r="P333" s="20">
        <f t="shared" si="38"/>
        <v>0</v>
      </c>
      <c r="Q333" s="20" t="str">
        <f t="shared" si="39"/>
        <v/>
      </c>
      <c r="R333" s="20">
        <f t="shared" si="40"/>
        <v>0</v>
      </c>
      <c r="Z333" s="20">
        <f>'BOCES SELECT'!E326</f>
        <v>1045543</v>
      </c>
      <c r="AA333" s="20" t="e">
        <f ca="1">'BOCES SELECT'!CH326</f>
        <v>#N/A</v>
      </c>
      <c r="AB333" s="21"/>
      <c r="AC333" s="21"/>
    </row>
    <row r="334" spans="1:29" x14ac:dyDescent="0.2">
      <c r="A334" s="23"/>
      <c r="B334" s="28"/>
      <c r="C334" s="36"/>
      <c r="D334" s="25"/>
      <c r="E334" s="21"/>
      <c r="F334" s="21"/>
      <c r="G334" s="43"/>
      <c r="H334" s="21"/>
      <c r="I334" s="162"/>
      <c r="J334" s="522" t="str">
        <f t="shared" si="41"/>
        <v/>
      </c>
      <c r="K334" s="20">
        <f t="shared" si="42"/>
        <v>0</v>
      </c>
      <c r="L334" s="20" t="str">
        <f t="shared" si="35"/>
        <v/>
      </c>
      <c r="M334" s="20" t="str">
        <f t="shared" si="36"/>
        <v/>
      </c>
      <c r="O334" s="20">
        <f t="shared" si="37"/>
        <v>0</v>
      </c>
      <c r="P334" s="20">
        <f t="shared" si="38"/>
        <v>0</v>
      </c>
      <c r="Q334" s="20" t="str">
        <f t="shared" si="39"/>
        <v/>
      </c>
      <c r="R334" s="20">
        <f t="shared" si="40"/>
        <v>0</v>
      </c>
      <c r="Z334" s="20">
        <f>'BOCES SELECT'!E327</f>
        <v>1045542</v>
      </c>
      <c r="AA334" s="20" t="e">
        <f ca="1">'BOCES SELECT'!CH327</f>
        <v>#N/A</v>
      </c>
      <c r="AB334" s="21"/>
      <c r="AC334" s="21"/>
    </row>
    <row r="335" spans="1:29" x14ac:dyDescent="0.2">
      <c r="A335" s="23"/>
      <c r="B335" s="28"/>
      <c r="C335" s="36"/>
      <c r="D335" s="25"/>
      <c r="E335" s="21"/>
      <c r="F335" s="21"/>
      <c r="G335" s="43"/>
      <c r="H335" s="21"/>
      <c r="I335" s="162"/>
      <c r="J335" s="522" t="str">
        <f t="shared" si="41"/>
        <v/>
      </c>
      <c r="K335" s="20">
        <f t="shared" si="42"/>
        <v>0</v>
      </c>
      <c r="L335" s="20" t="str">
        <f t="shared" ref="L335:L398" si="43">LEFT(H335,11)</f>
        <v/>
      </c>
      <c r="M335" s="20" t="str">
        <f t="shared" ref="M335:M398" si="44">LEFT(E335,2)</f>
        <v/>
      </c>
      <c r="O335" s="20">
        <f t="shared" ref="O335:O398" si="45">K335</f>
        <v>0</v>
      </c>
      <c r="P335" s="20">
        <f t="shared" ref="P335:P398" si="46">LEN(L335)</f>
        <v>0</v>
      </c>
      <c r="Q335" s="20" t="str">
        <f t="shared" ref="Q335:Q398" si="47">IF(LEN(L335)=11,L335,IF(LEN(L335)=10,CONCATENATE(L335," "),IF(LEN(L335)=9,CONCATENATE(L335,"  "),IF(LEN(L335)=8,CONCATENATE(L335,"   "),""))))</f>
        <v/>
      </c>
      <c r="R335" s="20">
        <f t="shared" ref="R335:R398" si="48">LEN(Q335)</f>
        <v>0</v>
      </c>
      <c r="Z335" s="20">
        <f>'BOCES SELECT'!E328</f>
        <v>1045541</v>
      </c>
      <c r="AA335" s="20" t="e">
        <f ca="1">'BOCES SELECT'!CH328</f>
        <v>#N/A</v>
      </c>
      <c r="AB335" s="21"/>
      <c r="AC335" s="21"/>
    </row>
    <row r="336" spans="1:29" x14ac:dyDescent="0.2">
      <c r="A336" s="23"/>
      <c r="B336" s="28"/>
      <c r="C336" s="36"/>
      <c r="D336" s="25"/>
      <c r="E336" s="21"/>
      <c r="F336" s="21"/>
      <c r="G336" s="43"/>
      <c r="H336" s="21"/>
      <c r="I336" s="162"/>
      <c r="J336" s="522" t="str">
        <f t="shared" si="41"/>
        <v/>
      </c>
      <c r="K336" s="20">
        <f t="shared" si="42"/>
        <v>0</v>
      </c>
      <c r="L336" s="20" t="str">
        <f t="shared" si="43"/>
        <v/>
      </c>
      <c r="M336" s="20" t="str">
        <f t="shared" si="44"/>
        <v/>
      </c>
      <c r="O336" s="20">
        <f t="shared" si="45"/>
        <v>0</v>
      </c>
      <c r="P336" s="20">
        <f t="shared" si="46"/>
        <v>0</v>
      </c>
      <c r="Q336" s="20" t="str">
        <f t="shared" si="47"/>
        <v/>
      </c>
      <c r="R336" s="20">
        <f t="shared" si="48"/>
        <v>0</v>
      </c>
      <c r="Z336" s="20">
        <f>'BOCES SELECT'!E329</f>
        <v>1045540</v>
      </c>
      <c r="AA336" s="20" t="e">
        <f ca="1">'BOCES SELECT'!CH329</f>
        <v>#N/A</v>
      </c>
      <c r="AB336" s="21"/>
      <c r="AC336" s="21"/>
    </row>
    <row r="337" spans="1:29" x14ac:dyDescent="0.2">
      <c r="A337" s="23"/>
      <c r="B337" s="28"/>
      <c r="C337" s="36"/>
      <c r="D337" s="25"/>
      <c r="E337" s="21"/>
      <c r="F337" s="21"/>
      <c r="G337" s="43"/>
      <c r="H337" s="21"/>
      <c r="I337" s="162"/>
      <c r="J337" s="522" t="str">
        <f t="shared" si="41"/>
        <v/>
      </c>
      <c r="K337" s="20">
        <f t="shared" si="42"/>
        <v>0</v>
      </c>
      <c r="L337" s="20" t="str">
        <f t="shared" si="43"/>
        <v/>
      </c>
      <c r="M337" s="20" t="str">
        <f t="shared" si="44"/>
        <v/>
      </c>
      <c r="O337" s="20">
        <f t="shared" si="45"/>
        <v>0</v>
      </c>
      <c r="P337" s="20">
        <f t="shared" si="46"/>
        <v>0</v>
      </c>
      <c r="Q337" s="20" t="str">
        <f t="shared" si="47"/>
        <v/>
      </c>
      <c r="R337" s="20">
        <f t="shared" si="48"/>
        <v>0</v>
      </c>
      <c r="Z337" s="20">
        <f>'BOCES SELECT'!E330</f>
        <v>1045539</v>
      </c>
      <c r="AA337" s="20" t="e">
        <f ca="1">'BOCES SELECT'!CH330</f>
        <v>#N/A</v>
      </c>
      <c r="AB337" s="21"/>
      <c r="AC337" s="21"/>
    </row>
    <row r="338" spans="1:29" x14ac:dyDescent="0.2">
      <c r="A338" s="23"/>
      <c r="B338" s="28"/>
      <c r="C338" s="36"/>
      <c r="D338" s="25"/>
      <c r="E338" s="21"/>
      <c r="F338" s="21"/>
      <c r="G338" s="43"/>
      <c r="H338" s="21"/>
      <c r="I338" s="162"/>
      <c r="J338" s="522" t="str">
        <f t="shared" si="41"/>
        <v/>
      </c>
      <c r="K338" s="20">
        <f t="shared" si="42"/>
        <v>0</v>
      </c>
      <c r="L338" s="20" t="str">
        <f t="shared" si="43"/>
        <v/>
      </c>
      <c r="M338" s="20" t="str">
        <f t="shared" si="44"/>
        <v/>
      </c>
      <c r="O338" s="20">
        <f t="shared" si="45"/>
        <v>0</v>
      </c>
      <c r="P338" s="20">
        <f t="shared" si="46"/>
        <v>0</v>
      </c>
      <c r="Q338" s="20" t="str">
        <f t="shared" si="47"/>
        <v/>
      </c>
      <c r="R338" s="20">
        <f t="shared" si="48"/>
        <v>0</v>
      </c>
      <c r="Z338" s="20">
        <f>'BOCES SELECT'!E331</f>
        <v>1045538</v>
      </c>
      <c r="AA338" s="20" t="e">
        <f ca="1">'BOCES SELECT'!CH331</f>
        <v>#N/A</v>
      </c>
      <c r="AB338" s="21"/>
      <c r="AC338" s="21"/>
    </row>
    <row r="339" spans="1:29" x14ac:dyDescent="0.2">
      <c r="A339" s="23"/>
      <c r="B339" s="28"/>
      <c r="C339" s="36"/>
      <c r="D339" s="25"/>
      <c r="E339" s="21"/>
      <c r="F339" s="21"/>
      <c r="G339" s="43"/>
      <c r="H339" s="21"/>
      <c r="I339" s="162"/>
      <c r="J339" s="522" t="str">
        <f t="shared" si="41"/>
        <v/>
      </c>
      <c r="K339" s="20">
        <f t="shared" si="42"/>
        <v>0</v>
      </c>
      <c r="L339" s="20" t="str">
        <f t="shared" si="43"/>
        <v/>
      </c>
      <c r="M339" s="20" t="str">
        <f t="shared" si="44"/>
        <v/>
      </c>
      <c r="O339" s="20">
        <f t="shared" si="45"/>
        <v>0</v>
      </c>
      <c r="P339" s="20">
        <f t="shared" si="46"/>
        <v>0</v>
      </c>
      <c r="Q339" s="20" t="str">
        <f t="shared" si="47"/>
        <v/>
      </c>
      <c r="R339" s="20">
        <f t="shared" si="48"/>
        <v>0</v>
      </c>
      <c r="Z339" s="20">
        <f>'BOCES SELECT'!E332</f>
        <v>1045537</v>
      </c>
      <c r="AA339" s="20" t="e">
        <f ca="1">'BOCES SELECT'!CH332</f>
        <v>#N/A</v>
      </c>
      <c r="AB339" s="21"/>
      <c r="AC339" s="21"/>
    </row>
    <row r="340" spans="1:29" x14ac:dyDescent="0.2">
      <c r="A340" s="23"/>
      <c r="B340" s="28"/>
      <c r="C340" s="36"/>
      <c r="D340" s="25"/>
      <c r="E340" s="21"/>
      <c r="F340" s="21"/>
      <c r="G340" s="43"/>
      <c r="H340" s="21"/>
      <c r="I340" s="162"/>
      <c r="J340" s="522" t="str">
        <f t="shared" si="41"/>
        <v/>
      </c>
      <c r="K340" s="20">
        <f t="shared" si="42"/>
        <v>0</v>
      </c>
      <c r="L340" s="20" t="str">
        <f t="shared" si="43"/>
        <v/>
      </c>
      <c r="M340" s="20" t="str">
        <f t="shared" si="44"/>
        <v/>
      </c>
      <c r="O340" s="20">
        <f t="shared" si="45"/>
        <v>0</v>
      </c>
      <c r="P340" s="20">
        <f t="shared" si="46"/>
        <v>0</v>
      </c>
      <c r="Q340" s="20" t="str">
        <f t="shared" si="47"/>
        <v/>
      </c>
      <c r="R340" s="20">
        <f t="shared" si="48"/>
        <v>0</v>
      </c>
      <c r="Z340" s="20">
        <f>'BOCES SELECT'!E333</f>
        <v>1045536</v>
      </c>
      <c r="AA340" s="20" t="e">
        <f ca="1">'BOCES SELECT'!CH333</f>
        <v>#N/A</v>
      </c>
      <c r="AB340" s="21"/>
      <c r="AC340" s="21"/>
    </row>
    <row r="341" spans="1:29" x14ac:dyDescent="0.2">
      <c r="A341" s="23"/>
      <c r="B341" s="28"/>
      <c r="C341" s="36"/>
      <c r="D341" s="25"/>
      <c r="E341" s="21"/>
      <c r="F341" s="21"/>
      <c r="G341" s="43"/>
      <c r="H341" s="21"/>
      <c r="I341" s="162"/>
      <c r="J341" s="522" t="str">
        <f t="shared" si="41"/>
        <v/>
      </c>
      <c r="K341" s="20">
        <f t="shared" si="42"/>
        <v>0</v>
      </c>
      <c r="L341" s="20" t="str">
        <f t="shared" si="43"/>
        <v/>
      </c>
      <c r="M341" s="20" t="str">
        <f t="shared" si="44"/>
        <v/>
      </c>
      <c r="O341" s="20">
        <f t="shared" si="45"/>
        <v>0</v>
      </c>
      <c r="P341" s="20">
        <f t="shared" si="46"/>
        <v>0</v>
      </c>
      <c r="Q341" s="20" t="str">
        <f t="shared" si="47"/>
        <v/>
      </c>
      <c r="R341" s="20">
        <f t="shared" si="48"/>
        <v>0</v>
      </c>
      <c r="Z341" s="20">
        <f>'BOCES SELECT'!E334</f>
        <v>1045535</v>
      </c>
      <c r="AA341" s="20" t="e">
        <f ca="1">'BOCES SELECT'!CH334</f>
        <v>#N/A</v>
      </c>
      <c r="AB341" s="21"/>
      <c r="AC341" s="21"/>
    </row>
    <row r="342" spans="1:29" x14ac:dyDescent="0.2">
      <c r="A342" s="23"/>
      <c r="B342" s="28"/>
      <c r="C342" s="36"/>
      <c r="D342" s="25"/>
      <c r="E342" s="21"/>
      <c r="F342" s="21"/>
      <c r="G342" s="43"/>
      <c r="H342" s="21"/>
      <c r="I342" s="162"/>
      <c r="J342" s="522" t="str">
        <f t="shared" si="41"/>
        <v/>
      </c>
      <c r="K342" s="20">
        <f t="shared" si="42"/>
        <v>0</v>
      </c>
      <c r="L342" s="20" t="str">
        <f t="shared" si="43"/>
        <v/>
      </c>
      <c r="M342" s="20" t="str">
        <f t="shared" si="44"/>
        <v/>
      </c>
      <c r="O342" s="20">
        <f t="shared" si="45"/>
        <v>0</v>
      </c>
      <c r="P342" s="20">
        <f t="shared" si="46"/>
        <v>0</v>
      </c>
      <c r="Q342" s="20" t="str">
        <f t="shared" si="47"/>
        <v/>
      </c>
      <c r="R342" s="20">
        <f t="shared" si="48"/>
        <v>0</v>
      </c>
      <c r="Z342" s="20">
        <f>'BOCES SELECT'!E335</f>
        <v>1045534</v>
      </c>
      <c r="AA342" s="20" t="e">
        <f ca="1">'BOCES SELECT'!CH335</f>
        <v>#N/A</v>
      </c>
      <c r="AB342" s="21"/>
      <c r="AC342" s="21"/>
    </row>
    <row r="343" spans="1:29" x14ac:dyDescent="0.2">
      <c r="A343" s="23"/>
      <c r="B343" s="28"/>
      <c r="C343" s="36"/>
      <c r="D343" s="25"/>
      <c r="E343" s="21"/>
      <c r="F343" s="21"/>
      <c r="G343" s="43"/>
      <c r="H343" s="21"/>
      <c r="I343" s="162"/>
      <c r="J343" s="522" t="str">
        <f t="shared" si="41"/>
        <v/>
      </c>
      <c r="K343" s="20">
        <f t="shared" si="42"/>
        <v>0</v>
      </c>
      <c r="L343" s="20" t="str">
        <f t="shared" si="43"/>
        <v/>
      </c>
      <c r="M343" s="20" t="str">
        <f t="shared" si="44"/>
        <v/>
      </c>
      <c r="O343" s="20">
        <f t="shared" si="45"/>
        <v>0</v>
      </c>
      <c r="P343" s="20">
        <f t="shared" si="46"/>
        <v>0</v>
      </c>
      <c r="Q343" s="20" t="str">
        <f t="shared" si="47"/>
        <v/>
      </c>
      <c r="R343" s="20">
        <f t="shared" si="48"/>
        <v>0</v>
      </c>
      <c r="Z343" s="20">
        <f>'BOCES SELECT'!E336</f>
        <v>1045533</v>
      </c>
      <c r="AA343" s="20" t="e">
        <f ca="1">'BOCES SELECT'!CH336</f>
        <v>#N/A</v>
      </c>
      <c r="AB343" s="21"/>
      <c r="AC343" s="21"/>
    </row>
    <row r="344" spans="1:29" x14ac:dyDescent="0.2">
      <c r="A344" s="23"/>
      <c r="B344" s="28"/>
      <c r="C344" s="36"/>
      <c r="D344" s="25"/>
      <c r="E344" s="21"/>
      <c r="F344" s="21"/>
      <c r="G344" s="43"/>
      <c r="H344" s="21"/>
      <c r="I344" s="162"/>
      <c r="J344" s="522" t="str">
        <f t="shared" si="41"/>
        <v/>
      </c>
      <c r="K344" s="20">
        <f t="shared" si="42"/>
        <v>0</v>
      </c>
      <c r="L344" s="20" t="str">
        <f t="shared" si="43"/>
        <v/>
      </c>
      <c r="M344" s="20" t="str">
        <f t="shared" si="44"/>
        <v/>
      </c>
      <c r="O344" s="20">
        <f t="shared" si="45"/>
        <v>0</v>
      </c>
      <c r="P344" s="20">
        <f t="shared" si="46"/>
        <v>0</v>
      </c>
      <c r="Q344" s="20" t="str">
        <f t="shared" si="47"/>
        <v/>
      </c>
      <c r="R344" s="20">
        <f t="shared" si="48"/>
        <v>0</v>
      </c>
      <c r="Z344" s="20">
        <f>'BOCES SELECT'!E337</f>
        <v>1045532</v>
      </c>
      <c r="AA344" s="20" t="e">
        <f ca="1">'BOCES SELECT'!CH337</f>
        <v>#N/A</v>
      </c>
      <c r="AB344" s="21"/>
      <c r="AC344" s="21"/>
    </row>
    <row r="345" spans="1:29" x14ac:dyDescent="0.2">
      <c r="A345" s="23"/>
      <c r="B345" s="28"/>
      <c r="C345" s="36"/>
      <c r="D345" s="25"/>
      <c r="E345" s="21"/>
      <c r="F345" s="21"/>
      <c r="G345" s="43"/>
      <c r="H345" s="21"/>
      <c r="I345" s="162"/>
      <c r="J345" s="522" t="str">
        <f t="shared" si="41"/>
        <v/>
      </c>
      <c r="K345" s="20">
        <f t="shared" si="42"/>
        <v>0</v>
      </c>
      <c r="L345" s="20" t="str">
        <f t="shared" si="43"/>
        <v/>
      </c>
      <c r="M345" s="20" t="str">
        <f t="shared" si="44"/>
        <v/>
      </c>
      <c r="O345" s="20">
        <f t="shared" si="45"/>
        <v>0</v>
      </c>
      <c r="P345" s="20">
        <f t="shared" si="46"/>
        <v>0</v>
      </c>
      <c r="Q345" s="20" t="str">
        <f t="shared" si="47"/>
        <v/>
      </c>
      <c r="R345" s="20">
        <f t="shared" si="48"/>
        <v>0</v>
      </c>
      <c r="Z345" s="20">
        <f>'BOCES SELECT'!E338</f>
        <v>1045531</v>
      </c>
      <c r="AA345" s="20" t="e">
        <f ca="1">'BOCES SELECT'!CH338</f>
        <v>#N/A</v>
      </c>
      <c r="AB345" s="21"/>
      <c r="AC345" s="21"/>
    </row>
    <row r="346" spans="1:29" x14ac:dyDescent="0.2">
      <c r="A346" s="23"/>
      <c r="B346" s="28"/>
      <c r="C346" s="36"/>
      <c r="D346" s="25"/>
      <c r="E346" s="21"/>
      <c r="F346" s="21"/>
      <c r="G346" s="43"/>
      <c r="H346" s="21"/>
      <c r="I346" s="162"/>
      <c r="J346" s="522" t="str">
        <f t="shared" si="41"/>
        <v/>
      </c>
      <c r="K346" s="20">
        <f t="shared" si="42"/>
        <v>0</v>
      </c>
      <c r="L346" s="20" t="str">
        <f t="shared" si="43"/>
        <v/>
      </c>
      <c r="M346" s="20" t="str">
        <f t="shared" si="44"/>
        <v/>
      </c>
      <c r="O346" s="20">
        <f t="shared" si="45"/>
        <v>0</v>
      </c>
      <c r="P346" s="20">
        <f t="shared" si="46"/>
        <v>0</v>
      </c>
      <c r="Q346" s="20" t="str">
        <f t="shared" si="47"/>
        <v/>
      </c>
      <c r="R346" s="20">
        <f t="shared" si="48"/>
        <v>0</v>
      </c>
      <c r="Z346" s="20">
        <f>'BOCES SELECT'!E339</f>
        <v>1045530</v>
      </c>
      <c r="AA346" s="20" t="e">
        <f ca="1">'BOCES SELECT'!CH339</f>
        <v>#N/A</v>
      </c>
      <c r="AB346" s="21"/>
      <c r="AC346" s="21"/>
    </row>
    <row r="347" spans="1:29" x14ac:dyDescent="0.2">
      <c r="A347" s="23"/>
      <c r="B347" s="28"/>
      <c r="C347" s="36"/>
      <c r="D347" s="25"/>
      <c r="E347" s="21"/>
      <c r="F347" s="21"/>
      <c r="G347" s="43"/>
      <c r="H347" s="21"/>
      <c r="I347" s="162"/>
      <c r="J347" s="522" t="str">
        <f t="shared" si="41"/>
        <v/>
      </c>
      <c r="K347" s="20">
        <f t="shared" si="42"/>
        <v>0</v>
      </c>
      <c r="L347" s="20" t="str">
        <f t="shared" si="43"/>
        <v/>
      </c>
      <c r="M347" s="20" t="str">
        <f t="shared" si="44"/>
        <v/>
      </c>
      <c r="O347" s="20">
        <f t="shared" si="45"/>
        <v>0</v>
      </c>
      <c r="P347" s="20">
        <f t="shared" si="46"/>
        <v>0</v>
      </c>
      <c r="Q347" s="20" t="str">
        <f t="shared" si="47"/>
        <v/>
      </c>
      <c r="R347" s="20">
        <f t="shared" si="48"/>
        <v>0</v>
      </c>
      <c r="Z347" s="20">
        <f>'BOCES SELECT'!E340</f>
        <v>1045529</v>
      </c>
      <c r="AA347" s="20" t="e">
        <f ca="1">'BOCES SELECT'!CH340</f>
        <v>#N/A</v>
      </c>
      <c r="AB347" s="21"/>
      <c r="AC347" s="21"/>
    </row>
    <row r="348" spans="1:29" x14ac:dyDescent="0.2">
      <c r="A348" s="23"/>
      <c r="B348" s="28"/>
      <c r="C348" s="36"/>
      <c r="D348" s="25"/>
      <c r="E348" s="21"/>
      <c r="F348" s="21"/>
      <c r="G348" s="43"/>
      <c r="H348" s="21"/>
      <c r="I348" s="162"/>
      <c r="J348" s="522" t="str">
        <f t="shared" si="41"/>
        <v/>
      </c>
      <c r="K348" s="20">
        <f t="shared" si="42"/>
        <v>0</v>
      </c>
      <c r="L348" s="20" t="str">
        <f t="shared" si="43"/>
        <v/>
      </c>
      <c r="M348" s="20" t="str">
        <f t="shared" si="44"/>
        <v/>
      </c>
      <c r="O348" s="20">
        <f t="shared" si="45"/>
        <v>0</v>
      </c>
      <c r="P348" s="20">
        <f t="shared" si="46"/>
        <v>0</v>
      </c>
      <c r="Q348" s="20" t="str">
        <f t="shared" si="47"/>
        <v/>
      </c>
      <c r="R348" s="20">
        <f t="shared" si="48"/>
        <v>0</v>
      </c>
      <c r="Z348" s="20">
        <f>'BOCES SELECT'!E341</f>
        <v>1045528</v>
      </c>
      <c r="AA348" s="20" t="e">
        <f ca="1">'BOCES SELECT'!CH341</f>
        <v>#N/A</v>
      </c>
      <c r="AB348" s="21"/>
      <c r="AC348" s="21"/>
    </row>
    <row r="349" spans="1:29" x14ac:dyDescent="0.2">
      <c r="A349" s="23"/>
      <c r="B349" s="28"/>
      <c r="C349" s="36"/>
      <c r="D349" s="25"/>
      <c r="E349" s="21"/>
      <c r="F349" s="21"/>
      <c r="G349" s="43"/>
      <c r="H349" s="21"/>
      <c r="I349" s="162"/>
      <c r="J349" s="522" t="str">
        <f t="shared" si="41"/>
        <v/>
      </c>
      <c r="K349" s="20">
        <f t="shared" si="42"/>
        <v>0</v>
      </c>
      <c r="L349" s="20" t="str">
        <f t="shared" si="43"/>
        <v/>
      </c>
      <c r="M349" s="20" t="str">
        <f t="shared" si="44"/>
        <v/>
      </c>
      <c r="O349" s="20">
        <f t="shared" si="45"/>
        <v>0</v>
      </c>
      <c r="P349" s="20">
        <f t="shared" si="46"/>
        <v>0</v>
      </c>
      <c r="Q349" s="20" t="str">
        <f t="shared" si="47"/>
        <v/>
      </c>
      <c r="R349" s="20">
        <f t="shared" si="48"/>
        <v>0</v>
      </c>
      <c r="Z349" s="20">
        <f>'BOCES SELECT'!E342</f>
        <v>1045527</v>
      </c>
      <c r="AA349" s="20" t="e">
        <f ca="1">'BOCES SELECT'!CH342</f>
        <v>#N/A</v>
      </c>
      <c r="AB349" s="21"/>
      <c r="AC349" s="21"/>
    </row>
    <row r="350" spans="1:29" x14ac:dyDescent="0.2">
      <c r="A350" s="23"/>
      <c r="B350" s="28"/>
      <c r="C350" s="36"/>
      <c r="D350" s="25"/>
      <c r="E350" s="21"/>
      <c r="F350" s="21"/>
      <c r="G350" s="43"/>
      <c r="H350" s="21"/>
      <c r="I350" s="162"/>
      <c r="J350" s="522" t="str">
        <f t="shared" si="41"/>
        <v/>
      </c>
      <c r="K350" s="20">
        <f t="shared" si="42"/>
        <v>0</v>
      </c>
      <c r="L350" s="20" t="str">
        <f t="shared" si="43"/>
        <v/>
      </c>
      <c r="M350" s="20" t="str">
        <f t="shared" si="44"/>
        <v/>
      </c>
      <c r="O350" s="20">
        <f t="shared" si="45"/>
        <v>0</v>
      </c>
      <c r="P350" s="20">
        <f t="shared" si="46"/>
        <v>0</v>
      </c>
      <c r="Q350" s="20" t="str">
        <f t="shared" si="47"/>
        <v/>
      </c>
      <c r="R350" s="20">
        <f t="shared" si="48"/>
        <v>0</v>
      </c>
      <c r="Z350" s="20">
        <f>'BOCES SELECT'!E343</f>
        <v>1045526</v>
      </c>
      <c r="AA350" s="20" t="e">
        <f ca="1">'BOCES SELECT'!CH343</f>
        <v>#N/A</v>
      </c>
      <c r="AB350" s="21"/>
      <c r="AC350" s="21"/>
    </row>
    <row r="351" spans="1:29" x14ac:dyDescent="0.2">
      <c r="A351" s="23"/>
      <c r="B351" s="28"/>
      <c r="C351" s="36"/>
      <c r="D351" s="25"/>
      <c r="E351" s="21"/>
      <c r="F351" s="21"/>
      <c r="G351" s="43"/>
      <c r="H351" s="21"/>
      <c r="I351" s="162"/>
      <c r="J351" s="522" t="str">
        <f t="shared" si="41"/>
        <v/>
      </c>
      <c r="K351" s="20">
        <f t="shared" si="42"/>
        <v>0</v>
      </c>
      <c r="L351" s="20" t="str">
        <f t="shared" si="43"/>
        <v/>
      </c>
      <c r="M351" s="20" t="str">
        <f t="shared" si="44"/>
        <v/>
      </c>
      <c r="O351" s="20">
        <f t="shared" si="45"/>
        <v>0</v>
      </c>
      <c r="P351" s="20">
        <f t="shared" si="46"/>
        <v>0</v>
      </c>
      <c r="Q351" s="20" t="str">
        <f t="shared" si="47"/>
        <v/>
      </c>
      <c r="R351" s="20">
        <f t="shared" si="48"/>
        <v>0</v>
      </c>
      <c r="Z351" s="20">
        <f>'BOCES SELECT'!E344</f>
        <v>1045525</v>
      </c>
      <c r="AA351" s="20" t="e">
        <f ca="1">'BOCES SELECT'!CH344</f>
        <v>#N/A</v>
      </c>
      <c r="AB351" s="21"/>
      <c r="AC351" s="21"/>
    </row>
    <row r="352" spans="1:29" x14ac:dyDescent="0.2">
      <c r="A352" s="23"/>
      <c r="B352" s="28"/>
      <c r="C352" s="36"/>
      <c r="D352" s="25"/>
      <c r="E352" s="21"/>
      <c r="F352" s="21"/>
      <c r="G352" s="43"/>
      <c r="H352" s="21"/>
      <c r="I352" s="162"/>
      <c r="J352" s="522" t="str">
        <f t="shared" si="41"/>
        <v/>
      </c>
      <c r="K352" s="20">
        <f t="shared" si="42"/>
        <v>0</v>
      </c>
      <c r="L352" s="20" t="str">
        <f t="shared" si="43"/>
        <v/>
      </c>
      <c r="M352" s="20" t="str">
        <f t="shared" si="44"/>
        <v/>
      </c>
      <c r="O352" s="20">
        <f t="shared" si="45"/>
        <v>0</v>
      </c>
      <c r="P352" s="20">
        <f t="shared" si="46"/>
        <v>0</v>
      </c>
      <c r="Q352" s="20" t="str">
        <f t="shared" si="47"/>
        <v/>
      </c>
      <c r="R352" s="20">
        <f t="shared" si="48"/>
        <v>0</v>
      </c>
      <c r="Z352" s="20">
        <f>'BOCES SELECT'!E345</f>
        <v>1045524</v>
      </c>
      <c r="AA352" s="20" t="e">
        <f ca="1">'BOCES SELECT'!CH345</f>
        <v>#N/A</v>
      </c>
      <c r="AB352" s="21"/>
      <c r="AC352" s="21"/>
    </row>
    <row r="353" spans="1:29" x14ac:dyDescent="0.2">
      <c r="A353" s="23"/>
      <c r="B353" s="28"/>
      <c r="C353" s="36"/>
      <c r="D353" s="25"/>
      <c r="E353" s="21"/>
      <c r="F353" s="21"/>
      <c r="G353" s="43"/>
      <c r="H353" s="21"/>
      <c r="I353" s="162"/>
      <c r="J353" s="522" t="str">
        <f t="shared" si="41"/>
        <v/>
      </c>
      <c r="K353" s="20">
        <f t="shared" si="42"/>
        <v>0</v>
      </c>
      <c r="L353" s="20" t="str">
        <f t="shared" si="43"/>
        <v/>
      </c>
      <c r="M353" s="20" t="str">
        <f t="shared" si="44"/>
        <v/>
      </c>
      <c r="O353" s="20">
        <f t="shared" si="45"/>
        <v>0</v>
      </c>
      <c r="P353" s="20">
        <f t="shared" si="46"/>
        <v>0</v>
      </c>
      <c r="Q353" s="20" t="str">
        <f t="shared" si="47"/>
        <v/>
      </c>
      <c r="R353" s="20">
        <f t="shared" si="48"/>
        <v>0</v>
      </c>
      <c r="Z353" s="20">
        <f>'BOCES SELECT'!E346</f>
        <v>1045523</v>
      </c>
      <c r="AA353" s="20" t="e">
        <f ca="1">'BOCES SELECT'!CH346</f>
        <v>#N/A</v>
      </c>
      <c r="AB353" s="21"/>
      <c r="AC353" s="21"/>
    </row>
    <row r="354" spans="1:29" x14ac:dyDescent="0.2">
      <c r="A354" s="23"/>
      <c r="B354" s="28"/>
      <c r="C354" s="36"/>
      <c r="D354" s="25"/>
      <c r="E354" s="21"/>
      <c r="F354" s="21"/>
      <c r="G354" s="43"/>
      <c r="H354" s="21"/>
      <c r="I354" s="162"/>
      <c r="J354" s="522" t="str">
        <f t="shared" si="41"/>
        <v/>
      </c>
      <c r="K354" s="20">
        <f t="shared" si="42"/>
        <v>0</v>
      </c>
      <c r="L354" s="20" t="str">
        <f t="shared" si="43"/>
        <v/>
      </c>
      <c r="M354" s="20" t="str">
        <f t="shared" si="44"/>
        <v/>
      </c>
      <c r="O354" s="20">
        <f t="shared" si="45"/>
        <v>0</v>
      </c>
      <c r="P354" s="20">
        <f t="shared" si="46"/>
        <v>0</v>
      </c>
      <c r="Q354" s="20" t="str">
        <f t="shared" si="47"/>
        <v/>
      </c>
      <c r="R354" s="20">
        <f t="shared" si="48"/>
        <v>0</v>
      </c>
      <c r="Z354" s="20">
        <f>'BOCES SELECT'!E347</f>
        <v>1045522</v>
      </c>
      <c r="AA354" s="20" t="e">
        <f ca="1">'BOCES SELECT'!CH347</f>
        <v>#N/A</v>
      </c>
      <c r="AB354" s="21"/>
      <c r="AC354" s="21"/>
    </row>
    <row r="355" spans="1:29" x14ac:dyDescent="0.2">
      <c r="A355" s="23"/>
      <c r="B355" s="28"/>
      <c r="C355" s="36"/>
      <c r="D355" s="25"/>
      <c r="E355" s="21"/>
      <c r="F355" s="21"/>
      <c r="G355" s="43"/>
      <c r="H355" s="21"/>
      <c r="I355" s="162"/>
      <c r="J355" s="522" t="str">
        <f t="shared" si="41"/>
        <v/>
      </c>
      <c r="K355" s="20">
        <f t="shared" si="42"/>
        <v>0</v>
      </c>
      <c r="L355" s="20" t="str">
        <f t="shared" si="43"/>
        <v/>
      </c>
      <c r="M355" s="20" t="str">
        <f t="shared" si="44"/>
        <v/>
      </c>
      <c r="O355" s="20">
        <f t="shared" si="45"/>
        <v>0</v>
      </c>
      <c r="P355" s="20">
        <f t="shared" si="46"/>
        <v>0</v>
      </c>
      <c r="Q355" s="20" t="str">
        <f t="shared" si="47"/>
        <v/>
      </c>
      <c r="R355" s="20">
        <f t="shared" si="48"/>
        <v>0</v>
      </c>
      <c r="Z355" s="20">
        <f>'BOCES SELECT'!E348</f>
        <v>1045521</v>
      </c>
      <c r="AA355" s="20" t="e">
        <f ca="1">'BOCES SELECT'!CH348</f>
        <v>#N/A</v>
      </c>
      <c r="AB355" s="21"/>
      <c r="AC355" s="21"/>
    </row>
    <row r="356" spans="1:29" x14ac:dyDescent="0.2">
      <c r="A356" s="23"/>
      <c r="B356" s="28"/>
      <c r="C356" s="36"/>
      <c r="D356" s="25"/>
      <c r="E356" s="21"/>
      <c r="F356" s="21"/>
      <c r="G356" s="43"/>
      <c r="H356" s="21"/>
      <c r="I356" s="162"/>
      <c r="J356" s="522" t="str">
        <f t="shared" si="41"/>
        <v/>
      </c>
      <c r="K356" s="20">
        <f t="shared" si="42"/>
        <v>0</v>
      </c>
      <c r="L356" s="20" t="str">
        <f t="shared" si="43"/>
        <v/>
      </c>
      <c r="M356" s="20" t="str">
        <f t="shared" si="44"/>
        <v/>
      </c>
      <c r="O356" s="20">
        <f t="shared" si="45"/>
        <v>0</v>
      </c>
      <c r="P356" s="20">
        <f t="shared" si="46"/>
        <v>0</v>
      </c>
      <c r="Q356" s="20" t="str">
        <f t="shared" si="47"/>
        <v/>
      </c>
      <c r="R356" s="20">
        <f t="shared" si="48"/>
        <v>0</v>
      </c>
      <c r="Z356" s="20">
        <f>'BOCES SELECT'!E349</f>
        <v>1045520</v>
      </c>
      <c r="AA356" s="20" t="e">
        <f ca="1">'BOCES SELECT'!CH349</f>
        <v>#N/A</v>
      </c>
      <c r="AB356" s="21"/>
      <c r="AC356" s="21"/>
    </row>
    <row r="357" spans="1:29" x14ac:dyDescent="0.2">
      <c r="A357" s="23"/>
      <c r="B357" s="28"/>
      <c r="C357" s="36"/>
      <c r="D357" s="25"/>
      <c r="E357" s="21"/>
      <c r="F357" s="21"/>
      <c r="G357" s="43"/>
      <c r="H357" s="21"/>
      <c r="I357" s="162"/>
      <c r="J357" s="522" t="str">
        <f t="shared" si="41"/>
        <v/>
      </c>
      <c r="K357" s="20">
        <f t="shared" si="42"/>
        <v>0</v>
      </c>
      <c r="L357" s="20" t="str">
        <f t="shared" si="43"/>
        <v/>
      </c>
      <c r="M357" s="20" t="str">
        <f t="shared" si="44"/>
        <v/>
      </c>
      <c r="O357" s="20">
        <f t="shared" si="45"/>
        <v>0</v>
      </c>
      <c r="P357" s="20">
        <f t="shared" si="46"/>
        <v>0</v>
      </c>
      <c r="Q357" s="20" t="str">
        <f t="shared" si="47"/>
        <v/>
      </c>
      <c r="R357" s="20">
        <f t="shared" si="48"/>
        <v>0</v>
      </c>
      <c r="Z357" s="20">
        <f>'BOCES SELECT'!E350</f>
        <v>1045519</v>
      </c>
      <c r="AA357" s="20" t="e">
        <f ca="1">'BOCES SELECT'!CH350</f>
        <v>#N/A</v>
      </c>
      <c r="AB357" s="21"/>
      <c r="AC357" s="21"/>
    </row>
    <row r="358" spans="1:29" x14ac:dyDescent="0.2">
      <c r="A358" s="23"/>
      <c r="B358" s="28"/>
      <c r="C358" s="36"/>
      <c r="D358" s="25"/>
      <c r="E358" s="21"/>
      <c r="F358" s="21"/>
      <c r="G358" s="43"/>
      <c r="H358" s="21"/>
      <c r="I358" s="162"/>
      <c r="J358" s="522" t="str">
        <f t="shared" si="41"/>
        <v/>
      </c>
      <c r="K358" s="20">
        <f t="shared" si="42"/>
        <v>0</v>
      </c>
      <c r="L358" s="20" t="str">
        <f t="shared" si="43"/>
        <v/>
      </c>
      <c r="M358" s="20" t="str">
        <f t="shared" si="44"/>
        <v/>
      </c>
      <c r="O358" s="20">
        <f t="shared" si="45"/>
        <v>0</v>
      </c>
      <c r="P358" s="20">
        <f t="shared" si="46"/>
        <v>0</v>
      </c>
      <c r="Q358" s="20" t="str">
        <f t="shared" si="47"/>
        <v/>
      </c>
      <c r="R358" s="20">
        <f t="shared" si="48"/>
        <v>0</v>
      </c>
      <c r="Z358" s="20">
        <f>'BOCES SELECT'!E351</f>
        <v>1045518</v>
      </c>
      <c r="AA358" s="20" t="e">
        <f ca="1">'BOCES SELECT'!CH351</f>
        <v>#N/A</v>
      </c>
      <c r="AB358" s="21"/>
      <c r="AC358" s="21"/>
    </row>
    <row r="359" spans="1:29" x14ac:dyDescent="0.2">
      <c r="A359" s="23"/>
      <c r="B359" s="28"/>
      <c r="C359" s="36"/>
      <c r="D359" s="25"/>
      <c r="E359" s="21"/>
      <c r="F359" s="21"/>
      <c r="G359" s="43"/>
      <c r="H359" s="21"/>
      <c r="I359" s="162"/>
      <c r="J359" s="522" t="str">
        <f t="shared" si="41"/>
        <v/>
      </c>
      <c r="K359" s="20">
        <f t="shared" si="42"/>
        <v>0</v>
      </c>
      <c r="L359" s="20" t="str">
        <f t="shared" si="43"/>
        <v/>
      </c>
      <c r="M359" s="20" t="str">
        <f t="shared" si="44"/>
        <v/>
      </c>
      <c r="O359" s="20">
        <f t="shared" si="45"/>
        <v>0</v>
      </c>
      <c r="P359" s="20">
        <f t="shared" si="46"/>
        <v>0</v>
      </c>
      <c r="Q359" s="20" t="str">
        <f t="shared" si="47"/>
        <v/>
      </c>
      <c r="R359" s="20">
        <f t="shared" si="48"/>
        <v>0</v>
      </c>
      <c r="Z359" s="20">
        <f>'BOCES SELECT'!E352</f>
        <v>1045517</v>
      </c>
      <c r="AA359" s="20" t="e">
        <f ca="1">'BOCES SELECT'!CH352</f>
        <v>#N/A</v>
      </c>
      <c r="AB359" s="21"/>
      <c r="AC359" s="21"/>
    </row>
    <row r="360" spans="1:29" x14ac:dyDescent="0.2">
      <c r="A360" s="23"/>
      <c r="B360" s="28"/>
      <c r="C360" s="36"/>
      <c r="D360" s="25"/>
      <c r="E360" s="21"/>
      <c r="F360" s="21"/>
      <c r="G360" s="43"/>
      <c r="H360" s="21"/>
      <c r="I360" s="162"/>
      <c r="J360" s="522" t="str">
        <f t="shared" si="41"/>
        <v/>
      </c>
      <c r="K360" s="20">
        <f t="shared" si="42"/>
        <v>0</v>
      </c>
      <c r="L360" s="20" t="str">
        <f t="shared" si="43"/>
        <v/>
      </c>
      <c r="M360" s="20" t="str">
        <f t="shared" si="44"/>
        <v/>
      </c>
      <c r="O360" s="20">
        <f t="shared" si="45"/>
        <v>0</v>
      </c>
      <c r="P360" s="20">
        <f t="shared" si="46"/>
        <v>0</v>
      </c>
      <c r="Q360" s="20" t="str">
        <f t="shared" si="47"/>
        <v/>
      </c>
      <c r="R360" s="20">
        <f t="shared" si="48"/>
        <v>0</v>
      </c>
      <c r="Z360" s="20">
        <f>'BOCES SELECT'!E353</f>
        <v>1045516</v>
      </c>
      <c r="AA360" s="20" t="e">
        <f ca="1">'BOCES SELECT'!CH353</f>
        <v>#N/A</v>
      </c>
      <c r="AB360" s="21"/>
      <c r="AC360" s="21"/>
    </row>
    <row r="361" spans="1:29" x14ac:dyDescent="0.2">
      <c r="A361" s="23"/>
      <c r="B361" s="28"/>
      <c r="C361" s="36"/>
      <c r="D361" s="25"/>
      <c r="E361" s="21"/>
      <c r="F361" s="21"/>
      <c r="G361" s="43"/>
      <c r="H361" s="21"/>
      <c r="I361" s="162"/>
      <c r="J361" s="522" t="str">
        <f t="shared" si="41"/>
        <v/>
      </c>
      <c r="K361" s="20">
        <f t="shared" si="42"/>
        <v>0</v>
      </c>
      <c r="L361" s="20" t="str">
        <f t="shared" si="43"/>
        <v/>
      </c>
      <c r="M361" s="20" t="str">
        <f t="shared" si="44"/>
        <v/>
      </c>
      <c r="O361" s="20">
        <f t="shared" si="45"/>
        <v>0</v>
      </c>
      <c r="P361" s="20">
        <f t="shared" si="46"/>
        <v>0</v>
      </c>
      <c r="Q361" s="20" t="str">
        <f t="shared" si="47"/>
        <v/>
      </c>
      <c r="R361" s="20">
        <f t="shared" si="48"/>
        <v>0</v>
      </c>
      <c r="Z361" s="20">
        <f>'BOCES SELECT'!E354</f>
        <v>1045515</v>
      </c>
      <c r="AA361" s="20" t="e">
        <f ca="1">'BOCES SELECT'!CH354</f>
        <v>#N/A</v>
      </c>
      <c r="AB361" s="21"/>
      <c r="AC361" s="21"/>
    </row>
    <row r="362" spans="1:29" x14ac:dyDescent="0.2">
      <c r="A362" s="23"/>
      <c r="B362" s="28"/>
      <c r="C362" s="36"/>
      <c r="D362" s="25"/>
      <c r="E362" s="21"/>
      <c r="F362" s="21"/>
      <c r="G362" s="43"/>
      <c r="H362" s="21"/>
      <c r="I362" s="162"/>
      <c r="J362" s="522" t="str">
        <f t="shared" si="41"/>
        <v/>
      </c>
      <c r="K362" s="20">
        <f t="shared" si="42"/>
        <v>0</v>
      </c>
      <c r="L362" s="20" t="str">
        <f t="shared" si="43"/>
        <v/>
      </c>
      <c r="M362" s="20" t="str">
        <f t="shared" si="44"/>
        <v/>
      </c>
      <c r="O362" s="20">
        <f t="shared" si="45"/>
        <v>0</v>
      </c>
      <c r="P362" s="20">
        <f t="shared" si="46"/>
        <v>0</v>
      </c>
      <c r="Q362" s="20" t="str">
        <f t="shared" si="47"/>
        <v/>
      </c>
      <c r="R362" s="20">
        <f t="shared" si="48"/>
        <v>0</v>
      </c>
      <c r="Z362" s="20">
        <f>'BOCES SELECT'!E355</f>
        <v>1045514</v>
      </c>
      <c r="AA362" s="20" t="e">
        <f ca="1">'BOCES SELECT'!CH355</f>
        <v>#N/A</v>
      </c>
      <c r="AB362" s="21"/>
      <c r="AC362" s="21"/>
    </row>
    <row r="363" spans="1:29" x14ac:dyDescent="0.2">
      <c r="A363" s="23"/>
      <c r="B363" s="28"/>
      <c r="C363" s="36"/>
      <c r="D363" s="25"/>
      <c r="E363" s="21"/>
      <c r="F363" s="21"/>
      <c r="G363" s="43"/>
      <c r="H363" s="21"/>
      <c r="I363" s="162"/>
      <c r="J363" s="522" t="str">
        <f t="shared" si="41"/>
        <v/>
      </c>
      <c r="K363" s="20">
        <f t="shared" si="42"/>
        <v>0</v>
      </c>
      <c r="L363" s="20" t="str">
        <f t="shared" si="43"/>
        <v/>
      </c>
      <c r="M363" s="20" t="str">
        <f t="shared" si="44"/>
        <v/>
      </c>
      <c r="O363" s="20">
        <f t="shared" si="45"/>
        <v>0</v>
      </c>
      <c r="P363" s="20">
        <f t="shared" si="46"/>
        <v>0</v>
      </c>
      <c r="Q363" s="20" t="str">
        <f t="shared" si="47"/>
        <v/>
      </c>
      <c r="R363" s="20">
        <f t="shared" si="48"/>
        <v>0</v>
      </c>
      <c r="Z363" s="20">
        <f>'BOCES SELECT'!E356</f>
        <v>1045513</v>
      </c>
      <c r="AA363" s="20" t="e">
        <f ca="1">'BOCES SELECT'!CH356</f>
        <v>#N/A</v>
      </c>
      <c r="AB363" s="21"/>
      <c r="AC363" s="21"/>
    </row>
    <row r="364" spans="1:29" x14ac:dyDescent="0.2">
      <c r="A364" s="23"/>
      <c r="B364" s="28"/>
      <c r="C364" s="36"/>
      <c r="D364" s="25"/>
      <c r="E364" s="21"/>
      <c r="F364" s="21"/>
      <c r="G364" s="43"/>
      <c r="H364" s="21"/>
      <c r="I364" s="162"/>
      <c r="J364" s="522" t="str">
        <f t="shared" si="41"/>
        <v/>
      </c>
      <c r="K364" s="20">
        <f t="shared" si="42"/>
        <v>0</v>
      </c>
      <c r="L364" s="20" t="str">
        <f t="shared" si="43"/>
        <v/>
      </c>
      <c r="M364" s="20" t="str">
        <f t="shared" si="44"/>
        <v/>
      </c>
      <c r="O364" s="20">
        <f t="shared" si="45"/>
        <v>0</v>
      </c>
      <c r="P364" s="20">
        <f t="shared" si="46"/>
        <v>0</v>
      </c>
      <c r="Q364" s="20" t="str">
        <f t="shared" si="47"/>
        <v/>
      </c>
      <c r="R364" s="20">
        <f t="shared" si="48"/>
        <v>0</v>
      </c>
      <c r="Z364" s="20">
        <f>'BOCES SELECT'!E357</f>
        <v>1045512</v>
      </c>
      <c r="AA364" s="20" t="e">
        <f ca="1">'BOCES SELECT'!CH357</f>
        <v>#N/A</v>
      </c>
      <c r="AB364" s="21"/>
      <c r="AC364" s="21"/>
    </row>
    <row r="365" spans="1:29" x14ac:dyDescent="0.2">
      <c r="A365" s="23"/>
      <c r="B365" s="28"/>
      <c r="C365" s="36"/>
      <c r="D365" s="25"/>
      <c r="E365" s="21"/>
      <c r="F365" s="21"/>
      <c r="G365" s="43"/>
      <c r="H365" s="21"/>
      <c r="I365" s="162"/>
      <c r="J365" s="522" t="str">
        <f t="shared" si="41"/>
        <v/>
      </c>
      <c r="K365" s="20">
        <f t="shared" si="42"/>
        <v>0</v>
      </c>
      <c r="L365" s="20" t="str">
        <f t="shared" si="43"/>
        <v/>
      </c>
      <c r="M365" s="20" t="str">
        <f t="shared" si="44"/>
        <v/>
      </c>
      <c r="O365" s="20">
        <f t="shared" si="45"/>
        <v>0</v>
      </c>
      <c r="P365" s="20">
        <f t="shared" si="46"/>
        <v>0</v>
      </c>
      <c r="Q365" s="20" t="str">
        <f t="shared" si="47"/>
        <v/>
      </c>
      <c r="R365" s="20">
        <f t="shared" si="48"/>
        <v>0</v>
      </c>
      <c r="Z365" s="20">
        <f>'BOCES SELECT'!E358</f>
        <v>1045511</v>
      </c>
      <c r="AA365" s="20" t="e">
        <f ca="1">'BOCES SELECT'!CH358</f>
        <v>#N/A</v>
      </c>
      <c r="AB365" s="21"/>
      <c r="AC365" s="21"/>
    </row>
    <row r="366" spans="1:29" x14ac:dyDescent="0.2">
      <c r="A366" s="23"/>
      <c r="B366" s="28"/>
      <c r="C366" s="36"/>
      <c r="D366" s="25"/>
      <c r="E366" s="21"/>
      <c r="F366" s="21"/>
      <c r="G366" s="43"/>
      <c r="H366" s="21"/>
      <c r="I366" s="162"/>
      <c r="J366" s="522" t="str">
        <f t="shared" si="41"/>
        <v/>
      </c>
      <c r="K366" s="20">
        <f t="shared" si="42"/>
        <v>0</v>
      </c>
      <c r="L366" s="20" t="str">
        <f t="shared" si="43"/>
        <v/>
      </c>
      <c r="M366" s="20" t="str">
        <f t="shared" si="44"/>
        <v/>
      </c>
      <c r="O366" s="20">
        <f t="shared" si="45"/>
        <v>0</v>
      </c>
      <c r="P366" s="20">
        <f t="shared" si="46"/>
        <v>0</v>
      </c>
      <c r="Q366" s="20" t="str">
        <f t="shared" si="47"/>
        <v/>
      </c>
      <c r="R366" s="20">
        <f t="shared" si="48"/>
        <v>0</v>
      </c>
      <c r="Z366" s="20">
        <f>'BOCES SELECT'!E359</f>
        <v>1045510</v>
      </c>
      <c r="AA366" s="20" t="e">
        <f ca="1">'BOCES SELECT'!CH359</f>
        <v>#N/A</v>
      </c>
      <c r="AB366" s="21"/>
      <c r="AC366" s="21"/>
    </row>
    <row r="367" spans="1:29" x14ac:dyDescent="0.2">
      <c r="A367" s="23"/>
      <c r="B367" s="28"/>
      <c r="C367" s="36"/>
      <c r="D367" s="25"/>
      <c r="E367" s="21"/>
      <c r="F367" s="21"/>
      <c r="G367" s="43"/>
      <c r="H367" s="21"/>
      <c r="I367" s="162"/>
      <c r="J367" s="522" t="str">
        <f t="shared" si="41"/>
        <v/>
      </c>
      <c r="K367" s="20">
        <f t="shared" si="42"/>
        <v>0</v>
      </c>
      <c r="L367" s="20" t="str">
        <f t="shared" si="43"/>
        <v/>
      </c>
      <c r="M367" s="20" t="str">
        <f t="shared" si="44"/>
        <v/>
      </c>
      <c r="O367" s="20">
        <f t="shared" si="45"/>
        <v>0</v>
      </c>
      <c r="P367" s="20">
        <f t="shared" si="46"/>
        <v>0</v>
      </c>
      <c r="Q367" s="20" t="str">
        <f t="shared" si="47"/>
        <v/>
      </c>
      <c r="R367" s="20">
        <f t="shared" si="48"/>
        <v>0</v>
      </c>
      <c r="Z367" s="20">
        <f>'BOCES SELECT'!E360</f>
        <v>1045509</v>
      </c>
      <c r="AA367" s="20" t="e">
        <f ca="1">'BOCES SELECT'!CH360</f>
        <v>#N/A</v>
      </c>
      <c r="AB367" s="21"/>
      <c r="AC367" s="21"/>
    </row>
    <row r="368" spans="1:29" x14ac:dyDescent="0.2">
      <c r="A368" s="23"/>
      <c r="B368" s="28"/>
      <c r="C368" s="36"/>
      <c r="D368" s="25"/>
      <c r="E368" s="21"/>
      <c r="F368" s="21"/>
      <c r="G368" s="43"/>
      <c r="H368" s="21"/>
      <c r="I368" s="162"/>
      <c r="J368" s="522" t="str">
        <f t="shared" si="41"/>
        <v/>
      </c>
      <c r="K368" s="20">
        <f t="shared" si="42"/>
        <v>0</v>
      </c>
      <c r="L368" s="20" t="str">
        <f t="shared" si="43"/>
        <v/>
      </c>
      <c r="M368" s="20" t="str">
        <f t="shared" si="44"/>
        <v/>
      </c>
      <c r="O368" s="20">
        <f t="shared" si="45"/>
        <v>0</v>
      </c>
      <c r="P368" s="20">
        <f t="shared" si="46"/>
        <v>0</v>
      </c>
      <c r="Q368" s="20" t="str">
        <f t="shared" si="47"/>
        <v/>
      </c>
      <c r="R368" s="20">
        <f t="shared" si="48"/>
        <v>0</v>
      </c>
      <c r="Z368" s="20">
        <f>'BOCES SELECT'!E361</f>
        <v>1045508</v>
      </c>
      <c r="AA368" s="20" t="e">
        <f ca="1">'BOCES SELECT'!CH361</f>
        <v>#N/A</v>
      </c>
      <c r="AB368" s="21"/>
      <c r="AC368" s="21"/>
    </row>
    <row r="369" spans="1:29" x14ac:dyDescent="0.2">
      <c r="A369" s="23"/>
      <c r="B369" s="28"/>
      <c r="C369" s="36"/>
      <c r="D369" s="25"/>
      <c r="E369" s="21"/>
      <c r="F369" s="21"/>
      <c r="G369" s="43"/>
      <c r="H369" s="21"/>
      <c r="I369" s="162"/>
      <c r="J369" s="522" t="str">
        <f t="shared" si="41"/>
        <v/>
      </c>
      <c r="K369" s="20">
        <f t="shared" si="42"/>
        <v>0</v>
      </c>
      <c r="L369" s="20" t="str">
        <f t="shared" si="43"/>
        <v/>
      </c>
      <c r="M369" s="20" t="str">
        <f t="shared" si="44"/>
        <v/>
      </c>
      <c r="O369" s="20">
        <f t="shared" si="45"/>
        <v>0</v>
      </c>
      <c r="P369" s="20">
        <f t="shared" si="46"/>
        <v>0</v>
      </c>
      <c r="Q369" s="20" t="str">
        <f t="shared" si="47"/>
        <v/>
      </c>
      <c r="R369" s="20">
        <f t="shared" si="48"/>
        <v>0</v>
      </c>
      <c r="Z369" s="20">
        <f>'BOCES SELECT'!E362</f>
        <v>1045507</v>
      </c>
      <c r="AA369" s="20" t="e">
        <f ca="1">'BOCES SELECT'!CH362</f>
        <v>#N/A</v>
      </c>
      <c r="AB369" s="21"/>
      <c r="AC369" s="21"/>
    </row>
    <row r="370" spans="1:29" x14ac:dyDescent="0.2">
      <c r="A370" s="23"/>
      <c r="B370" s="28"/>
      <c r="C370" s="36"/>
      <c r="D370" s="25"/>
      <c r="E370" s="21"/>
      <c r="F370" s="21"/>
      <c r="G370" s="43"/>
      <c r="H370" s="21"/>
      <c r="I370" s="162"/>
      <c r="J370" s="522" t="str">
        <f t="shared" si="41"/>
        <v/>
      </c>
      <c r="K370" s="20">
        <f t="shared" si="42"/>
        <v>0</v>
      </c>
      <c r="L370" s="20" t="str">
        <f t="shared" si="43"/>
        <v/>
      </c>
      <c r="M370" s="20" t="str">
        <f t="shared" si="44"/>
        <v/>
      </c>
      <c r="O370" s="20">
        <f t="shared" si="45"/>
        <v>0</v>
      </c>
      <c r="P370" s="20">
        <f t="shared" si="46"/>
        <v>0</v>
      </c>
      <c r="Q370" s="20" t="str">
        <f t="shared" si="47"/>
        <v/>
      </c>
      <c r="R370" s="20">
        <f t="shared" si="48"/>
        <v>0</v>
      </c>
      <c r="Z370" s="20">
        <f>'BOCES SELECT'!E363</f>
        <v>1045506</v>
      </c>
      <c r="AA370" s="20" t="e">
        <f ca="1">'BOCES SELECT'!CH363</f>
        <v>#N/A</v>
      </c>
      <c r="AB370" s="21"/>
      <c r="AC370" s="21"/>
    </row>
    <row r="371" spans="1:29" x14ac:dyDescent="0.2">
      <c r="A371" s="23"/>
      <c r="B371" s="28"/>
      <c r="C371" s="36"/>
      <c r="D371" s="25"/>
      <c r="E371" s="21"/>
      <c r="F371" s="21"/>
      <c r="G371" s="43"/>
      <c r="H371" s="21"/>
      <c r="I371" s="162"/>
      <c r="J371" s="522" t="str">
        <f t="shared" si="41"/>
        <v/>
      </c>
      <c r="K371" s="20">
        <f t="shared" si="42"/>
        <v>0</v>
      </c>
      <c r="L371" s="20" t="str">
        <f t="shared" si="43"/>
        <v/>
      </c>
      <c r="M371" s="20" t="str">
        <f t="shared" si="44"/>
        <v/>
      </c>
      <c r="O371" s="20">
        <f t="shared" si="45"/>
        <v>0</v>
      </c>
      <c r="P371" s="20">
        <f t="shared" si="46"/>
        <v>0</v>
      </c>
      <c r="Q371" s="20" t="str">
        <f t="shared" si="47"/>
        <v/>
      </c>
      <c r="R371" s="20">
        <f t="shared" si="48"/>
        <v>0</v>
      </c>
      <c r="Z371" s="20">
        <f>'BOCES SELECT'!E364</f>
        <v>1045505</v>
      </c>
      <c r="AA371" s="20" t="e">
        <f ca="1">'BOCES SELECT'!CH364</f>
        <v>#N/A</v>
      </c>
      <c r="AB371" s="21"/>
      <c r="AC371" s="21"/>
    </row>
    <row r="372" spans="1:29" x14ac:dyDescent="0.2">
      <c r="A372" s="23"/>
      <c r="B372" s="28"/>
      <c r="C372" s="36"/>
      <c r="D372" s="25"/>
      <c r="E372" s="21"/>
      <c r="F372" s="21"/>
      <c r="G372" s="43"/>
      <c r="H372" s="21"/>
      <c r="I372" s="162"/>
      <c r="J372" s="522" t="str">
        <f t="shared" si="41"/>
        <v/>
      </c>
      <c r="K372" s="20">
        <f t="shared" si="42"/>
        <v>0</v>
      </c>
      <c r="L372" s="20" t="str">
        <f t="shared" si="43"/>
        <v/>
      </c>
      <c r="M372" s="20" t="str">
        <f t="shared" si="44"/>
        <v/>
      </c>
      <c r="O372" s="20">
        <f t="shared" si="45"/>
        <v>0</v>
      </c>
      <c r="P372" s="20">
        <f t="shared" si="46"/>
        <v>0</v>
      </c>
      <c r="Q372" s="20" t="str">
        <f t="shared" si="47"/>
        <v/>
      </c>
      <c r="R372" s="20">
        <f t="shared" si="48"/>
        <v>0</v>
      </c>
      <c r="Z372" s="20">
        <f>'BOCES SELECT'!E365</f>
        <v>1045504</v>
      </c>
      <c r="AA372" s="20" t="e">
        <f ca="1">'BOCES SELECT'!CH365</f>
        <v>#N/A</v>
      </c>
      <c r="AB372" s="21"/>
      <c r="AC372" s="21"/>
    </row>
    <row r="373" spans="1:29" x14ac:dyDescent="0.2">
      <c r="A373" s="23"/>
      <c r="B373" s="28"/>
      <c r="C373" s="36"/>
      <c r="D373" s="25"/>
      <c r="E373" s="21"/>
      <c r="F373" s="21"/>
      <c r="G373" s="43"/>
      <c r="H373" s="21"/>
      <c r="I373" s="162"/>
      <c r="J373" s="522" t="str">
        <f t="shared" si="41"/>
        <v/>
      </c>
      <c r="K373" s="20">
        <f t="shared" si="42"/>
        <v>0</v>
      </c>
      <c r="L373" s="20" t="str">
        <f t="shared" si="43"/>
        <v/>
      </c>
      <c r="M373" s="20" t="str">
        <f t="shared" si="44"/>
        <v/>
      </c>
      <c r="O373" s="20">
        <f t="shared" si="45"/>
        <v>0</v>
      </c>
      <c r="P373" s="20">
        <f t="shared" si="46"/>
        <v>0</v>
      </c>
      <c r="Q373" s="20" t="str">
        <f t="shared" si="47"/>
        <v/>
      </c>
      <c r="R373" s="20">
        <f t="shared" si="48"/>
        <v>0</v>
      </c>
      <c r="Z373" s="20">
        <f>'BOCES SELECT'!E366</f>
        <v>1045503</v>
      </c>
      <c r="AA373" s="20" t="e">
        <f ca="1">'BOCES SELECT'!CH366</f>
        <v>#N/A</v>
      </c>
      <c r="AB373" s="21"/>
      <c r="AC373" s="21"/>
    </row>
    <row r="374" spans="1:29" x14ac:dyDescent="0.2">
      <c r="A374" s="23"/>
      <c r="B374" s="28"/>
      <c r="C374" s="36"/>
      <c r="D374" s="25"/>
      <c r="E374" s="21"/>
      <c r="F374" s="21"/>
      <c r="G374" s="43"/>
      <c r="H374" s="21"/>
      <c r="I374" s="162"/>
      <c r="J374" s="522" t="str">
        <f t="shared" si="41"/>
        <v/>
      </c>
      <c r="K374" s="20">
        <f t="shared" si="42"/>
        <v>0</v>
      </c>
      <c r="L374" s="20" t="str">
        <f t="shared" si="43"/>
        <v/>
      </c>
      <c r="M374" s="20" t="str">
        <f t="shared" si="44"/>
        <v/>
      </c>
      <c r="O374" s="20">
        <f t="shared" si="45"/>
        <v>0</v>
      </c>
      <c r="P374" s="20">
        <f t="shared" si="46"/>
        <v>0</v>
      </c>
      <c r="Q374" s="20" t="str">
        <f t="shared" si="47"/>
        <v/>
      </c>
      <c r="R374" s="20">
        <f t="shared" si="48"/>
        <v>0</v>
      </c>
      <c r="Z374" s="20">
        <f>'BOCES SELECT'!E367</f>
        <v>1045502</v>
      </c>
      <c r="AA374" s="20" t="e">
        <f ca="1">'BOCES SELECT'!CH367</f>
        <v>#N/A</v>
      </c>
      <c r="AB374" s="21"/>
      <c r="AC374" s="21"/>
    </row>
    <row r="375" spans="1:29" x14ac:dyDescent="0.2">
      <c r="A375" s="23"/>
      <c r="B375" s="28"/>
      <c r="C375" s="36"/>
      <c r="D375" s="25"/>
      <c r="E375" s="21"/>
      <c r="F375" s="21"/>
      <c r="G375" s="43"/>
      <c r="H375" s="21"/>
      <c r="I375" s="162"/>
      <c r="J375" s="522" t="str">
        <f t="shared" si="41"/>
        <v/>
      </c>
      <c r="K375" s="20">
        <f t="shared" si="42"/>
        <v>0</v>
      </c>
      <c r="L375" s="20" t="str">
        <f t="shared" si="43"/>
        <v/>
      </c>
      <c r="M375" s="20" t="str">
        <f t="shared" si="44"/>
        <v/>
      </c>
      <c r="O375" s="20">
        <f t="shared" si="45"/>
        <v>0</v>
      </c>
      <c r="P375" s="20">
        <f t="shared" si="46"/>
        <v>0</v>
      </c>
      <c r="Q375" s="20" t="str">
        <f t="shared" si="47"/>
        <v/>
      </c>
      <c r="R375" s="20">
        <f t="shared" si="48"/>
        <v>0</v>
      </c>
      <c r="Z375" s="20">
        <f>'BOCES SELECT'!E368</f>
        <v>1045501</v>
      </c>
      <c r="AA375" s="20" t="e">
        <f ca="1">'BOCES SELECT'!CH368</f>
        <v>#N/A</v>
      </c>
      <c r="AB375" s="21"/>
      <c r="AC375" s="21"/>
    </row>
    <row r="376" spans="1:29" x14ac:dyDescent="0.2">
      <c r="A376" s="23"/>
      <c r="B376" s="28"/>
      <c r="C376" s="36"/>
      <c r="D376" s="25"/>
      <c r="E376" s="21"/>
      <c r="F376" s="21"/>
      <c r="G376" s="43"/>
      <c r="H376" s="21"/>
      <c r="I376" s="162"/>
      <c r="J376" s="522" t="str">
        <f t="shared" si="41"/>
        <v/>
      </c>
      <c r="K376" s="20">
        <f t="shared" si="42"/>
        <v>0</v>
      </c>
      <c r="L376" s="20" t="str">
        <f t="shared" si="43"/>
        <v/>
      </c>
      <c r="M376" s="20" t="str">
        <f t="shared" si="44"/>
        <v/>
      </c>
      <c r="O376" s="20">
        <f t="shared" si="45"/>
        <v>0</v>
      </c>
      <c r="P376" s="20">
        <f t="shared" si="46"/>
        <v>0</v>
      </c>
      <c r="Q376" s="20" t="str">
        <f t="shared" si="47"/>
        <v/>
      </c>
      <c r="R376" s="20">
        <f t="shared" si="48"/>
        <v>0</v>
      </c>
      <c r="Z376" s="20">
        <f>'BOCES SELECT'!E369</f>
        <v>1045500</v>
      </c>
      <c r="AA376" s="20" t="e">
        <f ca="1">'BOCES SELECT'!CH369</f>
        <v>#N/A</v>
      </c>
      <c r="AB376" s="21"/>
      <c r="AC376" s="21"/>
    </row>
    <row r="377" spans="1:29" x14ac:dyDescent="0.2">
      <c r="A377" s="23"/>
      <c r="B377" s="28"/>
      <c r="C377" s="36"/>
      <c r="D377" s="25"/>
      <c r="E377" s="21"/>
      <c r="F377" s="21"/>
      <c r="G377" s="43"/>
      <c r="H377" s="21"/>
      <c r="I377" s="162"/>
      <c r="J377" s="522" t="str">
        <f t="shared" si="41"/>
        <v/>
      </c>
      <c r="K377" s="20">
        <f t="shared" si="42"/>
        <v>0</v>
      </c>
      <c r="L377" s="20" t="str">
        <f t="shared" si="43"/>
        <v/>
      </c>
      <c r="M377" s="20" t="str">
        <f t="shared" si="44"/>
        <v/>
      </c>
      <c r="O377" s="20">
        <f t="shared" si="45"/>
        <v>0</v>
      </c>
      <c r="P377" s="20">
        <f t="shared" si="46"/>
        <v>0</v>
      </c>
      <c r="Q377" s="20" t="str">
        <f t="shared" si="47"/>
        <v/>
      </c>
      <c r="R377" s="20">
        <f t="shared" si="48"/>
        <v>0</v>
      </c>
      <c r="Z377" s="20">
        <f>'BOCES SELECT'!E370</f>
        <v>1045499</v>
      </c>
      <c r="AA377" s="20" t="e">
        <f ca="1">'BOCES SELECT'!CH370</f>
        <v>#N/A</v>
      </c>
      <c r="AB377" s="21"/>
      <c r="AC377" s="21"/>
    </row>
    <row r="378" spans="1:29" x14ac:dyDescent="0.2">
      <c r="A378" s="23"/>
      <c r="B378" s="28"/>
      <c r="C378" s="36"/>
      <c r="D378" s="25"/>
      <c r="E378" s="21"/>
      <c r="F378" s="21"/>
      <c r="G378" s="43"/>
      <c r="H378" s="21"/>
      <c r="I378" s="162"/>
      <c r="J378" s="522" t="str">
        <f t="shared" si="41"/>
        <v/>
      </c>
      <c r="K378" s="20">
        <f t="shared" si="42"/>
        <v>0</v>
      </c>
      <c r="L378" s="20" t="str">
        <f t="shared" si="43"/>
        <v/>
      </c>
      <c r="M378" s="20" t="str">
        <f t="shared" si="44"/>
        <v/>
      </c>
      <c r="O378" s="20">
        <f t="shared" si="45"/>
        <v>0</v>
      </c>
      <c r="P378" s="20">
        <f t="shared" si="46"/>
        <v>0</v>
      </c>
      <c r="Q378" s="20" t="str">
        <f t="shared" si="47"/>
        <v/>
      </c>
      <c r="R378" s="20">
        <f t="shared" si="48"/>
        <v>0</v>
      </c>
      <c r="Z378" s="20">
        <f>'BOCES SELECT'!E371</f>
        <v>1045498</v>
      </c>
      <c r="AA378" s="20" t="e">
        <f ca="1">'BOCES SELECT'!CH371</f>
        <v>#N/A</v>
      </c>
      <c r="AB378" s="21"/>
      <c r="AC378" s="21"/>
    </row>
    <row r="379" spans="1:29" x14ac:dyDescent="0.2">
      <c r="A379" s="23"/>
      <c r="B379" s="28"/>
      <c r="C379" s="36"/>
      <c r="D379" s="25"/>
      <c r="E379" s="21"/>
      <c r="F379" s="21"/>
      <c r="G379" s="43"/>
      <c r="H379" s="21"/>
      <c r="I379" s="162"/>
      <c r="J379" s="522" t="str">
        <f t="shared" si="41"/>
        <v/>
      </c>
      <c r="K379" s="20">
        <f t="shared" si="42"/>
        <v>0</v>
      </c>
      <c r="L379" s="20" t="str">
        <f t="shared" si="43"/>
        <v/>
      </c>
      <c r="M379" s="20" t="str">
        <f t="shared" si="44"/>
        <v/>
      </c>
      <c r="O379" s="20">
        <f t="shared" si="45"/>
        <v>0</v>
      </c>
      <c r="P379" s="20">
        <f t="shared" si="46"/>
        <v>0</v>
      </c>
      <c r="Q379" s="20" t="str">
        <f t="shared" si="47"/>
        <v/>
      </c>
      <c r="R379" s="20">
        <f t="shared" si="48"/>
        <v>0</v>
      </c>
      <c r="Z379" s="20">
        <f>'BOCES SELECT'!E372</f>
        <v>1045497</v>
      </c>
      <c r="AA379" s="20" t="e">
        <f ca="1">'BOCES SELECT'!CH372</f>
        <v>#N/A</v>
      </c>
      <c r="AB379" s="21"/>
      <c r="AC379" s="21"/>
    </row>
    <row r="380" spans="1:29" x14ac:dyDescent="0.2">
      <c r="A380" s="23"/>
      <c r="B380" s="28"/>
      <c r="C380" s="36"/>
      <c r="D380" s="25"/>
      <c r="E380" s="21"/>
      <c r="F380" s="21"/>
      <c r="G380" s="43"/>
      <c r="H380" s="21"/>
      <c r="I380" s="162"/>
      <c r="J380" s="522" t="str">
        <f t="shared" si="41"/>
        <v/>
      </c>
      <c r="K380" s="20">
        <f t="shared" si="42"/>
        <v>0</v>
      </c>
      <c r="L380" s="20" t="str">
        <f t="shared" si="43"/>
        <v/>
      </c>
      <c r="M380" s="20" t="str">
        <f t="shared" si="44"/>
        <v/>
      </c>
      <c r="O380" s="20">
        <f t="shared" si="45"/>
        <v>0</v>
      </c>
      <c r="P380" s="20">
        <f t="shared" si="46"/>
        <v>0</v>
      </c>
      <c r="Q380" s="20" t="str">
        <f t="shared" si="47"/>
        <v/>
      </c>
      <c r="R380" s="20">
        <f t="shared" si="48"/>
        <v>0</v>
      </c>
      <c r="Z380" s="20">
        <f>'BOCES SELECT'!E373</f>
        <v>1045496</v>
      </c>
      <c r="AA380" s="20" t="e">
        <f ca="1">'BOCES SELECT'!CH373</f>
        <v>#N/A</v>
      </c>
      <c r="AB380" s="21"/>
      <c r="AC380" s="21"/>
    </row>
    <row r="381" spans="1:29" x14ac:dyDescent="0.2">
      <c r="A381" s="23"/>
      <c r="B381" s="28"/>
      <c r="C381" s="36"/>
      <c r="D381" s="25"/>
      <c r="E381" s="21"/>
      <c r="F381" s="21"/>
      <c r="G381" s="43"/>
      <c r="H381" s="21"/>
      <c r="I381" s="162"/>
      <c r="J381" s="522" t="str">
        <f t="shared" si="41"/>
        <v/>
      </c>
      <c r="K381" s="20">
        <f t="shared" si="42"/>
        <v>0</v>
      </c>
      <c r="L381" s="20" t="str">
        <f t="shared" si="43"/>
        <v/>
      </c>
      <c r="M381" s="20" t="str">
        <f t="shared" si="44"/>
        <v/>
      </c>
      <c r="O381" s="20">
        <f t="shared" si="45"/>
        <v>0</v>
      </c>
      <c r="P381" s="20">
        <f t="shared" si="46"/>
        <v>0</v>
      </c>
      <c r="Q381" s="20" t="str">
        <f t="shared" si="47"/>
        <v/>
      </c>
      <c r="R381" s="20">
        <f t="shared" si="48"/>
        <v>0</v>
      </c>
      <c r="Z381" s="20">
        <f>'BOCES SELECT'!E374</f>
        <v>1045495</v>
      </c>
      <c r="AA381" s="20" t="e">
        <f ca="1">'BOCES SELECT'!CH374</f>
        <v>#N/A</v>
      </c>
      <c r="AB381" s="21"/>
      <c r="AC381" s="21"/>
    </row>
    <row r="382" spans="1:29" x14ac:dyDescent="0.2">
      <c r="A382" s="23"/>
      <c r="B382" s="28"/>
      <c r="C382" s="36"/>
      <c r="D382" s="25"/>
      <c r="E382" s="21"/>
      <c r="F382" s="21"/>
      <c r="G382" s="43"/>
      <c r="H382" s="21"/>
      <c r="I382" s="162"/>
      <c r="J382" s="522" t="str">
        <f t="shared" si="41"/>
        <v/>
      </c>
      <c r="K382" s="20">
        <f t="shared" si="42"/>
        <v>0</v>
      </c>
      <c r="L382" s="20" t="str">
        <f t="shared" si="43"/>
        <v/>
      </c>
      <c r="M382" s="20" t="str">
        <f t="shared" si="44"/>
        <v/>
      </c>
      <c r="O382" s="20">
        <f t="shared" si="45"/>
        <v>0</v>
      </c>
      <c r="P382" s="20">
        <f t="shared" si="46"/>
        <v>0</v>
      </c>
      <c r="Q382" s="20" t="str">
        <f t="shared" si="47"/>
        <v/>
      </c>
      <c r="R382" s="20">
        <f t="shared" si="48"/>
        <v>0</v>
      </c>
      <c r="Z382" s="20">
        <f>'BOCES SELECT'!E375</f>
        <v>1045494</v>
      </c>
      <c r="AA382" s="20" t="e">
        <f ca="1">'BOCES SELECT'!CH375</f>
        <v>#N/A</v>
      </c>
      <c r="AB382" s="21"/>
      <c r="AC382" s="21"/>
    </row>
    <row r="383" spans="1:29" x14ac:dyDescent="0.2">
      <c r="A383" s="23"/>
      <c r="B383" s="28"/>
      <c r="C383" s="36"/>
      <c r="D383" s="25"/>
      <c r="E383" s="21"/>
      <c r="F383" s="21"/>
      <c r="G383" s="43"/>
      <c r="H383" s="21"/>
      <c r="I383" s="162"/>
      <c r="J383" s="522" t="str">
        <f t="shared" si="41"/>
        <v/>
      </c>
      <c r="K383" s="20">
        <f t="shared" si="42"/>
        <v>0</v>
      </c>
      <c r="L383" s="20" t="str">
        <f t="shared" si="43"/>
        <v/>
      </c>
      <c r="M383" s="20" t="str">
        <f t="shared" si="44"/>
        <v/>
      </c>
      <c r="O383" s="20">
        <f t="shared" si="45"/>
        <v>0</v>
      </c>
      <c r="P383" s="20">
        <f t="shared" si="46"/>
        <v>0</v>
      </c>
      <c r="Q383" s="20" t="str">
        <f t="shared" si="47"/>
        <v/>
      </c>
      <c r="R383" s="20">
        <f t="shared" si="48"/>
        <v>0</v>
      </c>
      <c r="Z383" s="20">
        <f>'BOCES SELECT'!E376</f>
        <v>1045493</v>
      </c>
      <c r="AA383" s="20" t="e">
        <f ca="1">'BOCES SELECT'!CH376</f>
        <v>#N/A</v>
      </c>
      <c r="AB383" s="21"/>
      <c r="AC383" s="21"/>
    </row>
    <row r="384" spans="1:29" x14ac:dyDescent="0.2">
      <c r="A384" s="23"/>
      <c r="B384" s="28"/>
      <c r="C384" s="36"/>
      <c r="D384" s="25"/>
      <c r="E384" s="21"/>
      <c r="F384" s="21"/>
      <c r="G384" s="43"/>
      <c r="H384" s="21"/>
      <c r="I384" s="162"/>
      <c r="J384" s="522" t="str">
        <f t="shared" si="41"/>
        <v/>
      </c>
      <c r="K384" s="20">
        <f t="shared" si="42"/>
        <v>0</v>
      </c>
      <c r="L384" s="20" t="str">
        <f t="shared" si="43"/>
        <v/>
      </c>
      <c r="M384" s="20" t="str">
        <f t="shared" si="44"/>
        <v/>
      </c>
      <c r="O384" s="20">
        <f t="shared" si="45"/>
        <v>0</v>
      </c>
      <c r="P384" s="20">
        <f t="shared" si="46"/>
        <v>0</v>
      </c>
      <c r="Q384" s="20" t="str">
        <f t="shared" si="47"/>
        <v/>
      </c>
      <c r="R384" s="20">
        <f t="shared" si="48"/>
        <v>0</v>
      </c>
      <c r="Z384" s="20">
        <f>'BOCES SELECT'!E377</f>
        <v>1045492</v>
      </c>
      <c r="AA384" s="20" t="e">
        <f ca="1">'BOCES SELECT'!CH377</f>
        <v>#N/A</v>
      </c>
      <c r="AB384" s="21"/>
      <c r="AC384" s="21"/>
    </row>
    <row r="385" spans="1:29" x14ac:dyDescent="0.2">
      <c r="A385" s="23"/>
      <c r="B385" s="28"/>
      <c r="C385" s="36"/>
      <c r="D385" s="25"/>
      <c r="E385" s="21"/>
      <c r="F385" s="21"/>
      <c r="G385" s="43"/>
      <c r="H385" s="21"/>
      <c r="I385" s="162"/>
      <c r="J385" s="522" t="str">
        <f t="shared" si="41"/>
        <v/>
      </c>
      <c r="K385" s="20">
        <f t="shared" si="42"/>
        <v>0</v>
      </c>
      <c r="L385" s="20" t="str">
        <f t="shared" si="43"/>
        <v/>
      </c>
      <c r="M385" s="20" t="str">
        <f t="shared" si="44"/>
        <v/>
      </c>
      <c r="O385" s="20">
        <f t="shared" si="45"/>
        <v>0</v>
      </c>
      <c r="P385" s="20">
        <f t="shared" si="46"/>
        <v>0</v>
      </c>
      <c r="Q385" s="20" t="str">
        <f t="shared" si="47"/>
        <v/>
      </c>
      <c r="R385" s="20">
        <f t="shared" si="48"/>
        <v>0</v>
      </c>
      <c r="Z385" s="20">
        <f>'BOCES SELECT'!E378</f>
        <v>1045491</v>
      </c>
      <c r="AA385" s="20" t="e">
        <f ca="1">'BOCES SELECT'!CH378</f>
        <v>#N/A</v>
      </c>
      <c r="AB385" s="21"/>
      <c r="AC385" s="21"/>
    </row>
    <row r="386" spans="1:29" x14ac:dyDescent="0.2">
      <c r="A386" s="23"/>
      <c r="B386" s="28"/>
      <c r="C386" s="36"/>
      <c r="D386" s="25"/>
      <c r="E386" s="21"/>
      <c r="F386" s="21"/>
      <c r="G386" s="43"/>
      <c r="H386" s="21"/>
      <c r="I386" s="162"/>
      <c r="J386" s="522" t="str">
        <f t="shared" si="41"/>
        <v/>
      </c>
      <c r="K386" s="20">
        <f t="shared" si="42"/>
        <v>0</v>
      </c>
      <c r="L386" s="20" t="str">
        <f t="shared" si="43"/>
        <v/>
      </c>
      <c r="M386" s="20" t="str">
        <f t="shared" si="44"/>
        <v/>
      </c>
      <c r="O386" s="20">
        <f t="shared" si="45"/>
        <v>0</v>
      </c>
      <c r="P386" s="20">
        <f t="shared" si="46"/>
        <v>0</v>
      </c>
      <c r="Q386" s="20" t="str">
        <f t="shared" si="47"/>
        <v/>
      </c>
      <c r="R386" s="20">
        <f t="shared" si="48"/>
        <v>0</v>
      </c>
      <c r="Z386" s="20">
        <f>'BOCES SELECT'!E379</f>
        <v>1045490</v>
      </c>
      <c r="AA386" s="20" t="e">
        <f ca="1">'BOCES SELECT'!CH379</f>
        <v>#N/A</v>
      </c>
      <c r="AB386" s="21"/>
      <c r="AC386" s="21"/>
    </row>
    <row r="387" spans="1:29" x14ac:dyDescent="0.2">
      <c r="A387" s="23"/>
      <c r="B387" s="28"/>
      <c r="C387" s="36"/>
      <c r="D387" s="25"/>
      <c r="E387" s="21"/>
      <c r="F387" s="21"/>
      <c r="G387" s="43"/>
      <c r="H387" s="21"/>
      <c r="I387" s="162"/>
      <c r="J387" s="522" t="str">
        <f t="shared" si="41"/>
        <v/>
      </c>
      <c r="K387" s="20">
        <f t="shared" si="42"/>
        <v>0</v>
      </c>
      <c r="L387" s="20" t="str">
        <f t="shared" si="43"/>
        <v/>
      </c>
      <c r="M387" s="20" t="str">
        <f t="shared" si="44"/>
        <v/>
      </c>
      <c r="O387" s="20">
        <f t="shared" si="45"/>
        <v>0</v>
      </c>
      <c r="P387" s="20">
        <f t="shared" si="46"/>
        <v>0</v>
      </c>
      <c r="Q387" s="20" t="str">
        <f t="shared" si="47"/>
        <v/>
      </c>
      <c r="R387" s="20">
        <f t="shared" si="48"/>
        <v>0</v>
      </c>
      <c r="Z387" s="20">
        <f>'BOCES SELECT'!E380</f>
        <v>1045489</v>
      </c>
      <c r="AA387" s="20" t="e">
        <f ca="1">'BOCES SELECT'!CH380</f>
        <v>#N/A</v>
      </c>
      <c r="AB387" s="21"/>
      <c r="AC387" s="21"/>
    </row>
    <row r="388" spans="1:29" x14ac:dyDescent="0.2">
      <c r="A388" s="23"/>
      <c r="B388" s="28"/>
      <c r="C388" s="36"/>
      <c r="D388" s="25"/>
      <c r="E388" s="21"/>
      <c r="F388" s="21"/>
      <c r="G388" s="43"/>
      <c r="H388" s="21"/>
      <c r="I388" s="162"/>
      <c r="J388" s="522" t="str">
        <f t="shared" si="41"/>
        <v/>
      </c>
      <c r="K388" s="20">
        <f t="shared" si="42"/>
        <v>0</v>
      </c>
      <c r="L388" s="20" t="str">
        <f t="shared" si="43"/>
        <v/>
      </c>
      <c r="M388" s="20" t="str">
        <f t="shared" si="44"/>
        <v/>
      </c>
      <c r="O388" s="20">
        <f t="shared" si="45"/>
        <v>0</v>
      </c>
      <c r="P388" s="20">
        <f t="shared" si="46"/>
        <v>0</v>
      </c>
      <c r="Q388" s="20" t="str">
        <f t="shared" si="47"/>
        <v/>
      </c>
      <c r="R388" s="20">
        <f t="shared" si="48"/>
        <v>0</v>
      </c>
      <c r="Z388" s="20">
        <f>'BOCES SELECT'!E381</f>
        <v>1045488</v>
      </c>
      <c r="AA388" s="20" t="e">
        <f ca="1">'BOCES SELECT'!CH381</f>
        <v>#N/A</v>
      </c>
      <c r="AB388" s="21"/>
      <c r="AC388" s="21"/>
    </row>
    <row r="389" spans="1:29" x14ac:dyDescent="0.2">
      <c r="A389" s="23"/>
      <c r="B389" s="28"/>
      <c r="C389" s="36"/>
      <c r="D389" s="25"/>
      <c r="E389" s="21"/>
      <c r="F389" s="21"/>
      <c r="G389" s="43"/>
      <c r="H389" s="21"/>
      <c r="I389" s="162"/>
      <c r="J389" s="522" t="str">
        <f t="shared" si="41"/>
        <v/>
      </c>
      <c r="K389" s="20">
        <f t="shared" si="42"/>
        <v>0</v>
      </c>
      <c r="L389" s="20" t="str">
        <f t="shared" si="43"/>
        <v/>
      </c>
      <c r="M389" s="20" t="str">
        <f t="shared" si="44"/>
        <v/>
      </c>
      <c r="O389" s="20">
        <f t="shared" si="45"/>
        <v>0</v>
      </c>
      <c r="P389" s="20">
        <f t="shared" si="46"/>
        <v>0</v>
      </c>
      <c r="Q389" s="20" t="str">
        <f t="shared" si="47"/>
        <v/>
      </c>
      <c r="R389" s="20">
        <f t="shared" si="48"/>
        <v>0</v>
      </c>
      <c r="Z389" s="20">
        <f>'BOCES SELECT'!E382</f>
        <v>1045487</v>
      </c>
      <c r="AA389" s="20" t="e">
        <f ca="1">'BOCES SELECT'!CH382</f>
        <v>#N/A</v>
      </c>
      <c r="AB389" s="21"/>
      <c r="AC389" s="21"/>
    </row>
    <row r="390" spans="1:29" x14ac:dyDescent="0.2">
      <c r="A390" s="23"/>
      <c r="B390" s="28"/>
      <c r="C390" s="36"/>
      <c r="D390" s="25"/>
      <c r="E390" s="21"/>
      <c r="F390" s="21"/>
      <c r="G390" s="43"/>
      <c r="H390" s="21"/>
      <c r="I390" s="162"/>
      <c r="J390" s="522" t="str">
        <f t="shared" si="41"/>
        <v/>
      </c>
      <c r="K390" s="20">
        <f t="shared" si="42"/>
        <v>0</v>
      </c>
      <c r="L390" s="20" t="str">
        <f t="shared" si="43"/>
        <v/>
      </c>
      <c r="M390" s="20" t="str">
        <f t="shared" si="44"/>
        <v/>
      </c>
      <c r="O390" s="20">
        <f t="shared" si="45"/>
        <v>0</v>
      </c>
      <c r="P390" s="20">
        <f t="shared" si="46"/>
        <v>0</v>
      </c>
      <c r="Q390" s="20" t="str">
        <f t="shared" si="47"/>
        <v/>
      </c>
      <c r="R390" s="20">
        <f t="shared" si="48"/>
        <v>0</v>
      </c>
      <c r="Z390" s="20">
        <f>'BOCES SELECT'!E383</f>
        <v>1045486</v>
      </c>
      <c r="AA390" s="20" t="e">
        <f ca="1">'BOCES SELECT'!CH383</f>
        <v>#N/A</v>
      </c>
      <c r="AB390" s="21"/>
      <c r="AC390" s="21"/>
    </row>
    <row r="391" spans="1:29" x14ac:dyDescent="0.2">
      <c r="A391" s="23"/>
      <c r="B391" s="28"/>
      <c r="C391" s="36"/>
      <c r="D391" s="25"/>
      <c r="E391" s="21"/>
      <c r="F391" s="21"/>
      <c r="G391" s="43"/>
      <c r="H391" s="21"/>
      <c r="I391" s="162"/>
      <c r="J391" s="522" t="str">
        <f t="shared" si="41"/>
        <v/>
      </c>
      <c r="K391" s="20">
        <f t="shared" si="42"/>
        <v>0</v>
      </c>
      <c r="L391" s="20" t="str">
        <f t="shared" si="43"/>
        <v/>
      </c>
      <c r="M391" s="20" t="str">
        <f t="shared" si="44"/>
        <v/>
      </c>
      <c r="O391" s="20">
        <f t="shared" si="45"/>
        <v>0</v>
      </c>
      <c r="P391" s="20">
        <f t="shared" si="46"/>
        <v>0</v>
      </c>
      <c r="Q391" s="20" t="str">
        <f t="shared" si="47"/>
        <v/>
      </c>
      <c r="R391" s="20">
        <f t="shared" si="48"/>
        <v>0</v>
      </c>
      <c r="Z391" s="20">
        <f>'BOCES SELECT'!E384</f>
        <v>1045485</v>
      </c>
      <c r="AA391" s="20" t="e">
        <f ca="1">'BOCES SELECT'!CH384</f>
        <v>#N/A</v>
      </c>
      <c r="AB391" s="21"/>
      <c r="AC391" s="21"/>
    </row>
    <row r="392" spans="1:29" x14ac:dyDescent="0.2">
      <c r="A392" s="23"/>
      <c r="B392" s="28"/>
      <c r="C392" s="36"/>
      <c r="D392" s="25"/>
      <c r="E392" s="21"/>
      <c r="F392" s="21"/>
      <c r="G392" s="43"/>
      <c r="H392" s="21"/>
      <c r="I392" s="162"/>
      <c r="J392" s="522" t="str">
        <f t="shared" si="41"/>
        <v/>
      </c>
      <c r="K392" s="20">
        <f t="shared" si="42"/>
        <v>0</v>
      </c>
      <c r="L392" s="20" t="str">
        <f t="shared" si="43"/>
        <v/>
      </c>
      <c r="M392" s="20" t="str">
        <f t="shared" si="44"/>
        <v/>
      </c>
      <c r="O392" s="20">
        <f t="shared" si="45"/>
        <v>0</v>
      </c>
      <c r="P392" s="20">
        <f t="shared" si="46"/>
        <v>0</v>
      </c>
      <c r="Q392" s="20" t="str">
        <f t="shared" si="47"/>
        <v/>
      </c>
      <c r="R392" s="20">
        <f t="shared" si="48"/>
        <v>0</v>
      </c>
      <c r="Z392" s="20">
        <f>'BOCES SELECT'!E385</f>
        <v>1045484</v>
      </c>
      <c r="AA392" s="20" t="e">
        <f ca="1">'BOCES SELECT'!CH385</f>
        <v>#N/A</v>
      </c>
      <c r="AB392" s="21"/>
      <c r="AC392" s="21"/>
    </row>
    <row r="393" spans="1:29" x14ac:dyDescent="0.2">
      <c r="A393" s="23"/>
      <c r="B393" s="28"/>
      <c r="C393" s="36"/>
      <c r="D393" s="25"/>
      <c r="E393" s="21"/>
      <c r="F393" s="21"/>
      <c r="G393" s="43"/>
      <c r="H393" s="21"/>
      <c r="I393" s="162"/>
      <c r="J393" s="522" t="str">
        <f t="shared" si="41"/>
        <v/>
      </c>
      <c r="K393" s="20">
        <f t="shared" si="42"/>
        <v>0</v>
      </c>
      <c r="L393" s="20" t="str">
        <f t="shared" si="43"/>
        <v/>
      </c>
      <c r="M393" s="20" t="str">
        <f t="shared" si="44"/>
        <v/>
      </c>
      <c r="O393" s="20">
        <f t="shared" si="45"/>
        <v>0</v>
      </c>
      <c r="P393" s="20">
        <f t="shared" si="46"/>
        <v>0</v>
      </c>
      <c r="Q393" s="20" t="str">
        <f t="shared" si="47"/>
        <v/>
      </c>
      <c r="R393" s="20">
        <f t="shared" si="48"/>
        <v>0</v>
      </c>
      <c r="Z393" s="20">
        <f>'BOCES SELECT'!E386</f>
        <v>1045483</v>
      </c>
      <c r="AA393" s="20" t="e">
        <f ca="1">'BOCES SELECT'!CH386</f>
        <v>#N/A</v>
      </c>
      <c r="AB393" s="21"/>
      <c r="AC393" s="21"/>
    </row>
    <row r="394" spans="1:29" x14ac:dyDescent="0.2">
      <c r="A394" s="23"/>
      <c r="B394" s="28"/>
      <c r="C394" s="36"/>
      <c r="D394" s="25"/>
      <c r="E394" s="21"/>
      <c r="F394" s="21"/>
      <c r="G394" s="43"/>
      <c r="H394" s="21"/>
      <c r="I394" s="162"/>
      <c r="J394" s="522" t="str">
        <f t="shared" si="41"/>
        <v/>
      </c>
      <c r="K394" s="20">
        <f t="shared" si="42"/>
        <v>0</v>
      </c>
      <c r="L394" s="20" t="str">
        <f t="shared" si="43"/>
        <v/>
      </c>
      <c r="M394" s="20" t="str">
        <f t="shared" si="44"/>
        <v/>
      </c>
      <c r="O394" s="20">
        <f t="shared" si="45"/>
        <v>0</v>
      </c>
      <c r="P394" s="20">
        <f t="shared" si="46"/>
        <v>0</v>
      </c>
      <c r="Q394" s="20" t="str">
        <f t="shared" si="47"/>
        <v/>
      </c>
      <c r="R394" s="20">
        <f t="shared" si="48"/>
        <v>0</v>
      </c>
      <c r="Z394" s="20">
        <f>'BOCES SELECT'!E387</f>
        <v>1045482</v>
      </c>
      <c r="AA394" s="20" t="e">
        <f ca="1">'BOCES SELECT'!CH387</f>
        <v>#N/A</v>
      </c>
      <c r="AB394" s="21"/>
      <c r="AC394" s="21"/>
    </row>
    <row r="395" spans="1:29" x14ac:dyDescent="0.2">
      <c r="A395" s="23"/>
      <c r="B395" s="28"/>
      <c r="C395" s="36"/>
      <c r="D395" s="25"/>
      <c r="E395" s="21"/>
      <c r="F395" s="21"/>
      <c r="G395" s="43"/>
      <c r="H395" s="21"/>
      <c r="I395" s="162"/>
      <c r="J395" s="522" t="str">
        <f t="shared" ref="J395:J458" si="49">IF(K395=K394,"",SUMIF(K:K,K395,I:I))</f>
        <v/>
      </c>
      <c r="K395" s="20">
        <f t="shared" si="42"/>
        <v>0</v>
      </c>
      <c r="L395" s="20" t="str">
        <f t="shared" si="43"/>
        <v/>
      </c>
      <c r="M395" s="20" t="str">
        <f t="shared" si="44"/>
        <v/>
      </c>
      <c r="O395" s="20">
        <f t="shared" si="45"/>
        <v>0</v>
      </c>
      <c r="P395" s="20">
        <f t="shared" si="46"/>
        <v>0</v>
      </c>
      <c r="Q395" s="20" t="str">
        <f t="shared" si="47"/>
        <v/>
      </c>
      <c r="R395" s="20">
        <f t="shared" si="48"/>
        <v>0</v>
      </c>
      <c r="Z395" s="20">
        <f>'BOCES SELECT'!E388</f>
        <v>1045481</v>
      </c>
      <c r="AA395" s="20" t="e">
        <f ca="1">'BOCES SELECT'!CH388</f>
        <v>#N/A</v>
      </c>
      <c r="AB395" s="21"/>
      <c r="AC395" s="21"/>
    </row>
    <row r="396" spans="1:29" x14ac:dyDescent="0.2">
      <c r="A396" s="23"/>
      <c r="B396" s="28"/>
      <c r="C396" s="36"/>
      <c r="D396" s="25"/>
      <c r="E396" s="21"/>
      <c r="F396" s="21"/>
      <c r="G396" s="43"/>
      <c r="H396" s="21"/>
      <c r="I396" s="162"/>
      <c r="J396" s="522" t="str">
        <f t="shared" si="49"/>
        <v/>
      </c>
      <c r="K396" s="20">
        <f t="shared" ref="K396:K459" si="50">IF(ISBLANK(A396),K395,A396)</f>
        <v>0</v>
      </c>
      <c r="L396" s="20" t="str">
        <f t="shared" si="43"/>
        <v/>
      </c>
      <c r="M396" s="20" t="str">
        <f t="shared" si="44"/>
        <v/>
      </c>
      <c r="O396" s="20">
        <f t="shared" si="45"/>
        <v>0</v>
      </c>
      <c r="P396" s="20">
        <f t="shared" si="46"/>
        <v>0</v>
      </c>
      <c r="Q396" s="20" t="str">
        <f t="shared" si="47"/>
        <v/>
      </c>
      <c r="R396" s="20">
        <f t="shared" si="48"/>
        <v>0</v>
      </c>
      <c r="Z396" s="20">
        <f>'BOCES SELECT'!E389</f>
        <v>1045480</v>
      </c>
      <c r="AA396" s="20" t="e">
        <f ca="1">'BOCES SELECT'!CH389</f>
        <v>#N/A</v>
      </c>
      <c r="AB396" s="21"/>
      <c r="AC396" s="21"/>
    </row>
    <row r="397" spans="1:29" x14ac:dyDescent="0.2">
      <c r="A397" s="23"/>
      <c r="B397" s="28"/>
      <c r="C397" s="36"/>
      <c r="D397" s="25"/>
      <c r="E397" s="21"/>
      <c r="F397" s="21"/>
      <c r="G397" s="43"/>
      <c r="H397" s="21"/>
      <c r="I397" s="162"/>
      <c r="J397" s="522" t="str">
        <f t="shared" si="49"/>
        <v/>
      </c>
      <c r="K397" s="20">
        <f t="shared" si="50"/>
        <v>0</v>
      </c>
      <c r="L397" s="20" t="str">
        <f t="shared" si="43"/>
        <v/>
      </c>
      <c r="M397" s="20" t="str">
        <f t="shared" si="44"/>
        <v/>
      </c>
      <c r="O397" s="20">
        <f t="shared" si="45"/>
        <v>0</v>
      </c>
      <c r="P397" s="20">
        <f t="shared" si="46"/>
        <v>0</v>
      </c>
      <c r="Q397" s="20" t="str">
        <f t="shared" si="47"/>
        <v/>
      </c>
      <c r="R397" s="20">
        <f t="shared" si="48"/>
        <v>0</v>
      </c>
      <c r="Z397" s="20">
        <f>'BOCES SELECT'!E390</f>
        <v>1045479</v>
      </c>
      <c r="AA397" s="20" t="e">
        <f ca="1">'BOCES SELECT'!CH390</f>
        <v>#N/A</v>
      </c>
      <c r="AB397" s="21"/>
      <c r="AC397" s="21"/>
    </row>
    <row r="398" spans="1:29" x14ac:dyDescent="0.2">
      <c r="A398" s="23"/>
      <c r="B398" s="28"/>
      <c r="C398" s="36"/>
      <c r="D398" s="25"/>
      <c r="E398" s="21"/>
      <c r="F398" s="21"/>
      <c r="G398" s="43"/>
      <c r="H398" s="21"/>
      <c r="I398" s="162"/>
      <c r="J398" s="522" t="str">
        <f t="shared" si="49"/>
        <v/>
      </c>
      <c r="K398" s="20">
        <f t="shared" si="50"/>
        <v>0</v>
      </c>
      <c r="L398" s="20" t="str">
        <f t="shared" si="43"/>
        <v/>
      </c>
      <c r="M398" s="20" t="str">
        <f t="shared" si="44"/>
        <v/>
      </c>
      <c r="O398" s="20">
        <f t="shared" si="45"/>
        <v>0</v>
      </c>
      <c r="P398" s="20">
        <f t="shared" si="46"/>
        <v>0</v>
      </c>
      <c r="Q398" s="20" t="str">
        <f t="shared" si="47"/>
        <v/>
      </c>
      <c r="R398" s="20">
        <f t="shared" si="48"/>
        <v>0</v>
      </c>
      <c r="Z398" s="20">
        <f>'BOCES SELECT'!E391</f>
        <v>1045478</v>
      </c>
      <c r="AA398" s="20" t="e">
        <f ca="1">'BOCES SELECT'!CH391</f>
        <v>#N/A</v>
      </c>
      <c r="AB398" s="21"/>
      <c r="AC398" s="21"/>
    </row>
    <row r="399" spans="1:29" x14ac:dyDescent="0.2">
      <c r="A399" s="23"/>
      <c r="B399" s="28"/>
      <c r="C399" s="36"/>
      <c r="D399" s="25"/>
      <c r="E399" s="21"/>
      <c r="F399" s="21"/>
      <c r="G399" s="43"/>
      <c r="H399" s="21"/>
      <c r="I399" s="162"/>
      <c r="J399" s="522" t="str">
        <f t="shared" si="49"/>
        <v/>
      </c>
      <c r="K399" s="20">
        <f t="shared" si="50"/>
        <v>0</v>
      </c>
      <c r="L399" s="20" t="str">
        <f t="shared" ref="L399:L462" si="51">LEFT(H399,11)</f>
        <v/>
      </c>
      <c r="M399" s="20" t="str">
        <f t="shared" ref="M399:M462" si="52">LEFT(E399,2)</f>
        <v/>
      </c>
      <c r="O399" s="20">
        <f t="shared" ref="O399:O462" si="53">K399</f>
        <v>0</v>
      </c>
      <c r="P399" s="20">
        <f t="shared" ref="P399:P462" si="54">LEN(L399)</f>
        <v>0</v>
      </c>
      <c r="Q399" s="20" t="str">
        <f t="shared" ref="Q399:Q462" si="55">IF(LEN(L399)=11,L399,IF(LEN(L399)=10,CONCATENATE(L399," "),IF(LEN(L399)=9,CONCATENATE(L399,"  "),IF(LEN(L399)=8,CONCATENATE(L399,"   "),""))))</f>
        <v/>
      </c>
      <c r="R399" s="20">
        <f t="shared" ref="R399:R462" si="56">LEN(Q399)</f>
        <v>0</v>
      </c>
      <c r="Z399" s="20">
        <f>'BOCES SELECT'!E392</f>
        <v>1045477</v>
      </c>
      <c r="AA399" s="20" t="e">
        <f ca="1">'BOCES SELECT'!CH392</f>
        <v>#N/A</v>
      </c>
      <c r="AB399" s="21"/>
      <c r="AC399" s="21"/>
    </row>
    <row r="400" spans="1:29" x14ac:dyDescent="0.2">
      <c r="A400" s="23"/>
      <c r="B400" s="28"/>
      <c r="C400" s="36"/>
      <c r="D400" s="25"/>
      <c r="E400" s="21"/>
      <c r="F400" s="21"/>
      <c r="G400" s="43"/>
      <c r="H400" s="21"/>
      <c r="I400" s="162"/>
      <c r="J400" s="522" t="str">
        <f t="shared" si="49"/>
        <v/>
      </c>
      <c r="K400" s="20">
        <f t="shared" si="50"/>
        <v>0</v>
      </c>
      <c r="L400" s="20" t="str">
        <f t="shared" si="51"/>
        <v/>
      </c>
      <c r="M400" s="20" t="str">
        <f t="shared" si="52"/>
        <v/>
      </c>
      <c r="O400" s="20">
        <f t="shared" si="53"/>
        <v>0</v>
      </c>
      <c r="P400" s="20">
        <f t="shared" si="54"/>
        <v>0</v>
      </c>
      <c r="Q400" s="20" t="str">
        <f t="shared" si="55"/>
        <v/>
      </c>
      <c r="R400" s="20">
        <f t="shared" si="56"/>
        <v>0</v>
      </c>
      <c r="Z400" s="20">
        <f>'BOCES SELECT'!E393</f>
        <v>1045476</v>
      </c>
      <c r="AA400" s="20" t="e">
        <f ca="1">'BOCES SELECT'!CH393</f>
        <v>#N/A</v>
      </c>
      <c r="AB400" s="21"/>
      <c r="AC400" s="21"/>
    </row>
    <row r="401" spans="1:29" x14ac:dyDescent="0.2">
      <c r="A401" s="23"/>
      <c r="B401" s="28"/>
      <c r="C401" s="36"/>
      <c r="D401" s="25"/>
      <c r="E401" s="21"/>
      <c r="F401" s="21"/>
      <c r="G401" s="43"/>
      <c r="H401" s="21"/>
      <c r="I401" s="162"/>
      <c r="J401" s="522" t="str">
        <f t="shared" si="49"/>
        <v/>
      </c>
      <c r="K401" s="20">
        <f t="shared" si="50"/>
        <v>0</v>
      </c>
      <c r="L401" s="20" t="str">
        <f t="shared" si="51"/>
        <v/>
      </c>
      <c r="M401" s="20" t="str">
        <f t="shared" si="52"/>
        <v/>
      </c>
      <c r="O401" s="20">
        <f t="shared" si="53"/>
        <v>0</v>
      </c>
      <c r="P401" s="20">
        <f t="shared" si="54"/>
        <v>0</v>
      </c>
      <c r="Q401" s="20" t="str">
        <f t="shared" si="55"/>
        <v/>
      </c>
      <c r="R401" s="20">
        <f t="shared" si="56"/>
        <v>0</v>
      </c>
      <c r="Z401" s="20">
        <f>'BOCES SELECT'!E394</f>
        <v>1045475</v>
      </c>
      <c r="AA401" s="20" t="e">
        <f ca="1">'BOCES SELECT'!CH394</f>
        <v>#N/A</v>
      </c>
      <c r="AB401" s="21"/>
      <c r="AC401" s="21"/>
    </row>
    <row r="402" spans="1:29" x14ac:dyDescent="0.2">
      <c r="A402" s="23"/>
      <c r="B402" s="28"/>
      <c r="C402" s="36"/>
      <c r="D402" s="25"/>
      <c r="E402" s="21"/>
      <c r="F402" s="21"/>
      <c r="G402" s="43"/>
      <c r="H402" s="21"/>
      <c r="I402" s="162"/>
      <c r="J402" s="522" t="str">
        <f t="shared" si="49"/>
        <v/>
      </c>
      <c r="K402" s="20">
        <f t="shared" si="50"/>
        <v>0</v>
      </c>
      <c r="L402" s="20" t="str">
        <f t="shared" si="51"/>
        <v/>
      </c>
      <c r="M402" s="20" t="str">
        <f t="shared" si="52"/>
        <v/>
      </c>
      <c r="O402" s="20">
        <f t="shared" si="53"/>
        <v>0</v>
      </c>
      <c r="P402" s="20">
        <f t="shared" si="54"/>
        <v>0</v>
      </c>
      <c r="Q402" s="20" t="str">
        <f t="shared" si="55"/>
        <v/>
      </c>
      <c r="R402" s="20">
        <f t="shared" si="56"/>
        <v>0</v>
      </c>
      <c r="Z402" s="20">
        <f>'BOCES SELECT'!E395</f>
        <v>1045474</v>
      </c>
      <c r="AA402" s="20" t="e">
        <f ca="1">'BOCES SELECT'!CH395</f>
        <v>#N/A</v>
      </c>
      <c r="AB402" s="21"/>
      <c r="AC402" s="21"/>
    </row>
    <row r="403" spans="1:29" x14ac:dyDescent="0.2">
      <c r="A403" s="23"/>
      <c r="B403" s="28"/>
      <c r="C403" s="36"/>
      <c r="D403" s="25"/>
      <c r="E403" s="21"/>
      <c r="F403" s="21"/>
      <c r="G403" s="43"/>
      <c r="H403" s="21"/>
      <c r="I403" s="162"/>
      <c r="J403" s="522" t="str">
        <f t="shared" si="49"/>
        <v/>
      </c>
      <c r="K403" s="20">
        <f t="shared" si="50"/>
        <v>0</v>
      </c>
      <c r="L403" s="20" t="str">
        <f t="shared" si="51"/>
        <v/>
      </c>
      <c r="M403" s="20" t="str">
        <f t="shared" si="52"/>
        <v/>
      </c>
      <c r="O403" s="20">
        <f t="shared" si="53"/>
        <v>0</v>
      </c>
      <c r="P403" s="20">
        <f t="shared" si="54"/>
        <v>0</v>
      </c>
      <c r="Q403" s="20" t="str">
        <f t="shared" si="55"/>
        <v/>
      </c>
      <c r="R403" s="20">
        <f t="shared" si="56"/>
        <v>0</v>
      </c>
      <c r="Z403" s="20">
        <f>'BOCES SELECT'!E396</f>
        <v>1045473</v>
      </c>
      <c r="AA403" s="20" t="e">
        <f ca="1">'BOCES SELECT'!CH396</f>
        <v>#N/A</v>
      </c>
      <c r="AB403" s="21"/>
      <c r="AC403" s="21"/>
    </row>
    <row r="404" spans="1:29" x14ac:dyDescent="0.2">
      <c r="A404" s="23"/>
      <c r="B404" s="28"/>
      <c r="C404" s="36"/>
      <c r="D404" s="25"/>
      <c r="E404" s="21"/>
      <c r="F404" s="21"/>
      <c r="G404" s="43"/>
      <c r="H404" s="21"/>
      <c r="I404" s="162"/>
      <c r="J404" s="522" t="str">
        <f t="shared" si="49"/>
        <v/>
      </c>
      <c r="K404" s="20">
        <f t="shared" si="50"/>
        <v>0</v>
      </c>
      <c r="L404" s="20" t="str">
        <f t="shared" si="51"/>
        <v/>
      </c>
      <c r="M404" s="20" t="str">
        <f t="shared" si="52"/>
        <v/>
      </c>
      <c r="O404" s="20">
        <f t="shared" si="53"/>
        <v>0</v>
      </c>
      <c r="P404" s="20">
        <f t="shared" si="54"/>
        <v>0</v>
      </c>
      <c r="Q404" s="20" t="str">
        <f t="shared" si="55"/>
        <v/>
      </c>
      <c r="R404" s="20">
        <f t="shared" si="56"/>
        <v>0</v>
      </c>
      <c r="Z404" s="20">
        <f>'BOCES SELECT'!E397</f>
        <v>1045472</v>
      </c>
      <c r="AA404" s="20" t="e">
        <f ca="1">'BOCES SELECT'!CH397</f>
        <v>#N/A</v>
      </c>
      <c r="AB404" s="21"/>
      <c r="AC404" s="21"/>
    </row>
    <row r="405" spans="1:29" x14ac:dyDescent="0.2">
      <c r="A405" s="23"/>
      <c r="B405" s="28"/>
      <c r="C405" s="36"/>
      <c r="D405" s="25"/>
      <c r="E405" s="21"/>
      <c r="F405" s="21"/>
      <c r="G405" s="43"/>
      <c r="H405" s="21"/>
      <c r="I405" s="162"/>
      <c r="J405" s="522" t="str">
        <f t="shared" si="49"/>
        <v/>
      </c>
      <c r="K405" s="20">
        <f t="shared" si="50"/>
        <v>0</v>
      </c>
      <c r="L405" s="20" t="str">
        <f t="shared" si="51"/>
        <v/>
      </c>
      <c r="M405" s="20" t="str">
        <f t="shared" si="52"/>
        <v/>
      </c>
      <c r="O405" s="20">
        <f t="shared" si="53"/>
        <v>0</v>
      </c>
      <c r="P405" s="20">
        <f t="shared" si="54"/>
        <v>0</v>
      </c>
      <c r="Q405" s="20" t="str">
        <f t="shared" si="55"/>
        <v/>
      </c>
      <c r="R405" s="20">
        <f t="shared" si="56"/>
        <v>0</v>
      </c>
      <c r="Z405" s="20">
        <f>'BOCES SELECT'!E398</f>
        <v>1045471</v>
      </c>
      <c r="AA405" s="20" t="e">
        <f ca="1">'BOCES SELECT'!CH398</f>
        <v>#N/A</v>
      </c>
      <c r="AB405" s="21"/>
      <c r="AC405" s="21"/>
    </row>
    <row r="406" spans="1:29" x14ac:dyDescent="0.2">
      <c r="A406" s="23"/>
      <c r="B406" s="28"/>
      <c r="C406" s="36"/>
      <c r="D406" s="25"/>
      <c r="E406" s="21"/>
      <c r="F406" s="21"/>
      <c r="G406" s="43"/>
      <c r="H406" s="21"/>
      <c r="I406" s="162"/>
      <c r="J406" s="522" t="str">
        <f t="shared" si="49"/>
        <v/>
      </c>
      <c r="K406" s="20">
        <f t="shared" si="50"/>
        <v>0</v>
      </c>
      <c r="L406" s="20" t="str">
        <f t="shared" si="51"/>
        <v/>
      </c>
      <c r="M406" s="20" t="str">
        <f t="shared" si="52"/>
        <v/>
      </c>
      <c r="O406" s="20">
        <f t="shared" si="53"/>
        <v>0</v>
      </c>
      <c r="P406" s="20">
        <f t="shared" si="54"/>
        <v>0</v>
      </c>
      <c r="Q406" s="20" t="str">
        <f t="shared" si="55"/>
        <v/>
      </c>
      <c r="R406" s="20">
        <f t="shared" si="56"/>
        <v>0</v>
      </c>
      <c r="Z406" s="20">
        <f>'BOCES SELECT'!E399</f>
        <v>1045470</v>
      </c>
      <c r="AA406" s="20" t="e">
        <f ca="1">'BOCES SELECT'!CH399</f>
        <v>#N/A</v>
      </c>
      <c r="AB406" s="21"/>
      <c r="AC406" s="21"/>
    </row>
    <row r="407" spans="1:29" x14ac:dyDescent="0.2">
      <c r="A407" s="23"/>
      <c r="B407" s="28"/>
      <c r="C407" s="36"/>
      <c r="D407" s="25"/>
      <c r="E407" s="21"/>
      <c r="F407" s="21"/>
      <c r="G407" s="43"/>
      <c r="H407" s="21"/>
      <c r="I407" s="162"/>
      <c r="J407" s="522" t="str">
        <f t="shared" si="49"/>
        <v/>
      </c>
      <c r="K407" s="20">
        <f t="shared" si="50"/>
        <v>0</v>
      </c>
      <c r="L407" s="20" t="str">
        <f t="shared" si="51"/>
        <v/>
      </c>
      <c r="M407" s="20" t="str">
        <f t="shared" si="52"/>
        <v/>
      </c>
      <c r="O407" s="20">
        <f t="shared" si="53"/>
        <v>0</v>
      </c>
      <c r="P407" s="20">
        <f t="shared" si="54"/>
        <v>0</v>
      </c>
      <c r="Q407" s="20" t="str">
        <f t="shared" si="55"/>
        <v/>
      </c>
      <c r="R407" s="20">
        <f t="shared" si="56"/>
        <v>0</v>
      </c>
      <c r="Z407" s="20">
        <f>'BOCES SELECT'!E400</f>
        <v>1045469</v>
      </c>
      <c r="AA407" s="20" t="e">
        <f ca="1">'BOCES SELECT'!CH400</f>
        <v>#N/A</v>
      </c>
      <c r="AB407" s="21"/>
      <c r="AC407" s="21"/>
    </row>
    <row r="408" spans="1:29" x14ac:dyDescent="0.2">
      <c r="A408" s="23"/>
      <c r="B408" s="28"/>
      <c r="C408" s="36"/>
      <c r="D408" s="25"/>
      <c r="E408" s="21"/>
      <c r="F408" s="21"/>
      <c r="G408" s="43"/>
      <c r="H408" s="21"/>
      <c r="I408" s="162"/>
      <c r="J408" s="522" t="str">
        <f t="shared" si="49"/>
        <v/>
      </c>
      <c r="K408" s="20">
        <f t="shared" si="50"/>
        <v>0</v>
      </c>
      <c r="L408" s="20" t="str">
        <f t="shared" si="51"/>
        <v/>
      </c>
      <c r="M408" s="20" t="str">
        <f t="shared" si="52"/>
        <v/>
      </c>
      <c r="O408" s="20">
        <f t="shared" si="53"/>
        <v>0</v>
      </c>
      <c r="P408" s="20">
        <f t="shared" si="54"/>
        <v>0</v>
      </c>
      <c r="Q408" s="20" t="str">
        <f t="shared" si="55"/>
        <v/>
      </c>
      <c r="R408" s="20">
        <f t="shared" si="56"/>
        <v>0</v>
      </c>
      <c r="Z408" s="20">
        <f>'BOCES SELECT'!E401</f>
        <v>1045468</v>
      </c>
      <c r="AA408" s="20" t="e">
        <f ca="1">'BOCES SELECT'!CH401</f>
        <v>#N/A</v>
      </c>
      <c r="AB408" s="21"/>
      <c r="AC408" s="21"/>
    </row>
    <row r="409" spans="1:29" x14ac:dyDescent="0.2">
      <c r="A409" s="23"/>
      <c r="B409" s="28"/>
      <c r="C409" s="36"/>
      <c r="D409" s="25"/>
      <c r="E409" s="21"/>
      <c r="F409" s="21"/>
      <c r="G409" s="43"/>
      <c r="H409" s="21"/>
      <c r="I409" s="162"/>
      <c r="J409" s="522" t="str">
        <f t="shared" si="49"/>
        <v/>
      </c>
      <c r="K409" s="20">
        <f t="shared" si="50"/>
        <v>0</v>
      </c>
      <c r="L409" s="20" t="str">
        <f t="shared" si="51"/>
        <v/>
      </c>
      <c r="M409" s="20" t="str">
        <f t="shared" si="52"/>
        <v/>
      </c>
      <c r="O409" s="20">
        <f t="shared" si="53"/>
        <v>0</v>
      </c>
      <c r="P409" s="20">
        <f t="shared" si="54"/>
        <v>0</v>
      </c>
      <c r="Q409" s="20" t="str">
        <f t="shared" si="55"/>
        <v/>
      </c>
      <c r="R409" s="20">
        <f t="shared" si="56"/>
        <v>0</v>
      </c>
      <c r="Z409" s="20">
        <f>'BOCES SELECT'!E402</f>
        <v>1045467</v>
      </c>
      <c r="AA409" s="20" t="e">
        <f ca="1">'BOCES SELECT'!CH402</f>
        <v>#N/A</v>
      </c>
      <c r="AB409" s="21"/>
      <c r="AC409" s="21"/>
    </row>
    <row r="410" spans="1:29" x14ac:dyDescent="0.2">
      <c r="A410" s="23"/>
      <c r="B410" s="28"/>
      <c r="C410" s="36"/>
      <c r="D410" s="25"/>
      <c r="E410" s="21"/>
      <c r="F410" s="21"/>
      <c r="G410" s="43"/>
      <c r="H410" s="21"/>
      <c r="I410" s="162"/>
      <c r="J410" s="522" t="str">
        <f t="shared" si="49"/>
        <v/>
      </c>
      <c r="K410" s="20">
        <f t="shared" si="50"/>
        <v>0</v>
      </c>
      <c r="L410" s="20" t="str">
        <f t="shared" si="51"/>
        <v/>
      </c>
      <c r="M410" s="20" t="str">
        <f t="shared" si="52"/>
        <v/>
      </c>
      <c r="O410" s="20">
        <f t="shared" si="53"/>
        <v>0</v>
      </c>
      <c r="P410" s="20">
        <f t="shared" si="54"/>
        <v>0</v>
      </c>
      <c r="Q410" s="20" t="str">
        <f t="shared" si="55"/>
        <v/>
      </c>
      <c r="R410" s="20">
        <f t="shared" si="56"/>
        <v>0</v>
      </c>
      <c r="Z410" s="20">
        <f>'BOCES SELECT'!E403</f>
        <v>1045466</v>
      </c>
      <c r="AA410" s="20" t="e">
        <f ca="1">'BOCES SELECT'!CH403</f>
        <v>#N/A</v>
      </c>
      <c r="AB410" s="21"/>
      <c r="AC410" s="21"/>
    </row>
    <row r="411" spans="1:29" x14ac:dyDescent="0.2">
      <c r="A411" s="23"/>
      <c r="B411" s="28"/>
      <c r="C411" s="36"/>
      <c r="D411" s="25"/>
      <c r="E411" s="21"/>
      <c r="F411" s="21"/>
      <c r="G411" s="43"/>
      <c r="H411" s="21"/>
      <c r="I411" s="162"/>
      <c r="J411" s="522" t="str">
        <f t="shared" si="49"/>
        <v/>
      </c>
      <c r="K411" s="20">
        <f t="shared" si="50"/>
        <v>0</v>
      </c>
      <c r="L411" s="20" t="str">
        <f t="shared" si="51"/>
        <v/>
      </c>
      <c r="M411" s="20" t="str">
        <f t="shared" si="52"/>
        <v/>
      </c>
      <c r="O411" s="20">
        <f t="shared" si="53"/>
        <v>0</v>
      </c>
      <c r="P411" s="20">
        <f t="shared" si="54"/>
        <v>0</v>
      </c>
      <c r="Q411" s="20" t="str">
        <f t="shared" si="55"/>
        <v/>
      </c>
      <c r="R411" s="20">
        <f t="shared" si="56"/>
        <v>0</v>
      </c>
      <c r="Z411" s="20">
        <f>'BOCES SELECT'!E404</f>
        <v>1045465</v>
      </c>
      <c r="AA411" s="20" t="e">
        <f ca="1">'BOCES SELECT'!CH404</f>
        <v>#N/A</v>
      </c>
      <c r="AB411" s="21"/>
      <c r="AC411" s="21"/>
    </row>
    <row r="412" spans="1:29" x14ac:dyDescent="0.2">
      <c r="A412" s="23"/>
      <c r="B412" s="28"/>
      <c r="C412" s="36"/>
      <c r="D412" s="25"/>
      <c r="E412" s="21"/>
      <c r="F412" s="21"/>
      <c r="G412" s="43"/>
      <c r="H412" s="21"/>
      <c r="I412" s="162"/>
      <c r="J412" s="522" t="str">
        <f t="shared" si="49"/>
        <v/>
      </c>
      <c r="K412" s="20">
        <f t="shared" si="50"/>
        <v>0</v>
      </c>
      <c r="L412" s="20" t="str">
        <f t="shared" si="51"/>
        <v/>
      </c>
      <c r="M412" s="20" t="str">
        <f t="shared" si="52"/>
        <v/>
      </c>
      <c r="O412" s="20">
        <f t="shared" si="53"/>
        <v>0</v>
      </c>
      <c r="P412" s="20">
        <f t="shared" si="54"/>
        <v>0</v>
      </c>
      <c r="Q412" s="20" t="str">
        <f t="shared" si="55"/>
        <v/>
      </c>
      <c r="R412" s="20">
        <f t="shared" si="56"/>
        <v>0</v>
      </c>
      <c r="Z412" s="20">
        <f>'BOCES SELECT'!E405</f>
        <v>1045464</v>
      </c>
      <c r="AA412" s="20" t="e">
        <f ca="1">'BOCES SELECT'!CH405</f>
        <v>#N/A</v>
      </c>
      <c r="AB412" s="21"/>
      <c r="AC412" s="21"/>
    </row>
    <row r="413" spans="1:29" x14ac:dyDescent="0.2">
      <c r="A413" s="23"/>
      <c r="B413" s="28"/>
      <c r="C413" s="36"/>
      <c r="D413" s="25"/>
      <c r="E413" s="21"/>
      <c r="F413" s="21"/>
      <c r="G413" s="43"/>
      <c r="H413" s="21"/>
      <c r="I413" s="162"/>
      <c r="J413" s="522" t="str">
        <f t="shared" si="49"/>
        <v/>
      </c>
      <c r="K413" s="20">
        <f t="shared" si="50"/>
        <v>0</v>
      </c>
      <c r="L413" s="20" t="str">
        <f t="shared" si="51"/>
        <v/>
      </c>
      <c r="M413" s="20" t="str">
        <f t="shared" si="52"/>
        <v/>
      </c>
      <c r="O413" s="20">
        <f t="shared" si="53"/>
        <v>0</v>
      </c>
      <c r="P413" s="20">
        <f t="shared" si="54"/>
        <v>0</v>
      </c>
      <c r="Q413" s="20" t="str">
        <f t="shared" si="55"/>
        <v/>
      </c>
      <c r="R413" s="20">
        <f t="shared" si="56"/>
        <v>0</v>
      </c>
      <c r="Z413" s="20">
        <f>'BOCES SELECT'!E406</f>
        <v>1045463</v>
      </c>
      <c r="AA413" s="20" t="e">
        <f ca="1">'BOCES SELECT'!CH406</f>
        <v>#N/A</v>
      </c>
      <c r="AB413" s="21"/>
      <c r="AC413" s="21"/>
    </row>
    <row r="414" spans="1:29" x14ac:dyDescent="0.2">
      <c r="A414" s="23"/>
      <c r="B414" s="28"/>
      <c r="C414" s="36"/>
      <c r="D414" s="25"/>
      <c r="E414" s="21"/>
      <c r="F414" s="21"/>
      <c r="G414" s="43"/>
      <c r="H414" s="21"/>
      <c r="I414" s="162"/>
      <c r="J414" s="522" t="str">
        <f t="shared" si="49"/>
        <v/>
      </c>
      <c r="K414" s="20">
        <f t="shared" si="50"/>
        <v>0</v>
      </c>
      <c r="L414" s="20" t="str">
        <f t="shared" si="51"/>
        <v/>
      </c>
      <c r="M414" s="20" t="str">
        <f t="shared" si="52"/>
        <v/>
      </c>
      <c r="O414" s="20">
        <f t="shared" si="53"/>
        <v>0</v>
      </c>
      <c r="P414" s="20">
        <f t="shared" si="54"/>
        <v>0</v>
      </c>
      <c r="Q414" s="20" t="str">
        <f t="shared" si="55"/>
        <v/>
      </c>
      <c r="R414" s="20">
        <f t="shared" si="56"/>
        <v>0</v>
      </c>
      <c r="Z414" s="20">
        <f>'BOCES SELECT'!E407</f>
        <v>1045462</v>
      </c>
      <c r="AA414" s="20" t="e">
        <f ca="1">'BOCES SELECT'!CH407</f>
        <v>#N/A</v>
      </c>
      <c r="AB414" s="21"/>
      <c r="AC414" s="21"/>
    </row>
    <row r="415" spans="1:29" x14ac:dyDescent="0.2">
      <c r="A415" s="23"/>
      <c r="B415" s="28"/>
      <c r="C415" s="36"/>
      <c r="D415" s="25"/>
      <c r="E415" s="21"/>
      <c r="F415" s="21"/>
      <c r="G415" s="43"/>
      <c r="H415" s="21"/>
      <c r="I415" s="162"/>
      <c r="J415" s="522" t="str">
        <f t="shared" si="49"/>
        <v/>
      </c>
      <c r="K415" s="20">
        <f t="shared" si="50"/>
        <v>0</v>
      </c>
      <c r="L415" s="20" t="str">
        <f t="shared" si="51"/>
        <v/>
      </c>
      <c r="M415" s="20" t="str">
        <f t="shared" si="52"/>
        <v/>
      </c>
      <c r="O415" s="20">
        <f t="shared" si="53"/>
        <v>0</v>
      </c>
      <c r="P415" s="20">
        <f t="shared" si="54"/>
        <v>0</v>
      </c>
      <c r="Q415" s="20" t="str">
        <f t="shared" si="55"/>
        <v/>
      </c>
      <c r="R415" s="20">
        <f t="shared" si="56"/>
        <v>0</v>
      </c>
      <c r="Z415" s="20">
        <f>'BOCES SELECT'!E408</f>
        <v>1045461</v>
      </c>
      <c r="AA415" s="20" t="e">
        <f ca="1">'BOCES SELECT'!CH408</f>
        <v>#N/A</v>
      </c>
      <c r="AB415" s="21"/>
      <c r="AC415" s="21"/>
    </row>
    <row r="416" spans="1:29" x14ac:dyDescent="0.2">
      <c r="A416" s="23"/>
      <c r="B416" s="28"/>
      <c r="C416" s="36"/>
      <c r="D416" s="25"/>
      <c r="E416" s="21"/>
      <c r="F416" s="21"/>
      <c r="G416" s="43"/>
      <c r="H416" s="21"/>
      <c r="I416" s="162"/>
      <c r="J416" s="522" t="str">
        <f t="shared" si="49"/>
        <v/>
      </c>
      <c r="K416" s="20">
        <f t="shared" si="50"/>
        <v>0</v>
      </c>
      <c r="L416" s="20" t="str">
        <f t="shared" si="51"/>
        <v/>
      </c>
      <c r="M416" s="20" t="str">
        <f t="shared" si="52"/>
        <v/>
      </c>
      <c r="O416" s="20">
        <f t="shared" si="53"/>
        <v>0</v>
      </c>
      <c r="P416" s="20">
        <f t="shared" si="54"/>
        <v>0</v>
      </c>
      <c r="Q416" s="20" t="str">
        <f t="shared" si="55"/>
        <v/>
      </c>
      <c r="R416" s="20">
        <f t="shared" si="56"/>
        <v>0</v>
      </c>
      <c r="Z416" s="20">
        <f>'BOCES SELECT'!E409</f>
        <v>1045460</v>
      </c>
      <c r="AA416" s="20" t="e">
        <f ca="1">'BOCES SELECT'!CH409</f>
        <v>#N/A</v>
      </c>
      <c r="AB416" s="21"/>
      <c r="AC416" s="21"/>
    </row>
    <row r="417" spans="1:29" x14ac:dyDescent="0.2">
      <c r="A417" s="23"/>
      <c r="B417" s="28"/>
      <c r="C417" s="36"/>
      <c r="D417" s="25"/>
      <c r="E417" s="21"/>
      <c r="F417" s="21"/>
      <c r="G417" s="43"/>
      <c r="H417" s="21"/>
      <c r="I417" s="162"/>
      <c r="J417" s="522" t="str">
        <f t="shared" si="49"/>
        <v/>
      </c>
      <c r="K417" s="20">
        <f t="shared" si="50"/>
        <v>0</v>
      </c>
      <c r="L417" s="20" t="str">
        <f t="shared" si="51"/>
        <v/>
      </c>
      <c r="M417" s="20" t="str">
        <f t="shared" si="52"/>
        <v/>
      </c>
      <c r="O417" s="20">
        <f t="shared" si="53"/>
        <v>0</v>
      </c>
      <c r="P417" s="20">
        <f t="shared" si="54"/>
        <v>0</v>
      </c>
      <c r="Q417" s="20" t="str">
        <f t="shared" si="55"/>
        <v/>
      </c>
      <c r="R417" s="20">
        <f t="shared" si="56"/>
        <v>0</v>
      </c>
      <c r="Z417" s="20">
        <f>'BOCES SELECT'!E410</f>
        <v>1045459</v>
      </c>
      <c r="AA417" s="20" t="e">
        <f ca="1">'BOCES SELECT'!CH410</f>
        <v>#N/A</v>
      </c>
      <c r="AB417" s="21"/>
      <c r="AC417" s="21"/>
    </row>
    <row r="418" spans="1:29" x14ac:dyDescent="0.2">
      <c r="A418" s="23"/>
      <c r="B418" s="28"/>
      <c r="C418" s="36"/>
      <c r="D418" s="25"/>
      <c r="E418" s="21"/>
      <c r="F418" s="21"/>
      <c r="G418" s="43"/>
      <c r="H418" s="21"/>
      <c r="I418" s="162"/>
      <c r="J418" s="522" t="str">
        <f t="shared" si="49"/>
        <v/>
      </c>
      <c r="K418" s="20">
        <f t="shared" si="50"/>
        <v>0</v>
      </c>
      <c r="L418" s="20" t="str">
        <f t="shared" si="51"/>
        <v/>
      </c>
      <c r="M418" s="20" t="str">
        <f t="shared" si="52"/>
        <v/>
      </c>
      <c r="O418" s="20">
        <f t="shared" si="53"/>
        <v>0</v>
      </c>
      <c r="P418" s="20">
        <f t="shared" si="54"/>
        <v>0</v>
      </c>
      <c r="Q418" s="20" t="str">
        <f t="shared" si="55"/>
        <v/>
      </c>
      <c r="R418" s="20">
        <f t="shared" si="56"/>
        <v>0</v>
      </c>
      <c r="Z418" s="20">
        <f>'BOCES SELECT'!E411</f>
        <v>1045458</v>
      </c>
      <c r="AA418" s="20" t="e">
        <f ca="1">'BOCES SELECT'!CH411</f>
        <v>#N/A</v>
      </c>
      <c r="AB418" s="21"/>
      <c r="AC418" s="21"/>
    </row>
    <row r="419" spans="1:29" x14ac:dyDescent="0.2">
      <c r="A419" s="23"/>
      <c r="B419" s="28"/>
      <c r="C419" s="36"/>
      <c r="D419" s="25"/>
      <c r="E419" s="21"/>
      <c r="F419" s="21"/>
      <c r="G419" s="43"/>
      <c r="H419" s="21"/>
      <c r="I419" s="162"/>
      <c r="J419" s="522" t="str">
        <f t="shared" si="49"/>
        <v/>
      </c>
      <c r="K419" s="20">
        <f t="shared" si="50"/>
        <v>0</v>
      </c>
      <c r="L419" s="20" t="str">
        <f t="shared" si="51"/>
        <v/>
      </c>
      <c r="M419" s="20" t="str">
        <f t="shared" si="52"/>
        <v/>
      </c>
      <c r="O419" s="20">
        <f t="shared" si="53"/>
        <v>0</v>
      </c>
      <c r="P419" s="20">
        <f t="shared" si="54"/>
        <v>0</v>
      </c>
      <c r="Q419" s="20" t="str">
        <f t="shared" si="55"/>
        <v/>
      </c>
      <c r="R419" s="20">
        <f t="shared" si="56"/>
        <v>0</v>
      </c>
      <c r="Z419" s="20">
        <f>'BOCES SELECT'!E412</f>
        <v>1045457</v>
      </c>
      <c r="AA419" s="20" t="e">
        <f ca="1">'BOCES SELECT'!CH412</f>
        <v>#N/A</v>
      </c>
      <c r="AB419" s="21"/>
      <c r="AC419" s="21"/>
    </row>
    <row r="420" spans="1:29" x14ac:dyDescent="0.2">
      <c r="A420" s="23"/>
      <c r="B420" s="28"/>
      <c r="C420" s="36"/>
      <c r="D420" s="25"/>
      <c r="E420" s="21"/>
      <c r="F420" s="21"/>
      <c r="G420" s="43"/>
      <c r="H420" s="21"/>
      <c r="I420" s="162"/>
      <c r="J420" s="522" t="str">
        <f t="shared" si="49"/>
        <v/>
      </c>
      <c r="K420" s="20">
        <f t="shared" si="50"/>
        <v>0</v>
      </c>
      <c r="L420" s="20" t="str">
        <f t="shared" si="51"/>
        <v/>
      </c>
      <c r="M420" s="20" t="str">
        <f t="shared" si="52"/>
        <v/>
      </c>
      <c r="O420" s="20">
        <f t="shared" si="53"/>
        <v>0</v>
      </c>
      <c r="P420" s="20">
        <f t="shared" si="54"/>
        <v>0</v>
      </c>
      <c r="Q420" s="20" t="str">
        <f t="shared" si="55"/>
        <v/>
      </c>
      <c r="R420" s="20">
        <f t="shared" si="56"/>
        <v>0</v>
      </c>
      <c r="Z420" s="20">
        <f>'BOCES SELECT'!E413</f>
        <v>1045456</v>
      </c>
      <c r="AA420" s="20" t="e">
        <f ca="1">'BOCES SELECT'!CH413</f>
        <v>#N/A</v>
      </c>
      <c r="AB420" s="21"/>
      <c r="AC420" s="21"/>
    </row>
    <row r="421" spans="1:29" x14ac:dyDescent="0.2">
      <c r="A421" s="23"/>
      <c r="B421" s="28"/>
      <c r="C421" s="36"/>
      <c r="D421" s="25"/>
      <c r="E421" s="21"/>
      <c r="F421" s="21"/>
      <c r="G421" s="43"/>
      <c r="H421" s="21"/>
      <c r="I421" s="162"/>
      <c r="J421" s="522" t="str">
        <f t="shared" si="49"/>
        <v/>
      </c>
      <c r="K421" s="20">
        <f t="shared" si="50"/>
        <v>0</v>
      </c>
      <c r="L421" s="20" t="str">
        <f t="shared" si="51"/>
        <v/>
      </c>
      <c r="M421" s="20" t="str">
        <f t="shared" si="52"/>
        <v/>
      </c>
      <c r="O421" s="20">
        <f t="shared" si="53"/>
        <v>0</v>
      </c>
      <c r="P421" s="20">
        <f t="shared" si="54"/>
        <v>0</v>
      </c>
      <c r="Q421" s="20" t="str">
        <f t="shared" si="55"/>
        <v/>
      </c>
      <c r="R421" s="20">
        <f t="shared" si="56"/>
        <v>0</v>
      </c>
      <c r="Z421" s="20">
        <f>'BOCES SELECT'!E414</f>
        <v>1045455</v>
      </c>
      <c r="AA421" s="20" t="e">
        <f ca="1">'BOCES SELECT'!CH414</f>
        <v>#N/A</v>
      </c>
      <c r="AB421" s="21"/>
      <c r="AC421" s="21"/>
    </row>
    <row r="422" spans="1:29" x14ac:dyDescent="0.2">
      <c r="A422" s="23"/>
      <c r="B422" s="28"/>
      <c r="C422" s="36"/>
      <c r="D422" s="25"/>
      <c r="E422" s="21"/>
      <c r="F422" s="21"/>
      <c r="G422" s="43"/>
      <c r="H422" s="21"/>
      <c r="I422" s="162"/>
      <c r="J422" s="522" t="str">
        <f t="shared" si="49"/>
        <v/>
      </c>
      <c r="K422" s="20">
        <f t="shared" si="50"/>
        <v>0</v>
      </c>
      <c r="L422" s="20" t="str">
        <f t="shared" si="51"/>
        <v/>
      </c>
      <c r="M422" s="20" t="str">
        <f t="shared" si="52"/>
        <v/>
      </c>
      <c r="O422" s="20">
        <f t="shared" si="53"/>
        <v>0</v>
      </c>
      <c r="P422" s="20">
        <f t="shared" si="54"/>
        <v>0</v>
      </c>
      <c r="Q422" s="20" t="str">
        <f t="shared" si="55"/>
        <v/>
      </c>
      <c r="R422" s="20">
        <f t="shared" si="56"/>
        <v>0</v>
      </c>
      <c r="Z422" s="20">
        <f>'BOCES SELECT'!E415</f>
        <v>1045454</v>
      </c>
      <c r="AA422" s="20" t="e">
        <f ca="1">'BOCES SELECT'!CH415</f>
        <v>#N/A</v>
      </c>
      <c r="AB422" s="21"/>
      <c r="AC422" s="21"/>
    </row>
    <row r="423" spans="1:29" x14ac:dyDescent="0.2">
      <c r="A423" s="23"/>
      <c r="B423" s="28"/>
      <c r="C423" s="36"/>
      <c r="D423" s="25"/>
      <c r="E423" s="21"/>
      <c r="F423" s="21"/>
      <c r="G423" s="43"/>
      <c r="H423" s="21"/>
      <c r="I423" s="162"/>
      <c r="J423" s="522" t="str">
        <f t="shared" si="49"/>
        <v/>
      </c>
      <c r="K423" s="20">
        <f t="shared" si="50"/>
        <v>0</v>
      </c>
      <c r="L423" s="20" t="str">
        <f t="shared" si="51"/>
        <v/>
      </c>
      <c r="M423" s="20" t="str">
        <f t="shared" si="52"/>
        <v/>
      </c>
      <c r="O423" s="20">
        <f t="shared" si="53"/>
        <v>0</v>
      </c>
      <c r="P423" s="20">
        <f t="shared" si="54"/>
        <v>0</v>
      </c>
      <c r="Q423" s="20" t="str">
        <f t="shared" si="55"/>
        <v/>
      </c>
      <c r="R423" s="20">
        <f t="shared" si="56"/>
        <v>0</v>
      </c>
      <c r="Z423" s="20">
        <f>'BOCES SELECT'!E416</f>
        <v>1045453</v>
      </c>
      <c r="AA423" s="20" t="e">
        <f ca="1">'BOCES SELECT'!CH416</f>
        <v>#N/A</v>
      </c>
      <c r="AB423" s="21"/>
      <c r="AC423" s="21"/>
    </row>
    <row r="424" spans="1:29" x14ac:dyDescent="0.2">
      <c r="A424" s="23"/>
      <c r="B424" s="28"/>
      <c r="C424" s="36"/>
      <c r="D424" s="25"/>
      <c r="E424" s="21"/>
      <c r="F424" s="21"/>
      <c r="G424" s="43"/>
      <c r="H424" s="21"/>
      <c r="I424" s="162"/>
      <c r="J424" s="522" t="str">
        <f t="shared" si="49"/>
        <v/>
      </c>
      <c r="K424" s="20">
        <f t="shared" si="50"/>
        <v>0</v>
      </c>
      <c r="L424" s="20" t="str">
        <f t="shared" si="51"/>
        <v/>
      </c>
      <c r="M424" s="20" t="str">
        <f t="shared" si="52"/>
        <v/>
      </c>
      <c r="O424" s="20">
        <f t="shared" si="53"/>
        <v>0</v>
      </c>
      <c r="P424" s="20">
        <f t="shared" si="54"/>
        <v>0</v>
      </c>
      <c r="Q424" s="20" t="str">
        <f t="shared" si="55"/>
        <v/>
      </c>
      <c r="R424" s="20">
        <f t="shared" si="56"/>
        <v>0</v>
      </c>
      <c r="Z424" s="20">
        <f>'BOCES SELECT'!E417</f>
        <v>1045452</v>
      </c>
      <c r="AA424" s="20" t="e">
        <f ca="1">'BOCES SELECT'!CH417</f>
        <v>#N/A</v>
      </c>
      <c r="AB424" s="21"/>
      <c r="AC424" s="21"/>
    </row>
    <row r="425" spans="1:29" x14ac:dyDescent="0.2">
      <c r="A425" s="23"/>
      <c r="B425" s="28"/>
      <c r="C425" s="36"/>
      <c r="D425" s="25"/>
      <c r="E425" s="21"/>
      <c r="F425" s="21"/>
      <c r="G425" s="43"/>
      <c r="H425" s="21"/>
      <c r="I425" s="162"/>
      <c r="J425" s="522" t="str">
        <f t="shared" si="49"/>
        <v/>
      </c>
      <c r="K425" s="20">
        <f t="shared" si="50"/>
        <v>0</v>
      </c>
      <c r="L425" s="20" t="str">
        <f t="shared" si="51"/>
        <v/>
      </c>
      <c r="M425" s="20" t="str">
        <f t="shared" si="52"/>
        <v/>
      </c>
      <c r="O425" s="20">
        <f t="shared" si="53"/>
        <v>0</v>
      </c>
      <c r="P425" s="20">
        <f t="shared" si="54"/>
        <v>0</v>
      </c>
      <c r="Q425" s="20" t="str">
        <f t="shared" si="55"/>
        <v/>
      </c>
      <c r="R425" s="20">
        <f t="shared" si="56"/>
        <v>0</v>
      </c>
      <c r="Z425" s="20">
        <f>'BOCES SELECT'!E418</f>
        <v>1045451</v>
      </c>
      <c r="AA425" s="20" t="e">
        <f ca="1">'BOCES SELECT'!CH418</f>
        <v>#N/A</v>
      </c>
      <c r="AB425" s="21"/>
      <c r="AC425" s="21"/>
    </row>
    <row r="426" spans="1:29" x14ac:dyDescent="0.2">
      <c r="A426" s="23"/>
      <c r="B426" s="28"/>
      <c r="C426" s="36"/>
      <c r="D426" s="25"/>
      <c r="E426" s="21"/>
      <c r="F426" s="21"/>
      <c r="G426" s="43"/>
      <c r="H426" s="21"/>
      <c r="I426" s="162"/>
      <c r="J426" s="522" t="str">
        <f t="shared" si="49"/>
        <v/>
      </c>
      <c r="K426" s="20">
        <f t="shared" si="50"/>
        <v>0</v>
      </c>
      <c r="L426" s="20" t="str">
        <f t="shared" si="51"/>
        <v/>
      </c>
      <c r="M426" s="20" t="str">
        <f t="shared" si="52"/>
        <v/>
      </c>
      <c r="O426" s="20">
        <f t="shared" si="53"/>
        <v>0</v>
      </c>
      <c r="P426" s="20">
        <f t="shared" si="54"/>
        <v>0</v>
      </c>
      <c r="Q426" s="20" t="str">
        <f t="shared" si="55"/>
        <v/>
      </c>
      <c r="R426" s="20">
        <f t="shared" si="56"/>
        <v>0</v>
      </c>
      <c r="Z426" s="20">
        <f>'BOCES SELECT'!E419</f>
        <v>1045450</v>
      </c>
      <c r="AA426" s="20" t="e">
        <f ca="1">'BOCES SELECT'!CH419</f>
        <v>#N/A</v>
      </c>
      <c r="AB426" s="21"/>
      <c r="AC426" s="21"/>
    </row>
    <row r="427" spans="1:29" x14ac:dyDescent="0.2">
      <c r="A427" s="23"/>
      <c r="B427" s="28"/>
      <c r="C427" s="36"/>
      <c r="D427" s="25"/>
      <c r="E427" s="21"/>
      <c r="F427" s="21"/>
      <c r="G427" s="43"/>
      <c r="H427" s="21"/>
      <c r="I427" s="162"/>
      <c r="J427" s="522" t="str">
        <f t="shared" si="49"/>
        <v/>
      </c>
      <c r="K427" s="20">
        <f t="shared" si="50"/>
        <v>0</v>
      </c>
      <c r="L427" s="20" t="str">
        <f t="shared" si="51"/>
        <v/>
      </c>
      <c r="M427" s="20" t="str">
        <f t="shared" si="52"/>
        <v/>
      </c>
      <c r="O427" s="20">
        <f t="shared" si="53"/>
        <v>0</v>
      </c>
      <c r="P427" s="20">
        <f t="shared" si="54"/>
        <v>0</v>
      </c>
      <c r="Q427" s="20" t="str">
        <f t="shared" si="55"/>
        <v/>
      </c>
      <c r="R427" s="20">
        <f t="shared" si="56"/>
        <v>0</v>
      </c>
      <c r="Z427" s="20">
        <f>'BOCES SELECT'!E420</f>
        <v>1045449</v>
      </c>
      <c r="AA427" s="20" t="e">
        <f ca="1">'BOCES SELECT'!CH420</f>
        <v>#N/A</v>
      </c>
      <c r="AB427" s="21"/>
      <c r="AC427" s="21"/>
    </row>
    <row r="428" spans="1:29" x14ac:dyDescent="0.2">
      <c r="A428" s="23"/>
      <c r="B428" s="28"/>
      <c r="C428" s="36"/>
      <c r="D428" s="25"/>
      <c r="E428" s="21"/>
      <c r="F428" s="21"/>
      <c r="G428" s="43"/>
      <c r="H428" s="21"/>
      <c r="I428" s="162"/>
      <c r="J428" s="522" t="str">
        <f t="shared" si="49"/>
        <v/>
      </c>
      <c r="K428" s="20">
        <f t="shared" si="50"/>
        <v>0</v>
      </c>
      <c r="L428" s="20" t="str">
        <f t="shared" si="51"/>
        <v/>
      </c>
      <c r="M428" s="20" t="str">
        <f t="shared" si="52"/>
        <v/>
      </c>
      <c r="O428" s="20">
        <f t="shared" si="53"/>
        <v>0</v>
      </c>
      <c r="P428" s="20">
        <f t="shared" si="54"/>
        <v>0</v>
      </c>
      <c r="Q428" s="20" t="str">
        <f t="shared" si="55"/>
        <v/>
      </c>
      <c r="R428" s="20">
        <f t="shared" si="56"/>
        <v>0</v>
      </c>
      <c r="Z428" s="20">
        <f>'BOCES SELECT'!E421</f>
        <v>1045448</v>
      </c>
      <c r="AA428" s="20" t="e">
        <f ca="1">'BOCES SELECT'!CH421</f>
        <v>#N/A</v>
      </c>
      <c r="AB428" s="21"/>
      <c r="AC428" s="21"/>
    </row>
    <row r="429" spans="1:29" x14ac:dyDescent="0.2">
      <c r="A429" s="23"/>
      <c r="B429" s="28"/>
      <c r="C429" s="36"/>
      <c r="D429" s="25"/>
      <c r="E429" s="21"/>
      <c r="F429" s="21"/>
      <c r="G429" s="43"/>
      <c r="H429" s="21"/>
      <c r="I429" s="162"/>
      <c r="J429" s="522" t="str">
        <f t="shared" si="49"/>
        <v/>
      </c>
      <c r="K429" s="20">
        <f t="shared" si="50"/>
        <v>0</v>
      </c>
      <c r="L429" s="20" t="str">
        <f t="shared" si="51"/>
        <v/>
      </c>
      <c r="M429" s="20" t="str">
        <f t="shared" si="52"/>
        <v/>
      </c>
      <c r="O429" s="20">
        <f t="shared" si="53"/>
        <v>0</v>
      </c>
      <c r="P429" s="20">
        <f t="shared" si="54"/>
        <v>0</v>
      </c>
      <c r="Q429" s="20" t="str">
        <f t="shared" si="55"/>
        <v/>
      </c>
      <c r="R429" s="20">
        <f t="shared" si="56"/>
        <v>0</v>
      </c>
      <c r="Z429" s="20">
        <f>'BOCES SELECT'!E422</f>
        <v>1045447</v>
      </c>
      <c r="AA429" s="20" t="e">
        <f ca="1">'BOCES SELECT'!CH422</f>
        <v>#N/A</v>
      </c>
      <c r="AB429" s="21"/>
      <c r="AC429" s="21"/>
    </row>
    <row r="430" spans="1:29" x14ac:dyDescent="0.2">
      <c r="A430" s="23"/>
      <c r="B430" s="28"/>
      <c r="C430" s="36"/>
      <c r="D430" s="25"/>
      <c r="E430" s="21"/>
      <c r="F430" s="21"/>
      <c r="G430" s="43"/>
      <c r="H430" s="21"/>
      <c r="I430" s="162"/>
      <c r="J430" s="522" t="str">
        <f t="shared" si="49"/>
        <v/>
      </c>
      <c r="K430" s="20">
        <f t="shared" si="50"/>
        <v>0</v>
      </c>
      <c r="L430" s="20" t="str">
        <f t="shared" si="51"/>
        <v/>
      </c>
      <c r="M430" s="20" t="str">
        <f t="shared" si="52"/>
        <v/>
      </c>
      <c r="O430" s="20">
        <f t="shared" si="53"/>
        <v>0</v>
      </c>
      <c r="P430" s="20">
        <f t="shared" si="54"/>
        <v>0</v>
      </c>
      <c r="Q430" s="20" t="str">
        <f t="shared" si="55"/>
        <v/>
      </c>
      <c r="R430" s="20">
        <f t="shared" si="56"/>
        <v>0</v>
      </c>
      <c r="Z430" s="20">
        <f>'BOCES SELECT'!E423</f>
        <v>1045446</v>
      </c>
      <c r="AA430" s="20" t="e">
        <f ca="1">'BOCES SELECT'!CH423</f>
        <v>#N/A</v>
      </c>
      <c r="AB430" s="21"/>
      <c r="AC430" s="21"/>
    </row>
    <row r="431" spans="1:29" x14ac:dyDescent="0.2">
      <c r="A431" s="23"/>
      <c r="B431" s="28"/>
      <c r="C431" s="36"/>
      <c r="D431" s="25"/>
      <c r="E431" s="21"/>
      <c r="F431" s="21"/>
      <c r="G431" s="43"/>
      <c r="H431" s="21"/>
      <c r="I431" s="162"/>
      <c r="J431" s="522" t="str">
        <f t="shared" si="49"/>
        <v/>
      </c>
      <c r="K431" s="20">
        <f t="shared" si="50"/>
        <v>0</v>
      </c>
      <c r="L431" s="20" t="str">
        <f t="shared" si="51"/>
        <v/>
      </c>
      <c r="M431" s="20" t="str">
        <f t="shared" si="52"/>
        <v/>
      </c>
      <c r="O431" s="20">
        <f t="shared" si="53"/>
        <v>0</v>
      </c>
      <c r="P431" s="20">
        <f t="shared" si="54"/>
        <v>0</v>
      </c>
      <c r="Q431" s="20" t="str">
        <f t="shared" si="55"/>
        <v/>
      </c>
      <c r="R431" s="20">
        <f t="shared" si="56"/>
        <v>0</v>
      </c>
      <c r="Z431" s="20">
        <f>'BOCES SELECT'!E424</f>
        <v>1045445</v>
      </c>
      <c r="AA431" s="20" t="e">
        <f ca="1">'BOCES SELECT'!CH424</f>
        <v>#N/A</v>
      </c>
      <c r="AB431" s="21"/>
      <c r="AC431" s="21"/>
    </row>
    <row r="432" spans="1:29" x14ac:dyDescent="0.2">
      <c r="A432" s="23"/>
      <c r="B432" s="28"/>
      <c r="C432" s="36"/>
      <c r="D432" s="25"/>
      <c r="E432" s="21"/>
      <c r="F432" s="21"/>
      <c r="G432" s="43"/>
      <c r="H432" s="21"/>
      <c r="I432" s="162"/>
      <c r="J432" s="522" t="str">
        <f t="shared" si="49"/>
        <v/>
      </c>
      <c r="K432" s="20">
        <f t="shared" si="50"/>
        <v>0</v>
      </c>
      <c r="L432" s="20" t="str">
        <f t="shared" si="51"/>
        <v/>
      </c>
      <c r="M432" s="20" t="str">
        <f t="shared" si="52"/>
        <v/>
      </c>
      <c r="O432" s="20">
        <f t="shared" si="53"/>
        <v>0</v>
      </c>
      <c r="P432" s="20">
        <f t="shared" si="54"/>
        <v>0</v>
      </c>
      <c r="Q432" s="20" t="str">
        <f t="shared" si="55"/>
        <v/>
      </c>
      <c r="R432" s="20">
        <f t="shared" si="56"/>
        <v>0</v>
      </c>
      <c r="Z432" s="20">
        <f>'BOCES SELECT'!E425</f>
        <v>1045444</v>
      </c>
      <c r="AA432" s="20" t="e">
        <f ca="1">'BOCES SELECT'!CH425</f>
        <v>#N/A</v>
      </c>
      <c r="AB432" s="21"/>
      <c r="AC432" s="21"/>
    </row>
    <row r="433" spans="1:29" x14ac:dyDescent="0.2">
      <c r="A433" s="23"/>
      <c r="B433" s="28"/>
      <c r="C433" s="36"/>
      <c r="D433" s="25"/>
      <c r="E433" s="21"/>
      <c r="F433" s="21"/>
      <c r="G433" s="43"/>
      <c r="H433" s="21"/>
      <c r="I433" s="162"/>
      <c r="J433" s="522" t="str">
        <f t="shared" si="49"/>
        <v/>
      </c>
      <c r="K433" s="20">
        <f t="shared" si="50"/>
        <v>0</v>
      </c>
      <c r="L433" s="20" t="str">
        <f t="shared" si="51"/>
        <v/>
      </c>
      <c r="M433" s="20" t="str">
        <f t="shared" si="52"/>
        <v/>
      </c>
      <c r="O433" s="20">
        <f t="shared" si="53"/>
        <v>0</v>
      </c>
      <c r="P433" s="20">
        <f t="shared" si="54"/>
        <v>0</v>
      </c>
      <c r="Q433" s="20" t="str">
        <f t="shared" si="55"/>
        <v/>
      </c>
      <c r="R433" s="20">
        <f t="shared" si="56"/>
        <v>0</v>
      </c>
      <c r="Z433" s="20">
        <f>'BOCES SELECT'!E426</f>
        <v>1045443</v>
      </c>
      <c r="AA433" s="20" t="e">
        <f ca="1">'BOCES SELECT'!CH426</f>
        <v>#N/A</v>
      </c>
      <c r="AB433" s="21"/>
      <c r="AC433" s="21"/>
    </row>
    <row r="434" spans="1:29" x14ac:dyDescent="0.2">
      <c r="A434" s="23"/>
      <c r="B434" s="28"/>
      <c r="C434" s="36"/>
      <c r="D434" s="25"/>
      <c r="E434" s="21"/>
      <c r="F434" s="21"/>
      <c r="G434" s="43"/>
      <c r="H434" s="21"/>
      <c r="I434" s="162"/>
      <c r="J434" s="522" t="str">
        <f t="shared" si="49"/>
        <v/>
      </c>
      <c r="K434" s="20">
        <f t="shared" si="50"/>
        <v>0</v>
      </c>
      <c r="L434" s="20" t="str">
        <f t="shared" si="51"/>
        <v/>
      </c>
      <c r="M434" s="20" t="str">
        <f t="shared" si="52"/>
        <v/>
      </c>
      <c r="O434" s="20">
        <f t="shared" si="53"/>
        <v>0</v>
      </c>
      <c r="P434" s="20">
        <f t="shared" si="54"/>
        <v>0</v>
      </c>
      <c r="Q434" s="20" t="str">
        <f t="shared" si="55"/>
        <v/>
      </c>
      <c r="R434" s="20">
        <f t="shared" si="56"/>
        <v>0</v>
      </c>
      <c r="Z434" s="20">
        <f>'BOCES SELECT'!E427</f>
        <v>1045442</v>
      </c>
      <c r="AA434" s="20" t="e">
        <f ca="1">'BOCES SELECT'!CH427</f>
        <v>#N/A</v>
      </c>
      <c r="AB434" s="21"/>
      <c r="AC434" s="21"/>
    </row>
    <row r="435" spans="1:29" x14ac:dyDescent="0.2">
      <c r="A435" s="23"/>
      <c r="B435" s="28"/>
      <c r="C435" s="36"/>
      <c r="D435" s="25"/>
      <c r="E435" s="21"/>
      <c r="F435" s="21"/>
      <c r="G435" s="43"/>
      <c r="H435" s="21"/>
      <c r="I435" s="162"/>
      <c r="J435" s="522" t="str">
        <f t="shared" si="49"/>
        <v/>
      </c>
      <c r="K435" s="20">
        <f t="shared" si="50"/>
        <v>0</v>
      </c>
      <c r="L435" s="20" t="str">
        <f t="shared" si="51"/>
        <v/>
      </c>
      <c r="M435" s="20" t="str">
        <f t="shared" si="52"/>
        <v/>
      </c>
      <c r="O435" s="20">
        <f t="shared" si="53"/>
        <v>0</v>
      </c>
      <c r="P435" s="20">
        <f t="shared" si="54"/>
        <v>0</v>
      </c>
      <c r="Q435" s="20" t="str">
        <f t="shared" si="55"/>
        <v/>
      </c>
      <c r="R435" s="20">
        <f t="shared" si="56"/>
        <v>0</v>
      </c>
      <c r="Z435" s="20">
        <f>'BOCES SELECT'!E428</f>
        <v>1045441</v>
      </c>
      <c r="AA435" s="20" t="e">
        <f ca="1">'BOCES SELECT'!CH428</f>
        <v>#N/A</v>
      </c>
      <c r="AB435" s="21"/>
      <c r="AC435" s="21"/>
    </row>
    <row r="436" spans="1:29" x14ac:dyDescent="0.2">
      <c r="A436" s="23"/>
      <c r="B436" s="28"/>
      <c r="C436" s="36"/>
      <c r="D436" s="25"/>
      <c r="E436" s="21"/>
      <c r="F436" s="21"/>
      <c r="G436" s="43"/>
      <c r="H436" s="21"/>
      <c r="I436" s="162"/>
      <c r="J436" s="522" t="str">
        <f t="shared" si="49"/>
        <v/>
      </c>
      <c r="K436" s="20">
        <f t="shared" si="50"/>
        <v>0</v>
      </c>
      <c r="L436" s="20" t="str">
        <f t="shared" si="51"/>
        <v/>
      </c>
      <c r="M436" s="20" t="str">
        <f t="shared" si="52"/>
        <v/>
      </c>
      <c r="O436" s="20">
        <f t="shared" si="53"/>
        <v>0</v>
      </c>
      <c r="P436" s="20">
        <f t="shared" si="54"/>
        <v>0</v>
      </c>
      <c r="Q436" s="20" t="str">
        <f t="shared" si="55"/>
        <v/>
      </c>
      <c r="R436" s="20">
        <f t="shared" si="56"/>
        <v>0</v>
      </c>
      <c r="Z436" s="20">
        <f>'BOCES SELECT'!E429</f>
        <v>1045440</v>
      </c>
      <c r="AA436" s="20" t="e">
        <f ca="1">'BOCES SELECT'!CH429</f>
        <v>#N/A</v>
      </c>
      <c r="AB436" s="21"/>
      <c r="AC436" s="21"/>
    </row>
    <row r="437" spans="1:29" x14ac:dyDescent="0.2">
      <c r="A437" s="23"/>
      <c r="B437" s="28"/>
      <c r="C437" s="36"/>
      <c r="D437" s="25"/>
      <c r="E437" s="21"/>
      <c r="F437" s="21"/>
      <c r="G437" s="43"/>
      <c r="H437" s="21"/>
      <c r="I437" s="162"/>
      <c r="J437" s="522" t="str">
        <f t="shared" si="49"/>
        <v/>
      </c>
      <c r="K437" s="20">
        <f t="shared" si="50"/>
        <v>0</v>
      </c>
      <c r="L437" s="20" t="str">
        <f t="shared" si="51"/>
        <v/>
      </c>
      <c r="M437" s="20" t="str">
        <f t="shared" si="52"/>
        <v/>
      </c>
      <c r="O437" s="20">
        <f t="shared" si="53"/>
        <v>0</v>
      </c>
      <c r="P437" s="20">
        <f t="shared" si="54"/>
        <v>0</v>
      </c>
      <c r="Q437" s="20" t="str">
        <f t="shared" si="55"/>
        <v/>
      </c>
      <c r="R437" s="20">
        <f t="shared" si="56"/>
        <v>0</v>
      </c>
      <c r="Z437" s="20">
        <f>'BOCES SELECT'!E430</f>
        <v>1045439</v>
      </c>
      <c r="AA437" s="20" t="e">
        <f ca="1">'BOCES SELECT'!CH430</f>
        <v>#N/A</v>
      </c>
      <c r="AB437" s="21"/>
      <c r="AC437" s="21"/>
    </row>
    <row r="438" spans="1:29" x14ac:dyDescent="0.2">
      <c r="A438" s="23"/>
      <c r="B438" s="28"/>
      <c r="C438" s="36"/>
      <c r="D438" s="25"/>
      <c r="E438" s="21"/>
      <c r="F438" s="21"/>
      <c r="G438" s="43"/>
      <c r="H438" s="21"/>
      <c r="I438" s="162"/>
      <c r="J438" s="522" t="str">
        <f t="shared" si="49"/>
        <v/>
      </c>
      <c r="K438" s="20">
        <f t="shared" si="50"/>
        <v>0</v>
      </c>
      <c r="L438" s="20" t="str">
        <f t="shared" si="51"/>
        <v/>
      </c>
      <c r="M438" s="20" t="str">
        <f t="shared" si="52"/>
        <v/>
      </c>
      <c r="O438" s="20">
        <f t="shared" si="53"/>
        <v>0</v>
      </c>
      <c r="P438" s="20">
        <f t="shared" si="54"/>
        <v>0</v>
      </c>
      <c r="Q438" s="20" t="str">
        <f t="shared" si="55"/>
        <v/>
      </c>
      <c r="R438" s="20">
        <f t="shared" si="56"/>
        <v>0</v>
      </c>
      <c r="Z438" s="20">
        <f>'BOCES SELECT'!E431</f>
        <v>1045438</v>
      </c>
      <c r="AA438" s="20" t="e">
        <f ca="1">'BOCES SELECT'!CH431</f>
        <v>#N/A</v>
      </c>
      <c r="AB438" s="21"/>
      <c r="AC438" s="21"/>
    </row>
    <row r="439" spans="1:29" x14ac:dyDescent="0.2">
      <c r="A439" s="23"/>
      <c r="B439" s="28"/>
      <c r="C439" s="36"/>
      <c r="D439" s="25"/>
      <c r="E439" s="21"/>
      <c r="F439" s="21"/>
      <c r="G439" s="43"/>
      <c r="H439" s="21"/>
      <c r="I439" s="162"/>
      <c r="J439" s="522" t="str">
        <f t="shared" si="49"/>
        <v/>
      </c>
      <c r="K439" s="20">
        <f t="shared" si="50"/>
        <v>0</v>
      </c>
      <c r="L439" s="20" t="str">
        <f t="shared" si="51"/>
        <v/>
      </c>
      <c r="M439" s="20" t="str">
        <f t="shared" si="52"/>
        <v/>
      </c>
      <c r="O439" s="20">
        <f t="shared" si="53"/>
        <v>0</v>
      </c>
      <c r="P439" s="20">
        <f t="shared" si="54"/>
        <v>0</v>
      </c>
      <c r="Q439" s="20" t="str">
        <f t="shared" si="55"/>
        <v/>
      </c>
      <c r="R439" s="20">
        <f t="shared" si="56"/>
        <v>0</v>
      </c>
      <c r="Z439" s="20">
        <f>'BOCES SELECT'!E432</f>
        <v>1045437</v>
      </c>
      <c r="AA439" s="20" t="e">
        <f ca="1">'BOCES SELECT'!CH432</f>
        <v>#N/A</v>
      </c>
      <c r="AB439" s="21"/>
      <c r="AC439" s="21"/>
    </row>
    <row r="440" spans="1:29" x14ac:dyDescent="0.2">
      <c r="A440" s="23"/>
      <c r="B440" s="28"/>
      <c r="C440" s="36"/>
      <c r="D440" s="25"/>
      <c r="E440" s="21"/>
      <c r="F440" s="21"/>
      <c r="G440" s="43"/>
      <c r="H440" s="21"/>
      <c r="I440" s="162"/>
      <c r="J440" s="522" t="str">
        <f t="shared" si="49"/>
        <v/>
      </c>
      <c r="K440" s="20">
        <f t="shared" si="50"/>
        <v>0</v>
      </c>
      <c r="L440" s="20" t="str">
        <f t="shared" si="51"/>
        <v/>
      </c>
      <c r="M440" s="20" t="str">
        <f t="shared" si="52"/>
        <v/>
      </c>
      <c r="O440" s="20">
        <f t="shared" si="53"/>
        <v>0</v>
      </c>
      <c r="P440" s="20">
        <f t="shared" si="54"/>
        <v>0</v>
      </c>
      <c r="Q440" s="20" t="str">
        <f t="shared" si="55"/>
        <v/>
      </c>
      <c r="R440" s="20">
        <f t="shared" si="56"/>
        <v>0</v>
      </c>
      <c r="Z440" s="20">
        <f>'BOCES SELECT'!E433</f>
        <v>1045436</v>
      </c>
      <c r="AA440" s="20" t="e">
        <f ca="1">'BOCES SELECT'!CH433</f>
        <v>#N/A</v>
      </c>
      <c r="AB440" s="21"/>
      <c r="AC440" s="21"/>
    </row>
    <row r="441" spans="1:29" x14ac:dyDescent="0.2">
      <c r="A441" s="23"/>
      <c r="B441" s="28"/>
      <c r="C441" s="36"/>
      <c r="D441" s="25"/>
      <c r="E441" s="21"/>
      <c r="F441" s="21"/>
      <c r="G441" s="43"/>
      <c r="H441" s="21"/>
      <c r="I441" s="162"/>
      <c r="J441" s="522" t="str">
        <f t="shared" si="49"/>
        <v/>
      </c>
      <c r="K441" s="20">
        <f t="shared" si="50"/>
        <v>0</v>
      </c>
      <c r="L441" s="20" t="str">
        <f t="shared" si="51"/>
        <v/>
      </c>
      <c r="M441" s="20" t="str">
        <f t="shared" si="52"/>
        <v/>
      </c>
      <c r="O441" s="20">
        <f t="shared" si="53"/>
        <v>0</v>
      </c>
      <c r="P441" s="20">
        <f t="shared" si="54"/>
        <v>0</v>
      </c>
      <c r="Q441" s="20" t="str">
        <f t="shared" si="55"/>
        <v/>
      </c>
      <c r="R441" s="20">
        <f t="shared" si="56"/>
        <v>0</v>
      </c>
      <c r="Z441" s="20">
        <f>'BOCES SELECT'!E434</f>
        <v>1045435</v>
      </c>
      <c r="AA441" s="20" t="e">
        <f ca="1">'BOCES SELECT'!CH434</f>
        <v>#N/A</v>
      </c>
      <c r="AB441" s="21"/>
      <c r="AC441" s="21"/>
    </row>
    <row r="442" spans="1:29" x14ac:dyDescent="0.2">
      <c r="A442" s="23"/>
      <c r="B442" s="28"/>
      <c r="C442" s="36"/>
      <c r="D442" s="25"/>
      <c r="E442" s="21"/>
      <c r="F442" s="21"/>
      <c r="G442" s="43"/>
      <c r="H442" s="21"/>
      <c r="I442" s="162"/>
      <c r="J442" s="522" t="str">
        <f t="shared" si="49"/>
        <v/>
      </c>
      <c r="K442" s="20">
        <f t="shared" si="50"/>
        <v>0</v>
      </c>
      <c r="L442" s="20" t="str">
        <f t="shared" si="51"/>
        <v/>
      </c>
      <c r="M442" s="20" t="str">
        <f t="shared" si="52"/>
        <v/>
      </c>
      <c r="O442" s="20">
        <f t="shared" si="53"/>
        <v>0</v>
      </c>
      <c r="P442" s="20">
        <f t="shared" si="54"/>
        <v>0</v>
      </c>
      <c r="Q442" s="20" t="str">
        <f t="shared" si="55"/>
        <v/>
      </c>
      <c r="R442" s="20">
        <f t="shared" si="56"/>
        <v>0</v>
      </c>
      <c r="Z442" s="20">
        <f>'BOCES SELECT'!E435</f>
        <v>1045434</v>
      </c>
      <c r="AA442" s="20" t="e">
        <f ca="1">'BOCES SELECT'!CH435</f>
        <v>#N/A</v>
      </c>
      <c r="AB442" s="21"/>
      <c r="AC442" s="21"/>
    </row>
    <row r="443" spans="1:29" x14ac:dyDescent="0.2">
      <c r="A443" s="23"/>
      <c r="B443" s="28"/>
      <c r="C443" s="36"/>
      <c r="D443" s="25"/>
      <c r="E443" s="21"/>
      <c r="F443" s="21"/>
      <c r="G443" s="43"/>
      <c r="H443" s="21"/>
      <c r="I443" s="162"/>
      <c r="J443" s="522" t="str">
        <f t="shared" si="49"/>
        <v/>
      </c>
      <c r="K443" s="20">
        <f t="shared" si="50"/>
        <v>0</v>
      </c>
      <c r="L443" s="20" t="str">
        <f t="shared" si="51"/>
        <v/>
      </c>
      <c r="M443" s="20" t="str">
        <f t="shared" si="52"/>
        <v/>
      </c>
      <c r="O443" s="20">
        <f t="shared" si="53"/>
        <v>0</v>
      </c>
      <c r="P443" s="20">
        <f t="shared" si="54"/>
        <v>0</v>
      </c>
      <c r="Q443" s="20" t="str">
        <f t="shared" si="55"/>
        <v/>
      </c>
      <c r="R443" s="20">
        <f t="shared" si="56"/>
        <v>0</v>
      </c>
      <c r="Z443" s="20">
        <f>'BOCES SELECT'!E436</f>
        <v>1045433</v>
      </c>
      <c r="AA443" s="20" t="e">
        <f ca="1">'BOCES SELECT'!CH436</f>
        <v>#N/A</v>
      </c>
      <c r="AB443" s="21"/>
      <c r="AC443" s="21"/>
    </row>
    <row r="444" spans="1:29" x14ac:dyDescent="0.2">
      <c r="A444" s="23"/>
      <c r="B444" s="28"/>
      <c r="C444" s="36"/>
      <c r="D444" s="25"/>
      <c r="E444" s="21"/>
      <c r="F444" s="21"/>
      <c r="G444" s="43"/>
      <c r="H444" s="21"/>
      <c r="I444" s="162"/>
      <c r="J444" s="522" t="str">
        <f t="shared" si="49"/>
        <v/>
      </c>
      <c r="K444" s="20">
        <f t="shared" si="50"/>
        <v>0</v>
      </c>
      <c r="L444" s="20" t="str">
        <f t="shared" si="51"/>
        <v/>
      </c>
      <c r="M444" s="20" t="str">
        <f t="shared" si="52"/>
        <v/>
      </c>
      <c r="O444" s="20">
        <f t="shared" si="53"/>
        <v>0</v>
      </c>
      <c r="P444" s="20">
        <f t="shared" si="54"/>
        <v>0</v>
      </c>
      <c r="Q444" s="20" t="str">
        <f t="shared" si="55"/>
        <v/>
      </c>
      <c r="R444" s="20">
        <f t="shared" si="56"/>
        <v>0</v>
      </c>
      <c r="Z444" s="20">
        <f>'BOCES SELECT'!E437</f>
        <v>1045432</v>
      </c>
      <c r="AA444" s="20" t="e">
        <f ca="1">'BOCES SELECT'!CH437</f>
        <v>#N/A</v>
      </c>
      <c r="AB444" s="21"/>
      <c r="AC444" s="21"/>
    </row>
    <row r="445" spans="1:29" x14ac:dyDescent="0.2">
      <c r="A445" s="23"/>
      <c r="B445" s="28"/>
      <c r="C445" s="36"/>
      <c r="D445" s="25"/>
      <c r="E445" s="21"/>
      <c r="F445" s="21"/>
      <c r="G445" s="43"/>
      <c r="H445" s="21"/>
      <c r="I445" s="162"/>
      <c r="J445" s="522" t="str">
        <f t="shared" si="49"/>
        <v/>
      </c>
      <c r="K445" s="20">
        <f t="shared" si="50"/>
        <v>0</v>
      </c>
      <c r="L445" s="20" t="str">
        <f t="shared" si="51"/>
        <v/>
      </c>
      <c r="M445" s="20" t="str">
        <f t="shared" si="52"/>
        <v/>
      </c>
      <c r="O445" s="20">
        <f t="shared" si="53"/>
        <v>0</v>
      </c>
      <c r="P445" s="20">
        <f t="shared" si="54"/>
        <v>0</v>
      </c>
      <c r="Q445" s="20" t="str">
        <f t="shared" si="55"/>
        <v/>
      </c>
      <c r="R445" s="20">
        <f t="shared" si="56"/>
        <v>0</v>
      </c>
      <c r="Z445" s="20">
        <f>'BOCES SELECT'!E438</f>
        <v>1045431</v>
      </c>
      <c r="AA445" s="20" t="e">
        <f ca="1">'BOCES SELECT'!CH438</f>
        <v>#N/A</v>
      </c>
      <c r="AB445" s="21"/>
      <c r="AC445" s="21"/>
    </row>
    <row r="446" spans="1:29" x14ac:dyDescent="0.2">
      <c r="A446" s="23"/>
      <c r="B446" s="28"/>
      <c r="C446" s="36"/>
      <c r="D446" s="25"/>
      <c r="E446" s="21"/>
      <c r="F446" s="21"/>
      <c r="G446" s="43"/>
      <c r="H446" s="21"/>
      <c r="I446" s="162"/>
      <c r="J446" s="522" t="str">
        <f t="shared" si="49"/>
        <v/>
      </c>
      <c r="K446" s="20">
        <f t="shared" si="50"/>
        <v>0</v>
      </c>
      <c r="L446" s="20" t="str">
        <f t="shared" si="51"/>
        <v/>
      </c>
      <c r="M446" s="20" t="str">
        <f t="shared" si="52"/>
        <v/>
      </c>
      <c r="O446" s="20">
        <f t="shared" si="53"/>
        <v>0</v>
      </c>
      <c r="P446" s="20">
        <f t="shared" si="54"/>
        <v>0</v>
      </c>
      <c r="Q446" s="20" t="str">
        <f t="shared" si="55"/>
        <v/>
      </c>
      <c r="R446" s="20">
        <f t="shared" si="56"/>
        <v>0</v>
      </c>
      <c r="Z446" s="20">
        <f>'BOCES SELECT'!E439</f>
        <v>1045430</v>
      </c>
      <c r="AA446" s="20" t="e">
        <f ca="1">'BOCES SELECT'!CH439</f>
        <v>#N/A</v>
      </c>
      <c r="AB446" s="21"/>
      <c r="AC446" s="21"/>
    </row>
    <row r="447" spans="1:29" x14ac:dyDescent="0.2">
      <c r="A447" s="23"/>
      <c r="B447" s="28"/>
      <c r="C447" s="36"/>
      <c r="D447" s="25"/>
      <c r="E447" s="21"/>
      <c r="F447" s="21"/>
      <c r="G447" s="43"/>
      <c r="H447" s="21"/>
      <c r="I447" s="162"/>
      <c r="J447" s="522" t="str">
        <f t="shared" si="49"/>
        <v/>
      </c>
      <c r="K447" s="20">
        <f t="shared" si="50"/>
        <v>0</v>
      </c>
      <c r="L447" s="20" t="str">
        <f t="shared" si="51"/>
        <v/>
      </c>
      <c r="M447" s="20" t="str">
        <f t="shared" si="52"/>
        <v/>
      </c>
      <c r="O447" s="20">
        <f t="shared" si="53"/>
        <v>0</v>
      </c>
      <c r="P447" s="20">
        <f t="shared" si="54"/>
        <v>0</v>
      </c>
      <c r="Q447" s="20" t="str">
        <f t="shared" si="55"/>
        <v/>
      </c>
      <c r="R447" s="20">
        <f t="shared" si="56"/>
        <v>0</v>
      </c>
      <c r="Z447" s="20">
        <f>'BOCES SELECT'!E440</f>
        <v>1045429</v>
      </c>
      <c r="AA447" s="20" t="e">
        <f ca="1">'BOCES SELECT'!CH440</f>
        <v>#N/A</v>
      </c>
      <c r="AB447" s="21"/>
      <c r="AC447" s="21"/>
    </row>
    <row r="448" spans="1:29" x14ac:dyDescent="0.2">
      <c r="A448" s="23"/>
      <c r="B448" s="28"/>
      <c r="C448" s="36"/>
      <c r="D448" s="25"/>
      <c r="E448" s="21"/>
      <c r="F448" s="21"/>
      <c r="G448" s="43"/>
      <c r="H448" s="21"/>
      <c r="I448" s="162"/>
      <c r="J448" s="522" t="str">
        <f t="shared" si="49"/>
        <v/>
      </c>
      <c r="K448" s="20">
        <f t="shared" si="50"/>
        <v>0</v>
      </c>
      <c r="L448" s="20" t="str">
        <f t="shared" si="51"/>
        <v/>
      </c>
      <c r="M448" s="20" t="str">
        <f t="shared" si="52"/>
        <v/>
      </c>
      <c r="O448" s="20">
        <f t="shared" si="53"/>
        <v>0</v>
      </c>
      <c r="P448" s="20">
        <f t="shared" si="54"/>
        <v>0</v>
      </c>
      <c r="Q448" s="20" t="str">
        <f t="shared" si="55"/>
        <v/>
      </c>
      <c r="R448" s="20">
        <f t="shared" si="56"/>
        <v>0</v>
      </c>
      <c r="Z448" s="20">
        <f>'BOCES SELECT'!E441</f>
        <v>1045428</v>
      </c>
      <c r="AA448" s="20" t="e">
        <f ca="1">'BOCES SELECT'!CH441</f>
        <v>#N/A</v>
      </c>
      <c r="AB448" s="21"/>
      <c r="AC448" s="21"/>
    </row>
    <row r="449" spans="1:29" x14ac:dyDescent="0.2">
      <c r="A449" s="23"/>
      <c r="B449" s="28"/>
      <c r="C449" s="36"/>
      <c r="D449" s="25"/>
      <c r="E449" s="21"/>
      <c r="F449" s="21"/>
      <c r="G449" s="43"/>
      <c r="H449" s="21"/>
      <c r="I449" s="162"/>
      <c r="J449" s="522" t="str">
        <f t="shared" si="49"/>
        <v/>
      </c>
      <c r="K449" s="20">
        <f t="shared" si="50"/>
        <v>0</v>
      </c>
      <c r="L449" s="20" t="str">
        <f t="shared" si="51"/>
        <v/>
      </c>
      <c r="M449" s="20" t="str">
        <f t="shared" si="52"/>
        <v/>
      </c>
      <c r="O449" s="20">
        <f t="shared" si="53"/>
        <v>0</v>
      </c>
      <c r="P449" s="20">
        <f t="shared" si="54"/>
        <v>0</v>
      </c>
      <c r="Q449" s="20" t="str">
        <f t="shared" si="55"/>
        <v/>
      </c>
      <c r="R449" s="20">
        <f t="shared" si="56"/>
        <v>0</v>
      </c>
      <c r="Z449" s="20">
        <f>'BOCES SELECT'!E442</f>
        <v>1045427</v>
      </c>
      <c r="AA449" s="20" t="e">
        <f ca="1">'BOCES SELECT'!CH442</f>
        <v>#N/A</v>
      </c>
      <c r="AB449" s="21"/>
      <c r="AC449" s="21"/>
    </row>
    <row r="450" spans="1:29" x14ac:dyDescent="0.2">
      <c r="A450" s="23"/>
      <c r="B450" s="28"/>
      <c r="C450" s="36"/>
      <c r="D450" s="25"/>
      <c r="E450" s="21"/>
      <c r="F450" s="21"/>
      <c r="G450" s="43"/>
      <c r="H450" s="21"/>
      <c r="I450" s="162"/>
      <c r="J450" s="522" t="str">
        <f t="shared" si="49"/>
        <v/>
      </c>
      <c r="K450" s="20">
        <f t="shared" si="50"/>
        <v>0</v>
      </c>
      <c r="L450" s="20" t="str">
        <f t="shared" si="51"/>
        <v/>
      </c>
      <c r="M450" s="20" t="str">
        <f t="shared" si="52"/>
        <v/>
      </c>
      <c r="O450" s="20">
        <f t="shared" si="53"/>
        <v>0</v>
      </c>
      <c r="P450" s="20">
        <f t="shared" si="54"/>
        <v>0</v>
      </c>
      <c r="Q450" s="20" t="str">
        <f t="shared" si="55"/>
        <v/>
      </c>
      <c r="R450" s="20">
        <f t="shared" si="56"/>
        <v>0</v>
      </c>
      <c r="Z450" s="20">
        <f>'BOCES SELECT'!E443</f>
        <v>1045426</v>
      </c>
      <c r="AA450" s="20" t="e">
        <f ca="1">'BOCES SELECT'!CH443</f>
        <v>#N/A</v>
      </c>
      <c r="AB450" s="21"/>
      <c r="AC450" s="21"/>
    </row>
    <row r="451" spans="1:29" x14ac:dyDescent="0.2">
      <c r="A451" s="23"/>
      <c r="B451" s="28"/>
      <c r="C451" s="36"/>
      <c r="D451" s="25"/>
      <c r="E451" s="21"/>
      <c r="F451" s="21"/>
      <c r="G451" s="43"/>
      <c r="H451" s="21"/>
      <c r="I451" s="162"/>
      <c r="J451" s="522" t="str">
        <f t="shared" si="49"/>
        <v/>
      </c>
      <c r="K451" s="20">
        <f t="shared" si="50"/>
        <v>0</v>
      </c>
      <c r="L451" s="20" t="str">
        <f t="shared" si="51"/>
        <v/>
      </c>
      <c r="M451" s="20" t="str">
        <f t="shared" si="52"/>
        <v/>
      </c>
      <c r="O451" s="20">
        <f t="shared" si="53"/>
        <v>0</v>
      </c>
      <c r="P451" s="20">
        <f t="shared" si="54"/>
        <v>0</v>
      </c>
      <c r="Q451" s="20" t="str">
        <f t="shared" si="55"/>
        <v/>
      </c>
      <c r="R451" s="20">
        <f t="shared" si="56"/>
        <v>0</v>
      </c>
      <c r="Z451" s="20">
        <f>'BOCES SELECT'!E444</f>
        <v>1045425</v>
      </c>
      <c r="AA451" s="20" t="e">
        <f ca="1">'BOCES SELECT'!CH444</f>
        <v>#N/A</v>
      </c>
      <c r="AB451" s="21"/>
      <c r="AC451" s="21"/>
    </row>
    <row r="452" spans="1:29" x14ac:dyDescent="0.2">
      <c r="A452" s="23"/>
      <c r="B452" s="28"/>
      <c r="C452" s="36"/>
      <c r="D452" s="25"/>
      <c r="E452" s="21"/>
      <c r="F452" s="21"/>
      <c r="G452" s="43"/>
      <c r="H452" s="21"/>
      <c r="I452" s="162"/>
      <c r="J452" s="522" t="str">
        <f t="shared" si="49"/>
        <v/>
      </c>
      <c r="K452" s="20">
        <f t="shared" si="50"/>
        <v>0</v>
      </c>
      <c r="L452" s="20" t="str">
        <f t="shared" si="51"/>
        <v/>
      </c>
      <c r="M452" s="20" t="str">
        <f t="shared" si="52"/>
        <v/>
      </c>
      <c r="O452" s="20">
        <f t="shared" si="53"/>
        <v>0</v>
      </c>
      <c r="P452" s="20">
        <f t="shared" si="54"/>
        <v>0</v>
      </c>
      <c r="Q452" s="20" t="str">
        <f t="shared" si="55"/>
        <v/>
      </c>
      <c r="R452" s="20">
        <f t="shared" si="56"/>
        <v>0</v>
      </c>
      <c r="Z452" s="20">
        <f>'BOCES SELECT'!E445</f>
        <v>1045424</v>
      </c>
      <c r="AA452" s="20" t="e">
        <f ca="1">'BOCES SELECT'!CH445</f>
        <v>#N/A</v>
      </c>
      <c r="AB452" s="21"/>
      <c r="AC452" s="21"/>
    </row>
    <row r="453" spans="1:29" x14ac:dyDescent="0.2">
      <c r="A453" s="23"/>
      <c r="B453" s="28"/>
      <c r="C453" s="36"/>
      <c r="D453" s="25"/>
      <c r="E453" s="21"/>
      <c r="F453" s="21"/>
      <c r="G453" s="43"/>
      <c r="H453" s="21"/>
      <c r="I453" s="162"/>
      <c r="J453" s="522" t="str">
        <f t="shared" si="49"/>
        <v/>
      </c>
      <c r="K453" s="20">
        <f t="shared" si="50"/>
        <v>0</v>
      </c>
      <c r="L453" s="20" t="str">
        <f t="shared" si="51"/>
        <v/>
      </c>
      <c r="M453" s="20" t="str">
        <f t="shared" si="52"/>
        <v/>
      </c>
      <c r="O453" s="20">
        <f t="shared" si="53"/>
        <v>0</v>
      </c>
      <c r="P453" s="20">
        <f t="shared" si="54"/>
        <v>0</v>
      </c>
      <c r="Q453" s="20" t="str">
        <f t="shared" si="55"/>
        <v/>
      </c>
      <c r="R453" s="20">
        <f t="shared" si="56"/>
        <v>0</v>
      </c>
      <c r="Z453" s="20">
        <f>'BOCES SELECT'!E446</f>
        <v>1045423</v>
      </c>
      <c r="AA453" s="20" t="e">
        <f ca="1">'BOCES SELECT'!CH446</f>
        <v>#N/A</v>
      </c>
      <c r="AB453" s="21"/>
      <c r="AC453" s="21"/>
    </row>
    <row r="454" spans="1:29" x14ac:dyDescent="0.2">
      <c r="A454" s="23"/>
      <c r="B454" s="28"/>
      <c r="C454" s="36"/>
      <c r="D454" s="25"/>
      <c r="E454" s="21"/>
      <c r="F454" s="21"/>
      <c r="G454" s="43"/>
      <c r="H454" s="21"/>
      <c r="I454" s="162"/>
      <c r="J454" s="522" t="str">
        <f t="shared" si="49"/>
        <v/>
      </c>
      <c r="K454" s="20">
        <f t="shared" si="50"/>
        <v>0</v>
      </c>
      <c r="L454" s="20" t="str">
        <f t="shared" si="51"/>
        <v/>
      </c>
      <c r="M454" s="20" t="str">
        <f t="shared" si="52"/>
        <v/>
      </c>
      <c r="O454" s="20">
        <f t="shared" si="53"/>
        <v>0</v>
      </c>
      <c r="P454" s="20">
        <f t="shared" si="54"/>
        <v>0</v>
      </c>
      <c r="Q454" s="20" t="str">
        <f t="shared" si="55"/>
        <v/>
      </c>
      <c r="R454" s="20">
        <f t="shared" si="56"/>
        <v>0</v>
      </c>
      <c r="Z454" s="20">
        <f>'BOCES SELECT'!E447</f>
        <v>1045422</v>
      </c>
      <c r="AA454" s="20" t="e">
        <f ca="1">'BOCES SELECT'!CH447</f>
        <v>#N/A</v>
      </c>
      <c r="AB454" s="21"/>
      <c r="AC454" s="21"/>
    </row>
    <row r="455" spans="1:29" x14ac:dyDescent="0.2">
      <c r="A455" s="23"/>
      <c r="B455" s="28"/>
      <c r="C455" s="36"/>
      <c r="D455" s="25"/>
      <c r="E455" s="21"/>
      <c r="F455" s="21"/>
      <c r="G455" s="43"/>
      <c r="H455" s="21"/>
      <c r="I455" s="162"/>
      <c r="J455" s="522" t="str">
        <f t="shared" si="49"/>
        <v/>
      </c>
      <c r="K455" s="20">
        <f t="shared" si="50"/>
        <v>0</v>
      </c>
      <c r="L455" s="20" t="str">
        <f t="shared" si="51"/>
        <v/>
      </c>
      <c r="M455" s="20" t="str">
        <f t="shared" si="52"/>
        <v/>
      </c>
      <c r="O455" s="20">
        <f t="shared" si="53"/>
        <v>0</v>
      </c>
      <c r="P455" s="20">
        <f t="shared" si="54"/>
        <v>0</v>
      </c>
      <c r="Q455" s="20" t="str">
        <f t="shared" si="55"/>
        <v/>
      </c>
      <c r="R455" s="20">
        <f t="shared" si="56"/>
        <v>0</v>
      </c>
      <c r="Z455" s="20">
        <f>'BOCES SELECT'!E448</f>
        <v>1045421</v>
      </c>
      <c r="AA455" s="20" t="e">
        <f ca="1">'BOCES SELECT'!CH448</f>
        <v>#N/A</v>
      </c>
      <c r="AB455" s="21"/>
      <c r="AC455" s="21"/>
    </row>
    <row r="456" spans="1:29" x14ac:dyDescent="0.2">
      <c r="A456" s="23"/>
      <c r="B456" s="28"/>
      <c r="C456" s="36"/>
      <c r="D456" s="25"/>
      <c r="E456" s="21"/>
      <c r="F456" s="21"/>
      <c r="G456" s="43"/>
      <c r="H456" s="21"/>
      <c r="I456" s="162"/>
      <c r="J456" s="522" t="str">
        <f t="shared" si="49"/>
        <v/>
      </c>
      <c r="K456" s="20">
        <f t="shared" si="50"/>
        <v>0</v>
      </c>
      <c r="L456" s="20" t="str">
        <f t="shared" si="51"/>
        <v/>
      </c>
      <c r="M456" s="20" t="str">
        <f t="shared" si="52"/>
        <v/>
      </c>
      <c r="O456" s="20">
        <f t="shared" si="53"/>
        <v>0</v>
      </c>
      <c r="P456" s="20">
        <f t="shared" si="54"/>
        <v>0</v>
      </c>
      <c r="Q456" s="20" t="str">
        <f t="shared" si="55"/>
        <v/>
      </c>
      <c r="R456" s="20">
        <f t="shared" si="56"/>
        <v>0</v>
      </c>
      <c r="Z456" s="20">
        <f>'BOCES SELECT'!E449</f>
        <v>1045420</v>
      </c>
      <c r="AA456" s="20" t="e">
        <f ca="1">'BOCES SELECT'!CH449</f>
        <v>#N/A</v>
      </c>
      <c r="AB456" s="21"/>
      <c r="AC456" s="21"/>
    </row>
    <row r="457" spans="1:29" x14ac:dyDescent="0.2">
      <c r="A457" s="23"/>
      <c r="B457" s="28"/>
      <c r="C457" s="36"/>
      <c r="D457" s="25"/>
      <c r="E457" s="21"/>
      <c r="F457" s="21"/>
      <c r="G457" s="43"/>
      <c r="H457" s="21"/>
      <c r="I457" s="162"/>
      <c r="J457" s="522" t="str">
        <f t="shared" si="49"/>
        <v/>
      </c>
      <c r="K457" s="20">
        <f t="shared" si="50"/>
        <v>0</v>
      </c>
      <c r="L457" s="20" t="str">
        <f t="shared" si="51"/>
        <v/>
      </c>
      <c r="M457" s="20" t="str">
        <f t="shared" si="52"/>
        <v/>
      </c>
      <c r="O457" s="20">
        <f t="shared" si="53"/>
        <v>0</v>
      </c>
      <c r="P457" s="20">
        <f t="shared" si="54"/>
        <v>0</v>
      </c>
      <c r="Q457" s="20" t="str">
        <f t="shared" si="55"/>
        <v/>
      </c>
      <c r="R457" s="20">
        <f t="shared" si="56"/>
        <v>0</v>
      </c>
      <c r="Z457" s="20">
        <f>'BOCES SELECT'!E450</f>
        <v>1045419</v>
      </c>
      <c r="AA457" s="20" t="e">
        <f ca="1">'BOCES SELECT'!CH450</f>
        <v>#N/A</v>
      </c>
      <c r="AB457" s="21"/>
      <c r="AC457" s="21"/>
    </row>
    <row r="458" spans="1:29" x14ac:dyDescent="0.2">
      <c r="A458" s="23"/>
      <c r="B458" s="28"/>
      <c r="C458" s="36"/>
      <c r="D458" s="25"/>
      <c r="E458" s="21"/>
      <c r="F458" s="21"/>
      <c r="G458" s="43"/>
      <c r="H458" s="21"/>
      <c r="I458" s="162"/>
      <c r="J458" s="522" t="str">
        <f t="shared" si="49"/>
        <v/>
      </c>
      <c r="K458" s="20">
        <f t="shared" si="50"/>
        <v>0</v>
      </c>
      <c r="L458" s="20" t="str">
        <f t="shared" si="51"/>
        <v/>
      </c>
      <c r="M458" s="20" t="str">
        <f t="shared" si="52"/>
        <v/>
      </c>
      <c r="O458" s="20">
        <f t="shared" si="53"/>
        <v>0</v>
      </c>
      <c r="P458" s="20">
        <f t="shared" si="54"/>
        <v>0</v>
      </c>
      <c r="Q458" s="20" t="str">
        <f t="shared" si="55"/>
        <v/>
      </c>
      <c r="R458" s="20">
        <f t="shared" si="56"/>
        <v>0</v>
      </c>
      <c r="Z458" s="20">
        <f>'BOCES SELECT'!E451</f>
        <v>1045418</v>
      </c>
      <c r="AA458" s="20" t="e">
        <f ca="1">'BOCES SELECT'!CH451</f>
        <v>#N/A</v>
      </c>
      <c r="AB458" s="21"/>
      <c r="AC458" s="21"/>
    </row>
    <row r="459" spans="1:29" x14ac:dyDescent="0.2">
      <c r="A459" s="23"/>
      <c r="B459" s="28"/>
      <c r="C459" s="36"/>
      <c r="D459" s="25"/>
      <c r="E459" s="21"/>
      <c r="F459" s="21"/>
      <c r="G459" s="43"/>
      <c r="H459" s="21"/>
      <c r="I459" s="162"/>
      <c r="J459" s="522" t="str">
        <f t="shared" ref="J459:J522" si="57">IF(K459=K458,"",SUMIF(K:K,K459,I:I))</f>
        <v/>
      </c>
      <c r="K459" s="20">
        <f t="shared" si="50"/>
        <v>0</v>
      </c>
      <c r="L459" s="20" t="str">
        <f t="shared" si="51"/>
        <v/>
      </c>
      <c r="M459" s="20" t="str">
        <f t="shared" si="52"/>
        <v/>
      </c>
      <c r="O459" s="20">
        <f t="shared" si="53"/>
        <v>0</v>
      </c>
      <c r="P459" s="20">
        <f t="shared" si="54"/>
        <v>0</v>
      </c>
      <c r="Q459" s="20" t="str">
        <f t="shared" si="55"/>
        <v/>
      </c>
      <c r="R459" s="20">
        <f t="shared" si="56"/>
        <v>0</v>
      </c>
      <c r="Z459" s="20">
        <f>'BOCES SELECT'!E452</f>
        <v>1045417</v>
      </c>
      <c r="AA459" s="20" t="e">
        <f ca="1">'BOCES SELECT'!CH452</f>
        <v>#N/A</v>
      </c>
      <c r="AB459" s="21"/>
      <c r="AC459" s="21"/>
    </row>
    <row r="460" spans="1:29" x14ac:dyDescent="0.2">
      <c r="A460" s="23"/>
      <c r="B460" s="28"/>
      <c r="C460" s="36"/>
      <c r="D460" s="25"/>
      <c r="E460" s="21"/>
      <c r="F460" s="21"/>
      <c r="G460" s="43"/>
      <c r="H460" s="21"/>
      <c r="I460" s="162"/>
      <c r="J460" s="522" t="str">
        <f t="shared" si="57"/>
        <v/>
      </c>
      <c r="K460" s="20">
        <f t="shared" ref="K460:K523" si="58">IF(ISBLANK(A460),K459,A460)</f>
        <v>0</v>
      </c>
      <c r="L460" s="20" t="str">
        <f t="shared" si="51"/>
        <v/>
      </c>
      <c r="M460" s="20" t="str">
        <f t="shared" si="52"/>
        <v/>
      </c>
      <c r="O460" s="20">
        <f t="shared" si="53"/>
        <v>0</v>
      </c>
      <c r="P460" s="20">
        <f t="shared" si="54"/>
        <v>0</v>
      </c>
      <c r="Q460" s="20" t="str">
        <f t="shared" si="55"/>
        <v/>
      </c>
      <c r="R460" s="20">
        <f t="shared" si="56"/>
        <v>0</v>
      </c>
      <c r="Z460" s="20">
        <f>'BOCES SELECT'!E453</f>
        <v>1045416</v>
      </c>
      <c r="AA460" s="20" t="e">
        <f ca="1">'BOCES SELECT'!CH453</f>
        <v>#N/A</v>
      </c>
      <c r="AB460" s="21"/>
      <c r="AC460" s="21"/>
    </row>
    <row r="461" spans="1:29" x14ac:dyDescent="0.2">
      <c r="A461" s="23"/>
      <c r="B461" s="28"/>
      <c r="C461" s="36"/>
      <c r="D461" s="25"/>
      <c r="E461" s="21"/>
      <c r="F461" s="21"/>
      <c r="G461" s="43"/>
      <c r="H461" s="21"/>
      <c r="I461" s="162"/>
      <c r="J461" s="522" t="str">
        <f t="shared" si="57"/>
        <v/>
      </c>
      <c r="K461" s="20">
        <f t="shared" si="58"/>
        <v>0</v>
      </c>
      <c r="L461" s="20" t="str">
        <f t="shared" si="51"/>
        <v/>
      </c>
      <c r="M461" s="20" t="str">
        <f t="shared" si="52"/>
        <v/>
      </c>
      <c r="O461" s="20">
        <f t="shared" si="53"/>
        <v>0</v>
      </c>
      <c r="P461" s="20">
        <f t="shared" si="54"/>
        <v>0</v>
      </c>
      <c r="Q461" s="20" t="str">
        <f t="shared" si="55"/>
        <v/>
      </c>
      <c r="R461" s="20">
        <f t="shared" si="56"/>
        <v>0</v>
      </c>
      <c r="Z461" s="20">
        <f>'BOCES SELECT'!E454</f>
        <v>1045415</v>
      </c>
      <c r="AA461" s="20" t="e">
        <f ca="1">'BOCES SELECT'!CH454</f>
        <v>#N/A</v>
      </c>
      <c r="AB461" s="21"/>
      <c r="AC461" s="21"/>
    </row>
    <row r="462" spans="1:29" x14ac:dyDescent="0.2">
      <c r="A462" s="23"/>
      <c r="B462" s="28"/>
      <c r="C462" s="36"/>
      <c r="D462" s="25"/>
      <c r="E462" s="21"/>
      <c r="F462" s="21"/>
      <c r="G462" s="43"/>
      <c r="H462" s="21"/>
      <c r="I462" s="162"/>
      <c r="J462" s="522" t="str">
        <f t="shared" si="57"/>
        <v/>
      </c>
      <c r="K462" s="20">
        <f t="shared" si="58"/>
        <v>0</v>
      </c>
      <c r="L462" s="20" t="str">
        <f t="shared" si="51"/>
        <v/>
      </c>
      <c r="M462" s="20" t="str">
        <f t="shared" si="52"/>
        <v/>
      </c>
      <c r="O462" s="20">
        <f t="shared" si="53"/>
        <v>0</v>
      </c>
      <c r="P462" s="20">
        <f t="shared" si="54"/>
        <v>0</v>
      </c>
      <c r="Q462" s="20" t="str">
        <f t="shared" si="55"/>
        <v/>
      </c>
      <c r="R462" s="20">
        <f t="shared" si="56"/>
        <v>0</v>
      </c>
      <c r="Z462" s="20">
        <f>'BOCES SELECT'!E455</f>
        <v>1045414</v>
      </c>
      <c r="AA462" s="20" t="e">
        <f ca="1">'BOCES SELECT'!CH455</f>
        <v>#N/A</v>
      </c>
      <c r="AB462" s="21"/>
      <c r="AC462" s="21"/>
    </row>
    <row r="463" spans="1:29" x14ac:dyDescent="0.2">
      <c r="A463" s="23"/>
      <c r="B463" s="28"/>
      <c r="C463" s="36"/>
      <c r="D463" s="25"/>
      <c r="E463" s="21"/>
      <c r="F463" s="21"/>
      <c r="G463" s="43"/>
      <c r="H463" s="21"/>
      <c r="I463" s="162"/>
      <c r="J463" s="522" t="str">
        <f t="shared" si="57"/>
        <v/>
      </c>
      <c r="K463" s="20">
        <f t="shared" si="58"/>
        <v>0</v>
      </c>
      <c r="L463" s="20" t="str">
        <f t="shared" ref="L463:L526" si="59">LEFT(H463,11)</f>
        <v/>
      </c>
      <c r="M463" s="20" t="str">
        <f t="shared" ref="M463:M526" si="60">LEFT(E463,2)</f>
        <v/>
      </c>
      <c r="O463" s="20">
        <f t="shared" ref="O463:O526" si="61">K463</f>
        <v>0</v>
      </c>
      <c r="P463" s="20">
        <f t="shared" ref="P463:P526" si="62">LEN(L463)</f>
        <v>0</v>
      </c>
      <c r="Q463" s="20" t="str">
        <f t="shared" ref="Q463:Q526" si="63">IF(LEN(L463)=11,L463,IF(LEN(L463)=10,CONCATENATE(L463," "),IF(LEN(L463)=9,CONCATENATE(L463,"  "),IF(LEN(L463)=8,CONCATENATE(L463,"   "),""))))</f>
        <v/>
      </c>
      <c r="R463" s="20">
        <f t="shared" ref="R463:R526" si="64">LEN(Q463)</f>
        <v>0</v>
      </c>
      <c r="Z463" s="20">
        <f>'BOCES SELECT'!E456</f>
        <v>1045413</v>
      </c>
      <c r="AA463" s="20" t="e">
        <f ca="1">'BOCES SELECT'!CH456</f>
        <v>#N/A</v>
      </c>
      <c r="AB463" s="21"/>
      <c r="AC463" s="21"/>
    </row>
    <row r="464" spans="1:29" x14ac:dyDescent="0.2">
      <c r="A464" s="23"/>
      <c r="B464" s="28"/>
      <c r="C464" s="36"/>
      <c r="D464" s="25"/>
      <c r="E464" s="21"/>
      <c r="F464" s="21"/>
      <c r="G464" s="43"/>
      <c r="H464" s="21"/>
      <c r="I464" s="162"/>
      <c r="J464" s="522" t="str">
        <f t="shared" si="57"/>
        <v/>
      </c>
      <c r="K464" s="20">
        <f t="shared" si="58"/>
        <v>0</v>
      </c>
      <c r="L464" s="20" t="str">
        <f t="shared" si="59"/>
        <v/>
      </c>
      <c r="M464" s="20" t="str">
        <f t="shared" si="60"/>
        <v/>
      </c>
      <c r="O464" s="20">
        <f t="shared" si="61"/>
        <v>0</v>
      </c>
      <c r="P464" s="20">
        <f t="shared" si="62"/>
        <v>0</v>
      </c>
      <c r="Q464" s="20" t="str">
        <f t="shared" si="63"/>
        <v/>
      </c>
      <c r="R464" s="20">
        <f t="shared" si="64"/>
        <v>0</v>
      </c>
      <c r="Z464" s="20">
        <f>'BOCES SELECT'!E457</f>
        <v>1045412</v>
      </c>
      <c r="AA464" s="20" t="e">
        <f ca="1">'BOCES SELECT'!CH457</f>
        <v>#N/A</v>
      </c>
      <c r="AB464" s="21"/>
      <c r="AC464" s="21"/>
    </row>
    <row r="465" spans="1:29" x14ac:dyDescent="0.2">
      <c r="A465" s="23"/>
      <c r="B465" s="28"/>
      <c r="C465" s="36"/>
      <c r="D465" s="25"/>
      <c r="E465" s="21"/>
      <c r="F465" s="21"/>
      <c r="G465" s="43"/>
      <c r="H465" s="21"/>
      <c r="I465" s="162"/>
      <c r="J465" s="522" t="str">
        <f t="shared" si="57"/>
        <v/>
      </c>
      <c r="K465" s="20">
        <f t="shared" si="58"/>
        <v>0</v>
      </c>
      <c r="L465" s="20" t="str">
        <f t="shared" si="59"/>
        <v/>
      </c>
      <c r="M465" s="20" t="str">
        <f t="shared" si="60"/>
        <v/>
      </c>
      <c r="O465" s="20">
        <f t="shared" si="61"/>
        <v>0</v>
      </c>
      <c r="P465" s="20">
        <f t="shared" si="62"/>
        <v>0</v>
      </c>
      <c r="Q465" s="20" t="str">
        <f t="shared" si="63"/>
        <v/>
      </c>
      <c r="R465" s="20">
        <f t="shared" si="64"/>
        <v>0</v>
      </c>
      <c r="Z465" s="20">
        <f>'BOCES SELECT'!E458</f>
        <v>1045411</v>
      </c>
      <c r="AA465" s="20" t="e">
        <f ca="1">'BOCES SELECT'!CH458</f>
        <v>#N/A</v>
      </c>
      <c r="AB465" s="21"/>
      <c r="AC465" s="21"/>
    </row>
    <row r="466" spans="1:29" x14ac:dyDescent="0.2">
      <c r="A466" s="23"/>
      <c r="B466" s="28"/>
      <c r="C466" s="36"/>
      <c r="D466" s="25"/>
      <c r="E466" s="21"/>
      <c r="F466" s="21"/>
      <c r="G466" s="43"/>
      <c r="H466" s="21"/>
      <c r="I466" s="162"/>
      <c r="J466" s="522" t="str">
        <f t="shared" si="57"/>
        <v/>
      </c>
      <c r="K466" s="20">
        <f t="shared" si="58"/>
        <v>0</v>
      </c>
      <c r="L466" s="20" t="str">
        <f t="shared" si="59"/>
        <v/>
      </c>
      <c r="M466" s="20" t="str">
        <f t="shared" si="60"/>
        <v/>
      </c>
      <c r="O466" s="20">
        <f t="shared" si="61"/>
        <v>0</v>
      </c>
      <c r="P466" s="20">
        <f t="shared" si="62"/>
        <v>0</v>
      </c>
      <c r="Q466" s="20" t="str">
        <f t="shared" si="63"/>
        <v/>
      </c>
      <c r="R466" s="20">
        <f t="shared" si="64"/>
        <v>0</v>
      </c>
      <c r="Z466" s="20">
        <f>'BOCES SELECT'!E459</f>
        <v>1045410</v>
      </c>
      <c r="AA466" s="20" t="e">
        <f ca="1">'BOCES SELECT'!CH459</f>
        <v>#N/A</v>
      </c>
      <c r="AB466" s="21"/>
      <c r="AC466" s="21"/>
    </row>
    <row r="467" spans="1:29" x14ac:dyDescent="0.2">
      <c r="A467" s="23"/>
      <c r="B467" s="28"/>
      <c r="C467" s="36"/>
      <c r="D467" s="25"/>
      <c r="E467" s="21"/>
      <c r="F467" s="21"/>
      <c r="G467" s="43"/>
      <c r="H467" s="21"/>
      <c r="I467" s="162"/>
      <c r="J467" s="522" t="str">
        <f t="shared" si="57"/>
        <v/>
      </c>
      <c r="K467" s="20">
        <f t="shared" si="58"/>
        <v>0</v>
      </c>
      <c r="L467" s="20" t="str">
        <f t="shared" si="59"/>
        <v/>
      </c>
      <c r="M467" s="20" t="str">
        <f t="shared" si="60"/>
        <v/>
      </c>
      <c r="O467" s="20">
        <f t="shared" si="61"/>
        <v>0</v>
      </c>
      <c r="P467" s="20">
        <f t="shared" si="62"/>
        <v>0</v>
      </c>
      <c r="Q467" s="20" t="str">
        <f t="shared" si="63"/>
        <v/>
      </c>
      <c r="R467" s="20">
        <f t="shared" si="64"/>
        <v>0</v>
      </c>
      <c r="Z467" s="20">
        <f>'BOCES SELECT'!E460</f>
        <v>1045409</v>
      </c>
      <c r="AA467" s="20" t="e">
        <f ca="1">'BOCES SELECT'!CH460</f>
        <v>#N/A</v>
      </c>
      <c r="AB467" s="21"/>
      <c r="AC467" s="21"/>
    </row>
    <row r="468" spans="1:29" x14ac:dyDescent="0.2">
      <c r="A468" s="23"/>
      <c r="B468" s="28"/>
      <c r="C468" s="36"/>
      <c r="D468" s="25"/>
      <c r="E468" s="21"/>
      <c r="F468" s="21"/>
      <c r="G468" s="43"/>
      <c r="H468" s="21"/>
      <c r="I468" s="162"/>
      <c r="J468" s="522" t="str">
        <f t="shared" si="57"/>
        <v/>
      </c>
      <c r="K468" s="20">
        <f t="shared" si="58"/>
        <v>0</v>
      </c>
      <c r="L468" s="20" t="str">
        <f t="shared" si="59"/>
        <v/>
      </c>
      <c r="M468" s="20" t="str">
        <f t="shared" si="60"/>
        <v/>
      </c>
      <c r="O468" s="20">
        <f t="shared" si="61"/>
        <v>0</v>
      </c>
      <c r="P468" s="20">
        <f t="shared" si="62"/>
        <v>0</v>
      </c>
      <c r="Q468" s="20" t="str">
        <f t="shared" si="63"/>
        <v/>
      </c>
      <c r="R468" s="20">
        <f t="shared" si="64"/>
        <v>0</v>
      </c>
      <c r="Z468" s="20">
        <f>'BOCES SELECT'!E461</f>
        <v>1045408</v>
      </c>
      <c r="AA468" s="20" t="e">
        <f ca="1">'BOCES SELECT'!CH461</f>
        <v>#N/A</v>
      </c>
      <c r="AB468" s="21"/>
      <c r="AC468" s="21"/>
    </row>
    <row r="469" spans="1:29" x14ac:dyDescent="0.2">
      <c r="A469" s="23"/>
      <c r="B469" s="28"/>
      <c r="C469" s="36"/>
      <c r="D469" s="25"/>
      <c r="E469" s="21"/>
      <c r="F469" s="21"/>
      <c r="G469" s="43"/>
      <c r="H469" s="21"/>
      <c r="I469" s="162"/>
      <c r="J469" s="522" t="str">
        <f t="shared" si="57"/>
        <v/>
      </c>
      <c r="K469" s="20">
        <f t="shared" si="58"/>
        <v>0</v>
      </c>
      <c r="L469" s="20" t="str">
        <f t="shared" si="59"/>
        <v/>
      </c>
      <c r="M469" s="20" t="str">
        <f t="shared" si="60"/>
        <v/>
      </c>
      <c r="O469" s="20">
        <f t="shared" si="61"/>
        <v>0</v>
      </c>
      <c r="P469" s="20">
        <f t="shared" si="62"/>
        <v>0</v>
      </c>
      <c r="Q469" s="20" t="str">
        <f t="shared" si="63"/>
        <v/>
      </c>
      <c r="R469" s="20">
        <f t="shared" si="64"/>
        <v>0</v>
      </c>
      <c r="Z469" s="20">
        <f>'BOCES SELECT'!E462</f>
        <v>1045407</v>
      </c>
      <c r="AA469" s="20" t="e">
        <f ca="1">'BOCES SELECT'!CH462</f>
        <v>#N/A</v>
      </c>
      <c r="AB469" s="21"/>
      <c r="AC469" s="21"/>
    </row>
    <row r="470" spans="1:29" x14ac:dyDescent="0.2">
      <c r="A470" s="23"/>
      <c r="B470" s="28"/>
      <c r="C470" s="36"/>
      <c r="D470" s="25"/>
      <c r="E470" s="21"/>
      <c r="F470" s="21"/>
      <c r="G470" s="43"/>
      <c r="H470" s="21"/>
      <c r="I470" s="162"/>
      <c r="J470" s="522" t="str">
        <f t="shared" si="57"/>
        <v/>
      </c>
      <c r="K470" s="20">
        <f t="shared" si="58"/>
        <v>0</v>
      </c>
      <c r="L470" s="20" t="str">
        <f t="shared" si="59"/>
        <v/>
      </c>
      <c r="M470" s="20" t="str">
        <f t="shared" si="60"/>
        <v/>
      </c>
      <c r="O470" s="20">
        <f t="shared" si="61"/>
        <v>0</v>
      </c>
      <c r="P470" s="20">
        <f t="shared" si="62"/>
        <v>0</v>
      </c>
      <c r="Q470" s="20" t="str">
        <f t="shared" si="63"/>
        <v/>
      </c>
      <c r="R470" s="20">
        <f t="shared" si="64"/>
        <v>0</v>
      </c>
      <c r="Z470" s="20">
        <f>'BOCES SELECT'!E463</f>
        <v>1045406</v>
      </c>
      <c r="AA470" s="20" t="e">
        <f ca="1">'BOCES SELECT'!CH463</f>
        <v>#N/A</v>
      </c>
      <c r="AB470" s="21"/>
      <c r="AC470" s="21"/>
    </row>
    <row r="471" spans="1:29" x14ac:dyDescent="0.2">
      <c r="A471" s="23"/>
      <c r="B471" s="28"/>
      <c r="C471" s="36"/>
      <c r="D471" s="25"/>
      <c r="E471" s="21"/>
      <c r="F471" s="21"/>
      <c r="G471" s="43"/>
      <c r="H471" s="21"/>
      <c r="I471" s="162"/>
      <c r="J471" s="522" t="str">
        <f t="shared" si="57"/>
        <v/>
      </c>
      <c r="K471" s="20">
        <f t="shared" si="58"/>
        <v>0</v>
      </c>
      <c r="L471" s="20" t="str">
        <f t="shared" si="59"/>
        <v/>
      </c>
      <c r="M471" s="20" t="str">
        <f t="shared" si="60"/>
        <v/>
      </c>
      <c r="O471" s="20">
        <f t="shared" si="61"/>
        <v>0</v>
      </c>
      <c r="P471" s="20">
        <f t="shared" si="62"/>
        <v>0</v>
      </c>
      <c r="Q471" s="20" t="str">
        <f t="shared" si="63"/>
        <v/>
      </c>
      <c r="R471" s="20">
        <f t="shared" si="64"/>
        <v>0</v>
      </c>
      <c r="Z471" s="20">
        <f>'BOCES SELECT'!E464</f>
        <v>1045405</v>
      </c>
      <c r="AA471" s="20" t="e">
        <f ca="1">'BOCES SELECT'!CH464</f>
        <v>#N/A</v>
      </c>
      <c r="AB471" s="21"/>
      <c r="AC471" s="21"/>
    </row>
    <row r="472" spans="1:29" x14ac:dyDescent="0.2">
      <c r="A472" s="23"/>
      <c r="B472" s="28"/>
      <c r="C472" s="36"/>
      <c r="D472" s="25"/>
      <c r="E472" s="21"/>
      <c r="F472" s="21"/>
      <c r="G472" s="43"/>
      <c r="H472" s="21"/>
      <c r="I472" s="162"/>
      <c r="J472" s="522" t="str">
        <f t="shared" si="57"/>
        <v/>
      </c>
      <c r="K472" s="20">
        <f t="shared" si="58"/>
        <v>0</v>
      </c>
      <c r="L472" s="20" t="str">
        <f t="shared" si="59"/>
        <v/>
      </c>
      <c r="M472" s="20" t="str">
        <f t="shared" si="60"/>
        <v/>
      </c>
      <c r="O472" s="20">
        <f t="shared" si="61"/>
        <v>0</v>
      </c>
      <c r="P472" s="20">
        <f t="shared" si="62"/>
        <v>0</v>
      </c>
      <c r="Q472" s="20" t="str">
        <f t="shared" si="63"/>
        <v/>
      </c>
      <c r="R472" s="20">
        <f t="shared" si="64"/>
        <v>0</v>
      </c>
      <c r="Z472" s="20">
        <f>'BOCES SELECT'!E465</f>
        <v>1045404</v>
      </c>
      <c r="AA472" s="20" t="e">
        <f ca="1">'BOCES SELECT'!CH465</f>
        <v>#N/A</v>
      </c>
      <c r="AB472" s="21"/>
      <c r="AC472" s="21"/>
    </row>
    <row r="473" spans="1:29" x14ac:dyDescent="0.2">
      <c r="A473" s="23"/>
      <c r="B473" s="28"/>
      <c r="C473" s="36"/>
      <c r="D473" s="25"/>
      <c r="E473" s="21"/>
      <c r="F473" s="21"/>
      <c r="G473" s="43"/>
      <c r="H473" s="21"/>
      <c r="I473" s="162"/>
      <c r="J473" s="522" t="str">
        <f t="shared" si="57"/>
        <v/>
      </c>
      <c r="K473" s="20">
        <f t="shared" si="58"/>
        <v>0</v>
      </c>
      <c r="L473" s="20" t="str">
        <f t="shared" si="59"/>
        <v/>
      </c>
      <c r="M473" s="20" t="str">
        <f t="shared" si="60"/>
        <v/>
      </c>
      <c r="O473" s="20">
        <f t="shared" si="61"/>
        <v>0</v>
      </c>
      <c r="P473" s="20">
        <f t="shared" si="62"/>
        <v>0</v>
      </c>
      <c r="Q473" s="20" t="str">
        <f t="shared" si="63"/>
        <v/>
      </c>
      <c r="R473" s="20">
        <f t="shared" si="64"/>
        <v>0</v>
      </c>
      <c r="Z473" s="20">
        <f>'BOCES SELECT'!E466</f>
        <v>1045403</v>
      </c>
      <c r="AA473" s="20" t="e">
        <f ca="1">'BOCES SELECT'!CH466</f>
        <v>#N/A</v>
      </c>
      <c r="AB473" s="21"/>
      <c r="AC473" s="21"/>
    </row>
    <row r="474" spans="1:29" x14ac:dyDescent="0.2">
      <c r="A474" s="23"/>
      <c r="B474" s="28"/>
      <c r="C474" s="36"/>
      <c r="D474" s="25"/>
      <c r="E474" s="21"/>
      <c r="F474" s="21"/>
      <c r="G474" s="43"/>
      <c r="H474" s="21"/>
      <c r="I474" s="162"/>
      <c r="J474" s="522" t="str">
        <f t="shared" si="57"/>
        <v/>
      </c>
      <c r="K474" s="20">
        <f t="shared" si="58"/>
        <v>0</v>
      </c>
      <c r="L474" s="20" t="str">
        <f t="shared" si="59"/>
        <v/>
      </c>
      <c r="M474" s="20" t="str">
        <f t="shared" si="60"/>
        <v/>
      </c>
      <c r="O474" s="20">
        <f t="shared" si="61"/>
        <v>0</v>
      </c>
      <c r="P474" s="20">
        <f t="shared" si="62"/>
        <v>0</v>
      </c>
      <c r="Q474" s="20" t="str">
        <f t="shared" si="63"/>
        <v/>
      </c>
      <c r="R474" s="20">
        <f t="shared" si="64"/>
        <v>0</v>
      </c>
      <c r="Z474" s="20">
        <f>'BOCES SELECT'!E467</f>
        <v>1045402</v>
      </c>
      <c r="AA474" s="20" t="e">
        <f ca="1">'BOCES SELECT'!CH467</f>
        <v>#N/A</v>
      </c>
      <c r="AB474" s="21"/>
      <c r="AC474" s="21"/>
    </row>
    <row r="475" spans="1:29" x14ac:dyDescent="0.2">
      <c r="A475" s="23"/>
      <c r="B475" s="28"/>
      <c r="C475" s="36"/>
      <c r="D475" s="25"/>
      <c r="E475" s="21"/>
      <c r="F475" s="21"/>
      <c r="G475" s="43"/>
      <c r="H475" s="21"/>
      <c r="I475" s="162"/>
      <c r="J475" s="522" t="str">
        <f t="shared" si="57"/>
        <v/>
      </c>
      <c r="K475" s="20">
        <f t="shared" si="58"/>
        <v>0</v>
      </c>
      <c r="L475" s="20" t="str">
        <f t="shared" si="59"/>
        <v/>
      </c>
      <c r="M475" s="20" t="str">
        <f t="shared" si="60"/>
        <v/>
      </c>
      <c r="O475" s="20">
        <f t="shared" si="61"/>
        <v>0</v>
      </c>
      <c r="P475" s="20">
        <f t="shared" si="62"/>
        <v>0</v>
      </c>
      <c r="Q475" s="20" t="str">
        <f t="shared" si="63"/>
        <v/>
      </c>
      <c r="R475" s="20">
        <f t="shared" si="64"/>
        <v>0</v>
      </c>
      <c r="Z475" s="20">
        <f>'BOCES SELECT'!E468</f>
        <v>1045401</v>
      </c>
      <c r="AA475" s="20" t="e">
        <f ca="1">'BOCES SELECT'!CH468</f>
        <v>#N/A</v>
      </c>
      <c r="AB475" s="21"/>
      <c r="AC475" s="21"/>
    </row>
    <row r="476" spans="1:29" x14ac:dyDescent="0.2">
      <c r="A476" s="23"/>
      <c r="B476" s="28"/>
      <c r="C476" s="36"/>
      <c r="D476" s="25"/>
      <c r="E476" s="21"/>
      <c r="F476" s="21"/>
      <c r="G476" s="43"/>
      <c r="H476" s="21"/>
      <c r="I476" s="162"/>
      <c r="J476" s="522" t="str">
        <f t="shared" si="57"/>
        <v/>
      </c>
      <c r="K476" s="20">
        <f t="shared" si="58"/>
        <v>0</v>
      </c>
      <c r="L476" s="20" t="str">
        <f t="shared" si="59"/>
        <v/>
      </c>
      <c r="M476" s="20" t="str">
        <f t="shared" si="60"/>
        <v/>
      </c>
      <c r="O476" s="20">
        <f t="shared" si="61"/>
        <v>0</v>
      </c>
      <c r="P476" s="20">
        <f t="shared" si="62"/>
        <v>0</v>
      </c>
      <c r="Q476" s="20" t="str">
        <f t="shared" si="63"/>
        <v/>
      </c>
      <c r="R476" s="20">
        <f t="shared" si="64"/>
        <v>0</v>
      </c>
      <c r="Z476" s="20">
        <f>'BOCES SELECT'!E469</f>
        <v>1045400</v>
      </c>
      <c r="AA476" s="20" t="e">
        <f ca="1">'BOCES SELECT'!CH469</f>
        <v>#N/A</v>
      </c>
      <c r="AB476" s="21"/>
      <c r="AC476" s="21"/>
    </row>
    <row r="477" spans="1:29" x14ac:dyDescent="0.2">
      <c r="A477" s="23"/>
      <c r="B477" s="28"/>
      <c r="C477" s="36"/>
      <c r="D477" s="25"/>
      <c r="E477" s="21"/>
      <c r="F477" s="21"/>
      <c r="G477" s="43"/>
      <c r="H477" s="21"/>
      <c r="I477" s="162"/>
      <c r="J477" s="522" t="str">
        <f t="shared" si="57"/>
        <v/>
      </c>
      <c r="K477" s="20">
        <f t="shared" si="58"/>
        <v>0</v>
      </c>
      <c r="L477" s="20" t="str">
        <f t="shared" si="59"/>
        <v/>
      </c>
      <c r="M477" s="20" t="str">
        <f t="shared" si="60"/>
        <v/>
      </c>
      <c r="O477" s="20">
        <f t="shared" si="61"/>
        <v>0</v>
      </c>
      <c r="P477" s="20">
        <f t="shared" si="62"/>
        <v>0</v>
      </c>
      <c r="Q477" s="20" t="str">
        <f t="shared" si="63"/>
        <v/>
      </c>
      <c r="R477" s="20">
        <f t="shared" si="64"/>
        <v>0</v>
      </c>
      <c r="Z477" s="20">
        <f>'BOCES SELECT'!E470</f>
        <v>1045399</v>
      </c>
      <c r="AA477" s="20" t="e">
        <f ca="1">'BOCES SELECT'!CH470</f>
        <v>#N/A</v>
      </c>
      <c r="AB477" s="21"/>
      <c r="AC477" s="21"/>
    </row>
    <row r="478" spans="1:29" x14ac:dyDescent="0.2">
      <c r="A478" s="23"/>
      <c r="B478" s="28"/>
      <c r="C478" s="36"/>
      <c r="D478" s="25"/>
      <c r="E478" s="21"/>
      <c r="F478" s="21"/>
      <c r="G478" s="43"/>
      <c r="H478" s="21"/>
      <c r="I478" s="162"/>
      <c r="J478" s="522" t="str">
        <f t="shared" si="57"/>
        <v/>
      </c>
      <c r="K478" s="20">
        <f t="shared" si="58"/>
        <v>0</v>
      </c>
      <c r="L478" s="20" t="str">
        <f t="shared" si="59"/>
        <v/>
      </c>
      <c r="M478" s="20" t="str">
        <f t="shared" si="60"/>
        <v/>
      </c>
      <c r="O478" s="20">
        <f t="shared" si="61"/>
        <v>0</v>
      </c>
      <c r="P478" s="20">
        <f t="shared" si="62"/>
        <v>0</v>
      </c>
      <c r="Q478" s="20" t="str">
        <f t="shared" si="63"/>
        <v/>
      </c>
      <c r="R478" s="20">
        <f t="shared" si="64"/>
        <v>0</v>
      </c>
      <c r="Z478" s="20">
        <f>'BOCES SELECT'!E471</f>
        <v>1045398</v>
      </c>
      <c r="AA478" s="20" t="e">
        <f ca="1">'BOCES SELECT'!CH471</f>
        <v>#N/A</v>
      </c>
      <c r="AB478" s="21"/>
      <c r="AC478" s="21"/>
    </row>
    <row r="479" spans="1:29" x14ac:dyDescent="0.2">
      <c r="A479" s="23"/>
      <c r="B479" s="28"/>
      <c r="C479" s="36"/>
      <c r="D479" s="25"/>
      <c r="E479" s="21"/>
      <c r="F479" s="21"/>
      <c r="G479" s="43"/>
      <c r="H479" s="21"/>
      <c r="I479" s="162"/>
      <c r="J479" s="522" t="str">
        <f t="shared" si="57"/>
        <v/>
      </c>
      <c r="K479" s="20">
        <f t="shared" si="58"/>
        <v>0</v>
      </c>
      <c r="L479" s="20" t="str">
        <f t="shared" si="59"/>
        <v/>
      </c>
      <c r="M479" s="20" t="str">
        <f t="shared" si="60"/>
        <v/>
      </c>
      <c r="O479" s="20">
        <f t="shared" si="61"/>
        <v>0</v>
      </c>
      <c r="P479" s="20">
        <f t="shared" si="62"/>
        <v>0</v>
      </c>
      <c r="Q479" s="20" t="str">
        <f t="shared" si="63"/>
        <v/>
      </c>
      <c r="R479" s="20">
        <f t="shared" si="64"/>
        <v>0</v>
      </c>
      <c r="Z479" s="20">
        <f>'BOCES SELECT'!E472</f>
        <v>1045397</v>
      </c>
      <c r="AA479" s="20" t="e">
        <f ca="1">'BOCES SELECT'!CH472</f>
        <v>#N/A</v>
      </c>
      <c r="AB479" s="21"/>
      <c r="AC479" s="21"/>
    </row>
    <row r="480" spans="1:29" x14ac:dyDescent="0.2">
      <c r="A480" s="23"/>
      <c r="B480" s="28"/>
      <c r="C480" s="36"/>
      <c r="D480" s="25"/>
      <c r="E480" s="21"/>
      <c r="F480" s="21"/>
      <c r="G480" s="43"/>
      <c r="H480" s="21"/>
      <c r="I480" s="162"/>
      <c r="J480" s="522" t="str">
        <f t="shared" si="57"/>
        <v/>
      </c>
      <c r="K480" s="20">
        <f t="shared" si="58"/>
        <v>0</v>
      </c>
      <c r="L480" s="20" t="str">
        <f t="shared" si="59"/>
        <v/>
      </c>
      <c r="M480" s="20" t="str">
        <f t="shared" si="60"/>
        <v/>
      </c>
      <c r="O480" s="20">
        <f t="shared" si="61"/>
        <v>0</v>
      </c>
      <c r="P480" s="20">
        <f t="shared" si="62"/>
        <v>0</v>
      </c>
      <c r="Q480" s="20" t="str">
        <f t="shared" si="63"/>
        <v/>
      </c>
      <c r="R480" s="20">
        <f t="shared" si="64"/>
        <v>0</v>
      </c>
      <c r="Z480" s="20">
        <f>'BOCES SELECT'!E473</f>
        <v>1045396</v>
      </c>
      <c r="AA480" s="20" t="e">
        <f ca="1">'BOCES SELECT'!CH473</f>
        <v>#N/A</v>
      </c>
      <c r="AB480" s="21"/>
      <c r="AC480" s="21"/>
    </row>
    <row r="481" spans="1:29" x14ac:dyDescent="0.2">
      <c r="A481" s="23"/>
      <c r="B481" s="28"/>
      <c r="C481" s="36"/>
      <c r="D481" s="25"/>
      <c r="E481" s="21"/>
      <c r="F481" s="21"/>
      <c r="G481" s="43"/>
      <c r="H481" s="21"/>
      <c r="I481" s="162"/>
      <c r="J481" s="522" t="str">
        <f t="shared" si="57"/>
        <v/>
      </c>
      <c r="K481" s="20">
        <f t="shared" si="58"/>
        <v>0</v>
      </c>
      <c r="L481" s="20" t="str">
        <f t="shared" si="59"/>
        <v/>
      </c>
      <c r="M481" s="20" t="str">
        <f t="shared" si="60"/>
        <v/>
      </c>
      <c r="O481" s="20">
        <f t="shared" si="61"/>
        <v>0</v>
      </c>
      <c r="P481" s="20">
        <f t="shared" si="62"/>
        <v>0</v>
      </c>
      <c r="Q481" s="20" t="str">
        <f t="shared" si="63"/>
        <v/>
      </c>
      <c r="R481" s="20">
        <f t="shared" si="64"/>
        <v>0</v>
      </c>
      <c r="Z481" s="20">
        <f>'BOCES SELECT'!E474</f>
        <v>1045395</v>
      </c>
      <c r="AA481" s="20" t="e">
        <f ca="1">'BOCES SELECT'!CH474</f>
        <v>#N/A</v>
      </c>
      <c r="AB481" s="21"/>
      <c r="AC481" s="21"/>
    </row>
    <row r="482" spans="1:29" x14ac:dyDescent="0.2">
      <c r="A482" s="23"/>
      <c r="B482" s="28"/>
      <c r="C482" s="36"/>
      <c r="D482" s="25"/>
      <c r="E482" s="21"/>
      <c r="F482" s="21"/>
      <c r="G482" s="43"/>
      <c r="H482" s="21"/>
      <c r="I482" s="162"/>
      <c r="J482" s="522" t="str">
        <f t="shared" si="57"/>
        <v/>
      </c>
      <c r="K482" s="20">
        <f t="shared" si="58"/>
        <v>0</v>
      </c>
      <c r="L482" s="20" t="str">
        <f t="shared" si="59"/>
        <v/>
      </c>
      <c r="M482" s="20" t="str">
        <f t="shared" si="60"/>
        <v/>
      </c>
      <c r="O482" s="20">
        <f t="shared" si="61"/>
        <v>0</v>
      </c>
      <c r="P482" s="20">
        <f t="shared" si="62"/>
        <v>0</v>
      </c>
      <c r="Q482" s="20" t="str">
        <f t="shared" si="63"/>
        <v/>
      </c>
      <c r="R482" s="20">
        <f t="shared" si="64"/>
        <v>0</v>
      </c>
      <c r="Z482" s="20">
        <f>'BOCES SELECT'!E475</f>
        <v>1045394</v>
      </c>
      <c r="AA482" s="20" t="e">
        <f ca="1">'BOCES SELECT'!CH475</f>
        <v>#N/A</v>
      </c>
      <c r="AB482" s="21"/>
      <c r="AC482" s="21"/>
    </row>
    <row r="483" spans="1:29" x14ac:dyDescent="0.2">
      <c r="A483" s="23"/>
      <c r="B483" s="28"/>
      <c r="C483" s="36"/>
      <c r="D483" s="25"/>
      <c r="E483" s="21"/>
      <c r="F483" s="21"/>
      <c r="G483" s="43"/>
      <c r="H483" s="21"/>
      <c r="I483" s="162"/>
      <c r="J483" s="522" t="str">
        <f t="shared" si="57"/>
        <v/>
      </c>
      <c r="K483" s="20">
        <f t="shared" si="58"/>
        <v>0</v>
      </c>
      <c r="L483" s="20" t="str">
        <f t="shared" si="59"/>
        <v/>
      </c>
      <c r="M483" s="20" t="str">
        <f t="shared" si="60"/>
        <v/>
      </c>
      <c r="O483" s="20">
        <f t="shared" si="61"/>
        <v>0</v>
      </c>
      <c r="P483" s="20">
        <f t="shared" si="62"/>
        <v>0</v>
      </c>
      <c r="Q483" s="20" t="str">
        <f t="shared" si="63"/>
        <v/>
      </c>
      <c r="R483" s="20">
        <f t="shared" si="64"/>
        <v>0</v>
      </c>
      <c r="Z483" s="20">
        <f>'BOCES SELECT'!E476</f>
        <v>1045393</v>
      </c>
      <c r="AA483" s="20" t="e">
        <f ca="1">'BOCES SELECT'!CH476</f>
        <v>#N/A</v>
      </c>
      <c r="AB483" s="21"/>
      <c r="AC483" s="21"/>
    </row>
    <row r="484" spans="1:29" x14ac:dyDescent="0.2">
      <c r="A484" s="23"/>
      <c r="B484" s="28"/>
      <c r="C484" s="36"/>
      <c r="D484" s="25"/>
      <c r="E484" s="21"/>
      <c r="F484" s="21"/>
      <c r="G484" s="43"/>
      <c r="H484" s="21"/>
      <c r="I484" s="162"/>
      <c r="J484" s="522" t="str">
        <f t="shared" si="57"/>
        <v/>
      </c>
      <c r="K484" s="20">
        <f t="shared" si="58"/>
        <v>0</v>
      </c>
      <c r="L484" s="20" t="str">
        <f t="shared" si="59"/>
        <v/>
      </c>
      <c r="M484" s="20" t="str">
        <f t="shared" si="60"/>
        <v/>
      </c>
      <c r="O484" s="20">
        <f t="shared" si="61"/>
        <v>0</v>
      </c>
      <c r="P484" s="20">
        <f t="shared" si="62"/>
        <v>0</v>
      </c>
      <c r="Q484" s="20" t="str">
        <f t="shared" si="63"/>
        <v/>
      </c>
      <c r="R484" s="20">
        <f t="shared" si="64"/>
        <v>0</v>
      </c>
      <c r="Z484" s="20">
        <f>'BOCES SELECT'!E477</f>
        <v>1045392</v>
      </c>
      <c r="AA484" s="20" t="e">
        <f ca="1">'BOCES SELECT'!CH477</f>
        <v>#N/A</v>
      </c>
      <c r="AB484" s="21"/>
      <c r="AC484" s="21"/>
    </row>
    <row r="485" spans="1:29" x14ac:dyDescent="0.2">
      <c r="A485" s="23"/>
      <c r="B485" s="28"/>
      <c r="C485" s="36"/>
      <c r="D485" s="25"/>
      <c r="E485" s="21"/>
      <c r="F485" s="21"/>
      <c r="G485" s="43"/>
      <c r="H485" s="21"/>
      <c r="I485" s="162"/>
      <c r="J485" s="522" t="str">
        <f t="shared" si="57"/>
        <v/>
      </c>
      <c r="K485" s="20">
        <f t="shared" si="58"/>
        <v>0</v>
      </c>
      <c r="L485" s="20" t="str">
        <f t="shared" si="59"/>
        <v/>
      </c>
      <c r="M485" s="20" t="str">
        <f t="shared" si="60"/>
        <v/>
      </c>
      <c r="O485" s="20">
        <f t="shared" si="61"/>
        <v>0</v>
      </c>
      <c r="P485" s="20">
        <f t="shared" si="62"/>
        <v>0</v>
      </c>
      <c r="Q485" s="20" t="str">
        <f t="shared" si="63"/>
        <v/>
      </c>
      <c r="R485" s="20">
        <f t="shared" si="64"/>
        <v>0</v>
      </c>
      <c r="Z485" s="20">
        <f>'BOCES SELECT'!E478</f>
        <v>1045391</v>
      </c>
      <c r="AA485" s="20" t="e">
        <f ca="1">'BOCES SELECT'!CH478</f>
        <v>#N/A</v>
      </c>
      <c r="AB485" s="21"/>
      <c r="AC485" s="21"/>
    </row>
    <row r="486" spans="1:29" x14ac:dyDescent="0.2">
      <c r="A486" s="23"/>
      <c r="B486" s="28"/>
      <c r="C486" s="36"/>
      <c r="D486" s="25"/>
      <c r="E486" s="21"/>
      <c r="F486" s="21"/>
      <c r="G486" s="43"/>
      <c r="H486" s="21"/>
      <c r="I486" s="162"/>
      <c r="J486" s="522" t="str">
        <f t="shared" si="57"/>
        <v/>
      </c>
      <c r="K486" s="20">
        <f t="shared" si="58"/>
        <v>0</v>
      </c>
      <c r="L486" s="20" t="str">
        <f t="shared" si="59"/>
        <v/>
      </c>
      <c r="M486" s="20" t="str">
        <f t="shared" si="60"/>
        <v/>
      </c>
      <c r="O486" s="20">
        <f t="shared" si="61"/>
        <v>0</v>
      </c>
      <c r="P486" s="20">
        <f t="shared" si="62"/>
        <v>0</v>
      </c>
      <c r="Q486" s="20" t="str">
        <f t="shared" si="63"/>
        <v/>
      </c>
      <c r="R486" s="20">
        <f t="shared" si="64"/>
        <v>0</v>
      </c>
      <c r="Z486" s="20">
        <f>'BOCES SELECT'!E479</f>
        <v>1045390</v>
      </c>
      <c r="AA486" s="20" t="e">
        <f ca="1">'BOCES SELECT'!CH479</f>
        <v>#N/A</v>
      </c>
      <c r="AB486" s="21"/>
      <c r="AC486" s="21"/>
    </row>
    <row r="487" spans="1:29" x14ac:dyDescent="0.2">
      <c r="A487" s="23"/>
      <c r="B487" s="28"/>
      <c r="C487" s="36"/>
      <c r="D487" s="25"/>
      <c r="E487" s="21"/>
      <c r="F487" s="21"/>
      <c r="G487" s="43"/>
      <c r="H487" s="21"/>
      <c r="I487" s="162"/>
      <c r="J487" s="522" t="str">
        <f t="shared" si="57"/>
        <v/>
      </c>
      <c r="K487" s="20">
        <f t="shared" si="58"/>
        <v>0</v>
      </c>
      <c r="L487" s="20" t="str">
        <f t="shared" si="59"/>
        <v/>
      </c>
      <c r="M487" s="20" t="str">
        <f t="shared" si="60"/>
        <v/>
      </c>
      <c r="O487" s="20">
        <f t="shared" si="61"/>
        <v>0</v>
      </c>
      <c r="P487" s="20">
        <f t="shared" si="62"/>
        <v>0</v>
      </c>
      <c r="Q487" s="20" t="str">
        <f t="shared" si="63"/>
        <v/>
      </c>
      <c r="R487" s="20">
        <f t="shared" si="64"/>
        <v>0</v>
      </c>
      <c r="Z487" s="20">
        <f>'BOCES SELECT'!E480</f>
        <v>1045389</v>
      </c>
      <c r="AA487" s="20" t="e">
        <f ca="1">'BOCES SELECT'!CH480</f>
        <v>#N/A</v>
      </c>
      <c r="AB487" s="21"/>
      <c r="AC487" s="21"/>
    </row>
    <row r="488" spans="1:29" x14ac:dyDescent="0.2">
      <c r="A488" s="23"/>
      <c r="B488" s="28"/>
      <c r="C488" s="36"/>
      <c r="D488" s="25"/>
      <c r="E488" s="21"/>
      <c r="F488" s="21"/>
      <c r="G488" s="43"/>
      <c r="H488" s="21"/>
      <c r="I488" s="162"/>
      <c r="J488" s="522" t="str">
        <f t="shared" si="57"/>
        <v/>
      </c>
      <c r="K488" s="20">
        <f t="shared" si="58"/>
        <v>0</v>
      </c>
      <c r="L488" s="20" t="str">
        <f t="shared" si="59"/>
        <v/>
      </c>
      <c r="M488" s="20" t="str">
        <f t="shared" si="60"/>
        <v/>
      </c>
      <c r="O488" s="20">
        <f t="shared" si="61"/>
        <v>0</v>
      </c>
      <c r="P488" s="20">
        <f t="shared" si="62"/>
        <v>0</v>
      </c>
      <c r="Q488" s="20" t="str">
        <f t="shared" si="63"/>
        <v/>
      </c>
      <c r="R488" s="20">
        <f t="shared" si="64"/>
        <v>0</v>
      </c>
      <c r="Z488" s="20">
        <f>'BOCES SELECT'!E481</f>
        <v>1045388</v>
      </c>
      <c r="AA488" s="20" t="e">
        <f ca="1">'BOCES SELECT'!CH481</f>
        <v>#N/A</v>
      </c>
      <c r="AB488" s="21"/>
      <c r="AC488" s="21"/>
    </row>
    <row r="489" spans="1:29" x14ac:dyDescent="0.2">
      <c r="A489" s="23"/>
      <c r="B489" s="28"/>
      <c r="C489" s="36"/>
      <c r="D489" s="25"/>
      <c r="E489" s="21"/>
      <c r="F489" s="21"/>
      <c r="G489" s="43"/>
      <c r="H489" s="21"/>
      <c r="I489" s="162"/>
      <c r="J489" s="522" t="str">
        <f t="shared" si="57"/>
        <v/>
      </c>
      <c r="K489" s="20">
        <f t="shared" si="58"/>
        <v>0</v>
      </c>
      <c r="L489" s="20" t="str">
        <f t="shared" si="59"/>
        <v/>
      </c>
      <c r="M489" s="20" t="str">
        <f t="shared" si="60"/>
        <v/>
      </c>
      <c r="O489" s="20">
        <f t="shared" si="61"/>
        <v>0</v>
      </c>
      <c r="P489" s="20">
        <f t="shared" si="62"/>
        <v>0</v>
      </c>
      <c r="Q489" s="20" t="str">
        <f t="shared" si="63"/>
        <v/>
      </c>
      <c r="R489" s="20">
        <f t="shared" si="64"/>
        <v>0</v>
      </c>
      <c r="Z489" s="20">
        <f>'BOCES SELECT'!E482</f>
        <v>1045387</v>
      </c>
      <c r="AA489" s="20" t="e">
        <f ca="1">'BOCES SELECT'!CH482</f>
        <v>#N/A</v>
      </c>
      <c r="AB489" s="21"/>
      <c r="AC489" s="21"/>
    </row>
    <row r="490" spans="1:29" x14ac:dyDescent="0.2">
      <c r="A490" s="23"/>
      <c r="B490" s="28"/>
      <c r="C490" s="36"/>
      <c r="D490" s="25"/>
      <c r="E490" s="21"/>
      <c r="F490" s="21"/>
      <c r="G490" s="43"/>
      <c r="H490" s="21"/>
      <c r="I490" s="162"/>
      <c r="J490" s="522" t="str">
        <f t="shared" si="57"/>
        <v/>
      </c>
      <c r="K490" s="20">
        <f t="shared" si="58"/>
        <v>0</v>
      </c>
      <c r="L490" s="20" t="str">
        <f t="shared" si="59"/>
        <v/>
      </c>
      <c r="M490" s="20" t="str">
        <f t="shared" si="60"/>
        <v/>
      </c>
      <c r="O490" s="20">
        <f t="shared" si="61"/>
        <v>0</v>
      </c>
      <c r="P490" s="20">
        <f t="shared" si="62"/>
        <v>0</v>
      </c>
      <c r="Q490" s="20" t="str">
        <f t="shared" si="63"/>
        <v/>
      </c>
      <c r="R490" s="20">
        <f t="shared" si="64"/>
        <v>0</v>
      </c>
      <c r="Z490" s="20">
        <f>'BOCES SELECT'!E483</f>
        <v>1045386</v>
      </c>
      <c r="AA490" s="20" t="e">
        <f ca="1">'BOCES SELECT'!CH483</f>
        <v>#N/A</v>
      </c>
      <c r="AB490" s="21"/>
      <c r="AC490" s="21"/>
    </row>
    <row r="491" spans="1:29" x14ac:dyDescent="0.2">
      <c r="A491" s="23"/>
      <c r="B491" s="28"/>
      <c r="C491" s="36"/>
      <c r="D491" s="25"/>
      <c r="E491" s="21"/>
      <c r="F491" s="21"/>
      <c r="G491" s="43"/>
      <c r="H491" s="21"/>
      <c r="I491" s="162"/>
      <c r="J491" s="522" t="str">
        <f t="shared" si="57"/>
        <v/>
      </c>
      <c r="K491" s="20">
        <f t="shared" si="58"/>
        <v>0</v>
      </c>
      <c r="L491" s="20" t="str">
        <f t="shared" si="59"/>
        <v/>
      </c>
      <c r="M491" s="20" t="str">
        <f t="shared" si="60"/>
        <v/>
      </c>
      <c r="O491" s="20">
        <f t="shared" si="61"/>
        <v>0</v>
      </c>
      <c r="P491" s="20">
        <f t="shared" si="62"/>
        <v>0</v>
      </c>
      <c r="Q491" s="20" t="str">
        <f t="shared" si="63"/>
        <v/>
      </c>
      <c r="R491" s="20">
        <f t="shared" si="64"/>
        <v>0</v>
      </c>
      <c r="Z491" s="20">
        <f>'BOCES SELECT'!E484</f>
        <v>1045385</v>
      </c>
      <c r="AA491" s="20" t="e">
        <f ca="1">'BOCES SELECT'!CH484</f>
        <v>#N/A</v>
      </c>
      <c r="AB491" s="21"/>
      <c r="AC491" s="21"/>
    </row>
    <row r="492" spans="1:29" x14ac:dyDescent="0.2">
      <c r="A492" s="23"/>
      <c r="B492" s="28"/>
      <c r="C492" s="36"/>
      <c r="D492" s="25"/>
      <c r="E492" s="21"/>
      <c r="F492" s="21"/>
      <c r="G492" s="43"/>
      <c r="H492" s="21"/>
      <c r="I492" s="162"/>
      <c r="J492" s="522" t="str">
        <f t="shared" si="57"/>
        <v/>
      </c>
      <c r="K492" s="20">
        <f t="shared" si="58"/>
        <v>0</v>
      </c>
      <c r="L492" s="20" t="str">
        <f t="shared" si="59"/>
        <v/>
      </c>
      <c r="M492" s="20" t="str">
        <f t="shared" si="60"/>
        <v/>
      </c>
      <c r="O492" s="20">
        <f t="shared" si="61"/>
        <v>0</v>
      </c>
      <c r="P492" s="20">
        <f t="shared" si="62"/>
        <v>0</v>
      </c>
      <c r="Q492" s="20" t="str">
        <f t="shared" si="63"/>
        <v/>
      </c>
      <c r="R492" s="20">
        <f t="shared" si="64"/>
        <v>0</v>
      </c>
      <c r="Z492" s="20">
        <f>'BOCES SELECT'!E485</f>
        <v>1045384</v>
      </c>
      <c r="AA492" s="20" t="e">
        <f ca="1">'BOCES SELECT'!CH485</f>
        <v>#N/A</v>
      </c>
      <c r="AB492" s="21"/>
      <c r="AC492" s="21"/>
    </row>
    <row r="493" spans="1:29" x14ac:dyDescent="0.2">
      <c r="A493" s="23"/>
      <c r="B493" s="28"/>
      <c r="C493" s="36"/>
      <c r="D493" s="25"/>
      <c r="E493" s="21"/>
      <c r="F493" s="21"/>
      <c r="G493" s="43"/>
      <c r="H493" s="21"/>
      <c r="I493" s="162"/>
      <c r="J493" s="522" t="str">
        <f t="shared" si="57"/>
        <v/>
      </c>
      <c r="K493" s="20">
        <f t="shared" si="58"/>
        <v>0</v>
      </c>
      <c r="L493" s="20" t="str">
        <f t="shared" si="59"/>
        <v/>
      </c>
      <c r="M493" s="20" t="str">
        <f t="shared" si="60"/>
        <v/>
      </c>
      <c r="O493" s="20">
        <f t="shared" si="61"/>
        <v>0</v>
      </c>
      <c r="P493" s="20">
        <f t="shared" si="62"/>
        <v>0</v>
      </c>
      <c r="Q493" s="20" t="str">
        <f t="shared" si="63"/>
        <v/>
      </c>
      <c r="R493" s="20">
        <f t="shared" si="64"/>
        <v>0</v>
      </c>
      <c r="Z493" s="20">
        <f>'BOCES SELECT'!E486</f>
        <v>1045383</v>
      </c>
      <c r="AA493" s="20" t="e">
        <f ca="1">'BOCES SELECT'!CH486</f>
        <v>#N/A</v>
      </c>
      <c r="AB493" s="21"/>
      <c r="AC493" s="21"/>
    </row>
    <row r="494" spans="1:29" x14ac:dyDescent="0.2">
      <c r="A494" s="23"/>
      <c r="B494" s="28"/>
      <c r="C494" s="36"/>
      <c r="D494" s="25"/>
      <c r="E494" s="21"/>
      <c r="F494" s="21"/>
      <c r="G494" s="43"/>
      <c r="H494" s="21"/>
      <c r="I494" s="162"/>
      <c r="J494" s="522" t="str">
        <f t="shared" si="57"/>
        <v/>
      </c>
      <c r="K494" s="20">
        <f t="shared" si="58"/>
        <v>0</v>
      </c>
      <c r="L494" s="20" t="str">
        <f t="shared" si="59"/>
        <v/>
      </c>
      <c r="M494" s="20" t="str">
        <f t="shared" si="60"/>
        <v/>
      </c>
      <c r="O494" s="20">
        <f t="shared" si="61"/>
        <v>0</v>
      </c>
      <c r="P494" s="20">
        <f t="shared" si="62"/>
        <v>0</v>
      </c>
      <c r="Q494" s="20" t="str">
        <f t="shared" si="63"/>
        <v/>
      </c>
      <c r="R494" s="20">
        <f t="shared" si="64"/>
        <v>0</v>
      </c>
      <c r="Z494" s="20">
        <f>'BOCES SELECT'!E487</f>
        <v>1045382</v>
      </c>
      <c r="AA494" s="20" t="e">
        <f ca="1">'BOCES SELECT'!CH487</f>
        <v>#N/A</v>
      </c>
      <c r="AB494" s="21"/>
      <c r="AC494" s="21"/>
    </row>
    <row r="495" spans="1:29" x14ac:dyDescent="0.2">
      <c r="A495" s="23"/>
      <c r="B495" s="28"/>
      <c r="C495" s="36"/>
      <c r="D495" s="25"/>
      <c r="E495" s="21"/>
      <c r="F495" s="21"/>
      <c r="G495" s="43"/>
      <c r="H495" s="21"/>
      <c r="I495" s="162"/>
      <c r="J495" s="522" t="str">
        <f t="shared" si="57"/>
        <v/>
      </c>
      <c r="K495" s="20">
        <f t="shared" si="58"/>
        <v>0</v>
      </c>
      <c r="L495" s="20" t="str">
        <f t="shared" si="59"/>
        <v/>
      </c>
      <c r="M495" s="20" t="str">
        <f t="shared" si="60"/>
        <v/>
      </c>
      <c r="O495" s="20">
        <f t="shared" si="61"/>
        <v>0</v>
      </c>
      <c r="P495" s="20">
        <f t="shared" si="62"/>
        <v>0</v>
      </c>
      <c r="Q495" s="20" t="str">
        <f t="shared" si="63"/>
        <v/>
      </c>
      <c r="R495" s="20">
        <f t="shared" si="64"/>
        <v>0</v>
      </c>
      <c r="Z495" s="20">
        <f>'BOCES SELECT'!E488</f>
        <v>1045381</v>
      </c>
      <c r="AA495" s="20" t="e">
        <f ca="1">'BOCES SELECT'!CH488</f>
        <v>#N/A</v>
      </c>
      <c r="AB495" s="21"/>
      <c r="AC495" s="21"/>
    </row>
    <row r="496" spans="1:29" x14ac:dyDescent="0.2">
      <c r="A496" s="23"/>
      <c r="B496" s="28"/>
      <c r="C496" s="36"/>
      <c r="D496" s="25"/>
      <c r="E496" s="21"/>
      <c r="F496" s="21"/>
      <c r="G496" s="43"/>
      <c r="H496" s="21"/>
      <c r="I496" s="162"/>
      <c r="J496" s="522" t="str">
        <f t="shared" si="57"/>
        <v/>
      </c>
      <c r="K496" s="20">
        <f t="shared" si="58"/>
        <v>0</v>
      </c>
      <c r="L496" s="20" t="str">
        <f t="shared" si="59"/>
        <v/>
      </c>
      <c r="M496" s="20" t="str">
        <f t="shared" si="60"/>
        <v/>
      </c>
      <c r="O496" s="20">
        <f t="shared" si="61"/>
        <v>0</v>
      </c>
      <c r="P496" s="20">
        <f t="shared" si="62"/>
        <v>0</v>
      </c>
      <c r="Q496" s="20" t="str">
        <f t="shared" si="63"/>
        <v/>
      </c>
      <c r="R496" s="20">
        <f t="shared" si="64"/>
        <v>0</v>
      </c>
      <c r="Z496" s="20">
        <f>'BOCES SELECT'!E489</f>
        <v>1045380</v>
      </c>
      <c r="AA496" s="20" t="e">
        <f ca="1">'BOCES SELECT'!CH489</f>
        <v>#N/A</v>
      </c>
      <c r="AB496" s="21"/>
      <c r="AC496" s="21"/>
    </row>
    <row r="497" spans="1:29" x14ac:dyDescent="0.2">
      <c r="A497" s="23"/>
      <c r="B497" s="28"/>
      <c r="C497" s="36"/>
      <c r="D497" s="25"/>
      <c r="E497" s="21"/>
      <c r="F497" s="21"/>
      <c r="G497" s="43"/>
      <c r="H497" s="21"/>
      <c r="I497" s="162"/>
      <c r="J497" s="522" t="str">
        <f t="shared" si="57"/>
        <v/>
      </c>
      <c r="K497" s="20">
        <f t="shared" si="58"/>
        <v>0</v>
      </c>
      <c r="L497" s="20" t="str">
        <f t="shared" si="59"/>
        <v/>
      </c>
      <c r="M497" s="20" t="str">
        <f t="shared" si="60"/>
        <v/>
      </c>
      <c r="O497" s="20">
        <f t="shared" si="61"/>
        <v>0</v>
      </c>
      <c r="P497" s="20">
        <f t="shared" si="62"/>
        <v>0</v>
      </c>
      <c r="Q497" s="20" t="str">
        <f t="shared" si="63"/>
        <v/>
      </c>
      <c r="R497" s="20">
        <f t="shared" si="64"/>
        <v>0</v>
      </c>
      <c r="Z497" s="20">
        <f>'BOCES SELECT'!E490</f>
        <v>1045379</v>
      </c>
      <c r="AA497" s="20" t="e">
        <f ca="1">'BOCES SELECT'!CH490</f>
        <v>#N/A</v>
      </c>
      <c r="AB497" s="21"/>
      <c r="AC497" s="21"/>
    </row>
    <row r="498" spans="1:29" x14ac:dyDescent="0.2">
      <c r="A498" s="23"/>
      <c r="B498" s="28"/>
      <c r="C498" s="36"/>
      <c r="D498" s="25"/>
      <c r="E498" s="21"/>
      <c r="F498" s="21"/>
      <c r="G498" s="43"/>
      <c r="H498" s="21"/>
      <c r="I498" s="162"/>
      <c r="J498" s="522" t="str">
        <f t="shared" si="57"/>
        <v/>
      </c>
      <c r="K498" s="20">
        <f t="shared" si="58"/>
        <v>0</v>
      </c>
      <c r="L498" s="20" t="str">
        <f t="shared" si="59"/>
        <v/>
      </c>
      <c r="M498" s="20" t="str">
        <f t="shared" si="60"/>
        <v/>
      </c>
      <c r="O498" s="20">
        <f t="shared" si="61"/>
        <v>0</v>
      </c>
      <c r="P498" s="20">
        <f t="shared" si="62"/>
        <v>0</v>
      </c>
      <c r="Q498" s="20" t="str">
        <f t="shared" si="63"/>
        <v/>
      </c>
      <c r="R498" s="20">
        <f t="shared" si="64"/>
        <v>0</v>
      </c>
      <c r="Z498" s="20">
        <f>'BOCES SELECT'!E491</f>
        <v>1045378</v>
      </c>
      <c r="AA498" s="20" t="e">
        <f ca="1">'BOCES SELECT'!CH491</f>
        <v>#N/A</v>
      </c>
      <c r="AB498" s="21"/>
      <c r="AC498" s="21"/>
    </row>
    <row r="499" spans="1:29" x14ac:dyDescent="0.2">
      <c r="A499" s="23"/>
      <c r="B499" s="28"/>
      <c r="C499" s="36"/>
      <c r="D499" s="25"/>
      <c r="E499" s="21"/>
      <c r="F499" s="21"/>
      <c r="G499" s="43"/>
      <c r="H499" s="21"/>
      <c r="I499" s="162"/>
      <c r="J499" s="522" t="str">
        <f t="shared" si="57"/>
        <v/>
      </c>
      <c r="K499" s="20">
        <f t="shared" si="58"/>
        <v>0</v>
      </c>
      <c r="L499" s="20" t="str">
        <f t="shared" si="59"/>
        <v/>
      </c>
      <c r="M499" s="20" t="str">
        <f t="shared" si="60"/>
        <v/>
      </c>
      <c r="O499" s="20">
        <f t="shared" si="61"/>
        <v>0</v>
      </c>
      <c r="P499" s="20">
        <f t="shared" si="62"/>
        <v>0</v>
      </c>
      <c r="Q499" s="20" t="str">
        <f t="shared" si="63"/>
        <v/>
      </c>
      <c r="R499" s="20">
        <f t="shared" si="64"/>
        <v>0</v>
      </c>
      <c r="Z499" s="20">
        <f>'BOCES SELECT'!E492</f>
        <v>1045377</v>
      </c>
      <c r="AA499" s="20" t="e">
        <f ca="1">'BOCES SELECT'!CH492</f>
        <v>#N/A</v>
      </c>
      <c r="AB499" s="21"/>
      <c r="AC499" s="21"/>
    </row>
    <row r="500" spans="1:29" x14ac:dyDescent="0.2">
      <c r="A500" s="23"/>
      <c r="B500" s="28"/>
      <c r="C500" s="36"/>
      <c r="D500" s="25"/>
      <c r="E500" s="21"/>
      <c r="F500" s="21"/>
      <c r="G500" s="43"/>
      <c r="H500" s="21"/>
      <c r="I500" s="162"/>
      <c r="J500" s="522" t="str">
        <f t="shared" si="57"/>
        <v/>
      </c>
      <c r="K500" s="20">
        <f t="shared" si="58"/>
        <v>0</v>
      </c>
      <c r="L500" s="20" t="str">
        <f t="shared" si="59"/>
        <v/>
      </c>
      <c r="M500" s="20" t="str">
        <f t="shared" si="60"/>
        <v/>
      </c>
      <c r="O500" s="20">
        <f t="shared" si="61"/>
        <v>0</v>
      </c>
      <c r="P500" s="20">
        <f t="shared" si="62"/>
        <v>0</v>
      </c>
      <c r="Q500" s="20" t="str">
        <f t="shared" si="63"/>
        <v/>
      </c>
      <c r="R500" s="20">
        <f t="shared" si="64"/>
        <v>0</v>
      </c>
      <c r="Z500" s="20">
        <f>'BOCES SELECT'!E493</f>
        <v>1045376</v>
      </c>
      <c r="AA500" s="20" t="e">
        <f ca="1">'BOCES SELECT'!CH493</f>
        <v>#N/A</v>
      </c>
      <c r="AB500" s="21"/>
      <c r="AC500" s="21"/>
    </row>
    <row r="501" spans="1:29" x14ac:dyDescent="0.2">
      <c r="A501" s="23"/>
      <c r="B501" s="28"/>
      <c r="C501" s="36"/>
      <c r="D501" s="25"/>
      <c r="E501" s="21"/>
      <c r="F501" s="21"/>
      <c r="G501" s="43"/>
      <c r="H501" s="21"/>
      <c r="I501" s="162"/>
      <c r="J501" s="522" t="str">
        <f t="shared" si="57"/>
        <v/>
      </c>
      <c r="K501" s="20">
        <f t="shared" si="58"/>
        <v>0</v>
      </c>
      <c r="L501" s="20" t="str">
        <f t="shared" si="59"/>
        <v/>
      </c>
      <c r="M501" s="20" t="str">
        <f t="shared" si="60"/>
        <v/>
      </c>
      <c r="O501" s="20">
        <f t="shared" si="61"/>
        <v>0</v>
      </c>
      <c r="P501" s="20">
        <f t="shared" si="62"/>
        <v>0</v>
      </c>
      <c r="Q501" s="20" t="str">
        <f t="shared" si="63"/>
        <v/>
      </c>
      <c r="R501" s="20">
        <f t="shared" si="64"/>
        <v>0</v>
      </c>
      <c r="Z501" s="20">
        <f>'BOCES SELECT'!E494</f>
        <v>1045375</v>
      </c>
      <c r="AA501" s="20" t="e">
        <f ca="1">'BOCES SELECT'!CH494</f>
        <v>#N/A</v>
      </c>
      <c r="AB501" s="21"/>
      <c r="AC501" s="21"/>
    </row>
    <row r="502" spans="1:29" x14ac:dyDescent="0.2">
      <c r="A502" s="23"/>
      <c r="B502" s="28"/>
      <c r="C502" s="36"/>
      <c r="D502" s="25"/>
      <c r="E502" s="21"/>
      <c r="F502" s="21"/>
      <c r="G502" s="43"/>
      <c r="H502" s="21"/>
      <c r="I502" s="162"/>
      <c r="J502" s="522" t="str">
        <f t="shared" si="57"/>
        <v/>
      </c>
      <c r="K502" s="20">
        <f t="shared" si="58"/>
        <v>0</v>
      </c>
      <c r="L502" s="20" t="str">
        <f t="shared" si="59"/>
        <v/>
      </c>
      <c r="M502" s="20" t="str">
        <f t="shared" si="60"/>
        <v/>
      </c>
      <c r="O502" s="20">
        <f t="shared" si="61"/>
        <v>0</v>
      </c>
      <c r="P502" s="20">
        <f t="shared" si="62"/>
        <v>0</v>
      </c>
      <c r="Q502" s="20" t="str">
        <f t="shared" si="63"/>
        <v/>
      </c>
      <c r="R502" s="20">
        <f t="shared" si="64"/>
        <v>0</v>
      </c>
      <c r="Z502" s="20">
        <f>'BOCES SELECT'!E495</f>
        <v>1045374</v>
      </c>
      <c r="AA502" s="20" t="e">
        <f ca="1">'BOCES SELECT'!CH495</f>
        <v>#N/A</v>
      </c>
      <c r="AB502" s="21"/>
      <c r="AC502" s="21"/>
    </row>
    <row r="503" spans="1:29" x14ac:dyDescent="0.2">
      <c r="A503" s="23"/>
      <c r="B503" s="28"/>
      <c r="C503" s="36"/>
      <c r="D503" s="25"/>
      <c r="E503" s="21"/>
      <c r="F503" s="21"/>
      <c r="G503" s="43"/>
      <c r="H503" s="21"/>
      <c r="I503" s="162"/>
      <c r="J503" s="522" t="str">
        <f t="shared" si="57"/>
        <v/>
      </c>
      <c r="K503" s="20">
        <f t="shared" si="58"/>
        <v>0</v>
      </c>
      <c r="L503" s="20" t="str">
        <f t="shared" si="59"/>
        <v/>
      </c>
      <c r="M503" s="20" t="str">
        <f t="shared" si="60"/>
        <v/>
      </c>
      <c r="O503" s="20">
        <f t="shared" si="61"/>
        <v>0</v>
      </c>
      <c r="P503" s="20">
        <f t="shared" si="62"/>
        <v>0</v>
      </c>
      <c r="Q503" s="20" t="str">
        <f t="shared" si="63"/>
        <v/>
      </c>
      <c r="R503" s="20">
        <f t="shared" si="64"/>
        <v>0</v>
      </c>
      <c r="Z503" s="20">
        <f>'BOCES SELECT'!E496</f>
        <v>1045373</v>
      </c>
      <c r="AA503" s="20" t="e">
        <f ca="1">'BOCES SELECT'!CH496</f>
        <v>#N/A</v>
      </c>
      <c r="AB503" s="21"/>
      <c r="AC503" s="21"/>
    </row>
    <row r="504" spans="1:29" x14ac:dyDescent="0.2">
      <c r="A504" s="23"/>
      <c r="B504" s="28"/>
      <c r="C504" s="36"/>
      <c r="D504" s="25"/>
      <c r="E504" s="21"/>
      <c r="F504" s="21"/>
      <c r="G504" s="43"/>
      <c r="H504" s="21"/>
      <c r="I504" s="162"/>
      <c r="J504" s="522" t="str">
        <f t="shared" si="57"/>
        <v/>
      </c>
      <c r="K504" s="20">
        <f t="shared" si="58"/>
        <v>0</v>
      </c>
      <c r="L504" s="20" t="str">
        <f t="shared" si="59"/>
        <v/>
      </c>
      <c r="M504" s="20" t="str">
        <f t="shared" si="60"/>
        <v/>
      </c>
      <c r="O504" s="20">
        <f t="shared" si="61"/>
        <v>0</v>
      </c>
      <c r="P504" s="20">
        <f t="shared" si="62"/>
        <v>0</v>
      </c>
      <c r="Q504" s="20" t="str">
        <f t="shared" si="63"/>
        <v/>
      </c>
      <c r="R504" s="20">
        <f t="shared" si="64"/>
        <v>0</v>
      </c>
      <c r="Z504" s="20">
        <f>'BOCES SELECT'!E497</f>
        <v>1045372</v>
      </c>
      <c r="AA504" s="20" t="e">
        <f ca="1">'BOCES SELECT'!CH497</f>
        <v>#N/A</v>
      </c>
      <c r="AB504" s="21"/>
      <c r="AC504" s="21"/>
    </row>
    <row r="505" spans="1:29" x14ac:dyDescent="0.2">
      <c r="A505" s="23"/>
      <c r="B505" s="28"/>
      <c r="C505" s="36"/>
      <c r="D505" s="25"/>
      <c r="E505" s="21"/>
      <c r="F505" s="21"/>
      <c r="G505" s="43"/>
      <c r="H505" s="21"/>
      <c r="I505" s="162"/>
      <c r="J505" s="522" t="str">
        <f t="shared" si="57"/>
        <v/>
      </c>
      <c r="K505" s="20">
        <f t="shared" si="58"/>
        <v>0</v>
      </c>
      <c r="L505" s="20" t="str">
        <f t="shared" si="59"/>
        <v/>
      </c>
      <c r="M505" s="20" t="str">
        <f t="shared" si="60"/>
        <v/>
      </c>
      <c r="O505" s="20">
        <f t="shared" si="61"/>
        <v>0</v>
      </c>
      <c r="P505" s="20">
        <f t="shared" si="62"/>
        <v>0</v>
      </c>
      <c r="Q505" s="20" t="str">
        <f t="shared" si="63"/>
        <v/>
      </c>
      <c r="R505" s="20">
        <f t="shared" si="64"/>
        <v>0</v>
      </c>
      <c r="Z505" s="20">
        <f>'BOCES SELECT'!E498</f>
        <v>1045371</v>
      </c>
      <c r="AA505" s="20" t="e">
        <f ca="1">'BOCES SELECT'!CH498</f>
        <v>#N/A</v>
      </c>
      <c r="AB505" s="21"/>
      <c r="AC505" s="21"/>
    </row>
    <row r="506" spans="1:29" x14ac:dyDescent="0.2">
      <c r="A506" s="23"/>
      <c r="B506" s="28"/>
      <c r="C506" s="36"/>
      <c r="D506" s="25"/>
      <c r="E506" s="21"/>
      <c r="F506" s="21"/>
      <c r="G506" s="43"/>
      <c r="H506" s="21"/>
      <c r="I506" s="162"/>
      <c r="J506" s="522" t="str">
        <f t="shared" si="57"/>
        <v/>
      </c>
      <c r="K506" s="20">
        <f t="shared" si="58"/>
        <v>0</v>
      </c>
      <c r="L506" s="20" t="str">
        <f t="shared" si="59"/>
        <v/>
      </c>
      <c r="M506" s="20" t="str">
        <f t="shared" si="60"/>
        <v/>
      </c>
      <c r="O506" s="20">
        <f t="shared" si="61"/>
        <v>0</v>
      </c>
      <c r="P506" s="20">
        <f t="shared" si="62"/>
        <v>0</v>
      </c>
      <c r="Q506" s="20" t="str">
        <f t="shared" si="63"/>
        <v/>
      </c>
      <c r="R506" s="20">
        <f t="shared" si="64"/>
        <v>0</v>
      </c>
      <c r="Z506" s="20">
        <f>'BOCES SELECT'!E499</f>
        <v>1045370</v>
      </c>
      <c r="AA506" s="20" t="e">
        <f ca="1">'BOCES SELECT'!CH499</f>
        <v>#N/A</v>
      </c>
      <c r="AB506" s="21"/>
      <c r="AC506" s="21"/>
    </row>
    <row r="507" spans="1:29" x14ac:dyDescent="0.2">
      <c r="A507" s="23"/>
      <c r="B507" s="28"/>
      <c r="C507" s="36"/>
      <c r="D507" s="25"/>
      <c r="E507" s="21"/>
      <c r="F507" s="21"/>
      <c r="G507" s="43"/>
      <c r="H507" s="21"/>
      <c r="I507" s="162"/>
      <c r="J507" s="522" t="str">
        <f t="shared" si="57"/>
        <v/>
      </c>
      <c r="K507" s="20">
        <f t="shared" si="58"/>
        <v>0</v>
      </c>
      <c r="L507" s="20" t="str">
        <f t="shared" si="59"/>
        <v/>
      </c>
      <c r="M507" s="20" t="str">
        <f t="shared" si="60"/>
        <v/>
      </c>
      <c r="O507" s="20">
        <f t="shared" si="61"/>
        <v>0</v>
      </c>
      <c r="P507" s="20">
        <f t="shared" si="62"/>
        <v>0</v>
      </c>
      <c r="Q507" s="20" t="str">
        <f t="shared" si="63"/>
        <v/>
      </c>
      <c r="R507" s="20">
        <f t="shared" si="64"/>
        <v>0</v>
      </c>
      <c r="Z507" s="20">
        <f>'BOCES SELECT'!E500</f>
        <v>1045369</v>
      </c>
      <c r="AA507" s="20" t="e">
        <f ca="1">'BOCES SELECT'!CH500</f>
        <v>#N/A</v>
      </c>
      <c r="AB507" s="21"/>
      <c r="AC507" s="21"/>
    </row>
    <row r="508" spans="1:29" x14ac:dyDescent="0.2">
      <c r="A508" s="23"/>
      <c r="B508" s="28"/>
      <c r="C508" s="36"/>
      <c r="D508" s="25"/>
      <c r="E508" s="21"/>
      <c r="F508" s="21"/>
      <c r="G508" s="43"/>
      <c r="H508" s="21"/>
      <c r="I508" s="162"/>
      <c r="J508" s="522" t="str">
        <f t="shared" si="57"/>
        <v/>
      </c>
      <c r="K508" s="20">
        <f t="shared" si="58"/>
        <v>0</v>
      </c>
      <c r="L508" s="20" t="str">
        <f t="shared" si="59"/>
        <v/>
      </c>
      <c r="M508" s="20" t="str">
        <f t="shared" si="60"/>
        <v/>
      </c>
      <c r="O508" s="20">
        <f t="shared" si="61"/>
        <v>0</v>
      </c>
      <c r="P508" s="20">
        <f t="shared" si="62"/>
        <v>0</v>
      </c>
      <c r="Q508" s="20" t="str">
        <f t="shared" si="63"/>
        <v/>
      </c>
      <c r="R508" s="20">
        <f t="shared" si="64"/>
        <v>0</v>
      </c>
      <c r="Z508" s="20">
        <f>'BOCES SELECT'!E501</f>
        <v>1045368</v>
      </c>
      <c r="AA508" s="20" t="e">
        <f ca="1">'BOCES SELECT'!CH501</f>
        <v>#N/A</v>
      </c>
      <c r="AB508" s="21"/>
      <c r="AC508" s="21"/>
    </row>
    <row r="509" spans="1:29" x14ac:dyDescent="0.2">
      <c r="A509" s="23"/>
      <c r="B509" s="28"/>
      <c r="C509" s="36"/>
      <c r="D509" s="25"/>
      <c r="E509" s="21"/>
      <c r="F509" s="21"/>
      <c r="G509" s="43"/>
      <c r="H509" s="21"/>
      <c r="I509" s="162"/>
      <c r="J509" s="522" t="str">
        <f t="shared" si="57"/>
        <v/>
      </c>
      <c r="K509" s="20">
        <f t="shared" si="58"/>
        <v>0</v>
      </c>
      <c r="L509" s="20" t="str">
        <f t="shared" si="59"/>
        <v/>
      </c>
      <c r="M509" s="20" t="str">
        <f t="shared" si="60"/>
        <v/>
      </c>
      <c r="O509" s="20">
        <f t="shared" si="61"/>
        <v>0</v>
      </c>
      <c r="P509" s="20">
        <f t="shared" si="62"/>
        <v>0</v>
      </c>
      <c r="Q509" s="20" t="str">
        <f t="shared" si="63"/>
        <v/>
      </c>
      <c r="R509" s="20">
        <f t="shared" si="64"/>
        <v>0</v>
      </c>
      <c r="AB509" s="21"/>
      <c r="AC509" s="21"/>
    </row>
    <row r="510" spans="1:29" x14ac:dyDescent="0.2">
      <c r="A510" s="23"/>
      <c r="B510" s="28"/>
      <c r="C510" s="36"/>
      <c r="D510" s="25"/>
      <c r="E510" s="21"/>
      <c r="F510" s="21"/>
      <c r="G510" s="43"/>
      <c r="H510" s="21"/>
      <c r="I510" s="162"/>
      <c r="J510" s="522" t="str">
        <f t="shared" si="57"/>
        <v/>
      </c>
      <c r="K510" s="20">
        <f t="shared" si="58"/>
        <v>0</v>
      </c>
      <c r="L510" s="20" t="str">
        <f t="shared" si="59"/>
        <v/>
      </c>
      <c r="M510" s="20" t="str">
        <f t="shared" si="60"/>
        <v/>
      </c>
      <c r="O510" s="20">
        <f t="shared" si="61"/>
        <v>0</v>
      </c>
      <c r="P510" s="20">
        <f t="shared" si="62"/>
        <v>0</v>
      </c>
      <c r="Q510" s="20" t="str">
        <f t="shared" si="63"/>
        <v/>
      </c>
      <c r="R510" s="20">
        <f t="shared" si="64"/>
        <v>0</v>
      </c>
      <c r="AB510" s="21"/>
      <c r="AC510" s="21"/>
    </row>
    <row r="511" spans="1:29" x14ac:dyDescent="0.2">
      <c r="A511" s="23"/>
      <c r="B511" s="28"/>
      <c r="C511" s="36"/>
      <c r="D511" s="25"/>
      <c r="E511" s="21"/>
      <c r="F511" s="21"/>
      <c r="G511" s="43"/>
      <c r="H511" s="21"/>
      <c r="I511" s="162"/>
      <c r="J511" s="522" t="str">
        <f t="shared" si="57"/>
        <v/>
      </c>
      <c r="K511" s="20">
        <f t="shared" si="58"/>
        <v>0</v>
      </c>
      <c r="L511" s="20" t="str">
        <f t="shared" si="59"/>
        <v/>
      </c>
      <c r="M511" s="20" t="str">
        <f t="shared" si="60"/>
        <v/>
      </c>
      <c r="O511" s="20">
        <f t="shared" si="61"/>
        <v>0</v>
      </c>
      <c r="P511" s="20">
        <f t="shared" si="62"/>
        <v>0</v>
      </c>
      <c r="Q511" s="20" t="str">
        <f t="shared" si="63"/>
        <v/>
      </c>
      <c r="R511" s="20">
        <f t="shared" si="64"/>
        <v>0</v>
      </c>
      <c r="AB511" s="21"/>
      <c r="AC511" s="21"/>
    </row>
    <row r="512" spans="1:29" x14ac:dyDescent="0.2">
      <c r="A512" s="23"/>
      <c r="B512" s="28"/>
      <c r="C512" s="36"/>
      <c r="D512" s="25"/>
      <c r="E512" s="21"/>
      <c r="F512" s="21"/>
      <c r="G512" s="43"/>
      <c r="H512" s="21"/>
      <c r="I512" s="162"/>
      <c r="J512" s="522" t="str">
        <f t="shared" si="57"/>
        <v/>
      </c>
      <c r="K512" s="20">
        <f t="shared" si="58"/>
        <v>0</v>
      </c>
      <c r="L512" s="20" t="str">
        <f t="shared" si="59"/>
        <v/>
      </c>
      <c r="M512" s="20" t="str">
        <f t="shared" si="60"/>
        <v/>
      </c>
      <c r="O512" s="20">
        <f t="shared" si="61"/>
        <v>0</v>
      </c>
      <c r="P512" s="20">
        <f t="shared" si="62"/>
        <v>0</v>
      </c>
      <c r="Q512" s="20" t="str">
        <f t="shared" si="63"/>
        <v/>
      </c>
      <c r="R512" s="20">
        <f t="shared" si="64"/>
        <v>0</v>
      </c>
      <c r="AB512" s="21"/>
      <c r="AC512" s="21"/>
    </row>
    <row r="513" spans="1:29" x14ac:dyDescent="0.2">
      <c r="A513" s="23"/>
      <c r="B513" s="28"/>
      <c r="C513" s="36"/>
      <c r="D513" s="25"/>
      <c r="E513" s="21"/>
      <c r="F513" s="21"/>
      <c r="G513" s="43"/>
      <c r="H513" s="21"/>
      <c r="I513" s="162"/>
      <c r="J513" s="522" t="str">
        <f t="shared" si="57"/>
        <v/>
      </c>
      <c r="K513" s="20">
        <f t="shared" si="58"/>
        <v>0</v>
      </c>
      <c r="L513" s="20" t="str">
        <f t="shared" si="59"/>
        <v/>
      </c>
      <c r="M513" s="20" t="str">
        <f t="shared" si="60"/>
        <v/>
      </c>
      <c r="O513" s="20">
        <f t="shared" si="61"/>
        <v>0</v>
      </c>
      <c r="P513" s="20">
        <f t="shared" si="62"/>
        <v>0</v>
      </c>
      <c r="Q513" s="20" t="str">
        <f t="shared" si="63"/>
        <v/>
      </c>
      <c r="R513" s="20">
        <f t="shared" si="64"/>
        <v>0</v>
      </c>
      <c r="AB513" s="21"/>
      <c r="AC513" s="21"/>
    </row>
    <row r="514" spans="1:29" x14ac:dyDescent="0.2">
      <c r="A514" s="23"/>
      <c r="B514" s="28"/>
      <c r="C514" s="36"/>
      <c r="D514" s="25"/>
      <c r="E514" s="21"/>
      <c r="F514" s="21"/>
      <c r="G514" s="43"/>
      <c r="H514" s="21"/>
      <c r="I514" s="162"/>
      <c r="J514" s="522" t="str">
        <f t="shared" si="57"/>
        <v/>
      </c>
      <c r="K514" s="20">
        <f t="shared" si="58"/>
        <v>0</v>
      </c>
      <c r="L514" s="20" t="str">
        <f t="shared" si="59"/>
        <v/>
      </c>
      <c r="M514" s="20" t="str">
        <f t="shared" si="60"/>
        <v/>
      </c>
      <c r="O514" s="20">
        <f t="shared" si="61"/>
        <v>0</v>
      </c>
      <c r="P514" s="20">
        <f t="shared" si="62"/>
        <v>0</v>
      </c>
      <c r="Q514" s="20" t="str">
        <f t="shared" si="63"/>
        <v/>
      </c>
      <c r="R514" s="20">
        <f t="shared" si="64"/>
        <v>0</v>
      </c>
      <c r="AB514" s="21"/>
      <c r="AC514" s="21"/>
    </row>
    <row r="515" spans="1:29" x14ac:dyDescent="0.2">
      <c r="A515" s="23"/>
      <c r="B515" s="28"/>
      <c r="C515" s="36"/>
      <c r="D515" s="25"/>
      <c r="E515" s="21"/>
      <c r="F515" s="21"/>
      <c r="G515" s="43"/>
      <c r="H515" s="21"/>
      <c r="I515" s="162"/>
      <c r="J515" s="522" t="str">
        <f t="shared" si="57"/>
        <v/>
      </c>
      <c r="K515" s="20">
        <f t="shared" si="58"/>
        <v>0</v>
      </c>
      <c r="L515" s="20" t="str">
        <f t="shared" si="59"/>
        <v/>
      </c>
      <c r="M515" s="20" t="str">
        <f t="shared" si="60"/>
        <v/>
      </c>
      <c r="O515" s="20">
        <f t="shared" si="61"/>
        <v>0</v>
      </c>
      <c r="P515" s="20">
        <f t="shared" si="62"/>
        <v>0</v>
      </c>
      <c r="Q515" s="20" t="str">
        <f t="shared" si="63"/>
        <v/>
      </c>
      <c r="R515" s="20">
        <f t="shared" si="64"/>
        <v>0</v>
      </c>
      <c r="AB515" s="21"/>
      <c r="AC515" s="21"/>
    </row>
    <row r="516" spans="1:29" x14ac:dyDescent="0.2">
      <c r="A516" s="23"/>
      <c r="B516" s="28"/>
      <c r="C516" s="36"/>
      <c r="D516" s="25"/>
      <c r="E516" s="21"/>
      <c r="F516" s="21"/>
      <c r="G516" s="43"/>
      <c r="H516" s="21"/>
      <c r="I516" s="162"/>
      <c r="J516" s="522" t="str">
        <f t="shared" si="57"/>
        <v/>
      </c>
      <c r="K516" s="20">
        <f t="shared" si="58"/>
        <v>0</v>
      </c>
      <c r="L516" s="20" t="str">
        <f t="shared" si="59"/>
        <v/>
      </c>
      <c r="M516" s="20" t="str">
        <f t="shared" si="60"/>
        <v/>
      </c>
      <c r="O516" s="20">
        <f t="shared" si="61"/>
        <v>0</v>
      </c>
      <c r="P516" s="20">
        <f t="shared" si="62"/>
        <v>0</v>
      </c>
      <c r="Q516" s="20" t="str">
        <f t="shared" si="63"/>
        <v/>
      </c>
      <c r="R516" s="20">
        <f t="shared" si="64"/>
        <v>0</v>
      </c>
      <c r="AB516" s="21"/>
      <c r="AC516" s="21"/>
    </row>
    <row r="517" spans="1:29" x14ac:dyDescent="0.2">
      <c r="A517" s="23"/>
      <c r="B517" s="28"/>
      <c r="C517" s="36"/>
      <c r="D517" s="25"/>
      <c r="E517" s="21"/>
      <c r="F517" s="21"/>
      <c r="G517" s="43"/>
      <c r="H517" s="21"/>
      <c r="I517" s="162"/>
      <c r="J517" s="522" t="str">
        <f t="shared" si="57"/>
        <v/>
      </c>
      <c r="K517" s="20">
        <f t="shared" si="58"/>
        <v>0</v>
      </c>
      <c r="L517" s="20" t="str">
        <f t="shared" si="59"/>
        <v/>
      </c>
      <c r="M517" s="20" t="str">
        <f t="shared" si="60"/>
        <v/>
      </c>
      <c r="O517" s="20">
        <f t="shared" si="61"/>
        <v>0</v>
      </c>
      <c r="P517" s="20">
        <f t="shared" si="62"/>
        <v>0</v>
      </c>
      <c r="Q517" s="20" t="str">
        <f t="shared" si="63"/>
        <v/>
      </c>
      <c r="R517" s="20">
        <f t="shared" si="64"/>
        <v>0</v>
      </c>
      <c r="AB517" s="21"/>
      <c r="AC517" s="21"/>
    </row>
    <row r="518" spans="1:29" x14ac:dyDescent="0.2">
      <c r="A518" s="23"/>
      <c r="B518" s="28"/>
      <c r="C518" s="36"/>
      <c r="D518" s="25"/>
      <c r="E518" s="21"/>
      <c r="F518" s="21"/>
      <c r="G518" s="43"/>
      <c r="H518" s="21"/>
      <c r="I518" s="162"/>
      <c r="J518" s="522" t="str">
        <f t="shared" si="57"/>
        <v/>
      </c>
      <c r="K518" s="20">
        <f t="shared" si="58"/>
        <v>0</v>
      </c>
      <c r="L518" s="20" t="str">
        <f t="shared" si="59"/>
        <v/>
      </c>
      <c r="M518" s="20" t="str">
        <f t="shared" si="60"/>
        <v/>
      </c>
      <c r="O518" s="20">
        <f t="shared" si="61"/>
        <v>0</v>
      </c>
      <c r="P518" s="20">
        <f t="shared" si="62"/>
        <v>0</v>
      </c>
      <c r="Q518" s="20" t="str">
        <f t="shared" si="63"/>
        <v/>
      </c>
      <c r="R518" s="20">
        <f t="shared" si="64"/>
        <v>0</v>
      </c>
      <c r="AB518" s="21"/>
      <c r="AC518" s="21"/>
    </row>
    <row r="519" spans="1:29" x14ac:dyDescent="0.2">
      <c r="A519" s="23"/>
      <c r="B519" s="28"/>
      <c r="C519" s="36"/>
      <c r="D519" s="25"/>
      <c r="E519" s="21"/>
      <c r="F519" s="21"/>
      <c r="G519" s="43"/>
      <c r="H519" s="21"/>
      <c r="I519" s="162"/>
      <c r="J519" s="522" t="str">
        <f t="shared" si="57"/>
        <v/>
      </c>
      <c r="K519" s="20">
        <f t="shared" si="58"/>
        <v>0</v>
      </c>
      <c r="L519" s="20" t="str">
        <f t="shared" si="59"/>
        <v/>
      </c>
      <c r="M519" s="20" t="str">
        <f t="shared" si="60"/>
        <v/>
      </c>
      <c r="O519" s="20">
        <f t="shared" si="61"/>
        <v>0</v>
      </c>
      <c r="P519" s="20">
        <f t="shared" si="62"/>
        <v>0</v>
      </c>
      <c r="Q519" s="20" t="str">
        <f t="shared" si="63"/>
        <v/>
      </c>
      <c r="R519" s="20">
        <f t="shared" si="64"/>
        <v>0</v>
      </c>
      <c r="AB519" s="21"/>
      <c r="AC519" s="21"/>
    </row>
    <row r="520" spans="1:29" x14ac:dyDescent="0.2">
      <c r="A520" s="23"/>
      <c r="B520" s="28"/>
      <c r="C520" s="36"/>
      <c r="D520" s="25"/>
      <c r="E520" s="21"/>
      <c r="F520" s="21"/>
      <c r="G520" s="43"/>
      <c r="H520" s="21"/>
      <c r="I520" s="162"/>
      <c r="J520" s="522" t="str">
        <f t="shared" si="57"/>
        <v/>
      </c>
      <c r="K520" s="20">
        <f t="shared" si="58"/>
        <v>0</v>
      </c>
      <c r="L520" s="20" t="str">
        <f t="shared" si="59"/>
        <v/>
      </c>
      <c r="M520" s="20" t="str">
        <f t="shared" si="60"/>
        <v/>
      </c>
      <c r="O520" s="20">
        <f t="shared" si="61"/>
        <v>0</v>
      </c>
      <c r="P520" s="20">
        <f t="shared" si="62"/>
        <v>0</v>
      </c>
      <c r="Q520" s="20" t="str">
        <f t="shared" si="63"/>
        <v/>
      </c>
      <c r="R520" s="20">
        <f t="shared" si="64"/>
        <v>0</v>
      </c>
      <c r="AB520" s="21"/>
      <c r="AC520" s="21"/>
    </row>
    <row r="521" spans="1:29" x14ac:dyDescent="0.2">
      <c r="A521" s="23"/>
      <c r="B521" s="28"/>
      <c r="C521" s="36"/>
      <c r="D521" s="25"/>
      <c r="E521" s="21"/>
      <c r="F521" s="21"/>
      <c r="G521" s="43"/>
      <c r="H521" s="21"/>
      <c r="I521" s="162"/>
      <c r="J521" s="522" t="str">
        <f t="shared" si="57"/>
        <v/>
      </c>
      <c r="K521" s="20">
        <f t="shared" si="58"/>
        <v>0</v>
      </c>
      <c r="L521" s="20" t="str">
        <f t="shared" si="59"/>
        <v/>
      </c>
      <c r="M521" s="20" t="str">
        <f t="shared" si="60"/>
        <v/>
      </c>
      <c r="O521" s="20">
        <f t="shared" si="61"/>
        <v>0</v>
      </c>
      <c r="P521" s="20">
        <f t="shared" si="62"/>
        <v>0</v>
      </c>
      <c r="Q521" s="20" t="str">
        <f t="shared" si="63"/>
        <v/>
      </c>
      <c r="R521" s="20">
        <f t="shared" si="64"/>
        <v>0</v>
      </c>
      <c r="AB521" s="21"/>
      <c r="AC521" s="21"/>
    </row>
    <row r="522" spans="1:29" x14ac:dyDescent="0.2">
      <c r="A522" s="23"/>
      <c r="B522" s="28"/>
      <c r="C522" s="36"/>
      <c r="D522" s="25"/>
      <c r="E522" s="21"/>
      <c r="F522" s="21"/>
      <c r="G522" s="43"/>
      <c r="H522" s="21"/>
      <c r="I522" s="162"/>
      <c r="J522" s="522" t="str">
        <f t="shared" si="57"/>
        <v/>
      </c>
      <c r="K522" s="20">
        <f t="shared" si="58"/>
        <v>0</v>
      </c>
      <c r="L522" s="20" t="str">
        <f t="shared" si="59"/>
        <v/>
      </c>
      <c r="M522" s="20" t="str">
        <f t="shared" si="60"/>
        <v/>
      </c>
      <c r="O522" s="20">
        <f t="shared" si="61"/>
        <v>0</v>
      </c>
      <c r="P522" s="20">
        <f t="shared" si="62"/>
        <v>0</v>
      </c>
      <c r="Q522" s="20" t="str">
        <f t="shared" si="63"/>
        <v/>
      </c>
      <c r="R522" s="20">
        <f t="shared" si="64"/>
        <v>0</v>
      </c>
      <c r="AB522" s="21"/>
      <c r="AC522" s="21"/>
    </row>
    <row r="523" spans="1:29" x14ac:dyDescent="0.2">
      <c r="A523" s="23"/>
      <c r="B523" s="28"/>
      <c r="C523" s="36"/>
      <c r="D523" s="25"/>
      <c r="E523" s="21"/>
      <c r="F523" s="21"/>
      <c r="G523" s="43"/>
      <c r="H523" s="21"/>
      <c r="I523" s="162"/>
      <c r="J523" s="522" t="str">
        <f t="shared" ref="J523:J586" si="65">IF(K523=K522,"",SUMIF(K:K,K523,I:I))</f>
        <v/>
      </c>
      <c r="K523" s="20">
        <f t="shared" si="58"/>
        <v>0</v>
      </c>
      <c r="L523" s="20" t="str">
        <f t="shared" si="59"/>
        <v/>
      </c>
      <c r="M523" s="20" t="str">
        <f t="shared" si="60"/>
        <v/>
      </c>
      <c r="O523" s="20">
        <f t="shared" si="61"/>
        <v>0</v>
      </c>
      <c r="P523" s="20">
        <f t="shared" si="62"/>
        <v>0</v>
      </c>
      <c r="Q523" s="20" t="str">
        <f t="shared" si="63"/>
        <v/>
      </c>
      <c r="R523" s="20">
        <f t="shared" si="64"/>
        <v>0</v>
      </c>
      <c r="AB523" s="21"/>
      <c r="AC523" s="21"/>
    </row>
    <row r="524" spans="1:29" x14ac:dyDescent="0.2">
      <c r="A524" s="23"/>
      <c r="B524" s="28"/>
      <c r="C524" s="36"/>
      <c r="D524" s="25"/>
      <c r="E524" s="21"/>
      <c r="F524" s="21"/>
      <c r="G524" s="43"/>
      <c r="H524" s="21"/>
      <c r="I524" s="162"/>
      <c r="J524" s="522" t="str">
        <f t="shared" si="65"/>
        <v/>
      </c>
      <c r="K524" s="20">
        <f t="shared" ref="K524:K587" si="66">IF(ISBLANK(A524),K523,A524)</f>
        <v>0</v>
      </c>
      <c r="L524" s="20" t="str">
        <f t="shared" si="59"/>
        <v/>
      </c>
      <c r="M524" s="20" t="str">
        <f t="shared" si="60"/>
        <v/>
      </c>
      <c r="O524" s="20">
        <f t="shared" si="61"/>
        <v>0</v>
      </c>
      <c r="P524" s="20">
        <f t="shared" si="62"/>
        <v>0</v>
      </c>
      <c r="Q524" s="20" t="str">
        <f t="shared" si="63"/>
        <v/>
      </c>
      <c r="R524" s="20">
        <f t="shared" si="64"/>
        <v>0</v>
      </c>
      <c r="AB524" s="21"/>
      <c r="AC524" s="21"/>
    </row>
    <row r="525" spans="1:29" x14ac:dyDescent="0.2">
      <c r="A525" s="23"/>
      <c r="B525" s="28"/>
      <c r="C525" s="36"/>
      <c r="D525" s="25"/>
      <c r="E525" s="21"/>
      <c r="F525" s="21"/>
      <c r="G525" s="43"/>
      <c r="H525" s="21"/>
      <c r="I525" s="162"/>
      <c r="J525" s="522" t="str">
        <f t="shared" si="65"/>
        <v/>
      </c>
      <c r="K525" s="20">
        <f t="shared" si="66"/>
        <v>0</v>
      </c>
      <c r="L525" s="20" t="str">
        <f t="shared" si="59"/>
        <v/>
      </c>
      <c r="M525" s="20" t="str">
        <f t="shared" si="60"/>
        <v/>
      </c>
      <c r="O525" s="20">
        <f t="shared" si="61"/>
        <v>0</v>
      </c>
      <c r="P525" s="20">
        <f t="shared" si="62"/>
        <v>0</v>
      </c>
      <c r="Q525" s="20" t="str">
        <f t="shared" si="63"/>
        <v/>
      </c>
      <c r="R525" s="20">
        <f t="shared" si="64"/>
        <v>0</v>
      </c>
      <c r="AB525" s="21"/>
      <c r="AC525" s="21"/>
    </row>
    <row r="526" spans="1:29" x14ac:dyDescent="0.2">
      <c r="A526" s="23"/>
      <c r="B526" s="28"/>
      <c r="C526" s="36"/>
      <c r="D526" s="25"/>
      <c r="E526" s="21"/>
      <c r="F526" s="21"/>
      <c r="G526" s="43"/>
      <c r="H526" s="21"/>
      <c r="I526" s="162"/>
      <c r="J526" s="522" t="str">
        <f t="shared" si="65"/>
        <v/>
      </c>
      <c r="K526" s="20">
        <f t="shared" si="66"/>
        <v>0</v>
      </c>
      <c r="L526" s="20" t="str">
        <f t="shared" si="59"/>
        <v/>
      </c>
      <c r="M526" s="20" t="str">
        <f t="shared" si="60"/>
        <v/>
      </c>
      <c r="O526" s="20">
        <f t="shared" si="61"/>
        <v>0</v>
      </c>
      <c r="P526" s="20">
        <f t="shared" si="62"/>
        <v>0</v>
      </c>
      <c r="Q526" s="20" t="str">
        <f t="shared" si="63"/>
        <v/>
      </c>
      <c r="R526" s="20">
        <f t="shared" si="64"/>
        <v>0</v>
      </c>
      <c r="AB526" s="21"/>
      <c r="AC526" s="21"/>
    </row>
    <row r="527" spans="1:29" x14ac:dyDescent="0.2">
      <c r="A527" s="23"/>
      <c r="B527" s="28"/>
      <c r="C527" s="36"/>
      <c r="D527" s="25"/>
      <c r="E527" s="21"/>
      <c r="F527" s="21"/>
      <c r="G527" s="43"/>
      <c r="H527" s="21"/>
      <c r="I527" s="162"/>
      <c r="J527" s="522" t="str">
        <f t="shared" si="65"/>
        <v/>
      </c>
      <c r="K527" s="20">
        <f t="shared" si="66"/>
        <v>0</v>
      </c>
      <c r="L527" s="20" t="str">
        <f t="shared" ref="L527:L590" si="67">LEFT(H527,11)</f>
        <v/>
      </c>
      <c r="M527" s="20" t="str">
        <f t="shared" ref="M527:M590" si="68">LEFT(E527,2)</f>
        <v/>
      </c>
      <c r="O527" s="20">
        <f t="shared" ref="O527:O590" si="69">K527</f>
        <v>0</v>
      </c>
      <c r="P527" s="20">
        <f t="shared" ref="P527:P590" si="70">LEN(L527)</f>
        <v>0</v>
      </c>
      <c r="Q527" s="20" t="str">
        <f t="shared" ref="Q527:Q590" si="71">IF(LEN(L527)=11,L527,IF(LEN(L527)=10,CONCATENATE(L527," "),IF(LEN(L527)=9,CONCATENATE(L527,"  "),IF(LEN(L527)=8,CONCATENATE(L527,"   "),""))))</f>
        <v/>
      </c>
      <c r="R527" s="20">
        <f t="shared" ref="R527:R590" si="72">LEN(Q527)</f>
        <v>0</v>
      </c>
      <c r="AB527" s="21"/>
      <c r="AC527" s="21"/>
    </row>
    <row r="528" spans="1:29" x14ac:dyDescent="0.2">
      <c r="A528" s="23"/>
      <c r="B528" s="28"/>
      <c r="C528" s="36"/>
      <c r="D528" s="25"/>
      <c r="E528" s="21"/>
      <c r="F528" s="21"/>
      <c r="G528" s="43"/>
      <c r="H528" s="21"/>
      <c r="I528" s="162"/>
      <c r="J528" s="522" t="str">
        <f t="shared" si="65"/>
        <v/>
      </c>
      <c r="K528" s="20">
        <f t="shared" si="66"/>
        <v>0</v>
      </c>
      <c r="L528" s="20" t="str">
        <f t="shared" si="67"/>
        <v/>
      </c>
      <c r="M528" s="20" t="str">
        <f t="shared" si="68"/>
        <v/>
      </c>
      <c r="O528" s="20">
        <f t="shared" si="69"/>
        <v>0</v>
      </c>
      <c r="P528" s="20">
        <f t="shared" si="70"/>
        <v>0</v>
      </c>
      <c r="Q528" s="20" t="str">
        <f t="shared" si="71"/>
        <v/>
      </c>
      <c r="R528" s="20">
        <f t="shared" si="72"/>
        <v>0</v>
      </c>
      <c r="AB528" s="21"/>
      <c r="AC528" s="21"/>
    </row>
    <row r="529" spans="1:29" x14ac:dyDescent="0.2">
      <c r="A529" s="23"/>
      <c r="B529" s="28"/>
      <c r="C529" s="36"/>
      <c r="D529" s="25"/>
      <c r="E529" s="21"/>
      <c r="F529" s="21"/>
      <c r="G529" s="43"/>
      <c r="H529" s="21"/>
      <c r="I529" s="162"/>
      <c r="J529" s="522" t="str">
        <f t="shared" si="65"/>
        <v/>
      </c>
      <c r="K529" s="20">
        <f t="shared" si="66"/>
        <v>0</v>
      </c>
      <c r="L529" s="20" t="str">
        <f t="shared" si="67"/>
        <v/>
      </c>
      <c r="M529" s="20" t="str">
        <f t="shared" si="68"/>
        <v/>
      </c>
      <c r="O529" s="20">
        <f t="shared" si="69"/>
        <v>0</v>
      </c>
      <c r="P529" s="20">
        <f t="shared" si="70"/>
        <v>0</v>
      </c>
      <c r="Q529" s="20" t="str">
        <f t="shared" si="71"/>
        <v/>
      </c>
      <c r="R529" s="20">
        <f t="shared" si="72"/>
        <v>0</v>
      </c>
      <c r="AB529" s="21"/>
      <c r="AC529" s="21"/>
    </row>
    <row r="530" spans="1:29" x14ac:dyDescent="0.2">
      <c r="A530" s="23"/>
      <c r="B530" s="28"/>
      <c r="C530" s="36"/>
      <c r="D530" s="25"/>
      <c r="E530" s="21"/>
      <c r="F530" s="21"/>
      <c r="G530" s="43"/>
      <c r="H530" s="21"/>
      <c r="I530" s="162"/>
      <c r="J530" s="522" t="str">
        <f t="shared" si="65"/>
        <v/>
      </c>
      <c r="K530" s="20">
        <f t="shared" si="66"/>
        <v>0</v>
      </c>
      <c r="L530" s="20" t="str">
        <f t="shared" si="67"/>
        <v/>
      </c>
      <c r="M530" s="20" t="str">
        <f t="shared" si="68"/>
        <v/>
      </c>
      <c r="O530" s="20">
        <f t="shared" si="69"/>
        <v>0</v>
      </c>
      <c r="P530" s="20">
        <f t="shared" si="70"/>
        <v>0</v>
      </c>
      <c r="Q530" s="20" t="str">
        <f t="shared" si="71"/>
        <v/>
      </c>
      <c r="R530" s="20">
        <f t="shared" si="72"/>
        <v>0</v>
      </c>
      <c r="AB530" s="21"/>
      <c r="AC530" s="21"/>
    </row>
    <row r="531" spans="1:29" x14ac:dyDescent="0.2">
      <c r="A531" s="23"/>
      <c r="B531" s="28"/>
      <c r="C531" s="36"/>
      <c r="D531" s="25"/>
      <c r="E531" s="21"/>
      <c r="F531" s="21"/>
      <c r="G531" s="43"/>
      <c r="H531" s="21"/>
      <c r="I531" s="162"/>
      <c r="J531" s="522" t="str">
        <f t="shared" si="65"/>
        <v/>
      </c>
      <c r="K531" s="20">
        <f t="shared" si="66"/>
        <v>0</v>
      </c>
      <c r="L531" s="20" t="str">
        <f t="shared" si="67"/>
        <v/>
      </c>
      <c r="M531" s="20" t="str">
        <f t="shared" si="68"/>
        <v/>
      </c>
      <c r="O531" s="20">
        <f t="shared" si="69"/>
        <v>0</v>
      </c>
      <c r="P531" s="20">
        <f t="shared" si="70"/>
        <v>0</v>
      </c>
      <c r="Q531" s="20" t="str">
        <f t="shared" si="71"/>
        <v/>
      </c>
      <c r="R531" s="20">
        <f t="shared" si="72"/>
        <v>0</v>
      </c>
      <c r="AB531" s="21"/>
      <c r="AC531" s="21"/>
    </row>
    <row r="532" spans="1:29" x14ac:dyDescent="0.2">
      <c r="A532" s="23"/>
      <c r="B532" s="28"/>
      <c r="C532" s="36"/>
      <c r="D532" s="25"/>
      <c r="E532" s="21"/>
      <c r="F532" s="21"/>
      <c r="G532" s="43"/>
      <c r="H532" s="21"/>
      <c r="I532" s="162"/>
      <c r="J532" s="522" t="str">
        <f t="shared" si="65"/>
        <v/>
      </c>
      <c r="K532" s="20">
        <f t="shared" si="66"/>
        <v>0</v>
      </c>
      <c r="L532" s="20" t="str">
        <f t="shared" si="67"/>
        <v/>
      </c>
      <c r="M532" s="20" t="str">
        <f t="shared" si="68"/>
        <v/>
      </c>
      <c r="O532" s="20">
        <f t="shared" si="69"/>
        <v>0</v>
      </c>
      <c r="P532" s="20">
        <f t="shared" si="70"/>
        <v>0</v>
      </c>
      <c r="Q532" s="20" t="str">
        <f t="shared" si="71"/>
        <v/>
      </c>
      <c r="R532" s="20">
        <f t="shared" si="72"/>
        <v>0</v>
      </c>
      <c r="AB532" s="21"/>
      <c r="AC532" s="21"/>
    </row>
    <row r="533" spans="1:29" x14ac:dyDescent="0.2">
      <c r="A533" s="23"/>
      <c r="B533" s="28"/>
      <c r="C533" s="36"/>
      <c r="D533" s="25"/>
      <c r="E533" s="21"/>
      <c r="F533" s="21"/>
      <c r="G533" s="43"/>
      <c r="H533" s="21"/>
      <c r="I533" s="162"/>
      <c r="J533" s="522" t="str">
        <f t="shared" si="65"/>
        <v/>
      </c>
      <c r="K533" s="20">
        <f t="shared" si="66"/>
        <v>0</v>
      </c>
      <c r="L533" s="20" t="str">
        <f t="shared" si="67"/>
        <v/>
      </c>
      <c r="M533" s="20" t="str">
        <f t="shared" si="68"/>
        <v/>
      </c>
      <c r="O533" s="20">
        <f t="shared" si="69"/>
        <v>0</v>
      </c>
      <c r="P533" s="20">
        <f t="shared" si="70"/>
        <v>0</v>
      </c>
      <c r="Q533" s="20" t="str">
        <f t="shared" si="71"/>
        <v/>
      </c>
      <c r="R533" s="20">
        <f t="shared" si="72"/>
        <v>0</v>
      </c>
      <c r="AB533" s="21"/>
      <c r="AC533" s="21"/>
    </row>
    <row r="534" spans="1:29" x14ac:dyDescent="0.2">
      <c r="A534" s="23"/>
      <c r="B534" s="28"/>
      <c r="C534" s="36"/>
      <c r="D534" s="25"/>
      <c r="E534" s="21"/>
      <c r="F534" s="21"/>
      <c r="G534" s="43"/>
      <c r="H534" s="21"/>
      <c r="I534" s="162"/>
      <c r="J534" s="522" t="str">
        <f t="shared" si="65"/>
        <v/>
      </c>
      <c r="K534" s="20">
        <f t="shared" si="66"/>
        <v>0</v>
      </c>
      <c r="L534" s="20" t="str">
        <f t="shared" si="67"/>
        <v/>
      </c>
      <c r="M534" s="20" t="str">
        <f t="shared" si="68"/>
        <v/>
      </c>
      <c r="O534" s="20">
        <f t="shared" si="69"/>
        <v>0</v>
      </c>
      <c r="P534" s="20">
        <f t="shared" si="70"/>
        <v>0</v>
      </c>
      <c r="Q534" s="20" t="str">
        <f t="shared" si="71"/>
        <v/>
      </c>
      <c r="R534" s="20">
        <f t="shared" si="72"/>
        <v>0</v>
      </c>
      <c r="AB534" s="21"/>
      <c r="AC534" s="21"/>
    </row>
    <row r="535" spans="1:29" x14ac:dyDescent="0.2">
      <c r="A535" s="23"/>
      <c r="B535" s="28"/>
      <c r="C535" s="36"/>
      <c r="D535" s="25"/>
      <c r="E535" s="21"/>
      <c r="F535" s="21"/>
      <c r="G535" s="43"/>
      <c r="H535" s="21"/>
      <c r="I535" s="162"/>
      <c r="J535" s="522" t="str">
        <f t="shared" si="65"/>
        <v/>
      </c>
      <c r="K535" s="20">
        <f t="shared" si="66"/>
        <v>0</v>
      </c>
      <c r="L535" s="20" t="str">
        <f t="shared" si="67"/>
        <v/>
      </c>
      <c r="M535" s="20" t="str">
        <f t="shared" si="68"/>
        <v/>
      </c>
      <c r="O535" s="20">
        <f t="shared" si="69"/>
        <v>0</v>
      </c>
      <c r="P535" s="20">
        <f t="shared" si="70"/>
        <v>0</v>
      </c>
      <c r="Q535" s="20" t="str">
        <f t="shared" si="71"/>
        <v/>
      </c>
      <c r="R535" s="20">
        <f t="shared" si="72"/>
        <v>0</v>
      </c>
      <c r="AB535" s="21"/>
      <c r="AC535" s="21"/>
    </row>
    <row r="536" spans="1:29" x14ac:dyDescent="0.2">
      <c r="A536" s="23"/>
      <c r="B536" s="28"/>
      <c r="C536" s="36"/>
      <c r="D536" s="25"/>
      <c r="E536" s="21"/>
      <c r="F536" s="21"/>
      <c r="G536" s="43"/>
      <c r="H536" s="21"/>
      <c r="I536" s="162"/>
      <c r="J536" s="522" t="str">
        <f t="shared" si="65"/>
        <v/>
      </c>
      <c r="K536" s="20">
        <f t="shared" si="66"/>
        <v>0</v>
      </c>
      <c r="L536" s="20" t="str">
        <f t="shared" si="67"/>
        <v/>
      </c>
      <c r="M536" s="20" t="str">
        <f t="shared" si="68"/>
        <v/>
      </c>
      <c r="O536" s="20">
        <f t="shared" si="69"/>
        <v>0</v>
      </c>
      <c r="P536" s="20">
        <f t="shared" si="70"/>
        <v>0</v>
      </c>
      <c r="Q536" s="20" t="str">
        <f t="shared" si="71"/>
        <v/>
      </c>
      <c r="R536" s="20">
        <f t="shared" si="72"/>
        <v>0</v>
      </c>
      <c r="AB536" s="21"/>
      <c r="AC536" s="21"/>
    </row>
    <row r="537" spans="1:29" x14ac:dyDescent="0.2">
      <c r="A537" s="23"/>
      <c r="B537" s="28"/>
      <c r="C537" s="36"/>
      <c r="D537" s="25"/>
      <c r="E537" s="21"/>
      <c r="F537" s="21"/>
      <c r="G537" s="43"/>
      <c r="H537" s="21"/>
      <c r="I537" s="162"/>
      <c r="J537" s="522" t="str">
        <f t="shared" si="65"/>
        <v/>
      </c>
      <c r="K537" s="20">
        <f t="shared" si="66"/>
        <v>0</v>
      </c>
      <c r="L537" s="20" t="str">
        <f t="shared" si="67"/>
        <v/>
      </c>
      <c r="M537" s="20" t="str">
        <f t="shared" si="68"/>
        <v/>
      </c>
      <c r="O537" s="20">
        <f t="shared" si="69"/>
        <v>0</v>
      </c>
      <c r="P537" s="20">
        <f t="shared" si="70"/>
        <v>0</v>
      </c>
      <c r="Q537" s="20" t="str">
        <f t="shared" si="71"/>
        <v/>
      </c>
      <c r="R537" s="20">
        <f t="shared" si="72"/>
        <v>0</v>
      </c>
      <c r="AB537" s="21"/>
      <c r="AC537" s="21"/>
    </row>
    <row r="538" spans="1:29" x14ac:dyDescent="0.2">
      <c r="A538" s="23"/>
      <c r="B538" s="28"/>
      <c r="C538" s="36"/>
      <c r="D538" s="25"/>
      <c r="E538" s="21"/>
      <c r="F538" s="21"/>
      <c r="G538" s="43"/>
      <c r="H538" s="21"/>
      <c r="I538" s="162"/>
      <c r="J538" s="522" t="str">
        <f t="shared" si="65"/>
        <v/>
      </c>
      <c r="K538" s="20">
        <f t="shared" si="66"/>
        <v>0</v>
      </c>
      <c r="L538" s="20" t="str">
        <f t="shared" si="67"/>
        <v/>
      </c>
      <c r="M538" s="20" t="str">
        <f t="shared" si="68"/>
        <v/>
      </c>
      <c r="O538" s="20">
        <f t="shared" si="69"/>
        <v>0</v>
      </c>
      <c r="P538" s="20">
        <f t="shared" si="70"/>
        <v>0</v>
      </c>
      <c r="Q538" s="20" t="str">
        <f t="shared" si="71"/>
        <v/>
      </c>
      <c r="R538" s="20">
        <f t="shared" si="72"/>
        <v>0</v>
      </c>
      <c r="AB538" s="21"/>
      <c r="AC538" s="21"/>
    </row>
    <row r="539" spans="1:29" x14ac:dyDescent="0.2">
      <c r="A539" s="23"/>
      <c r="B539" s="28"/>
      <c r="C539" s="36"/>
      <c r="D539" s="25"/>
      <c r="E539" s="21"/>
      <c r="F539" s="21"/>
      <c r="G539" s="43"/>
      <c r="H539" s="21"/>
      <c r="I539" s="162"/>
      <c r="J539" s="522" t="str">
        <f t="shared" si="65"/>
        <v/>
      </c>
      <c r="K539" s="20">
        <f t="shared" si="66"/>
        <v>0</v>
      </c>
      <c r="L539" s="20" t="str">
        <f t="shared" si="67"/>
        <v/>
      </c>
      <c r="M539" s="20" t="str">
        <f t="shared" si="68"/>
        <v/>
      </c>
      <c r="O539" s="20">
        <f t="shared" si="69"/>
        <v>0</v>
      </c>
      <c r="P539" s="20">
        <f t="shared" si="70"/>
        <v>0</v>
      </c>
      <c r="Q539" s="20" t="str">
        <f t="shared" si="71"/>
        <v/>
      </c>
      <c r="R539" s="20">
        <f t="shared" si="72"/>
        <v>0</v>
      </c>
      <c r="AB539" s="21"/>
      <c r="AC539" s="21"/>
    </row>
    <row r="540" spans="1:29" x14ac:dyDescent="0.2">
      <c r="A540" s="23"/>
      <c r="B540" s="28"/>
      <c r="C540" s="36"/>
      <c r="D540" s="25"/>
      <c r="E540" s="21"/>
      <c r="F540" s="21"/>
      <c r="G540" s="43"/>
      <c r="H540" s="21"/>
      <c r="I540" s="162"/>
      <c r="J540" s="522" t="str">
        <f t="shared" si="65"/>
        <v/>
      </c>
      <c r="K540" s="20">
        <f t="shared" si="66"/>
        <v>0</v>
      </c>
      <c r="L540" s="20" t="str">
        <f t="shared" si="67"/>
        <v/>
      </c>
      <c r="M540" s="20" t="str">
        <f t="shared" si="68"/>
        <v/>
      </c>
      <c r="O540" s="20">
        <f t="shared" si="69"/>
        <v>0</v>
      </c>
      <c r="P540" s="20">
        <f t="shared" si="70"/>
        <v>0</v>
      </c>
      <c r="Q540" s="20" t="str">
        <f t="shared" si="71"/>
        <v/>
      </c>
      <c r="R540" s="20">
        <f t="shared" si="72"/>
        <v>0</v>
      </c>
      <c r="AB540" s="21"/>
      <c r="AC540" s="21"/>
    </row>
    <row r="541" spans="1:29" x14ac:dyDescent="0.2">
      <c r="A541" s="23"/>
      <c r="B541" s="28"/>
      <c r="C541" s="36"/>
      <c r="D541" s="25"/>
      <c r="E541" s="21"/>
      <c r="F541" s="21"/>
      <c r="G541" s="43"/>
      <c r="H541" s="21"/>
      <c r="I541" s="162"/>
      <c r="J541" s="522" t="str">
        <f t="shared" si="65"/>
        <v/>
      </c>
      <c r="K541" s="20">
        <f t="shared" si="66"/>
        <v>0</v>
      </c>
      <c r="L541" s="20" t="str">
        <f t="shared" si="67"/>
        <v/>
      </c>
      <c r="M541" s="20" t="str">
        <f t="shared" si="68"/>
        <v/>
      </c>
      <c r="O541" s="20">
        <f t="shared" si="69"/>
        <v>0</v>
      </c>
      <c r="P541" s="20">
        <f t="shared" si="70"/>
        <v>0</v>
      </c>
      <c r="Q541" s="20" t="str">
        <f t="shared" si="71"/>
        <v/>
      </c>
      <c r="R541" s="20">
        <f t="shared" si="72"/>
        <v>0</v>
      </c>
      <c r="AB541" s="21"/>
      <c r="AC541" s="21"/>
    </row>
    <row r="542" spans="1:29" x14ac:dyDescent="0.2">
      <c r="A542" s="23"/>
      <c r="B542" s="28"/>
      <c r="C542" s="36"/>
      <c r="D542" s="25"/>
      <c r="E542" s="21"/>
      <c r="F542" s="21"/>
      <c r="G542" s="43"/>
      <c r="H542" s="21"/>
      <c r="I542" s="162"/>
      <c r="J542" s="522" t="str">
        <f t="shared" si="65"/>
        <v/>
      </c>
      <c r="K542" s="20">
        <f t="shared" si="66"/>
        <v>0</v>
      </c>
      <c r="L542" s="20" t="str">
        <f t="shared" si="67"/>
        <v/>
      </c>
      <c r="M542" s="20" t="str">
        <f t="shared" si="68"/>
        <v/>
      </c>
      <c r="O542" s="20">
        <f t="shared" si="69"/>
        <v>0</v>
      </c>
      <c r="P542" s="20">
        <f t="shared" si="70"/>
        <v>0</v>
      </c>
      <c r="Q542" s="20" t="str">
        <f t="shared" si="71"/>
        <v/>
      </c>
      <c r="R542" s="20">
        <f t="shared" si="72"/>
        <v>0</v>
      </c>
      <c r="AB542" s="21"/>
      <c r="AC542" s="21"/>
    </row>
    <row r="543" spans="1:29" x14ac:dyDescent="0.2">
      <c r="A543" s="23"/>
      <c r="B543" s="28"/>
      <c r="C543" s="36"/>
      <c r="D543" s="25"/>
      <c r="E543" s="21"/>
      <c r="F543" s="21"/>
      <c r="G543" s="43"/>
      <c r="H543" s="21"/>
      <c r="I543" s="162"/>
      <c r="J543" s="522" t="str">
        <f t="shared" si="65"/>
        <v/>
      </c>
      <c r="K543" s="20">
        <f t="shared" si="66"/>
        <v>0</v>
      </c>
      <c r="L543" s="20" t="str">
        <f t="shared" si="67"/>
        <v/>
      </c>
      <c r="M543" s="20" t="str">
        <f t="shared" si="68"/>
        <v/>
      </c>
      <c r="O543" s="20">
        <f t="shared" si="69"/>
        <v>0</v>
      </c>
      <c r="P543" s="20">
        <f t="shared" si="70"/>
        <v>0</v>
      </c>
      <c r="Q543" s="20" t="str">
        <f t="shared" si="71"/>
        <v/>
      </c>
      <c r="R543" s="20">
        <f t="shared" si="72"/>
        <v>0</v>
      </c>
      <c r="AB543" s="21"/>
      <c r="AC543" s="21"/>
    </row>
    <row r="544" spans="1:29" x14ac:dyDescent="0.2">
      <c r="A544" s="23"/>
      <c r="B544" s="28"/>
      <c r="C544" s="36"/>
      <c r="D544" s="25"/>
      <c r="E544" s="21"/>
      <c r="F544" s="21"/>
      <c r="G544" s="43"/>
      <c r="H544" s="21"/>
      <c r="I544" s="162"/>
      <c r="J544" s="522" t="str">
        <f t="shared" si="65"/>
        <v/>
      </c>
      <c r="K544" s="20">
        <f t="shared" si="66"/>
        <v>0</v>
      </c>
      <c r="L544" s="20" t="str">
        <f t="shared" si="67"/>
        <v/>
      </c>
      <c r="M544" s="20" t="str">
        <f t="shared" si="68"/>
        <v/>
      </c>
      <c r="O544" s="20">
        <f t="shared" si="69"/>
        <v>0</v>
      </c>
      <c r="P544" s="20">
        <f t="shared" si="70"/>
        <v>0</v>
      </c>
      <c r="Q544" s="20" t="str">
        <f t="shared" si="71"/>
        <v/>
      </c>
      <c r="R544" s="20">
        <f t="shared" si="72"/>
        <v>0</v>
      </c>
      <c r="AB544" s="21"/>
      <c r="AC544" s="21"/>
    </row>
    <row r="545" spans="1:29" x14ac:dyDescent="0.2">
      <c r="A545" s="23"/>
      <c r="B545" s="28"/>
      <c r="C545" s="36"/>
      <c r="D545" s="25"/>
      <c r="E545" s="21"/>
      <c r="F545" s="21"/>
      <c r="G545" s="43"/>
      <c r="H545" s="21"/>
      <c r="I545" s="162"/>
      <c r="J545" s="522" t="str">
        <f t="shared" si="65"/>
        <v/>
      </c>
      <c r="K545" s="20">
        <f t="shared" si="66"/>
        <v>0</v>
      </c>
      <c r="L545" s="20" t="str">
        <f t="shared" si="67"/>
        <v/>
      </c>
      <c r="M545" s="20" t="str">
        <f t="shared" si="68"/>
        <v/>
      </c>
      <c r="O545" s="20">
        <f t="shared" si="69"/>
        <v>0</v>
      </c>
      <c r="P545" s="20">
        <f t="shared" si="70"/>
        <v>0</v>
      </c>
      <c r="Q545" s="20" t="str">
        <f t="shared" si="71"/>
        <v/>
      </c>
      <c r="R545" s="20">
        <f t="shared" si="72"/>
        <v>0</v>
      </c>
      <c r="AB545" s="21"/>
      <c r="AC545" s="21"/>
    </row>
    <row r="546" spans="1:29" x14ac:dyDescent="0.2">
      <c r="A546" s="23"/>
      <c r="B546" s="28"/>
      <c r="C546" s="36"/>
      <c r="D546" s="25"/>
      <c r="E546" s="21"/>
      <c r="F546" s="21"/>
      <c r="G546" s="43"/>
      <c r="H546" s="21"/>
      <c r="I546" s="162"/>
      <c r="J546" s="522" t="str">
        <f t="shared" si="65"/>
        <v/>
      </c>
      <c r="K546" s="20">
        <f t="shared" si="66"/>
        <v>0</v>
      </c>
      <c r="L546" s="20" t="str">
        <f t="shared" si="67"/>
        <v/>
      </c>
      <c r="M546" s="20" t="str">
        <f t="shared" si="68"/>
        <v/>
      </c>
      <c r="O546" s="20">
        <f t="shared" si="69"/>
        <v>0</v>
      </c>
      <c r="P546" s="20">
        <f t="shared" si="70"/>
        <v>0</v>
      </c>
      <c r="Q546" s="20" t="str">
        <f t="shared" si="71"/>
        <v/>
      </c>
      <c r="R546" s="20">
        <f t="shared" si="72"/>
        <v>0</v>
      </c>
      <c r="AB546" s="21"/>
      <c r="AC546" s="21"/>
    </row>
    <row r="547" spans="1:29" x14ac:dyDescent="0.2">
      <c r="A547" s="23"/>
      <c r="B547" s="28"/>
      <c r="C547" s="36"/>
      <c r="D547" s="25"/>
      <c r="E547" s="21"/>
      <c r="F547" s="21"/>
      <c r="G547" s="43"/>
      <c r="H547" s="21"/>
      <c r="I547" s="162"/>
      <c r="J547" s="522" t="str">
        <f t="shared" si="65"/>
        <v/>
      </c>
      <c r="K547" s="20">
        <f t="shared" si="66"/>
        <v>0</v>
      </c>
      <c r="L547" s="20" t="str">
        <f t="shared" si="67"/>
        <v/>
      </c>
      <c r="M547" s="20" t="str">
        <f t="shared" si="68"/>
        <v/>
      </c>
      <c r="O547" s="20">
        <f t="shared" si="69"/>
        <v>0</v>
      </c>
      <c r="P547" s="20">
        <f t="shared" si="70"/>
        <v>0</v>
      </c>
      <c r="Q547" s="20" t="str">
        <f t="shared" si="71"/>
        <v/>
      </c>
      <c r="R547" s="20">
        <f t="shared" si="72"/>
        <v>0</v>
      </c>
      <c r="AB547" s="21"/>
      <c r="AC547" s="21"/>
    </row>
    <row r="548" spans="1:29" x14ac:dyDescent="0.2">
      <c r="A548" s="23"/>
      <c r="B548" s="28"/>
      <c r="C548" s="36"/>
      <c r="D548" s="25"/>
      <c r="E548" s="21"/>
      <c r="F548" s="21"/>
      <c r="G548" s="43"/>
      <c r="H548" s="21"/>
      <c r="I548" s="162"/>
      <c r="J548" s="522" t="str">
        <f t="shared" si="65"/>
        <v/>
      </c>
      <c r="K548" s="20">
        <f t="shared" si="66"/>
        <v>0</v>
      </c>
      <c r="L548" s="20" t="str">
        <f t="shared" si="67"/>
        <v/>
      </c>
      <c r="M548" s="20" t="str">
        <f t="shared" si="68"/>
        <v/>
      </c>
      <c r="O548" s="20">
        <f t="shared" si="69"/>
        <v>0</v>
      </c>
      <c r="P548" s="20">
        <f t="shared" si="70"/>
        <v>0</v>
      </c>
      <c r="Q548" s="20" t="str">
        <f t="shared" si="71"/>
        <v/>
      </c>
      <c r="R548" s="20">
        <f t="shared" si="72"/>
        <v>0</v>
      </c>
      <c r="AB548" s="21"/>
      <c r="AC548" s="21"/>
    </row>
    <row r="549" spans="1:29" x14ac:dyDescent="0.2">
      <c r="A549" s="23"/>
      <c r="B549" s="28"/>
      <c r="C549" s="36"/>
      <c r="D549" s="25"/>
      <c r="E549" s="21"/>
      <c r="F549" s="21"/>
      <c r="G549" s="43"/>
      <c r="H549" s="21"/>
      <c r="I549" s="162"/>
      <c r="J549" s="522" t="str">
        <f t="shared" si="65"/>
        <v/>
      </c>
      <c r="K549" s="20">
        <f t="shared" si="66"/>
        <v>0</v>
      </c>
      <c r="L549" s="20" t="str">
        <f t="shared" si="67"/>
        <v/>
      </c>
      <c r="M549" s="20" t="str">
        <f t="shared" si="68"/>
        <v/>
      </c>
      <c r="O549" s="20">
        <f t="shared" si="69"/>
        <v>0</v>
      </c>
      <c r="P549" s="20">
        <f t="shared" si="70"/>
        <v>0</v>
      </c>
      <c r="Q549" s="20" t="str">
        <f t="shared" si="71"/>
        <v/>
      </c>
      <c r="R549" s="20">
        <f t="shared" si="72"/>
        <v>0</v>
      </c>
      <c r="AB549" s="21"/>
      <c r="AC549" s="21"/>
    </row>
    <row r="550" spans="1:29" x14ac:dyDescent="0.2">
      <c r="A550" s="23"/>
      <c r="B550" s="28"/>
      <c r="C550" s="36"/>
      <c r="D550" s="25"/>
      <c r="E550" s="21"/>
      <c r="F550" s="21"/>
      <c r="G550" s="43"/>
      <c r="H550" s="21"/>
      <c r="I550" s="162"/>
      <c r="J550" s="522" t="str">
        <f t="shared" si="65"/>
        <v/>
      </c>
      <c r="K550" s="20">
        <f t="shared" si="66"/>
        <v>0</v>
      </c>
      <c r="L550" s="20" t="str">
        <f t="shared" si="67"/>
        <v/>
      </c>
      <c r="M550" s="20" t="str">
        <f t="shared" si="68"/>
        <v/>
      </c>
      <c r="O550" s="20">
        <f t="shared" si="69"/>
        <v>0</v>
      </c>
      <c r="P550" s="20">
        <f t="shared" si="70"/>
        <v>0</v>
      </c>
      <c r="Q550" s="20" t="str">
        <f t="shared" si="71"/>
        <v/>
      </c>
      <c r="R550" s="20">
        <f t="shared" si="72"/>
        <v>0</v>
      </c>
      <c r="AB550" s="21"/>
      <c r="AC550" s="21"/>
    </row>
    <row r="551" spans="1:29" x14ac:dyDescent="0.2">
      <c r="A551" s="23"/>
      <c r="B551" s="28"/>
      <c r="C551" s="36"/>
      <c r="D551" s="25"/>
      <c r="E551" s="21"/>
      <c r="F551" s="21"/>
      <c r="G551" s="43"/>
      <c r="H551" s="21"/>
      <c r="I551" s="162"/>
      <c r="J551" s="522" t="str">
        <f t="shared" si="65"/>
        <v/>
      </c>
      <c r="K551" s="20">
        <f t="shared" si="66"/>
        <v>0</v>
      </c>
      <c r="L551" s="20" t="str">
        <f t="shared" si="67"/>
        <v/>
      </c>
      <c r="M551" s="20" t="str">
        <f t="shared" si="68"/>
        <v/>
      </c>
      <c r="O551" s="20">
        <f t="shared" si="69"/>
        <v>0</v>
      </c>
      <c r="P551" s="20">
        <f t="shared" si="70"/>
        <v>0</v>
      </c>
      <c r="Q551" s="20" t="str">
        <f t="shared" si="71"/>
        <v/>
      </c>
      <c r="R551" s="20">
        <f t="shared" si="72"/>
        <v>0</v>
      </c>
      <c r="AB551" s="21"/>
      <c r="AC551" s="21"/>
    </row>
    <row r="552" spans="1:29" x14ac:dyDescent="0.2">
      <c r="A552" s="23"/>
      <c r="B552" s="28"/>
      <c r="C552" s="36"/>
      <c r="D552" s="25"/>
      <c r="E552" s="21"/>
      <c r="F552" s="21"/>
      <c r="G552" s="43"/>
      <c r="H552" s="21"/>
      <c r="I552" s="162"/>
      <c r="J552" s="522" t="str">
        <f t="shared" si="65"/>
        <v/>
      </c>
      <c r="K552" s="20">
        <f t="shared" si="66"/>
        <v>0</v>
      </c>
      <c r="L552" s="20" t="str">
        <f t="shared" si="67"/>
        <v/>
      </c>
      <c r="M552" s="20" t="str">
        <f t="shared" si="68"/>
        <v/>
      </c>
      <c r="O552" s="20">
        <f t="shared" si="69"/>
        <v>0</v>
      </c>
      <c r="P552" s="20">
        <f t="shared" si="70"/>
        <v>0</v>
      </c>
      <c r="Q552" s="20" t="str">
        <f t="shared" si="71"/>
        <v/>
      </c>
      <c r="R552" s="20">
        <f t="shared" si="72"/>
        <v>0</v>
      </c>
      <c r="AB552" s="21"/>
      <c r="AC552" s="21"/>
    </row>
    <row r="553" spans="1:29" x14ac:dyDescent="0.2">
      <c r="A553" s="23"/>
      <c r="B553" s="28"/>
      <c r="C553" s="36"/>
      <c r="D553" s="25"/>
      <c r="E553" s="21"/>
      <c r="F553" s="21"/>
      <c r="G553" s="43"/>
      <c r="H553" s="21"/>
      <c r="I553" s="162"/>
      <c r="J553" s="522" t="str">
        <f t="shared" si="65"/>
        <v/>
      </c>
      <c r="K553" s="20">
        <f t="shared" si="66"/>
        <v>0</v>
      </c>
      <c r="L553" s="20" t="str">
        <f t="shared" si="67"/>
        <v/>
      </c>
      <c r="M553" s="20" t="str">
        <f t="shared" si="68"/>
        <v/>
      </c>
      <c r="O553" s="20">
        <f t="shared" si="69"/>
        <v>0</v>
      </c>
      <c r="P553" s="20">
        <f t="shared" si="70"/>
        <v>0</v>
      </c>
      <c r="Q553" s="20" t="str">
        <f t="shared" si="71"/>
        <v/>
      </c>
      <c r="R553" s="20">
        <f t="shared" si="72"/>
        <v>0</v>
      </c>
      <c r="AB553" s="21"/>
      <c r="AC553" s="21"/>
    </row>
    <row r="554" spans="1:29" x14ac:dyDescent="0.2">
      <c r="A554" s="23"/>
      <c r="B554" s="28"/>
      <c r="C554" s="36"/>
      <c r="D554" s="25"/>
      <c r="E554" s="21"/>
      <c r="F554" s="21"/>
      <c r="G554" s="43"/>
      <c r="H554" s="21"/>
      <c r="I554" s="162"/>
      <c r="J554" s="522" t="str">
        <f t="shared" si="65"/>
        <v/>
      </c>
      <c r="K554" s="20">
        <f t="shared" si="66"/>
        <v>0</v>
      </c>
      <c r="L554" s="20" t="str">
        <f t="shared" si="67"/>
        <v/>
      </c>
      <c r="M554" s="20" t="str">
        <f t="shared" si="68"/>
        <v/>
      </c>
      <c r="O554" s="20">
        <f t="shared" si="69"/>
        <v>0</v>
      </c>
      <c r="P554" s="20">
        <f t="shared" si="70"/>
        <v>0</v>
      </c>
      <c r="Q554" s="20" t="str">
        <f t="shared" si="71"/>
        <v/>
      </c>
      <c r="R554" s="20">
        <f t="shared" si="72"/>
        <v>0</v>
      </c>
      <c r="AB554" s="21"/>
      <c r="AC554" s="21"/>
    </row>
    <row r="555" spans="1:29" x14ac:dyDescent="0.2">
      <c r="A555" s="23"/>
      <c r="B555" s="28"/>
      <c r="C555" s="36"/>
      <c r="D555" s="25"/>
      <c r="E555" s="21"/>
      <c r="F555" s="21"/>
      <c r="G555" s="43"/>
      <c r="H555" s="21"/>
      <c r="I555" s="162"/>
      <c r="J555" s="522" t="str">
        <f t="shared" si="65"/>
        <v/>
      </c>
      <c r="K555" s="20">
        <f t="shared" si="66"/>
        <v>0</v>
      </c>
      <c r="L555" s="20" t="str">
        <f t="shared" si="67"/>
        <v/>
      </c>
      <c r="M555" s="20" t="str">
        <f t="shared" si="68"/>
        <v/>
      </c>
      <c r="O555" s="20">
        <f t="shared" si="69"/>
        <v>0</v>
      </c>
      <c r="P555" s="20">
        <f t="shared" si="70"/>
        <v>0</v>
      </c>
      <c r="Q555" s="20" t="str">
        <f t="shared" si="71"/>
        <v/>
      </c>
      <c r="R555" s="20">
        <f t="shared" si="72"/>
        <v>0</v>
      </c>
      <c r="AB555" s="21"/>
      <c r="AC555" s="21"/>
    </row>
    <row r="556" spans="1:29" x14ac:dyDescent="0.2">
      <c r="A556" s="23"/>
      <c r="B556" s="28"/>
      <c r="C556" s="36"/>
      <c r="D556" s="25"/>
      <c r="E556" s="21"/>
      <c r="F556" s="21"/>
      <c r="G556" s="43"/>
      <c r="H556" s="21"/>
      <c r="I556" s="162"/>
      <c r="J556" s="522" t="str">
        <f t="shared" si="65"/>
        <v/>
      </c>
      <c r="K556" s="20">
        <f t="shared" si="66"/>
        <v>0</v>
      </c>
      <c r="L556" s="20" t="str">
        <f t="shared" si="67"/>
        <v/>
      </c>
      <c r="M556" s="20" t="str">
        <f t="shared" si="68"/>
        <v/>
      </c>
      <c r="O556" s="20">
        <f t="shared" si="69"/>
        <v>0</v>
      </c>
      <c r="P556" s="20">
        <f t="shared" si="70"/>
        <v>0</v>
      </c>
      <c r="Q556" s="20" t="str">
        <f t="shared" si="71"/>
        <v/>
      </c>
      <c r="R556" s="20">
        <f t="shared" si="72"/>
        <v>0</v>
      </c>
      <c r="AB556" s="21"/>
      <c r="AC556" s="21"/>
    </row>
    <row r="557" spans="1:29" x14ac:dyDescent="0.2">
      <c r="A557" s="23"/>
      <c r="B557" s="28"/>
      <c r="C557" s="36"/>
      <c r="D557" s="25"/>
      <c r="E557" s="21"/>
      <c r="F557" s="21"/>
      <c r="G557" s="43"/>
      <c r="H557" s="21"/>
      <c r="I557" s="162"/>
      <c r="J557" s="522" t="str">
        <f t="shared" si="65"/>
        <v/>
      </c>
      <c r="K557" s="20">
        <f t="shared" si="66"/>
        <v>0</v>
      </c>
      <c r="L557" s="20" t="str">
        <f t="shared" si="67"/>
        <v/>
      </c>
      <c r="M557" s="20" t="str">
        <f t="shared" si="68"/>
        <v/>
      </c>
      <c r="O557" s="20">
        <f t="shared" si="69"/>
        <v>0</v>
      </c>
      <c r="P557" s="20">
        <f t="shared" si="70"/>
        <v>0</v>
      </c>
      <c r="Q557" s="20" t="str">
        <f t="shared" si="71"/>
        <v/>
      </c>
      <c r="R557" s="20">
        <f t="shared" si="72"/>
        <v>0</v>
      </c>
      <c r="AB557" s="21"/>
      <c r="AC557" s="21"/>
    </row>
    <row r="558" spans="1:29" x14ac:dyDescent="0.2">
      <c r="A558" s="23"/>
      <c r="B558" s="28"/>
      <c r="C558" s="36"/>
      <c r="D558" s="25"/>
      <c r="E558" s="21"/>
      <c r="F558" s="21"/>
      <c r="G558" s="43"/>
      <c r="H558" s="21"/>
      <c r="I558" s="162"/>
      <c r="J558" s="522" t="str">
        <f t="shared" si="65"/>
        <v/>
      </c>
      <c r="K558" s="20">
        <f t="shared" si="66"/>
        <v>0</v>
      </c>
      <c r="L558" s="20" t="str">
        <f t="shared" si="67"/>
        <v/>
      </c>
      <c r="M558" s="20" t="str">
        <f t="shared" si="68"/>
        <v/>
      </c>
      <c r="O558" s="20">
        <f t="shared" si="69"/>
        <v>0</v>
      </c>
      <c r="P558" s="20">
        <f t="shared" si="70"/>
        <v>0</v>
      </c>
      <c r="Q558" s="20" t="str">
        <f t="shared" si="71"/>
        <v/>
      </c>
      <c r="R558" s="20">
        <f t="shared" si="72"/>
        <v>0</v>
      </c>
      <c r="AB558" s="21"/>
      <c r="AC558" s="21"/>
    </row>
    <row r="559" spans="1:29" x14ac:dyDescent="0.2">
      <c r="A559" s="23"/>
      <c r="B559" s="28"/>
      <c r="C559" s="36"/>
      <c r="D559" s="25"/>
      <c r="E559" s="21"/>
      <c r="F559" s="21"/>
      <c r="G559" s="43"/>
      <c r="H559" s="21"/>
      <c r="I559" s="162"/>
      <c r="J559" s="522" t="str">
        <f t="shared" si="65"/>
        <v/>
      </c>
      <c r="K559" s="20">
        <f t="shared" si="66"/>
        <v>0</v>
      </c>
      <c r="L559" s="20" t="str">
        <f t="shared" si="67"/>
        <v/>
      </c>
      <c r="M559" s="20" t="str">
        <f t="shared" si="68"/>
        <v/>
      </c>
      <c r="O559" s="20">
        <f t="shared" si="69"/>
        <v>0</v>
      </c>
      <c r="P559" s="20">
        <f t="shared" si="70"/>
        <v>0</v>
      </c>
      <c r="Q559" s="20" t="str">
        <f t="shared" si="71"/>
        <v/>
      </c>
      <c r="R559" s="20">
        <f t="shared" si="72"/>
        <v>0</v>
      </c>
      <c r="AB559" s="21"/>
      <c r="AC559" s="21"/>
    </row>
    <row r="560" spans="1:29" x14ac:dyDescent="0.2">
      <c r="A560" s="23"/>
      <c r="B560" s="28"/>
      <c r="C560" s="36"/>
      <c r="D560" s="25"/>
      <c r="E560" s="21"/>
      <c r="F560" s="21"/>
      <c r="G560" s="43"/>
      <c r="H560" s="21"/>
      <c r="I560" s="162"/>
      <c r="J560" s="522" t="str">
        <f t="shared" si="65"/>
        <v/>
      </c>
      <c r="K560" s="20">
        <f t="shared" si="66"/>
        <v>0</v>
      </c>
      <c r="L560" s="20" t="str">
        <f t="shared" si="67"/>
        <v/>
      </c>
      <c r="M560" s="20" t="str">
        <f t="shared" si="68"/>
        <v/>
      </c>
      <c r="O560" s="20">
        <f t="shared" si="69"/>
        <v>0</v>
      </c>
      <c r="P560" s="20">
        <f t="shared" si="70"/>
        <v>0</v>
      </c>
      <c r="Q560" s="20" t="str">
        <f t="shared" si="71"/>
        <v/>
      </c>
      <c r="R560" s="20">
        <f t="shared" si="72"/>
        <v>0</v>
      </c>
      <c r="AB560" s="21"/>
      <c r="AC560" s="21"/>
    </row>
    <row r="561" spans="1:29" x14ac:dyDescent="0.2">
      <c r="A561" s="23"/>
      <c r="B561" s="28"/>
      <c r="C561" s="36"/>
      <c r="D561" s="25"/>
      <c r="E561" s="21"/>
      <c r="F561" s="21"/>
      <c r="G561" s="43"/>
      <c r="H561" s="21"/>
      <c r="I561" s="162"/>
      <c r="J561" s="522" t="str">
        <f t="shared" si="65"/>
        <v/>
      </c>
      <c r="K561" s="20">
        <f t="shared" si="66"/>
        <v>0</v>
      </c>
      <c r="L561" s="20" t="str">
        <f t="shared" si="67"/>
        <v/>
      </c>
      <c r="M561" s="20" t="str">
        <f t="shared" si="68"/>
        <v/>
      </c>
      <c r="O561" s="20">
        <f t="shared" si="69"/>
        <v>0</v>
      </c>
      <c r="P561" s="20">
        <f t="shared" si="70"/>
        <v>0</v>
      </c>
      <c r="Q561" s="20" t="str">
        <f t="shared" si="71"/>
        <v/>
      </c>
      <c r="R561" s="20">
        <f t="shared" si="72"/>
        <v>0</v>
      </c>
      <c r="AB561" s="21"/>
      <c r="AC561" s="21"/>
    </row>
    <row r="562" spans="1:29" x14ac:dyDescent="0.2">
      <c r="A562" s="23"/>
      <c r="B562" s="28"/>
      <c r="C562" s="36"/>
      <c r="D562" s="25"/>
      <c r="E562" s="21"/>
      <c r="F562" s="21"/>
      <c r="G562" s="43"/>
      <c r="H562" s="21"/>
      <c r="I562" s="162"/>
      <c r="J562" s="522" t="str">
        <f t="shared" si="65"/>
        <v/>
      </c>
      <c r="K562" s="20">
        <f t="shared" si="66"/>
        <v>0</v>
      </c>
      <c r="L562" s="20" t="str">
        <f t="shared" si="67"/>
        <v/>
      </c>
      <c r="M562" s="20" t="str">
        <f t="shared" si="68"/>
        <v/>
      </c>
      <c r="O562" s="20">
        <f t="shared" si="69"/>
        <v>0</v>
      </c>
      <c r="P562" s="20">
        <f t="shared" si="70"/>
        <v>0</v>
      </c>
      <c r="Q562" s="20" t="str">
        <f t="shared" si="71"/>
        <v/>
      </c>
      <c r="R562" s="20">
        <f t="shared" si="72"/>
        <v>0</v>
      </c>
      <c r="AB562" s="21"/>
      <c r="AC562" s="21"/>
    </row>
    <row r="563" spans="1:29" x14ac:dyDescent="0.2">
      <c r="A563" s="23"/>
      <c r="B563" s="28"/>
      <c r="C563" s="36"/>
      <c r="D563" s="25"/>
      <c r="E563" s="21"/>
      <c r="F563" s="21"/>
      <c r="G563" s="43"/>
      <c r="H563" s="21"/>
      <c r="I563" s="162"/>
      <c r="J563" s="522" t="str">
        <f t="shared" si="65"/>
        <v/>
      </c>
      <c r="K563" s="20">
        <f t="shared" si="66"/>
        <v>0</v>
      </c>
      <c r="L563" s="20" t="str">
        <f t="shared" si="67"/>
        <v/>
      </c>
      <c r="M563" s="20" t="str">
        <f t="shared" si="68"/>
        <v/>
      </c>
      <c r="O563" s="20">
        <f t="shared" si="69"/>
        <v>0</v>
      </c>
      <c r="P563" s="20">
        <f t="shared" si="70"/>
        <v>0</v>
      </c>
      <c r="Q563" s="20" t="str">
        <f t="shared" si="71"/>
        <v/>
      </c>
      <c r="R563" s="20">
        <f t="shared" si="72"/>
        <v>0</v>
      </c>
      <c r="AB563" s="21"/>
      <c r="AC563" s="21"/>
    </row>
    <row r="564" spans="1:29" x14ac:dyDescent="0.2">
      <c r="A564" s="23"/>
      <c r="B564" s="28"/>
      <c r="C564" s="36"/>
      <c r="D564" s="25"/>
      <c r="E564" s="21"/>
      <c r="F564" s="21"/>
      <c r="G564" s="43"/>
      <c r="H564" s="21"/>
      <c r="I564" s="162"/>
      <c r="J564" s="522" t="str">
        <f t="shared" si="65"/>
        <v/>
      </c>
      <c r="K564" s="20">
        <f t="shared" si="66"/>
        <v>0</v>
      </c>
      <c r="L564" s="20" t="str">
        <f t="shared" si="67"/>
        <v/>
      </c>
      <c r="M564" s="20" t="str">
        <f t="shared" si="68"/>
        <v/>
      </c>
      <c r="O564" s="20">
        <f t="shared" si="69"/>
        <v>0</v>
      </c>
      <c r="P564" s="20">
        <f t="shared" si="70"/>
        <v>0</v>
      </c>
      <c r="Q564" s="20" t="str">
        <f t="shared" si="71"/>
        <v/>
      </c>
      <c r="R564" s="20">
        <f t="shared" si="72"/>
        <v>0</v>
      </c>
      <c r="AB564" s="21"/>
      <c r="AC564" s="21"/>
    </row>
    <row r="565" spans="1:29" x14ac:dyDescent="0.2">
      <c r="A565" s="23"/>
      <c r="B565" s="28"/>
      <c r="C565" s="36"/>
      <c r="D565" s="25"/>
      <c r="E565" s="21"/>
      <c r="F565" s="21"/>
      <c r="G565" s="43"/>
      <c r="H565" s="21"/>
      <c r="I565" s="162"/>
      <c r="J565" s="522" t="str">
        <f t="shared" si="65"/>
        <v/>
      </c>
      <c r="K565" s="20">
        <f t="shared" si="66"/>
        <v>0</v>
      </c>
      <c r="L565" s="20" t="str">
        <f t="shared" si="67"/>
        <v/>
      </c>
      <c r="M565" s="20" t="str">
        <f t="shared" si="68"/>
        <v/>
      </c>
      <c r="O565" s="20">
        <f t="shared" si="69"/>
        <v>0</v>
      </c>
      <c r="P565" s="20">
        <f t="shared" si="70"/>
        <v>0</v>
      </c>
      <c r="Q565" s="20" t="str">
        <f t="shared" si="71"/>
        <v/>
      </c>
      <c r="R565" s="20">
        <f t="shared" si="72"/>
        <v>0</v>
      </c>
      <c r="AB565" s="21"/>
      <c r="AC565" s="21"/>
    </row>
    <row r="566" spans="1:29" x14ac:dyDescent="0.2">
      <c r="A566" s="23"/>
      <c r="B566" s="28"/>
      <c r="C566" s="36"/>
      <c r="D566" s="25"/>
      <c r="E566" s="21"/>
      <c r="F566" s="21"/>
      <c r="G566" s="43"/>
      <c r="H566" s="21"/>
      <c r="I566" s="162"/>
      <c r="J566" s="522" t="str">
        <f t="shared" si="65"/>
        <v/>
      </c>
      <c r="K566" s="20">
        <f t="shared" si="66"/>
        <v>0</v>
      </c>
      <c r="L566" s="20" t="str">
        <f t="shared" si="67"/>
        <v/>
      </c>
      <c r="M566" s="20" t="str">
        <f t="shared" si="68"/>
        <v/>
      </c>
      <c r="O566" s="20">
        <f t="shared" si="69"/>
        <v>0</v>
      </c>
      <c r="P566" s="20">
        <f t="shared" si="70"/>
        <v>0</v>
      </c>
      <c r="Q566" s="20" t="str">
        <f t="shared" si="71"/>
        <v/>
      </c>
      <c r="R566" s="20">
        <f t="shared" si="72"/>
        <v>0</v>
      </c>
      <c r="AB566" s="21"/>
      <c r="AC566" s="21"/>
    </row>
    <row r="567" spans="1:29" x14ac:dyDescent="0.2">
      <c r="A567" s="23"/>
      <c r="B567" s="28"/>
      <c r="C567" s="36"/>
      <c r="D567" s="25"/>
      <c r="E567" s="21"/>
      <c r="F567" s="21"/>
      <c r="G567" s="43"/>
      <c r="H567" s="21"/>
      <c r="I567" s="162"/>
      <c r="J567" s="522" t="str">
        <f t="shared" si="65"/>
        <v/>
      </c>
      <c r="K567" s="20">
        <f t="shared" si="66"/>
        <v>0</v>
      </c>
      <c r="L567" s="20" t="str">
        <f t="shared" si="67"/>
        <v/>
      </c>
      <c r="M567" s="20" t="str">
        <f t="shared" si="68"/>
        <v/>
      </c>
      <c r="O567" s="20">
        <f t="shared" si="69"/>
        <v>0</v>
      </c>
      <c r="P567" s="20">
        <f t="shared" si="70"/>
        <v>0</v>
      </c>
      <c r="Q567" s="20" t="str">
        <f t="shared" si="71"/>
        <v/>
      </c>
      <c r="R567" s="20">
        <f t="shared" si="72"/>
        <v>0</v>
      </c>
      <c r="AB567" s="21"/>
      <c r="AC567" s="21"/>
    </row>
    <row r="568" spans="1:29" x14ac:dyDescent="0.2">
      <c r="A568" s="23"/>
      <c r="B568" s="28"/>
      <c r="C568" s="36"/>
      <c r="D568" s="25"/>
      <c r="E568" s="21"/>
      <c r="F568" s="21"/>
      <c r="G568" s="43"/>
      <c r="H568" s="21"/>
      <c r="I568" s="162"/>
      <c r="J568" s="522" t="str">
        <f t="shared" si="65"/>
        <v/>
      </c>
      <c r="K568" s="20">
        <f t="shared" si="66"/>
        <v>0</v>
      </c>
      <c r="L568" s="20" t="str">
        <f t="shared" si="67"/>
        <v/>
      </c>
      <c r="M568" s="20" t="str">
        <f t="shared" si="68"/>
        <v/>
      </c>
      <c r="O568" s="20">
        <f t="shared" si="69"/>
        <v>0</v>
      </c>
      <c r="P568" s="20">
        <f t="shared" si="70"/>
        <v>0</v>
      </c>
      <c r="Q568" s="20" t="str">
        <f t="shared" si="71"/>
        <v/>
      </c>
      <c r="R568" s="20">
        <f t="shared" si="72"/>
        <v>0</v>
      </c>
      <c r="AB568" s="21"/>
      <c r="AC568" s="21"/>
    </row>
    <row r="569" spans="1:29" x14ac:dyDescent="0.2">
      <c r="A569" s="23"/>
      <c r="B569" s="28"/>
      <c r="C569" s="36"/>
      <c r="D569" s="25"/>
      <c r="E569" s="21"/>
      <c r="F569" s="21"/>
      <c r="G569" s="43"/>
      <c r="H569" s="21"/>
      <c r="I569" s="162"/>
      <c r="J569" s="522" t="str">
        <f t="shared" si="65"/>
        <v/>
      </c>
      <c r="K569" s="20">
        <f t="shared" si="66"/>
        <v>0</v>
      </c>
      <c r="L569" s="20" t="str">
        <f t="shared" si="67"/>
        <v/>
      </c>
      <c r="M569" s="20" t="str">
        <f t="shared" si="68"/>
        <v/>
      </c>
      <c r="O569" s="20">
        <f t="shared" si="69"/>
        <v>0</v>
      </c>
      <c r="P569" s="20">
        <f t="shared" si="70"/>
        <v>0</v>
      </c>
      <c r="Q569" s="20" t="str">
        <f t="shared" si="71"/>
        <v/>
      </c>
      <c r="R569" s="20">
        <f t="shared" si="72"/>
        <v>0</v>
      </c>
      <c r="AB569" s="21"/>
      <c r="AC569" s="21"/>
    </row>
    <row r="570" spans="1:29" x14ac:dyDescent="0.2">
      <c r="A570" s="23"/>
      <c r="B570" s="28"/>
      <c r="C570" s="36"/>
      <c r="D570" s="25"/>
      <c r="E570" s="21"/>
      <c r="F570" s="21"/>
      <c r="G570" s="43"/>
      <c r="H570" s="21"/>
      <c r="I570" s="162"/>
      <c r="J570" s="522" t="str">
        <f t="shared" si="65"/>
        <v/>
      </c>
      <c r="K570" s="20">
        <f t="shared" si="66"/>
        <v>0</v>
      </c>
      <c r="L570" s="20" t="str">
        <f t="shared" si="67"/>
        <v/>
      </c>
      <c r="M570" s="20" t="str">
        <f t="shared" si="68"/>
        <v/>
      </c>
      <c r="O570" s="20">
        <f t="shared" si="69"/>
        <v>0</v>
      </c>
      <c r="P570" s="20">
        <f t="shared" si="70"/>
        <v>0</v>
      </c>
      <c r="Q570" s="20" t="str">
        <f t="shared" si="71"/>
        <v/>
      </c>
      <c r="R570" s="20">
        <f t="shared" si="72"/>
        <v>0</v>
      </c>
      <c r="AB570" s="21"/>
      <c r="AC570" s="21"/>
    </row>
    <row r="571" spans="1:29" x14ac:dyDescent="0.2">
      <c r="A571" s="23"/>
      <c r="B571" s="28"/>
      <c r="C571" s="36"/>
      <c r="D571" s="25"/>
      <c r="E571" s="21"/>
      <c r="F571" s="21"/>
      <c r="G571" s="43"/>
      <c r="H571" s="21"/>
      <c r="I571" s="162"/>
      <c r="J571" s="522" t="str">
        <f t="shared" si="65"/>
        <v/>
      </c>
      <c r="K571" s="20">
        <f t="shared" si="66"/>
        <v>0</v>
      </c>
      <c r="L571" s="20" t="str">
        <f t="shared" si="67"/>
        <v/>
      </c>
      <c r="M571" s="20" t="str">
        <f t="shared" si="68"/>
        <v/>
      </c>
      <c r="O571" s="20">
        <f t="shared" si="69"/>
        <v>0</v>
      </c>
      <c r="P571" s="20">
        <f t="shared" si="70"/>
        <v>0</v>
      </c>
      <c r="Q571" s="20" t="str">
        <f t="shared" si="71"/>
        <v/>
      </c>
      <c r="R571" s="20">
        <f t="shared" si="72"/>
        <v>0</v>
      </c>
      <c r="AB571" s="21"/>
      <c r="AC571" s="21"/>
    </row>
    <row r="572" spans="1:29" x14ac:dyDescent="0.2">
      <c r="A572" s="23"/>
      <c r="B572" s="28"/>
      <c r="C572" s="36"/>
      <c r="D572" s="25"/>
      <c r="E572" s="21"/>
      <c r="F572" s="21"/>
      <c r="G572" s="43"/>
      <c r="H572" s="21"/>
      <c r="I572" s="162"/>
      <c r="J572" s="522" t="str">
        <f t="shared" si="65"/>
        <v/>
      </c>
      <c r="K572" s="20">
        <f t="shared" si="66"/>
        <v>0</v>
      </c>
      <c r="L572" s="20" t="str">
        <f t="shared" si="67"/>
        <v/>
      </c>
      <c r="M572" s="20" t="str">
        <f t="shared" si="68"/>
        <v/>
      </c>
      <c r="O572" s="20">
        <f t="shared" si="69"/>
        <v>0</v>
      </c>
      <c r="P572" s="20">
        <f t="shared" si="70"/>
        <v>0</v>
      </c>
      <c r="Q572" s="20" t="str">
        <f t="shared" si="71"/>
        <v/>
      </c>
      <c r="R572" s="20">
        <f t="shared" si="72"/>
        <v>0</v>
      </c>
      <c r="AB572" s="21"/>
      <c r="AC572" s="21"/>
    </row>
    <row r="573" spans="1:29" x14ac:dyDescent="0.2">
      <c r="A573" s="23"/>
      <c r="B573" s="28"/>
      <c r="C573" s="36"/>
      <c r="D573" s="25"/>
      <c r="E573" s="21"/>
      <c r="F573" s="21"/>
      <c r="G573" s="43"/>
      <c r="H573" s="21"/>
      <c r="I573" s="162"/>
      <c r="J573" s="522" t="str">
        <f t="shared" si="65"/>
        <v/>
      </c>
      <c r="K573" s="20">
        <f t="shared" si="66"/>
        <v>0</v>
      </c>
      <c r="L573" s="20" t="str">
        <f t="shared" si="67"/>
        <v/>
      </c>
      <c r="M573" s="20" t="str">
        <f t="shared" si="68"/>
        <v/>
      </c>
      <c r="O573" s="20">
        <f t="shared" si="69"/>
        <v>0</v>
      </c>
      <c r="P573" s="20">
        <f t="shared" si="70"/>
        <v>0</v>
      </c>
      <c r="Q573" s="20" t="str">
        <f t="shared" si="71"/>
        <v/>
      </c>
      <c r="R573" s="20">
        <f t="shared" si="72"/>
        <v>0</v>
      </c>
      <c r="AB573" s="21"/>
      <c r="AC573" s="21"/>
    </row>
    <row r="574" spans="1:29" x14ac:dyDescent="0.2">
      <c r="A574" s="23"/>
      <c r="B574" s="28"/>
      <c r="C574" s="36"/>
      <c r="D574" s="25"/>
      <c r="E574" s="21"/>
      <c r="F574" s="21"/>
      <c r="G574" s="43"/>
      <c r="H574" s="21"/>
      <c r="I574" s="162"/>
      <c r="J574" s="522" t="str">
        <f t="shared" si="65"/>
        <v/>
      </c>
      <c r="K574" s="20">
        <f t="shared" si="66"/>
        <v>0</v>
      </c>
      <c r="L574" s="20" t="str">
        <f t="shared" si="67"/>
        <v/>
      </c>
      <c r="M574" s="20" t="str">
        <f t="shared" si="68"/>
        <v/>
      </c>
      <c r="O574" s="20">
        <f t="shared" si="69"/>
        <v>0</v>
      </c>
      <c r="P574" s="20">
        <f t="shared" si="70"/>
        <v>0</v>
      </c>
      <c r="Q574" s="20" t="str">
        <f t="shared" si="71"/>
        <v/>
      </c>
      <c r="R574" s="20">
        <f t="shared" si="72"/>
        <v>0</v>
      </c>
      <c r="AB574" s="21"/>
      <c r="AC574" s="21"/>
    </row>
    <row r="575" spans="1:29" x14ac:dyDescent="0.2">
      <c r="A575" s="23"/>
      <c r="B575" s="28"/>
      <c r="C575" s="36"/>
      <c r="D575" s="25"/>
      <c r="E575" s="21"/>
      <c r="F575" s="21"/>
      <c r="G575" s="43"/>
      <c r="H575" s="21"/>
      <c r="I575" s="162"/>
      <c r="J575" s="522" t="str">
        <f t="shared" si="65"/>
        <v/>
      </c>
      <c r="K575" s="20">
        <f t="shared" si="66"/>
        <v>0</v>
      </c>
      <c r="L575" s="20" t="str">
        <f t="shared" si="67"/>
        <v/>
      </c>
      <c r="M575" s="20" t="str">
        <f t="shared" si="68"/>
        <v/>
      </c>
      <c r="O575" s="20">
        <f t="shared" si="69"/>
        <v>0</v>
      </c>
      <c r="P575" s="20">
        <f t="shared" si="70"/>
        <v>0</v>
      </c>
      <c r="Q575" s="20" t="str">
        <f t="shared" si="71"/>
        <v/>
      </c>
      <c r="R575" s="20">
        <f t="shared" si="72"/>
        <v>0</v>
      </c>
      <c r="AB575" s="21"/>
      <c r="AC575" s="21"/>
    </row>
    <row r="576" spans="1:29" x14ac:dyDescent="0.2">
      <c r="A576" s="23"/>
      <c r="B576" s="28"/>
      <c r="C576" s="36"/>
      <c r="D576" s="25"/>
      <c r="E576" s="21"/>
      <c r="F576" s="21"/>
      <c r="G576" s="43"/>
      <c r="H576" s="21"/>
      <c r="I576" s="162"/>
      <c r="J576" s="522" t="str">
        <f t="shared" si="65"/>
        <v/>
      </c>
      <c r="K576" s="20">
        <f t="shared" si="66"/>
        <v>0</v>
      </c>
      <c r="L576" s="20" t="str">
        <f t="shared" si="67"/>
        <v/>
      </c>
      <c r="M576" s="20" t="str">
        <f t="shared" si="68"/>
        <v/>
      </c>
      <c r="O576" s="20">
        <f t="shared" si="69"/>
        <v>0</v>
      </c>
      <c r="P576" s="20">
        <f t="shared" si="70"/>
        <v>0</v>
      </c>
      <c r="Q576" s="20" t="str">
        <f t="shared" si="71"/>
        <v/>
      </c>
      <c r="R576" s="20">
        <f t="shared" si="72"/>
        <v>0</v>
      </c>
      <c r="AB576" s="21"/>
      <c r="AC576" s="21"/>
    </row>
    <row r="577" spans="1:29" x14ac:dyDescent="0.2">
      <c r="A577" s="23"/>
      <c r="B577" s="28"/>
      <c r="C577" s="36"/>
      <c r="D577" s="25"/>
      <c r="E577" s="21"/>
      <c r="F577" s="21"/>
      <c r="G577" s="43"/>
      <c r="H577" s="21"/>
      <c r="I577" s="162"/>
      <c r="J577" s="522" t="str">
        <f t="shared" si="65"/>
        <v/>
      </c>
      <c r="K577" s="20">
        <f t="shared" si="66"/>
        <v>0</v>
      </c>
      <c r="L577" s="20" t="str">
        <f t="shared" si="67"/>
        <v/>
      </c>
      <c r="M577" s="20" t="str">
        <f t="shared" si="68"/>
        <v/>
      </c>
      <c r="O577" s="20">
        <f t="shared" si="69"/>
        <v>0</v>
      </c>
      <c r="P577" s="20">
        <f t="shared" si="70"/>
        <v>0</v>
      </c>
      <c r="Q577" s="20" t="str">
        <f t="shared" si="71"/>
        <v/>
      </c>
      <c r="R577" s="20">
        <f t="shared" si="72"/>
        <v>0</v>
      </c>
      <c r="AB577" s="21"/>
      <c r="AC577" s="21"/>
    </row>
    <row r="578" spans="1:29" x14ac:dyDescent="0.2">
      <c r="A578" s="23"/>
      <c r="B578" s="28"/>
      <c r="C578" s="36"/>
      <c r="D578" s="25"/>
      <c r="E578" s="21"/>
      <c r="F578" s="21"/>
      <c r="G578" s="43"/>
      <c r="H578" s="21"/>
      <c r="I578" s="162"/>
      <c r="J578" s="522" t="str">
        <f t="shared" si="65"/>
        <v/>
      </c>
      <c r="K578" s="20">
        <f t="shared" si="66"/>
        <v>0</v>
      </c>
      <c r="L578" s="20" t="str">
        <f t="shared" si="67"/>
        <v/>
      </c>
      <c r="M578" s="20" t="str">
        <f t="shared" si="68"/>
        <v/>
      </c>
      <c r="O578" s="20">
        <f t="shared" si="69"/>
        <v>0</v>
      </c>
      <c r="P578" s="20">
        <f t="shared" si="70"/>
        <v>0</v>
      </c>
      <c r="Q578" s="20" t="str">
        <f t="shared" si="71"/>
        <v/>
      </c>
      <c r="R578" s="20">
        <f t="shared" si="72"/>
        <v>0</v>
      </c>
      <c r="AB578" s="21"/>
      <c r="AC578" s="21"/>
    </row>
    <row r="579" spans="1:29" x14ac:dyDescent="0.2">
      <c r="A579" s="23"/>
      <c r="B579" s="28"/>
      <c r="C579" s="36"/>
      <c r="D579" s="25"/>
      <c r="E579" s="21"/>
      <c r="F579" s="21"/>
      <c r="G579" s="43"/>
      <c r="H579" s="21"/>
      <c r="I579" s="162"/>
      <c r="J579" s="522" t="str">
        <f t="shared" si="65"/>
        <v/>
      </c>
      <c r="K579" s="20">
        <f t="shared" si="66"/>
        <v>0</v>
      </c>
      <c r="L579" s="20" t="str">
        <f t="shared" si="67"/>
        <v/>
      </c>
      <c r="M579" s="20" t="str">
        <f t="shared" si="68"/>
        <v/>
      </c>
      <c r="O579" s="20">
        <f t="shared" si="69"/>
        <v>0</v>
      </c>
      <c r="P579" s="20">
        <f t="shared" si="70"/>
        <v>0</v>
      </c>
      <c r="Q579" s="20" t="str">
        <f t="shared" si="71"/>
        <v/>
      </c>
      <c r="R579" s="20">
        <f t="shared" si="72"/>
        <v>0</v>
      </c>
      <c r="AB579" s="21"/>
      <c r="AC579" s="21"/>
    </row>
    <row r="580" spans="1:29" x14ac:dyDescent="0.2">
      <c r="A580" s="23"/>
      <c r="B580" s="28"/>
      <c r="C580" s="36"/>
      <c r="D580" s="25"/>
      <c r="E580" s="21"/>
      <c r="F580" s="21"/>
      <c r="G580" s="43"/>
      <c r="H580" s="21"/>
      <c r="I580" s="162"/>
      <c r="J580" s="522" t="str">
        <f t="shared" si="65"/>
        <v/>
      </c>
      <c r="K580" s="20">
        <f t="shared" si="66"/>
        <v>0</v>
      </c>
      <c r="L580" s="20" t="str">
        <f t="shared" si="67"/>
        <v/>
      </c>
      <c r="M580" s="20" t="str">
        <f t="shared" si="68"/>
        <v/>
      </c>
      <c r="O580" s="20">
        <f t="shared" si="69"/>
        <v>0</v>
      </c>
      <c r="P580" s="20">
        <f t="shared" si="70"/>
        <v>0</v>
      </c>
      <c r="Q580" s="20" t="str">
        <f t="shared" si="71"/>
        <v/>
      </c>
      <c r="R580" s="20">
        <f t="shared" si="72"/>
        <v>0</v>
      </c>
      <c r="AB580" s="21"/>
      <c r="AC580" s="21"/>
    </row>
    <row r="581" spans="1:29" x14ac:dyDescent="0.2">
      <c r="A581" s="23"/>
      <c r="B581" s="28"/>
      <c r="C581" s="36"/>
      <c r="D581" s="25"/>
      <c r="E581" s="21"/>
      <c r="F581" s="21"/>
      <c r="G581" s="43"/>
      <c r="H581" s="21"/>
      <c r="I581" s="162"/>
      <c r="J581" s="522" t="str">
        <f t="shared" si="65"/>
        <v/>
      </c>
      <c r="K581" s="20">
        <f t="shared" si="66"/>
        <v>0</v>
      </c>
      <c r="L581" s="20" t="str">
        <f t="shared" si="67"/>
        <v/>
      </c>
      <c r="M581" s="20" t="str">
        <f t="shared" si="68"/>
        <v/>
      </c>
      <c r="O581" s="20">
        <f t="shared" si="69"/>
        <v>0</v>
      </c>
      <c r="P581" s="20">
        <f t="shared" si="70"/>
        <v>0</v>
      </c>
      <c r="Q581" s="20" t="str">
        <f t="shared" si="71"/>
        <v/>
      </c>
      <c r="R581" s="20">
        <f t="shared" si="72"/>
        <v>0</v>
      </c>
      <c r="AB581" s="21"/>
      <c r="AC581" s="21"/>
    </row>
    <row r="582" spans="1:29" x14ac:dyDescent="0.2">
      <c r="A582" s="23"/>
      <c r="B582" s="28"/>
      <c r="C582" s="36"/>
      <c r="D582" s="25"/>
      <c r="E582" s="21"/>
      <c r="F582" s="21"/>
      <c r="G582" s="43"/>
      <c r="H582" s="21"/>
      <c r="I582" s="162"/>
      <c r="J582" s="522" t="str">
        <f t="shared" si="65"/>
        <v/>
      </c>
      <c r="K582" s="20">
        <f t="shared" si="66"/>
        <v>0</v>
      </c>
      <c r="L582" s="20" t="str">
        <f t="shared" si="67"/>
        <v/>
      </c>
      <c r="M582" s="20" t="str">
        <f t="shared" si="68"/>
        <v/>
      </c>
      <c r="O582" s="20">
        <f t="shared" si="69"/>
        <v>0</v>
      </c>
      <c r="P582" s="20">
        <f t="shared" si="70"/>
        <v>0</v>
      </c>
      <c r="Q582" s="20" t="str">
        <f t="shared" si="71"/>
        <v/>
      </c>
      <c r="R582" s="20">
        <f t="shared" si="72"/>
        <v>0</v>
      </c>
      <c r="AB582" s="21"/>
      <c r="AC582" s="21"/>
    </row>
    <row r="583" spans="1:29" x14ac:dyDescent="0.2">
      <c r="A583" s="23"/>
      <c r="B583" s="28"/>
      <c r="C583" s="36"/>
      <c r="D583" s="25"/>
      <c r="E583" s="21"/>
      <c r="F583" s="21"/>
      <c r="G583" s="43"/>
      <c r="H583" s="21"/>
      <c r="I583" s="162"/>
      <c r="J583" s="522" t="str">
        <f t="shared" si="65"/>
        <v/>
      </c>
      <c r="K583" s="20">
        <f t="shared" si="66"/>
        <v>0</v>
      </c>
      <c r="L583" s="20" t="str">
        <f t="shared" si="67"/>
        <v/>
      </c>
      <c r="M583" s="20" t="str">
        <f t="shared" si="68"/>
        <v/>
      </c>
      <c r="O583" s="20">
        <f t="shared" si="69"/>
        <v>0</v>
      </c>
      <c r="P583" s="20">
        <f t="shared" si="70"/>
        <v>0</v>
      </c>
      <c r="Q583" s="20" t="str">
        <f t="shared" si="71"/>
        <v/>
      </c>
      <c r="R583" s="20">
        <f t="shared" si="72"/>
        <v>0</v>
      </c>
      <c r="AB583" s="21"/>
      <c r="AC583" s="21"/>
    </row>
    <row r="584" spans="1:29" x14ac:dyDescent="0.2">
      <c r="A584" s="23"/>
      <c r="B584" s="28"/>
      <c r="C584" s="36"/>
      <c r="D584" s="25"/>
      <c r="E584" s="21"/>
      <c r="F584" s="21"/>
      <c r="G584" s="43"/>
      <c r="H584" s="21"/>
      <c r="I584" s="162"/>
      <c r="J584" s="522" t="str">
        <f t="shared" si="65"/>
        <v/>
      </c>
      <c r="K584" s="20">
        <f t="shared" si="66"/>
        <v>0</v>
      </c>
      <c r="L584" s="20" t="str">
        <f t="shared" si="67"/>
        <v/>
      </c>
      <c r="M584" s="20" t="str">
        <f t="shared" si="68"/>
        <v/>
      </c>
      <c r="O584" s="20">
        <f t="shared" si="69"/>
        <v>0</v>
      </c>
      <c r="P584" s="20">
        <f t="shared" si="70"/>
        <v>0</v>
      </c>
      <c r="Q584" s="20" t="str">
        <f t="shared" si="71"/>
        <v/>
      </c>
      <c r="R584" s="20">
        <f t="shared" si="72"/>
        <v>0</v>
      </c>
      <c r="AB584" s="21"/>
      <c r="AC584" s="21"/>
    </row>
    <row r="585" spans="1:29" x14ac:dyDescent="0.2">
      <c r="A585" s="23"/>
      <c r="B585" s="28"/>
      <c r="C585" s="36"/>
      <c r="D585" s="25"/>
      <c r="E585" s="21"/>
      <c r="F585" s="21"/>
      <c r="G585" s="43"/>
      <c r="H585" s="21"/>
      <c r="I585" s="162"/>
      <c r="J585" s="522" t="str">
        <f t="shared" si="65"/>
        <v/>
      </c>
      <c r="K585" s="20">
        <f t="shared" si="66"/>
        <v>0</v>
      </c>
      <c r="L585" s="20" t="str">
        <f t="shared" si="67"/>
        <v/>
      </c>
      <c r="M585" s="20" t="str">
        <f t="shared" si="68"/>
        <v/>
      </c>
      <c r="O585" s="20">
        <f t="shared" si="69"/>
        <v>0</v>
      </c>
      <c r="P585" s="20">
        <f t="shared" si="70"/>
        <v>0</v>
      </c>
      <c r="Q585" s="20" t="str">
        <f t="shared" si="71"/>
        <v/>
      </c>
      <c r="R585" s="20">
        <f t="shared" si="72"/>
        <v>0</v>
      </c>
      <c r="AB585" s="21"/>
      <c r="AC585" s="21"/>
    </row>
    <row r="586" spans="1:29" x14ac:dyDescent="0.2">
      <c r="A586" s="23"/>
      <c r="B586" s="28"/>
      <c r="C586" s="36"/>
      <c r="D586" s="25"/>
      <c r="E586" s="21"/>
      <c r="F586" s="21"/>
      <c r="G586" s="43"/>
      <c r="H586" s="21"/>
      <c r="I586" s="162"/>
      <c r="J586" s="522" t="str">
        <f t="shared" si="65"/>
        <v/>
      </c>
      <c r="K586" s="20">
        <f t="shared" si="66"/>
        <v>0</v>
      </c>
      <c r="L586" s="20" t="str">
        <f t="shared" si="67"/>
        <v/>
      </c>
      <c r="M586" s="20" t="str">
        <f t="shared" si="68"/>
        <v/>
      </c>
      <c r="O586" s="20">
        <f t="shared" si="69"/>
        <v>0</v>
      </c>
      <c r="P586" s="20">
        <f t="shared" si="70"/>
        <v>0</v>
      </c>
      <c r="Q586" s="20" t="str">
        <f t="shared" si="71"/>
        <v/>
      </c>
      <c r="R586" s="20">
        <f t="shared" si="72"/>
        <v>0</v>
      </c>
      <c r="AB586" s="21"/>
      <c r="AC586" s="21"/>
    </row>
    <row r="587" spans="1:29" x14ac:dyDescent="0.2">
      <c r="A587" s="23"/>
      <c r="B587" s="28"/>
      <c r="C587" s="36"/>
      <c r="D587" s="25"/>
      <c r="E587" s="21"/>
      <c r="F587" s="21"/>
      <c r="G587" s="43"/>
      <c r="H587" s="21"/>
      <c r="I587" s="162"/>
      <c r="J587" s="522" t="str">
        <f t="shared" ref="J587:J650" si="73">IF(K587=K586,"",SUMIF(K:K,K587,I:I))</f>
        <v/>
      </c>
      <c r="K587" s="20">
        <f t="shared" si="66"/>
        <v>0</v>
      </c>
      <c r="L587" s="20" t="str">
        <f t="shared" si="67"/>
        <v/>
      </c>
      <c r="M587" s="20" t="str">
        <f t="shared" si="68"/>
        <v/>
      </c>
      <c r="O587" s="20">
        <f t="shared" si="69"/>
        <v>0</v>
      </c>
      <c r="P587" s="20">
        <f t="shared" si="70"/>
        <v>0</v>
      </c>
      <c r="Q587" s="20" t="str">
        <f t="shared" si="71"/>
        <v/>
      </c>
      <c r="R587" s="20">
        <f t="shared" si="72"/>
        <v>0</v>
      </c>
      <c r="AB587" s="21"/>
      <c r="AC587" s="21"/>
    </row>
    <row r="588" spans="1:29" x14ac:dyDescent="0.2">
      <c r="A588" s="23"/>
      <c r="B588" s="28"/>
      <c r="C588" s="36"/>
      <c r="D588" s="25"/>
      <c r="E588" s="21"/>
      <c r="F588" s="21"/>
      <c r="G588" s="43"/>
      <c r="H588" s="21"/>
      <c r="I588" s="162"/>
      <c r="J588" s="522" t="str">
        <f t="shared" si="73"/>
        <v/>
      </c>
      <c r="K588" s="20">
        <f t="shared" ref="K588:K651" si="74">IF(ISBLANK(A588),K587,A588)</f>
        <v>0</v>
      </c>
      <c r="L588" s="20" t="str">
        <f t="shared" si="67"/>
        <v/>
      </c>
      <c r="M588" s="20" t="str">
        <f t="shared" si="68"/>
        <v/>
      </c>
      <c r="O588" s="20">
        <f t="shared" si="69"/>
        <v>0</v>
      </c>
      <c r="P588" s="20">
        <f t="shared" si="70"/>
        <v>0</v>
      </c>
      <c r="Q588" s="20" t="str">
        <f t="shared" si="71"/>
        <v/>
      </c>
      <c r="R588" s="20">
        <f t="shared" si="72"/>
        <v>0</v>
      </c>
      <c r="AB588" s="21"/>
      <c r="AC588" s="21"/>
    </row>
    <row r="589" spans="1:29" x14ac:dyDescent="0.2">
      <c r="A589" s="23"/>
      <c r="B589" s="28"/>
      <c r="C589" s="36"/>
      <c r="D589" s="25"/>
      <c r="E589" s="21"/>
      <c r="F589" s="21"/>
      <c r="G589" s="43"/>
      <c r="H589" s="21"/>
      <c r="I589" s="162"/>
      <c r="J589" s="522" t="str">
        <f t="shared" si="73"/>
        <v/>
      </c>
      <c r="K589" s="20">
        <f t="shared" si="74"/>
        <v>0</v>
      </c>
      <c r="L589" s="20" t="str">
        <f t="shared" si="67"/>
        <v/>
      </c>
      <c r="M589" s="20" t="str">
        <f t="shared" si="68"/>
        <v/>
      </c>
      <c r="O589" s="20">
        <f t="shared" si="69"/>
        <v>0</v>
      </c>
      <c r="P589" s="20">
        <f t="shared" si="70"/>
        <v>0</v>
      </c>
      <c r="Q589" s="20" t="str">
        <f t="shared" si="71"/>
        <v/>
      </c>
      <c r="R589" s="20">
        <f t="shared" si="72"/>
        <v>0</v>
      </c>
      <c r="AB589" s="21"/>
      <c r="AC589" s="21"/>
    </row>
    <row r="590" spans="1:29" x14ac:dyDescent="0.2">
      <c r="A590" s="23"/>
      <c r="B590" s="28"/>
      <c r="C590" s="36"/>
      <c r="D590" s="25"/>
      <c r="E590" s="21"/>
      <c r="F590" s="21"/>
      <c r="G590" s="43"/>
      <c r="H590" s="21"/>
      <c r="I590" s="162"/>
      <c r="J590" s="522" t="str">
        <f t="shared" si="73"/>
        <v/>
      </c>
      <c r="K590" s="20">
        <f t="shared" si="74"/>
        <v>0</v>
      </c>
      <c r="L590" s="20" t="str">
        <f t="shared" si="67"/>
        <v/>
      </c>
      <c r="M590" s="20" t="str">
        <f t="shared" si="68"/>
        <v/>
      </c>
      <c r="O590" s="20">
        <f t="shared" si="69"/>
        <v>0</v>
      </c>
      <c r="P590" s="20">
        <f t="shared" si="70"/>
        <v>0</v>
      </c>
      <c r="Q590" s="20" t="str">
        <f t="shared" si="71"/>
        <v/>
      </c>
      <c r="R590" s="20">
        <f t="shared" si="72"/>
        <v>0</v>
      </c>
      <c r="AB590" s="21"/>
      <c r="AC590" s="21"/>
    </row>
    <row r="591" spans="1:29" x14ac:dyDescent="0.2">
      <c r="A591" s="23"/>
      <c r="B591" s="28"/>
      <c r="C591" s="36"/>
      <c r="D591" s="25"/>
      <c r="E591" s="21"/>
      <c r="F591" s="21"/>
      <c r="G591" s="43"/>
      <c r="H591" s="21"/>
      <c r="I591" s="162"/>
      <c r="J591" s="522" t="str">
        <f t="shared" si="73"/>
        <v/>
      </c>
      <c r="K591" s="20">
        <f t="shared" si="74"/>
        <v>0</v>
      </c>
      <c r="L591" s="20" t="str">
        <f t="shared" ref="L591:L654" si="75">LEFT(H591,11)</f>
        <v/>
      </c>
      <c r="M591" s="20" t="str">
        <f t="shared" ref="M591:M654" si="76">LEFT(E591,2)</f>
        <v/>
      </c>
      <c r="O591" s="20">
        <f t="shared" ref="O591:O654" si="77">K591</f>
        <v>0</v>
      </c>
      <c r="P591" s="20">
        <f t="shared" ref="P591:P654" si="78">LEN(L591)</f>
        <v>0</v>
      </c>
      <c r="Q591" s="20" t="str">
        <f t="shared" ref="Q591:Q654" si="79">IF(LEN(L591)=11,L591,IF(LEN(L591)=10,CONCATENATE(L591," "),IF(LEN(L591)=9,CONCATENATE(L591,"  "),IF(LEN(L591)=8,CONCATENATE(L591,"   "),""))))</f>
        <v/>
      </c>
      <c r="R591" s="20">
        <f t="shared" ref="R591:R654" si="80">LEN(Q591)</f>
        <v>0</v>
      </c>
      <c r="AB591" s="21"/>
      <c r="AC591" s="21"/>
    </row>
    <row r="592" spans="1:29" x14ac:dyDescent="0.2">
      <c r="A592" s="23"/>
      <c r="B592" s="28"/>
      <c r="C592" s="36"/>
      <c r="D592" s="25"/>
      <c r="E592" s="21"/>
      <c r="F592" s="21"/>
      <c r="G592" s="43"/>
      <c r="H592" s="21"/>
      <c r="I592" s="162"/>
      <c r="J592" s="522" t="str">
        <f t="shared" si="73"/>
        <v/>
      </c>
      <c r="K592" s="20">
        <f t="shared" si="74"/>
        <v>0</v>
      </c>
      <c r="L592" s="20" t="str">
        <f t="shared" si="75"/>
        <v/>
      </c>
      <c r="M592" s="20" t="str">
        <f t="shared" si="76"/>
        <v/>
      </c>
      <c r="O592" s="20">
        <f t="shared" si="77"/>
        <v>0</v>
      </c>
      <c r="P592" s="20">
        <f t="shared" si="78"/>
        <v>0</v>
      </c>
      <c r="Q592" s="20" t="str">
        <f t="shared" si="79"/>
        <v/>
      </c>
      <c r="R592" s="20">
        <f t="shared" si="80"/>
        <v>0</v>
      </c>
      <c r="AB592" s="21"/>
      <c r="AC592" s="21"/>
    </row>
    <row r="593" spans="1:29" x14ac:dyDescent="0.2">
      <c r="A593" s="23"/>
      <c r="B593" s="28"/>
      <c r="C593" s="36"/>
      <c r="D593" s="25"/>
      <c r="E593" s="21"/>
      <c r="F593" s="21"/>
      <c r="G593" s="43"/>
      <c r="H593" s="21"/>
      <c r="I593" s="162"/>
      <c r="J593" s="522" t="str">
        <f t="shared" si="73"/>
        <v/>
      </c>
      <c r="K593" s="20">
        <f t="shared" si="74"/>
        <v>0</v>
      </c>
      <c r="L593" s="20" t="str">
        <f t="shared" si="75"/>
        <v/>
      </c>
      <c r="M593" s="20" t="str">
        <f t="shared" si="76"/>
        <v/>
      </c>
      <c r="O593" s="20">
        <f t="shared" si="77"/>
        <v>0</v>
      </c>
      <c r="P593" s="20">
        <f t="shared" si="78"/>
        <v>0</v>
      </c>
      <c r="Q593" s="20" t="str">
        <f t="shared" si="79"/>
        <v/>
      </c>
      <c r="R593" s="20">
        <f t="shared" si="80"/>
        <v>0</v>
      </c>
      <c r="AB593" s="21"/>
      <c r="AC593" s="21"/>
    </row>
    <row r="594" spans="1:29" x14ac:dyDescent="0.2">
      <c r="A594" s="23"/>
      <c r="B594" s="28"/>
      <c r="C594" s="36"/>
      <c r="D594" s="25"/>
      <c r="E594" s="21"/>
      <c r="F594" s="21"/>
      <c r="G594" s="43"/>
      <c r="H594" s="21"/>
      <c r="I594" s="162"/>
      <c r="J594" s="522" t="str">
        <f t="shared" si="73"/>
        <v/>
      </c>
      <c r="K594" s="20">
        <f t="shared" si="74"/>
        <v>0</v>
      </c>
      <c r="L594" s="20" t="str">
        <f t="shared" si="75"/>
        <v/>
      </c>
      <c r="M594" s="20" t="str">
        <f t="shared" si="76"/>
        <v/>
      </c>
      <c r="O594" s="20">
        <f t="shared" si="77"/>
        <v>0</v>
      </c>
      <c r="P594" s="20">
        <f t="shared" si="78"/>
        <v>0</v>
      </c>
      <c r="Q594" s="20" t="str">
        <f t="shared" si="79"/>
        <v/>
      </c>
      <c r="R594" s="20">
        <f t="shared" si="80"/>
        <v>0</v>
      </c>
      <c r="AB594" s="21"/>
      <c r="AC594" s="21"/>
    </row>
    <row r="595" spans="1:29" x14ac:dyDescent="0.2">
      <c r="A595" s="23"/>
      <c r="B595" s="28"/>
      <c r="C595" s="36"/>
      <c r="D595" s="25"/>
      <c r="E595" s="21"/>
      <c r="F595" s="21"/>
      <c r="G595" s="43"/>
      <c r="H595" s="21"/>
      <c r="I595" s="162"/>
      <c r="J595" s="522" t="str">
        <f t="shared" si="73"/>
        <v/>
      </c>
      <c r="K595" s="20">
        <f t="shared" si="74"/>
        <v>0</v>
      </c>
      <c r="L595" s="20" t="str">
        <f t="shared" si="75"/>
        <v/>
      </c>
      <c r="M595" s="20" t="str">
        <f t="shared" si="76"/>
        <v/>
      </c>
      <c r="O595" s="20">
        <f t="shared" si="77"/>
        <v>0</v>
      </c>
      <c r="P595" s="20">
        <f t="shared" si="78"/>
        <v>0</v>
      </c>
      <c r="Q595" s="20" t="str">
        <f t="shared" si="79"/>
        <v/>
      </c>
      <c r="R595" s="20">
        <f t="shared" si="80"/>
        <v>0</v>
      </c>
      <c r="AB595" s="21"/>
      <c r="AC595" s="21"/>
    </row>
    <row r="596" spans="1:29" x14ac:dyDescent="0.2">
      <c r="A596" s="23"/>
      <c r="B596" s="28"/>
      <c r="C596" s="36"/>
      <c r="D596" s="25"/>
      <c r="E596" s="21"/>
      <c r="F596" s="21"/>
      <c r="G596" s="43"/>
      <c r="H596" s="21"/>
      <c r="I596" s="162"/>
      <c r="J596" s="522" t="str">
        <f t="shared" si="73"/>
        <v/>
      </c>
      <c r="K596" s="20">
        <f t="shared" si="74"/>
        <v>0</v>
      </c>
      <c r="L596" s="20" t="str">
        <f t="shared" si="75"/>
        <v/>
      </c>
      <c r="M596" s="20" t="str">
        <f t="shared" si="76"/>
        <v/>
      </c>
      <c r="O596" s="20">
        <f t="shared" si="77"/>
        <v>0</v>
      </c>
      <c r="P596" s="20">
        <f t="shared" si="78"/>
        <v>0</v>
      </c>
      <c r="Q596" s="20" t="str">
        <f t="shared" si="79"/>
        <v/>
      </c>
      <c r="R596" s="20">
        <f t="shared" si="80"/>
        <v>0</v>
      </c>
      <c r="AB596" s="21"/>
      <c r="AC596" s="21"/>
    </row>
    <row r="597" spans="1:29" x14ac:dyDescent="0.2">
      <c r="A597" s="23"/>
      <c r="B597" s="28"/>
      <c r="C597" s="36"/>
      <c r="D597" s="25"/>
      <c r="E597" s="21"/>
      <c r="F597" s="21"/>
      <c r="G597" s="43"/>
      <c r="H597" s="21"/>
      <c r="I597" s="162"/>
      <c r="J597" s="522" t="str">
        <f t="shared" si="73"/>
        <v/>
      </c>
      <c r="K597" s="20">
        <f t="shared" si="74"/>
        <v>0</v>
      </c>
      <c r="L597" s="20" t="str">
        <f t="shared" si="75"/>
        <v/>
      </c>
      <c r="M597" s="20" t="str">
        <f t="shared" si="76"/>
        <v/>
      </c>
      <c r="O597" s="20">
        <f t="shared" si="77"/>
        <v>0</v>
      </c>
      <c r="P597" s="20">
        <f t="shared" si="78"/>
        <v>0</v>
      </c>
      <c r="Q597" s="20" t="str">
        <f t="shared" si="79"/>
        <v/>
      </c>
      <c r="R597" s="20">
        <f t="shared" si="80"/>
        <v>0</v>
      </c>
      <c r="AB597" s="21"/>
      <c r="AC597" s="21"/>
    </row>
    <row r="598" spans="1:29" x14ac:dyDescent="0.2">
      <c r="A598" s="23"/>
      <c r="B598" s="28"/>
      <c r="C598" s="36"/>
      <c r="D598" s="25"/>
      <c r="E598" s="21"/>
      <c r="F598" s="21"/>
      <c r="G598" s="43"/>
      <c r="H598" s="21"/>
      <c r="I598" s="162"/>
      <c r="J598" s="522" t="str">
        <f t="shared" si="73"/>
        <v/>
      </c>
      <c r="K598" s="20">
        <f t="shared" si="74"/>
        <v>0</v>
      </c>
      <c r="L598" s="20" t="str">
        <f t="shared" si="75"/>
        <v/>
      </c>
      <c r="M598" s="20" t="str">
        <f t="shared" si="76"/>
        <v/>
      </c>
      <c r="O598" s="20">
        <f t="shared" si="77"/>
        <v>0</v>
      </c>
      <c r="P598" s="20">
        <f t="shared" si="78"/>
        <v>0</v>
      </c>
      <c r="Q598" s="20" t="str">
        <f t="shared" si="79"/>
        <v/>
      </c>
      <c r="R598" s="20">
        <f t="shared" si="80"/>
        <v>0</v>
      </c>
      <c r="AB598" s="21"/>
      <c r="AC598" s="21"/>
    </row>
    <row r="599" spans="1:29" x14ac:dyDescent="0.2">
      <c r="A599" s="23"/>
      <c r="B599" s="28"/>
      <c r="C599" s="36"/>
      <c r="D599" s="25"/>
      <c r="E599" s="21"/>
      <c r="F599" s="21"/>
      <c r="G599" s="43"/>
      <c r="H599" s="21"/>
      <c r="I599" s="162"/>
      <c r="J599" s="522" t="str">
        <f t="shared" si="73"/>
        <v/>
      </c>
      <c r="K599" s="20">
        <f t="shared" si="74"/>
        <v>0</v>
      </c>
      <c r="L599" s="20" t="str">
        <f t="shared" si="75"/>
        <v/>
      </c>
      <c r="M599" s="20" t="str">
        <f t="shared" si="76"/>
        <v/>
      </c>
      <c r="O599" s="20">
        <f t="shared" si="77"/>
        <v>0</v>
      </c>
      <c r="P599" s="20">
        <f t="shared" si="78"/>
        <v>0</v>
      </c>
      <c r="Q599" s="20" t="str">
        <f t="shared" si="79"/>
        <v/>
      </c>
      <c r="R599" s="20">
        <f t="shared" si="80"/>
        <v>0</v>
      </c>
      <c r="AB599" s="21"/>
      <c r="AC599" s="21"/>
    </row>
    <row r="600" spans="1:29" x14ac:dyDescent="0.2">
      <c r="A600" s="23"/>
      <c r="B600" s="28"/>
      <c r="C600" s="36"/>
      <c r="D600" s="25"/>
      <c r="E600" s="21"/>
      <c r="F600" s="21"/>
      <c r="G600" s="43"/>
      <c r="H600" s="21"/>
      <c r="I600" s="162"/>
      <c r="J600" s="522" t="str">
        <f t="shared" si="73"/>
        <v/>
      </c>
      <c r="K600" s="20">
        <f t="shared" si="74"/>
        <v>0</v>
      </c>
      <c r="L600" s="20" t="str">
        <f t="shared" si="75"/>
        <v/>
      </c>
      <c r="M600" s="20" t="str">
        <f t="shared" si="76"/>
        <v/>
      </c>
      <c r="O600" s="20">
        <f t="shared" si="77"/>
        <v>0</v>
      </c>
      <c r="P600" s="20">
        <f t="shared" si="78"/>
        <v>0</v>
      </c>
      <c r="Q600" s="20" t="str">
        <f t="shared" si="79"/>
        <v/>
      </c>
      <c r="R600" s="20">
        <f t="shared" si="80"/>
        <v>0</v>
      </c>
      <c r="AB600" s="21"/>
      <c r="AC600" s="21"/>
    </row>
    <row r="601" spans="1:29" x14ac:dyDescent="0.2">
      <c r="A601" s="23"/>
      <c r="B601" s="28"/>
      <c r="C601" s="36"/>
      <c r="D601" s="25"/>
      <c r="E601" s="21"/>
      <c r="F601" s="21"/>
      <c r="G601" s="43"/>
      <c r="H601" s="21"/>
      <c r="I601" s="162"/>
      <c r="J601" s="522" t="str">
        <f t="shared" si="73"/>
        <v/>
      </c>
      <c r="K601" s="20">
        <f t="shared" si="74"/>
        <v>0</v>
      </c>
      <c r="L601" s="20" t="str">
        <f t="shared" si="75"/>
        <v/>
      </c>
      <c r="M601" s="20" t="str">
        <f t="shared" si="76"/>
        <v/>
      </c>
      <c r="O601" s="20">
        <f t="shared" si="77"/>
        <v>0</v>
      </c>
      <c r="P601" s="20">
        <f t="shared" si="78"/>
        <v>0</v>
      </c>
      <c r="Q601" s="20" t="str">
        <f t="shared" si="79"/>
        <v/>
      </c>
      <c r="R601" s="20">
        <f t="shared" si="80"/>
        <v>0</v>
      </c>
      <c r="AB601" s="21"/>
      <c r="AC601" s="21"/>
    </row>
    <row r="602" spans="1:29" x14ac:dyDescent="0.2">
      <c r="A602" s="23"/>
      <c r="B602" s="28"/>
      <c r="C602" s="36"/>
      <c r="D602" s="25"/>
      <c r="E602" s="21"/>
      <c r="F602" s="21"/>
      <c r="G602" s="43"/>
      <c r="H602" s="21"/>
      <c r="I602" s="162"/>
      <c r="J602" s="522" t="str">
        <f t="shared" si="73"/>
        <v/>
      </c>
      <c r="K602" s="20">
        <f t="shared" si="74"/>
        <v>0</v>
      </c>
      <c r="L602" s="20" t="str">
        <f t="shared" si="75"/>
        <v/>
      </c>
      <c r="M602" s="20" t="str">
        <f t="shared" si="76"/>
        <v/>
      </c>
      <c r="O602" s="20">
        <f t="shared" si="77"/>
        <v>0</v>
      </c>
      <c r="P602" s="20">
        <f t="shared" si="78"/>
        <v>0</v>
      </c>
      <c r="Q602" s="20" t="str">
        <f t="shared" si="79"/>
        <v/>
      </c>
      <c r="R602" s="20">
        <f t="shared" si="80"/>
        <v>0</v>
      </c>
      <c r="AB602" s="21"/>
      <c r="AC602" s="21"/>
    </row>
    <row r="603" spans="1:29" x14ac:dyDescent="0.2">
      <c r="A603" s="23"/>
      <c r="B603" s="28"/>
      <c r="C603" s="36"/>
      <c r="D603" s="25"/>
      <c r="E603" s="21"/>
      <c r="F603" s="21"/>
      <c r="G603" s="43"/>
      <c r="H603" s="21"/>
      <c r="I603" s="162"/>
      <c r="J603" s="522" t="str">
        <f t="shared" si="73"/>
        <v/>
      </c>
      <c r="K603" s="20">
        <f t="shared" si="74"/>
        <v>0</v>
      </c>
      <c r="L603" s="20" t="str">
        <f t="shared" si="75"/>
        <v/>
      </c>
      <c r="M603" s="20" t="str">
        <f t="shared" si="76"/>
        <v/>
      </c>
      <c r="O603" s="20">
        <f t="shared" si="77"/>
        <v>0</v>
      </c>
      <c r="P603" s="20">
        <f t="shared" si="78"/>
        <v>0</v>
      </c>
      <c r="Q603" s="20" t="str">
        <f t="shared" si="79"/>
        <v/>
      </c>
      <c r="R603" s="20">
        <f t="shared" si="80"/>
        <v>0</v>
      </c>
      <c r="AB603" s="21"/>
      <c r="AC603" s="21"/>
    </row>
    <row r="604" spans="1:29" x14ac:dyDescent="0.2">
      <c r="A604" s="23"/>
      <c r="B604" s="28"/>
      <c r="C604" s="36"/>
      <c r="D604" s="25"/>
      <c r="E604" s="21"/>
      <c r="F604" s="21"/>
      <c r="G604" s="43"/>
      <c r="H604" s="21"/>
      <c r="I604" s="162"/>
      <c r="J604" s="522" t="str">
        <f t="shared" si="73"/>
        <v/>
      </c>
      <c r="K604" s="20">
        <f t="shared" si="74"/>
        <v>0</v>
      </c>
      <c r="L604" s="20" t="str">
        <f t="shared" si="75"/>
        <v/>
      </c>
      <c r="M604" s="20" t="str">
        <f t="shared" si="76"/>
        <v/>
      </c>
      <c r="O604" s="20">
        <f t="shared" si="77"/>
        <v>0</v>
      </c>
      <c r="P604" s="20">
        <f t="shared" si="78"/>
        <v>0</v>
      </c>
      <c r="Q604" s="20" t="str">
        <f t="shared" si="79"/>
        <v/>
      </c>
      <c r="R604" s="20">
        <f t="shared" si="80"/>
        <v>0</v>
      </c>
      <c r="AB604" s="21"/>
      <c r="AC604" s="21"/>
    </row>
    <row r="605" spans="1:29" x14ac:dyDescent="0.2">
      <c r="A605" s="23"/>
      <c r="B605" s="28"/>
      <c r="C605" s="36"/>
      <c r="D605" s="25"/>
      <c r="E605" s="21"/>
      <c r="F605" s="21"/>
      <c r="G605" s="43"/>
      <c r="H605" s="21"/>
      <c r="I605" s="162"/>
      <c r="J605" s="522" t="str">
        <f t="shared" si="73"/>
        <v/>
      </c>
      <c r="K605" s="20">
        <f t="shared" si="74"/>
        <v>0</v>
      </c>
      <c r="L605" s="20" t="str">
        <f t="shared" si="75"/>
        <v/>
      </c>
      <c r="M605" s="20" t="str">
        <f t="shared" si="76"/>
        <v/>
      </c>
      <c r="O605" s="20">
        <f t="shared" si="77"/>
        <v>0</v>
      </c>
      <c r="P605" s="20">
        <f t="shared" si="78"/>
        <v>0</v>
      </c>
      <c r="Q605" s="20" t="str">
        <f t="shared" si="79"/>
        <v/>
      </c>
      <c r="R605" s="20">
        <f t="shared" si="80"/>
        <v>0</v>
      </c>
      <c r="AB605" s="21"/>
      <c r="AC605" s="21"/>
    </row>
    <row r="606" spans="1:29" x14ac:dyDescent="0.2">
      <c r="A606" s="23"/>
      <c r="B606" s="28"/>
      <c r="C606" s="36"/>
      <c r="D606" s="25"/>
      <c r="E606" s="21"/>
      <c r="F606" s="21"/>
      <c r="G606" s="43"/>
      <c r="H606" s="21"/>
      <c r="I606" s="162"/>
      <c r="J606" s="522" t="str">
        <f t="shared" si="73"/>
        <v/>
      </c>
      <c r="K606" s="20">
        <f t="shared" si="74"/>
        <v>0</v>
      </c>
      <c r="L606" s="20" t="str">
        <f t="shared" si="75"/>
        <v/>
      </c>
      <c r="M606" s="20" t="str">
        <f t="shared" si="76"/>
        <v/>
      </c>
      <c r="O606" s="20">
        <f t="shared" si="77"/>
        <v>0</v>
      </c>
      <c r="P606" s="20">
        <f t="shared" si="78"/>
        <v>0</v>
      </c>
      <c r="Q606" s="20" t="str">
        <f t="shared" si="79"/>
        <v/>
      </c>
      <c r="R606" s="20">
        <f t="shared" si="80"/>
        <v>0</v>
      </c>
      <c r="AB606" s="21"/>
      <c r="AC606" s="21"/>
    </row>
    <row r="607" spans="1:29" x14ac:dyDescent="0.2">
      <c r="A607" s="23"/>
      <c r="B607" s="28"/>
      <c r="C607" s="36"/>
      <c r="D607" s="25"/>
      <c r="E607" s="21"/>
      <c r="F607" s="21"/>
      <c r="G607" s="43"/>
      <c r="H607" s="21"/>
      <c r="I607" s="162"/>
      <c r="J607" s="522" t="str">
        <f t="shared" si="73"/>
        <v/>
      </c>
      <c r="K607" s="20">
        <f t="shared" si="74"/>
        <v>0</v>
      </c>
      <c r="L607" s="20" t="str">
        <f t="shared" si="75"/>
        <v/>
      </c>
      <c r="M607" s="20" t="str">
        <f t="shared" si="76"/>
        <v/>
      </c>
      <c r="O607" s="20">
        <f t="shared" si="77"/>
        <v>0</v>
      </c>
      <c r="P607" s="20">
        <f t="shared" si="78"/>
        <v>0</v>
      </c>
      <c r="Q607" s="20" t="str">
        <f t="shared" si="79"/>
        <v/>
      </c>
      <c r="R607" s="20">
        <f t="shared" si="80"/>
        <v>0</v>
      </c>
      <c r="AB607" s="21"/>
      <c r="AC607" s="21"/>
    </row>
    <row r="608" spans="1:29" x14ac:dyDescent="0.2">
      <c r="A608" s="23"/>
      <c r="B608" s="28"/>
      <c r="C608" s="36"/>
      <c r="D608" s="25"/>
      <c r="E608" s="21"/>
      <c r="F608" s="21"/>
      <c r="G608" s="43"/>
      <c r="H608" s="21"/>
      <c r="I608" s="162"/>
      <c r="J608" s="522" t="str">
        <f t="shared" si="73"/>
        <v/>
      </c>
      <c r="K608" s="20">
        <f t="shared" si="74"/>
        <v>0</v>
      </c>
      <c r="L608" s="20" t="str">
        <f t="shared" si="75"/>
        <v/>
      </c>
      <c r="M608" s="20" t="str">
        <f t="shared" si="76"/>
        <v/>
      </c>
      <c r="O608" s="20">
        <f t="shared" si="77"/>
        <v>0</v>
      </c>
      <c r="P608" s="20">
        <f t="shared" si="78"/>
        <v>0</v>
      </c>
      <c r="Q608" s="20" t="str">
        <f t="shared" si="79"/>
        <v/>
      </c>
      <c r="R608" s="20">
        <f t="shared" si="80"/>
        <v>0</v>
      </c>
      <c r="AB608" s="21"/>
      <c r="AC608" s="21"/>
    </row>
    <row r="609" spans="1:29" x14ac:dyDescent="0.2">
      <c r="A609" s="23"/>
      <c r="B609" s="28"/>
      <c r="C609" s="36"/>
      <c r="D609" s="25"/>
      <c r="E609" s="21"/>
      <c r="F609" s="21"/>
      <c r="G609" s="43"/>
      <c r="H609" s="21"/>
      <c r="I609" s="162"/>
      <c r="J609" s="522" t="str">
        <f t="shared" si="73"/>
        <v/>
      </c>
      <c r="K609" s="20">
        <f t="shared" si="74"/>
        <v>0</v>
      </c>
      <c r="L609" s="20" t="str">
        <f t="shared" si="75"/>
        <v/>
      </c>
      <c r="M609" s="20" t="str">
        <f t="shared" si="76"/>
        <v/>
      </c>
      <c r="O609" s="20">
        <f t="shared" si="77"/>
        <v>0</v>
      </c>
      <c r="P609" s="20">
        <f t="shared" si="78"/>
        <v>0</v>
      </c>
      <c r="Q609" s="20" t="str">
        <f t="shared" si="79"/>
        <v/>
      </c>
      <c r="R609" s="20">
        <f t="shared" si="80"/>
        <v>0</v>
      </c>
      <c r="AB609" s="21"/>
      <c r="AC609" s="21"/>
    </row>
    <row r="610" spans="1:29" x14ac:dyDescent="0.2">
      <c r="A610" s="23"/>
      <c r="B610" s="28"/>
      <c r="C610" s="36"/>
      <c r="D610" s="25"/>
      <c r="E610" s="21"/>
      <c r="F610" s="21"/>
      <c r="G610" s="43"/>
      <c r="H610" s="21"/>
      <c r="I610" s="162"/>
      <c r="J610" s="522" t="str">
        <f t="shared" si="73"/>
        <v/>
      </c>
      <c r="K610" s="20">
        <f t="shared" si="74"/>
        <v>0</v>
      </c>
      <c r="L610" s="20" t="str">
        <f t="shared" si="75"/>
        <v/>
      </c>
      <c r="M610" s="20" t="str">
        <f t="shared" si="76"/>
        <v/>
      </c>
      <c r="O610" s="20">
        <f t="shared" si="77"/>
        <v>0</v>
      </c>
      <c r="P610" s="20">
        <f t="shared" si="78"/>
        <v>0</v>
      </c>
      <c r="Q610" s="20" t="str">
        <f t="shared" si="79"/>
        <v/>
      </c>
      <c r="R610" s="20">
        <f t="shared" si="80"/>
        <v>0</v>
      </c>
      <c r="AB610" s="21"/>
      <c r="AC610" s="21"/>
    </row>
    <row r="611" spans="1:29" x14ac:dyDescent="0.2">
      <c r="A611" s="23"/>
      <c r="B611" s="28"/>
      <c r="C611" s="36"/>
      <c r="D611" s="25"/>
      <c r="E611" s="21"/>
      <c r="F611" s="21"/>
      <c r="G611" s="43"/>
      <c r="H611" s="21"/>
      <c r="I611" s="162"/>
      <c r="J611" s="522" t="str">
        <f t="shared" si="73"/>
        <v/>
      </c>
      <c r="K611" s="20">
        <f t="shared" si="74"/>
        <v>0</v>
      </c>
      <c r="L611" s="20" t="str">
        <f t="shared" si="75"/>
        <v/>
      </c>
      <c r="M611" s="20" t="str">
        <f t="shared" si="76"/>
        <v/>
      </c>
      <c r="O611" s="20">
        <f t="shared" si="77"/>
        <v>0</v>
      </c>
      <c r="P611" s="20">
        <f t="shared" si="78"/>
        <v>0</v>
      </c>
      <c r="Q611" s="20" t="str">
        <f t="shared" si="79"/>
        <v/>
      </c>
      <c r="R611" s="20">
        <f t="shared" si="80"/>
        <v>0</v>
      </c>
      <c r="AB611" s="21"/>
      <c r="AC611" s="21"/>
    </row>
    <row r="612" spans="1:29" x14ac:dyDescent="0.2">
      <c r="A612" s="23"/>
      <c r="B612" s="28"/>
      <c r="C612" s="36"/>
      <c r="D612" s="25"/>
      <c r="E612" s="21"/>
      <c r="F612" s="21"/>
      <c r="G612" s="43"/>
      <c r="H612" s="21"/>
      <c r="I612" s="162"/>
      <c r="J612" s="522" t="str">
        <f t="shared" si="73"/>
        <v/>
      </c>
      <c r="K612" s="20">
        <f t="shared" si="74"/>
        <v>0</v>
      </c>
      <c r="L612" s="20" t="str">
        <f t="shared" si="75"/>
        <v/>
      </c>
      <c r="M612" s="20" t="str">
        <f t="shared" si="76"/>
        <v/>
      </c>
      <c r="O612" s="20">
        <f t="shared" si="77"/>
        <v>0</v>
      </c>
      <c r="P612" s="20">
        <f t="shared" si="78"/>
        <v>0</v>
      </c>
      <c r="Q612" s="20" t="str">
        <f t="shared" si="79"/>
        <v/>
      </c>
      <c r="R612" s="20">
        <f t="shared" si="80"/>
        <v>0</v>
      </c>
      <c r="AB612" s="21"/>
      <c r="AC612" s="21"/>
    </row>
    <row r="613" spans="1:29" x14ac:dyDescent="0.2">
      <c r="A613" s="23"/>
      <c r="B613" s="28"/>
      <c r="C613" s="36"/>
      <c r="D613" s="25"/>
      <c r="E613" s="21"/>
      <c r="F613" s="21"/>
      <c r="G613" s="43"/>
      <c r="H613" s="21"/>
      <c r="I613" s="162"/>
      <c r="J613" s="522" t="str">
        <f t="shared" si="73"/>
        <v/>
      </c>
      <c r="K613" s="20">
        <f t="shared" si="74"/>
        <v>0</v>
      </c>
      <c r="L613" s="20" t="str">
        <f t="shared" si="75"/>
        <v/>
      </c>
      <c r="M613" s="20" t="str">
        <f t="shared" si="76"/>
        <v/>
      </c>
      <c r="O613" s="20">
        <f t="shared" si="77"/>
        <v>0</v>
      </c>
      <c r="P613" s="20">
        <f t="shared" si="78"/>
        <v>0</v>
      </c>
      <c r="Q613" s="20" t="str">
        <f t="shared" si="79"/>
        <v/>
      </c>
      <c r="R613" s="20">
        <f t="shared" si="80"/>
        <v>0</v>
      </c>
      <c r="AB613" s="21"/>
      <c r="AC613" s="21"/>
    </row>
    <row r="614" spans="1:29" x14ac:dyDescent="0.2">
      <c r="A614" s="23"/>
      <c r="B614" s="28"/>
      <c r="C614" s="36"/>
      <c r="D614" s="25"/>
      <c r="E614" s="21"/>
      <c r="F614" s="21"/>
      <c r="G614" s="43"/>
      <c r="H614" s="21"/>
      <c r="I614" s="162"/>
      <c r="J614" s="522" t="str">
        <f t="shared" si="73"/>
        <v/>
      </c>
      <c r="K614" s="20">
        <f t="shared" si="74"/>
        <v>0</v>
      </c>
      <c r="L614" s="20" t="str">
        <f t="shared" si="75"/>
        <v/>
      </c>
      <c r="M614" s="20" t="str">
        <f t="shared" si="76"/>
        <v/>
      </c>
      <c r="O614" s="20">
        <f t="shared" si="77"/>
        <v>0</v>
      </c>
      <c r="P614" s="20">
        <f t="shared" si="78"/>
        <v>0</v>
      </c>
      <c r="Q614" s="20" t="str">
        <f t="shared" si="79"/>
        <v/>
      </c>
      <c r="R614" s="20">
        <f t="shared" si="80"/>
        <v>0</v>
      </c>
      <c r="AB614" s="21"/>
      <c r="AC614" s="21"/>
    </row>
    <row r="615" spans="1:29" x14ac:dyDescent="0.2">
      <c r="A615" s="23"/>
      <c r="B615" s="28"/>
      <c r="C615" s="36"/>
      <c r="D615" s="25"/>
      <c r="E615" s="21"/>
      <c r="F615" s="21"/>
      <c r="G615" s="43"/>
      <c r="H615" s="21"/>
      <c r="I615" s="162"/>
      <c r="J615" s="522" t="str">
        <f t="shared" si="73"/>
        <v/>
      </c>
      <c r="K615" s="20">
        <f t="shared" si="74"/>
        <v>0</v>
      </c>
      <c r="L615" s="20" t="str">
        <f t="shared" si="75"/>
        <v/>
      </c>
      <c r="M615" s="20" t="str">
        <f t="shared" si="76"/>
        <v/>
      </c>
      <c r="O615" s="20">
        <f t="shared" si="77"/>
        <v>0</v>
      </c>
      <c r="P615" s="20">
        <f t="shared" si="78"/>
        <v>0</v>
      </c>
      <c r="Q615" s="20" t="str">
        <f t="shared" si="79"/>
        <v/>
      </c>
      <c r="R615" s="20">
        <f t="shared" si="80"/>
        <v>0</v>
      </c>
      <c r="AB615" s="21"/>
      <c r="AC615" s="21"/>
    </row>
    <row r="616" spans="1:29" x14ac:dyDescent="0.2">
      <c r="A616" s="23"/>
      <c r="B616" s="28"/>
      <c r="C616" s="36"/>
      <c r="D616" s="25"/>
      <c r="E616" s="21"/>
      <c r="F616" s="21"/>
      <c r="G616" s="43"/>
      <c r="H616" s="21"/>
      <c r="I616" s="162"/>
      <c r="J616" s="522" t="str">
        <f t="shared" si="73"/>
        <v/>
      </c>
      <c r="K616" s="20">
        <f t="shared" si="74"/>
        <v>0</v>
      </c>
      <c r="L616" s="20" t="str">
        <f t="shared" si="75"/>
        <v/>
      </c>
      <c r="M616" s="20" t="str">
        <f t="shared" si="76"/>
        <v/>
      </c>
      <c r="O616" s="20">
        <f t="shared" si="77"/>
        <v>0</v>
      </c>
      <c r="P616" s="20">
        <f t="shared" si="78"/>
        <v>0</v>
      </c>
      <c r="Q616" s="20" t="str">
        <f t="shared" si="79"/>
        <v/>
      </c>
      <c r="R616" s="20">
        <f t="shared" si="80"/>
        <v>0</v>
      </c>
      <c r="AB616" s="21"/>
      <c r="AC616" s="21"/>
    </row>
    <row r="617" spans="1:29" x14ac:dyDescent="0.2">
      <c r="A617" s="23"/>
      <c r="B617" s="28"/>
      <c r="C617" s="36"/>
      <c r="D617" s="25"/>
      <c r="E617" s="21"/>
      <c r="F617" s="21"/>
      <c r="G617" s="43"/>
      <c r="H617" s="21"/>
      <c r="I617" s="162"/>
      <c r="J617" s="522" t="str">
        <f t="shared" si="73"/>
        <v/>
      </c>
      <c r="K617" s="20">
        <f t="shared" si="74"/>
        <v>0</v>
      </c>
      <c r="L617" s="20" t="str">
        <f t="shared" si="75"/>
        <v/>
      </c>
      <c r="M617" s="20" t="str">
        <f t="shared" si="76"/>
        <v/>
      </c>
      <c r="O617" s="20">
        <f t="shared" si="77"/>
        <v>0</v>
      </c>
      <c r="P617" s="20">
        <f t="shared" si="78"/>
        <v>0</v>
      </c>
      <c r="Q617" s="20" t="str">
        <f t="shared" si="79"/>
        <v/>
      </c>
      <c r="R617" s="20">
        <f t="shared" si="80"/>
        <v>0</v>
      </c>
      <c r="AB617" s="21"/>
      <c r="AC617" s="21"/>
    </row>
    <row r="618" spans="1:29" x14ac:dyDescent="0.2">
      <c r="A618" s="23"/>
      <c r="B618" s="28"/>
      <c r="C618" s="36"/>
      <c r="D618" s="25"/>
      <c r="E618" s="21"/>
      <c r="F618" s="21"/>
      <c r="G618" s="43"/>
      <c r="H618" s="21"/>
      <c r="I618" s="162"/>
      <c r="J618" s="522" t="str">
        <f t="shared" si="73"/>
        <v/>
      </c>
      <c r="K618" s="20">
        <f t="shared" si="74"/>
        <v>0</v>
      </c>
      <c r="L618" s="20" t="str">
        <f t="shared" si="75"/>
        <v/>
      </c>
      <c r="M618" s="20" t="str">
        <f t="shared" si="76"/>
        <v/>
      </c>
      <c r="O618" s="20">
        <f t="shared" si="77"/>
        <v>0</v>
      </c>
      <c r="P618" s="20">
        <f t="shared" si="78"/>
        <v>0</v>
      </c>
      <c r="Q618" s="20" t="str">
        <f t="shared" si="79"/>
        <v/>
      </c>
      <c r="R618" s="20">
        <f t="shared" si="80"/>
        <v>0</v>
      </c>
      <c r="AB618" s="21"/>
      <c r="AC618" s="21"/>
    </row>
    <row r="619" spans="1:29" x14ac:dyDescent="0.2">
      <c r="A619" s="23"/>
      <c r="B619" s="28"/>
      <c r="C619" s="36"/>
      <c r="D619" s="25"/>
      <c r="E619" s="21"/>
      <c r="F619" s="21"/>
      <c r="G619" s="43"/>
      <c r="H619" s="21"/>
      <c r="I619" s="162"/>
      <c r="J619" s="522" t="str">
        <f t="shared" si="73"/>
        <v/>
      </c>
      <c r="K619" s="20">
        <f t="shared" si="74"/>
        <v>0</v>
      </c>
      <c r="L619" s="20" t="str">
        <f t="shared" si="75"/>
        <v/>
      </c>
      <c r="M619" s="20" t="str">
        <f t="shared" si="76"/>
        <v/>
      </c>
      <c r="O619" s="20">
        <f t="shared" si="77"/>
        <v>0</v>
      </c>
      <c r="P619" s="20">
        <f t="shared" si="78"/>
        <v>0</v>
      </c>
      <c r="Q619" s="20" t="str">
        <f t="shared" si="79"/>
        <v/>
      </c>
      <c r="R619" s="20">
        <f t="shared" si="80"/>
        <v>0</v>
      </c>
      <c r="AB619" s="21"/>
      <c r="AC619" s="21"/>
    </row>
    <row r="620" spans="1:29" x14ac:dyDescent="0.2">
      <c r="A620" s="23"/>
      <c r="B620" s="28"/>
      <c r="C620" s="36"/>
      <c r="D620" s="25"/>
      <c r="E620" s="21"/>
      <c r="F620" s="21"/>
      <c r="G620" s="43"/>
      <c r="H620" s="21"/>
      <c r="I620" s="162"/>
      <c r="J620" s="522" t="str">
        <f t="shared" si="73"/>
        <v/>
      </c>
      <c r="K620" s="20">
        <f t="shared" si="74"/>
        <v>0</v>
      </c>
      <c r="L620" s="20" t="str">
        <f t="shared" si="75"/>
        <v/>
      </c>
      <c r="M620" s="20" t="str">
        <f t="shared" si="76"/>
        <v/>
      </c>
      <c r="O620" s="20">
        <f t="shared" si="77"/>
        <v>0</v>
      </c>
      <c r="P620" s="20">
        <f t="shared" si="78"/>
        <v>0</v>
      </c>
      <c r="Q620" s="20" t="str">
        <f t="shared" si="79"/>
        <v/>
      </c>
      <c r="R620" s="20">
        <f t="shared" si="80"/>
        <v>0</v>
      </c>
      <c r="AB620" s="21"/>
      <c r="AC620" s="21"/>
    </row>
    <row r="621" spans="1:29" x14ac:dyDescent="0.2">
      <c r="A621" s="23"/>
      <c r="B621" s="28"/>
      <c r="C621" s="36"/>
      <c r="D621" s="25"/>
      <c r="E621" s="21"/>
      <c r="F621" s="21"/>
      <c r="G621" s="43"/>
      <c r="H621" s="21"/>
      <c r="I621" s="162"/>
      <c r="J621" s="522" t="str">
        <f t="shared" si="73"/>
        <v/>
      </c>
      <c r="K621" s="20">
        <f t="shared" si="74"/>
        <v>0</v>
      </c>
      <c r="L621" s="20" t="str">
        <f t="shared" si="75"/>
        <v/>
      </c>
      <c r="M621" s="20" t="str">
        <f t="shared" si="76"/>
        <v/>
      </c>
      <c r="O621" s="20">
        <f t="shared" si="77"/>
        <v>0</v>
      </c>
      <c r="P621" s="20">
        <f t="shared" si="78"/>
        <v>0</v>
      </c>
      <c r="Q621" s="20" t="str">
        <f t="shared" si="79"/>
        <v/>
      </c>
      <c r="R621" s="20">
        <f t="shared" si="80"/>
        <v>0</v>
      </c>
      <c r="AB621" s="21"/>
      <c r="AC621" s="21"/>
    </row>
    <row r="622" spans="1:29" x14ac:dyDescent="0.2">
      <c r="A622" s="23"/>
      <c r="B622" s="28"/>
      <c r="C622" s="36"/>
      <c r="D622" s="25"/>
      <c r="E622" s="21"/>
      <c r="F622" s="21"/>
      <c r="G622" s="43"/>
      <c r="H622" s="21"/>
      <c r="I622" s="162"/>
      <c r="J622" s="522" t="str">
        <f t="shared" si="73"/>
        <v/>
      </c>
      <c r="K622" s="20">
        <f t="shared" si="74"/>
        <v>0</v>
      </c>
      <c r="L622" s="20" t="str">
        <f t="shared" si="75"/>
        <v/>
      </c>
      <c r="M622" s="20" t="str">
        <f t="shared" si="76"/>
        <v/>
      </c>
      <c r="O622" s="20">
        <f t="shared" si="77"/>
        <v>0</v>
      </c>
      <c r="P622" s="20">
        <f t="shared" si="78"/>
        <v>0</v>
      </c>
      <c r="Q622" s="20" t="str">
        <f t="shared" si="79"/>
        <v/>
      </c>
      <c r="R622" s="20">
        <f t="shared" si="80"/>
        <v>0</v>
      </c>
      <c r="AB622" s="21"/>
      <c r="AC622" s="21"/>
    </row>
    <row r="623" spans="1:29" x14ac:dyDescent="0.2">
      <c r="A623" s="23"/>
      <c r="B623" s="28"/>
      <c r="C623" s="36"/>
      <c r="D623" s="25"/>
      <c r="E623" s="21"/>
      <c r="F623" s="21"/>
      <c r="G623" s="43"/>
      <c r="H623" s="21"/>
      <c r="I623" s="162"/>
      <c r="J623" s="522" t="str">
        <f t="shared" si="73"/>
        <v/>
      </c>
      <c r="K623" s="20">
        <f t="shared" si="74"/>
        <v>0</v>
      </c>
      <c r="L623" s="20" t="str">
        <f t="shared" si="75"/>
        <v/>
      </c>
      <c r="M623" s="20" t="str">
        <f t="shared" si="76"/>
        <v/>
      </c>
      <c r="O623" s="20">
        <f t="shared" si="77"/>
        <v>0</v>
      </c>
      <c r="P623" s="20">
        <f t="shared" si="78"/>
        <v>0</v>
      </c>
      <c r="Q623" s="20" t="str">
        <f t="shared" si="79"/>
        <v/>
      </c>
      <c r="R623" s="20">
        <f t="shared" si="80"/>
        <v>0</v>
      </c>
      <c r="AB623" s="21"/>
      <c r="AC623" s="21"/>
    </row>
    <row r="624" spans="1:29" x14ac:dyDescent="0.2">
      <c r="A624" s="23"/>
      <c r="B624" s="28"/>
      <c r="C624" s="36"/>
      <c r="D624" s="25"/>
      <c r="E624" s="21"/>
      <c r="F624" s="21"/>
      <c r="G624" s="43"/>
      <c r="H624" s="21"/>
      <c r="I624" s="162"/>
      <c r="J624" s="522" t="str">
        <f t="shared" si="73"/>
        <v/>
      </c>
      <c r="K624" s="20">
        <f t="shared" si="74"/>
        <v>0</v>
      </c>
      <c r="L624" s="20" t="str">
        <f t="shared" si="75"/>
        <v/>
      </c>
      <c r="M624" s="20" t="str">
        <f t="shared" si="76"/>
        <v/>
      </c>
      <c r="O624" s="20">
        <f t="shared" si="77"/>
        <v>0</v>
      </c>
      <c r="P624" s="20">
        <f t="shared" si="78"/>
        <v>0</v>
      </c>
      <c r="Q624" s="20" t="str">
        <f t="shared" si="79"/>
        <v/>
      </c>
      <c r="R624" s="20">
        <f t="shared" si="80"/>
        <v>0</v>
      </c>
      <c r="AB624" s="21"/>
      <c r="AC624" s="21"/>
    </row>
    <row r="625" spans="1:29" x14ac:dyDescent="0.2">
      <c r="A625" s="23"/>
      <c r="B625" s="28"/>
      <c r="C625" s="36"/>
      <c r="D625" s="25"/>
      <c r="E625" s="21"/>
      <c r="F625" s="21"/>
      <c r="G625" s="43"/>
      <c r="H625" s="21"/>
      <c r="I625" s="162"/>
      <c r="J625" s="522" t="str">
        <f t="shared" si="73"/>
        <v/>
      </c>
      <c r="K625" s="20">
        <f t="shared" si="74"/>
        <v>0</v>
      </c>
      <c r="L625" s="20" t="str">
        <f t="shared" si="75"/>
        <v/>
      </c>
      <c r="M625" s="20" t="str">
        <f t="shared" si="76"/>
        <v/>
      </c>
      <c r="O625" s="20">
        <f t="shared" si="77"/>
        <v>0</v>
      </c>
      <c r="P625" s="20">
        <f t="shared" si="78"/>
        <v>0</v>
      </c>
      <c r="Q625" s="20" t="str">
        <f t="shared" si="79"/>
        <v/>
      </c>
      <c r="R625" s="20">
        <f t="shared" si="80"/>
        <v>0</v>
      </c>
      <c r="AB625" s="21"/>
      <c r="AC625" s="21"/>
    </row>
    <row r="626" spans="1:29" x14ac:dyDescent="0.2">
      <c r="A626" s="23"/>
      <c r="B626" s="28"/>
      <c r="C626" s="36"/>
      <c r="D626" s="25"/>
      <c r="E626" s="21"/>
      <c r="F626" s="21"/>
      <c r="G626" s="43"/>
      <c r="H626" s="21"/>
      <c r="I626" s="162"/>
      <c r="J626" s="522" t="str">
        <f t="shared" si="73"/>
        <v/>
      </c>
      <c r="K626" s="20">
        <f t="shared" si="74"/>
        <v>0</v>
      </c>
      <c r="L626" s="20" t="str">
        <f t="shared" si="75"/>
        <v/>
      </c>
      <c r="M626" s="20" t="str">
        <f t="shared" si="76"/>
        <v/>
      </c>
      <c r="O626" s="20">
        <f t="shared" si="77"/>
        <v>0</v>
      </c>
      <c r="P626" s="20">
        <f t="shared" si="78"/>
        <v>0</v>
      </c>
      <c r="Q626" s="20" t="str">
        <f t="shared" si="79"/>
        <v/>
      </c>
      <c r="R626" s="20">
        <f t="shared" si="80"/>
        <v>0</v>
      </c>
      <c r="AB626" s="21"/>
      <c r="AC626" s="21"/>
    </row>
    <row r="627" spans="1:29" x14ac:dyDescent="0.2">
      <c r="A627" s="23"/>
      <c r="B627" s="28"/>
      <c r="C627" s="36"/>
      <c r="D627" s="25"/>
      <c r="E627" s="21"/>
      <c r="F627" s="21"/>
      <c r="G627" s="43"/>
      <c r="H627" s="21"/>
      <c r="I627" s="162"/>
      <c r="J627" s="522" t="str">
        <f t="shared" si="73"/>
        <v/>
      </c>
      <c r="K627" s="20">
        <f t="shared" si="74"/>
        <v>0</v>
      </c>
      <c r="L627" s="20" t="str">
        <f t="shared" si="75"/>
        <v/>
      </c>
      <c r="M627" s="20" t="str">
        <f t="shared" si="76"/>
        <v/>
      </c>
      <c r="O627" s="20">
        <f t="shared" si="77"/>
        <v>0</v>
      </c>
      <c r="P627" s="20">
        <f t="shared" si="78"/>
        <v>0</v>
      </c>
      <c r="Q627" s="20" t="str">
        <f t="shared" si="79"/>
        <v/>
      </c>
      <c r="R627" s="20">
        <f t="shared" si="80"/>
        <v>0</v>
      </c>
      <c r="AB627" s="21"/>
      <c r="AC627" s="21"/>
    </row>
    <row r="628" spans="1:29" x14ac:dyDescent="0.2">
      <c r="A628" s="23"/>
      <c r="B628" s="28"/>
      <c r="C628" s="36"/>
      <c r="D628" s="25"/>
      <c r="E628" s="21"/>
      <c r="F628" s="21"/>
      <c r="G628" s="43"/>
      <c r="H628" s="21"/>
      <c r="I628" s="162"/>
      <c r="J628" s="522" t="str">
        <f t="shared" si="73"/>
        <v/>
      </c>
      <c r="K628" s="20">
        <f t="shared" si="74"/>
        <v>0</v>
      </c>
      <c r="L628" s="20" t="str">
        <f t="shared" si="75"/>
        <v/>
      </c>
      <c r="M628" s="20" t="str">
        <f t="shared" si="76"/>
        <v/>
      </c>
      <c r="O628" s="20">
        <f t="shared" si="77"/>
        <v>0</v>
      </c>
      <c r="P628" s="20">
        <f t="shared" si="78"/>
        <v>0</v>
      </c>
      <c r="Q628" s="20" t="str">
        <f t="shared" si="79"/>
        <v/>
      </c>
      <c r="R628" s="20">
        <f t="shared" si="80"/>
        <v>0</v>
      </c>
      <c r="AB628" s="21"/>
      <c r="AC628" s="21"/>
    </row>
    <row r="629" spans="1:29" x14ac:dyDescent="0.2">
      <c r="A629" s="23"/>
      <c r="B629" s="28"/>
      <c r="C629" s="36"/>
      <c r="D629" s="25"/>
      <c r="E629" s="21"/>
      <c r="F629" s="21"/>
      <c r="G629" s="43"/>
      <c r="H629" s="21"/>
      <c r="I629" s="162"/>
      <c r="J629" s="522" t="str">
        <f t="shared" si="73"/>
        <v/>
      </c>
      <c r="K629" s="20">
        <f t="shared" si="74"/>
        <v>0</v>
      </c>
      <c r="L629" s="20" t="str">
        <f t="shared" si="75"/>
        <v/>
      </c>
      <c r="M629" s="20" t="str">
        <f t="shared" si="76"/>
        <v/>
      </c>
      <c r="O629" s="20">
        <f t="shared" si="77"/>
        <v>0</v>
      </c>
      <c r="P629" s="20">
        <f t="shared" si="78"/>
        <v>0</v>
      </c>
      <c r="Q629" s="20" t="str">
        <f t="shared" si="79"/>
        <v/>
      </c>
      <c r="R629" s="20">
        <f t="shared" si="80"/>
        <v>0</v>
      </c>
      <c r="AB629" s="21"/>
      <c r="AC629" s="21"/>
    </row>
    <row r="630" spans="1:29" x14ac:dyDescent="0.2">
      <c r="A630" s="23"/>
      <c r="B630" s="28"/>
      <c r="C630" s="36"/>
      <c r="D630" s="25"/>
      <c r="E630" s="21"/>
      <c r="F630" s="21"/>
      <c r="G630" s="43"/>
      <c r="H630" s="21"/>
      <c r="I630" s="162"/>
      <c r="J630" s="522" t="str">
        <f t="shared" si="73"/>
        <v/>
      </c>
      <c r="K630" s="20">
        <f t="shared" si="74"/>
        <v>0</v>
      </c>
      <c r="L630" s="20" t="str">
        <f t="shared" si="75"/>
        <v/>
      </c>
      <c r="M630" s="20" t="str">
        <f t="shared" si="76"/>
        <v/>
      </c>
      <c r="O630" s="20">
        <f t="shared" si="77"/>
        <v>0</v>
      </c>
      <c r="P630" s="20">
        <f t="shared" si="78"/>
        <v>0</v>
      </c>
      <c r="Q630" s="20" t="str">
        <f t="shared" si="79"/>
        <v/>
      </c>
      <c r="R630" s="20">
        <f t="shared" si="80"/>
        <v>0</v>
      </c>
      <c r="AB630" s="21"/>
      <c r="AC630" s="21"/>
    </row>
    <row r="631" spans="1:29" x14ac:dyDescent="0.2">
      <c r="A631" s="23"/>
      <c r="B631" s="28"/>
      <c r="C631" s="36"/>
      <c r="D631" s="25"/>
      <c r="E631" s="21"/>
      <c r="F631" s="21"/>
      <c r="G631" s="43"/>
      <c r="H631" s="21"/>
      <c r="I631" s="162"/>
      <c r="J631" s="522" t="str">
        <f t="shared" si="73"/>
        <v/>
      </c>
      <c r="K631" s="20">
        <f t="shared" si="74"/>
        <v>0</v>
      </c>
      <c r="L631" s="20" t="str">
        <f t="shared" si="75"/>
        <v/>
      </c>
      <c r="M631" s="20" t="str">
        <f t="shared" si="76"/>
        <v/>
      </c>
      <c r="O631" s="20">
        <f t="shared" si="77"/>
        <v>0</v>
      </c>
      <c r="P631" s="20">
        <f t="shared" si="78"/>
        <v>0</v>
      </c>
      <c r="Q631" s="20" t="str">
        <f t="shared" si="79"/>
        <v/>
      </c>
      <c r="R631" s="20">
        <f t="shared" si="80"/>
        <v>0</v>
      </c>
      <c r="AB631" s="21"/>
      <c r="AC631" s="21"/>
    </row>
    <row r="632" spans="1:29" x14ac:dyDescent="0.2">
      <c r="A632" s="23"/>
      <c r="B632" s="28"/>
      <c r="C632" s="36"/>
      <c r="D632" s="25"/>
      <c r="E632" s="21"/>
      <c r="F632" s="21"/>
      <c r="G632" s="43"/>
      <c r="H632" s="21"/>
      <c r="I632" s="162"/>
      <c r="J632" s="522" t="str">
        <f t="shared" si="73"/>
        <v/>
      </c>
      <c r="K632" s="20">
        <f t="shared" si="74"/>
        <v>0</v>
      </c>
      <c r="L632" s="20" t="str">
        <f t="shared" si="75"/>
        <v/>
      </c>
      <c r="M632" s="20" t="str">
        <f t="shared" si="76"/>
        <v/>
      </c>
      <c r="O632" s="20">
        <f t="shared" si="77"/>
        <v>0</v>
      </c>
      <c r="P632" s="20">
        <f t="shared" si="78"/>
        <v>0</v>
      </c>
      <c r="Q632" s="20" t="str">
        <f t="shared" si="79"/>
        <v/>
      </c>
      <c r="R632" s="20">
        <f t="shared" si="80"/>
        <v>0</v>
      </c>
      <c r="AB632" s="21"/>
      <c r="AC632" s="21"/>
    </row>
    <row r="633" spans="1:29" x14ac:dyDescent="0.2">
      <c r="A633" s="23"/>
      <c r="B633" s="28"/>
      <c r="C633" s="36"/>
      <c r="D633" s="25"/>
      <c r="E633" s="21"/>
      <c r="F633" s="21"/>
      <c r="G633" s="43"/>
      <c r="H633" s="21"/>
      <c r="I633" s="162"/>
      <c r="J633" s="522" t="str">
        <f t="shared" si="73"/>
        <v/>
      </c>
      <c r="K633" s="20">
        <f t="shared" si="74"/>
        <v>0</v>
      </c>
      <c r="L633" s="20" t="str">
        <f t="shared" si="75"/>
        <v/>
      </c>
      <c r="M633" s="20" t="str">
        <f t="shared" si="76"/>
        <v/>
      </c>
      <c r="O633" s="20">
        <f t="shared" si="77"/>
        <v>0</v>
      </c>
      <c r="P633" s="20">
        <f t="shared" si="78"/>
        <v>0</v>
      </c>
      <c r="Q633" s="20" t="str">
        <f t="shared" si="79"/>
        <v/>
      </c>
      <c r="R633" s="20">
        <f t="shared" si="80"/>
        <v>0</v>
      </c>
      <c r="AB633" s="21"/>
      <c r="AC633" s="21"/>
    </row>
    <row r="634" spans="1:29" x14ac:dyDescent="0.2">
      <c r="A634" s="23"/>
      <c r="B634" s="28"/>
      <c r="C634" s="36"/>
      <c r="D634" s="25"/>
      <c r="E634" s="21"/>
      <c r="F634" s="21"/>
      <c r="G634" s="43"/>
      <c r="H634" s="21"/>
      <c r="I634" s="162"/>
      <c r="J634" s="522" t="str">
        <f t="shared" si="73"/>
        <v/>
      </c>
      <c r="K634" s="20">
        <f t="shared" si="74"/>
        <v>0</v>
      </c>
      <c r="L634" s="20" t="str">
        <f t="shared" si="75"/>
        <v/>
      </c>
      <c r="M634" s="20" t="str">
        <f t="shared" si="76"/>
        <v/>
      </c>
      <c r="O634" s="20">
        <f t="shared" si="77"/>
        <v>0</v>
      </c>
      <c r="P634" s="20">
        <f t="shared" si="78"/>
        <v>0</v>
      </c>
      <c r="Q634" s="20" t="str">
        <f t="shared" si="79"/>
        <v/>
      </c>
      <c r="R634" s="20">
        <f t="shared" si="80"/>
        <v>0</v>
      </c>
      <c r="AB634" s="21"/>
      <c r="AC634" s="21"/>
    </row>
    <row r="635" spans="1:29" x14ac:dyDescent="0.2">
      <c r="A635" s="23"/>
      <c r="B635" s="28"/>
      <c r="C635" s="36"/>
      <c r="D635" s="25"/>
      <c r="E635" s="21"/>
      <c r="F635" s="21"/>
      <c r="G635" s="43"/>
      <c r="H635" s="21"/>
      <c r="I635" s="162"/>
      <c r="J635" s="522" t="str">
        <f t="shared" si="73"/>
        <v/>
      </c>
      <c r="K635" s="20">
        <f t="shared" si="74"/>
        <v>0</v>
      </c>
      <c r="L635" s="20" t="str">
        <f t="shared" si="75"/>
        <v/>
      </c>
      <c r="M635" s="20" t="str">
        <f t="shared" si="76"/>
        <v/>
      </c>
      <c r="O635" s="20">
        <f t="shared" si="77"/>
        <v>0</v>
      </c>
      <c r="P635" s="20">
        <f t="shared" si="78"/>
        <v>0</v>
      </c>
      <c r="Q635" s="20" t="str">
        <f t="shared" si="79"/>
        <v/>
      </c>
      <c r="R635" s="20">
        <f t="shared" si="80"/>
        <v>0</v>
      </c>
      <c r="AB635" s="21"/>
      <c r="AC635" s="21"/>
    </row>
    <row r="636" spans="1:29" x14ac:dyDescent="0.2">
      <c r="A636" s="23"/>
      <c r="B636" s="28"/>
      <c r="C636" s="36"/>
      <c r="D636" s="25"/>
      <c r="E636" s="21"/>
      <c r="F636" s="21"/>
      <c r="G636" s="43"/>
      <c r="H636" s="21"/>
      <c r="I636" s="162"/>
      <c r="J636" s="522" t="str">
        <f t="shared" si="73"/>
        <v/>
      </c>
      <c r="K636" s="20">
        <f t="shared" si="74"/>
        <v>0</v>
      </c>
      <c r="L636" s="20" t="str">
        <f t="shared" si="75"/>
        <v/>
      </c>
      <c r="M636" s="20" t="str">
        <f t="shared" si="76"/>
        <v/>
      </c>
      <c r="O636" s="20">
        <f t="shared" si="77"/>
        <v>0</v>
      </c>
      <c r="P636" s="20">
        <f t="shared" si="78"/>
        <v>0</v>
      </c>
      <c r="Q636" s="20" t="str">
        <f t="shared" si="79"/>
        <v/>
      </c>
      <c r="R636" s="20">
        <f t="shared" si="80"/>
        <v>0</v>
      </c>
      <c r="AB636" s="21"/>
      <c r="AC636" s="21"/>
    </row>
    <row r="637" spans="1:29" x14ac:dyDescent="0.2">
      <c r="A637" s="23"/>
      <c r="B637" s="28"/>
      <c r="C637" s="36"/>
      <c r="D637" s="25"/>
      <c r="E637" s="21"/>
      <c r="F637" s="21"/>
      <c r="G637" s="43"/>
      <c r="H637" s="21"/>
      <c r="I637" s="162"/>
      <c r="J637" s="522" t="str">
        <f t="shared" si="73"/>
        <v/>
      </c>
      <c r="K637" s="20">
        <f t="shared" si="74"/>
        <v>0</v>
      </c>
      <c r="L637" s="20" t="str">
        <f t="shared" si="75"/>
        <v/>
      </c>
      <c r="M637" s="20" t="str">
        <f t="shared" si="76"/>
        <v/>
      </c>
      <c r="O637" s="20">
        <f t="shared" si="77"/>
        <v>0</v>
      </c>
      <c r="P637" s="20">
        <f t="shared" si="78"/>
        <v>0</v>
      </c>
      <c r="Q637" s="20" t="str">
        <f t="shared" si="79"/>
        <v/>
      </c>
      <c r="R637" s="20">
        <f t="shared" si="80"/>
        <v>0</v>
      </c>
      <c r="AB637" s="21"/>
      <c r="AC637" s="21"/>
    </row>
    <row r="638" spans="1:29" x14ac:dyDescent="0.2">
      <c r="A638" s="23"/>
      <c r="B638" s="28"/>
      <c r="C638" s="36"/>
      <c r="D638" s="25"/>
      <c r="E638" s="21"/>
      <c r="F638" s="21"/>
      <c r="G638" s="43"/>
      <c r="H638" s="21"/>
      <c r="I638" s="162"/>
      <c r="J638" s="522" t="str">
        <f t="shared" si="73"/>
        <v/>
      </c>
      <c r="K638" s="20">
        <f t="shared" si="74"/>
        <v>0</v>
      </c>
      <c r="L638" s="20" t="str">
        <f t="shared" si="75"/>
        <v/>
      </c>
      <c r="M638" s="20" t="str">
        <f t="shared" si="76"/>
        <v/>
      </c>
      <c r="O638" s="20">
        <f t="shared" si="77"/>
        <v>0</v>
      </c>
      <c r="P638" s="20">
        <f t="shared" si="78"/>
        <v>0</v>
      </c>
      <c r="Q638" s="20" t="str">
        <f t="shared" si="79"/>
        <v/>
      </c>
      <c r="R638" s="20">
        <f t="shared" si="80"/>
        <v>0</v>
      </c>
      <c r="AB638" s="21"/>
      <c r="AC638" s="21"/>
    </row>
    <row r="639" spans="1:29" x14ac:dyDescent="0.2">
      <c r="A639" s="23"/>
      <c r="B639" s="28"/>
      <c r="C639" s="36"/>
      <c r="D639" s="25"/>
      <c r="E639" s="21"/>
      <c r="F639" s="21"/>
      <c r="G639" s="43"/>
      <c r="H639" s="21"/>
      <c r="I639" s="162"/>
      <c r="J639" s="522" t="str">
        <f t="shared" si="73"/>
        <v/>
      </c>
      <c r="K639" s="20">
        <f t="shared" si="74"/>
        <v>0</v>
      </c>
      <c r="L639" s="20" t="str">
        <f t="shared" si="75"/>
        <v/>
      </c>
      <c r="M639" s="20" t="str">
        <f t="shared" si="76"/>
        <v/>
      </c>
      <c r="O639" s="20">
        <f t="shared" si="77"/>
        <v>0</v>
      </c>
      <c r="P639" s="20">
        <f t="shared" si="78"/>
        <v>0</v>
      </c>
      <c r="Q639" s="20" t="str">
        <f t="shared" si="79"/>
        <v/>
      </c>
      <c r="R639" s="20">
        <f t="shared" si="80"/>
        <v>0</v>
      </c>
      <c r="AB639" s="21"/>
      <c r="AC639" s="21"/>
    </row>
    <row r="640" spans="1:29" x14ac:dyDescent="0.2">
      <c r="A640" s="23"/>
      <c r="B640" s="28"/>
      <c r="C640" s="36"/>
      <c r="D640" s="25"/>
      <c r="E640" s="21"/>
      <c r="F640" s="21"/>
      <c r="G640" s="43"/>
      <c r="H640" s="21"/>
      <c r="I640" s="162"/>
      <c r="J640" s="522" t="str">
        <f t="shared" si="73"/>
        <v/>
      </c>
      <c r="K640" s="20">
        <f t="shared" si="74"/>
        <v>0</v>
      </c>
      <c r="L640" s="20" t="str">
        <f t="shared" si="75"/>
        <v/>
      </c>
      <c r="M640" s="20" t="str">
        <f t="shared" si="76"/>
        <v/>
      </c>
      <c r="O640" s="20">
        <f t="shared" si="77"/>
        <v>0</v>
      </c>
      <c r="P640" s="20">
        <f t="shared" si="78"/>
        <v>0</v>
      </c>
      <c r="Q640" s="20" t="str">
        <f t="shared" si="79"/>
        <v/>
      </c>
      <c r="R640" s="20">
        <f t="shared" si="80"/>
        <v>0</v>
      </c>
      <c r="AB640" s="21"/>
      <c r="AC640" s="21"/>
    </row>
    <row r="641" spans="1:29" x14ac:dyDescent="0.2">
      <c r="A641" s="23"/>
      <c r="B641" s="28"/>
      <c r="C641" s="36"/>
      <c r="D641" s="25"/>
      <c r="E641" s="21"/>
      <c r="F641" s="21"/>
      <c r="G641" s="43"/>
      <c r="H641" s="21"/>
      <c r="I641" s="162"/>
      <c r="J641" s="522" t="str">
        <f t="shared" si="73"/>
        <v/>
      </c>
      <c r="K641" s="20">
        <f t="shared" si="74"/>
        <v>0</v>
      </c>
      <c r="L641" s="20" t="str">
        <f t="shared" si="75"/>
        <v/>
      </c>
      <c r="M641" s="20" t="str">
        <f t="shared" si="76"/>
        <v/>
      </c>
      <c r="O641" s="20">
        <f t="shared" si="77"/>
        <v>0</v>
      </c>
      <c r="P641" s="20">
        <f t="shared" si="78"/>
        <v>0</v>
      </c>
      <c r="Q641" s="20" t="str">
        <f t="shared" si="79"/>
        <v/>
      </c>
      <c r="R641" s="20">
        <f t="shared" si="80"/>
        <v>0</v>
      </c>
      <c r="AB641" s="21"/>
      <c r="AC641" s="21"/>
    </row>
    <row r="642" spans="1:29" x14ac:dyDescent="0.2">
      <c r="A642" s="23"/>
      <c r="B642" s="28"/>
      <c r="C642" s="36"/>
      <c r="D642" s="25"/>
      <c r="E642" s="21"/>
      <c r="F642" s="21"/>
      <c r="G642" s="43"/>
      <c r="H642" s="21"/>
      <c r="I642" s="162"/>
      <c r="J642" s="522" t="str">
        <f t="shared" si="73"/>
        <v/>
      </c>
      <c r="K642" s="20">
        <f t="shared" si="74"/>
        <v>0</v>
      </c>
      <c r="L642" s="20" t="str">
        <f t="shared" si="75"/>
        <v/>
      </c>
      <c r="M642" s="20" t="str">
        <f t="shared" si="76"/>
        <v/>
      </c>
      <c r="O642" s="20">
        <f t="shared" si="77"/>
        <v>0</v>
      </c>
      <c r="P642" s="20">
        <f t="shared" si="78"/>
        <v>0</v>
      </c>
      <c r="Q642" s="20" t="str">
        <f t="shared" si="79"/>
        <v/>
      </c>
      <c r="R642" s="20">
        <f t="shared" si="80"/>
        <v>0</v>
      </c>
      <c r="AB642" s="21"/>
      <c r="AC642" s="21"/>
    </row>
    <row r="643" spans="1:29" x14ac:dyDescent="0.2">
      <c r="A643" s="23"/>
      <c r="B643" s="28"/>
      <c r="C643" s="36"/>
      <c r="D643" s="25"/>
      <c r="E643" s="21"/>
      <c r="F643" s="21"/>
      <c r="G643" s="43"/>
      <c r="H643" s="21"/>
      <c r="I643" s="162"/>
      <c r="J643" s="522" t="str">
        <f t="shared" si="73"/>
        <v/>
      </c>
      <c r="K643" s="20">
        <f t="shared" si="74"/>
        <v>0</v>
      </c>
      <c r="L643" s="20" t="str">
        <f t="shared" si="75"/>
        <v/>
      </c>
      <c r="M643" s="20" t="str">
        <f t="shared" si="76"/>
        <v/>
      </c>
      <c r="O643" s="20">
        <f t="shared" si="77"/>
        <v>0</v>
      </c>
      <c r="P643" s="20">
        <f t="shared" si="78"/>
        <v>0</v>
      </c>
      <c r="Q643" s="20" t="str">
        <f t="shared" si="79"/>
        <v/>
      </c>
      <c r="R643" s="20">
        <f t="shared" si="80"/>
        <v>0</v>
      </c>
      <c r="AB643" s="21"/>
      <c r="AC643" s="21"/>
    </row>
    <row r="644" spans="1:29" x14ac:dyDescent="0.2">
      <c r="A644" s="23"/>
      <c r="B644" s="28"/>
      <c r="C644" s="36"/>
      <c r="D644" s="25"/>
      <c r="E644" s="21"/>
      <c r="F644" s="21"/>
      <c r="G644" s="43"/>
      <c r="H644" s="21"/>
      <c r="I644" s="162"/>
      <c r="J644" s="522" t="str">
        <f t="shared" si="73"/>
        <v/>
      </c>
      <c r="K644" s="20">
        <f t="shared" si="74"/>
        <v>0</v>
      </c>
      <c r="L644" s="20" t="str">
        <f t="shared" si="75"/>
        <v/>
      </c>
      <c r="M644" s="20" t="str">
        <f t="shared" si="76"/>
        <v/>
      </c>
      <c r="O644" s="20">
        <f t="shared" si="77"/>
        <v>0</v>
      </c>
      <c r="P644" s="20">
        <f t="shared" si="78"/>
        <v>0</v>
      </c>
      <c r="Q644" s="20" t="str">
        <f t="shared" si="79"/>
        <v/>
      </c>
      <c r="R644" s="20">
        <f t="shared" si="80"/>
        <v>0</v>
      </c>
      <c r="AB644" s="21"/>
      <c r="AC644" s="21"/>
    </row>
    <row r="645" spans="1:29" x14ac:dyDescent="0.2">
      <c r="A645" s="23"/>
      <c r="B645" s="28"/>
      <c r="C645" s="36"/>
      <c r="D645" s="25"/>
      <c r="E645" s="21"/>
      <c r="F645" s="21"/>
      <c r="G645" s="43"/>
      <c r="H645" s="21"/>
      <c r="I645" s="162"/>
      <c r="J645" s="522" t="str">
        <f t="shared" si="73"/>
        <v/>
      </c>
      <c r="K645" s="20">
        <f t="shared" si="74"/>
        <v>0</v>
      </c>
      <c r="L645" s="20" t="str">
        <f t="shared" si="75"/>
        <v/>
      </c>
      <c r="M645" s="20" t="str">
        <f t="shared" si="76"/>
        <v/>
      </c>
      <c r="O645" s="20">
        <f t="shared" si="77"/>
        <v>0</v>
      </c>
      <c r="P645" s="20">
        <f t="shared" si="78"/>
        <v>0</v>
      </c>
      <c r="Q645" s="20" t="str">
        <f t="shared" si="79"/>
        <v/>
      </c>
      <c r="R645" s="20">
        <f t="shared" si="80"/>
        <v>0</v>
      </c>
      <c r="AB645" s="21"/>
      <c r="AC645" s="21"/>
    </row>
    <row r="646" spans="1:29" x14ac:dyDescent="0.2">
      <c r="A646" s="23"/>
      <c r="B646" s="28"/>
      <c r="C646" s="36"/>
      <c r="D646" s="25"/>
      <c r="E646" s="21"/>
      <c r="F646" s="21"/>
      <c r="G646" s="43"/>
      <c r="H646" s="21"/>
      <c r="I646" s="162"/>
      <c r="J646" s="522" t="str">
        <f t="shared" si="73"/>
        <v/>
      </c>
      <c r="K646" s="20">
        <f t="shared" si="74"/>
        <v>0</v>
      </c>
      <c r="L646" s="20" t="str">
        <f t="shared" si="75"/>
        <v/>
      </c>
      <c r="M646" s="20" t="str">
        <f t="shared" si="76"/>
        <v/>
      </c>
      <c r="O646" s="20">
        <f t="shared" si="77"/>
        <v>0</v>
      </c>
      <c r="P646" s="20">
        <f t="shared" si="78"/>
        <v>0</v>
      </c>
      <c r="Q646" s="20" t="str">
        <f t="shared" si="79"/>
        <v/>
      </c>
      <c r="R646" s="20">
        <f t="shared" si="80"/>
        <v>0</v>
      </c>
      <c r="AB646" s="21"/>
      <c r="AC646" s="21"/>
    </row>
    <row r="647" spans="1:29" x14ac:dyDescent="0.2">
      <c r="A647" s="23"/>
      <c r="B647" s="28"/>
      <c r="C647" s="36"/>
      <c r="D647" s="25"/>
      <c r="E647" s="21"/>
      <c r="F647" s="21"/>
      <c r="G647" s="43"/>
      <c r="H647" s="21"/>
      <c r="I647" s="162"/>
      <c r="J647" s="522" t="str">
        <f t="shared" si="73"/>
        <v/>
      </c>
      <c r="K647" s="20">
        <f t="shared" si="74"/>
        <v>0</v>
      </c>
      <c r="L647" s="20" t="str">
        <f t="shared" si="75"/>
        <v/>
      </c>
      <c r="M647" s="20" t="str">
        <f t="shared" si="76"/>
        <v/>
      </c>
      <c r="O647" s="20">
        <f t="shared" si="77"/>
        <v>0</v>
      </c>
      <c r="P647" s="20">
        <f t="shared" si="78"/>
        <v>0</v>
      </c>
      <c r="Q647" s="20" t="str">
        <f t="shared" si="79"/>
        <v/>
      </c>
      <c r="R647" s="20">
        <f t="shared" si="80"/>
        <v>0</v>
      </c>
      <c r="AB647" s="21"/>
      <c r="AC647" s="21"/>
    </row>
    <row r="648" spans="1:29" x14ac:dyDescent="0.2">
      <c r="A648" s="23"/>
      <c r="B648" s="28"/>
      <c r="C648" s="36"/>
      <c r="D648" s="25"/>
      <c r="E648" s="21"/>
      <c r="F648" s="21"/>
      <c r="G648" s="43"/>
      <c r="H648" s="21"/>
      <c r="I648" s="162"/>
      <c r="J648" s="522" t="str">
        <f t="shared" si="73"/>
        <v/>
      </c>
      <c r="K648" s="20">
        <f t="shared" si="74"/>
        <v>0</v>
      </c>
      <c r="L648" s="20" t="str">
        <f t="shared" si="75"/>
        <v/>
      </c>
      <c r="M648" s="20" t="str">
        <f t="shared" si="76"/>
        <v/>
      </c>
      <c r="O648" s="20">
        <f t="shared" si="77"/>
        <v>0</v>
      </c>
      <c r="P648" s="20">
        <f t="shared" si="78"/>
        <v>0</v>
      </c>
      <c r="Q648" s="20" t="str">
        <f t="shared" si="79"/>
        <v/>
      </c>
      <c r="R648" s="20">
        <f t="shared" si="80"/>
        <v>0</v>
      </c>
      <c r="AB648" s="21"/>
      <c r="AC648" s="21"/>
    </row>
    <row r="649" spans="1:29" x14ac:dyDescent="0.2">
      <c r="A649" s="23"/>
      <c r="B649" s="28"/>
      <c r="C649" s="36"/>
      <c r="D649" s="25"/>
      <c r="E649" s="21"/>
      <c r="F649" s="21"/>
      <c r="G649" s="43"/>
      <c r="H649" s="21"/>
      <c r="I649" s="162"/>
      <c r="J649" s="522" t="str">
        <f t="shared" si="73"/>
        <v/>
      </c>
      <c r="K649" s="20">
        <f t="shared" si="74"/>
        <v>0</v>
      </c>
      <c r="L649" s="20" t="str">
        <f t="shared" si="75"/>
        <v/>
      </c>
      <c r="M649" s="20" t="str">
        <f t="shared" si="76"/>
        <v/>
      </c>
      <c r="O649" s="20">
        <f t="shared" si="77"/>
        <v>0</v>
      </c>
      <c r="P649" s="20">
        <f t="shared" si="78"/>
        <v>0</v>
      </c>
      <c r="Q649" s="20" t="str">
        <f t="shared" si="79"/>
        <v/>
      </c>
      <c r="R649" s="20">
        <f t="shared" si="80"/>
        <v>0</v>
      </c>
      <c r="AB649" s="21"/>
      <c r="AC649" s="21"/>
    </row>
    <row r="650" spans="1:29" x14ac:dyDescent="0.2">
      <c r="A650" s="23"/>
      <c r="B650" s="28"/>
      <c r="C650" s="36"/>
      <c r="D650" s="25"/>
      <c r="E650" s="21"/>
      <c r="F650" s="21"/>
      <c r="G650" s="43"/>
      <c r="H650" s="21"/>
      <c r="I650" s="162"/>
      <c r="J650" s="522" t="str">
        <f t="shared" si="73"/>
        <v/>
      </c>
      <c r="K650" s="20">
        <f t="shared" si="74"/>
        <v>0</v>
      </c>
      <c r="L650" s="20" t="str">
        <f t="shared" si="75"/>
        <v/>
      </c>
      <c r="M650" s="20" t="str">
        <f t="shared" si="76"/>
        <v/>
      </c>
      <c r="O650" s="20">
        <f t="shared" si="77"/>
        <v>0</v>
      </c>
      <c r="P650" s="20">
        <f t="shared" si="78"/>
        <v>0</v>
      </c>
      <c r="Q650" s="20" t="str">
        <f t="shared" si="79"/>
        <v/>
      </c>
      <c r="R650" s="20">
        <f t="shared" si="80"/>
        <v>0</v>
      </c>
      <c r="AB650" s="21"/>
      <c r="AC650" s="21"/>
    </row>
    <row r="651" spans="1:29" x14ac:dyDescent="0.2">
      <c r="A651" s="23"/>
      <c r="B651" s="28"/>
      <c r="C651" s="36"/>
      <c r="D651" s="25"/>
      <c r="E651" s="21"/>
      <c r="F651" s="21"/>
      <c r="G651" s="43"/>
      <c r="H651" s="21"/>
      <c r="I651" s="162"/>
      <c r="J651" s="522" t="str">
        <f t="shared" ref="J651:J714" si="81">IF(K651=K650,"",SUMIF(K:K,K651,I:I))</f>
        <v/>
      </c>
      <c r="K651" s="20">
        <f t="shared" si="74"/>
        <v>0</v>
      </c>
      <c r="L651" s="20" t="str">
        <f t="shared" si="75"/>
        <v/>
      </c>
      <c r="M651" s="20" t="str">
        <f t="shared" si="76"/>
        <v/>
      </c>
      <c r="O651" s="20">
        <f t="shared" si="77"/>
        <v>0</v>
      </c>
      <c r="P651" s="20">
        <f t="shared" si="78"/>
        <v>0</v>
      </c>
      <c r="Q651" s="20" t="str">
        <f t="shared" si="79"/>
        <v/>
      </c>
      <c r="R651" s="20">
        <f t="shared" si="80"/>
        <v>0</v>
      </c>
      <c r="AB651" s="21"/>
      <c r="AC651" s="21"/>
    </row>
    <row r="652" spans="1:29" x14ac:dyDescent="0.2">
      <c r="A652" s="23"/>
      <c r="B652" s="28"/>
      <c r="C652" s="36"/>
      <c r="D652" s="25"/>
      <c r="E652" s="21"/>
      <c r="F652" s="21"/>
      <c r="G652" s="43"/>
      <c r="H652" s="21"/>
      <c r="I652" s="162"/>
      <c r="J652" s="522" t="str">
        <f t="shared" si="81"/>
        <v/>
      </c>
      <c r="K652" s="20">
        <f t="shared" ref="K652:K715" si="82">IF(ISBLANK(A652),K651,A652)</f>
        <v>0</v>
      </c>
      <c r="L652" s="20" t="str">
        <f t="shared" si="75"/>
        <v/>
      </c>
      <c r="M652" s="20" t="str">
        <f t="shared" si="76"/>
        <v/>
      </c>
      <c r="O652" s="20">
        <f t="shared" si="77"/>
        <v>0</v>
      </c>
      <c r="P652" s="20">
        <f t="shared" si="78"/>
        <v>0</v>
      </c>
      <c r="Q652" s="20" t="str">
        <f t="shared" si="79"/>
        <v/>
      </c>
      <c r="R652" s="20">
        <f t="shared" si="80"/>
        <v>0</v>
      </c>
      <c r="AB652" s="21"/>
      <c r="AC652" s="21"/>
    </row>
    <row r="653" spans="1:29" x14ac:dyDescent="0.2">
      <c r="A653" s="23"/>
      <c r="B653" s="28"/>
      <c r="C653" s="36"/>
      <c r="D653" s="25"/>
      <c r="E653" s="21"/>
      <c r="F653" s="21"/>
      <c r="G653" s="43"/>
      <c r="H653" s="21"/>
      <c r="I653" s="162"/>
      <c r="J653" s="522" t="str">
        <f t="shared" si="81"/>
        <v/>
      </c>
      <c r="K653" s="20">
        <f t="shared" si="82"/>
        <v>0</v>
      </c>
      <c r="L653" s="20" t="str">
        <f t="shared" si="75"/>
        <v/>
      </c>
      <c r="M653" s="20" t="str">
        <f t="shared" si="76"/>
        <v/>
      </c>
      <c r="O653" s="20">
        <f t="shared" si="77"/>
        <v>0</v>
      </c>
      <c r="P653" s="20">
        <f t="shared" si="78"/>
        <v>0</v>
      </c>
      <c r="Q653" s="20" t="str">
        <f t="shared" si="79"/>
        <v/>
      </c>
      <c r="R653" s="20">
        <f t="shared" si="80"/>
        <v>0</v>
      </c>
      <c r="AB653" s="21"/>
      <c r="AC653" s="21"/>
    </row>
    <row r="654" spans="1:29" x14ac:dyDescent="0.2">
      <c r="A654" s="23"/>
      <c r="B654" s="28"/>
      <c r="C654" s="36"/>
      <c r="D654" s="25"/>
      <c r="E654" s="21"/>
      <c r="F654" s="21"/>
      <c r="G654" s="43"/>
      <c r="H654" s="21"/>
      <c r="I654" s="162"/>
      <c r="J654" s="522" t="str">
        <f t="shared" si="81"/>
        <v/>
      </c>
      <c r="K654" s="20">
        <f t="shared" si="82"/>
        <v>0</v>
      </c>
      <c r="L654" s="20" t="str">
        <f t="shared" si="75"/>
        <v/>
      </c>
      <c r="M654" s="20" t="str">
        <f t="shared" si="76"/>
        <v/>
      </c>
      <c r="O654" s="20">
        <f t="shared" si="77"/>
        <v>0</v>
      </c>
      <c r="P654" s="20">
        <f t="shared" si="78"/>
        <v>0</v>
      </c>
      <c r="Q654" s="20" t="str">
        <f t="shared" si="79"/>
        <v/>
      </c>
      <c r="R654" s="20">
        <f t="shared" si="80"/>
        <v>0</v>
      </c>
      <c r="AB654" s="21"/>
      <c r="AC654" s="21"/>
    </row>
    <row r="655" spans="1:29" x14ac:dyDescent="0.2">
      <c r="A655" s="23"/>
      <c r="B655" s="28"/>
      <c r="C655" s="36"/>
      <c r="D655" s="25"/>
      <c r="E655" s="21"/>
      <c r="F655" s="21"/>
      <c r="G655" s="43"/>
      <c r="H655" s="21"/>
      <c r="I655" s="162"/>
      <c r="J655" s="522" t="str">
        <f t="shared" si="81"/>
        <v/>
      </c>
      <c r="K655" s="20">
        <f t="shared" si="82"/>
        <v>0</v>
      </c>
      <c r="L655" s="20" t="str">
        <f t="shared" ref="L655:L718" si="83">LEFT(H655,11)</f>
        <v/>
      </c>
      <c r="M655" s="20" t="str">
        <f t="shared" ref="M655:M718" si="84">LEFT(E655,2)</f>
        <v/>
      </c>
      <c r="O655" s="20">
        <f t="shared" ref="O655:O718" si="85">K655</f>
        <v>0</v>
      </c>
      <c r="P655" s="20">
        <f t="shared" ref="P655:P718" si="86">LEN(L655)</f>
        <v>0</v>
      </c>
      <c r="Q655" s="20" t="str">
        <f t="shared" ref="Q655:Q718" si="87">IF(LEN(L655)=11,L655,IF(LEN(L655)=10,CONCATENATE(L655," "),IF(LEN(L655)=9,CONCATENATE(L655,"  "),IF(LEN(L655)=8,CONCATENATE(L655,"   "),""))))</f>
        <v/>
      </c>
      <c r="R655" s="20">
        <f t="shared" ref="R655:R718" si="88">LEN(Q655)</f>
        <v>0</v>
      </c>
      <c r="AB655" s="21"/>
      <c r="AC655" s="21"/>
    </row>
    <row r="656" spans="1:29" x14ac:dyDescent="0.2">
      <c r="A656" s="23"/>
      <c r="B656" s="28"/>
      <c r="C656" s="36"/>
      <c r="D656" s="25"/>
      <c r="E656" s="21"/>
      <c r="F656" s="21"/>
      <c r="G656" s="43"/>
      <c r="H656" s="21"/>
      <c r="I656" s="162"/>
      <c r="J656" s="522" t="str">
        <f t="shared" si="81"/>
        <v/>
      </c>
      <c r="K656" s="20">
        <f t="shared" si="82"/>
        <v>0</v>
      </c>
      <c r="L656" s="20" t="str">
        <f t="shared" si="83"/>
        <v/>
      </c>
      <c r="M656" s="20" t="str">
        <f t="shared" si="84"/>
        <v/>
      </c>
      <c r="O656" s="20">
        <f t="shared" si="85"/>
        <v>0</v>
      </c>
      <c r="P656" s="20">
        <f t="shared" si="86"/>
        <v>0</v>
      </c>
      <c r="Q656" s="20" t="str">
        <f t="shared" si="87"/>
        <v/>
      </c>
      <c r="R656" s="20">
        <f t="shared" si="88"/>
        <v>0</v>
      </c>
      <c r="AB656" s="21"/>
      <c r="AC656" s="21"/>
    </row>
    <row r="657" spans="1:29" x14ac:dyDescent="0.2">
      <c r="A657" s="23"/>
      <c r="B657" s="28"/>
      <c r="C657" s="36"/>
      <c r="D657" s="25"/>
      <c r="E657" s="21"/>
      <c r="F657" s="21"/>
      <c r="G657" s="43"/>
      <c r="H657" s="21"/>
      <c r="I657" s="162"/>
      <c r="J657" s="522" t="str">
        <f t="shared" si="81"/>
        <v/>
      </c>
      <c r="K657" s="20">
        <f t="shared" si="82"/>
        <v>0</v>
      </c>
      <c r="L657" s="20" t="str">
        <f t="shared" si="83"/>
        <v/>
      </c>
      <c r="M657" s="20" t="str">
        <f t="shared" si="84"/>
        <v/>
      </c>
      <c r="O657" s="20">
        <f t="shared" si="85"/>
        <v>0</v>
      </c>
      <c r="P657" s="20">
        <f t="shared" si="86"/>
        <v>0</v>
      </c>
      <c r="Q657" s="20" t="str">
        <f t="shared" si="87"/>
        <v/>
      </c>
      <c r="R657" s="20">
        <f t="shared" si="88"/>
        <v>0</v>
      </c>
      <c r="AB657" s="21"/>
      <c r="AC657" s="21"/>
    </row>
    <row r="658" spans="1:29" x14ac:dyDescent="0.2">
      <c r="A658" s="23"/>
      <c r="B658" s="28"/>
      <c r="C658" s="36"/>
      <c r="D658" s="25"/>
      <c r="E658" s="21"/>
      <c r="F658" s="21"/>
      <c r="G658" s="43"/>
      <c r="H658" s="21"/>
      <c r="I658" s="162"/>
      <c r="J658" s="522" t="str">
        <f t="shared" si="81"/>
        <v/>
      </c>
      <c r="K658" s="20">
        <f t="shared" si="82"/>
        <v>0</v>
      </c>
      <c r="L658" s="20" t="str">
        <f t="shared" si="83"/>
        <v/>
      </c>
      <c r="M658" s="20" t="str">
        <f t="shared" si="84"/>
        <v/>
      </c>
      <c r="O658" s="20">
        <f t="shared" si="85"/>
        <v>0</v>
      </c>
      <c r="P658" s="20">
        <f t="shared" si="86"/>
        <v>0</v>
      </c>
      <c r="Q658" s="20" t="str">
        <f t="shared" si="87"/>
        <v/>
      </c>
      <c r="R658" s="20">
        <f t="shared" si="88"/>
        <v>0</v>
      </c>
      <c r="AB658" s="21"/>
      <c r="AC658" s="21"/>
    </row>
    <row r="659" spans="1:29" x14ac:dyDescent="0.2">
      <c r="A659" s="23"/>
      <c r="B659" s="28"/>
      <c r="C659" s="36"/>
      <c r="D659" s="25"/>
      <c r="E659" s="21"/>
      <c r="F659" s="21"/>
      <c r="G659" s="43"/>
      <c r="H659" s="21"/>
      <c r="I659" s="162"/>
      <c r="J659" s="522" t="str">
        <f t="shared" si="81"/>
        <v/>
      </c>
      <c r="K659" s="20">
        <f t="shared" si="82"/>
        <v>0</v>
      </c>
      <c r="L659" s="20" t="str">
        <f t="shared" si="83"/>
        <v/>
      </c>
      <c r="M659" s="20" t="str">
        <f t="shared" si="84"/>
        <v/>
      </c>
      <c r="O659" s="20">
        <f t="shared" si="85"/>
        <v>0</v>
      </c>
      <c r="P659" s="20">
        <f t="shared" si="86"/>
        <v>0</v>
      </c>
      <c r="Q659" s="20" t="str">
        <f t="shared" si="87"/>
        <v/>
      </c>
      <c r="R659" s="20">
        <f t="shared" si="88"/>
        <v>0</v>
      </c>
      <c r="AB659" s="21"/>
      <c r="AC659" s="21"/>
    </row>
    <row r="660" spans="1:29" x14ac:dyDescent="0.2">
      <c r="A660" s="23"/>
      <c r="B660" s="28"/>
      <c r="C660" s="36"/>
      <c r="D660" s="25"/>
      <c r="E660" s="21"/>
      <c r="F660" s="21"/>
      <c r="G660" s="43"/>
      <c r="H660" s="21"/>
      <c r="I660" s="162"/>
      <c r="J660" s="522" t="str">
        <f t="shared" si="81"/>
        <v/>
      </c>
      <c r="K660" s="20">
        <f t="shared" si="82"/>
        <v>0</v>
      </c>
      <c r="L660" s="20" t="str">
        <f t="shared" si="83"/>
        <v/>
      </c>
      <c r="M660" s="20" t="str">
        <f t="shared" si="84"/>
        <v/>
      </c>
      <c r="O660" s="20">
        <f t="shared" si="85"/>
        <v>0</v>
      </c>
      <c r="P660" s="20">
        <f t="shared" si="86"/>
        <v>0</v>
      </c>
      <c r="Q660" s="20" t="str">
        <f t="shared" si="87"/>
        <v/>
      </c>
      <c r="R660" s="20">
        <f t="shared" si="88"/>
        <v>0</v>
      </c>
      <c r="AB660" s="21"/>
      <c r="AC660" s="21"/>
    </row>
    <row r="661" spans="1:29" x14ac:dyDescent="0.2">
      <c r="A661" s="23"/>
      <c r="B661" s="28"/>
      <c r="C661" s="36"/>
      <c r="D661" s="25"/>
      <c r="E661" s="21"/>
      <c r="F661" s="21"/>
      <c r="G661" s="43"/>
      <c r="H661" s="21"/>
      <c r="I661" s="162"/>
      <c r="J661" s="522" t="str">
        <f t="shared" si="81"/>
        <v/>
      </c>
      <c r="K661" s="20">
        <f t="shared" si="82"/>
        <v>0</v>
      </c>
      <c r="L661" s="20" t="str">
        <f t="shared" si="83"/>
        <v/>
      </c>
      <c r="M661" s="20" t="str">
        <f t="shared" si="84"/>
        <v/>
      </c>
      <c r="O661" s="20">
        <f t="shared" si="85"/>
        <v>0</v>
      </c>
      <c r="P661" s="20">
        <f t="shared" si="86"/>
        <v>0</v>
      </c>
      <c r="Q661" s="20" t="str">
        <f t="shared" si="87"/>
        <v/>
      </c>
      <c r="R661" s="20">
        <f t="shared" si="88"/>
        <v>0</v>
      </c>
      <c r="AB661" s="21"/>
      <c r="AC661" s="21"/>
    </row>
    <row r="662" spans="1:29" x14ac:dyDescent="0.2">
      <c r="A662" s="23"/>
      <c r="B662" s="28"/>
      <c r="C662" s="36"/>
      <c r="D662" s="25"/>
      <c r="E662" s="21"/>
      <c r="F662" s="21"/>
      <c r="G662" s="43"/>
      <c r="H662" s="21"/>
      <c r="I662" s="162"/>
      <c r="J662" s="522" t="str">
        <f t="shared" si="81"/>
        <v/>
      </c>
      <c r="K662" s="20">
        <f t="shared" si="82"/>
        <v>0</v>
      </c>
      <c r="L662" s="20" t="str">
        <f t="shared" si="83"/>
        <v/>
      </c>
      <c r="M662" s="20" t="str">
        <f t="shared" si="84"/>
        <v/>
      </c>
      <c r="O662" s="20">
        <f t="shared" si="85"/>
        <v>0</v>
      </c>
      <c r="P662" s="20">
        <f t="shared" si="86"/>
        <v>0</v>
      </c>
      <c r="Q662" s="20" t="str">
        <f t="shared" si="87"/>
        <v/>
      </c>
      <c r="R662" s="20">
        <f t="shared" si="88"/>
        <v>0</v>
      </c>
      <c r="AB662" s="21"/>
      <c r="AC662" s="21"/>
    </row>
    <row r="663" spans="1:29" x14ac:dyDescent="0.2">
      <c r="A663" s="23"/>
      <c r="B663" s="28"/>
      <c r="C663" s="36"/>
      <c r="D663" s="25"/>
      <c r="E663" s="21"/>
      <c r="F663" s="21"/>
      <c r="G663" s="43"/>
      <c r="H663" s="21"/>
      <c r="I663" s="162"/>
      <c r="J663" s="522" t="str">
        <f t="shared" si="81"/>
        <v/>
      </c>
      <c r="K663" s="20">
        <f t="shared" si="82"/>
        <v>0</v>
      </c>
      <c r="L663" s="20" t="str">
        <f t="shared" si="83"/>
        <v/>
      </c>
      <c r="M663" s="20" t="str">
        <f t="shared" si="84"/>
        <v/>
      </c>
      <c r="O663" s="20">
        <f t="shared" si="85"/>
        <v>0</v>
      </c>
      <c r="P663" s="20">
        <f t="shared" si="86"/>
        <v>0</v>
      </c>
      <c r="Q663" s="20" t="str">
        <f t="shared" si="87"/>
        <v/>
      </c>
      <c r="R663" s="20">
        <f t="shared" si="88"/>
        <v>0</v>
      </c>
      <c r="AB663" s="21"/>
      <c r="AC663" s="21"/>
    </row>
    <row r="664" spans="1:29" x14ac:dyDescent="0.2">
      <c r="A664" s="23"/>
      <c r="B664" s="28"/>
      <c r="C664" s="36"/>
      <c r="D664" s="25"/>
      <c r="E664" s="21"/>
      <c r="F664" s="21"/>
      <c r="G664" s="43"/>
      <c r="H664" s="21"/>
      <c r="I664" s="162"/>
      <c r="J664" s="522" t="str">
        <f t="shared" si="81"/>
        <v/>
      </c>
      <c r="K664" s="20">
        <f t="shared" si="82"/>
        <v>0</v>
      </c>
      <c r="L664" s="20" t="str">
        <f t="shared" si="83"/>
        <v/>
      </c>
      <c r="M664" s="20" t="str">
        <f t="shared" si="84"/>
        <v/>
      </c>
      <c r="O664" s="20">
        <f t="shared" si="85"/>
        <v>0</v>
      </c>
      <c r="P664" s="20">
        <f t="shared" si="86"/>
        <v>0</v>
      </c>
      <c r="Q664" s="20" t="str">
        <f t="shared" si="87"/>
        <v/>
      </c>
      <c r="R664" s="20">
        <f t="shared" si="88"/>
        <v>0</v>
      </c>
      <c r="AB664" s="21"/>
      <c r="AC664" s="21"/>
    </row>
    <row r="665" spans="1:29" x14ac:dyDescent="0.2">
      <c r="A665" s="23"/>
      <c r="B665" s="28"/>
      <c r="C665" s="36"/>
      <c r="D665" s="25"/>
      <c r="E665" s="21"/>
      <c r="F665" s="21"/>
      <c r="G665" s="43"/>
      <c r="H665" s="21"/>
      <c r="I665" s="162"/>
      <c r="J665" s="522" t="str">
        <f t="shared" si="81"/>
        <v/>
      </c>
      <c r="K665" s="20">
        <f t="shared" si="82"/>
        <v>0</v>
      </c>
      <c r="L665" s="20" t="str">
        <f t="shared" si="83"/>
        <v/>
      </c>
      <c r="M665" s="20" t="str">
        <f t="shared" si="84"/>
        <v/>
      </c>
      <c r="O665" s="20">
        <f t="shared" si="85"/>
        <v>0</v>
      </c>
      <c r="P665" s="20">
        <f t="shared" si="86"/>
        <v>0</v>
      </c>
      <c r="Q665" s="20" t="str">
        <f t="shared" si="87"/>
        <v/>
      </c>
      <c r="R665" s="20">
        <f t="shared" si="88"/>
        <v>0</v>
      </c>
      <c r="AB665" s="21"/>
      <c r="AC665" s="21"/>
    </row>
    <row r="666" spans="1:29" x14ac:dyDescent="0.2">
      <c r="A666" s="23"/>
      <c r="B666" s="28"/>
      <c r="C666" s="36"/>
      <c r="D666" s="25"/>
      <c r="E666" s="21"/>
      <c r="F666" s="21"/>
      <c r="G666" s="43"/>
      <c r="H666" s="21"/>
      <c r="I666" s="162"/>
      <c r="J666" s="522" t="str">
        <f t="shared" si="81"/>
        <v/>
      </c>
      <c r="K666" s="20">
        <f t="shared" si="82"/>
        <v>0</v>
      </c>
      <c r="L666" s="20" t="str">
        <f t="shared" si="83"/>
        <v/>
      </c>
      <c r="M666" s="20" t="str">
        <f t="shared" si="84"/>
        <v/>
      </c>
      <c r="O666" s="20">
        <f t="shared" si="85"/>
        <v>0</v>
      </c>
      <c r="P666" s="20">
        <f t="shared" si="86"/>
        <v>0</v>
      </c>
      <c r="Q666" s="20" t="str">
        <f t="shared" si="87"/>
        <v/>
      </c>
      <c r="R666" s="20">
        <f t="shared" si="88"/>
        <v>0</v>
      </c>
      <c r="AB666" s="21"/>
      <c r="AC666" s="21"/>
    </row>
    <row r="667" spans="1:29" x14ac:dyDescent="0.2">
      <c r="A667" s="23"/>
      <c r="B667" s="28"/>
      <c r="C667" s="36"/>
      <c r="D667" s="25"/>
      <c r="E667" s="21"/>
      <c r="F667" s="21"/>
      <c r="G667" s="43"/>
      <c r="H667" s="21"/>
      <c r="I667" s="162"/>
      <c r="J667" s="522" t="str">
        <f t="shared" si="81"/>
        <v/>
      </c>
      <c r="K667" s="20">
        <f t="shared" si="82"/>
        <v>0</v>
      </c>
      <c r="L667" s="20" t="str">
        <f t="shared" si="83"/>
        <v/>
      </c>
      <c r="M667" s="20" t="str">
        <f t="shared" si="84"/>
        <v/>
      </c>
      <c r="O667" s="20">
        <f t="shared" si="85"/>
        <v>0</v>
      </c>
      <c r="P667" s="20">
        <f t="shared" si="86"/>
        <v>0</v>
      </c>
      <c r="Q667" s="20" t="str">
        <f t="shared" si="87"/>
        <v/>
      </c>
      <c r="R667" s="20">
        <f t="shared" si="88"/>
        <v>0</v>
      </c>
      <c r="AB667" s="21"/>
      <c r="AC667" s="21"/>
    </row>
    <row r="668" spans="1:29" x14ac:dyDescent="0.2">
      <c r="A668" s="23"/>
      <c r="B668" s="28"/>
      <c r="C668" s="36"/>
      <c r="D668" s="25"/>
      <c r="E668" s="21"/>
      <c r="F668" s="21"/>
      <c r="G668" s="43"/>
      <c r="H668" s="21"/>
      <c r="I668" s="162"/>
      <c r="J668" s="522" t="str">
        <f t="shared" si="81"/>
        <v/>
      </c>
      <c r="K668" s="20">
        <f t="shared" si="82"/>
        <v>0</v>
      </c>
      <c r="L668" s="20" t="str">
        <f t="shared" si="83"/>
        <v/>
      </c>
      <c r="M668" s="20" t="str">
        <f t="shared" si="84"/>
        <v/>
      </c>
      <c r="O668" s="20">
        <f t="shared" si="85"/>
        <v>0</v>
      </c>
      <c r="P668" s="20">
        <f t="shared" si="86"/>
        <v>0</v>
      </c>
      <c r="Q668" s="20" t="str">
        <f t="shared" si="87"/>
        <v/>
      </c>
      <c r="R668" s="20">
        <f t="shared" si="88"/>
        <v>0</v>
      </c>
      <c r="AB668" s="21"/>
      <c r="AC668" s="21"/>
    </row>
    <row r="669" spans="1:29" x14ac:dyDescent="0.2">
      <c r="A669" s="23"/>
      <c r="B669" s="28"/>
      <c r="C669" s="36"/>
      <c r="D669" s="25"/>
      <c r="E669" s="21"/>
      <c r="F669" s="21"/>
      <c r="G669" s="43"/>
      <c r="H669" s="21"/>
      <c r="I669" s="162"/>
      <c r="J669" s="522" t="str">
        <f t="shared" si="81"/>
        <v/>
      </c>
      <c r="K669" s="20">
        <f t="shared" si="82"/>
        <v>0</v>
      </c>
      <c r="L669" s="20" t="str">
        <f t="shared" si="83"/>
        <v/>
      </c>
      <c r="M669" s="20" t="str">
        <f t="shared" si="84"/>
        <v/>
      </c>
      <c r="O669" s="20">
        <f t="shared" si="85"/>
        <v>0</v>
      </c>
      <c r="P669" s="20">
        <f t="shared" si="86"/>
        <v>0</v>
      </c>
      <c r="Q669" s="20" t="str">
        <f t="shared" si="87"/>
        <v/>
      </c>
      <c r="R669" s="20">
        <f t="shared" si="88"/>
        <v>0</v>
      </c>
      <c r="AB669" s="21"/>
      <c r="AC669" s="21"/>
    </row>
    <row r="670" spans="1:29" x14ac:dyDescent="0.2">
      <c r="A670" s="23"/>
      <c r="B670" s="28"/>
      <c r="C670" s="36"/>
      <c r="D670" s="25"/>
      <c r="E670" s="21"/>
      <c r="F670" s="21"/>
      <c r="G670" s="43"/>
      <c r="H670" s="21"/>
      <c r="I670" s="162"/>
      <c r="J670" s="522" t="str">
        <f t="shared" si="81"/>
        <v/>
      </c>
      <c r="K670" s="20">
        <f t="shared" si="82"/>
        <v>0</v>
      </c>
      <c r="L670" s="20" t="str">
        <f t="shared" si="83"/>
        <v/>
      </c>
      <c r="M670" s="20" t="str">
        <f t="shared" si="84"/>
        <v/>
      </c>
      <c r="O670" s="20">
        <f t="shared" si="85"/>
        <v>0</v>
      </c>
      <c r="P670" s="20">
        <f t="shared" si="86"/>
        <v>0</v>
      </c>
      <c r="Q670" s="20" t="str">
        <f t="shared" si="87"/>
        <v/>
      </c>
      <c r="R670" s="20">
        <f t="shared" si="88"/>
        <v>0</v>
      </c>
      <c r="AB670" s="21"/>
      <c r="AC670" s="21"/>
    </row>
    <row r="671" spans="1:29" x14ac:dyDescent="0.2">
      <c r="A671" s="23"/>
      <c r="B671" s="28"/>
      <c r="C671" s="36"/>
      <c r="D671" s="25"/>
      <c r="E671" s="21"/>
      <c r="F671" s="21"/>
      <c r="G671" s="43"/>
      <c r="H671" s="21"/>
      <c r="I671" s="162"/>
      <c r="J671" s="522" t="str">
        <f t="shared" si="81"/>
        <v/>
      </c>
      <c r="K671" s="20">
        <f t="shared" si="82"/>
        <v>0</v>
      </c>
      <c r="L671" s="20" t="str">
        <f t="shared" si="83"/>
        <v/>
      </c>
      <c r="M671" s="20" t="str">
        <f t="shared" si="84"/>
        <v/>
      </c>
      <c r="O671" s="20">
        <f t="shared" si="85"/>
        <v>0</v>
      </c>
      <c r="P671" s="20">
        <f t="shared" si="86"/>
        <v>0</v>
      </c>
      <c r="Q671" s="20" t="str">
        <f t="shared" si="87"/>
        <v/>
      </c>
      <c r="R671" s="20">
        <f t="shared" si="88"/>
        <v>0</v>
      </c>
      <c r="AB671" s="21"/>
      <c r="AC671" s="21"/>
    </row>
    <row r="672" spans="1:29" x14ac:dyDescent="0.2">
      <c r="A672" s="23"/>
      <c r="B672" s="28"/>
      <c r="C672" s="36"/>
      <c r="D672" s="25"/>
      <c r="E672" s="21"/>
      <c r="F672" s="21"/>
      <c r="G672" s="43"/>
      <c r="H672" s="21"/>
      <c r="I672" s="162"/>
      <c r="J672" s="522" t="str">
        <f t="shared" si="81"/>
        <v/>
      </c>
      <c r="K672" s="20">
        <f t="shared" si="82"/>
        <v>0</v>
      </c>
      <c r="L672" s="20" t="str">
        <f t="shared" si="83"/>
        <v/>
      </c>
      <c r="M672" s="20" t="str">
        <f t="shared" si="84"/>
        <v/>
      </c>
      <c r="O672" s="20">
        <f t="shared" si="85"/>
        <v>0</v>
      </c>
      <c r="P672" s="20">
        <f t="shared" si="86"/>
        <v>0</v>
      </c>
      <c r="Q672" s="20" t="str">
        <f t="shared" si="87"/>
        <v/>
      </c>
      <c r="R672" s="20">
        <f t="shared" si="88"/>
        <v>0</v>
      </c>
      <c r="AB672" s="21"/>
      <c r="AC672" s="21"/>
    </row>
    <row r="673" spans="1:29" x14ac:dyDescent="0.2">
      <c r="A673" s="23"/>
      <c r="B673" s="28"/>
      <c r="C673" s="36"/>
      <c r="D673" s="25"/>
      <c r="E673" s="21"/>
      <c r="F673" s="21"/>
      <c r="G673" s="43"/>
      <c r="H673" s="21"/>
      <c r="I673" s="162"/>
      <c r="J673" s="522" t="str">
        <f t="shared" si="81"/>
        <v/>
      </c>
      <c r="K673" s="20">
        <f t="shared" si="82"/>
        <v>0</v>
      </c>
      <c r="L673" s="20" t="str">
        <f t="shared" si="83"/>
        <v/>
      </c>
      <c r="M673" s="20" t="str">
        <f t="shared" si="84"/>
        <v/>
      </c>
      <c r="O673" s="20">
        <f t="shared" si="85"/>
        <v>0</v>
      </c>
      <c r="P673" s="20">
        <f t="shared" si="86"/>
        <v>0</v>
      </c>
      <c r="Q673" s="20" t="str">
        <f t="shared" si="87"/>
        <v/>
      </c>
      <c r="R673" s="20">
        <f t="shared" si="88"/>
        <v>0</v>
      </c>
      <c r="AB673" s="21"/>
      <c r="AC673" s="21"/>
    </row>
    <row r="674" spans="1:29" x14ac:dyDescent="0.2">
      <c r="A674" s="23"/>
      <c r="B674" s="28"/>
      <c r="C674" s="36"/>
      <c r="D674" s="25"/>
      <c r="E674" s="21"/>
      <c r="F674" s="21"/>
      <c r="G674" s="43"/>
      <c r="H674" s="21"/>
      <c r="I674" s="162"/>
      <c r="J674" s="522" t="str">
        <f t="shared" si="81"/>
        <v/>
      </c>
      <c r="K674" s="20">
        <f t="shared" si="82"/>
        <v>0</v>
      </c>
      <c r="L674" s="20" t="str">
        <f t="shared" si="83"/>
        <v/>
      </c>
      <c r="M674" s="20" t="str">
        <f t="shared" si="84"/>
        <v/>
      </c>
      <c r="O674" s="20">
        <f t="shared" si="85"/>
        <v>0</v>
      </c>
      <c r="P674" s="20">
        <f t="shared" si="86"/>
        <v>0</v>
      </c>
      <c r="Q674" s="20" t="str">
        <f t="shared" si="87"/>
        <v/>
      </c>
      <c r="R674" s="20">
        <f t="shared" si="88"/>
        <v>0</v>
      </c>
      <c r="AB674" s="21"/>
      <c r="AC674" s="21"/>
    </row>
    <row r="675" spans="1:29" x14ac:dyDescent="0.2">
      <c r="A675" s="23"/>
      <c r="B675" s="28"/>
      <c r="C675" s="36"/>
      <c r="D675" s="25"/>
      <c r="E675" s="21"/>
      <c r="F675" s="21"/>
      <c r="G675" s="43"/>
      <c r="H675" s="21"/>
      <c r="I675" s="162"/>
      <c r="J675" s="522" t="str">
        <f t="shared" si="81"/>
        <v/>
      </c>
      <c r="K675" s="20">
        <f t="shared" si="82"/>
        <v>0</v>
      </c>
      <c r="L675" s="20" t="str">
        <f t="shared" si="83"/>
        <v/>
      </c>
      <c r="M675" s="20" t="str">
        <f t="shared" si="84"/>
        <v/>
      </c>
      <c r="O675" s="20">
        <f t="shared" si="85"/>
        <v>0</v>
      </c>
      <c r="P675" s="20">
        <f t="shared" si="86"/>
        <v>0</v>
      </c>
      <c r="Q675" s="20" t="str">
        <f t="shared" si="87"/>
        <v/>
      </c>
      <c r="R675" s="20">
        <f t="shared" si="88"/>
        <v>0</v>
      </c>
      <c r="AB675" s="21"/>
      <c r="AC675" s="21"/>
    </row>
    <row r="676" spans="1:29" x14ac:dyDescent="0.2">
      <c r="A676" s="23"/>
      <c r="B676" s="28"/>
      <c r="C676" s="36"/>
      <c r="D676" s="25"/>
      <c r="E676" s="21"/>
      <c r="F676" s="21"/>
      <c r="G676" s="43"/>
      <c r="H676" s="21"/>
      <c r="I676" s="162"/>
      <c r="J676" s="522" t="str">
        <f t="shared" si="81"/>
        <v/>
      </c>
      <c r="K676" s="20">
        <f t="shared" si="82"/>
        <v>0</v>
      </c>
      <c r="L676" s="20" t="str">
        <f t="shared" si="83"/>
        <v/>
      </c>
      <c r="M676" s="20" t="str">
        <f t="shared" si="84"/>
        <v/>
      </c>
      <c r="O676" s="20">
        <f t="shared" si="85"/>
        <v>0</v>
      </c>
      <c r="P676" s="20">
        <f t="shared" si="86"/>
        <v>0</v>
      </c>
      <c r="Q676" s="20" t="str">
        <f t="shared" si="87"/>
        <v/>
      </c>
      <c r="R676" s="20">
        <f t="shared" si="88"/>
        <v>0</v>
      </c>
      <c r="AB676" s="21"/>
      <c r="AC676" s="21"/>
    </row>
    <row r="677" spans="1:29" x14ac:dyDescent="0.2">
      <c r="A677" s="23"/>
      <c r="B677" s="28"/>
      <c r="C677" s="36"/>
      <c r="D677" s="25"/>
      <c r="E677" s="21"/>
      <c r="F677" s="21"/>
      <c r="G677" s="43"/>
      <c r="H677" s="21"/>
      <c r="I677" s="162"/>
      <c r="J677" s="522" t="str">
        <f t="shared" si="81"/>
        <v/>
      </c>
      <c r="K677" s="20">
        <f t="shared" si="82"/>
        <v>0</v>
      </c>
      <c r="L677" s="20" t="str">
        <f t="shared" si="83"/>
        <v/>
      </c>
      <c r="M677" s="20" t="str">
        <f t="shared" si="84"/>
        <v/>
      </c>
      <c r="O677" s="20">
        <f t="shared" si="85"/>
        <v>0</v>
      </c>
      <c r="P677" s="20">
        <f t="shared" si="86"/>
        <v>0</v>
      </c>
      <c r="Q677" s="20" t="str">
        <f t="shared" si="87"/>
        <v/>
      </c>
      <c r="R677" s="20">
        <f t="shared" si="88"/>
        <v>0</v>
      </c>
      <c r="AB677" s="21"/>
      <c r="AC677" s="21"/>
    </row>
    <row r="678" spans="1:29" x14ac:dyDescent="0.2">
      <c r="A678" s="23"/>
      <c r="B678" s="28"/>
      <c r="C678" s="36"/>
      <c r="D678" s="25"/>
      <c r="E678" s="21"/>
      <c r="F678" s="21"/>
      <c r="G678" s="43"/>
      <c r="H678" s="21"/>
      <c r="I678" s="162"/>
      <c r="J678" s="522" t="str">
        <f t="shared" si="81"/>
        <v/>
      </c>
      <c r="K678" s="20">
        <f t="shared" si="82"/>
        <v>0</v>
      </c>
      <c r="L678" s="20" t="str">
        <f t="shared" si="83"/>
        <v/>
      </c>
      <c r="M678" s="20" t="str">
        <f t="shared" si="84"/>
        <v/>
      </c>
      <c r="O678" s="20">
        <f t="shared" si="85"/>
        <v>0</v>
      </c>
      <c r="P678" s="20">
        <f t="shared" si="86"/>
        <v>0</v>
      </c>
      <c r="Q678" s="20" t="str">
        <f t="shared" si="87"/>
        <v/>
      </c>
      <c r="R678" s="20">
        <f t="shared" si="88"/>
        <v>0</v>
      </c>
      <c r="AB678" s="21"/>
      <c r="AC678" s="21"/>
    </row>
    <row r="679" spans="1:29" x14ac:dyDescent="0.2">
      <c r="A679" s="23"/>
      <c r="B679" s="28"/>
      <c r="C679" s="36"/>
      <c r="D679" s="25"/>
      <c r="E679" s="21"/>
      <c r="F679" s="21"/>
      <c r="G679" s="43"/>
      <c r="H679" s="21"/>
      <c r="I679" s="162"/>
      <c r="J679" s="522" t="str">
        <f t="shared" si="81"/>
        <v/>
      </c>
      <c r="K679" s="20">
        <f t="shared" si="82"/>
        <v>0</v>
      </c>
      <c r="L679" s="20" t="str">
        <f t="shared" si="83"/>
        <v/>
      </c>
      <c r="M679" s="20" t="str">
        <f t="shared" si="84"/>
        <v/>
      </c>
      <c r="O679" s="20">
        <f t="shared" si="85"/>
        <v>0</v>
      </c>
      <c r="P679" s="20">
        <f t="shared" si="86"/>
        <v>0</v>
      </c>
      <c r="Q679" s="20" t="str">
        <f t="shared" si="87"/>
        <v/>
      </c>
      <c r="R679" s="20">
        <f t="shared" si="88"/>
        <v>0</v>
      </c>
      <c r="AB679" s="21"/>
      <c r="AC679" s="21"/>
    </row>
    <row r="680" spans="1:29" x14ac:dyDescent="0.2">
      <c r="A680" s="23"/>
      <c r="B680" s="28"/>
      <c r="C680" s="36"/>
      <c r="D680" s="25"/>
      <c r="E680" s="21"/>
      <c r="F680" s="21"/>
      <c r="G680" s="43"/>
      <c r="H680" s="21"/>
      <c r="I680" s="162"/>
      <c r="J680" s="522" t="str">
        <f t="shared" si="81"/>
        <v/>
      </c>
      <c r="K680" s="20">
        <f t="shared" si="82"/>
        <v>0</v>
      </c>
      <c r="L680" s="20" t="str">
        <f t="shared" si="83"/>
        <v/>
      </c>
      <c r="M680" s="20" t="str">
        <f t="shared" si="84"/>
        <v/>
      </c>
      <c r="O680" s="20">
        <f t="shared" si="85"/>
        <v>0</v>
      </c>
      <c r="P680" s="20">
        <f t="shared" si="86"/>
        <v>0</v>
      </c>
      <c r="Q680" s="20" t="str">
        <f t="shared" si="87"/>
        <v/>
      </c>
      <c r="R680" s="20">
        <f t="shared" si="88"/>
        <v>0</v>
      </c>
      <c r="AB680" s="21"/>
      <c r="AC680" s="21"/>
    </row>
    <row r="681" spans="1:29" x14ac:dyDescent="0.2">
      <c r="A681" s="23"/>
      <c r="B681" s="28"/>
      <c r="C681" s="36"/>
      <c r="D681" s="25"/>
      <c r="E681" s="21"/>
      <c r="F681" s="21"/>
      <c r="G681" s="43"/>
      <c r="H681" s="21"/>
      <c r="I681" s="162"/>
      <c r="J681" s="522" t="str">
        <f t="shared" si="81"/>
        <v/>
      </c>
      <c r="K681" s="20">
        <f t="shared" si="82"/>
        <v>0</v>
      </c>
      <c r="L681" s="20" t="str">
        <f t="shared" si="83"/>
        <v/>
      </c>
      <c r="M681" s="20" t="str">
        <f t="shared" si="84"/>
        <v/>
      </c>
      <c r="O681" s="20">
        <f t="shared" si="85"/>
        <v>0</v>
      </c>
      <c r="P681" s="20">
        <f t="shared" si="86"/>
        <v>0</v>
      </c>
      <c r="Q681" s="20" t="str">
        <f t="shared" si="87"/>
        <v/>
      </c>
      <c r="R681" s="20">
        <f t="shared" si="88"/>
        <v>0</v>
      </c>
      <c r="AB681" s="21"/>
      <c r="AC681" s="21"/>
    </row>
    <row r="682" spans="1:29" x14ac:dyDescent="0.2">
      <c r="A682" s="23"/>
      <c r="B682" s="28"/>
      <c r="C682" s="36"/>
      <c r="D682" s="25"/>
      <c r="E682" s="21"/>
      <c r="F682" s="21"/>
      <c r="G682" s="43"/>
      <c r="H682" s="21"/>
      <c r="I682" s="162"/>
      <c r="J682" s="522" t="str">
        <f t="shared" si="81"/>
        <v/>
      </c>
      <c r="K682" s="20">
        <f t="shared" si="82"/>
        <v>0</v>
      </c>
      <c r="L682" s="20" t="str">
        <f t="shared" si="83"/>
        <v/>
      </c>
      <c r="M682" s="20" t="str">
        <f t="shared" si="84"/>
        <v/>
      </c>
      <c r="O682" s="20">
        <f t="shared" si="85"/>
        <v>0</v>
      </c>
      <c r="P682" s="20">
        <f t="shared" si="86"/>
        <v>0</v>
      </c>
      <c r="Q682" s="20" t="str">
        <f t="shared" si="87"/>
        <v/>
      </c>
      <c r="R682" s="20">
        <f t="shared" si="88"/>
        <v>0</v>
      </c>
      <c r="AB682" s="21"/>
      <c r="AC682" s="21"/>
    </row>
    <row r="683" spans="1:29" x14ac:dyDescent="0.2">
      <c r="A683" s="23"/>
      <c r="B683" s="28"/>
      <c r="C683" s="36"/>
      <c r="D683" s="25"/>
      <c r="E683" s="21"/>
      <c r="F683" s="21"/>
      <c r="G683" s="43"/>
      <c r="H683" s="21"/>
      <c r="I683" s="162"/>
      <c r="J683" s="522" t="str">
        <f t="shared" si="81"/>
        <v/>
      </c>
      <c r="K683" s="20">
        <f t="shared" si="82"/>
        <v>0</v>
      </c>
      <c r="L683" s="20" t="str">
        <f t="shared" si="83"/>
        <v/>
      </c>
      <c r="M683" s="20" t="str">
        <f t="shared" si="84"/>
        <v/>
      </c>
      <c r="O683" s="20">
        <f t="shared" si="85"/>
        <v>0</v>
      </c>
      <c r="P683" s="20">
        <f t="shared" si="86"/>
        <v>0</v>
      </c>
      <c r="Q683" s="20" t="str">
        <f t="shared" si="87"/>
        <v/>
      </c>
      <c r="R683" s="20">
        <f t="shared" si="88"/>
        <v>0</v>
      </c>
      <c r="AB683" s="21"/>
      <c r="AC683" s="21"/>
    </row>
    <row r="684" spans="1:29" x14ac:dyDescent="0.2">
      <c r="A684" s="23"/>
      <c r="B684" s="28"/>
      <c r="C684" s="36"/>
      <c r="D684" s="25"/>
      <c r="E684" s="21"/>
      <c r="F684" s="21"/>
      <c r="G684" s="43"/>
      <c r="H684" s="21"/>
      <c r="I684" s="162"/>
      <c r="J684" s="522" t="str">
        <f t="shared" si="81"/>
        <v/>
      </c>
      <c r="K684" s="20">
        <f t="shared" si="82"/>
        <v>0</v>
      </c>
      <c r="L684" s="20" t="str">
        <f t="shared" si="83"/>
        <v/>
      </c>
      <c r="M684" s="20" t="str">
        <f t="shared" si="84"/>
        <v/>
      </c>
      <c r="O684" s="20">
        <f t="shared" si="85"/>
        <v>0</v>
      </c>
      <c r="P684" s="20">
        <f t="shared" si="86"/>
        <v>0</v>
      </c>
      <c r="Q684" s="20" t="str">
        <f t="shared" si="87"/>
        <v/>
      </c>
      <c r="R684" s="20">
        <f t="shared" si="88"/>
        <v>0</v>
      </c>
      <c r="AB684" s="21"/>
      <c r="AC684" s="21"/>
    </row>
    <row r="685" spans="1:29" x14ac:dyDescent="0.2">
      <c r="A685" s="23"/>
      <c r="B685" s="28"/>
      <c r="C685" s="36"/>
      <c r="D685" s="25"/>
      <c r="E685" s="21"/>
      <c r="F685" s="21"/>
      <c r="G685" s="43"/>
      <c r="H685" s="21"/>
      <c r="I685" s="162"/>
      <c r="J685" s="522" t="str">
        <f t="shared" si="81"/>
        <v/>
      </c>
      <c r="K685" s="20">
        <f t="shared" si="82"/>
        <v>0</v>
      </c>
      <c r="L685" s="20" t="str">
        <f t="shared" si="83"/>
        <v/>
      </c>
      <c r="M685" s="20" t="str">
        <f t="shared" si="84"/>
        <v/>
      </c>
      <c r="O685" s="20">
        <f t="shared" si="85"/>
        <v>0</v>
      </c>
      <c r="P685" s="20">
        <f t="shared" si="86"/>
        <v>0</v>
      </c>
      <c r="Q685" s="20" t="str">
        <f t="shared" si="87"/>
        <v/>
      </c>
      <c r="R685" s="20">
        <f t="shared" si="88"/>
        <v>0</v>
      </c>
      <c r="AB685" s="21"/>
      <c r="AC685" s="21"/>
    </row>
    <row r="686" spans="1:29" x14ac:dyDescent="0.2">
      <c r="A686" s="23"/>
      <c r="B686" s="28"/>
      <c r="C686" s="36"/>
      <c r="D686" s="25"/>
      <c r="E686" s="21"/>
      <c r="F686" s="21"/>
      <c r="G686" s="43"/>
      <c r="H686" s="21"/>
      <c r="I686" s="162"/>
      <c r="J686" s="522" t="str">
        <f t="shared" si="81"/>
        <v/>
      </c>
      <c r="K686" s="20">
        <f t="shared" si="82"/>
        <v>0</v>
      </c>
      <c r="L686" s="20" t="str">
        <f t="shared" si="83"/>
        <v/>
      </c>
      <c r="M686" s="20" t="str">
        <f t="shared" si="84"/>
        <v/>
      </c>
      <c r="O686" s="20">
        <f t="shared" si="85"/>
        <v>0</v>
      </c>
      <c r="P686" s="20">
        <f t="shared" si="86"/>
        <v>0</v>
      </c>
      <c r="Q686" s="20" t="str">
        <f t="shared" si="87"/>
        <v/>
      </c>
      <c r="R686" s="20">
        <f t="shared" si="88"/>
        <v>0</v>
      </c>
      <c r="AB686" s="21"/>
      <c r="AC686" s="21"/>
    </row>
    <row r="687" spans="1:29" x14ac:dyDescent="0.2">
      <c r="A687" s="23"/>
      <c r="B687" s="28"/>
      <c r="C687" s="36"/>
      <c r="D687" s="25"/>
      <c r="E687" s="21"/>
      <c r="F687" s="21"/>
      <c r="G687" s="43"/>
      <c r="H687" s="21"/>
      <c r="I687" s="162"/>
      <c r="J687" s="522" t="str">
        <f t="shared" si="81"/>
        <v/>
      </c>
      <c r="K687" s="20">
        <f t="shared" si="82"/>
        <v>0</v>
      </c>
      <c r="L687" s="20" t="str">
        <f t="shared" si="83"/>
        <v/>
      </c>
      <c r="M687" s="20" t="str">
        <f t="shared" si="84"/>
        <v/>
      </c>
      <c r="O687" s="20">
        <f t="shared" si="85"/>
        <v>0</v>
      </c>
      <c r="P687" s="20">
        <f t="shared" si="86"/>
        <v>0</v>
      </c>
      <c r="Q687" s="20" t="str">
        <f t="shared" si="87"/>
        <v/>
      </c>
      <c r="R687" s="20">
        <f t="shared" si="88"/>
        <v>0</v>
      </c>
      <c r="AB687" s="21"/>
      <c r="AC687" s="21"/>
    </row>
    <row r="688" spans="1:29" x14ac:dyDescent="0.2">
      <c r="A688" s="23"/>
      <c r="B688" s="28"/>
      <c r="C688" s="36"/>
      <c r="D688" s="25"/>
      <c r="E688" s="21"/>
      <c r="F688" s="21"/>
      <c r="G688" s="43"/>
      <c r="H688" s="21"/>
      <c r="I688" s="162"/>
      <c r="J688" s="522" t="str">
        <f t="shared" si="81"/>
        <v/>
      </c>
      <c r="K688" s="20">
        <f t="shared" si="82"/>
        <v>0</v>
      </c>
      <c r="L688" s="20" t="str">
        <f t="shared" si="83"/>
        <v/>
      </c>
      <c r="M688" s="20" t="str">
        <f t="shared" si="84"/>
        <v/>
      </c>
      <c r="O688" s="20">
        <f t="shared" si="85"/>
        <v>0</v>
      </c>
      <c r="P688" s="20">
        <f t="shared" si="86"/>
        <v>0</v>
      </c>
      <c r="Q688" s="20" t="str">
        <f t="shared" si="87"/>
        <v/>
      </c>
      <c r="R688" s="20">
        <f t="shared" si="88"/>
        <v>0</v>
      </c>
      <c r="AB688" s="21"/>
      <c r="AC688" s="21"/>
    </row>
    <row r="689" spans="1:29" x14ac:dyDescent="0.2">
      <c r="A689" s="23"/>
      <c r="B689" s="28"/>
      <c r="C689" s="36"/>
      <c r="D689" s="25"/>
      <c r="E689" s="21"/>
      <c r="F689" s="21"/>
      <c r="G689" s="43"/>
      <c r="H689" s="21"/>
      <c r="I689" s="162"/>
      <c r="J689" s="522" t="str">
        <f t="shared" si="81"/>
        <v/>
      </c>
      <c r="K689" s="20">
        <f t="shared" si="82"/>
        <v>0</v>
      </c>
      <c r="L689" s="20" t="str">
        <f t="shared" si="83"/>
        <v/>
      </c>
      <c r="M689" s="20" t="str">
        <f t="shared" si="84"/>
        <v/>
      </c>
      <c r="O689" s="20">
        <f t="shared" si="85"/>
        <v>0</v>
      </c>
      <c r="P689" s="20">
        <f t="shared" si="86"/>
        <v>0</v>
      </c>
      <c r="Q689" s="20" t="str">
        <f t="shared" si="87"/>
        <v/>
      </c>
      <c r="R689" s="20">
        <f t="shared" si="88"/>
        <v>0</v>
      </c>
      <c r="AB689" s="21"/>
      <c r="AC689" s="21"/>
    </row>
    <row r="690" spans="1:29" x14ac:dyDescent="0.2">
      <c r="A690" s="23"/>
      <c r="B690" s="28"/>
      <c r="C690" s="36"/>
      <c r="D690" s="25"/>
      <c r="E690" s="21"/>
      <c r="F690" s="21"/>
      <c r="G690" s="43"/>
      <c r="H690" s="21"/>
      <c r="I690" s="162"/>
      <c r="J690" s="522" t="str">
        <f t="shared" si="81"/>
        <v/>
      </c>
      <c r="K690" s="20">
        <f t="shared" si="82"/>
        <v>0</v>
      </c>
      <c r="L690" s="20" t="str">
        <f t="shared" si="83"/>
        <v/>
      </c>
      <c r="M690" s="20" t="str">
        <f t="shared" si="84"/>
        <v/>
      </c>
      <c r="O690" s="20">
        <f t="shared" si="85"/>
        <v>0</v>
      </c>
      <c r="P690" s="20">
        <f t="shared" si="86"/>
        <v>0</v>
      </c>
      <c r="Q690" s="20" t="str">
        <f t="shared" si="87"/>
        <v/>
      </c>
      <c r="R690" s="20">
        <f t="shared" si="88"/>
        <v>0</v>
      </c>
      <c r="AB690" s="21"/>
      <c r="AC690" s="21"/>
    </row>
    <row r="691" spans="1:29" x14ac:dyDescent="0.2">
      <c r="A691" s="23"/>
      <c r="B691" s="28"/>
      <c r="C691" s="36"/>
      <c r="D691" s="25"/>
      <c r="E691" s="21"/>
      <c r="F691" s="21"/>
      <c r="G691" s="43"/>
      <c r="H691" s="21"/>
      <c r="I691" s="162"/>
      <c r="J691" s="522" t="str">
        <f t="shared" si="81"/>
        <v/>
      </c>
      <c r="K691" s="20">
        <f t="shared" si="82"/>
        <v>0</v>
      </c>
      <c r="L691" s="20" t="str">
        <f t="shared" si="83"/>
        <v/>
      </c>
      <c r="M691" s="20" t="str">
        <f t="shared" si="84"/>
        <v/>
      </c>
      <c r="O691" s="20">
        <f t="shared" si="85"/>
        <v>0</v>
      </c>
      <c r="P691" s="20">
        <f t="shared" si="86"/>
        <v>0</v>
      </c>
      <c r="Q691" s="20" t="str">
        <f t="shared" si="87"/>
        <v/>
      </c>
      <c r="R691" s="20">
        <f t="shared" si="88"/>
        <v>0</v>
      </c>
      <c r="AB691" s="21"/>
      <c r="AC691" s="21"/>
    </row>
    <row r="692" spans="1:29" x14ac:dyDescent="0.2">
      <c r="A692" s="23"/>
      <c r="B692" s="28"/>
      <c r="C692" s="36"/>
      <c r="D692" s="25"/>
      <c r="E692" s="21"/>
      <c r="F692" s="21"/>
      <c r="G692" s="43"/>
      <c r="H692" s="21"/>
      <c r="I692" s="162"/>
      <c r="J692" s="522" t="str">
        <f t="shared" si="81"/>
        <v/>
      </c>
      <c r="K692" s="20">
        <f t="shared" si="82"/>
        <v>0</v>
      </c>
      <c r="L692" s="20" t="str">
        <f t="shared" si="83"/>
        <v/>
      </c>
      <c r="M692" s="20" t="str">
        <f t="shared" si="84"/>
        <v/>
      </c>
      <c r="O692" s="20">
        <f t="shared" si="85"/>
        <v>0</v>
      </c>
      <c r="P692" s="20">
        <f t="shared" si="86"/>
        <v>0</v>
      </c>
      <c r="Q692" s="20" t="str">
        <f t="shared" si="87"/>
        <v/>
      </c>
      <c r="R692" s="20">
        <f t="shared" si="88"/>
        <v>0</v>
      </c>
      <c r="AB692" s="21"/>
      <c r="AC692" s="21"/>
    </row>
    <row r="693" spans="1:29" x14ac:dyDescent="0.2">
      <c r="A693" s="23"/>
      <c r="B693" s="28"/>
      <c r="C693" s="36"/>
      <c r="D693" s="25"/>
      <c r="E693" s="21"/>
      <c r="F693" s="21"/>
      <c r="G693" s="43"/>
      <c r="H693" s="21"/>
      <c r="I693" s="162"/>
      <c r="J693" s="522" t="str">
        <f t="shared" si="81"/>
        <v/>
      </c>
      <c r="K693" s="20">
        <f t="shared" si="82"/>
        <v>0</v>
      </c>
      <c r="L693" s="20" t="str">
        <f t="shared" si="83"/>
        <v/>
      </c>
      <c r="M693" s="20" t="str">
        <f t="shared" si="84"/>
        <v/>
      </c>
      <c r="O693" s="20">
        <f t="shared" si="85"/>
        <v>0</v>
      </c>
      <c r="P693" s="20">
        <f t="shared" si="86"/>
        <v>0</v>
      </c>
      <c r="Q693" s="20" t="str">
        <f t="shared" si="87"/>
        <v/>
      </c>
      <c r="R693" s="20">
        <f t="shared" si="88"/>
        <v>0</v>
      </c>
      <c r="AB693" s="21"/>
      <c r="AC693" s="21"/>
    </row>
    <row r="694" spans="1:29" x14ac:dyDescent="0.2">
      <c r="A694" s="23"/>
      <c r="B694" s="28"/>
      <c r="C694" s="36"/>
      <c r="D694" s="25"/>
      <c r="E694" s="21"/>
      <c r="F694" s="21"/>
      <c r="G694" s="43"/>
      <c r="H694" s="21"/>
      <c r="I694" s="162"/>
      <c r="J694" s="522" t="str">
        <f t="shared" si="81"/>
        <v/>
      </c>
      <c r="K694" s="20">
        <f t="shared" si="82"/>
        <v>0</v>
      </c>
      <c r="L694" s="20" t="str">
        <f t="shared" si="83"/>
        <v/>
      </c>
      <c r="M694" s="20" t="str">
        <f t="shared" si="84"/>
        <v/>
      </c>
      <c r="O694" s="20">
        <f t="shared" si="85"/>
        <v>0</v>
      </c>
      <c r="P694" s="20">
        <f t="shared" si="86"/>
        <v>0</v>
      </c>
      <c r="Q694" s="20" t="str">
        <f t="shared" si="87"/>
        <v/>
      </c>
      <c r="R694" s="20">
        <f t="shared" si="88"/>
        <v>0</v>
      </c>
      <c r="AB694" s="21"/>
      <c r="AC694" s="21"/>
    </row>
    <row r="695" spans="1:29" x14ac:dyDescent="0.2">
      <c r="A695" s="23"/>
      <c r="B695" s="28"/>
      <c r="C695" s="36"/>
      <c r="D695" s="25"/>
      <c r="E695" s="21"/>
      <c r="F695" s="21"/>
      <c r="G695" s="43"/>
      <c r="H695" s="21"/>
      <c r="I695" s="162"/>
      <c r="J695" s="522" t="str">
        <f t="shared" si="81"/>
        <v/>
      </c>
      <c r="K695" s="20">
        <f t="shared" si="82"/>
        <v>0</v>
      </c>
      <c r="L695" s="20" t="str">
        <f t="shared" si="83"/>
        <v/>
      </c>
      <c r="M695" s="20" t="str">
        <f t="shared" si="84"/>
        <v/>
      </c>
      <c r="O695" s="20">
        <f t="shared" si="85"/>
        <v>0</v>
      </c>
      <c r="P695" s="20">
        <f t="shared" si="86"/>
        <v>0</v>
      </c>
      <c r="Q695" s="20" t="str">
        <f t="shared" si="87"/>
        <v/>
      </c>
      <c r="R695" s="20">
        <f t="shared" si="88"/>
        <v>0</v>
      </c>
      <c r="AB695" s="21"/>
      <c r="AC695" s="21"/>
    </row>
    <row r="696" spans="1:29" x14ac:dyDescent="0.2">
      <c r="A696" s="23"/>
      <c r="B696" s="28"/>
      <c r="C696" s="36"/>
      <c r="D696" s="25"/>
      <c r="E696" s="21"/>
      <c r="F696" s="21"/>
      <c r="G696" s="43"/>
      <c r="H696" s="21"/>
      <c r="I696" s="162"/>
      <c r="J696" s="522" t="str">
        <f t="shared" si="81"/>
        <v/>
      </c>
      <c r="K696" s="20">
        <f t="shared" si="82"/>
        <v>0</v>
      </c>
      <c r="L696" s="20" t="str">
        <f t="shared" si="83"/>
        <v/>
      </c>
      <c r="M696" s="20" t="str">
        <f t="shared" si="84"/>
        <v/>
      </c>
      <c r="O696" s="20">
        <f t="shared" si="85"/>
        <v>0</v>
      </c>
      <c r="P696" s="20">
        <f t="shared" si="86"/>
        <v>0</v>
      </c>
      <c r="Q696" s="20" t="str">
        <f t="shared" si="87"/>
        <v/>
      </c>
      <c r="R696" s="20">
        <f t="shared" si="88"/>
        <v>0</v>
      </c>
      <c r="AB696" s="21"/>
      <c r="AC696" s="21"/>
    </row>
    <row r="697" spans="1:29" x14ac:dyDescent="0.2">
      <c r="A697" s="23"/>
      <c r="B697" s="28"/>
      <c r="C697" s="36"/>
      <c r="D697" s="25"/>
      <c r="E697" s="21"/>
      <c r="F697" s="21"/>
      <c r="G697" s="43"/>
      <c r="H697" s="21"/>
      <c r="I697" s="162"/>
      <c r="J697" s="522" t="str">
        <f t="shared" si="81"/>
        <v/>
      </c>
      <c r="K697" s="20">
        <f t="shared" si="82"/>
        <v>0</v>
      </c>
      <c r="L697" s="20" t="str">
        <f t="shared" si="83"/>
        <v/>
      </c>
      <c r="M697" s="20" t="str">
        <f t="shared" si="84"/>
        <v/>
      </c>
      <c r="O697" s="20">
        <f t="shared" si="85"/>
        <v>0</v>
      </c>
      <c r="P697" s="20">
        <f t="shared" si="86"/>
        <v>0</v>
      </c>
      <c r="Q697" s="20" t="str">
        <f t="shared" si="87"/>
        <v/>
      </c>
      <c r="R697" s="20">
        <f t="shared" si="88"/>
        <v>0</v>
      </c>
      <c r="AB697" s="21"/>
      <c r="AC697" s="21"/>
    </row>
    <row r="698" spans="1:29" x14ac:dyDescent="0.2">
      <c r="A698" s="23"/>
      <c r="B698" s="28"/>
      <c r="C698" s="36"/>
      <c r="D698" s="25"/>
      <c r="E698" s="21"/>
      <c r="F698" s="21"/>
      <c r="G698" s="43"/>
      <c r="H698" s="21"/>
      <c r="I698" s="162"/>
      <c r="J698" s="522" t="str">
        <f t="shared" si="81"/>
        <v/>
      </c>
      <c r="K698" s="20">
        <f t="shared" si="82"/>
        <v>0</v>
      </c>
      <c r="L698" s="20" t="str">
        <f t="shared" si="83"/>
        <v/>
      </c>
      <c r="M698" s="20" t="str">
        <f t="shared" si="84"/>
        <v/>
      </c>
      <c r="O698" s="20">
        <f t="shared" si="85"/>
        <v>0</v>
      </c>
      <c r="P698" s="20">
        <f t="shared" si="86"/>
        <v>0</v>
      </c>
      <c r="Q698" s="20" t="str">
        <f t="shared" si="87"/>
        <v/>
      </c>
      <c r="R698" s="20">
        <f t="shared" si="88"/>
        <v>0</v>
      </c>
      <c r="AB698" s="21"/>
      <c r="AC698" s="21"/>
    </row>
    <row r="699" spans="1:29" x14ac:dyDescent="0.2">
      <c r="A699" s="23"/>
      <c r="B699" s="28"/>
      <c r="C699" s="36"/>
      <c r="D699" s="25"/>
      <c r="E699" s="21"/>
      <c r="F699" s="21"/>
      <c r="G699" s="43"/>
      <c r="H699" s="21"/>
      <c r="I699" s="162"/>
      <c r="J699" s="522" t="str">
        <f t="shared" si="81"/>
        <v/>
      </c>
      <c r="K699" s="20">
        <f t="shared" si="82"/>
        <v>0</v>
      </c>
      <c r="L699" s="20" t="str">
        <f t="shared" si="83"/>
        <v/>
      </c>
      <c r="M699" s="20" t="str">
        <f t="shared" si="84"/>
        <v/>
      </c>
      <c r="O699" s="20">
        <f t="shared" si="85"/>
        <v>0</v>
      </c>
      <c r="P699" s="20">
        <f t="shared" si="86"/>
        <v>0</v>
      </c>
      <c r="Q699" s="20" t="str">
        <f t="shared" si="87"/>
        <v/>
      </c>
      <c r="R699" s="20">
        <f t="shared" si="88"/>
        <v>0</v>
      </c>
      <c r="AB699" s="21"/>
      <c r="AC699" s="21"/>
    </row>
    <row r="700" spans="1:29" x14ac:dyDescent="0.2">
      <c r="A700" s="23"/>
      <c r="B700" s="28"/>
      <c r="C700" s="36"/>
      <c r="D700" s="25"/>
      <c r="E700" s="21"/>
      <c r="F700" s="21"/>
      <c r="G700" s="43"/>
      <c r="H700" s="21"/>
      <c r="I700" s="162"/>
      <c r="J700" s="522" t="str">
        <f t="shared" si="81"/>
        <v/>
      </c>
      <c r="K700" s="20">
        <f t="shared" si="82"/>
        <v>0</v>
      </c>
      <c r="L700" s="20" t="str">
        <f t="shared" si="83"/>
        <v/>
      </c>
      <c r="M700" s="20" t="str">
        <f t="shared" si="84"/>
        <v/>
      </c>
      <c r="O700" s="20">
        <f t="shared" si="85"/>
        <v>0</v>
      </c>
      <c r="P700" s="20">
        <f t="shared" si="86"/>
        <v>0</v>
      </c>
      <c r="Q700" s="20" t="str">
        <f t="shared" si="87"/>
        <v/>
      </c>
      <c r="R700" s="20">
        <f t="shared" si="88"/>
        <v>0</v>
      </c>
      <c r="AB700" s="21"/>
      <c r="AC700" s="21"/>
    </row>
    <row r="701" spans="1:29" x14ac:dyDescent="0.2">
      <c r="A701" s="23"/>
      <c r="B701" s="28"/>
      <c r="C701" s="36"/>
      <c r="D701" s="25"/>
      <c r="E701" s="21"/>
      <c r="F701" s="21"/>
      <c r="G701" s="43"/>
      <c r="H701" s="21"/>
      <c r="I701" s="162"/>
      <c r="J701" s="522" t="str">
        <f t="shared" si="81"/>
        <v/>
      </c>
      <c r="K701" s="20">
        <f t="shared" si="82"/>
        <v>0</v>
      </c>
      <c r="L701" s="20" t="str">
        <f t="shared" si="83"/>
        <v/>
      </c>
      <c r="M701" s="20" t="str">
        <f t="shared" si="84"/>
        <v/>
      </c>
      <c r="O701" s="20">
        <f t="shared" si="85"/>
        <v>0</v>
      </c>
      <c r="P701" s="20">
        <f t="shared" si="86"/>
        <v>0</v>
      </c>
      <c r="Q701" s="20" t="str">
        <f t="shared" si="87"/>
        <v/>
      </c>
      <c r="R701" s="20">
        <f t="shared" si="88"/>
        <v>0</v>
      </c>
      <c r="AB701" s="21"/>
      <c r="AC701" s="21"/>
    </row>
    <row r="702" spans="1:29" x14ac:dyDescent="0.2">
      <c r="A702" s="23"/>
      <c r="B702" s="28"/>
      <c r="C702" s="36"/>
      <c r="D702" s="25"/>
      <c r="E702" s="21"/>
      <c r="F702" s="21"/>
      <c r="G702" s="43"/>
      <c r="H702" s="21"/>
      <c r="I702" s="162"/>
      <c r="J702" s="522" t="str">
        <f t="shared" si="81"/>
        <v/>
      </c>
      <c r="K702" s="20">
        <f t="shared" si="82"/>
        <v>0</v>
      </c>
      <c r="L702" s="20" t="str">
        <f t="shared" si="83"/>
        <v/>
      </c>
      <c r="M702" s="20" t="str">
        <f t="shared" si="84"/>
        <v/>
      </c>
      <c r="O702" s="20">
        <f t="shared" si="85"/>
        <v>0</v>
      </c>
      <c r="P702" s="20">
        <f t="shared" si="86"/>
        <v>0</v>
      </c>
      <c r="Q702" s="20" t="str">
        <f t="shared" si="87"/>
        <v/>
      </c>
      <c r="R702" s="20">
        <f t="shared" si="88"/>
        <v>0</v>
      </c>
      <c r="AB702" s="21"/>
      <c r="AC702" s="21"/>
    </row>
    <row r="703" spans="1:29" x14ac:dyDescent="0.2">
      <c r="A703" s="23"/>
      <c r="B703" s="28"/>
      <c r="C703" s="36"/>
      <c r="D703" s="25"/>
      <c r="E703" s="21"/>
      <c r="F703" s="21"/>
      <c r="G703" s="43"/>
      <c r="H703" s="21"/>
      <c r="I703" s="162"/>
      <c r="J703" s="522" t="str">
        <f t="shared" si="81"/>
        <v/>
      </c>
      <c r="K703" s="20">
        <f t="shared" si="82"/>
        <v>0</v>
      </c>
      <c r="L703" s="20" t="str">
        <f t="shared" si="83"/>
        <v/>
      </c>
      <c r="M703" s="20" t="str">
        <f t="shared" si="84"/>
        <v/>
      </c>
      <c r="O703" s="20">
        <f t="shared" si="85"/>
        <v>0</v>
      </c>
      <c r="P703" s="20">
        <f t="shared" si="86"/>
        <v>0</v>
      </c>
      <c r="Q703" s="20" t="str">
        <f t="shared" si="87"/>
        <v/>
      </c>
      <c r="R703" s="20">
        <f t="shared" si="88"/>
        <v>0</v>
      </c>
      <c r="AB703" s="21"/>
      <c r="AC703" s="21"/>
    </row>
    <row r="704" spans="1:29" x14ac:dyDescent="0.2">
      <c r="A704" s="23"/>
      <c r="B704" s="28"/>
      <c r="C704" s="36"/>
      <c r="D704" s="25"/>
      <c r="E704" s="21"/>
      <c r="F704" s="21"/>
      <c r="G704" s="43"/>
      <c r="H704" s="21"/>
      <c r="I704" s="162"/>
      <c r="J704" s="522" t="str">
        <f t="shared" si="81"/>
        <v/>
      </c>
      <c r="K704" s="20">
        <f t="shared" si="82"/>
        <v>0</v>
      </c>
      <c r="L704" s="20" t="str">
        <f t="shared" si="83"/>
        <v/>
      </c>
      <c r="M704" s="20" t="str">
        <f t="shared" si="84"/>
        <v/>
      </c>
      <c r="O704" s="20">
        <f t="shared" si="85"/>
        <v>0</v>
      </c>
      <c r="P704" s="20">
        <f t="shared" si="86"/>
        <v>0</v>
      </c>
      <c r="Q704" s="20" t="str">
        <f t="shared" si="87"/>
        <v/>
      </c>
      <c r="R704" s="20">
        <f t="shared" si="88"/>
        <v>0</v>
      </c>
      <c r="AB704" s="21"/>
      <c r="AC704" s="21"/>
    </row>
    <row r="705" spans="1:29" x14ac:dyDescent="0.2">
      <c r="A705" s="23"/>
      <c r="B705" s="28"/>
      <c r="C705" s="36"/>
      <c r="D705" s="25"/>
      <c r="E705" s="21"/>
      <c r="F705" s="21"/>
      <c r="G705" s="43"/>
      <c r="H705" s="21"/>
      <c r="I705" s="162"/>
      <c r="J705" s="522" t="str">
        <f t="shared" si="81"/>
        <v/>
      </c>
      <c r="K705" s="20">
        <f t="shared" si="82"/>
        <v>0</v>
      </c>
      <c r="L705" s="20" t="str">
        <f t="shared" si="83"/>
        <v/>
      </c>
      <c r="M705" s="20" t="str">
        <f t="shared" si="84"/>
        <v/>
      </c>
      <c r="O705" s="20">
        <f t="shared" si="85"/>
        <v>0</v>
      </c>
      <c r="P705" s="20">
        <f t="shared" si="86"/>
        <v>0</v>
      </c>
      <c r="Q705" s="20" t="str">
        <f t="shared" si="87"/>
        <v/>
      </c>
      <c r="R705" s="20">
        <f t="shared" si="88"/>
        <v>0</v>
      </c>
      <c r="AB705" s="21"/>
      <c r="AC705" s="21"/>
    </row>
    <row r="706" spans="1:29" x14ac:dyDescent="0.2">
      <c r="A706" s="23"/>
      <c r="B706" s="28"/>
      <c r="C706" s="36"/>
      <c r="D706" s="25"/>
      <c r="E706" s="21"/>
      <c r="F706" s="21"/>
      <c r="G706" s="43"/>
      <c r="H706" s="21"/>
      <c r="I706" s="162"/>
      <c r="J706" s="522" t="str">
        <f t="shared" si="81"/>
        <v/>
      </c>
      <c r="K706" s="20">
        <f t="shared" si="82"/>
        <v>0</v>
      </c>
      <c r="L706" s="20" t="str">
        <f t="shared" si="83"/>
        <v/>
      </c>
      <c r="M706" s="20" t="str">
        <f t="shared" si="84"/>
        <v/>
      </c>
      <c r="O706" s="20">
        <f t="shared" si="85"/>
        <v>0</v>
      </c>
      <c r="P706" s="20">
        <f t="shared" si="86"/>
        <v>0</v>
      </c>
      <c r="Q706" s="20" t="str">
        <f t="shared" si="87"/>
        <v/>
      </c>
      <c r="R706" s="20">
        <f t="shared" si="88"/>
        <v>0</v>
      </c>
      <c r="AB706" s="21"/>
      <c r="AC706" s="21"/>
    </row>
    <row r="707" spans="1:29" x14ac:dyDescent="0.2">
      <c r="A707" s="23"/>
      <c r="B707" s="28"/>
      <c r="C707" s="36"/>
      <c r="D707" s="25"/>
      <c r="E707" s="21"/>
      <c r="F707" s="21"/>
      <c r="G707" s="43"/>
      <c r="H707" s="21"/>
      <c r="I707" s="162"/>
      <c r="J707" s="522" t="str">
        <f t="shared" si="81"/>
        <v/>
      </c>
      <c r="K707" s="20">
        <f t="shared" si="82"/>
        <v>0</v>
      </c>
      <c r="L707" s="20" t="str">
        <f t="shared" si="83"/>
        <v/>
      </c>
      <c r="M707" s="20" t="str">
        <f t="shared" si="84"/>
        <v/>
      </c>
      <c r="O707" s="20">
        <f t="shared" si="85"/>
        <v>0</v>
      </c>
      <c r="P707" s="20">
        <f t="shared" si="86"/>
        <v>0</v>
      </c>
      <c r="Q707" s="20" t="str">
        <f t="shared" si="87"/>
        <v/>
      </c>
      <c r="R707" s="20">
        <f t="shared" si="88"/>
        <v>0</v>
      </c>
      <c r="AB707" s="21"/>
      <c r="AC707" s="21"/>
    </row>
    <row r="708" spans="1:29" x14ac:dyDescent="0.2">
      <c r="A708" s="23"/>
      <c r="B708" s="28"/>
      <c r="C708" s="36"/>
      <c r="D708" s="25"/>
      <c r="E708" s="21"/>
      <c r="F708" s="21"/>
      <c r="G708" s="43"/>
      <c r="H708" s="21"/>
      <c r="I708" s="162"/>
      <c r="J708" s="522" t="str">
        <f t="shared" si="81"/>
        <v/>
      </c>
      <c r="K708" s="20">
        <f t="shared" si="82"/>
        <v>0</v>
      </c>
      <c r="L708" s="20" t="str">
        <f t="shared" si="83"/>
        <v/>
      </c>
      <c r="M708" s="20" t="str">
        <f t="shared" si="84"/>
        <v/>
      </c>
      <c r="O708" s="20">
        <f t="shared" si="85"/>
        <v>0</v>
      </c>
      <c r="P708" s="20">
        <f t="shared" si="86"/>
        <v>0</v>
      </c>
      <c r="Q708" s="20" t="str">
        <f t="shared" si="87"/>
        <v/>
      </c>
      <c r="R708" s="20">
        <f t="shared" si="88"/>
        <v>0</v>
      </c>
      <c r="AB708" s="21"/>
      <c r="AC708" s="21"/>
    </row>
    <row r="709" spans="1:29" x14ac:dyDescent="0.2">
      <c r="A709" s="23"/>
      <c r="B709" s="28"/>
      <c r="C709" s="36"/>
      <c r="D709" s="25"/>
      <c r="E709" s="21"/>
      <c r="F709" s="21"/>
      <c r="G709" s="43"/>
      <c r="H709" s="21"/>
      <c r="I709" s="162"/>
      <c r="J709" s="522" t="str">
        <f t="shared" si="81"/>
        <v/>
      </c>
      <c r="K709" s="20">
        <f t="shared" si="82"/>
        <v>0</v>
      </c>
      <c r="L709" s="20" t="str">
        <f t="shared" si="83"/>
        <v/>
      </c>
      <c r="M709" s="20" t="str">
        <f t="shared" si="84"/>
        <v/>
      </c>
      <c r="O709" s="20">
        <f t="shared" si="85"/>
        <v>0</v>
      </c>
      <c r="P709" s="20">
        <f t="shared" si="86"/>
        <v>0</v>
      </c>
      <c r="Q709" s="20" t="str">
        <f t="shared" si="87"/>
        <v/>
      </c>
      <c r="R709" s="20">
        <f t="shared" si="88"/>
        <v>0</v>
      </c>
      <c r="AB709" s="21"/>
      <c r="AC709" s="21"/>
    </row>
    <row r="710" spans="1:29" x14ac:dyDescent="0.2">
      <c r="A710" s="23"/>
      <c r="B710" s="28"/>
      <c r="C710" s="36"/>
      <c r="D710" s="25"/>
      <c r="E710" s="21"/>
      <c r="F710" s="21"/>
      <c r="G710" s="43"/>
      <c r="H710" s="21"/>
      <c r="I710" s="162"/>
      <c r="J710" s="522" t="str">
        <f t="shared" si="81"/>
        <v/>
      </c>
      <c r="K710" s="20">
        <f t="shared" si="82"/>
        <v>0</v>
      </c>
      <c r="L710" s="20" t="str">
        <f t="shared" si="83"/>
        <v/>
      </c>
      <c r="M710" s="20" t="str">
        <f t="shared" si="84"/>
        <v/>
      </c>
      <c r="O710" s="20">
        <f t="shared" si="85"/>
        <v>0</v>
      </c>
      <c r="P710" s="20">
        <f t="shared" si="86"/>
        <v>0</v>
      </c>
      <c r="Q710" s="20" t="str">
        <f t="shared" si="87"/>
        <v/>
      </c>
      <c r="R710" s="20">
        <f t="shared" si="88"/>
        <v>0</v>
      </c>
      <c r="AB710" s="21"/>
      <c r="AC710" s="21"/>
    </row>
    <row r="711" spans="1:29" x14ac:dyDescent="0.2">
      <c r="A711" s="23"/>
      <c r="B711" s="28"/>
      <c r="C711" s="36"/>
      <c r="D711" s="25"/>
      <c r="E711" s="21"/>
      <c r="F711" s="21"/>
      <c r="G711" s="43"/>
      <c r="H711" s="21"/>
      <c r="I711" s="162"/>
      <c r="J711" s="522" t="str">
        <f t="shared" si="81"/>
        <v/>
      </c>
      <c r="K711" s="20">
        <f t="shared" si="82"/>
        <v>0</v>
      </c>
      <c r="L711" s="20" t="str">
        <f t="shared" si="83"/>
        <v/>
      </c>
      <c r="M711" s="20" t="str">
        <f t="shared" si="84"/>
        <v/>
      </c>
      <c r="O711" s="20">
        <f t="shared" si="85"/>
        <v>0</v>
      </c>
      <c r="P711" s="20">
        <f t="shared" si="86"/>
        <v>0</v>
      </c>
      <c r="Q711" s="20" t="str">
        <f t="shared" si="87"/>
        <v/>
      </c>
      <c r="R711" s="20">
        <f t="shared" si="88"/>
        <v>0</v>
      </c>
      <c r="AB711" s="21"/>
      <c r="AC711" s="21"/>
    </row>
    <row r="712" spans="1:29" x14ac:dyDescent="0.2">
      <c r="A712" s="23"/>
      <c r="B712" s="28"/>
      <c r="C712" s="36"/>
      <c r="D712" s="25"/>
      <c r="E712" s="21"/>
      <c r="F712" s="21"/>
      <c r="G712" s="43"/>
      <c r="H712" s="21"/>
      <c r="I712" s="162"/>
      <c r="J712" s="522" t="str">
        <f t="shared" si="81"/>
        <v/>
      </c>
      <c r="K712" s="20">
        <f t="shared" si="82"/>
        <v>0</v>
      </c>
      <c r="L712" s="20" t="str">
        <f t="shared" si="83"/>
        <v/>
      </c>
      <c r="M712" s="20" t="str">
        <f t="shared" si="84"/>
        <v/>
      </c>
      <c r="O712" s="20">
        <f t="shared" si="85"/>
        <v>0</v>
      </c>
      <c r="P712" s="20">
        <f t="shared" si="86"/>
        <v>0</v>
      </c>
      <c r="Q712" s="20" t="str">
        <f t="shared" si="87"/>
        <v/>
      </c>
      <c r="R712" s="20">
        <f t="shared" si="88"/>
        <v>0</v>
      </c>
      <c r="AB712" s="21"/>
      <c r="AC712" s="21"/>
    </row>
    <row r="713" spans="1:29" x14ac:dyDescent="0.2">
      <c r="A713" s="23"/>
      <c r="B713" s="28"/>
      <c r="C713" s="36"/>
      <c r="D713" s="25"/>
      <c r="E713" s="21"/>
      <c r="F713" s="21"/>
      <c r="G713" s="43"/>
      <c r="H713" s="21"/>
      <c r="I713" s="162"/>
      <c r="J713" s="522" t="str">
        <f t="shared" si="81"/>
        <v/>
      </c>
      <c r="K713" s="20">
        <f t="shared" si="82"/>
        <v>0</v>
      </c>
      <c r="L713" s="20" t="str">
        <f t="shared" si="83"/>
        <v/>
      </c>
      <c r="M713" s="20" t="str">
        <f t="shared" si="84"/>
        <v/>
      </c>
      <c r="O713" s="20">
        <f t="shared" si="85"/>
        <v>0</v>
      </c>
      <c r="P713" s="20">
        <f t="shared" si="86"/>
        <v>0</v>
      </c>
      <c r="Q713" s="20" t="str">
        <f t="shared" si="87"/>
        <v/>
      </c>
      <c r="R713" s="20">
        <f t="shared" si="88"/>
        <v>0</v>
      </c>
      <c r="AB713" s="21"/>
      <c r="AC713" s="21"/>
    </row>
    <row r="714" spans="1:29" x14ac:dyDescent="0.2">
      <c r="A714" s="23"/>
      <c r="B714" s="28"/>
      <c r="C714" s="36"/>
      <c r="D714" s="25"/>
      <c r="E714" s="21"/>
      <c r="F714" s="21"/>
      <c r="G714" s="43"/>
      <c r="H714" s="21"/>
      <c r="I714" s="162"/>
      <c r="J714" s="522" t="str">
        <f t="shared" si="81"/>
        <v/>
      </c>
      <c r="K714" s="20">
        <f t="shared" si="82"/>
        <v>0</v>
      </c>
      <c r="L714" s="20" t="str">
        <f t="shared" si="83"/>
        <v/>
      </c>
      <c r="M714" s="20" t="str">
        <f t="shared" si="84"/>
        <v/>
      </c>
      <c r="O714" s="20">
        <f t="shared" si="85"/>
        <v>0</v>
      </c>
      <c r="P714" s="20">
        <f t="shared" si="86"/>
        <v>0</v>
      </c>
      <c r="Q714" s="20" t="str">
        <f t="shared" si="87"/>
        <v/>
      </c>
      <c r="R714" s="20">
        <f t="shared" si="88"/>
        <v>0</v>
      </c>
      <c r="AB714" s="21"/>
      <c r="AC714" s="21"/>
    </row>
    <row r="715" spans="1:29" x14ac:dyDescent="0.2">
      <c r="A715" s="23"/>
      <c r="B715" s="28"/>
      <c r="C715" s="36"/>
      <c r="D715" s="25"/>
      <c r="E715" s="21"/>
      <c r="F715" s="21"/>
      <c r="G715" s="43"/>
      <c r="H715" s="21"/>
      <c r="I715" s="162"/>
      <c r="J715" s="522" t="str">
        <f t="shared" ref="J715:J778" si="89">IF(K715=K714,"",SUMIF(K:K,K715,I:I))</f>
        <v/>
      </c>
      <c r="K715" s="20">
        <f t="shared" si="82"/>
        <v>0</v>
      </c>
      <c r="L715" s="20" t="str">
        <f t="shared" si="83"/>
        <v/>
      </c>
      <c r="M715" s="20" t="str">
        <f t="shared" si="84"/>
        <v/>
      </c>
      <c r="O715" s="20">
        <f t="shared" si="85"/>
        <v>0</v>
      </c>
      <c r="P715" s="20">
        <f t="shared" si="86"/>
        <v>0</v>
      </c>
      <c r="Q715" s="20" t="str">
        <f t="shared" si="87"/>
        <v/>
      </c>
      <c r="R715" s="20">
        <f t="shared" si="88"/>
        <v>0</v>
      </c>
      <c r="AB715" s="21"/>
      <c r="AC715" s="21"/>
    </row>
    <row r="716" spans="1:29" x14ac:dyDescent="0.2">
      <c r="A716" s="23"/>
      <c r="B716" s="28"/>
      <c r="C716" s="36"/>
      <c r="D716" s="25"/>
      <c r="E716" s="21"/>
      <c r="F716" s="21"/>
      <c r="G716" s="43"/>
      <c r="H716" s="21"/>
      <c r="I716" s="162"/>
      <c r="J716" s="522" t="str">
        <f t="shared" si="89"/>
        <v/>
      </c>
      <c r="K716" s="20">
        <f t="shared" ref="K716:K779" si="90">IF(ISBLANK(A716),K715,A716)</f>
        <v>0</v>
      </c>
      <c r="L716" s="20" t="str">
        <f t="shared" si="83"/>
        <v/>
      </c>
      <c r="M716" s="20" t="str">
        <f t="shared" si="84"/>
        <v/>
      </c>
      <c r="O716" s="20">
        <f t="shared" si="85"/>
        <v>0</v>
      </c>
      <c r="P716" s="20">
        <f t="shared" si="86"/>
        <v>0</v>
      </c>
      <c r="Q716" s="20" t="str">
        <f t="shared" si="87"/>
        <v/>
      </c>
      <c r="R716" s="20">
        <f t="shared" si="88"/>
        <v>0</v>
      </c>
      <c r="AB716" s="21"/>
      <c r="AC716" s="21"/>
    </row>
    <row r="717" spans="1:29" x14ac:dyDescent="0.2">
      <c r="A717" s="23"/>
      <c r="B717" s="28"/>
      <c r="C717" s="36"/>
      <c r="D717" s="25"/>
      <c r="E717" s="21"/>
      <c r="F717" s="21"/>
      <c r="G717" s="43"/>
      <c r="H717" s="21"/>
      <c r="I717" s="162"/>
      <c r="J717" s="522" t="str">
        <f t="shared" si="89"/>
        <v/>
      </c>
      <c r="K717" s="20">
        <f t="shared" si="90"/>
        <v>0</v>
      </c>
      <c r="L717" s="20" t="str">
        <f t="shared" si="83"/>
        <v/>
      </c>
      <c r="M717" s="20" t="str">
        <f t="shared" si="84"/>
        <v/>
      </c>
      <c r="O717" s="20">
        <f t="shared" si="85"/>
        <v>0</v>
      </c>
      <c r="P717" s="20">
        <f t="shared" si="86"/>
        <v>0</v>
      </c>
      <c r="Q717" s="20" t="str">
        <f t="shared" si="87"/>
        <v/>
      </c>
      <c r="R717" s="20">
        <f t="shared" si="88"/>
        <v>0</v>
      </c>
      <c r="AB717" s="21"/>
      <c r="AC717" s="21"/>
    </row>
    <row r="718" spans="1:29" x14ac:dyDescent="0.2">
      <c r="A718" s="23"/>
      <c r="B718" s="28"/>
      <c r="C718" s="36"/>
      <c r="D718" s="25"/>
      <c r="E718" s="21"/>
      <c r="F718" s="21"/>
      <c r="G718" s="43"/>
      <c r="H718" s="21"/>
      <c r="I718" s="162"/>
      <c r="J718" s="522" t="str">
        <f t="shared" si="89"/>
        <v/>
      </c>
      <c r="K718" s="20">
        <f t="shared" si="90"/>
        <v>0</v>
      </c>
      <c r="L718" s="20" t="str">
        <f t="shared" si="83"/>
        <v/>
      </c>
      <c r="M718" s="20" t="str">
        <f t="shared" si="84"/>
        <v/>
      </c>
      <c r="O718" s="20">
        <f t="shared" si="85"/>
        <v>0</v>
      </c>
      <c r="P718" s="20">
        <f t="shared" si="86"/>
        <v>0</v>
      </c>
      <c r="Q718" s="20" t="str">
        <f t="shared" si="87"/>
        <v/>
      </c>
      <c r="R718" s="20">
        <f t="shared" si="88"/>
        <v>0</v>
      </c>
      <c r="AB718" s="21"/>
      <c r="AC718" s="21"/>
    </row>
    <row r="719" spans="1:29" x14ac:dyDescent="0.2">
      <c r="A719" s="23"/>
      <c r="B719" s="28"/>
      <c r="C719" s="36"/>
      <c r="D719" s="25"/>
      <c r="E719" s="21"/>
      <c r="F719" s="21"/>
      <c r="G719" s="43"/>
      <c r="H719" s="21"/>
      <c r="I719" s="162"/>
      <c r="J719" s="522" t="str">
        <f t="shared" si="89"/>
        <v/>
      </c>
      <c r="K719" s="20">
        <f t="shared" si="90"/>
        <v>0</v>
      </c>
      <c r="L719" s="20" t="str">
        <f t="shared" ref="L719:L782" si="91">LEFT(H719,11)</f>
        <v/>
      </c>
      <c r="M719" s="20" t="str">
        <f t="shared" ref="M719:M782" si="92">LEFT(E719,2)</f>
        <v/>
      </c>
      <c r="O719" s="20">
        <f t="shared" ref="O719:O782" si="93">K719</f>
        <v>0</v>
      </c>
      <c r="P719" s="20">
        <f t="shared" ref="P719:P782" si="94">LEN(L719)</f>
        <v>0</v>
      </c>
      <c r="Q719" s="20" t="str">
        <f t="shared" ref="Q719:Q782" si="95">IF(LEN(L719)=11,L719,IF(LEN(L719)=10,CONCATENATE(L719," "),IF(LEN(L719)=9,CONCATENATE(L719,"  "),IF(LEN(L719)=8,CONCATENATE(L719,"   "),""))))</f>
        <v/>
      </c>
      <c r="R719" s="20">
        <f t="shared" ref="R719:R782" si="96">LEN(Q719)</f>
        <v>0</v>
      </c>
      <c r="AB719" s="21"/>
      <c r="AC719" s="21"/>
    </row>
    <row r="720" spans="1:29" x14ac:dyDescent="0.2">
      <c r="A720" s="23"/>
      <c r="B720" s="28"/>
      <c r="C720" s="36"/>
      <c r="D720" s="25"/>
      <c r="E720" s="21"/>
      <c r="F720" s="21"/>
      <c r="G720" s="43"/>
      <c r="H720" s="21"/>
      <c r="I720" s="162"/>
      <c r="J720" s="522" t="str">
        <f t="shared" si="89"/>
        <v/>
      </c>
      <c r="K720" s="20">
        <f t="shared" si="90"/>
        <v>0</v>
      </c>
      <c r="L720" s="20" t="str">
        <f t="shared" si="91"/>
        <v/>
      </c>
      <c r="M720" s="20" t="str">
        <f t="shared" si="92"/>
        <v/>
      </c>
      <c r="O720" s="20">
        <f t="shared" si="93"/>
        <v>0</v>
      </c>
      <c r="P720" s="20">
        <f t="shared" si="94"/>
        <v>0</v>
      </c>
      <c r="Q720" s="20" t="str">
        <f t="shared" si="95"/>
        <v/>
      </c>
      <c r="R720" s="20">
        <f t="shared" si="96"/>
        <v>0</v>
      </c>
      <c r="AB720" s="21"/>
      <c r="AC720" s="21"/>
    </row>
    <row r="721" spans="1:29" x14ac:dyDescent="0.2">
      <c r="A721" s="23"/>
      <c r="B721" s="28"/>
      <c r="C721" s="36"/>
      <c r="D721" s="25"/>
      <c r="E721" s="21"/>
      <c r="F721" s="21"/>
      <c r="G721" s="43"/>
      <c r="H721" s="21"/>
      <c r="I721" s="162"/>
      <c r="J721" s="522" t="str">
        <f t="shared" si="89"/>
        <v/>
      </c>
      <c r="K721" s="20">
        <f t="shared" si="90"/>
        <v>0</v>
      </c>
      <c r="L721" s="20" t="str">
        <f t="shared" si="91"/>
        <v/>
      </c>
      <c r="M721" s="20" t="str">
        <f t="shared" si="92"/>
        <v/>
      </c>
      <c r="O721" s="20">
        <f t="shared" si="93"/>
        <v>0</v>
      </c>
      <c r="P721" s="20">
        <f t="shared" si="94"/>
        <v>0</v>
      </c>
      <c r="Q721" s="20" t="str">
        <f t="shared" si="95"/>
        <v/>
      </c>
      <c r="R721" s="20">
        <f t="shared" si="96"/>
        <v>0</v>
      </c>
      <c r="AB721" s="21"/>
      <c r="AC721" s="21"/>
    </row>
    <row r="722" spans="1:29" x14ac:dyDescent="0.2">
      <c r="A722" s="23"/>
      <c r="B722" s="28"/>
      <c r="C722" s="36"/>
      <c r="D722" s="25"/>
      <c r="E722" s="21"/>
      <c r="F722" s="21"/>
      <c r="G722" s="43"/>
      <c r="H722" s="21"/>
      <c r="I722" s="162"/>
      <c r="J722" s="522" t="str">
        <f t="shared" si="89"/>
        <v/>
      </c>
      <c r="K722" s="20">
        <f t="shared" si="90"/>
        <v>0</v>
      </c>
      <c r="L722" s="20" t="str">
        <f t="shared" si="91"/>
        <v/>
      </c>
      <c r="M722" s="20" t="str">
        <f t="shared" si="92"/>
        <v/>
      </c>
      <c r="O722" s="20">
        <f t="shared" si="93"/>
        <v>0</v>
      </c>
      <c r="P722" s="20">
        <f t="shared" si="94"/>
        <v>0</v>
      </c>
      <c r="Q722" s="20" t="str">
        <f t="shared" si="95"/>
        <v/>
      </c>
      <c r="R722" s="20">
        <f t="shared" si="96"/>
        <v>0</v>
      </c>
      <c r="AB722" s="21"/>
      <c r="AC722" s="21"/>
    </row>
    <row r="723" spans="1:29" x14ac:dyDescent="0.2">
      <c r="A723" s="23"/>
      <c r="B723" s="28"/>
      <c r="C723" s="36"/>
      <c r="D723" s="25"/>
      <c r="E723" s="21"/>
      <c r="F723" s="21"/>
      <c r="G723" s="43"/>
      <c r="H723" s="21"/>
      <c r="I723" s="162"/>
      <c r="J723" s="522" t="str">
        <f t="shared" si="89"/>
        <v/>
      </c>
      <c r="K723" s="20">
        <f t="shared" si="90"/>
        <v>0</v>
      </c>
      <c r="L723" s="20" t="str">
        <f t="shared" si="91"/>
        <v/>
      </c>
      <c r="M723" s="20" t="str">
        <f t="shared" si="92"/>
        <v/>
      </c>
      <c r="O723" s="20">
        <f t="shared" si="93"/>
        <v>0</v>
      </c>
      <c r="P723" s="20">
        <f t="shared" si="94"/>
        <v>0</v>
      </c>
      <c r="Q723" s="20" t="str">
        <f t="shared" si="95"/>
        <v/>
      </c>
      <c r="R723" s="20">
        <f t="shared" si="96"/>
        <v>0</v>
      </c>
      <c r="AB723" s="21"/>
      <c r="AC723" s="21"/>
    </row>
    <row r="724" spans="1:29" x14ac:dyDescent="0.2">
      <c r="A724" s="23"/>
      <c r="B724" s="28"/>
      <c r="C724" s="36"/>
      <c r="D724" s="25"/>
      <c r="E724" s="21"/>
      <c r="F724" s="21"/>
      <c r="G724" s="43"/>
      <c r="H724" s="21"/>
      <c r="I724" s="162"/>
      <c r="J724" s="522" t="str">
        <f t="shared" si="89"/>
        <v/>
      </c>
      <c r="K724" s="20">
        <f t="shared" si="90"/>
        <v>0</v>
      </c>
      <c r="L724" s="20" t="str">
        <f t="shared" si="91"/>
        <v/>
      </c>
      <c r="M724" s="20" t="str">
        <f t="shared" si="92"/>
        <v/>
      </c>
      <c r="O724" s="20">
        <f t="shared" si="93"/>
        <v>0</v>
      </c>
      <c r="P724" s="20">
        <f t="shared" si="94"/>
        <v>0</v>
      </c>
      <c r="Q724" s="20" t="str">
        <f t="shared" si="95"/>
        <v/>
      </c>
      <c r="R724" s="20">
        <f t="shared" si="96"/>
        <v>0</v>
      </c>
      <c r="AB724" s="21"/>
      <c r="AC724" s="21"/>
    </row>
    <row r="725" spans="1:29" x14ac:dyDescent="0.2">
      <c r="A725" s="23"/>
      <c r="B725" s="28"/>
      <c r="C725" s="36"/>
      <c r="D725" s="25"/>
      <c r="E725" s="21"/>
      <c r="F725" s="21"/>
      <c r="G725" s="43"/>
      <c r="H725" s="21"/>
      <c r="I725" s="162"/>
      <c r="J725" s="522" t="str">
        <f t="shared" si="89"/>
        <v/>
      </c>
      <c r="K725" s="20">
        <f t="shared" si="90"/>
        <v>0</v>
      </c>
      <c r="L725" s="20" t="str">
        <f t="shared" si="91"/>
        <v/>
      </c>
      <c r="M725" s="20" t="str">
        <f t="shared" si="92"/>
        <v/>
      </c>
      <c r="O725" s="20">
        <f t="shared" si="93"/>
        <v>0</v>
      </c>
      <c r="P725" s="20">
        <f t="shared" si="94"/>
        <v>0</v>
      </c>
      <c r="Q725" s="20" t="str">
        <f t="shared" si="95"/>
        <v/>
      </c>
      <c r="R725" s="20">
        <f t="shared" si="96"/>
        <v>0</v>
      </c>
      <c r="AB725" s="21"/>
      <c r="AC725" s="21"/>
    </row>
    <row r="726" spans="1:29" x14ac:dyDescent="0.2">
      <c r="A726" s="23"/>
      <c r="B726" s="28"/>
      <c r="C726" s="36"/>
      <c r="D726" s="25"/>
      <c r="E726" s="21"/>
      <c r="F726" s="21"/>
      <c r="G726" s="43"/>
      <c r="H726" s="21"/>
      <c r="I726" s="162"/>
      <c r="J726" s="522" t="str">
        <f t="shared" si="89"/>
        <v/>
      </c>
      <c r="K726" s="20">
        <f t="shared" si="90"/>
        <v>0</v>
      </c>
      <c r="L726" s="20" t="str">
        <f t="shared" si="91"/>
        <v/>
      </c>
      <c r="M726" s="20" t="str">
        <f t="shared" si="92"/>
        <v/>
      </c>
      <c r="O726" s="20">
        <f t="shared" si="93"/>
        <v>0</v>
      </c>
      <c r="P726" s="20">
        <f t="shared" si="94"/>
        <v>0</v>
      </c>
      <c r="Q726" s="20" t="str">
        <f t="shared" si="95"/>
        <v/>
      </c>
      <c r="R726" s="20">
        <f t="shared" si="96"/>
        <v>0</v>
      </c>
      <c r="AB726" s="21"/>
      <c r="AC726" s="21"/>
    </row>
    <row r="727" spans="1:29" x14ac:dyDescent="0.2">
      <c r="A727" s="23"/>
      <c r="B727" s="28"/>
      <c r="C727" s="36"/>
      <c r="D727" s="25"/>
      <c r="E727" s="21"/>
      <c r="F727" s="21"/>
      <c r="G727" s="43"/>
      <c r="H727" s="21"/>
      <c r="I727" s="162"/>
      <c r="J727" s="522" t="str">
        <f t="shared" si="89"/>
        <v/>
      </c>
      <c r="K727" s="20">
        <f t="shared" si="90"/>
        <v>0</v>
      </c>
      <c r="L727" s="20" t="str">
        <f t="shared" si="91"/>
        <v/>
      </c>
      <c r="M727" s="20" t="str">
        <f t="shared" si="92"/>
        <v/>
      </c>
      <c r="O727" s="20">
        <f t="shared" si="93"/>
        <v>0</v>
      </c>
      <c r="P727" s="20">
        <f t="shared" si="94"/>
        <v>0</v>
      </c>
      <c r="Q727" s="20" t="str">
        <f t="shared" si="95"/>
        <v/>
      </c>
      <c r="R727" s="20">
        <f t="shared" si="96"/>
        <v>0</v>
      </c>
      <c r="AB727" s="21"/>
      <c r="AC727" s="21"/>
    </row>
    <row r="728" spans="1:29" x14ac:dyDescent="0.2">
      <c r="A728" s="23"/>
      <c r="B728" s="28"/>
      <c r="C728" s="36"/>
      <c r="D728" s="25"/>
      <c r="E728" s="21"/>
      <c r="F728" s="21"/>
      <c r="G728" s="43"/>
      <c r="H728" s="21"/>
      <c r="I728" s="162"/>
      <c r="J728" s="522" t="str">
        <f t="shared" si="89"/>
        <v/>
      </c>
      <c r="K728" s="20">
        <f t="shared" si="90"/>
        <v>0</v>
      </c>
      <c r="L728" s="20" t="str">
        <f t="shared" si="91"/>
        <v/>
      </c>
      <c r="M728" s="20" t="str">
        <f t="shared" si="92"/>
        <v/>
      </c>
      <c r="O728" s="20">
        <f t="shared" si="93"/>
        <v>0</v>
      </c>
      <c r="P728" s="20">
        <f t="shared" si="94"/>
        <v>0</v>
      </c>
      <c r="Q728" s="20" t="str">
        <f t="shared" si="95"/>
        <v/>
      </c>
      <c r="R728" s="20">
        <f t="shared" si="96"/>
        <v>0</v>
      </c>
      <c r="AB728" s="21"/>
      <c r="AC728" s="21"/>
    </row>
    <row r="729" spans="1:29" x14ac:dyDescent="0.2">
      <c r="A729" s="23"/>
      <c r="B729" s="28"/>
      <c r="C729" s="36"/>
      <c r="D729" s="25"/>
      <c r="E729" s="21"/>
      <c r="F729" s="21"/>
      <c r="G729" s="43"/>
      <c r="H729" s="21"/>
      <c r="I729" s="162"/>
      <c r="J729" s="522" t="str">
        <f t="shared" si="89"/>
        <v/>
      </c>
      <c r="K729" s="20">
        <f t="shared" si="90"/>
        <v>0</v>
      </c>
      <c r="L729" s="20" t="str">
        <f t="shared" si="91"/>
        <v/>
      </c>
      <c r="M729" s="20" t="str">
        <f t="shared" si="92"/>
        <v/>
      </c>
      <c r="O729" s="20">
        <f t="shared" si="93"/>
        <v>0</v>
      </c>
      <c r="P729" s="20">
        <f t="shared" si="94"/>
        <v>0</v>
      </c>
      <c r="Q729" s="20" t="str">
        <f t="shared" si="95"/>
        <v/>
      </c>
      <c r="R729" s="20">
        <f t="shared" si="96"/>
        <v>0</v>
      </c>
      <c r="AB729" s="21"/>
      <c r="AC729" s="21"/>
    </row>
    <row r="730" spans="1:29" x14ac:dyDescent="0.2">
      <c r="A730" s="23"/>
      <c r="B730" s="28"/>
      <c r="C730" s="36"/>
      <c r="D730" s="25"/>
      <c r="E730" s="21"/>
      <c r="F730" s="21"/>
      <c r="G730" s="43"/>
      <c r="H730" s="21"/>
      <c r="I730" s="162"/>
      <c r="J730" s="522" t="str">
        <f t="shared" si="89"/>
        <v/>
      </c>
      <c r="K730" s="20">
        <f t="shared" si="90"/>
        <v>0</v>
      </c>
      <c r="L730" s="20" t="str">
        <f t="shared" si="91"/>
        <v/>
      </c>
      <c r="M730" s="20" t="str">
        <f t="shared" si="92"/>
        <v/>
      </c>
      <c r="O730" s="20">
        <f t="shared" si="93"/>
        <v>0</v>
      </c>
      <c r="P730" s="20">
        <f t="shared" si="94"/>
        <v>0</v>
      </c>
      <c r="Q730" s="20" t="str">
        <f t="shared" si="95"/>
        <v/>
      </c>
      <c r="R730" s="20">
        <f t="shared" si="96"/>
        <v>0</v>
      </c>
      <c r="AB730" s="21"/>
      <c r="AC730" s="21"/>
    </row>
    <row r="731" spans="1:29" x14ac:dyDescent="0.2">
      <c r="A731" s="23"/>
      <c r="B731" s="28"/>
      <c r="C731" s="36"/>
      <c r="D731" s="25"/>
      <c r="E731" s="21"/>
      <c r="F731" s="21"/>
      <c r="G731" s="43"/>
      <c r="H731" s="21"/>
      <c r="I731" s="162"/>
      <c r="J731" s="522" t="str">
        <f t="shared" si="89"/>
        <v/>
      </c>
      <c r="K731" s="20">
        <f t="shared" si="90"/>
        <v>0</v>
      </c>
      <c r="L731" s="20" t="str">
        <f t="shared" si="91"/>
        <v/>
      </c>
      <c r="M731" s="20" t="str">
        <f t="shared" si="92"/>
        <v/>
      </c>
      <c r="O731" s="20">
        <f t="shared" si="93"/>
        <v>0</v>
      </c>
      <c r="P731" s="20">
        <f t="shared" si="94"/>
        <v>0</v>
      </c>
      <c r="Q731" s="20" t="str">
        <f t="shared" si="95"/>
        <v/>
      </c>
      <c r="R731" s="20">
        <f t="shared" si="96"/>
        <v>0</v>
      </c>
      <c r="AB731" s="21"/>
      <c r="AC731" s="21"/>
    </row>
    <row r="732" spans="1:29" x14ac:dyDescent="0.2">
      <c r="A732" s="23"/>
      <c r="B732" s="28"/>
      <c r="C732" s="36"/>
      <c r="D732" s="25"/>
      <c r="E732" s="21"/>
      <c r="F732" s="21"/>
      <c r="G732" s="43"/>
      <c r="H732" s="21"/>
      <c r="I732" s="162"/>
      <c r="J732" s="522" t="str">
        <f t="shared" si="89"/>
        <v/>
      </c>
      <c r="K732" s="20">
        <f t="shared" si="90"/>
        <v>0</v>
      </c>
      <c r="L732" s="20" t="str">
        <f t="shared" si="91"/>
        <v/>
      </c>
      <c r="M732" s="20" t="str">
        <f t="shared" si="92"/>
        <v/>
      </c>
      <c r="O732" s="20">
        <f t="shared" si="93"/>
        <v>0</v>
      </c>
      <c r="P732" s="20">
        <f t="shared" si="94"/>
        <v>0</v>
      </c>
      <c r="Q732" s="20" t="str">
        <f t="shared" si="95"/>
        <v/>
      </c>
      <c r="R732" s="20">
        <f t="shared" si="96"/>
        <v>0</v>
      </c>
      <c r="AB732" s="21"/>
      <c r="AC732" s="21"/>
    </row>
    <row r="733" spans="1:29" x14ac:dyDescent="0.2">
      <c r="A733" s="23"/>
      <c r="B733" s="28"/>
      <c r="C733" s="36"/>
      <c r="D733" s="25"/>
      <c r="E733" s="21"/>
      <c r="F733" s="21"/>
      <c r="G733" s="43"/>
      <c r="H733" s="21"/>
      <c r="I733" s="162"/>
      <c r="J733" s="522" t="str">
        <f t="shared" si="89"/>
        <v/>
      </c>
      <c r="K733" s="20">
        <f t="shared" si="90"/>
        <v>0</v>
      </c>
      <c r="L733" s="20" t="str">
        <f t="shared" si="91"/>
        <v/>
      </c>
      <c r="M733" s="20" t="str">
        <f t="shared" si="92"/>
        <v/>
      </c>
      <c r="O733" s="20">
        <f t="shared" si="93"/>
        <v>0</v>
      </c>
      <c r="P733" s="20">
        <f t="shared" si="94"/>
        <v>0</v>
      </c>
      <c r="Q733" s="20" t="str">
        <f t="shared" si="95"/>
        <v/>
      </c>
      <c r="R733" s="20">
        <f t="shared" si="96"/>
        <v>0</v>
      </c>
      <c r="AB733" s="21"/>
      <c r="AC733" s="21"/>
    </row>
    <row r="734" spans="1:29" x14ac:dyDescent="0.2">
      <c r="A734" s="23"/>
      <c r="B734" s="28"/>
      <c r="C734" s="36"/>
      <c r="D734" s="25"/>
      <c r="E734" s="21"/>
      <c r="F734" s="21"/>
      <c r="G734" s="43"/>
      <c r="H734" s="21"/>
      <c r="I734" s="162"/>
      <c r="J734" s="522" t="str">
        <f t="shared" si="89"/>
        <v/>
      </c>
      <c r="K734" s="20">
        <f t="shared" si="90"/>
        <v>0</v>
      </c>
      <c r="L734" s="20" t="str">
        <f t="shared" si="91"/>
        <v/>
      </c>
      <c r="M734" s="20" t="str">
        <f t="shared" si="92"/>
        <v/>
      </c>
      <c r="O734" s="20">
        <f t="shared" si="93"/>
        <v>0</v>
      </c>
      <c r="P734" s="20">
        <f t="shared" si="94"/>
        <v>0</v>
      </c>
      <c r="Q734" s="20" t="str">
        <f t="shared" si="95"/>
        <v/>
      </c>
      <c r="R734" s="20">
        <f t="shared" si="96"/>
        <v>0</v>
      </c>
      <c r="AB734" s="21"/>
      <c r="AC734" s="21"/>
    </row>
    <row r="735" spans="1:29" x14ac:dyDescent="0.2">
      <c r="A735" s="23"/>
      <c r="B735" s="28"/>
      <c r="C735" s="36"/>
      <c r="D735" s="25"/>
      <c r="E735" s="21"/>
      <c r="F735" s="21"/>
      <c r="G735" s="43"/>
      <c r="H735" s="21"/>
      <c r="I735" s="162"/>
      <c r="J735" s="522" t="str">
        <f t="shared" si="89"/>
        <v/>
      </c>
      <c r="K735" s="20">
        <f t="shared" si="90"/>
        <v>0</v>
      </c>
      <c r="L735" s="20" t="str">
        <f t="shared" si="91"/>
        <v/>
      </c>
      <c r="M735" s="20" t="str">
        <f t="shared" si="92"/>
        <v/>
      </c>
      <c r="O735" s="20">
        <f t="shared" si="93"/>
        <v>0</v>
      </c>
      <c r="P735" s="20">
        <f t="shared" si="94"/>
        <v>0</v>
      </c>
      <c r="Q735" s="20" t="str">
        <f t="shared" si="95"/>
        <v/>
      </c>
      <c r="R735" s="20">
        <f t="shared" si="96"/>
        <v>0</v>
      </c>
      <c r="AB735" s="21"/>
      <c r="AC735" s="21"/>
    </row>
    <row r="736" spans="1:29" x14ac:dyDescent="0.2">
      <c r="A736" s="23"/>
      <c r="B736" s="28"/>
      <c r="C736" s="36"/>
      <c r="D736" s="25"/>
      <c r="E736" s="21"/>
      <c r="F736" s="21"/>
      <c r="G736" s="43"/>
      <c r="H736" s="21"/>
      <c r="I736" s="162"/>
      <c r="J736" s="522" t="str">
        <f t="shared" si="89"/>
        <v/>
      </c>
      <c r="K736" s="20">
        <f t="shared" si="90"/>
        <v>0</v>
      </c>
      <c r="L736" s="20" t="str">
        <f t="shared" si="91"/>
        <v/>
      </c>
      <c r="M736" s="20" t="str">
        <f t="shared" si="92"/>
        <v/>
      </c>
      <c r="O736" s="20">
        <f t="shared" si="93"/>
        <v>0</v>
      </c>
      <c r="P736" s="20">
        <f t="shared" si="94"/>
        <v>0</v>
      </c>
      <c r="Q736" s="20" t="str">
        <f t="shared" si="95"/>
        <v/>
      </c>
      <c r="R736" s="20">
        <f t="shared" si="96"/>
        <v>0</v>
      </c>
      <c r="AB736" s="21"/>
      <c r="AC736" s="21"/>
    </row>
    <row r="737" spans="1:29" x14ac:dyDescent="0.2">
      <c r="A737" s="23"/>
      <c r="B737" s="28"/>
      <c r="C737" s="36"/>
      <c r="D737" s="25"/>
      <c r="E737" s="21"/>
      <c r="F737" s="21"/>
      <c r="G737" s="43"/>
      <c r="H737" s="21"/>
      <c r="I737" s="162"/>
      <c r="J737" s="522" t="str">
        <f t="shared" si="89"/>
        <v/>
      </c>
      <c r="K737" s="20">
        <f t="shared" si="90"/>
        <v>0</v>
      </c>
      <c r="L737" s="20" t="str">
        <f t="shared" si="91"/>
        <v/>
      </c>
      <c r="M737" s="20" t="str">
        <f t="shared" si="92"/>
        <v/>
      </c>
      <c r="O737" s="20">
        <f t="shared" si="93"/>
        <v>0</v>
      </c>
      <c r="P737" s="20">
        <f t="shared" si="94"/>
        <v>0</v>
      </c>
      <c r="Q737" s="20" t="str">
        <f t="shared" si="95"/>
        <v/>
      </c>
      <c r="R737" s="20">
        <f t="shared" si="96"/>
        <v>0</v>
      </c>
      <c r="AB737" s="21"/>
      <c r="AC737" s="21"/>
    </row>
    <row r="738" spans="1:29" x14ac:dyDescent="0.2">
      <c r="A738" s="23"/>
      <c r="B738" s="28"/>
      <c r="C738" s="36"/>
      <c r="D738" s="25"/>
      <c r="E738" s="21"/>
      <c r="F738" s="21"/>
      <c r="G738" s="43"/>
      <c r="H738" s="21"/>
      <c r="I738" s="162"/>
      <c r="J738" s="522" t="str">
        <f t="shared" si="89"/>
        <v/>
      </c>
      <c r="K738" s="20">
        <f t="shared" si="90"/>
        <v>0</v>
      </c>
      <c r="L738" s="20" t="str">
        <f t="shared" si="91"/>
        <v/>
      </c>
      <c r="M738" s="20" t="str">
        <f t="shared" si="92"/>
        <v/>
      </c>
      <c r="O738" s="20">
        <f t="shared" si="93"/>
        <v>0</v>
      </c>
      <c r="P738" s="20">
        <f t="shared" si="94"/>
        <v>0</v>
      </c>
      <c r="Q738" s="20" t="str">
        <f t="shared" si="95"/>
        <v/>
      </c>
      <c r="R738" s="20">
        <f t="shared" si="96"/>
        <v>0</v>
      </c>
      <c r="AB738" s="21"/>
      <c r="AC738" s="21"/>
    </row>
    <row r="739" spans="1:29" x14ac:dyDescent="0.2">
      <c r="A739" s="23"/>
      <c r="B739" s="28"/>
      <c r="C739" s="36"/>
      <c r="D739" s="25"/>
      <c r="E739" s="21"/>
      <c r="F739" s="21"/>
      <c r="G739" s="43"/>
      <c r="H739" s="21"/>
      <c r="I739" s="162"/>
      <c r="J739" s="522" t="str">
        <f t="shared" si="89"/>
        <v/>
      </c>
      <c r="K739" s="20">
        <f t="shared" si="90"/>
        <v>0</v>
      </c>
      <c r="L739" s="20" t="str">
        <f t="shared" si="91"/>
        <v/>
      </c>
      <c r="M739" s="20" t="str">
        <f t="shared" si="92"/>
        <v/>
      </c>
      <c r="O739" s="20">
        <f t="shared" si="93"/>
        <v>0</v>
      </c>
      <c r="P739" s="20">
        <f t="shared" si="94"/>
        <v>0</v>
      </c>
      <c r="Q739" s="20" t="str">
        <f t="shared" si="95"/>
        <v/>
      </c>
      <c r="R739" s="20">
        <f t="shared" si="96"/>
        <v>0</v>
      </c>
      <c r="AB739" s="21"/>
      <c r="AC739" s="21"/>
    </row>
    <row r="740" spans="1:29" x14ac:dyDescent="0.2">
      <c r="A740" s="23"/>
      <c r="B740" s="28"/>
      <c r="C740" s="36"/>
      <c r="D740" s="25"/>
      <c r="E740" s="21"/>
      <c r="F740" s="21"/>
      <c r="G740" s="43"/>
      <c r="H740" s="21"/>
      <c r="I740" s="162"/>
      <c r="J740" s="522" t="str">
        <f t="shared" si="89"/>
        <v/>
      </c>
      <c r="K740" s="20">
        <f t="shared" si="90"/>
        <v>0</v>
      </c>
      <c r="L740" s="20" t="str">
        <f t="shared" si="91"/>
        <v/>
      </c>
      <c r="M740" s="20" t="str">
        <f t="shared" si="92"/>
        <v/>
      </c>
      <c r="O740" s="20">
        <f t="shared" si="93"/>
        <v>0</v>
      </c>
      <c r="P740" s="20">
        <f t="shared" si="94"/>
        <v>0</v>
      </c>
      <c r="Q740" s="20" t="str">
        <f t="shared" si="95"/>
        <v/>
      </c>
      <c r="R740" s="20">
        <f t="shared" si="96"/>
        <v>0</v>
      </c>
      <c r="AB740" s="21"/>
      <c r="AC740" s="21"/>
    </row>
    <row r="741" spans="1:29" x14ac:dyDescent="0.2">
      <c r="A741" s="23"/>
      <c r="B741" s="28"/>
      <c r="C741" s="36"/>
      <c r="D741" s="25"/>
      <c r="E741" s="21"/>
      <c r="F741" s="21"/>
      <c r="G741" s="43"/>
      <c r="H741" s="21"/>
      <c r="I741" s="162"/>
      <c r="J741" s="522" t="str">
        <f t="shared" si="89"/>
        <v/>
      </c>
      <c r="K741" s="20">
        <f t="shared" si="90"/>
        <v>0</v>
      </c>
      <c r="L741" s="20" t="str">
        <f t="shared" si="91"/>
        <v/>
      </c>
      <c r="M741" s="20" t="str">
        <f t="shared" si="92"/>
        <v/>
      </c>
      <c r="O741" s="20">
        <f t="shared" si="93"/>
        <v>0</v>
      </c>
      <c r="P741" s="20">
        <f t="shared" si="94"/>
        <v>0</v>
      </c>
      <c r="Q741" s="20" t="str">
        <f t="shared" si="95"/>
        <v/>
      </c>
      <c r="R741" s="20">
        <f t="shared" si="96"/>
        <v>0</v>
      </c>
      <c r="AB741" s="21"/>
      <c r="AC741" s="21"/>
    </row>
    <row r="742" spans="1:29" x14ac:dyDescent="0.2">
      <c r="A742" s="23"/>
      <c r="B742" s="28"/>
      <c r="C742" s="36"/>
      <c r="D742" s="25"/>
      <c r="E742" s="21"/>
      <c r="F742" s="21"/>
      <c r="G742" s="43"/>
      <c r="H742" s="21"/>
      <c r="I742" s="162"/>
      <c r="J742" s="522" t="str">
        <f t="shared" si="89"/>
        <v/>
      </c>
      <c r="K742" s="20">
        <f t="shared" si="90"/>
        <v>0</v>
      </c>
      <c r="L742" s="20" t="str">
        <f t="shared" si="91"/>
        <v/>
      </c>
      <c r="M742" s="20" t="str">
        <f t="shared" si="92"/>
        <v/>
      </c>
      <c r="O742" s="20">
        <f t="shared" si="93"/>
        <v>0</v>
      </c>
      <c r="P742" s="20">
        <f t="shared" si="94"/>
        <v>0</v>
      </c>
      <c r="Q742" s="20" t="str">
        <f t="shared" si="95"/>
        <v/>
      </c>
      <c r="R742" s="20">
        <f t="shared" si="96"/>
        <v>0</v>
      </c>
      <c r="AB742" s="21"/>
      <c r="AC742" s="21"/>
    </row>
    <row r="743" spans="1:29" x14ac:dyDescent="0.2">
      <c r="A743" s="23"/>
      <c r="B743" s="28"/>
      <c r="C743" s="36"/>
      <c r="D743" s="25"/>
      <c r="E743" s="21"/>
      <c r="F743" s="21"/>
      <c r="G743" s="43"/>
      <c r="H743" s="21"/>
      <c r="I743" s="162"/>
      <c r="J743" s="522" t="str">
        <f t="shared" si="89"/>
        <v/>
      </c>
      <c r="K743" s="20">
        <f t="shared" si="90"/>
        <v>0</v>
      </c>
      <c r="L743" s="20" t="str">
        <f t="shared" si="91"/>
        <v/>
      </c>
      <c r="M743" s="20" t="str">
        <f t="shared" si="92"/>
        <v/>
      </c>
      <c r="O743" s="20">
        <f t="shared" si="93"/>
        <v>0</v>
      </c>
      <c r="P743" s="20">
        <f t="shared" si="94"/>
        <v>0</v>
      </c>
      <c r="Q743" s="20" t="str">
        <f t="shared" si="95"/>
        <v/>
      </c>
      <c r="R743" s="20">
        <f t="shared" si="96"/>
        <v>0</v>
      </c>
      <c r="AB743" s="21"/>
      <c r="AC743" s="21"/>
    </row>
    <row r="744" spans="1:29" x14ac:dyDescent="0.2">
      <c r="A744" s="23"/>
      <c r="B744" s="28"/>
      <c r="C744" s="36"/>
      <c r="D744" s="25"/>
      <c r="E744" s="21"/>
      <c r="F744" s="21"/>
      <c r="G744" s="43"/>
      <c r="H744" s="21"/>
      <c r="I744" s="162"/>
      <c r="J744" s="522" t="str">
        <f t="shared" si="89"/>
        <v/>
      </c>
      <c r="K744" s="20">
        <f t="shared" si="90"/>
        <v>0</v>
      </c>
      <c r="L744" s="20" t="str">
        <f t="shared" si="91"/>
        <v/>
      </c>
      <c r="M744" s="20" t="str">
        <f t="shared" si="92"/>
        <v/>
      </c>
      <c r="O744" s="20">
        <f t="shared" si="93"/>
        <v>0</v>
      </c>
      <c r="P744" s="20">
        <f t="shared" si="94"/>
        <v>0</v>
      </c>
      <c r="Q744" s="20" t="str">
        <f t="shared" si="95"/>
        <v/>
      </c>
      <c r="R744" s="20">
        <f t="shared" si="96"/>
        <v>0</v>
      </c>
      <c r="AB744" s="21"/>
      <c r="AC744" s="21"/>
    </row>
    <row r="745" spans="1:29" x14ac:dyDescent="0.2">
      <c r="A745" s="23"/>
      <c r="B745" s="28"/>
      <c r="C745" s="36"/>
      <c r="D745" s="25"/>
      <c r="E745" s="21"/>
      <c r="F745" s="21"/>
      <c r="G745" s="43"/>
      <c r="H745" s="21"/>
      <c r="I745" s="162"/>
      <c r="J745" s="522" t="str">
        <f t="shared" si="89"/>
        <v/>
      </c>
      <c r="K745" s="20">
        <f t="shared" si="90"/>
        <v>0</v>
      </c>
      <c r="L745" s="20" t="str">
        <f t="shared" si="91"/>
        <v/>
      </c>
      <c r="M745" s="20" t="str">
        <f t="shared" si="92"/>
        <v/>
      </c>
      <c r="O745" s="20">
        <f t="shared" si="93"/>
        <v>0</v>
      </c>
      <c r="P745" s="20">
        <f t="shared" si="94"/>
        <v>0</v>
      </c>
      <c r="Q745" s="20" t="str">
        <f t="shared" si="95"/>
        <v/>
      </c>
      <c r="R745" s="20">
        <f t="shared" si="96"/>
        <v>0</v>
      </c>
      <c r="AB745" s="21"/>
      <c r="AC745" s="21"/>
    </row>
    <row r="746" spans="1:29" x14ac:dyDescent="0.2">
      <c r="A746" s="23"/>
      <c r="B746" s="28"/>
      <c r="C746" s="36"/>
      <c r="D746" s="25"/>
      <c r="E746" s="21"/>
      <c r="F746" s="21"/>
      <c r="G746" s="43"/>
      <c r="H746" s="21"/>
      <c r="I746" s="162"/>
      <c r="J746" s="522" t="str">
        <f t="shared" si="89"/>
        <v/>
      </c>
      <c r="K746" s="20">
        <f t="shared" si="90"/>
        <v>0</v>
      </c>
      <c r="L746" s="20" t="str">
        <f t="shared" si="91"/>
        <v/>
      </c>
      <c r="M746" s="20" t="str">
        <f t="shared" si="92"/>
        <v/>
      </c>
      <c r="O746" s="20">
        <f t="shared" si="93"/>
        <v>0</v>
      </c>
      <c r="P746" s="20">
        <f t="shared" si="94"/>
        <v>0</v>
      </c>
      <c r="Q746" s="20" t="str">
        <f t="shared" si="95"/>
        <v/>
      </c>
      <c r="R746" s="20">
        <f t="shared" si="96"/>
        <v>0</v>
      </c>
      <c r="AB746" s="21"/>
      <c r="AC746" s="21"/>
    </row>
    <row r="747" spans="1:29" x14ac:dyDescent="0.2">
      <c r="A747" s="23"/>
      <c r="B747" s="28"/>
      <c r="C747" s="36"/>
      <c r="D747" s="25"/>
      <c r="E747" s="21"/>
      <c r="F747" s="21"/>
      <c r="G747" s="43"/>
      <c r="H747" s="21"/>
      <c r="I747" s="162"/>
      <c r="J747" s="522" t="str">
        <f t="shared" si="89"/>
        <v/>
      </c>
      <c r="K747" s="20">
        <f t="shared" si="90"/>
        <v>0</v>
      </c>
      <c r="L747" s="20" t="str">
        <f t="shared" si="91"/>
        <v/>
      </c>
      <c r="M747" s="20" t="str">
        <f t="shared" si="92"/>
        <v/>
      </c>
      <c r="O747" s="20">
        <f t="shared" si="93"/>
        <v>0</v>
      </c>
      <c r="P747" s="20">
        <f t="shared" si="94"/>
        <v>0</v>
      </c>
      <c r="Q747" s="20" t="str">
        <f t="shared" si="95"/>
        <v/>
      </c>
      <c r="R747" s="20">
        <f t="shared" si="96"/>
        <v>0</v>
      </c>
      <c r="AB747" s="21"/>
      <c r="AC747" s="21"/>
    </row>
    <row r="748" spans="1:29" x14ac:dyDescent="0.2">
      <c r="A748" s="23"/>
      <c r="B748" s="28"/>
      <c r="C748" s="36"/>
      <c r="D748" s="25"/>
      <c r="E748" s="21"/>
      <c r="F748" s="21"/>
      <c r="G748" s="43"/>
      <c r="H748" s="21"/>
      <c r="I748" s="162"/>
      <c r="J748" s="522" t="str">
        <f t="shared" si="89"/>
        <v/>
      </c>
      <c r="K748" s="20">
        <f t="shared" si="90"/>
        <v>0</v>
      </c>
      <c r="L748" s="20" t="str">
        <f t="shared" si="91"/>
        <v/>
      </c>
      <c r="M748" s="20" t="str">
        <f t="shared" si="92"/>
        <v/>
      </c>
      <c r="O748" s="20">
        <f t="shared" si="93"/>
        <v>0</v>
      </c>
      <c r="P748" s="20">
        <f t="shared" si="94"/>
        <v>0</v>
      </c>
      <c r="Q748" s="20" t="str">
        <f t="shared" si="95"/>
        <v/>
      </c>
      <c r="R748" s="20">
        <f t="shared" si="96"/>
        <v>0</v>
      </c>
      <c r="AB748" s="21"/>
      <c r="AC748" s="21"/>
    </row>
    <row r="749" spans="1:29" x14ac:dyDescent="0.2">
      <c r="A749" s="23"/>
      <c r="B749" s="28"/>
      <c r="C749" s="36"/>
      <c r="D749" s="25"/>
      <c r="E749" s="21"/>
      <c r="F749" s="21"/>
      <c r="G749" s="43"/>
      <c r="H749" s="21"/>
      <c r="I749" s="162"/>
      <c r="J749" s="522" t="str">
        <f t="shared" si="89"/>
        <v/>
      </c>
      <c r="K749" s="20">
        <f t="shared" si="90"/>
        <v>0</v>
      </c>
      <c r="L749" s="20" t="str">
        <f t="shared" si="91"/>
        <v/>
      </c>
      <c r="M749" s="20" t="str">
        <f t="shared" si="92"/>
        <v/>
      </c>
      <c r="O749" s="20">
        <f t="shared" si="93"/>
        <v>0</v>
      </c>
      <c r="P749" s="20">
        <f t="shared" si="94"/>
        <v>0</v>
      </c>
      <c r="Q749" s="20" t="str">
        <f t="shared" si="95"/>
        <v/>
      </c>
      <c r="R749" s="20">
        <f t="shared" si="96"/>
        <v>0</v>
      </c>
      <c r="AB749" s="21"/>
      <c r="AC749" s="21"/>
    </row>
    <row r="750" spans="1:29" x14ac:dyDescent="0.2">
      <c r="A750" s="23"/>
      <c r="B750" s="28"/>
      <c r="C750" s="36"/>
      <c r="D750" s="25"/>
      <c r="E750" s="21"/>
      <c r="F750" s="21"/>
      <c r="G750" s="43"/>
      <c r="H750" s="21"/>
      <c r="I750" s="162"/>
      <c r="J750" s="522" t="str">
        <f t="shared" si="89"/>
        <v/>
      </c>
      <c r="K750" s="20">
        <f t="shared" si="90"/>
        <v>0</v>
      </c>
      <c r="L750" s="20" t="str">
        <f t="shared" si="91"/>
        <v/>
      </c>
      <c r="M750" s="20" t="str">
        <f t="shared" si="92"/>
        <v/>
      </c>
      <c r="O750" s="20">
        <f t="shared" si="93"/>
        <v>0</v>
      </c>
      <c r="P750" s="20">
        <f t="shared" si="94"/>
        <v>0</v>
      </c>
      <c r="Q750" s="20" t="str">
        <f t="shared" si="95"/>
        <v/>
      </c>
      <c r="R750" s="20">
        <f t="shared" si="96"/>
        <v>0</v>
      </c>
      <c r="AB750" s="21"/>
      <c r="AC750" s="21"/>
    </row>
    <row r="751" spans="1:29" x14ac:dyDescent="0.2">
      <c r="A751" s="23"/>
      <c r="B751" s="28"/>
      <c r="C751" s="36"/>
      <c r="D751" s="25"/>
      <c r="E751" s="21"/>
      <c r="F751" s="21"/>
      <c r="G751" s="43"/>
      <c r="H751" s="21"/>
      <c r="I751" s="162"/>
      <c r="J751" s="522" t="str">
        <f t="shared" si="89"/>
        <v/>
      </c>
      <c r="K751" s="20">
        <f t="shared" si="90"/>
        <v>0</v>
      </c>
      <c r="L751" s="20" t="str">
        <f t="shared" si="91"/>
        <v/>
      </c>
      <c r="M751" s="20" t="str">
        <f t="shared" si="92"/>
        <v/>
      </c>
      <c r="O751" s="20">
        <f t="shared" si="93"/>
        <v>0</v>
      </c>
      <c r="P751" s="20">
        <f t="shared" si="94"/>
        <v>0</v>
      </c>
      <c r="Q751" s="20" t="str">
        <f t="shared" si="95"/>
        <v/>
      </c>
      <c r="R751" s="20">
        <f t="shared" si="96"/>
        <v>0</v>
      </c>
      <c r="AB751" s="21"/>
      <c r="AC751" s="21"/>
    </row>
    <row r="752" spans="1:29" x14ac:dyDescent="0.2">
      <c r="A752" s="23"/>
      <c r="B752" s="28"/>
      <c r="C752" s="36"/>
      <c r="D752" s="25"/>
      <c r="E752" s="21"/>
      <c r="F752" s="21"/>
      <c r="G752" s="43"/>
      <c r="H752" s="21"/>
      <c r="I752" s="162"/>
      <c r="J752" s="522" t="str">
        <f t="shared" si="89"/>
        <v/>
      </c>
      <c r="K752" s="20">
        <f t="shared" si="90"/>
        <v>0</v>
      </c>
      <c r="L752" s="20" t="str">
        <f t="shared" si="91"/>
        <v/>
      </c>
      <c r="M752" s="20" t="str">
        <f t="shared" si="92"/>
        <v/>
      </c>
      <c r="O752" s="20">
        <f t="shared" si="93"/>
        <v>0</v>
      </c>
      <c r="P752" s="20">
        <f t="shared" si="94"/>
        <v>0</v>
      </c>
      <c r="Q752" s="20" t="str">
        <f t="shared" si="95"/>
        <v/>
      </c>
      <c r="R752" s="20">
        <f t="shared" si="96"/>
        <v>0</v>
      </c>
      <c r="AB752" s="21"/>
      <c r="AC752" s="21"/>
    </row>
    <row r="753" spans="1:29" x14ac:dyDescent="0.2">
      <c r="A753" s="23"/>
      <c r="B753" s="28"/>
      <c r="C753" s="36"/>
      <c r="D753" s="25"/>
      <c r="E753" s="21"/>
      <c r="F753" s="21"/>
      <c r="G753" s="43"/>
      <c r="H753" s="21"/>
      <c r="I753" s="162"/>
      <c r="J753" s="522" t="str">
        <f t="shared" si="89"/>
        <v/>
      </c>
      <c r="K753" s="20">
        <f t="shared" si="90"/>
        <v>0</v>
      </c>
      <c r="L753" s="20" t="str">
        <f t="shared" si="91"/>
        <v/>
      </c>
      <c r="M753" s="20" t="str">
        <f t="shared" si="92"/>
        <v/>
      </c>
      <c r="O753" s="20">
        <f t="shared" si="93"/>
        <v>0</v>
      </c>
      <c r="P753" s="20">
        <f t="shared" si="94"/>
        <v>0</v>
      </c>
      <c r="Q753" s="20" t="str">
        <f t="shared" si="95"/>
        <v/>
      </c>
      <c r="R753" s="20">
        <f t="shared" si="96"/>
        <v>0</v>
      </c>
      <c r="AB753" s="21"/>
      <c r="AC753" s="21"/>
    </row>
    <row r="754" spans="1:29" x14ac:dyDescent="0.2">
      <c r="A754" s="23"/>
      <c r="B754" s="28"/>
      <c r="C754" s="36"/>
      <c r="D754" s="25"/>
      <c r="E754" s="21"/>
      <c r="F754" s="21"/>
      <c r="G754" s="43"/>
      <c r="H754" s="21"/>
      <c r="I754" s="162"/>
      <c r="J754" s="522" t="str">
        <f t="shared" si="89"/>
        <v/>
      </c>
      <c r="K754" s="20">
        <f t="shared" si="90"/>
        <v>0</v>
      </c>
      <c r="L754" s="20" t="str">
        <f t="shared" si="91"/>
        <v/>
      </c>
      <c r="M754" s="20" t="str">
        <f t="shared" si="92"/>
        <v/>
      </c>
      <c r="O754" s="20">
        <f t="shared" si="93"/>
        <v>0</v>
      </c>
      <c r="P754" s="20">
        <f t="shared" si="94"/>
        <v>0</v>
      </c>
      <c r="Q754" s="20" t="str">
        <f t="shared" si="95"/>
        <v/>
      </c>
      <c r="R754" s="20">
        <f t="shared" si="96"/>
        <v>0</v>
      </c>
      <c r="AB754" s="21"/>
      <c r="AC754" s="21"/>
    </row>
    <row r="755" spans="1:29" x14ac:dyDescent="0.2">
      <c r="A755" s="23"/>
      <c r="B755" s="28"/>
      <c r="C755" s="36"/>
      <c r="D755" s="25"/>
      <c r="E755" s="21"/>
      <c r="F755" s="21"/>
      <c r="G755" s="43"/>
      <c r="H755" s="21"/>
      <c r="I755" s="162"/>
      <c r="J755" s="522" t="str">
        <f t="shared" si="89"/>
        <v/>
      </c>
      <c r="K755" s="20">
        <f t="shared" si="90"/>
        <v>0</v>
      </c>
      <c r="L755" s="20" t="str">
        <f t="shared" si="91"/>
        <v/>
      </c>
      <c r="M755" s="20" t="str">
        <f t="shared" si="92"/>
        <v/>
      </c>
      <c r="O755" s="20">
        <f t="shared" si="93"/>
        <v>0</v>
      </c>
      <c r="P755" s="20">
        <f t="shared" si="94"/>
        <v>0</v>
      </c>
      <c r="Q755" s="20" t="str">
        <f t="shared" si="95"/>
        <v/>
      </c>
      <c r="R755" s="20">
        <f t="shared" si="96"/>
        <v>0</v>
      </c>
      <c r="AB755" s="21"/>
      <c r="AC755" s="21"/>
    </row>
    <row r="756" spans="1:29" x14ac:dyDescent="0.2">
      <c r="A756" s="23"/>
      <c r="B756" s="28"/>
      <c r="C756" s="36"/>
      <c r="D756" s="25"/>
      <c r="E756" s="21"/>
      <c r="F756" s="21"/>
      <c r="G756" s="43"/>
      <c r="H756" s="21"/>
      <c r="I756" s="162"/>
      <c r="J756" s="522" t="str">
        <f t="shared" si="89"/>
        <v/>
      </c>
      <c r="K756" s="20">
        <f t="shared" si="90"/>
        <v>0</v>
      </c>
      <c r="L756" s="20" t="str">
        <f t="shared" si="91"/>
        <v/>
      </c>
      <c r="M756" s="20" t="str">
        <f t="shared" si="92"/>
        <v/>
      </c>
      <c r="O756" s="20">
        <f t="shared" si="93"/>
        <v>0</v>
      </c>
      <c r="P756" s="20">
        <f t="shared" si="94"/>
        <v>0</v>
      </c>
      <c r="Q756" s="20" t="str">
        <f t="shared" si="95"/>
        <v/>
      </c>
      <c r="R756" s="20">
        <f t="shared" si="96"/>
        <v>0</v>
      </c>
      <c r="AB756" s="21"/>
      <c r="AC756" s="21"/>
    </row>
    <row r="757" spans="1:29" x14ac:dyDescent="0.2">
      <c r="A757" s="23"/>
      <c r="B757" s="28"/>
      <c r="C757" s="36"/>
      <c r="D757" s="25"/>
      <c r="E757" s="21"/>
      <c r="F757" s="21"/>
      <c r="G757" s="43"/>
      <c r="H757" s="21"/>
      <c r="I757" s="162"/>
      <c r="J757" s="522" t="str">
        <f t="shared" si="89"/>
        <v/>
      </c>
      <c r="K757" s="20">
        <f t="shared" si="90"/>
        <v>0</v>
      </c>
      <c r="L757" s="20" t="str">
        <f t="shared" si="91"/>
        <v/>
      </c>
      <c r="M757" s="20" t="str">
        <f t="shared" si="92"/>
        <v/>
      </c>
      <c r="O757" s="20">
        <f t="shared" si="93"/>
        <v>0</v>
      </c>
      <c r="P757" s="20">
        <f t="shared" si="94"/>
        <v>0</v>
      </c>
      <c r="Q757" s="20" t="str">
        <f t="shared" si="95"/>
        <v/>
      </c>
      <c r="R757" s="20">
        <f t="shared" si="96"/>
        <v>0</v>
      </c>
      <c r="AB757" s="21"/>
      <c r="AC757" s="21"/>
    </row>
    <row r="758" spans="1:29" x14ac:dyDescent="0.2">
      <c r="A758" s="23"/>
      <c r="B758" s="28"/>
      <c r="C758" s="36"/>
      <c r="D758" s="25"/>
      <c r="E758" s="21"/>
      <c r="F758" s="21"/>
      <c r="G758" s="43"/>
      <c r="H758" s="21"/>
      <c r="I758" s="162"/>
      <c r="J758" s="522" t="str">
        <f t="shared" si="89"/>
        <v/>
      </c>
      <c r="K758" s="20">
        <f t="shared" si="90"/>
        <v>0</v>
      </c>
      <c r="L758" s="20" t="str">
        <f t="shared" si="91"/>
        <v/>
      </c>
      <c r="M758" s="20" t="str">
        <f t="shared" si="92"/>
        <v/>
      </c>
      <c r="O758" s="20">
        <f t="shared" si="93"/>
        <v>0</v>
      </c>
      <c r="P758" s="20">
        <f t="shared" si="94"/>
        <v>0</v>
      </c>
      <c r="Q758" s="20" t="str">
        <f t="shared" si="95"/>
        <v/>
      </c>
      <c r="R758" s="20">
        <f t="shared" si="96"/>
        <v>0</v>
      </c>
      <c r="AB758" s="21"/>
      <c r="AC758" s="21"/>
    </row>
    <row r="759" spans="1:29" x14ac:dyDescent="0.2">
      <c r="A759" s="23"/>
      <c r="B759" s="28"/>
      <c r="C759" s="36"/>
      <c r="D759" s="25"/>
      <c r="E759" s="21"/>
      <c r="F759" s="21"/>
      <c r="G759" s="43"/>
      <c r="H759" s="21"/>
      <c r="I759" s="162"/>
      <c r="J759" s="522" t="str">
        <f t="shared" si="89"/>
        <v/>
      </c>
      <c r="K759" s="20">
        <f t="shared" si="90"/>
        <v>0</v>
      </c>
      <c r="L759" s="20" t="str">
        <f t="shared" si="91"/>
        <v/>
      </c>
      <c r="M759" s="20" t="str">
        <f t="shared" si="92"/>
        <v/>
      </c>
      <c r="O759" s="20">
        <f t="shared" si="93"/>
        <v>0</v>
      </c>
      <c r="P759" s="20">
        <f t="shared" si="94"/>
        <v>0</v>
      </c>
      <c r="Q759" s="20" t="str">
        <f t="shared" si="95"/>
        <v/>
      </c>
      <c r="R759" s="20">
        <f t="shared" si="96"/>
        <v>0</v>
      </c>
      <c r="AB759" s="21"/>
      <c r="AC759" s="21"/>
    </row>
    <row r="760" spans="1:29" x14ac:dyDescent="0.2">
      <c r="A760" s="23"/>
      <c r="B760" s="28"/>
      <c r="C760" s="36"/>
      <c r="D760" s="25"/>
      <c r="E760" s="21"/>
      <c r="F760" s="21"/>
      <c r="G760" s="43"/>
      <c r="H760" s="21"/>
      <c r="I760" s="162"/>
      <c r="J760" s="522" t="str">
        <f t="shared" si="89"/>
        <v/>
      </c>
      <c r="K760" s="20">
        <f t="shared" si="90"/>
        <v>0</v>
      </c>
      <c r="L760" s="20" t="str">
        <f t="shared" si="91"/>
        <v/>
      </c>
      <c r="M760" s="20" t="str">
        <f t="shared" si="92"/>
        <v/>
      </c>
      <c r="O760" s="20">
        <f t="shared" si="93"/>
        <v>0</v>
      </c>
      <c r="P760" s="20">
        <f t="shared" si="94"/>
        <v>0</v>
      </c>
      <c r="Q760" s="20" t="str">
        <f t="shared" si="95"/>
        <v/>
      </c>
      <c r="R760" s="20">
        <f t="shared" si="96"/>
        <v>0</v>
      </c>
      <c r="AB760" s="21"/>
      <c r="AC760" s="21"/>
    </row>
    <row r="761" spans="1:29" x14ac:dyDescent="0.2">
      <c r="A761" s="23"/>
      <c r="B761" s="28"/>
      <c r="C761" s="36"/>
      <c r="D761" s="25"/>
      <c r="E761" s="21"/>
      <c r="F761" s="21"/>
      <c r="G761" s="43"/>
      <c r="H761" s="21"/>
      <c r="I761" s="162"/>
      <c r="J761" s="522" t="str">
        <f t="shared" si="89"/>
        <v/>
      </c>
      <c r="K761" s="20">
        <f t="shared" si="90"/>
        <v>0</v>
      </c>
      <c r="L761" s="20" t="str">
        <f t="shared" si="91"/>
        <v/>
      </c>
      <c r="M761" s="20" t="str">
        <f t="shared" si="92"/>
        <v/>
      </c>
      <c r="O761" s="20">
        <f t="shared" si="93"/>
        <v>0</v>
      </c>
      <c r="P761" s="20">
        <f t="shared" si="94"/>
        <v>0</v>
      </c>
      <c r="Q761" s="20" t="str">
        <f t="shared" si="95"/>
        <v/>
      </c>
      <c r="R761" s="20">
        <f t="shared" si="96"/>
        <v>0</v>
      </c>
      <c r="AB761" s="21"/>
      <c r="AC761" s="21"/>
    </row>
    <row r="762" spans="1:29" x14ac:dyDescent="0.2">
      <c r="A762" s="23"/>
      <c r="B762" s="28"/>
      <c r="C762" s="36"/>
      <c r="D762" s="25"/>
      <c r="E762" s="21"/>
      <c r="F762" s="21"/>
      <c r="G762" s="43"/>
      <c r="H762" s="21"/>
      <c r="I762" s="162"/>
      <c r="J762" s="522" t="str">
        <f t="shared" si="89"/>
        <v/>
      </c>
      <c r="K762" s="20">
        <f t="shared" si="90"/>
        <v>0</v>
      </c>
      <c r="L762" s="20" t="str">
        <f t="shared" si="91"/>
        <v/>
      </c>
      <c r="M762" s="20" t="str">
        <f t="shared" si="92"/>
        <v/>
      </c>
      <c r="O762" s="20">
        <f t="shared" si="93"/>
        <v>0</v>
      </c>
      <c r="P762" s="20">
        <f t="shared" si="94"/>
        <v>0</v>
      </c>
      <c r="Q762" s="20" t="str">
        <f t="shared" si="95"/>
        <v/>
      </c>
      <c r="R762" s="20">
        <f t="shared" si="96"/>
        <v>0</v>
      </c>
      <c r="AB762" s="21"/>
      <c r="AC762" s="21"/>
    </row>
    <row r="763" spans="1:29" x14ac:dyDescent="0.2">
      <c r="A763" s="23"/>
      <c r="B763" s="28"/>
      <c r="C763" s="36"/>
      <c r="D763" s="25"/>
      <c r="E763" s="21"/>
      <c r="F763" s="21"/>
      <c r="G763" s="43"/>
      <c r="H763" s="21"/>
      <c r="I763" s="162"/>
      <c r="J763" s="522" t="str">
        <f t="shared" si="89"/>
        <v/>
      </c>
      <c r="K763" s="20">
        <f t="shared" si="90"/>
        <v>0</v>
      </c>
      <c r="L763" s="20" t="str">
        <f t="shared" si="91"/>
        <v/>
      </c>
      <c r="M763" s="20" t="str">
        <f t="shared" si="92"/>
        <v/>
      </c>
      <c r="O763" s="20">
        <f t="shared" si="93"/>
        <v>0</v>
      </c>
      <c r="P763" s="20">
        <f t="shared" si="94"/>
        <v>0</v>
      </c>
      <c r="Q763" s="20" t="str">
        <f t="shared" si="95"/>
        <v/>
      </c>
      <c r="R763" s="20">
        <f t="shared" si="96"/>
        <v>0</v>
      </c>
      <c r="AB763" s="21"/>
      <c r="AC763" s="21"/>
    </row>
    <row r="764" spans="1:29" x14ac:dyDescent="0.2">
      <c r="A764" s="23"/>
      <c r="B764" s="28"/>
      <c r="C764" s="36"/>
      <c r="D764" s="25"/>
      <c r="E764" s="21"/>
      <c r="F764" s="21"/>
      <c r="G764" s="43"/>
      <c r="H764" s="21"/>
      <c r="I764" s="162"/>
      <c r="J764" s="522" t="str">
        <f t="shared" si="89"/>
        <v/>
      </c>
      <c r="K764" s="20">
        <f t="shared" si="90"/>
        <v>0</v>
      </c>
      <c r="L764" s="20" t="str">
        <f t="shared" si="91"/>
        <v/>
      </c>
      <c r="M764" s="20" t="str">
        <f t="shared" si="92"/>
        <v/>
      </c>
      <c r="O764" s="20">
        <f t="shared" si="93"/>
        <v>0</v>
      </c>
      <c r="P764" s="20">
        <f t="shared" si="94"/>
        <v>0</v>
      </c>
      <c r="Q764" s="20" t="str">
        <f t="shared" si="95"/>
        <v/>
      </c>
      <c r="R764" s="20">
        <f t="shared" si="96"/>
        <v>0</v>
      </c>
      <c r="AB764" s="21"/>
      <c r="AC764" s="21"/>
    </row>
    <row r="765" spans="1:29" x14ac:dyDescent="0.2">
      <c r="A765" s="23"/>
      <c r="B765" s="28"/>
      <c r="C765" s="36"/>
      <c r="D765" s="25"/>
      <c r="E765" s="21"/>
      <c r="F765" s="21"/>
      <c r="G765" s="43"/>
      <c r="H765" s="21"/>
      <c r="I765" s="162"/>
      <c r="J765" s="522" t="str">
        <f t="shared" si="89"/>
        <v/>
      </c>
      <c r="K765" s="20">
        <f t="shared" si="90"/>
        <v>0</v>
      </c>
      <c r="L765" s="20" t="str">
        <f t="shared" si="91"/>
        <v/>
      </c>
      <c r="M765" s="20" t="str">
        <f t="shared" si="92"/>
        <v/>
      </c>
      <c r="O765" s="20">
        <f t="shared" si="93"/>
        <v>0</v>
      </c>
      <c r="P765" s="20">
        <f t="shared" si="94"/>
        <v>0</v>
      </c>
      <c r="Q765" s="20" t="str">
        <f t="shared" si="95"/>
        <v/>
      </c>
      <c r="R765" s="20">
        <f t="shared" si="96"/>
        <v>0</v>
      </c>
      <c r="AB765" s="21"/>
      <c r="AC765" s="21"/>
    </row>
    <row r="766" spans="1:29" x14ac:dyDescent="0.2">
      <c r="A766" s="23"/>
      <c r="B766" s="28"/>
      <c r="C766" s="36"/>
      <c r="D766" s="25"/>
      <c r="E766" s="21"/>
      <c r="F766" s="21"/>
      <c r="G766" s="43"/>
      <c r="H766" s="21"/>
      <c r="I766" s="162"/>
      <c r="J766" s="522" t="str">
        <f t="shared" si="89"/>
        <v/>
      </c>
      <c r="K766" s="20">
        <f t="shared" si="90"/>
        <v>0</v>
      </c>
      <c r="L766" s="20" t="str">
        <f t="shared" si="91"/>
        <v/>
      </c>
      <c r="M766" s="20" t="str">
        <f t="shared" si="92"/>
        <v/>
      </c>
      <c r="O766" s="20">
        <f t="shared" si="93"/>
        <v>0</v>
      </c>
      <c r="P766" s="20">
        <f t="shared" si="94"/>
        <v>0</v>
      </c>
      <c r="Q766" s="20" t="str">
        <f t="shared" si="95"/>
        <v/>
      </c>
      <c r="R766" s="20">
        <f t="shared" si="96"/>
        <v>0</v>
      </c>
      <c r="AB766" s="21"/>
      <c r="AC766" s="21"/>
    </row>
    <row r="767" spans="1:29" x14ac:dyDescent="0.2">
      <c r="A767" s="23"/>
      <c r="B767" s="28"/>
      <c r="C767" s="36"/>
      <c r="D767" s="25"/>
      <c r="E767" s="21"/>
      <c r="F767" s="21"/>
      <c r="G767" s="43"/>
      <c r="H767" s="21"/>
      <c r="I767" s="162"/>
      <c r="J767" s="522" t="str">
        <f t="shared" si="89"/>
        <v/>
      </c>
      <c r="K767" s="20">
        <f t="shared" si="90"/>
        <v>0</v>
      </c>
      <c r="L767" s="20" t="str">
        <f t="shared" si="91"/>
        <v/>
      </c>
      <c r="M767" s="20" t="str">
        <f t="shared" si="92"/>
        <v/>
      </c>
      <c r="O767" s="20">
        <f t="shared" si="93"/>
        <v>0</v>
      </c>
      <c r="P767" s="20">
        <f t="shared" si="94"/>
        <v>0</v>
      </c>
      <c r="Q767" s="20" t="str">
        <f t="shared" si="95"/>
        <v/>
      </c>
      <c r="R767" s="20">
        <f t="shared" si="96"/>
        <v>0</v>
      </c>
      <c r="AB767" s="21"/>
      <c r="AC767" s="21"/>
    </row>
    <row r="768" spans="1:29" x14ac:dyDescent="0.2">
      <c r="A768" s="23"/>
      <c r="B768" s="28"/>
      <c r="C768" s="36"/>
      <c r="D768" s="25"/>
      <c r="E768" s="21"/>
      <c r="F768" s="21"/>
      <c r="G768" s="43"/>
      <c r="H768" s="21"/>
      <c r="I768" s="162"/>
      <c r="J768" s="522" t="str">
        <f t="shared" si="89"/>
        <v/>
      </c>
      <c r="K768" s="20">
        <f t="shared" si="90"/>
        <v>0</v>
      </c>
      <c r="L768" s="20" t="str">
        <f t="shared" si="91"/>
        <v/>
      </c>
      <c r="M768" s="20" t="str">
        <f t="shared" si="92"/>
        <v/>
      </c>
      <c r="O768" s="20">
        <f t="shared" si="93"/>
        <v>0</v>
      </c>
      <c r="P768" s="20">
        <f t="shared" si="94"/>
        <v>0</v>
      </c>
      <c r="Q768" s="20" t="str">
        <f t="shared" si="95"/>
        <v/>
      </c>
      <c r="R768" s="20">
        <f t="shared" si="96"/>
        <v>0</v>
      </c>
      <c r="AB768" s="21"/>
      <c r="AC768" s="21"/>
    </row>
    <row r="769" spans="1:29" x14ac:dyDescent="0.2">
      <c r="A769" s="23"/>
      <c r="B769" s="28"/>
      <c r="C769" s="36"/>
      <c r="D769" s="25"/>
      <c r="E769" s="21"/>
      <c r="F769" s="21"/>
      <c r="G769" s="43"/>
      <c r="H769" s="21"/>
      <c r="I769" s="162"/>
      <c r="J769" s="522" t="str">
        <f t="shared" si="89"/>
        <v/>
      </c>
      <c r="K769" s="20">
        <f t="shared" si="90"/>
        <v>0</v>
      </c>
      <c r="L769" s="20" t="str">
        <f t="shared" si="91"/>
        <v/>
      </c>
      <c r="M769" s="20" t="str">
        <f t="shared" si="92"/>
        <v/>
      </c>
      <c r="O769" s="20">
        <f t="shared" si="93"/>
        <v>0</v>
      </c>
      <c r="P769" s="20">
        <f t="shared" si="94"/>
        <v>0</v>
      </c>
      <c r="Q769" s="20" t="str">
        <f t="shared" si="95"/>
        <v/>
      </c>
      <c r="R769" s="20">
        <f t="shared" si="96"/>
        <v>0</v>
      </c>
      <c r="AB769" s="21"/>
      <c r="AC769" s="21"/>
    </row>
    <row r="770" spans="1:29" x14ac:dyDescent="0.2">
      <c r="A770" s="23"/>
      <c r="B770" s="28"/>
      <c r="C770" s="36"/>
      <c r="D770" s="25"/>
      <c r="E770" s="21"/>
      <c r="F770" s="21"/>
      <c r="G770" s="43"/>
      <c r="H770" s="21"/>
      <c r="I770" s="162"/>
      <c r="J770" s="522" t="str">
        <f t="shared" si="89"/>
        <v/>
      </c>
      <c r="K770" s="20">
        <f t="shared" si="90"/>
        <v>0</v>
      </c>
      <c r="L770" s="20" t="str">
        <f t="shared" si="91"/>
        <v/>
      </c>
      <c r="M770" s="20" t="str">
        <f t="shared" si="92"/>
        <v/>
      </c>
      <c r="O770" s="20">
        <f t="shared" si="93"/>
        <v>0</v>
      </c>
      <c r="P770" s="20">
        <f t="shared" si="94"/>
        <v>0</v>
      </c>
      <c r="Q770" s="20" t="str">
        <f t="shared" si="95"/>
        <v/>
      </c>
      <c r="R770" s="20">
        <f t="shared" si="96"/>
        <v>0</v>
      </c>
      <c r="AB770" s="21"/>
      <c r="AC770" s="21"/>
    </row>
    <row r="771" spans="1:29" x14ac:dyDescent="0.2">
      <c r="A771" s="23"/>
      <c r="B771" s="28"/>
      <c r="C771" s="36"/>
      <c r="D771" s="25"/>
      <c r="E771" s="21"/>
      <c r="F771" s="21"/>
      <c r="G771" s="43"/>
      <c r="H771" s="21"/>
      <c r="I771" s="162"/>
      <c r="J771" s="522" t="str">
        <f t="shared" si="89"/>
        <v/>
      </c>
      <c r="K771" s="20">
        <f t="shared" si="90"/>
        <v>0</v>
      </c>
      <c r="L771" s="20" t="str">
        <f t="shared" si="91"/>
        <v/>
      </c>
      <c r="M771" s="20" t="str">
        <f t="shared" si="92"/>
        <v/>
      </c>
      <c r="O771" s="20">
        <f t="shared" si="93"/>
        <v>0</v>
      </c>
      <c r="P771" s="20">
        <f t="shared" si="94"/>
        <v>0</v>
      </c>
      <c r="Q771" s="20" t="str">
        <f t="shared" si="95"/>
        <v/>
      </c>
      <c r="R771" s="20">
        <f t="shared" si="96"/>
        <v>0</v>
      </c>
      <c r="AB771" s="21"/>
      <c r="AC771" s="21"/>
    </row>
    <row r="772" spans="1:29" x14ac:dyDescent="0.2">
      <c r="A772" s="23"/>
      <c r="B772" s="28"/>
      <c r="C772" s="36"/>
      <c r="D772" s="25"/>
      <c r="E772" s="21"/>
      <c r="F772" s="21"/>
      <c r="G772" s="43"/>
      <c r="H772" s="21"/>
      <c r="I772" s="162"/>
      <c r="J772" s="522" t="str">
        <f t="shared" si="89"/>
        <v/>
      </c>
      <c r="K772" s="20">
        <f t="shared" si="90"/>
        <v>0</v>
      </c>
      <c r="L772" s="20" t="str">
        <f t="shared" si="91"/>
        <v/>
      </c>
      <c r="M772" s="20" t="str">
        <f t="shared" si="92"/>
        <v/>
      </c>
      <c r="O772" s="20">
        <f t="shared" si="93"/>
        <v>0</v>
      </c>
      <c r="P772" s="20">
        <f t="shared" si="94"/>
        <v>0</v>
      </c>
      <c r="Q772" s="20" t="str">
        <f t="shared" si="95"/>
        <v/>
      </c>
      <c r="R772" s="20">
        <f t="shared" si="96"/>
        <v>0</v>
      </c>
      <c r="AB772" s="21"/>
      <c r="AC772" s="21"/>
    </row>
    <row r="773" spans="1:29" x14ac:dyDescent="0.2">
      <c r="A773" s="23"/>
      <c r="B773" s="28"/>
      <c r="C773" s="36"/>
      <c r="D773" s="25"/>
      <c r="E773" s="21"/>
      <c r="F773" s="21"/>
      <c r="G773" s="43"/>
      <c r="H773" s="21"/>
      <c r="I773" s="162"/>
      <c r="J773" s="522" t="str">
        <f t="shared" si="89"/>
        <v/>
      </c>
      <c r="K773" s="20">
        <f t="shared" si="90"/>
        <v>0</v>
      </c>
      <c r="L773" s="20" t="str">
        <f t="shared" si="91"/>
        <v/>
      </c>
      <c r="M773" s="20" t="str">
        <f t="shared" si="92"/>
        <v/>
      </c>
      <c r="O773" s="20">
        <f t="shared" si="93"/>
        <v>0</v>
      </c>
      <c r="P773" s="20">
        <f t="shared" si="94"/>
        <v>0</v>
      </c>
      <c r="Q773" s="20" t="str">
        <f t="shared" si="95"/>
        <v/>
      </c>
      <c r="R773" s="20">
        <f t="shared" si="96"/>
        <v>0</v>
      </c>
      <c r="AB773" s="21"/>
      <c r="AC773" s="21"/>
    </row>
    <row r="774" spans="1:29" x14ac:dyDescent="0.2">
      <c r="A774" s="23"/>
      <c r="B774" s="28"/>
      <c r="C774" s="36"/>
      <c r="D774" s="25"/>
      <c r="E774" s="21"/>
      <c r="F774" s="21"/>
      <c r="G774" s="43"/>
      <c r="H774" s="21"/>
      <c r="I774" s="162"/>
      <c r="J774" s="522" t="str">
        <f t="shared" si="89"/>
        <v/>
      </c>
      <c r="K774" s="20">
        <f t="shared" si="90"/>
        <v>0</v>
      </c>
      <c r="L774" s="20" t="str">
        <f t="shared" si="91"/>
        <v/>
      </c>
      <c r="M774" s="20" t="str">
        <f t="shared" si="92"/>
        <v/>
      </c>
      <c r="O774" s="20">
        <f t="shared" si="93"/>
        <v>0</v>
      </c>
      <c r="P774" s="20">
        <f t="shared" si="94"/>
        <v>0</v>
      </c>
      <c r="Q774" s="20" t="str">
        <f t="shared" si="95"/>
        <v/>
      </c>
      <c r="R774" s="20">
        <f t="shared" si="96"/>
        <v>0</v>
      </c>
      <c r="AB774" s="21"/>
      <c r="AC774" s="21"/>
    </row>
    <row r="775" spans="1:29" x14ac:dyDescent="0.2">
      <c r="A775" s="23"/>
      <c r="B775" s="28"/>
      <c r="C775" s="36"/>
      <c r="D775" s="25"/>
      <c r="E775" s="21"/>
      <c r="F775" s="21"/>
      <c r="G775" s="43"/>
      <c r="H775" s="21"/>
      <c r="I775" s="162"/>
      <c r="J775" s="522" t="str">
        <f t="shared" si="89"/>
        <v/>
      </c>
      <c r="K775" s="20">
        <f t="shared" si="90"/>
        <v>0</v>
      </c>
      <c r="L775" s="20" t="str">
        <f t="shared" si="91"/>
        <v/>
      </c>
      <c r="M775" s="20" t="str">
        <f t="shared" si="92"/>
        <v/>
      </c>
      <c r="O775" s="20">
        <f t="shared" si="93"/>
        <v>0</v>
      </c>
      <c r="P775" s="20">
        <f t="shared" si="94"/>
        <v>0</v>
      </c>
      <c r="Q775" s="20" t="str">
        <f t="shared" si="95"/>
        <v/>
      </c>
      <c r="R775" s="20">
        <f t="shared" si="96"/>
        <v>0</v>
      </c>
      <c r="AB775" s="21"/>
      <c r="AC775" s="21"/>
    </row>
    <row r="776" spans="1:29" x14ac:dyDescent="0.2">
      <c r="A776" s="23"/>
      <c r="B776" s="28"/>
      <c r="C776" s="36"/>
      <c r="D776" s="25"/>
      <c r="E776" s="21"/>
      <c r="F776" s="21"/>
      <c r="G776" s="43"/>
      <c r="H776" s="21"/>
      <c r="I776" s="162"/>
      <c r="J776" s="522" t="str">
        <f t="shared" si="89"/>
        <v/>
      </c>
      <c r="K776" s="20">
        <f t="shared" si="90"/>
        <v>0</v>
      </c>
      <c r="L776" s="20" t="str">
        <f t="shared" si="91"/>
        <v/>
      </c>
      <c r="M776" s="20" t="str">
        <f t="shared" si="92"/>
        <v/>
      </c>
      <c r="O776" s="20">
        <f t="shared" si="93"/>
        <v>0</v>
      </c>
      <c r="P776" s="20">
        <f t="shared" si="94"/>
        <v>0</v>
      </c>
      <c r="Q776" s="20" t="str">
        <f t="shared" si="95"/>
        <v/>
      </c>
      <c r="R776" s="20">
        <f t="shared" si="96"/>
        <v>0</v>
      </c>
      <c r="AB776" s="21"/>
      <c r="AC776" s="21"/>
    </row>
    <row r="777" spans="1:29" x14ac:dyDescent="0.2">
      <c r="A777" s="23"/>
      <c r="B777" s="28"/>
      <c r="C777" s="36"/>
      <c r="D777" s="25"/>
      <c r="E777" s="21"/>
      <c r="F777" s="21"/>
      <c r="G777" s="43"/>
      <c r="H777" s="21"/>
      <c r="I777" s="162"/>
      <c r="J777" s="522" t="str">
        <f t="shared" si="89"/>
        <v/>
      </c>
      <c r="K777" s="20">
        <f t="shared" si="90"/>
        <v>0</v>
      </c>
      <c r="L777" s="20" t="str">
        <f t="shared" si="91"/>
        <v/>
      </c>
      <c r="M777" s="20" t="str">
        <f t="shared" si="92"/>
        <v/>
      </c>
      <c r="O777" s="20">
        <f t="shared" si="93"/>
        <v>0</v>
      </c>
      <c r="P777" s="20">
        <f t="shared" si="94"/>
        <v>0</v>
      </c>
      <c r="Q777" s="20" t="str">
        <f t="shared" si="95"/>
        <v/>
      </c>
      <c r="R777" s="20">
        <f t="shared" si="96"/>
        <v>0</v>
      </c>
      <c r="AB777" s="21"/>
      <c r="AC777" s="21"/>
    </row>
    <row r="778" spans="1:29" x14ac:dyDescent="0.2">
      <c r="A778" s="23"/>
      <c r="B778" s="28"/>
      <c r="C778" s="36"/>
      <c r="D778" s="25"/>
      <c r="E778" s="21"/>
      <c r="F778" s="21"/>
      <c r="G778" s="43"/>
      <c r="H778" s="21"/>
      <c r="I778" s="162"/>
      <c r="J778" s="522" t="str">
        <f t="shared" si="89"/>
        <v/>
      </c>
      <c r="K778" s="20">
        <f t="shared" si="90"/>
        <v>0</v>
      </c>
      <c r="L778" s="20" t="str">
        <f t="shared" si="91"/>
        <v/>
      </c>
      <c r="M778" s="20" t="str">
        <f t="shared" si="92"/>
        <v/>
      </c>
      <c r="O778" s="20">
        <f t="shared" si="93"/>
        <v>0</v>
      </c>
      <c r="P778" s="20">
        <f t="shared" si="94"/>
        <v>0</v>
      </c>
      <c r="Q778" s="20" t="str">
        <f t="shared" si="95"/>
        <v/>
      </c>
      <c r="R778" s="20">
        <f t="shared" si="96"/>
        <v>0</v>
      </c>
      <c r="AB778" s="21"/>
      <c r="AC778" s="21"/>
    </row>
    <row r="779" spans="1:29" x14ac:dyDescent="0.2">
      <c r="A779" s="23"/>
      <c r="B779" s="28"/>
      <c r="C779" s="36"/>
      <c r="D779" s="25"/>
      <c r="E779" s="21"/>
      <c r="F779" s="21"/>
      <c r="G779" s="43"/>
      <c r="H779" s="21"/>
      <c r="I779" s="162"/>
      <c r="J779" s="522" t="str">
        <f t="shared" ref="J779:J842" si="97">IF(K779=K778,"",SUMIF(K:K,K779,I:I))</f>
        <v/>
      </c>
      <c r="K779" s="20">
        <f t="shared" si="90"/>
        <v>0</v>
      </c>
      <c r="L779" s="20" t="str">
        <f t="shared" si="91"/>
        <v/>
      </c>
      <c r="M779" s="20" t="str">
        <f t="shared" si="92"/>
        <v/>
      </c>
      <c r="O779" s="20">
        <f t="shared" si="93"/>
        <v>0</v>
      </c>
      <c r="P779" s="20">
        <f t="shared" si="94"/>
        <v>0</v>
      </c>
      <c r="Q779" s="20" t="str">
        <f t="shared" si="95"/>
        <v/>
      </c>
      <c r="R779" s="20">
        <f t="shared" si="96"/>
        <v>0</v>
      </c>
      <c r="AB779" s="21"/>
      <c r="AC779" s="21"/>
    </row>
    <row r="780" spans="1:29" x14ac:dyDescent="0.2">
      <c r="A780" s="23"/>
      <c r="B780" s="28"/>
      <c r="C780" s="36"/>
      <c r="D780" s="25"/>
      <c r="E780" s="21"/>
      <c r="F780" s="21"/>
      <c r="G780" s="43"/>
      <c r="H780" s="21"/>
      <c r="I780" s="162"/>
      <c r="J780" s="522" t="str">
        <f t="shared" si="97"/>
        <v/>
      </c>
      <c r="K780" s="20">
        <f t="shared" ref="K780:K843" si="98">IF(ISBLANK(A780),K779,A780)</f>
        <v>0</v>
      </c>
      <c r="L780" s="20" t="str">
        <f t="shared" si="91"/>
        <v/>
      </c>
      <c r="M780" s="20" t="str">
        <f t="shared" si="92"/>
        <v/>
      </c>
      <c r="O780" s="20">
        <f t="shared" si="93"/>
        <v>0</v>
      </c>
      <c r="P780" s="20">
        <f t="shared" si="94"/>
        <v>0</v>
      </c>
      <c r="Q780" s="20" t="str">
        <f t="shared" si="95"/>
        <v/>
      </c>
      <c r="R780" s="20">
        <f t="shared" si="96"/>
        <v>0</v>
      </c>
      <c r="AB780" s="21"/>
      <c r="AC780" s="21"/>
    </row>
    <row r="781" spans="1:29" x14ac:dyDescent="0.2">
      <c r="A781" s="23"/>
      <c r="B781" s="28"/>
      <c r="C781" s="36"/>
      <c r="D781" s="25"/>
      <c r="E781" s="21"/>
      <c r="F781" s="21"/>
      <c r="G781" s="43"/>
      <c r="H781" s="21"/>
      <c r="I781" s="162"/>
      <c r="J781" s="522" t="str">
        <f t="shared" si="97"/>
        <v/>
      </c>
      <c r="K781" s="20">
        <f t="shared" si="98"/>
        <v>0</v>
      </c>
      <c r="L781" s="20" t="str">
        <f t="shared" si="91"/>
        <v/>
      </c>
      <c r="M781" s="20" t="str">
        <f t="shared" si="92"/>
        <v/>
      </c>
      <c r="O781" s="20">
        <f t="shared" si="93"/>
        <v>0</v>
      </c>
      <c r="P781" s="20">
        <f t="shared" si="94"/>
        <v>0</v>
      </c>
      <c r="Q781" s="20" t="str">
        <f t="shared" si="95"/>
        <v/>
      </c>
      <c r="R781" s="20">
        <f t="shared" si="96"/>
        <v>0</v>
      </c>
      <c r="AB781" s="21"/>
      <c r="AC781" s="21"/>
    </row>
    <row r="782" spans="1:29" x14ac:dyDescent="0.2">
      <c r="A782" s="23"/>
      <c r="B782" s="28"/>
      <c r="C782" s="36"/>
      <c r="D782" s="25"/>
      <c r="E782" s="21"/>
      <c r="F782" s="21"/>
      <c r="G782" s="43"/>
      <c r="H782" s="21"/>
      <c r="I782" s="162"/>
      <c r="J782" s="522" t="str">
        <f t="shared" si="97"/>
        <v/>
      </c>
      <c r="K782" s="20">
        <f t="shared" si="98"/>
        <v>0</v>
      </c>
      <c r="L782" s="20" t="str">
        <f t="shared" si="91"/>
        <v/>
      </c>
      <c r="M782" s="20" t="str">
        <f t="shared" si="92"/>
        <v/>
      </c>
      <c r="O782" s="20">
        <f t="shared" si="93"/>
        <v>0</v>
      </c>
      <c r="P782" s="20">
        <f t="shared" si="94"/>
        <v>0</v>
      </c>
      <c r="Q782" s="20" t="str">
        <f t="shared" si="95"/>
        <v/>
      </c>
      <c r="R782" s="20">
        <f t="shared" si="96"/>
        <v>0</v>
      </c>
      <c r="AB782" s="21"/>
      <c r="AC782" s="21"/>
    </row>
    <row r="783" spans="1:29" x14ac:dyDescent="0.2">
      <c r="A783" s="23"/>
      <c r="B783" s="28"/>
      <c r="C783" s="36"/>
      <c r="D783" s="25"/>
      <c r="E783" s="21"/>
      <c r="F783" s="21"/>
      <c r="G783" s="43"/>
      <c r="H783" s="21"/>
      <c r="I783" s="162"/>
      <c r="J783" s="522" t="str">
        <f t="shared" si="97"/>
        <v/>
      </c>
      <c r="K783" s="20">
        <f t="shared" si="98"/>
        <v>0</v>
      </c>
      <c r="L783" s="20" t="str">
        <f t="shared" ref="L783:L846" si="99">LEFT(H783,11)</f>
        <v/>
      </c>
      <c r="M783" s="20" t="str">
        <f t="shared" ref="M783:M846" si="100">LEFT(E783,2)</f>
        <v/>
      </c>
      <c r="O783" s="20">
        <f t="shared" ref="O783:O846" si="101">K783</f>
        <v>0</v>
      </c>
      <c r="P783" s="20">
        <f t="shared" ref="P783:P846" si="102">LEN(L783)</f>
        <v>0</v>
      </c>
      <c r="Q783" s="20" t="str">
        <f t="shared" ref="Q783:Q846" si="103">IF(LEN(L783)=11,L783,IF(LEN(L783)=10,CONCATENATE(L783," "),IF(LEN(L783)=9,CONCATENATE(L783,"  "),IF(LEN(L783)=8,CONCATENATE(L783,"   "),""))))</f>
        <v/>
      </c>
      <c r="R783" s="20">
        <f t="shared" ref="R783:R846" si="104">LEN(Q783)</f>
        <v>0</v>
      </c>
      <c r="AB783" s="21"/>
      <c r="AC783" s="21"/>
    </row>
    <row r="784" spans="1:29" x14ac:dyDescent="0.2">
      <c r="A784" s="23"/>
      <c r="B784" s="28"/>
      <c r="C784" s="36"/>
      <c r="D784" s="25"/>
      <c r="E784" s="21"/>
      <c r="F784" s="21"/>
      <c r="G784" s="43"/>
      <c r="H784" s="21"/>
      <c r="I784" s="162"/>
      <c r="J784" s="522" t="str">
        <f t="shared" si="97"/>
        <v/>
      </c>
      <c r="K784" s="20">
        <f t="shared" si="98"/>
        <v>0</v>
      </c>
      <c r="L784" s="20" t="str">
        <f t="shared" si="99"/>
        <v/>
      </c>
      <c r="M784" s="20" t="str">
        <f t="shared" si="100"/>
        <v/>
      </c>
      <c r="O784" s="20">
        <f t="shared" si="101"/>
        <v>0</v>
      </c>
      <c r="P784" s="20">
        <f t="shared" si="102"/>
        <v>0</v>
      </c>
      <c r="Q784" s="20" t="str">
        <f t="shared" si="103"/>
        <v/>
      </c>
      <c r="R784" s="20">
        <f t="shared" si="104"/>
        <v>0</v>
      </c>
      <c r="AB784" s="21"/>
      <c r="AC784" s="21"/>
    </row>
    <row r="785" spans="1:29" x14ac:dyDescent="0.2">
      <c r="A785" s="23"/>
      <c r="B785" s="28"/>
      <c r="C785" s="36"/>
      <c r="D785" s="25"/>
      <c r="E785" s="21"/>
      <c r="F785" s="21"/>
      <c r="G785" s="43"/>
      <c r="H785" s="21"/>
      <c r="I785" s="162"/>
      <c r="J785" s="522" t="str">
        <f t="shared" si="97"/>
        <v/>
      </c>
      <c r="K785" s="20">
        <f t="shared" si="98"/>
        <v>0</v>
      </c>
      <c r="L785" s="20" t="str">
        <f t="shared" si="99"/>
        <v/>
      </c>
      <c r="M785" s="20" t="str">
        <f t="shared" si="100"/>
        <v/>
      </c>
      <c r="O785" s="20">
        <f t="shared" si="101"/>
        <v>0</v>
      </c>
      <c r="P785" s="20">
        <f t="shared" si="102"/>
        <v>0</v>
      </c>
      <c r="Q785" s="20" t="str">
        <f t="shared" si="103"/>
        <v/>
      </c>
      <c r="R785" s="20">
        <f t="shared" si="104"/>
        <v>0</v>
      </c>
      <c r="AB785" s="21"/>
      <c r="AC785" s="21"/>
    </row>
    <row r="786" spans="1:29" x14ac:dyDescent="0.2">
      <c r="A786" s="23"/>
      <c r="B786" s="28"/>
      <c r="C786" s="36"/>
      <c r="D786" s="25"/>
      <c r="E786" s="21"/>
      <c r="F786" s="21"/>
      <c r="G786" s="43"/>
      <c r="H786" s="21"/>
      <c r="I786" s="162"/>
      <c r="J786" s="522" t="str">
        <f t="shared" si="97"/>
        <v/>
      </c>
      <c r="K786" s="20">
        <f t="shared" si="98"/>
        <v>0</v>
      </c>
      <c r="L786" s="20" t="str">
        <f t="shared" si="99"/>
        <v/>
      </c>
      <c r="M786" s="20" t="str">
        <f t="shared" si="100"/>
        <v/>
      </c>
      <c r="O786" s="20">
        <f t="shared" si="101"/>
        <v>0</v>
      </c>
      <c r="P786" s="20">
        <f t="shared" si="102"/>
        <v>0</v>
      </c>
      <c r="Q786" s="20" t="str">
        <f t="shared" si="103"/>
        <v/>
      </c>
      <c r="R786" s="20">
        <f t="shared" si="104"/>
        <v>0</v>
      </c>
      <c r="AB786" s="21"/>
      <c r="AC786" s="21"/>
    </row>
    <row r="787" spans="1:29" x14ac:dyDescent="0.2">
      <c r="A787" s="23"/>
      <c r="B787" s="28"/>
      <c r="C787" s="36"/>
      <c r="D787" s="25"/>
      <c r="E787" s="21"/>
      <c r="F787" s="21"/>
      <c r="G787" s="43"/>
      <c r="H787" s="21"/>
      <c r="I787" s="162"/>
      <c r="J787" s="522" t="str">
        <f t="shared" si="97"/>
        <v/>
      </c>
      <c r="K787" s="20">
        <f t="shared" si="98"/>
        <v>0</v>
      </c>
      <c r="L787" s="20" t="str">
        <f t="shared" si="99"/>
        <v/>
      </c>
      <c r="M787" s="20" t="str">
        <f t="shared" si="100"/>
        <v/>
      </c>
      <c r="O787" s="20">
        <f t="shared" si="101"/>
        <v>0</v>
      </c>
      <c r="P787" s="20">
        <f t="shared" si="102"/>
        <v>0</v>
      </c>
      <c r="Q787" s="20" t="str">
        <f t="shared" si="103"/>
        <v/>
      </c>
      <c r="R787" s="20">
        <f t="shared" si="104"/>
        <v>0</v>
      </c>
      <c r="AB787" s="21"/>
      <c r="AC787" s="21"/>
    </row>
    <row r="788" spans="1:29" x14ac:dyDescent="0.2">
      <c r="A788" s="23"/>
      <c r="B788" s="28"/>
      <c r="C788" s="36"/>
      <c r="D788" s="25"/>
      <c r="E788" s="21"/>
      <c r="F788" s="21"/>
      <c r="G788" s="43"/>
      <c r="H788" s="21"/>
      <c r="I788" s="162"/>
      <c r="J788" s="522" t="str">
        <f t="shared" si="97"/>
        <v/>
      </c>
      <c r="K788" s="20">
        <f t="shared" si="98"/>
        <v>0</v>
      </c>
      <c r="L788" s="20" t="str">
        <f t="shared" si="99"/>
        <v/>
      </c>
      <c r="M788" s="20" t="str">
        <f t="shared" si="100"/>
        <v/>
      </c>
      <c r="O788" s="20">
        <f t="shared" si="101"/>
        <v>0</v>
      </c>
      <c r="P788" s="20">
        <f t="shared" si="102"/>
        <v>0</v>
      </c>
      <c r="Q788" s="20" t="str">
        <f t="shared" si="103"/>
        <v/>
      </c>
      <c r="R788" s="20">
        <f t="shared" si="104"/>
        <v>0</v>
      </c>
      <c r="AB788" s="21"/>
      <c r="AC788" s="21"/>
    </row>
    <row r="789" spans="1:29" x14ac:dyDescent="0.2">
      <c r="A789" s="23"/>
      <c r="B789" s="28"/>
      <c r="C789" s="36"/>
      <c r="D789" s="25"/>
      <c r="E789" s="21"/>
      <c r="F789" s="21"/>
      <c r="G789" s="43"/>
      <c r="H789" s="21"/>
      <c r="I789" s="162"/>
      <c r="J789" s="522" t="str">
        <f t="shared" si="97"/>
        <v/>
      </c>
      <c r="K789" s="20">
        <f t="shared" si="98"/>
        <v>0</v>
      </c>
      <c r="L789" s="20" t="str">
        <f t="shared" si="99"/>
        <v/>
      </c>
      <c r="M789" s="20" t="str">
        <f t="shared" si="100"/>
        <v/>
      </c>
      <c r="O789" s="20">
        <f t="shared" si="101"/>
        <v>0</v>
      </c>
      <c r="P789" s="20">
        <f t="shared" si="102"/>
        <v>0</v>
      </c>
      <c r="Q789" s="20" t="str">
        <f t="shared" si="103"/>
        <v/>
      </c>
      <c r="R789" s="20">
        <f t="shared" si="104"/>
        <v>0</v>
      </c>
      <c r="AB789" s="21"/>
      <c r="AC789" s="21"/>
    </row>
    <row r="790" spans="1:29" x14ac:dyDescent="0.2">
      <c r="A790" s="23"/>
      <c r="B790" s="28"/>
      <c r="C790" s="36"/>
      <c r="D790" s="25"/>
      <c r="E790" s="21"/>
      <c r="F790" s="21"/>
      <c r="G790" s="43"/>
      <c r="H790" s="21"/>
      <c r="I790" s="162"/>
      <c r="J790" s="522" t="str">
        <f t="shared" si="97"/>
        <v/>
      </c>
      <c r="K790" s="20">
        <f t="shared" si="98"/>
        <v>0</v>
      </c>
      <c r="L790" s="20" t="str">
        <f t="shared" si="99"/>
        <v/>
      </c>
      <c r="M790" s="20" t="str">
        <f t="shared" si="100"/>
        <v/>
      </c>
      <c r="O790" s="20">
        <f t="shared" si="101"/>
        <v>0</v>
      </c>
      <c r="P790" s="20">
        <f t="shared" si="102"/>
        <v>0</v>
      </c>
      <c r="Q790" s="20" t="str">
        <f t="shared" si="103"/>
        <v/>
      </c>
      <c r="R790" s="20">
        <f t="shared" si="104"/>
        <v>0</v>
      </c>
      <c r="AB790" s="21"/>
      <c r="AC790" s="21"/>
    </row>
    <row r="791" spans="1:29" x14ac:dyDescent="0.2">
      <c r="A791" s="23"/>
      <c r="B791" s="28"/>
      <c r="C791" s="36"/>
      <c r="D791" s="25"/>
      <c r="E791" s="21"/>
      <c r="F791" s="21"/>
      <c r="G791" s="43"/>
      <c r="H791" s="21"/>
      <c r="I791" s="162"/>
      <c r="J791" s="522" t="str">
        <f t="shared" si="97"/>
        <v/>
      </c>
      <c r="K791" s="20">
        <f t="shared" si="98"/>
        <v>0</v>
      </c>
      <c r="L791" s="20" t="str">
        <f t="shared" si="99"/>
        <v/>
      </c>
      <c r="M791" s="20" t="str">
        <f t="shared" si="100"/>
        <v/>
      </c>
      <c r="O791" s="20">
        <f t="shared" si="101"/>
        <v>0</v>
      </c>
      <c r="P791" s="20">
        <f t="shared" si="102"/>
        <v>0</v>
      </c>
      <c r="Q791" s="20" t="str">
        <f t="shared" si="103"/>
        <v/>
      </c>
      <c r="R791" s="20">
        <f t="shared" si="104"/>
        <v>0</v>
      </c>
      <c r="AB791" s="21"/>
      <c r="AC791" s="21"/>
    </row>
    <row r="792" spans="1:29" x14ac:dyDescent="0.2">
      <c r="A792" s="23"/>
      <c r="B792" s="28"/>
      <c r="C792" s="36"/>
      <c r="D792" s="25"/>
      <c r="E792" s="21"/>
      <c r="F792" s="21"/>
      <c r="G792" s="43"/>
      <c r="H792" s="21"/>
      <c r="I792" s="162"/>
      <c r="J792" s="522" t="str">
        <f t="shared" si="97"/>
        <v/>
      </c>
      <c r="K792" s="20">
        <f t="shared" si="98"/>
        <v>0</v>
      </c>
      <c r="L792" s="20" t="str">
        <f t="shared" si="99"/>
        <v/>
      </c>
      <c r="M792" s="20" t="str">
        <f t="shared" si="100"/>
        <v/>
      </c>
      <c r="O792" s="20">
        <f t="shared" si="101"/>
        <v>0</v>
      </c>
      <c r="P792" s="20">
        <f t="shared" si="102"/>
        <v>0</v>
      </c>
      <c r="Q792" s="20" t="str">
        <f t="shared" si="103"/>
        <v/>
      </c>
      <c r="R792" s="20">
        <f t="shared" si="104"/>
        <v>0</v>
      </c>
      <c r="AB792" s="21"/>
      <c r="AC792" s="21"/>
    </row>
    <row r="793" spans="1:29" x14ac:dyDescent="0.2">
      <c r="A793" s="23"/>
      <c r="B793" s="28"/>
      <c r="C793" s="36"/>
      <c r="D793" s="25"/>
      <c r="E793" s="21"/>
      <c r="F793" s="21"/>
      <c r="G793" s="43"/>
      <c r="H793" s="21"/>
      <c r="I793" s="162"/>
      <c r="J793" s="522" t="str">
        <f t="shared" si="97"/>
        <v/>
      </c>
      <c r="K793" s="20">
        <f t="shared" si="98"/>
        <v>0</v>
      </c>
      <c r="L793" s="20" t="str">
        <f t="shared" si="99"/>
        <v/>
      </c>
      <c r="M793" s="20" t="str">
        <f t="shared" si="100"/>
        <v/>
      </c>
      <c r="O793" s="20">
        <f t="shared" si="101"/>
        <v>0</v>
      </c>
      <c r="P793" s="20">
        <f t="shared" si="102"/>
        <v>0</v>
      </c>
      <c r="Q793" s="20" t="str">
        <f t="shared" si="103"/>
        <v/>
      </c>
      <c r="R793" s="20">
        <f t="shared" si="104"/>
        <v>0</v>
      </c>
      <c r="AB793" s="21"/>
      <c r="AC793" s="21"/>
    </row>
    <row r="794" spans="1:29" x14ac:dyDescent="0.2">
      <c r="A794" s="23"/>
      <c r="B794" s="28"/>
      <c r="C794" s="36"/>
      <c r="D794" s="25"/>
      <c r="E794" s="21"/>
      <c r="F794" s="21"/>
      <c r="G794" s="43"/>
      <c r="H794" s="21"/>
      <c r="I794" s="162"/>
      <c r="J794" s="522" t="str">
        <f t="shared" si="97"/>
        <v/>
      </c>
      <c r="K794" s="20">
        <f t="shared" si="98"/>
        <v>0</v>
      </c>
      <c r="L794" s="20" t="str">
        <f t="shared" si="99"/>
        <v/>
      </c>
      <c r="M794" s="20" t="str">
        <f t="shared" si="100"/>
        <v/>
      </c>
      <c r="O794" s="20">
        <f t="shared" si="101"/>
        <v>0</v>
      </c>
      <c r="P794" s="20">
        <f t="shared" si="102"/>
        <v>0</v>
      </c>
      <c r="Q794" s="20" t="str">
        <f t="shared" si="103"/>
        <v/>
      </c>
      <c r="R794" s="20">
        <f t="shared" si="104"/>
        <v>0</v>
      </c>
      <c r="AB794" s="21"/>
      <c r="AC794" s="21"/>
    </row>
    <row r="795" spans="1:29" x14ac:dyDescent="0.2">
      <c r="A795" s="23"/>
      <c r="B795" s="28"/>
      <c r="C795" s="36"/>
      <c r="D795" s="25"/>
      <c r="E795" s="21"/>
      <c r="F795" s="21"/>
      <c r="G795" s="43"/>
      <c r="H795" s="21"/>
      <c r="I795" s="162"/>
      <c r="J795" s="522" t="str">
        <f t="shared" si="97"/>
        <v/>
      </c>
      <c r="K795" s="20">
        <f t="shared" si="98"/>
        <v>0</v>
      </c>
      <c r="L795" s="20" t="str">
        <f t="shared" si="99"/>
        <v/>
      </c>
      <c r="M795" s="20" t="str">
        <f t="shared" si="100"/>
        <v/>
      </c>
      <c r="O795" s="20">
        <f t="shared" si="101"/>
        <v>0</v>
      </c>
      <c r="P795" s="20">
        <f t="shared" si="102"/>
        <v>0</v>
      </c>
      <c r="Q795" s="20" t="str">
        <f t="shared" si="103"/>
        <v/>
      </c>
      <c r="R795" s="20">
        <f t="shared" si="104"/>
        <v>0</v>
      </c>
      <c r="AB795" s="21"/>
      <c r="AC795" s="21"/>
    </row>
    <row r="796" spans="1:29" x14ac:dyDescent="0.2">
      <c r="A796" s="23"/>
      <c r="B796" s="28"/>
      <c r="C796" s="36"/>
      <c r="D796" s="25"/>
      <c r="E796" s="21"/>
      <c r="F796" s="21"/>
      <c r="G796" s="43"/>
      <c r="H796" s="21"/>
      <c r="I796" s="162"/>
      <c r="J796" s="522" t="str">
        <f t="shared" si="97"/>
        <v/>
      </c>
      <c r="K796" s="20">
        <f t="shared" si="98"/>
        <v>0</v>
      </c>
      <c r="L796" s="20" t="str">
        <f t="shared" si="99"/>
        <v/>
      </c>
      <c r="M796" s="20" t="str">
        <f t="shared" si="100"/>
        <v/>
      </c>
      <c r="O796" s="20">
        <f t="shared" si="101"/>
        <v>0</v>
      </c>
      <c r="P796" s="20">
        <f t="shared" si="102"/>
        <v>0</v>
      </c>
      <c r="Q796" s="20" t="str">
        <f t="shared" si="103"/>
        <v/>
      </c>
      <c r="R796" s="20">
        <f t="shared" si="104"/>
        <v>0</v>
      </c>
      <c r="AB796" s="21"/>
      <c r="AC796" s="21"/>
    </row>
    <row r="797" spans="1:29" x14ac:dyDescent="0.2">
      <c r="A797" s="23"/>
      <c r="B797" s="28"/>
      <c r="C797" s="36"/>
      <c r="D797" s="25"/>
      <c r="E797" s="21"/>
      <c r="F797" s="21"/>
      <c r="G797" s="43"/>
      <c r="H797" s="21"/>
      <c r="I797" s="162"/>
      <c r="J797" s="522" t="str">
        <f t="shared" si="97"/>
        <v/>
      </c>
      <c r="K797" s="20">
        <f t="shared" si="98"/>
        <v>0</v>
      </c>
      <c r="L797" s="20" t="str">
        <f t="shared" si="99"/>
        <v/>
      </c>
      <c r="M797" s="20" t="str">
        <f t="shared" si="100"/>
        <v/>
      </c>
      <c r="O797" s="20">
        <f t="shared" si="101"/>
        <v>0</v>
      </c>
      <c r="P797" s="20">
        <f t="shared" si="102"/>
        <v>0</v>
      </c>
      <c r="Q797" s="20" t="str">
        <f t="shared" si="103"/>
        <v/>
      </c>
      <c r="R797" s="20">
        <f t="shared" si="104"/>
        <v>0</v>
      </c>
      <c r="AB797" s="21"/>
      <c r="AC797" s="21"/>
    </row>
    <row r="798" spans="1:29" x14ac:dyDescent="0.2">
      <c r="A798" s="23"/>
      <c r="B798" s="28"/>
      <c r="C798" s="36"/>
      <c r="D798" s="25"/>
      <c r="E798" s="21"/>
      <c r="F798" s="21"/>
      <c r="G798" s="43"/>
      <c r="H798" s="21"/>
      <c r="I798" s="162"/>
      <c r="J798" s="522" t="str">
        <f t="shared" si="97"/>
        <v/>
      </c>
      <c r="K798" s="20">
        <f t="shared" si="98"/>
        <v>0</v>
      </c>
      <c r="L798" s="20" t="str">
        <f t="shared" si="99"/>
        <v/>
      </c>
      <c r="M798" s="20" t="str">
        <f t="shared" si="100"/>
        <v/>
      </c>
      <c r="O798" s="20">
        <f t="shared" si="101"/>
        <v>0</v>
      </c>
      <c r="P798" s="20">
        <f t="shared" si="102"/>
        <v>0</v>
      </c>
      <c r="Q798" s="20" t="str">
        <f t="shared" si="103"/>
        <v/>
      </c>
      <c r="R798" s="20">
        <f t="shared" si="104"/>
        <v>0</v>
      </c>
      <c r="AB798" s="21"/>
      <c r="AC798" s="21"/>
    </row>
    <row r="799" spans="1:29" x14ac:dyDescent="0.2">
      <c r="A799" s="23"/>
      <c r="B799" s="28"/>
      <c r="C799" s="36"/>
      <c r="D799" s="25"/>
      <c r="E799" s="21"/>
      <c r="F799" s="21"/>
      <c r="G799" s="43"/>
      <c r="H799" s="21"/>
      <c r="I799" s="162"/>
      <c r="J799" s="522" t="str">
        <f t="shared" si="97"/>
        <v/>
      </c>
      <c r="K799" s="20">
        <f t="shared" si="98"/>
        <v>0</v>
      </c>
      <c r="L799" s="20" t="str">
        <f t="shared" si="99"/>
        <v/>
      </c>
      <c r="M799" s="20" t="str">
        <f t="shared" si="100"/>
        <v/>
      </c>
      <c r="O799" s="20">
        <f t="shared" si="101"/>
        <v>0</v>
      </c>
      <c r="P799" s="20">
        <f t="shared" si="102"/>
        <v>0</v>
      </c>
      <c r="Q799" s="20" t="str">
        <f t="shared" si="103"/>
        <v/>
      </c>
      <c r="R799" s="20">
        <f t="shared" si="104"/>
        <v>0</v>
      </c>
      <c r="AB799" s="21"/>
      <c r="AC799" s="21"/>
    </row>
    <row r="800" spans="1:29" x14ac:dyDescent="0.2">
      <c r="A800" s="23"/>
      <c r="B800" s="28"/>
      <c r="C800" s="36"/>
      <c r="D800" s="25"/>
      <c r="E800" s="21"/>
      <c r="F800" s="21"/>
      <c r="G800" s="43"/>
      <c r="H800" s="21"/>
      <c r="I800" s="162"/>
      <c r="J800" s="522" t="str">
        <f t="shared" si="97"/>
        <v/>
      </c>
      <c r="K800" s="20">
        <f t="shared" si="98"/>
        <v>0</v>
      </c>
      <c r="L800" s="20" t="str">
        <f t="shared" si="99"/>
        <v/>
      </c>
      <c r="M800" s="20" t="str">
        <f t="shared" si="100"/>
        <v/>
      </c>
      <c r="O800" s="20">
        <f t="shared" si="101"/>
        <v>0</v>
      </c>
      <c r="P800" s="20">
        <f t="shared" si="102"/>
        <v>0</v>
      </c>
      <c r="Q800" s="20" t="str">
        <f t="shared" si="103"/>
        <v/>
      </c>
      <c r="R800" s="20">
        <f t="shared" si="104"/>
        <v>0</v>
      </c>
      <c r="AB800" s="21"/>
      <c r="AC800" s="21"/>
    </row>
    <row r="801" spans="1:29" x14ac:dyDescent="0.2">
      <c r="A801" s="23"/>
      <c r="B801" s="28"/>
      <c r="C801" s="36"/>
      <c r="D801" s="25"/>
      <c r="E801" s="21"/>
      <c r="F801" s="21"/>
      <c r="G801" s="43"/>
      <c r="H801" s="21"/>
      <c r="I801" s="162"/>
      <c r="J801" s="522" t="str">
        <f t="shared" si="97"/>
        <v/>
      </c>
      <c r="K801" s="20">
        <f t="shared" si="98"/>
        <v>0</v>
      </c>
      <c r="L801" s="20" t="str">
        <f t="shared" si="99"/>
        <v/>
      </c>
      <c r="M801" s="20" t="str">
        <f t="shared" si="100"/>
        <v/>
      </c>
      <c r="O801" s="20">
        <f t="shared" si="101"/>
        <v>0</v>
      </c>
      <c r="P801" s="20">
        <f t="shared" si="102"/>
        <v>0</v>
      </c>
      <c r="Q801" s="20" t="str">
        <f t="shared" si="103"/>
        <v/>
      </c>
      <c r="R801" s="20">
        <f t="shared" si="104"/>
        <v>0</v>
      </c>
      <c r="AB801" s="21"/>
      <c r="AC801" s="21"/>
    </row>
    <row r="802" spans="1:29" x14ac:dyDescent="0.2">
      <c r="A802" s="23"/>
      <c r="B802" s="28"/>
      <c r="C802" s="36"/>
      <c r="D802" s="25"/>
      <c r="E802" s="21"/>
      <c r="F802" s="21"/>
      <c r="G802" s="43"/>
      <c r="H802" s="21"/>
      <c r="I802" s="162"/>
      <c r="J802" s="522" t="str">
        <f t="shared" si="97"/>
        <v/>
      </c>
      <c r="K802" s="20">
        <f t="shared" si="98"/>
        <v>0</v>
      </c>
      <c r="L802" s="20" t="str">
        <f t="shared" si="99"/>
        <v/>
      </c>
      <c r="M802" s="20" t="str">
        <f t="shared" si="100"/>
        <v/>
      </c>
      <c r="O802" s="20">
        <f t="shared" si="101"/>
        <v>0</v>
      </c>
      <c r="P802" s="20">
        <f t="shared" si="102"/>
        <v>0</v>
      </c>
      <c r="Q802" s="20" t="str">
        <f t="shared" si="103"/>
        <v/>
      </c>
      <c r="R802" s="20">
        <f t="shared" si="104"/>
        <v>0</v>
      </c>
      <c r="AB802" s="21"/>
      <c r="AC802" s="21"/>
    </row>
    <row r="803" spans="1:29" x14ac:dyDescent="0.2">
      <c r="A803" s="23"/>
      <c r="B803" s="28"/>
      <c r="C803" s="36"/>
      <c r="D803" s="25"/>
      <c r="E803" s="21"/>
      <c r="F803" s="21"/>
      <c r="G803" s="43"/>
      <c r="H803" s="21"/>
      <c r="I803" s="162"/>
      <c r="J803" s="522" t="str">
        <f t="shared" si="97"/>
        <v/>
      </c>
      <c r="K803" s="20">
        <f t="shared" si="98"/>
        <v>0</v>
      </c>
      <c r="L803" s="20" t="str">
        <f t="shared" si="99"/>
        <v/>
      </c>
      <c r="M803" s="20" t="str">
        <f t="shared" si="100"/>
        <v/>
      </c>
      <c r="O803" s="20">
        <f t="shared" si="101"/>
        <v>0</v>
      </c>
      <c r="P803" s="20">
        <f t="shared" si="102"/>
        <v>0</v>
      </c>
      <c r="Q803" s="20" t="str">
        <f t="shared" si="103"/>
        <v/>
      </c>
      <c r="R803" s="20">
        <f t="shared" si="104"/>
        <v>0</v>
      </c>
      <c r="AB803" s="21"/>
      <c r="AC803" s="21"/>
    </row>
    <row r="804" spans="1:29" x14ac:dyDescent="0.2">
      <c r="A804" s="23"/>
      <c r="B804" s="28"/>
      <c r="C804" s="36"/>
      <c r="D804" s="25"/>
      <c r="E804" s="21"/>
      <c r="F804" s="21"/>
      <c r="G804" s="43"/>
      <c r="H804" s="21"/>
      <c r="I804" s="162"/>
      <c r="J804" s="522" t="str">
        <f t="shared" si="97"/>
        <v/>
      </c>
      <c r="K804" s="20">
        <f t="shared" si="98"/>
        <v>0</v>
      </c>
      <c r="L804" s="20" t="str">
        <f t="shared" si="99"/>
        <v/>
      </c>
      <c r="M804" s="20" t="str">
        <f t="shared" si="100"/>
        <v/>
      </c>
      <c r="O804" s="20">
        <f t="shared" si="101"/>
        <v>0</v>
      </c>
      <c r="P804" s="20">
        <f t="shared" si="102"/>
        <v>0</v>
      </c>
      <c r="Q804" s="20" t="str">
        <f t="shared" si="103"/>
        <v/>
      </c>
      <c r="R804" s="20">
        <f t="shared" si="104"/>
        <v>0</v>
      </c>
      <c r="AB804" s="21"/>
      <c r="AC804" s="21"/>
    </row>
    <row r="805" spans="1:29" x14ac:dyDescent="0.2">
      <c r="A805" s="23"/>
      <c r="B805" s="28"/>
      <c r="C805" s="36"/>
      <c r="D805" s="25"/>
      <c r="E805" s="21"/>
      <c r="F805" s="21"/>
      <c r="G805" s="43"/>
      <c r="H805" s="21"/>
      <c r="I805" s="162"/>
      <c r="J805" s="522" t="str">
        <f t="shared" si="97"/>
        <v/>
      </c>
      <c r="K805" s="20">
        <f t="shared" si="98"/>
        <v>0</v>
      </c>
      <c r="L805" s="20" t="str">
        <f t="shared" si="99"/>
        <v/>
      </c>
      <c r="M805" s="20" t="str">
        <f t="shared" si="100"/>
        <v/>
      </c>
      <c r="O805" s="20">
        <f t="shared" si="101"/>
        <v>0</v>
      </c>
      <c r="P805" s="20">
        <f t="shared" si="102"/>
        <v>0</v>
      </c>
      <c r="Q805" s="20" t="str">
        <f t="shared" si="103"/>
        <v/>
      </c>
      <c r="R805" s="20">
        <f t="shared" si="104"/>
        <v>0</v>
      </c>
      <c r="AB805" s="21"/>
      <c r="AC805" s="21"/>
    </row>
    <row r="806" spans="1:29" x14ac:dyDescent="0.2">
      <c r="A806" s="23"/>
      <c r="B806" s="28"/>
      <c r="C806" s="36"/>
      <c r="D806" s="25"/>
      <c r="E806" s="21"/>
      <c r="F806" s="21"/>
      <c r="G806" s="43"/>
      <c r="H806" s="21"/>
      <c r="I806" s="162"/>
      <c r="J806" s="522" t="str">
        <f t="shared" si="97"/>
        <v/>
      </c>
      <c r="K806" s="20">
        <f t="shared" si="98"/>
        <v>0</v>
      </c>
      <c r="L806" s="20" t="str">
        <f t="shared" si="99"/>
        <v/>
      </c>
      <c r="M806" s="20" t="str">
        <f t="shared" si="100"/>
        <v/>
      </c>
      <c r="O806" s="20">
        <f t="shared" si="101"/>
        <v>0</v>
      </c>
      <c r="P806" s="20">
        <f t="shared" si="102"/>
        <v>0</v>
      </c>
      <c r="Q806" s="20" t="str">
        <f t="shared" si="103"/>
        <v/>
      </c>
      <c r="R806" s="20">
        <f t="shared" si="104"/>
        <v>0</v>
      </c>
      <c r="AB806" s="21"/>
      <c r="AC806" s="21"/>
    </row>
    <row r="807" spans="1:29" x14ac:dyDescent="0.2">
      <c r="A807" s="23"/>
      <c r="B807" s="28"/>
      <c r="C807" s="36"/>
      <c r="D807" s="25"/>
      <c r="E807" s="21"/>
      <c r="F807" s="21"/>
      <c r="G807" s="43"/>
      <c r="H807" s="21"/>
      <c r="I807" s="162"/>
      <c r="J807" s="522" t="str">
        <f t="shared" si="97"/>
        <v/>
      </c>
      <c r="K807" s="20">
        <f t="shared" si="98"/>
        <v>0</v>
      </c>
      <c r="L807" s="20" t="str">
        <f t="shared" si="99"/>
        <v/>
      </c>
      <c r="M807" s="20" t="str">
        <f t="shared" si="100"/>
        <v/>
      </c>
      <c r="O807" s="20">
        <f t="shared" si="101"/>
        <v>0</v>
      </c>
      <c r="P807" s="20">
        <f t="shared" si="102"/>
        <v>0</v>
      </c>
      <c r="Q807" s="20" t="str">
        <f t="shared" si="103"/>
        <v/>
      </c>
      <c r="R807" s="20">
        <f t="shared" si="104"/>
        <v>0</v>
      </c>
      <c r="AB807" s="21"/>
      <c r="AC807" s="21"/>
    </row>
    <row r="808" spans="1:29" x14ac:dyDescent="0.2">
      <c r="A808" s="23"/>
      <c r="B808" s="28"/>
      <c r="C808" s="36"/>
      <c r="D808" s="25"/>
      <c r="E808" s="21"/>
      <c r="F808" s="21"/>
      <c r="G808" s="43"/>
      <c r="H808" s="21"/>
      <c r="I808" s="162"/>
      <c r="J808" s="522" t="str">
        <f t="shared" si="97"/>
        <v/>
      </c>
      <c r="K808" s="20">
        <f t="shared" si="98"/>
        <v>0</v>
      </c>
      <c r="L808" s="20" t="str">
        <f t="shared" si="99"/>
        <v/>
      </c>
      <c r="M808" s="20" t="str">
        <f t="shared" si="100"/>
        <v/>
      </c>
      <c r="O808" s="20">
        <f t="shared" si="101"/>
        <v>0</v>
      </c>
      <c r="P808" s="20">
        <f t="shared" si="102"/>
        <v>0</v>
      </c>
      <c r="Q808" s="20" t="str">
        <f t="shared" si="103"/>
        <v/>
      </c>
      <c r="R808" s="20">
        <f t="shared" si="104"/>
        <v>0</v>
      </c>
      <c r="AB808" s="21"/>
      <c r="AC808" s="21"/>
    </row>
    <row r="809" spans="1:29" x14ac:dyDescent="0.2">
      <c r="A809" s="23"/>
      <c r="B809" s="28"/>
      <c r="C809" s="36"/>
      <c r="D809" s="25"/>
      <c r="E809" s="21"/>
      <c r="F809" s="21"/>
      <c r="G809" s="43"/>
      <c r="H809" s="21"/>
      <c r="I809" s="162"/>
      <c r="J809" s="522" t="str">
        <f t="shared" si="97"/>
        <v/>
      </c>
      <c r="K809" s="20">
        <f t="shared" si="98"/>
        <v>0</v>
      </c>
      <c r="L809" s="20" t="str">
        <f t="shared" si="99"/>
        <v/>
      </c>
      <c r="M809" s="20" t="str">
        <f t="shared" si="100"/>
        <v/>
      </c>
      <c r="O809" s="20">
        <f t="shared" si="101"/>
        <v>0</v>
      </c>
      <c r="P809" s="20">
        <f t="shared" si="102"/>
        <v>0</v>
      </c>
      <c r="Q809" s="20" t="str">
        <f t="shared" si="103"/>
        <v/>
      </c>
      <c r="R809" s="20">
        <f t="shared" si="104"/>
        <v>0</v>
      </c>
      <c r="AB809" s="21"/>
      <c r="AC809" s="21"/>
    </row>
    <row r="810" spans="1:29" x14ac:dyDescent="0.2">
      <c r="A810" s="23"/>
      <c r="B810" s="28"/>
      <c r="C810" s="36"/>
      <c r="D810" s="25"/>
      <c r="E810" s="21"/>
      <c r="F810" s="21"/>
      <c r="G810" s="43"/>
      <c r="H810" s="21"/>
      <c r="I810" s="162"/>
      <c r="J810" s="522" t="str">
        <f t="shared" si="97"/>
        <v/>
      </c>
      <c r="K810" s="20">
        <f t="shared" si="98"/>
        <v>0</v>
      </c>
      <c r="L810" s="20" t="str">
        <f t="shared" si="99"/>
        <v/>
      </c>
      <c r="M810" s="20" t="str">
        <f t="shared" si="100"/>
        <v/>
      </c>
      <c r="O810" s="20">
        <f t="shared" si="101"/>
        <v>0</v>
      </c>
      <c r="P810" s="20">
        <f t="shared" si="102"/>
        <v>0</v>
      </c>
      <c r="Q810" s="20" t="str">
        <f t="shared" si="103"/>
        <v/>
      </c>
      <c r="R810" s="20">
        <f t="shared" si="104"/>
        <v>0</v>
      </c>
      <c r="AB810" s="21"/>
      <c r="AC810" s="21"/>
    </row>
    <row r="811" spans="1:29" x14ac:dyDescent="0.2">
      <c r="A811" s="23"/>
      <c r="B811" s="28"/>
      <c r="C811" s="36"/>
      <c r="D811" s="25"/>
      <c r="E811" s="21"/>
      <c r="F811" s="21"/>
      <c r="G811" s="43"/>
      <c r="H811" s="21"/>
      <c r="I811" s="162"/>
      <c r="J811" s="522" t="str">
        <f t="shared" si="97"/>
        <v/>
      </c>
      <c r="K811" s="20">
        <f t="shared" si="98"/>
        <v>0</v>
      </c>
      <c r="L811" s="20" t="str">
        <f t="shared" si="99"/>
        <v/>
      </c>
      <c r="M811" s="20" t="str">
        <f t="shared" si="100"/>
        <v/>
      </c>
      <c r="O811" s="20">
        <f t="shared" si="101"/>
        <v>0</v>
      </c>
      <c r="P811" s="20">
        <f t="shared" si="102"/>
        <v>0</v>
      </c>
      <c r="Q811" s="20" t="str">
        <f t="shared" si="103"/>
        <v/>
      </c>
      <c r="R811" s="20">
        <f t="shared" si="104"/>
        <v>0</v>
      </c>
      <c r="AB811" s="21"/>
      <c r="AC811" s="21"/>
    </row>
    <row r="812" spans="1:29" x14ac:dyDescent="0.2">
      <c r="A812" s="23"/>
      <c r="B812" s="28"/>
      <c r="C812" s="36"/>
      <c r="D812" s="25"/>
      <c r="E812" s="21"/>
      <c r="F812" s="21"/>
      <c r="G812" s="43"/>
      <c r="H812" s="21"/>
      <c r="I812" s="162"/>
      <c r="J812" s="522" t="str">
        <f t="shared" si="97"/>
        <v/>
      </c>
      <c r="K812" s="20">
        <f t="shared" si="98"/>
        <v>0</v>
      </c>
      <c r="L812" s="20" t="str">
        <f t="shared" si="99"/>
        <v/>
      </c>
      <c r="M812" s="20" t="str">
        <f t="shared" si="100"/>
        <v/>
      </c>
      <c r="O812" s="20">
        <f t="shared" si="101"/>
        <v>0</v>
      </c>
      <c r="P812" s="20">
        <f t="shared" si="102"/>
        <v>0</v>
      </c>
      <c r="Q812" s="20" t="str">
        <f t="shared" si="103"/>
        <v/>
      </c>
      <c r="R812" s="20">
        <f t="shared" si="104"/>
        <v>0</v>
      </c>
      <c r="AB812" s="21"/>
      <c r="AC812" s="21"/>
    </row>
    <row r="813" spans="1:29" x14ac:dyDescent="0.2">
      <c r="A813" s="23"/>
      <c r="B813" s="28"/>
      <c r="C813" s="36"/>
      <c r="D813" s="25"/>
      <c r="E813" s="21"/>
      <c r="F813" s="21"/>
      <c r="G813" s="43"/>
      <c r="H813" s="21"/>
      <c r="I813" s="162"/>
      <c r="J813" s="522" t="str">
        <f t="shared" si="97"/>
        <v/>
      </c>
      <c r="K813" s="20">
        <f t="shared" si="98"/>
        <v>0</v>
      </c>
      <c r="L813" s="20" t="str">
        <f t="shared" si="99"/>
        <v/>
      </c>
      <c r="M813" s="20" t="str">
        <f t="shared" si="100"/>
        <v/>
      </c>
      <c r="O813" s="20">
        <f t="shared" si="101"/>
        <v>0</v>
      </c>
      <c r="P813" s="20">
        <f t="shared" si="102"/>
        <v>0</v>
      </c>
      <c r="Q813" s="20" t="str">
        <f t="shared" si="103"/>
        <v/>
      </c>
      <c r="R813" s="20">
        <f t="shared" si="104"/>
        <v>0</v>
      </c>
      <c r="AB813" s="21"/>
      <c r="AC813" s="21"/>
    </row>
    <row r="814" spans="1:29" x14ac:dyDescent="0.2">
      <c r="A814" s="23"/>
      <c r="B814" s="28"/>
      <c r="C814" s="36"/>
      <c r="D814" s="25"/>
      <c r="E814" s="21"/>
      <c r="F814" s="21"/>
      <c r="G814" s="43"/>
      <c r="H814" s="21"/>
      <c r="I814" s="162"/>
      <c r="J814" s="522" t="str">
        <f t="shared" si="97"/>
        <v/>
      </c>
      <c r="K814" s="20">
        <f t="shared" si="98"/>
        <v>0</v>
      </c>
      <c r="L814" s="20" t="str">
        <f t="shared" si="99"/>
        <v/>
      </c>
      <c r="M814" s="20" t="str">
        <f t="shared" si="100"/>
        <v/>
      </c>
      <c r="O814" s="20">
        <f t="shared" si="101"/>
        <v>0</v>
      </c>
      <c r="P814" s="20">
        <f t="shared" si="102"/>
        <v>0</v>
      </c>
      <c r="Q814" s="20" t="str">
        <f t="shared" si="103"/>
        <v/>
      </c>
      <c r="R814" s="20">
        <f t="shared" si="104"/>
        <v>0</v>
      </c>
      <c r="AB814" s="21"/>
      <c r="AC814" s="21"/>
    </row>
    <row r="815" spans="1:29" x14ac:dyDescent="0.2">
      <c r="A815" s="23"/>
      <c r="B815" s="28"/>
      <c r="C815" s="36"/>
      <c r="D815" s="25"/>
      <c r="E815" s="21"/>
      <c r="F815" s="21"/>
      <c r="G815" s="43"/>
      <c r="H815" s="21"/>
      <c r="I815" s="162"/>
      <c r="J815" s="522" t="str">
        <f t="shared" si="97"/>
        <v/>
      </c>
      <c r="K815" s="20">
        <f t="shared" si="98"/>
        <v>0</v>
      </c>
      <c r="L815" s="20" t="str">
        <f t="shared" si="99"/>
        <v/>
      </c>
      <c r="M815" s="20" t="str">
        <f t="shared" si="100"/>
        <v/>
      </c>
      <c r="O815" s="20">
        <f t="shared" si="101"/>
        <v>0</v>
      </c>
      <c r="P815" s="20">
        <f t="shared" si="102"/>
        <v>0</v>
      </c>
      <c r="Q815" s="20" t="str">
        <f t="shared" si="103"/>
        <v/>
      </c>
      <c r="R815" s="20">
        <f t="shared" si="104"/>
        <v>0</v>
      </c>
      <c r="AB815" s="21"/>
      <c r="AC815" s="21"/>
    </row>
    <row r="816" spans="1:29" x14ac:dyDescent="0.2">
      <c r="A816" s="23"/>
      <c r="B816" s="28"/>
      <c r="C816" s="36"/>
      <c r="D816" s="25"/>
      <c r="E816" s="21"/>
      <c r="F816" s="21"/>
      <c r="G816" s="43"/>
      <c r="H816" s="21"/>
      <c r="I816" s="162"/>
      <c r="J816" s="522" t="str">
        <f t="shared" si="97"/>
        <v/>
      </c>
      <c r="K816" s="20">
        <f t="shared" si="98"/>
        <v>0</v>
      </c>
      <c r="L816" s="20" t="str">
        <f t="shared" si="99"/>
        <v/>
      </c>
      <c r="M816" s="20" t="str">
        <f t="shared" si="100"/>
        <v/>
      </c>
      <c r="O816" s="20">
        <f t="shared" si="101"/>
        <v>0</v>
      </c>
      <c r="P816" s="20">
        <f t="shared" si="102"/>
        <v>0</v>
      </c>
      <c r="Q816" s="20" t="str">
        <f t="shared" si="103"/>
        <v/>
      </c>
      <c r="R816" s="20">
        <f t="shared" si="104"/>
        <v>0</v>
      </c>
      <c r="AB816" s="21"/>
      <c r="AC816" s="21"/>
    </row>
    <row r="817" spans="1:29" x14ac:dyDescent="0.2">
      <c r="A817" s="23"/>
      <c r="B817" s="28"/>
      <c r="C817" s="36"/>
      <c r="D817" s="25"/>
      <c r="E817" s="21"/>
      <c r="F817" s="21"/>
      <c r="G817" s="43"/>
      <c r="H817" s="21"/>
      <c r="I817" s="162"/>
      <c r="J817" s="522" t="str">
        <f t="shared" si="97"/>
        <v/>
      </c>
      <c r="K817" s="20">
        <f t="shared" si="98"/>
        <v>0</v>
      </c>
      <c r="L817" s="20" t="str">
        <f t="shared" si="99"/>
        <v/>
      </c>
      <c r="M817" s="20" t="str">
        <f t="shared" si="100"/>
        <v/>
      </c>
      <c r="O817" s="20">
        <f t="shared" si="101"/>
        <v>0</v>
      </c>
      <c r="P817" s="20">
        <f t="shared" si="102"/>
        <v>0</v>
      </c>
      <c r="Q817" s="20" t="str">
        <f t="shared" si="103"/>
        <v/>
      </c>
      <c r="R817" s="20">
        <f t="shared" si="104"/>
        <v>0</v>
      </c>
      <c r="AB817" s="21"/>
      <c r="AC817" s="21"/>
    </row>
    <row r="818" spans="1:29" x14ac:dyDescent="0.2">
      <c r="A818" s="23"/>
      <c r="B818" s="28"/>
      <c r="C818" s="36"/>
      <c r="D818" s="25"/>
      <c r="E818" s="21"/>
      <c r="F818" s="21"/>
      <c r="G818" s="43"/>
      <c r="H818" s="21"/>
      <c r="I818" s="162"/>
      <c r="J818" s="522" t="str">
        <f t="shared" si="97"/>
        <v/>
      </c>
      <c r="K818" s="20">
        <f t="shared" si="98"/>
        <v>0</v>
      </c>
      <c r="L818" s="20" t="str">
        <f t="shared" si="99"/>
        <v/>
      </c>
      <c r="M818" s="20" t="str">
        <f t="shared" si="100"/>
        <v/>
      </c>
      <c r="O818" s="20">
        <f t="shared" si="101"/>
        <v>0</v>
      </c>
      <c r="P818" s="20">
        <f t="shared" si="102"/>
        <v>0</v>
      </c>
      <c r="Q818" s="20" t="str">
        <f t="shared" si="103"/>
        <v/>
      </c>
      <c r="R818" s="20">
        <f t="shared" si="104"/>
        <v>0</v>
      </c>
      <c r="AB818" s="21"/>
      <c r="AC818" s="21"/>
    </row>
    <row r="819" spans="1:29" x14ac:dyDescent="0.2">
      <c r="A819" s="23"/>
      <c r="B819" s="28"/>
      <c r="C819" s="36"/>
      <c r="D819" s="25"/>
      <c r="E819" s="21"/>
      <c r="F819" s="21"/>
      <c r="G819" s="43"/>
      <c r="H819" s="21"/>
      <c r="I819" s="162"/>
      <c r="J819" s="522" t="str">
        <f t="shared" si="97"/>
        <v/>
      </c>
      <c r="K819" s="20">
        <f t="shared" si="98"/>
        <v>0</v>
      </c>
      <c r="L819" s="20" t="str">
        <f t="shared" si="99"/>
        <v/>
      </c>
      <c r="M819" s="20" t="str">
        <f t="shared" si="100"/>
        <v/>
      </c>
      <c r="O819" s="20">
        <f t="shared" si="101"/>
        <v>0</v>
      </c>
      <c r="P819" s="20">
        <f t="shared" si="102"/>
        <v>0</v>
      </c>
      <c r="Q819" s="20" t="str">
        <f t="shared" si="103"/>
        <v/>
      </c>
      <c r="R819" s="20">
        <f t="shared" si="104"/>
        <v>0</v>
      </c>
      <c r="AB819" s="21"/>
      <c r="AC819" s="21"/>
    </row>
    <row r="820" spans="1:29" x14ac:dyDescent="0.2">
      <c r="A820" s="23"/>
      <c r="B820" s="28"/>
      <c r="C820" s="36"/>
      <c r="D820" s="25"/>
      <c r="E820" s="21"/>
      <c r="F820" s="21"/>
      <c r="G820" s="43"/>
      <c r="H820" s="21"/>
      <c r="I820" s="162"/>
      <c r="J820" s="522" t="str">
        <f t="shared" si="97"/>
        <v/>
      </c>
      <c r="K820" s="20">
        <f t="shared" si="98"/>
        <v>0</v>
      </c>
      <c r="L820" s="20" t="str">
        <f t="shared" si="99"/>
        <v/>
      </c>
      <c r="M820" s="20" t="str">
        <f t="shared" si="100"/>
        <v/>
      </c>
      <c r="O820" s="20">
        <f t="shared" si="101"/>
        <v>0</v>
      </c>
      <c r="P820" s="20">
        <f t="shared" si="102"/>
        <v>0</v>
      </c>
      <c r="Q820" s="20" t="str">
        <f t="shared" si="103"/>
        <v/>
      </c>
      <c r="R820" s="20">
        <f t="shared" si="104"/>
        <v>0</v>
      </c>
      <c r="AB820" s="21"/>
      <c r="AC820" s="21"/>
    </row>
    <row r="821" spans="1:29" x14ac:dyDescent="0.2">
      <c r="A821" s="23"/>
      <c r="B821" s="28"/>
      <c r="C821" s="36"/>
      <c r="D821" s="25"/>
      <c r="E821" s="21"/>
      <c r="F821" s="21"/>
      <c r="G821" s="43"/>
      <c r="H821" s="21"/>
      <c r="I821" s="162"/>
      <c r="J821" s="522" t="str">
        <f t="shared" si="97"/>
        <v/>
      </c>
      <c r="K821" s="20">
        <f t="shared" si="98"/>
        <v>0</v>
      </c>
      <c r="L821" s="20" t="str">
        <f t="shared" si="99"/>
        <v/>
      </c>
      <c r="M821" s="20" t="str">
        <f t="shared" si="100"/>
        <v/>
      </c>
      <c r="O821" s="20">
        <f t="shared" si="101"/>
        <v>0</v>
      </c>
      <c r="P821" s="20">
        <f t="shared" si="102"/>
        <v>0</v>
      </c>
      <c r="Q821" s="20" t="str">
        <f t="shared" si="103"/>
        <v/>
      </c>
      <c r="R821" s="20">
        <f t="shared" si="104"/>
        <v>0</v>
      </c>
      <c r="AB821" s="21"/>
      <c r="AC821" s="21"/>
    </row>
    <row r="822" spans="1:29" x14ac:dyDescent="0.2">
      <c r="A822" s="23"/>
      <c r="B822" s="28"/>
      <c r="C822" s="36"/>
      <c r="D822" s="25"/>
      <c r="E822" s="21"/>
      <c r="F822" s="21"/>
      <c r="G822" s="43"/>
      <c r="H822" s="21"/>
      <c r="I822" s="162"/>
      <c r="J822" s="522" t="str">
        <f t="shared" si="97"/>
        <v/>
      </c>
      <c r="K822" s="20">
        <f t="shared" si="98"/>
        <v>0</v>
      </c>
      <c r="L822" s="20" t="str">
        <f t="shared" si="99"/>
        <v/>
      </c>
      <c r="M822" s="20" t="str">
        <f t="shared" si="100"/>
        <v/>
      </c>
      <c r="O822" s="20">
        <f t="shared" si="101"/>
        <v>0</v>
      </c>
      <c r="P822" s="20">
        <f t="shared" si="102"/>
        <v>0</v>
      </c>
      <c r="Q822" s="20" t="str">
        <f t="shared" si="103"/>
        <v/>
      </c>
      <c r="R822" s="20">
        <f t="shared" si="104"/>
        <v>0</v>
      </c>
      <c r="AB822" s="21"/>
      <c r="AC822" s="21"/>
    </row>
    <row r="823" spans="1:29" x14ac:dyDescent="0.2">
      <c r="A823" s="23"/>
      <c r="B823" s="28"/>
      <c r="C823" s="36"/>
      <c r="D823" s="25"/>
      <c r="E823" s="21"/>
      <c r="F823" s="21"/>
      <c r="G823" s="43"/>
      <c r="H823" s="21"/>
      <c r="I823" s="162"/>
      <c r="J823" s="522" t="str">
        <f t="shared" si="97"/>
        <v/>
      </c>
      <c r="K823" s="20">
        <f t="shared" si="98"/>
        <v>0</v>
      </c>
      <c r="L823" s="20" t="str">
        <f t="shared" si="99"/>
        <v/>
      </c>
      <c r="M823" s="20" t="str">
        <f t="shared" si="100"/>
        <v/>
      </c>
      <c r="O823" s="20">
        <f t="shared" si="101"/>
        <v>0</v>
      </c>
      <c r="P823" s="20">
        <f t="shared" si="102"/>
        <v>0</v>
      </c>
      <c r="Q823" s="20" t="str">
        <f t="shared" si="103"/>
        <v/>
      </c>
      <c r="R823" s="20">
        <f t="shared" si="104"/>
        <v>0</v>
      </c>
      <c r="AB823" s="21"/>
      <c r="AC823" s="21"/>
    </row>
    <row r="824" spans="1:29" x14ac:dyDescent="0.2">
      <c r="A824" s="23"/>
      <c r="B824" s="28"/>
      <c r="C824" s="36"/>
      <c r="D824" s="25"/>
      <c r="E824" s="21"/>
      <c r="F824" s="21"/>
      <c r="G824" s="43"/>
      <c r="H824" s="21"/>
      <c r="I824" s="162"/>
      <c r="J824" s="522" t="str">
        <f t="shared" si="97"/>
        <v/>
      </c>
      <c r="K824" s="20">
        <f t="shared" si="98"/>
        <v>0</v>
      </c>
      <c r="L824" s="20" t="str">
        <f t="shared" si="99"/>
        <v/>
      </c>
      <c r="M824" s="20" t="str">
        <f t="shared" si="100"/>
        <v/>
      </c>
      <c r="O824" s="20">
        <f t="shared" si="101"/>
        <v>0</v>
      </c>
      <c r="P824" s="20">
        <f t="shared" si="102"/>
        <v>0</v>
      </c>
      <c r="Q824" s="20" t="str">
        <f t="shared" si="103"/>
        <v/>
      </c>
      <c r="R824" s="20">
        <f t="shared" si="104"/>
        <v>0</v>
      </c>
      <c r="AB824" s="21"/>
      <c r="AC824" s="21"/>
    </row>
    <row r="825" spans="1:29" x14ac:dyDescent="0.2">
      <c r="A825" s="23"/>
      <c r="B825" s="28"/>
      <c r="C825" s="36"/>
      <c r="D825" s="25"/>
      <c r="E825" s="21"/>
      <c r="F825" s="21"/>
      <c r="G825" s="43"/>
      <c r="H825" s="21"/>
      <c r="I825" s="162"/>
      <c r="J825" s="522" t="str">
        <f t="shared" si="97"/>
        <v/>
      </c>
      <c r="K825" s="20">
        <f t="shared" si="98"/>
        <v>0</v>
      </c>
      <c r="L825" s="20" t="str">
        <f t="shared" si="99"/>
        <v/>
      </c>
      <c r="M825" s="20" t="str">
        <f t="shared" si="100"/>
        <v/>
      </c>
      <c r="O825" s="20">
        <f t="shared" si="101"/>
        <v>0</v>
      </c>
      <c r="P825" s="20">
        <f t="shared" si="102"/>
        <v>0</v>
      </c>
      <c r="Q825" s="20" t="str">
        <f t="shared" si="103"/>
        <v/>
      </c>
      <c r="R825" s="20">
        <f t="shared" si="104"/>
        <v>0</v>
      </c>
      <c r="AB825" s="21"/>
      <c r="AC825" s="21"/>
    </row>
    <row r="826" spans="1:29" x14ac:dyDescent="0.2">
      <c r="A826" s="23"/>
      <c r="B826" s="28"/>
      <c r="C826" s="36"/>
      <c r="D826" s="25"/>
      <c r="E826" s="21"/>
      <c r="F826" s="21"/>
      <c r="G826" s="43"/>
      <c r="H826" s="21"/>
      <c r="I826" s="162"/>
      <c r="J826" s="522" t="str">
        <f t="shared" si="97"/>
        <v/>
      </c>
      <c r="K826" s="20">
        <f t="shared" si="98"/>
        <v>0</v>
      </c>
      <c r="L826" s="20" t="str">
        <f t="shared" si="99"/>
        <v/>
      </c>
      <c r="M826" s="20" t="str">
        <f t="shared" si="100"/>
        <v/>
      </c>
      <c r="O826" s="20">
        <f t="shared" si="101"/>
        <v>0</v>
      </c>
      <c r="P826" s="20">
        <f t="shared" si="102"/>
        <v>0</v>
      </c>
      <c r="Q826" s="20" t="str">
        <f t="shared" si="103"/>
        <v/>
      </c>
      <c r="R826" s="20">
        <f t="shared" si="104"/>
        <v>0</v>
      </c>
      <c r="AB826" s="21"/>
      <c r="AC826" s="21"/>
    </row>
    <row r="827" spans="1:29" x14ac:dyDescent="0.2">
      <c r="A827" s="23"/>
      <c r="B827" s="28"/>
      <c r="C827" s="36"/>
      <c r="D827" s="25"/>
      <c r="E827" s="21"/>
      <c r="F827" s="21"/>
      <c r="G827" s="43"/>
      <c r="H827" s="21"/>
      <c r="I827" s="162"/>
      <c r="J827" s="522" t="str">
        <f t="shared" si="97"/>
        <v/>
      </c>
      <c r="K827" s="20">
        <f t="shared" si="98"/>
        <v>0</v>
      </c>
      <c r="L827" s="20" t="str">
        <f t="shared" si="99"/>
        <v/>
      </c>
      <c r="M827" s="20" t="str">
        <f t="shared" si="100"/>
        <v/>
      </c>
      <c r="O827" s="20">
        <f t="shared" si="101"/>
        <v>0</v>
      </c>
      <c r="P827" s="20">
        <f t="shared" si="102"/>
        <v>0</v>
      </c>
      <c r="Q827" s="20" t="str">
        <f t="shared" si="103"/>
        <v/>
      </c>
      <c r="R827" s="20">
        <f t="shared" si="104"/>
        <v>0</v>
      </c>
      <c r="AB827" s="21"/>
      <c r="AC827" s="21"/>
    </row>
    <row r="828" spans="1:29" x14ac:dyDescent="0.2">
      <c r="A828" s="23"/>
      <c r="B828" s="28"/>
      <c r="C828" s="36"/>
      <c r="D828" s="25"/>
      <c r="E828" s="21"/>
      <c r="F828" s="21"/>
      <c r="G828" s="43"/>
      <c r="H828" s="21"/>
      <c r="I828" s="162"/>
      <c r="J828" s="522" t="str">
        <f t="shared" si="97"/>
        <v/>
      </c>
      <c r="K828" s="20">
        <f t="shared" si="98"/>
        <v>0</v>
      </c>
      <c r="L828" s="20" t="str">
        <f t="shared" si="99"/>
        <v/>
      </c>
      <c r="M828" s="20" t="str">
        <f t="shared" si="100"/>
        <v/>
      </c>
      <c r="O828" s="20">
        <f t="shared" si="101"/>
        <v>0</v>
      </c>
      <c r="P828" s="20">
        <f t="shared" si="102"/>
        <v>0</v>
      </c>
      <c r="Q828" s="20" t="str">
        <f t="shared" si="103"/>
        <v/>
      </c>
      <c r="R828" s="20">
        <f t="shared" si="104"/>
        <v>0</v>
      </c>
      <c r="AB828" s="21"/>
      <c r="AC828" s="21"/>
    </row>
    <row r="829" spans="1:29" x14ac:dyDescent="0.2">
      <c r="A829" s="23"/>
      <c r="B829" s="28"/>
      <c r="C829" s="36"/>
      <c r="D829" s="25"/>
      <c r="E829" s="21"/>
      <c r="F829" s="21"/>
      <c r="G829" s="43"/>
      <c r="H829" s="21"/>
      <c r="I829" s="162"/>
      <c r="J829" s="522" t="str">
        <f t="shared" si="97"/>
        <v/>
      </c>
      <c r="K829" s="20">
        <f t="shared" si="98"/>
        <v>0</v>
      </c>
      <c r="L829" s="20" t="str">
        <f t="shared" si="99"/>
        <v/>
      </c>
      <c r="M829" s="20" t="str">
        <f t="shared" si="100"/>
        <v/>
      </c>
      <c r="O829" s="20">
        <f t="shared" si="101"/>
        <v>0</v>
      </c>
      <c r="P829" s="20">
        <f t="shared" si="102"/>
        <v>0</v>
      </c>
      <c r="Q829" s="20" t="str">
        <f t="shared" si="103"/>
        <v/>
      </c>
      <c r="R829" s="20">
        <f t="shared" si="104"/>
        <v>0</v>
      </c>
      <c r="AB829" s="21"/>
      <c r="AC829" s="21"/>
    </row>
    <row r="830" spans="1:29" x14ac:dyDescent="0.2">
      <c r="A830" s="23"/>
      <c r="B830" s="28"/>
      <c r="C830" s="36"/>
      <c r="D830" s="25"/>
      <c r="E830" s="21"/>
      <c r="F830" s="21"/>
      <c r="G830" s="43"/>
      <c r="H830" s="21"/>
      <c r="I830" s="162"/>
      <c r="J830" s="522" t="str">
        <f t="shared" si="97"/>
        <v/>
      </c>
      <c r="K830" s="20">
        <f t="shared" si="98"/>
        <v>0</v>
      </c>
      <c r="L830" s="20" t="str">
        <f t="shared" si="99"/>
        <v/>
      </c>
      <c r="M830" s="20" t="str">
        <f t="shared" si="100"/>
        <v/>
      </c>
      <c r="O830" s="20">
        <f t="shared" si="101"/>
        <v>0</v>
      </c>
      <c r="P830" s="20">
        <f t="shared" si="102"/>
        <v>0</v>
      </c>
      <c r="Q830" s="20" t="str">
        <f t="shared" si="103"/>
        <v/>
      </c>
      <c r="R830" s="20">
        <f t="shared" si="104"/>
        <v>0</v>
      </c>
      <c r="AB830" s="21"/>
      <c r="AC830" s="21"/>
    </row>
    <row r="831" spans="1:29" x14ac:dyDescent="0.2">
      <c r="A831" s="23"/>
      <c r="B831" s="28"/>
      <c r="C831" s="36"/>
      <c r="D831" s="25"/>
      <c r="E831" s="21"/>
      <c r="F831" s="21"/>
      <c r="G831" s="43"/>
      <c r="H831" s="21"/>
      <c r="I831" s="162"/>
      <c r="J831" s="522" t="str">
        <f t="shared" si="97"/>
        <v/>
      </c>
      <c r="K831" s="20">
        <f t="shared" si="98"/>
        <v>0</v>
      </c>
      <c r="L831" s="20" t="str">
        <f t="shared" si="99"/>
        <v/>
      </c>
      <c r="M831" s="20" t="str">
        <f t="shared" si="100"/>
        <v/>
      </c>
      <c r="O831" s="20">
        <f t="shared" si="101"/>
        <v>0</v>
      </c>
      <c r="P831" s="20">
        <f t="shared" si="102"/>
        <v>0</v>
      </c>
      <c r="Q831" s="20" t="str">
        <f t="shared" si="103"/>
        <v/>
      </c>
      <c r="R831" s="20">
        <f t="shared" si="104"/>
        <v>0</v>
      </c>
      <c r="AB831" s="21"/>
      <c r="AC831" s="21"/>
    </row>
    <row r="832" spans="1:29" x14ac:dyDescent="0.2">
      <c r="A832" s="23"/>
      <c r="B832" s="28"/>
      <c r="C832" s="36"/>
      <c r="D832" s="25"/>
      <c r="E832" s="21"/>
      <c r="F832" s="21"/>
      <c r="G832" s="43"/>
      <c r="H832" s="21"/>
      <c r="I832" s="162"/>
      <c r="J832" s="522" t="str">
        <f t="shared" si="97"/>
        <v/>
      </c>
      <c r="K832" s="20">
        <f t="shared" si="98"/>
        <v>0</v>
      </c>
      <c r="L832" s="20" t="str">
        <f t="shared" si="99"/>
        <v/>
      </c>
      <c r="M832" s="20" t="str">
        <f t="shared" si="100"/>
        <v/>
      </c>
      <c r="O832" s="20">
        <f t="shared" si="101"/>
        <v>0</v>
      </c>
      <c r="P832" s="20">
        <f t="shared" si="102"/>
        <v>0</v>
      </c>
      <c r="Q832" s="20" t="str">
        <f t="shared" si="103"/>
        <v/>
      </c>
      <c r="R832" s="20">
        <f t="shared" si="104"/>
        <v>0</v>
      </c>
      <c r="AB832" s="21"/>
      <c r="AC832" s="21"/>
    </row>
    <row r="833" spans="1:29" x14ac:dyDescent="0.2">
      <c r="A833" s="23"/>
      <c r="B833" s="28"/>
      <c r="C833" s="36"/>
      <c r="D833" s="25"/>
      <c r="E833" s="21"/>
      <c r="F833" s="21"/>
      <c r="G833" s="43"/>
      <c r="H833" s="21"/>
      <c r="I833" s="162"/>
      <c r="J833" s="522" t="str">
        <f t="shared" si="97"/>
        <v/>
      </c>
      <c r="K833" s="20">
        <f t="shared" si="98"/>
        <v>0</v>
      </c>
      <c r="L833" s="20" t="str">
        <f t="shared" si="99"/>
        <v/>
      </c>
      <c r="M833" s="20" t="str">
        <f t="shared" si="100"/>
        <v/>
      </c>
      <c r="O833" s="20">
        <f t="shared" si="101"/>
        <v>0</v>
      </c>
      <c r="P833" s="20">
        <f t="shared" si="102"/>
        <v>0</v>
      </c>
      <c r="Q833" s="20" t="str">
        <f t="shared" si="103"/>
        <v/>
      </c>
      <c r="R833" s="20">
        <f t="shared" si="104"/>
        <v>0</v>
      </c>
      <c r="AB833" s="21"/>
      <c r="AC833" s="21"/>
    </row>
    <row r="834" spans="1:29" x14ac:dyDescent="0.2">
      <c r="A834" s="23"/>
      <c r="B834" s="28"/>
      <c r="C834" s="36"/>
      <c r="D834" s="25"/>
      <c r="E834" s="21"/>
      <c r="F834" s="21"/>
      <c r="G834" s="43"/>
      <c r="H834" s="21"/>
      <c r="I834" s="162"/>
      <c r="J834" s="522" t="str">
        <f t="shared" si="97"/>
        <v/>
      </c>
      <c r="K834" s="20">
        <f t="shared" si="98"/>
        <v>0</v>
      </c>
      <c r="L834" s="20" t="str">
        <f t="shared" si="99"/>
        <v/>
      </c>
      <c r="M834" s="20" t="str">
        <f t="shared" si="100"/>
        <v/>
      </c>
      <c r="O834" s="20">
        <f t="shared" si="101"/>
        <v>0</v>
      </c>
      <c r="P834" s="20">
        <f t="shared" si="102"/>
        <v>0</v>
      </c>
      <c r="Q834" s="20" t="str">
        <f t="shared" si="103"/>
        <v/>
      </c>
      <c r="R834" s="20">
        <f t="shared" si="104"/>
        <v>0</v>
      </c>
      <c r="AB834" s="21"/>
      <c r="AC834" s="21"/>
    </row>
    <row r="835" spans="1:29" x14ac:dyDescent="0.2">
      <c r="A835" s="23"/>
      <c r="B835" s="28"/>
      <c r="C835" s="36"/>
      <c r="D835" s="25"/>
      <c r="E835" s="21"/>
      <c r="F835" s="21"/>
      <c r="G835" s="43"/>
      <c r="H835" s="21"/>
      <c r="I835" s="162"/>
      <c r="J835" s="522" t="str">
        <f t="shared" si="97"/>
        <v/>
      </c>
      <c r="K835" s="20">
        <f t="shared" si="98"/>
        <v>0</v>
      </c>
      <c r="L835" s="20" t="str">
        <f t="shared" si="99"/>
        <v/>
      </c>
      <c r="M835" s="20" t="str">
        <f t="shared" si="100"/>
        <v/>
      </c>
      <c r="O835" s="20">
        <f t="shared" si="101"/>
        <v>0</v>
      </c>
      <c r="P835" s="20">
        <f t="shared" si="102"/>
        <v>0</v>
      </c>
      <c r="Q835" s="20" t="str">
        <f t="shared" si="103"/>
        <v/>
      </c>
      <c r="R835" s="20">
        <f t="shared" si="104"/>
        <v>0</v>
      </c>
      <c r="AB835" s="21"/>
      <c r="AC835" s="21"/>
    </row>
    <row r="836" spans="1:29" x14ac:dyDescent="0.2">
      <c r="A836" s="23"/>
      <c r="B836" s="28"/>
      <c r="C836" s="36"/>
      <c r="D836" s="25"/>
      <c r="E836" s="21"/>
      <c r="F836" s="21"/>
      <c r="G836" s="43"/>
      <c r="H836" s="21"/>
      <c r="I836" s="162"/>
      <c r="J836" s="522" t="str">
        <f t="shared" si="97"/>
        <v/>
      </c>
      <c r="K836" s="20">
        <f t="shared" si="98"/>
        <v>0</v>
      </c>
      <c r="L836" s="20" t="str">
        <f t="shared" si="99"/>
        <v/>
      </c>
      <c r="M836" s="20" t="str">
        <f t="shared" si="100"/>
        <v/>
      </c>
      <c r="O836" s="20">
        <f t="shared" si="101"/>
        <v>0</v>
      </c>
      <c r="P836" s="20">
        <f t="shared" si="102"/>
        <v>0</v>
      </c>
      <c r="Q836" s="20" t="str">
        <f t="shared" si="103"/>
        <v/>
      </c>
      <c r="R836" s="20">
        <f t="shared" si="104"/>
        <v>0</v>
      </c>
      <c r="AB836" s="21"/>
      <c r="AC836" s="21"/>
    </row>
    <row r="837" spans="1:29" x14ac:dyDescent="0.2">
      <c r="A837" s="23"/>
      <c r="B837" s="28"/>
      <c r="C837" s="36"/>
      <c r="D837" s="25"/>
      <c r="E837" s="21"/>
      <c r="F837" s="21"/>
      <c r="G837" s="43"/>
      <c r="H837" s="21"/>
      <c r="I837" s="162"/>
      <c r="J837" s="522" t="str">
        <f t="shared" si="97"/>
        <v/>
      </c>
      <c r="K837" s="20">
        <f t="shared" si="98"/>
        <v>0</v>
      </c>
      <c r="L837" s="20" t="str">
        <f t="shared" si="99"/>
        <v/>
      </c>
      <c r="M837" s="20" t="str">
        <f t="shared" si="100"/>
        <v/>
      </c>
      <c r="O837" s="20">
        <f t="shared" si="101"/>
        <v>0</v>
      </c>
      <c r="P837" s="20">
        <f t="shared" si="102"/>
        <v>0</v>
      </c>
      <c r="Q837" s="20" t="str">
        <f t="shared" si="103"/>
        <v/>
      </c>
      <c r="R837" s="20">
        <f t="shared" si="104"/>
        <v>0</v>
      </c>
      <c r="AB837" s="21"/>
      <c r="AC837" s="21"/>
    </row>
    <row r="838" spans="1:29" x14ac:dyDescent="0.2">
      <c r="A838" s="23"/>
      <c r="B838" s="28"/>
      <c r="C838" s="36"/>
      <c r="D838" s="25"/>
      <c r="E838" s="21"/>
      <c r="F838" s="21"/>
      <c r="G838" s="43"/>
      <c r="H838" s="21"/>
      <c r="I838" s="162"/>
      <c r="J838" s="522" t="str">
        <f t="shared" si="97"/>
        <v/>
      </c>
      <c r="K838" s="20">
        <f t="shared" si="98"/>
        <v>0</v>
      </c>
      <c r="L838" s="20" t="str">
        <f t="shared" si="99"/>
        <v/>
      </c>
      <c r="M838" s="20" t="str">
        <f t="shared" si="100"/>
        <v/>
      </c>
      <c r="O838" s="20">
        <f t="shared" si="101"/>
        <v>0</v>
      </c>
      <c r="P838" s="20">
        <f t="shared" si="102"/>
        <v>0</v>
      </c>
      <c r="Q838" s="20" t="str">
        <f t="shared" si="103"/>
        <v/>
      </c>
      <c r="R838" s="20">
        <f t="shared" si="104"/>
        <v>0</v>
      </c>
      <c r="AB838" s="21"/>
      <c r="AC838" s="21"/>
    </row>
    <row r="839" spans="1:29" x14ac:dyDescent="0.2">
      <c r="A839" s="23"/>
      <c r="B839" s="28"/>
      <c r="C839" s="36"/>
      <c r="D839" s="25"/>
      <c r="E839" s="21"/>
      <c r="F839" s="21"/>
      <c r="G839" s="43"/>
      <c r="H839" s="21"/>
      <c r="I839" s="162"/>
      <c r="J839" s="522" t="str">
        <f t="shared" si="97"/>
        <v/>
      </c>
      <c r="K839" s="20">
        <f t="shared" si="98"/>
        <v>0</v>
      </c>
      <c r="L839" s="20" t="str">
        <f t="shared" si="99"/>
        <v/>
      </c>
      <c r="M839" s="20" t="str">
        <f t="shared" si="100"/>
        <v/>
      </c>
      <c r="O839" s="20">
        <f t="shared" si="101"/>
        <v>0</v>
      </c>
      <c r="P839" s="20">
        <f t="shared" si="102"/>
        <v>0</v>
      </c>
      <c r="Q839" s="20" t="str">
        <f t="shared" si="103"/>
        <v/>
      </c>
      <c r="R839" s="20">
        <f t="shared" si="104"/>
        <v>0</v>
      </c>
      <c r="AB839" s="21"/>
      <c r="AC839" s="21"/>
    </row>
    <row r="840" spans="1:29" x14ac:dyDescent="0.2">
      <c r="A840" s="23"/>
      <c r="B840" s="28"/>
      <c r="C840" s="36"/>
      <c r="D840" s="25"/>
      <c r="E840" s="21"/>
      <c r="F840" s="21"/>
      <c r="G840" s="43"/>
      <c r="H840" s="21"/>
      <c r="I840" s="162"/>
      <c r="J840" s="522" t="str">
        <f t="shared" si="97"/>
        <v/>
      </c>
      <c r="K840" s="20">
        <f t="shared" si="98"/>
        <v>0</v>
      </c>
      <c r="L840" s="20" t="str">
        <f t="shared" si="99"/>
        <v/>
      </c>
      <c r="M840" s="20" t="str">
        <f t="shared" si="100"/>
        <v/>
      </c>
      <c r="O840" s="20">
        <f t="shared" si="101"/>
        <v>0</v>
      </c>
      <c r="P840" s="20">
        <f t="shared" si="102"/>
        <v>0</v>
      </c>
      <c r="Q840" s="20" t="str">
        <f t="shared" si="103"/>
        <v/>
      </c>
      <c r="R840" s="20">
        <f t="shared" si="104"/>
        <v>0</v>
      </c>
      <c r="AB840" s="21"/>
      <c r="AC840" s="21"/>
    </row>
    <row r="841" spans="1:29" x14ac:dyDescent="0.2">
      <c r="A841" s="23"/>
      <c r="B841" s="28"/>
      <c r="C841" s="36"/>
      <c r="D841" s="25"/>
      <c r="E841" s="21"/>
      <c r="F841" s="21"/>
      <c r="G841" s="43"/>
      <c r="H841" s="21"/>
      <c r="I841" s="162"/>
      <c r="J841" s="522" t="str">
        <f t="shared" si="97"/>
        <v/>
      </c>
      <c r="K841" s="20">
        <f t="shared" si="98"/>
        <v>0</v>
      </c>
      <c r="L841" s="20" t="str">
        <f t="shared" si="99"/>
        <v/>
      </c>
      <c r="M841" s="20" t="str">
        <f t="shared" si="100"/>
        <v/>
      </c>
      <c r="O841" s="20">
        <f t="shared" si="101"/>
        <v>0</v>
      </c>
      <c r="P841" s="20">
        <f t="shared" si="102"/>
        <v>0</v>
      </c>
      <c r="Q841" s="20" t="str">
        <f t="shared" si="103"/>
        <v/>
      </c>
      <c r="R841" s="20">
        <f t="shared" si="104"/>
        <v>0</v>
      </c>
      <c r="AB841" s="21"/>
      <c r="AC841" s="21"/>
    </row>
    <row r="842" spans="1:29" x14ac:dyDescent="0.2">
      <c r="A842" s="23"/>
      <c r="B842" s="28"/>
      <c r="C842" s="36"/>
      <c r="D842" s="25"/>
      <c r="E842" s="21"/>
      <c r="F842" s="21"/>
      <c r="G842" s="43"/>
      <c r="H842" s="21"/>
      <c r="I842" s="162"/>
      <c r="J842" s="522" t="str">
        <f t="shared" si="97"/>
        <v/>
      </c>
      <c r="K842" s="20">
        <f t="shared" si="98"/>
        <v>0</v>
      </c>
      <c r="L842" s="20" t="str">
        <f t="shared" si="99"/>
        <v/>
      </c>
      <c r="M842" s="20" t="str">
        <f t="shared" si="100"/>
        <v/>
      </c>
      <c r="O842" s="20">
        <f t="shared" si="101"/>
        <v>0</v>
      </c>
      <c r="P842" s="20">
        <f t="shared" si="102"/>
        <v>0</v>
      </c>
      <c r="Q842" s="20" t="str">
        <f t="shared" si="103"/>
        <v/>
      </c>
      <c r="R842" s="20">
        <f t="shared" si="104"/>
        <v>0</v>
      </c>
      <c r="AB842" s="21"/>
      <c r="AC842" s="21"/>
    </row>
    <row r="843" spans="1:29" x14ac:dyDescent="0.2">
      <c r="A843" s="23"/>
      <c r="B843" s="28"/>
      <c r="C843" s="36"/>
      <c r="D843" s="25"/>
      <c r="E843" s="21"/>
      <c r="F843" s="21"/>
      <c r="G843" s="43"/>
      <c r="H843" s="21"/>
      <c r="I843" s="162"/>
      <c r="J843" s="522" t="str">
        <f t="shared" ref="J843:J906" si="105">IF(K843=K842,"",SUMIF(K:K,K843,I:I))</f>
        <v/>
      </c>
      <c r="K843" s="20">
        <f t="shared" si="98"/>
        <v>0</v>
      </c>
      <c r="L843" s="20" t="str">
        <f t="shared" si="99"/>
        <v/>
      </c>
      <c r="M843" s="20" t="str">
        <f t="shared" si="100"/>
        <v/>
      </c>
      <c r="O843" s="20">
        <f t="shared" si="101"/>
        <v>0</v>
      </c>
      <c r="P843" s="20">
        <f t="shared" si="102"/>
        <v>0</v>
      </c>
      <c r="Q843" s="20" t="str">
        <f t="shared" si="103"/>
        <v/>
      </c>
      <c r="R843" s="20">
        <f t="shared" si="104"/>
        <v>0</v>
      </c>
      <c r="AB843" s="21"/>
      <c r="AC843" s="21"/>
    </row>
    <row r="844" spans="1:29" x14ac:dyDescent="0.2">
      <c r="A844" s="23"/>
      <c r="B844" s="28"/>
      <c r="C844" s="36"/>
      <c r="D844" s="25"/>
      <c r="E844" s="21"/>
      <c r="F844" s="21"/>
      <c r="G844" s="43"/>
      <c r="H844" s="21"/>
      <c r="I844" s="162"/>
      <c r="J844" s="522" t="str">
        <f t="shared" si="105"/>
        <v/>
      </c>
      <c r="K844" s="20">
        <f t="shared" ref="K844:K907" si="106">IF(ISBLANK(A844),K843,A844)</f>
        <v>0</v>
      </c>
      <c r="L844" s="20" t="str">
        <f t="shared" si="99"/>
        <v/>
      </c>
      <c r="M844" s="20" t="str">
        <f t="shared" si="100"/>
        <v/>
      </c>
      <c r="O844" s="20">
        <f t="shared" si="101"/>
        <v>0</v>
      </c>
      <c r="P844" s="20">
        <f t="shared" si="102"/>
        <v>0</v>
      </c>
      <c r="Q844" s="20" t="str">
        <f t="shared" si="103"/>
        <v/>
      </c>
      <c r="R844" s="20">
        <f t="shared" si="104"/>
        <v>0</v>
      </c>
      <c r="AB844" s="21"/>
      <c r="AC844" s="21"/>
    </row>
    <row r="845" spans="1:29" x14ac:dyDescent="0.2">
      <c r="A845" s="23"/>
      <c r="B845" s="28"/>
      <c r="C845" s="36"/>
      <c r="D845" s="25"/>
      <c r="E845" s="21"/>
      <c r="F845" s="21"/>
      <c r="G845" s="43"/>
      <c r="H845" s="21"/>
      <c r="I845" s="162"/>
      <c r="J845" s="522" t="str">
        <f t="shared" si="105"/>
        <v/>
      </c>
      <c r="K845" s="20">
        <f t="shared" si="106"/>
        <v>0</v>
      </c>
      <c r="L845" s="20" t="str">
        <f t="shared" si="99"/>
        <v/>
      </c>
      <c r="M845" s="20" t="str">
        <f t="shared" si="100"/>
        <v/>
      </c>
      <c r="O845" s="20">
        <f t="shared" si="101"/>
        <v>0</v>
      </c>
      <c r="P845" s="20">
        <f t="shared" si="102"/>
        <v>0</v>
      </c>
      <c r="Q845" s="20" t="str">
        <f t="shared" si="103"/>
        <v/>
      </c>
      <c r="R845" s="20">
        <f t="shared" si="104"/>
        <v>0</v>
      </c>
      <c r="AB845" s="21"/>
      <c r="AC845" s="21"/>
    </row>
    <row r="846" spans="1:29" x14ac:dyDescent="0.2">
      <c r="A846" s="23"/>
      <c r="B846" s="28"/>
      <c r="C846" s="36"/>
      <c r="D846" s="25"/>
      <c r="E846" s="21"/>
      <c r="F846" s="21"/>
      <c r="G846" s="43"/>
      <c r="H846" s="21"/>
      <c r="I846" s="162"/>
      <c r="J846" s="522" t="str">
        <f t="shared" si="105"/>
        <v/>
      </c>
      <c r="K846" s="20">
        <f t="shared" si="106"/>
        <v>0</v>
      </c>
      <c r="L846" s="20" t="str">
        <f t="shared" si="99"/>
        <v/>
      </c>
      <c r="M846" s="20" t="str">
        <f t="shared" si="100"/>
        <v/>
      </c>
      <c r="O846" s="20">
        <f t="shared" si="101"/>
        <v>0</v>
      </c>
      <c r="P846" s="20">
        <f t="shared" si="102"/>
        <v>0</v>
      </c>
      <c r="Q846" s="20" t="str">
        <f t="shared" si="103"/>
        <v/>
      </c>
      <c r="R846" s="20">
        <f t="shared" si="104"/>
        <v>0</v>
      </c>
      <c r="AB846" s="21"/>
      <c r="AC846" s="21"/>
    </row>
    <row r="847" spans="1:29" x14ac:dyDescent="0.2">
      <c r="A847" s="23"/>
      <c r="B847" s="28"/>
      <c r="C847" s="36"/>
      <c r="D847" s="25"/>
      <c r="E847" s="21"/>
      <c r="F847" s="21"/>
      <c r="G847" s="43"/>
      <c r="H847" s="21"/>
      <c r="I847" s="162"/>
      <c r="J847" s="522" t="str">
        <f t="shared" si="105"/>
        <v/>
      </c>
      <c r="K847" s="20">
        <f t="shared" si="106"/>
        <v>0</v>
      </c>
      <c r="L847" s="20" t="str">
        <f t="shared" ref="L847:L910" si="107">LEFT(H847,11)</f>
        <v/>
      </c>
      <c r="M847" s="20" t="str">
        <f t="shared" ref="M847:M910" si="108">LEFT(E847,2)</f>
        <v/>
      </c>
      <c r="O847" s="20">
        <f t="shared" ref="O847:O910" si="109">K847</f>
        <v>0</v>
      </c>
      <c r="P847" s="20">
        <f t="shared" ref="P847:P910" si="110">LEN(L847)</f>
        <v>0</v>
      </c>
      <c r="Q847" s="20" t="str">
        <f t="shared" ref="Q847:Q910" si="111">IF(LEN(L847)=11,L847,IF(LEN(L847)=10,CONCATENATE(L847," "),IF(LEN(L847)=9,CONCATENATE(L847,"  "),IF(LEN(L847)=8,CONCATENATE(L847,"   "),""))))</f>
        <v/>
      </c>
      <c r="R847" s="20">
        <f t="shared" ref="R847:R910" si="112">LEN(Q847)</f>
        <v>0</v>
      </c>
      <c r="AB847" s="21"/>
      <c r="AC847" s="21"/>
    </row>
    <row r="848" spans="1:29" x14ac:dyDescent="0.2">
      <c r="A848" s="23"/>
      <c r="B848" s="28"/>
      <c r="C848" s="36"/>
      <c r="D848" s="25"/>
      <c r="E848" s="21"/>
      <c r="F848" s="21"/>
      <c r="G848" s="43"/>
      <c r="H848" s="21"/>
      <c r="I848" s="162"/>
      <c r="J848" s="522" t="str">
        <f t="shared" si="105"/>
        <v/>
      </c>
      <c r="K848" s="20">
        <f t="shared" si="106"/>
        <v>0</v>
      </c>
      <c r="L848" s="20" t="str">
        <f t="shared" si="107"/>
        <v/>
      </c>
      <c r="M848" s="20" t="str">
        <f t="shared" si="108"/>
        <v/>
      </c>
      <c r="O848" s="20">
        <f t="shared" si="109"/>
        <v>0</v>
      </c>
      <c r="P848" s="20">
        <f t="shared" si="110"/>
        <v>0</v>
      </c>
      <c r="Q848" s="20" t="str">
        <f t="shared" si="111"/>
        <v/>
      </c>
      <c r="R848" s="20">
        <f t="shared" si="112"/>
        <v>0</v>
      </c>
      <c r="AB848" s="21"/>
      <c r="AC848" s="21"/>
    </row>
    <row r="849" spans="1:29" x14ac:dyDescent="0.2">
      <c r="A849" s="23"/>
      <c r="B849" s="28"/>
      <c r="C849" s="36"/>
      <c r="D849" s="25"/>
      <c r="E849" s="21"/>
      <c r="F849" s="21"/>
      <c r="G849" s="43"/>
      <c r="H849" s="21"/>
      <c r="I849" s="162"/>
      <c r="J849" s="522" t="str">
        <f t="shared" si="105"/>
        <v/>
      </c>
      <c r="K849" s="20">
        <f t="shared" si="106"/>
        <v>0</v>
      </c>
      <c r="L849" s="20" t="str">
        <f t="shared" si="107"/>
        <v/>
      </c>
      <c r="M849" s="20" t="str">
        <f t="shared" si="108"/>
        <v/>
      </c>
      <c r="O849" s="20">
        <f t="shared" si="109"/>
        <v>0</v>
      </c>
      <c r="P849" s="20">
        <f t="shared" si="110"/>
        <v>0</v>
      </c>
      <c r="Q849" s="20" t="str">
        <f t="shared" si="111"/>
        <v/>
      </c>
      <c r="R849" s="20">
        <f t="shared" si="112"/>
        <v>0</v>
      </c>
      <c r="AB849" s="21"/>
      <c r="AC849" s="21"/>
    </row>
    <row r="850" spans="1:29" x14ac:dyDescent="0.2">
      <c r="A850" s="23"/>
      <c r="B850" s="28"/>
      <c r="C850" s="36"/>
      <c r="D850" s="25"/>
      <c r="E850" s="21"/>
      <c r="F850" s="21"/>
      <c r="G850" s="43"/>
      <c r="H850" s="21"/>
      <c r="I850" s="162"/>
      <c r="J850" s="522" t="str">
        <f t="shared" si="105"/>
        <v/>
      </c>
      <c r="K850" s="20">
        <f t="shared" si="106"/>
        <v>0</v>
      </c>
      <c r="L850" s="20" t="str">
        <f t="shared" si="107"/>
        <v/>
      </c>
      <c r="M850" s="20" t="str">
        <f t="shared" si="108"/>
        <v/>
      </c>
      <c r="O850" s="20">
        <f t="shared" si="109"/>
        <v>0</v>
      </c>
      <c r="P850" s="20">
        <f t="shared" si="110"/>
        <v>0</v>
      </c>
      <c r="Q850" s="20" t="str">
        <f t="shared" si="111"/>
        <v/>
      </c>
      <c r="R850" s="20">
        <f t="shared" si="112"/>
        <v>0</v>
      </c>
      <c r="AB850" s="21"/>
      <c r="AC850" s="21"/>
    </row>
    <row r="851" spans="1:29" x14ac:dyDescent="0.2">
      <c r="A851" s="23"/>
      <c r="B851" s="28"/>
      <c r="C851" s="36"/>
      <c r="D851" s="25"/>
      <c r="E851" s="21"/>
      <c r="F851" s="21"/>
      <c r="G851" s="43"/>
      <c r="H851" s="21"/>
      <c r="I851" s="162"/>
      <c r="J851" s="522" t="str">
        <f t="shared" si="105"/>
        <v/>
      </c>
      <c r="K851" s="20">
        <f t="shared" si="106"/>
        <v>0</v>
      </c>
      <c r="L851" s="20" t="str">
        <f t="shared" si="107"/>
        <v/>
      </c>
      <c r="M851" s="20" t="str">
        <f t="shared" si="108"/>
        <v/>
      </c>
      <c r="O851" s="20">
        <f t="shared" si="109"/>
        <v>0</v>
      </c>
      <c r="P851" s="20">
        <f t="shared" si="110"/>
        <v>0</v>
      </c>
      <c r="Q851" s="20" t="str">
        <f t="shared" si="111"/>
        <v/>
      </c>
      <c r="R851" s="20">
        <f t="shared" si="112"/>
        <v>0</v>
      </c>
      <c r="AB851" s="21"/>
      <c r="AC851" s="21"/>
    </row>
    <row r="852" spans="1:29" x14ac:dyDescent="0.2">
      <c r="A852" s="23"/>
      <c r="B852" s="28"/>
      <c r="C852" s="36"/>
      <c r="D852" s="25"/>
      <c r="E852" s="21"/>
      <c r="F852" s="21"/>
      <c r="G852" s="43"/>
      <c r="H852" s="21"/>
      <c r="I852" s="162"/>
      <c r="J852" s="522" t="str">
        <f t="shared" si="105"/>
        <v/>
      </c>
      <c r="K852" s="20">
        <f t="shared" si="106"/>
        <v>0</v>
      </c>
      <c r="L852" s="20" t="str">
        <f t="shared" si="107"/>
        <v/>
      </c>
      <c r="M852" s="20" t="str">
        <f t="shared" si="108"/>
        <v/>
      </c>
      <c r="O852" s="20">
        <f t="shared" si="109"/>
        <v>0</v>
      </c>
      <c r="P852" s="20">
        <f t="shared" si="110"/>
        <v>0</v>
      </c>
      <c r="Q852" s="20" t="str">
        <f t="shared" si="111"/>
        <v/>
      </c>
      <c r="R852" s="20">
        <f t="shared" si="112"/>
        <v>0</v>
      </c>
      <c r="AB852" s="21"/>
      <c r="AC852" s="21"/>
    </row>
    <row r="853" spans="1:29" x14ac:dyDescent="0.2">
      <c r="A853" s="23"/>
      <c r="B853" s="28"/>
      <c r="C853" s="36"/>
      <c r="D853" s="25"/>
      <c r="E853" s="21"/>
      <c r="F853" s="21"/>
      <c r="G853" s="43"/>
      <c r="H853" s="21"/>
      <c r="I853" s="162"/>
      <c r="J853" s="522" t="str">
        <f t="shared" si="105"/>
        <v/>
      </c>
      <c r="K853" s="20">
        <f t="shared" si="106"/>
        <v>0</v>
      </c>
      <c r="L853" s="20" t="str">
        <f t="shared" si="107"/>
        <v/>
      </c>
      <c r="M853" s="20" t="str">
        <f t="shared" si="108"/>
        <v/>
      </c>
      <c r="O853" s="20">
        <f t="shared" si="109"/>
        <v>0</v>
      </c>
      <c r="P853" s="20">
        <f t="shared" si="110"/>
        <v>0</v>
      </c>
      <c r="Q853" s="20" t="str">
        <f t="shared" si="111"/>
        <v/>
      </c>
      <c r="R853" s="20">
        <f t="shared" si="112"/>
        <v>0</v>
      </c>
      <c r="AB853" s="21"/>
      <c r="AC853" s="21"/>
    </row>
    <row r="854" spans="1:29" x14ac:dyDescent="0.2">
      <c r="A854" s="23"/>
      <c r="B854" s="28"/>
      <c r="C854" s="36"/>
      <c r="D854" s="25"/>
      <c r="E854" s="21"/>
      <c r="F854" s="21"/>
      <c r="G854" s="43"/>
      <c r="H854" s="21"/>
      <c r="I854" s="162"/>
      <c r="J854" s="522" t="str">
        <f t="shared" si="105"/>
        <v/>
      </c>
      <c r="K854" s="20">
        <f t="shared" si="106"/>
        <v>0</v>
      </c>
      <c r="L854" s="20" t="str">
        <f t="shared" si="107"/>
        <v/>
      </c>
      <c r="M854" s="20" t="str">
        <f t="shared" si="108"/>
        <v/>
      </c>
      <c r="O854" s="20">
        <f t="shared" si="109"/>
        <v>0</v>
      </c>
      <c r="P854" s="20">
        <f t="shared" si="110"/>
        <v>0</v>
      </c>
      <c r="Q854" s="20" t="str">
        <f t="shared" si="111"/>
        <v/>
      </c>
      <c r="R854" s="20">
        <f t="shared" si="112"/>
        <v>0</v>
      </c>
      <c r="AB854" s="21"/>
      <c r="AC854" s="21"/>
    </row>
    <row r="855" spans="1:29" x14ac:dyDescent="0.2">
      <c r="A855" s="23"/>
      <c r="B855" s="28"/>
      <c r="C855" s="36"/>
      <c r="D855" s="25"/>
      <c r="E855" s="21"/>
      <c r="F855" s="21"/>
      <c r="G855" s="43"/>
      <c r="H855" s="21"/>
      <c r="I855" s="162"/>
      <c r="J855" s="522" t="str">
        <f t="shared" si="105"/>
        <v/>
      </c>
      <c r="K855" s="20">
        <f t="shared" si="106"/>
        <v>0</v>
      </c>
      <c r="L855" s="20" t="str">
        <f t="shared" si="107"/>
        <v/>
      </c>
      <c r="M855" s="20" t="str">
        <f t="shared" si="108"/>
        <v/>
      </c>
      <c r="O855" s="20">
        <f t="shared" si="109"/>
        <v>0</v>
      </c>
      <c r="P855" s="20">
        <f t="shared" si="110"/>
        <v>0</v>
      </c>
      <c r="Q855" s="20" t="str">
        <f t="shared" si="111"/>
        <v/>
      </c>
      <c r="R855" s="20">
        <f t="shared" si="112"/>
        <v>0</v>
      </c>
      <c r="AB855" s="21"/>
      <c r="AC855" s="21"/>
    </row>
    <row r="856" spans="1:29" x14ac:dyDescent="0.2">
      <c r="A856" s="23"/>
      <c r="B856" s="28"/>
      <c r="C856" s="36"/>
      <c r="D856" s="25"/>
      <c r="E856" s="21"/>
      <c r="F856" s="21"/>
      <c r="G856" s="43"/>
      <c r="H856" s="21"/>
      <c r="I856" s="162"/>
      <c r="J856" s="522" t="str">
        <f t="shared" si="105"/>
        <v/>
      </c>
      <c r="K856" s="20">
        <f t="shared" si="106"/>
        <v>0</v>
      </c>
      <c r="L856" s="20" t="str">
        <f t="shared" si="107"/>
        <v/>
      </c>
      <c r="M856" s="20" t="str">
        <f t="shared" si="108"/>
        <v/>
      </c>
      <c r="O856" s="20">
        <f t="shared" si="109"/>
        <v>0</v>
      </c>
      <c r="P856" s="20">
        <f t="shared" si="110"/>
        <v>0</v>
      </c>
      <c r="Q856" s="20" t="str">
        <f t="shared" si="111"/>
        <v/>
      </c>
      <c r="R856" s="20">
        <f t="shared" si="112"/>
        <v>0</v>
      </c>
      <c r="AB856" s="21"/>
      <c r="AC856" s="21"/>
    </row>
    <row r="857" spans="1:29" x14ac:dyDescent="0.2">
      <c r="A857" s="23"/>
      <c r="B857" s="28"/>
      <c r="C857" s="36"/>
      <c r="D857" s="25"/>
      <c r="E857" s="21"/>
      <c r="F857" s="21"/>
      <c r="G857" s="43"/>
      <c r="H857" s="21"/>
      <c r="I857" s="162"/>
      <c r="J857" s="522" t="str">
        <f t="shared" si="105"/>
        <v/>
      </c>
      <c r="K857" s="20">
        <f t="shared" si="106"/>
        <v>0</v>
      </c>
      <c r="L857" s="20" t="str">
        <f t="shared" si="107"/>
        <v/>
      </c>
      <c r="M857" s="20" t="str">
        <f t="shared" si="108"/>
        <v/>
      </c>
      <c r="O857" s="20">
        <f t="shared" si="109"/>
        <v>0</v>
      </c>
      <c r="P857" s="20">
        <f t="shared" si="110"/>
        <v>0</v>
      </c>
      <c r="Q857" s="20" t="str">
        <f t="shared" si="111"/>
        <v/>
      </c>
      <c r="R857" s="20">
        <f t="shared" si="112"/>
        <v>0</v>
      </c>
      <c r="AB857" s="21"/>
      <c r="AC857" s="21"/>
    </row>
    <row r="858" spans="1:29" x14ac:dyDescent="0.2">
      <c r="A858" s="23"/>
      <c r="B858" s="28"/>
      <c r="C858" s="36"/>
      <c r="D858" s="25"/>
      <c r="E858" s="21"/>
      <c r="F858" s="21"/>
      <c r="G858" s="43"/>
      <c r="H858" s="21"/>
      <c r="I858" s="162"/>
      <c r="J858" s="522" t="str">
        <f t="shared" si="105"/>
        <v/>
      </c>
      <c r="K858" s="20">
        <f t="shared" si="106"/>
        <v>0</v>
      </c>
      <c r="L858" s="20" t="str">
        <f t="shared" si="107"/>
        <v/>
      </c>
      <c r="M858" s="20" t="str">
        <f t="shared" si="108"/>
        <v/>
      </c>
      <c r="O858" s="20">
        <f t="shared" si="109"/>
        <v>0</v>
      </c>
      <c r="P858" s="20">
        <f t="shared" si="110"/>
        <v>0</v>
      </c>
      <c r="Q858" s="20" t="str">
        <f t="shared" si="111"/>
        <v/>
      </c>
      <c r="R858" s="20">
        <f t="shared" si="112"/>
        <v>0</v>
      </c>
      <c r="AB858" s="21"/>
      <c r="AC858" s="21"/>
    </row>
    <row r="859" spans="1:29" x14ac:dyDescent="0.2">
      <c r="A859" s="23"/>
      <c r="B859" s="28"/>
      <c r="C859" s="36"/>
      <c r="D859" s="25"/>
      <c r="E859" s="21"/>
      <c r="F859" s="21"/>
      <c r="G859" s="43"/>
      <c r="H859" s="21"/>
      <c r="I859" s="162"/>
      <c r="J859" s="522" t="str">
        <f t="shared" si="105"/>
        <v/>
      </c>
      <c r="K859" s="20">
        <f t="shared" si="106"/>
        <v>0</v>
      </c>
      <c r="L859" s="20" t="str">
        <f t="shared" si="107"/>
        <v/>
      </c>
      <c r="M859" s="20" t="str">
        <f t="shared" si="108"/>
        <v/>
      </c>
      <c r="O859" s="20">
        <f t="shared" si="109"/>
        <v>0</v>
      </c>
      <c r="P859" s="20">
        <f t="shared" si="110"/>
        <v>0</v>
      </c>
      <c r="Q859" s="20" t="str">
        <f t="shared" si="111"/>
        <v/>
      </c>
      <c r="R859" s="20">
        <f t="shared" si="112"/>
        <v>0</v>
      </c>
      <c r="AB859" s="21"/>
      <c r="AC859" s="21"/>
    </row>
    <row r="860" spans="1:29" x14ac:dyDescent="0.2">
      <c r="A860" s="23"/>
      <c r="B860" s="28"/>
      <c r="C860" s="36"/>
      <c r="D860" s="25"/>
      <c r="E860" s="21"/>
      <c r="F860" s="21"/>
      <c r="G860" s="43"/>
      <c r="H860" s="21"/>
      <c r="I860" s="162"/>
      <c r="J860" s="522" t="str">
        <f t="shared" si="105"/>
        <v/>
      </c>
      <c r="K860" s="20">
        <f t="shared" si="106"/>
        <v>0</v>
      </c>
      <c r="L860" s="20" t="str">
        <f t="shared" si="107"/>
        <v/>
      </c>
      <c r="M860" s="20" t="str">
        <f t="shared" si="108"/>
        <v/>
      </c>
      <c r="O860" s="20">
        <f t="shared" si="109"/>
        <v>0</v>
      </c>
      <c r="P860" s="20">
        <f t="shared" si="110"/>
        <v>0</v>
      </c>
      <c r="Q860" s="20" t="str">
        <f t="shared" si="111"/>
        <v/>
      </c>
      <c r="R860" s="20">
        <f t="shared" si="112"/>
        <v>0</v>
      </c>
      <c r="AB860" s="21"/>
      <c r="AC860" s="21"/>
    </row>
    <row r="861" spans="1:29" x14ac:dyDescent="0.2">
      <c r="A861" s="23"/>
      <c r="B861" s="28"/>
      <c r="C861" s="36"/>
      <c r="D861" s="25"/>
      <c r="E861" s="21"/>
      <c r="F861" s="21"/>
      <c r="G861" s="43"/>
      <c r="H861" s="21"/>
      <c r="I861" s="162"/>
      <c r="J861" s="522" t="str">
        <f t="shared" si="105"/>
        <v/>
      </c>
      <c r="K861" s="20">
        <f t="shared" si="106"/>
        <v>0</v>
      </c>
      <c r="L861" s="20" t="str">
        <f t="shared" si="107"/>
        <v/>
      </c>
      <c r="M861" s="20" t="str">
        <f t="shared" si="108"/>
        <v/>
      </c>
      <c r="O861" s="20">
        <f t="shared" si="109"/>
        <v>0</v>
      </c>
      <c r="P861" s="20">
        <f t="shared" si="110"/>
        <v>0</v>
      </c>
      <c r="Q861" s="20" t="str">
        <f t="shared" si="111"/>
        <v/>
      </c>
      <c r="R861" s="20">
        <f t="shared" si="112"/>
        <v>0</v>
      </c>
      <c r="AB861" s="21"/>
      <c r="AC861" s="21"/>
    </row>
    <row r="862" spans="1:29" x14ac:dyDescent="0.2">
      <c r="A862" s="23"/>
      <c r="B862" s="28"/>
      <c r="C862" s="36"/>
      <c r="D862" s="25"/>
      <c r="E862" s="21"/>
      <c r="F862" s="21"/>
      <c r="G862" s="43"/>
      <c r="H862" s="21"/>
      <c r="I862" s="162"/>
      <c r="J862" s="522" t="str">
        <f t="shared" si="105"/>
        <v/>
      </c>
      <c r="K862" s="20">
        <f t="shared" si="106"/>
        <v>0</v>
      </c>
      <c r="L862" s="20" t="str">
        <f t="shared" si="107"/>
        <v/>
      </c>
      <c r="M862" s="20" t="str">
        <f t="shared" si="108"/>
        <v/>
      </c>
      <c r="O862" s="20">
        <f t="shared" si="109"/>
        <v>0</v>
      </c>
      <c r="P862" s="20">
        <f t="shared" si="110"/>
        <v>0</v>
      </c>
      <c r="Q862" s="20" t="str">
        <f t="shared" si="111"/>
        <v/>
      </c>
      <c r="R862" s="20">
        <f t="shared" si="112"/>
        <v>0</v>
      </c>
      <c r="AB862" s="21"/>
      <c r="AC862" s="21"/>
    </row>
    <row r="863" spans="1:29" x14ac:dyDescent="0.2">
      <c r="A863" s="23"/>
      <c r="B863" s="28"/>
      <c r="C863" s="36"/>
      <c r="D863" s="25"/>
      <c r="E863" s="21"/>
      <c r="F863" s="21"/>
      <c r="G863" s="43"/>
      <c r="H863" s="21"/>
      <c r="I863" s="162"/>
      <c r="J863" s="522" t="str">
        <f t="shared" si="105"/>
        <v/>
      </c>
      <c r="K863" s="20">
        <f t="shared" si="106"/>
        <v>0</v>
      </c>
      <c r="L863" s="20" t="str">
        <f t="shared" si="107"/>
        <v/>
      </c>
      <c r="M863" s="20" t="str">
        <f t="shared" si="108"/>
        <v/>
      </c>
      <c r="O863" s="20">
        <f t="shared" si="109"/>
        <v>0</v>
      </c>
      <c r="P863" s="20">
        <f t="shared" si="110"/>
        <v>0</v>
      </c>
      <c r="Q863" s="20" t="str">
        <f t="shared" si="111"/>
        <v/>
      </c>
      <c r="R863" s="20">
        <f t="shared" si="112"/>
        <v>0</v>
      </c>
      <c r="AB863" s="21"/>
      <c r="AC863" s="21"/>
    </row>
    <row r="864" spans="1:29" x14ac:dyDescent="0.2">
      <c r="A864" s="23"/>
      <c r="B864" s="28"/>
      <c r="C864" s="36"/>
      <c r="D864" s="25"/>
      <c r="E864" s="21"/>
      <c r="F864" s="21"/>
      <c r="G864" s="43"/>
      <c r="H864" s="21"/>
      <c r="I864" s="162"/>
      <c r="J864" s="522" t="str">
        <f t="shared" si="105"/>
        <v/>
      </c>
      <c r="K864" s="20">
        <f t="shared" si="106"/>
        <v>0</v>
      </c>
      <c r="L864" s="20" t="str">
        <f t="shared" si="107"/>
        <v/>
      </c>
      <c r="M864" s="20" t="str">
        <f t="shared" si="108"/>
        <v/>
      </c>
      <c r="O864" s="20">
        <f t="shared" si="109"/>
        <v>0</v>
      </c>
      <c r="P864" s="20">
        <f t="shared" si="110"/>
        <v>0</v>
      </c>
      <c r="Q864" s="20" t="str">
        <f t="shared" si="111"/>
        <v/>
      </c>
      <c r="R864" s="20">
        <f t="shared" si="112"/>
        <v>0</v>
      </c>
      <c r="AB864" s="21"/>
      <c r="AC864" s="21"/>
    </row>
    <row r="865" spans="1:29" x14ac:dyDescent="0.2">
      <c r="A865" s="23"/>
      <c r="B865" s="28"/>
      <c r="C865" s="36"/>
      <c r="D865" s="25"/>
      <c r="E865" s="21"/>
      <c r="F865" s="21"/>
      <c r="G865" s="43"/>
      <c r="H865" s="21"/>
      <c r="I865" s="162"/>
      <c r="J865" s="522" t="str">
        <f t="shared" si="105"/>
        <v/>
      </c>
      <c r="K865" s="20">
        <f t="shared" si="106"/>
        <v>0</v>
      </c>
      <c r="L865" s="20" t="str">
        <f t="shared" si="107"/>
        <v/>
      </c>
      <c r="M865" s="20" t="str">
        <f t="shared" si="108"/>
        <v/>
      </c>
      <c r="O865" s="20">
        <f t="shared" si="109"/>
        <v>0</v>
      </c>
      <c r="P865" s="20">
        <f t="shared" si="110"/>
        <v>0</v>
      </c>
      <c r="Q865" s="20" t="str">
        <f t="shared" si="111"/>
        <v/>
      </c>
      <c r="R865" s="20">
        <f t="shared" si="112"/>
        <v>0</v>
      </c>
      <c r="AB865" s="21"/>
      <c r="AC865" s="21"/>
    </row>
    <row r="866" spans="1:29" x14ac:dyDescent="0.2">
      <c r="A866" s="23"/>
      <c r="B866" s="28"/>
      <c r="C866" s="36"/>
      <c r="D866" s="25"/>
      <c r="E866" s="21"/>
      <c r="F866" s="21"/>
      <c r="G866" s="43"/>
      <c r="H866" s="21"/>
      <c r="I866" s="162"/>
      <c r="J866" s="522" t="str">
        <f t="shared" si="105"/>
        <v/>
      </c>
      <c r="K866" s="20">
        <f t="shared" si="106"/>
        <v>0</v>
      </c>
      <c r="L866" s="20" t="str">
        <f t="shared" si="107"/>
        <v/>
      </c>
      <c r="M866" s="20" t="str">
        <f t="shared" si="108"/>
        <v/>
      </c>
      <c r="O866" s="20">
        <f t="shared" si="109"/>
        <v>0</v>
      </c>
      <c r="P866" s="20">
        <f t="shared" si="110"/>
        <v>0</v>
      </c>
      <c r="Q866" s="20" t="str">
        <f t="shared" si="111"/>
        <v/>
      </c>
      <c r="R866" s="20">
        <f t="shared" si="112"/>
        <v>0</v>
      </c>
      <c r="AB866" s="21"/>
      <c r="AC866" s="21"/>
    </row>
    <row r="867" spans="1:29" x14ac:dyDescent="0.2">
      <c r="A867" s="23"/>
      <c r="B867" s="28"/>
      <c r="C867" s="36"/>
      <c r="D867" s="25"/>
      <c r="E867" s="21"/>
      <c r="F867" s="21"/>
      <c r="G867" s="43"/>
      <c r="H867" s="21"/>
      <c r="I867" s="162"/>
      <c r="J867" s="522" t="str">
        <f t="shared" si="105"/>
        <v/>
      </c>
      <c r="K867" s="20">
        <f t="shared" si="106"/>
        <v>0</v>
      </c>
      <c r="L867" s="20" t="str">
        <f t="shared" si="107"/>
        <v/>
      </c>
      <c r="M867" s="20" t="str">
        <f t="shared" si="108"/>
        <v/>
      </c>
      <c r="O867" s="20">
        <f t="shared" si="109"/>
        <v>0</v>
      </c>
      <c r="P867" s="20">
        <f t="shared" si="110"/>
        <v>0</v>
      </c>
      <c r="Q867" s="20" t="str">
        <f t="shared" si="111"/>
        <v/>
      </c>
      <c r="R867" s="20">
        <f t="shared" si="112"/>
        <v>0</v>
      </c>
      <c r="AB867" s="21"/>
      <c r="AC867" s="21"/>
    </row>
    <row r="868" spans="1:29" x14ac:dyDescent="0.2">
      <c r="A868" s="23"/>
      <c r="B868" s="28"/>
      <c r="C868" s="36"/>
      <c r="D868" s="25"/>
      <c r="E868" s="21"/>
      <c r="F868" s="21"/>
      <c r="G868" s="43"/>
      <c r="H868" s="21"/>
      <c r="I868" s="162"/>
      <c r="J868" s="522" t="str">
        <f t="shared" si="105"/>
        <v/>
      </c>
      <c r="K868" s="20">
        <f t="shared" si="106"/>
        <v>0</v>
      </c>
      <c r="L868" s="20" t="str">
        <f t="shared" si="107"/>
        <v/>
      </c>
      <c r="M868" s="20" t="str">
        <f t="shared" si="108"/>
        <v/>
      </c>
      <c r="O868" s="20">
        <f t="shared" si="109"/>
        <v>0</v>
      </c>
      <c r="P868" s="20">
        <f t="shared" si="110"/>
        <v>0</v>
      </c>
      <c r="Q868" s="20" t="str">
        <f t="shared" si="111"/>
        <v/>
      </c>
      <c r="R868" s="20">
        <f t="shared" si="112"/>
        <v>0</v>
      </c>
      <c r="AB868" s="21"/>
      <c r="AC868" s="21"/>
    </row>
    <row r="869" spans="1:29" x14ac:dyDescent="0.2">
      <c r="A869" s="23"/>
      <c r="B869" s="28"/>
      <c r="C869" s="36"/>
      <c r="D869" s="25"/>
      <c r="E869" s="21"/>
      <c r="F869" s="21"/>
      <c r="G869" s="43"/>
      <c r="H869" s="21"/>
      <c r="I869" s="162"/>
      <c r="J869" s="522" t="str">
        <f t="shared" si="105"/>
        <v/>
      </c>
      <c r="K869" s="20">
        <f t="shared" si="106"/>
        <v>0</v>
      </c>
      <c r="L869" s="20" t="str">
        <f t="shared" si="107"/>
        <v/>
      </c>
      <c r="M869" s="20" t="str">
        <f t="shared" si="108"/>
        <v/>
      </c>
      <c r="O869" s="20">
        <f t="shared" si="109"/>
        <v>0</v>
      </c>
      <c r="P869" s="20">
        <f t="shared" si="110"/>
        <v>0</v>
      </c>
      <c r="Q869" s="20" t="str">
        <f t="shared" si="111"/>
        <v/>
      </c>
      <c r="R869" s="20">
        <f t="shared" si="112"/>
        <v>0</v>
      </c>
      <c r="AB869" s="21"/>
      <c r="AC869" s="21"/>
    </row>
    <row r="870" spans="1:29" x14ac:dyDescent="0.2">
      <c r="A870" s="23"/>
      <c r="B870" s="28"/>
      <c r="C870" s="36"/>
      <c r="D870" s="25"/>
      <c r="E870" s="21"/>
      <c r="F870" s="21"/>
      <c r="G870" s="43"/>
      <c r="H870" s="21"/>
      <c r="I870" s="162"/>
      <c r="J870" s="522" t="str">
        <f t="shared" si="105"/>
        <v/>
      </c>
      <c r="K870" s="20">
        <f t="shared" si="106"/>
        <v>0</v>
      </c>
      <c r="L870" s="20" t="str">
        <f t="shared" si="107"/>
        <v/>
      </c>
      <c r="M870" s="20" t="str">
        <f t="shared" si="108"/>
        <v/>
      </c>
      <c r="O870" s="20">
        <f t="shared" si="109"/>
        <v>0</v>
      </c>
      <c r="P870" s="20">
        <f t="shared" si="110"/>
        <v>0</v>
      </c>
      <c r="Q870" s="20" t="str">
        <f t="shared" si="111"/>
        <v/>
      </c>
      <c r="R870" s="20">
        <f t="shared" si="112"/>
        <v>0</v>
      </c>
      <c r="AB870" s="21"/>
      <c r="AC870" s="21"/>
    </row>
    <row r="871" spans="1:29" x14ac:dyDescent="0.2">
      <c r="A871" s="23"/>
      <c r="B871" s="28"/>
      <c r="C871" s="36"/>
      <c r="D871" s="25"/>
      <c r="E871" s="21"/>
      <c r="F871" s="21"/>
      <c r="G871" s="43"/>
      <c r="H871" s="21"/>
      <c r="I871" s="162"/>
      <c r="J871" s="522" t="str">
        <f t="shared" si="105"/>
        <v/>
      </c>
      <c r="K871" s="20">
        <f t="shared" si="106"/>
        <v>0</v>
      </c>
      <c r="L871" s="20" t="str">
        <f t="shared" si="107"/>
        <v/>
      </c>
      <c r="M871" s="20" t="str">
        <f t="shared" si="108"/>
        <v/>
      </c>
      <c r="O871" s="20">
        <f t="shared" si="109"/>
        <v>0</v>
      </c>
      <c r="P871" s="20">
        <f t="shared" si="110"/>
        <v>0</v>
      </c>
      <c r="Q871" s="20" t="str">
        <f t="shared" si="111"/>
        <v/>
      </c>
      <c r="R871" s="20">
        <f t="shared" si="112"/>
        <v>0</v>
      </c>
      <c r="AB871" s="21"/>
      <c r="AC871" s="21"/>
    </row>
    <row r="872" spans="1:29" x14ac:dyDescent="0.2">
      <c r="A872" s="23"/>
      <c r="B872" s="28"/>
      <c r="C872" s="36"/>
      <c r="D872" s="25"/>
      <c r="E872" s="21"/>
      <c r="F872" s="21"/>
      <c r="G872" s="43"/>
      <c r="H872" s="21"/>
      <c r="I872" s="162"/>
      <c r="J872" s="522" t="str">
        <f t="shared" si="105"/>
        <v/>
      </c>
      <c r="K872" s="20">
        <f t="shared" si="106"/>
        <v>0</v>
      </c>
      <c r="L872" s="20" t="str">
        <f t="shared" si="107"/>
        <v/>
      </c>
      <c r="M872" s="20" t="str">
        <f t="shared" si="108"/>
        <v/>
      </c>
      <c r="O872" s="20">
        <f t="shared" si="109"/>
        <v>0</v>
      </c>
      <c r="P872" s="20">
        <f t="shared" si="110"/>
        <v>0</v>
      </c>
      <c r="Q872" s="20" t="str">
        <f t="shared" si="111"/>
        <v/>
      </c>
      <c r="R872" s="20">
        <f t="shared" si="112"/>
        <v>0</v>
      </c>
      <c r="AB872" s="21"/>
      <c r="AC872" s="21"/>
    </row>
    <row r="873" spans="1:29" x14ac:dyDescent="0.2">
      <c r="A873" s="23"/>
      <c r="B873" s="28"/>
      <c r="C873" s="36"/>
      <c r="D873" s="25"/>
      <c r="E873" s="21"/>
      <c r="F873" s="21"/>
      <c r="G873" s="43"/>
      <c r="H873" s="21"/>
      <c r="I873" s="162"/>
      <c r="J873" s="522" t="str">
        <f t="shared" si="105"/>
        <v/>
      </c>
      <c r="K873" s="20">
        <f t="shared" si="106"/>
        <v>0</v>
      </c>
      <c r="L873" s="20" t="str">
        <f t="shared" si="107"/>
        <v/>
      </c>
      <c r="M873" s="20" t="str">
        <f t="shared" si="108"/>
        <v/>
      </c>
      <c r="O873" s="20">
        <f t="shared" si="109"/>
        <v>0</v>
      </c>
      <c r="P873" s="20">
        <f t="shared" si="110"/>
        <v>0</v>
      </c>
      <c r="Q873" s="20" t="str">
        <f t="shared" si="111"/>
        <v/>
      </c>
      <c r="R873" s="20">
        <f t="shared" si="112"/>
        <v>0</v>
      </c>
      <c r="AB873" s="21"/>
      <c r="AC873" s="21"/>
    </row>
    <row r="874" spans="1:29" x14ac:dyDescent="0.2">
      <c r="A874" s="23"/>
      <c r="B874" s="28"/>
      <c r="C874" s="36"/>
      <c r="D874" s="25"/>
      <c r="E874" s="21"/>
      <c r="F874" s="21"/>
      <c r="G874" s="43"/>
      <c r="H874" s="21"/>
      <c r="I874" s="162"/>
      <c r="J874" s="522" t="str">
        <f t="shared" si="105"/>
        <v/>
      </c>
      <c r="K874" s="20">
        <f t="shared" si="106"/>
        <v>0</v>
      </c>
      <c r="L874" s="20" t="str">
        <f t="shared" si="107"/>
        <v/>
      </c>
      <c r="M874" s="20" t="str">
        <f t="shared" si="108"/>
        <v/>
      </c>
      <c r="O874" s="20">
        <f t="shared" si="109"/>
        <v>0</v>
      </c>
      <c r="P874" s="20">
        <f t="shared" si="110"/>
        <v>0</v>
      </c>
      <c r="Q874" s="20" t="str">
        <f t="shared" si="111"/>
        <v/>
      </c>
      <c r="R874" s="20">
        <f t="shared" si="112"/>
        <v>0</v>
      </c>
      <c r="AB874" s="21"/>
      <c r="AC874" s="21"/>
    </row>
    <row r="875" spans="1:29" x14ac:dyDescent="0.2">
      <c r="A875" s="23"/>
      <c r="B875" s="28"/>
      <c r="C875" s="36"/>
      <c r="D875" s="25"/>
      <c r="E875" s="21"/>
      <c r="F875" s="21"/>
      <c r="G875" s="43"/>
      <c r="H875" s="21"/>
      <c r="I875" s="162"/>
      <c r="J875" s="522" t="str">
        <f t="shared" si="105"/>
        <v/>
      </c>
      <c r="K875" s="20">
        <f t="shared" si="106"/>
        <v>0</v>
      </c>
      <c r="L875" s="20" t="str">
        <f t="shared" si="107"/>
        <v/>
      </c>
      <c r="M875" s="20" t="str">
        <f t="shared" si="108"/>
        <v/>
      </c>
      <c r="O875" s="20">
        <f t="shared" si="109"/>
        <v>0</v>
      </c>
      <c r="P875" s="20">
        <f t="shared" si="110"/>
        <v>0</v>
      </c>
      <c r="Q875" s="20" t="str">
        <f t="shared" si="111"/>
        <v/>
      </c>
      <c r="R875" s="20">
        <f t="shared" si="112"/>
        <v>0</v>
      </c>
      <c r="AB875" s="21"/>
      <c r="AC875" s="21"/>
    </row>
    <row r="876" spans="1:29" x14ac:dyDescent="0.2">
      <c r="A876" s="23"/>
      <c r="B876" s="28"/>
      <c r="C876" s="36"/>
      <c r="D876" s="25"/>
      <c r="E876" s="21"/>
      <c r="F876" s="21"/>
      <c r="G876" s="43"/>
      <c r="H876" s="21"/>
      <c r="I876" s="162"/>
      <c r="J876" s="522" t="str">
        <f t="shared" si="105"/>
        <v/>
      </c>
      <c r="K876" s="20">
        <f t="shared" si="106"/>
        <v>0</v>
      </c>
      <c r="L876" s="20" t="str">
        <f t="shared" si="107"/>
        <v/>
      </c>
      <c r="M876" s="20" t="str">
        <f t="shared" si="108"/>
        <v/>
      </c>
      <c r="O876" s="20">
        <f t="shared" si="109"/>
        <v>0</v>
      </c>
      <c r="P876" s="20">
        <f t="shared" si="110"/>
        <v>0</v>
      </c>
      <c r="Q876" s="20" t="str">
        <f t="shared" si="111"/>
        <v/>
      </c>
      <c r="R876" s="20">
        <f t="shared" si="112"/>
        <v>0</v>
      </c>
      <c r="AB876" s="21"/>
      <c r="AC876" s="21"/>
    </row>
    <row r="877" spans="1:29" x14ac:dyDescent="0.2">
      <c r="A877" s="23"/>
      <c r="B877" s="28"/>
      <c r="C877" s="36"/>
      <c r="D877" s="25"/>
      <c r="E877" s="21"/>
      <c r="F877" s="21"/>
      <c r="G877" s="43"/>
      <c r="H877" s="21"/>
      <c r="I877" s="162"/>
      <c r="J877" s="522" t="str">
        <f t="shared" si="105"/>
        <v/>
      </c>
      <c r="K877" s="20">
        <f t="shared" si="106"/>
        <v>0</v>
      </c>
      <c r="L877" s="20" t="str">
        <f t="shared" si="107"/>
        <v/>
      </c>
      <c r="M877" s="20" t="str">
        <f t="shared" si="108"/>
        <v/>
      </c>
      <c r="O877" s="20">
        <f t="shared" si="109"/>
        <v>0</v>
      </c>
      <c r="P877" s="20">
        <f t="shared" si="110"/>
        <v>0</v>
      </c>
      <c r="Q877" s="20" t="str">
        <f t="shared" si="111"/>
        <v/>
      </c>
      <c r="R877" s="20">
        <f t="shared" si="112"/>
        <v>0</v>
      </c>
      <c r="AB877" s="21"/>
      <c r="AC877" s="21"/>
    </row>
    <row r="878" spans="1:29" x14ac:dyDescent="0.2">
      <c r="A878" s="23"/>
      <c r="B878" s="28"/>
      <c r="C878" s="36"/>
      <c r="D878" s="25"/>
      <c r="E878" s="21"/>
      <c r="F878" s="21"/>
      <c r="G878" s="43"/>
      <c r="H878" s="21"/>
      <c r="I878" s="162"/>
      <c r="J878" s="522" t="str">
        <f t="shared" si="105"/>
        <v/>
      </c>
      <c r="K878" s="20">
        <f t="shared" si="106"/>
        <v>0</v>
      </c>
      <c r="L878" s="20" t="str">
        <f t="shared" si="107"/>
        <v/>
      </c>
      <c r="M878" s="20" t="str">
        <f t="shared" si="108"/>
        <v/>
      </c>
      <c r="O878" s="20">
        <f t="shared" si="109"/>
        <v>0</v>
      </c>
      <c r="P878" s="20">
        <f t="shared" si="110"/>
        <v>0</v>
      </c>
      <c r="Q878" s="20" t="str">
        <f t="shared" si="111"/>
        <v/>
      </c>
      <c r="R878" s="20">
        <f t="shared" si="112"/>
        <v>0</v>
      </c>
      <c r="AB878" s="21"/>
      <c r="AC878" s="21"/>
    </row>
    <row r="879" spans="1:29" x14ac:dyDescent="0.2">
      <c r="A879" s="23"/>
      <c r="B879" s="28"/>
      <c r="C879" s="36"/>
      <c r="D879" s="25"/>
      <c r="E879" s="21"/>
      <c r="F879" s="21"/>
      <c r="G879" s="43"/>
      <c r="H879" s="21"/>
      <c r="I879" s="162"/>
      <c r="J879" s="522" t="str">
        <f t="shared" si="105"/>
        <v/>
      </c>
      <c r="K879" s="20">
        <f t="shared" si="106"/>
        <v>0</v>
      </c>
      <c r="L879" s="20" t="str">
        <f t="shared" si="107"/>
        <v/>
      </c>
      <c r="M879" s="20" t="str">
        <f t="shared" si="108"/>
        <v/>
      </c>
      <c r="O879" s="20">
        <f t="shared" si="109"/>
        <v>0</v>
      </c>
      <c r="P879" s="20">
        <f t="shared" si="110"/>
        <v>0</v>
      </c>
      <c r="Q879" s="20" t="str">
        <f t="shared" si="111"/>
        <v/>
      </c>
      <c r="R879" s="20">
        <f t="shared" si="112"/>
        <v>0</v>
      </c>
      <c r="AB879" s="21"/>
      <c r="AC879" s="21"/>
    </row>
    <row r="880" spans="1:29" x14ac:dyDescent="0.2">
      <c r="A880" s="23"/>
      <c r="B880" s="28"/>
      <c r="C880" s="36"/>
      <c r="D880" s="25"/>
      <c r="E880" s="21"/>
      <c r="F880" s="21"/>
      <c r="G880" s="43"/>
      <c r="H880" s="21"/>
      <c r="I880" s="162"/>
      <c r="J880" s="522" t="str">
        <f t="shared" si="105"/>
        <v/>
      </c>
      <c r="K880" s="20">
        <f t="shared" si="106"/>
        <v>0</v>
      </c>
      <c r="L880" s="20" t="str">
        <f t="shared" si="107"/>
        <v/>
      </c>
      <c r="M880" s="20" t="str">
        <f t="shared" si="108"/>
        <v/>
      </c>
      <c r="O880" s="20">
        <f t="shared" si="109"/>
        <v>0</v>
      </c>
      <c r="P880" s="20">
        <f t="shared" si="110"/>
        <v>0</v>
      </c>
      <c r="Q880" s="20" t="str">
        <f t="shared" si="111"/>
        <v/>
      </c>
      <c r="R880" s="20">
        <f t="shared" si="112"/>
        <v>0</v>
      </c>
      <c r="AB880" s="21"/>
      <c r="AC880" s="21"/>
    </row>
    <row r="881" spans="1:29" x14ac:dyDescent="0.2">
      <c r="A881" s="23"/>
      <c r="B881" s="28"/>
      <c r="C881" s="36"/>
      <c r="D881" s="25"/>
      <c r="E881" s="21"/>
      <c r="F881" s="21"/>
      <c r="G881" s="43"/>
      <c r="H881" s="21"/>
      <c r="I881" s="162"/>
      <c r="J881" s="522" t="str">
        <f t="shared" si="105"/>
        <v/>
      </c>
      <c r="K881" s="20">
        <f t="shared" si="106"/>
        <v>0</v>
      </c>
      <c r="L881" s="20" t="str">
        <f t="shared" si="107"/>
        <v/>
      </c>
      <c r="M881" s="20" t="str">
        <f t="shared" si="108"/>
        <v/>
      </c>
      <c r="O881" s="20">
        <f t="shared" si="109"/>
        <v>0</v>
      </c>
      <c r="P881" s="20">
        <f t="shared" si="110"/>
        <v>0</v>
      </c>
      <c r="Q881" s="20" t="str">
        <f t="shared" si="111"/>
        <v/>
      </c>
      <c r="R881" s="20">
        <f t="shared" si="112"/>
        <v>0</v>
      </c>
      <c r="AB881" s="21"/>
      <c r="AC881" s="21"/>
    </row>
    <row r="882" spans="1:29" x14ac:dyDescent="0.2">
      <c r="A882" s="23"/>
      <c r="B882" s="28"/>
      <c r="C882" s="36"/>
      <c r="D882" s="25"/>
      <c r="E882" s="21"/>
      <c r="F882" s="21"/>
      <c r="G882" s="43"/>
      <c r="H882" s="21"/>
      <c r="I882" s="162"/>
      <c r="J882" s="522" t="str">
        <f t="shared" si="105"/>
        <v/>
      </c>
      <c r="K882" s="20">
        <f t="shared" si="106"/>
        <v>0</v>
      </c>
      <c r="L882" s="20" t="str">
        <f t="shared" si="107"/>
        <v/>
      </c>
      <c r="M882" s="20" t="str">
        <f t="shared" si="108"/>
        <v/>
      </c>
      <c r="O882" s="20">
        <f t="shared" si="109"/>
        <v>0</v>
      </c>
      <c r="P882" s="20">
        <f t="shared" si="110"/>
        <v>0</v>
      </c>
      <c r="Q882" s="20" t="str">
        <f t="shared" si="111"/>
        <v/>
      </c>
      <c r="R882" s="20">
        <f t="shared" si="112"/>
        <v>0</v>
      </c>
      <c r="AB882" s="21"/>
      <c r="AC882" s="21"/>
    </row>
    <row r="883" spans="1:29" x14ac:dyDescent="0.2">
      <c r="A883" s="23"/>
      <c r="B883" s="28"/>
      <c r="C883" s="36"/>
      <c r="D883" s="25"/>
      <c r="E883" s="21"/>
      <c r="F883" s="21"/>
      <c r="G883" s="43"/>
      <c r="H883" s="21"/>
      <c r="I883" s="162"/>
      <c r="J883" s="522" t="str">
        <f t="shared" si="105"/>
        <v/>
      </c>
      <c r="K883" s="20">
        <f t="shared" si="106"/>
        <v>0</v>
      </c>
      <c r="L883" s="20" t="str">
        <f t="shared" si="107"/>
        <v/>
      </c>
      <c r="M883" s="20" t="str">
        <f t="shared" si="108"/>
        <v/>
      </c>
      <c r="O883" s="20">
        <f t="shared" si="109"/>
        <v>0</v>
      </c>
      <c r="P883" s="20">
        <f t="shared" si="110"/>
        <v>0</v>
      </c>
      <c r="Q883" s="20" t="str">
        <f t="shared" si="111"/>
        <v/>
      </c>
      <c r="R883" s="20">
        <f t="shared" si="112"/>
        <v>0</v>
      </c>
      <c r="AB883" s="21"/>
      <c r="AC883" s="21"/>
    </row>
    <row r="884" spans="1:29" x14ac:dyDescent="0.2">
      <c r="A884" s="23"/>
      <c r="B884" s="28"/>
      <c r="C884" s="36"/>
      <c r="D884" s="25"/>
      <c r="E884" s="21"/>
      <c r="F884" s="21"/>
      <c r="G884" s="43"/>
      <c r="H884" s="21"/>
      <c r="I884" s="162"/>
      <c r="J884" s="522" t="str">
        <f t="shared" si="105"/>
        <v/>
      </c>
      <c r="K884" s="20">
        <f t="shared" si="106"/>
        <v>0</v>
      </c>
      <c r="L884" s="20" t="str">
        <f t="shared" si="107"/>
        <v/>
      </c>
      <c r="M884" s="20" t="str">
        <f t="shared" si="108"/>
        <v/>
      </c>
      <c r="O884" s="20">
        <f t="shared" si="109"/>
        <v>0</v>
      </c>
      <c r="P884" s="20">
        <f t="shared" si="110"/>
        <v>0</v>
      </c>
      <c r="Q884" s="20" t="str">
        <f t="shared" si="111"/>
        <v/>
      </c>
      <c r="R884" s="20">
        <f t="shared" si="112"/>
        <v>0</v>
      </c>
      <c r="AB884" s="21"/>
      <c r="AC884" s="21"/>
    </row>
    <row r="885" spans="1:29" x14ac:dyDescent="0.2">
      <c r="A885" s="23"/>
      <c r="B885" s="28"/>
      <c r="C885" s="36"/>
      <c r="D885" s="25"/>
      <c r="E885" s="21"/>
      <c r="F885" s="21"/>
      <c r="G885" s="43"/>
      <c r="H885" s="21"/>
      <c r="I885" s="162"/>
      <c r="J885" s="522" t="str">
        <f t="shared" si="105"/>
        <v/>
      </c>
      <c r="K885" s="20">
        <f t="shared" si="106"/>
        <v>0</v>
      </c>
      <c r="L885" s="20" t="str">
        <f t="shared" si="107"/>
        <v/>
      </c>
      <c r="M885" s="20" t="str">
        <f t="shared" si="108"/>
        <v/>
      </c>
      <c r="O885" s="20">
        <f t="shared" si="109"/>
        <v>0</v>
      </c>
      <c r="P885" s="20">
        <f t="shared" si="110"/>
        <v>0</v>
      </c>
      <c r="Q885" s="20" t="str">
        <f t="shared" si="111"/>
        <v/>
      </c>
      <c r="R885" s="20">
        <f t="shared" si="112"/>
        <v>0</v>
      </c>
      <c r="AB885" s="21"/>
      <c r="AC885" s="21"/>
    </row>
    <row r="886" spans="1:29" x14ac:dyDescent="0.2">
      <c r="A886" s="23"/>
      <c r="B886" s="28"/>
      <c r="C886" s="36"/>
      <c r="D886" s="25"/>
      <c r="E886" s="21"/>
      <c r="F886" s="21"/>
      <c r="G886" s="43"/>
      <c r="H886" s="21"/>
      <c r="I886" s="162"/>
      <c r="J886" s="522" t="str">
        <f t="shared" si="105"/>
        <v/>
      </c>
      <c r="K886" s="20">
        <f t="shared" si="106"/>
        <v>0</v>
      </c>
      <c r="L886" s="20" t="str">
        <f t="shared" si="107"/>
        <v/>
      </c>
      <c r="M886" s="20" t="str">
        <f t="shared" si="108"/>
        <v/>
      </c>
      <c r="O886" s="20">
        <f t="shared" si="109"/>
        <v>0</v>
      </c>
      <c r="P886" s="20">
        <f t="shared" si="110"/>
        <v>0</v>
      </c>
      <c r="Q886" s="20" t="str">
        <f t="shared" si="111"/>
        <v/>
      </c>
      <c r="R886" s="20">
        <f t="shared" si="112"/>
        <v>0</v>
      </c>
      <c r="AB886" s="21"/>
      <c r="AC886" s="21"/>
    </row>
    <row r="887" spans="1:29" x14ac:dyDescent="0.2">
      <c r="A887" s="23"/>
      <c r="B887" s="28"/>
      <c r="C887" s="36"/>
      <c r="D887" s="25"/>
      <c r="E887" s="21"/>
      <c r="F887" s="21"/>
      <c r="G887" s="43"/>
      <c r="H887" s="21"/>
      <c r="I887" s="162"/>
      <c r="J887" s="522" t="str">
        <f t="shared" si="105"/>
        <v/>
      </c>
      <c r="K887" s="20">
        <f t="shared" si="106"/>
        <v>0</v>
      </c>
      <c r="L887" s="20" t="str">
        <f t="shared" si="107"/>
        <v/>
      </c>
      <c r="M887" s="20" t="str">
        <f t="shared" si="108"/>
        <v/>
      </c>
      <c r="O887" s="20">
        <f t="shared" si="109"/>
        <v>0</v>
      </c>
      <c r="P887" s="20">
        <f t="shared" si="110"/>
        <v>0</v>
      </c>
      <c r="Q887" s="20" t="str">
        <f t="shared" si="111"/>
        <v/>
      </c>
      <c r="R887" s="20">
        <f t="shared" si="112"/>
        <v>0</v>
      </c>
      <c r="AB887" s="21"/>
      <c r="AC887" s="21"/>
    </row>
    <row r="888" spans="1:29" x14ac:dyDescent="0.2">
      <c r="A888" s="23"/>
      <c r="B888" s="28"/>
      <c r="C888" s="36"/>
      <c r="D888" s="25"/>
      <c r="E888" s="21"/>
      <c r="F888" s="21"/>
      <c r="G888" s="43"/>
      <c r="H888" s="21"/>
      <c r="I888" s="162"/>
      <c r="J888" s="522" t="str">
        <f t="shared" si="105"/>
        <v/>
      </c>
      <c r="K888" s="20">
        <f t="shared" si="106"/>
        <v>0</v>
      </c>
      <c r="L888" s="20" t="str">
        <f t="shared" si="107"/>
        <v/>
      </c>
      <c r="M888" s="20" t="str">
        <f t="shared" si="108"/>
        <v/>
      </c>
      <c r="O888" s="20">
        <f t="shared" si="109"/>
        <v>0</v>
      </c>
      <c r="P888" s="20">
        <f t="shared" si="110"/>
        <v>0</v>
      </c>
      <c r="Q888" s="20" t="str">
        <f t="shared" si="111"/>
        <v/>
      </c>
      <c r="R888" s="20">
        <f t="shared" si="112"/>
        <v>0</v>
      </c>
      <c r="AB888" s="21"/>
      <c r="AC888" s="21"/>
    </row>
    <row r="889" spans="1:29" x14ac:dyDescent="0.2">
      <c r="A889" s="23"/>
      <c r="B889" s="28"/>
      <c r="C889" s="36"/>
      <c r="D889" s="25"/>
      <c r="E889" s="21"/>
      <c r="F889" s="21"/>
      <c r="G889" s="43"/>
      <c r="H889" s="21"/>
      <c r="I889" s="162"/>
      <c r="J889" s="522" t="str">
        <f t="shared" si="105"/>
        <v/>
      </c>
      <c r="K889" s="20">
        <f t="shared" si="106"/>
        <v>0</v>
      </c>
      <c r="L889" s="20" t="str">
        <f t="shared" si="107"/>
        <v/>
      </c>
      <c r="M889" s="20" t="str">
        <f t="shared" si="108"/>
        <v/>
      </c>
      <c r="O889" s="20">
        <f t="shared" si="109"/>
        <v>0</v>
      </c>
      <c r="P889" s="20">
        <f t="shared" si="110"/>
        <v>0</v>
      </c>
      <c r="Q889" s="20" t="str">
        <f t="shared" si="111"/>
        <v/>
      </c>
      <c r="R889" s="20">
        <f t="shared" si="112"/>
        <v>0</v>
      </c>
      <c r="AB889" s="21"/>
      <c r="AC889" s="21"/>
    </row>
    <row r="890" spans="1:29" x14ac:dyDescent="0.2">
      <c r="A890" s="23"/>
      <c r="B890" s="28"/>
      <c r="C890" s="36"/>
      <c r="D890" s="25"/>
      <c r="E890" s="21"/>
      <c r="F890" s="21"/>
      <c r="G890" s="43"/>
      <c r="H890" s="21"/>
      <c r="I890" s="162"/>
      <c r="J890" s="522" t="str">
        <f t="shared" si="105"/>
        <v/>
      </c>
      <c r="K890" s="20">
        <f t="shared" si="106"/>
        <v>0</v>
      </c>
      <c r="L890" s="20" t="str">
        <f t="shared" si="107"/>
        <v/>
      </c>
      <c r="M890" s="20" t="str">
        <f t="shared" si="108"/>
        <v/>
      </c>
      <c r="O890" s="20">
        <f t="shared" si="109"/>
        <v>0</v>
      </c>
      <c r="P890" s="20">
        <f t="shared" si="110"/>
        <v>0</v>
      </c>
      <c r="Q890" s="20" t="str">
        <f t="shared" si="111"/>
        <v/>
      </c>
      <c r="R890" s="20">
        <f t="shared" si="112"/>
        <v>0</v>
      </c>
      <c r="AB890" s="21"/>
      <c r="AC890" s="21"/>
    </row>
    <row r="891" spans="1:29" x14ac:dyDescent="0.2">
      <c r="A891" s="23"/>
      <c r="B891" s="28"/>
      <c r="C891" s="36"/>
      <c r="D891" s="25"/>
      <c r="E891" s="21"/>
      <c r="F891" s="21"/>
      <c r="G891" s="43"/>
      <c r="H891" s="21"/>
      <c r="I891" s="162"/>
      <c r="J891" s="522" t="str">
        <f t="shared" si="105"/>
        <v/>
      </c>
      <c r="K891" s="20">
        <f t="shared" si="106"/>
        <v>0</v>
      </c>
      <c r="L891" s="20" t="str">
        <f t="shared" si="107"/>
        <v/>
      </c>
      <c r="M891" s="20" t="str">
        <f t="shared" si="108"/>
        <v/>
      </c>
      <c r="O891" s="20">
        <f t="shared" si="109"/>
        <v>0</v>
      </c>
      <c r="P891" s="20">
        <f t="shared" si="110"/>
        <v>0</v>
      </c>
      <c r="Q891" s="20" t="str">
        <f t="shared" si="111"/>
        <v/>
      </c>
      <c r="R891" s="20">
        <f t="shared" si="112"/>
        <v>0</v>
      </c>
      <c r="AB891" s="21"/>
      <c r="AC891" s="21"/>
    </row>
    <row r="892" spans="1:29" x14ac:dyDescent="0.2">
      <c r="A892" s="23"/>
      <c r="B892" s="28"/>
      <c r="C892" s="36"/>
      <c r="D892" s="25"/>
      <c r="E892" s="21"/>
      <c r="F892" s="21"/>
      <c r="G892" s="43"/>
      <c r="H892" s="21"/>
      <c r="I892" s="162"/>
      <c r="J892" s="522" t="str">
        <f t="shared" si="105"/>
        <v/>
      </c>
      <c r="K892" s="20">
        <f t="shared" si="106"/>
        <v>0</v>
      </c>
      <c r="L892" s="20" t="str">
        <f t="shared" si="107"/>
        <v/>
      </c>
      <c r="M892" s="20" t="str">
        <f t="shared" si="108"/>
        <v/>
      </c>
      <c r="O892" s="20">
        <f t="shared" si="109"/>
        <v>0</v>
      </c>
      <c r="P892" s="20">
        <f t="shared" si="110"/>
        <v>0</v>
      </c>
      <c r="Q892" s="20" t="str">
        <f t="shared" si="111"/>
        <v/>
      </c>
      <c r="R892" s="20">
        <f t="shared" si="112"/>
        <v>0</v>
      </c>
      <c r="AB892" s="21"/>
      <c r="AC892" s="21"/>
    </row>
    <row r="893" spans="1:29" x14ac:dyDescent="0.2">
      <c r="A893" s="23"/>
      <c r="B893" s="28"/>
      <c r="C893" s="36"/>
      <c r="D893" s="25"/>
      <c r="E893" s="21"/>
      <c r="F893" s="21"/>
      <c r="G893" s="43"/>
      <c r="H893" s="21"/>
      <c r="I893" s="162"/>
      <c r="J893" s="522" t="str">
        <f t="shared" si="105"/>
        <v/>
      </c>
      <c r="K893" s="20">
        <f t="shared" si="106"/>
        <v>0</v>
      </c>
      <c r="L893" s="20" t="str">
        <f t="shared" si="107"/>
        <v/>
      </c>
      <c r="M893" s="20" t="str">
        <f t="shared" si="108"/>
        <v/>
      </c>
      <c r="O893" s="20">
        <f t="shared" si="109"/>
        <v>0</v>
      </c>
      <c r="P893" s="20">
        <f t="shared" si="110"/>
        <v>0</v>
      </c>
      <c r="Q893" s="20" t="str">
        <f t="shared" si="111"/>
        <v/>
      </c>
      <c r="R893" s="20">
        <f t="shared" si="112"/>
        <v>0</v>
      </c>
      <c r="AB893" s="21"/>
      <c r="AC893" s="21"/>
    </row>
    <row r="894" spans="1:29" x14ac:dyDescent="0.2">
      <c r="A894" s="23"/>
      <c r="B894" s="28"/>
      <c r="C894" s="36"/>
      <c r="D894" s="25"/>
      <c r="E894" s="21"/>
      <c r="F894" s="21"/>
      <c r="G894" s="43"/>
      <c r="H894" s="21"/>
      <c r="I894" s="162"/>
      <c r="J894" s="522" t="str">
        <f t="shared" si="105"/>
        <v/>
      </c>
      <c r="K894" s="20">
        <f t="shared" si="106"/>
        <v>0</v>
      </c>
      <c r="L894" s="20" t="str">
        <f t="shared" si="107"/>
        <v/>
      </c>
      <c r="M894" s="20" t="str">
        <f t="shared" si="108"/>
        <v/>
      </c>
      <c r="O894" s="20">
        <f t="shared" si="109"/>
        <v>0</v>
      </c>
      <c r="P894" s="20">
        <f t="shared" si="110"/>
        <v>0</v>
      </c>
      <c r="Q894" s="20" t="str">
        <f t="shared" si="111"/>
        <v/>
      </c>
      <c r="R894" s="20">
        <f t="shared" si="112"/>
        <v>0</v>
      </c>
      <c r="AB894" s="21"/>
      <c r="AC894" s="21"/>
    </row>
    <row r="895" spans="1:29" x14ac:dyDescent="0.2">
      <c r="A895" s="23"/>
      <c r="B895" s="28"/>
      <c r="C895" s="36"/>
      <c r="D895" s="25"/>
      <c r="E895" s="21"/>
      <c r="F895" s="21"/>
      <c r="G895" s="43"/>
      <c r="H895" s="21"/>
      <c r="I895" s="162"/>
      <c r="J895" s="522" t="str">
        <f t="shared" si="105"/>
        <v/>
      </c>
      <c r="K895" s="20">
        <f t="shared" si="106"/>
        <v>0</v>
      </c>
      <c r="L895" s="20" t="str">
        <f t="shared" si="107"/>
        <v/>
      </c>
      <c r="M895" s="20" t="str">
        <f t="shared" si="108"/>
        <v/>
      </c>
      <c r="O895" s="20">
        <f t="shared" si="109"/>
        <v>0</v>
      </c>
      <c r="P895" s="20">
        <f t="shared" si="110"/>
        <v>0</v>
      </c>
      <c r="Q895" s="20" t="str">
        <f t="shared" si="111"/>
        <v/>
      </c>
      <c r="R895" s="20">
        <f t="shared" si="112"/>
        <v>0</v>
      </c>
      <c r="AB895" s="21"/>
      <c r="AC895" s="21"/>
    </row>
    <row r="896" spans="1:29" x14ac:dyDescent="0.2">
      <c r="A896" s="23"/>
      <c r="B896" s="28"/>
      <c r="C896" s="36"/>
      <c r="D896" s="25"/>
      <c r="E896" s="21"/>
      <c r="F896" s="21"/>
      <c r="G896" s="43"/>
      <c r="H896" s="21"/>
      <c r="I896" s="162"/>
      <c r="J896" s="522" t="str">
        <f t="shared" si="105"/>
        <v/>
      </c>
      <c r="K896" s="20">
        <f t="shared" si="106"/>
        <v>0</v>
      </c>
      <c r="L896" s="20" t="str">
        <f t="shared" si="107"/>
        <v/>
      </c>
      <c r="M896" s="20" t="str">
        <f t="shared" si="108"/>
        <v/>
      </c>
      <c r="O896" s="20">
        <f t="shared" si="109"/>
        <v>0</v>
      </c>
      <c r="P896" s="20">
        <f t="shared" si="110"/>
        <v>0</v>
      </c>
      <c r="Q896" s="20" t="str">
        <f t="shared" si="111"/>
        <v/>
      </c>
      <c r="R896" s="20">
        <f t="shared" si="112"/>
        <v>0</v>
      </c>
      <c r="AB896" s="21"/>
      <c r="AC896" s="21"/>
    </row>
    <row r="897" spans="1:29" x14ac:dyDescent="0.2">
      <c r="A897" s="23"/>
      <c r="B897" s="28"/>
      <c r="C897" s="36"/>
      <c r="D897" s="25"/>
      <c r="E897" s="21"/>
      <c r="F897" s="21"/>
      <c r="G897" s="43"/>
      <c r="H897" s="21"/>
      <c r="I897" s="162"/>
      <c r="J897" s="522" t="str">
        <f t="shared" si="105"/>
        <v/>
      </c>
      <c r="K897" s="20">
        <f t="shared" si="106"/>
        <v>0</v>
      </c>
      <c r="L897" s="20" t="str">
        <f t="shared" si="107"/>
        <v/>
      </c>
      <c r="M897" s="20" t="str">
        <f t="shared" si="108"/>
        <v/>
      </c>
      <c r="O897" s="20">
        <f t="shared" si="109"/>
        <v>0</v>
      </c>
      <c r="P897" s="20">
        <f t="shared" si="110"/>
        <v>0</v>
      </c>
      <c r="Q897" s="20" t="str">
        <f t="shared" si="111"/>
        <v/>
      </c>
      <c r="R897" s="20">
        <f t="shared" si="112"/>
        <v>0</v>
      </c>
      <c r="AB897" s="21"/>
      <c r="AC897" s="21"/>
    </row>
    <row r="898" spans="1:29" x14ac:dyDescent="0.2">
      <c r="A898" s="23"/>
      <c r="B898" s="28"/>
      <c r="C898" s="36"/>
      <c r="D898" s="25"/>
      <c r="E898" s="21"/>
      <c r="F898" s="21"/>
      <c r="G898" s="43"/>
      <c r="H898" s="21"/>
      <c r="I898" s="162"/>
      <c r="J898" s="522" t="str">
        <f t="shared" si="105"/>
        <v/>
      </c>
      <c r="K898" s="20">
        <f t="shared" si="106"/>
        <v>0</v>
      </c>
      <c r="L898" s="20" t="str">
        <f t="shared" si="107"/>
        <v/>
      </c>
      <c r="M898" s="20" t="str">
        <f t="shared" si="108"/>
        <v/>
      </c>
      <c r="O898" s="20">
        <f t="shared" si="109"/>
        <v>0</v>
      </c>
      <c r="P898" s="20">
        <f t="shared" si="110"/>
        <v>0</v>
      </c>
      <c r="Q898" s="20" t="str">
        <f t="shared" si="111"/>
        <v/>
      </c>
      <c r="R898" s="20">
        <f t="shared" si="112"/>
        <v>0</v>
      </c>
      <c r="AB898" s="21"/>
      <c r="AC898" s="21"/>
    </row>
    <row r="899" spans="1:29" x14ac:dyDescent="0.2">
      <c r="A899" s="23"/>
      <c r="B899" s="28"/>
      <c r="C899" s="36"/>
      <c r="D899" s="25"/>
      <c r="E899" s="21"/>
      <c r="F899" s="21"/>
      <c r="G899" s="43"/>
      <c r="H899" s="21"/>
      <c r="I899" s="162"/>
      <c r="J899" s="522" t="str">
        <f t="shared" si="105"/>
        <v/>
      </c>
      <c r="K899" s="20">
        <f t="shared" si="106"/>
        <v>0</v>
      </c>
      <c r="L899" s="20" t="str">
        <f t="shared" si="107"/>
        <v/>
      </c>
      <c r="M899" s="20" t="str">
        <f t="shared" si="108"/>
        <v/>
      </c>
      <c r="O899" s="20">
        <f t="shared" si="109"/>
        <v>0</v>
      </c>
      <c r="P899" s="20">
        <f t="shared" si="110"/>
        <v>0</v>
      </c>
      <c r="Q899" s="20" t="str">
        <f t="shared" si="111"/>
        <v/>
      </c>
      <c r="R899" s="20">
        <f t="shared" si="112"/>
        <v>0</v>
      </c>
      <c r="AB899" s="21"/>
      <c r="AC899" s="21"/>
    </row>
    <row r="900" spans="1:29" x14ac:dyDescent="0.2">
      <c r="A900" s="23"/>
      <c r="B900" s="28"/>
      <c r="C900" s="36"/>
      <c r="D900" s="25"/>
      <c r="E900" s="21"/>
      <c r="F900" s="21"/>
      <c r="G900" s="43"/>
      <c r="H900" s="21"/>
      <c r="I900" s="162"/>
      <c r="J900" s="522" t="str">
        <f t="shared" si="105"/>
        <v/>
      </c>
      <c r="K900" s="20">
        <f t="shared" si="106"/>
        <v>0</v>
      </c>
      <c r="L900" s="20" t="str">
        <f t="shared" si="107"/>
        <v/>
      </c>
      <c r="M900" s="20" t="str">
        <f t="shared" si="108"/>
        <v/>
      </c>
      <c r="O900" s="20">
        <f t="shared" si="109"/>
        <v>0</v>
      </c>
      <c r="P900" s="20">
        <f t="shared" si="110"/>
        <v>0</v>
      </c>
      <c r="Q900" s="20" t="str">
        <f t="shared" si="111"/>
        <v/>
      </c>
      <c r="R900" s="20">
        <f t="shared" si="112"/>
        <v>0</v>
      </c>
      <c r="AB900" s="21"/>
      <c r="AC900" s="21"/>
    </row>
    <row r="901" spans="1:29" x14ac:dyDescent="0.2">
      <c r="A901" s="23"/>
      <c r="B901" s="28"/>
      <c r="C901" s="36"/>
      <c r="D901" s="25"/>
      <c r="E901" s="21"/>
      <c r="F901" s="21"/>
      <c r="G901" s="43"/>
      <c r="H901" s="21"/>
      <c r="I901" s="162"/>
      <c r="J901" s="522" t="str">
        <f t="shared" si="105"/>
        <v/>
      </c>
      <c r="K901" s="20">
        <f t="shared" si="106"/>
        <v>0</v>
      </c>
      <c r="L901" s="20" t="str">
        <f t="shared" si="107"/>
        <v/>
      </c>
      <c r="M901" s="20" t="str">
        <f t="shared" si="108"/>
        <v/>
      </c>
      <c r="O901" s="20">
        <f t="shared" si="109"/>
        <v>0</v>
      </c>
      <c r="P901" s="20">
        <f t="shared" si="110"/>
        <v>0</v>
      </c>
      <c r="Q901" s="20" t="str">
        <f t="shared" si="111"/>
        <v/>
      </c>
      <c r="R901" s="20">
        <f t="shared" si="112"/>
        <v>0</v>
      </c>
      <c r="AB901" s="21"/>
      <c r="AC901" s="21"/>
    </row>
    <row r="902" spans="1:29" x14ac:dyDescent="0.2">
      <c r="A902" s="23"/>
      <c r="B902" s="28"/>
      <c r="C902" s="36"/>
      <c r="D902" s="25"/>
      <c r="E902" s="21"/>
      <c r="F902" s="21"/>
      <c r="G902" s="43"/>
      <c r="H902" s="21"/>
      <c r="I902" s="162"/>
      <c r="J902" s="522" t="str">
        <f t="shared" si="105"/>
        <v/>
      </c>
      <c r="K902" s="20">
        <f t="shared" si="106"/>
        <v>0</v>
      </c>
      <c r="L902" s="20" t="str">
        <f t="shared" si="107"/>
        <v/>
      </c>
      <c r="M902" s="20" t="str">
        <f t="shared" si="108"/>
        <v/>
      </c>
      <c r="O902" s="20">
        <f t="shared" si="109"/>
        <v>0</v>
      </c>
      <c r="P902" s="20">
        <f t="shared" si="110"/>
        <v>0</v>
      </c>
      <c r="Q902" s="20" t="str">
        <f t="shared" si="111"/>
        <v/>
      </c>
      <c r="R902" s="20">
        <f t="shared" si="112"/>
        <v>0</v>
      </c>
      <c r="AB902" s="21"/>
      <c r="AC902" s="21"/>
    </row>
    <row r="903" spans="1:29" x14ac:dyDescent="0.2">
      <c r="A903" s="23"/>
      <c r="B903" s="28"/>
      <c r="C903" s="36"/>
      <c r="D903" s="25"/>
      <c r="E903" s="21"/>
      <c r="F903" s="21"/>
      <c r="G903" s="43"/>
      <c r="H903" s="21"/>
      <c r="I903" s="162"/>
      <c r="J903" s="522" t="str">
        <f t="shared" si="105"/>
        <v/>
      </c>
      <c r="K903" s="20">
        <f t="shared" si="106"/>
        <v>0</v>
      </c>
      <c r="L903" s="20" t="str">
        <f t="shared" si="107"/>
        <v/>
      </c>
      <c r="M903" s="20" t="str">
        <f t="shared" si="108"/>
        <v/>
      </c>
      <c r="O903" s="20">
        <f t="shared" si="109"/>
        <v>0</v>
      </c>
      <c r="P903" s="20">
        <f t="shared" si="110"/>
        <v>0</v>
      </c>
      <c r="Q903" s="20" t="str">
        <f t="shared" si="111"/>
        <v/>
      </c>
      <c r="R903" s="20">
        <f t="shared" si="112"/>
        <v>0</v>
      </c>
      <c r="AB903" s="21"/>
      <c r="AC903" s="21"/>
    </row>
    <row r="904" spans="1:29" x14ac:dyDescent="0.2">
      <c r="A904" s="23"/>
      <c r="B904" s="28"/>
      <c r="C904" s="36"/>
      <c r="D904" s="25"/>
      <c r="E904" s="21"/>
      <c r="F904" s="21"/>
      <c r="G904" s="43"/>
      <c r="H904" s="21"/>
      <c r="I904" s="162"/>
      <c r="J904" s="522" t="str">
        <f t="shared" si="105"/>
        <v/>
      </c>
      <c r="K904" s="20">
        <f t="shared" si="106"/>
        <v>0</v>
      </c>
      <c r="L904" s="20" t="str">
        <f t="shared" si="107"/>
        <v/>
      </c>
      <c r="M904" s="20" t="str">
        <f t="shared" si="108"/>
        <v/>
      </c>
      <c r="O904" s="20">
        <f t="shared" si="109"/>
        <v>0</v>
      </c>
      <c r="P904" s="20">
        <f t="shared" si="110"/>
        <v>0</v>
      </c>
      <c r="Q904" s="20" t="str">
        <f t="shared" si="111"/>
        <v/>
      </c>
      <c r="R904" s="20">
        <f t="shared" si="112"/>
        <v>0</v>
      </c>
      <c r="AB904" s="21"/>
      <c r="AC904" s="21"/>
    </row>
    <row r="905" spans="1:29" x14ac:dyDescent="0.2">
      <c r="A905" s="23"/>
      <c r="B905" s="28"/>
      <c r="C905" s="36"/>
      <c r="D905" s="25"/>
      <c r="E905" s="21"/>
      <c r="F905" s="21"/>
      <c r="G905" s="43"/>
      <c r="H905" s="21"/>
      <c r="I905" s="162"/>
      <c r="J905" s="522" t="str">
        <f t="shared" si="105"/>
        <v/>
      </c>
      <c r="K905" s="20">
        <f t="shared" si="106"/>
        <v>0</v>
      </c>
      <c r="L905" s="20" t="str">
        <f t="shared" si="107"/>
        <v/>
      </c>
      <c r="M905" s="20" t="str">
        <f t="shared" si="108"/>
        <v/>
      </c>
      <c r="O905" s="20">
        <f t="shared" si="109"/>
        <v>0</v>
      </c>
      <c r="P905" s="20">
        <f t="shared" si="110"/>
        <v>0</v>
      </c>
      <c r="Q905" s="20" t="str">
        <f t="shared" si="111"/>
        <v/>
      </c>
      <c r="R905" s="20">
        <f t="shared" si="112"/>
        <v>0</v>
      </c>
      <c r="AB905" s="21"/>
      <c r="AC905" s="21"/>
    </row>
    <row r="906" spans="1:29" x14ac:dyDescent="0.2">
      <c r="A906" s="23"/>
      <c r="B906" s="28"/>
      <c r="C906" s="36"/>
      <c r="D906" s="25"/>
      <c r="E906" s="21"/>
      <c r="F906" s="21"/>
      <c r="G906" s="43"/>
      <c r="H906" s="21"/>
      <c r="I906" s="162"/>
      <c r="J906" s="522" t="str">
        <f t="shared" si="105"/>
        <v/>
      </c>
      <c r="K906" s="20">
        <f t="shared" si="106"/>
        <v>0</v>
      </c>
      <c r="L906" s="20" t="str">
        <f t="shared" si="107"/>
        <v/>
      </c>
      <c r="M906" s="20" t="str">
        <f t="shared" si="108"/>
        <v/>
      </c>
      <c r="O906" s="20">
        <f t="shared" si="109"/>
        <v>0</v>
      </c>
      <c r="P906" s="20">
        <f t="shared" si="110"/>
        <v>0</v>
      </c>
      <c r="Q906" s="20" t="str">
        <f t="shared" si="111"/>
        <v/>
      </c>
      <c r="R906" s="20">
        <f t="shared" si="112"/>
        <v>0</v>
      </c>
      <c r="AB906" s="21"/>
      <c r="AC906" s="21"/>
    </row>
    <row r="907" spans="1:29" x14ac:dyDescent="0.2">
      <c r="A907" s="23"/>
      <c r="B907" s="28"/>
      <c r="C907" s="36"/>
      <c r="D907" s="25"/>
      <c r="E907" s="21"/>
      <c r="F907" s="21"/>
      <c r="G907" s="43"/>
      <c r="H907" s="21"/>
      <c r="I907" s="162"/>
      <c r="J907" s="522" t="str">
        <f t="shared" ref="J907:J970" si="113">IF(K907=K906,"",SUMIF(K:K,K907,I:I))</f>
        <v/>
      </c>
      <c r="K907" s="20">
        <f t="shared" si="106"/>
        <v>0</v>
      </c>
      <c r="L907" s="20" t="str">
        <f t="shared" si="107"/>
        <v/>
      </c>
      <c r="M907" s="20" t="str">
        <f t="shared" si="108"/>
        <v/>
      </c>
      <c r="O907" s="20">
        <f t="shared" si="109"/>
        <v>0</v>
      </c>
      <c r="P907" s="20">
        <f t="shared" si="110"/>
        <v>0</v>
      </c>
      <c r="Q907" s="20" t="str">
        <f t="shared" si="111"/>
        <v/>
      </c>
      <c r="R907" s="20">
        <f t="shared" si="112"/>
        <v>0</v>
      </c>
      <c r="AB907" s="21"/>
      <c r="AC907" s="21"/>
    </row>
    <row r="908" spans="1:29" x14ac:dyDescent="0.2">
      <c r="A908" s="23"/>
      <c r="B908" s="28"/>
      <c r="C908" s="36"/>
      <c r="D908" s="25"/>
      <c r="E908" s="21"/>
      <c r="F908" s="21"/>
      <c r="G908" s="43"/>
      <c r="H908" s="21"/>
      <c r="I908" s="162"/>
      <c r="J908" s="522" t="str">
        <f t="shared" si="113"/>
        <v/>
      </c>
      <c r="K908" s="20">
        <f t="shared" ref="K908:K971" si="114">IF(ISBLANK(A908),K907,A908)</f>
        <v>0</v>
      </c>
      <c r="L908" s="20" t="str">
        <f t="shared" si="107"/>
        <v/>
      </c>
      <c r="M908" s="20" t="str">
        <f t="shared" si="108"/>
        <v/>
      </c>
      <c r="O908" s="20">
        <f t="shared" si="109"/>
        <v>0</v>
      </c>
      <c r="P908" s="20">
        <f t="shared" si="110"/>
        <v>0</v>
      </c>
      <c r="Q908" s="20" t="str">
        <f t="shared" si="111"/>
        <v/>
      </c>
      <c r="R908" s="20">
        <f t="shared" si="112"/>
        <v>0</v>
      </c>
      <c r="AB908" s="21"/>
      <c r="AC908" s="21"/>
    </row>
    <row r="909" spans="1:29" x14ac:dyDescent="0.2">
      <c r="A909" s="23"/>
      <c r="B909" s="28"/>
      <c r="C909" s="36"/>
      <c r="D909" s="25"/>
      <c r="E909" s="21"/>
      <c r="F909" s="21"/>
      <c r="G909" s="43"/>
      <c r="H909" s="21"/>
      <c r="I909" s="162"/>
      <c r="J909" s="522" t="str">
        <f t="shared" si="113"/>
        <v/>
      </c>
      <c r="K909" s="20">
        <f t="shared" si="114"/>
        <v>0</v>
      </c>
      <c r="L909" s="20" t="str">
        <f t="shared" si="107"/>
        <v/>
      </c>
      <c r="M909" s="20" t="str">
        <f t="shared" si="108"/>
        <v/>
      </c>
      <c r="O909" s="20">
        <f t="shared" si="109"/>
        <v>0</v>
      </c>
      <c r="P909" s="20">
        <f t="shared" si="110"/>
        <v>0</v>
      </c>
      <c r="Q909" s="20" t="str">
        <f t="shared" si="111"/>
        <v/>
      </c>
      <c r="R909" s="20">
        <f t="shared" si="112"/>
        <v>0</v>
      </c>
      <c r="AB909" s="21"/>
      <c r="AC909" s="21"/>
    </row>
    <row r="910" spans="1:29" x14ac:dyDescent="0.2">
      <c r="A910" s="23"/>
      <c r="B910" s="28"/>
      <c r="C910" s="36"/>
      <c r="D910" s="25"/>
      <c r="E910" s="21"/>
      <c r="F910" s="21"/>
      <c r="G910" s="43"/>
      <c r="H910" s="21"/>
      <c r="I910" s="162"/>
      <c r="J910" s="522" t="str">
        <f t="shared" si="113"/>
        <v/>
      </c>
      <c r="K910" s="20">
        <f t="shared" si="114"/>
        <v>0</v>
      </c>
      <c r="L910" s="20" t="str">
        <f t="shared" si="107"/>
        <v/>
      </c>
      <c r="M910" s="20" t="str">
        <f t="shared" si="108"/>
        <v/>
      </c>
      <c r="O910" s="20">
        <f t="shared" si="109"/>
        <v>0</v>
      </c>
      <c r="P910" s="20">
        <f t="shared" si="110"/>
        <v>0</v>
      </c>
      <c r="Q910" s="20" t="str">
        <f t="shared" si="111"/>
        <v/>
      </c>
      <c r="R910" s="20">
        <f t="shared" si="112"/>
        <v>0</v>
      </c>
      <c r="AB910" s="21"/>
      <c r="AC910" s="21"/>
    </row>
    <row r="911" spans="1:29" x14ac:dyDescent="0.2">
      <c r="A911" s="23"/>
      <c r="B911" s="28"/>
      <c r="C911" s="36"/>
      <c r="D911" s="25"/>
      <c r="E911" s="21"/>
      <c r="F911" s="21"/>
      <c r="G911" s="43"/>
      <c r="H911" s="21"/>
      <c r="I911" s="162"/>
      <c r="J911" s="522" t="str">
        <f t="shared" si="113"/>
        <v/>
      </c>
      <c r="K911" s="20">
        <f t="shared" si="114"/>
        <v>0</v>
      </c>
      <c r="L911" s="20" t="str">
        <f t="shared" ref="L911:L974" si="115">LEFT(H911,11)</f>
        <v/>
      </c>
      <c r="M911" s="20" t="str">
        <f t="shared" ref="M911:M974" si="116">LEFT(E911,2)</f>
        <v/>
      </c>
      <c r="O911" s="20">
        <f t="shared" ref="O911:O974" si="117">K911</f>
        <v>0</v>
      </c>
      <c r="P911" s="20">
        <f t="shared" ref="P911:P974" si="118">LEN(L911)</f>
        <v>0</v>
      </c>
      <c r="Q911" s="20" t="str">
        <f t="shared" ref="Q911:Q974" si="119">IF(LEN(L911)=11,L911,IF(LEN(L911)=10,CONCATENATE(L911," "),IF(LEN(L911)=9,CONCATENATE(L911,"  "),IF(LEN(L911)=8,CONCATENATE(L911,"   "),""))))</f>
        <v/>
      </c>
      <c r="R911" s="20">
        <f t="shared" ref="R911:R974" si="120">LEN(Q911)</f>
        <v>0</v>
      </c>
      <c r="AB911" s="21"/>
      <c r="AC911" s="21"/>
    </row>
    <row r="912" spans="1:29" x14ac:dyDescent="0.2">
      <c r="A912" s="23"/>
      <c r="B912" s="28"/>
      <c r="C912" s="36"/>
      <c r="D912" s="25"/>
      <c r="E912" s="21"/>
      <c r="F912" s="21"/>
      <c r="G912" s="43"/>
      <c r="H912" s="21"/>
      <c r="I912" s="162"/>
      <c r="J912" s="522" t="str">
        <f t="shared" si="113"/>
        <v/>
      </c>
      <c r="K912" s="20">
        <f t="shared" si="114"/>
        <v>0</v>
      </c>
      <c r="L912" s="20" t="str">
        <f t="shared" si="115"/>
        <v/>
      </c>
      <c r="M912" s="20" t="str">
        <f t="shared" si="116"/>
        <v/>
      </c>
      <c r="O912" s="20">
        <f t="shared" si="117"/>
        <v>0</v>
      </c>
      <c r="P912" s="20">
        <f t="shared" si="118"/>
        <v>0</v>
      </c>
      <c r="Q912" s="20" t="str">
        <f t="shared" si="119"/>
        <v/>
      </c>
      <c r="R912" s="20">
        <f t="shared" si="120"/>
        <v>0</v>
      </c>
      <c r="AB912" s="21"/>
      <c r="AC912" s="21"/>
    </row>
    <row r="913" spans="1:29" x14ac:dyDescent="0.2">
      <c r="A913" s="23"/>
      <c r="B913" s="28"/>
      <c r="C913" s="36"/>
      <c r="D913" s="25"/>
      <c r="E913" s="21"/>
      <c r="F913" s="21"/>
      <c r="G913" s="43"/>
      <c r="H913" s="21"/>
      <c r="I913" s="162"/>
      <c r="J913" s="522" t="str">
        <f t="shared" si="113"/>
        <v/>
      </c>
      <c r="K913" s="20">
        <f t="shared" si="114"/>
        <v>0</v>
      </c>
      <c r="L913" s="20" t="str">
        <f t="shared" si="115"/>
        <v/>
      </c>
      <c r="M913" s="20" t="str">
        <f t="shared" si="116"/>
        <v/>
      </c>
      <c r="O913" s="20">
        <f t="shared" si="117"/>
        <v>0</v>
      </c>
      <c r="P913" s="20">
        <f t="shared" si="118"/>
        <v>0</v>
      </c>
      <c r="Q913" s="20" t="str">
        <f t="shared" si="119"/>
        <v/>
      </c>
      <c r="R913" s="20">
        <f t="shared" si="120"/>
        <v>0</v>
      </c>
      <c r="AB913" s="21"/>
      <c r="AC913" s="21"/>
    </row>
    <row r="914" spans="1:29" x14ac:dyDescent="0.2">
      <c r="A914" s="23"/>
      <c r="B914" s="28"/>
      <c r="C914" s="36"/>
      <c r="D914" s="25"/>
      <c r="E914" s="21"/>
      <c r="F914" s="21"/>
      <c r="G914" s="43"/>
      <c r="H914" s="21"/>
      <c r="I914" s="162"/>
      <c r="J914" s="522" t="str">
        <f t="shared" si="113"/>
        <v/>
      </c>
      <c r="K914" s="20">
        <f t="shared" si="114"/>
        <v>0</v>
      </c>
      <c r="L914" s="20" t="str">
        <f t="shared" si="115"/>
        <v/>
      </c>
      <c r="M914" s="20" t="str">
        <f t="shared" si="116"/>
        <v/>
      </c>
      <c r="O914" s="20">
        <f t="shared" si="117"/>
        <v>0</v>
      </c>
      <c r="P914" s="20">
        <f t="shared" si="118"/>
        <v>0</v>
      </c>
      <c r="Q914" s="20" t="str">
        <f t="shared" si="119"/>
        <v/>
      </c>
      <c r="R914" s="20">
        <f t="shared" si="120"/>
        <v>0</v>
      </c>
      <c r="AB914" s="21"/>
      <c r="AC914" s="21"/>
    </row>
    <row r="915" spans="1:29" x14ac:dyDescent="0.2">
      <c r="A915" s="23"/>
      <c r="B915" s="28"/>
      <c r="C915" s="36"/>
      <c r="D915" s="25"/>
      <c r="E915" s="21"/>
      <c r="F915" s="21"/>
      <c r="G915" s="43"/>
      <c r="H915" s="21"/>
      <c r="I915" s="162"/>
      <c r="J915" s="522" t="str">
        <f t="shared" si="113"/>
        <v/>
      </c>
      <c r="K915" s="20">
        <f t="shared" si="114"/>
        <v>0</v>
      </c>
      <c r="L915" s="20" t="str">
        <f t="shared" si="115"/>
        <v/>
      </c>
      <c r="M915" s="20" t="str">
        <f t="shared" si="116"/>
        <v/>
      </c>
      <c r="O915" s="20">
        <f t="shared" si="117"/>
        <v>0</v>
      </c>
      <c r="P915" s="20">
        <f t="shared" si="118"/>
        <v>0</v>
      </c>
      <c r="Q915" s="20" t="str">
        <f t="shared" si="119"/>
        <v/>
      </c>
      <c r="R915" s="20">
        <f t="shared" si="120"/>
        <v>0</v>
      </c>
      <c r="AB915" s="21"/>
      <c r="AC915" s="21"/>
    </row>
    <row r="916" spans="1:29" x14ac:dyDescent="0.2">
      <c r="A916" s="23"/>
      <c r="B916" s="28"/>
      <c r="C916" s="36"/>
      <c r="D916" s="25"/>
      <c r="E916" s="21"/>
      <c r="F916" s="21"/>
      <c r="G916" s="43"/>
      <c r="H916" s="21"/>
      <c r="I916" s="162"/>
      <c r="J916" s="522" t="str">
        <f t="shared" si="113"/>
        <v/>
      </c>
      <c r="K916" s="20">
        <f t="shared" si="114"/>
        <v>0</v>
      </c>
      <c r="L916" s="20" t="str">
        <f t="shared" si="115"/>
        <v/>
      </c>
      <c r="M916" s="20" t="str">
        <f t="shared" si="116"/>
        <v/>
      </c>
      <c r="O916" s="20">
        <f t="shared" si="117"/>
        <v>0</v>
      </c>
      <c r="P916" s="20">
        <f t="shared" si="118"/>
        <v>0</v>
      </c>
      <c r="Q916" s="20" t="str">
        <f t="shared" si="119"/>
        <v/>
      </c>
      <c r="R916" s="20">
        <f t="shared" si="120"/>
        <v>0</v>
      </c>
      <c r="AB916" s="21"/>
      <c r="AC916" s="21"/>
    </row>
    <row r="917" spans="1:29" x14ac:dyDescent="0.2">
      <c r="A917" s="23"/>
      <c r="B917" s="28"/>
      <c r="C917" s="36"/>
      <c r="D917" s="25"/>
      <c r="E917" s="21"/>
      <c r="F917" s="21"/>
      <c r="G917" s="43"/>
      <c r="H917" s="21"/>
      <c r="I917" s="162"/>
      <c r="J917" s="522" t="str">
        <f t="shared" si="113"/>
        <v/>
      </c>
      <c r="K917" s="20">
        <f t="shared" si="114"/>
        <v>0</v>
      </c>
      <c r="L917" s="20" t="str">
        <f t="shared" si="115"/>
        <v/>
      </c>
      <c r="M917" s="20" t="str">
        <f t="shared" si="116"/>
        <v/>
      </c>
      <c r="O917" s="20">
        <f t="shared" si="117"/>
        <v>0</v>
      </c>
      <c r="P917" s="20">
        <f t="shared" si="118"/>
        <v>0</v>
      </c>
      <c r="Q917" s="20" t="str">
        <f t="shared" si="119"/>
        <v/>
      </c>
      <c r="R917" s="20">
        <f t="shared" si="120"/>
        <v>0</v>
      </c>
      <c r="AB917" s="21"/>
      <c r="AC917" s="21"/>
    </row>
    <row r="918" spans="1:29" x14ac:dyDescent="0.2">
      <c r="A918" s="23"/>
      <c r="B918" s="28"/>
      <c r="C918" s="36"/>
      <c r="D918" s="25"/>
      <c r="E918" s="21"/>
      <c r="F918" s="21"/>
      <c r="G918" s="43"/>
      <c r="H918" s="21"/>
      <c r="I918" s="162"/>
      <c r="J918" s="522" t="str">
        <f t="shared" si="113"/>
        <v/>
      </c>
      <c r="K918" s="20">
        <f t="shared" si="114"/>
        <v>0</v>
      </c>
      <c r="L918" s="20" t="str">
        <f t="shared" si="115"/>
        <v/>
      </c>
      <c r="M918" s="20" t="str">
        <f t="shared" si="116"/>
        <v/>
      </c>
      <c r="O918" s="20">
        <f t="shared" si="117"/>
        <v>0</v>
      </c>
      <c r="P918" s="20">
        <f t="shared" si="118"/>
        <v>0</v>
      </c>
      <c r="Q918" s="20" t="str">
        <f t="shared" si="119"/>
        <v/>
      </c>
      <c r="R918" s="20">
        <f t="shared" si="120"/>
        <v>0</v>
      </c>
      <c r="AB918" s="21"/>
      <c r="AC918" s="21"/>
    </row>
    <row r="919" spans="1:29" x14ac:dyDescent="0.2">
      <c r="A919" s="23"/>
      <c r="B919" s="28"/>
      <c r="C919" s="36"/>
      <c r="D919" s="25"/>
      <c r="E919" s="21"/>
      <c r="F919" s="21"/>
      <c r="G919" s="43"/>
      <c r="H919" s="21"/>
      <c r="I919" s="162"/>
      <c r="J919" s="522" t="str">
        <f t="shared" si="113"/>
        <v/>
      </c>
      <c r="K919" s="20">
        <f t="shared" si="114"/>
        <v>0</v>
      </c>
      <c r="L919" s="20" t="str">
        <f t="shared" si="115"/>
        <v/>
      </c>
      <c r="M919" s="20" t="str">
        <f t="shared" si="116"/>
        <v/>
      </c>
      <c r="O919" s="20">
        <f t="shared" si="117"/>
        <v>0</v>
      </c>
      <c r="P919" s="20">
        <f t="shared" si="118"/>
        <v>0</v>
      </c>
      <c r="Q919" s="20" t="str">
        <f t="shared" si="119"/>
        <v/>
      </c>
      <c r="R919" s="20">
        <f t="shared" si="120"/>
        <v>0</v>
      </c>
      <c r="AB919" s="21"/>
      <c r="AC919" s="21"/>
    </row>
    <row r="920" spans="1:29" x14ac:dyDescent="0.2">
      <c r="A920" s="23"/>
      <c r="B920" s="28"/>
      <c r="C920" s="36"/>
      <c r="D920" s="25"/>
      <c r="E920" s="21"/>
      <c r="F920" s="21"/>
      <c r="G920" s="43"/>
      <c r="H920" s="21"/>
      <c r="I920" s="162"/>
      <c r="J920" s="522" t="str">
        <f t="shared" si="113"/>
        <v/>
      </c>
      <c r="K920" s="20">
        <f t="shared" si="114"/>
        <v>0</v>
      </c>
      <c r="L920" s="20" t="str">
        <f t="shared" si="115"/>
        <v/>
      </c>
      <c r="M920" s="20" t="str">
        <f t="shared" si="116"/>
        <v/>
      </c>
      <c r="O920" s="20">
        <f t="shared" si="117"/>
        <v>0</v>
      </c>
      <c r="P920" s="20">
        <f t="shared" si="118"/>
        <v>0</v>
      </c>
      <c r="Q920" s="20" t="str">
        <f t="shared" si="119"/>
        <v/>
      </c>
      <c r="R920" s="20">
        <f t="shared" si="120"/>
        <v>0</v>
      </c>
      <c r="AB920" s="21"/>
      <c r="AC920" s="21"/>
    </row>
    <row r="921" spans="1:29" x14ac:dyDescent="0.2">
      <c r="A921" s="23"/>
      <c r="B921" s="28"/>
      <c r="C921" s="36"/>
      <c r="D921" s="25"/>
      <c r="E921" s="21"/>
      <c r="F921" s="21"/>
      <c r="G921" s="43"/>
      <c r="H921" s="21"/>
      <c r="I921" s="162"/>
      <c r="J921" s="522" t="str">
        <f t="shared" si="113"/>
        <v/>
      </c>
      <c r="K921" s="20">
        <f t="shared" si="114"/>
        <v>0</v>
      </c>
      <c r="L921" s="20" t="str">
        <f t="shared" si="115"/>
        <v/>
      </c>
      <c r="M921" s="20" t="str">
        <f t="shared" si="116"/>
        <v/>
      </c>
      <c r="O921" s="20">
        <f t="shared" si="117"/>
        <v>0</v>
      </c>
      <c r="P921" s="20">
        <f t="shared" si="118"/>
        <v>0</v>
      </c>
      <c r="Q921" s="20" t="str">
        <f t="shared" si="119"/>
        <v/>
      </c>
      <c r="R921" s="20">
        <f t="shared" si="120"/>
        <v>0</v>
      </c>
      <c r="AB921" s="21"/>
      <c r="AC921" s="21"/>
    </row>
    <row r="922" spans="1:29" x14ac:dyDescent="0.2">
      <c r="A922" s="23"/>
      <c r="B922" s="28"/>
      <c r="C922" s="36"/>
      <c r="D922" s="25"/>
      <c r="E922" s="21"/>
      <c r="F922" s="21"/>
      <c r="G922" s="43"/>
      <c r="H922" s="21"/>
      <c r="I922" s="162"/>
      <c r="J922" s="522" t="str">
        <f t="shared" si="113"/>
        <v/>
      </c>
      <c r="K922" s="20">
        <f t="shared" si="114"/>
        <v>0</v>
      </c>
      <c r="L922" s="20" t="str">
        <f t="shared" si="115"/>
        <v/>
      </c>
      <c r="M922" s="20" t="str">
        <f t="shared" si="116"/>
        <v/>
      </c>
      <c r="O922" s="20">
        <f t="shared" si="117"/>
        <v>0</v>
      </c>
      <c r="P922" s="20">
        <f t="shared" si="118"/>
        <v>0</v>
      </c>
      <c r="Q922" s="20" t="str">
        <f t="shared" si="119"/>
        <v/>
      </c>
      <c r="R922" s="20">
        <f t="shared" si="120"/>
        <v>0</v>
      </c>
      <c r="AB922" s="21"/>
      <c r="AC922" s="21"/>
    </row>
    <row r="923" spans="1:29" x14ac:dyDescent="0.2">
      <c r="A923" s="23"/>
      <c r="B923" s="28"/>
      <c r="C923" s="36"/>
      <c r="D923" s="25"/>
      <c r="E923" s="21"/>
      <c r="F923" s="21"/>
      <c r="G923" s="43"/>
      <c r="H923" s="21"/>
      <c r="I923" s="162"/>
      <c r="J923" s="522" t="str">
        <f t="shared" si="113"/>
        <v/>
      </c>
      <c r="K923" s="20">
        <f t="shared" si="114"/>
        <v>0</v>
      </c>
      <c r="L923" s="20" t="str">
        <f t="shared" si="115"/>
        <v/>
      </c>
      <c r="M923" s="20" t="str">
        <f t="shared" si="116"/>
        <v/>
      </c>
      <c r="O923" s="20">
        <f t="shared" si="117"/>
        <v>0</v>
      </c>
      <c r="P923" s="20">
        <f t="shared" si="118"/>
        <v>0</v>
      </c>
      <c r="Q923" s="20" t="str">
        <f t="shared" si="119"/>
        <v/>
      </c>
      <c r="R923" s="20">
        <f t="shared" si="120"/>
        <v>0</v>
      </c>
      <c r="AB923" s="21"/>
      <c r="AC923" s="21"/>
    </row>
    <row r="924" spans="1:29" x14ac:dyDescent="0.2">
      <c r="A924" s="23"/>
      <c r="B924" s="28"/>
      <c r="C924" s="36"/>
      <c r="D924" s="25"/>
      <c r="E924" s="21"/>
      <c r="F924" s="21"/>
      <c r="G924" s="43"/>
      <c r="H924" s="21"/>
      <c r="I924" s="162"/>
      <c r="J924" s="522" t="str">
        <f t="shared" si="113"/>
        <v/>
      </c>
      <c r="K924" s="20">
        <f t="shared" si="114"/>
        <v>0</v>
      </c>
      <c r="L924" s="20" t="str">
        <f t="shared" si="115"/>
        <v/>
      </c>
      <c r="M924" s="20" t="str">
        <f t="shared" si="116"/>
        <v/>
      </c>
      <c r="O924" s="20">
        <f t="shared" si="117"/>
        <v>0</v>
      </c>
      <c r="P924" s="20">
        <f t="shared" si="118"/>
        <v>0</v>
      </c>
      <c r="Q924" s="20" t="str">
        <f t="shared" si="119"/>
        <v/>
      </c>
      <c r="R924" s="20">
        <f t="shared" si="120"/>
        <v>0</v>
      </c>
      <c r="AB924" s="21"/>
      <c r="AC924" s="21"/>
    </row>
    <row r="925" spans="1:29" x14ac:dyDescent="0.2">
      <c r="A925" s="23"/>
      <c r="B925" s="28"/>
      <c r="C925" s="36"/>
      <c r="D925" s="25"/>
      <c r="E925" s="21"/>
      <c r="F925" s="21"/>
      <c r="G925" s="43"/>
      <c r="H925" s="21"/>
      <c r="I925" s="162"/>
      <c r="J925" s="522" t="str">
        <f t="shared" si="113"/>
        <v/>
      </c>
      <c r="K925" s="20">
        <f t="shared" si="114"/>
        <v>0</v>
      </c>
      <c r="L925" s="20" t="str">
        <f t="shared" si="115"/>
        <v/>
      </c>
      <c r="M925" s="20" t="str">
        <f t="shared" si="116"/>
        <v/>
      </c>
      <c r="O925" s="20">
        <f t="shared" si="117"/>
        <v>0</v>
      </c>
      <c r="P925" s="20">
        <f t="shared" si="118"/>
        <v>0</v>
      </c>
      <c r="Q925" s="20" t="str">
        <f t="shared" si="119"/>
        <v/>
      </c>
      <c r="R925" s="20">
        <f t="shared" si="120"/>
        <v>0</v>
      </c>
      <c r="AB925" s="21"/>
      <c r="AC925" s="21"/>
    </row>
    <row r="926" spans="1:29" x14ac:dyDescent="0.2">
      <c r="A926" s="23"/>
      <c r="B926" s="28"/>
      <c r="C926" s="36"/>
      <c r="D926" s="25"/>
      <c r="E926" s="21"/>
      <c r="F926" s="21"/>
      <c r="G926" s="43"/>
      <c r="H926" s="21"/>
      <c r="I926" s="162"/>
      <c r="J926" s="522" t="str">
        <f t="shared" si="113"/>
        <v/>
      </c>
      <c r="K926" s="20">
        <f t="shared" si="114"/>
        <v>0</v>
      </c>
      <c r="L926" s="20" t="str">
        <f t="shared" si="115"/>
        <v/>
      </c>
      <c r="M926" s="20" t="str">
        <f t="shared" si="116"/>
        <v/>
      </c>
      <c r="O926" s="20">
        <f t="shared" si="117"/>
        <v>0</v>
      </c>
      <c r="P926" s="20">
        <f t="shared" si="118"/>
        <v>0</v>
      </c>
      <c r="Q926" s="20" t="str">
        <f t="shared" si="119"/>
        <v/>
      </c>
      <c r="R926" s="20">
        <f t="shared" si="120"/>
        <v>0</v>
      </c>
      <c r="AB926" s="21"/>
      <c r="AC926" s="21"/>
    </row>
    <row r="927" spans="1:29" x14ac:dyDescent="0.2">
      <c r="A927" s="23"/>
      <c r="B927" s="28"/>
      <c r="C927" s="36"/>
      <c r="D927" s="25"/>
      <c r="E927" s="21"/>
      <c r="F927" s="21"/>
      <c r="G927" s="43"/>
      <c r="H927" s="21"/>
      <c r="I927" s="162"/>
      <c r="J927" s="522" t="str">
        <f t="shared" si="113"/>
        <v/>
      </c>
      <c r="K927" s="20">
        <f t="shared" si="114"/>
        <v>0</v>
      </c>
      <c r="L927" s="20" t="str">
        <f t="shared" si="115"/>
        <v/>
      </c>
      <c r="M927" s="20" t="str">
        <f t="shared" si="116"/>
        <v/>
      </c>
      <c r="O927" s="20">
        <f t="shared" si="117"/>
        <v>0</v>
      </c>
      <c r="P927" s="20">
        <f t="shared" si="118"/>
        <v>0</v>
      </c>
      <c r="Q927" s="20" t="str">
        <f t="shared" si="119"/>
        <v/>
      </c>
      <c r="R927" s="20">
        <f t="shared" si="120"/>
        <v>0</v>
      </c>
      <c r="AB927" s="21"/>
      <c r="AC927" s="21"/>
    </row>
    <row r="928" spans="1:29" x14ac:dyDescent="0.2">
      <c r="A928" s="23"/>
      <c r="B928" s="28"/>
      <c r="C928" s="36"/>
      <c r="D928" s="25"/>
      <c r="E928" s="21"/>
      <c r="F928" s="21"/>
      <c r="G928" s="43"/>
      <c r="H928" s="21"/>
      <c r="I928" s="162"/>
      <c r="J928" s="522" t="str">
        <f t="shared" si="113"/>
        <v/>
      </c>
      <c r="K928" s="20">
        <f t="shared" si="114"/>
        <v>0</v>
      </c>
      <c r="L928" s="20" t="str">
        <f t="shared" si="115"/>
        <v/>
      </c>
      <c r="M928" s="20" t="str">
        <f t="shared" si="116"/>
        <v/>
      </c>
      <c r="O928" s="20">
        <f t="shared" si="117"/>
        <v>0</v>
      </c>
      <c r="P928" s="20">
        <f t="shared" si="118"/>
        <v>0</v>
      </c>
      <c r="Q928" s="20" t="str">
        <f t="shared" si="119"/>
        <v/>
      </c>
      <c r="R928" s="20">
        <f t="shared" si="120"/>
        <v>0</v>
      </c>
      <c r="AB928" s="21"/>
      <c r="AC928" s="21"/>
    </row>
    <row r="929" spans="1:29" x14ac:dyDescent="0.2">
      <c r="A929" s="23"/>
      <c r="B929" s="28"/>
      <c r="C929" s="36"/>
      <c r="D929" s="25"/>
      <c r="E929" s="21"/>
      <c r="F929" s="21"/>
      <c r="G929" s="43"/>
      <c r="H929" s="21"/>
      <c r="I929" s="162"/>
      <c r="J929" s="522" t="str">
        <f t="shared" si="113"/>
        <v/>
      </c>
      <c r="K929" s="20">
        <f t="shared" si="114"/>
        <v>0</v>
      </c>
      <c r="L929" s="20" t="str">
        <f t="shared" si="115"/>
        <v/>
      </c>
      <c r="M929" s="20" t="str">
        <f t="shared" si="116"/>
        <v/>
      </c>
      <c r="O929" s="20">
        <f t="shared" si="117"/>
        <v>0</v>
      </c>
      <c r="P929" s="20">
        <f t="shared" si="118"/>
        <v>0</v>
      </c>
      <c r="Q929" s="20" t="str">
        <f t="shared" si="119"/>
        <v/>
      </c>
      <c r="R929" s="20">
        <f t="shared" si="120"/>
        <v>0</v>
      </c>
      <c r="AB929" s="21"/>
      <c r="AC929" s="21"/>
    </row>
    <row r="930" spans="1:29" x14ac:dyDescent="0.2">
      <c r="A930" s="23"/>
      <c r="B930" s="28"/>
      <c r="C930" s="36"/>
      <c r="D930" s="25"/>
      <c r="E930" s="21"/>
      <c r="F930" s="21"/>
      <c r="G930" s="43"/>
      <c r="H930" s="21"/>
      <c r="I930" s="162"/>
      <c r="J930" s="522" t="str">
        <f t="shared" si="113"/>
        <v/>
      </c>
      <c r="K930" s="20">
        <f t="shared" si="114"/>
        <v>0</v>
      </c>
      <c r="L930" s="20" t="str">
        <f t="shared" si="115"/>
        <v/>
      </c>
      <c r="M930" s="20" t="str">
        <f t="shared" si="116"/>
        <v/>
      </c>
      <c r="O930" s="20">
        <f t="shared" si="117"/>
        <v>0</v>
      </c>
      <c r="P930" s="20">
        <f t="shared" si="118"/>
        <v>0</v>
      </c>
      <c r="Q930" s="20" t="str">
        <f t="shared" si="119"/>
        <v/>
      </c>
      <c r="R930" s="20">
        <f t="shared" si="120"/>
        <v>0</v>
      </c>
      <c r="AB930" s="21"/>
      <c r="AC930" s="21"/>
    </row>
    <row r="931" spans="1:29" x14ac:dyDescent="0.2">
      <c r="A931" s="23"/>
      <c r="B931" s="28"/>
      <c r="C931" s="36"/>
      <c r="D931" s="25"/>
      <c r="E931" s="21"/>
      <c r="F931" s="21"/>
      <c r="G931" s="43"/>
      <c r="H931" s="21"/>
      <c r="I931" s="162"/>
      <c r="J931" s="522" t="str">
        <f t="shared" si="113"/>
        <v/>
      </c>
      <c r="K931" s="20">
        <f t="shared" si="114"/>
        <v>0</v>
      </c>
      <c r="L931" s="20" t="str">
        <f t="shared" si="115"/>
        <v/>
      </c>
      <c r="M931" s="20" t="str">
        <f t="shared" si="116"/>
        <v/>
      </c>
      <c r="O931" s="20">
        <f t="shared" si="117"/>
        <v>0</v>
      </c>
      <c r="P931" s="20">
        <f t="shared" si="118"/>
        <v>0</v>
      </c>
      <c r="Q931" s="20" t="str">
        <f t="shared" si="119"/>
        <v/>
      </c>
      <c r="R931" s="20">
        <f t="shared" si="120"/>
        <v>0</v>
      </c>
      <c r="AB931" s="21"/>
      <c r="AC931" s="21"/>
    </row>
    <row r="932" spans="1:29" x14ac:dyDescent="0.2">
      <c r="A932" s="23"/>
      <c r="B932" s="28"/>
      <c r="C932" s="36"/>
      <c r="D932" s="25"/>
      <c r="E932" s="21"/>
      <c r="F932" s="21"/>
      <c r="G932" s="43"/>
      <c r="H932" s="21"/>
      <c r="I932" s="162"/>
      <c r="J932" s="522" t="str">
        <f t="shared" si="113"/>
        <v/>
      </c>
      <c r="K932" s="20">
        <f t="shared" si="114"/>
        <v>0</v>
      </c>
      <c r="L932" s="20" t="str">
        <f t="shared" si="115"/>
        <v/>
      </c>
      <c r="M932" s="20" t="str">
        <f t="shared" si="116"/>
        <v/>
      </c>
      <c r="O932" s="20">
        <f t="shared" si="117"/>
        <v>0</v>
      </c>
      <c r="P932" s="20">
        <f t="shared" si="118"/>
        <v>0</v>
      </c>
      <c r="Q932" s="20" t="str">
        <f t="shared" si="119"/>
        <v/>
      </c>
      <c r="R932" s="20">
        <f t="shared" si="120"/>
        <v>0</v>
      </c>
      <c r="AB932" s="21"/>
      <c r="AC932" s="21"/>
    </row>
    <row r="933" spans="1:29" x14ac:dyDescent="0.2">
      <c r="A933" s="23"/>
      <c r="B933" s="28"/>
      <c r="C933" s="36"/>
      <c r="D933" s="25"/>
      <c r="E933" s="21"/>
      <c r="F933" s="21"/>
      <c r="G933" s="43"/>
      <c r="H933" s="21"/>
      <c r="I933" s="162"/>
      <c r="J933" s="522" t="str">
        <f t="shared" si="113"/>
        <v/>
      </c>
      <c r="K933" s="20">
        <f t="shared" si="114"/>
        <v>0</v>
      </c>
      <c r="L933" s="20" t="str">
        <f t="shared" si="115"/>
        <v/>
      </c>
      <c r="M933" s="20" t="str">
        <f t="shared" si="116"/>
        <v/>
      </c>
      <c r="O933" s="20">
        <f t="shared" si="117"/>
        <v>0</v>
      </c>
      <c r="P933" s="20">
        <f t="shared" si="118"/>
        <v>0</v>
      </c>
      <c r="Q933" s="20" t="str">
        <f t="shared" si="119"/>
        <v/>
      </c>
      <c r="R933" s="20">
        <f t="shared" si="120"/>
        <v>0</v>
      </c>
      <c r="AB933" s="21"/>
      <c r="AC933" s="21"/>
    </row>
    <row r="934" spans="1:29" x14ac:dyDescent="0.2">
      <c r="A934" s="23"/>
      <c r="B934" s="28"/>
      <c r="C934" s="36"/>
      <c r="D934" s="25"/>
      <c r="E934" s="21"/>
      <c r="F934" s="21"/>
      <c r="G934" s="43"/>
      <c r="H934" s="21"/>
      <c r="I934" s="162"/>
      <c r="J934" s="522" t="str">
        <f t="shared" si="113"/>
        <v/>
      </c>
      <c r="K934" s="20">
        <f t="shared" si="114"/>
        <v>0</v>
      </c>
      <c r="L934" s="20" t="str">
        <f t="shared" si="115"/>
        <v/>
      </c>
      <c r="M934" s="20" t="str">
        <f t="shared" si="116"/>
        <v/>
      </c>
      <c r="O934" s="20">
        <f t="shared" si="117"/>
        <v>0</v>
      </c>
      <c r="P934" s="20">
        <f t="shared" si="118"/>
        <v>0</v>
      </c>
      <c r="Q934" s="20" t="str">
        <f t="shared" si="119"/>
        <v/>
      </c>
      <c r="R934" s="20">
        <f t="shared" si="120"/>
        <v>0</v>
      </c>
      <c r="AB934" s="21"/>
      <c r="AC934" s="21"/>
    </row>
    <row r="935" spans="1:29" x14ac:dyDescent="0.2">
      <c r="A935" s="23"/>
      <c r="B935" s="28"/>
      <c r="C935" s="36"/>
      <c r="D935" s="25"/>
      <c r="E935" s="21"/>
      <c r="F935" s="21"/>
      <c r="G935" s="43"/>
      <c r="H935" s="21"/>
      <c r="I935" s="162"/>
      <c r="J935" s="522" t="str">
        <f t="shared" si="113"/>
        <v/>
      </c>
      <c r="K935" s="20">
        <f t="shared" si="114"/>
        <v>0</v>
      </c>
      <c r="L935" s="20" t="str">
        <f t="shared" si="115"/>
        <v/>
      </c>
      <c r="M935" s="20" t="str">
        <f t="shared" si="116"/>
        <v/>
      </c>
      <c r="O935" s="20">
        <f t="shared" si="117"/>
        <v>0</v>
      </c>
      <c r="P935" s="20">
        <f t="shared" si="118"/>
        <v>0</v>
      </c>
      <c r="Q935" s="20" t="str">
        <f t="shared" si="119"/>
        <v/>
      </c>
      <c r="R935" s="20">
        <f t="shared" si="120"/>
        <v>0</v>
      </c>
      <c r="AB935" s="21"/>
      <c r="AC935" s="21"/>
    </row>
    <row r="936" spans="1:29" x14ac:dyDescent="0.2">
      <c r="A936" s="23"/>
      <c r="B936" s="28"/>
      <c r="C936" s="36"/>
      <c r="D936" s="25"/>
      <c r="E936" s="21"/>
      <c r="F936" s="21"/>
      <c r="G936" s="43"/>
      <c r="H936" s="21"/>
      <c r="I936" s="162"/>
      <c r="J936" s="522" t="str">
        <f t="shared" si="113"/>
        <v/>
      </c>
      <c r="K936" s="20">
        <f t="shared" si="114"/>
        <v>0</v>
      </c>
      <c r="L936" s="20" t="str">
        <f t="shared" si="115"/>
        <v/>
      </c>
      <c r="M936" s="20" t="str">
        <f t="shared" si="116"/>
        <v/>
      </c>
      <c r="O936" s="20">
        <f t="shared" si="117"/>
        <v>0</v>
      </c>
      <c r="P936" s="20">
        <f t="shared" si="118"/>
        <v>0</v>
      </c>
      <c r="Q936" s="20" t="str">
        <f t="shared" si="119"/>
        <v/>
      </c>
      <c r="R936" s="20">
        <f t="shared" si="120"/>
        <v>0</v>
      </c>
      <c r="AB936" s="21"/>
      <c r="AC936" s="21"/>
    </row>
    <row r="937" spans="1:29" x14ac:dyDescent="0.2">
      <c r="A937" s="23"/>
      <c r="B937" s="28"/>
      <c r="C937" s="36"/>
      <c r="D937" s="25"/>
      <c r="E937" s="21"/>
      <c r="F937" s="21"/>
      <c r="G937" s="43"/>
      <c r="H937" s="21"/>
      <c r="I937" s="162"/>
      <c r="J937" s="522" t="str">
        <f t="shared" si="113"/>
        <v/>
      </c>
      <c r="K937" s="20">
        <f t="shared" si="114"/>
        <v>0</v>
      </c>
      <c r="L937" s="20" t="str">
        <f t="shared" si="115"/>
        <v/>
      </c>
      <c r="M937" s="20" t="str">
        <f t="shared" si="116"/>
        <v/>
      </c>
      <c r="O937" s="20">
        <f t="shared" si="117"/>
        <v>0</v>
      </c>
      <c r="P937" s="20">
        <f t="shared" si="118"/>
        <v>0</v>
      </c>
      <c r="Q937" s="20" t="str">
        <f t="shared" si="119"/>
        <v/>
      </c>
      <c r="R937" s="20">
        <f t="shared" si="120"/>
        <v>0</v>
      </c>
      <c r="AB937" s="21"/>
      <c r="AC937" s="21"/>
    </row>
    <row r="938" spans="1:29" x14ac:dyDescent="0.2">
      <c r="A938" s="23"/>
      <c r="B938" s="28"/>
      <c r="C938" s="36"/>
      <c r="D938" s="25"/>
      <c r="E938" s="21"/>
      <c r="F938" s="21"/>
      <c r="G938" s="43"/>
      <c r="H938" s="21"/>
      <c r="I938" s="162"/>
      <c r="J938" s="522" t="str">
        <f t="shared" si="113"/>
        <v/>
      </c>
      <c r="K938" s="20">
        <f t="shared" si="114"/>
        <v>0</v>
      </c>
      <c r="L938" s="20" t="str">
        <f t="shared" si="115"/>
        <v/>
      </c>
      <c r="M938" s="20" t="str">
        <f t="shared" si="116"/>
        <v/>
      </c>
      <c r="O938" s="20">
        <f t="shared" si="117"/>
        <v>0</v>
      </c>
      <c r="P938" s="20">
        <f t="shared" si="118"/>
        <v>0</v>
      </c>
      <c r="Q938" s="20" t="str">
        <f t="shared" si="119"/>
        <v/>
      </c>
      <c r="R938" s="20">
        <f t="shared" si="120"/>
        <v>0</v>
      </c>
      <c r="AB938" s="21"/>
      <c r="AC938" s="21"/>
    </row>
    <row r="939" spans="1:29" x14ac:dyDescent="0.2">
      <c r="A939" s="23"/>
      <c r="B939" s="28"/>
      <c r="C939" s="36"/>
      <c r="D939" s="25"/>
      <c r="E939" s="21"/>
      <c r="F939" s="21"/>
      <c r="G939" s="43"/>
      <c r="H939" s="21"/>
      <c r="I939" s="162"/>
      <c r="J939" s="522" t="str">
        <f t="shared" si="113"/>
        <v/>
      </c>
      <c r="K939" s="20">
        <f t="shared" si="114"/>
        <v>0</v>
      </c>
      <c r="L939" s="20" t="str">
        <f t="shared" si="115"/>
        <v/>
      </c>
      <c r="M939" s="20" t="str">
        <f t="shared" si="116"/>
        <v/>
      </c>
      <c r="O939" s="20">
        <f t="shared" si="117"/>
        <v>0</v>
      </c>
      <c r="P939" s="20">
        <f t="shared" si="118"/>
        <v>0</v>
      </c>
      <c r="Q939" s="20" t="str">
        <f t="shared" si="119"/>
        <v/>
      </c>
      <c r="R939" s="20">
        <f t="shared" si="120"/>
        <v>0</v>
      </c>
      <c r="AB939" s="21"/>
      <c r="AC939" s="21"/>
    </row>
    <row r="940" spans="1:29" x14ac:dyDescent="0.2">
      <c r="A940" s="23"/>
      <c r="B940" s="28"/>
      <c r="C940" s="36"/>
      <c r="D940" s="25"/>
      <c r="E940" s="21"/>
      <c r="F940" s="21"/>
      <c r="G940" s="43"/>
      <c r="H940" s="21"/>
      <c r="I940" s="162"/>
      <c r="J940" s="522" t="str">
        <f t="shared" si="113"/>
        <v/>
      </c>
      <c r="K940" s="20">
        <f t="shared" si="114"/>
        <v>0</v>
      </c>
      <c r="L940" s="20" t="str">
        <f t="shared" si="115"/>
        <v/>
      </c>
      <c r="M940" s="20" t="str">
        <f t="shared" si="116"/>
        <v/>
      </c>
      <c r="O940" s="20">
        <f t="shared" si="117"/>
        <v>0</v>
      </c>
      <c r="P940" s="20">
        <f t="shared" si="118"/>
        <v>0</v>
      </c>
      <c r="Q940" s="20" t="str">
        <f t="shared" si="119"/>
        <v/>
      </c>
      <c r="R940" s="20">
        <f t="shared" si="120"/>
        <v>0</v>
      </c>
      <c r="AB940" s="21"/>
      <c r="AC940" s="21"/>
    </row>
    <row r="941" spans="1:29" x14ac:dyDescent="0.2">
      <c r="A941" s="23"/>
      <c r="B941" s="28"/>
      <c r="C941" s="36"/>
      <c r="D941" s="25"/>
      <c r="E941" s="21"/>
      <c r="F941" s="21"/>
      <c r="G941" s="43"/>
      <c r="H941" s="21"/>
      <c r="I941" s="162"/>
      <c r="J941" s="522" t="str">
        <f t="shared" si="113"/>
        <v/>
      </c>
      <c r="K941" s="20">
        <f t="shared" si="114"/>
        <v>0</v>
      </c>
      <c r="L941" s="20" t="str">
        <f t="shared" si="115"/>
        <v/>
      </c>
      <c r="M941" s="20" t="str">
        <f t="shared" si="116"/>
        <v/>
      </c>
      <c r="O941" s="20">
        <f t="shared" si="117"/>
        <v>0</v>
      </c>
      <c r="P941" s="20">
        <f t="shared" si="118"/>
        <v>0</v>
      </c>
      <c r="Q941" s="20" t="str">
        <f t="shared" si="119"/>
        <v/>
      </c>
      <c r="R941" s="20">
        <f t="shared" si="120"/>
        <v>0</v>
      </c>
      <c r="AB941" s="21"/>
      <c r="AC941" s="21"/>
    </row>
    <row r="942" spans="1:29" x14ac:dyDescent="0.2">
      <c r="A942" s="23"/>
      <c r="B942" s="28"/>
      <c r="C942" s="36"/>
      <c r="D942" s="25"/>
      <c r="E942" s="21"/>
      <c r="F942" s="21"/>
      <c r="G942" s="43"/>
      <c r="H942" s="21"/>
      <c r="I942" s="162"/>
      <c r="J942" s="522" t="str">
        <f t="shared" si="113"/>
        <v/>
      </c>
      <c r="K942" s="20">
        <f t="shared" si="114"/>
        <v>0</v>
      </c>
      <c r="L942" s="20" t="str">
        <f t="shared" si="115"/>
        <v/>
      </c>
      <c r="M942" s="20" t="str">
        <f t="shared" si="116"/>
        <v/>
      </c>
      <c r="O942" s="20">
        <f t="shared" si="117"/>
        <v>0</v>
      </c>
      <c r="P942" s="20">
        <f t="shared" si="118"/>
        <v>0</v>
      </c>
      <c r="Q942" s="20" t="str">
        <f t="shared" si="119"/>
        <v/>
      </c>
      <c r="R942" s="20">
        <f t="shared" si="120"/>
        <v>0</v>
      </c>
      <c r="AB942" s="21"/>
      <c r="AC942" s="21"/>
    </row>
    <row r="943" spans="1:29" x14ac:dyDescent="0.2">
      <c r="A943" s="23"/>
      <c r="B943" s="28"/>
      <c r="C943" s="36"/>
      <c r="D943" s="25"/>
      <c r="E943" s="21"/>
      <c r="F943" s="21"/>
      <c r="G943" s="43"/>
      <c r="H943" s="21"/>
      <c r="I943" s="162"/>
      <c r="J943" s="522" t="str">
        <f t="shared" si="113"/>
        <v/>
      </c>
      <c r="K943" s="20">
        <f t="shared" si="114"/>
        <v>0</v>
      </c>
      <c r="L943" s="20" t="str">
        <f t="shared" si="115"/>
        <v/>
      </c>
      <c r="M943" s="20" t="str">
        <f t="shared" si="116"/>
        <v/>
      </c>
      <c r="O943" s="20">
        <f t="shared" si="117"/>
        <v>0</v>
      </c>
      <c r="P943" s="20">
        <f t="shared" si="118"/>
        <v>0</v>
      </c>
      <c r="Q943" s="20" t="str">
        <f t="shared" si="119"/>
        <v/>
      </c>
      <c r="R943" s="20">
        <f t="shared" si="120"/>
        <v>0</v>
      </c>
      <c r="AB943" s="21"/>
      <c r="AC943" s="21"/>
    </row>
    <row r="944" spans="1:29" x14ac:dyDescent="0.2">
      <c r="A944" s="23"/>
      <c r="B944" s="28"/>
      <c r="C944" s="36"/>
      <c r="D944" s="25"/>
      <c r="E944" s="21"/>
      <c r="F944" s="21"/>
      <c r="G944" s="43"/>
      <c r="H944" s="21"/>
      <c r="I944" s="162"/>
      <c r="J944" s="522" t="str">
        <f t="shared" si="113"/>
        <v/>
      </c>
      <c r="K944" s="20">
        <f t="shared" si="114"/>
        <v>0</v>
      </c>
      <c r="L944" s="20" t="str">
        <f t="shared" si="115"/>
        <v/>
      </c>
      <c r="M944" s="20" t="str">
        <f t="shared" si="116"/>
        <v/>
      </c>
      <c r="O944" s="20">
        <f t="shared" si="117"/>
        <v>0</v>
      </c>
      <c r="P944" s="20">
        <f t="shared" si="118"/>
        <v>0</v>
      </c>
      <c r="Q944" s="20" t="str">
        <f t="shared" si="119"/>
        <v/>
      </c>
      <c r="R944" s="20">
        <f t="shared" si="120"/>
        <v>0</v>
      </c>
      <c r="AB944" s="21"/>
      <c r="AC944" s="21"/>
    </row>
    <row r="945" spans="1:29" x14ac:dyDescent="0.2">
      <c r="A945" s="23"/>
      <c r="B945" s="28"/>
      <c r="C945" s="36"/>
      <c r="D945" s="25"/>
      <c r="E945" s="21"/>
      <c r="F945" s="21"/>
      <c r="G945" s="43"/>
      <c r="H945" s="21"/>
      <c r="I945" s="162"/>
      <c r="J945" s="522" t="str">
        <f t="shared" si="113"/>
        <v/>
      </c>
      <c r="K945" s="20">
        <f t="shared" si="114"/>
        <v>0</v>
      </c>
      <c r="L945" s="20" t="str">
        <f t="shared" si="115"/>
        <v/>
      </c>
      <c r="M945" s="20" t="str">
        <f t="shared" si="116"/>
        <v/>
      </c>
      <c r="O945" s="20">
        <f t="shared" si="117"/>
        <v>0</v>
      </c>
      <c r="P945" s="20">
        <f t="shared" si="118"/>
        <v>0</v>
      </c>
      <c r="Q945" s="20" t="str">
        <f t="shared" si="119"/>
        <v/>
      </c>
      <c r="R945" s="20">
        <f t="shared" si="120"/>
        <v>0</v>
      </c>
      <c r="AB945" s="21"/>
      <c r="AC945" s="21"/>
    </row>
    <row r="946" spans="1:29" x14ac:dyDescent="0.2">
      <c r="A946" s="23"/>
      <c r="B946" s="28"/>
      <c r="C946" s="36"/>
      <c r="D946" s="25"/>
      <c r="E946" s="21"/>
      <c r="F946" s="21"/>
      <c r="G946" s="43"/>
      <c r="H946" s="21"/>
      <c r="I946" s="162"/>
      <c r="J946" s="522" t="str">
        <f t="shared" si="113"/>
        <v/>
      </c>
      <c r="K946" s="20">
        <f t="shared" si="114"/>
        <v>0</v>
      </c>
      <c r="L946" s="20" t="str">
        <f t="shared" si="115"/>
        <v/>
      </c>
      <c r="M946" s="20" t="str">
        <f t="shared" si="116"/>
        <v/>
      </c>
      <c r="O946" s="20">
        <f t="shared" si="117"/>
        <v>0</v>
      </c>
      <c r="P946" s="20">
        <f t="shared" si="118"/>
        <v>0</v>
      </c>
      <c r="Q946" s="20" t="str">
        <f t="shared" si="119"/>
        <v/>
      </c>
      <c r="R946" s="20">
        <f t="shared" si="120"/>
        <v>0</v>
      </c>
      <c r="AB946" s="21"/>
      <c r="AC946" s="21"/>
    </row>
    <row r="947" spans="1:29" x14ac:dyDescent="0.2">
      <c r="A947" s="23"/>
      <c r="B947" s="28"/>
      <c r="C947" s="36"/>
      <c r="D947" s="25"/>
      <c r="E947" s="21"/>
      <c r="F947" s="21"/>
      <c r="G947" s="43"/>
      <c r="H947" s="21"/>
      <c r="I947" s="162"/>
      <c r="J947" s="522" t="str">
        <f t="shared" si="113"/>
        <v/>
      </c>
      <c r="K947" s="20">
        <f t="shared" si="114"/>
        <v>0</v>
      </c>
      <c r="L947" s="20" t="str">
        <f t="shared" si="115"/>
        <v/>
      </c>
      <c r="M947" s="20" t="str">
        <f t="shared" si="116"/>
        <v/>
      </c>
      <c r="O947" s="20">
        <f t="shared" si="117"/>
        <v>0</v>
      </c>
      <c r="P947" s="20">
        <f t="shared" si="118"/>
        <v>0</v>
      </c>
      <c r="Q947" s="20" t="str">
        <f t="shared" si="119"/>
        <v/>
      </c>
      <c r="R947" s="20">
        <f t="shared" si="120"/>
        <v>0</v>
      </c>
      <c r="AB947" s="21"/>
      <c r="AC947" s="21"/>
    </row>
    <row r="948" spans="1:29" x14ac:dyDescent="0.2">
      <c r="A948" s="23"/>
      <c r="B948" s="28"/>
      <c r="C948" s="36"/>
      <c r="D948" s="25"/>
      <c r="E948" s="21"/>
      <c r="F948" s="21"/>
      <c r="G948" s="43"/>
      <c r="H948" s="21"/>
      <c r="I948" s="162"/>
      <c r="J948" s="522" t="str">
        <f t="shared" si="113"/>
        <v/>
      </c>
      <c r="K948" s="20">
        <f t="shared" si="114"/>
        <v>0</v>
      </c>
      <c r="L948" s="20" t="str">
        <f t="shared" si="115"/>
        <v/>
      </c>
      <c r="M948" s="20" t="str">
        <f t="shared" si="116"/>
        <v/>
      </c>
      <c r="O948" s="20">
        <f t="shared" si="117"/>
        <v>0</v>
      </c>
      <c r="P948" s="20">
        <f t="shared" si="118"/>
        <v>0</v>
      </c>
      <c r="Q948" s="20" t="str">
        <f t="shared" si="119"/>
        <v/>
      </c>
      <c r="R948" s="20">
        <f t="shared" si="120"/>
        <v>0</v>
      </c>
      <c r="AB948" s="21"/>
      <c r="AC948" s="21"/>
    </row>
    <row r="949" spans="1:29" x14ac:dyDescent="0.2">
      <c r="A949" s="23"/>
      <c r="B949" s="28"/>
      <c r="C949" s="36"/>
      <c r="D949" s="25"/>
      <c r="E949" s="21"/>
      <c r="F949" s="21"/>
      <c r="G949" s="43"/>
      <c r="H949" s="21"/>
      <c r="I949" s="162"/>
      <c r="J949" s="522" t="str">
        <f t="shared" si="113"/>
        <v/>
      </c>
      <c r="K949" s="20">
        <f t="shared" si="114"/>
        <v>0</v>
      </c>
      <c r="L949" s="20" t="str">
        <f t="shared" si="115"/>
        <v/>
      </c>
      <c r="M949" s="20" t="str">
        <f t="shared" si="116"/>
        <v/>
      </c>
      <c r="O949" s="20">
        <f t="shared" si="117"/>
        <v>0</v>
      </c>
      <c r="P949" s="20">
        <f t="shared" si="118"/>
        <v>0</v>
      </c>
      <c r="Q949" s="20" t="str">
        <f t="shared" si="119"/>
        <v/>
      </c>
      <c r="R949" s="20">
        <f t="shared" si="120"/>
        <v>0</v>
      </c>
      <c r="AB949" s="21"/>
      <c r="AC949" s="21"/>
    </row>
    <row r="950" spans="1:29" x14ac:dyDescent="0.2">
      <c r="A950" s="23"/>
      <c r="B950" s="28"/>
      <c r="C950" s="36"/>
      <c r="D950" s="25"/>
      <c r="E950" s="21"/>
      <c r="F950" s="21"/>
      <c r="G950" s="43"/>
      <c r="H950" s="21"/>
      <c r="I950" s="162"/>
      <c r="J950" s="522" t="str">
        <f t="shared" si="113"/>
        <v/>
      </c>
      <c r="K950" s="20">
        <f t="shared" si="114"/>
        <v>0</v>
      </c>
      <c r="L950" s="20" t="str">
        <f t="shared" si="115"/>
        <v/>
      </c>
      <c r="M950" s="20" t="str">
        <f t="shared" si="116"/>
        <v/>
      </c>
      <c r="O950" s="20">
        <f t="shared" si="117"/>
        <v>0</v>
      </c>
      <c r="P950" s="20">
        <f t="shared" si="118"/>
        <v>0</v>
      </c>
      <c r="Q950" s="20" t="str">
        <f t="shared" si="119"/>
        <v/>
      </c>
      <c r="R950" s="20">
        <f t="shared" si="120"/>
        <v>0</v>
      </c>
      <c r="AB950" s="21"/>
      <c r="AC950" s="21"/>
    </row>
    <row r="951" spans="1:29" x14ac:dyDescent="0.2">
      <c r="A951" s="23"/>
      <c r="B951" s="28"/>
      <c r="C951" s="36"/>
      <c r="D951" s="25"/>
      <c r="E951" s="21"/>
      <c r="F951" s="21"/>
      <c r="G951" s="43"/>
      <c r="H951" s="21"/>
      <c r="I951" s="162"/>
      <c r="J951" s="522" t="str">
        <f t="shared" si="113"/>
        <v/>
      </c>
      <c r="K951" s="20">
        <f t="shared" si="114"/>
        <v>0</v>
      </c>
      <c r="L951" s="20" t="str">
        <f t="shared" si="115"/>
        <v/>
      </c>
      <c r="M951" s="20" t="str">
        <f t="shared" si="116"/>
        <v/>
      </c>
      <c r="O951" s="20">
        <f t="shared" si="117"/>
        <v>0</v>
      </c>
      <c r="P951" s="20">
        <f t="shared" si="118"/>
        <v>0</v>
      </c>
      <c r="Q951" s="20" t="str">
        <f t="shared" si="119"/>
        <v/>
      </c>
      <c r="R951" s="20">
        <f t="shared" si="120"/>
        <v>0</v>
      </c>
      <c r="AB951" s="21"/>
      <c r="AC951" s="21"/>
    </row>
    <row r="952" spans="1:29" x14ac:dyDescent="0.2">
      <c r="A952" s="23"/>
      <c r="B952" s="28"/>
      <c r="C952" s="36"/>
      <c r="D952" s="25"/>
      <c r="E952" s="21"/>
      <c r="F952" s="21"/>
      <c r="G952" s="43"/>
      <c r="H952" s="21"/>
      <c r="I952" s="162"/>
      <c r="J952" s="522" t="str">
        <f t="shared" si="113"/>
        <v/>
      </c>
      <c r="K952" s="20">
        <f t="shared" si="114"/>
        <v>0</v>
      </c>
      <c r="L952" s="20" t="str">
        <f t="shared" si="115"/>
        <v/>
      </c>
      <c r="M952" s="20" t="str">
        <f t="shared" si="116"/>
        <v/>
      </c>
      <c r="O952" s="20">
        <f t="shared" si="117"/>
        <v>0</v>
      </c>
      <c r="P952" s="20">
        <f t="shared" si="118"/>
        <v>0</v>
      </c>
      <c r="Q952" s="20" t="str">
        <f t="shared" si="119"/>
        <v/>
      </c>
      <c r="R952" s="20">
        <f t="shared" si="120"/>
        <v>0</v>
      </c>
      <c r="AB952" s="21"/>
      <c r="AC952" s="21"/>
    </row>
    <row r="953" spans="1:29" x14ac:dyDescent="0.2">
      <c r="A953" s="23"/>
      <c r="B953" s="28"/>
      <c r="C953" s="36"/>
      <c r="D953" s="25"/>
      <c r="E953" s="21"/>
      <c r="F953" s="21"/>
      <c r="G953" s="43"/>
      <c r="H953" s="21"/>
      <c r="I953" s="162"/>
      <c r="J953" s="522" t="str">
        <f t="shared" si="113"/>
        <v/>
      </c>
      <c r="K953" s="20">
        <f t="shared" si="114"/>
        <v>0</v>
      </c>
      <c r="L953" s="20" t="str">
        <f t="shared" si="115"/>
        <v/>
      </c>
      <c r="M953" s="20" t="str">
        <f t="shared" si="116"/>
        <v/>
      </c>
      <c r="O953" s="20">
        <f t="shared" si="117"/>
        <v>0</v>
      </c>
      <c r="P953" s="20">
        <f t="shared" si="118"/>
        <v>0</v>
      </c>
      <c r="Q953" s="20" t="str">
        <f t="shared" si="119"/>
        <v/>
      </c>
      <c r="R953" s="20">
        <f t="shared" si="120"/>
        <v>0</v>
      </c>
      <c r="AB953" s="21"/>
      <c r="AC953" s="21"/>
    </row>
    <row r="954" spans="1:29" x14ac:dyDescent="0.2">
      <c r="A954" s="23"/>
      <c r="B954" s="28"/>
      <c r="C954" s="36"/>
      <c r="D954" s="25"/>
      <c r="E954" s="21"/>
      <c r="F954" s="21"/>
      <c r="G954" s="43"/>
      <c r="H954" s="21"/>
      <c r="I954" s="162"/>
      <c r="J954" s="522" t="str">
        <f t="shared" si="113"/>
        <v/>
      </c>
      <c r="K954" s="20">
        <f t="shared" si="114"/>
        <v>0</v>
      </c>
      <c r="L954" s="20" t="str">
        <f t="shared" si="115"/>
        <v/>
      </c>
      <c r="M954" s="20" t="str">
        <f t="shared" si="116"/>
        <v/>
      </c>
      <c r="O954" s="20">
        <f t="shared" si="117"/>
        <v>0</v>
      </c>
      <c r="P954" s="20">
        <f t="shared" si="118"/>
        <v>0</v>
      </c>
      <c r="Q954" s="20" t="str">
        <f t="shared" si="119"/>
        <v/>
      </c>
      <c r="R954" s="20">
        <f t="shared" si="120"/>
        <v>0</v>
      </c>
      <c r="AB954" s="21"/>
      <c r="AC954" s="21"/>
    </row>
    <row r="955" spans="1:29" x14ac:dyDescent="0.2">
      <c r="A955" s="23"/>
      <c r="B955" s="28"/>
      <c r="C955" s="36"/>
      <c r="D955" s="25"/>
      <c r="E955" s="21"/>
      <c r="F955" s="21"/>
      <c r="G955" s="43"/>
      <c r="H955" s="21"/>
      <c r="I955" s="162"/>
      <c r="J955" s="522" t="str">
        <f t="shared" si="113"/>
        <v/>
      </c>
      <c r="K955" s="20">
        <f t="shared" si="114"/>
        <v>0</v>
      </c>
      <c r="L955" s="20" t="str">
        <f t="shared" si="115"/>
        <v/>
      </c>
      <c r="M955" s="20" t="str">
        <f t="shared" si="116"/>
        <v/>
      </c>
      <c r="O955" s="20">
        <f t="shared" si="117"/>
        <v>0</v>
      </c>
      <c r="P955" s="20">
        <f t="shared" si="118"/>
        <v>0</v>
      </c>
      <c r="Q955" s="20" t="str">
        <f t="shared" si="119"/>
        <v/>
      </c>
      <c r="R955" s="20">
        <f t="shared" si="120"/>
        <v>0</v>
      </c>
      <c r="AB955" s="21"/>
      <c r="AC955" s="21"/>
    </row>
    <row r="956" spans="1:29" x14ac:dyDescent="0.2">
      <c r="A956" s="23"/>
      <c r="B956" s="28"/>
      <c r="C956" s="36"/>
      <c r="D956" s="25"/>
      <c r="E956" s="21"/>
      <c r="F956" s="21"/>
      <c r="G956" s="43"/>
      <c r="H956" s="21"/>
      <c r="I956" s="162"/>
      <c r="J956" s="522" t="str">
        <f t="shared" si="113"/>
        <v/>
      </c>
      <c r="K956" s="20">
        <f t="shared" si="114"/>
        <v>0</v>
      </c>
      <c r="L956" s="20" t="str">
        <f t="shared" si="115"/>
        <v/>
      </c>
      <c r="M956" s="20" t="str">
        <f t="shared" si="116"/>
        <v/>
      </c>
      <c r="O956" s="20">
        <f t="shared" si="117"/>
        <v>0</v>
      </c>
      <c r="P956" s="20">
        <f t="shared" si="118"/>
        <v>0</v>
      </c>
      <c r="Q956" s="20" t="str">
        <f t="shared" si="119"/>
        <v/>
      </c>
      <c r="R956" s="20">
        <f t="shared" si="120"/>
        <v>0</v>
      </c>
      <c r="AB956" s="21"/>
      <c r="AC956" s="21"/>
    </row>
    <row r="957" spans="1:29" x14ac:dyDescent="0.2">
      <c r="A957" s="23"/>
      <c r="B957" s="28"/>
      <c r="C957" s="36"/>
      <c r="D957" s="25"/>
      <c r="E957" s="21"/>
      <c r="F957" s="21"/>
      <c r="G957" s="43"/>
      <c r="H957" s="21"/>
      <c r="I957" s="162"/>
      <c r="J957" s="522" t="str">
        <f t="shared" si="113"/>
        <v/>
      </c>
      <c r="K957" s="20">
        <f t="shared" si="114"/>
        <v>0</v>
      </c>
      <c r="L957" s="20" t="str">
        <f t="shared" si="115"/>
        <v/>
      </c>
      <c r="M957" s="20" t="str">
        <f t="shared" si="116"/>
        <v/>
      </c>
      <c r="O957" s="20">
        <f t="shared" si="117"/>
        <v>0</v>
      </c>
      <c r="P957" s="20">
        <f t="shared" si="118"/>
        <v>0</v>
      </c>
      <c r="Q957" s="20" t="str">
        <f t="shared" si="119"/>
        <v/>
      </c>
      <c r="R957" s="20">
        <f t="shared" si="120"/>
        <v>0</v>
      </c>
      <c r="AB957" s="21"/>
      <c r="AC957" s="21"/>
    </row>
    <row r="958" spans="1:29" x14ac:dyDescent="0.2">
      <c r="A958" s="23"/>
      <c r="B958" s="28"/>
      <c r="C958" s="36"/>
      <c r="D958" s="25"/>
      <c r="E958" s="21"/>
      <c r="F958" s="21"/>
      <c r="G958" s="43"/>
      <c r="H958" s="21"/>
      <c r="I958" s="162"/>
      <c r="J958" s="522" t="str">
        <f t="shared" si="113"/>
        <v/>
      </c>
      <c r="K958" s="20">
        <f t="shared" si="114"/>
        <v>0</v>
      </c>
      <c r="L958" s="20" t="str">
        <f t="shared" si="115"/>
        <v/>
      </c>
      <c r="M958" s="20" t="str">
        <f t="shared" si="116"/>
        <v/>
      </c>
      <c r="O958" s="20">
        <f t="shared" si="117"/>
        <v>0</v>
      </c>
      <c r="P958" s="20">
        <f t="shared" si="118"/>
        <v>0</v>
      </c>
      <c r="Q958" s="20" t="str">
        <f t="shared" si="119"/>
        <v/>
      </c>
      <c r="R958" s="20">
        <f t="shared" si="120"/>
        <v>0</v>
      </c>
      <c r="AB958" s="21"/>
      <c r="AC958" s="21"/>
    </row>
    <row r="959" spans="1:29" x14ac:dyDescent="0.2">
      <c r="A959" s="23"/>
      <c r="B959" s="28"/>
      <c r="C959" s="36"/>
      <c r="D959" s="25"/>
      <c r="E959" s="21"/>
      <c r="F959" s="21"/>
      <c r="G959" s="43"/>
      <c r="H959" s="21"/>
      <c r="I959" s="162"/>
      <c r="J959" s="522" t="str">
        <f t="shared" si="113"/>
        <v/>
      </c>
      <c r="K959" s="20">
        <f t="shared" si="114"/>
        <v>0</v>
      </c>
      <c r="L959" s="20" t="str">
        <f t="shared" si="115"/>
        <v/>
      </c>
      <c r="M959" s="20" t="str">
        <f t="shared" si="116"/>
        <v/>
      </c>
      <c r="O959" s="20">
        <f t="shared" si="117"/>
        <v>0</v>
      </c>
      <c r="P959" s="20">
        <f t="shared" si="118"/>
        <v>0</v>
      </c>
      <c r="Q959" s="20" t="str">
        <f t="shared" si="119"/>
        <v/>
      </c>
      <c r="R959" s="20">
        <f t="shared" si="120"/>
        <v>0</v>
      </c>
      <c r="AB959" s="21"/>
      <c r="AC959" s="21"/>
    </row>
    <row r="960" spans="1:29" x14ac:dyDescent="0.2">
      <c r="A960" s="23"/>
      <c r="B960" s="28"/>
      <c r="C960" s="36"/>
      <c r="D960" s="25"/>
      <c r="E960" s="21"/>
      <c r="F960" s="21"/>
      <c r="G960" s="43"/>
      <c r="H960" s="21"/>
      <c r="I960" s="162"/>
      <c r="J960" s="522" t="str">
        <f t="shared" si="113"/>
        <v/>
      </c>
      <c r="K960" s="20">
        <f t="shared" si="114"/>
        <v>0</v>
      </c>
      <c r="L960" s="20" t="str">
        <f t="shared" si="115"/>
        <v/>
      </c>
      <c r="M960" s="20" t="str">
        <f t="shared" si="116"/>
        <v/>
      </c>
      <c r="O960" s="20">
        <f t="shared" si="117"/>
        <v>0</v>
      </c>
      <c r="P960" s="20">
        <f t="shared" si="118"/>
        <v>0</v>
      </c>
      <c r="Q960" s="20" t="str">
        <f t="shared" si="119"/>
        <v/>
      </c>
      <c r="R960" s="20">
        <f t="shared" si="120"/>
        <v>0</v>
      </c>
      <c r="AB960" s="21"/>
      <c r="AC960" s="21"/>
    </row>
    <row r="961" spans="1:29" x14ac:dyDescent="0.2">
      <c r="A961" s="23"/>
      <c r="B961" s="28"/>
      <c r="C961" s="36"/>
      <c r="D961" s="25"/>
      <c r="E961" s="21"/>
      <c r="F961" s="21"/>
      <c r="G961" s="43"/>
      <c r="H961" s="21"/>
      <c r="I961" s="162"/>
      <c r="J961" s="522" t="str">
        <f t="shared" si="113"/>
        <v/>
      </c>
      <c r="K961" s="20">
        <f t="shared" si="114"/>
        <v>0</v>
      </c>
      <c r="L961" s="20" t="str">
        <f t="shared" si="115"/>
        <v/>
      </c>
      <c r="M961" s="20" t="str">
        <f t="shared" si="116"/>
        <v/>
      </c>
      <c r="O961" s="20">
        <f t="shared" si="117"/>
        <v>0</v>
      </c>
      <c r="P961" s="20">
        <f t="shared" si="118"/>
        <v>0</v>
      </c>
      <c r="Q961" s="20" t="str">
        <f t="shared" si="119"/>
        <v/>
      </c>
      <c r="R961" s="20">
        <f t="shared" si="120"/>
        <v>0</v>
      </c>
      <c r="AB961" s="21"/>
      <c r="AC961" s="21"/>
    </row>
    <row r="962" spans="1:29" x14ac:dyDescent="0.2">
      <c r="A962" s="23"/>
      <c r="B962" s="28"/>
      <c r="C962" s="36"/>
      <c r="D962" s="25"/>
      <c r="E962" s="21"/>
      <c r="F962" s="21"/>
      <c r="G962" s="43"/>
      <c r="H962" s="21"/>
      <c r="I962" s="162"/>
      <c r="J962" s="522" t="str">
        <f t="shared" si="113"/>
        <v/>
      </c>
      <c r="K962" s="20">
        <f t="shared" si="114"/>
        <v>0</v>
      </c>
      <c r="L962" s="20" t="str">
        <f t="shared" si="115"/>
        <v/>
      </c>
      <c r="M962" s="20" t="str">
        <f t="shared" si="116"/>
        <v/>
      </c>
      <c r="O962" s="20">
        <f t="shared" si="117"/>
        <v>0</v>
      </c>
      <c r="P962" s="20">
        <f t="shared" si="118"/>
        <v>0</v>
      </c>
      <c r="Q962" s="20" t="str">
        <f t="shared" si="119"/>
        <v/>
      </c>
      <c r="R962" s="20">
        <f t="shared" si="120"/>
        <v>0</v>
      </c>
      <c r="AB962" s="21"/>
      <c r="AC962" s="21"/>
    </row>
    <row r="963" spans="1:29" x14ac:dyDescent="0.2">
      <c r="A963" s="23"/>
      <c r="B963" s="28"/>
      <c r="C963" s="36"/>
      <c r="D963" s="25"/>
      <c r="E963" s="21"/>
      <c r="F963" s="21"/>
      <c r="G963" s="43"/>
      <c r="H963" s="21"/>
      <c r="I963" s="162"/>
      <c r="J963" s="522" t="str">
        <f t="shared" si="113"/>
        <v/>
      </c>
      <c r="K963" s="20">
        <f t="shared" si="114"/>
        <v>0</v>
      </c>
      <c r="L963" s="20" t="str">
        <f t="shared" si="115"/>
        <v/>
      </c>
      <c r="M963" s="20" t="str">
        <f t="shared" si="116"/>
        <v/>
      </c>
      <c r="O963" s="20">
        <f t="shared" si="117"/>
        <v>0</v>
      </c>
      <c r="P963" s="20">
        <f t="shared" si="118"/>
        <v>0</v>
      </c>
      <c r="Q963" s="20" t="str">
        <f t="shared" si="119"/>
        <v/>
      </c>
      <c r="R963" s="20">
        <f t="shared" si="120"/>
        <v>0</v>
      </c>
      <c r="AB963" s="21"/>
      <c r="AC963" s="21"/>
    </row>
    <row r="964" spans="1:29" x14ac:dyDescent="0.2">
      <c r="A964" s="23"/>
      <c r="B964" s="28"/>
      <c r="C964" s="36"/>
      <c r="D964" s="25"/>
      <c r="E964" s="21"/>
      <c r="F964" s="21"/>
      <c r="G964" s="43"/>
      <c r="H964" s="21"/>
      <c r="I964" s="162"/>
      <c r="J964" s="522" t="str">
        <f t="shared" si="113"/>
        <v/>
      </c>
      <c r="K964" s="20">
        <f t="shared" si="114"/>
        <v>0</v>
      </c>
      <c r="L964" s="20" t="str">
        <f t="shared" si="115"/>
        <v/>
      </c>
      <c r="M964" s="20" t="str">
        <f t="shared" si="116"/>
        <v/>
      </c>
      <c r="O964" s="20">
        <f t="shared" si="117"/>
        <v>0</v>
      </c>
      <c r="P964" s="20">
        <f t="shared" si="118"/>
        <v>0</v>
      </c>
      <c r="Q964" s="20" t="str">
        <f t="shared" si="119"/>
        <v/>
      </c>
      <c r="R964" s="20">
        <f t="shared" si="120"/>
        <v>0</v>
      </c>
      <c r="AB964" s="21"/>
      <c r="AC964" s="21"/>
    </row>
    <row r="965" spans="1:29" x14ac:dyDescent="0.2">
      <c r="A965" s="23"/>
      <c r="B965" s="28"/>
      <c r="C965" s="36"/>
      <c r="D965" s="25"/>
      <c r="E965" s="21"/>
      <c r="F965" s="21"/>
      <c r="G965" s="43"/>
      <c r="H965" s="21"/>
      <c r="I965" s="162"/>
      <c r="J965" s="522" t="str">
        <f t="shared" si="113"/>
        <v/>
      </c>
      <c r="K965" s="20">
        <f t="shared" si="114"/>
        <v>0</v>
      </c>
      <c r="L965" s="20" t="str">
        <f t="shared" si="115"/>
        <v/>
      </c>
      <c r="M965" s="20" t="str">
        <f t="shared" si="116"/>
        <v/>
      </c>
      <c r="O965" s="20">
        <f t="shared" si="117"/>
        <v>0</v>
      </c>
      <c r="P965" s="20">
        <f t="shared" si="118"/>
        <v>0</v>
      </c>
      <c r="Q965" s="20" t="str">
        <f t="shared" si="119"/>
        <v/>
      </c>
      <c r="R965" s="20">
        <f t="shared" si="120"/>
        <v>0</v>
      </c>
      <c r="AB965" s="21"/>
      <c r="AC965" s="21"/>
    </row>
    <row r="966" spans="1:29" x14ac:dyDescent="0.2">
      <c r="A966" s="23"/>
      <c r="B966" s="28"/>
      <c r="C966" s="36"/>
      <c r="D966" s="25"/>
      <c r="E966" s="21"/>
      <c r="F966" s="21"/>
      <c r="G966" s="43"/>
      <c r="H966" s="21"/>
      <c r="I966" s="162"/>
      <c r="J966" s="522" t="str">
        <f t="shared" si="113"/>
        <v/>
      </c>
      <c r="K966" s="20">
        <f t="shared" si="114"/>
        <v>0</v>
      </c>
      <c r="L966" s="20" t="str">
        <f t="shared" si="115"/>
        <v/>
      </c>
      <c r="M966" s="20" t="str">
        <f t="shared" si="116"/>
        <v/>
      </c>
      <c r="O966" s="20">
        <f t="shared" si="117"/>
        <v>0</v>
      </c>
      <c r="P966" s="20">
        <f t="shared" si="118"/>
        <v>0</v>
      </c>
      <c r="Q966" s="20" t="str">
        <f t="shared" si="119"/>
        <v/>
      </c>
      <c r="R966" s="20">
        <f t="shared" si="120"/>
        <v>0</v>
      </c>
      <c r="AB966" s="21"/>
      <c r="AC966" s="21"/>
    </row>
    <row r="967" spans="1:29" x14ac:dyDescent="0.2">
      <c r="A967" s="23"/>
      <c r="B967" s="28"/>
      <c r="C967" s="36"/>
      <c r="D967" s="25"/>
      <c r="E967" s="21"/>
      <c r="F967" s="21"/>
      <c r="G967" s="43"/>
      <c r="H967" s="21"/>
      <c r="I967" s="162"/>
      <c r="J967" s="522" t="str">
        <f t="shared" si="113"/>
        <v/>
      </c>
      <c r="K967" s="20">
        <f t="shared" si="114"/>
        <v>0</v>
      </c>
      <c r="L967" s="20" t="str">
        <f t="shared" si="115"/>
        <v/>
      </c>
      <c r="M967" s="20" t="str">
        <f t="shared" si="116"/>
        <v/>
      </c>
      <c r="O967" s="20">
        <f t="shared" si="117"/>
        <v>0</v>
      </c>
      <c r="P967" s="20">
        <f t="shared" si="118"/>
        <v>0</v>
      </c>
      <c r="Q967" s="20" t="str">
        <f t="shared" si="119"/>
        <v/>
      </c>
      <c r="R967" s="20">
        <f t="shared" si="120"/>
        <v>0</v>
      </c>
      <c r="AB967" s="21"/>
      <c r="AC967" s="21"/>
    </row>
    <row r="968" spans="1:29" x14ac:dyDescent="0.2">
      <c r="A968" s="23"/>
      <c r="B968" s="28"/>
      <c r="C968" s="36"/>
      <c r="D968" s="25"/>
      <c r="E968" s="21"/>
      <c r="F968" s="21"/>
      <c r="G968" s="43"/>
      <c r="H968" s="21"/>
      <c r="I968" s="162"/>
      <c r="J968" s="522" t="str">
        <f t="shared" si="113"/>
        <v/>
      </c>
      <c r="K968" s="20">
        <f t="shared" si="114"/>
        <v>0</v>
      </c>
      <c r="L968" s="20" t="str">
        <f t="shared" si="115"/>
        <v/>
      </c>
      <c r="M968" s="20" t="str">
        <f t="shared" si="116"/>
        <v/>
      </c>
      <c r="O968" s="20">
        <f t="shared" si="117"/>
        <v>0</v>
      </c>
      <c r="P968" s="20">
        <f t="shared" si="118"/>
        <v>0</v>
      </c>
      <c r="Q968" s="20" t="str">
        <f t="shared" si="119"/>
        <v/>
      </c>
      <c r="R968" s="20">
        <f t="shared" si="120"/>
        <v>0</v>
      </c>
      <c r="AB968" s="21"/>
      <c r="AC968" s="21"/>
    </row>
    <row r="969" spans="1:29" x14ac:dyDescent="0.2">
      <c r="A969" s="23"/>
      <c r="B969" s="28"/>
      <c r="C969" s="36"/>
      <c r="D969" s="25"/>
      <c r="E969" s="21"/>
      <c r="F969" s="21"/>
      <c r="G969" s="43"/>
      <c r="H969" s="21"/>
      <c r="I969" s="162"/>
      <c r="J969" s="522" t="str">
        <f t="shared" si="113"/>
        <v/>
      </c>
      <c r="K969" s="20">
        <f t="shared" si="114"/>
        <v>0</v>
      </c>
      <c r="L969" s="20" t="str">
        <f t="shared" si="115"/>
        <v/>
      </c>
      <c r="M969" s="20" t="str">
        <f t="shared" si="116"/>
        <v/>
      </c>
      <c r="O969" s="20">
        <f t="shared" si="117"/>
        <v>0</v>
      </c>
      <c r="P969" s="20">
        <f t="shared" si="118"/>
        <v>0</v>
      </c>
      <c r="Q969" s="20" t="str">
        <f t="shared" si="119"/>
        <v/>
      </c>
      <c r="R969" s="20">
        <f t="shared" si="120"/>
        <v>0</v>
      </c>
      <c r="AB969" s="21"/>
      <c r="AC969" s="21"/>
    </row>
    <row r="970" spans="1:29" x14ac:dyDescent="0.2">
      <c r="A970" s="23"/>
      <c r="B970" s="28"/>
      <c r="C970" s="36"/>
      <c r="D970" s="25"/>
      <c r="E970" s="21"/>
      <c r="F970" s="21"/>
      <c r="G970" s="43"/>
      <c r="H970" s="21"/>
      <c r="I970" s="162"/>
      <c r="J970" s="522" t="str">
        <f t="shared" si="113"/>
        <v/>
      </c>
      <c r="K970" s="20">
        <f t="shared" si="114"/>
        <v>0</v>
      </c>
      <c r="L970" s="20" t="str">
        <f t="shared" si="115"/>
        <v/>
      </c>
      <c r="M970" s="20" t="str">
        <f t="shared" si="116"/>
        <v/>
      </c>
      <c r="O970" s="20">
        <f t="shared" si="117"/>
        <v>0</v>
      </c>
      <c r="P970" s="20">
        <f t="shared" si="118"/>
        <v>0</v>
      </c>
      <c r="Q970" s="20" t="str">
        <f t="shared" si="119"/>
        <v/>
      </c>
      <c r="R970" s="20">
        <f t="shared" si="120"/>
        <v>0</v>
      </c>
      <c r="AB970" s="21"/>
      <c r="AC970" s="21"/>
    </row>
    <row r="971" spans="1:29" x14ac:dyDescent="0.2">
      <c r="A971" s="23"/>
      <c r="B971" s="28"/>
      <c r="C971" s="36"/>
      <c r="D971" s="25"/>
      <c r="E971" s="21"/>
      <c r="F971" s="21"/>
      <c r="G971" s="43"/>
      <c r="H971" s="21"/>
      <c r="I971" s="162"/>
      <c r="J971" s="522" t="str">
        <f t="shared" ref="J971:J1007" si="121">IF(K971=K970,"",SUMIF(K:K,K971,I:I))</f>
        <v/>
      </c>
      <c r="K971" s="20">
        <f t="shared" si="114"/>
        <v>0</v>
      </c>
      <c r="L971" s="20" t="str">
        <f t="shared" si="115"/>
        <v/>
      </c>
      <c r="M971" s="20" t="str">
        <f t="shared" si="116"/>
        <v/>
      </c>
      <c r="O971" s="20">
        <f t="shared" si="117"/>
        <v>0</v>
      </c>
      <c r="P971" s="20">
        <f t="shared" si="118"/>
        <v>0</v>
      </c>
      <c r="Q971" s="20" t="str">
        <f t="shared" si="119"/>
        <v/>
      </c>
      <c r="R971" s="20">
        <f t="shared" si="120"/>
        <v>0</v>
      </c>
      <c r="AB971" s="21"/>
      <c r="AC971" s="21"/>
    </row>
    <row r="972" spans="1:29" x14ac:dyDescent="0.2">
      <c r="A972" s="23"/>
      <c r="B972" s="28"/>
      <c r="C972" s="36"/>
      <c r="D972" s="25"/>
      <c r="E972" s="21"/>
      <c r="F972" s="21"/>
      <c r="G972" s="43"/>
      <c r="H972" s="21"/>
      <c r="I972" s="162"/>
      <c r="J972" s="522" t="str">
        <f t="shared" si="121"/>
        <v/>
      </c>
      <c r="K972" s="20">
        <f t="shared" ref="K972:K1007" si="122">IF(ISBLANK(A972),K971,A972)</f>
        <v>0</v>
      </c>
      <c r="L972" s="20" t="str">
        <f t="shared" si="115"/>
        <v/>
      </c>
      <c r="M972" s="20" t="str">
        <f t="shared" si="116"/>
        <v/>
      </c>
      <c r="O972" s="20">
        <f t="shared" si="117"/>
        <v>0</v>
      </c>
      <c r="P972" s="20">
        <f t="shared" si="118"/>
        <v>0</v>
      </c>
      <c r="Q972" s="20" t="str">
        <f t="shared" si="119"/>
        <v/>
      </c>
      <c r="R972" s="20">
        <f t="shared" si="120"/>
        <v>0</v>
      </c>
      <c r="AB972" s="21"/>
      <c r="AC972" s="21"/>
    </row>
    <row r="973" spans="1:29" x14ac:dyDescent="0.2">
      <c r="A973" s="23"/>
      <c r="B973" s="28"/>
      <c r="C973" s="36"/>
      <c r="D973" s="25"/>
      <c r="E973" s="21"/>
      <c r="F973" s="21"/>
      <c r="G973" s="43"/>
      <c r="H973" s="21"/>
      <c r="I973" s="162"/>
      <c r="J973" s="522" t="str">
        <f t="shared" si="121"/>
        <v/>
      </c>
      <c r="K973" s="20">
        <f t="shared" si="122"/>
        <v>0</v>
      </c>
      <c r="L973" s="20" t="str">
        <f t="shared" si="115"/>
        <v/>
      </c>
      <c r="M973" s="20" t="str">
        <f t="shared" si="116"/>
        <v/>
      </c>
      <c r="O973" s="20">
        <f t="shared" si="117"/>
        <v>0</v>
      </c>
      <c r="P973" s="20">
        <f t="shared" si="118"/>
        <v>0</v>
      </c>
      <c r="Q973" s="20" t="str">
        <f t="shared" si="119"/>
        <v/>
      </c>
      <c r="R973" s="20">
        <f t="shared" si="120"/>
        <v>0</v>
      </c>
      <c r="AB973" s="21"/>
      <c r="AC973" s="21"/>
    </row>
    <row r="974" spans="1:29" x14ac:dyDescent="0.2">
      <c r="A974" s="23"/>
      <c r="B974" s="28"/>
      <c r="C974" s="36"/>
      <c r="D974" s="25"/>
      <c r="E974" s="21"/>
      <c r="F974" s="21"/>
      <c r="G974" s="43"/>
      <c r="H974" s="21"/>
      <c r="I974" s="162"/>
      <c r="J974" s="522" t="str">
        <f t="shared" si="121"/>
        <v/>
      </c>
      <c r="K974" s="20">
        <f t="shared" si="122"/>
        <v>0</v>
      </c>
      <c r="L974" s="20" t="str">
        <f t="shared" si="115"/>
        <v/>
      </c>
      <c r="M974" s="20" t="str">
        <f t="shared" si="116"/>
        <v/>
      </c>
      <c r="O974" s="20">
        <f t="shared" si="117"/>
        <v>0</v>
      </c>
      <c r="P974" s="20">
        <f t="shared" si="118"/>
        <v>0</v>
      </c>
      <c r="Q974" s="20" t="str">
        <f t="shared" si="119"/>
        <v/>
      </c>
      <c r="R974" s="20">
        <f t="shared" si="120"/>
        <v>0</v>
      </c>
      <c r="AB974" s="21"/>
      <c r="AC974" s="21"/>
    </row>
    <row r="975" spans="1:29" x14ac:dyDescent="0.2">
      <c r="A975" s="23"/>
      <c r="B975" s="28"/>
      <c r="C975" s="36"/>
      <c r="D975" s="25"/>
      <c r="E975" s="21"/>
      <c r="F975" s="21"/>
      <c r="G975" s="43"/>
      <c r="H975" s="21"/>
      <c r="I975" s="162"/>
      <c r="J975" s="522" t="str">
        <f t="shared" si="121"/>
        <v/>
      </c>
      <c r="K975" s="20">
        <f t="shared" si="122"/>
        <v>0</v>
      </c>
      <c r="L975" s="20" t="str">
        <f t="shared" ref="L975:L1007" si="123">LEFT(H975,11)</f>
        <v/>
      </c>
      <c r="M975" s="20" t="str">
        <f t="shared" ref="M975:M1007" si="124">LEFT(E975,2)</f>
        <v/>
      </c>
      <c r="O975" s="20">
        <f t="shared" ref="O975:O1007" si="125">K975</f>
        <v>0</v>
      </c>
      <c r="P975" s="20">
        <f t="shared" ref="P975:P1007" si="126">LEN(L975)</f>
        <v>0</v>
      </c>
      <c r="Q975" s="20" t="str">
        <f t="shared" ref="Q975:Q1007" si="127">IF(LEN(L975)=11,L975,IF(LEN(L975)=10,CONCATENATE(L975," "),IF(LEN(L975)=9,CONCATENATE(L975,"  "),IF(LEN(L975)=8,CONCATENATE(L975,"   "),""))))</f>
        <v/>
      </c>
      <c r="R975" s="20">
        <f t="shared" ref="R975:R1007" si="128">LEN(Q975)</f>
        <v>0</v>
      </c>
      <c r="AB975" s="21"/>
      <c r="AC975" s="21"/>
    </row>
    <row r="976" spans="1:29" x14ac:dyDescent="0.2">
      <c r="A976" s="23"/>
      <c r="B976" s="28"/>
      <c r="C976" s="36"/>
      <c r="D976" s="25"/>
      <c r="E976" s="21"/>
      <c r="F976" s="21"/>
      <c r="G976" s="43"/>
      <c r="H976" s="21"/>
      <c r="I976" s="162"/>
      <c r="J976" s="522" t="str">
        <f t="shared" si="121"/>
        <v/>
      </c>
      <c r="K976" s="20">
        <f t="shared" si="122"/>
        <v>0</v>
      </c>
      <c r="L976" s="20" t="str">
        <f t="shared" si="123"/>
        <v/>
      </c>
      <c r="M976" s="20" t="str">
        <f t="shared" si="124"/>
        <v/>
      </c>
      <c r="O976" s="20">
        <f t="shared" si="125"/>
        <v>0</v>
      </c>
      <c r="P976" s="20">
        <f t="shared" si="126"/>
        <v>0</v>
      </c>
      <c r="Q976" s="20" t="str">
        <f t="shared" si="127"/>
        <v/>
      </c>
      <c r="R976" s="20">
        <f t="shared" si="128"/>
        <v>0</v>
      </c>
      <c r="AB976" s="21"/>
      <c r="AC976" s="21"/>
    </row>
    <row r="977" spans="1:29" x14ac:dyDescent="0.2">
      <c r="A977" s="23"/>
      <c r="B977" s="28"/>
      <c r="C977" s="36"/>
      <c r="D977" s="25"/>
      <c r="E977" s="21"/>
      <c r="F977" s="21"/>
      <c r="G977" s="43"/>
      <c r="H977" s="21"/>
      <c r="I977" s="162"/>
      <c r="J977" s="522" t="str">
        <f t="shared" si="121"/>
        <v/>
      </c>
      <c r="K977" s="20">
        <f t="shared" si="122"/>
        <v>0</v>
      </c>
      <c r="L977" s="20" t="str">
        <f t="shared" si="123"/>
        <v/>
      </c>
      <c r="M977" s="20" t="str">
        <f t="shared" si="124"/>
        <v/>
      </c>
      <c r="O977" s="20">
        <f t="shared" si="125"/>
        <v>0</v>
      </c>
      <c r="P977" s="20">
        <f t="shared" si="126"/>
        <v>0</v>
      </c>
      <c r="Q977" s="20" t="str">
        <f t="shared" si="127"/>
        <v/>
      </c>
      <c r="R977" s="20">
        <f t="shared" si="128"/>
        <v>0</v>
      </c>
      <c r="AB977" s="21"/>
      <c r="AC977" s="21"/>
    </row>
    <row r="978" spans="1:29" x14ac:dyDescent="0.2">
      <c r="A978" s="23"/>
      <c r="B978" s="28"/>
      <c r="C978" s="36"/>
      <c r="D978" s="25"/>
      <c r="E978" s="21"/>
      <c r="F978" s="21"/>
      <c r="G978" s="43"/>
      <c r="H978" s="21"/>
      <c r="I978" s="162"/>
      <c r="J978" s="522" t="str">
        <f t="shared" si="121"/>
        <v/>
      </c>
      <c r="K978" s="20">
        <f t="shared" si="122"/>
        <v>0</v>
      </c>
      <c r="L978" s="20" t="str">
        <f t="shared" si="123"/>
        <v/>
      </c>
      <c r="M978" s="20" t="str">
        <f t="shared" si="124"/>
        <v/>
      </c>
      <c r="O978" s="20">
        <f t="shared" si="125"/>
        <v>0</v>
      </c>
      <c r="P978" s="20">
        <f t="shared" si="126"/>
        <v>0</v>
      </c>
      <c r="Q978" s="20" t="str">
        <f t="shared" si="127"/>
        <v/>
      </c>
      <c r="R978" s="20">
        <f t="shared" si="128"/>
        <v>0</v>
      </c>
      <c r="AB978" s="21"/>
      <c r="AC978" s="21"/>
    </row>
    <row r="979" spans="1:29" x14ac:dyDescent="0.2">
      <c r="A979" s="23"/>
      <c r="B979" s="28"/>
      <c r="C979" s="36"/>
      <c r="D979" s="25"/>
      <c r="E979" s="21"/>
      <c r="F979" s="21"/>
      <c r="G979" s="43"/>
      <c r="H979" s="21"/>
      <c r="I979" s="162"/>
      <c r="J979" s="522" t="str">
        <f t="shared" si="121"/>
        <v/>
      </c>
      <c r="K979" s="20">
        <f t="shared" si="122"/>
        <v>0</v>
      </c>
      <c r="L979" s="20" t="str">
        <f t="shared" si="123"/>
        <v/>
      </c>
      <c r="M979" s="20" t="str">
        <f t="shared" si="124"/>
        <v/>
      </c>
      <c r="O979" s="20">
        <f t="shared" si="125"/>
        <v>0</v>
      </c>
      <c r="P979" s="20">
        <f t="shared" si="126"/>
        <v>0</v>
      </c>
      <c r="Q979" s="20" t="str">
        <f t="shared" si="127"/>
        <v/>
      </c>
      <c r="R979" s="20">
        <f t="shared" si="128"/>
        <v>0</v>
      </c>
      <c r="AB979" s="21"/>
      <c r="AC979" s="21"/>
    </row>
    <row r="980" spans="1:29" x14ac:dyDescent="0.2">
      <c r="A980" s="23"/>
      <c r="B980" s="28"/>
      <c r="C980" s="36"/>
      <c r="D980" s="25"/>
      <c r="E980" s="21"/>
      <c r="F980" s="21"/>
      <c r="G980" s="43"/>
      <c r="H980" s="21"/>
      <c r="I980" s="162"/>
      <c r="J980" s="522" t="str">
        <f t="shared" si="121"/>
        <v/>
      </c>
      <c r="K980" s="20">
        <f t="shared" si="122"/>
        <v>0</v>
      </c>
      <c r="L980" s="20" t="str">
        <f t="shared" si="123"/>
        <v/>
      </c>
      <c r="M980" s="20" t="str">
        <f t="shared" si="124"/>
        <v/>
      </c>
      <c r="O980" s="20">
        <f t="shared" si="125"/>
        <v>0</v>
      </c>
      <c r="P980" s="20">
        <f t="shared" si="126"/>
        <v>0</v>
      </c>
      <c r="Q980" s="20" t="str">
        <f t="shared" si="127"/>
        <v/>
      </c>
      <c r="R980" s="20">
        <f t="shared" si="128"/>
        <v>0</v>
      </c>
      <c r="AB980" s="21"/>
      <c r="AC980" s="21"/>
    </row>
    <row r="981" spans="1:29" x14ac:dyDescent="0.2">
      <c r="A981" s="23"/>
      <c r="B981" s="28"/>
      <c r="C981" s="36"/>
      <c r="D981" s="25"/>
      <c r="E981" s="21"/>
      <c r="F981" s="21"/>
      <c r="G981" s="43"/>
      <c r="H981" s="21"/>
      <c r="I981" s="162"/>
      <c r="J981" s="522" t="str">
        <f t="shared" si="121"/>
        <v/>
      </c>
      <c r="K981" s="20">
        <f t="shared" si="122"/>
        <v>0</v>
      </c>
      <c r="L981" s="20" t="str">
        <f t="shared" si="123"/>
        <v/>
      </c>
      <c r="M981" s="20" t="str">
        <f t="shared" si="124"/>
        <v/>
      </c>
      <c r="O981" s="20">
        <f t="shared" si="125"/>
        <v>0</v>
      </c>
      <c r="P981" s="20">
        <f t="shared" si="126"/>
        <v>0</v>
      </c>
      <c r="Q981" s="20" t="str">
        <f t="shared" si="127"/>
        <v/>
      </c>
      <c r="R981" s="20">
        <f t="shared" si="128"/>
        <v>0</v>
      </c>
      <c r="AB981" s="21"/>
      <c r="AC981" s="21"/>
    </row>
    <row r="982" spans="1:29" x14ac:dyDescent="0.2">
      <c r="A982" s="23"/>
      <c r="B982" s="28"/>
      <c r="C982" s="36"/>
      <c r="D982" s="25"/>
      <c r="E982" s="21"/>
      <c r="F982" s="21"/>
      <c r="G982" s="43"/>
      <c r="H982" s="21"/>
      <c r="I982" s="162"/>
      <c r="J982" s="522" t="str">
        <f t="shared" si="121"/>
        <v/>
      </c>
      <c r="K982" s="20">
        <f t="shared" si="122"/>
        <v>0</v>
      </c>
      <c r="L982" s="20" t="str">
        <f t="shared" si="123"/>
        <v/>
      </c>
      <c r="M982" s="20" t="str">
        <f t="shared" si="124"/>
        <v/>
      </c>
      <c r="O982" s="20">
        <f t="shared" si="125"/>
        <v>0</v>
      </c>
      <c r="P982" s="20">
        <f t="shared" si="126"/>
        <v>0</v>
      </c>
      <c r="Q982" s="20" t="str">
        <f t="shared" si="127"/>
        <v/>
      </c>
      <c r="R982" s="20">
        <f t="shared" si="128"/>
        <v>0</v>
      </c>
      <c r="AB982" s="21"/>
      <c r="AC982" s="21"/>
    </row>
    <row r="983" spans="1:29" x14ac:dyDescent="0.2">
      <c r="A983" s="23"/>
      <c r="B983" s="28"/>
      <c r="C983" s="36"/>
      <c r="D983" s="25"/>
      <c r="E983" s="21"/>
      <c r="F983" s="21"/>
      <c r="G983" s="43"/>
      <c r="H983" s="21"/>
      <c r="I983" s="162"/>
      <c r="J983" s="522" t="str">
        <f t="shared" si="121"/>
        <v/>
      </c>
      <c r="K983" s="20">
        <f t="shared" si="122"/>
        <v>0</v>
      </c>
      <c r="L983" s="20" t="str">
        <f t="shared" si="123"/>
        <v/>
      </c>
      <c r="M983" s="20" t="str">
        <f t="shared" si="124"/>
        <v/>
      </c>
      <c r="O983" s="20">
        <f t="shared" si="125"/>
        <v>0</v>
      </c>
      <c r="P983" s="20">
        <f t="shared" si="126"/>
        <v>0</v>
      </c>
      <c r="Q983" s="20" t="str">
        <f t="shared" si="127"/>
        <v/>
      </c>
      <c r="R983" s="20">
        <f t="shared" si="128"/>
        <v>0</v>
      </c>
      <c r="AB983" s="21"/>
      <c r="AC983" s="21"/>
    </row>
    <row r="984" spans="1:29" x14ac:dyDescent="0.2">
      <c r="A984" s="23"/>
      <c r="B984" s="28"/>
      <c r="C984" s="36"/>
      <c r="D984" s="25"/>
      <c r="E984" s="21"/>
      <c r="F984" s="21"/>
      <c r="G984" s="43"/>
      <c r="H984" s="21"/>
      <c r="I984" s="162"/>
      <c r="J984" s="522" t="str">
        <f t="shared" si="121"/>
        <v/>
      </c>
      <c r="K984" s="20">
        <f t="shared" si="122"/>
        <v>0</v>
      </c>
      <c r="L984" s="20" t="str">
        <f t="shared" si="123"/>
        <v/>
      </c>
      <c r="M984" s="20" t="str">
        <f t="shared" si="124"/>
        <v/>
      </c>
      <c r="O984" s="20">
        <f t="shared" si="125"/>
        <v>0</v>
      </c>
      <c r="P984" s="20">
        <f t="shared" si="126"/>
        <v>0</v>
      </c>
      <c r="Q984" s="20" t="str">
        <f t="shared" si="127"/>
        <v/>
      </c>
      <c r="R984" s="20">
        <f t="shared" si="128"/>
        <v>0</v>
      </c>
      <c r="AB984" s="21"/>
      <c r="AC984" s="21"/>
    </row>
    <row r="985" spans="1:29" x14ac:dyDescent="0.2">
      <c r="A985" s="23"/>
      <c r="B985" s="28"/>
      <c r="C985" s="36"/>
      <c r="D985" s="25"/>
      <c r="E985" s="21"/>
      <c r="F985" s="21"/>
      <c r="G985" s="43"/>
      <c r="H985" s="21"/>
      <c r="I985" s="162"/>
      <c r="J985" s="522" t="str">
        <f t="shared" si="121"/>
        <v/>
      </c>
      <c r="K985" s="20">
        <f t="shared" si="122"/>
        <v>0</v>
      </c>
      <c r="L985" s="20" t="str">
        <f t="shared" si="123"/>
        <v/>
      </c>
      <c r="M985" s="20" t="str">
        <f t="shared" si="124"/>
        <v/>
      </c>
      <c r="O985" s="20">
        <f t="shared" si="125"/>
        <v>0</v>
      </c>
      <c r="P985" s="20">
        <f t="shared" si="126"/>
        <v>0</v>
      </c>
      <c r="Q985" s="20" t="str">
        <f t="shared" si="127"/>
        <v/>
      </c>
      <c r="R985" s="20">
        <f t="shared" si="128"/>
        <v>0</v>
      </c>
      <c r="AB985" s="21"/>
      <c r="AC985" s="21"/>
    </row>
    <row r="986" spans="1:29" x14ac:dyDescent="0.2">
      <c r="A986" s="23"/>
      <c r="B986" s="28"/>
      <c r="C986" s="36"/>
      <c r="D986" s="25"/>
      <c r="E986" s="21"/>
      <c r="F986" s="21"/>
      <c r="G986" s="43"/>
      <c r="H986" s="21"/>
      <c r="I986" s="162"/>
      <c r="J986" s="522" t="str">
        <f t="shared" si="121"/>
        <v/>
      </c>
      <c r="K986" s="20">
        <f t="shared" si="122"/>
        <v>0</v>
      </c>
      <c r="L986" s="20" t="str">
        <f t="shared" si="123"/>
        <v/>
      </c>
      <c r="M986" s="20" t="str">
        <f t="shared" si="124"/>
        <v/>
      </c>
      <c r="O986" s="20">
        <f t="shared" si="125"/>
        <v>0</v>
      </c>
      <c r="P986" s="20">
        <f t="shared" si="126"/>
        <v>0</v>
      </c>
      <c r="Q986" s="20" t="str">
        <f t="shared" si="127"/>
        <v/>
      </c>
      <c r="R986" s="20">
        <f t="shared" si="128"/>
        <v>0</v>
      </c>
      <c r="AB986" s="21"/>
      <c r="AC986" s="21"/>
    </row>
    <row r="987" spans="1:29" x14ac:dyDescent="0.2">
      <c r="A987" s="23"/>
      <c r="B987" s="28"/>
      <c r="C987" s="36"/>
      <c r="D987" s="25"/>
      <c r="E987" s="21"/>
      <c r="F987" s="21"/>
      <c r="G987" s="43"/>
      <c r="H987" s="21"/>
      <c r="I987" s="162"/>
      <c r="J987" s="522" t="str">
        <f t="shared" si="121"/>
        <v/>
      </c>
      <c r="K987" s="20">
        <f t="shared" si="122"/>
        <v>0</v>
      </c>
      <c r="L987" s="20" t="str">
        <f t="shared" si="123"/>
        <v/>
      </c>
      <c r="M987" s="20" t="str">
        <f t="shared" si="124"/>
        <v/>
      </c>
      <c r="O987" s="20">
        <f t="shared" si="125"/>
        <v>0</v>
      </c>
      <c r="P987" s="20">
        <f t="shared" si="126"/>
        <v>0</v>
      </c>
      <c r="Q987" s="20" t="str">
        <f t="shared" si="127"/>
        <v/>
      </c>
      <c r="R987" s="20">
        <f t="shared" si="128"/>
        <v>0</v>
      </c>
      <c r="AB987" s="21"/>
      <c r="AC987" s="21"/>
    </row>
    <row r="988" spans="1:29" x14ac:dyDescent="0.2">
      <c r="A988" s="23"/>
      <c r="B988" s="28"/>
      <c r="C988" s="36"/>
      <c r="D988" s="25"/>
      <c r="E988" s="21"/>
      <c r="F988" s="21"/>
      <c r="G988" s="43"/>
      <c r="H988" s="21"/>
      <c r="I988" s="162"/>
      <c r="J988" s="522" t="str">
        <f t="shared" si="121"/>
        <v/>
      </c>
      <c r="K988" s="20">
        <f t="shared" si="122"/>
        <v>0</v>
      </c>
      <c r="L988" s="20" t="str">
        <f t="shared" si="123"/>
        <v/>
      </c>
      <c r="M988" s="20" t="str">
        <f t="shared" si="124"/>
        <v/>
      </c>
      <c r="O988" s="20">
        <f t="shared" si="125"/>
        <v>0</v>
      </c>
      <c r="P988" s="20">
        <f t="shared" si="126"/>
        <v>0</v>
      </c>
      <c r="Q988" s="20" t="str">
        <f t="shared" si="127"/>
        <v/>
      </c>
      <c r="R988" s="20">
        <f t="shared" si="128"/>
        <v>0</v>
      </c>
      <c r="AB988" s="21"/>
      <c r="AC988" s="21"/>
    </row>
    <row r="989" spans="1:29" x14ac:dyDescent="0.2">
      <c r="A989" s="23"/>
      <c r="B989" s="28"/>
      <c r="C989" s="36"/>
      <c r="D989" s="25"/>
      <c r="E989" s="21"/>
      <c r="F989" s="21"/>
      <c r="G989" s="43"/>
      <c r="H989" s="21"/>
      <c r="I989" s="162"/>
      <c r="J989" s="522" t="str">
        <f t="shared" si="121"/>
        <v/>
      </c>
      <c r="K989" s="20">
        <f t="shared" si="122"/>
        <v>0</v>
      </c>
      <c r="L989" s="20" t="str">
        <f t="shared" si="123"/>
        <v/>
      </c>
      <c r="M989" s="20" t="str">
        <f t="shared" si="124"/>
        <v/>
      </c>
      <c r="O989" s="20">
        <f t="shared" si="125"/>
        <v>0</v>
      </c>
      <c r="P989" s="20">
        <f t="shared" si="126"/>
        <v>0</v>
      </c>
      <c r="Q989" s="20" t="str">
        <f t="shared" si="127"/>
        <v/>
      </c>
      <c r="R989" s="20">
        <f t="shared" si="128"/>
        <v>0</v>
      </c>
      <c r="AB989" s="21"/>
      <c r="AC989" s="21"/>
    </row>
    <row r="990" spans="1:29" x14ac:dyDescent="0.2">
      <c r="A990" s="23"/>
      <c r="B990" s="28"/>
      <c r="C990" s="36"/>
      <c r="D990" s="25"/>
      <c r="E990" s="21"/>
      <c r="F990" s="21"/>
      <c r="G990" s="43"/>
      <c r="H990" s="21"/>
      <c r="I990" s="162"/>
      <c r="J990" s="522" t="str">
        <f t="shared" si="121"/>
        <v/>
      </c>
      <c r="K990" s="20">
        <f t="shared" si="122"/>
        <v>0</v>
      </c>
      <c r="L990" s="20" t="str">
        <f t="shared" si="123"/>
        <v/>
      </c>
      <c r="M990" s="20" t="str">
        <f t="shared" si="124"/>
        <v/>
      </c>
      <c r="O990" s="20">
        <f t="shared" si="125"/>
        <v>0</v>
      </c>
      <c r="P990" s="20">
        <f t="shared" si="126"/>
        <v>0</v>
      </c>
      <c r="Q990" s="20" t="str">
        <f t="shared" si="127"/>
        <v/>
      </c>
      <c r="R990" s="20">
        <f t="shared" si="128"/>
        <v>0</v>
      </c>
      <c r="AB990" s="21"/>
      <c r="AC990" s="21"/>
    </row>
    <row r="991" spans="1:29" x14ac:dyDescent="0.2">
      <c r="A991" s="23"/>
      <c r="B991" s="28"/>
      <c r="C991" s="36"/>
      <c r="D991" s="25"/>
      <c r="E991" s="21"/>
      <c r="F991" s="21"/>
      <c r="G991" s="43"/>
      <c r="H991" s="21"/>
      <c r="I991" s="162"/>
      <c r="J991" s="522" t="str">
        <f t="shared" si="121"/>
        <v/>
      </c>
      <c r="K991" s="20">
        <f t="shared" si="122"/>
        <v>0</v>
      </c>
      <c r="L991" s="20" t="str">
        <f t="shared" si="123"/>
        <v/>
      </c>
      <c r="M991" s="20" t="str">
        <f t="shared" si="124"/>
        <v/>
      </c>
      <c r="O991" s="20">
        <f t="shared" si="125"/>
        <v>0</v>
      </c>
      <c r="P991" s="20">
        <f t="shared" si="126"/>
        <v>0</v>
      </c>
      <c r="Q991" s="20" t="str">
        <f t="shared" si="127"/>
        <v/>
      </c>
      <c r="R991" s="20">
        <f t="shared" si="128"/>
        <v>0</v>
      </c>
      <c r="AB991" s="21"/>
      <c r="AC991" s="21"/>
    </row>
    <row r="992" spans="1:29" x14ac:dyDescent="0.2">
      <c r="A992" s="23"/>
      <c r="B992" s="28"/>
      <c r="C992" s="36"/>
      <c r="D992" s="25"/>
      <c r="E992" s="21"/>
      <c r="F992" s="21"/>
      <c r="G992" s="43"/>
      <c r="H992" s="21"/>
      <c r="I992" s="162"/>
      <c r="J992" s="522" t="str">
        <f t="shared" si="121"/>
        <v/>
      </c>
      <c r="K992" s="20">
        <f t="shared" si="122"/>
        <v>0</v>
      </c>
      <c r="L992" s="20" t="str">
        <f t="shared" si="123"/>
        <v/>
      </c>
      <c r="M992" s="20" t="str">
        <f t="shared" si="124"/>
        <v/>
      </c>
      <c r="O992" s="20">
        <f t="shared" si="125"/>
        <v>0</v>
      </c>
      <c r="P992" s="20">
        <f t="shared" si="126"/>
        <v>0</v>
      </c>
      <c r="Q992" s="20" t="str">
        <f t="shared" si="127"/>
        <v/>
      </c>
      <c r="R992" s="20">
        <f t="shared" si="128"/>
        <v>0</v>
      </c>
      <c r="AB992" s="21"/>
      <c r="AC992" s="21"/>
    </row>
    <row r="993" spans="1:29" x14ac:dyDescent="0.2">
      <c r="A993" s="23"/>
      <c r="B993" s="28"/>
      <c r="C993" s="36"/>
      <c r="D993" s="25"/>
      <c r="E993" s="21"/>
      <c r="F993" s="21"/>
      <c r="G993" s="43"/>
      <c r="H993" s="21"/>
      <c r="I993" s="162"/>
      <c r="J993" s="522" t="str">
        <f t="shared" si="121"/>
        <v/>
      </c>
      <c r="K993" s="20">
        <f t="shared" si="122"/>
        <v>0</v>
      </c>
      <c r="L993" s="20" t="str">
        <f t="shared" si="123"/>
        <v/>
      </c>
      <c r="M993" s="20" t="str">
        <f t="shared" si="124"/>
        <v/>
      </c>
      <c r="O993" s="20">
        <f t="shared" si="125"/>
        <v>0</v>
      </c>
      <c r="P993" s="20">
        <f t="shared" si="126"/>
        <v>0</v>
      </c>
      <c r="Q993" s="20" t="str">
        <f t="shared" si="127"/>
        <v/>
      </c>
      <c r="R993" s="20">
        <f t="shared" si="128"/>
        <v>0</v>
      </c>
      <c r="AB993" s="21"/>
      <c r="AC993" s="21"/>
    </row>
    <row r="994" spans="1:29" x14ac:dyDescent="0.2">
      <c r="A994" s="23"/>
      <c r="B994" s="28"/>
      <c r="C994" s="36"/>
      <c r="D994" s="25"/>
      <c r="E994" s="21"/>
      <c r="F994" s="21"/>
      <c r="G994" s="43"/>
      <c r="H994" s="21"/>
      <c r="I994" s="162"/>
      <c r="J994" s="522" t="str">
        <f t="shared" si="121"/>
        <v/>
      </c>
      <c r="K994" s="20">
        <f t="shared" si="122"/>
        <v>0</v>
      </c>
      <c r="L994" s="20" t="str">
        <f t="shared" si="123"/>
        <v/>
      </c>
      <c r="M994" s="20" t="str">
        <f t="shared" si="124"/>
        <v/>
      </c>
      <c r="O994" s="20">
        <f t="shared" si="125"/>
        <v>0</v>
      </c>
      <c r="P994" s="20">
        <f t="shared" si="126"/>
        <v>0</v>
      </c>
      <c r="Q994" s="20" t="str">
        <f t="shared" si="127"/>
        <v/>
      </c>
      <c r="R994" s="20">
        <f t="shared" si="128"/>
        <v>0</v>
      </c>
      <c r="AB994" s="21"/>
      <c r="AC994" s="21"/>
    </row>
    <row r="995" spans="1:29" x14ac:dyDescent="0.2">
      <c r="A995" s="23"/>
      <c r="B995" s="28"/>
      <c r="C995" s="36"/>
      <c r="D995" s="25"/>
      <c r="E995" s="21"/>
      <c r="F995" s="21"/>
      <c r="G995" s="43"/>
      <c r="H995" s="21"/>
      <c r="I995" s="162"/>
      <c r="J995" s="522" t="str">
        <f t="shared" si="121"/>
        <v/>
      </c>
      <c r="K995" s="20">
        <f t="shared" si="122"/>
        <v>0</v>
      </c>
      <c r="L995" s="20" t="str">
        <f t="shared" si="123"/>
        <v/>
      </c>
      <c r="M995" s="20" t="str">
        <f t="shared" si="124"/>
        <v/>
      </c>
      <c r="O995" s="20">
        <f t="shared" si="125"/>
        <v>0</v>
      </c>
      <c r="P995" s="20">
        <f t="shared" si="126"/>
        <v>0</v>
      </c>
      <c r="Q995" s="20" t="str">
        <f t="shared" si="127"/>
        <v/>
      </c>
      <c r="R995" s="20">
        <f t="shared" si="128"/>
        <v>0</v>
      </c>
      <c r="AB995" s="21"/>
      <c r="AC995" s="21"/>
    </row>
    <row r="996" spans="1:29" x14ac:dyDescent="0.2">
      <c r="A996" s="23"/>
      <c r="B996" s="28"/>
      <c r="C996" s="36"/>
      <c r="D996" s="25"/>
      <c r="E996" s="21"/>
      <c r="F996" s="21"/>
      <c r="G996" s="43"/>
      <c r="H996" s="21"/>
      <c r="I996" s="162"/>
      <c r="J996" s="522" t="str">
        <f t="shared" si="121"/>
        <v/>
      </c>
      <c r="K996" s="20">
        <f t="shared" si="122"/>
        <v>0</v>
      </c>
      <c r="L996" s="20" t="str">
        <f t="shared" si="123"/>
        <v/>
      </c>
      <c r="M996" s="20" t="str">
        <f t="shared" si="124"/>
        <v/>
      </c>
      <c r="O996" s="20">
        <f t="shared" si="125"/>
        <v>0</v>
      </c>
      <c r="P996" s="20">
        <f t="shared" si="126"/>
        <v>0</v>
      </c>
      <c r="Q996" s="20" t="str">
        <f t="shared" si="127"/>
        <v/>
      </c>
      <c r="R996" s="20">
        <f t="shared" si="128"/>
        <v>0</v>
      </c>
      <c r="AB996" s="21"/>
      <c r="AC996" s="21"/>
    </row>
    <row r="997" spans="1:29" x14ac:dyDescent="0.2">
      <c r="A997" s="23"/>
      <c r="B997" s="28"/>
      <c r="C997" s="36"/>
      <c r="D997" s="25"/>
      <c r="E997" s="21"/>
      <c r="F997" s="21"/>
      <c r="G997" s="43"/>
      <c r="H997" s="21"/>
      <c r="I997" s="162"/>
      <c r="J997" s="522" t="str">
        <f t="shared" si="121"/>
        <v/>
      </c>
      <c r="K997" s="20">
        <f t="shared" si="122"/>
        <v>0</v>
      </c>
      <c r="L997" s="20" t="str">
        <f t="shared" si="123"/>
        <v/>
      </c>
      <c r="M997" s="20" t="str">
        <f t="shared" si="124"/>
        <v/>
      </c>
      <c r="O997" s="20">
        <f t="shared" si="125"/>
        <v>0</v>
      </c>
      <c r="P997" s="20">
        <f t="shared" si="126"/>
        <v>0</v>
      </c>
      <c r="Q997" s="20" t="str">
        <f t="shared" si="127"/>
        <v/>
      </c>
      <c r="R997" s="20">
        <f t="shared" si="128"/>
        <v>0</v>
      </c>
      <c r="AB997" s="21"/>
      <c r="AC997" s="21"/>
    </row>
    <row r="998" spans="1:29" x14ac:dyDescent="0.2">
      <c r="A998" s="23"/>
      <c r="B998" s="28"/>
      <c r="C998" s="36"/>
      <c r="D998" s="25"/>
      <c r="E998" s="21"/>
      <c r="F998" s="21"/>
      <c r="G998" s="43"/>
      <c r="H998" s="21"/>
      <c r="I998" s="162"/>
      <c r="J998" s="522" t="str">
        <f t="shared" si="121"/>
        <v/>
      </c>
      <c r="K998" s="20">
        <f t="shared" si="122"/>
        <v>0</v>
      </c>
      <c r="L998" s="20" t="str">
        <f t="shared" si="123"/>
        <v/>
      </c>
      <c r="M998" s="20" t="str">
        <f t="shared" si="124"/>
        <v/>
      </c>
      <c r="O998" s="20">
        <f t="shared" si="125"/>
        <v>0</v>
      </c>
      <c r="P998" s="20">
        <f t="shared" si="126"/>
        <v>0</v>
      </c>
      <c r="Q998" s="20" t="str">
        <f t="shared" si="127"/>
        <v/>
      </c>
      <c r="R998" s="20">
        <f t="shared" si="128"/>
        <v>0</v>
      </c>
      <c r="AB998" s="21"/>
      <c r="AC998" s="21"/>
    </row>
    <row r="999" spans="1:29" x14ac:dyDescent="0.2">
      <c r="A999" s="23"/>
      <c r="B999" s="28"/>
      <c r="C999" s="36"/>
      <c r="D999" s="25"/>
      <c r="E999" s="21"/>
      <c r="F999" s="21"/>
      <c r="G999" s="43"/>
      <c r="H999" s="21"/>
      <c r="I999" s="162"/>
      <c r="J999" s="522" t="str">
        <f t="shared" si="121"/>
        <v/>
      </c>
      <c r="K999" s="20">
        <f t="shared" si="122"/>
        <v>0</v>
      </c>
      <c r="L999" s="20" t="str">
        <f t="shared" si="123"/>
        <v/>
      </c>
      <c r="M999" s="20" t="str">
        <f t="shared" si="124"/>
        <v/>
      </c>
      <c r="O999" s="20">
        <f t="shared" si="125"/>
        <v>0</v>
      </c>
      <c r="P999" s="20">
        <f t="shared" si="126"/>
        <v>0</v>
      </c>
      <c r="Q999" s="20" t="str">
        <f t="shared" si="127"/>
        <v/>
      </c>
      <c r="R999" s="20">
        <f t="shared" si="128"/>
        <v>0</v>
      </c>
      <c r="AB999" s="21"/>
      <c r="AC999" s="21"/>
    </row>
    <row r="1000" spans="1:29" x14ac:dyDescent="0.2">
      <c r="A1000" s="23"/>
      <c r="B1000" s="28"/>
      <c r="C1000" s="36"/>
      <c r="D1000" s="25"/>
      <c r="E1000" s="21"/>
      <c r="F1000" s="21"/>
      <c r="G1000" s="43"/>
      <c r="H1000" s="21"/>
      <c r="I1000" s="162"/>
      <c r="J1000" s="522" t="str">
        <f t="shared" si="121"/>
        <v/>
      </c>
      <c r="K1000" s="20">
        <f t="shared" si="122"/>
        <v>0</v>
      </c>
      <c r="L1000" s="20" t="str">
        <f t="shared" si="123"/>
        <v/>
      </c>
      <c r="M1000" s="20" t="str">
        <f t="shared" si="124"/>
        <v/>
      </c>
      <c r="O1000" s="20">
        <f t="shared" si="125"/>
        <v>0</v>
      </c>
      <c r="P1000" s="20">
        <f t="shared" si="126"/>
        <v>0</v>
      </c>
      <c r="Q1000" s="20" t="str">
        <f t="shared" si="127"/>
        <v/>
      </c>
      <c r="R1000" s="20">
        <f t="shared" si="128"/>
        <v>0</v>
      </c>
      <c r="AB1000" s="21"/>
      <c r="AC1000" s="21"/>
    </row>
    <row r="1001" spans="1:29" x14ac:dyDescent="0.2">
      <c r="A1001" s="23"/>
      <c r="B1001" s="28"/>
      <c r="C1001" s="36"/>
      <c r="D1001" s="25"/>
      <c r="E1001" s="21"/>
      <c r="F1001" s="21"/>
      <c r="G1001" s="43"/>
      <c r="H1001" s="21"/>
      <c r="I1001" s="162"/>
      <c r="J1001" s="522" t="str">
        <f t="shared" si="121"/>
        <v/>
      </c>
      <c r="K1001" s="20">
        <f t="shared" si="122"/>
        <v>0</v>
      </c>
      <c r="L1001" s="20" t="str">
        <f t="shared" si="123"/>
        <v/>
      </c>
      <c r="M1001" s="20" t="str">
        <f t="shared" si="124"/>
        <v/>
      </c>
      <c r="O1001" s="20">
        <f t="shared" si="125"/>
        <v>0</v>
      </c>
      <c r="P1001" s="20">
        <f t="shared" si="126"/>
        <v>0</v>
      </c>
      <c r="Q1001" s="20" t="str">
        <f t="shared" si="127"/>
        <v/>
      </c>
      <c r="R1001" s="20">
        <f t="shared" si="128"/>
        <v>0</v>
      </c>
      <c r="AB1001" s="21"/>
      <c r="AC1001" s="21"/>
    </row>
    <row r="1002" spans="1:29" x14ac:dyDescent="0.2">
      <c r="A1002" s="23"/>
      <c r="B1002" s="28"/>
      <c r="C1002" s="36"/>
      <c r="D1002" s="25"/>
      <c r="E1002" s="21"/>
      <c r="F1002" s="21"/>
      <c r="G1002" s="43"/>
      <c r="H1002" s="21"/>
      <c r="I1002" s="162"/>
      <c r="J1002" s="522" t="str">
        <f t="shared" si="121"/>
        <v/>
      </c>
      <c r="K1002" s="20">
        <f t="shared" si="122"/>
        <v>0</v>
      </c>
      <c r="L1002" s="20" t="str">
        <f t="shared" si="123"/>
        <v/>
      </c>
      <c r="M1002" s="20" t="str">
        <f t="shared" si="124"/>
        <v/>
      </c>
      <c r="O1002" s="20">
        <f t="shared" si="125"/>
        <v>0</v>
      </c>
      <c r="P1002" s="20">
        <f t="shared" si="126"/>
        <v>0</v>
      </c>
      <c r="Q1002" s="20" t="str">
        <f t="shared" si="127"/>
        <v/>
      </c>
      <c r="R1002" s="20">
        <f t="shared" si="128"/>
        <v>0</v>
      </c>
      <c r="AB1002" s="21"/>
      <c r="AC1002" s="21"/>
    </row>
    <row r="1003" spans="1:29" x14ac:dyDescent="0.2">
      <c r="A1003" s="23"/>
      <c r="B1003" s="28"/>
      <c r="C1003" s="36"/>
      <c r="D1003" s="25"/>
      <c r="E1003" s="21"/>
      <c r="F1003" s="21"/>
      <c r="G1003" s="43"/>
      <c r="H1003" s="21"/>
      <c r="I1003" s="162"/>
      <c r="J1003" s="522" t="str">
        <f t="shared" si="121"/>
        <v/>
      </c>
      <c r="K1003" s="20">
        <f t="shared" si="122"/>
        <v>0</v>
      </c>
      <c r="L1003" s="20" t="str">
        <f t="shared" si="123"/>
        <v/>
      </c>
      <c r="M1003" s="20" t="str">
        <f t="shared" si="124"/>
        <v/>
      </c>
      <c r="O1003" s="20">
        <f t="shared" si="125"/>
        <v>0</v>
      </c>
      <c r="P1003" s="20">
        <f t="shared" si="126"/>
        <v>0</v>
      </c>
      <c r="Q1003" s="20" t="str">
        <f t="shared" si="127"/>
        <v/>
      </c>
      <c r="R1003" s="20">
        <f t="shared" si="128"/>
        <v>0</v>
      </c>
      <c r="AB1003" s="21"/>
      <c r="AC1003" s="21"/>
    </row>
    <row r="1004" spans="1:29" x14ac:dyDescent="0.2">
      <c r="A1004" s="23"/>
      <c r="B1004" s="28"/>
      <c r="C1004" s="36"/>
      <c r="D1004" s="25"/>
      <c r="E1004" s="21"/>
      <c r="F1004" s="21"/>
      <c r="G1004" s="43"/>
      <c r="H1004" s="21"/>
      <c r="I1004" s="162"/>
      <c r="J1004" s="522" t="str">
        <f t="shared" si="121"/>
        <v/>
      </c>
      <c r="K1004" s="20">
        <f t="shared" si="122"/>
        <v>0</v>
      </c>
      <c r="L1004" s="20" t="str">
        <f t="shared" si="123"/>
        <v/>
      </c>
      <c r="M1004" s="20" t="str">
        <f t="shared" si="124"/>
        <v/>
      </c>
      <c r="O1004" s="20">
        <f t="shared" si="125"/>
        <v>0</v>
      </c>
      <c r="P1004" s="20">
        <f t="shared" si="126"/>
        <v>0</v>
      </c>
      <c r="Q1004" s="20" t="str">
        <f t="shared" si="127"/>
        <v/>
      </c>
      <c r="R1004" s="20">
        <f t="shared" si="128"/>
        <v>0</v>
      </c>
      <c r="AB1004" s="21"/>
      <c r="AC1004" s="21"/>
    </row>
    <row r="1005" spans="1:29" x14ac:dyDescent="0.2">
      <c r="A1005" s="23"/>
      <c r="B1005" s="28"/>
      <c r="C1005" s="36"/>
      <c r="D1005" s="25"/>
      <c r="E1005" s="21"/>
      <c r="F1005" s="21"/>
      <c r="G1005" s="43"/>
      <c r="H1005" s="21"/>
      <c r="I1005" s="162"/>
      <c r="J1005" s="522" t="str">
        <f t="shared" si="121"/>
        <v/>
      </c>
      <c r="K1005" s="20">
        <f t="shared" si="122"/>
        <v>0</v>
      </c>
      <c r="L1005" s="20" t="str">
        <f t="shared" si="123"/>
        <v/>
      </c>
      <c r="M1005" s="20" t="str">
        <f t="shared" si="124"/>
        <v/>
      </c>
      <c r="O1005" s="20">
        <f t="shared" si="125"/>
        <v>0</v>
      </c>
      <c r="P1005" s="20">
        <f t="shared" si="126"/>
        <v>0</v>
      </c>
      <c r="Q1005" s="20" t="str">
        <f t="shared" si="127"/>
        <v/>
      </c>
      <c r="R1005" s="20">
        <f t="shared" si="128"/>
        <v>0</v>
      </c>
      <c r="AB1005" s="21"/>
      <c r="AC1005" s="21"/>
    </row>
    <row r="1006" spans="1:29" x14ac:dyDescent="0.2">
      <c r="A1006" s="23"/>
      <c r="B1006" s="28"/>
      <c r="C1006" s="36"/>
      <c r="D1006" s="25"/>
      <c r="E1006" s="21"/>
      <c r="F1006" s="21"/>
      <c r="G1006" s="43"/>
      <c r="H1006" s="21"/>
      <c r="I1006" s="162"/>
      <c r="J1006" s="522" t="str">
        <f t="shared" si="121"/>
        <v/>
      </c>
      <c r="K1006" s="20">
        <f t="shared" si="122"/>
        <v>0</v>
      </c>
      <c r="L1006" s="20" t="str">
        <f t="shared" si="123"/>
        <v/>
      </c>
      <c r="M1006" s="20" t="str">
        <f t="shared" si="124"/>
        <v/>
      </c>
      <c r="O1006" s="20">
        <f t="shared" si="125"/>
        <v>0</v>
      </c>
      <c r="P1006" s="20">
        <f t="shared" si="126"/>
        <v>0</v>
      </c>
      <c r="Q1006" s="20" t="str">
        <f t="shared" si="127"/>
        <v/>
      </c>
      <c r="R1006" s="20">
        <f t="shared" si="128"/>
        <v>0</v>
      </c>
      <c r="AB1006" s="21"/>
      <c r="AC1006" s="21"/>
    </row>
    <row r="1007" spans="1:29" x14ac:dyDescent="0.2">
      <c r="A1007" s="23"/>
      <c r="B1007" s="28"/>
      <c r="C1007" s="36"/>
      <c r="D1007" s="25"/>
      <c r="E1007" s="21"/>
      <c r="F1007" s="21"/>
      <c r="G1007" s="43"/>
      <c r="H1007" s="21"/>
      <c r="I1007" s="162"/>
      <c r="J1007" s="522" t="str">
        <f t="shared" si="121"/>
        <v/>
      </c>
      <c r="K1007" s="20">
        <f t="shared" si="122"/>
        <v>0</v>
      </c>
      <c r="L1007" s="20" t="str">
        <f t="shared" si="123"/>
        <v/>
      </c>
      <c r="M1007" s="20" t="str">
        <f t="shared" si="124"/>
        <v/>
      </c>
      <c r="O1007" s="20">
        <f t="shared" si="125"/>
        <v>0</v>
      </c>
      <c r="P1007" s="20">
        <f t="shared" si="126"/>
        <v>0</v>
      </c>
      <c r="Q1007" s="20" t="str">
        <f t="shared" si="127"/>
        <v/>
      </c>
      <c r="R1007" s="20">
        <f t="shared" si="128"/>
        <v>0</v>
      </c>
      <c r="AB1007" s="21"/>
      <c r="AC1007" s="21"/>
    </row>
  </sheetData>
  <sheetProtection algorithmName="SHA-512" hashValue="rLqYffCdaFnmoODmLNT7xEq/F+zp9vHBPA5q+pLHlVP1TtFk3MHzEcJKtSfeRalzBnZ/6/dhItrbzZhYRCL5mg==" saltValue="yBGmBCWHYJlzQcteh9yvLA==" spinCount="100000" sheet="1" objects="1" scenarios="1" formatColumns="0" formatRows="0" autoFilter="0"/>
  <autoFilter ref="A10:AC1001"/>
  <conditionalFormatting sqref="F11:G11 F196:G1007">
    <cfRule type="expression" dxfId="136" priority="102">
      <formula>$E11="0869 Indirect Cost"</formula>
    </cfRule>
    <cfRule type="expression" dxfId="135" priority="103">
      <formula>$E11="0800 Other"</formula>
    </cfRule>
    <cfRule type="expression" dxfId="134" priority="104">
      <formula>$E11="0735 Non-Cap Equipment"</formula>
    </cfRule>
    <cfRule type="expression" dxfId="133" priority="105">
      <formula>$E11="0730 Capitalized Equipment"</formula>
    </cfRule>
    <cfRule type="expression" dxfId="132" priority="107">
      <formula>$E11="0640 Books and Periodicals"</formula>
    </cfRule>
    <cfRule type="expression" dxfId="131" priority="108">
      <formula>$E11="0600 Supplies"</formula>
    </cfRule>
    <cfRule type="expression" dxfId="130" priority="109">
      <formula>$E11="0580 Travel Training Registration"</formula>
    </cfRule>
    <cfRule type="expression" dxfId="129" priority="110">
      <formula>$E11="0500 Other Purchased Services"</formula>
    </cfRule>
    <cfRule type="expression" dxfId="128" priority="111">
      <formula>$E11="0400 Purchased Property Services"</formula>
    </cfRule>
    <cfRule type="expression" dxfId="127" priority="112">
      <formula>$E11="0300 Purchased Services"</formula>
    </cfRule>
  </conditionalFormatting>
  <conditionalFormatting sqref="G11 G196:G1007">
    <cfRule type="expression" dxfId="126" priority="81">
      <formula>$F11="000 Stipends/Extra Duty Pay"</formula>
    </cfRule>
    <cfRule type="expression" dxfId="125" priority="82">
      <formula>$F11="207 Substitutes"</formula>
    </cfRule>
    <cfRule type="expression" dxfId="124" priority="101">
      <formula>$E11="0200 Benefits"</formula>
    </cfRule>
  </conditionalFormatting>
  <conditionalFormatting sqref="F11 F196:F1007">
    <cfRule type="expression" dxfId="123" priority="248">
      <formula>AND(ISBLANK($G18),$F18="0100 Salary")</formula>
    </cfRule>
  </conditionalFormatting>
  <conditionalFormatting sqref="G11 G196:G1001">
    <cfRule type="expression" dxfId="122" priority="249">
      <formula>AND(ISBLANK($H18),$F18="0100 Salary")</formula>
    </cfRule>
  </conditionalFormatting>
  <conditionalFormatting sqref="E11 E196:E1001">
    <cfRule type="expression" dxfId="121" priority="240">
      <formula>AND(ISBLANK($E11),$I11&lt;&gt;"")</formula>
    </cfRule>
    <cfRule type="expression" dxfId="120" priority="241">
      <formula>AND(ISBLANK($E11),$H11&lt;&gt;"")</formula>
    </cfRule>
    <cfRule type="expression" dxfId="119" priority="242">
      <formula>AND(ISBLANK($E11),$D11&lt;&gt;"")</formula>
    </cfRule>
    <cfRule type="expression" dxfId="118" priority="243">
      <formula>AND(ISBLANK($E11),$C11&lt;&gt;"")</formula>
    </cfRule>
  </conditionalFormatting>
  <conditionalFormatting sqref="D11 D196:D1001">
    <cfRule type="expression" dxfId="117" priority="236">
      <formula>AND(ISBLANK($D11),$I11&lt;&gt;"")</formula>
    </cfRule>
    <cfRule type="expression" dxfId="116" priority="237">
      <formula>AND(ISBLANK($D11),$H11&lt;&gt;"")</formula>
    </cfRule>
    <cfRule type="expression" dxfId="115" priority="238">
      <formula>AND(ISBLANK($D11),$E11&lt;&gt;"")</formula>
    </cfRule>
    <cfRule type="expression" dxfId="114" priority="239">
      <formula>AND(ISBLANK($D11),$C11&lt;&gt;"")</formula>
    </cfRule>
  </conditionalFormatting>
  <conditionalFormatting sqref="C11 C196:C1001">
    <cfRule type="expression" dxfId="113" priority="231">
      <formula>AND(ISBLANK($C11),$D11&lt;&gt;"")</formula>
    </cfRule>
    <cfRule type="expression" dxfId="112" priority="232">
      <formula>AND(ISBLANK($C11),$I11&lt;&gt;"")</formula>
    </cfRule>
    <cfRule type="expression" dxfId="111" priority="233">
      <formula>AND(ISBLANK($C11),$H11&lt;&gt;"")</formula>
    </cfRule>
    <cfRule type="expression" dxfId="110" priority="234">
      <formula>AND(ISBLANK($C11),$E11&lt;&gt;"")</formula>
    </cfRule>
    <cfRule type="expression" dxfId="109" priority="235">
      <formula>AND(ISBLANK($C11),$D11&lt;&gt;"")</formula>
    </cfRule>
  </conditionalFormatting>
  <conditionalFormatting sqref="H11 H196:H1001">
    <cfRule type="expression" dxfId="108" priority="244">
      <formula>AND(ISBLANK($H11),$I11&lt;&gt;"")</formula>
    </cfRule>
    <cfRule type="expression" dxfId="107" priority="245">
      <formula>AND(ISBLANK($H11),$E11&lt;&gt;"")</formula>
    </cfRule>
    <cfRule type="expression" dxfId="106" priority="246">
      <formula>AND(ISBLANK($H11),$D11&lt;&gt;"")</formula>
    </cfRule>
    <cfRule type="expression" dxfId="105" priority="247">
      <formula>AND(ISBLANK($H11),$C11&lt;&gt;"")</formula>
    </cfRule>
  </conditionalFormatting>
  <conditionalFormatting sqref="F12:G195">
    <cfRule type="expression" dxfId="104" priority="52">
      <formula>$E12="0869 Indirect Cost"</formula>
    </cfRule>
    <cfRule type="expression" dxfId="103" priority="53">
      <formula>$E12="0800 Other"</formula>
    </cfRule>
    <cfRule type="expression" dxfId="102" priority="54">
      <formula>$E12="0735 Non-Cap Equipment"</formula>
    </cfRule>
    <cfRule type="expression" dxfId="101" priority="55">
      <formula>$E12="0730 Capitalized Equipment"</formula>
    </cfRule>
    <cfRule type="expression" dxfId="100" priority="56">
      <formula>$E12="0640 Books and Periodicals"</formula>
    </cfRule>
    <cfRule type="expression" dxfId="99" priority="57">
      <formula>$E12="0600 Supplies"</formula>
    </cfRule>
    <cfRule type="expression" dxfId="98" priority="58">
      <formula>$E12="0580 Travel Training Registration"</formula>
    </cfRule>
    <cfRule type="expression" dxfId="97" priority="59">
      <formula>$E12="0500 Other Purchased Services"</formula>
    </cfRule>
    <cfRule type="expression" dxfId="96" priority="60">
      <formula>$E12="0400 Purchased Property Services"</formula>
    </cfRule>
    <cfRule type="expression" dxfId="95" priority="61">
      <formula>$E12="0300 Purchased Services"</formula>
    </cfRule>
  </conditionalFormatting>
  <conditionalFormatting sqref="G12:G195">
    <cfRule type="expression" dxfId="94" priority="49">
      <formula>$F12="000 Stipends/Extra Duty Pay"</formula>
    </cfRule>
    <cfRule type="expression" dxfId="93" priority="50">
      <formula>$F12="207 Substitutes"</formula>
    </cfRule>
    <cfRule type="expression" dxfId="92" priority="51">
      <formula>$E12="0200 Benefits"</formula>
    </cfRule>
  </conditionalFormatting>
  <conditionalFormatting sqref="F11:F195">
    <cfRule type="expression" dxfId="91" priority="79">
      <formula>AND(ISBLANK($F11),$E11="0100 Salary")</formula>
    </cfRule>
  </conditionalFormatting>
  <conditionalFormatting sqref="G11:G195">
    <cfRule type="expression" dxfId="90" priority="80">
      <formula>AND(ISBLANK($G11),$E11="0100 Salary")</formula>
    </cfRule>
  </conditionalFormatting>
  <conditionalFormatting sqref="E12:E25 E76:E195 E27:E34 E36:E74">
    <cfRule type="expression" dxfId="89" priority="71">
      <formula>AND(ISBLANK($E12),$I12&lt;&gt;"")</formula>
    </cfRule>
    <cfRule type="expression" dxfId="88" priority="72">
      <formula>AND(ISBLANK($E12),$H12&lt;&gt;"")</formula>
    </cfRule>
    <cfRule type="expression" dxfId="87" priority="73">
      <formula>AND(ISBLANK($E12),$D12&lt;&gt;"")</formula>
    </cfRule>
    <cfRule type="expression" dxfId="86" priority="74">
      <formula>AND(ISBLANK($E12),$C12&lt;&gt;"")</formula>
    </cfRule>
  </conditionalFormatting>
  <conditionalFormatting sqref="D12:D21 D76:D195 D23:D25 D27:D34 D36:D74">
    <cfRule type="expression" dxfId="85" priority="67">
      <formula>AND(ISBLANK($D12),$I12&lt;&gt;"")</formula>
    </cfRule>
    <cfRule type="expression" dxfId="84" priority="68">
      <formula>AND(ISBLANK($D12),$H12&lt;&gt;"")</formula>
    </cfRule>
    <cfRule type="expression" dxfId="83" priority="69">
      <formula>AND(ISBLANK($D12),$E12&lt;&gt;"")</formula>
    </cfRule>
    <cfRule type="expression" dxfId="82" priority="70">
      <formula>AND(ISBLANK($D12),$C12&lt;&gt;"")</formula>
    </cfRule>
  </conditionalFormatting>
  <conditionalFormatting sqref="C76:C195 C12:C21 C23:C25 C27:C34 C36:C74">
    <cfRule type="expression" dxfId="81" priority="62">
      <formula>AND(ISBLANK($C12),$D12&lt;&gt;"")</formula>
    </cfRule>
    <cfRule type="expression" dxfId="80" priority="63">
      <formula>AND(ISBLANK($C12),$I12&lt;&gt;"")</formula>
    </cfRule>
    <cfRule type="expression" dxfId="79" priority="64">
      <formula>AND(ISBLANK($C12),$H12&lt;&gt;"")</formula>
    </cfRule>
    <cfRule type="expression" dxfId="78" priority="65">
      <formula>AND(ISBLANK($C12),$E12&lt;&gt;"")</formula>
    </cfRule>
    <cfRule type="expression" dxfId="77" priority="66">
      <formula>AND(ISBLANK($C12),$D12&lt;&gt;"")</formula>
    </cfRule>
  </conditionalFormatting>
  <conditionalFormatting sqref="H12:H195">
    <cfRule type="expression" dxfId="76" priority="75">
      <formula>AND(ISBLANK($H12),$I12&lt;&gt;"")</formula>
    </cfRule>
    <cfRule type="expression" dxfId="75" priority="76">
      <formula>AND(ISBLANK($H12),$E12&lt;&gt;"")</formula>
    </cfRule>
    <cfRule type="expression" dxfId="74" priority="77">
      <formula>AND(ISBLANK($H12),$D12&lt;&gt;"")</formula>
    </cfRule>
    <cfRule type="expression" dxfId="73" priority="78">
      <formula>AND(ISBLANK($H12),$C12&lt;&gt;"")</formula>
    </cfRule>
  </conditionalFormatting>
  <conditionalFormatting sqref="E75">
    <cfRule type="expression" dxfId="72" priority="45">
      <formula>AND(ISBLANK($E75),$I75&lt;&gt;"")</formula>
    </cfRule>
    <cfRule type="expression" dxfId="71" priority="46">
      <formula>AND(ISBLANK($E75),$H75&lt;&gt;"")</formula>
    </cfRule>
    <cfRule type="expression" dxfId="70" priority="47">
      <formula>AND(ISBLANK($E75),$D75&lt;&gt;"")</formula>
    </cfRule>
    <cfRule type="expression" dxfId="69" priority="48">
      <formula>AND(ISBLANK($E75),$C75&lt;&gt;"")</formula>
    </cfRule>
  </conditionalFormatting>
  <conditionalFormatting sqref="D75">
    <cfRule type="expression" dxfId="68" priority="41">
      <formula>AND(ISBLANK($D75),$I75&lt;&gt;"")</formula>
    </cfRule>
    <cfRule type="expression" dxfId="67" priority="42">
      <formula>AND(ISBLANK($D75),$H75&lt;&gt;"")</formula>
    </cfRule>
    <cfRule type="expression" dxfId="66" priority="43">
      <formula>AND(ISBLANK($D75),$E75&lt;&gt;"")</formula>
    </cfRule>
    <cfRule type="expression" dxfId="65" priority="44">
      <formula>AND(ISBLANK($D75),$C75&lt;&gt;"")</formula>
    </cfRule>
  </conditionalFormatting>
  <conditionalFormatting sqref="C75">
    <cfRule type="expression" dxfId="64" priority="36">
      <formula>AND(ISBLANK($C75),$D75&lt;&gt;"")</formula>
    </cfRule>
    <cfRule type="expression" dxfId="63" priority="37">
      <formula>AND(ISBLANK($C75),$I75&lt;&gt;"")</formula>
    </cfRule>
    <cfRule type="expression" dxfId="62" priority="38">
      <formula>AND(ISBLANK($C75),$H75&lt;&gt;"")</formula>
    </cfRule>
    <cfRule type="expression" dxfId="61" priority="39">
      <formula>AND(ISBLANK($C75),$E75&lt;&gt;"")</formula>
    </cfRule>
    <cfRule type="expression" dxfId="60" priority="40">
      <formula>AND(ISBLANK($C75),$D75&lt;&gt;"")</formula>
    </cfRule>
  </conditionalFormatting>
  <conditionalFormatting sqref="D22">
    <cfRule type="expression" dxfId="59" priority="32">
      <formula>AND(ISBLANK($D22),$I22&lt;&gt;"")</formula>
    </cfRule>
    <cfRule type="expression" dxfId="58" priority="33">
      <formula>AND(ISBLANK($D22),$H22&lt;&gt;"")</formula>
    </cfRule>
    <cfRule type="expression" dxfId="57" priority="34">
      <formula>AND(ISBLANK($D22),$E22&lt;&gt;"")</formula>
    </cfRule>
    <cfRule type="expression" dxfId="56" priority="35">
      <formula>AND(ISBLANK($D22),$C22&lt;&gt;"")</formula>
    </cfRule>
  </conditionalFormatting>
  <conditionalFormatting sqref="C22">
    <cfRule type="expression" dxfId="55" priority="27">
      <formula>AND(ISBLANK($C22),$D22&lt;&gt;"")</formula>
    </cfRule>
    <cfRule type="expression" dxfId="54" priority="28">
      <formula>AND(ISBLANK($C22),$I22&lt;&gt;"")</formula>
    </cfRule>
    <cfRule type="expression" dxfId="53" priority="29">
      <formula>AND(ISBLANK($C22),$H22&lt;&gt;"")</formula>
    </cfRule>
    <cfRule type="expression" dxfId="52" priority="30">
      <formula>AND(ISBLANK($C22),$E22&lt;&gt;"")</formula>
    </cfRule>
    <cfRule type="expression" dxfId="51" priority="31">
      <formula>AND(ISBLANK($C22),$D22&lt;&gt;"")</formula>
    </cfRule>
  </conditionalFormatting>
  <conditionalFormatting sqref="E26">
    <cfRule type="expression" dxfId="50" priority="23">
      <formula>AND(ISBLANK($E26),$I26&lt;&gt;"")</formula>
    </cfRule>
    <cfRule type="expression" dxfId="49" priority="24">
      <formula>AND(ISBLANK($E26),$H26&lt;&gt;"")</formula>
    </cfRule>
    <cfRule type="expression" dxfId="48" priority="25">
      <formula>AND(ISBLANK($E26),$D26&lt;&gt;"")</formula>
    </cfRule>
    <cfRule type="expression" dxfId="47" priority="26">
      <formula>AND(ISBLANK($E26),$C26&lt;&gt;"")</formula>
    </cfRule>
  </conditionalFormatting>
  <conditionalFormatting sqref="D26">
    <cfRule type="expression" dxfId="46" priority="19">
      <formula>AND(ISBLANK($D26),$I26&lt;&gt;"")</formula>
    </cfRule>
    <cfRule type="expression" dxfId="45" priority="20">
      <formula>AND(ISBLANK($D26),$H26&lt;&gt;"")</formula>
    </cfRule>
    <cfRule type="expression" dxfId="44" priority="21">
      <formula>AND(ISBLANK($D26),$E26&lt;&gt;"")</formula>
    </cfRule>
    <cfRule type="expression" dxfId="43" priority="22">
      <formula>AND(ISBLANK($D26),$C26&lt;&gt;"")</formula>
    </cfRule>
  </conditionalFormatting>
  <conditionalFormatting sqref="C26">
    <cfRule type="expression" dxfId="42" priority="14">
      <formula>AND(ISBLANK($C26),$D26&lt;&gt;"")</formula>
    </cfRule>
    <cfRule type="expression" dxfId="41" priority="15">
      <formula>AND(ISBLANK($C26),$I26&lt;&gt;"")</formula>
    </cfRule>
    <cfRule type="expression" dxfId="40" priority="16">
      <formula>AND(ISBLANK($C26),$H26&lt;&gt;"")</formula>
    </cfRule>
    <cfRule type="expression" dxfId="39" priority="17">
      <formula>AND(ISBLANK($C26),$E26&lt;&gt;"")</formula>
    </cfRule>
    <cfRule type="expression" dxfId="38" priority="18">
      <formula>AND(ISBLANK($C26),$D26&lt;&gt;"")</formula>
    </cfRule>
  </conditionalFormatting>
  <conditionalFormatting sqref="E35">
    <cfRule type="expression" dxfId="37" priority="10">
      <formula>AND(ISBLANK($E35),$I35&lt;&gt;"")</formula>
    </cfRule>
    <cfRule type="expression" dxfId="36" priority="11">
      <formula>AND(ISBLANK($E35),$H35&lt;&gt;"")</formula>
    </cfRule>
    <cfRule type="expression" dxfId="35" priority="12">
      <formula>AND(ISBLANK($E35),$D35&lt;&gt;"")</formula>
    </cfRule>
    <cfRule type="expression" dxfId="34" priority="13">
      <formula>AND(ISBLANK($E35),$C35&lt;&gt;"")</formula>
    </cfRule>
  </conditionalFormatting>
  <conditionalFormatting sqref="D35">
    <cfRule type="expression" dxfId="33" priority="6">
      <formula>AND(ISBLANK($D35),$I35&lt;&gt;"")</formula>
    </cfRule>
    <cfRule type="expression" dxfId="32" priority="7">
      <formula>AND(ISBLANK($D35),$H35&lt;&gt;"")</formula>
    </cfRule>
    <cfRule type="expression" dxfId="31" priority="8">
      <formula>AND(ISBLANK($D35),$E35&lt;&gt;"")</formula>
    </cfRule>
    <cfRule type="expression" dxfId="30" priority="9">
      <formula>AND(ISBLANK($D35),$C35&lt;&gt;"")</formula>
    </cfRule>
  </conditionalFormatting>
  <conditionalFormatting sqref="C35">
    <cfRule type="expression" dxfId="29" priority="1">
      <formula>AND(ISBLANK($C35),$D35&lt;&gt;"")</formula>
    </cfRule>
    <cfRule type="expression" dxfId="28" priority="2">
      <formula>AND(ISBLANK($C35),$I35&lt;&gt;"")</formula>
    </cfRule>
    <cfRule type="expression" dxfId="27" priority="3">
      <formula>AND(ISBLANK($C35),$H35&lt;&gt;"")</formula>
    </cfRule>
    <cfRule type="expression" dxfId="26" priority="4">
      <formula>AND(ISBLANK($C35),$E35&lt;&gt;"")</formula>
    </cfRule>
    <cfRule type="expression" dxfId="25" priority="5">
      <formula>AND(ISBLANK($C35),$D35&lt;&gt;"")</formula>
    </cfRule>
  </conditionalFormatting>
  <dataValidations count="11">
    <dataValidation type="decimal" allowBlank="1" showInputMessage="1" showErrorMessage="1" error="Please enter Number" sqref="G10">
      <formula1>0</formula1>
      <formula2>100.5</formula2>
    </dataValidation>
    <dataValidation type="list" allowBlank="1" showInputMessage="1" showErrorMessage="1" sqref="D11:D1007">
      <formula1>program</formula1>
    </dataValidation>
    <dataValidation type="list" allowBlank="1" showInputMessage="1" showErrorMessage="1" sqref="H11:H1007">
      <formula1>funding</formula1>
    </dataValidation>
    <dataValidation type="list" allowBlank="1" showInputMessage="1" showErrorMessage="1" sqref="E11:E1007">
      <formula1>object</formula1>
    </dataValidation>
    <dataValidation allowBlank="1" showInputMessage="1" showErrorMessage="1" error="Please enter Number" sqref="G519:G1007"/>
    <dataValidation type="list" showInputMessage="1" showErrorMessage="1" sqref="F10:F1048576">
      <formula1>Salary</formula1>
    </dataValidation>
    <dataValidation type="decimal" allowBlank="1" showInputMessage="1" showErrorMessage="1" sqref="I10:I1048576">
      <formula1>0</formula1>
      <formula2>9999999999</formula2>
    </dataValidation>
    <dataValidation type="list" showInputMessage="1" showErrorMessage="1" sqref="AB11:AB1007">
      <formula1>Changes</formula1>
    </dataValidation>
    <dataValidation type="decimal" allowBlank="1" showInputMessage="1" showErrorMessage="1" error="Please enter Number" sqref="G11:G518">
      <formula1>0</formula1>
      <formula2>100</formula2>
    </dataValidation>
    <dataValidation type="list" allowBlank="1" showInputMessage="1" showErrorMessage="1" sqref="C1002:C1007">
      <formula1>IF($N$11="YES",OFFSET($AA$11:$AA$508,,,COUNTIF(Z:Z,"&gt;0")), INDIRECT(SUBSTITUTE(#REF!," ","_")))</formula1>
    </dataValidation>
    <dataValidation type="list" allowBlank="1" showInputMessage="1" showErrorMessage="1" sqref="C11:C1001">
      <formula1>IF($N$11="YES",OFFSET($AA$11:$AA$508,,,COUNTIF(Z:Z,"&gt;0")), INDIRECT(SUBSTITUTE($A$1," ","_")))</formula1>
    </dataValidation>
  </dataValidations>
  <pageMargins left="0.7" right="0.7" top="0.75" bottom="0.75" header="0.3" footer="0.3"/>
  <pageSetup orientation="portrait" r:id="rId1"/>
  <headerFooter>
    <oddFooter>&amp;L&amp;F&amp;R&amp;D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'Strategy Development'!$A$2:$A$26</xm:f>
          </x14:formula1>
          <xm:sqref>A11:A1007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D500"/>
  <sheetViews>
    <sheetView zoomScaleNormal="100" workbookViewId="0">
      <pane ySplit="2" topLeftCell="A3" activePane="bottomLeft" state="frozen"/>
      <selection pane="bottomLeft" activeCell="I6" sqref="I6"/>
    </sheetView>
  </sheetViews>
  <sheetFormatPr defaultRowHeight="15" x14ac:dyDescent="0.25"/>
  <cols>
    <col min="1" max="1" width="11.5703125" style="24" hidden="1" customWidth="1"/>
    <col min="2" max="2" width="18.140625" style="24" customWidth="1"/>
    <col min="3" max="3" width="48.140625" style="24" customWidth="1"/>
    <col min="4" max="4" width="33" style="24" customWidth="1"/>
    <col min="5" max="6" width="18.28515625" style="24" hidden="1" customWidth="1"/>
    <col min="7" max="8" width="14" style="24" hidden="1" customWidth="1"/>
    <col min="9" max="9" width="32.42578125" style="24" customWidth="1"/>
    <col min="10" max="11" width="14" style="583" customWidth="1"/>
    <col min="12" max="26" width="9.140625" style="566" hidden="1" customWidth="1"/>
    <col min="27" max="27" width="9.140625" style="528" hidden="1" customWidth="1"/>
    <col min="28" max="28" width="64.85546875" style="528" hidden="1" customWidth="1"/>
    <col min="29" max="29" width="16.42578125" style="583" customWidth="1"/>
    <col min="30" max="30" width="42.85546875" style="24" customWidth="1"/>
    <col min="31" max="16384" width="9.140625" style="24"/>
  </cols>
  <sheetData>
    <row r="1" spans="1:30" s="17" customFormat="1" ht="18" x14ac:dyDescent="0.25">
      <c r="A1" s="27" t="e">
        <f>DistrictName</f>
        <v>#N/A</v>
      </c>
      <c r="C1" s="638" t="s">
        <v>8024</v>
      </c>
      <c r="D1" s="638"/>
      <c r="E1" s="638"/>
      <c r="F1" s="638"/>
      <c r="G1" s="638"/>
      <c r="H1" s="638"/>
      <c r="I1" s="638"/>
      <c r="J1" s="638"/>
      <c r="K1" s="638"/>
      <c r="L1" s="526"/>
      <c r="M1" s="526"/>
      <c r="N1" s="20"/>
      <c r="O1" s="20"/>
      <c r="P1" s="20"/>
      <c r="Q1" s="20"/>
      <c r="R1" s="20"/>
      <c r="S1" s="20"/>
      <c r="T1" s="20"/>
      <c r="U1" s="20"/>
      <c r="V1" s="20"/>
      <c r="W1" s="20"/>
      <c r="X1" s="20"/>
      <c r="Y1" s="20"/>
      <c r="Z1" s="20"/>
      <c r="AA1" s="20"/>
      <c r="AB1" s="20"/>
      <c r="AC1" s="441"/>
    </row>
    <row r="2" spans="1:30" s="17" customFormat="1" ht="31.5" x14ac:dyDescent="0.25">
      <c r="A2" s="94"/>
      <c r="B2" s="494" t="s">
        <v>0</v>
      </c>
      <c r="C2" s="494" t="s">
        <v>1</v>
      </c>
      <c r="D2" s="494" t="s">
        <v>6109</v>
      </c>
      <c r="E2" s="494"/>
      <c r="F2" s="494"/>
      <c r="G2" s="494"/>
      <c r="H2" s="494"/>
      <c r="I2" s="494" t="s">
        <v>4</v>
      </c>
      <c r="J2" s="577" t="s">
        <v>6</v>
      </c>
      <c r="K2" s="578" t="s">
        <v>89</v>
      </c>
      <c r="L2" s="527"/>
      <c r="M2" s="527"/>
      <c r="N2" s="20"/>
      <c r="O2" s="20"/>
      <c r="P2" s="20"/>
      <c r="Q2" s="20"/>
      <c r="R2" s="20"/>
      <c r="S2" s="20"/>
      <c r="T2" s="20"/>
      <c r="U2" s="20"/>
      <c r="V2" s="20"/>
      <c r="W2" s="20"/>
      <c r="X2" s="20"/>
      <c r="Y2" s="20"/>
      <c r="Z2" s="20"/>
      <c r="AA2" s="20"/>
      <c r="AB2" s="20"/>
      <c r="AC2" s="478" t="s">
        <v>8138</v>
      </c>
      <c r="AD2" s="478" t="s">
        <v>8146</v>
      </c>
    </row>
    <row r="3" spans="1:30" s="97" customFormat="1" ht="66" customHeight="1" x14ac:dyDescent="0.2">
      <c r="B3" s="637" t="s">
        <v>101</v>
      </c>
      <c r="C3" s="637"/>
      <c r="D3" s="140"/>
      <c r="E3" s="140"/>
      <c r="F3" s="140"/>
      <c r="G3" s="140"/>
      <c r="H3" s="140"/>
      <c r="J3" s="579"/>
      <c r="K3" s="580">
        <f>SUM(J3:J498)</f>
        <v>0</v>
      </c>
      <c r="L3" s="564"/>
      <c r="M3" s="564"/>
      <c r="N3" s="564"/>
      <c r="O3" s="564" t="str">
        <f>'Cover Page'!C17</f>
        <v>No</v>
      </c>
      <c r="P3" s="564"/>
      <c r="Q3" s="564"/>
      <c r="R3" s="564"/>
      <c r="S3" s="564"/>
      <c r="T3" s="564"/>
      <c r="U3" s="564"/>
      <c r="V3" s="564"/>
      <c r="W3" s="564"/>
      <c r="X3" s="564"/>
      <c r="Y3" s="564"/>
      <c r="Z3" s="564"/>
      <c r="AA3" s="564">
        <f>'BOCES SELECT'!E4</f>
        <v>1045865</v>
      </c>
      <c r="AB3" s="564" t="e">
        <f ca="1">'BOCES SELECT'!CH4</f>
        <v>#N/A</v>
      </c>
      <c r="AC3" s="581"/>
    </row>
    <row r="4" spans="1:30" s="141" customFormat="1" ht="12.75" x14ac:dyDescent="0.2">
      <c r="A4" s="97"/>
      <c r="B4" s="98"/>
      <c r="C4" s="19"/>
      <c r="D4" s="25"/>
      <c r="G4" s="142"/>
      <c r="H4" s="25"/>
      <c r="I4" s="25"/>
      <c r="J4" s="551"/>
      <c r="K4" s="581"/>
      <c r="L4" s="565"/>
      <c r="M4" s="565" t="str">
        <f>LEFT(I4,11)</f>
        <v/>
      </c>
      <c r="N4" s="565" t="str">
        <f>LEFT(F4,2)</f>
        <v/>
      </c>
      <c r="O4" s="565"/>
      <c r="P4" s="565">
        <f>L4</f>
        <v>0</v>
      </c>
      <c r="Q4" s="565">
        <f>LEN(M4)</f>
        <v>0</v>
      </c>
      <c r="R4" s="565" t="str">
        <f>IF(LEN(M4)=11,M4,IF(LEN(M4)=10,CONCATENATE(M4," "),IF(LEN(M4)=9,CONCATENATE(M4,"  "),IF(LEN(M4)=8,CONCATENATE(M4,"   "),""))))</f>
        <v/>
      </c>
      <c r="S4" s="565">
        <f>LEN(R4)</f>
        <v>0</v>
      </c>
      <c r="T4" s="565"/>
      <c r="U4" s="565"/>
      <c r="V4" s="565"/>
      <c r="W4" s="565"/>
      <c r="X4" s="565"/>
      <c r="Y4" s="565"/>
      <c r="Z4" s="565"/>
      <c r="AA4" s="564">
        <f>'BOCES SELECT'!E5</f>
        <v>1045864</v>
      </c>
      <c r="AB4" s="564" t="e">
        <f ca="1">'BOCES SELECT'!CH5</f>
        <v>#N/A</v>
      </c>
      <c r="AC4" s="582"/>
    </row>
    <row r="5" spans="1:30" s="141" customFormat="1" ht="12.75" x14ac:dyDescent="0.2">
      <c r="A5" s="97"/>
      <c r="B5" s="98"/>
      <c r="C5" s="464" t="s">
        <v>8024</v>
      </c>
      <c r="D5" s="25"/>
      <c r="G5" s="142"/>
      <c r="H5" s="25"/>
      <c r="I5" s="25"/>
      <c r="J5" s="551"/>
      <c r="K5" s="581"/>
      <c r="L5" s="565"/>
      <c r="M5" s="565" t="str">
        <f t="shared" ref="M5:M68" si="0">LEFT(I5,11)</f>
        <v/>
      </c>
      <c r="N5" s="565" t="str">
        <f t="shared" ref="N5:N68" si="1">LEFT(F5,2)</f>
        <v/>
      </c>
      <c r="O5" s="565"/>
      <c r="P5" s="565">
        <f t="shared" ref="P5:P68" si="2">L5</f>
        <v>0</v>
      </c>
      <c r="Q5" s="565">
        <f t="shared" ref="Q5:Q68" si="3">LEN(M5)</f>
        <v>0</v>
      </c>
      <c r="R5" s="565" t="str">
        <f t="shared" ref="R5:R68" si="4">IF(LEN(M5)=11,M5,IF(LEN(M5)=10,CONCATENATE(M5," "),IF(LEN(M5)=9,CONCATENATE(M5,"  "),IF(LEN(M5)=8,CONCATENATE(M5,"   "),""))))</f>
        <v/>
      </c>
      <c r="S5" s="565">
        <f t="shared" ref="S5:S68" si="5">LEN(R5)</f>
        <v>0</v>
      </c>
      <c r="T5" s="565"/>
      <c r="U5" s="565"/>
      <c r="V5" s="565"/>
      <c r="W5" s="565"/>
      <c r="X5" s="565"/>
      <c r="Y5" s="565"/>
      <c r="Z5" s="565"/>
      <c r="AA5" s="564">
        <f>'BOCES SELECT'!E6</f>
        <v>1045863</v>
      </c>
      <c r="AB5" s="564" t="e">
        <f ca="1">'BOCES SELECT'!CH6</f>
        <v>#N/A</v>
      </c>
      <c r="AC5" s="582"/>
    </row>
    <row r="6" spans="1:30" x14ac:dyDescent="0.25">
      <c r="A6" s="95"/>
      <c r="B6" s="95"/>
      <c r="C6" s="97"/>
      <c r="D6" s="25"/>
      <c r="E6" s="141"/>
      <c r="F6" s="141"/>
      <c r="G6" s="142"/>
      <c r="H6" s="25"/>
      <c r="I6" s="25"/>
      <c r="J6" s="551"/>
      <c r="K6" s="581"/>
      <c r="L6" s="565"/>
      <c r="M6" s="565" t="str">
        <f t="shared" si="0"/>
        <v/>
      </c>
      <c r="N6" s="565" t="str">
        <f t="shared" si="1"/>
        <v/>
      </c>
      <c r="O6" s="565"/>
      <c r="P6" s="565">
        <f t="shared" si="2"/>
        <v>0</v>
      </c>
      <c r="Q6" s="565">
        <f t="shared" si="3"/>
        <v>0</v>
      </c>
      <c r="R6" s="565" t="str">
        <f t="shared" si="4"/>
        <v/>
      </c>
      <c r="S6" s="565">
        <f t="shared" si="5"/>
        <v>0</v>
      </c>
      <c r="T6" s="565"/>
      <c r="AA6" s="564">
        <f>'BOCES SELECT'!E7</f>
        <v>1045862</v>
      </c>
      <c r="AB6" s="564" t="e">
        <f ca="1">'BOCES SELECT'!CH7</f>
        <v>#N/A</v>
      </c>
      <c r="AC6" s="582"/>
    </row>
    <row r="7" spans="1:30" x14ac:dyDescent="0.25">
      <c r="A7" s="95"/>
      <c r="B7" s="95"/>
      <c r="C7" s="95"/>
      <c r="D7" s="560"/>
      <c r="E7" s="561"/>
      <c r="F7" s="561"/>
      <c r="G7" s="562"/>
      <c r="H7" s="560"/>
      <c r="I7" s="560"/>
      <c r="J7" s="551"/>
      <c r="K7" s="581"/>
      <c r="L7" s="565"/>
      <c r="M7" s="565" t="str">
        <f t="shared" ref="M7:M12" si="6">LEFT(I7,11)</f>
        <v/>
      </c>
      <c r="N7" s="565" t="str">
        <f t="shared" ref="N7:N12" si="7">LEFT(F7,2)</f>
        <v/>
      </c>
      <c r="O7" s="565"/>
      <c r="P7" s="565">
        <f t="shared" ref="P7:P12" si="8">L7</f>
        <v>0</v>
      </c>
      <c r="Q7" s="565">
        <f t="shared" ref="Q7:Q12" si="9">LEN(M7)</f>
        <v>0</v>
      </c>
      <c r="R7" s="565" t="str">
        <f t="shared" ref="R7:R12" si="10">IF(LEN(M7)=11,M7,IF(LEN(M7)=10,CONCATENATE(M7," "),IF(LEN(M7)=9,CONCATENATE(M7,"  "),IF(LEN(M7)=8,CONCATENATE(M7,"   "),""))))</f>
        <v/>
      </c>
      <c r="S7" s="565">
        <f t="shared" ref="S7:S12" si="11">LEN(R7)</f>
        <v>0</v>
      </c>
      <c r="T7" s="565"/>
      <c r="AA7" s="564">
        <f>'BOCES SELECT'!E8</f>
        <v>1045861</v>
      </c>
      <c r="AB7" s="564" t="e">
        <f ca="1">'BOCES SELECT'!CH8</f>
        <v>#N/A</v>
      </c>
      <c r="AD7" s="559"/>
    </row>
    <row r="8" spans="1:30" s="141" customFormat="1" x14ac:dyDescent="0.25">
      <c r="A8" s="97"/>
      <c r="B8" s="98"/>
      <c r="C8" s="19"/>
      <c r="D8" s="560"/>
      <c r="E8" s="561"/>
      <c r="F8" s="561"/>
      <c r="G8" s="562"/>
      <c r="H8" s="560"/>
      <c r="I8" s="560"/>
      <c r="J8" s="551"/>
      <c r="K8" s="581"/>
      <c r="L8" s="565"/>
      <c r="M8" s="565" t="str">
        <f t="shared" si="6"/>
        <v/>
      </c>
      <c r="N8" s="565" t="str">
        <f t="shared" si="7"/>
        <v/>
      </c>
      <c r="O8" s="565"/>
      <c r="P8" s="565">
        <f t="shared" si="8"/>
        <v>0</v>
      </c>
      <c r="Q8" s="565">
        <f t="shared" si="9"/>
        <v>0</v>
      </c>
      <c r="R8" s="565" t="str">
        <f t="shared" si="10"/>
        <v/>
      </c>
      <c r="S8" s="565">
        <f t="shared" si="11"/>
        <v>0</v>
      </c>
      <c r="T8" s="565"/>
      <c r="U8" s="566"/>
      <c r="V8" s="566"/>
      <c r="W8" s="566"/>
      <c r="X8" s="566"/>
      <c r="Y8" s="566"/>
      <c r="Z8" s="566"/>
      <c r="AA8" s="564">
        <f>'BOCES SELECT'!E9</f>
        <v>1045860</v>
      </c>
      <c r="AB8" s="564" t="e">
        <f ca="1">'BOCES SELECT'!CH9</f>
        <v>#N/A</v>
      </c>
      <c r="AC8" s="583"/>
      <c r="AD8" s="559"/>
    </row>
    <row r="9" spans="1:30" s="141" customFormat="1" x14ac:dyDescent="0.25">
      <c r="A9" s="97"/>
      <c r="B9" s="98"/>
      <c r="C9" s="99"/>
      <c r="D9" s="560"/>
      <c r="E9" s="561"/>
      <c r="F9" s="561"/>
      <c r="G9" s="562"/>
      <c r="H9" s="560"/>
      <c r="I9" s="560"/>
      <c r="J9" s="551"/>
      <c r="K9" s="581"/>
      <c r="L9" s="565"/>
      <c r="M9" s="565" t="str">
        <f t="shared" si="6"/>
        <v/>
      </c>
      <c r="N9" s="565" t="str">
        <f t="shared" si="7"/>
        <v/>
      </c>
      <c r="O9" s="565"/>
      <c r="P9" s="565">
        <f t="shared" si="8"/>
        <v>0</v>
      </c>
      <c r="Q9" s="565">
        <f t="shared" si="9"/>
        <v>0</v>
      </c>
      <c r="R9" s="565" t="str">
        <f t="shared" si="10"/>
        <v/>
      </c>
      <c r="S9" s="565">
        <f t="shared" si="11"/>
        <v>0</v>
      </c>
      <c r="T9" s="565"/>
      <c r="U9" s="566"/>
      <c r="V9" s="566"/>
      <c r="W9" s="566"/>
      <c r="X9" s="566"/>
      <c r="Y9" s="566"/>
      <c r="Z9" s="566"/>
      <c r="AA9" s="564">
        <f>'BOCES SELECT'!E10</f>
        <v>1045859</v>
      </c>
      <c r="AB9" s="564" t="e">
        <f ca="1">'BOCES SELECT'!CH10</f>
        <v>#N/A</v>
      </c>
      <c r="AC9" s="583"/>
      <c r="AD9" s="559"/>
    </row>
    <row r="10" spans="1:30" s="141" customFormat="1" x14ac:dyDescent="0.25">
      <c r="A10" s="97"/>
      <c r="B10" s="97"/>
      <c r="C10" s="99"/>
      <c r="D10" s="560"/>
      <c r="E10" s="561"/>
      <c r="F10" s="561"/>
      <c r="G10" s="562"/>
      <c r="H10" s="560"/>
      <c r="I10" s="560"/>
      <c r="J10" s="551"/>
      <c r="K10" s="581"/>
      <c r="L10" s="565"/>
      <c r="M10" s="565" t="str">
        <f t="shared" si="6"/>
        <v/>
      </c>
      <c r="N10" s="565" t="str">
        <f t="shared" si="7"/>
        <v/>
      </c>
      <c r="O10" s="565"/>
      <c r="P10" s="565">
        <f t="shared" si="8"/>
        <v>0</v>
      </c>
      <c r="Q10" s="565">
        <f t="shared" si="9"/>
        <v>0</v>
      </c>
      <c r="R10" s="565" t="str">
        <f t="shared" si="10"/>
        <v/>
      </c>
      <c r="S10" s="565">
        <f t="shared" si="11"/>
        <v>0</v>
      </c>
      <c r="T10" s="565"/>
      <c r="U10" s="566"/>
      <c r="V10" s="566"/>
      <c r="W10" s="566"/>
      <c r="X10" s="566"/>
      <c r="Y10" s="566"/>
      <c r="Z10" s="566"/>
      <c r="AA10" s="564">
        <f>'BOCES SELECT'!E11</f>
        <v>1045858</v>
      </c>
      <c r="AB10" s="564" t="e">
        <f ca="1">'BOCES SELECT'!CH11</f>
        <v>#N/A</v>
      </c>
      <c r="AC10" s="583"/>
      <c r="AD10" s="559"/>
    </row>
    <row r="11" spans="1:30" s="141" customFormat="1" x14ac:dyDescent="0.25">
      <c r="A11" s="97"/>
      <c r="B11" s="100"/>
      <c r="C11" s="100"/>
      <c r="D11" s="560"/>
      <c r="E11" s="561"/>
      <c r="F11" s="561"/>
      <c r="G11" s="562"/>
      <c r="H11" s="560"/>
      <c r="I11" s="560"/>
      <c r="J11" s="551"/>
      <c r="K11" s="581"/>
      <c r="L11" s="565"/>
      <c r="M11" s="565" t="str">
        <f t="shared" si="6"/>
        <v/>
      </c>
      <c r="N11" s="565" t="str">
        <f t="shared" si="7"/>
        <v/>
      </c>
      <c r="O11" s="565"/>
      <c r="P11" s="565">
        <f t="shared" si="8"/>
        <v>0</v>
      </c>
      <c r="Q11" s="565">
        <f t="shared" si="9"/>
        <v>0</v>
      </c>
      <c r="R11" s="565" t="str">
        <f t="shared" si="10"/>
        <v/>
      </c>
      <c r="S11" s="565">
        <f t="shared" si="11"/>
        <v>0</v>
      </c>
      <c r="T11" s="565"/>
      <c r="U11" s="566"/>
      <c r="V11" s="566"/>
      <c r="W11" s="566"/>
      <c r="X11" s="566"/>
      <c r="Y11" s="566"/>
      <c r="Z11" s="566"/>
      <c r="AA11" s="564">
        <f>'BOCES SELECT'!E12</f>
        <v>1045857</v>
      </c>
      <c r="AB11" s="564" t="e">
        <f ca="1">'BOCES SELECT'!CH12</f>
        <v>#N/A</v>
      </c>
      <c r="AC11" s="583"/>
      <c r="AD11" s="559"/>
    </row>
    <row r="12" spans="1:30" s="141" customFormat="1" x14ac:dyDescent="0.25">
      <c r="A12" s="97"/>
      <c r="B12" s="97"/>
      <c r="C12" s="19"/>
      <c r="D12" s="560"/>
      <c r="E12" s="561"/>
      <c r="F12" s="561"/>
      <c r="G12" s="562"/>
      <c r="H12" s="560"/>
      <c r="I12" s="560"/>
      <c r="J12" s="551"/>
      <c r="K12" s="581"/>
      <c r="L12" s="565"/>
      <c r="M12" s="565" t="str">
        <f t="shared" si="6"/>
        <v/>
      </c>
      <c r="N12" s="565" t="str">
        <f t="shared" si="7"/>
        <v/>
      </c>
      <c r="O12" s="565"/>
      <c r="P12" s="565">
        <f t="shared" si="8"/>
        <v>0</v>
      </c>
      <c r="Q12" s="565">
        <f t="shared" si="9"/>
        <v>0</v>
      </c>
      <c r="R12" s="565" t="str">
        <f t="shared" si="10"/>
        <v/>
      </c>
      <c r="S12" s="565">
        <f t="shared" si="11"/>
        <v>0</v>
      </c>
      <c r="T12" s="565"/>
      <c r="U12" s="566"/>
      <c r="V12" s="566"/>
      <c r="W12" s="566"/>
      <c r="X12" s="566"/>
      <c r="Y12" s="566"/>
      <c r="Z12" s="566"/>
      <c r="AA12" s="564">
        <f>'BOCES SELECT'!E13</f>
        <v>1045856</v>
      </c>
      <c r="AB12" s="564" t="e">
        <f ca="1">'BOCES SELECT'!CH13</f>
        <v>#N/A</v>
      </c>
      <c r="AC12" s="583"/>
      <c r="AD12" s="559"/>
    </row>
    <row r="13" spans="1:30" s="141" customFormat="1" x14ac:dyDescent="0.25">
      <c r="A13" s="97"/>
      <c r="B13" s="97"/>
      <c r="C13" s="99"/>
      <c r="D13" s="560"/>
      <c r="E13" s="561"/>
      <c r="F13" s="561"/>
      <c r="G13" s="562"/>
      <c r="H13" s="560"/>
      <c r="I13" s="560"/>
      <c r="J13" s="551"/>
      <c r="K13" s="581"/>
      <c r="L13" s="565"/>
      <c r="M13" s="565" t="str">
        <f t="shared" si="0"/>
        <v/>
      </c>
      <c r="N13" s="565" t="str">
        <f t="shared" si="1"/>
        <v/>
      </c>
      <c r="O13" s="565"/>
      <c r="P13" s="565">
        <f t="shared" si="2"/>
        <v>0</v>
      </c>
      <c r="Q13" s="565">
        <f t="shared" si="3"/>
        <v>0</v>
      </c>
      <c r="R13" s="565" t="str">
        <f t="shared" si="4"/>
        <v/>
      </c>
      <c r="S13" s="565">
        <f t="shared" si="5"/>
        <v>0</v>
      </c>
      <c r="T13" s="565"/>
      <c r="U13" s="566"/>
      <c r="V13" s="566"/>
      <c r="W13" s="566"/>
      <c r="X13" s="566"/>
      <c r="Y13" s="566"/>
      <c r="Z13" s="566"/>
      <c r="AA13" s="564">
        <f>'BOCES SELECT'!E14</f>
        <v>1045855</v>
      </c>
      <c r="AB13" s="564" t="e">
        <f ca="1">'BOCES SELECT'!CH14</f>
        <v>#N/A</v>
      </c>
      <c r="AC13" s="583"/>
      <c r="AD13" s="559"/>
    </row>
    <row r="14" spans="1:30" s="141" customFormat="1" x14ac:dyDescent="0.25">
      <c r="A14" s="97"/>
      <c r="B14" s="100"/>
      <c r="C14" s="19"/>
      <c r="D14" s="560"/>
      <c r="E14" s="561"/>
      <c r="F14" s="561"/>
      <c r="G14" s="562"/>
      <c r="H14" s="560"/>
      <c r="I14" s="560"/>
      <c r="J14" s="551"/>
      <c r="K14" s="581"/>
      <c r="L14" s="565"/>
      <c r="M14" s="565" t="str">
        <f t="shared" si="0"/>
        <v/>
      </c>
      <c r="N14" s="565" t="str">
        <f t="shared" si="1"/>
        <v/>
      </c>
      <c r="O14" s="565"/>
      <c r="P14" s="565">
        <f t="shared" si="2"/>
        <v>0</v>
      </c>
      <c r="Q14" s="565">
        <f t="shared" si="3"/>
        <v>0</v>
      </c>
      <c r="R14" s="565" t="str">
        <f t="shared" si="4"/>
        <v/>
      </c>
      <c r="S14" s="565">
        <f t="shared" si="5"/>
        <v>0</v>
      </c>
      <c r="T14" s="565"/>
      <c r="U14" s="566"/>
      <c r="V14" s="566"/>
      <c r="W14" s="566"/>
      <c r="X14" s="566"/>
      <c r="Y14" s="566"/>
      <c r="Z14" s="566"/>
      <c r="AA14" s="564">
        <f>'BOCES SELECT'!E15</f>
        <v>1045854</v>
      </c>
      <c r="AB14" s="564" t="e">
        <f ca="1">'BOCES SELECT'!CH15</f>
        <v>#N/A</v>
      </c>
      <c r="AC14" s="583"/>
      <c r="AD14" s="559"/>
    </row>
    <row r="15" spans="1:30" s="141" customFormat="1" x14ac:dyDescent="0.25">
      <c r="A15" s="97"/>
      <c r="B15" s="100"/>
      <c r="C15" s="97"/>
      <c r="D15" s="560"/>
      <c r="E15" s="561"/>
      <c r="F15" s="561"/>
      <c r="G15" s="562"/>
      <c r="H15" s="560"/>
      <c r="I15" s="560"/>
      <c r="J15" s="551"/>
      <c r="K15" s="581"/>
      <c r="L15" s="565"/>
      <c r="M15" s="565" t="str">
        <f t="shared" si="0"/>
        <v/>
      </c>
      <c r="N15" s="565" t="str">
        <f t="shared" si="1"/>
        <v/>
      </c>
      <c r="O15" s="565"/>
      <c r="P15" s="565">
        <f t="shared" si="2"/>
        <v>0</v>
      </c>
      <c r="Q15" s="565">
        <f t="shared" si="3"/>
        <v>0</v>
      </c>
      <c r="R15" s="565" t="str">
        <f t="shared" si="4"/>
        <v/>
      </c>
      <c r="S15" s="565">
        <f t="shared" si="5"/>
        <v>0</v>
      </c>
      <c r="T15" s="565"/>
      <c r="U15" s="566"/>
      <c r="V15" s="566"/>
      <c r="W15" s="566"/>
      <c r="X15" s="566"/>
      <c r="Y15" s="566"/>
      <c r="Z15" s="566"/>
      <c r="AA15" s="564">
        <f>'BOCES SELECT'!E16</f>
        <v>1045853</v>
      </c>
      <c r="AB15" s="564" t="e">
        <f ca="1">'BOCES SELECT'!CH16</f>
        <v>#N/A</v>
      </c>
      <c r="AC15" s="583"/>
      <c r="AD15" s="559"/>
    </row>
    <row r="16" spans="1:30" s="141" customFormat="1" ht="18" x14ac:dyDescent="0.25">
      <c r="A16" s="97"/>
      <c r="B16" s="567"/>
      <c r="C16" s="568"/>
      <c r="D16" s="560"/>
      <c r="E16" s="561"/>
      <c r="F16" s="561"/>
      <c r="G16" s="562"/>
      <c r="H16" s="560"/>
      <c r="I16" s="560"/>
      <c r="J16" s="551"/>
      <c r="K16" s="581"/>
      <c r="L16" s="565"/>
      <c r="M16" s="565" t="str">
        <f t="shared" si="0"/>
        <v/>
      </c>
      <c r="N16" s="565" t="str">
        <f t="shared" si="1"/>
        <v/>
      </c>
      <c r="O16" s="565"/>
      <c r="P16" s="565">
        <f t="shared" si="2"/>
        <v>0</v>
      </c>
      <c r="Q16" s="565">
        <f t="shared" si="3"/>
        <v>0</v>
      </c>
      <c r="R16" s="565" t="str">
        <f t="shared" si="4"/>
        <v/>
      </c>
      <c r="S16" s="565">
        <f t="shared" si="5"/>
        <v>0</v>
      </c>
      <c r="T16" s="565"/>
      <c r="U16" s="566"/>
      <c r="V16" s="566"/>
      <c r="W16" s="566"/>
      <c r="X16" s="566"/>
      <c r="Y16" s="566"/>
      <c r="Z16" s="566"/>
      <c r="AA16" s="564">
        <f>'BOCES SELECT'!E17</f>
        <v>1045852</v>
      </c>
      <c r="AB16" s="564" t="e">
        <f ca="1">'BOCES SELECT'!CH17</f>
        <v>#N/A</v>
      </c>
      <c r="AC16" s="583"/>
      <c r="AD16" s="559"/>
    </row>
    <row r="17" spans="1:30" s="141" customFormat="1" ht="15.75" x14ac:dyDescent="0.25">
      <c r="A17" s="97"/>
      <c r="B17" s="569"/>
      <c r="C17" s="570"/>
      <c r="D17" s="560"/>
      <c r="E17" s="561"/>
      <c r="F17" s="561"/>
      <c r="G17" s="562"/>
      <c r="H17" s="560"/>
      <c r="I17" s="560"/>
      <c r="J17" s="551"/>
      <c r="K17" s="581"/>
      <c r="L17" s="565"/>
      <c r="M17" s="565" t="str">
        <f t="shared" si="0"/>
        <v/>
      </c>
      <c r="N17" s="565" t="str">
        <f t="shared" si="1"/>
        <v/>
      </c>
      <c r="O17" s="565"/>
      <c r="P17" s="565">
        <f t="shared" si="2"/>
        <v>0</v>
      </c>
      <c r="Q17" s="565">
        <f t="shared" si="3"/>
        <v>0</v>
      </c>
      <c r="R17" s="565" t="str">
        <f t="shared" si="4"/>
        <v/>
      </c>
      <c r="S17" s="565">
        <f t="shared" si="5"/>
        <v>0</v>
      </c>
      <c r="T17" s="565"/>
      <c r="U17" s="566"/>
      <c r="V17" s="566"/>
      <c r="W17" s="566"/>
      <c r="X17" s="566"/>
      <c r="Y17" s="566"/>
      <c r="Z17" s="566"/>
      <c r="AA17" s="564">
        <f>'BOCES SELECT'!E18</f>
        <v>1045851</v>
      </c>
      <c r="AB17" s="564" t="e">
        <f ca="1">'BOCES SELECT'!CH18</f>
        <v>#N/A</v>
      </c>
      <c r="AC17" s="583"/>
      <c r="AD17" s="559"/>
    </row>
    <row r="18" spans="1:30" s="141" customFormat="1" x14ac:dyDescent="0.25">
      <c r="A18" s="97"/>
      <c r="B18" s="97"/>
      <c r="C18" s="19"/>
      <c r="D18" s="560"/>
      <c r="E18" s="561"/>
      <c r="F18" s="561"/>
      <c r="G18" s="562"/>
      <c r="H18" s="560"/>
      <c r="I18" s="560"/>
      <c r="J18" s="551"/>
      <c r="K18" s="581"/>
      <c r="L18" s="565"/>
      <c r="M18" s="565" t="str">
        <f t="shared" si="0"/>
        <v/>
      </c>
      <c r="N18" s="565" t="str">
        <f t="shared" si="1"/>
        <v/>
      </c>
      <c r="O18" s="565"/>
      <c r="P18" s="565">
        <f t="shared" si="2"/>
        <v>0</v>
      </c>
      <c r="Q18" s="565">
        <f t="shared" si="3"/>
        <v>0</v>
      </c>
      <c r="R18" s="565" t="str">
        <f t="shared" si="4"/>
        <v/>
      </c>
      <c r="S18" s="565">
        <f t="shared" si="5"/>
        <v>0</v>
      </c>
      <c r="T18" s="565"/>
      <c r="U18" s="566"/>
      <c r="V18" s="566"/>
      <c r="W18" s="566"/>
      <c r="X18" s="566"/>
      <c r="Y18" s="566"/>
      <c r="Z18" s="566"/>
      <c r="AA18" s="564">
        <f>'BOCES SELECT'!E19</f>
        <v>1045850</v>
      </c>
      <c r="AB18" s="564" t="e">
        <f ca="1">'BOCES SELECT'!CH19</f>
        <v>#N/A</v>
      </c>
      <c r="AC18" s="583"/>
      <c r="AD18" s="559"/>
    </row>
    <row r="19" spans="1:30" s="141" customFormat="1" x14ac:dyDescent="0.25">
      <c r="A19" s="97"/>
      <c r="B19" s="97"/>
      <c r="C19" s="97"/>
      <c r="D19" s="560"/>
      <c r="E19" s="561"/>
      <c r="F19" s="561"/>
      <c r="G19" s="562"/>
      <c r="H19" s="560"/>
      <c r="I19" s="560"/>
      <c r="J19" s="551"/>
      <c r="K19" s="581"/>
      <c r="L19" s="565"/>
      <c r="M19" s="565" t="str">
        <f t="shared" si="0"/>
        <v/>
      </c>
      <c r="N19" s="565" t="str">
        <f t="shared" si="1"/>
        <v/>
      </c>
      <c r="O19" s="565"/>
      <c r="P19" s="565">
        <f t="shared" si="2"/>
        <v>0</v>
      </c>
      <c r="Q19" s="565">
        <f t="shared" si="3"/>
        <v>0</v>
      </c>
      <c r="R19" s="565" t="str">
        <f t="shared" si="4"/>
        <v/>
      </c>
      <c r="S19" s="565">
        <f t="shared" si="5"/>
        <v>0</v>
      </c>
      <c r="T19" s="565"/>
      <c r="U19" s="566"/>
      <c r="V19" s="566"/>
      <c r="W19" s="566"/>
      <c r="X19" s="566"/>
      <c r="Y19" s="566"/>
      <c r="Z19" s="566"/>
      <c r="AA19" s="564">
        <f>'BOCES SELECT'!E20</f>
        <v>1045849</v>
      </c>
      <c r="AB19" s="564" t="e">
        <f ca="1">'BOCES SELECT'!CH20</f>
        <v>#N/A</v>
      </c>
      <c r="AC19" s="583"/>
      <c r="AD19" s="559"/>
    </row>
    <row r="20" spans="1:30" s="141" customFormat="1" x14ac:dyDescent="0.25">
      <c r="A20" s="97"/>
      <c r="B20" s="97"/>
      <c r="C20" s="97"/>
      <c r="D20" s="560"/>
      <c r="E20" s="561"/>
      <c r="F20" s="561"/>
      <c r="G20" s="562"/>
      <c r="H20" s="560"/>
      <c r="I20" s="560"/>
      <c r="J20" s="551"/>
      <c r="K20" s="581"/>
      <c r="L20" s="565"/>
      <c r="M20" s="565" t="str">
        <f t="shared" si="0"/>
        <v/>
      </c>
      <c r="N20" s="565" t="str">
        <f t="shared" si="1"/>
        <v/>
      </c>
      <c r="O20" s="565"/>
      <c r="P20" s="565">
        <f t="shared" si="2"/>
        <v>0</v>
      </c>
      <c r="Q20" s="565">
        <f t="shared" si="3"/>
        <v>0</v>
      </c>
      <c r="R20" s="565" t="str">
        <f t="shared" si="4"/>
        <v/>
      </c>
      <c r="S20" s="565">
        <f t="shared" si="5"/>
        <v>0</v>
      </c>
      <c r="T20" s="565"/>
      <c r="U20" s="566"/>
      <c r="V20" s="566"/>
      <c r="W20" s="566"/>
      <c r="X20" s="566"/>
      <c r="Y20" s="566"/>
      <c r="Z20" s="566"/>
      <c r="AA20" s="564">
        <f>'BOCES SELECT'!E21</f>
        <v>1045848</v>
      </c>
      <c r="AB20" s="564" t="e">
        <f ca="1">'BOCES SELECT'!CH21</f>
        <v>#N/A</v>
      </c>
      <c r="AC20" s="583"/>
      <c r="AD20" s="559"/>
    </row>
    <row r="21" spans="1:30" s="141" customFormat="1" x14ac:dyDescent="0.25">
      <c r="A21" s="97"/>
      <c r="B21" s="97"/>
      <c r="C21" s="97"/>
      <c r="D21" s="560"/>
      <c r="E21" s="561"/>
      <c r="F21" s="561"/>
      <c r="G21" s="562"/>
      <c r="H21" s="560"/>
      <c r="I21" s="560"/>
      <c r="J21" s="551"/>
      <c r="K21" s="581"/>
      <c r="L21" s="565"/>
      <c r="M21" s="565" t="str">
        <f t="shared" si="0"/>
        <v/>
      </c>
      <c r="N21" s="565" t="str">
        <f t="shared" si="1"/>
        <v/>
      </c>
      <c r="O21" s="565"/>
      <c r="P21" s="565">
        <f t="shared" si="2"/>
        <v>0</v>
      </c>
      <c r="Q21" s="565">
        <f t="shared" si="3"/>
        <v>0</v>
      </c>
      <c r="R21" s="565" t="str">
        <f t="shared" si="4"/>
        <v/>
      </c>
      <c r="S21" s="565">
        <f t="shared" si="5"/>
        <v>0</v>
      </c>
      <c r="T21" s="565"/>
      <c r="U21" s="566"/>
      <c r="V21" s="566"/>
      <c r="W21" s="566"/>
      <c r="X21" s="566"/>
      <c r="Y21" s="566"/>
      <c r="Z21" s="566"/>
      <c r="AA21" s="564">
        <f>'BOCES SELECT'!E22</f>
        <v>1045847</v>
      </c>
      <c r="AB21" s="564" t="e">
        <f ca="1">'BOCES SELECT'!CH22</f>
        <v>#N/A</v>
      </c>
      <c r="AC21" s="583"/>
      <c r="AD21" s="559"/>
    </row>
    <row r="22" spans="1:30" s="141" customFormat="1" x14ac:dyDescent="0.25">
      <c r="A22" s="97"/>
      <c r="B22" s="97"/>
      <c r="C22" s="97"/>
      <c r="D22" s="560"/>
      <c r="E22" s="561"/>
      <c r="F22" s="561"/>
      <c r="G22" s="562"/>
      <c r="H22" s="560"/>
      <c r="I22" s="560"/>
      <c r="J22" s="551"/>
      <c r="K22" s="581"/>
      <c r="L22" s="565"/>
      <c r="M22" s="565" t="str">
        <f t="shared" si="0"/>
        <v/>
      </c>
      <c r="N22" s="565" t="str">
        <f t="shared" si="1"/>
        <v/>
      </c>
      <c r="O22" s="565"/>
      <c r="P22" s="565">
        <f t="shared" si="2"/>
        <v>0</v>
      </c>
      <c r="Q22" s="565">
        <f t="shared" si="3"/>
        <v>0</v>
      </c>
      <c r="R22" s="565" t="str">
        <f t="shared" si="4"/>
        <v/>
      </c>
      <c r="S22" s="565">
        <f t="shared" si="5"/>
        <v>0</v>
      </c>
      <c r="T22" s="565"/>
      <c r="U22" s="566"/>
      <c r="V22" s="566"/>
      <c r="W22" s="566"/>
      <c r="X22" s="566"/>
      <c r="Y22" s="566"/>
      <c r="Z22" s="566"/>
      <c r="AA22" s="564">
        <f>'BOCES SELECT'!E23</f>
        <v>1045846</v>
      </c>
      <c r="AB22" s="564" t="e">
        <f ca="1">'BOCES SELECT'!CH23</f>
        <v>#N/A</v>
      </c>
      <c r="AC22" s="583"/>
      <c r="AD22" s="559"/>
    </row>
    <row r="23" spans="1:30" s="141" customFormat="1" x14ac:dyDescent="0.25">
      <c r="A23" s="97"/>
      <c r="B23" s="97"/>
      <c r="C23" s="19"/>
      <c r="D23" s="560"/>
      <c r="E23" s="561"/>
      <c r="F23" s="561"/>
      <c r="G23" s="562"/>
      <c r="H23" s="560"/>
      <c r="I23" s="560"/>
      <c r="J23" s="551"/>
      <c r="K23" s="581"/>
      <c r="L23" s="565"/>
      <c r="M23" s="565" t="str">
        <f t="shared" si="0"/>
        <v/>
      </c>
      <c r="N23" s="565" t="str">
        <f t="shared" si="1"/>
        <v/>
      </c>
      <c r="O23" s="565"/>
      <c r="P23" s="565">
        <f t="shared" si="2"/>
        <v>0</v>
      </c>
      <c r="Q23" s="565">
        <f t="shared" si="3"/>
        <v>0</v>
      </c>
      <c r="R23" s="565" t="str">
        <f t="shared" si="4"/>
        <v/>
      </c>
      <c r="S23" s="565">
        <f t="shared" si="5"/>
        <v>0</v>
      </c>
      <c r="T23" s="565"/>
      <c r="U23" s="566"/>
      <c r="V23" s="566"/>
      <c r="W23" s="566"/>
      <c r="X23" s="566"/>
      <c r="Y23" s="566"/>
      <c r="Z23" s="566"/>
      <c r="AA23" s="564">
        <f>'BOCES SELECT'!E24</f>
        <v>1045845</v>
      </c>
      <c r="AB23" s="564" t="e">
        <f ca="1">'BOCES SELECT'!CH24</f>
        <v>#N/A</v>
      </c>
      <c r="AC23" s="583"/>
      <c r="AD23" s="559"/>
    </row>
    <row r="24" spans="1:30" s="141" customFormat="1" ht="12" customHeight="1" x14ac:dyDescent="0.25">
      <c r="A24" s="97"/>
      <c r="B24" s="97"/>
      <c r="C24" s="97"/>
      <c r="D24" s="560"/>
      <c r="E24" s="561"/>
      <c r="F24" s="561"/>
      <c r="G24" s="562"/>
      <c r="H24" s="560"/>
      <c r="I24" s="560"/>
      <c r="J24" s="551"/>
      <c r="K24" s="581"/>
      <c r="L24" s="565"/>
      <c r="M24" s="565" t="str">
        <f t="shared" si="0"/>
        <v/>
      </c>
      <c r="N24" s="565" t="str">
        <f t="shared" si="1"/>
        <v/>
      </c>
      <c r="O24" s="565"/>
      <c r="P24" s="565">
        <f t="shared" si="2"/>
        <v>0</v>
      </c>
      <c r="Q24" s="565">
        <f t="shared" si="3"/>
        <v>0</v>
      </c>
      <c r="R24" s="565" t="str">
        <f t="shared" si="4"/>
        <v/>
      </c>
      <c r="S24" s="565">
        <f t="shared" si="5"/>
        <v>0</v>
      </c>
      <c r="T24" s="565"/>
      <c r="U24" s="566"/>
      <c r="V24" s="566"/>
      <c r="W24" s="566"/>
      <c r="X24" s="566"/>
      <c r="Y24" s="566"/>
      <c r="Z24" s="566"/>
      <c r="AA24" s="564">
        <f>'BOCES SELECT'!E25</f>
        <v>1045844</v>
      </c>
      <c r="AB24" s="564" t="e">
        <f ca="1">'BOCES SELECT'!CH25</f>
        <v>#N/A</v>
      </c>
      <c r="AC24" s="583"/>
      <c r="AD24" s="559"/>
    </row>
    <row r="25" spans="1:30" s="141" customFormat="1" ht="12" customHeight="1" x14ac:dyDescent="0.25">
      <c r="A25" s="97"/>
      <c r="B25" s="97"/>
      <c r="C25" s="97"/>
      <c r="D25" s="560"/>
      <c r="E25" s="561"/>
      <c r="F25" s="561"/>
      <c r="G25" s="562"/>
      <c r="H25" s="560"/>
      <c r="I25" s="560"/>
      <c r="J25" s="551"/>
      <c r="K25" s="581"/>
      <c r="L25" s="565"/>
      <c r="M25" s="565" t="str">
        <f t="shared" si="0"/>
        <v/>
      </c>
      <c r="N25" s="565" t="str">
        <f t="shared" si="1"/>
        <v/>
      </c>
      <c r="O25" s="565"/>
      <c r="P25" s="565">
        <f t="shared" si="2"/>
        <v>0</v>
      </c>
      <c r="Q25" s="565">
        <f t="shared" si="3"/>
        <v>0</v>
      </c>
      <c r="R25" s="565" t="str">
        <f t="shared" si="4"/>
        <v/>
      </c>
      <c r="S25" s="565">
        <f t="shared" si="5"/>
        <v>0</v>
      </c>
      <c r="T25" s="565"/>
      <c r="U25" s="566"/>
      <c r="V25" s="566"/>
      <c r="W25" s="566"/>
      <c r="X25" s="566"/>
      <c r="Y25" s="566"/>
      <c r="Z25" s="566"/>
      <c r="AA25" s="564">
        <f>'BOCES SELECT'!E26</f>
        <v>1045843</v>
      </c>
      <c r="AB25" s="564" t="e">
        <f ca="1">'BOCES SELECT'!CH26</f>
        <v>#N/A</v>
      </c>
      <c r="AC25" s="583"/>
      <c r="AD25" s="559"/>
    </row>
    <row r="26" spans="1:30" s="141" customFormat="1" ht="12" customHeight="1" x14ac:dyDescent="0.25">
      <c r="A26" s="97"/>
      <c r="B26" s="97"/>
      <c r="C26" s="97"/>
      <c r="D26" s="560"/>
      <c r="E26" s="561"/>
      <c r="F26" s="561"/>
      <c r="G26" s="562"/>
      <c r="H26" s="560"/>
      <c r="I26" s="560"/>
      <c r="J26" s="551"/>
      <c r="K26" s="581"/>
      <c r="L26" s="565"/>
      <c r="M26" s="565" t="str">
        <f t="shared" si="0"/>
        <v/>
      </c>
      <c r="N26" s="565" t="str">
        <f t="shared" si="1"/>
        <v/>
      </c>
      <c r="O26" s="565"/>
      <c r="P26" s="565">
        <f t="shared" si="2"/>
        <v>0</v>
      </c>
      <c r="Q26" s="565">
        <f t="shared" si="3"/>
        <v>0</v>
      </c>
      <c r="R26" s="565" t="str">
        <f t="shared" si="4"/>
        <v/>
      </c>
      <c r="S26" s="565">
        <f t="shared" si="5"/>
        <v>0</v>
      </c>
      <c r="T26" s="565"/>
      <c r="U26" s="566"/>
      <c r="V26" s="566"/>
      <c r="W26" s="566"/>
      <c r="X26" s="566"/>
      <c r="Y26" s="566"/>
      <c r="Z26" s="566"/>
      <c r="AA26" s="564">
        <f>'BOCES SELECT'!E27</f>
        <v>1045842</v>
      </c>
      <c r="AB26" s="564" t="e">
        <f ca="1">'BOCES SELECT'!CH27</f>
        <v>#N/A</v>
      </c>
      <c r="AC26" s="583"/>
      <c r="AD26" s="559"/>
    </row>
    <row r="27" spans="1:30" ht="15" customHeight="1" x14ac:dyDescent="0.25">
      <c r="A27" s="95"/>
      <c r="B27" s="95"/>
      <c r="C27" s="95"/>
      <c r="D27" s="560"/>
      <c r="E27" s="561"/>
      <c r="F27" s="561"/>
      <c r="G27" s="562"/>
      <c r="H27" s="560"/>
      <c r="I27" s="560"/>
      <c r="J27" s="551"/>
      <c r="K27" s="581"/>
      <c r="L27" s="565"/>
      <c r="M27" s="565" t="str">
        <f t="shared" si="0"/>
        <v/>
      </c>
      <c r="N27" s="565" t="str">
        <f t="shared" si="1"/>
        <v/>
      </c>
      <c r="O27" s="565"/>
      <c r="P27" s="565">
        <f t="shared" si="2"/>
        <v>0</v>
      </c>
      <c r="Q27" s="565">
        <f t="shared" si="3"/>
        <v>0</v>
      </c>
      <c r="R27" s="565" t="str">
        <f t="shared" si="4"/>
        <v/>
      </c>
      <c r="S27" s="565">
        <f t="shared" si="5"/>
        <v>0</v>
      </c>
      <c r="T27" s="565"/>
      <c r="AA27" s="564">
        <f>'BOCES SELECT'!E28</f>
        <v>1045841</v>
      </c>
      <c r="AB27" s="564" t="e">
        <f ca="1">'BOCES SELECT'!CH28</f>
        <v>#N/A</v>
      </c>
      <c r="AD27" s="559"/>
    </row>
    <row r="28" spans="1:30" ht="15" customHeight="1" x14ac:dyDescent="0.25">
      <c r="A28" s="95"/>
      <c r="B28" s="95"/>
      <c r="C28" s="95"/>
      <c r="D28" s="560"/>
      <c r="E28" s="561"/>
      <c r="F28" s="561"/>
      <c r="G28" s="562"/>
      <c r="H28" s="560"/>
      <c r="I28" s="560"/>
      <c r="J28" s="551"/>
      <c r="K28" s="581"/>
      <c r="L28" s="565"/>
      <c r="M28" s="565" t="str">
        <f t="shared" si="0"/>
        <v/>
      </c>
      <c r="N28" s="565" t="str">
        <f t="shared" si="1"/>
        <v/>
      </c>
      <c r="O28" s="565"/>
      <c r="P28" s="565">
        <f t="shared" si="2"/>
        <v>0</v>
      </c>
      <c r="Q28" s="565">
        <f t="shared" si="3"/>
        <v>0</v>
      </c>
      <c r="R28" s="565" t="str">
        <f t="shared" si="4"/>
        <v/>
      </c>
      <c r="S28" s="565">
        <f t="shared" si="5"/>
        <v>0</v>
      </c>
      <c r="T28" s="565"/>
      <c r="AA28" s="564">
        <f>'BOCES SELECT'!E29</f>
        <v>1045840</v>
      </c>
      <c r="AB28" s="564" t="e">
        <f ca="1">'BOCES SELECT'!CH29</f>
        <v>#N/A</v>
      </c>
      <c r="AD28" s="559"/>
    </row>
    <row r="29" spans="1:30" x14ac:dyDescent="0.25">
      <c r="A29" s="95"/>
      <c r="B29" s="95"/>
      <c r="C29" s="95"/>
      <c r="D29" s="560"/>
      <c r="E29" s="561"/>
      <c r="F29" s="561"/>
      <c r="G29" s="562"/>
      <c r="H29" s="560"/>
      <c r="I29" s="560"/>
      <c r="J29" s="551"/>
      <c r="K29" s="581"/>
      <c r="L29" s="565"/>
      <c r="M29" s="565" t="str">
        <f t="shared" si="0"/>
        <v/>
      </c>
      <c r="N29" s="565" t="str">
        <f t="shared" si="1"/>
        <v/>
      </c>
      <c r="O29" s="565"/>
      <c r="P29" s="565">
        <f t="shared" si="2"/>
        <v>0</v>
      </c>
      <c r="Q29" s="565">
        <f t="shared" si="3"/>
        <v>0</v>
      </c>
      <c r="R29" s="565" t="str">
        <f t="shared" si="4"/>
        <v/>
      </c>
      <c r="S29" s="565">
        <f t="shared" si="5"/>
        <v>0</v>
      </c>
      <c r="T29" s="565"/>
      <c r="AA29" s="564">
        <f>'BOCES SELECT'!E30</f>
        <v>1045839</v>
      </c>
      <c r="AB29" s="564" t="e">
        <f ca="1">'BOCES SELECT'!CH30</f>
        <v>#N/A</v>
      </c>
      <c r="AD29" s="559"/>
    </row>
    <row r="30" spans="1:30" x14ac:dyDescent="0.25">
      <c r="A30" s="95"/>
      <c r="B30" s="95"/>
      <c r="C30" s="95"/>
      <c r="D30" s="560"/>
      <c r="E30" s="561"/>
      <c r="F30" s="561"/>
      <c r="G30" s="562"/>
      <c r="H30" s="560"/>
      <c r="I30" s="560"/>
      <c r="J30" s="551"/>
      <c r="K30" s="581"/>
      <c r="L30" s="565"/>
      <c r="M30" s="565" t="str">
        <f t="shared" si="0"/>
        <v/>
      </c>
      <c r="N30" s="565" t="str">
        <f t="shared" si="1"/>
        <v/>
      </c>
      <c r="O30" s="565"/>
      <c r="P30" s="565">
        <f t="shared" si="2"/>
        <v>0</v>
      </c>
      <c r="Q30" s="565">
        <f t="shared" si="3"/>
        <v>0</v>
      </c>
      <c r="R30" s="565" t="str">
        <f t="shared" si="4"/>
        <v/>
      </c>
      <c r="S30" s="565">
        <f t="shared" si="5"/>
        <v>0</v>
      </c>
      <c r="T30" s="565"/>
      <c r="AA30" s="564">
        <f>'BOCES SELECT'!E31</f>
        <v>1045838</v>
      </c>
      <c r="AB30" s="564" t="e">
        <f ca="1">'BOCES SELECT'!CH31</f>
        <v>#N/A</v>
      </c>
      <c r="AD30" s="559"/>
    </row>
    <row r="31" spans="1:30" x14ac:dyDescent="0.25">
      <c r="A31" s="95"/>
      <c r="B31" s="95"/>
      <c r="C31" s="95"/>
      <c r="D31" s="560"/>
      <c r="E31" s="561"/>
      <c r="F31" s="561"/>
      <c r="G31" s="562"/>
      <c r="H31" s="560"/>
      <c r="I31" s="560"/>
      <c r="J31" s="551"/>
      <c r="K31" s="581"/>
      <c r="L31" s="565"/>
      <c r="M31" s="565" t="str">
        <f t="shared" si="0"/>
        <v/>
      </c>
      <c r="N31" s="565" t="str">
        <f t="shared" si="1"/>
        <v/>
      </c>
      <c r="O31" s="565"/>
      <c r="P31" s="565">
        <f t="shared" si="2"/>
        <v>0</v>
      </c>
      <c r="Q31" s="565">
        <f t="shared" si="3"/>
        <v>0</v>
      </c>
      <c r="R31" s="565" t="str">
        <f t="shared" si="4"/>
        <v/>
      </c>
      <c r="S31" s="565">
        <f t="shared" si="5"/>
        <v>0</v>
      </c>
      <c r="T31" s="565"/>
      <c r="AA31" s="564">
        <f>'BOCES SELECT'!E32</f>
        <v>1045837</v>
      </c>
      <c r="AB31" s="564" t="e">
        <f ca="1">'BOCES SELECT'!CH32</f>
        <v>#N/A</v>
      </c>
      <c r="AD31" s="559"/>
    </row>
    <row r="32" spans="1:30" x14ac:dyDescent="0.25">
      <c r="A32" s="95"/>
      <c r="B32" s="95"/>
      <c r="C32" s="95"/>
      <c r="D32" s="560"/>
      <c r="E32" s="561"/>
      <c r="F32" s="561"/>
      <c r="G32" s="562"/>
      <c r="H32" s="560"/>
      <c r="I32" s="560"/>
      <c r="J32" s="551"/>
      <c r="K32" s="581"/>
      <c r="L32" s="565"/>
      <c r="M32" s="565" t="str">
        <f t="shared" si="0"/>
        <v/>
      </c>
      <c r="N32" s="565" t="str">
        <f t="shared" si="1"/>
        <v/>
      </c>
      <c r="O32" s="565"/>
      <c r="P32" s="565">
        <f t="shared" si="2"/>
        <v>0</v>
      </c>
      <c r="Q32" s="565">
        <f t="shared" si="3"/>
        <v>0</v>
      </c>
      <c r="R32" s="565" t="str">
        <f t="shared" si="4"/>
        <v/>
      </c>
      <c r="S32" s="565">
        <f t="shared" si="5"/>
        <v>0</v>
      </c>
      <c r="T32" s="565"/>
      <c r="AA32" s="564">
        <f>'BOCES SELECT'!E33</f>
        <v>1045836</v>
      </c>
      <c r="AB32" s="564" t="e">
        <f ca="1">'BOCES SELECT'!CH33</f>
        <v>#N/A</v>
      </c>
      <c r="AD32" s="559"/>
    </row>
    <row r="33" spans="1:30" x14ac:dyDescent="0.25">
      <c r="A33" s="95"/>
      <c r="B33" s="95"/>
      <c r="C33" s="95"/>
      <c r="D33" s="560"/>
      <c r="E33" s="561"/>
      <c r="F33" s="561"/>
      <c r="G33" s="562"/>
      <c r="H33" s="560"/>
      <c r="I33" s="560"/>
      <c r="J33" s="551"/>
      <c r="K33" s="581"/>
      <c r="L33" s="565"/>
      <c r="M33" s="565" t="str">
        <f t="shared" si="0"/>
        <v/>
      </c>
      <c r="N33" s="565" t="str">
        <f t="shared" si="1"/>
        <v/>
      </c>
      <c r="O33" s="565"/>
      <c r="P33" s="565">
        <f t="shared" si="2"/>
        <v>0</v>
      </c>
      <c r="Q33" s="565">
        <f t="shared" si="3"/>
        <v>0</v>
      </c>
      <c r="R33" s="565" t="str">
        <f t="shared" si="4"/>
        <v/>
      </c>
      <c r="S33" s="565">
        <f t="shared" si="5"/>
        <v>0</v>
      </c>
      <c r="T33" s="565"/>
      <c r="AA33" s="564">
        <f>'BOCES SELECT'!E34</f>
        <v>1045835</v>
      </c>
      <c r="AB33" s="564" t="e">
        <f ca="1">'BOCES SELECT'!CH34</f>
        <v>#N/A</v>
      </c>
      <c r="AD33" s="559"/>
    </row>
    <row r="34" spans="1:30" x14ac:dyDescent="0.25">
      <c r="A34" s="95"/>
      <c r="B34" s="95"/>
      <c r="C34" s="95"/>
      <c r="D34" s="560"/>
      <c r="E34" s="561"/>
      <c r="F34" s="561"/>
      <c r="G34" s="562"/>
      <c r="H34" s="560"/>
      <c r="I34" s="560"/>
      <c r="J34" s="551"/>
      <c r="K34" s="581"/>
      <c r="L34" s="565"/>
      <c r="M34" s="565" t="str">
        <f t="shared" si="0"/>
        <v/>
      </c>
      <c r="N34" s="565" t="str">
        <f t="shared" si="1"/>
        <v/>
      </c>
      <c r="O34" s="565"/>
      <c r="P34" s="565">
        <f t="shared" si="2"/>
        <v>0</v>
      </c>
      <c r="Q34" s="565">
        <f t="shared" si="3"/>
        <v>0</v>
      </c>
      <c r="R34" s="565" t="str">
        <f t="shared" si="4"/>
        <v/>
      </c>
      <c r="S34" s="565">
        <f t="shared" si="5"/>
        <v>0</v>
      </c>
      <c r="T34" s="565"/>
      <c r="AA34" s="564">
        <f>'BOCES SELECT'!E35</f>
        <v>1045834</v>
      </c>
      <c r="AB34" s="564" t="e">
        <f ca="1">'BOCES SELECT'!CH35</f>
        <v>#N/A</v>
      </c>
      <c r="AD34" s="559"/>
    </row>
    <row r="35" spans="1:30" x14ac:dyDescent="0.25">
      <c r="A35" s="95"/>
      <c r="B35" s="95"/>
      <c r="C35" s="95"/>
      <c r="D35" s="560"/>
      <c r="E35" s="561"/>
      <c r="F35" s="561"/>
      <c r="G35" s="562"/>
      <c r="H35" s="560"/>
      <c r="I35" s="560"/>
      <c r="J35" s="551"/>
      <c r="K35" s="581"/>
      <c r="L35" s="565"/>
      <c r="M35" s="565" t="str">
        <f t="shared" si="0"/>
        <v/>
      </c>
      <c r="N35" s="565" t="str">
        <f t="shared" si="1"/>
        <v/>
      </c>
      <c r="O35" s="565"/>
      <c r="P35" s="565">
        <f t="shared" si="2"/>
        <v>0</v>
      </c>
      <c r="Q35" s="565">
        <f t="shared" si="3"/>
        <v>0</v>
      </c>
      <c r="R35" s="565" t="str">
        <f t="shared" si="4"/>
        <v/>
      </c>
      <c r="S35" s="565">
        <f t="shared" si="5"/>
        <v>0</v>
      </c>
      <c r="T35" s="565"/>
      <c r="AA35" s="564">
        <f>'BOCES SELECT'!E36</f>
        <v>1045833</v>
      </c>
      <c r="AB35" s="564" t="e">
        <f ca="1">'BOCES SELECT'!CH36</f>
        <v>#N/A</v>
      </c>
      <c r="AD35" s="559"/>
    </row>
    <row r="36" spans="1:30" x14ac:dyDescent="0.25">
      <c r="A36" s="95"/>
      <c r="B36" s="95"/>
      <c r="C36" s="95"/>
      <c r="D36" s="560"/>
      <c r="E36" s="561"/>
      <c r="F36" s="561"/>
      <c r="G36" s="562"/>
      <c r="H36" s="560"/>
      <c r="I36" s="560"/>
      <c r="J36" s="551"/>
      <c r="K36" s="581"/>
      <c r="L36" s="565"/>
      <c r="M36" s="565" t="str">
        <f t="shared" si="0"/>
        <v/>
      </c>
      <c r="N36" s="565" t="str">
        <f t="shared" si="1"/>
        <v/>
      </c>
      <c r="O36" s="565"/>
      <c r="P36" s="565">
        <f t="shared" si="2"/>
        <v>0</v>
      </c>
      <c r="Q36" s="565">
        <f t="shared" si="3"/>
        <v>0</v>
      </c>
      <c r="R36" s="565" t="str">
        <f t="shared" si="4"/>
        <v/>
      </c>
      <c r="S36" s="565">
        <f t="shared" si="5"/>
        <v>0</v>
      </c>
      <c r="T36" s="565"/>
      <c r="AA36" s="564">
        <f>'BOCES SELECT'!E37</f>
        <v>1045832</v>
      </c>
      <c r="AB36" s="564" t="e">
        <f ca="1">'BOCES SELECT'!CH37</f>
        <v>#N/A</v>
      </c>
      <c r="AD36" s="559"/>
    </row>
    <row r="37" spans="1:30" x14ac:dyDescent="0.25">
      <c r="A37" s="95"/>
      <c r="B37" s="95"/>
      <c r="C37" s="95"/>
      <c r="D37" s="560"/>
      <c r="E37" s="561"/>
      <c r="F37" s="561"/>
      <c r="G37" s="562"/>
      <c r="H37" s="560"/>
      <c r="I37" s="560"/>
      <c r="J37" s="551"/>
      <c r="K37" s="581"/>
      <c r="L37" s="565"/>
      <c r="M37" s="565" t="str">
        <f t="shared" si="0"/>
        <v/>
      </c>
      <c r="N37" s="565" t="str">
        <f t="shared" si="1"/>
        <v/>
      </c>
      <c r="O37" s="565"/>
      <c r="P37" s="565">
        <f t="shared" si="2"/>
        <v>0</v>
      </c>
      <c r="Q37" s="565">
        <f t="shared" si="3"/>
        <v>0</v>
      </c>
      <c r="R37" s="565" t="str">
        <f t="shared" si="4"/>
        <v/>
      </c>
      <c r="S37" s="565">
        <f t="shared" si="5"/>
        <v>0</v>
      </c>
      <c r="T37" s="565"/>
      <c r="AA37" s="564">
        <f>'BOCES SELECT'!E38</f>
        <v>1045831</v>
      </c>
      <c r="AB37" s="564" t="e">
        <f ca="1">'BOCES SELECT'!CH38</f>
        <v>#N/A</v>
      </c>
      <c r="AD37" s="559"/>
    </row>
    <row r="38" spans="1:30" x14ac:dyDescent="0.25">
      <c r="A38" s="95"/>
      <c r="B38" s="95"/>
      <c r="C38" s="95"/>
      <c r="D38" s="560"/>
      <c r="E38" s="561"/>
      <c r="F38" s="561"/>
      <c r="G38" s="562"/>
      <c r="H38" s="560"/>
      <c r="I38" s="560"/>
      <c r="J38" s="551"/>
      <c r="K38" s="581"/>
      <c r="L38" s="565"/>
      <c r="M38" s="565" t="str">
        <f t="shared" si="0"/>
        <v/>
      </c>
      <c r="N38" s="565" t="str">
        <f t="shared" si="1"/>
        <v/>
      </c>
      <c r="O38" s="565"/>
      <c r="P38" s="565">
        <f t="shared" si="2"/>
        <v>0</v>
      </c>
      <c r="Q38" s="565">
        <f t="shared" si="3"/>
        <v>0</v>
      </c>
      <c r="R38" s="565" t="str">
        <f t="shared" si="4"/>
        <v/>
      </c>
      <c r="S38" s="565">
        <f t="shared" si="5"/>
        <v>0</v>
      </c>
      <c r="T38" s="565"/>
      <c r="AA38" s="564">
        <f>'BOCES SELECT'!E39</f>
        <v>1045830</v>
      </c>
      <c r="AB38" s="564" t="e">
        <f ca="1">'BOCES SELECT'!CH39</f>
        <v>#N/A</v>
      </c>
      <c r="AD38" s="559"/>
    </row>
    <row r="39" spans="1:30" x14ac:dyDescent="0.25">
      <c r="A39" s="95"/>
      <c r="B39" s="95"/>
      <c r="C39" s="95"/>
      <c r="D39" s="560"/>
      <c r="E39" s="561"/>
      <c r="F39" s="561"/>
      <c r="G39" s="562"/>
      <c r="H39" s="560"/>
      <c r="I39" s="560"/>
      <c r="J39" s="551"/>
      <c r="K39" s="581"/>
      <c r="L39" s="565"/>
      <c r="M39" s="565" t="str">
        <f t="shared" si="0"/>
        <v/>
      </c>
      <c r="N39" s="565" t="str">
        <f t="shared" si="1"/>
        <v/>
      </c>
      <c r="O39" s="565"/>
      <c r="P39" s="565">
        <f t="shared" si="2"/>
        <v>0</v>
      </c>
      <c r="Q39" s="565">
        <f t="shared" si="3"/>
        <v>0</v>
      </c>
      <c r="R39" s="565" t="str">
        <f t="shared" si="4"/>
        <v/>
      </c>
      <c r="S39" s="565">
        <f t="shared" si="5"/>
        <v>0</v>
      </c>
      <c r="T39" s="565"/>
      <c r="AA39" s="564">
        <f>'BOCES SELECT'!E40</f>
        <v>1045829</v>
      </c>
      <c r="AB39" s="564" t="e">
        <f ca="1">'BOCES SELECT'!CH40</f>
        <v>#N/A</v>
      </c>
      <c r="AD39" s="559"/>
    </row>
    <row r="40" spans="1:30" x14ac:dyDescent="0.25">
      <c r="A40" s="95"/>
      <c r="B40" s="95"/>
      <c r="C40" s="95"/>
      <c r="D40" s="560"/>
      <c r="E40" s="561"/>
      <c r="F40" s="561"/>
      <c r="G40" s="562"/>
      <c r="H40" s="560"/>
      <c r="I40" s="560"/>
      <c r="J40" s="551"/>
      <c r="K40" s="581"/>
      <c r="L40" s="565"/>
      <c r="M40" s="565" t="str">
        <f t="shared" si="0"/>
        <v/>
      </c>
      <c r="N40" s="565" t="str">
        <f t="shared" si="1"/>
        <v/>
      </c>
      <c r="O40" s="565"/>
      <c r="P40" s="565">
        <f t="shared" si="2"/>
        <v>0</v>
      </c>
      <c r="Q40" s="565">
        <f t="shared" si="3"/>
        <v>0</v>
      </c>
      <c r="R40" s="565" t="str">
        <f t="shared" si="4"/>
        <v/>
      </c>
      <c r="S40" s="565">
        <f t="shared" si="5"/>
        <v>0</v>
      </c>
      <c r="T40" s="565"/>
      <c r="AA40" s="564">
        <f>'BOCES SELECT'!E41</f>
        <v>1045828</v>
      </c>
      <c r="AB40" s="564" t="e">
        <f ca="1">'BOCES SELECT'!CH41</f>
        <v>#N/A</v>
      </c>
      <c r="AD40" s="559"/>
    </row>
    <row r="41" spans="1:30" x14ac:dyDescent="0.25">
      <c r="A41" s="95"/>
      <c r="B41" s="95"/>
      <c r="C41" s="95"/>
      <c r="D41" s="560"/>
      <c r="E41" s="561"/>
      <c r="F41" s="561"/>
      <c r="G41" s="562"/>
      <c r="H41" s="560"/>
      <c r="I41" s="560"/>
      <c r="J41" s="551"/>
      <c r="K41" s="581"/>
      <c r="L41" s="565"/>
      <c r="M41" s="565" t="str">
        <f t="shared" si="0"/>
        <v/>
      </c>
      <c r="N41" s="565" t="str">
        <f t="shared" si="1"/>
        <v/>
      </c>
      <c r="O41" s="565"/>
      <c r="P41" s="565">
        <f t="shared" si="2"/>
        <v>0</v>
      </c>
      <c r="Q41" s="565">
        <f t="shared" si="3"/>
        <v>0</v>
      </c>
      <c r="R41" s="565" t="str">
        <f t="shared" si="4"/>
        <v/>
      </c>
      <c r="S41" s="565">
        <f t="shared" si="5"/>
        <v>0</v>
      </c>
      <c r="T41" s="565"/>
      <c r="AA41" s="564">
        <f>'BOCES SELECT'!E42</f>
        <v>1045827</v>
      </c>
      <c r="AB41" s="564" t="e">
        <f ca="1">'BOCES SELECT'!CH42</f>
        <v>#N/A</v>
      </c>
      <c r="AD41" s="559"/>
    </row>
    <row r="42" spans="1:30" x14ac:dyDescent="0.25">
      <c r="A42" s="95"/>
      <c r="B42" s="95"/>
      <c r="C42" s="95"/>
      <c r="D42" s="560"/>
      <c r="E42" s="561"/>
      <c r="F42" s="561"/>
      <c r="G42" s="562"/>
      <c r="H42" s="560"/>
      <c r="I42" s="560"/>
      <c r="J42" s="551"/>
      <c r="K42" s="581"/>
      <c r="L42" s="565"/>
      <c r="M42" s="565" t="str">
        <f t="shared" si="0"/>
        <v/>
      </c>
      <c r="N42" s="565" t="str">
        <f t="shared" si="1"/>
        <v/>
      </c>
      <c r="O42" s="565"/>
      <c r="P42" s="565">
        <f t="shared" si="2"/>
        <v>0</v>
      </c>
      <c r="Q42" s="565">
        <f t="shared" si="3"/>
        <v>0</v>
      </c>
      <c r="R42" s="565" t="str">
        <f t="shared" si="4"/>
        <v/>
      </c>
      <c r="S42" s="565">
        <f t="shared" si="5"/>
        <v>0</v>
      </c>
      <c r="T42" s="565"/>
      <c r="AA42" s="564">
        <f>'BOCES SELECT'!E43</f>
        <v>1045826</v>
      </c>
      <c r="AB42" s="564" t="e">
        <f ca="1">'BOCES SELECT'!CH43</f>
        <v>#N/A</v>
      </c>
      <c r="AD42" s="559"/>
    </row>
    <row r="43" spans="1:30" x14ac:dyDescent="0.25">
      <c r="A43" s="95"/>
      <c r="B43" s="95"/>
      <c r="C43" s="95"/>
      <c r="D43" s="25"/>
      <c r="E43" s="141"/>
      <c r="F43" s="141"/>
      <c r="G43" s="142"/>
      <c r="H43" s="25"/>
      <c r="I43" s="25"/>
      <c r="J43" s="551"/>
      <c r="K43" s="581"/>
      <c r="L43" s="565"/>
      <c r="M43" s="565" t="str">
        <f t="shared" si="0"/>
        <v/>
      </c>
      <c r="N43" s="565" t="str">
        <f t="shared" si="1"/>
        <v/>
      </c>
      <c r="O43" s="565"/>
      <c r="P43" s="565">
        <f t="shared" si="2"/>
        <v>0</v>
      </c>
      <c r="Q43" s="565">
        <f t="shared" si="3"/>
        <v>0</v>
      </c>
      <c r="R43" s="565" t="str">
        <f t="shared" si="4"/>
        <v/>
      </c>
      <c r="S43" s="565">
        <f t="shared" si="5"/>
        <v>0</v>
      </c>
      <c r="T43" s="565"/>
      <c r="AA43" s="564">
        <f>'BOCES SELECT'!E44</f>
        <v>1045825</v>
      </c>
      <c r="AB43" s="564" t="e">
        <f ca="1">'BOCES SELECT'!CH44</f>
        <v>#N/A</v>
      </c>
    </row>
    <row r="44" spans="1:30" x14ac:dyDescent="0.25">
      <c r="A44" s="95"/>
      <c r="B44" s="95"/>
      <c r="C44" s="95"/>
      <c r="D44" s="25"/>
      <c r="E44" s="141"/>
      <c r="F44" s="141"/>
      <c r="G44" s="142"/>
      <c r="H44" s="25"/>
      <c r="I44" s="25"/>
      <c r="J44" s="551"/>
      <c r="K44" s="581"/>
      <c r="L44" s="565"/>
      <c r="M44" s="565" t="str">
        <f t="shared" si="0"/>
        <v/>
      </c>
      <c r="N44" s="565" t="str">
        <f t="shared" si="1"/>
        <v/>
      </c>
      <c r="O44" s="565"/>
      <c r="P44" s="565">
        <f t="shared" si="2"/>
        <v>0</v>
      </c>
      <c r="Q44" s="565">
        <f t="shared" si="3"/>
        <v>0</v>
      </c>
      <c r="R44" s="565" t="str">
        <f t="shared" si="4"/>
        <v/>
      </c>
      <c r="S44" s="565">
        <f t="shared" si="5"/>
        <v>0</v>
      </c>
      <c r="T44" s="565"/>
      <c r="AA44" s="564">
        <f>'BOCES SELECT'!E45</f>
        <v>1045824</v>
      </c>
      <c r="AB44" s="564" t="e">
        <f ca="1">'BOCES SELECT'!CH45</f>
        <v>#N/A</v>
      </c>
    </row>
    <row r="45" spans="1:30" x14ac:dyDescent="0.25">
      <c r="A45" s="95"/>
      <c r="B45" s="95"/>
      <c r="C45" s="95"/>
      <c r="D45" s="25"/>
      <c r="E45" s="141"/>
      <c r="F45" s="141"/>
      <c r="G45" s="142"/>
      <c r="H45" s="25"/>
      <c r="I45" s="25"/>
      <c r="J45" s="551"/>
      <c r="K45" s="581"/>
      <c r="L45" s="565"/>
      <c r="M45" s="565" t="str">
        <f t="shared" si="0"/>
        <v/>
      </c>
      <c r="N45" s="565" t="str">
        <f t="shared" si="1"/>
        <v/>
      </c>
      <c r="O45" s="565"/>
      <c r="P45" s="565">
        <f t="shared" si="2"/>
        <v>0</v>
      </c>
      <c r="Q45" s="565">
        <f t="shared" si="3"/>
        <v>0</v>
      </c>
      <c r="R45" s="565" t="str">
        <f t="shared" si="4"/>
        <v/>
      </c>
      <c r="S45" s="565">
        <f t="shared" si="5"/>
        <v>0</v>
      </c>
      <c r="T45" s="565"/>
      <c r="AA45" s="564">
        <f>'BOCES SELECT'!E46</f>
        <v>1045823</v>
      </c>
      <c r="AB45" s="564" t="e">
        <f ca="1">'BOCES SELECT'!CH46</f>
        <v>#N/A</v>
      </c>
    </row>
    <row r="46" spans="1:30" x14ac:dyDescent="0.25">
      <c r="A46" s="95"/>
      <c r="B46" s="95"/>
      <c r="C46" s="95"/>
      <c r="D46" s="25"/>
      <c r="E46" s="141"/>
      <c r="F46" s="141"/>
      <c r="G46" s="142"/>
      <c r="H46" s="25"/>
      <c r="I46" s="25"/>
      <c r="J46" s="551"/>
      <c r="K46" s="581"/>
      <c r="L46" s="565"/>
      <c r="M46" s="565" t="str">
        <f t="shared" si="0"/>
        <v/>
      </c>
      <c r="N46" s="565" t="str">
        <f t="shared" si="1"/>
        <v/>
      </c>
      <c r="O46" s="565"/>
      <c r="P46" s="565">
        <f t="shared" si="2"/>
        <v>0</v>
      </c>
      <c r="Q46" s="565">
        <f t="shared" si="3"/>
        <v>0</v>
      </c>
      <c r="R46" s="565" t="str">
        <f t="shared" si="4"/>
        <v/>
      </c>
      <c r="S46" s="565">
        <f t="shared" si="5"/>
        <v>0</v>
      </c>
      <c r="T46" s="565"/>
      <c r="AA46" s="564">
        <f>'BOCES SELECT'!E47</f>
        <v>1045822</v>
      </c>
      <c r="AB46" s="564" t="e">
        <f ca="1">'BOCES SELECT'!CH47</f>
        <v>#N/A</v>
      </c>
    </row>
    <row r="47" spans="1:30" x14ac:dyDescent="0.25">
      <c r="A47" s="95"/>
      <c r="B47" s="95"/>
      <c r="C47" s="95"/>
      <c r="D47" s="25"/>
      <c r="E47" s="141"/>
      <c r="F47" s="141"/>
      <c r="G47" s="142"/>
      <c r="H47" s="25"/>
      <c r="I47" s="25"/>
      <c r="J47" s="551"/>
      <c r="K47" s="581"/>
      <c r="L47" s="565"/>
      <c r="M47" s="565" t="str">
        <f t="shared" si="0"/>
        <v/>
      </c>
      <c r="N47" s="565" t="str">
        <f t="shared" si="1"/>
        <v/>
      </c>
      <c r="O47" s="565"/>
      <c r="P47" s="565">
        <f t="shared" si="2"/>
        <v>0</v>
      </c>
      <c r="Q47" s="565">
        <f t="shared" si="3"/>
        <v>0</v>
      </c>
      <c r="R47" s="565" t="str">
        <f t="shared" si="4"/>
        <v/>
      </c>
      <c r="S47" s="565">
        <f t="shared" si="5"/>
        <v>0</v>
      </c>
      <c r="T47" s="565"/>
      <c r="AA47" s="564">
        <f>'BOCES SELECT'!E48</f>
        <v>1045821</v>
      </c>
      <c r="AB47" s="564" t="e">
        <f ca="1">'BOCES SELECT'!CH48</f>
        <v>#N/A</v>
      </c>
    </row>
    <row r="48" spans="1:30" x14ac:dyDescent="0.25">
      <c r="A48" s="95"/>
      <c r="B48" s="95"/>
      <c r="C48" s="95"/>
      <c r="D48" s="25"/>
      <c r="E48" s="141"/>
      <c r="F48" s="141"/>
      <c r="G48" s="142"/>
      <c r="H48" s="25"/>
      <c r="I48" s="25"/>
      <c r="J48" s="551"/>
      <c r="K48" s="581"/>
      <c r="L48" s="565"/>
      <c r="M48" s="565" t="str">
        <f t="shared" si="0"/>
        <v/>
      </c>
      <c r="N48" s="565" t="str">
        <f t="shared" si="1"/>
        <v/>
      </c>
      <c r="O48" s="565"/>
      <c r="P48" s="565">
        <f t="shared" si="2"/>
        <v>0</v>
      </c>
      <c r="Q48" s="565">
        <f t="shared" si="3"/>
        <v>0</v>
      </c>
      <c r="R48" s="565" t="str">
        <f t="shared" si="4"/>
        <v/>
      </c>
      <c r="S48" s="565">
        <f t="shared" si="5"/>
        <v>0</v>
      </c>
      <c r="T48" s="565"/>
      <c r="AA48" s="564">
        <f>'BOCES SELECT'!E49</f>
        <v>1045820</v>
      </c>
      <c r="AB48" s="564" t="e">
        <f ca="1">'BOCES SELECT'!CH49</f>
        <v>#N/A</v>
      </c>
    </row>
    <row r="49" spans="1:28" x14ac:dyDescent="0.25">
      <c r="A49" s="95"/>
      <c r="B49" s="95"/>
      <c r="C49" s="95"/>
      <c r="D49" s="25"/>
      <c r="E49" s="141"/>
      <c r="F49" s="141"/>
      <c r="G49" s="142"/>
      <c r="H49" s="25"/>
      <c r="I49" s="25"/>
      <c r="J49" s="551"/>
      <c r="K49" s="581"/>
      <c r="L49" s="565"/>
      <c r="M49" s="565" t="str">
        <f t="shared" si="0"/>
        <v/>
      </c>
      <c r="N49" s="565" t="str">
        <f t="shared" si="1"/>
        <v/>
      </c>
      <c r="O49" s="565"/>
      <c r="P49" s="565">
        <f t="shared" si="2"/>
        <v>0</v>
      </c>
      <c r="Q49" s="565">
        <f t="shared" si="3"/>
        <v>0</v>
      </c>
      <c r="R49" s="565" t="str">
        <f t="shared" si="4"/>
        <v/>
      </c>
      <c r="S49" s="565">
        <f t="shared" si="5"/>
        <v>0</v>
      </c>
      <c r="T49" s="565"/>
      <c r="AA49" s="564">
        <f>'BOCES SELECT'!E50</f>
        <v>1045819</v>
      </c>
      <c r="AB49" s="564" t="e">
        <f ca="1">'BOCES SELECT'!CH50</f>
        <v>#N/A</v>
      </c>
    </row>
    <row r="50" spans="1:28" x14ac:dyDescent="0.25">
      <c r="A50" s="95"/>
      <c r="B50" s="95"/>
      <c r="C50" s="95"/>
      <c r="D50" s="25"/>
      <c r="E50" s="141"/>
      <c r="F50" s="141"/>
      <c r="G50" s="142"/>
      <c r="H50" s="25"/>
      <c r="I50" s="25"/>
      <c r="J50" s="551"/>
      <c r="K50" s="581"/>
      <c r="L50" s="565"/>
      <c r="M50" s="565" t="str">
        <f t="shared" si="0"/>
        <v/>
      </c>
      <c r="N50" s="565" t="str">
        <f t="shared" si="1"/>
        <v/>
      </c>
      <c r="O50" s="565"/>
      <c r="P50" s="565">
        <f t="shared" si="2"/>
        <v>0</v>
      </c>
      <c r="Q50" s="565">
        <f t="shared" si="3"/>
        <v>0</v>
      </c>
      <c r="R50" s="565" t="str">
        <f t="shared" si="4"/>
        <v/>
      </c>
      <c r="S50" s="565">
        <f t="shared" si="5"/>
        <v>0</v>
      </c>
      <c r="T50" s="565"/>
      <c r="AA50" s="564">
        <f>'BOCES SELECT'!E51</f>
        <v>1045818</v>
      </c>
      <c r="AB50" s="564" t="e">
        <f ca="1">'BOCES SELECT'!CH51</f>
        <v>#N/A</v>
      </c>
    </row>
    <row r="51" spans="1:28" x14ac:dyDescent="0.25">
      <c r="A51" s="95"/>
      <c r="B51" s="95"/>
      <c r="C51" s="95"/>
      <c r="D51" s="25"/>
      <c r="E51" s="141"/>
      <c r="F51" s="141"/>
      <c r="G51" s="142"/>
      <c r="H51" s="25"/>
      <c r="I51" s="25"/>
      <c r="J51" s="551"/>
      <c r="K51" s="581"/>
      <c r="L51" s="565"/>
      <c r="M51" s="565" t="str">
        <f t="shared" si="0"/>
        <v/>
      </c>
      <c r="N51" s="565" t="str">
        <f t="shared" si="1"/>
        <v/>
      </c>
      <c r="O51" s="565"/>
      <c r="P51" s="565">
        <f t="shared" si="2"/>
        <v>0</v>
      </c>
      <c r="Q51" s="565">
        <f t="shared" si="3"/>
        <v>0</v>
      </c>
      <c r="R51" s="565" t="str">
        <f t="shared" si="4"/>
        <v/>
      </c>
      <c r="S51" s="565">
        <f t="shared" si="5"/>
        <v>0</v>
      </c>
      <c r="T51" s="565"/>
      <c r="AA51" s="564">
        <f>'BOCES SELECT'!E52</f>
        <v>1045817</v>
      </c>
      <c r="AB51" s="564" t="e">
        <f ca="1">'BOCES SELECT'!CH52</f>
        <v>#N/A</v>
      </c>
    </row>
    <row r="52" spans="1:28" x14ac:dyDescent="0.25">
      <c r="A52" s="95"/>
      <c r="B52" s="95"/>
      <c r="C52" s="95"/>
      <c r="D52" s="25"/>
      <c r="E52" s="141"/>
      <c r="F52" s="141"/>
      <c r="G52" s="142"/>
      <c r="H52" s="25"/>
      <c r="I52" s="25"/>
      <c r="J52" s="551"/>
      <c r="K52" s="581"/>
      <c r="L52" s="565"/>
      <c r="M52" s="565" t="str">
        <f t="shared" si="0"/>
        <v/>
      </c>
      <c r="N52" s="565" t="str">
        <f t="shared" si="1"/>
        <v/>
      </c>
      <c r="O52" s="565"/>
      <c r="P52" s="565">
        <f t="shared" si="2"/>
        <v>0</v>
      </c>
      <c r="Q52" s="565">
        <f t="shared" si="3"/>
        <v>0</v>
      </c>
      <c r="R52" s="565" t="str">
        <f t="shared" si="4"/>
        <v/>
      </c>
      <c r="S52" s="565">
        <f t="shared" si="5"/>
        <v>0</v>
      </c>
      <c r="T52" s="565"/>
      <c r="AA52" s="564">
        <f>'BOCES SELECT'!E53</f>
        <v>1045816</v>
      </c>
      <c r="AB52" s="564" t="e">
        <f ca="1">'BOCES SELECT'!CH53</f>
        <v>#N/A</v>
      </c>
    </row>
    <row r="53" spans="1:28" x14ac:dyDescent="0.25">
      <c r="A53" s="95"/>
      <c r="B53" s="95"/>
      <c r="C53" s="95"/>
      <c r="D53" s="25"/>
      <c r="E53" s="141"/>
      <c r="F53" s="141"/>
      <c r="G53" s="142"/>
      <c r="H53" s="25"/>
      <c r="I53" s="25"/>
      <c r="J53" s="551"/>
      <c r="K53" s="581"/>
      <c r="L53" s="565"/>
      <c r="M53" s="565" t="str">
        <f t="shared" si="0"/>
        <v/>
      </c>
      <c r="N53" s="565" t="str">
        <f t="shared" si="1"/>
        <v/>
      </c>
      <c r="O53" s="565"/>
      <c r="P53" s="565">
        <f t="shared" si="2"/>
        <v>0</v>
      </c>
      <c r="Q53" s="565">
        <f t="shared" si="3"/>
        <v>0</v>
      </c>
      <c r="R53" s="565" t="str">
        <f t="shared" si="4"/>
        <v/>
      </c>
      <c r="S53" s="565">
        <f t="shared" si="5"/>
        <v>0</v>
      </c>
      <c r="T53" s="565"/>
      <c r="AA53" s="564">
        <f>'BOCES SELECT'!E54</f>
        <v>1045815</v>
      </c>
      <c r="AB53" s="564" t="e">
        <f ca="1">'BOCES SELECT'!CH54</f>
        <v>#N/A</v>
      </c>
    </row>
    <row r="54" spans="1:28" x14ac:dyDescent="0.25">
      <c r="A54" s="95"/>
      <c r="B54" s="95"/>
      <c r="C54" s="95"/>
      <c r="D54" s="25"/>
      <c r="E54" s="141"/>
      <c r="F54" s="141"/>
      <c r="G54" s="142"/>
      <c r="H54" s="25"/>
      <c r="I54" s="25"/>
      <c r="J54" s="551"/>
      <c r="K54" s="581"/>
      <c r="L54" s="565"/>
      <c r="M54" s="565" t="str">
        <f t="shared" si="0"/>
        <v/>
      </c>
      <c r="N54" s="565" t="str">
        <f t="shared" si="1"/>
        <v/>
      </c>
      <c r="O54" s="565"/>
      <c r="P54" s="565">
        <f t="shared" si="2"/>
        <v>0</v>
      </c>
      <c r="Q54" s="565">
        <f t="shared" si="3"/>
        <v>0</v>
      </c>
      <c r="R54" s="565" t="str">
        <f t="shared" si="4"/>
        <v/>
      </c>
      <c r="S54" s="565">
        <f t="shared" si="5"/>
        <v>0</v>
      </c>
      <c r="T54" s="565"/>
      <c r="AA54" s="564">
        <f>'BOCES SELECT'!E55</f>
        <v>1045814</v>
      </c>
      <c r="AB54" s="564" t="e">
        <f ca="1">'BOCES SELECT'!CH55</f>
        <v>#N/A</v>
      </c>
    </row>
    <row r="55" spans="1:28" x14ac:dyDescent="0.25">
      <c r="A55" s="95"/>
      <c r="B55" s="95"/>
      <c r="C55" s="95"/>
      <c r="D55" s="25"/>
      <c r="E55" s="141"/>
      <c r="F55" s="141"/>
      <c r="G55" s="142"/>
      <c r="H55" s="25"/>
      <c r="I55" s="25"/>
      <c r="J55" s="551"/>
      <c r="K55" s="581"/>
      <c r="L55" s="565"/>
      <c r="M55" s="565" t="str">
        <f t="shared" si="0"/>
        <v/>
      </c>
      <c r="N55" s="565" t="str">
        <f t="shared" si="1"/>
        <v/>
      </c>
      <c r="O55" s="565"/>
      <c r="P55" s="565">
        <f t="shared" si="2"/>
        <v>0</v>
      </c>
      <c r="Q55" s="565">
        <f t="shared" si="3"/>
        <v>0</v>
      </c>
      <c r="R55" s="565" t="str">
        <f t="shared" si="4"/>
        <v/>
      </c>
      <c r="S55" s="565">
        <f t="shared" si="5"/>
        <v>0</v>
      </c>
      <c r="T55" s="565"/>
      <c r="AA55" s="564">
        <f>'BOCES SELECT'!E56</f>
        <v>1045813</v>
      </c>
      <c r="AB55" s="564" t="e">
        <f ca="1">'BOCES SELECT'!CH56</f>
        <v>#N/A</v>
      </c>
    </row>
    <row r="56" spans="1:28" x14ac:dyDescent="0.25">
      <c r="A56" s="95"/>
      <c r="B56" s="95"/>
      <c r="C56" s="95"/>
      <c r="D56" s="25"/>
      <c r="E56" s="141"/>
      <c r="F56" s="141"/>
      <c r="G56" s="142"/>
      <c r="H56" s="25"/>
      <c r="I56" s="25"/>
      <c r="J56" s="551"/>
      <c r="K56" s="581"/>
      <c r="L56" s="565"/>
      <c r="M56" s="565" t="str">
        <f t="shared" si="0"/>
        <v/>
      </c>
      <c r="N56" s="565" t="str">
        <f t="shared" si="1"/>
        <v/>
      </c>
      <c r="O56" s="565"/>
      <c r="P56" s="565">
        <f t="shared" si="2"/>
        <v>0</v>
      </c>
      <c r="Q56" s="565">
        <f t="shared" si="3"/>
        <v>0</v>
      </c>
      <c r="R56" s="565" t="str">
        <f t="shared" si="4"/>
        <v/>
      </c>
      <c r="S56" s="565">
        <f t="shared" si="5"/>
        <v>0</v>
      </c>
      <c r="T56" s="565"/>
      <c r="AA56" s="564">
        <f>'BOCES SELECT'!E57</f>
        <v>1045812</v>
      </c>
      <c r="AB56" s="564" t="e">
        <f ca="1">'BOCES SELECT'!CH57</f>
        <v>#N/A</v>
      </c>
    </row>
    <row r="57" spans="1:28" x14ac:dyDescent="0.25">
      <c r="A57" s="95"/>
      <c r="B57" s="95"/>
      <c r="C57" s="95"/>
      <c r="D57" s="25"/>
      <c r="E57" s="141"/>
      <c r="F57" s="141"/>
      <c r="G57" s="142"/>
      <c r="H57" s="25"/>
      <c r="I57" s="25"/>
      <c r="J57" s="551"/>
      <c r="K57" s="581"/>
      <c r="L57" s="565"/>
      <c r="M57" s="565" t="str">
        <f t="shared" si="0"/>
        <v/>
      </c>
      <c r="N57" s="565" t="str">
        <f t="shared" si="1"/>
        <v/>
      </c>
      <c r="O57" s="565"/>
      <c r="P57" s="565">
        <f t="shared" si="2"/>
        <v>0</v>
      </c>
      <c r="Q57" s="565">
        <f t="shared" si="3"/>
        <v>0</v>
      </c>
      <c r="R57" s="565" t="str">
        <f t="shared" si="4"/>
        <v/>
      </c>
      <c r="S57" s="565">
        <f t="shared" si="5"/>
        <v>0</v>
      </c>
      <c r="T57" s="565"/>
      <c r="AA57" s="564">
        <f>'BOCES SELECT'!E58</f>
        <v>1045811</v>
      </c>
      <c r="AB57" s="564" t="e">
        <f ca="1">'BOCES SELECT'!CH58</f>
        <v>#N/A</v>
      </c>
    </row>
    <row r="58" spans="1:28" x14ac:dyDescent="0.25">
      <c r="A58" s="95"/>
      <c r="B58" s="95"/>
      <c r="C58" s="95"/>
      <c r="D58" s="25"/>
      <c r="E58" s="141"/>
      <c r="F58" s="141"/>
      <c r="G58" s="142"/>
      <c r="H58" s="25"/>
      <c r="I58" s="25"/>
      <c r="J58" s="551"/>
      <c r="K58" s="581"/>
      <c r="L58" s="565"/>
      <c r="M58" s="565" t="str">
        <f t="shared" si="0"/>
        <v/>
      </c>
      <c r="N58" s="565" t="str">
        <f t="shared" si="1"/>
        <v/>
      </c>
      <c r="O58" s="565"/>
      <c r="P58" s="565">
        <f t="shared" si="2"/>
        <v>0</v>
      </c>
      <c r="Q58" s="565">
        <f t="shared" si="3"/>
        <v>0</v>
      </c>
      <c r="R58" s="565" t="str">
        <f t="shared" si="4"/>
        <v/>
      </c>
      <c r="S58" s="565">
        <f t="shared" si="5"/>
        <v>0</v>
      </c>
      <c r="T58" s="565"/>
      <c r="AA58" s="564">
        <f>'BOCES SELECT'!E59</f>
        <v>1045810</v>
      </c>
      <c r="AB58" s="564" t="e">
        <f ca="1">'BOCES SELECT'!CH59</f>
        <v>#N/A</v>
      </c>
    </row>
    <row r="59" spans="1:28" x14ac:dyDescent="0.25">
      <c r="A59" s="95"/>
      <c r="B59" s="95"/>
      <c r="C59" s="95"/>
      <c r="D59" s="25"/>
      <c r="E59" s="141"/>
      <c r="F59" s="141"/>
      <c r="G59" s="142"/>
      <c r="H59" s="25"/>
      <c r="I59" s="25"/>
      <c r="J59" s="551"/>
      <c r="K59" s="581"/>
      <c r="L59" s="565"/>
      <c r="M59" s="565" t="str">
        <f t="shared" si="0"/>
        <v/>
      </c>
      <c r="N59" s="565" t="str">
        <f t="shared" si="1"/>
        <v/>
      </c>
      <c r="O59" s="565"/>
      <c r="P59" s="565">
        <f t="shared" si="2"/>
        <v>0</v>
      </c>
      <c r="Q59" s="565">
        <f t="shared" si="3"/>
        <v>0</v>
      </c>
      <c r="R59" s="565" t="str">
        <f t="shared" si="4"/>
        <v/>
      </c>
      <c r="S59" s="565">
        <f t="shared" si="5"/>
        <v>0</v>
      </c>
      <c r="T59" s="565"/>
      <c r="AA59" s="564">
        <f>'BOCES SELECT'!E60</f>
        <v>1045809</v>
      </c>
      <c r="AB59" s="564" t="e">
        <f ca="1">'BOCES SELECT'!CH60</f>
        <v>#N/A</v>
      </c>
    </row>
    <row r="60" spans="1:28" x14ac:dyDescent="0.25">
      <c r="A60" s="95"/>
      <c r="B60" s="95"/>
      <c r="C60" s="95"/>
      <c r="D60" s="25"/>
      <c r="E60" s="141"/>
      <c r="F60" s="141"/>
      <c r="G60" s="142"/>
      <c r="H60" s="25"/>
      <c r="I60" s="25"/>
      <c r="J60" s="551"/>
      <c r="K60" s="581"/>
      <c r="L60" s="565"/>
      <c r="M60" s="565" t="str">
        <f t="shared" si="0"/>
        <v/>
      </c>
      <c r="N60" s="565" t="str">
        <f t="shared" si="1"/>
        <v/>
      </c>
      <c r="O60" s="565"/>
      <c r="P60" s="565">
        <f t="shared" si="2"/>
        <v>0</v>
      </c>
      <c r="Q60" s="565">
        <f t="shared" si="3"/>
        <v>0</v>
      </c>
      <c r="R60" s="565" t="str">
        <f t="shared" si="4"/>
        <v/>
      </c>
      <c r="S60" s="565">
        <f t="shared" si="5"/>
        <v>0</v>
      </c>
      <c r="T60" s="565"/>
      <c r="AA60" s="564">
        <f>'BOCES SELECT'!E61</f>
        <v>1045808</v>
      </c>
      <c r="AB60" s="564" t="e">
        <f ca="1">'BOCES SELECT'!CH61</f>
        <v>#N/A</v>
      </c>
    </row>
    <row r="61" spans="1:28" x14ac:dyDescent="0.25">
      <c r="A61" s="95"/>
      <c r="B61" s="95"/>
      <c r="C61" s="95"/>
      <c r="D61" s="25"/>
      <c r="E61" s="141"/>
      <c r="F61" s="141"/>
      <c r="G61" s="142"/>
      <c r="H61" s="25"/>
      <c r="I61" s="25"/>
      <c r="J61" s="551"/>
      <c r="K61" s="581"/>
      <c r="L61" s="565"/>
      <c r="M61" s="565" t="str">
        <f t="shared" si="0"/>
        <v/>
      </c>
      <c r="N61" s="565" t="str">
        <f t="shared" si="1"/>
        <v/>
      </c>
      <c r="O61" s="565"/>
      <c r="P61" s="565">
        <f t="shared" si="2"/>
        <v>0</v>
      </c>
      <c r="Q61" s="565">
        <f t="shared" si="3"/>
        <v>0</v>
      </c>
      <c r="R61" s="565" t="str">
        <f t="shared" si="4"/>
        <v/>
      </c>
      <c r="S61" s="565">
        <f t="shared" si="5"/>
        <v>0</v>
      </c>
      <c r="T61" s="565"/>
      <c r="AA61" s="564">
        <f>'BOCES SELECT'!E62</f>
        <v>1045807</v>
      </c>
      <c r="AB61" s="564" t="e">
        <f ca="1">'BOCES SELECT'!CH62</f>
        <v>#N/A</v>
      </c>
    </row>
    <row r="62" spans="1:28" x14ac:dyDescent="0.25">
      <c r="A62" s="95"/>
      <c r="B62" s="95"/>
      <c r="C62" s="95"/>
      <c r="D62" s="25"/>
      <c r="E62" s="141"/>
      <c r="F62" s="141"/>
      <c r="G62" s="142"/>
      <c r="H62" s="25"/>
      <c r="I62" s="25"/>
      <c r="J62" s="551"/>
      <c r="K62" s="581"/>
      <c r="L62" s="565"/>
      <c r="M62" s="565" t="str">
        <f t="shared" si="0"/>
        <v/>
      </c>
      <c r="N62" s="565" t="str">
        <f t="shared" si="1"/>
        <v/>
      </c>
      <c r="O62" s="565"/>
      <c r="P62" s="565">
        <f t="shared" si="2"/>
        <v>0</v>
      </c>
      <c r="Q62" s="565">
        <f t="shared" si="3"/>
        <v>0</v>
      </c>
      <c r="R62" s="565" t="str">
        <f t="shared" si="4"/>
        <v/>
      </c>
      <c r="S62" s="565">
        <f t="shared" si="5"/>
        <v>0</v>
      </c>
      <c r="T62" s="565"/>
      <c r="AA62" s="564">
        <f>'BOCES SELECT'!E63</f>
        <v>1045806</v>
      </c>
      <c r="AB62" s="564" t="e">
        <f ca="1">'BOCES SELECT'!CH63</f>
        <v>#N/A</v>
      </c>
    </row>
    <row r="63" spans="1:28" x14ac:dyDescent="0.25">
      <c r="A63" s="95"/>
      <c r="B63" s="95"/>
      <c r="C63" s="95"/>
      <c r="D63" s="25"/>
      <c r="E63" s="141"/>
      <c r="F63" s="141"/>
      <c r="G63" s="142"/>
      <c r="H63" s="25"/>
      <c r="I63" s="25"/>
      <c r="J63" s="551"/>
      <c r="K63" s="581"/>
      <c r="L63" s="565"/>
      <c r="M63" s="565" t="str">
        <f t="shared" si="0"/>
        <v/>
      </c>
      <c r="N63" s="565" t="str">
        <f t="shared" si="1"/>
        <v/>
      </c>
      <c r="O63" s="565"/>
      <c r="P63" s="565">
        <f t="shared" si="2"/>
        <v>0</v>
      </c>
      <c r="Q63" s="565">
        <f t="shared" si="3"/>
        <v>0</v>
      </c>
      <c r="R63" s="565" t="str">
        <f t="shared" si="4"/>
        <v/>
      </c>
      <c r="S63" s="565">
        <f t="shared" si="5"/>
        <v>0</v>
      </c>
      <c r="T63" s="565"/>
      <c r="AA63" s="564">
        <f>'BOCES SELECT'!E64</f>
        <v>1045805</v>
      </c>
      <c r="AB63" s="564" t="e">
        <f ca="1">'BOCES SELECT'!CH64</f>
        <v>#N/A</v>
      </c>
    </row>
    <row r="64" spans="1:28" x14ac:dyDescent="0.25">
      <c r="A64" s="95"/>
      <c r="B64" s="95"/>
      <c r="C64" s="95"/>
      <c r="D64" s="25"/>
      <c r="E64" s="141"/>
      <c r="F64" s="141"/>
      <c r="G64" s="142"/>
      <c r="H64" s="25"/>
      <c r="I64" s="25"/>
      <c r="J64" s="551"/>
      <c r="K64" s="581"/>
      <c r="L64" s="565"/>
      <c r="M64" s="565" t="str">
        <f t="shared" si="0"/>
        <v/>
      </c>
      <c r="N64" s="565" t="str">
        <f t="shared" si="1"/>
        <v/>
      </c>
      <c r="O64" s="565"/>
      <c r="P64" s="565">
        <f t="shared" si="2"/>
        <v>0</v>
      </c>
      <c r="Q64" s="565">
        <f t="shared" si="3"/>
        <v>0</v>
      </c>
      <c r="R64" s="565" t="str">
        <f t="shared" si="4"/>
        <v/>
      </c>
      <c r="S64" s="565">
        <f t="shared" si="5"/>
        <v>0</v>
      </c>
      <c r="T64" s="565"/>
      <c r="AA64" s="564">
        <f>'BOCES SELECT'!E65</f>
        <v>1045804</v>
      </c>
      <c r="AB64" s="564" t="e">
        <f ca="1">'BOCES SELECT'!CH65</f>
        <v>#N/A</v>
      </c>
    </row>
    <row r="65" spans="1:28" x14ac:dyDescent="0.25">
      <c r="A65" s="95"/>
      <c r="B65" s="95"/>
      <c r="C65" s="95"/>
      <c r="D65" s="25"/>
      <c r="E65" s="141"/>
      <c r="F65" s="141"/>
      <c r="G65" s="142"/>
      <c r="H65" s="25"/>
      <c r="I65" s="25"/>
      <c r="J65" s="551"/>
      <c r="K65" s="581"/>
      <c r="L65" s="565"/>
      <c r="M65" s="565" t="str">
        <f t="shared" si="0"/>
        <v/>
      </c>
      <c r="N65" s="565" t="str">
        <f t="shared" si="1"/>
        <v/>
      </c>
      <c r="O65" s="565"/>
      <c r="P65" s="565">
        <f t="shared" si="2"/>
        <v>0</v>
      </c>
      <c r="Q65" s="565">
        <f t="shared" si="3"/>
        <v>0</v>
      </c>
      <c r="R65" s="565" t="str">
        <f t="shared" si="4"/>
        <v/>
      </c>
      <c r="S65" s="565">
        <f t="shared" si="5"/>
        <v>0</v>
      </c>
      <c r="T65" s="565"/>
      <c r="AA65" s="564">
        <f>'BOCES SELECT'!E66</f>
        <v>1045803</v>
      </c>
      <c r="AB65" s="564" t="e">
        <f ca="1">'BOCES SELECT'!CH66</f>
        <v>#N/A</v>
      </c>
    </row>
    <row r="66" spans="1:28" x14ac:dyDescent="0.25">
      <c r="A66" s="95"/>
      <c r="B66" s="95"/>
      <c r="C66" s="95"/>
      <c r="D66" s="25"/>
      <c r="E66" s="141"/>
      <c r="F66" s="141"/>
      <c r="G66" s="142"/>
      <c r="H66" s="25"/>
      <c r="I66" s="25"/>
      <c r="J66" s="551"/>
      <c r="K66" s="581"/>
      <c r="L66" s="565"/>
      <c r="M66" s="565" t="str">
        <f t="shared" si="0"/>
        <v/>
      </c>
      <c r="N66" s="565" t="str">
        <f t="shared" si="1"/>
        <v/>
      </c>
      <c r="O66" s="565"/>
      <c r="P66" s="565">
        <f t="shared" si="2"/>
        <v>0</v>
      </c>
      <c r="Q66" s="565">
        <f t="shared" si="3"/>
        <v>0</v>
      </c>
      <c r="R66" s="565" t="str">
        <f t="shared" si="4"/>
        <v/>
      </c>
      <c r="S66" s="565">
        <f t="shared" si="5"/>
        <v>0</v>
      </c>
      <c r="T66" s="565"/>
      <c r="AA66" s="564">
        <f>'BOCES SELECT'!E67</f>
        <v>1045802</v>
      </c>
      <c r="AB66" s="564" t="e">
        <f ca="1">'BOCES SELECT'!CH67</f>
        <v>#N/A</v>
      </c>
    </row>
    <row r="67" spans="1:28" x14ac:dyDescent="0.25">
      <c r="A67" s="95"/>
      <c r="B67" s="95"/>
      <c r="C67" s="95"/>
      <c r="D67" s="25"/>
      <c r="E67" s="141"/>
      <c r="F67" s="141"/>
      <c r="G67" s="142"/>
      <c r="H67" s="25"/>
      <c r="I67" s="25"/>
      <c r="J67" s="551"/>
      <c r="K67" s="581"/>
      <c r="L67" s="565"/>
      <c r="M67" s="565" t="str">
        <f t="shared" si="0"/>
        <v/>
      </c>
      <c r="N67" s="565" t="str">
        <f t="shared" si="1"/>
        <v/>
      </c>
      <c r="O67" s="565"/>
      <c r="P67" s="565">
        <f t="shared" si="2"/>
        <v>0</v>
      </c>
      <c r="Q67" s="565">
        <f t="shared" si="3"/>
        <v>0</v>
      </c>
      <c r="R67" s="565" t="str">
        <f t="shared" si="4"/>
        <v/>
      </c>
      <c r="S67" s="565">
        <f t="shared" si="5"/>
        <v>0</v>
      </c>
      <c r="T67" s="565"/>
      <c r="AA67" s="564">
        <f>'BOCES SELECT'!E68</f>
        <v>1045801</v>
      </c>
      <c r="AB67" s="564" t="e">
        <f ca="1">'BOCES SELECT'!CH68</f>
        <v>#N/A</v>
      </c>
    </row>
    <row r="68" spans="1:28" x14ac:dyDescent="0.25">
      <c r="A68" s="95"/>
      <c r="B68" s="95"/>
      <c r="C68" s="95"/>
      <c r="D68" s="25"/>
      <c r="E68" s="141"/>
      <c r="F68" s="141"/>
      <c r="G68" s="142"/>
      <c r="H68" s="25"/>
      <c r="I68" s="25"/>
      <c r="J68" s="551"/>
      <c r="K68" s="581"/>
      <c r="L68" s="565"/>
      <c r="M68" s="565" t="str">
        <f t="shared" si="0"/>
        <v/>
      </c>
      <c r="N68" s="565" t="str">
        <f t="shared" si="1"/>
        <v/>
      </c>
      <c r="O68" s="565"/>
      <c r="P68" s="565">
        <f t="shared" si="2"/>
        <v>0</v>
      </c>
      <c r="Q68" s="565">
        <f t="shared" si="3"/>
        <v>0</v>
      </c>
      <c r="R68" s="565" t="str">
        <f t="shared" si="4"/>
        <v/>
      </c>
      <c r="S68" s="565">
        <f t="shared" si="5"/>
        <v>0</v>
      </c>
      <c r="T68" s="565"/>
      <c r="AA68" s="564">
        <f>'BOCES SELECT'!E69</f>
        <v>1045800</v>
      </c>
      <c r="AB68" s="564" t="e">
        <f ca="1">'BOCES SELECT'!CH69</f>
        <v>#N/A</v>
      </c>
    </row>
    <row r="69" spans="1:28" x14ac:dyDescent="0.25">
      <c r="A69" s="95"/>
      <c r="B69" s="95"/>
      <c r="C69" s="95"/>
      <c r="D69" s="25"/>
      <c r="E69" s="141"/>
      <c r="F69" s="141"/>
      <c r="G69" s="142"/>
      <c r="H69" s="25"/>
      <c r="I69" s="25"/>
      <c r="J69" s="551"/>
      <c r="K69" s="581"/>
      <c r="L69" s="565"/>
      <c r="M69" s="565" t="str">
        <f t="shared" ref="M69:M132" si="12">LEFT(I69,11)</f>
        <v/>
      </c>
      <c r="N69" s="565" t="str">
        <f t="shared" ref="N69:N132" si="13">LEFT(F69,2)</f>
        <v/>
      </c>
      <c r="O69" s="565"/>
      <c r="P69" s="565">
        <f t="shared" ref="P69:P132" si="14">L69</f>
        <v>0</v>
      </c>
      <c r="Q69" s="565">
        <f t="shared" ref="Q69:Q132" si="15">LEN(M69)</f>
        <v>0</v>
      </c>
      <c r="R69" s="565" t="str">
        <f t="shared" ref="R69:R132" si="16">IF(LEN(M69)=11,M69,IF(LEN(M69)=10,CONCATENATE(M69," "),IF(LEN(M69)=9,CONCATENATE(M69,"  "),IF(LEN(M69)=8,CONCATENATE(M69,"   "),""))))</f>
        <v/>
      </c>
      <c r="S69" s="565">
        <f t="shared" ref="S69:S132" si="17">LEN(R69)</f>
        <v>0</v>
      </c>
      <c r="T69" s="565"/>
      <c r="AA69" s="564">
        <f>'BOCES SELECT'!E70</f>
        <v>1045799</v>
      </c>
      <c r="AB69" s="564" t="e">
        <f ca="1">'BOCES SELECT'!CH70</f>
        <v>#N/A</v>
      </c>
    </row>
    <row r="70" spans="1:28" x14ac:dyDescent="0.25">
      <c r="A70" s="95"/>
      <c r="B70" s="95"/>
      <c r="C70" s="95"/>
      <c r="D70" s="25"/>
      <c r="E70" s="141"/>
      <c r="F70" s="141"/>
      <c r="G70" s="142"/>
      <c r="H70" s="25"/>
      <c r="I70" s="25"/>
      <c r="J70" s="551"/>
      <c r="K70" s="581"/>
      <c r="L70" s="565"/>
      <c r="M70" s="565" t="str">
        <f t="shared" si="12"/>
        <v/>
      </c>
      <c r="N70" s="565" t="str">
        <f t="shared" si="13"/>
        <v/>
      </c>
      <c r="O70" s="565"/>
      <c r="P70" s="565">
        <f t="shared" si="14"/>
        <v>0</v>
      </c>
      <c r="Q70" s="565">
        <f t="shared" si="15"/>
        <v>0</v>
      </c>
      <c r="R70" s="565" t="str">
        <f t="shared" si="16"/>
        <v/>
      </c>
      <c r="S70" s="565">
        <f t="shared" si="17"/>
        <v>0</v>
      </c>
      <c r="T70" s="565"/>
      <c r="AA70" s="564">
        <f>'BOCES SELECT'!E71</f>
        <v>1045798</v>
      </c>
      <c r="AB70" s="564" t="e">
        <f ca="1">'BOCES SELECT'!CH71</f>
        <v>#N/A</v>
      </c>
    </row>
    <row r="71" spans="1:28" x14ac:dyDescent="0.25">
      <c r="A71" s="95"/>
      <c r="B71" s="95"/>
      <c r="C71" s="95"/>
      <c r="D71" s="25"/>
      <c r="E71" s="141"/>
      <c r="F71" s="141"/>
      <c r="G71" s="142"/>
      <c r="H71" s="25"/>
      <c r="I71" s="25"/>
      <c r="J71" s="551"/>
      <c r="K71" s="581"/>
      <c r="L71" s="565"/>
      <c r="M71" s="565" t="str">
        <f t="shared" si="12"/>
        <v/>
      </c>
      <c r="N71" s="565" t="str">
        <f t="shared" si="13"/>
        <v/>
      </c>
      <c r="O71" s="565"/>
      <c r="P71" s="565">
        <f t="shared" si="14"/>
        <v>0</v>
      </c>
      <c r="Q71" s="565">
        <f t="shared" si="15"/>
        <v>0</v>
      </c>
      <c r="R71" s="565" t="str">
        <f t="shared" si="16"/>
        <v/>
      </c>
      <c r="S71" s="565">
        <f t="shared" si="17"/>
        <v>0</v>
      </c>
      <c r="T71" s="565"/>
      <c r="AA71" s="564">
        <f>'BOCES SELECT'!E72</f>
        <v>1045797</v>
      </c>
      <c r="AB71" s="564" t="e">
        <f ca="1">'BOCES SELECT'!CH72</f>
        <v>#N/A</v>
      </c>
    </row>
    <row r="72" spans="1:28" x14ac:dyDescent="0.25">
      <c r="A72" s="95"/>
      <c r="B72" s="95"/>
      <c r="C72" s="95"/>
      <c r="D72" s="25"/>
      <c r="E72" s="141"/>
      <c r="F72" s="141"/>
      <c r="G72" s="142"/>
      <c r="H72" s="25"/>
      <c r="I72" s="25"/>
      <c r="J72" s="551"/>
      <c r="K72" s="581"/>
      <c r="L72" s="565"/>
      <c r="M72" s="565" t="str">
        <f t="shared" si="12"/>
        <v/>
      </c>
      <c r="N72" s="565" t="str">
        <f t="shared" si="13"/>
        <v/>
      </c>
      <c r="O72" s="565"/>
      <c r="P72" s="565">
        <f t="shared" si="14"/>
        <v>0</v>
      </c>
      <c r="Q72" s="565">
        <f t="shared" si="15"/>
        <v>0</v>
      </c>
      <c r="R72" s="565" t="str">
        <f t="shared" si="16"/>
        <v/>
      </c>
      <c r="S72" s="565">
        <f t="shared" si="17"/>
        <v>0</v>
      </c>
      <c r="T72" s="565"/>
      <c r="AA72" s="564">
        <f>'BOCES SELECT'!E73</f>
        <v>1045796</v>
      </c>
      <c r="AB72" s="564" t="e">
        <f ca="1">'BOCES SELECT'!CH73</f>
        <v>#N/A</v>
      </c>
    </row>
    <row r="73" spans="1:28" x14ac:dyDescent="0.25">
      <c r="A73" s="95"/>
      <c r="B73" s="95"/>
      <c r="C73" s="95"/>
      <c r="D73" s="25"/>
      <c r="E73" s="141"/>
      <c r="F73" s="141"/>
      <c r="G73" s="142"/>
      <c r="H73" s="25"/>
      <c r="I73" s="25"/>
      <c r="J73" s="551"/>
      <c r="K73" s="581"/>
      <c r="L73" s="565"/>
      <c r="M73" s="565" t="str">
        <f t="shared" si="12"/>
        <v/>
      </c>
      <c r="N73" s="565" t="str">
        <f t="shared" si="13"/>
        <v/>
      </c>
      <c r="O73" s="565"/>
      <c r="P73" s="565">
        <f t="shared" si="14"/>
        <v>0</v>
      </c>
      <c r="Q73" s="565">
        <f t="shared" si="15"/>
        <v>0</v>
      </c>
      <c r="R73" s="565" t="str">
        <f t="shared" si="16"/>
        <v/>
      </c>
      <c r="S73" s="565">
        <f t="shared" si="17"/>
        <v>0</v>
      </c>
      <c r="T73" s="565"/>
      <c r="AA73" s="564">
        <f>'BOCES SELECT'!E74</f>
        <v>1045795</v>
      </c>
      <c r="AB73" s="564" t="e">
        <f ca="1">'BOCES SELECT'!CH74</f>
        <v>#N/A</v>
      </c>
    </row>
    <row r="74" spans="1:28" x14ac:dyDescent="0.25">
      <c r="A74" s="95"/>
      <c r="B74" s="95"/>
      <c r="C74" s="95"/>
      <c r="D74" s="25"/>
      <c r="E74" s="141"/>
      <c r="F74" s="141"/>
      <c r="G74" s="142"/>
      <c r="H74" s="25"/>
      <c r="I74" s="25"/>
      <c r="J74" s="551"/>
      <c r="K74" s="581"/>
      <c r="L74" s="565"/>
      <c r="M74" s="565" t="str">
        <f t="shared" si="12"/>
        <v/>
      </c>
      <c r="N74" s="565" t="str">
        <f t="shared" si="13"/>
        <v/>
      </c>
      <c r="O74" s="565"/>
      <c r="P74" s="565">
        <f t="shared" si="14"/>
        <v>0</v>
      </c>
      <c r="Q74" s="565">
        <f t="shared" si="15"/>
        <v>0</v>
      </c>
      <c r="R74" s="565" t="str">
        <f t="shared" si="16"/>
        <v/>
      </c>
      <c r="S74" s="565">
        <f t="shared" si="17"/>
        <v>0</v>
      </c>
      <c r="T74" s="565"/>
      <c r="AA74" s="564">
        <f>'BOCES SELECT'!E75</f>
        <v>1045794</v>
      </c>
      <c r="AB74" s="564" t="e">
        <f ca="1">'BOCES SELECT'!CH75</f>
        <v>#N/A</v>
      </c>
    </row>
    <row r="75" spans="1:28" x14ac:dyDescent="0.25">
      <c r="A75" s="95"/>
      <c r="B75" s="95"/>
      <c r="C75" s="95"/>
      <c r="D75" s="25"/>
      <c r="E75" s="141"/>
      <c r="F75" s="141"/>
      <c r="G75" s="142"/>
      <c r="H75" s="25"/>
      <c r="I75" s="25"/>
      <c r="J75" s="551"/>
      <c r="K75" s="581"/>
      <c r="L75" s="565"/>
      <c r="M75" s="565" t="str">
        <f t="shared" si="12"/>
        <v/>
      </c>
      <c r="N75" s="565" t="str">
        <f t="shared" si="13"/>
        <v/>
      </c>
      <c r="O75" s="565"/>
      <c r="P75" s="565">
        <f t="shared" si="14"/>
        <v>0</v>
      </c>
      <c r="Q75" s="565">
        <f t="shared" si="15"/>
        <v>0</v>
      </c>
      <c r="R75" s="565" t="str">
        <f t="shared" si="16"/>
        <v/>
      </c>
      <c r="S75" s="565">
        <f t="shared" si="17"/>
        <v>0</v>
      </c>
      <c r="T75" s="565"/>
      <c r="AA75" s="564">
        <f>'BOCES SELECT'!E76</f>
        <v>1045793</v>
      </c>
      <c r="AB75" s="564" t="e">
        <f ca="1">'BOCES SELECT'!CH76</f>
        <v>#N/A</v>
      </c>
    </row>
    <row r="76" spans="1:28" x14ac:dyDescent="0.25">
      <c r="A76" s="95"/>
      <c r="B76" s="95"/>
      <c r="C76" s="95"/>
      <c r="D76" s="25"/>
      <c r="E76" s="141"/>
      <c r="F76" s="141"/>
      <c r="G76" s="142"/>
      <c r="H76" s="25"/>
      <c r="I76" s="25"/>
      <c r="J76" s="551"/>
      <c r="K76" s="581"/>
      <c r="L76" s="565"/>
      <c r="M76" s="565" t="str">
        <f t="shared" si="12"/>
        <v/>
      </c>
      <c r="N76" s="565" t="str">
        <f t="shared" si="13"/>
        <v/>
      </c>
      <c r="O76" s="565"/>
      <c r="P76" s="565">
        <f t="shared" si="14"/>
        <v>0</v>
      </c>
      <c r="Q76" s="565">
        <f t="shared" si="15"/>
        <v>0</v>
      </c>
      <c r="R76" s="565" t="str">
        <f t="shared" si="16"/>
        <v/>
      </c>
      <c r="S76" s="565">
        <f t="shared" si="17"/>
        <v>0</v>
      </c>
      <c r="T76" s="565"/>
      <c r="AA76" s="564">
        <f>'BOCES SELECT'!E77</f>
        <v>1045792</v>
      </c>
      <c r="AB76" s="564" t="e">
        <f ca="1">'BOCES SELECT'!CH77</f>
        <v>#N/A</v>
      </c>
    </row>
    <row r="77" spans="1:28" x14ac:dyDescent="0.25">
      <c r="A77" s="95"/>
      <c r="B77" s="95"/>
      <c r="C77" s="95"/>
      <c r="D77" s="25"/>
      <c r="E77" s="141"/>
      <c r="F77" s="141"/>
      <c r="G77" s="142"/>
      <c r="H77" s="25"/>
      <c r="I77" s="25"/>
      <c r="J77" s="551"/>
      <c r="K77" s="581"/>
      <c r="L77" s="565"/>
      <c r="M77" s="565" t="str">
        <f t="shared" si="12"/>
        <v/>
      </c>
      <c r="N77" s="565" t="str">
        <f t="shared" si="13"/>
        <v/>
      </c>
      <c r="O77" s="565"/>
      <c r="P77" s="565">
        <f t="shared" si="14"/>
        <v>0</v>
      </c>
      <c r="Q77" s="565">
        <f t="shared" si="15"/>
        <v>0</v>
      </c>
      <c r="R77" s="565" t="str">
        <f t="shared" si="16"/>
        <v/>
      </c>
      <c r="S77" s="565">
        <f t="shared" si="17"/>
        <v>0</v>
      </c>
      <c r="T77" s="565"/>
      <c r="AA77" s="564">
        <f>'BOCES SELECT'!E78</f>
        <v>1045791</v>
      </c>
      <c r="AB77" s="564" t="e">
        <f ca="1">'BOCES SELECT'!CH78</f>
        <v>#N/A</v>
      </c>
    </row>
    <row r="78" spans="1:28" x14ac:dyDescent="0.25">
      <c r="A78" s="95"/>
      <c r="B78" s="95"/>
      <c r="C78" s="95"/>
      <c r="D78" s="25"/>
      <c r="E78" s="141"/>
      <c r="F78" s="141"/>
      <c r="G78" s="142"/>
      <c r="H78" s="25"/>
      <c r="I78" s="25"/>
      <c r="J78" s="551"/>
      <c r="K78" s="581"/>
      <c r="L78" s="565"/>
      <c r="M78" s="565" t="str">
        <f t="shared" si="12"/>
        <v/>
      </c>
      <c r="N78" s="565" t="str">
        <f t="shared" si="13"/>
        <v/>
      </c>
      <c r="O78" s="565"/>
      <c r="P78" s="565">
        <f t="shared" si="14"/>
        <v>0</v>
      </c>
      <c r="Q78" s="565">
        <f t="shared" si="15"/>
        <v>0</v>
      </c>
      <c r="R78" s="565" t="str">
        <f t="shared" si="16"/>
        <v/>
      </c>
      <c r="S78" s="565">
        <f t="shared" si="17"/>
        <v>0</v>
      </c>
      <c r="T78" s="565"/>
      <c r="AA78" s="564">
        <f>'BOCES SELECT'!E79</f>
        <v>1045790</v>
      </c>
      <c r="AB78" s="564" t="e">
        <f ca="1">'BOCES SELECT'!CH79</f>
        <v>#N/A</v>
      </c>
    </row>
    <row r="79" spans="1:28" x14ac:dyDescent="0.25">
      <c r="A79" s="95"/>
      <c r="B79" s="95"/>
      <c r="C79" s="95"/>
      <c r="D79" s="25"/>
      <c r="E79" s="141"/>
      <c r="F79" s="141"/>
      <c r="G79" s="142"/>
      <c r="H79" s="25"/>
      <c r="I79" s="25"/>
      <c r="J79" s="551"/>
      <c r="K79" s="581"/>
      <c r="L79" s="565"/>
      <c r="M79" s="565" t="str">
        <f t="shared" si="12"/>
        <v/>
      </c>
      <c r="N79" s="565" t="str">
        <f t="shared" si="13"/>
        <v/>
      </c>
      <c r="O79" s="565"/>
      <c r="P79" s="565">
        <f t="shared" si="14"/>
        <v>0</v>
      </c>
      <c r="Q79" s="565">
        <f t="shared" si="15"/>
        <v>0</v>
      </c>
      <c r="R79" s="565" t="str">
        <f t="shared" si="16"/>
        <v/>
      </c>
      <c r="S79" s="565">
        <f t="shared" si="17"/>
        <v>0</v>
      </c>
      <c r="T79" s="565"/>
      <c r="AA79" s="564">
        <f>'BOCES SELECT'!E80</f>
        <v>1045789</v>
      </c>
      <c r="AB79" s="564" t="e">
        <f ca="1">'BOCES SELECT'!CH80</f>
        <v>#N/A</v>
      </c>
    </row>
    <row r="80" spans="1:28" x14ac:dyDescent="0.25">
      <c r="A80" s="95"/>
      <c r="B80" s="95"/>
      <c r="C80" s="95"/>
      <c r="D80" s="25"/>
      <c r="E80" s="141"/>
      <c r="F80" s="141"/>
      <c r="G80" s="142"/>
      <c r="H80" s="25"/>
      <c r="I80" s="25"/>
      <c r="J80" s="551"/>
      <c r="K80" s="581"/>
      <c r="L80" s="565"/>
      <c r="M80" s="565" t="str">
        <f t="shared" si="12"/>
        <v/>
      </c>
      <c r="N80" s="565" t="str">
        <f t="shared" si="13"/>
        <v/>
      </c>
      <c r="O80" s="565"/>
      <c r="P80" s="565">
        <f t="shared" si="14"/>
        <v>0</v>
      </c>
      <c r="Q80" s="565">
        <f t="shared" si="15"/>
        <v>0</v>
      </c>
      <c r="R80" s="565" t="str">
        <f t="shared" si="16"/>
        <v/>
      </c>
      <c r="S80" s="565">
        <f t="shared" si="17"/>
        <v>0</v>
      </c>
      <c r="T80" s="565"/>
      <c r="AA80" s="564">
        <f>'BOCES SELECT'!E81</f>
        <v>1045788</v>
      </c>
      <c r="AB80" s="564" t="e">
        <f ca="1">'BOCES SELECT'!CH81</f>
        <v>#N/A</v>
      </c>
    </row>
    <row r="81" spans="1:28" x14ac:dyDescent="0.25">
      <c r="A81" s="95"/>
      <c r="B81" s="95"/>
      <c r="C81" s="95"/>
      <c r="D81" s="25"/>
      <c r="E81" s="141"/>
      <c r="F81" s="141"/>
      <c r="G81" s="142"/>
      <c r="H81" s="25"/>
      <c r="I81" s="25"/>
      <c r="J81" s="551"/>
      <c r="K81" s="581"/>
      <c r="L81" s="565"/>
      <c r="M81" s="565" t="str">
        <f t="shared" si="12"/>
        <v/>
      </c>
      <c r="N81" s="565" t="str">
        <f t="shared" si="13"/>
        <v/>
      </c>
      <c r="O81" s="565"/>
      <c r="P81" s="565">
        <f t="shared" si="14"/>
        <v>0</v>
      </c>
      <c r="Q81" s="565">
        <f t="shared" si="15"/>
        <v>0</v>
      </c>
      <c r="R81" s="565" t="str">
        <f t="shared" si="16"/>
        <v/>
      </c>
      <c r="S81" s="565">
        <f t="shared" si="17"/>
        <v>0</v>
      </c>
      <c r="T81" s="565"/>
      <c r="AA81" s="564">
        <f>'BOCES SELECT'!E82</f>
        <v>1045787</v>
      </c>
      <c r="AB81" s="564" t="e">
        <f ca="1">'BOCES SELECT'!CH82</f>
        <v>#N/A</v>
      </c>
    </row>
    <row r="82" spans="1:28" x14ac:dyDescent="0.25">
      <c r="A82" s="95"/>
      <c r="B82" s="95"/>
      <c r="C82" s="95"/>
      <c r="D82" s="25"/>
      <c r="E82" s="141"/>
      <c r="F82" s="141"/>
      <c r="G82" s="142"/>
      <c r="H82" s="25"/>
      <c r="I82" s="25"/>
      <c r="J82" s="551"/>
      <c r="K82" s="581"/>
      <c r="L82" s="565"/>
      <c r="M82" s="565" t="str">
        <f t="shared" si="12"/>
        <v/>
      </c>
      <c r="N82" s="565" t="str">
        <f t="shared" si="13"/>
        <v/>
      </c>
      <c r="O82" s="565"/>
      <c r="P82" s="565">
        <f t="shared" si="14"/>
        <v>0</v>
      </c>
      <c r="Q82" s="565">
        <f t="shared" si="15"/>
        <v>0</v>
      </c>
      <c r="R82" s="565" t="str">
        <f t="shared" si="16"/>
        <v/>
      </c>
      <c r="S82" s="565">
        <f t="shared" si="17"/>
        <v>0</v>
      </c>
      <c r="T82" s="565"/>
      <c r="AA82" s="564">
        <f>'BOCES SELECT'!E83</f>
        <v>1045786</v>
      </c>
      <c r="AB82" s="564" t="e">
        <f ca="1">'BOCES SELECT'!CH83</f>
        <v>#N/A</v>
      </c>
    </row>
    <row r="83" spans="1:28" x14ac:dyDescent="0.25">
      <c r="A83" s="95"/>
      <c r="B83" s="95"/>
      <c r="C83" s="95"/>
      <c r="D83" s="25"/>
      <c r="E83" s="141"/>
      <c r="F83" s="141"/>
      <c r="G83" s="142"/>
      <c r="H83" s="25"/>
      <c r="I83" s="25"/>
      <c r="J83" s="551"/>
      <c r="K83" s="581"/>
      <c r="L83" s="565"/>
      <c r="M83" s="565" t="str">
        <f t="shared" si="12"/>
        <v/>
      </c>
      <c r="N83" s="565" t="str">
        <f t="shared" si="13"/>
        <v/>
      </c>
      <c r="O83" s="565"/>
      <c r="P83" s="565">
        <f t="shared" si="14"/>
        <v>0</v>
      </c>
      <c r="Q83" s="565">
        <f t="shared" si="15"/>
        <v>0</v>
      </c>
      <c r="R83" s="565" t="str">
        <f t="shared" si="16"/>
        <v/>
      </c>
      <c r="S83" s="565">
        <f t="shared" si="17"/>
        <v>0</v>
      </c>
      <c r="T83" s="565"/>
      <c r="AA83" s="564">
        <f>'BOCES SELECT'!E84</f>
        <v>1045785</v>
      </c>
      <c r="AB83" s="564" t="e">
        <f ca="1">'BOCES SELECT'!CH84</f>
        <v>#N/A</v>
      </c>
    </row>
    <row r="84" spans="1:28" x14ac:dyDescent="0.25">
      <c r="A84" s="95"/>
      <c r="B84" s="95"/>
      <c r="C84" s="95"/>
      <c r="D84" s="25"/>
      <c r="E84" s="141"/>
      <c r="F84" s="141"/>
      <c r="G84" s="142"/>
      <c r="H84" s="25"/>
      <c r="I84" s="25"/>
      <c r="J84" s="551"/>
      <c r="K84" s="581"/>
      <c r="L84" s="565"/>
      <c r="M84" s="565" t="str">
        <f t="shared" si="12"/>
        <v/>
      </c>
      <c r="N84" s="565" t="str">
        <f t="shared" si="13"/>
        <v/>
      </c>
      <c r="O84" s="565"/>
      <c r="P84" s="565">
        <f t="shared" si="14"/>
        <v>0</v>
      </c>
      <c r="Q84" s="565">
        <f t="shared" si="15"/>
        <v>0</v>
      </c>
      <c r="R84" s="565" t="str">
        <f t="shared" si="16"/>
        <v/>
      </c>
      <c r="S84" s="565">
        <f t="shared" si="17"/>
        <v>0</v>
      </c>
      <c r="T84" s="565"/>
      <c r="AA84" s="564">
        <f>'BOCES SELECT'!E85</f>
        <v>1045784</v>
      </c>
      <c r="AB84" s="564" t="e">
        <f ca="1">'BOCES SELECT'!CH85</f>
        <v>#N/A</v>
      </c>
    </row>
    <row r="85" spans="1:28" x14ac:dyDescent="0.25">
      <c r="A85" s="95"/>
      <c r="B85" s="95"/>
      <c r="C85" s="95"/>
      <c r="D85" s="25"/>
      <c r="E85" s="141"/>
      <c r="F85" s="141"/>
      <c r="G85" s="142"/>
      <c r="H85" s="25"/>
      <c r="I85" s="25"/>
      <c r="J85" s="551"/>
      <c r="K85" s="581"/>
      <c r="L85" s="565"/>
      <c r="M85" s="565" t="str">
        <f t="shared" si="12"/>
        <v/>
      </c>
      <c r="N85" s="565" t="str">
        <f t="shared" si="13"/>
        <v/>
      </c>
      <c r="O85" s="565"/>
      <c r="P85" s="565">
        <f t="shared" si="14"/>
        <v>0</v>
      </c>
      <c r="Q85" s="565">
        <f t="shared" si="15"/>
        <v>0</v>
      </c>
      <c r="R85" s="565" t="str">
        <f t="shared" si="16"/>
        <v/>
      </c>
      <c r="S85" s="565">
        <f t="shared" si="17"/>
        <v>0</v>
      </c>
      <c r="T85" s="565"/>
      <c r="AA85" s="564">
        <f>'BOCES SELECT'!E86</f>
        <v>1045783</v>
      </c>
      <c r="AB85" s="564" t="e">
        <f ca="1">'BOCES SELECT'!CH86</f>
        <v>#N/A</v>
      </c>
    </row>
    <row r="86" spans="1:28" x14ac:dyDescent="0.25">
      <c r="A86" s="95"/>
      <c r="B86" s="95"/>
      <c r="C86" s="95"/>
      <c r="D86" s="25"/>
      <c r="E86" s="141"/>
      <c r="F86" s="141"/>
      <c r="G86" s="142"/>
      <c r="H86" s="25"/>
      <c r="I86" s="25"/>
      <c r="J86" s="551"/>
      <c r="K86" s="581"/>
      <c r="L86" s="565"/>
      <c r="M86" s="565" t="str">
        <f t="shared" si="12"/>
        <v/>
      </c>
      <c r="N86" s="565" t="str">
        <f t="shared" si="13"/>
        <v/>
      </c>
      <c r="O86" s="565"/>
      <c r="P86" s="565">
        <f t="shared" si="14"/>
        <v>0</v>
      </c>
      <c r="Q86" s="565">
        <f t="shared" si="15"/>
        <v>0</v>
      </c>
      <c r="R86" s="565" t="str">
        <f t="shared" si="16"/>
        <v/>
      </c>
      <c r="S86" s="565">
        <f t="shared" si="17"/>
        <v>0</v>
      </c>
      <c r="T86" s="565"/>
      <c r="AA86" s="564">
        <f>'BOCES SELECT'!E87</f>
        <v>1045782</v>
      </c>
      <c r="AB86" s="564" t="e">
        <f ca="1">'BOCES SELECT'!CH87</f>
        <v>#N/A</v>
      </c>
    </row>
    <row r="87" spans="1:28" x14ac:dyDescent="0.25">
      <c r="A87" s="95"/>
      <c r="B87" s="95"/>
      <c r="C87" s="95"/>
      <c r="D87" s="25"/>
      <c r="E87" s="141"/>
      <c r="F87" s="141"/>
      <c r="G87" s="142"/>
      <c r="H87" s="25"/>
      <c r="I87" s="25"/>
      <c r="J87" s="551"/>
      <c r="K87" s="581"/>
      <c r="L87" s="565"/>
      <c r="M87" s="565" t="str">
        <f t="shared" si="12"/>
        <v/>
      </c>
      <c r="N87" s="565" t="str">
        <f t="shared" si="13"/>
        <v/>
      </c>
      <c r="O87" s="565"/>
      <c r="P87" s="565">
        <f t="shared" si="14"/>
        <v>0</v>
      </c>
      <c r="Q87" s="565">
        <f t="shared" si="15"/>
        <v>0</v>
      </c>
      <c r="R87" s="565" t="str">
        <f t="shared" si="16"/>
        <v/>
      </c>
      <c r="S87" s="565">
        <f t="shared" si="17"/>
        <v>0</v>
      </c>
      <c r="T87" s="565"/>
      <c r="AA87" s="564">
        <f>'BOCES SELECT'!E88</f>
        <v>1045781</v>
      </c>
      <c r="AB87" s="564" t="e">
        <f ca="1">'BOCES SELECT'!CH88</f>
        <v>#N/A</v>
      </c>
    </row>
    <row r="88" spans="1:28" x14ac:dyDescent="0.25">
      <c r="A88" s="95"/>
      <c r="B88" s="95"/>
      <c r="C88" s="95"/>
      <c r="D88" s="25"/>
      <c r="E88" s="141"/>
      <c r="F88" s="141"/>
      <c r="G88" s="142"/>
      <c r="H88" s="25"/>
      <c r="I88" s="25"/>
      <c r="J88" s="551"/>
      <c r="K88" s="581"/>
      <c r="L88" s="565"/>
      <c r="M88" s="565" t="str">
        <f t="shared" si="12"/>
        <v/>
      </c>
      <c r="N88" s="565" t="str">
        <f t="shared" si="13"/>
        <v/>
      </c>
      <c r="O88" s="565"/>
      <c r="P88" s="565">
        <f t="shared" si="14"/>
        <v>0</v>
      </c>
      <c r="Q88" s="565">
        <f t="shared" si="15"/>
        <v>0</v>
      </c>
      <c r="R88" s="565" t="str">
        <f t="shared" si="16"/>
        <v/>
      </c>
      <c r="S88" s="565">
        <f t="shared" si="17"/>
        <v>0</v>
      </c>
      <c r="T88" s="565"/>
      <c r="AA88" s="564">
        <f>'BOCES SELECT'!E89</f>
        <v>1045780</v>
      </c>
      <c r="AB88" s="564" t="e">
        <f ca="1">'BOCES SELECT'!CH89</f>
        <v>#N/A</v>
      </c>
    </row>
    <row r="89" spans="1:28" x14ac:dyDescent="0.25">
      <c r="A89" s="95"/>
      <c r="B89" s="95"/>
      <c r="C89" s="95"/>
      <c r="D89" s="25"/>
      <c r="E89" s="141"/>
      <c r="F89" s="141"/>
      <c r="G89" s="142"/>
      <c r="H89" s="25"/>
      <c r="I89" s="25"/>
      <c r="J89" s="551"/>
      <c r="K89" s="581"/>
      <c r="L89" s="565"/>
      <c r="M89" s="565" t="str">
        <f t="shared" si="12"/>
        <v/>
      </c>
      <c r="N89" s="565" t="str">
        <f t="shared" si="13"/>
        <v/>
      </c>
      <c r="O89" s="565"/>
      <c r="P89" s="565">
        <f t="shared" si="14"/>
        <v>0</v>
      </c>
      <c r="Q89" s="565">
        <f t="shared" si="15"/>
        <v>0</v>
      </c>
      <c r="R89" s="565" t="str">
        <f t="shared" si="16"/>
        <v/>
      </c>
      <c r="S89" s="565">
        <f t="shared" si="17"/>
        <v>0</v>
      </c>
      <c r="T89" s="565"/>
      <c r="AA89" s="564">
        <f>'BOCES SELECT'!E90</f>
        <v>1045779</v>
      </c>
      <c r="AB89" s="564" t="e">
        <f ca="1">'BOCES SELECT'!CH90</f>
        <v>#N/A</v>
      </c>
    </row>
    <row r="90" spans="1:28" x14ac:dyDescent="0.25">
      <c r="A90" s="95"/>
      <c r="B90" s="95"/>
      <c r="C90" s="95"/>
      <c r="D90" s="25"/>
      <c r="E90" s="141"/>
      <c r="F90" s="141"/>
      <c r="G90" s="142"/>
      <c r="H90" s="25"/>
      <c r="I90" s="25"/>
      <c r="J90" s="551"/>
      <c r="K90" s="581"/>
      <c r="L90" s="565"/>
      <c r="M90" s="565" t="str">
        <f t="shared" si="12"/>
        <v/>
      </c>
      <c r="N90" s="565" t="str">
        <f t="shared" si="13"/>
        <v/>
      </c>
      <c r="O90" s="565"/>
      <c r="P90" s="565">
        <f t="shared" si="14"/>
        <v>0</v>
      </c>
      <c r="Q90" s="565">
        <f t="shared" si="15"/>
        <v>0</v>
      </c>
      <c r="R90" s="565" t="str">
        <f t="shared" si="16"/>
        <v/>
      </c>
      <c r="S90" s="565">
        <f t="shared" si="17"/>
        <v>0</v>
      </c>
      <c r="T90" s="565"/>
      <c r="AA90" s="564">
        <f>'BOCES SELECT'!E91</f>
        <v>1045778</v>
      </c>
      <c r="AB90" s="564" t="e">
        <f ca="1">'BOCES SELECT'!CH91</f>
        <v>#N/A</v>
      </c>
    </row>
    <row r="91" spans="1:28" x14ac:dyDescent="0.25">
      <c r="A91" s="95"/>
      <c r="B91" s="95"/>
      <c r="C91" s="95"/>
      <c r="D91" s="25"/>
      <c r="E91" s="141"/>
      <c r="F91" s="141"/>
      <c r="G91" s="142"/>
      <c r="H91" s="25"/>
      <c r="I91" s="25"/>
      <c r="J91" s="551"/>
      <c r="K91" s="581"/>
      <c r="L91" s="565"/>
      <c r="M91" s="565" t="str">
        <f t="shared" si="12"/>
        <v/>
      </c>
      <c r="N91" s="565" t="str">
        <f t="shared" si="13"/>
        <v/>
      </c>
      <c r="O91" s="565"/>
      <c r="P91" s="565">
        <f t="shared" si="14"/>
        <v>0</v>
      </c>
      <c r="Q91" s="565">
        <f t="shared" si="15"/>
        <v>0</v>
      </c>
      <c r="R91" s="565" t="str">
        <f t="shared" si="16"/>
        <v/>
      </c>
      <c r="S91" s="565">
        <f t="shared" si="17"/>
        <v>0</v>
      </c>
      <c r="T91" s="565"/>
      <c r="AA91" s="564">
        <f>'BOCES SELECT'!E92</f>
        <v>1045777</v>
      </c>
      <c r="AB91" s="564" t="e">
        <f ca="1">'BOCES SELECT'!CH92</f>
        <v>#N/A</v>
      </c>
    </row>
    <row r="92" spans="1:28" x14ac:dyDescent="0.25">
      <c r="A92" s="95"/>
      <c r="B92" s="95"/>
      <c r="C92" s="95"/>
      <c r="D92" s="25"/>
      <c r="E92" s="141"/>
      <c r="F92" s="141"/>
      <c r="G92" s="142"/>
      <c r="H92" s="25"/>
      <c r="I92" s="25"/>
      <c r="J92" s="551"/>
      <c r="K92" s="581"/>
      <c r="L92" s="565"/>
      <c r="M92" s="565" t="str">
        <f t="shared" si="12"/>
        <v/>
      </c>
      <c r="N92" s="565" t="str">
        <f t="shared" si="13"/>
        <v/>
      </c>
      <c r="O92" s="565"/>
      <c r="P92" s="565">
        <f t="shared" si="14"/>
        <v>0</v>
      </c>
      <c r="Q92" s="565">
        <f t="shared" si="15"/>
        <v>0</v>
      </c>
      <c r="R92" s="565" t="str">
        <f t="shared" si="16"/>
        <v/>
      </c>
      <c r="S92" s="565">
        <f t="shared" si="17"/>
        <v>0</v>
      </c>
      <c r="T92" s="565"/>
      <c r="AA92" s="564">
        <f>'BOCES SELECT'!E93</f>
        <v>1045776</v>
      </c>
      <c r="AB92" s="564" t="e">
        <f ca="1">'BOCES SELECT'!CH93</f>
        <v>#N/A</v>
      </c>
    </row>
    <row r="93" spans="1:28" x14ac:dyDescent="0.25">
      <c r="A93" s="95"/>
      <c r="B93" s="95"/>
      <c r="C93" s="95"/>
      <c r="D93" s="25"/>
      <c r="E93" s="141"/>
      <c r="F93" s="141"/>
      <c r="G93" s="142"/>
      <c r="H93" s="25"/>
      <c r="I93" s="25"/>
      <c r="J93" s="551"/>
      <c r="K93" s="581"/>
      <c r="L93" s="565"/>
      <c r="M93" s="565" t="str">
        <f t="shared" si="12"/>
        <v/>
      </c>
      <c r="N93" s="565" t="str">
        <f t="shared" si="13"/>
        <v/>
      </c>
      <c r="O93" s="565"/>
      <c r="P93" s="565">
        <f t="shared" si="14"/>
        <v>0</v>
      </c>
      <c r="Q93" s="565">
        <f t="shared" si="15"/>
        <v>0</v>
      </c>
      <c r="R93" s="565" t="str">
        <f t="shared" si="16"/>
        <v/>
      </c>
      <c r="S93" s="565">
        <f t="shared" si="17"/>
        <v>0</v>
      </c>
      <c r="T93" s="565"/>
      <c r="AA93" s="564">
        <f>'BOCES SELECT'!E94</f>
        <v>1045775</v>
      </c>
      <c r="AB93" s="564" t="e">
        <f ca="1">'BOCES SELECT'!CH94</f>
        <v>#N/A</v>
      </c>
    </row>
    <row r="94" spans="1:28" x14ac:dyDescent="0.25">
      <c r="A94" s="95"/>
      <c r="B94" s="95"/>
      <c r="C94" s="95"/>
      <c r="D94" s="25"/>
      <c r="E94" s="141"/>
      <c r="F94" s="141"/>
      <c r="G94" s="142"/>
      <c r="H94" s="25"/>
      <c r="I94" s="25"/>
      <c r="J94" s="551"/>
      <c r="K94" s="581"/>
      <c r="L94" s="565"/>
      <c r="M94" s="565" t="str">
        <f t="shared" si="12"/>
        <v/>
      </c>
      <c r="N94" s="565" t="str">
        <f t="shared" si="13"/>
        <v/>
      </c>
      <c r="O94" s="565"/>
      <c r="P94" s="565">
        <f t="shared" si="14"/>
        <v>0</v>
      </c>
      <c r="Q94" s="565">
        <f t="shared" si="15"/>
        <v>0</v>
      </c>
      <c r="R94" s="565" t="str">
        <f t="shared" si="16"/>
        <v/>
      </c>
      <c r="S94" s="565">
        <f t="shared" si="17"/>
        <v>0</v>
      </c>
      <c r="T94" s="565"/>
      <c r="AA94" s="564">
        <f>'BOCES SELECT'!E95</f>
        <v>1045774</v>
      </c>
      <c r="AB94" s="564" t="e">
        <f ca="1">'BOCES SELECT'!CH95</f>
        <v>#N/A</v>
      </c>
    </row>
    <row r="95" spans="1:28" x14ac:dyDescent="0.25">
      <c r="A95" s="95"/>
      <c r="B95" s="95"/>
      <c r="C95" s="95"/>
      <c r="D95" s="25"/>
      <c r="E95" s="141"/>
      <c r="F95" s="141"/>
      <c r="G95" s="142"/>
      <c r="H95" s="25"/>
      <c r="I95" s="25"/>
      <c r="J95" s="551"/>
      <c r="K95" s="581"/>
      <c r="L95" s="565"/>
      <c r="M95" s="565" t="str">
        <f t="shared" si="12"/>
        <v/>
      </c>
      <c r="N95" s="565" t="str">
        <f t="shared" si="13"/>
        <v/>
      </c>
      <c r="O95" s="565"/>
      <c r="P95" s="565">
        <f t="shared" si="14"/>
        <v>0</v>
      </c>
      <c r="Q95" s="565">
        <f t="shared" si="15"/>
        <v>0</v>
      </c>
      <c r="R95" s="565" t="str">
        <f t="shared" si="16"/>
        <v/>
      </c>
      <c r="S95" s="565">
        <f t="shared" si="17"/>
        <v>0</v>
      </c>
      <c r="T95" s="565"/>
      <c r="AA95" s="564">
        <f>'BOCES SELECT'!E96</f>
        <v>1045773</v>
      </c>
      <c r="AB95" s="564" t="e">
        <f ca="1">'BOCES SELECT'!CH96</f>
        <v>#N/A</v>
      </c>
    </row>
    <row r="96" spans="1:28" x14ac:dyDescent="0.25">
      <c r="A96" s="95"/>
      <c r="B96" s="95"/>
      <c r="C96" s="95"/>
      <c r="D96" s="25"/>
      <c r="E96" s="141"/>
      <c r="F96" s="141"/>
      <c r="G96" s="142"/>
      <c r="H96" s="25"/>
      <c r="I96" s="25"/>
      <c r="J96" s="551"/>
      <c r="K96" s="581"/>
      <c r="L96" s="565"/>
      <c r="M96" s="565" t="str">
        <f t="shared" si="12"/>
        <v/>
      </c>
      <c r="N96" s="565" t="str">
        <f t="shared" si="13"/>
        <v/>
      </c>
      <c r="O96" s="565"/>
      <c r="P96" s="565">
        <f t="shared" si="14"/>
        <v>0</v>
      </c>
      <c r="Q96" s="565">
        <f t="shared" si="15"/>
        <v>0</v>
      </c>
      <c r="R96" s="565" t="str">
        <f t="shared" si="16"/>
        <v/>
      </c>
      <c r="S96" s="565">
        <f t="shared" si="17"/>
        <v>0</v>
      </c>
      <c r="T96" s="565"/>
      <c r="AA96" s="564">
        <f>'BOCES SELECT'!E97</f>
        <v>1045772</v>
      </c>
      <c r="AB96" s="564" t="e">
        <f ca="1">'BOCES SELECT'!CH97</f>
        <v>#N/A</v>
      </c>
    </row>
    <row r="97" spans="1:28" x14ac:dyDescent="0.25">
      <c r="A97" s="95"/>
      <c r="B97" s="95"/>
      <c r="C97" s="95"/>
      <c r="D97" s="25"/>
      <c r="E97" s="141"/>
      <c r="F97" s="141"/>
      <c r="G97" s="142"/>
      <c r="H97" s="25"/>
      <c r="I97" s="25"/>
      <c r="J97" s="551"/>
      <c r="K97" s="581"/>
      <c r="L97" s="565"/>
      <c r="M97" s="565" t="str">
        <f t="shared" si="12"/>
        <v/>
      </c>
      <c r="N97" s="565" t="str">
        <f t="shared" si="13"/>
        <v/>
      </c>
      <c r="O97" s="565"/>
      <c r="P97" s="565">
        <f t="shared" si="14"/>
        <v>0</v>
      </c>
      <c r="Q97" s="565">
        <f t="shared" si="15"/>
        <v>0</v>
      </c>
      <c r="R97" s="565" t="str">
        <f t="shared" si="16"/>
        <v/>
      </c>
      <c r="S97" s="565">
        <f t="shared" si="17"/>
        <v>0</v>
      </c>
      <c r="T97" s="565"/>
      <c r="AA97" s="564">
        <f>'BOCES SELECT'!E98</f>
        <v>1045771</v>
      </c>
      <c r="AB97" s="564" t="e">
        <f ca="1">'BOCES SELECT'!CH98</f>
        <v>#N/A</v>
      </c>
    </row>
    <row r="98" spans="1:28" x14ac:dyDescent="0.25">
      <c r="A98" s="95"/>
      <c r="B98" s="95"/>
      <c r="C98" s="95"/>
      <c r="D98" s="25"/>
      <c r="E98" s="141"/>
      <c r="F98" s="141"/>
      <c r="G98" s="142"/>
      <c r="H98" s="25"/>
      <c r="I98" s="25"/>
      <c r="J98" s="551"/>
      <c r="K98" s="581"/>
      <c r="L98" s="565"/>
      <c r="M98" s="565" t="str">
        <f t="shared" si="12"/>
        <v/>
      </c>
      <c r="N98" s="565" t="str">
        <f t="shared" si="13"/>
        <v/>
      </c>
      <c r="O98" s="565"/>
      <c r="P98" s="565">
        <f t="shared" si="14"/>
        <v>0</v>
      </c>
      <c r="Q98" s="565">
        <f t="shared" si="15"/>
        <v>0</v>
      </c>
      <c r="R98" s="565" t="str">
        <f t="shared" si="16"/>
        <v/>
      </c>
      <c r="S98" s="565">
        <f t="shared" si="17"/>
        <v>0</v>
      </c>
      <c r="T98" s="565"/>
      <c r="AA98" s="564">
        <f>'BOCES SELECT'!E99</f>
        <v>1045770</v>
      </c>
      <c r="AB98" s="564" t="e">
        <f ca="1">'BOCES SELECT'!CH99</f>
        <v>#N/A</v>
      </c>
    </row>
    <row r="99" spans="1:28" x14ac:dyDescent="0.25">
      <c r="A99" s="95"/>
      <c r="B99" s="95"/>
      <c r="C99" s="95"/>
      <c r="D99" s="25"/>
      <c r="E99" s="141"/>
      <c r="F99" s="141"/>
      <c r="G99" s="142"/>
      <c r="H99" s="25"/>
      <c r="I99" s="25"/>
      <c r="J99" s="551"/>
      <c r="K99" s="581"/>
      <c r="L99" s="565"/>
      <c r="M99" s="565" t="str">
        <f t="shared" si="12"/>
        <v/>
      </c>
      <c r="N99" s="565" t="str">
        <f t="shared" si="13"/>
        <v/>
      </c>
      <c r="O99" s="565"/>
      <c r="P99" s="565">
        <f t="shared" si="14"/>
        <v>0</v>
      </c>
      <c r="Q99" s="565">
        <f t="shared" si="15"/>
        <v>0</v>
      </c>
      <c r="R99" s="565" t="str">
        <f t="shared" si="16"/>
        <v/>
      </c>
      <c r="S99" s="565">
        <f t="shared" si="17"/>
        <v>0</v>
      </c>
      <c r="T99" s="565"/>
      <c r="AA99" s="564">
        <f>'BOCES SELECT'!E100</f>
        <v>1045769</v>
      </c>
      <c r="AB99" s="564" t="e">
        <f ca="1">'BOCES SELECT'!CH100</f>
        <v>#N/A</v>
      </c>
    </row>
    <row r="100" spans="1:28" x14ac:dyDescent="0.25">
      <c r="A100" s="95"/>
      <c r="B100" s="95"/>
      <c r="C100" s="95"/>
      <c r="D100" s="25"/>
      <c r="E100" s="141"/>
      <c r="F100" s="141"/>
      <c r="G100" s="142"/>
      <c r="H100" s="25"/>
      <c r="I100" s="25"/>
      <c r="J100" s="551"/>
      <c r="K100" s="581"/>
      <c r="L100" s="565"/>
      <c r="M100" s="565" t="str">
        <f t="shared" si="12"/>
        <v/>
      </c>
      <c r="N100" s="565" t="str">
        <f t="shared" si="13"/>
        <v/>
      </c>
      <c r="O100" s="565"/>
      <c r="P100" s="565">
        <f t="shared" si="14"/>
        <v>0</v>
      </c>
      <c r="Q100" s="565">
        <f t="shared" si="15"/>
        <v>0</v>
      </c>
      <c r="R100" s="565" t="str">
        <f t="shared" si="16"/>
        <v/>
      </c>
      <c r="S100" s="565">
        <f t="shared" si="17"/>
        <v>0</v>
      </c>
      <c r="T100" s="565"/>
      <c r="AA100" s="564">
        <f>'BOCES SELECT'!E101</f>
        <v>1045768</v>
      </c>
      <c r="AB100" s="564" t="e">
        <f ca="1">'BOCES SELECT'!CH101</f>
        <v>#N/A</v>
      </c>
    </row>
    <row r="101" spans="1:28" x14ac:dyDescent="0.25">
      <c r="A101" s="95"/>
      <c r="B101" s="95"/>
      <c r="C101" s="95"/>
      <c r="D101" s="25"/>
      <c r="E101" s="141"/>
      <c r="F101" s="141"/>
      <c r="G101" s="142"/>
      <c r="H101" s="25"/>
      <c r="I101" s="25"/>
      <c r="J101" s="551"/>
      <c r="K101" s="581"/>
      <c r="L101" s="565"/>
      <c r="M101" s="565" t="str">
        <f t="shared" si="12"/>
        <v/>
      </c>
      <c r="N101" s="565" t="str">
        <f t="shared" si="13"/>
        <v/>
      </c>
      <c r="O101" s="565"/>
      <c r="P101" s="565">
        <f t="shared" si="14"/>
        <v>0</v>
      </c>
      <c r="Q101" s="565">
        <f t="shared" si="15"/>
        <v>0</v>
      </c>
      <c r="R101" s="565" t="str">
        <f t="shared" si="16"/>
        <v/>
      </c>
      <c r="S101" s="565">
        <f t="shared" si="17"/>
        <v>0</v>
      </c>
      <c r="T101" s="565"/>
      <c r="AA101" s="564">
        <f>'BOCES SELECT'!E102</f>
        <v>1045767</v>
      </c>
      <c r="AB101" s="564" t="e">
        <f ca="1">'BOCES SELECT'!CH102</f>
        <v>#N/A</v>
      </c>
    </row>
    <row r="102" spans="1:28" x14ac:dyDescent="0.25">
      <c r="A102" s="95"/>
      <c r="B102" s="95"/>
      <c r="C102" s="95"/>
      <c r="D102" s="25"/>
      <c r="E102" s="141"/>
      <c r="F102" s="141"/>
      <c r="G102" s="142"/>
      <c r="H102" s="25"/>
      <c r="I102" s="25"/>
      <c r="J102" s="551"/>
      <c r="K102" s="581"/>
      <c r="L102" s="565"/>
      <c r="M102" s="565" t="str">
        <f t="shared" si="12"/>
        <v/>
      </c>
      <c r="N102" s="565" t="str">
        <f t="shared" si="13"/>
        <v/>
      </c>
      <c r="O102" s="565"/>
      <c r="P102" s="565">
        <f t="shared" si="14"/>
        <v>0</v>
      </c>
      <c r="Q102" s="565">
        <f t="shared" si="15"/>
        <v>0</v>
      </c>
      <c r="R102" s="565" t="str">
        <f t="shared" si="16"/>
        <v/>
      </c>
      <c r="S102" s="565">
        <f t="shared" si="17"/>
        <v>0</v>
      </c>
      <c r="T102" s="565"/>
      <c r="AA102" s="564">
        <f>'BOCES SELECT'!E103</f>
        <v>1045766</v>
      </c>
      <c r="AB102" s="564" t="e">
        <f ca="1">'BOCES SELECT'!CH103</f>
        <v>#N/A</v>
      </c>
    </row>
    <row r="103" spans="1:28" x14ac:dyDescent="0.25">
      <c r="A103" s="95"/>
      <c r="B103" s="95"/>
      <c r="C103" s="95"/>
      <c r="D103" s="25"/>
      <c r="E103" s="141"/>
      <c r="F103" s="141"/>
      <c r="G103" s="142"/>
      <c r="H103" s="25"/>
      <c r="I103" s="25"/>
      <c r="J103" s="551"/>
      <c r="K103" s="581"/>
      <c r="L103" s="565"/>
      <c r="M103" s="565" t="str">
        <f t="shared" si="12"/>
        <v/>
      </c>
      <c r="N103" s="565" t="str">
        <f t="shared" si="13"/>
        <v/>
      </c>
      <c r="O103" s="565"/>
      <c r="P103" s="565">
        <f t="shared" si="14"/>
        <v>0</v>
      </c>
      <c r="Q103" s="565">
        <f t="shared" si="15"/>
        <v>0</v>
      </c>
      <c r="R103" s="565" t="str">
        <f t="shared" si="16"/>
        <v/>
      </c>
      <c r="S103" s="565">
        <f t="shared" si="17"/>
        <v>0</v>
      </c>
      <c r="T103" s="565"/>
      <c r="AA103" s="564">
        <f>'BOCES SELECT'!E104</f>
        <v>1045765</v>
      </c>
      <c r="AB103" s="564" t="e">
        <f ca="1">'BOCES SELECT'!CH104</f>
        <v>#N/A</v>
      </c>
    </row>
    <row r="104" spans="1:28" x14ac:dyDescent="0.25">
      <c r="A104" s="95"/>
      <c r="B104" s="95"/>
      <c r="C104" s="95"/>
      <c r="D104" s="25"/>
      <c r="E104" s="141"/>
      <c r="F104" s="141"/>
      <c r="G104" s="142"/>
      <c r="H104" s="25"/>
      <c r="I104" s="25"/>
      <c r="J104" s="551"/>
      <c r="K104" s="581"/>
      <c r="L104" s="565"/>
      <c r="M104" s="565" t="str">
        <f t="shared" si="12"/>
        <v/>
      </c>
      <c r="N104" s="565" t="str">
        <f t="shared" si="13"/>
        <v/>
      </c>
      <c r="O104" s="565"/>
      <c r="P104" s="565">
        <f t="shared" si="14"/>
        <v>0</v>
      </c>
      <c r="Q104" s="565">
        <f t="shared" si="15"/>
        <v>0</v>
      </c>
      <c r="R104" s="565" t="str">
        <f t="shared" si="16"/>
        <v/>
      </c>
      <c r="S104" s="565">
        <f t="shared" si="17"/>
        <v>0</v>
      </c>
      <c r="T104" s="565"/>
      <c r="AA104" s="564">
        <f>'BOCES SELECT'!E105</f>
        <v>1045764</v>
      </c>
      <c r="AB104" s="564" t="e">
        <f ca="1">'BOCES SELECT'!CH105</f>
        <v>#N/A</v>
      </c>
    </row>
    <row r="105" spans="1:28" x14ac:dyDescent="0.25">
      <c r="A105" s="95"/>
      <c r="B105" s="95"/>
      <c r="C105" s="95"/>
      <c r="D105" s="25"/>
      <c r="E105" s="141"/>
      <c r="F105" s="141"/>
      <c r="G105" s="142"/>
      <c r="H105" s="25"/>
      <c r="I105" s="25"/>
      <c r="J105" s="551"/>
      <c r="K105" s="581"/>
      <c r="L105" s="565"/>
      <c r="M105" s="565" t="str">
        <f t="shared" si="12"/>
        <v/>
      </c>
      <c r="N105" s="565" t="str">
        <f t="shared" si="13"/>
        <v/>
      </c>
      <c r="O105" s="565"/>
      <c r="P105" s="565">
        <f t="shared" si="14"/>
        <v>0</v>
      </c>
      <c r="Q105" s="565">
        <f t="shared" si="15"/>
        <v>0</v>
      </c>
      <c r="R105" s="565" t="str">
        <f t="shared" si="16"/>
        <v/>
      </c>
      <c r="S105" s="565">
        <f t="shared" si="17"/>
        <v>0</v>
      </c>
      <c r="T105" s="565"/>
      <c r="AA105" s="564">
        <f>'BOCES SELECT'!E106</f>
        <v>1045763</v>
      </c>
      <c r="AB105" s="564" t="e">
        <f ca="1">'BOCES SELECT'!CH106</f>
        <v>#N/A</v>
      </c>
    </row>
    <row r="106" spans="1:28" x14ac:dyDescent="0.25">
      <c r="A106" s="95"/>
      <c r="B106" s="95"/>
      <c r="C106" s="95"/>
      <c r="D106" s="25"/>
      <c r="E106" s="141"/>
      <c r="F106" s="141"/>
      <c r="G106" s="142"/>
      <c r="H106" s="25"/>
      <c r="I106" s="25"/>
      <c r="J106" s="551"/>
      <c r="K106" s="581"/>
      <c r="L106" s="565"/>
      <c r="M106" s="565" t="str">
        <f t="shared" si="12"/>
        <v/>
      </c>
      <c r="N106" s="565" t="str">
        <f t="shared" si="13"/>
        <v/>
      </c>
      <c r="O106" s="565"/>
      <c r="P106" s="565">
        <f t="shared" si="14"/>
        <v>0</v>
      </c>
      <c r="Q106" s="565">
        <f t="shared" si="15"/>
        <v>0</v>
      </c>
      <c r="R106" s="565" t="str">
        <f t="shared" si="16"/>
        <v/>
      </c>
      <c r="S106" s="565">
        <f t="shared" si="17"/>
        <v>0</v>
      </c>
      <c r="T106" s="565"/>
      <c r="AA106" s="564">
        <f>'BOCES SELECT'!E107</f>
        <v>1045762</v>
      </c>
      <c r="AB106" s="564" t="e">
        <f ca="1">'BOCES SELECT'!CH107</f>
        <v>#N/A</v>
      </c>
    </row>
    <row r="107" spans="1:28" x14ac:dyDescent="0.25">
      <c r="A107" s="95"/>
      <c r="B107" s="95"/>
      <c r="C107" s="95"/>
      <c r="D107" s="25"/>
      <c r="E107" s="141"/>
      <c r="F107" s="141"/>
      <c r="G107" s="142"/>
      <c r="H107" s="25"/>
      <c r="I107" s="25"/>
      <c r="J107" s="551"/>
      <c r="K107" s="581"/>
      <c r="L107" s="565"/>
      <c r="M107" s="565" t="str">
        <f t="shared" si="12"/>
        <v/>
      </c>
      <c r="N107" s="565" t="str">
        <f t="shared" si="13"/>
        <v/>
      </c>
      <c r="O107" s="565"/>
      <c r="P107" s="565">
        <f t="shared" si="14"/>
        <v>0</v>
      </c>
      <c r="Q107" s="565">
        <f t="shared" si="15"/>
        <v>0</v>
      </c>
      <c r="R107" s="565" t="str">
        <f t="shared" si="16"/>
        <v/>
      </c>
      <c r="S107" s="565">
        <f t="shared" si="17"/>
        <v>0</v>
      </c>
      <c r="T107" s="565"/>
      <c r="AA107" s="564">
        <f>'BOCES SELECT'!E108</f>
        <v>1045761</v>
      </c>
      <c r="AB107" s="564" t="e">
        <f ca="1">'BOCES SELECT'!CH108</f>
        <v>#N/A</v>
      </c>
    </row>
    <row r="108" spans="1:28" x14ac:dyDescent="0.25">
      <c r="A108" s="95"/>
      <c r="B108" s="95"/>
      <c r="C108" s="95"/>
      <c r="D108" s="25"/>
      <c r="E108" s="141"/>
      <c r="F108" s="141"/>
      <c r="G108" s="142"/>
      <c r="H108" s="25"/>
      <c r="I108" s="25"/>
      <c r="J108" s="551"/>
      <c r="K108" s="581"/>
      <c r="L108" s="565"/>
      <c r="M108" s="565" t="str">
        <f t="shared" si="12"/>
        <v/>
      </c>
      <c r="N108" s="565" t="str">
        <f t="shared" si="13"/>
        <v/>
      </c>
      <c r="O108" s="565"/>
      <c r="P108" s="565">
        <f t="shared" si="14"/>
        <v>0</v>
      </c>
      <c r="Q108" s="565">
        <f t="shared" si="15"/>
        <v>0</v>
      </c>
      <c r="R108" s="565" t="str">
        <f t="shared" si="16"/>
        <v/>
      </c>
      <c r="S108" s="565">
        <f t="shared" si="17"/>
        <v>0</v>
      </c>
      <c r="T108" s="565"/>
      <c r="AA108" s="564">
        <f>'BOCES SELECT'!E109</f>
        <v>1045760</v>
      </c>
      <c r="AB108" s="564" t="e">
        <f ca="1">'BOCES SELECT'!CH109</f>
        <v>#N/A</v>
      </c>
    </row>
    <row r="109" spans="1:28" x14ac:dyDescent="0.25">
      <c r="A109" s="95"/>
      <c r="B109" s="95"/>
      <c r="C109" s="95"/>
      <c r="D109" s="25"/>
      <c r="E109" s="141"/>
      <c r="F109" s="141"/>
      <c r="G109" s="142"/>
      <c r="H109" s="25"/>
      <c r="I109" s="25"/>
      <c r="J109" s="551"/>
      <c r="K109" s="581"/>
      <c r="L109" s="565"/>
      <c r="M109" s="565" t="str">
        <f t="shared" si="12"/>
        <v/>
      </c>
      <c r="N109" s="565" t="str">
        <f t="shared" si="13"/>
        <v/>
      </c>
      <c r="O109" s="565"/>
      <c r="P109" s="565">
        <f t="shared" si="14"/>
        <v>0</v>
      </c>
      <c r="Q109" s="565">
        <f t="shared" si="15"/>
        <v>0</v>
      </c>
      <c r="R109" s="565" t="str">
        <f t="shared" si="16"/>
        <v/>
      </c>
      <c r="S109" s="565">
        <f t="shared" si="17"/>
        <v>0</v>
      </c>
      <c r="T109" s="565"/>
      <c r="AA109" s="564">
        <f>'BOCES SELECT'!E110</f>
        <v>1045759</v>
      </c>
      <c r="AB109" s="564" t="e">
        <f ca="1">'BOCES SELECT'!CH110</f>
        <v>#N/A</v>
      </c>
    </row>
    <row r="110" spans="1:28" x14ac:dyDescent="0.25">
      <c r="A110" s="95"/>
      <c r="B110" s="95"/>
      <c r="C110" s="95"/>
      <c r="D110" s="25"/>
      <c r="E110" s="141"/>
      <c r="F110" s="141"/>
      <c r="G110" s="142"/>
      <c r="H110" s="25"/>
      <c r="I110" s="25"/>
      <c r="J110" s="551"/>
      <c r="K110" s="581"/>
      <c r="L110" s="565"/>
      <c r="M110" s="565" t="str">
        <f t="shared" si="12"/>
        <v/>
      </c>
      <c r="N110" s="565" t="str">
        <f t="shared" si="13"/>
        <v/>
      </c>
      <c r="O110" s="565"/>
      <c r="P110" s="565">
        <f t="shared" si="14"/>
        <v>0</v>
      </c>
      <c r="Q110" s="565">
        <f t="shared" si="15"/>
        <v>0</v>
      </c>
      <c r="R110" s="565" t="str">
        <f t="shared" si="16"/>
        <v/>
      </c>
      <c r="S110" s="565">
        <f t="shared" si="17"/>
        <v>0</v>
      </c>
      <c r="T110" s="565"/>
      <c r="AA110" s="564">
        <f>'BOCES SELECT'!E111</f>
        <v>1045758</v>
      </c>
      <c r="AB110" s="564" t="e">
        <f ca="1">'BOCES SELECT'!CH111</f>
        <v>#N/A</v>
      </c>
    </row>
    <row r="111" spans="1:28" x14ac:dyDescent="0.25">
      <c r="A111" s="95"/>
      <c r="B111" s="95"/>
      <c r="C111" s="95"/>
      <c r="D111" s="25"/>
      <c r="E111" s="141"/>
      <c r="F111" s="141"/>
      <c r="G111" s="142"/>
      <c r="H111" s="25"/>
      <c r="I111" s="25"/>
      <c r="J111" s="551"/>
      <c r="K111" s="581"/>
      <c r="L111" s="565"/>
      <c r="M111" s="565" t="str">
        <f t="shared" si="12"/>
        <v/>
      </c>
      <c r="N111" s="565" t="str">
        <f t="shared" si="13"/>
        <v/>
      </c>
      <c r="O111" s="565"/>
      <c r="P111" s="565">
        <f t="shared" si="14"/>
        <v>0</v>
      </c>
      <c r="Q111" s="565">
        <f t="shared" si="15"/>
        <v>0</v>
      </c>
      <c r="R111" s="565" t="str">
        <f t="shared" si="16"/>
        <v/>
      </c>
      <c r="S111" s="565">
        <f t="shared" si="17"/>
        <v>0</v>
      </c>
      <c r="T111" s="565"/>
      <c r="AA111" s="564">
        <f>'BOCES SELECT'!E112</f>
        <v>1045757</v>
      </c>
      <c r="AB111" s="564" t="e">
        <f ca="1">'BOCES SELECT'!CH112</f>
        <v>#N/A</v>
      </c>
    </row>
    <row r="112" spans="1:28" x14ac:dyDescent="0.25">
      <c r="A112" s="95"/>
      <c r="B112" s="95"/>
      <c r="C112" s="95"/>
      <c r="D112" s="25"/>
      <c r="E112" s="141"/>
      <c r="F112" s="141"/>
      <c r="G112" s="142"/>
      <c r="H112" s="25"/>
      <c r="I112" s="25"/>
      <c r="J112" s="551"/>
      <c r="K112" s="581"/>
      <c r="L112" s="565"/>
      <c r="M112" s="565" t="str">
        <f t="shared" si="12"/>
        <v/>
      </c>
      <c r="N112" s="565" t="str">
        <f t="shared" si="13"/>
        <v/>
      </c>
      <c r="O112" s="565"/>
      <c r="P112" s="565">
        <f t="shared" si="14"/>
        <v>0</v>
      </c>
      <c r="Q112" s="565">
        <f t="shared" si="15"/>
        <v>0</v>
      </c>
      <c r="R112" s="565" t="str">
        <f t="shared" si="16"/>
        <v/>
      </c>
      <c r="S112" s="565">
        <f t="shared" si="17"/>
        <v>0</v>
      </c>
      <c r="T112" s="565"/>
      <c r="AA112" s="564">
        <f>'BOCES SELECT'!E113</f>
        <v>1045756</v>
      </c>
      <c r="AB112" s="564" t="e">
        <f ca="1">'BOCES SELECT'!CH113</f>
        <v>#N/A</v>
      </c>
    </row>
    <row r="113" spans="1:28" x14ac:dyDescent="0.25">
      <c r="A113" s="95"/>
      <c r="B113" s="95"/>
      <c r="C113" s="95"/>
      <c r="D113" s="25"/>
      <c r="E113" s="141"/>
      <c r="F113" s="141"/>
      <c r="G113" s="142"/>
      <c r="H113" s="25"/>
      <c r="I113" s="25"/>
      <c r="J113" s="551"/>
      <c r="K113" s="581"/>
      <c r="L113" s="565"/>
      <c r="M113" s="565" t="str">
        <f t="shared" si="12"/>
        <v/>
      </c>
      <c r="N113" s="565" t="str">
        <f t="shared" si="13"/>
        <v/>
      </c>
      <c r="O113" s="565"/>
      <c r="P113" s="565">
        <f t="shared" si="14"/>
        <v>0</v>
      </c>
      <c r="Q113" s="565">
        <f t="shared" si="15"/>
        <v>0</v>
      </c>
      <c r="R113" s="565" t="str">
        <f t="shared" si="16"/>
        <v/>
      </c>
      <c r="S113" s="565">
        <f t="shared" si="17"/>
        <v>0</v>
      </c>
      <c r="T113" s="565"/>
      <c r="AA113" s="564">
        <f>'BOCES SELECT'!E114</f>
        <v>1045755</v>
      </c>
      <c r="AB113" s="564" t="e">
        <f ca="1">'BOCES SELECT'!CH114</f>
        <v>#N/A</v>
      </c>
    </row>
    <row r="114" spans="1:28" x14ac:dyDescent="0.25">
      <c r="A114" s="95"/>
      <c r="B114" s="95"/>
      <c r="C114" s="95"/>
      <c r="D114" s="25"/>
      <c r="E114" s="141"/>
      <c r="F114" s="141"/>
      <c r="G114" s="142"/>
      <c r="H114" s="25"/>
      <c r="I114" s="25"/>
      <c r="J114" s="551"/>
      <c r="K114" s="581"/>
      <c r="L114" s="565"/>
      <c r="M114" s="565" t="str">
        <f t="shared" si="12"/>
        <v/>
      </c>
      <c r="N114" s="565" t="str">
        <f t="shared" si="13"/>
        <v/>
      </c>
      <c r="O114" s="565"/>
      <c r="P114" s="565">
        <f t="shared" si="14"/>
        <v>0</v>
      </c>
      <c r="Q114" s="565">
        <f t="shared" si="15"/>
        <v>0</v>
      </c>
      <c r="R114" s="565" t="str">
        <f t="shared" si="16"/>
        <v/>
      </c>
      <c r="S114" s="565">
        <f t="shared" si="17"/>
        <v>0</v>
      </c>
      <c r="T114" s="565"/>
      <c r="AA114" s="564">
        <f>'BOCES SELECT'!E115</f>
        <v>1045754</v>
      </c>
      <c r="AB114" s="564" t="e">
        <f ca="1">'BOCES SELECT'!CH115</f>
        <v>#N/A</v>
      </c>
    </row>
    <row r="115" spans="1:28" x14ac:dyDescent="0.25">
      <c r="A115" s="95"/>
      <c r="B115" s="95"/>
      <c r="C115" s="95"/>
      <c r="D115" s="25"/>
      <c r="E115" s="141"/>
      <c r="F115" s="141"/>
      <c r="G115" s="142"/>
      <c r="H115" s="25"/>
      <c r="I115" s="25"/>
      <c r="J115" s="551"/>
      <c r="K115" s="581"/>
      <c r="L115" s="565"/>
      <c r="M115" s="565" t="str">
        <f t="shared" si="12"/>
        <v/>
      </c>
      <c r="N115" s="565" t="str">
        <f t="shared" si="13"/>
        <v/>
      </c>
      <c r="O115" s="565"/>
      <c r="P115" s="565">
        <f t="shared" si="14"/>
        <v>0</v>
      </c>
      <c r="Q115" s="565">
        <f t="shared" si="15"/>
        <v>0</v>
      </c>
      <c r="R115" s="565" t="str">
        <f t="shared" si="16"/>
        <v/>
      </c>
      <c r="S115" s="565">
        <f t="shared" si="17"/>
        <v>0</v>
      </c>
      <c r="T115" s="565"/>
      <c r="AA115" s="564">
        <f>'BOCES SELECT'!E116</f>
        <v>1045753</v>
      </c>
      <c r="AB115" s="564" t="e">
        <f ca="1">'BOCES SELECT'!CH116</f>
        <v>#N/A</v>
      </c>
    </row>
    <row r="116" spans="1:28" x14ac:dyDescent="0.25">
      <c r="A116" s="95"/>
      <c r="B116" s="95"/>
      <c r="C116" s="95"/>
      <c r="D116" s="25"/>
      <c r="E116" s="141"/>
      <c r="F116" s="141"/>
      <c r="G116" s="142"/>
      <c r="H116" s="25"/>
      <c r="I116" s="25"/>
      <c r="J116" s="551"/>
      <c r="K116" s="581"/>
      <c r="L116" s="565"/>
      <c r="M116" s="565" t="str">
        <f t="shared" si="12"/>
        <v/>
      </c>
      <c r="N116" s="565" t="str">
        <f t="shared" si="13"/>
        <v/>
      </c>
      <c r="O116" s="565"/>
      <c r="P116" s="565">
        <f t="shared" si="14"/>
        <v>0</v>
      </c>
      <c r="Q116" s="565">
        <f t="shared" si="15"/>
        <v>0</v>
      </c>
      <c r="R116" s="565" t="str">
        <f t="shared" si="16"/>
        <v/>
      </c>
      <c r="S116" s="565">
        <f t="shared" si="17"/>
        <v>0</v>
      </c>
      <c r="T116" s="565"/>
      <c r="AA116" s="564">
        <f>'BOCES SELECT'!E117</f>
        <v>1045752</v>
      </c>
      <c r="AB116" s="564" t="e">
        <f ca="1">'BOCES SELECT'!CH117</f>
        <v>#N/A</v>
      </c>
    </row>
    <row r="117" spans="1:28" x14ac:dyDescent="0.25">
      <c r="A117" s="95"/>
      <c r="B117" s="95"/>
      <c r="C117" s="95"/>
      <c r="D117" s="25"/>
      <c r="E117" s="141"/>
      <c r="F117" s="141"/>
      <c r="G117" s="142"/>
      <c r="H117" s="25"/>
      <c r="I117" s="25"/>
      <c r="J117" s="551"/>
      <c r="K117" s="581"/>
      <c r="L117" s="565"/>
      <c r="M117" s="565" t="str">
        <f t="shared" si="12"/>
        <v/>
      </c>
      <c r="N117" s="565" t="str">
        <f t="shared" si="13"/>
        <v/>
      </c>
      <c r="O117" s="565"/>
      <c r="P117" s="565">
        <f t="shared" si="14"/>
        <v>0</v>
      </c>
      <c r="Q117" s="565">
        <f t="shared" si="15"/>
        <v>0</v>
      </c>
      <c r="R117" s="565" t="str">
        <f t="shared" si="16"/>
        <v/>
      </c>
      <c r="S117" s="565">
        <f t="shared" si="17"/>
        <v>0</v>
      </c>
      <c r="T117" s="565"/>
      <c r="AA117" s="564">
        <f>'BOCES SELECT'!E118</f>
        <v>1045751</v>
      </c>
      <c r="AB117" s="564" t="e">
        <f ca="1">'BOCES SELECT'!CH118</f>
        <v>#N/A</v>
      </c>
    </row>
    <row r="118" spans="1:28" x14ac:dyDescent="0.25">
      <c r="A118" s="95"/>
      <c r="B118" s="95"/>
      <c r="C118" s="95"/>
      <c r="D118" s="25"/>
      <c r="E118" s="141"/>
      <c r="F118" s="141"/>
      <c r="G118" s="142"/>
      <c r="H118" s="25"/>
      <c r="I118" s="25"/>
      <c r="J118" s="551"/>
      <c r="K118" s="581"/>
      <c r="L118" s="565"/>
      <c r="M118" s="565" t="str">
        <f t="shared" si="12"/>
        <v/>
      </c>
      <c r="N118" s="565" t="str">
        <f t="shared" si="13"/>
        <v/>
      </c>
      <c r="O118" s="565"/>
      <c r="P118" s="565">
        <f t="shared" si="14"/>
        <v>0</v>
      </c>
      <c r="Q118" s="565">
        <f t="shared" si="15"/>
        <v>0</v>
      </c>
      <c r="R118" s="565" t="str">
        <f t="shared" si="16"/>
        <v/>
      </c>
      <c r="S118" s="565">
        <f t="shared" si="17"/>
        <v>0</v>
      </c>
      <c r="T118" s="565"/>
      <c r="AA118" s="564">
        <f>'BOCES SELECT'!E119</f>
        <v>1045750</v>
      </c>
      <c r="AB118" s="564" t="e">
        <f ca="1">'BOCES SELECT'!CH119</f>
        <v>#N/A</v>
      </c>
    </row>
    <row r="119" spans="1:28" x14ac:dyDescent="0.25">
      <c r="A119" s="95"/>
      <c r="B119" s="95"/>
      <c r="C119" s="95"/>
      <c r="D119" s="25"/>
      <c r="E119" s="141"/>
      <c r="F119" s="141"/>
      <c r="G119" s="142"/>
      <c r="H119" s="25"/>
      <c r="I119" s="25"/>
      <c r="J119" s="551"/>
      <c r="K119" s="581"/>
      <c r="L119" s="565"/>
      <c r="M119" s="565" t="str">
        <f t="shared" si="12"/>
        <v/>
      </c>
      <c r="N119" s="565" t="str">
        <f t="shared" si="13"/>
        <v/>
      </c>
      <c r="O119" s="565"/>
      <c r="P119" s="565">
        <f t="shared" si="14"/>
        <v>0</v>
      </c>
      <c r="Q119" s="565">
        <f t="shared" si="15"/>
        <v>0</v>
      </c>
      <c r="R119" s="565" t="str">
        <f t="shared" si="16"/>
        <v/>
      </c>
      <c r="S119" s="565">
        <f t="shared" si="17"/>
        <v>0</v>
      </c>
      <c r="T119" s="565"/>
      <c r="AA119" s="564">
        <f>'BOCES SELECT'!E120</f>
        <v>1045749</v>
      </c>
      <c r="AB119" s="564" t="e">
        <f ca="1">'BOCES SELECT'!CH120</f>
        <v>#N/A</v>
      </c>
    </row>
    <row r="120" spans="1:28" x14ac:dyDescent="0.25">
      <c r="A120" s="95"/>
      <c r="B120" s="95"/>
      <c r="C120" s="95"/>
      <c r="D120" s="25"/>
      <c r="E120" s="141"/>
      <c r="F120" s="141"/>
      <c r="G120" s="142"/>
      <c r="H120" s="25"/>
      <c r="I120" s="25"/>
      <c r="J120" s="551"/>
      <c r="K120" s="581"/>
      <c r="L120" s="565"/>
      <c r="M120" s="565" t="str">
        <f t="shared" si="12"/>
        <v/>
      </c>
      <c r="N120" s="565" t="str">
        <f t="shared" si="13"/>
        <v/>
      </c>
      <c r="O120" s="565"/>
      <c r="P120" s="565">
        <f t="shared" si="14"/>
        <v>0</v>
      </c>
      <c r="Q120" s="565">
        <f t="shared" si="15"/>
        <v>0</v>
      </c>
      <c r="R120" s="565" t="str">
        <f t="shared" si="16"/>
        <v/>
      </c>
      <c r="S120" s="565">
        <f t="shared" si="17"/>
        <v>0</v>
      </c>
      <c r="T120" s="565"/>
      <c r="AA120" s="564">
        <f>'BOCES SELECT'!E121</f>
        <v>1045748</v>
      </c>
      <c r="AB120" s="564" t="e">
        <f ca="1">'BOCES SELECT'!CH121</f>
        <v>#N/A</v>
      </c>
    </row>
    <row r="121" spans="1:28" x14ac:dyDescent="0.25">
      <c r="A121" s="95"/>
      <c r="B121" s="95"/>
      <c r="C121" s="95"/>
      <c r="D121" s="25"/>
      <c r="E121" s="141"/>
      <c r="F121" s="141"/>
      <c r="G121" s="142"/>
      <c r="H121" s="25"/>
      <c r="I121" s="25"/>
      <c r="J121" s="551"/>
      <c r="K121" s="581"/>
      <c r="L121" s="565"/>
      <c r="M121" s="565" t="str">
        <f t="shared" si="12"/>
        <v/>
      </c>
      <c r="N121" s="565" t="str">
        <f t="shared" si="13"/>
        <v/>
      </c>
      <c r="O121" s="565"/>
      <c r="P121" s="565">
        <f t="shared" si="14"/>
        <v>0</v>
      </c>
      <c r="Q121" s="565">
        <f t="shared" si="15"/>
        <v>0</v>
      </c>
      <c r="R121" s="565" t="str">
        <f t="shared" si="16"/>
        <v/>
      </c>
      <c r="S121" s="565">
        <f t="shared" si="17"/>
        <v>0</v>
      </c>
      <c r="T121" s="565"/>
      <c r="AA121" s="564">
        <f>'BOCES SELECT'!E122</f>
        <v>1045747</v>
      </c>
      <c r="AB121" s="564" t="e">
        <f ca="1">'BOCES SELECT'!CH122</f>
        <v>#N/A</v>
      </c>
    </row>
    <row r="122" spans="1:28" x14ac:dyDescent="0.25">
      <c r="A122" s="95"/>
      <c r="B122" s="95"/>
      <c r="C122" s="95"/>
      <c r="D122" s="25"/>
      <c r="E122" s="141"/>
      <c r="F122" s="141"/>
      <c r="G122" s="142"/>
      <c r="H122" s="25"/>
      <c r="I122" s="25"/>
      <c r="J122" s="551"/>
      <c r="K122" s="581"/>
      <c r="L122" s="565"/>
      <c r="M122" s="565" t="str">
        <f t="shared" si="12"/>
        <v/>
      </c>
      <c r="N122" s="565" t="str">
        <f t="shared" si="13"/>
        <v/>
      </c>
      <c r="O122" s="565"/>
      <c r="P122" s="565">
        <f t="shared" si="14"/>
        <v>0</v>
      </c>
      <c r="Q122" s="565">
        <f t="shared" si="15"/>
        <v>0</v>
      </c>
      <c r="R122" s="565" t="str">
        <f t="shared" si="16"/>
        <v/>
      </c>
      <c r="S122" s="565">
        <f t="shared" si="17"/>
        <v>0</v>
      </c>
      <c r="T122" s="565"/>
      <c r="AA122" s="564">
        <f>'BOCES SELECT'!E123</f>
        <v>1045746</v>
      </c>
      <c r="AB122" s="564" t="e">
        <f ca="1">'BOCES SELECT'!CH123</f>
        <v>#N/A</v>
      </c>
    </row>
    <row r="123" spans="1:28" x14ac:dyDescent="0.25">
      <c r="A123" s="95"/>
      <c r="B123" s="95"/>
      <c r="C123" s="95"/>
      <c r="D123" s="25"/>
      <c r="E123" s="141"/>
      <c r="F123" s="141"/>
      <c r="G123" s="142"/>
      <c r="H123" s="25"/>
      <c r="I123" s="25"/>
      <c r="J123" s="551"/>
      <c r="K123" s="581"/>
      <c r="L123" s="565"/>
      <c r="M123" s="565" t="str">
        <f t="shared" si="12"/>
        <v/>
      </c>
      <c r="N123" s="565" t="str">
        <f t="shared" si="13"/>
        <v/>
      </c>
      <c r="O123" s="565"/>
      <c r="P123" s="565">
        <f t="shared" si="14"/>
        <v>0</v>
      </c>
      <c r="Q123" s="565">
        <f t="shared" si="15"/>
        <v>0</v>
      </c>
      <c r="R123" s="565" t="str">
        <f t="shared" si="16"/>
        <v/>
      </c>
      <c r="S123" s="565">
        <f t="shared" si="17"/>
        <v>0</v>
      </c>
      <c r="T123" s="565"/>
      <c r="AA123" s="564">
        <f>'BOCES SELECT'!E124</f>
        <v>1045745</v>
      </c>
      <c r="AB123" s="564" t="e">
        <f ca="1">'BOCES SELECT'!CH124</f>
        <v>#N/A</v>
      </c>
    </row>
    <row r="124" spans="1:28" x14ac:dyDescent="0.25">
      <c r="A124" s="95"/>
      <c r="B124" s="95"/>
      <c r="C124" s="95"/>
      <c r="D124" s="25"/>
      <c r="E124" s="141"/>
      <c r="F124" s="141"/>
      <c r="G124" s="142"/>
      <c r="H124" s="25"/>
      <c r="I124" s="25"/>
      <c r="J124" s="551"/>
      <c r="K124" s="581"/>
      <c r="L124" s="565"/>
      <c r="M124" s="565" t="str">
        <f t="shared" si="12"/>
        <v/>
      </c>
      <c r="N124" s="565" t="str">
        <f t="shared" si="13"/>
        <v/>
      </c>
      <c r="O124" s="565"/>
      <c r="P124" s="565">
        <f t="shared" si="14"/>
        <v>0</v>
      </c>
      <c r="Q124" s="565">
        <f t="shared" si="15"/>
        <v>0</v>
      </c>
      <c r="R124" s="565" t="str">
        <f t="shared" si="16"/>
        <v/>
      </c>
      <c r="S124" s="565">
        <f t="shared" si="17"/>
        <v>0</v>
      </c>
      <c r="T124" s="565"/>
      <c r="AA124" s="564">
        <f>'BOCES SELECT'!E125</f>
        <v>1045744</v>
      </c>
      <c r="AB124" s="564" t="e">
        <f ca="1">'BOCES SELECT'!CH125</f>
        <v>#N/A</v>
      </c>
    </row>
    <row r="125" spans="1:28" x14ac:dyDescent="0.25">
      <c r="A125" s="95"/>
      <c r="B125" s="95"/>
      <c r="C125" s="95"/>
      <c r="D125" s="25"/>
      <c r="E125" s="141"/>
      <c r="F125" s="141"/>
      <c r="G125" s="142"/>
      <c r="H125" s="25"/>
      <c r="I125" s="25"/>
      <c r="J125" s="551"/>
      <c r="K125" s="581"/>
      <c r="L125" s="565"/>
      <c r="M125" s="565" t="str">
        <f t="shared" si="12"/>
        <v/>
      </c>
      <c r="N125" s="565" t="str">
        <f t="shared" si="13"/>
        <v/>
      </c>
      <c r="O125" s="565"/>
      <c r="P125" s="565">
        <f t="shared" si="14"/>
        <v>0</v>
      </c>
      <c r="Q125" s="565">
        <f t="shared" si="15"/>
        <v>0</v>
      </c>
      <c r="R125" s="565" t="str">
        <f t="shared" si="16"/>
        <v/>
      </c>
      <c r="S125" s="565">
        <f t="shared" si="17"/>
        <v>0</v>
      </c>
      <c r="T125" s="565"/>
      <c r="AA125" s="564">
        <f>'BOCES SELECT'!E126</f>
        <v>1045743</v>
      </c>
      <c r="AB125" s="564" t="e">
        <f ca="1">'BOCES SELECT'!CH126</f>
        <v>#N/A</v>
      </c>
    </row>
    <row r="126" spans="1:28" x14ac:dyDescent="0.25">
      <c r="A126" s="95"/>
      <c r="B126" s="95"/>
      <c r="C126" s="95"/>
      <c r="D126" s="25"/>
      <c r="E126" s="141"/>
      <c r="F126" s="141"/>
      <c r="G126" s="142"/>
      <c r="H126" s="25"/>
      <c r="I126" s="25"/>
      <c r="J126" s="551"/>
      <c r="K126" s="581"/>
      <c r="L126" s="565"/>
      <c r="M126" s="565" t="str">
        <f t="shared" si="12"/>
        <v/>
      </c>
      <c r="N126" s="565" t="str">
        <f t="shared" si="13"/>
        <v/>
      </c>
      <c r="O126" s="565"/>
      <c r="P126" s="565">
        <f t="shared" si="14"/>
        <v>0</v>
      </c>
      <c r="Q126" s="565">
        <f t="shared" si="15"/>
        <v>0</v>
      </c>
      <c r="R126" s="565" t="str">
        <f t="shared" si="16"/>
        <v/>
      </c>
      <c r="S126" s="565">
        <f t="shared" si="17"/>
        <v>0</v>
      </c>
      <c r="T126" s="565"/>
      <c r="AA126" s="564">
        <f>'BOCES SELECT'!E127</f>
        <v>1045742</v>
      </c>
      <c r="AB126" s="564" t="e">
        <f ca="1">'BOCES SELECT'!CH127</f>
        <v>#N/A</v>
      </c>
    </row>
    <row r="127" spans="1:28" x14ac:dyDescent="0.25">
      <c r="A127" s="95"/>
      <c r="B127" s="95"/>
      <c r="C127" s="95"/>
      <c r="D127" s="25"/>
      <c r="E127" s="141"/>
      <c r="F127" s="141"/>
      <c r="G127" s="142"/>
      <c r="H127" s="25"/>
      <c r="I127" s="25"/>
      <c r="J127" s="551"/>
      <c r="K127" s="581"/>
      <c r="L127" s="565"/>
      <c r="M127" s="565" t="str">
        <f t="shared" si="12"/>
        <v/>
      </c>
      <c r="N127" s="565" t="str">
        <f t="shared" si="13"/>
        <v/>
      </c>
      <c r="O127" s="565"/>
      <c r="P127" s="565">
        <f t="shared" si="14"/>
        <v>0</v>
      </c>
      <c r="Q127" s="565">
        <f t="shared" si="15"/>
        <v>0</v>
      </c>
      <c r="R127" s="565" t="str">
        <f t="shared" si="16"/>
        <v/>
      </c>
      <c r="S127" s="565">
        <f t="shared" si="17"/>
        <v>0</v>
      </c>
      <c r="T127" s="565"/>
      <c r="AA127" s="564">
        <f>'BOCES SELECT'!E128</f>
        <v>1045741</v>
      </c>
      <c r="AB127" s="564" t="e">
        <f ca="1">'BOCES SELECT'!CH128</f>
        <v>#N/A</v>
      </c>
    </row>
    <row r="128" spans="1:28" x14ac:dyDescent="0.25">
      <c r="A128" s="95"/>
      <c r="B128" s="95"/>
      <c r="C128" s="95"/>
      <c r="D128" s="25"/>
      <c r="E128" s="141"/>
      <c r="F128" s="141"/>
      <c r="G128" s="142"/>
      <c r="H128" s="25"/>
      <c r="I128" s="25"/>
      <c r="J128" s="551"/>
      <c r="K128" s="581"/>
      <c r="L128" s="565"/>
      <c r="M128" s="565" t="str">
        <f t="shared" si="12"/>
        <v/>
      </c>
      <c r="N128" s="565" t="str">
        <f t="shared" si="13"/>
        <v/>
      </c>
      <c r="O128" s="565"/>
      <c r="P128" s="565">
        <f t="shared" si="14"/>
        <v>0</v>
      </c>
      <c r="Q128" s="565">
        <f t="shared" si="15"/>
        <v>0</v>
      </c>
      <c r="R128" s="565" t="str">
        <f t="shared" si="16"/>
        <v/>
      </c>
      <c r="S128" s="565">
        <f t="shared" si="17"/>
        <v>0</v>
      </c>
      <c r="T128" s="565"/>
      <c r="AA128" s="564">
        <f>'BOCES SELECT'!E129</f>
        <v>1045740</v>
      </c>
      <c r="AB128" s="564" t="e">
        <f ca="1">'BOCES SELECT'!CH129</f>
        <v>#N/A</v>
      </c>
    </row>
    <row r="129" spans="1:28" x14ac:dyDescent="0.25">
      <c r="A129" s="95"/>
      <c r="B129" s="95"/>
      <c r="C129" s="95"/>
      <c r="D129" s="25"/>
      <c r="E129" s="141"/>
      <c r="F129" s="141"/>
      <c r="G129" s="142"/>
      <c r="H129" s="25"/>
      <c r="I129" s="25"/>
      <c r="J129" s="551"/>
      <c r="K129" s="581"/>
      <c r="L129" s="565"/>
      <c r="M129" s="565" t="str">
        <f t="shared" si="12"/>
        <v/>
      </c>
      <c r="N129" s="565" t="str">
        <f t="shared" si="13"/>
        <v/>
      </c>
      <c r="O129" s="565"/>
      <c r="P129" s="565">
        <f t="shared" si="14"/>
        <v>0</v>
      </c>
      <c r="Q129" s="565">
        <f t="shared" si="15"/>
        <v>0</v>
      </c>
      <c r="R129" s="565" t="str">
        <f t="shared" si="16"/>
        <v/>
      </c>
      <c r="S129" s="565">
        <f t="shared" si="17"/>
        <v>0</v>
      </c>
      <c r="T129" s="565"/>
      <c r="AA129" s="564">
        <f>'BOCES SELECT'!E130</f>
        <v>1045739</v>
      </c>
      <c r="AB129" s="564" t="e">
        <f ca="1">'BOCES SELECT'!CH130</f>
        <v>#N/A</v>
      </c>
    </row>
    <row r="130" spans="1:28" x14ac:dyDescent="0.25">
      <c r="A130" s="95"/>
      <c r="B130" s="95"/>
      <c r="C130" s="95"/>
      <c r="D130" s="25"/>
      <c r="E130" s="141"/>
      <c r="F130" s="141"/>
      <c r="G130" s="142"/>
      <c r="H130" s="25"/>
      <c r="I130" s="25"/>
      <c r="J130" s="551"/>
      <c r="K130" s="581"/>
      <c r="L130" s="565"/>
      <c r="M130" s="565" t="str">
        <f t="shared" si="12"/>
        <v/>
      </c>
      <c r="N130" s="565" t="str">
        <f t="shared" si="13"/>
        <v/>
      </c>
      <c r="O130" s="565"/>
      <c r="P130" s="565">
        <f t="shared" si="14"/>
        <v>0</v>
      </c>
      <c r="Q130" s="565">
        <f t="shared" si="15"/>
        <v>0</v>
      </c>
      <c r="R130" s="565" t="str">
        <f t="shared" si="16"/>
        <v/>
      </c>
      <c r="S130" s="565">
        <f t="shared" si="17"/>
        <v>0</v>
      </c>
      <c r="T130" s="565"/>
      <c r="AA130" s="564">
        <f>'BOCES SELECT'!E131</f>
        <v>1045738</v>
      </c>
      <c r="AB130" s="564" t="e">
        <f ca="1">'BOCES SELECT'!CH131</f>
        <v>#N/A</v>
      </c>
    </row>
    <row r="131" spans="1:28" x14ac:dyDescent="0.25">
      <c r="A131" s="95"/>
      <c r="B131" s="95"/>
      <c r="C131" s="95"/>
      <c r="D131" s="25"/>
      <c r="E131" s="141"/>
      <c r="F131" s="141"/>
      <c r="G131" s="142"/>
      <c r="H131" s="25"/>
      <c r="I131" s="25"/>
      <c r="J131" s="551"/>
      <c r="K131" s="581"/>
      <c r="L131" s="565"/>
      <c r="M131" s="565" t="str">
        <f t="shared" si="12"/>
        <v/>
      </c>
      <c r="N131" s="565" t="str">
        <f t="shared" si="13"/>
        <v/>
      </c>
      <c r="O131" s="565"/>
      <c r="P131" s="565">
        <f t="shared" si="14"/>
        <v>0</v>
      </c>
      <c r="Q131" s="565">
        <f t="shared" si="15"/>
        <v>0</v>
      </c>
      <c r="R131" s="565" t="str">
        <f t="shared" si="16"/>
        <v/>
      </c>
      <c r="S131" s="565">
        <f t="shared" si="17"/>
        <v>0</v>
      </c>
      <c r="T131" s="565"/>
      <c r="AA131" s="564">
        <f>'BOCES SELECT'!E132</f>
        <v>1045737</v>
      </c>
      <c r="AB131" s="564" t="e">
        <f ca="1">'BOCES SELECT'!CH132</f>
        <v>#N/A</v>
      </c>
    </row>
    <row r="132" spans="1:28" x14ac:dyDescent="0.25">
      <c r="A132" s="95"/>
      <c r="B132" s="95"/>
      <c r="C132" s="95"/>
      <c r="D132" s="25"/>
      <c r="E132" s="141"/>
      <c r="F132" s="141"/>
      <c r="G132" s="142"/>
      <c r="H132" s="25"/>
      <c r="I132" s="25"/>
      <c r="J132" s="551"/>
      <c r="K132" s="581"/>
      <c r="L132" s="565"/>
      <c r="M132" s="565" t="str">
        <f t="shared" si="12"/>
        <v/>
      </c>
      <c r="N132" s="565" t="str">
        <f t="shared" si="13"/>
        <v/>
      </c>
      <c r="O132" s="565"/>
      <c r="P132" s="565">
        <f t="shared" si="14"/>
        <v>0</v>
      </c>
      <c r="Q132" s="565">
        <f t="shared" si="15"/>
        <v>0</v>
      </c>
      <c r="R132" s="565" t="str">
        <f t="shared" si="16"/>
        <v/>
      </c>
      <c r="S132" s="565">
        <f t="shared" si="17"/>
        <v>0</v>
      </c>
      <c r="T132" s="565"/>
      <c r="AA132" s="564">
        <f>'BOCES SELECT'!E133</f>
        <v>1045736</v>
      </c>
      <c r="AB132" s="564" t="e">
        <f ca="1">'BOCES SELECT'!CH133</f>
        <v>#N/A</v>
      </c>
    </row>
    <row r="133" spans="1:28" x14ac:dyDescent="0.25">
      <c r="A133" s="95"/>
      <c r="B133" s="95"/>
      <c r="C133" s="95"/>
      <c r="D133" s="25"/>
      <c r="E133" s="141"/>
      <c r="F133" s="141"/>
      <c r="G133" s="142"/>
      <c r="H133" s="25"/>
      <c r="I133" s="25"/>
      <c r="J133" s="551"/>
      <c r="K133" s="581"/>
      <c r="L133" s="565"/>
      <c r="M133" s="565" t="str">
        <f t="shared" ref="M133:M196" si="18">LEFT(I133,11)</f>
        <v/>
      </c>
      <c r="N133" s="565" t="str">
        <f t="shared" ref="N133:N196" si="19">LEFT(F133,2)</f>
        <v/>
      </c>
      <c r="O133" s="565"/>
      <c r="P133" s="565">
        <f t="shared" ref="P133:P196" si="20">L133</f>
        <v>0</v>
      </c>
      <c r="Q133" s="565">
        <f t="shared" ref="Q133:Q196" si="21">LEN(M133)</f>
        <v>0</v>
      </c>
      <c r="R133" s="565" t="str">
        <f t="shared" ref="R133:R196" si="22">IF(LEN(M133)=11,M133,IF(LEN(M133)=10,CONCATENATE(M133," "),IF(LEN(M133)=9,CONCATENATE(M133,"  "),IF(LEN(M133)=8,CONCATENATE(M133,"   "),""))))</f>
        <v/>
      </c>
      <c r="S133" s="565">
        <f t="shared" ref="S133:S196" si="23">LEN(R133)</f>
        <v>0</v>
      </c>
      <c r="T133" s="565"/>
      <c r="AA133" s="564">
        <f>'BOCES SELECT'!E134</f>
        <v>1045735</v>
      </c>
      <c r="AB133" s="564" t="e">
        <f ca="1">'BOCES SELECT'!CH134</f>
        <v>#N/A</v>
      </c>
    </row>
    <row r="134" spans="1:28" x14ac:dyDescent="0.25">
      <c r="A134" s="95"/>
      <c r="B134" s="95"/>
      <c r="C134" s="95"/>
      <c r="D134" s="25"/>
      <c r="E134" s="141"/>
      <c r="F134" s="141"/>
      <c r="G134" s="142"/>
      <c r="H134" s="25"/>
      <c r="I134" s="25"/>
      <c r="J134" s="551"/>
      <c r="K134" s="581"/>
      <c r="L134" s="565"/>
      <c r="M134" s="565" t="str">
        <f t="shared" si="18"/>
        <v/>
      </c>
      <c r="N134" s="565" t="str">
        <f t="shared" si="19"/>
        <v/>
      </c>
      <c r="O134" s="565"/>
      <c r="P134" s="565">
        <f t="shared" si="20"/>
        <v>0</v>
      </c>
      <c r="Q134" s="565">
        <f t="shared" si="21"/>
        <v>0</v>
      </c>
      <c r="R134" s="565" t="str">
        <f t="shared" si="22"/>
        <v/>
      </c>
      <c r="S134" s="565">
        <f t="shared" si="23"/>
        <v>0</v>
      </c>
      <c r="T134" s="565"/>
      <c r="AA134" s="564">
        <f>'BOCES SELECT'!E135</f>
        <v>1045734</v>
      </c>
      <c r="AB134" s="564" t="e">
        <f ca="1">'BOCES SELECT'!CH135</f>
        <v>#N/A</v>
      </c>
    </row>
    <row r="135" spans="1:28" x14ac:dyDescent="0.25">
      <c r="A135" s="95"/>
      <c r="B135" s="95"/>
      <c r="C135" s="95"/>
      <c r="D135" s="25"/>
      <c r="E135" s="141"/>
      <c r="F135" s="141"/>
      <c r="G135" s="142"/>
      <c r="H135" s="25"/>
      <c r="I135" s="25"/>
      <c r="J135" s="551"/>
      <c r="K135" s="581"/>
      <c r="L135" s="565"/>
      <c r="M135" s="565" t="str">
        <f t="shared" si="18"/>
        <v/>
      </c>
      <c r="N135" s="565" t="str">
        <f t="shared" si="19"/>
        <v/>
      </c>
      <c r="O135" s="565"/>
      <c r="P135" s="565">
        <f t="shared" si="20"/>
        <v>0</v>
      </c>
      <c r="Q135" s="565">
        <f t="shared" si="21"/>
        <v>0</v>
      </c>
      <c r="R135" s="565" t="str">
        <f t="shared" si="22"/>
        <v/>
      </c>
      <c r="S135" s="565">
        <f t="shared" si="23"/>
        <v>0</v>
      </c>
      <c r="T135" s="565"/>
      <c r="AA135" s="564">
        <f>'BOCES SELECT'!E136</f>
        <v>1045733</v>
      </c>
      <c r="AB135" s="564" t="e">
        <f ca="1">'BOCES SELECT'!CH136</f>
        <v>#N/A</v>
      </c>
    </row>
    <row r="136" spans="1:28" x14ac:dyDescent="0.25">
      <c r="A136" s="95"/>
      <c r="B136" s="95"/>
      <c r="C136" s="95"/>
      <c r="D136" s="25"/>
      <c r="E136" s="141"/>
      <c r="F136" s="141"/>
      <c r="G136" s="142"/>
      <c r="H136" s="25"/>
      <c r="I136" s="25"/>
      <c r="J136" s="551"/>
      <c r="K136" s="581"/>
      <c r="L136" s="565"/>
      <c r="M136" s="565" t="str">
        <f t="shared" si="18"/>
        <v/>
      </c>
      <c r="N136" s="565" t="str">
        <f t="shared" si="19"/>
        <v/>
      </c>
      <c r="O136" s="565"/>
      <c r="P136" s="565">
        <f t="shared" si="20"/>
        <v>0</v>
      </c>
      <c r="Q136" s="565">
        <f t="shared" si="21"/>
        <v>0</v>
      </c>
      <c r="R136" s="565" t="str">
        <f t="shared" si="22"/>
        <v/>
      </c>
      <c r="S136" s="565">
        <f t="shared" si="23"/>
        <v>0</v>
      </c>
      <c r="T136" s="565"/>
      <c r="AA136" s="564">
        <f>'BOCES SELECT'!E137</f>
        <v>1045732</v>
      </c>
      <c r="AB136" s="564" t="e">
        <f ca="1">'BOCES SELECT'!CH137</f>
        <v>#N/A</v>
      </c>
    </row>
    <row r="137" spans="1:28" x14ac:dyDescent="0.25">
      <c r="A137" s="95"/>
      <c r="B137" s="95"/>
      <c r="C137" s="95"/>
      <c r="D137" s="25"/>
      <c r="E137" s="141"/>
      <c r="F137" s="141"/>
      <c r="G137" s="142"/>
      <c r="H137" s="25"/>
      <c r="I137" s="25"/>
      <c r="J137" s="551"/>
      <c r="K137" s="581"/>
      <c r="L137" s="565"/>
      <c r="M137" s="565" t="str">
        <f t="shared" si="18"/>
        <v/>
      </c>
      <c r="N137" s="565" t="str">
        <f t="shared" si="19"/>
        <v/>
      </c>
      <c r="O137" s="565"/>
      <c r="P137" s="565">
        <f t="shared" si="20"/>
        <v>0</v>
      </c>
      <c r="Q137" s="565">
        <f t="shared" si="21"/>
        <v>0</v>
      </c>
      <c r="R137" s="565" t="str">
        <f t="shared" si="22"/>
        <v/>
      </c>
      <c r="S137" s="565">
        <f t="shared" si="23"/>
        <v>0</v>
      </c>
      <c r="T137" s="565"/>
      <c r="AA137" s="564">
        <f>'BOCES SELECT'!E138</f>
        <v>1045731</v>
      </c>
      <c r="AB137" s="564" t="e">
        <f ca="1">'BOCES SELECT'!CH138</f>
        <v>#N/A</v>
      </c>
    </row>
    <row r="138" spans="1:28" x14ac:dyDescent="0.25">
      <c r="A138" s="95"/>
      <c r="B138" s="95"/>
      <c r="C138" s="95"/>
      <c r="D138" s="25"/>
      <c r="E138" s="141"/>
      <c r="F138" s="141"/>
      <c r="G138" s="142"/>
      <c r="H138" s="25"/>
      <c r="I138" s="25"/>
      <c r="J138" s="551"/>
      <c r="K138" s="581"/>
      <c r="L138" s="565"/>
      <c r="M138" s="565" t="str">
        <f t="shared" si="18"/>
        <v/>
      </c>
      <c r="N138" s="565" t="str">
        <f t="shared" si="19"/>
        <v/>
      </c>
      <c r="O138" s="565"/>
      <c r="P138" s="565">
        <f t="shared" si="20"/>
        <v>0</v>
      </c>
      <c r="Q138" s="565">
        <f t="shared" si="21"/>
        <v>0</v>
      </c>
      <c r="R138" s="565" t="str">
        <f t="shared" si="22"/>
        <v/>
      </c>
      <c r="S138" s="565">
        <f t="shared" si="23"/>
        <v>0</v>
      </c>
      <c r="T138" s="565"/>
      <c r="AA138" s="564">
        <f>'BOCES SELECT'!E139</f>
        <v>1045730</v>
      </c>
      <c r="AB138" s="564" t="e">
        <f ca="1">'BOCES SELECT'!CH139</f>
        <v>#N/A</v>
      </c>
    </row>
    <row r="139" spans="1:28" x14ac:dyDescent="0.25">
      <c r="A139" s="95"/>
      <c r="B139" s="95"/>
      <c r="C139" s="95"/>
      <c r="D139" s="25"/>
      <c r="E139" s="141"/>
      <c r="F139" s="141"/>
      <c r="G139" s="142"/>
      <c r="H139" s="25"/>
      <c r="I139" s="25"/>
      <c r="J139" s="551"/>
      <c r="K139" s="581"/>
      <c r="L139" s="565"/>
      <c r="M139" s="565" t="str">
        <f t="shared" si="18"/>
        <v/>
      </c>
      <c r="N139" s="565" t="str">
        <f t="shared" si="19"/>
        <v/>
      </c>
      <c r="O139" s="565"/>
      <c r="P139" s="565">
        <f t="shared" si="20"/>
        <v>0</v>
      </c>
      <c r="Q139" s="565">
        <f t="shared" si="21"/>
        <v>0</v>
      </c>
      <c r="R139" s="565" t="str">
        <f t="shared" si="22"/>
        <v/>
      </c>
      <c r="S139" s="565">
        <f t="shared" si="23"/>
        <v>0</v>
      </c>
      <c r="T139" s="565"/>
      <c r="AA139" s="564">
        <f>'BOCES SELECT'!E140</f>
        <v>1045729</v>
      </c>
      <c r="AB139" s="564" t="e">
        <f ca="1">'BOCES SELECT'!CH140</f>
        <v>#N/A</v>
      </c>
    </row>
    <row r="140" spans="1:28" x14ac:dyDescent="0.25">
      <c r="A140" s="95"/>
      <c r="B140" s="95"/>
      <c r="C140" s="95"/>
      <c r="D140" s="25"/>
      <c r="E140" s="141"/>
      <c r="F140" s="141"/>
      <c r="G140" s="142"/>
      <c r="H140" s="25"/>
      <c r="I140" s="25"/>
      <c r="J140" s="551"/>
      <c r="K140" s="581"/>
      <c r="L140" s="565"/>
      <c r="M140" s="565" t="str">
        <f t="shared" si="18"/>
        <v/>
      </c>
      <c r="N140" s="565" t="str">
        <f t="shared" si="19"/>
        <v/>
      </c>
      <c r="O140" s="565"/>
      <c r="P140" s="565">
        <f t="shared" si="20"/>
        <v>0</v>
      </c>
      <c r="Q140" s="565">
        <f t="shared" si="21"/>
        <v>0</v>
      </c>
      <c r="R140" s="565" t="str">
        <f t="shared" si="22"/>
        <v/>
      </c>
      <c r="S140" s="565">
        <f t="shared" si="23"/>
        <v>0</v>
      </c>
      <c r="T140" s="565"/>
      <c r="AA140" s="564">
        <f>'BOCES SELECT'!E141</f>
        <v>1045728</v>
      </c>
      <c r="AB140" s="564" t="e">
        <f ca="1">'BOCES SELECT'!CH141</f>
        <v>#N/A</v>
      </c>
    </row>
    <row r="141" spans="1:28" x14ac:dyDescent="0.25">
      <c r="A141" s="95"/>
      <c r="B141" s="95"/>
      <c r="C141" s="95"/>
      <c r="D141" s="25"/>
      <c r="E141" s="141"/>
      <c r="F141" s="141"/>
      <c r="G141" s="142"/>
      <c r="H141" s="25"/>
      <c r="I141" s="25"/>
      <c r="J141" s="551"/>
      <c r="K141" s="581"/>
      <c r="L141" s="565"/>
      <c r="M141" s="565" t="str">
        <f t="shared" si="18"/>
        <v/>
      </c>
      <c r="N141" s="565" t="str">
        <f t="shared" si="19"/>
        <v/>
      </c>
      <c r="O141" s="565"/>
      <c r="P141" s="565">
        <f t="shared" si="20"/>
        <v>0</v>
      </c>
      <c r="Q141" s="565">
        <f t="shared" si="21"/>
        <v>0</v>
      </c>
      <c r="R141" s="565" t="str">
        <f t="shared" si="22"/>
        <v/>
      </c>
      <c r="S141" s="565">
        <f t="shared" si="23"/>
        <v>0</v>
      </c>
      <c r="T141" s="565"/>
      <c r="AA141" s="564">
        <f>'BOCES SELECT'!E142</f>
        <v>1045727</v>
      </c>
      <c r="AB141" s="564" t="e">
        <f ca="1">'BOCES SELECT'!CH142</f>
        <v>#N/A</v>
      </c>
    </row>
    <row r="142" spans="1:28" x14ac:dyDescent="0.25">
      <c r="A142" s="95"/>
      <c r="B142" s="95"/>
      <c r="C142" s="95"/>
      <c r="D142" s="25"/>
      <c r="E142" s="141"/>
      <c r="F142" s="141"/>
      <c r="G142" s="142"/>
      <c r="H142" s="25"/>
      <c r="I142" s="25"/>
      <c r="J142" s="551"/>
      <c r="K142" s="581"/>
      <c r="L142" s="565"/>
      <c r="M142" s="565" t="str">
        <f t="shared" si="18"/>
        <v/>
      </c>
      <c r="N142" s="565" t="str">
        <f t="shared" si="19"/>
        <v/>
      </c>
      <c r="O142" s="565"/>
      <c r="P142" s="565">
        <f t="shared" si="20"/>
        <v>0</v>
      </c>
      <c r="Q142" s="565">
        <f t="shared" si="21"/>
        <v>0</v>
      </c>
      <c r="R142" s="565" t="str">
        <f t="shared" si="22"/>
        <v/>
      </c>
      <c r="S142" s="565">
        <f t="shared" si="23"/>
        <v>0</v>
      </c>
      <c r="T142" s="565"/>
      <c r="AA142" s="564">
        <f>'BOCES SELECT'!E143</f>
        <v>1045726</v>
      </c>
      <c r="AB142" s="564" t="e">
        <f ca="1">'BOCES SELECT'!CH143</f>
        <v>#N/A</v>
      </c>
    </row>
    <row r="143" spans="1:28" x14ac:dyDescent="0.25">
      <c r="A143" s="95"/>
      <c r="B143" s="95"/>
      <c r="C143" s="95"/>
      <c r="D143" s="25"/>
      <c r="E143" s="141"/>
      <c r="F143" s="141"/>
      <c r="G143" s="142"/>
      <c r="H143" s="25"/>
      <c r="I143" s="25"/>
      <c r="J143" s="551"/>
      <c r="K143" s="581"/>
      <c r="L143" s="565"/>
      <c r="M143" s="565" t="str">
        <f t="shared" si="18"/>
        <v/>
      </c>
      <c r="N143" s="565" t="str">
        <f t="shared" si="19"/>
        <v/>
      </c>
      <c r="O143" s="565"/>
      <c r="P143" s="565">
        <f t="shared" si="20"/>
        <v>0</v>
      </c>
      <c r="Q143" s="565">
        <f t="shared" si="21"/>
        <v>0</v>
      </c>
      <c r="R143" s="565" t="str">
        <f t="shared" si="22"/>
        <v/>
      </c>
      <c r="S143" s="565">
        <f t="shared" si="23"/>
        <v>0</v>
      </c>
      <c r="T143" s="565"/>
      <c r="AA143" s="564">
        <f>'BOCES SELECT'!E144</f>
        <v>1045725</v>
      </c>
      <c r="AB143" s="564" t="e">
        <f ca="1">'BOCES SELECT'!CH144</f>
        <v>#N/A</v>
      </c>
    </row>
    <row r="144" spans="1:28" x14ac:dyDescent="0.25">
      <c r="A144" s="95"/>
      <c r="B144" s="95"/>
      <c r="C144" s="95"/>
      <c r="D144" s="25"/>
      <c r="E144" s="141"/>
      <c r="F144" s="141"/>
      <c r="G144" s="142"/>
      <c r="H144" s="25"/>
      <c r="I144" s="25"/>
      <c r="J144" s="551"/>
      <c r="K144" s="581"/>
      <c r="L144" s="565"/>
      <c r="M144" s="565" t="str">
        <f t="shared" si="18"/>
        <v/>
      </c>
      <c r="N144" s="565" t="str">
        <f t="shared" si="19"/>
        <v/>
      </c>
      <c r="O144" s="565"/>
      <c r="P144" s="565">
        <f t="shared" si="20"/>
        <v>0</v>
      </c>
      <c r="Q144" s="565">
        <f t="shared" si="21"/>
        <v>0</v>
      </c>
      <c r="R144" s="565" t="str">
        <f t="shared" si="22"/>
        <v/>
      </c>
      <c r="S144" s="565">
        <f t="shared" si="23"/>
        <v>0</v>
      </c>
      <c r="T144" s="565"/>
      <c r="AA144" s="564">
        <f>'BOCES SELECT'!E145</f>
        <v>1045724</v>
      </c>
      <c r="AB144" s="564" t="e">
        <f ca="1">'BOCES SELECT'!CH145</f>
        <v>#N/A</v>
      </c>
    </row>
    <row r="145" spans="1:28" x14ac:dyDescent="0.25">
      <c r="A145" s="95"/>
      <c r="B145" s="95"/>
      <c r="C145" s="95"/>
      <c r="D145" s="25"/>
      <c r="E145" s="141"/>
      <c r="F145" s="141"/>
      <c r="G145" s="142"/>
      <c r="H145" s="25"/>
      <c r="I145" s="25"/>
      <c r="J145" s="551"/>
      <c r="K145" s="581"/>
      <c r="L145" s="565"/>
      <c r="M145" s="565" t="str">
        <f t="shared" si="18"/>
        <v/>
      </c>
      <c r="N145" s="565" t="str">
        <f t="shared" si="19"/>
        <v/>
      </c>
      <c r="O145" s="565"/>
      <c r="P145" s="565">
        <f t="shared" si="20"/>
        <v>0</v>
      </c>
      <c r="Q145" s="565">
        <f t="shared" si="21"/>
        <v>0</v>
      </c>
      <c r="R145" s="565" t="str">
        <f t="shared" si="22"/>
        <v/>
      </c>
      <c r="S145" s="565">
        <f t="shared" si="23"/>
        <v>0</v>
      </c>
      <c r="T145" s="565"/>
      <c r="AA145" s="564">
        <f>'BOCES SELECT'!E146</f>
        <v>1045723</v>
      </c>
      <c r="AB145" s="564" t="e">
        <f ca="1">'BOCES SELECT'!CH146</f>
        <v>#N/A</v>
      </c>
    </row>
    <row r="146" spans="1:28" x14ac:dyDescent="0.25">
      <c r="A146" s="95"/>
      <c r="B146" s="95"/>
      <c r="C146" s="95"/>
      <c r="D146" s="25"/>
      <c r="E146" s="141"/>
      <c r="F146" s="141"/>
      <c r="G146" s="142"/>
      <c r="H146" s="25"/>
      <c r="I146" s="25"/>
      <c r="J146" s="551"/>
      <c r="K146" s="581"/>
      <c r="L146" s="565"/>
      <c r="M146" s="565" t="str">
        <f t="shared" si="18"/>
        <v/>
      </c>
      <c r="N146" s="565" t="str">
        <f t="shared" si="19"/>
        <v/>
      </c>
      <c r="O146" s="565"/>
      <c r="P146" s="565">
        <f t="shared" si="20"/>
        <v>0</v>
      </c>
      <c r="Q146" s="565">
        <f t="shared" si="21"/>
        <v>0</v>
      </c>
      <c r="R146" s="565" t="str">
        <f t="shared" si="22"/>
        <v/>
      </c>
      <c r="S146" s="565">
        <f t="shared" si="23"/>
        <v>0</v>
      </c>
      <c r="T146" s="565"/>
      <c r="AA146" s="564">
        <f>'BOCES SELECT'!E147</f>
        <v>1045722</v>
      </c>
      <c r="AB146" s="564" t="e">
        <f ca="1">'BOCES SELECT'!CH147</f>
        <v>#N/A</v>
      </c>
    </row>
    <row r="147" spans="1:28" x14ac:dyDescent="0.25">
      <c r="A147" s="95"/>
      <c r="B147" s="95"/>
      <c r="C147" s="95"/>
      <c r="D147" s="25"/>
      <c r="E147" s="141"/>
      <c r="F147" s="141"/>
      <c r="G147" s="142"/>
      <c r="H147" s="25"/>
      <c r="I147" s="25"/>
      <c r="J147" s="551"/>
      <c r="K147" s="581"/>
      <c r="L147" s="565"/>
      <c r="M147" s="565" t="str">
        <f t="shared" si="18"/>
        <v/>
      </c>
      <c r="N147" s="565" t="str">
        <f t="shared" si="19"/>
        <v/>
      </c>
      <c r="O147" s="565"/>
      <c r="P147" s="565">
        <f t="shared" si="20"/>
        <v>0</v>
      </c>
      <c r="Q147" s="565">
        <f t="shared" si="21"/>
        <v>0</v>
      </c>
      <c r="R147" s="565" t="str">
        <f t="shared" si="22"/>
        <v/>
      </c>
      <c r="S147" s="565">
        <f t="shared" si="23"/>
        <v>0</v>
      </c>
      <c r="T147" s="565"/>
      <c r="AA147" s="564">
        <f>'BOCES SELECT'!E148</f>
        <v>1045721</v>
      </c>
      <c r="AB147" s="564" t="e">
        <f ca="1">'BOCES SELECT'!CH148</f>
        <v>#N/A</v>
      </c>
    </row>
    <row r="148" spans="1:28" x14ac:dyDescent="0.25">
      <c r="A148" s="95"/>
      <c r="B148" s="95"/>
      <c r="C148" s="95"/>
      <c r="D148" s="25"/>
      <c r="E148" s="141"/>
      <c r="F148" s="141"/>
      <c r="G148" s="142"/>
      <c r="H148" s="25"/>
      <c r="I148" s="25"/>
      <c r="J148" s="551"/>
      <c r="K148" s="581"/>
      <c r="L148" s="565"/>
      <c r="M148" s="565" t="str">
        <f t="shared" si="18"/>
        <v/>
      </c>
      <c r="N148" s="565" t="str">
        <f t="shared" si="19"/>
        <v/>
      </c>
      <c r="O148" s="565"/>
      <c r="P148" s="565">
        <f t="shared" si="20"/>
        <v>0</v>
      </c>
      <c r="Q148" s="565">
        <f t="shared" si="21"/>
        <v>0</v>
      </c>
      <c r="R148" s="565" t="str">
        <f t="shared" si="22"/>
        <v/>
      </c>
      <c r="S148" s="565">
        <f t="shared" si="23"/>
        <v>0</v>
      </c>
      <c r="T148" s="565"/>
      <c r="AA148" s="564">
        <f>'BOCES SELECT'!E149</f>
        <v>1045720</v>
      </c>
      <c r="AB148" s="564" t="e">
        <f ca="1">'BOCES SELECT'!CH149</f>
        <v>#N/A</v>
      </c>
    </row>
    <row r="149" spans="1:28" x14ac:dyDescent="0.25">
      <c r="A149" s="95"/>
      <c r="B149" s="95"/>
      <c r="C149" s="95"/>
      <c r="D149" s="25"/>
      <c r="E149" s="141"/>
      <c r="F149" s="141"/>
      <c r="G149" s="142"/>
      <c r="H149" s="25"/>
      <c r="I149" s="25"/>
      <c r="J149" s="551"/>
      <c r="K149" s="581"/>
      <c r="L149" s="565"/>
      <c r="M149" s="565" t="str">
        <f t="shared" si="18"/>
        <v/>
      </c>
      <c r="N149" s="565" t="str">
        <f t="shared" si="19"/>
        <v/>
      </c>
      <c r="O149" s="565"/>
      <c r="P149" s="565">
        <f t="shared" si="20"/>
        <v>0</v>
      </c>
      <c r="Q149" s="565">
        <f t="shared" si="21"/>
        <v>0</v>
      </c>
      <c r="R149" s="565" t="str">
        <f t="shared" si="22"/>
        <v/>
      </c>
      <c r="S149" s="565">
        <f t="shared" si="23"/>
        <v>0</v>
      </c>
      <c r="T149" s="565"/>
      <c r="AA149" s="564">
        <f>'BOCES SELECT'!E150</f>
        <v>1045719</v>
      </c>
      <c r="AB149" s="564" t="e">
        <f ca="1">'BOCES SELECT'!CH150</f>
        <v>#N/A</v>
      </c>
    </row>
    <row r="150" spans="1:28" x14ac:dyDescent="0.25">
      <c r="A150" s="95"/>
      <c r="B150" s="95"/>
      <c r="C150" s="95"/>
      <c r="D150" s="25"/>
      <c r="E150" s="141"/>
      <c r="F150" s="141"/>
      <c r="G150" s="142"/>
      <c r="H150" s="25"/>
      <c r="I150" s="25"/>
      <c r="J150" s="551"/>
      <c r="K150" s="581"/>
      <c r="L150" s="565"/>
      <c r="M150" s="565" t="str">
        <f t="shared" si="18"/>
        <v/>
      </c>
      <c r="N150" s="565" t="str">
        <f t="shared" si="19"/>
        <v/>
      </c>
      <c r="O150" s="565"/>
      <c r="P150" s="565">
        <f t="shared" si="20"/>
        <v>0</v>
      </c>
      <c r="Q150" s="565">
        <f t="shared" si="21"/>
        <v>0</v>
      </c>
      <c r="R150" s="565" t="str">
        <f t="shared" si="22"/>
        <v/>
      </c>
      <c r="S150" s="565">
        <f t="shared" si="23"/>
        <v>0</v>
      </c>
      <c r="T150" s="565"/>
      <c r="AA150" s="564">
        <f>'BOCES SELECT'!E151</f>
        <v>1045718</v>
      </c>
      <c r="AB150" s="564" t="e">
        <f ca="1">'BOCES SELECT'!CH151</f>
        <v>#N/A</v>
      </c>
    </row>
    <row r="151" spans="1:28" x14ac:dyDescent="0.25">
      <c r="A151" s="95"/>
      <c r="B151" s="95"/>
      <c r="C151" s="95"/>
      <c r="D151" s="25"/>
      <c r="E151" s="141"/>
      <c r="F151" s="141"/>
      <c r="G151" s="142"/>
      <c r="H151" s="25"/>
      <c r="I151" s="25"/>
      <c r="J151" s="551"/>
      <c r="K151" s="581"/>
      <c r="L151" s="565"/>
      <c r="M151" s="565" t="str">
        <f t="shared" si="18"/>
        <v/>
      </c>
      <c r="N151" s="565" t="str">
        <f t="shared" si="19"/>
        <v/>
      </c>
      <c r="O151" s="565"/>
      <c r="P151" s="565">
        <f t="shared" si="20"/>
        <v>0</v>
      </c>
      <c r="Q151" s="565">
        <f t="shared" si="21"/>
        <v>0</v>
      </c>
      <c r="R151" s="565" t="str">
        <f t="shared" si="22"/>
        <v/>
      </c>
      <c r="S151" s="565">
        <f t="shared" si="23"/>
        <v>0</v>
      </c>
      <c r="T151" s="565"/>
      <c r="AA151" s="564">
        <f>'BOCES SELECT'!E152</f>
        <v>1045717</v>
      </c>
      <c r="AB151" s="564" t="e">
        <f ca="1">'BOCES SELECT'!CH152</f>
        <v>#N/A</v>
      </c>
    </row>
    <row r="152" spans="1:28" x14ac:dyDescent="0.25">
      <c r="A152" s="95"/>
      <c r="B152" s="95"/>
      <c r="C152" s="95"/>
      <c r="D152" s="25"/>
      <c r="E152" s="141"/>
      <c r="F152" s="141"/>
      <c r="G152" s="142"/>
      <c r="H152" s="25"/>
      <c r="I152" s="25"/>
      <c r="J152" s="551"/>
      <c r="K152" s="581"/>
      <c r="L152" s="565"/>
      <c r="M152" s="565" t="str">
        <f t="shared" si="18"/>
        <v/>
      </c>
      <c r="N152" s="565" t="str">
        <f t="shared" si="19"/>
        <v/>
      </c>
      <c r="O152" s="565"/>
      <c r="P152" s="565">
        <f t="shared" si="20"/>
        <v>0</v>
      </c>
      <c r="Q152" s="565">
        <f t="shared" si="21"/>
        <v>0</v>
      </c>
      <c r="R152" s="565" t="str">
        <f t="shared" si="22"/>
        <v/>
      </c>
      <c r="S152" s="565">
        <f t="shared" si="23"/>
        <v>0</v>
      </c>
      <c r="T152" s="565"/>
      <c r="AA152" s="564">
        <f>'BOCES SELECT'!E153</f>
        <v>1045716</v>
      </c>
      <c r="AB152" s="564" t="e">
        <f ca="1">'BOCES SELECT'!CH153</f>
        <v>#N/A</v>
      </c>
    </row>
    <row r="153" spans="1:28" x14ac:dyDescent="0.25">
      <c r="A153" s="95"/>
      <c r="B153" s="95"/>
      <c r="C153" s="95"/>
      <c r="D153" s="25"/>
      <c r="E153" s="141"/>
      <c r="F153" s="141"/>
      <c r="G153" s="142"/>
      <c r="H153" s="25"/>
      <c r="I153" s="25"/>
      <c r="J153" s="551"/>
      <c r="K153" s="581"/>
      <c r="L153" s="565"/>
      <c r="M153" s="565" t="str">
        <f t="shared" si="18"/>
        <v/>
      </c>
      <c r="N153" s="565" t="str">
        <f t="shared" si="19"/>
        <v/>
      </c>
      <c r="O153" s="565"/>
      <c r="P153" s="565">
        <f t="shared" si="20"/>
        <v>0</v>
      </c>
      <c r="Q153" s="565">
        <f t="shared" si="21"/>
        <v>0</v>
      </c>
      <c r="R153" s="565" t="str">
        <f t="shared" si="22"/>
        <v/>
      </c>
      <c r="S153" s="565">
        <f t="shared" si="23"/>
        <v>0</v>
      </c>
      <c r="T153" s="565"/>
      <c r="AA153" s="564">
        <f>'BOCES SELECT'!E154</f>
        <v>1045715</v>
      </c>
      <c r="AB153" s="564" t="e">
        <f ca="1">'BOCES SELECT'!CH154</f>
        <v>#N/A</v>
      </c>
    </row>
    <row r="154" spans="1:28" x14ac:dyDescent="0.25">
      <c r="A154" s="95"/>
      <c r="B154" s="95"/>
      <c r="C154" s="95"/>
      <c r="D154" s="25"/>
      <c r="E154" s="141"/>
      <c r="F154" s="141"/>
      <c r="G154" s="142"/>
      <c r="H154" s="25"/>
      <c r="I154" s="25"/>
      <c r="J154" s="551"/>
      <c r="K154" s="581"/>
      <c r="L154" s="565"/>
      <c r="M154" s="565" t="str">
        <f t="shared" si="18"/>
        <v/>
      </c>
      <c r="N154" s="565" t="str">
        <f t="shared" si="19"/>
        <v/>
      </c>
      <c r="O154" s="565"/>
      <c r="P154" s="565">
        <f t="shared" si="20"/>
        <v>0</v>
      </c>
      <c r="Q154" s="565">
        <f t="shared" si="21"/>
        <v>0</v>
      </c>
      <c r="R154" s="565" t="str">
        <f t="shared" si="22"/>
        <v/>
      </c>
      <c r="S154" s="565">
        <f t="shared" si="23"/>
        <v>0</v>
      </c>
      <c r="T154" s="565"/>
      <c r="AA154" s="564">
        <f>'BOCES SELECT'!E155</f>
        <v>1045714</v>
      </c>
      <c r="AB154" s="564" t="e">
        <f ca="1">'BOCES SELECT'!CH155</f>
        <v>#N/A</v>
      </c>
    </row>
    <row r="155" spans="1:28" x14ac:dyDescent="0.25">
      <c r="A155" s="95"/>
      <c r="B155" s="95"/>
      <c r="C155" s="95"/>
      <c r="D155" s="25"/>
      <c r="E155" s="141"/>
      <c r="F155" s="141"/>
      <c r="G155" s="142"/>
      <c r="H155" s="25"/>
      <c r="I155" s="25"/>
      <c r="J155" s="551"/>
      <c r="K155" s="581"/>
      <c r="L155" s="565"/>
      <c r="M155" s="565" t="str">
        <f t="shared" si="18"/>
        <v/>
      </c>
      <c r="N155" s="565" t="str">
        <f t="shared" si="19"/>
        <v/>
      </c>
      <c r="O155" s="565"/>
      <c r="P155" s="565">
        <f t="shared" si="20"/>
        <v>0</v>
      </c>
      <c r="Q155" s="565">
        <f t="shared" si="21"/>
        <v>0</v>
      </c>
      <c r="R155" s="565" t="str">
        <f t="shared" si="22"/>
        <v/>
      </c>
      <c r="S155" s="565">
        <f t="shared" si="23"/>
        <v>0</v>
      </c>
      <c r="T155" s="565"/>
      <c r="AA155" s="564">
        <f>'BOCES SELECT'!E156</f>
        <v>1045713</v>
      </c>
      <c r="AB155" s="564" t="e">
        <f ca="1">'BOCES SELECT'!CH156</f>
        <v>#N/A</v>
      </c>
    </row>
    <row r="156" spans="1:28" x14ac:dyDescent="0.25">
      <c r="A156" s="95"/>
      <c r="B156" s="95"/>
      <c r="C156" s="95"/>
      <c r="D156" s="25"/>
      <c r="E156" s="141"/>
      <c r="F156" s="141"/>
      <c r="G156" s="142"/>
      <c r="H156" s="25"/>
      <c r="I156" s="25"/>
      <c r="J156" s="551"/>
      <c r="K156" s="581"/>
      <c r="L156" s="565"/>
      <c r="M156" s="565" t="str">
        <f t="shared" si="18"/>
        <v/>
      </c>
      <c r="N156" s="565" t="str">
        <f t="shared" si="19"/>
        <v/>
      </c>
      <c r="O156" s="565"/>
      <c r="P156" s="565">
        <f t="shared" si="20"/>
        <v>0</v>
      </c>
      <c r="Q156" s="565">
        <f t="shared" si="21"/>
        <v>0</v>
      </c>
      <c r="R156" s="565" t="str">
        <f t="shared" si="22"/>
        <v/>
      </c>
      <c r="S156" s="565">
        <f t="shared" si="23"/>
        <v>0</v>
      </c>
      <c r="T156" s="565"/>
      <c r="AA156" s="564">
        <f>'BOCES SELECT'!E157</f>
        <v>1045712</v>
      </c>
      <c r="AB156" s="564" t="e">
        <f ca="1">'BOCES SELECT'!CH157</f>
        <v>#N/A</v>
      </c>
    </row>
    <row r="157" spans="1:28" x14ac:dyDescent="0.25">
      <c r="A157" s="95"/>
      <c r="B157" s="95"/>
      <c r="C157" s="95"/>
      <c r="D157" s="25"/>
      <c r="E157" s="141"/>
      <c r="F157" s="141"/>
      <c r="G157" s="142"/>
      <c r="H157" s="25"/>
      <c r="I157" s="25"/>
      <c r="J157" s="551"/>
      <c r="K157" s="581"/>
      <c r="L157" s="565"/>
      <c r="M157" s="565" t="str">
        <f t="shared" si="18"/>
        <v/>
      </c>
      <c r="N157" s="565" t="str">
        <f t="shared" si="19"/>
        <v/>
      </c>
      <c r="O157" s="565"/>
      <c r="P157" s="565">
        <f t="shared" si="20"/>
        <v>0</v>
      </c>
      <c r="Q157" s="565">
        <f t="shared" si="21"/>
        <v>0</v>
      </c>
      <c r="R157" s="565" t="str">
        <f t="shared" si="22"/>
        <v/>
      </c>
      <c r="S157" s="565">
        <f t="shared" si="23"/>
        <v>0</v>
      </c>
      <c r="T157" s="565"/>
      <c r="AA157" s="564">
        <f>'BOCES SELECT'!E158</f>
        <v>1045711</v>
      </c>
      <c r="AB157" s="564" t="e">
        <f ca="1">'BOCES SELECT'!CH158</f>
        <v>#N/A</v>
      </c>
    </row>
    <row r="158" spans="1:28" x14ac:dyDescent="0.25">
      <c r="A158" s="95"/>
      <c r="B158" s="95"/>
      <c r="C158" s="95"/>
      <c r="D158" s="25"/>
      <c r="E158" s="141"/>
      <c r="F158" s="141"/>
      <c r="G158" s="142"/>
      <c r="H158" s="25"/>
      <c r="I158" s="25"/>
      <c r="J158" s="551"/>
      <c r="K158" s="581"/>
      <c r="L158" s="565"/>
      <c r="M158" s="565" t="str">
        <f t="shared" si="18"/>
        <v/>
      </c>
      <c r="N158" s="565" t="str">
        <f t="shared" si="19"/>
        <v/>
      </c>
      <c r="O158" s="565"/>
      <c r="P158" s="565">
        <f t="shared" si="20"/>
        <v>0</v>
      </c>
      <c r="Q158" s="565">
        <f t="shared" si="21"/>
        <v>0</v>
      </c>
      <c r="R158" s="565" t="str">
        <f t="shared" si="22"/>
        <v/>
      </c>
      <c r="S158" s="565">
        <f t="shared" si="23"/>
        <v>0</v>
      </c>
      <c r="T158" s="565"/>
      <c r="AA158" s="564">
        <f>'BOCES SELECT'!E159</f>
        <v>1045710</v>
      </c>
      <c r="AB158" s="564" t="e">
        <f ca="1">'BOCES SELECT'!CH159</f>
        <v>#N/A</v>
      </c>
    </row>
    <row r="159" spans="1:28" x14ac:dyDescent="0.25">
      <c r="A159" s="95"/>
      <c r="B159" s="95"/>
      <c r="C159" s="95"/>
      <c r="D159" s="25"/>
      <c r="E159" s="141"/>
      <c r="F159" s="141"/>
      <c r="G159" s="142"/>
      <c r="H159" s="25"/>
      <c r="I159" s="25"/>
      <c r="J159" s="551"/>
      <c r="K159" s="581"/>
      <c r="L159" s="565"/>
      <c r="M159" s="565" t="str">
        <f t="shared" si="18"/>
        <v/>
      </c>
      <c r="N159" s="565" t="str">
        <f t="shared" si="19"/>
        <v/>
      </c>
      <c r="O159" s="565"/>
      <c r="P159" s="565">
        <f t="shared" si="20"/>
        <v>0</v>
      </c>
      <c r="Q159" s="565">
        <f t="shared" si="21"/>
        <v>0</v>
      </c>
      <c r="R159" s="565" t="str">
        <f t="shared" si="22"/>
        <v/>
      </c>
      <c r="S159" s="565">
        <f t="shared" si="23"/>
        <v>0</v>
      </c>
      <c r="T159" s="565"/>
      <c r="AA159" s="564">
        <f>'BOCES SELECT'!E160</f>
        <v>1045709</v>
      </c>
      <c r="AB159" s="564" t="e">
        <f ca="1">'BOCES SELECT'!CH160</f>
        <v>#N/A</v>
      </c>
    </row>
    <row r="160" spans="1:28" x14ac:dyDescent="0.25">
      <c r="A160" s="95"/>
      <c r="B160" s="95"/>
      <c r="C160" s="95"/>
      <c r="D160" s="25"/>
      <c r="E160" s="141"/>
      <c r="F160" s="141"/>
      <c r="G160" s="142"/>
      <c r="H160" s="25"/>
      <c r="I160" s="25"/>
      <c r="J160" s="551"/>
      <c r="K160" s="581"/>
      <c r="L160" s="565"/>
      <c r="M160" s="565" t="str">
        <f t="shared" si="18"/>
        <v/>
      </c>
      <c r="N160" s="565" t="str">
        <f t="shared" si="19"/>
        <v/>
      </c>
      <c r="O160" s="565"/>
      <c r="P160" s="565">
        <f t="shared" si="20"/>
        <v>0</v>
      </c>
      <c r="Q160" s="565">
        <f t="shared" si="21"/>
        <v>0</v>
      </c>
      <c r="R160" s="565" t="str">
        <f t="shared" si="22"/>
        <v/>
      </c>
      <c r="S160" s="565">
        <f t="shared" si="23"/>
        <v>0</v>
      </c>
      <c r="T160" s="565"/>
      <c r="AA160" s="564">
        <f>'BOCES SELECT'!E161</f>
        <v>1045708</v>
      </c>
      <c r="AB160" s="564" t="e">
        <f ca="1">'BOCES SELECT'!CH161</f>
        <v>#N/A</v>
      </c>
    </row>
    <row r="161" spans="1:28" x14ac:dyDescent="0.25">
      <c r="A161" s="95"/>
      <c r="B161" s="95"/>
      <c r="C161" s="95"/>
      <c r="D161" s="25"/>
      <c r="E161" s="141"/>
      <c r="F161" s="141"/>
      <c r="G161" s="142"/>
      <c r="H161" s="25"/>
      <c r="I161" s="25"/>
      <c r="J161" s="551"/>
      <c r="K161" s="581"/>
      <c r="L161" s="565"/>
      <c r="M161" s="565" t="str">
        <f t="shared" si="18"/>
        <v/>
      </c>
      <c r="N161" s="565" t="str">
        <f t="shared" si="19"/>
        <v/>
      </c>
      <c r="O161" s="565"/>
      <c r="P161" s="565">
        <f t="shared" si="20"/>
        <v>0</v>
      </c>
      <c r="Q161" s="565">
        <f t="shared" si="21"/>
        <v>0</v>
      </c>
      <c r="R161" s="565" t="str">
        <f t="shared" si="22"/>
        <v/>
      </c>
      <c r="S161" s="565">
        <f t="shared" si="23"/>
        <v>0</v>
      </c>
      <c r="T161" s="565"/>
      <c r="AA161" s="564">
        <f>'BOCES SELECT'!E162</f>
        <v>1045707</v>
      </c>
      <c r="AB161" s="564" t="e">
        <f ca="1">'BOCES SELECT'!CH162</f>
        <v>#N/A</v>
      </c>
    </row>
    <row r="162" spans="1:28" x14ac:dyDescent="0.25">
      <c r="A162" s="95"/>
      <c r="B162" s="95"/>
      <c r="C162" s="95"/>
      <c r="D162" s="25"/>
      <c r="E162" s="141"/>
      <c r="F162" s="141"/>
      <c r="G162" s="142"/>
      <c r="H162" s="25"/>
      <c r="I162" s="25"/>
      <c r="J162" s="551"/>
      <c r="K162" s="581"/>
      <c r="L162" s="565"/>
      <c r="M162" s="565" t="str">
        <f t="shared" si="18"/>
        <v/>
      </c>
      <c r="N162" s="565" t="str">
        <f t="shared" si="19"/>
        <v/>
      </c>
      <c r="O162" s="565"/>
      <c r="P162" s="565">
        <f t="shared" si="20"/>
        <v>0</v>
      </c>
      <c r="Q162" s="565">
        <f t="shared" si="21"/>
        <v>0</v>
      </c>
      <c r="R162" s="565" t="str">
        <f t="shared" si="22"/>
        <v/>
      </c>
      <c r="S162" s="565">
        <f t="shared" si="23"/>
        <v>0</v>
      </c>
      <c r="T162" s="565"/>
      <c r="AA162" s="564">
        <f>'BOCES SELECT'!E163</f>
        <v>1045706</v>
      </c>
      <c r="AB162" s="564" t="e">
        <f ca="1">'BOCES SELECT'!CH163</f>
        <v>#N/A</v>
      </c>
    </row>
    <row r="163" spans="1:28" x14ac:dyDescent="0.25">
      <c r="A163" s="95"/>
      <c r="B163" s="95"/>
      <c r="C163" s="95"/>
      <c r="D163" s="25"/>
      <c r="E163" s="141"/>
      <c r="F163" s="141"/>
      <c r="G163" s="142"/>
      <c r="H163" s="25"/>
      <c r="I163" s="25"/>
      <c r="J163" s="551"/>
      <c r="K163" s="581"/>
      <c r="L163" s="565"/>
      <c r="M163" s="565" t="str">
        <f t="shared" si="18"/>
        <v/>
      </c>
      <c r="N163" s="565" t="str">
        <f t="shared" si="19"/>
        <v/>
      </c>
      <c r="O163" s="565"/>
      <c r="P163" s="565">
        <f t="shared" si="20"/>
        <v>0</v>
      </c>
      <c r="Q163" s="565">
        <f t="shared" si="21"/>
        <v>0</v>
      </c>
      <c r="R163" s="565" t="str">
        <f t="shared" si="22"/>
        <v/>
      </c>
      <c r="S163" s="565">
        <f t="shared" si="23"/>
        <v>0</v>
      </c>
      <c r="T163" s="565"/>
      <c r="AA163" s="564">
        <f>'BOCES SELECT'!E164</f>
        <v>1045705</v>
      </c>
      <c r="AB163" s="564" t="e">
        <f ca="1">'BOCES SELECT'!CH164</f>
        <v>#N/A</v>
      </c>
    </row>
    <row r="164" spans="1:28" x14ac:dyDescent="0.25">
      <c r="A164" s="95"/>
      <c r="B164" s="95"/>
      <c r="C164" s="95"/>
      <c r="D164" s="25"/>
      <c r="E164" s="141"/>
      <c r="F164" s="141"/>
      <c r="G164" s="142"/>
      <c r="H164" s="25"/>
      <c r="I164" s="25"/>
      <c r="J164" s="551"/>
      <c r="K164" s="581"/>
      <c r="L164" s="565"/>
      <c r="M164" s="565" t="str">
        <f t="shared" si="18"/>
        <v/>
      </c>
      <c r="N164" s="565" t="str">
        <f t="shared" si="19"/>
        <v/>
      </c>
      <c r="O164" s="565"/>
      <c r="P164" s="565">
        <f t="shared" si="20"/>
        <v>0</v>
      </c>
      <c r="Q164" s="565">
        <f t="shared" si="21"/>
        <v>0</v>
      </c>
      <c r="R164" s="565" t="str">
        <f t="shared" si="22"/>
        <v/>
      </c>
      <c r="S164" s="565">
        <f t="shared" si="23"/>
        <v>0</v>
      </c>
      <c r="T164" s="565"/>
      <c r="AA164" s="564">
        <f>'BOCES SELECT'!E165</f>
        <v>1045704</v>
      </c>
      <c r="AB164" s="564" t="e">
        <f ca="1">'BOCES SELECT'!CH165</f>
        <v>#N/A</v>
      </c>
    </row>
    <row r="165" spans="1:28" x14ac:dyDescent="0.25">
      <c r="A165" s="95"/>
      <c r="B165" s="95"/>
      <c r="C165" s="95"/>
      <c r="D165" s="25"/>
      <c r="E165" s="141"/>
      <c r="F165" s="141"/>
      <c r="G165" s="142"/>
      <c r="H165" s="25"/>
      <c r="I165" s="25"/>
      <c r="J165" s="551"/>
      <c r="K165" s="581"/>
      <c r="L165" s="565"/>
      <c r="M165" s="565" t="str">
        <f t="shared" si="18"/>
        <v/>
      </c>
      <c r="N165" s="565" t="str">
        <f t="shared" si="19"/>
        <v/>
      </c>
      <c r="O165" s="565"/>
      <c r="P165" s="565">
        <f t="shared" si="20"/>
        <v>0</v>
      </c>
      <c r="Q165" s="565">
        <f t="shared" si="21"/>
        <v>0</v>
      </c>
      <c r="R165" s="565" t="str">
        <f t="shared" si="22"/>
        <v/>
      </c>
      <c r="S165" s="565">
        <f t="shared" si="23"/>
        <v>0</v>
      </c>
      <c r="T165" s="565"/>
      <c r="AA165" s="564">
        <f>'BOCES SELECT'!E166</f>
        <v>1045703</v>
      </c>
      <c r="AB165" s="564" t="e">
        <f ca="1">'BOCES SELECT'!CH166</f>
        <v>#N/A</v>
      </c>
    </row>
    <row r="166" spans="1:28" x14ac:dyDescent="0.25">
      <c r="A166" s="95"/>
      <c r="B166" s="95"/>
      <c r="C166" s="95"/>
      <c r="D166" s="25"/>
      <c r="E166" s="141"/>
      <c r="F166" s="141"/>
      <c r="G166" s="142"/>
      <c r="H166" s="25"/>
      <c r="I166" s="25"/>
      <c r="J166" s="551"/>
      <c r="K166" s="581"/>
      <c r="L166" s="565"/>
      <c r="M166" s="565" t="str">
        <f t="shared" si="18"/>
        <v/>
      </c>
      <c r="N166" s="565" t="str">
        <f t="shared" si="19"/>
        <v/>
      </c>
      <c r="O166" s="565"/>
      <c r="P166" s="565">
        <f t="shared" si="20"/>
        <v>0</v>
      </c>
      <c r="Q166" s="565">
        <f t="shared" si="21"/>
        <v>0</v>
      </c>
      <c r="R166" s="565" t="str">
        <f t="shared" si="22"/>
        <v/>
      </c>
      <c r="S166" s="565">
        <f t="shared" si="23"/>
        <v>0</v>
      </c>
      <c r="T166" s="565"/>
      <c r="AA166" s="564">
        <f>'BOCES SELECT'!E167</f>
        <v>1045702</v>
      </c>
      <c r="AB166" s="564" t="e">
        <f ca="1">'BOCES SELECT'!CH167</f>
        <v>#N/A</v>
      </c>
    </row>
    <row r="167" spans="1:28" x14ac:dyDescent="0.25">
      <c r="A167" s="95"/>
      <c r="B167" s="95"/>
      <c r="C167" s="95"/>
      <c r="D167" s="25"/>
      <c r="E167" s="141"/>
      <c r="F167" s="141"/>
      <c r="G167" s="142"/>
      <c r="H167" s="25"/>
      <c r="I167" s="25"/>
      <c r="J167" s="551"/>
      <c r="K167" s="581"/>
      <c r="L167" s="565"/>
      <c r="M167" s="565" t="str">
        <f t="shared" si="18"/>
        <v/>
      </c>
      <c r="N167" s="565" t="str">
        <f t="shared" si="19"/>
        <v/>
      </c>
      <c r="O167" s="565"/>
      <c r="P167" s="565">
        <f t="shared" si="20"/>
        <v>0</v>
      </c>
      <c r="Q167" s="565">
        <f t="shared" si="21"/>
        <v>0</v>
      </c>
      <c r="R167" s="565" t="str">
        <f t="shared" si="22"/>
        <v/>
      </c>
      <c r="S167" s="565">
        <f t="shared" si="23"/>
        <v>0</v>
      </c>
      <c r="T167" s="565"/>
      <c r="AA167" s="564">
        <f>'BOCES SELECT'!E168</f>
        <v>1045701</v>
      </c>
      <c r="AB167" s="564" t="e">
        <f ca="1">'BOCES SELECT'!CH168</f>
        <v>#N/A</v>
      </c>
    </row>
    <row r="168" spans="1:28" x14ac:dyDescent="0.25">
      <c r="A168" s="95"/>
      <c r="B168" s="95"/>
      <c r="C168" s="95"/>
      <c r="D168" s="25"/>
      <c r="E168" s="141"/>
      <c r="F168" s="141"/>
      <c r="G168" s="142"/>
      <c r="H168" s="25"/>
      <c r="I168" s="25"/>
      <c r="J168" s="551"/>
      <c r="K168" s="581"/>
      <c r="L168" s="565"/>
      <c r="M168" s="565" t="str">
        <f t="shared" si="18"/>
        <v/>
      </c>
      <c r="N168" s="565" t="str">
        <f t="shared" si="19"/>
        <v/>
      </c>
      <c r="O168" s="565"/>
      <c r="P168" s="565">
        <f t="shared" si="20"/>
        <v>0</v>
      </c>
      <c r="Q168" s="565">
        <f t="shared" si="21"/>
        <v>0</v>
      </c>
      <c r="R168" s="565" t="str">
        <f t="shared" si="22"/>
        <v/>
      </c>
      <c r="S168" s="565">
        <f t="shared" si="23"/>
        <v>0</v>
      </c>
      <c r="T168" s="565"/>
      <c r="AA168" s="564">
        <f>'BOCES SELECT'!E169</f>
        <v>1045700</v>
      </c>
      <c r="AB168" s="564" t="e">
        <f ca="1">'BOCES SELECT'!CH169</f>
        <v>#N/A</v>
      </c>
    </row>
    <row r="169" spans="1:28" x14ac:dyDescent="0.25">
      <c r="A169" s="95"/>
      <c r="B169" s="95"/>
      <c r="C169" s="95"/>
      <c r="D169" s="25"/>
      <c r="E169" s="141"/>
      <c r="F169" s="141"/>
      <c r="G169" s="142"/>
      <c r="H169" s="25"/>
      <c r="I169" s="25"/>
      <c r="J169" s="551"/>
      <c r="K169" s="581"/>
      <c r="L169" s="565"/>
      <c r="M169" s="565" t="str">
        <f t="shared" si="18"/>
        <v/>
      </c>
      <c r="N169" s="565" t="str">
        <f t="shared" si="19"/>
        <v/>
      </c>
      <c r="O169" s="565"/>
      <c r="P169" s="565">
        <f t="shared" si="20"/>
        <v>0</v>
      </c>
      <c r="Q169" s="565">
        <f t="shared" si="21"/>
        <v>0</v>
      </c>
      <c r="R169" s="565" t="str">
        <f t="shared" si="22"/>
        <v/>
      </c>
      <c r="S169" s="565">
        <f t="shared" si="23"/>
        <v>0</v>
      </c>
      <c r="T169" s="565"/>
      <c r="AA169" s="564">
        <f>'BOCES SELECT'!E170</f>
        <v>1045699</v>
      </c>
      <c r="AB169" s="564" t="e">
        <f ca="1">'BOCES SELECT'!CH170</f>
        <v>#N/A</v>
      </c>
    </row>
    <row r="170" spans="1:28" x14ac:dyDescent="0.25">
      <c r="A170" s="95"/>
      <c r="B170" s="95"/>
      <c r="C170" s="95"/>
      <c r="D170" s="25"/>
      <c r="E170" s="141"/>
      <c r="F170" s="141"/>
      <c r="G170" s="142"/>
      <c r="H170" s="25"/>
      <c r="I170" s="25"/>
      <c r="J170" s="551"/>
      <c r="K170" s="581"/>
      <c r="L170" s="565"/>
      <c r="M170" s="565" t="str">
        <f t="shared" si="18"/>
        <v/>
      </c>
      <c r="N170" s="565" t="str">
        <f t="shared" si="19"/>
        <v/>
      </c>
      <c r="O170" s="565"/>
      <c r="P170" s="565">
        <f t="shared" si="20"/>
        <v>0</v>
      </c>
      <c r="Q170" s="565">
        <f t="shared" si="21"/>
        <v>0</v>
      </c>
      <c r="R170" s="565" t="str">
        <f t="shared" si="22"/>
        <v/>
      </c>
      <c r="S170" s="565">
        <f t="shared" si="23"/>
        <v>0</v>
      </c>
      <c r="T170" s="565"/>
      <c r="AA170" s="564">
        <f>'BOCES SELECT'!E171</f>
        <v>1045698</v>
      </c>
      <c r="AB170" s="564" t="e">
        <f ca="1">'BOCES SELECT'!CH171</f>
        <v>#N/A</v>
      </c>
    </row>
    <row r="171" spans="1:28" x14ac:dyDescent="0.25">
      <c r="A171" s="95"/>
      <c r="B171" s="95"/>
      <c r="C171" s="95"/>
      <c r="D171" s="25"/>
      <c r="E171" s="141"/>
      <c r="F171" s="141"/>
      <c r="G171" s="142"/>
      <c r="H171" s="25"/>
      <c r="I171" s="25"/>
      <c r="J171" s="551"/>
      <c r="K171" s="581"/>
      <c r="L171" s="565"/>
      <c r="M171" s="565" t="str">
        <f t="shared" si="18"/>
        <v/>
      </c>
      <c r="N171" s="565" t="str">
        <f t="shared" si="19"/>
        <v/>
      </c>
      <c r="O171" s="565"/>
      <c r="P171" s="565">
        <f t="shared" si="20"/>
        <v>0</v>
      </c>
      <c r="Q171" s="565">
        <f t="shared" si="21"/>
        <v>0</v>
      </c>
      <c r="R171" s="565" t="str">
        <f t="shared" si="22"/>
        <v/>
      </c>
      <c r="S171" s="565">
        <f t="shared" si="23"/>
        <v>0</v>
      </c>
      <c r="T171" s="565"/>
      <c r="AA171" s="564">
        <f>'BOCES SELECT'!E172</f>
        <v>1045697</v>
      </c>
      <c r="AB171" s="564" t="e">
        <f ca="1">'BOCES SELECT'!CH172</f>
        <v>#N/A</v>
      </c>
    </row>
    <row r="172" spans="1:28" x14ac:dyDescent="0.25">
      <c r="A172" s="95"/>
      <c r="B172" s="95"/>
      <c r="C172" s="95"/>
      <c r="D172" s="25"/>
      <c r="E172" s="141"/>
      <c r="F172" s="141"/>
      <c r="G172" s="142"/>
      <c r="H172" s="25"/>
      <c r="I172" s="25"/>
      <c r="J172" s="551"/>
      <c r="K172" s="581"/>
      <c r="L172" s="565"/>
      <c r="M172" s="565" t="str">
        <f t="shared" si="18"/>
        <v/>
      </c>
      <c r="N172" s="565" t="str">
        <f t="shared" si="19"/>
        <v/>
      </c>
      <c r="O172" s="565"/>
      <c r="P172" s="565">
        <f t="shared" si="20"/>
        <v>0</v>
      </c>
      <c r="Q172" s="565">
        <f t="shared" si="21"/>
        <v>0</v>
      </c>
      <c r="R172" s="565" t="str">
        <f t="shared" si="22"/>
        <v/>
      </c>
      <c r="S172" s="565">
        <f t="shared" si="23"/>
        <v>0</v>
      </c>
      <c r="T172" s="565"/>
      <c r="AA172" s="564">
        <f>'BOCES SELECT'!E173</f>
        <v>1045696</v>
      </c>
      <c r="AB172" s="564" t="e">
        <f ca="1">'BOCES SELECT'!CH173</f>
        <v>#N/A</v>
      </c>
    </row>
    <row r="173" spans="1:28" x14ac:dyDescent="0.25">
      <c r="A173" s="95"/>
      <c r="B173" s="95"/>
      <c r="C173" s="95"/>
      <c r="D173" s="25"/>
      <c r="E173" s="141"/>
      <c r="F173" s="141"/>
      <c r="G173" s="142"/>
      <c r="H173" s="25"/>
      <c r="I173" s="25"/>
      <c r="J173" s="551"/>
      <c r="K173" s="581"/>
      <c r="L173" s="565"/>
      <c r="M173" s="565" t="str">
        <f t="shared" si="18"/>
        <v/>
      </c>
      <c r="N173" s="565" t="str">
        <f t="shared" si="19"/>
        <v/>
      </c>
      <c r="O173" s="565"/>
      <c r="P173" s="565">
        <f t="shared" si="20"/>
        <v>0</v>
      </c>
      <c r="Q173" s="565">
        <f t="shared" si="21"/>
        <v>0</v>
      </c>
      <c r="R173" s="565" t="str">
        <f t="shared" si="22"/>
        <v/>
      </c>
      <c r="S173" s="565">
        <f t="shared" si="23"/>
        <v>0</v>
      </c>
      <c r="T173" s="565"/>
      <c r="AA173" s="564">
        <f>'BOCES SELECT'!E174</f>
        <v>1045695</v>
      </c>
      <c r="AB173" s="564" t="e">
        <f ca="1">'BOCES SELECT'!CH174</f>
        <v>#N/A</v>
      </c>
    </row>
    <row r="174" spans="1:28" x14ac:dyDescent="0.25">
      <c r="A174" s="95"/>
      <c r="B174" s="95"/>
      <c r="C174" s="95"/>
      <c r="D174" s="25"/>
      <c r="E174" s="141"/>
      <c r="F174" s="141"/>
      <c r="G174" s="142"/>
      <c r="H174" s="25"/>
      <c r="I174" s="25"/>
      <c r="J174" s="551"/>
      <c r="K174" s="581"/>
      <c r="L174" s="565"/>
      <c r="M174" s="565" t="str">
        <f t="shared" si="18"/>
        <v/>
      </c>
      <c r="N174" s="565" t="str">
        <f t="shared" si="19"/>
        <v/>
      </c>
      <c r="O174" s="565"/>
      <c r="P174" s="565">
        <f t="shared" si="20"/>
        <v>0</v>
      </c>
      <c r="Q174" s="565">
        <f t="shared" si="21"/>
        <v>0</v>
      </c>
      <c r="R174" s="565" t="str">
        <f t="shared" si="22"/>
        <v/>
      </c>
      <c r="S174" s="565">
        <f t="shared" si="23"/>
        <v>0</v>
      </c>
      <c r="T174" s="565"/>
      <c r="AA174" s="564">
        <f>'BOCES SELECT'!E175</f>
        <v>1045694</v>
      </c>
      <c r="AB174" s="564" t="e">
        <f ca="1">'BOCES SELECT'!CH175</f>
        <v>#N/A</v>
      </c>
    </row>
    <row r="175" spans="1:28" x14ac:dyDescent="0.25">
      <c r="A175" s="95"/>
      <c r="B175" s="95"/>
      <c r="C175" s="95"/>
      <c r="D175" s="25"/>
      <c r="E175" s="141"/>
      <c r="F175" s="141"/>
      <c r="G175" s="142"/>
      <c r="H175" s="25"/>
      <c r="I175" s="25"/>
      <c r="J175" s="551"/>
      <c r="K175" s="581"/>
      <c r="L175" s="565"/>
      <c r="M175" s="565" t="str">
        <f t="shared" si="18"/>
        <v/>
      </c>
      <c r="N175" s="565" t="str">
        <f t="shared" si="19"/>
        <v/>
      </c>
      <c r="O175" s="565"/>
      <c r="P175" s="565">
        <f t="shared" si="20"/>
        <v>0</v>
      </c>
      <c r="Q175" s="565">
        <f t="shared" si="21"/>
        <v>0</v>
      </c>
      <c r="R175" s="565" t="str">
        <f t="shared" si="22"/>
        <v/>
      </c>
      <c r="S175" s="565">
        <f t="shared" si="23"/>
        <v>0</v>
      </c>
      <c r="T175" s="565"/>
      <c r="AA175" s="564">
        <f>'BOCES SELECT'!E176</f>
        <v>1045693</v>
      </c>
      <c r="AB175" s="564" t="e">
        <f ca="1">'BOCES SELECT'!CH176</f>
        <v>#N/A</v>
      </c>
    </row>
    <row r="176" spans="1:28" x14ac:dyDescent="0.25">
      <c r="A176" s="95"/>
      <c r="B176" s="95"/>
      <c r="C176" s="95"/>
      <c r="D176" s="25"/>
      <c r="E176" s="141"/>
      <c r="F176" s="141"/>
      <c r="G176" s="142"/>
      <c r="H176" s="25"/>
      <c r="I176" s="25"/>
      <c r="J176" s="551"/>
      <c r="K176" s="581"/>
      <c r="L176" s="565"/>
      <c r="M176" s="565" t="str">
        <f t="shared" si="18"/>
        <v/>
      </c>
      <c r="N176" s="565" t="str">
        <f t="shared" si="19"/>
        <v/>
      </c>
      <c r="O176" s="565"/>
      <c r="P176" s="565">
        <f t="shared" si="20"/>
        <v>0</v>
      </c>
      <c r="Q176" s="565">
        <f t="shared" si="21"/>
        <v>0</v>
      </c>
      <c r="R176" s="565" t="str">
        <f t="shared" si="22"/>
        <v/>
      </c>
      <c r="S176" s="565">
        <f t="shared" si="23"/>
        <v>0</v>
      </c>
      <c r="T176" s="565"/>
      <c r="AA176" s="564">
        <f>'BOCES SELECT'!E177</f>
        <v>1045692</v>
      </c>
      <c r="AB176" s="564" t="e">
        <f ca="1">'BOCES SELECT'!CH177</f>
        <v>#N/A</v>
      </c>
    </row>
    <row r="177" spans="1:28" x14ac:dyDescent="0.25">
      <c r="A177" s="95"/>
      <c r="B177" s="95"/>
      <c r="C177" s="95"/>
      <c r="D177" s="25"/>
      <c r="E177" s="141"/>
      <c r="F177" s="141"/>
      <c r="G177" s="142"/>
      <c r="H177" s="25"/>
      <c r="I177" s="25"/>
      <c r="J177" s="551"/>
      <c r="K177" s="581"/>
      <c r="L177" s="565"/>
      <c r="M177" s="565" t="str">
        <f t="shared" si="18"/>
        <v/>
      </c>
      <c r="N177" s="565" t="str">
        <f t="shared" si="19"/>
        <v/>
      </c>
      <c r="O177" s="565"/>
      <c r="P177" s="565">
        <f t="shared" si="20"/>
        <v>0</v>
      </c>
      <c r="Q177" s="565">
        <f t="shared" si="21"/>
        <v>0</v>
      </c>
      <c r="R177" s="565" t="str">
        <f t="shared" si="22"/>
        <v/>
      </c>
      <c r="S177" s="565">
        <f t="shared" si="23"/>
        <v>0</v>
      </c>
      <c r="T177" s="565"/>
      <c r="AA177" s="564">
        <f>'BOCES SELECT'!E178</f>
        <v>1045691</v>
      </c>
      <c r="AB177" s="564" t="e">
        <f ca="1">'BOCES SELECT'!CH178</f>
        <v>#N/A</v>
      </c>
    </row>
    <row r="178" spans="1:28" x14ac:dyDescent="0.25">
      <c r="A178" s="95"/>
      <c r="B178" s="95"/>
      <c r="C178" s="95"/>
      <c r="D178" s="25"/>
      <c r="E178" s="141"/>
      <c r="F178" s="141"/>
      <c r="G178" s="142"/>
      <c r="H178" s="25"/>
      <c r="I178" s="25"/>
      <c r="J178" s="551"/>
      <c r="K178" s="581"/>
      <c r="L178" s="565"/>
      <c r="M178" s="565" t="str">
        <f t="shared" si="18"/>
        <v/>
      </c>
      <c r="N178" s="565" t="str">
        <f t="shared" si="19"/>
        <v/>
      </c>
      <c r="O178" s="565"/>
      <c r="P178" s="565">
        <f t="shared" si="20"/>
        <v>0</v>
      </c>
      <c r="Q178" s="565">
        <f t="shared" si="21"/>
        <v>0</v>
      </c>
      <c r="R178" s="565" t="str">
        <f t="shared" si="22"/>
        <v/>
      </c>
      <c r="S178" s="565">
        <f t="shared" si="23"/>
        <v>0</v>
      </c>
      <c r="T178" s="565"/>
      <c r="AA178" s="564">
        <f>'BOCES SELECT'!E179</f>
        <v>1045690</v>
      </c>
      <c r="AB178" s="564" t="e">
        <f ca="1">'BOCES SELECT'!CH179</f>
        <v>#N/A</v>
      </c>
    </row>
    <row r="179" spans="1:28" x14ac:dyDescent="0.25">
      <c r="A179" s="95"/>
      <c r="B179" s="95"/>
      <c r="C179" s="95"/>
      <c r="D179" s="25"/>
      <c r="E179" s="141"/>
      <c r="F179" s="141"/>
      <c r="G179" s="142"/>
      <c r="H179" s="25"/>
      <c r="I179" s="25"/>
      <c r="J179" s="551"/>
      <c r="K179" s="581"/>
      <c r="L179" s="565"/>
      <c r="M179" s="565" t="str">
        <f t="shared" si="18"/>
        <v/>
      </c>
      <c r="N179" s="565" t="str">
        <f t="shared" si="19"/>
        <v/>
      </c>
      <c r="O179" s="565"/>
      <c r="P179" s="565">
        <f t="shared" si="20"/>
        <v>0</v>
      </c>
      <c r="Q179" s="565">
        <f t="shared" si="21"/>
        <v>0</v>
      </c>
      <c r="R179" s="565" t="str">
        <f t="shared" si="22"/>
        <v/>
      </c>
      <c r="S179" s="565">
        <f t="shared" si="23"/>
        <v>0</v>
      </c>
      <c r="T179" s="565"/>
      <c r="AA179" s="564">
        <f>'BOCES SELECT'!E180</f>
        <v>1045689</v>
      </c>
      <c r="AB179" s="564" t="e">
        <f ca="1">'BOCES SELECT'!CH180</f>
        <v>#N/A</v>
      </c>
    </row>
    <row r="180" spans="1:28" x14ac:dyDescent="0.25">
      <c r="A180" s="95"/>
      <c r="B180" s="95"/>
      <c r="C180" s="95"/>
      <c r="D180" s="25"/>
      <c r="E180" s="141"/>
      <c r="F180" s="141"/>
      <c r="G180" s="142"/>
      <c r="H180" s="25"/>
      <c r="I180" s="25"/>
      <c r="J180" s="551"/>
      <c r="K180" s="581"/>
      <c r="L180" s="565"/>
      <c r="M180" s="565" t="str">
        <f t="shared" si="18"/>
        <v/>
      </c>
      <c r="N180" s="565" t="str">
        <f t="shared" si="19"/>
        <v/>
      </c>
      <c r="O180" s="565"/>
      <c r="P180" s="565">
        <f t="shared" si="20"/>
        <v>0</v>
      </c>
      <c r="Q180" s="565">
        <f t="shared" si="21"/>
        <v>0</v>
      </c>
      <c r="R180" s="565" t="str">
        <f t="shared" si="22"/>
        <v/>
      </c>
      <c r="S180" s="565">
        <f t="shared" si="23"/>
        <v>0</v>
      </c>
      <c r="T180" s="565"/>
      <c r="AA180" s="564">
        <f>'BOCES SELECT'!E181</f>
        <v>1045688</v>
      </c>
      <c r="AB180" s="564" t="e">
        <f ca="1">'BOCES SELECT'!CH181</f>
        <v>#N/A</v>
      </c>
    </row>
    <row r="181" spans="1:28" x14ac:dyDescent="0.25">
      <c r="A181" s="95"/>
      <c r="B181" s="95"/>
      <c r="C181" s="95"/>
      <c r="D181" s="25"/>
      <c r="E181" s="141"/>
      <c r="F181" s="141"/>
      <c r="G181" s="142"/>
      <c r="H181" s="25"/>
      <c r="I181" s="25"/>
      <c r="J181" s="551"/>
      <c r="K181" s="581"/>
      <c r="L181" s="565"/>
      <c r="M181" s="565" t="str">
        <f t="shared" si="18"/>
        <v/>
      </c>
      <c r="N181" s="565" t="str">
        <f t="shared" si="19"/>
        <v/>
      </c>
      <c r="O181" s="565"/>
      <c r="P181" s="565">
        <f t="shared" si="20"/>
        <v>0</v>
      </c>
      <c r="Q181" s="565">
        <f t="shared" si="21"/>
        <v>0</v>
      </c>
      <c r="R181" s="565" t="str">
        <f t="shared" si="22"/>
        <v/>
      </c>
      <c r="S181" s="565">
        <f t="shared" si="23"/>
        <v>0</v>
      </c>
      <c r="T181" s="565"/>
      <c r="AA181" s="564">
        <f>'BOCES SELECT'!E182</f>
        <v>1045687</v>
      </c>
      <c r="AB181" s="564" t="e">
        <f ca="1">'BOCES SELECT'!CH182</f>
        <v>#N/A</v>
      </c>
    </row>
    <row r="182" spans="1:28" x14ac:dyDescent="0.25">
      <c r="A182" s="95"/>
      <c r="B182" s="95"/>
      <c r="C182" s="95"/>
      <c r="D182" s="25"/>
      <c r="E182" s="141"/>
      <c r="F182" s="141"/>
      <c r="G182" s="142"/>
      <c r="H182" s="25"/>
      <c r="I182" s="25"/>
      <c r="J182" s="551"/>
      <c r="K182" s="581"/>
      <c r="L182" s="565"/>
      <c r="M182" s="565" t="str">
        <f t="shared" si="18"/>
        <v/>
      </c>
      <c r="N182" s="565" t="str">
        <f t="shared" si="19"/>
        <v/>
      </c>
      <c r="O182" s="565"/>
      <c r="P182" s="565">
        <f t="shared" si="20"/>
        <v>0</v>
      </c>
      <c r="Q182" s="565">
        <f t="shared" si="21"/>
        <v>0</v>
      </c>
      <c r="R182" s="565" t="str">
        <f t="shared" si="22"/>
        <v/>
      </c>
      <c r="S182" s="565">
        <f t="shared" si="23"/>
        <v>0</v>
      </c>
      <c r="T182" s="565"/>
      <c r="AA182" s="564">
        <f>'BOCES SELECT'!E183</f>
        <v>1045686</v>
      </c>
      <c r="AB182" s="564" t="e">
        <f ca="1">'BOCES SELECT'!CH183</f>
        <v>#N/A</v>
      </c>
    </row>
    <row r="183" spans="1:28" x14ac:dyDescent="0.25">
      <c r="A183" s="95"/>
      <c r="B183" s="95"/>
      <c r="C183" s="95"/>
      <c r="D183" s="25"/>
      <c r="E183" s="141"/>
      <c r="F183" s="141"/>
      <c r="G183" s="142"/>
      <c r="H183" s="25"/>
      <c r="I183" s="25"/>
      <c r="J183" s="551"/>
      <c r="K183" s="581"/>
      <c r="L183" s="565"/>
      <c r="M183" s="565" t="str">
        <f t="shared" si="18"/>
        <v/>
      </c>
      <c r="N183" s="565" t="str">
        <f t="shared" si="19"/>
        <v/>
      </c>
      <c r="O183" s="565"/>
      <c r="P183" s="565">
        <f t="shared" si="20"/>
        <v>0</v>
      </c>
      <c r="Q183" s="565">
        <f t="shared" si="21"/>
        <v>0</v>
      </c>
      <c r="R183" s="565" t="str">
        <f t="shared" si="22"/>
        <v/>
      </c>
      <c r="S183" s="565">
        <f t="shared" si="23"/>
        <v>0</v>
      </c>
      <c r="T183" s="565"/>
      <c r="AA183" s="564">
        <f>'BOCES SELECT'!E184</f>
        <v>1045685</v>
      </c>
      <c r="AB183" s="564" t="e">
        <f ca="1">'BOCES SELECT'!CH184</f>
        <v>#N/A</v>
      </c>
    </row>
    <row r="184" spans="1:28" x14ac:dyDescent="0.25">
      <c r="A184" s="95"/>
      <c r="B184" s="95"/>
      <c r="C184" s="95"/>
      <c r="D184" s="25"/>
      <c r="E184" s="141"/>
      <c r="F184" s="141"/>
      <c r="G184" s="142"/>
      <c r="H184" s="25"/>
      <c r="I184" s="25"/>
      <c r="J184" s="551"/>
      <c r="K184" s="581"/>
      <c r="L184" s="565"/>
      <c r="M184" s="565" t="str">
        <f t="shared" si="18"/>
        <v/>
      </c>
      <c r="N184" s="565" t="str">
        <f t="shared" si="19"/>
        <v/>
      </c>
      <c r="O184" s="565"/>
      <c r="P184" s="565">
        <f t="shared" si="20"/>
        <v>0</v>
      </c>
      <c r="Q184" s="565">
        <f t="shared" si="21"/>
        <v>0</v>
      </c>
      <c r="R184" s="565" t="str">
        <f t="shared" si="22"/>
        <v/>
      </c>
      <c r="S184" s="565">
        <f t="shared" si="23"/>
        <v>0</v>
      </c>
      <c r="T184" s="565"/>
      <c r="AA184" s="564">
        <f>'BOCES SELECT'!E185</f>
        <v>1045684</v>
      </c>
      <c r="AB184" s="564" t="e">
        <f ca="1">'BOCES SELECT'!CH185</f>
        <v>#N/A</v>
      </c>
    </row>
    <row r="185" spans="1:28" x14ac:dyDescent="0.25">
      <c r="A185" s="95"/>
      <c r="B185" s="95"/>
      <c r="C185" s="95"/>
      <c r="D185" s="25"/>
      <c r="E185" s="141"/>
      <c r="F185" s="141"/>
      <c r="G185" s="142"/>
      <c r="H185" s="25"/>
      <c r="I185" s="25"/>
      <c r="J185" s="551"/>
      <c r="K185" s="581"/>
      <c r="L185" s="565"/>
      <c r="M185" s="565" t="str">
        <f t="shared" si="18"/>
        <v/>
      </c>
      <c r="N185" s="565" t="str">
        <f t="shared" si="19"/>
        <v/>
      </c>
      <c r="O185" s="565"/>
      <c r="P185" s="565">
        <f t="shared" si="20"/>
        <v>0</v>
      </c>
      <c r="Q185" s="565">
        <f t="shared" si="21"/>
        <v>0</v>
      </c>
      <c r="R185" s="565" t="str">
        <f t="shared" si="22"/>
        <v/>
      </c>
      <c r="S185" s="565">
        <f t="shared" si="23"/>
        <v>0</v>
      </c>
      <c r="T185" s="565"/>
      <c r="AA185" s="564">
        <f>'BOCES SELECT'!E186</f>
        <v>1045683</v>
      </c>
      <c r="AB185" s="564" t="e">
        <f ca="1">'BOCES SELECT'!CH186</f>
        <v>#N/A</v>
      </c>
    </row>
    <row r="186" spans="1:28" x14ac:dyDescent="0.25">
      <c r="A186" s="95"/>
      <c r="B186" s="95"/>
      <c r="C186" s="95"/>
      <c r="D186" s="25"/>
      <c r="E186" s="141"/>
      <c r="F186" s="141"/>
      <c r="G186" s="142"/>
      <c r="H186" s="25"/>
      <c r="I186" s="25"/>
      <c r="J186" s="551"/>
      <c r="K186" s="581"/>
      <c r="L186" s="565"/>
      <c r="M186" s="565" t="str">
        <f t="shared" si="18"/>
        <v/>
      </c>
      <c r="N186" s="565" t="str">
        <f t="shared" si="19"/>
        <v/>
      </c>
      <c r="O186" s="565"/>
      <c r="P186" s="565">
        <f t="shared" si="20"/>
        <v>0</v>
      </c>
      <c r="Q186" s="565">
        <f t="shared" si="21"/>
        <v>0</v>
      </c>
      <c r="R186" s="565" t="str">
        <f t="shared" si="22"/>
        <v/>
      </c>
      <c r="S186" s="565">
        <f t="shared" si="23"/>
        <v>0</v>
      </c>
      <c r="T186" s="565"/>
      <c r="AA186" s="564">
        <f>'BOCES SELECT'!E187</f>
        <v>1045682</v>
      </c>
      <c r="AB186" s="564" t="e">
        <f ca="1">'BOCES SELECT'!CH187</f>
        <v>#N/A</v>
      </c>
    </row>
    <row r="187" spans="1:28" x14ac:dyDescent="0.25">
      <c r="A187" s="95"/>
      <c r="B187" s="95"/>
      <c r="C187" s="95"/>
      <c r="D187" s="25"/>
      <c r="E187" s="141"/>
      <c r="F187" s="141"/>
      <c r="G187" s="142"/>
      <c r="H187" s="25"/>
      <c r="I187" s="25"/>
      <c r="J187" s="551"/>
      <c r="K187" s="581"/>
      <c r="L187" s="565"/>
      <c r="M187" s="565" t="str">
        <f t="shared" si="18"/>
        <v/>
      </c>
      <c r="N187" s="565" t="str">
        <f t="shared" si="19"/>
        <v/>
      </c>
      <c r="O187" s="565"/>
      <c r="P187" s="565">
        <f t="shared" si="20"/>
        <v>0</v>
      </c>
      <c r="Q187" s="565">
        <f t="shared" si="21"/>
        <v>0</v>
      </c>
      <c r="R187" s="565" t="str">
        <f t="shared" si="22"/>
        <v/>
      </c>
      <c r="S187" s="565">
        <f t="shared" si="23"/>
        <v>0</v>
      </c>
      <c r="T187" s="565"/>
      <c r="AA187" s="564">
        <f>'BOCES SELECT'!E188</f>
        <v>1045681</v>
      </c>
      <c r="AB187" s="564" t="e">
        <f ca="1">'BOCES SELECT'!CH188</f>
        <v>#N/A</v>
      </c>
    </row>
    <row r="188" spans="1:28" x14ac:dyDescent="0.25">
      <c r="A188" s="95"/>
      <c r="B188" s="95"/>
      <c r="C188" s="95"/>
      <c r="D188" s="25"/>
      <c r="E188" s="141"/>
      <c r="F188" s="141"/>
      <c r="G188" s="142"/>
      <c r="H188" s="25"/>
      <c r="I188" s="25"/>
      <c r="J188" s="551"/>
      <c r="K188" s="581"/>
      <c r="L188" s="565"/>
      <c r="M188" s="565" t="str">
        <f t="shared" si="18"/>
        <v/>
      </c>
      <c r="N188" s="565" t="str">
        <f t="shared" si="19"/>
        <v/>
      </c>
      <c r="O188" s="565"/>
      <c r="P188" s="565">
        <f t="shared" si="20"/>
        <v>0</v>
      </c>
      <c r="Q188" s="565">
        <f t="shared" si="21"/>
        <v>0</v>
      </c>
      <c r="R188" s="565" t="str">
        <f t="shared" si="22"/>
        <v/>
      </c>
      <c r="S188" s="565">
        <f t="shared" si="23"/>
        <v>0</v>
      </c>
      <c r="T188" s="565"/>
      <c r="AA188" s="564">
        <f>'BOCES SELECT'!E189</f>
        <v>1045680</v>
      </c>
      <c r="AB188" s="564" t="e">
        <f ca="1">'BOCES SELECT'!CH189</f>
        <v>#N/A</v>
      </c>
    </row>
    <row r="189" spans="1:28" x14ac:dyDescent="0.25">
      <c r="A189" s="95"/>
      <c r="B189" s="95"/>
      <c r="C189" s="95"/>
      <c r="D189" s="25"/>
      <c r="E189" s="141"/>
      <c r="F189" s="141"/>
      <c r="G189" s="142"/>
      <c r="H189" s="25"/>
      <c r="I189" s="25"/>
      <c r="J189" s="551"/>
      <c r="K189" s="581"/>
      <c r="L189" s="565"/>
      <c r="M189" s="565" t="str">
        <f t="shared" si="18"/>
        <v/>
      </c>
      <c r="N189" s="565" t="str">
        <f t="shared" si="19"/>
        <v/>
      </c>
      <c r="O189" s="565"/>
      <c r="P189" s="565">
        <f t="shared" si="20"/>
        <v>0</v>
      </c>
      <c r="Q189" s="565">
        <f t="shared" si="21"/>
        <v>0</v>
      </c>
      <c r="R189" s="565" t="str">
        <f t="shared" si="22"/>
        <v/>
      </c>
      <c r="S189" s="565">
        <f t="shared" si="23"/>
        <v>0</v>
      </c>
      <c r="T189" s="565"/>
      <c r="AA189" s="564">
        <f>'BOCES SELECT'!E190</f>
        <v>1045679</v>
      </c>
      <c r="AB189" s="564" t="e">
        <f ca="1">'BOCES SELECT'!CH190</f>
        <v>#N/A</v>
      </c>
    </row>
    <row r="190" spans="1:28" x14ac:dyDescent="0.25">
      <c r="A190" s="95"/>
      <c r="B190" s="95"/>
      <c r="C190" s="95"/>
      <c r="D190" s="25"/>
      <c r="E190" s="141"/>
      <c r="F190" s="141"/>
      <c r="G190" s="142"/>
      <c r="H190" s="25"/>
      <c r="I190" s="25"/>
      <c r="J190" s="551"/>
      <c r="K190" s="581"/>
      <c r="L190" s="565"/>
      <c r="M190" s="565" t="str">
        <f t="shared" si="18"/>
        <v/>
      </c>
      <c r="N190" s="565" t="str">
        <f t="shared" si="19"/>
        <v/>
      </c>
      <c r="O190" s="565"/>
      <c r="P190" s="565">
        <f t="shared" si="20"/>
        <v>0</v>
      </c>
      <c r="Q190" s="565">
        <f t="shared" si="21"/>
        <v>0</v>
      </c>
      <c r="R190" s="565" t="str">
        <f t="shared" si="22"/>
        <v/>
      </c>
      <c r="S190" s="565">
        <f t="shared" si="23"/>
        <v>0</v>
      </c>
      <c r="T190" s="565"/>
      <c r="AA190" s="564">
        <f>'BOCES SELECT'!E191</f>
        <v>1045678</v>
      </c>
      <c r="AB190" s="564" t="e">
        <f ca="1">'BOCES SELECT'!CH191</f>
        <v>#N/A</v>
      </c>
    </row>
    <row r="191" spans="1:28" x14ac:dyDescent="0.25">
      <c r="A191" s="95"/>
      <c r="B191" s="95"/>
      <c r="C191" s="95"/>
      <c r="D191" s="25"/>
      <c r="E191" s="141"/>
      <c r="F191" s="141"/>
      <c r="G191" s="142"/>
      <c r="H191" s="25"/>
      <c r="I191" s="25"/>
      <c r="J191" s="551"/>
      <c r="K191" s="581"/>
      <c r="L191" s="565"/>
      <c r="M191" s="565" t="str">
        <f t="shared" si="18"/>
        <v/>
      </c>
      <c r="N191" s="565" t="str">
        <f t="shared" si="19"/>
        <v/>
      </c>
      <c r="O191" s="565"/>
      <c r="P191" s="565">
        <f t="shared" si="20"/>
        <v>0</v>
      </c>
      <c r="Q191" s="565">
        <f t="shared" si="21"/>
        <v>0</v>
      </c>
      <c r="R191" s="565" t="str">
        <f t="shared" si="22"/>
        <v/>
      </c>
      <c r="S191" s="565">
        <f t="shared" si="23"/>
        <v>0</v>
      </c>
      <c r="T191" s="565"/>
      <c r="AA191" s="564">
        <f>'BOCES SELECT'!E192</f>
        <v>1045677</v>
      </c>
      <c r="AB191" s="564" t="e">
        <f ca="1">'BOCES SELECT'!CH192</f>
        <v>#N/A</v>
      </c>
    </row>
    <row r="192" spans="1:28" x14ac:dyDescent="0.25">
      <c r="A192" s="95"/>
      <c r="B192" s="95"/>
      <c r="C192" s="95"/>
      <c r="D192" s="25"/>
      <c r="E192" s="141"/>
      <c r="F192" s="141"/>
      <c r="G192" s="142"/>
      <c r="H192" s="25"/>
      <c r="I192" s="25"/>
      <c r="J192" s="551"/>
      <c r="K192" s="581"/>
      <c r="L192" s="565"/>
      <c r="M192" s="565" t="str">
        <f t="shared" si="18"/>
        <v/>
      </c>
      <c r="N192" s="565" t="str">
        <f t="shared" si="19"/>
        <v/>
      </c>
      <c r="O192" s="565"/>
      <c r="P192" s="565">
        <f t="shared" si="20"/>
        <v>0</v>
      </c>
      <c r="Q192" s="565">
        <f t="shared" si="21"/>
        <v>0</v>
      </c>
      <c r="R192" s="565" t="str">
        <f t="shared" si="22"/>
        <v/>
      </c>
      <c r="S192" s="565">
        <f t="shared" si="23"/>
        <v>0</v>
      </c>
      <c r="T192" s="565"/>
      <c r="AA192" s="564">
        <f>'BOCES SELECT'!E193</f>
        <v>1045676</v>
      </c>
      <c r="AB192" s="564" t="e">
        <f ca="1">'BOCES SELECT'!CH193</f>
        <v>#N/A</v>
      </c>
    </row>
    <row r="193" spans="1:28" x14ac:dyDescent="0.25">
      <c r="A193" s="95"/>
      <c r="B193" s="95"/>
      <c r="C193" s="95"/>
      <c r="D193" s="25"/>
      <c r="E193" s="141"/>
      <c r="F193" s="141"/>
      <c r="G193" s="142"/>
      <c r="H193" s="25"/>
      <c r="I193" s="25"/>
      <c r="J193" s="551"/>
      <c r="K193" s="581"/>
      <c r="L193" s="565"/>
      <c r="M193" s="565" t="str">
        <f t="shared" si="18"/>
        <v/>
      </c>
      <c r="N193" s="565" t="str">
        <f t="shared" si="19"/>
        <v/>
      </c>
      <c r="O193" s="565"/>
      <c r="P193" s="565">
        <f t="shared" si="20"/>
        <v>0</v>
      </c>
      <c r="Q193" s="565">
        <f t="shared" si="21"/>
        <v>0</v>
      </c>
      <c r="R193" s="565" t="str">
        <f t="shared" si="22"/>
        <v/>
      </c>
      <c r="S193" s="565">
        <f t="shared" si="23"/>
        <v>0</v>
      </c>
      <c r="T193" s="565"/>
      <c r="AA193" s="564">
        <f>'BOCES SELECT'!E194</f>
        <v>1045675</v>
      </c>
      <c r="AB193" s="564" t="e">
        <f ca="1">'BOCES SELECT'!CH194</f>
        <v>#N/A</v>
      </c>
    </row>
    <row r="194" spans="1:28" x14ac:dyDescent="0.25">
      <c r="A194" s="95"/>
      <c r="B194" s="95"/>
      <c r="C194" s="95"/>
      <c r="D194" s="25"/>
      <c r="E194" s="141"/>
      <c r="F194" s="141"/>
      <c r="G194" s="142"/>
      <c r="H194" s="25"/>
      <c r="I194" s="25"/>
      <c r="J194" s="551"/>
      <c r="K194" s="581"/>
      <c r="L194" s="565"/>
      <c r="M194" s="565" t="str">
        <f t="shared" si="18"/>
        <v/>
      </c>
      <c r="N194" s="565" t="str">
        <f t="shared" si="19"/>
        <v/>
      </c>
      <c r="O194" s="565"/>
      <c r="P194" s="565">
        <f t="shared" si="20"/>
        <v>0</v>
      </c>
      <c r="Q194" s="565">
        <f t="shared" si="21"/>
        <v>0</v>
      </c>
      <c r="R194" s="565" t="str">
        <f t="shared" si="22"/>
        <v/>
      </c>
      <c r="S194" s="565">
        <f t="shared" si="23"/>
        <v>0</v>
      </c>
      <c r="T194" s="565"/>
      <c r="AA194" s="564">
        <f>'BOCES SELECT'!E195</f>
        <v>1045674</v>
      </c>
      <c r="AB194" s="564" t="e">
        <f ca="1">'BOCES SELECT'!CH195</f>
        <v>#N/A</v>
      </c>
    </row>
    <row r="195" spans="1:28" x14ac:dyDescent="0.25">
      <c r="A195" s="95"/>
      <c r="B195" s="95"/>
      <c r="C195" s="95"/>
      <c r="D195" s="25"/>
      <c r="E195" s="141"/>
      <c r="F195" s="141"/>
      <c r="G195" s="142"/>
      <c r="H195" s="25"/>
      <c r="I195" s="25"/>
      <c r="J195" s="551"/>
      <c r="K195" s="581"/>
      <c r="L195" s="565"/>
      <c r="M195" s="565" t="str">
        <f t="shared" si="18"/>
        <v/>
      </c>
      <c r="N195" s="565" t="str">
        <f t="shared" si="19"/>
        <v/>
      </c>
      <c r="O195" s="565"/>
      <c r="P195" s="565">
        <f t="shared" si="20"/>
        <v>0</v>
      </c>
      <c r="Q195" s="565">
        <f t="shared" si="21"/>
        <v>0</v>
      </c>
      <c r="R195" s="565" t="str">
        <f t="shared" si="22"/>
        <v/>
      </c>
      <c r="S195" s="565">
        <f t="shared" si="23"/>
        <v>0</v>
      </c>
      <c r="T195" s="565"/>
      <c r="AA195" s="564">
        <f>'BOCES SELECT'!E196</f>
        <v>1045673</v>
      </c>
      <c r="AB195" s="564" t="e">
        <f ca="1">'BOCES SELECT'!CH196</f>
        <v>#N/A</v>
      </c>
    </row>
    <row r="196" spans="1:28" x14ac:dyDescent="0.25">
      <c r="A196" s="95"/>
      <c r="B196" s="95"/>
      <c r="C196" s="95"/>
      <c r="D196" s="25"/>
      <c r="E196" s="141"/>
      <c r="F196" s="141"/>
      <c r="G196" s="142"/>
      <c r="H196" s="25"/>
      <c r="I196" s="25"/>
      <c r="J196" s="551"/>
      <c r="K196" s="581"/>
      <c r="L196" s="565"/>
      <c r="M196" s="565" t="str">
        <f t="shared" si="18"/>
        <v/>
      </c>
      <c r="N196" s="565" t="str">
        <f t="shared" si="19"/>
        <v/>
      </c>
      <c r="O196" s="565"/>
      <c r="P196" s="565">
        <f t="shared" si="20"/>
        <v>0</v>
      </c>
      <c r="Q196" s="565">
        <f t="shared" si="21"/>
        <v>0</v>
      </c>
      <c r="R196" s="565" t="str">
        <f t="shared" si="22"/>
        <v/>
      </c>
      <c r="S196" s="565">
        <f t="shared" si="23"/>
        <v>0</v>
      </c>
      <c r="T196" s="565"/>
      <c r="AA196" s="564">
        <f>'BOCES SELECT'!E197</f>
        <v>1045672</v>
      </c>
      <c r="AB196" s="564" t="e">
        <f ca="1">'BOCES SELECT'!CH197</f>
        <v>#N/A</v>
      </c>
    </row>
    <row r="197" spans="1:28" x14ac:dyDescent="0.25">
      <c r="A197" s="95"/>
      <c r="B197" s="95"/>
      <c r="C197" s="95"/>
      <c r="D197" s="25"/>
      <c r="E197" s="141"/>
      <c r="F197" s="141"/>
      <c r="G197" s="142"/>
      <c r="H197" s="25"/>
      <c r="I197" s="25"/>
      <c r="J197" s="551"/>
      <c r="K197" s="581"/>
      <c r="L197" s="565"/>
      <c r="M197" s="565" t="str">
        <f t="shared" ref="M197:M260" si="24">LEFT(I197,11)</f>
        <v/>
      </c>
      <c r="N197" s="565" t="str">
        <f t="shared" ref="N197:N260" si="25">LEFT(F197,2)</f>
        <v/>
      </c>
      <c r="O197" s="565"/>
      <c r="P197" s="565">
        <f t="shared" ref="P197:P260" si="26">L197</f>
        <v>0</v>
      </c>
      <c r="Q197" s="565">
        <f t="shared" ref="Q197:Q260" si="27">LEN(M197)</f>
        <v>0</v>
      </c>
      <c r="R197" s="565" t="str">
        <f t="shared" ref="R197:R260" si="28">IF(LEN(M197)=11,M197,IF(LEN(M197)=10,CONCATENATE(M197," "),IF(LEN(M197)=9,CONCATENATE(M197,"  "),IF(LEN(M197)=8,CONCATENATE(M197,"   "),""))))</f>
        <v/>
      </c>
      <c r="S197" s="565">
        <f t="shared" ref="S197:S260" si="29">LEN(R197)</f>
        <v>0</v>
      </c>
      <c r="T197" s="565"/>
      <c r="AA197" s="564">
        <f>'BOCES SELECT'!E198</f>
        <v>1045671</v>
      </c>
      <c r="AB197" s="564" t="e">
        <f ca="1">'BOCES SELECT'!CH198</f>
        <v>#N/A</v>
      </c>
    </row>
    <row r="198" spans="1:28" x14ac:dyDescent="0.25">
      <c r="A198" s="95"/>
      <c r="B198" s="95"/>
      <c r="C198" s="95"/>
      <c r="D198" s="25"/>
      <c r="E198" s="141"/>
      <c r="F198" s="141"/>
      <c r="G198" s="142"/>
      <c r="H198" s="25"/>
      <c r="I198" s="25"/>
      <c r="J198" s="551"/>
      <c r="K198" s="581"/>
      <c r="L198" s="565"/>
      <c r="M198" s="565" t="str">
        <f t="shared" si="24"/>
        <v/>
      </c>
      <c r="N198" s="565" t="str">
        <f t="shared" si="25"/>
        <v/>
      </c>
      <c r="O198" s="565"/>
      <c r="P198" s="565">
        <f t="shared" si="26"/>
        <v>0</v>
      </c>
      <c r="Q198" s="565">
        <f t="shared" si="27"/>
        <v>0</v>
      </c>
      <c r="R198" s="565" t="str">
        <f t="shared" si="28"/>
        <v/>
      </c>
      <c r="S198" s="565">
        <f t="shared" si="29"/>
        <v>0</v>
      </c>
      <c r="T198" s="565"/>
      <c r="AA198" s="564">
        <f>'BOCES SELECT'!E199</f>
        <v>1045670</v>
      </c>
      <c r="AB198" s="564" t="e">
        <f ca="1">'BOCES SELECT'!CH199</f>
        <v>#N/A</v>
      </c>
    </row>
    <row r="199" spans="1:28" x14ac:dyDescent="0.25">
      <c r="A199" s="95"/>
      <c r="B199" s="95"/>
      <c r="C199" s="95"/>
      <c r="D199" s="25"/>
      <c r="E199" s="141"/>
      <c r="F199" s="141"/>
      <c r="G199" s="142"/>
      <c r="H199" s="25"/>
      <c r="I199" s="25"/>
      <c r="J199" s="551"/>
      <c r="K199" s="581"/>
      <c r="L199" s="565"/>
      <c r="M199" s="565" t="str">
        <f t="shared" si="24"/>
        <v/>
      </c>
      <c r="N199" s="565" t="str">
        <f t="shared" si="25"/>
        <v/>
      </c>
      <c r="O199" s="565"/>
      <c r="P199" s="565">
        <f t="shared" si="26"/>
        <v>0</v>
      </c>
      <c r="Q199" s="565">
        <f t="shared" si="27"/>
        <v>0</v>
      </c>
      <c r="R199" s="565" t="str">
        <f t="shared" si="28"/>
        <v/>
      </c>
      <c r="S199" s="565">
        <f t="shared" si="29"/>
        <v>0</v>
      </c>
      <c r="T199" s="565"/>
      <c r="AA199" s="564">
        <f>'BOCES SELECT'!E200</f>
        <v>1045669</v>
      </c>
      <c r="AB199" s="564" t="e">
        <f ca="1">'BOCES SELECT'!CH200</f>
        <v>#N/A</v>
      </c>
    </row>
    <row r="200" spans="1:28" x14ac:dyDescent="0.25">
      <c r="A200" s="95"/>
      <c r="B200" s="95"/>
      <c r="C200" s="95"/>
      <c r="D200" s="25"/>
      <c r="E200" s="141"/>
      <c r="F200" s="141"/>
      <c r="G200" s="142"/>
      <c r="H200" s="25"/>
      <c r="I200" s="25"/>
      <c r="J200" s="551"/>
      <c r="K200" s="581"/>
      <c r="L200" s="565"/>
      <c r="M200" s="565" t="str">
        <f t="shared" si="24"/>
        <v/>
      </c>
      <c r="N200" s="565" t="str">
        <f t="shared" si="25"/>
        <v/>
      </c>
      <c r="O200" s="565"/>
      <c r="P200" s="565">
        <f t="shared" si="26"/>
        <v>0</v>
      </c>
      <c r="Q200" s="565">
        <f t="shared" si="27"/>
        <v>0</v>
      </c>
      <c r="R200" s="565" t="str">
        <f t="shared" si="28"/>
        <v/>
      </c>
      <c r="S200" s="565">
        <f t="shared" si="29"/>
        <v>0</v>
      </c>
      <c r="T200" s="565"/>
      <c r="AA200" s="564">
        <f>'BOCES SELECT'!E201</f>
        <v>1045668</v>
      </c>
      <c r="AB200" s="564" t="e">
        <f ca="1">'BOCES SELECT'!CH201</f>
        <v>#N/A</v>
      </c>
    </row>
    <row r="201" spans="1:28" x14ac:dyDescent="0.25">
      <c r="A201" s="95"/>
      <c r="B201" s="95"/>
      <c r="C201" s="95"/>
      <c r="D201" s="25"/>
      <c r="E201" s="141"/>
      <c r="F201" s="141"/>
      <c r="G201" s="142"/>
      <c r="H201" s="25"/>
      <c r="I201" s="25"/>
      <c r="J201" s="551"/>
      <c r="K201" s="581"/>
      <c r="L201" s="565"/>
      <c r="M201" s="565" t="str">
        <f t="shared" si="24"/>
        <v/>
      </c>
      <c r="N201" s="565" t="str">
        <f t="shared" si="25"/>
        <v/>
      </c>
      <c r="O201" s="565"/>
      <c r="P201" s="565">
        <f t="shared" si="26"/>
        <v>0</v>
      </c>
      <c r="Q201" s="565">
        <f t="shared" si="27"/>
        <v>0</v>
      </c>
      <c r="R201" s="565" t="str">
        <f t="shared" si="28"/>
        <v/>
      </c>
      <c r="S201" s="565">
        <f t="shared" si="29"/>
        <v>0</v>
      </c>
      <c r="T201" s="565"/>
      <c r="AA201" s="564">
        <f>'BOCES SELECT'!E202</f>
        <v>1045667</v>
      </c>
      <c r="AB201" s="564" t="e">
        <f ca="1">'BOCES SELECT'!CH202</f>
        <v>#N/A</v>
      </c>
    </row>
    <row r="202" spans="1:28" x14ac:dyDescent="0.25">
      <c r="A202" s="95"/>
      <c r="B202" s="95"/>
      <c r="C202" s="95"/>
      <c r="D202" s="25"/>
      <c r="E202" s="141"/>
      <c r="F202" s="141"/>
      <c r="G202" s="142"/>
      <c r="H202" s="25"/>
      <c r="I202" s="25"/>
      <c r="J202" s="551"/>
      <c r="K202" s="581"/>
      <c r="L202" s="565"/>
      <c r="M202" s="565" t="str">
        <f t="shared" si="24"/>
        <v/>
      </c>
      <c r="N202" s="565" t="str">
        <f t="shared" si="25"/>
        <v/>
      </c>
      <c r="O202" s="565"/>
      <c r="P202" s="565">
        <f t="shared" si="26"/>
        <v>0</v>
      </c>
      <c r="Q202" s="565">
        <f t="shared" si="27"/>
        <v>0</v>
      </c>
      <c r="R202" s="565" t="str">
        <f t="shared" si="28"/>
        <v/>
      </c>
      <c r="S202" s="565">
        <f t="shared" si="29"/>
        <v>0</v>
      </c>
      <c r="T202" s="565"/>
      <c r="AA202" s="564">
        <f>'BOCES SELECT'!E203</f>
        <v>1045666</v>
      </c>
      <c r="AB202" s="564" t="e">
        <f ca="1">'BOCES SELECT'!CH203</f>
        <v>#N/A</v>
      </c>
    </row>
    <row r="203" spans="1:28" x14ac:dyDescent="0.25">
      <c r="A203" s="95"/>
      <c r="B203" s="95"/>
      <c r="C203" s="95"/>
      <c r="D203" s="25"/>
      <c r="E203" s="141"/>
      <c r="F203" s="141"/>
      <c r="G203" s="142"/>
      <c r="H203" s="25"/>
      <c r="I203" s="25"/>
      <c r="J203" s="551"/>
      <c r="K203" s="581"/>
      <c r="L203" s="565"/>
      <c r="M203" s="565" t="str">
        <f t="shared" si="24"/>
        <v/>
      </c>
      <c r="N203" s="565" t="str">
        <f t="shared" si="25"/>
        <v/>
      </c>
      <c r="O203" s="565"/>
      <c r="P203" s="565">
        <f t="shared" si="26"/>
        <v>0</v>
      </c>
      <c r="Q203" s="565">
        <f t="shared" si="27"/>
        <v>0</v>
      </c>
      <c r="R203" s="565" t="str">
        <f t="shared" si="28"/>
        <v/>
      </c>
      <c r="S203" s="565">
        <f t="shared" si="29"/>
        <v>0</v>
      </c>
      <c r="T203" s="565"/>
      <c r="AA203" s="564">
        <f>'BOCES SELECT'!E204</f>
        <v>1045665</v>
      </c>
      <c r="AB203" s="564" t="e">
        <f ca="1">'BOCES SELECT'!CH204</f>
        <v>#N/A</v>
      </c>
    </row>
    <row r="204" spans="1:28" x14ac:dyDescent="0.25">
      <c r="A204" s="95"/>
      <c r="B204" s="95"/>
      <c r="C204" s="95"/>
      <c r="D204" s="25"/>
      <c r="E204" s="141"/>
      <c r="F204" s="141"/>
      <c r="G204" s="142"/>
      <c r="H204" s="25"/>
      <c r="I204" s="25"/>
      <c r="J204" s="551"/>
      <c r="K204" s="581"/>
      <c r="L204" s="565"/>
      <c r="M204" s="565" t="str">
        <f t="shared" si="24"/>
        <v/>
      </c>
      <c r="N204" s="565" t="str">
        <f t="shared" si="25"/>
        <v/>
      </c>
      <c r="O204" s="565"/>
      <c r="P204" s="565">
        <f t="shared" si="26"/>
        <v>0</v>
      </c>
      <c r="Q204" s="565">
        <f t="shared" si="27"/>
        <v>0</v>
      </c>
      <c r="R204" s="565" t="str">
        <f t="shared" si="28"/>
        <v/>
      </c>
      <c r="S204" s="565">
        <f t="shared" si="29"/>
        <v>0</v>
      </c>
      <c r="T204" s="565"/>
      <c r="AA204" s="564">
        <f>'BOCES SELECT'!E205</f>
        <v>1045664</v>
      </c>
      <c r="AB204" s="564" t="e">
        <f ca="1">'BOCES SELECT'!CH205</f>
        <v>#N/A</v>
      </c>
    </row>
    <row r="205" spans="1:28" x14ac:dyDescent="0.25">
      <c r="A205" s="95"/>
      <c r="B205" s="95"/>
      <c r="C205" s="95"/>
      <c r="D205" s="25"/>
      <c r="E205" s="141"/>
      <c r="F205" s="141"/>
      <c r="G205" s="142"/>
      <c r="H205" s="25"/>
      <c r="I205" s="25"/>
      <c r="J205" s="551"/>
      <c r="K205" s="581"/>
      <c r="L205" s="565"/>
      <c r="M205" s="565" t="str">
        <f t="shared" si="24"/>
        <v/>
      </c>
      <c r="N205" s="565" t="str">
        <f t="shared" si="25"/>
        <v/>
      </c>
      <c r="O205" s="565"/>
      <c r="P205" s="565">
        <f t="shared" si="26"/>
        <v>0</v>
      </c>
      <c r="Q205" s="565">
        <f t="shared" si="27"/>
        <v>0</v>
      </c>
      <c r="R205" s="565" t="str">
        <f t="shared" si="28"/>
        <v/>
      </c>
      <c r="S205" s="565">
        <f t="shared" si="29"/>
        <v>0</v>
      </c>
      <c r="T205" s="565"/>
      <c r="AA205" s="564">
        <f>'BOCES SELECT'!E206</f>
        <v>1045663</v>
      </c>
      <c r="AB205" s="564" t="e">
        <f ca="1">'BOCES SELECT'!CH206</f>
        <v>#N/A</v>
      </c>
    </row>
    <row r="206" spans="1:28" x14ac:dyDescent="0.25">
      <c r="A206" s="95"/>
      <c r="B206" s="95"/>
      <c r="C206" s="95"/>
      <c r="D206" s="25"/>
      <c r="E206" s="141"/>
      <c r="F206" s="141"/>
      <c r="G206" s="142"/>
      <c r="H206" s="25"/>
      <c r="I206" s="25"/>
      <c r="J206" s="551"/>
      <c r="K206" s="581"/>
      <c r="L206" s="565"/>
      <c r="M206" s="565" t="str">
        <f t="shared" si="24"/>
        <v/>
      </c>
      <c r="N206" s="565" t="str">
        <f t="shared" si="25"/>
        <v/>
      </c>
      <c r="O206" s="565"/>
      <c r="P206" s="565">
        <f t="shared" si="26"/>
        <v>0</v>
      </c>
      <c r="Q206" s="565">
        <f t="shared" si="27"/>
        <v>0</v>
      </c>
      <c r="R206" s="565" t="str">
        <f t="shared" si="28"/>
        <v/>
      </c>
      <c r="S206" s="565">
        <f t="shared" si="29"/>
        <v>0</v>
      </c>
      <c r="T206" s="565"/>
      <c r="AA206" s="564">
        <f>'BOCES SELECT'!E207</f>
        <v>1045662</v>
      </c>
      <c r="AB206" s="564" t="e">
        <f ca="1">'BOCES SELECT'!CH207</f>
        <v>#N/A</v>
      </c>
    </row>
    <row r="207" spans="1:28" x14ac:dyDescent="0.25">
      <c r="A207" s="95"/>
      <c r="B207" s="95"/>
      <c r="C207" s="95"/>
      <c r="D207" s="25"/>
      <c r="E207" s="141"/>
      <c r="F207" s="141"/>
      <c r="G207" s="142"/>
      <c r="H207" s="25"/>
      <c r="I207" s="25"/>
      <c r="J207" s="551"/>
      <c r="K207" s="581"/>
      <c r="L207" s="565"/>
      <c r="M207" s="565" t="str">
        <f t="shared" si="24"/>
        <v/>
      </c>
      <c r="N207" s="565" t="str">
        <f t="shared" si="25"/>
        <v/>
      </c>
      <c r="O207" s="565"/>
      <c r="P207" s="565">
        <f t="shared" si="26"/>
        <v>0</v>
      </c>
      <c r="Q207" s="565">
        <f t="shared" si="27"/>
        <v>0</v>
      </c>
      <c r="R207" s="565" t="str">
        <f t="shared" si="28"/>
        <v/>
      </c>
      <c r="S207" s="565">
        <f t="shared" si="29"/>
        <v>0</v>
      </c>
      <c r="T207" s="565"/>
      <c r="AA207" s="564">
        <f>'BOCES SELECT'!E208</f>
        <v>1045661</v>
      </c>
      <c r="AB207" s="564" t="e">
        <f ca="1">'BOCES SELECT'!CH208</f>
        <v>#N/A</v>
      </c>
    </row>
    <row r="208" spans="1:28" x14ac:dyDescent="0.25">
      <c r="A208" s="95"/>
      <c r="B208" s="95"/>
      <c r="C208" s="95"/>
      <c r="D208" s="25"/>
      <c r="E208" s="141"/>
      <c r="F208" s="141"/>
      <c r="G208" s="142"/>
      <c r="H208" s="25"/>
      <c r="I208" s="25"/>
      <c r="J208" s="551"/>
      <c r="K208" s="581"/>
      <c r="L208" s="565"/>
      <c r="M208" s="565" t="str">
        <f t="shared" si="24"/>
        <v/>
      </c>
      <c r="N208" s="565" t="str">
        <f t="shared" si="25"/>
        <v/>
      </c>
      <c r="O208" s="565"/>
      <c r="P208" s="565">
        <f t="shared" si="26"/>
        <v>0</v>
      </c>
      <c r="Q208" s="565">
        <f t="shared" si="27"/>
        <v>0</v>
      </c>
      <c r="R208" s="565" t="str">
        <f t="shared" si="28"/>
        <v/>
      </c>
      <c r="S208" s="565">
        <f t="shared" si="29"/>
        <v>0</v>
      </c>
      <c r="T208" s="565"/>
      <c r="AA208" s="564">
        <f>'BOCES SELECT'!E209</f>
        <v>1045660</v>
      </c>
      <c r="AB208" s="564" t="e">
        <f ca="1">'BOCES SELECT'!CH209</f>
        <v>#N/A</v>
      </c>
    </row>
    <row r="209" spans="1:28" x14ac:dyDescent="0.25">
      <c r="A209" s="95"/>
      <c r="B209" s="95"/>
      <c r="C209" s="95"/>
      <c r="D209" s="25"/>
      <c r="E209" s="141"/>
      <c r="F209" s="141"/>
      <c r="G209" s="142"/>
      <c r="H209" s="25"/>
      <c r="I209" s="25"/>
      <c r="J209" s="551"/>
      <c r="K209" s="581"/>
      <c r="L209" s="565"/>
      <c r="M209" s="565" t="str">
        <f t="shared" si="24"/>
        <v/>
      </c>
      <c r="N209" s="565" t="str">
        <f t="shared" si="25"/>
        <v/>
      </c>
      <c r="O209" s="565"/>
      <c r="P209" s="565">
        <f t="shared" si="26"/>
        <v>0</v>
      </c>
      <c r="Q209" s="565">
        <f t="shared" si="27"/>
        <v>0</v>
      </c>
      <c r="R209" s="565" t="str">
        <f t="shared" si="28"/>
        <v/>
      </c>
      <c r="S209" s="565">
        <f t="shared" si="29"/>
        <v>0</v>
      </c>
      <c r="T209" s="565"/>
      <c r="AA209" s="564">
        <f>'BOCES SELECT'!E210</f>
        <v>1045659</v>
      </c>
      <c r="AB209" s="564" t="e">
        <f ca="1">'BOCES SELECT'!CH210</f>
        <v>#N/A</v>
      </c>
    </row>
    <row r="210" spans="1:28" x14ac:dyDescent="0.25">
      <c r="A210" s="95"/>
      <c r="B210" s="95"/>
      <c r="C210" s="95"/>
      <c r="D210" s="25"/>
      <c r="E210" s="141"/>
      <c r="F210" s="141"/>
      <c r="G210" s="142"/>
      <c r="H210" s="25"/>
      <c r="I210" s="25"/>
      <c r="J210" s="551"/>
      <c r="K210" s="581"/>
      <c r="L210" s="565"/>
      <c r="M210" s="565" t="str">
        <f t="shared" si="24"/>
        <v/>
      </c>
      <c r="N210" s="565" t="str">
        <f t="shared" si="25"/>
        <v/>
      </c>
      <c r="O210" s="565"/>
      <c r="P210" s="565">
        <f t="shared" si="26"/>
        <v>0</v>
      </c>
      <c r="Q210" s="565">
        <f t="shared" si="27"/>
        <v>0</v>
      </c>
      <c r="R210" s="565" t="str">
        <f t="shared" si="28"/>
        <v/>
      </c>
      <c r="S210" s="565">
        <f t="shared" si="29"/>
        <v>0</v>
      </c>
      <c r="T210" s="565"/>
      <c r="AA210" s="564">
        <f>'BOCES SELECT'!E211</f>
        <v>1045658</v>
      </c>
      <c r="AB210" s="564" t="e">
        <f ca="1">'BOCES SELECT'!CH211</f>
        <v>#N/A</v>
      </c>
    </row>
    <row r="211" spans="1:28" x14ac:dyDescent="0.25">
      <c r="A211" s="95"/>
      <c r="B211" s="95"/>
      <c r="C211" s="95"/>
      <c r="D211" s="25"/>
      <c r="E211" s="141"/>
      <c r="F211" s="141"/>
      <c r="G211" s="142"/>
      <c r="H211" s="25"/>
      <c r="I211" s="25"/>
      <c r="J211" s="551"/>
      <c r="K211" s="581"/>
      <c r="L211" s="565"/>
      <c r="M211" s="565" t="str">
        <f t="shared" si="24"/>
        <v/>
      </c>
      <c r="N211" s="565" t="str">
        <f t="shared" si="25"/>
        <v/>
      </c>
      <c r="O211" s="565"/>
      <c r="P211" s="565">
        <f t="shared" si="26"/>
        <v>0</v>
      </c>
      <c r="Q211" s="565">
        <f t="shared" si="27"/>
        <v>0</v>
      </c>
      <c r="R211" s="565" t="str">
        <f t="shared" si="28"/>
        <v/>
      </c>
      <c r="S211" s="565">
        <f t="shared" si="29"/>
        <v>0</v>
      </c>
      <c r="T211" s="565"/>
      <c r="AA211" s="564">
        <f>'BOCES SELECT'!E212</f>
        <v>1045657</v>
      </c>
      <c r="AB211" s="564" t="e">
        <f ca="1">'BOCES SELECT'!CH212</f>
        <v>#N/A</v>
      </c>
    </row>
    <row r="212" spans="1:28" x14ac:dyDescent="0.25">
      <c r="A212" s="95"/>
      <c r="B212" s="95"/>
      <c r="C212" s="95"/>
      <c r="D212" s="25"/>
      <c r="E212" s="141"/>
      <c r="F212" s="141"/>
      <c r="G212" s="142"/>
      <c r="H212" s="25"/>
      <c r="I212" s="25"/>
      <c r="J212" s="551"/>
      <c r="K212" s="581"/>
      <c r="L212" s="565"/>
      <c r="M212" s="565" t="str">
        <f t="shared" si="24"/>
        <v/>
      </c>
      <c r="N212" s="565" t="str">
        <f t="shared" si="25"/>
        <v/>
      </c>
      <c r="O212" s="565"/>
      <c r="P212" s="565">
        <f t="shared" si="26"/>
        <v>0</v>
      </c>
      <c r="Q212" s="565">
        <f t="shared" si="27"/>
        <v>0</v>
      </c>
      <c r="R212" s="565" t="str">
        <f t="shared" si="28"/>
        <v/>
      </c>
      <c r="S212" s="565">
        <f t="shared" si="29"/>
        <v>0</v>
      </c>
      <c r="T212" s="565"/>
      <c r="AA212" s="564">
        <f>'BOCES SELECT'!E213</f>
        <v>1045656</v>
      </c>
      <c r="AB212" s="564" t="e">
        <f ca="1">'BOCES SELECT'!CH213</f>
        <v>#N/A</v>
      </c>
    </row>
    <row r="213" spans="1:28" x14ac:dyDescent="0.25">
      <c r="A213" s="95"/>
      <c r="B213" s="95"/>
      <c r="C213" s="95"/>
      <c r="D213" s="25"/>
      <c r="E213" s="141"/>
      <c r="F213" s="141"/>
      <c r="G213" s="142"/>
      <c r="H213" s="25"/>
      <c r="I213" s="25"/>
      <c r="J213" s="551"/>
      <c r="K213" s="581"/>
      <c r="L213" s="565"/>
      <c r="M213" s="565" t="str">
        <f t="shared" si="24"/>
        <v/>
      </c>
      <c r="N213" s="565" t="str">
        <f t="shared" si="25"/>
        <v/>
      </c>
      <c r="O213" s="565"/>
      <c r="P213" s="565">
        <f t="shared" si="26"/>
        <v>0</v>
      </c>
      <c r="Q213" s="565">
        <f t="shared" si="27"/>
        <v>0</v>
      </c>
      <c r="R213" s="565" t="str">
        <f t="shared" si="28"/>
        <v/>
      </c>
      <c r="S213" s="565">
        <f t="shared" si="29"/>
        <v>0</v>
      </c>
      <c r="T213" s="565"/>
      <c r="AA213" s="564">
        <f>'BOCES SELECT'!E214</f>
        <v>1045655</v>
      </c>
      <c r="AB213" s="564" t="e">
        <f ca="1">'BOCES SELECT'!CH214</f>
        <v>#N/A</v>
      </c>
    </row>
    <row r="214" spans="1:28" x14ac:dyDescent="0.25">
      <c r="A214" s="95"/>
      <c r="B214" s="95"/>
      <c r="C214" s="95"/>
      <c r="D214" s="25"/>
      <c r="E214" s="141"/>
      <c r="F214" s="141"/>
      <c r="G214" s="142"/>
      <c r="H214" s="25"/>
      <c r="I214" s="25"/>
      <c r="J214" s="551"/>
      <c r="K214" s="581"/>
      <c r="L214" s="565"/>
      <c r="M214" s="565" t="str">
        <f t="shared" si="24"/>
        <v/>
      </c>
      <c r="N214" s="565" t="str">
        <f t="shared" si="25"/>
        <v/>
      </c>
      <c r="O214" s="565"/>
      <c r="P214" s="565">
        <f t="shared" si="26"/>
        <v>0</v>
      </c>
      <c r="Q214" s="565">
        <f t="shared" si="27"/>
        <v>0</v>
      </c>
      <c r="R214" s="565" t="str">
        <f t="shared" si="28"/>
        <v/>
      </c>
      <c r="S214" s="565">
        <f t="shared" si="29"/>
        <v>0</v>
      </c>
      <c r="T214" s="565"/>
      <c r="AA214" s="564">
        <f>'BOCES SELECT'!E215</f>
        <v>1045654</v>
      </c>
      <c r="AB214" s="564" t="e">
        <f ca="1">'BOCES SELECT'!CH215</f>
        <v>#N/A</v>
      </c>
    </row>
    <row r="215" spans="1:28" x14ac:dyDescent="0.25">
      <c r="A215" s="95"/>
      <c r="B215" s="95"/>
      <c r="C215" s="95"/>
      <c r="D215" s="25"/>
      <c r="E215" s="141"/>
      <c r="F215" s="141"/>
      <c r="G215" s="142"/>
      <c r="H215" s="25"/>
      <c r="I215" s="25"/>
      <c r="J215" s="551"/>
      <c r="K215" s="581"/>
      <c r="L215" s="565"/>
      <c r="M215" s="565" t="str">
        <f t="shared" si="24"/>
        <v/>
      </c>
      <c r="N215" s="565" t="str">
        <f t="shared" si="25"/>
        <v/>
      </c>
      <c r="O215" s="565"/>
      <c r="P215" s="565">
        <f t="shared" si="26"/>
        <v>0</v>
      </c>
      <c r="Q215" s="565">
        <f t="shared" si="27"/>
        <v>0</v>
      </c>
      <c r="R215" s="565" t="str">
        <f t="shared" si="28"/>
        <v/>
      </c>
      <c r="S215" s="565">
        <f t="shared" si="29"/>
        <v>0</v>
      </c>
      <c r="T215" s="565"/>
      <c r="AA215" s="564">
        <f>'BOCES SELECT'!E216</f>
        <v>1045653</v>
      </c>
      <c r="AB215" s="564" t="e">
        <f ca="1">'BOCES SELECT'!CH216</f>
        <v>#N/A</v>
      </c>
    </row>
    <row r="216" spans="1:28" x14ac:dyDescent="0.25">
      <c r="A216" s="95"/>
      <c r="B216" s="95"/>
      <c r="C216" s="95"/>
      <c r="D216" s="25"/>
      <c r="E216" s="141"/>
      <c r="F216" s="141"/>
      <c r="G216" s="142"/>
      <c r="H216" s="25"/>
      <c r="I216" s="25"/>
      <c r="J216" s="551"/>
      <c r="K216" s="581"/>
      <c r="L216" s="565"/>
      <c r="M216" s="565" t="str">
        <f t="shared" si="24"/>
        <v/>
      </c>
      <c r="N216" s="565" t="str">
        <f t="shared" si="25"/>
        <v/>
      </c>
      <c r="O216" s="565"/>
      <c r="P216" s="565">
        <f t="shared" si="26"/>
        <v>0</v>
      </c>
      <c r="Q216" s="565">
        <f t="shared" si="27"/>
        <v>0</v>
      </c>
      <c r="R216" s="565" t="str">
        <f t="shared" si="28"/>
        <v/>
      </c>
      <c r="S216" s="565">
        <f t="shared" si="29"/>
        <v>0</v>
      </c>
      <c r="T216" s="565"/>
      <c r="AA216" s="564">
        <f>'BOCES SELECT'!E217</f>
        <v>1045652</v>
      </c>
      <c r="AB216" s="564" t="e">
        <f ca="1">'BOCES SELECT'!CH217</f>
        <v>#N/A</v>
      </c>
    </row>
    <row r="217" spans="1:28" x14ac:dyDescent="0.25">
      <c r="A217" s="95"/>
      <c r="B217" s="95"/>
      <c r="C217" s="95"/>
      <c r="D217" s="25"/>
      <c r="E217" s="141"/>
      <c r="F217" s="141"/>
      <c r="G217" s="142"/>
      <c r="H217" s="25"/>
      <c r="I217" s="25"/>
      <c r="J217" s="551"/>
      <c r="K217" s="581"/>
      <c r="L217" s="565"/>
      <c r="M217" s="565" t="str">
        <f t="shared" si="24"/>
        <v/>
      </c>
      <c r="N217" s="565" t="str">
        <f t="shared" si="25"/>
        <v/>
      </c>
      <c r="O217" s="565"/>
      <c r="P217" s="565">
        <f t="shared" si="26"/>
        <v>0</v>
      </c>
      <c r="Q217" s="565">
        <f t="shared" si="27"/>
        <v>0</v>
      </c>
      <c r="R217" s="565" t="str">
        <f t="shared" si="28"/>
        <v/>
      </c>
      <c r="S217" s="565">
        <f t="shared" si="29"/>
        <v>0</v>
      </c>
      <c r="T217" s="565"/>
      <c r="AA217" s="564">
        <f>'BOCES SELECT'!E218</f>
        <v>1045651</v>
      </c>
      <c r="AB217" s="564" t="e">
        <f ca="1">'BOCES SELECT'!CH218</f>
        <v>#N/A</v>
      </c>
    </row>
    <row r="218" spans="1:28" x14ac:dyDescent="0.25">
      <c r="A218" s="95"/>
      <c r="B218" s="95"/>
      <c r="C218" s="95"/>
      <c r="D218" s="25"/>
      <c r="E218" s="141"/>
      <c r="F218" s="141"/>
      <c r="G218" s="142"/>
      <c r="H218" s="25"/>
      <c r="I218" s="25"/>
      <c r="J218" s="551"/>
      <c r="K218" s="581"/>
      <c r="L218" s="565"/>
      <c r="M218" s="565" t="str">
        <f t="shared" si="24"/>
        <v/>
      </c>
      <c r="N218" s="565" t="str">
        <f t="shared" si="25"/>
        <v/>
      </c>
      <c r="O218" s="565"/>
      <c r="P218" s="565">
        <f t="shared" si="26"/>
        <v>0</v>
      </c>
      <c r="Q218" s="565">
        <f t="shared" si="27"/>
        <v>0</v>
      </c>
      <c r="R218" s="565" t="str">
        <f t="shared" si="28"/>
        <v/>
      </c>
      <c r="S218" s="565">
        <f t="shared" si="29"/>
        <v>0</v>
      </c>
      <c r="T218" s="565"/>
      <c r="AA218" s="564">
        <f>'BOCES SELECT'!E219</f>
        <v>1045650</v>
      </c>
      <c r="AB218" s="564" t="e">
        <f ca="1">'BOCES SELECT'!CH219</f>
        <v>#N/A</v>
      </c>
    </row>
    <row r="219" spans="1:28" x14ac:dyDescent="0.25">
      <c r="A219" s="95"/>
      <c r="B219" s="95"/>
      <c r="C219" s="95"/>
      <c r="D219" s="25"/>
      <c r="E219" s="141"/>
      <c r="F219" s="141"/>
      <c r="G219" s="142"/>
      <c r="H219" s="25"/>
      <c r="I219" s="25"/>
      <c r="J219" s="551"/>
      <c r="K219" s="581"/>
      <c r="L219" s="565"/>
      <c r="M219" s="565" t="str">
        <f t="shared" si="24"/>
        <v/>
      </c>
      <c r="N219" s="565" t="str">
        <f t="shared" si="25"/>
        <v/>
      </c>
      <c r="O219" s="565"/>
      <c r="P219" s="565">
        <f t="shared" si="26"/>
        <v>0</v>
      </c>
      <c r="Q219" s="565">
        <f t="shared" si="27"/>
        <v>0</v>
      </c>
      <c r="R219" s="565" t="str">
        <f t="shared" si="28"/>
        <v/>
      </c>
      <c r="S219" s="565">
        <f t="shared" si="29"/>
        <v>0</v>
      </c>
      <c r="T219" s="565"/>
      <c r="AA219" s="564">
        <f>'BOCES SELECT'!E220</f>
        <v>1045649</v>
      </c>
      <c r="AB219" s="564" t="e">
        <f ca="1">'BOCES SELECT'!CH220</f>
        <v>#N/A</v>
      </c>
    </row>
    <row r="220" spans="1:28" x14ac:dyDescent="0.25">
      <c r="A220" s="95"/>
      <c r="B220" s="95"/>
      <c r="C220" s="95"/>
      <c r="D220" s="25"/>
      <c r="E220" s="141"/>
      <c r="F220" s="141"/>
      <c r="G220" s="142"/>
      <c r="H220" s="25"/>
      <c r="I220" s="25"/>
      <c r="J220" s="551"/>
      <c r="K220" s="581"/>
      <c r="L220" s="565"/>
      <c r="M220" s="565" t="str">
        <f t="shared" si="24"/>
        <v/>
      </c>
      <c r="N220" s="565" t="str">
        <f t="shared" si="25"/>
        <v/>
      </c>
      <c r="O220" s="565"/>
      <c r="P220" s="565">
        <f t="shared" si="26"/>
        <v>0</v>
      </c>
      <c r="Q220" s="565">
        <f t="shared" si="27"/>
        <v>0</v>
      </c>
      <c r="R220" s="565" t="str">
        <f t="shared" si="28"/>
        <v/>
      </c>
      <c r="S220" s="565">
        <f t="shared" si="29"/>
        <v>0</v>
      </c>
      <c r="T220" s="565"/>
      <c r="AA220" s="564">
        <f>'BOCES SELECT'!E221</f>
        <v>1045648</v>
      </c>
      <c r="AB220" s="564" t="e">
        <f ca="1">'BOCES SELECT'!CH221</f>
        <v>#N/A</v>
      </c>
    </row>
    <row r="221" spans="1:28" x14ac:dyDescent="0.25">
      <c r="A221" s="95"/>
      <c r="B221" s="95"/>
      <c r="C221" s="95"/>
      <c r="D221" s="25"/>
      <c r="E221" s="141"/>
      <c r="F221" s="141"/>
      <c r="G221" s="142"/>
      <c r="H221" s="25"/>
      <c r="I221" s="25"/>
      <c r="J221" s="551"/>
      <c r="K221" s="581"/>
      <c r="L221" s="565"/>
      <c r="M221" s="565" t="str">
        <f t="shared" si="24"/>
        <v/>
      </c>
      <c r="N221" s="565" t="str">
        <f t="shared" si="25"/>
        <v/>
      </c>
      <c r="O221" s="565"/>
      <c r="P221" s="565">
        <f t="shared" si="26"/>
        <v>0</v>
      </c>
      <c r="Q221" s="565">
        <f t="shared" si="27"/>
        <v>0</v>
      </c>
      <c r="R221" s="565" t="str">
        <f t="shared" si="28"/>
        <v/>
      </c>
      <c r="S221" s="565">
        <f t="shared" si="29"/>
        <v>0</v>
      </c>
      <c r="T221" s="565"/>
      <c r="AA221" s="564">
        <f>'BOCES SELECT'!E222</f>
        <v>1045647</v>
      </c>
      <c r="AB221" s="564" t="e">
        <f ca="1">'BOCES SELECT'!CH222</f>
        <v>#N/A</v>
      </c>
    </row>
    <row r="222" spans="1:28" x14ac:dyDescent="0.25">
      <c r="A222" s="95"/>
      <c r="B222" s="95"/>
      <c r="C222" s="95"/>
      <c r="D222" s="25"/>
      <c r="E222" s="141"/>
      <c r="F222" s="141"/>
      <c r="G222" s="142"/>
      <c r="H222" s="25"/>
      <c r="I222" s="25"/>
      <c r="J222" s="551"/>
      <c r="K222" s="581"/>
      <c r="L222" s="565"/>
      <c r="M222" s="565" t="str">
        <f t="shared" si="24"/>
        <v/>
      </c>
      <c r="N222" s="565" t="str">
        <f t="shared" si="25"/>
        <v/>
      </c>
      <c r="O222" s="565"/>
      <c r="P222" s="565">
        <f t="shared" si="26"/>
        <v>0</v>
      </c>
      <c r="Q222" s="565">
        <f t="shared" si="27"/>
        <v>0</v>
      </c>
      <c r="R222" s="565" t="str">
        <f t="shared" si="28"/>
        <v/>
      </c>
      <c r="S222" s="565">
        <f t="shared" si="29"/>
        <v>0</v>
      </c>
      <c r="T222" s="565"/>
      <c r="AA222" s="564">
        <f>'BOCES SELECT'!E223</f>
        <v>1045646</v>
      </c>
      <c r="AB222" s="564" t="e">
        <f ca="1">'BOCES SELECT'!CH223</f>
        <v>#N/A</v>
      </c>
    </row>
    <row r="223" spans="1:28" x14ac:dyDescent="0.25">
      <c r="A223" s="95"/>
      <c r="B223" s="95"/>
      <c r="C223" s="95"/>
      <c r="D223" s="25"/>
      <c r="E223" s="141"/>
      <c r="F223" s="141"/>
      <c r="G223" s="142"/>
      <c r="H223" s="25"/>
      <c r="I223" s="25"/>
      <c r="J223" s="551"/>
      <c r="K223" s="581"/>
      <c r="L223" s="565"/>
      <c r="M223" s="565" t="str">
        <f t="shared" si="24"/>
        <v/>
      </c>
      <c r="N223" s="565" t="str">
        <f t="shared" si="25"/>
        <v/>
      </c>
      <c r="O223" s="565"/>
      <c r="P223" s="565">
        <f t="shared" si="26"/>
        <v>0</v>
      </c>
      <c r="Q223" s="565">
        <f t="shared" si="27"/>
        <v>0</v>
      </c>
      <c r="R223" s="565" t="str">
        <f t="shared" si="28"/>
        <v/>
      </c>
      <c r="S223" s="565">
        <f t="shared" si="29"/>
        <v>0</v>
      </c>
      <c r="T223" s="565"/>
      <c r="AA223" s="564">
        <f>'BOCES SELECT'!E224</f>
        <v>1045645</v>
      </c>
      <c r="AB223" s="564" t="e">
        <f ca="1">'BOCES SELECT'!CH224</f>
        <v>#N/A</v>
      </c>
    </row>
    <row r="224" spans="1:28" x14ac:dyDescent="0.25">
      <c r="A224" s="95"/>
      <c r="B224" s="95"/>
      <c r="C224" s="95"/>
      <c r="D224" s="25"/>
      <c r="E224" s="141"/>
      <c r="F224" s="141"/>
      <c r="G224" s="142"/>
      <c r="H224" s="25"/>
      <c r="I224" s="25"/>
      <c r="J224" s="551"/>
      <c r="K224" s="581"/>
      <c r="L224" s="565"/>
      <c r="M224" s="565" t="str">
        <f t="shared" si="24"/>
        <v/>
      </c>
      <c r="N224" s="565" t="str">
        <f t="shared" si="25"/>
        <v/>
      </c>
      <c r="O224" s="565"/>
      <c r="P224" s="565">
        <f t="shared" si="26"/>
        <v>0</v>
      </c>
      <c r="Q224" s="565">
        <f t="shared" si="27"/>
        <v>0</v>
      </c>
      <c r="R224" s="565" t="str">
        <f t="shared" si="28"/>
        <v/>
      </c>
      <c r="S224" s="565">
        <f t="shared" si="29"/>
        <v>0</v>
      </c>
      <c r="T224" s="565"/>
      <c r="AA224" s="564">
        <f>'BOCES SELECT'!E225</f>
        <v>1045644</v>
      </c>
      <c r="AB224" s="564" t="e">
        <f ca="1">'BOCES SELECT'!CH225</f>
        <v>#N/A</v>
      </c>
    </row>
    <row r="225" spans="1:28" x14ac:dyDescent="0.25">
      <c r="A225" s="95"/>
      <c r="B225" s="95"/>
      <c r="C225" s="95"/>
      <c r="D225" s="25"/>
      <c r="E225" s="141"/>
      <c r="F225" s="141"/>
      <c r="G225" s="142"/>
      <c r="H225" s="25"/>
      <c r="I225" s="25"/>
      <c r="J225" s="551"/>
      <c r="K225" s="581"/>
      <c r="L225" s="565"/>
      <c r="M225" s="565" t="str">
        <f t="shared" si="24"/>
        <v/>
      </c>
      <c r="N225" s="565" t="str">
        <f t="shared" si="25"/>
        <v/>
      </c>
      <c r="O225" s="565"/>
      <c r="P225" s="565">
        <f t="shared" si="26"/>
        <v>0</v>
      </c>
      <c r="Q225" s="565">
        <f t="shared" si="27"/>
        <v>0</v>
      </c>
      <c r="R225" s="565" t="str">
        <f t="shared" si="28"/>
        <v/>
      </c>
      <c r="S225" s="565">
        <f t="shared" si="29"/>
        <v>0</v>
      </c>
      <c r="T225" s="565"/>
      <c r="AA225" s="564">
        <f>'BOCES SELECT'!E226</f>
        <v>1045643</v>
      </c>
      <c r="AB225" s="564" t="e">
        <f ca="1">'BOCES SELECT'!CH226</f>
        <v>#N/A</v>
      </c>
    </row>
    <row r="226" spans="1:28" x14ac:dyDescent="0.25">
      <c r="A226" s="95"/>
      <c r="B226" s="95"/>
      <c r="C226" s="95"/>
      <c r="D226" s="25"/>
      <c r="E226" s="141"/>
      <c r="F226" s="141"/>
      <c r="G226" s="142"/>
      <c r="H226" s="25"/>
      <c r="I226" s="25"/>
      <c r="J226" s="551"/>
      <c r="K226" s="581"/>
      <c r="L226" s="565"/>
      <c r="M226" s="565" t="str">
        <f t="shared" si="24"/>
        <v/>
      </c>
      <c r="N226" s="565" t="str">
        <f t="shared" si="25"/>
        <v/>
      </c>
      <c r="O226" s="565"/>
      <c r="P226" s="565">
        <f t="shared" si="26"/>
        <v>0</v>
      </c>
      <c r="Q226" s="565">
        <f t="shared" si="27"/>
        <v>0</v>
      </c>
      <c r="R226" s="565" t="str">
        <f t="shared" si="28"/>
        <v/>
      </c>
      <c r="S226" s="565">
        <f t="shared" si="29"/>
        <v>0</v>
      </c>
      <c r="T226" s="565"/>
      <c r="AA226" s="564">
        <f>'BOCES SELECT'!E227</f>
        <v>1045642</v>
      </c>
      <c r="AB226" s="564" t="e">
        <f ca="1">'BOCES SELECT'!CH227</f>
        <v>#N/A</v>
      </c>
    </row>
    <row r="227" spans="1:28" x14ac:dyDescent="0.25">
      <c r="A227" s="95"/>
      <c r="B227" s="95"/>
      <c r="C227" s="95"/>
      <c r="D227" s="25"/>
      <c r="E227" s="141"/>
      <c r="F227" s="141"/>
      <c r="G227" s="142"/>
      <c r="H227" s="25"/>
      <c r="I227" s="25"/>
      <c r="J227" s="551"/>
      <c r="K227" s="581"/>
      <c r="L227" s="565"/>
      <c r="M227" s="565" t="str">
        <f t="shared" si="24"/>
        <v/>
      </c>
      <c r="N227" s="565" t="str">
        <f t="shared" si="25"/>
        <v/>
      </c>
      <c r="O227" s="565"/>
      <c r="P227" s="565">
        <f t="shared" si="26"/>
        <v>0</v>
      </c>
      <c r="Q227" s="565">
        <f t="shared" si="27"/>
        <v>0</v>
      </c>
      <c r="R227" s="565" t="str">
        <f t="shared" si="28"/>
        <v/>
      </c>
      <c r="S227" s="565">
        <f t="shared" si="29"/>
        <v>0</v>
      </c>
      <c r="T227" s="565"/>
      <c r="AA227" s="564">
        <f>'BOCES SELECT'!E228</f>
        <v>1045641</v>
      </c>
      <c r="AB227" s="564" t="e">
        <f ca="1">'BOCES SELECT'!CH228</f>
        <v>#N/A</v>
      </c>
    </row>
    <row r="228" spans="1:28" x14ac:dyDescent="0.25">
      <c r="A228" s="95"/>
      <c r="B228" s="95"/>
      <c r="C228" s="95"/>
      <c r="D228" s="25"/>
      <c r="E228" s="141"/>
      <c r="F228" s="141"/>
      <c r="G228" s="142"/>
      <c r="H228" s="25"/>
      <c r="I228" s="25"/>
      <c r="J228" s="551"/>
      <c r="K228" s="581"/>
      <c r="L228" s="565"/>
      <c r="M228" s="565" t="str">
        <f t="shared" si="24"/>
        <v/>
      </c>
      <c r="N228" s="565" t="str">
        <f t="shared" si="25"/>
        <v/>
      </c>
      <c r="O228" s="565"/>
      <c r="P228" s="565">
        <f t="shared" si="26"/>
        <v>0</v>
      </c>
      <c r="Q228" s="565">
        <f t="shared" si="27"/>
        <v>0</v>
      </c>
      <c r="R228" s="565" t="str">
        <f t="shared" si="28"/>
        <v/>
      </c>
      <c r="S228" s="565">
        <f t="shared" si="29"/>
        <v>0</v>
      </c>
      <c r="T228" s="565"/>
      <c r="AA228" s="564">
        <f>'BOCES SELECT'!E229</f>
        <v>1045640</v>
      </c>
      <c r="AB228" s="564" t="e">
        <f ca="1">'BOCES SELECT'!CH229</f>
        <v>#N/A</v>
      </c>
    </row>
    <row r="229" spans="1:28" x14ac:dyDescent="0.25">
      <c r="A229" s="95"/>
      <c r="B229" s="95"/>
      <c r="C229" s="95"/>
      <c r="D229" s="25"/>
      <c r="E229" s="141"/>
      <c r="F229" s="141"/>
      <c r="G229" s="142"/>
      <c r="H229" s="25"/>
      <c r="I229" s="25"/>
      <c r="J229" s="551"/>
      <c r="K229" s="581"/>
      <c r="L229" s="565"/>
      <c r="M229" s="565" t="str">
        <f t="shared" si="24"/>
        <v/>
      </c>
      <c r="N229" s="565" t="str">
        <f t="shared" si="25"/>
        <v/>
      </c>
      <c r="O229" s="565"/>
      <c r="P229" s="565">
        <f t="shared" si="26"/>
        <v>0</v>
      </c>
      <c r="Q229" s="565">
        <f t="shared" si="27"/>
        <v>0</v>
      </c>
      <c r="R229" s="565" t="str">
        <f t="shared" si="28"/>
        <v/>
      </c>
      <c r="S229" s="565">
        <f t="shared" si="29"/>
        <v>0</v>
      </c>
      <c r="T229" s="565"/>
      <c r="AA229" s="564">
        <f>'BOCES SELECT'!E230</f>
        <v>1045639</v>
      </c>
      <c r="AB229" s="564" t="e">
        <f ca="1">'BOCES SELECT'!CH230</f>
        <v>#N/A</v>
      </c>
    </row>
    <row r="230" spans="1:28" x14ac:dyDescent="0.25">
      <c r="A230" s="95"/>
      <c r="B230" s="95"/>
      <c r="C230" s="95"/>
      <c r="D230" s="25"/>
      <c r="E230" s="141"/>
      <c r="F230" s="141"/>
      <c r="G230" s="142"/>
      <c r="H230" s="25"/>
      <c r="I230" s="25"/>
      <c r="J230" s="551"/>
      <c r="K230" s="581"/>
      <c r="L230" s="565"/>
      <c r="M230" s="565" t="str">
        <f t="shared" si="24"/>
        <v/>
      </c>
      <c r="N230" s="565" t="str">
        <f t="shared" si="25"/>
        <v/>
      </c>
      <c r="O230" s="565"/>
      <c r="P230" s="565">
        <f t="shared" si="26"/>
        <v>0</v>
      </c>
      <c r="Q230" s="565">
        <f t="shared" si="27"/>
        <v>0</v>
      </c>
      <c r="R230" s="565" t="str">
        <f t="shared" si="28"/>
        <v/>
      </c>
      <c r="S230" s="565">
        <f t="shared" si="29"/>
        <v>0</v>
      </c>
      <c r="T230" s="565"/>
      <c r="AA230" s="564">
        <f>'BOCES SELECT'!E231</f>
        <v>1045638</v>
      </c>
      <c r="AB230" s="564" t="e">
        <f ca="1">'BOCES SELECT'!CH231</f>
        <v>#N/A</v>
      </c>
    </row>
    <row r="231" spans="1:28" x14ac:dyDescent="0.25">
      <c r="A231" s="95"/>
      <c r="B231" s="95"/>
      <c r="C231" s="95"/>
      <c r="D231" s="25"/>
      <c r="E231" s="141"/>
      <c r="F231" s="141"/>
      <c r="G231" s="142"/>
      <c r="H231" s="25"/>
      <c r="I231" s="25"/>
      <c r="J231" s="551"/>
      <c r="K231" s="581"/>
      <c r="L231" s="565"/>
      <c r="M231" s="565" t="str">
        <f t="shared" si="24"/>
        <v/>
      </c>
      <c r="N231" s="565" t="str">
        <f t="shared" si="25"/>
        <v/>
      </c>
      <c r="O231" s="565"/>
      <c r="P231" s="565">
        <f t="shared" si="26"/>
        <v>0</v>
      </c>
      <c r="Q231" s="565">
        <f t="shared" si="27"/>
        <v>0</v>
      </c>
      <c r="R231" s="565" t="str">
        <f t="shared" si="28"/>
        <v/>
      </c>
      <c r="S231" s="565">
        <f t="shared" si="29"/>
        <v>0</v>
      </c>
      <c r="T231" s="565"/>
      <c r="AA231" s="564">
        <f>'BOCES SELECT'!E232</f>
        <v>1045637</v>
      </c>
      <c r="AB231" s="564" t="e">
        <f ca="1">'BOCES SELECT'!CH232</f>
        <v>#N/A</v>
      </c>
    </row>
    <row r="232" spans="1:28" x14ac:dyDescent="0.25">
      <c r="A232" s="95"/>
      <c r="B232" s="95"/>
      <c r="C232" s="95"/>
      <c r="D232" s="25"/>
      <c r="E232" s="141"/>
      <c r="F232" s="141"/>
      <c r="G232" s="142"/>
      <c r="H232" s="25"/>
      <c r="I232" s="25"/>
      <c r="J232" s="551"/>
      <c r="K232" s="581"/>
      <c r="L232" s="565"/>
      <c r="M232" s="565" t="str">
        <f t="shared" si="24"/>
        <v/>
      </c>
      <c r="N232" s="565" t="str">
        <f t="shared" si="25"/>
        <v/>
      </c>
      <c r="O232" s="565"/>
      <c r="P232" s="565">
        <f t="shared" si="26"/>
        <v>0</v>
      </c>
      <c r="Q232" s="565">
        <f t="shared" si="27"/>
        <v>0</v>
      </c>
      <c r="R232" s="565" t="str">
        <f t="shared" si="28"/>
        <v/>
      </c>
      <c r="S232" s="565">
        <f t="shared" si="29"/>
        <v>0</v>
      </c>
      <c r="T232" s="565"/>
      <c r="AA232" s="564">
        <f>'BOCES SELECT'!E233</f>
        <v>1045636</v>
      </c>
      <c r="AB232" s="564" t="e">
        <f ca="1">'BOCES SELECT'!CH233</f>
        <v>#N/A</v>
      </c>
    </row>
    <row r="233" spans="1:28" x14ac:dyDescent="0.25">
      <c r="A233" s="95"/>
      <c r="B233" s="95"/>
      <c r="C233" s="95"/>
      <c r="D233" s="25"/>
      <c r="E233" s="141"/>
      <c r="F233" s="141"/>
      <c r="G233" s="142"/>
      <c r="H233" s="25"/>
      <c r="I233" s="25"/>
      <c r="J233" s="551"/>
      <c r="K233" s="581"/>
      <c r="L233" s="565"/>
      <c r="M233" s="565" t="str">
        <f t="shared" si="24"/>
        <v/>
      </c>
      <c r="N233" s="565" t="str">
        <f t="shared" si="25"/>
        <v/>
      </c>
      <c r="O233" s="565"/>
      <c r="P233" s="565">
        <f t="shared" si="26"/>
        <v>0</v>
      </c>
      <c r="Q233" s="565">
        <f t="shared" si="27"/>
        <v>0</v>
      </c>
      <c r="R233" s="565" t="str">
        <f t="shared" si="28"/>
        <v/>
      </c>
      <c r="S233" s="565">
        <f t="shared" si="29"/>
        <v>0</v>
      </c>
      <c r="T233" s="565"/>
      <c r="AA233" s="564">
        <f>'BOCES SELECT'!E234</f>
        <v>1045635</v>
      </c>
      <c r="AB233" s="564" t="e">
        <f ca="1">'BOCES SELECT'!CH234</f>
        <v>#N/A</v>
      </c>
    </row>
    <row r="234" spans="1:28" x14ac:dyDescent="0.25">
      <c r="A234" s="95"/>
      <c r="B234" s="95"/>
      <c r="C234" s="95"/>
      <c r="D234" s="25"/>
      <c r="E234" s="141"/>
      <c r="F234" s="141"/>
      <c r="G234" s="142"/>
      <c r="H234" s="25"/>
      <c r="I234" s="25"/>
      <c r="J234" s="551"/>
      <c r="K234" s="581"/>
      <c r="L234" s="565"/>
      <c r="M234" s="565" t="str">
        <f t="shared" si="24"/>
        <v/>
      </c>
      <c r="N234" s="565" t="str">
        <f t="shared" si="25"/>
        <v/>
      </c>
      <c r="O234" s="565"/>
      <c r="P234" s="565">
        <f t="shared" si="26"/>
        <v>0</v>
      </c>
      <c r="Q234" s="565">
        <f t="shared" si="27"/>
        <v>0</v>
      </c>
      <c r="R234" s="565" t="str">
        <f t="shared" si="28"/>
        <v/>
      </c>
      <c r="S234" s="565">
        <f t="shared" si="29"/>
        <v>0</v>
      </c>
      <c r="T234" s="565"/>
      <c r="AA234" s="564">
        <f>'BOCES SELECT'!E235</f>
        <v>1045634</v>
      </c>
      <c r="AB234" s="564" t="e">
        <f ca="1">'BOCES SELECT'!CH235</f>
        <v>#N/A</v>
      </c>
    </row>
    <row r="235" spans="1:28" x14ac:dyDescent="0.25">
      <c r="A235" s="95"/>
      <c r="B235" s="95"/>
      <c r="C235" s="95"/>
      <c r="D235" s="25"/>
      <c r="E235" s="141"/>
      <c r="F235" s="141"/>
      <c r="G235" s="142"/>
      <c r="H235" s="25"/>
      <c r="I235" s="25"/>
      <c r="J235" s="551"/>
      <c r="K235" s="581"/>
      <c r="L235" s="565"/>
      <c r="M235" s="565" t="str">
        <f t="shared" si="24"/>
        <v/>
      </c>
      <c r="N235" s="565" t="str">
        <f t="shared" si="25"/>
        <v/>
      </c>
      <c r="O235" s="565"/>
      <c r="P235" s="565">
        <f t="shared" si="26"/>
        <v>0</v>
      </c>
      <c r="Q235" s="565">
        <f t="shared" si="27"/>
        <v>0</v>
      </c>
      <c r="R235" s="565" t="str">
        <f t="shared" si="28"/>
        <v/>
      </c>
      <c r="S235" s="565">
        <f t="shared" si="29"/>
        <v>0</v>
      </c>
      <c r="T235" s="565"/>
      <c r="AA235" s="564">
        <f>'BOCES SELECT'!E236</f>
        <v>1045633</v>
      </c>
      <c r="AB235" s="564" t="e">
        <f ca="1">'BOCES SELECT'!CH236</f>
        <v>#N/A</v>
      </c>
    </row>
    <row r="236" spans="1:28" x14ac:dyDescent="0.25">
      <c r="A236" s="95"/>
      <c r="B236" s="95"/>
      <c r="C236" s="95"/>
      <c r="D236" s="25"/>
      <c r="E236" s="141"/>
      <c r="F236" s="141"/>
      <c r="G236" s="142"/>
      <c r="H236" s="25"/>
      <c r="I236" s="25"/>
      <c r="J236" s="551"/>
      <c r="K236" s="581"/>
      <c r="L236" s="565"/>
      <c r="M236" s="565" t="str">
        <f t="shared" si="24"/>
        <v/>
      </c>
      <c r="N236" s="565" t="str">
        <f t="shared" si="25"/>
        <v/>
      </c>
      <c r="O236" s="565"/>
      <c r="P236" s="565">
        <f t="shared" si="26"/>
        <v>0</v>
      </c>
      <c r="Q236" s="565">
        <f t="shared" si="27"/>
        <v>0</v>
      </c>
      <c r="R236" s="565" t="str">
        <f t="shared" si="28"/>
        <v/>
      </c>
      <c r="S236" s="565">
        <f t="shared" si="29"/>
        <v>0</v>
      </c>
      <c r="T236" s="565"/>
      <c r="AA236" s="564">
        <f>'BOCES SELECT'!E237</f>
        <v>1045632</v>
      </c>
      <c r="AB236" s="564" t="e">
        <f ca="1">'BOCES SELECT'!CH237</f>
        <v>#N/A</v>
      </c>
    </row>
    <row r="237" spans="1:28" x14ac:dyDescent="0.25">
      <c r="A237" s="95"/>
      <c r="B237" s="95"/>
      <c r="C237" s="95"/>
      <c r="D237" s="25"/>
      <c r="E237" s="141"/>
      <c r="F237" s="141"/>
      <c r="G237" s="142"/>
      <c r="H237" s="25"/>
      <c r="I237" s="25"/>
      <c r="J237" s="551"/>
      <c r="K237" s="581"/>
      <c r="L237" s="565"/>
      <c r="M237" s="565" t="str">
        <f t="shared" si="24"/>
        <v/>
      </c>
      <c r="N237" s="565" t="str">
        <f t="shared" si="25"/>
        <v/>
      </c>
      <c r="O237" s="565"/>
      <c r="P237" s="565">
        <f t="shared" si="26"/>
        <v>0</v>
      </c>
      <c r="Q237" s="565">
        <f t="shared" si="27"/>
        <v>0</v>
      </c>
      <c r="R237" s="565" t="str">
        <f t="shared" si="28"/>
        <v/>
      </c>
      <c r="S237" s="565">
        <f t="shared" si="29"/>
        <v>0</v>
      </c>
      <c r="T237" s="565"/>
      <c r="AA237" s="564">
        <f>'BOCES SELECT'!E238</f>
        <v>1045631</v>
      </c>
      <c r="AB237" s="564" t="e">
        <f ca="1">'BOCES SELECT'!CH238</f>
        <v>#N/A</v>
      </c>
    </row>
    <row r="238" spans="1:28" x14ac:dyDescent="0.25">
      <c r="A238" s="95"/>
      <c r="B238" s="95"/>
      <c r="C238" s="95"/>
      <c r="D238" s="25"/>
      <c r="E238" s="141"/>
      <c r="F238" s="141"/>
      <c r="G238" s="142"/>
      <c r="H238" s="25"/>
      <c r="I238" s="25"/>
      <c r="J238" s="551"/>
      <c r="K238" s="581"/>
      <c r="L238" s="565"/>
      <c r="M238" s="565" t="str">
        <f t="shared" si="24"/>
        <v/>
      </c>
      <c r="N238" s="565" t="str">
        <f t="shared" si="25"/>
        <v/>
      </c>
      <c r="O238" s="565"/>
      <c r="P238" s="565">
        <f t="shared" si="26"/>
        <v>0</v>
      </c>
      <c r="Q238" s="565">
        <f t="shared" si="27"/>
        <v>0</v>
      </c>
      <c r="R238" s="565" t="str">
        <f t="shared" si="28"/>
        <v/>
      </c>
      <c r="S238" s="565">
        <f t="shared" si="29"/>
        <v>0</v>
      </c>
      <c r="T238" s="565"/>
      <c r="AA238" s="564">
        <f>'BOCES SELECT'!E239</f>
        <v>1045630</v>
      </c>
      <c r="AB238" s="564" t="e">
        <f ca="1">'BOCES SELECT'!CH239</f>
        <v>#N/A</v>
      </c>
    </row>
    <row r="239" spans="1:28" x14ac:dyDescent="0.25">
      <c r="A239" s="95"/>
      <c r="B239" s="95"/>
      <c r="C239" s="95"/>
      <c r="D239" s="25"/>
      <c r="E239" s="141"/>
      <c r="F239" s="141"/>
      <c r="G239" s="142"/>
      <c r="H239" s="25"/>
      <c r="I239" s="25"/>
      <c r="J239" s="551"/>
      <c r="K239" s="581"/>
      <c r="L239" s="565"/>
      <c r="M239" s="565" t="str">
        <f t="shared" si="24"/>
        <v/>
      </c>
      <c r="N239" s="565" t="str">
        <f t="shared" si="25"/>
        <v/>
      </c>
      <c r="O239" s="565"/>
      <c r="P239" s="565">
        <f t="shared" si="26"/>
        <v>0</v>
      </c>
      <c r="Q239" s="565">
        <f t="shared" si="27"/>
        <v>0</v>
      </c>
      <c r="R239" s="565" t="str">
        <f t="shared" si="28"/>
        <v/>
      </c>
      <c r="S239" s="565">
        <f t="shared" si="29"/>
        <v>0</v>
      </c>
      <c r="T239" s="565"/>
      <c r="AA239" s="564">
        <f>'BOCES SELECT'!E240</f>
        <v>1045629</v>
      </c>
      <c r="AB239" s="564" t="e">
        <f ca="1">'BOCES SELECT'!CH240</f>
        <v>#N/A</v>
      </c>
    </row>
    <row r="240" spans="1:28" x14ac:dyDescent="0.25">
      <c r="A240" s="95"/>
      <c r="B240" s="95"/>
      <c r="C240" s="95"/>
      <c r="D240" s="25"/>
      <c r="E240" s="141"/>
      <c r="F240" s="141"/>
      <c r="G240" s="142"/>
      <c r="H240" s="25"/>
      <c r="I240" s="25"/>
      <c r="J240" s="551"/>
      <c r="K240" s="581"/>
      <c r="L240" s="565"/>
      <c r="M240" s="565" t="str">
        <f t="shared" si="24"/>
        <v/>
      </c>
      <c r="N240" s="565" t="str">
        <f t="shared" si="25"/>
        <v/>
      </c>
      <c r="O240" s="565"/>
      <c r="P240" s="565">
        <f t="shared" si="26"/>
        <v>0</v>
      </c>
      <c r="Q240" s="565">
        <f t="shared" si="27"/>
        <v>0</v>
      </c>
      <c r="R240" s="565" t="str">
        <f t="shared" si="28"/>
        <v/>
      </c>
      <c r="S240" s="565">
        <f t="shared" si="29"/>
        <v>0</v>
      </c>
      <c r="T240" s="565"/>
      <c r="AA240" s="564">
        <f>'BOCES SELECT'!E241</f>
        <v>1045628</v>
      </c>
      <c r="AB240" s="564" t="e">
        <f ca="1">'BOCES SELECT'!CH241</f>
        <v>#N/A</v>
      </c>
    </row>
    <row r="241" spans="1:28" x14ac:dyDescent="0.25">
      <c r="A241" s="95"/>
      <c r="B241" s="95"/>
      <c r="C241" s="95"/>
      <c r="D241" s="25"/>
      <c r="E241" s="141"/>
      <c r="F241" s="141"/>
      <c r="G241" s="142"/>
      <c r="H241" s="25"/>
      <c r="I241" s="25"/>
      <c r="J241" s="551"/>
      <c r="K241" s="581"/>
      <c r="L241" s="565"/>
      <c r="M241" s="565" t="str">
        <f t="shared" si="24"/>
        <v/>
      </c>
      <c r="N241" s="565" t="str">
        <f t="shared" si="25"/>
        <v/>
      </c>
      <c r="O241" s="565"/>
      <c r="P241" s="565">
        <f t="shared" si="26"/>
        <v>0</v>
      </c>
      <c r="Q241" s="565">
        <f t="shared" si="27"/>
        <v>0</v>
      </c>
      <c r="R241" s="565" t="str">
        <f t="shared" si="28"/>
        <v/>
      </c>
      <c r="S241" s="565">
        <f t="shared" si="29"/>
        <v>0</v>
      </c>
      <c r="T241" s="565"/>
      <c r="AA241" s="564">
        <f>'BOCES SELECT'!E242</f>
        <v>1045627</v>
      </c>
      <c r="AB241" s="564" t="e">
        <f ca="1">'BOCES SELECT'!CH242</f>
        <v>#N/A</v>
      </c>
    </row>
    <row r="242" spans="1:28" x14ac:dyDescent="0.25">
      <c r="A242" s="95"/>
      <c r="B242" s="95"/>
      <c r="C242" s="95"/>
      <c r="D242" s="25"/>
      <c r="E242" s="141"/>
      <c r="F242" s="141"/>
      <c r="G242" s="142"/>
      <c r="H242" s="25"/>
      <c r="I242" s="25"/>
      <c r="J242" s="551"/>
      <c r="K242" s="581"/>
      <c r="L242" s="565"/>
      <c r="M242" s="565" t="str">
        <f t="shared" si="24"/>
        <v/>
      </c>
      <c r="N242" s="565" t="str">
        <f t="shared" si="25"/>
        <v/>
      </c>
      <c r="O242" s="565"/>
      <c r="P242" s="565">
        <f t="shared" si="26"/>
        <v>0</v>
      </c>
      <c r="Q242" s="565">
        <f t="shared" si="27"/>
        <v>0</v>
      </c>
      <c r="R242" s="565" t="str">
        <f t="shared" si="28"/>
        <v/>
      </c>
      <c r="S242" s="565">
        <f t="shared" si="29"/>
        <v>0</v>
      </c>
      <c r="T242" s="565"/>
      <c r="AA242" s="564">
        <f>'BOCES SELECT'!E243</f>
        <v>1045626</v>
      </c>
      <c r="AB242" s="564" t="e">
        <f ca="1">'BOCES SELECT'!CH243</f>
        <v>#N/A</v>
      </c>
    </row>
    <row r="243" spans="1:28" x14ac:dyDescent="0.25">
      <c r="A243" s="95"/>
      <c r="B243" s="95"/>
      <c r="C243" s="95"/>
      <c r="D243" s="25"/>
      <c r="E243" s="141"/>
      <c r="F243" s="141"/>
      <c r="G243" s="142"/>
      <c r="H243" s="25"/>
      <c r="I243" s="25"/>
      <c r="J243" s="551"/>
      <c r="K243" s="581"/>
      <c r="L243" s="565"/>
      <c r="M243" s="565" t="str">
        <f t="shared" si="24"/>
        <v/>
      </c>
      <c r="N243" s="565" t="str">
        <f t="shared" si="25"/>
        <v/>
      </c>
      <c r="O243" s="565"/>
      <c r="P243" s="565">
        <f t="shared" si="26"/>
        <v>0</v>
      </c>
      <c r="Q243" s="565">
        <f t="shared" si="27"/>
        <v>0</v>
      </c>
      <c r="R243" s="565" t="str">
        <f t="shared" si="28"/>
        <v/>
      </c>
      <c r="S243" s="565">
        <f t="shared" si="29"/>
        <v>0</v>
      </c>
      <c r="T243" s="565"/>
      <c r="AA243" s="564">
        <f>'BOCES SELECT'!E244</f>
        <v>1045625</v>
      </c>
      <c r="AB243" s="564" t="e">
        <f ca="1">'BOCES SELECT'!CH244</f>
        <v>#N/A</v>
      </c>
    </row>
    <row r="244" spans="1:28" x14ac:dyDescent="0.25">
      <c r="A244" s="95"/>
      <c r="B244" s="95"/>
      <c r="C244" s="95"/>
      <c r="D244" s="25"/>
      <c r="E244" s="141"/>
      <c r="F244" s="141"/>
      <c r="G244" s="142"/>
      <c r="H244" s="25"/>
      <c r="I244" s="25"/>
      <c r="J244" s="551"/>
      <c r="K244" s="581"/>
      <c r="L244" s="565"/>
      <c r="M244" s="565" t="str">
        <f t="shared" si="24"/>
        <v/>
      </c>
      <c r="N244" s="565" t="str">
        <f t="shared" si="25"/>
        <v/>
      </c>
      <c r="O244" s="565"/>
      <c r="P244" s="565">
        <f t="shared" si="26"/>
        <v>0</v>
      </c>
      <c r="Q244" s="565">
        <f t="shared" si="27"/>
        <v>0</v>
      </c>
      <c r="R244" s="565" t="str">
        <f t="shared" si="28"/>
        <v/>
      </c>
      <c r="S244" s="565">
        <f t="shared" si="29"/>
        <v>0</v>
      </c>
      <c r="T244" s="565"/>
      <c r="AA244" s="564">
        <f>'BOCES SELECT'!E245</f>
        <v>1045624</v>
      </c>
      <c r="AB244" s="564" t="e">
        <f ca="1">'BOCES SELECT'!CH245</f>
        <v>#N/A</v>
      </c>
    </row>
    <row r="245" spans="1:28" x14ac:dyDescent="0.25">
      <c r="A245" s="95"/>
      <c r="B245" s="95"/>
      <c r="C245" s="95"/>
      <c r="D245" s="25"/>
      <c r="E245" s="141"/>
      <c r="F245" s="141"/>
      <c r="G245" s="142"/>
      <c r="H245" s="25"/>
      <c r="I245" s="25"/>
      <c r="J245" s="551"/>
      <c r="K245" s="581"/>
      <c r="L245" s="565"/>
      <c r="M245" s="565" t="str">
        <f t="shared" si="24"/>
        <v/>
      </c>
      <c r="N245" s="565" t="str">
        <f t="shared" si="25"/>
        <v/>
      </c>
      <c r="O245" s="565"/>
      <c r="P245" s="565">
        <f t="shared" si="26"/>
        <v>0</v>
      </c>
      <c r="Q245" s="565">
        <f t="shared" si="27"/>
        <v>0</v>
      </c>
      <c r="R245" s="565" t="str">
        <f t="shared" si="28"/>
        <v/>
      </c>
      <c r="S245" s="565">
        <f t="shared" si="29"/>
        <v>0</v>
      </c>
      <c r="T245" s="565"/>
      <c r="AA245" s="564">
        <f>'BOCES SELECT'!E246</f>
        <v>1045623</v>
      </c>
      <c r="AB245" s="564" t="e">
        <f ca="1">'BOCES SELECT'!CH246</f>
        <v>#N/A</v>
      </c>
    </row>
    <row r="246" spans="1:28" x14ac:dyDescent="0.25">
      <c r="A246" s="95"/>
      <c r="B246" s="95"/>
      <c r="C246" s="95"/>
      <c r="D246" s="25"/>
      <c r="E246" s="141"/>
      <c r="F246" s="141"/>
      <c r="G246" s="142"/>
      <c r="H246" s="25"/>
      <c r="I246" s="25"/>
      <c r="J246" s="551"/>
      <c r="K246" s="581"/>
      <c r="L246" s="565"/>
      <c r="M246" s="565" t="str">
        <f t="shared" si="24"/>
        <v/>
      </c>
      <c r="N246" s="565" t="str">
        <f t="shared" si="25"/>
        <v/>
      </c>
      <c r="O246" s="565"/>
      <c r="P246" s="565">
        <f t="shared" si="26"/>
        <v>0</v>
      </c>
      <c r="Q246" s="565">
        <f t="shared" si="27"/>
        <v>0</v>
      </c>
      <c r="R246" s="565" t="str">
        <f t="shared" si="28"/>
        <v/>
      </c>
      <c r="S246" s="565">
        <f t="shared" si="29"/>
        <v>0</v>
      </c>
      <c r="T246" s="565"/>
      <c r="AA246" s="564">
        <f>'BOCES SELECT'!E247</f>
        <v>1045622</v>
      </c>
      <c r="AB246" s="564" t="e">
        <f ca="1">'BOCES SELECT'!CH247</f>
        <v>#N/A</v>
      </c>
    </row>
    <row r="247" spans="1:28" x14ac:dyDescent="0.25">
      <c r="A247" s="95"/>
      <c r="B247" s="95"/>
      <c r="C247" s="95"/>
      <c r="D247" s="25"/>
      <c r="E247" s="141"/>
      <c r="F247" s="141"/>
      <c r="G247" s="142"/>
      <c r="H247" s="25"/>
      <c r="I247" s="25"/>
      <c r="J247" s="551"/>
      <c r="K247" s="581"/>
      <c r="L247" s="565"/>
      <c r="M247" s="565" t="str">
        <f t="shared" si="24"/>
        <v/>
      </c>
      <c r="N247" s="565" t="str">
        <f t="shared" si="25"/>
        <v/>
      </c>
      <c r="O247" s="565"/>
      <c r="P247" s="565">
        <f t="shared" si="26"/>
        <v>0</v>
      </c>
      <c r="Q247" s="565">
        <f t="shared" si="27"/>
        <v>0</v>
      </c>
      <c r="R247" s="565" t="str">
        <f t="shared" si="28"/>
        <v/>
      </c>
      <c r="S247" s="565">
        <f t="shared" si="29"/>
        <v>0</v>
      </c>
      <c r="T247" s="565"/>
      <c r="AA247" s="564">
        <f>'BOCES SELECT'!E248</f>
        <v>1045621</v>
      </c>
      <c r="AB247" s="564" t="e">
        <f ca="1">'BOCES SELECT'!CH248</f>
        <v>#N/A</v>
      </c>
    </row>
    <row r="248" spans="1:28" x14ac:dyDescent="0.25">
      <c r="A248" s="95"/>
      <c r="B248" s="95"/>
      <c r="C248" s="95"/>
      <c r="D248" s="25"/>
      <c r="E248" s="141"/>
      <c r="F248" s="141"/>
      <c r="G248" s="142"/>
      <c r="H248" s="25"/>
      <c r="I248" s="25"/>
      <c r="J248" s="551"/>
      <c r="K248" s="581"/>
      <c r="L248" s="565"/>
      <c r="M248" s="565" t="str">
        <f t="shared" si="24"/>
        <v/>
      </c>
      <c r="N248" s="565" t="str">
        <f t="shared" si="25"/>
        <v/>
      </c>
      <c r="O248" s="565"/>
      <c r="P248" s="565">
        <f t="shared" si="26"/>
        <v>0</v>
      </c>
      <c r="Q248" s="565">
        <f t="shared" si="27"/>
        <v>0</v>
      </c>
      <c r="R248" s="565" t="str">
        <f t="shared" si="28"/>
        <v/>
      </c>
      <c r="S248" s="565">
        <f t="shared" si="29"/>
        <v>0</v>
      </c>
      <c r="T248" s="565"/>
      <c r="AA248" s="564">
        <f>'BOCES SELECT'!E249</f>
        <v>1045620</v>
      </c>
      <c r="AB248" s="564" t="e">
        <f ca="1">'BOCES SELECT'!CH249</f>
        <v>#N/A</v>
      </c>
    </row>
    <row r="249" spans="1:28" x14ac:dyDescent="0.25">
      <c r="A249" s="95"/>
      <c r="B249" s="95"/>
      <c r="C249" s="95"/>
      <c r="D249" s="25"/>
      <c r="E249" s="141"/>
      <c r="F249" s="141"/>
      <c r="G249" s="142"/>
      <c r="H249" s="25"/>
      <c r="I249" s="25"/>
      <c r="J249" s="551"/>
      <c r="K249" s="581"/>
      <c r="L249" s="565"/>
      <c r="M249" s="565" t="str">
        <f t="shared" si="24"/>
        <v/>
      </c>
      <c r="N249" s="565" t="str">
        <f t="shared" si="25"/>
        <v/>
      </c>
      <c r="O249" s="565"/>
      <c r="P249" s="565">
        <f t="shared" si="26"/>
        <v>0</v>
      </c>
      <c r="Q249" s="565">
        <f t="shared" si="27"/>
        <v>0</v>
      </c>
      <c r="R249" s="565" t="str">
        <f t="shared" si="28"/>
        <v/>
      </c>
      <c r="S249" s="565">
        <f t="shared" si="29"/>
        <v>0</v>
      </c>
      <c r="T249" s="565"/>
      <c r="AA249" s="564">
        <f>'BOCES SELECT'!E250</f>
        <v>1045619</v>
      </c>
      <c r="AB249" s="564" t="e">
        <f ca="1">'BOCES SELECT'!CH250</f>
        <v>#N/A</v>
      </c>
    </row>
    <row r="250" spans="1:28" x14ac:dyDescent="0.25">
      <c r="A250" s="95"/>
      <c r="B250" s="95"/>
      <c r="C250" s="95"/>
      <c r="D250" s="25"/>
      <c r="E250" s="141"/>
      <c r="F250" s="141"/>
      <c r="G250" s="142"/>
      <c r="H250" s="25"/>
      <c r="I250" s="25"/>
      <c r="J250" s="551"/>
      <c r="K250" s="581"/>
      <c r="L250" s="565"/>
      <c r="M250" s="565" t="str">
        <f t="shared" si="24"/>
        <v/>
      </c>
      <c r="N250" s="565" t="str">
        <f t="shared" si="25"/>
        <v/>
      </c>
      <c r="O250" s="565"/>
      <c r="P250" s="565">
        <f t="shared" si="26"/>
        <v>0</v>
      </c>
      <c r="Q250" s="565">
        <f t="shared" si="27"/>
        <v>0</v>
      </c>
      <c r="R250" s="565" t="str">
        <f t="shared" si="28"/>
        <v/>
      </c>
      <c r="S250" s="565">
        <f t="shared" si="29"/>
        <v>0</v>
      </c>
      <c r="T250" s="565"/>
      <c r="AA250" s="564">
        <f>'BOCES SELECT'!E251</f>
        <v>1045618</v>
      </c>
      <c r="AB250" s="564" t="e">
        <f ca="1">'BOCES SELECT'!CH251</f>
        <v>#N/A</v>
      </c>
    </row>
    <row r="251" spans="1:28" x14ac:dyDescent="0.25">
      <c r="A251" s="95"/>
      <c r="B251" s="95"/>
      <c r="C251" s="95"/>
      <c r="D251" s="25"/>
      <c r="E251" s="141"/>
      <c r="F251" s="141"/>
      <c r="G251" s="142"/>
      <c r="H251" s="25"/>
      <c r="I251" s="25"/>
      <c r="J251" s="551"/>
      <c r="K251" s="581"/>
      <c r="L251" s="565"/>
      <c r="M251" s="565" t="str">
        <f t="shared" si="24"/>
        <v/>
      </c>
      <c r="N251" s="565" t="str">
        <f t="shared" si="25"/>
        <v/>
      </c>
      <c r="O251" s="565"/>
      <c r="P251" s="565">
        <f t="shared" si="26"/>
        <v>0</v>
      </c>
      <c r="Q251" s="565">
        <f t="shared" si="27"/>
        <v>0</v>
      </c>
      <c r="R251" s="565" t="str">
        <f t="shared" si="28"/>
        <v/>
      </c>
      <c r="S251" s="565">
        <f t="shared" si="29"/>
        <v>0</v>
      </c>
      <c r="T251" s="565"/>
      <c r="AA251" s="564">
        <f>'BOCES SELECT'!E252</f>
        <v>1045617</v>
      </c>
      <c r="AB251" s="564" t="e">
        <f ca="1">'BOCES SELECT'!CH252</f>
        <v>#N/A</v>
      </c>
    </row>
    <row r="252" spans="1:28" x14ac:dyDescent="0.25">
      <c r="A252" s="95"/>
      <c r="B252" s="95"/>
      <c r="C252" s="95"/>
      <c r="D252" s="25"/>
      <c r="E252" s="141"/>
      <c r="F252" s="141"/>
      <c r="G252" s="142"/>
      <c r="H252" s="25"/>
      <c r="I252" s="25"/>
      <c r="J252" s="551"/>
      <c r="K252" s="581"/>
      <c r="L252" s="565"/>
      <c r="M252" s="565" t="str">
        <f t="shared" si="24"/>
        <v/>
      </c>
      <c r="N252" s="565" t="str">
        <f t="shared" si="25"/>
        <v/>
      </c>
      <c r="O252" s="565"/>
      <c r="P252" s="565">
        <f t="shared" si="26"/>
        <v>0</v>
      </c>
      <c r="Q252" s="565">
        <f t="shared" si="27"/>
        <v>0</v>
      </c>
      <c r="R252" s="565" t="str">
        <f t="shared" si="28"/>
        <v/>
      </c>
      <c r="S252" s="565">
        <f t="shared" si="29"/>
        <v>0</v>
      </c>
      <c r="T252" s="565"/>
      <c r="AA252" s="564">
        <f>'BOCES SELECT'!E253</f>
        <v>1045616</v>
      </c>
      <c r="AB252" s="564" t="e">
        <f ca="1">'BOCES SELECT'!CH253</f>
        <v>#N/A</v>
      </c>
    </row>
    <row r="253" spans="1:28" x14ac:dyDescent="0.25">
      <c r="A253" s="95"/>
      <c r="B253" s="95"/>
      <c r="C253" s="95"/>
      <c r="D253" s="25"/>
      <c r="E253" s="141"/>
      <c r="F253" s="141"/>
      <c r="G253" s="142"/>
      <c r="H253" s="25"/>
      <c r="I253" s="25"/>
      <c r="J253" s="551"/>
      <c r="K253" s="581"/>
      <c r="L253" s="565"/>
      <c r="M253" s="565" t="str">
        <f t="shared" si="24"/>
        <v/>
      </c>
      <c r="N253" s="565" t="str">
        <f t="shared" si="25"/>
        <v/>
      </c>
      <c r="O253" s="565"/>
      <c r="P253" s="565">
        <f t="shared" si="26"/>
        <v>0</v>
      </c>
      <c r="Q253" s="565">
        <f t="shared" si="27"/>
        <v>0</v>
      </c>
      <c r="R253" s="565" t="str">
        <f t="shared" si="28"/>
        <v/>
      </c>
      <c r="S253" s="565">
        <f t="shared" si="29"/>
        <v>0</v>
      </c>
      <c r="T253" s="565"/>
      <c r="AA253" s="564">
        <f>'BOCES SELECT'!E254</f>
        <v>1045615</v>
      </c>
      <c r="AB253" s="564" t="e">
        <f ca="1">'BOCES SELECT'!CH254</f>
        <v>#N/A</v>
      </c>
    </row>
    <row r="254" spans="1:28" x14ac:dyDescent="0.25">
      <c r="A254" s="95"/>
      <c r="B254" s="95"/>
      <c r="C254" s="95"/>
      <c r="D254" s="25"/>
      <c r="E254" s="141"/>
      <c r="F254" s="141"/>
      <c r="G254" s="142"/>
      <c r="H254" s="25"/>
      <c r="I254" s="25"/>
      <c r="J254" s="551"/>
      <c r="K254" s="581"/>
      <c r="L254" s="565"/>
      <c r="M254" s="565" t="str">
        <f t="shared" si="24"/>
        <v/>
      </c>
      <c r="N254" s="565" t="str">
        <f t="shared" si="25"/>
        <v/>
      </c>
      <c r="O254" s="565"/>
      <c r="P254" s="565">
        <f t="shared" si="26"/>
        <v>0</v>
      </c>
      <c r="Q254" s="565">
        <f t="shared" si="27"/>
        <v>0</v>
      </c>
      <c r="R254" s="565" t="str">
        <f t="shared" si="28"/>
        <v/>
      </c>
      <c r="S254" s="565">
        <f t="shared" si="29"/>
        <v>0</v>
      </c>
      <c r="T254" s="565"/>
      <c r="AA254" s="564">
        <f>'BOCES SELECT'!E255</f>
        <v>1045614</v>
      </c>
      <c r="AB254" s="564" t="e">
        <f ca="1">'BOCES SELECT'!CH255</f>
        <v>#N/A</v>
      </c>
    </row>
    <row r="255" spans="1:28" x14ac:dyDescent="0.25">
      <c r="A255" s="95"/>
      <c r="B255" s="95"/>
      <c r="C255" s="95"/>
      <c r="D255" s="25"/>
      <c r="E255" s="141"/>
      <c r="F255" s="141"/>
      <c r="G255" s="142"/>
      <c r="H255" s="25"/>
      <c r="I255" s="25"/>
      <c r="J255" s="551"/>
      <c r="K255" s="581"/>
      <c r="L255" s="565"/>
      <c r="M255" s="565" t="str">
        <f t="shared" si="24"/>
        <v/>
      </c>
      <c r="N255" s="565" t="str">
        <f t="shared" si="25"/>
        <v/>
      </c>
      <c r="O255" s="565"/>
      <c r="P255" s="565">
        <f t="shared" si="26"/>
        <v>0</v>
      </c>
      <c r="Q255" s="565">
        <f t="shared" si="27"/>
        <v>0</v>
      </c>
      <c r="R255" s="565" t="str">
        <f t="shared" si="28"/>
        <v/>
      </c>
      <c r="S255" s="565">
        <f t="shared" si="29"/>
        <v>0</v>
      </c>
      <c r="T255" s="565"/>
      <c r="AA255" s="564">
        <f>'BOCES SELECT'!E256</f>
        <v>1045613</v>
      </c>
      <c r="AB255" s="564" t="e">
        <f ca="1">'BOCES SELECT'!CH256</f>
        <v>#N/A</v>
      </c>
    </row>
    <row r="256" spans="1:28" x14ac:dyDescent="0.25">
      <c r="A256" s="95"/>
      <c r="B256" s="95"/>
      <c r="C256" s="95"/>
      <c r="D256" s="25"/>
      <c r="E256" s="141"/>
      <c r="F256" s="141"/>
      <c r="G256" s="142"/>
      <c r="H256" s="25"/>
      <c r="I256" s="25"/>
      <c r="J256" s="551"/>
      <c r="K256" s="581"/>
      <c r="L256" s="565"/>
      <c r="M256" s="565" t="str">
        <f t="shared" si="24"/>
        <v/>
      </c>
      <c r="N256" s="565" t="str">
        <f t="shared" si="25"/>
        <v/>
      </c>
      <c r="O256" s="565"/>
      <c r="P256" s="565">
        <f t="shared" si="26"/>
        <v>0</v>
      </c>
      <c r="Q256" s="565">
        <f t="shared" si="27"/>
        <v>0</v>
      </c>
      <c r="R256" s="565" t="str">
        <f t="shared" si="28"/>
        <v/>
      </c>
      <c r="S256" s="565">
        <f t="shared" si="29"/>
        <v>0</v>
      </c>
      <c r="T256" s="565"/>
      <c r="AA256" s="564">
        <f>'BOCES SELECT'!E257</f>
        <v>1045612</v>
      </c>
      <c r="AB256" s="564" t="e">
        <f ca="1">'BOCES SELECT'!CH257</f>
        <v>#N/A</v>
      </c>
    </row>
    <row r="257" spans="1:28" x14ac:dyDescent="0.25">
      <c r="A257" s="95"/>
      <c r="B257" s="95"/>
      <c r="C257" s="95"/>
      <c r="D257" s="25"/>
      <c r="E257" s="141"/>
      <c r="F257" s="141"/>
      <c r="G257" s="142"/>
      <c r="H257" s="25"/>
      <c r="I257" s="25"/>
      <c r="J257" s="551"/>
      <c r="K257" s="581"/>
      <c r="L257" s="565"/>
      <c r="M257" s="565" t="str">
        <f t="shared" si="24"/>
        <v/>
      </c>
      <c r="N257" s="565" t="str">
        <f t="shared" si="25"/>
        <v/>
      </c>
      <c r="O257" s="565"/>
      <c r="P257" s="565">
        <f t="shared" si="26"/>
        <v>0</v>
      </c>
      <c r="Q257" s="565">
        <f t="shared" si="27"/>
        <v>0</v>
      </c>
      <c r="R257" s="565" t="str">
        <f t="shared" si="28"/>
        <v/>
      </c>
      <c r="S257" s="565">
        <f t="shared" si="29"/>
        <v>0</v>
      </c>
      <c r="T257" s="565"/>
      <c r="AA257" s="564">
        <f>'BOCES SELECT'!E258</f>
        <v>1045611</v>
      </c>
      <c r="AB257" s="564" t="e">
        <f ca="1">'BOCES SELECT'!CH258</f>
        <v>#N/A</v>
      </c>
    </row>
    <row r="258" spans="1:28" x14ac:dyDescent="0.25">
      <c r="A258" s="95"/>
      <c r="B258" s="95"/>
      <c r="C258" s="95"/>
      <c r="D258" s="25"/>
      <c r="E258" s="141"/>
      <c r="F258" s="141"/>
      <c r="G258" s="142"/>
      <c r="H258" s="25"/>
      <c r="I258" s="25"/>
      <c r="J258" s="551"/>
      <c r="K258" s="581"/>
      <c r="L258" s="565"/>
      <c r="M258" s="565" t="str">
        <f t="shared" si="24"/>
        <v/>
      </c>
      <c r="N258" s="565" t="str">
        <f t="shared" si="25"/>
        <v/>
      </c>
      <c r="O258" s="565"/>
      <c r="P258" s="565">
        <f t="shared" si="26"/>
        <v>0</v>
      </c>
      <c r="Q258" s="565">
        <f t="shared" si="27"/>
        <v>0</v>
      </c>
      <c r="R258" s="565" t="str">
        <f t="shared" si="28"/>
        <v/>
      </c>
      <c r="S258" s="565">
        <f t="shared" si="29"/>
        <v>0</v>
      </c>
      <c r="T258" s="565"/>
      <c r="AA258" s="564">
        <f>'BOCES SELECT'!E259</f>
        <v>1045610</v>
      </c>
      <c r="AB258" s="564" t="e">
        <f ca="1">'BOCES SELECT'!CH259</f>
        <v>#N/A</v>
      </c>
    </row>
    <row r="259" spans="1:28" x14ac:dyDescent="0.25">
      <c r="A259" s="95"/>
      <c r="B259" s="95"/>
      <c r="C259" s="95"/>
      <c r="D259" s="25"/>
      <c r="E259" s="141"/>
      <c r="F259" s="141"/>
      <c r="G259" s="142"/>
      <c r="H259" s="25"/>
      <c r="I259" s="25"/>
      <c r="J259" s="551"/>
      <c r="K259" s="581"/>
      <c r="L259" s="565"/>
      <c r="M259" s="565" t="str">
        <f t="shared" si="24"/>
        <v/>
      </c>
      <c r="N259" s="565" t="str">
        <f t="shared" si="25"/>
        <v/>
      </c>
      <c r="O259" s="565"/>
      <c r="P259" s="565">
        <f t="shared" si="26"/>
        <v>0</v>
      </c>
      <c r="Q259" s="565">
        <f t="shared" si="27"/>
        <v>0</v>
      </c>
      <c r="R259" s="565" t="str">
        <f t="shared" si="28"/>
        <v/>
      </c>
      <c r="S259" s="565">
        <f t="shared" si="29"/>
        <v>0</v>
      </c>
      <c r="T259" s="565"/>
      <c r="AA259" s="564">
        <f>'BOCES SELECT'!E260</f>
        <v>1045609</v>
      </c>
      <c r="AB259" s="564" t="e">
        <f ca="1">'BOCES SELECT'!CH260</f>
        <v>#N/A</v>
      </c>
    </row>
    <row r="260" spans="1:28" x14ac:dyDescent="0.25">
      <c r="A260" s="95"/>
      <c r="B260" s="95"/>
      <c r="C260" s="95"/>
      <c r="D260" s="25"/>
      <c r="E260" s="141"/>
      <c r="F260" s="141"/>
      <c r="G260" s="142"/>
      <c r="H260" s="25"/>
      <c r="I260" s="25"/>
      <c r="J260" s="551"/>
      <c r="K260" s="581"/>
      <c r="L260" s="565"/>
      <c r="M260" s="565" t="str">
        <f t="shared" si="24"/>
        <v/>
      </c>
      <c r="N260" s="565" t="str">
        <f t="shared" si="25"/>
        <v/>
      </c>
      <c r="O260" s="565"/>
      <c r="P260" s="565">
        <f t="shared" si="26"/>
        <v>0</v>
      </c>
      <c r="Q260" s="565">
        <f t="shared" si="27"/>
        <v>0</v>
      </c>
      <c r="R260" s="565" t="str">
        <f t="shared" si="28"/>
        <v/>
      </c>
      <c r="S260" s="565">
        <f t="shared" si="29"/>
        <v>0</v>
      </c>
      <c r="T260" s="565"/>
      <c r="AA260" s="564">
        <f>'BOCES SELECT'!E261</f>
        <v>1045608</v>
      </c>
      <c r="AB260" s="564" t="e">
        <f ca="1">'BOCES SELECT'!CH261</f>
        <v>#N/A</v>
      </c>
    </row>
    <row r="261" spans="1:28" x14ac:dyDescent="0.25">
      <c r="A261" s="95"/>
      <c r="B261" s="95"/>
      <c r="C261" s="95"/>
      <c r="D261" s="25"/>
      <c r="E261" s="141"/>
      <c r="F261" s="141"/>
      <c r="G261" s="142"/>
      <c r="H261" s="25"/>
      <c r="I261" s="25"/>
      <c r="J261" s="551"/>
      <c r="K261" s="581"/>
      <c r="L261" s="565"/>
      <c r="M261" s="565" t="str">
        <f t="shared" ref="M261:M324" si="30">LEFT(I261,11)</f>
        <v/>
      </c>
      <c r="N261" s="565" t="str">
        <f t="shared" ref="N261:N324" si="31">LEFT(F261,2)</f>
        <v/>
      </c>
      <c r="O261" s="565"/>
      <c r="P261" s="565">
        <f t="shared" ref="P261:P324" si="32">L261</f>
        <v>0</v>
      </c>
      <c r="Q261" s="565">
        <f t="shared" ref="Q261:Q324" si="33">LEN(M261)</f>
        <v>0</v>
      </c>
      <c r="R261" s="565" t="str">
        <f t="shared" ref="R261:R324" si="34">IF(LEN(M261)=11,M261,IF(LEN(M261)=10,CONCATENATE(M261," "),IF(LEN(M261)=9,CONCATENATE(M261,"  "),IF(LEN(M261)=8,CONCATENATE(M261,"   "),""))))</f>
        <v/>
      </c>
      <c r="S261" s="565">
        <f t="shared" ref="S261:S324" si="35">LEN(R261)</f>
        <v>0</v>
      </c>
      <c r="T261" s="565"/>
      <c r="AA261" s="564">
        <f>'BOCES SELECT'!E262</f>
        <v>1045607</v>
      </c>
      <c r="AB261" s="564" t="e">
        <f ca="1">'BOCES SELECT'!CH262</f>
        <v>#N/A</v>
      </c>
    </row>
    <row r="262" spans="1:28" x14ac:dyDescent="0.25">
      <c r="A262" s="95"/>
      <c r="B262" s="95"/>
      <c r="C262" s="95"/>
      <c r="D262" s="25"/>
      <c r="E262" s="141"/>
      <c r="F262" s="141"/>
      <c r="G262" s="142"/>
      <c r="H262" s="25"/>
      <c r="I262" s="25"/>
      <c r="J262" s="551"/>
      <c r="K262" s="581"/>
      <c r="L262" s="565"/>
      <c r="M262" s="565" t="str">
        <f t="shared" si="30"/>
        <v/>
      </c>
      <c r="N262" s="565" t="str">
        <f t="shared" si="31"/>
        <v/>
      </c>
      <c r="O262" s="565"/>
      <c r="P262" s="565">
        <f t="shared" si="32"/>
        <v>0</v>
      </c>
      <c r="Q262" s="565">
        <f t="shared" si="33"/>
        <v>0</v>
      </c>
      <c r="R262" s="565" t="str">
        <f t="shared" si="34"/>
        <v/>
      </c>
      <c r="S262" s="565">
        <f t="shared" si="35"/>
        <v>0</v>
      </c>
      <c r="T262" s="565"/>
      <c r="AA262" s="564">
        <f>'BOCES SELECT'!E263</f>
        <v>1045606</v>
      </c>
      <c r="AB262" s="564" t="e">
        <f ca="1">'BOCES SELECT'!CH263</f>
        <v>#N/A</v>
      </c>
    </row>
    <row r="263" spans="1:28" x14ac:dyDescent="0.25">
      <c r="A263" s="95"/>
      <c r="B263" s="95"/>
      <c r="C263" s="95"/>
      <c r="D263" s="25"/>
      <c r="E263" s="141"/>
      <c r="F263" s="141"/>
      <c r="G263" s="142"/>
      <c r="H263" s="25"/>
      <c r="I263" s="25"/>
      <c r="J263" s="551"/>
      <c r="K263" s="581"/>
      <c r="L263" s="565"/>
      <c r="M263" s="565" t="str">
        <f t="shared" si="30"/>
        <v/>
      </c>
      <c r="N263" s="565" t="str">
        <f t="shared" si="31"/>
        <v/>
      </c>
      <c r="O263" s="565"/>
      <c r="P263" s="565">
        <f t="shared" si="32"/>
        <v>0</v>
      </c>
      <c r="Q263" s="565">
        <f t="shared" si="33"/>
        <v>0</v>
      </c>
      <c r="R263" s="565" t="str">
        <f t="shared" si="34"/>
        <v/>
      </c>
      <c r="S263" s="565">
        <f t="shared" si="35"/>
        <v>0</v>
      </c>
      <c r="T263" s="565"/>
      <c r="AA263" s="564">
        <f>'BOCES SELECT'!E264</f>
        <v>1045605</v>
      </c>
      <c r="AB263" s="564" t="e">
        <f ca="1">'BOCES SELECT'!CH264</f>
        <v>#N/A</v>
      </c>
    </row>
    <row r="264" spans="1:28" x14ac:dyDescent="0.25">
      <c r="A264" s="95"/>
      <c r="B264" s="95"/>
      <c r="C264" s="95"/>
      <c r="D264" s="25"/>
      <c r="E264" s="141"/>
      <c r="F264" s="141"/>
      <c r="G264" s="142"/>
      <c r="H264" s="25"/>
      <c r="I264" s="25"/>
      <c r="J264" s="551"/>
      <c r="K264" s="581"/>
      <c r="L264" s="565"/>
      <c r="M264" s="565" t="str">
        <f t="shared" si="30"/>
        <v/>
      </c>
      <c r="N264" s="565" t="str">
        <f t="shared" si="31"/>
        <v/>
      </c>
      <c r="O264" s="565"/>
      <c r="P264" s="565">
        <f t="shared" si="32"/>
        <v>0</v>
      </c>
      <c r="Q264" s="565">
        <f t="shared" si="33"/>
        <v>0</v>
      </c>
      <c r="R264" s="565" t="str">
        <f t="shared" si="34"/>
        <v/>
      </c>
      <c r="S264" s="565">
        <f t="shared" si="35"/>
        <v>0</v>
      </c>
      <c r="T264" s="565"/>
      <c r="AA264" s="564">
        <f>'BOCES SELECT'!E265</f>
        <v>1045604</v>
      </c>
      <c r="AB264" s="564" t="e">
        <f ca="1">'BOCES SELECT'!CH265</f>
        <v>#N/A</v>
      </c>
    </row>
    <row r="265" spans="1:28" x14ac:dyDescent="0.25">
      <c r="A265" s="95"/>
      <c r="B265" s="95"/>
      <c r="C265" s="95"/>
      <c r="D265" s="25"/>
      <c r="E265" s="141"/>
      <c r="F265" s="141"/>
      <c r="G265" s="142"/>
      <c r="H265" s="25"/>
      <c r="I265" s="25"/>
      <c r="J265" s="551"/>
      <c r="K265" s="581"/>
      <c r="L265" s="565"/>
      <c r="M265" s="565" t="str">
        <f t="shared" si="30"/>
        <v/>
      </c>
      <c r="N265" s="565" t="str">
        <f t="shared" si="31"/>
        <v/>
      </c>
      <c r="O265" s="565"/>
      <c r="P265" s="565">
        <f t="shared" si="32"/>
        <v>0</v>
      </c>
      <c r="Q265" s="565">
        <f t="shared" si="33"/>
        <v>0</v>
      </c>
      <c r="R265" s="565" t="str">
        <f t="shared" si="34"/>
        <v/>
      </c>
      <c r="S265" s="565">
        <f t="shared" si="35"/>
        <v>0</v>
      </c>
      <c r="T265" s="565"/>
      <c r="AA265" s="564">
        <f>'BOCES SELECT'!E266</f>
        <v>1045603</v>
      </c>
      <c r="AB265" s="564" t="e">
        <f ca="1">'BOCES SELECT'!CH266</f>
        <v>#N/A</v>
      </c>
    </row>
    <row r="266" spans="1:28" x14ac:dyDescent="0.25">
      <c r="A266" s="95"/>
      <c r="B266" s="95"/>
      <c r="C266" s="95"/>
      <c r="D266" s="25"/>
      <c r="E266" s="141"/>
      <c r="F266" s="141"/>
      <c r="G266" s="142"/>
      <c r="H266" s="25"/>
      <c r="I266" s="25"/>
      <c r="J266" s="551"/>
      <c r="K266" s="581"/>
      <c r="L266" s="565"/>
      <c r="M266" s="565" t="str">
        <f t="shared" si="30"/>
        <v/>
      </c>
      <c r="N266" s="565" t="str">
        <f t="shared" si="31"/>
        <v/>
      </c>
      <c r="O266" s="565"/>
      <c r="P266" s="565">
        <f t="shared" si="32"/>
        <v>0</v>
      </c>
      <c r="Q266" s="565">
        <f t="shared" si="33"/>
        <v>0</v>
      </c>
      <c r="R266" s="565" t="str">
        <f t="shared" si="34"/>
        <v/>
      </c>
      <c r="S266" s="565">
        <f t="shared" si="35"/>
        <v>0</v>
      </c>
      <c r="T266" s="565"/>
      <c r="AA266" s="564">
        <f>'BOCES SELECT'!E267</f>
        <v>1045602</v>
      </c>
      <c r="AB266" s="564" t="e">
        <f ca="1">'BOCES SELECT'!CH267</f>
        <v>#N/A</v>
      </c>
    </row>
    <row r="267" spans="1:28" x14ac:dyDescent="0.25">
      <c r="A267" s="95"/>
      <c r="B267" s="95"/>
      <c r="C267" s="95"/>
      <c r="D267" s="25"/>
      <c r="E267" s="141"/>
      <c r="F267" s="141"/>
      <c r="G267" s="142"/>
      <c r="H267" s="25"/>
      <c r="I267" s="25"/>
      <c r="J267" s="551"/>
      <c r="K267" s="581"/>
      <c r="L267" s="565"/>
      <c r="M267" s="565" t="str">
        <f t="shared" si="30"/>
        <v/>
      </c>
      <c r="N267" s="565" t="str">
        <f t="shared" si="31"/>
        <v/>
      </c>
      <c r="O267" s="565"/>
      <c r="P267" s="565">
        <f t="shared" si="32"/>
        <v>0</v>
      </c>
      <c r="Q267" s="565">
        <f t="shared" si="33"/>
        <v>0</v>
      </c>
      <c r="R267" s="565" t="str">
        <f t="shared" si="34"/>
        <v/>
      </c>
      <c r="S267" s="565">
        <f t="shared" si="35"/>
        <v>0</v>
      </c>
      <c r="T267" s="565"/>
      <c r="AA267" s="564">
        <f>'BOCES SELECT'!E268</f>
        <v>1045601</v>
      </c>
      <c r="AB267" s="564" t="e">
        <f ca="1">'BOCES SELECT'!CH268</f>
        <v>#N/A</v>
      </c>
    </row>
    <row r="268" spans="1:28" x14ac:dyDescent="0.25">
      <c r="A268" s="95"/>
      <c r="B268" s="95"/>
      <c r="C268" s="95"/>
      <c r="D268" s="25"/>
      <c r="E268" s="141"/>
      <c r="F268" s="141"/>
      <c r="G268" s="142"/>
      <c r="H268" s="25"/>
      <c r="I268" s="25"/>
      <c r="J268" s="551"/>
      <c r="K268" s="581"/>
      <c r="L268" s="565"/>
      <c r="M268" s="565" t="str">
        <f t="shared" si="30"/>
        <v/>
      </c>
      <c r="N268" s="565" t="str">
        <f t="shared" si="31"/>
        <v/>
      </c>
      <c r="O268" s="565"/>
      <c r="P268" s="565">
        <f t="shared" si="32"/>
        <v>0</v>
      </c>
      <c r="Q268" s="565">
        <f t="shared" si="33"/>
        <v>0</v>
      </c>
      <c r="R268" s="565" t="str">
        <f t="shared" si="34"/>
        <v/>
      </c>
      <c r="S268" s="565">
        <f t="shared" si="35"/>
        <v>0</v>
      </c>
      <c r="T268" s="565"/>
      <c r="AA268" s="564">
        <f>'BOCES SELECT'!E269</f>
        <v>1045600</v>
      </c>
      <c r="AB268" s="564" t="e">
        <f ca="1">'BOCES SELECT'!CH269</f>
        <v>#N/A</v>
      </c>
    </row>
    <row r="269" spans="1:28" x14ac:dyDescent="0.25">
      <c r="A269" s="95"/>
      <c r="B269" s="95"/>
      <c r="C269" s="95"/>
      <c r="D269" s="25"/>
      <c r="E269" s="141"/>
      <c r="F269" s="141"/>
      <c r="G269" s="142"/>
      <c r="H269" s="25"/>
      <c r="I269" s="25"/>
      <c r="J269" s="551"/>
      <c r="K269" s="581"/>
      <c r="L269" s="565"/>
      <c r="M269" s="565" t="str">
        <f t="shared" si="30"/>
        <v/>
      </c>
      <c r="N269" s="565" t="str">
        <f t="shared" si="31"/>
        <v/>
      </c>
      <c r="O269" s="565"/>
      <c r="P269" s="565">
        <f t="shared" si="32"/>
        <v>0</v>
      </c>
      <c r="Q269" s="565">
        <f t="shared" si="33"/>
        <v>0</v>
      </c>
      <c r="R269" s="565" t="str">
        <f t="shared" si="34"/>
        <v/>
      </c>
      <c r="S269" s="565">
        <f t="shared" si="35"/>
        <v>0</v>
      </c>
      <c r="T269" s="565"/>
      <c r="AA269" s="564">
        <f>'BOCES SELECT'!E270</f>
        <v>1045599</v>
      </c>
      <c r="AB269" s="564" t="e">
        <f ca="1">'BOCES SELECT'!CH270</f>
        <v>#N/A</v>
      </c>
    </row>
    <row r="270" spans="1:28" x14ac:dyDescent="0.25">
      <c r="A270" s="95"/>
      <c r="B270" s="95"/>
      <c r="C270" s="95"/>
      <c r="D270" s="25"/>
      <c r="E270" s="141"/>
      <c r="F270" s="141"/>
      <c r="G270" s="142"/>
      <c r="H270" s="25"/>
      <c r="I270" s="25"/>
      <c r="J270" s="551"/>
      <c r="K270" s="581"/>
      <c r="L270" s="565"/>
      <c r="M270" s="565" t="str">
        <f t="shared" si="30"/>
        <v/>
      </c>
      <c r="N270" s="565" t="str">
        <f t="shared" si="31"/>
        <v/>
      </c>
      <c r="O270" s="565"/>
      <c r="P270" s="565">
        <f t="shared" si="32"/>
        <v>0</v>
      </c>
      <c r="Q270" s="565">
        <f t="shared" si="33"/>
        <v>0</v>
      </c>
      <c r="R270" s="565" t="str">
        <f t="shared" si="34"/>
        <v/>
      </c>
      <c r="S270" s="565">
        <f t="shared" si="35"/>
        <v>0</v>
      </c>
      <c r="T270" s="565"/>
      <c r="AA270" s="564">
        <f>'BOCES SELECT'!E271</f>
        <v>1045598</v>
      </c>
      <c r="AB270" s="564" t="e">
        <f ca="1">'BOCES SELECT'!CH271</f>
        <v>#N/A</v>
      </c>
    </row>
    <row r="271" spans="1:28" x14ac:dyDescent="0.25">
      <c r="A271" s="95"/>
      <c r="B271" s="95"/>
      <c r="C271" s="95"/>
      <c r="D271" s="25"/>
      <c r="E271" s="141"/>
      <c r="F271" s="141"/>
      <c r="G271" s="142"/>
      <c r="H271" s="25"/>
      <c r="I271" s="25"/>
      <c r="J271" s="551"/>
      <c r="K271" s="581"/>
      <c r="L271" s="565"/>
      <c r="M271" s="565" t="str">
        <f t="shared" si="30"/>
        <v/>
      </c>
      <c r="N271" s="565" t="str">
        <f t="shared" si="31"/>
        <v/>
      </c>
      <c r="O271" s="565"/>
      <c r="P271" s="565">
        <f t="shared" si="32"/>
        <v>0</v>
      </c>
      <c r="Q271" s="565">
        <f t="shared" si="33"/>
        <v>0</v>
      </c>
      <c r="R271" s="565" t="str">
        <f t="shared" si="34"/>
        <v/>
      </c>
      <c r="S271" s="565">
        <f t="shared" si="35"/>
        <v>0</v>
      </c>
      <c r="T271" s="565"/>
      <c r="AA271" s="564">
        <f>'BOCES SELECT'!E272</f>
        <v>1045597</v>
      </c>
      <c r="AB271" s="564" t="e">
        <f ca="1">'BOCES SELECT'!CH272</f>
        <v>#N/A</v>
      </c>
    </row>
    <row r="272" spans="1:28" x14ac:dyDescent="0.25">
      <c r="A272" s="95"/>
      <c r="B272" s="95"/>
      <c r="C272" s="95"/>
      <c r="D272" s="25"/>
      <c r="E272" s="141"/>
      <c r="F272" s="141"/>
      <c r="G272" s="142"/>
      <c r="H272" s="25"/>
      <c r="I272" s="25"/>
      <c r="J272" s="551"/>
      <c r="K272" s="581"/>
      <c r="L272" s="565"/>
      <c r="M272" s="565" t="str">
        <f t="shared" si="30"/>
        <v/>
      </c>
      <c r="N272" s="565" t="str">
        <f t="shared" si="31"/>
        <v/>
      </c>
      <c r="O272" s="565"/>
      <c r="P272" s="565">
        <f t="shared" si="32"/>
        <v>0</v>
      </c>
      <c r="Q272" s="565">
        <f t="shared" si="33"/>
        <v>0</v>
      </c>
      <c r="R272" s="565" t="str">
        <f t="shared" si="34"/>
        <v/>
      </c>
      <c r="S272" s="565">
        <f t="shared" si="35"/>
        <v>0</v>
      </c>
      <c r="T272" s="565"/>
      <c r="AA272" s="564">
        <f>'BOCES SELECT'!E273</f>
        <v>1045596</v>
      </c>
      <c r="AB272" s="564" t="e">
        <f ca="1">'BOCES SELECT'!CH273</f>
        <v>#N/A</v>
      </c>
    </row>
    <row r="273" spans="1:28" x14ac:dyDescent="0.25">
      <c r="A273" s="95"/>
      <c r="B273" s="95"/>
      <c r="C273" s="95"/>
      <c r="D273" s="25"/>
      <c r="E273" s="141"/>
      <c r="F273" s="141"/>
      <c r="G273" s="142"/>
      <c r="H273" s="25"/>
      <c r="I273" s="25"/>
      <c r="J273" s="551"/>
      <c r="K273" s="581"/>
      <c r="L273" s="565"/>
      <c r="M273" s="565" t="str">
        <f t="shared" si="30"/>
        <v/>
      </c>
      <c r="N273" s="565" t="str">
        <f t="shared" si="31"/>
        <v/>
      </c>
      <c r="O273" s="565"/>
      <c r="P273" s="565">
        <f t="shared" si="32"/>
        <v>0</v>
      </c>
      <c r="Q273" s="565">
        <f t="shared" si="33"/>
        <v>0</v>
      </c>
      <c r="R273" s="565" t="str">
        <f t="shared" si="34"/>
        <v/>
      </c>
      <c r="S273" s="565">
        <f t="shared" si="35"/>
        <v>0</v>
      </c>
      <c r="T273" s="565"/>
      <c r="AA273" s="564">
        <f>'BOCES SELECT'!E274</f>
        <v>1045595</v>
      </c>
      <c r="AB273" s="564" t="e">
        <f ca="1">'BOCES SELECT'!CH274</f>
        <v>#N/A</v>
      </c>
    </row>
    <row r="274" spans="1:28" x14ac:dyDescent="0.25">
      <c r="A274" s="95"/>
      <c r="B274" s="95"/>
      <c r="C274" s="95"/>
      <c r="D274" s="25"/>
      <c r="E274" s="141"/>
      <c r="F274" s="141"/>
      <c r="G274" s="142"/>
      <c r="H274" s="25"/>
      <c r="I274" s="25"/>
      <c r="J274" s="551"/>
      <c r="K274" s="581"/>
      <c r="L274" s="565"/>
      <c r="M274" s="565" t="str">
        <f t="shared" si="30"/>
        <v/>
      </c>
      <c r="N274" s="565" t="str">
        <f t="shared" si="31"/>
        <v/>
      </c>
      <c r="O274" s="565"/>
      <c r="P274" s="565">
        <f t="shared" si="32"/>
        <v>0</v>
      </c>
      <c r="Q274" s="565">
        <f t="shared" si="33"/>
        <v>0</v>
      </c>
      <c r="R274" s="565" t="str">
        <f t="shared" si="34"/>
        <v/>
      </c>
      <c r="S274" s="565">
        <f t="shared" si="35"/>
        <v>0</v>
      </c>
      <c r="T274" s="565"/>
      <c r="AA274" s="564">
        <f>'BOCES SELECT'!E275</f>
        <v>1045594</v>
      </c>
      <c r="AB274" s="564" t="e">
        <f ca="1">'BOCES SELECT'!CH275</f>
        <v>#N/A</v>
      </c>
    </row>
    <row r="275" spans="1:28" x14ac:dyDescent="0.25">
      <c r="A275" s="95"/>
      <c r="B275" s="95"/>
      <c r="C275" s="95"/>
      <c r="D275" s="25"/>
      <c r="E275" s="141"/>
      <c r="F275" s="141"/>
      <c r="G275" s="142"/>
      <c r="H275" s="25"/>
      <c r="I275" s="25"/>
      <c r="J275" s="551"/>
      <c r="K275" s="581"/>
      <c r="L275" s="565"/>
      <c r="M275" s="565" t="str">
        <f t="shared" si="30"/>
        <v/>
      </c>
      <c r="N275" s="565" t="str">
        <f t="shared" si="31"/>
        <v/>
      </c>
      <c r="O275" s="565"/>
      <c r="P275" s="565">
        <f t="shared" si="32"/>
        <v>0</v>
      </c>
      <c r="Q275" s="565">
        <f t="shared" si="33"/>
        <v>0</v>
      </c>
      <c r="R275" s="565" t="str">
        <f t="shared" si="34"/>
        <v/>
      </c>
      <c r="S275" s="565">
        <f t="shared" si="35"/>
        <v>0</v>
      </c>
      <c r="T275" s="565"/>
      <c r="AA275" s="564">
        <f>'BOCES SELECT'!E276</f>
        <v>1045593</v>
      </c>
      <c r="AB275" s="564" t="e">
        <f ca="1">'BOCES SELECT'!CH276</f>
        <v>#N/A</v>
      </c>
    </row>
    <row r="276" spans="1:28" x14ac:dyDescent="0.25">
      <c r="A276" s="95"/>
      <c r="B276" s="95"/>
      <c r="C276" s="95"/>
      <c r="D276" s="25"/>
      <c r="E276" s="141"/>
      <c r="F276" s="141"/>
      <c r="G276" s="142"/>
      <c r="H276" s="25"/>
      <c r="I276" s="25"/>
      <c r="J276" s="551"/>
      <c r="K276" s="581"/>
      <c r="L276" s="565"/>
      <c r="M276" s="565" t="str">
        <f t="shared" si="30"/>
        <v/>
      </c>
      <c r="N276" s="565" t="str">
        <f t="shared" si="31"/>
        <v/>
      </c>
      <c r="O276" s="565"/>
      <c r="P276" s="565">
        <f t="shared" si="32"/>
        <v>0</v>
      </c>
      <c r="Q276" s="565">
        <f t="shared" si="33"/>
        <v>0</v>
      </c>
      <c r="R276" s="565" t="str">
        <f t="shared" si="34"/>
        <v/>
      </c>
      <c r="S276" s="565">
        <f t="shared" si="35"/>
        <v>0</v>
      </c>
      <c r="T276" s="565"/>
      <c r="AA276" s="564">
        <f>'BOCES SELECT'!E277</f>
        <v>1045592</v>
      </c>
      <c r="AB276" s="564" t="e">
        <f ca="1">'BOCES SELECT'!CH277</f>
        <v>#N/A</v>
      </c>
    </row>
    <row r="277" spans="1:28" x14ac:dyDescent="0.25">
      <c r="A277" s="95"/>
      <c r="B277" s="95"/>
      <c r="C277" s="95"/>
      <c r="D277" s="25"/>
      <c r="E277" s="141"/>
      <c r="F277" s="141"/>
      <c r="G277" s="142"/>
      <c r="H277" s="25"/>
      <c r="I277" s="25"/>
      <c r="J277" s="551"/>
      <c r="K277" s="581"/>
      <c r="L277" s="565"/>
      <c r="M277" s="565" t="str">
        <f t="shared" si="30"/>
        <v/>
      </c>
      <c r="N277" s="565" t="str">
        <f t="shared" si="31"/>
        <v/>
      </c>
      <c r="O277" s="565"/>
      <c r="P277" s="565">
        <f t="shared" si="32"/>
        <v>0</v>
      </c>
      <c r="Q277" s="565">
        <f t="shared" si="33"/>
        <v>0</v>
      </c>
      <c r="R277" s="565" t="str">
        <f t="shared" si="34"/>
        <v/>
      </c>
      <c r="S277" s="565">
        <f t="shared" si="35"/>
        <v>0</v>
      </c>
      <c r="T277" s="565"/>
      <c r="AA277" s="564">
        <f>'BOCES SELECT'!E278</f>
        <v>1045591</v>
      </c>
      <c r="AB277" s="564" t="e">
        <f ca="1">'BOCES SELECT'!CH278</f>
        <v>#N/A</v>
      </c>
    </row>
    <row r="278" spans="1:28" x14ac:dyDescent="0.25">
      <c r="A278" s="95"/>
      <c r="B278" s="95"/>
      <c r="C278" s="95"/>
      <c r="D278" s="25"/>
      <c r="E278" s="141"/>
      <c r="F278" s="141"/>
      <c r="G278" s="142"/>
      <c r="H278" s="25"/>
      <c r="I278" s="25"/>
      <c r="J278" s="551"/>
      <c r="K278" s="581"/>
      <c r="L278" s="565"/>
      <c r="M278" s="565" t="str">
        <f t="shared" si="30"/>
        <v/>
      </c>
      <c r="N278" s="565" t="str">
        <f t="shared" si="31"/>
        <v/>
      </c>
      <c r="O278" s="565"/>
      <c r="P278" s="565">
        <f t="shared" si="32"/>
        <v>0</v>
      </c>
      <c r="Q278" s="565">
        <f t="shared" si="33"/>
        <v>0</v>
      </c>
      <c r="R278" s="565" t="str">
        <f t="shared" si="34"/>
        <v/>
      </c>
      <c r="S278" s="565">
        <f t="shared" si="35"/>
        <v>0</v>
      </c>
      <c r="T278" s="565"/>
      <c r="AA278" s="564">
        <f>'BOCES SELECT'!E279</f>
        <v>1045590</v>
      </c>
      <c r="AB278" s="564" t="e">
        <f ca="1">'BOCES SELECT'!CH279</f>
        <v>#N/A</v>
      </c>
    </row>
    <row r="279" spans="1:28" x14ac:dyDescent="0.25">
      <c r="A279" s="95"/>
      <c r="B279" s="95"/>
      <c r="C279" s="95"/>
      <c r="D279" s="25"/>
      <c r="E279" s="141"/>
      <c r="F279" s="141"/>
      <c r="G279" s="142"/>
      <c r="H279" s="25"/>
      <c r="I279" s="25"/>
      <c r="J279" s="551"/>
      <c r="K279" s="581"/>
      <c r="L279" s="565"/>
      <c r="M279" s="565" t="str">
        <f t="shared" si="30"/>
        <v/>
      </c>
      <c r="N279" s="565" t="str">
        <f t="shared" si="31"/>
        <v/>
      </c>
      <c r="O279" s="565"/>
      <c r="P279" s="565">
        <f t="shared" si="32"/>
        <v>0</v>
      </c>
      <c r="Q279" s="565">
        <f t="shared" si="33"/>
        <v>0</v>
      </c>
      <c r="R279" s="565" t="str">
        <f t="shared" si="34"/>
        <v/>
      </c>
      <c r="S279" s="565">
        <f t="shared" si="35"/>
        <v>0</v>
      </c>
      <c r="T279" s="565"/>
      <c r="AA279" s="564">
        <f>'BOCES SELECT'!E280</f>
        <v>1045589</v>
      </c>
      <c r="AB279" s="564" t="e">
        <f ca="1">'BOCES SELECT'!CH280</f>
        <v>#N/A</v>
      </c>
    </row>
    <row r="280" spans="1:28" x14ac:dyDescent="0.25">
      <c r="A280" s="95"/>
      <c r="B280" s="95"/>
      <c r="C280" s="95"/>
      <c r="D280" s="25"/>
      <c r="E280" s="141"/>
      <c r="F280" s="141"/>
      <c r="G280" s="142"/>
      <c r="H280" s="25"/>
      <c r="I280" s="25"/>
      <c r="J280" s="551"/>
      <c r="K280" s="581"/>
      <c r="L280" s="565"/>
      <c r="M280" s="565" t="str">
        <f t="shared" si="30"/>
        <v/>
      </c>
      <c r="N280" s="565" t="str">
        <f t="shared" si="31"/>
        <v/>
      </c>
      <c r="O280" s="565"/>
      <c r="P280" s="565">
        <f t="shared" si="32"/>
        <v>0</v>
      </c>
      <c r="Q280" s="565">
        <f t="shared" si="33"/>
        <v>0</v>
      </c>
      <c r="R280" s="565" t="str">
        <f t="shared" si="34"/>
        <v/>
      </c>
      <c r="S280" s="565">
        <f t="shared" si="35"/>
        <v>0</v>
      </c>
      <c r="T280" s="565"/>
      <c r="AA280" s="564">
        <f>'BOCES SELECT'!E281</f>
        <v>1045588</v>
      </c>
      <c r="AB280" s="564" t="e">
        <f ca="1">'BOCES SELECT'!CH281</f>
        <v>#N/A</v>
      </c>
    </row>
    <row r="281" spans="1:28" x14ac:dyDescent="0.25">
      <c r="A281" s="95"/>
      <c r="B281" s="95"/>
      <c r="C281" s="95"/>
      <c r="D281" s="25"/>
      <c r="E281" s="141"/>
      <c r="F281" s="141"/>
      <c r="G281" s="142"/>
      <c r="H281" s="25"/>
      <c r="I281" s="25"/>
      <c r="J281" s="551"/>
      <c r="K281" s="581"/>
      <c r="L281" s="565"/>
      <c r="M281" s="565" t="str">
        <f t="shared" si="30"/>
        <v/>
      </c>
      <c r="N281" s="565" t="str">
        <f t="shared" si="31"/>
        <v/>
      </c>
      <c r="O281" s="565"/>
      <c r="P281" s="565">
        <f t="shared" si="32"/>
        <v>0</v>
      </c>
      <c r="Q281" s="565">
        <f t="shared" si="33"/>
        <v>0</v>
      </c>
      <c r="R281" s="565" t="str">
        <f t="shared" si="34"/>
        <v/>
      </c>
      <c r="S281" s="565">
        <f t="shared" si="35"/>
        <v>0</v>
      </c>
      <c r="T281" s="565"/>
      <c r="AA281" s="564">
        <f>'BOCES SELECT'!E282</f>
        <v>1045587</v>
      </c>
      <c r="AB281" s="564" t="e">
        <f ca="1">'BOCES SELECT'!CH282</f>
        <v>#N/A</v>
      </c>
    </row>
    <row r="282" spans="1:28" x14ac:dyDescent="0.25">
      <c r="A282" s="95"/>
      <c r="B282" s="95"/>
      <c r="C282" s="95"/>
      <c r="D282" s="25"/>
      <c r="E282" s="141"/>
      <c r="F282" s="141"/>
      <c r="G282" s="142"/>
      <c r="H282" s="25"/>
      <c r="I282" s="25"/>
      <c r="J282" s="551"/>
      <c r="K282" s="581"/>
      <c r="L282" s="565"/>
      <c r="M282" s="565" t="str">
        <f t="shared" si="30"/>
        <v/>
      </c>
      <c r="N282" s="565" t="str">
        <f t="shared" si="31"/>
        <v/>
      </c>
      <c r="O282" s="565"/>
      <c r="P282" s="565">
        <f t="shared" si="32"/>
        <v>0</v>
      </c>
      <c r="Q282" s="565">
        <f t="shared" si="33"/>
        <v>0</v>
      </c>
      <c r="R282" s="565" t="str">
        <f t="shared" si="34"/>
        <v/>
      </c>
      <c r="S282" s="565">
        <f t="shared" si="35"/>
        <v>0</v>
      </c>
      <c r="T282" s="565"/>
      <c r="AA282" s="564">
        <f>'BOCES SELECT'!E283</f>
        <v>1045586</v>
      </c>
      <c r="AB282" s="564" t="e">
        <f ca="1">'BOCES SELECT'!CH283</f>
        <v>#N/A</v>
      </c>
    </row>
    <row r="283" spans="1:28" x14ac:dyDescent="0.25">
      <c r="A283" s="95"/>
      <c r="B283" s="95"/>
      <c r="C283" s="95"/>
      <c r="D283" s="25"/>
      <c r="E283" s="141"/>
      <c r="F283" s="141"/>
      <c r="G283" s="142"/>
      <c r="H283" s="25"/>
      <c r="I283" s="25"/>
      <c r="J283" s="551"/>
      <c r="K283" s="581"/>
      <c r="L283" s="565"/>
      <c r="M283" s="565" t="str">
        <f t="shared" si="30"/>
        <v/>
      </c>
      <c r="N283" s="565" t="str">
        <f t="shared" si="31"/>
        <v/>
      </c>
      <c r="O283" s="565"/>
      <c r="P283" s="565">
        <f t="shared" si="32"/>
        <v>0</v>
      </c>
      <c r="Q283" s="565">
        <f t="shared" si="33"/>
        <v>0</v>
      </c>
      <c r="R283" s="565" t="str">
        <f t="shared" si="34"/>
        <v/>
      </c>
      <c r="S283" s="565">
        <f t="shared" si="35"/>
        <v>0</v>
      </c>
      <c r="T283" s="565"/>
      <c r="AA283" s="564">
        <f>'BOCES SELECT'!E284</f>
        <v>1045585</v>
      </c>
      <c r="AB283" s="564" t="e">
        <f ca="1">'BOCES SELECT'!CH284</f>
        <v>#N/A</v>
      </c>
    </row>
    <row r="284" spans="1:28" x14ac:dyDescent="0.25">
      <c r="A284" s="95"/>
      <c r="B284" s="95"/>
      <c r="C284" s="95"/>
      <c r="D284" s="25"/>
      <c r="E284" s="141"/>
      <c r="F284" s="141"/>
      <c r="G284" s="142"/>
      <c r="H284" s="25"/>
      <c r="I284" s="25"/>
      <c r="J284" s="551"/>
      <c r="K284" s="581"/>
      <c r="L284" s="565"/>
      <c r="M284" s="565" t="str">
        <f t="shared" si="30"/>
        <v/>
      </c>
      <c r="N284" s="565" t="str">
        <f t="shared" si="31"/>
        <v/>
      </c>
      <c r="O284" s="565"/>
      <c r="P284" s="565">
        <f t="shared" si="32"/>
        <v>0</v>
      </c>
      <c r="Q284" s="565">
        <f t="shared" si="33"/>
        <v>0</v>
      </c>
      <c r="R284" s="565" t="str">
        <f t="shared" si="34"/>
        <v/>
      </c>
      <c r="S284" s="565">
        <f t="shared" si="35"/>
        <v>0</v>
      </c>
      <c r="T284" s="565"/>
      <c r="AA284" s="564">
        <f>'BOCES SELECT'!E285</f>
        <v>1045584</v>
      </c>
      <c r="AB284" s="564" t="e">
        <f ca="1">'BOCES SELECT'!CH285</f>
        <v>#N/A</v>
      </c>
    </row>
    <row r="285" spans="1:28" x14ac:dyDescent="0.25">
      <c r="A285" s="95"/>
      <c r="B285" s="95"/>
      <c r="C285" s="95"/>
      <c r="D285" s="25"/>
      <c r="E285" s="141"/>
      <c r="F285" s="141"/>
      <c r="G285" s="142"/>
      <c r="H285" s="25"/>
      <c r="I285" s="25"/>
      <c r="J285" s="551"/>
      <c r="K285" s="581"/>
      <c r="L285" s="565"/>
      <c r="M285" s="565" t="str">
        <f t="shared" si="30"/>
        <v/>
      </c>
      <c r="N285" s="565" t="str">
        <f t="shared" si="31"/>
        <v/>
      </c>
      <c r="O285" s="565"/>
      <c r="P285" s="565">
        <f t="shared" si="32"/>
        <v>0</v>
      </c>
      <c r="Q285" s="565">
        <f t="shared" si="33"/>
        <v>0</v>
      </c>
      <c r="R285" s="565" t="str">
        <f t="shared" si="34"/>
        <v/>
      </c>
      <c r="S285" s="565">
        <f t="shared" si="35"/>
        <v>0</v>
      </c>
      <c r="T285" s="565"/>
      <c r="AA285" s="564">
        <f>'BOCES SELECT'!E286</f>
        <v>1045583</v>
      </c>
      <c r="AB285" s="564" t="e">
        <f ca="1">'BOCES SELECT'!CH286</f>
        <v>#N/A</v>
      </c>
    </row>
    <row r="286" spans="1:28" x14ac:dyDescent="0.25">
      <c r="A286" s="95"/>
      <c r="B286" s="95"/>
      <c r="C286" s="95"/>
      <c r="D286" s="25"/>
      <c r="E286" s="141"/>
      <c r="F286" s="141"/>
      <c r="G286" s="142"/>
      <c r="H286" s="25"/>
      <c r="I286" s="25"/>
      <c r="J286" s="551"/>
      <c r="K286" s="581"/>
      <c r="L286" s="565"/>
      <c r="M286" s="565" t="str">
        <f t="shared" si="30"/>
        <v/>
      </c>
      <c r="N286" s="565" t="str">
        <f t="shared" si="31"/>
        <v/>
      </c>
      <c r="O286" s="565"/>
      <c r="P286" s="565">
        <f t="shared" si="32"/>
        <v>0</v>
      </c>
      <c r="Q286" s="565">
        <f t="shared" si="33"/>
        <v>0</v>
      </c>
      <c r="R286" s="565" t="str">
        <f t="shared" si="34"/>
        <v/>
      </c>
      <c r="S286" s="565">
        <f t="shared" si="35"/>
        <v>0</v>
      </c>
      <c r="T286" s="565"/>
      <c r="AA286" s="564">
        <f>'BOCES SELECT'!E287</f>
        <v>1045582</v>
      </c>
      <c r="AB286" s="564" t="e">
        <f ca="1">'BOCES SELECT'!CH287</f>
        <v>#N/A</v>
      </c>
    </row>
    <row r="287" spans="1:28" x14ac:dyDescent="0.25">
      <c r="A287" s="95"/>
      <c r="B287" s="95"/>
      <c r="C287" s="95"/>
      <c r="D287" s="25"/>
      <c r="E287" s="141"/>
      <c r="F287" s="141"/>
      <c r="G287" s="142"/>
      <c r="H287" s="25"/>
      <c r="I287" s="25"/>
      <c r="J287" s="551"/>
      <c r="K287" s="581"/>
      <c r="L287" s="565"/>
      <c r="M287" s="565" t="str">
        <f t="shared" si="30"/>
        <v/>
      </c>
      <c r="N287" s="565" t="str">
        <f t="shared" si="31"/>
        <v/>
      </c>
      <c r="O287" s="565"/>
      <c r="P287" s="565">
        <f t="shared" si="32"/>
        <v>0</v>
      </c>
      <c r="Q287" s="565">
        <f t="shared" si="33"/>
        <v>0</v>
      </c>
      <c r="R287" s="565" t="str">
        <f t="shared" si="34"/>
        <v/>
      </c>
      <c r="S287" s="565">
        <f t="shared" si="35"/>
        <v>0</v>
      </c>
      <c r="T287" s="565"/>
      <c r="AA287" s="564">
        <f>'BOCES SELECT'!E288</f>
        <v>1045581</v>
      </c>
      <c r="AB287" s="564" t="e">
        <f ca="1">'BOCES SELECT'!CH288</f>
        <v>#N/A</v>
      </c>
    </row>
    <row r="288" spans="1:28" x14ac:dyDescent="0.25">
      <c r="A288" s="95"/>
      <c r="B288" s="95"/>
      <c r="C288" s="95"/>
      <c r="D288" s="25"/>
      <c r="E288" s="141"/>
      <c r="F288" s="141"/>
      <c r="G288" s="142"/>
      <c r="H288" s="25"/>
      <c r="I288" s="25"/>
      <c r="J288" s="551"/>
      <c r="K288" s="581"/>
      <c r="L288" s="565"/>
      <c r="M288" s="565" t="str">
        <f t="shared" si="30"/>
        <v/>
      </c>
      <c r="N288" s="565" t="str">
        <f t="shared" si="31"/>
        <v/>
      </c>
      <c r="O288" s="565"/>
      <c r="P288" s="565">
        <f t="shared" si="32"/>
        <v>0</v>
      </c>
      <c r="Q288" s="565">
        <f t="shared" si="33"/>
        <v>0</v>
      </c>
      <c r="R288" s="565" t="str">
        <f t="shared" si="34"/>
        <v/>
      </c>
      <c r="S288" s="565">
        <f t="shared" si="35"/>
        <v>0</v>
      </c>
      <c r="T288" s="565"/>
      <c r="AA288" s="564">
        <f>'BOCES SELECT'!E289</f>
        <v>1045580</v>
      </c>
      <c r="AB288" s="564" t="e">
        <f ca="1">'BOCES SELECT'!CH289</f>
        <v>#N/A</v>
      </c>
    </row>
    <row r="289" spans="1:28" x14ac:dyDescent="0.25">
      <c r="A289" s="95"/>
      <c r="B289" s="95"/>
      <c r="C289" s="95"/>
      <c r="D289" s="25"/>
      <c r="E289" s="141"/>
      <c r="F289" s="141"/>
      <c r="G289" s="142"/>
      <c r="H289" s="25"/>
      <c r="I289" s="25"/>
      <c r="J289" s="551"/>
      <c r="K289" s="581"/>
      <c r="L289" s="565"/>
      <c r="M289" s="565" t="str">
        <f t="shared" si="30"/>
        <v/>
      </c>
      <c r="N289" s="565" t="str">
        <f t="shared" si="31"/>
        <v/>
      </c>
      <c r="O289" s="565"/>
      <c r="P289" s="565">
        <f t="shared" si="32"/>
        <v>0</v>
      </c>
      <c r="Q289" s="565">
        <f t="shared" si="33"/>
        <v>0</v>
      </c>
      <c r="R289" s="565" t="str">
        <f t="shared" si="34"/>
        <v/>
      </c>
      <c r="S289" s="565">
        <f t="shared" si="35"/>
        <v>0</v>
      </c>
      <c r="T289" s="565"/>
      <c r="AA289" s="564">
        <f>'BOCES SELECT'!E290</f>
        <v>1045579</v>
      </c>
      <c r="AB289" s="564" t="e">
        <f ca="1">'BOCES SELECT'!CH290</f>
        <v>#N/A</v>
      </c>
    </row>
    <row r="290" spans="1:28" x14ac:dyDescent="0.25">
      <c r="A290" s="95"/>
      <c r="B290" s="95"/>
      <c r="C290" s="95"/>
      <c r="D290" s="25"/>
      <c r="E290" s="141"/>
      <c r="F290" s="141"/>
      <c r="G290" s="142"/>
      <c r="H290" s="25"/>
      <c r="I290" s="25"/>
      <c r="J290" s="551"/>
      <c r="K290" s="581"/>
      <c r="L290" s="565"/>
      <c r="M290" s="565" t="str">
        <f t="shared" si="30"/>
        <v/>
      </c>
      <c r="N290" s="565" t="str">
        <f t="shared" si="31"/>
        <v/>
      </c>
      <c r="O290" s="565"/>
      <c r="P290" s="565">
        <f t="shared" si="32"/>
        <v>0</v>
      </c>
      <c r="Q290" s="565">
        <f t="shared" si="33"/>
        <v>0</v>
      </c>
      <c r="R290" s="565" t="str">
        <f t="shared" si="34"/>
        <v/>
      </c>
      <c r="S290" s="565">
        <f t="shared" si="35"/>
        <v>0</v>
      </c>
      <c r="T290" s="565"/>
      <c r="AA290" s="564">
        <f>'BOCES SELECT'!E291</f>
        <v>1045578</v>
      </c>
      <c r="AB290" s="564" t="e">
        <f ca="1">'BOCES SELECT'!CH291</f>
        <v>#N/A</v>
      </c>
    </row>
    <row r="291" spans="1:28" x14ac:dyDescent="0.25">
      <c r="A291" s="95"/>
      <c r="B291" s="95"/>
      <c r="C291" s="95"/>
      <c r="D291" s="25"/>
      <c r="E291" s="141"/>
      <c r="F291" s="141"/>
      <c r="G291" s="142"/>
      <c r="H291" s="25"/>
      <c r="I291" s="25"/>
      <c r="J291" s="551"/>
      <c r="K291" s="581"/>
      <c r="L291" s="565"/>
      <c r="M291" s="565" t="str">
        <f t="shared" si="30"/>
        <v/>
      </c>
      <c r="N291" s="565" t="str">
        <f t="shared" si="31"/>
        <v/>
      </c>
      <c r="O291" s="565"/>
      <c r="P291" s="565">
        <f t="shared" si="32"/>
        <v>0</v>
      </c>
      <c r="Q291" s="565">
        <f t="shared" si="33"/>
        <v>0</v>
      </c>
      <c r="R291" s="565" t="str">
        <f t="shared" si="34"/>
        <v/>
      </c>
      <c r="S291" s="565">
        <f t="shared" si="35"/>
        <v>0</v>
      </c>
      <c r="T291" s="565"/>
      <c r="AA291" s="564">
        <f>'BOCES SELECT'!E292</f>
        <v>1045577</v>
      </c>
      <c r="AB291" s="564" t="e">
        <f ca="1">'BOCES SELECT'!CH292</f>
        <v>#N/A</v>
      </c>
    </row>
    <row r="292" spans="1:28" x14ac:dyDescent="0.25">
      <c r="A292" s="95"/>
      <c r="B292" s="95"/>
      <c r="C292" s="95"/>
      <c r="D292" s="25"/>
      <c r="E292" s="141"/>
      <c r="F292" s="141"/>
      <c r="G292" s="142"/>
      <c r="H292" s="25"/>
      <c r="I292" s="25"/>
      <c r="J292" s="551"/>
      <c r="K292" s="581"/>
      <c r="L292" s="565"/>
      <c r="M292" s="565" t="str">
        <f t="shared" si="30"/>
        <v/>
      </c>
      <c r="N292" s="565" t="str">
        <f t="shared" si="31"/>
        <v/>
      </c>
      <c r="O292" s="565"/>
      <c r="P292" s="565">
        <f t="shared" si="32"/>
        <v>0</v>
      </c>
      <c r="Q292" s="565">
        <f t="shared" si="33"/>
        <v>0</v>
      </c>
      <c r="R292" s="565" t="str">
        <f t="shared" si="34"/>
        <v/>
      </c>
      <c r="S292" s="565">
        <f t="shared" si="35"/>
        <v>0</v>
      </c>
      <c r="T292" s="565"/>
      <c r="AA292" s="564">
        <f>'BOCES SELECT'!E293</f>
        <v>1045576</v>
      </c>
      <c r="AB292" s="564" t="e">
        <f ca="1">'BOCES SELECT'!CH293</f>
        <v>#N/A</v>
      </c>
    </row>
    <row r="293" spans="1:28" x14ac:dyDescent="0.25">
      <c r="A293" s="95"/>
      <c r="B293" s="95"/>
      <c r="C293" s="95"/>
      <c r="D293" s="25"/>
      <c r="E293" s="141"/>
      <c r="F293" s="141"/>
      <c r="G293" s="142"/>
      <c r="H293" s="25"/>
      <c r="I293" s="25"/>
      <c r="J293" s="551"/>
      <c r="K293" s="581"/>
      <c r="L293" s="565"/>
      <c r="M293" s="565" t="str">
        <f t="shared" si="30"/>
        <v/>
      </c>
      <c r="N293" s="565" t="str">
        <f t="shared" si="31"/>
        <v/>
      </c>
      <c r="O293" s="565"/>
      <c r="P293" s="565">
        <f t="shared" si="32"/>
        <v>0</v>
      </c>
      <c r="Q293" s="565">
        <f t="shared" si="33"/>
        <v>0</v>
      </c>
      <c r="R293" s="565" t="str">
        <f t="shared" si="34"/>
        <v/>
      </c>
      <c r="S293" s="565">
        <f t="shared" si="35"/>
        <v>0</v>
      </c>
      <c r="T293" s="565"/>
      <c r="AA293" s="564">
        <f>'BOCES SELECT'!E294</f>
        <v>1045575</v>
      </c>
      <c r="AB293" s="564" t="e">
        <f ca="1">'BOCES SELECT'!CH294</f>
        <v>#N/A</v>
      </c>
    </row>
    <row r="294" spans="1:28" x14ac:dyDescent="0.25">
      <c r="A294" s="95"/>
      <c r="B294" s="95"/>
      <c r="C294" s="95"/>
      <c r="D294" s="25"/>
      <c r="E294" s="141"/>
      <c r="F294" s="141"/>
      <c r="G294" s="142"/>
      <c r="H294" s="25"/>
      <c r="I294" s="25"/>
      <c r="J294" s="551"/>
      <c r="K294" s="581"/>
      <c r="L294" s="565"/>
      <c r="M294" s="565" t="str">
        <f t="shared" si="30"/>
        <v/>
      </c>
      <c r="N294" s="565" t="str">
        <f t="shared" si="31"/>
        <v/>
      </c>
      <c r="O294" s="565"/>
      <c r="P294" s="565">
        <f t="shared" si="32"/>
        <v>0</v>
      </c>
      <c r="Q294" s="565">
        <f t="shared" si="33"/>
        <v>0</v>
      </c>
      <c r="R294" s="565" t="str">
        <f t="shared" si="34"/>
        <v/>
      </c>
      <c r="S294" s="565">
        <f t="shared" si="35"/>
        <v>0</v>
      </c>
      <c r="T294" s="565"/>
      <c r="AA294" s="564">
        <f>'BOCES SELECT'!E295</f>
        <v>1045574</v>
      </c>
      <c r="AB294" s="564" t="e">
        <f ca="1">'BOCES SELECT'!CH295</f>
        <v>#N/A</v>
      </c>
    </row>
    <row r="295" spans="1:28" x14ac:dyDescent="0.25">
      <c r="A295" s="95"/>
      <c r="B295" s="95"/>
      <c r="C295" s="95"/>
      <c r="D295" s="25"/>
      <c r="E295" s="141"/>
      <c r="F295" s="141"/>
      <c r="G295" s="142"/>
      <c r="H295" s="25"/>
      <c r="I295" s="25"/>
      <c r="J295" s="551"/>
      <c r="K295" s="581"/>
      <c r="L295" s="565"/>
      <c r="M295" s="565" t="str">
        <f t="shared" si="30"/>
        <v/>
      </c>
      <c r="N295" s="565" t="str">
        <f t="shared" si="31"/>
        <v/>
      </c>
      <c r="O295" s="565"/>
      <c r="P295" s="565">
        <f t="shared" si="32"/>
        <v>0</v>
      </c>
      <c r="Q295" s="565">
        <f t="shared" si="33"/>
        <v>0</v>
      </c>
      <c r="R295" s="565" t="str">
        <f t="shared" si="34"/>
        <v/>
      </c>
      <c r="S295" s="565">
        <f t="shared" si="35"/>
        <v>0</v>
      </c>
      <c r="T295" s="565"/>
      <c r="AA295" s="564">
        <f>'BOCES SELECT'!E296</f>
        <v>1045573</v>
      </c>
      <c r="AB295" s="564" t="e">
        <f ca="1">'BOCES SELECT'!CH296</f>
        <v>#N/A</v>
      </c>
    </row>
    <row r="296" spans="1:28" x14ac:dyDescent="0.25">
      <c r="A296" s="95"/>
      <c r="B296" s="95"/>
      <c r="C296" s="95"/>
      <c r="D296" s="25"/>
      <c r="E296" s="141"/>
      <c r="F296" s="141"/>
      <c r="G296" s="142"/>
      <c r="H296" s="25"/>
      <c r="I296" s="25"/>
      <c r="J296" s="551"/>
      <c r="K296" s="581"/>
      <c r="L296" s="565"/>
      <c r="M296" s="565" t="str">
        <f t="shared" si="30"/>
        <v/>
      </c>
      <c r="N296" s="565" t="str">
        <f t="shared" si="31"/>
        <v/>
      </c>
      <c r="O296" s="565"/>
      <c r="P296" s="565">
        <f t="shared" si="32"/>
        <v>0</v>
      </c>
      <c r="Q296" s="565">
        <f t="shared" si="33"/>
        <v>0</v>
      </c>
      <c r="R296" s="565" t="str">
        <f t="shared" si="34"/>
        <v/>
      </c>
      <c r="S296" s="565">
        <f t="shared" si="35"/>
        <v>0</v>
      </c>
      <c r="T296" s="565"/>
      <c r="AA296" s="564">
        <f>'BOCES SELECT'!E297</f>
        <v>1045572</v>
      </c>
      <c r="AB296" s="564" t="e">
        <f ca="1">'BOCES SELECT'!CH297</f>
        <v>#N/A</v>
      </c>
    </row>
    <row r="297" spans="1:28" x14ac:dyDescent="0.25">
      <c r="A297" s="95"/>
      <c r="B297" s="95"/>
      <c r="C297" s="95"/>
      <c r="D297" s="25"/>
      <c r="E297" s="141"/>
      <c r="F297" s="141"/>
      <c r="G297" s="142"/>
      <c r="H297" s="25"/>
      <c r="I297" s="25"/>
      <c r="J297" s="551"/>
      <c r="K297" s="581"/>
      <c r="L297" s="565"/>
      <c r="M297" s="565" t="str">
        <f t="shared" si="30"/>
        <v/>
      </c>
      <c r="N297" s="565" t="str">
        <f t="shared" si="31"/>
        <v/>
      </c>
      <c r="O297" s="565"/>
      <c r="P297" s="565">
        <f t="shared" si="32"/>
        <v>0</v>
      </c>
      <c r="Q297" s="565">
        <f t="shared" si="33"/>
        <v>0</v>
      </c>
      <c r="R297" s="565" t="str">
        <f t="shared" si="34"/>
        <v/>
      </c>
      <c r="S297" s="565">
        <f t="shared" si="35"/>
        <v>0</v>
      </c>
      <c r="T297" s="565"/>
      <c r="AA297" s="564">
        <f>'BOCES SELECT'!E298</f>
        <v>1045571</v>
      </c>
      <c r="AB297" s="564" t="e">
        <f ca="1">'BOCES SELECT'!CH298</f>
        <v>#N/A</v>
      </c>
    </row>
    <row r="298" spans="1:28" x14ac:dyDescent="0.25">
      <c r="A298" s="95"/>
      <c r="B298" s="95"/>
      <c r="C298" s="95"/>
      <c r="D298" s="25"/>
      <c r="E298" s="141"/>
      <c r="F298" s="141"/>
      <c r="G298" s="142"/>
      <c r="H298" s="25"/>
      <c r="I298" s="25"/>
      <c r="J298" s="551"/>
      <c r="K298" s="581"/>
      <c r="L298" s="565"/>
      <c r="M298" s="565" t="str">
        <f t="shared" si="30"/>
        <v/>
      </c>
      <c r="N298" s="565" t="str">
        <f t="shared" si="31"/>
        <v/>
      </c>
      <c r="O298" s="565"/>
      <c r="P298" s="565">
        <f t="shared" si="32"/>
        <v>0</v>
      </c>
      <c r="Q298" s="565">
        <f t="shared" si="33"/>
        <v>0</v>
      </c>
      <c r="R298" s="565" t="str">
        <f t="shared" si="34"/>
        <v/>
      </c>
      <c r="S298" s="565">
        <f t="shared" si="35"/>
        <v>0</v>
      </c>
      <c r="T298" s="565"/>
      <c r="AA298" s="564">
        <f>'BOCES SELECT'!E299</f>
        <v>1045570</v>
      </c>
      <c r="AB298" s="564" t="e">
        <f ca="1">'BOCES SELECT'!CH299</f>
        <v>#N/A</v>
      </c>
    </row>
    <row r="299" spans="1:28" x14ac:dyDescent="0.25">
      <c r="A299" s="95"/>
      <c r="B299" s="95"/>
      <c r="C299" s="95"/>
      <c r="D299" s="25"/>
      <c r="E299" s="141"/>
      <c r="F299" s="141"/>
      <c r="G299" s="142"/>
      <c r="H299" s="25"/>
      <c r="I299" s="25"/>
      <c r="J299" s="551"/>
      <c r="K299" s="581"/>
      <c r="L299" s="565"/>
      <c r="M299" s="565" t="str">
        <f t="shared" si="30"/>
        <v/>
      </c>
      <c r="N299" s="565" t="str">
        <f t="shared" si="31"/>
        <v/>
      </c>
      <c r="O299" s="565"/>
      <c r="P299" s="565">
        <f t="shared" si="32"/>
        <v>0</v>
      </c>
      <c r="Q299" s="565">
        <f t="shared" si="33"/>
        <v>0</v>
      </c>
      <c r="R299" s="565" t="str">
        <f t="shared" si="34"/>
        <v/>
      </c>
      <c r="S299" s="565">
        <f t="shared" si="35"/>
        <v>0</v>
      </c>
      <c r="T299" s="565"/>
      <c r="AA299" s="564">
        <f>'BOCES SELECT'!E300</f>
        <v>1045569</v>
      </c>
      <c r="AB299" s="564" t="e">
        <f ca="1">'BOCES SELECT'!CH300</f>
        <v>#N/A</v>
      </c>
    </row>
    <row r="300" spans="1:28" x14ac:dyDescent="0.25">
      <c r="A300" s="95"/>
      <c r="B300" s="95"/>
      <c r="C300" s="95"/>
      <c r="D300" s="25"/>
      <c r="E300" s="141"/>
      <c r="F300" s="141"/>
      <c r="G300" s="142"/>
      <c r="H300" s="25"/>
      <c r="I300" s="25"/>
      <c r="J300" s="551"/>
      <c r="K300" s="581"/>
      <c r="L300" s="565"/>
      <c r="M300" s="565" t="str">
        <f t="shared" si="30"/>
        <v/>
      </c>
      <c r="N300" s="565" t="str">
        <f t="shared" si="31"/>
        <v/>
      </c>
      <c r="O300" s="565"/>
      <c r="P300" s="565">
        <f t="shared" si="32"/>
        <v>0</v>
      </c>
      <c r="Q300" s="565">
        <f t="shared" si="33"/>
        <v>0</v>
      </c>
      <c r="R300" s="565" t="str">
        <f t="shared" si="34"/>
        <v/>
      </c>
      <c r="S300" s="565">
        <f t="shared" si="35"/>
        <v>0</v>
      </c>
      <c r="T300" s="565"/>
      <c r="AA300" s="564">
        <f>'BOCES SELECT'!E301</f>
        <v>1045568</v>
      </c>
      <c r="AB300" s="564" t="e">
        <f ca="1">'BOCES SELECT'!CH301</f>
        <v>#N/A</v>
      </c>
    </row>
    <row r="301" spans="1:28" x14ac:dyDescent="0.25">
      <c r="A301" s="95"/>
      <c r="B301" s="95"/>
      <c r="C301" s="95"/>
      <c r="D301" s="25"/>
      <c r="E301" s="141"/>
      <c r="F301" s="141"/>
      <c r="G301" s="142"/>
      <c r="H301" s="25"/>
      <c r="I301" s="25"/>
      <c r="J301" s="551"/>
      <c r="K301" s="581"/>
      <c r="L301" s="565"/>
      <c r="M301" s="565" t="str">
        <f t="shared" si="30"/>
        <v/>
      </c>
      <c r="N301" s="565" t="str">
        <f t="shared" si="31"/>
        <v/>
      </c>
      <c r="O301" s="565"/>
      <c r="P301" s="565">
        <f t="shared" si="32"/>
        <v>0</v>
      </c>
      <c r="Q301" s="565">
        <f t="shared" si="33"/>
        <v>0</v>
      </c>
      <c r="R301" s="565" t="str">
        <f t="shared" si="34"/>
        <v/>
      </c>
      <c r="S301" s="565">
        <f t="shared" si="35"/>
        <v>0</v>
      </c>
      <c r="T301" s="565"/>
      <c r="AA301" s="564">
        <f>'BOCES SELECT'!E302</f>
        <v>1045567</v>
      </c>
      <c r="AB301" s="564" t="e">
        <f ca="1">'BOCES SELECT'!CH302</f>
        <v>#N/A</v>
      </c>
    </row>
    <row r="302" spans="1:28" x14ac:dyDescent="0.25">
      <c r="A302" s="95"/>
      <c r="B302" s="95"/>
      <c r="C302" s="95"/>
      <c r="D302" s="25"/>
      <c r="E302" s="141"/>
      <c r="F302" s="141"/>
      <c r="G302" s="142"/>
      <c r="H302" s="25"/>
      <c r="I302" s="25"/>
      <c r="J302" s="551"/>
      <c r="K302" s="581"/>
      <c r="L302" s="565"/>
      <c r="M302" s="565" t="str">
        <f t="shared" si="30"/>
        <v/>
      </c>
      <c r="N302" s="565" t="str">
        <f t="shared" si="31"/>
        <v/>
      </c>
      <c r="O302" s="565"/>
      <c r="P302" s="565">
        <f t="shared" si="32"/>
        <v>0</v>
      </c>
      <c r="Q302" s="565">
        <f t="shared" si="33"/>
        <v>0</v>
      </c>
      <c r="R302" s="565" t="str">
        <f t="shared" si="34"/>
        <v/>
      </c>
      <c r="S302" s="565">
        <f t="shared" si="35"/>
        <v>0</v>
      </c>
      <c r="T302" s="565"/>
      <c r="AA302" s="564">
        <f>'BOCES SELECT'!E303</f>
        <v>1045566</v>
      </c>
      <c r="AB302" s="564" t="e">
        <f ca="1">'BOCES SELECT'!CH303</f>
        <v>#N/A</v>
      </c>
    </row>
    <row r="303" spans="1:28" x14ac:dyDescent="0.25">
      <c r="A303" s="95"/>
      <c r="B303" s="95"/>
      <c r="C303" s="95"/>
      <c r="D303" s="25"/>
      <c r="E303" s="141"/>
      <c r="F303" s="141"/>
      <c r="G303" s="142"/>
      <c r="H303" s="25"/>
      <c r="I303" s="25"/>
      <c r="J303" s="551"/>
      <c r="K303" s="581"/>
      <c r="L303" s="565"/>
      <c r="M303" s="565" t="str">
        <f t="shared" si="30"/>
        <v/>
      </c>
      <c r="N303" s="565" t="str">
        <f t="shared" si="31"/>
        <v/>
      </c>
      <c r="O303" s="565"/>
      <c r="P303" s="565">
        <f t="shared" si="32"/>
        <v>0</v>
      </c>
      <c r="Q303" s="565">
        <f t="shared" si="33"/>
        <v>0</v>
      </c>
      <c r="R303" s="565" t="str">
        <f t="shared" si="34"/>
        <v/>
      </c>
      <c r="S303" s="565">
        <f t="shared" si="35"/>
        <v>0</v>
      </c>
      <c r="T303" s="565"/>
      <c r="AA303" s="564">
        <f>'BOCES SELECT'!E304</f>
        <v>1045565</v>
      </c>
      <c r="AB303" s="564" t="e">
        <f ca="1">'BOCES SELECT'!CH304</f>
        <v>#N/A</v>
      </c>
    </row>
    <row r="304" spans="1:28" x14ac:dyDescent="0.25">
      <c r="A304" s="95"/>
      <c r="B304" s="95"/>
      <c r="C304" s="95"/>
      <c r="D304" s="25"/>
      <c r="E304" s="141"/>
      <c r="F304" s="141"/>
      <c r="G304" s="142"/>
      <c r="H304" s="25"/>
      <c r="I304" s="25"/>
      <c r="J304" s="551"/>
      <c r="K304" s="581"/>
      <c r="L304" s="565"/>
      <c r="M304" s="565" t="str">
        <f t="shared" si="30"/>
        <v/>
      </c>
      <c r="N304" s="565" t="str">
        <f t="shared" si="31"/>
        <v/>
      </c>
      <c r="O304" s="565"/>
      <c r="P304" s="565">
        <f t="shared" si="32"/>
        <v>0</v>
      </c>
      <c r="Q304" s="565">
        <f t="shared" si="33"/>
        <v>0</v>
      </c>
      <c r="R304" s="565" t="str">
        <f t="shared" si="34"/>
        <v/>
      </c>
      <c r="S304" s="565">
        <f t="shared" si="35"/>
        <v>0</v>
      </c>
      <c r="T304" s="565"/>
      <c r="AA304" s="564">
        <f>'BOCES SELECT'!E305</f>
        <v>1045564</v>
      </c>
      <c r="AB304" s="564" t="e">
        <f ca="1">'BOCES SELECT'!CH305</f>
        <v>#N/A</v>
      </c>
    </row>
    <row r="305" spans="1:28" x14ac:dyDescent="0.25">
      <c r="A305" s="95"/>
      <c r="B305" s="95"/>
      <c r="C305" s="95"/>
      <c r="D305" s="25"/>
      <c r="E305" s="141"/>
      <c r="F305" s="141"/>
      <c r="G305" s="142"/>
      <c r="H305" s="25"/>
      <c r="I305" s="25"/>
      <c r="J305" s="551"/>
      <c r="K305" s="581"/>
      <c r="L305" s="565"/>
      <c r="M305" s="565" t="str">
        <f t="shared" si="30"/>
        <v/>
      </c>
      <c r="N305" s="565" t="str">
        <f t="shared" si="31"/>
        <v/>
      </c>
      <c r="O305" s="565"/>
      <c r="P305" s="565">
        <f t="shared" si="32"/>
        <v>0</v>
      </c>
      <c r="Q305" s="565">
        <f t="shared" si="33"/>
        <v>0</v>
      </c>
      <c r="R305" s="565" t="str">
        <f t="shared" si="34"/>
        <v/>
      </c>
      <c r="S305" s="565">
        <f t="shared" si="35"/>
        <v>0</v>
      </c>
      <c r="T305" s="565"/>
      <c r="AA305" s="564">
        <f>'BOCES SELECT'!E306</f>
        <v>1045563</v>
      </c>
      <c r="AB305" s="564" t="e">
        <f ca="1">'BOCES SELECT'!CH306</f>
        <v>#N/A</v>
      </c>
    </row>
    <row r="306" spans="1:28" x14ac:dyDescent="0.25">
      <c r="A306" s="95"/>
      <c r="B306" s="95"/>
      <c r="C306" s="95"/>
      <c r="D306" s="25"/>
      <c r="E306" s="141"/>
      <c r="F306" s="141"/>
      <c r="G306" s="142"/>
      <c r="H306" s="25"/>
      <c r="I306" s="25"/>
      <c r="J306" s="551"/>
      <c r="K306" s="581"/>
      <c r="L306" s="565"/>
      <c r="M306" s="565" t="str">
        <f t="shared" si="30"/>
        <v/>
      </c>
      <c r="N306" s="565" t="str">
        <f t="shared" si="31"/>
        <v/>
      </c>
      <c r="O306" s="565"/>
      <c r="P306" s="565">
        <f t="shared" si="32"/>
        <v>0</v>
      </c>
      <c r="Q306" s="565">
        <f t="shared" si="33"/>
        <v>0</v>
      </c>
      <c r="R306" s="565" t="str">
        <f t="shared" si="34"/>
        <v/>
      </c>
      <c r="S306" s="565">
        <f t="shared" si="35"/>
        <v>0</v>
      </c>
      <c r="T306" s="565"/>
      <c r="AA306" s="564">
        <f>'BOCES SELECT'!E307</f>
        <v>1045562</v>
      </c>
      <c r="AB306" s="564" t="e">
        <f ca="1">'BOCES SELECT'!CH307</f>
        <v>#N/A</v>
      </c>
    </row>
    <row r="307" spans="1:28" x14ac:dyDescent="0.25">
      <c r="A307" s="95"/>
      <c r="B307" s="95"/>
      <c r="C307" s="95"/>
      <c r="D307" s="25"/>
      <c r="E307" s="141"/>
      <c r="F307" s="141"/>
      <c r="G307" s="142"/>
      <c r="H307" s="25"/>
      <c r="I307" s="25"/>
      <c r="J307" s="551"/>
      <c r="K307" s="581"/>
      <c r="L307" s="565"/>
      <c r="M307" s="565" t="str">
        <f t="shared" si="30"/>
        <v/>
      </c>
      <c r="N307" s="565" t="str">
        <f t="shared" si="31"/>
        <v/>
      </c>
      <c r="O307" s="565"/>
      <c r="P307" s="565">
        <f t="shared" si="32"/>
        <v>0</v>
      </c>
      <c r="Q307" s="565">
        <f t="shared" si="33"/>
        <v>0</v>
      </c>
      <c r="R307" s="565" t="str">
        <f t="shared" si="34"/>
        <v/>
      </c>
      <c r="S307" s="565">
        <f t="shared" si="35"/>
        <v>0</v>
      </c>
      <c r="T307" s="565"/>
      <c r="AA307" s="564">
        <f>'BOCES SELECT'!E308</f>
        <v>1045561</v>
      </c>
      <c r="AB307" s="564" t="e">
        <f ca="1">'BOCES SELECT'!CH308</f>
        <v>#N/A</v>
      </c>
    </row>
    <row r="308" spans="1:28" x14ac:dyDescent="0.25">
      <c r="A308" s="95"/>
      <c r="B308" s="95"/>
      <c r="C308" s="95"/>
      <c r="D308" s="25"/>
      <c r="E308" s="141"/>
      <c r="F308" s="141"/>
      <c r="G308" s="142"/>
      <c r="H308" s="25"/>
      <c r="I308" s="25"/>
      <c r="J308" s="551"/>
      <c r="K308" s="581"/>
      <c r="L308" s="565"/>
      <c r="M308" s="565" t="str">
        <f t="shared" si="30"/>
        <v/>
      </c>
      <c r="N308" s="565" t="str">
        <f t="shared" si="31"/>
        <v/>
      </c>
      <c r="O308" s="565"/>
      <c r="P308" s="565">
        <f t="shared" si="32"/>
        <v>0</v>
      </c>
      <c r="Q308" s="565">
        <f t="shared" si="33"/>
        <v>0</v>
      </c>
      <c r="R308" s="565" t="str">
        <f t="shared" si="34"/>
        <v/>
      </c>
      <c r="S308" s="565">
        <f t="shared" si="35"/>
        <v>0</v>
      </c>
      <c r="T308" s="565"/>
      <c r="AA308" s="564">
        <f>'BOCES SELECT'!E309</f>
        <v>1045560</v>
      </c>
      <c r="AB308" s="564" t="e">
        <f ca="1">'BOCES SELECT'!CH309</f>
        <v>#N/A</v>
      </c>
    </row>
    <row r="309" spans="1:28" x14ac:dyDescent="0.25">
      <c r="A309" s="95"/>
      <c r="B309" s="95"/>
      <c r="C309" s="95"/>
      <c r="D309" s="25"/>
      <c r="E309" s="141"/>
      <c r="F309" s="141"/>
      <c r="G309" s="142"/>
      <c r="H309" s="25"/>
      <c r="I309" s="25"/>
      <c r="J309" s="551"/>
      <c r="K309" s="581"/>
      <c r="L309" s="565"/>
      <c r="M309" s="565" t="str">
        <f t="shared" si="30"/>
        <v/>
      </c>
      <c r="N309" s="565" t="str">
        <f t="shared" si="31"/>
        <v/>
      </c>
      <c r="O309" s="565"/>
      <c r="P309" s="565">
        <f t="shared" si="32"/>
        <v>0</v>
      </c>
      <c r="Q309" s="565">
        <f t="shared" si="33"/>
        <v>0</v>
      </c>
      <c r="R309" s="565" t="str">
        <f t="shared" si="34"/>
        <v/>
      </c>
      <c r="S309" s="565">
        <f t="shared" si="35"/>
        <v>0</v>
      </c>
      <c r="T309" s="565"/>
      <c r="AA309" s="564">
        <f>'BOCES SELECT'!E310</f>
        <v>1045559</v>
      </c>
      <c r="AB309" s="564" t="e">
        <f ca="1">'BOCES SELECT'!CH310</f>
        <v>#N/A</v>
      </c>
    </row>
    <row r="310" spans="1:28" x14ac:dyDescent="0.25">
      <c r="A310" s="95"/>
      <c r="B310" s="95"/>
      <c r="C310" s="95"/>
      <c r="D310" s="25"/>
      <c r="E310" s="141"/>
      <c r="F310" s="141"/>
      <c r="G310" s="142"/>
      <c r="H310" s="25"/>
      <c r="I310" s="25"/>
      <c r="J310" s="551"/>
      <c r="K310" s="581"/>
      <c r="L310" s="565"/>
      <c r="M310" s="565" t="str">
        <f t="shared" si="30"/>
        <v/>
      </c>
      <c r="N310" s="565" t="str">
        <f t="shared" si="31"/>
        <v/>
      </c>
      <c r="O310" s="565"/>
      <c r="P310" s="565">
        <f t="shared" si="32"/>
        <v>0</v>
      </c>
      <c r="Q310" s="565">
        <f t="shared" si="33"/>
        <v>0</v>
      </c>
      <c r="R310" s="565" t="str">
        <f t="shared" si="34"/>
        <v/>
      </c>
      <c r="S310" s="565">
        <f t="shared" si="35"/>
        <v>0</v>
      </c>
      <c r="T310" s="565"/>
      <c r="AA310" s="564">
        <f>'BOCES SELECT'!E311</f>
        <v>1045558</v>
      </c>
      <c r="AB310" s="564" t="e">
        <f ca="1">'BOCES SELECT'!CH311</f>
        <v>#N/A</v>
      </c>
    </row>
    <row r="311" spans="1:28" x14ac:dyDescent="0.25">
      <c r="A311" s="95"/>
      <c r="B311" s="95"/>
      <c r="C311" s="95"/>
      <c r="D311" s="25"/>
      <c r="E311" s="141"/>
      <c r="F311" s="141"/>
      <c r="G311" s="142"/>
      <c r="H311" s="25"/>
      <c r="I311" s="25"/>
      <c r="J311" s="551"/>
      <c r="K311" s="581"/>
      <c r="L311" s="565"/>
      <c r="M311" s="565" t="str">
        <f t="shared" si="30"/>
        <v/>
      </c>
      <c r="N311" s="565" t="str">
        <f t="shared" si="31"/>
        <v/>
      </c>
      <c r="O311" s="565"/>
      <c r="P311" s="565">
        <f t="shared" si="32"/>
        <v>0</v>
      </c>
      <c r="Q311" s="565">
        <f t="shared" si="33"/>
        <v>0</v>
      </c>
      <c r="R311" s="565" t="str">
        <f t="shared" si="34"/>
        <v/>
      </c>
      <c r="S311" s="565">
        <f t="shared" si="35"/>
        <v>0</v>
      </c>
      <c r="T311" s="565"/>
      <c r="AA311" s="564">
        <f>'BOCES SELECT'!E312</f>
        <v>1045557</v>
      </c>
      <c r="AB311" s="564" t="e">
        <f ca="1">'BOCES SELECT'!CH312</f>
        <v>#N/A</v>
      </c>
    </row>
    <row r="312" spans="1:28" x14ac:dyDescent="0.25">
      <c r="A312" s="95"/>
      <c r="B312" s="95"/>
      <c r="C312" s="95"/>
      <c r="D312" s="25"/>
      <c r="E312" s="141"/>
      <c r="F312" s="141"/>
      <c r="G312" s="142"/>
      <c r="H312" s="25"/>
      <c r="I312" s="25"/>
      <c r="J312" s="551"/>
      <c r="K312" s="581"/>
      <c r="L312" s="565"/>
      <c r="M312" s="565" t="str">
        <f t="shared" si="30"/>
        <v/>
      </c>
      <c r="N312" s="565" t="str">
        <f t="shared" si="31"/>
        <v/>
      </c>
      <c r="O312" s="565"/>
      <c r="P312" s="565">
        <f t="shared" si="32"/>
        <v>0</v>
      </c>
      <c r="Q312" s="565">
        <f t="shared" si="33"/>
        <v>0</v>
      </c>
      <c r="R312" s="565" t="str">
        <f t="shared" si="34"/>
        <v/>
      </c>
      <c r="S312" s="565">
        <f t="shared" si="35"/>
        <v>0</v>
      </c>
      <c r="T312" s="565"/>
      <c r="AA312" s="564">
        <f>'BOCES SELECT'!E313</f>
        <v>1045556</v>
      </c>
      <c r="AB312" s="564" t="e">
        <f ca="1">'BOCES SELECT'!CH313</f>
        <v>#N/A</v>
      </c>
    </row>
    <row r="313" spans="1:28" x14ac:dyDescent="0.25">
      <c r="A313" s="95"/>
      <c r="B313" s="95"/>
      <c r="C313" s="95"/>
      <c r="D313" s="25"/>
      <c r="E313" s="141"/>
      <c r="F313" s="141"/>
      <c r="G313" s="142"/>
      <c r="H313" s="25"/>
      <c r="I313" s="25"/>
      <c r="J313" s="551"/>
      <c r="K313" s="581"/>
      <c r="L313" s="565"/>
      <c r="M313" s="565" t="str">
        <f t="shared" si="30"/>
        <v/>
      </c>
      <c r="N313" s="565" t="str">
        <f t="shared" si="31"/>
        <v/>
      </c>
      <c r="O313" s="565"/>
      <c r="P313" s="565">
        <f t="shared" si="32"/>
        <v>0</v>
      </c>
      <c r="Q313" s="565">
        <f t="shared" si="33"/>
        <v>0</v>
      </c>
      <c r="R313" s="565" t="str">
        <f t="shared" si="34"/>
        <v/>
      </c>
      <c r="S313" s="565">
        <f t="shared" si="35"/>
        <v>0</v>
      </c>
      <c r="T313" s="565"/>
      <c r="AA313" s="564">
        <f>'BOCES SELECT'!E314</f>
        <v>1045555</v>
      </c>
      <c r="AB313" s="564" t="e">
        <f ca="1">'BOCES SELECT'!CH314</f>
        <v>#N/A</v>
      </c>
    </row>
    <row r="314" spans="1:28" x14ac:dyDescent="0.25">
      <c r="A314" s="95"/>
      <c r="B314" s="95"/>
      <c r="C314" s="95"/>
      <c r="D314" s="25"/>
      <c r="E314" s="141"/>
      <c r="F314" s="141"/>
      <c r="G314" s="142"/>
      <c r="H314" s="25"/>
      <c r="I314" s="25"/>
      <c r="J314" s="551"/>
      <c r="K314" s="581"/>
      <c r="L314" s="565"/>
      <c r="M314" s="565" t="str">
        <f t="shared" si="30"/>
        <v/>
      </c>
      <c r="N314" s="565" t="str">
        <f t="shared" si="31"/>
        <v/>
      </c>
      <c r="O314" s="565"/>
      <c r="P314" s="565">
        <f t="shared" si="32"/>
        <v>0</v>
      </c>
      <c r="Q314" s="565">
        <f t="shared" si="33"/>
        <v>0</v>
      </c>
      <c r="R314" s="565" t="str">
        <f t="shared" si="34"/>
        <v/>
      </c>
      <c r="S314" s="565">
        <f t="shared" si="35"/>
        <v>0</v>
      </c>
      <c r="T314" s="565"/>
      <c r="AA314" s="564">
        <f>'BOCES SELECT'!E315</f>
        <v>1045554</v>
      </c>
      <c r="AB314" s="564" t="e">
        <f ca="1">'BOCES SELECT'!CH315</f>
        <v>#N/A</v>
      </c>
    </row>
    <row r="315" spans="1:28" x14ac:dyDescent="0.25">
      <c r="A315" s="95"/>
      <c r="B315" s="95"/>
      <c r="C315" s="95"/>
      <c r="D315" s="25"/>
      <c r="E315" s="141"/>
      <c r="F315" s="141"/>
      <c r="G315" s="142"/>
      <c r="H315" s="25"/>
      <c r="I315" s="25"/>
      <c r="J315" s="551"/>
      <c r="K315" s="581"/>
      <c r="L315" s="565"/>
      <c r="M315" s="565" t="str">
        <f t="shared" si="30"/>
        <v/>
      </c>
      <c r="N315" s="565" t="str">
        <f t="shared" si="31"/>
        <v/>
      </c>
      <c r="O315" s="565"/>
      <c r="P315" s="565">
        <f t="shared" si="32"/>
        <v>0</v>
      </c>
      <c r="Q315" s="565">
        <f t="shared" si="33"/>
        <v>0</v>
      </c>
      <c r="R315" s="565" t="str">
        <f t="shared" si="34"/>
        <v/>
      </c>
      <c r="S315" s="565">
        <f t="shared" si="35"/>
        <v>0</v>
      </c>
      <c r="T315" s="565"/>
      <c r="AA315" s="564">
        <f>'BOCES SELECT'!E316</f>
        <v>1045553</v>
      </c>
      <c r="AB315" s="564" t="e">
        <f ca="1">'BOCES SELECT'!CH316</f>
        <v>#N/A</v>
      </c>
    </row>
    <row r="316" spans="1:28" x14ac:dyDescent="0.25">
      <c r="A316" s="95"/>
      <c r="B316" s="95"/>
      <c r="C316" s="95"/>
      <c r="D316" s="25"/>
      <c r="E316" s="141"/>
      <c r="F316" s="141"/>
      <c r="G316" s="142"/>
      <c r="H316" s="25"/>
      <c r="I316" s="25"/>
      <c r="J316" s="551"/>
      <c r="K316" s="581"/>
      <c r="L316" s="565"/>
      <c r="M316" s="565" t="str">
        <f t="shared" si="30"/>
        <v/>
      </c>
      <c r="N316" s="565" t="str">
        <f t="shared" si="31"/>
        <v/>
      </c>
      <c r="O316" s="565"/>
      <c r="P316" s="565">
        <f t="shared" si="32"/>
        <v>0</v>
      </c>
      <c r="Q316" s="565">
        <f t="shared" si="33"/>
        <v>0</v>
      </c>
      <c r="R316" s="565" t="str">
        <f t="shared" si="34"/>
        <v/>
      </c>
      <c r="S316" s="565">
        <f t="shared" si="35"/>
        <v>0</v>
      </c>
      <c r="T316" s="565"/>
      <c r="AA316" s="564">
        <f>'BOCES SELECT'!E317</f>
        <v>1045552</v>
      </c>
      <c r="AB316" s="564" t="e">
        <f ca="1">'BOCES SELECT'!CH317</f>
        <v>#N/A</v>
      </c>
    </row>
    <row r="317" spans="1:28" x14ac:dyDescent="0.25">
      <c r="A317" s="95"/>
      <c r="B317" s="95"/>
      <c r="C317" s="95"/>
      <c r="D317" s="25"/>
      <c r="E317" s="141"/>
      <c r="F317" s="141"/>
      <c r="G317" s="142"/>
      <c r="H317" s="25"/>
      <c r="I317" s="25"/>
      <c r="J317" s="551"/>
      <c r="K317" s="581"/>
      <c r="L317" s="565"/>
      <c r="M317" s="565" t="str">
        <f t="shared" si="30"/>
        <v/>
      </c>
      <c r="N317" s="565" t="str">
        <f t="shared" si="31"/>
        <v/>
      </c>
      <c r="O317" s="565"/>
      <c r="P317" s="565">
        <f t="shared" si="32"/>
        <v>0</v>
      </c>
      <c r="Q317" s="565">
        <f t="shared" si="33"/>
        <v>0</v>
      </c>
      <c r="R317" s="565" t="str">
        <f t="shared" si="34"/>
        <v/>
      </c>
      <c r="S317" s="565">
        <f t="shared" si="35"/>
        <v>0</v>
      </c>
      <c r="T317" s="565"/>
      <c r="AA317" s="564">
        <f>'BOCES SELECT'!E318</f>
        <v>1045551</v>
      </c>
      <c r="AB317" s="564" t="e">
        <f ca="1">'BOCES SELECT'!CH318</f>
        <v>#N/A</v>
      </c>
    </row>
    <row r="318" spans="1:28" x14ac:dyDescent="0.25">
      <c r="A318" s="95"/>
      <c r="B318" s="95"/>
      <c r="C318" s="95"/>
      <c r="D318" s="25"/>
      <c r="E318" s="141"/>
      <c r="F318" s="141"/>
      <c r="G318" s="142"/>
      <c r="H318" s="25"/>
      <c r="I318" s="25"/>
      <c r="J318" s="551"/>
      <c r="K318" s="581"/>
      <c r="L318" s="565"/>
      <c r="M318" s="565" t="str">
        <f t="shared" si="30"/>
        <v/>
      </c>
      <c r="N318" s="565" t="str">
        <f t="shared" si="31"/>
        <v/>
      </c>
      <c r="O318" s="565"/>
      <c r="P318" s="565">
        <f t="shared" si="32"/>
        <v>0</v>
      </c>
      <c r="Q318" s="565">
        <f t="shared" si="33"/>
        <v>0</v>
      </c>
      <c r="R318" s="565" t="str">
        <f t="shared" si="34"/>
        <v/>
      </c>
      <c r="S318" s="565">
        <f t="shared" si="35"/>
        <v>0</v>
      </c>
      <c r="T318" s="565"/>
      <c r="AA318" s="564">
        <f>'BOCES SELECT'!E319</f>
        <v>1045550</v>
      </c>
      <c r="AB318" s="564" t="e">
        <f ca="1">'BOCES SELECT'!CH319</f>
        <v>#N/A</v>
      </c>
    </row>
    <row r="319" spans="1:28" x14ac:dyDescent="0.25">
      <c r="A319" s="95"/>
      <c r="B319" s="95"/>
      <c r="C319" s="95"/>
      <c r="D319" s="25"/>
      <c r="E319" s="141"/>
      <c r="F319" s="141"/>
      <c r="G319" s="142"/>
      <c r="H319" s="25"/>
      <c r="I319" s="25"/>
      <c r="J319" s="551"/>
      <c r="K319" s="581"/>
      <c r="L319" s="565"/>
      <c r="M319" s="565" t="str">
        <f t="shared" si="30"/>
        <v/>
      </c>
      <c r="N319" s="565" t="str">
        <f t="shared" si="31"/>
        <v/>
      </c>
      <c r="O319" s="565"/>
      <c r="P319" s="565">
        <f t="shared" si="32"/>
        <v>0</v>
      </c>
      <c r="Q319" s="565">
        <f t="shared" si="33"/>
        <v>0</v>
      </c>
      <c r="R319" s="565" t="str">
        <f t="shared" si="34"/>
        <v/>
      </c>
      <c r="S319" s="565">
        <f t="shared" si="35"/>
        <v>0</v>
      </c>
      <c r="T319" s="565"/>
      <c r="AA319" s="564">
        <f>'BOCES SELECT'!E320</f>
        <v>1045549</v>
      </c>
      <c r="AB319" s="564" t="e">
        <f ca="1">'BOCES SELECT'!CH320</f>
        <v>#N/A</v>
      </c>
    </row>
    <row r="320" spans="1:28" x14ac:dyDescent="0.25">
      <c r="A320" s="95"/>
      <c r="B320" s="95"/>
      <c r="C320" s="95"/>
      <c r="D320" s="25"/>
      <c r="E320" s="141"/>
      <c r="F320" s="141"/>
      <c r="G320" s="142"/>
      <c r="H320" s="25"/>
      <c r="I320" s="25"/>
      <c r="J320" s="551"/>
      <c r="K320" s="581"/>
      <c r="L320" s="565"/>
      <c r="M320" s="565" t="str">
        <f t="shared" si="30"/>
        <v/>
      </c>
      <c r="N320" s="565" t="str">
        <f t="shared" si="31"/>
        <v/>
      </c>
      <c r="O320" s="565"/>
      <c r="P320" s="565">
        <f t="shared" si="32"/>
        <v>0</v>
      </c>
      <c r="Q320" s="565">
        <f t="shared" si="33"/>
        <v>0</v>
      </c>
      <c r="R320" s="565" t="str">
        <f t="shared" si="34"/>
        <v/>
      </c>
      <c r="S320" s="565">
        <f t="shared" si="35"/>
        <v>0</v>
      </c>
      <c r="T320" s="565"/>
      <c r="AA320" s="564">
        <f>'BOCES SELECT'!E321</f>
        <v>1045548</v>
      </c>
      <c r="AB320" s="564" t="e">
        <f ca="1">'BOCES SELECT'!CH321</f>
        <v>#N/A</v>
      </c>
    </row>
    <row r="321" spans="1:28" x14ac:dyDescent="0.25">
      <c r="A321" s="95"/>
      <c r="B321" s="95"/>
      <c r="C321" s="95"/>
      <c r="D321" s="25"/>
      <c r="E321" s="141"/>
      <c r="F321" s="141"/>
      <c r="G321" s="142"/>
      <c r="H321" s="25"/>
      <c r="I321" s="25"/>
      <c r="J321" s="551"/>
      <c r="K321" s="581"/>
      <c r="L321" s="565"/>
      <c r="M321" s="565" t="str">
        <f t="shared" si="30"/>
        <v/>
      </c>
      <c r="N321" s="565" t="str">
        <f t="shared" si="31"/>
        <v/>
      </c>
      <c r="O321" s="565"/>
      <c r="P321" s="565">
        <f t="shared" si="32"/>
        <v>0</v>
      </c>
      <c r="Q321" s="565">
        <f t="shared" si="33"/>
        <v>0</v>
      </c>
      <c r="R321" s="565" t="str">
        <f t="shared" si="34"/>
        <v/>
      </c>
      <c r="S321" s="565">
        <f t="shared" si="35"/>
        <v>0</v>
      </c>
      <c r="T321" s="565"/>
      <c r="AA321" s="564">
        <f>'BOCES SELECT'!E322</f>
        <v>1045547</v>
      </c>
      <c r="AB321" s="564" t="e">
        <f ca="1">'BOCES SELECT'!CH322</f>
        <v>#N/A</v>
      </c>
    </row>
    <row r="322" spans="1:28" x14ac:dyDescent="0.25">
      <c r="A322" s="95"/>
      <c r="B322" s="95"/>
      <c r="C322" s="95"/>
      <c r="D322" s="25"/>
      <c r="E322" s="141"/>
      <c r="F322" s="141"/>
      <c r="G322" s="142"/>
      <c r="H322" s="25"/>
      <c r="I322" s="25"/>
      <c r="J322" s="551"/>
      <c r="K322" s="581"/>
      <c r="L322" s="565"/>
      <c r="M322" s="565" t="str">
        <f t="shared" si="30"/>
        <v/>
      </c>
      <c r="N322" s="565" t="str">
        <f t="shared" si="31"/>
        <v/>
      </c>
      <c r="O322" s="565"/>
      <c r="P322" s="565">
        <f t="shared" si="32"/>
        <v>0</v>
      </c>
      <c r="Q322" s="565">
        <f t="shared" si="33"/>
        <v>0</v>
      </c>
      <c r="R322" s="565" t="str">
        <f t="shared" si="34"/>
        <v/>
      </c>
      <c r="S322" s="565">
        <f t="shared" si="35"/>
        <v>0</v>
      </c>
      <c r="T322" s="565"/>
      <c r="AA322" s="564">
        <f>'BOCES SELECT'!E323</f>
        <v>1045546</v>
      </c>
      <c r="AB322" s="564" t="e">
        <f ca="1">'BOCES SELECT'!CH323</f>
        <v>#N/A</v>
      </c>
    </row>
    <row r="323" spans="1:28" x14ac:dyDescent="0.25">
      <c r="A323" s="95"/>
      <c r="B323" s="95"/>
      <c r="C323" s="95"/>
      <c r="D323" s="25"/>
      <c r="E323" s="141"/>
      <c r="F323" s="141"/>
      <c r="G323" s="142"/>
      <c r="H323" s="25"/>
      <c r="I323" s="25"/>
      <c r="J323" s="551"/>
      <c r="K323" s="581"/>
      <c r="L323" s="565"/>
      <c r="M323" s="565" t="str">
        <f t="shared" si="30"/>
        <v/>
      </c>
      <c r="N323" s="565" t="str">
        <f t="shared" si="31"/>
        <v/>
      </c>
      <c r="O323" s="565"/>
      <c r="P323" s="565">
        <f t="shared" si="32"/>
        <v>0</v>
      </c>
      <c r="Q323" s="565">
        <f t="shared" si="33"/>
        <v>0</v>
      </c>
      <c r="R323" s="565" t="str">
        <f t="shared" si="34"/>
        <v/>
      </c>
      <c r="S323" s="565">
        <f t="shared" si="35"/>
        <v>0</v>
      </c>
      <c r="T323" s="565"/>
      <c r="AA323" s="564">
        <f>'BOCES SELECT'!E324</f>
        <v>1045545</v>
      </c>
      <c r="AB323" s="564" t="e">
        <f ca="1">'BOCES SELECT'!CH324</f>
        <v>#N/A</v>
      </c>
    </row>
    <row r="324" spans="1:28" x14ac:dyDescent="0.25">
      <c r="A324" s="95"/>
      <c r="B324" s="95"/>
      <c r="C324" s="95"/>
      <c r="D324" s="25"/>
      <c r="E324" s="141"/>
      <c r="F324" s="141"/>
      <c r="G324" s="142"/>
      <c r="H324" s="25"/>
      <c r="I324" s="25"/>
      <c r="J324" s="551"/>
      <c r="K324" s="581"/>
      <c r="L324" s="565"/>
      <c r="M324" s="565" t="str">
        <f t="shared" si="30"/>
        <v/>
      </c>
      <c r="N324" s="565" t="str">
        <f t="shared" si="31"/>
        <v/>
      </c>
      <c r="O324" s="565"/>
      <c r="P324" s="565">
        <f t="shared" si="32"/>
        <v>0</v>
      </c>
      <c r="Q324" s="565">
        <f t="shared" si="33"/>
        <v>0</v>
      </c>
      <c r="R324" s="565" t="str">
        <f t="shared" si="34"/>
        <v/>
      </c>
      <c r="S324" s="565">
        <f t="shared" si="35"/>
        <v>0</v>
      </c>
      <c r="T324" s="565"/>
      <c r="AA324" s="564">
        <f>'BOCES SELECT'!E325</f>
        <v>1045544</v>
      </c>
      <c r="AB324" s="564" t="e">
        <f ca="1">'BOCES SELECT'!CH325</f>
        <v>#N/A</v>
      </c>
    </row>
    <row r="325" spans="1:28" x14ac:dyDescent="0.25">
      <c r="A325" s="95"/>
      <c r="B325" s="95"/>
      <c r="C325" s="95"/>
      <c r="D325" s="25"/>
      <c r="E325" s="141"/>
      <c r="F325" s="141"/>
      <c r="G325" s="142"/>
      <c r="H325" s="25"/>
      <c r="I325" s="25"/>
      <c r="J325" s="551"/>
      <c r="K325" s="581"/>
      <c r="L325" s="565"/>
      <c r="M325" s="565" t="str">
        <f t="shared" ref="M325:M388" si="36">LEFT(I325,11)</f>
        <v/>
      </c>
      <c r="N325" s="565" t="str">
        <f t="shared" ref="N325:N388" si="37">LEFT(F325,2)</f>
        <v/>
      </c>
      <c r="O325" s="565"/>
      <c r="P325" s="565">
        <f t="shared" ref="P325:P388" si="38">L325</f>
        <v>0</v>
      </c>
      <c r="Q325" s="565">
        <f t="shared" ref="Q325:Q388" si="39">LEN(M325)</f>
        <v>0</v>
      </c>
      <c r="R325" s="565" t="str">
        <f t="shared" ref="R325:R388" si="40">IF(LEN(M325)=11,M325,IF(LEN(M325)=10,CONCATENATE(M325," "),IF(LEN(M325)=9,CONCATENATE(M325,"  "),IF(LEN(M325)=8,CONCATENATE(M325,"   "),""))))</f>
        <v/>
      </c>
      <c r="S325" s="565">
        <f t="shared" ref="S325:S388" si="41">LEN(R325)</f>
        <v>0</v>
      </c>
      <c r="T325" s="565"/>
      <c r="AA325" s="564">
        <f>'BOCES SELECT'!E326</f>
        <v>1045543</v>
      </c>
      <c r="AB325" s="564" t="e">
        <f ca="1">'BOCES SELECT'!CH326</f>
        <v>#N/A</v>
      </c>
    </row>
    <row r="326" spans="1:28" x14ac:dyDescent="0.25">
      <c r="A326" s="95"/>
      <c r="B326" s="95"/>
      <c r="C326" s="95"/>
      <c r="D326" s="25"/>
      <c r="E326" s="141"/>
      <c r="F326" s="141"/>
      <c r="G326" s="142"/>
      <c r="H326" s="25"/>
      <c r="I326" s="25"/>
      <c r="J326" s="551"/>
      <c r="K326" s="581"/>
      <c r="L326" s="565"/>
      <c r="M326" s="565" t="str">
        <f t="shared" si="36"/>
        <v/>
      </c>
      <c r="N326" s="565" t="str">
        <f t="shared" si="37"/>
        <v/>
      </c>
      <c r="O326" s="565"/>
      <c r="P326" s="565">
        <f t="shared" si="38"/>
        <v>0</v>
      </c>
      <c r="Q326" s="565">
        <f t="shared" si="39"/>
        <v>0</v>
      </c>
      <c r="R326" s="565" t="str">
        <f t="shared" si="40"/>
        <v/>
      </c>
      <c r="S326" s="565">
        <f t="shared" si="41"/>
        <v>0</v>
      </c>
      <c r="T326" s="565"/>
      <c r="AA326" s="564">
        <f>'BOCES SELECT'!E327</f>
        <v>1045542</v>
      </c>
      <c r="AB326" s="564" t="e">
        <f ca="1">'BOCES SELECT'!CH327</f>
        <v>#N/A</v>
      </c>
    </row>
    <row r="327" spans="1:28" x14ac:dyDescent="0.25">
      <c r="A327" s="95"/>
      <c r="B327" s="95"/>
      <c r="C327" s="95"/>
      <c r="D327" s="25"/>
      <c r="E327" s="141"/>
      <c r="F327" s="141"/>
      <c r="G327" s="142"/>
      <c r="H327" s="25"/>
      <c r="I327" s="25"/>
      <c r="J327" s="551"/>
      <c r="K327" s="581"/>
      <c r="L327" s="565"/>
      <c r="M327" s="565" t="str">
        <f t="shared" si="36"/>
        <v/>
      </c>
      <c r="N327" s="565" t="str">
        <f t="shared" si="37"/>
        <v/>
      </c>
      <c r="O327" s="565"/>
      <c r="P327" s="565">
        <f t="shared" si="38"/>
        <v>0</v>
      </c>
      <c r="Q327" s="565">
        <f t="shared" si="39"/>
        <v>0</v>
      </c>
      <c r="R327" s="565" t="str">
        <f t="shared" si="40"/>
        <v/>
      </c>
      <c r="S327" s="565">
        <f t="shared" si="41"/>
        <v>0</v>
      </c>
      <c r="T327" s="565"/>
      <c r="AA327" s="564">
        <f>'BOCES SELECT'!E328</f>
        <v>1045541</v>
      </c>
      <c r="AB327" s="564" t="e">
        <f ca="1">'BOCES SELECT'!CH328</f>
        <v>#N/A</v>
      </c>
    </row>
    <row r="328" spans="1:28" x14ac:dyDescent="0.25">
      <c r="A328" s="95"/>
      <c r="B328" s="95"/>
      <c r="C328" s="95"/>
      <c r="D328" s="25"/>
      <c r="E328" s="141"/>
      <c r="F328" s="141"/>
      <c r="G328" s="142"/>
      <c r="H328" s="25"/>
      <c r="I328" s="25"/>
      <c r="J328" s="551"/>
      <c r="K328" s="581"/>
      <c r="L328" s="565"/>
      <c r="M328" s="565" t="str">
        <f t="shared" si="36"/>
        <v/>
      </c>
      <c r="N328" s="565" t="str">
        <f t="shared" si="37"/>
        <v/>
      </c>
      <c r="O328" s="565"/>
      <c r="P328" s="565">
        <f t="shared" si="38"/>
        <v>0</v>
      </c>
      <c r="Q328" s="565">
        <f t="shared" si="39"/>
        <v>0</v>
      </c>
      <c r="R328" s="565" t="str">
        <f t="shared" si="40"/>
        <v/>
      </c>
      <c r="S328" s="565">
        <f t="shared" si="41"/>
        <v>0</v>
      </c>
      <c r="T328" s="565"/>
      <c r="AA328" s="564">
        <f>'BOCES SELECT'!E329</f>
        <v>1045540</v>
      </c>
      <c r="AB328" s="564" t="e">
        <f ca="1">'BOCES SELECT'!CH329</f>
        <v>#N/A</v>
      </c>
    </row>
    <row r="329" spans="1:28" x14ac:dyDescent="0.25">
      <c r="A329" s="95"/>
      <c r="B329" s="95"/>
      <c r="C329" s="95"/>
      <c r="D329" s="25"/>
      <c r="E329" s="141"/>
      <c r="F329" s="141"/>
      <c r="G329" s="142"/>
      <c r="H329" s="25"/>
      <c r="I329" s="25"/>
      <c r="J329" s="551"/>
      <c r="K329" s="581"/>
      <c r="L329" s="565"/>
      <c r="M329" s="565" t="str">
        <f t="shared" si="36"/>
        <v/>
      </c>
      <c r="N329" s="565" t="str">
        <f t="shared" si="37"/>
        <v/>
      </c>
      <c r="O329" s="565"/>
      <c r="P329" s="565">
        <f t="shared" si="38"/>
        <v>0</v>
      </c>
      <c r="Q329" s="565">
        <f t="shared" si="39"/>
        <v>0</v>
      </c>
      <c r="R329" s="565" t="str">
        <f t="shared" si="40"/>
        <v/>
      </c>
      <c r="S329" s="565">
        <f t="shared" si="41"/>
        <v>0</v>
      </c>
      <c r="T329" s="565"/>
      <c r="AA329" s="564">
        <f>'BOCES SELECT'!E330</f>
        <v>1045539</v>
      </c>
      <c r="AB329" s="564" t="e">
        <f ca="1">'BOCES SELECT'!CH330</f>
        <v>#N/A</v>
      </c>
    </row>
    <row r="330" spans="1:28" x14ac:dyDescent="0.25">
      <c r="A330" s="95"/>
      <c r="B330" s="95"/>
      <c r="C330" s="95"/>
      <c r="D330" s="25"/>
      <c r="E330" s="141"/>
      <c r="F330" s="141"/>
      <c r="G330" s="142"/>
      <c r="H330" s="25"/>
      <c r="I330" s="25"/>
      <c r="J330" s="551"/>
      <c r="K330" s="581"/>
      <c r="L330" s="565"/>
      <c r="M330" s="565" t="str">
        <f t="shared" si="36"/>
        <v/>
      </c>
      <c r="N330" s="565" t="str">
        <f t="shared" si="37"/>
        <v/>
      </c>
      <c r="O330" s="565"/>
      <c r="P330" s="565">
        <f t="shared" si="38"/>
        <v>0</v>
      </c>
      <c r="Q330" s="565">
        <f t="shared" si="39"/>
        <v>0</v>
      </c>
      <c r="R330" s="565" t="str">
        <f t="shared" si="40"/>
        <v/>
      </c>
      <c r="S330" s="565">
        <f t="shared" si="41"/>
        <v>0</v>
      </c>
      <c r="T330" s="565"/>
      <c r="AA330" s="564">
        <f>'BOCES SELECT'!E331</f>
        <v>1045538</v>
      </c>
      <c r="AB330" s="564" t="e">
        <f ca="1">'BOCES SELECT'!CH331</f>
        <v>#N/A</v>
      </c>
    </row>
    <row r="331" spans="1:28" x14ac:dyDescent="0.25">
      <c r="A331" s="95"/>
      <c r="B331" s="95"/>
      <c r="C331" s="95"/>
      <c r="D331" s="25"/>
      <c r="E331" s="141"/>
      <c r="F331" s="141"/>
      <c r="G331" s="142"/>
      <c r="H331" s="25"/>
      <c r="I331" s="25"/>
      <c r="J331" s="551"/>
      <c r="K331" s="581"/>
      <c r="L331" s="565"/>
      <c r="M331" s="565" t="str">
        <f t="shared" si="36"/>
        <v/>
      </c>
      <c r="N331" s="565" t="str">
        <f t="shared" si="37"/>
        <v/>
      </c>
      <c r="O331" s="565"/>
      <c r="P331" s="565">
        <f t="shared" si="38"/>
        <v>0</v>
      </c>
      <c r="Q331" s="565">
        <f t="shared" si="39"/>
        <v>0</v>
      </c>
      <c r="R331" s="565" t="str">
        <f t="shared" si="40"/>
        <v/>
      </c>
      <c r="S331" s="565">
        <f t="shared" si="41"/>
        <v>0</v>
      </c>
      <c r="T331" s="565"/>
      <c r="AA331" s="564">
        <f>'BOCES SELECT'!E332</f>
        <v>1045537</v>
      </c>
      <c r="AB331" s="564" t="e">
        <f ca="1">'BOCES SELECT'!CH332</f>
        <v>#N/A</v>
      </c>
    </row>
    <row r="332" spans="1:28" x14ac:dyDescent="0.25">
      <c r="A332" s="95"/>
      <c r="B332" s="95"/>
      <c r="C332" s="95"/>
      <c r="D332" s="25"/>
      <c r="E332" s="141"/>
      <c r="F332" s="141"/>
      <c r="G332" s="142"/>
      <c r="H332" s="25"/>
      <c r="I332" s="25"/>
      <c r="J332" s="551"/>
      <c r="K332" s="581"/>
      <c r="L332" s="565"/>
      <c r="M332" s="565" t="str">
        <f t="shared" si="36"/>
        <v/>
      </c>
      <c r="N332" s="565" t="str">
        <f t="shared" si="37"/>
        <v/>
      </c>
      <c r="O332" s="565"/>
      <c r="P332" s="565">
        <f t="shared" si="38"/>
        <v>0</v>
      </c>
      <c r="Q332" s="565">
        <f t="shared" si="39"/>
        <v>0</v>
      </c>
      <c r="R332" s="565" t="str">
        <f t="shared" si="40"/>
        <v/>
      </c>
      <c r="S332" s="565">
        <f t="shared" si="41"/>
        <v>0</v>
      </c>
      <c r="T332" s="565"/>
      <c r="AA332" s="564">
        <f>'BOCES SELECT'!E333</f>
        <v>1045536</v>
      </c>
      <c r="AB332" s="564" t="e">
        <f ca="1">'BOCES SELECT'!CH333</f>
        <v>#N/A</v>
      </c>
    </row>
    <row r="333" spans="1:28" x14ac:dyDescent="0.25">
      <c r="A333" s="95"/>
      <c r="B333" s="95"/>
      <c r="C333" s="95"/>
      <c r="D333" s="25"/>
      <c r="E333" s="141"/>
      <c r="F333" s="141"/>
      <c r="G333" s="142"/>
      <c r="H333" s="25"/>
      <c r="I333" s="25"/>
      <c r="J333" s="551"/>
      <c r="K333" s="581"/>
      <c r="L333" s="565"/>
      <c r="M333" s="565" t="str">
        <f t="shared" si="36"/>
        <v/>
      </c>
      <c r="N333" s="565" t="str">
        <f t="shared" si="37"/>
        <v/>
      </c>
      <c r="O333" s="565"/>
      <c r="P333" s="565">
        <f t="shared" si="38"/>
        <v>0</v>
      </c>
      <c r="Q333" s="565">
        <f t="shared" si="39"/>
        <v>0</v>
      </c>
      <c r="R333" s="565" t="str">
        <f t="shared" si="40"/>
        <v/>
      </c>
      <c r="S333" s="565">
        <f t="shared" si="41"/>
        <v>0</v>
      </c>
      <c r="T333" s="565"/>
      <c r="AA333" s="564">
        <f>'BOCES SELECT'!E334</f>
        <v>1045535</v>
      </c>
      <c r="AB333" s="564" t="e">
        <f ca="1">'BOCES SELECT'!CH334</f>
        <v>#N/A</v>
      </c>
    </row>
    <row r="334" spans="1:28" x14ac:dyDescent="0.25">
      <c r="A334" s="95"/>
      <c r="B334" s="95"/>
      <c r="C334" s="95"/>
      <c r="D334" s="25"/>
      <c r="E334" s="141"/>
      <c r="F334" s="141"/>
      <c r="G334" s="142"/>
      <c r="H334" s="25"/>
      <c r="I334" s="25"/>
      <c r="J334" s="551"/>
      <c r="K334" s="581"/>
      <c r="L334" s="565"/>
      <c r="M334" s="565" t="str">
        <f t="shared" si="36"/>
        <v/>
      </c>
      <c r="N334" s="565" t="str">
        <f t="shared" si="37"/>
        <v/>
      </c>
      <c r="O334" s="565"/>
      <c r="P334" s="565">
        <f t="shared" si="38"/>
        <v>0</v>
      </c>
      <c r="Q334" s="565">
        <f t="shared" si="39"/>
        <v>0</v>
      </c>
      <c r="R334" s="565" t="str">
        <f t="shared" si="40"/>
        <v/>
      </c>
      <c r="S334" s="565">
        <f t="shared" si="41"/>
        <v>0</v>
      </c>
      <c r="T334" s="565"/>
      <c r="AA334" s="564">
        <f>'BOCES SELECT'!E335</f>
        <v>1045534</v>
      </c>
      <c r="AB334" s="564" t="e">
        <f ca="1">'BOCES SELECT'!CH335</f>
        <v>#N/A</v>
      </c>
    </row>
    <row r="335" spans="1:28" x14ac:dyDescent="0.25">
      <c r="A335" s="95"/>
      <c r="B335" s="95"/>
      <c r="C335" s="95"/>
      <c r="D335" s="25"/>
      <c r="E335" s="141"/>
      <c r="F335" s="141"/>
      <c r="G335" s="142"/>
      <c r="H335" s="25"/>
      <c r="I335" s="25"/>
      <c r="J335" s="551"/>
      <c r="K335" s="581"/>
      <c r="L335" s="565"/>
      <c r="M335" s="565" t="str">
        <f t="shared" si="36"/>
        <v/>
      </c>
      <c r="N335" s="565" t="str">
        <f t="shared" si="37"/>
        <v/>
      </c>
      <c r="O335" s="565"/>
      <c r="P335" s="565">
        <f t="shared" si="38"/>
        <v>0</v>
      </c>
      <c r="Q335" s="565">
        <f t="shared" si="39"/>
        <v>0</v>
      </c>
      <c r="R335" s="565" t="str">
        <f t="shared" si="40"/>
        <v/>
      </c>
      <c r="S335" s="565">
        <f t="shared" si="41"/>
        <v>0</v>
      </c>
      <c r="T335" s="565"/>
      <c r="AA335" s="564">
        <f>'BOCES SELECT'!E336</f>
        <v>1045533</v>
      </c>
      <c r="AB335" s="564" t="e">
        <f ca="1">'BOCES SELECT'!CH336</f>
        <v>#N/A</v>
      </c>
    </row>
    <row r="336" spans="1:28" x14ac:dyDescent="0.25">
      <c r="A336" s="95"/>
      <c r="B336" s="95"/>
      <c r="C336" s="95"/>
      <c r="D336" s="25"/>
      <c r="E336" s="141"/>
      <c r="F336" s="141"/>
      <c r="G336" s="142"/>
      <c r="H336" s="25"/>
      <c r="I336" s="25"/>
      <c r="J336" s="551"/>
      <c r="K336" s="581"/>
      <c r="L336" s="565"/>
      <c r="M336" s="565" t="str">
        <f t="shared" si="36"/>
        <v/>
      </c>
      <c r="N336" s="565" t="str">
        <f t="shared" si="37"/>
        <v/>
      </c>
      <c r="O336" s="565"/>
      <c r="P336" s="565">
        <f t="shared" si="38"/>
        <v>0</v>
      </c>
      <c r="Q336" s="565">
        <f t="shared" si="39"/>
        <v>0</v>
      </c>
      <c r="R336" s="565" t="str">
        <f t="shared" si="40"/>
        <v/>
      </c>
      <c r="S336" s="565">
        <f t="shared" si="41"/>
        <v>0</v>
      </c>
      <c r="T336" s="565"/>
      <c r="AA336" s="564">
        <f>'BOCES SELECT'!E337</f>
        <v>1045532</v>
      </c>
      <c r="AB336" s="564" t="e">
        <f ca="1">'BOCES SELECT'!CH337</f>
        <v>#N/A</v>
      </c>
    </row>
    <row r="337" spans="1:28" x14ac:dyDescent="0.25">
      <c r="A337" s="95"/>
      <c r="B337" s="95"/>
      <c r="C337" s="95"/>
      <c r="D337" s="25"/>
      <c r="E337" s="141"/>
      <c r="F337" s="141"/>
      <c r="G337" s="142"/>
      <c r="H337" s="25"/>
      <c r="I337" s="25"/>
      <c r="J337" s="551"/>
      <c r="K337" s="581"/>
      <c r="L337" s="565"/>
      <c r="M337" s="565" t="str">
        <f t="shared" si="36"/>
        <v/>
      </c>
      <c r="N337" s="565" t="str">
        <f t="shared" si="37"/>
        <v/>
      </c>
      <c r="O337" s="565"/>
      <c r="P337" s="565">
        <f t="shared" si="38"/>
        <v>0</v>
      </c>
      <c r="Q337" s="565">
        <f t="shared" si="39"/>
        <v>0</v>
      </c>
      <c r="R337" s="565" t="str">
        <f t="shared" si="40"/>
        <v/>
      </c>
      <c r="S337" s="565">
        <f t="shared" si="41"/>
        <v>0</v>
      </c>
      <c r="T337" s="565"/>
      <c r="AA337" s="564">
        <f>'BOCES SELECT'!E338</f>
        <v>1045531</v>
      </c>
      <c r="AB337" s="564" t="e">
        <f ca="1">'BOCES SELECT'!CH338</f>
        <v>#N/A</v>
      </c>
    </row>
    <row r="338" spans="1:28" x14ac:dyDescent="0.25">
      <c r="A338" s="95"/>
      <c r="B338" s="95"/>
      <c r="C338" s="95"/>
      <c r="D338" s="25"/>
      <c r="E338" s="141"/>
      <c r="F338" s="141"/>
      <c r="G338" s="142"/>
      <c r="H338" s="25"/>
      <c r="I338" s="25"/>
      <c r="J338" s="551"/>
      <c r="K338" s="581"/>
      <c r="L338" s="565"/>
      <c r="M338" s="565" t="str">
        <f t="shared" si="36"/>
        <v/>
      </c>
      <c r="N338" s="565" t="str">
        <f t="shared" si="37"/>
        <v/>
      </c>
      <c r="O338" s="565"/>
      <c r="P338" s="565">
        <f t="shared" si="38"/>
        <v>0</v>
      </c>
      <c r="Q338" s="565">
        <f t="shared" si="39"/>
        <v>0</v>
      </c>
      <c r="R338" s="565" t="str">
        <f t="shared" si="40"/>
        <v/>
      </c>
      <c r="S338" s="565">
        <f t="shared" si="41"/>
        <v>0</v>
      </c>
      <c r="T338" s="565"/>
      <c r="AA338" s="564">
        <f>'BOCES SELECT'!E339</f>
        <v>1045530</v>
      </c>
      <c r="AB338" s="564" t="e">
        <f ca="1">'BOCES SELECT'!CH339</f>
        <v>#N/A</v>
      </c>
    </row>
    <row r="339" spans="1:28" x14ac:dyDescent="0.25">
      <c r="A339" s="95"/>
      <c r="B339" s="95"/>
      <c r="C339" s="95"/>
      <c r="D339" s="25"/>
      <c r="E339" s="141"/>
      <c r="F339" s="141"/>
      <c r="G339" s="142"/>
      <c r="H339" s="25"/>
      <c r="I339" s="25"/>
      <c r="J339" s="551"/>
      <c r="K339" s="581"/>
      <c r="L339" s="565"/>
      <c r="M339" s="565" t="str">
        <f t="shared" si="36"/>
        <v/>
      </c>
      <c r="N339" s="565" t="str">
        <f t="shared" si="37"/>
        <v/>
      </c>
      <c r="O339" s="565"/>
      <c r="P339" s="565">
        <f t="shared" si="38"/>
        <v>0</v>
      </c>
      <c r="Q339" s="565">
        <f t="shared" si="39"/>
        <v>0</v>
      </c>
      <c r="R339" s="565" t="str">
        <f t="shared" si="40"/>
        <v/>
      </c>
      <c r="S339" s="565">
        <f t="shared" si="41"/>
        <v>0</v>
      </c>
      <c r="T339" s="565"/>
      <c r="AA339" s="564">
        <f>'BOCES SELECT'!E340</f>
        <v>1045529</v>
      </c>
      <c r="AB339" s="564" t="e">
        <f ca="1">'BOCES SELECT'!CH340</f>
        <v>#N/A</v>
      </c>
    </row>
    <row r="340" spans="1:28" x14ac:dyDescent="0.25">
      <c r="A340" s="95"/>
      <c r="B340" s="95"/>
      <c r="C340" s="95"/>
      <c r="D340" s="25"/>
      <c r="E340" s="141"/>
      <c r="F340" s="141"/>
      <c r="G340" s="142"/>
      <c r="H340" s="25"/>
      <c r="I340" s="25"/>
      <c r="J340" s="551"/>
      <c r="K340" s="581"/>
      <c r="L340" s="565"/>
      <c r="M340" s="565" t="str">
        <f t="shared" si="36"/>
        <v/>
      </c>
      <c r="N340" s="565" t="str">
        <f t="shared" si="37"/>
        <v/>
      </c>
      <c r="O340" s="565"/>
      <c r="P340" s="565">
        <f t="shared" si="38"/>
        <v>0</v>
      </c>
      <c r="Q340" s="565">
        <f t="shared" si="39"/>
        <v>0</v>
      </c>
      <c r="R340" s="565" t="str">
        <f t="shared" si="40"/>
        <v/>
      </c>
      <c r="S340" s="565">
        <f t="shared" si="41"/>
        <v>0</v>
      </c>
      <c r="T340" s="565"/>
      <c r="AA340" s="564">
        <f>'BOCES SELECT'!E341</f>
        <v>1045528</v>
      </c>
      <c r="AB340" s="564" t="e">
        <f ca="1">'BOCES SELECT'!CH341</f>
        <v>#N/A</v>
      </c>
    </row>
    <row r="341" spans="1:28" x14ac:dyDescent="0.25">
      <c r="A341" s="95"/>
      <c r="B341" s="95"/>
      <c r="C341" s="95"/>
      <c r="D341" s="25"/>
      <c r="E341" s="141"/>
      <c r="F341" s="141"/>
      <c r="G341" s="142"/>
      <c r="H341" s="25"/>
      <c r="I341" s="25"/>
      <c r="J341" s="551"/>
      <c r="K341" s="581"/>
      <c r="L341" s="565"/>
      <c r="M341" s="565" t="str">
        <f t="shared" si="36"/>
        <v/>
      </c>
      <c r="N341" s="565" t="str">
        <f t="shared" si="37"/>
        <v/>
      </c>
      <c r="O341" s="565"/>
      <c r="P341" s="565">
        <f t="shared" si="38"/>
        <v>0</v>
      </c>
      <c r="Q341" s="565">
        <f t="shared" si="39"/>
        <v>0</v>
      </c>
      <c r="R341" s="565" t="str">
        <f t="shared" si="40"/>
        <v/>
      </c>
      <c r="S341" s="565">
        <f t="shared" si="41"/>
        <v>0</v>
      </c>
      <c r="T341" s="565"/>
      <c r="AA341" s="564">
        <f>'BOCES SELECT'!E342</f>
        <v>1045527</v>
      </c>
      <c r="AB341" s="564" t="e">
        <f ca="1">'BOCES SELECT'!CH342</f>
        <v>#N/A</v>
      </c>
    </row>
    <row r="342" spans="1:28" x14ac:dyDescent="0.25">
      <c r="A342" s="95"/>
      <c r="B342" s="95"/>
      <c r="C342" s="95"/>
      <c r="D342" s="25"/>
      <c r="E342" s="141"/>
      <c r="F342" s="141"/>
      <c r="G342" s="142"/>
      <c r="H342" s="25"/>
      <c r="I342" s="25"/>
      <c r="J342" s="551"/>
      <c r="K342" s="581"/>
      <c r="L342" s="565"/>
      <c r="M342" s="565" t="str">
        <f t="shared" si="36"/>
        <v/>
      </c>
      <c r="N342" s="565" t="str">
        <f t="shared" si="37"/>
        <v/>
      </c>
      <c r="O342" s="565"/>
      <c r="P342" s="565">
        <f t="shared" si="38"/>
        <v>0</v>
      </c>
      <c r="Q342" s="565">
        <f t="shared" si="39"/>
        <v>0</v>
      </c>
      <c r="R342" s="565" t="str">
        <f t="shared" si="40"/>
        <v/>
      </c>
      <c r="S342" s="565">
        <f t="shared" si="41"/>
        <v>0</v>
      </c>
      <c r="T342" s="565"/>
      <c r="AA342" s="564">
        <f>'BOCES SELECT'!E343</f>
        <v>1045526</v>
      </c>
      <c r="AB342" s="564" t="e">
        <f ca="1">'BOCES SELECT'!CH343</f>
        <v>#N/A</v>
      </c>
    </row>
    <row r="343" spans="1:28" x14ac:dyDescent="0.25">
      <c r="A343" s="95"/>
      <c r="B343" s="95"/>
      <c r="C343" s="95"/>
      <c r="D343" s="25"/>
      <c r="E343" s="141"/>
      <c r="F343" s="141"/>
      <c r="G343" s="142"/>
      <c r="H343" s="25"/>
      <c r="I343" s="25"/>
      <c r="J343" s="551"/>
      <c r="K343" s="581"/>
      <c r="L343" s="565"/>
      <c r="M343" s="565" t="str">
        <f t="shared" si="36"/>
        <v/>
      </c>
      <c r="N343" s="565" t="str">
        <f t="shared" si="37"/>
        <v/>
      </c>
      <c r="O343" s="565"/>
      <c r="P343" s="565">
        <f t="shared" si="38"/>
        <v>0</v>
      </c>
      <c r="Q343" s="565">
        <f t="shared" si="39"/>
        <v>0</v>
      </c>
      <c r="R343" s="565" t="str">
        <f t="shared" si="40"/>
        <v/>
      </c>
      <c r="S343" s="565">
        <f t="shared" si="41"/>
        <v>0</v>
      </c>
      <c r="T343" s="565"/>
      <c r="AA343" s="564">
        <f>'BOCES SELECT'!E344</f>
        <v>1045525</v>
      </c>
      <c r="AB343" s="564" t="e">
        <f ca="1">'BOCES SELECT'!CH344</f>
        <v>#N/A</v>
      </c>
    </row>
    <row r="344" spans="1:28" x14ac:dyDescent="0.25">
      <c r="A344" s="95"/>
      <c r="B344" s="95"/>
      <c r="C344" s="95"/>
      <c r="D344" s="25"/>
      <c r="E344" s="141"/>
      <c r="F344" s="141"/>
      <c r="G344" s="142"/>
      <c r="H344" s="25"/>
      <c r="I344" s="25"/>
      <c r="J344" s="551"/>
      <c r="K344" s="581"/>
      <c r="L344" s="565"/>
      <c r="M344" s="565" t="str">
        <f t="shared" si="36"/>
        <v/>
      </c>
      <c r="N344" s="565" t="str">
        <f t="shared" si="37"/>
        <v/>
      </c>
      <c r="O344" s="565"/>
      <c r="P344" s="565">
        <f t="shared" si="38"/>
        <v>0</v>
      </c>
      <c r="Q344" s="565">
        <f t="shared" si="39"/>
        <v>0</v>
      </c>
      <c r="R344" s="565" t="str">
        <f t="shared" si="40"/>
        <v/>
      </c>
      <c r="S344" s="565">
        <f t="shared" si="41"/>
        <v>0</v>
      </c>
      <c r="T344" s="565"/>
      <c r="AA344" s="564">
        <f>'BOCES SELECT'!E345</f>
        <v>1045524</v>
      </c>
      <c r="AB344" s="564" t="e">
        <f ca="1">'BOCES SELECT'!CH345</f>
        <v>#N/A</v>
      </c>
    </row>
    <row r="345" spans="1:28" x14ac:dyDescent="0.25">
      <c r="A345" s="95"/>
      <c r="B345" s="95"/>
      <c r="C345" s="95"/>
      <c r="D345" s="25"/>
      <c r="E345" s="141"/>
      <c r="F345" s="141"/>
      <c r="G345" s="142"/>
      <c r="H345" s="25"/>
      <c r="I345" s="25"/>
      <c r="J345" s="551"/>
      <c r="K345" s="581"/>
      <c r="L345" s="565"/>
      <c r="M345" s="565" t="str">
        <f t="shared" si="36"/>
        <v/>
      </c>
      <c r="N345" s="565" t="str">
        <f t="shared" si="37"/>
        <v/>
      </c>
      <c r="O345" s="565"/>
      <c r="P345" s="565">
        <f t="shared" si="38"/>
        <v>0</v>
      </c>
      <c r="Q345" s="565">
        <f t="shared" si="39"/>
        <v>0</v>
      </c>
      <c r="R345" s="565" t="str">
        <f t="shared" si="40"/>
        <v/>
      </c>
      <c r="S345" s="565">
        <f t="shared" si="41"/>
        <v>0</v>
      </c>
      <c r="T345" s="565"/>
      <c r="AA345" s="564">
        <f>'BOCES SELECT'!E346</f>
        <v>1045523</v>
      </c>
      <c r="AB345" s="564" t="e">
        <f ca="1">'BOCES SELECT'!CH346</f>
        <v>#N/A</v>
      </c>
    </row>
    <row r="346" spans="1:28" x14ac:dyDescent="0.25">
      <c r="A346" s="95"/>
      <c r="B346" s="95"/>
      <c r="C346" s="95"/>
      <c r="D346" s="25"/>
      <c r="E346" s="141"/>
      <c r="F346" s="141"/>
      <c r="G346" s="142"/>
      <c r="H346" s="25"/>
      <c r="I346" s="25"/>
      <c r="J346" s="551"/>
      <c r="K346" s="581"/>
      <c r="L346" s="565"/>
      <c r="M346" s="565" t="str">
        <f t="shared" si="36"/>
        <v/>
      </c>
      <c r="N346" s="565" t="str">
        <f t="shared" si="37"/>
        <v/>
      </c>
      <c r="O346" s="565"/>
      <c r="P346" s="565">
        <f t="shared" si="38"/>
        <v>0</v>
      </c>
      <c r="Q346" s="565">
        <f t="shared" si="39"/>
        <v>0</v>
      </c>
      <c r="R346" s="565" t="str">
        <f t="shared" si="40"/>
        <v/>
      </c>
      <c r="S346" s="565">
        <f t="shared" si="41"/>
        <v>0</v>
      </c>
      <c r="T346" s="565"/>
      <c r="AA346" s="564">
        <f>'BOCES SELECT'!E347</f>
        <v>1045522</v>
      </c>
      <c r="AB346" s="564" t="e">
        <f ca="1">'BOCES SELECT'!CH347</f>
        <v>#N/A</v>
      </c>
    </row>
    <row r="347" spans="1:28" x14ac:dyDescent="0.25">
      <c r="A347" s="95"/>
      <c r="B347" s="95"/>
      <c r="C347" s="95"/>
      <c r="D347" s="25"/>
      <c r="E347" s="141"/>
      <c r="F347" s="141"/>
      <c r="G347" s="142"/>
      <c r="H347" s="25"/>
      <c r="I347" s="25"/>
      <c r="J347" s="551"/>
      <c r="K347" s="581"/>
      <c r="L347" s="565"/>
      <c r="M347" s="565" t="str">
        <f t="shared" si="36"/>
        <v/>
      </c>
      <c r="N347" s="565" t="str">
        <f t="shared" si="37"/>
        <v/>
      </c>
      <c r="O347" s="565"/>
      <c r="P347" s="565">
        <f t="shared" si="38"/>
        <v>0</v>
      </c>
      <c r="Q347" s="565">
        <f t="shared" si="39"/>
        <v>0</v>
      </c>
      <c r="R347" s="565" t="str">
        <f t="shared" si="40"/>
        <v/>
      </c>
      <c r="S347" s="565">
        <f t="shared" si="41"/>
        <v>0</v>
      </c>
      <c r="T347" s="565"/>
      <c r="AA347" s="564">
        <f>'BOCES SELECT'!E348</f>
        <v>1045521</v>
      </c>
      <c r="AB347" s="564" t="e">
        <f ca="1">'BOCES SELECT'!CH348</f>
        <v>#N/A</v>
      </c>
    </row>
    <row r="348" spans="1:28" x14ac:dyDescent="0.25">
      <c r="A348" s="95"/>
      <c r="B348" s="95"/>
      <c r="C348" s="95"/>
      <c r="D348" s="25"/>
      <c r="E348" s="141"/>
      <c r="F348" s="141"/>
      <c r="G348" s="142"/>
      <c r="H348" s="25"/>
      <c r="I348" s="25"/>
      <c r="J348" s="551"/>
      <c r="K348" s="581"/>
      <c r="L348" s="565"/>
      <c r="M348" s="565" t="str">
        <f t="shared" si="36"/>
        <v/>
      </c>
      <c r="N348" s="565" t="str">
        <f t="shared" si="37"/>
        <v/>
      </c>
      <c r="O348" s="565"/>
      <c r="P348" s="565">
        <f t="shared" si="38"/>
        <v>0</v>
      </c>
      <c r="Q348" s="565">
        <f t="shared" si="39"/>
        <v>0</v>
      </c>
      <c r="R348" s="565" t="str">
        <f t="shared" si="40"/>
        <v/>
      </c>
      <c r="S348" s="565">
        <f t="shared" si="41"/>
        <v>0</v>
      </c>
      <c r="T348" s="565"/>
      <c r="AA348" s="564">
        <f>'BOCES SELECT'!E349</f>
        <v>1045520</v>
      </c>
      <c r="AB348" s="564" t="e">
        <f ca="1">'BOCES SELECT'!CH349</f>
        <v>#N/A</v>
      </c>
    </row>
    <row r="349" spans="1:28" x14ac:dyDescent="0.25">
      <c r="A349" s="95"/>
      <c r="B349" s="95"/>
      <c r="C349" s="95"/>
      <c r="D349" s="25"/>
      <c r="E349" s="141"/>
      <c r="F349" s="141"/>
      <c r="G349" s="142"/>
      <c r="H349" s="25"/>
      <c r="I349" s="25"/>
      <c r="J349" s="551"/>
      <c r="K349" s="581"/>
      <c r="L349" s="565"/>
      <c r="M349" s="565" t="str">
        <f t="shared" si="36"/>
        <v/>
      </c>
      <c r="N349" s="565" t="str">
        <f t="shared" si="37"/>
        <v/>
      </c>
      <c r="O349" s="565"/>
      <c r="P349" s="565">
        <f t="shared" si="38"/>
        <v>0</v>
      </c>
      <c r="Q349" s="565">
        <f t="shared" si="39"/>
        <v>0</v>
      </c>
      <c r="R349" s="565" t="str">
        <f t="shared" si="40"/>
        <v/>
      </c>
      <c r="S349" s="565">
        <f t="shared" si="41"/>
        <v>0</v>
      </c>
      <c r="T349" s="565"/>
      <c r="AA349" s="564">
        <f>'BOCES SELECT'!E350</f>
        <v>1045519</v>
      </c>
      <c r="AB349" s="564" t="e">
        <f ca="1">'BOCES SELECT'!CH350</f>
        <v>#N/A</v>
      </c>
    </row>
    <row r="350" spans="1:28" x14ac:dyDescent="0.25">
      <c r="A350" s="95"/>
      <c r="B350" s="95"/>
      <c r="C350" s="95"/>
      <c r="D350" s="25"/>
      <c r="E350" s="141"/>
      <c r="F350" s="141"/>
      <c r="G350" s="142"/>
      <c r="H350" s="25"/>
      <c r="I350" s="25"/>
      <c r="J350" s="551"/>
      <c r="K350" s="581"/>
      <c r="L350" s="565"/>
      <c r="M350" s="565" t="str">
        <f t="shared" si="36"/>
        <v/>
      </c>
      <c r="N350" s="565" t="str">
        <f t="shared" si="37"/>
        <v/>
      </c>
      <c r="O350" s="565"/>
      <c r="P350" s="565">
        <f t="shared" si="38"/>
        <v>0</v>
      </c>
      <c r="Q350" s="565">
        <f t="shared" si="39"/>
        <v>0</v>
      </c>
      <c r="R350" s="565" t="str">
        <f t="shared" si="40"/>
        <v/>
      </c>
      <c r="S350" s="565">
        <f t="shared" si="41"/>
        <v>0</v>
      </c>
      <c r="T350" s="565"/>
      <c r="AA350" s="564">
        <f>'BOCES SELECT'!E351</f>
        <v>1045518</v>
      </c>
      <c r="AB350" s="564" t="e">
        <f ca="1">'BOCES SELECT'!CH351</f>
        <v>#N/A</v>
      </c>
    </row>
    <row r="351" spans="1:28" x14ac:dyDescent="0.25">
      <c r="A351" s="95"/>
      <c r="B351" s="95"/>
      <c r="C351" s="95"/>
      <c r="D351" s="25"/>
      <c r="E351" s="141"/>
      <c r="F351" s="141"/>
      <c r="G351" s="142"/>
      <c r="H351" s="25"/>
      <c r="I351" s="25"/>
      <c r="J351" s="551"/>
      <c r="K351" s="581"/>
      <c r="L351" s="565"/>
      <c r="M351" s="565" t="str">
        <f t="shared" si="36"/>
        <v/>
      </c>
      <c r="N351" s="565" t="str">
        <f t="shared" si="37"/>
        <v/>
      </c>
      <c r="O351" s="565"/>
      <c r="P351" s="565">
        <f t="shared" si="38"/>
        <v>0</v>
      </c>
      <c r="Q351" s="565">
        <f t="shared" si="39"/>
        <v>0</v>
      </c>
      <c r="R351" s="565" t="str">
        <f t="shared" si="40"/>
        <v/>
      </c>
      <c r="S351" s="565">
        <f t="shared" si="41"/>
        <v>0</v>
      </c>
      <c r="T351" s="565"/>
      <c r="AA351" s="564">
        <f>'BOCES SELECT'!E352</f>
        <v>1045517</v>
      </c>
      <c r="AB351" s="564" t="e">
        <f ca="1">'BOCES SELECT'!CH352</f>
        <v>#N/A</v>
      </c>
    </row>
    <row r="352" spans="1:28" x14ac:dyDescent="0.25">
      <c r="A352" s="95"/>
      <c r="B352" s="95"/>
      <c r="C352" s="95"/>
      <c r="D352" s="25"/>
      <c r="E352" s="141"/>
      <c r="F352" s="141"/>
      <c r="G352" s="142"/>
      <c r="H352" s="25"/>
      <c r="I352" s="25"/>
      <c r="J352" s="551"/>
      <c r="K352" s="581"/>
      <c r="L352" s="565"/>
      <c r="M352" s="565" t="str">
        <f t="shared" si="36"/>
        <v/>
      </c>
      <c r="N352" s="565" t="str">
        <f t="shared" si="37"/>
        <v/>
      </c>
      <c r="O352" s="565"/>
      <c r="P352" s="565">
        <f t="shared" si="38"/>
        <v>0</v>
      </c>
      <c r="Q352" s="565">
        <f t="shared" si="39"/>
        <v>0</v>
      </c>
      <c r="R352" s="565" t="str">
        <f t="shared" si="40"/>
        <v/>
      </c>
      <c r="S352" s="565">
        <f t="shared" si="41"/>
        <v>0</v>
      </c>
      <c r="T352" s="565"/>
      <c r="AA352" s="564">
        <f>'BOCES SELECT'!E353</f>
        <v>1045516</v>
      </c>
      <c r="AB352" s="564" t="e">
        <f ca="1">'BOCES SELECT'!CH353</f>
        <v>#N/A</v>
      </c>
    </row>
    <row r="353" spans="1:28" x14ac:dyDescent="0.25">
      <c r="A353" s="95"/>
      <c r="B353" s="95"/>
      <c r="C353" s="95"/>
      <c r="D353" s="25"/>
      <c r="E353" s="141"/>
      <c r="F353" s="141"/>
      <c r="G353" s="142"/>
      <c r="H353" s="25"/>
      <c r="I353" s="25"/>
      <c r="J353" s="551"/>
      <c r="K353" s="581"/>
      <c r="L353" s="565"/>
      <c r="M353" s="565" t="str">
        <f t="shared" si="36"/>
        <v/>
      </c>
      <c r="N353" s="565" t="str">
        <f t="shared" si="37"/>
        <v/>
      </c>
      <c r="O353" s="565"/>
      <c r="P353" s="565">
        <f t="shared" si="38"/>
        <v>0</v>
      </c>
      <c r="Q353" s="565">
        <f t="shared" si="39"/>
        <v>0</v>
      </c>
      <c r="R353" s="565" t="str">
        <f t="shared" si="40"/>
        <v/>
      </c>
      <c r="S353" s="565">
        <f t="shared" si="41"/>
        <v>0</v>
      </c>
      <c r="T353" s="565"/>
      <c r="AA353" s="564">
        <f>'BOCES SELECT'!E354</f>
        <v>1045515</v>
      </c>
      <c r="AB353" s="564" t="e">
        <f ca="1">'BOCES SELECT'!CH354</f>
        <v>#N/A</v>
      </c>
    </row>
    <row r="354" spans="1:28" x14ac:dyDescent="0.25">
      <c r="A354" s="95"/>
      <c r="B354" s="95"/>
      <c r="C354" s="95"/>
      <c r="D354" s="25"/>
      <c r="E354" s="141"/>
      <c r="F354" s="141"/>
      <c r="G354" s="142"/>
      <c r="H354" s="25"/>
      <c r="I354" s="25"/>
      <c r="J354" s="551"/>
      <c r="K354" s="581"/>
      <c r="L354" s="565"/>
      <c r="M354" s="565" t="str">
        <f t="shared" si="36"/>
        <v/>
      </c>
      <c r="N354" s="565" t="str">
        <f t="shared" si="37"/>
        <v/>
      </c>
      <c r="O354" s="565"/>
      <c r="P354" s="565">
        <f t="shared" si="38"/>
        <v>0</v>
      </c>
      <c r="Q354" s="565">
        <f t="shared" si="39"/>
        <v>0</v>
      </c>
      <c r="R354" s="565" t="str">
        <f t="shared" si="40"/>
        <v/>
      </c>
      <c r="S354" s="565">
        <f t="shared" si="41"/>
        <v>0</v>
      </c>
      <c r="T354" s="565"/>
      <c r="AA354" s="564">
        <f>'BOCES SELECT'!E355</f>
        <v>1045514</v>
      </c>
      <c r="AB354" s="564" t="e">
        <f ca="1">'BOCES SELECT'!CH355</f>
        <v>#N/A</v>
      </c>
    </row>
    <row r="355" spans="1:28" x14ac:dyDescent="0.25">
      <c r="A355" s="95"/>
      <c r="B355" s="95"/>
      <c r="C355" s="95"/>
      <c r="D355" s="25"/>
      <c r="E355" s="141"/>
      <c r="F355" s="141"/>
      <c r="G355" s="142"/>
      <c r="H355" s="25"/>
      <c r="I355" s="25"/>
      <c r="J355" s="551"/>
      <c r="K355" s="581"/>
      <c r="L355" s="565"/>
      <c r="M355" s="565" t="str">
        <f t="shared" si="36"/>
        <v/>
      </c>
      <c r="N355" s="565" t="str">
        <f t="shared" si="37"/>
        <v/>
      </c>
      <c r="O355" s="565"/>
      <c r="P355" s="565">
        <f t="shared" si="38"/>
        <v>0</v>
      </c>
      <c r="Q355" s="565">
        <f t="shared" si="39"/>
        <v>0</v>
      </c>
      <c r="R355" s="565" t="str">
        <f t="shared" si="40"/>
        <v/>
      </c>
      <c r="S355" s="565">
        <f t="shared" si="41"/>
        <v>0</v>
      </c>
      <c r="T355" s="565"/>
      <c r="AA355" s="564">
        <f>'BOCES SELECT'!E356</f>
        <v>1045513</v>
      </c>
      <c r="AB355" s="564" t="e">
        <f ca="1">'BOCES SELECT'!CH356</f>
        <v>#N/A</v>
      </c>
    </row>
    <row r="356" spans="1:28" x14ac:dyDescent="0.25">
      <c r="A356" s="95"/>
      <c r="B356" s="95"/>
      <c r="C356" s="95"/>
      <c r="D356" s="25"/>
      <c r="E356" s="141"/>
      <c r="F356" s="141"/>
      <c r="G356" s="142"/>
      <c r="H356" s="25"/>
      <c r="I356" s="25"/>
      <c r="J356" s="551"/>
      <c r="K356" s="581"/>
      <c r="L356" s="565"/>
      <c r="M356" s="565" t="str">
        <f t="shared" si="36"/>
        <v/>
      </c>
      <c r="N356" s="565" t="str">
        <f t="shared" si="37"/>
        <v/>
      </c>
      <c r="O356" s="565"/>
      <c r="P356" s="565">
        <f t="shared" si="38"/>
        <v>0</v>
      </c>
      <c r="Q356" s="565">
        <f t="shared" si="39"/>
        <v>0</v>
      </c>
      <c r="R356" s="565" t="str">
        <f t="shared" si="40"/>
        <v/>
      </c>
      <c r="S356" s="565">
        <f t="shared" si="41"/>
        <v>0</v>
      </c>
      <c r="T356" s="565"/>
      <c r="AA356" s="564">
        <f>'BOCES SELECT'!E357</f>
        <v>1045512</v>
      </c>
      <c r="AB356" s="564" t="e">
        <f ca="1">'BOCES SELECT'!CH357</f>
        <v>#N/A</v>
      </c>
    </row>
    <row r="357" spans="1:28" x14ac:dyDescent="0.25">
      <c r="A357" s="95"/>
      <c r="B357" s="95"/>
      <c r="C357" s="95"/>
      <c r="D357" s="25"/>
      <c r="E357" s="141"/>
      <c r="F357" s="141"/>
      <c r="G357" s="142"/>
      <c r="H357" s="25"/>
      <c r="I357" s="25"/>
      <c r="J357" s="551"/>
      <c r="K357" s="581"/>
      <c r="L357" s="565"/>
      <c r="M357" s="565" t="str">
        <f t="shared" si="36"/>
        <v/>
      </c>
      <c r="N357" s="565" t="str">
        <f t="shared" si="37"/>
        <v/>
      </c>
      <c r="O357" s="565"/>
      <c r="P357" s="565">
        <f t="shared" si="38"/>
        <v>0</v>
      </c>
      <c r="Q357" s="565">
        <f t="shared" si="39"/>
        <v>0</v>
      </c>
      <c r="R357" s="565" t="str">
        <f t="shared" si="40"/>
        <v/>
      </c>
      <c r="S357" s="565">
        <f t="shared" si="41"/>
        <v>0</v>
      </c>
      <c r="T357" s="565"/>
      <c r="AA357" s="564">
        <f>'BOCES SELECT'!E358</f>
        <v>1045511</v>
      </c>
      <c r="AB357" s="564" t="e">
        <f ca="1">'BOCES SELECT'!CH358</f>
        <v>#N/A</v>
      </c>
    </row>
    <row r="358" spans="1:28" x14ac:dyDescent="0.25">
      <c r="A358" s="95"/>
      <c r="B358" s="95"/>
      <c r="C358" s="95"/>
      <c r="D358" s="25"/>
      <c r="E358" s="141"/>
      <c r="F358" s="141"/>
      <c r="G358" s="142"/>
      <c r="H358" s="25"/>
      <c r="I358" s="25"/>
      <c r="J358" s="551"/>
      <c r="K358" s="581"/>
      <c r="L358" s="565"/>
      <c r="M358" s="565" t="str">
        <f t="shared" si="36"/>
        <v/>
      </c>
      <c r="N358" s="565" t="str">
        <f t="shared" si="37"/>
        <v/>
      </c>
      <c r="O358" s="565"/>
      <c r="P358" s="565">
        <f t="shared" si="38"/>
        <v>0</v>
      </c>
      <c r="Q358" s="565">
        <f t="shared" si="39"/>
        <v>0</v>
      </c>
      <c r="R358" s="565" t="str">
        <f t="shared" si="40"/>
        <v/>
      </c>
      <c r="S358" s="565">
        <f t="shared" si="41"/>
        <v>0</v>
      </c>
      <c r="T358" s="565"/>
      <c r="AA358" s="564">
        <f>'BOCES SELECT'!E359</f>
        <v>1045510</v>
      </c>
      <c r="AB358" s="564" t="e">
        <f ca="1">'BOCES SELECT'!CH359</f>
        <v>#N/A</v>
      </c>
    </row>
    <row r="359" spans="1:28" x14ac:dyDescent="0.25">
      <c r="A359" s="95"/>
      <c r="B359" s="95"/>
      <c r="C359" s="95"/>
      <c r="D359" s="25"/>
      <c r="E359" s="141"/>
      <c r="F359" s="141"/>
      <c r="G359" s="142"/>
      <c r="H359" s="25"/>
      <c r="I359" s="25"/>
      <c r="J359" s="551"/>
      <c r="K359" s="581"/>
      <c r="L359" s="565"/>
      <c r="M359" s="565" t="str">
        <f t="shared" si="36"/>
        <v/>
      </c>
      <c r="N359" s="565" t="str">
        <f t="shared" si="37"/>
        <v/>
      </c>
      <c r="O359" s="565"/>
      <c r="P359" s="565">
        <f t="shared" si="38"/>
        <v>0</v>
      </c>
      <c r="Q359" s="565">
        <f t="shared" si="39"/>
        <v>0</v>
      </c>
      <c r="R359" s="565" t="str">
        <f t="shared" si="40"/>
        <v/>
      </c>
      <c r="S359" s="565">
        <f t="shared" si="41"/>
        <v>0</v>
      </c>
      <c r="T359" s="565"/>
      <c r="AA359" s="564">
        <f>'BOCES SELECT'!E360</f>
        <v>1045509</v>
      </c>
      <c r="AB359" s="564" t="e">
        <f ca="1">'BOCES SELECT'!CH360</f>
        <v>#N/A</v>
      </c>
    </row>
    <row r="360" spans="1:28" x14ac:dyDescent="0.25">
      <c r="A360" s="95"/>
      <c r="B360" s="95"/>
      <c r="C360" s="95"/>
      <c r="D360" s="25"/>
      <c r="E360" s="141"/>
      <c r="F360" s="141"/>
      <c r="G360" s="142"/>
      <c r="H360" s="25"/>
      <c r="I360" s="25"/>
      <c r="J360" s="551"/>
      <c r="K360" s="581"/>
      <c r="L360" s="565"/>
      <c r="M360" s="565" t="str">
        <f t="shared" si="36"/>
        <v/>
      </c>
      <c r="N360" s="565" t="str">
        <f t="shared" si="37"/>
        <v/>
      </c>
      <c r="O360" s="565"/>
      <c r="P360" s="565">
        <f t="shared" si="38"/>
        <v>0</v>
      </c>
      <c r="Q360" s="565">
        <f t="shared" si="39"/>
        <v>0</v>
      </c>
      <c r="R360" s="565" t="str">
        <f t="shared" si="40"/>
        <v/>
      </c>
      <c r="S360" s="565">
        <f t="shared" si="41"/>
        <v>0</v>
      </c>
      <c r="T360" s="565"/>
      <c r="AA360" s="564">
        <f>'BOCES SELECT'!E361</f>
        <v>1045508</v>
      </c>
      <c r="AB360" s="564" t="e">
        <f ca="1">'BOCES SELECT'!CH361</f>
        <v>#N/A</v>
      </c>
    </row>
    <row r="361" spans="1:28" x14ac:dyDescent="0.25">
      <c r="A361" s="95"/>
      <c r="B361" s="95"/>
      <c r="C361" s="95"/>
      <c r="D361" s="25"/>
      <c r="E361" s="141"/>
      <c r="F361" s="141"/>
      <c r="G361" s="142"/>
      <c r="H361" s="25"/>
      <c r="I361" s="25"/>
      <c r="J361" s="551"/>
      <c r="K361" s="581"/>
      <c r="L361" s="565"/>
      <c r="M361" s="565" t="str">
        <f t="shared" si="36"/>
        <v/>
      </c>
      <c r="N361" s="565" t="str">
        <f t="shared" si="37"/>
        <v/>
      </c>
      <c r="O361" s="565"/>
      <c r="P361" s="565">
        <f t="shared" si="38"/>
        <v>0</v>
      </c>
      <c r="Q361" s="565">
        <f t="shared" si="39"/>
        <v>0</v>
      </c>
      <c r="R361" s="565" t="str">
        <f t="shared" si="40"/>
        <v/>
      </c>
      <c r="S361" s="565">
        <f t="shared" si="41"/>
        <v>0</v>
      </c>
      <c r="T361" s="565"/>
      <c r="AA361" s="564">
        <f>'BOCES SELECT'!E362</f>
        <v>1045507</v>
      </c>
      <c r="AB361" s="564" t="e">
        <f ca="1">'BOCES SELECT'!CH362</f>
        <v>#N/A</v>
      </c>
    </row>
    <row r="362" spans="1:28" x14ac:dyDescent="0.25">
      <c r="A362" s="95"/>
      <c r="B362" s="95"/>
      <c r="C362" s="95"/>
      <c r="D362" s="25"/>
      <c r="E362" s="141"/>
      <c r="F362" s="141"/>
      <c r="G362" s="142"/>
      <c r="H362" s="25"/>
      <c r="I362" s="25"/>
      <c r="J362" s="551"/>
      <c r="K362" s="581"/>
      <c r="L362" s="565"/>
      <c r="M362" s="565" t="str">
        <f t="shared" si="36"/>
        <v/>
      </c>
      <c r="N362" s="565" t="str">
        <f t="shared" si="37"/>
        <v/>
      </c>
      <c r="O362" s="565"/>
      <c r="P362" s="565">
        <f t="shared" si="38"/>
        <v>0</v>
      </c>
      <c r="Q362" s="565">
        <f t="shared" si="39"/>
        <v>0</v>
      </c>
      <c r="R362" s="565" t="str">
        <f t="shared" si="40"/>
        <v/>
      </c>
      <c r="S362" s="565">
        <f t="shared" si="41"/>
        <v>0</v>
      </c>
      <c r="T362" s="565"/>
      <c r="AA362" s="564">
        <f>'BOCES SELECT'!E363</f>
        <v>1045506</v>
      </c>
      <c r="AB362" s="564" t="e">
        <f ca="1">'BOCES SELECT'!CH363</f>
        <v>#N/A</v>
      </c>
    </row>
    <row r="363" spans="1:28" x14ac:dyDescent="0.25">
      <c r="A363" s="95"/>
      <c r="B363" s="95"/>
      <c r="C363" s="95"/>
      <c r="D363" s="25"/>
      <c r="E363" s="141"/>
      <c r="F363" s="141"/>
      <c r="G363" s="142"/>
      <c r="H363" s="25"/>
      <c r="I363" s="25"/>
      <c r="J363" s="551"/>
      <c r="K363" s="581"/>
      <c r="L363" s="565"/>
      <c r="M363" s="565" t="str">
        <f t="shared" si="36"/>
        <v/>
      </c>
      <c r="N363" s="565" t="str">
        <f t="shared" si="37"/>
        <v/>
      </c>
      <c r="O363" s="565"/>
      <c r="P363" s="565">
        <f t="shared" si="38"/>
        <v>0</v>
      </c>
      <c r="Q363" s="565">
        <f t="shared" si="39"/>
        <v>0</v>
      </c>
      <c r="R363" s="565" t="str">
        <f t="shared" si="40"/>
        <v/>
      </c>
      <c r="S363" s="565">
        <f t="shared" si="41"/>
        <v>0</v>
      </c>
      <c r="T363" s="565"/>
      <c r="AA363" s="564">
        <f>'BOCES SELECT'!E364</f>
        <v>1045505</v>
      </c>
      <c r="AB363" s="564" t="e">
        <f ca="1">'BOCES SELECT'!CH364</f>
        <v>#N/A</v>
      </c>
    </row>
    <row r="364" spans="1:28" x14ac:dyDescent="0.25">
      <c r="A364" s="95"/>
      <c r="B364" s="95"/>
      <c r="C364" s="95"/>
      <c r="D364" s="25"/>
      <c r="E364" s="141"/>
      <c r="F364" s="141"/>
      <c r="G364" s="142"/>
      <c r="H364" s="25"/>
      <c r="I364" s="25"/>
      <c r="J364" s="551"/>
      <c r="K364" s="581"/>
      <c r="L364" s="565"/>
      <c r="M364" s="565" t="str">
        <f t="shared" si="36"/>
        <v/>
      </c>
      <c r="N364" s="565" t="str">
        <f t="shared" si="37"/>
        <v/>
      </c>
      <c r="O364" s="565"/>
      <c r="P364" s="565">
        <f t="shared" si="38"/>
        <v>0</v>
      </c>
      <c r="Q364" s="565">
        <f t="shared" si="39"/>
        <v>0</v>
      </c>
      <c r="R364" s="565" t="str">
        <f t="shared" si="40"/>
        <v/>
      </c>
      <c r="S364" s="565">
        <f t="shared" si="41"/>
        <v>0</v>
      </c>
      <c r="T364" s="565"/>
      <c r="AA364" s="564">
        <f>'BOCES SELECT'!E365</f>
        <v>1045504</v>
      </c>
      <c r="AB364" s="564" t="e">
        <f ca="1">'BOCES SELECT'!CH365</f>
        <v>#N/A</v>
      </c>
    </row>
    <row r="365" spans="1:28" x14ac:dyDescent="0.25">
      <c r="A365" s="95"/>
      <c r="B365" s="95"/>
      <c r="C365" s="95"/>
      <c r="D365" s="25"/>
      <c r="E365" s="141"/>
      <c r="F365" s="141"/>
      <c r="G365" s="142"/>
      <c r="H365" s="25"/>
      <c r="I365" s="25"/>
      <c r="J365" s="551"/>
      <c r="K365" s="581"/>
      <c r="L365" s="565"/>
      <c r="M365" s="565" t="str">
        <f t="shared" si="36"/>
        <v/>
      </c>
      <c r="N365" s="565" t="str">
        <f t="shared" si="37"/>
        <v/>
      </c>
      <c r="O365" s="565"/>
      <c r="P365" s="565">
        <f t="shared" si="38"/>
        <v>0</v>
      </c>
      <c r="Q365" s="565">
        <f t="shared" si="39"/>
        <v>0</v>
      </c>
      <c r="R365" s="565" t="str">
        <f t="shared" si="40"/>
        <v/>
      </c>
      <c r="S365" s="565">
        <f t="shared" si="41"/>
        <v>0</v>
      </c>
      <c r="T365" s="565"/>
      <c r="AA365" s="564">
        <f>'BOCES SELECT'!E366</f>
        <v>1045503</v>
      </c>
      <c r="AB365" s="564" t="e">
        <f ca="1">'BOCES SELECT'!CH366</f>
        <v>#N/A</v>
      </c>
    </row>
    <row r="366" spans="1:28" x14ac:dyDescent="0.25">
      <c r="A366" s="95"/>
      <c r="B366" s="95"/>
      <c r="C366" s="95"/>
      <c r="D366" s="25"/>
      <c r="E366" s="141"/>
      <c r="F366" s="141"/>
      <c r="G366" s="142"/>
      <c r="H366" s="25"/>
      <c r="I366" s="25"/>
      <c r="J366" s="551"/>
      <c r="K366" s="581"/>
      <c r="L366" s="565"/>
      <c r="M366" s="565" t="str">
        <f t="shared" si="36"/>
        <v/>
      </c>
      <c r="N366" s="565" t="str">
        <f t="shared" si="37"/>
        <v/>
      </c>
      <c r="O366" s="565"/>
      <c r="P366" s="565">
        <f t="shared" si="38"/>
        <v>0</v>
      </c>
      <c r="Q366" s="565">
        <f t="shared" si="39"/>
        <v>0</v>
      </c>
      <c r="R366" s="565" t="str">
        <f t="shared" si="40"/>
        <v/>
      </c>
      <c r="S366" s="565">
        <f t="shared" si="41"/>
        <v>0</v>
      </c>
      <c r="T366" s="565"/>
      <c r="AA366" s="564">
        <f>'BOCES SELECT'!E367</f>
        <v>1045502</v>
      </c>
      <c r="AB366" s="564" t="e">
        <f ca="1">'BOCES SELECT'!CH367</f>
        <v>#N/A</v>
      </c>
    </row>
    <row r="367" spans="1:28" x14ac:dyDescent="0.25">
      <c r="A367" s="95"/>
      <c r="B367" s="95"/>
      <c r="C367" s="95"/>
      <c r="D367" s="25"/>
      <c r="E367" s="141"/>
      <c r="F367" s="141"/>
      <c r="G367" s="142"/>
      <c r="H367" s="25"/>
      <c r="I367" s="25"/>
      <c r="J367" s="551"/>
      <c r="K367" s="581"/>
      <c r="L367" s="565"/>
      <c r="M367" s="565" t="str">
        <f t="shared" si="36"/>
        <v/>
      </c>
      <c r="N367" s="565" t="str">
        <f t="shared" si="37"/>
        <v/>
      </c>
      <c r="O367" s="565"/>
      <c r="P367" s="565">
        <f t="shared" si="38"/>
        <v>0</v>
      </c>
      <c r="Q367" s="565">
        <f t="shared" si="39"/>
        <v>0</v>
      </c>
      <c r="R367" s="565" t="str">
        <f t="shared" si="40"/>
        <v/>
      </c>
      <c r="S367" s="565">
        <f t="shared" si="41"/>
        <v>0</v>
      </c>
      <c r="T367" s="565"/>
      <c r="AA367" s="564">
        <f>'BOCES SELECT'!E368</f>
        <v>1045501</v>
      </c>
      <c r="AB367" s="564" t="e">
        <f ca="1">'BOCES SELECT'!CH368</f>
        <v>#N/A</v>
      </c>
    </row>
    <row r="368" spans="1:28" x14ac:dyDescent="0.25">
      <c r="A368" s="95"/>
      <c r="B368" s="95"/>
      <c r="C368" s="95"/>
      <c r="D368" s="25"/>
      <c r="E368" s="141"/>
      <c r="F368" s="141"/>
      <c r="G368" s="142"/>
      <c r="H368" s="25"/>
      <c r="I368" s="25"/>
      <c r="J368" s="551"/>
      <c r="K368" s="581"/>
      <c r="L368" s="565"/>
      <c r="M368" s="565" t="str">
        <f t="shared" si="36"/>
        <v/>
      </c>
      <c r="N368" s="565" t="str">
        <f t="shared" si="37"/>
        <v/>
      </c>
      <c r="O368" s="565"/>
      <c r="P368" s="565">
        <f t="shared" si="38"/>
        <v>0</v>
      </c>
      <c r="Q368" s="565">
        <f t="shared" si="39"/>
        <v>0</v>
      </c>
      <c r="R368" s="565" t="str">
        <f t="shared" si="40"/>
        <v/>
      </c>
      <c r="S368" s="565">
        <f t="shared" si="41"/>
        <v>0</v>
      </c>
      <c r="T368" s="565"/>
      <c r="AA368" s="564">
        <f>'BOCES SELECT'!E369</f>
        <v>1045500</v>
      </c>
      <c r="AB368" s="564" t="e">
        <f ca="1">'BOCES SELECT'!CH369</f>
        <v>#N/A</v>
      </c>
    </row>
    <row r="369" spans="1:28" x14ac:dyDescent="0.25">
      <c r="A369" s="95"/>
      <c r="B369" s="95"/>
      <c r="C369" s="95"/>
      <c r="D369" s="25"/>
      <c r="E369" s="141"/>
      <c r="F369" s="141"/>
      <c r="G369" s="142"/>
      <c r="H369" s="25"/>
      <c r="I369" s="25"/>
      <c r="J369" s="551"/>
      <c r="K369" s="581"/>
      <c r="L369" s="565"/>
      <c r="M369" s="565" t="str">
        <f t="shared" si="36"/>
        <v/>
      </c>
      <c r="N369" s="565" t="str">
        <f t="shared" si="37"/>
        <v/>
      </c>
      <c r="O369" s="565"/>
      <c r="P369" s="565">
        <f t="shared" si="38"/>
        <v>0</v>
      </c>
      <c r="Q369" s="565">
        <f t="shared" si="39"/>
        <v>0</v>
      </c>
      <c r="R369" s="565" t="str">
        <f t="shared" si="40"/>
        <v/>
      </c>
      <c r="S369" s="565">
        <f t="shared" si="41"/>
        <v>0</v>
      </c>
      <c r="T369" s="565"/>
      <c r="AA369" s="564">
        <f>'BOCES SELECT'!E370</f>
        <v>1045499</v>
      </c>
      <c r="AB369" s="564" t="e">
        <f ca="1">'BOCES SELECT'!CH370</f>
        <v>#N/A</v>
      </c>
    </row>
    <row r="370" spans="1:28" x14ac:dyDescent="0.25">
      <c r="A370" s="95"/>
      <c r="B370" s="95"/>
      <c r="C370" s="95"/>
      <c r="D370" s="25"/>
      <c r="E370" s="141"/>
      <c r="F370" s="141"/>
      <c r="G370" s="142"/>
      <c r="H370" s="25"/>
      <c r="I370" s="25"/>
      <c r="J370" s="551"/>
      <c r="K370" s="581"/>
      <c r="L370" s="565"/>
      <c r="M370" s="565" t="str">
        <f t="shared" si="36"/>
        <v/>
      </c>
      <c r="N370" s="565" t="str">
        <f t="shared" si="37"/>
        <v/>
      </c>
      <c r="O370" s="565"/>
      <c r="P370" s="565">
        <f t="shared" si="38"/>
        <v>0</v>
      </c>
      <c r="Q370" s="565">
        <f t="shared" si="39"/>
        <v>0</v>
      </c>
      <c r="R370" s="565" t="str">
        <f t="shared" si="40"/>
        <v/>
      </c>
      <c r="S370" s="565">
        <f t="shared" si="41"/>
        <v>0</v>
      </c>
      <c r="T370" s="565"/>
      <c r="AA370" s="564">
        <f>'BOCES SELECT'!E371</f>
        <v>1045498</v>
      </c>
      <c r="AB370" s="564" t="e">
        <f ca="1">'BOCES SELECT'!CH371</f>
        <v>#N/A</v>
      </c>
    </row>
    <row r="371" spans="1:28" x14ac:dyDescent="0.25">
      <c r="A371" s="95"/>
      <c r="B371" s="95"/>
      <c r="C371" s="95"/>
      <c r="D371" s="25"/>
      <c r="E371" s="141"/>
      <c r="F371" s="141"/>
      <c r="G371" s="142"/>
      <c r="H371" s="25"/>
      <c r="I371" s="25"/>
      <c r="J371" s="551"/>
      <c r="K371" s="581"/>
      <c r="L371" s="565"/>
      <c r="M371" s="565" t="str">
        <f t="shared" si="36"/>
        <v/>
      </c>
      <c r="N371" s="565" t="str">
        <f t="shared" si="37"/>
        <v/>
      </c>
      <c r="O371" s="565"/>
      <c r="P371" s="565">
        <f t="shared" si="38"/>
        <v>0</v>
      </c>
      <c r="Q371" s="565">
        <f t="shared" si="39"/>
        <v>0</v>
      </c>
      <c r="R371" s="565" t="str">
        <f t="shared" si="40"/>
        <v/>
      </c>
      <c r="S371" s="565">
        <f t="shared" si="41"/>
        <v>0</v>
      </c>
      <c r="T371" s="565"/>
      <c r="AA371" s="564">
        <f>'BOCES SELECT'!E372</f>
        <v>1045497</v>
      </c>
      <c r="AB371" s="564" t="e">
        <f ca="1">'BOCES SELECT'!CH372</f>
        <v>#N/A</v>
      </c>
    </row>
    <row r="372" spans="1:28" x14ac:dyDescent="0.25">
      <c r="A372" s="95"/>
      <c r="B372" s="95"/>
      <c r="C372" s="95"/>
      <c r="D372" s="25"/>
      <c r="E372" s="141"/>
      <c r="F372" s="141"/>
      <c r="G372" s="142"/>
      <c r="H372" s="25"/>
      <c r="I372" s="25"/>
      <c r="J372" s="551"/>
      <c r="K372" s="581"/>
      <c r="L372" s="565"/>
      <c r="M372" s="565" t="str">
        <f t="shared" si="36"/>
        <v/>
      </c>
      <c r="N372" s="565" t="str">
        <f t="shared" si="37"/>
        <v/>
      </c>
      <c r="O372" s="565"/>
      <c r="P372" s="565">
        <f t="shared" si="38"/>
        <v>0</v>
      </c>
      <c r="Q372" s="565">
        <f t="shared" si="39"/>
        <v>0</v>
      </c>
      <c r="R372" s="565" t="str">
        <f t="shared" si="40"/>
        <v/>
      </c>
      <c r="S372" s="565">
        <f t="shared" si="41"/>
        <v>0</v>
      </c>
      <c r="T372" s="565"/>
      <c r="AA372" s="564">
        <f>'BOCES SELECT'!E373</f>
        <v>1045496</v>
      </c>
      <c r="AB372" s="564" t="e">
        <f ca="1">'BOCES SELECT'!CH373</f>
        <v>#N/A</v>
      </c>
    </row>
    <row r="373" spans="1:28" x14ac:dyDescent="0.25">
      <c r="A373" s="95"/>
      <c r="B373" s="95"/>
      <c r="C373" s="95"/>
      <c r="D373" s="25"/>
      <c r="E373" s="141"/>
      <c r="F373" s="141"/>
      <c r="G373" s="142"/>
      <c r="H373" s="25"/>
      <c r="I373" s="25"/>
      <c r="J373" s="551"/>
      <c r="K373" s="581"/>
      <c r="L373" s="565"/>
      <c r="M373" s="565" t="str">
        <f t="shared" si="36"/>
        <v/>
      </c>
      <c r="N373" s="565" t="str">
        <f t="shared" si="37"/>
        <v/>
      </c>
      <c r="O373" s="565"/>
      <c r="P373" s="565">
        <f t="shared" si="38"/>
        <v>0</v>
      </c>
      <c r="Q373" s="565">
        <f t="shared" si="39"/>
        <v>0</v>
      </c>
      <c r="R373" s="565" t="str">
        <f t="shared" si="40"/>
        <v/>
      </c>
      <c r="S373" s="565">
        <f t="shared" si="41"/>
        <v>0</v>
      </c>
      <c r="T373" s="565"/>
      <c r="AA373" s="564">
        <f>'BOCES SELECT'!E374</f>
        <v>1045495</v>
      </c>
      <c r="AB373" s="564" t="e">
        <f ca="1">'BOCES SELECT'!CH374</f>
        <v>#N/A</v>
      </c>
    </row>
    <row r="374" spans="1:28" x14ac:dyDescent="0.25">
      <c r="A374" s="95"/>
      <c r="B374" s="95"/>
      <c r="C374" s="95"/>
      <c r="D374" s="25"/>
      <c r="E374" s="141"/>
      <c r="F374" s="141"/>
      <c r="G374" s="142"/>
      <c r="H374" s="25"/>
      <c r="I374" s="25"/>
      <c r="J374" s="551"/>
      <c r="K374" s="581"/>
      <c r="L374" s="565"/>
      <c r="M374" s="565" t="str">
        <f t="shared" si="36"/>
        <v/>
      </c>
      <c r="N374" s="565" t="str">
        <f t="shared" si="37"/>
        <v/>
      </c>
      <c r="O374" s="565"/>
      <c r="P374" s="565">
        <f t="shared" si="38"/>
        <v>0</v>
      </c>
      <c r="Q374" s="565">
        <f t="shared" si="39"/>
        <v>0</v>
      </c>
      <c r="R374" s="565" t="str">
        <f t="shared" si="40"/>
        <v/>
      </c>
      <c r="S374" s="565">
        <f t="shared" si="41"/>
        <v>0</v>
      </c>
      <c r="T374" s="565"/>
      <c r="AA374" s="564">
        <f>'BOCES SELECT'!E375</f>
        <v>1045494</v>
      </c>
      <c r="AB374" s="564" t="e">
        <f ca="1">'BOCES SELECT'!CH375</f>
        <v>#N/A</v>
      </c>
    </row>
    <row r="375" spans="1:28" x14ac:dyDescent="0.25">
      <c r="A375" s="95"/>
      <c r="B375" s="95"/>
      <c r="C375" s="95"/>
      <c r="D375" s="25"/>
      <c r="E375" s="141"/>
      <c r="F375" s="141"/>
      <c r="G375" s="142"/>
      <c r="H375" s="25"/>
      <c r="I375" s="25"/>
      <c r="J375" s="551"/>
      <c r="K375" s="581"/>
      <c r="L375" s="565"/>
      <c r="M375" s="565" t="str">
        <f t="shared" si="36"/>
        <v/>
      </c>
      <c r="N375" s="565" t="str">
        <f t="shared" si="37"/>
        <v/>
      </c>
      <c r="O375" s="565"/>
      <c r="P375" s="565">
        <f t="shared" si="38"/>
        <v>0</v>
      </c>
      <c r="Q375" s="565">
        <f t="shared" si="39"/>
        <v>0</v>
      </c>
      <c r="R375" s="565" t="str">
        <f t="shared" si="40"/>
        <v/>
      </c>
      <c r="S375" s="565">
        <f t="shared" si="41"/>
        <v>0</v>
      </c>
      <c r="T375" s="565"/>
      <c r="AA375" s="564">
        <f>'BOCES SELECT'!E376</f>
        <v>1045493</v>
      </c>
      <c r="AB375" s="564" t="e">
        <f ca="1">'BOCES SELECT'!CH376</f>
        <v>#N/A</v>
      </c>
    </row>
    <row r="376" spans="1:28" x14ac:dyDescent="0.25">
      <c r="A376" s="95"/>
      <c r="B376" s="95"/>
      <c r="C376" s="95"/>
      <c r="D376" s="25"/>
      <c r="E376" s="141"/>
      <c r="F376" s="141"/>
      <c r="G376" s="142"/>
      <c r="H376" s="25"/>
      <c r="I376" s="25"/>
      <c r="J376" s="551"/>
      <c r="K376" s="581"/>
      <c r="L376" s="565"/>
      <c r="M376" s="565" t="str">
        <f t="shared" si="36"/>
        <v/>
      </c>
      <c r="N376" s="565" t="str">
        <f t="shared" si="37"/>
        <v/>
      </c>
      <c r="O376" s="565"/>
      <c r="P376" s="565">
        <f t="shared" si="38"/>
        <v>0</v>
      </c>
      <c r="Q376" s="565">
        <f t="shared" si="39"/>
        <v>0</v>
      </c>
      <c r="R376" s="565" t="str">
        <f t="shared" si="40"/>
        <v/>
      </c>
      <c r="S376" s="565">
        <f t="shared" si="41"/>
        <v>0</v>
      </c>
      <c r="T376" s="565"/>
      <c r="AA376" s="564">
        <f>'BOCES SELECT'!E377</f>
        <v>1045492</v>
      </c>
      <c r="AB376" s="564" t="e">
        <f ca="1">'BOCES SELECT'!CH377</f>
        <v>#N/A</v>
      </c>
    </row>
    <row r="377" spans="1:28" x14ac:dyDescent="0.25">
      <c r="A377" s="95"/>
      <c r="B377" s="95"/>
      <c r="C377" s="95"/>
      <c r="D377" s="25"/>
      <c r="E377" s="141"/>
      <c r="F377" s="141"/>
      <c r="G377" s="142"/>
      <c r="H377" s="25"/>
      <c r="I377" s="25"/>
      <c r="J377" s="551"/>
      <c r="K377" s="581"/>
      <c r="L377" s="565"/>
      <c r="M377" s="565" t="str">
        <f t="shared" si="36"/>
        <v/>
      </c>
      <c r="N377" s="565" t="str">
        <f t="shared" si="37"/>
        <v/>
      </c>
      <c r="O377" s="565"/>
      <c r="P377" s="565">
        <f t="shared" si="38"/>
        <v>0</v>
      </c>
      <c r="Q377" s="565">
        <f t="shared" si="39"/>
        <v>0</v>
      </c>
      <c r="R377" s="565" t="str">
        <f t="shared" si="40"/>
        <v/>
      </c>
      <c r="S377" s="565">
        <f t="shared" si="41"/>
        <v>0</v>
      </c>
      <c r="T377" s="565"/>
      <c r="AA377" s="564">
        <f>'BOCES SELECT'!E378</f>
        <v>1045491</v>
      </c>
      <c r="AB377" s="564" t="e">
        <f ca="1">'BOCES SELECT'!CH378</f>
        <v>#N/A</v>
      </c>
    </row>
    <row r="378" spans="1:28" x14ac:dyDescent="0.25">
      <c r="A378" s="95"/>
      <c r="B378" s="95"/>
      <c r="C378" s="95"/>
      <c r="D378" s="25"/>
      <c r="E378" s="141"/>
      <c r="F378" s="141"/>
      <c r="G378" s="142"/>
      <c r="H378" s="25"/>
      <c r="I378" s="25"/>
      <c r="J378" s="551"/>
      <c r="K378" s="581"/>
      <c r="L378" s="565"/>
      <c r="M378" s="565" t="str">
        <f t="shared" si="36"/>
        <v/>
      </c>
      <c r="N378" s="565" t="str">
        <f t="shared" si="37"/>
        <v/>
      </c>
      <c r="O378" s="565"/>
      <c r="P378" s="565">
        <f t="shared" si="38"/>
        <v>0</v>
      </c>
      <c r="Q378" s="565">
        <f t="shared" si="39"/>
        <v>0</v>
      </c>
      <c r="R378" s="565" t="str">
        <f t="shared" si="40"/>
        <v/>
      </c>
      <c r="S378" s="565">
        <f t="shared" si="41"/>
        <v>0</v>
      </c>
      <c r="T378" s="565"/>
      <c r="AA378" s="564">
        <f>'BOCES SELECT'!E379</f>
        <v>1045490</v>
      </c>
      <c r="AB378" s="564" t="e">
        <f ca="1">'BOCES SELECT'!CH379</f>
        <v>#N/A</v>
      </c>
    </row>
    <row r="379" spans="1:28" x14ac:dyDescent="0.25">
      <c r="A379" s="95"/>
      <c r="B379" s="95"/>
      <c r="C379" s="95"/>
      <c r="D379" s="25"/>
      <c r="E379" s="141"/>
      <c r="F379" s="141"/>
      <c r="G379" s="142"/>
      <c r="H379" s="25"/>
      <c r="I379" s="25"/>
      <c r="J379" s="551"/>
      <c r="K379" s="581"/>
      <c r="L379" s="565"/>
      <c r="M379" s="565" t="str">
        <f t="shared" si="36"/>
        <v/>
      </c>
      <c r="N379" s="565" t="str">
        <f t="shared" si="37"/>
        <v/>
      </c>
      <c r="O379" s="565"/>
      <c r="P379" s="565">
        <f t="shared" si="38"/>
        <v>0</v>
      </c>
      <c r="Q379" s="565">
        <f t="shared" si="39"/>
        <v>0</v>
      </c>
      <c r="R379" s="565" t="str">
        <f t="shared" si="40"/>
        <v/>
      </c>
      <c r="S379" s="565">
        <f t="shared" si="41"/>
        <v>0</v>
      </c>
      <c r="T379" s="565"/>
      <c r="AA379" s="564">
        <f>'BOCES SELECT'!E380</f>
        <v>1045489</v>
      </c>
      <c r="AB379" s="564" t="e">
        <f ca="1">'BOCES SELECT'!CH380</f>
        <v>#N/A</v>
      </c>
    </row>
    <row r="380" spans="1:28" x14ac:dyDescent="0.25">
      <c r="A380" s="95"/>
      <c r="B380" s="95"/>
      <c r="C380" s="95"/>
      <c r="D380" s="25"/>
      <c r="E380" s="141"/>
      <c r="F380" s="141"/>
      <c r="G380" s="142"/>
      <c r="H380" s="25"/>
      <c r="I380" s="25"/>
      <c r="J380" s="551"/>
      <c r="K380" s="581"/>
      <c r="L380" s="565"/>
      <c r="M380" s="565" t="str">
        <f t="shared" si="36"/>
        <v/>
      </c>
      <c r="N380" s="565" t="str">
        <f t="shared" si="37"/>
        <v/>
      </c>
      <c r="O380" s="565"/>
      <c r="P380" s="565">
        <f t="shared" si="38"/>
        <v>0</v>
      </c>
      <c r="Q380" s="565">
        <f t="shared" si="39"/>
        <v>0</v>
      </c>
      <c r="R380" s="565" t="str">
        <f t="shared" si="40"/>
        <v/>
      </c>
      <c r="S380" s="565">
        <f t="shared" si="41"/>
        <v>0</v>
      </c>
      <c r="T380" s="565"/>
      <c r="AA380" s="564">
        <f>'BOCES SELECT'!E381</f>
        <v>1045488</v>
      </c>
      <c r="AB380" s="564" t="e">
        <f ca="1">'BOCES SELECT'!CH381</f>
        <v>#N/A</v>
      </c>
    </row>
    <row r="381" spans="1:28" x14ac:dyDescent="0.25">
      <c r="A381" s="95"/>
      <c r="B381" s="95"/>
      <c r="C381" s="95"/>
      <c r="D381" s="25"/>
      <c r="E381" s="141"/>
      <c r="F381" s="141"/>
      <c r="G381" s="142"/>
      <c r="H381" s="25"/>
      <c r="I381" s="25"/>
      <c r="J381" s="551"/>
      <c r="K381" s="581"/>
      <c r="L381" s="565"/>
      <c r="M381" s="565" t="str">
        <f t="shared" si="36"/>
        <v/>
      </c>
      <c r="N381" s="565" t="str">
        <f t="shared" si="37"/>
        <v/>
      </c>
      <c r="O381" s="565"/>
      <c r="P381" s="565">
        <f t="shared" si="38"/>
        <v>0</v>
      </c>
      <c r="Q381" s="565">
        <f t="shared" si="39"/>
        <v>0</v>
      </c>
      <c r="R381" s="565" t="str">
        <f t="shared" si="40"/>
        <v/>
      </c>
      <c r="S381" s="565">
        <f t="shared" si="41"/>
        <v>0</v>
      </c>
      <c r="T381" s="565"/>
      <c r="AA381" s="564">
        <f>'BOCES SELECT'!E382</f>
        <v>1045487</v>
      </c>
      <c r="AB381" s="564" t="e">
        <f ca="1">'BOCES SELECT'!CH382</f>
        <v>#N/A</v>
      </c>
    </row>
    <row r="382" spans="1:28" x14ac:dyDescent="0.25">
      <c r="A382" s="95"/>
      <c r="B382" s="95"/>
      <c r="C382" s="95"/>
      <c r="D382" s="25"/>
      <c r="E382" s="141"/>
      <c r="F382" s="141"/>
      <c r="G382" s="142"/>
      <c r="H382" s="25"/>
      <c r="I382" s="25"/>
      <c r="J382" s="551"/>
      <c r="K382" s="581"/>
      <c r="L382" s="565"/>
      <c r="M382" s="565" t="str">
        <f t="shared" si="36"/>
        <v/>
      </c>
      <c r="N382" s="565" t="str">
        <f t="shared" si="37"/>
        <v/>
      </c>
      <c r="O382" s="565"/>
      <c r="P382" s="565">
        <f t="shared" si="38"/>
        <v>0</v>
      </c>
      <c r="Q382" s="565">
        <f t="shared" si="39"/>
        <v>0</v>
      </c>
      <c r="R382" s="565" t="str">
        <f t="shared" si="40"/>
        <v/>
      </c>
      <c r="S382" s="565">
        <f t="shared" si="41"/>
        <v>0</v>
      </c>
      <c r="T382" s="565"/>
      <c r="AA382" s="564">
        <f>'BOCES SELECT'!E383</f>
        <v>1045486</v>
      </c>
      <c r="AB382" s="564" t="e">
        <f ca="1">'BOCES SELECT'!CH383</f>
        <v>#N/A</v>
      </c>
    </row>
    <row r="383" spans="1:28" x14ac:dyDescent="0.25">
      <c r="A383" s="95"/>
      <c r="B383" s="95"/>
      <c r="C383" s="95"/>
      <c r="D383" s="25"/>
      <c r="E383" s="141"/>
      <c r="F383" s="141"/>
      <c r="G383" s="142"/>
      <c r="H383" s="25"/>
      <c r="I383" s="25"/>
      <c r="J383" s="551"/>
      <c r="K383" s="581"/>
      <c r="L383" s="565"/>
      <c r="M383" s="565" t="str">
        <f t="shared" si="36"/>
        <v/>
      </c>
      <c r="N383" s="565" t="str">
        <f t="shared" si="37"/>
        <v/>
      </c>
      <c r="O383" s="565"/>
      <c r="P383" s="565">
        <f t="shared" si="38"/>
        <v>0</v>
      </c>
      <c r="Q383" s="565">
        <f t="shared" si="39"/>
        <v>0</v>
      </c>
      <c r="R383" s="565" t="str">
        <f t="shared" si="40"/>
        <v/>
      </c>
      <c r="S383" s="565">
        <f t="shared" si="41"/>
        <v>0</v>
      </c>
      <c r="T383" s="565"/>
      <c r="AA383" s="564">
        <f>'BOCES SELECT'!E384</f>
        <v>1045485</v>
      </c>
      <c r="AB383" s="564" t="e">
        <f ca="1">'BOCES SELECT'!CH384</f>
        <v>#N/A</v>
      </c>
    </row>
    <row r="384" spans="1:28" x14ac:dyDescent="0.25">
      <c r="A384" s="95"/>
      <c r="B384" s="95"/>
      <c r="C384" s="95"/>
      <c r="D384" s="25"/>
      <c r="E384" s="141"/>
      <c r="F384" s="141"/>
      <c r="G384" s="142"/>
      <c r="H384" s="25"/>
      <c r="I384" s="25"/>
      <c r="J384" s="551"/>
      <c r="K384" s="581"/>
      <c r="L384" s="565"/>
      <c r="M384" s="565" t="str">
        <f t="shared" si="36"/>
        <v/>
      </c>
      <c r="N384" s="565" t="str">
        <f t="shared" si="37"/>
        <v/>
      </c>
      <c r="O384" s="565"/>
      <c r="P384" s="565">
        <f t="shared" si="38"/>
        <v>0</v>
      </c>
      <c r="Q384" s="565">
        <f t="shared" si="39"/>
        <v>0</v>
      </c>
      <c r="R384" s="565" t="str">
        <f t="shared" si="40"/>
        <v/>
      </c>
      <c r="S384" s="565">
        <f t="shared" si="41"/>
        <v>0</v>
      </c>
      <c r="T384" s="565"/>
      <c r="AA384" s="564">
        <f>'BOCES SELECT'!E385</f>
        <v>1045484</v>
      </c>
      <c r="AB384" s="564" t="e">
        <f ca="1">'BOCES SELECT'!CH385</f>
        <v>#N/A</v>
      </c>
    </row>
    <row r="385" spans="1:28" x14ac:dyDescent="0.25">
      <c r="A385" s="95"/>
      <c r="B385" s="95"/>
      <c r="C385" s="95"/>
      <c r="D385" s="25"/>
      <c r="E385" s="141"/>
      <c r="F385" s="141"/>
      <c r="G385" s="142"/>
      <c r="H385" s="25"/>
      <c r="I385" s="25"/>
      <c r="J385" s="551"/>
      <c r="K385" s="581"/>
      <c r="L385" s="565"/>
      <c r="M385" s="565" t="str">
        <f t="shared" si="36"/>
        <v/>
      </c>
      <c r="N385" s="565" t="str">
        <f t="shared" si="37"/>
        <v/>
      </c>
      <c r="O385" s="565"/>
      <c r="P385" s="565">
        <f t="shared" si="38"/>
        <v>0</v>
      </c>
      <c r="Q385" s="565">
        <f t="shared" si="39"/>
        <v>0</v>
      </c>
      <c r="R385" s="565" t="str">
        <f t="shared" si="40"/>
        <v/>
      </c>
      <c r="S385" s="565">
        <f t="shared" si="41"/>
        <v>0</v>
      </c>
      <c r="T385" s="565"/>
      <c r="AA385" s="564">
        <f>'BOCES SELECT'!E386</f>
        <v>1045483</v>
      </c>
      <c r="AB385" s="564" t="e">
        <f ca="1">'BOCES SELECT'!CH386</f>
        <v>#N/A</v>
      </c>
    </row>
    <row r="386" spans="1:28" x14ac:dyDescent="0.25">
      <c r="A386" s="95"/>
      <c r="B386" s="95"/>
      <c r="C386" s="95"/>
      <c r="D386" s="25"/>
      <c r="E386" s="141"/>
      <c r="F386" s="141"/>
      <c r="G386" s="142"/>
      <c r="H386" s="25"/>
      <c r="I386" s="25"/>
      <c r="J386" s="551"/>
      <c r="K386" s="581"/>
      <c r="L386" s="565"/>
      <c r="M386" s="565" t="str">
        <f t="shared" si="36"/>
        <v/>
      </c>
      <c r="N386" s="565" t="str">
        <f t="shared" si="37"/>
        <v/>
      </c>
      <c r="O386" s="565"/>
      <c r="P386" s="565">
        <f t="shared" si="38"/>
        <v>0</v>
      </c>
      <c r="Q386" s="565">
        <f t="shared" si="39"/>
        <v>0</v>
      </c>
      <c r="R386" s="565" t="str">
        <f t="shared" si="40"/>
        <v/>
      </c>
      <c r="S386" s="565">
        <f t="shared" si="41"/>
        <v>0</v>
      </c>
      <c r="T386" s="565"/>
      <c r="AA386" s="564">
        <f>'BOCES SELECT'!E387</f>
        <v>1045482</v>
      </c>
      <c r="AB386" s="564" t="e">
        <f ca="1">'BOCES SELECT'!CH387</f>
        <v>#N/A</v>
      </c>
    </row>
    <row r="387" spans="1:28" x14ac:dyDescent="0.25">
      <c r="A387" s="95"/>
      <c r="B387" s="95"/>
      <c r="C387" s="95"/>
      <c r="D387" s="25"/>
      <c r="E387" s="141"/>
      <c r="F387" s="141"/>
      <c r="G387" s="142"/>
      <c r="H387" s="25"/>
      <c r="I387" s="25"/>
      <c r="J387" s="551"/>
      <c r="K387" s="581"/>
      <c r="L387" s="565"/>
      <c r="M387" s="565" t="str">
        <f t="shared" si="36"/>
        <v/>
      </c>
      <c r="N387" s="565" t="str">
        <f t="shared" si="37"/>
        <v/>
      </c>
      <c r="O387" s="565"/>
      <c r="P387" s="565">
        <f t="shared" si="38"/>
        <v>0</v>
      </c>
      <c r="Q387" s="565">
        <f t="shared" si="39"/>
        <v>0</v>
      </c>
      <c r="R387" s="565" t="str">
        <f t="shared" si="40"/>
        <v/>
      </c>
      <c r="S387" s="565">
        <f t="shared" si="41"/>
        <v>0</v>
      </c>
      <c r="T387" s="565"/>
      <c r="AA387" s="564">
        <f>'BOCES SELECT'!E388</f>
        <v>1045481</v>
      </c>
      <c r="AB387" s="564" t="e">
        <f ca="1">'BOCES SELECT'!CH388</f>
        <v>#N/A</v>
      </c>
    </row>
    <row r="388" spans="1:28" x14ac:dyDescent="0.25">
      <c r="A388" s="95"/>
      <c r="B388" s="95"/>
      <c r="C388" s="95"/>
      <c r="D388" s="25"/>
      <c r="E388" s="141"/>
      <c r="F388" s="141"/>
      <c r="G388" s="142"/>
      <c r="H388" s="25"/>
      <c r="I388" s="25"/>
      <c r="J388" s="551"/>
      <c r="K388" s="581"/>
      <c r="L388" s="565"/>
      <c r="M388" s="565" t="str">
        <f t="shared" si="36"/>
        <v/>
      </c>
      <c r="N388" s="565" t="str">
        <f t="shared" si="37"/>
        <v/>
      </c>
      <c r="O388" s="565"/>
      <c r="P388" s="565">
        <f t="shared" si="38"/>
        <v>0</v>
      </c>
      <c r="Q388" s="565">
        <f t="shared" si="39"/>
        <v>0</v>
      </c>
      <c r="R388" s="565" t="str">
        <f t="shared" si="40"/>
        <v/>
      </c>
      <c r="S388" s="565">
        <f t="shared" si="41"/>
        <v>0</v>
      </c>
      <c r="T388" s="565"/>
      <c r="AA388" s="564">
        <f>'BOCES SELECT'!E389</f>
        <v>1045480</v>
      </c>
      <c r="AB388" s="564" t="e">
        <f ca="1">'BOCES SELECT'!CH389</f>
        <v>#N/A</v>
      </c>
    </row>
    <row r="389" spans="1:28" x14ac:dyDescent="0.25">
      <c r="A389" s="95"/>
      <c r="B389" s="95"/>
      <c r="C389" s="95"/>
      <c r="D389" s="25"/>
      <c r="E389" s="141"/>
      <c r="F389" s="141"/>
      <c r="G389" s="142"/>
      <c r="H389" s="25"/>
      <c r="I389" s="25"/>
      <c r="J389" s="551"/>
      <c r="K389" s="581"/>
      <c r="L389" s="565"/>
      <c r="M389" s="565" t="str">
        <f t="shared" ref="M389:M452" si="42">LEFT(I389,11)</f>
        <v/>
      </c>
      <c r="N389" s="565" t="str">
        <f t="shared" ref="N389:N452" si="43">LEFT(F389,2)</f>
        <v/>
      </c>
      <c r="O389" s="565"/>
      <c r="P389" s="565">
        <f t="shared" ref="P389:P452" si="44">L389</f>
        <v>0</v>
      </c>
      <c r="Q389" s="565">
        <f t="shared" ref="Q389:Q452" si="45">LEN(M389)</f>
        <v>0</v>
      </c>
      <c r="R389" s="565" t="str">
        <f t="shared" ref="R389:R452" si="46">IF(LEN(M389)=11,M389,IF(LEN(M389)=10,CONCATENATE(M389," "),IF(LEN(M389)=9,CONCATENATE(M389,"  "),IF(LEN(M389)=8,CONCATENATE(M389,"   "),""))))</f>
        <v/>
      </c>
      <c r="S389" s="565">
        <f t="shared" ref="S389:S452" si="47">LEN(R389)</f>
        <v>0</v>
      </c>
      <c r="T389" s="565"/>
      <c r="AA389" s="564">
        <f>'BOCES SELECT'!E390</f>
        <v>1045479</v>
      </c>
      <c r="AB389" s="564" t="e">
        <f ca="1">'BOCES SELECT'!CH390</f>
        <v>#N/A</v>
      </c>
    </row>
    <row r="390" spans="1:28" x14ac:dyDescent="0.25">
      <c r="A390" s="95"/>
      <c r="B390" s="95"/>
      <c r="C390" s="95"/>
      <c r="D390" s="25"/>
      <c r="E390" s="141"/>
      <c r="F390" s="141"/>
      <c r="G390" s="142"/>
      <c r="H390" s="25"/>
      <c r="I390" s="25"/>
      <c r="J390" s="551"/>
      <c r="K390" s="581"/>
      <c r="L390" s="565"/>
      <c r="M390" s="565" t="str">
        <f t="shared" si="42"/>
        <v/>
      </c>
      <c r="N390" s="565" t="str">
        <f t="shared" si="43"/>
        <v/>
      </c>
      <c r="O390" s="565"/>
      <c r="P390" s="565">
        <f t="shared" si="44"/>
        <v>0</v>
      </c>
      <c r="Q390" s="565">
        <f t="shared" si="45"/>
        <v>0</v>
      </c>
      <c r="R390" s="565" t="str">
        <f t="shared" si="46"/>
        <v/>
      </c>
      <c r="S390" s="565">
        <f t="shared" si="47"/>
        <v>0</v>
      </c>
      <c r="T390" s="565"/>
      <c r="AA390" s="564">
        <f>'BOCES SELECT'!E391</f>
        <v>1045478</v>
      </c>
      <c r="AB390" s="564" t="e">
        <f ca="1">'BOCES SELECT'!CH391</f>
        <v>#N/A</v>
      </c>
    </row>
    <row r="391" spans="1:28" x14ac:dyDescent="0.25">
      <c r="A391" s="95"/>
      <c r="B391" s="95"/>
      <c r="C391" s="95"/>
      <c r="D391" s="25"/>
      <c r="E391" s="141"/>
      <c r="F391" s="141"/>
      <c r="G391" s="142"/>
      <c r="H391" s="25"/>
      <c r="I391" s="25"/>
      <c r="J391" s="551"/>
      <c r="K391" s="581"/>
      <c r="L391" s="565"/>
      <c r="M391" s="565" t="str">
        <f t="shared" si="42"/>
        <v/>
      </c>
      <c r="N391" s="565" t="str">
        <f t="shared" si="43"/>
        <v/>
      </c>
      <c r="O391" s="565"/>
      <c r="P391" s="565">
        <f t="shared" si="44"/>
        <v>0</v>
      </c>
      <c r="Q391" s="565">
        <f t="shared" si="45"/>
        <v>0</v>
      </c>
      <c r="R391" s="565" t="str">
        <f t="shared" si="46"/>
        <v/>
      </c>
      <c r="S391" s="565">
        <f t="shared" si="47"/>
        <v>0</v>
      </c>
      <c r="T391" s="565"/>
      <c r="AA391" s="564">
        <f>'BOCES SELECT'!E392</f>
        <v>1045477</v>
      </c>
      <c r="AB391" s="564" t="e">
        <f ca="1">'BOCES SELECT'!CH392</f>
        <v>#N/A</v>
      </c>
    </row>
    <row r="392" spans="1:28" x14ac:dyDescent="0.25">
      <c r="A392" s="95"/>
      <c r="B392" s="95"/>
      <c r="C392" s="95"/>
      <c r="D392" s="25"/>
      <c r="E392" s="141"/>
      <c r="F392" s="141"/>
      <c r="G392" s="142"/>
      <c r="H392" s="25"/>
      <c r="I392" s="25"/>
      <c r="J392" s="551"/>
      <c r="K392" s="581"/>
      <c r="L392" s="565"/>
      <c r="M392" s="565" t="str">
        <f t="shared" si="42"/>
        <v/>
      </c>
      <c r="N392" s="565" t="str">
        <f t="shared" si="43"/>
        <v/>
      </c>
      <c r="O392" s="565"/>
      <c r="P392" s="565">
        <f t="shared" si="44"/>
        <v>0</v>
      </c>
      <c r="Q392" s="565">
        <f t="shared" si="45"/>
        <v>0</v>
      </c>
      <c r="R392" s="565" t="str">
        <f t="shared" si="46"/>
        <v/>
      </c>
      <c r="S392" s="565">
        <f t="shared" si="47"/>
        <v>0</v>
      </c>
      <c r="T392" s="565"/>
      <c r="AA392" s="564">
        <f>'BOCES SELECT'!E393</f>
        <v>1045476</v>
      </c>
      <c r="AB392" s="564" t="e">
        <f ca="1">'BOCES SELECT'!CH393</f>
        <v>#N/A</v>
      </c>
    </row>
    <row r="393" spans="1:28" x14ac:dyDescent="0.25">
      <c r="A393" s="95"/>
      <c r="B393" s="95"/>
      <c r="C393" s="95"/>
      <c r="D393" s="25"/>
      <c r="E393" s="141"/>
      <c r="F393" s="141"/>
      <c r="G393" s="142"/>
      <c r="H393" s="25"/>
      <c r="I393" s="25"/>
      <c r="J393" s="551"/>
      <c r="K393" s="581"/>
      <c r="L393" s="565"/>
      <c r="M393" s="565" t="str">
        <f t="shared" si="42"/>
        <v/>
      </c>
      <c r="N393" s="565" t="str">
        <f t="shared" si="43"/>
        <v/>
      </c>
      <c r="O393" s="565"/>
      <c r="P393" s="565">
        <f t="shared" si="44"/>
        <v>0</v>
      </c>
      <c r="Q393" s="565">
        <f t="shared" si="45"/>
        <v>0</v>
      </c>
      <c r="R393" s="565" t="str">
        <f t="shared" si="46"/>
        <v/>
      </c>
      <c r="S393" s="565">
        <f t="shared" si="47"/>
        <v>0</v>
      </c>
      <c r="T393" s="565"/>
      <c r="AA393" s="564">
        <f>'BOCES SELECT'!E394</f>
        <v>1045475</v>
      </c>
      <c r="AB393" s="564" t="e">
        <f ca="1">'BOCES SELECT'!CH394</f>
        <v>#N/A</v>
      </c>
    </row>
    <row r="394" spans="1:28" x14ac:dyDescent="0.25">
      <c r="A394" s="95"/>
      <c r="B394" s="95"/>
      <c r="C394" s="95"/>
      <c r="D394" s="25"/>
      <c r="E394" s="141"/>
      <c r="F394" s="141"/>
      <c r="G394" s="142"/>
      <c r="H394" s="25"/>
      <c r="I394" s="25"/>
      <c r="J394" s="551"/>
      <c r="K394" s="581"/>
      <c r="L394" s="565"/>
      <c r="M394" s="565" t="str">
        <f t="shared" si="42"/>
        <v/>
      </c>
      <c r="N394" s="565" t="str">
        <f t="shared" si="43"/>
        <v/>
      </c>
      <c r="O394" s="565"/>
      <c r="P394" s="565">
        <f t="shared" si="44"/>
        <v>0</v>
      </c>
      <c r="Q394" s="565">
        <f t="shared" si="45"/>
        <v>0</v>
      </c>
      <c r="R394" s="565" t="str">
        <f t="shared" si="46"/>
        <v/>
      </c>
      <c r="S394" s="565">
        <f t="shared" si="47"/>
        <v>0</v>
      </c>
      <c r="T394" s="565"/>
      <c r="AA394" s="564">
        <f>'BOCES SELECT'!E395</f>
        <v>1045474</v>
      </c>
      <c r="AB394" s="564" t="e">
        <f ca="1">'BOCES SELECT'!CH395</f>
        <v>#N/A</v>
      </c>
    </row>
    <row r="395" spans="1:28" x14ac:dyDescent="0.25">
      <c r="A395" s="95"/>
      <c r="B395" s="95"/>
      <c r="C395" s="95"/>
      <c r="D395" s="25"/>
      <c r="E395" s="141"/>
      <c r="F395" s="141"/>
      <c r="G395" s="142"/>
      <c r="H395" s="25"/>
      <c r="I395" s="25"/>
      <c r="J395" s="551"/>
      <c r="K395" s="581"/>
      <c r="L395" s="565"/>
      <c r="M395" s="565" t="str">
        <f t="shared" si="42"/>
        <v/>
      </c>
      <c r="N395" s="565" t="str">
        <f t="shared" si="43"/>
        <v/>
      </c>
      <c r="O395" s="565"/>
      <c r="P395" s="565">
        <f t="shared" si="44"/>
        <v>0</v>
      </c>
      <c r="Q395" s="565">
        <f t="shared" si="45"/>
        <v>0</v>
      </c>
      <c r="R395" s="565" t="str">
        <f t="shared" si="46"/>
        <v/>
      </c>
      <c r="S395" s="565">
        <f t="shared" si="47"/>
        <v>0</v>
      </c>
      <c r="T395" s="565"/>
      <c r="AA395" s="564">
        <f>'BOCES SELECT'!E396</f>
        <v>1045473</v>
      </c>
      <c r="AB395" s="564" t="e">
        <f ca="1">'BOCES SELECT'!CH396</f>
        <v>#N/A</v>
      </c>
    </row>
    <row r="396" spans="1:28" x14ac:dyDescent="0.25">
      <c r="A396" s="95"/>
      <c r="B396" s="95"/>
      <c r="C396" s="95"/>
      <c r="D396" s="25"/>
      <c r="E396" s="141"/>
      <c r="F396" s="141"/>
      <c r="G396" s="142"/>
      <c r="H396" s="25"/>
      <c r="I396" s="25"/>
      <c r="J396" s="551"/>
      <c r="K396" s="581"/>
      <c r="L396" s="565"/>
      <c r="M396" s="565" t="str">
        <f t="shared" si="42"/>
        <v/>
      </c>
      <c r="N396" s="565" t="str">
        <f t="shared" si="43"/>
        <v/>
      </c>
      <c r="O396" s="565"/>
      <c r="P396" s="565">
        <f t="shared" si="44"/>
        <v>0</v>
      </c>
      <c r="Q396" s="565">
        <f t="shared" si="45"/>
        <v>0</v>
      </c>
      <c r="R396" s="565" t="str">
        <f t="shared" si="46"/>
        <v/>
      </c>
      <c r="S396" s="565">
        <f t="shared" si="47"/>
        <v>0</v>
      </c>
      <c r="T396" s="565"/>
      <c r="AA396" s="564">
        <f>'BOCES SELECT'!E397</f>
        <v>1045472</v>
      </c>
      <c r="AB396" s="564" t="e">
        <f ca="1">'BOCES SELECT'!CH397</f>
        <v>#N/A</v>
      </c>
    </row>
    <row r="397" spans="1:28" x14ac:dyDescent="0.25">
      <c r="A397" s="95"/>
      <c r="B397" s="95"/>
      <c r="C397" s="95"/>
      <c r="D397" s="25"/>
      <c r="E397" s="141"/>
      <c r="F397" s="141"/>
      <c r="G397" s="142"/>
      <c r="H397" s="25"/>
      <c r="I397" s="25"/>
      <c r="J397" s="551"/>
      <c r="K397" s="581"/>
      <c r="L397" s="565"/>
      <c r="M397" s="565" t="str">
        <f t="shared" si="42"/>
        <v/>
      </c>
      <c r="N397" s="565" t="str">
        <f t="shared" si="43"/>
        <v/>
      </c>
      <c r="O397" s="565"/>
      <c r="P397" s="565">
        <f t="shared" si="44"/>
        <v>0</v>
      </c>
      <c r="Q397" s="565">
        <f t="shared" si="45"/>
        <v>0</v>
      </c>
      <c r="R397" s="565" t="str">
        <f t="shared" si="46"/>
        <v/>
      </c>
      <c r="S397" s="565">
        <f t="shared" si="47"/>
        <v>0</v>
      </c>
      <c r="T397" s="565"/>
      <c r="AA397" s="564">
        <f>'BOCES SELECT'!E398</f>
        <v>1045471</v>
      </c>
      <c r="AB397" s="564" t="e">
        <f ca="1">'BOCES SELECT'!CH398</f>
        <v>#N/A</v>
      </c>
    </row>
    <row r="398" spans="1:28" x14ac:dyDescent="0.25">
      <c r="A398" s="95"/>
      <c r="B398" s="95"/>
      <c r="C398" s="95"/>
      <c r="D398" s="25"/>
      <c r="E398" s="141"/>
      <c r="F398" s="141"/>
      <c r="G398" s="142"/>
      <c r="H398" s="25"/>
      <c r="I398" s="25"/>
      <c r="J398" s="551"/>
      <c r="K398" s="581"/>
      <c r="L398" s="565"/>
      <c r="M398" s="565" t="str">
        <f t="shared" si="42"/>
        <v/>
      </c>
      <c r="N398" s="565" t="str">
        <f t="shared" si="43"/>
        <v/>
      </c>
      <c r="O398" s="565"/>
      <c r="P398" s="565">
        <f t="shared" si="44"/>
        <v>0</v>
      </c>
      <c r="Q398" s="565">
        <f t="shared" si="45"/>
        <v>0</v>
      </c>
      <c r="R398" s="565" t="str">
        <f t="shared" si="46"/>
        <v/>
      </c>
      <c r="S398" s="565">
        <f t="shared" si="47"/>
        <v>0</v>
      </c>
      <c r="T398" s="565"/>
      <c r="AA398" s="564">
        <f>'BOCES SELECT'!E399</f>
        <v>1045470</v>
      </c>
      <c r="AB398" s="564" t="e">
        <f ca="1">'BOCES SELECT'!CH399</f>
        <v>#N/A</v>
      </c>
    </row>
    <row r="399" spans="1:28" x14ac:dyDescent="0.25">
      <c r="A399" s="95"/>
      <c r="B399" s="95"/>
      <c r="C399" s="95"/>
      <c r="D399" s="25"/>
      <c r="E399" s="141"/>
      <c r="F399" s="141"/>
      <c r="G399" s="142"/>
      <c r="H399" s="25"/>
      <c r="I399" s="25"/>
      <c r="J399" s="551"/>
      <c r="K399" s="581"/>
      <c r="L399" s="565"/>
      <c r="M399" s="565" t="str">
        <f t="shared" si="42"/>
        <v/>
      </c>
      <c r="N399" s="565" t="str">
        <f t="shared" si="43"/>
        <v/>
      </c>
      <c r="O399" s="565"/>
      <c r="P399" s="565">
        <f t="shared" si="44"/>
        <v>0</v>
      </c>
      <c r="Q399" s="565">
        <f t="shared" si="45"/>
        <v>0</v>
      </c>
      <c r="R399" s="565" t="str">
        <f t="shared" si="46"/>
        <v/>
      </c>
      <c r="S399" s="565">
        <f t="shared" si="47"/>
        <v>0</v>
      </c>
      <c r="T399" s="565"/>
      <c r="AA399" s="564">
        <f>'BOCES SELECT'!E400</f>
        <v>1045469</v>
      </c>
      <c r="AB399" s="564" t="e">
        <f ca="1">'BOCES SELECT'!CH400</f>
        <v>#N/A</v>
      </c>
    </row>
    <row r="400" spans="1:28" x14ac:dyDescent="0.25">
      <c r="A400" s="95"/>
      <c r="B400" s="95"/>
      <c r="C400" s="95"/>
      <c r="D400" s="25"/>
      <c r="E400" s="141"/>
      <c r="F400" s="141"/>
      <c r="G400" s="142"/>
      <c r="H400" s="25"/>
      <c r="I400" s="25"/>
      <c r="J400" s="551"/>
      <c r="K400" s="581"/>
      <c r="L400" s="565"/>
      <c r="M400" s="565" t="str">
        <f t="shared" si="42"/>
        <v/>
      </c>
      <c r="N400" s="565" t="str">
        <f t="shared" si="43"/>
        <v/>
      </c>
      <c r="O400" s="565"/>
      <c r="P400" s="565">
        <f t="shared" si="44"/>
        <v>0</v>
      </c>
      <c r="Q400" s="565">
        <f t="shared" si="45"/>
        <v>0</v>
      </c>
      <c r="R400" s="565" t="str">
        <f t="shared" si="46"/>
        <v/>
      </c>
      <c r="S400" s="565">
        <f t="shared" si="47"/>
        <v>0</v>
      </c>
      <c r="T400" s="565"/>
      <c r="AA400" s="564">
        <f>'BOCES SELECT'!E401</f>
        <v>1045468</v>
      </c>
      <c r="AB400" s="564" t="e">
        <f ca="1">'BOCES SELECT'!CH401</f>
        <v>#N/A</v>
      </c>
    </row>
    <row r="401" spans="1:28" x14ac:dyDescent="0.25">
      <c r="A401" s="95"/>
      <c r="B401" s="95"/>
      <c r="C401" s="95"/>
      <c r="D401" s="25"/>
      <c r="E401" s="141"/>
      <c r="F401" s="141"/>
      <c r="G401" s="142"/>
      <c r="H401" s="25"/>
      <c r="I401" s="25"/>
      <c r="J401" s="551"/>
      <c r="K401" s="581"/>
      <c r="L401" s="565"/>
      <c r="M401" s="565" t="str">
        <f t="shared" si="42"/>
        <v/>
      </c>
      <c r="N401" s="565" t="str">
        <f t="shared" si="43"/>
        <v/>
      </c>
      <c r="O401" s="565"/>
      <c r="P401" s="565">
        <f t="shared" si="44"/>
        <v>0</v>
      </c>
      <c r="Q401" s="565">
        <f t="shared" si="45"/>
        <v>0</v>
      </c>
      <c r="R401" s="565" t="str">
        <f t="shared" si="46"/>
        <v/>
      </c>
      <c r="S401" s="565">
        <f t="shared" si="47"/>
        <v>0</v>
      </c>
      <c r="T401" s="565"/>
      <c r="AA401" s="564">
        <f>'BOCES SELECT'!E402</f>
        <v>1045467</v>
      </c>
      <c r="AB401" s="564" t="e">
        <f ca="1">'BOCES SELECT'!CH402</f>
        <v>#N/A</v>
      </c>
    </row>
    <row r="402" spans="1:28" x14ac:dyDescent="0.25">
      <c r="A402" s="95"/>
      <c r="B402" s="95"/>
      <c r="C402" s="95"/>
      <c r="D402" s="25"/>
      <c r="E402" s="141"/>
      <c r="F402" s="141"/>
      <c r="G402" s="142"/>
      <c r="H402" s="25"/>
      <c r="I402" s="25"/>
      <c r="J402" s="551"/>
      <c r="K402" s="581"/>
      <c r="L402" s="565"/>
      <c r="M402" s="565" t="str">
        <f t="shared" si="42"/>
        <v/>
      </c>
      <c r="N402" s="565" t="str">
        <f t="shared" si="43"/>
        <v/>
      </c>
      <c r="O402" s="565"/>
      <c r="P402" s="565">
        <f t="shared" si="44"/>
        <v>0</v>
      </c>
      <c r="Q402" s="565">
        <f t="shared" si="45"/>
        <v>0</v>
      </c>
      <c r="R402" s="565" t="str">
        <f t="shared" si="46"/>
        <v/>
      </c>
      <c r="S402" s="565">
        <f t="shared" si="47"/>
        <v>0</v>
      </c>
      <c r="T402" s="565"/>
      <c r="AA402" s="564">
        <f>'BOCES SELECT'!E403</f>
        <v>1045466</v>
      </c>
      <c r="AB402" s="564" t="e">
        <f ca="1">'BOCES SELECT'!CH403</f>
        <v>#N/A</v>
      </c>
    </row>
    <row r="403" spans="1:28" x14ac:dyDescent="0.25">
      <c r="A403" s="95"/>
      <c r="B403" s="95"/>
      <c r="C403" s="95"/>
      <c r="D403" s="25"/>
      <c r="E403" s="141"/>
      <c r="F403" s="141"/>
      <c r="G403" s="142"/>
      <c r="H403" s="25"/>
      <c r="I403" s="25"/>
      <c r="J403" s="551"/>
      <c r="K403" s="581"/>
      <c r="L403" s="565"/>
      <c r="M403" s="565" t="str">
        <f t="shared" si="42"/>
        <v/>
      </c>
      <c r="N403" s="565" t="str">
        <f t="shared" si="43"/>
        <v/>
      </c>
      <c r="O403" s="565"/>
      <c r="P403" s="565">
        <f t="shared" si="44"/>
        <v>0</v>
      </c>
      <c r="Q403" s="565">
        <f t="shared" si="45"/>
        <v>0</v>
      </c>
      <c r="R403" s="565" t="str">
        <f t="shared" si="46"/>
        <v/>
      </c>
      <c r="S403" s="565">
        <f t="shared" si="47"/>
        <v>0</v>
      </c>
      <c r="T403" s="565"/>
      <c r="AA403" s="564">
        <f>'BOCES SELECT'!E404</f>
        <v>1045465</v>
      </c>
      <c r="AB403" s="564" t="e">
        <f ca="1">'BOCES SELECT'!CH404</f>
        <v>#N/A</v>
      </c>
    </row>
    <row r="404" spans="1:28" x14ac:dyDescent="0.25">
      <c r="A404" s="95"/>
      <c r="B404" s="95"/>
      <c r="C404" s="95"/>
      <c r="D404" s="25"/>
      <c r="E404" s="141"/>
      <c r="F404" s="141"/>
      <c r="G404" s="142"/>
      <c r="H404" s="25"/>
      <c r="I404" s="25"/>
      <c r="J404" s="551"/>
      <c r="K404" s="581"/>
      <c r="L404" s="565"/>
      <c r="M404" s="565" t="str">
        <f t="shared" si="42"/>
        <v/>
      </c>
      <c r="N404" s="565" t="str">
        <f t="shared" si="43"/>
        <v/>
      </c>
      <c r="O404" s="565"/>
      <c r="P404" s="565">
        <f t="shared" si="44"/>
        <v>0</v>
      </c>
      <c r="Q404" s="565">
        <f t="shared" si="45"/>
        <v>0</v>
      </c>
      <c r="R404" s="565" t="str">
        <f t="shared" si="46"/>
        <v/>
      </c>
      <c r="S404" s="565">
        <f t="shared" si="47"/>
        <v>0</v>
      </c>
      <c r="T404" s="565"/>
      <c r="AA404" s="564">
        <f>'BOCES SELECT'!E405</f>
        <v>1045464</v>
      </c>
      <c r="AB404" s="564" t="e">
        <f ca="1">'BOCES SELECT'!CH405</f>
        <v>#N/A</v>
      </c>
    </row>
    <row r="405" spans="1:28" x14ac:dyDescent="0.25">
      <c r="A405" s="95"/>
      <c r="B405" s="95"/>
      <c r="C405" s="95"/>
      <c r="D405" s="25"/>
      <c r="E405" s="141"/>
      <c r="F405" s="141"/>
      <c r="G405" s="142"/>
      <c r="H405" s="25"/>
      <c r="I405" s="25"/>
      <c r="J405" s="551"/>
      <c r="K405" s="581"/>
      <c r="L405" s="565"/>
      <c r="M405" s="565" t="str">
        <f t="shared" si="42"/>
        <v/>
      </c>
      <c r="N405" s="565" t="str">
        <f t="shared" si="43"/>
        <v/>
      </c>
      <c r="O405" s="565"/>
      <c r="P405" s="565">
        <f t="shared" si="44"/>
        <v>0</v>
      </c>
      <c r="Q405" s="565">
        <f t="shared" si="45"/>
        <v>0</v>
      </c>
      <c r="R405" s="565" t="str">
        <f t="shared" si="46"/>
        <v/>
      </c>
      <c r="S405" s="565">
        <f t="shared" si="47"/>
        <v>0</v>
      </c>
      <c r="T405" s="565"/>
      <c r="AA405" s="564">
        <f>'BOCES SELECT'!E406</f>
        <v>1045463</v>
      </c>
      <c r="AB405" s="564" t="e">
        <f ca="1">'BOCES SELECT'!CH406</f>
        <v>#N/A</v>
      </c>
    </row>
    <row r="406" spans="1:28" x14ac:dyDescent="0.25">
      <c r="A406" s="95"/>
      <c r="B406" s="95"/>
      <c r="C406" s="95"/>
      <c r="D406" s="25"/>
      <c r="E406" s="141"/>
      <c r="F406" s="141"/>
      <c r="G406" s="142"/>
      <c r="H406" s="25"/>
      <c r="I406" s="25"/>
      <c r="J406" s="551"/>
      <c r="K406" s="581"/>
      <c r="L406" s="565"/>
      <c r="M406" s="565" t="str">
        <f t="shared" si="42"/>
        <v/>
      </c>
      <c r="N406" s="565" t="str">
        <f t="shared" si="43"/>
        <v/>
      </c>
      <c r="O406" s="565"/>
      <c r="P406" s="565">
        <f t="shared" si="44"/>
        <v>0</v>
      </c>
      <c r="Q406" s="565">
        <f t="shared" si="45"/>
        <v>0</v>
      </c>
      <c r="R406" s="565" t="str">
        <f t="shared" si="46"/>
        <v/>
      </c>
      <c r="S406" s="565">
        <f t="shared" si="47"/>
        <v>0</v>
      </c>
      <c r="T406" s="565"/>
      <c r="AA406" s="564">
        <f>'BOCES SELECT'!E407</f>
        <v>1045462</v>
      </c>
      <c r="AB406" s="564" t="e">
        <f ca="1">'BOCES SELECT'!CH407</f>
        <v>#N/A</v>
      </c>
    </row>
    <row r="407" spans="1:28" x14ac:dyDescent="0.25">
      <c r="A407" s="95"/>
      <c r="B407" s="95"/>
      <c r="C407" s="95"/>
      <c r="D407" s="25"/>
      <c r="E407" s="141"/>
      <c r="F407" s="141"/>
      <c r="G407" s="142"/>
      <c r="H407" s="25"/>
      <c r="I407" s="25"/>
      <c r="J407" s="551"/>
      <c r="K407" s="581"/>
      <c r="L407" s="565"/>
      <c r="M407" s="565" t="str">
        <f t="shared" si="42"/>
        <v/>
      </c>
      <c r="N407" s="565" t="str">
        <f t="shared" si="43"/>
        <v/>
      </c>
      <c r="O407" s="565"/>
      <c r="P407" s="565">
        <f t="shared" si="44"/>
        <v>0</v>
      </c>
      <c r="Q407" s="565">
        <f t="shared" si="45"/>
        <v>0</v>
      </c>
      <c r="R407" s="565" t="str">
        <f t="shared" si="46"/>
        <v/>
      </c>
      <c r="S407" s="565">
        <f t="shared" si="47"/>
        <v>0</v>
      </c>
      <c r="T407" s="565"/>
      <c r="AA407" s="564">
        <f>'BOCES SELECT'!E408</f>
        <v>1045461</v>
      </c>
      <c r="AB407" s="564" t="e">
        <f ca="1">'BOCES SELECT'!CH408</f>
        <v>#N/A</v>
      </c>
    </row>
    <row r="408" spans="1:28" x14ac:dyDescent="0.25">
      <c r="A408" s="95"/>
      <c r="B408" s="95"/>
      <c r="C408" s="95"/>
      <c r="D408" s="25"/>
      <c r="E408" s="141"/>
      <c r="F408" s="141"/>
      <c r="G408" s="142"/>
      <c r="H408" s="25"/>
      <c r="I408" s="25"/>
      <c r="J408" s="551"/>
      <c r="K408" s="581"/>
      <c r="L408" s="565"/>
      <c r="M408" s="565" t="str">
        <f t="shared" si="42"/>
        <v/>
      </c>
      <c r="N408" s="565" t="str">
        <f t="shared" si="43"/>
        <v/>
      </c>
      <c r="O408" s="565"/>
      <c r="P408" s="565">
        <f t="shared" si="44"/>
        <v>0</v>
      </c>
      <c r="Q408" s="565">
        <f t="shared" si="45"/>
        <v>0</v>
      </c>
      <c r="R408" s="565" t="str">
        <f t="shared" si="46"/>
        <v/>
      </c>
      <c r="S408" s="565">
        <f t="shared" si="47"/>
        <v>0</v>
      </c>
      <c r="T408" s="565"/>
      <c r="AA408" s="564">
        <f>'BOCES SELECT'!E409</f>
        <v>1045460</v>
      </c>
      <c r="AB408" s="564" t="e">
        <f ca="1">'BOCES SELECT'!CH409</f>
        <v>#N/A</v>
      </c>
    </row>
    <row r="409" spans="1:28" x14ac:dyDescent="0.25">
      <c r="A409" s="95"/>
      <c r="B409" s="95"/>
      <c r="C409" s="95"/>
      <c r="D409" s="25"/>
      <c r="E409" s="141"/>
      <c r="F409" s="141"/>
      <c r="G409" s="142"/>
      <c r="H409" s="25"/>
      <c r="I409" s="25"/>
      <c r="J409" s="551"/>
      <c r="K409" s="581"/>
      <c r="L409" s="565"/>
      <c r="M409" s="565" t="str">
        <f t="shared" si="42"/>
        <v/>
      </c>
      <c r="N409" s="565" t="str">
        <f t="shared" si="43"/>
        <v/>
      </c>
      <c r="O409" s="565"/>
      <c r="P409" s="565">
        <f t="shared" si="44"/>
        <v>0</v>
      </c>
      <c r="Q409" s="565">
        <f t="shared" si="45"/>
        <v>0</v>
      </c>
      <c r="R409" s="565" t="str">
        <f t="shared" si="46"/>
        <v/>
      </c>
      <c r="S409" s="565">
        <f t="shared" si="47"/>
        <v>0</v>
      </c>
      <c r="T409" s="565"/>
      <c r="AA409" s="564">
        <f>'BOCES SELECT'!E410</f>
        <v>1045459</v>
      </c>
      <c r="AB409" s="564" t="e">
        <f ca="1">'BOCES SELECT'!CH410</f>
        <v>#N/A</v>
      </c>
    </row>
    <row r="410" spans="1:28" x14ac:dyDescent="0.25">
      <c r="A410" s="95"/>
      <c r="B410" s="95"/>
      <c r="C410" s="95"/>
      <c r="D410" s="25"/>
      <c r="E410" s="141"/>
      <c r="F410" s="141"/>
      <c r="G410" s="142"/>
      <c r="H410" s="25"/>
      <c r="I410" s="25"/>
      <c r="J410" s="551"/>
      <c r="K410" s="581"/>
      <c r="L410" s="565"/>
      <c r="M410" s="565" t="str">
        <f t="shared" si="42"/>
        <v/>
      </c>
      <c r="N410" s="565" t="str">
        <f t="shared" si="43"/>
        <v/>
      </c>
      <c r="O410" s="565"/>
      <c r="P410" s="565">
        <f t="shared" si="44"/>
        <v>0</v>
      </c>
      <c r="Q410" s="565">
        <f t="shared" si="45"/>
        <v>0</v>
      </c>
      <c r="R410" s="565" t="str">
        <f t="shared" si="46"/>
        <v/>
      </c>
      <c r="S410" s="565">
        <f t="shared" si="47"/>
        <v>0</v>
      </c>
      <c r="T410" s="565"/>
      <c r="AA410" s="564">
        <f>'BOCES SELECT'!E411</f>
        <v>1045458</v>
      </c>
      <c r="AB410" s="564" t="e">
        <f ca="1">'BOCES SELECT'!CH411</f>
        <v>#N/A</v>
      </c>
    </row>
    <row r="411" spans="1:28" x14ac:dyDescent="0.25">
      <c r="A411" s="95"/>
      <c r="B411" s="95"/>
      <c r="C411" s="95"/>
      <c r="D411" s="25"/>
      <c r="E411" s="141"/>
      <c r="F411" s="141"/>
      <c r="G411" s="142"/>
      <c r="H411" s="25"/>
      <c r="I411" s="25"/>
      <c r="J411" s="551"/>
      <c r="K411" s="581"/>
      <c r="L411" s="565"/>
      <c r="M411" s="565" t="str">
        <f t="shared" si="42"/>
        <v/>
      </c>
      <c r="N411" s="565" t="str">
        <f t="shared" si="43"/>
        <v/>
      </c>
      <c r="O411" s="565"/>
      <c r="P411" s="565">
        <f t="shared" si="44"/>
        <v>0</v>
      </c>
      <c r="Q411" s="565">
        <f t="shared" si="45"/>
        <v>0</v>
      </c>
      <c r="R411" s="565" t="str">
        <f t="shared" si="46"/>
        <v/>
      </c>
      <c r="S411" s="565">
        <f t="shared" si="47"/>
        <v>0</v>
      </c>
      <c r="T411" s="565"/>
      <c r="AA411" s="564">
        <f>'BOCES SELECT'!E412</f>
        <v>1045457</v>
      </c>
      <c r="AB411" s="564" t="e">
        <f ca="1">'BOCES SELECT'!CH412</f>
        <v>#N/A</v>
      </c>
    </row>
    <row r="412" spans="1:28" x14ac:dyDescent="0.25">
      <c r="A412" s="95"/>
      <c r="B412" s="95"/>
      <c r="C412" s="95"/>
      <c r="D412" s="25"/>
      <c r="E412" s="141"/>
      <c r="F412" s="141"/>
      <c r="G412" s="142"/>
      <c r="H412" s="25"/>
      <c r="I412" s="25"/>
      <c r="J412" s="551"/>
      <c r="K412" s="581"/>
      <c r="L412" s="565"/>
      <c r="M412" s="565" t="str">
        <f t="shared" si="42"/>
        <v/>
      </c>
      <c r="N412" s="565" t="str">
        <f t="shared" si="43"/>
        <v/>
      </c>
      <c r="O412" s="565"/>
      <c r="P412" s="565">
        <f t="shared" si="44"/>
        <v>0</v>
      </c>
      <c r="Q412" s="565">
        <f t="shared" si="45"/>
        <v>0</v>
      </c>
      <c r="R412" s="565" t="str">
        <f t="shared" si="46"/>
        <v/>
      </c>
      <c r="S412" s="565">
        <f t="shared" si="47"/>
        <v>0</v>
      </c>
      <c r="T412" s="565"/>
      <c r="AA412" s="564">
        <f>'BOCES SELECT'!E413</f>
        <v>1045456</v>
      </c>
      <c r="AB412" s="564" t="e">
        <f ca="1">'BOCES SELECT'!CH413</f>
        <v>#N/A</v>
      </c>
    </row>
    <row r="413" spans="1:28" x14ac:dyDescent="0.25">
      <c r="A413" s="95"/>
      <c r="B413" s="95"/>
      <c r="C413" s="95"/>
      <c r="D413" s="25"/>
      <c r="E413" s="141"/>
      <c r="F413" s="141"/>
      <c r="G413" s="142"/>
      <c r="H413" s="25"/>
      <c r="I413" s="25"/>
      <c r="J413" s="551"/>
      <c r="K413" s="581"/>
      <c r="L413" s="565"/>
      <c r="M413" s="565" t="str">
        <f t="shared" si="42"/>
        <v/>
      </c>
      <c r="N413" s="565" t="str">
        <f t="shared" si="43"/>
        <v/>
      </c>
      <c r="O413" s="565"/>
      <c r="P413" s="565">
        <f t="shared" si="44"/>
        <v>0</v>
      </c>
      <c r="Q413" s="565">
        <f t="shared" si="45"/>
        <v>0</v>
      </c>
      <c r="R413" s="565" t="str">
        <f t="shared" si="46"/>
        <v/>
      </c>
      <c r="S413" s="565">
        <f t="shared" si="47"/>
        <v>0</v>
      </c>
      <c r="T413" s="565"/>
      <c r="AA413" s="564">
        <f>'BOCES SELECT'!E414</f>
        <v>1045455</v>
      </c>
      <c r="AB413" s="564" t="e">
        <f ca="1">'BOCES SELECT'!CH414</f>
        <v>#N/A</v>
      </c>
    </row>
    <row r="414" spans="1:28" x14ac:dyDescent="0.25">
      <c r="A414" s="95"/>
      <c r="B414" s="95"/>
      <c r="C414" s="95"/>
      <c r="D414" s="25"/>
      <c r="E414" s="141"/>
      <c r="F414" s="141"/>
      <c r="G414" s="142"/>
      <c r="H414" s="25"/>
      <c r="I414" s="25"/>
      <c r="J414" s="551"/>
      <c r="K414" s="581"/>
      <c r="L414" s="565"/>
      <c r="M414" s="565" t="str">
        <f t="shared" si="42"/>
        <v/>
      </c>
      <c r="N414" s="565" t="str">
        <f t="shared" si="43"/>
        <v/>
      </c>
      <c r="O414" s="565"/>
      <c r="P414" s="565">
        <f t="shared" si="44"/>
        <v>0</v>
      </c>
      <c r="Q414" s="565">
        <f t="shared" si="45"/>
        <v>0</v>
      </c>
      <c r="R414" s="565" t="str">
        <f t="shared" si="46"/>
        <v/>
      </c>
      <c r="S414" s="565">
        <f t="shared" si="47"/>
        <v>0</v>
      </c>
      <c r="T414" s="565"/>
      <c r="AA414" s="564">
        <f>'BOCES SELECT'!E415</f>
        <v>1045454</v>
      </c>
      <c r="AB414" s="564" t="e">
        <f ca="1">'BOCES SELECT'!CH415</f>
        <v>#N/A</v>
      </c>
    </row>
    <row r="415" spans="1:28" x14ac:dyDescent="0.25">
      <c r="A415" s="95"/>
      <c r="B415" s="95"/>
      <c r="C415" s="95"/>
      <c r="D415" s="25"/>
      <c r="E415" s="141"/>
      <c r="F415" s="141"/>
      <c r="G415" s="142"/>
      <c r="H415" s="25"/>
      <c r="I415" s="25"/>
      <c r="J415" s="551"/>
      <c r="K415" s="581"/>
      <c r="L415" s="565"/>
      <c r="M415" s="565" t="str">
        <f t="shared" si="42"/>
        <v/>
      </c>
      <c r="N415" s="565" t="str">
        <f t="shared" si="43"/>
        <v/>
      </c>
      <c r="O415" s="565"/>
      <c r="P415" s="565">
        <f t="shared" si="44"/>
        <v>0</v>
      </c>
      <c r="Q415" s="565">
        <f t="shared" si="45"/>
        <v>0</v>
      </c>
      <c r="R415" s="565" t="str">
        <f t="shared" si="46"/>
        <v/>
      </c>
      <c r="S415" s="565">
        <f t="shared" si="47"/>
        <v>0</v>
      </c>
      <c r="T415" s="565"/>
      <c r="AA415" s="564">
        <f>'BOCES SELECT'!E416</f>
        <v>1045453</v>
      </c>
      <c r="AB415" s="564" t="e">
        <f ca="1">'BOCES SELECT'!CH416</f>
        <v>#N/A</v>
      </c>
    </row>
    <row r="416" spans="1:28" x14ac:dyDescent="0.25">
      <c r="A416" s="95"/>
      <c r="B416" s="95"/>
      <c r="C416" s="95"/>
      <c r="D416" s="25"/>
      <c r="E416" s="141"/>
      <c r="F416" s="141"/>
      <c r="G416" s="142"/>
      <c r="H416" s="25"/>
      <c r="I416" s="25"/>
      <c r="J416" s="551"/>
      <c r="K416" s="581"/>
      <c r="L416" s="565"/>
      <c r="M416" s="565" t="str">
        <f t="shared" si="42"/>
        <v/>
      </c>
      <c r="N416" s="565" t="str">
        <f t="shared" si="43"/>
        <v/>
      </c>
      <c r="O416" s="565"/>
      <c r="P416" s="565">
        <f t="shared" si="44"/>
        <v>0</v>
      </c>
      <c r="Q416" s="565">
        <f t="shared" si="45"/>
        <v>0</v>
      </c>
      <c r="R416" s="565" t="str">
        <f t="shared" si="46"/>
        <v/>
      </c>
      <c r="S416" s="565">
        <f t="shared" si="47"/>
        <v>0</v>
      </c>
      <c r="T416" s="565"/>
      <c r="AA416" s="564">
        <f>'BOCES SELECT'!E417</f>
        <v>1045452</v>
      </c>
      <c r="AB416" s="564" t="e">
        <f ca="1">'BOCES SELECT'!CH417</f>
        <v>#N/A</v>
      </c>
    </row>
    <row r="417" spans="1:28" x14ac:dyDescent="0.25">
      <c r="A417" s="95"/>
      <c r="B417" s="95"/>
      <c r="C417" s="95"/>
      <c r="D417" s="25"/>
      <c r="E417" s="141"/>
      <c r="F417" s="141"/>
      <c r="G417" s="142"/>
      <c r="H417" s="25"/>
      <c r="I417" s="25"/>
      <c r="J417" s="551"/>
      <c r="K417" s="581"/>
      <c r="L417" s="565"/>
      <c r="M417" s="565" t="str">
        <f t="shared" si="42"/>
        <v/>
      </c>
      <c r="N417" s="565" t="str">
        <f t="shared" si="43"/>
        <v/>
      </c>
      <c r="O417" s="565"/>
      <c r="P417" s="565">
        <f t="shared" si="44"/>
        <v>0</v>
      </c>
      <c r="Q417" s="565">
        <f t="shared" si="45"/>
        <v>0</v>
      </c>
      <c r="R417" s="565" t="str">
        <f t="shared" si="46"/>
        <v/>
      </c>
      <c r="S417" s="565">
        <f t="shared" si="47"/>
        <v>0</v>
      </c>
      <c r="T417" s="565"/>
      <c r="AA417" s="564">
        <f>'BOCES SELECT'!E418</f>
        <v>1045451</v>
      </c>
      <c r="AB417" s="564" t="e">
        <f ca="1">'BOCES SELECT'!CH418</f>
        <v>#N/A</v>
      </c>
    </row>
    <row r="418" spans="1:28" x14ac:dyDescent="0.25">
      <c r="A418" s="95"/>
      <c r="B418" s="95"/>
      <c r="C418" s="95"/>
      <c r="D418" s="25"/>
      <c r="E418" s="141"/>
      <c r="F418" s="141"/>
      <c r="G418" s="142"/>
      <c r="H418" s="25"/>
      <c r="I418" s="25"/>
      <c r="J418" s="551"/>
      <c r="K418" s="581"/>
      <c r="L418" s="565"/>
      <c r="M418" s="565" t="str">
        <f t="shared" si="42"/>
        <v/>
      </c>
      <c r="N418" s="565" t="str">
        <f t="shared" si="43"/>
        <v/>
      </c>
      <c r="O418" s="565"/>
      <c r="P418" s="565">
        <f t="shared" si="44"/>
        <v>0</v>
      </c>
      <c r="Q418" s="565">
        <f t="shared" si="45"/>
        <v>0</v>
      </c>
      <c r="R418" s="565" t="str">
        <f t="shared" si="46"/>
        <v/>
      </c>
      <c r="S418" s="565">
        <f t="shared" si="47"/>
        <v>0</v>
      </c>
      <c r="T418" s="565"/>
      <c r="AA418" s="564">
        <f>'BOCES SELECT'!E419</f>
        <v>1045450</v>
      </c>
      <c r="AB418" s="564" t="e">
        <f ca="1">'BOCES SELECT'!CH419</f>
        <v>#N/A</v>
      </c>
    </row>
    <row r="419" spans="1:28" x14ac:dyDescent="0.25">
      <c r="A419" s="95"/>
      <c r="B419" s="95"/>
      <c r="C419" s="95"/>
      <c r="D419" s="25"/>
      <c r="E419" s="141"/>
      <c r="F419" s="141"/>
      <c r="G419" s="142"/>
      <c r="H419" s="25"/>
      <c r="I419" s="25"/>
      <c r="J419" s="551"/>
      <c r="K419" s="581"/>
      <c r="L419" s="565"/>
      <c r="M419" s="565" t="str">
        <f t="shared" si="42"/>
        <v/>
      </c>
      <c r="N419" s="565" t="str">
        <f t="shared" si="43"/>
        <v/>
      </c>
      <c r="O419" s="565"/>
      <c r="P419" s="565">
        <f t="shared" si="44"/>
        <v>0</v>
      </c>
      <c r="Q419" s="565">
        <f t="shared" si="45"/>
        <v>0</v>
      </c>
      <c r="R419" s="565" t="str">
        <f t="shared" si="46"/>
        <v/>
      </c>
      <c r="S419" s="565">
        <f t="shared" si="47"/>
        <v>0</v>
      </c>
      <c r="T419" s="565"/>
      <c r="AA419" s="564">
        <f>'BOCES SELECT'!E420</f>
        <v>1045449</v>
      </c>
      <c r="AB419" s="564" t="e">
        <f ca="1">'BOCES SELECT'!CH420</f>
        <v>#N/A</v>
      </c>
    </row>
    <row r="420" spans="1:28" x14ac:dyDescent="0.25">
      <c r="A420" s="95"/>
      <c r="B420" s="95"/>
      <c r="C420" s="95"/>
      <c r="D420" s="25"/>
      <c r="E420" s="141"/>
      <c r="F420" s="141"/>
      <c r="G420" s="142"/>
      <c r="H420" s="25"/>
      <c r="I420" s="25"/>
      <c r="J420" s="551"/>
      <c r="K420" s="581"/>
      <c r="L420" s="565"/>
      <c r="M420" s="565" t="str">
        <f t="shared" si="42"/>
        <v/>
      </c>
      <c r="N420" s="565" t="str">
        <f t="shared" si="43"/>
        <v/>
      </c>
      <c r="O420" s="565"/>
      <c r="P420" s="565">
        <f t="shared" si="44"/>
        <v>0</v>
      </c>
      <c r="Q420" s="565">
        <f t="shared" si="45"/>
        <v>0</v>
      </c>
      <c r="R420" s="565" t="str">
        <f t="shared" si="46"/>
        <v/>
      </c>
      <c r="S420" s="565">
        <f t="shared" si="47"/>
        <v>0</v>
      </c>
      <c r="T420" s="565"/>
      <c r="AA420" s="564">
        <f>'BOCES SELECT'!E421</f>
        <v>1045448</v>
      </c>
      <c r="AB420" s="564" t="e">
        <f ca="1">'BOCES SELECT'!CH421</f>
        <v>#N/A</v>
      </c>
    </row>
    <row r="421" spans="1:28" x14ac:dyDescent="0.25">
      <c r="A421" s="95"/>
      <c r="B421" s="95"/>
      <c r="C421" s="95"/>
      <c r="D421" s="25"/>
      <c r="E421" s="141"/>
      <c r="F421" s="141"/>
      <c r="G421" s="142"/>
      <c r="H421" s="25"/>
      <c r="I421" s="25"/>
      <c r="J421" s="551"/>
      <c r="K421" s="581"/>
      <c r="L421" s="565"/>
      <c r="M421" s="565" t="str">
        <f t="shared" si="42"/>
        <v/>
      </c>
      <c r="N421" s="565" t="str">
        <f t="shared" si="43"/>
        <v/>
      </c>
      <c r="O421" s="565"/>
      <c r="P421" s="565">
        <f t="shared" si="44"/>
        <v>0</v>
      </c>
      <c r="Q421" s="565">
        <f t="shared" si="45"/>
        <v>0</v>
      </c>
      <c r="R421" s="565" t="str">
        <f t="shared" si="46"/>
        <v/>
      </c>
      <c r="S421" s="565">
        <f t="shared" si="47"/>
        <v>0</v>
      </c>
      <c r="T421" s="565"/>
      <c r="AA421" s="564">
        <f>'BOCES SELECT'!E422</f>
        <v>1045447</v>
      </c>
      <c r="AB421" s="564" t="e">
        <f ca="1">'BOCES SELECT'!CH422</f>
        <v>#N/A</v>
      </c>
    </row>
    <row r="422" spans="1:28" x14ac:dyDescent="0.25">
      <c r="A422" s="95"/>
      <c r="B422" s="95"/>
      <c r="C422" s="95"/>
      <c r="D422" s="25"/>
      <c r="E422" s="141"/>
      <c r="F422" s="141"/>
      <c r="G422" s="142"/>
      <c r="H422" s="25"/>
      <c r="I422" s="25"/>
      <c r="J422" s="551"/>
      <c r="K422" s="581"/>
      <c r="L422" s="565"/>
      <c r="M422" s="565" t="str">
        <f t="shared" si="42"/>
        <v/>
      </c>
      <c r="N422" s="565" t="str">
        <f t="shared" si="43"/>
        <v/>
      </c>
      <c r="O422" s="565"/>
      <c r="P422" s="565">
        <f t="shared" si="44"/>
        <v>0</v>
      </c>
      <c r="Q422" s="565">
        <f t="shared" si="45"/>
        <v>0</v>
      </c>
      <c r="R422" s="565" t="str">
        <f t="shared" si="46"/>
        <v/>
      </c>
      <c r="S422" s="565">
        <f t="shared" si="47"/>
        <v>0</v>
      </c>
      <c r="T422" s="565"/>
      <c r="AA422" s="564">
        <f>'BOCES SELECT'!E423</f>
        <v>1045446</v>
      </c>
      <c r="AB422" s="564" t="e">
        <f ca="1">'BOCES SELECT'!CH423</f>
        <v>#N/A</v>
      </c>
    </row>
    <row r="423" spans="1:28" x14ac:dyDescent="0.25">
      <c r="A423" s="95"/>
      <c r="B423" s="95"/>
      <c r="C423" s="95"/>
      <c r="D423" s="25"/>
      <c r="E423" s="141"/>
      <c r="F423" s="141"/>
      <c r="G423" s="142"/>
      <c r="H423" s="25"/>
      <c r="I423" s="25"/>
      <c r="J423" s="551"/>
      <c r="K423" s="581"/>
      <c r="L423" s="565"/>
      <c r="M423" s="565" t="str">
        <f t="shared" si="42"/>
        <v/>
      </c>
      <c r="N423" s="565" t="str">
        <f t="shared" si="43"/>
        <v/>
      </c>
      <c r="O423" s="565"/>
      <c r="P423" s="565">
        <f t="shared" si="44"/>
        <v>0</v>
      </c>
      <c r="Q423" s="565">
        <f t="shared" si="45"/>
        <v>0</v>
      </c>
      <c r="R423" s="565" t="str">
        <f t="shared" si="46"/>
        <v/>
      </c>
      <c r="S423" s="565">
        <f t="shared" si="47"/>
        <v>0</v>
      </c>
      <c r="T423" s="565"/>
      <c r="AA423" s="564">
        <f>'BOCES SELECT'!E424</f>
        <v>1045445</v>
      </c>
      <c r="AB423" s="564" t="e">
        <f ca="1">'BOCES SELECT'!CH424</f>
        <v>#N/A</v>
      </c>
    </row>
    <row r="424" spans="1:28" x14ac:dyDescent="0.25">
      <c r="A424" s="95"/>
      <c r="B424" s="95"/>
      <c r="C424" s="95"/>
      <c r="D424" s="25"/>
      <c r="E424" s="141"/>
      <c r="F424" s="141"/>
      <c r="G424" s="142"/>
      <c r="H424" s="25"/>
      <c r="I424" s="25"/>
      <c r="J424" s="551"/>
      <c r="K424" s="581"/>
      <c r="L424" s="565"/>
      <c r="M424" s="565" t="str">
        <f t="shared" si="42"/>
        <v/>
      </c>
      <c r="N424" s="565" t="str">
        <f t="shared" si="43"/>
        <v/>
      </c>
      <c r="O424" s="565"/>
      <c r="P424" s="565">
        <f t="shared" si="44"/>
        <v>0</v>
      </c>
      <c r="Q424" s="565">
        <f t="shared" si="45"/>
        <v>0</v>
      </c>
      <c r="R424" s="565" t="str">
        <f t="shared" si="46"/>
        <v/>
      </c>
      <c r="S424" s="565">
        <f t="shared" si="47"/>
        <v>0</v>
      </c>
      <c r="T424" s="565"/>
      <c r="AA424" s="564">
        <f>'BOCES SELECT'!E425</f>
        <v>1045444</v>
      </c>
      <c r="AB424" s="564" t="e">
        <f ca="1">'BOCES SELECT'!CH425</f>
        <v>#N/A</v>
      </c>
    </row>
    <row r="425" spans="1:28" x14ac:dyDescent="0.25">
      <c r="A425" s="95"/>
      <c r="B425" s="95"/>
      <c r="C425" s="95"/>
      <c r="D425" s="25"/>
      <c r="E425" s="141"/>
      <c r="F425" s="141"/>
      <c r="G425" s="142"/>
      <c r="H425" s="25"/>
      <c r="I425" s="25"/>
      <c r="J425" s="551"/>
      <c r="K425" s="581"/>
      <c r="L425" s="565"/>
      <c r="M425" s="565" t="str">
        <f t="shared" si="42"/>
        <v/>
      </c>
      <c r="N425" s="565" t="str">
        <f t="shared" si="43"/>
        <v/>
      </c>
      <c r="O425" s="565"/>
      <c r="P425" s="565">
        <f t="shared" si="44"/>
        <v>0</v>
      </c>
      <c r="Q425" s="565">
        <f t="shared" si="45"/>
        <v>0</v>
      </c>
      <c r="R425" s="565" t="str">
        <f t="shared" si="46"/>
        <v/>
      </c>
      <c r="S425" s="565">
        <f t="shared" si="47"/>
        <v>0</v>
      </c>
      <c r="T425" s="565"/>
      <c r="AA425" s="564">
        <f>'BOCES SELECT'!E426</f>
        <v>1045443</v>
      </c>
      <c r="AB425" s="564" t="e">
        <f ca="1">'BOCES SELECT'!CH426</f>
        <v>#N/A</v>
      </c>
    </row>
    <row r="426" spans="1:28" x14ac:dyDescent="0.25">
      <c r="A426" s="95"/>
      <c r="B426" s="95"/>
      <c r="C426" s="95"/>
      <c r="D426" s="25"/>
      <c r="E426" s="141"/>
      <c r="F426" s="141"/>
      <c r="G426" s="142"/>
      <c r="H426" s="25"/>
      <c r="I426" s="25"/>
      <c r="J426" s="551"/>
      <c r="K426" s="581"/>
      <c r="L426" s="565"/>
      <c r="M426" s="565" t="str">
        <f t="shared" si="42"/>
        <v/>
      </c>
      <c r="N426" s="565" t="str">
        <f t="shared" si="43"/>
        <v/>
      </c>
      <c r="O426" s="565"/>
      <c r="P426" s="565">
        <f t="shared" si="44"/>
        <v>0</v>
      </c>
      <c r="Q426" s="565">
        <f t="shared" si="45"/>
        <v>0</v>
      </c>
      <c r="R426" s="565" t="str">
        <f t="shared" si="46"/>
        <v/>
      </c>
      <c r="S426" s="565">
        <f t="shared" si="47"/>
        <v>0</v>
      </c>
      <c r="T426" s="565"/>
      <c r="AA426" s="564">
        <f>'BOCES SELECT'!E427</f>
        <v>1045442</v>
      </c>
      <c r="AB426" s="564" t="e">
        <f ca="1">'BOCES SELECT'!CH427</f>
        <v>#N/A</v>
      </c>
    </row>
    <row r="427" spans="1:28" x14ac:dyDescent="0.25">
      <c r="A427" s="95"/>
      <c r="B427" s="95"/>
      <c r="C427" s="95"/>
      <c r="D427" s="25"/>
      <c r="E427" s="141"/>
      <c r="F427" s="141"/>
      <c r="G427" s="142"/>
      <c r="H427" s="25"/>
      <c r="I427" s="25"/>
      <c r="J427" s="551"/>
      <c r="K427" s="581"/>
      <c r="L427" s="565"/>
      <c r="M427" s="565" t="str">
        <f t="shared" si="42"/>
        <v/>
      </c>
      <c r="N427" s="565" t="str">
        <f t="shared" si="43"/>
        <v/>
      </c>
      <c r="O427" s="565"/>
      <c r="P427" s="565">
        <f t="shared" si="44"/>
        <v>0</v>
      </c>
      <c r="Q427" s="565">
        <f t="shared" si="45"/>
        <v>0</v>
      </c>
      <c r="R427" s="565" t="str">
        <f t="shared" si="46"/>
        <v/>
      </c>
      <c r="S427" s="565">
        <f t="shared" si="47"/>
        <v>0</v>
      </c>
      <c r="T427" s="565"/>
      <c r="AA427" s="564">
        <f>'BOCES SELECT'!E428</f>
        <v>1045441</v>
      </c>
      <c r="AB427" s="564" t="e">
        <f ca="1">'BOCES SELECT'!CH428</f>
        <v>#N/A</v>
      </c>
    </row>
    <row r="428" spans="1:28" x14ac:dyDescent="0.25">
      <c r="A428" s="95"/>
      <c r="B428" s="95"/>
      <c r="C428" s="95"/>
      <c r="D428" s="25"/>
      <c r="E428" s="141"/>
      <c r="F428" s="141"/>
      <c r="G428" s="142"/>
      <c r="H428" s="25"/>
      <c r="I428" s="25"/>
      <c r="J428" s="551"/>
      <c r="K428" s="581"/>
      <c r="L428" s="565"/>
      <c r="M428" s="565" t="str">
        <f t="shared" si="42"/>
        <v/>
      </c>
      <c r="N428" s="565" t="str">
        <f t="shared" si="43"/>
        <v/>
      </c>
      <c r="O428" s="565"/>
      <c r="P428" s="565">
        <f t="shared" si="44"/>
        <v>0</v>
      </c>
      <c r="Q428" s="565">
        <f t="shared" si="45"/>
        <v>0</v>
      </c>
      <c r="R428" s="565" t="str">
        <f t="shared" si="46"/>
        <v/>
      </c>
      <c r="S428" s="565">
        <f t="shared" si="47"/>
        <v>0</v>
      </c>
      <c r="T428" s="565"/>
      <c r="AA428" s="564">
        <f>'BOCES SELECT'!E429</f>
        <v>1045440</v>
      </c>
      <c r="AB428" s="564" t="e">
        <f ca="1">'BOCES SELECT'!CH429</f>
        <v>#N/A</v>
      </c>
    </row>
    <row r="429" spans="1:28" x14ac:dyDescent="0.25">
      <c r="A429" s="95"/>
      <c r="B429" s="95"/>
      <c r="C429" s="95"/>
      <c r="D429" s="25"/>
      <c r="E429" s="141"/>
      <c r="F429" s="141"/>
      <c r="G429" s="142"/>
      <c r="H429" s="25"/>
      <c r="I429" s="25"/>
      <c r="J429" s="551"/>
      <c r="K429" s="581"/>
      <c r="L429" s="565"/>
      <c r="M429" s="565" t="str">
        <f t="shared" si="42"/>
        <v/>
      </c>
      <c r="N429" s="565" t="str">
        <f t="shared" si="43"/>
        <v/>
      </c>
      <c r="O429" s="565"/>
      <c r="P429" s="565">
        <f t="shared" si="44"/>
        <v>0</v>
      </c>
      <c r="Q429" s="565">
        <f t="shared" si="45"/>
        <v>0</v>
      </c>
      <c r="R429" s="565" t="str">
        <f t="shared" si="46"/>
        <v/>
      </c>
      <c r="S429" s="565">
        <f t="shared" si="47"/>
        <v>0</v>
      </c>
      <c r="T429" s="565"/>
      <c r="AA429" s="564">
        <f>'BOCES SELECT'!E430</f>
        <v>1045439</v>
      </c>
      <c r="AB429" s="564" t="e">
        <f ca="1">'BOCES SELECT'!CH430</f>
        <v>#N/A</v>
      </c>
    </row>
    <row r="430" spans="1:28" x14ac:dyDescent="0.25">
      <c r="A430" s="95"/>
      <c r="B430" s="95"/>
      <c r="C430" s="95"/>
      <c r="D430" s="25"/>
      <c r="E430" s="141"/>
      <c r="F430" s="141"/>
      <c r="G430" s="142"/>
      <c r="H430" s="25"/>
      <c r="I430" s="25"/>
      <c r="J430" s="551"/>
      <c r="K430" s="581"/>
      <c r="L430" s="565"/>
      <c r="M430" s="565" t="str">
        <f t="shared" si="42"/>
        <v/>
      </c>
      <c r="N430" s="565" t="str">
        <f t="shared" si="43"/>
        <v/>
      </c>
      <c r="O430" s="565"/>
      <c r="P430" s="565">
        <f t="shared" si="44"/>
        <v>0</v>
      </c>
      <c r="Q430" s="565">
        <f t="shared" si="45"/>
        <v>0</v>
      </c>
      <c r="R430" s="565" t="str">
        <f t="shared" si="46"/>
        <v/>
      </c>
      <c r="S430" s="565">
        <f t="shared" si="47"/>
        <v>0</v>
      </c>
      <c r="T430" s="565"/>
      <c r="AA430" s="564">
        <f>'BOCES SELECT'!E431</f>
        <v>1045438</v>
      </c>
      <c r="AB430" s="564" t="e">
        <f ca="1">'BOCES SELECT'!CH431</f>
        <v>#N/A</v>
      </c>
    </row>
    <row r="431" spans="1:28" x14ac:dyDescent="0.25">
      <c r="A431" s="95"/>
      <c r="B431" s="95"/>
      <c r="C431" s="95"/>
      <c r="D431" s="25"/>
      <c r="E431" s="141"/>
      <c r="F431" s="141"/>
      <c r="G431" s="142"/>
      <c r="H431" s="25"/>
      <c r="I431" s="25"/>
      <c r="J431" s="551"/>
      <c r="K431" s="581"/>
      <c r="L431" s="565"/>
      <c r="M431" s="565" t="str">
        <f t="shared" si="42"/>
        <v/>
      </c>
      <c r="N431" s="565" t="str">
        <f t="shared" si="43"/>
        <v/>
      </c>
      <c r="O431" s="565"/>
      <c r="P431" s="565">
        <f t="shared" si="44"/>
        <v>0</v>
      </c>
      <c r="Q431" s="565">
        <f t="shared" si="45"/>
        <v>0</v>
      </c>
      <c r="R431" s="565" t="str">
        <f t="shared" si="46"/>
        <v/>
      </c>
      <c r="S431" s="565">
        <f t="shared" si="47"/>
        <v>0</v>
      </c>
      <c r="T431" s="565"/>
      <c r="AA431" s="564">
        <f>'BOCES SELECT'!E432</f>
        <v>1045437</v>
      </c>
      <c r="AB431" s="564" t="e">
        <f ca="1">'BOCES SELECT'!CH432</f>
        <v>#N/A</v>
      </c>
    </row>
    <row r="432" spans="1:28" x14ac:dyDescent="0.25">
      <c r="A432" s="95"/>
      <c r="B432" s="95"/>
      <c r="C432" s="95"/>
      <c r="D432" s="25"/>
      <c r="E432" s="141"/>
      <c r="F432" s="141"/>
      <c r="G432" s="142"/>
      <c r="H432" s="25"/>
      <c r="I432" s="25"/>
      <c r="J432" s="551"/>
      <c r="K432" s="581"/>
      <c r="L432" s="565"/>
      <c r="M432" s="565" t="str">
        <f t="shared" si="42"/>
        <v/>
      </c>
      <c r="N432" s="565" t="str">
        <f t="shared" si="43"/>
        <v/>
      </c>
      <c r="O432" s="565"/>
      <c r="P432" s="565">
        <f t="shared" si="44"/>
        <v>0</v>
      </c>
      <c r="Q432" s="565">
        <f t="shared" si="45"/>
        <v>0</v>
      </c>
      <c r="R432" s="565" t="str">
        <f t="shared" si="46"/>
        <v/>
      </c>
      <c r="S432" s="565">
        <f t="shared" si="47"/>
        <v>0</v>
      </c>
      <c r="T432" s="565"/>
      <c r="AA432" s="564">
        <f>'BOCES SELECT'!E433</f>
        <v>1045436</v>
      </c>
      <c r="AB432" s="564" t="e">
        <f ca="1">'BOCES SELECT'!CH433</f>
        <v>#N/A</v>
      </c>
    </row>
    <row r="433" spans="1:28" x14ac:dyDescent="0.25">
      <c r="A433" s="95"/>
      <c r="B433" s="95"/>
      <c r="C433" s="95"/>
      <c r="D433" s="25"/>
      <c r="E433" s="141"/>
      <c r="F433" s="141"/>
      <c r="G433" s="142"/>
      <c r="H433" s="25"/>
      <c r="I433" s="25"/>
      <c r="J433" s="551"/>
      <c r="K433" s="581"/>
      <c r="L433" s="565"/>
      <c r="M433" s="565" t="str">
        <f t="shared" si="42"/>
        <v/>
      </c>
      <c r="N433" s="565" t="str">
        <f t="shared" si="43"/>
        <v/>
      </c>
      <c r="O433" s="565"/>
      <c r="P433" s="565">
        <f t="shared" si="44"/>
        <v>0</v>
      </c>
      <c r="Q433" s="565">
        <f t="shared" si="45"/>
        <v>0</v>
      </c>
      <c r="R433" s="565" t="str">
        <f t="shared" si="46"/>
        <v/>
      </c>
      <c r="S433" s="565">
        <f t="shared" si="47"/>
        <v>0</v>
      </c>
      <c r="T433" s="565"/>
      <c r="AA433" s="564">
        <f>'BOCES SELECT'!E434</f>
        <v>1045435</v>
      </c>
      <c r="AB433" s="564" t="e">
        <f ca="1">'BOCES SELECT'!CH434</f>
        <v>#N/A</v>
      </c>
    </row>
    <row r="434" spans="1:28" x14ac:dyDescent="0.25">
      <c r="A434" s="95"/>
      <c r="B434" s="95"/>
      <c r="C434" s="95"/>
      <c r="D434" s="25"/>
      <c r="E434" s="141"/>
      <c r="F434" s="141"/>
      <c r="G434" s="142"/>
      <c r="H434" s="25"/>
      <c r="I434" s="25"/>
      <c r="J434" s="551"/>
      <c r="K434" s="581"/>
      <c r="L434" s="565"/>
      <c r="M434" s="565" t="str">
        <f t="shared" si="42"/>
        <v/>
      </c>
      <c r="N434" s="565" t="str">
        <f t="shared" si="43"/>
        <v/>
      </c>
      <c r="O434" s="565"/>
      <c r="P434" s="565">
        <f t="shared" si="44"/>
        <v>0</v>
      </c>
      <c r="Q434" s="565">
        <f t="shared" si="45"/>
        <v>0</v>
      </c>
      <c r="R434" s="565" t="str">
        <f t="shared" si="46"/>
        <v/>
      </c>
      <c r="S434" s="565">
        <f t="shared" si="47"/>
        <v>0</v>
      </c>
      <c r="T434" s="565"/>
      <c r="AA434" s="564">
        <f>'BOCES SELECT'!E435</f>
        <v>1045434</v>
      </c>
      <c r="AB434" s="564" t="e">
        <f ca="1">'BOCES SELECT'!CH435</f>
        <v>#N/A</v>
      </c>
    </row>
    <row r="435" spans="1:28" x14ac:dyDescent="0.25">
      <c r="A435" s="95"/>
      <c r="B435" s="95"/>
      <c r="C435" s="95"/>
      <c r="D435" s="25"/>
      <c r="E435" s="141"/>
      <c r="F435" s="141"/>
      <c r="G435" s="142"/>
      <c r="H435" s="25"/>
      <c r="I435" s="25"/>
      <c r="J435" s="551"/>
      <c r="K435" s="581"/>
      <c r="L435" s="565"/>
      <c r="M435" s="565" t="str">
        <f t="shared" si="42"/>
        <v/>
      </c>
      <c r="N435" s="565" t="str">
        <f t="shared" si="43"/>
        <v/>
      </c>
      <c r="O435" s="565"/>
      <c r="P435" s="565">
        <f t="shared" si="44"/>
        <v>0</v>
      </c>
      <c r="Q435" s="565">
        <f t="shared" si="45"/>
        <v>0</v>
      </c>
      <c r="R435" s="565" t="str">
        <f t="shared" si="46"/>
        <v/>
      </c>
      <c r="S435" s="565">
        <f t="shared" si="47"/>
        <v>0</v>
      </c>
      <c r="T435" s="565"/>
      <c r="AA435" s="564">
        <f>'BOCES SELECT'!E436</f>
        <v>1045433</v>
      </c>
      <c r="AB435" s="564" t="e">
        <f ca="1">'BOCES SELECT'!CH436</f>
        <v>#N/A</v>
      </c>
    </row>
    <row r="436" spans="1:28" x14ac:dyDescent="0.25">
      <c r="A436" s="95"/>
      <c r="B436" s="95"/>
      <c r="C436" s="95"/>
      <c r="D436" s="25"/>
      <c r="E436" s="141"/>
      <c r="F436" s="141"/>
      <c r="G436" s="142"/>
      <c r="H436" s="25"/>
      <c r="I436" s="25"/>
      <c r="J436" s="551"/>
      <c r="K436" s="581"/>
      <c r="L436" s="565"/>
      <c r="M436" s="565" t="str">
        <f t="shared" si="42"/>
        <v/>
      </c>
      <c r="N436" s="565" t="str">
        <f t="shared" si="43"/>
        <v/>
      </c>
      <c r="O436" s="565"/>
      <c r="P436" s="565">
        <f t="shared" si="44"/>
        <v>0</v>
      </c>
      <c r="Q436" s="565">
        <f t="shared" si="45"/>
        <v>0</v>
      </c>
      <c r="R436" s="565" t="str">
        <f t="shared" si="46"/>
        <v/>
      </c>
      <c r="S436" s="565">
        <f t="shared" si="47"/>
        <v>0</v>
      </c>
      <c r="T436" s="565"/>
      <c r="AA436" s="564">
        <f>'BOCES SELECT'!E437</f>
        <v>1045432</v>
      </c>
      <c r="AB436" s="564" t="e">
        <f ca="1">'BOCES SELECT'!CH437</f>
        <v>#N/A</v>
      </c>
    </row>
    <row r="437" spans="1:28" x14ac:dyDescent="0.25">
      <c r="A437" s="95"/>
      <c r="B437" s="95"/>
      <c r="C437" s="95"/>
      <c r="D437" s="25"/>
      <c r="E437" s="141"/>
      <c r="F437" s="141"/>
      <c r="G437" s="142"/>
      <c r="H437" s="25"/>
      <c r="I437" s="25"/>
      <c r="J437" s="551"/>
      <c r="K437" s="581"/>
      <c r="L437" s="565"/>
      <c r="M437" s="565" t="str">
        <f t="shared" si="42"/>
        <v/>
      </c>
      <c r="N437" s="565" t="str">
        <f t="shared" si="43"/>
        <v/>
      </c>
      <c r="O437" s="565"/>
      <c r="P437" s="565">
        <f t="shared" si="44"/>
        <v>0</v>
      </c>
      <c r="Q437" s="565">
        <f t="shared" si="45"/>
        <v>0</v>
      </c>
      <c r="R437" s="565" t="str">
        <f t="shared" si="46"/>
        <v/>
      </c>
      <c r="S437" s="565">
        <f t="shared" si="47"/>
        <v>0</v>
      </c>
      <c r="T437" s="565"/>
      <c r="AA437" s="564">
        <f>'BOCES SELECT'!E438</f>
        <v>1045431</v>
      </c>
      <c r="AB437" s="564" t="e">
        <f ca="1">'BOCES SELECT'!CH438</f>
        <v>#N/A</v>
      </c>
    </row>
    <row r="438" spans="1:28" x14ac:dyDescent="0.25">
      <c r="A438" s="95"/>
      <c r="B438" s="95"/>
      <c r="C438" s="95"/>
      <c r="D438" s="25"/>
      <c r="E438" s="141"/>
      <c r="F438" s="141"/>
      <c r="G438" s="142"/>
      <c r="H438" s="25"/>
      <c r="I438" s="25"/>
      <c r="J438" s="551"/>
      <c r="K438" s="581"/>
      <c r="L438" s="565"/>
      <c r="M438" s="565" t="str">
        <f t="shared" si="42"/>
        <v/>
      </c>
      <c r="N438" s="565" t="str">
        <f t="shared" si="43"/>
        <v/>
      </c>
      <c r="O438" s="565"/>
      <c r="P438" s="565">
        <f t="shared" si="44"/>
        <v>0</v>
      </c>
      <c r="Q438" s="565">
        <f t="shared" si="45"/>
        <v>0</v>
      </c>
      <c r="R438" s="565" t="str">
        <f t="shared" si="46"/>
        <v/>
      </c>
      <c r="S438" s="565">
        <f t="shared" si="47"/>
        <v>0</v>
      </c>
      <c r="T438" s="565"/>
      <c r="AA438" s="564">
        <f>'BOCES SELECT'!E439</f>
        <v>1045430</v>
      </c>
      <c r="AB438" s="564" t="e">
        <f ca="1">'BOCES SELECT'!CH439</f>
        <v>#N/A</v>
      </c>
    </row>
    <row r="439" spans="1:28" x14ac:dyDescent="0.25">
      <c r="A439" s="95"/>
      <c r="B439" s="95"/>
      <c r="C439" s="95"/>
      <c r="D439" s="25"/>
      <c r="E439" s="141"/>
      <c r="F439" s="141"/>
      <c r="G439" s="142"/>
      <c r="H439" s="25"/>
      <c r="I439" s="25"/>
      <c r="J439" s="551"/>
      <c r="K439" s="581"/>
      <c r="L439" s="565"/>
      <c r="M439" s="565" t="str">
        <f t="shared" si="42"/>
        <v/>
      </c>
      <c r="N439" s="565" t="str">
        <f t="shared" si="43"/>
        <v/>
      </c>
      <c r="O439" s="565"/>
      <c r="P439" s="565">
        <f t="shared" si="44"/>
        <v>0</v>
      </c>
      <c r="Q439" s="565">
        <f t="shared" si="45"/>
        <v>0</v>
      </c>
      <c r="R439" s="565" t="str">
        <f t="shared" si="46"/>
        <v/>
      </c>
      <c r="S439" s="565">
        <f t="shared" si="47"/>
        <v>0</v>
      </c>
      <c r="T439" s="565"/>
      <c r="AA439" s="564">
        <f>'BOCES SELECT'!E440</f>
        <v>1045429</v>
      </c>
      <c r="AB439" s="564" t="e">
        <f ca="1">'BOCES SELECT'!CH440</f>
        <v>#N/A</v>
      </c>
    </row>
    <row r="440" spans="1:28" x14ac:dyDescent="0.25">
      <c r="A440" s="95"/>
      <c r="B440" s="95"/>
      <c r="C440" s="95"/>
      <c r="D440" s="25"/>
      <c r="E440" s="141"/>
      <c r="F440" s="141"/>
      <c r="G440" s="142"/>
      <c r="H440" s="25"/>
      <c r="I440" s="25"/>
      <c r="J440" s="551"/>
      <c r="K440" s="581"/>
      <c r="L440" s="565"/>
      <c r="M440" s="565" t="str">
        <f t="shared" si="42"/>
        <v/>
      </c>
      <c r="N440" s="565" t="str">
        <f t="shared" si="43"/>
        <v/>
      </c>
      <c r="O440" s="565"/>
      <c r="P440" s="565">
        <f t="shared" si="44"/>
        <v>0</v>
      </c>
      <c r="Q440" s="565">
        <f t="shared" si="45"/>
        <v>0</v>
      </c>
      <c r="R440" s="565" t="str">
        <f t="shared" si="46"/>
        <v/>
      </c>
      <c r="S440" s="565">
        <f t="shared" si="47"/>
        <v>0</v>
      </c>
      <c r="T440" s="565"/>
      <c r="AA440" s="564">
        <f>'BOCES SELECT'!E441</f>
        <v>1045428</v>
      </c>
      <c r="AB440" s="564" t="e">
        <f ca="1">'BOCES SELECT'!CH441</f>
        <v>#N/A</v>
      </c>
    </row>
    <row r="441" spans="1:28" x14ac:dyDescent="0.25">
      <c r="A441" s="95"/>
      <c r="B441" s="95"/>
      <c r="C441" s="95"/>
      <c r="D441" s="25"/>
      <c r="E441" s="141"/>
      <c r="F441" s="141"/>
      <c r="G441" s="142"/>
      <c r="H441" s="25"/>
      <c r="I441" s="25"/>
      <c r="J441" s="551"/>
      <c r="K441" s="581"/>
      <c r="L441" s="565"/>
      <c r="M441" s="565" t="str">
        <f t="shared" si="42"/>
        <v/>
      </c>
      <c r="N441" s="565" t="str">
        <f t="shared" si="43"/>
        <v/>
      </c>
      <c r="O441" s="565"/>
      <c r="P441" s="565">
        <f t="shared" si="44"/>
        <v>0</v>
      </c>
      <c r="Q441" s="565">
        <f t="shared" si="45"/>
        <v>0</v>
      </c>
      <c r="R441" s="565" t="str">
        <f t="shared" si="46"/>
        <v/>
      </c>
      <c r="S441" s="565">
        <f t="shared" si="47"/>
        <v>0</v>
      </c>
      <c r="T441" s="565"/>
      <c r="AA441" s="564">
        <f>'BOCES SELECT'!E442</f>
        <v>1045427</v>
      </c>
      <c r="AB441" s="564" t="e">
        <f ca="1">'BOCES SELECT'!CH442</f>
        <v>#N/A</v>
      </c>
    </row>
    <row r="442" spans="1:28" x14ac:dyDescent="0.25">
      <c r="A442" s="95"/>
      <c r="B442" s="95"/>
      <c r="C442" s="95"/>
      <c r="D442" s="25"/>
      <c r="E442" s="141"/>
      <c r="F442" s="141"/>
      <c r="G442" s="142"/>
      <c r="H442" s="25"/>
      <c r="I442" s="25"/>
      <c r="J442" s="551"/>
      <c r="K442" s="581"/>
      <c r="L442" s="565"/>
      <c r="M442" s="565" t="str">
        <f t="shared" si="42"/>
        <v/>
      </c>
      <c r="N442" s="565" t="str">
        <f t="shared" si="43"/>
        <v/>
      </c>
      <c r="O442" s="565"/>
      <c r="P442" s="565">
        <f t="shared" si="44"/>
        <v>0</v>
      </c>
      <c r="Q442" s="565">
        <f t="shared" si="45"/>
        <v>0</v>
      </c>
      <c r="R442" s="565" t="str">
        <f t="shared" si="46"/>
        <v/>
      </c>
      <c r="S442" s="565">
        <f t="shared" si="47"/>
        <v>0</v>
      </c>
      <c r="T442" s="565"/>
      <c r="AA442" s="564">
        <f>'BOCES SELECT'!E443</f>
        <v>1045426</v>
      </c>
      <c r="AB442" s="564" t="e">
        <f ca="1">'BOCES SELECT'!CH443</f>
        <v>#N/A</v>
      </c>
    </row>
    <row r="443" spans="1:28" x14ac:dyDescent="0.25">
      <c r="A443" s="95"/>
      <c r="B443" s="95"/>
      <c r="C443" s="95"/>
      <c r="D443" s="25"/>
      <c r="E443" s="141"/>
      <c r="F443" s="141"/>
      <c r="G443" s="142"/>
      <c r="H443" s="25"/>
      <c r="I443" s="25"/>
      <c r="J443" s="551"/>
      <c r="K443" s="581"/>
      <c r="L443" s="565"/>
      <c r="M443" s="565" t="str">
        <f t="shared" si="42"/>
        <v/>
      </c>
      <c r="N443" s="565" t="str">
        <f t="shared" si="43"/>
        <v/>
      </c>
      <c r="O443" s="565"/>
      <c r="P443" s="565">
        <f t="shared" si="44"/>
        <v>0</v>
      </c>
      <c r="Q443" s="565">
        <f t="shared" si="45"/>
        <v>0</v>
      </c>
      <c r="R443" s="565" t="str">
        <f t="shared" si="46"/>
        <v/>
      </c>
      <c r="S443" s="565">
        <f t="shared" si="47"/>
        <v>0</v>
      </c>
      <c r="T443" s="565"/>
      <c r="AA443" s="564">
        <f>'BOCES SELECT'!E444</f>
        <v>1045425</v>
      </c>
      <c r="AB443" s="564" t="e">
        <f ca="1">'BOCES SELECT'!CH444</f>
        <v>#N/A</v>
      </c>
    </row>
    <row r="444" spans="1:28" x14ac:dyDescent="0.25">
      <c r="A444" s="95"/>
      <c r="B444" s="95"/>
      <c r="C444" s="95"/>
      <c r="D444" s="25"/>
      <c r="E444" s="141"/>
      <c r="F444" s="141"/>
      <c r="G444" s="142"/>
      <c r="H444" s="25"/>
      <c r="I444" s="25"/>
      <c r="J444" s="551"/>
      <c r="K444" s="581"/>
      <c r="L444" s="565"/>
      <c r="M444" s="565" t="str">
        <f t="shared" si="42"/>
        <v/>
      </c>
      <c r="N444" s="565" t="str">
        <f t="shared" si="43"/>
        <v/>
      </c>
      <c r="O444" s="565"/>
      <c r="P444" s="565">
        <f t="shared" si="44"/>
        <v>0</v>
      </c>
      <c r="Q444" s="565">
        <f t="shared" si="45"/>
        <v>0</v>
      </c>
      <c r="R444" s="565" t="str">
        <f t="shared" si="46"/>
        <v/>
      </c>
      <c r="S444" s="565">
        <f t="shared" si="47"/>
        <v>0</v>
      </c>
      <c r="T444" s="565"/>
      <c r="AA444" s="564">
        <f>'BOCES SELECT'!E445</f>
        <v>1045424</v>
      </c>
      <c r="AB444" s="564" t="e">
        <f ca="1">'BOCES SELECT'!CH445</f>
        <v>#N/A</v>
      </c>
    </row>
    <row r="445" spans="1:28" x14ac:dyDescent="0.25">
      <c r="A445" s="95"/>
      <c r="B445" s="95"/>
      <c r="C445" s="95"/>
      <c r="D445" s="25"/>
      <c r="E445" s="141"/>
      <c r="F445" s="141"/>
      <c r="G445" s="142"/>
      <c r="H445" s="25"/>
      <c r="I445" s="25"/>
      <c r="J445" s="551"/>
      <c r="K445" s="581"/>
      <c r="L445" s="565"/>
      <c r="M445" s="565" t="str">
        <f t="shared" si="42"/>
        <v/>
      </c>
      <c r="N445" s="565" t="str">
        <f t="shared" si="43"/>
        <v/>
      </c>
      <c r="O445" s="565"/>
      <c r="P445" s="565">
        <f t="shared" si="44"/>
        <v>0</v>
      </c>
      <c r="Q445" s="565">
        <f t="shared" si="45"/>
        <v>0</v>
      </c>
      <c r="R445" s="565" t="str">
        <f t="shared" si="46"/>
        <v/>
      </c>
      <c r="S445" s="565">
        <f t="shared" si="47"/>
        <v>0</v>
      </c>
      <c r="T445" s="565"/>
      <c r="AA445" s="564">
        <f>'BOCES SELECT'!E446</f>
        <v>1045423</v>
      </c>
      <c r="AB445" s="564" t="e">
        <f ca="1">'BOCES SELECT'!CH446</f>
        <v>#N/A</v>
      </c>
    </row>
    <row r="446" spans="1:28" x14ac:dyDescent="0.25">
      <c r="A446" s="95"/>
      <c r="B446" s="95"/>
      <c r="C446" s="95"/>
      <c r="D446" s="25"/>
      <c r="E446" s="141"/>
      <c r="F446" s="141"/>
      <c r="G446" s="142"/>
      <c r="H446" s="25"/>
      <c r="I446" s="25"/>
      <c r="J446" s="551"/>
      <c r="K446" s="581"/>
      <c r="L446" s="565"/>
      <c r="M446" s="565" t="str">
        <f t="shared" si="42"/>
        <v/>
      </c>
      <c r="N446" s="565" t="str">
        <f t="shared" si="43"/>
        <v/>
      </c>
      <c r="O446" s="565"/>
      <c r="P446" s="565">
        <f t="shared" si="44"/>
        <v>0</v>
      </c>
      <c r="Q446" s="565">
        <f t="shared" si="45"/>
        <v>0</v>
      </c>
      <c r="R446" s="565" t="str">
        <f t="shared" si="46"/>
        <v/>
      </c>
      <c r="S446" s="565">
        <f t="shared" si="47"/>
        <v>0</v>
      </c>
      <c r="T446" s="565"/>
      <c r="AA446" s="564">
        <f>'BOCES SELECT'!E447</f>
        <v>1045422</v>
      </c>
      <c r="AB446" s="564" t="e">
        <f ca="1">'BOCES SELECT'!CH447</f>
        <v>#N/A</v>
      </c>
    </row>
    <row r="447" spans="1:28" x14ac:dyDescent="0.25">
      <c r="A447" s="95"/>
      <c r="B447" s="95"/>
      <c r="C447" s="95"/>
      <c r="D447" s="25"/>
      <c r="E447" s="141"/>
      <c r="F447" s="141"/>
      <c r="G447" s="142"/>
      <c r="H447" s="25"/>
      <c r="I447" s="25"/>
      <c r="J447" s="551"/>
      <c r="K447" s="581"/>
      <c r="L447" s="565"/>
      <c r="M447" s="565" t="str">
        <f t="shared" si="42"/>
        <v/>
      </c>
      <c r="N447" s="565" t="str">
        <f t="shared" si="43"/>
        <v/>
      </c>
      <c r="O447" s="565"/>
      <c r="P447" s="565">
        <f t="shared" si="44"/>
        <v>0</v>
      </c>
      <c r="Q447" s="565">
        <f t="shared" si="45"/>
        <v>0</v>
      </c>
      <c r="R447" s="565" t="str">
        <f t="shared" si="46"/>
        <v/>
      </c>
      <c r="S447" s="565">
        <f t="shared" si="47"/>
        <v>0</v>
      </c>
      <c r="T447" s="565"/>
      <c r="AA447" s="564">
        <f>'BOCES SELECT'!E448</f>
        <v>1045421</v>
      </c>
      <c r="AB447" s="564" t="e">
        <f ca="1">'BOCES SELECT'!CH448</f>
        <v>#N/A</v>
      </c>
    </row>
    <row r="448" spans="1:28" x14ac:dyDescent="0.25">
      <c r="A448" s="95"/>
      <c r="B448" s="95"/>
      <c r="C448" s="95"/>
      <c r="D448" s="25"/>
      <c r="E448" s="141"/>
      <c r="F448" s="141"/>
      <c r="G448" s="142"/>
      <c r="H448" s="25"/>
      <c r="I448" s="25"/>
      <c r="J448" s="551"/>
      <c r="K448" s="581"/>
      <c r="L448" s="565"/>
      <c r="M448" s="565" t="str">
        <f t="shared" si="42"/>
        <v/>
      </c>
      <c r="N448" s="565" t="str">
        <f t="shared" si="43"/>
        <v/>
      </c>
      <c r="O448" s="565"/>
      <c r="P448" s="565">
        <f t="shared" si="44"/>
        <v>0</v>
      </c>
      <c r="Q448" s="565">
        <f t="shared" si="45"/>
        <v>0</v>
      </c>
      <c r="R448" s="565" t="str">
        <f t="shared" si="46"/>
        <v/>
      </c>
      <c r="S448" s="565">
        <f t="shared" si="47"/>
        <v>0</v>
      </c>
      <c r="T448" s="565"/>
      <c r="AA448" s="564">
        <f>'BOCES SELECT'!E449</f>
        <v>1045420</v>
      </c>
      <c r="AB448" s="564" t="e">
        <f ca="1">'BOCES SELECT'!CH449</f>
        <v>#N/A</v>
      </c>
    </row>
    <row r="449" spans="1:28" x14ac:dyDescent="0.25">
      <c r="A449" s="95"/>
      <c r="B449" s="95"/>
      <c r="C449" s="95"/>
      <c r="D449" s="25"/>
      <c r="E449" s="141"/>
      <c r="F449" s="141"/>
      <c r="G449" s="142"/>
      <c r="H449" s="25"/>
      <c r="I449" s="25"/>
      <c r="J449" s="551"/>
      <c r="K449" s="581"/>
      <c r="L449" s="565"/>
      <c r="M449" s="565" t="str">
        <f t="shared" si="42"/>
        <v/>
      </c>
      <c r="N449" s="565" t="str">
        <f t="shared" si="43"/>
        <v/>
      </c>
      <c r="O449" s="565"/>
      <c r="P449" s="565">
        <f t="shared" si="44"/>
        <v>0</v>
      </c>
      <c r="Q449" s="565">
        <f t="shared" si="45"/>
        <v>0</v>
      </c>
      <c r="R449" s="565" t="str">
        <f t="shared" si="46"/>
        <v/>
      </c>
      <c r="S449" s="565">
        <f t="shared" si="47"/>
        <v>0</v>
      </c>
      <c r="T449" s="565"/>
      <c r="AA449" s="564">
        <f>'BOCES SELECT'!E450</f>
        <v>1045419</v>
      </c>
      <c r="AB449" s="564" t="e">
        <f ca="1">'BOCES SELECT'!CH450</f>
        <v>#N/A</v>
      </c>
    </row>
    <row r="450" spans="1:28" x14ac:dyDescent="0.25">
      <c r="A450" s="95"/>
      <c r="B450" s="95"/>
      <c r="C450" s="95"/>
      <c r="D450" s="25"/>
      <c r="E450" s="141"/>
      <c r="F450" s="141"/>
      <c r="G450" s="142"/>
      <c r="H450" s="25"/>
      <c r="I450" s="25"/>
      <c r="J450" s="551"/>
      <c r="K450" s="581"/>
      <c r="L450" s="565"/>
      <c r="M450" s="565" t="str">
        <f t="shared" si="42"/>
        <v/>
      </c>
      <c r="N450" s="565" t="str">
        <f t="shared" si="43"/>
        <v/>
      </c>
      <c r="O450" s="565"/>
      <c r="P450" s="565">
        <f t="shared" si="44"/>
        <v>0</v>
      </c>
      <c r="Q450" s="565">
        <f t="shared" si="45"/>
        <v>0</v>
      </c>
      <c r="R450" s="565" t="str">
        <f t="shared" si="46"/>
        <v/>
      </c>
      <c r="S450" s="565">
        <f t="shared" si="47"/>
        <v>0</v>
      </c>
      <c r="T450" s="565"/>
      <c r="AA450" s="564">
        <f>'BOCES SELECT'!E451</f>
        <v>1045418</v>
      </c>
      <c r="AB450" s="564" t="e">
        <f ca="1">'BOCES SELECT'!CH451</f>
        <v>#N/A</v>
      </c>
    </row>
    <row r="451" spans="1:28" x14ac:dyDescent="0.25">
      <c r="A451" s="95"/>
      <c r="B451" s="95"/>
      <c r="C451" s="95"/>
      <c r="D451" s="25"/>
      <c r="E451" s="141"/>
      <c r="F451" s="141"/>
      <c r="G451" s="142"/>
      <c r="H451" s="25"/>
      <c r="I451" s="25"/>
      <c r="J451" s="551"/>
      <c r="K451" s="581"/>
      <c r="L451" s="565"/>
      <c r="M451" s="565" t="str">
        <f t="shared" si="42"/>
        <v/>
      </c>
      <c r="N451" s="565" t="str">
        <f t="shared" si="43"/>
        <v/>
      </c>
      <c r="O451" s="565"/>
      <c r="P451" s="565">
        <f t="shared" si="44"/>
        <v>0</v>
      </c>
      <c r="Q451" s="565">
        <f t="shared" si="45"/>
        <v>0</v>
      </c>
      <c r="R451" s="565" t="str">
        <f t="shared" si="46"/>
        <v/>
      </c>
      <c r="S451" s="565">
        <f t="shared" si="47"/>
        <v>0</v>
      </c>
      <c r="T451" s="565"/>
      <c r="AA451" s="564">
        <f>'BOCES SELECT'!E452</f>
        <v>1045417</v>
      </c>
      <c r="AB451" s="564" t="e">
        <f ca="1">'BOCES SELECT'!CH452</f>
        <v>#N/A</v>
      </c>
    </row>
    <row r="452" spans="1:28" x14ac:dyDescent="0.25">
      <c r="A452" s="95"/>
      <c r="B452" s="95"/>
      <c r="C452" s="95"/>
      <c r="D452" s="25"/>
      <c r="E452" s="141"/>
      <c r="F452" s="141"/>
      <c r="G452" s="142"/>
      <c r="H452" s="25"/>
      <c r="I452" s="25"/>
      <c r="J452" s="551"/>
      <c r="K452" s="581"/>
      <c r="L452" s="565"/>
      <c r="M452" s="565" t="str">
        <f t="shared" si="42"/>
        <v/>
      </c>
      <c r="N452" s="565" t="str">
        <f t="shared" si="43"/>
        <v/>
      </c>
      <c r="O452" s="565"/>
      <c r="P452" s="565">
        <f t="shared" si="44"/>
        <v>0</v>
      </c>
      <c r="Q452" s="565">
        <f t="shared" si="45"/>
        <v>0</v>
      </c>
      <c r="R452" s="565" t="str">
        <f t="shared" si="46"/>
        <v/>
      </c>
      <c r="S452" s="565">
        <f t="shared" si="47"/>
        <v>0</v>
      </c>
      <c r="T452" s="565"/>
      <c r="AA452" s="564">
        <f>'BOCES SELECT'!E453</f>
        <v>1045416</v>
      </c>
      <c r="AB452" s="564" t="e">
        <f ca="1">'BOCES SELECT'!CH453</f>
        <v>#N/A</v>
      </c>
    </row>
    <row r="453" spans="1:28" x14ac:dyDescent="0.25">
      <c r="A453" s="95"/>
      <c r="B453" s="95"/>
      <c r="C453" s="95"/>
      <c r="D453" s="25"/>
      <c r="E453" s="141"/>
      <c r="F453" s="141"/>
      <c r="G453" s="142"/>
      <c r="H453" s="25"/>
      <c r="I453" s="25"/>
      <c r="J453" s="551"/>
      <c r="K453" s="581"/>
      <c r="L453" s="565"/>
      <c r="M453" s="565" t="str">
        <f t="shared" ref="M453:M500" si="48">LEFT(I453,11)</f>
        <v/>
      </c>
      <c r="N453" s="565" t="str">
        <f t="shared" ref="N453:N500" si="49">LEFT(F453,2)</f>
        <v/>
      </c>
      <c r="O453" s="565"/>
      <c r="P453" s="565">
        <f t="shared" ref="P453:P500" si="50">L453</f>
        <v>0</v>
      </c>
      <c r="Q453" s="565">
        <f t="shared" ref="Q453:Q500" si="51">LEN(M453)</f>
        <v>0</v>
      </c>
      <c r="R453" s="565" t="str">
        <f t="shared" ref="R453:R500" si="52">IF(LEN(M453)=11,M453,IF(LEN(M453)=10,CONCATENATE(M453," "),IF(LEN(M453)=9,CONCATENATE(M453,"  "),IF(LEN(M453)=8,CONCATENATE(M453,"   "),""))))</f>
        <v/>
      </c>
      <c r="S453" s="565">
        <f t="shared" ref="S453:S500" si="53">LEN(R453)</f>
        <v>0</v>
      </c>
      <c r="T453" s="565"/>
      <c r="AA453" s="564">
        <f>'BOCES SELECT'!E454</f>
        <v>1045415</v>
      </c>
      <c r="AB453" s="564" t="e">
        <f ca="1">'BOCES SELECT'!CH454</f>
        <v>#N/A</v>
      </c>
    </row>
    <row r="454" spans="1:28" x14ac:dyDescent="0.25">
      <c r="A454" s="95"/>
      <c r="B454" s="95"/>
      <c r="C454" s="95"/>
      <c r="D454" s="25"/>
      <c r="E454" s="141"/>
      <c r="F454" s="141"/>
      <c r="G454" s="142"/>
      <c r="H454" s="25"/>
      <c r="I454" s="25"/>
      <c r="J454" s="551"/>
      <c r="K454" s="581"/>
      <c r="L454" s="565"/>
      <c r="M454" s="565" t="str">
        <f t="shared" si="48"/>
        <v/>
      </c>
      <c r="N454" s="565" t="str">
        <f t="shared" si="49"/>
        <v/>
      </c>
      <c r="O454" s="565"/>
      <c r="P454" s="565">
        <f t="shared" si="50"/>
        <v>0</v>
      </c>
      <c r="Q454" s="565">
        <f t="shared" si="51"/>
        <v>0</v>
      </c>
      <c r="R454" s="565" t="str">
        <f t="shared" si="52"/>
        <v/>
      </c>
      <c r="S454" s="565">
        <f t="shared" si="53"/>
        <v>0</v>
      </c>
      <c r="T454" s="565"/>
      <c r="AA454" s="564">
        <f>'BOCES SELECT'!E455</f>
        <v>1045414</v>
      </c>
      <c r="AB454" s="564" t="e">
        <f ca="1">'BOCES SELECT'!CH455</f>
        <v>#N/A</v>
      </c>
    </row>
    <row r="455" spans="1:28" x14ac:dyDescent="0.25">
      <c r="A455" s="95"/>
      <c r="B455" s="95"/>
      <c r="C455" s="95"/>
      <c r="D455" s="25"/>
      <c r="E455" s="141"/>
      <c r="F455" s="141"/>
      <c r="G455" s="142"/>
      <c r="H455" s="25"/>
      <c r="I455" s="25"/>
      <c r="J455" s="551"/>
      <c r="K455" s="581"/>
      <c r="L455" s="565"/>
      <c r="M455" s="565" t="str">
        <f t="shared" si="48"/>
        <v/>
      </c>
      <c r="N455" s="565" t="str">
        <f t="shared" si="49"/>
        <v/>
      </c>
      <c r="O455" s="565"/>
      <c r="P455" s="565">
        <f t="shared" si="50"/>
        <v>0</v>
      </c>
      <c r="Q455" s="565">
        <f t="shared" si="51"/>
        <v>0</v>
      </c>
      <c r="R455" s="565" t="str">
        <f t="shared" si="52"/>
        <v/>
      </c>
      <c r="S455" s="565">
        <f t="shared" si="53"/>
        <v>0</v>
      </c>
      <c r="T455" s="565"/>
      <c r="AA455" s="564">
        <f>'BOCES SELECT'!E456</f>
        <v>1045413</v>
      </c>
      <c r="AB455" s="564" t="e">
        <f ca="1">'BOCES SELECT'!CH456</f>
        <v>#N/A</v>
      </c>
    </row>
    <row r="456" spans="1:28" x14ac:dyDescent="0.25">
      <c r="A456" s="95"/>
      <c r="B456" s="95"/>
      <c r="C456" s="95"/>
      <c r="D456" s="25"/>
      <c r="E456" s="141"/>
      <c r="F456" s="141"/>
      <c r="G456" s="142"/>
      <c r="H456" s="25"/>
      <c r="I456" s="25"/>
      <c r="J456" s="551"/>
      <c r="K456" s="581"/>
      <c r="L456" s="565"/>
      <c r="M456" s="565" t="str">
        <f t="shared" si="48"/>
        <v/>
      </c>
      <c r="N456" s="565" t="str">
        <f t="shared" si="49"/>
        <v/>
      </c>
      <c r="O456" s="565"/>
      <c r="P456" s="565">
        <f t="shared" si="50"/>
        <v>0</v>
      </c>
      <c r="Q456" s="565">
        <f t="shared" si="51"/>
        <v>0</v>
      </c>
      <c r="R456" s="565" t="str">
        <f t="shared" si="52"/>
        <v/>
      </c>
      <c r="S456" s="565">
        <f t="shared" si="53"/>
        <v>0</v>
      </c>
      <c r="T456" s="565"/>
      <c r="AA456" s="564">
        <f>'BOCES SELECT'!E457</f>
        <v>1045412</v>
      </c>
      <c r="AB456" s="564" t="e">
        <f ca="1">'BOCES SELECT'!CH457</f>
        <v>#N/A</v>
      </c>
    </row>
    <row r="457" spans="1:28" x14ac:dyDescent="0.25">
      <c r="A457" s="95"/>
      <c r="B457" s="95"/>
      <c r="C457" s="95"/>
      <c r="D457" s="25"/>
      <c r="E457" s="141"/>
      <c r="F457" s="141"/>
      <c r="G457" s="142"/>
      <c r="H457" s="25"/>
      <c r="I457" s="25"/>
      <c r="J457" s="551"/>
      <c r="K457" s="581"/>
      <c r="L457" s="565"/>
      <c r="M457" s="565" t="str">
        <f t="shared" si="48"/>
        <v/>
      </c>
      <c r="N457" s="565" t="str">
        <f t="shared" si="49"/>
        <v/>
      </c>
      <c r="O457" s="565"/>
      <c r="P457" s="565">
        <f t="shared" si="50"/>
        <v>0</v>
      </c>
      <c r="Q457" s="565">
        <f t="shared" si="51"/>
        <v>0</v>
      </c>
      <c r="R457" s="565" t="str">
        <f t="shared" si="52"/>
        <v/>
      </c>
      <c r="S457" s="565">
        <f t="shared" si="53"/>
        <v>0</v>
      </c>
      <c r="T457" s="565"/>
      <c r="AA457" s="564">
        <f>'BOCES SELECT'!E458</f>
        <v>1045411</v>
      </c>
      <c r="AB457" s="564" t="e">
        <f ca="1">'BOCES SELECT'!CH458</f>
        <v>#N/A</v>
      </c>
    </row>
    <row r="458" spans="1:28" x14ac:dyDescent="0.25">
      <c r="A458" s="95"/>
      <c r="B458" s="95"/>
      <c r="C458" s="95"/>
      <c r="D458" s="25"/>
      <c r="E458" s="141"/>
      <c r="F458" s="141"/>
      <c r="G458" s="142"/>
      <c r="H458" s="25"/>
      <c r="I458" s="25"/>
      <c r="J458" s="551"/>
      <c r="K458" s="581"/>
      <c r="L458" s="565"/>
      <c r="M458" s="565" t="str">
        <f t="shared" si="48"/>
        <v/>
      </c>
      <c r="N458" s="565" t="str">
        <f t="shared" si="49"/>
        <v/>
      </c>
      <c r="O458" s="565"/>
      <c r="P458" s="565">
        <f t="shared" si="50"/>
        <v>0</v>
      </c>
      <c r="Q458" s="565">
        <f t="shared" si="51"/>
        <v>0</v>
      </c>
      <c r="R458" s="565" t="str">
        <f t="shared" si="52"/>
        <v/>
      </c>
      <c r="S458" s="565">
        <f t="shared" si="53"/>
        <v>0</v>
      </c>
      <c r="T458" s="565"/>
      <c r="AA458" s="564">
        <f>'BOCES SELECT'!E459</f>
        <v>1045410</v>
      </c>
      <c r="AB458" s="564" t="e">
        <f ca="1">'BOCES SELECT'!CH459</f>
        <v>#N/A</v>
      </c>
    </row>
    <row r="459" spans="1:28" x14ac:dyDescent="0.25">
      <c r="A459" s="95"/>
      <c r="B459" s="95"/>
      <c r="C459" s="95"/>
      <c r="D459" s="25"/>
      <c r="E459" s="141"/>
      <c r="F459" s="141"/>
      <c r="G459" s="142"/>
      <c r="H459" s="25"/>
      <c r="I459" s="25"/>
      <c r="J459" s="551"/>
      <c r="K459" s="581"/>
      <c r="L459" s="565"/>
      <c r="M459" s="565" t="str">
        <f t="shared" si="48"/>
        <v/>
      </c>
      <c r="N459" s="565" t="str">
        <f t="shared" si="49"/>
        <v/>
      </c>
      <c r="O459" s="565"/>
      <c r="P459" s="565">
        <f t="shared" si="50"/>
        <v>0</v>
      </c>
      <c r="Q459" s="565">
        <f t="shared" si="51"/>
        <v>0</v>
      </c>
      <c r="R459" s="565" t="str">
        <f t="shared" si="52"/>
        <v/>
      </c>
      <c r="S459" s="565">
        <f t="shared" si="53"/>
        <v>0</v>
      </c>
      <c r="T459" s="565"/>
      <c r="AA459" s="564">
        <f>'BOCES SELECT'!E460</f>
        <v>1045409</v>
      </c>
      <c r="AB459" s="564" t="e">
        <f ca="1">'BOCES SELECT'!CH460</f>
        <v>#N/A</v>
      </c>
    </row>
    <row r="460" spans="1:28" x14ac:dyDescent="0.25">
      <c r="A460" s="95"/>
      <c r="B460" s="95"/>
      <c r="C460" s="95"/>
      <c r="D460" s="25"/>
      <c r="E460" s="141"/>
      <c r="F460" s="141"/>
      <c r="G460" s="142"/>
      <c r="H460" s="25"/>
      <c r="I460" s="25"/>
      <c r="J460" s="551"/>
      <c r="K460" s="581"/>
      <c r="L460" s="565"/>
      <c r="M460" s="565" t="str">
        <f t="shared" si="48"/>
        <v/>
      </c>
      <c r="N460" s="565" t="str">
        <f t="shared" si="49"/>
        <v/>
      </c>
      <c r="O460" s="565"/>
      <c r="P460" s="565">
        <f t="shared" si="50"/>
        <v>0</v>
      </c>
      <c r="Q460" s="565">
        <f t="shared" si="51"/>
        <v>0</v>
      </c>
      <c r="R460" s="565" t="str">
        <f t="shared" si="52"/>
        <v/>
      </c>
      <c r="S460" s="565">
        <f t="shared" si="53"/>
        <v>0</v>
      </c>
      <c r="T460" s="565"/>
      <c r="AA460" s="564">
        <f>'BOCES SELECT'!E461</f>
        <v>1045408</v>
      </c>
      <c r="AB460" s="564" t="e">
        <f ca="1">'BOCES SELECT'!CH461</f>
        <v>#N/A</v>
      </c>
    </row>
    <row r="461" spans="1:28" x14ac:dyDescent="0.25">
      <c r="A461" s="95"/>
      <c r="B461" s="95"/>
      <c r="C461" s="95"/>
      <c r="D461" s="25"/>
      <c r="E461" s="141"/>
      <c r="F461" s="141"/>
      <c r="G461" s="142"/>
      <c r="H461" s="25"/>
      <c r="I461" s="25"/>
      <c r="J461" s="551"/>
      <c r="K461" s="581"/>
      <c r="L461" s="565"/>
      <c r="M461" s="565" t="str">
        <f t="shared" si="48"/>
        <v/>
      </c>
      <c r="N461" s="565" t="str">
        <f t="shared" si="49"/>
        <v/>
      </c>
      <c r="O461" s="565"/>
      <c r="P461" s="565">
        <f t="shared" si="50"/>
        <v>0</v>
      </c>
      <c r="Q461" s="565">
        <f t="shared" si="51"/>
        <v>0</v>
      </c>
      <c r="R461" s="565" t="str">
        <f t="shared" si="52"/>
        <v/>
      </c>
      <c r="S461" s="565">
        <f t="shared" si="53"/>
        <v>0</v>
      </c>
      <c r="T461" s="565"/>
      <c r="AA461" s="564">
        <f>'BOCES SELECT'!E462</f>
        <v>1045407</v>
      </c>
      <c r="AB461" s="564" t="e">
        <f ca="1">'BOCES SELECT'!CH462</f>
        <v>#N/A</v>
      </c>
    </row>
    <row r="462" spans="1:28" x14ac:dyDescent="0.25">
      <c r="A462" s="95"/>
      <c r="B462" s="95"/>
      <c r="C462" s="95"/>
      <c r="D462" s="25"/>
      <c r="E462" s="141"/>
      <c r="F462" s="141"/>
      <c r="G462" s="142"/>
      <c r="H462" s="25"/>
      <c r="I462" s="25"/>
      <c r="J462" s="551"/>
      <c r="K462" s="581"/>
      <c r="L462" s="565"/>
      <c r="M462" s="565" t="str">
        <f t="shared" si="48"/>
        <v/>
      </c>
      <c r="N462" s="565" t="str">
        <f t="shared" si="49"/>
        <v/>
      </c>
      <c r="O462" s="565"/>
      <c r="P462" s="565">
        <f t="shared" si="50"/>
        <v>0</v>
      </c>
      <c r="Q462" s="565">
        <f t="shared" si="51"/>
        <v>0</v>
      </c>
      <c r="R462" s="565" t="str">
        <f t="shared" si="52"/>
        <v/>
      </c>
      <c r="S462" s="565">
        <f t="shared" si="53"/>
        <v>0</v>
      </c>
      <c r="T462" s="565"/>
      <c r="AA462" s="564">
        <f>'BOCES SELECT'!E463</f>
        <v>1045406</v>
      </c>
      <c r="AB462" s="564" t="e">
        <f ca="1">'BOCES SELECT'!CH463</f>
        <v>#N/A</v>
      </c>
    </row>
    <row r="463" spans="1:28" x14ac:dyDescent="0.25">
      <c r="A463" s="95"/>
      <c r="B463" s="95"/>
      <c r="C463" s="95"/>
      <c r="D463" s="25"/>
      <c r="E463" s="141"/>
      <c r="F463" s="141"/>
      <c r="G463" s="142"/>
      <c r="H463" s="25"/>
      <c r="I463" s="25"/>
      <c r="J463" s="551"/>
      <c r="K463" s="581"/>
      <c r="L463" s="565"/>
      <c r="M463" s="565" t="str">
        <f t="shared" si="48"/>
        <v/>
      </c>
      <c r="N463" s="565" t="str">
        <f t="shared" si="49"/>
        <v/>
      </c>
      <c r="O463" s="565"/>
      <c r="P463" s="565">
        <f t="shared" si="50"/>
        <v>0</v>
      </c>
      <c r="Q463" s="565">
        <f t="shared" si="51"/>
        <v>0</v>
      </c>
      <c r="R463" s="565" t="str">
        <f t="shared" si="52"/>
        <v/>
      </c>
      <c r="S463" s="565">
        <f t="shared" si="53"/>
        <v>0</v>
      </c>
      <c r="T463" s="565"/>
      <c r="AA463" s="564">
        <f>'BOCES SELECT'!E464</f>
        <v>1045405</v>
      </c>
      <c r="AB463" s="564" t="e">
        <f ca="1">'BOCES SELECT'!CH464</f>
        <v>#N/A</v>
      </c>
    </row>
    <row r="464" spans="1:28" x14ac:dyDescent="0.25">
      <c r="A464" s="95"/>
      <c r="B464" s="95"/>
      <c r="C464" s="95"/>
      <c r="D464" s="25"/>
      <c r="E464" s="141"/>
      <c r="F464" s="141"/>
      <c r="G464" s="142"/>
      <c r="H464" s="25"/>
      <c r="I464" s="25"/>
      <c r="J464" s="551"/>
      <c r="K464" s="581"/>
      <c r="L464" s="565"/>
      <c r="M464" s="565" t="str">
        <f t="shared" si="48"/>
        <v/>
      </c>
      <c r="N464" s="565" t="str">
        <f t="shared" si="49"/>
        <v/>
      </c>
      <c r="O464" s="565"/>
      <c r="P464" s="565">
        <f t="shared" si="50"/>
        <v>0</v>
      </c>
      <c r="Q464" s="565">
        <f t="shared" si="51"/>
        <v>0</v>
      </c>
      <c r="R464" s="565" t="str">
        <f t="shared" si="52"/>
        <v/>
      </c>
      <c r="S464" s="565">
        <f t="shared" si="53"/>
        <v>0</v>
      </c>
      <c r="T464" s="565"/>
      <c r="AA464" s="564">
        <f>'BOCES SELECT'!E465</f>
        <v>1045404</v>
      </c>
      <c r="AB464" s="564" t="e">
        <f ca="1">'BOCES SELECT'!CH465</f>
        <v>#N/A</v>
      </c>
    </row>
    <row r="465" spans="1:28" x14ac:dyDescent="0.25">
      <c r="A465" s="95"/>
      <c r="B465" s="95"/>
      <c r="C465" s="95"/>
      <c r="D465" s="25"/>
      <c r="E465" s="141"/>
      <c r="F465" s="141"/>
      <c r="G465" s="142"/>
      <c r="H465" s="25"/>
      <c r="I465" s="25"/>
      <c r="J465" s="551"/>
      <c r="K465" s="581"/>
      <c r="L465" s="565"/>
      <c r="M465" s="565" t="str">
        <f t="shared" si="48"/>
        <v/>
      </c>
      <c r="N465" s="565" t="str">
        <f t="shared" si="49"/>
        <v/>
      </c>
      <c r="O465" s="565"/>
      <c r="P465" s="565">
        <f t="shared" si="50"/>
        <v>0</v>
      </c>
      <c r="Q465" s="565">
        <f t="shared" si="51"/>
        <v>0</v>
      </c>
      <c r="R465" s="565" t="str">
        <f t="shared" si="52"/>
        <v/>
      </c>
      <c r="S465" s="565">
        <f t="shared" si="53"/>
        <v>0</v>
      </c>
      <c r="T465" s="565"/>
      <c r="AA465" s="564">
        <f>'BOCES SELECT'!E466</f>
        <v>1045403</v>
      </c>
      <c r="AB465" s="564" t="e">
        <f ca="1">'BOCES SELECT'!CH466</f>
        <v>#N/A</v>
      </c>
    </row>
    <row r="466" spans="1:28" x14ac:dyDescent="0.25">
      <c r="A466" s="95"/>
      <c r="B466" s="95"/>
      <c r="C466" s="95"/>
      <c r="D466" s="25"/>
      <c r="E466" s="141"/>
      <c r="F466" s="141"/>
      <c r="G466" s="142"/>
      <c r="H466" s="25"/>
      <c r="I466" s="25"/>
      <c r="J466" s="551"/>
      <c r="K466" s="581"/>
      <c r="L466" s="565"/>
      <c r="M466" s="565" t="str">
        <f t="shared" si="48"/>
        <v/>
      </c>
      <c r="N466" s="565" t="str">
        <f t="shared" si="49"/>
        <v/>
      </c>
      <c r="O466" s="565"/>
      <c r="P466" s="565">
        <f t="shared" si="50"/>
        <v>0</v>
      </c>
      <c r="Q466" s="565">
        <f t="shared" si="51"/>
        <v>0</v>
      </c>
      <c r="R466" s="565" t="str">
        <f t="shared" si="52"/>
        <v/>
      </c>
      <c r="S466" s="565">
        <f t="shared" si="53"/>
        <v>0</v>
      </c>
      <c r="T466" s="565"/>
      <c r="AA466" s="564">
        <f>'BOCES SELECT'!E467</f>
        <v>1045402</v>
      </c>
      <c r="AB466" s="564" t="e">
        <f ca="1">'BOCES SELECT'!CH467</f>
        <v>#N/A</v>
      </c>
    </row>
    <row r="467" spans="1:28" x14ac:dyDescent="0.25">
      <c r="A467" s="95"/>
      <c r="B467" s="95"/>
      <c r="C467" s="95"/>
      <c r="D467" s="25"/>
      <c r="E467" s="141"/>
      <c r="F467" s="141"/>
      <c r="G467" s="142"/>
      <c r="H467" s="25"/>
      <c r="I467" s="25"/>
      <c r="J467" s="551"/>
      <c r="K467" s="581"/>
      <c r="L467" s="565"/>
      <c r="M467" s="565" t="str">
        <f t="shared" si="48"/>
        <v/>
      </c>
      <c r="N467" s="565" t="str">
        <f t="shared" si="49"/>
        <v/>
      </c>
      <c r="O467" s="565"/>
      <c r="P467" s="565">
        <f t="shared" si="50"/>
        <v>0</v>
      </c>
      <c r="Q467" s="565">
        <f t="shared" si="51"/>
        <v>0</v>
      </c>
      <c r="R467" s="565" t="str">
        <f t="shared" si="52"/>
        <v/>
      </c>
      <c r="S467" s="565">
        <f t="shared" si="53"/>
        <v>0</v>
      </c>
      <c r="T467" s="565"/>
      <c r="AA467" s="564">
        <f>'BOCES SELECT'!E468</f>
        <v>1045401</v>
      </c>
      <c r="AB467" s="564" t="e">
        <f ca="1">'BOCES SELECT'!CH468</f>
        <v>#N/A</v>
      </c>
    </row>
    <row r="468" spans="1:28" x14ac:dyDescent="0.25">
      <c r="A468" s="95"/>
      <c r="B468" s="95"/>
      <c r="C468" s="95"/>
      <c r="D468" s="25"/>
      <c r="E468" s="141"/>
      <c r="F468" s="141"/>
      <c r="G468" s="142"/>
      <c r="H468" s="25"/>
      <c r="I468" s="25"/>
      <c r="J468" s="551"/>
      <c r="K468" s="581"/>
      <c r="L468" s="565"/>
      <c r="M468" s="565" t="str">
        <f t="shared" si="48"/>
        <v/>
      </c>
      <c r="N468" s="565" t="str">
        <f t="shared" si="49"/>
        <v/>
      </c>
      <c r="O468" s="565"/>
      <c r="P468" s="565">
        <f t="shared" si="50"/>
        <v>0</v>
      </c>
      <c r="Q468" s="565">
        <f t="shared" si="51"/>
        <v>0</v>
      </c>
      <c r="R468" s="565" t="str">
        <f t="shared" si="52"/>
        <v/>
      </c>
      <c r="S468" s="565">
        <f t="shared" si="53"/>
        <v>0</v>
      </c>
      <c r="T468" s="565"/>
      <c r="AA468" s="564">
        <f>'BOCES SELECT'!E469</f>
        <v>1045400</v>
      </c>
      <c r="AB468" s="564" t="e">
        <f ca="1">'BOCES SELECT'!CH469</f>
        <v>#N/A</v>
      </c>
    </row>
    <row r="469" spans="1:28" x14ac:dyDescent="0.25">
      <c r="A469" s="95"/>
      <c r="B469" s="95"/>
      <c r="C469" s="95"/>
      <c r="D469" s="25"/>
      <c r="E469" s="141"/>
      <c r="F469" s="141"/>
      <c r="G469" s="142"/>
      <c r="H469" s="25"/>
      <c r="I469" s="25"/>
      <c r="J469" s="551"/>
      <c r="K469" s="581"/>
      <c r="L469" s="565"/>
      <c r="M469" s="565" t="str">
        <f t="shared" si="48"/>
        <v/>
      </c>
      <c r="N469" s="565" t="str">
        <f t="shared" si="49"/>
        <v/>
      </c>
      <c r="O469" s="565"/>
      <c r="P469" s="565">
        <f t="shared" si="50"/>
        <v>0</v>
      </c>
      <c r="Q469" s="565">
        <f t="shared" si="51"/>
        <v>0</v>
      </c>
      <c r="R469" s="565" t="str">
        <f t="shared" si="52"/>
        <v/>
      </c>
      <c r="S469" s="565">
        <f t="shared" si="53"/>
        <v>0</v>
      </c>
      <c r="T469" s="565"/>
      <c r="AA469" s="564">
        <f>'BOCES SELECT'!E470</f>
        <v>1045399</v>
      </c>
      <c r="AB469" s="564" t="e">
        <f ca="1">'BOCES SELECT'!CH470</f>
        <v>#N/A</v>
      </c>
    </row>
    <row r="470" spans="1:28" x14ac:dyDescent="0.25">
      <c r="A470" s="95"/>
      <c r="B470" s="95"/>
      <c r="C470" s="95"/>
      <c r="D470" s="25"/>
      <c r="E470" s="141"/>
      <c r="F470" s="141"/>
      <c r="G470" s="142"/>
      <c r="H470" s="25"/>
      <c r="I470" s="25"/>
      <c r="J470" s="551"/>
      <c r="K470" s="581"/>
      <c r="L470" s="565"/>
      <c r="M470" s="565" t="str">
        <f t="shared" si="48"/>
        <v/>
      </c>
      <c r="N470" s="565" t="str">
        <f t="shared" si="49"/>
        <v/>
      </c>
      <c r="O470" s="565"/>
      <c r="P470" s="565">
        <f t="shared" si="50"/>
        <v>0</v>
      </c>
      <c r="Q470" s="565">
        <f t="shared" si="51"/>
        <v>0</v>
      </c>
      <c r="R470" s="565" t="str">
        <f t="shared" si="52"/>
        <v/>
      </c>
      <c r="S470" s="565">
        <f t="shared" si="53"/>
        <v>0</v>
      </c>
      <c r="T470" s="565"/>
      <c r="AA470" s="564">
        <f>'BOCES SELECT'!E471</f>
        <v>1045398</v>
      </c>
      <c r="AB470" s="564" t="e">
        <f ca="1">'BOCES SELECT'!CH471</f>
        <v>#N/A</v>
      </c>
    </row>
    <row r="471" spans="1:28" x14ac:dyDescent="0.25">
      <c r="A471" s="95"/>
      <c r="B471" s="95"/>
      <c r="C471" s="95"/>
      <c r="D471" s="25"/>
      <c r="E471" s="141"/>
      <c r="F471" s="141"/>
      <c r="G471" s="142"/>
      <c r="H471" s="25"/>
      <c r="I471" s="25"/>
      <c r="J471" s="551"/>
      <c r="K471" s="581"/>
      <c r="L471" s="565"/>
      <c r="M471" s="565" t="str">
        <f t="shared" si="48"/>
        <v/>
      </c>
      <c r="N471" s="565" t="str">
        <f t="shared" si="49"/>
        <v/>
      </c>
      <c r="O471" s="565"/>
      <c r="P471" s="565">
        <f t="shared" si="50"/>
        <v>0</v>
      </c>
      <c r="Q471" s="565">
        <f t="shared" si="51"/>
        <v>0</v>
      </c>
      <c r="R471" s="565" t="str">
        <f t="shared" si="52"/>
        <v/>
      </c>
      <c r="S471" s="565">
        <f t="shared" si="53"/>
        <v>0</v>
      </c>
      <c r="T471" s="565"/>
      <c r="AA471" s="564">
        <f>'BOCES SELECT'!E472</f>
        <v>1045397</v>
      </c>
      <c r="AB471" s="564" t="e">
        <f ca="1">'BOCES SELECT'!CH472</f>
        <v>#N/A</v>
      </c>
    </row>
    <row r="472" spans="1:28" x14ac:dyDescent="0.25">
      <c r="A472" s="95"/>
      <c r="B472" s="95"/>
      <c r="C472" s="95"/>
      <c r="D472" s="25"/>
      <c r="E472" s="141"/>
      <c r="F472" s="141"/>
      <c r="G472" s="142"/>
      <c r="H472" s="25"/>
      <c r="I472" s="25"/>
      <c r="J472" s="551"/>
      <c r="K472" s="581"/>
      <c r="L472" s="565"/>
      <c r="M472" s="565" t="str">
        <f t="shared" si="48"/>
        <v/>
      </c>
      <c r="N472" s="565" t="str">
        <f t="shared" si="49"/>
        <v/>
      </c>
      <c r="O472" s="565"/>
      <c r="P472" s="565">
        <f t="shared" si="50"/>
        <v>0</v>
      </c>
      <c r="Q472" s="565">
        <f t="shared" si="51"/>
        <v>0</v>
      </c>
      <c r="R472" s="565" t="str">
        <f t="shared" si="52"/>
        <v/>
      </c>
      <c r="S472" s="565">
        <f t="shared" si="53"/>
        <v>0</v>
      </c>
      <c r="T472" s="565"/>
      <c r="AA472" s="564">
        <f>'BOCES SELECT'!E473</f>
        <v>1045396</v>
      </c>
      <c r="AB472" s="564" t="e">
        <f ca="1">'BOCES SELECT'!CH473</f>
        <v>#N/A</v>
      </c>
    </row>
    <row r="473" spans="1:28" x14ac:dyDescent="0.25">
      <c r="A473" s="95"/>
      <c r="B473" s="95"/>
      <c r="C473" s="95"/>
      <c r="D473" s="25"/>
      <c r="E473" s="141"/>
      <c r="F473" s="141"/>
      <c r="G473" s="142"/>
      <c r="H473" s="25"/>
      <c r="I473" s="25"/>
      <c r="J473" s="551"/>
      <c r="K473" s="581"/>
      <c r="L473" s="565"/>
      <c r="M473" s="565" t="str">
        <f t="shared" si="48"/>
        <v/>
      </c>
      <c r="N473" s="565" t="str">
        <f t="shared" si="49"/>
        <v/>
      </c>
      <c r="O473" s="565"/>
      <c r="P473" s="565">
        <f t="shared" si="50"/>
        <v>0</v>
      </c>
      <c r="Q473" s="565">
        <f t="shared" si="51"/>
        <v>0</v>
      </c>
      <c r="R473" s="565" t="str">
        <f t="shared" si="52"/>
        <v/>
      </c>
      <c r="S473" s="565">
        <f t="shared" si="53"/>
        <v>0</v>
      </c>
      <c r="T473" s="565"/>
      <c r="AA473" s="564">
        <f>'BOCES SELECT'!E474</f>
        <v>1045395</v>
      </c>
      <c r="AB473" s="564" t="e">
        <f ca="1">'BOCES SELECT'!CH474</f>
        <v>#N/A</v>
      </c>
    </row>
    <row r="474" spans="1:28" x14ac:dyDescent="0.25">
      <c r="A474" s="95"/>
      <c r="B474" s="95"/>
      <c r="C474" s="95"/>
      <c r="D474" s="25"/>
      <c r="E474" s="141"/>
      <c r="F474" s="141"/>
      <c r="G474" s="142"/>
      <c r="H474" s="25"/>
      <c r="I474" s="25"/>
      <c r="J474" s="551"/>
      <c r="K474" s="581"/>
      <c r="L474" s="565"/>
      <c r="M474" s="565" t="str">
        <f t="shared" si="48"/>
        <v/>
      </c>
      <c r="N474" s="565" t="str">
        <f t="shared" si="49"/>
        <v/>
      </c>
      <c r="O474" s="565"/>
      <c r="P474" s="565">
        <f t="shared" si="50"/>
        <v>0</v>
      </c>
      <c r="Q474" s="565">
        <f t="shared" si="51"/>
        <v>0</v>
      </c>
      <c r="R474" s="565" t="str">
        <f t="shared" si="52"/>
        <v/>
      </c>
      <c r="S474" s="565">
        <f t="shared" si="53"/>
        <v>0</v>
      </c>
      <c r="T474" s="565"/>
      <c r="AA474" s="564">
        <f>'BOCES SELECT'!E475</f>
        <v>1045394</v>
      </c>
      <c r="AB474" s="564" t="e">
        <f ca="1">'BOCES SELECT'!CH475</f>
        <v>#N/A</v>
      </c>
    </row>
    <row r="475" spans="1:28" x14ac:dyDescent="0.25">
      <c r="A475" s="95"/>
      <c r="B475" s="95"/>
      <c r="C475" s="95"/>
      <c r="D475" s="25"/>
      <c r="E475" s="141"/>
      <c r="F475" s="141"/>
      <c r="G475" s="142"/>
      <c r="H475" s="25"/>
      <c r="I475" s="25"/>
      <c r="J475" s="551"/>
      <c r="K475" s="581"/>
      <c r="L475" s="565"/>
      <c r="M475" s="565" t="str">
        <f t="shared" si="48"/>
        <v/>
      </c>
      <c r="N475" s="565" t="str">
        <f t="shared" si="49"/>
        <v/>
      </c>
      <c r="O475" s="565"/>
      <c r="P475" s="565">
        <f t="shared" si="50"/>
        <v>0</v>
      </c>
      <c r="Q475" s="565">
        <f t="shared" si="51"/>
        <v>0</v>
      </c>
      <c r="R475" s="565" t="str">
        <f t="shared" si="52"/>
        <v/>
      </c>
      <c r="S475" s="565">
        <f t="shared" si="53"/>
        <v>0</v>
      </c>
      <c r="T475" s="565"/>
      <c r="AA475" s="564">
        <f>'BOCES SELECT'!E476</f>
        <v>1045393</v>
      </c>
      <c r="AB475" s="564" t="e">
        <f ca="1">'BOCES SELECT'!CH476</f>
        <v>#N/A</v>
      </c>
    </row>
    <row r="476" spans="1:28" x14ac:dyDescent="0.25">
      <c r="A476" s="95"/>
      <c r="B476" s="95"/>
      <c r="C476" s="95"/>
      <c r="D476" s="25"/>
      <c r="E476" s="141"/>
      <c r="F476" s="141"/>
      <c r="G476" s="142"/>
      <c r="H476" s="25"/>
      <c r="I476" s="25"/>
      <c r="J476" s="551"/>
      <c r="K476" s="581"/>
      <c r="L476" s="565"/>
      <c r="M476" s="565" t="str">
        <f t="shared" si="48"/>
        <v/>
      </c>
      <c r="N476" s="565" t="str">
        <f t="shared" si="49"/>
        <v/>
      </c>
      <c r="O476" s="565"/>
      <c r="P476" s="565">
        <f t="shared" si="50"/>
        <v>0</v>
      </c>
      <c r="Q476" s="565">
        <f t="shared" si="51"/>
        <v>0</v>
      </c>
      <c r="R476" s="565" t="str">
        <f t="shared" si="52"/>
        <v/>
      </c>
      <c r="S476" s="565">
        <f t="shared" si="53"/>
        <v>0</v>
      </c>
      <c r="T476" s="565"/>
      <c r="AA476" s="564">
        <f>'BOCES SELECT'!E477</f>
        <v>1045392</v>
      </c>
      <c r="AB476" s="564" t="e">
        <f ca="1">'BOCES SELECT'!CH477</f>
        <v>#N/A</v>
      </c>
    </row>
    <row r="477" spans="1:28" x14ac:dyDescent="0.25">
      <c r="A477" s="95"/>
      <c r="B477" s="95"/>
      <c r="C477" s="95"/>
      <c r="D477" s="25"/>
      <c r="E477" s="141"/>
      <c r="F477" s="141"/>
      <c r="G477" s="142"/>
      <c r="H477" s="25"/>
      <c r="I477" s="25"/>
      <c r="J477" s="551"/>
      <c r="K477" s="581"/>
      <c r="L477" s="565"/>
      <c r="M477" s="565" t="str">
        <f t="shared" si="48"/>
        <v/>
      </c>
      <c r="N477" s="565" t="str">
        <f t="shared" si="49"/>
        <v/>
      </c>
      <c r="O477" s="565"/>
      <c r="P477" s="565">
        <f t="shared" si="50"/>
        <v>0</v>
      </c>
      <c r="Q477" s="565">
        <f t="shared" si="51"/>
        <v>0</v>
      </c>
      <c r="R477" s="565" t="str">
        <f t="shared" si="52"/>
        <v/>
      </c>
      <c r="S477" s="565">
        <f t="shared" si="53"/>
        <v>0</v>
      </c>
      <c r="T477" s="565"/>
      <c r="AA477" s="564">
        <f>'BOCES SELECT'!E478</f>
        <v>1045391</v>
      </c>
      <c r="AB477" s="564" t="e">
        <f ca="1">'BOCES SELECT'!CH478</f>
        <v>#N/A</v>
      </c>
    </row>
    <row r="478" spans="1:28" x14ac:dyDescent="0.25">
      <c r="A478" s="95"/>
      <c r="B478" s="95"/>
      <c r="C478" s="95"/>
      <c r="D478" s="25"/>
      <c r="E478" s="141"/>
      <c r="F478" s="141"/>
      <c r="G478" s="142"/>
      <c r="H478" s="25"/>
      <c r="I478" s="25"/>
      <c r="J478" s="551"/>
      <c r="K478" s="581"/>
      <c r="L478" s="565"/>
      <c r="M478" s="565" t="str">
        <f t="shared" si="48"/>
        <v/>
      </c>
      <c r="N478" s="565" t="str">
        <f t="shared" si="49"/>
        <v/>
      </c>
      <c r="O478" s="565"/>
      <c r="P478" s="565">
        <f t="shared" si="50"/>
        <v>0</v>
      </c>
      <c r="Q478" s="565">
        <f t="shared" si="51"/>
        <v>0</v>
      </c>
      <c r="R478" s="565" t="str">
        <f t="shared" si="52"/>
        <v/>
      </c>
      <c r="S478" s="565">
        <f t="shared" si="53"/>
        <v>0</v>
      </c>
      <c r="T478" s="565"/>
      <c r="AA478" s="564">
        <f>'BOCES SELECT'!E479</f>
        <v>1045390</v>
      </c>
      <c r="AB478" s="564" t="e">
        <f ca="1">'BOCES SELECT'!CH479</f>
        <v>#N/A</v>
      </c>
    </row>
    <row r="479" spans="1:28" x14ac:dyDescent="0.25">
      <c r="A479" s="95"/>
      <c r="B479" s="95"/>
      <c r="C479" s="95"/>
      <c r="D479" s="25"/>
      <c r="E479" s="141"/>
      <c r="F479" s="141"/>
      <c r="G479" s="142"/>
      <c r="H479" s="25"/>
      <c r="I479" s="25"/>
      <c r="J479" s="551"/>
      <c r="K479" s="581"/>
      <c r="L479" s="565"/>
      <c r="M479" s="565" t="str">
        <f t="shared" si="48"/>
        <v/>
      </c>
      <c r="N479" s="565" t="str">
        <f t="shared" si="49"/>
        <v/>
      </c>
      <c r="O479" s="565"/>
      <c r="P479" s="565">
        <f t="shared" si="50"/>
        <v>0</v>
      </c>
      <c r="Q479" s="565">
        <f t="shared" si="51"/>
        <v>0</v>
      </c>
      <c r="R479" s="565" t="str">
        <f t="shared" si="52"/>
        <v/>
      </c>
      <c r="S479" s="565">
        <f t="shared" si="53"/>
        <v>0</v>
      </c>
      <c r="T479" s="565"/>
      <c r="AA479" s="564">
        <f>'BOCES SELECT'!E480</f>
        <v>1045389</v>
      </c>
      <c r="AB479" s="564" t="e">
        <f ca="1">'BOCES SELECT'!CH480</f>
        <v>#N/A</v>
      </c>
    </row>
    <row r="480" spans="1:28" x14ac:dyDescent="0.25">
      <c r="A480" s="95"/>
      <c r="B480" s="95"/>
      <c r="C480" s="95"/>
      <c r="D480" s="25"/>
      <c r="E480" s="141"/>
      <c r="F480" s="141"/>
      <c r="G480" s="142"/>
      <c r="H480" s="25"/>
      <c r="I480" s="25"/>
      <c r="J480" s="551"/>
      <c r="K480" s="581"/>
      <c r="L480" s="565"/>
      <c r="M480" s="565" t="str">
        <f t="shared" si="48"/>
        <v/>
      </c>
      <c r="N480" s="565" t="str">
        <f t="shared" si="49"/>
        <v/>
      </c>
      <c r="O480" s="565"/>
      <c r="P480" s="565">
        <f t="shared" si="50"/>
        <v>0</v>
      </c>
      <c r="Q480" s="565">
        <f t="shared" si="51"/>
        <v>0</v>
      </c>
      <c r="R480" s="565" t="str">
        <f t="shared" si="52"/>
        <v/>
      </c>
      <c r="S480" s="565">
        <f t="shared" si="53"/>
        <v>0</v>
      </c>
      <c r="T480" s="565"/>
      <c r="AA480" s="564">
        <f>'BOCES SELECT'!E481</f>
        <v>1045388</v>
      </c>
      <c r="AB480" s="564" t="e">
        <f ca="1">'BOCES SELECT'!CH481</f>
        <v>#N/A</v>
      </c>
    </row>
    <row r="481" spans="1:28" x14ac:dyDescent="0.25">
      <c r="A481" s="95"/>
      <c r="B481" s="95"/>
      <c r="C481" s="95"/>
      <c r="D481" s="25"/>
      <c r="E481" s="141"/>
      <c r="F481" s="141"/>
      <c r="G481" s="142"/>
      <c r="H481" s="25"/>
      <c r="I481" s="25"/>
      <c r="J481" s="551"/>
      <c r="K481" s="581"/>
      <c r="L481" s="565"/>
      <c r="M481" s="565" t="str">
        <f t="shared" si="48"/>
        <v/>
      </c>
      <c r="N481" s="565" t="str">
        <f t="shared" si="49"/>
        <v/>
      </c>
      <c r="O481" s="565"/>
      <c r="P481" s="565">
        <f t="shared" si="50"/>
        <v>0</v>
      </c>
      <c r="Q481" s="565">
        <f t="shared" si="51"/>
        <v>0</v>
      </c>
      <c r="R481" s="565" t="str">
        <f t="shared" si="52"/>
        <v/>
      </c>
      <c r="S481" s="565">
        <f t="shared" si="53"/>
        <v>0</v>
      </c>
      <c r="T481" s="565"/>
      <c r="AA481" s="564">
        <f>'BOCES SELECT'!E482</f>
        <v>1045387</v>
      </c>
      <c r="AB481" s="564" t="e">
        <f ca="1">'BOCES SELECT'!CH482</f>
        <v>#N/A</v>
      </c>
    </row>
    <row r="482" spans="1:28" x14ac:dyDescent="0.25">
      <c r="A482" s="95"/>
      <c r="B482" s="95"/>
      <c r="C482" s="95"/>
      <c r="D482" s="25"/>
      <c r="E482" s="141"/>
      <c r="F482" s="141"/>
      <c r="G482" s="142"/>
      <c r="H482" s="25"/>
      <c r="I482" s="25"/>
      <c r="J482" s="551"/>
      <c r="K482" s="581"/>
      <c r="L482" s="565"/>
      <c r="M482" s="565" t="str">
        <f t="shared" si="48"/>
        <v/>
      </c>
      <c r="N482" s="565" t="str">
        <f t="shared" si="49"/>
        <v/>
      </c>
      <c r="O482" s="565"/>
      <c r="P482" s="565">
        <f t="shared" si="50"/>
        <v>0</v>
      </c>
      <c r="Q482" s="565">
        <f t="shared" si="51"/>
        <v>0</v>
      </c>
      <c r="R482" s="565" t="str">
        <f t="shared" si="52"/>
        <v/>
      </c>
      <c r="S482" s="565">
        <f t="shared" si="53"/>
        <v>0</v>
      </c>
      <c r="T482" s="565"/>
      <c r="AA482" s="564">
        <f>'BOCES SELECT'!E483</f>
        <v>1045386</v>
      </c>
      <c r="AB482" s="564" t="e">
        <f ca="1">'BOCES SELECT'!CH483</f>
        <v>#N/A</v>
      </c>
    </row>
    <row r="483" spans="1:28" x14ac:dyDescent="0.25">
      <c r="A483" s="95"/>
      <c r="B483" s="95"/>
      <c r="C483" s="95"/>
      <c r="D483" s="25"/>
      <c r="E483" s="141"/>
      <c r="F483" s="141"/>
      <c r="G483" s="142"/>
      <c r="H483" s="25"/>
      <c r="I483" s="25"/>
      <c r="J483" s="551"/>
      <c r="K483" s="581"/>
      <c r="L483" s="565"/>
      <c r="M483" s="565" t="str">
        <f t="shared" si="48"/>
        <v/>
      </c>
      <c r="N483" s="565" t="str">
        <f t="shared" si="49"/>
        <v/>
      </c>
      <c r="O483" s="565"/>
      <c r="P483" s="565">
        <f t="shared" si="50"/>
        <v>0</v>
      </c>
      <c r="Q483" s="565">
        <f t="shared" si="51"/>
        <v>0</v>
      </c>
      <c r="R483" s="565" t="str">
        <f t="shared" si="52"/>
        <v/>
      </c>
      <c r="S483" s="565">
        <f t="shared" si="53"/>
        <v>0</v>
      </c>
      <c r="T483" s="565"/>
      <c r="AA483" s="564">
        <f>'BOCES SELECT'!E484</f>
        <v>1045385</v>
      </c>
      <c r="AB483" s="564" t="e">
        <f ca="1">'BOCES SELECT'!CH484</f>
        <v>#N/A</v>
      </c>
    </row>
    <row r="484" spans="1:28" x14ac:dyDescent="0.25">
      <c r="A484" s="95"/>
      <c r="B484" s="95"/>
      <c r="C484" s="95"/>
      <c r="D484" s="25"/>
      <c r="E484" s="141"/>
      <c r="F484" s="141"/>
      <c r="G484" s="142"/>
      <c r="H484" s="25"/>
      <c r="I484" s="25"/>
      <c r="J484" s="551"/>
      <c r="K484" s="581"/>
      <c r="L484" s="565"/>
      <c r="M484" s="565" t="str">
        <f t="shared" si="48"/>
        <v/>
      </c>
      <c r="N484" s="565" t="str">
        <f t="shared" si="49"/>
        <v/>
      </c>
      <c r="O484" s="565"/>
      <c r="P484" s="565">
        <f t="shared" si="50"/>
        <v>0</v>
      </c>
      <c r="Q484" s="565">
        <f t="shared" si="51"/>
        <v>0</v>
      </c>
      <c r="R484" s="565" t="str">
        <f t="shared" si="52"/>
        <v/>
      </c>
      <c r="S484" s="565">
        <f t="shared" si="53"/>
        <v>0</v>
      </c>
      <c r="T484" s="565"/>
      <c r="AA484" s="564">
        <f>'BOCES SELECT'!E485</f>
        <v>1045384</v>
      </c>
      <c r="AB484" s="564" t="e">
        <f ca="1">'BOCES SELECT'!CH485</f>
        <v>#N/A</v>
      </c>
    </row>
    <row r="485" spans="1:28" x14ac:dyDescent="0.25">
      <c r="A485" s="95"/>
      <c r="B485" s="95"/>
      <c r="C485" s="95"/>
      <c r="D485" s="25"/>
      <c r="E485" s="141"/>
      <c r="F485" s="141"/>
      <c r="G485" s="142"/>
      <c r="H485" s="25"/>
      <c r="I485" s="25"/>
      <c r="J485" s="551"/>
      <c r="K485" s="581"/>
      <c r="L485" s="565"/>
      <c r="M485" s="565" t="str">
        <f t="shared" si="48"/>
        <v/>
      </c>
      <c r="N485" s="565" t="str">
        <f t="shared" si="49"/>
        <v/>
      </c>
      <c r="O485" s="565"/>
      <c r="P485" s="565">
        <f t="shared" si="50"/>
        <v>0</v>
      </c>
      <c r="Q485" s="565">
        <f t="shared" si="51"/>
        <v>0</v>
      </c>
      <c r="R485" s="565" t="str">
        <f t="shared" si="52"/>
        <v/>
      </c>
      <c r="S485" s="565">
        <f t="shared" si="53"/>
        <v>0</v>
      </c>
      <c r="T485" s="565"/>
      <c r="AA485" s="564">
        <f>'BOCES SELECT'!E486</f>
        <v>1045383</v>
      </c>
      <c r="AB485" s="564" t="e">
        <f ca="1">'BOCES SELECT'!CH486</f>
        <v>#N/A</v>
      </c>
    </row>
    <row r="486" spans="1:28" x14ac:dyDescent="0.25">
      <c r="A486" s="95"/>
      <c r="B486" s="95"/>
      <c r="C486" s="95"/>
      <c r="D486" s="25"/>
      <c r="E486" s="141"/>
      <c r="F486" s="141"/>
      <c r="G486" s="142"/>
      <c r="H486" s="25"/>
      <c r="I486" s="25"/>
      <c r="J486" s="551"/>
      <c r="K486" s="581"/>
      <c r="L486" s="565"/>
      <c r="M486" s="565" t="str">
        <f t="shared" si="48"/>
        <v/>
      </c>
      <c r="N486" s="565" t="str">
        <f t="shared" si="49"/>
        <v/>
      </c>
      <c r="O486" s="565"/>
      <c r="P486" s="565">
        <f t="shared" si="50"/>
        <v>0</v>
      </c>
      <c r="Q486" s="565">
        <f t="shared" si="51"/>
        <v>0</v>
      </c>
      <c r="R486" s="565" t="str">
        <f t="shared" si="52"/>
        <v/>
      </c>
      <c r="S486" s="565">
        <f t="shared" si="53"/>
        <v>0</v>
      </c>
      <c r="T486" s="565"/>
      <c r="AA486" s="564">
        <f>'BOCES SELECT'!E487</f>
        <v>1045382</v>
      </c>
      <c r="AB486" s="564" t="e">
        <f ca="1">'BOCES SELECT'!CH487</f>
        <v>#N/A</v>
      </c>
    </row>
    <row r="487" spans="1:28" x14ac:dyDescent="0.25">
      <c r="A487" s="95"/>
      <c r="B487" s="95"/>
      <c r="C487" s="95"/>
      <c r="D487" s="25"/>
      <c r="E487" s="141"/>
      <c r="F487" s="141"/>
      <c r="G487" s="142"/>
      <c r="H487" s="25"/>
      <c r="I487" s="25"/>
      <c r="J487" s="551"/>
      <c r="K487" s="581"/>
      <c r="L487" s="565"/>
      <c r="M487" s="565" t="str">
        <f t="shared" si="48"/>
        <v/>
      </c>
      <c r="N487" s="565" t="str">
        <f t="shared" si="49"/>
        <v/>
      </c>
      <c r="O487" s="565"/>
      <c r="P487" s="565">
        <f t="shared" si="50"/>
        <v>0</v>
      </c>
      <c r="Q487" s="565">
        <f t="shared" si="51"/>
        <v>0</v>
      </c>
      <c r="R487" s="565" t="str">
        <f t="shared" si="52"/>
        <v/>
      </c>
      <c r="S487" s="565">
        <f t="shared" si="53"/>
        <v>0</v>
      </c>
      <c r="T487" s="565"/>
      <c r="AA487" s="564">
        <f>'BOCES SELECT'!E488</f>
        <v>1045381</v>
      </c>
      <c r="AB487" s="564" t="e">
        <f ca="1">'BOCES SELECT'!CH488</f>
        <v>#N/A</v>
      </c>
    </row>
    <row r="488" spans="1:28" x14ac:dyDescent="0.25">
      <c r="A488" s="95"/>
      <c r="B488" s="95"/>
      <c r="C488" s="95"/>
      <c r="D488" s="25"/>
      <c r="E488" s="141"/>
      <c r="F488" s="141"/>
      <c r="G488" s="142"/>
      <c r="H488" s="25"/>
      <c r="I488" s="25"/>
      <c r="J488" s="551"/>
      <c r="K488" s="581"/>
      <c r="L488" s="565"/>
      <c r="M488" s="565" t="str">
        <f t="shared" si="48"/>
        <v/>
      </c>
      <c r="N488" s="565" t="str">
        <f t="shared" si="49"/>
        <v/>
      </c>
      <c r="O488" s="565"/>
      <c r="P488" s="565">
        <f t="shared" si="50"/>
        <v>0</v>
      </c>
      <c r="Q488" s="565">
        <f t="shared" si="51"/>
        <v>0</v>
      </c>
      <c r="R488" s="565" t="str">
        <f t="shared" si="52"/>
        <v/>
      </c>
      <c r="S488" s="565">
        <f t="shared" si="53"/>
        <v>0</v>
      </c>
      <c r="T488" s="565"/>
      <c r="AA488" s="564">
        <f>'BOCES SELECT'!E489</f>
        <v>1045380</v>
      </c>
      <c r="AB488" s="564" t="e">
        <f ca="1">'BOCES SELECT'!CH489</f>
        <v>#N/A</v>
      </c>
    </row>
    <row r="489" spans="1:28" x14ac:dyDescent="0.25">
      <c r="A489" s="95"/>
      <c r="B489" s="95"/>
      <c r="C489" s="95"/>
      <c r="D489" s="25"/>
      <c r="E489" s="141"/>
      <c r="F489" s="141"/>
      <c r="G489" s="142"/>
      <c r="H489" s="25"/>
      <c r="I489" s="25"/>
      <c r="J489" s="551"/>
      <c r="K489" s="581"/>
      <c r="L489" s="565"/>
      <c r="M489" s="565" t="str">
        <f t="shared" si="48"/>
        <v/>
      </c>
      <c r="N489" s="565" t="str">
        <f t="shared" si="49"/>
        <v/>
      </c>
      <c r="O489" s="565"/>
      <c r="P489" s="565">
        <f t="shared" si="50"/>
        <v>0</v>
      </c>
      <c r="Q489" s="565">
        <f t="shared" si="51"/>
        <v>0</v>
      </c>
      <c r="R489" s="565" t="str">
        <f t="shared" si="52"/>
        <v/>
      </c>
      <c r="S489" s="565">
        <f t="shared" si="53"/>
        <v>0</v>
      </c>
      <c r="T489" s="565"/>
      <c r="AA489" s="564">
        <f>'BOCES SELECT'!E490</f>
        <v>1045379</v>
      </c>
      <c r="AB489" s="564" t="e">
        <f ca="1">'BOCES SELECT'!CH490</f>
        <v>#N/A</v>
      </c>
    </row>
    <row r="490" spans="1:28" x14ac:dyDescent="0.25">
      <c r="A490" s="95"/>
      <c r="B490" s="95"/>
      <c r="C490" s="95"/>
      <c r="D490" s="25"/>
      <c r="E490" s="141"/>
      <c r="F490" s="141"/>
      <c r="G490" s="142"/>
      <c r="H490" s="25"/>
      <c r="I490" s="25"/>
      <c r="J490" s="551"/>
      <c r="K490" s="581"/>
      <c r="L490" s="565"/>
      <c r="M490" s="565" t="str">
        <f t="shared" si="48"/>
        <v/>
      </c>
      <c r="N490" s="565" t="str">
        <f t="shared" si="49"/>
        <v/>
      </c>
      <c r="O490" s="565"/>
      <c r="P490" s="565">
        <f t="shared" si="50"/>
        <v>0</v>
      </c>
      <c r="Q490" s="565">
        <f t="shared" si="51"/>
        <v>0</v>
      </c>
      <c r="R490" s="565" t="str">
        <f t="shared" si="52"/>
        <v/>
      </c>
      <c r="S490" s="565">
        <f t="shared" si="53"/>
        <v>0</v>
      </c>
      <c r="T490" s="565"/>
      <c r="AA490" s="564">
        <f>'BOCES SELECT'!E491</f>
        <v>1045378</v>
      </c>
      <c r="AB490" s="564" t="e">
        <f ca="1">'BOCES SELECT'!CH491</f>
        <v>#N/A</v>
      </c>
    </row>
    <row r="491" spans="1:28" x14ac:dyDescent="0.25">
      <c r="A491" s="95"/>
      <c r="B491" s="95"/>
      <c r="C491" s="95"/>
      <c r="D491" s="25"/>
      <c r="E491" s="141"/>
      <c r="F491" s="141"/>
      <c r="G491" s="142"/>
      <c r="H491" s="25"/>
      <c r="I491" s="25"/>
      <c r="J491" s="551"/>
      <c r="K491" s="581"/>
      <c r="L491" s="565"/>
      <c r="M491" s="565" t="str">
        <f t="shared" si="48"/>
        <v/>
      </c>
      <c r="N491" s="565" t="str">
        <f t="shared" si="49"/>
        <v/>
      </c>
      <c r="O491" s="565"/>
      <c r="P491" s="565">
        <f t="shared" si="50"/>
        <v>0</v>
      </c>
      <c r="Q491" s="565">
        <f t="shared" si="51"/>
        <v>0</v>
      </c>
      <c r="R491" s="565" t="str">
        <f t="shared" si="52"/>
        <v/>
      </c>
      <c r="S491" s="565">
        <f t="shared" si="53"/>
        <v>0</v>
      </c>
      <c r="T491" s="565"/>
      <c r="AA491" s="564">
        <f>'BOCES SELECT'!E492</f>
        <v>1045377</v>
      </c>
      <c r="AB491" s="564" t="e">
        <f ca="1">'BOCES SELECT'!CH492</f>
        <v>#N/A</v>
      </c>
    </row>
    <row r="492" spans="1:28" x14ac:dyDescent="0.25">
      <c r="A492" s="95"/>
      <c r="B492" s="95"/>
      <c r="C492" s="95"/>
      <c r="D492" s="25"/>
      <c r="E492" s="141"/>
      <c r="F492" s="141"/>
      <c r="G492" s="142"/>
      <c r="H492" s="25"/>
      <c r="I492" s="25"/>
      <c r="J492" s="551"/>
      <c r="K492" s="581"/>
      <c r="L492" s="565"/>
      <c r="M492" s="565" t="str">
        <f t="shared" si="48"/>
        <v/>
      </c>
      <c r="N492" s="565" t="str">
        <f t="shared" si="49"/>
        <v/>
      </c>
      <c r="O492" s="565"/>
      <c r="P492" s="565">
        <f t="shared" si="50"/>
        <v>0</v>
      </c>
      <c r="Q492" s="565">
        <f t="shared" si="51"/>
        <v>0</v>
      </c>
      <c r="R492" s="565" t="str">
        <f t="shared" si="52"/>
        <v/>
      </c>
      <c r="S492" s="565">
        <f t="shared" si="53"/>
        <v>0</v>
      </c>
      <c r="T492" s="565"/>
      <c r="AA492" s="564">
        <f>'BOCES SELECT'!E493</f>
        <v>1045376</v>
      </c>
      <c r="AB492" s="564" t="e">
        <f ca="1">'BOCES SELECT'!CH493</f>
        <v>#N/A</v>
      </c>
    </row>
    <row r="493" spans="1:28" x14ac:dyDescent="0.25">
      <c r="A493" s="95"/>
      <c r="B493" s="95"/>
      <c r="C493" s="95"/>
      <c r="D493" s="25"/>
      <c r="E493" s="141"/>
      <c r="F493" s="141"/>
      <c r="G493" s="142"/>
      <c r="H493" s="25"/>
      <c r="I493" s="25"/>
      <c r="J493" s="551"/>
      <c r="K493" s="581"/>
      <c r="L493" s="565"/>
      <c r="M493" s="565" t="str">
        <f t="shared" si="48"/>
        <v/>
      </c>
      <c r="N493" s="565" t="str">
        <f t="shared" si="49"/>
        <v/>
      </c>
      <c r="O493" s="565"/>
      <c r="P493" s="565">
        <f t="shared" si="50"/>
        <v>0</v>
      </c>
      <c r="Q493" s="565">
        <f t="shared" si="51"/>
        <v>0</v>
      </c>
      <c r="R493" s="565" t="str">
        <f t="shared" si="52"/>
        <v/>
      </c>
      <c r="S493" s="565">
        <f t="shared" si="53"/>
        <v>0</v>
      </c>
      <c r="T493" s="565"/>
      <c r="AA493" s="564">
        <f>'BOCES SELECT'!E494</f>
        <v>1045375</v>
      </c>
      <c r="AB493" s="564" t="e">
        <f ca="1">'BOCES SELECT'!CH494</f>
        <v>#N/A</v>
      </c>
    </row>
    <row r="494" spans="1:28" x14ac:dyDescent="0.25">
      <c r="A494" s="95"/>
      <c r="B494" s="95"/>
      <c r="C494" s="95"/>
      <c r="D494" s="25"/>
      <c r="E494" s="141"/>
      <c r="F494" s="141"/>
      <c r="G494" s="142"/>
      <c r="H494" s="25"/>
      <c r="I494" s="25"/>
      <c r="J494" s="551"/>
      <c r="K494" s="581"/>
      <c r="L494" s="565"/>
      <c r="M494" s="565" t="str">
        <f t="shared" si="48"/>
        <v/>
      </c>
      <c r="N494" s="565" t="str">
        <f t="shared" si="49"/>
        <v/>
      </c>
      <c r="O494" s="565"/>
      <c r="P494" s="565">
        <f t="shared" si="50"/>
        <v>0</v>
      </c>
      <c r="Q494" s="565">
        <f t="shared" si="51"/>
        <v>0</v>
      </c>
      <c r="R494" s="565" t="str">
        <f t="shared" si="52"/>
        <v/>
      </c>
      <c r="S494" s="565">
        <f t="shared" si="53"/>
        <v>0</v>
      </c>
      <c r="T494" s="565"/>
      <c r="AA494" s="564">
        <f>'BOCES SELECT'!E495</f>
        <v>1045374</v>
      </c>
      <c r="AB494" s="564" t="e">
        <f ca="1">'BOCES SELECT'!CH495</f>
        <v>#N/A</v>
      </c>
    </row>
    <row r="495" spans="1:28" x14ac:dyDescent="0.25">
      <c r="A495" s="95"/>
      <c r="B495" s="95"/>
      <c r="C495" s="95"/>
      <c r="D495" s="25"/>
      <c r="E495" s="141"/>
      <c r="F495" s="141"/>
      <c r="G495" s="142"/>
      <c r="H495" s="25"/>
      <c r="I495" s="25"/>
      <c r="J495" s="584"/>
      <c r="K495" s="581"/>
      <c r="L495" s="565"/>
      <c r="M495" s="565" t="str">
        <f t="shared" si="48"/>
        <v/>
      </c>
      <c r="N495" s="565" t="str">
        <f t="shared" si="49"/>
        <v/>
      </c>
      <c r="O495" s="565"/>
      <c r="P495" s="565">
        <f t="shared" si="50"/>
        <v>0</v>
      </c>
      <c r="Q495" s="565">
        <f t="shared" si="51"/>
        <v>0</v>
      </c>
      <c r="R495" s="565" t="str">
        <f t="shared" si="52"/>
        <v/>
      </c>
      <c r="S495" s="565">
        <f t="shared" si="53"/>
        <v>0</v>
      </c>
      <c r="T495" s="565"/>
      <c r="AA495" s="564">
        <f>'BOCES SELECT'!E496</f>
        <v>1045373</v>
      </c>
      <c r="AB495" s="564" t="e">
        <f ca="1">'BOCES SELECT'!CH496</f>
        <v>#N/A</v>
      </c>
    </row>
    <row r="496" spans="1:28" x14ac:dyDescent="0.25">
      <c r="A496" s="95"/>
      <c r="B496" s="95"/>
      <c r="C496" s="95"/>
      <c r="D496" s="25"/>
      <c r="E496" s="141"/>
      <c r="F496" s="141"/>
      <c r="G496" s="142"/>
      <c r="H496" s="25"/>
      <c r="I496" s="25"/>
      <c r="J496" s="584"/>
      <c r="K496" s="581"/>
      <c r="L496" s="565"/>
      <c r="M496" s="565" t="str">
        <f t="shared" si="48"/>
        <v/>
      </c>
      <c r="N496" s="565" t="str">
        <f t="shared" si="49"/>
        <v/>
      </c>
      <c r="O496" s="565"/>
      <c r="P496" s="565">
        <f t="shared" si="50"/>
        <v>0</v>
      </c>
      <c r="Q496" s="565">
        <f t="shared" si="51"/>
        <v>0</v>
      </c>
      <c r="R496" s="565" t="str">
        <f t="shared" si="52"/>
        <v/>
      </c>
      <c r="S496" s="565">
        <f t="shared" si="53"/>
        <v>0</v>
      </c>
      <c r="T496" s="565"/>
      <c r="AA496" s="564">
        <f>'BOCES SELECT'!E497</f>
        <v>1045372</v>
      </c>
      <c r="AB496" s="564" t="e">
        <f ca="1">'BOCES SELECT'!CH497</f>
        <v>#N/A</v>
      </c>
    </row>
    <row r="497" spans="1:28" x14ac:dyDescent="0.25">
      <c r="A497" s="95"/>
      <c r="B497" s="95"/>
      <c r="C497" s="95"/>
      <c r="D497" s="25"/>
      <c r="E497" s="141"/>
      <c r="F497" s="141"/>
      <c r="G497" s="142"/>
      <c r="H497" s="25"/>
      <c r="I497" s="25"/>
      <c r="J497" s="584"/>
      <c r="K497" s="581"/>
      <c r="L497" s="565"/>
      <c r="M497" s="565" t="str">
        <f t="shared" si="48"/>
        <v/>
      </c>
      <c r="N497" s="565" t="str">
        <f t="shared" si="49"/>
        <v/>
      </c>
      <c r="O497" s="565"/>
      <c r="P497" s="565">
        <f t="shared" si="50"/>
        <v>0</v>
      </c>
      <c r="Q497" s="565">
        <f t="shared" si="51"/>
        <v>0</v>
      </c>
      <c r="R497" s="565" t="str">
        <f t="shared" si="52"/>
        <v/>
      </c>
      <c r="S497" s="565">
        <f t="shared" si="53"/>
        <v>0</v>
      </c>
      <c r="T497" s="565"/>
      <c r="AA497" s="564">
        <f>'BOCES SELECT'!E498</f>
        <v>1045371</v>
      </c>
      <c r="AB497" s="564" t="e">
        <f ca="1">'BOCES SELECT'!CH498</f>
        <v>#N/A</v>
      </c>
    </row>
    <row r="498" spans="1:28" x14ac:dyDescent="0.25">
      <c r="A498" s="95"/>
      <c r="B498" s="95"/>
      <c r="C498" s="95"/>
      <c r="D498" s="25"/>
      <c r="E498" s="141"/>
      <c r="F498" s="141"/>
      <c r="G498" s="142"/>
      <c r="H498" s="25"/>
      <c r="I498" s="25"/>
      <c r="J498" s="584"/>
      <c r="K498" s="581"/>
      <c r="L498" s="565"/>
      <c r="M498" s="565" t="str">
        <f t="shared" si="48"/>
        <v/>
      </c>
      <c r="N498" s="565" t="str">
        <f t="shared" si="49"/>
        <v/>
      </c>
      <c r="O498" s="565"/>
      <c r="P498" s="565">
        <f t="shared" si="50"/>
        <v>0</v>
      </c>
      <c r="Q498" s="565">
        <f t="shared" si="51"/>
        <v>0</v>
      </c>
      <c r="R498" s="565" t="str">
        <f t="shared" si="52"/>
        <v/>
      </c>
      <c r="S498" s="565">
        <f t="shared" si="53"/>
        <v>0</v>
      </c>
      <c r="T498" s="565"/>
      <c r="AA498" s="564">
        <f>'BOCES SELECT'!E499</f>
        <v>1045370</v>
      </c>
      <c r="AB498" s="564" t="e">
        <f ca="1">'BOCES SELECT'!CH499</f>
        <v>#N/A</v>
      </c>
    </row>
    <row r="499" spans="1:28" x14ac:dyDescent="0.25">
      <c r="A499" s="95"/>
      <c r="B499" s="95"/>
      <c r="C499" s="95"/>
      <c r="D499" s="25"/>
      <c r="E499" s="141"/>
      <c r="F499" s="141"/>
      <c r="G499" s="142"/>
      <c r="H499" s="25"/>
      <c r="I499" s="25"/>
      <c r="J499" s="584"/>
      <c r="K499" s="581"/>
      <c r="L499" s="565"/>
      <c r="M499" s="565" t="str">
        <f t="shared" si="48"/>
        <v/>
      </c>
      <c r="N499" s="565" t="str">
        <f t="shared" si="49"/>
        <v/>
      </c>
      <c r="O499" s="565"/>
      <c r="P499" s="565">
        <f t="shared" si="50"/>
        <v>0</v>
      </c>
      <c r="Q499" s="565">
        <f t="shared" si="51"/>
        <v>0</v>
      </c>
      <c r="R499" s="565" t="str">
        <f t="shared" si="52"/>
        <v/>
      </c>
      <c r="S499" s="565">
        <f t="shared" si="53"/>
        <v>0</v>
      </c>
      <c r="T499" s="565"/>
      <c r="AA499" s="564">
        <f>'BOCES SELECT'!E500</f>
        <v>1045369</v>
      </c>
      <c r="AB499" s="564" t="e">
        <f ca="1">'BOCES SELECT'!CH500</f>
        <v>#N/A</v>
      </c>
    </row>
    <row r="500" spans="1:28" x14ac:dyDescent="0.25">
      <c r="A500" s="95"/>
      <c r="B500" s="95"/>
      <c r="C500" s="95"/>
      <c r="D500" s="25"/>
      <c r="E500" s="141"/>
      <c r="F500" s="141"/>
      <c r="G500" s="142"/>
      <c r="H500" s="25"/>
      <c r="I500" s="25"/>
      <c r="J500" s="584"/>
      <c r="K500" s="581"/>
      <c r="L500" s="565"/>
      <c r="M500" s="565" t="str">
        <f t="shared" si="48"/>
        <v/>
      </c>
      <c r="N500" s="565" t="str">
        <f t="shared" si="49"/>
        <v/>
      </c>
      <c r="O500" s="565"/>
      <c r="P500" s="565">
        <f t="shared" si="50"/>
        <v>0</v>
      </c>
      <c r="Q500" s="565">
        <f t="shared" si="51"/>
        <v>0</v>
      </c>
      <c r="R500" s="565" t="str">
        <f t="shared" si="52"/>
        <v/>
      </c>
      <c r="S500" s="565">
        <f t="shared" si="53"/>
        <v>0</v>
      </c>
      <c r="T500" s="565"/>
      <c r="AA500" s="564">
        <f>'BOCES SELECT'!E501</f>
        <v>1045368</v>
      </c>
      <c r="AB500" s="564" t="e">
        <f ca="1">'BOCES SELECT'!CH501</f>
        <v>#N/A</v>
      </c>
    </row>
  </sheetData>
  <sheetProtection algorithmName="SHA-512" hashValue="GbxUg21QMseH+0eoJpw2K+7Nr6VuH/GW5JvZGUaDSducnddzSIrs1/AR3A07ywB+tFGqtbPXuK4tZSxmsBEDPw==" saltValue="SLerwT4GO/Aqm5Il4UT9uA==" spinCount="100000" sheet="1" objects="1" scenarios="1" formatColumns="0" formatRows="0" autoFilter="0"/>
  <autoFilter ref="B2:AD500"/>
  <mergeCells count="2">
    <mergeCell ref="B3:C3"/>
    <mergeCell ref="C1:K1"/>
  </mergeCells>
  <conditionalFormatting sqref="D1:D6 D43:D1048576">
    <cfRule type="expression" dxfId="24" priority="60">
      <formula>AND(ISBLANK($D1),$J1&lt;&gt;"")</formula>
    </cfRule>
    <cfRule type="expression" dxfId="23" priority="61">
      <formula>AND(ISBLANK($D1),$I1&lt;&gt;"")</formula>
    </cfRule>
  </conditionalFormatting>
  <conditionalFormatting sqref="I1:I6 I43:I1048576">
    <cfRule type="expression" dxfId="22" priority="62">
      <formula>AND(ISBLANK($I1),$J1&lt;&gt;"")</formula>
    </cfRule>
    <cfRule type="expression" dxfId="21" priority="63">
      <formula>AND(ISBLANK($I1),$D1&lt;&gt;"")</formula>
    </cfRule>
  </conditionalFormatting>
  <conditionalFormatting sqref="J1:J6 J43:J1048576">
    <cfRule type="expression" dxfId="20" priority="64">
      <formula>AND(ISBLANK($J1),$I1&lt;&gt;"")</formula>
    </cfRule>
    <cfRule type="expression" dxfId="19" priority="65">
      <formula>AND(ISBLANK($J1),$D1&lt;&gt;"")</formula>
    </cfRule>
  </conditionalFormatting>
  <conditionalFormatting sqref="D7:D42">
    <cfRule type="expression" dxfId="18" priority="1">
      <formula>AND(ISBLANK($D7),$J7&lt;&gt;"")</formula>
    </cfRule>
    <cfRule type="expression" dxfId="17" priority="2">
      <formula>AND(ISBLANK($D7),$I7&lt;&gt;"")</formula>
    </cfRule>
  </conditionalFormatting>
  <conditionalFormatting sqref="I7:I42">
    <cfRule type="expression" dxfId="16" priority="3">
      <formula>AND(ISBLANK($I7),$J7&lt;&gt;"")</formula>
    </cfRule>
    <cfRule type="expression" dxfId="15" priority="4">
      <formula>AND(ISBLANK($I7),$D7&lt;&gt;"")</formula>
    </cfRule>
  </conditionalFormatting>
  <conditionalFormatting sqref="J7:J42">
    <cfRule type="expression" dxfId="14" priority="5">
      <formula>AND(ISBLANK($J7),$I7&lt;&gt;"")</formula>
    </cfRule>
    <cfRule type="expression" dxfId="13" priority="6">
      <formula>AND(ISBLANK($J7),$D7&lt;&gt;"")</formula>
    </cfRule>
  </conditionalFormatting>
  <dataValidations count="6">
    <dataValidation type="list" allowBlank="1" showInputMessage="1" showErrorMessage="1" sqref="E65488:F65534">
      <formula1>funding_source</formula1>
    </dataValidation>
    <dataValidation type="list" allowBlank="1" showInputMessage="1" showErrorMessage="1" sqref="D65488:D65534">
      <formula1>Location</formula1>
    </dataValidation>
    <dataValidation type="decimal" allowBlank="1" showInputMessage="1" showErrorMessage="1" sqref="L1:L2">
      <formula1>0</formula1>
      <formula2>9999999999</formula2>
    </dataValidation>
    <dataValidation type="list" allowBlank="1" showInputMessage="1" showErrorMessage="1" sqref="I4:I500">
      <formula1>SW_Funding</formula1>
    </dataValidation>
    <dataValidation type="list" allowBlank="1" showInputMessage="1" showErrorMessage="1" sqref="D4:D500">
      <formula1>IF($O$3="YES",OFFSET($AB$3:$AB$500,,,COUNTIF(AA:AA,"&gt;0")), INDIRECT(SUBSTITUTE($A$1," ","_")))</formula1>
    </dataValidation>
    <dataValidation type="list" showInputMessage="1" showErrorMessage="1" sqref="AC4:AC1000">
      <formula1>Changes</formula1>
    </dataValidation>
  </dataValidations>
  <pageMargins left="0.7" right="0.7" top="0.75" bottom="0.75" header="0.3" footer="0.3"/>
  <pageSetup orientation="landscape" r:id="rId1"/>
  <headerFooter>
    <oddFooter>&amp;L&amp;F&amp;R&amp;D</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IF('Cover Page'!$C$17="YES",OFFSET('BOCES SELECT'!$CH$4:$CH$402,,,COUNTIF('BOCES SELECT'!E:E,"&gt;0")), INDIRECT(SUBSTITUTE($A$1," ","_")))</xm:f>
          </x14:formula1>
          <xm:sqref>D5:D500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filterMode="1"/>
  <dimension ref="A1:BZ442"/>
  <sheetViews>
    <sheetView zoomScale="85" zoomScaleNormal="85" workbookViewId="0">
      <pane ySplit="2" topLeftCell="A3" activePane="bottomLeft" state="frozen"/>
      <selection pane="bottomLeft" activeCell="A36" sqref="A36"/>
    </sheetView>
  </sheetViews>
  <sheetFormatPr defaultColWidth="44.42578125" defaultRowHeight="12.75" x14ac:dyDescent="0.2"/>
  <cols>
    <col min="1" max="1" width="44.140625" style="32" bestFit="1" customWidth="1"/>
    <col min="2" max="33" width="17.140625" style="32" customWidth="1"/>
    <col min="34" max="34" width="20.140625" style="32" bestFit="1" customWidth="1"/>
    <col min="35" max="37" width="17.140625" style="32" customWidth="1"/>
    <col min="38" max="38" width="18.85546875" style="32" bestFit="1" customWidth="1"/>
    <col min="39" max="39" width="17.140625" style="32" customWidth="1"/>
    <col min="40" max="40" width="19.28515625" style="32" bestFit="1" customWidth="1"/>
    <col min="41" max="47" width="17.140625" style="32" customWidth="1"/>
    <col min="48" max="48" width="17.85546875" style="32" customWidth="1"/>
    <col min="49" max="67" width="11.140625" style="32" customWidth="1"/>
    <col min="68" max="69" width="11.7109375" style="32" customWidth="1"/>
    <col min="70" max="73" width="11.28515625" style="32" customWidth="1"/>
    <col min="74" max="77" width="11.7109375" style="32" customWidth="1"/>
    <col min="78" max="16384" width="44.42578125" style="32"/>
  </cols>
  <sheetData>
    <row r="1" spans="1:78" ht="65.25" thickBot="1" x14ac:dyDescent="0.3">
      <c r="A1" s="105" t="e">
        <f>DistrictName</f>
        <v>#N/A</v>
      </c>
      <c r="B1" s="106" t="s">
        <v>96</v>
      </c>
      <c r="C1" s="107" t="s">
        <v>7328</v>
      </c>
      <c r="D1" s="107" t="s">
        <v>7329</v>
      </c>
      <c r="E1" s="107" t="s">
        <v>7330</v>
      </c>
      <c r="F1" s="107" t="s">
        <v>6102</v>
      </c>
      <c r="G1" s="107" t="s">
        <v>7332</v>
      </c>
      <c r="H1" s="107" t="s">
        <v>14390</v>
      </c>
      <c r="I1" s="107" t="s">
        <v>7333</v>
      </c>
      <c r="J1" s="107" t="s">
        <v>6099</v>
      </c>
      <c r="K1" s="106" t="s">
        <v>6096</v>
      </c>
      <c r="L1" s="106" t="s">
        <v>8021</v>
      </c>
      <c r="M1" s="106" t="s">
        <v>6097</v>
      </c>
      <c r="N1" s="106" t="s">
        <v>2240</v>
      </c>
      <c r="O1" s="106" t="s">
        <v>7774</v>
      </c>
      <c r="P1" s="106" t="s">
        <v>6106</v>
      </c>
      <c r="Q1" s="106" t="s">
        <v>6107</v>
      </c>
      <c r="R1" s="106" t="s">
        <v>6108</v>
      </c>
      <c r="S1" s="106" t="s">
        <v>6105</v>
      </c>
      <c r="T1" s="106" t="s">
        <v>54</v>
      </c>
      <c r="U1" s="106" t="s">
        <v>7</v>
      </c>
      <c r="V1" s="106" t="s">
        <v>94</v>
      </c>
      <c r="W1" s="106" t="s">
        <v>2251</v>
      </c>
      <c r="X1" s="106" t="s">
        <v>93</v>
      </c>
      <c r="Y1" s="106" t="s">
        <v>2256</v>
      </c>
      <c r="Z1" s="106" t="s">
        <v>91</v>
      </c>
      <c r="AA1" s="106" t="s">
        <v>2260</v>
      </c>
      <c r="AB1" s="106" t="s">
        <v>2262</v>
      </c>
      <c r="AC1" s="106" t="s">
        <v>2264</v>
      </c>
      <c r="AD1" s="106" t="s">
        <v>2266</v>
      </c>
      <c r="AE1" s="106" t="s">
        <v>7316</v>
      </c>
      <c r="AF1" s="106" t="s">
        <v>7317</v>
      </c>
      <c r="AG1" s="106" t="s">
        <v>7318</v>
      </c>
      <c r="AH1" s="106" t="s">
        <v>7319</v>
      </c>
      <c r="AI1" s="106" t="s">
        <v>7320</v>
      </c>
      <c r="AJ1" s="106" t="s">
        <v>7321</v>
      </c>
      <c r="AK1" s="106" t="s">
        <v>7322</v>
      </c>
      <c r="AL1" s="106" t="s">
        <v>7323</v>
      </c>
      <c r="AM1" s="106" t="s">
        <v>7324</v>
      </c>
      <c r="AN1" s="106" t="s">
        <v>7325</v>
      </c>
      <c r="AO1" s="106" t="s">
        <v>7326</v>
      </c>
      <c r="AP1" s="106" t="s">
        <v>7327</v>
      </c>
      <c r="AQ1" s="106" t="s">
        <v>7309</v>
      </c>
      <c r="AR1" s="106" t="s">
        <v>7492</v>
      </c>
      <c r="AS1" s="106" t="s">
        <v>7310</v>
      </c>
      <c r="AT1" s="106" t="s">
        <v>7311</v>
      </c>
      <c r="AU1" s="106" t="s">
        <v>7312</v>
      </c>
      <c r="AV1" s="106" t="s">
        <v>7313</v>
      </c>
      <c r="AW1" s="495" t="s">
        <v>104</v>
      </c>
      <c r="AX1" s="495" t="s">
        <v>105</v>
      </c>
      <c r="AY1" s="495" t="s">
        <v>4000</v>
      </c>
      <c r="AZ1" s="495" t="s">
        <v>4001</v>
      </c>
      <c r="BA1" s="495" t="s">
        <v>4002</v>
      </c>
      <c r="BB1" s="495" t="s">
        <v>4003</v>
      </c>
      <c r="BC1" s="495" t="s">
        <v>4004</v>
      </c>
      <c r="BD1" s="495" t="s">
        <v>4005</v>
      </c>
      <c r="BE1" s="495" t="s">
        <v>4006</v>
      </c>
      <c r="BF1" s="495" t="s">
        <v>4007</v>
      </c>
      <c r="BG1" s="495" t="s">
        <v>4008</v>
      </c>
      <c r="BH1" s="495" t="s">
        <v>4009</v>
      </c>
      <c r="BI1" s="495" t="s">
        <v>4010</v>
      </c>
      <c r="BJ1" s="495" t="s">
        <v>4011</v>
      </c>
      <c r="BK1" s="495" t="s">
        <v>4012</v>
      </c>
      <c r="BL1" s="495" t="s">
        <v>4013</v>
      </c>
      <c r="BM1" s="495" t="s">
        <v>4014</v>
      </c>
      <c r="BN1" s="495" t="s">
        <v>4015</v>
      </c>
      <c r="BO1" s="495" t="s">
        <v>4016</v>
      </c>
      <c r="BP1" s="495" t="s">
        <v>4017</v>
      </c>
      <c r="BQ1" s="495" t="s">
        <v>8154</v>
      </c>
      <c r="BR1" s="485" t="s">
        <v>8155</v>
      </c>
      <c r="BS1" s="485" t="s">
        <v>8156</v>
      </c>
      <c r="BT1" s="485" t="s">
        <v>8157</v>
      </c>
      <c r="BU1" s="485" t="s">
        <v>8158</v>
      </c>
      <c r="BV1" s="495" t="s">
        <v>8155</v>
      </c>
      <c r="BW1" s="495" t="s">
        <v>8156</v>
      </c>
      <c r="BX1" s="495" t="s">
        <v>8157</v>
      </c>
      <c r="BY1" s="495" t="s">
        <v>8158</v>
      </c>
      <c r="BZ1" s="610">
        <f>+'Cover Page'!coverpage</f>
        <v>0</v>
      </c>
    </row>
    <row r="2" spans="1:78" s="104" customFormat="1" hidden="1" x14ac:dyDescent="0.2">
      <c r="A2" s="18" t="s">
        <v>7349</v>
      </c>
      <c r="B2" s="103">
        <f t="shared" ref="B2:AH2" ca="1" si="0">SUM(B4:B441)</f>
        <v>0</v>
      </c>
      <c r="C2" s="103">
        <f t="shared" ca="1" si="0"/>
        <v>0</v>
      </c>
      <c r="D2" s="103">
        <f t="shared" ca="1" si="0"/>
        <v>0</v>
      </c>
      <c r="E2" s="103">
        <f t="shared" ca="1" si="0"/>
        <v>0</v>
      </c>
      <c r="F2" s="103">
        <f t="shared" ca="1" si="0"/>
        <v>0</v>
      </c>
      <c r="G2" s="103">
        <f t="shared" ca="1" si="0"/>
        <v>0</v>
      </c>
      <c r="H2" s="103">
        <f t="shared" ca="1" si="0"/>
        <v>0</v>
      </c>
      <c r="I2" s="103">
        <f t="shared" ca="1" si="0"/>
        <v>0</v>
      </c>
      <c r="J2" s="144">
        <f t="shared" ca="1" si="0"/>
        <v>0</v>
      </c>
      <c r="K2" s="103">
        <f t="shared" ca="1" si="0"/>
        <v>0</v>
      </c>
      <c r="L2" s="103">
        <f t="shared" ca="1" si="0"/>
        <v>0</v>
      </c>
      <c r="M2" s="103">
        <f t="shared" ca="1" si="0"/>
        <v>0</v>
      </c>
      <c r="N2" s="103">
        <f t="shared" ca="1" si="0"/>
        <v>0</v>
      </c>
      <c r="O2" s="103">
        <f t="shared" ca="1" si="0"/>
        <v>0</v>
      </c>
      <c r="P2" s="103">
        <f t="shared" ca="1" si="0"/>
        <v>0</v>
      </c>
      <c r="Q2" s="103">
        <f t="shared" ca="1" si="0"/>
        <v>0</v>
      </c>
      <c r="R2" s="103">
        <f t="shared" ca="1" si="0"/>
        <v>0</v>
      </c>
      <c r="S2" s="103">
        <f t="shared" ca="1" si="0"/>
        <v>0</v>
      </c>
      <c r="T2" s="103">
        <f t="shared" ca="1" si="0"/>
        <v>0</v>
      </c>
      <c r="U2" s="103">
        <f t="shared" ca="1" si="0"/>
        <v>0</v>
      </c>
      <c r="V2" s="103">
        <f t="shared" ca="1" si="0"/>
        <v>0</v>
      </c>
      <c r="W2" s="103">
        <f t="shared" ca="1" si="0"/>
        <v>0</v>
      </c>
      <c r="X2" s="103">
        <f t="shared" ca="1" si="0"/>
        <v>0</v>
      </c>
      <c r="Y2" s="103">
        <f t="shared" ca="1" si="0"/>
        <v>0</v>
      </c>
      <c r="Z2" s="103">
        <f t="shared" ca="1" si="0"/>
        <v>0</v>
      </c>
      <c r="AA2" s="103">
        <f t="shared" ca="1" si="0"/>
        <v>0</v>
      </c>
      <c r="AB2" s="103">
        <f t="shared" ca="1" si="0"/>
        <v>0</v>
      </c>
      <c r="AC2" s="103">
        <f t="shared" ca="1" si="0"/>
        <v>0</v>
      </c>
      <c r="AD2" s="103">
        <f t="shared" ca="1" si="0"/>
        <v>0</v>
      </c>
      <c r="AE2" s="103">
        <f t="shared" ca="1" si="0"/>
        <v>0</v>
      </c>
      <c r="AF2" s="103">
        <f t="shared" ca="1" si="0"/>
        <v>0</v>
      </c>
      <c r="AG2" s="103">
        <f t="shared" ca="1" si="0"/>
        <v>0</v>
      </c>
      <c r="AH2" s="103">
        <f t="shared" ca="1" si="0"/>
        <v>0</v>
      </c>
      <c r="AI2" s="103">
        <f t="shared" ref="AI2:BN2" ca="1" si="1">SUM(AI4:AI441)</f>
        <v>0</v>
      </c>
      <c r="AJ2" s="103">
        <f t="shared" ca="1" si="1"/>
        <v>0</v>
      </c>
      <c r="AK2" s="103">
        <f t="shared" ca="1" si="1"/>
        <v>0</v>
      </c>
      <c r="AL2" s="103">
        <f t="shared" ca="1" si="1"/>
        <v>0</v>
      </c>
      <c r="AM2" s="103">
        <f t="shared" ca="1" si="1"/>
        <v>0</v>
      </c>
      <c r="AN2" s="103">
        <f t="shared" ca="1" si="1"/>
        <v>0</v>
      </c>
      <c r="AO2" s="103">
        <f t="shared" ca="1" si="1"/>
        <v>0</v>
      </c>
      <c r="AP2" s="103">
        <f t="shared" ca="1" si="1"/>
        <v>0</v>
      </c>
      <c r="AQ2" s="103">
        <f t="shared" ca="1" si="1"/>
        <v>0</v>
      </c>
      <c r="AR2" s="103">
        <f t="shared" ca="1" si="1"/>
        <v>0</v>
      </c>
      <c r="AS2" s="103">
        <f t="shared" ca="1" si="1"/>
        <v>0</v>
      </c>
      <c r="AT2" s="103">
        <f t="shared" ca="1" si="1"/>
        <v>0</v>
      </c>
      <c r="AU2" s="103">
        <f t="shared" ca="1" si="1"/>
        <v>0</v>
      </c>
      <c r="AV2" s="103">
        <f t="shared" ca="1" si="1"/>
        <v>0</v>
      </c>
      <c r="AW2" s="103">
        <f t="shared" si="1"/>
        <v>0</v>
      </c>
      <c r="AX2" s="103">
        <f t="shared" si="1"/>
        <v>0</v>
      </c>
      <c r="AY2" s="103">
        <f t="shared" si="1"/>
        <v>0</v>
      </c>
      <c r="AZ2" s="103">
        <f t="shared" si="1"/>
        <v>0</v>
      </c>
      <c r="BA2" s="103">
        <f t="shared" si="1"/>
        <v>0</v>
      </c>
      <c r="BB2" s="103">
        <f t="shared" si="1"/>
        <v>0</v>
      </c>
      <c r="BC2" s="103">
        <f t="shared" si="1"/>
        <v>0</v>
      </c>
      <c r="BD2" s="103">
        <f t="shared" si="1"/>
        <v>0</v>
      </c>
      <c r="BE2" s="103">
        <f t="shared" si="1"/>
        <v>0</v>
      </c>
      <c r="BF2" s="103">
        <f t="shared" si="1"/>
        <v>0</v>
      </c>
      <c r="BG2" s="103">
        <f t="shared" si="1"/>
        <v>0</v>
      </c>
      <c r="BH2" s="103">
        <f t="shared" si="1"/>
        <v>0</v>
      </c>
      <c r="BI2" s="103">
        <f t="shared" si="1"/>
        <v>0</v>
      </c>
      <c r="BJ2" s="103">
        <f t="shared" si="1"/>
        <v>0</v>
      </c>
      <c r="BK2" s="103">
        <f t="shared" si="1"/>
        <v>0</v>
      </c>
      <c r="BL2" s="103">
        <f t="shared" si="1"/>
        <v>0</v>
      </c>
      <c r="BM2" s="103">
        <f t="shared" si="1"/>
        <v>0</v>
      </c>
      <c r="BN2" s="103">
        <f t="shared" si="1"/>
        <v>0</v>
      </c>
      <c r="BO2" s="103">
        <f t="shared" ref="BO2:BY2" si="2">SUM(BO4:BO441)</f>
        <v>0</v>
      </c>
      <c r="BP2" s="103">
        <f t="shared" si="2"/>
        <v>0</v>
      </c>
      <c r="BQ2" s="103">
        <f t="shared" si="2"/>
        <v>0</v>
      </c>
      <c r="BR2" s="103">
        <f t="shared" si="2"/>
        <v>56613</v>
      </c>
      <c r="BS2" s="103">
        <f t="shared" si="2"/>
        <v>0</v>
      </c>
      <c r="BT2" s="103">
        <f t="shared" si="2"/>
        <v>56613</v>
      </c>
      <c r="BU2" s="103">
        <f t="shared" si="2"/>
        <v>0</v>
      </c>
      <c r="BV2" s="103">
        <f t="shared" si="2"/>
        <v>0</v>
      </c>
      <c r="BW2" s="103">
        <f t="shared" si="2"/>
        <v>0</v>
      </c>
      <c r="BX2" s="103">
        <f t="shared" si="2"/>
        <v>0</v>
      </c>
      <c r="BY2" s="103">
        <f t="shared" si="2"/>
        <v>0</v>
      </c>
    </row>
    <row r="3" spans="1:78" x14ac:dyDescent="0.2">
      <c r="A3" s="17"/>
      <c r="B3" s="33"/>
      <c r="C3" s="33"/>
      <c r="D3" s="33"/>
      <c r="E3" s="33"/>
      <c r="F3" s="33"/>
      <c r="G3" s="33"/>
      <c r="H3" s="33"/>
      <c r="I3" s="33"/>
      <c r="J3" s="33"/>
      <c r="K3" s="33"/>
      <c r="L3" s="33"/>
      <c r="M3" s="33"/>
      <c r="N3" s="34"/>
      <c r="O3" s="34"/>
      <c r="P3" s="34"/>
      <c r="Q3" s="34"/>
      <c r="R3" s="34"/>
      <c r="S3" s="34"/>
      <c r="T3" s="34"/>
      <c r="U3" s="34"/>
      <c r="V3" s="34"/>
      <c r="W3" s="34"/>
      <c r="X3" s="34"/>
      <c r="Y3" s="34"/>
      <c r="Z3" s="34"/>
      <c r="AA3" s="34"/>
      <c r="AB3" s="34"/>
      <c r="AC3" s="34"/>
      <c r="AD3" s="34"/>
    </row>
    <row r="4" spans="1:78" hidden="1" x14ac:dyDescent="0.2">
      <c r="A4" s="17" t="e">
        <f ca="1">IF('Cover Page'!$C$17&lt;&gt;"YES",IF(HLOOKUP($BZ$1,'District Label'!A:GR,BR4,FALSE)="","",(HLOOKUP($BZ$1,'District Label'!A:GR,BR4,FALSE))),OFFSET('BOCES SELECT'!$CH$4:$CH$402,,,COUNTIF('BOCES SELECT'!E:E,"&gt;0")))</f>
        <v>#N/A</v>
      </c>
      <c r="B4" s="33">
        <f t="shared" ref="B4:B67" ca="1" si="3">SUMIF(Location_TI,$A4,Amount_TI)+SUMIF(Location_CS,$A4,Amount_CS)+SUMIF(Location_ETL,$A4,Amount_ETL)+SUMIF(Location_Other,$A4,Amount_Other)+SUMIF(Location_SW,$A4,Amount_SW)</f>
        <v>0</v>
      </c>
      <c r="C4" s="33">
        <f t="shared" ref="C4:C67" ca="1" si="4">SUMIFS(Amount_TI,Location_TI,$A4,source_ti,C$1)+SUMIFS(Amount_CS,Location_CS,$A4,source_cs,C$1)+SUMIFS(Amount_ETL,Location_ETL,$A4,source_etl,C$1)+SUMIFS(Amount_Other,Location_Other,$A4,source_other,C$1)+SUMIFS(Amount_SW,Location_SW,$A4,FundingSource_SW,C$1)</f>
        <v>0</v>
      </c>
      <c r="D4" s="33">
        <f t="shared" ref="D4:I19" ca="1" si="5">SUMIFS(Amount_TI,Location_TI,$A4,source_ti,D$1)+SUMIFS(Amount_CS,Location_CS,$A4,source_cs,D$1)+SUMIFS(Amount_ETL,Location_ETL,$A4,source_etl,D$1)+SUMIFS(Amount_Other,Location_Other,$A4,source_other,D$1)+SUMIFS(Amount_SW,Location_SW,$A4,FundingSource_SW,D$1)</f>
        <v>0</v>
      </c>
      <c r="E4" s="33">
        <f t="shared" ca="1" si="5"/>
        <v>0</v>
      </c>
      <c r="F4" s="33">
        <f t="shared" ca="1" si="5"/>
        <v>0</v>
      </c>
      <c r="G4" s="33">
        <f ca="1">SUMIFS(Amount_TI,Location_TI,$A4,source_ti,G$1)+SUMIFS(Amount_CS,Location_CS,$A4,source_cs,G$1)+SUMIFS(Amount_ETL,Location_ETL,$A4,source_etl,G$1)+SUMIFS(Amount_Other,Location_Other,$A4,source_other,G$1)+SUMIFS(Amount_SW,Location_SW,$A4,FundingSource_SW,G$1)</f>
        <v>0</v>
      </c>
      <c r="H4" s="33">
        <f ca="1">SUMIFS(Amount_TI,Location_TI,$A4,source_ti,H$1)+SUMIFS(Amount_CS,Location_CS,$A4,source_cs,H$1)+SUMIFS(Amount_ETL,Location_ETL,$A4,source_etl,H$1)+SUMIFS(Amount_Other,Location_Other,$A4,source_other,H$1)+SUMIFS(Amount_SW,Location_SW,$A4,FundingSource_SW,H$1)</f>
        <v>0</v>
      </c>
      <c r="I4" s="33">
        <f t="shared" ca="1" si="5"/>
        <v>0</v>
      </c>
      <c r="J4" s="50">
        <f t="shared" ref="J4:J67" ca="1" si="6">SUMIF(Location_TI,$A4,FTE_TI)+SUMIF(Location_CS,$A4,FTE_CS)+SUMIF(Location_ETL,$A4,FTE_ETL)+SUMIF(Location_Other,$A4,FTE_Other)</f>
        <v>0</v>
      </c>
      <c r="K4" s="33">
        <f t="shared" ref="K4" ca="1" si="7">SUMIF(Location_TI,A4,Amount_TI)</f>
        <v>0</v>
      </c>
      <c r="L4" s="33">
        <f t="shared" ref="L4" ca="1" si="8">SUMIF(Location_ETL,A4,Amount_ETL)</f>
        <v>0</v>
      </c>
      <c r="M4" s="33">
        <f t="shared" ref="M4" ca="1" si="9">SUMIF(Location_CS,A4,Amount_CS)</f>
        <v>0</v>
      </c>
      <c r="N4" s="33">
        <f t="shared" ref="N4" ca="1" si="10">SUMIF(Location_Other,A4,Amount_Other)</f>
        <v>0</v>
      </c>
      <c r="O4" s="33">
        <f t="shared" ref="O4" ca="1" si="11">SUMIF(Location_SW,A4,Amount_SW)</f>
        <v>0</v>
      </c>
      <c r="P4" s="33">
        <f t="shared" ref="P4:S23" ca="1" si="12">SUMIFS(Amount_TI,Location_TI,$A4,Program_TI,P$1)+SUMIFS(Amount_CS,Location_CS,$A4,Program_CS,P$1)+SUMIFS(Amount_ETL,Location_ETL,$A4,Program_ETL,P$1)+SUMIFS(Amount_Other,Location_Other,$A4,Program_Other,P$1)</f>
        <v>0</v>
      </c>
      <c r="Q4" s="33">
        <f t="shared" ca="1" si="12"/>
        <v>0</v>
      </c>
      <c r="R4" s="33">
        <f t="shared" ca="1" si="12"/>
        <v>0</v>
      </c>
      <c r="S4" s="33">
        <f t="shared" ca="1" si="12"/>
        <v>0</v>
      </c>
      <c r="T4" s="33">
        <f t="shared" ref="T4:AA19" ca="1" si="13">SUMIFS(Amount_TI,Location_TI,$A4,Object_TI,T$1)+SUMIFS(Amount_CS,Location_CS,$A4,Object_CS,T$1)+SUMIFS(Amount_ETL,Location_ETL,$A4,Object_ETL,T$1)+SUMIFS(Amount_Other,Location_Other,$A4,Object_Other,T$1)</f>
        <v>0</v>
      </c>
      <c r="U4" s="33">
        <f t="shared" ca="1" si="13"/>
        <v>0</v>
      </c>
      <c r="V4" s="33">
        <f t="shared" ca="1" si="13"/>
        <v>0</v>
      </c>
      <c r="W4" s="33">
        <f t="shared" ca="1" si="13"/>
        <v>0</v>
      </c>
      <c r="X4" s="33">
        <f t="shared" ca="1" si="13"/>
        <v>0</v>
      </c>
      <c r="Y4" s="33">
        <f t="shared" ca="1" si="13"/>
        <v>0</v>
      </c>
      <c r="Z4" s="33">
        <f t="shared" ca="1" si="13"/>
        <v>0</v>
      </c>
      <c r="AA4" s="33">
        <f t="shared" ca="1" si="13"/>
        <v>0</v>
      </c>
      <c r="AB4" s="33">
        <f t="shared" ref="AB4:AD23" ca="1" si="14">SUMIFS(Amount_TI,Location_TI,$A4,Object_TI,AB$1)+SUMIFS(Amount_CS,Location_CS,$A4,Object_CS,AB$1)+SUMIFS(Amount_ETL,Location_ETL,$A4,Object_ETL,AB$1)+SUMIFS(Amount_Other,Location_Other,$A4,Object_Other,AB$1)</f>
        <v>0</v>
      </c>
      <c r="AC4" s="33">
        <f t="shared" ca="1" si="14"/>
        <v>0</v>
      </c>
      <c r="AD4" s="33">
        <f t="shared" ca="1" si="14"/>
        <v>0</v>
      </c>
      <c r="AE4" s="33">
        <f t="shared" ref="AE4:AN13" ca="1" si="15">SUMIFS(Amount_TI,Location_TI,$A4,FundingSource_TI,AE$1)+SUMIFS(Amount_CS,Location_CS,$A4,Fundingsource_CS,AE$1)+SUMIFS(Amount_ETL,Location_ETL,$A4,FundingSource_ETL,AE$1)+SUMIFS(Amount_Other,Location_Other,$A4,FundingSource_Other,AE$1)</f>
        <v>0</v>
      </c>
      <c r="AF4" s="33">
        <f t="shared" ca="1" si="15"/>
        <v>0</v>
      </c>
      <c r="AG4" s="33">
        <f t="shared" ca="1" si="15"/>
        <v>0</v>
      </c>
      <c r="AH4" s="33">
        <f t="shared" ca="1" si="15"/>
        <v>0</v>
      </c>
      <c r="AI4" s="33">
        <f t="shared" ca="1" si="15"/>
        <v>0</v>
      </c>
      <c r="AJ4" s="33">
        <f t="shared" ca="1" si="15"/>
        <v>0</v>
      </c>
      <c r="AK4" s="33">
        <f t="shared" ca="1" si="15"/>
        <v>0</v>
      </c>
      <c r="AL4" s="33">
        <f t="shared" ca="1" si="15"/>
        <v>0</v>
      </c>
      <c r="AM4" s="33">
        <f t="shared" ca="1" si="15"/>
        <v>0</v>
      </c>
      <c r="AN4" s="33">
        <f t="shared" ca="1" si="15"/>
        <v>0</v>
      </c>
      <c r="AO4" s="33">
        <f t="shared" ref="AO4:AP13" ca="1" si="16">SUMIFS(Amount_TI,Location_TI,$A4,FundingSource_TI,AO$1)+SUMIFS(Amount_CS,Location_CS,$A4,Fundingsource_CS,AO$1)+SUMIFS(Amount_ETL,Location_ETL,$A4,FundingSource_ETL,AO$1)+SUMIFS(Amount_Other,Location_Other,$A4,FundingSource_Other,AO$1)</f>
        <v>0</v>
      </c>
      <c r="AP4" s="33">
        <f t="shared" ca="1" si="16"/>
        <v>0</v>
      </c>
      <c r="AQ4" s="33">
        <f ca="1">SUMIFS(Amount_TI,Location_TI,$A4,FundingSource_TI,AQ$1)+SUMIFS(Amount_CS,Location_CS,$A4,Fundingsource_CS,AQ$1)+SUMIFS(Amount_ETL,Location_ETL,$A4,FundingSource_ETL,AQ$1)+SUMIFS(Amount_Other,Location_Other,$A4,FundingSource_Other,AQ$1)+SUMIFS('CSW Programs'!$J$4:$J$500,'CSW Programs'!$D$4:$D$500,'Location Totals'!$A4,'CSW Programs'!$I$4:$I$500,'School Mailing Address'!$Q$5)</f>
        <v>0</v>
      </c>
      <c r="AR4" s="33">
        <f ca="1">SUMIFS(Amount_TI,Location_TI,$A4,FundingSource_TI,AR$1)+SUMIFS(Amount_CS,Location_CS,$A4,Fundingsource_CS,AR$1)+SUMIFS(Amount_ETL,Location_ETL,$A4,FundingSource_ETL,AR$1)+SUMIFS(Amount_Other,Location_Other,$A4,FundingSource_Other,AR$1)+SUMIFS('CSW Programs'!$J$4:$J$500,'CSW Programs'!$D$4:$D$500,'Location Totals'!$A4,'CSW Programs'!$I$4:$I$500,'School Mailing Address'!$Q$6)</f>
        <v>0</v>
      </c>
      <c r="AS4" s="33">
        <f ca="1">SUMIFS(Amount_TI,Location_TI,$A4,FundingSource_TI,AS$1)+SUMIFS(Amount_CS,Location_CS,$A4,Fundingsource_CS,AS$1)+SUMIFS(Amount_ETL,Location_ETL,$A4,FundingSource_ETL,AS$1)+SUMIFS(Amount_Other,Location_Other,$A4,FundingSource_Other,AS$1)+SUMIFS('CSW Programs'!$J$4:$J$500,'CSW Programs'!$D$4:$D$500,'Location Totals'!$A4,'CSW Programs'!$I$4:$I$500,'School Mailing Address'!$Q$7)</f>
        <v>0</v>
      </c>
      <c r="AT4" s="33">
        <f ca="1">SUMIFS(Amount_TI,Location_TI,$A4,FundingSource_TI,AT$1)+SUMIFS(Amount_CS,Location_CS,$A4,Fundingsource_CS,AT$1)+SUMIFS(Amount_ETL,Location_ETL,$A4,FundingSource_ETL,AT$1)+SUMIFS(Amount_Other,Location_Other,$A4,FundingSource_Other,AT$1)+SUMIFS('CSW Programs'!$J$4:$J$500,'CSW Programs'!$D$4:$D$500,'Location Totals'!$A4,'CSW Programs'!$I$4:$I$500,'Location Totals'!$AT$1)</f>
        <v>0</v>
      </c>
      <c r="AU4" s="33">
        <f ca="1">SUMIFS(Amount_TI,Location_TI,$A4,FundingSource_TI,AU$1)+SUMIFS(Amount_CS,Location_CS,$A4,Fundingsource_CS,AU$1)+SUMIFS(Amount_ETL,Location_ETL,$A4,FundingSource_ETL,AU$1)+SUMIFS(Amount_Other,Location_Other,$A4,FundingSource_Other,AU$1)+SUMIFS('CSW Programs'!$J$4:$J$500,'CSW Programs'!$D$4:$D$500,'Location Totals'!$A4,'CSW Programs'!$I$4:$I$500,'Location Totals'!$AU$1)</f>
        <v>0</v>
      </c>
      <c r="AV4" s="33">
        <f ca="1">SUMIFS(Amount_TI,Location_TI,$A4,FundingSource_TI,AV$1)+SUMIFS(Amount_CS,Location_CS,$A4,Fundingsource_CS,AV$1)+SUMIFS(Amount_ETL,Location_ETL,$A4,FundingSource_ETL,AV$1)+SUMIFS(Amount_Other,Location_Other,$A4,FundingSource_Other,AV$1)+SUMIFS('CSW Programs'!$J$4:$J$500,'CSW Programs'!$D$4:$D$500,'Location Totals'!$A4,'CSW Programs'!$I$4:$I$500,'Location Totals'!$AV$1)</f>
        <v>0</v>
      </c>
      <c r="AW4" s="33"/>
      <c r="AX4" s="33"/>
      <c r="BR4" s="32">
        <v>3</v>
      </c>
      <c r="BT4" s="32">
        <v>3</v>
      </c>
    </row>
    <row r="5" spans="1:78" hidden="1" x14ac:dyDescent="0.2">
      <c r="A5" s="17" t="e">
        <f ca="1">IF('Cover Page'!$C$17&lt;&gt;"YES",IF(HLOOKUP($BZ$1,'District Label'!A:GR,BR5,FALSE)="","",(HLOOKUP($BZ$1,'District Label'!A:GR,BR5,FALSE))),OFFSET('BOCES SELECT'!$CH$4:$CH$402,,,COUNTIF('BOCES SELECT'!E:E,"&gt;0")))</f>
        <v>#N/A</v>
      </c>
      <c r="B5" s="33">
        <f t="shared" ca="1" si="3"/>
        <v>0</v>
      </c>
      <c r="C5" s="33">
        <f t="shared" ca="1" si="4"/>
        <v>0</v>
      </c>
      <c r="D5" s="33">
        <f t="shared" ca="1" si="5"/>
        <v>0</v>
      </c>
      <c r="E5" s="33">
        <f t="shared" ca="1" si="5"/>
        <v>0</v>
      </c>
      <c r="F5" s="33">
        <f t="shared" ca="1" si="5"/>
        <v>0</v>
      </c>
      <c r="G5" s="33">
        <f ca="1">SUMIFS(Amount_TI,Location_TI,$A5,source_ti,G$1)+SUMIFS(Amount_CS,Location_CS,$A5,source_cs,G$1)+SUMIFS(Amount_ETL,Location_ETL,$A5,source_etl,G$1)+SUMIFS(Amount_Other,Location_Other,$A5,source_other,G$1)+SUMIFS(Amount_SW,Location_SW,$A5,FundingSource_SW,G$1)</f>
        <v>0</v>
      </c>
      <c r="H5" s="33">
        <f ca="1">SUMIFS(Amount_TI,Location_TI,$A5,source_ti,H$1)+SUMIFS(Amount_CS,Location_CS,$A5,source_cs,H$1)+SUMIFS(Amount_ETL,Location_ETL,$A5,source_etl,H$1)+SUMIFS(Amount_Other,Location_Other,$A5,source_other,H$1)+SUMIFS(Amount_SW,Location_SW,$A5,FundingSource_SW,H$1)</f>
        <v>0</v>
      </c>
      <c r="I5" s="33">
        <f t="shared" ca="1" si="5"/>
        <v>0</v>
      </c>
      <c r="J5" s="50">
        <f t="shared" ca="1" si="6"/>
        <v>0</v>
      </c>
      <c r="K5" s="33">
        <f t="shared" ref="K5:K68" ca="1" si="17">SUMIF(Location_TI,A5,Amount_TI)</f>
        <v>0</v>
      </c>
      <c r="L5" s="33">
        <f t="shared" ref="L5:L67" ca="1" si="18">SUMIF(Location_ETL,A5,Amount_ETL)</f>
        <v>0</v>
      </c>
      <c r="M5" s="33">
        <f t="shared" ref="M5:M68" ca="1" si="19">SUMIF(Location_CS,A5,Amount_CS)</f>
        <v>0</v>
      </c>
      <c r="N5" s="33">
        <f t="shared" ref="N5:N67" ca="1" si="20">SUMIF(Location_Other,A5,Amount_Other)</f>
        <v>0</v>
      </c>
      <c r="O5" s="33">
        <f t="shared" ref="O5:O67" ca="1" si="21">SUMIF(Location_SW,A5,Amount_SW)</f>
        <v>0</v>
      </c>
      <c r="P5" s="33">
        <f t="shared" ca="1" si="12"/>
        <v>0</v>
      </c>
      <c r="Q5" s="33">
        <f t="shared" ca="1" si="12"/>
        <v>0</v>
      </c>
      <c r="R5" s="33">
        <f t="shared" ca="1" si="12"/>
        <v>0</v>
      </c>
      <c r="S5" s="33">
        <f t="shared" ca="1" si="12"/>
        <v>0</v>
      </c>
      <c r="T5" s="33">
        <f t="shared" ca="1" si="13"/>
        <v>0</v>
      </c>
      <c r="U5" s="33">
        <f t="shared" ca="1" si="13"/>
        <v>0</v>
      </c>
      <c r="V5" s="33">
        <f t="shared" ca="1" si="13"/>
        <v>0</v>
      </c>
      <c r="W5" s="33">
        <f t="shared" ca="1" si="13"/>
        <v>0</v>
      </c>
      <c r="X5" s="33">
        <f t="shared" ca="1" si="13"/>
        <v>0</v>
      </c>
      <c r="Y5" s="33">
        <f t="shared" ca="1" si="13"/>
        <v>0</v>
      </c>
      <c r="Z5" s="33">
        <f t="shared" ca="1" si="13"/>
        <v>0</v>
      </c>
      <c r="AA5" s="33">
        <f t="shared" ca="1" si="13"/>
        <v>0</v>
      </c>
      <c r="AB5" s="33">
        <f t="shared" ca="1" si="14"/>
        <v>0</v>
      </c>
      <c r="AC5" s="33">
        <f t="shared" ca="1" si="14"/>
        <v>0</v>
      </c>
      <c r="AD5" s="33">
        <f t="shared" ca="1" si="14"/>
        <v>0</v>
      </c>
      <c r="AE5" s="33">
        <f t="shared" ca="1" si="15"/>
        <v>0</v>
      </c>
      <c r="AF5" s="33">
        <f t="shared" ca="1" si="15"/>
        <v>0</v>
      </c>
      <c r="AG5" s="33">
        <f t="shared" ca="1" si="15"/>
        <v>0</v>
      </c>
      <c r="AH5" s="33">
        <f t="shared" ca="1" si="15"/>
        <v>0</v>
      </c>
      <c r="AI5" s="33">
        <f t="shared" ca="1" si="15"/>
        <v>0</v>
      </c>
      <c r="AJ5" s="33">
        <f t="shared" ca="1" si="15"/>
        <v>0</v>
      </c>
      <c r="AK5" s="33">
        <f t="shared" ca="1" si="15"/>
        <v>0</v>
      </c>
      <c r="AL5" s="33">
        <f t="shared" ca="1" si="15"/>
        <v>0</v>
      </c>
      <c r="AM5" s="33">
        <f t="shared" ca="1" si="15"/>
        <v>0</v>
      </c>
      <c r="AN5" s="33">
        <f t="shared" ca="1" si="15"/>
        <v>0</v>
      </c>
      <c r="AO5" s="33">
        <f t="shared" ca="1" si="16"/>
        <v>0</v>
      </c>
      <c r="AP5" s="33">
        <f t="shared" ca="1" si="16"/>
        <v>0</v>
      </c>
      <c r="AQ5" s="33">
        <f ca="1">SUMIFS(Amount_TI,Location_TI,$A5,FundingSource_TI,AQ$1)+SUMIFS(Amount_CS,Location_CS,$A5,Fundingsource_CS,AQ$1)+SUMIFS(Amount_ETL,Location_ETL,$A5,FundingSource_ETL,AQ$1)+SUMIFS(Amount_Other,Location_Other,$A5,FundingSource_Other,AQ$1)+SUMIFS('CSW Programs'!$J$4:$J$500,'CSW Programs'!$D$4:$D$500,'Location Totals'!$A5,'CSW Programs'!$I$4:$I$500,'School Mailing Address'!$Q$5)</f>
        <v>0</v>
      </c>
      <c r="AR5" s="33">
        <f ca="1">SUMIFS(Amount_TI,Location_TI,$A5,FundingSource_TI,AR$1)+SUMIFS(Amount_CS,Location_CS,$A5,Fundingsource_CS,AR$1)+SUMIFS(Amount_ETL,Location_ETL,$A5,FundingSource_ETL,AR$1)+SUMIFS(Amount_Other,Location_Other,$A5,FundingSource_Other,AR$1)+SUMIFS('CSW Programs'!$J$4:$J$500,'CSW Programs'!$D$4:$D$500,'Location Totals'!$A5,'CSW Programs'!$I$4:$I$500,'School Mailing Address'!$Q$6)</f>
        <v>0</v>
      </c>
      <c r="AS5" s="33">
        <f ca="1">SUMIFS(Amount_TI,Location_TI,$A5,FundingSource_TI,AS$1)+SUMIFS(Amount_CS,Location_CS,$A5,Fundingsource_CS,AS$1)+SUMIFS(Amount_ETL,Location_ETL,$A5,FundingSource_ETL,AS$1)+SUMIFS(Amount_Other,Location_Other,$A5,FundingSource_Other,AS$1)+SUMIFS('CSW Programs'!$J$4:$J$500,'CSW Programs'!$D$4:$D$500,'Location Totals'!$A5,'CSW Programs'!$I$4:$I$500,'School Mailing Address'!$Q$7)</f>
        <v>0</v>
      </c>
      <c r="AT5" s="33">
        <f ca="1">SUMIFS(Amount_TI,Location_TI,$A5,FundingSource_TI,AT$1)+SUMIFS(Amount_CS,Location_CS,$A5,Fundingsource_CS,AT$1)+SUMIFS(Amount_ETL,Location_ETL,$A5,FundingSource_ETL,AT$1)+SUMIFS(Amount_Other,Location_Other,$A5,FundingSource_Other,AT$1)+SUMIFS('CSW Programs'!$J$4:$J$500,'CSW Programs'!$D$4:$D$500,'Location Totals'!$A5,'CSW Programs'!$I$4:$I$500,'Location Totals'!$AT$1)</f>
        <v>0</v>
      </c>
      <c r="AU5" s="33">
        <f ca="1">SUMIFS(Amount_TI,Location_TI,$A5,FundingSource_TI,AU$1)+SUMIFS(Amount_CS,Location_CS,$A5,Fundingsource_CS,AU$1)+SUMIFS(Amount_ETL,Location_ETL,$A5,FundingSource_ETL,AU$1)+SUMIFS(Amount_Other,Location_Other,$A5,FundingSource_Other,AU$1)+SUMIFS('CSW Programs'!$J$4:$J$500,'CSW Programs'!$D$4:$D$500,'Location Totals'!$A5,'CSW Programs'!$I$4:$I$500,'Location Totals'!$AU$1)</f>
        <v>0</v>
      </c>
      <c r="AV5" s="33">
        <f ca="1">SUMIFS(Amount_TI,Location_TI,$A5,FundingSource_TI,AV$1)+SUMIFS(Amount_CS,Location_CS,$A5,Fundingsource_CS,AV$1)+SUMIFS(Amount_ETL,Location_ETL,$A5,FundingSource_ETL,AV$1)+SUMIFS(Amount_Other,Location_Other,$A5,FundingSource_Other,AV$1)+SUMIFS('CSW Programs'!$J$4:$J$500,'CSW Programs'!$D$4:$D$500,'Location Totals'!$A5,'CSW Programs'!$I$4:$I$500,'Location Totals'!$AV$1)</f>
        <v>0</v>
      </c>
      <c r="AW5" s="33"/>
      <c r="BR5" s="32">
        <v>4</v>
      </c>
      <c r="BT5" s="32">
        <v>4</v>
      </c>
    </row>
    <row r="6" spans="1:78" hidden="1" x14ac:dyDescent="0.2">
      <c r="A6" s="17" t="e">
        <f ca="1">IF('Cover Page'!$C$17&lt;&gt;"YES",IF(HLOOKUP($BZ$1,'District Label'!A:GR,BR6,FALSE)="","",(HLOOKUP($BZ$1,'District Label'!A:GR,BR6,FALSE))),OFFSET('BOCES SELECT'!$CH$4:$CH$402,,,COUNTIF('BOCES SELECT'!E:E,"&gt;0")))</f>
        <v>#N/A</v>
      </c>
      <c r="B6" s="33">
        <f t="shared" ca="1" si="3"/>
        <v>0</v>
      </c>
      <c r="C6" s="33">
        <f t="shared" ca="1" si="4"/>
        <v>0</v>
      </c>
      <c r="D6" s="33">
        <f t="shared" ca="1" si="5"/>
        <v>0</v>
      </c>
      <c r="E6" s="33">
        <f t="shared" ca="1" si="5"/>
        <v>0</v>
      </c>
      <c r="F6" s="33">
        <f t="shared" ca="1" si="5"/>
        <v>0</v>
      </c>
      <c r="G6" s="33">
        <f t="shared" ca="1" si="5"/>
        <v>0</v>
      </c>
      <c r="H6" s="33">
        <f t="shared" ca="1" si="5"/>
        <v>0</v>
      </c>
      <c r="I6" s="33">
        <f t="shared" ca="1" si="5"/>
        <v>0</v>
      </c>
      <c r="J6" s="50">
        <f t="shared" ca="1" si="6"/>
        <v>0</v>
      </c>
      <c r="K6" s="33">
        <f t="shared" ca="1" si="17"/>
        <v>0</v>
      </c>
      <c r="L6" s="33">
        <f t="shared" ca="1" si="18"/>
        <v>0</v>
      </c>
      <c r="M6" s="33">
        <f t="shared" ca="1" si="19"/>
        <v>0</v>
      </c>
      <c r="N6" s="33">
        <f t="shared" ca="1" si="20"/>
        <v>0</v>
      </c>
      <c r="O6" s="33">
        <f t="shared" ca="1" si="21"/>
        <v>0</v>
      </c>
      <c r="P6" s="33">
        <f t="shared" ca="1" si="12"/>
        <v>0</v>
      </c>
      <c r="Q6" s="33">
        <f t="shared" ca="1" si="12"/>
        <v>0</v>
      </c>
      <c r="R6" s="33">
        <f t="shared" ca="1" si="12"/>
        <v>0</v>
      </c>
      <c r="S6" s="33">
        <f t="shared" ca="1" si="12"/>
        <v>0</v>
      </c>
      <c r="T6" s="33">
        <f t="shared" ca="1" si="13"/>
        <v>0</v>
      </c>
      <c r="U6" s="33">
        <f t="shared" ca="1" si="13"/>
        <v>0</v>
      </c>
      <c r="V6" s="33">
        <f t="shared" ca="1" si="13"/>
        <v>0</v>
      </c>
      <c r="W6" s="33">
        <f t="shared" ca="1" si="13"/>
        <v>0</v>
      </c>
      <c r="X6" s="33">
        <f t="shared" ca="1" si="13"/>
        <v>0</v>
      </c>
      <c r="Y6" s="33">
        <f t="shared" ca="1" si="13"/>
        <v>0</v>
      </c>
      <c r="Z6" s="33">
        <f t="shared" ca="1" si="13"/>
        <v>0</v>
      </c>
      <c r="AA6" s="33">
        <f t="shared" ca="1" si="13"/>
        <v>0</v>
      </c>
      <c r="AB6" s="33">
        <f t="shared" ca="1" si="14"/>
        <v>0</v>
      </c>
      <c r="AC6" s="33">
        <f t="shared" ca="1" si="14"/>
        <v>0</v>
      </c>
      <c r="AD6" s="33">
        <f t="shared" ca="1" si="14"/>
        <v>0</v>
      </c>
      <c r="AE6" s="33">
        <f t="shared" ca="1" si="15"/>
        <v>0</v>
      </c>
      <c r="AF6" s="33">
        <f t="shared" ca="1" si="15"/>
        <v>0</v>
      </c>
      <c r="AG6" s="33">
        <f t="shared" ca="1" si="15"/>
        <v>0</v>
      </c>
      <c r="AH6" s="33">
        <f t="shared" ca="1" si="15"/>
        <v>0</v>
      </c>
      <c r="AI6" s="33">
        <f t="shared" ca="1" si="15"/>
        <v>0</v>
      </c>
      <c r="AJ6" s="33">
        <f t="shared" ca="1" si="15"/>
        <v>0</v>
      </c>
      <c r="AK6" s="33">
        <f t="shared" ca="1" si="15"/>
        <v>0</v>
      </c>
      <c r="AL6" s="33">
        <f t="shared" ca="1" si="15"/>
        <v>0</v>
      </c>
      <c r="AM6" s="33">
        <f t="shared" ca="1" si="15"/>
        <v>0</v>
      </c>
      <c r="AN6" s="33">
        <f t="shared" ca="1" si="15"/>
        <v>0</v>
      </c>
      <c r="AO6" s="33">
        <f t="shared" ca="1" si="16"/>
        <v>0</v>
      </c>
      <c r="AP6" s="33">
        <f t="shared" ca="1" si="16"/>
        <v>0</v>
      </c>
      <c r="AQ6" s="33">
        <f ca="1">SUMIFS(Amount_TI,Location_TI,$A6,FundingSource_TI,AQ$1)+SUMIFS(Amount_CS,Location_CS,$A6,Fundingsource_CS,AQ$1)+SUMIFS(Amount_ETL,Location_ETL,$A6,FundingSource_ETL,AQ$1)+SUMIFS(Amount_Other,Location_Other,$A6,FundingSource_Other,AQ$1)+SUMIFS('CSW Programs'!$J$4:$J$500,'CSW Programs'!$D$4:$D$500,'Location Totals'!$A6,'CSW Programs'!$I$4:$I$500,'School Mailing Address'!$Q$5)</f>
        <v>0</v>
      </c>
      <c r="AR6" s="33">
        <f ca="1">SUMIFS(Amount_TI,Location_TI,$A6,FundingSource_TI,AR$1)+SUMIFS(Amount_CS,Location_CS,$A6,Fundingsource_CS,AR$1)+SUMIFS(Amount_ETL,Location_ETL,$A6,FundingSource_ETL,AR$1)+SUMIFS(Amount_Other,Location_Other,$A6,FundingSource_Other,AR$1)+SUMIFS('CSW Programs'!$J$4:$J$500,'CSW Programs'!$D$4:$D$500,'Location Totals'!$A6,'CSW Programs'!$I$4:$I$500,'School Mailing Address'!$Q$6)</f>
        <v>0</v>
      </c>
      <c r="AS6" s="33">
        <f ca="1">SUMIFS(Amount_TI,Location_TI,$A6,FundingSource_TI,AS$1)+SUMIFS(Amount_CS,Location_CS,$A6,Fundingsource_CS,AS$1)+SUMIFS(Amount_ETL,Location_ETL,$A6,FundingSource_ETL,AS$1)+SUMIFS(Amount_Other,Location_Other,$A6,FundingSource_Other,AS$1)+SUMIFS('CSW Programs'!$J$4:$J$500,'CSW Programs'!$D$4:$D$500,'Location Totals'!$A6,'CSW Programs'!$I$4:$I$500,'School Mailing Address'!$Q$7)</f>
        <v>0</v>
      </c>
      <c r="AT6" s="33">
        <f ca="1">SUMIFS(Amount_TI,Location_TI,$A6,FundingSource_TI,AT$1)+SUMIFS(Amount_CS,Location_CS,$A6,Fundingsource_CS,AT$1)+SUMIFS(Amount_ETL,Location_ETL,$A6,FundingSource_ETL,AT$1)+SUMIFS(Amount_Other,Location_Other,$A6,FundingSource_Other,AT$1)+SUMIFS('CSW Programs'!$J$4:$J$500,'CSW Programs'!$D$4:$D$500,'Location Totals'!$A6,'CSW Programs'!$I$4:$I$500,'Location Totals'!$AT$1)</f>
        <v>0</v>
      </c>
      <c r="AU6" s="33">
        <f ca="1">SUMIFS(Amount_TI,Location_TI,$A6,FundingSource_TI,AU$1)+SUMIFS(Amount_CS,Location_CS,$A6,Fundingsource_CS,AU$1)+SUMIFS(Amount_ETL,Location_ETL,$A6,FundingSource_ETL,AU$1)+SUMIFS(Amount_Other,Location_Other,$A6,FundingSource_Other,AU$1)+SUMIFS('CSW Programs'!$J$4:$J$500,'CSW Programs'!$D$4:$D$500,'Location Totals'!$A6,'CSW Programs'!$I$4:$I$500,'Location Totals'!$AU$1)</f>
        <v>0</v>
      </c>
      <c r="AV6" s="33">
        <f ca="1">SUMIFS(Amount_TI,Location_TI,$A6,FundingSource_TI,AV$1)+SUMIFS(Amount_CS,Location_CS,$A6,Fundingsource_CS,AV$1)+SUMIFS(Amount_ETL,Location_ETL,$A6,FundingSource_ETL,AV$1)+SUMIFS(Amount_Other,Location_Other,$A6,FundingSource_Other,AV$1)+SUMIFS('CSW Programs'!$J$4:$J$500,'CSW Programs'!$D$4:$D$500,'Location Totals'!$A6,'CSW Programs'!$I$4:$I$500,'Location Totals'!$AV$1)</f>
        <v>0</v>
      </c>
      <c r="AW6" s="33"/>
      <c r="BR6" s="32">
        <v>5</v>
      </c>
      <c r="BT6" s="32">
        <v>5</v>
      </c>
    </row>
    <row r="7" spans="1:78" hidden="1" x14ac:dyDescent="0.2">
      <c r="A7" s="17" t="e">
        <f ca="1">IF('Cover Page'!$C$17&lt;&gt;"YES",IF(HLOOKUP($BZ$1,'District Label'!A:GR,BR7,FALSE)="","",(HLOOKUP($BZ$1,'District Label'!A:GR,BR7,FALSE))),OFFSET('BOCES SELECT'!$CH$4:$CH$402,,,COUNTIF('BOCES SELECT'!E:E,"&gt;0")))</f>
        <v>#N/A</v>
      </c>
      <c r="B7" s="33">
        <f t="shared" ca="1" si="3"/>
        <v>0</v>
      </c>
      <c r="C7" s="33">
        <f t="shared" ca="1" si="4"/>
        <v>0</v>
      </c>
      <c r="D7" s="33">
        <f t="shared" ca="1" si="5"/>
        <v>0</v>
      </c>
      <c r="E7" s="33">
        <f t="shared" ca="1" si="5"/>
        <v>0</v>
      </c>
      <c r="F7" s="33">
        <f t="shared" ca="1" si="5"/>
        <v>0</v>
      </c>
      <c r="G7" s="33">
        <f t="shared" ca="1" si="5"/>
        <v>0</v>
      </c>
      <c r="H7" s="33">
        <f t="shared" ca="1" si="5"/>
        <v>0</v>
      </c>
      <c r="I7" s="33">
        <f t="shared" ca="1" si="5"/>
        <v>0</v>
      </c>
      <c r="J7" s="50">
        <f t="shared" ca="1" si="6"/>
        <v>0</v>
      </c>
      <c r="K7" s="33">
        <f t="shared" ca="1" si="17"/>
        <v>0</v>
      </c>
      <c r="L7" s="33">
        <f t="shared" ca="1" si="18"/>
        <v>0</v>
      </c>
      <c r="M7" s="33">
        <f t="shared" ca="1" si="19"/>
        <v>0</v>
      </c>
      <c r="N7" s="33">
        <f t="shared" ca="1" si="20"/>
        <v>0</v>
      </c>
      <c r="O7" s="33">
        <f t="shared" ca="1" si="21"/>
        <v>0</v>
      </c>
      <c r="P7" s="33">
        <f t="shared" ca="1" si="12"/>
        <v>0</v>
      </c>
      <c r="Q7" s="33">
        <f t="shared" ca="1" si="12"/>
        <v>0</v>
      </c>
      <c r="R7" s="33">
        <f t="shared" ca="1" si="12"/>
        <v>0</v>
      </c>
      <c r="S7" s="33">
        <f t="shared" ca="1" si="12"/>
        <v>0</v>
      </c>
      <c r="T7" s="33">
        <f t="shared" ca="1" si="13"/>
        <v>0</v>
      </c>
      <c r="U7" s="33">
        <f t="shared" ca="1" si="13"/>
        <v>0</v>
      </c>
      <c r="V7" s="33">
        <f t="shared" ca="1" si="13"/>
        <v>0</v>
      </c>
      <c r="W7" s="33">
        <f t="shared" ca="1" si="13"/>
        <v>0</v>
      </c>
      <c r="X7" s="33">
        <f t="shared" ca="1" si="13"/>
        <v>0</v>
      </c>
      <c r="Y7" s="33">
        <f t="shared" ca="1" si="13"/>
        <v>0</v>
      </c>
      <c r="Z7" s="33">
        <f t="shared" ca="1" si="13"/>
        <v>0</v>
      </c>
      <c r="AA7" s="33">
        <f t="shared" ca="1" si="13"/>
        <v>0</v>
      </c>
      <c r="AB7" s="33">
        <f t="shared" ca="1" si="14"/>
        <v>0</v>
      </c>
      <c r="AC7" s="33">
        <f t="shared" ca="1" si="14"/>
        <v>0</v>
      </c>
      <c r="AD7" s="33">
        <f t="shared" ca="1" si="14"/>
        <v>0</v>
      </c>
      <c r="AE7" s="33">
        <f t="shared" ca="1" si="15"/>
        <v>0</v>
      </c>
      <c r="AF7" s="33">
        <f t="shared" ca="1" si="15"/>
        <v>0</v>
      </c>
      <c r="AG7" s="33">
        <f t="shared" ca="1" si="15"/>
        <v>0</v>
      </c>
      <c r="AH7" s="33">
        <f t="shared" ca="1" si="15"/>
        <v>0</v>
      </c>
      <c r="AI7" s="33">
        <f t="shared" ca="1" si="15"/>
        <v>0</v>
      </c>
      <c r="AJ7" s="33">
        <f t="shared" ca="1" si="15"/>
        <v>0</v>
      </c>
      <c r="AK7" s="33">
        <f t="shared" ca="1" si="15"/>
        <v>0</v>
      </c>
      <c r="AL7" s="33">
        <f t="shared" ca="1" si="15"/>
        <v>0</v>
      </c>
      <c r="AM7" s="33">
        <f t="shared" ca="1" si="15"/>
        <v>0</v>
      </c>
      <c r="AN7" s="33">
        <f t="shared" ca="1" si="15"/>
        <v>0</v>
      </c>
      <c r="AO7" s="33">
        <f t="shared" ca="1" si="16"/>
        <v>0</v>
      </c>
      <c r="AP7" s="33">
        <f t="shared" ca="1" si="16"/>
        <v>0</v>
      </c>
      <c r="AQ7" s="33">
        <f ca="1">SUMIFS(Amount_TI,Location_TI,$A7,FundingSource_TI,AQ$1)+SUMIFS(Amount_CS,Location_CS,$A7,Fundingsource_CS,AQ$1)+SUMIFS(Amount_ETL,Location_ETL,$A7,FundingSource_ETL,AQ$1)+SUMIFS(Amount_Other,Location_Other,$A7,FundingSource_Other,AQ$1)+SUMIFS('CSW Programs'!$J$4:$J$500,'CSW Programs'!$D$4:$D$500,'Location Totals'!$A7,'CSW Programs'!$I$4:$I$500,'School Mailing Address'!$Q$5)</f>
        <v>0</v>
      </c>
      <c r="AR7" s="33">
        <f ca="1">SUMIFS(Amount_TI,Location_TI,$A7,FundingSource_TI,AR$1)+SUMIFS(Amount_CS,Location_CS,$A7,Fundingsource_CS,AR$1)+SUMIFS(Amount_ETL,Location_ETL,$A7,FundingSource_ETL,AR$1)+SUMIFS(Amount_Other,Location_Other,$A7,FundingSource_Other,AR$1)+SUMIFS('CSW Programs'!$J$4:$J$500,'CSW Programs'!$D$4:$D$500,'Location Totals'!$A7,'CSW Programs'!$I$4:$I$500,'School Mailing Address'!$Q$6)</f>
        <v>0</v>
      </c>
      <c r="AS7" s="33">
        <f ca="1">SUMIFS(Amount_TI,Location_TI,$A7,FundingSource_TI,AS$1)+SUMIFS(Amount_CS,Location_CS,$A7,Fundingsource_CS,AS$1)+SUMIFS(Amount_ETL,Location_ETL,$A7,FundingSource_ETL,AS$1)+SUMIFS(Amount_Other,Location_Other,$A7,FundingSource_Other,AS$1)+SUMIFS('CSW Programs'!$J$4:$J$500,'CSW Programs'!$D$4:$D$500,'Location Totals'!$A7,'CSW Programs'!$I$4:$I$500,'School Mailing Address'!$Q$7)</f>
        <v>0</v>
      </c>
      <c r="AT7" s="33">
        <f ca="1">SUMIFS(Amount_TI,Location_TI,$A7,FundingSource_TI,AT$1)+SUMIFS(Amount_CS,Location_CS,$A7,Fundingsource_CS,AT$1)+SUMIFS(Amount_ETL,Location_ETL,$A7,FundingSource_ETL,AT$1)+SUMIFS(Amount_Other,Location_Other,$A7,FundingSource_Other,AT$1)+SUMIFS('CSW Programs'!$J$4:$J$500,'CSW Programs'!$D$4:$D$500,'Location Totals'!$A7,'CSW Programs'!$I$4:$I$500,'Location Totals'!$AT$1)</f>
        <v>0</v>
      </c>
      <c r="AU7" s="33">
        <f ca="1">SUMIFS(Amount_TI,Location_TI,$A7,FundingSource_TI,AU$1)+SUMIFS(Amount_CS,Location_CS,$A7,Fundingsource_CS,AU$1)+SUMIFS(Amount_ETL,Location_ETL,$A7,FundingSource_ETL,AU$1)+SUMIFS(Amount_Other,Location_Other,$A7,FundingSource_Other,AU$1)+SUMIFS('CSW Programs'!$J$4:$J$500,'CSW Programs'!$D$4:$D$500,'Location Totals'!$A7,'CSW Programs'!$I$4:$I$500,'Location Totals'!$AU$1)</f>
        <v>0</v>
      </c>
      <c r="AV7" s="33">
        <f ca="1">SUMIFS(Amount_TI,Location_TI,$A7,FundingSource_TI,AV$1)+SUMIFS(Amount_CS,Location_CS,$A7,Fundingsource_CS,AV$1)+SUMIFS(Amount_ETL,Location_ETL,$A7,FundingSource_ETL,AV$1)+SUMIFS(Amount_Other,Location_Other,$A7,FundingSource_Other,AV$1)+SUMIFS('CSW Programs'!$J$4:$J$500,'CSW Programs'!$D$4:$D$500,'Location Totals'!$A7,'CSW Programs'!$I$4:$I$500,'Location Totals'!$AV$1)</f>
        <v>0</v>
      </c>
      <c r="AW7" s="33"/>
      <c r="BR7" s="32">
        <v>6</v>
      </c>
      <c r="BT7" s="32">
        <v>6</v>
      </c>
    </row>
    <row r="8" spans="1:78" hidden="1" x14ac:dyDescent="0.2">
      <c r="A8" s="17" t="e">
        <f ca="1">IF('Cover Page'!$C$17&lt;&gt;"YES",IF(HLOOKUP($BZ$1,'District Label'!A:GR,BR8,FALSE)="","",(HLOOKUP($BZ$1,'District Label'!A:GR,BR8,FALSE))),OFFSET('BOCES SELECT'!$CH$4:$CH$402,,,COUNTIF('BOCES SELECT'!E:E,"&gt;0")))</f>
        <v>#N/A</v>
      </c>
      <c r="B8" s="33">
        <f t="shared" ca="1" si="3"/>
        <v>0</v>
      </c>
      <c r="C8" s="33">
        <f t="shared" ca="1" si="4"/>
        <v>0</v>
      </c>
      <c r="D8" s="33">
        <f t="shared" ca="1" si="5"/>
        <v>0</v>
      </c>
      <c r="E8" s="33">
        <f t="shared" ca="1" si="5"/>
        <v>0</v>
      </c>
      <c r="F8" s="33">
        <f t="shared" ca="1" si="5"/>
        <v>0</v>
      </c>
      <c r="G8" s="33">
        <f t="shared" ca="1" si="5"/>
        <v>0</v>
      </c>
      <c r="H8" s="33">
        <f t="shared" ca="1" si="5"/>
        <v>0</v>
      </c>
      <c r="I8" s="33">
        <f t="shared" ca="1" si="5"/>
        <v>0</v>
      </c>
      <c r="J8" s="50">
        <f t="shared" ca="1" si="6"/>
        <v>0</v>
      </c>
      <c r="K8" s="33">
        <f t="shared" ca="1" si="17"/>
        <v>0</v>
      </c>
      <c r="L8" s="33">
        <f t="shared" ca="1" si="18"/>
        <v>0</v>
      </c>
      <c r="M8" s="33">
        <f t="shared" ca="1" si="19"/>
        <v>0</v>
      </c>
      <c r="N8" s="33">
        <f t="shared" ca="1" si="20"/>
        <v>0</v>
      </c>
      <c r="O8" s="33">
        <f t="shared" ca="1" si="21"/>
        <v>0</v>
      </c>
      <c r="P8" s="33">
        <f t="shared" ca="1" si="12"/>
        <v>0</v>
      </c>
      <c r="Q8" s="33">
        <f t="shared" ca="1" si="12"/>
        <v>0</v>
      </c>
      <c r="R8" s="33">
        <f t="shared" ca="1" si="12"/>
        <v>0</v>
      </c>
      <c r="S8" s="33">
        <f t="shared" ca="1" si="12"/>
        <v>0</v>
      </c>
      <c r="T8" s="33">
        <f t="shared" ca="1" si="13"/>
        <v>0</v>
      </c>
      <c r="U8" s="33">
        <f t="shared" ca="1" si="13"/>
        <v>0</v>
      </c>
      <c r="V8" s="33">
        <f t="shared" ca="1" si="13"/>
        <v>0</v>
      </c>
      <c r="W8" s="33">
        <f t="shared" ca="1" si="13"/>
        <v>0</v>
      </c>
      <c r="X8" s="33">
        <f t="shared" ca="1" si="13"/>
        <v>0</v>
      </c>
      <c r="Y8" s="33">
        <f t="shared" ca="1" si="13"/>
        <v>0</v>
      </c>
      <c r="Z8" s="33">
        <f t="shared" ca="1" si="13"/>
        <v>0</v>
      </c>
      <c r="AA8" s="33">
        <f t="shared" ca="1" si="13"/>
        <v>0</v>
      </c>
      <c r="AB8" s="33">
        <f t="shared" ca="1" si="14"/>
        <v>0</v>
      </c>
      <c r="AC8" s="33">
        <f t="shared" ca="1" si="14"/>
        <v>0</v>
      </c>
      <c r="AD8" s="33">
        <f t="shared" ca="1" si="14"/>
        <v>0</v>
      </c>
      <c r="AE8" s="33">
        <f t="shared" ca="1" si="15"/>
        <v>0</v>
      </c>
      <c r="AF8" s="33">
        <f t="shared" ca="1" si="15"/>
        <v>0</v>
      </c>
      <c r="AG8" s="33">
        <f t="shared" ca="1" si="15"/>
        <v>0</v>
      </c>
      <c r="AH8" s="33">
        <f t="shared" ca="1" si="15"/>
        <v>0</v>
      </c>
      <c r="AI8" s="33">
        <f t="shared" ca="1" si="15"/>
        <v>0</v>
      </c>
      <c r="AJ8" s="33">
        <f t="shared" ca="1" si="15"/>
        <v>0</v>
      </c>
      <c r="AK8" s="33">
        <f t="shared" ca="1" si="15"/>
        <v>0</v>
      </c>
      <c r="AL8" s="33">
        <f t="shared" ca="1" si="15"/>
        <v>0</v>
      </c>
      <c r="AM8" s="33">
        <f t="shared" ca="1" si="15"/>
        <v>0</v>
      </c>
      <c r="AN8" s="33">
        <f t="shared" ca="1" si="15"/>
        <v>0</v>
      </c>
      <c r="AO8" s="33">
        <f t="shared" ca="1" si="16"/>
        <v>0</v>
      </c>
      <c r="AP8" s="33">
        <f t="shared" ca="1" si="16"/>
        <v>0</v>
      </c>
      <c r="AQ8" s="33">
        <f ca="1">SUMIFS(Amount_TI,Location_TI,$A8,FundingSource_TI,AQ$1)+SUMIFS(Amount_CS,Location_CS,$A8,Fundingsource_CS,AQ$1)+SUMIFS(Amount_ETL,Location_ETL,$A8,FundingSource_ETL,AQ$1)+SUMIFS(Amount_Other,Location_Other,$A8,FundingSource_Other,AQ$1)+SUMIFS('CSW Programs'!$J$4:$J$500,'CSW Programs'!$D$4:$D$500,'Location Totals'!$A8,'CSW Programs'!$I$4:$I$500,'School Mailing Address'!$Q$5)</f>
        <v>0</v>
      </c>
      <c r="AR8" s="33">
        <f ca="1">SUMIFS(Amount_TI,Location_TI,$A8,FundingSource_TI,AR$1)+SUMIFS(Amount_CS,Location_CS,$A8,Fundingsource_CS,AR$1)+SUMIFS(Amount_ETL,Location_ETL,$A8,FundingSource_ETL,AR$1)+SUMIFS(Amount_Other,Location_Other,$A8,FundingSource_Other,AR$1)+SUMIFS('CSW Programs'!$J$4:$J$500,'CSW Programs'!$D$4:$D$500,'Location Totals'!$A8,'CSW Programs'!$I$4:$I$500,'School Mailing Address'!$Q$6)</f>
        <v>0</v>
      </c>
      <c r="AS8" s="33">
        <f ca="1">SUMIFS(Amount_TI,Location_TI,$A8,FundingSource_TI,AS$1)+SUMIFS(Amount_CS,Location_CS,$A8,Fundingsource_CS,AS$1)+SUMIFS(Amount_ETL,Location_ETL,$A8,FundingSource_ETL,AS$1)+SUMIFS(Amount_Other,Location_Other,$A8,FundingSource_Other,AS$1)+SUMIFS('CSW Programs'!$J$4:$J$500,'CSW Programs'!$D$4:$D$500,'Location Totals'!$A8,'CSW Programs'!$I$4:$I$500,'School Mailing Address'!$Q$7)</f>
        <v>0</v>
      </c>
      <c r="AT8" s="33">
        <f ca="1">SUMIFS(Amount_TI,Location_TI,$A8,FundingSource_TI,AT$1)+SUMIFS(Amount_CS,Location_CS,$A8,Fundingsource_CS,AT$1)+SUMIFS(Amount_ETL,Location_ETL,$A8,FundingSource_ETL,AT$1)+SUMIFS(Amount_Other,Location_Other,$A8,FundingSource_Other,AT$1)+SUMIFS('CSW Programs'!$J$4:$J$500,'CSW Programs'!$D$4:$D$500,'Location Totals'!$A8,'CSW Programs'!$I$4:$I$500,'Location Totals'!$AT$1)</f>
        <v>0</v>
      </c>
      <c r="AU8" s="33">
        <f ca="1">SUMIFS(Amount_TI,Location_TI,$A8,FundingSource_TI,AU$1)+SUMIFS(Amount_CS,Location_CS,$A8,Fundingsource_CS,AU$1)+SUMIFS(Amount_ETL,Location_ETL,$A8,FundingSource_ETL,AU$1)+SUMIFS(Amount_Other,Location_Other,$A8,FundingSource_Other,AU$1)+SUMIFS('CSW Programs'!$J$4:$J$500,'CSW Programs'!$D$4:$D$500,'Location Totals'!$A8,'CSW Programs'!$I$4:$I$500,'Location Totals'!$AU$1)</f>
        <v>0</v>
      </c>
      <c r="AV8" s="33">
        <f ca="1">SUMIFS(Amount_TI,Location_TI,$A8,FundingSource_TI,AV$1)+SUMIFS(Amount_CS,Location_CS,$A8,Fundingsource_CS,AV$1)+SUMIFS(Amount_ETL,Location_ETL,$A8,FundingSource_ETL,AV$1)+SUMIFS(Amount_Other,Location_Other,$A8,FundingSource_Other,AV$1)+SUMIFS('CSW Programs'!$J$4:$J$500,'CSW Programs'!$D$4:$D$500,'Location Totals'!$A8,'CSW Programs'!$I$4:$I$500,'Location Totals'!$AV$1)</f>
        <v>0</v>
      </c>
      <c r="AW8" s="33"/>
      <c r="BR8" s="32">
        <v>7</v>
      </c>
      <c r="BT8" s="32">
        <v>7</v>
      </c>
    </row>
    <row r="9" spans="1:78" hidden="1" x14ac:dyDescent="0.2">
      <c r="A9" s="17" t="e">
        <f ca="1">IF('Cover Page'!$C$17&lt;&gt;"YES",IF(HLOOKUP($BZ$1,'District Label'!A:GR,BR9,FALSE)="","",(HLOOKUP($BZ$1,'District Label'!A:GR,BR9,FALSE))),OFFSET('BOCES SELECT'!$CH$4:$CH$402,,,COUNTIF('BOCES SELECT'!E:E,"&gt;0")))</f>
        <v>#N/A</v>
      </c>
      <c r="B9" s="33">
        <f t="shared" ca="1" si="3"/>
        <v>0</v>
      </c>
      <c r="C9" s="33">
        <f t="shared" ca="1" si="4"/>
        <v>0</v>
      </c>
      <c r="D9" s="33">
        <f t="shared" ca="1" si="5"/>
        <v>0</v>
      </c>
      <c r="E9" s="33">
        <f t="shared" ca="1" si="5"/>
        <v>0</v>
      </c>
      <c r="F9" s="33">
        <f t="shared" ca="1" si="5"/>
        <v>0</v>
      </c>
      <c r="G9" s="33">
        <f t="shared" ca="1" si="5"/>
        <v>0</v>
      </c>
      <c r="H9" s="33">
        <f t="shared" ca="1" si="5"/>
        <v>0</v>
      </c>
      <c r="I9" s="33">
        <f t="shared" ca="1" si="5"/>
        <v>0</v>
      </c>
      <c r="J9" s="50">
        <f t="shared" ca="1" si="6"/>
        <v>0</v>
      </c>
      <c r="K9" s="33">
        <f t="shared" ca="1" si="17"/>
        <v>0</v>
      </c>
      <c r="L9" s="33">
        <f t="shared" ca="1" si="18"/>
        <v>0</v>
      </c>
      <c r="M9" s="33">
        <f t="shared" ca="1" si="19"/>
        <v>0</v>
      </c>
      <c r="N9" s="33">
        <f t="shared" ca="1" si="20"/>
        <v>0</v>
      </c>
      <c r="O9" s="33">
        <f t="shared" ca="1" si="21"/>
        <v>0</v>
      </c>
      <c r="P9" s="33">
        <f t="shared" ca="1" si="12"/>
        <v>0</v>
      </c>
      <c r="Q9" s="33">
        <f t="shared" ca="1" si="12"/>
        <v>0</v>
      </c>
      <c r="R9" s="33">
        <f t="shared" ca="1" si="12"/>
        <v>0</v>
      </c>
      <c r="S9" s="33">
        <f t="shared" ca="1" si="12"/>
        <v>0</v>
      </c>
      <c r="T9" s="33">
        <f t="shared" ca="1" si="13"/>
        <v>0</v>
      </c>
      <c r="U9" s="33">
        <f t="shared" ca="1" si="13"/>
        <v>0</v>
      </c>
      <c r="V9" s="33">
        <f t="shared" ca="1" si="13"/>
        <v>0</v>
      </c>
      <c r="W9" s="33">
        <f t="shared" ca="1" si="13"/>
        <v>0</v>
      </c>
      <c r="X9" s="33">
        <f t="shared" ca="1" si="13"/>
        <v>0</v>
      </c>
      <c r="Y9" s="33">
        <f t="shared" ca="1" si="13"/>
        <v>0</v>
      </c>
      <c r="Z9" s="33">
        <f t="shared" ca="1" si="13"/>
        <v>0</v>
      </c>
      <c r="AA9" s="33">
        <f t="shared" ca="1" si="13"/>
        <v>0</v>
      </c>
      <c r="AB9" s="33">
        <f t="shared" ca="1" si="14"/>
        <v>0</v>
      </c>
      <c r="AC9" s="33">
        <f t="shared" ca="1" si="14"/>
        <v>0</v>
      </c>
      <c r="AD9" s="33">
        <f t="shared" ca="1" si="14"/>
        <v>0</v>
      </c>
      <c r="AE9" s="33">
        <f t="shared" ca="1" si="15"/>
        <v>0</v>
      </c>
      <c r="AF9" s="33">
        <f t="shared" ca="1" si="15"/>
        <v>0</v>
      </c>
      <c r="AG9" s="33">
        <f t="shared" ca="1" si="15"/>
        <v>0</v>
      </c>
      <c r="AH9" s="33">
        <f t="shared" ca="1" si="15"/>
        <v>0</v>
      </c>
      <c r="AI9" s="33">
        <f t="shared" ca="1" si="15"/>
        <v>0</v>
      </c>
      <c r="AJ9" s="33">
        <f t="shared" ca="1" si="15"/>
        <v>0</v>
      </c>
      <c r="AK9" s="33">
        <f t="shared" ca="1" si="15"/>
        <v>0</v>
      </c>
      <c r="AL9" s="33">
        <f t="shared" ca="1" si="15"/>
        <v>0</v>
      </c>
      <c r="AM9" s="33">
        <f t="shared" ca="1" si="15"/>
        <v>0</v>
      </c>
      <c r="AN9" s="33">
        <f t="shared" ca="1" si="15"/>
        <v>0</v>
      </c>
      <c r="AO9" s="33">
        <f t="shared" ca="1" si="16"/>
        <v>0</v>
      </c>
      <c r="AP9" s="33">
        <f t="shared" ca="1" si="16"/>
        <v>0</v>
      </c>
      <c r="AQ9" s="33">
        <f ca="1">SUMIFS(Amount_TI,Location_TI,$A9,FundingSource_TI,AQ$1)+SUMIFS(Amount_CS,Location_CS,$A9,Fundingsource_CS,AQ$1)+SUMIFS(Amount_ETL,Location_ETL,$A9,FundingSource_ETL,AQ$1)+SUMIFS(Amount_Other,Location_Other,$A9,FundingSource_Other,AQ$1)+SUMIFS('CSW Programs'!$J$4:$J$500,'CSW Programs'!$D$4:$D$500,'Location Totals'!$A9,'CSW Programs'!$I$4:$I$500,'School Mailing Address'!$Q$5)</f>
        <v>0</v>
      </c>
      <c r="AR9" s="33">
        <f ca="1">SUMIFS(Amount_TI,Location_TI,$A9,FundingSource_TI,AR$1)+SUMIFS(Amount_CS,Location_CS,$A9,Fundingsource_CS,AR$1)+SUMIFS(Amount_ETL,Location_ETL,$A9,FundingSource_ETL,AR$1)+SUMIFS(Amount_Other,Location_Other,$A9,FundingSource_Other,AR$1)+SUMIFS('CSW Programs'!$J$4:$J$500,'CSW Programs'!$D$4:$D$500,'Location Totals'!$A9,'CSW Programs'!$I$4:$I$500,'School Mailing Address'!$Q$6)</f>
        <v>0</v>
      </c>
      <c r="AS9" s="33">
        <f ca="1">SUMIFS(Amount_TI,Location_TI,$A9,FundingSource_TI,AS$1)+SUMIFS(Amount_CS,Location_CS,$A9,Fundingsource_CS,AS$1)+SUMIFS(Amount_ETL,Location_ETL,$A9,FundingSource_ETL,AS$1)+SUMIFS(Amount_Other,Location_Other,$A9,FundingSource_Other,AS$1)+SUMIFS('CSW Programs'!$J$4:$J$500,'CSW Programs'!$D$4:$D$500,'Location Totals'!$A9,'CSW Programs'!$I$4:$I$500,'School Mailing Address'!$Q$7)</f>
        <v>0</v>
      </c>
      <c r="AT9" s="33">
        <f ca="1">SUMIFS(Amount_TI,Location_TI,$A9,FundingSource_TI,AT$1)+SUMIFS(Amount_CS,Location_CS,$A9,Fundingsource_CS,AT$1)+SUMIFS(Amount_ETL,Location_ETL,$A9,FundingSource_ETL,AT$1)+SUMIFS(Amount_Other,Location_Other,$A9,FundingSource_Other,AT$1)+SUMIFS('CSW Programs'!$J$4:$J$500,'CSW Programs'!$D$4:$D$500,'Location Totals'!$A9,'CSW Programs'!$I$4:$I$500,'Location Totals'!$AT$1)</f>
        <v>0</v>
      </c>
      <c r="AU9" s="33">
        <f ca="1">SUMIFS(Amount_TI,Location_TI,$A9,FundingSource_TI,AU$1)+SUMIFS(Amount_CS,Location_CS,$A9,Fundingsource_CS,AU$1)+SUMIFS(Amount_ETL,Location_ETL,$A9,FundingSource_ETL,AU$1)+SUMIFS(Amount_Other,Location_Other,$A9,FundingSource_Other,AU$1)+SUMIFS('CSW Programs'!$J$4:$J$500,'CSW Programs'!$D$4:$D$500,'Location Totals'!$A9,'CSW Programs'!$I$4:$I$500,'Location Totals'!$AU$1)</f>
        <v>0</v>
      </c>
      <c r="AV9" s="33">
        <f ca="1">SUMIFS(Amount_TI,Location_TI,$A9,FundingSource_TI,AV$1)+SUMIFS(Amount_CS,Location_CS,$A9,Fundingsource_CS,AV$1)+SUMIFS(Amount_ETL,Location_ETL,$A9,FundingSource_ETL,AV$1)+SUMIFS(Amount_Other,Location_Other,$A9,FundingSource_Other,AV$1)+SUMIFS('CSW Programs'!$J$4:$J$500,'CSW Programs'!$D$4:$D$500,'Location Totals'!$A9,'CSW Programs'!$I$4:$I$500,'Location Totals'!$AV$1)</f>
        <v>0</v>
      </c>
      <c r="AW9" s="33"/>
      <c r="BR9" s="32">
        <v>8</v>
      </c>
      <c r="BT9" s="32">
        <v>8</v>
      </c>
    </row>
    <row r="10" spans="1:78" hidden="1" x14ac:dyDescent="0.2">
      <c r="A10" s="17" t="e">
        <f ca="1">IF('Cover Page'!$C$17&lt;&gt;"YES",IF(HLOOKUP($BZ$1,'District Label'!A:GR,BR10,FALSE)="","",(HLOOKUP($BZ$1,'District Label'!A:GR,BR10,FALSE))),OFFSET('BOCES SELECT'!$CH$4:$CH$402,,,COUNTIF('BOCES SELECT'!E:E,"&gt;0")))</f>
        <v>#N/A</v>
      </c>
      <c r="B10" s="33">
        <f t="shared" ca="1" si="3"/>
        <v>0</v>
      </c>
      <c r="C10" s="33">
        <f t="shared" ca="1" si="4"/>
        <v>0</v>
      </c>
      <c r="D10" s="33">
        <f t="shared" ca="1" si="5"/>
        <v>0</v>
      </c>
      <c r="E10" s="33">
        <f t="shared" ca="1" si="5"/>
        <v>0</v>
      </c>
      <c r="F10" s="33">
        <f t="shared" ca="1" si="5"/>
        <v>0</v>
      </c>
      <c r="G10" s="33">
        <f t="shared" ca="1" si="5"/>
        <v>0</v>
      </c>
      <c r="H10" s="33">
        <f t="shared" ca="1" si="5"/>
        <v>0</v>
      </c>
      <c r="I10" s="33">
        <f t="shared" ca="1" si="5"/>
        <v>0</v>
      </c>
      <c r="J10" s="50">
        <f t="shared" ca="1" si="6"/>
        <v>0</v>
      </c>
      <c r="K10" s="33">
        <f t="shared" ca="1" si="17"/>
        <v>0</v>
      </c>
      <c r="L10" s="33">
        <f t="shared" ca="1" si="18"/>
        <v>0</v>
      </c>
      <c r="M10" s="33">
        <f t="shared" ca="1" si="19"/>
        <v>0</v>
      </c>
      <c r="N10" s="33">
        <f t="shared" ca="1" si="20"/>
        <v>0</v>
      </c>
      <c r="O10" s="33">
        <f t="shared" ca="1" si="21"/>
        <v>0</v>
      </c>
      <c r="P10" s="33">
        <f t="shared" ca="1" si="12"/>
        <v>0</v>
      </c>
      <c r="Q10" s="33">
        <f t="shared" ca="1" si="12"/>
        <v>0</v>
      </c>
      <c r="R10" s="33">
        <f t="shared" ca="1" si="12"/>
        <v>0</v>
      </c>
      <c r="S10" s="33">
        <f t="shared" ca="1" si="12"/>
        <v>0</v>
      </c>
      <c r="T10" s="33">
        <f t="shared" ca="1" si="13"/>
        <v>0</v>
      </c>
      <c r="U10" s="33">
        <f t="shared" ca="1" si="13"/>
        <v>0</v>
      </c>
      <c r="V10" s="33">
        <f t="shared" ca="1" si="13"/>
        <v>0</v>
      </c>
      <c r="W10" s="33">
        <f t="shared" ca="1" si="13"/>
        <v>0</v>
      </c>
      <c r="X10" s="33">
        <f t="shared" ca="1" si="13"/>
        <v>0</v>
      </c>
      <c r="Y10" s="33">
        <f t="shared" ca="1" si="13"/>
        <v>0</v>
      </c>
      <c r="Z10" s="33">
        <f t="shared" ca="1" si="13"/>
        <v>0</v>
      </c>
      <c r="AA10" s="33">
        <f t="shared" ca="1" si="13"/>
        <v>0</v>
      </c>
      <c r="AB10" s="33">
        <f t="shared" ca="1" si="14"/>
        <v>0</v>
      </c>
      <c r="AC10" s="33">
        <f t="shared" ca="1" si="14"/>
        <v>0</v>
      </c>
      <c r="AD10" s="33">
        <f t="shared" ca="1" si="14"/>
        <v>0</v>
      </c>
      <c r="AE10" s="33">
        <f t="shared" ca="1" si="15"/>
        <v>0</v>
      </c>
      <c r="AF10" s="33">
        <f t="shared" ca="1" si="15"/>
        <v>0</v>
      </c>
      <c r="AG10" s="33">
        <f t="shared" ca="1" si="15"/>
        <v>0</v>
      </c>
      <c r="AH10" s="33">
        <f t="shared" ca="1" si="15"/>
        <v>0</v>
      </c>
      <c r="AI10" s="33">
        <f t="shared" ca="1" si="15"/>
        <v>0</v>
      </c>
      <c r="AJ10" s="33">
        <f t="shared" ca="1" si="15"/>
        <v>0</v>
      </c>
      <c r="AK10" s="33">
        <f t="shared" ca="1" si="15"/>
        <v>0</v>
      </c>
      <c r="AL10" s="33">
        <f t="shared" ca="1" si="15"/>
        <v>0</v>
      </c>
      <c r="AM10" s="33">
        <f t="shared" ca="1" si="15"/>
        <v>0</v>
      </c>
      <c r="AN10" s="33">
        <f t="shared" ca="1" si="15"/>
        <v>0</v>
      </c>
      <c r="AO10" s="33">
        <f t="shared" ca="1" si="16"/>
        <v>0</v>
      </c>
      <c r="AP10" s="33">
        <f t="shared" ca="1" si="16"/>
        <v>0</v>
      </c>
      <c r="AQ10" s="33">
        <f ca="1">SUMIFS(Amount_TI,Location_TI,$A10,FundingSource_TI,AQ$1)+SUMIFS(Amount_CS,Location_CS,$A10,Fundingsource_CS,AQ$1)+SUMIFS(Amount_ETL,Location_ETL,$A10,FundingSource_ETL,AQ$1)+SUMIFS(Amount_Other,Location_Other,$A10,FundingSource_Other,AQ$1)+SUMIFS('CSW Programs'!$J$4:$J$500,'CSW Programs'!$D$4:$D$500,'Location Totals'!$A10,'CSW Programs'!$I$4:$I$500,'School Mailing Address'!$Q$5)</f>
        <v>0</v>
      </c>
      <c r="AR10" s="33">
        <f ca="1">SUMIFS(Amount_TI,Location_TI,$A10,FundingSource_TI,AR$1)+SUMIFS(Amount_CS,Location_CS,$A10,Fundingsource_CS,AR$1)+SUMIFS(Amount_ETL,Location_ETL,$A10,FundingSource_ETL,AR$1)+SUMIFS(Amount_Other,Location_Other,$A10,FundingSource_Other,AR$1)+SUMIFS('CSW Programs'!$J$4:$J$500,'CSW Programs'!$D$4:$D$500,'Location Totals'!$A10,'CSW Programs'!$I$4:$I$500,'School Mailing Address'!$Q$6)</f>
        <v>0</v>
      </c>
      <c r="AS10" s="33">
        <f ca="1">SUMIFS(Amount_TI,Location_TI,$A10,FundingSource_TI,AS$1)+SUMIFS(Amount_CS,Location_CS,$A10,Fundingsource_CS,AS$1)+SUMIFS(Amount_ETL,Location_ETL,$A10,FundingSource_ETL,AS$1)+SUMIFS(Amount_Other,Location_Other,$A10,FundingSource_Other,AS$1)+SUMIFS('CSW Programs'!$J$4:$J$500,'CSW Programs'!$D$4:$D$500,'Location Totals'!$A10,'CSW Programs'!$I$4:$I$500,'School Mailing Address'!$Q$7)</f>
        <v>0</v>
      </c>
      <c r="AT10" s="33">
        <f ca="1">SUMIFS(Amount_TI,Location_TI,$A10,FundingSource_TI,AT$1)+SUMIFS(Amount_CS,Location_CS,$A10,Fundingsource_CS,AT$1)+SUMIFS(Amount_ETL,Location_ETL,$A10,FundingSource_ETL,AT$1)+SUMIFS(Amount_Other,Location_Other,$A10,FundingSource_Other,AT$1)+SUMIFS('CSW Programs'!$J$4:$J$500,'CSW Programs'!$D$4:$D$500,'Location Totals'!$A10,'CSW Programs'!$I$4:$I$500,'Location Totals'!$AT$1)</f>
        <v>0</v>
      </c>
      <c r="AU10" s="33">
        <f ca="1">SUMIFS(Amount_TI,Location_TI,$A10,FundingSource_TI,AU$1)+SUMIFS(Amount_CS,Location_CS,$A10,Fundingsource_CS,AU$1)+SUMIFS(Amount_ETL,Location_ETL,$A10,FundingSource_ETL,AU$1)+SUMIFS(Amount_Other,Location_Other,$A10,FundingSource_Other,AU$1)+SUMIFS('CSW Programs'!$J$4:$J$500,'CSW Programs'!$D$4:$D$500,'Location Totals'!$A10,'CSW Programs'!$I$4:$I$500,'Location Totals'!$AU$1)</f>
        <v>0</v>
      </c>
      <c r="AV10" s="33">
        <f ca="1">SUMIFS(Amount_TI,Location_TI,$A10,FundingSource_TI,AV$1)+SUMIFS(Amount_CS,Location_CS,$A10,Fundingsource_CS,AV$1)+SUMIFS(Amount_ETL,Location_ETL,$A10,FundingSource_ETL,AV$1)+SUMIFS(Amount_Other,Location_Other,$A10,FundingSource_Other,AV$1)+SUMIFS('CSW Programs'!$J$4:$J$500,'CSW Programs'!$D$4:$D$500,'Location Totals'!$A10,'CSW Programs'!$I$4:$I$500,'Location Totals'!$AV$1)</f>
        <v>0</v>
      </c>
      <c r="AW10" s="33"/>
      <c r="BR10" s="32">
        <v>9</v>
      </c>
      <c r="BT10" s="32">
        <v>9</v>
      </c>
    </row>
    <row r="11" spans="1:78" hidden="1" x14ac:dyDescent="0.2">
      <c r="A11" s="17" t="e">
        <f ca="1">IF('Cover Page'!$C$17&lt;&gt;"YES",IF(HLOOKUP($BZ$1,'District Label'!A:GR,BR11,FALSE)="","",(HLOOKUP($BZ$1,'District Label'!A:GR,BR11,FALSE))),OFFSET('BOCES SELECT'!$CH$4:$CH$402,,,COUNTIF('BOCES SELECT'!E:E,"&gt;0")))</f>
        <v>#N/A</v>
      </c>
      <c r="B11" s="33">
        <f t="shared" ca="1" si="3"/>
        <v>0</v>
      </c>
      <c r="C11" s="33">
        <f t="shared" ca="1" si="4"/>
        <v>0</v>
      </c>
      <c r="D11" s="33">
        <f t="shared" ca="1" si="5"/>
        <v>0</v>
      </c>
      <c r="E11" s="33">
        <f t="shared" ca="1" si="5"/>
        <v>0</v>
      </c>
      <c r="F11" s="33">
        <f t="shared" ca="1" si="5"/>
        <v>0</v>
      </c>
      <c r="G11" s="33">
        <f t="shared" ca="1" si="5"/>
        <v>0</v>
      </c>
      <c r="H11" s="33">
        <f t="shared" ca="1" si="5"/>
        <v>0</v>
      </c>
      <c r="I11" s="33">
        <f t="shared" ca="1" si="5"/>
        <v>0</v>
      </c>
      <c r="J11" s="50">
        <f t="shared" ca="1" si="6"/>
        <v>0</v>
      </c>
      <c r="K11" s="33">
        <f t="shared" ca="1" si="17"/>
        <v>0</v>
      </c>
      <c r="L11" s="33">
        <f t="shared" ca="1" si="18"/>
        <v>0</v>
      </c>
      <c r="M11" s="33">
        <f t="shared" ca="1" si="19"/>
        <v>0</v>
      </c>
      <c r="N11" s="33">
        <f t="shared" ca="1" si="20"/>
        <v>0</v>
      </c>
      <c r="O11" s="33">
        <f t="shared" ca="1" si="21"/>
        <v>0</v>
      </c>
      <c r="P11" s="33">
        <f t="shared" ca="1" si="12"/>
        <v>0</v>
      </c>
      <c r="Q11" s="33">
        <f t="shared" ca="1" si="12"/>
        <v>0</v>
      </c>
      <c r="R11" s="33">
        <f t="shared" ca="1" si="12"/>
        <v>0</v>
      </c>
      <c r="S11" s="33">
        <f t="shared" ca="1" si="12"/>
        <v>0</v>
      </c>
      <c r="T11" s="33">
        <f t="shared" ca="1" si="13"/>
        <v>0</v>
      </c>
      <c r="U11" s="33">
        <f t="shared" ca="1" si="13"/>
        <v>0</v>
      </c>
      <c r="V11" s="33">
        <f t="shared" ca="1" si="13"/>
        <v>0</v>
      </c>
      <c r="W11" s="33">
        <f t="shared" ca="1" si="13"/>
        <v>0</v>
      </c>
      <c r="X11" s="33">
        <f t="shared" ca="1" si="13"/>
        <v>0</v>
      </c>
      <c r="Y11" s="33">
        <f t="shared" ca="1" si="13"/>
        <v>0</v>
      </c>
      <c r="Z11" s="33">
        <f t="shared" ca="1" si="13"/>
        <v>0</v>
      </c>
      <c r="AA11" s="33">
        <f t="shared" ca="1" si="13"/>
        <v>0</v>
      </c>
      <c r="AB11" s="33">
        <f t="shared" ca="1" si="14"/>
        <v>0</v>
      </c>
      <c r="AC11" s="33">
        <f t="shared" ca="1" si="14"/>
        <v>0</v>
      </c>
      <c r="AD11" s="33">
        <f t="shared" ca="1" si="14"/>
        <v>0</v>
      </c>
      <c r="AE11" s="33">
        <f t="shared" ca="1" si="15"/>
        <v>0</v>
      </c>
      <c r="AF11" s="33">
        <f t="shared" ca="1" si="15"/>
        <v>0</v>
      </c>
      <c r="AG11" s="33">
        <f t="shared" ca="1" si="15"/>
        <v>0</v>
      </c>
      <c r="AH11" s="33">
        <f t="shared" ca="1" si="15"/>
        <v>0</v>
      </c>
      <c r="AI11" s="33">
        <f t="shared" ca="1" si="15"/>
        <v>0</v>
      </c>
      <c r="AJ11" s="33">
        <f t="shared" ca="1" si="15"/>
        <v>0</v>
      </c>
      <c r="AK11" s="33">
        <f t="shared" ca="1" si="15"/>
        <v>0</v>
      </c>
      <c r="AL11" s="33">
        <f t="shared" ca="1" si="15"/>
        <v>0</v>
      </c>
      <c r="AM11" s="33">
        <f t="shared" ca="1" si="15"/>
        <v>0</v>
      </c>
      <c r="AN11" s="33">
        <f t="shared" ca="1" si="15"/>
        <v>0</v>
      </c>
      <c r="AO11" s="33">
        <f t="shared" ca="1" si="16"/>
        <v>0</v>
      </c>
      <c r="AP11" s="33">
        <f t="shared" ca="1" si="16"/>
        <v>0</v>
      </c>
      <c r="AQ11" s="33">
        <f ca="1">SUMIFS(Amount_TI,Location_TI,$A11,FundingSource_TI,AQ$1)+SUMIFS(Amount_CS,Location_CS,$A11,Fundingsource_CS,AQ$1)+SUMIFS(Amount_ETL,Location_ETL,$A11,FundingSource_ETL,AQ$1)+SUMIFS(Amount_Other,Location_Other,$A11,FundingSource_Other,AQ$1)+SUMIFS('CSW Programs'!$J$4:$J$500,'CSW Programs'!$D$4:$D$500,'Location Totals'!$A11,'CSW Programs'!$I$4:$I$500,'School Mailing Address'!$Q$5)</f>
        <v>0</v>
      </c>
      <c r="AR11" s="33">
        <f ca="1">SUMIFS(Amount_TI,Location_TI,$A11,FundingSource_TI,AR$1)+SUMIFS(Amount_CS,Location_CS,$A11,Fundingsource_CS,AR$1)+SUMIFS(Amount_ETL,Location_ETL,$A11,FundingSource_ETL,AR$1)+SUMIFS(Amount_Other,Location_Other,$A11,FundingSource_Other,AR$1)+SUMIFS('CSW Programs'!$J$4:$J$500,'CSW Programs'!$D$4:$D$500,'Location Totals'!$A11,'CSW Programs'!$I$4:$I$500,'School Mailing Address'!$Q$6)</f>
        <v>0</v>
      </c>
      <c r="AS11" s="33">
        <f ca="1">SUMIFS(Amount_TI,Location_TI,$A11,FundingSource_TI,AS$1)+SUMIFS(Amount_CS,Location_CS,$A11,Fundingsource_CS,AS$1)+SUMIFS(Amount_ETL,Location_ETL,$A11,FundingSource_ETL,AS$1)+SUMIFS(Amount_Other,Location_Other,$A11,FundingSource_Other,AS$1)+SUMIFS('CSW Programs'!$J$4:$J$500,'CSW Programs'!$D$4:$D$500,'Location Totals'!$A11,'CSW Programs'!$I$4:$I$500,'School Mailing Address'!$Q$7)</f>
        <v>0</v>
      </c>
      <c r="AT11" s="33">
        <f ca="1">SUMIFS(Amount_TI,Location_TI,$A11,FundingSource_TI,AT$1)+SUMIFS(Amount_CS,Location_CS,$A11,Fundingsource_CS,AT$1)+SUMIFS(Amount_ETL,Location_ETL,$A11,FundingSource_ETL,AT$1)+SUMIFS(Amount_Other,Location_Other,$A11,FundingSource_Other,AT$1)+SUMIFS('CSW Programs'!$J$4:$J$500,'CSW Programs'!$D$4:$D$500,'Location Totals'!$A11,'CSW Programs'!$I$4:$I$500,'Location Totals'!$AT$1)</f>
        <v>0</v>
      </c>
      <c r="AU11" s="33">
        <f ca="1">SUMIFS(Amount_TI,Location_TI,$A11,FundingSource_TI,AU$1)+SUMIFS(Amount_CS,Location_CS,$A11,Fundingsource_CS,AU$1)+SUMIFS(Amount_ETL,Location_ETL,$A11,FundingSource_ETL,AU$1)+SUMIFS(Amount_Other,Location_Other,$A11,FundingSource_Other,AU$1)+SUMIFS('CSW Programs'!$J$4:$J$500,'CSW Programs'!$D$4:$D$500,'Location Totals'!$A11,'CSW Programs'!$I$4:$I$500,'Location Totals'!$AU$1)</f>
        <v>0</v>
      </c>
      <c r="AV11" s="33">
        <f ca="1">SUMIFS(Amount_TI,Location_TI,$A11,FundingSource_TI,AV$1)+SUMIFS(Amount_CS,Location_CS,$A11,Fundingsource_CS,AV$1)+SUMIFS(Amount_ETL,Location_ETL,$A11,FundingSource_ETL,AV$1)+SUMIFS(Amount_Other,Location_Other,$A11,FundingSource_Other,AV$1)+SUMIFS('CSW Programs'!$J$4:$J$500,'CSW Programs'!$D$4:$D$500,'Location Totals'!$A11,'CSW Programs'!$I$4:$I$500,'Location Totals'!$AV$1)</f>
        <v>0</v>
      </c>
      <c r="AW11" s="33"/>
      <c r="BR11" s="32">
        <v>10</v>
      </c>
      <c r="BT11" s="32">
        <v>10</v>
      </c>
    </row>
    <row r="12" spans="1:78" hidden="1" x14ac:dyDescent="0.2">
      <c r="A12" s="17" t="e">
        <f ca="1">IF('Cover Page'!$C$17&lt;&gt;"YES",IF(HLOOKUP($BZ$1,'District Label'!A:GR,BR12,FALSE)="","",(HLOOKUP($BZ$1,'District Label'!A:GR,BR12,FALSE))),OFFSET('BOCES SELECT'!$CH$4:$CH$402,,,COUNTIF('BOCES SELECT'!E:E,"&gt;0")))</f>
        <v>#N/A</v>
      </c>
      <c r="B12" s="33">
        <f t="shared" ca="1" si="3"/>
        <v>0</v>
      </c>
      <c r="C12" s="33">
        <f t="shared" ca="1" si="4"/>
        <v>0</v>
      </c>
      <c r="D12" s="33">
        <f t="shared" ca="1" si="5"/>
        <v>0</v>
      </c>
      <c r="E12" s="33">
        <f t="shared" ca="1" si="5"/>
        <v>0</v>
      </c>
      <c r="F12" s="33">
        <f t="shared" ca="1" si="5"/>
        <v>0</v>
      </c>
      <c r="G12" s="33">
        <f t="shared" ca="1" si="5"/>
        <v>0</v>
      </c>
      <c r="H12" s="33">
        <f t="shared" ca="1" si="5"/>
        <v>0</v>
      </c>
      <c r="I12" s="33">
        <f t="shared" ca="1" si="5"/>
        <v>0</v>
      </c>
      <c r="J12" s="50">
        <f t="shared" ca="1" si="6"/>
        <v>0</v>
      </c>
      <c r="K12" s="33">
        <f t="shared" ca="1" si="17"/>
        <v>0</v>
      </c>
      <c r="L12" s="33">
        <f t="shared" ca="1" si="18"/>
        <v>0</v>
      </c>
      <c r="M12" s="33">
        <f t="shared" ca="1" si="19"/>
        <v>0</v>
      </c>
      <c r="N12" s="33">
        <f t="shared" ca="1" si="20"/>
        <v>0</v>
      </c>
      <c r="O12" s="33">
        <f t="shared" ca="1" si="21"/>
        <v>0</v>
      </c>
      <c r="P12" s="33">
        <f t="shared" ca="1" si="12"/>
        <v>0</v>
      </c>
      <c r="Q12" s="33">
        <f t="shared" ca="1" si="12"/>
        <v>0</v>
      </c>
      <c r="R12" s="33">
        <f t="shared" ca="1" si="12"/>
        <v>0</v>
      </c>
      <c r="S12" s="33">
        <f t="shared" ca="1" si="12"/>
        <v>0</v>
      </c>
      <c r="T12" s="33">
        <f t="shared" ca="1" si="13"/>
        <v>0</v>
      </c>
      <c r="U12" s="33">
        <f t="shared" ca="1" si="13"/>
        <v>0</v>
      </c>
      <c r="V12" s="33">
        <f t="shared" ca="1" si="13"/>
        <v>0</v>
      </c>
      <c r="W12" s="33">
        <f t="shared" ca="1" si="13"/>
        <v>0</v>
      </c>
      <c r="X12" s="33">
        <f t="shared" ca="1" si="13"/>
        <v>0</v>
      </c>
      <c r="Y12" s="33">
        <f t="shared" ca="1" si="13"/>
        <v>0</v>
      </c>
      <c r="Z12" s="33">
        <f t="shared" ca="1" si="13"/>
        <v>0</v>
      </c>
      <c r="AA12" s="33">
        <f t="shared" ca="1" si="13"/>
        <v>0</v>
      </c>
      <c r="AB12" s="33">
        <f t="shared" ca="1" si="14"/>
        <v>0</v>
      </c>
      <c r="AC12" s="33">
        <f t="shared" ca="1" si="14"/>
        <v>0</v>
      </c>
      <c r="AD12" s="33">
        <f t="shared" ca="1" si="14"/>
        <v>0</v>
      </c>
      <c r="AE12" s="33">
        <f t="shared" ca="1" si="15"/>
        <v>0</v>
      </c>
      <c r="AF12" s="33">
        <f t="shared" ca="1" si="15"/>
        <v>0</v>
      </c>
      <c r="AG12" s="33">
        <f t="shared" ca="1" si="15"/>
        <v>0</v>
      </c>
      <c r="AH12" s="33">
        <f t="shared" ca="1" si="15"/>
        <v>0</v>
      </c>
      <c r="AI12" s="33">
        <f t="shared" ca="1" si="15"/>
        <v>0</v>
      </c>
      <c r="AJ12" s="33">
        <f t="shared" ca="1" si="15"/>
        <v>0</v>
      </c>
      <c r="AK12" s="33">
        <f t="shared" ca="1" si="15"/>
        <v>0</v>
      </c>
      <c r="AL12" s="33">
        <f t="shared" ca="1" si="15"/>
        <v>0</v>
      </c>
      <c r="AM12" s="33">
        <f t="shared" ca="1" si="15"/>
        <v>0</v>
      </c>
      <c r="AN12" s="33">
        <f t="shared" ca="1" si="15"/>
        <v>0</v>
      </c>
      <c r="AO12" s="33">
        <f t="shared" ca="1" si="16"/>
        <v>0</v>
      </c>
      <c r="AP12" s="33">
        <f t="shared" ca="1" si="16"/>
        <v>0</v>
      </c>
      <c r="AQ12" s="33">
        <f ca="1">SUMIFS(Amount_TI,Location_TI,$A12,FundingSource_TI,AQ$1)+SUMIFS(Amount_CS,Location_CS,$A12,Fundingsource_CS,AQ$1)+SUMIFS(Amount_ETL,Location_ETL,$A12,FundingSource_ETL,AQ$1)+SUMIFS(Amount_Other,Location_Other,$A12,FundingSource_Other,AQ$1)+SUMIFS('CSW Programs'!$J$4:$J$500,'CSW Programs'!$D$4:$D$500,'Location Totals'!$A12,'CSW Programs'!$I$4:$I$500,'School Mailing Address'!$Q$5)</f>
        <v>0</v>
      </c>
      <c r="AR12" s="33">
        <f ca="1">SUMIFS(Amount_TI,Location_TI,$A12,FundingSource_TI,AR$1)+SUMIFS(Amount_CS,Location_CS,$A12,Fundingsource_CS,AR$1)+SUMIFS(Amount_ETL,Location_ETL,$A12,FundingSource_ETL,AR$1)+SUMIFS(Amount_Other,Location_Other,$A12,FundingSource_Other,AR$1)+SUMIFS('CSW Programs'!$J$4:$J$500,'CSW Programs'!$D$4:$D$500,'Location Totals'!$A12,'CSW Programs'!$I$4:$I$500,'School Mailing Address'!$Q$6)</f>
        <v>0</v>
      </c>
      <c r="AS12" s="33">
        <f ca="1">SUMIFS(Amount_TI,Location_TI,$A12,FundingSource_TI,AS$1)+SUMIFS(Amount_CS,Location_CS,$A12,Fundingsource_CS,AS$1)+SUMIFS(Amount_ETL,Location_ETL,$A12,FundingSource_ETL,AS$1)+SUMIFS(Amount_Other,Location_Other,$A12,FundingSource_Other,AS$1)+SUMIFS('CSW Programs'!$J$4:$J$500,'CSW Programs'!$D$4:$D$500,'Location Totals'!$A12,'CSW Programs'!$I$4:$I$500,'School Mailing Address'!$Q$7)</f>
        <v>0</v>
      </c>
      <c r="AT12" s="33">
        <f ca="1">SUMIFS(Amount_TI,Location_TI,$A12,FundingSource_TI,AT$1)+SUMIFS(Amount_CS,Location_CS,$A12,Fundingsource_CS,AT$1)+SUMIFS(Amount_ETL,Location_ETL,$A12,FundingSource_ETL,AT$1)+SUMIFS(Amount_Other,Location_Other,$A12,FundingSource_Other,AT$1)+SUMIFS('CSW Programs'!$J$4:$J$500,'CSW Programs'!$D$4:$D$500,'Location Totals'!$A12,'CSW Programs'!$I$4:$I$500,'Location Totals'!$AT$1)</f>
        <v>0</v>
      </c>
      <c r="AU12" s="33">
        <f ca="1">SUMIFS(Amount_TI,Location_TI,$A12,FundingSource_TI,AU$1)+SUMIFS(Amount_CS,Location_CS,$A12,Fundingsource_CS,AU$1)+SUMIFS(Amount_ETL,Location_ETL,$A12,FundingSource_ETL,AU$1)+SUMIFS(Amount_Other,Location_Other,$A12,FundingSource_Other,AU$1)+SUMIFS('CSW Programs'!$J$4:$J$500,'CSW Programs'!$D$4:$D$500,'Location Totals'!$A12,'CSW Programs'!$I$4:$I$500,'Location Totals'!$AU$1)</f>
        <v>0</v>
      </c>
      <c r="AV12" s="33">
        <f ca="1">SUMIFS(Amount_TI,Location_TI,$A12,FundingSource_TI,AV$1)+SUMIFS(Amount_CS,Location_CS,$A12,Fundingsource_CS,AV$1)+SUMIFS(Amount_ETL,Location_ETL,$A12,FundingSource_ETL,AV$1)+SUMIFS(Amount_Other,Location_Other,$A12,FundingSource_Other,AV$1)+SUMIFS('CSW Programs'!$J$4:$J$500,'CSW Programs'!$D$4:$D$500,'Location Totals'!$A12,'CSW Programs'!$I$4:$I$500,'Location Totals'!$AV$1)</f>
        <v>0</v>
      </c>
      <c r="AW12" s="33"/>
      <c r="BR12" s="32">
        <v>11</v>
      </c>
      <c r="BT12" s="32">
        <v>11</v>
      </c>
    </row>
    <row r="13" spans="1:78" hidden="1" x14ac:dyDescent="0.2">
      <c r="A13" s="17" t="e">
        <f ca="1">IF('Cover Page'!$C$17&lt;&gt;"YES",IF(HLOOKUP($BZ$1,'District Label'!A:GR,BR13,FALSE)="","",(HLOOKUP($BZ$1,'District Label'!A:GR,BR13,FALSE))),OFFSET('BOCES SELECT'!$CH$4:$CH$402,,,COUNTIF('BOCES SELECT'!E:E,"&gt;0")))</f>
        <v>#N/A</v>
      </c>
      <c r="B13" s="33">
        <f t="shared" ca="1" si="3"/>
        <v>0</v>
      </c>
      <c r="C13" s="33">
        <f t="shared" ca="1" si="4"/>
        <v>0</v>
      </c>
      <c r="D13" s="33">
        <f t="shared" ca="1" si="5"/>
        <v>0</v>
      </c>
      <c r="E13" s="33">
        <f t="shared" ca="1" si="5"/>
        <v>0</v>
      </c>
      <c r="F13" s="33">
        <f t="shared" ca="1" si="5"/>
        <v>0</v>
      </c>
      <c r="G13" s="33">
        <f t="shared" ca="1" si="5"/>
        <v>0</v>
      </c>
      <c r="H13" s="33">
        <f t="shared" ca="1" si="5"/>
        <v>0</v>
      </c>
      <c r="I13" s="33">
        <f t="shared" ca="1" si="5"/>
        <v>0</v>
      </c>
      <c r="J13" s="50">
        <f t="shared" ca="1" si="6"/>
        <v>0</v>
      </c>
      <c r="K13" s="33">
        <f t="shared" ca="1" si="17"/>
        <v>0</v>
      </c>
      <c r="L13" s="33">
        <f t="shared" ca="1" si="18"/>
        <v>0</v>
      </c>
      <c r="M13" s="33">
        <f t="shared" ca="1" si="19"/>
        <v>0</v>
      </c>
      <c r="N13" s="33">
        <f t="shared" ca="1" si="20"/>
        <v>0</v>
      </c>
      <c r="O13" s="33">
        <f t="shared" ca="1" si="21"/>
        <v>0</v>
      </c>
      <c r="P13" s="33">
        <f t="shared" ca="1" si="12"/>
        <v>0</v>
      </c>
      <c r="Q13" s="33">
        <f t="shared" ca="1" si="12"/>
        <v>0</v>
      </c>
      <c r="R13" s="33">
        <f t="shared" ca="1" si="12"/>
        <v>0</v>
      </c>
      <c r="S13" s="33">
        <f t="shared" ca="1" si="12"/>
        <v>0</v>
      </c>
      <c r="T13" s="33">
        <f t="shared" ca="1" si="13"/>
        <v>0</v>
      </c>
      <c r="U13" s="33">
        <f t="shared" ca="1" si="13"/>
        <v>0</v>
      </c>
      <c r="V13" s="33">
        <f t="shared" ca="1" si="13"/>
        <v>0</v>
      </c>
      <c r="W13" s="33">
        <f t="shared" ca="1" si="13"/>
        <v>0</v>
      </c>
      <c r="X13" s="33">
        <f t="shared" ca="1" si="13"/>
        <v>0</v>
      </c>
      <c r="Y13" s="33">
        <f t="shared" ca="1" si="13"/>
        <v>0</v>
      </c>
      <c r="Z13" s="33">
        <f t="shared" ca="1" si="13"/>
        <v>0</v>
      </c>
      <c r="AA13" s="33">
        <f t="shared" ca="1" si="13"/>
        <v>0</v>
      </c>
      <c r="AB13" s="33">
        <f t="shared" ca="1" si="14"/>
        <v>0</v>
      </c>
      <c r="AC13" s="33">
        <f t="shared" ca="1" si="14"/>
        <v>0</v>
      </c>
      <c r="AD13" s="33">
        <f t="shared" ca="1" si="14"/>
        <v>0</v>
      </c>
      <c r="AE13" s="33">
        <f t="shared" ca="1" si="15"/>
        <v>0</v>
      </c>
      <c r="AF13" s="33">
        <f t="shared" ca="1" si="15"/>
        <v>0</v>
      </c>
      <c r="AG13" s="33">
        <f t="shared" ca="1" si="15"/>
        <v>0</v>
      </c>
      <c r="AH13" s="33">
        <f t="shared" ca="1" si="15"/>
        <v>0</v>
      </c>
      <c r="AI13" s="33">
        <f t="shared" ca="1" si="15"/>
        <v>0</v>
      </c>
      <c r="AJ13" s="33">
        <f t="shared" ca="1" si="15"/>
        <v>0</v>
      </c>
      <c r="AK13" s="33">
        <f t="shared" ca="1" si="15"/>
        <v>0</v>
      </c>
      <c r="AL13" s="33">
        <f t="shared" ca="1" si="15"/>
        <v>0</v>
      </c>
      <c r="AM13" s="33">
        <f t="shared" ca="1" si="15"/>
        <v>0</v>
      </c>
      <c r="AN13" s="33">
        <f t="shared" ca="1" si="15"/>
        <v>0</v>
      </c>
      <c r="AO13" s="33">
        <f t="shared" ca="1" si="16"/>
        <v>0</v>
      </c>
      <c r="AP13" s="33">
        <f t="shared" ca="1" si="16"/>
        <v>0</v>
      </c>
      <c r="AQ13" s="33">
        <f ca="1">SUMIFS(Amount_TI,Location_TI,$A13,FundingSource_TI,AQ$1)+SUMIFS(Amount_CS,Location_CS,$A13,Fundingsource_CS,AQ$1)+SUMIFS(Amount_ETL,Location_ETL,$A13,FundingSource_ETL,AQ$1)+SUMIFS(Amount_Other,Location_Other,$A13,FundingSource_Other,AQ$1)+SUMIFS('CSW Programs'!$J$4:$J$500,'CSW Programs'!$D$4:$D$500,'Location Totals'!$A13,'CSW Programs'!$I$4:$I$500,'School Mailing Address'!$Q$5)</f>
        <v>0</v>
      </c>
      <c r="AR13" s="33">
        <f ca="1">SUMIFS(Amount_TI,Location_TI,$A13,FundingSource_TI,AR$1)+SUMIFS(Amount_CS,Location_CS,$A13,Fundingsource_CS,AR$1)+SUMIFS(Amount_ETL,Location_ETL,$A13,FundingSource_ETL,AR$1)+SUMIFS(Amount_Other,Location_Other,$A13,FundingSource_Other,AR$1)+SUMIFS('CSW Programs'!$J$4:$J$500,'CSW Programs'!$D$4:$D$500,'Location Totals'!$A13,'CSW Programs'!$I$4:$I$500,'School Mailing Address'!$Q$6)</f>
        <v>0</v>
      </c>
      <c r="AS13" s="33">
        <f ca="1">SUMIFS(Amount_TI,Location_TI,$A13,FundingSource_TI,AS$1)+SUMIFS(Amount_CS,Location_CS,$A13,Fundingsource_CS,AS$1)+SUMIFS(Amount_ETL,Location_ETL,$A13,FundingSource_ETL,AS$1)+SUMIFS(Amount_Other,Location_Other,$A13,FundingSource_Other,AS$1)+SUMIFS('CSW Programs'!$J$4:$J$500,'CSW Programs'!$D$4:$D$500,'Location Totals'!$A13,'CSW Programs'!$I$4:$I$500,'School Mailing Address'!$Q$7)</f>
        <v>0</v>
      </c>
      <c r="AT13" s="33">
        <f ca="1">SUMIFS(Amount_TI,Location_TI,$A13,FundingSource_TI,AT$1)+SUMIFS(Amount_CS,Location_CS,$A13,Fundingsource_CS,AT$1)+SUMIFS(Amount_ETL,Location_ETL,$A13,FundingSource_ETL,AT$1)+SUMIFS(Amount_Other,Location_Other,$A13,FundingSource_Other,AT$1)+SUMIFS('CSW Programs'!$J$4:$J$500,'CSW Programs'!$D$4:$D$500,'Location Totals'!$A13,'CSW Programs'!$I$4:$I$500,'Location Totals'!$AT$1)</f>
        <v>0</v>
      </c>
      <c r="AU13" s="33">
        <f ca="1">SUMIFS(Amount_TI,Location_TI,$A13,FundingSource_TI,AU$1)+SUMIFS(Amount_CS,Location_CS,$A13,Fundingsource_CS,AU$1)+SUMIFS(Amount_ETL,Location_ETL,$A13,FundingSource_ETL,AU$1)+SUMIFS(Amount_Other,Location_Other,$A13,FundingSource_Other,AU$1)+SUMIFS('CSW Programs'!$J$4:$J$500,'CSW Programs'!$D$4:$D$500,'Location Totals'!$A13,'CSW Programs'!$I$4:$I$500,'Location Totals'!$AU$1)</f>
        <v>0</v>
      </c>
      <c r="AV13" s="33">
        <f ca="1">SUMIFS(Amount_TI,Location_TI,$A13,FundingSource_TI,AV$1)+SUMIFS(Amount_CS,Location_CS,$A13,Fundingsource_CS,AV$1)+SUMIFS(Amount_ETL,Location_ETL,$A13,FundingSource_ETL,AV$1)+SUMIFS(Amount_Other,Location_Other,$A13,FundingSource_Other,AV$1)+SUMIFS('CSW Programs'!$J$4:$J$500,'CSW Programs'!$D$4:$D$500,'Location Totals'!$A13,'CSW Programs'!$I$4:$I$500,'Location Totals'!$AV$1)</f>
        <v>0</v>
      </c>
      <c r="AW13" s="33"/>
      <c r="BR13" s="32">
        <v>12</v>
      </c>
      <c r="BT13" s="32">
        <v>12</v>
      </c>
    </row>
    <row r="14" spans="1:78" hidden="1" x14ac:dyDescent="0.2">
      <c r="A14" s="17" t="e">
        <f ca="1">IF('Cover Page'!$C$17&lt;&gt;"YES",IF(HLOOKUP($BZ$1,'District Label'!A:GR,BR14,FALSE)="","",(HLOOKUP($BZ$1,'District Label'!A:GR,BR14,FALSE))),OFFSET('BOCES SELECT'!$CH$4:$CH$402,,,COUNTIF('BOCES SELECT'!E:E,"&gt;0")))</f>
        <v>#N/A</v>
      </c>
      <c r="B14" s="33">
        <f t="shared" ca="1" si="3"/>
        <v>0</v>
      </c>
      <c r="C14" s="33">
        <f t="shared" ca="1" si="4"/>
        <v>0</v>
      </c>
      <c r="D14" s="33">
        <f t="shared" ca="1" si="5"/>
        <v>0</v>
      </c>
      <c r="E14" s="33">
        <f t="shared" ca="1" si="5"/>
        <v>0</v>
      </c>
      <c r="F14" s="33">
        <f t="shared" ca="1" si="5"/>
        <v>0</v>
      </c>
      <c r="G14" s="33">
        <f t="shared" ca="1" si="5"/>
        <v>0</v>
      </c>
      <c r="H14" s="33">
        <f t="shared" ca="1" si="5"/>
        <v>0</v>
      </c>
      <c r="I14" s="33">
        <f t="shared" ca="1" si="5"/>
        <v>0</v>
      </c>
      <c r="J14" s="50">
        <f t="shared" ca="1" si="6"/>
        <v>0</v>
      </c>
      <c r="K14" s="33">
        <f t="shared" ca="1" si="17"/>
        <v>0</v>
      </c>
      <c r="L14" s="33">
        <f t="shared" ca="1" si="18"/>
        <v>0</v>
      </c>
      <c r="M14" s="33">
        <f t="shared" ca="1" si="19"/>
        <v>0</v>
      </c>
      <c r="N14" s="33">
        <f t="shared" ca="1" si="20"/>
        <v>0</v>
      </c>
      <c r="O14" s="33">
        <f t="shared" ca="1" si="21"/>
        <v>0</v>
      </c>
      <c r="P14" s="33">
        <f t="shared" ca="1" si="12"/>
        <v>0</v>
      </c>
      <c r="Q14" s="33">
        <f t="shared" ca="1" si="12"/>
        <v>0</v>
      </c>
      <c r="R14" s="33">
        <f t="shared" ca="1" si="12"/>
        <v>0</v>
      </c>
      <c r="S14" s="33">
        <f t="shared" ca="1" si="12"/>
        <v>0</v>
      </c>
      <c r="T14" s="33">
        <f t="shared" ca="1" si="13"/>
        <v>0</v>
      </c>
      <c r="U14" s="33">
        <f t="shared" ca="1" si="13"/>
        <v>0</v>
      </c>
      <c r="V14" s="33">
        <f t="shared" ca="1" si="13"/>
        <v>0</v>
      </c>
      <c r="W14" s="33">
        <f t="shared" ca="1" si="13"/>
        <v>0</v>
      </c>
      <c r="X14" s="33">
        <f t="shared" ca="1" si="13"/>
        <v>0</v>
      </c>
      <c r="Y14" s="33">
        <f t="shared" ca="1" si="13"/>
        <v>0</v>
      </c>
      <c r="Z14" s="33">
        <f t="shared" ca="1" si="13"/>
        <v>0</v>
      </c>
      <c r="AA14" s="33">
        <f t="shared" ca="1" si="13"/>
        <v>0</v>
      </c>
      <c r="AB14" s="33">
        <f t="shared" ca="1" si="14"/>
        <v>0</v>
      </c>
      <c r="AC14" s="33">
        <f t="shared" ca="1" si="14"/>
        <v>0</v>
      </c>
      <c r="AD14" s="33">
        <f t="shared" ca="1" si="14"/>
        <v>0</v>
      </c>
      <c r="AE14" s="33">
        <f t="shared" ref="AE14:AN23" ca="1" si="22">SUMIFS(Amount_TI,Location_TI,$A14,FundingSource_TI,AE$1)+SUMIFS(Amount_CS,Location_CS,$A14,Fundingsource_CS,AE$1)+SUMIFS(Amount_ETL,Location_ETL,$A14,FundingSource_ETL,AE$1)+SUMIFS(Amount_Other,Location_Other,$A14,FundingSource_Other,AE$1)</f>
        <v>0</v>
      </c>
      <c r="AF14" s="33">
        <f t="shared" ca="1" si="22"/>
        <v>0</v>
      </c>
      <c r="AG14" s="33">
        <f t="shared" ca="1" si="22"/>
        <v>0</v>
      </c>
      <c r="AH14" s="33">
        <f t="shared" ca="1" si="22"/>
        <v>0</v>
      </c>
      <c r="AI14" s="33">
        <f t="shared" ca="1" si="22"/>
        <v>0</v>
      </c>
      <c r="AJ14" s="33">
        <f t="shared" ca="1" si="22"/>
        <v>0</v>
      </c>
      <c r="AK14" s="33">
        <f t="shared" ca="1" si="22"/>
        <v>0</v>
      </c>
      <c r="AL14" s="33">
        <f t="shared" ca="1" si="22"/>
        <v>0</v>
      </c>
      <c r="AM14" s="33">
        <f t="shared" ca="1" si="22"/>
        <v>0</v>
      </c>
      <c r="AN14" s="33">
        <f t="shared" ca="1" si="22"/>
        <v>0</v>
      </c>
      <c r="AO14" s="33">
        <f t="shared" ref="AO14:AP23" ca="1" si="23">SUMIFS(Amount_TI,Location_TI,$A14,FundingSource_TI,AO$1)+SUMIFS(Amount_CS,Location_CS,$A14,Fundingsource_CS,AO$1)+SUMIFS(Amount_ETL,Location_ETL,$A14,FundingSource_ETL,AO$1)+SUMIFS(Amount_Other,Location_Other,$A14,FundingSource_Other,AO$1)</f>
        <v>0</v>
      </c>
      <c r="AP14" s="33">
        <f t="shared" ca="1" si="23"/>
        <v>0</v>
      </c>
      <c r="AQ14" s="33">
        <f ca="1">SUMIFS(Amount_TI,Location_TI,$A14,FundingSource_TI,AQ$1)+SUMIFS(Amount_CS,Location_CS,$A14,Fundingsource_CS,AQ$1)+SUMIFS(Amount_ETL,Location_ETL,$A14,FundingSource_ETL,AQ$1)+SUMIFS(Amount_Other,Location_Other,$A14,FundingSource_Other,AQ$1)+SUMIFS('CSW Programs'!$J$4:$J$500,'CSW Programs'!$D$4:$D$500,'Location Totals'!$A14,'CSW Programs'!$I$4:$I$500,'School Mailing Address'!$Q$5)</f>
        <v>0</v>
      </c>
      <c r="AR14" s="33">
        <f ca="1">SUMIFS(Amount_TI,Location_TI,$A14,FundingSource_TI,AR$1)+SUMIFS(Amount_CS,Location_CS,$A14,Fundingsource_CS,AR$1)+SUMIFS(Amount_ETL,Location_ETL,$A14,FundingSource_ETL,AR$1)+SUMIFS(Amount_Other,Location_Other,$A14,FundingSource_Other,AR$1)+SUMIFS('CSW Programs'!$J$4:$J$500,'CSW Programs'!$D$4:$D$500,'Location Totals'!$A14,'CSW Programs'!$I$4:$I$500,'School Mailing Address'!$Q$6)</f>
        <v>0</v>
      </c>
      <c r="AS14" s="33">
        <f ca="1">SUMIFS(Amount_TI,Location_TI,$A14,FundingSource_TI,AS$1)+SUMIFS(Amount_CS,Location_CS,$A14,Fundingsource_CS,AS$1)+SUMIFS(Amount_ETL,Location_ETL,$A14,FundingSource_ETL,AS$1)+SUMIFS(Amount_Other,Location_Other,$A14,FundingSource_Other,AS$1)+SUMIFS('CSW Programs'!$J$4:$J$500,'CSW Programs'!$D$4:$D$500,'Location Totals'!$A14,'CSW Programs'!$I$4:$I$500,'School Mailing Address'!$Q$7)</f>
        <v>0</v>
      </c>
      <c r="AT14" s="33">
        <f ca="1">SUMIFS(Amount_TI,Location_TI,$A14,FundingSource_TI,AT$1)+SUMIFS(Amount_CS,Location_CS,$A14,Fundingsource_CS,AT$1)+SUMIFS(Amount_ETL,Location_ETL,$A14,FundingSource_ETL,AT$1)+SUMIFS(Amount_Other,Location_Other,$A14,FundingSource_Other,AT$1)+SUMIFS('CSW Programs'!$J$4:$J$500,'CSW Programs'!$D$4:$D$500,'Location Totals'!$A14,'CSW Programs'!$I$4:$I$500,'Location Totals'!$AT$1)</f>
        <v>0</v>
      </c>
      <c r="AU14" s="33">
        <f ca="1">SUMIFS(Amount_TI,Location_TI,$A14,FundingSource_TI,AU$1)+SUMIFS(Amount_CS,Location_CS,$A14,Fundingsource_CS,AU$1)+SUMIFS(Amount_ETL,Location_ETL,$A14,FundingSource_ETL,AU$1)+SUMIFS(Amount_Other,Location_Other,$A14,FundingSource_Other,AU$1)+SUMIFS('CSW Programs'!$J$4:$J$500,'CSW Programs'!$D$4:$D$500,'Location Totals'!$A14,'CSW Programs'!$I$4:$I$500,'Location Totals'!$AU$1)</f>
        <v>0</v>
      </c>
      <c r="AV14" s="33">
        <f ca="1">SUMIFS(Amount_TI,Location_TI,$A14,FundingSource_TI,AV$1)+SUMIFS(Amount_CS,Location_CS,$A14,Fundingsource_CS,AV$1)+SUMIFS(Amount_ETL,Location_ETL,$A14,FundingSource_ETL,AV$1)+SUMIFS(Amount_Other,Location_Other,$A14,FundingSource_Other,AV$1)+SUMIFS('CSW Programs'!$J$4:$J$500,'CSW Programs'!$D$4:$D$500,'Location Totals'!$A14,'CSW Programs'!$I$4:$I$500,'Location Totals'!$AV$1)</f>
        <v>0</v>
      </c>
      <c r="AW14" s="33"/>
      <c r="BR14" s="32">
        <v>13</v>
      </c>
      <c r="BT14" s="32">
        <v>13</v>
      </c>
    </row>
    <row r="15" spans="1:78" hidden="1" x14ac:dyDescent="0.2">
      <c r="A15" s="17" t="e">
        <f ca="1">IF('Cover Page'!$C$17&lt;&gt;"YES",IF(HLOOKUP($BZ$1,'District Label'!A:GR,BR15,FALSE)="","",(HLOOKUP($BZ$1,'District Label'!A:GR,BR15,FALSE))),OFFSET('BOCES SELECT'!$CH$4:$CH$402,,,COUNTIF('BOCES SELECT'!E:E,"&gt;0")))</f>
        <v>#N/A</v>
      </c>
      <c r="B15" s="33">
        <f t="shared" ca="1" si="3"/>
        <v>0</v>
      </c>
      <c r="C15" s="33">
        <f t="shared" ca="1" si="4"/>
        <v>0</v>
      </c>
      <c r="D15" s="33">
        <f t="shared" ca="1" si="5"/>
        <v>0</v>
      </c>
      <c r="E15" s="33">
        <f t="shared" ca="1" si="5"/>
        <v>0</v>
      </c>
      <c r="F15" s="33">
        <f t="shared" ca="1" si="5"/>
        <v>0</v>
      </c>
      <c r="G15" s="33">
        <f t="shared" ca="1" si="5"/>
        <v>0</v>
      </c>
      <c r="H15" s="33">
        <f t="shared" ca="1" si="5"/>
        <v>0</v>
      </c>
      <c r="I15" s="33">
        <f t="shared" ca="1" si="5"/>
        <v>0</v>
      </c>
      <c r="J15" s="50">
        <f t="shared" ca="1" si="6"/>
        <v>0</v>
      </c>
      <c r="K15" s="33">
        <f t="shared" ca="1" si="17"/>
        <v>0</v>
      </c>
      <c r="L15" s="33">
        <f t="shared" ca="1" si="18"/>
        <v>0</v>
      </c>
      <c r="M15" s="33">
        <f t="shared" ca="1" si="19"/>
        <v>0</v>
      </c>
      <c r="N15" s="33">
        <f t="shared" ca="1" si="20"/>
        <v>0</v>
      </c>
      <c r="O15" s="33">
        <f t="shared" ca="1" si="21"/>
        <v>0</v>
      </c>
      <c r="P15" s="33">
        <f t="shared" ca="1" si="12"/>
        <v>0</v>
      </c>
      <c r="Q15" s="33">
        <f t="shared" ca="1" si="12"/>
        <v>0</v>
      </c>
      <c r="R15" s="33">
        <f t="shared" ca="1" si="12"/>
        <v>0</v>
      </c>
      <c r="S15" s="33">
        <f t="shared" ca="1" si="12"/>
        <v>0</v>
      </c>
      <c r="T15" s="33">
        <f t="shared" ca="1" si="13"/>
        <v>0</v>
      </c>
      <c r="U15" s="33">
        <f t="shared" ca="1" si="13"/>
        <v>0</v>
      </c>
      <c r="V15" s="33">
        <f t="shared" ca="1" si="13"/>
        <v>0</v>
      </c>
      <c r="W15" s="33">
        <f t="shared" ca="1" si="13"/>
        <v>0</v>
      </c>
      <c r="X15" s="33">
        <f t="shared" ca="1" si="13"/>
        <v>0</v>
      </c>
      <c r="Y15" s="33">
        <f t="shared" ca="1" si="13"/>
        <v>0</v>
      </c>
      <c r="Z15" s="33">
        <f t="shared" ca="1" si="13"/>
        <v>0</v>
      </c>
      <c r="AA15" s="33">
        <f t="shared" ca="1" si="13"/>
        <v>0</v>
      </c>
      <c r="AB15" s="33">
        <f t="shared" ca="1" si="14"/>
        <v>0</v>
      </c>
      <c r="AC15" s="33">
        <f t="shared" ca="1" si="14"/>
        <v>0</v>
      </c>
      <c r="AD15" s="33">
        <f t="shared" ca="1" si="14"/>
        <v>0</v>
      </c>
      <c r="AE15" s="33">
        <f t="shared" ca="1" si="22"/>
        <v>0</v>
      </c>
      <c r="AF15" s="33">
        <f t="shared" ca="1" si="22"/>
        <v>0</v>
      </c>
      <c r="AG15" s="33">
        <f t="shared" ca="1" si="22"/>
        <v>0</v>
      </c>
      <c r="AH15" s="33">
        <f t="shared" ca="1" si="22"/>
        <v>0</v>
      </c>
      <c r="AI15" s="33">
        <f t="shared" ca="1" si="22"/>
        <v>0</v>
      </c>
      <c r="AJ15" s="33">
        <f t="shared" ca="1" si="22"/>
        <v>0</v>
      </c>
      <c r="AK15" s="33">
        <f t="shared" ca="1" si="22"/>
        <v>0</v>
      </c>
      <c r="AL15" s="33">
        <f t="shared" ca="1" si="22"/>
        <v>0</v>
      </c>
      <c r="AM15" s="33">
        <f t="shared" ca="1" si="22"/>
        <v>0</v>
      </c>
      <c r="AN15" s="33">
        <f t="shared" ca="1" si="22"/>
        <v>0</v>
      </c>
      <c r="AO15" s="33">
        <f t="shared" ca="1" si="23"/>
        <v>0</v>
      </c>
      <c r="AP15" s="33">
        <f t="shared" ca="1" si="23"/>
        <v>0</v>
      </c>
      <c r="AQ15" s="33">
        <f ca="1">SUMIFS(Amount_TI,Location_TI,$A15,FundingSource_TI,AQ$1)+SUMIFS(Amount_CS,Location_CS,$A15,Fundingsource_CS,AQ$1)+SUMIFS(Amount_ETL,Location_ETL,$A15,FundingSource_ETL,AQ$1)+SUMIFS(Amount_Other,Location_Other,$A15,FundingSource_Other,AQ$1)+SUMIFS('CSW Programs'!$J$4:$J$500,'CSW Programs'!$D$4:$D$500,'Location Totals'!$A15,'CSW Programs'!$I$4:$I$500,'School Mailing Address'!$Q$5)</f>
        <v>0</v>
      </c>
      <c r="AR15" s="33">
        <f ca="1">SUMIFS(Amount_TI,Location_TI,$A15,FundingSource_TI,AR$1)+SUMIFS(Amount_CS,Location_CS,$A15,Fundingsource_CS,AR$1)+SUMIFS(Amount_ETL,Location_ETL,$A15,FundingSource_ETL,AR$1)+SUMIFS(Amount_Other,Location_Other,$A15,FundingSource_Other,AR$1)+SUMIFS('CSW Programs'!$J$4:$J$500,'CSW Programs'!$D$4:$D$500,'Location Totals'!$A15,'CSW Programs'!$I$4:$I$500,'School Mailing Address'!$Q$6)</f>
        <v>0</v>
      </c>
      <c r="AS15" s="33">
        <f ca="1">SUMIFS(Amount_TI,Location_TI,$A15,FundingSource_TI,AS$1)+SUMIFS(Amount_CS,Location_CS,$A15,Fundingsource_CS,AS$1)+SUMIFS(Amount_ETL,Location_ETL,$A15,FundingSource_ETL,AS$1)+SUMIFS(Amount_Other,Location_Other,$A15,FundingSource_Other,AS$1)+SUMIFS('CSW Programs'!$J$4:$J$500,'CSW Programs'!$D$4:$D$500,'Location Totals'!$A15,'CSW Programs'!$I$4:$I$500,'School Mailing Address'!$Q$7)</f>
        <v>0</v>
      </c>
      <c r="AT15" s="33">
        <f ca="1">SUMIFS(Amount_TI,Location_TI,$A15,FundingSource_TI,AT$1)+SUMIFS(Amount_CS,Location_CS,$A15,Fundingsource_CS,AT$1)+SUMIFS(Amount_ETL,Location_ETL,$A15,FundingSource_ETL,AT$1)+SUMIFS(Amount_Other,Location_Other,$A15,FundingSource_Other,AT$1)+SUMIFS('CSW Programs'!$J$4:$J$500,'CSW Programs'!$D$4:$D$500,'Location Totals'!$A15,'CSW Programs'!$I$4:$I$500,'Location Totals'!$AT$1)</f>
        <v>0</v>
      </c>
      <c r="AU15" s="33">
        <f ca="1">SUMIFS(Amount_TI,Location_TI,$A15,FundingSource_TI,AU$1)+SUMIFS(Amount_CS,Location_CS,$A15,Fundingsource_CS,AU$1)+SUMIFS(Amount_ETL,Location_ETL,$A15,FundingSource_ETL,AU$1)+SUMIFS(Amount_Other,Location_Other,$A15,FundingSource_Other,AU$1)+SUMIFS('CSW Programs'!$J$4:$J$500,'CSW Programs'!$D$4:$D$500,'Location Totals'!$A15,'CSW Programs'!$I$4:$I$500,'Location Totals'!$AU$1)</f>
        <v>0</v>
      </c>
      <c r="AV15" s="33">
        <f ca="1">SUMIFS(Amount_TI,Location_TI,$A15,FundingSource_TI,AV$1)+SUMIFS(Amount_CS,Location_CS,$A15,Fundingsource_CS,AV$1)+SUMIFS(Amount_ETL,Location_ETL,$A15,FundingSource_ETL,AV$1)+SUMIFS(Amount_Other,Location_Other,$A15,FundingSource_Other,AV$1)+SUMIFS('CSW Programs'!$J$4:$J$500,'CSW Programs'!$D$4:$D$500,'Location Totals'!$A15,'CSW Programs'!$I$4:$I$500,'Location Totals'!$AV$1)</f>
        <v>0</v>
      </c>
      <c r="AW15" s="33"/>
      <c r="BR15" s="32">
        <v>14</v>
      </c>
      <c r="BT15" s="32">
        <v>14</v>
      </c>
    </row>
    <row r="16" spans="1:78" hidden="1" x14ac:dyDescent="0.2">
      <c r="A16" s="17" t="e">
        <f ca="1">IF('Cover Page'!$C$17&lt;&gt;"YES",IF(HLOOKUP($BZ$1,'District Label'!A:GR,BR16,FALSE)="","",(HLOOKUP($BZ$1,'District Label'!A:GR,BR16,FALSE))),OFFSET('BOCES SELECT'!$CH$4:$CH$402,,,COUNTIF('BOCES SELECT'!E:E,"&gt;0")))</f>
        <v>#N/A</v>
      </c>
      <c r="B16" s="33">
        <f t="shared" ca="1" si="3"/>
        <v>0</v>
      </c>
      <c r="C16" s="33">
        <f t="shared" ca="1" si="4"/>
        <v>0</v>
      </c>
      <c r="D16" s="33">
        <f t="shared" ca="1" si="5"/>
        <v>0</v>
      </c>
      <c r="E16" s="33">
        <f t="shared" ca="1" si="5"/>
        <v>0</v>
      </c>
      <c r="F16" s="33">
        <f t="shared" ca="1" si="5"/>
        <v>0</v>
      </c>
      <c r="G16" s="33">
        <f t="shared" ca="1" si="5"/>
        <v>0</v>
      </c>
      <c r="H16" s="33">
        <f t="shared" ca="1" si="5"/>
        <v>0</v>
      </c>
      <c r="I16" s="33">
        <f t="shared" ca="1" si="5"/>
        <v>0</v>
      </c>
      <c r="J16" s="50">
        <f t="shared" ca="1" si="6"/>
        <v>0</v>
      </c>
      <c r="K16" s="33">
        <f t="shared" ca="1" si="17"/>
        <v>0</v>
      </c>
      <c r="L16" s="33">
        <f t="shared" ca="1" si="18"/>
        <v>0</v>
      </c>
      <c r="M16" s="33">
        <f t="shared" ca="1" si="19"/>
        <v>0</v>
      </c>
      <c r="N16" s="33">
        <f t="shared" ca="1" si="20"/>
        <v>0</v>
      </c>
      <c r="O16" s="33">
        <f t="shared" ca="1" si="21"/>
        <v>0</v>
      </c>
      <c r="P16" s="33">
        <f t="shared" ca="1" si="12"/>
        <v>0</v>
      </c>
      <c r="Q16" s="33">
        <f t="shared" ca="1" si="12"/>
        <v>0</v>
      </c>
      <c r="R16" s="33">
        <f t="shared" ca="1" si="12"/>
        <v>0</v>
      </c>
      <c r="S16" s="33">
        <f t="shared" ca="1" si="12"/>
        <v>0</v>
      </c>
      <c r="T16" s="33">
        <f t="shared" ca="1" si="13"/>
        <v>0</v>
      </c>
      <c r="U16" s="33">
        <f t="shared" ca="1" si="13"/>
        <v>0</v>
      </c>
      <c r="V16" s="33">
        <f t="shared" ca="1" si="13"/>
        <v>0</v>
      </c>
      <c r="W16" s="33">
        <f t="shared" ca="1" si="13"/>
        <v>0</v>
      </c>
      <c r="X16" s="33">
        <f t="shared" ca="1" si="13"/>
        <v>0</v>
      </c>
      <c r="Y16" s="33">
        <f t="shared" ca="1" si="13"/>
        <v>0</v>
      </c>
      <c r="Z16" s="33">
        <f t="shared" ca="1" si="13"/>
        <v>0</v>
      </c>
      <c r="AA16" s="33">
        <f t="shared" ca="1" si="13"/>
        <v>0</v>
      </c>
      <c r="AB16" s="33">
        <f t="shared" ca="1" si="14"/>
        <v>0</v>
      </c>
      <c r="AC16" s="33">
        <f t="shared" ca="1" si="14"/>
        <v>0</v>
      </c>
      <c r="AD16" s="33">
        <f t="shared" ca="1" si="14"/>
        <v>0</v>
      </c>
      <c r="AE16" s="33">
        <f t="shared" ca="1" si="22"/>
        <v>0</v>
      </c>
      <c r="AF16" s="33">
        <f t="shared" ca="1" si="22"/>
        <v>0</v>
      </c>
      <c r="AG16" s="33">
        <f t="shared" ca="1" si="22"/>
        <v>0</v>
      </c>
      <c r="AH16" s="33">
        <f t="shared" ca="1" si="22"/>
        <v>0</v>
      </c>
      <c r="AI16" s="33">
        <f t="shared" ca="1" si="22"/>
        <v>0</v>
      </c>
      <c r="AJ16" s="33">
        <f t="shared" ca="1" si="22"/>
        <v>0</v>
      </c>
      <c r="AK16" s="33">
        <f t="shared" ca="1" si="22"/>
        <v>0</v>
      </c>
      <c r="AL16" s="33">
        <f t="shared" ca="1" si="22"/>
        <v>0</v>
      </c>
      <c r="AM16" s="33">
        <f t="shared" ca="1" si="22"/>
        <v>0</v>
      </c>
      <c r="AN16" s="33">
        <f t="shared" ca="1" si="22"/>
        <v>0</v>
      </c>
      <c r="AO16" s="33">
        <f t="shared" ca="1" si="23"/>
        <v>0</v>
      </c>
      <c r="AP16" s="33">
        <f t="shared" ca="1" si="23"/>
        <v>0</v>
      </c>
      <c r="AQ16" s="33">
        <f ca="1">SUMIFS(Amount_TI,Location_TI,$A16,FundingSource_TI,AQ$1)+SUMIFS(Amount_CS,Location_CS,$A16,Fundingsource_CS,AQ$1)+SUMIFS(Amount_ETL,Location_ETL,$A16,FundingSource_ETL,AQ$1)+SUMIFS(Amount_Other,Location_Other,$A16,FundingSource_Other,AQ$1)+SUMIFS('CSW Programs'!$J$4:$J$500,'CSW Programs'!$D$4:$D$500,'Location Totals'!$A16,'CSW Programs'!$I$4:$I$500,'School Mailing Address'!$Q$5)</f>
        <v>0</v>
      </c>
      <c r="AR16" s="33">
        <f ca="1">SUMIFS(Amount_TI,Location_TI,$A16,FundingSource_TI,AR$1)+SUMIFS(Amount_CS,Location_CS,$A16,Fundingsource_CS,AR$1)+SUMIFS(Amount_ETL,Location_ETL,$A16,FundingSource_ETL,AR$1)+SUMIFS(Amount_Other,Location_Other,$A16,FundingSource_Other,AR$1)+SUMIFS('CSW Programs'!$J$4:$J$500,'CSW Programs'!$D$4:$D$500,'Location Totals'!$A16,'CSW Programs'!$I$4:$I$500,'School Mailing Address'!$Q$6)</f>
        <v>0</v>
      </c>
      <c r="AS16" s="33">
        <f ca="1">SUMIFS(Amount_TI,Location_TI,$A16,FundingSource_TI,AS$1)+SUMIFS(Amount_CS,Location_CS,$A16,Fundingsource_CS,AS$1)+SUMIFS(Amount_ETL,Location_ETL,$A16,FundingSource_ETL,AS$1)+SUMIFS(Amount_Other,Location_Other,$A16,FundingSource_Other,AS$1)+SUMIFS('CSW Programs'!$J$4:$J$500,'CSW Programs'!$D$4:$D$500,'Location Totals'!$A16,'CSW Programs'!$I$4:$I$500,'School Mailing Address'!$Q$7)</f>
        <v>0</v>
      </c>
      <c r="AT16" s="33">
        <f ca="1">SUMIFS(Amount_TI,Location_TI,$A16,FundingSource_TI,AT$1)+SUMIFS(Amount_CS,Location_CS,$A16,Fundingsource_CS,AT$1)+SUMIFS(Amount_ETL,Location_ETL,$A16,FundingSource_ETL,AT$1)+SUMIFS(Amount_Other,Location_Other,$A16,FundingSource_Other,AT$1)+SUMIFS('CSW Programs'!$J$4:$J$500,'CSW Programs'!$D$4:$D$500,'Location Totals'!$A16,'CSW Programs'!$I$4:$I$500,'Location Totals'!$AT$1)</f>
        <v>0</v>
      </c>
      <c r="AU16" s="33">
        <f ca="1">SUMIFS(Amount_TI,Location_TI,$A16,FundingSource_TI,AU$1)+SUMIFS(Amount_CS,Location_CS,$A16,Fundingsource_CS,AU$1)+SUMIFS(Amount_ETL,Location_ETL,$A16,FundingSource_ETL,AU$1)+SUMIFS(Amount_Other,Location_Other,$A16,FundingSource_Other,AU$1)+SUMIFS('CSW Programs'!$J$4:$J$500,'CSW Programs'!$D$4:$D$500,'Location Totals'!$A16,'CSW Programs'!$I$4:$I$500,'Location Totals'!$AU$1)</f>
        <v>0</v>
      </c>
      <c r="AV16" s="33">
        <f ca="1">SUMIFS(Amount_TI,Location_TI,$A16,FundingSource_TI,AV$1)+SUMIFS(Amount_CS,Location_CS,$A16,Fundingsource_CS,AV$1)+SUMIFS(Amount_ETL,Location_ETL,$A16,FundingSource_ETL,AV$1)+SUMIFS(Amount_Other,Location_Other,$A16,FundingSource_Other,AV$1)+SUMIFS('CSW Programs'!$J$4:$J$500,'CSW Programs'!$D$4:$D$500,'Location Totals'!$A16,'CSW Programs'!$I$4:$I$500,'Location Totals'!$AV$1)</f>
        <v>0</v>
      </c>
      <c r="AW16" s="33"/>
      <c r="BR16" s="32">
        <v>15</v>
      </c>
      <c r="BT16" s="32">
        <v>15</v>
      </c>
    </row>
    <row r="17" spans="1:72" hidden="1" x14ac:dyDescent="0.2">
      <c r="A17" s="17" t="e">
        <f ca="1">IF('Cover Page'!$C$17&lt;&gt;"YES",IF(HLOOKUP($BZ$1,'District Label'!A:GR,BR17,FALSE)="","",(HLOOKUP($BZ$1,'District Label'!A:GR,BR17,FALSE))),OFFSET('BOCES SELECT'!$CH$4:$CH$402,,,COUNTIF('BOCES SELECT'!E:E,"&gt;0")))</f>
        <v>#N/A</v>
      </c>
      <c r="B17" s="33">
        <f t="shared" ca="1" si="3"/>
        <v>0</v>
      </c>
      <c r="C17" s="33">
        <f t="shared" ca="1" si="4"/>
        <v>0</v>
      </c>
      <c r="D17" s="33">
        <f t="shared" ca="1" si="5"/>
        <v>0</v>
      </c>
      <c r="E17" s="33">
        <f t="shared" ca="1" si="5"/>
        <v>0</v>
      </c>
      <c r="F17" s="33">
        <f t="shared" ca="1" si="5"/>
        <v>0</v>
      </c>
      <c r="G17" s="33">
        <f t="shared" ca="1" si="5"/>
        <v>0</v>
      </c>
      <c r="H17" s="33">
        <f t="shared" ca="1" si="5"/>
        <v>0</v>
      </c>
      <c r="I17" s="33">
        <f t="shared" ca="1" si="5"/>
        <v>0</v>
      </c>
      <c r="J17" s="50">
        <f t="shared" ca="1" si="6"/>
        <v>0</v>
      </c>
      <c r="K17" s="33">
        <f t="shared" ca="1" si="17"/>
        <v>0</v>
      </c>
      <c r="L17" s="33">
        <f t="shared" ca="1" si="18"/>
        <v>0</v>
      </c>
      <c r="M17" s="33">
        <f t="shared" ca="1" si="19"/>
        <v>0</v>
      </c>
      <c r="N17" s="33">
        <f t="shared" ca="1" si="20"/>
        <v>0</v>
      </c>
      <c r="O17" s="33">
        <f t="shared" ca="1" si="21"/>
        <v>0</v>
      </c>
      <c r="P17" s="33">
        <f t="shared" ca="1" si="12"/>
        <v>0</v>
      </c>
      <c r="Q17" s="33">
        <f t="shared" ca="1" si="12"/>
        <v>0</v>
      </c>
      <c r="R17" s="33">
        <f t="shared" ca="1" si="12"/>
        <v>0</v>
      </c>
      <c r="S17" s="33">
        <f t="shared" ca="1" si="12"/>
        <v>0</v>
      </c>
      <c r="T17" s="33">
        <f t="shared" ca="1" si="13"/>
        <v>0</v>
      </c>
      <c r="U17" s="33">
        <f t="shared" ca="1" si="13"/>
        <v>0</v>
      </c>
      <c r="V17" s="33">
        <f t="shared" ca="1" si="13"/>
        <v>0</v>
      </c>
      <c r="W17" s="33">
        <f t="shared" ca="1" si="13"/>
        <v>0</v>
      </c>
      <c r="X17" s="33">
        <f t="shared" ca="1" si="13"/>
        <v>0</v>
      </c>
      <c r="Y17" s="33">
        <f t="shared" ca="1" si="13"/>
        <v>0</v>
      </c>
      <c r="Z17" s="33">
        <f t="shared" ca="1" si="13"/>
        <v>0</v>
      </c>
      <c r="AA17" s="33">
        <f t="shared" ca="1" si="13"/>
        <v>0</v>
      </c>
      <c r="AB17" s="33">
        <f t="shared" ca="1" si="14"/>
        <v>0</v>
      </c>
      <c r="AC17" s="33">
        <f t="shared" ca="1" si="14"/>
        <v>0</v>
      </c>
      <c r="AD17" s="33">
        <f t="shared" ca="1" si="14"/>
        <v>0</v>
      </c>
      <c r="AE17" s="33">
        <f t="shared" ca="1" si="22"/>
        <v>0</v>
      </c>
      <c r="AF17" s="33">
        <f t="shared" ca="1" si="22"/>
        <v>0</v>
      </c>
      <c r="AG17" s="33">
        <f t="shared" ca="1" si="22"/>
        <v>0</v>
      </c>
      <c r="AH17" s="33">
        <f t="shared" ca="1" si="22"/>
        <v>0</v>
      </c>
      <c r="AI17" s="33">
        <f t="shared" ca="1" si="22"/>
        <v>0</v>
      </c>
      <c r="AJ17" s="33">
        <f t="shared" ca="1" si="22"/>
        <v>0</v>
      </c>
      <c r="AK17" s="33">
        <f t="shared" ca="1" si="22"/>
        <v>0</v>
      </c>
      <c r="AL17" s="33">
        <f t="shared" ca="1" si="22"/>
        <v>0</v>
      </c>
      <c r="AM17" s="33">
        <f t="shared" ca="1" si="22"/>
        <v>0</v>
      </c>
      <c r="AN17" s="33">
        <f t="shared" ca="1" si="22"/>
        <v>0</v>
      </c>
      <c r="AO17" s="33">
        <f t="shared" ca="1" si="23"/>
        <v>0</v>
      </c>
      <c r="AP17" s="33">
        <f t="shared" ca="1" si="23"/>
        <v>0</v>
      </c>
      <c r="AQ17" s="33">
        <f ca="1">SUMIFS(Amount_TI,Location_TI,$A17,FundingSource_TI,AQ$1)+SUMIFS(Amount_CS,Location_CS,$A17,Fundingsource_CS,AQ$1)+SUMIFS(Amount_ETL,Location_ETL,$A17,FundingSource_ETL,AQ$1)+SUMIFS(Amount_Other,Location_Other,$A17,FundingSource_Other,AQ$1)+SUMIFS('CSW Programs'!$J$4:$J$500,'CSW Programs'!$D$4:$D$500,'Location Totals'!$A17,'CSW Programs'!$I$4:$I$500,'School Mailing Address'!$Q$5)</f>
        <v>0</v>
      </c>
      <c r="AR17" s="33">
        <f ca="1">SUMIFS(Amount_TI,Location_TI,$A17,FundingSource_TI,AR$1)+SUMIFS(Amount_CS,Location_CS,$A17,Fundingsource_CS,AR$1)+SUMIFS(Amount_ETL,Location_ETL,$A17,FundingSource_ETL,AR$1)+SUMIFS(Amount_Other,Location_Other,$A17,FundingSource_Other,AR$1)+SUMIFS('CSW Programs'!$J$4:$J$500,'CSW Programs'!$D$4:$D$500,'Location Totals'!$A17,'CSW Programs'!$I$4:$I$500,'School Mailing Address'!$Q$6)</f>
        <v>0</v>
      </c>
      <c r="AS17" s="33">
        <f ca="1">SUMIFS(Amount_TI,Location_TI,$A17,FundingSource_TI,AS$1)+SUMIFS(Amount_CS,Location_CS,$A17,Fundingsource_CS,AS$1)+SUMIFS(Amount_ETL,Location_ETL,$A17,FundingSource_ETL,AS$1)+SUMIFS(Amount_Other,Location_Other,$A17,FundingSource_Other,AS$1)+SUMIFS('CSW Programs'!$J$4:$J$500,'CSW Programs'!$D$4:$D$500,'Location Totals'!$A17,'CSW Programs'!$I$4:$I$500,'School Mailing Address'!$Q$7)</f>
        <v>0</v>
      </c>
      <c r="AT17" s="33">
        <f ca="1">SUMIFS(Amount_TI,Location_TI,$A17,FundingSource_TI,AT$1)+SUMIFS(Amount_CS,Location_CS,$A17,Fundingsource_CS,AT$1)+SUMIFS(Amount_ETL,Location_ETL,$A17,FundingSource_ETL,AT$1)+SUMIFS(Amount_Other,Location_Other,$A17,FundingSource_Other,AT$1)+SUMIFS('CSW Programs'!$J$4:$J$500,'CSW Programs'!$D$4:$D$500,'Location Totals'!$A17,'CSW Programs'!$I$4:$I$500,'Location Totals'!$AT$1)</f>
        <v>0</v>
      </c>
      <c r="AU17" s="33">
        <f ca="1">SUMIFS(Amount_TI,Location_TI,$A17,FundingSource_TI,AU$1)+SUMIFS(Amount_CS,Location_CS,$A17,Fundingsource_CS,AU$1)+SUMIFS(Amount_ETL,Location_ETL,$A17,FundingSource_ETL,AU$1)+SUMIFS(Amount_Other,Location_Other,$A17,FundingSource_Other,AU$1)+SUMIFS('CSW Programs'!$J$4:$J$500,'CSW Programs'!$D$4:$D$500,'Location Totals'!$A17,'CSW Programs'!$I$4:$I$500,'Location Totals'!$AU$1)</f>
        <v>0</v>
      </c>
      <c r="AV17" s="33">
        <f ca="1">SUMIFS(Amount_TI,Location_TI,$A17,FundingSource_TI,AV$1)+SUMIFS(Amount_CS,Location_CS,$A17,Fundingsource_CS,AV$1)+SUMIFS(Amount_ETL,Location_ETL,$A17,FundingSource_ETL,AV$1)+SUMIFS(Amount_Other,Location_Other,$A17,FundingSource_Other,AV$1)+SUMIFS('CSW Programs'!$J$4:$J$500,'CSW Programs'!$D$4:$D$500,'Location Totals'!$A17,'CSW Programs'!$I$4:$I$500,'Location Totals'!$AV$1)</f>
        <v>0</v>
      </c>
      <c r="AW17" s="33"/>
      <c r="BR17" s="32">
        <v>16</v>
      </c>
      <c r="BT17" s="32">
        <v>16</v>
      </c>
    </row>
    <row r="18" spans="1:72" hidden="1" x14ac:dyDescent="0.2">
      <c r="A18" s="17" t="e">
        <f ca="1">IF('Cover Page'!$C$17&lt;&gt;"YES",IF(HLOOKUP($BZ$1,'District Label'!A:GR,BR18,FALSE)="","",(HLOOKUP($BZ$1,'District Label'!A:GR,BR18,FALSE))),OFFSET('BOCES SELECT'!$CH$4:$CH$402,,,COUNTIF('BOCES SELECT'!E:E,"&gt;0")))</f>
        <v>#N/A</v>
      </c>
      <c r="B18" s="33">
        <f t="shared" ca="1" si="3"/>
        <v>0</v>
      </c>
      <c r="C18" s="33">
        <f t="shared" ca="1" si="4"/>
        <v>0</v>
      </c>
      <c r="D18" s="33">
        <f t="shared" ca="1" si="5"/>
        <v>0</v>
      </c>
      <c r="E18" s="33">
        <f t="shared" ca="1" si="5"/>
        <v>0</v>
      </c>
      <c r="F18" s="33">
        <f t="shared" ca="1" si="5"/>
        <v>0</v>
      </c>
      <c r="G18" s="33">
        <f t="shared" ca="1" si="5"/>
        <v>0</v>
      </c>
      <c r="H18" s="33">
        <f t="shared" ca="1" si="5"/>
        <v>0</v>
      </c>
      <c r="I18" s="33">
        <f t="shared" ca="1" si="5"/>
        <v>0</v>
      </c>
      <c r="J18" s="50">
        <f t="shared" ca="1" si="6"/>
        <v>0</v>
      </c>
      <c r="K18" s="33">
        <f t="shared" ca="1" si="17"/>
        <v>0</v>
      </c>
      <c r="L18" s="33">
        <f t="shared" ca="1" si="18"/>
        <v>0</v>
      </c>
      <c r="M18" s="33">
        <f t="shared" ca="1" si="19"/>
        <v>0</v>
      </c>
      <c r="N18" s="33">
        <f t="shared" ca="1" si="20"/>
        <v>0</v>
      </c>
      <c r="O18" s="33">
        <f t="shared" ca="1" si="21"/>
        <v>0</v>
      </c>
      <c r="P18" s="33">
        <f t="shared" ca="1" si="12"/>
        <v>0</v>
      </c>
      <c r="Q18" s="33">
        <f t="shared" ca="1" si="12"/>
        <v>0</v>
      </c>
      <c r="R18" s="33">
        <f t="shared" ca="1" si="12"/>
        <v>0</v>
      </c>
      <c r="S18" s="33">
        <f t="shared" ca="1" si="12"/>
        <v>0</v>
      </c>
      <c r="T18" s="33">
        <f t="shared" ca="1" si="13"/>
        <v>0</v>
      </c>
      <c r="U18" s="33">
        <f t="shared" ca="1" si="13"/>
        <v>0</v>
      </c>
      <c r="V18" s="33">
        <f t="shared" ca="1" si="13"/>
        <v>0</v>
      </c>
      <c r="W18" s="33">
        <f t="shared" ca="1" si="13"/>
        <v>0</v>
      </c>
      <c r="X18" s="33">
        <f t="shared" ca="1" si="13"/>
        <v>0</v>
      </c>
      <c r="Y18" s="33">
        <f t="shared" ca="1" si="13"/>
        <v>0</v>
      </c>
      <c r="Z18" s="33">
        <f t="shared" ca="1" si="13"/>
        <v>0</v>
      </c>
      <c r="AA18" s="33">
        <f t="shared" ca="1" si="13"/>
        <v>0</v>
      </c>
      <c r="AB18" s="33">
        <f t="shared" ca="1" si="14"/>
        <v>0</v>
      </c>
      <c r="AC18" s="33">
        <f t="shared" ca="1" si="14"/>
        <v>0</v>
      </c>
      <c r="AD18" s="33">
        <f t="shared" ca="1" si="14"/>
        <v>0</v>
      </c>
      <c r="AE18" s="33">
        <f t="shared" ca="1" si="22"/>
        <v>0</v>
      </c>
      <c r="AF18" s="33">
        <f t="shared" ca="1" si="22"/>
        <v>0</v>
      </c>
      <c r="AG18" s="33">
        <f t="shared" ca="1" si="22"/>
        <v>0</v>
      </c>
      <c r="AH18" s="33">
        <f t="shared" ca="1" si="22"/>
        <v>0</v>
      </c>
      <c r="AI18" s="33">
        <f t="shared" ca="1" si="22"/>
        <v>0</v>
      </c>
      <c r="AJ18" s="33">
        <f t="shared" ca="1" si="22"/>
        <v>0</v>
      </c>
      <c r="AK18" s="33">
        <f t="shared" ca="1" si="22"/>
        <v>0</v>
      </c>
      <c r="AL18" s="33">
        <f t="shared" ca="1" si="22"/>
        <v>0</v>
      </c>
      <c r="AM18" s="33">
        <f t="shared" ca="1" si="22"/>
        <v>0</v>
      </c>
      <c r="AN18" s="33">
        <f t="shared" ca="1" si="22"/>
        <v>0</v>
      </c>
      <c r="AO18" s="33">
        <f t="shared" ca="1" si="23"/>
        <v>0</v>
      </c>
      <c r="AP18" s="33">
        <f t="shared" ca="1" si="23"/>
        <v>0</v>
      </c>
      <c r="AQ18" s="33">
        <f ca="1">SUMIFS(Amount_TI,Location_TI,$A18,FundingSource_TI,AQ$1)+SUMIFS(Amount_CS,Location_CS,$A18,Fundingsource_CS,AQ$1)+SUMIFS(Amount_ETL,Location_ETL,$A18,FundingSource_ETL,AQ$1)+SUMIFS(Amount_Other,Location_Other,$A18,FundingSource_Other,AQ$1)+SUMIFS('CSW Programs'!$J$4:$J$500,'CSW Programs'!$D$4:$D$500,'Location Totals'!$A18,'CSW Programs'!$I$4:$I$500,'School Mailing Address'!$Q$5)</f>
        <v>0</v>
      </c>
      <c r="AR18" s="33">
        <f ca="1">SUMIFS(Amount_TI,Location_TI,$A18,FundingSource_TI,AR$1)+SUMIFS(Amount_CS,Location_CS,$A18,Fundingsource_CS,AR$1)+SUMIFS(Amount_ETL,Location_ETL,$A18,FundingSource_ETL,AR$1)+SUMIFS(Amount_Other,Location_Other,$A18,FundingSource_Other,AR$1)+SUMIFS('CSW Programs'!$J$4:$J$500,'CSW Programs'!$D$4:$D$500,'Location Totals'!$A18,'CSW Programs'!$I$4:$I$500,'School Mailing Address'!$Q$6)</f>
        <v>0</v>
      </c>
      <c r="AS18" s="33">
        <f ca="1">SUMIFS(Amount_TI,Location_TI,$A18,FundingSource_TI,AS$1)+SUMIFS(Amount_CS,Location_CS,$A18,Fundingsource_CS,AS$1)+SUMIFS(Amount_ETL,Location_ETL,$A18,FundingSource_ETL,AS$1)+SUMIFS(Amount_Other,Location_Other,$A18,FundingSource_Other,AS$1)+SUMIFS('CSW Programs'!$J$4:$J$500,'CSW Programs'!$D$4:$D$500,'Location Totals'!$A18,'CSW Programs'!$I$4:$I$500,'School Mailing Address'!$Q$7)</f>
        <v>0</v>
      </c>
      <c r="AT18" s="33">
        <f ca="1">SUMIFS(Amount_TI,Location_TI,$A18,FundingSource_TI,AT$1)+SUMIFS(Amount_CS,Location_CS,$A18,Fundingsource_CS,AT$1)+SUMIFS(Amount_ETL,Location_ETL,$A18,FundingSource_ETL,AT$1)+SUMIFS(Amount_Other,Location_Other,$A18,FundingSource_Other,AT$1)+SUMIFS('CSW Programs'!$J$4:$J$500,'CSW Programs'!$D$4:$D$500,'Location Totals'!$A18,'CSW Programs'!$I$4:$I$500,'Location Totals'!$AT$1)</f>
        <v>0</v>
      </c>
      <c r="AU18" s="33">
        <f ca="1">SUMIFS(Amount_TI,Location_TI,$A18,FundingSource_TI,AU$1)+SUMIFS(Amount_CS,Location_CS,$A18,Fundingsource_CS,AU$1)+SUMIFS(Amount_ETL,Location_ETL,$A18,FundingSource_ETL,AU$1)+SUMIFS(Amount_Other,Location_Other,$A18,FundingSource_Other,AU$1)+SUMIFS('CSW Programs'!$J$4:$J$500,'CSW Programs'!$D$4:$D$500,'Location Totals'!$A18,'CSW Programs'!$I$4:$I$500,'Location Totals'!$AU$1)</f>
        <v>0</v>
      </c>
      <c r="AV18" s="33">
        <f ca="1">SUMIFS(Amount_TI,Location_TI,$A18,FundingSource_TI,AV$1)+SUMIFS(Amount_CS,Location_CS,$A18,Fundingsource_CS,AV$1)+SUMIFS(Amount_ETL,Location_ETL,$A18,FundingSource_ETL,AV$1)+SUMIFS(Amount_Other,Location_Other,$A18,FundingSource_Other,AV$1)+SUMIFS('CSW Programs'!$J$4:$J$500,'CSW Programs'!$D$4:$D$500,'Location Totals'!$A18,'CSW Programs'!$I$4:$I$500,'Location Totals'!$AV$1)</f>
        <v>0</v>
      </c>
      <c r="AW18" s="33"/>
      <c r="BR18" s="32">
        <v>17</v>
      </c>
      <c r="BT18" s="32">
        <v>17</v>
      </c>
    </row>
    <row r="19" spans="1:72" hidden="1" x14ac:dyDescent="0.2">
      <c r="A19" s="17" t="e">
        <f ca="1">IF('Cover Page'!$C$17&lt;&gt;"YES",IF(HLOOKUP($BZ$1,'District Label'!A:GR,BR19,FALSE)="","",(HLOOKUP($BZ$1,'District Label'!A:GR,BR19,FALSE))),OFFSET('BOCES SELECT'!$CH$4:$CH$402,,,COUNTIF('BOCES SELECT'!E:E,"&gt;0")))</f>
        <v>#N/A</v>
      </c>
      <c r="B19" s="33">
        <f t="shared" ca="1" si="3"/>
        <v>0</v>
      </c>
      <c r="C19" s="33">
        <f t="shared" ca="1" si="4"/>
        <v>0</v>
      </c>
      <c r="D19" s="33">
        <f t="shared" ca="1" si="5"/>
        <v>0</v>
      </c>
      <c r="E19" s="33">
        <f t="shared" ca="1" si="5"/>
        <v>0</v>
      </c>
      <c r="F19" s="33">
        <f t="shared" ca="1" si="5"/>
        <v>0</v>
      </c>
      <c r="G19" s="33">
        <f t="shared" ca="1" si="5"/>
        <v>0</v>
      </c>
      <c r="H19" s="33">
        <f t="shared" ca="1" si="5"/>
        <v>0</v>
      </c>
      <c r="I19" s="33">
        <f t="shared" ca="1" si="5"/>
        <v>0</v>
      </c>
      <c r="J19" s="50">
        <f t="shared" ca="1" si="6"/>
        <v>0</v>
      </c>
      <c r="K19" s="33">
        <f t="shared" ca="1" si="17"/>
        <v>0</v>
      </c>
      <c r="L19" s="33">
        <f t="shared" ca="1" si="18"/>
        <v>0</v>
      </c>
      <c r="M19" s="33">
        <f t="shared" ca="1" si="19"/>
        <v>0</v>
      </c>
      <c r="N19" s="33">
        <f t="shared" ca="1" si="20"/>
        <v>0</v>
      </c>
      <c r="O19" s="33">
        <f t="shared" ca="1" si="21"/>
        <v>0</v>
      </c>
      <c r="P19" s="33">
        <f t="shared" ca="1" si="12"/>
        <v>0</v>
      </c>
      <c r="Q19" s="33">
        <f t="shared" ca="1" si="12"/>
        <v>0</v>
      </c>
      <c r="R19" s="33">
        <f t="shared" ca="1" si="12"/>
        <v>0</v>
      </c>
      <c r="S19" s="33">
        <f t="shared" ca="1" si="12"/>
        <v>0</v>
      </c>
      <c r="T19" s="33">
        <f t="shared" ca="1" si="13"/>
        <v>0</v>
      </c>
      <c r="U19" s="33">
        <f t="shared" ca="1" si="13"/>
        <v>0</v>
      </c>
      <c r="V19" s="33">
        <f t="shared" ca="1" si="13"/>
        <v>0</v>
      </c>
      <c r="W19" s="33">
        <f t="shared" ca="1" si="13"/>
        <v>0</v>
      </c>
      <c r="X19" s="33">
        <f t="shared" ca="1" si="13"/>
        <v>0</v>
      </c>
      <c r="Y19" s="33">
        <f t="shared" ca="1" si="13"/>
        <v>0</v>
      </c>
      <c r="Z19" s="33">
        <f t="shared" ca="1" si="13"/>
        <v>0</v>
      </c>
      <c r="AA19" s="33">
        <f t="shared" ca="1" si="13"/>
        <v>0</v>
      </c>
      <c r="AB19" s="33">
        <f t="shared" ca="1" si="14"/>
        <v>0</v>
      </c>
      <c r="AC19" s="33">
        <f t="shared" ca="1" si="14"/>
        <v>0</v>
      </c>
      <c r="AD19" s="33">
        <f t="shared" ca="1" si="14"/>
        <v>0</v>
      </c>
      <c r="AE19" s="33">
        <f t="shared" ca="1" si="22"/>
        <v>0</v>
      </c>
      <c r="AF19" s="33">
        <f t="shared" ca="1" si="22"/>
        <v>0</v>
      </c>
      <c r="AG19" s="33">
        <f t="shared" ca="1" si="22"/>
        <v>0</v>
      </c>
      <c r="AH19" s="33">
        <f t="shared" ca="1" si="22"/>
        <v>0</v>
      </c>
      <c r="AI19" s="33">
        <f t="shared" ca="1" si="22"/>
        <v>0</v>
      </c>
      <c r="AJ19" s="33">
        <f t="shared" ca="1" si="22"/>
        <v>0</v>
      </c>
      <c r="AK19" s="33">
        <f t="shared" ca="1" si="22"/>
        <v>0</v>
      </c>
      <c r="AL19" s="33">
        <f t="shared" ca="1" si="22"/>
        <v>0</v>
      </c>
      <c r="AM19" s="33">
        <f t="shared" ca="1" si="22"/>
        <v>0</v>
      </c>
      <c r="AN19" s="33">
        <f t="shared" ca="1" si="22"/>
        <v>0</v>
      </c>
      <c r="AO19" s="33">
        <f t="shared" ca="1" si="23"/>
        <v>0</v>
      </c>
      <c r="AP19" s="33">
        <f t="shared" ca="1" si="23"/>
        <v>0</v>
      </c>
      <c r="AQ19" s="33">
        <f ca="1">SUMIFS(Amount_TI,Location_TI,$A19,FundingSource_TI,AQ$1)+SUMIFS(Amount_CS,Location_CS,$A19,Fundingsource_CS,AQ$1)+SUMIFS(Amount_ETL,Location_ETL,$A19,FundingSource_ETL,AQ$1)+SUMIFS(Amount_Other,Location_Other,$A19,FundingSource_Other,AQ$1)+SUMIFS('CSW Programs'!$J$4:$J$500,'CSW Programs'!$D$4:$D$500,'Location Totals'!$A19,'CSW Programs'!$I$4:$I$500,'School Mailing Address'!$Q$5)</f>
        <v>0</v>
      </c>
      <c r="AR19" s="33">
        <f ca="1">SUMIFS(Amount_TI,Location_TI,$A19,FundingSource_TI,AR$1)+SUMIFS(Amount_CS,Location_CS,$A19,Fundingsource_CS,AR$1)+SUMIFS(Amount_ETL,Location_ETL,$A19,FundingSource_ETL,AR$1)+SUMIFS(Amount_Other,Location_Other,$A19,FundingSource_Other,AR$1)+SUMIFS('CSW Programs'!$J$4:$J$500,'CSW Programs'!$D$4:$D$500,'Location Totals'!$A19,'CSW Programs'!$I$4:$I$500,'School Mailing Address'!$Q$6)</f>
        <v>0</v>
      </c>
      <c r="AS19" s="33">
        <f ca="1">SUMIFS(Amount_TI,Location_TI,$A19,FundingSource_TI,AS$1)+SUMIFS(Amount_CS,Location_CS,$A19,Fundingsource_CS,AS$1)+SUMIFS(Amount_ETL,Location_ETL,$A19,FundingSource_ETL,AS$1)+SUMIFS(Amount_Other,Location_Other,$A19,FundingSource_Other,AS$1)+SUMIFS('CSW Programs'!$J$4:$J$500,'CSW Programs'!$D$4:$D$500,'Location Totals'!$A19,'CSW Programs'!$I$4:$I$500,'School Mailing Address'!$Q$7)</f>
        <v>0</v>
      </c>
      <c r="AT19" s="33">
        <f ca="1">SUMIFS(Amount_TI,Location_TI,$A19,FundingSource_TI,AT$1)+SUMIFS(Amount_CS,Location_CS,$A19,Fundingsource_CS,AT$1)+SUMIFS(Amount_ETL,Location_ETL,$A19,FundingSource_ETL,AT$1)+SUMIFS(Amount_Other,Location_Other,$A19,FundingSource_Other,AT$1)+SUMIFS('CSW Programs'!$J$4:$J$500,'CSW Programs'!$D$4:$D$500,'Location Totals'!$A19,'CSW Programs'!$I$4:$I$500,'Location Totals'!$AT$1)</f>
        <v>0</v>
      </c>
      <c r="AU19" s="33">
        <f ca="1">SUMIFS(Amount_TI,Location_TI,$A19,FundingSource_TI,AU$1)+SUMIFS(Amount_CS,Location_CS,$A19,Fundingsource_CS,AU$1)+SUMIFS(Amount_ETL,Location_ETL,$A19,FundingSource_ETL,AU$1)+SUMIFS(Amount_Other,Location_Other,$A19,FundingSource_Other,AU$1)+SUMIFS('CSW Programs'!$J$4:$J$500,'CSW Programs'!$D$4:$D$500,'Location Totals'!$A19,'CSW Programs'!$I$4:$I$500,'Location Totals'!$AU$1)</f>
        <v>0</v>
      </c>
      <c r="AV19" s="33">
        <f ca="1">SUMIFS(Amount_TI,Location_TI,$A19,FundingSource_TI,AV$1)+SUMIFS(Amount_CS,Location_CS,$A19,Fundingsource_CS,AV$1)+SUMIFS(Amount_ETL,Location_ETL,$A19,FundingSource_ETL,AV$1)+SUMIFS(Amount_Other,Location_Other,$A19,FundingSource_Other,AV$1)+SUMIFS('CSW Programs'!$J$4:$J$500,'CSW Programs'!$D$4:$D$500,'Location Totals'!$A19,'CSW Programs'!$I$4:$I$500,'Location Totals'!$AV$1)</f>
        <v>0</v>
      </c>
      <c r="AW19" s="33"/>
      <c r="BR19" s="32">
        <v>18</v>
      </c>
      <c r="BT19" s="32">
        <v>18</v>
      </c>
    </row>
    <row r="20" spans="1:72" hidden="1" x14ac:dyDescent="0.2">
      <c r="A20" s="17" t="e">
        <f ca="1">IF('Cover Page'!$C$17&lt;&gt;"YES",IF(HLOOKUP($BZ$1,'District Label'!A:GR,BR20,FALSE)="","",(HLOOKUP($BZ$1,'District Label'!A:GR,BR20,FALSE))),OFFSET('BOCES SELECT'!$CH$4:$CH$402,,,COUNTIF('BOCES SELECT'!E:E,"&gt;0")))</f>
        <v>#N/A</v>
      </c>
      <c r="B20" s="33">
        <f t="shared" ca="1" si="3"/>
        <v>0</v>
      </c>
      <c r="C20" s="33">
        <f t="shared" ca="1" si="4"/>
        <v>0</v>
      </c>
      <c r="D20" s="33">
        <f t="shared" ref="D20:I70" ca="1" si="24">SUMIFS(Amount_TI,Location_TI,$A20,source_ti,D$1)+SUMIFS(Amount_CS,Location_CS,$A20,source_cs,D$1)+SUMIFS(Amount_ETL,Location_ETL,$A20,source_etl,D$1)+SUMIFS(Amount_Other,Location_Other,$A20,source_other,D$1)+SUMIFS(Amount_SW,Location_SW,$A20,FundingSource_SW,D$1)</f>
        <v>0</v>
      </c>
      <c r="E20" s="33">
        <f t="shared" ca="1" si="24"/>
        <v>0</v>
      </c>
      <c r="F20" s="33">
        <f t="shared" ca="1" si="24"/>
        <v>0</v>
      </c>
      <c r="G20" s="33">
        <f t="shared" ca="1" si="24"/>
        <v>0</v>
      </c>
      <c r="H20" s="33">
        <f t="shared" ref="H20:H83" ca="1" si="25">SUMIFS(Amount_TI,Location_TI,$A20,source_ti,H$1)+SUMIFS(Amount_CS,Location_CS,$A20,source_cs,H$1)+SUMIFS(Amount_ETL,Location_ETL,$A20,source_etl,H$1)+SUMIFS(Amount_Other,Location_Other,$A20,source_other,H$1)+SUMIFS(Amount_SW,Location_SW,$A20,FundingSource_SW,H$1)</f>
        <v>0</v>
      </c>
      <c r="I20" s="33">
        <f t="shared" ca="1" si="24"/>
        <v>0</v>
      </c>
      <c r="J20" s="50">
        <f t="shared" ca="1" si="6"/>
        <v>0</v>
      </c>
      <c r="K20" s="33">
        <f t="shared" ca="1" si="17"/>
        <v>0</v>
      </c>
      <c r="L20" s="33">
        <f t="shared" ca="1" si="18"/>
        <v>0</v>
      </c>
      <c r="M20" s="33">
        <f t="shared" ca="1" si="19"/>
        <v>0</v>
      </c>
      <c r="N20" s="33">
        <f t="shared" ca="1" si="20"/>
        <v>0</v>
      </c>
      <c r="O20" s="33">
        <f t="shared" ca="1" si="21"/>
        <v>0</v>
      </c>
      <c r="P20" s="33">
        <f t="shared" ca="1" si="12"/>
        <v>0</v>
      </c>
      <c r="Q20" s="33">
        <f t="shared" ca="1" si="12"/>
        <v>0</v>
      </c>
      <c r="R20" s="33">
        <f t="shared" ca="1" si="12"/>
        <v>0</v>
      </c>
      <c r="S20" s="33">
        <f t="shared" ca="1" si="12"/>
        <v>0</v>
      </c>
      <c r="T20" s="33">
        <f t="shared" ref="T20:AD44" ca="1" si="26">SUMIFS(Amount_TI,Location_TI,$A20,Object_TI,T$1)+SUMIFS(Amount_CS,Location_CS,$A20,Object_CS,T$1)+SUMIFS(Amount_ETL,Location_ETL,$A20,Object_ETL,T$1)+SUMIFS(Amount_Other,Location_Other,$A20,Object_Other,T$1)</f>
        <v>0</v>
      </c>
      <c r="U20" s="33">
        <f t="shared" ca="1" si="26"/>
        <v>0</v>
      </c>
      <c r="V20" s="33">
        <f t="shared" ca="1" si="26"/>
        <v>0</v>
      </c>
      <c r="W20" s="33">
        <f t="shared" ca="1" si="26"/>
        <v>0</v>
      </c>
      <c r="X20" s="33">
        <f t="shared" ca="1" si="26"/>
        <v>0</v>
      </c>
      <c r="Y20" s="33">
        <f t="shared" ca="1" si="26"/>
        <v>0</v>
      </c>
      <c r="Z20" s="33">
        <f t="shared" ca="1" si="26"/>
        <v>0</v>
      </c>
      <c r="AA20" s="33">
        <f t="shared" ca="1" si="26"/>
        <v>0</v>
      </c>
      <c r="AB20" s="33">
        <f t="shared" ca="1" si="14"/>
        <v>0</v>
      </c>
      <c r="AC20" s="33">
        <f t="shared" ca="1" si="14"/>
        <v>0</v>
      </c>
      <c r="AD20" s="33">
        <f t="shared" ca="1" si="14"/>
        <v>0</v>
      </c>
      <c r="AE20" s="33">
        <f t="shared" ca="1" si="22"/>
        <v>0</v>
      </c>
      <c r="AF20" s="33">
        <f t="shared" ca="1" si="22"/>
        <v>0</v>
      </c>
      <c r="AG20" s="33">
        <f t="shared" ca="1" si="22"/>
        <v>0</v>
      </c>
      <c r="AH20" s="33">
        <f t="shared" ca="1" si="22"/>
        <v>0</v>
      </c>
      <c r="AI20" s="33">
        <f t="shared" ca="1" si="22"/>
        <v>0</v>
      </c>
      <c r="AJ20" s="33">
        <f t="shared" ca="1" si="22"/>
        <v>0</v>
      </c>
      <c r="AK20" s="33">
        <f t="shared" ca="1" si="22"/>
        <v>0</v>
      </c>
      <c r="AL20" s="33">
        <f t="shared" ca="1" si="22"/>
        <v>0</v>
      </c>
      <c r="AM20" s="33">
        <f t="shared" ca="1" si="22"/>
        <v>0</v>
      </c>
      <c r="AN20" s="33">
        <f t="shared" ca="1" si="22"/>
        <v>0</v>
      </c>
      <c r="AO20" s="33">
        <f t="shared" ca="1" si="23"/>
        <v>0</v>
      </c>
      <c r="AP20" s="33">
        <f t="shared" ca="1" si="23"/>
        <v>0</v>
      </c>
      <c r="AQ20" s="33">
        <f ca="1">SUMIFS(Amount_TI,Location_TI,$A20,FundingSource_TI,AQ$1)+SUMIFS(Amount_CS,Location_CS,$A20,Fundingsource_CS,AQ$1)+SUMIFS(Amount_ETL,Location_ETL,$A20,FundingSource_ETL,AQ$1)+SUMIFS(Amount_Other,Location_Other,$A20,FundingSource_Other,AQ$1)+SUMIFS('CSW Programs'!$J$4:$J$500,'CSW Programs'!$D$4:$D$500,'Location Totals'!$A20,'CSW Programs'!$I$4:$I$500,'School Mailing Address'!$Q$5)</f>
        <v>0</v>
      </c>
      <c r="AR20" s="33">
        <f ca="1">SUMIFS(Amount_TI,Location_TI,$A20,FundingSource_TI,AR$1)+SUMIFS(Amount_CS,Location_CS,$A20,Fundingsource_CS,AR$1)+SUMIFS(Amount_ETL,Location_ETL,$A20,FundingSource_ETL,AR$1)+SUMIFS(Amount_Other,Location_Other,$A20,FundingSource_Other,AR$1)+SUMIFS('CSW Programs'!$J$4:$J$500,'CSW Programs'!$D$4:$D$500,'Location Totals'!$A20,'CSW Programs'!$I$4:$I$500,'School Mailing Address'!$Q$6)</f>
        <v>0</v>
      </c>
      <c r="AS20" s="33">
        <f ca="1">SUMIFS(Amount_TI,Location_TI,$A20,FundingSource_TI,AS$1)+SUMIFS(Amount_CS,Location_CS,$A20,Fundingsource_CS,AS$1)+SUMIFS(Amount_ETL,Location_ETL,$A20,FundingSource_ETL,AS$1)+SUMIFS(Amount_Other,Location_Other,$A20,FundingSource_Other,AS$1)+SUMIFS('CSW Programs'!$J$4:$J$500,'CSW Programs'!$D$4:$D$500,'Location Totals'!$A20,'CSW Programs'!$I$4:$I$500,'School Mailing Address'!$Q$7)</f>
        <v>0</v>
      </c>
      <c r="AT20" s="33">
        <f ca="1">SUMIFS(Amount_TI,Location_TI,$A20,FundingSource_TI,AT$1)+SUMIFS(Amount_CS,Location_CS,$A20,Fundingsource_CS,AT$1)+SUMIFS(Amount_ETL,Location_ETL,$A20,FundingSource_ETL,AT$1)+SUMIFS(Amount_Other,Location_Other,$A20,FundingSource_Other,AT$1)+SUMIFS('CSW Programs'!$J$4:$J$500,'CSW Programs'!$D$4:$D$500,'Location Totals'!$A20,'CSW Programs'!$I$4:$I$500,'Location Totals'!$AT$1)</f>
        <v>0</v>
      </c>
      <c r="AU20" s="33">
        <f ca="1">SUMIFS(Amount_TI,Location_TI,$A20,FundingSource_TI,AU$1)+SUMIFS(Amount_CS,Location_CS,$A20,Fundingsource_CS,AU$1)+SUMIFS(Amount_ETL,Location_ETL,$A20,FundingSource_ETL,AU$1)+SUMIFS(Amount_Other,Location_Other,$A20,FundingSource_Other,AU$1)+SUMIFS('CSW Programs'!$J$4:$J$500,'CSW Programs'!$D$4:$D$500,'Location Totals'!$A20,'CSW Programs'!$I$4:$I$500,'Location Totals'!$AU$1)</f>
        <v>0</v>
      </c>
      <c r="AV20" s="33">
        <f ca="1">SUMIFS(Amount_TI,Location_TI,$A20,FundingSource_TI,AV$1)+SUMIFS(Amount_CS,Location_CS,$A20,Fundingsource_CS,AV$1)+SUMIFS(Amount_ETL,Location_ETL,$A20,FundingSource_ETL,AV$1)+SUMIFS(Amount_Other,Location_Other,$A20,FundingSource_Other,AV$1)+SUMIFS('CSW Programs'!$J$4:$J$500,'CSW Programs'!$D$4:$D$500,'Location Totals'!$A20,'CSW Programs'!$I$4:$I$500,'Location Totals'!$AV$1)</f>
        <v>0</v>
      </c>
      <c r="AW20" s="33"/>
      <c r="BR20" s="32">
        <v>19</v>
      </c>
      <c r="BT20" s="32">
        <v>19</v>
      </c>
    </row>
    <row r="21" spans="1:72" hidden="1" x14ac:dyDescent="0.2">
      <c r="A21" s="17" t="e">
        <f ca="1">IF('Cover Page'!$C$17&lt;&gt;"YES",IF(HLOOKUP($BZ$1,'District Label'!A:GR,BR21,FALSE)="","",(HLOOKUP($BZ$1,'District Label'!A:GR,BR21,FALSE))),OFFSET('BOCES SELECT'!$CH$4:$CH$402,,,COUNTIF('BOCES SELECT'!E:E,"&gt;0")))</f>
        <v>#N/A</v>
      </c>
      <c r="B21" s="33">
        <f t="shared" ca="1" si="3"/>
        <v>0</v>
      </c>
      <c r="C21" s="33">
        <f t="shared" ca="1" si="4"/>
        <v>0</v>
      </c>
      <c r="D21" s="33">
        <f t="shared" ca="1" si="24"/>
        <v>0</v>
      </c>
      <c r="E21" s="33">
        <f t="shared" ca="1" si="24"/>
        <v>0</v>
      </c>
      <c r="F21" s="33">
        <f t="shared" ca="1" si="24"/>
        <v>0</v>
      </c>
      <c r="G21" s="33">
        <f t="shared" ca="1" si="24"/>
        <v>0</v>
      </c>
      <c r="H21" s="33">
        <f t="shared" ca="1" si="25"/>
        <v>0</v>
      </c>
      <c r="I21" s="33">
        <f t="shared" ca="1" si="24"/>
        <v>0</v>
      </c>
      <c r="J21" s="50">
        <f t="shared" ca="1" si="6"/>
        <v>0</v>
      </c>
      <c r="K21" s="33">
        <f t="shared" ca="1" si="17"/>
        <v>0</v>
      </c>
      <c r="L21" s="33">
        <f t="shared" ca="1" si="18"/>
        <v>0</v>
      </c>
      <c r="M21" s="33">
        <f t="shared" ca="1" si="19"/>
        <v>0</v>
      </c>
      <c r="N21" s="33">
        <f t="shared" ca="1" si="20"/>
        <v>0</v>
      </c>
      <c r="O21" s="33">
        <f t="shared" ca="1" si="21"/>
        <v>0</v>
      </c>
      <c r="P21" s="33">
        <f t="shared" ca="1" si="12"/>
        <v>0</v>
      </c>
      <c r="Q21" s="33">
        <f t="shared" ca="1" si="12"/>
        <v>0</v>
      </c>
      <c r="R21" s="33">
        <f t="shared" ca="1" si="12"/>
        <v>0</v>
      </c>
      <c r="S21" s="33">
        <f t="shared" ca="1" si="12"/>
        <v>0</v>
      </c>
      <c r="T21" s="33">
        <f t="shared" ca="1" si="26"/>
        <v>0</v>
      </c>
      <c r="U21" s="33">
        <f t="shared" ca="1" si="26"/>
        <v>0</v>
      </c>
      <c r="V21" s="33">
        <f t="shared" ca="1" si="26"/>
        <v>0</v>
      </c>
      <c r="W21" s="33">
        <f t="shared" ca="1" si="26"/>
        <v>0</v>
      </c>
      <c r="X21" s="33">
        <f t="shared" ca="1" si="26"/>
        <v>0</v>
      </c>
      <c r="Y21" s="33">
        <f t="shared" ca="1" si="26"/>
        <v>0</v>
      </c>
      <c r="Z21" s="33">
        <f t="shared" ca="1" si="26"/>
        <v>0</v>
      </c>
      <c r="AA21" s="33">
        <f t="shared" ca="1" si="26"/>
        <v>0</v>
      </c>
      <c r="AB21" s="33">
        <f t="shared" ca="1" si="14"/>
        <v>0</v>
      </c>
      <c r="AC21" s="33">
        <f t="shared" ca="1" si="14"/>
        <v>0</v>
      </c>
      <c r="AD21" s="33">
        <f t="shared" ca="1" si="14"/>
        <v>0</v>
      </c>
      <c r="AE21" s="33">
        <f t="shared" ca="1" si="22"/>
        <v>0</v>
      </c>
      <c r="AF21" s="33">
        <f t="shared" ca="1" si="22"/>
        <v>0</v>
      </c>
      <c r="AG21" s="33">
        <f t="shared" ca="1" si="22"/>
        <v>0</v>
      </c>
      <c r="AH21" s="33">
        <f t="shared" ca="1" si="22"/>
        <v>0</v>
      </c>
      <c r="AI21" s="33">
        <f t="shared" ca="1" si="22"/>
        <v>0</v>
      </c>
      <c r="AJ21" s="33">
        <f t="shared" ca="1" si="22"/>
        <v>0</v>
      </c>
      <c r="AK21" s="33">
        <f t="shared" ca="1" si="22"/>
        <v>0</v>
      </c>
      <c r="AL21" s="33">
        <f t="shared" ca="1" si="22"/>
        <v>0</v>
      </c>
      <c r="AM21" s="33">
        <f t="shared" ca="1" si="22"/>
        <v>0</v>
      </c>
      <c r="AN21" s="33">
        <f t="shared" ca="1" si="22"/>
        <v>0</v>
      </c>
      <c r="AO21" s="33">
        <f t="shared" ca="1" si="23"/>
        <v>0</v>
      </c>
      <c r="AP21" s="33">
        <f t="shared" ca="1" si="23"/>
        <v>0</v>
      </c>
      <c r="AQ21" s="33">
        <f ca="1">SUMIFS(Amount_TI,Location_TI,$A21,FundingSource_TI,AQ$1)+SUMIFS(Amount_CS,Location_CS,$A21,Fundingsource_CS,AQ$1)+SUMIFS(Amount_ETL,Location_ETL,$A21,FundingSource_ETL,AQ$1)+SUMIFS(Amount_Other,Location_Other,$A21,FundingSource_Other,AQ$1)+SUMIFS('CSW Programs'!$J$4:$J$500,'CSW Programs'!$D$4:$D$500,'Location Totals'!$A21,'CSW Programs'!$I$4:$I$500,'School Mailing Address'!$Q$5)</f>
        <v>0</v>
      </c>
      <c r="AR21" s="33">
        <f ca="1">SUMIFS(Amount_TI,Location_TI,$A21,FundingSource_TI,AR$1)+SUMIFS(Amount_CS,Location_CS,$A21,Fundingsource_CS,AR$1)+SUMIFS(Amount_ETL,Location_ETL,$A21,FundingSource_ETL,AR$1)+SUMIFS(Amount_Other,Location_Other,$A21,FundingSource_Other,AR$1)+SUMIFS('CSW Programs'!$J$4:$J$500,'CSW Programs'!$D$4:$D$500,'Location Totals'!$A21,'CSW Programs'!$I$4:$I$500,'School Mailing Address'!$Q$6)</f>
        <v>0</v>
      </c>
      <c r="AS21" s="33">
        <f ca="1">SUMIFS(Amount_TI,Location_TI,$A21,FundingSource_TI,AS$1)+SUMIFS(Amount_CS,Location_CS,$A21,Fundingsource_CS,AS$1)+SUMIFS(Amount_ETL,Location_ETL,$A21,FundingSource_ETL,AS$1)+SUMIFS(Amount_Other,Location_Other,$A21,FundingSource_Other,AS$1)+SUMIFS('CSW Programs'!$J$4:$J$500,'CSW Programs'!$D$4:$D$500,'Location Totals'!$A21,'CSW Programs'!$I$4:$I$500,'School Mailing Address'!$Q$7)</f>
        <v>0</v>
      </c>
      <c r="AT21" s="33">
        <f ca="1">SUMIFS(Amount_TI,Location_TI,$A21,FundingSource_TI,AT$1)+SUMIFS(Amount_CS,Location_CS,$A21,Fundingsource_CS,AT$1)+SUMIFS(Amount_ETL,Location_ETL,$A21,FundingSource_ETL,AT$1)+SUMIFS(Amount_Other,Location_Other,$A21,FundingSource_Other,AT$1)+SUMIFS('CSW Programs'!$J$4:$J$500,'CSW Programs'!$D$4:$D$500,'Location Totals'!$A21,'CSW Programs'!$I$4:$I$500,'Location Totals'!$AT$1)</f>
        <v>0</v>
      </c>
      <c r="AU21" s="33">
        <f ca="1">SUMIFS(Amount_TI,Location_TI,$A21,FundingSource_TI,AU$1)+SUMIFS(Amount_CS,Location_CS,$A21,Fundingsource_CS,AU$1)+SUMIFS(Amount_ETL,Location_ETL,$A21,FundingSource_ETL,AU$1)+SUMIFS(Amount_Other,Location_Other,$A21,FundingSource_Other,AU$1)+SUMIFS('CSW Programs'!$J$4:$J$500,'CSW Programs'!$D$4:$D$500,'Location Totals'!$A21,'CSW Programs'!$I$4:$I$500,'Location Totals'!$AU$1)</f>
        <v>0</v>
      </c>
      <c r="AV21" s="33">
        <f ca="1">SUMIFS(Amount_TI,Location_TI,$A21,FundingSource_TI,AV$1)+SUMIFS(Amount_CS,Location_CS,$A21,Fundingsource_CS,AV$1)+SUMIFS(Amount_ETL,Location_ETL,$A21,FundingSource_ETL,AV$1)+SUMIFS(Amount_Other,Location_Other,$A21,FundingSource_Other,AV$1)+SUMIFS('CSW Programs'!$J$4:$J$500,'CSW Programs'!$D$4:$D$500,'Location Totals'!$A21,'CSW Programs'!$I$4:$I$500,'Location Totals'!$AV$1)</f>
        <v>0</v>
      </c>
      <c r="AW21" s="33"/>
      <c r="BR21" s="32">
        <v>20</v>
      </c>
      <c r="BT21" s="32">
        <v>20</v>
      </c>
    </row>
    <row r="22" spans="1:72" hidden="1" x14ac:dyDescent="0.2">
      <c r="A22" s="17" t="e">
        <f ca="1">IF('Cover Page'!$C$17&lt;&gt;"YES",IF(HLOOKUP($BZ$1,'District Label'!A:GR,BR22,FALSE)="","",(HLOOKUP($BZ$1,'District Label'!A:GR,BR22,FALSE))),OFFSET('BOCES SELECT'!$CH$4:$CH$402,,,COUNTIF('BOCES SELECT'!E:E,"&gt;0")))</f>
        <v>#N/A</v>
      </c>
      <c r="B22" s="33">
        <f t="shared" ca="1" si="3"/>
        <v>0</v>
      </c>
      <c r="C22" s="33">
        <f t="shared" ca="1" si="4"/>
        <v>0</v>
      </c>
      <c r="D22" s="33">
        <f t="shared" ca="1" si="24"/>
        <v>0</v>
      </c>
      <c r="E22" s="33">
        <f t="shared" ca="1" si="24"/>
        <v>0</v>
      </c>
      <c r="F22" s="33">
        <f t="shared" ca="1" si="24"/>
        <v>0</v>
      </c>
      <c r="G22" s="33">
        <f t="shared" ca="1" si="24"/>
        <v>0</v>
      </c>
      <c r="H22" s="33">
        <f t="shared" ca="1" si="25"/>
        <v>0</v>
      </c>
      <c r="I22" s="33">
        <f t="shared" ca="1" si="24"/>
        <v>0</v>
      </c>
      <c r="J22" s="50">
        <f t="shared" ca="1" si="6"/>
        <v>0</v>
      </c>
      <c r="K22" s="33">
        <f t="shared" ca="1" si="17"/>
        <v>0</v>
      </c>
      <c r="L22" s="33">
        <f t="shared" ca="1" si="18"/>
        <v>0</v>
      </c>
      <c r="M22" s="33">
        <f t="shared" ca="1" si="19"/>
        <v>0</v>
      </c>
      <c r="N22" s="33">
        <f t="shared" ca="1" si="20"/>
        <v>0</v>
      </c>
      <c r="O22" s="33">
        <f t="shared" ca="1" si="21"/>
        <v>0</v>
      </c>
      <c r="P22" s="33">
        <f t="shared" ca="1" si="12"/>
        <v>0</v>
      </c>
      <c r="Q22" s="33">
        <f t="shared" ca="1" si="12"/>
        <v>0</v>
      </c>
      <c r="R22" s="33">
        <f t="shared" ca="1" si="12"/>
        <v>0</v>
      </c>
      <c r="S22" s="33">
        <f t="shared" ca="1" si="12"/>
        <v>0</v>
      </c>
      <c r="T22" s="33">
        <f t="shared" ca="1" si="26"/>
        <v>0</v>
      </c>
      <c r="U22" s="33">
        <f t="shared" ca="1" si="26"/>
        <v>0</v>
      </c>
      <c r="V22" s="33">
        <f t="shared" ca="1" si="26"/>
        <v>0</v>
      </c>
      <c r="W22" s="33">
        <f t="shared" ca="1" si="26"/>
        <v>0</v>
      </c>
      <c r="X22" s="33">
        <f t="shared" ca="1" si="26"/>
        <v>0</v>
      </c>
      <c r="Y22" s="33">
        <f t="shared" ca="1" si="26"/>
        <v>0</v>
      </c>
      <c r="Z22" s="33">
        <f t="shared" ca="1" si="26"/>
        <v>0</v>
      </c>
      <c r="AA22" s="33">
        <f t="shared" ca="1" si="26"/>
        <v>0</v>
      </c>
      <c r="AB22" s="33">
        <f t="shared" ca="1" si="14"/>
        <v>0</v>
      </c>
      <c r="AC22" s="33">
        <f t="shared" ca="1" si="14"/>
        <v>0</v>
      </c>
      <c r="AD22" s="33">
        <f t="shared" ca="1" si="14"/>
        <v>0</v>
      </c>
      <c r="AE22" s="33">
        <f t="shared" ca="1" si="22"/>
        <v>0</v>
      </c>
      <c r="AF22" s="33">
        <f t="shared" ca="1" si="22"/>
        <v>0</v>
      </c>
      <c r="AG22" s="33">
        <f t="shared" ca="1" si="22"/>
        <v>0</v>
      </c>
      <c r="AH22" s="33">
        <f t="shared" ca="1" si="22"/>
        <v>0</v>
      </c>
      <c r="AI22" s="33">
        <f t="shared" ca="1" si="22"/>
        <v>0</v>
      </c>
      <c r="AJ22" s="33">
        <f t="shared" ca="1" si="22"/>
        <v>0</v>
      </c>
      <c r="AK22" s="33">
        <f t="shared" ca="1" si="22"/>
        <v>0</v>
      </c>
      <c r="AL22" s="33">
        <f t="shared" ca="1" si="22"/>
        <v>0</v>
      </c>
      <c r="AM22" s="33">
        <f t="shared" ca="1" si="22"/>
        <v>0</v>
      </c>
      <c r="AN22" s="33">
        <f t="shared" ca="1" si="22"/>
        <v>0</v>
      </c>
      <c r="AO22" s="33">
        <f t="shared" ca="1" si="23"/>
        <v>0</v>
      </c>
      <c r="AP22" s="33">
        <f t="shared" ca="1" si="23"/>
        <v>0</v>
      </c>
      <c r="AQ22" s="33">
        <f ca="1">SUMIFS(Amount_TI,Location_TI,$A22,FundingSource_TI,AQ$1)+SUMIFS(Amount_CS,Location_CS,$A22,Fundingsource_CS,AQ$1)+SUMIFS(Amount_ETL,Location_ETL,$A22,FundingSource_ETL,AQ$1)+SUMIFS(Amount_Other,Location_Other,$A22,FundingSource_Other,AQ$1)+SUMIFS('CSW Programs'!$J$4:$J$500,'CSW Programs'!$D$4:$D$500,'Location Totals'!$A22,'CSW Programs'!$I$4:$I$500,'School Mailing Address'!$Q$5)</f>
        <v>0</v>
      </c>
      <c r="AR22" s="33">
        <f ca="1">SUMIFS(Amount_TI,Location_TI,$A22,FundingSource_TI,AR$1)+SUMIFS(Amount_CS,Location_CS,$A22,Fundingsource_CS,AR$1)+SUMIFS(Amount_ETL,Location_ETL,$A22,FundingSource_ETL,AR$1)+SUMIFS(Amount_Other,Location_Other,$A22,FundingSource_Other,AR$1)+SUMIFS('CSW Programs'!$J$4:$J$500,'CSW Programs'!$D$4:$D$500,'Location Totals'!$A22,'CSW Programs'!$I$4:$I$500,'School Mailing Address'!$Q$6)</f>
        <v>0</v>
      </c>
      <c r="AS22" s="33">
        <f ca="1">SUMIFS(Amount_TI,Location_TI,$A22,FundingSource_TI,AS$1)+SUMIFS(Amount_CS,Location_CS,$A22,Fundingsource_CS,AS$1)+SUMIFS(Amount_ETL,Location_ETL,$A22,FundingSource_ETL,AS$1)+SUMIFS(Amount_Other,Location_Other,$A22,FundingSource_Other,AS$1)+SUMIFS('CSW Programs'!$J$4:$J$500,'CSW Programs'!$D$4:$D$500,'Location Totals'!$A22,'CSW Programs'!$I$4:$I$500,'School Mailing Address'!$Q$7)</f>
        <v>0</v>
      </c>
      <c r="AT22" s="33">
        <f ca="1">SUMIFS(Amount_TI,Location_TI,$A22,FundingSource_TI,AT$1)+SUMIFS(Amount_CS,Location_CS,$A22,Fundingsource_CS,AT$1)+SUMIFS(Amount_ETL,Location_ETL,$A22,FundingSource_ETL,AT$1)+SUMIFS(Amount_Other,Location_Other,$A22,FundingSource_Other,AT$1)+SUMIFS('CSW Programs'!$J$4:$J$500,'CSW Programs'!$D$4:$D$500,'Location Totals'!$A22,'CSW Programs'!$I$4:$I$500,'Location Totals'!$AT$1)</f>
        <v>0</v>
      </c>
      <c r="AU22" s="33">
        <f ca="1">SUMIFS(Amount_TI,Location_TI,$A22,FundingSource_TI,AU$1)+SUMIFS(Amount_CS,Location_CS,$A22,Fundingsource_CS,AU$1)+SUMIFS(Amount_ETL,Location_ETL,$A22,FundingSource_ETL,AU$1)+SUMIFS(Amount_Other,Location_Other,$A22,FundingSource_Other,AU$1)+SUMIFS('CSW Programs'!$J$4:$J$500,'CSW Programs'!$D$4:$D$500,'Location Totals'!$A22,'CSW Programs'!$I$4:$I$500,'Location Totals'!$AU$1)</f>
        <v>0</v>
      </c>
      <c r="AV22" s="33">
        <f ca="1">SUMIFS(Amount_TI,Location_TI,$A22,FundingSource_TI,AV$1)+SUMIFS(Amount_CS,Location_CS,$A22,Fundingsource_CS,AV$1)+SUMIFS(Amount_ETL,Location_ETL,$A22,FundingSource_ETL,AV$1)+SUMIFS(Amount_Other,Location_Other,$A22,FundingSource_Other,AV$1)+SUMIFS('CSW Programs'!$J$4:$J$500,'CSW Programs'!$D$4:$D$500,'Location Totals'!$A22,'CSW Programs'!$I$4:$I$500,'Location Totals'!$AV$1)</f>
        <v>0</v>
      </c>
      <c r="AW22" s="33"/>
      <c r="BR22" s="32">
        <v>21</v>
      </c>
      <c r="BT22" s="32">
        <v>21</v>
      </c>
    </row>
    <row r="23" spans="1:72" hidden="1" x14ac:dyDescent="0.2">
      <c r="A23" s="17" t="e">
        <f ca="1">IF('Cover Page'!$C$17&lt;&gt;"YES",IF(HLOOKUP($BZ$1,'District Label'!A:GR,BR23,FALSE)="","",(HLOOKUP($BZ$1,'District Label'!A:GR,BR23,FALSE))),OFFSET('BOCES SELECT'!$CH$4:$CH$402,,,COUNTIF('BOCES SELECT'!E:E,"&gt;0")))</f>
        <v>#N/A</v>
      </c>
      <c r="B23" s="33">
        <f t="shared" ca="1" si="3"/>
        <v>0</v>
      </c>
      <c r="C23" s="33">
        <f t="shared" ca="1" si="4"/>
        <v>0</v>
      </c>
      <c r="D23" s="33">
        <f t="shared" ca="1" si="24"/>
        <v>0</v>
      </c>
      <c r="E23" s="33">
        <f t="shared" ca="1" si="24"/>
        <v>0</v>
      </c>
      <c r="F23" s="33">
        <f t="shared" ca="1" si="24"/>
        <v>0</v>
      </c>
      <c r="G23" s="33">
        <f t="shared" ca="1" si="24"/>
        <v>0</v>
      </c>
      <c r="H23" s="33">
        <f t="shared" ca="1" si="25"/>
        <v>0</v>
      </c>
      <c r="I23" s="33">
        <f t="shared" ca="1" si="24"/>
        <v>0</v>
      </c>
      <c r="J23" s="50">
        <f t="shared" ca="1" si="6"/>
        <v>0</v>
      </c>
      <c r="K23" s="33">
        <f t="shared" ca="1" si="17"/>
        <v>0</v>
      </c>
      <c r="L23" s="33">
        <f t="shared" ca="1" si="18"/>
        <v>0</v>
      </c>
      <c r="M23" s="33">
        <f t="shared" ca="1" si="19"/>
        <v>0</v>
      </c>
      <c r="N23" s="33">
        <f t="shared" ca="1" si="20"/>
        <v>0</v>
      </c>
      <c r="O23" s="33">
        <f t="shared" ca="1" si="21"/>
        <v>0</v>
      </c>
      <c r="P23" s="33">
        <f t="shared" ca="1" si="12"/>
        <v>0</v>
      </c>
      <c r="Q23" s="33">
        <f t="shared" ca="1" si="12"/>
        <v>0</v>
      </c>
      <c r="R23" s="33">
        <f t="shared" ca="1" si="12"/>
        <v>0</v>
      </c>
      <c r="S23" s="33">
        <f t="shared" ca="1" si="12"/>
        <v>0</v>
      </c>
      <c r="T23" s="33">
        <f t="shared" ca="1" si="26"/>
        <v>0</v>
      </c>
      <c r="U23" s="33">
        <f t="shared" ca="1" si="26"/>
        <v>0</v>
      </c>
      <c r="V23" s="33">
        <f t="shared" ca="1" si="26"/>
        <v>0</v>
      </c>
      <c r="W23" s="33">
        <f t="shared" ca="1" si="26"/>
        <v>0</v>
      </c>
      <c r="X23" s="33">
        <f t="shared" ca="1" si="26"/>
        <v>0</v>
      </c>
      <c r="Y23" s="33">
        <f t="shared" ca="1" si="26"/>
        <v>0</v>
      </c>
      <c r="Z23" s="33">
        <f t="shared" ca="1" si="26"/>
        <v>0</v>
      </c>
      <c r="AA23" s="33">
        <f t="shared" ca="1" si="26"/>
        <v>0</v>
      </c>
      <c r="AB23" s="33">
        <f t="shared" ca="1" si="14"/>
        <v>0</v>
      </c>
      <c r="AC23" s="33">
        <f t="shared" ca="1" si="14"/>
        <v>0</v>
      </c>
      <c r="AD23" s="33">
        <f t="shared" ca="1" si="14"/>
        <v>0</v>
      </c>
      <c r="AE23" s="33">
        <f t="shared" ca="1" si="22"/>
        <v>0</v>
      </c>
      <c r="AF23" s="33">
        <f t="shared" ca="1" si="22"/>
        <v>0</v>
      </c>
      <c r="AG23" s="33">
        <f t="shared" ca="1" si="22"/>
        <v>0</v>
      </c>
      <c r="AH23" s="33">
        <f t="shared" ca="1" si="22"/>
        <v>0</v>
      </c>
      <c r="AI23" s="33">
        <f t="shared" ca="1" si="22"/>
        <v>0</v>
      </c>
      <c r="AJ23" s="33">
        <f t="shared" ca="1" si="22"/>
        <v>0</v>
      </c>
      <c r="AK23" s="33">
        <f t="shared" ca="1" si="22"/>
        <v>0</v>
      </c>
      <c r="AL23" s="33">
        <f t="shared" ca="1" si="22"/>
        <v>0</v>
      </c>
      <c r="AM23" s="33">
        <f t="shared" ca="1" si="22"/>
        <v>0</v>
      </c>
      <c r="AN23" s="33">
        <f t="shared" ca="1" si="22"/>
        <v>0</v>
      </c>
      <c r="AO23" s="33">
        <f t="shared" ca="1" si="23"/>
        <v>0</v>
      </c>
      <c r="AP23" s="33">
        <f t="shared" ca="1" si="23"/>
        <v>0</v>
      </c>
      <c r="AQ23" s="33">
        <f ca="1">SUMIFS(Amount_TI,Location_TI,$A23,FundingSource_TI,AQ$1)+SUMIFS(Amount_CS,Location_CS,$A23,Fundingsource_CS,AQ$1)+SUMIFS(Amount_ETL,Location_ETL,$A23,FundingSource_ETL,AQ$1)+SUMIFS(Amount_Other,Location_Other,$A23,FundingSource_Other,AQ$1)+SUMIFS('CSW Programs'!$J$4:$J$500,'CSW Programs'!$D$4:$D$500,'Location Totals'!$A23,'CSW Programs'!$I$4:$I$500,'School Mailing Address'!$Q$5)</f>
        <v>0</v>
      </c>
      <c r="AR23" s="33">
        <f ca="1">SUMIFS(Amount_TI,Location_TI,$A23,FundingSource_TI,AR$1)+SUMIFS(Amount_CS,Location_CS,$A23,Fundingsource_CS,AR$1)+SUMIFS(Amount_ETL,Location_ETL,$A23,FundingSource_ETL,AR$1)+SUMIFS(Amount_Other,Location_Other,$A23,FundingSource_Other,AR$1)+SUMIFS('CSW Programs'!$J$4:$J$500,'CSW Programs'!$D$4:$D$500,'Location Totals'!$A23,'CSW Programs'!$I$4:$I$500,'School Mailing Address'!$Q$6)</f>
        <v>0</v>
      </c>
      <c r="AS23" s="33">
        <f ca="1">SUMIFS(Amount_TI,Location_TI,$A23,FundingSource_TI,AS$1)+SUMIFS(Amount_CS,Location_CS,$A23,Fundingsource_CS,AS$1)+SUMIFS(Amount_ETL,Location_ETL,$A23,FundingSource_ETL,AS$1)+SUMIFS(Amount_Other,Location_Other,$A23,FundingSource_Other,AS$1)+SUMIFS('CSW Programs'!$J$4:$J$500,'CSW Programs'!$D$4:$D$500,'Location Totals'!$A23,'CSW Programs'!$I$4:$I$500,'School Mailing Address'!$Q$7)</f>
        <v>0</v>
      </c>
      <c r="AT23" s="33">
        <f ca="1">SUMIFS(Amount_TI,Location_TI,$A23,FundingSource_TI,AT$1)+SUMIFS(Amount_CS,Location_CS,$A23,Fundingsource_CS,AT$1)+SUMIFS(Amount_ETL,Location_ETL,$A23,FundingSource_ETL,AT$1)+SUMIFS(Amount_Other,Location_Other,$A23,FundingSource_Other,AT$1)+SUMIFS('CSW Programs'!$J$4:$J$500,'CSW Programs'!$D$4:$D$500,'Location Totals'!$A23,'CSW Programs'!$I$4:$I$500,'Location Totals'!$AT$1)</f>
        <v>0</v>
      </c>
      <c r="AU23" s="33">
        <f ca="1">SUMIFS(Amount_TI,Location_TI,$A23,FundingSource_TI,AU$1)+SUMIFS(Amount_CS,Location_CS,$A23,Fundingsource_CS,AU$1)+SUMIFS(Amount_ETL,Location_ETL,$A23,FundingSource_ETL,AU$1)+SUMIFS(Amount_Other,Location_Other,$A23,FundingSource_Other,AU$1)+SUMIFS('CSW Programs'!$J$4:$J$500,'CSW Programs'!$D$4:$D$500,'Location Totals'!$A23,'CSW Programs'!$I$4:$I$500,'Location Totals'!$AU$1)</f>
        <v>0</v>
      </c>
      <c r="AV23" s="33">
        <f ca="1">SUMIFS(Amount_TI,Location_TI,$A23,FundingSource_TI,AV$1)+SUMIFS(Amount_CS,Location_CS,$A23,Fundingsource_CS,AV$1)+SUMIFS(Amount_ETL,Location_ETL,$A23,FundingSource_ETL,AV$1)+SUMIFS(Amount_Other,Location_Other,$A23,FundingSource_Other,AV$1)+SUMIFS('CSW Programs'!$J$4:$J$500,'CSW Programs'!$D$4:$D$500,'Location Totals'!$A23,'CSW Programs'!$I$4:$I$500,'Location Totals'!$AV$1)</f>
        <v>0</v>
      </c>
      <c r="AW23" s="33"/>
      <c r="BR23" s="32">
        <v>22</v>
      </c>
      <c r="BT23" s="32">
        <v>22</v>
      </c>
    </row>
    <row r="24" spans="1:72" hidden="1" x14ac:dyDescent="0.2">
      <c r="A24" s="17" t="e">
        <f ca="1">IF('Cover Page'!$C$17&lt;&gt;"YES",IF(HLOOKUP($BZ$1,'District Label'!A:GR,BR24,FALSE)="","",(HLOOKUP($BZ$1,'District Label'!A:GR,BR24,FALSE))),OFFSET('BOCES SELECT'!$CH$4:$CH$402,,,COUNTIF('BOCES SELECT'!E:E,"&gt;0")))</f>
        <v>#N/A</v>
      </c>
      <c r="B24" s="33">
        <f t="shared" ca="1" si="3"/>
        <v>0</v>
      </c>
      <c r="C24" s="33">
        <f t="shared" ca="1" si="4"/>
        <v>0</v>
      </c>
      <c r="D24" s="33">
        <f t="shared" ca="1" si="24"/>
        <v>0</v>
      </c>
      <c r="E24" s="33">
        <f t="shared" ca="1" si="24"/>
        <v>0</v>
      </c>
      <c r="F24" s="33">
        <f t="shared" ca="1" si="24"/>
        <v>0</v>
      </c>
      <c r="G24" s="33">
        <f t="shared" ca="1" si="24"/>
        <v>0</v>
      </c>
      <c r="H24" s="33">
        <f t="shared" ca="1" si="25"/>
        <v>0</v>
      </c>
      <c r="I24" s="33">
        <f t="shared" ca="1" si="24"/>
        <v>0</v>
      </c>
      <c r="J24" s="50">
        <f t="shared" ca="1" si="6"/>
        <v>0</v>
      </c>
      <c r="K24" s="33">
        <f t="shared" ca="1" si="17"/>
        <v>0</v>
      </c>
      <c r="L24" s="33">
        <f t="shared" ca="1" si="18"/>
        <v>0</v>
      </c>
      <c r="M24" s="33">
        <f t="shared" ca="1" si="19"/>
        <v>0</v>
      </c>
      <c r="N24" s="33">
        <f t="shared" ca="1" si="20"/>
        <v>0</v>
      </c>
      <c r="O24" s="33">
        <f t="shared" ca="1" si="21"/>
        <v>0</v>
      </c>
      <c r="P24" s="33">
        <f t="shared" ref="P24:S43" ca="1" si="27">SUMIFS(Amount_TI,Location_TI,$A24,Program_TI,P$1)+SUMIFS(Amount_CS,Location_CS,$A24,Program_CS,P$1)+SUMIFS(Amount_ETL,Location_ETL,$A24,Program_ETL,P$1)+SUMIFS(Amount_Other,Location_Other,$A24,Program_Other,P$1)</f>
        <v>0</v>
      </c>
      <c r="Q24" s="33">
        <f t="shared" ca="1" si="27"/>
        <v>0</v>
      </c>
      <c r="R24" s="33">
        <f t="shared" ca="1" si="27"/>
        <v>0</v>
      </c>
      <c r="S24" s="33">
        <f t="shared" ca="1" si="27"/>
        <v>0</v>
      </c>
      <c r="T24" s="33">
        <f t="shared" ca="1" si="26"/>
        <v>0</v>
      </c>
      <c r="U24" s="33">
        <f t="shared" ca="1" si="26"/>
        <v>0</v>
      </c>
      <c r="V24" s="33">
        <f t="shared" ca="1" si="26"/>
        <v>0</v>
      </c>
      <c r="W24" s="33">
        <f t="shared" ca="1" si="26"/>
        <v>0</v>
      </c>
      <c r="X24" s="33">
        <f t="shared" ca="1" si="26"/>
        <v>0</v>
      </c>
      <c r="Y24" s="33">
        <f t="shared" ca="1" si="26"/>
        <v>0</v>
      </c>
      <c r="Z24" s="33">
        <f t="shared" ca="1" si="26"/>
        <v>0</v>
      </c>
      <c r="AA24" s="33">
        <f t="shared" ca="1" si="26"/>
        <v>0</v>
      </c>
      <c r="AB24" s="33">
        <f t="shared" ca="1" si="26"/>
        <v>0</v>
      </c>
      <c r="AC24" s="33">
        <f t="shared" ca="1" si="26"/>
        <v>0</v>
      </c>
      <c r="AD24" s="33">
        <f t="shared" ca="1" si="26"/>
        <v>0</v>
      </c>
      <c r="AE24" s="33">
        <f t="shared" ref="AE24:AN33" ca="1" si="28">SUMIFS(Amount_TI,Location_TI,$A24,FundingSource_TI,AE$1)+SUMIFS(Amount_CS,Location_CS,$A24,Fundingsource_CS,AE$1)+SUMIFS(Amount_ETL,Location_ETL,$A24,FundingSource_ETL,AE$1)+SUMIFS(Amount_Other,Location_Other,$A24,FundingSource_Other,AE$1)</f>
        <v>0</v>
      </c>
      <c r="AF24" s="33">
        <f t="shared" ca="1" si="28"/>
        <v>0</v>
      </c>
      <c r="AG24" s="33">
        <f t="shared" ca="1" si="28"/>
        <v>0</v>
      </c>
      <c r="AH24" s="33">
        <f t="shared" ca="1" si="28"/>
        <v>0</v>
      </c>
      <c r="AI24" s="33">
        <f t="shared" ca="1" si="28"/>
        <v>0</v>
      </c>
      <c r="AJ24" s="33">
        <f t="shared" ca="1" si="28"/>
        <v>0</v>
      </c>
      <c r="AK24" s="33">
        <f t="shared" ca="1" si="28"/>
        <v>0</v>
      </c>
      <c r="AL24" s="33">
        <f t="shared" ca="1" si="28"/>
        <v>0</v>
      </c>
      <c r="AM24" s="33">
        <f t="shared" ca="1" si="28"/>
        <v>0</v>
      </c>
      <c r="AN24" s="33">
        <f t="shared" ca="1" si="28"/>
        <v>0</v>
      </c>
      <c r="AO24" s="33">
        <f t="shared" ref="AO24:AP33" ca="1" si="29">SUMIFS(Amount_TI,Location_TI,$A24,FundingSource_TI,AO$1)+SUMIFS(Amount_CS,Location_CS,$A24,Fundingsource_CS,AO$1)+SUMIFS(Amount_ETL,Location_ETL,$A24,FundingSource_ETL,AO$1)+SUMIFS(Amount_Other,Location_Other,$A24,FundingSource_Other,AO$1)</f>
        <v>0</v>
      </c>
      <c r="AP24" s="33">
        <f t="shared" ca="1" si="29"/>
        <v>0</v>
      </c>
      <c r="AQ24" s="33">
        <f ca="1">SUMIFS(Amount_TI,Location_TI,$A24,FundingSource_TI,AQ$1)+SUMIFS(Amount_CS,Location_CS,$A24,Fundingsource_CS,AQ$1)+SUMIFS(Amount_ETL,Location_ETL,$A24,FundingSource_ETL,AQ$1)+SUMIFS(Amount_Other,Location_Other,$A24,FundingSource_Other,AQ$1)+SUMIFS('CSW Programs'!$J$4:$J$500,'CSW Programs'!$D$4:$D$500,'Location Totals'!$A24,'CSW Programs'!$I$4:$I$500,'School Mailing Address'!$Q$5)</f>
        <v>0</v>
      </c>
      <c r="AR24" s="33">
        <f ca="1">SUMIFS(Amount_TI,Location_TI,$A24,FundingSource_TI,AR$1)+SUMIFS(Amount_CS,Location_CS,$A24,Fundingsource_CS,AR$1)+SUMIFS(Amount_ETL,Location_ETL,$A24,FundingSource_ETL,AR$1)+SUMIFS(Amount_Other,Location_Other,$A24,FundingSource_Other,AR$1)+SUMIFS('CSW Programs'!$J$4:$J$500,'CSW Programs'!$D$4:$D$500,'Location Totals'!$A24,'CSW Programs'!$I$4:$I$500,'School Mailing Address'!$Q$6)</f>
        <v>0</v>
      </c>
      <c r="AS24" s="33">
        <f ca="1">SUMIFS(Amount_TI,Location_TI,$A24,FundingSource_TI,AS$1)+SUMIFS(Amount_CS,Location_CS,$A24,Fundingsource_CS,AS$1)+SUMIFS(Amount_ETL,Location_ETL,$A24,FundingSource_ETL,AS$1)+SUMIFS(Amount_Other,Location_Other,$A24,FundingSource_Other,AS$1)+SUMIFS('CSW Programs'!$J$4:$J$500,'CSW Programs'!$D$4:$D$500,'Location Totals'!$A24,'CSW Programs'!$I$4:$I$500,'School Mailing Address'!$Q$7)</f>
        <v>0</v>
      </c>
      <c r="AT24" s="33">
        <f ca="1">SUMIFS(Amount_TI,Location_TI,$A24,FundingSource_TI,AT$1)+SUMIFS(Amount_CS,Location_CS,$A24,Fundingsource_CS,AT$1)+SUMIFS(Amount_ETL,Location_ETL,$A24,FundingSource_ETL,AT$1)+SUMIFS(Amount_Other,Location_Other,$A24,FundingSource_Other,AT$1)+SUMIFS('CSW Programs'!$J$4:$J$500,'CSW Programs'!$D$4:$D$500,'Location Totals'!$A24,'CSW Programs'!$I$4:$I$500,'Location Totals'!$AT$1)</f>
        <v>0</v>
      </c>
      <c r="AU24" s="33">
        <f ca="1">SUMIFS(Amount_TI,Location_TI,$A24,FundingSource_TI,AU$1)+SUMIFS(Amount_CS,Location_CS,$A24,Fundingsource_CS,AU$1)+SUMIFS(Amount_ETL,Location_ETL,$A24,FundingSource_ETL,AU$1)+SUMIFS(Amount_Other,Location_Other,$A24,FundingSource_Other,AU$1)+SUMIFS('CSW Programs'!$J$4:$J$500,'CSW Programs'!$D$4:$D$500,'Location Totals'!$A24,'CSW Programs'!$I$4:$I$500,'Location Totals'!$AU$1)</f>
        <v>0</v>
      </c>
      <c r="AV24" s="33">
        <f ca="1">SUMIFS(Amount_TI,Location_TI,$A24,FundingSource_TI,AV$1)+SUMIFS(Amount_CS,Location_CS,$A24,Fundingsource_CS,AV$1)+SUMIFS(Amount_ETL,Location_ETL,$A24,FundingSource_ETL,AV$1)+SUMIFS(Amount_Other,Location_Other,$A24,FundingSource_Other,AV$1)+SUMIFS('CSW Programs'!$J$4:$J$500,'CSW Programs'!$D$4:$D$500,'Location Totals'!$A24,'CSW Programs'!$I$4:$I$500,'Location Totals'!$AV$1)</f>
        <v>0</v>
      </c>
      <c r="AW24" s="33"/>
      <c r="BR24" s="32">
        <v>23</v>
      </c>
      <c r="BT24" s="32">
        <v>23</v>
      </c>
    </row>
    <row r="25" spans="1:72" hidden="1" x14ac:dyDescent="0.2">
      <c r="A25" s="17" t="e">
        <f ca="1">IF('Cover Page'!$C$17&lt;&gt;"YES",IF(HLOOKUP($BZ$1,'District Label'!A:GR,BR25,FALSE)="","",(HLOOKUP($BZ$1,'District Label'!A:GR,BR25,FALSE))),OFFSET('BOCES SELECT'!$CH$4:$CH$402,,,COUNTIF('BOCES SELECT'!E:E,"&gt;0")))</f>
        <v>#N/A</v>
      </c>
      <c r="B25" s="33">
        <f t="shared" ca="1" si="3"/>
        <v>0</v>
      </c>
      <c r="C25" s="33">
        <f t="shared" ca="1" si="4"/>
        <v>0</v>
      </c>
      <c r="D25" s="33">
        <f t="shared" ca="1" si="24"/>
        <v>0</v>
      </c>
      <c r="E25" s="33">
        <f t="shared" ca="1" si="24"/>
        <v>0</v>
      </c>
      <c r="F25" s="33">
        <f t="shared" ca="1" si="24"/>
        <v>0</v>
      </c>
      <c r="G25" s="33">
        <f t="shared" ca="1" si="24"/>
        <v>0</v>
      </c>
      <c r="H25" s="33">
        <f t="shared" ca="1" si="25"/>
        <v>0</v>
      </c>
      <c r="I25" s="33">
        <f t="shared" ca="1" si="24"/>
        <v>0</v>
      </c>
      <c r="J25" s="50">
        <f t="shared" ca="1" si="6"/>
        <v>0</v>
      </c>
      <c r="K25" s="33">
        <f t="shared" ca="1" si="17"/>
        <v>0</v>
      </c>
      <c r="L25" s="33">
        <f t="shared" ca="1" si="18"/>
        <v>0</v>
      </c>
      <c r="M25" s="33">
        <f t="shared" ca="1" si="19"/>
        <v>0</v>
      </c>
      <c r="N25" s="33">
        <f t="shared" ca="1" si="20"/>
        <v>0</v>
      </c>
      <c r="O25" s="33">
        <f t="shared" ca="1" si="21"/>
        <v>0</v>
      </c>
      <c r="P25" s="33">
        <f t="shared" ca="1" si="27"/>
        <v>0</v>
      </c>
      <c r="Q25" s="33">
        <f t="shared" ca="1" si="27"/>
        <v>0</v>
      </c>
      <c r="R25" s="33">
        <f t="shared" ca="1" si="27"/>
        <v>0</v>
      </c>
      <c r="S25" s="33">
        <f t="shared" ca="1" si="27"/>
        <v>0</v>
      </c>
      <c r="T25" s="33">
        <f t="shared" ca="1" si="26"/>
        <v>0</v>
      </c>
      <c r="U25" s="33">
        <f t="shared" ca="1" si="26"/>
        <v>0</v>
      </c>
      <c r="V25" s="33">
        <f t="shared" ca="1" si="26"/>
        <v>0</v>
      </c>
      <c r="W25" s="33">
        <f t="shared" ca="1" si="26"/>
        <v>0</v>
      </c>
      <c r="X25" s="33">
        <f t="shared" ca="1" si="26"/>
        <v>0</v>
      </c>
      <c r="Y25" s="33">
        <f t="shared" ca="1" si="26"/>
        <v>0</v>
      </c>
      <c r="Z25" s="33">
        <f t="shared" ca="1" si="26"/>
        <v>0</v>
      </c>
      <c r="AA25" s="33">
        <f t="shared" ca="1" si="26"/>
        <v>0</v>
      </c>
      <c r="AB25" s="33">
        <f t="shared" ca="1" si="26"/>
        <v>0</v>
      </c>
      <c r="AC25" s="33">
        <f t="shared" ca="1" si="26"/>
        <v>0</v>
      </c>
      <c r="AD25" s="33">
        <f t="shared" ca="1" si="26"/>
        <v>0</v>
      </c>
      <c r="AE25" s="33">
        <f t="shared" ca="1" si="28"/>
        <v>0</v>
      </c>
      <c r="AF25" s="33">
        <f t="shared" ca="1" si="28"/>
        <v>0</v>
      </c>
      <c r="AG25" s="33">
        <f t="shared" ca="1" si="28"/>
        <v>0</v>
      </c>
      <c r="AH25" s="33">
        <f t="shared" ca="1" si="28"/>
        <v>0</v>
      </c>
      <c r="AI25" s="33">
        <f t="shared" ca="1" si="28"/>
        <v>0</v>
      </c>
      <c r="AJ25" s="33">
        <f t="shared" ca="1" si="28"/>
        <v>0</v>
      </c>
      <c r="AK25" s="33">
        <f t="shared" ca="1" si="28"/>
        <v>0</v>
      </c>
      <c r="AL25" s="33">
        <f t="shared" ca="1" si="28"/>
        <v>0</v>
      </c>
      <c r="AM25" s="33">
        <f t="shared" ca="1" si="28"/>
        <v>0</v>
      </c>
      <c r="AN25" s="33">
        <f t="shared" ca="1" si="28"/>
        <v>0</v>
      </c>
      <c r="AO25" s="33">
        <f t="shared" ca="1" si="29"/>
        <v>0</v>
      </c>
      <c r="AP25" s="33">
        <f t="shared" ca="1" si="29"/>
        <v>0</v>
      </c>
      <c r="AQ25" s="33">
        <f ca="1">SUMIFS(Amount_TI,Location_TI,$A25,FundingSource_TI,AQ$1)+SUMIFS(Amount_CS,Location_CS,$A25,Fundingsource_CS,AQ$1)+SUMIFS(Amount_ETL,Location_ETL,$A25,FundingSource_ETL,AQ$1)+SUMIFS(Amount_Other,Location_Other,$A25,FundingSource_Other,AQ$1)+SUMIFS('CSW Programs'!$J$4:$J$500,'CSW Programs'!$D$4:$D$500,'Location Totals'!$A25,'CSW Programs'!$I$4:$I$500,'School Mailing Address'!$Q$5)</f>
        <v>0</v>
      </c>
      <c r="AR25" s="33">
        <f ca="1">SUMIFS(Amount_TI,Location_TI,$A25,FundingSource_TI,AR$1)+SUMIFS(Amount_CS,Location_CS,$A25,Fundingsource_CS,AR$1)+SUMIFS(Amount_ETL,Location_ETL,$A25,FundingSource_ETL,AR$1)+SUMIFS(Amount_Other,Location_Other,$A25,FundingSource_Other,AR$1)+SUMIFS('CSW Programs'!$J$4:$J$500,'CSW Programs'!$D$4:$D$500,'Location Totals'!$A25,'CSW Programs'!$I$4:$I$500,'School Mailing Address'!$Q$6)</f>
        <v>0</v>
      </c>
      <c r="AS25" s="33">
        <f ca="1">SUMIFS(Amount_TI,Location_TI,$A25,FundingSource_TI,AS$1)+SUMIFS(Amount_CS,Location_CS,$A25,Fundingsource_CS,AS$1)+SUMIFS(Amount_ETL,Location_ETL,$A25,FundingSource_ETL,AS$1)+SUMIFS(Amount_Other,Location_Other,$A25,FundingSource_Other,AS$1)+SUMIFS('CSW Programs'!$J$4:$J$500,'CSW Programs'!$D$4:$D$500,'Location Totals'!$A25,'CSW Programs'!$I$4:$I$500,'School Mailing Address'!$Q$7)</f>
        <v>0</v>
      </c>
      <c r="AT25" s="33">
        <f ca="1">SUMIFS(Amount_TI,Location_TI,$A25,FundingSource_TI,AT$1)+SUMIFS(Amount_CS,Location_CS,$A25,Fundingsource_CS,AT$1)+SUMIFS(Amount_ETL,Location_ETL,$A25,FundingSource_ETL,AT$1)+SUMIFS(Amount_Other,Location_Other,$A25,FundingSource_Other,AT$1)+SUMIFS('CSW Programs'!$J$4:$J$500,'CSW Programs'!$D$4:$D$500,'Location Totals'!$A25,'CSW Programs'!$I$4:$I$500,'Location Totals'!$AT$1)</f>
        <v>0</v>
      </c>
      <c r="AU25" s="33">
        <f ca="1">SUMIFS(Amount_TI,Location_TI,$A25,FundingSource_TI,AU$1)+SUMIFS(Amount_CS,Location_CS,$A25,Fundingsource_CS,AU$1)+SUMIFS(Amount_ETL,Location_ETL,$A25,FundingSource_ETL,AU$1)+SUMIFS(Amount_Other,Location_Other,$A25,FundingSource_Other,AU$1)+SUMIFS('CSW Programs'!$J$4:$J$500,'CSW Programs'!$D$4:$D$500,'Location Totals'!$A25,'CSW Programs'!$I$4:$I$500,'Location Totals'!$AU$1)</f>
        <v>0</v>
      </c>
      <c r="AV25" s="33">
        <f ca="1">SUMIFS(Amount_TI,Location_TI,$A25,FundingSource_TI,AV$1)+SUMIFS(Amount_CS,Location_CS,$A25,Fundingsource_CS,AV$1)+SUMIFS(Amount_ETL,Location_ETL,$A25,FundingSource_ETL,AV$1)+SUMIFS(Amount_Other,Location_Other,$A25,FundingSource_Other,AV$1)+SUMIFS('CSW Programs'!$J$4:$J$500,'CSW Programs'!$D$4:$D$500,'Location Totals'!$A25,'CSW Programs'!$I$4:$I$500,'Location Totals'!$AV$1)</f>
        <v>0</v>
      </c>
      <c r="AW25" s="33"/>
      <c r="BR25" s="32">
        <v>24</v>
      </c>
      <c r="BT25" s="32">
        <v>24</v>
      </c>
    </row>
    <row r="26" spans="1:72" hidden="1" x14ac:dyDescent="0.2">
      <c r="A26" s="17" t="e">
        <f ca="1">IF('Cover Page'!$C$17&lt;&gt;"YES",IF(HLOOKUP($BZ$1,'District Label'!A:GR,BR26,FALSE)="","",(HLOOKUP($BZ$1,'District Label'!A:GR,BR26,FALSE))),OFFSET('BOCES SELECT'!$CH$4:$CH$402,,,COUNTIF('BOCES SELECT'!E:E,"&gt;0")))</f>
        <v>#N/A</v>
      </c>
      <c r="B26" s="33">
        <f t="shared" ca="1" si="3"/>
        <v>0</v>
      </c>
      <c r="C26" s="33">
        <f t="shared" ca="1" si="4"/>
        <v>0</v>
      </c>
      <c r="D26" s="33">
        <f t="shared" ca="1" si="24"/>
        <v>0</v>
      </c>
      <c r="E26" s="33">
        <f t="shared" ca="1" si="24"/>
        <v>0</v>
      </c>
      <c r="F26" s="33">
        <f t="shared" ca="1" si="24"/>
        <v>0</v>
      </c>
      <c r="G26" s="33">
        <f t="shared" ca="1" si="24"/>
        <v>0</v>
      </c>
      <c r="H26" s="33">
        <f t="shared" ca="1" si="25"/>
        <v>0</v>
      </c>
      <c r="I26" s="33">
        <f t="shared" ca="1" si="24"/>
        <v>0</v>
      </c>
      <c r="J26" s="50">
        <f t="shared" ca="1" si="6"/>
        <v>0</v>
      </c>
      <c r="K26" s="33">
        <f t="shared" ca="1" si="17"/>
        <v>0</v>
      </c>
      <c r="L26" s="33">
        <f t="shared" ca="1" si="18"/>
        <v>0</v>
      </c>
      <c r="M26" s="33">
        <f t="shared" ca="1" si="19"/>
        <v>0</v>
      </c>
      <c r="N26" s="33">
        <f t="shared" ca="1" si="20"/>
        <v>0</v>
      </c>
      <c r="O26" s="33">
        <f t="shared" ca="1" si="21"/>
        <v>0</v>
      </c>
      <c r="P26" s="33">
        <f t="shared" ca="1" si="27"/>
        <v>0</v>
      </c>
      <c r="Q26" s="33">
        <f t="shared" ca="1" si="27"/>
        <v>0</v>
      </c>
      <c r="R26" s="33">
        <f t="shared" ca="1" si="27"/>
        <v>0</v>
      </c>
      <c r="S26" s="33">
        <f t="shared" ca="1" si="27"/>
        <v>0</v>
      </c>
      <c r="T26" s="33">
        <f t="shared" ca="1" si="26"/>
        <v>0</v>
      </c>
      <c r="U26" s="33">
        <f t="shared" ca="1" si="26"/>
        <v>0</v>
      </c>
      <c r="V26" s="33">
        <f t="shared" ca="1" si="26"/>
        <v>0</v>
      </c>
      <c r="W26" s="33">
        <f t="shared" ca="1" si="26"/>
        <v>0</v>
      </c>
      <c r="X26" s="33">
        <f t="shared" ca="1" si="26"/>
        <v>0</v>
      </c>
      <c r="Y26" s="33">
        <f t="shared" ca="1" si="26"/>
        <v>0</v>
      </c>
      <c r="Z26" s="33">
        <f t="shared" ca="1" si="26"/>
        <v>0</v>
      </c>
      <c r="AA26" s="33">
        <f t="shared" ca="1" si="26"/>
        <v>0</v>
      </c>
      <c r="AB26" s="33">
        <f t="shared" ca="1" si="26"/>
        <v>0</v>
      </c>
      <c r="AC26" s="33">
        <f t="shared" ca="1" si="26"/>
        <v>0</v>
      </c>
      <c r="AD26" s="33">
        <f t="shared" ca="1" si="26"/>
        <v>0</v>
      </c>
      <c r="AE26" s="33">
        <f t="shared" ca="1" si="28"/>
        <v>0</v>
      </c>
      <c r="AF26" s="33">
        <f t="shared" ca="1" si="28"/>
        <v>0</v>
      </c>
      <c r="AG26" s="33">
        <f t="shared" ca="1" si="28"/>
        <v>0</v>
      </c>
      <c r="AH26" s="33">
        <f t="shared" ca="1" si="28"/>
        <v>0</v>
      </c>
      <c r="AI26" s="33">
        <f t="shared" ca="1" si="28"/>
        <v>0</v>
      </c>
      <c r="AJ26" s="33">
        <f t="shared" ca="1" si="28"/>
        <v>0</v>
      </c>
      <c r="AK26" s="33">
        <f t="shared" ca="1" si="28"/>
        <v>0</v>
      </c>
      <c r="AL26" s="33">
        <f t="shared" ca="1" si="28"/>
        <v>0</v>
      </c>
      <c r="AM26" s="33">
        <f t="shared" ca="1" si="28"/>
        <v>0</v>
      </c>
      <c r="AN26" s="33">
        <f t="shared" ca="1" si="28"/>
        <v>0</v>
      </c>
      <c r="AO26" s="33">
        <f t="shared" ca="1" si="29"/>
        <v>0</v>
      </c>
      <c r="AP26" s="33">
        <f t="shared" ca="1" si="29"/>
        <v>0</v>
      </c>
      <c r="AQ26" s="33">
        <f ca="1">SUMIFS(Amount_TI,Location_TI,$A26,FundingSource_TI,AQ$1)+SUMIFS(Amount_CS,Location_CS,$A26,Fundingsource_CS,AQ$1)+SUMIFS(Amount_ETL,Location_ETL,$A26,FundingSource_ETL,AQ$1)+SUMIFS(Amount_Other,Location_Other,$A26,FundingSource_Other,AQ$1)+SUMIFS('CSW Programs'!$J$4:$J$500,'CSW Programs'!$D$4:$D$500,'Location Totals'!$A26,'CSW Programs'!$I$4:$I$500,'School Mailing Address'!$Q$5)</f>
        <v>0</v>
      </c>
      <c r="AR26" s="33">
        <f ca="1">SUMIFS(Amount_TI,Location_TI,$A26,FundingSource_TI,AR$1)+SUMIFS(Amount_CS,Location_CS,$A26,Fundingsource_CS,AR$1)+SUMIFS(Amount_ETL,Location_ETL,$A26,FundingSource_ETL,AR$1)+SUMIFS(Amount_Other,Location_Other,$A26,FundingSource_Other,AR$1)+SUMIFS('CSW Programs'!$J$4:$J$500,'CSW Programs'!$D$4:$D$500,'Location Totals'!$A26,'CSW Programs'!$I$4:$I$500,'School Mailing Address'!$Q$6)</f>
        <v>0</v>
      </c>
      <c r="AS26" s="33">
        <f ca="1">SUMIFS(Amount_TI,Location_TI,$A26,FundingSource_TI,AS$1)+SUMIFS(Amount_CS,Location_CS,$A26,Fundingsource_CS,AS$1)+SUMIFS(Amount_ETL,Location_ETL,$A26,FundingSource_ETL,AS$1)+SUMIFS(Amount_Other,Location_Other,$A26,FundingSource_Other,AS$1)+SUMIFS('CSW Programs'!$J$4:$J$500,'CSW Programs'!$D$4:$D$500,'Location Totals'!$A26,'CSW Programs'!$I$4:$I$500,'School Mailing Address'!$Q$7)</f>
        <v>0</v>
      </c>
      <c r="AT26" s="33">
        <f ca="1">SUMIFS(Amount_TI,Location_TI,$A26,FundingSource_TI,AT$1)+SUMIFS(Amount_CS,Location_CS,$A26,Fundingsource_CS,AT$1)+SUMIFS(Amount_ETL,Location_ETL,$A26,FundingSource_ETL,AT$1)+SUMIFS(Amount_Other,Location_Other,$A26,FundingSource_Other,AT$1)+SUMIFS('CSW Programs'!$J$4:$J$500,'CSW Programs'!$D$4:$D$500,'Location Totals'!$A26,'CSW Programs'!$I$4:$I$500,'Location Totals'!$AT$1)</f>
        <v>0</v>
      </c>
      <c r="AU26" s="33">
        <f ca="1">SUMIFS(Amount_TI,Location_TI,$A26,FundingSource_TI,AU$1)+SUMIFS(Amount_CS,Location_CS,$A26,Fundingsource_CS,AU$1)+SUMIFS(Amount_ETL,Location_ETL,$A26,FundingSource_ETL,AU$1)+SUMIFS(Amount_Other,Location_Other,$A26,FundingSource_Other,AU$1)+SUMIFS('CSW Programs'!$J$4:$J$500,'CSW Programs'!$D$4:$D$500,'Location Totals'!$A26,'CSW Programs'!$I$4:$I$500,'Location Totals'!$AU$1)</f>
        <v>0</v>
      </c>
      <c r="AV26" s="33">
        <f ca="1">SUMIFS(Amount_TI,Location_TI,$A26,FundingSource_TI,AV$1)+SUMIFS(Amount_CS,Location_CS,$A26,Fundingsource_CS,AV$1)+SUMIFS(Amount_ETL,Location_ETL,$A26,FundingSource_ETL,AV$1)+SUMIFS(Amount_Other,Location_Other,$A26,FundingSource_Other,AV$1)+SUMIFS('CSW Programs'!$J$4:$J$500,'CSW Programs'!$D$4:$D$500,'Location Totals'!$A26,'CSW Programs'!$I$4:$I$500,'Location Totals'!$AV$1)</f>
        <v>0</v>
      </c>
      <c r="AW26" s="33"/>
      <c r="BR26" s="32">
        <v>25</v>
      </c>
      <c r="BT26" s="32">
        <v>25</v>
      </c>
    </row>
    <row r="27" spans="1:72" hidden="1" x14ac:dyDescent="0.2">
      <c r="A27" s="17" t="e">
        <f ca="1">IF('Cover Page'!$C$17&lt;&gt;"YES",IF(HLOOKUP($BZ$1,'District Label'!A:GR,BR27,FALSE)="","",(HLOOKUP($BZ$1,'District Label'!A:GR,BR27,FALSE))),OFFSET('BOCES SELECT'!$CH$4:$CH$402,,,COUNTIF('BOCES SELECT'!E:E,"&gt;0")))</f>
        <v>#N/A</v>
      </c>
      <c r="B27" s="33">
        <f t="shared" ca="1" si="3"/>
        <v>0</v>
      </c>
      <c r="C27" s="33">
        <f t="shared" ca="1" si="4"/>
        <v>0</v>
      </c>
      <c r="D27" s="33">
        <f t="shared" ca="1" si="24"/>
        <v>0</v>
      </c>
      <c r="E27" s="33">
        <f t="shared" ca="1" si="24"/>
        <v>0</v>
      </c>
      <c r="F27" s="33">
        <f t="shared" ca="1" si="24"/>
        <v>0</v>
      </c>
      <c r="G27" s="33">
        <f t="shared" ca="1" si="24"/>
        <v>0</v>
      </c>
      <c r="H27" s="33">
        <f t="shared" ca="1" si="25"/>
        <v>0</v>
      </c>
      <c r="I27" s="33">
        <f t="shared" ca="1" si="24"/>
        <v>0</v>
      </c>
      <c r="J27" s="50">
        <f t="shared" ca="1" si="6"/>
        <v>0</v>
      </c>
      <c r="K27" s="33">
        <f t="shared" ca="1" si="17"/>
        <v>0</v>
      </c>
      <c r="L27" s="33">
        <f t="shared" ca="1" si="18"/>
        <v>0</v>
      </c>
      <c r="M27" s="33">
        <f t="shared" ca="1" si="19"/>
        <v>0</v>
      </c>
      <c r="N27" s="33">
        <f t="shared" ca="1" si="20"/>
        <v>0</v>
      </c>
      <c r="O27" s="33">
        <f t="shared" ca="1" si="21"/>
        <v>0</v>
      </c>
      <c r="P27" s="33">
        <f t="shared" ca="1" si="27"/>
        <v>0</v>
      </c>
      <c r="Q27" s="33">
        <f t="shared" ca="1" si="27"/>
        <v>0</v>
      </c>
      <c r="R27" s="33">
        <f t="shared" ca="1" si="27"/>
        <v>0</v>
      </c>
      <c r="S27" s="33">
        <f t="shared" ca="1" si="27"/>
        <v>0</v>
      </c>
      <c r="T27" s="33">
        <f t="shared" ca="1" si="26"/>
        <v>0</v>
      </c>
      <c r="U27" s="33">
        <f t="shared" ca="1" si="26"/>
        <v>0</v>
      </c>
      <c r="V27" s="33">
        <f t="shared" ca="1" si="26"/>
        <v>0</v>
      </c>
      <c r="W27" s="33">
        <f t="shared" ca="1" si="26"/>
        <v>0</v>
      </c>
      <c r="X27" s="33">
        <f t="shared" ca="1" si="26"/>
        <v>0</v>
      </c>
      <c r="Y27" s="33">
        <f t="shared" ca="1" si="26"/>
        <v>0</v>
      </c>
      <c r="Z27" s="33">
        <f t="shared" ca="1" si="26"/>
        <v>0</v>
      </c>
      <c r="AA27" s="33">
        <f t="shared" ca="1" si="26"/>
        <v>0</v>
      </c>
      <c r="AB27" s="33">
        <f t="shared" ca="1" si="26"/>
        <v>0</v>
      </c>
      <c r="AC27" s="33">
        <f t="shared" ca="1" si="26"/>
        <v>0</v>
      </c>
      <c r="AD27" s="33">
        <f t="shared" ca="1" si="26"/>
        <v>0</v>
      </c>
      <c r="AE27" s="33">
        <f t="shared" ca="1" si="28"/>
        <v>0</v>
      </c>
      <c r="AF27" s="33">
        <f t="shared" ca="1" si="28"/>
        <v>0</v>
      </c>
      <c r="AG27" s="33">
        <f t="shared" ca="1" si="28"/>
        <v>0</v>
      </c>
      <c r="AH27" s="33">
        <f t="shared" ca="1" si="28"/>
        <v>0</v>
      </c>
      <c r="AI27" s="33">
        <f t="shared" ca="1" si="28"/>
        <v>0</v>
      </c>
      <c r="AJ27" s="33">
        <f t="shared" ca="1" si="28"/>
        <v>0</v>
      </c>
      <c r="AK27" s="33">
        <f t="shared" ca="1" si="28"/>
        <v>0</v>
      </c>
      <c r="AL27" s="33">
        <f t="shared" ca="1" si="28"/>
        <v>0</v>
      </c>
      <c r="AM27" s="33">
        <f t="shared" ca="1" si="28"/>
        <v>0</v>
      </c>
      <c r="AN27" s="33">
        <f t="shared" ca="1" si="28"/>
        <v>0</v>
      </c>
      <c r="AO27" s="33">
        <f t="shared" ca="1" si="29"/>
        <v>0</v>
      </c>
      <c r="AP27" s="33">
        <f t="shared" ca="1" si="29"/>
        <v>0</v>
      </c>
      <c r="AQ27" s="33">
        <f ca="1">SUMIFS(Amount_TI,Location_TI,$A27,FundingSource_TI,AQ$1)+SUMIFS(Amount_CS,Location_CS,$A27,Fundingsource_CS,AQ$1)+SUMIFS(Amount_ETL,Location_ETL,$A27,FundingSource_ETL,AQ$1)+SUMIFS(Amount_Other,Location_Other,$A27,FundingSource_Other,AQ$1)+SUMIFS('CSW Programs'!$J$4:$J$500,'CSW Programs'!$D$4:$D$500,'Location Totals'!$A27,'CSW Programs'!$I$4:$I$500,'School Mailing Address'!$Q$5)</f>
        <v>0</v>
      </c>
      <c r="AR27" s="33">
        <f ca="1">SUMIFS(Amount_TI,Location_TI,$A27,FundingSource_TI,AR$1)+SUMIFS(Amount_CS,Location_CS,$A27,Fundingsource_CS,AR$1)+SUMIFS(Amount_ETL,Location_ETL,$A27,FundingSource_ETL,AR$1)+SUMIFS(Amount_Other,Location_Other,$A27,FundingSource_Other,AR$1)+SUMIFS('CSW Programs'!$J$4:$J$500,'CSW Programs'!$D$4:$D$500,'Location Totals'!$A27,'CSW Programs'!$I$4:$I$500,'School Mailing Address'!$Q$6)</f>
        <v>0</v>
      </c>
      <c r="AS27" s="33">
        <f ca="1">SUMIFS(Amount_TI,Location_TI,$A27,FundingSource_TI,AS$1)+SUMIFS(Amount_CS,Location_CS,$A27,Fundingsource_CS,AS$1)+SUMIFS(Amount_ETL,Location_ETL,$A27,FundingSource_ETL,AS$1)+SUMIFS(Amount_Other,Location_Other,$A27,FundingSource_Other,AS$1)+SUMIFS('CSW Programs'!$J$4:$J$500,'CSW Programs'!$D$4:$D$500,'Location Totals'!$A27,'CSW Programs'!$I$4:$I$500,'School Mailing Address'!$Q$7)</f>
        <v>0</v>
      </c>
      <c r="AT27" s="33">
        <f ca="1">SUMIFS(Amount_TI,Location_TI,$A27,FundingSource_TI,AT$1)+SUMIFS(Amount_CS,Location_CS,$A27,Fundingsource_CS,AT$1)+SUMIFS(Amount_ETL,Location_ETL,$A27,FundingSource_ETL,AT$1)+SUMIFS(Amount_Other,Location_Other,$A27,FundingSource_Other,AT$1)+SUMIFS('CSW Programs'!$J$4:$J$500,'CSW Programs'!$D$4:$D$500,'Location Totals'!$A27,'CSW Programs'!$I$4:$I$500,'Location Totals'!$AT$1)</f>
        <v>0</v>
      </c>
      <c r="AU27" s="33">
        <f ca="1">SUMIFS(Amount_TI,Location_TI,$A27,FundingSource_TI,AU$1)+SUMIFS(Amount_CS,Location_CS,$A27,Fundingsource_CS,AU$1)+SUMIFS(Amount_ETL,Location_ETL,$A27,FundingSource_ETL,AU$1)+SUMIFS(Amount_Other,Location_Other,$A27,FundingSource_Other,AU$1)+SUMIFS('CSW Programs'!$J$4:$J$500,'CSW Programs'!$D$4:$D$500,'Location Totals'!$A27,'CSW Programs'!$I$4:$I$500,'Location Totals'!$AU$1)</f>
        <v>0</v>
      </c>
      <c r="AV27" s="33">
        <f ca="1">SUMIFS(Amount_TI,Location_TI,$A27,FundingSource_TI,AV$1)+SUMIFS(Amount_CS,Location_CS,$A27,Fundingsource_CS,AV$1)+SUMIFS(Amount_ETL,Location_ETL,$A27,FundingSource_ETL,AV$1)+SUMIFS(Amount_Other,Location_Other,$A27,FundingSource_Other,AV$1)+SUMIFS('CSW Programs'!$J$4:$J$500,'CSW Programs'!$D$4:$D$500,'Location Totals'!$A27,'CSW Programs'!$I$4:$I$500,'Location Totals'!$AV$1)</f>
        <v>0</v>
      </c>
      <c r="AW27" s="33"/>
      <c r="BR27" s="32">
        <v>26</v>
      </c>
      <c r="BT27" s="32">
        <v>26</v>
      </c>
    </row>
    <row r="28" spans="1:72" hidden="1" x14ac:dyDescent="0.2">
      <c r="A28" s="17" t="e">
        <f ca="1">IF('Cover Page'!$C$17&lt;&gt;"YES",IF(HLOOKUP($BZ$1,'District Label'!A:GR,BR28,FALSE)="","",(HLOOKUP($BZ$1,'District Label'!A:GR,BR28,FALSE))),OFFSET('BOCES SELECT'!$CH$4:$CH$402,,,COUNTIF('BOCES SELECT'!E:E,"&gt;0")))</f>
        <v>#N/A</v>
      </c>
      <c r="B28" s="33">
        <f t="shared" ca="1" si="3"/>
        <v>0</v>
      </c>
      <c r="C28" s="33">
        <f t="shared" ca="1" si="4"/>
        <v>0</v>
      </c>
      <c r="D28" s="33">
        <f t="shared" ca="1" si="24"/>
        <v>0</v>
      </c>
      <c r="E28" s="33">
        <f t="shared" ca="1" si="24"/>
        <v>0</v>
      </c>
      <c r="F28" s="33">
        <f t="shared" ca="1" si="24"/>
        <v>0</v>
      </c>
      <c r="G28" s="33">
        <f t="shared" ca="1" si="24"/>
        <v>0</v>
      </c>
      <c r="H28" s="33">
        <f t="shared" ca="1" si="25"/>
        <v>0</v>
      </c>
      <c r="I28" s="33">
        <f t="shared" ca="1" si="24"/>
        <v>0</v>
      </c>
      <c r="J28" s="50">
        <f t="shared" ca="1" si="6"/>
        <v>0</v>
      </c>
      <c r="K28" s="33">
        <f t="shared" ca="1" si="17"/>
        <v>0</v>
      </c>
      <c r="L28" s="33">
        <f t="shared" ca="1" si="18"/>
        <v>0</v>
      </c>
      <c r="M28" s="33">
        <f t="shared" ca="1" si="19"/>
        <v>0</v>
      </c>
      <c r="N28" s="33">
        <f t="shared" ca="1" si="20"/>
        <v>0</v>
      </c>
      <c r="O28" s="33">
        <f t="shared" ca="1" si="21"/>
        <v>0</v>
      </c>
      <c r="P28" s="33">
        <f t="shared" ca="1" si="27"/>
        <v>0</v>
      </c>
      <c r="Q28" s="33">
        <f t="shared" ca="1" si="27"/>
        <v>0</v>
      </c>
      <c r="R28" s="33">
        <f t="shared" ca="1" si="27"/>
        <v>0</v>
      </c>
      <c r="S28" s="33">
        <f t="shared" ca="1" si="27"/>
        <v>0</v>
      </c>
      <c r="T28" s="33">
        <f t="shared" ca="1" si="26"/>
        <v>0</v>
      </c>
      <c r="U28" s="33">
        <f t="shared" ca="1" si="26"/>
        <v>0</v>
      </c>
      <c r="V28" s="33">
        <f t="shared" ca="1" si="26"/>
        <v>0</v>
      </c>
      <c r="W28" s="33">
        <f t="shared" ca="1" si="26"/>
        <v>0</v>
      </c>
      <c r="X28" s="33">
        <f t="shared" ca="1" si="26"/>
        <v>0</v>
      </c>
      <c r="Y28" s="33">
        <f t="shared" ca="1" si="26"/>
        <v>0</v>
      </c>
      <c r="Z28" s="33">
        <f t="shared" ca="1" si="26"/>
        <v>0</v>
      </c>
      <c r="AA28" s="33">
        <f t="shared" ca="1" si="26"/>
        <v>0</v>
      </c>
      <c r="AB28" s="33">
        <f t="shared" ca="1" si="26"/>
        <v>0</v>
      </c>
      <c r="AC28" s="33">
        <f t="shared" ca="1" si="26"/>
        <v>0</v>
      </c>
      <c r="AD28" s="33">
        <f t="shared" ca="1" si="26"/>
        <v>0</v>
      </c>
      <c r="AE28" s="33">
        <f t="shared" ca="1" si="28"/>
        <v>0</v>
      </c>
      <c r="AF28" s="33">
        <f t="shared" ca="1" si="28"/>
        <v>0</v>
      </c>
      <c r="AG28" s="33">
        <f t="shared" ca="1" si="28"/>
        <v>0</v>
      </c>
      <c r="AH28" s="33">
        <f t="shared" ca="1" si="28"/>
        <v>0</v>
      </c>
      <c r="AI28" s="33">
        <f t="shared" ca="1" si="28"/>
        <v>0</v>
      </c>
      <c r="AJ28" s="33">
        <f t="shared" ca="1" si="28"/>
        <v>0</v>
      </c>
      <c r="AK28" s="33">
        <f t="shared" ca="1" si="28"/>
        <v>0</v>
      </c>
      <c r="AL28" s="33">
        <f t="shared" ca="1" si="28"/>
        <v>0</v>
      </c>
      <c r="AM28" s="33">
        <f t="shared" ca="1" si="28"/>
        <v>0</v>
      </c>
      <c r="AN28" s="33">
        <f t="shared" ca="1" si="28"/>
        <v>0</v>
      </c>
      <c r="AO28" s="33">
        <f t="shared" ca="1" si="29"/>
        <v>0</v>
      </c>
      <c r="AP28" s="33">
        <f t="shared" ca="1" si="29"/>
        <v>0</v>
      </c>
      <c r="AQ28" s="33">
        <f ca="1">SUMIFS(Amount_TI,Location_TI,$A28,FundingSource_TI,AQ$1)+SUMIFS(Amount_CS,Location_CS,$A28,Fundingsource_CS,AQ$1)+SUMIFS(Amount_ETL,Location_ETL,$A28,FundingSource_ETL,AQ$1)+SUMIFS(Amount_Other,Location_Other,$A28,FundingSource_Other,AQ$1)+SUMIFS('CSW Programs'!$J$4:$J$500,'CSW Programs'!$D$4:$D$500,'Location Totals'!$A28,'CSW Programs'!$I$4:$I$500,'School Mailing Address'!$Q$5)</f>
        <v>0</v>
      </c>
      <c r="AR28" s="33">
        <f ca="1">SUMIFS(Amount_TI,Location_TI,$A28,FundingSource_TI,AR$1)+SUMIFS(Amount_CS,Location_CS,$A28,Fundingsource_CS,AR$1)+SUMIFS(Amount_ETL,Location_ETL,$A28,FundingSource_ETL,AR$1)+SUMIFS(Amount_Other,Location_Other,$A28,FundingSource_Other,AR$1)+SUMIFS('CSW Programs'!$J$4:$J$500,'CSW Programs'!$D$4:$D$500,'Location Totals'!$A28,'CSW Programs'!$I$4:$I$500,'School Mailing Address'!$Q$6)</f>
        <v>0</v>
      </c>
      <c r="AS28" s="33">
        <f ca="1">SUMIFS(Amount_TI,Location_TI,$A28,FundingSource_TI,AS$1)+SUMIFS(Amount_CS,Location_CS,$A28,Fundingsource_CS,AS$1)+SUMIFS(Amount_ETL,Location_ETL,$A28,FundingSource_ETL,AS$1)+SUMIFS(Amount_Other,Location_Other,$A28,FundingSource_Other,AS$1)+SUMIFS('CSW Programs'!$J$4:$J$500,'CSW Programs'!$D$4:$D$500,'Location Totals'!$A28,'CSW Programs'!$I$4:$I$500,'School Mailing Address'!$Q$7)</f>
        <v>0</v>
      </c>
      <c r="AT28" s="33">
        <f ca="1">SUMIFS(Amount_TI,Location_TI,$A28,FundingSource_TI,AT$1)+SUMIFS(Amount_CS,Location_CS,$A28,Fundingsource_CS,AT$1)+SUMIFS(Amount_ETL,Location_ETL,$A28,FundingSource_ETL,AT$1)+SUMIFS(Amount_Other,Location_Other,$A28,FundingSource_Other,AT$1)+SUMIFS('CSW Programs'!$J$4:$J$500,'CSW Programs'!$D$4:$D$500,'Location Totals'!$A28,'CSW Programs'!$I$4:$I$500,'Location Totals'!$AT$1)</f>
        <v>0</v>
      </c>
      <c r="AU28" s="33">
        <f ca="1">SUMIFS(Amount_TI,Location_TI,$A28,FundingSource_TI,AU$1)+SUMIFS(Amount_CS,Location_CS,$A28,Fundingsource_CS,AU$1)+SUMIFS(Amount_ETL,Location_ETL,$A28,FundingSource_ETL,AU$1)+SUMIFS(Amount_Other,Location_Other,$A28,FundingSource_Other,AU$1)+SUMIFS('CSW Programs'!$J$4:$J$500,'CSW Programs'!$D$4:$D$500,'Location Totals'!$A28,'CSW Programs'!$I$4:$I$500,'Location Totals'!$AU$1)</f>
        <v>0</v>
      </c>
      <c r="AV28" s="33">
        <f ca="1">SUMIFS(Amount_TI,Location_TI,$A28,FundingSource_TI,AV$1)+SUMIFS(Amount_CS,Location_CS,$A28,Fundingsource_CS,AV$1)+SUMIFS(Amount_ETL,Location_ETL,$A28,FundingSource_ETL,AV$1)+SUMIFS(Amount_Other,Location_Other,$A28,FundingSource_Other,AV$1)+SUMIFS('CSW Programs'!$J$4:$J$500,'CSW Programs'!$D$4:$D$500,'Location Totals'!$A28,'CSW Programs'!$I$4:$I$500,'Location Totals'!$AV$1)</f>
        <v>0</v>
      </c>
      <c r="AW28" s="33"/>
      <c r="BR28" s="32">
        <v>27</v>
      </c>
      <c r="BT28" s="32">
        <v>27</v>
      </c>
    </row>
    <row r="29" spans="1:72" hidden="1" x14ac:dyDescent="0.2">
      <c r="A29" s="17" t="e">
        <f ca="1">IF('Cover Page'!$C$17&lt;&gt;"YES",IF(HLOOKUP($BZ$1,'District Label'!A:GR,BR29,FALSE)="","",(HLOOKUP($BZ$1,'District Label'!A:GR,BR29,FALSE))),OFFSET('BOCES SELECT'!$CH$4:$CH$402,,,COUNTIF('BOCES SELECT'!E:E,"&gt;0")))</f>
        <v>#N/A</v>
      </c>
      <c r="B29" s="33">
        <f t="shared" ca="1" si="3"/>
        <v>0</v>
      </c>
      <c r="C29" s="33">
        <f t="shared" ca="1" si="4"/>
        <v>0</v>
      </c>
      <c r="D29" s="33">
        <f t="shared" ca="1" si="24"/>
        <v>0</v>
      </c>
      <c r="E29" s="33">
        <f t="shared" ca="1" si="24"/>
        <v>0</v>
      </c>
      <c r="F29" s="33">
        <f t="shared" ca="1" si="24"/>
        <v>0</v>
      </c>
      <c r="G29" s="33">
        <f t="shared" ca="1" si="24"/>
        <v>0</v>
      </c>
      <c r="H29" s="33">
        <f t="shared" ca="1" si="25"/>
        <v>0</v>
      </c>
      <c r="I29" s="33">
        <f t="shared" ca="1" si="24"/>
        <v>0</v>
      </c>
      <c r="J29" s="50">
        <f t="shared" ca="1" si="6"/>
        <v>0</v>
      </c>
      <c r="K29" s="33">
        <f t="shared" ca="1" si="17"/>
        <v>0</v>
      </c>
      <c r="L29" s="33">
        <f t="shared" ca="1" si="18"/>
        <v>0</v>
      </c>
      <c r="M29" s="33">
        <f t="shared" ca="1" si="19"/>
        <v>0</v>
      </c>
      <c r="N29" s="33">
        <f t="shared" ca="1" si="20"/>
        <v>0</v>
      </c>
      <c r="O29" s="33">
        <f t="shared" ca="1" si="21"/>
        <v>0</v>
      </c>
      <c r="P29" s="33">
        <f t="shared" ca="1" si="27"/>
        <v>0</v>
      </c>
      <c r="Q29" s="33">
        <f t="shared" ca="1" si="27"/>
        <v>0</v>
      </c>
      <c r="R29" s="33">
        <f t="shared" ca="1" si="27"/>
        <v>0</v>
      </c>
      <c r="S29" s="33">
        <f t="shared" ca="1" si="27"/>
        <v>0</v>
      </c>
      <c r="T29" s="33">
        <f t="shared" ca="1" si="26"/>
        <v>0</v>
      </c>
      <c r="U29" s="33">
        <f t="shared" ca="1" si="26"/>
        <v>0</v>
      </c>
      <c r="V29" s="33">
        <f t="shared" ca="1" si="26"/>
        <v>0</v>
      </c>
      <c r="W29" s="33">
        <f t="shared" ca="1" si="26"/>
        <v>0</v>
      </c>
      <c r="X29" s="33">
        <f t="shared" ca="1" si="26"/>
        <v>0</v>
      </c>
      <c r="Y29" s="33">
        <f t="shared" ca="1" si="26"/>
        <v>0</v>
      </c>
      <c r="Z29" s="33">
        <f t="shared" ca="1" si="26"/>
        <v>0</v>
      </c>
      <c r="AA29" s="33">
        <f t="shared" ca="1" si="26"/>
        <v>0</v>
      </c>
      <c r="AB29" s="33">
        <f t="shared" ca="1" si="26"/>
        <v>0</v>
      </c>
      <c r="AC29" s="33">
        <f t="shared" ca="1" si="26"/>
        <v>0</v>
      </c>
      <c r="AD29" s="33">
        <f t="shared" ca="1" si="26"/>
        <v>0</v>
      </c>
      <c r="AE29" s="33">
        <f t="shared" ca="1" si="28"/>
        <v>0</v>
      </c>
      <c r="AF29" s="33">
        <f t="shared" ca="1" si="28"/>
        <v>0</v>
      </c>
      <c r="AG29" s="33">
        <f t="shared" ca="1" si="28"/>
        <v>0</v>
      </c>
      <c r="AH29" s="33">
        <f t="shared" ca="1" si="28"/>
        <v>0</v>
      </c>
      <c r="AI29" s="33">
        <f t="shared" ca="1" si="28"/>
        <v>0</v>
      </c>
      <c r="AJ29" s="33">
        <f t="shared" ca="1" si="28"/>
        <v>0</v>
      </c>
      <c r="AK29" s="33">
        <f t="shared" ca="1" si="28"/>
        <v>0</v>
      </c>
      <c r="AL29" s="33">
        <f t="shared" ca="1" si="28"/>
        <v>0</v>
      </c>
      <c r="AM29" s="33">
        <f t="shared" ca="1" si="28"/>
        <v>0</v>
      </c>
      <c r="AN29" s="33">
        <f t="shared" ca="1" si="28"/>
        <v>0</v>
      </c>
      <c r="AO29" s="33">
        <f t="shared" ca="1" si="29"/>
        <v>0</v>
      </c>
      <c r="AP29" s="33">
        <f t="shared" ca="1" si="29"/>
        <v>0</v>
      </c>
      <c r="AQ29" s="33">
        <f ca="1">SUMIFS(Amount_TI,Location_TI,$A29,FundingSource_TI,AQ$1)+SUMIFS(Amount_CS,Location_CS,$A29,Fundingsource_CS,AQ$1)+SUMIFS(Amount_ETL,Location_ETL,$A29,FundingSource_ETL,AQ$1)+SUMIFS(Amount_Other,Location_Other,$A29,FundingSource_Other,AQ$1)+SUMIFS('CSW Programs'!$J$4:$J$500,'CSW Programs'!$D$4:$D$500,'Location Totals'!$A29,'CSW Programs'!$I$4:$I$500,'School Mailing Address'!$Q$5)</f>
        <v>0</v>
      </c>
      <c r="AR29" s="33">
        <f ca="1">SUMIFS(Amount_TI,Location_TI,$A29,FundingSource_TI,AR$1)+SUMIFS(Amount_CS,Location_CS,$A29,Fundingsource_CS,AR$1)+SUMIFS(Amount_ETL,Location_ETL,$A29,FundingSource_ETL,AR$1)+SUMIFS(Amount_Other,Location_Other,$A29,FundingSource_Other,AR$1)+SUMIFS('CSW Programs'!$J$4:$J$500,'CSW Programs'!$D$4:$D$500,'Location Totals'!$A29,'CSW Programs'!$I$4:$I$500,'School Mailing Address'!$Q$6)</f>
        <v>0</v>
      </c>
      <c r="AS29" s="33">
        <f ca="1">SUMIFS(Amount_TI,Location_TI,$A29,FundingSource_TI,AS$1)+SUMIFS(Amount_CS,Location_CS,$A29,Fundingsource_CS,AS$1)+SUMIFS(Amount_ETL,Location_ETL,$A29,FundingSource_ETL,AS$1)+SUMIFS(Amount_Other,Location_Other,$A29,FundingSource_Other,AS$1)+SUMIFS('CSW Programs'!$J$4:$J$500,'CSW Programs'!$D$4:$D$500,'Location Totals'!$A29,'CSW Programs'!$I$4:$I$500,'School Mailing Address'!$Q$7)</f>
        <v>0</v>
      </c>
      <c r="AT29" s="33">
        <f ca="1">SUMIFS(Amount_TI,Location_TI,$A29,FundingSource_TI,AT$1)+SUMIFS(Amount_CS,Location_CS,$A29,Fundingsource_CS,AT$1)+SUMIFS(Amount_ETL,Location_ETL,$A29,FundingSource_ETL,AT$1)+SUMIFS(Amount_Other,Location_Other,$A29,FundingSource_Other,AT$1)+SUMIFS('CSW Programs'!$J$4:$J$500,'CSW Programs'!$D$4:$D$500,'Location Totals'!$A29,'CSW Programs'!$I$4:$I$500,'Location Totals'!$AT$1)</f>
        <v>0</v>
      </c>
      <c r="AU29" s="33">
        <f ca="1">SUMIFS(Amount_TI,Location_TI,$A29,FundingSource_TI,AU$1)+SUMIFS(Amount_CS,Location_CS,$A29,Fundingsource_CS,AU$1)+SUMIFS(Amount_ETL,Location_ETL,$A29,FundingSource_ETL,AU$1)+SUMIFS(Amount_Other,Location_Other,$A29,FundingSource_Other,AU$1)+SUMIFS('CSW Programs'!$J$4:$J$500,'CSW Programs'!$D$4:$D$500,'Location Totals'!$A29,'CSW Programs'!$I$4:$I$500,'Location Totals'!$AU$1)</f>
        <v>0</v>
      </c>
      <c r="AV29" s="33">
        <f ca="1">SUMIFS(Amount_TI,Location_TI,$A29,FundingSource_TI,AV$1)+SUMIFS(Amount_CS,Location_CS,$A29,Fundingsource_CS,AV$1)+SUMIFS(Amount_ETL,Location_ETL,$A29,FundingSource_ETL,AV$1)+SUMIFS(Amount_Other,Location_Other,$A29,FundingSource_Other,AV$1)+SUMIFS('CSW Programs'!$J$4:$J$500,'CSW Programs'!$D$4:$D$500,'Location Totals'!$A29,'CSW Programs'!$I$4:$I$500,'Location Totals'!$AV$1)</f>
        <v>0</v>
      </c>
      <c r="AW29" s="33"/>
      <c r="BR29" s="32">
        <v>28</v>
      </c>
      <c r="BT29" s="32">
        <v>28</v>
      </c>
    </row>
    <row r="30" spans="1:72" hidden="1" x14ac:dyDescent="0.2">
      <c r="A30" s="17" t="e">
        <f ca="1">IF('Cover Page'!$C$17&lt;&gt;"YES",IF(HLOOKUP($BZ$1,'District Label'!A:GR,BR30,FALSE)="","",(HLOOKUP($BZ$1,'District Label'!A:GR,BR30,FALSE))),OFFSET('BOCES SELECT'!$CH$4:$CH$402,,,COUNTIF('BOCES SELECT'!E:E,"&gt;0")))</f>
        <v>#N/A</v>
      </c>
      <c r="B30" s="33">
        <f t="shared" ca="1" si="3"/>
        <v>0</v>
      </c>
      <c r="C30" s="33">
        <f t="shared" ca="1" si="4"/>
        <v>0</v>
      </c>
      <c r="D30" s="33">
        <f t="shared" ca="1" si="24"/>
        <v>0</v>
      </c>
      <c r="E30" s="33">
        <f t="shared" ca="1" si="24"/>
        <v>0</v>
      </c>
      <c r="F30" s="33">
        <f t="shared" ca="1" si="24"/>
        <v>0</v>
      </c>
      <c r="G30" s="33">
        <f t="shared" ca="1" si="24"/>
        <v>0</v>
      </c>
      <c r="H30" s="33">
        <f t="shared" ca="1" si="25"/>
        <v>0</v>
      </c>
      <c r="I30" s="33">
        <f t="shared" ca="1" si="24"/>
        <v>0</v>
      </c>
      <c r="J30" s="50">
        <f t="shared" ca="1" si="6"/>
        <v>0</v>
      </c>
      <c r="K30" s="33">
        <f t="shared" ca="1" si="17"/>
        <v>0</v>
      </c>
      <c r="L30" s="33">
        <f t="shared" ca="1" si="18"/>
        <v>0</v>
      </c>
      <c r="M30" s="33">
        <f t="shared" ca="1" si="19"/>
        <v>0</v>
      </c>
      <c r="N30" s="33">
        <f t="shared" ca="1" si="20"/>
        <v>0</v>
      </c>
      <c r="O30" s="33">
        <f t="shared" ca="1" si="21"/>
        <v>0</v>
      </c>
      <c r="P30" s="33">
        <f t="shared" ca="1" si="27"/>
        <v>0</v>
      </c>
      <c r="Q30" s="33">
        <f t="shared" ca="1" si="27"/>
        <v>0</v>
      </c>
      <c r="R30" s="33">
        <f t="shared" ca="1" si="27"/>
        <v>0</v>
      </c>
      <c r="S30" s="33">
        <f t="shared" ca="1" si="27"/>
        <v>0</v>
      </c>
      <c r="T30" s="33">
        <f t="shared" ca="1" si="26"/>
        <v>0</v>
      </c>
      <c r="U30" s="33">
        <f t="shared" ca="1" si="26"/>
        <v>0</v>
      </c>
      <c r="V30" s="33">
        <f t="shared" ca="1" si="26"/>
        <v>0</v>
      </c>
      <c r="W30" s="33">
        <f t="shared" ca="1" si="26"/>
        <v>0</v>
      </c>
      <c r="X30" s="33">
        <f t="shared" ca="1" si="26"/>
        <v>0</v>
      </c>
      <c r="Y30" s="33">
        <f t="shared" ca="1" si="26"/>
        <v>0</v>
      </c>
      <c r="Z30" s="33">
        <f t="shared" ca="1" si="26"/>
        <v>0</v>
      </c>
      <c r="AA30" s="33">
        <f t="shared" ca="1" si="26"/>
        <v>0</v>
      </c>
      <c r="AB30" s="33">
        <f t="shared" ca="1" si="26"/>
        <v>0</v>
      </c>
      <c r="AC30" s="33">
        <f t="shared" ca="1" si="26"/>
        <v>0</v>
      </c>
      <c r="AD30" s="33">
        <f t="shared" ca="1" si="26"/>
        <v>0</v>
      </c>
      <c r="AE30" s="33">
        <f t="shared" ca="1" si="28"/>
        <v>0</v>
      </c>
      <c r="AF30" s="33">
        <f t="shared" ca="1" si="28"/>
        <v>0</v>
      </c>
      <c r="AG30" s="33">
        <f t="shared" ca="1" si="28"/>
        <v>0</v>
      </c>
      <c r="AH30" s="33">
        <f t="shared" ca="1" si="28"/>
        <v>0</v>
      </c>
      <c r="AI30" s="33">
        <f t="shared" ca="1" si="28"/>
        <v>0</v>
      </c>
      <c r="AJ30" s="33">
        <f t="shared" ca="1" si="28"/>
        <v>0</v>
      </c>
      <c r="AK30" s="33">
        <f t="shared" ca="1" si="28"/>
        <v>0</v>
      </c>
      <c r="AL30" s="33">
        <f t="shared" ca="1" si="28"/>
        <v>0</v>
      </c>
      <c r="AM30" s="33">
        <f t="shared" ca="1" si="28"/>
        <v>0</v>
      </c>
      <c r="AN30" s="33">
        <f t="shared" ca="1" si="28"/>
        <v>0</v>
      </c>
      <c r="AO30" s="33">
        <f t="shared" ca="1" si="29"/>
        <v>0</v>
      </c>
      <c r="AP30" s="33">
        <f t="shared" ca="1" si="29"/>
        <v>0</v>
      </c>
      <c r="AQ30" s="33">
        <f ca="1">SUMIFS(Amount_TI,Location_TI,$A30,FundingSource_TI,AQ$1)+SUMIFS(Amount_CS,Location_CS,$A30,Fundingsource_CS,AQ$1)+SUMIFS(Amount_ETL,Location_ETL,$A30,FundingSource_ETL,AQ$1)+SUMIFS(Amount_Other,Location_Other,$A30,FundingSource_Other,AQ$1)+SUMIFS('CSW Programs'!$J$4:$J$500,'CSW Programs'!$D$4:$D$500,'Location Totals'!$A30,'CSW Programs'!$I$4:$I$500,'School Mailing Address'!$Q$5)</f>
        <v>0</v>
      </c>
      <c r="AR30" s="33">
        <f ca="1">SUMIFS(Amount_TI,Location_TI,$A30,FundingSource_TI,AR$1)+SUMIFS(Amount_CS,Location_CS,$A30,Fundingsource_CS,AR$1)+SUMIFS(Amount_ETL,Location_ETL,$A30,FundingSource_ETL,AR$1)+SUMIFS(Amount_Other,Location_Other,$A30,FundingSource_Other,AR$1)+SUMIFS('CSW Programs'!$J$4:$J$500,'CSW Programs'!$D$4:$D$500,'Location Totals'!$A30,'CSW Programs'!$I$4:$I$500,'School Mailing Address'!$Q$6)</f>
        <v>0</v>
      </c>
      <c r="AS30" s="33">
        <f ca="1">SUMIFS(Amount_TI,Location_TI,$A30,FundingSource_TI,AS$1)+SUMIFS(Amount_CS,Location_CS,$A30,Fundingsource_CS,AS$1)+SUMIFS(Amount_ETL,Location_ETL,$A30,FundingSource_ETL,AS$1)+SUMIFS(Amount_Other,Location_Other,$A30,FundingSource_Other,AS$1)+SUMIFS('CSW Programs'!$J$4:$J$500,'CSW Programs'!$D$4:$D$500,'Location Totals'!$A30,'CSW Programs'!$I$4:$I$500,'School Mailing Address'!$Q$7)</f>
        <v>0</v>
      </c>
      <c r="AT30" s="33">
        <f ca="1">SUMIFS(Amount_TI,Location_TI,$A30,FundingSource_TI,AT$1)+SUMIFS(Amount_CS,Location_CS,$A30,Fundingsource_CS,AT$1)+SUMIFS(Amount_ETL,Location_ETL,$A30,FundingSource_ETL,AT$1)+SUMIFS(Amount_Other,Location_Other,$A30,FundingSource_Other,AT$1)+SUMIFS('CSW Programs'!$J$4:$J$500,'CSW Programs'!$D$4:$D$500,'Location Totals'!$A30,'CSW Programs'!$I$4:$I$500,'Location Totals'!$AT$1)</f>
        <v>0</v>
      </c>
      <c r="AU30" s="33">
        <f ca="1">SUMIFS(Amount_TI,Location_TI,$A30,FundingSource_TI,AU$1)+SUMIFS(Amount_CS,Location_CS,$A30,Fundingsource_CS,AU$1)+SUMIFS(Amount_ETL,Location_ETL,$A30,FundingSource_ETL,AU$1)+SUMIFS(Amount_Other,Location_Other,$A30,FundingSource_Other,AU$1)+SUMIFS('CSW Programs'!$J$4:$J$500,'CSW Programs'!$D$4:$D$500,'Location Totals'!$A30,'CSW Programs'!$I$4:$I$500,'Location Totals'!$AU$1)</f>
        <v>0</v>
      </c>
      <c r="AV30" s="33">
        <f ca="1">SUMIFS(Amount_TI,Location_TI,$A30,FundingSource_TI,AV$1)+SUMIFS(Amount_CS,Location_CS,$A30,Fundingsource_CS,AV$1)+SUMIFS(Amount_ETL,Location_ETL,$A30,FundingSource_ETL,AV$1)+SUMIFS(Amount_Other,Location_Other,$A30,FundingSource_Other,AV$1)+SUMIFS('CSW Programs'!$J$4:$J$500,'CSW Programs'!$D$4:$D$500,'Location Totals'!$A30,'CSW Programs'!$I$4:$I$500,'Location Totals'!$AV$1)</f>
        <v>0</v>
      </c>
      <c r="AW30" s="33"/>
      <c r="BR30" s="32">
        <v>29</v>
      </c>
      <c r="BT30" s="32">
        <v>29</v>
      </c>
    </row>
    <row r="31" spans="1:72" hidden="1" x14ac:dyDescent="0.2">
      <c r="A31" s="17" t="e">
        <f ca="1">IF('Cover Page'!$C$17&lt;&gt;"YES",IF(HLOOKUP($BZ$1,'District Label'!A:GR,BR31,FALSE)="","",(HLOOKUP($BZ$1,'District Label'!A:GR,BR31,FALSE))),OFFSET('BOCES SELECT'!$CH$4:$CH$402,,,COUNTIF('BOCES SELECT'!E:E,"&gt;0")))</f>
        <v>#N/A</v>
      </c>
      <c r="B31" s="33">
        <f t="shared" ca="1" si="3"/>
        <v>0</v>
      </c>
      <c r="C31" s="33">
        <f t="shared" ca="1" si="4"/>
        <v>0</v>
      </c>
      <c r="D31" s="33">
        <f t="shared" ca="1" si="24"/>
        <v>0</v>
      </c>
      <c r="E31" s="33">
        <f t="shared" ca="1" si="24"/>
        <v>0</v>
      </c>
      <c r="F31" s="33">
        <f t="shared" ca="1" si="24"/>
        <v>0</v>
      </c>
      <c r="G31" s="33">
        <f t="shared" ca="1" si="24"/>
        <v>0</v>
      </c>
      <c r="H31" s="33">
        <f t="shared" ca="1" si="25"/>
        <v>0</v>
      </c>
      <c r="I31" s="33">
        <f t="shared" ca="1" si="24"/>
        <v>0</v>
      </c>
      <c r="J31" s="50">
        <f t="shared" ca="1" si="6"/>
        <v>0</v>
      </c>
      <c r="K31" s="33">
        <f t="shared" ca="1" si="17"/>
        <v>0</v>
      </c>
      <c r="L31" s="33">
        <f t="shared" ca="1" si="18"/>
        <v>0</v>
      </c>
      <c r="M31" s="33">
        <f t="shared" ca="1" si="19"/>
        <v>0</v>
      </c>
      <c r="N31" s="33">
        <f t="shared" ca="1" si="20"/>
        <v>0</v>
      </c>
      <c r="O31" s="33">
        <f t="shared" ca="1" si="21"/>
        <v>0</v>
      </c>
      <c r="P31" s="33">
        <f t="shared" ca="1" si="27"/>
        <v>0</v>
      </c>
      <c r="Q31" s="33">
        <f t="shared" ca="1" si="27"/>
        <v>0</v>
      </c>
      <c r="R31" s="33">
        <f t="shared" ca="1" si="27"/>
        <v>0</v>
      </c>
      <c r="S31" s="33">
        <f t="shared" ca="1" si="27"/>
        <v>0</v>
      </c>
      <c r="T31" s="33">
        <f t="shared" ca="1" si="26"/>
        <v>0</v>
      </c>
      <c r="U31" s="33">
        <f t="shared" ca="1" si="26"/>
        <v>0</v>
      </c>
      <c r="V31" s="33">
        <f t="shared" ca="1" si="26"/>
        <v>0</v>
      </c>
      <c r="W31" s="33">
        <f t="shared" ca="1" si="26"/>
        <v>0</v>
      </c>
      <c r="X31" s="33">
        <f t="shared" ca="1" si="26"/>
        <v>0</v>
      </c>
      <c r="Y31" s="33">
        <f t="shared" ca="1" si="26"/>
        <v>0</v>
      </c>
      <c r="Z31" s="33">
        <f t="shared" ca="1" si="26"/>
        <v>0</v>
      </c>
      <c r="AA31" s="33">
        <f t="shared" ca="1" si="26"/>
        <v>0</v>
      </c>
      <c r="AB31" s="33">
        <f t="shared" ca="1" si="26"/>
        <v>0</v>
      </c>
      <c r="AC31" s="33">
        <f t="shared" ca="1" si="26"/>
        <v>0</v>
      </c>
      <c r="AD31" s="33">
        <f t="shared" ca="1" si="26"/>
        <v>0</v>
      </c>
      <c r="AE31" s="33">
        <f t="shared" ca="1" si="28"/>
        <v>0</v>
      </c>
      <c r="AF31" s="33">
        <f t="shared" ca="1" si="28"/>
        <v>0</v>
      </c>
      <c r="AG31" s="33">
        <f t="shared" ca="1" si="28"/>
        <v>0</v>
      </c>
      <c r="AH31" s="33">
        <f t="shared" ca="1" si="28"/>
        <v>0</v>
      </c>
      <c r="AI31" s="33">
        <f t="shared" ca="1" si="28"/>
        <v>0</v>
      </c>
      <c r="AJ31" s="33">
        <f t="shared" ca="1" si="28"/>
        <v>0</v>
      </c>
      <c r="AK31" s="33">
        <f t="shared" ca="1" si="28"/>
        <v>0</v>
      </c>
      <c r="AL31" s="33">
        <f t="shared" ca="1" si="28"/>
        <v>0</v>
      </c>
      <c r="AM31" s="33">
        <f t="shared" ca="1" si="28"/>
        <v>0</v>
      </c>
      <c r="AN31" s="33">
        <f t="shared" ca="1" si="28"/>
        <v>0</v>
      </c>
      <c r="AO31" s="33">
        <f t="shared" ca="1" si="29"/>
        <v>0</v>
      </c>
      <c r="AP31" s="33">
        <f t="shared" ca="1" si="29"/>
        <v>0</v>
      </c>
      <c r="AQ31" s="33">
        <f ca="1">SUMIFS(Amount_TI,Location_TI,$A31,FundingSource_TI,AQ$1)+SUMIFS(Amount_CS,Location_CS,$A31,Fundingsource_CS,AQ$1)+SUMIFS(Amount_ETL,Location_ETL,$A31,FundingSource_ETL,AQ$1)+SUMIFS(Amount_Other,Location_Other,$A31,FundingSource_Other,AQ$1)+SUMIFS('CSW Programs'!$J$4:$J$500,'CSW Programs'!$D$4:$D$500,'Location Totals'!$A31,'CSW Programs'!$I$4:$I$500,'School Mailing Address'!$Q$5)</f>
        <v>0</v>
      </c>
      <c r="AR31" s="33">
        <f ca="1">SUMIFS(Amount_TI,Location_TI,$A31,FundingSource_TI,AR$1)+SUMIFS(Amount_CS,Location_CS,$A31,Fundingsource_CS,AR$1)+SUMIFS(Amount_ETL,Location_ETL,$A31,FundingSource_ETL,AR$1)+SUMIFS(Amount_Other,Location_Other,$A31,FundingSource_Other,AR$1)+SUMIFS('CSW Programs'!$J$4:$J$500,'CSW Programs'!$D$4:$D$500,'Location Totals'!$A31,'CSW Programs'!$I$4:$I$500,'School Mailing Address'!$Q$6)</f>
        <v>0</v>
      </c>
      <c r="AS31" s="33">
        <f ca="1">SUMIFS(Amount_TI,Location_TI,$A31,FundingSource_TI,AS$1)+SUMIFS(Amount_CS,Location_CS,$A31,Fundingsource_CS,AS$1)+SUMIFS(Amount_ETL,Location_ETL,$A31,FundingSource_ETL,AS$1)+SUMIFS(Amount_Other,Location_Other,$A31,FundingSource_Other,AS$1)+SUMIFS('CSW Programs'!$J$4:$J$500,'CSW Programs'!$D$4:$D$500,'Location Totals'!$A31,'CSW Programs'!$I$4:$I$500,'School Mailing Address'!$Q$7)</f>
        <v>0</v>
      </c>
      <c r="AT31" s="33">
        <f ca="1">SUMIFS(Amount_TI,Location_TI,$A31,FundingSource_TI,AT$1)+SUMIFS(Amount_CS,Location_CS,$A31,Fundingsource_CS,AT$1)+SUMIFS(Amount_ETL,Location_ETL,$A31,FundingSource_ETL,AT$1)+SUMIFS(Amount_Other,Location_Other,$A31,FundingSource_Other,AT$1)+SUMIFS('CSW Programs'!$J$4:$J$500,'CSW Programs'!$D$4:$D$500,'Location Totals'!$A31,'CSW Programs'!$I$4:$I$500,'Location Totals'!$AT$1)</f>
        <v>0</v>
      </c>
      <c r="AU31" s="33">
        <f ca="1">SUMIFS(Amount_TI,Location_TI,$A31,FundingSource_TI,AU$1)+SUMIFS(Amount_CS,Location_CS,$A31,Fundingsource_CS,AU$1)+SUMIFS(Amount_ETL,Location_ETL,$A31,FundingSource_ETL,AU$1)+SUMIFS(Amount_Other,Location_Other,$A31,FundingSource_Other,AU$1)+SUMIFS('CSW Programs'!$J$4:$J$500,'CSW Programs'!$D$4:$D$500,'Location Totals'!$A31,'CSW Programs'!$I$4:$I$500,'Location Totals'!$AU$1)</f>
        <v>0</v>
      </c>
      <c r="AV31" s="33">
        <f ca="1">SUMIFS(Amount_TI,Location_TI,$A31,FundingSource_TI,AV$1)+SUMIFS(Amount_CS,Location_CS,$A31,Fundingsource_CS,AV$1)+SUMIFS(Amount_ETL,Location_ETL,$A31,FundingSource_ETL,AV$1)+SUMIFS(Amount_Other,Location_Other,$A31,FundingSource_Other,AV$1)+SUMIFS('CSW Programs'!$J$4:$J$500,'CSW Programs'!$D$4:$D$500,'Location Totals'!$A31,'CSW Programs'!$I$4:$I$500,'Location Totals'!$AV$1)</f>
        <v>0</v>
      </c>
      <c r="AW31" s="33"/>
      <c r="BR31" s="32">
        <v>30</v>
      </c>
      <c r="BT31" s="32">
        <v>30</v>
      </c>
    </row>
    <row r="32" spans="1:72" hidden="1" x14ac:dyDescent="0.2">
      <c r="A32" s="17" t="e">
        <f ca="1">IF('Cover Page'!$C$17&lt;&gt;"YES",IF(HLOOKUP($BZ$1,'District Label'!A:GR,BR32,FALSE)="","",(HLOOKUP($BZ$1,'District Label'!A:GR,BR32,FALSE))),OFFSET('BOCES SELECT'!$CH$4:$CH$402,,,COUNTIF('BOCES SELECT'!E:E,"&gt;0")))</f>
        <v>#N/A</v>
      </c>
      <c r="B32" s="33">
        <f t="shared" ca="1" si="3"/>
        <v>0</v>
      </c>
      <c r="C32" s="33">
        <f t="shared" ca="1" si="4"/>
        <v>0</v>
      </c>
      <c r="D32" s="33">
        <f t="shared" ca="1" si="24"/>
        <v>0</v>
      </c>
      <c r="E32" s="33">
        <f t="shared" ca="1" si="24"/>
        <v>0</v>
      </c>
      <c r="F32" s="33">
        <f t="shared" ca="1" si="24"/>
        <v>0</v>
      </c>
      <c r="G32" s="33">
        <f t="shared" ca="1" si="24"/>
        <v>0</v>
      </c>
      <c r="H32" s="33">
        <f t="shared" ca="1" si="25"/>
        <v>0</v>
      </c>
      <c r="I32" s="33">
        <f t="shared" ca="1" si="24"/>
        <v>0</v>
      </c>
      <c r="J32" s="50">
        <f t="shared" ca="1" si="6"/>
        <v>0</v>
      </c>
      <c r="K32" s="33">
        <f t="shared" ca="1" si="17"/>
        <v>0</v>
      </c>
      <c r="L32" s="33">
        <f t="shared" ca="1" si="18"/>
        <v>0</v>
      </c>
      <c r="M32" s="33">
        <f t="shared" ca="1" si="19"/>
        <v>0</v>
      </c>
      <c r="N32" s="33">
        <f t="shared" ca="1" si="20"/>
        <v>0</v>
      </c>
      <c r="O32" s="33">
        <f t="shared" ca="1" si="21"/>
        <v>0</v>
      </c>
      <c r="P32" s="33">
        <f t="shared" ca="1" si="27"/>
        <v>0</v>
      </c>
      <c r="Q32" s="33">
        <f t="shared" ca="1" si="27"/>
        <v>0</v>
      </c>
      <c r="R32" s="33">
        <f t="shared" ca="1" si="27"/>
        <v>0</v>
      </c>
      <c r="S32" s="33">
        <f t="shared" ca="1" si="27"/>
        <v>0</v>
      </c>
      <c r="T32" s="33">
        <f t="shared" ca="1" si="26"/>
        <v>0</v>
      </c>
      <c r="U32" s="33">
        <f t="shared" ca="1" si="26"/>
        <v>0</v>
      </c>
      <c r="V32" s="33">
        <f t="shared" ca="1" si="26"/>
        <v>0</v>
      </c>
      <c r="W32" s="33">
        <f t="shared" ca="1" si="26"/>
        <v>0</v>
      </c>
      <c r="X32" s="33">
        <f t="shared" ca="1" si="26"/>
        <v>0</v>
      </c>
      <c r="Y32" s="33">
        <f t="shared" ca="1" si="26"/>
        <v>0</v>
      </c>
      <c r="Z32" s="33">
        <f t="shared" ca="1" si="26"/>
        <v>0</v>
      </c>
      <c r="AA32" s="33">
        <f t="shared" ca="1" si="26"/>
        <v>0</v>
      </c>
      <c r="AB32" s="33">
        <f t="shared" ca="1" si="26"/>
        <v>0</v>
      </c>
      <c r="AC32" s="33">
        <f t="shared" ca="1" si="26"/>
        <v>0</v>
      </c>
      <c r="AD32" s="33">
        <f t="shared" ca="1" si="26"/>
        <v>0</v>
      </c>
      <c r="AE32" s="33">
        <f t="shared" ca="1" si="28"/>
        <v>0</v>
      </c>
      <c r="AF32" s="33">
        <f t="shared" ca="1" si="28"/>
        <v>0</v>
      </c>
      <c r="AG32" s="33">
        <f t="shared" ca="1" si="28"/>
        <v>0</v>
      </c>
      <c r="AH32" s="33">
        <f t="shared" ca="1" si="28"/>
        <v>0</v>
      </c>
      <c r="AI32" s="33">
        <f t="shared" ca="1" si="28"/>
        <v>0</v>
      </c>
      <c r="AJ32" s="33">
        <f t="shared" ca="1" si="28"/>
        <v>0</v>
      </c>
      <c r="AK32" s="33">
        <f t="shared" ca="1" si="28"/>
        <v>0</v>
      </c>
      <c r="AL32" s="33">
        <f t="shared" ca="1" si="28"/>
        <v>0</v>
      </c>
      <c r="AM32" s="33">
        <f t="shared" ca="1" si="28"/>
        <v>0</v>
      </c>
      <c r="AN32" s="33">
        <f t="shared" ca="1" si="28"/>
        <v>0</v>
      </c>
      <c r="AO32" s="33">
        <f t="shared" ca="1" si="29"/>
        <v>0</v>
      </c>
      <c r="AP32" s="33">
        <f t="shared" ca="1" si="29"/>
        <v>0</v>
      </c>
      <c r="AQ32" s="33">
        <f ca="1">SUMIFS(Amount_TI,Location_TI,$A32,FundingSource_TI,AQ$1)+SUMIFS(Amount_CS,Location_CS,$A32,Fundingsource_CS,AQ$1)+SUMIFS(Amount_ETL,Location_ETL,$A32,FundingSource_ETL,AQ$1)+SUMIFS(Amount_Other,Location_Other,$A32,FundingSource_Other,AQ$1)+SUMIFS('CSW Programs'!$J$4:$J$500,'CSW Programs'!$D$4:$D$500,'Location Totals'!$A32,'CSW Programs'!$I$4:$I$500,'School Mailing Address'!$Q$5)</f>
        <v>0</v>
      </c>
      <c r="AR32" s="33">
        <f ca="1">SUMIFS(Amount_TI,Location_TI,$A32,FundingSource_TI,AR$1)+SUMIFS(Amount_CS,Location_CS,$A32,Fundingsource_CS,AR$1)+SUMIFS(Amount_ETL,Location_ETL,$A32,FundingSource_ETL,AR$1)+SUMIFS(Amount_Other,Location_Other,$A32,FundingSource_Other,AR$1)+SUMIFS('CSW Programs'!$J$4:$J$500,'CSW Programs'!$D$4:$D$500,'Location Totals'!$A32,'CSW Programs'!$I$4:$I$500,'School Mailing Address'!$Q$6)</f>
        <v>0</v>
      </c>
      <c r="AS32" s="33">
        <f ca="1">SUMIFS(Amount_TI,Location_TI,$A32,FundingSource_TI,AS$1)+SUMIFS(Amount_CS,Location_CS,$A32,Fundingsource_CS,AS$1)+SUMIFS(Amount_ETL,Location_ETL,$A32,FundingSource_ETL,AS$1)+SUMIFS(Amount_Other,Location_Other,$A32,FundingSource_Other,AS$1)+SUMIFS('CSW Programs'!$J$4:$J$500,'CSW Programs'!$D$4:$D$500,'Location Totals'!$A32,'CSW Programs'!$I$4:$I$500,'School Mailing Address'!$Q$7)</f>
        <v>0</v>
      </c>
      <c r="AT32" s="33">
        <f ca="1">SUMIFS(Amount_TI,Location_TI,$A32,FundingSource_TI,AT$1)+SUMIFS(Amount_CS,Location_CS,$A32,Fundingsource_CS,AT$1)+SUMIFS(Amount_ETL,Location_ETL,$A32,FundingSource_ETL,AT$1)+SUMIFS(Amount_Other,Location_Other,$A32,FundingSource_Other,AT$1)+SUMIFS('CSW Programs'!$J$4:$J$500,'CSW Programs'!$D$4:$D$500,'Location Totals'!$A32,'CSW Programs'!$I$4:$I$500,'Location Totals'!$AT$1)</f>
        <v>0</v>
      </c>
      <c r="AU32" s="33">
        <f ca="1">SUMIFS(Amount_TI,Location_TI,$A32,FundingSource_TI,AU$1)+SUMIFS(Amount_CS,Location_CS,$A32,Fundingsource_CS,AU$1)+SUMIFS(Amount_ETL,Location_ETL,$A32,FundingSource_ETL,AU$1)+SUMIFS(Amount_Other,Location_Other,$A32,FundingSource_Other,AU$1)+SUMIFS('CSW Programs'!$J$4:$J$500,'CSW Programs'!$D$4:$D$500,'Location Totals'!$A32,'CSW Programs'!$I$4:$I$500,'Location Totals'!$AU$1)</f>
        <v>0</v>
      </c>
      <c r="AV32" s="33">
        <f ca="1">SUMIFS(Amount_TI,Location_TI,$A32,FundingSource_TI,AV$1)+SUMIFS(Amount_CS,Location_CS,$A32,Fundingsource_CS,AV$1)+SUMIFS(Amount_ETL,Location_ETL,$A32,FundingSource_ETL,AV$1)+SUMIFS(Amount_Other,Location_Other,$A32,FundingSource_Other,AV$1)+SUMIFS('CSW Programs'!$J$4:$J$500,'CSW Programs'!$D$4:$D$500,'Location Totals'!$A32,'CSW Programs'!$I$4:$I$500,'Location Totals'!$AV$1)</f>
        <v>0</v>
      </c>
      <c r="AW32" s="33"/>
      <c r="BR32" s="32">
        <v>31</v>
      </c>
      <c r="BT32" s="32">
        <v>31</v>
      </c>
    </row>
    <row r="33" spans="1:72" hidden="1" x14ac:dyDescent="0.2">
      <c r="A33" s="17" t="e">
        <f ca="1">IF('Cover Page'!$C$17&lt;&gt;"YES",IF(HLOOKUP($BZ$1,'District Label'!A:GR,BR33,FALSE)="","",(HLOOKUP($BZ$1,'District Label'!A:GR,BR33,FALSE))),OFFSET('BOCES SELECT'!$CH$4:$CH$402,,,COUNTIF('BOCES SELECT'!E:E,"&gt;0")))</f>
        <v>#N/A</v>
      </c>
      <c r="B33" s="33">
        <f t="shared" ca="1" si="3"/>
        <v>0</v>
      </c>
      <c r="C33" s="33">
        <f t="shared" ca="1" si="4"/>
        <v>0</v>
      </c>
      <c r="D33" s="33">
        <f t="shared" ca="1" si="24"/>
        <v>0</v>
      </c>
      <c r="E33" s="33">
        <f t="shared" ca="1" si="24"/>
        <v>0</v>
      </c>
      <c r="F33" s="33">
        <f t="shared" ca="1" si="24"/>
        <v>0</v>
      </c>
      <c r="G33" s="33">
        <f t="shared" ca="1" si="24"/>
        <v>0</v>
      </c>
      <c r="H33" s="33">
        <f t="shared" ca="1" si="25"/>
        <v>0</v>
      </c>
      <c r="I33" s="33">
        <f t="shared" ca="1" si="24"/>
        <v>0</v>
      </c>
      <c r="J33" s="50">
        <f t="shared" ca="1" si="6"/>
        <v>0</v>
      </c>
      <c r="K33" s="33">
        <f t="shared" ca="1" si="17"/>
        <v>0</v>
      </c>
      <c r="L33" s="33">
        <f t="shared" ca="1" si="18"/>
        <v>0</v>
      </c>
      <c r="M33" s="33">
        <f t="shared" ca="1" si="19"/>
        <v>0</v>
      </c>
      <c r="N33" s="33">
        <f t="shared" ca="1" si="20"/>
        <v>0</v>
      </c>
      <c r="O33" s="33">
        <f t="shared" ca="1" si="21"/>
        <v>0</v>
      </c>
      <c r="P33" s="33">
        <f t="shared" ca="1" si="27"/>
        <v>0</v>
      </c>
      <c r="Q33" s="33">
        <f t="shared" ca="1" si="27"/>
        <v>0</v>
      </c>
      <c r="R33" s="33">
        <f t="shared" ca="1" si="27"/>
        <v>0</v>
      </c>
      <c r="S33" s="33">
        <f t="shared" ca="1" si="27"/>
        <v>0</v>
      </c>
      <c r="T33" s="33">
        <f t="shared" ca="1" si="26"/>
        <v>0</v>
      </c>
      <c r="U33" s="33">
        <f t="shared" ca="1" si="26"/>
        <v>0</v>
      </c>
      <c r="V33" s="33">
        <f t="shared" ca="1" si="26"/>
        <v>0</v>
      </c>
      <c r="W33" s="33">
        <f t="shared" ca="1" si="26"/>
        <v>0</v>
      </c>
      <c r="X33" s="33">
        <f t="shared" ca="1" si="26"/>
        <v>0</v>
      </c>
      <c r="Y33" s="33">
        <f t="shared" ca="1" si="26"/>
        <v>0</v>
      </c>
      <c r="Z33" s="33">
        <f t="shared" ca="1" si="26"/>
        <v>0</v>
      </c>
      <c r="AA33" s="33">
        <f t="shared" ca="1" si="26"/>
        <v>0</v>
      </c>
      <c r="AB33" s="33">
        <f t="shared" ca="1" si="26"/>
        <v>0</v>
      </c>
      <c r="AC33" s="33">
        <f t="shared" ca="1" si="26"/>
        <v>0</v>
      </c>
      <c r="AD33" s="33">
        <f t="shared" ca="1" si="26"/>
        <v>0</v>
      </c>
      <c r="AE33" s="33">
        <f t="shared" ca="1" si="28"/>
        <v>0</v>
      </c>
      <c r="AF33" s="33">
        <f t="shared" ca="1" si="28"/>
        <v>0</v>
      </c>
      <c r="AG33" s="33">
        <f t="shared" ca="1" si="28"/>
        <v>0</v>
      </c>
      <c r="AH33" s="33">
        <f t="shared" ca="1" si="28"/>
        <v>0</v>
      </c>
      <c r="AI33" s="33">
        <f t="shared" ca="1" si="28"/>
        <v>0</v>
      </c>
      <c r="AJ33" s="33">
        <f t="shared" ca="1" si="28"/>
        <v>0</v>
      </c>
      <c r="AK33" s="33">
        <f t="shared" ca="1" si="28"/>
        <v>0</v>
      </c>
      <c r="AL33" s="33">
        <f t="shared" ca="1" si="28"/>
        <v>0</v>
      </c>
      <c r="AM33" s="33">
        <f t="shared" ca="1" si="28"/>
        <v>0</v>
      </c>
      <c r="AN33" s="33">
        <f t="shared" ca="1" si="28"/>
        <v>0</v>
      </c>
      <c r="AO33" s="33">
        <f t="shared" ca="1" si="29"/>
        <v>0</v>
      </c>
      <c r="AP33" s="33">
        <f t="shared" ca="1" si="29"/>
        <v>0</v>
      </c>
      <c r="AQ33" s="33">
        <f ca="1">SUMIFS(Amount_TI,Location_TI,$A33,FundingSource_TI,AQ$1)+SUMIFS(Amount_CS,Location_CS,$A33,Fundingsource_CS,AQ$1)+SUMIFS(Amount_ETL,Location_ETL,$A33,FundingSource_ETL,AQ$1)+SUMIFS(Amount_Other,Location_Other,$A33,FundingSource_Other,AQ$1)+SUMIFS('CSW Programs'!$J$4:$J$500,'CSW Programs'!$D$4:$D$500,'Location Totals'!$A33,'CSW Programs'!$I$4:$I$500,'School Mailing Address'!$Q$5)</f>
        <v>0</v>
      </c>
      <c r="AR33" s="33">
        <f ca="1">SUMIFS(Amount_TI,Location_TI,$A33,FundingSource_TI,AR$1)+SUMIFS(Amount_CS,Location_CS,$A33,Fundingsource_CS,AR$1)+SUMIFS(Amount_ETL,Location_ETL,$A33,FundingSource_ETL,AR$1)+SUMIFS(Amount_Other,Location_Other,$A33,FundingSource_Other,AR$1)+SUMIFS('CSW Programs'!$J$4:$J$500,'CSW Programs'!$D$4:$D$500,'Location Totals'!$A33,'CSW Programs'!$I$4:$I$500,'School Mailing Address'!$Q$6)</f>
        <v>0</v>
      </c>
      <c r="AS33" s="33">
        <f ca="1">SUMIFS(Amount_TI,Location_TI,$A33,FundingSource_TI,AS$1)+SUMIFS(Amount_CS,Location_CS,$A33,Fundingsource_CS,AS$1)+SUMIFS(Amount_ETL,Location_ETL,$A33,FundingSource_ETL,AS$1)+SUMIFS(Amount_Other,Location_Other,$A33,FundingSource_Other,AS$1)+SUMIFS('CSW Programs'!$J$4:$J$500,'CSW Programs'!$D$4:$D$500,'Location Totals'!$A33,'CSW Programs'!$I$4:$I$500,'School Mailing Address'!$Q$7)</f>
        <v>0</v>
      </c>
      <c r="AT33" s="33">
        <f ca="1">SUMIFS(Amount_TI,Location_TI,$A33,FundingSource_TI,AT$1)+SUMIFS(Amount_CS,Location_CS,$A33,Fundingsource_CS,AT$1)+SUMIFS(Amount_ETL,Location_ETL,$A33,FundingSource_ETL,AT$1)+SUMIFS(Amount_Other,Location_Other,$A33,FundingSource_Other,AT$1)+SUMIFS('CSW Programs'!$J$4:$J$500,'CSW Programs'!$D$4:$D$500,'Location Totals'!$A33,'CSW Programs'!$I$4:$I$500,'Location Totals'!$AT$1)</f>
        <v>0</v>
      </c>
      <c r="AU33" s="33">
        <f ca="1">SUMIFS(Amount_TI,Location_TI,$A33,FundingSource_TI,AU$1)+SUMIFS(Amount_CS,Location_CS,$A33,Fundingsource_CS,AU$1)+SUMIFS(Amount_ETL,Location_ETL,$A33,FundingSource_ETL,AU$1)+SUMIFS(Amount_Other,Location_Other,$A33,FundingSource_Other,AU$1)+SUMIFS('CSW Programs'!$J$4:$J$500,'CSW Programs'!$D$4:$D$500,'Location Totals'!$A33,'CSW Programs'!$I$4:$I$500,'Location Totals'!$AU$1)</f>
        <v>0</v>
      </c>
      <c r="AV33" s="33">
        <f ca="1">SUMIFS(Amount_TI,Location_TI,$A33,FundingSource_TI,AV$1)+SUMIFS(Amount_CS,Location_CS,$A33,Fundingsource_CS,AV$1)+SUMIFS(Amount_ETL,Location_ETL,$A33,FundingSource_ETL,AV$1)+SUMIFS(Amount_Other,Location_Other,$A33,FundingSource_Other,AV$1)+SUMIFS('CSW Programs'!$J$4:$J$500,'CSW Programs'!$D$4:$D$500,'Location Totals'!$A33,'CSW Programs'!$I$4:$I$500,'Location Totals'!$AV$1)</f>
        <v>0</v>
      </c>
      <c r="AW33" s="33"/>
      <c r="BR33" s="32">
        <v>32</v>
      </c>
      <c r="BT33" s="32">
        <v>32</v>
      </c>
    </row>
    <row r="34" spans="1:72" hidden="1" x14ac:dyDescent="0.2">
      <c r="A34" s="17" t="e">
        <f ca="1">IF('Cover Page'!$C$17&lt;&gt;"YES",IF(HLOOKUP($BZ$1,'District Label'!A:GR,BR34,FALSE)="","",(HLOOKUP($BZ$1,'District Label'!A:GR,BR34,FALSE))),OFFSET('BOCES SELECT'!$CH$4:$CH$402,,,COUNTIF('BOCES SELECT'!E:E,"&gt;0")))</f>
        <v>#N/A</v>
      </c>
      <c r="B34" s="33">
        <f t="shared" ca="1" si="3"/>
        <v>0</v>
      </c>
      <c r="C34" s="33">
        <f t="shared" ca="1" si="4"/>
        <v>0</v>
      </c>
      <c r="D34" s="33">
        <f t="shared" ca="1" si="24"/>
        <v>0</v>
      </c>
      <c r="E34" s="33">
        <f t="shared" ca="1" si="24"/>
        <v>0</v>
      </c>
      <c r="F34" s="33">
        <f t="shared" ca="1" si="24"/>
        <v>0</v>
      </c>
      <c r="G34" s="33">
        <f t="shared" ca="1" si="24"/>
        <v>0</v>
      </c>
      <c r="H34" s="33">
        <f t="shared" ca="1" si="25"/>
        <v>0</v>
      </c>
      <c r="I34" s="33">
        <f t="shared" ca="1" si="24"/>
        <v>0</v>
      </c>
      <c r="J34" s="50">
        <f t="shared" ca="1" si="6"/>
        <v>0</v>
      </c>
      <c r="K34" s="33">
        <f t="shared" ca="1" si="17"/>
        <v>0</v>
      </c>
      <c r="L34" s="33">
        <f t="shared" ca="1" si="18"/>
        <v>0</v>
      </c>
      <c r="M34" s="33">
        <f t="shared" ca="1" si="19"/>
        <v>0</v>
      </c>
      <c r="N34" s="33">
        <f t="shared" ca="1" si="20"/>
        <v>0</v>
      </c>
      <c r="O34" s="33">
        <f t="shared" ca="1" si="21"/>
        <v>0</v>
      </c>
      <c r="P34" s="33">
        <f t="shared" ca="1" si="27"/>
        <v>0</v>
      </c>
      <c r="Q34" s="33">
        <f t="shared" ca="1" si="27"/>
        <v>0</v>
      </c>
      <c r="R34" s="33">
        <f t="shared" ca="1" si="27"/>
        <v>0</v>
      </c>
      <c r="S34" s="33">
        <f t="shared" ca="1" si="27"/>
        <v>0</v>
      </c>
      <c r="T34" s="33">
        <f t="shared" ca="1" si="26"/>
        <v>0</v>
      </c>
      <c r="U34" s="33">
        <f t="shared" ca="1" si="26"/>
        <v>0</v>
      </c>
      <c r="V34" s="33">
        <f t="shared" ca="1" si="26"/>
        <v>0</v>
      </c>
      <c r="W34" s="33">
        <f t="shared" ca="1" si="26"/>
        <v>0</v>
      </c>
      <c r="X34" s="33">
        <f t="shared" ca="1" si="26"/>
        <v>0</v>
      </c>
      <c r="Y34" s="33">
        <f t="shared" ca="1" si="26"/>
        <v>0</v>
      </c>
      <c r="Z34" s="33">
        <f t="shared" ca="1" si="26"/>
        <v>0</v>
      </c>
      <c r="AA34" s="33">
        <f t="shared" ca="1" si="26"/>
        <v>0</v>
      </c>
      <c r="AB34" s="33">
        <f t="shared" ca="1" si="26"/>
        <v>0</v>
      </c>
      <c r="AC34" s="33">
        <f t="shared" ca="1" si="26"/>
        <v>0</v>
      </c>
      <c r="AD34" s="33">
        <f t="shared" ca="1" si="26"/>
        <v>0</v>
      </c>
      <c r="AE34" s="33">
        <f t="shared" ref="AE34:AN43" ca="1" si="30">SUMIFS(Amount_TI,Location_TI,$A34,FundingSource_TI,AE$1)+SUMIFS(Amount_CS,Location_CS,$A34,Fundingsource_CS,AE$1)+SUMIFS(Amount_ETL,Location_ETL,$A34,FundingSource_ETL,AE$1)+SUMIFS(Amount_Other,Location_Other,$A34,FundingSource_Other,AE$1)</f>
        <v>0</v>
      </c>
      <c r="AF34" s="33">
        <f t="shared" ca="1" si="30"/>
        <v>0</v>
      </c>
      <c r="AG34" s="33">
        <f t="shared" ca="1" si="30"/>
        <v>0</v>
      </c>
      <c r="AH34" s="33">
        <f t="shared" ca="1" si="30"/>
        <v>0</v>
      </c>
      <c r="AI34" s="33">
        <f t="shared" ca="1" si="30"/>
        <v>0</v>
      </c>
      <c r="AJ34" s="33">
        <f t="shared" ca="1" si="30"/>
        <v>0</v>
      </c>
      <c r="AK34" s="33">
        <f t="shared" ca="1" si="30"/>
        <v>0</v>
      </c>
      <c r="AL34" s="33">
        <f t="shared" ca="1" si="30"/>
        <v>0</v>
      </c>
      <c r="AM34" s="33">
        <f t="shared" ca="1" si="30"/>
        <v>0</v>
      </c>
      <c r="AN34" s="33">
        <f t="shared" ca="1" si="30"/>
        <v>0</v>
      </c>
      <c r="AO34" s="33">
        <f t="shared" ref="AO34:AP43" ca="1" si="31">SUMIFS(Amount_TI,Location_TI,$A34,FundingSource_TI,AO$1)+SUMIFS(Amount_CS,Location_CS,$A34,Fundingsource_CS,AO$1)+SUMIFS(Amount_ETL,Location_ETL,$A34,FundingSource_ETL,AO$1)+SUMIFS(Amount_Other,Location_Other,$A34,FundingSource_Other,AO$1)</f>
        <v>0</v>
      </c>
      <c r="AP34" s="33">
        <f t="shared" ca="1" si="31"/>
        <v>0</v>
      </c>
      <c r="AQ34" s="33">
        <f ca="1">SUMIFS(Amount_TI,Location_TI,$A34,FundingSource_TI,AQ$1)+SUMIFS(Amount_CS,Location_CS,$A34,Fundingsource_CS,AQ$1)+SUMIFS(Amount_ETL,Location_ETL,$A34,FundingSource_ETL,AQ$1)+SUMIFS(Amount_Other,Location_Other,$A34,FundingSource_Other,AQ$1)+SUMIFS('CSW Programs'!$J$4:$J$500,'CSW Programs'!$D$4:$D$500,'Location Totals'!$A34,'CSW Programs'!$I$4:$I$500,'School Mailing Address'!$Q$5)</f>
        <v>0</v>
      </c>
      <c r="AR34" s="33">
        <f ca="1">SUMIFS(Amount_TI,Location_TI,$A34,FundingSource_TI,AR$1)+SUMIFS(Amount_CS,Location_CS,$A34,Fundingsource_CS,AR$1)+SUMIFS(Amount_ETL,Location_ETL,$A34,FundingSource_ETL,AR$1)+SUMIFS(Amount_Other,Location_Other,$A34,FundingSource_Other,AR$1)+SUMIFS('CSW Programs'!$J$4:$J$500,'CSW Programs'!$D$4:$D$500,'Location Totals'!$A34,'CSW Programs'!$I$4:$I$500,'School Mailing Address'!$Q$6)</f>
        <v>0</v>
      </c>
      <c r="AS34" s="33">
        <f ca="1">SUMIFS(Amount_TI,Location_TI,$A34,FundingSource_TI,AS$1)+SUMIFS(Amount_CS,Location_CS,$A34,Fundingsource_CS,AS$1)+SUMIFS(Amount_ETL,Location_ETL,$A34,FundingSource_ETL,AS$1)+SUMIFS(Amount_Other,Location_Other,$A34,FundingSource_Other,AS$1)+SUMIFS('CSW Programs'!$J$4:$J$500,'CSW Programs'!$D$4:$D$500,'Location Totals'!$A34,'CSW Programs'!$I$4:$I$500,'School Mailing Address'!$Q$7)</f>
        <v>0</v>
      </c>
      <c r="AT34" s="33">
        <f ca="1">SUMIFS(Amount_TI,Location_TI,$A34,FundingSource_TI,AT$1)+SUMIFS(Amount_CS,Location_CS,$A34,Fundingsource_CS,AT$1)+SUMIFS(Amount_ETL,Location_ETL,$A34,FundingSource_ETL,AT$1)+SUMIFS(Amount_Other,Location_Other,$A34,FundingSource_Other,AT$1)+SUMIFS('CSW Programs'!$J$4:$J$500,'CSW Programs'!$D$4:$D$500,'Location Totals'!$A34,'CSW Programs'!$I$4:$I$500,'Location Totals'!$AT$1)</f>
        <v>0</v>
      </c>
      <c r="AU34" s="33">
        <f ca="1">SUMIFS(Amount_TI,Location_TI,$A34,FundingSource_TI,AU$1)+SUMIFS(Amount_CS,Location_CS,$A34,Fundingsource_CS,AU$1)+SUMIFS(Amount_ETL,Location_ETL,$A34,FundingSource_ETL,AU$1)+SUMIFS(Amount_Other,Location_Other,$A34,FundingSource_Other,AU$1)+SUMIFS('CSW Programs'!$J$4:$J$500,'CSW Programs'!$D$4:$D$500,'Location Totals'!$A34,'CSW Programs'!$I$4:$I$500,'Location Totals'!$AU$1)</f>
        <v>0</v>
      </c>
      <c r="AV34" s="33">
        <f ca="1">SUMIFS(Amount_TI,Location_TI,$A34,FundingSource_TI,AV$1)+SUMIFS(Amount_CS,Location_CS,$A34,Fundingsource_CS,AV$1)+SUMIFS(Amount_ETL,Location_ETL,$A34,FundingSource_ETL,AV$1)+SUMIFS(Amount_Other,Location_Other,$A34,FundingSource_Other,AV$1)+SUMIFS('CSW Programs'!$J$4:$J$500,'CSW Programs'!$D$4:$D$500,'Location Totals'!$A34,'CSW Programs'!$I$4:$I$500,'Location Totals'!$AV$1)</f>
        <v>0</v>
      </c>
      <c r="AW34" s="33"/>
      <c r="BR34" s="32">
        <v>33</v>
      </c>
      <c r="BT34" s="32">
        <v>33</v>
      </c>
    </row>
    <row r="35" spans="1:72" hidden="1" x14ac:dyDescent="0.2">
      <c r="A35" s="17" t="e">
        <f ca="1">IF('Cover Page'!$C$17&lt;&gt;"YES",IF(HLOOKUP($BZ$1,'District Label'!A:GR,BR35,FALSE)="","",(HLOOKUP($BZ$1,'District Label'!A:GR,BR35,FALSE))),OFFSET('BOCES SELECT'!$CH$4:$CH$402,,,COUNTIF('BOCES SELECT'!E:E,"&gt;0")))</f>
        <v>#N/A</v>
      </c>
      <c r="B35" s="33">
        <f t="shared" ca="1" si="3"/>
        <v>0</v>
      </c>
      <c r="C35" s="33">
        <f t="shared" ca="1" si="4"/>
        <v>0</v>
      </c>
      <c r="D35" s="33">
        <f t="shared" ca="1" si="24"/>
        <v>0</v>
      </c>
      <c r="E35" s="33">
        <f t="shared" ca="1" si="24"/>
        <v>0</v>
      </c>
      <c r="F35" s="33">
        <f t="shared" ca="1" si="24"/>
        <v>0</v>
      </c>
      <c r="G35" s="33">
        <f t="shared" ca="1" si="24"/>
        <v>0</v>
      </c>
      <c r="H35" s="33">
        <f t="shared" ca="1" si="25"/>
        <v>0</v>
      </c>
      <c r="I35" s="33">
        <f t="shared" ca="1" si="24"/>
        <v>0</v>
      </c>
      <c r="J35" s="50">
        <f t="shared" ca="1" si="6"/>
        <v>0</v>
      </c>
      <c r="K35" s="33">
        <f t="shared" ca="1" si="17"/>
        <v>0</v>
      </c>
      <c r="L35" s="33">
        <f t="shared" ca="1" si="18"/>
        <v>0</v>
      </c>
      <c r="M35" s="33">
        <f t="shared" ca="1" si="19"/>
        <v>0</v>
      </c>
      <c r="N35" s="33">
        <f t="shared" ca="1" si="20"/>
        <v>0</v>
      </c>
      <c r="O35" s="33">
        <f t="shared" ca="1" si="21"/>
        <v>0</v>
      </c>
      <c r="P35" s="33">
        <f t="shared" ca="1" si="27"/>
        <v>0</v>
      </c>
      <c r="Q35" s="33">
        <f t="shared" ca="1" si="27"/>
        <v>0</v>
      </c>
      <c r="R35" s="33">
        <f t="shared" ca="1" si="27"/>
        <v>0</v>
      </c>
      <c r="S35" s="33">
        <f t="shared" ca="1" si="27"/>
        <v>0</v>
      </c>
      <c r="T35" s="33">
        <f t="shared" ca="1" si="26"/>
        <v>0</v>
      </c>
      <c r="U35" s="33">
        <f t="shared" ca="1" si="26"/>
        <v>0</v>
      </c>
      <c r="V35" s="33">
        <f t="shared" ca="1" si="26"/>
        <v>0</v>
      </c>
      <c r="W35" s="33">
        <f t="shared" ca="1" si="26"/>
        <v>0</v>
      </c>
      <c r="X35" s="33">
        <f t="shared" ca="1" si="26"/>
        <v>0</v>
      </c>
      <c r="Y35" s="33">
        <f t="shared" ca="1" si="26"/>
        <v>0</v>
      </c>
      <c r="Z35" s="33">
        <f t="shared" ca="1" si="26"/>
        <v>0</v>
      </c>
      <c r="AA35" s="33">
        <f t="shared" ca="1" si="26"/>
        <v>0</v>
      </c>
      <c r="AB35" s="33">
        <f t="shared" ca="1" si="26"/>
        <v>0</v>
      </c>
      <c r="AC35" s="33">
        <f t="shared" ca="1" si="26"/>
        <v>0</v>
      </c>
      <c r="AD35" s="33">
        <f t="shared" ca="1" si="26"/>
        <v>0</v>
      </c>
      <c r="AE35" s="33">
        <f t="shared" ca="1" si="30"/>
        <v>0</v>
      </c>
      <c r="AF35" s="33">
        <f t="shared" ca="1" si="30"/>
        <v>0</v>
      </c>
      <c r="AG35" s="33">
        <f t="shared" ca="1" si="30"/>
        <v>0</v>
      </c>
      <c r="AH35" s="33">
        <f t="shared" ca="1" si="30"/>
        <v>0</v>
      </c>
      <c r="AI35" s="33">
        <f t="shared" ca="1" si="30"/>
        <v>0</v>
      </c>
      <c r="AJ35" s="33">
        <f t="shared" ca="1" si="30"/>
        <v>0</v>
      </c>
      <c r="AK35" s="33">
        <f t="shared" ca="1" si="30"/>
        <v>0</v>
      </c>
      <c r="AL35" s="33">
        <f t="shared" ca="1" si="30"/>
        <v>0</v>
      </c>
      <c r="AM35" s="33">
        <f t="shared" ca="1" si="30"/>
        <v>0</v>
      </c>
      <c r="AN35" s="33">
        <f t="shared" ca="1" si="30"/>
        <v>0</v>
      </c>
      <c r="AO35" s="33">
        <f t="shared" ca="1" si="31"/>
        <v>0</v>
      </c>
      <c r="AP35" s="33">
        <f t="shared" ca="1" si="31"/>
        <v>0</v>
      </c>
      <c r="AQ35" s="33">
        <f ca="1">SUMIFS(Amount_TI,Location_TI,$A35,FundingSource_TI,AQ$1)+SUMIFS(Amount_CS,Location_CS,$A35,Fundingsource_CS,AQ$1)+SUMIFS(Amount_ETL,Location_ETL,$A35,FundingSource_ETL,AQ$1)+SUMIFS(Amount_Other,Location_Other,$A35,FundingSource_Other,AQ$1)+SUMIFS('CSW Programs'!$J$4:$J$500,'CSW Programs'!$D$4:$D$500,'Location Totals'!$A35,'CSW Programs'!$I$4:$I$500,'School Mailing Address'!$Q$5)</f>
        <v>0</v>
      </c>
      <c r="AR35" s="33">
        <f ca="1">SUMIFS(Amount_TI,Location_TI,$A35,FundingSource_TI,AR$1)+SUMIFS(Amount_CS,Location_CS,$A35,Fundingsource_CS,AR$1)+SUMIFS(Amount_ETL,Location_ETL,$A35,FundingSource_ETL,AR$1)+SUMIFS(Amount_Other,Location_Other,$A35,FundingSource_Other,AR$1)+SUMIFS('CSW Programs'!$J$4:$J$500,'CSW Programs'!$D$4:$D$500,'Location Totals'!$A35,'CSW Programs'!$I$4:$I$500,'School Mailing Address'!$Q$6)</f>
        <v>0</v>
      </c>
      <c r="AS35" s="33">
        <f ca="1">SUMIFS(Amount_TI,Location_TI,$A35,FundingSource_TI,AS$1)+SUMIFS(Amount_CS,Location_CS,$A35,Fundingsource_CS,AS$1)+SUMIFS(Amount_ETL,Location_ETL,$A35,FundingSource_ETL,AS$1)+SUMIFS(Amount_Other,Location_Other,$A35,FundingSource_Other,AS$1)+SUMIFS('CSW Programs'!$J$4:$J$500,'CSW Programs'!$D$4:$D$500,'Location Totals'!$A35,'CSW Programs'!$I$4:$I$500,'School Mailing Address'!$Q$7)</f>
        <v>0</v>
      </c>
      <c r="AT35" s="33">
        <f ca="1">SUMIFS(Amount_TI,Location_TI,$A35,FundingSource_TI,AT$1)+SUMIFS(Amount_CS,Location_CS,$A35,Fundingsource_CS,AT$1)+SUMIFS(Amount_ETL,Location_ETL,$A35,FundingSource_ETL,AT$1)+SUMIFS(Amount_Other,Location_Other,$A35,FundingSource_Other,AT$1)+SUMIFS('CSW Programs'!$J$4:$J$500,'CSW Programs'!$D$4:$D$500,'Location Totals'!$A35,'CSW Programs'!$I$4:$I$500,'Location Totals'!$AT$1)</f>
        <v>0</v>
      </c>
      <c r="AU35" s="33">
        <f ca="1">SUMIFS(Amount_TI,Location_TI,$A35,FundingSource_TI,AU$1)+SUMIFS(Amount_CS,Location_CS,$A35,Fundingsource_CS,AU$1)+SUMIFS(Amount_ETL,Location_ETL,$A35,FundingSource_ETL,AU$1)+SUMIFS(Amount_Other,Location_Other,$A35,FundingSource_Other,AU$1)+SUMIFS('CSW Programs'!$J$4:$J$500,'CSW Programs'!$D$4:$D$500,'Location Totals'!$A35,'CSW Programs'!$I$4:$I$500,'Location Totals'!$AU$1)</f>
        <v>0</v>
      </c>
      <c r="AV35" s="33">
        <f ca="1">SUMIFS(Amount_TI,Location_TI,$A35,FundingSource_TI,AV$1)+SUMIFS(Amount_CS,Location_CS,$A35,Fundingsource_CS,AV$1)+SUMIFS(Amount_ETL,Location_ETL,$A35,FundingSource_ETL,AV$1)+SUMIFS(Amount_Other,Location_Other,$A35,FundingSource_Other,AV$1)+SUMIFS('CSW Programs'!$J$4:$J$500,'CSW Programs'!$D$4:$D$500,'Location Totals'!$A35,'CSW Programs'!$I$4:$I$500,'Location Totals'!$AV$1)</f>
        <v>0</v>
      </c>
      <c r="AW35" s="33"/>
      <c r="BR35" s="32">
        <v>34</v>
      </c>
      <c r="BT35" s="32">
        <v>34</v>
      </c>
    </row>
    <row r="36" spans="1:72" hidden="1" x14ac:dyDescent="0.2">
      <c r="A36" s="17" t="e">
        <f ca="1">IF('Cover Page'!$C$17&lt;&gt;"YES",IF(HLOOKUP($BZ$1,'District Label'!A:GR,BR36,FALSE)="","",(HLOOKUP($BZ$1,'District Label'!A:GR,BR36,FALSE))),OFFSET('BOCES SELECT'!$CH$4:$CH$402,,,COUNTIF('BOCES SELECT'!E:E,"&gt;0")))</f>
        <v>#N/A</v>
      </c>
      <c r="B36" s="33">
        <f t="shared" ca="1" si="3"/>
        <v>0</v>
      </c>
      <c r="C36" s="33">
        <f t="shared" ca="1" si="4"/>
        <v>0</v>
      </c>
      <c r="D36" s="33">
        <f t="shared" ca="1" si="24"/>
        <v>0</v>
      </c>
      <c r="E36" s="33">
        <f t="shared" ca="1" si="24"/>
        <v>0</v>
      </c>
      <c r="F36" s="33">
        <f t="shared" ca="1" si="24"/>
        <v>0</v>
      </c>
      <c r="G36" s="33">
        <f t="shared" ca="1" si="24"/>
        <v>0</v>
      </c>
      <c r="H36" s="33">
        <f t="shared" ca="1" si="25"/>
        <v>0</v>
      </c>
      <c r="I36" s="33">
        <f t="shared" ca="1" si="24"/>
        <v>0</v>
      </c>
      <c r="J36" s="50">
        <f t="shared" ca="1" si="6"/>
        <v>0</v>
      </c>
      <c r="K36" s="33">
        <f t="shared" ca="1" si="17"/>
        <v>0</v>
      </c>
      <c r="L36" s="33">
        <f t="shared" ca="1" si="18"/>
        <v>0</v>
      </c>
      <c r="M36" s="33">
        <f t="shared" ca="1" si="19"/>
        <v>0</v>
      </c>
      <c r="N36" s="33">
        <f t="shared" ca="1" si="20"/>
        <v>0</v>
      </c>
      <c r="O36" s="33">
        <f t="shared" ca="1" si="21"/>
        <v>0</v>
      </c>
      <c r="P36" s="33">
        <f t="shared" ca="1" si="27"/>
        <v>0</v>
      </c>
      <c r="Q36" s="33">
        <f t="shared" ca="1" si="27"/>
        <v>0</v>
      </c>
      <c r="R36" s="33">
        <f t="shared" ca="1" si="27"/>
        <v>0</v>
      </c>
      <c r="S36" s="33">
        <f t="shared" ca="1" si="27"/>
        <v>0</v>
      </c>
      <c r="T36" s="33">
        <f t="shared" ca="1" si="26"/>
        <v>0</v>
      </c>
      <c r="U36" s="33">
        <f t="shared" ca="1" si="26"/>
        <v>0</v>
      </c>
      <c r="V36" s="33">
        <f t="shared" ca="1" si="26"/>
        <v>0</v>
      </c>
      <c r="W36" s="33">
        <f t="shared" ca="1" si="26"/>
        <v>0</v>
      </c>
      <c r="X36" s="33">
        <f t="shared" ca="1" si="26"/>
        <v>0</v>
      </c>
      <c r="Y36" s="33">
        <f t="shared" ca="1" si="26"/>
        <v>0</v>
      </c>
      <c r="Z36" s="33">
        <f t="shared" ca="1" si="26"/>
        <v>0</v>
      </c>
      <c r="AA36" s="33">
        <f t="shared" ca="1" si="26"/>
        <v>0</v>
      </c>
      <c r="AB36" s="33">
        <f t="shared" ca="1" si="26"/>
        <v>0</v>
      </c>
      <c r="AC36" s="33">
        <f t="shared" ca="1" si="26"/>
        <v>0</v>
      </c>
      <c r="AD36" s="33">
        <f t="shared" ca="1" si="26"/>
        <v>0</v>
      </c>
      <c r="AE36" s="33">
        <f t="shared" ca="1" si="30"/>
        <v>0</v>
      </c>
      <c r="AF36" s="33">
        <f t="shared" ca="1" si="30"/>
        <v>0</v>
      </c>
      <c r="AG36" s="33">
        <f t="shared" ca="1" si="30"/>
        <v>0</v>
      </c>
      <c r="AH36" s="33">
        <f t="shared" ca="1" si="30"/>
        <v>0</v>
      </c>
      <c r="AI36" s="33">
        <f t="shared" ca="1" si="30"/>
        <v>0</v>
      </c>
      <c r="AJ36" s="33">
        <f t="shared" ca="1" si="30"/>
        <v>0</v>
      </c>
      <c r="AK36" s="33">
        <f t="shared" ca="1" si="30"/>
        <v>0</v>
      </c>
      <c r="AL36" s="33">
        <f t="shared" ca="1" si="30"/>
        <v>0</v>
      </c>
      <c r="AM36" s="33">
        <f t="shared" ca="1" si="30"/>
        <v>0</v>
      </c>
      <c r="AN36" s="33">
        <f t="shared" ca="1" si="30"/>
        <v>0</v>
      </c>
      <c r="AO36" s="33">
        <f t="shared" ca="1" si="31"/>
        <v>0</v>
      </c>
      <c r="AP36" s="33">
        <f t="shared" ca="1" si="31"/>
        <v>0</v>
      </c>
      <c r="AQ36" s="33">
        <f ca="1">SUMIFS(Amount_TI,Location_TI,$A36,FundingSource_TI,AQ$1)+SUMIFS(Amount_CS,Location_CS,$A36,Fundingsource_CS,AQ$1)+SUMIFS(Amount_ETL,Location_ETL,$A36,FundingSource_ETL,AQ$1)+SUMIFS(Amount_Other,Location_Other,$A36,FundingSource_Other,AQ$1)+SUMIFS('CSW Programs'!$J$4:$J$500,'CSW Programs'!$D$4:$D$500,'Location Totals'!$A36,'CSW Programs'!$I$4:$I$500,'School Mailing Address'!$Q$5)</f>
        <v>0</v>
      </c>
      <c r="AR36" s="33">
        <f ca="1">SUMIFS(Amount_TI,Location_TI,$A36,FundingSource_TI,AR$1)+SUMIFS(Amount_CS,Location_CS,$A36,Fundingsource_CS,AR$1)+SUMIFS(Amount_ETL,Location_ETL,$A36,FundingSource_ETL,AR$1)+SUMIFS(Amount_Other,Location_Other,$A36,FundingSource_Other,AR$1)+SUMIFS('CSW Programs'!$J$4:$J$500,'CSW Programs'!$D$4:$D$500,'Location Totals'!$A36,'CSW Programs'!$I$4:$I$500,'School Mailing Address'!$Q$6)</f>
        <v>0</v>
      </c>
      <c r="AS36" s="33">
        <f ca="1">SUMIFS(Amount_TI,Location_TI,$A36,FundingSource_TI,AS$1)+SUMIFS(Amount_CS,Location_CS,$A36,Fundingsource_CS,AS$1)+SUMIFS(Amount_ETL,Location_ETL,$A36,FundingSource_ETL,AS$1)+SUMIFS(Amount_Other,Location_Other,$A36,FundingSource_Other,AS$1)+SUMIFS('CSW Programs'!$J$4:$J$500,'CSW Programs'!$D$4:$D$500,'Location Totals'!$A36,'CSW Programs'!$I$4:$I$500,'School Mailing Address'!$Q$7)</f>
        <v>0</v>
      </c>
      <c r="AT36" s="33">
        <f ca="1">SUMIFS(Amount_TI,Location_TI,$A36,FundingSource_TI,AT$1)+SUMIFS(Amount_CS,Location_CS,$A36,Fundingsource_CS,AT$1)+SUMIFS(Amount_ETL,Location_ETL,$A36,FundingSource_ETL,AT$1)+SUMIFS(Amount_Other,Location_Other,$A36,FundingSource_Other,AT$1)+SUMIFS('CSW Programs'!$J$4:$J$500,'CSW Programs'!$D$4:$D$500,'Location Totals'!$A36,'CSW Programs'!$I$4:$I$500,'Location Totals'!$AT$1)</f>
        <v>0</v>
      </c>
      <c r="AU36" s="33">
        <f ca="1">SUMIFS(Amount_TI,Location_TI,$A36,FundingSource_TI,AU$1)+SUMIFS(Amount_CS,Location_CS,$A36,Fundingsource_CS,AU$1)+SUMIFS(Amount_ETL,Location_ETL,$A36,FundingSource_ETL,AU$1)+SUMIFS(Amount_Other,Location_Other,$A36,FundingSource_Other,AU$1)+SUMIFS('CSW Programs'!$J$4:$J$500,'CSW Programs'!$D$4:$D$500,'Location Totals'!$A36,'CSW Programs'!$I$4:$I$500,'Location Totals'!$AU$1)</f>
        <v>0</v>
      </c>
      <c r="AV36" s="33">
        <f ca="1">SUMIFS(Amount_TI,Location_TI,$A36,FundingSource_TI,AV$1)+SUMIFS(Amount_CS,Location_CS,$A36,Fundingsource_CS,AV$1)+SUMIFS(Amount_ETL,Location_ETL,$A36,FundingSource_ETL,AV$1)+SUMIFS(Amount_Other,Location_Other,$A36,FundingSource_Other,AV$1)+SUMIFS('CSW Programs'!$J$4:$J$500,'CSW Programs'!$D$4:$D$500,'Location Totals'!$A36,'CSW Programs'!$I$4:$I$500,'Location Totals'!$AV$1)</f>
        <v>0</v>
      </c>
      <c r="AW36" s="33"/>
      <c r="BR36" s="32">
        <v>35</v>
      </c>
      <c r="BT36" s="32">
        <v>35</v>
      </c>
    </row>
    <row r="37" spans="1:72" hidden="1" x14ac:dyDescent="0.2">
      <c r="A37" s="17" t="e">
        <f ca="1">IF('Cover Page'!$C$17&lt;&gt;"YES",IF(HLOOKUP($BZ$1,'District Label'!A:GR,BR37,FALSE)="","",(HLOOKUP($BZ$1,'District Label'!A:GR,BR37,FALSE))),OFFSET('BOCES SELECT'!$CH$4:$CH$402,,,COUNTIF('BOCES SELECT'!E:E,"&gt;0")))</f>
        <v>#N/A</v>
      </c>
      <c r="B37" s="33">
        <f t="shared" ca="1" si="3"/>
        <v>0</v>
      </c>
      <c r="C37" s="33">
        <f t="shared" ca="1" si="4"/>
        <v>0</v>
      </c>
      <c r="D37" s="33">
        <f t="shared" ca="1" si="24"/>
        <v>0</v>
      </c>
      <c r="E37" s="33">
        <f t="shared" ca="1" si="24"/>
        <v>0</v>
      </c>
      <c r="F37" s="33">
        <f t="shared" ca="1" si="24"/>
        <v>0</v>
      </c>
      <c r="G37" s="33">
        <f t="shared" ca="1" si="24"/>
        <v>0</v>
      </c>
      <c r="H37" s="33">
        <f t="shared" ca="1" si="25"/>
        <v>0</v>
      </c>
      <c r="I37" s="33">
        <f t="shared" ca="1" si="24"/>
        <v>0</v>
      </c>
      <c r="J37" s="50">
        <f t="shared" ca="1" si="6"/>
        <v>0</v>
      </c>
      <c r="K37" s="33">
        <f t="shared" ca="1" si="17"/>
        <v>0</v>
      </c>
      <c r="L37" s="33">
        <f t="shared" ca="1" si="18"/>
        <v>0</v>
      </c>
      <c r="M37" s="33">
        <f t="shared" ca="1" si="19"/>
        <v>0</v>
      </c>
      <c r="N37" s="33">
        <f t="shared" ca="1" si="20"/>
        <v>0</v>
      </c>
      <c r="O37" s="33">
        <f t="shared" ca="1" si="21"/>
        <v>0</v>
      </c>
      <c r="P37" s="33">
        <f t="shared" ca="1" si="27"/>
        <v>0</v>
      </c>
      <c r="Q37" s="33">
        <f t="shared" ca="1" si="27"/>
        <v>0</v>
      </c>
      <c r="R37" s="33">
        <f t="shared" ca="1" si="27"/>
        <v>0</v>
      </c>
      <c r="S37" s="33">
        <f t="shared" ca="1" si="27"/>
        <v>0</v>
      </c>
      <c r="T37" s="33">
        <f t="shared" ca="1" si="26"/>
        <v>0</v>
      </c>
      <c r="U37" s="33">
        <f t="shared" ca="1" si="26"/>
        <v>0</v>
      </c>
      <c r="V37" s="33">
        <f t="shared" ca="1" si="26"/>
        <v>0</v>
      </c>
      <c r="W37" s="33">
        <f t="shared" ca="1" si="26"/>
        <v>0</v>
      </c>
      <c r="X37" s="33">
        <f t="shared" ca="1" si="26"/>
        <v>0</v>
      </c>
      <c r="Y37" s="33">
        <f t="shared" ca="1" si="26"/>
        <v>0</v>
      </c>
      <c r="Z37" s="33">
        <f t="shared" ca="1" si="26"/>
        <v>0</v>
      </c>
      <c r="AA37" s="33">
        <f t="shared" ca="1" si="26"/>
        <v>0</v>
      </c>
      <c r="AB37" s="33">
        <f t="shared" ca="1" si="26"/>
        <v>0</v>
      </c>
      <c r="AC37" s="33">
        <f t="shared" ca="1" si="26"/>
        <v>0</v>
      </c>
      <c r="AD37" s="33">
        <f t="shared" ca="1" si="26"/>
        <v>0</v>
      </c>
      <c r="AE37" s="33">
        <f t="shared" ca="1" si="30"/>
        <v>0</v>
      </c>
      <c r="AF37" s="33">
        <f t="shared" ca="1" si="30"/>
        <v>0</v>
      </c>
      <c r="AG37" s="33">
        <f t="shared" ca="1" si="30"/>
        <v>0</v>
      </c>
      <c r="AH37" s="33">
        <f t="shared" ca="1" si="30"/>
        <v>0</v>
      </c>
      <c r="AI37" s="33">
        <f t="shared" ca="1" si="30"/>
        <v>0</v>
      </c>
      <c r="AJ37" s="33">
        <f t="shared" ca="1" si="30"/>
        <v>0</v>
      </c>
      <c r="AK37" s="33">
        <f t="shared" ca="1" si="30"/>
        <v>0</v>
      </c>
      <c r="AL37" s="33">
        <f t="shared" ca="1" si="30"/>
        <v>0</v>
      </c>
      <c r="AM37" s="33">
        <f t="shared" ca="1" si="30"/>
        <v>0</v>
      </c>
      <c r="AN37" s="33">
        <f t="shared" ca="1" si="30"/>
        <v>0</v>
      </c>
      <c r="AO37" s="33">
        <f t="shared" ca="1" si="31"/>
        <v>0</v>
      </c>
      <c r="AP37" s="33">
        <f t="shared" ca="1" si="31"/>
        <v>0</v>
      </c>
      <c r="AQ37" s="33">
        <f ca="1">SUMIFS(Amount_TI,Location_TI,$A37,FundingSource_TI,AQ$1)+SUMIFS(Amount_CS,Location_CS,$A37,Fundingsource_CS,AQ$1)+SUMIFS(Amount_ETL,Location_ETL,$A37,FundingSource_ETL,AQ$1)+SUMIFS(Amount_Other,Location_Other,$A37,FundingSource_Other,AQ$1)+SUMIFS('CSW Programs'!$J$4:$J$500,'CSW Programs'!$D$4:$D$500,'Location Totals'!$A37,'CSW Programs'!$I$4:$I$500,'School Mailing Address'!$Q$5)</f>
        <v>0</v>
      </c>
      <c r="AR37" s="33">
        <f ca="1">SUMIFS(Amount_TI,Location_TI,$A37,FundingSource_TI,AR$1)+SUMIFS(Amount_CS,Location_CS,$A37,Fundingsource_CS,AR$1)+SUMIFS(Amount_ETL,Location_ETL,$A37,FundingSource_ETL,AR$1)+SUMIFS(Amount_Other,Location_Other,$A37,FundingSource_Other,AR$1)+SUMIFS('CSW Programs'!$J$4:$J$500,'CSW Programs'!$D$4:$D$500,'Location Totals'!$A37,'CSW Programs'!$I$4:$I$500,'School Mailing Address'!$Q$6)</f>
        <v>0</v>
      </c>
      <c r="AS37" s="33">
        <f ca="1">SUMIFS(Amount_TI,Location_TI,$A37,FundingSource_TI,AS$1)+SUMIFS(Amount_CS,Location_CS,$A37,Fundingsource_CS,AS$1)+SUMIFS(Amount_ETL,Location_ETL,$A37,FundingSource_ETL,AS$1)+SUMIFS(Amount_Other,Location_Other,$A37,FundingSource_Other,AS$1)+SUMIFS('CSW Programs'!$J$4:$J$500,'CSW Programs'!$D$4:$D$500,'Location Totals'!$A37,'CSW Programs'!$I$4:$I$500,'School Mailing Address'!$Q$7)</f>
        <v>0</v>
      </c>
      <c r="AT37" s="33">
        <f ca="1">SUMIFS(Amount_TI,Location_TI,$A37,FundingSource_TI,AT$1)+SUMIFS(Amount_CS,Location_CS,$A37,Fundingsource_CS,AT$1)+SUMIFS(Amount_ETL,Location_ETL,$A37,FundingSource_ETL,AT$1)+SUMIFS(Amount_Other,Location_Other,$A37,FundingSource_Other,AT$1)+SUMIFS('CSW Programs'!$J$4:$J$500,'CSW Programs'!$D$4:$D$500,'Location Totals'!$A37,'CSW Programs'!$I$4:$I$500,'Location Totals'!$AT$1)</f>
        <v>0</v>
      </c>
      <c r="AU37" s="33">
        <f ca="1">SUMIFS(Amount_TI,Location_TI,$A37,FundingSource_TI,AU$1)+SUMIFS(Amount_CS,Location_CS,$A37,Fundingsource_CS,AU$1)+SUMIFS(Amount_ETL,Location_ETL,$A37,FundingSource_ETL,AU$1)+SUMIFS(Amount_Other,Location_Other,$A37,FundingSource_Other,AU$1)+SUMIFS('CSW Programs'!$J$4:$J$500,'CSW Programs'!$D$4:$D$500,'Location Totals'!$A37,'CSW Programs'!$I$4:$I$500,'Location Totals'!$AU$1)</f>
        <v>0</v>
      </c>
      <c r="AV37" s="33">
        <f ca="1">SUMIFS(Amount_TI,Location_TI,$A37,FundingSource_TI,AV$1)+SUMIFS(Amount_CS,Location_CS,$A37,Fundingsource_CS,AV$1)+SUMIFS(Amount_ETL,Location_ETL,$A37,FundingSource_ETL,AV$1)+SUMIFS(Amount_Other,Location_Other,$A37,FundingSource_Other,AV$1)+SUMIFS('CSW Programs'!$J$4:$J$500,'CSW Programs'!$D$4:$D$500,'Location Totals'!$A37,'CSW Programs'!$I$4:$I$500,'Location Totals'!$AV$1)</f>
        <v>0</v>
      </c>
      <c r="AW37" s="33"/>
      <c r="BR37" s="32">
        <v>36</v>
      </c>
      <c r="BT37" s="32">
        <v>36</v>
      </c>
    </row>
    <row r="38" spans="1:72" hidden="1" x14ac:dyDescent="0.2">
      <c r="A38" s="17" t="e">
        <f ca="1">IF('Cover Page'!$C$17&lt;&gt;"YES",IF(HLOOKUP($BZ$1,'District Label'!A:GR,BR38,FALSE)="","",(HLOOKUP($BZ$1,'District Label'!A:GR,BR38,FALSE))),OFFSET('BOCES SELECT'!$CH$4:$CH$402,,,COUNTIF('BOCES SELECT'!E:E,"&gt;0")))</f>
        <v>#N/A</v>
      </c>
      <c r="B38" s="33">
        <f t="shared" ca="1" si="3"/>
        <v>0</v>
      </c>
      <c r="C38" s="33">
        <f t="shared" ca="1" si="4"/>
        <v>0</v>
      </c>
      <c r="D38" s="33">
        <f t="shared" ca="1" si="24"/>
        <v>0</v>
      </c>
      <c r="E38" s="33">
        <f t="shared" ca="1" si="24"/>
        <v>0</v>
      </c>
      <c r="F38" s="33">
        <f t="shared" ca="1" si="24"/>
        <v>0</v>
      </c>
      <c r="G38" s="33">
        <f t="shared" ca="1" si="24"/>
        <v>0</v>
      </c>
      <c r="H38" s="33">
        <f t="shared" ca="1" si="25"/>
        <v>0</v>
      </c>
      <c r="I38" s="33">
        <f t="shared" ca="1" si="24"/>
        <v>0</v>
      </c>
      <c r="J38" s="50">
        <f t="shared" ca="1" si="6"/>
        <v>0</v>
      </c>
      <c r="K38" s="33">
        <f t="shared" ca="1" si="17"/>
        <v>0</v>
      </c>
      <c r="L38" s="33">
        <f t="shared" ca="1" si="18"/>
        <v>0</v>
      </c>
      <c r="M38" s="33">
        <f t="shared" ca="1" si="19"/>
        <v>0</v>
      </c>
      <c r="N38" s="33">
        <f t="shared" ca="1" si="20"/>
        <v>0</v>
      </c>
      <c r="O38" s="33">
        <f t="shared" ca="1" si="21"/>
        <v>0</v>
      </c>
      <c r="P38" s="33">
        <f t="shared" ca="1" si="27"/>
        <v>0</v>
      </c>
      <c r="Q38" s="33">
        <f t="shared" ca="1" si="27"/>
        <v>0</v>
      </c>
      <c r="R38" s="33">
        <f t="shared" ca="1" si="27"/>
        <v>0</v>
      </c>
      <c r="S38" s="33">
        <f t="shared" ca="1" si="27"/>
        <v>0</v>
      </c>
      <c r="T38" s="33">
        <f t="shared" ca="1" si="26"/>
        <v>0</v>
      </c>
      <c r="U38" s="33">
        <f t="shared" ca="1" si="26"/>
        <v>0</v>
      </c>
      <c r="V38" s="33">
        <f t="shared" ca="1" si="26"/>
        <v>0</v>
      </c>
      <c r="W38" s="33">
        <f t="shared" ca="1" si="26"/>
        <v>0</v>
      </c>
      <c r="X38" s="33">
        <f t="shared" ca="1" si="26"/>
        <v>0</v>
      </c>
      <c r="Y38" s="33">
        <f t="shared" ca="1" si="26"/>
        <v>0</v>
      </c>
      <c r="Z38" s="33">
        <f t="shared" ca="1" si="26"/>
        <v>0</v>
      </c>
      <c r="AA38" s="33">
        <f t="shared" ca="1" si="26"/>
        <v>0</v>
      </c>
      <c r="AB38" s="33">
        <f t="shared" ca="1" si="26"/>
        <v>0</v>
      </c>
      <c r="AC38" s="33">
        <f t="shared" ca="1" si="26"/>
        <v>0</v>
      </c>
      <c r="AD38" s="33">
        <f t="shared" ca="1" si="26"/>
        <v>0</v>
      </c>
      <c r="AE38" s="33">
        <f t="shared" ca="1" si="30"/>
        <v>0</v>
      </c>
      <c r="AF38" s="33">
        <f t="shared" ca="1" si="30"/>
        <v>0</v>
      </c>
      <c r="AG38" s="33">
        <f t="shared" ca="1" si="30"/>
        <v>0</v>
      </c>
      <c r="AH38" s="33">
        <f t="shared" ca="1" si="30"/>
        <v>0</v>
      </c>
      <c r="AI38" s="33">
        <f t="shared" ca="1" si="30"/>
        <v>0</v>
      </c>
      <c r="AJ38" s="33">
        <f t="shared" ca="1" si="30"/>
        <v>0</v>
      </c>
      <c r="AK38" s="33">
        <f t="shared" ca="1" si="30"/>
        <v>0</v>
      </c>
      <c r="AL38" s="33">
        <f t="shared" ca="1" si="30"/>
        <v>0</v>
      </c>
      <c r="AM38" s="33">
        <f t="shared" ca="1" si="30"/>
        <v>0</v>
      </c>
      <c r="AN38" s="33">
        <f t="shared" ca="1" si="30"/>
        <v>0</v>
      </c>
      <c r="AO38" s="33">
        <f t="shared" ca="1" si="31"/>
        <v>0</v>
      </c>
      <c r="AP38" s="33">
        <f t="shared" ca="1" si="31"/>
        <v>0</v>
      </c>
      <c r="AQ38" s="33">
        <f ca="1">SUMIFS(Amount_TI,Location_TI,$A38,FundingSource_TI,AQ$1)+SUMIFS(Amount_CS,Location_CS,$A38,Fundingsource_CS,AQ$1)+SUMIFS(Amount_ETL,Location_ETL,$A38,FundingSource_ETL,AQ$1)+SUMIFS(Amount_Other,Location_Other,$A38,FundingSource_Other,AQ$1)+SUMIFS('CSW Programs'!$J$4:$J$500,'CSW Programs'!$D$4:$D$500,'Location Totals'!$A38,'CSW Programs'!$I$4:$I$500,'School Mailing Address'!$Q$5)</f>
        <v>0</v>
      </c>
      <c r="AR38" s="33">
        <f ca="1">SUMIFS(Amount_TI,Location_TI,$A38,FundingSource_TI,AR$1)+SUMIFS(Amount_CS,Location_CS,$A38,Fundingsource_CS,AR$1)+SUMIFS(Amount_ETL,Location_ETL,$A38,FundingSource_ETL,AR$1)+SUMIFS(Amount_Other,Location_Other,$A38,FundingSource_Other,AR$1)+SUMIFS('CSW Programs'!$J$4:$J$500,'CSW Programs'!$D$4:$D$500,'Location Totals'!$A38,'CSW Programs'!$I$4:$I$500,'School Mailing Address'!$Q$6)</f>
        <v>0</v>
      </c>
      <c r="AS38" s="33">
        <f ca="1">SUMIFS(Amount_TI,Location_TI,$A38,FundingSource_TI,AS$1)+SUMIFS(Amount_CS,Location_CS,$A38,Fundingsource_CS,AS$1)+SUMIFS(Amount_ETL,Location_ETL,$A38,FundingSource_ETL,AS$1)+SUMIFS(Amount_Other,Location_Other,$A38,FundingSource_Other,AS$1)+SUMIFS('CSW Programs'!$J$4:$J$500,'CSW Programs'!$D$4:$D$500,'Location Totals'!$A38,'CSW Programs'!$I$4:$I$500,'School Mailing Address'!$Q$7)</f>
        <v>0</v>
      </c>
      <c r="AT38" s="33">
        <f ca="1">SUMIFS(Amount_TI,Location_TI,$A38,FundingSource_TI,AT$1)+SUMIFS(Amount_CS,Location_CS,$A38,Fundingsource_CS,AT$1)+SUMIFS(Amount_ETL,Location_ETL,$A38,FundingSource_ETL,AT$1)+SUMIFS(Amount_Other,Location_Other,$A38,FundingSource_Other,AT$1)+SUMIFS('CSW Programs'!$J$4:$J$500,'CSW Programs'!$D$4:$D$500,'Location Totals'!$A38,'CSW Programs'!$I$4:$I$500,'Location Totals'!$AT$1)</f>
        <v>0</v>
      </c>
      <c r="AU38" s="33">
        <f ca="1">SUMIFS(Amount_TI,Location_TI,$A38,FundingSource_TI,AU$1)+SUMIFS(Amount_CS,Location_CS,$A38,Fundingsource_CS,AU$1)+SUMIFS(Amount_ETL,Location_ETL,$A38,FundingSource_ETL,AU$1)+SUMIFS(Amount_Other,Location_Other,$A38,FundingSource_Other,AU$1)+SUMIFS('CSW Programs'!$J$4:$J$500,'CSW Programs'!$D$4:$D$500,'Location Totals'!$A38,'CSW Programs'!$I$4:$I$500,'Location Totals'!$AU$1)</f>
        <v>0</v>
      </c>
      <c r="AV38" s="33">
        <f ca="1">SUMIFS(Amount_TI,Location_TI,$A38,FundingSource_TI,AV$1)+SUMIFS(Amount_CS,Location_CS,$A38,Fundingsource_CS,AV$1)+SUMIFS(Amount_ETL,Location_ETL,$A38,FundingSource_ETL,AV$1)+SUMIFS(Amount_Other,Location_Other,$A38,FundingSource_Other,AV$1)+SUMIFS('CSW Programs'!$J$4:$J$500,'CSW Programs'!$D$4:$D$500,'Location Totals'!$A38,'CSW Programs'!$I$4:$I$500,'Location Totals'!$AV$1)</f>
        <v>0</v>
      </c>
      <c r="AW38" s="33"/>
      <c r="BR38" s="32">
        <v>37</v>
      </c>
      <c r="BT38" s="32">
        <v>37</v>
      </c>
    </row>
    <row r="39" spans="1:72" hidden="1" x14ac:dyDescent="0.2">
      <c r="A39" s="17" t="e">
        <f ca="1">IF('Cover Page'!$C$17&lt;&gt;"YES",IF(HLOOKUP($BZ$1,'District Label'!A:GR,BR39,FALSE)="","",(HLOOKUP($BZ$1,'District Label'!A:GR,BR39,FALSE))),OFFSET('BOCES SELECT'!$CH$4:$CH$402,,,COUNTIF('BOCES SELECT'!E:E,"&gt;0")))</f>
        <v>#N/A</v>
      </c>
      <c r="B39" s="33">
        <f t="shared" ca="1" si="3"/>
        <v>0</v>
      </c>
      <c r="C39" s="33">
        <f t="shared" ca="1" si="4"/>
        <v>0</v>
      </c>
      <c r="D39" s="33">
        <f t="shared" ca="1" si="24"/>
        <v>0</v>
      </c>
      <c r="E39" s="33">
        <f t="shared" ca="1" si="24"/>
        <v>0</v>
      </c>
      <c r="F39" s="33">
        <f t="shared" ca="1" si="24"/>
        <v>0</v>
      </c>
      <c r="G39" s="33">
        <f t="shared" ca="1" si="24"/>
        <v>0</v>
      </c>
      <c r="H39" s="33">
        <f t="shared" ca="1" si="25"/>
        <v>0</v>
      </c>
      <c r="I39" s="33">
        <f t="shared" ca="1" si="24"/>
        <v>0</v>
      </c>
      <c r="J39" s="50">
        <f t="shared" ca="1" si="6"/>
        <v>0</v>
      </c>
      <c r="K39" s="33">
        <f t="shared" ca="1" si="17"/>
        <v>0</v>
      </c>
      <c r="L39" s="33">
        <f t="shared" ca="1" si="18"/>
        <v>0</v>
      </c>
      <c r="M39" s="33">
        <f t="shared" ca="1" si="19"/>
        <v>0</v>
      </c>
      <c r="N39" s="33">
        <f t="shared" ca="1" si="20"/>
        <v>0</v>
      </c>
      <c r="O39" s="33">
        <f t="shared" ca="1" si="21"/>
        <v>0</v>
      </c>
      <c r="P39" s="33">
        <f t="shared" ca="1" si="27"/>
        <v>0</v>
      </c>
      <c r="Q39" s="33">
        <f t="shared" ca="1" si="27"/>
        <v>0</v>
      </c>
      <c r="R39" s="33">
        <f t="shared" ca="1" si="27"/>
        <v>0</v>
      </c>
      <c r="S39" s="33">
        <f t="shared" ca="1" si="27"/>
        <v>0</v>
      </c>
      <c r="T39" s="33">
        <f t="shared" ca="1" si="26"/>
        <v>0</v>
      </c>
      <c r="U39" s="33">
        <f t="shared" ca="1" si="26"/>
        <v>0</v>
      </c>
      <c r="V39" s="33">
        <f t="shared" ca="1" si="26"/>
        <v>0</v>
      </c>
      <c r="W39" s="33">
        <f t="shared" ca="1" si="26"/>
        <v>0</v>
      </c>
      <c r="X39" s="33">
        <f t="shared" ca="1" si="26"/>
        <v>0</v>
      </c>
      <c r="Y39" s="33">
        <f t="shared" ca="1" si="26"/>
        <v>0</v>
      </c>
      <c r="Z39" s="33">
        <f t="shared" ca="1" si="26"/>
        <v>0</v>
      </c>
      <c r="AA39" s="33">
        <f t="shared" ca="1" si="26"/>
        <v>0</v>
      </c>
      <c r="AB39" s="33">
        <f t="shared" ca="1" si="26"/>
        <v>0</v>
      </c>
      <c r="AC39" s="33">
        <f t="shared" ca="1" si="26"/>
        <v>0</v>
      </c>
      <c r="AD39" s="33">
        <f t="shared" ca="1" si="26"/>
        <v>0</v>
      </c>
      <c r="AE39" s="33">
        <f t="shared" ca="1" si="30"/>
        <v>0</v>
      </c>
      <c r="AF39" s="33">
        <f t="shared" ca="1" si="30"/>
        <v>0</v>
      </c>
      <c r="AG39" s="33">
        <f t="shared" ca="1" si="30"/>
        <v>0</v>
      </c>
      <c r="AH39" s="33">
        <f t="shared" ca="1" si="30"/>
        <v>0</v>
      </c>
      <c r="AI39" s="33">
        <f t="shared" ca="1" si="30"/>
        <v>0</v>
      </c>
      <c r="AJ39" s="33">
        <f t="shared" ca="1" si="30"/>
        <v>0</v>
      </c>
      <c r="AK39" s="33">
        <f t="shared" ca="1" si="30"/>
        <v>0</v>
      </c>
      <c r="AL39" s="33">
        <f t="shared" ca="1" si="30"/>
        <v>0</v>
      </c>
      <c r="AM39" s="33">
        <f t="shared" ca="1" si="30"/>
        <v>0</v>
      </c>
      <c r="AN39" s="33">
        <f t="shared" ca="1" si="30"/>
        <v>0</v>
      </c>
      <c r="AO39" s="33">
        <f t="shared" ca="1" si="31"/>
        <v>0</v>
      </c>
      <c r="AP39" s="33">
        <f t="shared" ca="1" si="31"/>
        <v>0</v>
      </c>
      <c r="AQ39" s="33">
        <f ca="1">SUMIFS(Amount_TI,Location_TI,$A39,FundingSource_TI,AQ$1)+SUMIFS(Amount_CS,Location_CS,$A39,Fundingsource_CS,AQ$1)+SUMIFS(Amount_ETL,Location_ETL,$A39,FundingSource_ETL,AQ$1)+SUMIFS(Amount_Other,Location_Other,$A39,FundingSource_Other,AQ$1)+SUMIFS('CSW Programs'!$J$4:$J$500,'CSW Programs'!$D$4:$D$500,'Location Totals'!$A39,'CSW Programs'!$I$4:$I$500,'School Mailing Address'!$Q$5)</f>
        <v>0</v>
      </c>
      <c r="AR39" s="33">
        <f ca="1">SUMIFS(Amount_TI,Location_TI,$A39,FundingSource_TI,AR$1)+SUMIFS(Amount_CS,Location_CS,$A39,Fundingsource_CS,AR$1)+SUMIFS(Amount_ETL,Location_ETL,$A39,FundingSource_ETL,AR$1)+SUMIFS(Amount_Other,Location_Other,$A39,FundingSource_Other,AR$1)+SUMIFS('CSW Programs'!$J$4:$J$500,'CSW Programs'!$D$4:$D$500,'Location Totals'!$A39,'CSW Programs'!$I$4:$I$500,'School Mailing Address'!$Q$6)</f>
        <v>0</v>
      </c>
      <c r="AS39" s="33">
        <f ca="1">SUMIFS(Amount_TI,Location_TI,$A39,FundingSource_TI,AS$1)+SUMIFS(Amount_CS,Location_CS,$A39,Fundingsource_CS,AS$1)+SUMIFS(Amount_ETL,Location_ETL,$A39,FundingSource_ETL,AS$1)+SUMIFS(Amount_Other,Location_Other,$A39,FundingSource_Other,AS$1)+SUMIFS('CSW Programs'!$J$4:$J$500,'CSW Programs'!$D$4:$D$500,'Location Totals'!$A39,'CSW Programs'!$I$4:$I$500,'School Mailing Address'!$Q$7)</f>
        <v>0</v>
      </c>
      <c r="AT39" s="33">
        <f ca="1">SUMIFS(Amount_TI,Location_TI,$A39,FundingSource_TI,AT$1)+SUMIFS(Amount_CS,Location_CS,$A39,Fundingsource_CS,AT$1)+SUMIFS(Amount_ETL,Location_ETL,$A39,FundingSource_ETL,AT$1)+SUMIFS(Amount_Other,Location_Other,$A39,FundingSource_Other,AT$1)+SUMIFS('CSW Programs'!$J$4:$J$500,'CSW Programs'!$D$4:$D$500,'Location Totals'!$A39,'CSW Programs'!$I$4:$I$500,'Location Totals'!$AT$1)</f>
        <v>0</v>
      </c>
      <c r="AU39" s="33">
        <f ca="1">SUMIFS(Amount_TI,Location_TI,$A39,FundingSource_TI,AU$1)+SUMIFS(Amount_CS,Location_CS,$A39,Fundingsource_CS,AU$1)+SUMIFS(Amount_ETL,Location_ETL,$A39,FundingSource_ETL,AU$1)+SUMIFS(Amount_Other,Location_Other,$A39,FundingSource_Other,AU$1)+SUMIFS('CSW Programs'!$J$4:$J$500,'CSW Programs'!$D$4:$D$500,'Location Totals'!$A39,'CSW Programs'!$I$4:$I$500,'Location Totals'!$AU$1)</f>
        <v>0</v>
      </c>
      <c r="AV39" s="33">
        <f ca="1">SUMIFS(Amount_TI,Location_TI,$A39,FundingSource_TI,AV$1)+SUMIFS(Amount_CS,Location_CS,$A39,Fundingsource_CS,AV$1)+SUMIFS(Amount_ETL,Location_ETL,$A39,FundingSource_ETL,AV$1)+SUMIFS(Amount_Other,Location_Other,$A39,FundingSource_Other,AV$1)+SUMIFS('CSW Programs'!$J$4:$J$500,'CSW Programs'!$D$4:$D$500,'Location Totals'!$A39,'CSW Programs'!$I$4:$I$500,'Location Totals'!$AV$1)</f>
        <v>0</v>
      </c>
      <c r="AW39" s="33"/>
      <c r="BR39" s="32">
        <v>38</v>
      </c>
      <c r="BT39" s="32">
        <v>38</v>
      </c>
    </row>
    <row r="40" spans="1:72" hidden="1" x14ac:dyDescent="0.2">
      <c r="A40" s="17" t="e">
        <f ca="1">IF('Cover Page'!$C$17&lt;&gt;"YES",IF(HLOOKUP($BZ$1,'District Label'!A:GR,BR40,FALSE)="","",(HLOOKUP($BZ$1,'District Label'!A:GR,BR40,FALSE))),OFFSET('BOCES SELECT'!$CH$4:$CH$402,,,COUNTIF('BOCES SELECT'!E:E,"&gt;0")))</f>
        <v>#N/A</v>
      </c>
      <c r="B40" s="33">
        <f t="shared" ca="1" si="3"/>
        <v>0</v>
      </c>
      <c r="C40" s="33">
        <f t="shared" ca="1" si="4"/>
        <v>0</v>
      </c>
      <c r="D40" s="33">
        <f t="shared" ca="1" si="24"/>
        <v>0</v>
      </c>
      <c r="E40" s="33">
        <f t="shared" ca="1" si="24"/>
        <v>0</v>
      </c>
      <c r="F40" s="33">
        <f t="shared" ca="1" si="24"/>
        <v>0</v>
      </c>
      <c r="G40" s="33">
        <f t="shared" ca="1" si="24"/>
        <v>0</v>
      </c>
      <c r="H40" s="33">
        <f t="shared" ca="1" si="25"/>
        <v>0</v>
      </c>
      <c r="I40" s="33">
        <f t="shared" ca="1" si="24"/>
        <v>0</v>
      </c>
      <c r="J40" s="50">
        <f t="shared" ca="1" si="6"/>
        <v>0</v>
      </c>
      <c r="K40" s="33">
        <f t="shared" ca="1" si="17"/>
        <v>0</v>
      </c>
      <c r="L40" s="33">
        <f t="shared" ca="1" si="18"/>
        <v>0</v>
      </c>
      <c r="M40" s="33">
        <f t="shared" ca="1" si="19"/>
        <v>0</v>
      </c>
      <c r="N40" s="33">
        <f t="shared" ca="1" si="20"/>
        <v>0</v>
      </c>
      <c r="O40" s="33">
        <f t="shared" ca="1" si="21"/>
        <v>0</v>
      </c>
      <c r="P40" s="33">
        <f t="shared" ca="1" si="27"/>
        <v>0</v>
      </c>
      <c r="Q40" s="33">
        <f t="shared" ca="1" si="27"/>
        <v>0</v>
      </c>
      <c r="R40" s="33">
        <f t="shared" ca="1" si="27"/>
        <v>0</v>
      </c>
      <c r="S40" s="33">
        <f t="shared" ca="1" si="27"/>
        <v>0</v>
      </c>
      <c r="T40" s="33">
        <f t="shared" ca="1" si="26"/>
        <v>0</v>
      </c>
      <c r="U40" s="33">
        <f t="shared" ca="1" si="26"/>
        <v>0</v>
      </c>
      <c r="V40" s="33">
        <f t="shared" ca="1" si="26"/>
        <v>0</v>
      </c>
      <c r="W40" s="33">
        <f t="shared" ca="1" si="26"/>
        <v>0</v>
      </c>
      <c r="X40" s="33">
        <f t="shared" ca="1" si="26"/>
        <v>0</v>
      </c>
      <c r="Y40" s="33">
        <f t="shared" ca="1" si="26"/>
        <v>0</v>
      </c>
      <c r="Z40" s="33">
        <f t="shared" ca="1" si="26"/>
        <v>0</v>
      </c>
      <c r="AA40" s="33">
        <f t="shared" ca="1" si="26"/>
        <v>0</v>
      </c>
      <c r="AB40" s="33">
        <f t="shared" ca="1" si="26"/>
        <v>0</v>
      </c>
      <c r="AC40" s="33">
        <f t="shared" ca="1" si="26"/>
        <v>0</v>
      </c>
      <c r="AD40" s="33">
        <f t="shared" ca="1" si="26"/>
        <v>0</v>
      </c>
      <c r="AE40" s="33">
        <f t="shared" ca="1" si="30"/>
        <v>0</v>
      </c>
      <c r="AF40" s="33">
        <f t="shared" ca="1" si="30"/>
        <v>0</v>
      </c>
      <c r="AG40" s="33">
        <f t="shared" ca="1" si="30"/>
        <v>0</v>
      </c>
      <c r="AH40" s="33">
        <f t="shared" ca="1" si="30"/>
        <v>0</v>
      </c>
      <c r="AI40" s="33">
        <f t="shared" ca="1" si="30"/>
        <v>0</v>
      </c>
      <c r="AJ40" s="33">
        <f t="shared" ca="1" si="30"/>
        <v>0</v>
      </c>
      <c r="AK40" s="33">
        <f t="shared" ca="1" si="30"/>
        <v>0</v>
      </c>
      <c r="AL40" s="33">
        <f t="shared" ca="1" si="30"/>
        <v>0</v>
      </c>
      <c r="AM40" s="33">
        <f t="shared" ca="1" si="30"/>
        <v>0</v>
      </c>
      <c r="AN40" s="33">
        <f t="shared" ca="1" si="30"/>
        <v>0</v>
      </c>
      <c r="AO40" s="33">
        <f t="shared" ca="1" si="31"/>
        <v>0</v>
      </c>
      <c r="AP40" s="33">
        <f t="shared" ca="1" si="31"/>
        <v>0</v>
      </c>
      <c r="AQ40" s="33">
        <f ca="1">SUMIFS(Amount_TI,Location_TI,$A40,FundingSource_TI,AQ$1)+SUMIFS(Amount_CS,Location_CS,$A40,Fundingsource_CS,AQ$1)+SUMIFS(Amount_ETL,Location_ETL,$A40,FundingSource_ETL,AQ$1)+SUMIFS(Amount_Other,Location_Other,$A40,FundingSource_Other,AQ$1)+SUMIFS('CSW Programs'!$J$4:$J$500,'CSW Programs'!$D$4:$D$500,'Location Totals'!$A40,'CSW Programs'!$I$4:$I$500,'School Mailing Address'!$Q$5)</f>
        <v>0</v>
      </c>
      <c r="AR40" s="33">
        <f ca="1">SUMIFS(Amount_TI,Location_TI,$A40,FundingSource_TI,AR$1)+SUMIFS(Amount_CS,Location_CS,$A40,Fundingsource_CS,AR$1)+SUMIFS(Amount_ETL,Location_ETL,$A40,FundingSource_ETL,AR$1)+SUMIFS(Amount_Other,Location_Other,$A40,FundingSource_Other,AR$1)+SUMIFS('CSW Programs'!$J$4:$J$500,'CSW Programs'!$D$4:$D$500,'Location Totals'!$A40,'CSW Programs'!$I$4:$I$500,'School Mailing Address'!$Q$6)</f>
        <v>0</v>
      </c>
      <c r="AS40" s="33">
        <f ca="1">SUMIFS(Amount_TI,Location_TI,$A40,FundingSource_TI,AS$1)+SUMIFS(Amount_CS,Location_CS,$A40,Fundingsource_CS,AS$1)+SUMIFS(Amount_ETL,Location_ETL,$A40,FundingSource_ETL,AS$1)+SUMIFS(Amount_Other,Location_Other,$A40,FundingSource_Other,AS$1)+SUMIFS('CSW Programs'!$J$4:$J$500,'CSW Programs'!$D$4:$D$500,'Location Totals'!$A40,'CSW Programs'!$I$4:$I$500,'School Mailing Address'!$Q$7)</f>
        <v>0</v>
      </c>
      <c r="AT40" s="33">
        <f ca="1">SUMIFS(Amount_TI,Location_TI,$A40,FundingSource_TI,AT$1)+SUMIFS(Amount_CS,Location_CS,$A40,Fundingsource_CS,AT$1)+SUMIFS(Amount_ETL,Location_ETL,$A40,FundingSource_ETL,AT$1)+SUMIFS(Amount_Other,Location_Other,$A40,FundingSource_Other,AT$1)+SUMIFS('CSW Programs'!$J$4:$J$500,'CSW Programs'!$D$4:$D$500,'Location Totals'!$A40,'CSW Programs'!$I$4:$I$500,'Location Totals'!$AT$1)</f>
        <v>0</v>
      </c>
      <c r="AU40" s="33">
        <f ca="1">SUMIFS(Amount_TI,Location_TI,$A40,FundingSource_TI,AU$1)+SUMIFS(Amount_CS,Location_CS,$A40,Fundingsource_CS,AU$1)+SUMIFS(Amount_ETL,Location_ETL,$A40,FundingSource_ETL,AU$1)+SUMIFS(Amount_Other,Location_Other,$A40,FundingSource_Other,AU$1)+SUMIFS('CSW Programs'!$J$4:$J$500,'CSW Programs'!$D$4:$D$500,'Location Totals'!$A40,'CSW Programs'!$I$4:$I$500,'Location Totals'!$AU$1)</f>
        <v>0</v>
      </c>
      <c r="AV40" s="33">
        <f ca="1">SUMIFS(Amount_TI,Location_TI,$A40,FundingSource_TI,AV$1)+SUMIFS(Amount_CS,Location_CS,$A40,Fundingsource_CS,AV$1)+SUMIFS(Amount_ETL,Location_ETL,$A40,FundingSource_ETL,AV$1)+SUMIFS(Amount_Other,Location_Other,$A40,FundingSource_Other,AV$1)+SUMIFS('CSW Programs'!$J$4:$J$500,'CSW Programs'!$D$4:$D$500,'Location Totals'!$A40,'CSW Programs'!$I$4:$I$500,'Location Totals'!$AV$1)</f>
        <v>0</v>
      </c>
      <c r="AW40" s="33"/>
      <c r="BR40" s="32">
        <v>39</v>
      </c>
      <c r="BT40" s="32">
        <v>39</v>
      </c>
    </row>
    <row r="41" spans="1:72" hidden="1" x14ac:dyDescent="0.2">
      <c r="A41" s="17" t="e">
        <f ca="1">IF('Cover Page'!$C$17&lt;&gt;"YES",IF(HLOOKUP($BZ$1,'District Label'!A:GR,BR41,FALSE)="","",(HLOOKUP($BZ$1,'District Label'!A:GR,BR41,FALSE))),OFFSET('BOCES SELECT'!$CH$4:$CH$402,,,COUNTIF('BOCES SELECT'!E:E,"&gt;0")))</f>
        <v>#N/A</v>
      </c>
      <c r="B41" s="33">
        <f t="shared" ca="1" si="3"/>
        <v>0</v>
      </c>
      <c r="C41" s="33">
        <f t="shared" ca="1" si="4"/>
        <v>0</v>
      </c>
      <c r="D41" s="33">
        <f t="shared" ca="1" si="24"/>
        <v>0</v>
      </c>
      <c r="E41" s="33">
        <f t="shared" ca="1" si="24"/>
        <v>0</v>
      </c>
      <c r="F41" s="33">
        <f t="shared" ca="1" si="24"/>
        <v>0</v>
      </c>
      <c r="G41" s="33">
        <f t="shared" ca="1" si="24"/>
        <v>0</v>
      </c>
      <c r="H41" s="33">
        <f t="shared" ca="1" si="25"/>
        <v>0</v>
      </c>
      <c r="I41" s="33">
        <f t="shared" ca="1" si="24"/>
        <v>0</v>
      </c>
      <c r="J41" s="50">
        <f t="shared" ca="1" si="6"/>
        <v>0</v>
      </c>
      <c r="K41" s="33">
        <f t="shared" ca="1" si="17"/>
        <v>0</v>
      </c>
      <c r="L41" s="33">
        <f t="shared" ca="1" si="18"/>
        <v>0</v>
      </c>
      <c r="M41" s="33">
        <f t="shared" ca="1" si="19"/>
        <v>0</v>
      </c>
      <c r="N41" s="33">
        <f t="shared" ca="1" si="20"/>
        <v>0</v>
      </c>
      <c r="O41" s="33">
        <f t="shared" ca="1" si="21"/>
        <v>0</v>
      </c>
      <c r="P41" s="33">
        <f t="shared" ca="1" si="27"/>
        <v>0</v>
      </c>
      <c r="Q41" s="33">
        <f t="shared" ca="1" si="27"/>
        <v>0</v>
      </c>
      <c r="R41" s="33">
        <f t="shared" ca="1" si="27"/>
        <v>0</v>
      </c>
      <c r="S41" s="33">
        <f t="shared" ca="1" si="27"/>
        <v>0</v>
      </c>
      <c r="T41" s="33">
        <f t="shared" ca="1" si="26"/>
        <v>0</v>
      </c>
      <c r="U41" s="33">
        <f t="shared" ca="1" si="26"/>
        <v>0</v>
      </c>
      <c r="V41" s="33">
        <f t="shared" ca="1" si="26"/>
        <v>0</v>
      </c>
      <c r="W41" s="33">
        <f t="shared" ca="1" si="26"/>
        <v>0</v>
      </c>
      <c r="X41" s="33">
        <f t="shared" ca="1" si="26"/>
        <v>0</v>
      </c>
      <c r="Y41" s="33">
        <f t="shared" ca="1" si="26"/>
        <v>0</v>
      </c>
      <c r="Z41" s="33">
        <f t="shared" ca="1" si="26"/>
        <v>0</v>
      </c>
      <c r="AA41" s="33">
        <f t="shared" ca="1" si="26"/>
        <v>0</v>
      </c>
      <c r="AB41" s="33">
        <f t="shared" ca="1" si="26"/>
        <v>0</v>
      </c>
      <c r="AC41" s="33">
        <f t="shared" ca="1" si="26"/>
        <v>0</v>
      </c>
      <c r="AD41" s="33">
        <f t="shared" ca="1" si="26"/>
        <v>0</v>
      </c>
      <c r="AE41" s="33">
        <f t="shared" ca="1" si="30"/>
        <v>0</v>
      </c>
      <c r="AF41" s="33">
        <f t="shared" ca="1" si="30"/>
        <v>0</v>
      </c>
      <c r="AG41" s="33">
        <f t="shared" ca="1" si="30"/>
        <v>0</v>
      </c>
      <c r="AH41" s="33">
        <f t="shared" ca="1" si="30"/>
        <v>0</v>
      </c>
      <c r="AI41" s="33">
        <f t="shared" ca="1" si="30"/>
        <v>0</v>
      </c>
      <c r="AJ41" s="33">
        <f t="shared" ca="1" si="30"/>
        <v>0</v>
      </c>
      <c r="AK41" s="33">
        <f t="shared" ca="1" si="30"/>
        <v>0</v>
      </c>
      <c r="AL41" s="33">
        <f t="shared" ca="1" si="30"/>
        <v>0</v>
      </c>
      <c r="AM41" s="33">
        <f t="shared" ca="1" si="30"/>
        <v>0</v>
      </c>
      <c r="AN41" s="33">
        <f t="shared" ca="1" si="30"/>
        <v>0</v>
      </c>
      <c r="AO41" s="33">
        <f t="shared" ca="1" si="31"/>
        <v>0</v>
      </c>
      <c r="AP41" s="33">
        <f t="shared" ca="1" si="31"/>
        <v>0</v>
      </c>
      <c r="AQ41" s="33">
        <f ca="1">SUMIFS(Amount_TI,Location_TI,$A41,FundingSource_TI,AQ$1)+SUMIFS(Amount_CS,Location_CS,$A41,Fundingsource_CS,AQ$1)+SUMIFS(Amount_ETL,Location_ETL,$A41,FundingSource_ETL,AQ$1)+SUMIFS(Amount_Other,Location_Other,$A41,FundingSource_Other,AQ$1)+SUMIFS('CSW Programs'!$J$4:$J$500,'CSW Programs'!$D$4:$D$500,'Location Totals'!$A41,'CSW Programs'!$I$4:$I$500,'School Mailing Address'!$Q$5)</f>
        <v>0</v>
      </c>
      <c r="AR41" s="33">
        <f ca="1">SUMIFS(Amount_TI,Location_TI,$A41,FundingSource_TI,AR$1)+SUMIFS(Amount_CS,Location_CS,$A41,Fundingsource_CS,AR$1)+SUMIFS(Amount_ETL,Location_ETL,$A41,FundingSource_ETL,AR$1)+SUMIFS(Amount_Other,Location_Other,$A41,FundingSource_Other,AR$1)+SUMIFS('CSW Programs'!$J$4:$J$500,'CSW Programs'!$D$4:$D$500,'Location Totals'!$A41,'CSW Programs'!$I$4:$I$500,'School Mailing Address'!$Q$6)</f>
        <v>0</v>
      </c>
      <c r="AS41" s="33">
        <f ca="1">SUMIFS(Amount_TI,Location_TI,$A41,FundingSource_TI,AS$1)+SUMIFS(Amount_CS,Location_CS,$A41,Fundingsource_CS,AS$1)+SUMIFS(Amount_ETL,Location_ETL,$A41,FundingSource_ETL,AS$1)+SUMIFS(Amount_Other,Location_Other,$A41,FundingSource_Other,AS$1)+SUMIFS('CSW Programs'!$J$4:$J$500,'CSW Programs'!$D$4:$D$500,'Location Totals'!$A41,'CSW Programs'!$I$4:$I$500,'School Mailing Address'!$Q$7)</f>
        <v>0</v>
      </c>
      <c r="AT41" s="33">
        <f ca="1">SUMIFS(Amount_TI,Location_TI,$A41,FundingSource_TI,AT$1)+SUMIFS(Amount_CS,Location_CS,$A41,Fundingsource_CS,AT$1)+SUMIFS(Amount_ETL,Location_ETL,$A41,FundingSource_ETL,AT$1)+SUMIFS(Amount_Other,Location_Other,$A41,FundingSource_Other,AT$1)+SUMIFS('CSW Programs'!$J$4:$J$500,'CSW Programs'!$D$4:$D$500,'Location Totals'!$A41,'CSW Programs'!$I$4:$I$500,'Location Totals'!$AT$1)</f>
        <v>0</v>
      </c>
      <c r="AU41" s="33">
        <f ca="1">SUMIFS(Amount_TI,Location_TI,$A41,FundingSource_TI,AU$1)+SUMIFS(Amount_CS,Location_CS,$A41,Fundingsource_CS,AU$1)+SUMIFS(Amount_ETL,Location_ETL,$A41,FundingSource_ETL,AU$1)+SUMIFS(Amount_Other,Location_Other,$A41,FundingSource_Other,AU$1)+SUMIFS('CSW Programs'!$J$4:$J$500,'CSW Programs'!$D$4:$D$500,'Location Totals'!$A41,'CSW Programs'!$I$4:$I$500,'Location Totals'!$AU$1)</f>
        <v>0</v>
      </c>
      <c r="AV41" s="33">
        <f ca="1">SUMIFS(Amount_TI,Location_TI,$A41,FundingSource_TI,AV$1)+SUMIFS(Amount_CS,Location_CS,$A41,Fundingsource_CS,AV$1)+SUMIFS(Amount_ETL,Location_ETL,$A41,FundingSource_ETL,AV$1)+SUMIFS(Amount_Other,Location_Other,$A41,FundingSource_Other,AV$1)+SUMIFS('CSW Programs'!$J$4:$J$500,'CSW Programs'!$D$4:$D$500,'Location Totals'!$A41,'CSW Programs'!$I$4:$I$500,'Location Totals'!$AV$1)</f>
        <v>0</v>
      </c>
      <c r="AW41" s="33"/>
      <c r="BR41" s="32">
        <v>40</v>
      </c>
      <c r="BT41" s="32">
        <v>40</v>
      </c>
    </row>
    <row r="42" spans="1:72" hidden="1" x14ac:dyDescent="0.2">
      <c r="A42" s="17" t="e">
        <f ca="1">IF('Cover Page'!$C$17&lt;&gt;"YES",IF(HLOOKUP($BZ$1,'District Label'!A:GR,BR42,FALSE)="","",(HLOOKUP($BZ$1,'District Label'!A:GR,BR42,FALSE))),OFFSET('BOCES SELECT'!$CH$4:$CH$402,,,COUNTIF('BOCES SELECT'!E:E,"&gt;0")))</f>
        <v>#N/A</v>
      </c>
      <c r="B42" s="33">
        <f t="shared" ca="1" si="3"/>
        <v>0</v>
      </c>
      <c r="C42" s="33">
        <f t="shared" ca="1" si="4"/>
        <v>0</v>
      </c>
      <c r="D42" s="33">
        <f t="shared" ca="1" si="24"/>
        <v>0</v>
      </c>
      <c r="E42" s="33">
        <f t="shared" ca="1" si="24"/>
        <v>0</v>
      </c>
      <c r="F42" s="33">
        <f t="shared" ca="1" si="24"/>
        <v>0</v>
      </c>
      <c r="G42" s="33">
        <f t="shared" ca="1" si="24"/>
        <v>0</v>
      </c>
      <c r="H42" s="33">
        <f t="shared" ca="1" si="25"/>
        <v>0</v>
      </c>
      <c r="I42" s="33">
        <f t="shared" ca="1" si="24"/>
        <v>0</v>
      </c>
      <c r="J42" s="50">
        <f t="shared" ca="1" si="6"/>
        <v>0</v>
      </c>
      <c r="K42" s="33">
        <f t="shared" ca="1" si="17"/>
        <v>0</v>
      </c>
      <c r="L42" s="33">
        <f t="shared" ca="1" si="18"/>
        <v>0</v>
      </c>
      <c r="M42" s="33">
        <f t="shared" ca="1" si="19"/>
        <v>0</v>
      </c>
      <c r="N42" s="33">
        <f t="shared" ca="1" si="20"/>
        <v>0</v>
      </c>
      <c r="O42" s="33">
        <f t="shared" ca="1" si="21"/>
        <v>0</v>
      </c>
      <c r="P42" s="33">
        <f t="shared" ca="1" si="27"/>
        <v>0</v>
      </c>
      <c r="Q42" s="33">
        <f t="shared" ca="1" si="27"/>
        <v>0</v>
      </c>
      <c r="R42" s="33">
        <f t="shared" ca="1" si="27"/>
        <v>0</v>
      </c>
      <c r="S42" s="33">
        <f t="shared" ca="1" si="27"/>
        <v>0</v>
      </c>
      <c r="T42" s="33">
        <f t="shared" ca="1" si="26"/>
        <v>0</v>
      </c>
      <c r="U42" s="33">
        <f t="shared" ca="1" si="26"/>
        <v>0</v>
      </c>
      <c r="V42" s="33">
        <f t="shared" ca="1" si="26"/>
        <v>0</v>
      </c>
      <c r="W42" s="33">
        <f t="shared" ca="1" si="26"/>
        <v>0</v>
      </c>
      <c r="X42" s="33">
        <f t="shared" ca="1" si="26"/>
        <v>0</v>
      </c>
      <c r="Y42" s="33">
        <f t="shared" ca="1" si="26"/>
        <v>0</v>
      </c>
      <c r="Z42" s="33">
        <f t="shared" ca="1" si="26"/>
        <v>0</v>
      </c>
      <c r="AA42" s="33">
        <f t="shared" ca="1" si="26"/>
        <v>0</v>
      </c>
      <c r="AB42" s="33">
        <f t="shared" ca="1" si="26"/>
        <v>0</v>
      </c>
      <c r="AC42" s="33">
        <f t="shared" ca="1" si="26"/>
        <v>0</v>
      </c>
      <c r="AD42" s="33">
        <f t="shared" ca="1" si="26"/>
        <v>0</v>
      </c>
      <c r="AE42" s="33">
        <f t="shared" ca="1" si="30"/>
        <v>0</v>
      </c>
      <c r="AF42" s="33">
        <f t="shared" ca="1" si="30"/>
        <v>0</v>
      </c>
      <c r="AG42" s="33">
        <f t="shared" ca="1" si="30"/>
        <v>0</v>
      </c>
      <c r="AH42" s="33">
        <f t="shared" ca="1" si="30"/>
        <v>0</v>
      </c>
      <c r="AI42" s="33">
        <f t="shared" ca="1" si="30"/>
        <v>0</v>
      </c>
      <c r="AJ42" s="33">
        <f t="shared" ca="1" si="30"/>
        <v>0</v>
      </c>
      <c r="AK42" s="33">
        <f t="shared" ca="1" si="30"/>
        <v>0</v>
      </c>
      <c r="AL42" s="33">
        <f t="shared" ca="1" si="30"/>
        <v>0</v>
      </c>
      <c r="AM42" s="33">
        <f t="shared" ca="1" si="30"/>
        <v>0</v>
      </c>
      <c r="AN42" s="33">
        <f t="shared" ca="1" si="30"/>
        <v>0</v>
      </c>
      <c r="AO42" s="33">
        <f t="shared" ca="1" si="31"/>
        <v>0</v>
      </c>
      <c r="AP42" s="33">
        <f t="shared" ca="1" si="31"/>
        <v>0</v>
      </c>
      <c r="AQ42" s="33">
        <f ca="1">SUMIFS(Amount_TI,Location_TI,$A42,FundingSource_TI,AQ$1)+SUMIFS(Amount_CS,Location_CS,$A42,Fundingsource_CS,AQ$1)+SUMIFS(Amount_ETL,Location_ETL,$A42,FundingSource_ETL,AQ$1)+SUMIFS(Amount_Other,Location_Other,$A42,FundingSource_Other,AQ$1)+SUMIFS('CSW Programs'!$J$4:$J$500,'CSW Programs'!$D$4:$D$500,'Location Totals'!$A42,'CSW Programs'!$I$4:$I$500,'School Mailing Address'!$Q$5)</f>
        <v>0</v>
      </c>
      <c r="AR42" s="33">
        <f ca="1">SUMIFS(Amount_TI,Location_TI,$A42,FundingSource_TI,AR$1)+SUMIFS(Amount_CS,Location_CS,$A42,Fundingsource_CS,AR$1)+SUMIFS(Amount_ETL,Location_ETL,$A42,FundingSource_ETL,AR$1)+SUMIFS(Amount_Other,Location_Other,$A42,FundingSource_Other,AR$1)+SUMIFS('CSW Programs'!$J$4:$J$500,'CSW Programs'!$D$4:$D$500,'Location Totals'!$A42,'CSW Programs'!$I$4:$I$500,'School Mailing Address'!$Q$6)</f>
        <v>0</v>
      </c>
      <c r="AS42" s="33">
        <f ca="1">SUMIFS(Amount_TI,Location_TI,$A42,FundingSource_TI,AS$1)+SUMIFS(Amount_CS,Location_CS,$A42,Fundingsource_CS,AS$1)+SUMIFS(Amount_ETL,Location_ETL,$A42,FundingSource_ETL,AS$1)+SUMIFS(Amount_Other,Location_Other,$A42,FundingSource_Other,AS$1)+SUMIFS('CSW Programs'!$J$4:$J$500,'CSW Programs'!$D$4:$D$500,'Location Totals'!$A42,'CSW Programs'!$I$4:$I$500,'School Mailing Address'!$Q$7)</f>
        <v>0</v>
      </c>
      <c r="AT42" s="33">
        <f ca="1">SUMIFS(Amount_TI,Location_TI,$A42,FundingSource_TI,AT$1)+SUMIFS(Amount_CS,Location_CS,$A42,Fundingsource_CS,AT$1)+SUMIFS(Amount_ETL,Location_ETL,$A42,FundingSource_ETL,AT$1)+SUMIFS(Amount_Other,Location_Other,$A42,FundingSource_Other,AT$1)+SUMIFS('CSW Programs'!$J$4:$J$500,'CSW Programs'!$D$4:$D$500,'Location Totals'!$A42,'CSW Programs'!$I$4:$I$500,'Location Totals'!$AT$1)</f>
        <v>0</v>
      </c>
      <c r="AU42" s="33">
        <f ca="1">SUMIFS(Amount_TI,Location_TI,$A42,FundingSource_TI,AU$1)+SUMIFS(Amount_CS,Location_CS,$A42,Fundingsource_CS,AU$1)+SUMIFS(Amount_ETL,Location_ETL,$A42,FundingSource_ETL,AU$1)+SUMIFS(Amount_Other,Location_Other,$A42,FundingSource_Other,AU$1)+SUMIFS('CSW Programs'!$J$4:$J$500,'CSW Programs'!$D$4:$D$500,'Location Totals'!$A42,'CSW Programs'!$I$4:$I$500,'Location Totals'!$AU$1)</f>
        <v>0</v>
      </c>
      <c r="AV42" s="33">
        <f ca="1">SUMIFS(Amount_TI,Location_TI,$A42,FundingSource_TI,AV$1)+SUMIFS(Amount_CS,Location_CS,$A42,Fundingsource_CS,AV$1)+SUMIFS(Amount_ETL,Location_ETL,$A42,FundingSource_ETL,AV$1)+SUMIFS(Amount_Other,Location_Other,$A42,FundingSource_Other,AV$1)+SUMIFS('CSW Programs'!$J$4:$J$500,'CSW Programs'!$D$4:$D$500,'Location Totals'!$A42,'CSW Programs'!$I$4:$I$500,'Location Totals'!$AV$1)</f>
        <v>0</v>
      </c>
      <c r="AW42" s="33"/>
      <c r="BR42" s="32">
        <v>41</v>
      </c>
      <c r="BT42" s="32">
        <v>41</v>
      </c>
    </row>
    <row r="43" spans="1:72" hidden="1" x14ac:dyDescent="0.2">
      <c r="A43" s="17" t="e">
        <f ca="1">IF('Cover Page'!$C$17&lt;&gt;"YES",IF(HLOOKUP($BZ$1,'District Label'!A:GR,BR43,FALSE)="","",(HLOOKUP($BZ$1,'District Label'!A:GR,BR43,FALSE))),OFFSET('BOCES SELECT'!$CH$4:$CH$402,,,COUNTIF('BOCES SELECT'!E:E,"&gt;0")))</f>
        <v>#N/A</v>
      </c>
      <c r="B43" s="33">
        <f t="shared" ca="1" si="3"/>
        <v>0</v>
      </c>
      <c r="C43" s="33">
        <f t="shared" ca="1" si="4"/>
        <v>0</v>
      </c>
      <c r="D43" s="33">
        <f t="shared" ca="1" si="24"/>
        <v>0</v>
      </c>
      <c r="E43" s="33">
        <f t="shared" ca="1" si="24"/>
        <v>0</v>
      </c>
      <c r="F43" s="33">
        <f t="shared" ca="1" si="24"/>
        <v>0</v>
      </c>
      <c r="G43" s="33">
        <f t="shared" ca="1" si="24"/>
        <v>0</v>
      </c>
      <c r="H43" s="33">
        <f t="shared" ca="1" si="25"/>
        <v>0</v>
      </c>
      <c r="I43" s="33">
        <f t="shared" ca="1" si="24"/>
        <v>0</v>
      </c>
      <c r="J43" s="50">
        <f t="shared" ca="1" si="6"/>
        <v>0</v>
      </c>
      <c r="K43" s="33">
        <f t="shared" ca="1" si="17"/>
        <v>0</v>
      </c>
      <c r="L43" s="33">
        <f t="shared" ca="1" si="18"/>
        <v>0</v>
      </c>
      <c r="M43" s="33">
        <f t="shared" ca="1" si="19"/>
        <v>0</v>
      </c>
      <c r="N43" s="33">
        <f t="shared" ca="1" si="20"/>
        <v>0</v>
      </c>
      <c r="O43" s="33">
        <f t="shared" ca="1" si="21"/>
        <v>0</v>
      </c>
      <c r="P43" s="33">
        <f t="shared" ca="1" si="27"/>
        <v>0</v>
      </c>
      <c r="Q43" s="33">
        <f t="shared" ca="1" si="27"/>
        <v>0</v>
      </c>
      <c r="R43" s="33">
        <f t="shared" ca="1" si="27"/>
        <v>0</v>
      </c>
      <c r="S43" s="33">
        <f t="shared" ca="1" si="27"/>
        <v>0</v>
      </c>
      <c r="T43" s="33">
        <f t="shared" ca="1" si="26"/>
        <v>0</v>
      </c>
      <c r="U43" s="33">
        <f t="shared" ca="1" si="26"/>
        <v>0</v>
      </c>
      <c r="V43" s="33">
        <f t="shared" ca="1" si="26"/>
        <v>0</v>
      </c>
      <c r="W43" s="33">
        <f t="shared" ca="1" si="26"/>
        <v>0</v>
      </c>
      <c r="X43" s="33">
        <f t="shared" ca="1" si="26"/>
        <v>0</v>
      </c>
      <c r="Y43" s="33">
        <f t="shared" ca="1" si="26"/>
        <v>0</v>
      </c>
      <c r="Z43" s="33">
        <f t="shared" ca="1" si="26"/>
        <v>0</v>
      </c>
      <c r="AA43" s="33">
        <f t="shared" ca="1" si="26"/>
        <v>0</v>
      </c>
      <c r="AB43" s="33">
        <f t="shared" ca="1" si="26"/>
        <v>0</v>
      </c>
      <c r="AC43" s="33">
        <f t="shared" ca="1" si="26"/>
        <v>0</v>
      </c>
      <c r="AD43" s="33">
        <f t="shared" ca="1" si="26"/>
        <v>0</v>
      </c>
      <c r="AE43" s="33">
        <f t="shared" ca="1" si="30"/>
        <v>0</v>
      </c>
      <c r="AF43" s="33">
        <f t="shared" ca="1" si="30"/>
        <v>0</v>
      </c>
      <c r="AG43" s="33">
        <f t="shared" ca="1" si="30"/>
        <v>0</v>
      </c>
      <c r="AH43" s="33">
        <f t="shared" ca="1" si="30"/>
        <v>0</v>
      </c>
      <c r="AI43" s="33">
        <f t="shared" ca="1" si="30"/>
        <v>0</v>
      </c>
      <c r="AJ43" s="33">
        <f t="shared" ca="1" si="30"/>
        <v>0</v>
      </c>
      <c r="AK43" s="33">
        <f t="shared" ca="1" si="30"/>
        <v>0</v>
      </c>
      <c r="AL43" s="33">
        <f t="shared" ca="1" si="30"/>
        <v>0</v>
      </c>
      <c r="AM43" s="33">
        <f t="shared" ca="1" si="30"/>
        <v>0</v>
      </c>
      <c r="AN43" s="33">
        <f t="shared" ca="1" si="30"/>
        <v>0</v>
      </c>
      <c r="AO43" s="33">
        <f t="shared" ca="1" si="31"/>
        <v>0</v>
      </c>
      <c r="AP43" s="33">
        <f t="shared" ca="1" si="31"/>
        <v>0</v>
      </c>
      <c r="AQ43" s="33">
        <f ca="1">SUMIFS(Amount_TI,Location_TI,$A43,FundingSource_TI,AQ$1)+SUMIFS(Amount_CS,Location_CS,$A43,Fundingsource_CS,AQ$1)+SUMIFS(Amount_ETL,Location_ETL,$A43,FundingSource_ETL,AQ$1)+SUMIFS(Amount_Other,Location_Other,$A43,FundingSource_Other,AQ$1)+SUMIFS('CSW Programs'!$J$4:$J$500,'CSW Programs'!$D$4:$D$500,'Location Totals'!$A43,'CSW Programs'!$I$4:$I$500,'School Mailing Address'!$Q$5)</f>
        <v>0</v>
      </c>
      <c r="AR43" s="33">
        <f ca="1">SUMIFS(Amount_TI,Location_TI,$A43,FundingSource_TI,AR$1)+SUMIFS(Amount_CS,Location_CS,$A43,Fundingsource_CS,AR$1)+SUMIFS(Amount_ETL,Location_ETL,$A43,FundingSource_ETL,AR$1)+SUMIFS(Amount_Other,Location_Other,$A43,FundingSource_Other,AR$1)+SUMIFS('CSW Programs'!$J$4:$J$500,'CSW Programs'!$D$4:$D$500,'Location Totals'!$A43,'CSW Programs'!$I$4:$I$500,'School Mailing Address'!$Q$6)</f>
        <v>0</v>
      </c>
      <c r="AS43" s="33">
        <f ca="1">SUMIFS(Amount_TI,Location_TI,$A43,FundingSource_TI,AS$1)+SUMIFS(Amount_CS,Location_CS,$A43,Fundingsource_CS,AS$1)+SUMIFS(Amount_ETL,Location_ETL,$A43,FundingSource_ETL,AS$1)+SUMIFS(Amount_Other,Location_Other,$A43,FundingSource_Other,AS$1)+SUMIFS('CSW Programs'!$J$4:$J$500,'CSW Programs'!$D$4:$D$500,'Location Totals'!$A43,'CSW Programs'!$I$4:$I$500,'School Mailing Address'!$Q$7)</f>
        <v>0</v>
      </c>
      <c r="AT43" s="33">
        <f ca="1">SUMIFS(Amount_TI,Location_TI,$A43,FundingSource_TI,AT$1)+SUMIFS(Amount_CS,Location_CS,$A43,Fundingsource_CS,AT$1)+SUMIFS(Amount_ETL,Location_ETL,$A43,FundingSource_ETL,AT$1)+SUMIFS(Amount_Other,Location_Other,$A43,FundingSource_Other,AT$1)+SUMIFS('CSW Programs'!$J$4:$J$500,'CSW Programs'!$D$4:$D$500,'Location Totals'!$A43,'CSW Programs'!$I$4:$I$500,'Location Totals'!$AT$1)</f>
        <v>0</v>
      </c>
      <c r="AU43" s="33">
        <f ca="1">SUMIFS(Amount_TI,Location_TI,$A43,FundingSource_TI,AU$1)+SUMIFS(Amount_CS,Location_CS,$A43,Fundingsource_CS,AU$1)+SUMIFS(Amount_ETL,Location_ETL,$A43,FundingSource_ETL,AU$1)+SUMIFS(Amount_Other,Location_Other,$A43,FundingSource_Other,AU$1)+SUMIFS('CSW Programs'!$J$4:$J$500,'CSW Programs'!$D$4:$D$500,'Location Totals'!$A43,'CSW Programs'!$I$4:$I$500,'Location Totals'!$AU$1)</f>
        <v>0</v>
      </c>
      <c r="AV43" s="33">
        <f ca="1">SUMIFS(Amount_TI,Location_TI,$A43,FundingSource_TI,AV$1)+SUMIFS(Amount_CS,Location_CS,$A43,Fundingsource_CS,AV$1)+SUMIFS(Amount_ETL,Location_ETL,$A43,FundingSource_ETL,AV$1)+SUMIFS(Amount_Other,Location_Other,$A43,FundingSource_Other,AV$1)+SUMIFS('CSW Programs'!$J$4:$J$500,'CSW Programs'!$D$4:$D$500,'Location Totals'!$A43,'CSW Programs'!$I$4:$I$500,'Location Totals'!$AV$1)</f>
        <v>0</v>
      </c>
      <c r="AW43" s="33"/>
      <c r="BR43" s="32">
        <v>42</v>
      </c>
      <c r="BT43" s="32">
        <v>42</v>
      </c>
    </row>
    <row r="44" spans="1:72" hidden="1" x14ac:dyDescent="0.2">
      <c r="A44" s="17" t="e">
        <f ca="1">IF('Cover Page'!$C$17&lt;&gt;"YES",IF(HLOOKUP($BZ$1,'District Label'!A:GR,BR44,FALSE)="","",(HLOOKUP($BZ$1,'District Label'!A:GR,BR44,FALSE))),OFFSET('BOCES SELECT'!$CH$4:$CH$402,,,COUNTIF('BOCES SELECT'!E:E,"&gt;0")))</f>
        <v>#N/A</v>
      </c>
      <c r="B44" s="33">
        <f t="shared" ca="1" si="3"/>
        <v>0</v>
      </c>
      <c r="C44" s="33">
        <f t="shared" ca="1" si="4"/>
        <v>0</v>
      </c>
      <c r="D44" s="33">
        <f t="shared" ca="1" si="24"/>
        <v>0</v>
      </c>
      <c r="E44" s="33">
        <f t="shared" ca="1" si="24"/>
        <v>0</v>
      </c>
      <c r="F44" s="33">
        <f t="shared" ca="1" si="24"/>
        <v>0</v>
      </c>
      <c r="G44" s="33">
        <f t="shared" ca="1" si="24"/>
        <v>0</v>
      </c>
      <c r="H44" s="33">
        <f t="shared" ca="1" si="25"/>
        <v>0</v>
      </c>
      <c r="I44" s="33">
        <f t="shared" ca="1" si="24"/>
        <v>0</v>
      </c>
      <c r="J44" s="50">
        <f t="shared" ca="1" si="6"/>
        <v>0</v>
      </c>
      <c r="K44" s="33">
        <f t="shared" ca="1" si="17"/>
        <v>0</v>
      </c>
      <c r="L44" s="33">
        <f t="shared" ca="1" si="18"/>
        <v>0</v>
      </c>
      <c r="M44" s="33">
        <f t="shared" ca="1" si="19"/>
        <v>0</v>
      </c>
      <c r="N44" s="33">
        <f t="shared" ca="1" si="20"/>
        <v>0</v>
      </c>
      <c r="O44" s="33">
        <f t="shared" ca="1" si="21"/>
        <v>0</v>
      </c>
      <c r="P44" s="33">
        <f t="shared" ref="P44:S63" ca="1" si="32">SUMIFS(Amount_TI,Location_TI,$A44,Program_TI,P$1)+SUMIFS(Amount_CS,Location_CS,$A44,Program_CS,P$1)+SUMIFS(Amount_ETL,Location_ETL,$A44,Program_ETL,P$1)+SUMIFS(Amount_Other,Location_Other,$A44,Program_Other,P$1)</f>
        <v>0</v>
      </c>
      <c r="Q44" s="33">
        <f t="shared" ca="1" si="32"/>
        <v>0</v>
      </c>
      <c r="R44" s="33">
        <f t="shared" ca="1" si="32"/>
        <v>0</v>
      </c>
      <c r="S44" s="33">
        <f t="shared" ca="1" si="32"/>
        <v>0</v>
      </c>
      <c r="T44" s="33">
        <f t="shared" ca="1" si="26"/>
        <v>0</v>
      </c>
      <c r="U44" s="33">
        <f t="shared" ca="1" si="26"/>
        <v>0</v>
      </c>
      <c r="V44" s="33">
        <f t="shared" ca="1" si="26"/>
        <v>0</v>
      </c>
      <c r="W44" s="33">
        <f t="shared" ref="T44:AD67" ca="1" si="33">SUMIFS(Amount_TI,Location_TI,$A44,Object_TI,W$1)+SUMIFS(Amount_CS,Location_CS,$A44,Object_CS,W$1)+SUMIFS(Amount_ETL,Location_ETL,$A44,Object_ETL,W$1)+SUMIFS(Amount_Other,Location_Other,$A44,Object_Other,W$1)</f>
        <v>0</v>
      </c>
      <c r="X44" s="33">
        <f t="shared" ca="1" si="33"/>
        <v>0</v>
      </c>
      <c r="Y44" s="33">
        <f t="shared" ca="1" si="33"/>
        <v>0</v>
      </c>
      <c r="Z44" s="33">
        <f t="shared" ca="1" si="33"/>
        <v>0</v>
      </c>
      <c r="AA44" s="33">
        <f t="shared" ca="1" si="33"/>
        <v>0</v>
      </c>
      <c r="AB44" s="33">
        <f t="shared" ca="1" si="33"/>
        <v>0</v>
      </c>
      <c r="AC44" s="33">
        <f t="shared" ca="1" si="33"/>
        <v>0</v>
      </c>
      <c r="AD44" s="33">
        <f t="shared" ca="1" si="33"/>
        <v>0</v>
      </c>
      <c r="AE44" s="33">
        <f t="shared" ref="AE44:AN53" ca="1" si="34">SUMIFS(Amount_TI,Location_TI,$A44,FundingSource_TI,AE$1)+SUMIFS(Amount_CS,Location_CS,$A44,Fundingsource_CS,AE$1)+SUMIFS(Amount_ETL,Location_ETL,$A44,FundingSource_ETL,AE$1)+SUMIFS(Amount_Other,Location_Other,$A44,FundingSource_Other,AE$1)</f>
        <v>0</v>
      </c>
      <c r="AF44" s="33">
        <f t="shared" ca="1" si="34"/>
        <v>0</v>
      </c>
      <c r="AG44" s="33">
        <f t="shared" ca="1" si="34"/>
        <v>0</v>
      </c>
      <c r="AH44" s="33">
        <f t="shared" ca="1" si="34"/>
        <v>0</v>
      </c>
      <c r="AI44" s="33">
        <f t="shared" ca="1" si="34"/>
        <v>0</v>
      </c>
      <c r="AJ44" s="33">
        <f t="shared" ca="1" si="34"/>
        <v>0</v>
      </c>
      <c r="AK44" s="33">
        <f t="shared" ca="1" si="34"/>
        <v>0</v>
      </c>
      <c r="AL44" s="33">
        <f t="shared" ca="1" si="34"/>
        <v>0</v>
      </c>
      <c r="AM44" s="33">
        <f t="shared" ca="1" si="34"/>
        <v>0</v>
      </c>
      <c r="AN44" s="33">
        <f t="shared" ca="1" si="34"/>
        <v>0</v>
      </c>
      <c r="AO44" s="33">
        <f t="shared" ref="AO44:AP53" ca="1" si="35">SUMIFS(Amount_TI,Location_TI,$A44,FundingSource_TI,AO$1)+SUMIFS(Amount_CS,Location_CS,$A44,Fundingsource_CS,AO$1)+SUMIFS(Amount_ETL,Location_ETL,$A44,FundingSource_ETL,AO$1)+SUMIFS(Amount_Other,Location_Other,$A44,FundingSource_Other,AO$1)</f>
        <v>0</v>
      </c>
      <c r="AP44" s="33">
        <f t="shared" ca="1" si="35"/>
        <v>0</v>
      </c>
      <c r="AQ44" s="33">
        <f ca="1">SUMIFS(Amount_TI,Location_TI,$A44,FundingSource_TI,AQ$1)+SUMIFS(Amount_CS,Location_CS,$A44,Fundingsource_CS,AQ$1)+SUMIFS(Amount_ETL,Location_ETL,$A44,FundingSource_ETL,AQ$1)+SUMIFS(Amount_Other,Location_Other,$A44,FundingSource_Other,AQ$1)+SUMIFS('CSW Programs'!$J$4:$J$500,'CSW Programs'!$D$4:$D$500,'Location Totals'!$A44,'CSW Programs'!$I$4:$I$500,'School Mailing Address'!$Q$5)</f>
        <v>0</v>
      </c>
      <c r="AR44" s="33">
        <f ca="1">SUMIFS(Amount_TI,Location_TI,$A44,FundingSource_TI,AR$1)+SUMIFS(Amount_CS,Location_CS,$A44,Fundingsource_CS,AR$1)+SUMIFS(Amount_ETL,Location_ETL,$A44,FundingSource_ETL,AR$1)+SUMIFS(Amount_Other,Location_Other,$A44,FundingSource_Other,AR$1)+SUMIFS('CSW Programs'!$J$4:$J$500,'CSW Programs'!$D$4:$D$500,'Location Totals'!$A44,'CSW Programs'!$I$4:$I$500,'School Mailing Address'!$Q$6)</f>
        <v>0</v>
      </c>
      <c r="AS44" s="33">
        <f ca="1">SUMIFS(Amount_TI,Location_TI,$A44,FundingSource_TI,AS$1)+SUMIFS(Amount_CS,Location_CS,$A44,Fundingsource_CS,AS$1)+SUMIFS(Amount_ETL,Location_ETL,$A44,FundingSource_ETL,AS$1)+SUMIFS(Amount_Other,Location_Other,$A44,FundingSource_Other,AS$1)+SUMIFS('CSW Programs'!$J$4:$J$500,'CSW Programs'!$D$4:$D$500,'Location Totals'!$A44,'CSW Programs'!$I$4:$I$500,'School Mailing Address'!$Q$7)</f>
        <v>0</v>
      </c>
      <c r="AT44" s="33">
        <f ca="1">SUMIFS(Amount_TI,Location_TI,$A44,FundingSource_TI,AT$1)+SUMIFS(Amount_CS,Location_CS,$A44,Fundingsource_CS,AT$1)+SUMIFS(Amount_ETL,Location_ETL,$A44,FundingSource_ETL,AT$1)+SUMIFS(Amount_Other,Location_Other,$A44,FundingSource_Other,AT$1)+SUMIFS('CSW Programs'!$J$4:$J$500,'CSW Programs'!$D$4:$D$500,'Location Totals'!$A44,'CSW Programs'!$I$4:$I$500,'Location Totals'!$AT$1)</f>
        <v>0</v>
      </c>
      <c r="AU44" s="33">
        <f ca="1">SUMIFS(Amount_TI,Location_TI,$A44,FundingSource_TI,AU$1)+SUMIFS(Amount_CS,Location_CS,$A44,Fundingsource_CS,AU$1)+SUMIFS(Amount_ETL,Location_ETL,$A44,FundingSource_ETL,AU$1)+SUMIFS(Amount_Other,Location_Other,$A44,FundingSource_Other,AU$1)+SUMIFS('CSW Programs'!$J$4:$J$500,'CSW Programs'!$D$4:$D$500,'Location Totals'!$A44,'CSW Programs'!$I$4:$I$500,'Location Totals'!$AU$1)</f>
        <v>0</v>
      </c>
      <c r="AV44" s="33">
        <f ca="1">SUMIFS(Amount_TI,Location_TI,$A44,FundingSource_TI,AV$1)+SUMIFS(Amount_CS,Location_CS,$A44,Fundingsource_CS,AV$1)+SUMIFS(Amount_ETL,Location_ETL,$A44,FundingSource_ETL,AV$1)+SUMIFS(Amount_Other,Location_Other,$A44,FundingSource_Other,AV$1)+SUMIFS('CSW Programs'!$J$4:$J$500,'CSW Programs'!$D$4:$D$500,'Location Totals'!$A44,'CSW Programs'!$I$4:$I$500,'Location Totals'!$AV$1)</f>
        <v>0</v>
      </c>
      <c r="AW44" s="33"/>
      <c r="BR44" s="32">
        <v>43</v>
      </c>
      <c r="BT44" s="32">
        <v>43</v>
      </c>
    </row>
    <row r="45" spans="1:72" hidden="1" x14ac:dyDescent="0.2">
      <c r="A45" s="17" t="e">
        <f ca="1">IF('Cover Page'!$C$17&lt;&gt;"YES",IF(HLOOKUP($BZ$1,'District Label'!A:GR,BR45,FALSE)="","",(HLOOKUP($BZ$1,'District Label'!A:GR,BR45,FALSE))),OFFSET('BOCES SELECT'!$CH$4:$CH$402,,,COUNTIF('BOCES SELECT'!E:E,"&gt;0")))</f>
        <v>#N/A</v>
      </c>
      <c r="B45" s="33">
        <f t="shared" ca="1" si="3"/>
        <v>0</v>
      </c>
      <c r="C45" s="33">
        <f t="shared" ca="1" si="4"/>
        <v>0</v>
      </c>
      <c r="D45" s="33">
        <f t="shared" ca="1" si="24"/>
        <v>0</v>
      </c>
      <c r="E45" s="33">
        <f t="shared" ca="1" si="24"/>
        <v>0</v>
      </c>
      <c r="F45" s="33">
        <f t="shared" ca="1" si="24"/>
        <v>0</v>
      </c>
      <c r="G45" s="33">
        <f t="shared" ca="1" si="24"/>
        <v>0</v>
      </c>
      <c r="H45" s="33">
        <f t="shared" ca="1" si="25"/>
        <v>0</v>
      </c>
      <c r="I45" s="33">
        <f t="shared" ca="1" si="24"/>
        <v>0</v>
      </c>
      <c r="J45" s="50">
        <f t="shared" ca="1" si="6"/>
        <v>0</v>
      </c>
      <c r="K45" s="33">
        <f t="shared" ca="1" si="17"/>
        <v>0</v>
      </c>
      <c r="L45" s="33">
        <f t="shared" ca="1" si="18"/>
        <v>0</v>
      </c>
      <c r="M45" s="33">
        <f t="shared" ca="1" si="19"/>
        <v>0</v>
      </c>
      <c r="N45" s="33">
        <f t="shared" ca="1" si="20"/>
        <v>0</v>
      </c>
      <c r="O45" s="33">
        <f t="shared" ca="1" si="21"/>
        <v>0</v>
      </c>
      <c r="P45" s="33">
        <f t="shared" ca="1" si="32"/>
        <v>0</v>
      </c>
      <c r="Q45" s="33">
        <f t="shared" ca="1" si="32"/>
        <v>0</v>
      </c>
      <c r="R45" s="33">
        <f t="shared" ca="1" si="32"/>
        <v>0</v>
      </c>
      <c r="S45" s="33">
        <f t="shared" ca="1" si="32"/>
        <v>0</v>
      </c>
      <c r="T45" s="33">
        <f t="shared" ca="1" si="33"/>
        <v>0</v>
      </c>
      <c r="U45" s="33">
        <f t="shared" ca="1" si="33"/>
        <v>0</v>
      </c>
      <c r="V45" s="33">
        <f t="shared" ca="1" si="33"/>
        <v>0</v>
      </c>
      <c r="W45" s="33">
        <f t="shared" ca="1" si="33"/>
        <v>0</v>
      </c>
      <c r="X45" s="33">
        <f t="shared" ca="1" si="33"/>
        <v>0</v>
      </c>
      <c r="Y45" s="33">
        <f t="shared" ca="1" si="33"/>
        <v>0</v>
      </c>
      <c r="Z45" s="33">
        <f t="shared" ca="1" si="33"/>
        <v>0</v>
      </c>
      <c r="AA45" s="33">
        <f t="shared" ca="1" si="33"/>
        <v>0</v>
      </c>
      <c r="AB45" s="33">
        <f t="shared" ca="1" si="33"/>
        <v>0</v>
      </c>
      <c r="AC45" s="33">
        <f t="shared" ca="1" si="33"/>
        <v>0</v>
      </c>
      <c r="AD45" s="33">
        <f t="shared" ca="1" si="33"/>
        <v>0</v>
      </c>
      <c r="AE45" s="33">
        <f t="shared" ca="1" si="34"/>
        <v>0</v>
      </c>
      <c r="AF45" s="33">
        <f t="shared" ca="1" si="34"/>
        <v>0</v>
      </c>
      <c r="AG45" s="33">
        <f t="shared" ca="1" si="34"/>
        <v>0</v>
      </c>
      <c r="AH45" s="33">
        <f t="shared" ca="1" si="34"/>
        <v>0</v>
      </c>
      <c r="AI45" s="33">
        <f t="shared" ca="1" si="34"/>
        <v>0</v>
      </c>
      <c r="AJ45" s="33">
        <f t="shared" ca="1" si="34"/>
        <v>0</v>
      </c>
      <c r="AK45" s="33">
        <f t="shared" ca="1" si="34"/>
        <v>0</v>
      </c>
      <c r="AL45" s="33">
        <f t="shared" ca="1" si="34"/>
        <v>0</v>
      </c>
      <c r="AM45" s="33">
        <f t="shared" ca="1" si="34"/>
        <v>0</v>
      </c>
      <c r="AN45" s="33">
        <f t="shared" ca="1" si="34"/>
        <v>0</v>
      </c>
      <c r="AO45" s="33">
        <f t="shared" ca="1" si="35"/>
        <v>0</v>
      </c>
      <c r="AP45" s="33">
        <f t="shared" ca="1" si="35"/>
        <v>0</v>
      </c>
      <c r="AQ45" s="33">
        <f ca="1">SUMIFS(Amount_TI,Location_TI,$A45,FundingSource_TI,AQ$1)+SUMIFS(Amount_CS,Location_CS,$A45,Fundingsource_CS,AQ$1)+SUMIFS(Amount_ETL,Location_ETL,$A45,FundingSource_ETL,AQ$1)+SUMIFS(Amount_Other,Location_Other,$A45,FundingSource_Other,AQ$1)+SUMIFS('CSW Programs'!$J$4:$J$500,'CSW Programs'!$D$4:$D$500,'Location Totals'!$A45,'CSW Programs'!$I$4:$I$500,'School Mailing Address'!$Q$5)</f>
        <v>0</v>
      </c>
      <c r="AR45" s="33">
        <f ca="1">SUMIFS(Amount_TI,Location_TI,$A45,FundingSource_TI,AR$1)+SUMIFS(Amount_CS,Location_CS,$A45,Fundingsource_CS,AR$1)+SUMIFS(Amount_ETL,Location_ETL,$A45,FundingSource_ETL,AR$1)+SUMIFS(Amount_Other,Location_Other,$A45,FundingSource_Other,AR$1)+SUMIFS('CSW Programs'!$J$4:$J$500,'CSW Programs'!$D$4:$D$500,'Location Totals'!$A45,'CSW Programs'!$I$4:$I$500,'School Mailing Address'!$Q$6)</f>
        <v>0</v>
      </c>
      <c r="AS45" s="33">
        <f ca="1">SUMIFS(Amount_TI,Location_TI,$A45,FundingSource_TI,AS$1)+SUMIFS(Amount_CS,Location_CS,$A45,Fundingsource_CS,AS$1)+SUMIFS(Amount_ETL,Location_ETL,$A45,FundingSource_ETL,AS$1)+SUMIFS(Amount_Other,Location_Other,$A45,FundingSource_Other,AS$1)+SUMIFS('CSW Programs'!$J$4:$J$500,'CSW Programs'!$D$4:$D$500,'Location Totals'!$A45,'CSW Programs'!$I$4:$I$500,'School Mailing Address'!$Q$7)</f>
        <v>0</v>
      </c>
      <c r="AT45" s="33">
        <f ca="1">SUMIFS(Amount_TI,Location_TI,$A45,FundingSource_TI,AT$1)+SUMIFS(Amount_CS,Location_CS,$A45,Fundingsource_CS,AT$1)+SUMIFS(Amount_ETL,Location_ETL,$A45,FundingSource_ETL,AT$1)+SUMIFS(Amount_Other,Location_Other,$A45,FundingSource_Other,AT$1)+SUMIFS('CSW Programs'!$J$4:$J$500,'CSW Programs'!$D$4:$D$500,'Location Totals'!$A45,'CSW Programs'!$I$4:$I$500,'Location Totals'!$AT$1)</f>
        <v>0</v>
      </c>
      <c r="AU45" s="33">
        <f ca="1">SUMIFS(Amount_TI,Location_TI,$A45,FundingSource_TI,AU$1)+SUMIFS(Amount_CS,Location_CS,$A45,Fundingsource_CS,AU$1)+SUMIFS(Amount_ETL,Location_ETL,$A45,FundingSource_ETL,AU$1)+SUMIFS(Amount_Other,Location_Other,$A45,FundingSource_Other,AU$1)+SUMIFS('CSW Programs'!$J$4:$J$500,'CSW Programs'!$D$4:$D$500,'Location Totals'!$A45,'CSW Programs'!$I$4:$I$500,'Location Totals'!$AU$1)</f>
        <v>0</v>
      </c>
      <c r="AV45" s="33">
        <f ca="1">SUMIFS(Amount_TI,Location_TI,$A45,FundingSource_TI,AV$1)+SUMIFS(Amount_CS,Location_CS,$A45,Fundingsource_CS,AV$1)+SUMIFS(Amount_ETL,Location_ETL,$A45,FundingSource_ETL,AV$1)+SUMIFS(Amount_Other,Location_Other,$A45,FundingSource_Other,AV$1)+SUMIFS('CSW Programs'!$J$4:$J$500,'CSW Programs'!$D$4:$D$500,'Location Totals'!$A45,'CSW Programs'!$I$4:$I$500,'Location Totals'!$AV$1)</f>
        <v>0</v>
      </c>
      <c r="AW45" s="33"/>
      <c r="BR45" s="32">
        <v>44</v>
      </c>
      <c r="BT45" s="32">
        <v>44</v>
      </c>
    </row>
    <row r="46" spans="1:72" hidden="1" x14ac:dyDescent="0.2">
      <c r="A46" s="17" t="e">
        <f ca="1">IF('Cover Page'!$C$17&lt;&gt;"YES",IF(HLOOKUP($BZ$1,'District Label'!A:GR,BR46,FALSE)="","",(HLOOKUP($BZ$1,'District Label'!A:GR,BR46,FALSE))),OFFSET('BOCES SELECT'!$CH$4:$CH$402,,,COUNTIF('BOCES SELECT'!E:E,"&gt;0")))</f>
        <v>#N/A</v>
      </c>
      <c r="B46" s="33">
        <f t="shared" ca="1" si="3"/>
        <v>0</v>
      </c>
      <c r="C46" s="33">
        <f t="shared" ca="1" si="4"/>
        <v>0</v>
      </c>
      <c r="D46" s="33">
        <f t="shared" ca="1" si="24"/>
        <v>0</v>
      </c>
      <c r="E46" s="33">
        <f t="shared" ca="1" si="24"/>
        <v>0</v>
      </c>
      <c r="F46" s="33">
        <f t="shared" ca="1" si="24"/>
        <v>0</v>
      </c>
      <c r="G46" s="33">
        <f t="shared" ca="1" si="24"/>
        <v>0</v>
      </c>
      <c r="H46" s="33">
        <f t="shared" ca="1" si="25"/>
        <v>0</v>
      </c>
      <c r="I46" s="33">
        <f t="shared" ca="1" si="24"/>
        <v>0</v>
      </c>
      <c r="J46" s="50">
        <f t="shared" ca="1" si="6"/>
        <v>0</v>
      </c>
      <c r="K46" s="33">
        <f t="shared" ca="1" si="17"/>
        <v>0</v>
      </c>
      <c r="L46" s="33">
        <f t="shared" ca="1" si="18"/>
        <v>0</v>
      </c>
      <c r="M46" s="33">
        <f t="shared" ca="1" si="19"/>
        <v>0</v>
      </c>
      <c r="N46" s="33">
        <f t="shared" ca="1" si="20"/>
        <v>0</v>
      </c>
      <c r="O46" s="33">
        <f t="shared" ca="1" si="21"/>
        <v>0</v>
      </c>
      <c r="P46" s="33">
        <f t="shared" ca="1" si="32"/>
        <v>0</v>
      </c>
      <c r="Q46" s="33">
        <f t="shared" ca="1" si="32"/>
        <v>0</v>
      </c>
      <c r="R46" s="33">
        <f t="shared" ca="1" si="32"/>
        <v>0</v>
      </c>
      <c r="S46" s="33">
        <f t="shared" ca="1" si="32"/>
        <v>0</v>
      </c>
      <c r="T46" s="33">
        <f t="shared" ca="1" si="33"/>
        <v>0</v>
      </c>
      <c r="U46" s="33">
        <f t="shared" ca="1" si="33"/>
        <v>0</v>
      </c>
      <c r="V46" s="33">
        <f t="shared" ca="1" si="33"/>
        <v>0</v>
      </c>
      <c r="W46" s="33">
        <f t="shared" ca="1" si="33"/>
        <v>0</v>
      </c>
      <c r="X46" s="33">
        <f t="shared" ca="1" si="33"/>
        <v>0</v>
      </c>
      <c r="Y46" s="33">
        <f t="shared" ca="1" si="33"/>
        <v>0</v>
      </c>
      <c r="Z46" s="33">
        <f t="shared" ca="1" si="33"/>
        <v>0</v>
      </c>
      <c r="AA46" s="33">
        <f t="shared" ca="1" si="33"/>
        <v>0</v>
      </c>
      <c r="AB46" s="33">
        <f t="shared" ca="1" si="33"/>
        <v>0</v>
      </c>
      <c r="AC46" s="33">
        <f t="shared" ca="1" si="33"/>
        <v>0</v>
      </c>
      <c r="AD46" s="33">
        <f t="shared" ca="1" si="33"/>
        <v>0</v>
      </c>
      <c r="AE46" s="33">
        <f t="shared" ca="1" si="34"/>
        <v>0</v>
      </c>
      <c r="AF46" s="33">
        <f t="shared" ca="1" si="34"/>
        <v>0</v>
      </c>
      <c r="AG46" s="33">
        <f t="shared" ca="1" si="34"/>
        <v>0</v>
      </c>
      <c r="AH46" s="33">
        <f t="shared" ca="1" si="34"/>
        <v>0</v>
      </c>
      <c r="AI46" s="33">
        <f t="shared" ca="1" si="34"/>
        <v>0</v>
      </c>
      <c r="AJ46" s="33">
        <f t="shared" ca="1" si="34"/>
        <v>0</v>
      </c>
      <c r="AK46" s="33">
        <f t="shared" ca="1" si="34"/>
        <v>0</v>
      </c>
      <c r="AL46" s="33">
        <f t="shared" ca="1" si="34"/>
        <v>0</v>
      </c>
      <c r="AM46" s="33">
        <f t="shared" ca="1" si="34"/>
        <v>0</v>
      </c>
      <c r="AN46" s="33">
        <f t="shared" ca="1" si="34"/>
        <v>0</v>
      </c>
      <c r="AO46" s="33">
        <f t="shared" ca="1" si="35"/>
        <v>0</v>
      </c>
      <c r="AP46" s="33">
        <f t="shared" ca="1" si="35"/>
        <v>0</v>
      </c>
      <c r="AQ46" s="33">
        <f ca="1">SUMIFS(Amount_TI,Location_TI,$A46,FundingSource_TI,AQ$1)+SUMIFS(Amount_CS,Location_CS,$A46,Fundingsource_CS,AQ$1)+SUMIFS(Amount_ETL,Location_ETL,$A46,FundingSource_ETL,AQ$1)+SUMIFS(Amount_Other,Location_Other,$A46,FundingSource_Other,AQ$1)+SUMIFS('CSW Programs'!$J$4:$J$500,'CSW Programs'!$D$4:$D$500,'Location Totals'!$A46,'CSW Programs'!$I$4:$I$500,'School Mailing Address'!$Q$5)</f>
        <v>0</v>
      </c>
      <c r="AR46" s="33">
        <f ca="1">SUMIFS(Amount_TI,Location_TI,$A46,FundingSource_TI,AR$1)+SUMIFS(Amount_CS,Location_CS,$A46,Fundingsource_CS,AR$1)+SUMIFS(Amount_ETL,Location_ETL,$A46,FundingSource_ETL,AR$1)+SUMIFS(Amount_Other,Location_Other,$A46,FundingSource_Other,AR$1)+SUMIFS('CSW Programs'!$J$4:$J$500,'CSW Programs'!$D$4:$D$500,'Location Totals'!$A46,'CSW Programs'!$I$4:$I$500,'School Mailing Address'!$Q$6)</f>
        <v>0</v>
      </c>
      <c r="AS46" s="33">
        <f ca="1">SUMIFS(Amount_TI,Location_TI,$A46,FundingSource_TI,AS$1)+SUMIFS(Amount_CS,Location_CS,$A46,Fundingsource_CS,AS$1)+SUMIFS(Amount_ETL,Location_ETL,$A46,FundingSource_ETL,AS$1)+SUMIFS(Amount_Other,Location_Other,$A46,FundingSource_Other,AS$1)+SUMIFS('CSW Programs'!$J$4:$J$500,'CSW Programs'!$D$4:$D$500,'Location Totals'!$A46,'CSW Programs'!$I$4:$I$500,'School Mailing Address'!$Q$7)</f>
        <v>0</v>
      </c>
      <c r="AT46" s="33">
        <f ca="1">SUMIFS(Amount_TI,Location_TI,$A46,FundingSource_TI,AT$1)+SUMIFS(Amount_CS,Location_CS,$A46,Fundingsource_CS,AT$1)+SUMIFS(Amount_ETL,Location_ETL,$A46,FundingSource_ETL,AT$1)+SUMIFS(Amount_Other,Location_Other,$A46,FundingSource_Other,AT$1)+SUMIFS('CSW Programs'!$J$4:$J$500,'CSW Programs'!$D$4:$D$500,'Location Totals'!$A46,'CSW Programs'!$I$4:$I$500,'Location Totals'!$AT$1)</f>
        <v>0</v>
      </c>
      <c r="AU46" s="33">
        <f ca="1">SUMIFS(Amount_TI,Location_TI,$A46,FundingSource_TI,AU$1)+SUMIFS(Amount_CS,Location_CS,$A46,Fundingsource_CS,AU$1)+SUMIFS(Amount_ETL,Location_ETL,$A46,FundingSource_ETL,AU$1)+SUMIFS(Amount_Other,Location_Other,$A46,FundingSource_Other,AU$1)+SUMIFS('CSW Programs'!$J$4:$J$500,'CSW Programs'!$D$4:$D$500,'Location Totals'!$A46,'CSW Programs'!$I$4:$I$500,'Location Totals'!$AU$1)</f>
        <v>0</v>
      </c>
      <c r="AV46" s="33">
        <f ca="1">SUMIFS(Amount_TI,Location_TI,$A46,FundingSource_TI,AV$1)+SUMIFS(Amount_CS,Location_CS,$A46,Fundingsource_CS,AV$1)+SUMIFS(Amount_ETL,Location_ETL,$A46,FundingSource_ETL,AV$1)+SUMIFS(Amount_Other,Location_Other,$A46,FundingSource_Other,AV$1)+SUMIFS('CSW Programs'!$J$4:$J$500,'CSW Programs'!$D$4:$D$500,'Location Totals'!$A46,'CSW Programs'!$I$4:$I$500,'Location Totals'!$AV$1)</f>
        <v>0</v>
      </c>
      <c r="AW46" s="33"/>
      <c r="BR46" s="32">
        <v>45</v>
      </c>
      <c r="BT46" s="32">
        <v>45</v>
      </c>
    </row>
    <row r="47" spans="1:72" hidden="1" x14ac:dyDescent="0.2">
      <c r="A47" s="17" t="e">
        <f ca="1">IF('Cover Page'!$C$17&lt;&gt;"YES",IF(HLOOKUP($BZ$1,'District Label'!A:GR,BR47,FALSE)="","",(HLOOKUP($BZ$1,'District Label'!A:GR,BR47,FALSE))),OFFSET('BOCES SELECT'!$CH$4:$CH$402,,,COUNTIF('BOCES SELECT'!E:E,"&gt;0")))</f>
        <v>#N/A</v>
      </c>
      <c r="B47" s="33">
        <f t="shared" ca="1" si="3"/>
        <v>0</v>
      </c>
      <c r="C47" s="33">
        <f t="shared" ca="1" si="4"/>
        <v>0</v>
      </c>
      <c r="D47" s="33">
        <f t="shared" ca="1" si="24"/>
        <v>0</v>
      </c>
      <c r="E47" s="33">
        <f t="shared" ca="1" si="24"/>
        <v>0</v>
      </c>
      <c r="F47" s="33">
        <f t="shared" ca="1" si="24"/>
        <v>0</v>
      </c>
      <c r="G47" s="33">
        <f t="shared" ca="1" si="24"/>
        <v>0</v>
      </c>
      <c r="H47" s="33">
        <f t="shared" ca="1" si="25"/>
        <v>0</v>
      </c>
      <c r="I47" s="33">
        <f t="shared" ca="1" si="24"/>
        <v>0</v>
      </c>
      <c r="J47" s="50">
        <f t="shared" ca="1" si="6"/>
        <v>0</v>
      </c>
      <c r="K47" s="33">
        <f t="shared" ca="1" si="17"/>
        <v>0</v>
      </c>
      <c r="L47" s="33">
        <f t="shared" ca="1" si="18"/>
        <v>0</v>
      </c>
      <c r="M47" s="33">
        <f t="shared" ca="1" si="19"/>
        <v>0</v>
      </c>
      <c r="N47" s="33">
        <f t="shared" ca="1" si="20"/>
        <v>0</v>
      </c>
      <c r="O47" s="33">
        <f t="shared" ca="1" si="21"/>
        <v>0</v>
      </c>
      <c r="P47" s="33">
        <f t="shared" ca="1" si="32"/>
        <v>0</v>
      </c>
      <c r="Q47" s="33">
        <f t="shared" ca="1" si="32"/>
        <v>0</v>
      </c>
      <c r="R47" s="33">
        <f t="shared" ca="1" si="32"/>
        <v>0</v>
      </c>
      <c r="S47" s="33">
        <f t="shared" ca="1" si="32"/>
        <v>0</v>
      </c>
      <c r="T47" s="33">
        <f t="shared" ca="1" si="33"/>
        <v>0</v>
      </c>
      <c r="U47" s="33">
        <f t="shared" ca="1" si="33"/>
        <v>0</v>
      </c>
      <c r="V47" s="33">
        <f t="shared" ca="1" si="33"/>
        <v>0</v>
      </c>
      <c r="W47" s="33">
        <f t="shared" ca="1" si="33"/>
        <v>0</v>
      </c>
      <c r="X47" s="33">
        <f t="shared" ca="1" si="33"/>
        <v>0</v>
      </c>
      <c r="Y47" s="33">
        <f t="shared" ca="1" si="33"/>
        <v>0</v>
      </c>
      <c r="Z47" s="33">
        <f t="shared" ca="1" si="33"/>
        <v>0</v>
      </c>
      <c r="AA47" s="33">
        <f t="shared" ca="1" si="33"/>
        <v>0</v>
      </c>
      <c r="AB47" s="33">
        <f t="shared" ca="1" si="33"/>
        <v>0</v>
      </c>
      <c r="AC47" s="33">
        <f t="shared" ca="1" si="33"/>
        <v>0</v>
      </c>
      <c r="AD47" s="33">
        <f t="shared" ca="1" si="33"/>
        <v>0</v>
      </c>
      <c r="AE47" s="33">
        <f t="shared" ca="1" si="34"/>
        <v>0</v>
      </c>
      <c r="AF47" s="33">
        <f t="shared" ca="1" si="34"/>
        <v>0</v>
      </c>
      <c r="AG47" s="33">
        <f t="shared" ca="1" si="34"/>
        <v>0</v>
      </c>
      <c r="AH47" s="33">
        <f t="shared" ca="1" si="34"/>
        <v>0</v>
      </c>
      <c r="AI47" s="33">
        <f t="shared" ca="1" si="34"/>
        <v>0</v>
      </c>
      <c r="AJ47" s="33">
        <f t="shared" ca="1" si="34"/>
        <v>0</v>
      </c>
      <c r="AK47" s="33">
        <f t="shared" ca="1" si="34"/>
        <v>0</v>
      </c>
      <c r="AL47" s="33">
        <f t="shared" ca="1" si="34"/>
        <v>0</v>
      </c>
      <c r="AM47" s="33">
        <f t="shared" ca="1" si="34"/>
        <v>0</v>
      </c>
      <c r="AN47" s="33">
        <f t="shared" ca="1" si="34"/>
        <v>0</v>
      </c>
      <c r="AO47" s="33">
        <f t="shared" ca="1" si="35"/>
        <v>0</v>
      </c>
      <c r="AP47" s="33">
        <f t="shared" ca="1" si="35"/>
        <v>0</v>
      </c>
      <c r="AQ47" s="33">
        <f ca="1">SUMIFS(Amount_TI,Location_TI,$A47,FundingSource_TI,AQ$1)+SUMIFS(Amount_CS,Location_CS,$A47,Fundingsource_CS,AQ$1)+SUMIFS(Amount_ETL,Location_ETL,$A47,FundingSource_ETL,AQ$1)+SUMIFS(Amount_Other,Location_Other,$A47,FundingSource_Other,AQ$1)+SUMIFS('CSW Programs'!$J$4:$J$500,'CSW Programs'!$D$4:$D$500,'Location Totals'!$A47,'CSW Programs'!$I$4:$I$500,'School Mailing Address'!$Q$5)</f>
        <v>0</v>
      </c>
      <c r="AR47" s="33">
        <f ca="1">SUMIFS(Amount_TI,Location_TI,$A47,FundingSource_TI,AR$1)+SUMIFS(Amount_CS,Location_CS,$A47,Fundingsource_CS,AR$1)+SUMIFS(Amount_ETL,Location_ETL,$A47,FundingSource_ETL,AR$1)+SUMIFS(Amount_Other,Location_Other,$A47,FundingSource_Other,AR$1)+SUMIFS('CSW Programs'!$J$4:$J$500,'CSW Programs'!$D$4:$D$500,'Location Totals'!$A47,'CSW Programs'!$I$4:$I$500,'School Mailing Address'!$Q$6)</f>
        <v>0</v>
      </c>
      <c r="AS47" s="33">
        <f ca="1">SUMIFS(Amount_TI,Location_TI,$A47,FundingSource_TI,AS$1)+SUMIFS(Amount_CS,Location_CS,$A47,Fundingsource_CS,AS$1)+SUMIFS(Amount_ETL,Location_ETL,$A47,FundingSource_ETL,AS$1)+SUMIFS(Amount_Other,Location_Other,$A47,FundingSource_Other,AS$1)+SUMIFS('CSW Programs'!$J$4:$J$500,'CSW Programs'!$D$4:$D$500,'Location Totals'!$A47,'CSW Programs'!$I$4:$I$500,'School Mailing Address'!$Q$7)</f>
        <v>0</v>
      </c>
      <c r="AT47" s="33">
        <f ca="1">SUMIFS(Amount_TI,Location_TI,$A47,FundingSource_TI,AT$1)+SUMIFS(Amount_CS,Location_CS,$A47,Fundingsource_CS,AT$1)+SUMIFS(Amount_ETL,Location_ETL,$A47,FundingSource_ETL,AT$1)+SUMIFS(Amount_Other,Location_Other,$A47,FundingSource_Other,AT$1)+SUMIFS('CSW Programs'!$J$4:$J$500,'CSW Programs'!$D$4:$D$500,'Location Totals'!$A47,'CSW Programs'!$I$4:$I$500,'Location Totals'!$AT$1)</f>
        <v>0</v>
      </c>
      <c r="AU47" s="33">
        <f ca="1">SUMIFS(Amount_TI,Location_TI,$A47,FundingSource_TI,AU$1)+SUMIFS(Amount_CS,Location_CS,$A47,Fundingsource_CS,AU$1)+SUMIFS(Amount_ETL,Location_ETL,$A47,FundingSource_ETL,AU$1)+SUMIFS(Amount_Other,Location_Other,$A47,FundingSource_Other,AU$1)+SUMIFS('CSW Programs'!$J$4:$J$500,'CSW Programs'!$D$4:$D$500,'Location Totals'!$A47,'CSW Programs'!$I$4:$I$500,'Location Totals'!$AU$1)</f>
        <v>0</v>
      </c>
      <c r="AV47" s="33">
        <f ca="1">SUMIFS(Amount_TI,Location_TI,$A47,FundingSource_TI,AV$1)+SUMIFS(Amount_CS,Location_CS,$A47,Fundingsource_CS,AV$1)+SUMIFS(Amount_ETL,Location_ETL,$A47,FundingSource_ETL,AV$1)+SUMIFS(Amount_Other,Location_Other,$A47,FundingSource_Other,AV$1)+SUMIFS('CSW Programs'!$J$4:$J$500,'CSW Programs'!$D$4:$D$500,'Location Totals'!$A47,'CSW Programs'!$I$4:$I$500,'Location Totals'!$AV$1)</f>
        <v>0</v>
      </c>
      <c r="AW47" s="33"/>
      <c r="BR47" s="32">
        <v>46</v>
      </c>
      <c r="BT47" s="32">
        <v>46</v>
      </c>
    </row>
    <row r="48" spans="1:72" hidden="1" x14ac:dyDescent="0.2">
      <c r="A48" s="17" t="e">
        <f ca="1">IF('Cover Page'!$C$17&lt;&gt;"YES",IF(HLOOKUP($BZ$1,'District Label'!A:GR,BR48,FALSE)="","",(HLOOKUP($BZ$1,'District Label'!A:GR,BR48,FALSE))),OFFSET('BOCES SELECT'!$CH$4:$CH$402,,,COUNTIF('BOCES SELECT'!E:E,"&gt;0")))</f>
        <v>#N/A</v>
      </c>
      <c r="B48" s="33">
        <f t="shared" ca="1" si="3"/>
        <v>0</v>
      </c>
      <c r="C48" s="33">
        <f t="shared" ca="1" si="4"/>
        <v>0</v>
      </c>
      <c r="D48" s="33">
        <f t="shared" ca="1" si="24"/>
        <v>0</v>
      </c>
      <c r="E48" s="33">
        <f t="shared" ca="1" si="24"/>
        <v>0</v>
      </c>
      <c r="F48" s="33">
        <f t="shared" ca="1" si="24"/>
        <v>0</v>
      </c>
      <c r="G48" s="33">
        <f t="shared" ca="1" si="24"/>
        <v>0</v>
      </c>
      <c r="H48" s="33">
        <f t="shared" ca="1" si="25"/>
        <v>0</v>
      </c>
      <c r="I48" s="33">
        <f t="shared" ca="1" si="24"/>
        <v>0</v>
      </c>
      <c r="J48" s="50">
        <f t="shared" ca="1" si="6"/>
        <v>0</v>
      </c>
      <c r="K48" s="33">
        <f t="shared" ca="1" si="17"/>
        <v>0</v>
      </c>
      <c r="L48" s="33">
        <f t="shared" ca="1" si="18"/>
        <v>0</v>
      </c>
      <c r="M48" s="33">
        <f t="shared" ca="1" si="19"/>
        <v>0</v>
      </c>
      <c r="N48" s="33">
        <f t="shared" ca="1" si="20"/>
        <v>0</v>
      </c>
      <c r="O48" s="33">
        <f t="shared" ca="1" si="21"/>
        <v>0</v>
      </c>
      <c r="P48" s="33">
        <f t="shared" ca="1" si="32"/>
        <v>0</v>
      </c>
      <c r="Q48" s="33">
        <f t="shared" ca="1" si="32"/>
        <v>0</v>
      </c>
      <c r="R48" s="33">
        <f t="shared" ca="1" si="32"/>
        <v>0</v>
      </c>
      <c r="S48" s="33">
        <f t="shared" ca="1" si="32"/>
        <v>0</v>
      </c>
      <c r="T48" s="33">
        <f t="shared" ca="1" si="33"/>
        <v>0</v>
      </c>
      <c r="U48" s="33">
        <f t="shared" ca="1" si="33"/>
        <v>0</v>
      </c>
      <c r="V48" s="33">
        <f t="shared" ca="1" si="33"/>
        <v>0</v>
      </c>
      <c r="W48" s="33">
        <f t="shared" ca="1" si="33"/>
        <v>0</v>
      </c>
      <c r="X48" s="33">
        <f t="shared" ca="1" si="33"/>
        <v>0</v>
      </c>
      <c r="Y48" s="33">
        <f t="shared" ca="1" si="33"/>
        <v>0</v>
      </c>
      <c r="Z48" s="33">
        <f t="shared" ca="1" si="33"/>
        <v>0</v>
      </c>
      <c r="AA48" s="33">
        <f t="shared" ca="1" si="33"/>
        <v>0</v>
      </c>
      <c r="AB48" s="33">
        <f t="shared" ca="1" si="33"/>
        <v>0</v>
      </c>
      <c r="AC48" s="33">
        <f t="shared" ca="1" si="33"/>
        <v>0</v>
      </c>
      <c r="AD48" s="33">
        <f t="shared" ca="1" si="33"/>
        <v>0</v>
      </c>
      <c r="AE48" s="33">
        <f t="shared" ca="1" si="34"/>
        <v>0</v>
      </c>
      <c r="AF48" s="33">
        <f t="shared" ca="1" si="34"/>
        <v>0</v>
      </c>
      <c r="AG48" s="33">
        <f t="shared" ca="1" si="34"/>
        <v>0</v>
      </c>
      <c r="AH48" s="33">
        <f t="shared" ca="1" si="34"/>
        <v>0</v>
      </c>
      <c r="AI48" s="33">
        <f t="shared" ca="1" si="34"/>
        <v>0</v>
      </c>
      <c r="AJ48" s="33">
        <f t="shared" ca="1" si="34"/>
        <v>0</v>
      </c>
      <c r="AK48" s="33">
        <f t="shared" ca="1" si="34"/>
        <v>0</v>
      </c>
      <c r="AL48" s="33">
        <f t="shared" ca="1" si="34"/>
        <v>0</v>
      </c>
      <c r="AM48" s="33">
        <f t="shared" ca="1" si="34"/>
        <v>0</v>
      </c>
      <c r="AN48" s="33">
        <f t="shared" ca="1" si="34"/>
        <v>0</v>
      </c>
      <c r="AO48" s="33">
        <f t="shared" ca="1" si="35"/>
        <v>0</v>
      </c>
      <c r="AP48" s="33">
        <f t="shared" ca="1" si="35"/>
        <v>0</v>
      </c>
      <c r="AQ48" s="33">
        <f ca="1">SUMIFS(Amount_TI,Location_TI,$A48,FundingSource_TI,AQ$1)+SUMIFS(Amount_CS,Location_CS,$A48,Fundingsource_CS,AQ$1)+SUMIFS(Amount_ETL,Location_ETL,$A48,FundingSource_ETL,AQ$1)+SUMIFS(Amount_Other,Location_Other,$A48,FundingSource_Other,AQ$1)+SUMIFS('CSW Programs'!$J$4:$J$500,'CSW Programs'!$D$4:$D$500,'Location Totals'!$A48,'CSW Programs'!$I$4:$I$500,'School Mailing Address'!$Q$5)</f>
        <v>0</v>
      </c>
      <c r="AR48" s="33">
        <f ca="1">SUMIFS(Amount_TI,Location_TI,$A48,FundingSource_TI,AR$1)+SUMIFS(Amount_CS,Location_CS,$A48,Fundingsource_CS,AR$1)+SUMIFS(Amount_ETL,Location_ETL,$A48,FundingSource_ETL,AR$1)+SUMIFS(Amount_Other,Location_Other,$A48,FundingSource_Other,AR$1)+SUMIFS('CSW Programs'!$J$4:$J$500,'CSW Programs'!$D$4:$D$500,'Location Totals'!$A48,'CSW Programs'!$I$4:$I$500,'School Mailing Address'!$Q$6)</f>
        <v>0</v>
      </c>
      <c r="AS48" s="33">
        <f ca="1">SUMIFS(Amount_TI,Location_TI,$A48,FundingSource_TI,AS$1)+SUMIFS(Amount_CS,Location_CS,$A48,Fundingsource_CS,AS$1)+SUMIFS(Amount_ETL,Location_ETL,$A48,FundingSource_ETL,AS$1)+SUMIFS(Amount_Other,Location_Other,$A48,FundingSource_Other,AS$1)+SUMIFS('CSW Programs'!$J$4:$J$500,'CSW Programs'!$D$4:$D$500,'Location Totals'!$A48,'CSW Programs'!$I$4:$I$500,'School Mailing Address'!$Q$7)</f>
        <v>0</v>
      </c>
      <c r="AT48" s="33">
        <f ca="1">SUMIFS(Amount_TI,Location_TI,$A48,FundingSource_TI,AT$1)+SUMIFS(Amount_CS,Location_CS,$A48,Fundingsource_CS,AT$1)+SUMIFS(Amount_ETL,Location_ETL,$A48,FundingSource_ETL,AT$1)+SUMIFS(Amount_Other,Location_Other,$A48,FundingSource_Other,AT$1)+SUMIFS('CSW Programs'!$J$4:$J$500,'CSW Programs'!$D$4:$D$500,'Location Totals'!$A48,'CSW Programs'!$I$4:$I$500,'Location Totals'!$AT$1)</f>
        <v>0</v>
      </c>
      <c r="AU48" s="33">
        <f ca="1">SUMIFS(Amount_TI,Location_TI,$A48,FundingSource_TI,AU$1)+SUMIFS(Amount_CS,Location_CS,$A48,Fundingsource_CS,AU$1)+SUMIFS(Amount_ETL,Location_ETL,$A48,FundingSource_ETL,AU$1)+SUMIFS(Amount_Other,Location_Other,$A48,FundingSource_Other,AU$1)+SUMIFS('CSW Programs'!$J$4:$J$500,'CSW Programs'!$D$4:$D$500,'Location Totals'!$A48,'CSW Programs'!$I$4:$I$500,'Location Totals'!$AU$1)</f>
        <v>0</v>
      </c>
      <c r="AV48" s="33">
        <f ca="1">SUMIFS(Amount_TI,Location_TI,$A48,FundingSource_TI,AV$1)+SUMIFS(Amount_CS,Location_CS,$A48,Fundingsource_CS,AV$1)+SUMIFS(Amount_ETL,Location_ETL,$A48,FundingSource_ETL,AV$1)+SUMIFS(Amount_Other,Location_Other,$A48,FundingSource_Other,AV$1)+SUMIFS('CSW Programs'!$J$4:$J$500,'CSW Programs'!$D$4:$D$500,'Location Totals'!$A48,'CSW Programs'!$I$4:$I$500,'Location Totals'!$AV$1)</f>
        <v>0</v>
      </c>
      <c r="AW48" s="33"/>
      <c r="BR48" s="32">
        <v>47</v>
      </c>
      <c r="BT48" s="32">
        <v>47</v>
      </c>
    </row>
    <row r="49" spans="1:72" hidden="1" x14ac:dyDescent="0.2">
      <c r="A49" s="17" t="e">
        <f ca="1">IF('Cover Page'!$C$17&lt;&gt;"YES",IF(HLOOKUP($BZ$1,'District Label'!A:GR,BR49,FALSE)="","",(HLOOKUP($BZ$1,'District Label'!A:GR,BR49,FALSE))),OFFSET('BOCES SELECT'!$CH$4:$CH$402,,,COUNTIF('BOCES SELECT'!E:E,"&gt;0")))</f>
        <v>#N/A</v>
      </c>
      <c r="B49" s="33">
        <f t="shared" ca="1" si="3"/>
        <v>0</v>
      </c>
      <c r="C49" s="33">
        <f t="shared" ca="1" si="4"/>
        <v>0</v>
      </c>
      <c r="D49" s="33">
        <f t="shared" ca="1" si="24"/>
        <v>0</v>
      </c>
      <c r="E49" s="33">
        <f t="shared" ca="1" si="24"/>
        <v>0</v>
      </c>
      <c r="F49" s="33">
        <f t="shared" ca="1" si="24"/>
        <v>0</v>
      </c>
      <c r="G49" s="33">
        <f t="shared" ca="1" si="24"/>
        <v>0</v>
      </c>
      <c r="H49" s="33">
        <f t="shared" ca="1" si="25"/>
        <v>0</v>
      </c>
      <c r="I49" s="33">
        <f t="shared" ca="1" si="24"/>
        <v>0</v>
      </c>
      <c r="J49" s="50">
        <f t="shared" ca="1" si="6"/>
        <v>0</v>
      </c>
      <c r="K49" s="33">
        <f t="shared" ca="1" si="17"/>
        <v>0</v>
      </c>
      <c r="L49" s="33">
        <f t="shared" ca="1" si="18"/>
        <v>0</v>
      </c>
      <c r="M49" s="33">
        <f t="shared" ca="1" si="19"/>
        <v>0</v>
      </c>
      <c r="N49" s="33">
        <f t="shared" ca="1" si="20"/>
        <v>0</v>
      </c>
      <c r="O49" s="33">
        <f t="shared" ca="1" si="21"/>
        <v>0</v>
      </c>
      <c r="P49" s="33">
        <f t="shared" ca="1" si="32"/>
        <v>0</v>
      </c>
      <c r="Q49" s="33">
        <f t="shared" ca="1" si="32"/>
        <v>0</v>
      </c>
      <c r="R49" s="33">
        <f t="shared" ca="1" si="32"/>
        <v>0</v>
      </c>
      <c r="S49" s="33">
        <f t="shared" ca="1" si="32"/>
        <v>0</v>
      </c>
      <c r="T49" s="33">
        <f t="shared" ca="1" si="33"/>
        <v>0</v>
      </c>
      <c r="U49" s="33">
        <f t="shared" ca="1" si="33"/>
        <v>0</v>
      </c>
      <c r="V49" s="33">
        <f t="shared" ca="1" si="33"/>
        <v>0</v>
      </c>
      <c r="W49" s="33">
        <f t="shared" ca="1" si="33"/>
        <v>0</v>
      </c>
      <c r="X49" s="33">
        <f t="shared" ca="1" si="33"/>
        <v>0</v>
      </c>
      <c r="Y49" s="33">
        <f t="shared" ca="1" si="33"/>
        <v>0</v>
      </c>
      <c r="Z49" s="33">
        <f t="shared" ca="1" si="33"/>
        <v>0</v>
      </c>
      <c r="AA49" s="33">
        <f t="shared" ca="1" si="33"/>
        <v>0</v>
      </c>
      <c r="AB49" s="33">
        <f t="shared" ca="1" si="33"/>
        <v>0</v>
      </c>
      <c r="AC49" s="33">
        <f t="shared" ca="1" si="33"/>
        <v>0</v>
      </c>
      <c r="AD49" s="33">
        <f t="shared" ca="1" si="33"/>
        <v>0</v>
      </c>
      <c r="AE49" s="33">
        <f t="shared" ca="1" si="34"/>
        <v>0</v>
      </c>
      <c r="AF49" s="33">
        <f t="shared" ca="1" si="34"/>
        <v>0</v>
      </c>
      <c r="AG49" s="33">
        <f t="shared" ca="1" si="34"/>
        <v>0</v>
      </c>
      <c r="AH49" s="33">
        <f t="shared" ca="1" si="34"/>
        <v>0</v>
      </c>
      <c r="AI49" s="33">
        <f t="shared" ca="1" si="34"/>
        <v>0</v>
      </c>
      <c r="AJ49" s="33">
        <f t="shared" ca="1" si="34"/>
        <v>0</v>
      </c>
      <c r="AK49" s="33">
        <f t="shared" ca="1" si="34"/>
        <v>0</v>
      </c>
      <c r="AL49" s="33">
        <f t="shared" ca="1" si="34"/>
        <v>0</v>
      </c>
      <c r="AM49" s="33">
        <f t="shared" ca="1" si="34"/>
        <v>0</v>
      </c>
      <c r="AN49" s="33">
        <f t="shared" ca="1" si="34"/>
        <v>0</v>
      </c>
      <c r="AO49" s="33">
        <f t="shared" ca="1" si="35"/>
        <v>0</v>
      </c>
      <c r="AP49" s="33">
        <f t="shared" ca="1" si="35"/>
        <v>0</v>
      </c>
      <c r="AQ49" s="33">
        <f ca="1">SUMIFS(Amount_TI,Location_TI,$A49,FundingSource_TI,AQ$1)+SUMIFS(Amount_CS,Location_CS,$A49,Fundingsource_CS,AQ$1)+SUMIFS(Amount_ETL,Location_ETL,$A49,FundingSource_ETL,AQ$1)+SUMIFS(Amount_Other,Location_Other,$A49,FundingSource_Other,AQ$1)+SUMIFS('CSW Programs'!$J$4:$J$500,'CSW Programs'!$D$4:$D$500,'Location Totals'!$A49,'CSW Programs'!$I$4:$I$500,'School Mailing Address'!$Q$5)</f>
        <v>0</v>
      </c>
      <c r="AR49" s="33">
        <f ca="1">SUMIFS(Amount_TI,Location_TI,$A49,FundingSource_TI,AR$1)+SUMIFS(Amount_CS,Location_CS,$A49,Fundingsource_CS,AR$1)+SUMIFS(Amount_ETL,Location_ETL,$A49,FundingSource_ETL,AR$1)+SUMIFS(Amount_Other,Location_Other,$A49,FundingSource_Other,AR$1)+SUMIFS('CSW Programs'!$J$4:$J$500,'CSW Programs'!$D$4:$D$500,'Location Totals'!$A49,'CSW Programs'!$I$4:$I$500,'School Mailing Address'!$Q$6)</f>
        <v>0</v>
      </c>
      <c r="AS49" s="33">
        <f ca="1">SUMIFS(Amount_TI,Location_TI,$A49,FundingSource_TI,AS$1)+SUMIFS(Amount_CS,Location_CS,$A49,Fundingsource_CS,AS$1)+SUMIFS(Amount_ETL,Location_ETL,$A49,FundingSource_ETL,AS$1)+SUMIFS(Amount_Other,Location_Other,$A49,FundingSource_Other,AS$1)+SUMIFS('CSW Programs'!$J$4:$J$500,'CSW Programs'!$D$4:$D$500,'Location Totals'!$A49,'CSW Programs'!$I$4:$I$500,'School Mailing Address'!$Q$7)</f>
        <v>0</v>
      </c>
      <c r="AT49" s="33">
        <f ca="1">SUMIFS(Amount_TI,Location_TI,$A49,FundingSource_TI,AT$1)+SUMIFS(Amount_CS,Location_CS,$A49,Fundingsource_CS,AT$1)+SUMIFS(Amount_ETL,Location_ETL,$A49,FundingSource_ETL,AT$1)+SUMIFS(Amount_Other,Location_Other,$A49,FundingSource_Other,AT$1)+SUMIFS('CSW Programs'!$J$4:$J$500,'CSW Programs'!$D$4:$D$500,'Location Totals'!$A49,'CSW Programs'!$I$4:$I$500,'Location Totals'!$AT$1)</f>
        <v>0</v>
      </c>
      <c r="AU49" s="33">
        <f ca="1">SUMIFS(Amount_TI,Location_TI,$A49,FundingSource_TI,AU$1)+SUMIFS(Amount_CS,Location_CS,$A49,Fundingsource_CS,AU$1)+SUMIFS(Amount_ETL,Location_ETL,$A49,FundingSource_ETL,AU$1)+SUMIFS(Amount_Other,Location_Other,$A49,FundingSource_Other,AU$1)+SUMIFS('CSW Programs'!$J$4:$J$500,'CSW Programs'!$D$4:$D$500,'Location Totals'!$A49,'CSW Programs'!$I$4:$I$500,'Location Totals'!$AU$1)</f>
        <v>0</v>
      </c>
      <c r="AV49" s="33">
        <f ca="1">SUMIFS(Amount_TI,Location_TI,$A49,FundingSource_TI,AV$1)+SUMIFS(Amount_CS,Location_CS,$A49,Fundingsource_CS,AV$1)+SUMIFS(Amount_ETL,Location_ETL,$A49,FundingSource_ETL,AV$1)+SUMIFS(Amount_Other,Location_Other,$A49,FundingSource_Other,AV$1)+SUMIFS('CSW Programs'!$J$4:$J$500,'CSW Programs'!$D$4:$D$500,'Location Totals'!$A49,'CSW Programs'!$I$4:$I$500,'Location Totals'!$AV$1)</f>
        <v>0</v>
      </c>
      <c r="AW49" s="33"/>
      <c r="BR49" s="32">
        <v>48</v>
      </c>
      <c r="BT49" s="32">
        <v>48</v>
      </c>
    </row>
    <row r="50" spans="1:72" hidden="1" x14ac:dyDescent="0.2">
      <c r="A50" s="17" t="e">
        <f ca="1">IF('Cover Page'!$C$17&lt;&gt;"YES",IF(HLOOKUP($BZ$1,'District Label'!A:GR,BR50,FALSE)="","",(HLOOKUP($BZ$1,'District Label'!A:GR,BR50,FALSE))),OFFSET('BOCES SELECT'!$CH$4:$CH$402,,,COUNTIF('BOCES SELECT'!E:E,"&gt;0")))</f>
        <v>#N/A</v>
      </c>
      <c r="B50" s="33">
        <f t="shared" ca="1" si="3"/>
        <v>0</v>
      </c>
      <c r="C50" s="33">
        <f t="shared" ca="1" si="4"/>
        <v>0</v>
      </c>
      <c r="D50" s="33">
        <f t="shared" ca="1" si="24"/>
        <v>0</v>
      </c>
      <c r="E50" s="33">
        <f t="shared" ca="1" si="24"/>
        <v>0</v>
      </c>
      <c r="F50" s="33">
        <f t="shared" ca="1" si="24"/>
        <v>0</v>
      </c>
      <c r="G50" s="33">
        <f t="shared" ca="1" si="24"/>
        <v>0</v>
      </c>
      <c r="H50" s="33">
        <f t="shared" ca="1" si="25"/>
        <v>0</v>
      </c>
      <c r="I50" s="33">
        <f t="shared" ca="1" si="24"/>
        <v>0</v>
      </c>
      <c r="J50" s="50">
        <f t="shared" ca="1" si="6"/>
        <v>0</v>
      </c>
      <c r="K50" s="33">
        <f t="shared" ca="1" si="17"/>
        <v>0</v>
      </c>
      <c r="L50" s="33">
        <f t="shared" ca="1" si="18"/>
        <v>0</v>
      </c>
      <c r="M50" s="33">
        <f t="shared" ca="1" si="19"/>
        <v>0</v>
      </c>
      <c r="N50" s="33">
        <f t="shared" ca="1" si="20"/>
        <v>0</v>
      </c>
      <c r="O50" s="33">
        <f t="shared" ca="1" si="21"/>
        <v>0</v>
      </c>
      <c r="P50" s="33">
        <f t="shared" ca="1" si="32"/>
        <v>0</v>
      </c>
      <c r="Q50" s="33">
        <f t="shared" ca="1" si="32"/>
        <v>0</v>
      </c>
      <c r="R50" s="33">
        <f t="shared" ca="1" si="32"/>
        <v>0</v>
      </c>
      <c r="S50" s="33">
        <f t="shared" ca="1" si="32"/>
        <v>0</v>
      </c>
      <c r="T50" s="33">
        <f t="shared" ca="1" si="33"/>
        <v>0</v>
      </c>
      <c r="U50" s="33">
        <f t="shared" ca="1" si="33"/>
        <v>0</v>
      </c>
      <c r="V50" s="33">
        <f t="shared" ca="1" si="33"/>
        <v>0</v>
      </c>
      <c r="W50" s="33">
        <f t="shared" ca="1" si="33"/>
        <v>0</v>
      </c>
      <c r="X50" s="33">
        <f t="shared" ca="1" si="33"/>
        <v>0</v>
      </c>
      <c r="Y50" s="33">
        <f t="shared" ca="1" si="33"/>
        <v>0</v>
      </c>
      <c r="Z50" s="33">
        <f t="shared" ca="1" si="33"/>
        <v>0</v>
      </c>
      <c r="AA50" s="33">
        <f t="shared" ca="1" si="33"/>
        <v>0</v>
      </c>
      <c r="AB50" s="33">
        <f t="shared" ca="1" si="33"/>
        <v>0</v>
      </c>
      <c r="AC50" s="33">
        <f t="shared" ca="1" si="33"/>
        <v>0</v>
      </c>
      <c r="AD50" s="33">
        <f t="shared" ca="1" si="33"/>
        <v>0</v>
      </c>
      <c r="AE50" s="33">
        <f t="shared" ca="1" si="34"/>
        <v>0</v>
      </c>
      <c r="AF50" s="33">
        <f t="shared" ca="1" si="34"/>
        <v>0</v>
      </c>
      <c r="AG50" s="33">
        <f t="shared" ca="1" si="34"/>
        <v>0</v>
      </c>
      <c r="AH50" s="33">
        <f t="shared" ca="1" si="34"/>
        <v>0</v>
      </c>
      <c r="AI50" s="33">
        <f t="shared" ca="1" si="34"/>
        <v>0</v>
      </c>
      <c r="AJ50" s="33">
        <f t="shared" ca="1" si="34"/>
        <v>0</v>
      </c>
      <c r="AK50" s="33">
        <f t="shared" ca="1" si="34"/>
        <v>0</v>
      </c>
      <c r="AL50" s="33">
        <f t="shared" ca="1" si="34"/>
        <v>0</v>
      </c>
      <c r="AM50" s="33">
        <f t="shared" ca="1" si="34"/>
        <v>0</v>
      </c>
      <c r="AN50" s="33">
        <f t="shared" ca="1" si="34"/>
        <v>0</v>
      </c>
      <c r="AO50" s="33">
        <f t="shared" ca="1" si="35"/>
        <v>0</v>
      </c>
      <c r="AP50" s="33">
        <f t="shared" ca="1" si="35"/>
        <v>0</v>
      </c>
      <c r="AQ50" s="33">
        <f ca="1">SUMIFS(Amount_TI,Location_TI,$A50,FundingSource_TI,AQ$1)+SUMIFS(Amount_CS,Location_CS,$A50,Fundingsource_CS,AQ$1)+SUMIFS(Amount_ETL,Location_ETL,$A50,FundingSource_ETL,AQ$1)+SUMIFS(Amount_Other,Location_Other,$A50,FundingSource_Other,AQ$1)+SUMIFS('CSW Programs'!$J$4:$J$500,'CSW Programs'!$D$4:$D$500,'Location Totals'!$A50,'CSW Programs'!$I$4:$I$500,'School Mailing Address'!$Q$5)</f>
        <v>0</v>
      </c>
      <c r="AR50" s="33">
        <f ca="1">SUMIFS(Amount_TI,Location_TI,$A50,FundingSource_TI,AR$1)+SUMIFS(Amount_CS,Location_CS,$A50,Fundingsource_CS,AR$1)+SUMIFS(Amount_ETL,Location_ETL,$A50,FundingSource_ETL,AR$1)+SUMIFS(Amount_Other,Location_Other,$A50,FundingSource_Other,AR$1)+SUMIFS('CSW Programs'!$J$4:$J$500,'CSW Programs'!$D$4:$D$500,'Location Totals'!$A50,'CSW Programs'!$I$4:$I$500,'School Mailing Address'!$Q$6)</f>
        <v>0</v>
      </c>
      <c r="AS50" s="33">
        <f ca="1">SUMIFS(Amount_TI,Location_TI,$A50,FundingSource_TI,AS$1)+SUMIFS(Amount_CS,Location_CS,$A50,Fundingsource_CS,AS$1)+SUMIFS(Amount_ETL,Location_ETL,$A50,FundingSource_ETL,AS$1)+SUMIFS(Amount_Other,Location_Other,$A50,FundingSource_Other,AS$1)+SUMIFS('CSW Programs'!$J$4:$J$500,'CSW Programs'!$D$4:$D$500,'Location Totals'!$A50,'CSW Programs'!$I$4:$I$500,'School Mailing Address'!$Q$7)</f>
        <v>0</v>
      </c>
      <c r="AT50" s="33">
        <f ca="1">SUMIFS(Amount_TI,Location_TI,$A50,FundingSource_TI,AT$1)+SUMIFS(Amount_CS,Location_CS,$A50,Fundingsource_CS,AT$1)+SUMIFS(Amount_ETL,Location_ETL,$A50,FundingSource_ETL,AT$1)+SUMIFS(Amount_Other,Location_Other,$A50,FundingSource_Other,AT$1)+SUMIFS('CSW Programs'!$J$4:$J$500,'CSW Programs'!$D$4:$D$500,'Location Totals'!$A50,'CSW Programs'!$I$4:$I$500,'Location Totals'!$AT$1)</f>
        <v>0</v>
      </c>
      <c r="AU50" s="33">
        <f ca="1">SUMIFS(Amount_TI,Location_TI,$A50,FundingSource_TI,AU$1)+SUMIFS(Amount_CS,Location_CS,$A50,Fundingsource_CS,AU$1)+SUMIFS(Amount_ETL,Location_ETL,$A50,FundingSource_ETL,AU$1)+SUMIFS(Amount_Other,Location_Other,$A50,FundingSource_Other,AU$1)+SUMIFS('CSW Programs'!$J$4:$J$500,'CSW Programs'!$D$4:$D$500,'Location Totals'!$A50,'CSW Programs'!$I$4:$I$500,'Location Totals'!$AU$1)</f>
        <v>0</v>
      </c>
      <c r="AV50" s="33">
        <f ca="1">SUMIFS(Amount_TI,Location_TI,$A50,FundingSource_TI,AV$1)+SUMIFS(Amount_CS,Location_CS,$A50,Fundingsource_CS,AV$1)+SUMIFS(Amount_ETL,Location_ETL,$A50,FundingSource_ETL,AV$1)+SUMIFS(Amount_Other,Location_Other,$A50,FundingSource_Other,AV$1)+SUMIFS('CSW Programs'!$J$4:$J$500,'CSW Programs'!$D$4:$D$500,'Location Totals'!$A50,'CSW Programs'!$I$4:$I$500,'Location Totals'!$AV$1)</f>
        <v>0</v>
      </c>
      <c r="AW50" s="33"/>
      <c r="BR50" s="32">
        <v>49</v>
      </c>
      <c r="BT50" s="32">
        <v>49</v>
      </c>
    </row>
    <row r="51" spans="1:72" hidden="1" x14ac:dyDescent="0.2">
      <c r="A51" s="17" t="e">
        <f ca="1">IF('Cover Page'!$C$17&lt;&gt;"YES",IF(HLOOKUP($BZ$1,'District Label'!A:GR,BR51,FALSE)="","",(HLOOKUP($BZ$1,'District Label'!A:GR,BR51,FALSE))),OFFSET('BOCES SELECT'!$CH$4:$CH$402,,,COUNTIF('BOCES SELECT'!E:E,"&gt;0")))</f>
        <v>#N/A</v>
      </c>
      <c r="B51" s="33">
        <f t="shared" ca="1" si="3"/>
        <v>0</v>
      </c>
      <c r="C51" s="33">
        <f t="shared" ca="1" si="4"/>
        <v>0</v>
      </c>
      <c r="D51" s="33">
        <f t="shared" ca="1" si="24"/>
        <v>0</v>
      </c>
      <c r="E51" s="33">
        <f t="shared" ca="1" si="24"/>
        <v>0</v>
      </c>
      <c r="F51" s="33">
        <f t="shared" ca="1" si="24"/>
        <v>0</v>
      </c>
      <c r="G51" s="33">
        <f t="shared" ca="1" si="24"/>
        <v>0</v>
      </c>
      <c r="H51" s="33">
        <f t="shared" ca="1" si="25"/>
        <v>0</v>
      </c>
      <c r="I51" s="33">
        <f t="shared" ca="1" si="24"/>
        <v>0</v>
      </c>
      <c r="J51" s="50">
        <f t="shared" ca="1" si="6"/>
        <v>0</v>
      </c>
      <c r="K51" s="33">
        <f t="shared" ca="1" si="17"/>
        <v>0</v>
      </c>
      <c r="L51" s="33">
        <f t="shared" ca="1" si="18"/>
        <v>0</v>
      </c>
      <c r="M51" s="33">
        <f t="shared" ca="1" si="19"/>
        <v>0</v>
      </c>
      <c r="N51" s="33">
        <f t="shared" ca="1" si="20"/>
        <v>0</v>
      </c>
      <c r="O51" s="33">
        <f t="shared" ca="1" si="21"/>
        <v>0</v>
      </c>
      <c r="P51" s="33">
        <f t="shared" ca="1" si="32"/>
        <v>0</v>
      </c>
      <c r="Q51" s="33">
        <f t="shared" ca="1" si="32"/>
        <v>0</v>
      </c>
      <c r="R51" s="33">
        <f t="shared" ca="1" si="32"/>
        <v>0</v>
      </c>
      <c r="S51" s="33">
        <f t="shared" ca="1" si="32"/>
        <v>0</v>
      </c>
      <c r="T51" s="33">
        <f t="shared" ca="1" si="33"/>
        <v>0</v>
      </c>
      <c r="U51" s="33">
        <f t="shared" ca="1" si="33"/>
        <v>0</v>
      </c>
      <c r="V51" s="33">
        <f t="shared" ca="1" si="33"/>
        <v>0</v>
      </c>
      <c r="W51" s="33">
        <f t="shared" ca="1" si="33"/>
        <v>0</v>
      </c>
      <c r="X51" s="33">
        <f t="shared" ca="1" si="33"/>
        <v>0</v>
      </c>
      <c r="Y51" s="33">
        <f t="shared" ca="1" si="33"/>
        <v>0</v>
      </c>
      <c r="Z51" s="33">
        <f t="shared" ca="1" si="33"/>
        <v>0</v>
      </c>
      <c r="AA51" s="33">
        <f t="shared" ca="1" si="33"/>
        <v>0</v>
      </c>
      <c r="AB51" s="33">
        <f t="shared" ca="1" si="33"/>
        <v>0</v>
      </c>
      <c r="AC51" s="33">
        <f t="shared" ca="1" si="33"/>
        <v>0</v>
      </c>
      <c r="AD51" s="33">
        <f t="shared" ca="1" si="33"/>
        <v>0</v>
      </c>
      <c r="AE51" s="33">
        <f t="shared" ca="1" si="34"/>
        <v>0</v>
      </c>
      <c r="AF51" s="33">
        <f t="shared" ca="1" si="34"/>
        <v>0</v>
      </c>
      <c r="AG51" s="33">
        <f t="shared" ca="1" si="34"/>
        <v>0</v>
      </c>
      <c r="AH51" s="33">
        <f t="shared" ca="1" si="34"/>
        <v>0</v>
      </c>
      <c r="AI51" s="33">
        <f t="shared" ca="1" si="34"/>
        <v>0</v>
      </c>
      <c r="AJ51" s="33">
        <f t="shared" ca="1" si="34"/>
        <v>0</v>
      </c>
      <c r="AK51" s="33">
        <f t="shared" ca="1" si="34"/>
        <v>0</v>
      </c>
      <c r="AL51" s="33">
        <f t="shared" ca="1" si="34"/>
        <v>0</v>
      </c>
      <c r="AM51" s="33">
        <f t="shared" ca="1" si="34"/>
        <v>0</v>
      </c>
      <c r="AN51" s="33">
        <f t="shared" ca="1" si="34"/>
        <v>0</v>
      </c>
      <c r="AO51" s="33">
        <f t="shared" ca="1" si="35"/>
        <v>0</v>
      </c>
      <c r="AP51" s="33">
        <f t="shared" ca="1" si="35"/>
        <v>0</v>
      </c>
      <c r="AQ51" s="33">
        <f ca="1">SUMIFS(Amount_TI,Location_TI,$A51,FundingSource_TI,AQ$1)+SUMIFS(Amount_CS,Location_CS,$A51,Fundingsource_CS,AQ$1)+SUMIFS(Amount_ETL,Location_ETL,$A51,FundingSource_ETL,AQ$1)+SUMIFS(Amount_Other,Location_Other,$A51,FundingSource_Other,AQ$1)+SUMIFS('CSW Programs'!$J$4:$J$500,'CSW Programs'!$D$4:$D$500,'Location Totals'!$A51,'CSW Programs'!$I$4:$I$500,'School Mailing Address'!$Q$5)</f>
        <v>0</v>
      </c>
      <c r="AR51" s="33">
        <f ca="1">SUMIFS(Amount_TI,Location_TI,$A51,FundingSource_TI,AR$1)+SUMIFS(Amount_CS,Location_CS,$A51,Fundingsource_CS,AR$1)+SUMIFS(Amount_ETL,Location_ETL,$A51,FundingSource_ETL,AR$1)+SUMIFS(Amount_Other,Location_Other,$A51,FundingSource_Other,AR$1)+SUMIFS('CSW Programs'!$J$4:$J$500,'CSW Programs'!$D$4:$D$500,'Location Totals'!$A51,'CSW Programs'!$I$4:$I$500,'School Mailing Address'!$Q$6)</f>
        <v>0</v>
      </c>
      <c r="AS51" s="33">
        <f ca="1">SUMIFS(Amount_TI,Location_TI,$A51,FundingSource_TI,AS$1)+SUMIFS(Amount_CS,Location_CS,$A51,Fundingsource_CS,AS$1)+SUMIFS(Amount_ETL,Location_ETL,$A51,FundingSource_ETL,AS$1)+SUMIFS(Amount_Other,Location_Other,$A51,FundingSource_Other,AS$1)+SUMIFS('CSW Programs'!$J$4:$J$500,'CSW Programs'!$D$4:$D$500,'Location Totals'!$A51,'CSW Programs'!$I$4:$I$500,'School Mailing Address'!$Q$7)</f>
        <v>0</v>
      </c>
      <c r="AT51" s="33">
        <f ca="1">SUMIFS(Amount_TI,Location_TI,$A51,FundingSource_TI,AT$1)+SUMIFS(Amount_CS,Location_CS,$A51,Fundingsource_CS,AT$1)+SUMIFS(Amount_ETL,Location_ETL,$A51,FundingSource_ETL,AT$1)+SUMIFS(Amount_Other,Location_Other,$A51,FundingSource_Other,AT$1)+SUMIFS('CSW Programs'!$J$4:$J$500,'CSW Programs'!$D$4:$D$500,'Location Totals'!$A51,'CSW Programs'!$I$4:$I$500,'Location Totals'!$AT$1)</f>
        <v>0</v>
      </c>
      <c r="AU51" s="33">
        <f ca="1">SUMIFS(Amount_TI,Location_TI,$A51,FundingSource_TI,AU$1)+SUMIFS(Amount_CS,Location_CS,$A51,Fundingsource_CS,AU$1)+SUMIFS(Amount_ETL,Location_ETL,$A51,FundingSource_ETL,AU$1)+SUMIFS(Amount_Other,Location_Other,$A51,FundingSource_Other,AU$1)+SUMIFS('CSW Programs'!$J$4:$J$500,'CSW Programs'!$D$4:$D$500,'Location Totals'!$A51,'CSW Programs'!$I$4:$I$500,'Location Totals'!$AU$1)</f>
        <v>0</v>
      </c>
      <c r="AV51" s="33">
        <f ca="1">SUMIFS(Amount_TI,Location_TI,$A51,FundingSource_TI,AV$1)+SUMIFS(Amount_CS,Location_CS,$A51,Fundingsource_CS,AV$1)+SUMIFS(Amount_ETL,Location_ETL,$A51,FundingSource_ETL,AV$1)+SUMIFS(Amount_Other,Location_Other,$A51,FundingSource_Other,AV$1)+SUMIFS('CSW Programs'!$J$4:$J$500,'CSW Programs'!$D$4:$D$500,'Location Totals'!$A51,'CSW Programs'!$I$4:$I$500,'Location Totals'!$AV$1)</f>
        <v>0</v>
      </c>
      <c r="AW51" s="33"/>
      <c r="BR51" s="32">
        <v>50</v>
      </c>
      <c r="BT51" s="32">
        <v>50</v>
      </c>
    </row>
    <row r="52" spans="1:72" hidden="1" x14ac:dyDescent="0.2">
      <c r="A52" s="17" t="e">
        <f ca="1">IF('Cover Page'!$C$17&lt;&gt;"YES",IF(HLOOKUP($BZ$1,'District Label'!A:GR,BR52,FALSE)="","",(HLOOKUP($BZ$1,'District Label'!A:GR,BR52,FALSE))),OFFSET('BOCES SELECT'!$CH$4:$CH$402,,,COUNTIF('BOCES SELECT'!E:E,"&gt;0")))</f>
        <v>#N/A</v>
      </c>
      <c r="B52" s="33">
        <f t="shared" ca="1" si="3"/>
        <v>0</v>
      </c>
      <c r="C52" s="33">
        <f t="shared" ca="1" si="4"/>
        <v>0</v>
      </c>
      <c r="D52" s="33">
        <f t="shared" ca="1" si="24"/>
        <v>0</v>
      </c>
      <c r="E52" s="33">
        <f t="shared" ca="1" si="24"/>
        <v>0</v>
      </c>
      <c r="F52" s="33">
        <f t="shared" ca="1" si="24"/>
        <v>0</v>
      </c>
      <c r="G52" s="33">
        <f t="shared" ca="1" si="24"/>
        <v>0</v>
      </c>
      <c r="H52" s="33">
        <f t="shared" ca="1" si="25"/>
        <v>0</v>
      </c>
      <c r="I52" s="33">
        <f t="shared" ca="1" si="24"/>
        <v>0</v>
      </c>
      <c r="J52" s="50">
        <f t="shared" ca="1" si="6"/>
        <v>0</v>
      </c>
      <c r="K52" s="33">
        <f t="shared" ca="1" si="17"/>
        <v>0</v>
      </c>
      <c r="L52" s="33">
        <f t="shared" ca="1" si="18"/>
        <v>0</v>
      </c>
      <c r="M52" s="33">
        <f t="shared" ca="1" si="19"/>
        <v>0</v>
      </c>
      <c r="N52" s="33">
        <f t="shared" ca="1" si="20"/>
        <v>0</v>
      </c>
      <c r="O52" s="33">
        <f t="shared" ca="1" si="21"/>
        <v>0</v>
      </c>
      <c r="P52" s="33">
        <f t="shared" ca="1" si="32"/>
        <v>0</v>
      </c>
      <c r="Q52" s="33">
        <f t="shared" ca="1" si="32"/>
        <v>0</v>
      </c>
      <c r="R52" s="33">
        <f t="shared" ca="1" si="32"/>
        <v>0</v>
      </c>
      <c r="S52" s="33">
        <f t="shared" ca="1" si="32"/>
        <v>0</v>
      </c>
      <c r="T52" s="33">
        <f t="shared" ca="1" si="33"/>
        <v>0</v>
      </c>
      <c r="U52" s="33">
        <f t="shared" ca="1" si="33"/>
        <v>0</v>
      </c>
      <c r="V52" s="33">
        <f t="shared" ca="1" si="33"/>
        <v>0</v>
      </c>
      <c r="W52" s="33">
        <f t="shared" ca="1" si="33"/>
        <v>0</v>
      </c>
      <c r="X52" s="33">
        <f t="shared" ca="1" si="33"/>
        <v>0</v>
      </c>
      <c r="Y52" s="33">
        <f t="shared" ca="1" si="33"/>
        <v>0</v>
      </c>
      <c r="Z52" s="33">
        <f t="shared" ca="1" si="33"/>
        <v>0</v>
      </c>
      <c r="AA52" s="33">
        <f t="shared" ca="1" si="33"/>
        <v>0</v>
      </c>
      <c r="AB52" s="33">
        <f t="shared" ca="1" si="33"/>
        <v>0</v>
      </c>
      <c r="AC52" s="33">
        <f t="shared" ca="1" si="33"/>
        <v>0</v>
      </c>
      <c r="AD52" s="33">
        <f t="shared" ca="1" si="33"/>
        <v>0</v>
      </c>
      <c r="AE52" s="33">
        <f t="shared" ca="1" si="34"/>
        <v>0</v>
      </c>
      <c r="AF52" s="33">
        <f t="shared" ca="1" si="34"/>
        <v>0</v>
      </c>
      <c r="AG52" s="33">
        <f t="shared" ca="1" si="34"/>
        <v>0</v>
      </c>
      <c r="AH52" s="33">
        <f t="shared" ca="1" si="34"/>
        <v>0</v>
      </c>
      <c r="AI52" s="33">
        <f t="shared" ca="1" si="34"/>
        <v>0</v>
      </c>
      <c r="AJ52" s="33">
        <f t="shared" ca="1" si="34"/>
        <v>0</v>
      </c>
      <c r="AK52" s="33">
        <f t="shared" ca="1" si="34"/>
        <v>0</v>
      </c>
      <c r="AL52" s="33">
        <f t="shared" ca="1" si="34"/>
        <v>0</v>
      </c>
      <c r="AM52" s="33">
        <f t="shared" ca="1" si="34"/>
        <v>0</v>
      </c>
      <c r="AN52" s="33">
        <f t="shared" ca="1" si="34"/>
        <v>0</v>
      </c>
      <c r="AO52" s="33">
        <f t="shared" ca="1" si="35"/>
        <v>0</v>
      </c>
      <c r="AP52" s="33">
        <f t="shared" ca="1" si="35"/>
        <v>0</v>
      </c>
      <c r="AQ52" s="33">
        <f ca="1">SUMIFS(Amount_TI,Location_TI,$A52,FundingSource_TI,AQ$1)+SUMIFS(Amount_CS,Location_CS,$A52,Fundingsource_CS,AQ$1)+SUMIFS(Amount_ETL,Location_ETL,$A52,FundingSource_ETL,AQ$1)+SUMIFS(Amount_Other,Location_Other,$A52,FundingSource_Other,AQ$1)+SUMIFS('CSW Programs'!$J$4:$J$500,'CSW Programs'!$D$4:$D$500,'Location Totals'!$A52,'CSW Programs'!$I$4:$I$500,'School Mailing Address'!$Q$5)</f>
        <v>0</v>
      </c>
      <c r="AR52" s="33">
        <f ca="1">SUMIFS(Amount_TI,Location_TI,$A52,FundingSource_TI,AR$1)+SUMIFS(Amount_CS,Location_CS,$A52,Fundingsource_CS,AR$1)+SUMIFS(Amount_ETL,Location_ETL,$A52,FundingSource_ETL,AR$1)+SUMIFS(Amount_Other,Location_Other,$A52,FundingSource_Other,AR$1)+SUMIFS('CSW Programs'!$J$4:$J$500,'CSW Programs'!$D$4:$D$500,'Location Totals'!$A52,'CSW Programs'!$I$4:$I$500,'School Mailing Address'!$Q$6)</f>
        <v>0</v>
      </c>
      <c r="AS52" s="33">
        <f ca="1">SUMIFS(Amount_TI,Location_TI,$A52,FundingSource_TI,AS$1)+SUMIFS(Amount_CS,Location_CS,$A52,Fundingsource_CS,AS$1)+SUMIFS(Amount_ETL,Location_ETL,$A52,FundingSource_ETL,AS$1)+SUMIFS(Amount_Other,Location_Other,$A52,FundingSource_Other,AS$1)+SUMIFS('CSW Programs'!$J$4:$J$500,'CSW Programs'!$D$4:$D$500,'Location Totals'!$A52,'CSW Programs'!$I$4:$I$500,'School Mailing Address'!$Q$7)</f>
        <v>0</v>
      </c>
      <c r="AT52" s="33">
        <f ca="1">SUMIFS(Amount_TI,Location_TI,$A52,FundingSource_TI,AT$1)+SUMIFS(Amount_CS,Location_CS,$A52,Fundingsource_CS,AT$1)+SUMIFS(Amount_ETL,Location_ETL,$A52,FundingSource_ETL,AT$1)+SUMIFS(Amount_Other,Location_Other,$A52,FundingSource_Other,AT$1)+SUMIFS('CSW Programs'!$J$4:$J$500,'CSW Programs'!$D$4:$D$500,'Location Totals'!$A52,'CSW Programs'!$I$4:$I$500,'Location Totals'!$AT$1)</f>
        <v>0</v>
      </c>
      <c r="AU52" s="33">
        <f ca="1">SUMIFS(Amount_TI,Location_TI,$A52,FundingSource_TI,AU$1)+SUMIFS(Amount_CS,Location_CS,$A52,Fundingsource_CS,AU$1)+SUMIFS(Amount_ETL,Location_ETL,$A52,FundingSource_ETL,AU$1)+SUMIFS(Amount_Other,Location_Other,$A52,FundingSource_Other,AU$1)+SUMIFS('CSW Programs'!$J$4:$J$500,'CSW Programs'!$D$4:$D$500,'Location Totals'!$A52,'CSW Programs'!$I$4:$I$500,'Location Totals'!$AU$1)</f>
        <v>0</v>
      </c>
      <c r="AV52" s="33">
        <f ca="1">SUMIFS(Amount_TI,Location_TI,$A52,FundingSource_TI,AV$1)+SUMIFS(Amount_CS,Location_CS,$A52,Fundingsource_CS,AV$1)+SUMIFS(Amount_ETL,Location_ETL,$A52,FundingSource_ETL,AV$1)+SUMIFS(Amount_Other,Location_Other,$A52,FundingSource_Other,AV$1)+SUMIFS('CSW Programs'!$J$4:$J$500,'CSW Programs'!$D$4:$D$500,'Location Totals'!$A52,'CSW Programs'!$I$4:$I$500,'Location Totals'!$AV$1)</f>
        <v>0</v>
      </c>
      <c r="AW52" s="33"/>
      <c r="BR52" s="32">
        <v>51</v>
      </c>
      <c r="BT52" s="32">
        <v>51</v>
      </c>
    </row>
    <row r="53" spans="1:72" hidden="1" x14ac:dyDescent="0.2">
      <c r="A53" s="17" t="e">
        <f ca="1">IF('Cover Page'!$C$17&lt;&gt;"YES",IF(HLOOKUP($BZ$1,'District Label'!A:GR,BR53,FALSE)="","",(HLOOKUP($BZ$1,'District Label'!A:GR,BR53,FALSE))),OFFSET('BOCES SELECT'!$CH$4:$CH$402,,,COUNTIF('BOCES SELECT'!E:E,"&gt;0")))</f>
        <v>#N/A</v>
      </c>
      <c r="B53" s="33">
        <f t="shared" ca="1" si="3"/>
        <v>0</v>
      </c>
      <c r="C53" s="33">
        <f t="shared" ca="1" si="4"/>
        <v>0</v>
      </c>
      <c r="D53" s="33">
        <f t="shared" ca="1" si="24"/>
        <v>0</v>
      </c>
      <c r="E53" s="33">
        <f t="shared" ca="1" si="24"/>
        <v>0</v>
      </c>
      <c r="F53" s="33">
        <f t="shared" ca="1" si="24"/>
        <v>0</v>
      </c>
      <c r="G53" s="33">
        <f t="shared" ca="1" si="24"/>
        <v>0</v>
      </c>
      <c r="H53" s="33">
        <f t="shared" ca="1" si="25"/>
        <v>0</v>
      </c>
      <c r="I53" s="33">
        <f t="shared" ca="1" si="24"/>
        <v>0</v>
      </c>
      <c r="J53" s="50">
        <f t="shared" ca="1" si="6"/>
        <v>0</v>
      </c>
      <c r="K53" s="33">
        <f t="shared" ca="1" si="17"/>
        <v>0</v>
      </c>
      <c r="L53" s="33">
        <f t="shared" ca="1" si="18"/>
        <v>0</v>
      </c>
      <c r="M53" s="33">
        <f t="shared" ca="1" si="19"/>
        <v>0</v>
      </c>
      <c r="N53" s="33">
        <f t="shared" ca="1" si="20"/>
        <v>0</v>
      </c>
      <c r="O53" s="33">
        <f t="shared" ca="1" si="21"/>
        <v>0</v>
      </c>
      <c r="P53" s="33">
        <f t="shared" ca="1" si="32"/>
        <v>0</v>
      </c>
      <c r="Q53" s="33">
        <f t="shared" ca="1" si="32"/>
        <v>0</v>
      </c>
      <c r="R53" s="33">
        <f t="shared" ca="1" si="32"/>
        <v>0</v>
      </c>
      <c r="S53" s="33">
        <f t="shared" ca="1" si="32"/>
        <v>0</v>
      </c>
      <c r="T53" s="33">
        <f t="shared" ca="1" si="33"/>
        <v>0</v>
      </c>
      <c r="U53" s="33">
        <f t="shared" ca="1" si="33"/>
        <v>0</v>
      </c>
      <c r="V53" s="33">
        <f t="shared" ca="1" si="33"/>
        <v>0</v>
      </c>
      <c r="W53" s="33">
        <f t="shared" ca="1" si="33"/>
        <v>0</v>
      </c>
      <c r="X53" s="33">
        <f t="shared" ca="1" si="33"/>
        <v>0</v>
      </c>
      <c r="Y53" s="33">
        <f t="shared" ca="1" si="33"/>
        <v>0</v>
      </c>
      <c r="Z53" s="33">
        <f t="shared" ca="1" si="33"/>
        <v>0</v>
      </c>
      <c r="AA53" s="33">
        <f t="shared" ca="1" si="33"/>
        <v>0</v>
      </c>
      <c r="AB53" s="33">
        <f t="shared" ca="1" si="33"/>
        <v>0</v>
      </c>
      <c r="AC53" s="33">
        <f t="shared" ca="1" si="33"/>
        <v>0</v>
      </c>
      <c r="AD53" s="33">
        <f t="shared" ca="1" si="33"/>
        <v>0</v>
      </c>
      <c r="AE53" s="33">
        <f t="shared" ca="1" si="34"/>
        <v>0</v>
      </c>
      <c r="AF53" s="33">
        <f t="shared" ca="1" si="34"/>
        <v>0</v>
      </c>
      <c r="AG53" s="33">
        <f t="shared" ca="1" si="34"/>
        <v>0</v>
      </c>
      <c r="AH53" s="33">
        <f t="shared" ca="1" si="34"/>
        <v>0</v>
      </c>
      <c r="AI53" s="33">
        <f t="shared" ca="1" si="34"/>
        <v>0</v>
      </c>
      <c r="AJ53" s="33">
        <f t="shared" ca="1" si="34"/>
        <v>0</v>
      </c>
      <c r="AK53" s="33">
        <f t="shared" ca="1" si="34"/>
        <v>0</v>
      </c>
      <c r="AL53" s="33">
        <f t="shared" ca="1" si="34"/>
        <v>0</v>
      </c>
      <c r="AM53" s="33">
        <f t="shared" ca="1" si="34"/>
        <v>0</v>
      </c>
      <c r="AN53" s="33">
        <f t="shared" ca="1" si="34"/>
        <v>0</v>
      </c>
      <c r="AO53" s="33">
        <f t="shared" ca="1" si="35"/>
        <v>0</v>
      </c>
      <c r="AP53" s="33">
        <f t="shared" ca="1" si="35"/>
        <v>0</v>
      </c>
      <c r="AQ53" s="33">
        <f ca="1">SUMIFS(Amount_TI,Location_TI,$A53,FundingSource_TI,AQ$1)+SUMIFS(Amount_CS,Location_CS,$A53,Fundingsource_CS,AQ$1)+SUMIFS(Amount_ETL,Location_ETL,$A53,FundingSource_ETL,AQ$1)+SUMIFS(Amount_Other,Location_Other,$A53,FundingSource_Other,AQ$1)+SUMIFS('CSW Programs'!$J$4:$J$500,'CSW Programs'!$D$4:$D$500,'Location Totals'!$A53,'CSW Programs'!$I$4:$I$500,'School Mailing Address'!$Q$5)</f>
        <v>0</v>
      </c>
      <c r="AR53" s="33">
        <f ca="1">SUMIFS(Amount_TI,Location_TI,$A53,FundingSource_TI,AR$1)+SUMIFS(Amount_CS,Location_CS,$A53,Fundingsource_CS,AR$1)+SUMIFS(Amount_ETL,Location_ETL,$A53,FundingSource_ETL,AR$1)+SUMIFS(Amount_Other,Location_Other,$A53,FundingSource_Other,AR$1)+SUMIFS('CSW Programs'!$J$4:$J$500,'CSW Programs'!$D$4:$D$500,'Location Totals'!$A53,'CSW Programs'!$I$4:$I$500,'School Mailing Address'!$Q$6)</f>
        <v>0</v>
      </c>
      <c r="AS53" s="33">
        <f ca="1">SUMIFS(Amount_TI,Location_TI,$A53,FundingSource_TI,AS$1)+SUMIFS(Amount_CS,Location_CS,$A53,Fundingsource_CS,AS$1)+SUMIFS(Amount_ETL,Location_ETL,$A53,FundingSource_ETL,AS$1)+SUMIFS(Amount_Other,Location_Other,$A53,FundingSource_Other,AS$1)+SUMIFS('CSW Programs'!$J$4:$J$500,'CSW Programs'!$D$4:$D$500,'Location Totals'!$A53,'CSW Programs'!$I$4:$I$500,'School Mailing Address'!$Q$7)</f>
        <v>0</v>
      </c>
      <c r="AT53" s="33">
        <f ca="1">SUMIFS(Amount_TI,Location_TI,$A53,FundingSource_TI,AT$1)+SUMIFS(Amount_CS,Location_CS,$A53,Fundingsource_CS,AT$1)+SUMIFS(Amount_ETL,Location_ETL,$A53,FundingSource_ETL,AT$1)+SUMIFS(Amount_Other,Location_Other,$A53,FundingSource_Other,AT$1)+SUMIFS('CSW Programs'!$J$4:$J$500,'CSW Programs'!$D$4:$D$500,'Location Totals'!$A53,'CSW Programs'!$I$4:$I$500,'Location Totals'!$AT$1)</f>
        <v>0</v>
      </c>
      <c r="AU53" s="33">
        <f ca="1">SUMIFS(Amount_TI,Location_TI,$A53,FundingSource_TI,AU$1)+SUMIFS(Amount_CS,Location_CS,$A53,Fundingsource_CS,AU$1)+SUMIFS(Amount_ETL,Location_ETL,$A53,FundingSource_ETL,AU$1)+SUMIFS(Amount_Other,Location_Other,$A53,FundingSource_Other,AU$1)+SUMIFS('CSW Programs'!$J$4:$J$500,'CSW Programs'!$D$4:$D$500,'Location Totals'!$A53,'CSW Programs'!$I$4:$I$500,'Location Totals'!$AU$1)</f>
        <v>0</v>
      </c>
      <c r="AV53" s="33">
        <f ca="1">SUMIFS(Amount_TI,Location_TI,$A53,FundingSource_TI,AV$1)+SUMIFS(Amount_CS,Location_CS,$A53,Fundingsource_CS,AV$1)+SUMIFS(Amount_ETL,Location_ETL,$A53,FundingSource_ETL,AV$1)+SUMIFS(Amount_Other,Location_Other,$A53,FundingSource_Other,AV$1)+SUMIFS('CSW Programs'!$J$4:$J$500,'CSW Programs'!$D$4:$D$500,'Location Totals'!$A53,'CSW Programs'!$I$4:$I$500,'Location Totals'!$AV$1)</f>
        <v>0</v>
      </c>
      <c r="AW53" s="33"/>
      <c r="BR53" s="32">
        <v>52</v>
      </c>
      <c r="BT53" s="32">
        <v>52</v>
      </c>
    </row>
    <row r="54" spans="1:72" hidden="1" x14ac:dyDescent="0.2">
      <c r="A54" s="17" t="e">
        <f ca="1">IF('Cover Page'!$C$17&lt;&gt;"YES",IF(HLOOKUP($BZ$1,'District Label'!A:GR,BR54,FALSE)="","",(HLOOKUP($BZ$1,'District Label'!A:GR,BR54,FALSE))),OFFSET('BOCES SELECT'!$CH$4:$CH$402,,,COUNTIF('BOCES SELECT'!E:E,"&gt;0")))</f>
        <v>#N/A</v>
      </c>
      <c r="B54" s="33">
        <f t="shared" ca="1" si="3"/>
        <v>0</v>
      </c>
      <c r="C54" s="33">
        <f t="shared" ca="1" si="4"/>
        <v>0</v>
      </c>
      <c r="D54" s="33">
        <f t="shared" ca="1" si="24"/>
        <v>0</v>
      </c>
      <c r="E54" s="33">
        <f t="shared" ca="1" si="24"/>
        <v>0</v>
      </c>
      <c r="F54" s="33">
        <f t="shared" ca="1" si="24"/>
        <v>0</v>
      </c>
      <c r="G54" s="33">
        <f t="shared" ca="1" si="24"/>
        <v>0</v>
      </c>
      <c r="H54" s="33">
        <f t="shared" ca="1" si="25"/>
        <v>0</v>
      </c>
      <c r="I54" s="33">
        <f t="shared" ca="1" si="24"/>
        <v>0</v>
      </c>
      <c r="J54" s="50">
        <f t="shared" ca="1" si="6"/>
        <v>0</v>
      </c>
      <c r="K54" s="33">
        <f t="shared" ca="1" si="17"/>
        <v>0</v>
      </c>
      <c r="L54" s="33">
        <f t="shared" ca="1" si="18"/>
        <v>0</v>
      </c>
      <c r="M54" s="33">
        <f t="shared" ca="1" si="19"/>
        <v>0</v>
      </c>
      <c r="N54" s="33">
        <f t="shared" ca="1" si="20"/>
        <v>0</v>
      </c>
      <c r="O54" s="33">
        <f t="shared" ca="1" si="21"/>
        <v>0</v>
      </c>
      <c r="P54" s="33">
        <f t="shared" ca="1" si="32"/>
        <v>0</v>
      </c>
      <c r="Q54" s="33">
        <f t="shared" ca="1" si="32"/>
        <v>0</v>
      </c>
      <c r="R54" s="33">
        <f t="shared" ca="1" si="32"/>
        <v>0</v>
      </c>
      <c r="S54" s="33">
        <f t="shared" ca="1" si="32"/>
        <v>0</v>
      </c>
      <c r="T54" s="33">
        <f t="shared" ca="1" si="33"/>
        <v>0</v>
      </c>
      <c r="U54" s="33">
        <f t="shared" ca="1" si="33"/>
        <v>0</v>
      </c>
      <c r="V54" s="33">
        <f t="shared" ca="1" si="33"/>
        <v>0</v>
      </c>
      <c r="W54" s="33">
        <f t="shared" ca="1" si="33"/>
        <v>0</v>
      </c>
      <c r="X54" s="33">
        <f t="shared" ca="1" si="33"/>
        <v>0</v>
      </c>
      <c r="Y54" s="33">
        <f t="shared" ca="1" si="33"/>
        <v>0</v>
      </c>
      <c r="Z54" s="33">
        <f t="shared" ca="1" si="33"/>
        <v>0</v>
      </c>
      <c r="AA54" s="33">
        <f t="shared" ca="1" si="33"/>
        <v>0</v>
      </c>
      <c r="AB54" s="33">
        <f t="shared" ca="1" si="33"/>
        <v>0</v>
      </c>
      <c r="AC54" s="33">
        <f t="shared" ca="1" si="33"/>
        <v>0</v>
      </c>
      <c r="AD54" s="33">
        <f t="shared" ca="1" si="33"/>
        <v>0</v>
      </c>
      <c r="AE54" s="33">
        <f t="shared" ref="AE54:AN63" ca="1" si="36">SUMIFS(Amount_TI,Location_TI,$A54,FundingSource_TI,AE$1)+SUMIFS(Amount_CS,Location_CS,$A54,Fundingsource_CS,AE$1)+SUMIFS(Amount_ETL,Location_ETL,$A54,FundingSource_ETL,AE$1)+SUMIFS(Amount_Other,Location_Other,$A54,FundingSource_Other,AE$1)</f>
        <v>0</v>
      </c>
      <c r="AF54" s="33">
        <f t="shared" ca="1" si="36"/>
        <v>0</v>
      </c>
      <c r="AG54" s="33">
        <f t="shared" ca="1" si="36"/>
        <v>0</v>
      </c>
      <c r="AH54" s="33">
        <f t="shared" ca="1" si="36"/>
        <v>0</v>
      </c>
      <c r="AI54" s="33">
        <f t="shared" ca="1" si="36"/>
        <v>0</v>
      </c>
      <c r="AJ54" s="33">
        <f t="shared" ca="1" si="36"/>
        <v>0</v>
      </c>
      <c r="AK54" s="33">
        <f t="shared" ca="1" si="36"/>
        <v>0</v>
      </c>
      <c r="AL54" s="33">
        <f t="shared" ca="1" si="36"/>
        <v>0</v>
      </c>
      <c r="AM54" s="33">
        <f t="shared" ca="1" si="36"/>
        <v>0</v>
      </c>
      <c r="AN54" s="33">
        <f t="shared" ca="1" si="36"/>
        <v>0</v>
      </c>
      <c r="AO54" s="33">
        <f t="shared" ref="AO54:AP63" ca="1" si="37">SUMIFS(Amount_TI,Location_TI,$A54,FundingSource_TI,AO$1)+SUMIFS(Amount_CS,Location_CS,$A54,Fundingsource_CS,AO$1)+SUMIFS(Amount_ETL,Location_ETL,$A54,FundingSource_ETL,AO$1)+SUMIFS(Amount_Other,Location_Other,$A54,FundingSource_Other,AO$1)</f>
        <v>0</v>
      </c>
      <c r="AP54" s="33">
        <f t="shared" ca="1" si="37"/>
        <v>0</v>
      </c>
      <c r="AQ54" s="33">
        <f ca="1">SUMIFS(Amount_TI,Location_TI,$A54,FundingSource_TI,AQ$1)+SUMIFS(Amount_CS,Location_CS,$A54,Fundingsource_CS,AQ$1)+SUMIFS(Amount_ETL,Location_ETL,$A54,FundingSource_ETL,AQ$1)+SUMIFS(Amount_Other,Location_Other,$A54,FundingSource_Other,AQ$1)+SUMIFS('CSW Programs'!$J$4:$J$500,'CSW Programs'!$D$4:$D$500,'Location Totals'!$A54,'CSW Programs'!$I$4:$I$500,'School Mailing Address'!$Q$5)</f>
        <v>0</v>
      </c>
      <c r="AR54" s="33">
        <f ca="1">SUMIFS(Amount_TI,Location_TI,$A54,FundingSource_TI,AR$1)+SUMIFS(Amount_CS,Location_CS,$A54,Fundingsource_CS,AR$1)+SUMIFS(Amount_ETL,Location_ETL,$A54,FundingSource_ETL,AR$1)+SUMIFS(Amount_Other,Location_Other,$A54,FundingSource_Other,AR$1)+SUMIFS('CSW Programs'!$J$4:$J$500,'CSW Programs'!$D$4:$D$500,'Location Totals'!$A54,'CSW Programs'!$I$4:$I$500,'School Mailing Address'!$Q$6)</f>
        <v>0</v>
      </c>
      <c r="AS54" s="33">
        <f ca="1">SUMIFS(Amount_TI,Location_TI,$A54,FundingSource_TI,AS$1)+SUMIFS(Amount_CS,Location_CS,$A54,Fundingsource_CS,AS$1)+SUMIFS(Amount_ETL,Location_ETL,$A54,FundingSource_ETL,AS$1)+SUMIFS(Amount_Other,Location_Other,$A54,FundingSource_Other,AS$1)+SUMIFS('CSW Programs'!$J$4:$J$500,'CSW Programs'!$D$4:$D$500,'Location Totals'!$A54,'CSW Programs'!$I$4:$I$500,'School Mailing Address'!$Q$7)</f>
        <v>0</v>
      </c>
      <c r="AT54" s="33">
        <f ca="1">SUMIFS(Amount_TI,Location_TI,$A54,FundingSource_TI,AT$1)+SUMIFS(Amount_CS,Location_CS,$A54,Fundingsource_CS,AT$1)+SUMIFS(Amount_ETL,Location_ETL,$A54,FundingSource_ETL,AT$1)+SUMIFS(Amount_Other,Location_Other,$A54,FundingSource_Other,AT$1)+SUMIFS('CSW Programs'!$J$4:$J$500,'CSW Programs'!$D$4:$D$500,'Location Totals'!$A54,'CSW Programs'!$I$4:$I$500,'Location Totals'!$AT$1)</f>
        <v>0</v>
      </c>
      <c r="AU54" s="33">
        <f ca="1">SUMIFS(Amount_TI,Location_TI,$A54,FundingSource_TI,AU$1)+SUMIFS(Amount_CS,Location_CS,$A54,Fundingsource_CS,AU$1)+SUMIFS(Amount_ETL,Location_ETL,$A54,FundingSource_ETL,AU$1)+SUMIFS(Amount_Other,Location_Other,$A54,FundingSource_Other,AU$1)+SUMIFS('CSW Programs'!$J$4:$J$500,'CSW Programs'!$D$4:$D$500,'Location Totals'!$A54,'CSW Programs'!$I$4:$I$500,'Location Totals'!$AU$1)</f>
        <v>0</v>
      </c>
      <c r="AV54" s="33">
        <f ca="1">SUMIFS(Amount_TI,Location_TI,$A54,FundingSource_TI,AV$1)+SUMIFS(Amount_CS,Location_CS,$A54,Fundingsource_CS,AV$1)+SUMIFS(Amount_ETL,Location_ETL,$A54,FundingSource_ETL,AV$1)+SUMIFS(Amount_Other,Location_Other,$A54,FundingSource_Other,AV$1)+SUMIFS('CSW Programs'!$J$4:$J$500,'CSW Programs'!$D$4:$D$500,'Location Totals'!$A54,'CSW Programs'!$I$4:$I$500,'Location Totals'!$AV$1)</f>
        <v>0</v>
      </c>
      <c r="AW54" s="33"/>
      <c r="BR54" s="32">
        <v>53</v>
      </c>
      <c r="BT54" s="32">
        <v>53</v>
      </c>
    </row>
    <row r="55" spans="1:72" hidden="1" x14ac:dyDescent="0.2">
      <c r="A55" s="17" t="e">
        <f ca="1">IF('Cover Page'!$C$17&lt;&gt;"YES",IF(HLOOKUP($BZ$1,'District Label'!A:GR,BR55,FALSE)="","",(HLOOKUP($BZ$1,'District Label'!A:GR,BR55,FALSE))),OFFSET('BOCES SELECT'!$CH$4:$CH$402,,,COUNTIF('BOCES SELECT'!E:E,"&gt;0")))</f>
        <v>#N/A</v>
      </c>
      <c r="B55" s="33">
        <f t="shared" ca="1" si="3"/>
        <v>0</v>
      </c>
      <c r="C55" s="33">
        <f t="shared" ca="1" si="4"/>
        <v>0</v>
      </c>
      <c r="D55" s="33">
        <f t="shared" ca="1" si="24"/>
        <v>0</v>
      </c>
      <c r="E55" s="33">
        <f t="shared" ca="1" si="24"/>
        <v>0</v>
      </c>
      <c r="F55" s="33">
        <f t="shared" ca="1" si="24"/>
        <v>0</v>
      </c>
      <c r="G55" s="33">
        <f t="shared" ca="1" si="24"/>
        <v>0</v>
      </c>
      <c r="H55" s="33">
        <f t="shared" ca="1" si="25"/>
        <v>0</v>
      </c>
      <c r="I55" s="33">
        <f t="shared" ca="1" si="24"/>
        <v>0</v>
      </c>
      <c r="J55" s="50">
        <f t="shared" ca="1" si="6"/>
        <v>0</v>
      </c>
      <c r="K55" s="33">
        <f t="shared" ca="1" si="17"/>
        <v>0</v>
      </c>
      <c r="L55" s="33">
        <f t="shared" ca="1" si="18"/>
        <v>0</v>
      </c>
      <c r="M55" s="33">
        <f t="shared" ca="1" si="19"/>
        <v>0</v>
      </c>
      <c r="N55" s="33">
        <f t="shared" ca="1" si="20"/>
        <v>0</v>
      </c>
      <c r="O55" s="33">
        <f t="shared" ca="1" si="21"/>
        <v>0</v>
      </c>
      <c r="P55" s="33">
        <f t="shared" ca="1" si="32"/>
        <v>0</v>
      </c>
      <c r="Q55" s="33">
        <f t="shared" ca="1" si="32"/>
        <v>0</v>
      </c>
      <c r="R55" s="33">
        <f t="shared" ca="1" si="32"/>
        <v>0</v>
      </c>
      <c r="S55" s="33">
        <f t="shared" ca="1" si="32"/>
        <v>0</v>
      </c>
      <c r="T55" s="33">
        <f t="shared" ca="1" si="33"/>
        <v>0</v>
      </c>
      <c r="U55" s="33">
        <f t="shared" ca="1" si="33"/>
        <v>0</v>
      </c>
      <c r="V55" s="33">
        <f t="shared" ca="1" si="33"/>
        <v>0</v>
      </c>
      <c r="W55" s="33">
        <f t="shared" ca="1" si="33"/>
        <v>0</v>
      </c>
      <c r="X55" s="33">
        <f t="shared" ca="1" si="33"/>
        <v>0</v>
      </c>
      <c r="Y55" s="33">
        <f t="shared" ca="1" si="33"/>
        <v>0</v>
      </c>
      <c r="Z55" s="33">
        <f t="shared" ca="1" si="33"/>
        <v>0</v>
      </c>
      <c r="AA55" s="33">
        <f t="shared" ca="1" si="33"/>
        <v>0</v>
      </c>
      <c r="AB55" s="33">
        <f t="shared" ca="1" si="33"/>
        <v>0</v>
      </c>
      <c r="AC55" s="33">
        <f t="shared" ca="1" si="33"/>
        <v>0</v>
      </c>
      <c r="AD55" s="33">
        <f t="shared" ca="1" si="33"/>
        <v>0</v>
      </c>
      <c r="AE55" s="33">
        <f t="shared" ca="1" si="36"/>
        <v>0</v>
      </c>
      <c r="AF55" s="33">
        <f t="shared" ca="1" si="36"/>
        <v>0</v>
      </c>
      <c r="AG55" s="33">
        <f t="shared" ca="1" si="36"/>
        <v>0</v>
      </c>
      <c r="AH55" s="33">
        <f t="shared" ca="1" si="36"/>
        <v>0</v>
      </c>
      <c r="AI55" s="33">
        <f t="shared" ca="1" si="36"/>
        <v>0</v>
      </c>
      <c r="AJ55" s="33">
        <f t="shared" ca="1" si="36"/>
        <v>0</v>
      </c>
      <c r="AK55" s="33">
        <f t="shared" ca="1" si="36"/>
        <v>0</v>
      </c>
      <c r="AL55" s="33">
        <f t="shared" ca="1" si="36"/>
        <v>0</v>
      </c>
      <c r="AM55" s="33">
        <f t="shared" ca="1" si="36"/>
        <v>0</v>
      </c>
      <c r="AN55" s="33">
        <f t="shared" ca="1" si="36"/>
        <v>0</v>
      </c>
      <c r="AO55" s="33">
        <f t="shared" ca="1" si="37"/>
        <v>0</v>
      </c>
      <c r="AP55" s="33">
        <f t="shared" ca="1" si="37"/>
        <v>0</v>
      </c>
      <c r="AQ55" s="33">
        <f ca="1">SUMIFS(Amount_TI,Location_TI,$A55,FundingSource_TI,AQ$1)+SUMIFS(Amount_CS,Location_CS,$A55,Fundingsource_CS,AQ$1)+SUMIFS(Amount_ETL,Location_ETL,$A55,FundingSource_ETL,AQ$1)+SUMIFS(Amount_Other,Location_Other,$A55,FundingSource_Other,AQ$1)+SUMIFS('CSW Programs'!$J$4:$J$500,'CSW Programs'!$D$4:$D$500,'Location Totals'!$A55,'CSW Programs'!$I$4:$I$500,'School Mailing Address'!$Q$5)</f>
        <v>0</v>
      </c>
      <c r="AR55" s="33">
        <f ca="1">SUMIFS(Amount_TI,Location_TI,$A55,FundingSource_TI,AR$1)+SUMIFS(Amount_CS,Location_CS,$A55,Fundingsource_CS,AR$1)+SUMIFS(Amount_ETL,Location_ETL,$A55,FundingSource_ETL,AR$1)+SUMIFS(Amount_Other,Location_Other,$A55,FundingSource_Other,AR$1)+SUMIFS('CSW Programs'!$J$4:$J$500,'CSW Programs'!$D$4:$D$500,'Location Totals'!$A55,'CSW Programs'!$I$4:$I$500,'School Mailing Address'!$Q$6)</f>
        <v>0</v>
      </c>
      <c r="AS55" s="33">
        <f ca="1">SUMIFS(Amount_TI,Location_TI,$A55,FundingSource_TI,AS$1)+SUMIFS(Amount_CS,Location_CS,$A55,Fundingsource_CS,AS$1)+SUMIFS(Amount_ETL,Location_ETL,$A55,FundingSource_ETL,AS$1)+SUMIFS(Amount_Other,Location_Other,$A55,FundingSource_Other,AS$1)+SUMIFS('CSW Programs'!$J$4:$J$500,'CSW Programs'!$D$4:$D$500,'Location Totals'!$A55,'CSW Programs'!$I$4:$I$500,'School Mailing Address'!$Q$7)</f>
        <v>0</v>
      </c>
      <c r="AT55" s="33">
        <f ca="1">SUMIFS(Amount_TI,Location_TI,$A55,FundingSource_TI,AT$1)+SUMIFS(Amount_CS,Location_CS,$A55,Fundingsource_CS,AT$1)+SUMIFS(Amount_ETL,Location_ETL,$A55,FundingSource_ETL,AT$1)+SUMIFS(Amount_Other,Location_Other,$A55,FundingSource_Other,AT$1)+SUMIFS('CSW Programs'!$J$4:$J$500,'CSW Programs'!$D$4:$D$500,'Location Totals'!$A55,'CSW Programs'!$I$4:$I$500,'Location Totals'!$AT$1)</f>
        <v>0</v>
      </c>
      <c r="AU55" s="33">
        <f ca="1">SUMIFS(Amount_TI,Location_TI,$A55,FundingSource_TI,AU$1)+SUMIFS(Amount_CS,Location_CS,$A55,Fundingsource_CS,AU$1)+SUMIFS(Amount_ETL,Location_ETL,$A55,FundingSource_ETL,AU$1)+SUMIFS(Amount_Other,Location_Other,$A55,FundingSource_Other,AU$1)+SUMIFS('CSW Programs'!$J$4:$J$500,'CSW Programs'!$D$4:$D$500,'Location Totals'!$A55,'CSW Programs'!$I$4:$I$500,'Location Totals'!$AU$1)</f>
        <v>0</v>
      </c>
      <c r="AV55" s="33">
        <f ca="1">SUMIFS(Amount_TI,Location_TI,$A55,FundingSource_TI,AV$1)+SUMIFS(Amount_CS,Location_CS,$A55,Fundingsource_CS,AV$1)+SUMIFS(Amount_ETL,Location_ETL,$A55,FundingSource_ETL,AV$1)+SUMIFS(Amount_Other,Location_Other,$A55,FundingSource_Other,AV$1)+SUMIFS('CSW Programs'!$J$4:$J$500,'CSW Programs'!$D$4:$D$500,'Location Totals'!$A55,'CSW Programs'!$I$4:$I$500,'Location Totals'!$AV$1)</f>
        <v>0</v>
      </c>
      <c r="AW55" s="33"/>
      <c r="BR55" s="32">
        <v>54</v>
      </c>
      <c r="BT55" s="32">
        <v>54</v>
      </c>
    </row>
    <row r="56" spans="1:72" hidden="1" x14ac:dyDescent="0.2">
      <c r="A56" s="17" t="e">
        <f ca="1">IF('Cover Page'!$C$17&lt;&gt;"YES",IF(HLOOKUP($BZ$1,'District Label'!A:GR,BR56,FALSE)="","",(HLOOKUP($BZ$1,'District Label'!A:GR,BR56,FALSE))),OFFSET('BOCES SELECT'!$CH$4:$CH$402,,,COUNTIF('BOCES SELECT'!E:E,"&gt;0")))</f>
        <v>#N/A</v>
      </c>
      <c r="B56" s="33">
        <f t="shared" ca="1" si="3"/>
        <v>0</v>
      </c>
      <c r="C56" s="33">
        <f t="shared" ca="1" si="4"/>
        <v>0</v>
      </c>
      <c r="D56" s="33">
        <f t="shared" ca="1" si="24"/>
        <v>0</v>
      </c>
      <c r="E56" s="33">
        <f t="shared" ca="1" si="24"/>
        <v>0</v>
      </c>
      <c r="F56" s="33">
        <f t="shared" ca="1" si="24"/>
        <v>0</v>
      </c>
      <c r="G56" s="33">
        <f t="shared" ca="1" si="24"/>
        <v>0</v>
      </c>
      <c r="H56" s="33">
        <f t="shared" ca="1" si="25"/>
        <v>0</v>
      </c>
      <c r="I56" s="33">
        <f t="shared" ca="1" si="24"/>
        <v>0</v>
      </c>
      <c r="J56" s="50">
        <f t="shared" ca="1" si="6"/>
        <v>0</v>
      </c>
      <c r="K56" s="33">
        <f t="shared" ca="1" si="17"/>
        <v>0</v>
      </c>
      <c r="L56" s="33">
        <f t="shared" ca="1" si="18"/>
        <v>0</v>
      </c>
      <c r="M56" s="33">
        <f t="shared" ca="1" si="19"/>
        <v>0</v>
      </c>
      <c r="N56" s="33">
        <f t="shared" ca="1" si="20"/>
        <v>0</v>
      </c>
      <c r="O56" s="33">
        <f t="shared" ca="1" si="21"/>
        <v>0</v>
      </c>
      <c r="P56" s="33">
        <f t="shared" ca="1" si="32"/>
        <v>0</v>
      </c>
      <c r="Q56" s="33">
        <f t="shared" ca="1" si="32"/>
        <v>0</v>
      </c>
      <c r="R56" s="33">
        <f t="shared" ca="1" si="32"/>
        <v>0</v>
      </c>
      <c r="S56" s="33">
        <f t="shared" ca="1" si="32"/>
        <v>0</v>
      </c>
      <c r="T56" s="33">
        <f t="shared" ca="1" si="33"/>
        <v>0</v>
      </c>
      <c r="U56" s="33">
        <f t="shared" ca="1" si="33"/>
        <v>0</v>
      </c>
      <c r="V56" s="33">
        <f t="shared" ca="1" si="33"/>
        <v>0</v>
      </c>
      <c r="W56" s="33">
        <f t="shared" ca="1" si="33"/>
        <v>0</v>
      </c>
      <c r="X56" s="33">
        <f t="shared" ca="1" si="33"/>
        <v>0</v>
      </c>
      <c r="Y56" s="33">
        <f t="shared" ca="1" si="33"/>
        <v>0</v>
      </c>
      <c r="Z56" s="33">
        <f t="shared" ca="1" si="33"/>
        <v>0</v>
      </c>
      <c r="AA56" s="33">
        <f t="shared" ca="1" si="33"/>
        <v>0</v>
      </c>
      <c r="AB56" s="33">
        <f t="shared" ca="1" si="33"/>
        <v>0</v>
      </c>
      <c r="AC56" s="33">
        <f t="shared" ca="1" si="33"/>
        <v>0</v>
      </c>
      <c r="AD56" s="33">
        <f t="shared" ca="1" si="33"/>
        <v>0</v>
      </c>
      <c r="AE56" s="33">
        <f t="shared" ca="1" si="36"/>
        <v>0</v>
      </c>
      <c r="AF56" s="33">
        <f t="shared" ca="1" si="36"/>
        <v>0</v>
      </c>
      <c r="AG56" s="33">
        <f t="shared" ca="1" si="36"/>
        <v>0</v>
      </c>
      <c r="AH56" s="33">
        <f t="shared" ca="1" si="36"/>
        <v>0</v>
      </c>
      <c r="AI56" s="33">
        <f t="shared" ca="1" si="36"/>
        <v>0</v>
      </c>
      <c r="AJ56" s="33">
        <f t="shared" ca="1" si="36"/>
        <v>0</v>
      </c>
      <c r="AK56" s="33">
        <f t="shared" ca="1" si="36"/>
        <v>0</v>
      </c>
      <c r="AL56" s="33">
        <f t="shared" ca="1" si="36"/>
        <v>0</v>
      </c>
      <c r="AM56" s="33">
        <f t="shared" ca="1" si="36"/>
        <v>0</v>
      </c>
      <c r="AN56" s="33">
        <f t="shared" ca="1" si="36"/>
        <v>0</v>
      </c>
      <c r="AO56" s="33">
        <f t="shared" ca="1" si="37"/>
        <v>0</v>
      </c>
      <c r="AP56" s="33">
        <f t="shared" ca="1" si="37"/>
        <v>0</v>
      </c>
      <c r="AQ56" s="33">
        <f ca="1">SUMIFS(Amount_TI,Location_TI,$A56,FundingSource_TI,AQ$1)+SUMIFS(Amount_CS,Location_CS,$A56,Fundingsource_CS,AQ$1)+SUMIFS(Amount_ETL,Location_ETL,$A56,FundingSource_ETL,AQ$1)+SUMIFS(Amount_Other,Location_Other,$A56,FundingSource_Other,AQ$1)+SUMIFS('CSW Programs'!$J$4:$J$500,'CSW Programs'!$D$4:$D$500,'Location Totals'!$A56,'CSW Programs'!$I$4:$I$500,'School Mailing Address'!$Q$5)</f>
        <v>0</v>
      </c>
      <c r="AR56" s="33">
        <f ca="1">SUMIFS(Amount_TI,Location_TI,$A56,FundingSource_TI,AR$1)+SUMIFS(Amount_CS,Location_CS,$A56,Fundingsource_CS,AR$1)+SUMIFS(Amount_ETL,Location_ETL,$A56,FundingSource_ETL,AR$1)+SUMIFS(Amount_Other,Location_Other,$A56,FundingSource_Other,AR$1)+SUMIFS('CSW Programs'!$J$4:$J$500,'CSW Programs'!$D$4:$D$500,'Location Totals'!$A56,'CSW Programs'!$I$4:$I$500,'School Mailing Address'!$Q$6)</f>
        <v>0</v>
      </c>
      <c r="AS56" s="33">
        <f ca="1">SUMIFS(Amount_TI,Location_TI,$A56,FundingSource_TI,AS$1)+SUMIFS(Amount_CS,Location_CS,$A56,Fundingsource_CS,AS$1)+SUMIFS(Amount_ETL,Location_ETL,$A56,FundingSource_ETL,AS$1)+SUMIFS(Amount_Other,Location_Other,$A56,FundingSource_Other,AS$1)+SUMIFS('CSW Programs'!$J$4:$J$500,'CSW Programs'!$D$4:$D$500,'Location Totals'!$A56,'CSW Programs'!$I$4:$I$500,'School Mailing Address'!$Q$7)</f>
        <v>0</v>
      </c>
      <c r="AT56" s="33">
        <f ca="1">SUMIFS(Amount_TI,Location_TI,$A56,FundingSource_TI,AT$1)+SUMIFS(Amount_CS,Location_CS,$A56,Fundingsource_CS,AT$1)+SUMIFS(Amount_ETL,Location_ETL,$A56,FundingSource_ETL,AT$1)+SUMIFS(Amount_Other,Location_Other,$A56,FundingSource_Other,AT$1)+SUMIFS('CSW Programs'!$J$4:$J$500,'CSW Programs'!$D$4:$D$500,'Location Totals'!$A56,'CSW Programs'!$I$4:$I$500,'Location Totals'!$AT$1)</f>
        <v>0</v>
      </c>
      <c r="AU56" s="33">
        <f ca="1">SUMIFS(Amount_TI,Location_TI,$A56,FundingSource_TI,AU$1)+SUMIFS(Amount_CS,Location_CS,$A56,Fundingsource_CS,AU$1)+SUMIFS(Amount_ETL,Location_ETL,$A56,FundingSource_ETL,AU$1)+SUMIFS(Amount_Other,Location_Other,$A56,FundingSource_Other,AU$1)+SUMIFS('CSW Programs'!$J$4:$J$500,'CSW Programs'!$D$4:$D$500,'Location Totals'!$A56,'CSW Programs'!$I$4:$I$500,'Location Totals'!$AU$1)</f>
        <v>0</v>
      </c>
      <c r="AV56" s="33">
        <f ca="1">SUMIFS(Amount_TI,Location_TI,$A56,FundingSource_TI,AV$1)+SUMIFS(Amount_CS,Location_CS,$A56,Fundingsource_CS,AV$1)+SUMIFS(Amount_ETL,Location_ETL,$A56,FundingSource_ETL,AV$1)+SUMIFS(Amount_Other,Location_Other,$A56,FundingSource_Other,AV$1)+SUMIFS('CSW Programs'!$J$4:$J$500,'CSW Programs'!$D$4:$D$500,'Location Totals'!$A56,'CSW Programs'!$I$4:$I$500,'Location Totals'!$AV$1)</f>
        <v>0</v>
      </c>
      <c r="AW56" s="33"/>
      <c r="BR56" s="32">
        <v>55</v>
      </c>
      <c r="BT56" s="32">
        <v>55</v>
      </c>
    </row>
    <row r="57" spans="1:72" hidden="1" x14ac:dyDescent="0.2">
      <c r="A57" s="17" t="e">
        <f ca="1">IF('Cover Page'!$C$17&lt;&gt;"YES",IF(HLOOKUP($BZ$1,'District Label'!A:GR,BR57,FALSE)="","",(HLOOKUP($BZ$1,'District Label'!A:GR,BR57,FALSE))),OFFSET('BOCES SELECT'!$CH$4:$CH$402,,,COUNTIF('BOCES SELECT'!E:E,"&gt;0")))</f>
        <v>#N/A</v>
      </c>
      <c r="B57" s="33">
        <f t="shared" ca="1" si="3"/>
        <v>0</v>
      </c>
      <c r="C57" s="33">
        <f t="shared" ca="1" si="4"/>
        <v>0</v>
      </c>
      <c r="D57" s="33">
        <f t="shared" ca="1" si="24"/>
        <v>0</v>
      </c>
      <c r="E57" s="33">
        <f t="shared" ca="1" si="24"/>
        <v>0</v>
      </c>
      <c r="F57" s="33">
        <f t="shared" ca="1" si="24"/>
        <v>0</v>
      </c>
      <c r="G57" s="33">
        <f t="shared" ca="1" si="24"/>
        <v>0</v>
      </c>
      <c r="H57" s="33">
        <f t="shared" ca="1" si="25"/>
        <v>0</v>
      </c>
      <c r="I57" s="33">
        <f t="shared" ca="1" si="24"/>
        <v>0</v>
      </c>
      <c r="J57" s="50">
        <f t="shared" ca="1" si="6"/>
        <v>0</v>
      </c>
      <c r="K57" s="33">
        <f t="shared" ca="1" si="17"/>
        <v>0</v>
      </c>
      <c r="L57" s="33">
        <f t="shared" ca="1" si="18"/>
        <v>0</v>
      </c>
      <c r="M57" s="33">
        <f t="shared" ca="1" si="19"/>
        <v>0</v>
      </c>
      <c r="N57" s="33">
        <f t="shared" ca="1" si="20"/>
        <v>0</v>
      </c>
      <c r="O57" s="33">
        <f t="shared" ca="1" si="21"/>
        <v>0</v>
      </c>
      <c r="P57" s="33">
        <f t="shared" ca="1" si="32"/>
        <v>0</v>
      </c>
      <c r="Q57" s="33">
        <f t="shared" ca="1" si="32"/>
        <v>0</v>
      </c>
      <c r="R57" s="33">
        <f t="shared" ca="1" si="32"/>
        <v>0</v>
      </c>
      <c r="S57" s="33">
        <f t="shared" ca="1" si="32"/>
        <v>0</v>
      </c>
      <c r="T57" s="33">
        <f t="shared" ca="1" si="33"/>
        <v>0</v>
      </c>
      <c r="U57" s="33">
        <f t="shared" ca="1" si="33"/>
        <v>0</v>
      </c>
      <c r="V57" s="33">
        <f t="shared" ca="1" si="33"/>
        <v>0</v>
      </c>
      <c r="W57" s="33">
        <f t="shared" ca="1" si="33"/>
        <v>0</v>
      </c>
      <c r="X57" s="33">
        <f t="shared" ca="1" si="33"/>
        <v>0</v>
      </c>
      <c r="Y57" s="33">
        <f t="shared" ca="1" si="33"/>
        <v>0</v>
      </c>
      <c r="Z57" s="33">
        <f t="shared" ca="1" si="33"/>
        <v>0</v>
      </c>
      <c r="AA57" s="33">
        <f t="shared" ca="1" si="33"/>
        <v>0</v>
      </c>
      <c r="AB57" s="33">
        <f t="shared" ca="1" si="33"/>
        <v>0</v>
      </c>
      <c r="AC57" s="33">
        <f t="shared" ca="1" si="33"/>
        <v>0</v>
      </c>
      <c r="AD57" s="33">
        <f t="shared" ca="1" si="33"/>
        <v>0</v>
      </c>
      <c r="AE57" s="33">
        <f t="shared" ca="1" si="36"/>
        <v>0</v>
      </c>
      <c r="AF57" s="33">
        <f t="shared" ca="1" si="36"/>
        <v>0</v>
      </c>
      <c r="AG57" s="33">
        <f t="shared" ca="1" si="36"/>
        <v>0</v>
      </c>
      <c r="AH57" s="33">
        <f t="shared" ca="1" si="36"/>
        <v>0</v>
      </c>
      <c r="AI57" s="33">
        <f t="shared" ca="1" si="36"/>
        <v>0</v>
      </c>
      <c r="AJ57" s="33">
        <f t="shared" ca="1" si="36"/>
        <v>0</v>
      </c>
      <c r="AK57" s="33">
        <f t="shared" ca="1" si="36"/>
        <v>0</v>
      </c>
      <c r="AL57" s="33">
        <f t="shared" ca="1" si="36"/>
        <v>0</v>
      </c>
      <c r="AM57" s="33">
        <f t="shared" ca="1" si="36"/>
        <v>0</v>
      </c>
      <c r="AN57" s="33">
        <f t="shared" ca="1" si="36"/>
        <v>0</v>
      </c>
      <c r="AO57" s="33">
        <f t="shared" ca="1" si="37"/>
        <v>0</v>
      </c>
      <c r="AP57" s="33">
        <f t="shared" ca="1" si="37"/>
        <v>0</v>
      </c>
      <c r="AQ57" s="33">
        <f ca="1">SUMIFS(Amount_TI,Location_TI,$A57,FundingSource_TI,AQ$1)+SUMIFS(Amount_CS,Location_CS,$A57,Fundingsource_CS,AQ$1)+SUMIFS(Amount_ETL,Location_ETL,$A57,FundingSource_ETL,AQ$1)+SUMIFS(Amount_Other,Location_Other,$A57,FundingSource_Other,AQ$1)+SUMIFS('CSW Programs'!$J$4:$J$500,'CSW Programs'!$D$4:$D$500,'Location Totals'!$A57,'CSW Programs'!$I$4:$I$500,'School Mailing Address'!$Q$5)</f>
        <v>0</v>
      </c>
      <c r="AR57" s="33">
        <f ca="1">SUMIFS(Amount_TI,Location_TI,$A57,FundingSource_TI,AR$1)+SUMIFS(Amount_CS,Location_CS,$A57,Fundingsource_CS,AR$1)+SUMIFS(Amount_ETL,Location_ETL,$A57,FundingSource_ETL,AR$1)+SUMIFS(Amount_Other,Location_Other,$A57,FundingSource_Other,AR$1)+SUMIFS('CSW Programs'!$J$4:$J$500,'CSW Programs'!$D$4:$D$500,'Location Totals'!$A57,'CSW Programs'!$I$4:$I$500,'School Mailing Address'!$Q$6)</f>
        <v>0</v>
      </c>
      <c r="AS57" s="33">
        <f ca="1">SUMIFS(Amount_TI,Location_TI,$A57,FundingSource_TI,AS$1)+SUMIFS(Amount_CS,Location_CS,$A57,Fundingsource_CS,AS$1)+SUMIFS(Amount_ETL,Location_ETL,$A57,FundingSource_ETL,AS$1)+SUMIFS(Amount_Other,Location_Other,$A57,FundingSource_Other,AS$1)+SUMIFS('CSW Programs'!$J$4:$J$500,'CSW Programs'!$D$4:$D$500,'Location Totals'!$A57,'CSW Programs'!$I$4:$I$500,'School Mailing Address'!$Q$7)</f>
        <v>0</v>
      </c>
      <c r="AT57" s="33">
        <f ca="1">SUMIFS(Amount_TI,Location_TI,$A57,FundingSource_TI,AT$1)+SUMIFS(Amount_CS,Location_CS,$A57,Fundingsource_CS,AT$1)+SUMIFS(Amount_ETL,Location_ETL,$A57,FundingSource_ETL,AT$1)+SUMIFS(Amount_Other,Location_Other,$A57,FundingSource_Other,AT$1)+SUMIFS('CSW Programs'!$J$4:$J$500,'CSW Programs'!$D$4:$D$500,'Location Totals'!$A57,'CSW Programs'!$I$4:$I$500,'Location Totals'!$AT$1)</f>
        <v>0</v>
      </c>
      <c r="AU57" s="33">
        <f ca="1">SUMIFS(Amount_TI,Location_TI,$A57,FundingSource_TI,AU$1)+SUMIFS(Amount_CS,Location_CS,$A57,Fundingsource_CS,AU$1)+SUMIFS(Amount_ETL,Location_ETL,$A57,FundingSource_ETL,AU$1)+SUMIFS(Amount_Other,Location_Other,$A57,FundingSource_Other,AU$1)+SUMIFS('CSW Programs'!$J$4:$J$500,'CSW Programs'!$D$4:$D$500,'Location Totals'!$A57,'CSW Programs'!$I$4:$I$500,'Location Totals'!$AU$1)</f>
        <v>0</v>
      </c>
      <c r="AV57" s="33">
        <f ca="1">SUMIFS(Amount_TI,Location_TI,$A57,FundingSource_TI,AV$1)+SUMIFS(Amount_CS,Location_CS,$A57,Fundingsource_CS,AV$1)+SUMIFS(Amount_ETL,Location_ETL,$A57,FundingSource_ETL,AV$1)+SUMIFS(Amount_Other,Location_Other,$A57,FundingSource_Other,AV$1)+SUMIFS('CSW Programs'!$J$4:$J$500,'CSW Programs'!$D$4:$D$500,'Location Totals'!$A57,'CSW Programs'!$I$4:$I$500,'Location Totals'!$AV$1)</f>
        <v>0</v>
      </c>
      <c r="AW57" s="33"/>
      <c r="BR57" s="32">
        <v>56</v>
      </c>
      <c r="BT57" s="32">
        <v>56</v>
      </c>
    </row>
    <row r="58" spans="1:72" hidden="1" x14ac:dyDescent="0.2">
      <c r="A58" s="17" t="e">
        <f ca="1">IF('Cover Page'!$C$17&lt;&gt;"YES",IF(HLOOKUP($BZ$1,'District Label'!A:GR,BR58,FALSE)="","",(HLOOKUP($BZ$1,'District Label'!A:GR,BR58,FALSE))),OFFSET('BOCES SELECT'!$CH$4:$CH$402,,,COUNTIF('BOCES SELECT'!E:E,"&gt;0")))</f>
        <v>#N/A</v>
      </c>
      <c r="B58" s="33">
        <f t="shared" ca="1" si="3"/>
        <v>0</v>
      </c>
      <c r="C58" s="33">
        <f t="shared" ca="1" si="4"/>
        <v>0</v>
      </c>
      <c r="D58" s="33">
        <f t="shared" ca="1" si="24"/>
        <v>0</v>
      </c>
      <c r="E58" s="33">
        <f t="shared" ca="1" si="24"/>
        <v>0</v>
      </c>
      <c r="F58" s="33">
        <f t="shared" ca="1" si="24"/>
        <v>0</v>
      </c>
      <c r="G58" s="33">
        <f t="shared" ca="1" si="24"/>
        <v>0</v>
      </c>
      <c r="H58" s="33">
        <f t="shared" ca="1" si="25"/>
        <v>0</v>
      </c>
      <c r="I58" s="33">
        <f t="shared" ca="1" si="24"/>
        <v>0</v>
      </c>
      <c r="J58" s="50">
        <f t="shared" ca="1" si="6"/>
        <v>0</v>
      </c>
      <c r="K58" s="33">
        <f t="shared" ca="1" si="17"/>
        <v>0</v>
      </c>
      <c r="L58" s="33">
        <f t="shared" ca="1" si="18"/>
        <v>0</v>
      </c>
      <c r="M58" s="33">
        <f t="shared" ca="1" si="19"/>
        <v>0</v>
      </c>
      <c r="N58" s="33">
        <f t="shared" ca="1" si="20"/>
        <v>0</v>
      </c>
      <c r="O58" s="33">
        <f t="shared" ca="1" si="21"/>
        <v>0</v>
      </c>
      <c r="P58" s="33">
        <f t="shared" ca="1" si="32"/>
        <v>0</v>
      </c>
      <c r="Q58" s="33">
        <f t="shared" ca="1" si="32"/>
        <v>0</v>
      </c>
      <c r="R58" s="33">
        <f t="shared" ca="1" si="32"/>
        <v>0</v>
      </c>
      <c r="S58" s="33">
        <f t="shared" ca="1" si="32"/>
        <v>0</v>
      </c>
      <c r="T58" s="33">
        <f t="shared" ca="1" si="33"/>
        <v>0</v>
      </c>
      <c r="U58" s="33">
        <f t="shared" ca="1" si="33"/>
        <v>0</v>
      </c>
      <c r="V58" s="33">
        <f t="shared" ca="1" si="33"/>
        <v>0</v>
      </c>
      <c r="W58" s="33">
        <f t="shared" ca="1" si="33"/>
        <v>0</v>
      </c>
      <c r="X58" s="33">
        <f t="shared" ca="1" si="33"/>
        <v>0</v>
      </c>
      <c r="Y58" s="33">
        <f t="shared" ca="1" si="33"/>
        <v>0</v>
      </c>
      <c r="Z58" s="33">
        <f t="shared" ca="1" si="33"/>
        <v>0</v>
      </c>
      <c r="AA58" s="33">
        <f t="shared" ca="1" si="33"/>
        <v>0</v>
      </c>
      <c r="AB58" s="33">
        <f t="shared" ca="1" si="33"/>
        <v>0</v>
      </c>
      <c r="AC58" s="33">
        <f t="shared" ca="1" si="33"/>
        <v>0</v>
      </c>
      <c r="AD58" s="33">
        <f t="shared" ca="1" si="33"/>
        <v>0</v>
      </c>
      <c r="AE58" s="33">
        <f t="shared" ca="1" si="36"/>
        <v>0</v>
      </c>
      <c r="AF58" s="33">
        <f t="shared" ca="1" si="36"/>
        <v>0</v>
      </c>
      <c r="AG58" s="33">
        <f t="shared" ca="1" si="36"/>
        <v>0</v>
      </c>
      <c r="AH58" s="33">
        <f t="shared" ca="1" si="36"/>
        <v>0</v>
      </c>
      <c r="AI58" s="33">
        <f t="shared" ca="1" si="36"/>
        <v>0</v>
      </c>
      <c r="AJ58" s="33">
        <f t="shared" ca="1" si="36"/>
        <v>0</v>
      </c>
      <c r="AK58" s="33">
        <f t="shared" ca="1" si="36"/>
        <v>0</v>
      </c>
      <c r="AL58" s="33">
        <f t="shared" ca="1" si="36"/>
        <v>0</v>
      </c>
      <c r="AM58" s="33">
        <f t="shared" ca="1" si="36"/>
        <v>0</v>
      </c>
      <c r="AN58" s="33">
        <f t="shared" ca="1" si="36"/>
        <v>0</v>
      </c>
      <c r="AO58" s="33">
        <f t="shared" ca="1" si="37"/>
        <v>0</v>
      </c>
      <c r="AP58" s="33">
        <f t="shared" ca="1" si="37"/>
        <v>0</v>
      </c>
      <c r="AQ58" s="33">
        <f ca="1">SUMIFS(Amount_TI,Location_TI,$A58,FundingSource_TI,AQ$1)+SUMIFS(Amount_CS,Location_CS,$A58,Fundingsource_CS,AQ$1)+SUMIFS(Amount_ETL,Location_ETL,$A58,FundingSource_ETL,AQ$1)+SUMIFS(Amount_Other,Location_Other,$A58,FundingSource_Other,AQ$1)+SUMIFS('CSW Programs'!$J$4:$J$500,'CSW Programs'!$D$4:$D$500,'Location Totals'!$A58,'CSW Programs'!$I$4:$I$500,'School Mailing Address'!$Q$5)</f>
        <v>0</v>
      </c>
      <c r="AR58" s="33">
        <f ca="1">SUMIFS(Amount_TI,Location_TI,$A58,FundingSource_TI,AR$1)+SUMIFS(Amount_CS,Location_CS,$A58,Fundingsource_CS,AR$1)+SUMIFS(Amount_ETL,Location_ETL,$A58,FundingSource_ETL,AR$1)+SUMIFS(Amount_Other,Location_Other,$A58,FundingSource_Other,AR$1)+SUMIFS('CSW Programs'!$J$4:$J$500,'CSW Programs'!$D$4:$D$500,'Location Totals'!$A58,'CSW Programs'!$I$4:$I$500,'School Mailing Address'!$Q$6)</f>
        <v>0</v>
      </c>
      <c r="AS58" s="33">
        <f ca="1">SUMIFS(Amount_TI,Location_TI,$A58,FundingSource_TI,AS$1)+SUMIFS(Amount_CS,Location_CS,$A58,Fundingsource_CS,AS$1)+SUMIFS(Amount_ETL,Location_ETL,$A58,FundingSource_ETL,AS$1)+SUMIFS(Amount_Other,Location_Other,$A58,FundingSource_Other,AS$1)+SUMIFS('CSW Programs'!$J$4:$J$500,'CSW Programs'!$D$4:$D$500,'Location Totals'!$A58,'CSW Programs'!$I$4:$I$500,'School Mailing Address'!$Q$7)</f>
        <v>0</v>
      </c>
      <c r="AT58" s="33">
        <f ca="1">SUMIFS(Amount_TI,Location_TI,$A58,FundingSource_TI,AT$1)+SUMIFS(Amount_CS,Location_CS,$A58,Fundingsource_CS,AT$1)+SUMIFS(Amount_ETL,Location_ETL,$A58,FundingSource_ETL,AT$1)+SUMIFS(Amount_Other,Location_Other,$A58,FundingSource_Other,AT$1)+SUMIFS('CSW Programs'!$J$4:$J$500,'CSW Programs'!$D$4:$D$500,'Location Totals'!$A58,'CSW Programs'!$I$4:$I$500,'Location Totals'!$AT$1)</f>
        <v>0</v>
      </c>
      <c r="AU58" s="33">
        <f ca="1">SUMIFS(Amount_TI,Location_TI,$A58,FundingSource_TI,AU$1)+SUMIFS(Amount_CS,Location_CS,$A58,Fundingsource_CS,AU$1)+SUMIFS(Amount_ETL,Location_ETL,$A58,FundingSource_ETL,AU$1)+SUMIFS(Amount_Other,Location_Other,$A58,FundingSource_Other,AU$1)+SUMIFS('CSW Programs'!$J$4:$J$500,'CSW Programs'!$D$4:$D$500,'Location Totals'!$A58,'CSW Programs'!$I$4:$I$500,'Location Totals'!$AU$1)</f>
        <v>0</v>
      </c>
      <c r="AV58" s="33">
        <f ca="1">SUMIFS(Amount_TI,Location_TI,$A58,FundingSource_TI,AV$1)+SUMIFS(Amount_CS,Location_CS,$A58,Fundingsource_CS,AV$1)+SUMIFS(Amount_ETL,Location_ETL,$A58,FundingSource_ETL,AV$1)+SUMIFS(Amount_Other,Location_Other,$A58,FundingSource_Other,AV$1)+SUMIFS('CSW Programs'!$J$4:$J$500,'CSW Programs'!$D$4:$D$500,'Location Totals'!$A58,'CSW Programs'!$I$4:$I$500,'Location Totals'!$AV$1)</f>
        <v>0</v>
      </c>
      <c r="AW58" s="33"/>
      <c r="BR58" s="32">
        <v>57</v>
      </c>
      <c r="BT58" s="32">
        <v>57</v>
      </c>
    </row>
    <row r="59" spans="1:72" hidden="1" x14ac:dyDescent="0.2">
      <c r="A59" s="17" t="e">
        <f ca="1">IF('Cover Page'!$C$17&lt;&gt;"YES",IF(HLOOKUP($BZ$1,'District Label'!A:GR,BR59,FALSE)="","",(HLOOKUP($BZ$1,'District Label'!A:GR,BR59,FALSE))),OFFSET('BOCES SELECT'!$CH$4:$CH$402,,,COUNTIF('BOCES SELECT'!E:E,"&gt;0")))</f>
        <v>#N/A</v>
      </c>
      <c r="B59" s="33">
        <f t="shared" ca="1" si="3"/>
        <v>0</v>
      </c>
      <c r="C59" s="33">
        <f t="shared" ca="1" si="4"/>
        <v>0</v>
      </c>
      <c r="D59" s="33">
        <f t="shared" ca="1" si="24"/>
        <v>0</v>
      </c>
      <c r="E59" s="33">
        <f t="shared" ca="1" si="24"/>
        <v>0</v>
      </c>
      <c r="F59" s="33">
        <f t="shared" ca="1" si="24"/>
        <v>0</v>
      </c>
      <c r="G59" s="33">
        <f t="shared" ca="1" si="24"/>
        <v>0</v>
      </c>
      <c r="H59" s="33">
        <f t="shared" ca="1" si="25"/>
        <v>0</v>
      </c>
      <c r="I59" s="33">
        <f t="shared" ca="1" si="24"/>
        <v>0</v>
      </c>
      <c r="J59" s="50">
        <f t="shared" ca="1" si="6"/>
        <v>0</v>
      </c>
      <c r="K59" s="33">
        <f t="shared" ca="1" si="17"/>
        <v>0</v>
      </c>
      <c r="L59" s="33">
        <f t="shared" ca="1" si="18"/>
        <v>0</v>
      </c>
      <c r="M59" s="33">
        <f t="shared" ca="1" si="19"/>
        <v>0</v>
      </c>
      <c r="N59" s="33">
        <f t="shared" ca="1" si="20"/>
        <v>0</v>
      </c>
      <c r="O59" s="33">
        <f t="shared" ca="1" si="21"/>
        <v>0</v>
      </c>
      <c r="P59" s="33">
        <f t="shared" ca="1" si="32"/>
        <v>0</v>
      </c>
      <c r="Q59" s="33">
        <f t="shared" ca="1" si="32"/>
        <v>0</v>
      </c>
      <c r="R59" s="33">
        <f t="shared" ca="1" si="32"/>
        <v>0</v>
      </c>
      <c r="S59" s="33">
        <f t="shared" ca="1" si="32"/>
        <v>0</v>
      </c>
      <c r="T59" s="33">
        <f t="shared" ca="1" si="33"/>
        <v>0</v>
      </c>
      <c r="U59" s="33">
        <f t="shared" ca="1" si="33"/>
        <v>0</v>
      </c>
      <c r="V59" s="33">
        <f t="shared" ca="1" si="33"/>
        <v>0</v>
      </c>
      <c r="W59" s="33">
        <f t="shared" ca="1" si="33"/>
        <v>0</v>
      </c>
      <c r="X59" s="33">
        <f t="shared" ca="1" si="33"/>
        <v>0</v>
      </c>
      <c r="Y59" s="33">
        <f t="shared" ca="1" si="33"/>
        <v>0</v>
      </c>
      <c r="Z59" s="33">
        <f t="shared" ca="1" si="33"/>
        <v>0</v>
      </c>
      <c r="AA59" s="33">
        <f t="shared" ca="1" si="33"/>
        <v>0</v>
      </c>
      <c r="AB59" s="33">
        <f t="shared" ca="1" si="33"/>
        <v>0</v>
      </c>
      <c r="AC59" s="33">
        <f t="shared" ca="1" si="33"/>
        <v>0</v>
      </c>
      <c r="AD59" s="33">
        <f t="shared" ca="1" si="33"/>
        <v>0</v>
      </c>
      <c r="AE59" s="33">
        <f t="shared" ca="1" si="36"/>
        <v>0</v>
      </c>
      <c r="AF59" s="33">
        <f t="shared" ca="1" si="36"/>
        <v>0</v>
      </c>
      <c r="AG59" s="33">
        <f t="shared" ca="1" si="36"/>
        <v>0</v>
      </c>
      <c r="AH59" s="33">
        <f t="shared" ca="1" si="36"/>
        <v>0</v>
      </c>
      <c r="AI59" s="33">
        <f t="shared" ca="1" si="36"/>
        <v>0</v>
      </c>
      <c r="AJ59" s="33">
        <f t="shared" ca="1" si="36"/>
        <v>0</v>
      </c>
      <c r="AK59" s="33">
        <f t="shared" ca="1" si="36"/>
        <v>0</v>
      </c>
      <c r="AL59" s="33">
        <f t="shared" ca="1" si="36"/>
        <v>0</v>
      </c>
      <c r="AM59" s="33">
        <f t="shared" ca="1" si="36"/>
        <v>0</v>
      </c>
      <c r="AN59" s="33">
        <f t="shared" ca="1" si="36"/>
        <v>0</v>
      </c>
      <c r="AO59" s="33">
        <f t="shared" ca="1" si="37"/>
        <v>0</v>
      </c>
      <c r="AP59" s="33">
        <f t="shared" ca="1" si="37"/>
        <v>0</v>
      </c>
      <c r="AQ59" s="33">
        <f ca="1">SUMIFS(Amount_TI,Location_TI,$A59,FundingSource_TI,AQ$1)+SUMIFS(Amount_CS,Location_CS,$A59,Fundingsource_CS,AQ$1)+SUMIFS(Amount_ETL,Location_ETL,$A59,FundingSource_ETL,AQ$1)+SUMIFS(Amount_Other,Location_Other,$A59,FundingSource_Other,AQ$1)+SUMIFS('CSW Programs'!$J$4:$J$500,'CSW Programs'!$D$4:$D$500,'Location Totals'!$A59,'CSW Programs'!$I$4:$I$500,'School Mailing Address'!$Q$5)</f>
        <v>0</v>
      </c>
      <c r="AR59" s="33">
        <f ca="1">SUMIFS(Amount_TI,Location_TI,$A59,FundingSource_TI,AR$1)+SUMIFS(Amount_CS,Location_CS,$A59,Fundingsource_CS,AR$1)+SUMIFS(Amount_ETL,Location_ETL,$A59,FundingSource_ETL,AR$1)+SUMIFS(Amount_Other,Location_Other,$A59,FundingSource_Other,AR$1)+SUMIFS('CSW Programs'!$J$4:$J$500,'CSW Programs'!$D$4:$D$500,'Location Totals'!$A59,'CSW Programs'!$I$4:$I$500,'School Mailing Address'!$Q$6)</f>
        <v>0</v>
      </c>
      <c r="AS59" s="33">
        <f ca="1">SUMIFS(Amount_TI,Location_TI,$A59,FundingSource_TI,AS$1)+SUMIFS(Amount_CS,Location_CS,$A59,Fundingsource_CS,AS$1)+SUMIFS(Amount_ETL,Location_ETL,$A59,FundingSource_ETL,AS$1)+SUMIFS(Amount_Other,Location_Other,$A59,FundingSource_Other,AS$1)+SUMIFS('CSW Programs'!$J$4:$J$500,'CSW Programs'!$D$4:$D$500,'Location Totals'!$A59,'CSW Programs'!$I$4:$I$500,'School Mailing Address'!$Q$7)</f>
        <v>0</v>
      </c>
      <c r="AT59" s="33">
        <f ca="1">SUMIFS(Amount_TI,Location_TI,$A59,FundingSource_TI,AT$1)+SUMIFS(Amount_CS,Location_CS,$A59,Fundingsource_CS,AT$1)+SUMIFS(Amount_ETL,Location_ETL,$A59,FundingSource_ETL,AT$1)+SUMIFS(Amount_Other,Location_Other,$A59,FundingSource_Other,AT$1)+SUMIFS('CSW Programs'!$J$4:$J$500,'CSW Programs'!$D$4:$D$500,'Location Totals'!$A59,'CSW Programs'!$I$4:$I$500,'Location Totals'!$AT$1)</f>
        <v>0</v>
      </c>
      <c r="AU59" s="33">
        <f ca="1">SUMIFS(Amount_TI,Location_TI,$A59,FundingSource_TI,AU$1)+SUMIFS(Amount_CS,Location_CS,$A59,Fundingsource_CS,AU$1)+SUMIFS(Amount_ETL,Location_ETL,$A59,FundingSource_ETL,AU$1)+SUMIFS(Amount_Other,Location_Other,$A59,FundingSource_Other,AU$1)+SUMIFS('CSW Programs'!$J$4:$J$500,'CSW Programs'!$D$4:$D$500,'Location Totals'!$A59,'CSW Programs'!$I$4:$I$500,'Location Totals'!$AU$1)</f>
        <v>0</v>
      </c>
      <c r="AV59" s="33">
        <f ca="1">SUMIFS(Amount_TI,Location_TI,$A59,FundingSource_TI,AV$1)+SUMIFS(Amount_CS,Location_CS,$A59,Fundingsource_CS,AV$1)+SUMIFS(Amount_ETL,Location_ETL,$A59,FundingSource_ETL,AV$1)+SUMIFS(Amount_Other,Location_Other,$A59,FundingSource_Other,AV$1)+SUMIFS('CSW Programs'!$J$4:$J$500,'CSW Programs'!$D$4:$D$500,'Location Totals'!$A59,'CSW Programs'!$I$4:$I$500,'Location Totals'!$AV$1)</f>
        <v>0</v>
      </c>
      <c r="AW59" s="33"/>
      <c r="BR59" s="32">
        <v>58</v>
      </c>
      <c r="BT59" s="32">
        <v>58</v>
      </c>
    </row>
    <row r="60" spans="1:72" hidden="1" x14ac:dyDescent="0.2">
      <c r="A60" s="17" t="e">
        <f ca="1">IF('Cover Page'!$C$17&lt;&gt;"YES",IF(HLOOKUP($BZ$1,'District Label'!A:GR,BR60,FALSE)="","",(HLOOKUP($BZ$1,'District Label'!A:GR,BR60,FALSE))),OFFSET('BOCES SELECT'!$CH$4:$CH$402,,,COUNTIF('BOCES SELECT'!E:E,"&gt;0")))</f>
        <v>#N/A</v>
      </c>
      <c r="B60" s="33">
        <f t="shared" ca="1" si="3"/>
        <v>0</v>
      </c>
      <c r="C60" s="33">
        <f t="shared" ca="1" si="4"/>
        <v>0</v>
      </c>
      <c r="D60" s="33">
        <f t="shared" ca="1" si="24"/>
        <v>0</v>
      </c>
      <c r="E60" s="33">
        <f t="shared" ca="1" si="24"/>
        <v>0</v>
      </c>
      <c r="F60" s="33">
        <f t="shared" ca="1" si="24"/>
        <v>0</v>
      </c>
      <c r="G60" s="33">
        <f t="shared" ca="1" si="24"/>
        <v>0</v>
      </c>
      <c r="H60" s="33">
        <f t="shared" ca="1" si="25"/>
        <v>0</v>
      </c>
      <c r="I60" s="33">
        <f t="shared" ca="1" si="24"/>
        <v>0</v>
      </c>
      <c r="J60" s="50">
        <f t="shared" ca="1" si="6"/>
        <v>0</v>
      </c>
      <c r="K60" s="33">
        <f t="shared" ca="1" si="17"/>
        <v>0</v>
      </c>
      <c r="L60" s="33">
        <f t="shared" ca="1" si="18"/>
        <v>0</v>
      </c>
      <c r="M60" s="33">
        <f t="shared" ca="1" si="19"/>
        <v>0</v>
      </c>
      <c r="N60" s="33">
        <f t="shared" ca="1" si="20"/>
        <v>0</v>
      </c>
      <c r="O60" s="33">
        <f t="shared" ca="1" si="21"/>
        <v>0</v>
      </c>
      <c r="P60" s="33">
        <f t="shared" ca="1" si="32"/>
        <v>0</v>
      </c>
      <c r="Q60" s="33">
        <f t="shared" ca="1" si="32"/>
        <v>0</v>
      </c>
      <c r="R60" s="33">
        <f t="shared" ca="1" si="32"/>
        <v>0</v>
      </c>
      <c r="S60" s="33">
        <f t="shared" ca="1" si="32"/>
        <v>0</v>
      </c>
      <c r="T60" s="33">
        <f t="shared" ca="1" si="33"/>
        <v>0</v>
      </c>
      <c r="U60" s="33">
        <f t="shared" ca="1" si="33"/>
        <v>0</v>
      </c>
      <c r="V60" s="33">
        <f t="shared" ca="1" si="33"/>
        <v>0</v>
      </c>
      <c r="W60" s="33">
        <f t="shared" ca="1" si="33"/>
        <v>0</v>
      </c>
      <c r="X60" s="33">
        <f t="shared" ca="1" si="33"/>
        <v>0</v>
      </c>
      <c r="Y60" s="33">
        <f t="shared" ca="1" si="33"/>
        <v>0</v>
      </c>
      <c r="Z60" s="33">
        <f t="shared" ca="1" si="33"/>
        <v>0</v>
      </c>
      <c r="AA60" s="33">
        <f t="shared" ca="1" si="33"/>
        <v>0</v>
      </c>
      <c r="AB60" s="33">
        <f t="shared" ca="1" si="33"/>
        <v>0</v>
      </c>
      <c r="AC60" s="33">
        <f t="shared" ca="1" si="33"/>
        <v>0</v>
      </c>
      <c r="AD60" s="33">
        <f t="shared" ca="1" si="33"/>
        <v>0</v>
      </c>
      <c r="AE60" s="33">
        <f t="shared" ca="1" si="36"/>
        <v>0</v>
      </c>
      <c r="AF60" s="33">
        <f t="shared" ca="1" si="36"/>
        <v>0</v>
      </c>
      <c r="AG60" s="33">
        <f t="shared" ca="1" si="36"/>
        <v>0</v>
      </c>
      <c r="AH60" s="33">
        <f t="shared" ca="1" si="36"/>
        <v>0</v>
      </c>
      <c r="AI60" s="33">
        <f t="shared" ca="1" si="36"/>
        <v>0</v>
      </c>
      <c r="AJ60" s="33">
        <f t="shared" ca="1" si="36"/>
        <v>0</v>
      </c>
      <c r="AK60" s="33">
        <f t="shared" ca="1" si="36"/>
        <v>0</v>
      </c>
      <c r="AL60" s="33">
        <f t="shared" ca="1" si="36"/>
        <v>0</v>
      </c>
      <c r="AM60" s="33">
        <f t="shared" ca="1" si="36"/>
        <v>0</v>
      </c>
      <c r="AN60" s="33">
        <f t="shared" ca="1" si="36"/>
        <v>0</v>
      </c>
      <c r="AO60" s="33">
        <f t="shared" ca="1" si="37"/>
        <v>0</v>
      </c>
      <c r="AP60" s="33">
        <f t="shared" ca="1" si="37"/>
        <v>0</v>
      </c>
      <c r="AQ60" s="33">
        <f ca="1">SUMIFS(Amount_TI,Location_TI,$A60,FundingSource_TI,AQ$1)+SUMIFS(Amount_CS,Location_CS,$A60,Fundingsource_CS,AQ$1)+SUMIFS(Amount_ETL,Location_ETL,$A60,FundingSource_ETL,AQ$1)+SUMIFS(Amount_Other,Location_Other,$A60,FundingSource_Other,AQ$1)+SUMIFS('CSW Programs'!$J$4:$J$500,'CSW Programs'!$D$4:$D$500,'Location Totals'!$A60,'CSW Programs'!$I$4:$I$500,'School Mailing Address'!$Q$5)</f>
        <v>0</v>
      </c>
      <c r="AR60" s="33">
        <f ca="1">SUMIFS(Amount_TI,Location_TI,$A60,FundingSource_TI,AR$1)+SUMIFS(Amount_CS,Location_CS,$A60,Fundingsource_CS,AR$1)+SUMIFS(Amount_ETL,Location_ETL,$A60,FundingSource_ETL,AR$1)+SUMIFS(Amount_Other,Location_Other,$A60,FundingSource_Other,AR$1)+SUMIFS('CSW Programs'!$J$4:$J$500,'CSW Programs'!$D$4:$D$500,'Location Totals'!$A60,'CSW Programs'!$I$4:$I$500,'School Mailing Address'!$Q$6)</f>
        <v>0</v>
      </c>
      <c r="AS60" s="33">
        <f ca="1">SUMIFS(Amount_TI,Location_TI,$A60,FundingSource_TI,AS$1)+SUMIFS(Amount_CS,Location_CS,$A60,Fundingsource_CS,AS$1)+SUMIFS(Amount_ETL,Location_ETL,$A60,FundingSource_ETL,AS$1)+SUMIFS(Amount_Other,Location_Other,$A60,FundingSource_Other,AS$1)+SUMIFS('CSW Programs'!$J$4:$J$500,'CSW Programs'!$D$4:$D$500,'Location Totals'!$A60,'CSW Programs'!$I$4:$I$500,'School Mailing Address'!$Q$7)</f>
        <v>0</v>
      </c>
      <c r="AT60" s="33">
        <f ca="1">SUMIFS(Amount_TI,Location_TI,$A60,FundingSource_TI,AT$1)+SUMIFS(Amount_CS,Location_CS,$A60,Fundingsource_CS,AT$1)+SUMIFS(Amount_ETL,Location_ETL,$A60,FundingSource_ETL,AT$1)+SUMIFS(Amount_Other,Location_Other,$A60,FundingSource_Other,AT$1)+SUMIFS('CSW Programs'!$J$4:$J$500,'CSW Programs'!$D$4:$D$500,'Location Totals'!$A60,'CSW Programs'!$I$4:$I$500,'Location Totals'!$AT$1)</f>
        <v>0</v>
      </c>
      <c r="AU60" s="33">
        <f ca="1">SUMIFS(Amount_TI,Location_TI,$A60,FundingSource_TI,AU$1)+SUMIFS(Amount_CS,Location_CS,$A60,Fundingsource_CS,AU$1)+SUMIFS(Amount_ETL,Location_ETL,$A60,FundingSource_ETL,AU$1)+SUMIFS(Amount_Other,Location_Other,$A60,FundingSource_Other,AU$1)+SUMIFS('CSW Programs'!$J$4:$J$500,'CSW Programs'!$D$4:$D$500,'Location Totals'!$A60,'CSW Programs'!$I$4:$I$500,'Location Totals'!$AU$1)</f>
        <v>0</v>
      </c>
      <c r="AV60" s="33">
        <f ca="1">SUMIFS(Amount_TI,Location_TI,$A60,FundingSource_TI,AV$1)+SUMIFS(Amount_CS,Location_CS,$A60,Fundingsource_CS,AV$1)+SUMIFS(Amount_ETL,Location_ETL,$A60,FundingSource_ETL,AV$1)+SUMIFS(Amount_Other,Location_Other,$A60,FundingSource_Other,AV$1)+SUMIFS('CSW Programs'!$J$4:$J$500,'CSW Programs'!$D$4:$D$500,'Location Totals'!$A60,'CSW Programs'!$I$4:$I$500,'Location Totals'!$AV$1)</f>
        <v>0</v>
      </c>
      <c r="AW60" s="33"/>
      <c r="BR60" s="32">
        <v>59</v>
      </c>
      <c r="BT60" s="32">
        <v>59</v>
      </c>
    </row>
    <row r="61" spans="1:72" hidden="1" x14ac:dyDescent="0.2">
      <c r="A61" s="17" t="e">
        <f ca="1">IF('Cover Page'!$C$17&lt;&gt;"YES",IF(HLOOKUP($BZ$1,'District Label'!A:GR,BR61,FALSE)="","",(HLOOKUP($BZ$1,'District Label'!A:GR,BR61,FALSE))),OFFSET('BOCES SELECT'!$CH$4:$CH$402,,,COUNTIF('BOCES SELECT'!E:E,"&gt;0")))</f>
        <v>#N/A</v>
      </c>
      <c r="B61" s="33">
        <f t="shared" ca="1" si="3"/>
        <v>0</v>
      </c>
      <c r="C61" s="33">
        <f t="shared" ca="1" si="4"/>
        <v>0</v>
      </c>
      <c r="D61" s="33">
        <f t="shared" ca="1" si="24"/>
        <v>0</v>
      </c>
      <c r="E61" s="33">
        <f t="shared" ca="1" si="24"/>
        <v>0</v>
      </c>
      <c r="F61" s="33">
        <f t="shared" ca="1" si="24"/>
        <v>0</v>
      </c>
      <c r="G61" s="33">
        <f t="shared" ca="1" si="24"/>
        <v>0</v>
      </c>
      <c r="H61" s="33">
        <f t="shared" ca="1" si="25"/>
        <v>0</v>
      </c>
      <c r="I61" s="33">
        <f t="shared" ca="1" si="24"/>
        <v>0</v>
      </c>
      <c r="J61" s="50">
        <f t="shared" ca="1" si="6"/>
        <v>0</v>
      </c>
      <c r="K61" s="33">
        <f t="shared" ca="1" si="17"/>
        <v>0</v>
      </c>
      <c r="L61" s="33">
        <f t="shared" ca="1" si="18"/>
        <v>0</v>
      </c>
      <c r="M61" s="33">
        <f t="shared" ca="1" si="19"/>
        <v>0</v>
      </c>
      <c r="N61" s="33">
        <f t="shared" ca="1" si="20"/>
        <v>0</v>
      </c>
      <c r="O61" s="33">
        <f t="shared" ca="1" si="21"/>
        <v>0</v>
      </c>
      <c r="P61" s="33">
        <f t="shared" ca="1" si="32"/>
        <v>0</v>
      </c>
      <c r="Q61" s="33">
        <f t="shared" ca="1" si="32"/>
        <v>0</v>
      </c>
      <c r="R61" s="33">
        <f t="shared" ca="1" si="32"/>
        <v>0</v>
      </c>
      <c r="S61" s="33">
        <f t="shared" ca="1" si="32"/>
        <v>0</v>
      </c>
      <c r="T61" s="33">
        <f t="shared" ca="1" si="33"/>
        <v>0</v>
      </c>
      <c r="U61" s="33">
        <f t="shared" ca="1" si="33"/>
        <v>0</v>
      </c>
      <c r="V61" s="33">
        <f t="shared" ca="1" si="33"/>
        <v>0</v>
      </c>
      <c r="W61" s="33">
        <f t="shared" ca="1" si="33"/>
        <v>0</v>
      </c>
      <c r="X61" s="33">
        <f t="shared" ca="1" si="33"/>
        <v>0</v>
      </c>
      <c r="Y61" s="33">
        <f t="shared" ca="1" si="33"/>
        <v>0</v>
      </c>
      <c r="Z61" s="33">
        <f t="shared" ca="1" si="33"/>
        <v>0</v>
      </c>
      <c r="AA61" s="33">
        <f t="shared" ca="1" si="33"/>
        <v>0</v>
      </c>
      <c r="AB61" s="33">
        <f t="shared" ca="1" si="33"/>
        <v>0</v>
      </c>
      <c r="AC61" s="33">
        <f t="shared" ca="1" si="33"/>
        <v>0</v>
      </c>
      <c r="AD61" s="33">
        <f t="shared" ca="1" si="33"/>
        <v>0</v>
      </c>
      <c r="AE61" s="33">
        <f t="shared" ca="1" si="36"/>
        <v>0</v>
      </c>
      <c r="AF61" s="33">
        <f t="shared" ca="1" si="36"/>
        <v>0</v>
      </c>
      <c r="AG61" s="33">
        <f t="shared" ca="1" si="36"/>
        <v>0</v>
      </c>
      <c r="AH61" s="33">
        <f t="shared" ca="1" si="36"/>
        <v>0</v>
      </c>
      <c r="AI61" s="33">
        <f t="shared" ca="1" si="36"/>
        <v>0</v>
      </c>
      <c r="AJ61" s="33">
        <f t="shared" ca="1" si="36"/>
        <v>0</v>
      </c>
      <c r="AK61" s="33">
        <f t="shared" ca="1" si="36"/>
        <v>0</v>
      </c>
      <c r="AL61" s="33">
        <f t="shared" ca="1" si="36"/>
        <v>0</v>
      </c>
      <c r="AM61" s="33">
        <f t="shared" ca="1" si="36"/>
        <v>0</v>
      </c>
      <c r="AN61" s="33">
        <f t="shared" ca="1" si="36"/>
        <v>0</v>
      </c>
      <c r="AO61" s="33">
        <f t="shared" ca="1" si="37"/>
        <v>0</v>
      </c>
      <c r="AP61" s="33">
        <f t="shared" ca="1" si="37"/>
        <v>0</v>
      </c>
      <c r="AQ61" s="33">
        <f ca="1">SUMIFS(Amount_TI,Location_TI,$A61,FundingSource_TI,AQ$1)+SUMIFS(Amount_CS,Location_CS,$A61,Fundingsource_CS,AQ$1)+SUMIFS(Amount_ETL,Location_ETL,$A61,FundingSource_ETL,AQ$1)+SUMIFS(Amount_Other,Location_Other,$A61,FundingSource_Other,AQ$1)+SUMIFS('CSW Programs'!$J$4:$J$500,'CSW Programs'!$D$4:$D$500,'Location Totals'!$A61,'CSW Programs'!$I$4:$I$500,'School Mailing Address'!$Q$5)</f>
        <v>0</v>
      </c>
      <c r="AR61" s="33">
        <f ca="1">SUMIFS(Amount_TI,Location_TI,$A61,FundingSource_TI,AR$1)+SUMIFS(Amount_CS,Location_CS,$A61,Fundingsource_CS,AR$1)+SUMIFS(Amount_ETL,Location_ETL,$A61,FundingSource_ETL,AR$1)+SUMIFS(Amount_Other,Location_Other,$A61,FundingSource_Other,AR$1)+SUMIFS('CSW Programs'!$J$4:$J$500,'CSW Programs'!$D$4:$D$500,'Location Totals'!$A61,'CSW Programs'!$I$4:$I$500,'School Mailing Address'!$Q$6)</f>
        <v>0</v>
      </c>
      <c r="AS61" s="33">
        <f ca="1">SUMIFS(Amount_TI,Location_TI,$A61,FundingSource_TI,AS$1)+SUMIFS(Amount_CS,Location_CS,$A61,Fundingsource_CS,AS$1)+SUMIFS(Amount_ETL,Location_ETL,$A61,FundingSource_ETL,AS$1)+SUMIFS(Amount_Other,Location_Other,$A61,FundingSource_Other,AS$1)+SUMIFS('CSW Programs'!$J$4:$J$500,'CSW Programs'!$D$4:$D$500,'Location Totals'!$A61,'CSW Programs'!$I$4:$I$500,'School Mailing Address'!$Q$7)</f>
        <v>0</v>
      </c>
      <c r="AT61" s="33">
        <f ca="1">SUMIFS(Amount_TI,Location_TI,$A61,FundingSource_TI,AT$1)+SUMIFS(Amount_CS,Location_CS,$A61,Fundingsource_CS,AT$1)+SUMIFS(Amount_ETL,Location_ETL,$A61,FundingSource_ETL,AT$1)+SUMIFS(Amount_Other,Location_Other,$A61,FundingSource_Other,AT$1)+SUMIFS('CSW Programs'!$J$4:$J$500,'CSW Programs'!$D$4:$D$500,'Location Totals'!$A61,'CSW Programs'!$I$4:$I$500,'Location Totals'!$AT$1)</f>
        <v>0</v>
      </c>
      <c r="AU61" s="33">
        <f ca="1">SUMIFS(Amount_TI,Location_TI,$A61,FundingSource_TI,AU$1)+SUMIFS(Amount_CS,Location_CS,$A61,Fundingsource_CS,AU$1)+SUMIFS(Amount_ETL,Location_ETL,$A61,FundingSource_ETL,AU$1)+SUMIFS(Amount_Other,Location_Other,$A61,FundingSource_Other,AU$1)+SUMIFS('CSW Programs'!$J$4:$J$500,'CSW Programs'!$D$4:$D$500,'Location Totals'!$A61,'CSW Programs'!$I$4:$I$500,'Location Totals'!$AU$1)</f>
        <v>0</v>
      </c>
      <c r="AV61" s="33">
        <f ca="1">SUMIFS(Amount_TI,Location_TI,$A61,FundingSource_TI,AV$1)+SUMIFS(Amount_CS,Location_CS,$A61,Fundingsource_CS,AV$1)+SUMIFS(Amount_ETL,Location_ETL,$A61,FundingSource_ETL,AV$1)+SUMIFS(Amount_Other,Location_Other,$A61,FundingSource_Other,AV$1)+SUMIFS('CSW Programs'!$J$4:$J$500,'CSW Programs'!$D$4:$D$500,'Location Totals'!$A61,'CSW Programs'!$I$4:$I$500,'Location Totals'!$AV$1)</f>
        <v>0</v>
      </c>
      <c r="AW61" s="33"/>
      <c r="BR61" s="32">
        <v>60</v>
      </c>
      <c r="BT61" s="32">
        <v>60</v>
      </c>
    </row>
    <row r="62" spans="1:72" hidden="1" x14ac:dyDescent="0.2">
      <c r="A62" s="17" t="e">
        <f ca="1">IF('Cover Page'!$C$17&lt;&gt;"YES",IF(HLOOKUP($BZ$1,'District Label'!A:GR,BR62,FALSE)="","",(HLOOKUP($BZ$1,'District Label'!A:GR,BR62,FALSE))),OFFSET('BOCES SELECT'!$CH$4:$CH$402,,,COUNTIF('BOCES SELECT'!E:E,"&gt;0")))</f>
        <v>#N/A</v>
      </c>
      <c r="B62" s="33">
        <f t="shared" ca="1" si="3"/>
        <v>0</v>
      </c>
      <c r="C62" s="33">
        <f t="shared" ca="1" si="4"/>
        <v>0</v>
      </c>
      <c r="D62" s="33">
        <f t="shared" ca="1" si="24"/>
        <v>0</v>
      </c>
      <c r="E62" s="33">
        <f t="shared" ca="1" si="24"/>
        <v>0</v>
      </c>
      <c r="F62" s="33">
        <f t="shared" ca="1" si="24"/>
        <v>0</v>
      </c>
      <c r="G62" s="33">
        <f t="shared" ca="1" si="24"/>
        <v>0</v>
      </c>
      <c r="H62" s="33">
        <f t="shared" ca="1" si="25"/>
        <v>0</v>
      </c>
      <c r="I62" s="33">
        <f t="shared" ca="1" si="24"/>
        <v>0</v>
      </c>
      <c r="J62" s="50">
        <f t="shared" ca="1" si="6"/>
        <v>0</v>
      </c>
      <c r="K62" s="33">
        <f t="shared" ca="1" si="17"/>
        <v>0</v>
      </c>
      <c r="L62" s="33">
        <f t="shared" ca="1" si="18"/>
        <v>0</v>
      </c>
      <c r="M62" s="33">
        <f t="shared" ca="1" si="19"/>
        <v>0</v>
      </c>
      <c r="N62" s="33">
        <f t="shared" ca="1" si="20"/>
        <v>0</v>
      </c>
      <c r="O62" s="33">
        <f t="shared" ca="1" si="21"/>
        <v>0</v>
      </c>
      <c r="P62" s="33">
        <f t="shared" ca="1" si="32"/>
        <v>0</v>
      </c>
      <c r="Q62" s="33">
        <f t="shared" ca="1" si="32"/>
        <v>0</v>
      </c>
      <c r="R62" s="33">
        <f t="shared" ca="1" si="32"/>
        <v>0</v>
      </c>
      <c r="S62" s="33">
        <f t="shared" ca="1" si="32"/>
        <v>0</v>
      </c>
      <c r="T62" s="33">
        <f t="shared" ca="1" si="33"/>
        <v>0</v>
      </c>
      <c r="U62" s="33">
        <f t="shared" ca="1" si="33"/>
        <v>0</v>
      </c>
      <c r="V62" s="33">
        <f t="shared" ca="1" si="33"/>
        <v>0</v>
      </c>
      <c r="W62" s="33">
        <f t="shared" ca="1" si="33"/>
        <v>0</v>
      </c>
      <c r="X62" s="33">
        <f t="shared" ca="1" si="33"/>
        <v>0</v>
      </c>
      <c r="Y62" s="33">
        <f t="shared" ca="1" si="33"/>
        <v>0</v>
      </c>
      <c r="Z62" s="33">
        <f t="shared" ca="1" si="33"/>
        <v>0</v>
      </c>
      <c r="AA62" s="33">
        <f t="shared" ca="1" si="33"/>
        <v>0</v>
      </c>
      <c r="AB62" s="33">
        <f t="shared" ca="1" si="33"/>
        <v>0</v>
      </c>
      <c r="AC62" s="33">
        <f t="shared" ca="1" si="33"/>
        <v>0</v>
      </c>
      <c r="AD62" s="33">
        <f t="shared" ca="1" si="33"/>
        <v>0</v>
      </c>
      <c r="AE62" s="33">
        <f t="shared" ca="1" si="36"/>
        <v>0</v>
      </c>
      <c r="AF62" s="33">
        <f t="shared" ca="1" si="36"/>
        <v>0</v>
      </c>
      <c r="AG62" s="33">
        <f t="shared" ca="1" si="36"/>
        <v>0</v>
      </c>
      <c r="AH62" s="33">
        <f t="shared" ca="1" si="36"/>
        <v>0</v>
      </c>
      <c r="AI62" s="33">
        <f t="shared" ca="1" si="36"/>
        <v>0</v>
      </c>
      <c r="AJ62" s="33">
        <f t="shared" ca="1" si="36"/>
        <v>0</v>
      </c>
      <c r="AK62" s="33">
        <f t="shared" ca="1" si="36"/>
        <v>0</v>
      </c>
      <c r="AL62" s="33">
        <f t="shared" ca="1" si="36"/>
        <v>0</v>
      </c>
      <c r="AM62" s="33">
        <f t="shared" ca="1" si="36"/>
        <v>0</v>
      </c>
      <c r="AN62" s="33">
        <f t="shared" ca="1" si="36"/>
        <v>0</v>
      </c>
      <c r="AO62" s="33">
        <f t="shared" ca="1" si="37"/>
        <v>0</v>
      </c>
      <c r="AP62" s="33">
        <f t="shared" ca="1" si="37"/>
        <v>0</v>
      </c>
      <c r="AQ62" s="33">
        <f ca="1">SUMIFS(Amount_TI,Location_TI,$A62,FundingSource_TI,AQ$1)+SUMIFS(Amount_CS,Location_CS,$A62,Fundingsource_CS,AQ$1)+SUMIFS(Amount_ETL,Location_ETL,$A62,FundingSource_ETL,AQ$1)+SUMIFS(Amount_Other,Location_Other,$A62,FundingSource_Other,AQ$1)+SUMIFS('CSW Programs'!$J$4:$J$500,'CSW Programs'!$D$4:$D$500,'Location Totals'!$A62,'CSW Programs'!$I$4:$I$500,'School Mailing Address'!$Q$5)</f>
        <v>0</v>
      </c>
      <c r="AR62" s="33">
        <f ca="1">SUMIFS(Amount_TI,Location_TI,$A62,FundingSource_TI,AR$1)+SUMIFS(Amount_CS,Location_CS,$A62,Fundingsource_CS,AR$1)+SUMIFS(Amount_ETL,Location_ETL,$A62,FundingSource_ETL,AR$1)+SUMIFS(Amount_Other,Location_Other,$A62,FundingSource_Other,AR$1)+SUMIFS('CSW Programs'!$J$4:$J$500,'CSW Programs'!$D$4:$D$500,'Location Totals'!$A62,'CSW Programs'!$I$4:$I$500,'School Mailing Address'!$Q$6)</f>
        <v>0</v>
      </c>
      <c r="AS62" s="33">
        <f ca="1">SUMIFS(Amount_TI,Location_TI,$A62,FundingSource_TI,AS$1)+SUMIFS(Amount_CS,Location_CS,$A62,Fundingsource_CS,AS$1)+SUMIFS(Amount_ETL,Location_ETL,$A62,FundingSource_ETL,AS$1)+SUMIFS(Amount_Other,Location_Other,$A62,FundingSource_Other,AS$1)+SUMIFS('CSW Programs'!$J$4:$J$500,'CSW Programs'!$D$4:$D$500,'Location Totals'!$A62,'CSW Programs'!$I$4:$I$500,'School Mailing Address'!$Q$7)</f>
        <v>0</v>
      </c>
      <c r="AT62" s="33">
        <f ca="1">SUMIFS(Amount_TI,Location_TI,$A62,FundingSource_TI,AT$1)+SUMIFS(Amount_CS,Location_CS,$A62,Fundingsource_CS,AT$1)+SUMIFS(Amount_ETL,Location_ETL,$A62,FundingSource_ETL,AT$1)+SUMIFS(Amount_Other,Location_Other,$A62,FundingSource_Other,AT$1)+SUMIFS('CSW Programs'!$J$4:$J$500,'CSW Programs'!$D$4:$D$500,'Location Totals'!$A62,'CSW Programs'!$I$4:$I$500,'Location Totals'!$AT$1)</f>
        <v>0</v>
      </c>
      <c r="AU62" s="33">
        <f ca="1">SUMIFS(Amount_TI,Location_TI,$A62,FundingSource_TI,AU$1)+SUMIFS(Amount_CS,Location_CS,$A62,Fundingsource_CS,AU$1)+SUMIFS(Amount_ETL,Location_ETL,$A62,FundingSource_ETL,AU$1)+SUMIFS(Amount_Other,Location_Other,$A62,FundingSource_Other,AU$1)+SUMIFS('CSW Programs'!$J$4:$J$500,'CSW Programs'!$D$4:$D$500,'Location Totals'!$A62,'CSW Programs'!$I$4:$I$500,'Location Totals'!$AU$1)</f>
        <v>0</v>
      </c>
      <c r="AV62" s="33">
        <f ca="1">SUMIFS(Amount_TI,Location_TI,$A62,FundingSource_TI,AV$1)+SUMIFS(Amount_CS,Location_CS,$A62,Fundingsource_CS,AV$1)+SUMIFS(Amount_ETL,Location_ETL,$A62,FundingSource_ETL,AV$1)+SUMIFS(Amount_Other,Location_Other,$A62,FundingSource_Other,AV$1)+SUMIFS('CSW Programs'!$J$4:$J$500,'CSW Programs'!$D$4:$D$500,'Location Totals'!$A62,'CSW Programs'!$I$4:$I$500,'Location Totals'!$AV$1)</f>
        <v>0</v>
      </c>
      <c r="AW62" s="33"/>
      <c r="BR62" s="32">
        <v>61</v>
      </c>
      <c r="BT62" s="32">
        <v>61</v>
      </c>
    </row>
    <row r="63" spans="1:72" hidden="1" x14ac:dyDescent="0.2">
      <c r="A63" s="17" t="e">
        <f ca="1">IF('Cover Page'!$C$17&lt;&gt;"YES",IF(HLOOKUP($BZ$1,'District Label'!A:GR,BR63,FALSE)="","",(HLOOKUP($BZ$1,'District Label'!A:GR,BR63,FALSE))),OFFSET('BOCES SELECT'!$CH$4:$CH$402,,,COUNTIF('BOCES SELECT'!E:E,"&gt;0")))</f>
        <v>#N/A</v>
      </c>
      <c r="B63" s="33">
        <f t="shared" ca="1" si="3"/>
        <v>0</v>
      </c>
      <c r="C63" s="33">
        <f t="shared" ca="1" si="4"/>
        <v>0</v>
      </c>
      <c r="D63" s="33">
        <f t="shared" ca="1" si="24"/>
        <v>0</v>
      </c>
      <c r="E63" s="33">
        <f t="shared" ca="1" si="24"/>
        <v>0</v>
      </c>
      <c r="F63" s="33">
        <f t="shared" ca="1" si="24"/>
        <v>0</v>
      </c>
      <c r="G63" s="33">
        <f t="shared" ca="1" si="24"/>
        <v>0</v>
      </c>
      <c r="H63" s="33">
        <f t="shared" ca="1" si="25"/>
        <v>0</v>
      </c>
      <c r="I63" s="33">
        <f t="shared" ca="1" si="24"/>
        <v>0</v>
      </c>
      <c r="J63" s="50">
        <f t="shared" ca="1" si="6"/>
        <v>0</v>
      </c>
      <c r="K63" s="33">
        <f t="shared" ca="1" si="17"/>
        <v>0</v>
      </c>
      <c r="L63" s="33">
        <f t="shared" ca="1" si="18"/>
        <v>0</v>
      </c>
      <c r="M63" s="33">
        <f t="shared" ca="1" si="19"/>
        <v>0</v>
      </c>
      <c r="N63" s="33">
        <f t="shared" ca="1" si="20"/>
        <v>0</v>
      </c>
      <c r="O63" s="33">
        <f t="shared" ca="1" si="21"/>
        <v>0</v>
      </c>
      <c r="P63" s="33">
        <f t="shared" ca="1" si="32"/>
        <v>0</v>
      </c>
      <c r="Q63" s="33">
        <f t="shared" ca="1" si="32"/>
        <v>0</v>
      </c>
      <c r="R63" s="33">
        <f t="shared" ca="1" si="32"/>
        <v>0</v>
      </c>
      <c r="S63" s="33">
        <f t="shared" ca="1" si="32"/>
        <v>0</v>
      </c>
      <c r="T63" s="33">
        <f t="shared" ca="1" si="33"/>
        <v>0</v>
      </c>
      <c r="U63" s="33">
        <f t="shared" ca="1" si="33"/>
        <v>0</v>
      </c>
      <c r="V63" s="33">
        <f t="shared" ca="1" si="33"/>
        <v>0</v>
      </c>
      <c r="W63" s="33">
        <f t="shared" ca="1" si="33"/>
        <v>0</v>
      </c>
      <c r="X63" s="33">
        <f t="shared" ca="1" si="33"/>
        <v>0</v>
      </c>
      <c r="Y63" s="33">
        <f t="shared" ca="1" si="33"/>
        <v>0</v>
      </c>
      <c r="Z63" s="33">
        <f t="shared" ca="1" si="33"/>
        <v>0</v>
      </c>
      <c r="AA63" s="33">
        <f t="shared" ca="1" si="33"/>
        <v>0</v>
      </c>
      <c r="AB63" s="33">
        <f t="shared" ca="1" si="33"/>
        <v>0</v>
      </c>
      <c r="AC63" s="33">
        <f t="shared" ca="1" si="33"/>
        <v>0</v>
      </c>
      <c r="AD63" s="33">
        <f t="shared" ca="1" si="33"/>
        <v>0</v>
      </c>
      <c r="AE63" s="33">
        <f t="shared" ca="1" si="36"/>
        <v>0</v>
      </c>
      <c r="AF63" s="33">
        <f t="shared" ca="1" si="36"/>
        <v>0</v>
      </c>
      <c r="AG63" s="33">
        <f t="shared" ca="1" si="36"/>
        <v>0</v>
      </c>
      <c r="AH63" s="33">
        <f t="shared" ca="1" si="36"/>
        <v>0</v>
      </c>
      <c r="AI63" s="33">
        <f t="shared" ca="1" si="36"/>
        <v>0</v>
      </c>
      <c r="AJ63" s="33">
        <f t="shared" ca="1" si="36"/>
        <v>0</v>
      </c>
      <c r="AK63" s="33">
        <f t="shared" ca="1" si="36"/>
        <v>0</v>
      </c>
      <c r="AL63" s="33">
        <f t="shared" ca="1" si="36"/>
        <v>0</v>
      </c>
      <c r="AM63" s="33">
        <f t="shared" ca="1" si="36"/>
        <v>0</v>
      </c>
      <c r="AN63" s="33">
        <f t="shared" ca="1" si="36"/>
        <v>0</v>
      </c>
      <c r="AO63" s="33">
        <f t="shared" ca="1" si="37"/>
        <v>0</v>
      </c>
      <c r="AP63" s="33">
        <f t="shared" ca="1" si="37"/>
        <v>0</v>
      </c>
      <c r="AQ63" s="33">
        <f ca="1">SUMIFS(Amount_TI,Location_TI,$A63,FundingSource_TI,AQ$1)+SUMIFS(Amount_CS,Location_CS,$A63,Fundingsource_CS,AQ$1)+SUMIFS(Amount_ETL,Location_ETL,$A63,FundingSource_ETL,AQ$1)+SUMIFS(Amount_Other,Location_Other,$A63,FundingSource_Other,AQ$1)+SUMIFS('CSW Programs'!$J$4:$J$500,'CSW Programs'!$D$4:$D$500,'Location Totals'!$A63,'CSW Programs'!$I$4:$I$500,'School Mailing Address'!$Q$5)</f>
        <v>0</v>
      </c>
      <c r="AR63" s="33">
        <f ca="1">SUMIFS(Amount_TI,Location_TI,$A63,FundingSource_TI,AR$1)+SUMIFS(Amount_CS,Location_CS,$A63,Fundingsource_CS,AR$1)+SUMIFS(Amount_ETL,Location_ETL,$A63,FundingSource_ETL,AR$1)+SUMIFS(Amount_Other,Location_Other,$A63,FundingSource_Other,AR$1)+SUMIFS('CSW Programs'!$J$4:$J$500,'CSW Programs'!$D$4:$D$500,'Location Totals'!$A63,'CSW Programs'!$I$4:$I$500,'School Mailing Address'!$Q$6)</f>
        <v>0</v>
      </c>
      <c r="AS63" s="33">
        <f ca="1">SUMIFS(Amount_TI,Location_TI,$A63,FundingSource_TI,AS$1)+SUMIFS(Amount_CS,Location_CS,$A63,Fundingsource_CS,AS$1)+SUMIFS(Amount_ETL,Location_ETL,$A63,FundingSource_ETL,AS$1)+SUMIFS(Amount_Other,Location_Other,$A63,FundingSource_Other,AS$1)+SUMIFS('CSW Programs'!$J$4:$J$500,'CSW Programs'!$D$4:$D$500,'Location Totals'!$A63,'CSW Programs'!$I$4:$I$500,'School Mailing Address'!$Q$7)</f>
        <v>0</v>
      </c>
      <c r="AT63" s="33">
        <f ca="1">SUMIFS(Amount_TI,Location_TI,$A63,FundingSource_TI,AT$1)+SUMIFS(Amount_CS,Location_CS,$A63,Fundingsource_CS,AT$1)+SUMIFS(Amount_ETL,Location_ETL,$A63,FundingSource_ETL,AT$1)+SUMIFS(Amount_Other,Location_Other,$A63,FundingSource_Other,AT$1)+SUMIFS('CSW Programs'!$J$4:$J$500,'CSW Programs'!$D$4:$D$500,'Location Totals'!$A63,'CSW Programs'!$I$4:$I$500,'Location Totals'!$AT$1)</f>
        <v>0</v>
      </c>
      <c r="AU63" s="33">
        <f ca="1">SUMIFS(Amount_TI,Location_TI,$A63,FundingSource_TI,AU$1)+SUMIFS(Amount_CS,Location_CS,$A63,Fundingsource_CS,AU$1)+SUMIFS(Amount_ETL,Location_ETL,$A63,FundingSource_ETL,AU$1)+SUMIFS(Amount_Other,Location_Other,$A63,FundingSource_Other,AU$1)+SUMIFS('CSW Programs'!$J$4:$J$500,'CSW Programs'!$D$4:$D$500,'Location Totals'!$A63,'CSW Programs'!$I$4:$I$500,'Location Totals'!$AU$1)</f>
        <v>0</v>
      </c>
      <c r="AV63" s="33">
        <f ca="1">SUMIFS(Amount_TI,Location_TI,$A63,FundingSource_TI,AV$1)+SUMIFS(Amount_CS,Location_CS,$A63,Fundingsource_CS,AV$1)+SUMIFS(Amount_ETL,Location_ETL,$A63,FundingSource_ETL,AV$1)+SUMIFS(Amount_Other,Location_Other,$A63,FundingSource_Other,AV$1)+SUMIFS('CSW Programs'!$J$4:$J$500,'CSW Programs'!$D$4:$D$500,'Location Totals'!$A63,'CSW Programs'!$I$4:$I$500,'Location Totals'!$AV$1)</f>
        <v>0</v>
      </c>
      <c r="AW63" s="33"/>
      <c r="BR63" s="32">
        <v>62</v>
      </c>
      <c r="BT63" s="32">
        <v>62</v>
      </c>
    </row>
    <row r="64" spans="1:72" hidden="1" x14ac:dyDescent="0.2">
      <c r="A64" s="17" t="e">
        <f ca="1">IF('Cover Page'!$C$17&lt;&gt;"YES",IF(HLOOKUP($BZ$1,'District Label'!A:GR,BR64,FALSE)="","",(HLOOKUP($BZ$1,'District Label'!A:GR,BR64,FALSE))),OFFSET('BOCES SELECT'!$CH$4:$CH$402,,,COUNTIF('BOCES SELECT'!E:E,"&gt;0")))</f>
        <v>#N/A</v>
      </c>
      <c r="B64" s="33">
        <f t="shared" ca="1" si="3"/>
        <v>0</v>
      </c>
      <c r="C64" s="33">
        <f t="shared" ca="1" si="4"/>
        <v>0</v>
      </c>
      <c r="D64" s="33">
        <f t="shared" ca="1" si="24"/>
        <v>0</v>
      </c>
      <c r="E64" s="33">
        <f t="shared" ca="1" si="24"/>
        <v>0</v>
      </c>
      <c r="F64" s="33">
        <f t="shared" ca="1" si="24"/>
        <v>0</v>
      </c>
      <c r="G64" s="33">
        <f t="shared" ca="1" si="24"/>
        <v>0</v>
      </c>
      <c r="H64" s="33">
        <f t="shared" ca="1" si="25"/>
        <v>0</v>
      </c>
      <c r="I64" s="33">
        <f t="shared" ca="1" si="24"/>
        <v>0</v>
      </c>
      <c r="J64" s="50">
        <f t="shared" ca="1" si="6"/>
        <v>0</v>
      </c>
      <c r="K64" s="33">
        <f t="shared" ca="1" si="17"/>
        <v>0</v>
      </c>
      <c r="L64" s="33">
        <f t="shared" ca="1" si="18"/>
        <v>0</v>
      </c>
      <c r="M64" s="33">
        <f t="shared" ca="1" si="19"/>
        <v>0</v>
      </c>
      <c r="N64" s="33">
        <f t="shared" ca="1" si="20"/>
        <v>0</v>
      </c>
      <c r="O64" s="33">
        <f t="shared" ca="1" si="21"/>
        <v>0</v>
      </c>
      <c r="P64" s="33">
        <f t="shared" ref="P64:S83" ca="1" si="38">SUMIFS(Amount_TI,Location_TI,$A64,Program_TI,P$1)+SUMIFS(Amount_CS,Location_CS,$A64,Program_CS,P$1)+SUMIFS(Amount_ETL,Location_ETL,$A64,Program_ETL,P$1)+SUMIFS(Amount_Other,Location_Other,$A64,Program_Other,P$1)</f>
        <v>0</v>
      </c>
      <c r="Q64" s="33">
        <f t="shared" ca="1" si="38"/>
        <v>0</v>
      </c>
      <c r="R64" s="33">
        <f t="shared" ca="1" si="38"/>
        <v>0</v>
      </c>
      <c r="S64" s="33">
        <f t="shared" ca="1" si="38"/>
        <v>0</v>
      </c>
      <c r="T64" s="33">
        <f t="shared" ca="1" si="33"/>
        <v>0</v>
      </c>
      <c r="U64" s="33">
        <f t="shared" ca="1" si="33"/>
        <v>0</v>
      </c>
      <c r="V64" s="33">
        <f t="shared" ca="1" si="33"/>
        <v>0</v>
      </c>
      <c r="W64" s="33">
        <f t="shared" ca="1" si="33"/>
        <v>0</v>
      </c>
      <c r="X64" s="33">
        <f t="shared" ca="1" si="33"/>
        <v>0</v>
      </c>
      <c r="Y64" s="33">
        <f t="shared" ca="1" si="33"/>
        <v>0</v>
      </c>
      <c r="Z64" s="33">
        <f t="shared" ca="1" si="33"/>
        <v>0</v>
      </c>
      <c r="AA64" s="33">
        <f t="shared" ca="1" si="33"/>
        <v>0</v>
      </c>
      <c r="AB64" s="33">
        <f t="shared" ca="1" si="33"/>
        <v>0</v>
      </c>
      <c r="AC64" s="33">
        <f t="shared" ca="1" si="33"/>
        <v>0</v>
      </c>
      <c r="AD64" s="33">
        <f t="shared" ca="1" si="33"/>
        <v>0</v>
      </c>
      <c r="AE64" s="33">
        <f t="shared" ref="AE64:AN73" ca="1" si="39">SUMIFS(Amount_TI,Location_TI,$A64,FundingSource_TI,AE$1)+SUMIFS(Amount_CS,Location_CS,$A64,Fundingsource_CS,AE$1)+SUMIFS(Amount_ETL,Location_ETL,$A64,FundingSource_ETL,AE$1)+SUMIFS(Amount_Other,Location_Other,$A64,FundingSource_Other,AE$1)</f>
        <v>0</v>
      </c>
      <c r="AF64" s="33">
        <f t="shared" ca="1" si="39"/>
        <v>0</v>
      </c>
      <c r="AG64" s="33">
        <f t="shared" ca="1" si="39"/>
        <v>0</v>
      </c>
      <c r="AH64" s="33">
        <f t="shared" ca="1" si="39"/>
        <v>0</v>
      </c>
      <c r="AI64" s="33">
        <f t="shared" ca="1" si="39"/>
        <v>0</v>
      </c>
      <c r="AJ64" s="33">
        <f t="shared" ca="1" si="39"/>
        <v>0</v>
      </c>
      <c r="AK64" s="33">
        <f t="shared" ca="1" si="39"/>
        <v>0</v>
      </c>
      <c r="AL64" s="33">
        <f t="shared" ca="1" si="39"/>
        <v>0</v>
      </c>
      <c r="AM64" s="33">
        <f t="shared" ca="1" si="39"/>
        <v>0</v>
      </c>
      <c r="AN64" s="33">
        <f t="shared" ca="1" si="39"/>
        <v>0</v>
      </c>
      <c r="AO64" s="33">
        <f t="shared" ref="AO64:AP73" ca="1" si="40">SUMIFS(Amount_TI,Location_TI,$A64,FundingSource_TI,AO$1)+SUMIFS(Amount_CS,Location_CS,$A64,Fundingsource_CS,AO$1)+SUMIFS(Amount_ETL,Location_ETL,$A64,FundingSource_ETL,AO$1)+SUMIFS(Amount_Other,Location_Other,$A64,FundingSource_Other,AO$1)</f>
        <v>0</v>
      </c>
      <c r="AP64" s="33">
        <f t="shared" ca="1" si="40"/>
        <v>0</v>
      </c>
      <c r="AQ64" s="33">
        <f ca="1">SUMIFS(Amount_TI,Location_TI,$A64,FundingSource_TI,AQ$1)+SUMIFS(Amount_CS,Location_CS,$A64,Fundingsource_CS,AQ$1)+SUMIFS(Amount_ETL,Location_ETL,$A64,FundingSource_ETL,AQ$1)+SUMIFS(Amount_Other,Location_Other,$A64,FundingSource_Other,AQ$1)+SUMIFS('CSW Programs'!$J$4:$J$500,'CSW Programs'!$D$4:$D$500,'Location Totals'!$A64,'CSW Programs'!$I$4:$I$500,'School Mailing Address'!$Q$5)</f>
        <v>0</v>
      </c>
      <c r="AR64" s="33">
        <f ca="1">SUMIFS(Amount_TI,Location_TI,$A64,FundingSource_TI,AR$1)+SUMIFS(Amount_CS,Location_CS,$A64,Fundingsource_CS,AR$1)+SUMIFS(Amount_ETL,Location_ETL,$A64,FundingSource_ETL,AR$1)+SUMIFS(Amount_Other,Location_Other,$A64,FundingSource_Other,AR$1)+SUMIFS('CSW Programs'!$J$4:$J$500,'CSW Programs'!$D$4:$D$500,'Location Totals'!$A64,'CSW Programs'!$I$4:$I$500,'School Mailing Address'!$Q$6)</f>
        <v>0</v>
      </c>
      <c r="AS64" s="33">
        <f ca="1">SUMIFS(Amount_TI,Location_TI,$A64,FundingSource_TI,AS$1)+SUMIFS(Amount_CS,Location_CS,$A64,Fundingsource_CS,AS$1)+SUMIFS(Amount_ETL,Location_ETL,$A64,FundingSource_ETL,AS$1)+SUMIFS(Amount_Other,Location_Other,$A64,FundingSource_Other,AS$1)+SUMIFS('CSW Programs'!$J$4:$J$500,'CSW Programs'!$D$4:$D$500,'Location Totals'!$A64,'CSW Programs'!$I$4:$I$500,'School Mailing Address'!$Q$7)</f>
        <v>0</v>
      </c>
      <c r="AT64" s="33">
        <f ca="1">SUMIFS(Amount_TI,Location_TI,$A64,FundingSource_TI,AT$1)+SUMIFS(Amount_CS,Location_CS,$A64,Fundingsource_CS,AT$1)+SUMIFS(Amount_ETL,Location_ETL,$A64,FundingSource_ETL,AT$1)+SUMIFS(Amount_Other,Location_Other,$A64,FundingSource_Other,AT$1)+SUMIFS('CSW Programs'!$J$4:$J$500,'CSW Programs'!$D$4:$D$500,'Location Totals'!$A64,'CSW Programs'!$I$4:$I$500,'Location Totals'!$AT$1)</f>
        <v>0</v>
      </c>
      <c r="AU64" s="33">
        <f ca="1">SUMIFS(Amount_TI,Location_TI,$A64,FundingSource_TI,AU$1)+SUMIFS(Amount_CS,Location_CS,$A64,Fundingsource_CS,AU$1)+SUMIFS(Amount_ETL,Location_ETL,$A64,FundingSource_ETL,AU$1)+SUMIFS(Amount_Other,Location_Other,$A64,FundingSource_Other,AU$1)+SUMIFS('CSW Programs'!$J$4:$J$500,'CSW Programs'!$D$4:$D$500,'Location Totals'!$A64,'CSW Programs'!$I$4:$I$500,'Location Totals'!$AU$1)</f>
        <v>0</v>
      </c>
      <c r="AV64" s="33">
        <f ca="1">SUMIFS(Amount_TI,Location_TI,$A64,FundingSource_TI,AV$1)+SUMIFS(Amount_CS,Location_CS,$A64,Fundingsource_CS,AV$1)+SUMIFS(Amount_ETL,Location_ETL,$A64,FundingSource_ETL,AV$1)+SUMIFS(Amount_Other,Location_Other,$A64,FundingSource_Other,AV$1)+SUMIFS('CSW Programs'!$J$4:$J$500,'CSW Programs'!$D$4:$D$500,'Location Totals'!$A64,'CSW Programs'!$I$4:$I$500,'Location Totals'!$AV$1)</f>
        <v>0</v>
      </c>
      <c r="AW64" s="33"/>
      <c r="BR64" s="32">
        <v>63</v>
      </c>
      <c r="BT64" s="32">
        <v>63</v>
      </c>
    </row>
    <row r="65" spans="1:72" hidden="1" x14ac:dyDescent="0.2">
      <c r="A65" s="17" t="e">
        <f ca="1">IF('Cover Page'!$C$17&lt;&gt;"YES",IF(HLOOKUP($BZ$1,'District Label'!A:GR,BR65,FALSE)="","",(HLOOKUP($BZ$1,'District Label'!A:GR,BR65,FALSE))),OFFSET('BOCES SELECT'!$CH$4:$CH$402,,,COUNTIF('BOCES SELECT'!E:E,"&gt;0")))</f>
        <v>#N/A</v>
      </c>
      <c r="B65" s="33">
        <f t="shared" ca="1" si="3"/>
        <v>0</v>
      </c>
      <c r="C65" s="33">
        <f t="shared" ca="1" si="4"/>
        <v>0</v>
      </c>
      <c r="D65" s="33">
        <f t="shared" ca="1" si="24"/>
        <v>0</v>
      </c>
      <c r="E65" s="33">
        <f t="shared" ca="1" si="24"/>
        <v>0</v>
      </c>
      <c r="F65" s="33">
        <f t="shared" ca="1" si="24"/>
        <v>0</v>
      </c>
      <c r="G65" s="33">
        <f t="shared" ca="1" si="24"/>
        <v>0</v>
      </c>
      <c r="H65" s="33">
        <f t="shared" ca="1" si="25"/>
        <v>0</v>
      </c>
      <c r="I65" s="33">
        <f t="shared" ca="1" si="24"/>
        <v>0</v>
      </c>
      <c r="J65" s="50">
        <f t="shared" ca="1" si="6"/>
        <v>0</v>
      </c>
      <c r="K65" s="33">
        <f t="shared" ca="1" si="17"/>
        <v>0</v>
      </c>
      <c r="L65" s="33">
        <f t="shared" ca="1" si="18"/>
        <v>0</v>
      </c>
      <c r="M65" s="33">
        <f t="shared" ca="1" si="19"/>
        <v>0</v>
      </c>
      <c r="N65" s="33">
        <f t="shared" ca="1" si="20"/>
        <v>0</v>
      </c>
      <c r="O65" s="33">
        <f t="shared" ca="1" si="21"/>
        <v>0</v>
      </c>
      <c r="P65" s="33">
        <f t="shared" ca="1" si="38"/>
        <v>0</v>
      </c>
      <c r="Q65" s="33">
        <f t="shared" ca="1" si="38"/>
        <v>0</v>
      </c>
      <c r="R65" s="33">
        <f t="shared" ca="1" si="38"/>
        <v>0</v>
      </c>
      <c r="S65" s="33">
        <f t="shared" ca="1" si="38"/>
        <v>0</v>
      </c>
      <c r="T65" s="33">
        <f t="shared" ca="1" si="33"/>
        <v>0</v>
      </c>
      <c r="U65" s="33">
        <f t="shared" ca="1" si="33"/>
        <v>0</v>
      </c>
      <c r="V65" s="33">
        <f t="shared" ca="1" si="33"/>
        <v>0</v>
      </c>
      <c r="W65" s="33">
        <f t="shared" ca="1" si="33"/>
        <v>0</v>
      </c>
      <c r="X65" s="33">
        <f t="shared" ca="1" si="33"/>
        <v>0</v>
      </c>
      <c r="Y65" s="33">
        <f t="shared" ca="1" si="33"/>
        <v>0</v>
      </c>
      <c r="Z65" s="33">
        <f t="shared" ca="1" si="33"/>
        <v>0</v>
      </c>
      <c r="AA65" s="33">
        <f t="shared" ca="1" si="33"/>
        <v>0</v>
      </c>
      <c r="AB65" s="33">
        <f t="shared" ca="1" si="33"/>
        <v>0</v>
      </c>
      <c r="AC65" s="33">
        <f t="shared" ca="1" si="33"/>
        <v>0</v>
      </c>
      <c r="AD65" s="33">
        <f t="shared" ca="1" si="33"/>
        <v>0</v>
      </c>
      <c r="AE65" s="33">
        <f t="shared" ca="1" si="39"/>
        <v>0</v>
      </c>
      <c r="AF65" s="33">
        <f t="shared" ca="1" si="39"/>
        <v>0</v>
      </c>
      <c r="AG65" s="33">
        <f t="shared" ca="1" si="39"/>
        <v>0</v>
      </c>
      <c r="AH65" s="33">
        <f t="shared" ca="1" si="39"/>
        <v>0</v>
      </c>
      <c r="AI65" s="33">
        <f t="shared" ca="1" si="39"/>
        <v>0</v>
      </c>
      <c r="AJ65" s="33">
        <f t="shared" ca="1" si="39"/>
        <v>0</v>
      </c>
      <c r="AK65" s="33">
        <f t="shared" ca="1" si="39"/>
        <v>0</v>
      </c>
      <c r="AL65" s="33">
        <f t="shared" ca="1" si="39"/>
        <v>0</v>
      </c>
      <c r="AM65" s="33">
        <f t="shared" ca="1" si="39"/>
        <v>0</v>
      </c>
      <c r="AN65" s="33">
        <f t="shared" ca="1" si="39"/>
        <v>0</v>
      </c>
      <c r="AO65" s="33">
        <f t="shared" ca="1" si="40"/>
        <v>0</v>
      </c>
      <c r="AP65" s="33">
        <f t="shared" ca="1" si="40"/>
        <v>0</v>
      </c>
      <c r="AQ65" s="33">
        <f ca="1">SUMIFS(Amount_TI,Location_TI,$A65,FundingSource_TI,AQ$1)+SUMIFS(Amount_CS,Location_CS,$A65,Fundingsource_CS,AQ$1)+SUMIFS(Amount_ETL,Location_ETL,$A65,FundingSource_ETL,AQ$1)+SUMIFS(Amount_Other,Location_Other,$A65,FundingSource_Other,AQ$1)+SUMIFS('CSW Programs'!$J$4:$J$500,'CSW Programs'!$D$4:$D$500,'Location Totals'!$A65,'CSW Programs'!$I$4:$I$500,'School Mailing Address'!$Q$5)</f>
        <v>0</v>
      </c>
      <c r="AR65" s="33">
        <f ca="1">SUMIFS(Amount_TI,Location_TI,$A65,FundingSource_TI,AR$1)+SUMIFS(Amount_CS,Location_CS,$A65,Fundingsource_CS,AR$1)+SUMIFS(Amount_ETL,Location_ETL,$A65,FundingSource_ETL,AR$1)+SUMIFS(Amount_Other,Location_Other,$A65,FundingSource_Other,AR$1)+SUMIFS('CSW Programs'!$J$4:$J$500,'CSW Programs'!$D$4:$D$500,'Location Totals'!$A65,'CSW Programs'!$I$4:$I$500,'School Mailing Address'!$Q$6)</f>
        <v>0</v>
      </c>
      <c r="AS65" s="33">
        <f ca="1">SUMIFS(Amount_TI,Location_TI,$A65,FundingSource_TI,AS$1)+SUMIFS(Amount_CS,Location_CS,$A65,Fundingsource_CS,AS$1)+SUMIFS(Amount_ETL,Location_ETL,$A65,FundingSource_ETL,AS$1)+SUMIFS(Amount_Other,Location_Other,$A65,FundingSource_Other,AS$1)+SUMIFS('CSW Programs'!$J$4:$J$500,'CSW Programs'!$D$4:$D$500,'Location Totals'!$A65,'CSW Programs'!$I$4:$I$500,'School Mailing Address'!$Q$7)</f>
        <v>0</v>
      </c>
      <c r="AT65" s="33">
        <f ca="1">SUMIFS(Amount_TI,Location_TI,$A65,FundingSource_TI,AT$1)+SUMIFS(Amount_CS,Location_CS,$A65,Fundingsource_CS,AT$1)+SUMIFS(Amount_ETL,Location_ETL,$A65,FundingSource_ETL,AT$1)+SUMIFS(Amount_Other,Location_Other,$A65,FundingSource_Other,AT$1)+SUMIFS('CSW Programs'!$J$4:$J$500,'CSW Programs'!$D$4:$D$500,'Location Totals'!$A65,'CSW Programs'!$I$4:$I$500,'Location Totals'!$AT$1)</f>
        <v>0</v>
      </c>
      <c r="AU65" s="33">
        <f ca="1">SUMIFS(Amount_TI,Location_TI,$A65,FundingSource_TI,AU$1)+SUMIFS(Amount_CS,Location_CS,$A65,Fundingsource_CS,AU$1)+SUMIFS(Amount_ETL,Location_ETL,$A65,FundingSource_ETL,AU$1)+SUMIFS(Amount_Other,Location_Other,$A65,FundingSource_Other,AU$1)+SUMIFS('CSW Programs'!$J$4:$J$500,'CSW Programs'!$D$4:$D$500,'Location Totals'!$A65,'CSW Programs'!$I$4:$I$500,'Location Totals'!$AU$1)</f>
        <v>0</v>
      </c>
      <c r="AV65" s="33">
        <f ca="1">SUMIFS(Amount_TI,Location_TI,$A65,FundingSource_TI,AV$1)+SUMIFS(Amount_CS,Location_CS,$A65,Fundingsource_CS,AV$1)+SUMIFS(Amount_ETL,Location_ETL,$A65,FundingSource_ETL,AV$1)+SUMIFS(Amount_Other,Location_Other,$A65,FundingSource_Other,AV$1)+SUMIFS('CSW Programs'!$J$4:$J$500,'CSW Programs'!$D$4:$D$500,'Location Totals'!$A65,'CSW Programs'!$I$4:$I$500,'Location Totals'!$AV$1)</f>
        <v>0</v>
      </c>
      <c r="AW65" s="33"/>
      <c r="BR65" s="32">
        <v>64</v>
      </c>
      <c r="BT65" s="32">
        <v>64</v>
      </c>
    </row>
    <row r="66" spans="1:72" hidden="1" x14ac:dyDescent="0.2">
      <c r="A66" s="17" t="e">
        <f ca="1">IF('Cover Page'!$C$17&lt;&gt;"YES",IF(HLOOKUP($BZ$1,'District Label'!A:GR,BR66,FALSE)="","",(HLOOKUP($BZ$1,'District Label'!A:GR,BR66,FALSE))),OFFSET('BOCES SELECT'!$CH$4:$CH$402,,,COUNTIF('BOCES SELECT'!E:E,"&gt;0")))</f>
        <v>#N/A</v>
      </c>
      <c r="B66" s="33">
        <f t="shared" ca="1" si="3"/>
        <v>0</v>
      </c>
      <c r="C66" s="33">
        <f t="shared" ca="1" si="4"/>
        <v>0</v>
      </c>
      <c r="D66" s="33">
        <f t="shared" ca="1" si="24"/>
        <v>0</v>
      </c>
      <c r="E66" s="33">
        <f t="shared" ca="1" si="24"/>
        <v>0</v>
      </c>
      <c r="F66" s="33">
        <f t="shared" ca="1" si="24"/>
        <v>0</v>
      </c>
      <c r="G66" s="33">
        <f t="shared" ca="1" si="24"/>
        <v>0</v>
      </c>
      <c r="H66" s="33">
        <f t="shared" ca="1" si="25"/>
        <v>0</v>
      </c>
      <c r="I66" s="33">
        <f t="shared" ca="1" si="24"/>
        <v>0</v>
      </c>
      <c r="J66" s="50">
        <f t="shared" ca="1" si="6"/>
        <v>0</v>
      </c>
      <c r="K66" s="33">
        <f t="shared" ca="1" si="17"/>
        <v>0</v>
      </c>
      <c r="L66" s="33">
        <f t="shared" ca="1" si="18"/>
        <v>0</v>
      </c>
      <c r="M66" s="33">
        <f t="shared" ca="1" si="19"/>
        <v>0</v>
      </c>
      <c r="N66" s="33">
        <f t="shared" ca="1" si="20"/>
        <v>0</v>
      </c>
      <c r="O66" s="33">
        <f t="shared" ca="1" si="21"/>
        <v>0</v>
      </c>
      <c r="P66" s="33">
        <f t="shared" ca="1" si="38"/>
        <v>0</v>
      </c>
      <c r="Q66" s="33">
        <f t="shared" ca="1" si="38"/>
        <v>0</v>
      </c>
      <c r="R66" s="33">
        <f t="shared" ca="1" si="38"/>
        <v>0</v>
      </c>
      <c r="S66" s="33">
        <f t="shared" ca="1" si="38"/>
        <v>0</v>
      </c>
      <c r="T66" s="33">
        <f t="shared" ca="1" si="33"/>
        <v>0</v>
      </c>
      <c r="U66" s="33">
        <f t="shared" ca="1" si="33"/>
        <v>0</v>
      </c>
      <c r="V66" s="33">
        <f t="shared" ca="1" si="33"/>
        <v>0</v>
      </c>
      <c r="W66" s="33">
        <f t="shared" ca="1" si="33"/>
        <v>0</v>
      </c>
      <c r="X66" s="33">
        <f t="shared" ca="1" si="33"/>
        <v>0</v>
      </c>
      <c r="Y66" s="33">
        <f t="shared" ca="1" si="33"/>
        <v>0</v>
      </c>
      <c r="Z66" s="33">
        <f t="shared" ca="1" si="33"/>
        <v>0</v>
      </c>
      <c r="AA66" s="33">
        <f t="shared" ca="1" si="33"/>
        <v>0</v>
      </c>
      <c r="AB66" s="33">
        <f t="shared" ca="1" si="33"/>
        <v>0</v>
      </c>
      <c r="AC66" s="33">
        <f t="shared" ca="1" si="33"/>
        <v>0</v>
      </c>
      <c r="AD66" s="33">
        <f t="shared" ca="1" si="33"/>
        <v>0</v>
      </c>
      <c r="AE66" s="33">
        <f t="shared" ca="1" si="39"/>
        <v>0</v>
      </c>
      <c r="AF66" s="33">
        <f t="shared" ca="1" si="39"/>
        <v>0</v>
      </c>
      <c r="AG66" s="33">
        <f t="shared" ca="1" si="39"/>
        <v>0</v>
      </c>
      <c r="AH66" s="33">
        <f t="shared" ca="1" si="39"/>
        <v>0</v>
      </c>
      <c r="AI66" s="33">
        <f t="shared" ca="1" si="39"/>
        <v>0</v>
      </c>
      <c r="AJ66" s="33">
        <f t="shared" ca="1" si="39"/>
        <v>0</v>
      </c>
      <c r="AK66" s="33">
        <f t="shared" ca="1" si="39"/>
        <v>0</v>
      </c>
      <c r="AL66" s="33">
        <f t="shared" ca="1" si="39"/>
        <v>0</v>
      </c>
      <c r="AM66" s="33">
        <f t="shared" ca="1" si="39"/>
        <v>0</v>
      </c>
      <c r="AN66" s="33">
        <f t="shared" ca="1" si="39"/>
        <v>0</v>
      </c>
      <c r="AO66" s="33">
        <f t="shared" ca="1" si="40"/>
        <v>0</v>
      </c>
      <c r="AP66" s="33">
        <f t="shared" ca="1" si="40"/>
        <v>0</v>
      </c>
      <c r="AQ66" s="33">
        <f ca="1">SUMIFS(Amount_TI,Location_TI,$A66,FundingSource_TI,AQ$1)+SUMIFS(Amount_CS,Location_CS,$A66,Fundingsource_CS,AQ$1)+SUMIFS(Amount_ETL,Location_ETL,$A66,FundingSource_ETL,AQ$1)+SUMIFS(Amount_Other,Location_Other,$A66,FundingSource_Other,AQ$1)+SUMIFS('CSW Programs'!$J$4:$J$500,'CSW Programs'!$D$4:$D$500,'Location Totals'!$A66,'CSW Programs'!$I$4:$I$500,'School Mailing Address'!$Q$5)</f>
        <v>0</v>
      </c>
      <c r="AR66" s="33">
        <f ca="1">SUMIFS(Amount_TI,Location_TI,$A66,FundingSource_TI,AR$1)+SUMIFS(Amount_CS,Location_CS,$A66,Fundingsource_CS,AR$1)+SUMIFS(Amount_ETL,Location_ETL,$A66,FundingSource_ETL,AR$1)+SUMIFS(Amount_Other,Location_Other,$A66,FundingSource_Other,AR$1)+SUMIFS('CSW Programs'!$J$4:$J$500,'CSW Programs'!$D$4:$D$500,'Location Totals'!$A66,'CSW Programs'!$I$4:$I$500,'School Mailing Address'!$Q$6)</f>
        <v>0</v>
      </c>
      <c r="AS66" s="33">
        <f ca="1">SUMIFS(Amount_TI,Location_TI,$A66,FundingSource_TI,AS$1)+SUMIFS(Amount_CS,Location_CS,$A66,Fundingsource_CS,AS$1)+SUMIFS(Amount_ETL,Location_ETL,$A66,FundingSource_ETL,AS$1)+SUMIFS(Amount_Other,Location_Other,$A66,FundingSource_Other,AS$1)+SUMIFS('CSW Programs'!$J$4:$J$500,'CSW Programs'!$D$4:$D$500,'Location Totals'!$A66,'CSW Programs'!$I$4:$I$500,'School Mailing Address'!$Q$7)</f>
        <v>0</v>
      </c>
      <c r="AT66" s="33">
        <f ca="1">SUMIFS(Amount_TI,Location_TI,$A66,FundingSource_TI,AT$1)+SUMIFS(Amount_CS,Location_CS,$A66,Fundingsource_CS,AT$1)+SUMIFS(Amount_ETL,Location_ETL,$A66,FundingSource_ETL,AT$1)+SUMIFS(Amount_Other,Location_Other,$A66,FundingSource_Other,AT$1)+SUMIFS('CSW Programs'!$J$4:$J$500,'CSW Programs'!$D$4:$D$500,'Location Totals'!$A66,'CSW Programs'!$I$4:$I$500,'Location Totals'!$AT$1)</f>
        <v>0</v>
      </c>
      <c r="AU66" s="33">
        <f ca="1">SUMIFS(Amount_TI,Location_TI,$A66,FundingSource_TI,AU$1)+SUMIFS(Amount_CS,Location_CS,$A66,Fundingsource_CS,AU$1)+SUMIFS(Amount_ETL,Location_ETL,$A66,FundingSource_ETL,AU$1)+SUMIFS(Amount_Other,Location_Other,$A66,FundingSource_Other,AU$1)+SUMIFS('CSW Programs'!$J$4:$J$500,'CSW Programs'!$D$4:$D$500,'Location Totals'!$A66,'CSW Programs'!$I$4:$I$500,'Location Totals'!$AU$1)</f>
        <v>0</v>
      </c>
      <c r="AV66" s="33">
        <f ca="1">SUMIFS(Amount_TI,Location_TI,$A66,FundingSource_TI,AV$1)+SUMIFS(Amount_CS,Location_CS,$A66,Fundingsource_CS,AV$1)+SUMIFS(Amount_ETL,Location_ETL,$A66,FundingSource_ETL,AV$1)+SUMIFS(Amount_Other,Location_Other,$A66,FundingSource_Other,AV$1)+SUMIFS('CSW Programs'!$J$4:$J$500,'CSW Programs'!$D$4:$D$500,'Location Totals'!$A66,'CSW Programs'!$I$4:$I$500,'Location Totals'!$AV$1)</f>
        <v>0</v>
      </c>
      <c r="AW66" s="33"/>
      <c r="BR66" s="32">
        <v>65</v>
      </c>
      <c r="BT66" s="32">
        <v>65</v>
      </c>
    </row>
    <row r="67" spans="1:72" hidden="1" x14ac:dyDescent="0.2">
      <c r="A67" s="17" t="e">
        <f ca="1">IF('Cover Page'!$C$17&lt;&gt;"YES",IF(HLOOKUP($BZ$1,'District Label'!A:GR,BR67,FALSE)="","",(HLOOKUP($BZ$1,'District Label'!A:GR,BR67,FALSE))),OFFSET('BOCES SELECT'!$CH$4:$CH$402,,,COUNTIF('BOCES SELECT'!E:E,"&gt;0")))</f>
        <v>#N/A</v>
      </c>
      <c r="B67" s="33">
        <f t="shared" ca="1" si="3"/>
        <v>0</v>
      </c>
      <c r="C67" s="33">
        <f t="shared" ca="1" si="4"/>
        <v>0</v>
      </c>
      <c r="D67" s="33">
        <f t="shared" ca="1" si="24"/>
        <v>0</v>
      </c>
      <c r="E67" s="33">
        <f t="shared" ca="1" si="24"/>
        <v>0</v>
      </c>
      <c r="F67" s="33">
        <f t="shared" ca="1" si="24"/>
        <v>0</v>
      </c>
      <c r="G67" s="33">
        <f t="shared" ca="1" si="24"/>
        <v>0</v>
      </c>
      <c r="H67" s="33">
        <f t="shared" ca="1" si="25"/>
        <v>0</v>
      </c>
      <c r="I67" s="33">
        <f t="shared" ca="1" si="24"/>
        <v>0</v>
      </c>
      <c r="J67" s="50">
        <f t="shared" ca="1" si="6"/>
        <v>0</v>
      </c>
      <c r="K67" s="33">
        <f t="shared" ca="1" si="17"/>
        <v>0</v>
      </c>
      <c r="L67" s="33">
        <f t="shared" ca="1" si="18"/>
        <v>0</v>
      </c>
      <c r="M67" s="33">
        <f t="shared" ca="1" si="19"/>
        <v>0</v>
      </c>
      <c r="N67" s="33">
        <f t="shared" ca="1" si="20"/>
        <v>0</v>
      </c>
      <c r="O67" s="33">
        <f t="shared" ca="1" si="21"/>
        <v>0</v>
      </c>
      <c r="P67" s="33">
        <f t="shared" ca="1" si="38"/>
        <v>0</v>
      </c>
      <c r="Q67" s="33">
        <f t="shared" ca="1" si="38"/>
        <v>0</v>
      </c>
      <c r="R67" s="33">
        <f t="shared" ca="1" si="38"/>
        <v>0</v>
      </c>
      <c r="S67" s="33">
        <f t="shared" ca="1" si="38"/>
        <v>0</v>
      </c>
      <c r="T67" s="33">
        <f t="shared" ca="1" si="33"/>
        <v>0</v>
      </c>
      <c r="U67" s="33">
        <f t="shared" ca="1" si="33"/>
        <v>0</v>
      </c>
      <c r="V67" s="33">
        <f t="shared" ca="1" si="33"/>
        <v>0</v>
      </c>
      <c r="W67" s="33">
        <f t="shared" ca="1" si="33"/>
        <v>0</v>
      </c>
      <c r="X67" s="33">
        <f t="shared" ca="1" si="33"/>
        <v>0</v>
      </c>
      <c r="Y67" s="33">
        <f t="shared" ref="T67:AD90" ca="1" si="41">SUMIFS(Amount_TI,Location_TI,$A67,Object_TI,Y$1)+SUMIFS(Amount_CS,Location_CS,$A67,Object_CS,Y$1)+SUMIFS(Amount_ETL,Location_ETL,$A67,Object_ETL,Y$1)+SUMIFS(Amount_Other,Location_Other,$A67,Object_Other,Y$1)</f>
        <v>0</v>
      </c>
      <c r="Z67" s="33">
        <f t="shared" ca="1" si="41"/>
        <v>0</v>
      </c>
      <c r="AA67" s="33">
        <f t="shared" ca="1" si="41"/>
        <v>0</v>
      </c>
      <c r="AB67" s="33">
        <f t="shared" ca="1" si="41"/>
        <v>0</v>
      </c>
      <c r="AC67" s="33">
        <f t="shared" ca="1" si="41"/>
        <v>0</v>
      </c>
      <c r="AD67" s="33">
        <f t="shared" ca="1" si="41"/>
        <v>0</v>
      </c>
      <c r="AE67" s="33">
        <f t="shared" ca="1" si="39"/>
        <v>0</v>
      </c>
      <c r="AF67" s="33">
        <f t="shared" ca="1" si="39"/>
        <v>0</v>
      </c>
      <c r="AG67" s="33">
        <f t="shared" ca="1" si="39"/>
        <v>0</v>
      </c>
      <c r="AH67" s="33">
        <f t="shared" ca="1" si="39"/>
        <v>0</v>
      </c>
      <c r="AI67" s="33">
        <f t="shared" ca="1" si="39"/>
        <v>0</v>
      </c>
      <c r="AJ67" s="33">
        <f t="shared" ca="1" si="39"/>
        <v>0</v>
      </c>
      <c r="AK67" s="33">
        <f t="shared" ca="1" si="39"/>
        <v>0</v>
      </c>
      <c r="AL67" s="33">
        <f t="shared" ca="1" si="39"/>
        <v>0</v>
      </c>
      <c r="AM67" s="33">
        <f t="shared" ca="1" si="39"/>
        <v>0</v>
      </c>
      <c r="AN67" s="33">
        <f t="shared" ca="1" si="39"/>
        <v>0</v>
      </c>
      <c r="AO67" s="33">
        <f t="shared" ca="1" si="40"/>
        <v>0</v>
      </c>
      <c r="AP67" s="33">
        <f t="shared" ca="1" si="40"/>
        <v>0</v>
      </c>
      <c r="AQ67" s="33">
        <f ca="1">SUMIFS(Amount_TI,Location_TI,$A67,FundingSource_TI,AQ$1)+SUMIFS(Amount_CS,Location_CS,$A67,Fundingsource_CS,AQ$1)+SUMIFS(Amount_ETL,Location_ETL,$A67,FundingSource_ETL,AQ$1)+SUMIFS(Amount_Other,Location_Other,$A67,FundingSource_Other,AQ$1)+SUMIFS('CSW Programs'!$J$4:$J$500,'CSW Programs'!$D$4:$D$500,'Location Totals'!$A67,'CSW Programs'!$I$4:$I$500,'School Mailing Address'!$Q$5)</f>
        <v>0</v>
      </c>
      <c r="AR67" s="33">
        <f ca="1">SUMIFS(Amount_TI,Location_TI,$A67,FundingSource_TI,AR$1)+SUMIFS(Amount_CS,Location_CS,$A67,Fundingsource_CS,AR$1)+SUMIFS(Amount_ETL,Location_ETL,$A67,FundingSource_ETL,AR$1)+SUMIFS(Amount_Other,Location_Other,$A67,FundingSource_Other,AR$1)+SUMIFS('CSW Programs'!$J$4:$J$500,'CSW Programs'!$D$4:$D$500,'Location Totals'!$A67,'CSW Programs'!$I$4:$I$500,'School Mailing Address'!$Q$6)</f>
        <v>0</v>
      </c>
      <c r="AS67" s="33">
        <f ca="1">SUMIFS(Amount_TI,Location_TI,$A67,FundingSource_TI,AS$1)+SUMIFS(Amount_CS,Location_CS,$A67,Fundingsource_CS,AS$1)+SUMIFS(Amount_ETL,Location_ETL,$A67,FundingSource_ETL,AS$1)+SUMIFS(Amount_Other,Location_Other,$A67,FundingSource_Other,AS$1)+SUMIFS('CSW Programs'!$J$4:$J$500,'CSW Programs'!$D$4:$D$500,'Location Totals'!$A67,'CSW Programs'!$I$4:$I$500,'School Mailing Address'!$Q$7)</f>
        <v>0</v>
      </c>
      <c r="AT67" s="33">
        <f ca="1">SUMIFS(Amount_TI,Location_TI,$A67,FundingSource_TI,AT$1)+SUMIFS(Amount_CS,Location_CS,$A67,Fundingsource_CS,AT$1)+SUMIFS(Amount_ETL,Location_ETL,$A67,FundingSource_ETL,AT$1)+SUMIFS(Amount_Other,Location_Other,$A67,FundingSource_Other,AT$1)+SUMIFS('CSW Programs'!$J$4:$J$500,'CSW Programs'!$D$4:$D$500,'Location Totals'!$A67,'CSW Programs'!$I$4:$I$500,'Location Totals'!$AT$1)</f>
        <v>0</v>
      </c>
      <c r="AU67" s="33">
        <f ca="1">SUMIFS(Amount_TI,Location_TI,$A67,FundingSource_TI,AU$1)+SUMIFS(Amount_CS,Location_CS,$A67,Fundingsource_CS,AU$1)+SUMIFS(Amount_ETL,Location_ETL,$A67,FundingSource_ETL,AU$1)+SUMIFS(Amount_Other,Location_Other,$A67,FundingSource_Other,AU$1)+SUMIFS('CSW Programs'!$J$4:$J$500,'CSW Programs'!$D$4:$D$500,'Location Totals'!$A67,'CSW Programs'!$I$4:$I$500,'Location Totals'!$AU$1)</f>
        <v>0</v>
      </c>
      <c r="AV67" s="33">
        <f ca="1">SUMIFS(Amount_TI,Location_TI,$A67,FundingSource_TI,AV$1)+SUMIFS(Amount_CS,Location_CS,$A67,Fundingsource_CS,AV$1)+SUMIFS(Amount_ETL,Location_ETL,$A67,FundingSource_ETL,AV$1)+SUMIFS(Amount_Other,Location_Other,$A67,FundingSource_Other,AV$1)+SUMIFS('CSW Programs'!$J$4:$J$500,'CSW Programs'!$D$4:$D$500,'Location Totals'!$A67,'CSW Programs'!$I$4:$I$500,'Location Totals'!$AV$1)</f>
        <v>0</v>
      </c>
      <c r="AW67" s="33"/>
      <c r="BR67" s="32">
        <v>66</v>
      </c>
      <c r="BT67" s="32">
        <v>66</v>
      </c>
    </row>
    <row r="68" spans="1:72" hidden="1" x14ac:dyDescent="0.2">
      <c r="A68" s="17" t="e">
        <f ca="1">IF('Cover Page'!$C$17&lt;&gt;"YES",IF(HLOOKUP($BZ$1,'District Label'!A:GR,BR68,FALSE)="","",(HLOOKUP($BZ$1,'District Label'!A:GR,BR68,FALSE))),OFFSET('BOCES SELECT'!$CH$4:$CH$402,,,COUNTIF('BOCES SELECT'!E:E,"&gt;0")))</f>
        <v>#N/A</v>
      </c>
      <c r="B68" s="33">
        <f t="shared" ref="B68:B131" ca="1" si="42">SUMIF(Location_TI,$A68,Amount_TI)+SUMIF(Location_CS,$A68,Amount_CS)+SUMIF(Location_ETL,$A68,Amount_ETL)+SUMIF(Location_Other,$A68,Amount_Other)+SUMIF(Location_SW,$A68,Amount_SW)</f>
        <v>0</v>
      </c>
      <c r="C68" s="33">
        <f t="shared" ref="C68:C131" ca="1" si="43">SUMIFS(Amount_TI,Location_TI,$A68,source_ti,C$1)+SUMIFS(Amount_CS,Location_CS,$A68,source_cs,C$1)+SUMIFS(Amount_ETL,Location_ETL,$A68,source_etl,C$1)+SUMIFS(Amount_Other,Location_Other,$A68,source_other,C$1)+SUMIFS(Amount_SW,Location_SW,$A68,FundingSource_SW,C$1)</f>
        <v>0</v>
      </c>
      <c r="D68" s="33">
        <f t="shared" ca="1" si="24"/>
        <v>0</v>
      </c>
      <c r="E68" s="33">
        <f t="shared" ca="1" si="24"/>
        <v>0</v>
      </c>
      <c r="F68" s="33">
        <f t="shared" ca="1" si="24"/>
        <v>0</v>
      </c>
      <c r="G68" s="33">
        <f t="shared" ca="1" si="24"/>
        <v>0</v>
      </c>
      <c r="H68" s="33">
        <f t="shared" ca="1" si="25"/>
        <v>0</v>
      </c>
      <c r="I68" s="33">
        <f t="shared" ca="1" si="24"/>
        <v>0</v>
      </c>
      <c r="J68" s="50">
        <f t="shared" ref="J68:J131" ca="1" si="44">SUMIF(Location_TI,$A68,FTE_TI)+SUMIF(Location_CS,$A68,FTE_CS)+SUMIF(Location_ETL,$A68,FTE_ETL)+SUMIF(Location_Other,$A68,FTE_Other)</f>
        <v>0</v>
      </c>
      <c r="K68" s="33">
        <f t="shared" ca="1" si="17"/>
        <v>0</v>
      </c>
      <c r="L68" s="33">
        <f t="shared" ref="L68:L131" ca="1" si="45">SUMIF(Location_ETL,A68,Amount_ETL)</f>
        <v>0</v>
      </c>
      <c r="M68" s="33">
        <f t="shared" ca="1" si="19"/>
        <v>0</v>
      </c>
      <c r="N68" s="33">
        <f t="shared" ref="N68:N131" ca="1" si="46">SUMIF(Location_Other,A68,Amount_Other)</f>
        <v>0</v>
      </c>
      <c r="O68" s="33">
        <f t="shared" ref="O68:O131" ca="1" si="47">SUMIF(Location_SW,A68,Amount_SW)</f>
        <v>0</v>
      </c>
      <c r="P68" s="33">
        <f t="shared" ca="1" si="38"/>
        <v>0</v>
      </c>
      <c r="Q68" s="33">
        <f t="shared" ca="1" si="38"/>
        <v>0</v>
      </c>
      <c r="R68" s="33">
        <f t="shared" ca="1" si="38"/>
        <v>0</v>
      </c>
      <c r="S68" s="33">
        <f t="shared" ca="1" si="38"/>
        <v>0</v>
      </c>
      <c r="T68" s="33">
        <f t="shared" ca="1" si="41"/>
        <v>0</v>
      </c>
      <c r="U68" s="33">
        <f t="shared" ca="1" si="41"/>
        <v>0</v>
      </c>
      <c r="V68" s="33">
        <f t="shared" ca="1" si="41"/>
        <v>0</v>
      </c>
      <c r="W68" s="33">
        <f t="shared" ca="1" si="41"/>
        <v>0</v>
      </c>
      <c r="X68" s="33">
        <f t="shared" ca="1" si="41"/>
        <v>0</v>
      </c>
      <c r="Y68" s="33">
        <f t="shared" ca="1" si="41"/>
        <v>0</v>
      </c>
      <c r="Z68" s="33">
        <f t="shared" ca="1" si="41"/>
        <v>0</v>
      </c>
      <c r="AA68" s="33">
        <f t="shared" ca="1" si="41"/>
        <v>0</v>
      </c>
      <c r="AB68" s="33">
        <f t="shared" ca="1" si="41"/>
        <v>0</v>
      </c>
      <c r="AC68" s="33">
        <f t="shared" ca="1" si="41"/>
        <v>0</v>
      </c>
      <c r="AD68" s="33">
        <f t="shared" ca="1" si="41"/>
        <v>0</v>
      </c>
      <c r="AE68" s="33">
        <f t="shared" ca="1" si="39"/>
        <v>0</v>
      </c>
      <c r="AF68" s="33">
        <f t="shared" ca="1" si="39"/>
        <v>0</v>
      </c>
      <c r="AG68" s="33">
        <f t="shared" ca="1" si="39"/>
        <v>0</v>
      </c>
      <c r="AH68" s="33">
        <f t="shared" ca="1" si="39"/>
        <v>0</v>
      </c>
      <c r="AI68" s="33">
        <f t="shared" ca="1" si="39"/>
        <v>0</v>
      </c>
      <c r="AJ68" s="33">
        <f t="shared" ca="1" si="39"/>
        <v>0</v>
      </c>
      <c r="AK68" s="33">
        <f t="shared" ca="1" si="39"/>
        <v>0</v>
      </c>
      <c r="AL68" s="33">
        <f t="shared" ca="1" si="39"/>
        <v>0</v>
      </c>
      <c r="AM68" s="33">
        <f t="shared" ca="1" si="39"/>
        <v>0</v>
      </c>
      <c r="AN68" s="33">
        <f t="shared" ca="1" si="39"/>
        <v>0</v>
      </c>
      <c r="AO68" s="33">
        <f t="shared" ca="1" si="40"/>
        <v>0</v>
      </c>
      <c r="AP68" s="33">
        <f t="shared" ca="1" si="40"/>
        <v>0</v>
      </c>
      <c r="AQ68" s="33">
        <f ca="1">SUMIFS(Amount_TI,Location_TI,$A68,FundingSource_TI,AQ$1)+SUMIFS(Amount_CS,Location_CS,$A68,Fundingsource_CS,AQ$1)+SUMIFS(Amount_ETL,Location_ETL,$A68,FundingSource_ETL,AQ$1)+SUMIFS(Amount_Other,Location_Other,$A68,FundingSource_Other,AQ$1)+SUMIFS('CSW Programs'!$J$4:$J$500,'CSW Programs'!$D$4:$D$500,'Location Totals'!$A68,'CSW Programs'!$I$4:$I$500,'School Mailing Address'!$Q$5)</f>
        <v>0</v>
      </c>
      <c r="AR68" s="33">
        <f ca="1">SUMIFS(Amount_TI,Location_TI,$A68,FundingSource_TI,AR$1)+SUMIFS(Amount_CS,Location_CS,$A68,Fundingsource_CS,AR$1)+SUMIFS(Amount_ETL,Location_ETL,$A68,FundingSource_ETL,AR$1)+SUMIFS(Amount_Other,Location_Other,$A68,FundingSource_Other,AR$1)+SUMIFS('CSW Programs'!$J$4:$J$500,'CSW Programs'!$D$4:$D$500,'Location Totals'!$A68,'CSW Programs'!$I$4:$I$500,'School Mailing Address'!$Q$6)</f>
        <v>0</v>
      </c>
      <c r="AS68" s="33">
        <f ca="1">SUMIFS(Amount_TI,Location_TI,$A68,FundingSource_TI,AS$1)+SUMIFS(Amount_CS,Location_CS,$A68,Fundingsource_CS,AS$1)+SUMIFS(Amount_ETL,Location_ETL,$A68,FundingSource_ETL,AS$1)+SUMIFS(Amount_Other,Location_Other,$A68,FundingSource_Other,AS$1)+SUMIFS('CSW Programs'!$J$4:$J$500,'CSW Programs'!$D$4:$D$500,'Location Totals'!$A68,'CSW Programs'!$I$4:$I$500,'School Mailing Address'!$Q$7)</f>
        <v>0</v>
      </c>
      <c r="AT68" s="33">
        <f ca="1">SUMIFS(Amount_TI,Location_TI,$A68,FundingSource_TI,AT$1)+SUMIFS(Amount_CS,Location_CS,$A68,Fundingsource_CS,AT$1)+SUMIFS(Amount_ETL,Location_ETL,$A68,FundingSource_ETL,AT$1)+SUMIFS(Amount_Other,Location_Other,$A68,FundingSource_Other,AT$1)+SUMIFS('CSW Programs'!$J$4:$J$500,'CSW Programs'!$D$4:$D$500,'Location Totals'!$A68,'CSW Programs'!$I$4:$I$500,'Location Totals'!$AT$1)</f>
        <v>0</v>
      </c>
      <c r="AU68" s="33">
        <f ca="1">SUMIFS(Amount_TI,Location_TI,$A68,FundingSource_TI,AU$1)+SUMIFS(Amount_CS,Location_CS,$A68,Fundingsource_CS,AU$1)+SUMIFS(Amount_ETL,Location_ETL,$A68,FundingSource_ETL,AU$1)+SUMIFS(Amount_Other,Location_Other,$A68,FundingSource_Other,AU$1)+SUMIFS('CSW Programs'!$J$4:$J$500,'CSW Programs'!$D$4:$D$500,'Location Totals'!$A68,'CSW Programs'!$I$4:$I$500,'Location Totals'!$AU$1)</f>
        <v>0</v>
      </c>
      <c r="AV68" s="33">
        <f ca="1">SUMIFS(Amount_TI,Location_TI,$A68,FundingSource_TI,AV$1)+SUMIFS(Amount_CS,Location_CS,$A68,Fundingsource_CS,AV$1)+SUMIFS(Amount_ETL,Location_ETL,$A68,FundingSource_ETL,AV$1)+SUMIFS(Amount_Other,Location_Other,$A68,FundingSource_Other,AV$1)+SUMIFS('CSW Programs'!$J$4:$J$500,'CSW Programs'!$D$4:$D$500,'Location Totals'!$A68,'CSW Programs'!$I$4:$I$500,'Location Totals'!$AV$1)</f>
        <v>0</v>
      </c>
      <c r="AW68" s="33"/>
      <c r="BR68" s="32">
        <v>67</v>
      </c>
      <c r="BT68" s="32">
        <v>67</v>
      </c>
    </row>
    <row r="69" spans="1:72" hidden="1" x14ac:dyDescent="0.2">
      <c r="A69" s="17" t="e">
        <f ca="1">IF('Cover Page'!$C$17&lt;&gt;"YES",IF(HLOOKUP($BZ$1,'District Label'!A:GR,BR69,FALSE)="","",(HLOOKUP($BZ$1,'District Label'!A:GR,BR69,FALSE))),OFFSET('BOCES SELECT'!$CH$4:$CH$402,,,COUNTIF('BOCES SELECT'!E:E,"&gt;0")))</f>
        <v>#N/A</v>
      </c>
      <c r="B69" s="33">
        <f t="shared" ca="1" si="42"/>
        <v>0</v>
      </c>
      <c r="C69" s="33">
        <f t="shared" ca="1" si="43"/>
        <v>0</v>
      </c>
      <c r="D69" s="33">
        <f t="shared" ca="1" si="24"/>
        <v>0</v>
      </c>
      <c r="E69" s="33">
        <f t="shared" ca="1" si="24"/>
        <v>0</v>
      </c>
      <c r="F69" s="33">
        <f t="shared" ca="1" si="24"/>
        <v>0</v>
      </c>
      <c r="G69" s="33">
        <f t="shared" ca="1" si="24"/>
        <v>0</v>
      </c>
      <c r="H69" s="33">
        <f t="shared" ca="1" si="25"/>
        <v>0</v>
      </c>
      <c r="I69" s="33">
        <f t="shared" ca="1" si="24"/>
        <v>0</v>
      </c>
      <c r="J69" s="50">
        <f t="shared" ca="1" si="44"/>
        <v>0</v>
      </c>
      <c r="K69" s="33">
        <f t="shared" ref="K69:K132" ca="1" si="48">SUMIF(Location_TI,A69,Amount_TI)</f>
        <v>0</v>
      </c>
      <c r="L69" s="33">
        <f t="shared" ca="1" si="45"/>
        <v>0</v>
      </c>
      <c r="M69" s="33">
        <f t="shared" ref="M69:M132" ca="1" si="49">SUMIF(Location_CS,A69,Amount_CS)</f>
        <v>0</v>
      </c>
      <c r="N69" s="33">
        <f t="shared" ca="1" si="46"/>
        <v>0</v>
      </c>
      <c r="O69" s="33">
        <f t="shared" ca="1" si="47"/>
        <v>0</v>
      </c>
      <c r="P69" s="33">
        <f t="shared" ca="1" si="38"/>
        <v>0</v>
      </c>
      <c r="Q69" s="33">
        <f t="shared" ca="1" si="38"/>
        <v>0</v>
      </c>
      <c r="R69" s="33">
        <f t="shared" ca="1" si="38"/>
        <v>0</v>
      </c>
      <c r="S69" s="33">
        <f t="shared" ca="1" si="38"/>
        <v>0</v>
      </c>
      <c r="T69" s="33">
        <f t="shared" ca="1" si="41"/>
        <v>0</v>
      </c>
      <c r="U69" s="33">
        <f t="shared" ca="1" si="41"/>
        <v>0</v>
      </c>
      <c r="V69" s="33">
        <f t="shared" ca="1" si="41"/>
        <v>0</v>
      </c>
      <c r="W69" s="33">
        <f t="shared" ca="1" si="41"/>
        <v>0</v>
      </c>
      <c r="X69" s="33">
        <f t="shared" ca="1" si="41"/>
        <v>0</v>
      </c>
      <c r="Y69" s="33">
        <f t="shared" ca="1" si="41"/>
        <v>0</v>
      </c>
      <c r="Z69" s="33">
        <f t="shared" ca="1" si="41"/>
        <v>0</v>
      </c>
      <c r="AA69" s="33">
        <f t="shared" ca="1" si="41"/>
        <v>0</v>
      </c>
      <c r="AB69" s="33">
        <f t="shared" ca="1" si="41"/>
        <v>0</v>
      </c>
      <c r="AC69" s="33">
        <f t="shared" ca="1" si="41"/>
        <v>0</v>
      </c>
      <c r="AD69" s="33">
        <f t="shared" ca="1" si="41"/>
        <v>0</v>
      </c>
      <c r="AE69" s="33">
        <f t="shared" ca="1" si="39"/>
        <v>0</v>
      </c>
      <c r="AF69" s="33">
        <f t="shared" ca="1" si="39"/>
        <v>0</v>
      </c>
      <c r="AG69" s="33">
        <f t="shared" ca="1" si="39"/>
        <v>0</v>
      </c>
      <c r="AH69" s="33">
        <f t="shared" ca="1" si="39"/>
        <v>0</v>
      </c>
      <c r="AI69" s="33">
        <f t="shared" ca="1" si="39"/>
        <v>0</v>
      </c>
      <c r="AJ69" s="33">
        <f t="shared" ca="1" si="39"/>
        <v>0</v>
      </c>
      <c r="AK69" s="33">
        <f t="shared" ca="1" si="39"/>
        <v>0</v>
      </c>
      <c r="AL69" s="33">
        <f t="shared" ca="1" si="39"/>
        <v>0</v>
      </c>
      <c r="AM69" s="33">
        <f t="shared" ca="1" si="39"/>
        <v>0</v>
      </c>
      <c r="AN69" s="33">
        <f t="shared" ca="1" si="39"/>
        <v>0</v>
      </c>
      <c r="AO69" s="33">
        <f t="shared" ca="1" si="40"/>
        <v>0</v>
      </c>
      <c r="AP69" s="33">
        <f t="shared" ca="1" si="40"/>
        <v>0</v>
      </c>
      <c r="AQ69" s="33">
        <f ca="1">SUMIFS(Amount_TI,Location_TI,$A69,FundingSource_TI,AQ$1)+SUMIFS(Amount_CS,Location_CS,$A69,Fundingsource_CS,AQ$1)+SUMIFS(Amount_ETL,Location_ETL,$A69,FundingSource_ETL,AQ$1)+SUMIFS(Amount_Other,Location_Other,$A69,FundingSource_Other,AQ$1)+SUMIFS('CSW Programs'!$J$4:$J$500,'CSW Programs'!$D$4:$D$500,'Location Totals'!$A69,'CSW Programs'!$I$4:$I$500,'School Mailing Address'!$Q$5)</f>
        <v>0</v>
      </c>
      <c r="AR69" s="33">
        <f ca="1">SUMIFS(Amount_TI,Location_TI,$A69,FundingSource_TI,AR$1)+SUMIFS(Amount_CS,Location_CS,$A69,Fundingsource_CS,AR$1)+SUMIFS(Amount_ETL,Location_ETL,$A69,FundingSource_ETL,AR$1)+SUMIFS(Amount_Other,Location_Other,$A69,FundingSource_Other,AR$1)+SUMIFS('CSW Programs'!$J$4:$J$500,'CSW Programs'!$D$4:$D$500,'Location Totals'!$A69,'CSW Programs'!$I$4:$I$500,'School Mailing Address'!$Q$6)</f>
        <v>0</v>
      </c>
      <c r="AS69" s="33">
        <f ca="1">SUMIFS(Amount_TI,Location_TI,$A69,FundingSource_TI,AS$1)+SUMIFS(Amount_CS,Location_CS,$A69,Fundingsource_CS,AS$1)+SUMIFS(Amount_ETL,Location_ETL,$A69,FundingSource_ETL,AS$1)+SUMIFS(Amount_Other,Location_Other,$A69,FundingSource_Other,AS$1)+SUMIFS('CSW Programs'!$J$4:$J$500,'CSW Programs'!$D$4:$D$500,'Location Totals'!$A69,'CSW Programs'!$I$4:$I$500,'School Mailing Address'!$Q$7)</f>
        <v>0</v>
      </c>
      <c r="AT69" s="33">
        <f ca="1">SUMIFS(Amount_TI,Location_TI,$A69,FundingSource_TI,AT$1)+SUMIFS(Amount_CS,Location_CS,$A69,Fundingsource_CS,AT$1)+SUMIFS(Amount_ETL,Location_ETL,$A69,FundingSource_ETL,AT$1)+SUMIFS(Amount_Other,Location_Other,$A69,FundingSource_Other,AT$1)+SUMIFS('CSW Programs'!$J$4:$J$500,'CSW Programs'!$D$4:$D$500,'Location Totals'!$A69,'CSW Programs'!$I$4:$I$500,'Location Totals'!$AT$1)</f>
        <v>0</v>
      </c>
      <c r="AU69" s="33">
        <f ca="1">SUMIFS(Amount_TI,Location_TI,$A69,FundingSource_TI,AU$1)+SUMIFS(Amount_CS,Location_CS,$A69,Fundingsource_CS,AU$1)+SUMIFS(Amount_ETL,Location_ETL,$A69,FundingSource_ETL,AU$1)+SUMIFS(Amount_Other,Location_Other,$A69,FundingSource_Other,AU$1)+SUMIFS('CSW Programs'!$J$4:$J$500,'CSW Programs'!$D$4:$D$500,'Location Totals'!$A69,'CSW Programs'!$I$4:$I$500,'Location Totals'!$AU$1)</f>
        <v>0</v>
      </c>
      <c r="AV69" s="33">
        <f ca="1">SUMIFS(Amount_TI,Location_TI,$A69,FundingSource_TI,AV$1)+SUMIFS(Amount_CS,Location_CS,$A69,Fundingsource_CS,AV$1)+SUMIFS(Amount_ETL,Location_ETL,$A69,FundingSource_ETL,AV$1)+SUMIFS(Amount_Other,Location_Other,$A69,FundingSource_Other,AV$1)+SUMIFS('CSW Programs'!$J$4:$J$500,'CSW Programs'!$D$4:$D$500,'Location Totals'!$A69,'CSW Programs'!$I$4:$I$500,'Location Totals'!$AV$1)</f>
        <v>0</v>
      </c>
      <c r="AW69" s="33"/>
      <c r="BR69" s="32">
        <v>68</v>
      </c>
      <c r="BT69" s="32">
        <v>68</v>
      </c>
    </row>
    <row r="70" spans="1:72" hidden="1" x14ac:dyDescent="0.2">
      <c r="A70" s="17" t="e">
        <f ca="1">IF('Cover Page'!$C$17&lt;&gt;"YES",IF(HLOOKUP($BZ$1,'District Label'!A:GR,BR70,FALSE)="","",(HLOOKUP($BZ$1,'District Label'!A:GR,BR70,FALSE))),OFFSET('BOCES SELECT'!$CH$4:$CH$402,,,COUNTIF('BOCES SELECT'!E:E,"&gt;0")))</f>
        <v>#N/A</v>
      </c>
      <c r="B70" s="33">
        <f t="shared" ca="1" si="42"/>
        <v>0</v>
      </c>
      <c r="C70" s="33">
        <f t="shared" ca="1" si="43"/>
        <v>0</v>
      </c>
      <c r="D70" s="33">
        <f t="shared" ca="1" si="24"/>
        <v>0</v>
      </c>
      <c r="E70" s="33">
        <f t="shared" ca="1" si="24"/>
        <v>0</v>
      </c>
      <c r="F70" s="33">
        <f t="shared" ca="1" si="24"/>
        <v>0</v>
      </c>
      <c r="G70" s="33">
        <f t="shared" ca="1" si="24"/>
        <v>0</v>
      </c>
      <c r="H70" s="33">
        <f t="shared" ca="1" si="25"/>
        <v>0</v>
      </c>
      <c r="I70" s="33">
        <f t="shared" ca="1" si="24"/>
        <v>0</v>
      </c>
      <c r="J70" s="50">
        <f t="shared" ca="1" si="44"/>
        <v>0</v>
      </c>
      <c r="K70" s="33">
        <f t="shared" ca="1" si="48"/>
        <v>0</v>
      </c>
      <c r="L70" s="33">
        <f t="shared" ca="1" si="45"/>
        <v>0</v>
      </c>
      <c r="M70" s="33">
        <f t="shared" ca="1" si="49"/>
        <v>0</v>
      </c>
      <c r="N70" s="33">
        <f t="shared" ca="1" si="46"/>
        <v>0</v>
      </c>
      <c r="O70" s="33">
        <f t="shared" ca="1" si="47"/>
        <v>0</v>
      </c>
      <c r="P70" s="33">
        <f t="shared" ca="1" si="38"/>
        <v>0</v>
      </c>
      <c r="Q70" s="33">
        <f t="shared" ca="1" si="38"/>
        <v>0</v>
      </c>
      <c r="R70" s="33">
        <f t="shared" ca="1" si="38"/>
        <v>0</v>
      </c>
      <c r="S70" s="33">
        <f t="shared" ca="1" si="38"/>
        <v>0</v>
      </c>
      <c r="T70" s="33">
        <f t="shared" ca="1" si="41"/>
        <v>0</v>
      </c>
      <c r="U70" s="33">
        <f t="shared" ca="1" si="41"/>
        <v>0</v>
      </c>
      <c r="V70" s="33">
        <f t="shared" ca="1" si="41"/>
        <v>0</v>
      </c>
      <c r="W70" s="33">
        <f t="shared" ca="1" si="41"/>
        <v>0</v>
      </c>
      <c r="X70" s="33">
        <f t="shared" ca="1" si="41"/>
        <v>0</v>
      </c>
      <c r="Y70" s="33">
        <f t="shared" ca="1" si="41"/>
        <v>0</v>
      </c>
      <c r="Z70" s="33">
        <f t="shared" ca="1" si="41"/>
        <v>0</v>
      </c>
      <c r="AA70" s="33">
        <f t="shared" ca="1" si="41"/>
        <v>0</v>
      </c>
      <c r="AB70" s="33">
        <f t="shared" ca="1" si="41"/>
        <v>0</v>
      </c>
      <c r="AC70" s="33">
        <f t="shared" ca="1" si="41"/>
        <v>0</v>
      </c>
      <c r="AD70" s="33">
        <f t="shared" ca="1" si="41"/>
        <v>0</v>
      </c>
      <c r="AE70" s="33">
        <f t="shared" ca="1" si="39"/>
        <v>0</v>
      </c>
      <c r="AF70" s="33">
        <f t="shared" ca="1" si="39"/>
        <v>0</v>
      </c>
      <c r="AG70" s="33">
        <f t="shared" ca="1" si="39"/>
        <v>0</v>
      </c>
      <c r="AH70" s="33">
        <f t="shared" ca="1" si="39"/>
        <v>0</v>
      </c>
      <c r="AI70" s="33">
        <f t="shared" ca="1" si="39"/>
        <v>0</v>
      </c>
      <c r="AJ70" s="33">
        <f t="shared" ca="1" si="39"/>
        <v>0</v>
      </c>
      <c r="AK70" s="33">
        <f t="shared" ca="1" si="39"/>
        <v>0</v>
      </c>
      <c r="AL70" s="33">
        <f t="shared" ca="1" si="39"/>
        <v>0</v>
      </c>
      <c r="AM70" s="33">
        <f t="shared" ca="1" si="39"/>
        <v>0</v>
      </c>
      <c r="AN70" s="33">
        <f t="shared" ca="1" si="39"/>
        <v>0</v>
      </c>
      <c r="AO70" s="33">
        <f t="shared" ca="1" si="40"/>
        <v>0</v>
      </c>
      <c r="AP70" s="33">
        <f t="shared" ca="1" si="40"/>
        <v>0</v>
      </c>
      <c r="AQ70" s="33">
        <f ca="1">SUMIFS(Amount_TI,Location_TI,$A70,FundingSource_TI,AQ$1)+SUMIFS(Amount_CS,Location_CS,$A70,Fundingsource_CS,AQ$1)+SUMIFS(Amount_ETL,Location_ETL,$A70,FundingSource_ETL,AQ$1)+SUMIFS(Amount_Other,Location_Other,$A70,FundingSource_Other,AQ$1)+SUMIFS('CSW Programs'!$J$4:$J$500,'CSW Programs'!$D$4:$D$500,'Location Totals'!$A70,'CSW Programs'!$I$4:$I$500,'School Mailing Address'!$Q$5)</f>
        <v>0</v>
      </c>
      <c r="AR70" s="33">
        <f ca="1">SUMIFS(Amount_TI,Location_TI,$A70,FundingSource_TI,AR$1)+SUMIFS(Amount_CS,Location_CS,$A70,Fundingsource_CS,AR$1)+SUMIFS(Amount_ETL,Location_ETL,$A70,FundingSource_ETL,AR$1)+SUMIFS(Amount_Other,Location_Other,$A70,FundingSource_Other,AR$1)+SUMIFS('CSW Programs'!$J$4:$J$500,'CSW Programs'!$D$4:$D$500,'Location Totals'!$A70,'CSW Programs'!$I$4:$I$500,'School Mailing Address'!$Q$6)</f>
        <v>0</v>
      </c>
      <c r="AS70" s="33">
        <f ca="1">SUMIFS(Amount_TI,Location_TI,$A70,FundingSource_TI,AS$1)+SUMIFS(Amount_CS,Location_CS,$A70,Fundingsource_CS,AS$1)+SUMIFS(Amount_ETL,Location_ETL,$A70,FundingSource_ETL,AS$1)+SUMIFS(Amount_Other,Location_Other,$A70,FundingSource_Other,AS$1)+SUMIFS('CSW Programs'!$J$4:$J$500,'CSW Programs'!$D$4:$D$500,'Location Totals'!$A70,'CSW Programs'!$I$4:$I$500,'School Mailing Address'!$Q$7)</f>
        <v>0</v>
      </c>
      <c r="AT70" s="33">
        <f ca="1">SUMIFS(Amount_TI,Location_TI,$A70,FundingSource_TI,AT$1)+SUMIFS(Amount_CS,Location_CS,$A70,Fundingsource_CS,AT$1)+SUMIFS(Amount_ETL,Location_ETL,$A70,FundingSource_ETL,AT$1)+SUMIFS(Amount_Other,Location_Other,$A70,FundingSource_Other,AT$1)+SUMIFS('CSW Programs'!$J$4:$J$500,'CSW Programs'!$D$4:$D$500,'Location Totals'!$A70,'CSW Programs'!$I$4:$I$500,'Location Totals'!$AT$1)</f>
        <v>0</v>
      </c>
      <c r="AU70" s="33">
        <f ca="1">SUMIFS(Amount_TI,Location_TI,$A70,FundingSource_TI,AU$1)+SUMIFS(Amount_CS,Location_CS,$A70,Fundingsource_CS,AU$1)+SUMIFS(Amount_ETL,Location_ETL,$A70,FundingSource_ETL,AU$1)+SUMIFS(Amount_Other,Location_Other,$A70,FundingSource_Other,AU$1)+SUMIFS('CSW Programs'!$J$4:$J$500,'CSW Programs'!$D$4:$D$500,'Location Totals'!$A70,'CSW Programs'!$I$4:$I$500,'Location Totals'!$AU$1)</f>
        <v>0</v>
      </c>
      <c r="AV70" s="33">
        <f ca="1">SUMIFS(Amount_TI,Location_TI,$A70,FundingSource_TI,AV$1)+SUMIFS(Amount_CS,Location_CS,$A70,Fundingsource_CS,AV$1)+SUMIFS(Amount_ETL,Location_ETL,$A70,FundingSource_ETL,AV$1)+SUMIFS(Amount_Other,Location_Other,$A70,FundingSource_Other,AV$1)+SUMIFS('CSW Programs'!$J$4:$J$500,'CSW Programs'!$D$4:$D$500,'Location Totals'!$A70,'CSW Programs'!$I$4:$I$500,'Location Totals'!$AV$1)</f>
        <v>0</v>
      </c>
      <c r="AW70" s="33"/>
      <c r="BR70" s="32">
        <v>69</v>
      </c>
      <c r="BT70" s="32">
        <v>69</v>
      </c>
    </row>
    <row r="71" spans="1:72" hidden="1" x14ac:dyDescent="0.2">
      <c r="A71" s="17" t="e">
        <f ca="1">IF('Cover Page'!$C$17&lt;&gt;"YES",IF(HLOOKUP($BZ$1,'District Label'!A:GR,BR71,FALSE)="","",(HLOOKUP($BZ$1,'District Label'!A:GR,BR71,FALSE))),OFFSET('BOCES SELECT'!$CH$4:$CH$402,,,COUNTIF('BOCES SELECT'!E:E,"&gt;0")))</f>
        <v>#N/A</v>
      </c>
      <c r="B71" s="33">
        <f t="shared" ca="1" si="42"/>
        <v>0</v>
      </c>
      <c r="C71" s="33">
        <f t="shared" ca="1" si="43"/>
        <v>0</v>
      </c>
      <c r="D71" s="33">
        <f t="shared" ref="D71:I121" ca="1" si="50">SUMIFS(Amount_TI,Location_TI,$A71,source_ti,D$1)+SUMIFS(Amount_CS,Location_CS,$A71,source_cs,D$1)+SUMIFS(Amount_ETL,Location_ETL,$A71,source_etl,D$1)+SUMIFS(Amount_Other,Location_Other,$A71,source_other,D$1)+SUMIFS(Amount_SW,Location_SW,$A71,FundingSource_SW,D$1)</f>
        <v>0</v>
      </c>
      <c r="E71" s="33">
        <f t="shared" ca="1" si="50"/>
        <v>0</v>
      </c>
      <c r="F71" s="33">
        <f t="shared" ca="1" si="50"/>
        <v>0</v>
      </c>
      <c r="G71" s="33">
        <f t="shared" ca="1" si="50"/>
        <v>0</v>
      </c>
      <c r="H71" s="33">
        <f t="shared" ca="1" si="25"/>
        <v>0</v>
      </c>
      <c r="I71" s="33">
        <f t="shared" ca="1" si="50"/>
        <v>0</v>
      </c>
      <c r="J71" s="50">
        <f t="shared" ca="1" si="44"/>
        <v>0</v>
      </c>
      <c r="K71" s="33">
        <f t="shared" ca="1" si="48"/>
        <v>0</v>
      </c>
      <c r="L71" s="33">
        <f t="shared" ca="1" si="45"/>
        <v>0</v>
      </c>
      <c r="M71" s="33">
        <f t="shared" ca="1" si="49"/>
        <v>0</v>
      </c>
      <c r="N71" s="33">
        <f t="shared" ca="1" si="46"/>
        <v>0</v>
      </c>
      <c r="O71" s="33">
        <f t="shared" ca="1" si="47"/>
        <v>0</v>
      </c>
      <c r="P71" s="33">
        <f t="shared" ca="1" si="38"/>
        <v>0</v>
      </c>
      <c r="Q71" s="33">
        <f t="shared" ca="1" si="38"/>
        <v>0</v>
      </c>
      <c r="R71" s="33">
        <f t="shared" ca="1" si="38"/>
        <v>0</v>
      </c>
      <c r="S71" s="33">
        <f t="shared" ca="1" si="38"/>
        <v>0</v>
      </c>
      <c r="T71" s="33">
        <f t="shared" ca="1" si="41"/>
        <v>0</v>
      </c>
      <c r="U71" s="33">
        <f t="shared" ca="1" si="41"/>
        <v>0</v>
      </c>
      <c r="V71" s="33">
        <f t="shared" ca="1" si="41"/>
        <v>0</v>
      </c>
      <c r="W71" s="33">
        <f t="shared" ca="1" si="41"/>
        <v>0</v>
      </c>
      <c r="X71" s="33">
        <f t="shared" ca="1" si="41"/>
        <v>0</v>
      </c>
      <c r="Y71" s="33">
        <f t="shared" ca="1" si="41"/>
        <v>0</v>
      </c>
      <c r="Z71" s="33">
        <f t="shared" ca="1" si="41"/>
        <v>0</v>
      </c>
      <c r="AA71" s="33">
        <f t="shared" ca="1" si="41"/>
        <v>0</v>
      </c>
      <c r="AB71" s="33">
        <f t="shared" ca="1" si="41"/>
        <v>0</v>
      </c>
      <c r="AC71" s="33">
        <f t="shared" ca="1" si="41"/>
        <v>0</v>
      </c>
      <c r="AD71" s="33">
        <f t="shared" ca="1" si="41"/>
        <v>0</v>
      </c>
      <c r="AE71" s="33">
        <f t="shared" ca="1" si="39"/>
        <v>0</v>
      </c>
      <c r="AF71" s="33">
        <f t="shared" ca="1" si="39"/>
        <v>0</v>
      </c>
      <c r="AG71" s="33">
        <f t="shared" ca="1" si="39"/>
        <v>0</v>
      </c>
      <c r="AH71" s="33">
        <f t="shared" ca="1" si="39"/>
        <v>0</v>
      </c>
      <c r="AI71" s="33">
        <f t="shared" ca="1" si="39"/>
        <v>0</v>
      </c>
      <c r="AJ71" s="33">
        <f t="shared" ca="1" si="39"/>
        <v>0</v>
      </c>
      <c r="AK71" s="33">
        <f t="shared" ca="1" si="39"/>
        <v>0</v>
      </c>
      <c r="AL71" s="33">
        <f t="shared" ca="1" si="39"/>
        <v>0</v>
      </c>
      <c r="AM71" s="33">
        <f t="shared" ca="1" si="39"/>
        <v>0</v>
      </c>
      <c r="AN71" s="33">
        <f t="shared" ca="1" si="39"/>
        <v>0</v>
      </c>
      <c r="AO71" s="33">
        <f t="shared" ca="1" si="40"/>
        <v>0</v>
      </c>
      <c r="AP71" s="33">
        <f t="shared" ca="1" si="40"/>
        <v>0</v>
      </c>
      <c r="AQ71" s="33">
        <f ca="1">SUMIFS(Amount_TI,Location_TI,$A71,FundingSource_TI,AQ$1)+SUMIFS(Amount_CS,Location_CS,$A71,Fundingsource_CS,AQ$1)+SUMIFS(Amount_ETL,Location_ETL,$A71,FundingSource_ETL,AQ$1)+SUMIFS(Amount_Other,Location_Other,$A71,FundingSource_Other,AQ$1)+SUMIFS('CSW Programs'!$J$4:$J$500,'CSW Programs'!$D$4:$D$500,'Location Totals'!$A71,'CSW Programs'!$I$4:$I$500,'School Mailing Address'!$Q$5)</f>
        <v>0</v>
      </c>
      <c r="AR71" s="33">
        <f ca="1">SUMIFS(Amount_TI,Location_TI,$A71,FundingSource_TI,AR$1)+SUMIFS(Amount_CS,Location_CS,$A71,Fundingsource_CS,AR$1)+SUMIFS(Amount_ETL,Location_ETL,$A71,FundingSource_ETL,AR$1)+SUMIFS(Amount_Other,Location_Other,$A71,FundingSource_Other,AR$1)+SUMIFS('CSW Programs'!$J$4:$J$500,'CSW Programs'!$D$4:$D$500,'Location Totals'!$A71,'CSW Programs'!$I$4:$I$500,'School Mailing Address'!$Q$6)</f>
        <v>0</v>
      </c>
      <c r="AS71" s="33">
        <f ca="1">SUMIFS(Amount_TI,Location_TI,$A71,FundingSource_TI,AS$1)+SUMIFS(Amount_CS,Location_CS,$A71,Fundingsource_CS,AS$1)+SUMIFS(Amount_ETL,Location_ETL,$A71,FundingSource_ETL,AS$1)+SUMIFS(Amount_Other,Location_Other,$A71,FundingSource_Other,AS$1)+SUMIFS('CSW Programs'!$J$4:$J$500,'CSW Programs'!$D$4:$D$500,'Location Totals'!$A71,'CSW Programs'!$I$4:$I$500,'School Mailing Address'!$Q$7)</f>
        <v>0</v>
      </c>
      <c r="AT71" s="33">
        <f ca="1">SUMIFS(Amount_TI,Location_TI,$A71,FundingSource_TI,AT$1)+SUMIFS(Amount_CS,Location_CS,$A71,Fundingsource_CS,AT$1)+SUMIFS(Amount_ETL,Location_ETL,$A71,FundingSource_ETL,AT$1)+SUMIFS(Amount_Other,Location_Other,$A71,FundingSource_Other,AT$1)+SUMIFS('CSW Programs'!$J$4:$J$500,'CSW Programs'!$D$4:$D$500,'Location Totals'!$A71,'CSW Programs'!$I$4:$I$500,'Location Totals'!$AT$1)</f>
        <v>0</v>
      </c>
      <c r="AU71" s="33">
        <f ca="1">SUMIFS(Amount_TI,Location_TI,$A71,FundingSource_TI,AU$1)+SUMIFS(Amount_CS,Location_CS,$A71,Fundingsource_CS,AU$1)+SUMIFS(Amount_ETL,Location_ETL,$A71,FundingSource_ETL,AU$1)+SUMIFS(Amount_Other,Location_Other,$A71,FundingSource_Other,AU$1)+SUMIFS('CSW Programs'!$J$4:$J$500,'CSW Programs'!$D$4:$D$500,'Location Totals'!$A71,'CSW Programs'!$I$4:$I$500,'Location Totals'!$AU$1)</f>
        <v>0</v>
      </c>
      <c r="AV71" s="33">
        <f ca="1">SUMIFS(Amount_TI,Location_TI,$A71,FundingSource_TI,AV$1)+SUMIFS(Amount_CS,Location_CS,$A71,Fundingsource_CS,AV$1)+SUMIFS(Amount_ETL,Location_ETL,$A71,FundingSource_ETL,AV$1)+SUMIFS(Amount_Other,Location_Other,$A71,FundingSource_Other,AV$1)+SUMIFS('CSW Programs'!$J$4:$J$500,'CSW Programs'!$D$4:$D$500,'Location Totals'!$A71,'CSW Programs'!$I$4:$I$500,'Location Totals'!$AV$1)</f>
        <v>0</v>
      </c>
      <c r="AW71" s="33"/>
      <c r="BR71" s="32">
        <v>70</v>
      </c>
      <c r="BT71" s="32">
        <v>70</v>
      </c>
    </row>
    <row r="72" spans="1:72" hidden="1" x14ac:dyDescent="0.2">
      <c r="A72" s="17" t="e">
        <f ca="1">IF('Cover Page'!$C$17&lt;&gt;"YES",IF(HLOOKUP($BZ$1,'District Label'!A:GR,BR72,FALSE)="","",(HLOOKUP($BZ$1,'District Label'!A:GR,BR72,FALSE))),OFFSET('BOCES SELECT'!$CH$4:$CH$402,,,COUNTIF('BOCES SELECT'!E:E,"&gt;0")))</f>
        <v>#N/A</v>
      </c>
      <c r="B72" s="33">
        <f t="shared" ca="1" si="42"/>
        <v>0</v>
      </c>
      <c r="C72" s="33">
        <f t="shared" ca="1" si="43"/>
        <v>0</v>
      </c>
      <c r="D72" s="33">
        <f t="shared" ca="1" si="50"/>
        <v>0</v>
      </c>
      <c r="E72" s="33">
        <f t="shared" ca="1" si="50"/>
        <v>0</v>
      </c>
      <c r="F72" s="33">
        <f t="shared" ca="1" si="50"/>
        <v>0</v>
      </c>
      <c r="G72" s="33">
        <f t="shared" ca="1" si="50"/>
        <v>0</v>
      </c>
      <c r="H72" s="33">
        <f t="shared" ca="1" si="25"/>
        <v>0</v>
      </c>
      <c r="I72" s="33">
        <f t="shared" ca="1" si="50"/>
        <v>0</v>
      </c>
      <c r="J72" s="50">
        <f t="shared" ca="1" si="44"/>
        <v>0</v>
      </c>
      <c r="K72" s="33">
        <f t="shared" ca="1" si="48"/>
        <v>0</v>
      </c>
      <c r="L72" s="33">
        <f t="shared" ca="1" si="45"/>
        <v>0</v>
      </c>
      <c r="M72" s="33">
        <f t="shared" ca="1" si="49"/>
        <v>0</v>
      </c>
      <c r="N72" s="33">
        <f t="shared" ca="1" si="46"/>
        <v>0</v>
      </c>
      <c r="O72" s="33">
        <f t="shared" ca="1" si="47"/>
        <v>0</v>
      </c>
      <c r="P72" s="33">
        <f t="shared" ca="1" si="38"/>
        <v>0</v>
      </c>
      <c r="Q72" s="33">
        <f t="shared" ca="1" si="38"/>
        <v>0</v>
      </c>
      <c r="R72" s="33">
        <f t="shared" ca="1" si="38"/>
        <v>0</v>
      </c>
      <c r="S72" s="33">
        <f t="shared" ca="1" si="38"/>
        <v>0</v>
      </c>
      <c r="T72" s="33">
        <f t="shared" ca="1" si="41"/>
        <v>0</v>
      </c>
      <c r="U72" s="33">
        <f t="shared" ca="1" si="41"/>
        <v>0</v>
      </c>
      <c r="V72" s="33">
        <f t="shared" ca="1" si="41"/>
        <v>0</v>
      </c>
      <c r="W72" s="33">
        <f t="shared" ca="1" si="41"/>
        <v>0</v>
      </c>
      <c r="X72" s="33">
        <f t="shared" ca="1" si="41"/>
        <v>0</v>
      </c>
      <c r="Y72" s="33">
        <f t="shared" ca="1" si="41"/>
        <v>0</v>
      </c>
      <c r="Z72" s="33">
        <f t="shared" ca="1" si="41"/>
        <v>0</v>
      </c>
      <c r="AA72" s="33">
        <f t="shared" ca="1" si="41"/>
        <v>0</v>
      </c>
      <c r="AB72" s="33">
        <f t="shared" ca="1" si="41"/>
        <v>0</v>
      </c>
      <c r="AC72" s="33">
        <f t="shared" ca="1" si="41"/>
        <v>0</v>
      </c>
      <c r="AD72" s="33">
        <f t="shared" ca="1" si="41"/>
        <v>0</v>
      </c>
      <c r="AE72" s="33">
        <f t="shared" ca="1" si="39"/>
        <v>0</v>
      </c>
      <c r="AF72" s="33">
        <f t="shared" ca="1" si="39"/>
        <v>0</v>
      </c>
      <c r="AG72" s="33">
        <f t="shared" ca="1" si="39"/>
        <v>0</v>
      </c>
      <c r="AH72" s="33">
        <f t="shared" ca="1" si="39"/>
        <v>0</v>
      </c>
      <c r="AI72" s="33">
        <f t="shared" ca="1" si="39"/>
        <v>0</v>
      </c>
      <c r="AJ72" s="33">
        <f t="shared" ca="1" si="39"/>
        <v>0</v>
      </c>
      <c r="AK72" s="33">
        <f t="shared" ca="1" si="39"/>
        <v>0</v>
      </c>
      <c r="AL72" s="33">
        <f t="shared" ca="1" si="39"/>
        <v>0</v>
      </c>
      <c r="AM72" s="33">
        <f t="shared" ca="1" si="39"/>
        <v>0</v>
      </c>
      <c r="AN72" s="33">
        <f t="shared" ca="1" si="39"/>
        <v>0</v>
      </c>
      <c r="AO72" s="33">
        <f t="shared" ca="1" si="40"/>
        <v>0</v>
      </c>
      <c r="AP72" s="33">
        <f t="shared" ca="1" si="40"/>
        <v>0</v>
      </c>
      <c r="AQ72" s="33">
        <f ca="1">SUMIFS(Amount_TI,Location_TI,$A72,FundingSource_TI,AQ$1)+SUMIFS(Amount_CS,Location_CS,$A72,Fundingsource_CS,AQ$1)+SUMIFS(Amount_ETL,Location_ETL,$A72,FundingSource_ETL,AQ$1)+SUMIFS(Amount_Other,Location_Other,$A72,FundingSource_Other,AQ$1)+SUMIFS('CSW Programs'!$J$4:$J$500,'CSW Programs'!$D$4:$D$500,'Location Totals'!$A72,'CSW Programs'!$I$4:$I$500,'School Mailing Address'!$Q$5)</f>
        <v>0</v>
      </c>
      <c r="AR72" s="33">
        <f ca="1">SUMIFS(Amount_TI,Location_TI,$A72,FundingSource_TI,AR$1)+SUMIFS(Amount_CS,Location_CS,$A72,Fundingsource_CS,AR$1)+SUMIFS(Amount_ETL,Location_ETL,$A72,FundingSource_ETL,AR$1)+SUMIFS(Amount_Other,Location_Other,$A72,FundingSource_Other,AR$1)+SUMIFS('CSW Programs'!$J$4:$J$500,'CSW Programs'!$D$4:$D$500,'Location Totals'!$A72,'CSW Programs'!$I$4:$I$500,'School Mailing Address'!$Q$6)</f>
        <v>0</v>
      </c>
      <c r="AS72" s="33">
        <f ca="1">SUMIFS(Amount_TI,Location_TI,$A72,FundingSource_TI,AS$1)+SUMIFS(Amount_CS,Location_CS,$A72,Fundingsource_CS,AS$1)+SUMIFS(Amount_ETL,Location_ETL,$A72,FundingSource_ETL,AS$1)+SUMIFS(Amount_Other,Location_Other,$A72,FundingSource_Other,AS$1)+SUMIFS('CSW Programs'!$J$4:$J$500,'CSW Programs'!$D$4:$D$500,'Location Totals'!$A72,'CSW Programs'!$I$4:$I$500,'School Mailing Address'!$Q$7)</f>
        <v>0</v>
      </c>
      <c r="AT72" s="33">
        <f ca="1">SUMIFS(Amount_TI,Location_TI,$A72,FundingSource_TI,AT$1)+SUMIFS(Amount_CS,Location_CS,$A72,Fundingsource_CS,AT$1)+SUMIFS(Amount_ETL,Location_ETL,$A72,FundingSource_ETL,AT$1)+SUMIFS(Amount_Other,Location_Other,$A72,FundingSource_Other,AT$1)+SUMIFS('CSW Programs'!$J$4:$J$500,'CSW Programs'!$D$4:$D$500,'Location Totals'!$A72,'CSW Programs'!$I$4:$I$500,'Location Totals'!$AT$1)</f>
        <v>0</v>
      </c>
      <c r="AU72" s="33">
        <f ca="1">SUMIFS(Amount_TI,Location_TI,$A72,FundingSource_TI,AU$1)+SUMIFS(Amount_CS,Location_CS,$A72,Fundingsource_CS,AU$1)+SUMIFS(Amount_ETL,Location_ETL,$A72,FundingSource_ETL,AU$1)+SUMIFS(Amount_Other,Location_Other,$A72,FundingSource_Other,AU$1)+SUMIFS('CSW Programs'!$J$4:$J$500,'CSW Programs'!$D$4:$D$500,'Location Totals'!$A72,'CSW Programs'!$I$4:$I$500,'Location Totals'!$AU$1)</f>
        <v>0</v>
      </c>
      <c r="AV72" s="33">
        <f ca="1">SUMIFS(Amount_TI,Location_TI,$A72,FundingSource_TI,AV$1)+SUMIFS(Amount_CS,Location_CS,$A72,Fundingsource_CS,AV$1)+SUMIFS(Amount_ETL,Location_ETL,$A72,FundingSource_ETL,AV$1)+SUMIFS(Amount_Other,Location_Other,$A72,FundingSource_Other,AV$1)+SUMIFS('CSW Programs'!$J$4:$J$500,'CSW Programs'!$D$4:$D$500,'Location Totals'!$A72,'CSW Programs'!$I$4:$I$500,'Location Totals'!$AV$1)</f>
        <v>0</v>
      </c>
      <c r="AW72" s="33"/>
      <c r="BR72" s="32">
        <v>71</v>
      </c>
      <c r="BT72" s="32">
        <v>71</v>
      </c>
    </row>
    <row r="73" spans="1:72" hidden="1" x14ac:dyDescent="0.2">
      <c r="A73" s="17" t="e">
        <f ca="1">IF('Cover Page'!$C$17&lt;&gt;"YES",IF(HLOOKUP($BZ$1,'District Label'!A:GR,BR73,FALSE)="","",(HLOOKUP($BZ$1,'District Label'!A:GR,BR73,FALSE))),OFFSET('BOCES SELECT'!$CH$4:$CH$402,,,COUNTIF('BOCES SELECT'!E:E,"&gt;0")))</f>
        <v>#N/A</v>
      </c>
      <c r="B73" s="33">
        <f t="shared" ca="1" si="42"/>
        <v>0</v>
      </c>
      <c r="C73" s="33">
        <f t="shared" ca="1" si="43"/>
        <v>0</v>
      </c>
      <c r="D73" s="33">
        <f t="shared" ca="1" si="50"/>
        <v>0</v>
      </c>
      <c r="E73" s="33">
        <f t="shared" ca="1" si="50"/>
        <v>0</v>
      </c>
      <c r="F73" s="33">
        <f t="shared" ca="1" si="50"/>
        <v>0</v>
      </c>
      <c r="G73" s="33">
        <f t="shared" ca="1" si="50"/>
        <v>0</v>
      </c>
      <c r="H73" s="33">
        <f t="shared" ca="1" si="25"/>
        <v>0</v>
      </c>
      <c r="I73" s="33">
        <f t="shared" ca="1" si="50"/>
        <v>0</v>
      </c>
      <c r="J73" s="50">
        <f t="shared" ca="1" si="44"/>
        <v>0</v>
      </c>
      <c r="K73" s="33">
        <f t="shared" ca="1" si="48"/>
        <v>0</v>
      </c>
      <c r="L73" s="33">
        <f t="shared" ca="1" si="45"/>
        <v>0</v>
      </c>
      <c r="M73" s="33">
        <f t="shared" ca="1" si="49"/>
        <v>0</v>
      </c>
      <c r="N73" s="33">
        <f t="shared" ca="1" si="46"/>
        <v>0</v>
      </c>
      <c r="O73" s="33">
        <f t="shared" ca="1" si="47"/>
        <v>0</v>
      </c>
      <c r="P73" s="33">
        <f t="shared" ca="1" si="38"/>
        <v>0</v>
      </c>
      <c r="Q73" s="33">
        <f t="shared" ca="1" si="38"/>
        <v>0</v>
      </c>
      <c r="R73" s="33">
        <f t="shared" ca="1" si="38"/>
        <v>0</v>
      </c>
      <c r="S73" s="33">
        <f t="shared" ca="1" si="38"/>
        <v>0</v>
      </c>
      <c r="T73" s="33">
        <f t="shared" ca="1" si="41"/>
        <v>0</v>
      </c>
      <c r="U73" s="33">
        <f t="shared" ca="1" si="41"/>
        <v>0</v>
      </c>
      <c r="V73" s="33">
        <f t="shared" ca="1" si="41"/>
        <v>0</v>
      </c>
      <c r="W73" s="33">
        <f t="shared" ca="1" si="41"/>
        <v>0</v>
      </c>
      <c r="X73" s="33">
        <f t="shared" ca="1" si="41"/>
        <v>0</v>
      </c>
      <c r="Y73" s="33">
        <f t="shared" ca="1" si="41"/>
        <v>0</v>
      </c>
      <c r="Z73" s="33">
        <f t="shared" ca="1" si="41"/>
        <v>0</v>
      </c>
      <c r="AA73" s="33">
        <f t="shared" ca="1" si="41"/>
        <v>0</v>
      </c>
      <c r="AB73" s="33">
        <f t="shared" ca="1" si="41"/>
        <v>0</v>
      </c>
      <c r="AC73" s="33">
        <f t="shared" ca="1" si="41"/>
        <v>0</v>
      </c>
      <c r="AD73" s="33">
        <f t="shared" ca="1" si="41"/>
        <v>0</v>
      </c>
      <c r="AE73" s="33">
        <f t="shared" ca="1" si="39"/>
        <v>0</v>
      </c>
      <c r="AF73" s="33">
        <f t="shared" ca="1" si="39"/>
        <v>0</v>
      </c>
      <c r="AG73" s="33">
        <f t="shared" ca="1" si="39"/>
        <v>0</v>
      </c>
      <c r="AH73" s="33">
        <f t="shared" ca="1" si="39"/>
        <v>0</v>
      </c>
      <c r="AI73" s="33">
        <f t="shared" ca="1" si="39"/>
        <v>0</v>
      </c>
      <c r="AJ73" s="33">
        <f t="shared" ca="1" si="39"/>
        <v>0</v>
      </c>
      <c r="AK73" s="33">
        <f t="shared" ca="1" si="39"/>
        <v>0</v>
      </c>
      <c r="AL73" s="33">
        <f t="shared" ca="1" si="39"/>
        <v>0</v>
      </c>
      <c r="AM73" s="33">
        <f t="shared" ca="1" si="39"/>
        <v>0</v>
      </c>
      <c r="AN73" s="33">
        <f t="shared" ca="1" si="39"/>
        <v>0</v>
      </c>
      <c r="AO73" s="33">
        <f t="shared" ca="1" si="40"/>
        <v>0</v>
      </c>
      <c r="AP73" s="33">
        <f t="shared" ca="1" si="40"/>
        <v>0</v>
      </c>
      <c r="AQ73" s="33">
        <f ca="1">SUMIFS(Amount_TI,Location_TI,$A73,FundingSource_TI,AQ$1)+SUMIFS(Amount_CS,Location_CS,$A73,Fundingsource_CS,AQ$1)+SUMIFS(Amount_ETL,Location_ETL,$A73,FundingSource_ETL,AQ$1)+SUMIFS(Amount_Other,Location_Other,$A73,FundingSource_Other,AQ$1)+SUMIFS('CSW Programs'!$J$4:$J$500,'CSW Programs'!$D$4:$D$500,'Location Totals'!$A73,'CSW Programs'!$I$4:$I$500,'School Mailing Address'!$Q$5)</f>
        <v>0</v>
      </c>
      <c r="AR73" s="33">
        <f ca="1">SUMIFS(Amount_TI,Location_TI,$A73,FundingSource_TI,AR$1)+SUMIFS(Amount_CS,Location_CS,$A73,Fundingsource_CS,AR$1)+SUMIFS(Amount_ETL,Location_ETL,$A73,FundingSource_ETL,AR$1)+SUMIFS(Amount_Other,Location_Other,$A73,FundingSource_Other,AR$1)+SUMIFS('CSW Programs'!$J$4:$J$500,'CSW Programs'!$D$4:$D$500,'Location Totals'!$A73,'CSW Programs'!$I$4:$I$500,'School Mailing Address'!$Q$6)</f>
        <v>0</v>
      </c>
      <c r="AS73" s="33">
        <f ca="1">SUMIFS(Amount_TI,Location_TI,$A73,FundingSource_TI,AS$1)+SUMIFS(Amount_CS,Location_CS,$A73,Fundingsource_CS,AS$1)+SUMIFS(Amount_ETL,Location_ETL,$A73,FundingSource_ETL,AS$1)+SUMIFS(Amount_Other,Location_Other,$A73,FundingSource_Other,AS$1)+SUMIFS('CSW Programs'!$J$4:$J$500,'CSW Programs'!$D$4:$D$500,'Location Totals'!$A73,'CSW Programs'!$I$4:$I$500,'School Mailing Address'!$Q$7)</f>
        <v>0</v>
      </c>
      <c r="AT73" s="33">
        <f ca="1">SUMIFS(Amount_TI,Location_TI,$A73,FundingSource_TI,AT$1)+SUMIFS(Amount_CS,Location_CS,$A73,Fundingsource_CS,AT$1)+SUMIFS(Amount_ETL,Location_ETL,$A73,FundingSource_ETL,AT$1)+SUMIFS(Amount_Other,Location_Other,$A73,FundingSource_Other,AT$1)+SUMIFS('CSW Programs'!$J$4:$J$500,'CSW Programs'!$D$4:$D$500,'Location Totals'!$A73,'CSW Programs'!$I$4:$I$500,'Location Totals'!$AT$1)</f>
        <v>0</v>
      </c>
      <c r="AU73" s="33">
        <f ca="1">SUMIFS(Amount_TI,Location_TI,$A73,FundingSource_TI,AU$1)+SUMIFS(Amount_CS,Location_CS,$A73,Fundingsource_CS,AU$1)+SUMIFS(Amount_ETL,Location_ETL,$A73,FundingSource_ETL,AU$1)+SUMIFS(Amount_Other,Location_Other,$A73,FundingSource_Other,AU$1)+SUMIFS('CSW Programs'!$J$4:$J$500,'CSW Programs'!$D$4:$D$500,'Location Totals'!$A73,'CSW Programs'!$I$4:$I$500,'Location Totals'!$AU$1)</f>
        <v>0</v>
      </c>
      <c r="AV73" s="33">
        <f ca="1">SUMIFS(Amount_TI,Location_TI,$A73,FundingSource_TI,AV$1)+SUMIFS(Amount_CS,Location_CS,$A73,Fundingsource_CS,AV$1)+SUMIFS(Amount_ETL,Location_ETL,$A73,FundingSource_ETL,AV$1)+SUMIFS(Amount_Other,Location_Other,$A73,FundingSource_Other,AV$1)+SUMIFS('CSW Programs'!$J$4:$J$500,'CSW Programs'!$D$4:$D$500,'Location Totals'!$A73,'CSW Programs'!$I$4:$I$500,'Location Totals'!$AV$1)</f>
        <v>0</v>
      </c>
      <c r="AW73" s="33"/>
      <c r="BR73" s="32">
        <v>72</v>
      </c>
      <c r="BT73" s="32">
        <v>72</v>
      </c>
    </row>
    <row r="74" spans="1:72" hidden="1" x14ac:dyDescent="0.2">
      <c r="A74" s="17" t="e">
        <f ca="1">IF('Cover Page'!$C$17&lt;&gt;"YES",IF(HLOOKUP($BZ$1,'District Label'!A:GR,BR74,FALSE)="","",(HLOOKUP($BZ$1,'District Label'!A:GR,BR74,FALSE))),OFFSET('BOCES SELECT'!$CH$4:$CH$402,,,COUNTIF('BOCES SELECT'!E:E,"&gt;0")))</f>
        <v>#N/A</v>
      </c>
      <c r="B74" s="33">
        <f t="shared" ca="1" si="42"/>
        <v>0</v>
      </c>
      <c r="C74" s="33">
        <f t="shared" ca="1" si="43"/>
        <v>0</v>
      </c>
      <c r="D74" s="33">
        <f t="shared" ca="1" si="50"/>
        <v>0</v>
      </c>
      <c r="E74" s="33">
        <f t="shared" ca="1" si="50"/>
        <v>0</v>
      </c>
      <c r="F74" s="33">
        <f t="shared" ca="1" si="50"/>
        <v>0</v>
      </c>
      <c r="G74" s="33">
        <f t="shared" ca="1" si="50"/>
        <v>0</v>
      </c>
      <c r="H74" s="33">
        <f t="shared" ca="1" si="25"/>
        <v>0</v>
      </c>
      <c r="I74" s="33">
        <f t="shared" ca="1" si="50"/>
        <v>0</v>
      </c>
      <c r="J74" s="50">
        <f t="shared" ca="1" si="44"/>
        <v>0</v>
      </c>
      <c r="K74" s="33">
        <f t="shared" ca="1" si="48"/>
        <v>0</v>
      </c>
      <c r="L74" s="33">
        <f t="shared" ca="1" si="45"/>
        <v>0</v>
      </c>
      <c r="M74" s="33">
        <f t="shared" ca="1" si="49"/>
        <v>0</v>
      </c>
      <c r="N74" s="33">
        <f t="shared" ca="1" si="46"/>
        <v>0</v>
      </c>
      <c r="O74" s="33">
        <f t="shared" ca="1" si="47"/>
        <v>0</v>
      </c>
      <c r="P74" s="33">
        <f t="shared" ca="1" si="38"/>
        <v>0</v>
      </c>
      <c r="Q74" s="33">
        <f t="shared" ca="1" si="38"/>
        <v>0</v>
      </c>
      <c r="R74" s="33">
        <f t="shared" ca="1" si="38"/>
        <v>0</v>
      </c>
      <c r="S74" s="33">
        <f t="shared" ca="1" si="38"/>
        <v>0</v>
      </c>
      <c r="T74" s="33">
        <f t="shared" ca="1" si="41"/>
        <v>0</v>
      </c>
      <c r="U74" s="33">
        <f t="shared" ca="1" si="41"/>
        <v>0</v>
      </c>
      <c r="V74" s="33">
        <f t="shared" ca="1" si="41"/>
        <v>0</v>
      </c>
      <c r="W74" s="33">
        <f t="shared" ca="1" si="41"/>
        <v>0</v>
      </c>
      <c r="X74" s="33">
        <f t="shared" ca="1" si="41"/>
        <v>0</v>
      </c>
      <c r="Y74" s="33">
        <f t="shared" ca="1" si="41"/>
        <v>0</v>
      </c>
      <c r="Z74" s="33">
        <f t="shared" ca="1" si="41"/>
        <v>0</v>
      </c>
      <c r="AA74" s="33">
        <f t="shared" ca="1" si="41"/>
        <v>0</v>
      </c>
      <c r="AB74" s="33">
        <f t="shared" ca="1" si="41"/>
        <v>0</v>
      </c>
      <c r="AC74" s="33">
        <f t="shared" ca="1" si="41"/>
        <v>0</v>
      </c>
      <c r="AD74" s="33">
        <f t="shared" ca="1" si="41"/>
        <v>0</v>
      </c>
      <c r="AE74" s="33">
        <f t="shared" ref="AE74:AN83" ca="1" si="51">SUMIFS(Amount_TI,Location_TI,$A74,FundingSource_TI,AE$1)+SUMIFS(Amount_CS,Location_CS,$A74,Fundingsource_CS,AE$1)+SUMIFS(Amount_ETL,Location_ETL,$A74,FundingSource_ETL,AE$1)+SUMIFS(Amount_Other,Location_Other,$A74,FundingSource_Other,AE$1)</f>
        <v>0</v>
      </c>
      <c r="AF74" s="33">
        <f t="shared" ca="1" si="51"/>
        <v>0</v>
      </c>
      <c r="AG74" s="33">
        <f t="shared" ca="1" si="51"/>
        <v>0</v>
      </c>
      <c r="AH74" s="33">
        <f t="shared" ca="1" si="51"/>
        <v>0</v>
      </c>
      <c r="AI74" s="33">
        <f t="shared" ca="1" si="51"/>
        <v>0</v>
      </c>
      <c r="AJ74" s="33">
        <f t="shared" ca="1" si="51"/>
        <v>0</v>
      </c>
      <c r="AK74" s="33">
        <f t="shared" ca="1" si="51"/>
        <v>0</v>
      </c>
      <c r="AL74" s="33">
        <f t="shared" ca="1" si="51"/>
        <v>0</v>
      </c>
      <c r="AM74" s="33">
        <f t="shared" ca="1" si="51"/>
        <v>0</v>
      </c>
      <c r="AN74" s="33">
        <f t="shared" ca="1" si="51"/>
        <v>0</v>
      </c>
      <c r="AO74" s="33">
        <f t="shared" ref="AO74:AP83" ca="1" si="52">SUMIFS(Amount_TI,Location_TI,$A74,FundingSource_TI,AO$1)+SUMIFS(Amount_CS,Location_CS,$A74,Fundingsource_CS,AO$1)+SUMIFS(Amount_ETL,Location_ETL,$A74,FundingSource_ETL,AO$1)+SUMIFS(Amount_Other,Location_Other,$A74,FundingSource_Other,AO$1)</f>
        <v>0</v>
      </c>
      <c r="AP74" s="33">
        <f t="shared" ca="1" si="52"/>
        <v>0</v>
      </c>
      <c r="AQ74" s="33">
        <f ca="1">SUMIFS(Amount_TI,Location_TI,$A74,FundingSource_TI,AQ$1)+SUMIFS(Amount_CS,Location_CS,$A74,Fundingsource_CS,AQ$1)+SUMIFS(Amount_ETL,Location_ETL,$A74,FundingSource_ETL,AQ$1)+SUMIFS(Amount_Other,Location_Other,$A74,FundingSource_Other,AQ$1)+SUMIFS('CSW Programs'!$J$4:$J$500,'CSW Programs'!$D$4:$D$500,'Location Totals'!$A74,'CSW Programs'!$I$4:$I$500,'School Mailing Address'!$Q$5)</f>
        <v>0</v>
      </c>
      <c r="AR74" s="33">
        <f ca="1">SUMIFS(Amount_TI,Location_TI,$A74,FundingSource_TI,AR$1)+SUMIFS(Amount_CS,Location_CS,$A74,Fundingsource_CS,AR$1)+SUMIFS(Amount_ETL,Location_ETL,$A74,FundingSource_ETL,AR$1)+SUMIFS(Amount_Other,Location_Other,$A74,FundingSource_Other,AR$1)+SUMIFS('CSW Programs'!$J$4:$J$500,'CSW Programs'!$D$4:$D$500,'Location Totals'!$A74,'CSW Programs'!$I$4:$I$500,'School Mailing Address'!$Q$6)</f>
        <v>0</v>
      </c>
      <c r="AS74" s="33">
        <f ca="1">SUMIFS(Amount_TI,Location_TI,$A74,FundingSource_TI,AS$1)+SUMIFS(Amount_CS,Location_CS,$A74,Fundingsource_CS,AS$1)+SUMIFS(Amount_ETL,Location_ETL,$A74,FundingSource_ETL,AS$1)+SUMIFS(Amount_Other,Location_Other,$A74,FundingSource_Other,AS$1)+SUMIFS('CSW Programs'!$J$4:$J$500,'CSW Programs'!$D$4:$D$500,'Location Totals'!$A74,'CSW Programs'!$I$4:$I$500,'School Mailing Address'!$Q$7)</f>
        <v>0</v>
      </c>
      <c r="AT74" s="33">
        <f ca="1">SUMIFS(Amount_TI,Location_TI,$A74,FundingSource_TI,AT$1)+SUMIFS(Amount_CS,Location_CS,$A74,Fundingsource_CS,AT$1)+SUMIFS(Amount_ETL,Location_ETL,$A74,FundingSource_ETL,AT$1)+SUMIFS(Amount_Other,Location_Other,$A74,FundingSource_Other,AT$1)+SUMIFS('CSW Programs'!$J$4:$J$500,'CSW Programs'!$D$4:$D$500,'Location Totals'!$A74,'CSW Programs'!$I$4:$I$500,'Location Totals'!$AT$1)</f>
        <v>0</v>
      </c>
      <c r="AU74" s="33">
        <f ca="1">SUMIFS(Amount_TI,Location_TI,$A74,FundingSource_TI,AU$1)+SUMIFS(Amount_CS,Location_CS,$A74,Fundingsource_CS,AU$1)+SUMIFS(Amount_ETL,Location_ETL,$A74,FundingSource_ETL,AU$1)+SUMIFS(Amount_Other,Location_Other,$A74,FundingSource_Other,AU$1)+SUMIFS('CSW Programs'!$J$4:$J$500,'CSW Programs'!$D$4:$D$500,'Location Totals'!$A74,'CSW Programs'!$I$4:$I$500,'Location Totals'!$AU$1)</f>
        <v>0</v>
      </c>
      <c r="AV74" s="33">
        <f ca="1">SUMIFS(Amount_TI,Location_TI,$A74,FundingSource_TI,AV$1)+SUMIFS(Amount_CS,Location_CS,$A74,Fundingsource_CS,AV$1)+SUMIFS(Amount_ETL,Location_ETL,$A74,FundingSource_ETL,AV$1)+SUMIFS(Amount_Other,Location_Other,$A74,FundingSource_Other,AV$1)+SUMIFS('CSW Programs'!$J$4:$J$500,'CSW Programs'!$D$4:$D$500,'Location Totals'!$A74,'CSW Programs'!$I$4:$I$500,'Location Totals'!$AV$1)</f>
        <v>0</v>
      </c>
      <c r="AW74" s="33"/>
      <c r="BR74" s="32">
        <v>73</v>
      </c>
      <c r="BT74" s="32">
        <v>73</v>
      </c>
    </row>
    <row r="75" spans="1:72" hidden="1" x14ac:dyDescent="0.2">
      <c r="A75" s="17" t="e">
        <f ca="1">IF('Cover Page'!$C$17&lt;&gt;"YES",IF(HLOOKUP($BZ$1,'District Label'!A:GR,BR75,FALSE)="","",(HLOOKUP($BZ$1,'District Label'!A:GR,BR75,FALSE))),OFFSET('BOCES SELECT'!$CH$4:$CH$402,,,COUNTIF('BOCES SELECT'!E:E,"&gt;0")))</f>
        <v>#N/A</v>
      </c>
      <c r="B75" s="33">
        <f t="shared" ca="1" si="42"/>
        <v>0</v>
      </c>
      <c r="C75" s="33">
        <f t="shared" ca="1" si="43"/>
        <v>0</v>
      </c>
      <c r="D75" s="33">
        <f t="shared" ca="1" si="50"/>
        <v>0</v>
      </c>
      <c r="E75" s="33">
        <f t="shared" ca="1" si="50"/>
        <v>0</v>
      </c>
      <c r="F75" s="33">
        <f t="shared" ca="1" si="50"/>
        <v>0</v>
      </c>
      <c r="G75" s="33">
        <f t="shared" ca="1" si="50"/>
        <v>0</v>
      </c>
      <c r="H75" s="33">
        <f t="shared" ca="1" si="25"/>
        <v>0</v>
      </c>
      <c r="I75" s="33">
        <f t="shared" ca="1" si="50"/>
        <v>0</v>
      </c>
      <c r="J75" s="50">
        <f t="shared" ca="1" si="44"/>
        <v>0</v>
      </c>
      <c r="K75" s="33">
        <f t="shared" ca="1" si="48"/>
        <v>0</v>
      </c>
      <c r="L75" s="33">
        <f t="shared" ca="1" si="45"/>
        <v>0</v>
      </c>
      <c r="M75" s="33">
        <f t="shared" ca="1" si="49"/>
        <v>0</v>
      </c>
      <c r="N75" s="33">
        <f t="shared" ca="1" si="46"/>
        <v>0</v>
      </c>
      <c r="O75" s="33">
        <f t="shared" ca="1" si="47"/>
        <v>0</v>
      </c>
      <c r="P75" s="33">
        <f t="shared" ca="1" si="38"/>
        <v>0</v>
      </c>
      <c r="Q75" s="33">
        <f t="shared" ca="1" si="38"/>
        <v>0</v>
      </c>
      <c r="R75" s="33">
        <f t="shared" ca="1" si="38"/>
        <v>0</v>
      </c>
      <c r="S75" s="33">
        <f t="shared" ca="1" si="38"/>
        <v>0</v>
      </c>
      <c r="T75" s="33">
        <f t="shared" ca="1" si="41"/>
        <v>0</v>
      </c>
      <c r="U75" s="33">
        <f t="shared" ca="1" si="41"/>
        <v>0</v>
      </c>
      <c r="V75" s="33">
        <f t="shared" ca="1" si="41"/>
        <v>0</v>
      </c>
      <c r="W75" s="33">
        <f t="shared" ca="1" si="41"/>
        <v>0</v>
      </c>
      <c r="X75" s="33">
        <f t="shared" ca="1" si="41"/>
        <v>0</v>
      </c>
      <c r="Y75" s="33">
        <f t="shared" ca="1" si="41"/>
        <v>0</v>
      </c>
      <c r="Z75" s="33">
        <f t="shared" ca="1" si="41"/>
        <v>0</v>
      </c>
      <c r="AA75" s="33">
        <f t="shared" ca="1" si="41"/>
        <v>0</v>
      </c>
      <c r="AB75" s="33">
        <f t="shared" ca="1" si="41"/>
        <v>0</v>
      </c>
      <c r="AC75" s="33">
        <f t="shared" ca="1" si="41"/>
        <v>0</v>
      </c>
      <c r="AD75" s="33">
        <f t="shared" ca="1" si="41"/>
        <v>0</v>
      </c>
      <c r="AE75" s="33">
        <f t="shared" ca="1" si="51"/>
        <v>0</v>
      </c>
      <c r="AF75" s="33">
        <f t="shared" ca="1" si="51"/>
        <v>0</v>
      </c>
      <c r="AG75" s="33">
        <f t="shared" ca="1" si="51"/>
        <v>0</v>
      </c>
      <c r="AH75" s="33">
        <f t="shared" ca="1" si="51"/>
        <v>0</v>
      </c>
      <c r="AI75" s="33">
        <f t="shared" ca="1" si="51"/>
        <v>0</v>
      </c>
      <c r="AJ75" s="33">
        <f t="shared" ca="1" si="51"/>
        <v>0</v>
      </c>
      <c r="AK75" s="33">
        <f t="shared" ca="1" si="51"/>
        <v>0</v>
      </c>
      <c r="AL75" s="33">
        <f t="shared" ca="1" si="51"/>
        <v>0</v>
      </c>
      <c r="AM75" s="33">
        <f t="shared" ca="1" si="51"/>
        <v>0</v>
      </c>
      <c r="AN75" s="33">
        <f t="shared" ca="1" si="51"/>
        <v>0</v>
      </c>
      <c r="AO75" s="33">
        <f t="shared" ca="1" si="52"/>
        <v>0</v>
      </c>
      <c r="AP75" s="33">
        <f t="shared" ca="1" si="52"/>
        <v>0</v>
      </c>
      <c r="AQ75" s="33">
        <f ca="1">SUMIFS(Amount_TI,Location_TI,$A75,FundingSource_TI,AQ$1)+SUMIFS(Amount_CS,Location_CS,$A75,Fundingsource_CS,AQ$1)+SUMIFS(Amount_ETL,Location_ETL,$A75,FundingSource_ETL,AQ$1)+SUMIFS(Amount_Other,Location_Other,$A75,FundingSource_Other,AQ$1)+SUMIFS('CSW Programs'!$J$4:$J$500,'CSW Programs'!$D$4:$D$500,'Location Totals'!$A75,'CSW Programs'!$I$4:$I$500,'School Mailing Address'!$Q$5)</f>
        <v>0</v>
      </c>
      <c r="AR75" s="33">
        <f ca="1">SUMIFS(Amount_TI,Location_TI,$A75,FundingSource_TI,AR$1)+SUMIFS(Amount_CS,Location_CS,$A75,Fundingsource_CS,AR$1)+SUMIFS(Amount_ETL,Location_ETL,$A75,FundingSource_ETL,AR$1)+SUMIFS(Amount_Other,Location_Other,$A75,FundingSource_Other,AR$1)+SUMIFS('CSW Programs'!$J$4:$J$500,'CSW Programs'!$D$4:$D$500,'Location Totals'!$A75,'CSW Programs'!$I$4:$I$500,'School Mailing Address'!$Q$6)</f>
        <v>0</v>
      </c>
      <c r="AS75" s="33">
        <f ca="1">SUMIFS(Amount_TI,Location_TI,$A75,FundingSource_TI,AS$1)+SUMIFS(Amount_CS,Location_CS,$A75,Fundingsource_CS,AS$1)+SUMIFS(Amount_ETL,Location_ETL,$A75,FundingSource_ETL,AS$1)+SUMIFS(Amount_Other,Location_Other,$A75,FundingSource_Other,AS$1)+SUMIFS('CSW Programs'!$J$4:$J$500,'CSW Programs'!$D$4:$D$500,'Location Totals'!$A75,'CSW Programs'!$I$4:$I$500,'School Mailing Address'!$Q$7)</f>
        <v>0</v>
      </c>
      <c r="AT75" s="33">
        <f ca="1">SUMIFS(Amount_TI,Location_TI,$A75,FundingSource_TI,AT$1)+SUMIFS(Amount_CS,Location_CS,$A75,Fundingsource_CS,AT$1)+SUMIFS(Amount_ETL,Location_ETL,$A75,FundingSource_ETL,AT$1)+SUMIFS(Amount_Other,Location_Other,$A75,FundingSource_Other,AT$1)+SUMIFS('CSW Programs'!$J$4:$J$500,'CSW Programs'!$D$4:$D$500,'Location Totals'!$A75,'CSW Programs'!$I$4:$I$500,'Location Totals'!$AT$1)</f>
        <v>0</v>
      </c>
      <c r="AU75" s="33">
        <f ca="1">SUMIFS(Amount_TI,Location_TI,$A75,FundingSource_TI,AU$1)+SUMIFS(Amount_CS,Location_CS,$A75,Fundingsource_CS,AU$1)+SUMIFS(Amount_ETL,Location_ETL,$A75,FundingSource_ETL,AU$1)+SUMIFS(Amount_Other,Location_Other,$A75,FundingSource_Other,AU$1)+SUMIFS('CSW Programs'!$J$4:$J$500,'CSW Programs'!$D$4:$D$500,'Location Totals'!$A75,'CSW Programs'!$I$4:$I$500,'Location Totals'!$AU$1)</f>
        <v>0</v>
      </c>
      <c r="AV75" s="33">
        <f ca="1">SUMIFS(Amount_TI,Location_TI,$A75,FundingSource_TI,AV$1)+SUMIFS(Amount_CS,Location_CS,$A75,Fundingsource_CS,AV$1)+SUMIFS(Amount_ETL,Location_ETL,$A75,FundingSource_ETL,AV$1)+SUMIFS(Amount_Other,Location_Other,$A75,FundingSource_Other,AV$1)+SUMIFS('CSW Programs'!$J$4:$J$500,'CSW Programs'!$D$4:$D$500,'Location Totals'!$A75,'CSW Programs'!$I$4:$I$500,'Location Totals'!$AV$1)</f>
        <v>0</v>
      </c>
      <c r="AW75" s="33"/>
      <c r="BR75" s="32">
        <v>74</v>
      </c>
      <c r="BT75" s="32">
        <v>74</v>
      </c>
    </row>
    <row r="76" spans="1:72" hidden="1" x14ac:dyDescent="0.2">
      <c r="A76" s="17" t="e">
        <f ca="1">IF('Cover Page'!$C$17&lt;&gt;"YES",IF(HLOOKUP($BZ$1,'District Label'!A:GR,BR76,FALSE)="","",(HLOOKUP($BZ$1,'District Label'!A:GR,BR76,FALSE))),OFFSET('BOCES SELECT'!$CH$4:$CH$402,,,COUNTIF('BOCES SELECT'!E:E,"&gt;0")))</f>
        <v>#N/A</v>
      </c>
      <c r="B76" s="33">
        <f t="shared" ca="1" si="42"/>
        <v>0</v>
      </c>
      <c r="C76" s="33">
        <f t="shared" ca="1" si="43"/>
        <v>0</v>
      </c>
      <c r="D76" s="33">
        <f t="shared" ca="1" si="50"/>
        <v>0</v>
      </c>
      <c r="E76" s="33">
        <f t="shared" ca="1" si="50"/>
        <v>0</v>
      </c>
      <c r="F76" s="33">
        <f t="shared" ca="1" si="50"/>
        <v>0</v>
      </c>
      <c r="G76" s="33">
        <f t="shared" ca="1" si="50"/>
        <v>0</v>
      </c>
      <c r="H76" s="33">
        <f t="shared" ca="1" si="25"/>
        <v>0</v>
      </c>
      <c r="I76" s="33">
        <f t="shared" ca="1" si="50"/>
        <v>0</v>
      </c>
      <c r="J76" s="50">
        <f t="shared" ca="1" si="44"/>
        <v>0</v>
      </c>
      <c r="K76" s="33">
        <f t="shared" ca="1" si="48"/>
        <v>0</v>
      </c>
      <c r="L76" s="33">
        <f t="shared" ca="1" si="45"/>
        <v>0</v>
      </c>
      <c r="M76" s="33">
        <f t="shared" ca="1" si="49"/>
        <v>0</v>
      </c>
      <c r="N76" s="33">
        <f t="shared" ca="1" si="46"/>
        <v>0</v>
      </c>
      <c r="O76" s="33">
        <f t="shared" ca="1" si="47"/>
        <v>0</v>
      </c>
      <c r="P76" s="33">
        <f t="shared" ca="1" si="38"/>
        <v>0</v>
      </c>
      <c r="Q76" s="33">
        <f t="shared" ca="1" si="38"/>
        <v>0</v>
      </c>
      <c r="R76" s="33">
        <f t="shared" ca="1" si="38"/>
        <v>0</v>
      </c>
      <c r="S76" s="33">
        <f t="shared" ca="1" si="38"/>
        <v>0</v>
      </c>
      <c r="T76" s="33">
        <f t="shared" ca="1" si="41"/>
        <v>0</v>
      </c>
      <c r="U76" s="33">
        <f t="shared" ca="1" si="41"/>
        <v>0</v>
      </c>
      <c r="V76" s="33">
        <f t="shared" ca="1" si="41"/>
        <v>0</v>
      </c>
      <c r="W76" s="33">
        <f t="shared" ca="1" si="41"/>
        <v>0</v>
      </c>
      <c r="X76" s="33">
        <f t="shared" ca="1" si="41"/>
        <v>0</v>
      </c>
      <c r="Y76" s="33">
        <f t="shared" ca="1" si="41"/>
        <v>0</v>
      </c>
      <c r="Z76" s="33">
        <f t="shared" ca="1" si="41"/>
        <v>0</v>
      </c>
      <c r="AA76" s="33">
        <f t="shared" ca="1" si="41"/>
        <v>0</v>
      </c>
      <c r="AB76" s="33">
        <f t="shared" ca="1" si="41"/>
        <v>0</v>
      </c>
      <c r="AC76" s="33">
        <f t="shared" ca="1" si="41"/>
        <v>0</v>
      </c>
      <c r="AD76" s="33">
        <f t="shared" ca="1" si="41"/>
        <v>0</v>
      </c>
      <c r="AE76" s="33">
        <f t="shared" ca="1" si="51"/>
        <v>0</v>
      </c>
      <c r="AF76" s="33">
        <f t="shared" ca="1" si="51"/>
        <v>0</v>
      </c>
      <c r="AG76" s="33">
        <f t="shared" ca="1" si="51"/>
        <v>0</v>
      </c>
      <c r="AH76" s="33">
        <f t="shared" ca="1" si="51"/>
        <v>0</v>
      </c>
      <c r="AI76" s="33">
        <f t="shared" ca="1" si="51"/>
        <v>0</v>
      </c>
      <c r="AJ76" s="33">
        <f t="shared" ca="1" si="51"/>
        <v>0</v>
      </c>
      <c r="AK76" s="33">
        <f t="shared" ca="1" si="51"/>
        <v>0</v>
      </c>
      <c r="AL76" s="33">
        <f t="shared" ca="1" si="51"/>
        <v>0</v>
      </c>
      <c r="AM76" s="33">
        <f t="shared" ca="1" si="51"/>
        <v>0</v>
      </c>
      <c r="AN76" s="33">
        <f t="shared" ca="1" si="51"/>
        <v>0</v>
      </c>
      <c r="AO76" s="33">
        <f t="shared" ca="1" si="52"/>
        <v>0</v>
      </c>
      <c r="AP76" s="33">
        <f t="shared" ca="1" si="52"/>
        <v>0</v>
      </c>
      <c r="AQ76" s="33">
        <f ca="1">SUMIFS(Amount_TI,Location_TI,$A76,FundingSource_TI,AQ$1)+SUMIFS(Amount_CS,Location_CS,$A76,Fundingsource_CS,AQ$1)+SUMIFS(Amount_ETL,Location_ETL,$A76,FundingSource_ETL,AQ$1)+SUMIFS(Amount_Other,Location_Other,$A76,FundingSource_Other,AQ$1)+SUMIFS('CSW Programs'!$J$4:$J$500,'CSW Programs'!$D$4:$D$500,'Location Totals'!$A76,'CSW Programs'!$I$4:$I$500,'School Mailing Address'!$Q$5)</f>
        <v>0</v>
      </c>
      <c r="AR76" s="33">
        <f ca="1">SUMIFS(Amount_TI,Location_TI,$A76,FundingSource_TI,AR$1)+SUMIFS(Amount_CS,Location_CS,$A76,Fundingsource_CS,AR$1)+SUMIFS(Amount_ETL,Location_ETL,$A76,FundingSource_ETL,AR$1)+SUMIFS(Amount_Other,Location_Other,$A76,FundingSource_Other,AR$1)+SUMIFS('CSW Programs'!$J$4:$J$500,'CSW Programs'!$D$4:$D$500,'Location Totals'!$A76,'CSW Programs'!$I$4:$I$500,'School Mailing Address'!$Q$6)</f>
        <v>0</v>
      </c>
      <c r="AS76" s="33">
        <f ca="1">SUMIFS(Amount_TI,Location_TI,$A76,FundingSource_TI,AS$1)+SUMIFS(Amount_CS,Location_CS,$A76,Fundingsource_CS,AS$1)+SUMIFS(Amount_ETL,Location_ETL,$A76,FundingSource_ETL,AS$1)+SUMIFS(Amount_Other,Location_Other,$A76,FundingSource_Other,AS$1)+SUMIFS('CSW Programs'!$J$4:$J$500,'CSW Programs'!$D$4:$D$500,'Location Totals'!$A76,'CSW Programs'!$I$4:$I$500,'School Mailing Address'!$Q$7)</f>
        <v>0</v>
      </c>
      <c r="AT76" s="33">
        <f ca="1">SUMIFS(Amount_TI,Location_TI,$A76,FundingSource_TI,AT$1)+SUMIFS(Amount_CS,Location_CS,$A76,Fundingsource_CS,AT$1)+SUMIFS(Amount_ETL,Location_ETL,$A76,FundingSource_ETL,AT$1)+SUMIFS(Amount_Other,Location_Other,$A76,FundingSource_Other,AT$1)+SUMIFS('CSW Programs'!$J$4:$J$500,'CSW Programs'!$D$4:$D$500,'Location Totals'!$A76,'CSW Programs'!$I$4:$I$500,'Location Totals'!$AT$1)</f>
        <v>0</v>
      </c>
      <c r="AU76" s="33">
        <f ca="1">SUMIFS(Amount_TI,Location_TI,$A76,FundingSource_TI,AU$1)+SUMIFS(Amount_CS,Location_CS,$A76,Fundingsource_CS,AU$1)+SUMIFS(Amount_ETL,Location_ETL,$A76,FundingSource_ETL,AU$1)+SUMIFS(Amount_Other,Location_Other,$A76,FundingSource_Other,AU$1)+SUMIFS('CSW Programs'!$J$4:$J$500,'CSW Programs'!$D$4:$D$500,'Location Totals'!$A76,'CSW Programs'!$I$4:$I$500,'Location Totals'!$AU$1)</f>
        <v>0</v>
      </c>
      <c r="AV76" s="33">
        <f ca="1">SUMIFS(Amount_TI,Location_TI,$A76,FundingSource_TI,AV$1)+SUMIFS(Amount_CS,Location_CS,$A76,Fundingsource_CS,AV$1)+SUMIFS(Amount_ETL,Location_ETL,$A76,FundingSource_ETL,AV$1)+SUMIFS(Amount_Other,Location_Other,$A76,FundingSource_Other,AV$1)+SUMIFS('CSW Programs'!$J$4:$J$500,'CSW Programs'!$D$4:$D$500,'Location Totals'!$A76,'CSW Programs'!$I$4:$I$500,'Location Totals'!$AV$1)</f>
        <v>0</v>
      </c>
      <c r="AW76" s="33"/>
      <c r="BR76" s="32">
        <v>75</v>
      </c>
      <c r="BT76" s="32">
        <v>75</v>
      </c>
    </row>
    <row r="77" spans="1:72" hidden="1" x14ac:dyDescent="0.2">
      <c r="A77" s="17" t="e">
        <f ca="1">IF('Cover Page'!$C$17&lt;&gt;"YES",IF(HLOOKUP($BZ$1,'District Label'!A:GR,BR77,FALSE)="","",(HLOOKUP($BZ$1,'District Label'!A:GR,BR77,FALSE))),OFFSET('BOCES SELECT'!$CH$4:$CH$402,,,COUNTIF('BOCES SELECT'!E:E,"&gt;0")))</f>
        <v>#N/A</v>
      </c>
      <c r="B77" s="33">
        <f t="shared" ca="1" si="42"/>
        <v>0</v>
      </c>
      <c r="C77" s="33">
        <f t="shared" ca="1" si="43"/>
        <v>0</v>
      </c>
      <c r="D77" s="33">
        <f t="shared" ca="1" si="50"/>
        <v>0</v>
      </c>
      <c r="E77" s="33">
        <f t="shared" ca="1" si="50"/>
        <v>0</v>
      </c>
      <c r="F77" s="33">
        <f t="shared" ca="1" si="50"/>
        <v>0</v>
      </c>
      <c r="G77" s="33">
        <f t="shared" ca="1" si="50"/>
        <v>0</v>
      </c>
      <c r="H77" s="33">
        <f t="shared" ca="1" si="25"/>
        <v>0</v>
      </c>
      <c r="I77" s="33">
        <f t="shared" ca="1" si="50"/>
        <v>0</v>
      </c>
      <c r="J77" s="50">
        <f t="shared" ca="1" si="44"/>
        <v>0</v>
      </c>
      <c r="K77" s="33">
        <f t="shared" ca="1" si="48"/>
        <v>0</v>
      </c>
      <c r="L77" s="33">
        <f t="shared" ca="1" si="45"/>
        <v>0</v>
      </c>
      <c r="M77" s="33">
        <f t="shared" ca="1" si="49"/>
        <v>0</v>
      </c>
      <c r="N77" s="33">
        <f t="shared" ca="1" si="46"/>
        <v>0</v>
      </c>
      <c r="O77" s="33">
        <f t="shared" ca="1" si="47"/>
        <v>0</v>
      </c>
      <c r="P77" s="33">
        <f t="shared" ca="1" si="38"/>
        <v>0</v>
      </c>
      <c r="Q77" s="33">
        <f t="shared" ca="1" si="38"/>
        <v>0</v>
      </c>
      <c r="R77" s="33">
        <f t="shared" ca="1" si="38"/>
        <v>0</v>
      </c>
      <c r="S77" s="33">
        <f t="shared" ca="1" si="38"/>
        <v>0</v>
      </c>
      <c r="T77" s="33">
        <f t="shared" ca="1" si="41"/>
        <v>0</v>
      </c>
      <c r="U77" s="33">
        <f t="shared" ca="1" si="41"/>
        <v>0</v>
      </c>
      <c r="V77" s="33">
        <f t="shared" ca="1" si="41"/>
        <v>0</v>
      </c>
      <c r="W77" s="33">
        <f t="shared" ca="1" si="41"/>
        <v>0</v>
      </c>
      <c r="X77" s="33">
        <f t="shared" ca="1" si="41"/>
        <v>0</v>
      </c>
      <c r="Y77" s="33">
        <f t="shared" ca="1" si="41"/>
        <v>0</v>
      </c>
      <c r="Z77" s="33">
        <f t="shared" ca="1" si="41"/>
        <v>0</v>
      </c>
      <c r="AA77" s="33">
        <f t="shared" ca="1" si="41"/>
        <v>0</v>
      </c>
      <c r="AB77" s="33">
        <f t="shared" ca="1" si="41"/>
        <v>0</v>
      </c>
      <c r="AC77" s="33">
        <f t="shared" ca="1" si="41"/>
        <v>0</v>
      </c>
      <c r="AD77" s="33">
        <f t="shared" ca="1" si="41"/>
        <v>0</v>
      </c>
      <c r="AE77" s="33">
        <f t="shared" ca="1" si="51"/>
        <v>0</v>
      </c>
      <c r="AF77" s="33">
        <f t="shared" ca="1" si="51"/>
        <v>0</v>
      </c>
      <c r="AG77" s="33">
        <f t="shared" ca="1" si="51"/>
        <v>0</v>
      </c>
      <c r="AH77" s="33">
        <f t="shared" ca="1" si="51"/>
        <v>0</v>
      </c>
      <c r="AI77" s="33">
        <f t="shared" ca="1" si="51"/>
        <v>0</v>
      </c>
      <c r="AJ77" s="33">
        <f t="shared" ca="1" si="51"/>
        <v>0</v>
      </c>
      <c r="AK77" s="33">
        <f t="shared" ca="1" si="51"/>
        <v>0</v>
      </c>
      <c r="AL77" s="33">
        <f t="shared" ca="1" si="51"/>
        <v>0</v>
      </c>
      <c r="AM77" s="33">
        <f t="shared" ca="1" si="51"/>
        <v>0</v>
      </c>
      <c r="AN77" s="33">
        <f t="shared" ca="1" si="51"/>
        <v>0</v>
      </c>
      <c r="AO77" s="33">
        <f t="shared" ca="1" si="52"/>
        <v>0</v>
      </c>
      <c r="AP77" s="33">
        <f t="shared" ca="1" si="52"/>
        <v>0</v>
      </c>
      <c r="AQ77" s="33">
        <f ca="1">SUMIFS(Amount_TI,Location_TI,$A77,FundingSource_TI,AQ$1)+SUMIFS(Amount_CS,Location_CS,$A77,Fundingsource_CS,AQ$1)+SUMIFS(Amount_ETL,Location_ETL,$A77,FundingSource_ETL,AQ$1)+SUMIFS(Amount_Other,Location_Other,$A77,FundingSource_Other,AQ$1)+SUMIFS('CSW Programs'!$J$4:$J$500,'CSW Programs'!$D$4:$D$500,'Location Totals'!$A77,'CSW Programs'!$I$4:$I$500,'School Mailing Address'!$Q$5)</f>
        <v>0</v>
      </c>
      <c r="AR77" s="33">
        <f ca="1">SUMIFS(Amount_TI,Location_TI,$A77,FundingSource_TI,AR$1)+SUMIFS(Amount_CS,Location_CS,$A77,Fundingsource_CS,AR$1)+SUMIFS(Amount_ETL,Location_ETL,$A77,FundingSource_ETL,AR$1)+SUMIFS(Amount_Other,Location_Other,$A77,FundingSource_Other,AR$1)+SUMIFS('CSW Programs'!$J$4:$J$500,'CSW Programs'!$D$4:$D$500,'Location Totals'!$A77,'CSW Programs'!$I$4:$I$500,'School Mailing Address'!$Q$6)</f>
        <v>0</v>
      </c>
      <c r="AS77" s="33">
        <f ca="1">SUMIFS(Amount_TI,Location_TI,$A77,FundingSource_TI,AS$1)+SUMIFS(Amount_CS,Location_CS,$A77,Fundingsource_CS,AS$1)+SUMIFS(Amount_ETL,Location_ETL,$A77,FundingSource_ETL,AS$1)+SUMIFS(Amount_Other,Location_Other,$A77,FundingSource_Other,AS$1)+SUMIFS('CSW Programs'!$J$4:$J$500,'CSW Programs'!$D$4:$D$500,'Location Totals'!$A77,'CSW Programs'!$I$4:$I$500,'School Mailing Address'!$Q$7)</f>
        <v>0</v>
      </c>
      <c r="AT77" s="33">
        <f ca="1">SUMIFS(Amount_TI,Location_TI,$A77,FundingSource_TI,AT$1)+SUMIFS(Amount_CS,Location_CS,$A77,Fundingsource_CS,AT$1)+SUMIFS(Amount_ETL,Location_ETL,$A77,FundingSource_ETL,AT$1)+SUMIFS(Amount_Other,Location_Other,$A77,FundingSource_Other,AT$1)+SUMIFS('CSW Programs'!$J$4:$J$500,'CSW Programs'!$D$4:$D$500,'Location Totals'!$A77,'CSW Programs'!$I$4:$I$500,'Location Totals'!$AT$1)</f>
        <v>0</v>
      </c>
      <c r="AU77" s="33">
        <f ca="1">SUMIFS(Amount_TI,Location_TI,$A77,FundingSource_TI,AU$1)+SUMIFS(Amount_CS,Location_CS,$A77,Fundingsource_CS,AU$1)+SUMIFS(Amount_ETL,Location_ETL,$A77,FundingSource_ETL,AU$1)+SUMIFS(Amount_Other,Location_Other,$A77,FundingSource_Other,AU$1)+SUMIFS('CSW Programs'!$J$4:$J$500,'CSW Programs'!$D$4:$D$500,'Location Totals'!$A77,'CSW Programs'!$I$4:$I$500,'Location Totals'!$AU$1)</f>
        <v>0</v>
      </c>
      <c r="AV77" s="33">
        <f ca="1">SUMIFS(Amount_TI,Location_TI,$A77,FundingSource_TI,AV$1)+SUMIFS(Amount_CS,Location_CS,$A77,Fundingsource_CS,AV$1)+SUMIFS(Amount_ETL,Location_ETL,$A77,FundingSource_ETL,AV$1)+SUMIFS(Amount_Other,Location_Other,$A77,FundingSource_Other,AV$1)+SUMIFS('CSW Programs'!$J$4:$J$500,'CSW Programs'!$D$4:$D$500,'Location Totals'!$A77,'CSW Programs'!$I$4:$I$500,'Location Totals'!$AV$1)</f>
        <v>0</v>
      </c>
      <c r="AW77" s="33"/>
      <c r="BR77" s="32">
        <v>76</v>
      </c>
      <c r="BT77" s="32">
        <v>76</v>
      </c>
    </row>
    <row r="78" spans="1:72" hidden="1" x14ac:dyDescent="0.2">
      <c r="A78" s="17" t="e">
        <f ca="1">IF('Cover Page'!$C$17&lt;&gt;"YES",IF(HLOOKUP($BZ$1,'District Label'!A:GR,BR78,FALSE)="","",(HLOOKUP($BZ$1,'District Label'!A:GR,BR78,FALSE))),OFFSET('BOCES SELECT'!$CH$4:$CH$402,,,COUNTIF('BOCES SELECT'!E:E,"&gt;0")))</f>
        <v>#N/A</v>
      </c>
      <c r="B78" s="33">
        <f t="shared" ca="1" si="42"/>
        <v>0</v>
      </c>
      <c r="C78" s="33">
        <f t="shared" ca="1" si="43"/>
        <v>0</v>
      </c>
      <c r="D78" s="33">
        <f t="shared" ca="1" si="50"/>
        <v>0</v>
      </c>
      <c r="E78" s="33">
        <f t="shared" ca="1" si="50"/>
        <v>0</v>
      </c>
      <c r="F78" s="33">
        <f t="shared" ca="1" si="50"/>
        <v>0</v>
      </c>
      <c r="G78" s="33">
        <f t="shared" ca="1" si="50"/>
        <v>0</v>
      </c>
      <c r="H78" s="33">
        <f t="shared" ca="1" si="25"/>
        <v>0</v>
      </c>
      <c r="I78" s="33">
        <f t="shared" ca="1" si="50"/>
        <v>0</v>
      </c>
      <c r="J78" s="50">
        <f t="shared" ca="1" si="44"/>
        <v>0</v>
      </c>
      <c r="K78" s="33">
        <f t="shared" ca="1" si="48"/>
        <v>0</v>
      </c>
      <c r="L78" s="33">
        <f t="shared" ca="1" si="45"/>
        <v>0</v>
      </c>
      <c r="M78" s="33">
        <f t="shared" ca="1" si="49"/>
        <v>0</v>
      </c>
      <c r="N78" s="33">
        <f t="shared" ca="1" si="46"/>
        <v>0</v>
      </c>
      <c r="O78" s="33">
        <f t="shared" ca="1" si="47"/>
        <v>0</v>
      </c>
      <c r="P78" s="33">
        <f t="shared" ca="1" si="38"/>
        <v>0</v>
      </c>
      <c r="Q78" s="33">
        <f t="shared" ca="1" si="38"/>
        <v>0</v>
      </c>
      <c r="R78" s="33">
        <f t="shared" ca="1" si="38"/>
        <v>0</v>
      </c>
      <c r="S78" s="33">
        <f t="shared" ca="1" si="38"/>
        <v>0</v>
      </c>
      <c r="T78" s="33">
        <f t="shared" ca="1" si="41"/>
        <v>0</v>
      </c>
      <c r="U78" s="33">
        <f t="shared" ca="1" si="41"/>
        <v>0</v>
      </c>
      <c r="V78" s="33">
        <f t="shared" ca="1" si="41"/>
        <v>0</v>
      </c>
      <c r="W78" s="33">
        <f t="shared" ca="1" si="41"/>
        <v>0</v>
      </c>
      <c r="X78" s="33">
        <f t="shared" ca="1" si="41"/>
        <v>0</v>
      </c>
      <c r="Y78" s="33">
        <f t="shared" ca="1" si="41"/>
        <v>0</v>
      </c>
      <c r="Z78" s="33">
        <f t="shared" ca="1" si="41"/>
        <v>0</v>
      </c>
      <c r="AA78" s="33">
        <f t="shared" ca="1" si="41"/>
        <v>0</v>
      </c>
      <c r="AB78" s="33">
        <f t="shared" ca="1" si="41"/>
        <v>0</v>
      </c>
      <c r="AC78" s="33">
        <f t="shared" ca="1" si="41"/>
        <v>0</v>
      </c>
      <c r="AD78" s="33">
        <f t="shared" ca="1" si="41"/>
        <v>0</v>
      </c>
      <c r="AE78" s="33">
        <f t="shared" ca="1" si="51"/>
        <v>0</v>
      </c>
      <c r="AF78" s="33">
        <f t="shared" ca="1" si="51"/>
        <v>0</v>
      </c>
      <c r="AG78" s="33">
        <f t="shared" ca="1" si="51"/>
        <v>0</v>
      </c>
      <c r="AH78" s="33">
        <f t="shared" ca="1" si="51"/>
        <v>0</v>
      </c>
      <c r="AI78" s="33">
        <f t="shared" ca="1" si="51"/>
        <v>0</v>
      </c>
      <c r="AJ78" s="33">
        <f t="shared" ca="1" si="51"/>
        <v>0</v>
      </c>
      <c r="AK78" s="33">
        <f t="shared" ca="1" si="51"/>
        <v>0</v>
      </c>
      <c r="AL78" s="33">
        <f t="shared" ca="1" si="51"/>
        <v>0</v>
      </c>
      <c r="AM78" s="33">
        <f t="shared" ca="1" si="51"/>
        <v>0</v>
      </c>
      <c r="AN78" s="33">
        <f t="shared" ca="1" si="51"/>
        <v>0</v>
      </c>
      <c r="AO78" s="33">
        <f t="shared" ca="1" si="52"/>
        <v>0</v>
      </c>
      <c r="AP78" s="33">
        <f t="shared" ca="1" si="52"/>
        <v>0</v>
      </c>
      <c r="AQ78" s="33">
        <f ca="1">SUMIFS(Amount_TI,Location_TI,$A78,FundingSource_TI,AQ$1)+SUMIFS(Amount_CS,Location_CS,$A78,Fundingsource_CS,AQ$1)+SUMIFS(Amount_ETL,Location_ETL,$A78,FundingSource_ETL,AQ$1)+SUMIFS(Amount_Other,Location_Other,$A78,FundingSource_Other,AQ$1)+SUMIFS('CSW Programs'!$J$4:$J$500,'CSW Programs'!$D$4:$D$500,'Location Totals'!$A78,'CSW Programs'!$I$4:$I$500,'School Mailing Address'!$Q$5)</f>
        <v>0</v>
      </c>
      <c r="AR78" s="33">
        <f ca="1">SUMIFS(Amount_TI,Location_TI,$A78,FundingSource_TI,AR$1)+SUMIFS(Amount_CS,Location_CS,$A78,Fundingsource_CS,AR$1)+SUMIFS(Amount_ETL,Location_ETL,$A78,FundingSource_ETL,AR$1)+SUMIFS(Amount_Other,Location_Other,$A78,FundingSource_Other,AR$1)+SUMIFS('CSW Programs'!$J$4:$J$500,'CSW Programs'!$D$4:$D$500,'Location Totals'!$A78,'CSW Programs'!$I$4:$I$500,'School Mailing Address'!$Q$6)</f>
        <v>0</v>
      </c>
      <c r="AS78" s="33">
        <f ca="1">SUMIFS(Amount_TI,Location_TI,$A78,FundingSource_TI,AS$1)+SUMIFS(Amount_CS,Location_CS,$A78,Fundingsource_CS,AS$1)+SUMIFS(Amount_ETL,Location_ETL,$A78,FundingSource_ETL,AS$1)+SUMIFS(Amount_Other,Location_Other,$A78,FundingSource_Other,AS$1)+SUMIFS('CSW Programs'!$J$4:$J$500,'CSW Programs'!$D$4:$D$500,'Location Totals'!$A78,'CSW Programs'!$I$4:$I$500,'School Mailing Address'!$Q$7)</f>
        <v>0</v>
      </c>
      <c r="AT78" s="33">
        <f ca="1">SUMIFS(Amount_TI,Location_TI,$A78,FundingSource_TI,AT$1)+SUMIFS(Amount_CS,Location_CS,$A78,Fundingsource_CS,AT$1)+SUMIFS(Amount_ETL,Location_ETL,$A78,FundingSource_ETL,AT$1)+SUMIFS(Amount_Other,Location_Other,$A78,FundingSource_Other,AT$1)+SUMIFS('CSW Programs'!$J$4:$J$500,'CSW Programs'!$D$4:$D$500,'Location Totals'!$A78,'CSW Programs'!$I$4:$I$500,'Location Totals'!$AT$1)</f>
        <v>0</v>
      </c>
      <c r="AU78" s="33">
        <f ca="1">SUMIFS(Amount_TI,Location_TI,$A78,FundingSource_TI,AU$1)+SUMIFS(Amount_CS,Location_CS,$A78,Fundingsource_CS,AU$1)+SUMIFS(Amount_ETL,Location_ETL,$A78,FundingSource_ETL,AU$1)+SUMIFS(Amount_Other,Location_Other,$A78,FundingSource_Other,AU$1)+SUMIFS('CSW Programs'!$J$4:$J$500,'CSW Programs'!$D$4:$D$500,'Location Totals'!$A78,'CSW Programs'!$I$4:$I$500,'Location Totals'!$AU$1)</f>
        <v>0</v>
      </c>
      <c r="AV78" s="33">
        <f ca="1">SUMIFS(Amount_TI,Location_TI,$A78,FundingSource_TI,AV$1)+SUMIFS(Amount_CS,Location_CS,$A78,Fundingsource_CS,AV$1)+SUMIFS(Amount_ETL,Location_ETL,$A78,FundingSource_ETL,AV$1)+SUMIFS(Amount_Other,Location_Other,$A78,FundingSource_Other,AV$1)+SUMIFS('CSW Programs'!$J$4:$J$500,'CSW Programs'!$D$4:$D$500,'Location Totals'!$A78,'CSW Programs'!$I$4:$I$500,'Location Totals'!$AV$1)</f>
        <v>0</v>
      </c>
      <c r="AW78" s="33"/>
      <c r="BR78" s="32">
        <v>77</v>
      </c>
      <c r="BT78" s="32">
        <v>77</v>
      </c>
    </row>
    <row r="79" spans="1:72" hidden="1" x14ac:dyDescent="0.2">
      <c r="A79" s="17" t="e">
        <f ca="1">IF('Cover Page'!$C$17&lt;&gt;"YES",IF(HLOOKUP($BZ$1,'District Label'!A:GR,BR79,FALSE)="","",(HLOOKUP($BZ$1,'District Label'!A:GR,BR79,FALSE))),OFFSET('BOCES SELECT'!$CH$4:$CH$402,,,COUNTIF('BOCES SELECT'!E:E,"&gt;0")))</f>
        <v>#N/A</v>
      </c>
      <c r="B79" s="33">
        <f t="shared" ca="1" si="42"/>
        <v>0</v>
      </c>
      <c r="C79" s="33">
        <f t="shared" ca="1" si="43"/>
        <v>0</v>
      </c>
      <c r="D79" s="33">
        <f t="shared" ca="1" si="50"/>
        <v>0</v>
      </c>
      <c r="E79" s="33">
        <f t="shared" ca="1" si="50"/>
        <v>0</v>
      </c>
      <c r="F79" s="33">
        <f t="shared" ca="1" si="50"/>
        <v>0</v>
      </c>
      <c r="G79" s="33">
        <f t="shared" ca="1" si="50"/>
        <v>0</v>
      </c>
      <c r="H79" s="33">
        <f t="shared" ca="1" si="25"/>
        <v>0</v>
      </c>
      <c r="I79" s="33">
        <f t="shared" ca="1" si="50"/>
        <v>0</v>
      </c>
      <c r="J79" s="50">
        <f t="shared" ca="1" si="44"/>
        <v>0</v>
      </c>
      <c r="K79" s="33">
        <f t="shared" ca="1" si="48"/>
        <v>0</v>
      </c>
      <c r="L79" s="33">
        <f t="shared" ca="1" si="45"/>
        <v>0</v>
      </c>
      <c r="M79" s="33">
        <f t="shared" ca="1" si="49"/>
        <v>0</v>
      </c>
      <c r="N79" s="33">
        <f t="shared" ca="1" si="46"/>
        <v>0</v>
      </c>
      <c r="O79" s="33">
        <f t="shared" ca="1" si="47"/>
        <v>0</v>
      </c>
      <c r="P79" s="33">
        <f t="shared" ca="1" si="38"/>
        <v>0</v>
      </c>
      <c r="Q79" s="33">
        <f t="shared" ca="1" si="38"/>
        <v>0</v>
      </c>
      <c r="R79" s="33">
        <f t="shared" ca="1" si="38"/>
        <v>0</v>
      </c>
      <c r="S79" s="33">
        <f t="shared" ca="1" si="38"/>
        <v>0</v>
      </c>
      <c r="T79" s="33">
        <f t="shared" ca="1" si="41"/>
        <v>0</v>
      </c>
      <c r="U79" s="33">
        <f t="shared" ca="1" si="41"/>
        <v>0</v>
      </c>
      <c r="V79" s="33">
        <f t="shared" ca="1" si="41"/>
        <v>0</v>
      </c>
      <c r="W79" s="33">
        <f t="shared" ca="1" si="41"/>
        <v>0</v>
      </c>
      <c r="X79" s="33">
        <f t="shared" ca="1" si="41"/>
        <v>0</v>
      </c>
      <c r="Y79" s="33">
        <f t="shared" ca="1" si="41"/>
        <v>0</v>
      </c>
      <c r="Z79" s="33">
        <f t="shared" ca="1" si="41"/>
        <v>0</v>
      </c>
      <c r="AA79" s="33">
        <f t="shared" ca="1" si="41"/>
        <v>0</v>
      </c>
      <c r="AB79" s="33">
        <f t="shared" ca="1" si="41"/>
        <v>0</v>
      </c>
      <c r="AC79" s="33">
        <f t="shared" ca="1" si="41"/>
        <v>0</v>
      </c>
      <c r="AD79" s="33">
        <f t="shared" ca="1" si="41"/>
        <v>0</v>
      </c>
      <c r="AE79" s="33">
        <f t="shared" ca="1" si="51"/>
        <v>0</v>
      </c>
      <c r="AF79" s="33">
        <f t="shared" ca="1" si="51"/>
        <v>0</v>
      </c>
      <c r="AG79" s="33">
        <f t="shared" ca="1" si="51"/>
        <v>0</v>
      </c>
      <c r="AH79" s="33">
        <f t="shared" ca="1" si="51"/>
        <v>0</v>
      </c>
      <c r="AI79" s="33">
        <f t="shared" ca="1" si="51"/>
        <v>0</v>
      </c>
      <c r="AJ79" s="33">
        <f t="shared" ca="1" si="51"/>
        <v>0</v>
      </c>
      <c r="AK79" s="33">
        <f t="shared" ca="1" si="51"/>
        <v>0</v>
      </c>
      <c r="AL79" s="33">
        <f t="shared" ca="1" si="51"/>
        <v>0</v>
      </c>
      <c r="AM79" s="33">
        <f t="shared" ca="1" si="51"/>
        <v>0</v>
      </c>
      <c r="AN79" s="33">
        <f t="shared" ca="1" si="51"/>
        <v>0</v>
      </c>
      <c r="AO79" s="33">
        <f t="shared" ca="1" si="52"/>
        <v>0</v>
      </c>
      <c r="AP79" s="33">
        <f t="shared" ca="1" si="52"/>
        <v>0</v>
      </c>
      <c r="AQ79" s="33">
        <f ca="1">SUMIFS(Amount_TI,Location_TI,$A79,FundingSource_TI,AQ$1)+SUMIFS(Amount_CS,Location_CS,$A79,Fundingsource_CS,AQ$1)+SUMIFS(Amount_ETL,Location_ETL,$A79,FundingSource_ETL,AQ$1)+SUMIFS(Amount_Other,Location_Other,$A79,FundingSource_Other,AQ$1)+SUMIFS('CSW Programs'!$J$4:$J$500,'CSW Programs'!$D$4:$D$500,'Location Totals'!$A79,'CSW Programs'!$I$4:$I$500,'School Mailing Address'!$Q$5)</f>
        <v>0</v>
      </c>
      <c r="AR79" s="33">
        <f ca="1">SUMIFS(Amount_TI,Location_TI,$A79,FundingSource_TI,AR$1)+SUMIFS(Amount_CS,Location_CS,$A79,Fundingsource_CS,AR$1)+SUMIFS(Amount_ETL,Location_ETL,$A79,FundingSource_ETL,AR$1)+SUMIFS(Amount_Other,Location_Other,$A79,FundingSource_Other,AR$1)+SUMIFS('CSW Programs'!$J$4:$J$500,'CSW Programs'!$D$4:$D$500,'Location Totals'!$A79,'CSW Programs'!$I$4:$I$500,'School Mailing Address'!$Q$6)</f>
        <v>0</v>
      </c>
      <c r="AS79" s="33">
        <f ca="1">SUMIFS(Amount_TI,Location_TI,$A79,FundingSource_TI,AS$1)+SUMIFS(Amount_CS,Location_CS,$A79,Fundingsource_CS,AS$1)+SUMIFS(Amount_ETL,Location_ETL,$A79,FundingSource_ETL,AS$1)+SUMIFS(Amount_Other,Location_Other,$A79,FundingSource_Other,AS$1)+SUMIFS('CSW Programs'!$J$4:$J$500,'CSW Programs'!$D$4:$D$500,'Location Totals'!$A79,'CSW Programs'!$I$4:$I$500,'School Mailing Address'!$Q$7)</f>
        <v>0</v>
      </c>
      <c r="AT79" s="33">
        <f ca="1">SUMIFS(Amount_TI,Location_TI,$A79,FundingSource_TI,AT$1)+SUMIFS(Amount_CS,Location_CS,$A79,Fundingsource_CS,AT$1)+SUMIFS(Amount_ETL,Location_ETL,$A79,FundingSource_ETL,AT$1)+SUMIFS(Amount_Other,Location_Other,$A79,FundingSource_Other,AT$1)+SUMIFS('CSW Programs'!$J$4:$J$500,'CSW Programs'!$D$4:$D$500,'Location Totals'!$A79,'CSW Programs'!$I$4:$I$500,'Location Totals'!$AT$1)</f>
        <v>0</v>
      </c>
      <c r="AU79" s="33">
        <f ca="1">SUMIFS(Amount_TI,Location_TI,$A79,FundingSource_TI,AU$1)+SUMIFS(Amount_CS,Location_CS,$A79,Fundingsource_CS,AU$1)+SUMIFS(Amount_ETL,Location_ETL,$A79,FundingSource_ETL,AU$1)+SUMIFS(Amount_Other,Location_Other,$A79,FundingSource_Other,AU$1)+SUMIFS('CSW Programs'!$J$4:$J$500,'CSW Programs'!$D$4:$D$500,'Location Totals'!$A79,'CSW Programs'!$I$4:$I$500,'Location Totals'!$AU$1)</f>
        <v>0</v>
      </c>
      <c r="AV79" s="33">
        <f ca="1">SUMIFS(Amount_TI,Location_TI,$A79,FundingSource_TI,AV$1)+SUMIFS(Amount_CS,Location_CS,$A79,Fundingsource_CS,AV$1)+SUMIFS(Amount_ETL,Location_ETL,$A79,FundingSource_ETL,AV$1)+SUMIFS(Amount_Other,Location_Other,$A79,FundingSource_Other,AV$1)+SUMIFS('CSW Programs'!$J$4:$J$500,'CSW Programs'!$D$4:$D$500,'Location Totals'!$A79,'CSW Programs'!$I$4:$I$500,'Location Totals'!$AV$1)</f>
        <v>0</v>
      </c>
      <c r="AW79" s="33"/>
      <c r="BR79" s="32">
        <v>78</v>
      </c>
      <c r="BT79" s="32">
        <v>78</v>
      </c>
    </row>
    <row r="80" spans="1:72" hidden="1" x14ac:dyDescent="0.2">
      <c r="A80" s="17" t="e">
        <f ca="1">IF('Cover Page'!$C$17&lt;&gt;"YES",IF(HLOOKUP($BZ$1,'District Label'!A:GR,BR80,FALSE)="","",(HLOOKUP($BZ$1,'District Label'!A:GR,BR80,FALSE))),OFFSET('BOCES SELECT'!$CH$4:$CH$402,,,COUNTIF('BOCES SELECT'!E:E,"&gt;0")))</f>
        <v>#N/A</v>
      </c>
      <c r="B80" s="33">
        <f t="shared" ca="1" si="42"/>
        <v>0</v>
      </c>
      <c r="C80" s="33">
        <f t="shared" ca="1" si="43"/>
        <v>0</v>
      </c>
      <c r="D80" s="33">
        <f t="shared" ca="1" si="50"/>
        <v>0</v>
      </c>
      <c r="E80" s="33">
        <f t="shared" ca="1" si="50"/>
        <v>0</v>
      </c>
      <c r="F80" s="33">
        <f t="shared" ca="1" si="50"/>
        <v>0</v>
      </c>
      <c r="G80" s="33">
        <f t="shared" ca="1" si="50"/>
        <v>0</v>
      </c>
      <c r="H80" s="33">
        <f t="shared" ca="1" si="25"/>
        <v>0</v>
      </c>
      <c r="I80" s="33">
        <f t="shared" ca="1" si="50"/>
        <v>0</v>
      </c>
      <c r="J80" s="50">
        <f t="shared" ca="1" si="44"/>
        <v>0</v>
      </c>
      <c r="K80" s="33">
        <f t="shared" ca="1" si="48"/>
        <v>0</v>
      </c>
      <c r="L80" s="33">
        <f t="shared" ca="1" si="45"/>
        <v>0</v>
      </c>
      <c r="M80" s="33">
        <f t="shared" ca="1" si="49"/>
        <v>0</v>
      </c>
      <c r="N80" s="33">
        <f t="shared" ca="1" si="46"/>
        <v>0</v>
      </c>
      <c r="O80" s="33">
        <f t="shared" ca="1" si="47"/>
        <v>0</v>
      </c>
      <c r="P80" s="33">
        <f t="shared" ca="1" si="38"/>
        <v>0</v>
      </c>
      <c r="Q80" s="33">
        <f t="shared" ca="1" si="38"/>
        <v>0</v>
      </c>
      <c r="R80" s="33">
        <f t="shared" ca="1" si="38"/>
        <v>0</v>
      </c>
      <c r="S80" s="33">
        <f t="shared" ca="1" si="38"/>
        <v>0</v>
      </c>
      <c r="T80" s="33">
        <f t="shared" ca="1" si="41"/>
        <v>0</v>
      </c>
      <c r="U80" s="33">
        <f t="shared" ca="1" si="41"/>
        <v>0</v>
      </c>
      <c r="V80" s="33">
        <f t="shared" ca="1" si="41"/>
        <v>0</v>
      </c>
      <c r="W80" s="33">
        <f t="shared" ca="1" si="41"/>
        <v>0</v>
      </c>
      <c r="X80" s="33">
        <f t="shared" ca="1" si="41"/>
        <v>0</v>
      </c>
      <c r="Y80" s="33">
        <f t="shared" ca="1" si="41"/>
        <v>0</v>
      </c>
      <c r="Z80" s="33">
        <f t="shared" ca="1" si="41"/>
        <v>0</v>
      </c>
      <c r="AA80" s="33">
        <f t="shared" ca="1" si="41"/>
        <v>0</v>
      </c>
      <c r="AB80" s="33">
        <f t="shared" ca="1" si="41"/>
        <v>0</v>
      </c>
      <c r="AC80" s="33">
        <f t="shared" ca="1" si="41"/>
        <v>0</v>
      </c>
      <c r="AD80" s="33">
        <f t="shared" ca="1" si="41"/>
        <v>0</v>
      </c>
      <c r="AE80" s="33">
        <f t="shared" ca="1" si="51"/>
        <v>0</v>
      </c>
      <c r="AF80" s="33">
        <f t="shared" ca="1" si="51"/>
        <v>0</v>
      </c>
      <c r="AG80" s="33">
        <f t="shared" ca="1" si="51"/>
        <v>0</v>
      </c>
      <c r="AH80" s="33">
        <f t="shared" ca="1" si="51"/>
        <v>0</v>
      </c>
      <c r="AI80" s="33">
        <f t="shared" ca="1" si="51"/>
        <v>0</v>
      </c>
      <c r="AJ80" s="33">
        <f t="shared" ca="1" si="51"/>
        <v>0</v>
      </c>
      <c r="AK80" s="33">
        <f t="shared" ca="1" si="51"/>
        <v>0</v>
      </c>
      <c r="AL80" s="33">
        <f t="shared" ca="1" si="51"/>
        <v>0</v>
      </c>
      <c r="AM80" s="33">
        <f t="shared" ca="1" si="51"/>
        <v>0</v>
      </c>
      <c r="AN80" s="33">
        <f t="shared" ca="1" si="51"/>
        <v>0</v>
      </c>
      <c r="AO80" s="33">
        <f t="shared" ca="1" si="52"/>
        <v>0</v>
      </c>
      <c r="AP80" s="33">
        <f t="shared" ca="1" si="52"/>
        <v>0</v>
      </c>
      <c r="AQ80" s="33">
        <f ca="1">SUMIFS(Amount_TI,Location_TI,$A80,FundingSource_TI,AQ$1)+SUMIFS(Amount_CS,Location_CS,$A80,Fundingsource_CS,AQ$1)+SUMIFS(Amount_ETL,Location_ETL,$A80,FundingSource_ETL,AQ$1)+SUMIFS(Amount_Other,Location_Other,$A80,FundingSource_Other,AQ$1)+SUMIFS('CSW Programs'!$J$4:$J$500,'CSW Programs'!$D$4:$D$500,'Location Totals'!$A80,'CSW Programs'!$I$4:$I$500,'School Mailing Address'!$Q$5)</f>
        <v>0</v>
      </c>
      <c r="AR80" s="33">
        <f ca="1">SUMIFS(Amount_TI,Location_TI,$A80,FundingSource_TI,AR$1)+SUMIFS(Amount_CS,Location_CS,$A80,Fundingsource_CS,AR$1)+SUMIFS(Amount_ETL,Location_ETL,$A80,FundingSource_ETL,AR$1)+SUMIFS(Amount_Other,Location_Other,$A80,FundingSource_Other,AR$1)+SUMIFS('CSW Programs'!$J$4:$J$500,'CSW Programs'!$D$4:$D$500,'Location Totals'!$A80,'CSW Programs'!$I$4:$I$500,'School Mailing Address'!$Q$6)</f>
        <v>0</v>
      </c>
      <c r="AS80" s="33">
        <f ca="1">SUMIFS(Amount_TI,Location_TI,$A80,FundingSource_TI,AS$1)+SUMIFS(Amount_CS,Location_CS,$A80,Fundingsource_CS,AS$1)+SUMIFS(Amount_ETL,Location_ETL,$A80,FundingSource_ETL,AS$1)+SUMIFS(Amount_Other,Location_Other,$A80,FundingSource_Other,AS$1)+SUMIFS('CSW Programs'!$J$4:$J$500,'CSW Programs'!$D$4:$D$500,'Location Totals'!$A80,'CSW Programs'!$I$4:$I$500,'School Mailing Address'!$Q$7)</f>
        <v>0</v>
      </c>
      <c r="AT80" s="33">
        <f ca="1">SUMIFS(Amount_TI,Location_TI,$A80,FundingSource_TI,AT$1)+SUMIFS(Amount_CS,Location_CS,$A80,Fundingsource_CS,AT$1)+SUMIFS(Amount_ETL,Location_ETL,$A80,FundingSource_ETL,AT$1)+SUMIFS(Amount_Other,Location_Other,$A80,FundingSource_Other,AT$1)+SUMIFS('CSW Programs'!$J$4:$J$500,'CSW Programs'!$D$4:$D$500,'Location Totals'!$A80,'CSW Programs'!$I$4:$I$500,'Location Totals'!$AT$1)</f>
        <v>0</v>
      </c>
      <c r="AU80" s="33">
        <f ca="1">SUMIFS(Amount_TI,Location_TI,$A80,FundingSource_TI,AU$1)+SUMIFS(Amount_CS,Location_CS,$A80,Fundingsource_CS,AU$1)+SUMIFS(Amount_ETL,Location_ETL,$A80,FundingSource_ETL,AU$1)+SUMIFS(Amount_Other,Location_Other,$A80,FundingSource_Other,AU$1)+SUMIFS('CSW Programs'!$J$4:$J$500,'CSW Programs'!$D$4:$D$500,'Location Totals'!$A80,'CSW Programs'!$I$4:$I$500,'Location Totals'!$AU$1)</f>
        <v>0</v>
      </c>
      <c r="AV80" s="33">
        <f ca="1">SUMIFS(Amount_TI,Location_TI,$A80,FundingSource_TI,AV$1)+SUMIFS(Amount_CS,Location_CS,$A80,Fundingsource_CS,AV$1)+SUMIFS(Amount_ETL,Location_ETL,$A80,FundingSource_ETL,AV$1)+SUMIFS(Amount_Other,Location_Other,$A80,FundingSource_Other,AV$1)+SUMIFS('CSW Programs'!$J$4:$J$500,'CSW Programs'!$D$4:$D$500,'Location Totals'!$A80,'CSW Programs'!$I$4:$I$500,'Location Totals'!$AV$1)</f>
        <v>0</v>
      </c>
      <c r="AW80" s="33"/>
      <c r="BR80" s="32">
        <v>79</v>
      </c>
      <c r="BT80" s="32">
        <v>79</v>
      </c>
    </row>
    <row r="81" spans="1:72" hidden="1" x14ac:dyDescent="0.2">
      <c r="A81" s="17" t="e">
        <f ca="1">IF('Cover Page'!$C$17&lt;&gt;"YES",IF(HLOOKUP($BZ$1,'District Label'!A:GR,BR81,FALSE)="","",(HLOOKUP($BZ$1,'District Label'!A:GR,BR81,FALSE))),OFFSET('BOCES SELECT'!$CH$4:$CH$402,,,COUNTIF('BOCES SELECT'!E:E,"&gt;0")))</f>
        <v>#N/A</v>
      </c>
      <c r="B81" s="33">
        <f t="shared" ca="1" si="42"/>
        <v>0</v>
      </c>
      <c r="C81" s="33">
        <f t="shared" ca="1" si="43"/>
        <v>0</v>
      </c>
      <c r="D81" s="33">
        <f t="shared" ca="1" si="50"/>
        <v>0</v>
      </c>
      <c r="E81" s="33">
        <f t="shared" ca="1" si="50"/>
        <v>0</v>
      </c>
      <c r="F81" s="33">
        <f t="shared" ca="1" si="50"/>
        <v>0</v>
      </c>
      <c r="G81" s="33">
        <f t="shared" ca="1" si="50"/>
        <v>0</v>
      </c>
      <c r="H81" s="33">
        <f t="shared" ca="1" si="25"/>
        <v>0</v>
      </c>
      <c r="I81" s="33">
        <f t="shared" ca="1" si="50"/>
        <v>0</v>
      </c>
      <c r="J81" s="50">
        <f t="shared" ca="1" si="44"/>
        <v>0</v>
      </c>
      <c r="K81" s="33">
        <f t="shared" ca="1" si="48"/>
        <v>0</v>
      </c>
      <c r="L81" s="33">
        <f t="shared" ca="1" si="45"/>
        <v>0</v>
      </c>
      <c r="M81" s="33">
        <f t="shared" ca="1" si="49"/>
        <v>0</v>
      </c>
      <c r="N81" s="33">
        <f t="shared" ca="1" si="46"/>
        <v>0</v>
      </c>
      <c r="O81" s="33">
        <f t="shared" ca="1" si="47"/>
        <v>0</v>
      </c>
      <c r="P81" s="33">
        <f t="shared" ca="1" si="38"/>
        <v>0</v>
      </c>
      <c r="Q81" s="33">
        <f t="shared" ca="1" si="38"/>
        <v>0</v>
      </c>
      <c r="R81" s="33">
        <f t="shared" ca="1" si="38"/>
        <v>0</v>
      </c>
      <c r="S81" s="33">
        <f t="shared" ca="1" si="38"/>
        <v>0</v>
      </c>
      <c r="T81" s="33">
        <f t="shared" ca="1" si="41"/>
        <v>0</v>
      </c>
      <c r="U81" s="33">
        <f t="shared" ca="1" si="41"/>
        <v>0</v>
      </c>
      <c r="V81" s="33">
        <f t="shared" ca="1" si="41"/>
        <v>0</v>
      </c>
      <c r="W81" s="33">
        <f t="shared" ca="1" si="41"/>
        <v>0</v>
      </c>
      <c r="X81" s="33">
        <f t="shared" ca="1" si="41"/>
        <v>0</v>
      </c>
      <c r="Y81" s="33">
        <f t="shared" ca="1" si="41"/>
        <v>0</v>
      </c>
      <c r="Z81" s="33">
        <f t="shared" ca="1" si="41"/>
        <v>0</v>
      </c>
      <c r="AA81" s="33">
        <f t="shared" ca="1" si="41"/>
        <v>0</v>
      </c>
      <c r="AB81" s="33">
        <f t="shared" ca="1" si="41"/>
        <v>0</v>
      </c>
      <c r="AC81" s="33">
        <f t="shared" ca="1" si="41"/>
        <v>0</v>
      </c>
      <c r="AD81" s="33">
        <f t="shared" ca="1" si="41"/>
        <v>0</v>
      </c>
      <c r="AE81" s="33">
        <f t="shared" ca="1" si="51"/>
        <v>0</v>
      </c>
      <c r="AF81" s="33">
        <f t="shared" ca="1" si="51"/>
        <v>0</v>
      </c>
      <c r="AG81" s="33">
        <f t="shared" ca="1" si="51"/>
        <v>0</v>
      </c>
      <c r="AH81" s="33">
        <f t="shared" ca="1" si="51"/>
        <v>0</v>
      </c>
      <c r="AI81" s="33">
        <f t="shared" ca="1" si="51"/>
        <v>0</v>
      </c>
      <c r="AJ81" s="33">
        <f t="shared" ca="1" si="51"/>
        <v>0</v>
      </c>
      <c r="AK81" s="33">
        <f t="shared" ca="1" si="51"/>
        <v>0</v>
      </c>
      <c r="AL81" s="33">
        <f t="shared" ca="1" si="51"/>
        <v>0</v>
      </c>
      <c r="AM81" s="33">
        <f t="shared" ca="1" si="51"/>
        <v>0</v>
      </c>
      <c r="AN81" s="33">
        <f t="shared" ca="1" si="51"/>
        <v>0</v>
      </c>
      <c r="AO81" s="33">
        <f t="shared" ca="1" si="52"/>
        <v>0</v>
      </c>
      <c r="AP81" s="33">
        <f t="shared" ca="1" si="52"/>
        <v>0</v>
      </c>
      <c r="AQ81" s="33">
        <f ca="1">SUMIFS(Amount_TI,Location_TI,$A81,FundingSource_TI,AQ$1)+SUMIFS(Amount_CS,Location_CS,$A81,Fundingsource_CS,AQ$1)+SUMIFS(Amount_ETL,Location_ETL,$A81,FundingSource_ETL,AQ$1)+SUMIFS(Amount_Other,Location_Other,$A81,FundingSource_Other,AQ$1)+SUMIFS('CSW Programs'!$J$4:$J$500,'CSW Programs'!$D$4:$D$500,'Location Totals'!$A81,'CSW Programs'!$I$4:$I$500,'School Mailing Address'!$Q$5)</f>
        <v>0</v>
      </c>
      <c r="AR81" s="33">
        <f ca="1">SUMIFS(Amount_TI,Location_TI,$A81,FundingSource_TI,AR$1)+SUMIFS(Amount_CS,Location_CS,$A81,Fundingsource_CS,AR$1)+SUMIFS(Amount_ETL,Location_ETL,$A81,FundingSource_ETL,AR$1)+SUMIFS(Amount_Other,Location_Other,$A81,FundingSource_Other,AR$1)+SUMIFS('CSW Programs'!$J$4:$J$500,'CSW Programs'!$D$4:$D$500,'Location Totals'!$A81,'CSW Programs'!$I$4:$I$500,'School Mailing Address'!$Q$6)</f>
        <v>0</v>
      </c>
      <c r="AS81" s="33">
        <f ca="1">SUMIFS(Amount_TI,Location_TI,$A81,FundingSource_TI,AS$1)+SUMIFS(Amount_CS,Location_CS,$A81,Fundingsource_CS,AS$1)+SUMIFS(Amount_ETL,Location_ETL,$A81,FundingSource_ETL,AS$1)+SUMIFS(Amount_Other,Location_Other,$A81,FundingSource_Other,AS$1)+SUMIFS('CSW Programs'!$J$4:$J$500,'CSW Programs'!$D$4:$D$500,'Location Totals'!$A81,'CSW Programs'!$I$4:$I$500,'School Mailing Address'!$Q$7)</f>
        <v>0</v>
      </c>
      <c r="AT81" s="33">
        <f ca="1">SUMIFS(Amount_TI,Location_TI,$A81,FundingSource_TI,AT$1)+SUMIFS(Amount_CS,Location_CS,$A81,Fundingsource_CS,AT$1)+SUMIFS(Amount_ETL,Location_ETL,$A81,FundingSource_ETL,AT$1)+SUMIFS(Amount_Other,Location_Other,$A81,FundingSource_Other,AT$1)+SUMIFS('CSW Programs'!$J$4:$J$500,'CSW Programs'!$D$4:$D$500,'Location Totals'!$A81,'CSW Programs'!$I$4:$I$500,'Location Totals'!$AT$1)</f>
        <v>0</v>
      </c>
      <c r="AU81" s="33">
        <f ca="1">SUMIFS(Amount_TI,Location_TI,$A81,FundingSource_TI,AU$1)+SUMIFS(Amount_CS,Location_CS,$A81,Fundingsource_CS,AU$1)+SUMIFS(Amount_ETL,Location_ETL,$A81,FundingSource_ETL,AU$1)+SUMIFS(Amount_Other,Location_Other,$A81,FundingSource_Other,AU$1)+SUMIFS('CSW Programs'!$J$4:$J$500,'CSW Programs'!$D$4:$D$500,'Location Totals'!$A81,'CSW Programs'!$I$4:$I$500,'Location Totals'!$AU$1)</f>
        <v>0</v>
      </c>
      <c r="AV81" s="33">
        <f ca="1">SUMIFS(Amount_TI,Location_TI,$A81,FundingSource_TI,AV$1)+SUMIFS(Amount_CS,Location_CS,$A81,Fundingsource_CS,AV$1)+SUMIFS(Amount_ETL,Location_ETL,$A81,FundingSource_ETL,AV$1)+SUMIFS(Amount_Other,Location_Other,$A81,FundingSource_Other,AV$1)+SUMIFS('CSW Programs'!$J$4:$J$500,'CSW Programs'!$D$4:$D$500,'Location Totals'!$A81,'CSW Programs'!$I$4:$I$500,'Location Totals'!$AV$1)</f>
        <v>0</v>
      </c>
      <c r="AW81" s="33"/>
      <c r="BR81" s="32">
        <v>80</v>
      </c>
      <c r="BT81" s="32">
        <v>80</v>
      </c>
    </row>
    <row r="82" spans="1:72" hidden="1" x14ac:dyDescent="0.2">
      <c r="A82" s="17" t="e">
        <f ca="1">IF('Cover Page'!$C$17&lt;&gt;"YES",IF(HLOOKUP($BZ$1,'District Label'!A:GR,BR82,FALSE)="","",(HLOOKUP($BZ$1,'District Label'!A:GR,BR82,FALSE))),OFFSET('BOCES SELECT'!$CH$4:$CH$402,,,COUNTIF('BOCES SELECT'!E:E,"&gt;0")))</f>
        <v>#N/A</v>
      </c>
      <c r="B82" s="33">
        <f t="shared" ca="1" si="42"/>
        <v>0</v>
      </c>
      <c r="C82" s="33">
        <f t="shared" ca="1" si="43"/>
        <v>0</v>
      </c>
      <c r="D82" s="33">
        <f t="shared" ca="1" si="50"/>
        <v>0</v>
      </c>
      <c r="E82" s="33">
        <f t="shared" ca="1" si="50"/>
        <v>0</v>
      </c>
      <c r="F82" s="33">
        <f t="shared" ca="1" si="50"/>
        <v>0</v>
      </c>
      <c r="G82" s="33">
        <f t="shared" ca="1" si="50"/>
        <v>0</v>
      </c>
      <c r="H82" s="33">
        <f t="shared" ca="1" si="25"/>
        <v>0</v>
      </c>
      <c r="I82" s="33">
        <f t="shared" ca="1" si="50"/>
        <v>0</v>
      </c>
      <c r="J82" s="50">
        <f t="shared" ca="1" si="44"/>
        <v>0</v>
      </c>
      <c r="K82" s="33">
        <f t="shared" ca="1" si="48"/>
        <v>0</v>
      </c>
      <c r="L82" s="33">
        <f t="shared" ca="1" si="45"/>
        <v>0</v>
      </c>
      <c r="M82" s="33">
        <f t="shared" ca="1" si="49"/>
        <v>0</v>
      </c>
      <c r="N82" s="33">
        <f t="shared" ca="1" si="46"/>
        <v>0</v>
      </c>
      <c r="O82" s="33">
        <f t="shared" ca="1" si="47"/>
        <v>0</v>
      </c>
      <c r="P82" s="33">
        <f t="shared" ca="1" si="38"/>
        <v>0</v>
      </c>
      <c r="Q82" s="33">
        <f t="shared" ca="1" si="38"/>
        <v>0</v>
      </c>
      <c r="R82" s="33">
        <f t="shared" ca="1" si="38"/>
        <v>0</v>
      </c>
      <c r="S82" s="33">
        <f t="shared" ca="1" si="38"/>
        <v>0</v>
      </c>
      <c r="T82" s="33">
        <f t="shared" ca="1" si="41"/>
        <v>0</v>
      </c>
      <c r="U82" s="33">
        <f t="shared" ca="1" si="41"/>
        <v>0</v>
      </c>
      <c r="V82" s="33">
        <f t="shared" ca="1" si="41"/>
        <v>0</v>
      </c>
      <c r="W82" s="33">
        <f t="shared" ca="1" si="41"/>
        <v>0</v>
      </c>
      <c r="X82" s="33">
        <f t="shared" ca="1" si="41"/>
        <v>0</v>
      </c>
      <c r="Y82" s="33">
        <f t="shared" ca="1" si="41"/>
        <v>0</v>
      </c>
      <c r="Z82" s="33">
        <f t="shared" ca="1" si="41"/>
        <v>0</v>
      </c>
      <c r="AA82" s="33">
        <f t="shared" ca="1" si="41"/>
        <v>0</v>
      </c>
      <c r="AB82" s="33">
        <f t="shared" ca="1" si="41"/>
        <v>0</v>
      </c>
      <c r="AC82" s="33">
        <f t="shared" ca="1" si="41"/>
        <v>0</v>
      </c>
      <c r="AD82" s="33">
        <f t="shared" ca="1" si="41"/>
        <v>0</v>
      </c>
      <c r="AE82" s="33">
        <f t="shared" ca="1" si="51"/>
        <v>0</v>
      </c>
      <c r="AF82" s="33">
        <f t="shared" ca="1" si="51"/>
        <v>0</v>
      </c>
      <c r="AG82" s="33">
        <f t="shared" ca="1" si="51"/>
        <v>0</v>
      </c>
      <c r="AH82" s="33">
        <f t="shared" ca="1" si="51"/>
        <v>0</v>
      </c>
      <c r="AI82" s="33">
        <f t="shared" ca="1" si="51"/>
        <v>0</v>
      </c>
      <c r="AJ82" s="33">
        <f t="shared" ca="1" si="51"/>
        <v>0</v>
      </c>
      <c r="AK82" s="33">
        <f t="shared" ca="1" si="51"/>
        <v>0</v>
      </c>
      <c r="AL82" s="33">
        <f t="shared" ca="1" si="51"/>
        <v>0</v>
      </c>
      <c r="AM82" s="33">
        <f t="shared" ca="1" si="51"/>
        <v>0</v>
      </c>
      <c r="AN82" s="33">
        <f t="shared" ca="1" si="51"/>
        <v>0</v>
      </c>
      <c r="AO82" s="33">
        <f t="shared" ca="1" si="52"/>
        <v>0</v>
      </c>
      <c r="AP82" s="33">
        <f t="shared" ca="1" si="52"/>
        <v>0</v>
      </c>
      <c r="AQ82" s="33">
        <f ca="1">SUMIFS(Amount_TI,Location_TI,$A82,FundingSource_TI,AQ$1)+SUMIFS(Amount_CS,Location_CS,$A82,Fundingsource_CS,AQ$1)+SUMIFS(Amount_ETL,Location_ETL,$A82,FundingSource_ETL,AQ$1)+SUMIFS(Amount_Other,Location_Other,$A82,FundingSource_Other,AQ$1)+SUMIFS('CSW Programs'!$J$4:$J$500,'CSW Programs'!$D$4:$D$500,'Location Totals'!$A82,'CSW Programs'!$I$4:$I$500,'School Mailing Address'!$Q$5)</f>
        <v>0</v>
      </c>
      <c r="AR82" s="33">
        <f ca="1">SUMIFS(Amount_TI,Location_TI,$A82,FundingSource_TI,AR$1)+SUMIFS(Amount_CS,Location_CS,$A82,Fundingsource_CS,AR$1)+SUMIFS(Amount_ETL,Location_ETL,$A82,FundingSource_ETL,AR$1)+SUMIFS(Amount_Other,Location_Other,$A82,FundingSource_Other,AR$1)+SUMIFS('CSW Programs'!$J$4:$J$500,'CSW Programs'!$D$4:$D$500,'Location Totals'!$A82,'CSW Programs'!$I$4:$I$500,'School Mailing Address'!$Q$6)</f>
        <v>0</v>
      </c>
      <c r="AS82" s="33">
        <f ca="1">SUMIFS(Amount_TI,Location_TI,$A82,FundingSource_TI,AS$1)+SUMIFS(Amount_CS,Location_CS,$A82,Fundingsource_CS,AS$1)+SUMIFS(Amount_ETL,Location_ETL,$A82,FundingSource_ETL,AS$1)+SUMIFS(Amount_Other,Location_Other,$A82,FundingSource_Other,AS$1)+SUMIFS('CSW Programs'!$J$4:$J$500,'CSW Programs'!$D$4:$D$500,'Location Totals'!$A82,'CSW Programs'!$I$4:$I$500,'School Mailing Address'!$Q$7)</f>
        <v>0</v>
      </c>
      <c r="AT82" s="33">
        <f ca="1">SUMIFS(Amount_TI,Location_TI,$A82,FundingSource_TI,AT$1)+SUMIFS(Amount_CS,Location_CS,$A82,Fundingsource_CS,AT$1)+SUMIFS(Amount_ETL,Location_ETL,$A82,FundingSource_ETL,AT$1)+SUMIFS(Amount_Other,Location_Other,$A82,FundingSource_Other,AT$1)+SUMIFS('CSW Programs'!$J$4:$J$500,'CSW Programs'!$D$4:$D$500,'Location Totals'!$A82,'CSW Programs'!$I$4:$I$500,'Location Totals'!$AT$1)</f>
        <v>0</v>
      </c>
      <c r="AU82" s="33">
        <f ca="1">SUMIFS(Amount_TI,Location_TI,$A82,FundingSource_TI,AU$1)+SUMIFS(Amount_CS,Location_CS,$A82,Fundingsource_CS,AU$1)+SUMIFS(Amount_ETL,Location_ETL,$A82,FundingSource_ETL,AU$1)+SUMIFS(Amount_Other,Location_Other,$A82,FundingSource_Other,AU$1)+SUMIFS('CSW Programs'!$J$4:$J$500,'CSW Programs'!$D$4:$D$500,'Location Totals'!$A82,'CSW Programs'!$I$4:$I$500,'Location Totals'!$AU$1)</f>
        <v>0</v>
      </c>
      <c r="AV82" s="33">
        <f ca="1">SUMIFS(Amount_TI,Location_TI,$A82,FundingSource_TI,AV$1)+SUMIFS(Amount_CS,Location_CS,$A82,Fundingsource_CS,AV$1)+SUMIFS(Amount_ETL,Location_ETL,$A82,FundingSource_ETL,AV$1)+SUMIFS(Amount_Other,Location_Other,$A82,FundingSource_Other,AV$1)+SUMIFS('CSW Programs'!$J$4:$J$500,'CSW Programs'!$D$4:$D$500,'Location Totals'!$A82,'CSW Programs'!$I$4:$I$500,'Location Totals'!$AV$1)</f>
        <v>0</v>
      </c>
      <c r="AW82" s="33"/>
      <c r="BR82" s="32">
        <v>81</v>
      </c>
      <c r="BT82" s="32">
        <v>81</v>
      </c>
    </row>
    <row r="83" spans="1:72" hidden="1" x14ac:dyDescent="0.2">
      <c r="A83" s="17" t="e">
        <f ca="1">IF('Cover Page'!$C$17&lt;&gt;"YES",IF(HLOOKUP($BZ$1,'District Label'!A:GR,BR83,FALSE)="","",(HLOOKUP($BZ$1,'District Label'!A:GR,BR83,FALSE))),OFFSET('BOCES SELECT'!$CH$4:$CH$402,,,COUNTIF('BOCES SELECT'!E:E,"&gt;0")))</f>
        <v>#N/A</v>
      </c>
      <c r="B83" s="33">
        <f t="shared" ca="1" si="42"/>
        <v>0</v>
      </c>
      <c r="C83" s="33">
        <f t="shared" ca="1" si="43"/>
        <v>0</v>
      </c>
      <c r="D83" s="33">
        <f t="shared" ca="1" si="50"/>
        <v>0</v>
      </c>
      <c r="E83" s="33">
        <f t="shared" ca="1" si="50"/>
        <v>0</v>
      </c>
      <c r="F83" s="33">
        <f t="shared" ca="1" si="50"/>
        <v>0</v>
      </c>
      <c r="G83" s="33">
        <f t="shared" ca="1" si="50"/>
        <v>0</v>
      </c>
      <c r="H83" s="33">
        <f t="shared" ca="1" si="25"/>
        <v>0</v>
      </c>
      <c r="I83" s="33">
        <f t="shared" ca="1" si="50"/>
        <v>0</v>
      </c>
      <c r="J83" s="50">
        <f t="shared" ca="1" si="44"/>
        <v>0</v>
      </c>
      <c r="K83" s="33">
        <f t="shared" ca="1" si="48"/>
        <v>0</v>
      </c>
      <c r="L83" s="33">
        <f t="shared" ca="1" si="45"/>
        <v>0</v>
      </c>
      <c r="M83" s="33">
        <f t="shared" ca="1" si="49"/>
        <v>0</v>
      </c>
      <c r="N83" s="33">
        <f t="shared" ca="1" si="46"/>
        <v>0</v>
      </c>
      <c r="O83" s="33">
        <f t="shared" ca="1" si="47"/>
        <v>0</v>
      </c>
      <c r="P83" s="33">
        <f t="shared" ca="1" si="38"/>
        <v>0</v>
      </c>
      <c r="Q83" s="33">
        <f t="shared" ca="1" si="38"/>
        <v>0</v>
      </c>
      <c r="R83" s="33">
        <f t="shared" ca="1" si="38"/>
        <v>0</v>
      </c>
      <c r="S83" s="33">
        <f t="shared" ca="1" si="38"/>
        <v>0</v>
      </c>
      <c r="T83" s="33">
        <f t="shared" ca="1" si="41"/>
        <v>0</v>
      </c>
      <c r="U83" s="33">
        <f t="shared" ca="1" si="41"/>
        <v>0</v>
      </c>
      <c r="V83" s="33">
        <f t="shared" ca="1" si="41"/>
        <v>0</v>
      </c>
      <c r="W83" s="33">
        <f t="shared" ca="1" si="41"/>
        <v>0</v>
      </c>
      <c r="X83" s="33">
        <f t="shared" ca="1" si="41"/>
        <v>0</v>
      </c>
      <c r="Y83" s="33">
        <f t="shared" ca="1" si="41"/>
        <v>0</v>
      </c>
      <c r="Z83" s="33">
        <f t="shared" ca="1" si="41"/>
        <v>0</v>
      </c>
      <c r="AA83" s="33">
        <f t="shared" ca="1" si="41"/>
        <v>0</v>
      </c>
      <c r="AB83" s="33">
        <f t="shared" ca="1" si="41"/>
        <v>0</v>
      </c>
      <c r="AC83" s="33">
        <f t="shared" ca="1" si="41"/>
        <v>0</v>
      </c>
      <c r="AD83" s="33">
        <f t="shared" ca="1" si="41"/>
        <v>0</v>
      </c>
      <c r="AE83" s="33">
        <f t="shared" ca="1" si="51"/>
        <v>0</v>
      </c>
      <c r="AF83" s="33">
        <f t="shared" ca="1" si="51"/>
        <v>0</v>
      </c>
      <c r="AG83" s="33">
        <f t="shared" ca="1" si="51"/>
        <v>0</v>
      </c>
      <c r="AH83" s="33">
        <f t="shared" ca="1" si="51"/>
        <v>0</v>
      </c>
      <c r="AI83" s="33">
        <f t="shared" ca="1" si="51"/>
        <v>0</v>
      </c>
      <c r="AJ83" s="33">
        <f t="shared" ca="1" si="51"/>
        <v>0</v>
      </c>
      <c r="AK83" s="33">
        <f t="shared" ca="1" si="51"/>
        <v>0</v>
      </c>
      <c r="AL83" s="33">
        <f t="shared" ca="1" si="51"/>
        <v>0</v>
      </c>
      <c r="AM83" s="33">
        <f t="shared" ca="1" si="51"/>
        <v>0</v>
      </c>
      <c r="AN83" s="33">
        <f t="shared" ca="1" si="51"/>
        <v>0</v>
      </c>
      <c r="AO83" s="33">
        <f t="shared" ca="1" si="52"/>
        <v>0</v>
      </c>
      <c r="AP83" s="33">
        <f t="shared" ca="1" si="52"/>
        <v>0</v>
      </c>
      <c r="AQ83" s="33">
        <f ca="1">SUMIFS(Amount_TI,Location_TI,$A83,FundingSource_TI,AQ$1)+SUMIFS(Amount_CS,Location_CS,$A83,Fundingsource_CS,AQ$1)+SUMIFS(Amount_ETL,Location_ETL,$A83,FundingSource_ETL,AQ$1)+SUMIFS(Amount_Other,Location_Other,$A83,FundingSource_Other,AQ$1)+SUMIFS('CSW Programs'!$J$4:$J$500,'CSW Programs'!$D$4:$D$500,'Location Totals'!$A83,'CSW Programs'!$I$4:$I$500,'School Mailing Address'!$Q$5)</f>
        <v>0</v>
      </c>
      <c r="AR83" s="33">
        <f ca="1">SUMIFS(Amount_TI,Location_TI,$A83,FundingSource_TI,AR$1)+SUMIFS(Amount_CS,Location_CS,$A83,Fundingsource_CS,AR$1)+SUMIFS(Amount_ETL,Location_ETL,$A83,FundingSource_ETL,AR$1)+SUMIFS(Amount_Other,Location_Other,$A83,FundingSource_Other,AR$1)+SUMIFS('CSW Programs'!$J$4:$J$500,'CSW Programs'!$D$4:$D$500,'Location Totals'!$A83,'CSW Programs'!$I$4:$I$500,'School Mailing Address'!$Q$6)</f>
        <v>0</v>
      </c>
      <c r="AS83" s="33">
        <f ca="1">SUMIFS(Amount_TI,Location_TI,$A83,FundingSource_TI,AS$1)+SUMIFS(Amount_CS,Location_CS,$A83,Fundingsource_CS,AS$1)+SUMIFS(Amount_ETL,Location_ETL,$A83,FundingSource_ETL,AS$1)+SUMIFS(Amount_Other,Location_Other,$A83,FundingSource_Other,AS$1)+SUMIFS('CSW Programs'!$J$4:$J$500,'CSW Programs'!$D$4:$D$500,'Location Totals'!$A83,'CSW Programs'!$I$4:$I$500,'School Mailing Address'!$Q$7)</f>
        <v>0</v>
      </c>
      <c r="AT83" s="33">
        <f ca="1">SUMIFS(Amount_TI,Location_TI,$A83,FundingSource_TI,AT$1)+SUMIFS(Amount_CS,Location_CS,$A83,Fundingsource_CS,AT$1)+SUMIFS(Amount_ETL,Location_ETL,$A83,FundingSource_ETL,AT$1)+SUMIFS(Amount_Other,Location_Other,$A83,FundingSource_Other,AT$1)+SUMIFS('CSW Programs'!$J$4:$J$500,'CSW Programs'!$D$4:$D$500,'Location Totals'!$A83,'CSW Programs'!$I$4:$I$500,'Location Totals'!$AT$1)</f>
        <v>0</v>
      </c>
      <c r="AU83" s="33">
        <f ca="1">SUMIFS(Amount_TI,Location_TI,$A83,FundingSource_TI,AU$1)+SUMIFS(Amount_CS,Location_CS,$A83,Fundingsource_CS,AU$1)+SUMIFS(Amount_ETL,Location_ETL,$A83,FundingSource_ETL,AU$1)+SUMIFS(Amount_Other,Location_Other,$A83,FundingSource_Other,AU$1)+SUMIFS('CSW Programs'!$J$4:$J$500,'CSW Programs'!$D$4:$D$500,'Location Totals'!$A83,'CSW Programs'!$I$4:$I$500,'Location Totals'!$AU$1)</f>
        <v>0</v>
      </c>
      <c r="AV83" s="33">
        <f ca="1">SUMIFS(Amount_TI,Location_TI,$A83,FundingSource_TI,AV$1)+SUMIFS(Amount_CS,Location_CS,$A83,Fundingsource_CS,AV$1)+SUMIFS(Amount_ETL,Location_ETL,$A83,FundingSource_ETL,AV$1)+SUMIFS(Amount_Other,Location_Other,$A83,FundingSource_Other,AV$1)+SUMIFS('CSW Programs'!$J$4:$J$500,'CSW Programs'!$D$4:$D$500,'Location Totals'!$A83,'CSW Programs'!$I$4:$I$500,'Location Totals'!$AV$1)</f>
        <v>0</v>
      </c>
      <c r="AW83" s="33"/>
      <c r="BR83" s="32">
        <v>82</v>
      </c>
      <c r="BT83" s="32">
        <v>82</v>
      </c>
    </row>
    <row r="84" spans="1:72" hidden="1" x14ac:dyDescent="0.2">
      <c r="A84" s="17" t="e">
        <f ca="1">IF('Cover Page'!$C$17&lt;&gt;"YES",IF(HLOOKUP($BZ$1,'District Label'!A:GR,BR84,FALSE)="","",(HLOOKUP($BZ$1,'District Label'!A:GR,BR84,FALSE))),OFFSET('BOCES SELECT'!$CH$4:$CH$402,,,COUNTIF('BOCES SELECT'!E:E,"&gt;0")))</f>
        <v>#N/A</v>
      </c>
      <c r="B84" s="33">
        <f t="shared" ca="1" si="42"/>
        <v>0</v>
      </c>
      <c r="C84" s="33">
        <f t="shared" ca="1" si="43"/>
        <v>0</v>
      </c>
      <c r="D84" s="33">
        <f t="shared" ca="1" si="50"/>
        <v>0</v>
      </c>
      <c r="E84" s="33">
        <f t="shared" ca="1" si="50"/>
        <v>0</v>
      </c>
      <c r="F84" s="33">
        <f t="shared" ca="1" si="50"/>
        <v>0</v>
      </c>
      <c r="G84" s="33">
        <f t="shared" ca="1" si="50"/>
        <v>0</v>
      </c>
      <c r="H84" s="33">
        <f t="shared" ref="H84:H147" ca="1" si="53">SUMIFS(Amount_TI,Location_TI,$A84,source_ti,H$1)+SUMIFS(Amount_CS,Location_CS,$A84,source_cs,H$1)+SUMIFS(Amount_ETL,Location_ETL,$A84,source_etl,H$1)+SUMIFS(Amount_Other,Location_Other,$A84,source_other,H$1)+SUMIFS(Amount_SW,Location_SW,$A84,FundingSource_SW,H$1)</f>
        <v>0</v>
      </c>
      <c r="I84" s="33">
        <f t="shared" ca="1" si="50"/>
        <v>0</v>
      </c>
      <c r="J84" s="50">
        <f t="shared" ca="1" si="44"/>
        <v>0</v>
      </c>
      <c r="K84" s="33">
        <f t="shared" ca="1" si="48"/>
        <v>0</v>
      </c>
      <c r="L84" s="33">
        <f t="shared" ca="1" si="45"/>
        <v>0</v>
      </c>
      <c r="M84" s="33">
        <f t="shared" ca="1" si="49"/>
        <v>0</v>
      </c>
      <c r="N84" s="33">
        <f t="shared" ca="1" si="46"/>
        <v>0</v>
      </c>
      <c r="O84" s="33">
        <f t="shared" ca="1" si="47"/>
        <v>0</v>
      </c>
      <c r="P84" s="33">
        <f t="shared" ref="P84:S103" ca="1" si="54">SUMIFS(Amount_TI,Location_TI,$A84,Program_TI,P$1)+SUMIFS(Amount_CS,Location_CS,$A84,Program_CS,P$1)+SUMIFS(Amount_ETL,Location_ETL,$A84,Program_ETL,P$1)+SUMIFS(Amount_Other,Location_Other,$A84,Program_Other,P$1)</f>
        <v>0</v>
      </c>
      <c r="Q84" s="33">
        <f t="shared" ca="1" si="54"/>
        <v>0</v>
      </c>
      <c r="R84" s="33">
        <f t="shared" ca="1" si="54"/>
        <v>0</v>
      </c>
      <c r="S84" s="33">
        <f t="shared" ca="1" si="54"/>
        <v>0</v>
      </c>
      <c r="T84" s="33">
        <f t="shared" ca="1" si="41"/>
        <v>0</v>
      </c>
      <c r="U84" s="33">
        <f t="shared" ca="1" si="41"/>
        <v>0</v>
      </c>
      <c r="V84" s="33">
        <f t="shared" ca="1" si="41"/>
        <v>0</v>
      </c>
      <c r="W84" s="33">
        <f t="shared" ca="1" si="41"/>
        <v>0</v>
      </c>
      <c r="X84" s="33">
        <f t="shared" ca="1" si="41"/>
        <v>0</v>
      </c>
      <c r="Y84" s="33">
        <f t="shared" ca="1" si="41"/>
        <v>0</v>
      </c>
      <c r="Z84" s="33">
        <f t="shared" ca="1" si="41"/>
        <v>0</v>
      </c>
      <c r="AA84" s="33">
        <f t="shared" ca="1" si="41"/>
        <v>0</v>
      </c>
      <c r="AB84" s="33">
        <f t="shared" ca="1" si="41"/>
        <v>0</v>
      </c>
      <c r="AC84" s="33">
        <f t="shared" ca="1" si="41"/>
        <v>0</v>
      </c>
      <c r="AD84" s="33">
        <f t="shared" ca="1" si="41"/>
        <v>0</v>
      </c>
      <c r="AE84" s="33">
        <f t="shared" ref="AE84:AN93" ca="1" si="55">SUMIFS(Amount_TI,Location_TI,$A84,FundingSource_TI,AE$1)+SUMIFS(Amount_CS,Location_CS,$A84,Fundingsource_CS,AE$1)+SUMIFS(Amount_ETL,Location_ETL,$A84,FundingSource_ETL,AE$1)+SUMIFS(Amount_Other,Location_Other,$A84,FundingSource_Other,AE$1)</f>
        <v>0</v>
      </c>
      <c r="AF84" s="33">
        <f t="shared" ca="1" si="55"/>
        <v>0</v>
      </c>
      <c r="AG84" s="33">
        <f t="shared" ca="1" si="55"/>
        <v>0</v>
      </c>
      <c r="AH84" s="33">
        <f t="shared" ca="1" si="55"/>
        <v>0</v>
      </c>
      <c r="AI84" s="33">
        <f t="shared" ca="1" si="55"/>
        <v>0</v>
      </c>
      <c r="AJ84" s="33">
        <f t="shared" ca="1" si="55"/>
        <v>0</v>
      </c>
      <c r="AK84" s="33">
        <f t="shared" ca="1" si="55"/>
        <v>0</v>
      </c>
      <c r="AL84" s="33">
        <f t="shared" ca="1" si="55"/>
        <v>0</v>
      </c>
      <c r="AM84" s="33">
        <f t="shared" ca="1" si="55"/>
        <v>0</v>
      </c>
      <c r="AN84" s="33">
        <f t="shared" ca="1" si="55"/>
        <v>0</v>
      </c>
      <c r="AO84" s="33">
        <f t="shared" ref="AO84:AP93" ca="1" si="56">SUMIFS(Amount_TI,Location_TI,$A84,FundingSource_TI,AO$1)+SUMIFS(Amount_CS,Location_CS,$A84,Fundingsource_CS,AO$1)+SUMIFS(Amount_ETL,Location_ETL,$A84,FundingSource_ETL,AO$1)+SUMIFS(Amount_Other,Location_Other,$A84,FundingSource_Other,AO$1)</f>
        <v>0</v>
      </c>
      <c r="AP84" s="33">
        <f t="shared" ca="1" si="56"/>
        <v>0</v>
      </c>
      <c r="AQ84" s="33">
        <f ca="1">SUMIFS(Amount_TI,Location_TI,$A84,FundingSource_TI,AQ$1)+SUMIFS(Amount_CS,Location_CS,$A84,Fundingsource_CS,AQ$1)+SUMIFS(Amount_ETL,Location_ETL,$A84,FundingSource_ETL,AQ$1)+SUMIFS(Amount_Other,Location_Other,$A84,FundingSource_Other,AQ$1)+SUMIFS('CSW Programs'!$J$4:$J$500,'CSW Programs'!$D$4:$D$500,'Location Totals'!$A84,'CSW Programs'!$I$4:$I$500,'School Mailing Address'!$Q$5)</f>
        <v>0</v>
      </c>
      <c r="AR84" s="33">
        <f ca="1">SUMIFS(Amount_TI,Location_TI,$A84,FundingSource_TI,AR$1)+SUMIFS(Amount_CS,Location_CS,$A84,Fundingsource_CS,AR$1)+SUMIFS(Amount_ETL,Location_ETL,$A84,FundingSource_ETL,AR$1)+SUMIFS(Amount_Other,Location_Other,$A84,FundingSource_Other,AR$1)+SUMIFS('CSW Programs'!$J$4:$J$500,'CSW Programs'!$D$4:$D$500,'Location Totals'!$A84,'CSW Programs'!$I$4:$I$500,'School Mailing Address'!$Q$6)</f>
        <v>0</v>
      </c>
      <c r="AS84" s="33">
        <f ca="1">SUMIFS(Amount_TI,Location_TI,$A84,FundingSource_TI,AS$1)+SUMIFS(Amount_CS,Location_CS,$A84,Fundingsource_CS,AS$1)+SUMIFS(Amount_ETL,Location_ETL,$A84,FundingSource_ETL,AS$1)+SUMIFS(Amount_Other,Location_Other,$A84,FundingSource_Other,AS$1)+SUMIFS('CSW Programs'!$J$4:$J$500,'CSW Programs'!$D$4:$D$500,'Location Totals'!$A84,'CSW Programs'!$I$4:$I$500,'School Mailing Address'!$Q$7)</f>
        <v>0</v>
      </c>
      <c r="AT84" s="33">
        <f ca="1">SUMIFS(Amount_TI,Location_TI,$A84,FundingSource_TI,AT$1)+SUMIFS(Amount_CS,Location_CS,$A84,Fundingsource_CS,AT$1)+SUMIFS(Amount_ETL,Location_ETL,$A84,FundingSource_ETL,AT$1)+SUMIFS(Amount_Other,Location_Other,$A84,FundingSource_Other,AT$1)+SUMIFS('CSW Programs'!$J$4:$J$500,'CSW Programs'!$D$4:$D$500,'Location Totals'!$A84,'CSW Programs'!$I$4:$I$500,'Location Totals'!$AT$1)</f>
        <v>0</v>
      </c>
      <c r="AU84" s="33">
        <f ca="1">SUMIFS(Amount_TI,Location_TI,$A84,FundingSource_TI,AU$1)+SUMIFS(Amount_CS,Location_CS,$A84,Fundingsource_CS,AU$1)+SUMIFS(Amount_ETL,Location_ETL,$A84,FundingSource_ETL,AU$1)+SUMIFS(Amount_Other,Location_Other,$A84,FundingSource_Other,AU$1)+SUMIFS('CSW Programs'!$J$4:$J$500,'CSW Programs'!$D$4:$D$500,'Location Totals'!$A84,'CSW Programs'!$I$4:$I$500,'Location Totals'!$AU$1)</f>
        <v>0</v>
      </c>
      <c r="AV84" s="33">
        <f ca="1">SUMIFS(Amount_TI,Location_TI,$A84,FundingSource_TI,AV$1)+SUMIFS(Amount_CS,Location_CS,$A84,Fundingsource_CS,AV$1)+SUMIFS(Amount_ETL,Location_ETL,$A84,FundingSource_ETL,AV$1)+SUMIFS(Amount_Other,Location_Other,$A84,FundingSource_Other,AV$1)+SUMIFS('CSW Programs'!$J$4:$J$500,'CSW Programs'!$D$4:$D$500,'Location Totals'!$A84,'CSW Programs'!$I$4:$I$500,'Location Totals'!$AV$1)</f>
        <v>0</v>
      </c>
      <c r="AW84" s="33"/>
      <c r="BR84" s="32">
        <v>83</v>
      </c>
      <c r="BT84" s="32">
        <v>83</v>
      </c>
    </row>
    <row r="85" spans="1:72" hidden="1" x14ac:dyDescent="0.2">
      <c r="A85" s="17" t="e">
        <f ca="1">IF('Cover Page'!$C$17&lt;&gt;"YES",IF(HLOOKUP($BZ$1,'District Label'!A:GR,BR85,FALSE)="","",(HLOOKUP($BZ$1,'District Label'!A:GR,BR85,FALSE))),OFFSET('BOCES SELECT'!$CH$4:$CH$402,,,COUNTIF('BOCES SELECT'!E:E,"&gt;0")))</f>
        <v>#N/A</v>
      </c>
      <c r="B85" s="33">
        <f t="shared" ca="1" si="42"/>
        <v>0</v>
      </c>
      <c r="C85" s="33">
        <f t="shared" ca="1" si="43"/>
        <v>0</v>
      </c>
      <c r="D85" s="33">
        <f t="shared" ca="1" si="50"/>
        <v>0</v>
      </c>
      <c r="E85" s="33">
        <f t="shared" ca="1" si="50"/>
        <v>0</v>
      </c>
      <c r="F85" s="33">
        <f t="shared" ca="1" si="50"/>
        <v>0</v>
      </c>
      <c r="G85" s="33">
        <f t="shared" ca="1" si="50"/>
        <v>0</v>
      </c>
      <c r="H85" s="33">
        <f t="shared" ca="1" si="53"/>
        <v>0</v>
      </c>
      <c r="I85" s="33">
        <f t="shared" ca="1" si="50"/>
        <v>0</v>
      </c>
      <c r="J85" s="50">
        <f t="shared" ca="1" si="44"/>
        <v>0</v>
      </c>
      <c r="K85" s="33">
        <f t="shared" ca="1" si="48"/>
        <v>0</v>
      </c>
      <c r="L85" s="33">
        <f t="shared" ca="1" si="45"/>
        <v>0</v>
      </c>
      <c r="M85" s="33">
        <f t="shared" ca="1" si="49"/>
        <v>0</v>
      </c>
      <c r="N85" s="33">
        <f t="shared" ca="1" si="46"/>
        <v>0</v>
      </c>
      <c r="O85" s="33">
        <f t="shared" ca="1" si="47"/>
        <v>0</v>
      </c>
      <c r="P85" s="33">
        <f t="shared" ca="1" si="54"/>
        <v>0</v>
      </c>
      <c r="Q85" s="33">
        <f t="shared" ca="1" si="54"/>
        <v>0</v>
      </c>
      <c r="R85" s="33">
        <f t="shared" ca="1" si="54"/>
        <v>0</v>
      </c>
      <c r="S85" s="33">
        <f t="shared" ca="1" si="54"/>
        <v>0</v>
      </c>
      <c r="T85" s="33">
        <f t="shared" ca="1" si="41"/>
        <v>0</v>
      </c>
      <c r="U85" s="33">
        <f t="shared" ca="1" si="41"/>
        <v>0</v>
      </c>
      <c r="V85" s="33">
        <f t="shared" ca="1" si="41"/>
        <v>0</v>
      </c>
      <c r="W85" s="33">
        <f t="shared" ca="1" si="41"/>
        <v>0</v>
      </c>
      <c r="X85" s="33">
        <f t="shared" ca="1" si="41"/>
        <v>0</v>
      </c>
      <c r="Y85" s="33">
        <f t="shared" ca="1" si="41"/>
        <v>0</v>
      </c>
      <c r="Z85" s="33">
        <f t="shared" ca="1" si="41"/>
        <v>0</v>
      </c>
      <c r="AA85" s="33">
        <f t="shared" ca="1" si="41"/>
        <v>0</v>
      </c>
      <c r="AB85" s="33">
        <f t="shared" ca="1" si="41"/>
        <v>0</v>
      </c>
      <c r="AC85" s="33">
        <f t="shared" ca="1" si="41"/>
        <v>0</v>
      </c>
      <c r="AD85" s="33">
        <f t="shared" ca="1" si="41"/>
        <v>0</v>
      </c>
      <c r="AE85" s="33">
        <f t="shared" ca="1" si="55"/>
        <v>0</v>
      </c>
      <c r="AF85" s="33">
        <f t="shared" ca="1" si="55"/>
        <v>0</v>
      </c>
      <c r="AG85" s="33">
        <f t="shared" ca="1" si="55"/>
        <v>0</v>
      </c>
      <c r="AH85" s="33">
        <f t="shared" ca="1" si="55"/>
        <v>0</v>
      </c>
      <c r="AI85" s="33">
        <f t="shared" ca="1" si="55"/>
        <v>0</v>
      </c>
      <c r="AJ85" s="33">
        <f t="shared" ca="1" si="55"/>
        <v>0</v>
      </c>
      <c r="AK85" s="33">
        <f t="shared" ca="1" si="55"/>
        <v>0</v>
      </c>
      <c r="AL85" s="33">
        <f t="shared" ca="1" si="55"/>
        <v>0</v>
      </c>
      <c r="AM85" s="33">
        <f t="shared" ca="1" si="55"/>
        <v>0</v>
      </c>
      <c r="AN85" s="33">
        <f t="shared" ca="1" si="55"/>
        <v>0</v>
      </c>
      <c r="AO85" s="33">
        <f t="shared" ca="1" si="56"/>
        <v>0</v>
      </c>
      <c r="AP85" s="33">
        <f t="shared" ca="1" si="56"/>
        <v>0</v>
      </c>
      <c r="AQ85" s="33">
        <f ca="1">SUMIFS(Amount_TI,Location_TI,$A85,FundingSource_TI,AQ$1)+SUMIFS(Amount_CS,Location_CS,$A85,Fundingsource_CS,AQ$1)+SUMIFS(Amount_ETL,Location_ETL,$A85,FundingSource_ETL,AQ$1)+SUMIFS(Amount_Other,Location_Other,$A85,FundingSource_Other,AQ$1)+SUMIFS('CSW Programs'!$J$4:$J$500,'CSW Programs'!$D$4:$D$500,'Location Totals'!$A85,'CSW Programs'!$I$4:$I$500,'School Mailing Address'!$Q$5)</f>
        <v>0</v>
      </c>
      <c r="AR85" s="33">
        <f ca="1">SUMIFS(Amount_TI,Location_TI,$A85,FundingSource_TI,AR$1)+SUMIFS(Amount_CS,Location_CS,$A85,Fundingsource_CS,AR$1)+SUMIFS(Amount_ETL,Location_ETL,$A85,FundingSource_ETL,AR$1)+SUMIFS(Amount_Other,Location_Other,$A85,FundingSource_Other,AR$1)+SUMIFS('CSW Programs'!$J$4:$J$500,'CSW Programs'!$D$4:$D$500,'Location Totals'!$A85,'CSW Programs'!$I$4:$I$500,'School Mailing Address'!$Q$6)</f>
        <v>0</v>
      </c>
      <c r="AS85" s="33">
        <f ca="1">SUMIFS(Amount_TI,Location_TI,$A85,FundingSource_TI,AS$1)+SUMIFS(Amount_CS,Location_CS,$A85,Fundingsource_CS,AS$1)+SUMIFS(Amount_ETL,Location_ETL,$A85,FundingSource_ETL,AS$1)+SUMIFS(Amount_Other,Location_Other,$A85,FundingSource_Other,AS$1)+SUMIFS('CSW Programs'!$J$4:$J$500,'CSW Programs'!$D$4:$D$500,'Location Totals'!$A85,'CSW Programs'!$I$4:$I$500,'School Mailing Address'!$Q$7)</f>
        <v>0</v>
      </c>
      <c r="AT85" s="33">
        <f ca="1">SUMIFS(Amount_TI,Location_TI,$A85,FundingSource_TI,AT$1)+SUMIFS(Amount_CS,Location_CS,$A85,Fundingsource_CS,AT$1)+SUMIFS(Amount_ETL,Location_ETL,$A85,FundingSource_ETL,AT$1)+SUMIFS(Amount_Other,Location_Other,$A85,FundingSource_Other,AT$1)+SUMIFS('CSW Programs'!$J$4:$J$500,'CSW Programs'!$D$4:$D$500,'Location Totals'!$A85,'CSW Programs'!$I$4:$I$500,'Location Totals'!$AT$1)</f>
        <v>0</v>
      </c>
      <c r="AU85" s="33">
        <f ca="1">SUMIFS(Amount_TI,Location_TI,$A85,FundingSource_TI,AU$1)+SUMIFS(Amount_CS,Location_CS,$A85,Fundingsource_CS,AU$1)+SUMIFS(Amount_ETL,Location_ETL,$A85,FundingSource_ETL,AU$1)+SUMIFS(Amount_Other,Location_Other,$A85,FundingSource_Other,AU$1)+SUMIFS('CSW Programs'!$J$4:$J$500,'CSW Programs'!$D$4:$D$500,'Location Totals'!$A85,'CSW Programs'!$I$4:$I$500,'Location Totals'!$AU$1)</f>
        <v>0</v>
      </c>
      <c r="AV85" s="33">
        <f ca="1">SUMIFS(Amount_TI,Location_TI,$A85,FundingSource_TI,AV$1)+SUMIFS(Amount_CS,Location_CS,$A85,Fundingsource_CS,AV$1)+SUMIFS(Amount_ETL,Location_ETL,$A85,FundingSource_ETL,AV$1)+SUMIFS(Amount_Other,Location_Other,$A85,FundingSource_Other,AV$1)+SUMIFS('CSW Programs'!$J$4:$J$500,'CSW Programs'!$D$4:$D$500,'Location Totals'!$A85,'CSW Programs'!$I$4:$I$500,'Location Totals'!$AV$1)</f>
        <v>0</v>
      </c>
      <c r="AW85" s="33"/>
      <c r="BR85" s="32">
        <v>84</v>
      </c>
      <c r="BT85" s="32">
        <v>84</v>
      </c>
    </row>
    <row r="86" spans="1:72" hidden="1" x14ac:dyDescent="0.2">
      <c r="A86" s="17" t="e">
        <f ca="1">IF('Cover Page'!$C$17&lt;&gt;"YES",IF(HLOOKUP($BZ$1,'District Label'!A:GR,BR86,FALSE)="","",(HLOOKUP($BZ$1,'District Label'!A:GR,BR86,FALSE))),OFFSET('BOCES SELECT'!$CH$4:$CH$402,,,COUNTIF('BOCES SELECT'!E:E,"&gt;0")))</f>
        <v>#N/A</v>
      </c>
      <c r="B86" s="33">
        <f t="shared" ca="1" si="42"/>
        <v>0</v>
      </c>
      <c r="C86" s="33">
        <f t="shared" ca="1" si="43"/>
        <v>0</v>
      </c>
      <c r="D86" s="33">
        <f t="shared" ca="1" si="50"/>
        <v>0</v>
      </c>
      <c r="E86" s="33">
        <f t="shared" ca="1" si="50"/>
        <v>0</v>
      </c>
      <c r="F86" s="33">
        <f t="shared" ca="1" si="50"/>
        <v>0</v>
      </c>
      <c r="G86" s="33">
        <f t="shared" ca="1" si="50"/>
        <v>0</v>
      </c>
      <c r="H86" s="33">
        <f t="shared" ca="1" si="53"/>
        <v>0</v>
      </c>
      <c r="I86" s="33">
        <f t="shared" ca="1" si="50"/>
        <v>0</v>
      </c>
      <c r="J86" s="50">
        <f t="shared" ca="1" si="44"/>
        <v>0</v>
      </c>
      <c r="K86" s="33">
        <f t="shared" ca="1" si="48"/>
        <v>0</v>
      </c>
      <c r="L86" s="33">
        <f t="shared" ca="1" si="45"/>
        <v>0</v>
      </c>
      <c r="M86" s="33">
        <f t="shared" ca="1" si="49"/>
        <v>0</v>
      </c>
      <c r="N86" s="33">
        <f t="shared" ca="1" si="46"/>
        <v>0</v>
      </c>
      <c r="O86" s="33">
        <f t="shared" ca="1" si="47"/>
        <v>0</v>
      </c>
      <c r="P86" s="33">
        <f t="shared" ca="1" si="54"/>
        <v>0</v>
      </c>
      <c r="Q86" s="33">
        <f t="shared" ca="1" si="54"/>
        <v>0</v>
      </c>
      <c r="R86" s="33">
        <f t="shared" ca="1" si="54"/>
        <v>0</v>
      </c>
      <c r="S86" s="33">
        <f t="shared" ca="1" si="54"/>
        <v>0</v>
      </c>
      <c r="T86" s="33">
        <f t="shared" ca="1" si="41"/>
        <v>0</v>
      </c>
      <c r="U86" s="33">
        <f t="shared" ca="1" si="41"/>
        <v>0</v>
      </c>
      <c r="V86" s="33">
        <f t="shared" ca="1" si="41"/>
        <v>0</v>
      </c>
      <c r="W86" s="33">
        <f t="shared" ca="1" si="41"/>
        <v>0</v>
      </c>
      <c r="X86" s="33">
        <f t="shared" ca="1" si="41"/>
        <v>0</v>
      </c>
      <c r="Y86" s="33">
        <f t="shared" ca="1" si="41"/>
        <v>0</v>
      </c>
      <c r="Z86" s="33">
        <f t="shared" ca="1" si="41"/>
        <v>0</v>
      </c>
      <c r="AA86" s="33">
        <f t="shared" ca="1" si="41"/>
        <v>0</v>
      </c>
      <c r="AB86" s="33">
        <f t="shared" ca="1" si="41"/>
        <v>0</v>
      </c>
      <c r="AC86" s="33">
        <f t="shared" ca="1" si="41"/>
        <v>0</v>
      </c>
      <c r="AD86" s="33">
        <f t="shared" ca="1" si="41"/>
        <v>0</v>
      </c>
      <c r="AE86" s="33">
        <f t="shared" ca="1" si="55"/>
        <v>0</v>
      </c>
      <c r="AF86" s="33">
        <f t="shared" ca="1" si="55"/>
        <v>0</v>
      </c>
      <c r="AG86" s="33">
        <f t="shared" ca="1" si="55"/>
        <v>0</v>
      </c>
      <c r="AH86" s="33">
        <f t="shared" ca="1" si="55"/>
        <v>0</v>
      </c>
      <c r="AI86" s="33">
        <f t="shared" ca="1" si="55"/>
        <v>0</v>
      </c>
      <c r="AJ86" s="33">
        <f t="shared" ca="1" si="55"/>
        <v>0</v>
      </c>
      <c r="AK86" s="33">
        <f t="shared" ca="1" si="55"/>
        <v>0</v>
      </c>
      <c r="AL86" s="33">
        <f t="shared" ca="1" si="55"/>
        <v>0</v>
      </c>
      <c r="AM86" s="33">
        <f t="shared" ca="1" si="55"/>
        <v>0</v>
      </c>
      <c r="AN86" s="33">
        <f t="shared" ca="1" si="55"/>
        <v>0</v>
      </c>
      <c r="AO86" s="33">
        <f t="shared" ca="1" si="56"/>
        <v>0</v>
      </c>
      <c r="AP86" s="33">
        <f t="shared" ca="1" si="56"/>
        <v>0</v>
      </c>
      <c r="AQ86" s="33">
        <f ca="1">SUMIFS(Amount_TI,Location_TI,$A86,FundingSource_TI,AQ$1)+SUMIFS(Amount_CS,Location_CS,$A86,Fundingsource_CS,AQ$1)+SUMIFS(Amount_ETL,Location_ETL,$A86,FundingSource_ETL,AQ$1)+SUMIFS(Amount_Other,Location_Other,$A86,FundingSource_Other,AQ$1)+SUMIFS('CSW Programs'!$J$4:$J$500,'CSW Programs'!$D$4:$D$500,'Location Totals'!$A86,'CSW Programs'!$I$4:$I$500,'School Mailing Address'!$Q$5)</f>
        <v>0</v>
      </c>
      <c r="AR86" s="33">
        <f ca="1">SUMIFS(Amount_TI,Location_TI,$A86,FundingSource_TI,AR$1)+SUMIFS(Amount_CS,Location_CS,$A86,Fundingsource_CS,AR$1)+SUMIFS(Amount_ETL,Location_ETL,$A86,FundingSource_ETL,AR$1)+SUMIFS(Amount_Other,Location_Other,$A86,FundingSource_Other,AR$1)+SUMIFS('CSW Programs'!$J$4:$J$500,'CSW Programs'!$D$4:$D$500,'Location Totals'!$A86,'CSW Programs'!$I$4:$I$500,'School Mailing Address'!$Q$6)</f>
        <v>0</v>
      </c>
      <c r="AS86" s="33">
        <f ca="1">SUMIFS(Amount_TI,Location_TI,$A86,FundingSource_TI,AS$1)+SUMIFS(Amount_CS,Location_CS,$A86,Fundingsource_CS,AS$1)+SUMIFS(Amount_ETL,Location_ETL,$A86,FundingSource_ETL,AS$1)+SUMIFS(Amount_Other,Location_Other,$A86,FundingSource_Other,AS$1)+SUMIFS('CSW Programs'!$J$4:$J$500,'CSW Programs'!$D$4:$D$500,'Location Totals'!$A86,'CSW Programs'!$I$4:$I$500,'School Mailing Address'!$Q$7)</f>
        <v>0</v>
      </c>
      <c r="AT86" s="33">
        <f ca="1">SUMIFS(Amount_TI,Location_TI,$A86,FundingSource_TI,AT$1)+SUMIFS(Amount_CS,Location_CS,$A86,Fundingsource_CS,AT$1)+SUMIFS(Amount_ETL,Location_ETL,$A86,FundingSource_ETL,AT$1)+SUMIFS(Amount_Other,Location_Other,$A86,FundingSource_Other,AT$1)+SUMIFS('CSW Programs'!$J$4:$J$500,'CSW Programs'!$D$4:$D$500,'Location Totals'!$A86,'CSW Programs'!$I$4:$I$500,'Location Totals'!$AT$1)</f>
        <v>0</v>
      </c>
      <c r="AU86" s="33">
        <f ca="1">SUMIFS(Amount_TI,Location_TI,$A86,FundingSource_TI,AU$1)+SUMIFS(Amount_CS,Location_CS,$A86,Fundingsource_CS,AU$1)+SUMIFS(Amount_ETL,Location_ETL,$A86,FundingSource_ETL,AU$1)+SUMIFS(Amount_Other,Location_Other,$A86,FundingSource_Other,AU$1)+SUMIFS('CSW Programs'!$J$4:$J$500,'CSW Programs'!$D$4:$D$500,'Location Totals'!$A86,'CSW Programs'!$I$4:$I$500,'Location Totals'!$AU$1)</f>
        <v>0</v>
      </c>
      <c r="AV86" s="33">
        <f ca="1">SUMIFS(Amount_TI,Location_TI,$A86,FundingSource_TI,AV$1)+SUMIFS(Amount_CS,Location_CS,$A86,Fundingsource_CS,AV$1)+SUMIFS(Amount_ETL,Location_ETL,$A86,FundingSource_ETL,AV$1)+SUMIFS(Amount_Other,Location_Other,$A86,FundingSource_Other,AV$1)+SUMIFS('CSW Programs'!$J$4:$J$500,'CSW Programs'!$D$4:$D$500,'Location Totals'!$A86,'CSW Programs'!$I$4:$I$500,'Location Totals'!$AV$1)</f>
        <v>0</v>
      </c>
      <c r="AW86" s="33"/>
      <c r="BR86" s="32">
        <v>85</v>
      </c>
      <c r="BT86" s="32">
        <v>85</v>
      </c>
    </row>
    <row r="87" spans="1:72" hidden="1" x14ac:dyDescent="0.2">
      <c r="A87" s="17" t="e">
        <f ca="1">IF('Cover Page'!$C$17&lt;&gt;"YES",IF(HLOOKUP($BZ$1,'District Label'!A:GR,BR87,FALSE)="","",(HLOOKUP($BZ$1,'District Label'!A:GR,BR87,FALSE))),OFFSET('BOCES SELECT'!$CH$4:$CH$402,,,COUNTIF('BOCES SELECT'!E:E,"&gt;0")))</f>
        <v>#N/A</v>
      </c>
      <c r="B87" s="33">
        <f t="shared" ca="1" si="42"/>
        <v>0</v>
      </c>
      <c r="C87" s="33">
        <f t="shared" ca="1" si="43"/>
        <v>0</v>
      </c>
      <c r="D87" s="33">
        <f t="shared" ca="1" si="50"/>
        <v>0</v>
      </c>
      <c r="E87" s="33">
        <f t="shared" ca="1" si="50"/>
        <v>0</v>
      </c>
      <c r="F87" s="33">
        <f t="shared" ca="1" si="50"/>
        <v>0</v>
      </c>
      <c r="G87" s="33">
        <f t="shared" ca="1" si="50"/>
        <v>0</v>
      </c>
      <c r="H87" s="33">
        <f t="shared" ca="1" si="53"/>
        <v>0</v>
      </c>
      <c r="I87" s="33">
        <f t="shared" ca="1" si="50"/>
        <v>0</v>
      </c>
      <c r="J87" s="50">
        <f t="shared" ca="1" si="44"/>
        <v>0</v>
      </c>
      <c r="K87" s="33">
        <f t="shared" ca="1" si="48"/>
        <v>0</v>
      </c>
      <c r="L87" s="33">
        <f t="shared" ca="1" si="45"/>
        <v>0</v>
      </c>
      <c r="M87" s="33">
        <f t="shared" ca="1" si="49"/>
        <v>0</v>
      </c>
      <c r="N87" s="33">
        <f t="shared" ca="1" si="46"/>
        <v>0</v>
      </c>
      <c r="O87" s="33">
        <f t="shared" ca="1" si="47"/>
        <v>0</v>
      </c>
      <c r="P87" s="33">
        <f t="shared" ca="1" si="54"/>
        <v>0</v>
      </c>
      <c r="Q87" s="33">
        <f t="shared" ca="1" si="54"/>
        <v>0</v>
      </c>
      <c r="R87" s="33">
        <f t="shared" ca="1" si="54"/>
        <v>0</v>
      </c>
      <c r="S87" s="33">
        <f t="shared" ca="1" si="54"/>
        <v>0</v>
      </c>
      <c r="T87" s="33">
        <f t="shared" ca="1" si="41"/>
        <v>0</v>
      </c>
      <c r="U87" s="33">
        <f t="shared" ca="1" si="41"/>
        <v>0</v>
      </c>
      <c r="V87" s="33">
        <f t="shared" ca="1" si="41"/>
        <v>0</v>
      </c>
      <c r="W87" s="33">
        <f t="shared" ca="1" si="41"/>
        <v>0</v>
      </c>
      <c r="X87" s="33">
        <f t="shared" ca="1" si="41"/>
        <v>0</v>
      </c>
      <c r="Y87" s="33">
        <f t="shared" ca="1" si="41"/>
        <v>0</v>
      </c>
      <c r="Z87" s="33">
        <f t="shared" ca="1" si="41"/>
        <v>0</v>
      </c>
      <c r="AA87" s="33">
        <f t="shared" ca="1" si="41"/>
        <v>0</v>
      </c>
      <c r="AB87" s="33">
        <f t="shared" ca="1" si="41"/>
        <v>0</v>
      </c>
      <c r="AC87" s="33">
        <f t="shared" ca="1" si="41"/>
        <v>0</v>
      </c>
      <c r="AD87" s="33">
        <f t="shared" ca="1" si="41"/>
        <v>0</v>
      </c>
      <c r="AE87" s="33">
        <f t="shared" ca="1" si="55"/>
        <v>0</v>
      </c>
      <c r="AF87" s="33">
        <f t="shared" ca="1" si="55"/>
        <v>0</v>
      </c>
      <c r="AG87" s="33">
        <f t="shared" ca="1" si="55"/>
        <v>0</v>
      </c>
      <c r="AH87" s="33">
        <f t="shared" ca="1" si="55"/>
        <v>0</v>
      </c>
      <c r="AI87" s="33">
        <f t="shared" ca="1" si="55"/>
        <v>0</v>
      </c>
      <c r="AJ87" s="33">
        <f t="shared" ca="1" si="55"/>
        <v>0</v>
      </c>
      <c r="AK87" s="33">
        <f t="shared" ca="1" si="55"/>
        <v>0</v>
      </c>
      <c r="AL87" s="33">
        <f t="shared" ca="1" si="55"/>
        <v>0</v>
      </c>
      <c r="AM87" s="33">
        <f t="shared" ca="1" si="55"/>
        <v>0</v>
      </c>
      <c r="AN87" s="33">
        <f t="shared" ca="1" si="55"/>
        <v>0</v>
      </c>
      <c r="AO87" s="33">
        <f t="shared" ca="1" si="56"/>
        <v>0</v>
      </c>
      <c r="AP87" s="33">
        <f t="shared" ca="1" si="56"/>
        <v>0</v>
      </c>
      <c r="AQ87" s="33">
        <f ca="1">SUMIFS(Amount_TI,Location_TI,$A87,FundingSource_TI,AQ$1)+SUMIFS(Amount_CS,Location_CS,$A87,Fundingsource_CS,AQ$1)+SUMIFS(Amount_ETL,Location_ETL,$A87,FundingSource_ETL,AQ$1)+SUMIFS(Amount_Other,Location_Other,$A87,FundingSource_Other,AQ$1)+SUMIFS('CSW Programs'!$J$4:$J$500,'CSW Programs'!$D$4:$D$500,'Location Totals'!$A87,'CSW Programs'!$I$4:$I$500,'School Mailing Address'!$Q$5)</f>
        <v>0</v>
      </c>
      <c r="AR87" s="33">
        <f ca="1">SUMIFS(Amount_TI,Location_TI,$A87,FundingSource_TI,AR$1)+SUMIFS(Amount_CS,Location_CS,$A87,Fundingsource_CS,AR$1)+SUMIFS(Amount_ETL,Location_ETL,$A87,FundingSource_ETL,AR$1)+SUMIFS(Amount_Other,Location_Other,$A87,FundingSource_Other,AR$1)+SUMIFS('CSW Programs'!$J$4:$J$500,'CSW Programs'!$D$4:$D$500,'Location Totals'!$A87,'CSW Programs'!$I$4:$I$500,'School Mailing Address'!$Q$6)</f>
        <v>0</v>
      </c>
      <c r="AS87" s="33">
        <f ca="1">SUMIFS(Amount_TI,Location_TI,$A87,FundingSource_TI,AS$1)+SUMIFS(Amount_CS,Location_CS,$A87,Fundingsource_CS,AS$1)+SUMIFS(Amount_ETL,Location_ETL,$A87,FundingSource_ETL,AS$1)+SUMIFS(Amount_Other,Location_Other,$A87,FundingSource_Other,AS$1)+SUMIFS('CSW Programs'!$J$4:$J$500,'CSW Programs'!$D$4:$D$500,'Location Totals'!$A87,'CSW Programs'!$I$4:$I$500,'School Mailing Address'!$Q$7)</f>
        <v>0</v>
      </c>
      <c r="AT87" s="33">
        <f ca="1">SUMIFS(Amount_TI,Location_TI,$A87,FundingSource_TI,AT$1)+SUMIFS(Amount_CS,Location_CS,$A87,Fundingsource_CS,AT$1)+SUMIFS(Amount_ETL,Location_ETL,$A87,FundingSource_ETL,AT$1)+SUMIFS(Amount_Other,Location_Other,$A87,FundingSource_Other,AT$1)+SUMIFS('CSW Programs'!$J$4:$J$500,'CSW Programs'!$D$4:$D$500,'Location Totals'!$A87,'CSW Programs'!$I$4:$I$500,'Location Totals'!$AT$1)</f>
        <v>0</v>
      </c>
      <c r="AU87" s="33">
        <f ca="1">SUMIFS(Amount_TI,Location_TI,$A87,FundingSource_TI,AU$1)+SUMIFS(Amount_CS,Location_CS,$A87,Fundingsource_CS,AU$1)+SUMIFS(Amount_ETL,Location_ETL,$A87,FundingSource_ETL,AU$1)+SUMIFS(Amount_Other,Location_Other,$A87,FundingSource_Other,AU$1)+SUMIFS('CSW Programs'!$J$4:$J$500,'CSW Programs'!$D$4:$D$500,'Location Totals'!$A87,'CSW Programs'!$I$4:$I$500,'Location Totals'!$AU$1)</f>
        <v>0</v>
      </c>
      <c r="AV87" s="33">
        <f ca="1">SUMIFS(Amount_TI,Location_TI,$A87,FundingSource_TI,AV$1)+SUMIFS(Amount_CS,Location_CS,$A87,Fundingsource_CS,AV$1)+SUMIFS(Amount_ETL,Location_ETL,$A87,FundingSource_ETL,AV$1)+SUMIFS(Amount_Other,Location_Other,$A87,FundingSource_Other,AV$1)+SUMIFS('CSW Programs'!$J$4:$J$500,'CSW Programs'!$D$4:$D$500,'Location Totals'!$A87,'CSW Programs'!$I$4:$I$500,'Location Totals'!$AV$1)</f>
        <v>0</v>
      </c>
      <c r="AW87" s="33"/>
      <c r="BR87" s="32">
        <v>86</v>
      </c>
      <c r="BT87" s="32">
        <v>86</v>
      </c>
    </row>
    <row r="88" spans="1:72" hidden="1" x14ac:dyDescent="0.2">
      <c r="A88" s="17" t="e">
        <f ca="1">IF('Cover Page'!$C$17&lt;&gt;"YES",IF(HLOOKUP($BZ$1,'District Label'!A:GR,BR88,FALSE)="","",(HLOOKUP($BZ$1,'District Label'!A:GR,BR88,FALSE))),OFFSET('BOCES SELECT'!$CH$4:$CH$402,,,COUNTIF('BOCES SELECT'!E:E,"&gt;0")))</f>
        <v>#N/A</v>
      </c>
      <c r="B88" s="33">
        <f t="shared" ca="1" si="42"/>
        <v>0</v>
      </c>
      <c r="C88" s="33">
        <f t="shared" ca="1" si="43"/>
        <v>0</v>
      </c>
      <c r="D88" s="33">
        <f t="shared" ca="1" si="50"/>
        <v>0</v>
      </c>
      <c r="E88" s="33">
        <f t="shared" ca="1" si="50"/>
        <v>0</v>
      </c>
      <c r="F88" s="33">
        <f t="shared" ca="1" si="50"/>
        <v>0</v>
      </c>
      <c r="G88" s="33">
        <f t="shared" ca="1" si="50"/>
        <v>0</v>
      </c>
      <c r="H88" s="33">
        <f t="shared" ca="1" si="53"/>
        <v>0</v>
      </c>
      <c r="I88" s="33">
        <f t="shared" ca="1" si="50"/>
        <v>0</v>
      </c>
      <c r="J88" s="50">
        <f t="shared" ca="1" si="44"/>
        <v>0</v>
      </c>
      <c r="K88" s="33">
        <f t="shared" ca="1" si="48"/>
        <v>0</v>
      </c>
      <c r="L88" s="33">
        <f t="shared" ca="1" si="45"/>
        <v>0</v>
      </c>
      <c r="M88" s="33">
        <f t="shared" ca="1" si="49"/>
        <v>0</v>
      </c>
      <c r="N88" s="33">
        <f t="shared" ca="1" si="46"/>
        <v>0</v>
      </c>
      <c r="O88" s="33">
        <f t="shared" ca="1" si="47"/>
        <v>0</v>
      </c>
      <c r="P88" s="33">
        <f t="shared" ca="1" si="54"/>
        <v>0</v>
      </c>
      <c r="Q88" s="33">
        <f t="shared" ca="1" si="54"/>
        <v>0</v>
      </c>
      <c r="R88" s="33">
        <f t="shared" ca="1" si="54"/>
        <v>0</v>
      </c>
      <c r="S88" s="33">
        <f t="shared" ca="1" si="54"/>
        <v>0</v>
      </c>
      <c r="T88" s="33">
        <f t="shared" ca="1" si="41"/>
        <v>0</v>
      </c>
      <c r="U88" s="33">
        <f t="shared" ca="1" si="41"/>
        <v>0</v>
      </c>
      <c r="V88" s="33">
        <f t="shared" ca="1" si="41"/>
        <v>0</v>
      </c>
      <c r="W88" s="33">
        <f t="shared" ca="1" si="41"/>
        <v>0</v>
      </c>
      <c r="X88" s="33">
        <f t="shared" ca="1" si="41"/>
        <v>0</v>
      </c>
      <c r="Y88" s="33">
        <f t="shared" ca="1" si="41"/>
        <v>0</v>
      </c>
      <c r="Z88" s="33">
        <f t="shared" ca="1" si="41"/>
        <v>0</v>
      </c>
      <c r="AA88" s="33">
        <f t="shared" ca="1" si="41"/>
        <v>0</v>
      </c>
      <c r="AB88" s="33">
        <f t="shared" ca="1" si="41"/>
        <v>0</v>
      </c>
      <c r="AC88" s="33">
        <f t="shared" ca="1" si="41"/>
        <v>0</v>
      </c>
      <c r="AD88" s="33">
        <f t="shared" ca="1" si="41"/>
        <v>0</v>
      </c>
      <c r="AE88" s="33">
        <f t="shared" ca="1" si="55"/>
        <v>0</v>
      </c>
      <c r="AF88" s="33">
        <f t="shared" ca="1" si="55"/>
        <v>0</v>
      </c>
      <c r="AG88" s="33">
        <f t="shared" ca="1" si="55"/>
        <v>0</v>
      </c>
      <c r="AH88" s="33">
        <f t="shared" ca="1" si="55"/>
        <v>0</v>
      </c>
      <c r="AI88" s="33">
        <f t="shared" ca="1" si="55"/>
        <v>0</v>
      </c>
      <c r="AJ88" s="33">
        <f t="shared" ca="1" si="55"/>
        <v>0</v>
      </c>
      <c r="AK88" s="33">
        <f t="shared" ca="1" si="55"/>
        <v>0</v>
      </c>
      <c r="AL88" s="33">
        <f t="shared" ca="1" si="55"/>
        <v>0</v>
      </c>
      <c r="AM88" s="33">
        <f t="shared" ca="1" si="55"/>
        <v>0</v>
      </c>
      <c r="AN88" s="33">
        <f t="shared" ca="1" si="55"/>
        <v>0</v>
      </c>
      <c r="AO88" s="33">
        <f t="shared" ca="1" si="56"/>
        <v>0</v>
      </c>
      <c r="AP88" s="33">
        <f t="shared" ca="1" si="56"/>
        <v>0</v>
      </c>
      <c r="AQ88" s="33">
        <f ca="1">SUMIFS(Amount_TI,Location_TI,$A88,FundingSource_TI,AQ$1)+SUMIFS(Amount_CS,Location_CS,$A88,Fundingsource_CS,AQ$1)+SUMIFS(Amount_ETL,Location_ETL,$A88,FundingSource_ETL,AQ$1)+SUMIFS(Amount_Other,Location_Other,$A88,FundingSource_Other,AQ$1)+SUMIFS('CSW Programs'!$J$4:$J$500,'CSW Programs'!$D$4:$D$500,'Location Totals'!$A88,'CSW Programs'!$I$4:$I$500,'School Mailing Address'!$Q$5)</f>
        <v>0</v>
      </c>
      <c r="AR88" s="33">
        <f ca="1">SUMIFS(Amount_TI,Location_TI,$A88,FundingSource_TI,AR$1)+SUMIFS(Amount_CS,Location_CS,$A88,Fundingsource_CS,AR$1)+SUMIFS(Amount_ETL,Location_ETL,$A88,FundingSource_ETL,AR$1)+SUMIFS(Amount_Other,Location_Other,$A88,FundingSource_Other,AR$1)+SUMIFS('CSW Programs'!$J$4:$J$500,'CSW Programs'!$D$4:$D$500,'Location Totals'!$A88,'CSW Programs'!$I$4:$I$500,'School Mailing Address'!$Q$6)</f>
        <v>0</v>
      </c>
      <c r="AS88" s="33">
        <f ca="1">SUMIFS(Amount_TI,Location_TI,$A88,FundingSource_TI,AS$1)+SUMIFS(Amount_CS,Location_CS,$A88,Fundingsource_CS,AS$1)+SUMIFS(Amount_ETL,Location_ETL,$A88,FundingSource_ETL,AS$1)+SUMIFS(Amount_Other,Location_Other,$A88,FundingSource_Other,AS$1)+SUMIFS('CSW Programs'!$J$4:$J$500,'CSW Programs'!$D$4:$D$500,'Location Totals'!$A88,'CSW Programs'!$I$4:$I$500,'School Mailing Address'!$Q$7)</f>
        <v>0</v>
      </c>
      <c r="AT88" s="33">
        <f ca="1">SUMIFS(Amount_TI,Location_TI,$A88,FundingSource_TI,AT$1)+SUMIFS(Amount_CS,Location_CS,$A88,Fundingsource_CS,AT$1)+SUMIFS(Amount_ETL,Location_ETL,$A88,FundingSource_ETL,AT$1)+SUMIFS(Amount_Other,Location_Other,$A88,FundingSource_Other,AT$1)+SUMIFS('CSW Programs'!$J$4:$J$500,'CSW Programs'!$D$4:$D$500,'Location Totals'!$A88,'CSW Programs'!$I$4:$I$500,'Location Totals'!$AT$1)</f>
        <v>0</v>
      </c>
      <c r="AU88" s="33">
        <f ca="1">SUMIFS(Amount_TI,Location_TI,$A88,FundingSource_TI,AU$1)+SUMIFS(Amount_CS,Location_CS,$A88,Fundingsource_CS,AU$1)+SUMIFS(Amount_ETL,Location_ETL,$A88,FundingSource_ETL,AU$1)+SUMIFS(Amount_Other,Location_Other,$A88,FundingSource_Other,AU$1)+SUMIFS('CSW Programs'!$J$4:$J$500,'CSW Programs'!$D$4:$D$500,'Location Totals'!$A88,'CSW Programs'!$I$4:$I$500,'Location Totals'!$AU$1)</f>
        <v>0</v>
      </c>
      <c r="AV88" s="33">
        <f ca="1">SUMIFS(Amount_TI,Location_TI,$A88,FundingSource_TI,AV$1)+SUMIFS(Amount_CS,Location_CS,$A88,Fundingsource_CS,AV$1)+SUMIFS(Amount_ETL,Location_ETL,$A88,FundingSource_ETL,AV$1)+SUMIFS(Amount_Other,Location_Other,$A88,FundingSource_Other,AV$1)+SUMIFS('CSW Programs'!$J$4:$J$500,'CSW Programs'!$D$4:$D$500,'Location Totals'!$A88,'CSW Programs'!$I$4:$I$500,'Location Totals'!$AV$1)</f>
        <v>0</v>
      </c>
      <c r="AW88" s="33"/>
      <c r="BR88" s="32">
        <v>87</v>
      </c>
      <c r="BT88" s="32">
        <v>87</v>
      </c>
    </row>
    <row r="89" spans="1:72" hidden="1" x14ac:dyDescent="0.2">
      <c r="A89" s="17" t="e">
        <f ca="1">IF('Cover Page'!$C$17&lt;&gt;"YES",IF(HLOOKUP($BZ$1,'District Label'!A:GR,BR89,FALSE)="","",(HLOOKUP($BZ$1,'District Label'!A:GR,BR89,FALSE))),OFFSET('BOCES SELECT'!$CH$4:$CH$402,,,COUNTIF('BOCES SELECT'!E:E,"&gt;0")))</f>
        <v>#N/A</v>
      </c>
      <c r="B89" s="33">
        <f t="shared" ca="1" si="42"/>
        <v>0</v>
      </c>
      <c r="C89" s="33">
        <f t="shared" ca="1" si="43"/>
        <v>0</v>
      </c>
      <c r="D89" s="33">
        <f t="shared" ca="1" si="50"/>
        <v>0</v>
      </c>
      <c r="E89" s="33">
        <f t="shared" ca="1" si="50"/>
        <v>0</v>
      </c>
      <c r="F89" s="33">
        <f t="shared" ca="1" si="50"/>
        <v>0</v>
      </c>
      <c r="G89" s="33">
        <f t="shared" ca="1" si="50"/>
        <v>0</v>
      </c>
      <c r="H89" s="33">
        <f t="shared" ca="1" si="53"/>
        <v>0</v>
      </c>
      <c r="I89" s="33">
        <f t="shared" ca="1" si="50"/>
        <v>0</v>
      </c>
      <c r="J89" s="50">
        <f t="shared" ca="1" si="44"/>
        <v>0</v>
      </c>
      <c r="K89" s="33">
        <f t="shared" ca="1" si="48"/>
        <v>0</v>
      </c>
      <c r="L89" s="33">
        <f t="shared" ca="1" si="45"/>
        <v>0</v>
      </c>
      <c r="M89" s="33">
        <f t="shared" ca="1" si="49"/>
        <v>0</v>
      </c>
      <c r="N89" s="33">
        <f t="shared" ca="1" si="46"/>
        <v>0</v>
      </c>
      <c r="O89" s="33">
        <f t="shared" ca="1" si="47"/>
        <v>0</v>
      </c>
      <c r="P89" s="33">
        <f t="shared" ca="1" si="54"/>
        <v>0</v>
      </c>
      <c r="Q89" s="33">
        <f t="shared" ca="1" si="54"/>
        <v>0</v>
      </c>
      <c r="R89" s="33">
        <f t="shared" ca="1" si="54"/>
        <v>0</v>
      </c>
      <c r="S89" s="33">
        <f t="shared" ca="1" si="54"/>
        <v>0</v>
      </c>
      <c r="T89" s="33">
        <f t="shared" ca="1" si="41"/>
        <v>0</v>
      </c>
      <c r="U89" s="33">
        <f t="shared" ca="1" si="41"/>
        <v>0</v>
      </c>
      <c r="V89" s="33">
        <f t="shared" ca="1" si="41"/>
        <v>0</v>
      </c>
      <c r="W89" s="33">
        <f t="shared" ca="1" si="41"/>
        <v>0</v>
      </c>
      <c r="X89" s="33">
        <f t="shared" ca="1" si="41"/>
        <v>0</v>
      </c>
      <c r="Y89" s="33">
        <f t="shared" ca="1" si="41"/>
        <v>0</v>
      </c>
      <c r="Z89" s="33">
        <f t="shared" ca="1" si="41"/>
        <v>0</v>
      </c>
      <c r="AA89" s="33">
        <f t="shared" ca="1" si="41"/>
        <v>0</v>
      </c>
      <c r="AB89" s="33">
        <f t="shared" ca="1" si="41"/>
        <v>0</v>
      </c>
      <c r="AC89" s="33">
        <f t="shared" ca="1" si="41"/>
        <v>0</v>
      </c>
      <c r="AD89" s="33">
        <f t="shared" ca="1" si="41"/>
        <v>0</v>
      </c>
      <c r="AE89" s="33">
        <f t="shared" ca="1" si="55"/>
        <v>0</v>
      </c>
      <c r="AF89" s="33">
        <f t="shared" ca="1" si="55"/>
        <v>0</v>
      </c>
      <c r="AG89" s="33">
        <f t="shared" ca="1" si="55"/>
        <v>0</v>
      </c>
      <c r="AH89" s="33">
        <f t="shared" ca="1" si="55"/>
        <v>0</v>
      </c>
      <c r="AI89" s="33">
        <f t="shared" ca="1" si="55"/>
        <v>0</v>
      </c>
      <c r="AJ89" s="33">
        <f t="shared" ca="1" si="55"/>
        <v>0</v>
      </c>
      <c r="AK89" s="33">
        <f t="shared" ca="1" si="55"/>
        <v>0</v>
      </c>
      <c r="AL89" s="33">
        <f t="shared" ca="1" si="55"/>
        <v>0</v>
      </c>
      <c r="AM89" s="33">
        <f t="shared" ca="1" si="55"/>
        <v>0</v>
      </c>
      <c r="AN89" s="33">
        <f t="shared" ca="1" si="55"/>
        <v>0</v>
      </c>
      <c r="AO89" s="33">
        <f t="shared" ca="1" si="56"/>
        <v>0</v>
      </c>
      <c r="AP89" s="33">
        <f t="shared" ca="1" si="56"/>
        <v>0</v>
      </c>
      <c r="AQ89" s="33">
        <f ca="1">SUMIFS(Amount_TI,Location_TI,$A89,FundingSource_TI,AQ$1)+SUMIFS(Amount_CS,Location_CS,$A89,Fundingsource_CS,AQ$1)+SUMIFS(Amount_ETL,Location_ETL,$A89,FundingSource_ETL,AQ$1)+SUMIFS(Amount_Other,Location_Other,$A89,FundingSource_Other,AQ$1)+SUMIFS('CSW Programs'!$J$4:$J$500,'CSW Programs'!$D$4:$D$500,'Location Totals'!$A89,'CSW Programs'!$I$4:$I$500,'School Mailing Address'!$Q$5)</f>
        <v>0</v>
      </c>
      <c r="AR89" s="33">
        <f ca="1">SUMIFS(Amount_TI,Location_TI,$A89,FundingSource_TI,AR$1)+SUMIFS(Amount_CS,Location_CS,$A89,Fundingsource_CS,AR$1)+SUMIFS(Amount_ETL,Location_ETL,$A89,FundingSource_ETL,AR$1)+SUMIFS(Amount_Other,Location_Other,$A89,FundingSource_Other,AR$1)+SUMIFS('CSW Programs'!$J$4:$J$500,'CSW Programs'!$D$4:$D$500,'Location Totals'!$A89,'CSW Programs'!$I$4:$I$500,'School Mailing Address'!$Q$6)</f>
        <v>0</v>
      </c>
      <c r="AS89" s="33">
        <f ca="1">SUMIFS(Amount_TI,Location_TI,$A89,FundingSource_TI,AS$1)+SUMIFS(Amount_CS,Location_CS,$A89,Fundingsource_CS,AS$1)+SUMIFS(Amount_ETL,Location_ETL,$A89,FundingSource_ETL,AS$1)+SUMIFS(Amount_Other,Location_Other,$A89,FundingSource_Other,AS$1)+SUMIFS('CSW Programs'!$J$4:$J$500,'CSW Programs'!$D$4:$D$500,'Location Totals'!$A89,'CSW Programs'!$I$4:$I$500,'School Mailing Address'!$Q$7)</f>
        <v>0</v>
      </c>
      <c r="AT89" s="33">
        <f ca="1">SUMIFS(Amount_TI,Location_TI,$A89,FundingSource_TI,AT$1)+SUMIFS(Amount_CS,Location_CS,$A89,Fundingsource_CS,AT$1)+SUMIFS(Amount_ETL,Location_ETL,$A89,FundingSource_ETL,AT$1)+SUMIFS(Amount_Other,Location_Other,$A89,FundingSource_Other,AT$1)+SUMIFS('CSW Programs'!$J$4:$J$500,'CSW Programs'!$D$4:$D$500,'Location Totals'!$A89,'CSW Programs'!$I$4:$I$500,'Location Totals'!$AT$1)</f>
        <v>0</v>
      </c>
      <c r="AU89" s="33">
        <f ca="1">SUMIFS(Amount_TI,Location_TI,$A89,FundingSource_TI,AU$1)+SUMIFS(Amount_CS,Location_CS,$A89,Fundingsource_CS,AU$1)+SUMIFS(Amount_ETL,Location_ETL,$A89,FundingSource_ETL,AU$1)+SUMIFS(Amount_Other,Location_Other,$A89,FundingSource_Other,AU$1)+SUMIFS('CSW Programs'!$J$4:$J$500,'CSW Programs'!$D$4:$D$500,'Location Totals'!$A89,'CSW Programs'!$I$4:$I$500,'Location Totals'!$AU$1)</f>
        <v>0</v>
      </c>
      <c r="AV89" s="33">
        <f ca="1">SUMIFS(Amount_TI,Location_TI,$A89,FundingSource_TI,AV$1)+SUMIFS(Amount_CS,Location_CS,$A89,Fundingsource_CS,AV$1)+SUMIFS(Amount_ETL,Location_ETL,$A89,FundingSource_ETL,AV$1)+SUMIFS(Amount_Other,Location_Other,$A89,FundingSource_Other,AV$1)+SUMIFS('CSW Programs'!$J$4:$J$500,'CSW Programs'!$D$4:$D$500,'Location Totals'!$A89,'CSW Programs'!$I$4:$I$500,'Location Totals'!$AV$1)</f>
        <v>0</v>
      </c>
      <c r="AW89" s="33"/>
      <c r="BR89" s="32">
        <v>88</v>
      </c>
      <c r="BT89" s="32">
        <v>88</v>
      </c>
    </row>
    <row r="90" spans="1:72" hidden="1" x14ac:dyDescent="0.2">
      <c r="A90" s="17" t="e">
        <f ca="1">IF('Cover Page'!$C$17&lt;&gt;"YES",IF(HLOOKUP($BZ$1,'District Label'!A:GR,BR90,FALSE)="","",(HLOOKUP($BZ$1,'District Label'!A:GR,BR90,FALSE))),OFFSET('BOCES SELECT'!$CH$4:$CH$402,,,COUNTIF('BOCES SELECT'!E:E,"&gt;0")))</f>
        <v>#N/A</v>
      </c>
      <c r="B90" s="33">
        <f t="shared" ca="1" si="42"/>
        <v>0</v>
      </c>
      <c r="C90" s="33">
        <f t="shared" ca="1" si="43"/>
        <v>0</v>
      </c>
      <c r="D90" s="33">
        <f t="shared" ca="1" si="50"/>
        <v>0</v>
      </c>
      <c r="E90" s="33">
        <f t="shared" ca="1" si="50"/>
        <v>0</v>
      </c>
      <c r="F90" s="33">
        <f t="shared" ca="1" si="50"/>
        <v>0</v>
      </c>
      <c r="G90" s="33">
        <f t="shared" ca="1" si="50"/>
        <v>0</v>
      </c>
      <c r="H90" s="33">
        <f t="shared" ca="1" si="53"/>
        <v>0</v>
      </c>
      <c r="I90" s="33">
        <f t="shared" ca="1" si="50"/>
        <v>0</v>
      </c>
      <c r="J90" s="50">
        <f t="shared" ca="1" si="44"/>
        <v>0</v>
      </c>
      <c r="K90" s="33">
        <f t="shared" ca="1" si="48"/>
        <v>0</v>
      </c>
      <c r="L90" s="33">
        <f t="shared" ca="1" si="45"/>
        <v>0</v>
      </c>
      <c r="M90" s="33">
        <f t="shared" ca="1" si="49"/>
        <v>0</v>
      </c>
      <c r="N90" s="33">
        <f t="shared" ca="1" si="46"/>
        <v>0</v>
      </c>
      <c r="O90" s="33">
        <f t="shared" ca="1" si="47"/>
        <v>0</v>
      </c>
      <c r="P90" s="33">
        <f t="shared" ca="1" si="54"/>
        <v>0</v>
      </c>
      <c r="Q90" s="33">
        <f t="shared" ca="1" si="54"/>
        <v>0</v>
      </c>
      <c r="R90" s="33">
        <f t="shared" ca="1" si="54"/>
        <v>0</v>
      </c>
      <c r="S90" s="33">
        <f t="shared" ca="1" si="54"/>
        <v>0</v>
      </c>
      <c r="T90" s="33">
        <f t="shared" ca="1" si="41"/>
        <v>0</v>
      </c>
      <c r="U90" s="33">
        <f t="shared" ca="1" si="41"/>
        <v>0</v>
      </c>
      <c r="V90" s="33">
        <f t="shared" ca="1" si="41"/>
        <v>0</v>
      </c>
      <c r="W90" s="33">
        <f t="shared" ca="1" si="41"/>
        <v>0</v>
      </c>
      <c r="X90" s="33">
        <f t="shared" ca="1" si="41"/>
        <v>0</v>
      </c>
      <c r="Y90" s="33">
        <f t="shared" ca="1" si="41"/>
        <v>0</v>
      </c>
      <c r="Z90" s="33">
        <f t="shared" ca="1" si="41"/>
        <v>0</v>
      </c>
      <c r="AA90" s="33">
        <f t="shared" ref="T90:AD113" ca="1" si="57">SUMIFS(Amount_TI,Location_TI,$A90,Object_TI,AA$1)+SUMIFS(Amount_CS,Location_CS,$A90,Object_CS,AA$1)+SUMIFS(Amount_ETL,Location_ETL,$A90,Object_ETL,AA$1)+SUMIFS(Amount_Other,Location_Other,$A90,Object_Other,AA$1)</f>
        <v>0</v>
      </c>
      <c r="AB90" s="33">
        <f t="shared" ca="1" si="57"/>
        <v>0</v>
      </c>
      <c r="AC90" s="33">
        <f t="shared" ca="1" si="57"/>
        <v>0</v>
      </c>
      <c r="AD90" s="33">
        <f t="shared" ca="1" si="57"/>
        <v>0</v>
      </c>
      <c r="AE90" s="33">
        <f t="shared" ca="1" si="55"/>
        <v>0</v>
      </c>
      <c r="AF90" s="33">
        <f t="shared" ca="1" si="55"/>
        <v>0</v>
      </c>
      <c r="AG90" s="33">
        <f t="shared" ca="1" si="55"/>
        <v>0</v>
      </c>
      <c r="AH90" s="33">
        <f t="shared" ca="1" si="55"/>
        <v>0</v>
      </c>
      <c r="AI90" s="33">
        <f t="shared" ca="1" si="55"/>
        <v>0</v>
      </c>
      <c r="AJ90" s="33">
        <f t="shared" ca="1" si="55"/>
        <v>0</v>
      </c>
      <c r="AK90" s="33">
        <f t="shared" ca="1" si="55"/>
        <v>0</v>
      </c>
      <c r="AL90" s="33">
        <f t="shared" ca="1" si="55"/>
        <v>0</v>
      </c>
      <c r="AM90" s="33">
        <f t="shared" ca="1" si="55"/>
        <v>0</v>
      </c>
      <c r="AN90" s="33">
        <f t="shared" ca="1" si="55"/>
        <v>0</v>
      </c>
      <c r="AO90" s="33">
        <f t="shared" ca="1" si="56"/>
        <v>0</v>
      </c>
      <c r="AP90" s="33">
        <f t="shared" ca="1" si="56"/>
        <v>0</v>
      </c>
      <c r="AQ90" s="33">
        <f ca="1">SUMIFS(Amount_TI,Location_TI,$A90,FundingSource_TI,AQ$1)+SUMIFS(Amount_CS,Location_CS,$A90,Fundingsource_CS,AQ$1)+SUMIFS(Amount_ETL,Location_ETL,$A90,FundingSource_ETL,AQ$1)+SUMIFS(Amount_Other,Location_Other,$A90,FundingSource_Other,AQ$1)+SUMIFS('CSW Programs'!$J$4:$J$500,'CSW Programs'!$D$4:$D$500,'Location Totals'!$A90,'CSW Programs'!$I$4:$I$500,'School Mailing Address'!$Q$5)</f>
        <v>0</v>
      </c>
      <c r="AR90" s="33">
        <f ca="1">SUMIFS(Amount_TI,Location_TI,$A90,FundingSource_TI,AR$1)+SUMIFS(Amount_CS,Location_CS,$A90,Fundingsource_CS,AR$1)+SUMIFS(Amount_ETL,Location_ETL,$A90,FundingSource_ETL,AR$1)+SUMIFS(Amount_Other,Location_Other,$A90,FundingSource_Other,AR$1)+SUMIFS('CSW Programs'!$J$4:$J$500,'CSW Programs'!$D$4:$D$500,'Location Totals'!$A90,'CSW Programs'!$I$4:$I$500,'School Mailing Address'!$Q$6)</f>
        <v>0</v>
      </c>
      <c r="AS90" s="33">
        <f ca="1">SUMIFS(Amount_TI,Location_TI,$A90,FundingSource_TI,AS$1)+SUMIFS(Amount_CS,Location_CS,$A90,Fundingsource_CS,AS$1)+SUMIFS(Amount_ETL,Location_ETL,$A90,FundingSource_ETL,AS$1)+SUMIFS(Amount_Other,Location_Other,$A90,FundingSource_Other,AS$1)+SUMIFS('CSW Programs'!$J$4:$J$500,'CSW Programs'!$D$4:$D$500,'Location Totals'!$A90,'CSW Programs'!$I$4:$I$500,'School Mailing Address'!$Q$7)</f>
        <v>0</v>
      </c>
      <c r="AT90" s="33">
        <f ca="1">SUMIFS(Amount_TI,Location_TI,$A90,FundingSource_TI,AT$1)+SUMIFS(Amount_CS,Location_CS,$A90,Fundingsource_CS,AT$1)+SUMIFS(Amount_ETL,Location_ETL,$A90,FundingSource_ETL,AT$1)+SUMIFS(Amount_Other,Location_Other,$A90,FundingSource_Other,AT$1)+SUMIFS('CSW Programs'!$J$4:$J$500,'CSW Programs'!$D$4:$D$500,'Location Totals'!$A90,'CSW Programs'!$I$4:$I$500,'Location Totals'!$AT$1)</f>
        <v>0</v>
      </c>
      <c r="AU90" s="33">
        <f ca="1">SUMIFS(Amount_TI,Location_TI,$A90,FundingSource_TI,AU$1)+SUMIFS(Amount_CS,Location_CS,$A90,Fundingsource_CS,AU$1)+SUMIFS(Amount_ETL,Location_ETL,$A90,FundingSource_ETL,AU$1)+SUMIFS(Amount_Other,Location_Other,$A90,FundingSource_Other,AU$1)+SUMIFS('CSW Programs'!$J$4:$J$500,'CSW Programs'!$D$4:$D$500,'Location Totals'!$A90,'CSW Programs'!$I$4:$I$500,'Location Totals'!$AU$1)</f>
        <v>0</v>
      </c>
      <c r="AV90" s="33">
        <f ca="1">SUMIFS(Amount_TI,Location_TI,$A90,FundingSource_TI,AV$1)+SUMIFS(Amount_CS,Location_CS,$A90,Fundingsource_CS,AV$1)+SUMIFS(Amount_ETL,Location_ETL,$A90,FundingSource_ETL,AV$1)+SUMIFS(Amount_Other,Location_Other,$A90,FundingSource_Other,AV$1)+SUMIFS('CSW Programs'!$J$4:$J$500,'CSW Programs'!$D$4:$D$500,'Location Totals'!$A90,'CSW Programs'!$I$4:$I$500,'Location Totals'!$AV$1)</f>
        <v>0</v>
      </c>
      <c r="AW90" s="33"/>
      <c r="BR90" s="32">
        <v>89</v>
      </c>
      <c r="BT90" s="32">
        <v>89</v>
      </c>
    </row>
    <row r="91" spans="1:72" hidden="1" x14ac:dyDescent="0.2">
      <c r="A91" s="17" t="e">
        <f ca="1">IF('Cover Page'!$C$17&lt;&gt;"YES",IF(HLOOKUP($BZ$1,'District Label'!A:GR,BR91,FALSE)="","",(HLOOKUP($BZ$1,'District Label'!A:GR,BR91,FALSE))),OFFSET('BOCES SELECT'!$CH$4:$CH$402,,,COUNTIF('BOCES SELECT'!E:E,"&gt;0")))</f>
        <v>#N/A</v>
      </c>
      <c r="B91" s="33">
        <f t="shared" ca="1" si="42"/>
        <v>0</v>
      </c>
      <c r="C91" s="33">
        <f t="shared" ca="1" si="43"/>
        <v>0</v>
      </c>
      <c r="D91" s="33">
        <f t="shared" ca="1" si="50"/>
        <v>0</v>
      </c>
      <c r="E91" s="33">
        <f t="shared" ca="1" si="50"/>
        <v>0</v>
      </c>
      <c r="F91" s="33">
        <f t="shared" ca="1" si="50"/>
        <v>0</v>
      </c>
      <c r="G91" s="33">
        <f t="shared" ca="1" si="50"/>
        <v>0</v>
      </c>
      <c r="H91" s="33">
        <f t="shared" ca="1" si="53"/>
        <v>0</v>
      </c>
      <c r="I91" s="33">
        <f t="shared" ca="1" si="50"/>
        <v>0</v>
      </c>
      <c r="J91" s="50">
        <f t="shared" ca="1" si="44"/>
        <v>0</v>
      </c>
      <c r="K91" s="33">
        <f t="shared" ca="1" si="48"/>
        <v>0</v>
      </c>
      <c r="L91" s="33">
        <f t="shared" ca="1" si="45"/>
        <v>0</v>
      </c>
      <c r="M91" s="33">
        <f t="shared" ca="1" si="49"/>
        <v>0</v>
      </c>
      <c r="N91" s="33">
        <f t="shared" ca="1" si="46"/>
        <v>0</v>
      </c>
      <c r="O91" s="33">
        <f t="shared" ca="1" si="47"/>
        <v>0</v>
      </c>
      <c r="P91" s="33">
        <f t="shared" ca="1" si="54"/>
        <v>0</v>
      </c>
      <c r="Q91" s="33">
        <f t="shared" ca="1" si="54"/>
        <v>0</v>
      </c>
      <c r="R91" s="33">
        <f t="shared" ca="1" si="54"/>
        <v>0</v>
      </c>
      <c r="S91" s="33">
        <f t="shared" ca="1" si="54"/>
        <v>0</v>
      </c>
      <c r="T91" s="33">
        <f t="shared" ca="1" si="57"/>
        <v>0</v>
      </c>
      <c r="U91" s="33">
        <f t="shared" ca="1" si="57"/>
        <v>0</v>
      </c>
      <c r="V91" s="33">
        <f t="shared" ca="1" si="57"/>
        <v>0</v>
      </c>
      <c r="W91" s="33">
        <f t="shared" ca="1" si="57"/>
        <v>0</v>
      </c>
      <c r="X91" s="33">
        <f t="shared" ca="1" si="57"/>
        <v>0</v>
      </c>
      <c r="Y91" s="33">
        <f t="shared" ca="1" si="57"/>
        <v>0</v>
      </c>
      <c r="Z91" s="33">
        <f t="shared" ca="1" si="57"/>
        <v>0</v>
      </c>
      <c r="AA91" s="33">
        <f t="shared" ca="1" si="57"/>
        <v>0</v>
      </c>
      <c r="AB91" s="33">
        <f t="shared" ca="1" si="57"/>
        <v>0</v>
      </c>
      <c r="AC91" s="33">
        <f t="shared" ca="1" si="57"/>
        <v>0</v>
      </c>
      <c r="AD91" s="33">
        <f t="shared" ca="1" si="57"/>
        <v>0</v>
      </c>
      <c r="AE91" s="33">
        <f t="shared" ca="1" si="55"/>
        <v>0</v>
      </c>
      <c r="AF91" s="33">
        <f t="shared" ca="1" si="55"/>
        <v>0</v>
      </c>
      <c r="AG91" s="33">
        <f t="shared" ca="1" si="55"/>
        <v>0</v>
      </c>
      <c r="AH91" s="33">
        <f t="shared" ca="1" si="55"/>
        <v>0</v>
      </c>
      <c r="AI91" s="33">
        <f t="shared" ca="1" si="55"/>
        <v>0</v>
      </c>
      <c r="AJ91" s="33">
        <f t="shared" ca="1" si="55"/>
        <v>0</v>
      </c>
      <c r="AK91" s="33">
        <f t="shared" ca="1" si="55"/>
        <v>0</v>
      </c>
      <c r="AL91" s="33">
        <f t="shared" ca="1" si="55"/>
        <v>0</v>
      </c>
      <c r="AM91" s="33">
        <f t="shared" ca="1" si="55"/>
        <v>0</v>
      </c>
      <c r="AN91" s="33">
        <f t="shared" ca="1" si="55"/>
        <v>0</v>
      </c>
      <c r="AO91" s="33">
        <f t="shared" ca="1" si="56"/>
        <v>0</v>
      </c>
      <c r="AP91" s="33">
        <f t="shared" ca="1" si="56"/>
        <v>0</v>
      </c>
      <c r="AQ91" s="33">
        <f ca="1">SUMIFS(Amount_TI,Location_TI,$A91,FundingSource_TI,AQ$1)+SUMIFS(Amount_CS,Location_CS,$A91,Fundingsource_CS,AQ$1)+SUMIFS(Amount_ETL,Location_ETL,$A91,FundingSource_ETL,AQ$1)+SUMIFS(Amount_Other,Location_Other,$A91,FundingSource_Other,AQ$1)+SUMIFS('CSW Programs'!$J$4:$J$500,'CSW Programs'!$D$4:$D$500,'Location Totals'!$A91,'CSW Programs'!$I$4:$I$500,'School Mailing Address'!$Q$5)</f>
        <v>0</v>
      </c>
      <c r="AR91" s="33">
        <f ca="1">SUMIFS(Amount_TI,Location_TI,$A91,FundingSource_TI,AR$1)+SUMIFS(Amount_CS,Location_CS,$A91,Fundingsource_CS,AR$1)+SUMIFS(Amount_ETL,Location_ETL,$A91,FundingSource_ETL,AR$1)+SUMIFS(Amount_Other,Location_Other,$A91,FundingSource_Other,AR$1)+SUMIFS('CSW Programs'!$J$4:$J$500,'CSW Programs'!$D$4:$D$500,'Location Totals'!$A91,'CSW Programs'!$I$4:$I$500,'School Mailing Address'!$Q$6)</f>
        <v>0</v>
      </c>
      <c r="AS91" s="33">
        <f ca="1">SUMIFS(Amount_TI,Location_TI,$A91,FundingSource_TI,AS$1)+SUMIFS(Amount_CS,Location_CS,$A91,Fundingsource_CS,AS$1)+SUMIFS(Amount_ETL,Location_ETL,$A91,FundingSource_ETL,AS$1)+SUMIFS(Amount_Other,Location_Other,$A91,FundingSource_Other,AS$1)+SUMIFS('CSW Programs'!$J$4:$J$500,'CSW Programs'!$D$4:$D$500,'Location Totals'!$A91,'CSW Programs'!$I$4:$I$500,'School Mailing Address'!$Q$7)</f>
        <v>0</v>
      </c>
      <c r="AT91" s="33">
        <f ca="1">SUMIFS(Amount_TI,Location_TI,$A91,FundingSource_TI,AT$1)+SUMIFS(Amount_CS,Location_CS,$A91,Fundingsource_CS,AT$1)+SUMIFS(Amount_ETL,Location_ETL,$A91,FundingSource_ETL,AT$1)+SUMIFS(Amount_Other,Location_Other,$A91,FundingSource_Other,AT$1)+SUMIFS('CSW Programs'!$J$4:$J$500,'CSW Programs'!$D$4:$D$500,'Location Totals'!$A91,'CSW Programs'!$I$4:$I$500,'Location Totals'!$AT$1)</f>
        <v>0</v>
      </c>
      <c r="AU91" s="33">
        <f ca="1">SUMIFS(Amount_TI,Location_TI,$A91,FundingSource_TI,AU$1)+SUMIFS(Amount_CS,Location_CS,$A91,Fundingsource_CS,AU$1)+SUMIFS(Amount_ETL,Location_ETL,$A91,FundingSource_ETL,AU$1)+SUMIFS(Amount_Other,Location_Other,$A91,FundingSource_Other,AU$1)+SUMIFS('CSW Programs'!$J$4:$J$500,'CSW Programs'!$D$4:$D$500,'Location Totals'!$A91,'CSW Programs'!$I$4:$I$500,'Location Totals'!$AU$1)</f>
        <v>0</v>
      </c>
      <c r="AV91" s="33">
        <f ca="1">SUMIFS(Amount_TI,Location_TI,$A91,FundingSource_TI,AV$1)+SUMIFS(Amount_CS,Location_CS,$A91,Fundingsource_CS,AV$1)+SUMIFS(Amount_ETL,Location_ETL,$A91,FundingSource_ETL,AV$1)+SUMIFS(Amount_Other,Location_Other,$A91,FundingSource_Other,AV$1)+SUMIFS('CSW Programs'!$J$4:$J$500,'CSW Programs'!$D$4:$D$500,'Location Totals'!$A91,'CSW Programs'!$I$4:$I$500,'Location Totals'!$AV$1)</f>
        <v>0</v>
      </c>
      <c r="AW91" s="33"/>
      <c r="BR91" s="32">
        <v>90</v>
      </c>
      <c r="BT91" s="32">
        <v>90</v>
      </c>
    </row>
    <row r="92" spans="1:72" hidden="1" x14ac:dyDescent="0.2">
      <c r="A92" s="17" t="e">
        <f ca="1">IF('Cover Page'!$C$17&lt;&gt;"YES",IF(HLOOKUP($BZ$1,'District Label'!A:GR,BR92,FALSE)="","",(HLOOKUP($BZ$1,'District Label'!A:GR,BR92,FALSE))),OFFSET('BOCES SELECT'!$CH$4:$CH$402,,,COUNTIF('BOCES SELECT'!E:E,"&gt;0")))</f>
        <v>#N/A</v>
      </c>
      <c r="B92" s="33">
        <f t="shared" ca="1" si="42"/>
        <v>0</v>
      </c>
      <c r="C92" s="33">
        <f t="shared" ca="1" si="43"/>
        <v>0</v>
      </c>
      <c r="D92" s="33">
        <f t="shared" ca="1" si="50"/>
        <v>0</v>
      </c>
      <c r="E92" s="33">
        <f t="shared" ca="1" si="50"/>
        <v>0</v>
      </c>
      <c r="F92" s="33">
        <f t="shared" ca="1" si="50"/>
        <v>0</v>
      </c>
      <c r="G92" s="33">
        <f t="shared" ca="1" si="50"/>
        <v>0</v>
      </c>
      <c r="H92" s="33">
        <f t="shared" ca="1" si="53"/>
        <v>0</v>
      </c>
      <c r="I92" s="33">
        <f t="shared" ca="1" si="50"/>
        <v>0</v>
      </c>
      <c r="J92" s="50">
        <f t="shared" ca="1" si="44"/>
        <v>0</v>
      </c>
      <c r="K92" s="33">
        <f t="shared" ca="1" si="48"/>
        <v>0</v>
      </c>
      <c r="L92" s="33">
        <f t="shared" ca="1" si="45"/>
        <v>0</v>
      </c>
      <c r="M92" s="33">
        <f t="shared" ca="1" si="49"/>
        <v>0</v>
      </c>
      <c r="N92" s="33">
        <f t="shared" ca="1" si="46"/>
        <v>0</v>
      </c>
      <c r="O92" s="33">
        <f t="shared" ca="1" si="47"/>
        <v>0</v>
      </c>
      <c r="P92" s="33">
        <f t="shared" ca="1" si="54"/>
        <v>0</v>
      </c>
      <c r="Q92" s="33">
        <f t="shared" ca="1" si="54"/>
        <v>0</v>
      </c>
      <c r="R92" s="33">
        <f t="shared" ca="1" si="54"/>
        <v>0</v>
      </c>
      <c r="S92" s="33">
        <f t="shared" ca="1" si="54"/>
        <v>0</v>
      </c>
      <c r="T92" s="33">
        <f t="shared" ca="1" si="57"/>
        <v>0</v>
      </c>
      <c r="U92" s="33">
        <f t="shared" ca="1" si="57"/>
        <v>0</v>
      </c>
      <c r="V92" s="33">
        <f t="shared" ca="1" si="57"/>
        <v>0</v>
      </c>
      <c r="W92" s="33">
        <f t="shared" ca="1" si="57"/>
        <v>0</v>
      </c>
      <c r="X92" s="33">
        <f t="shared" ca="1" si="57"/>
        <v>0</v>
      </c>
      <c r="Y92" s="33">
        <f t="shared" ca="1" si="57"/>
        <v>0</v>
      </c>
      <c r="Z92" s="33">
        <f t="shared" ca="1" si="57"/>
        <v>0</v>
      </c>
      <c r="AA92" s="33">
        <f t="shared" ca="1" si="57"/>
        <v>0</v>
      </c>
      <c r="AB92" s="33">
        <f t="shared" ca="1" si="57"/>
        <v>0</v>
      </c>
      <c r="AC92" s="33">
        <f t="shared" ca="1" si="57"/>
        <v>0</v>
      </c>
      <c r="AD92" s="33">
        <f t="shared" ca="1" si="57"/>
        <v>0</v>
      </c>
      <c r="AE92" s="33">
        <f t="shared" ca="1" si="55"/>
        <v>0</v>
      </c>
      <c r="AF92" s="33">
        <f t="shared" ca="1" si="55"/>
        <v>0</v>
      </c>
      <c r="AG92" s="33">
        <f t="shared" ca="1" si="55"/>
        <v>0</v>
      </c>
      <c r="AH92" s="33">
        <f t="shared" ca="1" si="55"/>
        <v>0</v>
      </c>
      <c r="AI92" s="33">
        <f t="shared" ca="1" si="55"/>
        <v>0</v>
      </c>
      <c r="AJ92" s="33">
        <f t="shared" ca="1" si="55"/>
        <v>0</v>
      </c>
      <c r="AK92" s="33">
        <f t="shared" ca="1" si="55"/>
        <v>0</v>
      </c>
      <c r="AL92" s="33">
        <f t="shared" ca="1" si="55"/>
        <v>0</v>
      </c>
      <c r="AM92" s="33">
        <f t="shared" ca="1" si="55"/>
        <v>0</v>
      </c>
      <c r="AN92" s="33">
        <f t="shared" ca="1" si="55"/>
        <v>0</v>
      </c>
      <c r="AO92" s="33">
        <f t="shared" ca="1" si="56"/>
        <v>0</v>
      </c>
      <c r="AP92" s="33">
        <f t="shared" ca="1" si="56"/>
        <v>0</v>
      </c>
      <c r="AQ92" s="33">
        <f ca="1">SUMIFS(Amount_TI,Location_TI,$A92,FundingSource_TI,AQ$1)+SUMIFS(Amount_CS,Location_CS,$A92,Fundingsource_CS,AQ$1)+SUMIFS(Amount_ETL,Location_ETL,$A92,FundingSource_ETL,AQ$1)+SUMIFS(Amount_Other,Location_Other,$A92,FundingSource_Other,AQ$1)+SUMIFS('CSW Programs'!$J$4:$J$500,'CSW Programs'!$D$4:$D$500,'Location Totals'!$A92,'CSW Programs'!$I$4:$I$500,'School Mailing Address'!$Q$5)</f>
        <v>0</v>
      </c>
      <c r="AR92" s="33">
        <f ca="1">SUMIFS(Amount_TI,Location_TI,$A92,FundingSource_TI,AR$1)+SUMIFS(Amount_CS,Location_CS,$A92,Fundingsource_CS,AR$1)+SUMIFS(Amount_ETL,Location_ETL,$A92,FundingSource_ETL,AR$1)+SUMIFS(Amount_Other,Location_Other,$A92,FundingSource_Other,AR$1)+SUMIFS('CSW Programs'!$J$4:$J$500,'CSW Programs'!$D$4:$D$500,'Location Totals'!$A92,'CSW Programs'!$I$4:$I$500,'School Mailing Address'!$Q$6)</f>
        <v>0</v>
      </c>
      <c r="AS92" s="33">
        <f ca="1">SUMIFS(Amount_TI,Location_TI,$A92,FundingSource_TI,AS$1)+SUMIFS(Amount_CS,Location_CS,$A92,Fundingsource_CS,AS$1)+SUMIFS(Amount_ETL,Location_ETL,$A92,FundingSource_ETL,AS$1)+SUMIFS(Amount_Other,Location_Other,$A92,FundingSource_Other,AS$1)+SUMIFS('CSW Programs'!$J$4:$J$500,'CSW Programs'!$D$4:$D$500,'Location Totals'!$A92,'CSW Programs'!$I$4:$I$500,'School Mailing Address'!$Q$7)</f>
        <v>0</v>
      </c>
      <c r="AT92" s="33">
        <f ca="1">SUMIFS(Amount_TI,Location_TI,$A92,FundingSource_TI,AT$1)+SUMIFS(Amount_CS,Location_CS,$A92,Fundingsource_CS,AT$1)+SUMIFS(Amount_ETL,Location_ETL,$A92,FundingSource_ETL,AT$1)+SUMIFS(Amount_Other,Location_Other,$A92,FundingSource_Other,AT$1)+SUMIFS('CSW Programs'!$J$4:$J$500,'CSW Programs'!$D$4:$D$500,'Location Totals'!$A92,'CSW Programs'!$I$4:$I$500,'Location Totals'!$AT$1)</f>
        <v>0</v>
      </c>
      <c r="AU92" s="33">
        <f ca="1">SUMIFS(Amount_TI,Location_TI,$A92,FundingSource_TI,AU$1)+SUMIFS(Amount_CS,Location_CS,$A92,Fundingsource_CS,AU$1)+SUMIFS(Amount_ETL,Location_ETL,$A92,FundingSource_ETL,AU$1)+SUMIFS(Amount_Other,Location_Other,$A92,FundingSource_Other,AU$1)+SUMIFS('CSW Programs'!$J$4:$J$500,'CSW Programs'!$D$4:$D$500,'Location Totals'!$A92,'CSW Programs'!$I$4:$I$500,'Location Totals'!$AU$1)</f>
        <v>0</v>
      </c>
      <c r="AV92" s="33">
        <f ca="1">SUMIFS(Amount_TI,Location_TI,$A92,FundingSource_TI,AV$1)+SUMIFS(Amount_CS,Location_CS,$A92,Fundingsource_CS,AV$1)+SUMIFS(Amount_ETL,Location_ETL,$A92,FundingSource_ETL,AV$1)+SUMIFS(Amount_Other,Location_Other,$A92,FundingSource_Other,AV$1)+SUMIFS('CSW Programs'!$J$4:$J$500,'CSW Programs'!$D$4:$D$500,'Location Totals'!$A92,'CSW Programs'!$I$4:$I$500,'Location Totals'!$AV$1)</f>
        <v>0</v>
      </c>
      <c r="AW92" s="33"/>
      <c r="BR92" s="32">
        <v>91</v>
      </c>
      <c r="BT92" s="32">
        <v>91</v>
      </c>
    </row>
    <row r="93" spans="1:72" hidden="1" x14ac:dyDescent="0.2">
      <c r="A93" s="17" t="e">
        <f ca="1">IF('Cover Page'!$C$17&lt;&gt;"YES",IF(HLOOKUP($BZ$1,'District Label'!A:GR,BR93,FALSE)="","",(HLOOKUP($BZ$1,'District Label'!A:GR,BR93,FALSE))),OFFSET('BOCES SELECT'!$CH$4:$CH$402,,,COUNTIF('BOCES SELECT'!E:E,"&gt;0")))</f>
        <v>#N/A</v>
      </c>
      <c r="B93" s="33">
        <f t="shared" ca="1" si="42"/>
        <v>0</v>
      </c>
      <c r="C93" s="33">
        <f t="shared" ca="1" si="43"/>
        <v>0</v>
      </c>
      <c r="D93" s="33">
        <f t="shared" ca="1" si="50"/>
        <v>0</v>
      </c>
      <c r="E93" s="33">
        <f t="shared" ca="1" si="50"/>
        <v>0</v>
      </c>
      <c r="F93" s="33">
        <f t="shared" ca="1" si="50"/>
        <v>0</v>
      </c>
      <c r="G93" s="33">
        <f t="shared" ca="1" si="50"/>
        <v>0</v>
      </c>
      <c r="H93" s="33">
        <f t="shared" ca="1" si="53"/>
        <v>0</v>
      </c>
      <c r="I93" s="33">
        <f t="shared" ca="1" si="50"/>
        <v>0</v>
      </c>
      <c r="J93" s="50">
        <f t="shared" ca="1" si="44"/>
        <v>0</v>
      </c>
      <c r="K93" s="33">
        <f t="shared" ca="1" si="48"/>
        <v>0</v>
      </c>
      <c r="L93" s="33">
        <f t="shared" ca="1" si="45"/>
        <v>0</v>
      </c>
      <c r="M93" s="33">
        <f t="shared" ca="1" si="49"/>
        <v>0</v>
      </c>
      <c r="N93" s="33">
        <f t="shared" ca="1" si="46"/>
        <v>0</v>
      </c>
      <c r="O93" s="33">
        <f t="shared" ca="1" si="47"/>
        <v>0</v>
      </c>
      <c r="P93" s="33">
        <f t="shared" ca="1" si="54"/>
        <v>0</v>
      </c>
      <c r="Q93" s="33">
        <f t="shared" ca="1" si="54"/>
        <v>0</v>
      </c>
      <c r="R93" s="33">
        <f t="shared" ca="1" si="54"/>
        <v>0</v>
      </c>
      <c r="S93" s="33">
        <f t="shared" ca="1" si="54"/>
        <v>0</v>
      </c>
      <c r="T93" s="33">
        <f t="shared" ca="1" si="57"/>
        <v>0</v>
      </c>
      <c r="U93" s="33">
        <f t="shared" ca="1" si="57"/>
        <v>0</v>
      </c>
      <c r="V93" s="33">
        <f t="shared" ca="1" si="57"/>
        <v>0</v>
      </c>
      <c r="W93" s="33">
        <f t="shared" ca="1" si="57"/>
        <v>0</v>
      </c>
      <c r="X93" s="33">
        <f t="shared" ca="1" si="57"/>
        <v>0</v>
      </c>
      <c r="Y93" s="33">
        <f t="shared" ca="1" si="57"/>
        <v>0</v>
      </c>
      <c r="Z93" s="33">
        <f t="shared" ca="1" si="57"/>
        <v>0</v>
      </c>
      <c r="AA93" s="33">
        <f t="shared" ca="1" si="57"/>
        <v>0</v>
      </c>
      <c r="AB93" s="33">
        <f t="shared" ca="1" si="57"/>
        <v>0</v>
      </c>
      <c r="AC93" s="33">
        <f t="shared" ca="1" si="57"/>
        <v>0</v>
      </c>
      <c r="AD93" s="33">
        <f t="shared" ca="1" si="57"/>
        <v>0</v>
      </c>
      <c r="AE93" s="33">
        <f t="shared" ca="1" si="55"/>
        <v>0</v>
      </c>
      <c r="AF93" s="33">
        <f t="shared" ca="1" si="55"/>
        <v>0</v>
      </c>
      <c r="AG93" s="33">
        <f t="shared" ca="1" si="55"/>
        <v>0</v>
      </c>
      <c r="AH93" s="33">
        <f t="shared" ca="1" si="55"/>
        <v>0</v>
      </c>
      <c r="AI93" s="33">
        <f t="shared" ca="1" si="55"/>
        <v>0</v>
      </c>
      <c r="AJ93" s="33">
        <f t="shared" ca="1" si="55"/>
        <v>0</v>
      </c>
      <c r="AK93" s="33">
        <f t="shared" ca="1" si="55"/>
        <v>0</v>
      </c>
      <c r="AL93" s="33">
        <f t="shared" ca="1" si="55"/>
        <v>0</v>
      </c>
      <c r="AM93" s="33">
        <f t="shared" ca="1" si="55"/>
        <v>0</v>
      </c>
      <c r="AN93" s="33">
        <f t="shared" ca="1" si="55"/>
        <v>0</v>
      </c>
      <c r="AO93" s="33">
        <f t="shared" ca="1" si="56"/>
        <v>0</v>
      </c>
      <c r="AP93" s="33">
        <f t="shared" ca="1" si="56"/>
        <v>0</v>
      </c>
      <c r="AQ93" s="33">
        <f ca="1">SUMIFS(Amount_TI,Location_TI,$A93,FundingSource_TI,AQ$1)+SUMIFS(Amount_CS,Location_CS,$A93,Fundingsource_CS,AQ$1)+SUMIFS(Amount_ETL,Location_ETL,$A93,FundingSource_ETL,AQ$1)+SUMIFS(Amount_Other,Location_Other,$A93,FundingSource_Other,AQ$1)+SUMIFS('CSW Programs'!$J$4:$J$500,'CSW Programs'!$D$4:$D$500,'Location Totals'!$A93,'CSW Programs'!$I$4:$I$500,'School Mailing Address'!$Q$5)</f>
        <v>0</v>
      </c>
      <c r="AR93" s="33">
        <f ca="1">SUMIFS(Amount_TI,Location_TI,$A93,FundingSource_TI,AR$1)+SUMIFS(Amount_CS,Location_CS,$A93,Fundingsource_CS,AR$1)+SUMIFS(Amount_ETL,Location_ETL,$A93,FundingSource_ETL,AR$1)+SUMIFS(Amount_Other,Location_Other,$A93,FundingSource_Other,AR$1)+SUMIFS('CSW Programs'!$J$4:$J$500,'CSW Programs'!$D$4:$D$500,'Location Totals'!$A93,'CSW Programs'!$I$4:$I$500,'School Mailing Address'!$Q$6)</f>
        <v>0</v>
      </c>
      <c r="AS93" s="33">
        <f ca="1">SUMIFS(Amount_TI,Location_TI,$A93,FundingSource_TI,AS$1)+SUMIFS(Amount_CS,Location_CS,$A93,Fundingsource_CS,AS$1)+SUMIFS(Amount_ETL,Location_ETL,$A93,FundingSource_ETL,AS$1)+SUMIFS(Amount_Other,Location_Other,$A93,FundingSource_Other,AS$1)+SUMIFS('CSW Programs'!$J$4:$J$500,'CSW Programs'!$D$4:$D$500,'Location Totals'!$A93,'CSW Programs'!$I$4:$I$500,'School Mailing Address'!$Q$7)</f>
        <v>0</v>
      </c>
      <c r="AT93" s="33">
        <f ca="1">SUMIFS(Amount_TI,Location_TI,$A93,FundingSource_TI,AT$1)+SUMIFS(Amount_CS,Location_CS,$A93,Fundingsource_CS,AT$1)+SUMIFS(Amount_ETL,Location_ETL,$A93,FundingSource_ETL,AT$1)+SUMIFS(Amount_Other,Location_Other,$A93,FundingSource_Other,AT$1)+SUMIFS('CSW Programs'!$J$4:$J$500,'CSW Programs'!$D$4:$D$500,'Location Totals'!$A93,'CSW Programs'!$I$4:$I$500,'Location Totals'!$AT$1)</f>
        <v>0</v>
      </c>
      <c r="AU93" s="33">
        <f ca="1">SUMIFS(Amount_TI,Location_TI,$A93,FundingSource_TI,AU$1)+SUMIFS(Amount_CS,Location_CS,$A93,Fundingsource_CS,AU$1)+SUMIFS(Amount_ETL,Location_ETL,$A93,FundingSource_ETL,AU$1)+SUMIFS(Amount_Other,Location_Other,$A93,FundingSource_Other,AU$1)+SUMIFS('CSW Programs'!$J$4:$J$500,'CSW Programs'!$D$4:$D$500,'Location Totals'!$A93,'CSW Programs'!$I$4:$I$500,'Location Totals'!$AU$1)</f>
        <v>0</v>
      </c>
      <c r="AV93" s="33">
        <f ca="1">SUMIFS(Amount_TI,Location_TI,$A93,FundingSource_TI,AV$1)+SUMIFS(Amount_CS,Location_CS,$A93,Fundingsource_CS,AV$1)+SUMIFS(Amount_ETL,Location_ETL,$A93,FundingSource_ETL,AV$1)+SUMIFS(Amount_Other,Location_Other,$A93,FundingSource_Other,AV$1)+SUMIFS('CSW Programs'!$J$4:$J$500,'CSW Programs'!$D$4:$D$500,'Location Totals'!$A93,'CSW Programs'!$I$4:$I$500,'Location Totals'!$AV$1)</f>
        <v>0</v>
      </c>
      <c r="AW93" s="33"/>
      <c r="BR93" s="32">
        <v>92</v>
      </c>
      <c r="BT93" s="32">
        <v>92</v>
      </c>
    </row>
    <row r="94" spans="1:72" hidden="1" x14ac:dyDescent="0.2">
      <c r="A94" s="17" t="e">
        <f ca="1">IF('Cover Page'!$C$17&lt;&gt;"YES",IF(HLOOKUP($BZ$1,'District Label'!A:GR,BR94,FALSE)="","",(HLOOKUP($BZ$1,'District Label'!A:GR,BR94,FALSE))),OFFSET('BOCES SELECT'!$CH$4:$CH$402,,,COUNTIF('BOCES SELECT'!E:E,"&gt;0")))</f>
        <v>#N/A</v>
      </c>
      <c r="B94" s="33">
        <f t="shared" ca="1" si="42"/>
        <v>0</v>
      </c>
      <c r="C94" s="33">
        <f t="shared" ca="1" si="43"/>
        <v>0</v>
      </c>
      <c r="D94" s="33">
        <f t="shared" ca="1" si="50"/>
        <v>0</v>
      </c>
      <c r="E94" s="33">
        <f t="shared" ca="1" si="50"/>
        <v>0</v>
      </c>
      <c r="F94" s="33">
        <f t="shared" ca="1" si="50"/>
        <v>0</v>
      </c>
      <c r="G94" s="33">
        <f t="shared" ca="1" si="50"/>
        <v>0</v>
      </c>
      <c r="H94" s="33">
        <f t="shared" ca="1" si="53"/>
        <v>0</v>
      </c>
      <c r="I94" s="33">
        <f t="shared" ca="1" si="50"/>
        <v>0</v>
      </c>
      <c r="J94" s="50">
        <f t="shared" ca="1" si="44"/>
        <v>0</v>
      </c>
      <c r="K94" s="33">
        <f t="shared" ca="1" si="48"/>
        <v>0</v>
      </c>
      <c r="L94" s="33">
        <f t="shared" ca="1" si="45"/>
        <v>0</v>
      </c>
      <c r="M94" s="33">
        <f t="shared" ca="1" si="49"/>
        <v>0</v>
      </c>
      <c r="N94" s="33">
        <f t="shared" ca="1" si="46"/>
        <v>0</v>
      </c>
      <c r="O94" s="33">
        <f t="shared" ca="1" si="47"/>
        <v>0</v>
      </c>
      <c r="P94" s="33">
        <f t="shared" ca="1" si="54"/>
        <v>0</v>
      </c>
      <c r="Q94" s="33">
        <f t="shared" ca="1" si="54"/>
        <v>0</v>
      </c>
      <c r="R94" s="33">
        <f t="shared" ca="1" si="54"/>
        <v>0</v>
      </c>
      <c r="S94" s="33">
        <f t="shared" ca="1" si="54"/>
        <v>0</v>
      </c>
      <c r="T94" s="33">
        <f t="shared" ca="1" si="57"/>
        <v>0</v>
      </c>
      <c r="U94" s="33">
        <f t="shared" ca="1" si="57"/>
        <v>0</v>
      </c>
      <c r="V94" s="33">
        <f t="shared" ca="1" si="57"/>
        <v>0</v>
      </c>
      <c r="W94" s="33">
        <f t="shared" ca="1" si="57"/>
        <v>0</v>
      </c>
      <c r="X94" s="33">
        <f t="shared" ca="1" si="57"/>
        <v>0</v>
      </c>
      <c r="Y94" s="33">
        <f t="shared" ca="1" si="57"/>
        <v>0</v>
      </c>
      <c r="Z94" s="33">
        <f t="shared" ca="1" si="57"/>
        <v>0</v>
      </c>
      <c r="AA94" s="33">
        <f t="shared" ca="1" si="57"/>
        <v>0</v>
      </c>
      <c r="AB94" s="33">
        <f t="shared" ca="1" si="57"/>
        <v>0</v>
      </c>
      <c r="AC94" s="33">
        <f t="shared" ca="1" si="57"/>
        <v>0</v>
      </c>
      <c r="AD94" s="33">
        <f t="shared" ca="1" si="57"/>
        <v>0</v>
      </c>
      <c r="AE94" s="33">
        <f t="shared" ref="AE94:AN103" ca="1" si="58">SUMIFS(Amount_TI,Location_TI,$A94,FundingSource_TI,AE$1)+SUMIFS(Amount_CS,Location_CS,$A94,Fundingsource_CS,AE$1)+SUMIFS(Amount_ETL,Location_ETL,$A94,FundingSource_ETL,AE$1)+SUMIFS(Amount_Other,Location_Other,$A94,FundingSource_Other,AE$1)</f>
        <v>0</v>
      </c>
      <c r="AF94" s="33">
        <f t="shared" ca="1" si="58"/>
        <v>0</v>
      </c>
      <c r="AG94" s="33">
        <f t="shared" ca="1" si="58"/>
        <v>0</v>
      </c>
      <c r="AH94" s="33">
        <f t="shared" ca="1" si="58"/>
        <v>0</v>
      </c>
      <c r="AI94" s="33">
        <f t="shared" ca="1" si="58"/>
        <v>0</v>
      </c>
      <c r="AJ94" s="33">
        <f t="shared" ca="1" si="58"/>
        <v>0</v>
      </c>
      <c r="AK94" s="33">
        <f t="shared" ca="1" si="58"/>
        <v>0</v>
      </c>
      <c r="AL94" s="33">
        <f t="shared" ca="1" si="58"/>
        <v>0</v>
      </c>
      <c r="AM94" s="33">
        <f t="shared" ca="1" si="58"/>
        <v>0</v>
      </c>
      <c r="AN94" s="33">
        <f t="shared" ca="1" si="58"/>
        <v>0</v>
      </c>
      <c r="AO94" s="33">
        <f t="shared" ref="AO94:AP103" ca="1" si="59">SUMIFS(Amount_TI,Location_TI,$A94,FundingSource_TI,AO$1)+SUMIFS(Amount_CS,Location_CS,$A94,Fundingsource_CS,AO$1)+SUMIFS(Amount_ETL,Location_ETL,$A94,FundingSource_ETL,AO$1)+SUMIFS(Amount_Other,Location_Other,$A94,FundingSource_Other,AO$1)</f>
        <v>0</v>
      </c>
      <c r="AP94" s="33">
        <f t="shared" ca="1" si="59"/>
        <v>0</v>
      </c>
      <c r="AQ94" s="33">
        <f ca="1">SUMIFS(Amount_TI,Location_TI,$A94,FundingSource_TI,AQ$1)+SUMIFS(Amount_CS,Location_CS,$A94,Fundingsource_CS,AQ$1)+SUMIFS(Amount_ETL,Location_ETL,$A94,FundingSource_ETL,AQ$1)+SUMIFS(Amount_Other,Location_Other,$A94,FundingSource_Other,AQ$1)+SUMIFS('CSW Programs'!$J$4:$J$500,'CSW Programs'!$D$4:$D$500,'Location Totals'!$A94,'CSW Programs'!$I$4:$I$500,'School Mailing Address'!$Q$5)</f>
        <v>0</v>
      </c>
      <c r="AR94" s="33">
        <f ca="1">SUMIFS(Amount_TI,Location_TI,$A94,FundingSource_TI,AR$1)+SUMIFS(Amount_CS,Location_CS,$A94,Fundingsource_CS,AR$1)+SUMIFS(Amount_ETL,Location_ETL,$A94,FundingSource_ETL,AR$1)+SUMIFS(Amount_Other,Location_Other,$A94,FundingSource_Other,AR$1)+SUMIFS('CSW Programs'!$J$4:$J$500,'CSW Programs'!$D$4:$D$500,'Location Totals'!$A94,'CSW Programs'!$I$4:$I$500,'School Mailing Address'!$Q$6)</f>
        <v>0</v>
      </c>
      <c r="AS94" s="33">
        <f ca="1">SUMIFS(Amount_TI,Location_TI,$A94,FundingSource_TI,AS$1)+SUMIFS(Amount_CS,Location_CS,$A94,Fundingsource_CS,AS$1)+SUMIFS(Amount_ETL,Location_ETL,$A94,FundingSource_ETL,AS$1)+SUMIFS(Amount_Other,Location_Other,$A94,FundingSource_Other,AS$1)+SUMIFS('CSW Programs'!$J$4:$J$500,'CSW Programs'!$D$4:$D$500,'Location Totals'!$A94,'CSW Programs'!$I$4:$I$500,'School Mailing Address'!$Q$7)</f>
        <v>0</v>
      </c>
      <c r="AT94" s="33">
        <f ca="1">SUMIFS(Amount_TI,Location_TI,$A94,FundingSource_TI,AT$1)+SUMIFS(Amount_CS,Location_CS,$A94,Fundingsource_CS,AT$1)+SUMIFS(Amount_ETL,Location_ETL,$A94,FundingSource_ETL,AT$1)+SUMIFS(Amount_Other,Location_Other,$A94,FundingSource_Other,AT$1)+SUMIFS('CSW Programs'!$J$4:$J$500,'CSW Programs'!$D$4:$D$500,'Location Totals'!$A94,'CSW Programs'!$I$4:$I$500,'Location Totals'!$AT$1)</f>
        <v>0</v>
      </c>
      <c r="AU94" s="33">
        <f ca="1">SUMIFS(Amount_TI,Location_TI,$A94,FundingSource_TI,AU$1)+SUMIFS(Amount_CS,Location_CS,$A94,Fundingsource_CS,AU$1)+SUMIFS(Amount_ETL,Location_ETL,$A94,FundingSource_ETL,AU$1)+SUMIFS(Amount_Other,Location_Other,$A94,FundingSource_Other,AU$1)+SUMIFS('CSW Programs'!$J$4:$J$500,'CSW Programs'!$D$4:$D$500,'Location Totals'!$A94,'CSW Programs'!$I$4:$I$500,'Location Totals'!$AU$1)</f>
        <v>0</v>
      </c>
      <c r="AV94" s="33">
        <f ca="1">SUMIFS(Amount_TI,Location_TI,$A94,FundingSource_TI,AV$1)+SUMIFS(Amount_CS,Location_CS,$A94,Fundingsource_CS,AV$1)+SUMIFS(Amount_ETL,Location_ETL,$A94,FundingSource_ETL,AV$1)+SUMIFS(Amount_Other,Location_Other,$A94,FundingSource_Other,AV$1)+SUMIFS('CSW Programs'!$J$4:$J$500,'CSW Programs'!$D$4:$D$500,'Location Totals'!$A94,'CSW Programs'!$I$4:$I$500,'Location Totals'!$AV$1)</f>
        <v>0</v>
      </c>
      <c r="AW94" s="33"/>
      <c r="BR94" s="32">
        <v>93</v>
      </c>
      <c r="BT94" s="32">
        <v>93</v>
      </c>
    </row>
    <row r="95" spans="1:72" hidden="1" x14ac:dyDescent="0.2">
      <c r="A95" s="17" t="e">
        <f ca="1">IF('Cover Page'!$C$17&lt;&gt;"YES",IF(HLOOKUP($BZ$1,'District Label'!A:GR,BR95,FALSE)="","",(HLOOKUP($BZ$1,'District Label'!A:GR,BR95,FALSE))),OFFSET('BOCES SELECT'!$CH$4:$CH$402,,,COUNTIF('BOCES SELECT'!E:E,"&gt;0")))</f>
        <v>#N/A</v>
      </c>
      <c r="B95" s="33">
        <f t="shared" ca="1" si="42"/>
        <v>0</v>
      </c>
      <c r="C95" s="33">
        <f t="shared" ca="1" si="43"/>
        <v>0</v>
      </c>
      <c r="D95" s="33">
        <f t="shared" ca="1" si="50"/>
        <v>0</v>
      </c>
      <c r="E95" s="33">
        <f t="shared" ca="1" si="50"/>
        <v>0</v>
      </c>
      <c r="F95" s="33">
        <f t="shared" ca="1" si="50"/>
        <v>0</v>
      </c>
      <c r="G95" s="33">
        <f t="shared" ca="1" si="50"/>
        <v>0</v>
      </c>
      <c r="H95" s="33">
        <f t="shared" ca="1" si="53"/>
        <v>0</v>
      </c>
      <c r="I95" s="33">
        <f t="shared" ca="1" si="50"/>
        <v>0</v>
      </c>
      <c r="J95" s="50">
        <f t="shared" ca="1" si="44"/>
        <v>0</v>
      </c>
      <c r="K95" s="33">
        <f t="shared" ca="1" si="48"/>
        <v>0</v>
      </c>
      <c r="L95" s="33">
        <f t="shared" ca="1" si="45"/>
        <v>0</v>
      </c>
      <c r="M95" s="33">
        <f t="shared" ca="1" si="49"/>
        <v>0</v>
      </c>
      <c r="N95" s="33">
        <f t="shared" ca="1" si="46"/>
        <v>0</v>
      </c>
      <c r="O95" s="33">
        <f t="shared" ca="1" si="47"/>
        <v>0</v>
      </c>
      <c r="P95" s="33">
        <f t="shared" ca="1" si="54"/>
        <v>0</v>
      </c>
      <c r="Q95" s="33">
        <f t="shared" ca="1" si="54"/>
        <v>0</v>
      </c>
      <c r="R95" s="33">
        <f t="shared" ca="1" si="54"/>
        <v>0</v>
      </c>
      <c r="S95" s="33">
        <f t="shared" ca="1" si="54"/>
        <v>0</v>
      </c>
      <c r="T95" s="33">
        <f t="shared" ca="1" si="57"/>
        <v>0</v>
      </c>
      <c r="U95" s="33">
        <f t="shared" ca="1" si="57"/>
        <v>0</v>
      </c>
      <c r="V95" s="33">
        <f t="shared" ca="1" si="57"/>
        <v>0</v>
      </c>
      <c r="W95" s="33">
        <f t="shared" ca="1" si="57"/>
        <v>0</v>
      </c>
      <c r="X95" s="33">
        <f t="shared" ca="1" si="57"/>
        <v>0</v>
      </c>
      <c r="Y95" s="33">
        <f t="shared" ca="1" si="57"/>
        <v>0</v>
      </c>
      <c r="Z95" s="33">
        <f t="shared" ca="1" si="57"/>
        <v>0</v>
      </c>
      <c r="AA95" s="33">
        <f t="shared" ca="1" si="57"/>
        <v>0</v>
      </c>
      <c r="AB95" s="33">
        <f t="shared" ca="1" si="57"/>
        <v>0</v>
      </c>
      <c r="AC95" s="33">
        <f t="shared" ca="1" si="57"/>
        <v>0</v>
      </c>
      <c r="AD95" s="33">
        <f t="shared" ca="1" si="57"/>
        <v>0</v>
      </c>
      <c r="AE95" s="33">
        <f t="shared" ca="1" si="58"/>
        <v>0</v>
      </c>
      <c r="AF95" s="33">
        <f t="shared" ca="1" si="58"/>
        <v>0</v>
      </c>
      <c r="AG95" s="33">
        <f t="shared" ca="1" si="58"/>
        <v>0</v>
      </c>
      <c r="AH95" s="33">
        <f t="shared" ca="1" si="58"/>
        <v>0</v>
      </c>
      <c r="AI95" s="33">
        <f t="shared" ca="1" si="58"/>
        <v>0</v>
      </c>
      <c r="AJ95" s="33">
        <f t="shared" ca="1" si="58"/>
        <v>0</v>
      </c>
      <c r="AK95" s="33">
        <f t="shared" ca="1" si="58"/>
        <v>0</v>
      </c>
      <c r="AL95" s="33">
        <f t="shared" ca="1" si="58"/>
        <v>0</v>
      </c>
      <c r="AM95" s="33">
        <f t="shared" ca="1" si="58"/>
        <v>0</v>
      </c>
      <c r="AN95" s="33">
        <f t="shared" ca="1" si="58"/>
        <v>0</v>
      </c>
      <c r="AO95" s="33">
        <f t="shared" ca="1" si="59"/>
        <v>0</v>
      </c>
      <c r="AP95" s="33">
        <f t="shared" ca="1" si="59"/>
        <v>0</v>
      </c>
      <c r="AQ95" s="33">
        <f ca="1">SUMIFS(Amount_TI,Location_TI,$A95,FundingSource_TI,AQ$1)+SUMIFS(Amount_CS,Location_CS,$A95,Fundingsource_CS,AQ$1)+SUMIFS(Amount_ETL,Location_ETL,$A95,FundingSource_ETL,AQ$1)+SUMIFS(Amount_Other,Location_Other,$A95,FundingSource_Other,AQ$1)+SUMIFS('CSW Programs'!$J$4:$J$500,'CSW Programs'!$D$4:$D$500,'Location Totals'!$A95,'CSW Programs'!$I$4:$I$500,'School Mailing Address'!$Q$5)</f>
        <v>0</v>
      </c>
      <c r="AR95" s="33">
        <f ca="1">SUMIFS(Amount_TI,Location_TI,$A95,FundingSource_TI,AR$1)+SUMIFS(Amount_CS,Location_CS,$A95,Fundingsource_CS,AR$1)+SUMIFS(Amount_ETL,Location_ETL,$A95,FundingSource_ETL,AR$1)+SUMIFS(Amount_Other,Location_Other,$A95,FundingSource_Other,AR$1)+SUMIFS('CSW Programs'!$J$4:$J$500,'CSW Programs'!$D$4:$D$500,'Location Totals'!$A95,'CSW Programs'!$I$4:$I$500,'School Mailing Address'!$Q$6)</f>
        <v>0</v>
      </c>
      <c r="AS95" s="33">
        <f ca="1">SUMIFS(Amount_TI,Location_TI,$A95,FundingSource_TI,AS$1)+SUMIFS(Amount_CS,Location_CS,$A95,Fundingsource_CS,AS$1)+SUMIFS(Amount_ETL,Location_ETL,$A95,FundingSource_ETL,AS$1)+SUMIFS(Amount_Other,Location_Other,$A95,FundingSource_Other,AS$1)+SUMIFS('CSW Programs'!$J$4:$J$500,'CSW Programs'!$D$4:$D$500,'Location Totals'!$A95,'CSW Programs'!$I$4:$I$500,'School Mailing Address'!$Q$7)</f>
        <v>0</v>
      </c>
      <c r="AT95" s="33">
        <f ca="1">SUMIFS(Amount_TI,Location_TI,$A95,FundingSource_TI,AT$1)+SUMIFS(Amount_CS,Location_CS,$A95,Fundingsource_CS,AT$1)+SUMIFS(Amount_ETL,Location_ETL,$A95,FundingSource_ETL,AT$1)+SUMIFS(Amount_Other,Location_Other,$A95,FundingSource_Other,AT$1)+SUMIFS('CSW Programs'!$J$4:$J$500,'CSW Programs'!$D$4:$D$500,'Location Totals'!$A95,'CSW Programs'!$I$4:$I$500,'Location Totals'!$AT$1)</f>
        <v>0</v>
      </c>
      <c r="AU95" s="33">
        <f ca="1">SUMIFS(Amount_TI,Location_TI,$A95,FundingSource_TI,AU$1)+SUMIFS(Amount_CS,Location_CS,$A95,Fundingsource_CS,AU$1)+SUMIFS(Amount_ETL,Location_ETL,$A95,FundingSource_ETL,AU$1)+SUMIFS(Amount_Other,Location_Other,$A95,FundingSource_Other,AU$1)+SUMIFS('CSW Programs'!$J$4:$J$500,'CSW Programs'!$D$4:$D$500,'Location Totals'!$A95,'CSW Programs'!$I$4:$I$500,'Location Totals'!$AU$1)</f>
        <v>0</v>
      </c>
      <c r="AV95" s="33">
        <f ca="1">SUMIFS(Amount_TI,Location_TI,$A95,FundingSource_TI,AV$1)+SUMIFS(Amount_CS,Location_CS,$A95,Fundingsource_CS,AV$1)+SUMIFS(Amount_ETL,Location_ETL,$A95,FundingSource_ETL,AV$1)+SUMIFS(Amount_Other,Location_Other,$A95,FundingSource_Other,AV$1)+SUMIFS('CSW Programs'!$J$4:$J$500,'CSW Programs'!$D$4:$D$500,'Location Totals'!$A95,'CSW Programs'!$I$4:$I$500,'Location Totals'!$AV$1)</f>
        <v>0</v>
      </c>
      <c r="AW95" s="33"/>
      <c r="BR95" s="32">
        <v>94</v>
      </c>
      <c r="BT95" s="32">
        <v>94</v>
      </c>
    </row>
    <row r="96" spans="1:72" hidden="1" x14ac:dyDescent="0.2">
      <c r="A96" s="17" t="e">
        <f ca="1">IF('Cover Page'!$C$17&lt;&gt;"YES",IF(HLOOKUP($BZ$1,'District Label'!A:GR,BR96,FALSE)="","",(HLOOKUP($BZ$1,'District Label'!A:GR,BR96,FALSE))),OFFSET('BOCES SELECT'!$CH$4:$CH$402,,,COUNTIF('BOCES SELECT'!E:E,"&gt;0")))</f>
        <v>#N/A</v>
      </c>
      <c r="B96" s="33">
        <f t="shared" ca="1" si="42"/>
        <v>0</v>
      </c>
      <c r="C96" s="33">
        <f t="shared" ca="1" si="43"/>
        <v>0</v>
      </c>
      <c r="D96" s="33">
        <f t="shared" ca="1" si="50"/>
        <v>0</v>
      </c>
      <c r="E96" s="33">
        <f t="shared" ca="1" si="50"/>
        <v>0</v>
      </c>
      <c r="F96" s="33">
        <f t="shared" ca="1" si="50"/>
        <v>0</v>
      </c>
      <c r="G96" s="33">
        <f t="shared" ca="1" si="50"/>
        <v>0</v>
      </c>
      <c r="H96" s="33">
        <f t="shared" ca="1" si="53"/>
        <v>0</v>
      </c>
      <c r="I96" s="33">
        <f t="shared" ca="1" si="50"/>
        <v>0</v>
      </c>
      <c r="J96" s="50">
        <f t="shared" ca="1" si="44"/>
        <v>0</v>
      </c>
      <c r="K96" s="33">
        <f t="shared" ca="1" si="48"/>
        <v>0</v>
      </c>
      <c r="L96" s="33">
        <f t="shared" ca="1" si="45"/>
        <v>0</v>
      </c>
      <c r="M96" s="33">
        <f t="shared" ca="1" si="49"/>
        <v>0</v>
      </c>
      <c r="N96" s="33">
        <f t="shared" ca="1" si="46"/>
        <v>0</v>
      </c>
      <c r="O96" s="33">
        <f t="shared" ca="1" si="47"/>
        <v>0</v>
      </c>
      <c r="P96" s="33">
        <f t="shared" ca="1" si="54"/>
        <v>0</v>
      </c>
      <c r="Q96" s="33">
        <f t="shared" ca="1" si="54"/>
        <v>0</v>
      </c>
      <c r="R96" s="33">
        <f t="shared" ca="1" si="54"/>
        <v>0</v>
      </c>
      <c r="S96" s="33">
        <f t="shared" ca="1" si="54"/>
        <v>0</v>
      </c>
      <c r="T96" s="33">
        <f t="shared" ca="1" si="57"/>
        <v>0</v>
      </c>
      <c r="U96" s="33">
        <f t="shared" ca="1" si="57"/>
        <v>0</v>
      </c>
      <c r="V96" s="33">
        <f t="shared" ca="1" si="57"/>
        <v>0</v>
      </c>
      <c r="W96" s="33">
        <f t="shared" ca="1" si="57"/>
        <v>0</v>
      </c>
      <c r="X96" s="33">
        <f t="shared" ca="1" si="57"/>
        <v>0</v>
      </c>
      <c r="Y96" s="33">
        <f t="shared" ca="1" si="57"/>
        <v>0</v>
      </c>
      <c r="Z96" s="33">
        <f t="shared" ca="1" si="57"/>
        <v>0</v>
      </c>
      <c r="AA96" s="33">
        <f t="shared" ca="1" si="57"/>
        <v>0</v>
      </c>
      <c r="AB96" s="33">
        <f t="shared" ca="1" si="57"/>
        <v>0</v>
      </c>
      <c r="AC96" s="33">
        <f t="shared" ca="1" si="57"/>
        <v>0</v>
      </c>
      <c r="AD96" s="33">
        <f t="shared" ca="1" si="57"/>
        <v>0</v>
      </c>
      <c r="AE96" s="33">
        <f t="shared" ca="1" si="58"/>
        <v>0</v>
      </c>
      <c r="AF96" s="33">
        <f t="shared" ca="1" si="58"/>
        <v>0</v>
      </c>
      <c r="AG96" s="33">
        <f t="shared" ca="1" si="58"/>
        <v>0</v>
      </c>
      <c r="AH96" s="33">
        <f t="shared" ca="1" si="58"/>
        <v>0</v>
      </c>
      <c r="AI96" s="33">
        <f t="shared" ca="1" si="58"/>
        <v>0</v>
      </c>
      <c r="AJ96" s="33">
        <f t="shared" ca="1" si="58"/>
        <v>0</v>
      </c>
      <c r="AK96" s="33">
        <f t="shared" ca="1" si="58"/>
        <v>0</v>
      </c>
      <c r="AL96" s="33">
        <f t="shared" ca="1" si="58"/>
        <v>0</v>
      </c>
      <c r="AM96" s="33">
        <f t="shared" ca="1" si="58"/>
        <v>0</v>
      </c>
      <c r="AN96" s="33">
        <f t="shared" ca="1" si="58"/>
        <v>0</v>
      </c>
      <c r="AO96" s="33">
        <f t="shared" ca="1" si="59"/>
        <v>0</v>
      </c>
      <c r="AP96" s="33">
        <f t="shared" ca="1" si="59"/>
        <v>0</v>
      </c>
      <c r="AQ96" s="33">
        <f ca="1">SUMIFS(Amount_TI,Location_TI,$A96,FundingSource_TI,AQ$1)+SUMIFS(Amount_CS,Location_CS,$A96,Fundingsource_CS,AQ$1)+SUMIFS(Amount_ETL,Location_ETL,$A96,FundingSource_ETL,AQ$1)+SUMIFS(Amount_Other,Location_Other,$A96,FundingSource_Other,AQ$1)+SUMIFS('CSW Programs'!$J$4:$J$500,'CSW Programs'!$D$4:$D$500,'Location Totals'!$A96,'CSW Programs'!$I$4:$I$500,'School Mailing Address'!$Q$5)</f>
        <v>0</v>
      </c>
      <c r="AR96" s="33">
        <f ca="1">SUMIFS(Amount_TI,Location_TI,$A96,FundingSource_TI,AR$1)+SUMIFS(Amount_CS,Location_CS,$A96,Fundingsource_CS,AR$1)+SUMIFS(Amount_ETL,Location_ETL,$A96,FundingSource_ETL,AR$1)+SUMIFS(Amount_Other,Location_Other,$A96,FundingSource_Other,AR$1)+SUMIFS('CSW Programs'!$J$4:$J$500,'CSW Programs'!$D$4:$D$500,'Location Totals'!$A96,'CSW Programs'!$I$4:$I$500,'School Mailing Address'!$Q$6)</f>
        <v>0</v>
      </c>
      <c r="AS96" s="33">
        <f ca="1">SUMIFS(Amount_TI,Location_TI,$A96,FundingSource_TI,AS$1)+SUMIFS(Amount_CS,Location_CS,$A96,Fundingsource_CS,AS$1)+SUMIFS(Amount_ETL,Location_ETL,$A96,FundingSource_ETL,AS$1)+SUMIFS(Amount_Other,Location_Other,$A96,FundingSource_Other,AS$1)+SUMIFS('CSW Programs'!$J$4:$J$500,'CSW Programs'!$D$4:$D$500,'Location Totals'!$A96,'CSW Programs'!$I$4:$I$500,'School Mailing Address'!$Q$7)</f>
        <v>0</v>
      </c>
      <c r="AT96" s="33">
        <f ca="1">SUMIFS(Amount_TI,Location_TI,$A96,FundingSource_TI,AT$1)+SUMIFS(Amount_CS,Location_CS,$A96,Fundingsource_CS,AT$1)+SUMIFS(Amount_ETL,Location_ETL,$A96,FundingSource_ETL,AT$1)+SUMIFS(Amount_Other,Location_Other,$A96,FundingSource_Other,AT$1)+SUMIFS('CSW Programs'!$J$4:$J$500,'CSW Programs'!$D$4:$D$500,'Location Totals'!$A96,'CSW Programs'!$I$4:$I$500,'Location Totals'!$AT$1)</f>
        <v>0</v>
      </c>
      <c r="AU96" s="33">
        <f ca="1">SUMIFS(Amount_TI,Location_TI,$A96,FundingSource_TI,AU$1)+SUMIFS(Amount_CS,Location_CS,$A96,Fundingsource_CS,AU$1)+SUMIFS(Amount_ETL,Location_ETL,$A96,FundingSource_ETL,AU$1)+SUMIFS(Amount_Other,Location_Other,$A96,FundingSource_Other,AU$1)+SUMIFS('CSW Programs'!$J$4:$J$500,'CSW Programs'!$D$4:$D$500,'Location Totals'!$A96,'CSW Programs'!$I$4:$I$500,'Location Totals'!$AU$1)</f>
        <v>0</v>
      </c>
      <c r="AV96" s="33">
        <f ca="1">SUMIFS(Amount_TI,Location_TI,$A96,FundingSource_TI,AV$1)+SUMIFS(Amount_CS,Location_CS,$A96,Fundingsource_CS,AV$1)+SUMIFS(Amount_ETL,Location_ETL,$A96,FundingSource_ETL,AV$1)+SUMIFS(Amount_Other,Location_Other,$A96,FundingSource_Other,AV$1)+SUMIFS('CSW Programs'!$J$4:$J$500,'CSW Programs'!$D$4:$D$500,'Location Totals'!$A96,'CSW Programs'!$I$4:$I$500,'Location Totals'!$AV$1)</f>
        <v>0</v>
      </c>
      <c r="AW96" s="33"/>
      <c r="BR96" s="32">
        <v>95</v>
      </c>
      <c r="BT96" s="32">
        <v>95</v>
      </c>
    </row>
    <row r="97" spans="1:72" hidden="1" x14ac:dyDescent="0.2">
      <c r="A97" s="17" t="e">
        <f ca="1">IF('Cover Page'!$C$17&lt;&gt;"YES",IF(HLOOKUP($BZ$1,'District Label'!A:GR,BR97,FALSE)="","",(HLOOKUP($BZ$1,'District Label'!A:GR,BR97,FALSE))),OFFSET('BOCES SELECT'!$CH$4:$CH$402,,,COUNTIF('BOCES SELECT'!E:E,"&gt;0")))</f>
        <v>#N/A</v>
      </c>
      <c r="B97" s="33">
        <f t="shared" ca="1" si="42"/>
        <v>0</v>
      </c>
      <c r="C97" s="33">
        <f t="shared" ca="1" si="43"/>
        <v>0</v>
      </c>
      <c r="D97" s="33">
        <f t="shared" ca="1" si="50"/>
        <v>0</v>
      </c>
      <c r="E97" s="33">
        <f t="shared" ca="1" si="50"/>
        <v>0</v>
      </c>
      <c r="F97" s="33">
        <f t="shared" ca="1" si="50"/>
        <v>0</v>
      </c>
      <c r="G97" s="33">
        <f t="shared" ca="1" si="50"/>
        <v>0</v>
      </c>
      <c r="H97" s="33">
        <f t="shared" ca="1" si="53"/>
        <v>0</v>
      </c>
      <c r="I97" s="33">
        <f t="shared" ca="1" si="50"/>
        <v>0</v>
      </c>
      <c r="J97" s="50">
        <f t="shared" ca="1" si="44"/>
        <v>0</v>
      </c>
      <c r="K97" s="33">
        <f t="shared" ca="1" si="48"/>
        <v>0</v>
      </c>
      <c r="L97" s="33">
        <f t="shared" ca="1" si="45"/>
        <v>0</v>
      </c>
      <c r="M97" s="33">
        <f t="shared" ca="1" si="49"/>
        <v>0</v>
      </c>
      <c r="N97" s="33">
        <f t="shared" ca="1" si="46"/>
        <v>0</v>
      </c>
      <c r="O97" s="33">
        <f t="shared" ca="1" si="47"/>
        <v>0</v>
      </c>
      <c r="P97" s="33">
        <f t="shared" ca="1" si="54"/>
        <v>0</v>
      </c>
      <c r="Q97" s="33">
        <f t="shared" ca="1" si="54"/>
        <v>0</v>
      </c>
      <c r="R97" s="33">
        <f t="shared" ca="1" si="54"/>
        <v>0</v>
      </c>
      <c r="S97" s="33">
        <f t="shared" ca="1" si="54"/>
        <v>0</v>
      </c>
      <c r="T97" s="33">
        <f t="shared" ca="1" si="57"/>
        <v>0</v>
      </c>
      <c r="U97" s="33">
        <f t="shared" ca="1" si="57"/>
        <v>0</v>
      </c>
      <c r="V97" s="33">
        <f t="shared" ca="1" si="57"/>
        <v>0</v>
      </c>
      <c r="W97" s="33">
        <f t="shared" ca="1" si="57"/>
        <v>0</v>
      </c>
      <c r="X97" s="33">
        <f t="shared" ca="1" si="57"/>
        <v>0</v>
      </c>
      <c r="Y97" s="33">
        <f t="shared" ca="1" si="57"/>
        <v>0</v>
      </c>
      <c r="Z97" s="33">
        <f t="shared" ca="1" si="57"/>
        <v>0</v>
      </c>
      <c r="AA97" s="33">
        <f t="shared" ca="1" si="57"/>
        <v>0</v>
      </c>
      <c r="AB97" s="33">
        <f t="shared" ca="1" si="57"/>
        <v>0</v>
      </c>
      <c r="AC97" s="33">
        <f t="shared" ca="1" si="57"/>
        <v>0</v>
      </c>
      <c r="AD97" s="33">
        <f t="shared" ca="1" si="57"/>
        <v>0</v>
      </c>
      <c r="AE97" s="33">
        <f t="shared" ca="1" si="58"/>
        <v>0</v>
      </c>
      <c r="AF97" s="33">
        <f t="shared" ca="1" si="58"/>
        <v>0</v>
      </c>
      <c r="AG97" s="33">
        <f t="shared" ca="1" si="58"/>
        <v>0</v>
      </c>
      <c r="AH97" s="33">
        <f t="shared" ca="1" si="58"/>
        <v>0</v>
      </c>
      <c r="AI97" s="33">
        <f t="shared" ca="1" si="58"/>
        <v>0</v>
      </c>
      <c r="AJ97" s="33">
        <f t="shared" ca="1" si="58"/>
        <v>0</v>
      </c>
      <c r="AK97" s="33">
        <f t="shared" ca="1" si="58"/>
        <v>0</v>
      </c>
      <c r="AL97" s="33">
        <f t="shared" ca="1" si="58"/>
        <v>0</v>
      </c>
      <c r="AM97" s="33">
        <f t="shared" ca="1" si="58"/>
        <v>0</v>
      </c>
      <c r="AN97" s="33">
        <f t="shared" ca="1" si="58"/>
        <v>0</v>
      </c>
      <c r="AO97" s="33">
        <f t="shared" ca="1" si="59"/>
        <v>0</v>
      </c>
      <c r="AP97" s="33">
        <f t="shared" ca="1" si="59"/>
        <v>0</v>
      </c>
      <c r="AQ97" s="33">
        <f ca="1">SUMIFS(Amount_TI,Location_TI,$A97,FundingSource_TI,AQ$1)+SUMIFS(Amount_CS,Location_CS,$A97,Fundingsource_CS,AQ$1)+SUMIFS(Amount_ETL,Location_ETL,$A97,FundingSource_ETL,AQ$1)+SUMIFS(Amount_Other,Location_Other,$A97,FundingSource_Other,AQ$1)+SUMIFS('CSW Programs'!$J$4:$J$500,'CSW Programs'!$D$4:$D$500,'Location Totals'!$A97,'CSW Programs'!$I$4:$I$500,'School Mailing Address'!$Q$5)</f>
        <v>0</v>
      </c>
      <c r="AR97" s="33">
        <f ca="1">SUMIFS(Amount_TI,Location_TI,$A97,FundingSource_TI,AR$1)+SUMIFS(Amount_CS,Location_CS,$A97,Fundingsource_CS,AR$1)+SUMIFS(Amount_ETL,Location_ETL,$A97,FundingSource_ETL,AR$1)+SUMIFS(Amount_Other,Location_Other,$A97,FundingSource_Other,AR$1)+SUMIFS('CSW Programs'!$J$4:$J$500,'CSW Programs'!$D$4:$D$500,'Location Totals'!$A97,'CSW Programs'!$I$4:$I$500,'School Mailing Address'!$Q$6)</f>
        <v>0</v>
      </c>
      <c r="AS97" s="33">
        <f ca="1">SUMIFS(Amount_TI,Location_TI,$A97,FundingSource_TI,AS$1)+SUMIFS(Amount_CS,Location_CS,$A97,Fundingsource_CS,AS$1)+SUMIFS(Amount_ETL,Location_ETL,$A97,FundingSource_ETL,AS$1)+SUMIFS(Amount_Other,Location_Other,$A97,FundingSource_Other,AS$1)+SUMIFS('CSW Programs'!$J$4:$J$500,'CSW Programs'!$D$4:$D$500,'Location Totals'!$A97,'CSW Programs'!$I$4:$I$500,'School Mailing Address'!$Q$7)</f>
        <v>0</v>
      </c>
      <c r="AT97" s="33">
        <f ca="1">SUMIFS(Amount_TI,Location_TI,$A97,FundingSource_TI,AT$1)+SUMIFS(Amount_CS,Location_CS,$A97,Fundingsource_CS,AT$1)+SUMIFS(Amount_ETL,Location_ETL,$A97,FundingSource_ETL,AT$1)+SUMIFS(Amount_Other,Location_Other,$A97,FundingSource_Other,AT$1)+SUMIFS('CSW Programs'!$J$4:$J$500,'CSW Programs'!$D$4:$D$500,'Location Totals'!$A97,'CSW Programs'!$I$4:$I$500,'Location Totals'!$AT$1)</f>
        <v>0</v>
      </c>
      <c r="AU97" s="33">
        <f ca="1">SUMIFS(Amount_TI,Location_TI,$A97,FundingSource_TI,AU$1)+SUMIFS(Amount_CS,Location_CS,$A97,Fundingsource_CS,AU$1)+SUMIFS(Amount_ETL,Location_ETL,$A97,FundingSource_ETL,AU$1)+SUMIFS(Amount_Other,Location_Other,$A97,FundingSource_Other,AU$1)+SUMIFS('CSW Programs'!$J$4:$J$500,'CSW Programs'!$D$4:$D$500,'Location Totals'!$A97,'CSW Programs'!$I$4:$I$500,'Location Totals'!$AU$1)</f>
        <v>0</v>
      </c>
      <c r="AV97" s="33">
        <f ca="1">SUMIFS(Amount_TI,Location_TI,$A97,FundingSource_TI,AV$1)+SUMIFS(Amount_CS,Location_CS,$A97,Fundingsource_CS,AV$1)+SUMIFS(Amount_ETL,Location_ETL,$A97,FundingSource_ETL,AV$1)+SUMIFS(Amount_Other,Location_Other,$A97,FundingSource_Other,AV$1)+SUMIFS('CSW Programs'!$J$4:$J$500,'CSW Programs'!$D$4:$D$500,'Location Totals'!$A97,'CSW Programs'!$I$4:$I$500,'Location Totals'!$AV$1)</f>
        <v>0</v>
      </c>
      <c r="AW97" s="33"/>
      <c r="BR97" s="32">
        <v>96</v>
      </c>
      <c r="BT97" s="32">
        <v>96</v>
      </c>
    </row>
    <row r="98" spans="1:72" hidden="1" x14ac:dyDescent="0.2">
      <c r="A98" s="17" t="e">
        <f ca="1">IF('Cover Page'!$C$17&lt;&gt;"YES",IF(HLOOKUP($BZ$1,'District Label'!A:GR,BR98,FALSE)="","",(HLOOKUP($BZ$1,'District Label'!A:GR,BR98,FALSE))),OFFSET('BOCES SELECT'!$CH$4:$CH$402,,,COUNTIF('BOCES SELECT'!E:E,"&gt;0")))</f>
        <v>#N/A</v>
      </c>
      <c r="B98" s="33">
        <f t="shared" ca="1" si="42"/>
        <v>0</v>
      </c>
      <c r="C98" s="33">
        <f t="shared" ca="1" si="43"/>
        <v>0</v>
      </c>
      <c r="D98" s="33">
        <f t="shared" ca="1" si="50"/>
        <v>0</v>
      </c>
      <c r="E98" s="33">
        <f t="shared" ca="1" si="50"/>
        <v>0</v>
      </c>
      <c r="F98" s="33">
        <f t="shared" ca="1" si="50"/>
        <v>0</v>
      </c>
      <c r="G98" s="33">
        <f t="shared" ca="1" si="50"/>
        <v>0</v>
      </c>
      <c r="H98" s="33">
        <f t="shared" ca="1" si="53"/>
        <v>0</v>
      </c>
      <c r="I98" s="33">
        <f t="shared" ca="1" si="50"/>
        <v>0</v>
      </c>
      <c r="J98" s="50">
        <f t="shared" ca="1" si="44"/>
        <v>0</v>
      </c>
      <c r="K98" s="33">
        <f t="shared" ca="1" si="48"/>
        <v>0</v>
      </c>
      <c r="L98" s="33">
        <f t="shared" ca="1" si="45"/>
        <v>0</v>
      </c>
      <c r="M98" s="33">
        <f t="shared" ca="1" si="49"/>
        <v>0</v>
      </c>
      <c r="N98" s="33">
        <f t="shared" ca="1" si="46"/>
        <v>0</v>
      </c>
      <c r="O98" s="33">
        <f t="shared" ca="1" si="47"/>
        <v>0</v>
      </c>
      <c r="P98" s="33">
        <f t="shared" ca="1" si="54"/>
        <v>0</v>
      </c>
      <c r="Q98" s="33">
        <f t="shared" ca="1" si="54"/>
        <v>0</v>
      </c>
      <c r="R98" s="33">
        <f t="shared" ca="1" si="54"/>
        <v>0</v>
      </c>
      <c r="S98" s="33">
        <f t="shared" ca="1" si="54"/>
        <v>0</v>
      </c>
      <c r="T98" s="33">
        <f t="shared" ca="1" si="57"/>
        <v>0</v>
      </c>
      <c r="U98" s="33">
        <f t="shared" ca="1" si="57"/>
        <v>0</v>
      </c>
      <c r="V98" s="33">
        <f t="shared" ca="1" si="57"/>
        <v>0</v>
      </c>
      <c r="W98" s="33">
        <f t="shared" ca="1" si="57"/>
        <v>0</v>
      </c>
      <c r="X98" s="33">
        <f t="shared" ca="1" si="57"/>
        <v>0</v>
      </c>
      <c r="Y98" s="33">
        <f t="shared" ca="1" si="57"/>
        <v>0</v>
      </c>
      <c r="Z98" s="33">
        <f t="shared" ca="1" si="57"/>
        <v>0</v>
      </c>
      <c r="AA98" s="33">
        <f t="shared" ca="1" si="57"/>
        <v>0</v>
      </c>
      <c r="AB98" s="33">
        <f t="shared" ca="1" si="57"/>
        <v>0</v>
      </c>
      <c r="AC98" s="33">
        <f t="shared" ca="1" si="57"/>
        <v>0</v>
      </c>
      <c r="AD98" s="33">
        <f t="shared" ca="1" si="57"/>
        <v>0</v>
      </c>
      <c r="AE98" s="33">
        <f t="shared" ca="1" si="58"/>
        <v>0</v>
      </c>
      <c r="AF98" s="33">
        <f t="shared" ca="1" si="58"/>
        <v>0</v>
      </c>
      <c r="AG98" s="33">
        <f t="shared" ca="1" si="58"/>
        <v>0</v>
      </c>
      <c r="AH98" s="33">
        <f t="shared" ca="1" si="58"/>
        <v>0</v>
      </c>
      <c r="AI98" s="33">
        <f t="shared" ca="1" si="58"/>
        <v>0</v>
      </c>
      <c r="AJ98" s="33">
        <f t="shared" ca="1" si="58"/>
        <v>0</v>
      </c>
      <c r="AK98" s="33">
        <f t="shared" ca="1" si="58"/>
        <v>0</v>
      </c>
      <c r="AL98" s="33">
        <f t="shared" ca="1" si="58"/>
        <v>0</v>
      </c>
      <c r="AM98" s="33">
        <f t="shared" ca="1" si="58"/>
        <v>0</v>
      </c>
      <c r="AN98" s="33">
        <f t="shared" ca="1" si="58"/>
        <v>0</v>
      </c>
      <c r="AO98" s="33">
        <f t="shared" ca="1" si="59"/>
        <v>0</v>
      </c>
      <c r="AP98" s="33">
        <f t="shared" ca="1" si="59"/>
        <v>0</v>
      </c>
      <c r="AQ98" s="33">
        <f ca="1">SUMIFS(Amount_TI,Location_TI,$A98,FundingSource_TI,AQ$1)+SUMIFS(Amount_CS,Location_CS,$A98,Fundingsource_CS,AQ$1)+SUMIFS(Amount_ETL,Location_ETL,$A98,FundingSource_ETL,AQ$1)+SUMIFS(Amount_Other,Location_Other,$A98,FundingSource_Other,AQ$1)+SUMIFS('CSW Programs'!$J$4:$J$500,'CSW Programs'!$D$4:$D$500,'Location Totals'!$A98,'CSW Programs'!$I$4:$I$500,'School Mailing Address'!$Q$5)</f>
        <v>0</v>
      </c>
      <c r="AR98" s="33">
        <f ca="1">SUMIFS(Amount_TI,Location_TI,$A98,FundingSource_TI,AR$1)+SUMIFS(Amount_CS,Location_CS,$A98,Fundingsource_CS,AR$1)+SUMIFS(Amount_ETL,Location_ETL,$A98,FundingSource_ETL,AR$1)+SUMIFS(Amount_Other,Location_Other,$A98,FundingSource_Other,AR$1)+SUMIFS('CSW Programs'!$J$4:$J$500,'CSW Programs'!$D$4:$D$500,'Location Totals'!$A98,'CSW Programs'!$I$4:$I$500,'School Mailing Address'!$Q$6)</f>
        <v>0</v>
      </c>
      <c r="AS98" s="33">
        <f ca="1">SUMIFS(Amount_TI,Location_TI,$A98,FundingSource_TI,AS$1)+SUMIFS(Amount_CS,Location_CS,$A98,Fundingsource_CS,AS$1)+SUMIFS(Amount_ETL,Location_ETL,$A98,FundingSource_ETL,AS$1)+SUMIFS(Amount_Other,Location_Other,$A98,FundingSource_Other,AS$1)+SUMIFS('CSW Programs'!$J$4:$J$500,'CSW Programs'!$D$4:$D$500,'Location Totals'!$A98,'CSW Programs'!$I$4:$I$500,'School Mailing Address'!$Q$7)</f>
        <v>0</v>
      </c>
      <c r="AT98" s="33">
        <f ca="1">SUMIFS(Amount_TI,Location_TI,$A98,FundingSource_TI,AT$1)+SUMIFS(Amount_CS,Location_CS,$A98,Fundingsource_CS,AT$1)+SUMIFS(Amount_ETL,Location_ETL,$A98,FundingSource_ETL,AT$1)+SUMIFS(Amount_Other,Location_Other,$A98,FundingSource_Other,AT$1)+SUMIFS('CSW Programs'!$J$4:$J$500,'CSW Programs'!$D$4:$D$500,'Location Totals'!$A98,'CSW Programs'!$I$4:$I$500,'Location Totals'!$AT$1)</f>
        <v>0</v>
      </c>
      <c r="AU98" s="33">
        <f ca="1">SUMIFS(Amount_TI,Location_TI,$A98,FundingSource_TI,AU$1)+SUMIFS(Amount_CS,Location_CS,$A98,Fundingsource_CS,AU$1)+SUMIFS(Amount_ETL,Location_ETL,$A98,FundingSource_ETL,AU$1)+SUMIFS(Amount_Other,Location_Other,$A98,FundingSource_Other,AU$1)+SUMIFS('CSW Programs'!$J$4:$J$500,'CSW Programs'!$D$4:$D$500,'Location Totals'!$A98,'CSW Programs'!$I$4:$I$500,'Location Totals'!$AU$1)</f>
        <v>0</v>
      </c>
      <c r="AV98" s="33">
        <f ca="1">SUMIFS(Amount_TI,Location_TI,$A98,FundingSource_TI,AV$1)+SUMIFS(Amount_CS,Location_CS,$A98,Fundingsource_CS,AV$1)+SUMIFS(Amount_ETL,Location_ETL,$A98,FundingSource_ETL,AV$1)+SUMIFS(Amount_Other,Location_Other,$A98,FundingSource_Other,AV$1)+SUMIFS('CSW Programs'!$J$4:$J$500,'CSW Programs'!$D$4:$D$500,'Location Totals'!$A98,'CSW Programs'!$I$4:$I$500,'Location Totals'!$AV$1)</f>
        <v>0</v>
      </c>
      <c r="AW98" s="33"/>
      <c r="BR98" s="32">
        <v>97</v>
      </c>
      <c r="BT98" s="32">
        <v>97</v>
      </c>
    </row>
    <row r="99" spans="1:72" hidden="1" x14ac:dyDescent="0.2">
      <c r="A99" s="17" t="e">
        <f ca="1">IF('Cover Page'!$C$17&lt;&gt;"YES",IF(HLOOKUP($BZ$1,'District Label'!A:GR,BR99,FALSE)="","",(HLOOKUP($BZ$1,'District Label'!A:GR,BR99,FALSE))),OFFSET('BOCES SELECT'!$CH$4:$CH$402,,,COUNTIF('BOCES SELECT'!E:E,"&gt;0")))</f>
        <v>#N/A</v>
      </c>
      <c r="B99" s="33">
        <f t="shared" ca="1" si="42"/>
        <v>0</v>
      </c>
      <c r="C99" s="33">
        <f t="shared" ca="1" si="43"/>
        <v>0</v>
      </c>
      <c r="D99" s="33">
        <f t="shared" ca="1" si="50"/>
        <v>0</v>
      </c>
      <c r="E99" s="33">
        <f t="shared" ca="1" si="50"/>
        <v>0</v>
      </c>
      <c r="F99" s="33">
        <f t="shared" ca="1" si="50"/>
        <v>0</v>
      </c>
      <c r="G99" s="33">
        <f t="shared" ca="1" si="50"/>
        <v>0</v>
      </c>
      <c r="H99" s="33">
        <f t="shared" ca="1" si="53"/>
        <v>0</v>
      </c>
      <c r="I99" s="33">
        <f t="shared" ca="1" si="50"/>
        <v>0</v>
      </c>
      <c r="J99" s="50">
        <f t="shared" ca="1" si="44"/>
        <v>0</v>
      </c>
      <c r="K99" s="33">
        <f t="shared" ca="1" si="48"/>
        <v>0</v>
      </c>
      <c r="L99" s="33">
        <f t="shared" ca="1" si="45"/>
        <v>0</v>
      </c>
      <c r="M99" s="33">
        <f t="shared" ca="1" si="49"/>
        <v>0</v>
      </c>
      <c r="N99" s="33">
        <f t="shared" ca="1" si="46"/>
        <v>0</v>
      </c>
      <c r="O99" s="33">
        <f t="shared" ca="1" si="47"/>
        <v>0</v>
      </c>
      <c r="P99" s="33">
        <f t="shared" ca="1" si="54"/>
        <v>0</v>
      </c>
      <c r="Q99" s="33">
        <f t="shared" ca="1" si="54"/>
        <v>0</v>
      </c>
      <c r="R99" s="33">
        <f t="shared" ca="1" si="54"/>
        <v>0</v>
      </c>
      <c r="S99" s="33">
        <f t="shared" ca="1" si="54"/>
        <v>0</v>
      </c>
      <c r="T99" s="33">
        <f t="shared" ca="1" si="57"/>
        <v>0</v>
      </c>
      <c r="U99" s="33">
        <f t="shared" ca="1" si="57"/>
        <v>0</v>
      </c>
      <c r="V99" s="33">
        <f t="shared" ca="1" si="57"/>
        <v>0</v>
      </c>
      <c r="W99" s="33">
        <f t="shared" ca="1" si="57"/>
        <v>0</v>
      </c>
      <c r="X99" s="33">
        <f t="shared" ca="1" si="57"/>
        <v>0</v>
      </c>
      <c r="Y99" s="33">
        <f t="shared" ca="1" si="57"/>
        <v>0</v>
      </c>
      <c r="Z99" s="33">
        <f t="shared" ca="1" si="57"/>
        <v>0</v>
      </c>
      <c r="AA99" s="33">
        <f t="shared" ca="1" si="57"/>
        <v>0</v>
      </c>
      <c r="AB99" s="33">
        <f t="shared" ca="1" si="57"/>
        <v>0</v>
      </c>
      <c r="AC99" s="33">
        <f t="shared" ca="1" si="57"/>
        <v>0</v>
      </c>
      <c r="AD99" s="33">
        <f t="shared" ca="1" si="57"/>
        <v>0</v>
      </c>
      <c r="AE99" s="33">
        <f t="shared" ca="1" si="58"/>
        <v>0</v>
      </c>
      <c r="AF99" s="33">
        <f t="shared" ca="1" si="58"/>
        <v>0</v>
      </c>
      <c r="AG99" s="33">
        <f t="shared" ca="1" si="58"/>
        <v>0</v>
      </c>
      <c r="AH99" s="33">
        <f t="shared" ca="1" si="58"/>
        <v>0</v>
      </c>
      <c r="AI99" s="33">
        <f t="shared" ca="1" si="58"/>
        <v>0</v>
      </c>
      <c r="AJ99" s="33">
        <f t="shared" ca="1" si="58"/>
        <v>0</v>
      </c>
      <c r="AK99" s="33">
        <f t="shared" ca="1" si="58"/>
        <v>0</v>
      </c>
      <c r="AL99" s="33">
        <f t="shared" ca="1" si="58"/>
        <v>0</v>
      </c>
      <c r="AM99" s="33">
        <f t="shared" ca="1" si="58"/>
        <v>0</v>
      </c>
      <c r="AN99" s="33">
        <f t="shared" ca="1" si="58"/>
        <v>0</v>
      </c>
      <c r="AO99" s="33">
        <f t="shared" ca="1" si="59"/>
        <v>0</v>
      </c>
      <c r="AP99" s="33">
        <f t="shared" ca="1" si="59"/>
        <v>0</v>
      </c>
      <c r="AQ99" s="33">
        <f ca="1">SUMIFS(Amount_TI,Location_TI,$A99,FundingSource_TI,AQ$1)+SUMIFS(Amount_CS,Location_CS,$A99,Fundingsource_CS,AQ$1)+SUMIFS(Amount_ETL,Location_ETL,$A99,FundingSource_ETL,AQ$1)+SUMIFS(Amount_Other,Location_Other,$A99,FundingSource_Other,AQ$1)+SUMIFS('CSW Programs'!$J$4:$J$500,'CSW Programs'!$D$4:$D$500,'Location Totals'!$A99,'CSW Programs'!$I$4:$I$500,'School Mailing Address'!$Q$5)</f>
        <v>0</v>
      </c>
      <c r="AR99" s="33">
        <f ca="1">SUMIFS(Amount_TI,Location_TI,$A99,FundingSource_TI,AR$1)+SUMIFS(Amount_CS,Location_CS,$A99,Fundingsource_CS,AR$1)+SUMIFS(Amount_ETL,Location_ETL,$A99,FundingSource_ETL,AR$1)+SUMIFS(Amount_Other,Location_Other,$A99,FundingSource_Other,AR$1)+SUMIFS('CSW Programs'!$J$4:$J$500,'CSW Programs'!$D$4:$D$500,'Location Totals'!$A99,'CSW Programs'!$I$4:$I$500,'School Mailing Address'!$Q$6)</f>
        <v>0</v>
      </c>
      <c r="AS99" s="33">
        <f ca="1">SUMIFS(Amount_TI,Location_TI,$A99,FundingSource_TI,AS$1)+SUMIFS(Amount_CS,Location_CS,$A99,Fundingsource_CS,AS$1)+SUMIFS(Amount_ETL,Location_ETL,$A99,FundingSource_ETL,AS$1)+SUMIFS(Amount_Other,Location_Other,$A99,FundingSource_Other,AS$1)+SUMIFS('CSW Programs'!$J$4:$J$500,'CSW Programs'!$D$4:$D$500,'Location Totals'!$A99,'CSW Programs'!$I$4:$I$500,'School Mailing Address'!$Q$7)</f>
        <v>0</v>
      </c>
      <c r="AT99" s="33">
        <f ca="1">SUMIFS(Amount_TI,Location_TI,$A99,FundingSource_TI,AT$1)+SUMIFS(Amount_CS,Location_CS,$A99,Fundingsource_CS,AT$1)+SUMIFS(Amount_ETL,Location_ETL,$A99,FundingSource_ETL,AT$1)+SUMIFS(Amount_Other,Location_Other,$A99,FundingSource_Other,AT$1)+SUMIFS('CSW Programs'!$J$4:$J$500,'CSW Programs'!$D$4:$D$500,'Location Totals'!$A99,'CSW Programs'!$I$4:$I$500,'Location Totals'!$AT$1)</f>
        <v>0</v>
      </c>
      <c r="AU99" s="33">
        <f ca="1">SUMIFS(Amount_TI,Location_TI,$A99,FundingSource_TI,AU$1)+SUMIFS(Amount_CS,Location_CS,$A99,Fundingsource_CS,AU$1)+SUMIFS(Amount_ETL,Location_ETL,$A99,FundingSource_ETL,AU$1)+SUMIFS(Amount_Other,Location_Other,$A99,FundingSource_Other,AU$1)+SUMIFS('CSW Programs'!$J$4:$J$500,'CSW Programs'!$D$4:$D$500,'Location Totals'!$A99,'CSW Programs'!$I$4:$I$500,'Location Totals'!$AU$1)</f>
        <v>0</v>
      </c>
      <c r="AV99" s="33">
        <f ca="1">SUMIFS(Amount_TI,Location_TI,$A99,FundingSource_TI,AV$1)+SUMIFS(Amount_CS,Location_CS,$A99,Fundingsource_CS,AV$1)+SUMIFS(Amount_ETL,Location_ETL,$A99,FundingSource_ETL,AV$1)+SUMIFS(Amount_Other,Location_Other,$A99,FundingSource_Other,AV$1)+SUMIFS('CSW Programs'!$J$4:$J$500,'CSW Programs'!$D$4:$D$500,'Location Totals'!$A99,'CSW Programs'!$I$4:$I$500,'Location Totals'!$AV$1)</f>
        <v>0</v>
      </c>
      <c r="AW99" s="33"/>
      <c r="BR99" s="32">
        <v>98</v>
      </c>
      <c r="BT99" s="32">
        <v>98</v>
      </c>
    </row>
    <row r="100" spans="1:72" hidden="1" x14ac:dyDescent="0.2">
      <c r="A100" s="17" t="e">
        <f ca="1">IF('Cover Page'!$C$17&lt;&gt;"YES",IF(HLOOKUP($BZ$1,'District Label'!A:GR,BR100,FALSE)="","",(HLOOKUP($BZ$1,'District Label'!A:GR,BR100,FALSE))),OFFSET('BOCES SELECT'!$CH$4:$CH$402,,,COUNTIF('BOCES SELECT'!E:E,"&gt;0")))</f>
        <v>#N/A</v>
      </c>
      <c r="B100" s="33">
        <f t="shared" ca="1" si="42"/>
        <v>0</v>
      </c>
      <c r="C100" s="33">
        <f t="shared" ca="1" si="43"/>
        <v>0</v>
      </c>
      <c r="D100" s="33">
        <f t="shared" ca="1" si="50"/>
        <v>0</v>
      </c>
      <c r="E100" s="33">
        <f t="shared" ca="1" si="50"/>
        <v>0</v>
      </c>
      <c r="F100" s="33">
        <f t="shared" ca="1" si="50"/>
        <v>0</v>
      </c>
      <c r="G100" s="33">
        <f t="shared" ca="1" si="50"/>
        <v>0</v>
      </c>
      <c r="H100" s="33">
        <f t="shared" ca="1" si="53"/>
        <v>0</v>
      </c>
      <c r="I100" s="33">
        <f t="shared" ca="1" si="50"/>
        <v>0</v>
      </c>
      <c r="J100" s="50">
        <f t="shared" ca="1" si="44"/>
        <v>0</v>
      </c>
      <c r="K100" s="33">
        <f t="shared" ca="1" si="48"/>
        <v>0</v>
      </c>
      <c r="L100" s="33">
        <f t="shared" ca="1" si="45"/>
        <v>0</v>
      </c>
      <c r="M100" s="33">
        <f t="shared" ca="1" si="49"/>
        <v>0</v>
      </c>
      <c r="N100" s="33">
        <f t="shared" ca="1" si="46"/>
        <v>0</v>
      </c>
      <c r="O100" s="33">
        <f t="shared" ca="1" si="47"/>
        <v>0</v>
      </c>
      <c r="P100" s="33">
        <f t="shared" ca="1" si="54"/>
        <v>0</v>
      </c>
      <c r="Q100" s="33">
        <f t="shared" ca="1" si="54"/>
        <v>0</v>
      </c>
      <c r="R100" s="33">
        <f t="shared" ca="1" si="54"/>
        <v>0</v>
      </c>
      <c r="S100" s="33">
        <f t="shared" ca="1" si="54"/>
        <v>0</v>
      </c>
      <c r="T100" s="33">
        <f t="shared" ca="1" si="57"/>
        <v>0</v>
      </c>
      <c r="U100" s="33">
        <f t="shared" ca="1" si="57"/>
        <v>0</v>
      </c>
      <c r="V100" s="33">
        <f t="shared" ca="1" si="57"/>
        <v>0</v>
      </c>
      <c r="W100" s="33">
        <f t="shared" ca="1" si="57"/>
        <v>0</v>
      </c>
      <c r="X100" s="33">
        <f t="shared" ca="1" si="57"/>
        <v>0</v>
      </c>
      <c r="Y100" s="33">
        <f t="shared" ca="1" si="57"/>
        <v>0</v>
      </c>
      <c r="Z100" s="33">
        <f t="shared" ca="1" si="57"/>
        <v>0</v>
      </c>
      <c r="AA100" s="33">
        <f t="shared" ca="1" si="57"/>
        <v>0</v>
      </c>
      <c r="AB100" s="33">
        <f t="shared" ca="1" si="57"/>
        <v>0</v>
      </c>
      <c r="AC100" s="33">
        <f t="shared" ca="1" si="57"/>
        <v>0</v>
      </c>
      <c r="AD100" s="33">
        <f t="shared" ca="1" si="57"/>
        <v>0</v>
      </c>
      <c r="AE100" s="33">
        <f t="shared" ca="1" si="58"/>
        <v>0</v>
      </c>
      <c r="AF100" s="33">
        <f t="shared" ca="1" si="58"/>
        <v>0</v>
      </c>
      <c r="AG100" s="33">
        <f t="shared" ca="1" si="58"/>
        <v>0</v>
      </c>
      <c r="AH100" s="33">
        <f t="shared" ca="1" si="58"/>
        <v>0</v>
      </c>
      <c r="AI100" s="33">
        <f t="shared" ca="1" si="58"/>
        <v>0</v>
      </c>
      <c r="AJ100" s="33">
        <f t="shared" ca="1" si="58"/>
        <v>0</v>
      </c>
      <c r="AK100" s="33">
        <f t="shared" ca="1" si="58"/>
        <v>0</v>
      </c>
      <c r="AL100" s="33">
        <f t="shared" ca="1" si="58"/>
        <v>0</v>
      </c>
      <c r="AM100" s="33">
        <f t="shared" ca="1" si="58"/>
        <v>0</v>
      </c>
      <c r="AN100" s="33">
        <f t="shared" ca="1" si="58"/>
        <v>0</v>
      </c>
      <c r="AO100" s="33">
        <f t="shared" ca="1" si="59"/>
        <v>0</v>
      </c>
      <c r="AP100" s="33">
        <f t="shared" ca="1" si="59"/>
        <v>0</v>
      </c>
      <c r="AQ100" s="33">
        <f ca="1">SUMIFS(Amount_TI,Location_TI,$A100,FundingSource_TI,AQ$1)+SUMIFS(Amount_CS,Location_CS,$A100,Fundingsource_CS,AQ$1)+SUMIFS(Amount_ETL,Location_ETL,$A100,FundingSource_ETL,AQ$1)+SUMIFS(Amount_Other,Location_Other,$A100,FundingSource_Other,AQ$1)+SUMIFS('CSW Programs'!$J$4:$J$500,'CSW Programs'!$D$4:$D$500,'Location Totals'!$A100,'CSW Programs'!$I$4:$I$500,'School Mailing Address'!$Q$5)</f>
        <v>0</v>
      </c>
      <c r="AR100" s="33">
        <f ca="1">SUMIFS(Amount_TI,Location_TI,$A100,FundingSource_TI,AR$1)+SUMIFS(Amount_CS,Location_CS,$A100,Fundingsource_CS,AR$1)+SUMIFS(Amount_ETL,Location_ETL,$A100,FundingSource_ETL,AR$1)+SUMIFS(Amount_Other,Location_Other,$A100,FundingSource_Other,AR$1)+SUMIFS('CSW Programs'!$J$4:$J$500,'CSW Programs'!$D$4:$D$500,'Location Totals'!$A100,'CSW Programs'!$I$4:$I$500,'School Mailing Address'!$Q$6)</f>
        <v>0</v>
      </c>
      <c r="AS100" s="33">
        <f ca="1">SUMIFS(Amount_TI,Location_TI,$A100,FundingSource_TI,AS$1)+SUMIFS(Amount_CS,Location_CS,$A100,Fundingsource_CS,AS$1)+SUMIFS(Amount_ETL,Location_ETL,$A100,FundingSource_ETL,AS$1)+SUMIFS(Amount_Other,Location_Other,$A100,FundingSource_Other,AS$1)+SUMIFS('CSW Programs'!$J$4:$J$500,'CSW Programs'!$D$4:$D$500,'Location Totals'!$A100,'CSW Programs'!$I$4:$I$500,'School Mailing Address'!$Q$7)</f>
        <v>0</v>
      </c>
      <c r="AT100" s="33">
        <f ca="1">SUMIFS(Amount_TI,Location_TI,$A100,FundingSource_TI,AT$1)+SUMIFS(Amount_CS,Location_CS,$A100,Fundingsource_CS,AT$1)+SUMIFS(Amount_ETL,Location_ETL,$A100,FundingSource_ETL,AT$1)+SUMIFS(Amount_Other,Location_Other,$A100,FundingSource_Other,AT$1)+SUMIFS('CSW Programs'!$J$4:$J$500,'CSW Programs'!$D$4:$D$500,'Location Totals'!$A100,'CSW Programs'!$I$4:$I$500,'Location Totals'!$AT$1)</f>
        <v>0</v>
      </c>
      <c r="AU100" s="33">
        <f ca="1">SUMIFS(Amount_TI,Location_TI,$A100,FundingSource_TI,AU$1)+SUMIFS(Amount_CS,Location_CS,$A100,Fundingsource_CS,AU$1)+SUMIFS(Amount_ETL,Location_ETL,$A100,FundingSource_ETL,AU$1)+SUMIFS(Amount_Other,Location_Other,$A100,FundingSource_Other,AU$1)+SUMIFS('CSW Programs'!$J$4:$J$500,'CSW Programs'!$D$4:$D$500,'Location Totals'!$A100,'CSW Programs'!$I$4:$I$500,'Location Totals'!$AU$1)</f>
        <v>0</v>
      </c>
      <c r="AV100" s="33">
        <f ca="1">SUMIFS(Amount_TI,Location_TI,$A100,FundingSource_TI,AV$1)+SUMIFS(Amount_CS,Location_CS,$A100,Fundingsource_CS,AV$1)+SUMIFS(Amount_ETL,Location_ETL,$A100,FundingSource_ETL,AV$1)+SUMIFS(Amount_Other,Location_Other,$A100,FundingSource_Other,AV$1)+SUMIFS('CSW Programs'!$J$4:$J$500,'CSW Programs'!$D$4:$D$500,'Location Totals'!$A100,'CSW Programs'!$I$4:$I$500,'Location Totals'!$AV$1)</f>
        <v>0</v>
      </c>
      <c r="AW100" s="33"/>
      <c r="BR100" s="32">
        <v>99</v>
      </c>
      <c r="BT100" s="32">
        <v>99</v>
      </c>
    </row>
    <row r="101" spans="1:72" hidden="1" x14ac:dyDescent="0.2">
      <c r="A101" s="17" t="e">
        <f ca="1">IF('Cover Page'!$C$17&lt;&gt;"YES",IF(HLOOKUP($BZ$1,'District Label'!A:GR,BR101,FALSE)="","",(HLOOKUP($BZ$1,'District Label'!A:GR,BR101,FALSE))),OFFSET('BOCES SELECT'!$CH$4:$CH$402,,,COUNTIF('BOCES SELECT'!E:E,"&gt;0")))</f>
        <v>#N/A</v>
      </c>
      <c r="B101" s="33">
        <f t="shared" ca="1" si="42"/>
        <v>0</v>
      </c>
      <c r="C101" s="33">
        <f t="shared" ca="1" si="43"/>
        <v>0</v>
      </c>
      <c r="D101" s="33">
        <f t="shared" ca="1" si="50"/>
        <v>0</v>
      </c>
      <c r="E101" s="33">
        <f t="shared" ca="1" si="50"/>
        <v>0</v>
      </c>
      <c r="F101" s="33">
        <f t="shared" ca="1" si="50"/>
        <v>0</v>
      </c>
      <c r="G101" s="33">
        <f t="shared" ca="1" si="50"/>
        <v>0</v>
      </c>
      <c r="H101" s="33">
        <f t="shared" ca="1" si="53"/>
        <v>0</v>
      </c>
      <c r="I101" s="33">
        <f t="shared" ca="1" si="50"/>
        <v>0</v>
      </c>
      <c r="J101" s="50">
        <f t="shared" ca="1" si="44"/>
        <v>0</v>
      </c>
      <c r="K101" s="33">
        <f t="shared" ca="1" si="48"/>
        <v>0</v>
      </c>
      <c r="L101" s="33">
        <f t="shared" ca="1" si="45"/>
        <v>0</v>
      </c>
      <c r="M101" s="33">
        <f t="shared" ca="1" si="49"/>
        <v>0</v>
      </c>
      <c r="N101" s="33">
        <f t="shared" ca="1" si="46"/>
        <v>0</v>
      </c>
      <c r="O101" s="33">
        <f t="shared" ca="1" si="47"/>
        <v>0</v>
      </c>
      <c r="P101" s="33">
        <f t="shared" ca="1" si="54"/>
        <v>0</v>
      </c>
      <c r="Q101" s="33">
        <f t="shared" ca="1" si="54"/>
        <v>0</v>
      </c>
      <c r="R101" s="33">
        <f t="shared" ca="1" si="54"/>
        <v>0</v>
      </c>
      <c r="S101" s="33">
        <f t="shared" ca="1" si="54"/>
        <v>0</v>
      </c>
      <c r="T101" s="33">
        <f t="shared" ca="1" si="57"/>
        <v>0</v>
      </c>
      <c r="U101" s="33">
        <f t="shared" ca="1" si="57"/>
        <v>0</v>
      </c>
      <c r="V101" s="33">
        <f t="shared" ca="1" si="57"/>
        <v>0</v>
      </c>
      <c r="W101" s="33">
        <f t="shared" ca="1" si="57"/>
        <v>0</v>
      </c>
      <c r="X101" s="33">
        <f t="shared" ca="1" si="57"/>
        <v>0</v>
      </c>
      <c r="Y101" s="33">
        <f t="shared" ca="1" si="57"/>
        <v>0</v>
      </c>
      <c r="Z101" s="33">
        <f t="shared" ca="1" si="57"/>
        <v>0</v>
      </c>
      <c r="AA101" s="33">
        <f t="shared" ca="1" si="57"/>
        <v>0</v>
      </c>
      <c r="AB101" s="33">
        <f t="shared" ca="1" si="57"/>
        <v>0</v>
      </c>
      <c r="AC101" s="33">
        <f t="shared" ca="1" si="57"/>
        <v>0</v>
      </c>
      <c r="AD101" s="33">
        <f t="shared" ca="1" si="57"/>
        <v>0</v>
      </c>
      <c r="AE101" s="33">
        <f t="shared" ca="1" si="58"/>
        <v>0</v>
      </c>
      <c r="AF101" s="33">
        <f t="shared" ca="1" si="58"/>
        <v>0</v>
      </c>
      <c r="AG101" s="33">
        <f t="shared" ca="1" si="58"/>
        <v>0</v>
      </c>
      <c r="AH101" s="33">
        <f t="shared" ca="1" si="58"/>
        <v>0</v>
      </c>
      <c r="AI101" s="33">
        <f t="shared" ca="1" si="58"/>
        <v>0</v>
      </c>
      <c r="AJ101" s="33">
        <f t="shared" ca="1" si="58"/>
        <v>0</v>
      </c>
      <c r="AK101" s="33">
        <f t="shared" ca="1" si="58"/>
        <v>0</v>
      </c>
      <c r="AL101" s="33">
        <f t="shared" ca="1" si="58"/>
        <v>0</v>
      </c>
      <c r="AM101" s="33">
        <f t="shared" ca="1" si="58"/>
        <v>0</v>
      </c>
      <c r="AN101" s="33">
        <f t="shared" ca="1" si="58"/>
        <v>0</v>
      </c>
      <c r="AO101" s="33">
        <f t="shared" ca="1" si="59"/>
        <v>0</v>
      </c>
      <c r="AP101" s="33">
        <f t="shared" ca="1" si="59"/>
        <v>0</v>
      </c>
      <c r="AQ101" s="33">
        <f ca="1">SUMIFS(Amount_TI,Location_TI,$A101,FundingSource_TI,AQ$1)+SUMIFS(Amount_CS,Location_CS,$A101,Fundingsource_CS,AQ$1)+SUMIFS(Amount_ETL,Location_ETL,$A101,FundingSource_ETL,AQ$1)+SUMIFS(Amount_Other,Location_Other,$A101,FundingSource_Other,AQ$1)+SUMIFS('CSW Programs'!$J$4:$J$500,'CSW Programs'!$D$4:$D$500,'Location Totals'!$A101,'CSW Programs'!$I$4:$I$500,'School Mailing Address'!$Q$5)</f>
        <v>0</v>
      </c>
      <c r="AR101" s="33">
        <f ca="1">SUMIFS(Amount_TI,Location_TI,$A101,FundingSource_TI,AR$1)+SUMIFS(Amount_CS,Location_CS,$A101,Fundingsource_CS,AR$1)+SUMIFS(Amount_ETL,Location_ETL,$A101,FundingSource_ETL,AR$1)+SUMIFS(Amount_Other,Location_Other,$A101,FundingSource_Other,AR$1)+SUMIFS('CSW Programs'!$J$4:$J$500,'CSW Programs'!$D$4:$D$500,'Location Totals'!$A101,'CSW Programs'!$I$4:$I$500,'School Mailing Address'!$Q$6)</f>
        <v>0</v>
      </c>
      <c r="AS101" s="33">
        <f ca="1">SUMIFS(Amount_TI,Location_TI,$A101,FundingSource_TI,AS$1)+SUMIFS(Amount_CS,Location_CS,$A101,Fundingsource_CS,AS$1)+SUMIFS(Amount_ETL,Location_ETL,$A101,FundingSource_ETL,AS$1)+SUMIFS(Amount_Other,Location_Other,$A101,FundingSource_Other,AS$1)+SUMIFS('CSW Programs'!$J$4:$J$500,'CSW Programs'!$D$4:$D$500,'Location Totals'!$A101,'CSW Programs'!$I$4:$I$500,'School Mailing Address'!$Q$7)</f>
        <v>0</v>
      </c>
      <c r="AT101" s="33">
        <f ca="1">SUMIFS(Amount_TI,Location_TI,$A101,FundingSource_TI,AT$1)+SUMIFS(Amount_CS,Location_CS,$A101,Fundingsource_CS,AT$1)+SUMIFS(Amount_ETL,Location_ETL,$A101,FundingSource_ETL,AT$1)+SUMIFS(Amount_Other,Location_Other,$A101,FundingSource_Other,AT$1)+SUMIFS('CSW Programs'!$J$4:$J$500,'CSW Programs'!$D$4:$D$500,'Location Totals'!$A101,'CSW Programs'!$I$4:$I$500,'Location Totals'!$AT$1)</f>
        <v>0</v>
      </c>
      <c r="AU101" s="33">
        <f ca="1">SUMIFS(Amount_TI,Location_TI,$A101,FundingSource_TI,AU$1)+SUMIFS(Amount_CS,Location_CS,$A101,Fundingsource_CS,AU$1)+SUMIFS(Amount_ETL,Location_ETL,$A101,FundingSource_ETL,AU$1)+SUMIFS(Amount_Other,Location_Other,$A101,FundingSource_Other,AU$1)+SUMIFS('CSW Programs'!$J$4:$J$500,'CSW Programs'!$D$4:$D$500,'Location Totals'!$A101,'CSW Programs'!$I$4:$I$500,'Location Totals'!$AU$1)</f>
        <v>0</v>
      </c>
      <c r="AV101" s="33">
        <f ca="1">SUMIFS(Amount_TI,Location_TI,$A101,FundingSource_TI,AV$1)+SUMIFS(Amount_CS,Location_CS,$A101,Fundingsource_CS,AV$1)+SUMIFS(Amount_ETL,Location_ETL,$A101,FundingSource_ETL,AV$1)+SUMIFS(Amount_Other,Location_Other,$A101,FundingSource_Other,AV$1)+SUMIFS('CSW Programs'!$J$4:$J$500,'CSW Programs'!$D$4:$D$500,'Location Totals'!$A101,'CSW Programs'!$I$4:$I$500,'Location Totals'!$AV$1)</f>
        <v>0</v>
      </c>
      <c r="AW101" s="33"/>
      <c r="BR101" s="32">
        <v>100</v>
      </c>
      <c r="BT101" s="32">
        <v>100</v>
      </c>
    </row>
    <row r="102" spans="1:72" hidden="1" x14ac:dyDescent="0.2">
      <c r="A102" s="17" t="e">
        <f ca="1">IF('Cover Page'!$C$17&lt;&gt;"YES",IF(HLOOKUP($BZ$1,'District Label'!A:GR,BR102,FALSE)="","",(HLOOKUP($BZ$1,'District Label'!A:GR,BR102,FALSE))),OFFSET('BOCES SELECT'!$CH$4:$CH$402,,,COUNTIF('BOCES SELECT'!E:E,"&gt;0")))</f>
        <v>#N/A</v>
      </c>
      <c r="B102" s="33">
        <f t="shared" ca="1" si="42"/>
        <v>0</v>
      </c>
      <c r="C102" s="33">
        <f t="shared" ca="1" si="43"/>
        <v>0</v>
      </c>
      <c r="D102" s="33">
        <f t="shared" ca="1" si="50"/>
        <v>0</v>
      </c>
      <c r="E102" s="33">
        <f t="shared" ca="1" si="50"/>
        <v>0</v>
      </c>
      <c r="F102" s="33">
        <f t="shared" ca="1" si="50"/>
        <v>0</v>
      </c>
      <c r="G102" s="33">
        <f t="shared" ca="1" si="50"/>
        <v>0</v>
      </c>
      <c r="H102" s="33">
        <f t="shared" ca="1" si="53"/>
        <v>0</v>
      </c>
      <c r="I102" s="33">
        <f t="shared" ca="1" si="50"/>
        <v>0</v>
      </c>
      <c r="J102" s="50">
        <f t="shared" ca="1" si="44"/>
        <v>0</v>
      </c>
      <c r="K102" s="33">
        <f t="shared" ca="1" si="48"/>
        <v>0</v>
      </c>
      <c r="L102" s="33">
        <f t="shared" ca="1" si="45"/>
        <v>0</v>
      </c>
      <c r="M102" s="33">
        <f t="shared" ca="1" si="49"/>
        <v>0</v>
      </c>
      <c r="N102" s="33">
        <f t="shared" ca="1" si="46"/>
        <v>0</v>
      </c>
      <c r="O102" s="33">
        <f t="shared" ca="1" si="47"/>
        <v>0</v>
      </c>
      <c r="P102" s="33">
        <f t="shared" ca="1" si="54"/>
        <v>0</v>
      </c>
      <c r="Q102" s="33">
        <f t="shared" ca="1" si="54"/>
        <v>0</v>
      </c>
      <c r="R102" s="33">
        <f t="shared" ca="1" si="54"/>
        <v>0</v>
      </c>
      <c r="S102" s="33">
        <f t="shared" ca="1" si="54"/>
        <v>0</v>
      </c>
      <c r="T102" s="33">
        <f t="shared" ca="1" si="57"/>
        <v>0</v>
      </c>
      <c r="U102" s="33">
        <f t="shared" ca="1" si="57"/>
        <v>0</v>
      </c>
      <c r="V102" s="33">
        <f t="shared" ca="1" si="57"/>
        <v>0</v>
      </c>
      <c r="W102" s="33">
        <f t="shared" ca="1" si="57"/>
        <v>0</v>
      </c>
      <c r="X102" s="33">
        <f t="shared" ca="1" si="57"/>
        <v>0</v>
      </c>
      <c r="Y102" s="33">
        <f t="shared" ca="1" si="57"/>
        <v>0</v>
      </c>
      <c r="Z102" s="33">
        <f t="shared" ca="1" si="57"/>
        <v>0</v>
      </c>
      <c r="AA102" s="33">
        <f t="shared" ca="1" si="57"/>
        <v>0</v>
      </c>
      <c r="AB102" s="33">
        <f t="shared" ca="1" si="57"/>
        <v>0</v>
      </c>
      <c r="AC102" s="33">
        <f t="shared" ca="1" si="57"/>
        <v>0</v>
      </c>
      <c r="AD102" s="33">
        <f t="shared" ca="1" si="57"/>
        <v>0</v>
      </c>
      <c r="AE102" s="33">
        <f t="shared" ca="1" si="58"/>
        <v>0</v>
      </c>
      <c r="AF102" s="33">
        <f t="shared" ca="1" si="58"/>
        <v>0</v>
      </c>
      <c r="AG102" s="33">
        <f t="shared" ca="1" si="58"/>
        <v>0</v>
      </c>
      <c r="AH102" s="33">
        <f t="shared" ca="1" si="58"/>
        <v>0</v>
      </c>
      <c r="AI102" s="33">
        <f t="shared" ca="1" si="58"/>
        <v>0</v>
      </c>
      <c r="AJ102" s="33">
        <f t="shared" ca="1" si="58"/>
        <v>0</v>
      </c>
      <c r="AK102" s="33">
        <f t="shared" ca="1" si="58"/>
        <v>0</v>
      </c>
      <c r="AL102" s="33">
        <f t="shared" ca="1" si="58"/>
        <v>0</v>
      </c>
      <c r="AM102" s="33">
        <f t="shared" ca="1" si="58"/>
        <v>0</v>
      </c>
      <c r="AN102" s="33">
        <f t="shared" ca="1" si="58"/>
        <v>0</v>
      </c>
      <c r="AO102" s="33">
        <f t="shared" ca="1" si="59"/>
        <v>0</v>
      </c>
      <c r="AP102" s="33">
        <f t="shared" ca="1" si="59"/>
        <v>0</v>
      </c>
      <c r="AQ102" s="33">
        <f ca="1">SUMIFS(Amount_TI,Location_TI,$A102,FundingSource_TI,AQ$1)+SUMIFS(Amount_CS,Location_CS,$A102,Fundingsource_CS,AQ$1)+SUMIFS(Amount_ETL,Location_ETL,$A102,FundingSource_ETL,AQ$1)+SUMIFS(Amount_Other,Location_Other,$A102,FundingSource_Other,AQ$1)+SUMIFS('CSW Programs'!$J$4:$J$500,'CSW Programs'!$D$4:$D$500,'Location Totals'!$A102,'CSW Programs'!$I$4:$I$500,'School Mailing Address'!$Q$5)</f>
        <v>0</v>
      </c>
      <c r="AR102" s="33">
        <f ca="1">SUMIFS(Amount_TI,Location_TI,$A102,FundingSource_TI,AR$1)+SUMIFS(Amount_CS,Location_CS,$A102,Fundingsource_CS,AR$1)+SUMIFS(Amount_ETL,Location_ETL,$A102,FundingSource_ETL,AR$1)+SUMIFS(Amount_Other,Location_Other,$A102,FundingSource_Other,AR$1)+SUMIFS('CSW Programs'!$J$4:$J$500,'CSW Programs'!$D$4:$D$500,'Location Totals'!$A102,'CSW Programs'!$I$4:$I$500,'School Mailing Address'!$Q$6)</f>
        <v>0</v>
      </c>
      <c r="AS102" s="33">
        <f ca="1">SUMIFS(Amount_TI,Location_TI,$A102,FundingSource_TI,AS$1)+SUMIFS(Amount_CS,Location_CS,$A102,Fundingsource_CS,AS$1)+SUMIFS(Amount_ETL,Location_ETL,$A102,FundingSource_ETL,AS$1)+SUMIFS(Amount_Other,Location_Other,$A102,FundingSource_Other,AS$1)+SUMIFS('CSW Programs'!$J$4:$J$500,'CSW Programs'!$D$4:$D$500,'Location Totals'!$A102,'CSW Programs'!$I$4:$I$500,'School Mailing Address'!$Q$7)</f>
        <v>0</v>
      </c>
      <c r="AT102" s="33">
        <f ca="1">SUMIFS(Amount_TI,Location_TI,$A102,FundingSource_TI,AT$1)+SUMIFS(Amount_CS,Location_CS,$A102,Fundingsource_CS,AT$1)+SUMIFS(Amount_ETL,Location_ETL,$A102,FundingSource_ETL,AT$1)+SUMIFS(Amount_Other,Location_Other,$A102,FundingSource_Other,AT$1)+SUMIFS('CSW Programs'!$J$4:$J$500,'CSW Programs'!$D$4:$D$500,'Location Totals'!$A102,'CSW Programs'!$I$4:$I$500,'Location Totals'!$AT$1)</f>
        <v>0</v>
      </c>
      <c r="AU102" s="33">
        <f ca="1">SUMIFS(Amount_TI,Location_TI,$A102,FundingSource_TI,AU$1)+SUMIFS(Amount_CS,Location_CS,$A102,Fundingsource_CS,AU$1)+SUMIFS(Amount_ETL,Location_ETL,$A102,FundingSource_ETL,AU$1)+SUMIFS(Amount_Other,Location_Other,$A102,FundingSource_Other,AU$1)+SUMIFS('CSW Programs'!$J$4:$J$500,'CSW Programs'!$D$4:$D$500,'Location Totals'!$A102,'CSW Programs'!$I$4:$I$500,'Location Totals'!$AU$1)</f>
        <v>0</v>
      </c>
      <c r="AV102" s="33">
        <f ca="1">SUMIFS(Amount_TI,Location_TI,$A102,FundingSource_TI,AV$1)+SUMIFS(Amount_CS,Location_CS,$A102,Fundingsource_CS,AV$1)+SUMIFS(Amount_ETL,Location_ETL,$A102,FundingSource_ETL,AV$1)+SUMIFS(Amount_Other,Location_Other,$A102,FundingSource_Other,AV$1)+SUMIFS('CSW Programs'!$J$4:$J$500,'CSW Programs'!$D$4:$D$500,'Location Totals'!$A102,'CSW Programs'!$I$4:$I$500,'Location Totals'!$AV$1)</f>
        <v>0</v>
      </c>
      <c r="AW102" s="33"/>
      <c r="BR102" s="32">
        <v>101</v>
      </c>
      <c r="BT102" s="32">
        <v>101</v>
      </c>
    </row>
    <row r="103" spans="1:72" hidden="1" x14ac:dyDescent="0.2">
      <c r="A103" s="17" t="e">
        <f ca="1">IF('Cover Page'!$C$17&lt;&gt;"YES",IF(HLOOKUP($BZ$1,'District Label'!A:GR,BR103,FALSE)="","",(HLOOKUP($BZ$1,'District Label'!A:GR,BR103,FALSE))),OFFSET('BOCES SELECT'!$CH$4:$CH$402,,,COUNTIF('BOCES SELECT'!E:E,"&gt;0")))</f>
        <v>#N/A</v>
      </c>
      <c r="B103" s="33">
        <f t="shared" ca="1" si="42"/>
        <v>0</v>
      </c>
      <c r="C103" s="33">
        <f t="shared" ca="1" si="43"/>
        <v>0</v>
      </c>
      <c r="D103" s="33">
        <f t="shared" ca="1" si="50"/>
        <v>0</v>
      </c>
      <c r="E103" s="33">
        <f t="shared" ca="1" si="50"/>
        <v>0</v>
      </c>
      <c r="F103" s="33">
        <f t="shared" ca="1" si="50"/>
        <v>0</v>
      </c>
      <c r="G103" s="33">
        <f t="shared" ca="1" si="50"/>
        <v>0</v>
      </c>
      <c r="H103" s="33">
        <f t="shared" ca="1" si="53"/>
        <v>0</v>
      </c>
      <c r="I103" s="33">
        <f t="shared" ca="1" si="50"/>
        <v>0</v>
      </c>
      <c r="J103" s="50">
        <f t="shared" ca="1" si="44"/>
        <v>0</v>
      </c>
      <c r="K103" s="33">
        <f t="shared" ca="1" si="48"/>
        <v>0</v>
      </c>
      <c r="L103" s="33">
        <f t="shared" ca="1" si="45"/>
        <v>0</v>
      </c>
      <c r="M103" s="33">
        <f t="shared" ca="1" si="49"/>
        <v>0</v>
      </c>
      <c r="N103" s="33">
        <f t="shared" ca="1" si="46"/>
        <v>0</v>
      </c>
      <c r="O103" s="33">
        <f t="shared" ca="1" si="47"/>
        <v>0</v>
      </c>
      <c r="P103" s="33">
        <f t="shared" ca="1" si="54"/>
        <v>0</v>
      </c>
      <c r="Q103" s="33">
        <f t="shared" ca="1" si="54"/>
        <v>0</v>
      </c>
      <c r="R103" s="33">
        <f t="shared" ca="1" si="54"/>
        <v>0</v>
      </c>
      <c r="S103" s="33">
        <f t="shared" ca="1" si="54"/>
        <v>0</v>
      </c>
      <c r="T103" s="33">
        <f t="shared" ca="1" si="57"/>
        <v>0</v>
      </c>
      <c r="U103" s="33">
        <f t="shared" ca="1" si="57"/>
        <v>0</v>
      </c>
      <c r="V103" s="33">
        <f t="shared" ca="1" si="57"/>
        <v>0</v>
      </c>
      <c r="W103" s="33">
        <f t="shared" ca="1" si="57"/>
        <v>0</v>
      </c>
      <c r="X103" s="33">
        <f t="shared" ca="1" si="57"/>
        <v>0</v>
      </c>
      <c r="Y103" s="33">
        <f t="shared" ca="1" si="57"/>
        <v>0</v>
      </c>
      <c r="Z103" s="33">
        <f t="shared" ca="1" si="57"/>
        <v>0</v>
      </c>
      <c r="AA103" s="33">
        <f t="shared" ca="1" si="57"/>
        <v>0</v>
      </c>
      <c r="AB103" s="33">
        <f t="shared" ca="1" si="57"/>
        <v>0</v>
      </c>
      <c r="AC103" s="33">
        <f t="shared" ca="1" si="57"/>
        <v>0</v>
      </c>
      <c r="AD103" s="33">
        <f t="shared" ca="1" si="57"/>
        <v>0</v>
      </c>
      <c r="AE103" s="33">
        <f t="shared" ca="1" si="58"/>
        <v>0</v>
      </c>
      <c r="AF103" s="33">
        <f t="shared" ca="1" si="58"/>
        <v>0</v>
      </c>
      <c r="AG103" s="33">
        <f t="shared" ca="1" si="58"/>
        <v>0</v>
      </c>
      <c r="AH103" s="33">
        <f t="shared" ca="1" si="58"/>
        <v>0</v>
      </c>
      <c r="AI103" s="33">
        <f t="shared" ca="1" si="58"/>
        <v>0</v>
      </c>
      <c r="AJ103" s="33">
        <f t="shared" ca="1" si="58"/>
        <v>0</v>
      </c>
      <c r="AK103" s="33">
        <f t="shared" ca="1" si="58"/>
        <v>0</v>
      </c>
      <c r="AL103" s="33">
        <f t="shared" ca="1" si="58"/>
        <v>0</v>
      </c>
      <c r="AM103" s="33">
        <f t="shared" ca="1" si="58"/>
        <v>0</v>
      </c>
      <c r="AN103" s="33">
        <f t="shared" ca="1" si="58"/>
        <v>0</v>
      </c>
      <c r="AO103" s="33">
        <f t="shared" ca="1" si="59"/>
        <v>0</v>
      </c>
      <c r="AP103" s="33">
        <f t="shared" ca="1" si="59"/>
        <v>0</v>
      </c>
      <c r="AQ103" s="33">
        <f ca="1">SUMIFS(Amount_TI,Location_TI,$A103,FundingSource_TI,AQ$1)+SUMIFS(Amount_CS,Location_CS,$A103,Fundingsource_CS,AQ$1)+SUMIFS(Amount_ETL,Location_ETL,$A103,FundingSource_ETL,AQ$1)+SUMIFS(Amount_Other,Location_Other,$A103,FundingSource_Other,AQ$1)+SUMIFS('CSW Programs'!$J$4:$J$500,'CSW Programs'!$D$4:$D$500,'Location Totals'!$A103,'CSW Programs'!$I$4:$I$500,'School Mailing Address'!$Q$5)</f>
        <v>0</v>
      </c>
      <c r="AR103" s="33">
        <f ca="1">SUMIFS(Amount_TI,Location_TI,$A103,FundingSource_TI,AR$1)+SUMIFS(Amount_CS,Location_CS,$A103,Fundingsource_CS,AR$1)+SUMIFS(Amount_ETL,Location_ETL,$A103,FundingSource_ETL,AR$1)+SUMIFS(Amount_Other,Location_Other,$A103,FundingSource_Other,AR$1)+SUMIFS('CSW Programs'!$J$4:$J$500,'CSW Programs'!$D$4:$D$500,'Location Totals'!$A103,'CSW Programs'!$I$4:$I$500,'School Mailing Address'!$Q$6)</f>
        <v>0</v>
      </c>
      <c r="AS103" s="33">
        <f ca="1">SUMIFS(Amount_TI,Location_TI,$A103,FundingSource_TI,AS$1)+SUMIFS(Amount_CS,Location_CS,$A103,Fundingsource_CS,AS$1)+SUMIFS(Amount_ETL,Location_ETL,$A103,FundingSource_ETL,AS$1)+SUMIFS(Amount_Other,Location_Other,$A103,FundingSource_Other,AS$1)+SUMIFS('CSW Programs'!$J$4:$J$500,'CSW Programs'!$D$4:$D$500,'Location Totals'!$A103,'CSW Programs'!$I$4:$I$500,'School Mailing Address'!$Q$7)</f>
        <v>0</v>
      </c>
      <c r="AT103" s="33">
        <f ca="1">SUMIFS(Amount_TI,Location_TI,$A103,FundingSource_TI,AT$1)+SUMIFS(Amount_CS,Location_CS,$A103,Fundingsource_CS,AT$1)+SUMIFS(Amount_ETL,Location_ETL,$A103,FundingSource_ETL,AT$1)+SUMIFS(Amount_Other,Location_Other,$A103,FundingSource_Other,AT$1)+SUMIFS('CSW Programs'!$J$4:$J$500,'CSW Programs'!$D$4:$D$500,'Location Totals'!$A103,'CSW Programs'!$I$4:$I$500,'Location Totals'!$AT$1)</f>
        <v>0</v>
      </c>
      <c r="AU103" s="33">
        <f ca="1">SUMIFS(Amount_TI,Location_TI,$A103,FundingSource_TI,AU$1)+SUMIFS(Amount_CS,Location_CS,$A103,Fundingsource_CS,AU$1)+SUMIFS(Amount_ETL,Location_ETL,$A103,FundingSource_ETL,AU$1)+SUMIFS(Amount_Other,Location_Other,$A103,FundingSource_Other,AU$1)+SUMIFS('CSW Programs'!$J$4:$J$500,'CSW Programs'!$D$4:$D$500,'Location Totals'!$A103,'CSW Programs'!$I$4:$I$500,'Location Totals'!$AU$1)</f>
        <v>0</v>
      </c>
      <c r="AV103" s="33">
        <f ca="1">SUMIFS(Amount_TI,Location_TI,$A103,FundingSource_TI,AV$1)+SUMIFS(Amount_CS,Location_CS,$A103,Fundingsource_CS,AV$1)+SUMIFS(Amount_ETL,Location_ETL,$A103,FundingSource_ETL,AV$1)+SUMIFS(Amount_Other,Location_Other,$A103,FundingSource_Other,AV$1)+SUMIFS('CSW Programs'!$J$4:$J$500,'CSW Programs'!$D$4:$D$500,'Location Totals'!$A103,'CSW Programs'!$I$4:$I$500,'Location Totals'!$AV$1)</f>
        <v>0</v>
      </c>
      <c r="AW103" s="33"/>
      <c r="BR103" s="32">
        <v>102</v>
      </c>
      <c r="BT103" s="32">
        <v>102</v>
      </c>
    </row>
    <row r="104" spans="1:72" hidden="1" x14ac:dyDescent="0.2">
      <c r="A104" s="17" t="e">
        <f ca="1">IF('Cover Page'!$C$17&lt;&gt;"YES",IF(HLOOKUP($BZ$1,'District Label'!A:GR,BR104,FALSE)="","",(HLOOKUP($BZ$1,'District Label'!A:GR,BR104,FALSE))),OFFSET('BOCES SELECT'!$CH$4:$CH$402,,,COUNTIF('BOCES SELECT'!E:E,"&gt;0")))</f>
        <v>#N/A</v>
      </c>
      <c r="B104" s="33">
        <f t="shared" ca="1" si="42"/>
        <v>0</v>
      </c>
      <c r="C104" s="33">
        <f t="shared" ca="1" si="43"/>
        <v>0</v>
      </c>
      <c r="D104" s="33">
        <f t="shared" ca="1" si="50"/>
        <v>0</v>
      </c>
      <c r="E104" s="33">
        <f t="shared" ca="1" si="50"/>
        <v>0</v>
      </c>
      <c r="F104" s="33">
        <f t="shared" ca="1" si="50"/>
        <v>0</v>
      </c>
      <c r="G104" s="33">
        <f t="shared" ca="1" si="50"/>
        <v>0</v>
      </c>
      <c r="H104" s="33">
        <f t="shared" ca="1" si="53"/>
        <v>0</v>
      </c>
      <c r="I104" s="33">
        <f t="shared" ca="1" si="50"/>
        <v>0</v>
      </c>
      <c r="J104" s="50">
        <f t="shared" ca="1" si="44"/>
        <v>0</v>
      </c>
      <c r="K104" s="33">
        <f t="shared" ca="1" si="48"/>
        <v>0</v>
      </c>
      <c r="L104" s="33">
        <f t="shared" ca="1" si="45"/>
        <v>0</v>
      </c>
      <c r="M104" s="33">
        <f t="shared" ca="1" si="49"/>
        <v>0</v>
      </c>
      <c r="N104" s="33">
        <f t="shared" ca="1" si="46"/>
        <v>0</v>
      </c>
      <c r="O104" s="33">
        <f t="shared" ca="1" si="47"/>
        <v>0</v>
      </c>
      <c r="P104" s="33">
        <f t="shared" ref="P104:S123" ca="1" si="60">SUMIFS(Amount_TI,Location_TI,$A104,Program_TI,P$1)+SUMIFS(Amount_CS,Location_CS,$A104,Program_CS,P$1)+SUMIFS(Amount_ETL,Location_ETL,$A104,Program_ETL,P$1)+SUMIFS(Amount_Other,Location_Other,$A104,Program_Other,P$1)</f>
        <v>0</v>
      </c>
      <c r="Q104" s="33">
        <f t="shared" ca="1" si="60"/>
        <v>0</v>
      </c>
      <c r="R104" s="33">
        <f t="shared" ca="1" si="60"/>
        <v>0</v>
      </c>
      <c r="S104" s="33">
        <f t="shared" ca="1" si="60"/>
        <v>0</v>
      </c>
      <c r="T104" s="33">
        <f t="shared" ca="1" si="57"/>
        <v>0</v>
      </c>
      <c r="U104" s="33">
        <f t="shared" ca="1" si="57"/>
        <v>0</v>
      </c>
      <c r="V104" s="33">
        <f t="shared" ca="1" si="57"/>
        <v>0</v>
      </c>
      <c r="W104" s="33">
        <f t="shared" ca="1" si="57"/>
        <v>0</v>
      </c>
      <c r="X104" s="33">
        <f t="shared" ca="1" si="57"/>
        <v>0</v>
      </c>
      <c r="Y104" s="33">
        <f t="shared" ca="1" si="57"/>
        <v>0</v>
      </c>
      <c r="Z104" s="33">
        <f t="shared" ca="1" si="57"/>
        <v>0</v>
      </c>
      <c r="AA104" s="33">
        <f t="shared" ca="1" si="57"/>
        <v>0</v>
      </c>
      <c r="AB104" s="33">
        <f t="shared" ca="1" si="57"/>
        <v>0</v>
      </c>
      <c r="AC104" s="33">
        <f t="shared" ca="1" si="57"/>
        <v>0</v>
      </c>
      <c r="AD104" s="33">
        <f t="shared" ca="1" si="57"/>
        <v>0</v>
      </c>
      <c r="AE104" s="33">
        <f t="shared" ref="AE104:AN113" ca="1" si="61">SUMIFS(Amount_TI,Location_TI,$A104,FundingSource_TI,AE$1)+SUMIFS(Amount_CS,Location_CS,$A104,Fundingsource_CS,AE$1)+SUMIFS(Amount_ETL,Location_ETL,$A104,FundingSource_ETL,AE$1)+SUMIFS(Amount_Other,Location_Other,$A104,FundingSource_Other,AE$1)</f>
        <v>0</v>
      </c>
      <c r="AF104" s="33">
        <f t="shared" ca="1" si="61"/>
        <v>0</v>
      </c>
      <c r="AG104" s="33">
        <f t="shared" ca="1" si="61"/>
        <v>0</v>
      </c>
      <c r="AH104" s="33">
        <f t="shared" ca="1" si="61"/>
        <v>0</v>
      </c>
      <c r="AI104" s="33">
        <f t="shared" ca="1" si="61"/>
        <v>0</v>
      </c>
      <c r="AJ104" s="33">
        <f t="shared" ca="1" si="61"/>
        <v>0</v>
      </c>
      <c r="AK104" s="33">
        <f t="shared" ca="1" si="61"/>
        <v>0</v>
      </c>
      <c r="AL104" s="33">
        <f t="shared" ca="1" si="61"/>
        <v>0</v>
      </c>
      <c r="AM104" s="33">
        <f t="shared" ca="1" si="61"/>
        <v>0</v>
      </c>
      <c r="AN104" s="33">
        <f t="shared" ca="1" si="61"/>
        <v>0</v>
      </c>
      <c r="AO104" s="33">
        <f t="shared" ref="AO104:AP113" ca="1" si="62">SUMIFS(Amount_TI,Location_TI,$A104,FundingSource_TI,AO$1)+SUMIFS(Amount_CS,Location_CS,$A104,Fundingsource_CS,AO$1)+SUMIFS(Amount_ETL,Location_ETL,$A104,FundingSource_ETL,AO$1)+SUMIFS(Amount_Other,Location_Other,$A104,FundingSource_Other,AO$1)</f>
        <v>0</v>
      </c>
      <c r="AP104" s="33">
        <f t="shared" ca="1" si="62"/>
        <v>0</v>
      </c>
      <c r="AQ104" s="33">
        <f ca="1">SUMIFS(Amount_TI,Location_TI,$A104,FundingSource_TI,AQ$1)+SUMIFS(Amount_CS,Location_CS,$A104,Fundingsource_CS,AQ$1)+SUMIFS(Amount_ETL,Location_ETL,$A104,FundingSource_ETL,AQ$1)+SUMIFS(Amount_Other,Location_Other,$A104,FundingSource_Other,AQ$1)+SUMIFS('CSW Programs'!$J$4:$J$500,'CSW Programs'!$D$4:$D$500,'Location Totals'!$A104,'CSW Programs'!$I$4:$I$500,'School Mailing Address'!$Q$5)</f>
        <v>0</v>
      </c>
      <c r="AR104" s="33">
        <f ca="1">SUMIFS(Amount_TI,Location_TI,$A104,FundingSource_TI,AR$1)+SUMIFS(Amount_CS,Location_CS,$A104,Fundingsource_CS,AR$1)+SUMIFS(Amount_ETL,Location_ETL,$A104,FundingSource_ETL,AR$1)+SUMIFS(Amount_Other,Location_Other,$A104,FundingSource_Other,AR$1)+SUMIFS('CSW Programs'!$J$4:$J$500,'CSW Programs'!$D$4:$D$500,'Location Totals'!$A104,'CSW Programs'!$I$4:$I$500,'School Mailing Address'!$Q$6)</f>
        <v>0</v>
      </c>
      <c r="AS104" s="33">
        <f ca="1">SUMIFS(Amount_TI,Location_TI,$A104,FundingSource_TI,AS$1)+SUMIFS(Amount_CS,Location_CS,$A104,Fundingsource_CS,AS$1)+SUMIFS(Amount_ETL,Location_ETL,$A104,FundingSource_ETL,AS$1)+SUMIFS(Amount_Other,Location_Other,$A104,FundingSource_Other,AS$1)+SUMIFS('CSW Programs'!$J$4:$J$500,'CSW Programs'!$D$4:$D$500,'Location Totals'!$A104,'CSW Programs'!$I$4:$I$500,'School Mailing Address'!$Q$7)</f>
        <v>0</v>
      </c>
      <c r="AT104" s="33">
        <f ca="1">SUMIFS(Amount_TI,Location_TI,$A104,FundingSource_TI,AT$1)+SUMIFS(Amount_CS,Location_CS,$A104,Fundingsource_CS,AT$1)+SUMIFS(Amount_ETL,Location_ETL,$A104,FundingSource_ETL,AT$1)+SUMIFS(Amount_Other,Location_Other,$A104,FundingSource_Other,AT$1)+SUMIFS('CSW Programs'!$J$4:$J$500,'CSW Programs'!$D$4:$D$500,'Location Totals'!$A104,'CSW Programs'!$I$4:$I$500,'Location Totals'!$AT$1)</f>
        <v>0</v>
      </c>
      <c r="AU104" s="33">
        <f ca="1">SUMIFS(Amount_TI,Location_TI,$A104,FundingSource_TI,AU$1)+SUMIFS(Amount_CS,Location_CS,$A104,Fundingsource_CS,AU$1)+SUMIFS(Amount_ETL,Location_ETL,$A104,FundingSource_ETL,AU$1)+SUMIFS(Amount_Other,Location_Other,$A104,FundingSource_Other,AU$1)+SUMIFS('CSW Programs'!$J$4:$J$500,'CSW Programs'!$D$4:$D$500,'Location Totals'!$A104,'CSW Programs'!$I$4:$I$500,'Location Totals'!$AU$1)</f>
        <v>0</v>
      </c>
      <c r="AV104" s="33">
        <f ca="1">SUMIFS(Amount_TI,Location_TI,$A104,FundingSource_TI,AV$1)+SUMIFS(Amount_CS,Location_CS,$A104,Fundingsource_CS,AV$1)+SUMIFS(Amount_ETL,Location_ETL,$A104,FundingSource_ETL,AV$1)+SUMIFS(Amount_Other,Location_Other,$A104,FundingSource_Other,AV$1)+SUMIFS('CSW Programs'!$J$4:$J$500,'CSW Programs'!$D$4:$D$500,'Location Totals'!$A104,'CSW Programs'!$I$4:$I$500,'Location Totals'!$AV$1)</f>
        <v>0</v>
      </c>
      <c r="AW104" s="33"/>
      <c r="BR104" s="32">
        <v>103</v>
      </c>
      <c r="BT104" s="32">
        <v>103</v>
      </c>
    </row>
    <row r="105" spans="1:72" hidden="1" x14ac:dyDescent="0.2">
      <c r="A105" s="17" t="e">
        <f ca="1">IF('Cover Page'!$C$17&lt;&gt;"YES",IF(HLOOKUP($BZ$1,'District Label'!A:GR,BR105,FALSE)="","",(HLOOKUP($BZ$1,'District Label'!A:GR,BR105,FALSE))),OFFSET('BOCES SELECT'!$CH$4:$CH$402,,,COUNTIF('BOCES SELECT'!E:E,"&gt;0")))</f>
        <v>#N/A</v>
      </c>
      <c r="B105" s="33">
        <f t="shared" ca="1" si="42"/>
        <v>0</v>
      </c>
      <c r="C105" s="33">
        <f t="shared" ca="1" si="43"/>
        <v>0</v>
      </c>
      <c r="D105" s="33">
        <f t="shared" ca="1" si="50"/>
        <v>0</v>
      </c>
      <c r="E105" s="33">
        <f t="shared" ca="1" si="50"/>
        <v>0</v>
      </c>
      <c r="F105" s="33">
        <f t="shared" ca="1" si="50"/>
        <v>0</v>
      </c>
      <c r="G105" s="33">
        <f t="shared" ca="1" si="50"/>
        <v>0</v>
      </c>
      <c r="H105" s="33">
        <f t="shared" ca="1" si="53"/>
        <v>0</v>
      </c>
      <c r="I105" s="33">
        <f t="shared" ca="1" si="50"/>
        <v>0</v>
      </c>
      <c r="J105" s="50">
        <f t="shared" ca="1" si="44"/>
        <v>0</v>
      </c>
      <c r="K105" s="33">
        <f t="shared" ca="1" si="48"/>
        <v>0</v>
      </c>
      <c r="L105" s="33">
        <f t="shared" ca="1" si="45"/>
        <v>0</v>
      </c>
      <c r="M105" s="33">
        <f t="shared" ca="1" si="49"/>
        <v>0</v>
      </c>
      <c r="N105" s="33">
        <f t="shared" ca="1" si="46"/>
        <v>0</v>
      </c>
      <c r="O105" s="33">
        <f t="shared" ca="1" si="47"/>
        <v>0</v>
      </c>
      <c r="P105" s="33">
        <f t="shared" ca="1" si="60"/>
        <v>0</v>
      </c>
      <c r="Q105" s="33">
        <f t="shared" ca="1" si="60"/>
        <v>0</v>
      </c>
      <c r="R105" s="33">
        <f t="shared" ca="1" si="60"/>
        <v>0</v>
      </c>
      <c r="S105" s="33">
        <f t="shared" ca="1" si="60"/>
        <v>0</v>
      </c>
      <c r="T105" s="33">
        <f t="shared" ca="1" si="57"/>
        <v>0</v>
      </c>
      <c r="U105" s="33">
        <f t="shared" ca="1" si="57"/>
        <v>0</v>
      </c>
      <c r="V105" s="33">
        <f t="shared" ca="1" si="57"/>
        <v>0</v>
      </c>
      <c r="W105" s="33">
        <f t="shared" ca="1" si="57"/>
        <v>0</v>
      </c>
      <c r="X105" s="33">
        <f t="shared" ca="1" si="57"/>
        <v>0</v>
      </c>
      <c r="Y105" s="33">
        <f t="shared" ca="1" si="57"/>
        <v>0</v>
      </c>
      <c r="Z105" s="33">
        <f t="shared" ca="1" si="57"/>
        <v>0</v>
      </c>
      <c r="AA105" s="33">
        <f t="shared" ca="1" si="57"/>
        <v>0</v>
      </c>
      <c r="AB105" s="33">
        <f t="shared" ca="1" si="57"/>
        <v>0</v>
      </c>
      <c r="AC105" s="33">
        <f t="shared" ca="1" si="57"/>
        <v>0</v>
      </c>
      <c r="AD105" s="33">
        <f t="shared" ca="1" si="57"/>
        <v>0</v>
      </c>
      <c r="AE105" s="33">
        <f t="shared" ca="1" si="61"/>
        <v>0</v>
      </c>
      <c r="AF105" s="33">
        <f t="shared" ca="1" si="61"/>
        <v>0</v>
      </c>
      <c r="AG105" s="33">
        <f t="shared" ca="1" si="61"/>
        <v>0</v>
      </c>
      <c r="AH105" s="33">
        <f t="shared" ca="1" si="61"/>
        <v>0</v>
      </c>
      <c r="AI105" s="33">
        <f t="shared" ca="1" si="61"/>
        <v>0</v>
      </c>
      <c r="AJ105" s="33">
        <f t="shared" ca="1" si="61"/>
        <v>0</v>
      </c>
      <c r="AK105" s="33">
        <f t="shared" ca="1" si="61"/>
        <v>0</v>
      </c>
      <c r="AL105" s="33">
        <f t="shared" ca="1" si="61"/>
        <v>0</v>
      </c>
      <c r="AM105" s="33">
        <f t="shared" ca="1" si="61"/>
        <v>0</v>
      </c>
      <c r="AN105" s="33">
        <f t="shared" ca="1" si="61"/>
        <v>0</v>
      </c>
      <c r="AO105" s="33">
        <f t="shared" ca="1" si="62"/>
        <v>0</v>
      </c>
      <c r="AP105" s="33">
        <f t="shared" ca="1" si="62"/>
        <v>0</v>
      </c>
      <c r="AQ105" s="33">
        <f ca="1">SUMIFS(Amount_TI,Location_TI,$A105,FundingSource_TI,AQ$1)+SUMIFS(Amount_CS,Location_CS,$A105,Fundingsource_CS,AQ$1)+SUMIFS(Amount_ETL,Location_ETL,$A105,FundingSource_ETL,AQ$1)+SUMIFS(Amount_Other,Location_Other,$A105,FundingSource_Other,AQ$1)+SUMIFS('CSW Programs'!$J$4:$J$500,'CSW Programs'!$D$4:$D$500,'Location Totals'!$A105,'CSW Programs'!$I$4:$I$500,'School Mailing Address'!$Q$5)</f>
        <v>0</v>
      </c>
      <c r="AR105" s="33">
        <f ca="1">SUMIFS(Amount_TI,Location_TI,$A105,FundingSource_TI,AR$1)+SUMIFS(Amount_CS,Location_CS,$A105,Fundingsource_CS,AR$1)+SUMIFS(Amount_ETL,Location_ETL,$A105,FundingSource_ETL,AR$1)+SUMIFS(Amount_Other,Location_Other,$A105,FundingSource_Other,AR$1)+SUMIFS('CSW Programs'!$J$4:$J$500,'CSW Programs'!$D$4:$D$500,'Location Totals'!$A105,'CSW Programs'!$I$4:$I$500,'School Mailing Address'!$Q$6)</f>
        <v>0</v>
      </c>
      <c r="AS105" s="33">
        <f ca="1">SUMIFS(Amount_TI,Location_TI,$A105,FundingSource_TI,AS$1)+SUMIFS(Amount_CS,Location_CS,$A105,Fundingsource_CS,AS$1)+SUMIFS(Amount_ETL,Location_ETL,$A105,FundingSource_ETL,AS$1)+SUMIFS(Amount_Other,Location_Other,$A105,FundingSource_Other,AS$1)+SUMIFS('CSW Programs'!$J$4:$J$500,'CSW Programs'!$D$4:$D$500,'Location Totals'!$A105,'CSW Programs'!$I$4:$I$500,'School Mailing Address'!$Q$7)</f>
        <v>0</v>
      </c>
      <c r="AT105" s="33">
        <f ca="1">SUMIFS(Amount_TI,Location_TI,$A105,FundingSource_TI,AT$1)+SUMIFS(Amount_CS,Location_CS,$A105,Fundingsource_CS,AT$1)+SUMIFS(Amount_ETL,Location_ETL,$A105,FundingSource_ETL,AT$1)+SUMIFS(Amount_Other,Location_Other,$A105,FundingSource_Other,AT$1)+SUMIFS('CSW Programs'!$J$4:$J$500,'CSW Programs'!$D$4:$D$500,'Location Totals'!$A105,'CSW Programs'!$I$4:$I$500,'Location Totals'!$AT$1)</f>
        <v>0</v>
      </c>
      <c r="AU105" s="33">
        <f ca="1">SUMIFS(Amount_TI,Location_TI,$A105,FundingSource_TI,AU$1)+SUMIFS(Amount_CS,Location_CS,$A105,Fundingsource_CS,AU$1)+SUMIFS(Amount_ETL,Location_ETL,$A105,FundingSource_ETL,AU$1)+SUMIFS(Amount_Other,Location_Other,$A105,FundingSource_Other,AU$1)+SUMIFS('CSW Programs'!$J$4:$J$500,'CSW Programs'!$D$4:$D$500,'Location Totals'!$A105,'CSW Programs'!$I$4:$I$500,'Location Totals'!$AU$1)</f>
        <v>0</v>
      </c>
      <c r="AV105" s="33">
        <f ca="1">SUMIFS(Amount_TI,Location_TI,$A105,FundingSource_TI,AV$1)+SUMIFS(Amount_CS,Location_CS,$A105,Fundingsource_CS,AV$1)+SUMIFS(Amount_ETL,Location_ETL,$A105,FundingSource_ETL,AV$1)+SUMIFS(Amount_Other,Location_Other,$A105,FundingSource_Other,AV$1)+SUMIFS('CSW Programs'!$J$4:$J$500,'CSW Programs'!$D$4:$D$500,'Location Totals'!$A105,'CSW Programs'!$I$4:$I$500,'Location Totals'!$AV$1)</f>
        <v>0</v>
      </c>
      <c r="AW105" s="33"/>
      <c r="BR105" s="32">
        <v>104</v>
      </c>
      <c r="BT105" s="32">
        <v>104</v>
      </c>
    </row>
    <row r="106" spans="1:72" hidden="1" x14ac:dyDescent="0.2">
      <c r="A106" s="17" t="e">
        <f ca="1">IF('Cover Page'!$C$17&lt;&gt;"YES",IF(HLOOKUP($BZ$1,'District Label'!A:GR,BR106,FALSE)="","",(HLOOKUP($BZ$1,'District Label'!A:GR,BR106,FALSE))),OFFSET('BOCES SELECT'!$CH$4:$CH$402,,,COUNTIF('BOCES SELECT'!E:E,"&gt;0")))</f>
        <v>#N/A</v>
      </c>
      <c r="B106" s="33">
        <f t="shared" ca="1" si="42"/>
        <v>0</v>
      </c>
      <c r="C106" s="33">
        <f t="shared" ca="1" si="43"/>
        <v>0</v>
      </c>
      <c r="D106" s="33">
        <f t="shared" ca="1" si="50"/>
        <v>0</v>
      </c>
      <c r="E106" s="33">
        <f t="shared" ca="1" si="50"/>
        <v>0</v>
      </c>
      <c r="F106" s="33">
        <f t="shared" ca="1" si="50"/>
        <v>0</v>
      </c>
      <c r="G106" s="33">
        <f t="shared" ca="1" si="50"/>
        <v>0</v>
      </c>
      <c r="H106" s="33">
        <f t="shared" ca="1" si="53"/>
        <v>0</v>
      </c>
      <c r="I106" s="33">
        <f t="shared" ca="1" si="50"/>
        <v>0</v>
      </c>
      <c r="J106" s="50">
        <f t="shared" ca="1" si="44"/>
        <v>0</v>
      </c>
      <c r="K106" s="33">
        <f t="shared" ca="1" si="48"/>
        <v>0</v>
      </c>
      <c r="L106" s="33">
        <f t="shared" ca="1" si="45"/>
        <v>0</v>
      </c>
      <c r="M106" s="33">
        <f t="shared" ca="1" si="49"/>
        <v>0</v>
      </c>
      <c r="N106" s="33">
        <f t="shared" ca="1" si="46"/>
        <v>0</v>
      </c>
      <c r="O106" s="33">
        <f t="shared" ca="1" si="47"/>
        <v>0</v>
      </c>
      <c r="P106" s="33">
        <f t="shared" ca="1" si="60"/>
        <v>0</v>
      </c>
      <c r="Q106" s="33">
        <f t="shared" ca="1" si="60"/>
        <v>0</v>
      </c>
      <c r="R106" s="33">
        <f t="shared" ca="1" si="60"/>
        <v>0</v>
      </c>
      <c r="S106" s="33">
        <f t="shared" ca="1" si="60"/>
        <v>0</v>
      </c>
      <c r="T106" s="33">
        <f t="shared" ca="1" si="57"/>
        <v>0</v>
      </c>
      <c r="U106" s="33">
        <f t="shared" ca="1" si="57"/>
        <v>0</v>
      </c>
      <c r="V106" s="33">
        <f t="shared" ca="1" si="57"/>
        <v>0</v>
      </c>
      <c r="W106" s="33">
        <f t="shared" ca="1" si="57"/>
        <v>0</v>
      </c>
      <c r="X106" s="33">
        <f t="shared" ca="1" si="57"/>
        <v>0</v>
      </c>
      <c r="Y106" s="33">
        <f t="shared" ca="1" si="57"/>
        <v>0</v>
      </c>
      <c r="Z106" s="33">
        <f t="shared" ca="1" si="57"/>
        <v>0</v>
      </c>
      <c r="AA106" s="33">
        <f t="shared" ca="1" si="57"/>
        <v>0</v>
      </c>
      <c r="AB106" s="33">
        <f t="shared" ca="1" si="57"/>
        <v>0</v>
      </c>
      <c r="AC106" s="33">
        <f t="shared" ca="1" si="57"/>
        <v>0</v>
      </c>
      <c r="AD106" s="33">
        <f t="shared" ca="1" si="57"/>
        <v>0</v>
      </c>
      <c r="AE106" s="33">
        <f t="shared" ca="1" si="61"/>
        <v>0</v>
      </c>
      <c r="AF106" s="33">
        <f t="shared" ca="1" si="61"/>
        <v>0</v>
      </c>
      <c r="AG106" s="33">
        <f t="shared" ca="1" si="61"/>
        <v>0</v>
      </c>
      <c r="AH106" s="33">
        <f t="shared" ca="1" si="61"/>
        <v>0</v>
      </c>
      <c r="AI106" s="33">
        <f t="shared" ca="1" si="61"/>
        <v>0</v>
      </c>
      <c r="AJ106" s="33">
        <f t="shared" ca="1" si="61"/>
        <v>0</v>
      </c>
      <c r="AK106" s="33">
        <f t="shared" ca="1" si="61"/>
        <v>0</v>
      </c>
      <c r="AL106" s="33">
        <f t="shared" ca="1" si="61"/>
        <v>0</v>
      </c>
      <c r="AM106" s="33">
        <f t="shared" ca="1" si="61"/>
        <v>0</v>
      </c>
      <c r="AN106" s="33">
        <f t="shared" ca="1" si="61"/>
        <v>0</v>
      </c>
      <c r="AO106" s="33">
        <f t="shared" ca="1" si="62"/>
        <v>0</v>
      </c>
      <c r="AP106" s="33">
        <f t="shared" ca="1" si="62"/>
        <v>0</v>
      </c>
      <c r="AQ106" s="33">
        <f ca="1">SUMIFS(Amount_TI,Location_TI,$A106,FundingSource_TI,AQ$1)+SUMIFS(Amount_CS,Location_CS,$A106,Fundingsource_CS,AQ$1)+SUMIFS(Amount_ETL,Location_ETL,$A106,FundingSource_ETL,AQ$1)+SUMIFS(Amount_Other,Location_Other,$A106,FundingSource_Other,AQ$1)+SUMIFS('CSW Programs'!$J$4:$J$500,'CSW Programs'!$D$4:$D$500,'Location Totals'!$A106,'CSW Programs'!$I$4:$I$500,'School Mailing Address'!$Q$5)</f>
        <v>0</v>
      </c>
      <c r="AR106" s="33">
        <f ca="1">SUMIFS(Amount_TI,Location_TI,$A106,FundingSource_TI,AR$1)+SUMIFS(Amount_CS,Location_CS,$A106,Fundingsource_CS,AR$1)+SUMIFS(Amount_ETL,Location_ETL,$A106,FundingSource_ETL,AR$1)+SUMIFS(Amount_Other,Location_Other,$A106,FundingSource_Other,AR$1)+SUMIFS('CSW Programs'!$J$4:$J$500,'CSW Programs'!$D$4:$D$500,'Location Totals'!$A106,'CSW Programs'!$I$4:$I$500,'School Mailing Address'!$Q$6)</f>
        <v>0</v>
      </c>
      <c r="AS106" s="33">
        <f ca="1">SUMIFS(Amount_TI,Location_TI,$A106,FundingSource_TI,AS$1)+SUMIFS(Amount_CS,Location_CS,$A106,Fundingsource_CS,AS$1)+SUMIFS(Amount_ETL,Location_ETL,$A106,FundingSource_ETL,AS$1)+SUMIFS(Amount_Other,Location_Other,$A106,FundingSource_Other,AS$1)+SUMIFS('CSW Programs'!$J$4:$J$500,'CSW Programs'!$D$4:$D$500,'Location Totals'!$A106,'CSW Programs'!$I$4:$I$500,'School Mailing Address'!$Q$7)</f>
        <v>0</v>
      </c>
      <c r="AT106" s="33">
        <f ca="1">SUMIFS(Amount_TI,Location_TI,$A106,FundingSource_TI,AT$1)+SUMIFS(Amount_CS,Location_CS,$A106,Fundingsource_CS,AT$1)+SUMIFS(Amount_ETL,Location_ETL,$A106,FundingSource_ETL,AT$1)+SUMIFS(Amount_Other,Location_Other,$A106,FundingSource_Other,AT$1)+SUMIFS('CSW Programs'!$J$4:$J$500,'CSW Programs'!$D$4:$D$500,'Location Totals'!$A106,'CSW Programs'!$I$4:$I$500,'Location Totals'!$AT$1)</f>
        <v>0</v>
      </c>
      <c r="AU106" s="33">
        <f ca="1">SUMIFS(Amount_TI,Location_TI,$A106,FundingSource_TI,AU$1)+SUMIFS(Amount_CS,Location_CS,$A106,Fundingsource_CS,AU$1)+SUMIFS(Amount_ETL,Location_ETL,$A106,FundingSource_ETL,AU$1)+SUMIFS(Amount_Other,Location_Other,$A106,FundingSource_Other,AU$1)+SUMIFS('CSW Programs'!$J$4:$J$500,'CSW Programs'!$D$4:$D$500,'Location Totals'!$A106,'CSW Programs'!$I$4:$I$500,'Location Totals'!$AU$1)</f>
        <v>0</v>
      </c>
      <c r="AV106" s="33">
        <f ca="1">SUMIFS(Amount_TI,Location_TI,$A106,FundingSource_TI,AV$1)+SUMIFS(Amount_CS,Location_CS,$A106,Fundingsource_CS,AV$1)+SUMIFS(Amount_ETL,Location_ETL,$A106,FundingSource_ETL,AV$1)+SUMIFS(Amount_Other,Location_Other,$A106,FundingSource_Other,AV$1)+SUMIFS('CSW Programs'!$J$4:$J$500,'CSW Programs'!$D$4:$D$500,'Location Totals'!$A106,'CSW Programs'!$I$4:$I$500,'Location Totals'!$AV$1)</f>
        <v>0</v>
      </c>
      <c r="AW106" s="33"/>
      <c r="BR106" s="32">
        <v>105</v>
      </c>
      <c r="BT106" s="32">
        <v>105</v>
      </c>
    </row>
    <row r="107" spans="1:72" hidden="1" x14ac:dyDescent="0.2">
      <c r="A107" s="17" t="e">
        <f ca="1">IF('Cover Page'!$C$17&lt;&gt;"YES",IF(HLOOKUP($BZ$1,'District Label'!A:GR,BR107,FALSE)="","",(HLOOKUP($BZ$1,'District Label'!A:GR,BR107,FALSE))),OFFSET('BOCES SELECT'!$CH$4:$CH$402,,,COUNTIF('BOCES SELECT'!E:E,"&gt;0")))</f>
        <v>#N/A</v>
      </c>
      <c r="B107" s="33">
        <f t="shared" ca="1" si="42"/>
        <v>0</v>
      </c>
      <c r="C107" s="33">
        <f t="shared" ca="1" si="43"/>
        <v>0</v>
      </c>
      <c r="D107" s="33">
        <f t="shared" ca="1" si="50"/>
        <v>0</v>
      </c>
      <c r="E107" s="33">
        <f t="shared" ca="1" si="50"/>
        <v>0</v>
      </c>
      <c r="F107" s="33">
        <f t="shared" ca="1" si="50"/>
        <v>0</v>
      </c>
      <c r="G107" s="33">
        <f t="shared" ca="1" si="50"/>
        <v>0</v>
      </c>
      <c r="H107" s="33">
        <f t="shared" ca="1" si="53"/>
        <v>0</v>
      </c>
      <c r="I107" s="33">
        <f t="shared" ca="1" si="50"/>
        <v>0</v>
      </c>
      <c r="J107" s="50">
        <f t="shared" ca="1" si="44"/>
        <v>0</v>
      </c>
      <c r="K107" s="33">
        <f t="shared" ca="1" si="48"/>
        <v>0</v>
      </c>
      <c r="L107" s="33">
        <f t="shared" ca="1" si="45"/>
        <v>0</v>
      </c>
      <c r="M107" s="33">
        <f t="shared" ca="1" si="49"/>
        <v>0</v>
      </c>
      <c r="N107" s="33">
        <f t="shared" ca="1" si="46"/>
        <v>0</v>
      </c>
      <c r="O107" s="33">
        <f t="shared" ca="1" si="47"/>
        <v>0</v>
      </c>
      <c r="P107" s="33">
        <f t="shared" ca="1" si="60"/>
        <v>0</v>
      </c>
      <c r="Q107" s="33">
        <f t="shared" ca="1" si="60"/>
        <v>0</v>
      </c>
      <c r="R107" s="33">
        <f t="shared" ca="1" si="60"/>
        <v>0</v>
      </c>
      <c r="S107" s="33">
        <f t="shared" ca="1" si="60"/>
        <v>0</v>
      </c>
      <c r="T107" s="33">
        <f t="shared" ca="1" si="57"/>
        <v>0</v>
      </c>
      <c r="U107" s="33">
        <f t="shared" ca="1" si="57"/>
        <v>0</v>
      </c>
      <c r="V107" s="33">
        <f t="shared" ca="1" si="57"/>
        <v>0</v>
      </c>
      <c r="W107" s="33">
        <f t="shared" ca="1" si="57"/>
        <v>0</v>
      </c>
      <c r="X107" s="33">
        <f t="shared" ca="1" si="57"/>
        <v>0</v>
      </c>
      <c r="Y107" s="33">
        <f t="shared" ca="1" si="57"/>
        <v>0</v>
      </c>
      <c r="Z107" s="33">
        <f t="shared" ca="1" si="57"/>
        <v>0</v>
      </c>
      <c r="AA107" s="33">
        <f t="shared" ca="1" si="57"/>
        <v>0</v>
      </c>
      <c r="AB107" s="33">
        <f t="shared" ca="1" si="57"/>
        <v>0</v>
      </c>
      <c r="AC107" s="33">
        <f t="shared" ca="1" si="57"/>
        <v>0</v>
      </c>
      <c r="AD107" s="33">
        <f t="shared" ca="1" si="57"/>
        <v>0</v>
      </c>
      <c r="AE107" s="33">
        <f t="shared" ca="1" si="61"/>
        <v>0</v>
      </c>
      <c r="AF107" s="33">
        <f t="shared" ca="1" si="61"/>
        <v>0</v>
      </c>
      <c r="AG107" s="33">
        <f t="shared" ca="1" si="61"/>
        <v>0</v>
      </c>
      <c r="AH107" s="33">
        <f t="shared" ca="1" si="61"/>
        <v>0</v>
      </c>
      <c r="AI107" s="33">
        <f t="shared" ca="1" si="61"/>
        <v>0</v>
      </c>
      <c r="AJ107" s="33">
        <f t="shared" ca="1" si="61"/>
        <v>0</v>
      </c>
      <c r="AK107" s="33">
        <f t="shared" ca="1" si="61"/>
        <v>0</v>
      </c>
      <c r="AL107" s="33">
        <f t="shared" ca="1" si="61"/>
        <v>0</v>
      </c>
      <c r="AM107" s="33">
        <f t="shared" ca="1" si="61"/>
        <v>0</v>
      </c>
      <c r="AN107" s="33">
        <f t="shared" ca="1" si="61"/>
        <v>0</v>
      </c>
      <c r="AO107" s="33">
        <f t="shared" ca="1" si="62"/>
        <v>0</v>
      </c>
      <c r="AP107" s="33">
        <f t="shared" ca="1" si="62"/>
        <v>0</v>
      </c>
      <c r="AQ107" s="33">
        <f ca="1">SUMIFS(Amount_TI,Location_TI,$A107,FundingSource_TI,AQ$1)+SUMIFS(Amount_CS,Location_CS,$A107,Fundingsource_CS,AQ$1)+SUMIFS(Amount_ETL,Location_ETL,$A107,FundingSource_ETL,AQ$1)+SUMIFS(Amount_Other,Location_Other,$A107,FundingSource_Other,AQ$1)+SUMIFS('CSW Programs'!$J$4:$J$500,'CSW Programs'!$D$4:$D$500,'Location Totals'!$A107,'CSW Programs'!$I$4:$I$500,'School Mailing Address'!$Q$5)</f>
        <v>0</v>
      </c>
      <c r="AR107" s="33">
        <f ca="1">SUMIFS(Amount_TI,Location_TI,$A107,FundingSource_TI,AR$1)+SUMIFS(Amount_CS,Location_CS,$A107,Fundingsource_CS,AR$1)+SUMIFS(Amount_ETL,Location_ETL,$A107,FundingSource_ETL,AR$1)+SUMIFS(Amount_Other,Location_Other,$A107,FundingSource_Other,AR$1)+SUMIFS('CSW Programs'!$J$4:$J$500,'CSW Programs'!$D$4:$D$500,'Location Totals'!$A107,'CSW Programs'!$I$4:$I$500,'School Mailing Address'!$Q$6)</f>
        <v>0</v>
      </c>
      <c r="AS107" s="33">
        <f ca="1">SUMIFS(Amount_TI,Location_TI,$A107,FundingSource_TI,AS$1)+SUMIFS(Amount_CS,Location_CS,$A107,Fundingsource_CS,AS$1)+SUMIFS(Amount_ETL,Location_ETL,$A107,FundingSource_ETL,AS$1)+SUMIFS(Amount_Other,Location_Other,$A107,FundingSource_Other,AS$1)+SUMIFS('CSW Programs'!$J$4:$J$500,'CSW Programs'!$D$4:$D$500,'Location Totals'!$A107,'CSW Programs'!$I$4:$I$500,'School Mailing Address'!$Q$7)</f>
        <v>0</v>
      </c>
      <c r="AT107" s="33">
        <f ca="1">SUMIFS(Amount_TI,Location_TI,$A107,FundingSource_TI,AT$1)+SUMIFS(Amount_CS,Location_CS,$A107,Fundingsource_CS,AT$1)+SUMIFS(Amount_ETL,Location_ETL,$A107,FundingSource_ETL,AT$1)+SUMIFS(Amount_Other,Location_Other,$A107,FundingSource_Other,AT$1)+SUMIFS('CSW Programs'!$J$4:$J$500,'CSW Programs'!$D$4:$D$500,'Location Totals'!$A107,'CSW Programs'!$I$4:$I$500,'Location Totals'!$AT$1)</f>
        <v>0</v>
      </c>
      <c r="AU107" s="33">
        <f ca="1">SUMIFS(Amount_TI,Location_TI,$A107,FundingSource_TI,AU$1)+SUMIFS(Amount_CS,Location_CS,$A107,Fundingsource_CS,AU$1)+SUMIFS(Amount_ETL,Location_ETL,$A107,FundingSource_ETL,AU$1)+SUMIFS(Amount_Other,Location_Other,$A107,FundingSource_Other,AU$1)+SUMIFS('CSW Programs'!$J$4:$J$500,'CSW Programs'!$D$4:$D$500,'Location Totals'!$A107,'CSW Programs'!$I$4:$I$500,'Location Totals'!$AU$1)</f>
        <v>0</v>
      </c>
      <c r="AV107" s="33">
        <f ca="1">SUMIFS(Amount_TI,Location_TI,$A107,FundingSource_TI,AV$1)+SUMIFS(Amount_CS,Location_CS,$A107,Fundingsource_CS,AV$1)+SUMIFS(Amount_ETL,Location_ETL,$A107,FundingSource_ETL,AV$1)+SUMIFS(Amount_Other,Location_Other,$A107,FundingSource_Other,AV$1)+SUMIFS('CSW Programs'!$J$4:$J$500,'CSW Programs'!$D$4:$D$500,'Location Totals'!$A107,'CSW Programs'!$I$4:$I$500,'Location Totals'!$AV$1)</f>
        <v>0</v>
      </c>
      <c r="AW107" s="33"/>
      <c r="BR107" s="32">
        <v>106</v>
      </c>
      <c r="BT107" s="32">
        <v>106</v>
      </c>
    </row>
    <row r="108" spans="1:72" hidden="1" x14ac:dyDescent="0.2">
      <c r="A108" s="17" t="e">
        <f ca="1">IF('Cover Page'!$C$17&lt;&gt;"YES",IF(HLOOKUP($BZ$1,'District Label'!A:GR,BR108,FALSE)="","",(HLOOKUP($BZ$1,'District Label'!A:GR,BR108,FALSE))),OFFSET('BOCES SELECT'!$CH$4:$CH$402,,,COUNTIF('BOCES SELECT'!E:E,"&gt;0")))</f>
        <v>#N/A</v>
      </c>
      <c r="B108" s="33">
        <f t="shared" ca="1" si="42"/>
        <v>0</v>
      </c>
      <c r="C108" s="33">
        <f t="shared" ca="1" si="43"/>
        <v>0</v>
      </c>
      <c r="D108" s="33">
        <f t="shared" ca="1" si="50"/>
        <v>0</v>
      </c>
      <c r="E108" s="33">
        <f t="shared" ca="1" si="50"/>
        <v>0</v>
      </c>
      <c r="F108" s="33">
        <f t="shared" ca="1" si="50"/>
        <v>0</v>
      </c>
      <c r="G108" s="33">
        <f t="shared" ca="1" si="50"/>
        <v>0</v>
      </c>
      <c r="H108" s="33">
        <f t="shared" ca="1" si="53"/>
        <v>0</v>
      </c>
      <c r="I108" s="33">
        <f t="shared" ca="1" si="50"/>
        <v>0</v>
      </c>
      <c r="J108" s="50">
        <f t="shared" ca="1" si="44"/>
        <v>0</v>
      </c>
      <c r="K108" s="33">
        <f t="shared" ca="1" si="48"/>
        <v>0</v>
      </c>
      <c r="L108" s="33">
        <f t="shared" ca="1" si="45"/>
        <v>0</v>
      </c>
      <c r="M108" s="33">
        <f t="shared" ca="1" si="49"/>
        <v>0</v>
      </c>
      <c r="N108" s="33">
        <f t="shared" ca="1" si="46"/>
        <v>0</v>
      </c>
      <c r="O108" s="33">
        <f t="shared" ca="1" si="47"/>
        <v>0</v>
      </c>
      <c r="P108" s="33">
        <f t="shared" ca="1" si="60"/>
        <v>0</v>
      </c>
      <c r="Q108" s="33">
        <f t="shared" ca="1" si="60"/>
        <v>0</v>
      </c>
      <c r="R108" s="33">
        <f t="shared" ca="1" si="60"/>
        <v>0</v>
      </c>
      <c r="S108" s="33">
        <f t="shared" ca="1" si="60"/>
        <v>0</v>
      </c>
      <c r="T108" s="33">
        <f t="shared" ca="1" si="57"/>
        <v>0</v>
      </c>
      <c r="U108" s="33">
        <f t="shared" ca="1" si="57"/>
        <v>0</v>
      </c>
      <c r="V108" s="33">
        <f t="shared" ca="1" si="57"/>
        <v>0</v>
      </c>
      <c r="W108" s="33">
        <f t="shared" ca="1" si="57"/>
        <v>0</v>
      </c>
      <c r="X108" s="33">
        <f t="shared" ca="1" si="57"/>
        <v>0</v>
      </c>
      <c r="Y108" s="33">
        <f t="shared" ca="1" si="57"/>
        <v>0</v>
      </c>
      <c r="Z108" s="33">
        <f t="shared" ca="1" si="57"/>
        <v>0</v>
      </c>
      <c r="AA108" s="33">
        <f t="shared" ca="1" si="57"/>
        <v>0</v>
      </c>
      <c r="AB108" s="33">
        <f t="shared" ca="1" si="57"/>
        <v>0</v>
      </c>
      <c r="AC108" s="33">
        <f t="shared" ca="1" si="57"/>
        <v>0</v>
      </c>
      <c r="AD108" s="33">
        <f t="shared" ca="1" si="57"/>
        <v>0</v>
      </c>
      <c r="AE108" s="33">
        <f t="shared" ca="1" si="61"/>
        <v>0</v>
      </c>
      <c r="AF108" s="33">
        <f t="shared" ca="1" si="61"/>
        <v>0</v>
      </c>
      <c r="AG108" s="33">
        <f t="shared" ca="1" si="61"/>
        <v>0</v>
      </c>
      <c r="AH108" s="33">
        <f t="shared" ca="1" si="61"/>
        <v>0</v>
      </c>
      <c r="AI108" s="33">
        <f t="shared" ca="1" si="61"/>
        <v>0</v>
      </c>
      <c r="AJ108" s="33">
        <f t="shared" ca="1" si="61"/>
        <v>0</v>
      </c>
      <c r="AK108" s="33">
        <f t="shared" ca="1" si="61"/>
        <v>0</v>
      </c>
      <c r="AL108" s="33">
        <f t="shared" ca="1" si="61"/>
        <v>0</v>
      </c>
      <c r="AM108" s="33">
        <f t="shared" ca="1" si="61"/>
        <v>0</v>
      </c>
      <c r="AN108" s="33">
        <f t="shared" ca="1" si="61"/>
        <v>0</v>
      </c>
      <c r="AO108" s="33">
        <f t="shared" ca="1" si="62"/>
        <v>0</v>
      </c>
      <c r="AP108" s="33">
        <f t="shared" ca="1" si="62"/>
        <v>0</v>
      </c>
      <c r="AQ108" s="33">
        <f ca="1">SUMIFS(Amount_TI,Location_TI,$A108,FundingSource_TI,AQ$1)+SUMIFS(Amount_CS,Location_CS,$A108,Fundingsource_CS,AQ$1)+SUMIFS(Amount_ETL,Location_ETL,$A108,FundingSource_ETL,AQ$1)+SUMIFS(Amount_Other,Location_Other,$A108,FundingSource_Other,AQ$1)+SUMIFS('CSW Programs'!$J$4:$J$500,'CSW Programs'!$D$4:$D$500,'Location Totals'!$A108,'CSW Programs'!$I$4:$I$500,'School Mailing Address'!$Q$5)</f>
        <v>0</v>
      </c>
      <c r="AR108" s="33">
        <f ca="1">SUMIFS(Amount_TI,Location_TI,$A108,FundingSource_TI,AR$1)+SUMIFS(Amount_CS,Location_CS,$A108,Fundingsource_CS,AR$1)+SUMIFS(Amount_ETL,Location_ETL,$A108,FundingSource_ETL,AR$1)+SUMIFS(Amount_Other,Location_Other,$A108,FundingSource_Other,AR$1)+SUMIFS('CSW Programs'!$J$4:$J$500,'CSW Programs'!$D$4:$D$500,'Location Totals'!$A108,'CSW Programs'!$I$4:$I$500,'School Mailing Address'!$Q$6)</f>
        <v>0</v>
      </c>
      <c r="AS108" s="33">
        <f ca="1">SUMIFS(Amount_TI,Location_TI,$A108,FundingSource_TI,AS$1)+SUMIFS(Amount_CS,Location_CS,$A108,Fundingsource_CS,AS$1)+SUMIFS(Amount_ETL,Location_ETL,$A108,FundingSource_ETL,AS$1)+SUMIFS(Amount_Other,Location_Other,$A108,FundingSource_Other,AS$1)+SUMIFS('CSW Programs'!$J$4:$J$500,'CSW Programs'!$D$4:$D$500,'Location Totals'!$A108,'CSW Programs'!$I$4:$I$500,'School Mailing Address'!$Q$7)</f>
        <v>0</v>
      </c>
      <c r="AT108" s="33">
        <f ca="1">SUMIFS(Amount_TI,Location_TI,$A108,FundingSource_TI,AT$1)+SUMIFS(Amount_CS,Location_CS,$A108,Fundingsource_CS,AT$1)+SUMIFS(Amount_ETL,Location_ETL,$A108,FundingSource_ETL,AT$1)+SUMIFS(Amount_Other,Location_Other,$A108,FundingSource_Other,AT$1)+SUMIFS('CSW Programs'!$J$4:$J$500,'CSW Programs'!$D$4:$D$500,'Location Totals'!$A108,'CSW Programs'!$I$4:$I$500,'Location Totals'!$AT$1)</f>
        <v>0</v>
      </c>
      <c r="AU108" s="33">
        <f ca="1">SUMIFS(Amount_TI,Location_TI,$A108,FundingSource_TI,AU$1)+SUMIFS(Amount_CS,Location_CS,$A108,Fundingsource_CS,AU$1)+SUMIFS(Amount_ETL,Location_ETL,$A108,FundingSource_ETL,AU$1)+SUMIFS(Amount_Other,Location_Other,$A108,FundingSource_Other,AU$1)+SUMIFS('CSW Programs'!$J$4:$J$500,'CSW Programs'!$D$4:$D$500,'Location Totals'!$A108,'CSW Programs'!$I$4:$I$500,'Location Totals'!$AU$1)</f>
        <v>0</v>
      </c>
      <c r="AV108" s="33">
        <f ca="1">SUMIFS(Amount_TI,Location_TI,$A108,FundingSource_TI,AV$1)+SUMIFS(Amount_CS,Location_CS,$A108,Fundingsource_CS,AV$1)+SUMIFS(Amount_ETL,Location_ETL,$A108,FundingSource_ETL,AV$1)+SUMIFS(Amount_Other,Location_Other,$A108,FundingSource_Other,AV$1)+SUMIFS('CSW Programs'!$J$4:$J$500,'CSW Programs'!$D$4:$D$500,'Location Totals'!$A108,'CSW Programs'!$I$4:$I$500,'Location Totals'!$AV$1)</f>
        <v>0</v>
      </c>
      <c r="AW108" s="33"/>
      <c r="BR108" s="32">
        <v>107</v>
      </c>
      <c r="BT108" s="32">
        <v>107</v>
      </c>
    </row>
    <row r="109" spans="1:72" hidden="1" x14ac:dyDescent="0.2">
      <c r="A109" s="17" t="e">
        <f ca="1">IF('Cover Page'!$C$17&lt;&gt;"YES",IF(HLOOKUP($BZ$1,'District Label'!A:GR,BR109,FALSE)="","",(HLOOKUP($BZ$1,'District Label'!A:GR,BR109,FALSE))),OFFSET('BOCES SELECT'!$CH$4:$CH$402,,,COUNTIF('BOCES SELECT'!E:E,"&gt;0")))</f>
        <v>#N/A</v>
      </c>
      <c r="B109" s="33">
        <f t="shared" ca="1" si="42"/>
        <v>0</v>
      </c>
      <c r="C109" s="33">
        <f t="shared" ca="1" si="43"/>
        <v>0</v>
      </c>
      <c r="D109" s="33">
        <f t="shared" ca="1" si="50"/>
        <v>0</v>
      </c>
      <c r="E109" s="33">
        <f t="shared" ca="1" si="50"/>
        <v>0</v>
      </c>
      <c r="F109" s="33">
        <f t="shared" ca="1" si="50"/>
        <v>0</v>
      </c>
      <c r="G109" s="33">
        <f t="shared" ca="1" si="50"/>
        <v>0</v>
      </c>
      <c r="H109" s="33">
        <f t="shared" ca="1" si="53"/>
        <v>0</v>
      </c>
      <c r="I109" s="33">
        <f t="shared" ca="1" si="50"/>
        <v>0</v>
      </c>
      <c r="J109" s="50">
        <f t="shared" ca="1" si="44"/>
        <v>0</v>
      </c>
      <c r="K109" s="33">
        <f t="shared" ca="1" si="48"/>
        <v>0</v>
      </c>
      <c r="L109" s="33">
        <f t="shared" ca="1" si="45"/>
        <v>0</v>
      </c>
      <c r="M109" s="33">
        <f t="shared" ca="1" si="49"/>
        <v>0</v>
      </c>
      <c r="N109" s="33">
        <f t="shared" ca="1" si="46"/>
        <v>0</v>
      </c>
      <c r="O109" s="33">
        <f t="shared" ca="1" si="47"/>
        <v>0</v>
      </c>
      <c r="P109" s="33">
        <f t="shared" ca="1" si="60"/>
        <v>0</v>
      </c>
      <c r="Q109" s="33">
        <f t="shared" ca="1" si="60"/>
        <v>0</v>
      </c>
      <c r="R109" s="33">
        <f t="shared" ca="1" si="60"/>
        <v>0</v>
      </c>
      <c r="S109" s="33">
        <f t="shared" ca="1" si="60"/>
        <v>0</v>
      </c>
      <c r="T109" s="33">
        <f t="shared" ca="1" si="57"/>
        <v>0</v>
      </c>
      <c r="U109" s="33">
        <f t="shared" ca="1" si="57"/>
        <v>0</v>
      </c>
      <c r="V109" s="33">
        <f t="shared" ca="1" si="57"/>
        <v>0</v>
      </c>
      <c r="W109" s="33">
        <f t="shared" ca="1" si="57"/>
        <v>0</v>
      </c>
      <c r="X109" s="33">
        <f t="shared" ca="1" si="57"/>
        <v>0</v>
      </c>
      <c r="Y109" s="33">
        <f t="shared" ca="1" si="57"/>
        <v>0</v>
      </c>
      <c r="Z109" s="33">
        <f t="shared" ca="1" si="57"/>
        <v>0</v>
      </c>
      <c r="AA109" s="33">
        <f t="shared" ca="1" si="57"/>
        <v>0</v>
      </c>
      <c r="AB109" s="33">
        <f t="shared" ca="1" si="57"/>
        <v>0</v>
      </c>
      <c r="AC109" s="33">
        <f t="shared" ca="1" si="57"/>
        <v>0</v>
      </c>
      <c r="AD109" s="33">
        <f t="shared" ca="1" si="57"/>
        <v>0</v>
      </c>
      <c r="AE109" s="33">
        <f t="shared" ca="1" si="61"/>
        <v>0</v>
      </c>
      <c r="AF109" s="33">
        <f t="shared" ca="1" si="61"/>
        <v>0</v>
      </c>
      <c r="AG109" s="33">
        <f t="shared" ca="1" si="61"/>
        <v>0</v>
      </c>
      <c r="AH109" s="33">
        <f t="shared" ca="1" si="61"/>
        <v>0</v>
      </c>
      <c r="AI109" s="33">
        <f t="shared" ca="1" si="61"/>
        <v>0</v>
      </c>
      <c r="AJ109" s="33">
        <f t="shared" ca="1" si="61"/>
        <v>0</v>
      </c>
      <c r="AK109" s="33">
        <f t="shared" ca="1" si="61"/>
        <v>0</v>
      </c>
      <c r="AL109" s="33">
        <f t="shared" ca="1" si="61"/>
        <v>0</v>
      </c>
      <c r="AM109" s="33">
        <f t="shared" ca="1" si="61"/>
        <v>0</v>
      </c>
      <c r="AN109" s="33">
        <f t="shared" ca="1" si="61"/>
        <v>0</v>
      </c>
      <c r="AO109" s="33">
        <f t="shared" ca="1" si="62"/>
        <v>0</v>
      </c>
      <c r="AP109" s="33">
        <f t="shared" ca="1" si="62"/>
        <v>0</v>
      </c>
      <c r="AQ109" s="33">
        <f ca="1">SUMIFS(Amount_TI,Location_TI,$A109,FundingSource_TI,AQ$1)+SUMIFS(Amount_CS,Location_CS,$A109,Fundingsource_CS,AQ$1)+SUMIFS(Amount_ETL,Location_ETL,$A109,FundingSource_ETL,AQ$1)+SUMIFS(Amount_Other,Location_Other,$A109,FundingSource_Other,AQ$1)+SUMIFS('CSW Programs'!$J$4:$J$500,'CSW Programs'!$D$4:$D$500,'Location Totals'!$A109,'CSW Programs'!$I$4:$I$500,'School Mailing Address'!$Q$5)</f>
        <v>0</v>
      </c>
      <c r="AR109" s="33">
        <f ca="1">SUMIFS(Amount_TI,Location_TI,$A109,FundingSource_TI,AR$1)+SUMIFS(Amount_CS,Location_CS,$A109,Fundingsource_CS,AR$1)+SUMIFS(Amount_ETL,Location_ETL,$A109,FundingSource_ETL,AR$1)+SUMIFS(Amount_Other,Location_Other,$A109,FundingSource_Other,AR$1)+SUMIFS('CSW Programs'!$J$4:$J$500,'CSW Programs'!$D$4:$D$500,'Location Totals'!$A109,'CSW Programs'!$I$4:$I$500,'School Mailing Address'!$Q$6)</f>
        <v>0</v>
      </c>
      <c r="AS109" s="33">
        <f ca="1">SUMIFS(Amount_TI,Location_TI,$A109,FundingSource_TI,AS$1)+SUMIFS(Amount_CS,Location_CS,$A109,Fundingsource_CS,AS$1)+SUMIFS(Amount_ETL,Location_ETL,$A109,FundingSource_ETL,AS$1)+SUMIFS(Amount_Other,Location_Other,$A109,FundingSource_Other,AS$1)+SUMIFS('CSW Programs'!$J$4:$J$500,'CSW Programs'!$D$4:$D$500,'Location Totals'!$A109,'CSW Programs'!$I$4:$I$500,'School Mailing Address'!$Q$7)</f>
        <v>0</v>
      </c>
      <c r="AT109" s="33">
        <f ca="1">SUMIFS(Amount_TI,Location_TI,$A109,FundingSource_TI,AT$1)+SUMIFS(Amount_CS,Location_CS,$A109,Fundingsource_CS,AT$1)+SUMIFS(Amount_ETL,Location_ETL,$A109,FundingSource_ETL,AT$1)+SUMIFS(Amount_Other,Location_Other,$A109,FundingSource_Other,AT$1)+SUMIFS('CSW Programs'!$J$4:$J$500,'CSW Programs'!$D$4:$D$500,'Location Totals'!$A109,'CSW Programs'!$I$4:$I$500,'Location Totals'!$AT$1)</f>
        <v>0</v>
      </c>
      <c r="AU109" s="33">
        <f ca="1">SUMIFS(Amount_TI,Location_TI,$A109,FundingSource_TI,AU$1)+SUMIFS(Amount_CS,Location_CS,$A109,Fundingsource_CS,AU$1)+SUMIFS(Amount_ETL,Location_ETL,$A109,FundingSource_ETL,AU$1)+SUMIFS(Amount_Other,Location_Other,$A109,FundingSource_Other,AU$1)+SUMIFS('CSW Programs'!$J$4:$J$500,'CSW Programs'!$D$4:$D$500,'Location Totals'!$A109,'CSW Programs'!$I$4:$I$500,'Location Totals'!$AU$1)</f>
        <v>0</v>
      </c>
      <c r="AV109" s="33">
        <f ca="1">SUMIFS(Amount_TI,Location_TI,$A109,FundingSource_TI,AV$1)+SUMIFS(Amount_CS,Location_CS,$A109,Fundingsource_CS,AV$1)+SUMIFS(Amount_ETL,Location_ETL,$A109,FundingSource_ETL,AV$1)+SUMIFS(Amount_Other,Location_Other,$A109,FundingSource_Other,AV$1)+SUMIFS('CSW Programs'!$J$4:$J$500,'CSW Programs'!$D$4:$D$500,'Location Totals'!$A109,'CSW Programs'!$I$4:$I$500,'Location Totals'!$AV$1)</f>
        <v>0</v>
      </c>
      <c r="AW109" s="33"/>
      <c r="BR109" s="32">
        <v>108</v>
      </c>
      <c r="BT109" s="32">
        <v>108</v>
      </c>
    </row>
    <row r="110" spans="1:72" hidden="1" x14ac:dyDescent="0.2">
      <c r="A110" s="17" t="e">
        <f ca="1">IF('Cover Page'!$C$17&lt;&gt;"YES",IF(HLOOKUP($BZ$1,'District Label'!A:GR,BR110,FALSE)="","",(HLOOKUP($BZ$1,'District Label'!A:GR,BR110,FALSE))),OFFSET('BOCES SELECT'!$CH$4:$CH$402,,,COUNTIF('BOCES SELECT'!E:E,"&gt;0")))</f>
        <v>#N/A</v>
      </c>
      <c r="B110" s="33">
        <f t="shared" ca="1" si="42"/>
        <v>0</v>
      </c>
      <c r="C110" s="33">
        <f t="shared" ca="1" si="43"/>
        <v>0</v>
      </c>
      <c r="D110" s="33">
        <f t="shared" ca="1" si="50"/>
        <v>0</v>
      </c>
      <c r="E110" s="33">
        <f t="shared" ca="1" si="50"/>
        <v>0</v>
      </c>
      <c r="F110" s="33">
        <f t="shared" ca="1" si="50"/>
        <v>0</v>
      </c>
      <c r="G110" s="33">
        <f t="shared" ca="1" si="50"/>
        <v>0</v>
      </c>
      <c r="H110" s="33">
        <f t="shared" ca="1" si="53"/>
        <v>0</v>
      </c>
      <c r="I110" s="33">
        <f t="shared" ca="1" si="50"/>
        <v>0</v>
      </c>
      <c r="J110" s="50">
        <f t="shared" ca="1" si="44"/>
        <v>0</v>
      </c>
      <c r="K110" s="33">
        <f t="shared" ca="1" si="48"/>
        <v>0</v>
      </c>
      <c r="L110" s="33">
        <f t="shared" ca="1" si="45"/>
        <v>0</v>
      </c>
      <c r="M110" s="33">
        <f t="shared" ca="1" si="49"/>
        <v>0</v>
      </c>
      <c r="N110" s="33">
        <f t="shared" ca="1" si="46"/>
        <v>0</v>
      </c>
      <c r="O110" s="33">
        <f t="shared" ca="1" si="47"/>
        <v>0</v>
      </c>
      <c r="P110" s="33">
        <f t="shared" ca="1" si="60"/>
        <v>0</v>
      </c>
      <c r="Q110" s="33">
        <f t="shared" ca="1" si="60"/>
        <v>0</v>
      </c>
      <c r="R110" s="33">
        <f t="shared" ca="1" si="60"/>
        <v>0</v>
      </c>
      <c r="S110" s="33">
        <f t="shared" ca="1" si="60"/>
        <v>0</v>
      </c>
      <c r="T110" s="33">
        <f t="shared" ca="1" si="57"/>
        <v>0</v>
      </c>
      <c r="U110" s="33">
        <f t="shared" ca="1" si="57"/>
        <v>0</v>
      </c>
      <c r="V110" s="33">
        <f t="shared" ca="1" si="57"/>
        <v>0</v>
      </c>
      <c r="W110" s="33">
        <f t="shared" ca="1" si="57"/>
        <v>0</v>
      </c>
      <c r="X110" s="33">
        <f t="shared" ca="1" si="57"/>
        <v>0</v>
      </c>
      <c r="Y110" s="33">
        <f t="shared" ca="1" si="57"/>
        <v>0</v>
      </c>
      <c r="Z110" s="33">
        <f t="shared" ca="1" si="57"/>
        <v>0</v>
      </c>
      <c r="AA110" s="33">
        <f t="shared" ca="1" si="57"/>
        <v>0</v>
      </c>
      <c r="AB110" s="33">
        <f t="shared" ca="1" si="57"/>
        <v>0</v>
      </c>
      <c r="AC110" s="33">
        <f t="shared" ca="1" si="57"/>
        <v>0</v>
      </c>
      <c r="AD110" s="33">
        <f t="shared" ca="1" si="57"/>
        <v>0</v>
      </c>
      <c r="AE110" s="33">
        <f t="shared" ca="1" si="61"/>
        <v>0</v>
      </c>
      <c r="AF110" s="33">
        <f t="shared" ca="1" si="61"/>
        <v>0</v>
      </c>
      <c r="AG110" s="33">
        <f t="shared" ca="1" si="61"/>
        <v>0</v>
      </c>
      <c r="AH110" s="33">
        <f t="shared" ca="1" si="61"/>
        <v>0</v>
      </c>
      <c r="AI110" s="33">
        <f t="shared" ca="1" si="61"/>
        <v>0</v>
      </c>
      <c r="AJ110" s="33">
        <f t="shared" ca="1" si="61"/>
        <v>0</v>
      </c>
      <c r="AK110" s="33">
        <f t="shared" ca="1" si="61"/>
        <v>0</v>
      </c>
      <c r="AL110" s="33">
        <f t="shared" ca="1" si="61"/>
        <v>0</v>
      </c>
      <c r="AM110" s="33">
        <f t="shared" ca="1" si="61"/>
        <v>0</v>
      </c>
      <c r="AN110" s="33">
        <f t="shared" ca="1" si="61"/>
        <v>0</v>
      </c>
      <c r="AO110" s="33">
        <f t="shared" ca="1" si="62"/>
        <v>0</v>
      </c>
      <c r="AP110" s="33">
        <f t="shared" ca="1" si="62"/>
        <v>0</v>
      </c>
      <c r="AQ110" s="33">
        <f ca="1">SUMIFS(Amount_TI,Location_TI,$A110,FundingSource_TI,AQ$1)+SUMIFS(Amount_CS,Location_CS,$A110,Fundingsource_CS,AQ$1)+SUMIFS(Amount_ETL,Location_ETL,$A110,FundingSource_ETL,AQ$1)+SUMIFS(Amount_Other,Location_Other,$A110,FundingSource_Other,AQ$1)+SUMIFS('CSW Programs'!$J$4:$J$500,'CSW Programs'!$D$4:$D$500,'Location Totals'!$A110,'CSW Programs'!$I$4:$I$500,'School Mailing Address'!$Q$5)</f>
        <v>0</v>
      </c>
      <c r="AR110" s="33">
        <f ca="1">SUMIFS(Amount_TI,Location_TI,$A110,FundingSource_TI,AR$1)+SUMIFS(Amount_CS,Location_CS,$A110,Fundingsource_CS,AR$1)+SUMIFS(Amount_ETL,Location_ETL,$A110,FundingSource_ETL,AR$1)+SUMIFS(Amount_Other,Location_Other,$A110,FundingSource_Other,AR$1)+SUMIFS('CSW Programs'!$J$4:$J$500,'CSW Programs'!$D$4:$D$500,'Location Totals'!$A110,'CSW Programs'!$I$4:$I$500,'School Mailing Address'!$Q$6)</f>
        <v>0</v>
      </c>
      <c r="AS110" s="33">
        <f ca="1">SUMIFS(Amount_TI,Location_TI,$A110,FundingSource_TI,AS$1)+SUMIFS(Amount_CS,Location_CS,$A110,Fundingsource_CS,AS$1)+SUMIFS(Amount_ETL,Location_ETL,$A110,FundingSource_ETL,AS$1)+SUMIFS(Amount_Other,Location_Other,$A110,FundingSource_Other,AS$1)+SUMIFS('CSW Programs'!$J$4:$J$500,'CSW Programs'!$D$4:$D$500,'Location Totals'!$A110,'CSW Programs'!$I$4:$I$500,'School Mailing Address'!$Q$7)</f>
        <v>0</v>
      </c>
      <c r="AT110" s="33">
        <f ca="1">SUMIFS(Amount_TI,Location_TI,$A110,FundingSource_TI,AT$1)+SUMIFS(Amount_CS,Location_CS,$A110,Fundingsource_CS,AT$1)+SUMIFS(Amount_ETL,Location_ETL,$A110,FundingSource_ETL,AT$1)+SUMIFS(Amount_Other,Location_Other,$A110,FundingSource_Other,AT$1)+SUMIFS('CSW Programs'!$J$4:$J$500,'CSW Programs'!$D$4:$D$500,'Location Totals'!$A110,'CSW Programs'!$I$4:$I$500,'Location Totals'!$AT$1)</f>
        <v>0</v>
      </c>
      <c r="AU110" s="33">
        <f ca="1">SUMIFS(Amount_TI,Location_TI,$A110,FundingSource_TI,AU$1)+SUMIFS(Amount_CS,Location_CS,$A110,Fundingsource_CS,AU$1)+SUMIFS(Amount_ETL,Location_ETL,$A110,FundingSource_ETL,AU$1)+SUMIFS(Amount_Other,Location_Other,$A110,FundingSource_Other,AU$1)+SUMIFS('CSW Programs'!$J$4:$J$500,'CSW Programs'!$D$4:$D$500,'Location Totals'!$A110,'CSW Programs'!$I$4:$I$500,'Location Totals'!$AU$1)</f>
        <v>0</v>
      </c>
      <c r="AV110" s="33">
        <f ca="1">SUMIFS(Amount_TI,Location_TI,$A110,FundingSource_TI,AV$1)+SUMIFS(Amount_CS,Location_CS,$A110,Fundingsource_CS,AV$1)+SUMIFS(Amount_ETL,Location_ETL,$A110,FundingSource_ETL,AV$1)+SUMIFS(Amount_Other,Location_Other,$A110,FundingSource_Other,AV$1)+SUMIFS('CSW Programs'!$J$4:$J$500,'CSW Programs'!$D$4:$D$500,'Location Totals'!$A110,'CSW Programs'!$I$4:$I$500,'Location Totals'!$AV$1)</f>
        <v>0</v>
      </c>
      <c r="AW110" s="33"/>
      <c r="BR110" s="32">
        <v>109</v>
      </c>
      <c r="BT110" s="32">
        <v>109</v>
      </c>
    </row>
    <row r="111" spans="1:72" hidden="1" x14ac:dyDescent="0.2">
      <c r="A111" s="17" t="e">
        <f ca="1">IF('Cover Page'!$C$17&lt;&gt;"YES",IF(HLOOKUP($BZ$1,'District Label'!A:GR,BR111,FALSE)="","",(HLOOKUP($BZ$1,'District Label'!A:GR,BR111,FALSE))),OFFSET('BOCES SELECT'!$CH$4:$CH$402,,,COUNTIF('BOCES SELECT'!E:E,"&gt;0")))</f>
        <v>#N/A</v>
      </c>
      <c r="B111" s="33">
        <f t="shared" ca="1" si="42"/>
        <v>0</v>
      </c>
      <c r="C111" s="33">
        <f t="shared" ca="1" si="43"/>
        <v>0</v>
      </c>
      <c r="D111" s="33">
        <f t="shared" ca="1" si="50"/>
        <v>0</v>
      </c>
      <c r="E111" s="33">
        <f t="shared" ca="1" si="50"/>
        <v>0</v>
      </c>
      <c r="F111" s="33">
        <f t="shared" ca="1" si="50"/>
        <v>0</v>
      </c>
      <c r="G111" s="33">
        <f t="shared" ca="1" si="50"/>
        <v>0</v>
      </c>
      <c r="H111" s="33">
        <f t="shared" ca="1" si="53"/>
        <v>0</v>
      </c>
      <c r="I111" s="33">
        <f t="shared" ca="1" si="50"/>
        <v>0</v>
      </c>
      <c r="J111" s="50">
        <f t="shared" ca="1" si="44"/>
        <v>0</v>
      </c>
      <c r="K111" s="33">
        <f t="shared" ca="1" si="48"/>
        <v>0</v>
      </c>
      <c r="L111" s="33">
        <f t="shared" ca="1" si="45"/>
        <v>0</v>
      </c>
      <c r="M111" s="33">
        <f t="shared" ca="1" si="49"/>
        <v>0</v>
      </c>
      <c r="N111" s="33">
        <f t="shared" ca="1" si="46"/>
        <v>0</v>
      </c>
      <c r="O111" s="33">
        <f t="shared" ca="1" si="47"/>
        <v>0</v>
      </c>
      <c r="P111" s="33">
        <f t="shared" ca="1" si="60"/>
        <v>0</v>
      </c>
      <c r="Q111" s="33">
        <f t="shared" ca="1" si="60"/>
        <v>0</v>
      </c>
      <c r="R111" s="33">
        <f t="shared" ca="1" si="60"/>
        <v>0</v>
      </c>
      <c r="S111" s="33">
        <f t="shared" ca="1" si="60"/>
        <v>0</v>
      </c>
      <c r="T111" s="33">
        <f t="shared" ca="1" si="57"/>
        <v>0</v>
      </c>
      <c r="U111" s="33">
        <f t="shared" ca="1" si="57"/>
        <v>0</v>
      </c>
      <c r="V111" s="33">
        <f t="shared" ca="1" si="57"/>
        <v>0</v>
      </c>
      <c r="W111" s="33">
        <f t="shared" ca="1" si="57"/>
        <v>0</v>
      </c>
      <c r="X111" s="33">
        <f t="shared" ca="1" si="57"/>
        <v>0</v>
      </c>
      <c r="Y111" s="33">
        <f t="shared" ca="1" si="57"/>
        <v>0</v>
      </c>
      <c r="Z111" s="33">
        <f t="shared" ca="1" si="57"/>
        <v>0</v>
      </c>
      <c r="AA111" s="33">
        <f t="shared" ca="1" si="57"/>
        <v>0</v>
      </c>
      <c r="AB111" s="33">
        <f t="shared" ca="1" si="57"/>
        <v>0</v>
      </c>
      <c r="AC111" s="33">
        <f t="shared" ca="1" si="57"/>
        <v>0</v>
      </c>
      <c r="AD111" s="33">
        <f t="shared" ca="1" si="57"/>
        <v>0</v>
      </c>
      <c r="AE111" s="33">
        <f t="shared" ca="1" si="61"/>
        <v>0</v>
      </c>
      <c r="AF111" s="33">
        <f t="shared" ca="1" si="61"/>
        <v>0</v>
      </c>
      <c r="AG111" s="33">
        <f t="shared" ca="1" si="61"/>
        <v>0</v>
      </c>
      <c r="AH111" s="33">
        <f t="shared" ca="1" si="61"/>
        <v>0</v>
      </c>
      <c r="AI111" s="33">
        <f t="shared" ca="1" si="61"/>
        <v>0</v>
      </c>
      <c r="AJ111" s="33">
        <f t="shared" ca="1" si="61"/>
        <v>0</v>
      </c>
      <c r="AK111" s="33">
        <f t="shared" ca="1" si="61"/>
        <v>0</v>
      </c>
      <c r="AL111" s="33">
        <f t="shared" ca="1" si="61"/>
        <v>0</v>
      </c>
      <c r="AM111" s="33">
        <f t="shared" ca="1" si="61"/>
        <v>0</v>
      </c>
      <c r="AN111" s="33">
        <f t="shared" ca="1" si="61"/>
        <v>0</v>
      </c>
      <c r="AO111" s="33">
        <f t="shared" ca="1" si="62"/>
        <v>0</v>
      </c>
      <c r="AP111" s="33">
        <f t="shared" ca="1" si="62"/>
        <v>0</v>
      </c>
      <c r="AQ111" s="33">
        <f ca="1">SUMIFS(Amount_TI,Location_TI,$A111,FundingSource_TI,AQ$1)+SUMIFS(Amount_CS,Location_CS,$A111,Fundingsource_CS,AQ$1)+SUMIFS(Amount_ETL,Location_ETL,$A111,FundingSource_ETL,AQ$1)+SUMIFS(Amount_Other,Location_Other,$A111,FundingSource_Other,AQ$1)+SUMIFS('CSW Programs'!$J$4:$J$500,'CSW Programs'!$D$4:$D$500,'Location Totals'!$A111,'CSW Programs'!$I$4:$I$500,'School Mailing Address'!$Q$5)</f>
        <v>0</v>
      </c>
      <c r="AR111" s="33">
        <f ca="1">SUMIFS(Amount_TI,Location_TI,$A111,FundingSource_TI,AR$1)+SUMIFS(Amount_CS,Location_CS,$A111,Fundingsource_CS,AR$1)+SUMIFS(Amount_ETL,Location_ETL,$A111,FundingSource_ETL,AR$1)+SUMIFS(Amount_Other,Location_Other,$A111,FundingSource_Other,AR$1)+SUMIFS('CSW Programs'!$J$4:$J$500,'CSW Programs'!$D$4:$D$500,'Location Totals'!$A111,'CSW Programs'!$I$4:$I$500,'School Mailing Address'!$Q$6)</f>
        <v>0</v>
      </c>
      <c r="AS111" s="33">
        <f ca="1">SUMIFS(Amount_TI,Location_TI,$A111,FundingSource_TI,AS$1)+SUMIFS(Amount_CS,Location_CS,$A111,Fundingsource_CS,AS$1)+SUMIFS(Amount_ETL,Location_ETL,$A111,FundingSource_ETL,AS$1)+SUMIFS(Amount_Other,Location_Other,$A111,FundingSource_Other,AS$1)+SUMIFS('CSW Programs'!$J$4:$J$500,'CSW Programs'!$D$4:$D$500,'Location Totals'!$A111,'CSW Programs'!$I$4:$I$500,'School Mailing Address'!$Q$7)</f>
        <v>0</v>
      </c>
      <c r="AT111" s="33">
        <f ca="1">SUMIFS(Amount_TI,Location_TI,$A111,FundingSource_TI,AT$1)+SUMIFS(Amount_CS,Location_CS,$A111,Fundingsource_CS,AT$1)+SUMIFS(Amount_ETL,Location_ETL,$A111,FundingSource_ETL,AT$1)+SUMIFS(Amount_Other,Location_Other,$A111,FundingSource_Other,AT$1)+SUMIFS('CSW Programs'!$J$4:$J$500,'CSW Programs'!$D$4:$D$500,'Location Totals'!$A111,'CSW Programs'!$I$4:$I$500,'Location Totals'!$AT$1)</f>
        <v>0</v>
      </c>
      <c r="AU111" s="33">
        <f ca="1">SUMIFS(Amount_TI,Location_TI,$A111,FundingSource_TI,AU$1)+SUMIFS(Amount_CS,Location_CS,$A111,Fundingsource_CS,AU$1)+SUMIFS(Amount_ETL,Location_ETL,$A111,FundingSource_ETL,AU$1)+SUMIFS(Amount_Other,Location_Other,$A111,FundingSource_Other,AU$1)+SUMIFS('CSW Programs'!$J$4:$J$500,'CSW Programs'!$D$4:$D$500,'Location Totals'!$A111,'CSW Programs'!$I$4:$I$500,'Location Totals'!$AU$1)</f>
        <v>0</v>
      </c>
      <c r="AV111" s="33">
        <f ca="1">SUMIFS(Amount_TI,Location_TI,$A111,FundingSource_TI,AV$1)+SUMIFS(Amount_CS,Location_CS,$A111,Fundingsource_CS,AV$1)+SUMIFS(Amount_ETL,Location_ETL,$A111,FundingSource_ETL,AV$1)+SUMIFS(Amount_Other,Location_Other,$A111,FundingSource_Other,AV$1)+SUMIFS('CSW Programs'!$J$4:$J$500,'CSW Programs'!$D$4:$D$500,'Location Totals'!$A111,'CSW Programs'!$I$4:$I$500,'Location Totals'!$AV$1)</f>
        <v>0</v>
      </c>
      <c r="AW111" s="33"/>
      <c r="BR111" s="32">
        <v>110</v>
      </c>
      <c r="BT111" s="32">
        <v>110</v>
      </c>
    </row>
    <row r="112" spans="1:72" hidden="1" x14ac:dyDescent="0.2">
      <c r="A112" s="17" t="e">
        <f ca="1">IF('Cover Page'!$C$17&lt;&gt;"YES",IF(HLOOKUP($BZ$1,'District Label'!A:GR,BR112,FALSE)="","",(HLOOKUP($BZ$1,'District Label'!A:GR,BR112,FALSE))),OFFSET('BOCES SELECT'!$CH$4:$CH$402,,,COUNTIF('BOCES SELECT'!E:E,"&gt;0")))</f>
        <v>#N/A</v>
      </c>
      <c r="B112" s="33">
        <f t="shared" ca="1" si="42"/>
        <v>0</v>
      </c>
      <c r="C112" s="33">
        <f t="shared" ca="1" si="43"/>
        <v>0</v>
      </c>
      <c r="D112" s="33">
        <f t="shared" ca="1" si="50"/>
        <v>0</v>
      </c>
      <c r="E112" s="33">
        <f t="shared" ca="1" si="50"/>
        <v>0</v>
      </c>
      <c r="F112" s="33">
        <f t="shared" ca="1" si="50"/>
        <v>0</v>
      </c>
      <c r="G112" s="33">
        <f t="shared" ca="1" si="50"/>
        <v>0</v>
      </c>
      <c r="H112" s="33">
        <f t="shared" ca="1" si="53"/>
        <v>0</v>
      </c>
      <c r="I112" s="33">
        <f t="shared" ca="1" si="50"/>
        <v>0</v>
      </c>
      <c r="J112" s="50">
        <f t="shared" ca="1" si="44"/>
        <v>0</v>
      </c>
      <c r="K112" s="33">
        <f t="shared" ca="1" si="48"/>
        <v>0</v>
      </c>
      <c r="L112" s="33">
        <f t="shared" ca="1" si="45"/>
        <v>0</v>
      </c>
      <c r="M112" s="33">
        <f t="shared" ca="1" si="49"/>
        <v>0</v>
      </c>
      <c r="N112" s="33">
        <f t="shared" ca="1" si="46"/>
        <v>0</v>
      </c>
      <c r="O112" s="33">
        <f t="shared" ca="1" si="47"/>
        <v>0</v>
      </c>
      <c r="P112" s="33">
        <f t="shared" ca="1" si="60"/>
        <v>0</v>
      </c>
      <c r="Q112" s="33">
        <f t="shared" ca="1" si="60"/>
        <v>0</v>
      </c>
      <c r="R112" s="33">
        <f t="shared" ca="1" si="60"/>
        <v>0</v>
      </c>
      <c r="S112" s="33">
        <f t="shared" ca="1" si="60"/>
        <v>0</v>
      </c>
      <c r="T112" s="33">
        <f t="shared" ca="1" si="57"/>
        <v>0</v>
      </c>
      <c r="U112" s="33">
        <f t="shared" ca="1" si="57"/>
        <v>0</v>
      </c>
      <c r="V112" s="33">
        <f t="shared" ca="1" si="57"/>
        <v>0</v>
      </c>
      <c r="W112" s="33">
        <f t="shared" ca="1" si="57"/>
        <v>0</v>
      </c>
      <c r="X112" s="33">
        <f t="shared" ca="1" si="57"/>
        <v>0</v>
      </c>
      <c r="Y112" s="33">
        <f t="shared" ca="1" si="57"/>
        <v>0</v>
      </c>
      <c r="Z112" s="33">
        <f t="shared" ca="1" si="57"/>
        <v>0</v>
      </c>
      <c r="AA112" s="33">
        <f t="shared" ca="1" si="57"/>
        <v>0</v>
      </c>
      <c r="AB112" s="33">
        <f t="shared" ca="1" si="57"/>
        <v>0</v>
      </c>
      <c r="AC112" s="33">
        <f t="shared" ca="1" si="57"/>
        <v>0</v>
      </c>
      <c r="AD112" s="33">
        <f t="shared" ca="1" si="57"/>
        <v>0</v>
      </c>
      <c r="AE112" s="33">
        <f t="shared" ca="1" si="61"/>
        <v>0</v>
      </c>
      <c r="AF112" s="33">
        <f t="shared" ca="1" si="61"/>
        <v>0</v>
      </c>
      <c r="AG112" s="33">
        <f t="shared" ca="1" si="61"/>
        <v>0</v>
      </c>
      <c r="AH112" s="33">
        <f t="shared" ca="1" si="61"/>
        <v>0</v>
      </c>
      <c r="AI112" s="33">
        <f t="shared" ca="1" si="61"/>
        <v>0</v>
      </c>
      <c r="AJ112" s="33">
        <f t="shared" ca="1" si="61"/>
        <v>0</v>
      </c>
      <c r="AK112" s="33">
        <f t="shared" ca="1" si="61"/>
        <v>0</v>
      </c>
      <c r="AL112" s="33">
        <f t="shared" ca="1" si="61"/>
        <v>0</v>
      </c>
      <c r="AM112" s="33">
        <f t="shared" ca="1" si="61"/>
        <v>0</v>
      </c>
      <c r="AN112" s="33">
        <f t="shared" ca="1" si="61"/>
        <v>0</v>
      </c>
      <c r="AO112" s="33">
        <f t="shared" ca="1" si="62"/>
        <v>0</v>
      </c>
      <c r="AP112" s="33">
        <f t="shared" ca="1" si="62"/>
        <v>0</v>
      </c>
      <c r="AQ112" s="33">
        <f ca="1">SUMIFS(Amount_TI,Location_TI,$A112,FundingSource_TI,AQ$1)+SUMIFS(Amount_CS,Location_CS,$A112,Fundingsource_CS,AQ$1)+SUMIFS(Amount_ETL,Location_ETL,$A112,FundingSource_ETL,AQ$1)+SUMIFS(Amount_Other,Location_Other,$A112,FundingSource_Other,AQ$1)+SUMIFS('CSW Programs'!$J$4:$J$500,'CSW Programs'!$D$4:$D$500,'Location Totals'!$A112,'CSW Programs'!$I$4:$I$500,'School Mailing Address'!$Q$5)</f>
        <v>0</v>
      </c>
      <c r="AR112" s="33">
        <f ca="1">SUMIFS(Amount_TI,Location_TI,$A112,FundingSource_TI,AR$1)+SUMIFS(Amount_CS,Location_CS,$A112,Fundingsource_CS,AR$1)+SUMIFS(Amount_ETL,Location_ETL,$A112,FundingSource_ETL,AR$1)+SUMIFS(Amount_Other,Location_Other,$A112,FundingSource_Other,AR$1)+SUMIFS('CSW Programs'!$J$4:$J$500,'CSW Programs'!$D$4:$D$500,'Location Totals'!$A112,'CSW Programs'!$I$4:$I$500,'School Mailing Address'!$Q$6)</f>
        <v>0</v>
      </c>
      <c r="AS112" s="33">
        <f ca="1">SUMIFS(Amount_TI,Location_TI,$A112,FundingSource_TI,AS$1)+SUMIFS(Amount_CS,Location_CS,$A112,Fundingsource_CS,AS$1)+SUMIFS(Amount_ETL,Location_ETL,$A112,FundingSource_ETL,AS$1)+SUMIFS(Amount_Other,Location_Other,$A112,FundingSource_Other,AS$1)+SUMIFS('CSW Programs'!$J$4:$J$500,'CSW Programs'!$D$4:$D$500,'Location Totals'!$A112,'CSW Programs'!$I$4:$I$500,'School Mailing Address'!$Q$7)</f>
        <v>0</v>
      </c>
      <c r="AT112" s="33">
        <f ca="1">SUMIFS(Amount_TI,Location_TI,$A112,FundingSource_TI,AT$1)+SUMIFS(Amount_CS,Location_CS,$A112,Fundingsource_CS,AT$1)+SUMIFS(Amount_ETL,Location_ETL,$A112,FundingSource_ETL,AT$1)+SUMIFS(Amount_Other,Location_Other,$A112,FundingSource_Other,AT$1)+SUMIFS('CSW Programs'!$J$4:$J$500,'CSW Programs'!$D$4:$D$500,'Location Totals'!$A112,'CSW Programs'!$I$4:$I$500,'Location Totals'!$AT$1)</f>
        <v>0</v>
      </c>
      <c r="AU112" s="33">
        <f ca="1">SUMIFS(Amount_TI,Location_TI,$A112,FundingSource_TI,AU$1)+SUMIFS(Amount_CS,Location_CS,$A112,Fundingsource_CS,AU$1)+SUMIFS(Amount_ETL,Location_ETL,$A112,FundingSource_ETL,AU$1)+SUMIFS(Amount_Other,Location_Other,$A112,FundingSource_Other,AU$1)+SUMIFS('CSW Programs'!$J$4:$J$500,'CSW Programs'!$D$4:$D$500,'Location Totals'!$A112,'CSW Programs'!$I$4:$I$500,'Location Totals'!$AU$1)</f>
        <v>0</v>
      </c>
      <c r="AV112" s="33">
        <f ca="1">SUMIFS(Amount_TI,Location_TI,$A112,FundingSource_TI,AV$1)+SUMIFS(Amount_CS,Location_CS,$A112,Fundingsource_CS,AV$1)+SUMIFS(Amount_ETL,Location_ETL,$A112,FundingSource_ETL,AV$1)+SUMIFS(Amount_Other,Location_Other,$A112,FundingSource_Other,AV$1)+SUMIFS('CSW Programs'!$J$4:$J$500,'CSW Programs'!$D$4:$D$500,'Location Totals'!$A112,'CSW Programs'!$I$4:$I$500,'Location Totals'!$AV$1)</f>
        <v>0</v>
      </c>
      <c r="AW112" s="33"/>
      <c r="BR112" s="32">
        <v>111</v>
      </c>
      <c r="BT112" s="32">
        <v>111</v>
      </c>
    </row>
    <row r="113" spans="1:72" hidden="1" x14ac:dyDescent="0.2">
      <c r="A113" s="17" t="e">
        <f ca="1">IF('Cover Page'!$C$17&lt;&gt;"YES",IF(HLOOKUP($BZ$1,'District Label'!A:GR,BR113,FALSE)="","",(HLOOKUP($BZ$1,'District Label'!A:GR,BR113,FALSE))),OFFSET('BOCES SELECT'!$CH$4:$CH$402,,,COUNTIF('BOCES SELECT'!E:E,"&gt;0")))</f>
        <v>#N/A</v>
      </c>
      <c r="B113" s="33">
        <f t="shared" ca="1" si="42"/>
        <v>0</v>
      </c>
      <c r="C113" s="33">
        <f t="shared" ca="1" si="43"/>
        <v>0</v>
      </c>
      <c r="D113" s="33">
        <f t="shared" ca="1" si="50"/>
        <v>0</v>
      </c>
      <c r="E113" s="33">
        <f t="shared" ca="1" si="50"/>
        <v>0</v>
      </c>
      <c r="F113" s="33">
        <f t="shared" ca="1" si="50"/>
        <v>0</v>
      </c>
      <c r="G113" s="33">
        <f t="shared" ca="1" si="50"/>
        <v>0</v>
      </c>
      <c r="H113" s="33">
        <f t="shared" ca="1" si="53"/>
        <v>0</v>
      </c>
      <c r="I113" s="33">
        <f t="shared" ca="1" si="50"/>
        <v>0</v>
      </c>
      <c r="J113" s="50">
        <f t="shared" ca="1" si="44"/>
        <v>0</v>
      </c>
      <c r="K113" s="33">
        <f t="shared" ca="1" si="48"/>
        <v>0</v>
      </c>
      <c r="L113" s="33">
        <f t="shared" ca="1" si="45"/>
        <v>0</v>
      </c>
      <c r="M113" s="33">
        <f t="shared" ca="1" si="49"/>
        <v>0</v>
      </c>
      <c r="N113" s="33">
        <f t="shared" ca="1" si="46"/>
        <v>0</v>
      </c>
      <c r="O113" s="33">
        <f t="shared" ca="1" si="47"/>
        <v>0</v>
      </c>
      <c r="P113" s="33">
        <f t="shared" ca="1" si="60"/>
        <v>0</v>
      </c>
      <c r="Q113" s="33">
        <f t="shared" ca="1" si="60"/>
        <v>0</v>
      </c>
      <c r="R113" s="33">
        <f t="shared" ca="1" si="60"/>
        <v>0</v>
      </c>
      <c r="S113" s="33">
        <f t="shared" ca="1" si="60"/>
        <v>0</v>
      </c>
      <c r="T113" s="33">
        <f t="shared" ca="1" si="57"/>
        <v>0</v>
      </c>
      <c r="U113" s="33">
        <f t="shared" ca="1" si="57"/>
        <v>0</v>
      </c>
      <c r="V113" s="33">
        <f t="shared" ca="1" si="57"/>
        <v>0</v>
      </c>
      <c r="W113" s="33">
        <f t="shared" ca="1" si="57"/>
        <v>0</v>
      </c>
      <c r="X113" s="33">
        <f t="shared" ca="1" si="57"/>
        <v>0</v>
      </c>
      <c r="Y113" s="33">
        <f t="shared" ca="1" si="57"/>
        <v>0</v>
      </c>
      <c r="Z113" s="33">
        <f t="shared" ca="1" si="57"/>
        <v>0</v>
      </c>
      <c r="AA113" s="33">
        <f t="shared" ca="1" si="57"/>
        <v>0</v>
      </c>
      <c r="AB113" s="33">
        <f t="shared" ca="1" si="57"/>
        <v>0</v>
      </c>
      <c r="AC113" s="33">
        <f t="shared" ref="AB113:AD176" ca="1" si="63">SUMIFS(Amount_TI,Location_TI,$A113,Object_TI,AC$1)+SUMIFS(Amount_CS,Location_CS,$A113,Object_CS,AC$1)+SUMIFS(Amount_ETL,Location_ETL,$A113,Object_ETL,AC$1)+SUMIFS(Amount_Other,Location_Other,$A113,Object_Other,AC$1)</f>
        <v>0</v>
      </c>
      <c r="AD113" s="33">
        <f t="shared" ca="1" si="63"/>
        <v>0</v>
      </c>
      <c r="AE113" s="33">
        <f t="shared" ca="1" si="61"/>
        <v>0</v>
      </c>
      <c r="AF113" s="33">
        <f t="shared" ca="1" si="61"/>
        <v>0</v>
      </c>
      <c r="AG113" s="33">
        <f t="shared" ca="1" si="61"/>
        <v>0</v>
      </c>
      <c r="AH113" s="33">
        <f t="shared" ca="1" si="61"/>
        <v>0</v>
      </c>
      <c r="AI113" s="33">
        <f t="shared" ca="1" si="61"/>
        <v>0</v>
      </c>
      <c r="AJ113" s="33">
        <f t="shared" ca="1" si="61"/>
        <v>0</v>
      </c>
      <c r="AK113" s="33">
        <f t="shared" ca="1" si="61"/>
        <v>0</v>
      </c>
      <c r="AL113" s="33">
        <f t="shared" ca="1" si="61"/>
        <v>0</v>
      </c>
      <c r="AM113" s="33">
        <f t="shared" ca="1" si="61"/>
        <v>0</v>
      </c>
      <c r="AN113" s="33">
        <f t="shared" ca="1" si="61"/>
        <v>0</v>
      </c>
      <c r="AO113" s="33">
        <f t="shared" ca="1" si="62"/>
        <v>0</v>
      </c>
      <c r="AP113" s="33">
        <f t="shared" ca="1" si="62"/>
        <v>0</v>
      </c>
      <c r="AQ113" s="33">
        <f ca="1">SUMIFS(Amount_TI,Location_TI,$A113,FundingSource_TI,AQ$1)+SUMIFS(Amount_CS,Location_CS,$A113,Fundingsource_CS,AQ$1)+SUMIFS(Amount_ETL,Location_ETL,$A113,FundingSource_ETL,AQ$1)+SUMIFS(Amount_Other,Location_Other,$A113,FundingSource_Other,AQ$1)+SUMIFS('CSW Programs'!$J$4:$J$500,'CSW Programs'!$D$4:$D$500,'Location Totals'!$A113,'CSW Programs'!$I$4:$I$500,'School Mailing Address'!$Q$5)</f>
        <v>0</v>
      </c>
      <c r="AR113" s="33">
        <f ca="1">SUMIFS(Amount_TI,Location_TI,$A113,FundingSource_TI,AR$1)+SUMIFS(Amount_CS,Location_CS,$A113,Fundingsource_CS,AR$1)+SUMIFS(Amount_ETL,Location_ETL,$A113,FundingSource_ETL,AR$1)+SUMIFS(Amount_Other,Location_Other,$A113,FundingSource_Other,AR$1)+SUMIFS('CSW Programs'!$J$4:$J$500,'CSW Programs'!$D$4:$D$500,'Location Totals'!$A113,'CSW Programs'!$I$4:$I$500,'School Mailing Address'!$Q$6)</f>
        <v>0</v>
      </c>
      <c r="AS113" s="33">
        <f ca="1">SUMIFS(Amount_TI,Location_TI,$A113,FundingSource_TI,AS$1)+SUMIFS(Amount_CS,Location_CS,$A113,Fundingsource_CS,AS$1)+SUMIFS(Amount_ETL,Location_ETL,$A113,FundingSource_ETL,AS$1)+SUMIFS(Amount_Other,Location_Other,$A113,FundingSource_Other,AS$1)+SUMIFS('CSW Programs'!$J$4:$J$500,'CSW Programs'!$D$4:$D$500,'Location Totals'!$A113,'CSW Programs'!$I$4:$I$500,'School Mailing Address'!$Q$7)</f>
        <v>0</v>
      </c>
      <c r="AT113" s="33">
        <f ca="1">SUMIFS(Amount_TI,Location_TI,$A113,FundingSource_TI,AT$1)+SUMIFS(Amount_CS,Location_CS,$A113,Fundingsource_CS,AT$1)+SUMIFS(Amount_ETL,Location_ETL,$A113,FundingSource_ETL,AT$1)+SUMIFS(Amount_Other,Location_Other,$A113,FundingSource_Other,AT$1)+SUMIFS('CSW Programs'!$J$4:$J$500,'CSW Programs'!$D$4:$D$500,'Location Totals'!$A113,'CSW Programs'!$I$4:$I$500,'Location Totals'!$AT$1)</f>
        <v>0</v>
      </c>
      <c r="AU113" s="33">
        <f ca="1">SUMIFS(Amount_TI,Location_TI,$A113,FundingSource_TI,AU$1)+SUMIFS(Amount_CS,Location_CS,$A113,Fundingsource_CS,AU$1)+SUMIFS(Amount_ETL,Location_ETL,$A113,FundingSource_ETL,AU$1)+SUMIFS(Amount_Other,Location_Other,$A113,FundingSource_Other,AU$1)+SUMIFS('CSW Programs'!$J$4:$J$500,'CSW Programs'!$D$4:$D$500,'Location Totals'!$A113,'CSW Programs'!$I$4:$I$500,'Location Totals'!$AU$1)</f>
        <v>0</v>
      </c>
      <c r="AV113" s="33">
        <f ca="1">SUMIFS(Amount_TI,Location_TI,$A113,FundingSource_TI,AV$1)+SUMIFS(Amount_CS,Location_CS,$A113,Fundingsource_CS,AV$1)+SUMIFS(Amount_ETL,Location_ETL,$A113,FundingSource_ETL,AV$1)+SUMIFS(Amount_Other,Location_Other,$A113,FundingSource_Other,AV$1)+SUMIFS('CSW Programs'!$J$4:$J$500,'CSW Programs'!$D$4:$D$500,'Location Totals'!$A113,'CSW Programs'!$I$4:$I$500,'Location Totals'!$AV$1)</f>
        <v>0</v>
      </c>
      <c r="AW113" s="33"/>
      <c r="BR113" s="32">
        <v>112</v>
      </c>
      <c r="BT113" s="32">
        <v>112</v>
      </c>
    </row>
    <row r="114" spans="1:72" hidden="1" x14ac:dyDescent="0.2">
      <c r="A114" s="17" t="e">
        <f ca="1">IF('Cover Page'!$C$17&lt;&gt;"YES",IF(HLOOKUP($BZ$1,'District Label'!A:GR,BR114,FALSE)="","",(HLOOKUP($BZ$1,'District Label'!A:GR,BR114,FALSE))),OFFSET('BOCES SELECT'!$CH$4:$CH$402,,,COUNTIF('BOCES SELECT'!E:E,"&gt;0")))</f>
        <v>#N/A</v>
      </c>
      <c r="B114" s="33">
        <f t="shared" ca="1" si="42"/>
        <v>0</v>
      </c>
      <c r="C114" s="33">
        <f t="shared" ca="1" si="43"/>
        <v>0</v>
      </c>
      <c r="D114" s="33">
        <f t="shared" ca="1" si="50"/>
        <v>0</v>
      </c>
      <c r="E114" s="33">
        <f t="shared" ca="1" si="50"/>
        <v>0</v>
      </c>
      <c r="F114" s="33">
        <f t="shared" ca="1" si="50"/>
        <v>0</v>
      </c>
      <c r="G114" s="33">
        <f t="shared" ca="1" si="50"/>
        <v>0</v>
      </c>
      <c r="H114" s="33">
        <f t="shared" ca="1" si="53"/>
        <v>0</v>
      </c>
      <c r="I114" s="33">
        <f t="shared" ca="1" si="50"/>
        <v>0</v>
      </c>
      <c r="J114" s="50">
        <f t="shared" ca="1" si="44"/>
        <v>0</v>
      </c>
      <c r="K114" s="33">
        <f t="shared" ca="1" si="48"/>
        <v>0</v>
      </c>
      <c r="L114" s="33">
        <f t="shared" ca="1" si="45"/>
        <v>0</v>
      </c>
      <c r="M114" s="33">
        <f t="shared" ca="1" si="49"/>
        <v>0</v>
      </c>
      <c r="N114" s="33">
        <f t="shared" ca="1" si="46"/>
        <v>0</v>
      </c>
      <c r="O114" s="33">
        <f t="shared" ca="1" si="47"/>
        <v>0</v>
      </c>
      <c r="P114" s="33">
        <f t="shared" ca="1" si="60"/>
        <v>0</v>
      </c>
      <c r="Q114" s="33">
        <f t="shared" ca="1" si="60"/>
        <v>0</v>
      </c>
      <c r="R114" s="33">
        <f t="shared" ca="1" si="60"/>
        <v>0</v>
      </c>
      <c r="S114" s="33">
        <f t="shared" ca="1" si="60"/>
        <v>0</v>
      </c>
      <c r="T114" s="33">
        <f t="shared" ref="T114:AA145" ca="1" si="64">SUMIFS(Amount_TI,Location_TI,$A114,Object_TI,T$1)+SUMIFS(Amount_CS,Location_CS,$A114,Object_CS,T$1)+SUMIFS(Amount_ETL,Location_ETL,$A114,Object_ETL,T$1)+SUMIFS(Amount_Other,Location_Other,$A114,Object_Other,T$1)</f>
        <v>0</v>
      </c>
      <c r="U114" s="33">
        <f t="shared" ca="1" si="64"/>
        <v>0</v>
      </c>
      <c r="V114" s="33">
        <f t="shared" ca="1" si="64"/>
        <v>0</v>
      </c>
      <c r="W114" s="33">
        <f t="shared" ca="1" si="64"/>
        <v>0</v>
      </c>
      <c r="X114" s="33">
        <f t="shared" ca="1" si="64"/>
        <v>0</v>
      </c>
      <c r="Y114" s="33">
        <f t="shared" ca="1" si="64"/>
        <v>0</v>
      </c>
      <c r="Z114" s="33">
        <f t="shared" ca="1" si="64"/>
        <v>0</v>
      </c>
      <c r="AA114" s="33">
        <f t="shared" ca="1" si="64"/>
        <v>0</v>
      </c>
      <c r="AB114" s="33">
        <f t="shared" ca="1" si="63"/>
        <v>0</v>
      </c>
      <c r="AC114" s="33">
        <f t="shared" ca="1" si="63"/>
        <v>0</v>
      </c>
      <c r="AD114" s="33">
        <f t="shared" ca="1" si="63"/>
        <v>0</v>
      </c>
      <c r="AE114" s="33">
        <f t="shared" ref="AE114:AN123" ca="1" si="65">SUMIFS(Amount_TI,Location_TI,$A114,FundingSource_TI,AE$1)+SUMIFS(Amount_CS,Location_CS,$A114,Fundingsource_CS,AE$1)+SUMIFS(Amount_ETL,Location_ETL,$A114,FundingSource_ETL,AE$1)+SUMIFS(Amount_Other,Location_Other,$A114,FundingSource_Other,AE$1)</f>
        <v>0</v>
      </c>
      <c r="AF114" s="33">
        <f t="shared" ca="1" si="65"/>
        <v>0</v>
      </c>
      <c r="AG114" s="33">
        <f t="shared" ca="1" si="65"/>
        <v>0</v>
      </c>
      <c r="AH114" s="33">
        <f t="shared" ca="1" si="65"/>
        <v>0</v>
      </c>
      <c r="AI114" s="33">
        <f t="shared" ca="1" si="65"/>
        <v>0</v>
      </c>
      <c r="AJ114" s="33">
        <f t="shared" ca="1" si="65"/>
        <v>0</v>
      </c>
      <c r="AK114" s="33">
        <f t="shared" ca="1" si="65"/>
        <v>0</v>
      </c>
      <c r="AL114" s="33">
        <f t="shared" ca="1" si="65"/>
        <v>0</v>
      </c>
      <c r="AM114" s="33">
        <f t="shared" ca="1" si="65"/>
        <v>0</v>
      </c>
      <c r="AN114" s="33">
        <f t="shared" ca="1" si="65"/>
        <v>0</v>
      </c>
      <c r="AO114" s="33">
        <f t="shared" ref="AO114:AP123" ca="1" si="66">SUMIFS(Amount_TI,Location_TI,$A114,FundingSource_TI,AO$1)+SUMIFS(Amount_CS,Location_CS,$A114,Fundingsource_CS,AO$1)+SUMIFS(Amount_ETL,Location_ETL,$A114,FundingSource_ETL,AO$1)+SUMIFS(Amount_Other,Location_Other,$A114,FundingSource_Other,AO$1)</f>
        <v>0</v>
      </c>
      <c r="AP114" s="33">
        <f t="shared" ca="1" si="66"/>
        <v>0</v>
      </c>
      <c r="AQ114" s="33">
        <f ca="1">SUMIFS(Amount_TI,Location_TI,$A114,FundingSource_TI,AQ$1)+SUMIFS(Amount_CS,Location_CS,$A114,Fundingsource_CS,AQ$1)+SUMIFS(Amount_ETL,Location_ETL,$A114,FundingSource_ETL,AQ$1)+SUMIFS(Amount_Other,Location_Other,$A114,FundingSource_Other,AQ$1)+SUMIFS('CSW Programs'!$J$4:$J$500,'CSW Programs'!$D$4:$D$500,'Location Totals'!$A114,'CSW Programs'!$I$4:$I$500,'School Mailing Address'!$Q$5)</f>
        <v>0</v>
      </c>
      <c r="AR114" s="33">
        <f ca="1">SUMIFS(Amount_TI,Location_TI,$A114,FundingSource_TI,AR$1)+SUMIFS(Amount_CS,Location_CS,$A114,Fundingsource_CS,AR$1)+SUMIFS(Amount_ETL,Location_ETL,$A114,FundingSource_ETL,AR$1)+SUMIFS(Amount_Other,Location_Other,$A114,FundingSource_Other,AR$1)+SUMIFS('CSW Programs'!$J$4:$J$500,'CSW Programs'!$D$4:$D$500,'Location Totals'!$A114,'CSW Programs'!$I$4:$I$500,'School Mailing Address'!$Q$6)</f>
        <v>0</v>
      </c>
      <c r="AS114" s="33">
        <f ca="1">SUMIFS(Amount_TI,Location_TI,$A114,FundingSource_TI,AS$1)+SUMIFS(Amount_CS,Location_CS,$A114,Fundingsource_CS,AS$1)+SUMIFS(Amount_ETL,Location_ETL,$A114,FundingSource_ETL,AS$1)+SUMIFS(Amount_Other,Location_Other,$A114,FundingSource_Other,AS$1)+SUMIFS('CSW Programs'!$J$4:$J$500,'CSW Programs'!$D$4:$D$500,'Location Totals'!$A114,'CSW Programs'!$I$4:$I$500,'School Mailing Address'!$Q$7)</f>
        <v>0</v>
      </c>
      <c r="AT114" s="33">
        <f ca="1">SUMIFS(Amount_TI,Location_TI,$A114,FundingSource_TI,AT$1)+SUMIFS(Amount_CS,Location_CS,$A114,Fundingsource_CS,AT$1)+SUMIFS(Amount_ETL,Location_ETL,$A114,FundingSource_ETL,AT$1)+SUMIFS(Amount_Other,Location_Other,$A114,FundingSource_Other,AT$1)+SUMIFS('CSW Programs'!$J$4:$J$500,'CSW Programs'!$D$4:$D$500,'Location Totals'!$A114,'CSW Programs'!$I$4:$I$500,'Location Totals'!$AT$1)</f>
        <v>0</v>
      </c>
      <c r="AU114" s="33">
        <f ca="1">SUMIFS(Amount_TI,Location_TI,$A114,FundingSource_TI,AU$1)+SUMIFS(Amount_CS,Location_CS,$A114,Fundingsource_CS,AU$1)+SUMIFS(Amount_ETL,Location_ETL,$A114,FundingSource_ETL,AU$1)+SUMIFS(Amount_Other,Location_Other,$A114,FundingSource_Other,AU$1)+SUMIFS('CSW Programs'!$J$4:$J$500,'CSW Programs'!$D$4:$D$500,'Location Totals'!$A114,'CSW Programs'!$I$4:$I$500,'Location Totals'!$AU$1)</f>
        <v>0</v>
      </c>
      <c r="AV114" s="33">
        <f ca="1">SUMIFS(Amount_TI,Location_TI,$A114,FundingSource_TI,AV$1)+SUMIFS(Amount_CS,Location_CS,$A114,Fundingsource_CS,AV$1)+SUMIFS(Amount_ETL,Location_ETL,$A114,FundingSource_ETL,AV$1)+SUMIFS(Amount_Other,Location_Other,$A114,FundingSource_Other,AV$1)+SUMIFS('CSW Programs'!$J$4:$J$500,'CSW Programs'!$D$4:$D$500,'Location Totals'!$A114,'CSW Programs'!$I$4:$I$500,'Location Totals'!$AV$1)</f>
        <v>0</v>
      </c>
      <c r="AW114" s="33"/>
      <c r="BR114" s="32">
        <v>113</v>
      </c>
      <c r="BT114" s="32">
        <v>113</v>
      </c>
    </row>
    <row r="115" spans="1:72" hidden="1" x14ac:dyDescent="0.2">
      <c r="A115" s="17" t="e">
        <f ca="1">IF('Cover Page'!$C$17&lt;&gt;"YES",IF(HLOOKUP($BZ$1,'District Label'!A:GR,BR115,FALSE)="","",(HLOOKUP($BZ$1,'District Label'!A:GR,BR115,FALSE))),OFFSET('BOCES SELECT'!$CH$4:$CH$402,,,COUNTIF('BOCES SELECT'!E:E,"&gt;0")))</f>
        <v>#N/A</v>
      </c>
      <c r="B115" s="33">
        <f t="shared" ca="1" si="42"/>
        <v>0</v>
      </c>
      <c r="C115" s="33">
        <f t="shared" ca="1" si="43"/>
        <v>0</v>
      </c>
      <c r="D115" s="33">
        <f t="shared" ca="1" si="50"/>
        <v>0</v>
      </c>
      <c r="E115" s="33">
        <f t="shared" ca="1" si="50"/>
        <v>0</v>
      </c>
      <c r="F115" s="33">
        <f t="shared" ca="1" si="50"/>
        <v>0</v>
      </c>
      <c r="G115" s="33">
        <f t="shared" ca="1" si="50"/>
        <v>0</v>
      </c>
      <c r="H115" s="33">
        <f t="shared" ca="1" si="53"/>
        <v>0</v>
      </c>
      <c r="I115" s="33">
        <f t="shared" ca="1" si="50"/>
        <v>0</v>
      </c>
      <c r="J115" s="50">
        <f t="shared" ca="1" si="44"/>
        <v>0</v>
      </c>
      <c r="K115" s="33">
        <f t="shared" ca="1" si="48"/>
        <v>0</v>
      </c>
      <c r="L115" s="33">
        <f t="shared" ca="1" si="45"/>
        <v>0</v>
      </c>
      <c r="M115" s="33">
        <f t="shared" ca="1" si="49"/>
        <v>0</v>
      </c>
      <c r="N115" s="33">
        <f t="shared" ca="1" si="46"/>
        <v>0</v>
      </c>
      <c r="O115" s="33">
        <f t="shared" ca="1" si="47"/>
        <v>0</v>
      </c>
      <c r="P115" s="33">
        <f t="shared" ca="1" si="60"/>
        <v>0</v>
      </c>
      <c r="Q115" s="33">
        <f t="shared" ca="1" si="60"/>
        <v>0</v>
      </c>
      <c r="R115" s="33">
        <f t="shared" ca="1" si="60"/>
        <v>0</v>
      </c>
      <c r="S115" s="33">
        <f t="shared" ca="1" si="60"/>
        <v>0</v>
      </c>
      <c r="T115" s="33">
        <f t="shared" ca="1" si="64"/>
        <v>0</v>
      </c>
      <c r="U115" s="33">
        <f t="shared" ca="1" si="64"/>
        <v>0</v>
      </c>
      <c r="V115" s="33">
        <f t="shared" ca="1" si="64"/>
        <v>0</v>
      </c>
      <c r="W115" s="33">
        <f t="shared" ca="1" si="64"/>
        <v>0</v>
      </c>
      <c r="X115" s="33">
        <f t="shared" ca="1" si="64"/>
        <v>0</v>
      </c>
      <c r="Y115" s="33">
        <f t="shared" ca="1" si="64"/>
        <v>0</v>
      </c>
      <c r="Z115" s="33">
        <f t="shared" ca="1" si="64"/>
        <v>0</v>
      </c>
      <c r="AA115" s="33">
        <f t="shared" ca="1" si="64"/>
        <v>0</v>
      </c>
      <c r="AB115" s="33">
        <f t="shared" ca="1" si="63"/>
        <v>0</v>
      </c>
      <c r="AC115" s="33">
        <f t="shared" ca="1" si="63"/>
        <v>0</v>
      </c>
      <c r="AD115" s="33">
        <f t="shared" ca="1" si="63"/>
        <v>0</v>
      </c>
      <c r="AE115" s="33">
        <f t="shared" ca="1" si="65"/>
        <v>0</v>
      </c>
      <c r="AF115" s="33">
        <f t="shared" ca="1" si="65"/>
        <v>0</v>
      </c>
      <c r="AG115" s="33">
        <f t="shared" ca="1" si="65"/>
        <v>0</v>
      </c>
      <c r="AH115" s="33">
        <f t="shared" ca="1" si="65"/>
        <v>0</v>
      </c>
      <c r="AI115" s="33">
        <f t="shared" ca="1" si="65"/>
        <v>0</v>
      </c>
      <c r="AJ115" s="33">
        <f t="shared" ca="1" si="65"/>
        <v>0</v>
      </c>
      <c r="AK115" s="33">
        <f t="shared" ca="1" si="65"/>
        <v>0</v>
      </c>
      <c r="AL115" s="33">
        <f t="shared" ca="1" si="65"/>
        <v>0</v>
      </c>
      <c r="AM115" s="33">
        <f t="shared" ca="1" si="65"/>
        <v>0</v>
      </c>
      <c r="AN115" s="33">
        <f t="shared" ca="1" si="65"/>
        <v>0</v>
      </c>
      <c r="AO115" s="33">
        <f t="shared" ca="1" si="66"/>
        <v>0</v>
      </c>
      <c r="AP115" s="33">
        <f t="shared" ca="1" si="66"/>
        <v>0</v>
      </c>
      <c r="AQ115" s="33">
        <f ca="1">SUMIFS(Amount_TI,Location_TI,$A115,FundingSource_TI,AQ$1)+SUMIFS(Amount_CS,Location_CS,$A115,Fundingsource_CS,AQ$1)+SUMIFS(Amount_ETL,Location_ETL,$A115,FundingSource_ETL,AQ$1)+SUMIFS(Amount_Other,Location_Other,$A115,FundingSource_Other,AQ$1)+SUMIFS('CSW Programs'!$J$4:$J$500,'CSW Programs'!$D$4:$D$500,'Location Totals'!$A115,'CSW Programs'!$I$4:$I$500,'School Mailing Address'!$Q$5)</f>
        <v>0</v>
      </c>
      <c r="AR115" s="33">
        <f ca="1">SUMIFS(Amount_TI,Location_TI,$A115,FundingSource_TI,AR$1)+SUMIFS(Amount_CS,Location_CS,$A115,Fundingsource_CS,AR$1)+SUMIFS(Amount_ETL,Location_ETL,$A115,FundingSource_ETL,AR$1)+SUMIFS(Amount_Other,Location_Other,$A115,FundingSource_Other,AR$1)+SUMIFS('CSW Programs'!$J$4:$J$500,'CSW Programs'!$D$4:$D$500,'Location Totals'!$A115,'CSW Programs'!$I$4:$I$500,'School Mailing Address'!$Q$6)</f>
        <v>0</v>
      </c>
      <c r="AS115" s="33">
        <f ca="1">SUMIFS(Amount_TI,Location_TI,$A115,FundingSource_TI,AS$1)+SUMIFS(Amount_CS,Location_CS,$A115,Fundingsource_CS,AS$1)+SUMIFS(Amount_ETL,Location_ETL,$A115,FundingSource_ETL,AS$1)+SUMIFS(Amount_Other,Location_Other,$A115,FundingSource_Other,AS$1)+SUMIFS('CSW Programs'!$J$4:$J$500,'CSW Programs'!$D$4:$D$500,'Location Totals'!$A115,'CSW Programs'!$I$4:$I$500,'School Mailing Address'!$Q$7)</f>
        <v>0</v>
      </c>
      <c r="AT115" s="33">
        <f ca="1">SUMIFS(Amount_TI,Location_TI,$A115,FundingSource_TI,AT$1)+SUMIFS(Amount_CS,Location_CS,$A115,Fundingsource_CS,AT$1)+SUMIFS(Amount_ETL,Location_ETL,$A115,FundingSource_ETL,AT$1)+SUMIFS(Amount_Other,Location_Other,$A115,FundingSource_Other,AT$1)+SUMIFS('CSW Programs'!$J$4:$J$500,'CSW Programs'!$D$4:$D$500,'Location Totals'!$A115,'CSW Programs'!$I$4:$I$500,'Location Totals'!$AT$1)</f>
        <v>0</v>
      </c>
      <c r="AU115" s="33">
        <f ca="1">SUMIFS(Amount_TI,Location_TI,$A115,FundingSource_TI,AU$1)+SUMIFS(Amount_CS,Location_CS,$A115,Fundingsource_CS,AU$1)+SUMIFS(Amount_ETL,Location_ETL,$A115,FundingSource_ETL,AU$1)+SUMIFS(Amount_Other,Location_Other,$A115,FundingSource_Other,AU$1)+SUMIFS('CSW Programs'!$J$4:$J$500,'CSW Programs'!$D$4:$D$500,'Location Totals'!$A115,'CSW Programs'!$I$4:$I$500,'Location Totals'!$AU$1)</f>
        <v>0</v>
      </c>
      <c r="AV115" s="33">
        <f ca="1">SUMIFS(Amount_TI,Location_TI,$A115,FundingSource_TI,AV$1)+SUMIFS(Amount_CS,Location_CS,$A115,Fundingsource_CS,AV$1)+SUMIFS(Amount_ETL,Location_ETL,$A115,FundingSource_ETL,AV$1)+SUMIFS(Amount_Other,Location_Other,$A115,FundingSource_Other,AV$1)+SUMIFS('CSW Programs'!$J$4:$J$500,'CSW Programs'!$D$4:$D$500,'Location Totals'!$A115,'CSW Programs'!$I$4:$I$500,'Location Totals'!$AV$1)</f>
        <v>0</v>
      </c>
      <c r="AW115" s="33"/>
      <c r="BR115" s="32">
        <v>114</v>
      </c>
      <c r="BT115" s="32">
        <v>114</v>
      </c>
    </row>
    <row r="116" spans="1:72" hidden="1" x14ac:dyDescent="0.2">
      <c r="A116" s="17" t="e">
        <f ca="1">IF('Cover Page'!$C$17&lt;&gt;"YES",IF(HLOOKUP($BZ$1,'District Label'!A:GR,BR116,FALSE)="","",(HLOOKUP($BZ$1,'District Label'!A:GR,BR116,FALSE))),OFFSET('BOCES SELECT'!$CH$4:$CH$402,,,COUNTIF('BOCES SELECT'!E:E,"&gt;0")))</f>
        <v>#N/A</v>
      </c>
      <c r="B116" s="33">
        <f t="shared" ca="1" si="42"/>
        <v>0</v>
      </c>
      <c r="C116" s="33">
        <f t="shared" ca="1" si="43"/>
        <v>0</v>
      </c>
      <c r="D116" s="33">
        <f t="shared" ca="1" si="50"/>
        <v>0</v>
      </c>
      <c r="E116" s="33">
        <f t="shared" ca="1" si="50"/>
        <v>0</v>
      </c>
      <c r="F116" s="33">
        <f t="shared" ca="1" si="50"/>
        <v>0</v>
      </c>
      <c r="G116" s="33">
        <f t="shared" ca="1" si="50"/>
        <v>0</v>
      </c>
      <c r="H116" s="33">
        <f t="shared" ca="1" si="53"/>
        <v>0</v>
      </c>
      <c r="I116" s="33">
        <f t="shared" ca="1" si="50"/>
        <v>0</v>
      </c>
      <c r="J116" s="50">
        <f t="shared" ca="1" si="44"/>
        <v>0</v>
      </c>
      <c r="K116" s="33">
        <f t="shared" ca="1" si="48"/>
        <v>0</v>
      </c>
      <c r="L116" s="33">
        <f t="shared" ca="1" si="45"/>
        <v>0</v>
      </c>
      <c r="M116" s="33">
        <f t="shared" ca="1" si="49"/>
        <v>0</v>
      </c>
      <c r="N116" s="33">
        <f t="shared" ca="1" si="46"/>
        <v>0</v>
      </c>
      <c r="O116" s="33">
        <f t="shared" ca="1" si="47"/>
        <v>0</v>
      </c>
      <c r="P116" s="33">
        <f t="shared" ca="1" si="60"/>
        <v>0</v>
      </c>
      <c r="Q116" s="33">
        <f t="shared" ca="1" si="60"/>
        <v>0</v>
      </c>
      <c r="R116" s="33">
        <f t="shared" ca="1" si="60"/>
        <v>0</v>
      </c>
      <c r="S116" s="33">
        <f t="shared" ca="1" si="60"/>
        <v>0</v>
      </c>
      <c r="T116" s="33">
        <f t="shared" ca="1" si="64"/>
        <v>0</v>
      </c>
      <c r="U116" s="33">
        <f t="shared" ca="1" si="64"/>
        <v>0</v>
      </c>
      <c r="V116" s="33">
        <f t="shared" ca="1" si="64"/>
        <v>0</v>
      </c>
      <c r="W116" s="33">
        <f t="shared" ca="1" si="64"/>
        <v>0</v>
      </c>
      <c r="X116" s="33">
        <f t="shared" ca="1" si="64"/>
        <v>0</v>
      </c>
      <c r="Y116" s="33">
        <f t="shared" ca="1" si="64"/>
        <v>0</v>
      </c>
      <c r="Z116" s="33">
        <f t="shared" ca="1" si="64"/>
        <v>0</v>
      </c>
      <c r="AA116" s="33">
        <f t="shared" ca="1" si="64"/>
        <v>0</v>
      </c>
      <c r="AB116" s="33">
        <f t="shared" ca="1" si="63"/>
        <v>0</v>
      </c>
      <c r="AC116" s="33">
        <f t="shared" ca="1" si="63"/>
        <v>0</v>
      </c>
      <c r="AD116" s="33">
        <f t="shared" ca="1" si="63"/>
        <v>0</v>
      </c>
      <c r="AE116" s="33">
        <f t="shared" ca="1" si="65"/>
        <v>0</v>
      </c>
      <c r="AF116" s="33">
        <f t="shared" ca="1" si="65"/>
        <v>0</v>
      </c>
      <c r="AG116" s="33">
        <f t="shared" ca="1" si="65"/>
        <v>0</v>
      </c>
      <c r="AH116" s="33">
        <f t="shared" ca="1" si="65"/>
        <v>0</v>
      </c>
      <c r="AI116" s="33">
        <f t="shared" ca="1" si="65"/>
        <v>0</v>
      </c>
      <c r="AJ116" s="33">
        <f t="shared" ca="1" si="65"/>
        <v>0</v>
      </c>
      <c r="AK116" s="33">
        <f t="shared" ca="1" si="65"/>
        <v>0</v>
      </c>
      <c r="AL116" s="33">
        <f t="shared" ca="1" si="65"/>
        <v>0</v>
      </c>
      <c r="AM116" s="33">
        <f t="shared" ca="1" si="65"/>
        <v>0</v>
      </c>
      <c r="AN116" s="33">
        <f t="shared" ca="1" si="65"/>
        <v>0</v>
      </c>
      <c r="AO116" s="33">
        <f t="shared" ca="1" si="66"/>
        <v>0</v>
      </c>
      <c r="AP116" s="33">
        <f t="shared" ca="1" si="66"/>
        <v>0</v>
      </c>
      <c r="AQ116" s="33">
        <f ca="1">SUMIFS(Amount_TI,Location_TI,$A116,FundingSource_TI,AQ$1)+SUMIFS(Amount_CS,Location_CS,$A116,Fundingsource_CS,AQ$1)+SUMIFS(Amount_ETL,Location_ETL,$A116,FundingSource_ETL,AQ$1)+SUMIFS(Amount_Other,Location_Other,$A116,FundingSource_Other,AQ$1)+SUMIFS('CSW Programs'!$J$4:$J$500,'CSW Programs'!$D$4:$D$500,'Location Totals'!$A116,'CSW Programs'!$I$4:$I$500,'School Mailing Address'!$Q$5)</f>
        <v>0</v>
      </c>
      <c r="AR116" s="33">
        <f ca="1">SUMIFS(Amount_TI,Location_TI,$A116,FundingSource_TI,AR$1)+SUMIFS(Amount_CS,Location_CS,$A116,Fundingsource_CS,AR$1)+SUMIFS(Amount_ETL,Location_ETL,$A116,FundingSource_ETL,AR$1)+SUMIFS(Amount_Other,Location_Other,$A116,FundingSource_Other,AR$1)+SUMIFS('CSW Programs'!$J$4:$J$500,'CSW Programs'!$D$4:$D$500,'Location Totals'!$A116,'CSW Programs'!$I$4:$I$500,'School Mailing Address'!$Q$6)</f>
        <v>0</v>
      </c>
      <c r="AS116" s="33">
        <f ca="1">SUMIFS(Amount_TI,Location_TI,$A116,FundingSource_TI,AS$1)+SUMIFS(Amount_CS,Location_CS,$A116,Fundingsource_CS,AS$1)+SUMIFS(Amount_ETL,Location_ETL,$A116,FundingSource_ETL,AS$1)+SUMIFS(Amount_Other,Location_Other,$A116,FundingSource_Other,AS$1)+SUMIFS('CSW Programs'!$J$4:$J$500,'CSW Programs'!$D$4:$D$500,'Location Totals'!$A116,'CSW Programs'!$I$4:$I$500,'School Mailing Address'!$Q$7)</f>
        <v>0</v>
      </c>
      <c r="AT116" s="33">
        <f ca="1">SUMIFS(Amount_TI,Location_TI,$A116,FundingSource_TI,AT$1)+SUMIFS(Amount_CS,Location_CS,$A116,Fundingsource_CS,AT$1)+SUMIFS(Amount_ETL,Location_ETL,$A116,FundingSource_ETL,AT$1)+SUMIFS(Amount_Other,Location_Other,$A116,FundingSource_Other,AT$1)+SUMIFS('CSW Programs'!$J$4:$J$500,'CSW Programs'!$D$4:$D$500,'Location Totals'!$A116,'CSW Programs'!$I$4:$I$500,'Location Totals'!$AT$1)</f>
        <v>0</v>
      </c>
      <c r="AU116" s="33">
        <f ca="1">SUMIFS(Amount_TI,Location_TI,$A116,FundingSource_TI,AU$1)+SUMIFS(Amount_CS,Location_CS,$A116,Fundingsource_CS,AU$1)+SUMIFS(Amount_ETL,Location_ETL,$A116,FundingSource_ETL,AU$1)+SUMIFS(Amount_Other,Location_Other,$A116,FundingSource_Other,AU$1)+SUMIFS('CSW Programs'!$J$4:$J$500,'CSW Programs'!$D$4:$D$500,'Location Totals'!$A116,'CSW Programs'!$I$4:$I$500,'Location Totals'!$AU$1)</f>
        <v>0</v>
      </c>
      <c r="AV116" s="33">
        <f ca="1">SUMIFS(Amount_TI,Location_TI,$A116,FundingSource_TI,AV$1)+SUMIFS(Amount_CS,Location_CS,$A116,Fundingsource_CS,AV$1)+SUMIFS(Amount_ETL,Location_ETL,$A116,FundingSource_ETL,AV$1)+SUMIFS(Amount_Other,Location_Other,$A116,FundingSource_Other,AV$1)+SUMIFS('CSW Programs'!$J$4:$J$500,'CSW Programs'!$D$4:$D$500,'Location Totals'!$A116,'CSW Programs'!$I$4:$I$500,'Location Totals'!$AV$1)</f>
        <v>0</v>
      </c>
      <c r="AW116" s="33"/>
      <c r="BR116" s="32">
        <v>115</v>
      </c>
      <c r="BT116" s="32">
        <v>115</v>
      </c>
    </row>
    <row r="117" spans="1:72" hidden="1" x14ac:dyDescent="0.2">
      <c r="A117" s="17" t="e">
        <f ca="1">IF('Cover Page'!$C$17&lt;&gt;"YES",IF(HLOOKUP($BZ$1,'District Label'!A:GR,BR117,FALSE)="","",(HLOOKUP($BZ$1,'District Label'!A:GR,BR117,FALSE))),OFFSET('BOCES SELECT'!$CH$4:$CH$402,,,COUNTIF('BOCES SELECT'!E:E,"&gt;0")))</f>
        <v>#N/A</v>
      </c>
      <c r="B117" s="33">
        <f t="shared" ca="1" si="42"/>
        <v>0</v>
      </c>
      <c r="C117" s="33">
        <f t="shared" ca="1" si="43"/>
        <v>0</v>
      </c>
      <c r="D117" s="33">
        <f t="shared" ca="1" si="50"/>
        <v>0</v>
      </c>
      <c r="E117" s="33">
        <f t="shared" ca="1" si="50"/>
        <v>0</v>
      </c>
      <c r="F117" s="33">
        <f t="shared" ca="1" si="50"/>
        <v>0</v>
      </c>
      <c r="G117" s="33">
        <f t="shared" ca="1" si="50"/>
        <v>0</v>
      </c>
      <c r="H117" s="33">
        <f t="shared" ca="1" si="53"/>
        <v>0</v>
      </c>
      <c r="I117" s="33">
        <f t="shared" ca="1" si="50"/>
        <v>0</v>
      </c>
      <c r="J117" s="50">
        <f t="shared" ca="1" si="44"/>
        <v>0</v>
      </c>
      <c r="K117" s="33">
        <f t="shared" ca="1" si="48"/>
        <v>0</v>
      </c>
      <c r="L117" s="33">
        <f t="shared" ca="1" si="45"/>
        <v>0</v>
      </c>
      <c r="M117" s="33">
        <f t="shared" ca="1" si="49"/>
        <v>0</v>
      </c>
      <c r="N117" s="33">
        <f t="shared" ca="1" si="46"/>
        <v>0</v>
      </c>
      <c r="O117" s="33">
        <f t="shared" ca="1" si="47"/>
        <v>0</v>
      </c>
      <c r="P117" s="33">
        <f t="shared" ca="1" si="60"/>
        <v>0</v>
      </c>
      <c r="Q117" s="33">
        <f t="shared" ca="1" si="60"/>
        <v>0</v>
      </c>
      <c r="R117" s="33">
        <f t="shared" ca="1" si="60"/>
        <v>0</v>
      </c>
      <c r="S117" s="33">
        <f t="shared" ca="1" si="60"/>
        <v>0</v>
      </c>
      <c r="T117" s="33">
        <f t="shared" ca="1" si="64"/>
        <v>0</v>
      </c>
      <c r="U117" s="33">
        <f t="shared" ca="1" si="64"/>
        <v>0</v>
      </c>
      <c r="V117" s="33">
        <f t="shared" ca="1" si="64"/>
        <v>0</v>
      </c>
      <c r="W117" s="33">
        <f t="shared" ca="1" si="64"/>
        <v>0</v>
      </c>
      <c r="X117" s="33">
        <f t="shared" ca="1" si="64"/>
        <v>0</v>
      </c>
      <c r="Y117" s="33">
        <f t="shared" ca="1" si="64"/>
        <v>0</v>
      </c>
      <c r="Z117" s="33">
        <f t="shared" ca="1" si="64"/>
        <v>0</v>
      </c>
      <c r="AA117" s="33">
        <f t="shared" ca="1" si="64"/>
        <v>0</v>
      </c>
      <c r="AB117" s="33">
        <f t="shared" ca="1" si="63"/>
        <v>0</v>
      </c>
      <c r="AC117" s="33">
        <f t="shared" ca="1" si="63"/>
        <v>0</v>
      </c>
      <c r="AD117" s="33">
        <f t="shared" ca="1" si="63"/>
        <v>0</v>
      </c>
      <c r="AE117" s="33">
        <f t="shared" ca="1" si="65"/>
        <v>0</v>
      </c>
      <c r="AF117" s="33">
        <f t="shared" ca="1" si="65"/>
        <v>0</v>
      </c>
      <c r="AG117" s="33">
        <f t="shared" ca="1" si="65"/>
        <v>0</v>
      </c>
      <c r="AH117" s="33">
        <f t="shared" ca="1" si="65"/>
        <v>0</v>
      </c>
      <c r="AI117" s="33">
        <f t="shared" ca="1" si="65"/>
        <v>0</v>
      </c>
      <c r="AJ117" s="33">
        <f t="shared" ca="1" si="65"/>
        <v>0</v>
      </c>
      <c r="AK117" s="33">
        <f t="shared" ca="1" si="65"/>
        <v>0</v>
      </c>
      <c r="AL117" s="33">
        <f t="shared" ca="1" si="65"/>
        <v>0</v>
      </c>
      <c r="AM117" s="33">
        <f t="shared" ca="1" si="65"/>
        <v>0</v>
      </c>
      <c r="AN117" s="33">
        <f t="shared" ca="1" si="65"/>
        <v>0</v>
      </c>
      <c r="AO117" s="33">
        <f t="shared" ca="1" si="66"/>
        <v>0</v>
      </c>
      <c r="AP117" s="33">
        <f t="shared" ca="1" si="66"/>
        <v>0</v>
      </c>
      <c r="AQ117" s="33">
        <f ca="1">SUMIFS(Amount_TI,Location_TI,$A117,FundingSource_TI,AQ$1)+SUMIFS(Amount_CS,Location_CS,$A117,Fundingsource_CS,AQ$1)+SUMIFS(Amount_ETL,Location_ETL,$A117,FundingSource_ETL,AQ$1)+SUMIFS(Amount_Other,Location_Other,$A117,FundingSource_Other,AQ$1)+SUMIFS('CSW Programs'!$J$4:$J$500,'CSW Programs'!$D$4:$D$500,'Location Totals'!$A117,'CSW Programs'!$I$4:$I$500,'School Mailing Address'!$Q$5)</f>
        <v>0</v>
      </c>
      <c r="AR117" s="33">
        <f ca="1">SUMIFS(Amount_TI,Location_TI,$A117,FundingSource_TI,AR$1)+SUMIFS(Amount_CS,Location_CS,$A117,Fundingsource_CS,AR$1)+SUMIFS(Amount_ETL,Location_ETL,$A117,FundingSource_ETL,AR$1)+SUMIFS(Amount_Other,Location_Other,$A117,FundingSource_Other,AR$1)+SUMIFS('CSW Programs'!$J$4:$J$500,'CSW Programs'!$D$4:$D$500,'Location Totals'!$A117,'CSW Programs'!$I$4:$I$500,'School Mailing Address'!$Q$6)</f>
        <v>0</v>
      </c>
      <c r="AS117" s="33">
        <f ca="1">SUMIFS(Amount_TI,Location_TI,$A117,FundingSource_TI,AS$1)+SUMIFS(Amount_CS,Location_CS,$A117,Fundingsource_CS,AS$1)+SUMIFS(Amount_ETL,Location_ETL,$A117,FundingSource_ETL,AS$1)+SUMIFS(Amount_Other,Location_Other,$A117,FundingSource_Other,AS$1)+SUMIFS('CSW Programs'!$J$4:$J$500,'CSW Programs'!$D$4:$D$500,'Location Totals'!$A117,'CSW Programs'!$I$4:$I$500,'School Mailing Address'!$Q$7)</f>
        <v>0</v>
      </c>
      <c r="AT117" s="33">
        <f ca="1">SUMIFS(Amount_TI,Location_TI,$A117,FundingSource_TI,AT$1)+SUMIFS(Amount_CS,Location_CS,$A117,Fundingsource_CS,AT$1)+SUMIFS(Amount_ETL,Location_ETL,$A117,FundingSource_ETL,AT$1)+SUMIFS(Amount_Other,Location_Other,$A117,FundingSource_Other,AT$1)+SUMIFS('CSW Programs'!$J$4:$J$500,'CSW Programs'!$D$4:$D$500,'Location Totals'!$A117,'CSW Programs'!$I$4:$I$500,'Location Totals'!$AT$1)</f>
        <v>0</v>
      </c>
      <c r="AU117" s="33">
        <f ca="1">SUMIFS(Amount_TI,Location_TI,$A117,FundingSource_TI,AU$1)+SUMIFS(Amount_CS,Location_CS,$A117,Fundingsource_CS,AU$1)+SUMIFS(Amount_ETL,Location_ETL,$A117,FundingSource_ETL,AU$1)+SUMIFS(Amount_Other,Location_Other,$A117,FundingSource_Other,AU$1)+SUMIFS('CSW Programs'!$J$4:$J$500,'CSW Programs'!$D$4:$D$500,'Location Totals'!$A117,'CSW Programs'!$I$4:$I$500,'Location Totals'!$AU$1)</f>
        <v>0</v>
      </c>
      <c r="AV117" s="33">
        <f ca="1">SUMIFS(Amount_TI,Location_TI,$A117,FundingSource_TI,AV$1)+SUMIFS(Amount_CS,Location_CS,$A117,Fundingsource_CS,AV$1)+SUMIFS(Amount_ETL,Location_ETL,$A117,FundingSource_ETL,AV$1)+SUMIFS(Amount_Other,Location_Other,$A117,FundingSource_Other,AV$1)+SUMIFS('CSW Programs'!$J$4:$J$500,'CSW Programs'!$D$4:$D$500,'Location Totals'!$A117,'CSW Programs'!$I$4:$I$500,'Location Totals'!$AV$1)</f>
        <v>0</v>
      </c>
      <c r="AW117" s="33"/>
      <c r="BR117" s="32">
        <v>116</v>
      </c>
      <c r="BT117" s="32">
        <v>116</v>
      </c>
    </row>
    <row r="118" spans="1:72" hidden="1" x14ac:dyDescent="0.2">
      <c r="A118" s="17" t="e">
        <f ca="1">IF('Cover Page'!$C$17&lt;&gt;"YES",IF(HLOOKUP($BZ$1,'District Label'!A:GR,BR118,FALSE)="","",(HLOOKUP($BZ$1,'District Label'!A:GR,BR118,FALSE))),OFFSET('BOCES SELECT'!$CH$4:$CH$402,,,COUNTIF('BOCES SELECT'!E:E,"&gt;0")))</f>
        <v>#N/A</v>
      </c>
      <c r="B118" s="33">
        <f t="shared" ca="1" si="42"/>
        <v>0</v>
      </c>
      <c r="C118" s="33">
        <f t="shared" ca="1" si="43"/>
        <v>0</v>
      </c>
      <c r="D118" s="33">
        <f t="shared" ca="1" si="50"/>
        <v>0</v>
      </c>
      <c r="E118" s="33">
        <f t="shared" ca="1" si="50"/>
        <v>0</v>
      </c>
      <c r="F118" s="33">
        <f t="shared" ca="1" si="50"/>
        <v>0</v>
      </c>
      <c r="G118" s="33">
        <f t="shared" ca="1" si="50"/>
        <v>0</v>
      </c>
      <c r="H118" s="33">
        <f t="shared" ca="1" si="53"/>
        <v>0</v>
      </c>
      <c r="I118" s="33">
        <f t="shared" ca="1" si="50"/>
        <v>0</v>
      </c>
      <c r="J118" s="50">
        <f t="shared" ca="1" si="44"/>
        <v>0</v>
      </c>
      <c r="K118" s="33">
        <f t="shared" ca="1" si="48"/>
        <v>0</v>
      </c>
      <c r="L118" s="33">
        <f t="shared" ca="1" si="45"/>
        <v>0</v>
      </c>
      <c r="M118" s="33">
        <f t="shared" ca="1" si="49"/>
        <v>0</v>
      </c>
      <c r="N118" s="33">
        <f t="shared" ca="1" si="46"/>
        <v>0</v>
      </c>
      <c r="O118" s="33">
        <f t="shared" ca="1" si="47"/>
        <v>0</v>
      </c>
      <c r="P118" s="33">
        <f t="shared" ca="1" si="60"/>
        <v>0</v>
      </c>
      <c r="Q118" s="33">
        <f t="shared" ca="1" si="60"/>
        <v>0</v>
      </c>
      <c r="R118" s="33">
        <f t="shared" ca="1" si="60"/>
        <v>0</v>
      </c>
      <c r="S118" s="33">
        <f t="shared" ca="1" si="60"/>
        <v>0</v>
      </c>
      <c r="T118" s="33">
        <f t="shared" ca="1" si="64"/>
        <v>0</v>
      </c>
      <c r="U118" s="33">
        <f t="shared" ca="1" si="64"/>
        <v>0</v>
      </c>
      <c r="V118" s="33">
        <f t="shared" ca="1" si="64"/>
        <v>0</v>
      </c>
      <c r="W118" s="33">
        <f t="shared" ca="1" si="64"/>
        <v>0</v>
      </c>
      <c r="X118" s="33">
        <f t="shared" ca="1" si="64"/>
        <v>0</v>
      </c>
      <c r="Y118" s="33">
        <f t="shared" ca="1" si="64"/>
        <v>0</v>
      </c>
      <c r="Z118" s="33">
        <f t="shared" ca="1" si="64"/>
        <v>0</v>
      </c>
      <c r="AA118" s="33">
        <f t="shared" ca="1" si="64"/>
        <v>0</v>
      </c>
      <c r="AB118" s="33">
        <f t="shared" ca="1" si="63"/>
        <v>0</v>
      </c>
      <c r="AC118" s="33">
        <f t="shared" ca="1" si="63"/>
        <v>0</v>
      </c>
      <c r="AD118" s="33">
        <f t="shared" ca="1" si="63"/>
        <v>0</v>
      </c>
      <c r="AE118" s="33">
        <f t="shared" ca="1" si="65"/>
        <v>0</v>
      </c>
      <c r="AF118" s="33">
        <f t="shared" ca="1" si="65"/>
        <v>0</v>
      </c>
      <c r="AG118" s="33">
        <f t="shared" ca="1" si="65"/>
        <v>0</v>
      </c>
      <c r="AH118" s="33">
        <f t="shared" ca="1" si="65"/>
        <v>0</v>
      </c>
      <c r="AI118" s="33">
        <f t="shared" ca="1" si="65"/>
        <v>0</v>
      </c>
      <c r="AJ118" s="33">
        <f t="shared" ca="1" si="65"/>
        <v>0</v>
      </c>
      <c r="AK118" s="33">
        <f t="shared" ca="1" si="65"/>
        <v>0</v>
      </c>
      <c r="AL118" s="33">
        <f t="shared" ca="1" si="65"/>
        <v>0</v>
      </c>
      <c r="AM118" s="33">
        <f t="shared" ca="1" si="65"/>
        <v>0</v>
      </c>
      <c r="AN118" s="33">
        <f t="shared" ca="1" si="65"/>
        <v>0</v>
      </c>
      <c r="AO118" s="33">
        <f t="shared" ca="1" si="66"/>
        <v>0</v>
      </c>
      <c r="AP118" s="33">
        <f t="shared" ca="1" si="66"/>
        <v>0</v>
      </c>
      <c r="AQ118" s="33">
        <f ca="1">SUMIFS(Amount_TI,Location_TI,$A118,FundingSource_TI,AQ$1)+SUMIFS(Amount_CS,Location_CS,$A118,Fundingsource_CS,AQ$1)+SUMIFS(Amount_ETL,Location_ETL,$A118,FundingSource_ETL,AQ$1)+SUMIFS(Amount_Other,Location_Other,$A118,FundingSource_Other,AQ$1)+SUMIFS('CSW Programs'!$J$4:$J$500,'CSW Programs'!$D$4:$D$500,'Location Totals'!$A118,'CSW Programs'!$I$4:$I$500,'School Mailing Address'!$Q$5)</f>
        <v>0</v>
      </c>
      <c r="AR118" s="33">
        <f ca="1">SUMIFS(Amount_TI,Location_TI,$A118,FundingSource_TI,AR$1)+SUMIFS(Amount_CS,Location_CS,$A118,Fundingsource_CS,AR$1)+SUMIFS(Amount_ETL,Location_ETL,$A118,FundingSource_ETL,AR$1)+SUMIFS(Amount_Other,Location_Other,$A118,FundingSource_Other,AR$1)+SUMIFS('CSW Programs'!$J$4:$J$500,'CSW Programs'!$D$4:$D$500,'Location Totals'!$A118,'CSW Programs'!$I$4:$I$500,'School Mailing Address'!$Q$6)</f>
        <v>0</v>
      </c>
      <c r="AS118" s="33">
        <f ca="1">SUMIFS(Amount_TI,Location_TI,$A118,FundingSource_TI,AS$1)+SUMIFS(Amount_CS,Location_CS,$A118,Fundingsource_CS,AS$1)+SUMIFS(Amount_ETL,Location_ETL,$A118,FundingSource_ETL,AS$1)+SUMIFS(Amount_Other,Location_Other,$A118,FundingSource_Other,AS$1)+SUMIFS('CSW Programs'!$J$4:$J$500,'CSW Programs'!$D$4:$D$500,'Location Totals'!$A118,'CSW Programs'!$I$4:$I$500,'School Mailing Address'!$Q$7)</f>
        <v>0</v>
      </c>
      <c r="AT118" s="33">
        <f ca="1">SUMIFS(Amount_TI,Location_TI,$A118,FundingSource_TI,AT$1)+SUMIFS(Amount_CS,Location_CS,$A118,Fundingsource_CS,AT$1)+SUMIFS(Amount_ETL,Location_ETL,$A118,FundingSource_ETL,AT$1)+SUMIFS(Amount_Other,Location_Other,$A118,FundingSource_Other,AT$1)+SUMIFS('CSW Programs'!$J$4:$J$500,'CSW Programs'!$D$4:$D$500,'Location Totals'!$A118,'CSW Programs'!$I$4:$I$500,'Location Totals'!$AT$1)</f>
        <v>0</v>
      </c>
      <c r="AU118" s="33">
        <f ca="1">SUMIFS(Amount_TI,Location_TI,$A118,FundingSource_TI,AU$1)+SUMIFS(Amount_CS,Location_CS,$A118,Fundingsource_CS,AU$1)+SUMIFS(Amount_ETL,Location_ETL,$A118,FundingSource_ETL,AU$1)+SUMIFS(Amount_Other,Location_Other,$A118,FundingSource_Other,AU$1)+SUMIFS('CSW Programs'!$J$4:$J$500,'CSW Programs'!$D$4:$D$500,'Location Totals'!$A118,'CSW Programs'!$I$4:$I$500,'Location Totals'!$AU$1)</f>
        <v>0</v>
      </c>
      <c r="AV118" s="33">
        <f ca="1">SUMIFS(Amount_TI,Location_TI,$A118,FundingSource_TI,AV$1)+SUMIFS(Amount_CS,Location_CS,$A118,Fundingsource_CS,AV$1)+SUMIFS(Amount_ETL,Location_ETL,$A118,FundingSource_ETL,AV$1)+SUMIFS(Amount_Other,Location_Other,$A118,FundingSource_Other,AV$1)+SUMIFS('CSW Programs'!$J$4:$J$500,'CSW Programs'!$D$4:$D$500,'Location Totals'!$A118,'CSW Programs'!$I$4:$I$500,'Location Totals'!$AV$1)</f>
        <v>0</v>
      </c>
      <c r="AW118" s="33"/>
      <c r="BR118" s="32">
        <v>117</v>
      </c>
      <c r="BT118" s="32">
        <v>117</v>
      </c>
    </row>
    <row r="119" spans="1:72" hidden="1" x14ac:dyDescent="0.2">
      <c r="A119" s="17" t="e">
        <f ca="1">IF('Cover Page'!$C$17&lt;&gt;"YES",IF(HLOOKUP($BZ$1,'District Label'!A:GR,BR119,FALSE)="","",(HLOOKUP($BZ$1,'District Label'!A:GR,BR119,FALSE))),OFFSET('BOCES SELECT'!$CH$4:$CH$402,,,COUNTIF('BOCES SELECT'!E:E,"&gt;0")))</f>
        <v>#N/A</v>
      </c>
      <c r="B119" s="33">
        <f t="shared" ca="1" si="42"/>
        <v>0</v>
      </c>
      <c r="C119" s="33">
        <f t="shared" ca="1" si="43"/>
        <v>0</v>
      </c>
      <c r="D119" s="33">
        <f t="shared" ca="1" si="50"/>
        <v>0</v>
      </c>
      <c r="E119" s="33">
        <f t="shared" ca="1" si="50"/>
        <v>0</v>
      </c>
      <c r="F119" s="33">
        <f t="shared" ca="1" si="50"/>
        <v>0</v>
      </c>
      <c r="G119" s="33">
        <f t="shared" ca="1" si="50"/>
        <v>0</v>
      </c>
      <c r="H119" s="33">
        <f t="shared" ca="1" si="53"/>
        <v>0</v>
      </c>
      <c r="I119" s="33">
        <f t="shared" ca="1" si="50"/>
        <v>0</v>
      </c>
      <c r="J119" s="50">
        <f t="shared" ca="1" si="44"/>
        <v>0</v>
      </c>
      <c r="K119" s="33">
        <f t="shared" ca="1" si="48"/>
        <v>0</v>
      </c>
      <c r="L119" s="33">
        <f t="shared" ca="1" si="45"/>
        <v>0</v>
      </c>
      <c r="M119" s="33">
        <f t="shared" ca="1" si="49"/>
        <v>0</v>
      </c>
      <c r="N119" s="33">
        <f t="shared" ca="1" si="46"/>
        <v>0</v>
      </c>
      <c r="O119" s="33">
        <f t="shared" ca="1" si="47"/>
        <v>0</v>
      </c>
      <c r="P119" s="33">
        <f t="shared" ca="1" si="60"/>
        <v>0</v>
      </c>
      <c r="Q119" s="33">
        <f t="shared" ca="1" si="60"/>
        <v>0</v>
      </c>
      <c r="R119" s="33">
        <f t="shared" ca="1" si="60"/>
        <v>0</v>
      </c>
      <c r="S119" s="33">
        <f t="shared" ca="1" si="60"/>
        <v>0</v>
      </c>
      <c r="T119" s="33">
        <f t="shared" ca="1" si="64"/>
        <v>0</v>
      </c>
      <c r="U119" s="33">
        <f t="shared" ca="1" si="64"/>
        <v>0</v>
      </c>
      <c r="V119" s="33">
        <f t="shared" ca="1" si="64"/>
        <v>0</v>
      </c>
      <c r="W119" s="33">
        <f t="shared" ca="1" si="64"/>
        <v>0</v>
      </c>
      <c r="X119" s="33">
        <f t="shared" ca="1" si="64"/>
        <v>0</v>
      </c>
      <c r="Y119" s="33">
        <f t="shared" ca="1" si="64"/>
        <v>0</v>
      </c>
      <c r="Z119" s="33">
        <f t="shared" ca="1" si="64"/>
        <v>0</v>
      </c>
      <c r="AA119" s="33">
        <f t="shared" ca="1" si="64"/>
        <v>0</v>
      </c>
      <c r="AB119" s="33">
        <f t="shared" ca="1" si="63"/>
        <v>0</v>
      </c>
      <c r="AC119" s="33">
        <f t="shared" ca="1" si="63"/>
        <v>0</v>
      </c>
      <c r="AD119" s="33">
        <f t="shared" ca="1" si="63"/>
        <v>0</v>
      </c>
      <c r="AE119" s="33">
        <f t="shared" ca="1" si="65"/>
        <v>0</v>
      </c>
      <c r="AF119" s="33">
        <f t="shared" ca="1" si="65"/>
        <v>0</v>
      </c>
      <c r="AG119" s="33">
        <f t="shared" ca="1" si="65"/>
        <v>0</v>
      </c>
      <c r="AH119" s="33">
        <f t="shared" ca="1" si="65"/>
        <v>0</v>
      </c>
      <c r="AI119" s="33">
        <f t="shared" ca="1" si="65"/>
        <v>0</v>
      </c>
      <c r="AJ119" s="33">
        <f t="shared" ca="1" si="65"/>
        <v>0</v>
      </c>
      <c r="AK119" s="33">
        <f t="shared" ca="1" si="65"/>
        <v>0</v>
      </c>
      <c r="AL119" s="33">
        <f t="shared" ca="1" si="65"/>
        <v>0</v>
      </c>
      <c r="AM119" s="33">
        <f t="shared" ca="1" si="65"/>
        <v>0</v>
      </c>
      <c r="AN119" s="33">
        <f t="shared" ca="1" si="65"/>
        <v>0</v>
      </c>
      <c r="AO119" s="33">
        <f t="shared" ca="1" si="66"/>
        <v>0</v>
      </c>
      <c r="AP119" s="33">
        <f t="shared" ca="1" si="66"/>
        <v>0</v>
      </c>
      <c r="AQ119" s="33">
        <f ca="1">SUMIFS(Amount_TI,Location_TI,$A119,FundingSource_TI,AQ$1)+SUMIFS(Amount_CS,Location_CS,$A119,Fundingsource_CS,AQ$1)+SUMIFS(Amount_ETL,Location_ETL,$A119,FundingSource_ETL,AQ$1)+SUMIFS(Amount_Other,Location_Other,$A119,FundingSource_Other,AQ$1)+SUMIFS('CSW Programs'!$J$4:$J$500,'CSW Programs'!$D$4:$D$500,'Location Totals'!$A119,'CSW Programs'!$I$4:$I$500,'School Mailing Address'!$Q$5)</f>
        <v>0</v>
      </c>
      <c r="AR119" s="33">
        <f ca="1">SUMIFS(Amount_TI,Location_TI,$A119,FundingSource_TI,AR$1)+SUMIFS(Amount_CS,Location_CS,$A119,Fundingsource_CS,AR$1)+SUMIFS(Amount_ETL,Location_ETL,$A119,FundingSource_ETL,AR$1)+SUMIFS(Amount_Other,Location_Other,$A119,FundingSource_Other,AR$1)+SUMIFS('CSW Programs'!$J$4:$J$500,'CSW Programs'!$D$4:$D$500,'Location Totals'!$A119,'CSW Programs'!$I$4:$I$500,'School Mailing Address'!$Q$6)</f>
        <v>0</v>
      </c>
      <c r="AS119" s="33">
        <f ca="1">SUMIFS(Amount_TI,Location_TI,$A119,FundingSource_TI,AS$1)+SUMIFS(Amount_CS,Location_CS,$A119,Fundingsource_CS,AS$1)+SUMIFS(Amount_ETL,Location_ETL,$A119,FundingSource_ETL,AS$1)+SUMIFS(Amount_Other,Location_Other,$A119,FundingSource_Other,AS$1)+SUMIFS('CSW Programs'!$J$4:$J$500,'CSW Programs'!$D$4:$D$500,'Location Totals'!$A119,'CSW Programs'!$I$4:$I$500,'School Mailing Address'!$Q$7)</f>
        <v>0</v>
      </c>
      <c r="AT119" s="33">
        <f ca="1">SUMIFS(Amount_TI,Location_TI,$A119,FundingSource_TI,AT$1)+SUMIFS(Amount_CS,Location_CS,$A119,Fundingsource_CS,AT$1)+SUMIFS(Amount_ETL,Location_ETL,$A119,FundingSource_ETL,AT$1)+SUMIFS(Amount_Other,Location_Other,$A119,FundingSource_Other,AT$1)+SUMIFS('CSW Programs'!$J$4:$J$500,'CSW Programs'!$D$4:$D$500,'Location Totals'!$A119,'CSW Programs'!$I$4:$I$500,'Location Totals'!$AT$1)</f>
        <v>0</v>
      </c>
      <c r="AU119" s="33">
        <f ca="1">SUMIFS(Amount_TI,Location_TI,$A119,FundingSource_TI,AU$1)+SUMIFS(Amount_CS,Location_CS,$A119,Fundingsource_CS,AU$1)+SUMIFS(Amount_ETL,Location_ETL,$A119,FundingSource_ETL,AU$1)+SUMIFS(Amount_Other,Location_Other,$A119,FundingSource_Other,AU$1)+SUMIFS('CSW Programs'!$J$4:$J$500,'CSW Programs'!$D$4:$D$500,'Location Totals'!$A119,'CSW Programs'!$I$4:$I$500,'Location Totals'!$AU$1)</f>
        <v>0</v>
      </c>
      <c r="AV119" s="33">
        <f ca="1">SUMIFS(Amount_TI,Location_TI,$A119,FundingSource_TI,AV$1)+SUMIFS(Amount_CS,Location_CS,$A119,Fundingsource_CS,AV$1)+SUMIFS(Amount_ETL,Location_ETL,$A119,FundingSource_ETL,AV$1)+SUMIFS(Amount_Other,Location_Other,$A119,FundingSource_Other,AV$1)+SUMIFS('CSW Programs'!$J$4:$J$500,'CSW Programs'!$D$4:$D$500,'Location Totals'!$A119,'CSW Programs'!$I$4:$I$500,'Location Totals'!$AV$1)</f>
        <v>0</v>
      </c>
      <c r="AW119" s="33"/>
      <c r="BR119" s="32">
        <v>118</v>
      </c>
      <c r="BT119" s="32">
        <v>118</v>
      </c>
    </row>
    <row r="120" spans="1:72" hidden="1" x14ac:dyDescent="0.2">
      <c r="A120" s="17" t="e">
        <f ca="1">IF('Cover Page'!$C$17&lt;&gt;"YES",IF(HLOOKUP($BZ$1,'District Label'!A:GR,BR120,FALSE)="","",(HLOOKUP($BZ$1,'District Label'!A:GR,BR120,FALSE))),OFFSET('BOCES SELECT'!$CH$4:$CH$402,,,COUNTIF('BOCES SELECT'!E:E,"&gt;0")))</f>
        <v>#N/A</v>
      </c>
      <c r="B120" s="33">
        <f t="shared" ca="1" si="42"/>
        <v>0</v>
      </c>
      <c r="C120" s="33">
        <f t="shared" ca="1" si="43"/>
        <v>0</v>
      </c>
      <c r="D120" s="33">
        <f t="shared" ca="1" si="50"/>
        <v>0</v>
      </c>
      <c r="E120" s="33">
        <f t="shared" ca="1" si="50"/>
        <v>0</v>
      </c>
      <c r="F120" s="33">
        <f t="shared" ca="1" si="50"/>
        <v>0</v>
      </c>
      <c r="G120" s="33">
        <f t="shared" ca="1" si="50"/>
        <v>0</v>
      </c>
      <c r="H120" s="33">
        <f t="shared" ca="1" si="53"/>
        <v>0</v>
      </c>
      <c r="I120" s="33">
        <f t="shared" ca="1" si="50"/>
        <v>0</v>
      </c>
      <c r="J120" s="50">
        <f t="shared" ca="1" si="44"/>
        <v>0</v>
      </c>
      <c r="K120" s="33">
        <f t="shared" ca="1" si="48"/>
        <v>0</v>
      </c>
      <c r="L120" s="33">
        <f t="shared" ca="1" si="45"/>
        <v>0</v>
      </c>
      <c r="M120" s="33">
        <f t="shared" ca="1" si="49"/>
        <v>0</v>
      </c>
      <c r="N120" s="33">
        <f t="shared" ca="1" si="46"/>
        <v>0</v>
      </c>
      <c r="O120" s="33">
        <f t="shared" ca="1" si="47"/>
        <v>0</v>
      </c>
      <c r="P120" s="33">
        <f t="shared" ca="1" si="60"/>
        <v>0</v>
      </c>
      <c r="Q120" s="33">
        <f t="shared" ca="1" si="60"/>
        <v>0</v>
      </c>
      <c r="R120" s="33">
        <f t="shared" ca="1" si="60"/>
        <v>0</v>
      </c>
      <c r="S120" s="33">
        <f t="shared" ca="1" si="60"/>
        <v>0</v>
      </c>
      <c r="T120" s="33">
        <f t="shared" ca="1" si="64"/>
        <v>0</v>
      </c>
      <c r="U120" s="33">
        <f t="shared" ca="1" si="64"/>
        <v>0</v>
      </c>
      <c r="V120" s="33">
        <f t="shared" ca="1" si="64"/>
        <v>0</v>
      </c>
      <c r="W120" s="33">
        <f t="shared" ca="1" si="64"/>
        <v>0</v>
      </c>
      <c r="X120" s="33">
        <f t="shared" ca="1" si="64"/>
        <v>0</v>
      </c>
      <c r="Y120" s="33">
        <f t="shared" ca="1" si="64"/>
        <v>0</v>
      </c>
      <c r="Z120" s="33">
        <f t="shared" ca="1" si="64"/>
        <v>0</v>
      </c>
      <c r="AA120" s="33">
        <f t="shared" ca="1" si="64"/>
        <v>0</v>
      </c>
      <c r="AB120" s="33">
        <f t="shared" ca="1" si="63"/>
        <v>0</v>
      </c>
      <c r="AC120" s="33">
        <f t="shared" ca="1" si="63"/>
        <v>0</v>
      </c>
      <c r="AD120" s="33">
        <f t="shared" ca="1" si="63"/>
        <v>0</v>
      </c>
      <c r="AE120" s="33">
        <f t="shared" ca="1" si="65"/>
        <v>0</v>
      </c>
      <c r="AF120" s="33">
        <f t="shared" ca="1" si="65"/>
        <v>0</v>
      </c>
      <c r="AG120" s="33">
        <f t="shared" ca="1" si="65"/>
        <v>0</v>
      </c>
      <c r="AH120" s="33">
        <f t="shared" ca="1" si="65"/>
        <v>0</v>
      </c>
      <c r="AI120" s="33">
        <f t="shared" ca="1" si="65"/>
        <v>0</v>
      </c>
      <c r="AJ120" s="33">
        <f t="shared" ca="1" si="65"/>
        <v>0</v>
      </c>
      <c r="AK120" s="33">
        <f t="shared" ca="1" si="65"/>
        <v>0</v>
      </c>
      <c r="AL120" s="33">
        <f t="shared" ca="1" si="65"/>
        <v>0</v>
      </c>
      <c r="AM120" s="33">
        <f t="shared" ca="1" si="65"/>
        <v>0</v>
      </c>
      <c r="AN120" s="33">
        <f t="shared" ca="1" si="65"/>
        <v>0</v>
      </c>
      <c r="AO120" s="33">
        <f t="shared" ca="1" si="66"/>
        <v>0</v>
      </c>
      <c r="AP120" s="33">
        <f t="shared" ca="1" si="66"/>
        <v>0</v>
      </c>
      <c r="AQ120" s="33">
        <f ca="1">SUMIFS(Amount_TI,Location_TI,$A120,FundingSource_TI,AQ$1)+SUMIFS(Amount_CS,Location_CS,$A120,Fundingsource_CS,AQ$1)+SUMIFS(Amount_ETL,Location_ETL,$A120,FundingSource_ETL,AQ$1)+SUMIFS(Amount_Other,Location_Other,$A120,FundingSource_Other,AQ$1)+SUMIFS('CSW Programs'!$J$4:$J$500,'CSW Programs'!$D$4:$D$500,'Location Totals'!$A120,'CSW Programs'!$I$4:$I$500,'School Mailing Address'!$Q$5)</f>
        <v>0</v>
      </c>
      <c r="AR120" s="33">
        <f ca="1">SUMIFS(Amount_TI,Location_TI,$A120,FundingSource_TI,AR$1)+SUMIFS(Amount_CS,Location_CS,$A120,Fundingsource_CS,AR$1)+SUMIFS(Amount_ETL,Location_ETL,$A120,FundingSource_ETL,AR$1)+SUMIFS(Amount_Other,Location_Other,$A120,FundingSource_Other,AR$1)+SUMIFS('CSW Programs'!$J$4:$J$500,'CSW Programs'!$D$4:$D$500,'Location Totals'!$A120,'CSW Programs'!$I$4:$I$500,'School Mailing Address'!$Q$6)</f>
        <v>0</v>
      </c>
      <c r="AS120" s="33">
        <f ca="1">SUMIFS(Amount_TI,Location_TI,$A120,FundingSource_TI,AS$1)+SUMIFS(Amount_CS,Location_CS,$A120,Fundingsource_CS,AS$1)+SUMIFS(Amount_ETL,Location_ETL,$A120,FundingSource_ETL,AS$1)+SUMIFS(Amount_Other,Location_Other,$A120,FundingSource_Other,AS$1)+SUMIFS('CSW Programs'!$J$4:$J$500,'CSW Programs'!$D$4:$D$500,'Location Totals'!$A120,'CSW Programs'!$I$4:$I$500,'School Mailing Address'!$Q$7)</f>
        <v>0</v>
      </c>
      <c r="AT120" s="33">
        <f ca="1">SUMIFS(Amount_TI,Location_TI,$A120,FundingSource_TI,AT$1)+SUMIFS(Amount_CS,Location_CS,$A120,Fundingsource_CS,AT$1)+SUMIFS(Amount_ETL,Location_ETL,$A120,FundingSource_ETL,AT$1)+SUMIFS(Amount_Other,Location_Other,$A120,FundingSource_Other,AT$1)+SUMIFS('CSW Programs'!$J$4:$J$500,'CSW Programs'!$D$4:$D$500,'Location Totals'!$A120,'CSW Programs'!$I$4:$I$500,'Location Totals'!$AT$1)</f>
        <v>0</v>
      </c>
      <c r="AU120" s="33">
        <f ca="1">SUMIFS(Amount_TI,Location_TI,$A120,FundingSource_TI,AU$1)+SUMIFS(Amount_CS,Location_CS,$A120,Fundingsource_CS,AU$1)+SUMIFS(Amount_ETL,Location_ETL,$A120,FundingSource_ETL,AU$1)+SUMIFS(Amount_Other,Location_Other,$A120,FundingSource_Other,AU$1)+SUMIFS('CSW Programs'!$J$4:$J$500,'CSW Programs'!$D$4:$D$500,'Location Totals'!$A120,'CSW Programs'!$I$4:$I$500,'Location Totals'!$AU$1)</f>
        <v>0</v>
      </c>
      <c r="AV120" s="33">
        <f ca="1">SUMIFS(Amount_TI,Location_TI,$A120,FundingSource_TI,AV$1)+SUMIFS(Amount_CS,Location_CS,$A120,Fundingsource_CS,AV$1)+SUMIFS(Amount_ETL,Location_ETL,$A120,FundingSource_ETL,AV$1)+SUMIFS(Amount_Other,Location_Other,$A120,FundingSource_Other,AV$1)+SUMIFS('CSW Programs'!$J$4:$J$500,'CSW Programs'!$D$4:$D$500,'Location Totals'!$A120,'CSW Programs'!$I$4:$I$500,'Location Totals'!$AV$1)</f>
        <v>0</v>
      </c>
      <c r="AW120" s="33"/>
      <c r="BR120" s="32">
        <v>119</v>
      </c>
      <c r="BT120" s="32">
        <v>119</v>
      </c>
    </row>
    <row r="121" spans="1:72" hidden="1" x14ac:dyDescent="0.2">
      <c r="A121" s="17" t="e">
        <f ca="1">IF('Cover Page'!$C$17&lt;&gt;"YES",IF(HLOOKUP($BZ$1,'District Label'!A:GR,BR121,FALSE)="","",(HLOOKUP($BZ$1,'District Label'!A:GR,BR121,FALSE))),OFFSET('BOCES SELECT'!$CH$4:$CH$402,,,COUNTIF('BOCES SELECT'!E:E,"&gt;0")))</f>
        <v>#N/A</v>
      </c>
      <c r="B121" s="33">
        <f t="shared" ca="1" si="42"/>
        <v>0</v>
      </c>
      <c r="C121" s="33">
        <f t="shared" ca="1" si="43"/>
        <v>0</v>
      </c>
      <c r="D121" s="33">
        <f t="shared" ca="1" si="50"/>
        <v>0</v>
      </c>
      <c r="E121" s="33">
        <f t="shared" ca="1" si="50"/>
        <v>0</v>
      </c>
      <c r="F121" s="33">
        <f t="shared" ca="1" si="50"/>
        <v>0</v>
      </c>
      <c r="G121" s="33">
        <f t="shared" ca="1" si="50"/>
        <v>0</v>
      </c>
      <c r="H121" s="33">
        <f t="shared" ca="1" si="53"/>
        <v>0</v>
      </c>
      <c r="I121" s="33">
        <f t="shared" ca="1" si="50"/>
        <v>0</v>
      </c>
      <c r="J121" s="50">
        <f t="shared" ca="1" si="44"/>
        <v>0</v>
      </c>
      <c r="K121" s="33">
        <f t="shared" ca="1" si="48"/>
        <v>0</v>
      </c>
      <c r="L121" s="33">
        <f t="shared" ca="1" si="45"/>
        <v>0</v>
      </c>
      <c r="M121" s="33">
        <f t="shared" ca="1" si="49"/>
        <v>0</v>
      </c>
      <c r="N121" s="33">
        <f t="shared" ca="1" si="46"/>
        <v>0</v>
      </c>
      <c r="O121" s="33">
        <f t="shared" ca="1" si="47"/>
        <v>0</v>
      </c>
      <c r="P121" s="33">
        <f t="shared" ca="1" si="60"/>
        <v>0</v>
      </c>
      <c r="Q121" s="33">
        <f t="shared" ca="1" si="60"/>
        <v>0</v>
      </c>
      <c r="R121" s="33">
        <f t="shared" ca="1" si="60"/>
        <v>0</v>
      </c>
      <c r="S121" s="33">
        <f t="shared" ca="1" si="60"/>
        <v>0</v>
      </c>
      <c r="T121" s="33">
        <f t="shared" ca="1" si="64"/>
        <v>0</v>
      </c>
      <c r="U121" s="33">
        <f t="shared" ca="1" si="64"/>
        <v>0</v>
      </c>
      <c r="V121" s="33">
        <f t="shared" ca="1" si="64"/>
        <v>0</v>
      </c>
      <c r="W121" s="33">
        <f t="shared" ca="1" si="64"/>
        <v>0</v>
      </c>
      <c r="X121" s="33">
        <f t="shared" ca="1" si="64"/>
        <v>0</v>
      </c>
      <c r="Y121" s="33">
        <f t="shared" ca="1" si="64"/>
        <v>0</v>
      </c>
      <c r="Z121" s="33">
        <f t="shared" ca="1" si="64"/>
        <v>0</v>
      </c>
      <c r="AA121" s="33">
        <f t="shared" ca="1" si="64"/>
        <v>0</v>
      </c>
      <c r="AB121" s="33">
        <f t="shared" ca="1" si="63"/>
        <v>0</v>
      </c>
      <c r="AC121" s="33">
        <f t="shared" ca="1" si="63"/>
        <v>0</v>
      </c>
      <c r="AD121" s="33">
        <f t="shared" ca="1" si="63"/>
        <v>0</v>
      </c>
      <c r="AE121" s="33">
        <f t="shared" ca="1" si="65"/>
        <v>0</v>
      </c>
      <c r="AF121" s="33">
        <f t="shared" ca="1" si="65"/>
        <v>0</v>
      </c>
      <c r="AG121" s="33">
        <f t="shared" ca="1" si="65"/>
        <v>0</v>
      </c>
      <c r="AH121" s="33">
        <f t="shared" ca="1" si="65"/>
        <v>0</v>
      </c>
      <c r="AI121" s="33">
        <f t="shared" ca="1" si="65"/>
        <v>0</v>
      </c>
      <c r="AJ121" s="33">
        <f t="shared" ca="1" si="65"/>
        <v>0</v>
      </c>
      <c r="AK121" s="33">
        <f t="shared" ca="1" si="65"/>
        <v>0</v>
      </c>
      <c r="AL121" s="33">
        <f t="shared" ca="1" si="65"/>
        <v>0</v>
      </c>
      <c r="AM121" s="33">
        <f t="shared" ca="1" si="65"/>
        <v>0</v>
      </c>
      <c r="AN121" s="33">
        <f t="shared" ca="1" si="65"/>
        <v>0</v>
      </c>
      <c r="AO121" s="33">
        <f t="shared" ca="1" si="66"/>
        <v>0</v>
      </c>
      <c r="AP121" s="33">
        <f t="shared" ca="1" si="66"/>
        <v>0</v>
      </c>
      <c r="AQ121" s="33">
        <f ca="1">SUMIFS(Amount_TI,Location_TI,$A121,FundingSource_TI,AQ$1)+SUMIFS(Amount_CS,Location_CS,$A121,Fundingsource_CS,AQ$1)+SUMIFS(Amount_ETL,Location_ETL,$A121,FundingSource_ETL,AQ$1)+SUMIFS(Amount_Other,Location_Other,$A121,FundingSource_Other,AQ$1)+SUMIFS('CSW Programs'!$J$4:$J$500,'CSW Programs'!$D$4:$D$500,'Location Totals'!$A121,'CSW Programs'!$I$4:$I$500,'School Mailing Address'!$Q$5)</f>
        <v>0</v>
      </c>
      <c r="AR121" s="33">
        <f ca="1">SUMIFS(Amount_TI,Location_TI,$A121,FundingSource_TI,AR$1)+SUMIFS(Amount_CS,Location_CS,$A121,Fundingsource_CS,AR$1)+SUMIFS(Amount_ETL,Location_ETL,$A121,FundingSource_ETL,AR$1)+SUMIFS(Amount_Other,Location_Other,$A121,FundingSource_Other,AR$1)+SUMIFS('CSW Programs'!$J$4:$J$500,'CSW Programs'!$D$4:$D$500,'Location Totals'!$A121,'CSW Programs'!$I$4:$I$500,'School Mailing Address'!$Q$6)</f>
        <v>0</v>
      </c>
      <c r="AS121" s="33">
        <f ca="1">SUMIFS(Amount_TI,Location_TI,$A121,FundingSource_TI,AS$1)+SUMIFS(Amount_CS,Location_CS,$A121,Fundingsource_CS,AS$1)+SUMIFS(Amount_ETL,Location_ETL,$A121,FundingSource_ETL,AS$1)+SUMIFS(Amount_Other,Location_Other,$A121,FundingSource_Other,AS$1)+SUMIFS('CSW Programs'!$J$4:$J$500,'CSW Programs'!$D$4:$D$500,'Location Totals'!$A121,'CSW Programs'!$I$4:$I$500,'School Mailing Address'!$Q$7)</f>
        <v>0</v>
      </c>
      <c r="AT121" s="33">
        <f ca="1">SUMIFS(Amount_TI,Location_TI,$A121,FundingSource_TI,AT$1)+SUMIFS(Amount_CS,Location_CS,$A121,Fundingsource_CS,AT$1)+SUMIFS(Amount_ETL,Location_ETL,$A121,FundingSource_ETL,AT$1)+SUMIFS(Amount_Other,Location_Other,$A121,FundingSource_Other,AT$1)+SUMIFS('CSW Programs'!$J$4:$J$500,'CSW Programs'!$D$4:$D$500,'Location Totals'!$A121,'CSW Programs'!$I$4:$I$500,'Location Totals'!$AT$1)</f>
        <v>0</v>
      </c>
      <c r="AU121" s="33">
        <f ca="1">SUMIFS(Amount_TI,Location_TI,$A121,FundingSource_TI,AU$1)+SUMIFS(Amount_CS,Location_CS,$A121,Fundingsource_CS,AU$1)+SUMIFS(Amount_ETL,Location_ETL,$A121,FundingSource_ETL,AU$1)+SUMIFS(Amount_Other,Location_Other,$A121,FundingSource_Other,AU$1)+SUMIFS('CSW Programs'!$J$4:$J$500,'CSW Programs'!$D$4:$D$500,'Location Totals'!$A121,'CSW Programs'!$I$4:$I$500,'Location Totals'!$AU$1)</f>
        <v>0</v>
      </c>
      <c r="AV121" s="33">
        <f ca="1">SUMIFS(Amount_TI,Location_TI,$A121,FundingSource_TI,AV$1)+SUMIFS(Amount_CS,Location_CS,$A121,Fundingsource_CS,AV$1)+SUMIFS(Amount_ETL,Location_ETL,$A121,FundingSource_ETL,AV$1)+SUMIFS(Amount_Other,Location_Other,$A121,FundingSource_Other,AV$1)+SUMIFS('CSW Programs'!$J$4:$J$500,'CSW Programs'!$D$4:$D$500,'Location Totals'!$A121,'CSW Programs'!$I$4:$I$500,'Location Totals'!$AV$1)</f>
        <v>0</v>
      </c>
      <c r="AW121" s="33"/>
      <c r="BR121" s="32">
        <v>120</v>
      </c>
      <c r="BT121" s="32">
        <v>120</v>
      </c>
    </row>
    <row r="122" spans="1:72" hidden="1" x14ac:dyDescent="0.2">
      <c r="A122" s="17" t="e">
        <f ca="1">IF('Cover Page'!$C$17&lt;&gt;"YES",IF(HLOOKUP($BZ$1,'District Label'!A:GR,BR122,FALSE)="","",(HLOOKUP($BZ$1,'District Label'!A:GR,BR122,FALSE))),OFFSET('BOCES SELECT'!$CH$4:$CH$402,,,COUNTIF('BOCES SELECT'!E:E,"&gt;0")))</f>
        <v>#N/A</v>
      </c>
      <c r="B122" s="33">
        <f t="shared" ca="1" si="42"/>
        <v>0</v>
      </c>
      <c r="C122" s="33">
        <f t="shared" ca="1" si="43"/>
        <v>0</v>
      </c>
      <c r="D122" s="33">
        <f t="shared" ref="D122:I172" ca="1" si="67">SUMIFS(Amount_TI,Location_TI,$A122,source_ti,D$1)+SUMIFS(Amount_CS,Location_CS,$A122,source_cs,D$1)+SUMIFS(Amount_ETL,Location_ETL,$A122,source_etl,D$1)+SUMIFS(Amount_Other,Location_Other,$A122,source_other,D$1)+SUMIFS(Amount_SW,Location_SW,$A122,FundingSource_SW,D$1)</f>
        <v>0</v>
      </c>
      <c r="E122" s="33">
        <f t="shared" ca="1" si="67"/>
        <v>0</v>
      </c>
      <c r="F122" s="33">
        <f t="shared" ca="1" si="67"/>
        <v>0</v>
      </c>
      <c r="G122" s="33">
        <f t="shared" ca="1" si="67"/>
        <v>0</v>
      </c>
      <c r="H122" s="33">
        <f t="shared" ca="1" si="53"/>
        <v>0</v>
      </c>
      <c r="I122" s="33">
        <f t="shared" ca="1" si="67"/>
        <v>0</v>
      </c>
      <c r="J122" s="50">
        <f t="shared" ca="1" si="44"/>
        <v>0</v>
      </c>
      <c r="K122" s="33">
        <f t="shared" ca="1" si="48"/>
        <v>0</v>
      </c>
      <c r="L122" s="33">
        <f t="shared" ca="1" si="45"/>
        <v>0</v>
      </c>
      <c r="M122" s="33">
        <f t="shared" ca="1" si="49"/>
        <v>0</v>
      </c>
      <c r="N122" s="33">
        <f t="shared" ca="1" si="46"/>
        <v>0</v>
      </c>
      <c r="O122" s="33">
        <f t="shared" ca="1" si="47"/>
        <v>0</v>
      </c>
      <c r="P122" s="33">
        <f t="shared" ca="1" si="60"/>
        <v>0</v>
      </c>
      <c r="Q122" s="33">
        <f t="shared" ca="1" si="60"/>
        <v>0</v>
      </c>
      <c r="R122" s="33">
        <f t="shared" ca="1" si="60"/>
        <v>0</v>
      </c>
      <c r="S122" s="33">
        <f t="shared" ca="1" si="60"/>
        <v>0</v>
      </c>
      <c r="T122" s="33">
        <f t="shared" ca="1" si="64"/>
        <v>0</v>
      </c>
      <c r="U122" s="33">
        <f t="shared" ca="1" si="64"/>
        <v>0</v>
      </c>
      <c r="V122" s="33">
        <f t="shared" ca="1" si="64"/>
        <v>0</v>
      </c>
      <c r="W122" s="33">
        <f t="shared" ca="1" si="64"/>
        <v>0</v>
      </c>
      <c r="X122" s="33">
        <f t="shared" ca="1" si="64"/>
        <v>0</v>
      </c>
      <c r="Y122" s="33">
        <f t="shared" ca="1" si="64"/>
        <v>0</v>
      </c>
      <c r="Z122" s="33">
        <f t="shared" ca="1" si="64"/>
        <v>0</v>
      </c>
      <c r="AA122" s="33">
        <f t="shared" ca="1" si="64"/>
        <v>0</v>
      </c>
      <c r="AB122" s="33">
        <f t="shared" ca="1" si="63"/>
        <v>0</v>
      </c>
      <c r="AC122" s="33">
        <f t="shared" ca="1" si="63"/>
        <v>0</v>
      </c>
      <c r="AD122" s="33">
        <f t="shared" ca="1" si="63"/>
        <v>0</v>
      </c>
      <c r="AE122" s="33">
        <f t="shared" ca="1" si="65"/>
        <v>0</v>
      </c>
      <c r="AF122" s="33">
        <f t="shared" ca="1" si="65"/>
        <v>0</v>
      </c>
      <c r="AG122" s="33">
        <f t="shared" ca="1" si="65"/>
        <v>0</v>
      </c>
      <c r="AH122" s="33">
        <f t="shared" ca="1" si="65"/>
        <v>0</v>
      </c>
      <c r="AI122" s="33">
        <f t="shared" ca="1" si="65"/>
        <v>0</v>
      </c>
      <c r="AJ122" s="33">
        <f t="shared" ca="1" si="65"/>
        <v>0</v>
      </c>
      <c r="AK122" s="33">
        <f t="shared" ca="1" si="65"/>
        <v>0</v>
      </c>
      <c r="AL122" s="33">
        <f t="shared" ca="1" si="65"/>
        <v>0</v>
      </c>
      <c r="AM122" s="33">
        <f t="shared" ca="1" si="65"/>
        <v>0</v>
      </c>
      <c r="AN122" s="33">
        <f t="shared" ca="1" si="65"/>
        <v>0</v>
      </c>
      <c r="AO122" s="33">
        <f t="shared" ca="1" si="66"/>
        <v>0</v>
      </c>
      <c r="AP122" s="33">
        <f t="shared" ca="1" si="66"/>
        <v>0</v>
      </c>
      <c r="AQ122" s="33">
        <f ca="1">SUMIFS(Amount_TI,Location_TI,$A122,FundingSource_TI,AQ$1)+SUMIFS(Amount_CS,Location_CS,$A122,Fundingsource_CS,AQ$1)+SUMIFS(Amount_ETL,Location_ETL,$A122,FundingSource_ETL,AQ$1)+SUMIFS(Amount_Other,Location_Other,$A122,FundingSource_Other,AQ$1)+SUMIFS('CSW Programs'!$J$4:$J$500,'CSW Programs'!$D$4:$D$500,'Location Totals'!$A122,'CSW Programs'!$I$4:$I$500,'School Mailing Address'!$Q$5)</f>
        <v>0</v>
      </c>
      <c r="AR122" s="33">
        <f ca="1">SUMIFS(Amount_TI,Location_TI,$A122,FundingSource_TI,AR$1)+SUMIFS(Amount_CS,Location_CS,$A122,Fundingsource_CS,AR$1)+SUMIFS(Amount_ETL,Location_ETL,$A122,FundingSource_ETL,AR$1)+SUMIFS(Amount_Other,Location_Other,$A122,FundingSource_Other,AR$1)+SUMIFS('CSW Programs'!$J$4:$J$500,'CSW Programs'!$D$4:$D$500,'Location Totals'!$A122,'CSW Programs'!$I$4:$I$500,'School Mailing Address'!$Q$6)</f>
        <v>0</v>
      </c>
      <c r="AS122" s="33">
        <f ca="1">SUMIFS(Amount_TI,Location_TI,$A122,FundingSource_TI,AS$1)+SUMIFS(Amount_CS,Location_CS,$A122,Fundingsource_CS,AS$1)+SUMIFS(Amount_ETL,Location_ETL,$A122,FundingSource_ETL,AS$1)+SUMIFS(Amount_Other,Location_Other,$A122,FundingSource_Other,AS$1)+SUMIFS('CSW Programs'!$J$4:$J$500,'CSW Programs'!$D$4:$D$500,'Location Totals'!$A122,'CSW Programs'!$I$4:$I$500,'School Mailing Address'!$Q$7)</f>
        <v>0</v>
      </c>
      <c r="AT122" s="33">
        <f ca="1">SUMIFS(Amount_TI,Location_TI,$A122,FundingSource_TI,AT$1)+SUMIFS(Amount_CS,Location_CS,$A122,Fundingsource_CS,AT$1)+SUMIFS(Amount_ETL,Location_ETL,$A122,FundingSource_ETL,AT$1)+SUMIFS(Amount_Other,Location_Other,$A122,FundingSource_Other,AT$1)+SUMIFS('CSW Programs'!$J$4:$J$500,'CSW Programs'!$D$4:$D$500,'Location Totals'!$A122,'CSW Programs'!$I$4:$I$500,'Location Totals'!$AT$1)</f>
        <v>0</v>
      </c>
      <c r="AU122" s="33">
        <f ca="1">SUMIFS(Amount_TI,Location_TI,$A122,FundingSource_TI,AU$1)+SUMIFS(Amount_CS,Location_CS,$A122,Fundingsource_CS,AU$1)+SUMIFS(Amount_ETL,Location_ETL,$A122,FundingSource_ETL,AU$1)+SUMIFS(Amount_Other,Location_Other,$A122,FundingSource_Other,AU$1)+SUMIFS('CSW Programs'!$J$4:$J$500,'CSW Programs'!$D$4:$D$500,'Location Totals'!$A122,'CSW Programs'!$I$4:$I$500,'Location Totals'!$AU$1)</f>
        <v>0</v>
      </c>
      <c r="AV122" s="33">
        <f ca="1">SUMIFS(Amount_TI,Location_TI,$A122,FundingSource_TI,AV$1)+SUMIFS(Amount_CS,Location_CS,$A122,Fundingsource_CS,AV$1)+SUMIFS(Amount_ETL,Location_ETL,$A122,FundingSource_ETL,AV$1)+SUMIFS(Amount_Other,Location_Other,$A122,FundingSource_Other,AV$1)+SUMIFS('CSW Programs'!$J$4:$J$500,'CSW Programs'!$D$4:$D$500,'Location Totals'!$A122,'CSW Programs'!$I$4:$I$500,'Location Totals'!$AV$1)</f>
        <v>0</v>
      </c>
      <c r="AW122" s="33"/>
      <c r="BR122" s="32">
        <v>121</v>
      </c>
      <c r="BT122" s="32">
        <v>121</v>
      </c>
    </row>
    <row r="123" spans="1:72" hidden="1" x14ac:dyDescent="0.2">
      <c r="A123" s="17" t="e">
        <f ca="1">IF('Cover Page'!$C$17&lt;&gt;"YES",IF(HLOOKUP($BZ$1,'District Label'!A:GR,BR123,FALSE)="","",(HLOOKUP($BZ$1,'District Label'!A:GR,BR123,FALSE))),OFFSET('BOCES SELECT'!$CH$4:$CH$402,,,COUNTIF('BOCES SELECT'!E:E,"&gt;0")))</f>
        <v>#N/A</v>
      </c>
      <c r="B123" s="33">
        <f t="shared" ca="1" si="42"/>
        <v>0</v>
      </c>
      <c r="C123" s="33">
        <f t="shared" ca="1" si="43"/>
        <v>0</v>
      </c>
      <c r="D123" s="33">
        <f t="shared" ca="1" si="67"/>
        <v>0</v>
      </c>
      <c r="E123" s="33">
        <f t="shared" ca="1" si="67"/>
        <v>0</v>
      </c>
      <c r="F123" s="33">
        <f t="shared" ca="1" si="67"/>
        <v>0</v>
      </c>
      <c r="G123" s="33">
        <f t="shared" ca="1" si="67"/>
        <v>0</v>
      </c>
      <c r="H123" s="33">
        <f t="shared" ca="1" si="53"/>
        <v>0</v>
      </c>
      <c r="I123" s="33">
        <f t="shared" ca="1" si="67"/>
        <v>0</v>
      </c>
      <c r="J123" s="50">
        <f t="shared" ca="1" si="44"/>
        <v>0</v>
      </c>
      <c r="K123" s="33">
        <f t="shared" ca="1" si="48"/>
        <v>0</v>
      </c>
      <c r="L123" s="33">
        <f t="shared" ca="1" si="45"/>
        <v>0</v>
      </c>
      <c r="M123" s="33">
        <f t="shared" ca="1" si="49"/>
        <v>0</v>
      </c>
      <c r="N123" s="33">
        <f t="shared" ca="1" si="46"/>
        <v>0</v>
      </c>
      <c r="O123" s="33">
        <f t="shared" ca="1" si="47"/>
        <v>0</v>
      </c>
      <c r="P123" s="33">
        <f t="shared" ca="1" si="60"/>
        <v>0</v>
      </c>
      <c r="Q123" s="33">
        <f t="shared" ca="1" si="60"/>
        <v>0</v>
      </c>
      <c r="R123" s="33">
        <f t="shared" ca="1" si="60"/>
        <v>0</v>
      </c>
      <c r="S123" s="33">
        <f t="shared" ca="1" si="60"/>
        <v>0</v>
      </c>
      <c r="T123" s="33">
        <f t="shared" ca="1" si="64"/>
        <v>0</v>
      </c>
      <c r="U123" s="33">
        <f t="shared" ca="1" si="64"/>
        <v>0</v>
      </c>
      <c r="V123" s="33">
        <f t="shared" ca="1" si="64"/>
        <v>0</v>
      </c>
      <c r="W123" s="33">
        <f t="shared" ca="1" si="64"/>
        <v>0</v>
      </c>
      <c r="X123" s="33">
        <f t="shared" ca="1" si="64"/>
        <v>0</v>
      </c>
      <c r="Y123" s="33">
        <f t="shared" ca="1" si="64"/>
        <v>0</v>
      </c>
      <c r="Z123" s="33">
        <f t="shared" ca="1" si="64"/>
        <v>0</v>
      </c>
      <c r="AA123" s="33">
        <f t="shared" ca="1" si="64"/>
        <v>0</v>
      </c>
      <c r="AB123" s="33">
        <f t="shared" ca="1" si="63"/>
        <v>0</v>
      </c>
      <c r="AC123" s="33">
        <f t="shared" ca="1" si="63"/>
        <v>0</v>
      </c>
      <c r="AD123" s="33">
        <f t="shared" ca="1" si="63"/>
        <v>0</v>
      </c>
      <c r="AE123" s="33">
        <f t="shared" ca="1" si="65"/>
        <v>0</v>
      </c>
      <c r="AF123" s="33">
        <f t="shared" ca="1" si="65"/>
        <v>0</v>
      </c>
      <c r="AG123" s="33">
        <f t="shared" ca="1" si="65"/>
        <v>0</v>
      </c>
      <c r="AH123" s="33">
        <f t="shared" ca="1" si="65"/>
        <v>0</v>
      </c>
      <c r="AI123" s="33">
        <f t="shared" ca="1" si="65"/>
        <v>0</v>
      </c>
      <c r="AJ123" s="33">
        <f t="shared" ca="1" si="65"/>
        <v>0</v>
      </c>
      <c r="AK123" s="33">
        <f t="shared" ca="1" si="65"/>
        <v>0</v>
      </c>
      <c r="AL123" s="33">
        <f t="shared" ca="1" si="65"/>
        <v>0</v>
      </c>
      <c r="AM123" s="33">
        <f t="shared" ca="1" si="65"/>
        <v>0</v>
      </c>
      <c r="AN123" s="33">
        <f t="shared" ca="1" si="65"/>
        <v>0</v>
      </c>
      <c r="AO123" s="33">
        <f t="shared" ca="1" si="66"/>
        <v>0</v>
      </c>
      <c r="AP123" s="33">
        <f t="shared" ca="1" si="66"/>
        <v>0</v>
      </c>
      <c r="AQ123" s="33">
        <f ca="1">SUMIFS(Amount_TI,Location_TI,$A123,FundingSource_TI,AQ$1)+SUMIFS(Amount_CS,Location_CS,$A123,Fundingsource_CS,AQ$1)+SUMIFS(Amount_ETL,Location_ETL,$A123,FundingSource_ETL,AQ$1)+SUMIFS(Amount_Other,Location_Other,$A123,FundingSource_Other,AQ$1)+SUMIFS('CSW Programs'!$J$4:$J$500,'CSW Programs'!$D$4:$D$500,'Location Totals'!$A123,'CSW Programs'!$I$4:$I$500,'School Mailing Address'!$Q$5)</f>
        <v>0</v>
      </c>
      <c r="AR123" s="33">
        <f ca="1">SUMIFS(Amount_TI,Location_TI,$A123,FundingSource_TI,AR$1)+SUMIFS(Amount_CS,Location_CS,$A123,Fundingsource_CS,AR$1)+SUMIFS(Amount_ETL,Location_ETL,$A123,FundingSource_ETL,AR$1)+SUMIFS(Amount_Other,Location_Other,$A123,FundingSource_Other,AR$1)+SUMIFS('CSW Programs'!$J$4:$J$500,'CSW Programs'!$D$4:$D$500,'Location Totals'!$A123,'CSW Programs'!$I$4:$I$500,'School Mailing Address'!$Q$6)</f>
        <v>0</v>
      </c>
      <c r="AS123" s="33">
        <f ca="1">SUMIFS(Amount_TI,Location_TI,$A123,FundingSource_TI,AS$1)+SUMIFS(Amount_CS,Location_CS,$A123,Fundingsource_CS,AS$1)+SUMIFS(Amount_ETL,Location_ETL,$A123,FundingSource_ETL,AS$1)+SUMIFS(Amount_Other,Location_Other,$A123,FundingSource_Other,AS$1)+SUMIFS('CSW Programs'!$J$4:$J$500,'CSW Programs'!$D$4:$D$500,'Location Totals'!$A123,'CSW Programs'!$I$4:$I$500,'School Mailing Address'!$Q$7)</f>
        <v>0</v>
      </c>
      <c r="AT123" s="33">
        <f ca="1">SUMIFS(Amount_TI,Location_TI,$A123,FundingSource_TI,AT$1)+SUMIFS(Amount_CS,Location_CS,$A123,Fundingsource_CS,AT$1)+SUMIFS(Amount_ETL,Location_ETL,$A123,FundingSource_ETL,AT$1)+SUMIFS(Amount_Other,Location_Other,$A123,FundingSource_Other,AT$1)+SUMIFS('CSW Programs'!$J$4:$J$500,'CSW Programs'!$D$4:$D$500,'Location Totals'!$A123,'CSW Programs'!$I$4:$I$500,'Location Totals'!$AT$1)</f>
        <v>0</v>
      </c>
      <c r="AU123" s="33">
        <f ca="1">SUMIFS(Amount_TI,Location_TI,$A123,FundingSource_TI,AU$1)+SUMIFS(Amount_CS,Location_CS,$A123,Fundingsource_CS,AU$1)+SUMIFS(Amount_ETL,Location_ETL,$A123,FundingSource_ETL,AU$1)+SUMIFS(Amount_Other,Location_Other,$A123,FundingSource_Other,AU$1)+SUMIFS('CSW Programs'!$J$4:$J$500,'CSW Programs'!$D$4:$D$500,'Location Totals'!$A123,'CSW Programs'!$I$4:$I$500,'Location Totals'!$AU$1)</f>
        <v>0</v>
      </c>
      <c r="AV123" s="33">
        <f ca="1">SUMIFS(Amount_TI,Location_TI,$A123,FundingSource_TI,AV$1)+SUMIFS(Amount_CS,Location_CS,$A123,Fundingsource_CS,AV$1)+SUMIFS(Amount_ETL,Location_ETL,$A123,FundingSource_ETL,AV$1)+SUMIFS(Amount_Other,Location_Other,$A123,FundingSource_Other,AV$1)+SUMIFS('CSW Programs'!$J$4:$J$500,'CSW Programs'!$D$4:$D$500,'Location Totals'!$A123,'CSW Programs'!$I$4:$I$500,'Location Totals'!$AV$1)</f>
        <v>0</v>
      </c>
      <c r="AW123" s="33"/>
      <c r="BR123" s="32">
        <v>122</v>
      </c>
      <c r="BT123" s="32">
        <v>122</v>
      </c>
    </row>
    <row r="124" spans="1:72" hidden="1" x14ac:dyDescent="0.2">
      <c r="A124" s="17" t="e">
        <f ca="1">IF('Cover Page'!$C$17&lt;&gt;"YES",IF(HLOOKUP($BZ$1,'District Label'!A:GR,BR124,FALSE)="","",(HLOOKUP($BZ$1,'District Label'!A:GR,BR124,FALSE))),OFFSET('BOCES SELECT'!$CH$4:$CH$402,,,COUNTIF('BOCES SELECT'!E:E,"&gt;0")))</f>
        <v>#N/A</v>
      </c>
      <c r="B124" s="33">
        <f t="shared" ca="1" si="42"/>
        <v>0</v>
      </c>
      <c r="C124" s="33">
        <f t="shared" ca="1" si="43"/>
        <v>0</v>
      </c>
      <c r="D124" s="33">
        <f t="shared" ca="1" si="67"/>
        <v>0</v>
      </c>
      <c r="E124" s="33">
        <f t="shared" ca="1" si="67"/>
        <v>0</v>
      </c>
      <c r="F124" s="33">
        <f t="shared" ca="1" si="67"/>
        <v>0</v>
      </c>
      <c r="G124" s="33">
        <f t="shared" ca="1" si="67"/>
        <v>0</v>
      </c>
      <c r="H124" s="33">
        <f t="shared" ca="1" si="53"/>
        <v>0</v>
      </c>
      <c r="I124" s="33">
        <f t="shared" ca="1" si="67"/>
        <v>0</v>
      </c>
      <c r="J124" s="50">
        <f t="shared" ca="1" si="44"/>
        <v>0</v>
      </c>
      <c r="K124" s="33">
        <f t="shared" ca="1" si="48"/>
        <v>0</v>
      </c>
      <c r="L124" s="33">
        <f t="shared" ca="1" si="45"/>
        <v>0</v>
      </c>
      <c r="M124" s="33">
        <f t="shared" ca="1" si="49"/>
        <v>0</v>
      </c>
      <c r="N124" s="33">
        <f t="shared" ca="1" si="46"/>
        <v>0</v>
      </c>
      <c r="O124" s="33">
        <f t="shared" ca="1" si="47"/>
        <v>0</v>
      </c>
      <c r="P124" s="33">
        <f t="shared" ref="P124:S143" ca="1" si="68">SUMIFS(Amount_TI,Location_TI,$A124,Program_TI,P$1)+SUMIFS(Amount_CS,Location_CS,$A124,Program_CS,P$1)+SUMIFS(Amount_ETL,Location_ETL,$A124,Program_ETL,P$1)+SUMIFS(Amount_Other,Location_Other,$A124,Program_Other,P$1)</f>
        <v>0</v>
      </c>
      <c r="Q124" s="33">
        <f t="shared" ca="1" si="68"/>
        <v>0</v>
      </c>
      <c r="R124" s="33">
        <f t="shared" ca="1" si="68"/>
        <v>0</v>
      </c>
      <c r="S124" s="33">
        <f t="shared" ca="1" si="68"/>
        <v>0</v>
      </c>
      <c r="T124" s="33">
        <f t="shared" ca="1" si="64"/>
        <v>0</v>
      </c>
      <c r="U124" s="33">
        <f t="shared" ca="1" si="64"/>
        <v>0</v>
      </c>
      <c r="V124" s="33">
        <f t="shared" ca="1" si="64"/>
        <v>0</v>
      </c>
      <c r="W124" s="33">
        <f t="shared" ca="1" si="64"/>
        <v>0</v>
      </c>
      <c r="X124" s="33">
        <f t="shared" ca="1" si="64"/>
        <v>0</v>
      </c>
      <c r="Y124" s="33">
        <f t="shared" ca="1" si="64"/>
        <v>0</v>
      </c>
      <c r="Z124" s="33">
        <f t="shared" ca="1" si="64"/>
        <v>0</v>
      </c>
      <c r="AA124" s="33">
        <f t="shared" ca="1" si="64"/>
        <v>0</v>
      </c>
      <c r="AB124" s="33">
        <f t="shared" ca="1" si="63"/>
        <v>0</v>
      </c>
      <c r="AC124" s="33">
        <f t="shared" ca="1" si="63"/>
        <v>0</v>
      </c>
      <c r="AD124" s="33">
        <f t="shared" ca="1" si="63"/>
        <v>0</v>
      </c>
      <c r="AE124" s="33">
        <f t="shared" ref="AE124:AN133" ca="1" si="69">SUMIFS(Amount_TI,Location_TI,$A124,FundingSource_TI,AE$1)+SUMIFS(Amount_CS,Location_CS,$A124,Fundingsource_CS,AE$1)+SUMIFS(Amount_ETL,Location_ETL,$A124,FundingSource_ETL,AE$1)+SUMIFS(Amount_Other,Location_Other,$A124,FundingSource_Other,AE$1)</f>
        <v>0</v>
      </c>
      <c r="AF124" s="33">
        <f t="shared" ca="1" si="69"/>
        <v>0</v>
      </c>
      <c r="AG124" s="33">
        <f t="shared" ca="1" si="69"/>
        <v>0</v>
      </c>
      <c r="AH124" s="33">
        <f t="shared" ca="1" si="69"/>
        <v>0</v>
      </c>
      <c r="AI124" s="33">
        <f t="shared" ca="1" si="69"/>
        <v>0</v>
      </c>
      <c r="AJ124" s="33">
        <f t="shared" ca="1" si="69"/>
        <v>0</v>
      </c>
      <c r="AK124" s="33">
        <f t="shared" ca="1" si="69"/>
        <v>0</v>
      </c>
      <c r="AL124" s="33">
        <f t="shared" ca="1" si="69"/>
        <v>0</v>
      </c>
      <c r="AM124" s="33">
        <f t="shared" ca="1" si="69"/>
        <v>0</v>
      </c>
      <c r="AN124" s="33">
        <f t="shared" ca="1" si="69"/>
        <v>0</v>
      </c>
      <c r="AO124" s="33">
        <f t="shared" ref="AO124:AP133" ca="1" si="70">SUMIFS(Amount_TI,Location_TI,$A124,FundingSource_TI,AO$1)+SUMIFS(Amount_CS,Location_CS,$A124,Fundingsource_CS,AO$1)+SUMIFS(Amount_ETL,Location_ETL,$A124,FundingSource_ETL,AO$1)+SUMIFS(Amount_Other,Location_Other,$A124,FundingSource_Other,AO$1)</f>
        <v>0</v>
      </c>
      <c r="AP124" s="33">
        <f t="shared" ca="1" si="70"/>
        <v>0</v>
      </c>
      <c r="AQ124" s="33">
        <f ca="1">SUMIFS(Amount_TI,Location_TI,$A124,FundingSource_TI,AQ$1)+SUMIFS(Amount_CS,Location_CS,$A124,Fundingsource_CS,AQ$1)+SUMIFS(Amount_ETL,Location_ETL,$A124,FundingSource_ETL,AQ$1)+SUMIFS(Amount_Other,Location_Other,$A124,FundingSource_Other,AQ$1)+SUMIFS('CSW Programs'!$J$4:$J$500,'CSW Programs'!$D$4:$D$500,'Location Totals'!$A124,'CSW Programs'!$I$4:$I$500,'School Mailing Address'!$Q$5)</f>
        <v>0</v>
      </c>
      <c r="AR124" s="33">
        <f ca="1">SUMIFS(Amount_TI,Location_TI,$A124,FundingSource_TI,AR$1)+SUMIFS(Amount_CS,Location_CS,$A124,Fundingsource_CS,AR$1)+SUMIFS(Amount_ETL,Location_ETL,$A124,FundingSource_ETL,AR$1)+SUMIFS(Amount_Other,Location_Other,$A124,FundingSource_Other,AR$1)+SUMIFS('CSW Programs'!$J$4:$J$500,'CSW Programs'!$D$4:$D$500,'Location Totals'!$A124,'CSW Programs'!$I$4:$I$500,'School Mailing Address'!$Q$6)</f>
        <v>0</v>
      </c>
      <c r="AS124" s="33">
        <f ca="1">SUMIFS(Amount_TI,Location_TI,$A124,FundingSource_TI,AS$1)+SUMIFS(Amount_CS,Location_CS,$A124,Fundingsource_CS,AS$1)+SUMIFS(Amount_ETL,Location_ETL,$A124,FundingSource_ETL,AS$1)+SUMIFS(Amount_Other,Location_Other,$A124,FundingSource_Other,AS$1)+SUMIFS('CSW Programs'!$J$4:$J$500,'CSW Programs'!$D$4:$D$500,'Location Totals'!$A124,'CSW Programs'!$I$4:$I$500,'School Mailing Address'!$Q$7)</f>
        <v>0</v>
      </c>
      <c r="AT124" s="33">
        <f ca="1">SUMIFS(Amount_TI,Location_TI,$A124,FundingSource_TI,AT$1)+SUMIFS(Amount_CS,Location_CS,$A124,Fundingsource_CS,AT$1)+SUMIFS(Amount_ETL,Location_ETL,$A124,FundingSource_ETL,AT$1)+SUMIFS(Amount_Other,Location_Other,$A124,FundingSource_Other,AT$1)+SUMIFS('CSW Programs'!$J$4:$J$500,'CSW Programs'!$D$4:$D$500,'Location Totals'!$A124,'CSW Programs'!$I$4:$I$500,'Location Totals'!$AT$1)</f>
        <v>0</v>
      </c>
      <c r="AU124" s="33">
        <f ca="1">SUMIFS(Amount_TI,Location_TI,$A124,FundingSource_TI,AU$1)+SUMIFS(Amount_CS,Location_CS,$A124,Fundingsource_CS,AU$1)+SUMIFS(Amount_ETL,Location_ETL,$A124,FundingSource_ETL,AU$1)+SUMIFS(Amount_Other,Location_Other,$A124,FundingSource_Other,AU$1)+SUMIFS('CSW Programs'!$J$4:$J$500,'CSW Programs'!$D$4:$D$500,'Location Totals'!$A124,'CSW Programs'!$I$4:$I$500,'Location Totals'!$AU$1)</f>
        <v>0</v>
      </c>
      <c r="AV124" s="33">
        <f ca="1">SUMIFS(Amount_TI,Location_TI,$A124,FundingSource_TI,AV$1)+SUMIFS(Amount_CS,Location_CS,$A124,Fundingsource_CS,AV$1)+SUMIFS(Amount_ETL,Location_ETL,$A124,FundingSource_ETL,AV$1)+SUMIFS(Amount_Other,Location_Other,$A124,FundingSource_Other,AV$1)+SUMIFS('CSW Programs'!$J$4:$J$500,'CSW Programs'!$D$4:$D$500,'Location Totals'!$A124,'CSW Programs'!$I$4:$I$500,'Location Totals'!$AV$1)</f>
        <v>0</v>
      </c>
      <c r="AW124" s="33"/>
      <c r="BR124" s="32">
        <v>123</v>
      </c>
      <c r="BT124" s="32">
        <v>123</v>
      </c>
    </row>
    <row r="125" spans="1:72" hidden="1" x14ac:dyDescent="0.2">
      <c r="A125" s="17" t="e">
        <f ca="1">IF('Cover Page'!$C$17&lt;&gt;"YES",IF(HLOOKUP($BZ$1,'District Label'!A:GR,BR125,FALSE)="","",(HLOOKUP($BZ$1,'District Label'!A:GR,BR125,FALSE))),OFFSET('BOCES SELECT'!$CH$4:$CH$402,,,COUNTIF('BOCES SELECT'!E:E,"&gt;0")))</f>
        <v>#N/A</v>
      </c>
      <c r="B125" s="33">
        <f t="shared" ca="1" si="42"/>
        <v>0</v>
      </c>
      <c r="C125" s="33">
        <f t="shared" ca="1" si="43"/>
        <v>0</v>
      </c>
      <c r="D125" s="33">
        <f t="shared" ca="1" si="67"/>
        <v>0</v>
      </c>
      <c r="E125" s="33">
        <f t="shared" ca="1" si="67"/>
        <v>0</v>
      </c>
      <c r="F125" s="33">
        <f t="shared" ca="1" si="67"/>
        <v>0</v>
      </c>
      <c r="G125" s="33">
        <f t="shared" ca="1" si="67"/>
        <v>0</v>
      </c>
      <c r="H125" s="33">
        <f t="shared" ca="1" si="53"/>
        <v>0</v>
      </c>
      <c r="I125" s="33">
        <f t="shared" ca="1" si="67"/>
        <v>0</v>
      </c>
      <c r="J125" s="50">
        <f t="shared" ca="1" si="44"/>
        <v>0</v>
      </c>
      <c r="K125" s="33">
        <f t="shared" ca="1" si="48"/>
        <v>0</v>
      </c>
      <c r="L125" s="33">
        <f t="shared" ca="1" si="45"/>
        <v>0</v>
      </c>
      <c r="M125" s="33">
        <f t="shared" ca="1" si="49"/>
        <v>0</v>
      </c>
      <c r="N125" s="33">
        <f t="shared" ca="1" si="46"/>
        <v>0</v>
      </c>
      <c r="O125" s="33">
        <f t="shared" ca="1" si="47"/>
        <v>0</v>
      </c>
      <c r="P125" s="33">
        <f t="shared" ca="1" si="68"/>
        <v>0</v>
      </c>
      <c r="Q125" s="33">
        <f t="shared" ca="1" si="68"/>
        <v>0</v>
      </c>
      <c r="R125" s="33">
        <f t="shared" ca="1" si="68"/>
        <v>0</v>
      </c>
      <c r="S125" s="33">
        <f t="shared" ca="1" si="68"/>
        <v>0</v>
      </c>
      <c r="T125" s="33">
        <f t="shared" ca="1" si="64"/>
        <v>0</v>
      </c>
      <c r="U125" s="33">
        <f t="shared" ca="1" si="64"/>
        <v>0</v>
      </c>
      <c r="V125" s="33">
        <f t="shared" ca="1" si="64"/>
        <v>0</v>
      </c>
      <c r="W125" s="33">
        <f t="shared" ca="1" si="64"/>
        <v>0</v>
      </c>
      <c r="X125" s="33">
        <f t="shared" ca="1" si="64"/>
        <v>0</v>
      </c>
      <c r="Y125" s="33">
        <f t="shared" ca="1" si="64"/>
        <v>0</v>
      </c>
      <c r="Z125" s="33">
        <f t="shared" ca="1" si="64"/>
        <v>0</v>
      </c>
      <c r="AA125" s="33">
        <f t="shared" ca="1" si="64"/>
        <v>0</v>
      </c>
      <c r="AB125" s="33">
        <f t="shared" ca="1" si="63"/>
        <v>0</v>
      </c>
      <c r="AC125" s="33">
        <f t="shared" ca="1" si="63"/>
        <v>0</v>
      </c>
      <c r="AD125" s="33">
        <f t="shared" ca="1" si="63"/>
        <v>0</v>
      </c>
      <c r="AE125" s="33">
        <f t="shared" ca="1" si="69"/>
        <v>0</v>
      </c>
      <c r="AF125" s="33">
        <f t="shared" ca="1" si="69"/>
        <v>0</v>
      </c>
      <c r="AG125" s="33">
        <f t="shared" ca="1" si="69"/>
        <v>0</v>
      </c>
      <c r="AH125" s="33">
        <f t="shared" ca="1" si="69"/>
        <v>0</v>
      </c>
      <c r="AI125" s="33">
        <f t="shared" ca="1" si="69"/>
        <v>0</v>
      </c>
      <c r="AJ125" s="33">
        <f t="shared" ca="1" si="69"/>
        <v>0</v>
      </c>
      <c r="AK125" s="33">
        <f t="shared" ca="1" si="69"/>
        <v>0</v>
      </c>
      <c r="AL125" s="33">
        <f t="shared" ca="1" si="69"/>
        <v>0</v>
      </c>
      <c r="AM125" s="33">
        <f t="shared" ca="1" si="69"/>
        <v>0</v>
      </c>
      <c r="AN125" s="33">
        <f t="shared" ca="1" si="69"/>
        <v>0</v>
      </c>
      <c r="AO125" s="33">
        <f t="shared" ca="1" si="70"/>
        <v>0</v>
      </c>
      <c r="AP125" s="33">
        <f t="shared" ca="1" si="70"/>
        <v>0</v>
      </c>
      <c r="AQ125" s="33">
        <f ca="1">SUMIFS(Amount_TI,Location_TI,$A125,FundingSource_TI,AQ$1)+SUMIFS(Amount_CS,Location_CS,$A125,Fundingsource_CS,AQ$1)+SUMIFS(Amount_ETL,Location_ETL,$A125,FundingSource_ETL,AQ$1)+SUMIFS(Amount_Other,Location_Other,$A125,FundingSource_Other,AQ$1)+SUMIFS('CSW Programs'!$J$4:$J$500,'CSW Programs'!$D$4:$D$500,'Location Totals'!$A125,'CSW Programs'!$I$4:$I$500,'School Mailing Address'!$Q$5)</f>
        <v>0</v>
      </c>
      <c r="AR125" s="33">
        <f ca="1">SUMIFS(Amount_TI,Location_TI,$A125,FundingSource_TI,AR$1)+SUMIFS(Amount_CS,Location_CS,$A125,Fundingsource_CS,AR$1)+SUMIFS(Amount_ETL,Location_ETL,$A125,FundingSource_ETL,AR$1)+SUMIFS(Amount_Other,Location_Other,$A125,FundingSource_Other,AR$1)+SUMIFS('CSW Programs'!$J$4:$J$500,'CSW Programs'!$D$4:$D$500,'Location Totals'!$A125,'CSW Programs'!$I$4:$I$500,'School Mailing Address'!$Q$6)</f>
        <v>0</v>
      </c>
      <c r="AS125" s="33">
        <f ca="1">SUMIFS(Amount_TI,Location_TI,$A125,FundingSource_TI,AS$1)+SUMIFS(Amount_CS,Location_CS,$A125,Fundingsource_CS,AS$1)+SUMIFS(Amount_ETL,Location_ETL,$A125,FundingSource_ETL,AS$1)+SUMIFS(Amount_Other,Location_Other,$A125,FundingSource_Other,AS$1)+SUMIFS('CSW Programs'!$J$4:$J$500,'CSW Programs'!$D$4:$D$500,'Location Totals'!$A125,'CSW Programs'!$I$4:$I$500,'School Mailing Address'!$Q$7)</f>
        <v>0</v>
      </c>
      <c r="AT125" s="33">
        <f ca="1">SUMIFS(Amount_TI,Location_TI,$A125,FundingSource_TI,AT$1)+SUMIFS(Amount_CS,Location_CS,$A125,Fundingsource_CS,AT$1)+SUMIFS(Amount_ETL,Location_ETL,$A125,FundingSource_ETL,AT$1)+SUMIFS(Amount_Other,Location_Other,$A125,FundingSource_Other,AT$1)+SUMIFS('CSW Programs'!$J$4:$J$500,'CSW Programs'!$D$4:$D$500,'Location Totals'!$A125,'CSW Programs'!$I$4:$I$500,'Location Totals'!$AT$1)</f>
        <v>0</v>
      </c>
      <c r="AU125" s="33">
        <f ca="1">SUMIFS(Amount_TI,Location_TI,$A125,FundingSource_TI,AU$1)+SUMIFS(Amount_CS,Location_CS,$A125,Fundingsource_CS,AU$1)+SUMIFS(Amount_ETL,Location_ETL,$A125,FundingSource_ETL,AU$1)+SUMIFS(Amount_Other,Location_Other,$A125,FundingSource_Other,AU$1)+SUMIFS('CSW Programs'!$J$4:$J$500,'CSW Programs'!$D$4:$D$500,'Location Totals'!$A125,'CSW Programs'!$I$4:$I$500,'Location Totals'!$AU$1)</f>
        <v>0</v>
      </c>
      <c r="AV125" s="33">
        <f ca="1">SUMIFS(Amount_TI,Location_TI,$A125,FundingSource_TI,AV$1)+SUMIFS(Amount_CS,Location_CS,$A125,Fundingsource_CS,AV$1)+SUMIFS(Amount_ETL,Location_ETL,$A125,FundingSource_ETL,AV$1)+SUMIFS(Amount_Other,Location_Other,$A125,FundingSource_Other,AV$1)+SUMIFS('CSW Programs'!$J$4:$J$500,'CSW Programs'!$D$4:$D$500,'Location Totals'!$A125,'CSW Programs'!$I$4:$I$500,'Location Totals'!$AV$1)</f>
        <v>0</v>
      </c>
      <c r="AW125" s="33"/>
      <c r="BR125" s="32">
        <v>124</v>
      </c>
      <c r="BT125" s="32">
        <v>124</v>
      </c>
    </row>
    <row r="126" spans="1:72" hidden="1" x14ac:dyDescent="0.2">
      <c r="A126" s="17" t="e">
        <f ca="1">IF('Cover Page'!$C$17&lt;&gt;"YES",IF(HLOOKUP($BZ$1,'District Label'!A:GR,BR126,FALSE)="","",(HLOOKUP($BZ$1,'District Label'!A:GR,BR126,FALSE))),OFFSET('BOCES SELECT'!$CH$4:$CH$402,,,COUNTIF('BOCES SELECT'!E:E,"&gt;0")))</f>
        <v>#N/A</v>
      </c>
      <c r="B126" s="33">
        <f t="shared" ca="1" si="42"/>
        <v>0</v>
      </c>
      <c r="C126" s="33">
        <f t="shared" ca="1" si="43"/>
        <v>0</v>
      </c>
      <c r="D126" s="33">
        <f t="shared" ca="1" si="67"/>
        <v>0</v>
      </c>
      <c r="E126" s="33">
        <f t="shared" ca="1" si="67"/>
        <v>0</v>
      </c>
      <c r="F126" s="33">
        <f t="shared" ca="1" si="67"/>
        <v>0</v>
      </c>
      <c r="G126" s="33">
        <f t="shared" ca="1" si="67"/>
        <v>0</v>
      </c>
      <c r="H126" s="33">
        <f t="shared" ca="1" si="53"/>
        <v>0</v>
      </c>
      <c r="I126" s="33">
        <f t="shared" ca="1" si="67"/>
        <v>0</v>
      </c>
      <c r="J126" s="50">
        <f t="shared" ca="1" si="44"/>
        <v>0</v>
      </c>
      <c r="K126" s="33">
        <f t="shared" ca="1" si="48"/>
        <v>0</v>
      </c>
      <c r="L126" s="33">
        <f t="shared" ca="1" si="45"/>
        <v>0</v>
      </c>
      <c r="M126" s="33">
        <f t="shared" ca="1" si="49"/>
        <v>0</v>
      </c>
      <c r="N126" s="33">
        <f t="shared" ca="1" si="46"/>
        <v>0</v>
      </c>
      <c r="O126" s="33">
        <f t="shared" ca="1" si="47"/>
        <v>0</v>
      </c>
      <c r="P126" s="33">
        <f t="shared" ca="1" si="68"/>
        <v>0</v>
      </c>
      <c r="Q126" s="33">
        <f t="shared" ca="1" si="68"/>
        <v>0</v>
      </c>
      <c r="R126" s="33">
        <f t="shared" ca="1" si="68"/>
        <v>0</v>
      </c>
      <c r="S126" s="33">
        <f t="shared" ca="1" si="68"/>
        <v>0</v>
      </c>
      <c r="T126" s="33">
        <f t="shared" ca="1" si="64"/>
        <v>0</v>
      </c>
      <c r="U126" s="33">
        <f t="shared" ca="1" si="64"/>
        <v>0</v>
      </c>
      <c r="V126" s="33">
        <f t="shared" ca="1" si="64"/>
        <v>0</v>
      </c>
      <c r="W126" s="33">
        <f t="shared" ca="1" si="64"/>
        <v>0</v>
      </c>
      <c r="X126" s="33">
        <f t="shared" ca="1" si="64"/>
        <v>0</v>
      </c>
      <c r="Y126" s="33">
        <f t="shared" ca="1" si="64"/>
        <v>0</v>
      </c>
      <c r="Z126" s="33">
        <f t="shared" ca="1" si="64"/>
        <v>0</v>
      </c>
      <c r="AA126" s="33">
        <f t="shared" ca="1" si="64"/>
        <v>0</v>
      </c>
      <c r="AB126" s="33">
        <f t="shared" ca="1" si="63"/>
        <v>0</v>
      </c>
      <c r="AC126" s="33">
        <f t="shared" ca="1" si="63"/>
        <v>0</v>
      </c>
      <c r="AD126" s="33">
        <f t="shared" ca="1" si="63"/>
        <v>0</v>
      </c>
      <c r="AE126" s="33">
        <f t="shared" ca="1" si="69"/>
        <v>0</v>
      </c>
      <c r="AF126" s="33">
        <f t="shared" ca="1" si="69"/>
        <v>0</v>
      </c>
      <c r="AG126" s="33">
        <f t="shared" ca="1" si="69"/>
        <v>0</v>
      </c>
      <c r="AH126" s="33">
        <f t="shared" ca="1" si="69"/>
        <v>0</v>
      </c>
      <c r="AI126" s="33">
        <f t="shared" ca="1" si="69"/>
        <v>0</v>
      </c>
      <c r="AJ126" s="33">
        <f t="shared" ca="1" si="69"/>
        <v>0</v>
      </c>
      <c r="AK126" s="33">
        <f t="shared" ca="1" si="69"/>
        <v>0</v>
      </c>
      <c r="AL126" s="33">
        <f t="shared" ca="1" si="69"/>
        <v>0</v>
      </c>
      <c r="AM126" s="33">
        <f t="shared" ca="1" si="69"/>
        <v>0</v>
      </c>
      <c r="AN126" s="33">
        <f t="shared" ca="1" si="69"/>
        <v>0</v>
      </c>
      <c r="AO126" s="33">
        <f t="shared" ca="1" si="70"/>
        <v>0</v>
      </c>
      <c r="AP126" s="33">
        <f t="shared" ca="1" si="70"/>
        <v>0</v>
      </c>
      <c r="AQ126" s="33">
        <f ca="1">SUMIFS(Amount_TI,Location_TI,$A126,FundingSource_TI,AQ$1)+SUMIFS(Amount_CS,Location_CS,$A126,Fundingsource_CS,AQ$1)+SUMIFS(Amount_ETL,Location_ETL,$A126,FundingSource_ETL,AQ$1)+SUMIFS(Amount_Other,Location_Other,$A126,FundingSource_Other,AQ$1)+SUMIFS('CSW Programs'!$J$4:$J$500,'CSW Programs'!$D$4:$D$500,'Location Totals'!$A126,'CSW Programs'!$I$4:$I$500,'School Mailing Address'!$Q$5)</f>
        <v>0</v>
      </c>
      <c r="AR126" s="33">
        <f ca="1">SUMIFS(Amount_TI,Location_TI,$A126,FundingSource_TI,AR$1)+SUMIFS(Amount_CS,Location_CS,$A126,Fundingsource_CS,AR$1)+SUMIFS(Amount_ETL,Location_ETL,$A126,FundingSource_ETL,AR$1)+SUMIFS(Amount_Other,Location_Other,$A126,FundingSource_Other,AR$1)+SUMIFS('CSW Programs'!$J$4:$J$500,'CSW Programs'!$D$4:$D$500,'Location Totals'!$A126,'CSW Programs'!$I$4:$I$500,'School Mailing Address'!$Q$6)</f>
        <v>0</v>
      </c>
      <c r="AS126" s="33">
        <f ca="1">SUMIFS(Amount_TI,Location_TI,$A126,FundingSource_TI,AS$1)+SUMIFS(Amount_CS,Location_CS,$A126,Fundingsource_CS,AS$1)+SUMIFS(Amount_ETL,Location_ETL,$A126,FundingSource_ETL,AS$1)+SUMIFS(Amount_Other,Location_Other,$A126,FundingSource_Other,AS$1)+SUMIFS('CSW Programs'!$J$4:$J$500,'CSW Programs'!$D$4:$D$500,'Location Totals'!$A126,'CSW Programs'!$I$4:$I$500,'School Mailing Address'!$Q$7)</f>
        <v>0</v>
      </c>
      <c r="AT126" s="33">
        <f ca="1">SUMIFS(Amount_TI,Location_TI,$A126,FundingSource_TI,AT$1)+SUMIFS(Amount_CS,Location_CS,$A126,Fundingsource_CS,AT$1)+SUMIFS(Amount_ETL,Location_ETL,$A126,FundingSource_ETL,AT$1)+SUMIFS(Amount_Other,Location_Other,$A126,FundingSource_Other,AT$1)+SUMIFS('CSW Programs'!$J$4:$J$500,'CSW Programs'!$D$4:$D$500,'Location Totals'!$A126,'CSW Programs'!$I$4:$I$500,'Location Totals'!$AT$1)</f>
        <v>0</v>
      </c>
      <c r="AU126" s="33">
        <f ca="1">SUMIFS(Amount_TI,Location_TI,$A126,FundingSource_TI,AU$1)+SUMIFS(Amount_CS,Location_CS,$A126,Fundingsource_CS,AU$1)+SUMIFS(Amount_ETL,Location_ETL,$A126,FundingSource_ETL,AU$1)+SUMIFS(Amount_Other,Location_Other,$A126,FundingSource_Other,AU$1)+SUMIFS('CSW Programs'!$J$4:$J$500,'CSW Programs'!$D$4:$D$500,'Location Totals'!$A126,'CSW Programs'!$I$4:$I$500,'Location Totals'!$AU$1)</f>
        <v>0</v>
      </c>
      <c r="AV126" s="33">
        <f ca="1">SUMIFS(Amount_TI,Location_TI,$A126,FundingSource_TI,AV$1)+SUMIFS(Amount_CS,Location_CS,$A126,Fundingsource_CS,AV$1)+SUMIFS(Amount_ETL,Location_ETL,$A126,FundingSource_ETL,AV$1)+SUMIFS(Amount_Other,Location_Other,$A126,FundingSource_Other,AV$1)+SUMIFS('CSW Programs'!$J$4:$J$500,'CSW Programs'!$D$4:$D$500,'Location Totals'!$A126,'CSW Programs'!$I$4:$I$500,'Location Totals'!$AV$1)</f>
        <v>0</v>
      </c>
      <c r="AW126" s="33"/>
      <c r="BR126" s="32">
        <v>125</v>
      </c>
      <c r="BT126" s="32">
        <v>125</v>
      </c>
    </row>
    <row r="127" spans="1:72" hidden="1" x14ac:dyDescent="0.2">
      <c r="A127" s="17" t="e">
        <f ca="1">IF('Cover Page'!$C$17&lt;&gt;"YES",IF(HLOOKUP($BZ$1,'District Label'!A:GR,BR127,FALSE)="","",(HLOOKUP($BZ$1,'District Label'!A:GR,BR127,FALSE))),OFFSET('BOCES SELECT'!$CH$4:$CH$402,,,COUNTIF('BOCES SELECT'!E:E,"&gt;0")))</f>
        <v>#N/A</v>
      </c>
      <c r="B127" s="33">
        <f t="shared" ca="1" si="42"/>
        <v>0</v>
      </c>
      <c r="C127" s="33">
        <f t="shared" ca="1" si="43"/>
        <v>0</v>
      </c>
      <c r="D127" s="33">
        <f t="shared" ca="1" si="67"/>
        <v>0</v>
      </c>
      <c r="E127" s="33">
        <f t="shared" ca="1" si="67"/>
        <v>0</v>
      </c>
      <c r="F127" s="33">
        <f t="shared" ca="1" si="67"/>
        <v>0</v>
      </c>
      <c r="G127" s="33">
        <f t="shared" ca="1" si="67"/>
        <v>0</v>
      </c>
      <c r="H127" s="33">
        <f t="shared" ca="1" si="53"/>
        <v>0</v>
      </c>
      <c r="I127" s="33">
        <f t="shared" ca="1" si="67"/>
        <v>0</v>
      </c>
      <c r="J127" s="50">
        <f t="shared" ca="1" si="44"/>
        <v>0</v>
      </c>
      <c r="K127" s="33">
        <f t="shared" ca="1" si="48"/>
        <v>0</v>
      </c>
      <c r="L127" s="33">
        <f t="shared" ca="1" si="45"/>
        <v>0</v>
      </c>
      <c r="M127" s="33">
        <f t="shared" ca="1" si="49"/>
        <v>0</v>
      </c>
      <c r="N127" s="33">
        <f t="shared" ca="1" si="46"/>
        <v>0</v>
      </c>
      <c r="O127" s="33">
        <f t="shared" ca="1" si="47"/>
        <v>0</v>
      </c>
      <c r="P127" s="33">
        <f t="shared" ca="1" si="68"/>
        <v>0</v>
      </c>
      <c r="Q127" s="33">
        <f t="shared" ca="1" si="68"/>
        <v>0</v>
      </c>
      <c r="R127" s="33">
        <f t="shared" ca="1" si="68"/>
        <v>0</v>
      </c>
      <c r="S127" s="33">
        <f t="shared" ca="1" si="68"/>
        <v>0</v>
      </c>
      <c r="T127" s="33">
        <f t="shared" ca="1" si="64"/>
        <v>0</v>
      </c>
      <c r="U127" s="33">
        <f t="shared" ca="1" si="64"/>
        <v>0</v>
      </c>
      <c r="V127" s="33">
        <f t="shared" ca="1" si="64"/>
        <v>0</v>
      </c>
      <c r="W127" s="33">
        <f t="shared" ca="1" si="64"/>
        <v>0</v>
      </c>
      <c r="X127" s="33">
        <f t="shared" ca="1" si="64"/>
        <v>0</v>
      </c>
      <c r="Y127" s="33">
        <f t="shared" ca="1" si="64"/>
        <v>0</v>
      </c>
      <c r="Z127" s="33">
        <f t="shared" ca="1" si="64"/>
        <v>0</v>
      </c>
      <c r="AA127" s="33">
        <f t="shared" ca="1" si="64"/>
        <v>0</v>
      </c>
      <c r="AB127" s="33">
        <f t="shared" ca="1" si="63"/>
        <v>0</v>
      </c>
      <c r="AC127" s="33">
        <f t="shared" ca="1" si="63"/>
        <v>0</v>
      </c>
      <c r="AD127" s="33">
        <f t="shared" ca="1" si="63"/>
        <v>0</v>
      </c>
      <c r="AE127" s="33">
        <f t="shared" ca="1" si="69"/>
        <v>0</v>
      </c>
      <c r="AF127" s="33">
        <f t="shared" ca="1" si="69"/>
        <v>0</v>
      </c>
      <c r="AG127" s="33">
        <f t="shared" ca="1" si="69"/>
        <v>0</v>
      </c>
      <c r="AH127" s="33">
        <f t="shared" ca="1" si="69"/>
        <v>0</v>
      </c>
      <c r="AI127" s="33">
        <f t="shared" ca="1" si="69"/>
        <v>0</v>
      </c>
      <c r="AJ127" s="33">
        <f t="shared" ca="1" si="69"/>
        <v>0</v>
      </c>
      <c r="AK127" s="33">
        <f t="shared" ca="1" si="69"/>
        <v>0</v>
      </c>
      <c r="AL127" s="33">
        <f t="shared" ca="1" si="69"/>
        <v>0</v>
      </c>
      <c r="AM127" s="33">
        <f t="shared" ca="1" si="69"/>
        <v>0</v>
      </c>
      <c r="AN127" s="33">
        <f t="shared" ca="1" si="69"/>
        <v>0</v>
      </c>
      <c r="AO127" s="33">
        <f t="shared" ca="1" si="70"/>
        <v>0</v>
      </c>
      <c r="AP127" s="33">
        <f t="shared" ca="1" si="70"/>
        <v>0</v>
      </c>
      <c r="AQ127" s="33">
        <f ca="1">SUMIFS(Amount_TI,Location_TI,$A127,FundingSource_TI,AQ$1)+SUMIFS(Amount_CS,Location_CS,$A127,Fundingsource_CS,AQ$1)+SUMIFS(Amount_ETL,Location_ETL,$A127,FundingSource_ETL,AQ$1)+SUMIFS(Amount_Other,Location_Other,$A127,FundingSource_Other,AQ$1)+SUMIFS('CSW Programs'!$J$4:$J$500,'CSW Programs'!$D$4:$D$500,'Location Totals'!$A127,'CSW Programs'!$I$4:$I$500,'School Mailing Address'!$Q$5)</f>
        <v>0</v>
      </c>
      <c r="AR127" s="33">
        <f ca="1">SUMIFS(Amount_TI,Location_TI,$A127,FundingSource_TI,AR$1)+SUMIFS(Amount_CS,Location_CS,$A127,Fundingsource_CS,AR$1)+SUMIFS(Amount_ETL,Location_ETL,$A127,FundingSource_ETL,AR$1)+SUMIFS(Amount_Other,Location_Other,$A127,FundingSource_Other,AR$1)+SUMIFS('CSW Programs'!$J$4:$J$500,'CSW Programs'!$D$4:$D$500,'Location Totals'!$A127,'CSW Programs'!$I$4:$I$500,'School Mailing Address'!$Q$6)</f>
        <v>0</v>
      </c>
      <c r="AS127" s="33">
        <f ca="1">SUMIFS(Amount_TI,Location_TI,$A127,FundingSource_TI,AS$1)+SUMIFS(Amount_CS,Location_CS,$A127,Fundingsource_CS,AS$1)+SUMIFS(Amount_ETL,Location_ETL,$A127,FundingSource_ETL,AS$1)+SUMIFS(Amount_Other,Location_Other,$A127,FundingSource_Other,AS$1)+SUMIFS('CSW Programs'!$J$4:$J$500,'CSW Programs'!$D$4:$D$500,'Location Totals'!$A127,'CSW Programs'!$I$4:$I$500,'School Mailing Address'!$Q$7)</f>
        <v>0</v>
      </c>
      <c r="AT127" s="33">
        <f ca="1">SUMIFS(Amount_TI,Location_TI,$A127,FundingSource_TI,AT$1)+SUMIFS(Amount_CS,Location_CS,$A127,Fundingsource_CS,AT$1)+SUMIFS(Amount_ETL,Location_ETL,$A127,FundingSource_ETL,AT$1)+SUMIFS(Amount_Other,Location_Other,$A127,FundingSource_Other,AT$1)+SUMIFS('CSW Programs'!$J$4:$J$500,'CSW Programs'!$D$4:$D$500,'Location Totals'!$A127,'CSW Programs'!$I$4:$I$500,'Location Totals'!$AT$1)</f>
        <v>0</v>
      </c>
      <c r="AU127" s="33">
        <f ca="1">SUMIFS(Amount_TI,Location_TI,$A127,FundingSource_TI,AU$1)+SUMIFS(Amount_CS,Location_CS,$A127,Fundingsource_CS,AU$1)+SUMIFS(Amount_ETL,Location_ETL,$A127,FundingSource_ETL,AU$1)+SUMIFS(Amount_Other,Location_Other,$A127,FundingSource_Other,AU$1)+SUMIFS('CSW Programs'!$J$4:$J$500,'CSW Programs'!$D$4:$D$500,'Location Totals'!$A127,'CSW Programs'!$I$4:$I$500,'Location Totals'!$AU$1)</f>
        <v>0</v>
      </c>
      <c r="AV127" s="33">
        <f ca="1">SUMIFS(Amount_TI,Location_TI,$A127,FundingSource_TI,AV$1)+SUMIFS(Amount_CS,Location_CS,$A127,Fundingsource_CS,AV$1)+SUMIFS(Amount_ETL,Location_ETL,$A127,FundingSource_ETL,AV$1)+SUMIFS(Amount_Other,Location_Other,$A127,FundingSource_Other,AV$1)+SUMIFS('CSW Programs'!$J$4:$J$500,'CSW Programs'!$D$4:$D$500,'Location Totals'!$A127,'CSW Programs'!$I$4:$I$500,'Location Totals'!$AV$1)</f>
        <v>0</v>
      </c>
      <c r="AW127" s="33"/>
      <c r="BR127" s="32">
        <v>126</v>
      </c>
      <c r="BT127" s="32">
        <v>126</v>
      </c>
    </row>
    <row r="128" spans="1:72" hidden="1" x14ac:dyDescent="0.2">
      <c r="A128" s="17" t="e">
        <f ca="1">IF('Cover Page'!$C$17&lt;&gt;"YES",IF(HLOOKUP($BZ$1,'District Label'!A:GR,BR128,FALSE)="","",(HLOOKUP($BZ$1,'District Label'!A:GR,BR128,FALSE))),OFFSET('BOCES SELECT'!$CH$4:$CH$402,,,COUNTIF('BOCES SELECT'!E:E,"&gt;0")))</f>
        <v>#N/A</v>
      </c>
      <c r="B128" s="33">
        <f t="shared" ca="1" si="42"/>
        <v>0</v>
      </c>
      <c r="C128" s="33">
        <f t="shared" ca="1" si="43"/>
        <v>0</v>
      </c>
      <c r="D128" s="33">
        <f t="shared" ca="1" si="67"/>
        <v>0</v>
      </c>
      <c r="E128" s="33">
        <f t="shared" ca="1" si="67"/>
        <v>0</v>
      </c>
      <c r="F128" s="33">
        <f t="shared" ca="1" si="67"/>
        <v>0</v>
      </c>
      <c r="G128" s="33">
        <f t="shared" ca="1" si="67"/>
        <v>0</v>
      </c>
      <c r="H128" s="33">
        <f t="shared" ca="1" si="53"/>
        <v>0</v>
      </c>
      <c r="I128" s="33">
        <f t="shared" ca="1" si="67"/>
        <v>0</v>
      </c>
      <c r="J128" s="50">
        <f t="shared" ca="1" si="44"/>
        <v>0</v>
      </c>
      <c r="K128" s="33">
        <f t="shared" ca="1" si="48"/>
        <v>0</v>
      </c>
      <c r="L128" s="33">
        <f t="shared" ca="1" si="45"/>
        <v>0</v>
      </c>
      <c r="M128" s="33">
        <f t="shared" ca="1" si="49"/>
        <v>0</v>
      </c>
      <c r="N128" s="33">
        <f t="shared" ca="1" si="46"/>
        <v>0</v>
      </c>
      <c r="O128" s="33">
        <f t="shared" ca="1" si="47"/>
        <v>0</v>
      </c>
      <c r="P128" s="33">
        <f t="shared" ca="1" si="68"/>
        <v>0</v>
      </c>
      <c r="Q128" s="33">
        <f t="shared" ca="1" si="68"/>
        <v>0</v>
      </c>
      <c r="R128" s="33">
        <f t="shared" ca="1" si="68"/>
        <v>0</v>
      </c>
      <c r="S128" s="33">
        <f t="shared" ca="1" si="68"/>
        <v>0</v>
      </c>
      <c r="T128" s="33">
        <f t="shared" ca="1" si="64"/>
        <v>0</v>
      </c>
      <c r="U128" s="33">
        <f t="shared" ca="1" si="64"/>
        <v>0</v>
      </c>
      <c r="V128" s="33">
        <f t="shared" ca="1" si="64"/>
        <v>0</v>
      </c>
      <c r="W128" s="33">
        <f t="shared" ca="1" si="64"/>
        <v>0</v>
      </c>
      <c r="X128" s="33">
        <f t="shared" ca="1" si="64"/>
        <v>0</v>
      </c>
      <c r="Y128" s="33">
        <f t="shared" ca="1" si="64"/>
        <v>0</v>
      </c>
      <c r="Z128" s="33">
        <f t="shared" ca="1" si="64"/>
        <v>0</v>
      </c>
      <c r="AA128" s="33">
        <f t="shared" ca="1" si="64"/>
        <v>0</v>
      </c>
      <c r="AB128" s="33">
        <f t="shared" ca="1" si="63"/>
        <v>0</v>
      </c>
      <c r="AC128" s="33">
        <f t="shared" ca="1" si="63"/>
        <v>0</v>
      </c>
      <c r="AD128" s="33">
        <f t="shared" ca="1" si="63"/>
        <v>0</v>
      </c>
      <c r="AE128" s="33">
        <f t="shared" ca="1" si="69"/>
        <v>0</v>
      </c>
      <c r="AF128" s="33">
        <f t="shared" ca="1" si="69"/>
        <v>0</v>
      </c>
      <c r="AG128" s="33">
        <f t="shared" ca="1" si="69"/>
        <v>0</v>
      </c>
      <c r="AH128" s="33">
        <f t="shared" ca="1" si="69"/>
        <v>0</v>
      </c>
      <c r="AI128" s="33">
        <f t="shared" ca="1" si="69"/>
        <v>0</v>
      </c>
      <c r="AJ128" s="33">
        <f t="shared" ca="1" si="69"/>
        <v>0</v>
      </c>
      <c r="AK128" s="33">
        <f t="shared" ca="1" si="69"/>
        <v>0</v>
      </c>
      <c r="AL128" s="33">
        <f t="shared" ca="1" si="69"/>
        <v>0</v>
      </c>
      <c r="AM128" s="33">
        <f t="shared" ca="1" si="69"/>
        <v>0</v>
      </c>
      <c r="AN128" s="33">
        <f t="shared" ca="1" si="69"/>
        <v>0</v>
      </c>
      <c r="AO128" s="33">
        <f t="shared" ca="1" si="70"/>
        <v>0</v>
      </c>
      <c r="AP128" s="33">
        <f t="shared" ca="1" si="70"/>
        <v>0</v>
      </c>
      <c r="AQ128" s="33">
        <f ca="1">SUMIFS(Amount_TI,Location_TI,$A128,FundingSource_TI,AQ$1)+SUMIFS(Amount_CS,Location_CS,$A128,Fundingsource_CS,AQ$1)+SUMIFS(Amount_ETL,Location_ETL,$A128,FundingSource_ETL,AQ$1)+SUMIFS(Amount_Other,Location_Other,$A128,FundingSource_Other,AQ$1)+SUMIFS('CSW Programs'!$J$4:$J$500,'CSW Programs'!$D$4:$D$500,'Location Totals'!$A128,'CSW Programs'!$I$4:$I$500,'School Mailing Address'!$Q$5)</f>
        <v>0</v>
      </c>
      <c r="AR128" s="33">
        <f ca="1">SUMIFS(Amount_TI,Location_TI,$A128,FundingSource_TI,AR$1)+SUMIFS(Amount_CS,Location_CS,$A128,Fundingsource_CS,AR$1)+SUMIFS(Amount_ETL,Location_ETL,$A128,FundingSource_ETL,AR$1)+SUMIFS(Amount_Other,Location_Other,$A128,FundingSource_Other,AR$1)+SUMIFS('CSW Programs'!$J$4:$J$500,'CSW Programs'!$D$4:$D$500,'Location Totals'!$A128,'CSW Programs'!$I$4:$I$500,'School Mailing Address'!$Q$6)</f>
        <v>0</v>
      </c>
      <c r="AS128" s="33">
        <f ca="1">SUMIFS(Amount_TI,Location_TI,$A128,FundingSource_TI,AS$1)+SUMIFS(Amount_CS,Location_CS,$A128,Fundingsource_CS,AS$1)+SUMIFS(Amount_ETL,Location_ETL,$A128,FundingSource_ETL,AS$1)+SUMIFS(Amount_Other,Location_Other,$A128,FundingSource_Other,AS$1)+SUMIFS('CSW Programs'!$J$4:$J$500,'CSW Programs'!$D$4:$D$500,'Location Totals'!$A128,'CSW Programs'!$I$4:$I$500,'School Mailing Address'!$Q$7)</f>
        <v>0</v>
      </c>
      <c r="AT128" s="33">
        <f ca="1">SUMIFS(Amount_TI,Location_TI,$A128,FundingSource_TI,AT$1)+SUMIFS(Amount_CS,Location_CS,$A128,Fundingsource_CS,AT$1)+SUMIFS(Amount_ETL,Location_ETL,$A128,FundingSource_ETL,AT$1)+SUMIFS(Amount_Other,Location_Other,$A128,FundingSource_Other,AT$1)+SUMIFS('CSW Programs'!$J$4:$J$500,'CSW Programs'!$D$4:$D$500,'Location Totals'!$A128,'CSW Programs'!$I$4:$I$500,'Location Totals'!$AT$1)</f>
        <v>0</v>
      </c>
      <c r="AU128" s="33">
        <f ca="1">SUMIFS(Amount_TI,Location_TI,$A128,FundingSource_TI,AU$1)+SUMIFS(Amount_CS,Location_CS,$A128,Fundingsource_CS,AU$1)+SUMIFS(Amount_ETL,Location_ETL,$A128,FundingSource_ETL,AU$1)+SUMIFS(Amount_Other,Location_Other,$A128,FundingSource_Other,AU$1)+SUMIFS('CSW Programs'!$J$4:$J$500,'CSW Programs'!$D$4:$D$500,'Location Totals'!$A128,'CSW Programs'!$I$4:$I$500,'Location Totals'!$AU$1)</f>
        <v>0</v>
      </c>
      <c r="AV128" s="33">
        <f ca="1">SUMIFS(Amount_TI,Location_TI,$A128,FundingSource_TI,AV$1)+SUMIFS(Amount_CS,Location_CS,$A128,Fundingsource_CS,AV$1)+SUMIFS(Amount_ETL,Location_ETL,$A128,FundingSource_ETL,AV$1)+SUMIFS(Amount_Other,Location_Other,$A128,FundingSource_Other,AV$1)+SUMIFS('CSW Programs'!$J$4:$J$500,'CSW Programs'!$D$4:$D$500,'Location Totals'!$A128,'CSW Programs'!$I$4:$I$500,'Location Totals'!$AV$1)</f>
        <v>0</v>
      </c>
      <c r="AW128" s="33"/>
      <c r="BR128" s="32">
        <v>127</v>
      </c>
      <c r="BT128" s="32">
        <v>127</v>
      </c>
    </row>
    <row r="129" spans="1:72" hidden="1" x14ac:dyDescent="0.2">
      <c r="A129" s="17" t="e">
        <f ca="1">IF('Cover Page'!$C$17&lt;&gt;"YES",IF(HLOOKUP($BZ$1,'District Label'!A:GR,BR129,FALSE)="","",(HLOOKUP($BZ$1,'District Label'!A:GR,BR129,FALSE))),OFFSET('BOCES SELECT'!$CH$4:$CH$402,,,COUNTIF('BOCES SELECT'!E:E,"&gt;0")))</f>
        <v>#N/A</v>
      </c>
      <c r="B129" s="33">
        <f t="shared" ca="1" si="42"/>
        <v>0</v>
      </c>
      <c r="C129" s="33">
        <f t="shared" ca="1" si="43"/>
        <v>0</v>
      </c>
      <c r="D129" s="33">
        <f t="shared" ca="1" si="67"/>
        <v>0</v>
      </c>
      <c r="E129" s="33">
        <f t="shared" ca="1" si="67"/>
        <v>0</v>
      </c>
      <c r="F129" s="33">
        <f t="shared" ca="1" si="67"/>
        <v>0</v>
      </c>
      <c r="G129" s="33">
        <f t="shared" ca="1" si="67"/>
        <v>0</v>
      </c>
      <c r="H129" s="33">
        <f t="shared" ca="1" si="53"/>
        <v>0</v>
      </c>
      <c r="I129" s="33">
        <f t="shared" ca="1" si="67"/>
        <v>0</v>
      </c>
      <c r="J129" s="50">
        <f t="shared" ca="1" si="44"/>
        <v>0</v>
      </c>
      <c r="K129" s="33">
        <f t="shared" ca="1" si="48"/>
        <v>0</v>
      </c>
      <c r="L129" s="33">
        <f t="shared" ca="1" si="45"/>
        <v>0</v>
      </c>
      <c r="M129" s="33">
        <f t="shared" ca="1" si="49"/>
        <v>0</v>
      </c>
      <c r="N129" s="33">
        <f t="shared" ca="1" si="46"/>
        <v>0</v>
      </c>
      <c r="O129" s="33">
        <f t="shared" ca="1" si="47"/>
        <v>0</v>
      </c>
      <c r="P129" s="33">
        <f t="shared" ca="1" si="68"/>
        <v>0</v>
      </c>
      <c r="Q129" s="33">
        <f t="shared" ca="1" si="68"/>
        <v>0</v>
      </c>
      <c r="R129" s="33">
        <f t="shared" ca="1" si="68"/>
        <v>0</v>
      </c>
      <c r="S129" s="33">
        <f t="shared" ca="1" si="68"/>
        <v>0</v>
      </c>
      <c r="T129" s="33">
        <f t="shared" ca="1" si="64"/>
        <v>0</v>
      </c>
      <c r="U129" s="33">
        <f t="shared" ca="1" si="64"/>
        <v>0</v>
      </c>
      <c r="V129" s="33">
        <f t="shared" ca="1" si="64"/>
        <v>0</v>
      </c>
      <c r="W129" s="33">
        <f t="shared" ca="1" si="64"/>
        <v>0</v>
      </c>
      <c r="X129" s="33">
        <f t="shared" ca="1" si="64"/>
        <v>0</v>
      </c>
      <c r="Y129" s="33">
        <f t="shared" ca="1" si="64"/>
        <v>0</v>
      </c>
      <c r="Z129" s="33">
        <f t="shared" ca="1" si="64"/>
        <v>0</v>
      </c>
      <c r="AA129" s="33">
        <f t="shared" ca="1" si="64"/>
        <v>0</v>
      </c>
      <c r="AB129" s="33">
        <f t="shared" ca="1" si="63"/>
        <v>0</v>
      </c>
      <c r="AC129" s="33">
        <f t="shared" ca="1" si="63"/>
        <v>0</v>
      </c>
      <c r="AD129" s="33">
        <f t="shared" ca="1" si="63"/>
        <v>0</v>
      </c>
      <c r="AE129" s="33">
        <f t="shared" ca="1" si="69"/>
        <v>0</v>
      </c>
      <c r="AF129" s="33">
        <f t="shared" ca="1" si="69"/>
        <v>0</v>
      </c>
      <c r="AG129" s="33">
        <f t="shared" ca="1" si="69"/>
        <v>0</v>
      </c>
      <c r="AH129" s="33">
        <f t="shared" ca="1" si="69"/>
        <v>0</v>
      </c>
      <c r="AI129" s="33">
        <f t="shared" ca="1" si="69"/>
        <v>0</v>
      </c>
      <c r="AJ129" s="33">
        <f t="shared" ca="1" si="69"/>
        <v>0</v>
      </c>
      <c r="AK129" s="33">
        <f t="shared" ca="1" si="69"/>
        <v>0</v>
      </c>
      <c r="AL129" s="33">
        <f t="shared" ca="1" si="69"/>
        <v>0</v>
      </c>
      <c r="AM129" s="33">
        <f t="shared" ca="1" si="69"/>
        <v>0</v>
      </c>
      <c r="AN129" s="33">
        <f t="shared" ca="1" si="69"/>
        <v>0</v>
      </c>
      <c r="AO129" s="33">
        <f t="shared" ca="1" si="70"/>
        <v>0</v>
      </c>
      <c r="AP129" s="33">
        <f t="shared" ca="1" si="70"/>
        <v>0</v>
      </c>
      <c r="AQ129" s="33">
        <f ca="1">SUMIFS(Amount_TI,Location_TI,$A129,FundingSource_TI,AQ$1)+SUMIFS(Amount_CS,Location_CS,$A129,Fundingsource_CS,AQ$1)+SUMIFS(Amount_ETL,Location_ETL,$A129,FundingSource_ETL,AQ$1)+SUMIFS(Amount_Other,Location_Other,$A129,FundingSource_Other,AQ$1)+SUMIFS('CSW Programs'!$J$4:$J$500,'CSW Programs'!$D$4:$D$500,'Location Totals'!$A129,'CSW Programs'!$I$4:$I$500,'School Mailing Address'!$Q$5)</f>
        <v>0</v>
      </c>
      <c r="AR129" s="33">
        <f ca="1">SUMIFS(Amount_TI,Location_TI,$A129,FundingSource_TI,AR$1)+SUMIFS(Amount_CS,Location_CS,$A129,Fundingsource_CS,AR$1)+SUMIFS(Amount_ETL,Location_ETL,$A129,FundingSource_ETL,AR$1)+SUMIFS(Amount_Other,Location_Other,$A129,FundingSource_Other,AR$1)+SUMIFS('CSW Programs'!$J$4:$J$500,'CSW Programs'!$D$4:$D$500,'Location Totals'!$A129,'CSW Programs'!$I$4:$I$500,'School Mailing Address'!$Q$6)</f>
        <v>0</v>
      </c>
      <c r="AS129" s="33">
        <f ca="1">SUMIFS(Amount_TI,Location_TI,$A129,FundingSource_TI,AS$1)+SUMIFS(Amount_CS,Location_CS,$A129,Fundingsource_CS,AS$1)+SUMIFS(Amount_ETL,Location_ETL,$A129,FundingSource_ETL,AS$1)+SUMIFS(Amount_Other,Location_Other,$A129,FundingSource_Other,AS$1)+SUMIFS('CSW Programs'!$J$4:$J$500,'CSW Programs'!$D$4:$D$500,'Location Totals'!$A129,'CSW Programs'!$I$4:$I$500,'School Mailing Address'!$Q$7)</f>
        <v>0</v>
      </c>
      <c r="AT129" s="33">
        <f ca="1">SUMIFS(Amount_TI,Location_TI,$A129,FundingSource_TI,AT$1)+SUMIFS(Amount_CS,Location_CS,$A129,Fundingsource_CS,AT$1)+SUMIFS(Amount_ETL,Location_ETL,$A129,FundingSource_ETL,AT$1)+SUMIFS(Amount_Other,Location_Other,$A129,FundingSource_Other,AT$1)+SUMIFS('CSW Programs'!$J$4:$J$500,'CSW Programs'!$D$4:$D$500,'Location Totals'!$A129,'CSW Programs'!$I$4:$I$500,'Location Totals'!$AT$1)</f>
        <v>0</v>
      </c>
      <c r="AU129" s="33">
        <f ca="1">SUMIFS(Amount_TI,Location_TI,$A129,FundingSource_TI,AU$1)+SUMIFS(Amount_CS,Location_CS,$A129,Fundingsource_CS,AU$1)+SUMIFS(Amount_ETL,Location_ETL,$A129,FundingSource_ETL,AU$1)+SUMIFS(Amount_Other,Location_Other,$A129,FundingSource_Other,AU$1)+SUMIFS('CSW Programs'!$J$4:$J$500,'CSW Programs'!$D$4:$D$500,'Location Totals'!$A129,'CSW Programs'!$I$4:$I$500,'Location Totals'!$AU$1)</f>
        <v>0</v>
      </c>
      <c r="AV129" s="33">
        <f ca="1">SUMIFS(Amount_TI,Location_TI,$A129,FundingSource_TI,AV$1)+SUMIFS(Amount_CS,Location_CS,$A129,Fundingsource_CS,AV$1)+SUMIFS(Amount_ETL,Location_ETL,$A129,FundingSource_ETL,AV$1)+SUMIFS(Amount_Other,Location_Other,$A129,FundingSource_Other,AV$1)+SUMIFS('CSW Programs'!$J$4:$J$500,'CSW Programs'!$D$4:$D$500,'Location Totals'!$A129,'CSW Programs'!$I$4:$I$500,'Location Totals'!$AV$1)</f>
        <v>0</v>
      </c>
      <c r="AW129" s="33"/>
      <c r="BR129" s="32">
        <v>128</v>
      </c>
      <c r="BT129" s="32">
        <v>128</v>
      </c>
    </row>
    <row r="130" spans="1:72" hidden="1" x14ac:dyDescent="0.2">
      <c r="A130" s="17" t="e">
        <f ca="1">IF('Cover Page'!$C$17&lt;&gt;"YES",IF(HLOOKUP($BZ$1,'District Label'!A:GR,BR130,FALSE)="","",(HLOOKUP($BZ$1,'District Label'!A:GR,BR130,FALSE))),OFFSET('BOCES SELECT'!$CH$4:$CH$402,,,COUNTIF('BOCES SELECT'!E:E,"&gt;0")))</f>
        <v>#N/A</v>
      </c>
      <c r="B130" s="33">
        <f t="shared" ca="1" si="42"/>
        <v>0</v>
      </c>
      <c r="C130" s="33">
        <f t="shared" ca="1" si="43"/>
        <v>0</v>
      </c>
      <c r="D130" s="33">
        <f t="shared" ca="1" si="67"/>
        <v>0</v>
      </c>
      <c r="E130" s="33">
        <f t="shared" ca="1" si="67"/>
        <v>0</v>
      </c>
      <c r="F130" s="33">
        <f t="shared" ca="1" si="67"/>
        <v>0</v>
      </c>
      <c r="G130" s="33">
        <f t="shared" ca="1" si="67"/>
        <v>0</v>
      </c>
      <c r="H130" s="33">
        <f t="shared" ca="1" si="53"/>
        <v>0</v>
      </c>
      <c r="I130" s="33">
        <f t="shared" ca="1" si="67"/>
        <v>0</v>
      </c>
      <c r="J130" s="50">
        <f t="shared" ca="1" si="44"/>
        <v>0</v>
      </c>
      <c r="K130" s="33">
        <f t="shared" ca="1" si="48"/>
        <v>0</v>
      </c>
      <c r="L130" s="33">
        <f t="shared" ca="1" si="45"/>
        <v>0</v>
      </c>
      <c r="M130" s="33">
        <f t="shared" ca="1" si="49"/>
        <v>0</v>
      </c>
      <c r="N130" s="33">
        <f t="shared" ca="1" si="46"/>
        <v>0</v>
      </c>
      <c r="O130" s="33">
        <f t="shared" ca="1" si="47"/>
        <v>0</v>
      </c>
      <c r="P130" s="33">
        <f t="shared" ca="1" si="68"/>
        <v>0</v>
      </c>
      <c r="Q130" s="33">
        <f t="shared" ca="1" si="68"/>
        <v>0</v>
      </c>
      <c r="R130" s="33">
        <f t="shared" ca="1" si="68"/>
        <v>0</v>
      </c>
      <c r="S130" s="33">
        <f t="shared" ca="1" si="68"/>
        <v>0</v>
      </c>
      <c r="T130" s="33">
        <f t="shared" ca="1" si="64"/>
        <v>0</v>
      </c>
      <c r="U130" s="33">
        <f t="shared" ca="1" si="64"/>
        <v>0</v>
      </c>
      <c r="V130" s="33">
        <f t="shared" ca="1" si="64"/>
        <v>0</v>
      </c>
      <c r="W130" s="33">
        <f t="shared" ca="1" si="64"/>
        <v>0</v>
      </c>
      <c r="X130" s="33">
        <f t="shared" ca="1" si="64"/>
        <v>0</v>
      </c>
      <c r="Y130" s="33">
        <f t="shared" ca="1" si="64"/>
        <v>0</v>
      </c>
      <c r="Z130" s="33">
        <f t="shared" ca="1" si="64"/>
        <v>0</v>
      </c>
      <c r="AA130" s="33">
        <f t="shared" ca="1" si="64"/>
        <v>0</v>
      </c>
      <c r="AB130" s="33">
        <f t="shared" ca="1" si="63"/>
        <v>0</v>
      </c>
      <c r="AC130" s="33">
        <f t="shared" ca="1" si="63"/>
        <v>0</v>
      </c>
      <c r="AD130" s="33">
        <f t="shared" ca="1" si="63"/>
        <v>0</v>
      </c>
      <c r="AE130" s="33">
        <f t="shared" ca="1" si="69"/>
        <v>0</v>
      </c>
      <c r="AF130" s="33">
        <f t="shared" ca="1" si="69"/>
        <v>0</v>
      </c>
      <c r="AG130" s="33">
        <f t="shared" ca="1" si="69"/>
        <v>0</v>
      </c>
      <c r="AH130" s="33">
        <f t="shared" ca="1" si="69"/>
        <v>0</v>
      </c>
      <c r="AI130" s="33">
        <f t="shared" ca="1" si="69"/>
        <v>0</v>
      </c>
      <c r="AJ130" s="33">
        <f t="shared" ca="1" si="69"/>
        <v>0</v>
      </c>
      <c r="AK130" s="33">
        <f t="shared" ca="1" si="69"/>
        <v>0</v>
      </c>
      <c r="AL130" s="33">
        <f t="shared" ca="1" si="69"/>
        <v>0</v>
      </c>
      <c r="AM130" s="33">
        <f t="shared" ca="1" si="69"/>
        <v>0</v>
      </c>
      <c r="AN130" s="33">
        <f t="shared" ca="1" si="69"/>
        <v>0</v>
      </c>
      <c r="AO130" s="33">
        <f t="shared" ca="1" si="70"/>
        <v>0</v>
      </c>
      <c r="AP130" s="33">
        <f t="shared" ca="1" si="70"/>
        <v>0</v>
      </c>
      <c r="AQ130" s="33">
        <f ca="1">SUMIFS(Amount_TI,Location_TI,$A130,FundingSource_TI,AQ$1)+SUMIFS(Amount_CS,Location_CS,$A130,Fundingsource_CS,AQ$1)+SUMIFS(Amount_ETL,Location_ETL,$A130,FundingSource_ETL,AQ$1)+SUMIFS(Amount_Other,Location_Other,$A130,FundingSource_Other,AQ$1)+SUMIFS('CSW Programs'!$J$4:$J$500,'CSW Programs'!$D$4:$D$500,'Location Totals'!$A130,'CSW Programs'!$I$4:$I$500,'School Mailing Address'!$Q$5)</f>
        <v>0</v>
      </c>
      <c r="AR130" s="33">
        <f ca="1">SUMIFS(Amount_TI,Location_TI,$A130,FundingSource_TI,AR$1)+SUMIFS(Amount_CS,Location_CS,$A130,Fundingsource_CS,AR$1)+SUMIFS(Amount_ETL,Location_ETL,$A130,FundingSource_ETL,AR$1)+SUMIFS(Amount_Other,Location_Other,$A130,FundingSource_Other,AR$1)+SUMIFS('CSW Programs'!$J$4:$J$500,'CSW Programs'!$D$4:$D$500,'Location Totals'!$A130,'CSW Programs'!$I$4:$I$500,'School Mailing Address'!$Q$6)</f>
        <v>0</v>
      </c>
      <c r="AS130" s="33">
        <f ca="1">SUMIFS(Amount_TI,Location_TI,$A130,FundingSource_TI,AS$1)+SUMIFS(Amount_CS,Location_CS,$A130,Fundingsource_CS,AS$1)+SUMIFS(Amount_ETL,Location_ETL,$A130,FundingSource_ETL,AS$1)+SUMIFS(Amount_Other,Location_Other,$A130,FundingSource_Other,AS$1)+SUMIFS('CSW Programs'!$J$4:$J$500,'CSW Programs'!$D$4:$D$500,'Location Totals'!$A130,'CSW Programs'!$I$4:$I$500,'School Mailing Address'!$Q$7)</f>
        <v>0</v>
      </c>
      <c r="AT130" s="33">
        <f ca="1">SUMIFS(Amount_TI,Location_TI,$A130,FundingSource_TI,AT$1)+SUMIFS(Amount_CS,Location_CS,$A130,Fundingsource_CS,AT$1)+SUMIFS(Amount_ETL,Location_ETL,$A130,FundingSource_ETL,AT$1)+SUMIFS(Amount_Other,Location_Other,$A130,FundingSource_Other,AT$1)+SUMIFS('CSW Programs'!$J$4:$J$500,'CSW Programs'!$D$4:$D$500,'Location Totals'!$A130,'CSW Programs'!$I$4:$I$500,'Location Totals'!$AT$1)</f>
        <v>0</v>
      </c>
      <c r="AU130" s="33">
        <f ca="1">SUMIFS(Amount_TI,Location_TI,$A130,FundingSource_TI,AU$1)+SUMIFS(Amount_CS,Location_CS,$A130,Fundingsource_CS,AU$1)+SUMIFS(Amount_ETL,Location_ETL,$A130,FundingSource_ETL,AU$1)+SUMIFS(Amount_Other,Location_Other,$A130,FundingSource_Other,AU$1)+SUMIFS('CSW Programs'!$J$4:$J$500,'CSW Programs'!$D$4:$D$500,'Location Totals'!$A130,'CSW Programs'!$I$4:$I$500,'Location Totals'!$AU$1)</f>
        <v>0</v>
      </c>
      <c r="AV130" s="33">
        <f ca="1">SUMIFS(Amount_TI,Location_TI,$A130,FundingSource_TI,AV$1)+SUMIFS(Amount_CS,Location_CS,$A130,Fundingsource_CS,AV$1)+SUMIFS(Amount_ETL,Location_ETL,$A130,FundingSource_ETL,AV$1)+SUMIFS(Amount_Other,Location_Other,$A130,FundingSource_Other,AV$1)+SUMIFS('CSW Programs'!$J$4:$J$500,'CSW Programs'!$D$4:$D$500,'Location Totals'!$A130,'CSW Programs'!$I$4:$I$500,'Location Totals'!$AV$1)</f>
        <v>0</v>
      </c>
      <c r="AW130" s="33"/>
      <c r="BR130" s="32">
        <v>129</v>
      </c>
      <c r="BT130" s="32">
        <v>129</v>
      </c>
    </row>
    <row r="131" spans="1:72" hidden="1" x14ac:dyDescent="0.2">
      <c r="A131" s="17" t="e">
        <f ca="1">IF('Cover Page'!$C$17&lt;&gt;"YES",IF(HLOOKUP($BZ$1,'District Label'!A:GR,BR131,FALSE)="","",(HLOOKUP($BZ$1,'District Label'!A:GR,BR131,FALSE))),OFFSET('BOCES SELECT'!$CH$4:$CH$402,,,COUNTIF('BOCES SELECT'!E:E,"&gt;0")))</f>
        <v>#N/A</v>
      </c>
      <c r="B131" s="33">
        <f t="shared" ca="1" si="42"/>
        <v>0</v>
      </c>
      <c r="C131" s="33">
        <f t="shared" ca="1" si="43"/>
        <v>0</v>
      </c>
      <c r="D131" s="33">
        <f t="shared" ca="1" si="67"/>
        <v>0</v>
      </c>
      <c r="E131" s="33">
        <f t="shared" ca="1" si="67"/>
        <v>0</v>
      </c>
      <c r="F131" s="33">
        <f t="shared" ca="1" si="67"/>
        <v>0</v>
      </c>
      <c r="G131" s="33">
        <f t="shared" ca="1" si="67"/>
        <v>0</v>
      </c>
      <c r="H131" s="33">
        <f t="shared" ca="1" si="53"/>
        <v>0</v>
      </c>
      <c r="I131" s="33">
        <f t="shared" ca="1" si="67"/>
        <v>0</v>
      </c>
      <c r="J131" s="50">
        <f t="shared" ca="1" si="44"/>
        <v>0</v>
      </c>
      <c r="K131" s="33">
        <f t="shared" ca="1" si="48"/>
        <v>0</v>
      </c>
      <c r="L131" s="33">
        <f t="shared" ca="1" si="45"/>
        <v>0</v>
      </c>
      <c r="M131" s="33">
        <f t="shared" ca="1" si="49"/>
        <v>0</v>
      </c>
      <c r="N131" s="33">
        <f t="shared" ca="1" si="46"/>
        <v>0</v>
      </c>
      <c r="O131" s="33">
        <f t="shared" ca="1" si="47"/>
        <v>0</v>
      </c>
      <c r="P131" s="33">
        <f t="shared" ca="1" si="68"/>
        <v>0</v>
      </c>
      <c r="Q131" s="33">
        <f t="shared" ca="1" si="68"/>
        <v>0</v>
      </c>
      <c r="R131" s="33">
        <f t="shared" ca="1" si="68"/>
        <v>0</v>
      </c>
      <c r="S131" s="33">
        <f t="shared" ca="1" si="68"/>
        <v>0</v>
      </c>
      <c r="T131" s="33">
        <f t="shared" ca="1" si="64"/>
        <v>0</v>
      </c>
      <c r="U131" s="33">
        <f t="shared" ca="1" si="64"/>
        <v>0</v>
      </c>
      <c r="V131" s="33">
        <f t="shared" ca="1" si="64"/>
        <v>0</v>
      </c>
      <c r="W131" s="33">
        <f t="shared" ca="1" si="64"/>
        <v>0</v>
      </c>
      <c r="X131" s="33">
        <f t="shared" ca="1" si="64"/>
        <v>0</v>
      </c>
      <c r="Y131" s="33">
        <f t="shared" ca="1" si="64"/>
        <v>0</v>
      </c>
      <c r="Z131" s="33">
        <f t="shared" ca="1" si="64"/>
        <v>0</v>
      </c>
      <c r="AA131" s="33">
        <f t="shared" ca="1" si="64"/>
        <v>0</v>
      </c>
      <c r="AB131" s="33">
        <f t="shared" ca="1" si="63"/>
        <v>0</v>
      </c>
      <c r="AC131" s="33">
        <f t="shared" ca="1" si="63"/>
        <v>0</v>
      </c>
      <c r="AD131" s="33">
        <f t="shared" ca="1" si="63"/>
        <v>0</v>
      </c>
      <c r="AE131" s="33">
        <f t="shared" ca="1" si="69"/>
        <v>0</v>
      </c>
      <c r="AF131" s="33">
        <f t="shared" ca="1" si="69"/>
        <v>0</v>
      </c>
      <c r="AG131" s="33">
        <f t="shared" ca="1" si="69"/>
        <v>0</v>
      </c>
      <c r="AH131" s="33">
        <f t="shared" ca="1" si="69"/>
        <v>0</v>
      </c>
      <c r="AI131" s="33">
        <f t="shared" ca="1" si="69"/>
        <v>0</v>
      </c>
      <c r="AJ131" s="33">
        <f t="shared" ca="1" si="69"/>
        <v>0</v>
      </c>
      <c r="AK131" s="33">
        <f t="shared" ca="1" si="69"/>
        <v>0</v>
      </c>
      <c r="AL131" s="33">
        <f t="shared" ca="1" si="69"/>
        <v>0</v>
      </c>
      <c r="AM131" s="33">
        <f t="shared" ca="1" si="69"/>
        <v>0</v>
      </c>
      <c r="AN131" s="33">
        <f t="shared" ca="1" si="69"/>
        <v>0</v>
      </c>
      <c r="AO131" s="33">
        <f t="shared" ca="1" si="70"/>
        <v>0</v>
      </c>
      <c r="AP131" s="33">
        <f t="shared" ca="1" si="70"/>
        <v>0</v>
      </c>
      <c r="AQ131" s="33">
        <f ca="1">SUMIFS(Amount_TI,Location_TI,$A131,FundingSource_TI,AQ$1)+SUMIFS(Amount_CS,Location_CS,$A131,Fundingsource_CS,AQ$1)+SUMIFS(Amount_ETL,Location_ETL,$A131,FundingSource_ETL,AQ$1)+SUMIFS(Amount_Other,Location_Other,$A131,FundingSource_Other,AQ$1)+SUMIFS('CSW Programs'!$J$4:$J$500,'CSW Programs'!$D$4:$D$500,'Location Totals'!$A131,'CSW Programs'!$I$4:$I$500,'School Mailing Address'!$Q$5)</f>
        <v>0</v>
      </c>
      <c r="AR131" s="33">
        <f ca="1">SUMIFS(Amount_TI,Location_TI,$A131,FundingSource_TI,AR$1)+SUMIFS(Amount_CS,Location_CS,$A131,Fundingsource_CS,AR$1)+SUMIFS(Amount_ETL,Location_ETL,$A131,FundingSource_ETL,AR$1)+SUMIFS(Amount_Other,Location_Other,$A131,FundingSource_Other,AR$1)+SUMIFS('CSW Programs'!$J$4:$J$500,'CSW Programs'!$D$4:$D$500,'Location Totals'!$A131,'CSW Programs'!$I$4:$I$500,'School Mailing Address'!$Q$6)</f>
        <v>0</v>
      </c>
      <c r="AS131" s="33">
        <f ca="1">SUMIFS(Amount_TI,Location_TI,$A131,FundingSource_TI,AS$1)+SUMIFS(Amount_CS,Location_CS,$A131,Fundingsource_CS,AS$1)+SUMIFS(Amount_ETL,Location_ETL,$A131,FundingSource_ETL,AS$1)+SUMIFS(Amount_Other,Location_Other,$A131,FundingSource_Other,AS$1)+SUMIFS('CSW Programs'!$J$4:$J$500,'CSW Programs'!$D$4:$D$500,'Location Totals'!$A131,'CSW Programs'!$I$4:$I$500,'School Mailing Address'!$Q$7)</f>
        <v>0</v>
      </c>
      <c r="AT131" s="33">
        <f ca="1">SUMIFS(Amount_TI,Location_TI,$A131,FundingSource_TI,AT$1)+SUMIFS(Amount_CS,Location_CS,$A131,Fundingsource_CS,AT$1)+SUMIFS(Amount_ETL,Location_ETL,$A131,FundingSource_ETL,AT$1)+SUMIFS(Amount_Other,Location_Other,$A131,FundingSource_Other,AT$1)+SUMIFS('CSW Programs'!$J$4:$J$500,'CSW Programs'!$D$4:$D$500,'Location Totals'!$A131,'CSW Programs'!$I$4:$I$500,'Location Totals'!$AT$1)</f>
        <v>0</v>
      </c>
      <c r="AU131" s="33">
        <f ca="1">SUMIFS(Amount_TI,Location_TI,$A131,FundingSource_TI,AU$1)+SUMIFS(Amount_CS,Location_CS,$A131,Fundingsource_CS,AU$1)+SUMIFS(Amount_ETL,Location_ETL,$A131,FundingSource_ETL,AU$1)+SUMIFS(Amount_Other,Location_Other,$A131,FundingSource_Other,AU$1)+SUMIFS('CSW Programs'!$J$4:$J$500,'CSW Programs'!$D$4:$D$500,'Location Totals'!$A131,'CSW Programs'!$I$4:$I$500,'Location Totals'!$AU$1)</f>
        <v>0</v>
      </c>
      <c r="AV131" s="33">
        <f ca="1">SUMIFS(Amount_TI,Location_TI,$A131,FundingSource_TI,AV$1)+SUMIFS(Amount_CS,Location_CS,$A131,Fundingsource_CS,AV$1)+SUMIFS(Amount_ETL,Location_ETL,$A131,FundingSource_ETL,AV$1)+SUMIFS(Amount_Other,Location_Other,$A131,FundingSource_Other,AV$1)+SUMIFS('CSW Programs'!$J$4:$J$500,'CSW Programs'!$D$4:$D$500,'Location Totals'!$A131,'CSW Programs'!$I$4:$I$500,'Location Totals'!$AV$1)</f>
        <v>0</v>
      </c>
      <c r="AW131" s="33"/>
      <c r="BR131" s="32">
        <v>130</v>
      </c>
      <c r="BT131" s="32">
        <v>130</v>
      </c>
    </row>
    <row r="132" spans="1:72" hidden="1" x14ac:dyDescent="0.2">
      <c r="A132" s="17" t="e">
        <f ca="1">IF('Cover Page'!$C$17&lt;&gt;"YES",IF(HLOOKUP($BZ$1,'District Label'!A:GR,BR132,FALSE)="","",(HLOOKUP($BZ$1,'District Label'!A:GR,BR132,FALSE))),OFFSET('BOCES SELECT'!$CH$4:$CH$402,,,COUNTIF('BOCES SELECT'!E:E,"&gt;0")))</f>
        <v>#N/A</v>
      </c>
      <c r="B132" s="33">
        <f t="shared" ref="B132:B195" ca="1" si="71">SUMIF(Location_TI,$A132,Amount_TI)+SUMIF(Location_CS,$A132,Amount_CS)+SUMIF(Location_ETL,$A132,Amount_ETL)+SUMIF(Location_Other,$A132,Amount_Other)+SUMIF(Location_SW,$A132,Amount_SW)</f>
        <v>0</v>
      </c>
      <c r="C132" s="33">
        <f t="shared" ref="C132:C195" ca="1" si="72">SUMIFS(Amount_TI,Location_TI,$A132,source_ti,C$1)+SUMIFS(Amount_CS,Location_CS,$A132,source_cs,C$1)+SUMIFS(Amount_ETL,Location_ETL,$A132,source_etl,C$1)+SUMIFS(Amount_Other,Location_Other,$A132,source_other,C$1)+SUMIFS(Amount_SW,Location_SW,$A132,FundingSource_SW,C$1)</f>
        <v>0</v>
      </c>
      <c r="D132" s="33">
        <f t="shared" ca="1" si="67"/>
        <v>0</v>
      </c>
      <c r="E132" s="33">
        <f t="shared" ca="1" si="67"/>
        <v>0</v>
      </c>
      <c r="F132" s="33">
        <f t="shared" ca="1" si="67"/>
        <v>0</v>
      </c>
      <c r="G132" s="33">
        <f t="shared" ca="1" si="67"/>
        <v>0</v>
      </c>
      <c r="H132" s="33">
        <f t="shared" ca="1" si="53"/>
        <v>0</v>
      </c>
      <c r="I132" s="33">
        <f t="shared" ca="1" si="67"/>
        <v>0</v>
      </c>
      <c r="J132" s="50">
        <f t="shared" ref="J132:J195" ca="1" si="73">SUMIF(Location_TI,$A132,FTE_TI)+SUMIF(Location_CS,$A132,FTE_CS)+SUMIF(Location_ETL,$A132,FTE_ETL)+SUMIF(Location_Other,$A132,FTE_Other)</f>
        <v>0</v>
      </c>
      <c r="K132" s="33">
        <f t="shared" ca="1" si="48"/>
        <v>0</v>
      </c>
      <c r="L132" s="33">
        <f t="shared" ref="L132:L195" ca="1" si="74">SUMIF(Location_ETL,A132,Amount_ETL)</f>
        <v>0</v>
      </c>
      <c r="M132" s="33">
        <f t="shared" ca="1" si="49"/>
        <v>0</v>
      </c>
      <c r="N132" s="33">
        <f t="shared" ref="N132:N195" ca="1" si="75">SUMIF(Location_Other,A132,Amount_Other)</f>
        <v>0</v>
      </c>
      <c r="O132" s="33">
        <f t="shared" ref="O132:O195" ca="1" si="76">SUMIF(Location_SW,A132,Amount_SW)</f>
        <v>0</v>
      </c>
      <c r="P132" s="33">
        <f t="shared" ca="1" si="68"/>
        <v>0</v>
      </c>
      <c r="Q132" s="33">
        <f t="shared" ca="1" si="68"/>
        <v>0</v>
      </c>
      <c r="R132" s="33">
        <f t="shared" ca="1" si="68"/>
        <v>0</v>
      </c>
      <c r="S132" s="33">
        <f t="shared" ca="1" si="68"/>
        <v>0</v>
      </c>
      <c r="T132" s="33">
        <f t="shared" ca="1" si="64"/>
        <v>0</v>
      </c>
      <c r="U132" s="33">
        <f t="shared" ca="1" si="64"/>
        <v>0</v>
      </c>
      <c r="V132" s="33">
        <f t="shared" ca="1" si="64"/>
        <v>0</v>
      </c>
      <c r="W132" s="33">
        <f t="shared" ca="1" si="64"/>
        <v>0</v>
      </c>
      <c r="X132" s="33">
        <f t="shared" ca="1" si="64"/>
        <v>0</v>
      </c>
      <c r="Y132" s="33">
        <f t="shared" ca="1" si="64"/>
        <v>0</v>
      </c>
      <c r="Z132" s="33">
        <f t="shared" ca="1" si="64"/>
        <v>0</v>
      </c>
      <c r="AA132" s="33">
        <f t="shared" ca="1" si="64"/>
        <v>0</v>
      </c>
      <c r="AB132" s="33">
        <f t="shared" ca="1" si="63"/>
        <v>0</v>
      </c>
      <c r="AC132" s="33">
        <f t="shared" ca="1" si="63"/>
        <v>0</v>
      </c>
      <c r="AD132" s="33">
        <f t="shared" ca="1" si="63"/>
        <v>0</v>
      </c>
      <c r="AE132" s="33">
        <f t="shared" ca="1" si="69"/>
        <v>0</v>
      </c>
      <c r="AF132" s="33">
        <f t="shared" ca="1" si="69"/>
        <v>0</v>
      </c>
      <c r="AG132" s="33">
        <f t="shared" ca="1" si="69"/>
        <v>0</v>
      </c>
      <c r="AH132" s="33">
        <f t="shared" ca="1" si="69"/>
        <v>0</v>
      </c>
      <c r="AI132" s="33">
        <f t="shared" ca="1" si="69"/>
        <v>0</v>
      </c>
      <c r="AJ132" s="33">
        <f t="shared" ca="1" si="69"/>
        <v>0</v>
      </c>
      <c r="AK132" s="33">
        <f t="shared" ca="1" si="69"/>
        <v>0</v>
      </c>
      <c r="AL132" s="33">
        <f t="shared" ca="1" si="69"/>
        <v>0</v>
      </c>
      <c r="AM132" s="33">
        <f t="shared" ca="1" si="69"/>
        <v>0</v>
      </c>
      <c r="AN132" s="33">
        <f t="shared" ca="1" si="69"/>
        <v>0</v>
      </c>
      <c r="AO132" s="33">
        <f t="shared" ca="1" si="70"/>
        <v>0</v>
      </c>
      <c r="AP132" s="33">
        <f t="shared" ca="1" si="70"/>
        <v>0</v>
      </c>
      <c r="AQ132" s="33">
        <f ca="1">SUMIFS(Amount_TI,Location_TI,$A132,FundingSource_TI,AQ$1)+SUMIFS(Amount_CS,Location_CS,$A132,Fundingsource_CS,AQ$1)+SUMIFS(Amount_ETL,Location_ETL,$A132,FundingSource_ETL,AQ$1)+SUMIFS(Amount_Other,Location_Other,$A132,FundingSource_Other,AQ$1)+SUMIFS('CSW Programs'!$J$4:$J$500,'CSW Programs'!$D$4:$D$500,'Location Totals'!$A132,'CSW Programs'!$I$4:$I$500,'School Mailing Address'!$Q$5)</f>
        <v>0</v>
      </c>
      <c r="AR132" s="33">
        <f ca="1">SUMIFS(Amount_TI,Location_TI,$A132,FundingSource_TI,AR$1)+SUMIFS(Amount_CS,Location_CS,$A132,Fundingsource_CS,AR$1)+SUMIFS(Amount_ETL,Location_ETL,$A132,FundingSource_ETL,AR$1)+SUMIFS(Amount_Other,Location_Other,$A132,FundingSource_Other,AR$1)+SUMIFS('CSW Programs'!$J$4:$J$500,'CSW Programs'!$D$4:$D$500,'Location Totals'!$A132,'CSW Programs'!$I$4:$I$500,'School Mailing Address'!$Q$6)</f>
        <v>0</v>
      </c>
      <c r="AS132" s="33">
        <f ca="1">SUMIFS(Amount_TI,Location_TI,$A132,FundingSource_TI,AS$1)+SUMIFS(Amount_CS,Location_CS,$A132,Fundingsource_CS,AS$1)+SUMIFS(Amount_ETL,Location_ETL,$A132,FundingSource_ETL,AS$1)+SUMIFS(Amount_Other,Location_Other,$A132,FundingSource_Other,AS$1)+SUMIFS('CSW Programs'!$J$4:$J$500,'CSW Programs'!$D$4:$D$500,'Location Totals'!$A132,'CSW Programs'!$I$4:$I$500,'School Mailing Address'!$Q$7)</f>
        <v>0</v>
      </c>
      <c r="AT132" s="33">
        <f ca="1">SUMIFS(Amount_TI,Location_TI,$A132,FundingSource_TI,AT$1)+SUMIFS(Amount_CS,Location_CS,$A132,Fundingsource_CS,AT$1)+SUMIFS(Amount_ETL,Location_ETL,$A132,FundingSource_ETL,AT$1)+SUMIFS(Amount_Other,Location_Other,$A132,FundingSource_Other,AT$1)+SUMIFS('CSW Programs'!$J$4:$J$500,'CSW Programs'!$D$4:$D$500,'Location Totals'!$A132,'CSW Programs'!$I$4:$I$500,'Location Totals'!$AT$1)</f>
        <v>0</v>
      </c>
      <c r="AU132" s="33">
        <f ca="1">SUMIFS(Amount_TI,Location_TI,$A132,FundingSource_TI,AU$1)+SUMIFS(Amount_CS,Location_CS,$A132,Fundingsource_CS,AU$1)+SUMIFS(Amount_ETL,Location_ETL,$A132,FundingSource_ETL,AU$1)+SUMIFS(Amount_Other,Location_Other,$A132,FundingSource_Other,AU$1)+SUMIFS('CSW Programs'!$J$4:$J$500,'CSW Programs'!$D$4:$D$500,'Location Totals'!$A132,'CSW Programs'!$I$4:$I$500,'Location Totals'!$AU$1)</f>
        <v>0</v>
      </c>
      <c r="AV132" s="33">
        <f ca="1">SUMIFS(Amount_TI,Location_TI,$A132,FundingSource_TI,AV$1)+SUMIFS(Amount_CS,Location_CS,$A132,Fundingsource_CS,AV$1)+SUMIFS(Amount_ETL,Location_ETL,$A132,FundingSource_ETL,AV$1)+SUMIFS(Amount_Other,Location_Other,$A132,FundingSource_Other,AV$1)+SUMIFS('CSW Programs'!$J$4:$J$500,'CSW Programs'!$D$4:$D$500,'Location Totals'!$A132,'CSW Programs'!$I$4:$I$500,'Location Totals'!$AV$1)</f>
        <v>0</v>
      </c>
      <c r="AW132" s="33"/>
      <c r="BR132" s="32">
        <v>131</v>
      </c>
      <c r="BT132" s="32">
        <v>131</v>
      </c>
    </row>
    <row r="133" spans="1:72" hidden="1" x14ac:dyDescent="0.2">
      <c r="A133" s="17" t="e">
        <f ca="1">IF('Cover Page'!$C$17&lt;&gt;"YES",IF(HLOOKUP($BZ$1,'District Label'!A:GR,BR133,FALSE)="","",(HLOOKUP($BZ$1,'District Label'!A:GR,BR133,FALSE))),OFFSET('BOCES SELECT'!$CH$4:$CH$402,,,COUNTIF('BOCES SELECT'!E:E,"&gt;0")))</f>
        <v>#N/A</v>
      </c>
      <c r="B133" s="33">
        <f t="shared" ca="1" si="71"/>
        <v>0</v>
      </c>
      <c r="C133" s="33">
        <f t="shared" ca="1" si="72"/>
        <v>0</v>
      </c>
      <c r="D133" s="33">
        <f t="shared" ca="1" si="67"/>
        <v>0</v>
      </c>
      <c r="E133" s="33">
        <f t="shared" ca="1" si="67"/>
        <v>0</v>
      </c>
      <c r="F133" s="33">
        <f t="shared" ca="1" si="67"/>
        <v>0</v>
      </c>
      <c r="G133" s="33">
        <f t="shared" ca="1" si="67"/>
        <v>0</v>
      </c>
      <c r="H133" s="33">
        <f t="shared" ca="1" si="53"/>
        <v>0</v>
      </c>
      <c r="I133" s="33">
        <f t="shared" ca="1" si="67"/>
        <v>0</v>
      </c>
      <c r="J133" s="50">
        <f t="shared" ca="1" si="73"/>
        <v>0</v>
      </c>
      <c r="K133" s="33">
        <f t="shared" ref="K133:K196" ca="1" si="77">SUMIF(Location_TI,A133,Amount_TI)</f>
        <v>0</v>
      </c>
      <c r="L133" s="33">
        <f t="shared" ca="1" si="74"/>
        <v>0</v>
      </c>
      <c r="M133" s="33">
        <f t="shared" ref="M133:M196" ca="1" si="78">SUMIF(Location_CS,A133,Amount_CS)</f>
        <v>0</v>
      </c>
      <c r="N133" s="33">
        <f t="shared" ca="1" si="75"/>
        <v>0</v>
      </c>
      <c r="O133" s="33">
        <f t="shared" ca="1" si="76"/>
        <v>0</v>
      </c>
      <c r="P133" s="33">
        <f t="shared" ca="1" si="68"/>
        <v>0</v>
      </c>
      <c r="Q133" s="33">
        <f t="shared" ca="1" si="68"/>
        <v>0</v>
      </c>
      <c r="R133" s="33">
        <f t="shared" ca="1" si="68"/>
        <v>0</v>
      </c>
      <c r="S133" s="33">
        <f t="shared" ca="1" si="68"/>
        <v>0</v>
      </c>
      <c r="T133" s="33">
        <f t="shared" ca="1" si="64"/>
        <v>0</v>
      </c>
      <c r="U133" s="33">
        <f t="shared" ca="1" si="64"/>
        <v>0</v>
      </c>
      <c r="V133" s="33">
        <f t="shared" ca="1" si="64"/>
        <v>0</v>
      </c>
      <c r="W133" s="33">
        <f t="shared" ca="1" si="64"/>
        <v>0</v>
      </c>
      <c r="X133" s="33">
        <f t="shared" ca="1" si="64"/>
        <v>0</v>
      </c>
      <c r="Y133" s="33">
        <f t="shared" ca="1" si="64"/>
        <v>0</v>
      </c>
      <c r="Z133" s="33">
        <f t="shared" ca="1" si="64"/>
        <v>0</v>
      </c>
      <c r="AA133" s="33">
        <f t="shared" ca="1" si="64"/>
        <v>0</v>
      </c>
      <c r="AB133" s="33">
        <f t="shared" ca="1" si="63"/>
        <v>0</v>
      </c>
      <c r="AC133" s="33">
        <f t="shared" ca="1" si="63"/>
        <v>0</v>
      </c>
      <c r="AD133" s="33">
        <f t="shared" ca="1" si="63"/>
        <v>0</v>
      </c>
      <c r="AE133" s="33">
        <f t="shared" ca="1" si="69"/>
        <v>0</v>
      </c>
      <c r="AF133" s="33">
        <f t="shared" ca="1" si="69"/>
        <v>0</v>
      </c>
      <c r="AG133" s="33">
        <f t="shared" ca="1" si="69"/>
        <v>0</v>
      </c>
      <c r="AH133" s="33">
        <f t="shared" ca="1" si="69"/>
        <v>0</v>
      </c>
      <c r="AI133" s="33">
        <f t="shared" ca="1" si="69"/>
        <v>0</v>
      </c>
      <c r="AJ133" s="33">
        <f t="shared" ca="1" si="69"/>
        <v>0</v>
      </c>
      <c r="AK133" s="33">
        <f t="shared" ca="1" si="69"/>
        <v>0</v>
      </c>
      <c r="AL133" s="33">
        <f t="shared" ca="1" si="69"/>
        <v>0</v>
      </c>
      <c r="AM133" s="33">
        <f t="shared" ca="1" si="69"/>
        <v>0</v>
      </c>
      <c r="AN133" s="33">
        <f t="shared" ca="1" si="69"/>
        <v>0</v>
      </c>
      <c r="AO133" s="33">
        <f t="shared" ca="1" si="70"/>
        <v>0</v>
      </c>
      <c r="AP133" s="33">
        <f t="shared" ca="1" si="70"/>
        <v>0</v>
      </c>
      <c r="AQ133" s="33">
        <f ca="1">SUMIFS(Amount_TI,Location_TI,$A133,FundingSource_TI,AQ$1)+SUMIFS(Amount_CS,Location_CS,$A133,Fundingsource_CS,AQ$1)+SUMIFS(Amount_ETL,Location_ETL,$A133,FundingSource_ETL,AQ$1)+SUMIFS(Amount_Other,Location_Other,$A133,FundingSource_Other,AQ$1)+SUMIFS('CSW Programs'!$J$4:$J$500,'CSW Programs'!$D$4:$D$500,'Location Totals'!$A133,'CSW Programs'!$I$4:$I$500,'School Mailing Address'!$Q$5)</f>
        <v>0</v>
      </c>
      <c r="AR133" s="33">
        <f ca="1">SUMIFS(Amount_TI,Location_TI,$A133,FundingSource_TI,AR$1)+SUMIFS(Amount_CS,Location_CS,$A133,Fundingsource_CS,AR$1)+SUMIFS(Amount_ETL,Location_ETL,$A133,FundingSource_ETL,AR$1)+SUMIFS(Amount_Other,Location_Other,$A133,FundingSource_Other,AR$1)+SUMIFS('CSW Programs'!$J$4:$J$500,'CSW Programs'!$D$4:$D$500,'Location Totals'!$A133,'CSW Programs'!$I$4:$I$500,'School Mailing Address'!$Q$6)</f>
        <v>0</v>
      </c>
      <c r="AS133" s="33">
        <f ca="1">SUMIFS(Amount_TI,Location_TI,$A133,FundingSource_TI,AS$1)+SUMIFS(Amount_CS,Location_CS,$A133,Fundingsource_CS,AS$1)+SUMIFS(Amount_ETL,Location_ETL,$A133,FundingSource_ETL,AS$1)+SUMIFS(Amount_Other,Location_Other,$A133,FundingSource_Other,AS$1)+SUMIFS('CSW Programs'!$J$4:$J$500,'CSW Programs'!$D$4:$D$500,'Location Totals'!$A133,'CSW Programs'!$I$4:$I$500,'School Mailing Address'!$Q$7)</f>
        <v>0</v>
      </c>
      <c r="AT133" s="33">
        <f ca="1">SUMIFS(Amount_TI,Location_TI,$A133,FundingSource_TI,AT$1)+SUMIFS(Amount_CS,Location_CS,$A133,Fundingsource_CS,AT$1)+SUMIFS(Amount_ETL,Location_ETL,$A133,FundingSource_ETL,AT$1)+SUMIFS(Amount_Other,Location_Other,$A133,FundingSource_Other,AT$1)+SUMIFS('CSW Programs'!$J$4:$J$500,'CSW Programs'!$D$4:$D$500,'Location Totals'!$A133,'CSW Programs'!$I$4:$I$500,'Location Totals'!$AT$1)</f>
        <v>0</v>
      </c>
      <c r="AU133" s="33">
        <f ca="1">SUMIFS(Amount_TI,Location_TI,$A133,FundingSource_TI,AU$1)+SUMIFS(Amount_CS,Location_CS,$A133,Fundingsource_CS,AU$1)+SUMIFS(Amount_ETL,Location_ETL,$A133,FundingSource_ETL,AU$1)+SUMIFS(Amount_Other,Location_Other,$A133,FundingSource_Other,AU$1)+SUMIFS('CSW Programs'!$J$4:$J$500,'CSW Programs'!$D$4:$D$500,'Location Totals'!$A133,'CSW Programs'!$I$4:$I$500,'Location Totals'!$AU$1)</f>
        <v>0</v>
      </c>
      <c r="AV133" s="33">
        <f ca="1">SUMIFS(Amount_TI,Location_TI,$A133,FundingSource_TI,AV$1)+SUMIFS(Amount_CS,Location_CS,$A133,Fundingsource_CS,AV$1)+SUMIFS(Amount_ETL,Location_ETL,$A133,FundingSource_ETL,AV$1)+SUMIFS(Amount_Other,Location_Other,$A133,FundingSource_Other,AV$1)+SUMIFS('CSW Programs'!$J$4:$J$500,'CSW Programs'!$D$4:$D$500,'Location Totals'!$A133,'CSW Programs'!$I$4:$I$500,'Location Totals'!$AV$1)</f>
        <v>0</v>
      </c>
      <c r="AW133" s="33"/>
      <c r="BR133" s="32">
        <v>132</v>
      </c>
      <c r="BT133" s="32">
        <v>132</v>
      </c>
    </row>
    <row r="134" spans="1:72" hidden="1" x14ac:dyDescent="0.2">
      <c r="A134" s="17" t="e">
        <f ca="1">IF('Cover Page'!$C$17&lt;&gt;"YES",IF(HLOOKUP($BZ$1,'District Label'!A:GR,BR134,FALSE)="","",(HLOOKUP($BZ$1,'District Label'!A:GR,BR134,FALSE))),OFFSET('BOCES SELECT'!$CH$4:$CH$402,,,COUNTIF('BOCES SELECT'!E:E,"&gt;0")))</f>
        <v>#N/A</v>
      </c>
      <c r="B134" s="33">
        <f t="shared" ca="1" si="71"/>
        <v>0</v>
      </c>
      <c r="C134" s="33">
        <f t="shared" ca="1" si="72"/>
        <v>0</v>
      </c>
      <c r="D134" s="33">
        <f t="shared" ca="1" si="67"/>
        <v>0</v>
      </c>
      <c r="E134" s="33">
        <f t="shared" ca="1" si="67"/>
        <v>0</v>
      </c>
      <c r="F134" s="33">
        <f t="shared" ca="1" si="67"/>
        <v>0</v>
      </c>
      <c r="G134" s="33">
        <f t="shared" ca="1" si="67"/>
        <v>0</v>
      </c>
      <c r="H134" s="33">
        <f t="shared" ca="1" si="53"/>
        <v>0</v>
      </c>
      <c r="I134" s="33">
        <f t="shared" ca="1" si="67"/>
        <v>0</v>
      </c>
      <c r="J134" s="50">
        <f t="shared" ca="1" si="73"/>
        <v>0</v>
      </c>
      <c r="K134" s="33">
        <f t="shared" ca="1" si="77"/>
        <v>0</v>
      </c>
      <c r="L134" s="33">
        <f t="shared" ca="1" si="74"/>
        <v>0</v>
      </c>
      <c r="M134" s="33">
        <f t="shared" ca="1" si="78"/>
        <v>0</v>
      </c>
      <c r="N134" s="33">
        <f t="shared" ca="1" si="75"/>
        <v>0</v>
      </c>
      <c r="O134" s="33">
        <f t="shared" ca="1" si="76"/>
        <v>0</v>
      </c>
      <c r="P134" s="33">
        <f t="shared" ca="1" si="68"/>
        <v>0</v>
      </c>
      <c r="Q134" s="33">
        <f t="shared" ca="1" si="68"/>
        <v>0</v>
      </c>
      <c r="R134" s="33">
        <f t="shared" ca="1" si="68"/>
        <v>0</v>
      </c>
      <c r="S134" s="33">
        <f t="shared" ca="1" si="68"/>
        <v>0</v>
      </c>
      <c r="T134" s="33">
        <f t="shared" ca="1" si="64"/>
        <v>0</v>
      </c>
      <c r="U134" s="33">
        <f t="shared" ca="1" si="64"/>
        <v>0</v>
      </c>
      <c r="V134" s="33">
        <f t="shared" ca="1" si="64"/>
        <v>0</v>
      </c>
      <c r="W134" s="33">
        <f t="shared" ca="1" si="64"/>
        <v>0</v>
      </c>
      <c r="X134" s="33">
        <f t="shared" ca="1" si="64"/>
        <v>0</v>
      </c>
      <c r="Y134" s="33">
        <f t="shared" ca="1" si="64"/>
        <v>0</v>
      </c>
      <c r="Z134" s="33">
        <f t="shared" ca="1" si="64"/>
        <v>0</v>
      </c>
      <c r="AA134" s="33">
        <f t="shared" ca="1" si="64"/>
        <v>0</v>
      </c>
      <c r="AB134" s="33">
        <f t="shared" ca="1" si="63"/>
        <v>0</v>
      </c>
      <c r="AC134" s="33">
        <f t="shared" ca="1" si="63"/>
        <v>0</v>
      </c>
      <c r="AD134" s="33">
        <f t="shared" ca="1" si="63"/>
        <v>0</v>
      </c>
      <c r="AE134" s="33">
        <f t="shared" ref="AE134:AN143" ca="1" si="79">SUMIFS(Amount_TI,Location_TI,$A134,FundingSource_TI,AE$1)+SUMIFS(Amount_CS,Location_CS,$A134,Fundingsource_CS,AE$1)+SUMIFS(Amount_ETL,Location_ETL,$A134,FundingSource_ETL,AE$1)+SUMIFS(Amount_Other,Location_Other,$A134,FundingSource_Other,AE$1)</f>
        <v>0</v>
      </c>
      <c r="AF134" s="33">
        <f t="shared" ca="1" si="79"/>
        <v>0</v>
      </c>
      <c r="AG134" s="33">
        <f t="shared" ca="1" si="79"/>
        <v>0</v>
      </c>
      <c r="AH134" s="33">
        <f t="shared" ca="1" si="79"/>
        <v>0</v>
      </c>
      <c r="AI134" s="33">
        <f t="shared" ca="1" si="79"/>
        <v>0</v>
      </c>
      <c r="AJ134" s="33">
        <f t="shared" ca="1" si="79"/>
        <v>0</v>
      </c>
      <c r="AK134" s="33">
        <f t="shared" ca="1" si="79"/>
        <v>0</v>
      </c>
      <c r="AL134" s="33">
        <f t="shared" ca="1" si="79"/>
        <v>0</v>
      </c>
      <c r="AM134" s="33">
        <f t="shared" ca="1" si="79"/>
        <v>0</v>
      </c>
      <c r="AN134" s="33">
        <f t="shared" ca="1" si="79"/>
        <v>0</v>
      </c>
      <c r="AO134" s="33">
        <f t="shared" ref="AO134:AP143" ca="1" si="80">SUMIFS(Amount_TI,Location_TI,$A134,FundingSource_TI,AO$1)+SUMIFS(Amount_CS,Location_CS,$A134,Fundingsource_CS,AO$1)+SUMIFS(Amount_ETL,Location_ETL,$A134,FundingSource_ETL,AO$1)+SUMIFS(Amount_Other,Location_Other,$A134,FundingSource_Other,AO$1)</f>
        <v>0</v>
      </c>
      <c r="AP134" s="33">
        <f t="shared" ca="1" si="80"/>
        <v>0</v>
      </c>
      <c r="AQ134" s="33">
        <f ca="1">SUMIFS(Amount_TI,Location_TI,$A134,FundingSource_TI,AQ$1)+SUMIFS(Amount_CS,Location_CS,$A134,Fundingsource_CS,AQ$1)+SUMIFS(Amount_ETL,Location_ETL,$A134,FundingSource_ETL,AQ$1)+SUMIFS(Amount_Other,Location_Other,$A134,FundingSource_Other,AQ$1)+SUMIFS('CSW Programs'!$J$4:$J$500,'CSW Programs'!$D$4:$D$500,'Location Totals'!$A134,'CSW Programs'!$I$4:$I$500,'School Mailing Address'!$Q$5)</f>
        <v>0</v>
      </c>
      <c r="AR134" s="33">
        <f ca="1">SUMIFS(Amount_TI,Location_TI,$A134,FundingSource_TI,AR$1)+SUMIFS(Amount_CS,Location_CS,$A134,Fundingsource_CS,AR$1)+SUMIFS(Amount_ETL,Location_ETL,$A134,FundingSource_ETL,AR$1)+SUMIFS(Amount_Other,Location_Other,$A134,FundingSource_Other,AR$1)+SUMIFS('CSW Programs'!$J$4:$J$500,'CSW Programs'!$D$4:$D$500,'Location Totals'!$A134,'CSW Programs'!$I$4:$I$500,'School Mailing Address'!$Q$6)</f>
        <v>0</v>
      </c>
      <c r="AS134" s="33">
        <f ca="1">SUMIFS(Amount_TI,Location_TI,$A134,FundingSource_TI,AS$1)+SUMIFS(Amount_CS,Location_CS,$A134,Fundingsource_CS,AS$1)+SUMIFS(Amount_ETL,Location_ETL,$A134,FundingSource_ETL,AS$1)+SUMIFS(Amount_Other,Location_Other,$A134,FundingSource_Other,AS$1)+SUMIFS('CSW Programs'!$J$4:$J$500,'CSW Programs'!$D$4:$D$500,'Location Totals'!$A134,'CSW Programs'!$I$4:$I$500,'School Mailing Address'!$Q$7)</f>
        <v>0</v>
      </c>
      <c r="AT134" s="33">
        <f ca="1">SUMIFS(Amount_TI,Location_TI,$A134,FundingSource_TI,AT$1)+SUMIFS(Amount_CS,Location_CS,$A134,Fundingsource_CS,AT$1)+SUMIFS(Amount_ETL,Location_ETL,$A134,FundingSource_ETL,AT$1)+SUMIFS(Amount_Other,Location_Other,$A134,FundingSource_Other,AT$1)+SUMIFS('CSW Programs'!$J$4:$J$500,'CSW Programs'!$D$4:$D$500,'Location Totals'!$A134,'CSW Programs'!$I$4:$I$500,'Location Totals'!$AT$1)</f>
        <v>0</v>
      </c>
      <c r="AU134" s="33">
        <f ca="1">SUMIFS(Amount_TI,Location_TI,$A134,FundingSource_TI,AU$1)+SUMIFS(Amount_CS,Location_CS,$A134,Fundingsource_CS,AU$1)+SUMIFS(Amount_ETL,Location_ETL,$A134,FundingSource_ETL,AU$1)+SUMIFS(Amount_Other,Location_Other,$A134,FundingSource_Other,AU$1)+SUMIFS('CSW Programs'!$J$4:$J$500,'CSW Programs'!$D$4:$D$500,'Location Totals'!$A134,'CSW Programs'!$I$4:$I$500,'Location Totals'!$AU$1)</f>
        <v>0</v>
      </c>
      <c r="AV134" s="33">
        <f ca="1">SUMIFS(Amount_TI,Location_TI,$A134,FundingSource_TI,AV$1)+SUMIFS(Amount_CS,Location_CS,$A134,Fundingsource_CS,AV$1)+SUMIFS(Amount_ETL,Location_ETL,$A134,FundingSource_ETL,AV$1)+SUMIFS(Amount_Other,Location_Other,$A134,FundingSource_Other,AV$1)+SUMIFS('CSW Programs'!$J$4:$J$500,'CSW Programs'!$D$4:$D$500,'Location Totals'!$A134,'CSW Programs'!$I$4:$I$500,'Location Totals'!$AV$1)</f>
        <v>0</v>
      </c>
      <c r="AW134" s="33"/>
      <c r="BR134" s="32">
        <v>133</v>
      </c>
      <c r="BT134" s="32">
        <v>133</v>
      </c>
    </row>
    <row r="135" spans="1:72" hidden="1" x14ac:dyDescent="0.2">
      <c r="A135" s="17" t="e">
        <f ca="1">IF('Cover Page'!$C$17&lt;&gt;"YES",IF(HLOOKUP($BZ$1,'District Label'!A:GR,BR135,FALSE)="","",(HLOOKUP($BZ$1,'District Label'!A:GR,BR135,FALSE))),OFFSET('BOCES SELECT'!$CH$4:$CH$402,,,COUNTIF('BOCES SELECT'!E:E,"&gt;0")))</f>
        <v>#N/A</v>
      </c>
      <c r="B135" s="33">
        <f t="shared" ca="1" si="71"/>
        <v>0</v>
      </c>
      <c r="C135" s="33">
        <f t="shared" ca="1" si="72"/>
        <v>0</v>
      </c>
      <c r="D135" s="33">
        <f t="shared" ca="1" si="67"/>
        <v>0</v>
      </c>
      <c r="E135" s="33">
        <f t="shared" ca="1" si="67"/>
        <v>0</v>
      </c>
      <c r="F135" s="33">
        <f t="shared" ca="1" si="67"/>
        <v>0</v>
      </c>
      <c r="G135" s="33">
        <f t="shared" ca="1" si="67"/>
        <v>0</v>
      </c>
      <c r="H135" s="33">
        <f t="shared" ca="1" si="53"/>
        <v>0</v>
      </c>
      <c r="I135" s="33">
        <f t="shared" ca="1" si="67"/>
        <v>0</v>
      </c>
      <c r="J135" s="50">
        <f t="shared" ca="1" si="73"/>
        <v>0</v>
      </c>
      <c r="K135" s="33">
        <f t="shared" ca="1" si="77"/>
        <v>0</v>
      </c>
      <c r="L135" s="33">
        <f t="shared" ca="1" si="74"/>
        <v>0</v>
      </c>
      <c r="M135" s="33">
        <f t="shared" ca="1" si="78"/>
        <v>0</v>
      </c>
      <c r="N135" s="33">
        <f t="shared" ca="1" si="75"/>
        <v>0</v>
      </c>
      <c r="O135" s="33">
        <f t="shared" ca="1" si="76"/>
        <v>0</v>
      </c>
      <c r="P135" s="33">
        <f t="shared" ca="1" si="68"/>
        <v>0</v>
      </c>
      <c r="Q135" s="33">
        <f t="shared" ca="1" si="68"/>
        <v>0</v>
      </c>
      <c r="R135" s="33">
        <f t="shared" ca="1" si="68"/>
        <v>0</v>
      </c>
      <c r="S135" s="33">
        <f t="shared" ca="1" si="68"/>
        <v>0</v>
      </c>
      <c r="T135" s="33">
        <f t="shared" ca="1" si="64"/>
        <v>0</v>
      </c>
      <c r="U135" s="33">
        <f t="shared" ca="1" si="64"/>
        <v>0</v>
      </c>
      <c r="V135" s="33">
        <f t="shared" ca="1" si="64"/>
        <v>0</v>
      </c>
      <c r="W135" s="33">
        <f t="shared" ca="1" si="64"/>
        <v>0</v>
      </c>
      <c r="X135" s="33">
        <f t="shared" ca="1" si="64"/>
        <v>0</v>
      </c>
      <c r="Y135" s="33">
        <f t="shared" ca="1" si="64"/>
        <v>0</v>
      </c>
      <c r="Z135" s="33">
        <f t="shared" ca="1" si="64"/>
        <v>0</v>
      </c>
      <c r="AA135" s="33">
        <f t="shared" ca="1" si="64"/>
        <v>0</v>
      </c>
      <c r="AB135" s="33">
        <f t="shared" ca="1" si="63"/>
        <v>0</v>
      </c>
      <c r="AC135" s="33">
        <f t="shared" ca="1" si="63"/>
        <v>0</v>
      </c>
      <c r="AD135" s="33">
        <f t="shared" ca="1" si="63"/>
        <v>0</v>
      </c>
      <c r="AE135" s="33">
        <f t="shared" ca="1" si="79"/>
        <v>0</v>
      </c>
      <c r="AF135" s="33">
        <f t="shared" ca="1" si="79"/>
        <v>0</v>
      </c>
      <c r="AG135" s="33">
        <f t="shared" ca="1" si="79"/>
        <v>0</v>
      </c>
      <c r="AH135" s="33">
        <f t="shared" ca="1" si="79"/>
        <v>0</v>
      </c>
      <c r="AI135" s="33">
        <f t="shared" ca="1" si="79"/>
        <v>0</v>
      </c>
      <c r="AJ135" s="33">
        <f t="shared" ca="1" si="79"/>
        <v>0</v>
      </c>
      <c r="AK135" s="33">
        <f t="shared" ca="1" si="79"/>
        <v>0</v>
      </c>
      <c r="AL135" s="33">
        <f t="shared" ca="1" si="79"/>
        <v>0</v>
      </c>
      <c r="AM135" s="33">
        <f t="shared" ca="1" si="79"/>
        <v>0</v>
      </c>
      <c r="AN135" s="33">
        <f t="shared" ca="1" si="79"/>
        <v>0</v>
      </c>
      <c r="AO135" s="33">
        <f t="shared" ca="1" si="80"/>
        <v>0</v>
      </c>
      <c r="AP135" s="33">
        <f t="shared" ca="1" si="80"/>
        <v>0</v>
      </c>
      <c r="AQ135" s="33">
        <f ca="1">SUMIFS(Amount_TI,Location_TI,$A135,FundingSource_TI,AQ$1)+SUMIFS(Amount_CS,Location_CS,$A135,Fundingsource_CS,AQ$1)+SUMIFS(Amount_ETL,Location_ETL,$A135,FundingSource_ETL,AQ$1)+SUMIFS(Amount_Other,Location_Other,$A135,FundingSource_Other,AQ$1)+SUMIFS('CSW Programs'!$J$4:$J$500,'CSW Programs'!$D$4:$D$500,'Location Totals'!$A135,'CSW Programs'!$I$4:$I$500,'School Mailing Address'!$Q$5)</f>
        <v>0</v>
      </c>
      <c r="AR135" s="33">
        <f ca="1">SUMIFS(Amount_TI,Location_TI,$A135,FundingSource_TI,AR$1)+SUMIFS(Amount_CS,Location_CS,$A135,Fundingsource_CS,AR$1)+SUMIFS(Amount_ETL,Location_ETL,$A135,FundingSource_ETL,AR$1)+SUMIFS(Amount_Other,Location_Other,$A135,FundingSource_Other,AR$1)+SUMIFS('CSW Programs'!$J$4:$J$500,'CSW Programs'!$D$4:$D$500,'Location Totals'!$A135,'CSW Programs'!$I$4:$I$500,'School Mailing Address'!$Q$6)</f>
        <v>0</v>
      </c>
      <c r="AS135" s="33">
        <f ca="1">SUMIFS(Amount_TI,Location_TI,$A135,FundingSource_TI,AS$1)+SUMIFS(Amount_CS,Location_CS,$A135,Fundingsource_CS,AS$1)+SUMIFS(Amount_ETL,Location_ETL,$A135,FundingSource_ETL,AS$1)+SUMIFS(Amount_Other,Location_Other,$A135,FundingSource_Other,AS$1)+SUMIFS('CSW Programs'!$J$4:$J$500,'CSW Programs'!$D$4:$D$500,'Location Totals'!$A135,'CSW Programs'!$I$4:$I$500,'School Mailing Address'!$Q$7)</f>
        <v>0</v>
      </c>
      <c r="AT135" s="33">
        <f ca="1">SUMIFS(Amount_TI,Location_TI,$A135,FundingSource_TI,AT$1)+SUMIFS(Amount_CS,Location_CS,$A135,Fundingsource_CS,AT$1)+SUMIFS(Amount_ETL,Location_ETL,$A135,FundingSource_ETL,AT$1)+SUMIFS(Amount_Other,Location_Other,$A135,FundingSource_Other,AT$1)+SUMIFS('CSW Programs'!$J$4:$J$500,'CSW Programs'!$D$4:$D$500,'Location Totals'!$A135,'CSW Programs'!$I$4:$I$500,'Location Totals'!$AT$1)</f>
        <v>0</v>
      </c>
      <c r="AU135" s="33">
        <f ca="1">SUMIFS(Amount_TI,Location_TI,$A135,FundingSource_TI,AU$1)+SUMIFS(Amount_CS,Location_CS,$A135,Fundingsource_CS,AU$1)+SUMIFS(Amount_ETL,Location_ETL,$A135,FundingSource_ETL,AU$1)+SUMIFS(Amount_Other,Location_Other,$A135,FundingSource_Other,AU$1)+SUMIFS('CSW Programs'!$J$4:$J$500,'CSW Programs'!$D$4:$D$500,'Location Totals'!$A135,'CSW Programs'!$I$4:$I$500,'Location Totals'!$AU$1)</f>
        <v>0</v>
      </c>
      <c r="AV135" s="33">
        <f ca="1">SUMIFS(Amount_TI,Location_TI,$A135,FundingSource_TI,AV$1)+SUMIFS(Amount_CS,Location_CS,$A135,Fundingsource_CS,AV$1)+SUMIFS(Amount_ETL,Location_ETL,$A135,FundingSource_ETL,AV$1)+SUMIFS(Amount_Other,Location_Other,$A135,FundingSource_Other,AV$1)+SUMIFS('CSW Programs'!$J$4:$J$500,'CSW Programs'!$D$4:$D$500,'Location Totals'!$A135,'CSW Programs'!$I$4:$I$500,'Location Totals'!$AV$1)</f>
        <v>0</v>
      </c>
      <c r="AW135" s="33"/>
      <c r="BR135" s="32">
        <v>134</v>
      </c>
      <c r="BT135" s="32">
        <v>134</v>
      </c>
    </row>
    <row r="136" spans="1:72" hidden="1" x14ac:dyDescent="0.2">
      <c r="A136" s="17" t="e">
        <f ca="1">IF('Cover Page'!$C$17&lt;&gt;"YES",IF(HLOOKUP($BZ$1,'District Label'!A:GR,BR136,FALSE)="","",(HLOOKUP($BZ$1,'District Label'!A:GR,BR136,FALSE))),OFFSET('BOCES SELECT'!$CH$4:$CH$402,,,COUNTIF('BOCES SELECT'!E:E,"&gt;0")))</f>
        <v>#N/A</v>
      </c>
      <c r="B136" s="33">
        <f t="shared" ca="1" si="71"/>
        <v>0</v>
      </c>
      <c r="C136" s="33">
        <f t="shared" ca="1" si="72"/>
        <v>0</v>
      </c>
      <c r="D136" s="33">
        <f t="shared" ca="1" si="67"/>
        <v>0</v>
      </c>
      <c r="E136" s="33">
        <f t="shared" ca="1" si="67"/>
        <v>0</v>
      </c>
      <c r="F136" s="33">
        <f t="shared" ca="1" si="67"/>
        <v>0</v>
      </c>
      <c r="G136" s="33">
        <f t="shared" ca="1" si="67"/>
        <v>0</v>
      </c>
      <c r="H136" s="33">
        <f t="shared" ca="1" si="53"/>
        <v>0</v>
      </c>
      <c r="I136" s="33">
        <f t="shared" ca="1" si="67"/>
        <v>0</v>
      </c>
      <c r="J136" s="50">
        <f t="shared" ca="1" si="73"/>
        <v>0</v>
      </c>
      <c r="K136" s="33">
        <f t="shared" ca="1" si="77"/>
        <v>0</v>
      </c>
      <c r="L136" s="33">
        <f t="shared" ca="1" si="74"/>
        <v>0</v>
      </c>
      <c r="M136" s="33">
        <f t="shared" ca="1" si="78"/>
        <v>0</v>
      </c>
      <c r="N136" s="33">
        <f t="shared" ca="1" si="75"/>
        <v>0</v>
      </c>
      <c r="O136" s="33">
        <f t="shared" ca="1" si="76"/>
        <v>0</v>
      </c>
      <c r="P136" s="33">
        <f t="shared" ca="1" si="68"/>
        <v>0</v>
      </c>
      <c r="Q136" s="33">
        <f t="shared" ca="1" si="68"/>
        <v>0</v>
      </c>
      <c r="R136" s="33">
        <f t="shared" ca="1" si="68"/>
        <v>0</v>
      </c>
      <c r="S136" s="33">
        <f t="shared" ca="1" si="68"/>
        <v>0</v>
      </c>
      <c r="T136" s="33">
        <f t="shared" ca="1" si="64"/>
        <v>0</v>
      </c>
      <c r="U136" s="33">
        <f t="shared" ca="1" si="64"/>
        <v>0</v>
      </c>
      <c r="V136" s="33">
        <f t="shared" ca="1" si="64"/>
        <v>0</v>
      </c>
      <c r="W136" s="33">
        <f t="shared" ca="1" si="64"/>
        <v>0</v>
      </c>
      <c r="X136" s="33">
        <f t="shared" ca="1" si="64"/>
        <v>0</v>
      </c>
      <c r="Y136" s="33">
        <f t="shared" ca="1" si="64"/>
        <v>0</v>
      </c>
      <c r="Z136" s="33">
        <f t="shared" ca="1" si="64"/>
        <v>0</v>
      </c>
      <c r="AA136" s="33">
        <f t="shared" ca="1" si="64"/>
        <v>0</v>
      </c>
      <c r="AB136" s="33">
        <f t="shared" ca="1" si="63"/>
        <v>0</v>
      </c>
      <c r="AC136" s="33">
        <f t="shared" ca="1" si="63"/>
        <v>0</v>
      </c>
      <c r="AD136" s="33">
        <f t="shared" ca="1" si="63"/>
        <v>0</v>
      </c>
      <c r="AE136" s="33">
        <f t="shared" ca="1" si="79"/>
        <v>0</v>
      </c>
      <c r="AF136" s="33">
        <f t="shared" ca="1" si="79"/>
        <v>0</v>
      </c>
      <c r="AG136" s="33">
        <f t="shared" ca="1" si="79"/>
        <v>0</v>
      </c>
      <c r="AH136" s="33">
        <f t="shared" ca="1" si="79"/>
        <v>0</v>
      </c>
      <c r="AI136" s="33">
        <f t="shared" ca="1" si="79"/>
        <v>0</v>
      </c>
      <c r="AJ136" s="33">
        <f t="shared" ca="1" si="79"/>
        <v>0</v>
      </c>
      <c r="AK136" s="33">
        <f t="shared" ca="1" si="79"/>
        <v>0</v>
      </c>
      <c r="AL136" s="33">
        <f t="shared" ca="1" si="79"/>
        <v>0</v>
      </c>
      <c r="AM136" s="33">
        <f t="shared" ca="1" si="79"/>
        <v>0</v>
      </c>
      <c r="AN136" s="33">
        <f t="shared" ca="1" si="79"/>
        <v>0</v>
      </c>
      <c r="AO136" s="33">
        <f t="shared" ca="1" si="80"/>
        <v>0</v>
      </c>
      <c r="AP136" s="33">
        <f t="shared" ca="1" si="80"/>
        <v>0</v>
      </c>
      <c r="AQ136" s="33">
        <f ca="1">SUMIFS(Amount_TI,Location_TI,$A136,FundingSource_TI,AQ$1)+SUMIFS(Amount_CS,Location_CS,$A136,Fundingsource_CS,AQ$1)+SUMIFS(Amount_ETL,Location_ETL,$A136,FundingSource_ETL,AQ$1)+SUMIFS(Amount_Other,Location_Other,$A136,FundingSource_Other,AQ$1)+SUMIFS('CSW Programs'!$J$4:$J$500,'CSW Programs'!$D$4:$D$500,'Location Totals'!$A136,'CSW Programs'!$I$4:$I$500,'School Mailing Address'!$Q$5)</f>
        <v>0</v>
      </c>
      <c r="AR136" s="33">
        <f ca="1">SUMIFS(Amount_TI,Location_TI,$A136,FundingSource_TI,AR$1)+SUMIFS(Amount_CS,Location_CS,$A136,Fundingsource_CS,AR$1)+SUMIFS(Amount_ETL,Location_ETL,$A136,FundingSource_ETL,AR$1)+SUMIFS(Amount_Other,Location_Other,$A136,FundingSource_Other,AR$1)+SUMIFS('CSW Programs'!$J$4:$J$500,'CSW Programs'!$D$4:$D$500,'Location Totals'!$A136,'CSW Programs'!$I$4:$I$500,'School Mailing Address'!$Q$6)</f>
        <v>0</v>
      </c>
      <c r="AS136" s="33">
        <f ca="1">SUMIFS(Amount_TI,Location_TI,$A136,FundingSource_TI,AS$1)+SUMIFS(Amount_CS,Location_CS,$A136,Fundingsource_CS,AS$1)+SUMIFS(Amount_ETL,Location_ETL,$A136,FundingSource_ETL,AS$1)+SUMIFS(Amount_Other,Location_Other,$A136,FundingSource_Other,AS$1)+SUMIFS('CSW Programs'!$J$4:$J$500,'CSW Programs'!$D$4:$D$500,'Location Totals'!$A136,'CSW Programs'!$I$4:$I$500,'School Mailing Address'!$Q$7)</f>
        <v>0</v>
      </c>
      <c r="AT136" s="33">
        <f ca="1">SUMIFS(Amount_TI,Location_TI,$A136,FundingSource_TI,AT$1)+SUMIFS(Amount_CS,Location_CS,$A136,Fundingsource_CS,AT$1)+SUMIFS(Amount_ETL,Location_ETL,$A136,FundingSource_ETL,AT$1)+SUMIFS(Amount_Other,Location_Other,$A136,FundingSource_Other,AT$1)+SUMIFS('CSW Programs'!$J$4:$J$500,'CSW Programs'!$D$4:$D$500,'Location Totals'!$A136,'CSW Programs'!$I$4:$I$500,'Location Totals'!$AT$1)</f>
        <v>0</v>
      </c>
      <c r="AU136" s="33">
        <f ca="1">SUMIFS(Amount_TI,Location_TI,$A136,FundingSource_TI,AU$1)+SUMIFS(Amount_CS,Location_CS,$A136,Fundingsource_CS,AU$1)+SUMIFS(Amount_ETL,Location_ETL,$A136,FundingSource_ETL,AU$1)+SUMIFS(Amount_Other,Location_Other,$A136,FundingSource_Other,AU$1)+SUMIFS('CSW Programs'!$J$4:$J$500,'CSW Programs'!$D$4:$D$500,'Location Totals'!$A136,'CSW Programs'!$I$4:$I$500,'Location Totals'!$AU$1)</f>
        <v>0</v>
      </c>
      <c r="AV136" s="33">
        <f ca="1">SUMIFS(Amount_TI,Location_TI,$A136,FundingSource_TI,AV$1)+SUMIFS(Amount_CS,Location_CS,$A136,Fundingsource_CS,AV$1)+SUMIFS(Amount_ETL,Location_ETL,$A136,FundingSource_ETL,AV$1)+SUMIFS(Amount_Other,Location_Other,$A136,FundingSource_Other,AV$1)+SUMIFS('CSW Programs'!$J$4:$J$500,'CSW Programs'!$D$4:$D$500,'Location Totals'!$A136,'CSW Programs'!$I$4:$I$500,'Location Totals'!$AV$1)</f>
        <v>0</v>
      </c>
      <c r="AW136" s="33"/>
      <c r="BR136" s="32">
        <v>135</v>
      </c>
      <c r="BT136" s="32">
        <v>135</v>
      </c>
    </row>
    <row r="137" spans="1:72" hidden="1" x14ac:dyDescent="0.2">
      <c r="A137" s="17" t="e">
        <f ca="1">IF('Cover Page'!$C$17&lt;&gt;"YES",IF(HLOOKUP($BZ$1,'District Label'!A:GR,BR137,FALSE)="","",(HLOOKUP($BZ$1,'District Label'!A:GR,BR137,FALSE))),OFFSET('BOCES SELECT'!$CH$4:$CH$402,,,COUNTIF('BOCES SELECT'!E:E,"&gt;0")))</f>
        <v>#N/A</v>
      </c>
      <c r="B137" s="33">
        <f t="shared" ca="1" si="71"/>
        <v>0</v>
      </c>
      <c r="C137" s="33">
        <f t="shared" ca="1" si="72"/>
        <v>0</v>
      </c>
      <c r="D137" s="33">
        <f t="shared" ca="1" si="67"/>
        <v>0</v>
      </c>
      <c r="E137" s="33">
        <f t="shared" ca="1" si="67"/>
        <v>0</v>
      </c>
      <c r="F137" s="33">
        <f t="shared" ca="1" si="67"/>
        <v>0</v>
      </c>
      <c r="G137" s="33">
        <f t="shared" ca="1" si="67"/>
        <v>0</v>
      </c>
      <c r="H137" s="33">
        <f t="shared" ca="1" si="53"/>
        <v>0</v>
      </c>
      <c r="I137" s="33">
        <f t="shared" ca="1" si="67"/>
        <v>0</v>
      </c>
      <c r="J137" s="50">
        <f t="shared" ca="1" si="73"/>
        <v>0</v>
      </c>
      <c r="K137" s="33">
        <f t="shared" ca="1" si="77"/>
        <v>0</v>
      </c>
      <c r="L137" s="33">
        <f t="shared" ca="1" si="74"/>
        <v>0</v>
      </c>
      <c r="M137" s="33">
        <f t="shared" ca="1" si="78"/>
        <v>0</v>
      </c>
      <c r="N137" s="33">
        <f t="shared" ca="1" si="75"/>
        <v>0</v>
      </c>
      <c r="O137" s="33">
        <f t="shared" ca="1" si="76"/>
        <v>0</v>
      </c>
      <c r="P137" s="33">
        <f t="shared" ca="1" si="68"/>
        <v>0</v>
      </c>
      <c r="Q137" s="33">
        <f t="shared" ca="1" si="68"/>
        <v>0</v>
      </c>
      <c r="R137" s="33">
        <f t="shared" ca="1" si="68"/>
        <v>0</v>
      </c>
      <c r="S137" s="33">
        <f t="shared" ca="1" si="68"/>
        <v>0</v>
      </c>
      <c r="T137" s="33">
        <f t="shared" ca="1" si="64"/>
        <v>0</v>
      </c>
      <c r="U137" s="33">
        <f t="shared" ca="1" si="64"/>
        <v>0</v>
      </c>
      <c r="V137" s="33">
        <f t="shared" ca="1" si="64"/>
        <v>0</v>
      </c>
      <c r="W137" s="33">
        <f t="shared" ca="1" si="64"/>
        <v>0</v>
      </c>
      <c r="X137" s="33">
        <f t="shared" ca="1" si="64"/>
        <v>0</v>
      </c>
      <c r="Y137" s="33">
        <f t="shared" ca="1" si="64"/>
        <v>0</v>
      </c>
      <c r="Z137" s="33">
        <f t="shared" ca="1" si="64"/>
        <v>0</v>
      </c>
      <c r="AA137" s="33">
        <f t="shared" ca="1" si="64"/>
        <v>0</v>
      </c>
      <c r="AB137" s="33">
        <f t="shared" ca="1" si="63"/>
        <v>0</v>
      </c>
      <c r="AC137" s="33">
        <f t="shared" ca="1" si="63"/>
        <v>0</v>
      </c>
      <c r="AD137" s="33">
        <f t="shared" ca="1" si="63"/>
        <v>0</v>
      </c>
      <c r="AE137" s="33">
        <f t="shared" ca="1" si="79"/>
        <v>0</v>
      </c>
      <c r="AF137" s="33">
        <f t="shared" ca="1" si="79"/>
        <v>0</v>
      </c>
      <c r="AG137" s="33">
        <f t="shared" ca="1" si="79"/>
        <v>0</v>
      </c>
      <c r="AH137" s="33">
        <f t="shared" ca="1" si="79"/>
        <v>0</v>
      </c>
      <c r="AI137" s="33">
        <f t="shared" ca="1" si="79"/>
        <v>0</v>
      </c>
      <c r="AJ137" s="33">
        <f t="shared" ca="1" si="79"/>
        <v>0</v>
      </c>
      <c r="AK137" s="33">
        <f t="shared" ca="1" si="79"/>
        <v>0</v>
      </c>
      <c r="AL137" s="33">
        <f t="shared" ca="1" si="79"/>
        <v>0</v>
      </c>
      <c r="AM137" s="33">
        <f t="shared" ca="1" si="79"/>
        <v>0</v>
      </c>
      <c r="AN137" s="33">
        <f t="shared" ca="1" si="79"/>
        <v>0</v>
      </c>
      <c r="AO137" s="33">
        <f t="shared" ca="1" si="80"/>
        <v>0</v>
      </c>
      <c r="AP137" s="33">
        <f t="shared" ca="1" si="80"/>
        <v>0</v>
      </c>
      <c r="AQ137" s="33">
        <f ca="1">SUMIFS(Amount_TI,Location_TI,$A137,FundingSource_TI,AQ$1)+SUMIFS(Amount_CS,Location_CS,$A137,Fundingsource_CS,AQ$1)+SUMIFS(Amount_ETL,Location_ETL,$A137,FundingSource_ETL,AQ$1)+SUMIFS(Amount_Other,Location_Other,$A137,FundingSource_Other,AQ$1)+SUMIFS('CSW Programs'!$J$4:$J$500,'CSW Programs'!$D$4:$D$500,'Location Totals'!$A137,'CSW Programs'!$I$4:$I$500,'School Mailing Address'!$Q$5)</f>
        <v>0</v>
      </c>
      <c r="AR137" s="33">
        <f ca="1">SUMIFS(Amount_TI,Location_TI,$A137,FundingSource_TI,AR$1)+SUMIFS(Amount_CS,Location_CS,$A137,Fundingsource_CS,AR$1)+SUMIFS(Amount_ETL,Location_ETL,$A137,FundingSource_ETL,AR$1)+SUMIFS(Amount_Other,Location_Other,$A137,FundingSource_Other,AR$1)+SUMIFS('CSW Programs'!$J$4:$J$500,'CSW Programs'!$D$4:$D$500,'Location Totals'!$A137,'CSW Programs'!$I$4:$I$500,'School Mailing Address'!$Q$6)</f>
        <v>0</v>
      </c>
      <c r="AS137" s="33">
        <f ca="1">SUMIFS(Amount_TI,Location_TI,$A137,FundingSource_TI,AS$1)+SUMIFS(Amount_CS,Location_CS,$A137,Fundingsource_CS,AS$1)+SUMIFS(Amount_ETL,Location_ETL,$A137,FundingSource_ETL,AS$1)+SUMIFS(Amount_Other,Location_Other,$A137,FundingSource_Other,AS$1)+SUMIFS('CSW Programs'!$J$4:$J$500,'CSW Programs'!$D$4:$D$500,'Location Totals'!$A137,'CSW Programs'!$I$4:$I$500,'School Mailing Address'!$Q$7)</f>
        <v>0</v>
      </c>
      <c r="AT137" s="33">
        <f ca="1">SUMIFS(Amount_TI,Location_TI,$A137,FundingSource_TI,AT$1)+SUMIFS(Amount_CS,Location_CS,$A137,Fundingsource_CS,AT$1)+SUMIFS(Amount_ETL,Location_ETL,$A137,FundingSource_ETL,AT$1)+SUMIFS(Amount_Other,Location_Other,$A137,FundingSource_Other,AT$1)+SUMIFS('CSW Programs'!$J$4:$J$500,'CSW Programs'!$D$4:$D$500,'Location Totals'!$A137,'CSW Programs'!$I$4:$I$500,'Location Totals'!$AT$1)</f>
        <v>0</v>
      </c>
      <c r="AU137" s="33">
        <f ca="1">SUMIFS(Amount_TI,Location_TI,$A137,FundingSource_TI,AU$1)+SUMIFS(Amount_CS,Location_CS,$A137,Fundingsource_CS,AU$1)+SUMIFS(Amount_ETL,Location_ETL,$A137,FundingSource_ETL,AU$1)+SUMIFS(Amount_Other,Location_Other,$A137,FundingSource_Other,AU$1)+SUMIFS('CSW Programs'!$J$4:$J$500,'CSW Programs'!$D$4:$D$500,'Location Totals'!$A137,'CSW Programs'!$I$4:$I$500,'Location Totals'!$AU$1)</f>
        <v>0</v>
      </c>
      <c r="AV137" s="33">
        <f ca="1">SUMIFS(Amount_TI,Location_TI,$A137,FundingSource_TI,AV$1)+SUMIFS(Amount_CS,Location_CS,$A137,Fundingsource_CS,AV$1)+SUMIFS(Amount_ETL,Location_ETL,$A137,FundingSource_ETL,AV$1)+SUMIFS(Amount_Other,Location_Other,$A137,FundingSource_Other,AV$1)+SUMIFS('CSW Programs'!$J$4:$J$500,'CSW Programs'!$D$4:$D$500,'Location Totals'!$A137,'CSW Programs'!$I$4:$I$500,'Location Totals'!$AV$1)</f>
        <v>0</v>
      </c>
      <c r="AW137" s="33"/>
      <c r="BR137" s="32">
        <v>136</v>
      </c>
      <c r="BT137" s="32">
        <v>136</v>
      </c>
    </row>
    <row r="138" spans="1:72" hidden="1" x14ac:dyDescent="0.2">
      <c r="A138" s="17" t="e">
        <f ca="1">IF('Cover Page'!$C$17&lt;&gt;"YES",IF(HLOOKUP($BZ$1,'District Label'!A:GR,BR138,FALSE)="","",(HLOOKUP($BZ$1,'District Label'!A:GR,BR138,FALSE))),OFFSET('BOCES SELECT'!$CH$4:$CH$402,,,COUNTIF('BOCES SELECT'!E:E,"&gt;0")))</f>
        <v>#N/A</v>
      </c>
      <c r="B138" s="33">
        <f t="shared" ca="1" si="71"/>
        <v>0</v>
      </c>
      <c r="C138" s="33">
        <f t="shared" ca="1" si="72"/>
        <v>0</v>
      </c>
      <c r="D138" s="33">
        <f t="shared" ca="1" si="67"/>
        <v>0</v>
      </c>
      <c r="E138" s="33">
        <f t="shared" ca="1" si="67"/>
        <v>0</v>
      </c>
      <c r="F138" s="33">
        <f t="shared" ca="1" si="67"/>
        <v>0</v>
      </c>
      <c r="G138" s="33">
        <f t="shared" ca="1" si="67"/>
        <v>0</v>
      </c>
      <c r="H138" s="33">
        <f t="shared" ca="1" si="53"/>
        <v>0</v>
      </c>
      <c r="I138" s="33">
        <f t="shared" ca="1" si="67"/>
        <v>0</v>
      </c>
      <c r="J138" s="50">
        <f t="shared" ca="1" si="73"/>
        <v>0</v>
      </c>
      <c r="K138" s="33">
        <f t="shared" ca="1" si="77"/>
        <v>0</v>
      </c>
      <c r="L138" s="33">
        <f t="shared" ca="1" si="74"/>
        <v>0</v>
      </c>
      <c r="M138" s="33">
        <f t="shared" ca="1" si="78"/>
        <v>0</v>
      </c>
      <c r="N138" s="33">
        <f t="shared" ca="1" si="75"/>
        <v>0</v>
      </c>
      <c r="O138" s="33">
        <f t="shared" ca="1" si="76"/>
        <v>0</v>
      </c>
      <c r="P138" s="33">
        <f t="shared" ca="1" si="68"/>
        <v>0</v>
      </c>
      <c r="Q138" s="33">
        <f t="shared" ca="1" si="68"/>
        <v>0</v>
      </c>
      <c r="R138" s="33">
        <f t="shared" ca="1" si="68"/>
        <v>0</v>
      </c>
      <c r="S138" s="33">
        <f t="shared" ca="1" si="68"/>
        <v>0</v>
      </c>
      <c r="T138" s="33">
        <f t="shared" ca="1" si="64"/>
        <v>0</v>
      </c>
      <c r="U138" s="33">
        <f t="shared" ca="1" si="64"/>
        <v>0</v>
      </c>
      <c r="V138" s="33">
        <f t="shared" ca="1" si="64"/>
        <v>0</v>
      </c>
      <c r="W138" s="33">
        <f t="shared" ca="1" si="64"/>
        <v>0</v>
      </c>
      <c r="X138" s="33">
        <f t="shared" ca="1" si="64"/>
        <v>0</v>
      </c>
      <c r="Y138" s="33">
        <f t="shared" ca="1" si="64"/>
        <v>0</v>
      </c>
      <c r="Z138" s="33">
        <f t="shared" ca="1" si="64"/>
        <v>0</v>
      </c>
      <c r="AA138" s="33">
        <f t="shared" ca="1" si="64"/>
        <v>0</v>
      </c>
      <c r="AB138" s="33">
        <f t="shared" ca="1" si="63"/>
        <v>0</v>
      </c>
      <c r="AC138" s="33">
        <f t="shared" ca="1" si="63"/>
        <v>0</v>
      </c>
      <c r="AD138" s="33">
        <f t="shared" ca="1" si="63"/>
        <v>0</v>
      </c>
      <c r="AE138" s="33">
        <f t="shared" ca="1" si="79"/>
        <v>0</v>
      </c>
      <c r="AF138" s="33">
        <f t="shared" ca="1" si="79"/>
        <v>0</v>
      </c>
      <c r="AG138" s="33">
        <f t="shared" ca="1" si="79"/>
        <v>0</v>
      </c>
      <c r="AH138" s="33">
        <f t="shared" ca="1" si="79"/>
        <v>0</v>
      </c>
      <c r="AI138" s="33">
        <f t="shared" ca="1" si="79"/>
        <v>0</v>
      </c>
      <c r="AJ138" s="33">
        <f t="shared" ca="1" si="79"/>
        <v>0</v>
      </c>
      <c r="AK138" s="33">
        <f t="shared" ca="1" si="79"/>
        <v>0</v>
      </c>
      <c r="AL138" s="33">
        <f t="shared" ca="1" si="79"/>
        <v>0</v>
      </c>
      <c r="AM138" s="33">
        <f t="shared" ca="1" si="79"/>
        <v>0</v>
      </c>
      <c r="AN138" s="33">
        <f t="shared" ca="1" si="79"/>
        <v>0</v>
      </c>
      <c r="AO138" s="33">
        <f t="shared" ca="1" si="80"/>
        <v>0</v>
      </c>
      <c r="AP138" s="33">
        <f t="shared" ca="1" si="80"/>
        <v>0</v>
      </c>
      <c r="AQ138" s="33">
        <f ca="1">SUMIFS(Amount_TI,Location_TI,$A138,FundingSource_TI,AQ$1)+SUMIFS(Amount_CS,Location_CS,$A138,Fundingsource_CS,AQ$1)+SUMIFS(Amount_ETL,Location_ETL,$A138,FundingSource_ETL,AQ$1)+SUMIFS(Amount_Other,Location_Other,$A138,FundingSource_Other,AQ$1)+SUMIFS('CSW Programs'!$J$4:$J$500,'CSW Programs'!$D$4:$D$500,'Location Totals'!$A138,'CSW Programs'!$I$4:$I$500,'School Mailing Address'!$Q$5)</f>
        <v>0</v>
      </c>
      <c r="AR138" s="33">
        <f ca="1">SUMIFS(Amount_TI,Location_TI,$A138,FundingSource_TI,AR$1)+SUMIFS(Amount_CS,Location_CS,$A138,Fundingsource_CS,AR$1)+SUMIFS(Amount_ETL,Location_ETL,$A138,FundingSource_ETL,AR$1)+SUMIFS(Amount_Other,Location_Other,$A138,FundingSource_Other,AR$1)+SUMIFS('CSW Programs'!$J$4:$J$500,'CSW Programs'!$D$4:$D$500,'Location Totals'!$A138,'CSW Programs'!$I$4:$I$500,'School Mailing Address'!$Q$6)</f>
        <v>0</v>
      </c>
      <c r="AS138" s="33">
        <f ca="1">SUMIFS(Amount_TI,Location_TI,$A138,FundingSource_TI,AS$1)+SUMIFS(Amount_CS,Location_CS,$A138,Fundingsource_CS,AS$1)+SUMIFS(Amount_ETL,Location_ETL,$A138,FundingSource_ETL,AS$1)+SUMIFS(Amount_Other,Location_Other,$A138,FundingSource_Other,AS$1)+SUMIFS('CSW Programs'!$J$4:$J$500,'CSW Programs'!$D$4:$D$500,'Location Totals'!$A138,'CSW Programs'!$I$4:$I$500,'School Mailing Address'!$Q$7)</f>
        <v>0</v>
      </c>
      <c r="AT138" s="33">
        <f ca="1">SUMIFS(Amount_TI,Location_TI,$A138,FundingSource_TI,AT$1)+SUMIFS(Amount_CS,Location_CS,$A138,Fundingsource_CS,AT$1)+SUMIFS(Amount_ETL,Location_ETL,$A138,FundingSource_ETL,AT$1)+SUMIFS(Amount_Other,Location_Other,$A138,FundingSource_Other,AT$1)+SUMIFS('CSW Programs'!$J$4:$J$500,'CSW Programs'!$D$4:$D$500,'Location Totals'!$A138,'CSW Programs'!$I$4:$I$500,'Location Totals'!$AT$1)</f>
        <v>0</v>
      </c>
      <c r="AU138" s="33">
        <f ca="1">SUMIFS(Amount_TI,Location_TI,$A138,FundingSource_TI,AU$1)+SUMIFS(Amount_CS,Location_CS,$A138,Fundingsource_CS,AU$1)+SUMIFS(Amount_ETL,Location_ETL,$A138,FundingSource_ETL,AU$1)+SUMIFS(Amount_Other,Location_Other,$A138,FundingSource_Other,AU$1)+SUMIFS('CSW Programs'!$J$4:$J$500,'CSW Programs'!$D$4:$D$500,'Location Totals'!$A138,'CSW Programs'!$I$4:$I$500,'Location Totals'!$AU$1)</f>
        <v>0</v>
      </c>
      <c r="AV138" s="33">
        <f ca="1">SUMIFS(Amount_TI,Location_TI,$A138,FundingSource_TI,AV$1)+SUMIFS(Amount_CS,Location_CS,$A138,Fundingsource_CS,AV$1)+SUMIFS(Amount_ETL,Location_ETL,$A138,FundingSource_ETL,AV$1)+SUMIFS(Amount_Other,Location_Other,$A138,FundingSource_Other,AV$1)+SUMIFS('CSW Programs'!$J$4:$J$500,'CSW Programs'!$D$4:$D$500,'Location Totals'!$A138,'CSW Programs'!$I$4:$I$500,'Location Totals'!$AV$1)</f>
        <v>0</v>
      </c>
      <c r="AW138" s="33"/>
      <c r="BR138" s="32">
        <v>137</v>
      </c>
      <c r="BT138" s="32">
        <v>137</v>
      </c>
    </row>
    <row r="139" spans="1:72" hidden="1" x14ac:dyDescent="0.2">
      <c r="A139" s="17" t="e">
        <f ca="1">IF('Cover Page'!$C$17&lt;&gt;"YES",IF(HLOOKUP($BZ$1,'District Label'!A:GR,BR139,FALSE)="","",(HLOOKUP($BZ$1,'District Label'!A:GR,BR139,FALSE))),OFFSET('BOCES SELECT'!$CH$4:$CH$402,,,COUNTIF('BOCES SELECT'!E:E,"&gt;0")))</f>
        <v>#N/A</v>
      </c>
      <c r="B139" s="33">
        <f t="shared" ca="1" si="71"/>
        <v>0</v>
      </c>
      <c r="C139" s="33">
        <f t="shared" ca="1" si="72"/>
        <v>0</v>
      </c>
      <c r="D139" s="33">
        <f t="shared" ca="1" si="67"/>
        <v>0</v>
      </c>
      <c r="E139" s="33">
        <f t="shared" ca="1" si="67"/>
        <v>0</v>
      </c>
      <c r="F139" s="33">
        <f t="shared" ca="1" si="67"/>
        <v>0</v>
      </c>
      <c r="G139" s="33">
        <f t="shared" ca="1" si="67"/>
        <v>0</v>
      </c>
      <c r="H139" s="33">
        <f t="shared" ca="1" si="53"/>
        <v>0</v>
      </c>
      <c r="I139" s="33">
        <f t="shared" ca="1" si="67"/>
        <v>0</v>
      </c>
      <c r="J139" s="50">
        <f t="shared" ca="1" si="73"/>
        <v>0</v>
      </c>
      <c r="K139" s="33">
        <f t="shared" ca="1" si="77"/>
        <v>0</v>
      </c>
      <c r="L139" s="33">
        <f t="shared" ca="1" si="74"/>
        <v>0</v>
      </c>
      <c r="M139" s="33">
        <f t="shared" ca="1" si="78"/>
        <v>0</v>
      </c>
      <c r="N139" s="33">
        <f t="shared" ca="1" si="75"/>
        <v>0</v>
      </c>
      <c r="O139" s="33">
        <f t="shared" ca="1" si="76"/>
        <v>0</v>
      </c>
      <c r="P139" s="33">
        <f t="shared" ca="1" si="68"/>
        <v>0</v>
      </c>
      <c r="Q139" s="33">
        <f t="shared" ca="1" si="68"/>
        <v>0</v>
      </c>
      <c r="R139" s="33">
        <f t="shared" ca="1" si="68"/>
        <v>0</v>
      </c>
      <c r="S139" s="33">
        <f t="shared" ca="1" si="68"/>
        <v>0</v>
      </c>
      <c r="T139" s="33">
        <f t="shared" ca="1" si="64"/>
        <v>0</v>
      </c>
      <c r="U139" s="33">
        <f t="shared" ca="1" si="64"/>
        <v>0</v>
      </c>
      <c r="V139" s="33">
        <f t="shared" ca="1" si="64"/>
        <v>0</v>
      </c>
      <c r="W139" s="33">
        <f t="shared" ca="1" si="64"/>
        <v>0</v>
      </c>
      <c r="X139" s="33">
        <f t="shared" ca="1" si="64"/>
        <v>0</v>
      </c>
      <c r="Y139" s="33">
        <f t="shared" ca="1" si="64"/>
        <v>0</v>
      </c>
      <c r="Z139" s="33">
        <f t="shared" ca="1" si="64"/>
        <v>0</v>
      </c>
      <c r="AA139" s="33">
        <f t="shared" ca="1" si="64"/>
        <v>0</v>
      </c>
      <c r="AB139" s="33">
        <f t="shared" ca="1" si="63"/>
        <v>0</v>
      </c>
      <c r="AC139" s="33">
        <f t="shared" ca="1" si="63"/>
        <v>0</v>
      </c>
      <c r="AD139" s="33">
        <f t="shared" ca="1" si="63"/>
        <v>0</v>
      </c>
      <c r="AE139" s="33">
        <f t="shared" ca="1" si="79"/>
        <v>0</v>
      </c>
      <c r="AF139" s="33">
        <f t="shared" ca="1" si="79"/>
        <v>0</v>
      </c>
      <c r="AG139" s="33">
        <f t="shared" ca="1" si="79"/>
        <v>0</v>
      </c>
      <c r="AH139" s="33">
        <f t="shared" ca="1" si="79"/>
        <v>0</v>
      </c>
      <c r="AI139" s="33">
        <f t="shared" ca="1" si="79"/>
        <v>0</v>
      </c>
      <c r="AJ139" s="33">
        <f t="shared" ca="1" si="79"/>
        <v>0</v>
      </c>
      <c r="AK139" s="33">
        <f t="shared" ca="1" si="79"/>
        <v>0</v>
      </c>
      <c r="AL139" s="33">
        <f t="shared" ca="1" si="79"/>
        <v>0</v>
      </c>
      <c r="AM139" s="33">
        <f t="shared" ca="1" si="79"/>
        <v>0</v>
      </c>
      <c r="AN139" s="33">
        <f t="shared" ca="1" si="79"/>
        <v>0</v>
      </c>
      <c r="AO139" s="33">
        <f t="shared" ca="1" si="80"/>
        <v>0</v>
      </c>
      <c r="AP139" s="33">
        <f t="shared" ca="1" si="80"/>
        <v>0</v>
      </c>
      <c r="AQ139" s="33">
        <f ca="1">SUMIFS(Amount_TI,Location_TI,$A139,FundingSource_TI,AQ$1)+SUMIFS(Amount_CS,Location_CS,$A139,Fundingsource_CS,AQ$1)+SUMIFS(Amount_ETL,Location_ETL,$A139,FundingSource_ETL,AQ$1)+SUMIFS(Amount_Other,Location_Other,$A139,FundingSource_Other,AQ$1)+SUMIFS('CSW Programs'!$J$4:$J$500,'CSW Programs'!$D$4:$D$500,'Location Totals'!$A139,'CSW Programs'!$I$4:$I$500,'School Mailing Address'!$Q$5)</f>
        <v>0</v>
      </c>
      <c r="AR139" s="33">
        <f ca="1">SUMIFS(Amount_TI,Location_TI,$A139,FundingSource_TI,AR$1)+SUMIFS(Amount_CS,Location_CS,$A139,Fundingsource_CS,AR$1)+SUMIFS(Amount_ETL,Location_ETL,$A139,FundingSource_ETL,AR$1)+SUMIFS(Amount_Other,Location_Other,$A139,FundingSource_Other,AR$1)+SUMIFS('CSW Programs'!$J$4:$J$500,'CSW Programs'!$D$4:$D$500,'Location Totals'!$A139,'CSW Programs'!$I$4:$I$500,'School Mailing Address'!$Q$6)</f>
        <v>0</v>
      </c>
      <c r="AS139" s="33">
        <f ca="1">SUMIFS(Amount_TI,Location_TI,$A139,FundingSource_TI,AS$1)+SUMIFS(Amount_CS,Location_CS,$A139,Fundingsource_CS,AS$1)+SUMIFS(Amount_ETL,Location_ETL,$A139,FundingSource_ETL,AS$1)+SUMIFS(Amount_Other,Location_Other,$A139,FundingSource_Other,AS$1)+SUMIFS('CSW Programs'!$J$4:$J$500,'CSW Programs'!$D$4:$D$500,'Location Totals'!$A139,'CSW Programs'!$I$4:$I$500,'School Mailing Address'!$Q$7)</f>
        <v>0</v>
      </c>
      <c r="AT139" s="33">
        <f ca="1">SUMIFS(Amount_TI,Location_TI,$A139,FundingSource_TI,AT$1)+SUMIFS(Amount_CS,Location_CS,$A139,Fundingsource_CS,AT$1)+SUMIFS(Amount_ETL,Location_ETL,$A139,FundingSource_ETL,AT$1)+SUMIFS(Amount_Other,Location_Other,$A139,FundingSource_Other,AT$1)+SUMIFS('CSW Programs'!$J$4:$J$500,'CSW Programs'!$D$4:$D$500,'Location Totals'!$A139,'CSW Programs'!$I$4:$I$500,'Location Totals'!$AT$1)</f>
        <v>0</v>
      </c>
      <c r="AU139" s="33">
        <f ca="1">SUMIFS(Amount_TI,Location_TI,$A139,FundingSource_TI,AU$1)+SUMIFS(Amount_CS,Location_CS,$A139,Fundingsource_CS,AU$1)+SUMIFS(Amount_ETL,Location_ETL,$A139,FundingSource_ETL,AU$1)+SUMIFS(Amount_Other,Location_Other,$A139,FundingSource_Other,AU$1)+SUMIFS('CSW Programs'!$J$4:$J$500,'CSW Programs'!$D$4:$D$500,'Location Totals'!$A139,'CSW Programs'!$I$4:$I$500,'Location Totals'!$AU$1)</f>
        <v>0</v>
      </c>
      <c r="AV139" s="33">
        <f ca="1">SUMIFS(Amount_TI,Location_TI,$A139,FundingSource_TI,AV$1)+SUMIFS(Amount_CS,Location_CS,$A139,Fundingsource_CS,AV$1)+SUMIFS(Amount_ETL,Location_ETL,$A139,FundingSource_ETL,AV$1)+SUMIFS(Amount_Other,Location_Other,$A139,FundingSource_Other,AV$1)+SUMIFS('CSW Programs'!$J$4:$J$500,'CSW Programs'!$D$4:$D$500,'Location Totals'!$A139,'CSW Programs'!$I$4:$I$500,'Location Totals'!$AV$1)</f>
        <v>0</v>
      </c>
      <c r="AW139" s="33"/>
      <c r="BR139" s="32">
        <v>138</v>
      </c>
      <c r="BT139" s="32">
        <v>138</v>
      </c>
    </row>
    <row r="140" spans="1:72" hidden="1" x14ac:dyDescent="0.2">
      <c r="A140" s="17" t="e">
        <f ca="1">IF('Cover Page'!$C$17&lt;&gt;"YES",IF(HLOOKUP($BZ$1,'District Label'!A:GR,BR140,FALSE)="","",(HLOOKUP($BZ$1,'District Label'!A:GR,BR140,FALSE))),OFFSET('BOCES SELECT'!$CH$4:$CH$402,,,COUNTIF('BOCES SELECT'!E:E,"&gt;0")))</f>
        <v>#N/A</v>
      </c>
      <c r="B140" s="33">
        <f t="shared" ca="1" si="71"/>
        <v>0</v>
      </c>
      <c r="C140" s="33">
        <f t="shared" ca="1" si="72"/>
        <v>0</v>
      </c>
      <c r="D140" s="33">
        <f t="shared" ca="1" si="67"/>
        <v>0</v>
      </c>
      <c r="E140" s="33">
        <f t="shared" ca="1" si="67"/>
        <v>0</v>
      </c>
      <c r="F140" s="33">
        <f t="shared" ca="1" si="67"/>
        <v>0</v>
      </c>
      <c r="G140" s="33">
        <f t="shared" ca="1" si="67"/>
        <v>0</v>
      </c>
      <c r="H140" s="33">
        <f t="shared" ca="1" si="53"/>
        <v>0</v>
      </c>
      <c r="I140" s="33">
        <f t="shared" ca="1" si="67"/>
        <v>0</v>
      </c>
      <c r="J140" s="50">
        <f t="shared" ca="1" si="73"/>
        <v>0</v>
      </c>
      <c r="K140" s="33">
        <f t="shared" ca="1" si="77"/>
        <v>0</v>
      </c>
      <c r="L140" s="33">
        <f t="shared" ca="1" si="74"/>
        <v>0</v>
      </c>
      <c r="M140" s="33">
        <f t="shared" ca="1" si="78"/>
        <v>0</v>
      </c>
      <c r="N140" s="33">
        <f t="shared" ca="1" si="75"/>
        <v>0</v>
      </c>
      <c r="O140" s="33">
        <f t="shared" ca="1" si="76"/>
        <v>0</v>
      </c>
      <c r="P140" s="33">
        <f t="shared" ca="1" si="68"/>
        <v>0</v>
      </c>
      <c r="Q140" s="33">
        <f t="shared" ca="1" si="68"/>
        <v>0</v>
      </c>
      <c r="R140" s="33">
        <f t="shared" ca="1" si="68"/>
        <v>0</v>
      </c>
      <c r="S140" s="33">
        <f t="shared" ca="1" si="68"/>
        <v>0</v>
      </c>
      <c r="T140" s="33">
        <f t="shared" ca="1" si="64"/>
        <v>0</v>
      </c>
      <c r="U140" s="33">
        <f t="shared" ca="1" si="64"/>
        <v>0</v>
      </c>
      <c r="V140" s="33">
        <f t="shared" ca="1" si="64"/>
        <v>0</v>
      </c>
      <c r="W140" s="33">
        <f t="shared" ca="1" si="64"/>
        <v>0</v>
      </c>
      <c r="X140" s="33">
        <f t="shared" ca="1" si="64"/>
        <v>0</v>
      </c>
      <c r="Y140" s="33">
        <f t="shared" ca="1" si="64"/>
        <v>0</v>
      </c>
      <c r="Z140" s="33">
        <f t="shared" ca="1" si="64"/>
        <v>0</v>
      </c>
      <c r="AA140" s="33">
        <f t="shared" ca="1" si="64"/>
        <v>0</v>
      </c>
      <c r="AB140" s="33">
        <f t="shared" ca="1" si="63"/>
        <v>0</v>
      </c>
      <c r="AC140" s="33">
        <f t="shared" ca="1" si="63"/>
        <v>0</v>
      </c>
      <c r="AD140" s="33">
        <f t="shared" ca="1" si="63"/>
        <v>0</v>
      </c>
      <c r="AE140" s="33">
        <f t="shared" ca="1" si="79"/>
        <v>0</v>
      </c>
      <c r="AF140" s="33">
        <f t="shared" ca="1" si="79"/>
        <v>0</v>
      </c>
      <c r="AG140" s="33">
        <f t="shared" ca="1" si="79"/>
        <v>0</v>
      </c>
      <c r="AH140" s="33">
        <f t="shared" ca="1" si="79"/>
        <v>0</v>
      </c>
      <c r="AI140" s="33">
        <f t="shared" ca="1" si="79"/>
        <v>0</v>
      </c>
      <c r="AJ140" s="33">
        <f t="shared" ca="1" si="79"/>
        <v>0</v>
      </c>
      <c r="AK140" s="33">
        <f t="shared" ca="1" si="79"/>
        <v>0</v>
      </c>
      <c r="AL140" s="33">
        <f t="shared" ca="1" si="79"/>
        <v>0</v>
      </c>
      <c r="AM140" s="33">
        <f t="shared" ca="1" si="79"/>
        <v>0</v>
      </c>
      <c r="AN140" s="33">
        <f t="shared" ca="1" si="79"/>
        <v>0</v>
      </c>
      <c r="AO140" s="33">
        <f t="shared" ca="1" si="80"/>
        <v>0</v>
      </c>
      <c r="AP140" s="33">
        <f t="shared" ca="1" si="80"/>
        <v>0</v>
      </c>
      <c r="AQ140" s="33">
        <f ca="1">SUMIFS(Amount_TI,Location_TI,$A140,FundingSource_TI,AQ$1)+SUMIFS(Amount_CS,Location_CS,$A140,Fundingsource_CS,AQ$1)+SUMIFS(Amount_ETL,Location_ETL,$A140,FundingSource_ETL,AQ$1)+SUMIFS(Amount_Other,Location_Other,$A140,FundingSource_Other,AQ$1)+SUMIFS('CSW Programs'!$J$4:$J$500,'CSW Programs'!$D$4:$D$500,'Location Totals'!$A140,'CSW Programs'!$I$4:$I$500,'School Mailing Address'!$Q$5)</f>
        <v>0</v>
      </c>
      <c r="AR140" s="33">
        <f ca="1">SUMIFS(Amount_TI,Location_TI,$A140,FundingSource_TI,AR$1)+SUMIFS(Amount_CS,Location_CS,$A140,Fundingsource_CS,AR$1)+SUMIFS(Amount_ETL,Location_ETL,$A140,FundingSource_ETL,AR$1)+SUMIFS(Amount_Other,Location_Other,$A140,FundingSource_Other,AR$1)+SUMIFS('CSW Programs'!$J$4:$J$500,'CSW Programs'!$D$4:$D$500,'Location Totals'!$A140,'CSW Programs'!$I$4:$I$500,'School Mailing Address'!$Q$6)</f>
        <v>0</v>
      </c>
      <c r="AS140" s="33">
        <f ca="1">SUMIFS(Amount_TI,Location_TI,$A140,FundingSource_TI,AS$1)+SUMIFS(Amount_CS,Location_CS,$A140,Fundingsource_CS,AS$1)+SUMIFS(Amount_ETL,Location_ETL,$A140,FundingSource_ETL,AS$1)+SUMIFS(Amount_Other,Location_Other,$A140,FundingSource_Other,AS$1)+SUMIFS('CSW Programs'!$J$4:$J$500,'CSW Programs'!$D$4:$D$500,'Location Totals'!$A140,'CSW Programs'!$I$4:$I$500,'School Mailing Address'!$Q$7)</f>
        <v>0</v>
      </c>
      <c r="AT140" s="33">
        <f ca="1">SUMIFS(Amount_TI,Location_TI,$A140,FundingSource_TI,AT$1)+SUMIFS(Amount_CS,Location_CS,$A140,Fundingsource_CS,AT$1)+SUMIFS(Amount_ETL,Location_ETL,$A140,FundingSource_ETL,AT$1)+SUMIFS(Amount_Other,Location_Other,$A140,FundingSource_Other,AT$1)+SUMIFS('CSW Programs'!$J$4:$J$500,'CSW Programs'!$D$4:$D$500,'Location Totals'!$A140,'CSW Programs'!$I$4:$I$500,'Location Totals'!$AT$1)</f>
        <v>0</v>
      </c>
      <c r="AU140" s="33">
        <f ca="1">SUMIFS(Amount_TI,Location_TI,$A140,FundingSource_TI,AU$1)+SUMIFS(Amount_CS,Location_CS,$A140,Fundingsource_CS,AU$1)+SUMIFS(Amount_ETL,Location_ETL,$A140,FundingSource_ETL,AU$1)+SUMIFS(Amount_Other,Location_Other,$A140,FundingSource_Other,AU$1)+SUMIFS('CSW Programs'!$J$4:$J$500,'CSW Programs'!$D$4:$D$500,'Location Totals'!$A140,'CSW Programs'!$I$4:$I$500,'Location Totals'!$AU$1)</f>
        <v>0</v>
      </c>
      <c r="AV140" s="33">
        <f ca="1">SUMIFS(Amount_TI,Location_TI,$A140,FundingSource_TI,AV$1)+SUMIFS(Amount_CS,Location_CS,$A140,Fundingsource_CS,AV$1)+SUMIFS(Amount_ETL,Location_ETL,$A140,FundingSource_ETL,AV$1)+SUMIFS(Amount_Other,Location_Other,$A140,FundingSource_Other,AV$1)+SUMIFS('CSW Programs'!$J$4:$J$500,'CSW Programs'!$D$4:$D$500,'Location Totals'!$A140,'CSW Programs'!$I$4:$I$500,'Location Totals'!$AV$1)</f>
        <v>0</v>
      </c>
      <c r="AW140" s="33"/>
      <c r="BR140" s="32">
        <v>139</v>
      </c>
      <c r="BT140" s="32">
        <v>139</v>
      </c>
    </row>
    <row r="141" spans="1:72" hidden="1" x14ac:dyDescent="0.2">
      <c r="A141" s="17" t="e">
        <f ca="1">IF('Cover Page'!$C$17&lt;&gt;"YES",IF(HLOOKUP($BZ$1,'District Label'!A:GR,BR141,FALSE)="","",(HLOOKUP($BZ$1,'District Label'!A:GR,BR141,FALSE))),OFFSET('BOCES SELECT'!$CH$4:$CH$402,,,COUNTIF('BOCES SELECT'!E:E,"&gt;0")))</f>
        <v>#N/A</v>
      </c>
      <c r="B141" s="33">
        <f t="shared" ca="1" si="71"/>
        <v>0</v>
      </c>
      <c r="C141" s="33">
        <f t="shared" ca="1" si="72"/>
        <v>0</v>
      </c>
      <c r="D141" s="33">
        <f t="shared" ca="1" si="67"/>
        <v>0</v>
      </c>
      <c r="E141" s="33">
        <f t="shared" ca="1" si="67"/>
        <v>0</v>
      </c>
      <c r="F141" s="33">
        <f t="shared" ca="1" si="67"/>
        <v>0</v>
      </c>
      <c r="G141" s="33">
        <f t="shared" ca="1" si="67"/>
        <v>0</v>
      </c>
      <c r="H141" s="33">
        <f t="shared" ca="1" si="53"/>
        <v>0</v>
      </c>
      <c r="I141" s="33">
        <f t="shared" ca="1" si="67"/>
        <v>0</v>
      </c>
      <c r="J141" s="50">
        <f t="shared" ca="1" si="73"/>
        <v>0</v>
      </c>
      <c r="K141" s="33">
        <f t="shared" ca="1" si="77"/>
        <v>0</v>
      </c>
      <c r="L141" s="33">
        <f t="shared" ca="1" si="74"/>
        <v>0</v>
      </c>
      <c r="M141" s="33">
        <f t="shared" ca="1" si="78"/>
        <v>0</v>
      </c>
      <c r="N141" s="33">
        <f t="shared" ca="1" si="75"/>
        <v>0</v>
      </c>
      <c r="O141" s="33">
        <f t="shared" ca="1" si="76"/>
        <v>0</v>
      </c>
      <c r="P141" s="33">
        <f t="shared" ca="1" si="68"/>
        <v>0</v>
      </c>
      <c r="Q141" s="33">
        <f t="shared" ca="1" si="68"/>
        <v>0</v>
      </c>
      <c r="R141" s="33">
        <f t="shared" ca="1" si="68"/>
        <v>0</v>
      </c>
      <c r="S141" s="33">
        <f t="shared" ca="1" si="68"/>
        <v>0</v>
      </c>
      <c r="T141" s="33">
        <f t="shared" ca="1" si="64"/>
        <v>0</v>
      </c>
      <c r="U141" s="33">
        <f t="shared" ca="1" si="64"/>
        <v>0</v>
      </c>
      <c r="V141" s="33">
        <f t="shared" ca="1" si="64"/>
        <v>0</v>
      </c>
      <c r="W141" s="33">
        <f t="shared" ca="1" si="64"/>
        <v>0</v>
      </c>
      <c r="X141" s="33">
        <f t="shared" ca="1" si="64"/>
        <v>0</v>
      </c>
      <c r="Y141" s="33">
        <f t="shared" ca="1" si="64"/>
        <v>0</v>
      </c>
      <c r="Z141" s="33">
        <f t="shared" ca="1" si="64"/>
        <v>0</v>
      </c>
      <c r="AA141" s="33">
        <f t="shared" ca="1" si="64"/>
        <v>0</v>
      </c>
      <c r="AB141" s="33">
        <f t="shared" ca="1" si="63"/>
        <v>0</v>
      </c>
      <c r="AC141" s="33">
        <f t="shared" ca="1" si="63"/>
        <v>0</v>
      </c>
      <c r="AD141" s="33">
        <f t="shared" ca="1" si="63"/>
        <v>0</v>
      </c>
      <c r="AE141" s="33">
        <f t="shared" ca="1" si="79"/>
        <v>0</v>
      </c>
      <c r="AF141" s="33">
        <f t="shared" ca="1" si="79"/>
        <v>0</v>
      </c>
      <c r="AG141" s="33">
        <f t="shared" ca="1" si="79"/>
        <v>0</v>
      </c>
      <c r="AH141" s="33">
        <f t="shared" ca="1" si="79"/>
        <v>0</v>
      </c>
      <c r="AI141" s="33">
        <f t="shared" ca="1" si="79"/>
        <v>0</v>
      </c>
      <c r="AJ141" s="33">
        <f t="shared" ca="1" si="79"/>
        <v>0</v>
      </c>
      <c r="AK141" s="33">
        <f t="shared" ca="1" si="79"/>
        <v>0</v>
      </c>
      <c r="AL141" s="33">
        <f t="shared" ca="1" si="79"/>
        <v>0</v>
      </c>
      <c r="AM141" s="33">
        <f t="shared" ca="1" si="79"/>
        <v>0</v>
      </c>
      <c r="AN141" s="33">
        <f t="shared" ca="1" si="79"/>
        <v>0</v>
      </c>
      <c r="AO141" s="33">
        <f t="shared" ca="1" si="80"/>
        <v>0</v>
      </c>
      <c r="AP141" s="33">
        <f t="shared" ca="1" si="80"/>
        <v>0</v>
      </c>
      <c r="AQ141" s="33">
        <f ca="1">SUMIFS(Amount_TI,Location_TI,$A141,FundingSource_TI,AQ$1)+SUMIFS(Amount_CS,Location_CS,$A141,Fundingsource_CS,AQ$1)+SUMIFS(Amount_ETL,Location_ETL,$A141,FundingSource_ETL,AQ$1)+SUMIFS(Amount_Other,Location_Other,$A141,FundingSource_Other,AQ$1)+SUMIFS('CSW Programs'!$J$4:$J$500,'CSW Programs'!$D$4:$D$500,'Location Totals'!$A141,'CSW Programs'!$I$4:$I$500,'School Mailing Address'!$Q$5)</f>
        <v>0</v>
      </c>
      <c r="AR141" s="33">
        <f ca="1">SUMIFS(Amount_TI,Location_TI,$A141,FundingSource_TI,AR$1)+SUMIFS(Amount_CS,Location_CS,$A141,Fundingsource_CS,AR$1)+SUMIFS(Amount_ETL,Location_ETL,$A141,FundingSource_ETL,AR$1)+SUMIFS(Amount_Other,Location_Other,$A141,FundingSource_Other,AR$1)+SUMIFS('CSW Programs'!$J$4:$J$500,'CSW Programs'!$D$4:$D$500,'Location Totals'!$A141,'CSW Programs'!$I$4:$I$500,'School Mailing Address'!$Q$6)</f>
        <v>0</v>
      </c>
      <c r="AS141" s="33">
        <f ca="1">SUMIFS(Amount_TI,Location_TI,$A141,FundingSource_TI,AS$1)+SUMIFS(Amount_CS,Location_CS,$A141,Fundingsource_CS,AS$1)+SUMIFS(Amount_ETL,Location_ETL,$A141,FundingSource_ETL,AS$1)+SUMIFS(Amount_Other,Location_Other,$A141,FundingSource_Other,AS$1)+SUMIFS('CSW Programs'!$J$4:$J$500,'CSW Programs'!$D$4:$D$500,'Location Totals'!$A141,'CSW Programs'!$I$4:$I$500,'School Mailing Address'!$Q$7)</f>
        <v>0</v>
      </c>
      <c r="AT141" s="33">
        <f ca="1">SUMIFS(Amount_TI,Location_TI,$A141,FundingSource_TI,AT$1)+SUMIFS(Amount_CS,Location_CS,$A141,Fundingsource_CS,AT$1)+SUMIFS(Amount_ETL,Location_ETL,$A141,FundingSource_ETL,AT$1)+SUMIFS(Amount_Other,Location_Other,$A141,FundingSource_Other,AT$1)+SUMIFS('CSW Programs'!$J$4:$J$500,'CSW Programs'!$D$4:$D$500,'Location Totals'!$A141,'CSW Programs'!$I$4:$I$500,'Location Totals'!$AT$1)</f>
        <v>0</v>
      </c>
      <c r="AU141" s="33">
        <f ca="1">SUMIFS(Amount_TI,Location_TI,$A141,FundingSource_TI,AU$1)+SUMIFS(Amount_CS,Location_CS,$A141,Fundingsource_CS,AU$1)+SUMIFS(Amount_ETL,Location_ETL,$A141,FundingSource_ETL,AU$1)+SUMIFS(Amount_Other,Location_Other,$A141,FundingSource_Other,AU$1)+SUMIFS('CSW Programs'!$J$4:$J$500,'CSW Programs'!$D$4:$D$500,'Location Totals'!$A141,'CSW Programs'!$I$4:$I$500,'Location Totals'!$AU$1)</f>
        <v>0</v>
      </c>
      <c r="AV141" s="33">
        <f ca="1">SUMIFS(Amount_TI,Location_TI,$A141,FundingSource_TI,AV$1)+SUMIFS(Amount_CS,Location_CS,$A141,Fundingsource_CS,AV$1)+SUMIFS(Amount_ETL,Location_ETL,$A141,FundingSource_ETL,AV$1)+SUMIFS(Amount_Other,Location_Other,$A141,FundingSource_Other,AV$1)+SUMIFS('CSW Programs'!$J$4:$J$500,'CSW Programs'!$D$4:$D$500,'Location Totals'!$A141,'CSW Programs'!$I$4:$I$500,'Location Totals'!$AV$1)</f>
        <v>0</v>
      </c>
      <c r="AW141" s="33"/>
      <c r="BR141" s="32">
        <v>140</v>
      </c>
      <c r="BT141" s="32">
        <v>140</v>
      </c>
    </row>
    <row r="142" spans="1:72" hidden="1" x14ac:dyDescent="0.2">
      <c r="A142" s="17" t="e">
        <f ca="1">IF('Cover Page'!$C$17&lt;&gt;"YES",IF(HLOOKUP($BZ$1,'District Label'!A:GR,BR142,FALSE)="","",(HLOOKUP($BZ$1,'District Label'!A:GR,BR142,FALSE))),OFFSET('BOCES SELECT'!$CH$4:$CH$402,,,COUNTIF('BOCES SELECT'!E:E,"&gt;0")))</f>
        <v>#N/A</v>
      </c>
      <c r="B142" s="33">
        <f t="shared" ca="1" si="71"/>
        <v>0</v>
      </c>
      <c r="C142" s="33">
        <f t="shared" ca="1" si="72"/>
        <v>0</v>
      </c>
      <c r="D142" s="33">
        <f t="shared" ca="1" si="67"/>
        <v>0</v>
      </c>
      <c r="E142" s="33">
        <f t="shared" ca="1" si="67"/>
        <v>0</v>
      </c>
      <c r="F142" s="33">
        <f t="shared" ca="1" si="67"/>
        <v>0</v>
      </c>
      <c r="G142" s="33">
        <f t="shared" ca="1" si="67"/>
        <v>0</v>
      </c>
      <c r="H142" s="33">
        <f t="shared" ca="1" si="53"/>
        <v>0</v>
      </c>
      <c r="I142" s="33">
        <f t="shared" ca="1" si="67"/>
        <v>0</v>
      </c>
      <c r="J142" s="50">
        <f t="shared" ca="1" si="73"/>
        <v>0</v>
      </c>
      <c r="K142" s="33">
        <f t="shared" ca="1" si="77"/>
        <v>0</v>
      </c>
      <c r="L142" s="33">
        <f t="shared" ca="1" si="74"/>
        <v>0</v>
      </c>
      <c r="M142" s="33">
        <f t="shared" ca="1" si="78"/>
        <v>0</v>
      </c>
      <c r="N142" s="33">
        <f t="shared" ca="1" si="75"/>
        <v>0</v>
      </c>
      <c r="O142" s="33">
        <f t="shared" ca="1" si="76"/>
        <v>0</v>
      </c>
      <c r="P142" s="33">
        <f t="shared" ca="1" si="68"/>
        <v>0</v>
      </c>
      <c r="Q142" s="33">
        <f t="shared" ca="1" si="68"/>
        <v>0</v>
      </c>
      <c r="R142" s="33">
        <f t="shared" ca="1" si="68"/>
        <v>0</v>
      </c>
      <c r="S142" s="33">
        <f t="shared" ca="1" si="68"/>
        <v>0</v>
      </c>
      <c r="T142" s="33">
        <f t="shared" ca="1" si="64"/>
        <v>0</v>
      </c>
      <c r="U142" s="33">
        <f t="shared" ca="1" si="64"/>
        <v>0</v>
      </c>
      <c r="V142" s="33">
        <f t="shared" ca="1" si="64"/>
        <v>0</v>
      </c>
      <c r="W142" s="33">
        <f t="shared" ca="1" si="64"/>
        <v>0</v>
      </c>
      <c r="X142" s="33">
        <f t="shared" ca="1" si="64"/>
        <v>0</v>
      </c>
      <c r="Y142" s="33">
        <f t="shared" ca="1" si="64"/>
        <v>0</v>
      </c>
      <c r="Z142" s="33">
        <f t="shared" ca="1" si="64"/>
        <v>0</v>
      </c>
      <c r="AA142" s="33">
        <f t="shared" ca="1" si="64"/>
        <v>0</v>
      </c>
      <c r="AB142" s="33">
        <f t="shared" ca="1" si="63"/>
        <v>0</v>
      </c>
      <c r="AC142" s="33">
        <f t="shared" ca="1" si="63"/>
        <v>0</v>
      </c>
      <c r="AD142" s="33">
        <f t="shared" ca="1" si="63"/>
        <v>0</v>
      </c>
      <c r="AE142" s="33">
        <f t="shared" ca="1" si="79"/>
        <v>0</v>
      </c>
      <c r="AF142" s="33">
        <f t="shared" ca="1" si="79"/>
        <v>0</v>
      </c>
      <c r="AG142" s="33">
        <f t="shared" ca="1" si="79"/>
        <v>0</v>
      </c>
      <c r="AH142" s="33">
        <f t="shared" ca="1" si="79"/>
        <v>0</v>
      </c>
      <c r="AI142" s="33">
        <f t="shared" ca="1" si="79"/>
        <v>0</v>
      </c>
      <c r="AJ142" s="33">
        <f t="shared" ca="1" si="79"/>
        <v>0</v>
      </c>
      <c r="AK142" s="33">
        <f t="shared" ca="1" si="79"/>
        <v>0</v>
      </c>
      <c r="AL142" s="33">
        <f t="shared" ca="1" si="79"/>
        <v>0</v>
      </c>
      <c r="AM142" s="33">
        <f t="shared" ca="1" si="79"/>
        <v>0</v>
      </c>
      <c r="AN142" s="33">
        <f t="shared" ca="1" si="79"/>
        <v>0</v>
      </c>
      <c r="AO142" s="33">
        <f t="shared" ca="1" si="80"/>
        <v>0</v>
      </c>
      <c r="AP142" s="33">
        <f t="shared" ca="1" si="80"/>
        <v>0</v>
      </c>
      <c r="AQ142" s="33">
        <f ca="1">SUMIFS(Amount_TI,Location_TI,$A142,FundingSource_TI,AQ$1)+SUMIFS(Amount_CS,Location_CS,$A142,Fundingsource_CS,AQ$1)+SUMIFS(Amount_ETL,Location_ETL,$A142,FundingSource_ETL,AQ$1)+SUMIFS(Amount_Other,Location_Other,$A142,FundingSource_Other,AQ$1)+SUMIFS('CSW Programs'!$J$4:$J$500,'CSW Programs'!$D$4:$D$500,'Location Totals'!$A142,'CSW Programs'!$I$4:$I$500,'School Mailing Address'!$Q$5)</f>
        <v>0</v>
      </c>
      <c r="AR142" s="33">
        <f ca="1">SUMIFS(Amount_TI,Location_TI,$A142,FundingSource_TI,AR$1)+SUMIFS(Amount_CS,Location_CS,$A142,Fundingsource_CS,AR$1)+SUMIFS(Amount_ETL,Location_ETL,$A142,FundingSource_ETL,AR$1)+SUMIFS(Amount_Other,Location_Other,$A142,FundingSource_Other,AR$1)+SUMIFS('CSW Programs'!$J$4:$J$500,'CSW Programs'!$D$4:$D$500,'Location Totals'!$A142,'CSW Programs'!$I$4:$I$500,'School Mailing Address'!$Q$6)</f>
        <v>0</v>
      </c>
      <c r="AS142" s="33">
        <f ca="1">SUMIFS(Amount_TI,Location_TI,$A142,FundingSource_TI,AS$1)+SUMIFS(Amount_CS,Location_CS,$A142,Fundingsource_CS,AS$1)+SUMIFS(Amount_ETL,Location_ETL,$A142,FundingSource_ETL,AS$1)+SUMIFS(Amount_Other,Location_Other,$A142,FundingSource_Other,AS$1)+SUMIFS('CSW Programs'!$J$4:$J$500,'CSW Programs'!$D$4:$D$500,'Location Totals'!$A142,'CSW Programs'!$I$4:$I$500,'School Mailing Address'!$Q$7)</f>
        <v>0</v>
      </c>
      <c r="AT142" s="33">
        <f ca="1">SUMIFS(Amount_TI,Location_TI,$A142,FundingSource_TI,AT$1)+SUMIFS(Amount_CS,Location_CS,$A142,Fundingsource_CS,AT$1)+SUMIFS(Amount_ETL,Location_ETL,$A142,FundingSource_ETL,AT$1)+SUMIFS(Amount_Other,Location_Other,$A142,FundingSource_Other,AT$1)+SUMIFS('CSW Programs'!$J$4:$J$500,'CSW Programs'!$D$4:$D$500,'Location Totals'!$A142,'CSW Programs'!$I$4:$I$500,'Location Totals'!$AT$1)</f>
        <v>0</v>
      </c>
      <c r="AU142" s="33">
        <f ca="1">SUMIFS(Amount_TI,Location_TI,$A142,FundingSource_TI,AU$1)+SUMIFS(Amount_CS,Location_CS,$A142,Fundingsource_CS,AU$1)+SUMIFS(Amount_ETL,Location_ETL,$A142,FundingSource_ETL,AU$1)+SUMIFS(Amount_Other,Location_Other,$A142,FundingSource_Other,AU$1)+SUMIFS('CSW Programs'!$J$4:$J$500,'CSW Programs'!$D$4:$D$500,'Location Totals'!$A142,'CSW Programs'!$I$4:$I$500,'Location Totals'!$AU$1)</f>
        <v>0</v>
      </c>
      <c r="AV142" s="33">
        <f ca="1">SUMIFS(Amount_TI,Location_TI,$A142,FundingSource_TI,AV$1)+SUMIFS(Amount_CS,Location_CS,$A142,Fundingsource_CS,AV$1)+SUMIFS(Amount_ETL,Location_ETL,$A142,FundingSource_ETL,AV$1)+SUMIFS(Amount_Other,Location_Other,$A142,FundingSource_Other,AV$1)+SUMIFS('CSW Programs'!$J$4:$J$500,'CSW Programs'!$D$4:$D$500,'Location Totals'!$A142,'CSW Programs'!$I$4:$I$500,'Location Totals'!$AV$1)</f>
        <v>0</v>
      </c>
      <c r="AW142" s="33"/>
      <c r="BR142" s="32">
        <v>141</v>
      </c>
      <c r="BT142" s="32">
        <v>141</v>
      </c>
    </row>
    <row r="143" spans="1:72" hidden="1" x14ac:dyDescent="0.2">
      <c r="A143" s="17" t="e">
        <f ca="1">IF('Cover Page'!$C$17&lt;&gt;"YES",IF(HLOOKUP($BZ$1,'District Label'!A:GR,BR143,FALSE)="","",(HLOOKUP($BZ$1,'District Label'!A:GR,BR143,FALSE))),OFFSET('BOCES SELECT'!$CH$4:$CH$402,,,COUNTIF('BOCES SELECT'!E:E,"&gt;0")))</f>
        <v>#N/A</v>
      </c>
      <c r="B143" s="33">
        <f t="shared" ca="1" si="71"/>
        <v>0</v>
      </c>
      <c r="C143" s="33">
        <f t="shared" ca="1" si="72"/>
        <v>0</v>
      </c>
      <c r="D143" s="33">
        <f t="shared" ca="1" si="67"/>
        <v>0</v>
      </c>
      <c r="E143" s="33">
        <f t="shared" ca="1" si="67"/>
        <v>0</v>
      </c>
      <c r="F143" s="33">
        <f t="shared" ca="1" si="67"/>
        <v>0</v>
      </c>
      <c r="G143" s="33">
        <f t="shared" ca="1" si="67"/>
        <v>0</v>
      </c>
      <c r="H143" s="33">
        <f t="shared" ca="1" si="53"/>
        <v>0</v>
      </c>
      <c r="I143" s="33">
        <f t="shared" ca="1" si="67"/>
        <v>0</v>
      </c>
      <c r="J143" s="50">
        <f t="shared" ca="1" si="73"/>
        <v>0</v>
      </c>
      <c r="K143" s="33">
        <f t="shared" ca="1" si="77"/>
        <v>0</v>
      </c>
      <c r="L143" s="33">
        <f t="shared" ca="1" si="74"/>
        <v>0</v>
      </c>
      <c r="M143" s="33">
        <f t="shared" ca="1" si="78"/>
        <v>0</v>
      </c>
      <c r="N143" s="33">
        <f t="shared" ca="1" si="75"/>
        <v>0</v>
      </c>
      <c r="O143" s="33">
        <f t="shared" ca="1" si="76"/>
        <v>0</v>
      </c>
      <c r="P143" s="33">
        <f t="shared" ca="1" si="68"/>
        <v>0</v>
      </c>
      <c r="Q143" s="33">
        <f t="shared" ca="1" si="68"/>
        <v>0</v>
      </c>
      <c r="R143" s="33">
        <f t="shared" ca="1" si="68"/>
        <v>0</v>
      </c>
      <c r="S143" s="33">
        <f t="shared" ca="1" si="68"/>
        <v>0</v>
      </c>
      <c r="T143" s="33">
        <f t="shared" ca="1" si="64"/>
        <v>0</v>
      </c>
      <c r="U143" s="33">
        <f t="shared" ca="1" si="64"/>
        <v>0</v>
      </c>
      <c r="V143" s="33">
        <f t="shared" ca="1" si="64"/>
        <v>0</v>
      </c>
      <c r="W143" s="33">
        <f t="shared" ca="1" si="64"/>
        <v>0</v>
      </c>
      <c r="X143" s="33">
        <f t="shared" ca="1" si="64"/>
        <v>0</v>
      </c>
      <c r="Y143" s="33">
        <f t="shared" ca="1" si="64"/>
        <v>0</v>
      </c>
      <c r="Z143" s="33">
        <f t="shared" ca="1" si="64"/>
        <v>0</v>
      </c>
      <c r="AA143" s="33">
        <f t="shared" ca="1" si="64"/>
        <v>0</v>
      </c>
      <c r="AB143" s="33">
        <f t="shared" ca="1" si="63"/>
        <v>0</v>
      </c>
      <c r="AC143" s="33">
        <f t="shared" ca="1" si="63"/>
        <v>0</v>
      </c>
      <c r="AD143" s="33">
        <f t="shared" ca="1" si="63"/>
        <v>0</v>
      </c>
      <c r="AE143" s="33">
        <f t="shared" ca="1" si="79"/>
        <v>0</v>
      </c>
      <c r="AF143" s="33">
        <f t="shared" ca="1" si="79"/>
        <v>0</v>
      </c>
      <c r="AG143" s="33">
        <f t="shared" ca="1" si="79"/>
        <v>0</v>
      </c>
      <c r="AH143" s="33">
        <f t="shared" ca="1" si="79"/>
        <v>0</v>
      </c>
      <c r="AI143" s="33">
        <f t="shared" ca="1" si="79"/>
        <v>0</v>
      </c>
      <c r="AJ143" s="33">
        <f t="shared" ca="1" si="79"/>
        <v>0</v>
      </c>
      <c r="AK143" s="33">
        <f t="shared" ca="1" si="79"/>
        <v>0</v>
      </c>
      <c r="AL143" s="33">
        <f t="shared" ca="1" si="79"/>
        <v>0</v>
      </c>
      <c r="AM143" s="33">
        <f t="shared" ca="1" si="79"/>
        <v>0</v>
      </c>
      <c r="AN143" s="33">
        <f t="shared" ca="1" si="79"/>
        <v>0</v>
      </c>
      <c r="AO143" s="33">
        <f t="shared" ca="1" si="80"/>
        <v>0</v>
      </c>
      <c r="AP143" s="33">
        <f t="shared" ca="1" si="80"/>
        <v>0</v>
      </c>
      <c r="AQ143" s="33">
        <f ca="1">SUMIFS(Amount_TI,Location_TI,$A143,FundingSource_TI,AQ$1)+SUMIFS(Amount_CS,Location_CS,$A143,Fundingsource_CS,AQ$1)+SUMIFS(Amount_ETL,Location_ETL,$A143,FundingSource_ETL,AQ$1)+SUMIFS(Amount_Other,Location_Other,$A143,FundingSource_Other,AQ$1)+SUMIFS('CSW Programs'!$J$4:$J$500,'CSW Programs'!$D$4:$D$500,'Location Totals'!$A143,'CSW Programs'!$I$4:$I$500,'School Mailing Address'!$Q$5)</f>
        <v>0</v>
      </c>
      <c r="AR143" s="33">
        <f ca="1">SUMIFS(Amount_TI,Location_TI,$A143,FundingSource_TI,AR$1)+SUMIFS(Amount_CS,Location_CS,$A143,Fundingsource_CS,AR$1)+SUMIFS(Amount_ETL,Location_ETL,$A143,FundingSource_ETL,AR$1)+SUMIFS(Amount_Other,Location_Other,$A143,FundingSource_Other,AR$1)+SUMIFS('CSW Programs'!$J$4:$J$500,'CSW Programs'!$D$4:$D$500,'Location Totals'!$A143,'CSW Programs'!$I$4:$I$500,'School Mailing Address'!$Q$6)</f>
        <v>0</v>
      </c>
      <c r="AS143" s="33">
        <f ca="1">SUMIFS(Amount_TI,Location_TI,$A143,FundingSource_TI,AS$1)+SUMIFS(Amount_CS,Location_CS,$A143,Fundingsource_CS,AS$1)+SUMIFS(Amount_ETL,Location_ETL,$A143,FundingSource_ETL,AS$1)+SUMIFS(Amount_Other,Location_Other,$A143,FundingSource_Other,AS$1)+SUMIFS('CSW Programs'!$J$4:$J$500,'CSW Programs'!$D$4:$D$500,'Location Totals'!$A143,'CSW Programs'!$I$4:$I$500,'School Mailing Address'!$Q$7)</f>
        <v>0</v>
      </c>
      <c r="AT143" s="33">
        <f ca="1">SUMIFS(Amount_TI,Location_TI,$A143,FundingSource_TI,AT$1)+SUMIFS(Amount_CS,Location_CS,$A143,Fundingsource_CS,AT$1)+SUMIFS(Amount_ETL,Location_ETL,$A143,FundingSource_ETL,AT$1)+SUMIFS(Amount_Other,Location_Other,$A143,FundingSource_Other,AT$1)+SUMIFS('CSW Programs'!$J$4:$J$500,'CSW Programs'!$D$4:$D$500,'Location Totals'!$A143,'CSW Programs'!$I$4:$I$500,'Location Totals'!$AT$1)</f>
        <v>0</v>
      </c>
      <c r="AU143" s="33">
        <f ca="1">SUMIFS(Amount_TI,Location_TI,$A143,FundingSource_TI,AU$1)+SUMIFS(Amount_CS,Location_CS,$A143,Fundingsource_CS,AU$1)+SUMIFS(Amount_ETL,Location_ETL,$A143,FundingSource_ETL,AU$1)+SUMIFS(Amount_Other,Location_Other,$A143,FundingSource_Other,AU$1)+SUMIFS('CSW Programs'!$J$4:$J$500,'CSW Programs'!$D$4:$D$500,'Location Totals'!$A143,'CSW Programs'!$I$4:$I$500,'Location Totals'!$AU$1)</f>
        <v>0</v>
      </c>
      <c r="AV143" s="33">
        <f ca="1">SUMIFS(Amount_TI,Location_TI,$A143,FundingSource_TI,AV$1)+SUMIFS(Amount_CS,Location_CS,$A143,Fundingsource_CS,AV$1)+SUMIFS(Amount_ETL,Location_ETL,$A143,FundingSource_ETL,AV$1)+SUMIFS(Amount_Other,Location_Other,$A143,FundingSource_Other,AV$1)+SUMIFS('CSW Programs'!$J$4:$J$500,'CSW Programs'!$D$4:$D$500,'Location Totals'!$A143,'CSW Programs'!$I$4:$I$500,'Location Totals'!$AV$1)</f>
        <v>0</v>
      </c>
      <c r="AW143" s="33"/>
      <c r="BR143" s="32">
        <v>142</v>
      </c>
      <c r="BT143" s="32">
        <v>142</v>
      </c>
    </row>
    <row r="144" spans="1:72" hidden="1" x14ac:dyDescent="0.2">
      <c r="A144" s="17" t="e">
        <f ca="1">IF('Cover Page'!$C$17&lt;&gt;"YES",IF(HLOOKUP($BZ$1,'District Label'!A:GR,BR144,FALSE)="","",(HLOOKUP($BZ$1,'District Label'!A:GR,BR144,FALSE))),OFFSET('BOCES SELECT'!$CH$4:$CH$402,,,COUNTIF('BOCES SELECT'!E:E,"&gt;0")))</f>
        <v>#N/A</v>
      </c>
      <c r="B144" s="33">
        <f t="shared" ca="1" si="71"/>
        <v>0</v>
      </c>
      <c r="C144" s="33">
        <f t="shared" ca="1" si="72"/>
        <v>0</v>
      </c>
      <c r="D144" s="33">
        <f t="shared" ca="1" si="67"/>
        <v>0</v>
      </c>
      <c r="E144" s="33">
        <f t="shared" ca="1" si="67"/>
        <v>0</v>
      </c>
      <c r="F144" s="33">
        <f t="shared" ca="1" si="67"/>
        <v>0</v>
      </c>
      <c r="G144" s="33">
        <f t="shared" ca="1" si="67"/>
        <v>0</v>
      </c>
      <c r="H144" s="33">
        <f t="shared" ca="1" si="53"/>
        <v>0</v>
      </c>
      <c r="I144" s="33">
        <f t="shared" ca="1" si="67"/>
        <v>0</v>
      </c>
      <c r="J144" s="50">
        <f t="shared" ca="1" si="73"/>
        <v>0</v>
      </c>
      <c r="K144" s="33">
        <f t="shared" ca="1" si="77"/>
        <v>0</v>
      </c>
      <c r="L144" s="33">
        <f t="shared" ca="1" si="74"/>
        <v>0</v>
      </c>
      <c r="M144" s="33">
        <f t="shared" ca="1" si="78"/>
        <v>0</v>
      </c>
      <c r="N144" s="33">
        <f t="shared" ca="1" si="75"/>
        <v>0</v>
      </c>
      <c r="O144" s="33">
        <f t="shared" ca="1" si="76"/>
        <v>0</v>
      </c>
      <c r="P144" s="33">
        <f t="shared" ref="P144:S163" ca="1" si="81">SUMIFS(Amount_TI,Location_TI,$A144,Program_TI,P$1)+SUMIFS(Amount_CS,Location_CS,$A144,Program_CS,P$1)+SUMIFS(Amount_ETL,Location_ETL,$A144,Program_ETL,P$1)+SUMIFS(Amount_Other,Location_Other,$A144,Program_Other,P$1)</f>
        <v>0</v>
      </c>
      <c r="Q144" s="33">
        <f t="shared" ca="1" si="81"/>
        <v>0</v>
      </c>
      <c r="R144" s="33">
        <f t="shared" ca="1" si="81"/>
        <v>0</v>
      </c>
      <c r="S144" s="33">
        <f t="shared" ca="1" si="81"/>
        <v>0</v>
      </c>
      <c r="T144" s="33">
        <f t="shared" ca="1" si="64"/>
        <v>0</v>
      </c>
      <c r="U144" s="33">
        <f t="shared" ca="1" si="64"/>
        <v>0</v>
      </c>
      <c r="V144" s="33">
        <f t="shared" ca="1" si="64"/>
        <v>0</v>
      </c>
      <c r="W144" s="33">
        <f t="shared" ca="1" si="64"/>
        <v>0</v>
      </c>
      <c r="X144" s="33">
        <f t="shared" ca="1" si="64"/>
        <v>0</v>
      </c>
      <c r="Y144" s="33">
        <f t="shared" ca="1" si="64"/>
        <v>0</v>
      </c>
      <c r="Z144" s="33">
        <f t="shared" ca="1" si="64"/>
        <v>0</v>
      </c>
      <c r="AA144" s="33">
        <f t="shared" ca="1" si="64"/>
        <v>0</v>
      </c>
      <c r="AB144" s="33">
        <f t="shared" ca="1" si="63"/>
        <v>0</v>
      </c>
      <c r="AC144" s="33">
        <f t="shared" ca="1" si="63"/>
        <v>0</v>
      </c>
      <c r="AD144" s="33">
        <f t="shared" ca="1" si="63"/>
        <v>0</v>
      </c>
      <c r="AE144" s="33">
        <f t="shared" ref="AE144:AN153" ca="1" si="82">SUMIFS(Amount_TI,Location_TI,$A144,FundingSource_TI,AE$1)+SUMIFS(Amount_CS,Location_CS,$A144,Fundingsource_CS,AE$1)+SUMIFS(Amount_ETL,Location_ETL,$A144,FundingSource_ETL,AE$1)+SUMIFS(Amount_Other,Location_Other,$A144,FundingSource_Other,AE$1)</f>
        <v>0</v>
      </c>
      <c r="AF144" s="33">
        <f t="shared" ca="1" si="82"/>
        <v>0</v>
      </c>
      <c r="AG144" s="33">
        <f t="shared" ca="1" si="82"/>
        <v>0</v>
      </c>
      <c r="AH144" s="33">
        <f t="shared" ca="1" si="82"/>
        <v>0</v>
      </c>
      <c r="AI144" s="33">
        <f t="shared" ca="1" si="82"/>
        <v>0</v>
      </c>
      <c r="AJ144" s="33">
        <f t="shared" ca="1" si="82"/>
        <v>0</v>
      </c>
      <c r="AK144" s="33">
        <f t="shared" ca="1" si="82"/>
        <v>0</v>
      </c>
      <c r="AL144" s="33">
        <f t="shared" ca="1" si="82"/>
        <v>0</v>
      </c>
      <c r="AM144" s="33">
        <f t="shared" ca="1" si="82"/>
        <v>0</v>
      </c>
      <c r="AN144" s="33">
        <f t="shared" ca="1" si="82"/>
        <v>0</v>
      </c>
      <c r="AO144" s="33">
        <f t="shared" ref="AO144:AP153" ca="1" si="83">SUMIFS(Amount_TI,Location_TI,$A144,FundingSource_TI,AO$1)+SUMIFS(Amount_CS,Location_CS,$A144,Fundingsource_CS,AO$1)+SUMIFS(Amount_ETL,Location_ETL,$A144,FundingSource_ETL,AO$1)+SUMIFS(Amount_Other,Location_Other,$A144,FundingSource_Other,AO$1)</f>
        <v>0</v>
      </c>
      <c r="AP144" s="33">
        <f t="shared" ca="1" si="83"/>
        <v>0</v>
      </c>
      <c r="AQ144" s="33">
        <f ca="1">SUMIFS(Amount_TI,Location_TI,$A144,FundingSource_TI,AQ$1)+SUMIFS(Amount_CS,Location_CS,$A144,Fundingsource_CS,AQ$1)+SUMIFS(Amount_ETL,Location_ETL,$A144,FundingSource_ETL,AQ$1)+SUMIFS(Amount_Other,Location_Other,$A144,FundingSource_Other,AQ$1)+SUMIFS('CSW Programs'!$J$4:$J$500,'CSW Programs'!$D$4:$D$500,'Location Totals'!$A144,'CSW Programs'!$I$4:$I$500,'School Mailing Address'!$Q$5)</f>
        <v>0</v>
      </c>
      <c r="AR144" s="33">
        <f ca="1">SUMIFS(Amount_TI,Location_TI,$A144,FundingSource_TI,AR$1)+SUMIFS(Amount_CS,Location_CS,$A144,Fundingsource_CS,AR$1)+SUMIFS(Amount_ETL,Location_ETL,$A144,FundingSource_ETL,AR$1)+SUMIFS(Amount_Other,Location_Other,$A144,FundingSource_Other,AR$1)+SUMIFS('CSW Programs'!$J$4:$J$500,'CSW Programs'!$D$4:$D$500,'Location Totals'!$A144,'CSW Programs'!$I$4:$I$500,'School Mailing Address'!$Q$6)</f>
        <v>0</v>
      </c>
      <c r="AS144" s="33">
        <f ca="1">SUMIFS(Amount_TI,Location_TI,$A144,FundingSource_TI,AS$1)+SUMIFS(Amount_CS,Location_CS,$A144,Fundingsource_CS,AS$1)+SUMIFS(Amount_ETL,Location_ETL,$A144,FundingSource_ETL,AS$1)+SUMIFS(Amount_Other,Location_Other,$A144,FundingSource_Other,AS$1)+SUMIFS('CSW Programs'!$J$4:$J$500,'CSW Programs'!$D$4:$D$500,'Location Totals'!$A144,'CSW Programs'!$I$4:$I$500,'School Mailing Address'!$Q$7)</f>
        <v>0</v>
      </c>
      <c r="AT144" s="33">
        <f ca="1">SUMIFS(Amount_TI,Location_TI,$A144,FundingSource_TI,AT$1)+SUMIFS(Amount_CS,Location_CS,$A144,Fundingsource_CS,AT$1)+SUMIFS(Amount_ETL,Location_ETL,$A144,FundingSource_ETL,AT$1)+SUMIFS(Amount_Other,Location_Other,$A144,FundingSource_Other,AT$1)+SUMIFS('CSW Programs'!$J$4:$J$500,'CSW Programs'!$D$4:$D$500,'Location Totals'!$A144,'CSW Programs'!$I$4:$I$500,'Location Totals'!$AT$1)</f>
        <v>0</v>
      </c>
      <c r="AU144" s="33">
        <f ca="1">SUMIFS(Amount_TI,Location_TI,$A144,FundingSource_TI,AU$1)+SUMIFS(Amount_CS,Location_CS,$A144,Fundingsource_CS,AU$1)+SUMIFS(Amount_ETL,Location_ETL,$A144,FundingSource_ETL,AU$1)+SUMIFS(Amount_Other,Location_Other,$A144,FundingSource_Other,AU$1)+SUMIFS('CSW Programs'!$J$4:$J$500,'CSW Programs'!$D$4:$D$500,'Location Totals'!$A144,'CSW Programs'!$I$4:$I$500,'Location Totals'!$AU$1)</f>
        <v>0</v>
      </c>
      <c r="AV144" s="33">
        <f ca="1">SUMIFS(Amount_TI,Location_TI,$A144,FundingSource_TI,AV$1)+SUMIFS(Amount_CS,Location_CS,$A144,Fundingsource_CS,AV$1)+SUMIFS(Amount_ETL,Location_ETL,$A144,FundingSource_ETL,AV$1)+SUMIFS(Amount_Other,Location_Other,$A144,FundingSource_Other,AV$1)+SUMIFS('CSW Programs'!$J$4:$J$500,'CSW Programs'!$D$4:$D$500,'Location Totals'!$A144,'CSW Programs'!$I$4:$I$500,'Location Totals'!$AV$1)</f>
        <v>0</v>
      </c>
      <c r="AW144" s="33"/>
      <c r="BR144" s="32">
        <v>143</v>
      </c>
      <c r="BT144" s="32">
        <v>143</v>
      </c>
    </row>
    <row r="145" spans="1:72" hidden="1" x14ac:dyDescent="0.2">
      <c r="A145" s="17" t="e">
        <f ca="1">IF('Cover Page'!$C$17&lt;&gt;"YES",IF(HLOOKUP($BZ$1,'District Label'!A:GR,BR145,FALSE)="","",(HLOOKUP($BZ$1,'District Label'!A:GR,BR145,FALSE))),OFFSET('BOCES SELECT'!$CH$4:$CH$402,,,COUNTIF('BOCES SELECT'!E:E,"&gt;0")))</f>
        <v>#N/A</v>
      </c>
      <c r="B145" s="33">
        <f t="shared" ca="1" si="71"/>
        <v>0</v>
      </c>
      <c r="C145" s="33">
        <f t="shared" ca="1" si="72"/>
        <v>0</v>
      </c>
      <c r="D145" s="33">
        <f t="shared" ca="1" si="67"/>
        <v>0</v>
      </c>
      <c r="E145" s="33">
        <f t="shared" ca="1" si="67"/>
        <v>0</v>
      </c>
      <c r="F145" s="33">
        <f t="shared" ca="1" si="67"/>
        <v>0</v>
      </c>
      <c r="G145" s="33">
        <f t="shared" ca="1" si="67"/>
        <v>0</v>
      </c>
      <c r="H145" s="33">
        <f t="shared" ca="1" si="53"/>
        <v>0</v>
      </c>
      <c r="I145" s="33">
        <f t="shared" ca="1" si="67"/>
        <v>0</v>
      </c>
      <c r="J145" s="50">
        <f t="shared" ca="1" si="73"/>
        <v>0</v>
      </c>
      <c r="K145" s="33">
        <f t="shared" ca="1" si="77"/>
        <v>0</v>
      </c>
      <c r="L145" s="33">
        <f t="shared" ca="1" si="74"/>
        <v>0</v>
      </c>
      <c r="M145" s="33">
        <f t="shared" ca="1" si="78"/>
        <v>0</v>
      </c>
      <c r="N145" s="33">
        <f t="shared" ca="1" si="75"/>
        <v>0</v>
      </c>
      <c r="O145" s="33">
        <f t="shared" ca="1" si="76"/>
        <v>0</v>
      </c>
      <c r="P145" s="33">
        <f t="shared" ca="1" si="81"/>
        <v>0</v>
      </c>
      <c r="Q145" s="33">
        <f t="shared" ca="1" si="81"/>
        <v>0</v>
      </c>
      <c r="R145" s="33">
        <f t="shared" ca="1" si="81"/>
        <v>0</v>
      </c>
      <c r="S145" s="33">
        <f t="shared" ca="1" si="81"/>
        <v>0</v>
      </c>
      <c r="T145" s="33">
        <f t="shared" ca="1" si="64"/>
        <v>0</v>
      </c>
      <c r="U145" s="33">
        <f t="shared" ca="1" si="64"/>
        <v>0</v>
      </c>
      <c r="V145" s="33">
        <f t="shared" ca="1" si="64"/>
        <v>0</v>
      </c>
      <c r="W145" s="33">
        <f t="shared" ca="1" si="64"/>
        <v>0</v>
      </c>
      <c r="X145" s="33">
        <f t="shared" ca="1" si="64"/>
        <v>0</v>
      </c>
      <c r="Y145" s="33">
        <f t="shared" ca="1" si="64"/>
        <v>0</v>
      </c>
      <c r="Z145" s="33">
        <f t="shared" ca="1" si="64"/>
        <v>0</v>
      </c>
      <c r="AA145" s="33">
        <f t="shared" ref="T145:AA177" ca="1" si="84">SUMIFS(Amount_TI,Location_TI,$A145,Object_TI,AA$1)+SUMIFS(Amount_CS,Location_CS,$A145,Object_CS,AA$1)+SUMIFS(Amount_ETL,Location_ETL,$A145,Object_ETL,AA$1)+SUMIFS(Amount_Other,Location_Other,$A145,Object_Other,AA$1)</f>
        <v>0</v>
      </c>
      <c r="AB145" s="33">
        <f t="shared" ca="1" si="63"/>
        <v>0</v>
      </c>
      <c r="AC145" s="33">
        <f t="shared" ca="1" si="63"/>
        <v>0</v>
      </c>
      <c r="AD145" s="33">
        <f t="shared" ca="1" si="63"/>
        <v>0</v>
      </c>
      <c r="AE145" s="33">
        <f t="shared" ca="1" si="82"/>
        <v>0</v>
      </c>
      <c r="AF145" s="33">
        <f t="shared" ca="1" si="82"/>
        <v>0</v>
      </c>
      <c r="AG145" s="33">
        <f t="shared" ca="1" si="82"/>
        <v>0</v>
      </c>
      <c r="AH145" s="33">
        <f t="shared" ca="1" si="82"/>
        <v>0</v>
      </c>
      <c r="AI145" s="33">
        <f t="shared" ca="1" si="82"/>
        <v>0</v>
      </c>
      <c r="AJ145" s="33">
        <f t="shared" ca="1" si="82"/>
        <v>0</v>
      </c>
      <c r="AK145" s="33">
        <f t="shared" ca="1" si="82"/>
        <v>0</v>
      </c>
      <c r="AL145" s="33">
        <f t="shared" ca="1" si="82"/>
        <v>0</v>
      </c>
      <c r="AM145" s="33">
        <f t="shared" ca="1" si="82"/>
        <v>0</v>
      </c>
      <c r="AN145" s="33">
        <f t="shared" ca="1" si="82"/>
        <v>0</v>
      </c>
      <c r="AO145" s="33">
        <f t="shared" ca="1" si="83"/>
        <v>0</v>
      </c>
      <c r="AP145" s="33">
        <f t="shared" ca="1" si="83"/>
        <v>0</v>
      </c>
      <c r="AQ145" s="33">
        <f ca="1">SUMIFS(Amount_TI,Location_TI,$A145,FundingSource_TI,AQ$1)+SUMIFS(Amount_CS,Location_CS,$A145,Fundingsource_CS,AQ$1)+SUMIFS(Amount_ETL,Location_ETL,$A145,FundingSource_ETL,AQ$1)+SUMIFS(Amount_Other,Location_Other,$A145,FundingSource_Other,AQ$1)+SUMIFS('CSW Programs'!$J$4:$J$500,'CSW Programs'!$D$4:$D$500,'Location Totals'!$A145,'CSW Programs'!$I$4:$I$500,'School Mailing Address'!$Q$5)</f>
        <v>0</v>
      </c>
      <c r="AR145" s="33">
        <f ca="1">SUMIFS(Amount_TI,Location_TI,$A145,FundingSource_TI,AR$1)+SUMIFS(Amount_CS,Location_CS,$A145,Fundingsource_CS,AR$1)+SUMIFS(Amount_ETL,Location_ETL,$A145,FundingSource_ETL,AR$1)+SUMIFS(Amount_Other,Location_Other,$A145,FundingSource_Other,AR$1)+SUMIFS('CSW Programs'!$J$4:$J$500,'CSW Programs'!$D$4:$D$500,'Location Totals'!$A145,'CSW Programs'!$I$4:$I$500,'School Mailing Address'!$Q$6)</f>
        <v>0</v>
      </c>
      <c r="AS145" s="33">
        <f ca="1">SUMIFS(Amount_TI,Location_TI,$A145,FundingSource_TI,AS$1)+SUMIFS(Amount_CS,Location_CS,$A145,Fundingsource_CS,AS$1)+SUMIFS(Amount_ETL,Location_ETL,$A145,FundingSource_ETL,AS$1)+SUMIFS(Amount_Other,Location_Other,$A145,FundingSource_Other,AS$1)+SUMIFS('CSW Programs'!$J$4:$J$500,'CSW Programs'!$D$4:$D$500,'Location Totals'!$A145,'CSW Programs'!$I$4:$I$500,'School Mailing Address'!$Q$7)</f>
        <v>0</v>
      </c>
      <c r="AT145" s="33">
        <f ca="1">SUMIFS(Amount_TI,Location_TI,$A145,FundingSource_TI,AT$1)+SUMIFS(Amount_CS,Location_CS,$A145,Fundingsource_CS,AT$1)+SUMIFS(Amount_ETL,Location_ETL,$A145,FundingSource_ETL,AT$1)+SUMIFS(Amount_Other,Location_Other,$A145,FundingSource_Other,AT$1)+SUMIFS('CSW Programs'!$J$4:$J$500,'CSW Programs'!$D$4:$D$500,'Location Totals'!$A145,'CSW Programs'!$I$4:$I$500,'Location Totals'!$AT$1)</f>
        <v>0</v>
      </c>
      <c r="AU145" s="33">
        <f ca="1">SUMIFS(Amount_TI,Location_TI,$A145,FundingSource_TI,AU$1)+SUMIFS(Amount_CS,Location_CS,$A145,Fundingsource_CS,AU$1)+SUMIFS(Amount_ETL,Location_ETL,$A145,FundingSource_ETL,AU$1)+SUMIFS(Amount_Other,Location_Other,$A145,FundingSource_Other,AU$1)+SUMIFS('CSW Programs'!$J$4:$J$500,'CSW Programs'!$D$4:$D$500,'Location Totals'!$A145,'CSW Programs'!$I$4:$I$500,'Location Totals'!$AU$1)</f>
        <v>0</v>
      </c>
      <c r="AV145" s="33">
        <f ca="1">SUMIFS(Amount_TI,Location_TI,$A145,FundingSource_TI,AV$1)+SUMIFS(Amount_CS,Location_CS,$A145,Fundingsource_CS,AV$1)+SUMIFS(Amount_ETL,Location_ETL,$A145,FundingSource_ETL,AV$1)+SUMIFS(Amount_Other,Location_Other,$A145,FundingSource_Other,AV$1)+SUMIFS('CSW Programs'!$J$4:$J$500,'CSW Programs'!$D$4:$D$500,'Location Totals'!$A145,'CSW Programs'!$I$4:$I$500,'Location Totals'!$AV$1)</f>
        <v>0</v>
      </c>
      <c r="AW145" s="33"/>
      <c r="BR145" s="32">
        <v>144</v>
      </c>
      <c r="BT145" s="32">
        <v>144</v>
      </c>
    </row>
    <row r="146" spans="1:72" hidden="1" x14ac:dyDescent="0.2">
      <c r="A146" s="17" t="e">
        <f ca="1">IF('Cover Page'!$C$17&lt;&gt;"YES",IF(HLOOKUP($BZ$1,'District Label'!A:GR,BR146,FALSE)="","",(HLOOKUP($BZ$1,'District Label'!A:GR,BR146,FALSE))),OFFSET('BOCES SELECT'!$CH$4:$CH$402,,,COUNTIF('BOCES SELECT'!E:E,"&gt;0")))</f>
        <v>#N/A</v>
      </c>
      <c r="B146" s="33">
        <f t="shared" ca="1" si="71"/>
        <v>0</v>
      </c>
      <c r="C146" s="33">
        <f t="shared" ca="1" si="72"/>
        <v>0</v>
      </c>
      <c r="D146" s="33">
        <f t="shared" ca="1" si="67"/>
        <v>0</v>
      </c>
      <c r="E146" s="33">
        <f t="shared" ca="1" si="67"/>
        <v>0</v>
      </c>
      <c r="F146" s="33">
        <f t="shared" ca="1" si="67"/>
        <v>0</v>
      </c>
      <c r="G146" s="33">
        <f t="shared" ca="1" si="67"/>
        <v>0</v>
      </c>
      <c r="H146" s="33">
        <f t="shared" ca="1" si="53"/>
        <v>0</v>
      </c>
      <c r="I146" s="33">
        <f t="shared" ca="1" si="67"/>
        <v>0</v>
      </c>
      <c r="J146" s="50">
        <f t="shared" ca="1" si="73"/>
        <v>0</v>
      </c>
      <c r="K146" s="33">
        <f t="shared" ca="1" si="77"/>
        <v>0</v>
      </c>
      <c r="L146" s="33">
        <f t="shared" ca="1" si="74"/>
        <v>0</v>
      </c>
      <c r="M146" s="33">
        <f t="shared" ca="1" si="78"/>
        <v>0</v>
      </c>
      <c r="N146" s="33">
        <f t="shared" ca="1" si="75"/>
        <v>0</v>
      </c>
      <c r="O146" s="33">
        <f t="shared" ca="1" si="76"/>
        <v>0</v>
      </c>
      <c r="P146" s="33">
        <f t="shared" ca="1" si="81"/>
        <v>0</v>
      </c>
      <c r="Q146" s="33">
        <f t="shared" ca="1" si="81"/>
        <v>0</v>
      </c>
      <c r="R146" s="33">
        <f t="shared" ca="1" si="81"/>
        <v>0</v>
      </c>
      <c r="S146" s="33">
        <f t="shared" ca="1" si="81"/>
        <v>0</v>
      </c>
      <c r="T146" s="33">
        <f t="shared" ca="1" si="84"/>
        <v>0</v>
      </c>
      <c r="U146" s="33">
        <f t="shared" ca="1" si="84"/>
        <v>0</v>
      </c>
      <c r="V146" s="33">
        <f t="shared" ca="1" si="84"/>
        <v>0</v>
      </c>
      <c r="W146" s="33">
        <f t="shared" ca="1" si="84"/>
        <v>0</v>
      </c>
      <c r="X146" s="33">
        <f t="shared" ca="1" si="84"/>
        <v>0</v>
      </c>
      <c r="Y146" s="33">
        <f t="shared" ca="1" si="84"/>
        <v>0</v>
      </c>
      <c r="Z146" s="33">
        <f t="shared" ca="1" si="84"/>
        <v>0</v>
      </c>
      <c r="AA146" s="33">
        <f t="shared" ca="1" si="84"/>
        <v>0</v>
      </c>
      <c r="AB146" s="33">
        <f t="shared" ca="1" si="63"/>
        <v>0</v>
      </c>
      <c r="AC146" s="33">
        <f t="shared" ca="1" si="63"/>
        <v>0</v>
      </c>
      <c r="AD146" s="33">
        <f t="shared" ca="1" si="63"/>
        <v>0</v>
      </c>
      <c r="AE146" s="33">
        <f t="shared" ca="1" si="82"/>
        <v>0</v>
      </c>
      <c r="AF146" s="33">
        <f t="shared" ca="1" si="82"/>
        <v>0</v>
      </c>
      <c r="AG146" s="33">
        <f t="shared" ca="1" si="82"/>
        <v>0</v>
      </c>
      <c r="AH146" s="33">
        <f t="shared" ca="1" si="82"/>
        <v>0</v>
      </c>
      <c r="AI146" s="33">
        <f t="shared" ca="1" si="82"/>
        <v>0</v>
      </c>
      <c r="AJ146" s="33">
        <f t="shared" ca="1" si="82"/>
        <v>0</v>
      </c>
      <c r="AK146" s="33">
        <f t="shared" ca="1" si="82"/>
        <v>0</v>
      </c>
      <c r="AL146" s="33">
        <f t="shared" ca="1" si="82"/>
        <v>0</v>
      </c>
      <c r="AM146" s="33">
        <f t="shared" ca="1" si="82"/>
        <v>0</v>
      </c>
      <c r="AN146" s="33">
        <f t="shared" ca="1" si="82"/>
        <v>0</v>
      </c>
      <c r="AO146" s="33">
        <f t="shared" ca="1" si="83"/>
        <v>0</v>
      </c>
      <c r="AP146" s="33">
        <f t="shared" ca="1" si="83"/>
        <v>0</v>
      </c>
      <c r="AQ146" s="33">
        <f ca="1">SUMIFS(Amount_TI,Location_TI,$A146,FundingSource_TI,AQ$1)+SUMIFS(Amount_CS,Location_CS,$A146,Fundingsource_CS,AQ$1)+SUMIFS(Amount_ETL,Location_ETL,$A146,FundingSource_ETL,AQ$1)+SUMIFS(Amount_Other,Location_Other,$A146,FundingSource_Other,AQ$1)+SUMIFS('CSW Programs'!$J$4:$J$500,'CSW Programs'!$D$4:$D$500,'Location Totals'!$A146,'CSW Programs'!$I$4:$I$500,'School Mailing Address'!$Q$5)</f>
        <v>0</v>
      </c>
      <c r="AR146" s="33">
        <f ca="1">SUMIFS(Amount_TI,Location_TI,$A146,FundingSource_TI,AR$1)+SUMIFS(Amount_CS,Location_CS,$A146,Fundingsource_CS,AR$1)+SUMIFS(Amount_ETL,Location_ETL,$A146,FundingSource_ETL,AR$1)+SUMIFS(Amount_Other,Location_Other,$A146,FundingSource_Other,AR$1)+SUMIFS('CSW Programs'!$J$4:$J$500,'CSW Programs'!$D$4:$D$500,'Location Totals'!$A146,'CSW Programs'!$I$4:$I$500,'School Mailing Address'!$Q$6)</f>
        <v>0</v>
      </c>
      <c r="AS146" s="33">
        <f ca="1">SUMIFS(Amount_TI,Location_TI,$A146,FundingSource_TI,AS$1)+SUMIFS(Amount_CS,Location_CS,$A146,Fundingsource_CS,AS$1)+SUMIFS(Amount_ETL,Location_ETL,$A146,FundingSource_ETL,AS$1)+SUMIFS(Amount_Other,Location_Other,$A146,FundingSource_Other,AS$1)+SUMIFS('CSW Programs'!$J$4:$J$500,'CSW Programs'!$D$4:$D$500,'Location Totals'!$A146,'CSW Programs'!$I$4:$I$500,'School Mailing Address'!$Q$7)</f>
        <v>0</v>
      </c>
      <c r="AT146" s="33">
        <f ca="1">SUMIFS(Amount_TI,Location_TI,$A146,FundingSource_TI,AT$1)+SUMIFS(Amount_CS,Location_CS,$A146,Fundingsource_CS,AT$1)+SUMIFS(Amount_ETL,Location_ETL,$A146,FundingSource_ETL,AT$1)+SUMIFS(Amount_Other,Location_Other,$A146,FundingSource_Other,AT$1)+SUMIFS('CSW Programs'!$J$4:$J$500,'CSW Programs'!$D$4:$D$500,'Location Totals'!$A146,'CSW Programs'!$I$4:$I$500,'Location Totals'!$AT$1)</f>
        <v>0</v>
      </c>
      <c r="AU146" s="33">
        <f ca="1">SUMIFS(Amount_TI,Location_TI,$A146,FundingSource_TI,AU$1)+SUMIFS(Amount_CS,Location_CS,$A146,Fundingsource_CS,AU$1)+SUMIFS(Amount_ETL,Location_ETL,$A146,FundingSource_ETL,AU$1)+SUMIFS(Amount_Other,Location_Other,$A146,FundingSource_Other,AU$1)+SUMIFS('CSW Programs'!$J$4:$J$500,'CSW Programs'!$D$4:$D$500,'Location Totals'!$A146,'CSW Programs'!$I$4:$I$500,'Location Totals'!$AU$1)</f>
        <v>0</v>
      </c>
      <c r="AV146" s="33">
        <f ca="1">SUMIFS(Amount_TI,Location_TI,$A146,FundingSource_TI,AV$1)+SUMIFS(Amount_CS,Location_CS,$A146,Fundingsource_CS,AV$1)+SUMIFS(Amount_ETL,Location_ETL,$A146,FundingSource_ETL,AV$1)+SUMIFS(Amount_Other,Location_Other,$A146,FundingSource_Other,AV$1)+SUMIFS('CSW Programs'!$J$4:$J$500,'CSW Programs'!$D$4:$D$500,'Location Totals'!$A146,'CSW Programs'!$I$4:$I$500,'Location Totals'!$AV$1)</f>
        <v>0</v>
      </c>
      <c r="AW146" s="33"/>
      <c r="BR146" s="32">
        <v>145</v>
      </c>
      <c r="BT146" s="32">
        <v>145</v>
      </c>
    </row>
    <row r="147" spans="1:72" hidden="1" x14ac:dyDescent="0.2">
      <c r="A147" s="17" t="e">
        <f ca="1">IF('Cover Page'!$C$17&lt;&gt;"YES",IF(HLOOKUP($BZ$1,'District Label'!A:GR,BR147,FALSE)="","",(HLOOKUP($BZ$1,'District Label'!A:GR,BR147,FALSE))),OFFSET('BOCES SELECT'!$CH$4:$CH$402,,,COUNTIF('BOCES SELECT'!E:E,"&gt;0")))</f>
        <v>#N/A</v>
      </c>
      <c r="B147" s="33">
        <f t="shared" ca="1" si="71"/>
        <v>0</v>
      </c>
      <c r="C147" s="33">
        <f t="shared" ca="1" si="72"/>
        <v>0</v>
      </c>
      <c r="D147" s="33">
        <f t="shared" ca="1" si="67"/>
        <v>0</v>
      </c>
      <c r="E147" s="33">
        <f t="shared" ca="1" si="67"/>
        <v>0</v>
      </c>
      <c r="F147" s="33">
        <f t="shared" ca="1" si="67"/>
        <v>0</v>
      </c>
      <c r="G147" s="33">
        <f t="shared" ca="1" si="67"/>
        <v>0</v>
      </c>
      <c r="H147" s="33">
        <f t="shared" ca="1" si="53"/>
        <v>0</v>
      </c>
      <c r="I147" s="33">
        <f t="shared" ca="1" si="67"/>
        <v>0</v>
      </c>
      <c r="J147" s="50">
        <f t="shared" ca="1" si="73"/>
        <v>0</v>
      </c>
      <c r="K147" s="33">
        <f t="shared" ca="1" si="77"/>
        <v>0</v>
      </c>
      <c r="L147" s="33">
        <f t="shared" ca="1" si="74"/>
        <v>0</v>
      </c>
      <c r="M147" s="33">
        <f t="shared" ca="1" si="78"/>
        <v>0</v>
      </c>
      <c r="N147" s="33">
        <f t="shared" ca="1" si="75"/>
        <v>0</v>
      </c>
      <c r="O147" s="33">
        <f t="shared" ca="1" si="76"/>
        <v>0</v>
      </c>
      <c r="P147" s="33">
        <f t="shared" ca="1" si="81"/>
        <v>0</v>
      </c>
      <c r="Q147" s="33">
        <f t="shared" ca="1" si="81"/>
        <v>0</v>
      </c>
      <c r="R147" s="33">
        <f t="shared" ca="1" si="81"/>
        <v>0</v>
      </c>
      <c r="S147" s="33">
        <f t="shared" ca="1" si="81"/>
        <v>0</v>
      </c>
      <c r="T147" s="33">
        <f t="shared" ca="1" si="84"/>
        <v>0</v>
      </c>
      <c r="U147" s="33">
        <f t="shared" ca="1" si="84"/>
        <v>0</v>
      </c>
      <c r="V147" s="33">
        <f t="shared" ca="1" si="84"/>
        <v>0</v>
      </c>
      <c r="W147" s="33">
        <f t="shared" ca="1" si="84"/>
        <v>0</v>
      </c>
      <c r="X147" s="33">
        <f t="shared" ca="1" si="84"/>
        <v>0</v>
      </c>
      <c r="Y147" s="33">
        <f t="shared" ca="1" si="84"/>
        <v>0</v>
      </c>
      <c r="Z147" s="33">
        <f t="shared" ca="1" si="84"/>
        <v>0</v>
      </c>
      <c r="AA147" s="33">
        <f t="shared" ca="1" si="84"/>
        <v>0</v>
      </c>
      <c r="AB147" s="33">
        <f t="shared" ca="1" si="63"/>
        <v>0</v>
      </c>
      <c r="AC147" s="33">
        <f t="shared" ca="1" si="63"/>
        <v>0</v>
      </c>
      <c r="AD147" s="33">
        <f t="shared" ca="1" si="63"/>
        <v>0</v>
      </c>
      <c r="AE147" s="33">
        <f t="shared" ca="1" si="82"/>
        <v>0</v>
      </c>
      <c r="AF147" s="33">
        <f t="shared" ca="1" si="82"/>
        <v>0</v>
      </c>
      <c r="AG147" s="33">
        <f t="shared" ca="1" si="82"/>
        <v>0</v>
      </c>
      <c r="AH147" s="33">
        <f t="shared" ca="1" si="82"/>
        <v>0</v>
      </c>
      <c r="AI147" s="33">
        <f t="shared" ca="1" si="82"/>
        <v>0</v>
      </c>
      <c r="AJ147" s="33">
        <f t="shared" ca="1" si="82"/>
        <v>0</v>
      </c>
      <c r="AK147" s="33">
        <f t="shared" ca="1" si="82"/>
        <v>0</v>
      </c>
      <c r="AL147" s="33">
        <f t="shared" ca="1" si="82"/>
        <v>0</v>
      </c>
      <c r="AM147" s="33">
        <f t="shared" ca="1" si="82"/>
        <v>0</v>
      </c>
      <c r="AN147" s="33">
        <f t="shared" ca="1" si="82"/>
        <v>0</v>
      </c>
      <c r="AO147" s="33">
        <f t="shared" ca="1" si="83"/>
        <v>0</v>
      </c>
      <c r="AP147" s="33">
        <f t="shared" ca="1" si="83"/>
        <v>0</v>
      </c>
      <c r="AQ147" s="33">
        <f ca="1">SUMIFS(Amount_TI,Location_TI,$A147,FundingSource_TI,AQ$1)+SUMIFS(Amount_CS,Location_CS,$A147,Fundingsource_CS,AQ$1)+SUMIFS(Amount_ETL,Location_ETL,$A147,FundingSource_ETL,AQ$1)+SUMIFS(Amount_Other,Location_Other,$A147,FundingSource_Other,AQ$1)+SUMIFS('CSW Programs'!$J$4:$J$500,'CSW Programs'!$D$4:$D$500,'Location Totals'!$A147,'CSW Programs'!$I$4:$I$500,'School Mailing Address'!$Q$5)</f>
        <v>0</v>
      </c>
      <c r="AR147" s="33">
        <f ca="1">SUMIFS(Amount_TI,Location_TI,$A147,FundingSource_TI,AR$1)+SUMIFS(Amount_CS,Location_CS,$A147,Fundingsource_CS,AR$1)+SUMIFS(Amount_ETL,Location_ETL,$A147,FundingSource_ETL,AR$1)+SUMIFS(Amount_Other,Location_Other,$A147,FundingSource_Other,AR$1)+SUMIFS('CSW Programs'!$J$4:$J$500,'CSW Programs'!$D$4:$D$500,'Location Totals'!$A147,'CSW Programs'!$I$4:$I$500,'School Mailing Address'!$Q$6)</f>
        <v>0</v>
      </c>
      <c r="AS147" s="33">
        <f ca="1">SUMIFS(Amount_TI,Location_TI,$A147,FundingSource_TI,AS$1)+SUMIFS(Amount_CS,Location_CS,$A147,Fundingsource_CS,AS$1)+SUMIFS(Amount_ETL,Location_ETL,$A147,FundingSource_ETL,AS$1)+SUMIFS(Amount_Other,Location_Other,$A147,FundingSource_Other,AS$1)+SUMIFS('CSW Programs'!$J$4:$J$500,'CSW Programs'!$D$4:$D$500,'Location Totals'!$A147,'CSW Programs'!$I$4:$I$500,'School Mailing Address'!$Q$7)</f>
        <v>0</v>
      </c>
      <c r="AT147" s="33">
        <f ca="1">SUMIFS(Amount_TI,Location_TI,$A147,FundingSource_TI,AT$1)+SUMIFS(Amount_CS,Location_CS,$A147,Fundingsource_CS,AT$1)+SUMIFS(Amount_ETL,Location_ETL,$A147,FundingSource_ETL,AT$1)+SUMIFS(Amount_Other,Location_Other,$A147,FundingSource_Other,AT$1)+SUMIFS('CSW Programs'!$J$4:$J$500,'CSW Programs'!$D$4:$D$500,'Location Totals'!$A147,'CSW Programs'!$I$4:$I$500,'Location Totals'!$AT$1)</f>
        <v>0</v>
      </c>
      <c r="AU147" s="33">
        <f ca="1">SUMIFS(Amount_TI,Location_TI,$A147,FundingSource_TI,AU$1)+SUMIFS(Amount_CS,Location_CS,$A147,Fundingsource_CS,AU$1)+SUMIFS(Amount_ETL,Location_ETL,$A147,FundingSource_ETL,AU$1)+SUMIFS(Amount_Other,Location_Other,$A147,FundingSource_Other,AU$1)+SUMIFS('CSW Programs'!$J$4:$J$500,'CSW Programs'!$D$4:$D$500,'Location Totals'!$A147,'CSW Programs'!$I$4:$I$500,'Location Totals'!$AU$1)</f>
        <v>0</v>
      </c>
      <c r="AV147" s="33">
        <f ca="1">SUMIFS(Amount_TI,Location_TI,$A147,FundingSource_TI,AV$1)+SUMIFS(Amount_CS,Location_CS,$A147,Fundingsource_CS,AV$1)+SUMIFS(Amount_ETL,Location_ETL,$A147,FundingSource_ETL,AV$1)+SUMIFS(Amount_Other,Location_Other,$A147,FundingSource_Other,AV$1)+SUMIFS('CSW Programs'!$J$4:$J$500,'CSW Programs'!$D$4:$D$500,'Location Totals'!$A147,'CSW Programs'!$I$4:$I$500,'Location Totals'!$AV$1)</f>
        <v>0</v>
      </c>
      <c r="AW147" s="33"/>
      <c r="BR147" s="32">
        <v>146</v>
      </c>
      <c r="BT147" s="32">
        <v>146</v>
      </c>
    </row>
    <row r="148" spans="1:72" hidden="1" x14ac:dyDescent="0.2">
      <c r="A148" s="17" t="e">
        <f ca="1">IF('Cover Page'!$C$17&lt;&gt;"YES",IF(HLOOKUP($BZ$1,'District Label'!A:GR,BR148,FALSE)="","",(HLOOKUP($BZ$1,'District Label'!A:GR,BR148,FALSE))),OFFSET('BOCES SELECT'!$CH$4:$CH$402,,,COUNTIF('BOCES SELECT'!E:E,"&gt;0")))</f>
        <v>#N/A</v>
      </c>
      <c r="B148" s="33">
        <f t="shared" ca="1" si="71"/>
        <v>0</v>
      </c>
      <c r="C148" s="33">
        <f t="shared" ca="1" si="72"/>
        <v>0</v>
      </c>
      <c r="D148" s="33">
        <f t="shared" ca="1" si="67"/>
        <v>0</v>
      </c>
      <c r="E148" s="33">
        <f t="shared" ca="1" si="67"/>
        <v>0</v>
      </c>
      <c r="F148" s="33">
        <f t="shared" ca="1" si="67"/>
        <v>0</v>
      </c>
      <c r="G148" s="33">
        <f t="shared" ca="1" si="67"/>
        <v>0</v>
      </c>
      <c r="H148" s="33">
        <f t="shared" ref="H148:H211" ca="1" si="85">SUMIFS(Amount_TI,Location_TI,$A148,source_ti,H$1)+SUMIFS(Amount_CS,Location_CS,$A148,source_cs,H$1)+SUMIFS(Amount_ETL,Location_ETL,$A148,source_etl,H$1)+SUMIFS(Amount_Other,Location_Other,$A148,source_other,H$1)+SUMIFS(Amount_SW,Location_SW,$A148,FundingSource_SW,H$1)</f>
        <v>0</v>
      </c>
      <c r="I148" s="33">
        <f t="shared" ca="1" si="67"/>
        <v>0</v>
      </c>
      <c r="J148" s="50">
        <f t="shared" ca="1" si="73"/>
        <v>0</v>
      </c>
      <c r="K148" s="33">
        <f t="shared" ca="1" si="77"/>
        <v>0</v>
      </c>
      <c r="L148" s="33">
        <f t="shared" ca="1" si="74"/>
        <v>0</v>
      </c>
      <c r="M148" s="33">
        <f t="shared" ca="1" si="78"/>
        <v>0</v>
      </c>
      <c r="N148" s="33">
        <f t="shared" ca="1" si="75"/>
        <v>0</v>
      </c>
      <c r="O148" s="33">
        <f t="shared" ca="1" si="76"/>
        <v>0</v>
      </c>
      <c r="P148" s="33">
        <f t="shared" ca="1" si="81"/>
        <v>0</v>
      </c>
      <c r="Q148" s="33">
        <f t="shared" ca="1" si="81"/>
        <v>0</v>
      </c>
      <c r="R148" s="33">
        <f t="shared" ca="1" si="81"/>
        <v>0</v>
      </c>
      <c r="S148" s="33">
        <f t="shared" ca="1" si="81"/>
        <v>0</v>
      </c>
      <c r="T148" s="33">
        <f t="shared" ca="1" si="84"/>
        <v>0</v>
      </c>
      <c r="U148" s="33">
        <f t="shared" ca="1" si="84"/>
        <v>0</v>
      </c>
      <c r="V148" s="33">
        <f t="shared" ca="1" si="84"/>
        <v>0</v>
      </c>
      <c r="W148" s="33">
        <f t="shared" ca="1" si="84"/>
        <v>0</v>
      </c>
      <c r="X148" s="33">
        <f t="shared" ca="1" si="84"/>
        <v>0</v>
      </c>
      <c r="Y148" s="33">
        <f t="shared" ca="1" si="84"/>
        <v>0</v>
      </c>
      <c r="Z148" s="33">
        <f t="shared" ca="1" si="84"/>
        <v>0</v>
      </c>
      <c r="AA148" s="33">
        <f t="shared" ca="1" si="84"/>
        <v>0</v>
      </c>
      <c r="AB148" s="33">
        <f t="shared" ca="1" si="63"/>
        <v>0</v>
      </c>
      <c r="AC148" s="33">
        <f t="shared" ca="1" si="63"/>
        <v>0</v>
      </c>
      <c r="AD148" s="33">
        <f t="shared" ca="1" si="63"/>
        <v>0</v>
      </c>
      <c r="AE148" s="33">
        <f t="shared" ca="1" si="82"/>
        <v>0</v>
      </c>
      <c r="AF148" s="33">
        <f t="shared" ca="1" si="82"/>
        <v>0</v>
      </c>
      <c r="AG148" s="33">
        <f t="shared" ca="1" si="82"/>
        <v>0</v>
      </c>
      <c r="AH148" s="33">
        <f t="shared" ca="1" si="82"/>
        <v>0</v>
      </c>
      <c r="AI148" s="33">
        <f t="shared" ca="1" si="82"/>
        <v>0</v>
      </c>
      <c r="AJ148" s="33">
        <f t="shared" ca="1" si="82"/>
        <v>0</v>
      </c>
      <c r="AK148" s="33">
        <f t="shared" ca="1" si="82"/>
        <v>0</v>
      </c>
      <c r="AL148" s="33">
        <f t="shared" ca="1" si="82"/>
        <v>0</v>
      </c>
      <c r="AM148" s="33">
        <f t="shared" ca="1" si="82"/>
        <v>0</v>
      </c>
      <c r="AN148" s="33">
        <f t="shared" ca="1" si="82"/>
        <v>0</v>
      </c>
      <c r="AO148" s="33">
        <f t="shared" ca="1" si="83"/>
        <v>0</v>
      </c>
      <c r="AP148" s="33">
        <f t="shared" ca="1" si="83"/>
        <v>0</v>
      </c>
      <c r="AQ148" s="33">
        <f ca="1">SUMIFS(Amount_TI,Location_TI,$A148,FundingSource_TI,AQ$1)+SUMIFS(Amount_CS,Location_CS,$A148,Fundingsource_CS,AQ$1)+SUMIFS(Amount_ETL,Location_ETL,$A148,FundingSource_ETL,AQ$1)+SUMIFS(Amount_Other,Location_Other,$A148,FundingSource_Other,AQ$1)+SUMIFS('CSW Programs'!$J$4:$J$500,'CSW Programs'!$D$4:$D$500,'Location Totals'!$A148,'CSW Programs'!$I$4:$I$500,'School Mailing Address'!$Q$5)</f>
        <v>0</v>
      </c>
      <c r="AR148" s="33">
        <f ca="1">SUMIFS(Amount_TI,Location_TI,$A148,FundingSource_TI,AR$1)+SUMIFS(Amount_CS,Location_CS,$A148,Fundingsource_CS,AR$1)+SUMIFS(Amount_ETL,Location_ETL,$A148,FundingSource_ETL,AR$1)+SUMIFS(Amount_Other,Location_Other,$A148,FundingSource_Other,AR$1)+SUMIFS('CSW Programs'!$J$4:$J$500,'CSW Programs'!$D$4:$D$500,'Location Totals'!$A148,'CSW Programs'!$I$4:$I$500,'School Mailing Address'!$Q$6)</f>
        <v>0</v>
      </c>
      <c r="AS148" s="33">
        <f ca="1">SUMIFS(Amount_TI,Location_TI,$A148,FundingSource_TI,AS$1)+SUMIFS(Amount_CS,Location_CS,$A148,Fundingsource_CS,AS$1)+SUMIFS(Amount_ETL,Location_ETL,$A148,FundingSource_ETL,AS$1)+SUMIFS(Amount_Other,Location_Other,$A148,FundingSource_Other,AS$1)+SUMIFS('CSW Programs'!$J$4:$J$500,'CSW Programs'!$D$4:$D$500,'Location Totals'!$A148,'CSW Programs'!$I$4:$I$500,'School Mailing Address'!$Q$7)</f>
        <v>0</v>
      </c>
      <c r="AT148" s="33">
        <f ca="1">SUMIFS(Amount_TI,Location_TI,$A148,FundingSource_TI,AT$1)+SUMIFS(Amount_CS,Location_CS,$A148,Fundingsource_CS,AT$1)+SUMIFS(Amount_ETL,Location_ETL,$A148,FundingSource_ETL,AT$1)+SUMIFS(Amount_Other,Location_Other,$A148,FundingSource_Other,AT$1)+SUMIFS('CSW Programs'!$J$4:$J$500,'CSW Programs'!$D$4:$D$500,'Location Totals'!$A148,'CSW Programs'!$I$4:$I$500,'Location Totals'!$AT$1)</f>
        <v>0</v>
      </c>
      <c r="AU148" s="33">
        <f ca="1">SUMIFS(Amount_TI,Location_TI,$A148,FundingSource_TI,AU$1)+SUMIFS(Amount_CS,Location_CS,$A148,Fundingsource_CS,AU$1)+SUMIFS(Amount_ETL,Location_ETL,$A148,FundingSource_ETL,AU$1)+SUMIFS(Amount_Other,Location_Other,$A148,FundingSource_Other,AU$1)+SUMIFS('CSW Programs'!$J$4:$J$500,'CSW Programs'!$D$4:$D$500,'Location Totals'!$A148,'CSW Programs'!$I$4:$I$500,'Location Totals'!$AU$1)</f>
        <v>0</v>
      </c>
      <c r="AV148" s="33">
        <f ca="1">SUMIFS(Amount_TI,Location_TI,$A148,FundingSource_TI,AV$1)+SUMIFS(Amount_CS,Location_CS,$A148,Fundingsource_CS,AV$1)+SUMIFS(Amount_ETL,Location_ETL,$A148,FundingSource_ETL,AV$1)+SUMIFS(Amount_Other,Location_Other,$A148,FundingSource_Other,AV$1)+SUMIFS('CSW Programs'!$J$4:$J$500,'CSW Programs'!$D$4:$D$500,'Location Totals'!$A148,'CSW Programs'!$I$4:$I$500,'Location Totals'!$AV$1)</f>
        <v>0</v>
      </c>
      <c r="AW148" s="33"/>
      <c r="BR148" s="32">
        <v>147</v>
      </c>
      <c r="BT148" s="32">
        <v>147</v>
      </c>
    </row>
    <row r="149" spans="1:72" hidden="1" x14ac:dyDescent="0.2">
      <c r="A149" s="17" t="e">
        <f ca="1">IF('Cover Page'!$C$17&lt;&gt;"YES",IF(HLOOKUP($BZ$1,'District Label'!A:GR,BR149,FALSE)="","",(HLOOKUP($BZ$1,'District Label'!A:GR,BR149,FALSE))),OFFSET('BOCES SELECT'!$CH$4:$CH$402,,,COUNTIF('BOCES SELECT'!E:E,"&gt;0")))</f>
        <v>#N/A</v>
      </c>
      <c r="B149" s="33">
        <f t="shared" ca="1" si="71"/>
        <v>0</v>
      </c>
      <c r="C149" s="33">
        <f t="shared" ca="1" si="72"/>
        <v>0</v>
      </c>
      <c r="D149" s="33">
        <f t="shared" ca="1" si="67"/>
        <v>0</v>
      </c>
      <c r="E149" s="33">
        <f t="shared" ca="1" si="67"/>
        <v>0</v>
      </c>
      <c r="F149" s="33">
        <f t="shared" ca="1" si="67"/>
        <v>0</v>
      </c>
      <c r="G149" s="33">
        <f t="shared" ca="1" si="67"/>
        <v>0</v>
      </c>
      <c r="H149" s="33">
        <f t="shared" ca="1" si="85"/>
        <v>0</v>
      </c>
      <c r="I149" s="33">
        <f t="shared" ca="1" si="67"/>
        <v>0</v>
      </c>
      <c r="J149" s="50">
        <f t="shared" ca="1" si="73"/>
        <v>0</v>
      </c>
      <c r="K149" s="33">
        <f t="shared" ca="1" si="77"/>
        <v>0</v>
      </c>
      <c r="L149" s="33">
        <f t="shared" ca="1" si="74"/>
        <v>0</v>
      </c>
      <c r="M149" s="33">
        <f t="shared" ca="1" si="78"/>
        <v>0</v>
      </c>
      <c r="N149" s="33">
        <f t="shared" ca="1" si="75"/>
        <v>0</v>
      </c>
      <c r="O149" s="33">
        <f t="shared" ca="1" si="76"/>
        <v>0</v>
      </c>
      <c r="P149" s="33">
        <f t="shared" ca="1" si="81"/>
        <v>0</v>
      </c>
      <c r="Q149" s="33">
        <f t="shared" ca="1" si="81"/>
        <v>0</v>
      </c>
      <c r="R149" s="33">
        <f t="shared" ca="1" si="81"/>
        <v>0</v>
      </c>
      <c r="S149" s="33">
        <f t="shared" ca="1" si="81"/>
        <v>0</v>
      </c>
      <c r="T149" s="33">
        <f t="shared" ca="1" si="84"/>
        <v>0</v>
      </c>
      <c r="U149" s="33">
        <f t="shared" ca="1" si="84"/>
        <v>0</v>
      </c>
      <c r="V149" s="33">
        <f t="shared" ca="1" si="84"/>
        <v>0</v>
      </c>
      <c r="W149" s="33">
        <f t="shared" ca="1" si="84"/>
        <v>0</v>
      </c>
      <c r="X149" s="33">
        <f t="shared" ca="1" si="84"/>
        <v>0</v>
      </c>
      <c r="Y149" s="33">
        <f t="shared" ca="1" si="84"/>
        <v>0</v>
      </c>
      <c r="Z149" s="33">
        <f t="shared" ca="1" si="84"/>
        <v>0</v>
      </c>
      <c r="AA149" s="33">
        <f t="shared" ca="1" si="84"/>
        <v>0</v>
      </c>
      <c r="AB149" s="33">
        <f t="shared" ca="1" si="63"/>
        <v>0</v>
      </c>
      <c r="AC149" s="33">
        <f t="shared" ca="1" si="63"/>
        <v>0</v>
      </c>
      <c r="AD149" s="33">
        <f t="shared" ca="1" si="63"/>
        <v>0</v>
      </c>
      <c r="AE149" s="33">
        <f t="shared" ca="1" si="82"/>
        <v>0</v>
      </c>
      <c r="AF149" s="33">
        <f t="shared" ca="1" si="82"/>
        <v>0</v>
      </c>
      <c r="AG149" s="33">
        <f t="shared" ca="1" si="82"/>
        <v>0</v>
      </c>
      <c r="AH149" s="33">
        <f t="shared" ca="1" si="82"/>
        <v>0</v>
      </c>
      <c r="AI149" s="33">
        <f t="shared" ca="1" si="82"/>
        <v>0</v>
      </c>
      <c r="AJ149" s="33">
        <f t="shared" ca="1" si="82"/>
        <v>0</v>
      </c>
      <c r="AK149" s="33">
        <f t="shared" ca="1" si="82"/>
        <v>0</v>
      </c>
      <c r="AL149" s="33">
        <f t="shared" ca="1" si="82"/>
        <v>0</v>
      </c>
      <c r="AM149" s="33">
        <f t="shared" ca="1" si="82"/>
        <v>0</v>
      </c>
      <c r="AN149" s="33">
        <f t="shared" ca="1" si="82"/>
        <v>0</v>
      </c>
      <c r="AO149" s="33">
        <f t="shared" ca="1" si="83"/>
        <v>0</v>
      </c>
      <c r="AP149" s="33">
        <f t="shared" ca="1" si="83"/>
        <v>0</v>
      </c>
      <c r="AQ149" s="33">
        <f ca="1">SUMIFS(Amount_TI,Location_TI,$A149,FundingSource_TI,AQ$1)+SUMIFS(Amount_CS,Location_CS,$A149,Fundingsource_CS,AQ$1)+SUMIFS(Amount_ETL,Location_ETL,$A149,FundingSource_ETL,AQ$1)+SUMIFS(Amount_Other,Location_Other,$A149,FundingSource_Other,AQ$1)+SUMIFS('CSW Programs'!$J$4:$J$500,'CSW Programs'!$D$4:$D$500,'Location Totals'!$A149,'CSW Programs'!$I$4:$I$500,'School Mailing Address'!$Q$5)</f>
        <v>0</v>
      </c>
      <c r="AR149" s="33">
        <f ca="1">SUMIFS(Amount_TI,Location_TI,$A149,FundingSource_TI,AR$1)+SUMIFS(Amount_CS,Location_CS,$A149,Fundingsource_CS,AR$1)+SUMIFS(Amount_ETL,Location_ETL,$A149,FundingSource_ETL,AR$1)+SUMIFS(Amount_Other,Location_Other,$A149,FundingSource_Other,AR$1)+SUMIFS('CSW Programs'!$J$4:$J$500,'CSW Programs'!$D$4:$D$500,'Location Totals'!$A149,'CSW Programs'!$I$4:$I$500,'School Mailing Address'!$Q$6)</f>
        <v>0</v>
      </c>
      <c r="AS149" s="33">
        <f ca="1">SUMIFS(Amount_TI,Location_TI,$A149,FundingSource_TI,AS$1)+SUMIFS(Amount_CS,Location_CS,$A149,Fundingsource_CS,AS$1)+SUMIFS(Amount_ETL,Location_ETL,$A149,FundingSource_ETL,AS$1)+SUMIFS(Amount_Other,Location_Other,$A149,FundingSource_Other,AS$1)+SUMIFS('CSW Programs'!$J$4:$J$500,'CSW Programs'!$D$4:$D$500,'Location Totals'!$A149,'CSW Programs'!$I$4:$I$500,'School Mailing Address'!$Q$7)</f>
        <v>0</v>
      </c>
      <c r="AT149" s="33">
        <f ca="1">SUMIFS(Amount_TI,Location_TI,$A149,FundingSource_TI,AT$1)+SUMIFS(Amount_CS,Location_CS,$A149,Fundingsource_CS,AT$1)+SUMIFS(Amount_ETL,Location_ETL,$A149,FundingSource_ETL,AT$1)+SUMIFS(Amount_Other,Location_Other,$A149,FundingSource_Other,AT$1)+SUMIFS('CSW Programs'!$J$4:$J$500,'CSW Programs'!$D$4:$D$500,'Location Totals'!$A149,'CSW Programs'!$I$4:$I$500,'Location Totals'!$AT$1)</f>
        <v>0</v>
      </c>
      <c r="AU149" s="33">
        <f ca="1">SUMIFS(Amount_TI,Location_TI,$A149,FundingSource_TI,AU$1)+SUMIFS(Amount_CS,Location_CS,$A149,Fundingsource_CS,AU$1)+SUMIFS(Amount_ETL,Location_ETL,$A149,FundingSource_ETL,AU$1)+SUMIFS(Amount_Other,Location_Other,$A149,FundingSource_Other,AU$1)+SUMIFS('CSW Programs'!$J$4:$J$500,'CSW Programs'!$D$4:$D$500,'Location Totals'!$A149,'CSW Programs'!$I$4:$I$500,'Location Totals'!$AU$1)</f>
        <v>0</v>
      </c>
      <c r="AV149" s="33">
        <f ca="1">SUMIFS(Amount_TI,Location_TI,$A149,FundingSource_TI,AV$1)+SUMIFS(Amount_CS,Location_CS,$A149,Fundingsource_CS,AV$1)+SUMIFS(Amount_ETL,Location_ETL,$A149,FundingSource_ETL,AV$1)+SUMIFS(Amount_Other,Location_Other,$A149,FundingSource_Other,AV$1)+SUMIFS('CSW Programs'!$J$4:$J$500,'CSW Programs'!$D$4:$D$500,'Location Totals'!$A149,'CSW Programs'!$I$4:$I$500,'Location Totals'!$AV$1)</f>
        <v>0</v>
      </c>
      <c r="AW149" s="33"/>
      <c r="BR149" s="32">
        <v>148</v>
      </c>
      <c r="BT149" s="32">
        <v>148</v>
      </c>
    </row>
    <row r="150" spans="1:72" hidden="1" x14ac:dyDescent="0.2">
      <c r="A150" s="17" t="e">
        <f ca="1">IF('Cover Page'!$C$17&lt;&gt;"YES",IF(HLOOKUP($BZ$1,'District Label'!A:GR,BR150,FALSE)="","",(HLOOKUP($BZ$1,'District Label'!A:GR,BR150,FALSE))),OFFSET('BOCES SELECT'!$CH$4:$CH$402,,,COUNTIF('BOCES SELECT'!E:E,"&gt;0")))</f>
        <v>#N/A</v>
      </c>
      <c r="B150" s="33">
        <f t="shared" ca="1" si="71"/>
        <v>0</v>
      </c>
      <c r="C150" s="33">
        <f t="shared" ca="1" si="72"/>
        <v>0</v>
      </c>
      <c r="D150" s="33">
        <f t="shared" ca="1" si="67"/>
        <v>0</v>
      </c>
      <c r="E150" s="33">
        <f t="shared" ca="1" si="67"/>
        <v>0</v>
      </c>
      <c r="F150" s="33">
        <f t="shared" ca="1" si="67"/>
        <v>0</v>
      </c>
      <c r="G150" s="33">
        <f t="shared" ca="1" si="67"/>
        <v>0</v>
      </c>
      <c r="H150" s="33">
        <f t="shared" ca="1" si="85"/>
        <v>0</v>
      </c>
      <c r="I150" s="33">
        <f t="shared" ca="1" si="67"/>
        <v>0</v>
      </c>
      <c r="J150" s="50">
        <f t="shared" ca="1" si="73"/>
        <v>0</v>
      </c>
      <c r="K150" s="33">
        <f t="shared" ca="1" si="77"/>
        <v>0</v>
      </c>
      <c r="L150" s="33">
        <f t="shared" ca="1" si="74"/>
        <v>0</v>
      </c>
      <c r="M150" s="33">
        <f t="shared" ca="1" si="78"/>
        <v>0</v>
      </c>
      <c r="N150" s="33">
        <f t="shared" ca="1" si="75"/>
        <v>0</v>
      </c>
      <c r="O150" s="33">
        <f t="shared" ca="1" si="76"/>
        <v>0</v>
      </c>
      <c r="P150" s="33">
        <f t="shared" ca="1" si="81"/>
        <v>0</v>
      </c>
      <c r="Q150" s="33">
        <f t="shared" ca="1" si="81"/>
        <v>0</v>
      </c>
      <c r="R150" s="33">
        <f t="shared" ca="1" si="81"/>
        <v>0</v>
      </c>
      <c r="S150" s="33">
        <f t="shared" ca="1" si="81"/>
        <v>0</v>
      </c>
      <c r="T150" s="33">
        <f t="shared" ca="1" si="84"/>
        <v>0</v>
      </c>
      <c r="U150" s="33">
        <f t="shared" ca="1" si="84"/>
        <v>0</v>
      </c>
      <c r="V150" s="33">
        <f t="shared" ca="1" si="84"/>
        <v>0</v>
      </c>
      <c r="W150" s="33">
        <f t="shared" ca="1" si="84"/>
        <v>0</v>
      </c>
      <c r="X150" s="33">
        <f t="shared" ca="1" si="84"/>
        <v>0</v>
      </c>
      <c r="Y150" s="33">
        <f t="shared" ca="1" si="84"/>
        <v>0</v>
      </c>
      <c r="Z150" s="33">
        <f t="shared" ca="1" si="84"/>
        <v>0</v>
      </c>
      <c r="AA150" s="33">
        <f t="shared" ca="1" si="84"/>
        <v>0</v>
      </c>
      <c r="AB150" s="33">
        <f t="shared" ca="1" si="63"/>
        <v>0</v>
      </c>
      <c r="AC150" s="33">
        <f t="shared" ca="1" si="63"/>
        <v>0</v>
      </c>
      <c r="AD150" s="33">
        <f t="shared" ca="1" si="63"/>
        <v>0</v>
      </c>
      <c r="AE150" s="33">
        <f t="shared" ca="1" si="82"/>
        <v>0</v>
      </c>
      <c r="AF150" s="33">
        <f t="shared" ca="1" si="82"/>
        <v>0</v>
      </c>
      <c r="AG150" s="33">
        <f t="shared" ca="1" si="82"/>
        <v>0</v>
      </c>
      <c r="AH150" s="33">
        <f t="shared" ca="1" si="82"/>
        <v>0</v>
      </c>
      <c r="AI150" s="33">
        <f t="shared" ca="1" si="82"/>
        <v>0</v>
      </c>
      <c r="AJ150" s="33">
        <f t="shared" ca="1" si="82"/>
        <v>0</v>
      </c>
      <c r="AK150" s="33">
        <f t="shared" ca="1" si="82"/>
        <v>0</v>
      </c>
      <c r="AL150" s="33">
        <f t="shared" ca="1" si="82"/>
        <v>0</v>
      </c>
      <c r="AM150" s="33">
        <f t="shared" ca="1" si="82"/>
        <v>0</v>
      </c>
      <c r="AN150" s="33">
        <f t="shared" ca="1" si="82"/>
        <v>0</v>
      </c>
      <c r="AO150" s="33">
        <f t="shared" ca="1" si="83"/>
        <v>0</v>
      </c>
      <c r="AP150" s="33">
        <f t="shared" ca="1" si="83"/>
        <v>0</v>
      </c>
      <c r="AQ150" s="33">
        <f ca="1">SUMIFS(Amount_TI,Location_TI,$A150,FundingSource_TI,AQ$1)+SUMIFS(Amount_CS,Location_CS,$A150,Fundingsource_CS,AQ$1)+SUMIFS(Amount_ETL,Location_ETL,$A150,FundingSource_ETL,AQ$1)+SUMIFS(Amount_Other,Location_Other,$A150,FundingSource_Other,AQ$1)+SUMIFS('CSW Programs'!$J$4:$J$500,'CSW Programs'!$D$4:$D$500,'Location Totals'!$A150,'CSW Programs'!$I$4:$I$500,'School Mailing Address'!$Q$5)</f>
        <v>0</v>
      </c>
      <c r="AR150" s="33">
        <f ca="1">SUMIFS(Amount_TI,Location_TI,$A150,FundingSource_TI,AR$1)+SUMIFS(Amount_CS,Location_CS,$A150,Fundingsource_CS,AR$1)+SUMIFS(Amount_ETL,Location_ETL,$A150,FundingSource_ETL,AR$1)+SUMIFS(Amount_Other,Location_Other,$A150,FundingSource_Other,AR$1)+SUMIFS('CSW Programs'!$J$4:$J$500,'CSW Programs'!$D$4:$D$500,'Location Totals'!$A150,'CSW Programs'!$I$4:$I$500,'School Mailing Address'!$Q$6)</f>
        <v>0</v>
      </c>
      <c r="AS150" s="33">
        <f ca="1">SUMIFS(Amount_TI,Location_TI,$A150,FundingSource_TI,AS$1)+SUMIFS(Amount_CS,Location_CS,$A150,Fundingsource_CS,AS$1)+SUMIFS(Amount_ETL,Location_ETL,$A150,FundingSource_ETL,AS$1)+SUMIFS(Amount_Other,Location_Other,$A150,FundingSource_Other,AS$1)+SUMIFS('CSW Programs'!$J$4:$J$500,'CSW Programs'!$D$4:$D$500,'Location Totals'!$A150,'CSW Programs'!$I$4:$I$500,'School Mailing Address'!$Q$7)</f>
        <v>0</v>
      </c>
      <c r="AT150" s="33">
        <f ca="1">SUMIFS(Amount_TI,Location_TI,$A150,FundingSource_TI,AT$1)+SUMIFS(Amount_CS,Location_CS,$A150,Fundingsource_CS,AT$1)+SUMIFS(Amount_ETL,Location_ETL,$A150,FundingSource_ETL,AT$1)+SUMIFS(Amount_Other,Location_Other,$A150,FundingSource_Other,AT$1)+SUMIFS('CSW Programs'!$J$4:$J$500,'CSW Programs'!$D$4:$D$500,'Location Totals'!$A150,'CSW Programs'!$I$4:$I$500,'Location Totals'!$AT$1)</f>
        <v>0</v>
      </c>
      <c r="AU150" s="33">
        <f ca="1">SUMIFS(Amount_TI,Location_TI,$A150,FundingSource_TI,AU$1)+SUMIFS(Amount_CS,Location_CS,$A150,Fundingsource_CS,AU$1)+SUMIFS(Amount_ETL,Location_ETL,$A150,FundingSource_ETL,AU$1)+SUMIFS(Amount_Other,Location_Other,$A150,FundingSource_Other,AU$1)+SUMIFS('CSW Programs'!$J$4:$J$500,'CSW Programs'!$D$4:$D$500,'Location Totals'!$A150,'CSW Programs'!$I$4:$I$500,'Location Totals'!$AU$1)</f>
        <v>0</v>
      </c>
      <c r="AV150" s="33">
        <f ca="1">SUMIFS(Amount_TI,Location_TI,$A150,FundingSource_TI,AV$1)+SUMIFS(Amount_CS,Location_CS,$A150,Fundingsource_CS,AV$1)+SUMIFS(Amount_ETL,Location_ETL,$A150,FundingSource_ETL,AV$1)+SUMIFS(Amount_Other,Location_Other,$A150,FundingSource_Other,AV$1)+SUMIFS('CSW Programs'!$J$4:$J$500,'CSW Programs'!$D$4:$D$500,'Location Totals'!$A150,'CSW Programs'!$I$4:$I$500,'Location Totals'!$AV$1)</f>
        <v>0</v>
      </c>
      <c r="AW150" s="33"/>
      <c r="BR150" s="32">
        <v>149</v>
      </c>
      <c r="BT150" s="32">
        <v>149</v>
      </c>
    </row>
    <row r="151" spans="1:72" hidden="1" x14ac:dyDescent="0.2">
      <c r="A151" s="17" t="e">
        <f ca="1">IF('Cover Page'!$C$17&lt;&gt;"YES",IF(HLOOKUP($BZ$1,'District Label'!A:GR,BR151,FALSE)="","",(HLOOKUP($BZ$1,'District Label'!A:GR,BR151,FALSE))),OFFSET('BOCES SELECT'!$CH$4:$CH$402,,,COUNTIF('BOCES SELECT'!E:E,"&gt;0")))</f>
        <v>#N/A</v>
      </c>
      <c r="B151" s="33">
        <f t="shared" ca="1" si="71"/>
        <v>0</v>
      </c>
      <c r="C151" s="33">
        <f t="shared" ca="1" si="72"/>
        <v>0</v>
      </c>
      <c r="D151" s="33">
        <f t="shared" ca="1" si="67"/>
        <v>0</v>
      </c>
      <c r="E151" s="33">
        <f t="shared" ca="1" si="67"/>
        <v>0</v>
      </c>
      <c r="F151" s="33">
        <f t="shared" ca="1" si="67"/>
        <v>0</v>
      </c>
      <c r="G151" s="33">
        <f t="shared" ca="1" si="67"/>
        <v>0</v>
      </c>
      <c r="H151" s="33">
        <f t="shared" ca="1" si="85"/>
        <v>0</v>
      </c>
      <c r="I151" s="33">
        <f t="shared" ca="1" si="67"/>
        <v>0</v>
      </c>
      <c r="J151" s="50">
        <f t="shared" ca="1" si="73"/>
        <v>0</v>
      </c>
      <c r="K151" s="33">
        <f t="shared" ca="1" si="77"/>
        <v>0</v>
      </c>
      <c r="L151" s="33">
        <f t="shared" ca="1" si="74"/>
        <v>0</v>
      </c>
      <c r="M151" s="33">
        <f t="shared" ca="1" si="78"/>
        <v>0</v>
      </c>
      <c r="N151" s="33">
        <f t="shared" ca="1" si="75"/>
        <v>0</v>
      </c>
      <c r="O151" s="33">
        <f t="shared" ca="1" si="76"/>
        <v>0</v>
      </c>
      <c r="P151" s="33">
        <f t="shared" ca="1" si="81"/>
        <v>0</v>
      </c>
      <c r="Q151" s="33">
        <f t="shared" ca="1" si="81"/>
        <v>0</v>
      </c>
      <c r="R151" s="33">
        <f t="shared" ca="1" si="81"/>
        <v>0</v>
      </c>
      <c r="S151" s="33">
        <f t="shared" ca="1" si="81"/>
        <v>0</v>
      </c>
      <c r="T151" s="33">
        <f t="shared" ca="1" si="84"/>
        <v>0</v>
      </c>
      <c r="U151" s="33">
        <f t="shared" ca="1" si="84"/>
        <v>0</v>
      </c>
      <c r="V151" s="33">
        <f t="shared" ca="1" si="84"/>
        <v>0</v>
      </c>
      <c r="W151" s="33">
        <f t="shared" ca="1" si="84"/>
        <v>0</v>
      </c>
      <c r="X151" s="33">
        <f t="shared" ca="1" si="84"/>
        <v>0</v>
      </c>
      <c r="Y151" s="33">
        <f t="shared" ca="1" si="84"/>
        <v>0</v>
      </c>
      <c r="Z151" s="33">
        <f t="shared" ca="1" si="84"/>
        <v>0</v>
      </c>
      <c r="AA151" s="33">
        <f t="shared" ca="1" si="84"/>
        <v>0</v>
      </c>
      <c r="AB151" s="33">
        <f t="shared" ca="1" si="63"/>
        <v>0</v>
      </c>
      <c r="AC151" s="33">
        <f t="shared" ca="1" si="63"/>
        <v>0</v>
      </c>
      <c r="AD151" s="33">
        <f t="shared" ca="1" si="63"/>
        <v>0</v>
      </c>
      <c r="AE151" s="33">
        <f t="shared" ca="1" si="82"/>
        <v>0</v>
      </c>
      <c r="AF151" s="33">
        <f t="shared" ca="1" si="82"/>
        <v>0</v>
      </c>
      <c r="AG151" s="33">
        <f t="shared" ca="1" si="82"/>
        <v>0</v>
      </c>
      <c r="AH151" s="33">
        <f t="shared" ca="1" si="82"/>
        <v>0</v>
      </c>
      <c r="AI151" s="33">
        <f t="shared" ca="1" si="82"/>
        <v>0</v>
      </c>
      <c r="AJ151" s="33">
        <f t="shared" ca="1" si="82"/>
        <v>0</v>
      </c>
      <c r="AK151" s="33">
        <f t="shared" ca="1" si="82"/>
        <v>0</v>
      </c>
      <c r="AL151" s="33">
        <f t="shared" ca="1" si="82"/>
        <v>0</v>
      </c>
      <c r="AM151" s="33">
        <f t="shared" ca="1" si="82"/>
        <v>0</v>
      </c>
      <c r="AN151" s="33">
        <f t="shared" ca="1" si="82"/>
        <v>0</v>
      </c>
      <c r="AO151" s="33">
        <f t="shared" ca="1" si="83"/>
        <v>0</v>
      </c>
      <c r="AP151" s="33">
        <f t="shared" ca="1" si="83"/>
        <v>0</v>
      </c>
      <c r="AQ151" s="33">
        <f ca="1">SUMIFS(Amount_TI,Location_TI,$A151,FundingSource_TI,AQ$1)+SUMIFS(Amount_CS,Location_CS,$A151,Fundingsource_CS,AQ$1)+SUMIFS(Amount_ETL,Location_ETL,$A151,FundingSource_ETL,AQ$1)+SUMIFS(Amount_Other,Location_Other,$A151,FundingSource_Other,AQ$1)+SUMIFS('CSW Programs'!$J$4:$J$500,'CSW Programs'!$D$4:$D$500,'Location Totals'!$A151,'CSW Programs'!$I$4:$I$500,'School Mailing Address'!$Q$5)</f>
        <v>0</v>
      </c>
      <c r="AR151" s="33">
        <f ca="1">SUMIFS(Amount_TI,Location_TI,$A151,FundingSource_TI,AR$1)+SUMIFS(Amount_CS,Location_CS,$A151,Fundingsource_CS,AR$1)+SUMIFS(Amount_ETL,Location_ETL,$A151,FundingSource_ETL,AR$1)+SUMIFS(Amount_Other,Location_Other,$A151,FundingSource_Other,AR$1)+SUMIFS('CSW Programs'!$J$4:$J$500,'CSW Programs'!$D$4:$D$500,'Location Totals'!$A151,'CSW Programs'!$I$4:$I$500,'School Mailing Address'!$Q$6)</f>
        <v>0</v>
      </c>
      <c r="AS151" s="33">
        <f ca="1">SUMIFS(Amount_TI,Location_TI,$A151,FundingSource_TI,AS$1)+SUMIFS(Amount_CS,Location_CS,$A151,Fundingsource_CS,AS$1)+SUMIFS(Amount_ETL,Location_ETL,$A151,FundingSource_ETL,AS$1)+SUMIFS(Amount_Other,Location_Other,$A151,FundingSource_Other,AS$1)+SUMIFS('CSW Programs'!$J$4:$J$500,'CSW Programs'!$D$4:$D$500,'Location Totals'!$A151,'CSW Programs'!$I$4:$I$500,'School Mailing Address'!$Q$7)</f>
        <v>0</v>
      </c>
      <c r="AT151" s="33">
        <f ca="1">SUMIFS(Amount_TI,Location_TI,$A151,FundingSource_TI,AT$1)+SUMIFS(Amount_CS,Location_CS,$A151,Fundingsource_CS,AT$1)+SUMIFS(Amount_ETL,Location_ETL,$A151,FundingSource_ETL,AT$1)+SUMIFS(Amount_Other,Location_Other,$A151,FundingSource_Other,AT$1)+SUMIFS('CSW Programs'!$J$4:$J$500,'CSW Programs'!$D$4:$D$500,'Location Totals'!$A151,'CSW Programs'!$I$4:$I$500,'Location Totals'!$AT$1)</f>
        <v>0</v>
      </c>
      <c r="AU151" s="33">
        <f ca="1">SUMIFS(Amount_TI,Location_TI,$A151,FundingSource_TI,AU$1)+SUMIFS(Amount_CS,Location_CS,$A151,Fundingsource_CS,AU$1)+SUMIFS(Amount_ETL,Location_ETL,$A151,FundingSource_ETL,AU$1)+SUMIFS(Amount_Other,Location_Other,$A151,FundingSource_Other,AU$1)+SUMIFS('CSW Programs'!$J$4:$J$500,'CSW Programs'!$D$4:$D$500,'Location Totals'!$A151,'CSW Programs'!$I$4:$I$500,'Location Totals'!$AU$1)</f>
        <v>0</v>
      </c>
      <c r="AV151" s="33">
        <f ca="1">SUMIFS(Amount_TI,Location_TI,$A151,FundingSource_TI,AV$1)+SUMIFS(Amount_CS,Location_CS,$A151,Fundingsource_CS,AV$1)+SUMIFS(Amount_ETL,Location_ETL,$A151,FundingSource_ETL,AV$1)+SUMIFS(Amount_Other,Location_Other,$A151,FundingSource_Other,AV$1)+SUMIFS('CSW Programs'!$J$4:$J$500,'CSW Programs'!$D$4:$D$500,'Location Totals'!$A151,'CSW Programs'!$I$4:$I$500,'Location Totals'!$AV$1)</f>
        <v>0</v>
      </c>
      <c r="AW151" s="33"/>
      <c r="BR151" s="32">
        <v>150</v>
      </c>
      <c r="BT151" s="32">
        <v>150</v>
      </c>
    </row>
    <row r="152" spans="1:72" hidden="1" x14ac:dyDescent="0.2">
      <c r="A152" s="17" t="e">
        <f ca="1">IF('Cover Page'!$C$17&lt;&gt;"YES",IF(HLOOKUP($BZ$1,'District Label'!A:GR,BR152,FALSE)="","",(HLOOKUP($BZ$1,'District Label'!A:GR,BR152,FALSE))),OFFSET('BOCES SELECT'!$CH$4:$CH$402,,,COUNTIF('BOCES SELECT'!E:E,"&gt;0")))</f>
        <v>#N/A</v>
      </c>
      <c r="B152" s="33">
        <f t="shared" ca="1" si="71"/>
        <v>0</v>
      </c>
      <c r="C152" s="33">
        <f t="shared" ca="1" si="72"/>
        <v>0</v>
      </c>
      <c r="D152" s="33">
        <f t="shared" ca="1" si="67"/>
        <v>0</v>
      </c>
      <c r="E152" s="33">
        <f t="shared" ca="1" si="67"/>
        <v>0</v>
      </c>
      <c r="F152" s="33">
        <f t="shared" ca="1" si="67"/>
        <v>0</v>
      </c>
      <c r="G152" s="33">
        <f t="shared" ca="1" si="67"/>
        <v>0</v>
      </c>
      <c r="H152" s="33">
        <f t="shared" ca="1" si="85"/>
        <v>0</v>
      </c>
      <c r="I152" s="33">
        <f t="shared" ca="1" si="67"/>
        <v>0</v>
      </c>
      <c r="J152" s="50">
        <f t="shared" ca="1" si="73"/>
        <v>0</v>
      </c>
      <c r="K152" s="33">
        <f t="shared" ca="1" si="77"/>
        <v>0</v>
      </c>
      <c r="L152" s="33">
        <f t="shared" ca="1" si="74"/>
        <v>0</v>
      </c>
      <c r="M152" s="33">
        <f t="shared" ca="1" si="78"/>
        <v>0</v>
      </c>
      <c r="N152" s="33">
        <f t="shared" ca="1" si="75"/>
        <v>0</v>
      </c>
      <c r="O152" s="33">
        <f t="shared" ca="1" si="76"/>
        <v>0</v>
      </c>
      <c r="P152" s="33">
        <f t="shared" ca="1" si="81"/>
        <v>0</v>
      </c>
      <c r="Q152" s="33">
        <f t="shared" ca="1" si="81"/>
        <v>0</v>
      </c>
      <c r="R152" s="33">
        <f t="shared" ca="1" si="81"/>
        <v>0</v>
      </c>
      <c r="S152" s="33">
        <f t="shared" ca="1" si="81"/>
        <v>0</v>
      </c>
      <c r="T152" s="33">
        <f t="shared" ca="1" si="84"/>
        <v>0</v>
      </c>
      <c r="U152" s="33">
        <f t="shared" ca="1" si="84"/>
        <v>0</v>
      </c>
      <c r="V152" s="33">
        <f t="shared" ca="1" si="84"/>
        <v>0</v>
      </c>
      <c r="W152" s="33">
        <f t="shared" ca="1" si="84"/>
        <v>0</v>
      </c>
      <c r="X152" s="33">
        <f t="shared" ca="1" si="84"/>
        <v>0</v>
      </c>
      <c r="Y152" s="33">
        <f t="shared" ca="1" si="84"/>
        <v>0</v>
      </c>
      <c r="Z152" s="33">
        <f t="shared" ca="1" si="84"/>
        <v>0</v>
      </c>
      <c r="AA152" s="33">
        <f t="shared" ca="1" si="84"/>
        <v>0</v>
      </c>
      <c r="AB152" s="33">
        <f t="shared" ca="1" si="63"/>
        <v>0</v>
      </c>
      <c r="AC152" s="33">
        <f t="shared" ca="1" si="63"/>
        <v>0</v>
      </c>
      <c r="AD152" s="33">
        <f t="shared" ca="1" si="63"/>
        <v>0</v>
      </c>
      <c r="AE152" s="33">
        <f t="shared" ca="1" si="82"/>
        <v>0</v>
      </c>
      <c r="AF152" s="33">
        <f t="shared" ca="1" si="82"/>
        <v>0</v>
      </c>
      <c r="AG152" s="33">
        <f t="shared" ca="1" si="82"/>
        <v>0</v>
      </c>
      <c r="AH152" s="33">
        <f t="shared" ca="1" si="82"/>
        <v>0</v>
      </c>
      <c r="AI152" s="33">
        <f t="shared" ca="1" si="82"/>
        <v>0</v>
      </c>
      <c r="AJ152" s="33">
        <f t="shared" ca="1" si="82"/>
        <v>0</v>
      </c>
      <c r="AK152" s="33">
        <f t="shared" ca="1" si="82"/>
        <v>0</v>
      </c>
      <c r="AL152" s="33">
        <f t="shared" ca="1" si="82"/>
        <v>0</v>
      </c>
      <c r="AM152" s="33">
        <f t="shared" ca="1" si="82"/>
        <v>0</v>
      </c>
      <c r="AN152" s="33">
        <f t="shared" ca="1" si="82"/>
        <v>0</v>
      </c>
      <c r="AO152" s="33">
        <f t="shared" ca="1" si="83"/>
        <v>0</v>
      </c>
      <c r="AP152" s="33">
        <f t="shared" ca="1" si="83"/>
        <v>0</v>
      </c>
      <c r="AQ152" s="33">
        <f ca="1">SUMIFS(Amount_TI,Location_TI,$A152,FundingSource_TI,AQ$1)+SUMIFS(Amount_CS,Location_CS,$A152,Fundingsource_CS,AQ$1)+SUMIFS(Amount_ETL,Location_ETL,$A152,FundingSource_ETL,AQ$1)+SUMIFS(Amount_Other,Location_Other,$A152,FundingSource_Other,AQ$1)+SUMIFS('CSW Programs'!$J$4:$J$500,'CSW Programs'!$D$4:$D$500,'Location Totals'!$A152,'CSW Programs'!$I$4:$I$500,'School Mailing Address'!$Q$5)</f>
        <v>0</v>
      </c>
      <c r="AR152" s="33">
        <f ca="1">SUMIFS(Amount_TI,Location_TI,$A152,FundingSource_TI,AR$1)+SUMIFS(Amount_CS,Location_CS,$A152,Fundingsource_CS,AR$1)+SUMIFS(Amount_ETL,Location_ETL,$A152,FundingSource_ETL,AR$1)+SUMIFS(Amount_Other,Location_Other,$A152,FundingSource_Other,AR$1)+SUMIFS('CSW Programs'!$J$4:$J$500,'CSW Programs'!$D$4:$D$500,'Location Totals'!$A152,'CSW Programs'!$I$4:$I$500,'School Mailing Address'!$Q$6)</f>
        <v>0</v>
      </c>
      <c r="AS152" s="33">
        <f ca="1">SUMIFS(Amount_TI,Location_TI,$A152,FundingSource_TI,AS$1)+SUMIFS(Amount_CS,Location_CS,$A152,Fundingsource_CS,AS$1)+SUMIFS(Amount_ETL,Location_ETL,$A152,FundingSource_ETL,AS$1)+SUMIFS(Amount_Other,Location_Other,$A152,FundingSource_Other,AS$1)+SUMIFS('CSW Programs'!$J$4:$J$500,'CSW Programs'!$D$4:$D$500,'Location Totals'!$A152,'CSW Programs'!$I$4:$I$500,'School Mailing Address'!$Q$7)</f>
        <v>0</v>
      </c>
      <c r="AT152" s="33">
        <f ca="1">SUMIFS(Amount_TI,Location_TI,$A152,FundingSource_TI,AT$1)+SUMIFS(Amount_CS,Location_CS,$A152,Fundingsource_CS,AT$1)+SUMIFS(Amount_ETL,Location_ETL,$A152,FundingSource_ETL,AT$1)+SUMIFS(Amount_Other,Location_Other,$A152,FundingSource_Other,AT$1)+SUMIFS('CSW Programs'!$J$4:$J$500,'CSW Programs'!$D$4:$D$500,'Location Totals'!$A152,'CSW Programs'!$I$4:$I$500,'Location Totals'!$AT$1)</f>
        <v>0</v>
      </c>
      <c r="AU152" s="33">
        <f ca="1">SUMIFS(Amount_TI,Location_TI,$A152,FundingSource_TI,AU$1)+SUMIFS(Amount_CS,Location_CS,$A152,Fundingsource_CS,AU$1)+SUMIFS(Amount_ETL,Location_ETL,$A152,FundingSource_ETL,AU$1)+SUMIFS(Amount_Other,Location_Other,$A152,FundingSource_Other,AU$1)+SUMIFS('CSW Programs'!$J$4:$J$500,'CSW Programs'!$D$4:$D$500,'Location Totals'!$A152,'CSW Programs'!$I$4:$I$500,'Location Totals'!$AU$1)</f>
        <v>0</v>
      </c>
      <c r="AV152" s="33">
        <f ca="1">SUMIFS(Amount_TI,Location_TI,$A152,FundingSource_TI,AV$1)+SUMIFS(Amount_CS,Location_CS,$A152,Fundingsource_CS,AV$1)+SUMIFS(Amount_ETL,Location_ETL,$A152,FundingSource_ETL,AV$1)+SUMIFS(Amount_Other,Location_Other,$A152,FundingSource_Other,AV$1)+SUMIFS('CSW Programs'!$J$4:$J$500,'CSW Programs'!$D$4:$D$500,'Location Totals'!$A152,'CSW Programs'!$I$4:$I$500,'Location Totals'!$AV$1)</f>
        <v>0</v>
      </c>
      <c r="AW152" s="33"/>
      <c r="BR152" s="32">
        <v>151</v>
      </c>
      <c r="BT152" s="32">
        <v>151</v>
      </c>
    </row>
    <row r="153" spans="1:72" hidden="1" x14ac:dyDescent="0.2">
      <c r="A153" s="17" t="e">
        <f ca="1">IF('Cover Page'!$C$17&lt;&gt;"YES",IF(HLOOKUP($BZ$1,'District Label'!A:GR,BR153,FALSE)="","",(HLOOKUP($BZ$1,'District Label'!A:GR,BR153,FALSE))),OFFSET('BOCES SELECT'!$CH$4:$CH$402,,,COUNTIF('BOCES SELECT'!E:E,"&gt;0")))</f>
        <v>#N/A</v>
      </c>
      <c r="B153" s="33">
        <f t="shared" ca="1" si="71"/>
        <v>0</v>
      </c>
      <c r="C153" s="33">
        <f t="shared" ca="1" si="72"/>
        <v>0</v>
      </c>
      <c r="D153" s="33">
        <f t="shared" ca="1" si="67"/>
        <v>0</v>
      </c>
      <c r="E153" s="33">
        <f t="shared" ca="1" si="67"/>
        <v>0</v>
      </c>
      <c r="F153" s="33">
        <f t="shared" ca="1" si="67"/>
        <v>0</v>
      </c>
      <c r="G153" s="33">
        <f t="shared" ca="1" si="67"/>
        <v>0</v>
      </c>
      <c r="H153" s="33">
        <f t="shared" ca="1" si="85"/>
        <v>0</v>
      </c>
      <c r="I153" s="33">
        <f t="shared" ca="1" si="67"/>
        <v>0</v>
      </c>
      <c r="J153" s="50">
        <f t="shared" ca="1" si="73"/>
        <v>0</v>
      </c>
      <c r="K153" s="33">
        <f t="shared" ca="1" si="77"/>
        <v>0</v>
      </c>
      <c r="L153" s="33">
        <f t="shared" ca="1" si="74"/>
        <v>0</v>
      </c>
      <c r="M153" s="33">
        <f t="shared" ca="1" si="78"/>
        <v>0</v>
      </c>
      <c r="N153" s="33">
        <f t="shared" ca="1" si="75"/>
        <v>0</v>
      </c>
      <c r="O153" s="33">
        <f t="shared" ca="1" si="76"/>
        <v>0</v>
      </c>
      <c r="P153" s="33">
        <f t="shared" ca="1" si="81"/>
        <v>0</v>
      </c>
      <c r="Q153" s="33">
        <f t="shared" ca="1" si="81"/>
        <v>0</v>
      </c>
      <c r="R153" s="33">
        <f t="shared" ca="1" si="81"/>
        <v>0</v>
      </c>
      <c r="S153" s="33">
        <f t="shared" ca="1" si="81"/>
        <v>0</v>
      </c>
      <c r="T153" s="33">
        <f t="shared" ca="1" si="84"/>
        <v>0</v>
      </c>
      <c r="U153" s="33">
        <f t="shared" ca="1" si="84"/>
        <v>0</v>
      </c>
      <c r="V153" s="33">
        <f t="shared" ca="1" si="84"/>
        <v>0</v>
      </c>
      <c r="W153" s="33">
        <f t="shared" ca="1" si="84"/>
        <v>0</v>
      </c>
      <c r="X153" s="33">
        <f t="shared" ca="1" si="84"/>
        <v>0</v>
      </c>
      <c r="Y153" s="33">
        <f t="shared" ca="1" si="84"/>
        <v>0</v>
      </c>
      <c r="Z153" s="33">
        <f t="shared" ca="1" si="84"/>
        <v>0</v>
      </c>
      <c r="AA153" s="33">
        <f t="shared" ca="1" si="84"/>
        <v>0</v>
      </c>
      <c r="AB153" s="33">
        <f t="shared" ca="1" si="63"/>
        <v>0</v>
      </c>
      <c r="AC153" s="33">
        <f t="shared" ca="1" si="63"/>
        <v>0</v>
      </c>
      <c r="AD153" s="33">
        <f t="shared" ca="1" si="63"/>
        <v>0</v>
      </c>
      <c r="AE153" s="33">
        <f t="shared" ca="1" si="82"/>
        <v>0</v>
      </c>
      <c r="AF153" s="33">
        <f t="shared" ca="1" si="82"/>
        <v>0</v>
      </c>
      <c r="AG153" s="33">
        <f t="shared" ca="1" si="82"/>
        <v>0</v>
      </c>
      <c r="AH153" s="33">
        <f t="shared" ca="1" si="82"/>
        <v>0</v>
      </c>
      <c r="AI153" s="33">
        <f t="shared" ca="1" si="82"/>
        <v>0</v>
      </c>
      <c r="AJ153" s="33">
        <f t="shared" ca="1" si="82"/>
        <v>0</v>
      </c>
      <c r="AK153" s="33">
        <f t="shared" ca="1" si="82"/>
        <v>0</v>
      </c>
      <c r="AL153" s="33">
        <f t="shared" ca="1" si="82"/>
        <v>0</v>
      </c>
      <c r="AM153" s="33">
        <f t="shared" ca="1" si="82"/>
        <v>0</v>
      </c>
      <c r="AN153" s="33">
        <f t="shared" ca="1" si="82"/>
        <v>0</v>
      </c>
      <c r="AO153" s="33">
        <f t="shared" ca="1" si="83"/>
        <v>0</v>
      </c>
      <c r="AP153" s="33">
        <f t="shared" ca="1" si="83"/>
        <v>0</v>
      </c>
      <c r="AQ153" s="33">
        <f ca="1">SUMIFS(Amount_TI,Location_TI,$A153,FundingSource_TI,AQ$1)+SUMIFS(Amount_CS,Location_CS,$A153,Fundingsource_CS,AQ$1)+SUMIFS(Amount_ETL,Location_ETL,$A153,FundingSource_ETL,AQ$1)+SUMIFS(Amount_Other,Location_Other,$A153,FundingSource_Other,AQ$1)+SUMIFS('CSW Programs'!$J$4:$J$500,'CSW Programs'!$D$4:$D$500,'Location Totals'!$A153,'CSW Programs'!$I$4:$I$500,'School Mailing Address'!$Q$5)</f>
        <v>0</v>
      </c>
      <c r="AR153" s="33">
        <f ca="1">SUMIFS(Amount_TI,Location_TI,$A153,FundingSource_TI,AR$1)+SUMIFS(Amount_CS,Location_CS,$A153,Fundingsource_CS,AR$1)+SUMIFS(Amount_ETL,Location_ETL,$A153,FundingSource_ETL,AR$1)+SUMIFS(Amount_Other,Location_Other,$A153,FundingSource_Other,AR$1)+SUMIFS('CSW Programs'!$J$4:$J$500,'CSW Programs'!$D$4:$D$500,'Location Totals'!$A153,'CSW Programs'!$I$4:$I$500,'School Mailing Address'!$Q$6)</f>
        <v>0</v>
      </c>
      <c r="AS153" s="33">
        <f ca="1">SUMIFS(Amount_TI,Location_TI,$A153,FundingSource_TI,AS$1)+SUMIFS(Amount_CS,Location_CS,$A153,Fundingsource_CS,AS$1)+SUMIFS(Amount_ETL,Location_ETL,$A153,FundingSource_ETL,AS$1)+SUMIFS(Amount_Other,Location_Other,$A153,FundingSource_Other,AS$1)+SUMIFS('CSW Programs'!$J$4:$J$500,'CSW Programs'!$D$4:$D$500,'Location Totals'!$A153,'CSW Programs'!$I$4:$I$500,'School Mailing Address'!$Q$7)</f>
        <v>0</v>
      </c>
      <c r="AT153" s="33">
        <f ca="1">SUMIFS(Amount_TI,Location_TI,$A153,FundingSource_TI,AT$1)+SUMIFS(Amount_CS,Location_CS,$A153,Fundingsource_CS,AT$1)+SUMIFS(Amount_ETL,Location_ETL,$A153,FundingSource_ETL,AT$1)+SUMIFS(Amount_Other,Location_Other,$A153,FundingSource_Other,AT$1)+SUMIFS('CSW Programs'!$J$4:$J$500,'CSW Programs'!$D$4:$D$500,'Location Totals'!$A153,'CSW Programs'!$I$4:$I$500,'Location Totals'!$AT$1)</f>
        <v>0</v>
      </c>
      <c r="AU153" s="33">
        <f ca="1">SUMIFS(Amount_TI,Location_TI,$A153,FundingSource_TI,AU$1)+SUMIFS(Amount_CS,Location_CS,$A153,Fundingsource_CS,AU$1)+SUMIFS(Amount_ETL,Location_ETL,$A153,FundingSource_ETL,AU$1)+SUMIFS(Amount_Other,Location_Other,$A153,FundingSource_Other,AU$1)+SUMIFS('CSW Programs'!$J$4:$J$500,'CSW Programs'!$D$4:$D$500,'Location Totals'!$A153,'CSW Programs'!$I$4:$I$500,'Location Totals'!$AU$1)</f>
        <v>0</v>
      </c>
      <c r="AV153" s="33">
        <f ca="1">SUMIFS(Amount_TI,Location_TI,$A153,FundingSource_TI,AV$1)+SUMIFS(Amount_CS,Location_CS,$A153,Fundingsource_CS,AV$1)+SUMIFS(Amount_ETL,Location_ETL,$A153,FundingSource_ETL,AV$1)+SUMIFS(Amount_Other,Location_Other,$A153,FundingSource_Other,AV$1)+SUMIFS('CSW Programs'!$J$4:$J$500,'CSW Programs'!$D$4:$D$500,'Location Totals'!$A153,'CSW Programs'!$I$4:$I$500,'Location Totals'!$AV$1)</f>
        <v>0</v>
      </c>
      <c r="AW153" s="33"/>
      <c r="BR153" s="32">
        <v>152</v>
      </c>
      <c r="BT153" s="32">
        <v>152</v>
      </c>
    </row>
    <row r="154" spans="1:72" hidden="1" x14ac:dyDescent="0.2">
      <c r="A154" s="17" t="e">
        <f ca="1">IF('Cover Page'!$C$17&lt;&gt;"YES",IF(HLOOKUP($BZ$1,'District Label'!A:GR,BR154,FALSE)="","",(HLOOKUP($BZ$1,'District Label'!A:GR,BR154,FALSE))),OFFSET('BOCES SELECT'!$CH$4:$CH$402,,,COUNTIF('BOCES SELECT'!E:E,"&gt;0")))</f>
        <v>#N/A</v>
      </c>
      <c r="B154" s="33">
        <f t="shared" ca="1" si="71"/>
        <v>0</v>
      </c>
      <c r="C154" s="33">
        <f t="shared" ca="1" si="72"/>
        <v>0</v>
      </c>
      <c r="D154" s="33">
        <f t="shared" ca="1" si="67"/>
        <v>0</v>
      </c>
      <c r="E154" s="33">
        <f t="shared" ca="1" si="67"/>
        <v>0</v>
      </c>
      <c r="F154" s="33">
        <f t="shared" ca="1" si="67"/>
        <v>0</v>
      </c>
      <c r="G154" s="33">
        <f t="shared" ca="1" si="67"/>
        <v>0</v>
      </c>
      <c r="H154" s="33">
        <f t="shared" ca="1" si="85"/>
        <v>0</v>
      </c>
      <c r="I154" s="33">
        <f t="shared" ca="1" si="67"/>
        <v>0</v>
      </c>
      <c r="J154" s="50">
        <f t="shared" ca="1" si="73"/>
        <v>0</v>
      </c>
      <c r="K154" s="33">
        <f t="shared" ca="1" si="77"/>
        <v>0</v>
      </c>
      <c r="L154" s="33">
        <f t="shared" ca="1" si="74"/>
        <v>0</v>
      </c>
      <c r="M154" s="33">
        <f t="shared" ca="1" si="78"/>
        <v>0</v>
      </c>
      <c r="N154" s="33">
        <f t="shared" ca="1" si="75"/>
        <v>0</v>
      </c>
      <c r="O154" s="33">
        <f t="shared" ca="1" si="76"/>
        <v>0</v>
      </c>
      <c r="P154" s="33">
        <f t="shared" ca="1" si="81"/>
        <v>0</v>
      </c>
      <c r="Q154" s="33">
        <f t="shared" ca="1" si="81"/>
        <v>0</v>
      </c>
      <c r="R154" s="33">
        <f t="shared" ca="1" si="81"/>
        <v>0</v>
      </c>
      <c r="S154" s="33">
        <f t="shared" ca="1" si="81"/>
        <v>0</v>
      </c>
      <c r="T154" s="33">
        <f t="shared" ca="1" si="84"/>
        <v>0</v>
      </c>
      <c r="U154" s="33">
        <f t="shared" ca="1" si="84"/>
        <v>0</v>
      </c>
      <c r="V154" s="33">
        <f t="shared" ca="1" si="84"/>
        <v>0</v>
      </c>
      <c r="W154" s="33">
        <f t="shared" ca="1" si="84"/>
        <v>0</v>
      </c>
      <c r="X154" s="33">
        <f t="shared" ca="1" si="84"/>
        <v>0</v>
      </c>
      <c r="Y154" s="33">
        <f t="shared" ca="1" si="84"/>
        <v>0</v>
      </c>
      <c r="Z154" s="33">
        <f t="shared" ca="1" si="84"/>
        <v>0</v>
      </c>
      <c r="AA154" s="33">
        <f t="shared" ca="1" si="84"/>
        <v>0</v>
      </c>
      <c r="AB154" s="33">
        <f t="shared" ca="1" si="63"/>
        <v>0</v>
      </c>
      <c r="AC154" s="33">
        <f t="shared" ca="1" si="63"/>
        <v>0</v>
      </c>
      <c r="AD154" s="33">
        <f t="shared" ca="1" si="63"/>
        <v>0</v>
      </c>
      <c r="AE154" s="33">
        <f t="shared" ref="AE154:AN163" ca="1" si="86">SUMIFS(Amount_TI,Location_TI,$A154,FundingSource_TI,AE$1)+SUMIFS(Amount_CS,Location_CS,$A154,Fundingsource_CS,AE$1)+SUMIFS(Amount_ETL,Location_ETL,$A154,FundingSource_ETL,AE$1)+SUMIFS(Amount_Other,Location_Other,$A154,FundingSource_Other,AE$1)</f>
        <v>0</v>
      </c>
      <c r="AF154" s="33">
        <f t="shared" ca="1" si="86"/>
        <v>0</v>
      </c>
      <c r="AG154" s="33">
        <f t="shared" ca="1" si="86"/>
        <v>0</v>
      </c>
      <c r="AH154" s="33">
        <f t="shared" ca="1" si="86"/>
        <v>0</v>
      </c>
      <c r="AI154" s="33">
        <f t="shared" ca="1" si="86"/>
        <v>0</v>
      </c>
      <c r="AJ154" s="33">
        <f t="shared" ca="1" si="86"/>
        <v>0</v>
      </c>
      <c r="AK154" s="33">
        <f t="shared" ca="1" si="86"/>
        <v>0</v>
      </c>
      <c r="AL154" s="33">
        <f t="shared" ca="1" si="86"/>
        <v>0</v>
      </c>
      <c r="AM154" s="33">
        <f t="shared" ca="1" si="86"/>
        <v>0</v>
      </c>
      <c r="AN154" s="33">
        <f t="shared" ca="1" si="86"/>
        <v>0</v>
      </c>
      <c r="AO154" s="33">
        <f t="shared" ref="AO154:AP163" ca="1" si="87">SUMIFS(Amount_TI,Location_TI,$A154,FundingSource_TI,AO$1)+SUMIFS(Amount_CS,Location_CS,$A154,Fundingsource_CS,AO$1)+SUMIFS(Amount_ETL,Location_ETL,$A154,FundingSource_ETL,AO$1)+SUMIFS(Amount_Other,Location_Other,$A154,FundingSource_Other,AO$1)</f>
        <v>0</v>
      </c>
      <c r="AP154" s="33">
        <f t="shared" ca="1" si="87"/>
        <v>0</v>
      </c>
      <c r="AQ154" s="33">
        <f ca="1">SUMIFS(Amount_TI,Location_TI,$A154,FundingSource_TI,AQ$1)+SUMIFS(Amount_CS,Location_CS,$A154,Fundingsource_CS,AQ$1)+SUMIFS(Amount_ETL,Location_ETL,$A154,FundingSource_ETL,AQ$1)+SUMIFS(Amount_Other,Location_Other,$A154,FundingSource_Other,AQ$1)+SUMIFS('CSW Programs'!$J$4:$J$500,'CSW Programs'!$D$4:$D$500,'Location Totals'!$A154,'CSW Programs'!$I$4:$I$500,'School Mailing Address'!$Q$5)</f>
        <v>0</v>
      </c>
      <c r="AR154" s="33">
        <f ca="1">SUMIFS(Amount_TI,Location_TI,$A154,FundingSource_TI,AR$1)+SUMIFS(Amount_CS,Location_CS,$A154,Fundingsource_CS,AR$1)+SUMIFS(Amount_ETL,Location_ETL,$A154,FundingSource_ETL,AR$1)+SUMIFS(Amount_Other,Location_Other,$A154,FundingSource_Other,AR$1)+SUMIFS('CSW Programs'!$J$4:$J$500,'CSW Programs'!$D$4:$D$500,'Location Totals'!$A154,'CSW Programs'!$I$4:$I$500,'School Mailing Address'!$Q$6)</f>
        <v>0</v>
      </c>
      <c r="AS154" s="33">
        <f ca="1">SUMIFS(Amount_TI,Location_TI,$A154,FundingSource_TI,AS$1)+SUMIFS(Amount_CS,Location_CS,$A154,Fundingsource_CS,AS$1)+SUMIFS(Amount_ETL,Location_ETL,$A154,FundingSource_ETL,AS$1)+SUMIFS(Amount_Other,Location_Other,$A154,FundingSource_Other,AS$1)+SUMIFS('CSW Programs'!$J$4:$J$500,'CSW Programs'!$D$4:$D$500,'Location Totals'!$A154,'CSW Programs'!$I$4:$I$500,'School Mailing Address'!$Q$7)</f>
        <v>0</v>
      </c>
      <c r="AT154" s="33">
        <f ca="1">SUMIFS(Amount_TI,Location_TI,$A154,FundingSource_TI,AT$1)+SUMIFS(Amount_CS,Location_CS,$A154,Fundingsource_CS,AT$1)+SUMIFS(Amount_ETL,Location_ETL,$A154,FundingSource_ETL,AT$1)+SUMIFS(Amount_Other,Location_Other,$A154,FundingSource_Other,AT$1)+SUMIFS('CSW Programs'!$J$4:$J$500,'CSW Programs'!$D$4:$D$500,'Location Totals'!$A154,'CSW Programs'!$I$4:$I$500,'Location Totals'!$AT$1)</f>
        <v>0</v>
      </c>
      <c r="AU154" s="33">
        <f ca="1">SUMIFS(Amount_TI,Location_TI,$A154,FundingSource_TI,AU$1)+SUMIFS(Amount_CS,Location_CS,$A154,Fundingsource_CS,AU$1)+SUMIFS(Amount_ETL,Location_ETL,$A154,FundingSource_ETL,AU$1)+SUMIFS(Amount_Other,Location_Other,$A154,FundingSource_Other,AU$1)+SUMIFS('CSW Programs'!$J$4:$J$500,'CSW Programs'!$D$4:$D$500,'Location Totals'!$A154,'CSW Programs'!$I$4:$I$500,'Location Totals'!$AU$1)</f>
        <v>0</v>
      </c>
      <c r="AV154" s="33">
        <f ca="1">SUMIFS(Amount_TI,Location_TI,$A154,FundingSource_TI,AV$1)+SUMIFS(Amount_CS,Location_CS,$A154,Fundingsource_CS,AV$1)+SUMIFS(Amount_ETL,Location_ETL,$A154,FundingSource_ETL,AV$1)+SUMIFS(Amount_Other,Location_Other,$A154,FundingSource_Other,AV$1)+SUMIFS('CSW Programs'!$J$4:$J$500,'CSW Programs'!$D$4:$D$500,'Location Totals'!$A154,'CSW Programs'!$I$4:$I$500,'Location Totals'!$AV$1)</f>
        <v>0</v>
      </c>
      <c r="AW154" s="33"/>
      <c r="BR154" s="32">
        <v>153</v>
      </c>
      <c r="BT154" s="32">
        <v>153</v>
      </c>
    </row>
    <row r="155" spans="1:72" hidden="1" x14ac:dyDescent="0.2">
      <c r="A155" s="17" t="e">
        <f ca="1">IF('Cover Page'!$C$17&lt;&gt;"YES",IF(HLOOKUP($BZ$1,'District Label'!A:GR,BR155,FALSE)="","",(HLOOKUP($BZ$1,'District Label'!A:GR,BR155,FALSE))),OFFSET('BOCES SELECT'!$CH$4:$CH$402,,,COUNTIF('BOCES SELECT'!E:E,"&gt;0")))</f>
        <v>#N/A</v>
      </c>
      <c r="B155" s="33">
        <f t="shared" ca="1" si="71"/>
        <v>0</v>
      </c>
      <c r="C155" s="33">
        <f t="shared" ca="1" si="72"/>
        <v>0</v>
      </c>
      <c r="D155" s="33">
        <f t="shared" ca="1" si="67"/>
        <v>0</v>
      </c>
      <c r="E155" s="33">
        <f t="shared" ca="1" si="67"/>
        <v>0</v>
      </c>
      <c r="F155" s="33">
        <f t="shared" ca="1" si="67"/>
        <v>0</v>
      </c>
      <c r="G155" s="33">
        <f t="shared" ca="1" si="67"/>
        <v>0</v>
      </c>
      <c r="H155" s="33">
        <f t="shared" ca="1" si="85"/>
        <v>0</v>
      </c>
      <c r="I155" s="33">
        <f t="shared" ca="1" si="67"/>
        <v>0</v>
      </c>
      <c r="J155" s="50">
        <f t="shared" ca="1" si="73"/>
        <v>0</v>
      </c>
      <c r="K155" s="33">
        <f t="shared" ca="1" si="77"/>
        <v>0</v>
      </c>
      <c r="L155" s="33">
        <f t="shared" ca="1" si="74"/>
        <v>0</v>
      </c>
      <c r="M155" s="33">
        <f t="shared" ca="1" si="78"/>
        <v>0</v>
      </c>
      <c r="N155" s="33">
        <f t="shared" ca="1" si="75"/>
        <v>0</v>
      </c>
      <c r="O155" s="33">
        <f t="shared" ca="1" si="76"/>
        <v>0</v>
      </c>
      <c r="P155" s="33">
        <f t="shared" ca="1" si="81"/>
        <v>0</v>
      </c>
      <c r="Q155" s="33">
        <f t="shared" ca="1" si="81"/>
        <v>0</v>
      </c>
      <c r="R155" s="33">
        <f t="shared" ca="1" si="81"/>
        <v>0</v>
      </c>
      <c r="S155" s="33">
        <f t="shared" ca="1" si="81"/>
        <v>0</v>
      </c>
      <c r="T155" s="33">
        <f t="shared" ca="1" si="84"/>
        <v>0</v>
      </c>
      <c r="U155" s="33">
        <f t="shared" ca="1" si="84"/>
        <v>0</v>
      </c>
      <c r="V155" s="33">
        <f t="shared" ca="1" si="84"/>
        <v>0</v>
      </c>
      <c r="W155" s="33">
        <f t="shared" ca="1" si="84"/>
        <v>0</v>
      </c>
      <c r="X155" s="33">
        <f t="shared" ca="1" si="84"/>
        <v>0</v>
      </c>
      <c r="Y155" s="33">
        <f t="shared" ca="1" si="84"/>
        <v>0</v>
      </c>
      <c r="Z155" s="33">
        <f t="shared" ca="1" si="84"/>
        <v>0</v>
      </c>
      <c r="AA155" s="33">
        <f t="shared" ca="1" si="84"/>
        <v>0</v>
      </c>
      <c r="AB155" s="33">
        <f t="shared" ca="1" si="63"/>
        <v>0</v>
      </c>
      <c r="AC155" s="33">
        <f t="shared" ca="1" si="63"/>
        <v>0</v>
      </c>
      <c r="AD155" s="33">
        <f t="shared" ca="1" si="63"/>
        <v>0</v>
      </c>
      <c r="AE155" s="33">
        <f t="shared" ca="1" si="86"/>
        <v>0</v>
      </c>
      <c r="AF155" s="33">
        <f t="shared" ca="1" si="86"/>
        <v>0</v>
      </c>
      <c r="AG155" s="33">
        <f t="shared" ca="1" si="86"/>
        <v>0</v>
      </c>
      <c r="AH155" s="33">
        <f t="shared" ca="1" si="86"/>
        <v>0</v>
      </c>
      <c r="AI155" s="33">
        <f t="shared" ca="1" si="86"/>
        <v>0</v>
      </c>
      <c r="AJ155" s="33">
        <f t="shared" ca="1" si="86"/>
        <v>0</v>
      </c>
      <c r="AK155" s="33">
        <f t="shared" ca="1" si="86"/>
        <v>0</v>
      </c>
      <c r="AL155" s="33">
        <f t="shared" ca="1" si="86"/>
        <v>0</v>
      </c>
      <c r="AM155" s="33">
        <f t="shared" ca="1" si="86"/>
        <v>0</v>
      </c>
      <c r="AN155" s="33">
        <f t="shared" ca="1" si="86"/>
        <v>0</v>
      </c>
      <c r="AO155" s="33">
        <f t="shared" ca="1" si="87"/>
        <v>0</v>
      </c>
      <c r="AP155" s="33">
        <f t="shared" ca="1" si="87"/>
        <v>0</v>
      </c>
      <c r="AQ155" s="33">
        <f ca="1">SUMIFS(Amount_TI,Location_TI,$A155,FundingSource_TI,AQ$1)+SUMIFS(Amount_CS,Location_CS,$A155,Fundingsource_CS,AQ$1)+SUMIFS(Amount_ETL,Location_ETL,$A155,FundingSource_ETL,AQ$1)+SUMIFS(Amount_Other,Location_Other,$A155,FundingSource_Other,AQ$1)+SUMIFS('CSW Programs'!$J$4:$J$500,'CSW Programs'!$D$4:$D$500,'Location Totals'!$A155,'CSW Programs'!$I$4:$I$500,'School Mailing Address'!$Q$5)</f>
        <v>0</v>
      </c>
      <c r="AR155" s="33">
        <f ca="1">SUMIFS(Amount_TI,Location_TI,$A155,FundingSource_TI,AR$1)+SUMIFS(Amount_CS,Location_CS,$A155,Fundingsource_CS,AR$1)+SUMIFS(Amount_ETL,Location_ETL,$A155,FundingSource_ETL,AR$1)+SUMIFS(Amount_Other,Location_Other,$A155,FundingSource_Other,AR$1)+SUMIFS('CSW Programs'!$J$4:$J$500,'CSW Programs'!$D$4:$D$500,'Location Totals'!$A155,'CSW Programs'!$I$4:$I$500,'School Mailing Address'!$Q$6)</f>
        <v>0</v>
      </c>
      <c r="AS155" s="33">
        <f ca="1">SUMIFS(Amount_TI,Location_TI,$A155,FundingSource_TI,AS$1)+SUMIFS(Amount_CS,Location_CS,$A155,Fundingsource_CS,AS$1)+SUMIFS(Amount_ETL,Location_ETL,$A155,FundingSource_ETL,AS$1)+SUMIFS(Amount_Other,Location_Other,$A155,FundingSource_Other,AS$1)+SUMIFS('CSW Programs'!$J$4:$J$500,'CSW Programs'!$D$4:$D$500,'Location Totals'!$A155,'CSW Programs'!$I$4:$I$500,'School Mailing Address'!$Q$7)</f>
        <v>0</v>
      </c>
      <c r="AT155" s="33">
        <f ca="1">SUMIFS(Amount_TI,Location_TI,$A155,FundingSource_TI,AT$1)+SUMIFS(Amount_CS,Location_CS,$A155,Fundingsource_CS,AT$1)+SUMIFS(Amount_ETL,Location_ETL,$A155,FundingSource_ETL,AT$1)+SUMIFS(Amount_Other,Location_Other,$A155,FundingSource_Other,AT$1)+SUMIFS('CSW Programs'!$J$4:$J$500,'CSW Programs'!$D$4:$D$500,'Location Totals'!$A155,'CSW Programs'!$I$4:$I$500,'Location Totals'!$AT$1)</f>
        <v>0</v>
      </c>
      <c r="AU155" s="33">
        <f ca="1">SUMIFS(Amount_TI,Location_TI,$A155,FundingSource_TI,AU$1)+SUMIFS(Amount_CS,Location_CS,$A155,Fundingsource_CS,AU$1)+SUMIFS(Amount_ETL,Location_ETL,$A155,FundingSource_ETL,AU$1)+SUMIFS(Amount_Other,Location_Other,$A155,FundingSource_Other,AU$1)+SUMIFS('CSW Programs'!$J$4:$J$500,'CSW Programs'!$D$4:$D$500,'Location Totals'!$A155,'CSW Programs'!$I$4:$I$500,'Location Totals'!$AU$1)</f>
        <v>0</v>
      </c>
      <c r="AV155" s="33">
        <f ca="1">SUMIFS(Amount_TI,Location_TI,$A155,FundingSource_TI,AV$1)+SUMIFS(Amount_CS,Location_CS,$A155,Fundingsource_CS,AV$1)+SUMIFS(Amount_ETL,Location_ETL,$A155,FundingSource_ETL,AV$1)+SUMIFS(Amount_Other,Location_Other,$A155,FundingSource_Other,AV$1)+SUMIFS('CSW Programs'!$J$4:$J$500,'CSW Programs'!$D$4:$D$500,'Location Totals'!$A155,'CSW Programs'!$I$4:$I$500,'Location Totals'!$AV$1)</f>
        <v>0</v>
      </c>
      <c r="AW155" s="33"/>
      <c r="BR155" s="32">
        <v>154</v>
      </c>
      <c r="BT155" s="32">
        <v>154</v>
      </c>
    </row>
    <row r="156" spans="1:72" hidden="1" x14ac:dyDescent="0.2">
      <c r="A156" s="17" t="e">
        <f ca="1">IF('Cover Page'!$C$17&lt;&gt;"YES",IF(HLOOKUP($BZ$1,'District Label'!A:GR,BR156,FALSE)="","",(HLOOKUP($BZ$1,'District Label'!A:GR,BR156,FALSE))),OFFSET('BOCES SELECT'!$CH$4:$CH$402,,,COUNTIF('BOCES SELECT'!E:E,"&gt;0")))</f>
        <v>#N/A</v>
      </c>
      <c r="B156" s="33">
        <f t="shared" ca="1" si="71"/>
        <v>0</v>
      </c>
      <c r="C156" s="33">
        <f t="shared" ca="1" si="72"/>
        <v>0</v>
      </c>
      <c r="D156" s="33">
        <f t="shared" ca="1" si="67"/>
        <v>0</v>
      </c>
      <c r="E156" s="33">
        <f t="shared" ca="1" si="67"/>
        <v>0</v>
      </c>
      <c r="F156" s="33">
        <f t="shared" ca="1" si="67"/>
        <v>0</v>
      </c>
      <c r="G156" s="33">
        <f t="shared" ca="1" si="67"/>
        <v>0</v>
      </c>
      <c r="H156" s="33">
        <f t="shared" ca="1" si="85"/>
        <v>0</v>
      </c>
      <c r="I156" s="33">
        <f t="shared" ca="1" si="67"/>
        <v>0</v>
      </c>
      <c r="J156" s="50">
        <f t="shared" ca="1" si="73"/>
        <v>0</v>
      </c>
      <c r="K156" s="33">
        <f t="shared" ca="1" si="77"/>
        <v>0</v>
      </c>
      <c r="L156" s="33">
        <f t="shared" ca="1" si="74"/>
        <v>0</v>
      </c>
      <c r="M156" s="33">
        <f t="shared" ca="1" si="78"/>
        <v>0</v>
      </c>
      <c r="N156" s="33">
        <f t="shared" ca="1" si="75"/>
        <v>0</v>
      </c>
      <c r="O156" s="33">
        <f t="shared" ca="1" si="76"/>
        <v>0</v>
      </c>
      <c r="P156" s="33">
        <f t="shared" ca="1" si="81"/>
        <v>0</v>
      </c>
      <c r="Q156" s="33">
        <f t="shared" ca="1" si="81"/>
        <v>0</v>
      </c>
      <c r="R156" s="33">
        <f t="shared" ca="1" si="81"/>
        <v>0</v>
      </c>
      <c r="S156" s="33">
        <f t="shared" ca="1" si="81"/>
        <v>0</v>
      </c>
      <c r="T156" s="33">
        <f t="shared" ca="1" si="84"/>
        <v>0</v>
      </c>
      <c r="U156" s="33">
        <f t="shared" ca="1" si="84"/>
        <v>0</v>
      </c>
      <c r="V156" s="33">
        <f t="shared" ca="1" si="84"/>
        <v>0</v>
      </c>
      <c r="W156" s="33">
        <f t="shared" ca="1" si="84"/>
        <v>0</v>
      </c>
      <c r="X156" s="33">
        <f t="shared" ca="1" si="84"/>
        <v>0</v>
      </c>
      <c r="Y156" s="33">
        <f t="shared" ca="1" si="84"/>
        <v>0</v>
      </c>
      <c r="Z156" s="33">
        <f t="shared" ca="1" si="84"/>
        <v>0</v>
      </c>
      <c r="AA156" s="33">
        <f t="shared" ca="1" si="84"/>
        <v>0</v>
      </c>
      <c r="AB156" s="33">
        <f t="shared" ca="1" si="63"/>
        <v>0</v>
      </c>
      <c r="AC156" s="33">
        <f t="shared" ca="1" si="63"/>
        <v>0</v>
      </c>
      <c r="AD156" s="33">
        <f t="shared" ca="1" si="63"/>
        <v>0</v>
      </c>
      <c r="AE156" s="33">
        <f t="shared" ca="1" si="86"/>
        <v>0</v>
      </c>
      <c r="AF156" s="33">
        <f t="shared" ca="1" si="86"/>
        <v>0</v>
      </c>
      <c r="AG156" s="33">
        <f t="shared" ca="1" si="86"/>
        <v>0</v>
      </c>
      <c r="AH156" s="33">
        <f t="shared" ca="1" si="86"/>
        <v>0</v>
      </c>
      <c r="AI156" s="33">
        <f t="shared" ca="1" si="86"/>
        <v>0</v>
      </c>
      <c r="AJ156" s="33">
        <f t="shared" ca="1" si="86"/>
        <v>0</v>
      </c>
      <c r="AK156" s="33">
        <f t="shared" ca="1" si="86"/>
        <v>0</v>
      </c>
      <c r="AL156" s="33">
        <f t="shared" ca="1" si="86"/>
        <v>0</v>
      </c>
      <c r="AM156" s="33">
        <f t="shared" ca="1" si="86"/>
        <v>0</v>
      </c>
      <c r="AN156" s="33">
        <f t="shared" ca="1" si="86"/>
        <v>0</v>
      </c>
      <c r="AO156" s="33">
        <f t="shared" ca="1" si="87"/>
        <v>0</v>
      </c>
      <c r="AP156" s="33">
        <f t="shared" ca="1" si="87"/>
        <v>0</v>
      </c>
      <c r="AQ156" s="33">
        <f ca="1">SUMIFS(Amount_TI,Location_TI,$A156,FundingSource_TI,AQ$1)+SUMIFS(Amount_CS,Location_CS,$A156,Fundingsource_CS,AQ$1)+SUMIFS(Amount_ETL,Location_ETL,$A156,FundingSource_ETL,AQ$1)+SUMIFS(Amount_Other,Location_Other,$A156,FundingSource_Other,AQ$1)+SUMIFS('CSW Programs'!$J$4:$J$500,'CSW Programs'!$D$4:$D$500,'Location Totals'!$A156,'CSW Programs'!$I$4:$I$500,'School Mailing Address'!$Q$5)</f>
        <v>0</v>
      </c>
      <c r="AR156" s="33">
        <f ca="1">SUMIFS(Amount_TI,Location_TI,$A156,FundingSource_TI,AR$1)+SUMIFS(Amount_CS,Location_CS,$A156,Fundingsource_CS,AR$1)+SUMIFS(Amount_ETL,Location_ETL,$A156,FundingSource_ETL,AR$1)+SUMIFS(Amount_Other,Location_Other,$A156,FundingSource_Other,AR$1)+SUMIFS('CSW Programs'!$J$4:$J$500,'CSW Programs'!$D$4:$D$500,'Location Totals'!$A156,'CSW Programs'!$I$4:$I$500,'School Mailing Address'!$Q$6)</f>
        <v>0</v>
      </c>
      <c r="AS156" s="33">
        <f ca="1">SUMIFS(Amount_TI,Location_TI,$A156,FundingSource_TI,AS$1)+SUMIFS(Amount_CS,Location_CS,$A156,Fundingsource_CS,AS$1)+SUMIFS(Amount_ETL,Location_ETL,$A156,FundingSource_ETL,AS$1)+SUMIFS(Amount_Other,Location_Other,$A156,FundingSource_Other,AS$1)+SUMIFS('CSW Programs'!$J$4:$J$500,'CSW Programs'!$D$4:$D$500,'Location Totals'!$A156,'CSW Programs'!$I$4:$I$500,'School Mailing Address'!$Q$7)</f>
        <v>0</v>
      </c>
      <c r="AT156" s="33">
        <f ca="1">SUMIFS(Amount_TI,Location_TI,$A156,FundingSource_TI,AT$1)+SUMIFS(Amount_CS,Location_CS,$A156,Fundingsource_CS,AT$1)+SUMIFS(Amount_ETL,Location_ETL,$A156,FundingSource_ETL,AT$1)+SUMIFS(Amount_Other,Location_Other,$A156,FundingSource_Other,AT$1)+SUMIFS('CSW Programs'!$J$4:$J$500,'CSW Programs'!$D$4:$D$500,'Location Totals'!$A156,'CSW Programs'!$I$4:$I$500,'Location Totals'!$AT$1)</f>
        <v>0</v>
      </c>
      <c r="AU156" s="33">
        <f ca="1">SUMIFS(Amount_TI,Location_TI,$A156,FundingSource_TI,AU$1)+SUMIFS(Amount_CS,Location_CS,$A156,Fundingsource_CS,AU$1)+SUMIFS(Amount_ETL,Location_ETL,$A156,FundingSource_ETL,AU$1)+SUMIFS(Amount_Other,Location_Other,$A156,FundingSource_Other,AU$1)+SUMIFS('CSW Programs'!$J$4:$J$500,'CSW Programs'!$D$4:$D$500,'Location Totals'!$A156,'CSW Programs'!$I$4:$I$500,'Location Totals'!$AU$1)</f>
        <v>0</v>
      </c>
      <c r="AV156" s="33">
        <f ca="1">SUMIFS(Amount_TI,Location_TI,$A156,FundingSource_TI,AV$1)+SUMIFS(Amount_CS,Location_CS,$A156,Fundingsource_CS,AV$1)+SUMIFS(Amount_ETL,Location_ETL,$A156,FundingSource_ETL,AV$1)+SUMIFS(Amount_Other,Location_Other,$A156,FundingSource_Other,AV$1)+SUMIFS('CSW Programs'!$J$4:$J$500,'CSW Programs'!$D$4:$D$500,'Location Totals'!$A156,'CSW Programs'!$I$4:$I$500,'Location Totals'!$AV$1)</f>
        <v>0</v>
      </c>
      <c r="AW156" s="33"/>
      <c r="BR156" s="32">
        <v>155</v>
      </c>
      <c r="BT156" s="32">
        <v>155</v>
      </c>
    </row>
    <row r="157" spans="1:72" hidden="1" x14ac:dyDescent="0.2">
      <c r="A157" s="17" t="e">
        <f ca="1">IF('Cover Page'!$C$17&lt;&gt;"YES",IF(HLOOKUP($BZ$1,'District Label'!A:GR,BR157,FALSE)="","",(HLOOKUP($BZ$1,'District Label'!A:GR,BR157,FALSE))),OFFSET('BOCES SELECT'!$CH$4:$CH$402,,,COUNTIF('BOCES SELECT'!E:E,"&gt;0")))</f>
        <v>#N/A</v>
      </c>
      <c r="B157" s="33">
        <f t="shared" ca="1" si="71"/>
        <v>0</v>
      </c>
      <c r="C157" s="33">
        <f t="shared" ca="1" si="72"/>
        <v>0</v>
      </c>
      <c r="D157" s="33">
        <f t="shared" ca="1" si="67"/>
        <v>0</v>
      </c>
      <c r="E157" s="33">
        <f t="shared" ca="1" si="67"/>
        <v>0</v>
      </c>
      <c r="F157" s="33">
        <f t="shared" ca="1" si="67"/>
        <v>0</v>
      </c>
      <c r="G157" s="33">
        <f t="shared" ca="1" si="67"/>
        <v>0</v>
      </c>
      <c r="H157" s="33">
        <f t="shared" ca="1" si="85"/>
        <v>0</v>
      </c>
      <c r="I157" s="33">
        <f t="shared" ca="1" si="67"/>
        <v>0</v>
      </c>
      <c r="J157" s="50">
        <f t="shared" ca="1" si="73"/>
        <v>0</v>
      </c>
      <c r="K157" s="33">
        <f t="shared" ca="1" si="77"/>
        <v>0</v>
      </c>
      <c r="L157" s="33">
        <f t="shared" ca="1" si="74"/>
        <v>0</v>
      </c>
      <c r="M157" s="33">
        <f t="shared" ca="1" si="78"/>
        <v>0</v>
      </c>
      <c r="N157" s="33">
        <f t="shared" ca="1" si="75"/>
        <v>0</v>
      </c>
      <c r="O157" s="33">
        <f t="shared" ca="1" si="76"/>
        <v>0</v>
      </c>
      <c r="P157" s="33">
        <f t="shared" ca="1" si="81"/>
        <v>0</v>
      </c>
      <c r="Q157" s="33">
        <f t="shared" ca="1" si="81"/>
        <v>0</v>
      </c>
      <c r="R157" s="33">
        <f t="shared" ca="1" si="81"/>
        <v>0</v>
      </c>
      <c r="S157" s="33">
        <f t="shared" ca="1" si="81"/>
        <v>0</v>
      </c>
      <c r="T157" s="33">
        <f t="shared" ca="1" si="84"/>
        <v>0</v>
      </c>
      <c r="U157" s="33">
        <f t="shared" ca="1" si="84"/>
        <v>0</v>
      </c>
      <c r="V157" s="33">
        <f t="shared" ca="1" si="84"/>
        <v>0</v>
      </c>
      <c r="W157" s="33">
        <f t="shared" ca="1" si="84"/>
        <v>0</v>
      </c>
      <c r="X157" s="33">
        <f t="shared" ca="1" si="84"/>
        <v>0</v>
      </c>
      <c r="Y157" s="33">
        <f t="shared" ca="1" si="84"/>
        <v>0</v>
      </c>
      <c r="Z157" s="33">
        <f t="shared" ca="1" si="84"/>
        <v>0</v>
      </c>
      <c r="AA157" s="33">
        <f t="shared" ca="1" si="84"/>
        <v>0</v>
      </c>
      <c r="AB157" s="33">
        <f t="shared" ca="1" si="63"/>
        <v>0</v>
      </c>
      <c r="AC157" s="33">
        <f t="shared" ca="1" si="63"/>
        <v>0</v>
      </c>
      <c r="AD157" s="33">
        <f t="shared" ca="1" si="63"/>
        <v>0</v>
      </c>
      <c r="AE157" s="33">
        <f t="shared" ca="1" si="86"/>
        <v>0</v>
      </c>
      <c r="AF157" s="33">
        <f t="shared" ca="1" si="86"/>
        <v>0</v>
      </c>
      <c r="AG157" s="33">
        <f t="shared" ca="1" si="86"/>
        <v>0</v>
      </c>
      <c r="AH157" s="33">
        <f t="shared" ca="1" si="86"/>
        <v>0</v>
      </c>
      <c r="AI157" s="33">
        <f t="shared" ca="1" si="86"/>
        <v>0</v>
      </c>
      <c r="AJ157" s="33">
        <f t="shared" ca="1" si="86"/>
        <v>0</v>
      </c>
      <c r="AK157" s="33">
        <f t="shared" ca="1" si="86"/>
        <v>0</v>
      </c>
      <c r="AL157" s="33">
        <f t="shared" ca="1" si="86"/>
        <v>0</v>
      </c>
      <c r="AM157" s="33">
        <f t="shared" ca="1" si="86"/>
        <v>0</v>
      </c>
      <c r="AN157" s="33">
        <f t="shared" ca="1" si="86"/>
        <v>0</v>
      </c>
      <c r="AO157" s="33">
        <f t="shared" ca="1" si="87"/>
        <v>0</v>
      </c>
      <c r="AP157" s="33">
        <f t="shared" ca="1" si="87"/>
        <v>0</v>
      </c>
      <c r="AQ157" s="33">
        <f ca="1">SUMIFS(Amount_TI,Location_TI,$A157,FundingSource_TI,AQ$1)+SUMIFS(Amount_CS,Location_CS,$A157,Fundingsource_CS,AQ$1)+SUMIFS(Amount_ETL,Location_ETL,$A157,FundingSource_ETL,AQ$1)+SUMIFS(Amount_Other,Location_Other,$A157,FundingSource_Other,AQ$1)+SUMIFS('CSW Programs'!$J$4:$J$500,'CSW Programs'!$D$4:$D$500,'Location Totals'!$A157,'CSW Programs'!$I$4:$I$500,'School Mailing Address'!$Q$5)</f>
        <v>0</v>
      </c>
      <c r="AR157" s="33">
        <f ca="1">SUMIFS(Amount_TI,Location_TI,$A157,FundingSource_TI,AR$1)+SUMIFS(Amount_CS,Location_CS,$A157,Fundingsource_CS,AR$1)+SUMIFS(Amount_ETL,Location_ETL,$A157,FundingSource_ETL,AR$1)+SUMIFS(Amount_Other,Location_Other,$A157,FundingSource_Other,AR$1)+SUMIFS('CSW Programs'!$J$4:$J$500,'CSW Programs'!$D$4:$D$500,'Location Totals'!$A157,'CSW Programs'!$I$4:$I$500,'School Mailing Address'!$Q$6)</f>
        <v>0</v>
      </c>
      <c r="AS157" s="33">
        <f ca="1">SUMIFS(Amount_TI,Location_TI,$A157,FundingSource_TI,AS$1)+SUMIFS(Amount_CS,Location_CS,$A157,Fundingsource_CS,AS$1)+SUMIFS(Amount_ETL,Location_ETL,$A157,FundingSource_ETL,AS$1)+SUMIFS(Amount_Other,Location_Other,$A157,FundingSource_Other,AS$1)+SUMIFS('CSW Programs'!$J$4:$J$500,'CSW Programs'!$D$4:$D$500,'Location Totals'!$A157,'CSW Programs'!$I$4:$I$500,'School Mailing Address'!$Q$7)</f>
        <v>0</v>
      </c>
      <c r="AT157" s="33">
        <f ca="1">SUMIFS(Amount_TI,Location_TI,$A157,FundingSource_TI,AT$1)+SUMIFS(Amount_CS,Location_CS,$A157,Fundingsource_CS,AT$1)+SUMIFS(Amount_ETL,Location_ETL,$A157,FundingSource_ETL,AT$1)+SUMIFS(Amount_Other,Location_Other,$A157,FundingSource_Other,AT$1)+SUMIFS('CSW Programs'!$J$4:$J$500,'CSW Programs'!$D$4:$D$500,'Location Totals'!$A157,'CSW Programs'!$I$4:$I$500,'Location Totals'!$AT$1)</f>
        <v>0</v>
      </c>
      <c r="AU157" s="33">
        <f ca="1">SUMIFS(Amount_TI,Location_TI,$A157,FundingSource_TI,AU$1)+SUMIFS(Amount_CS,Location_CS,$A157,Fundingsource_CS,AU$1)+SUMIFS(Amount_ETL,Location_ETL,$A157,FundingSource_ETL,AU$1)+SUMIFS(Amount_Other,Location_Other,$A157,FundingSource_Other,AU$1)+SUMIFS('CSW Programs'!$J$4:$J$500,'CSW Programs'!$D$4:$D$500,'Location Totals'!$A157,'CSW Programs'!$I$4:$I$500,'Location Totals'!$AU$1)</f>
        <v>0</v>
      </c>
      <c r="AV157" s="33">
        <f ca="1">SUMIFS(Amount_TI,Location_TI,$A157,FundingSource_TI,AV$1)+SUMIFS(Amount_CS,Location_CS,$A157,Fundingsource_CS,AV$1)+SUMIFS(Amount_ETL,Location_ETL,$A157,FundingSource_ETL,AV$1)+SUMIFS(Amount_Other,Location_Other,$A157,FundingSource_Other,AV$1)+SUMIFS('CSW Programs'!$J$4:$J$500,'CSW Programs'!$D$4:$D$500,'Location Totals'!$A157,'CSW Programs'!$I$4:$I$500,'Location Totals'!$AV$1)</f>
        <v>0</v>
      </c>
      <c r="AW157" s="33"/>
      <c r="BR157" s="32">
        <v>156</v>
      </c>
      <c r="BT157" s="32">
        <v>156</v>
      </c>
    </row>
    <row r="158" spans="1:72" hidden="1" x14ac:dyDescent="0.2">
      <c r="A158" s="17" t="e">
        <f ca="1">IF('Cover Page'!$C$17&lt;&gt;"YES",IF(HLOOKUP($BZ$1,'District Label'!A:GR,BR158,FALSE)="","",(HLOOKUP($BZ$1,'District Label'!A:GR,BR158,FALSE))),OFFSET('BOCES SELECT'!$CH$4:$CH$402,,,COUNTIF('BOCES SELECT'!E:E,"&gt;0")))</f>
        <v>#N/A</v>
      </c>
      <c r="B158" s="33">
        <f t="shared" ca="1" si="71"/>
        <v>0</v>
      </c>
      <c r="C158" s="33">
        <f t="shared" ca="1" si="72"/>
        <v>0</v>
      </c>
      <c r="D158" s="33">
        <f t="shared" ca="1" si="67"/>
        <v>0</v>
      </c>
      <c r="E158" s="33">
        <f t="shared" ca="1" si="67"/>
        <v>0</v>
      </c>
      <c r="F158" s="33">
        <f t="shared" ca="1" si="67"/>
        <v>0</v>
      </c>
      <c r="G158" s="33">
        <f t="shared" ca="1" si="67"/>
        <v>0</v>
      </c>
      <c r="H158" s="33">
        <f t="shared" ca="1" si="85"/>
        <v>0</v>
      </c>
      <c r="I158" s="33">
        <f t="shared" ca="1" si="67"/>
        <v>0</v>
      </c>
      <c r="J158" s="50">
        <f t="shared" ca="1" si="73"/>
        <v>0</v>
      </c>
      <c r="K158" s="33">
        <f t="shared" ca="1" si="77"/>
        <v>0</v>
      </c>
      <c r="L158" s="33">
        <f t="shared" ca="1" si="74"/>
        <v>0</v>
      </c>
      <c r="M158" s="33">
        <f t="shared" ca="1" si="78"/>
        <v>0</v>
      </c>
      <c r="N158" s="33">
        <f t="shared" ca="1" si="75"/>
        <v>0</v>
      </c>
      <c r="O158" s="33">
        <f t="shared" ca="1" si="76"/>
        <v>0</v>
      </c>
      <c r="P158" s="33">
        <f t="shared" ca="1" si="81"/>
        <v>0</v>
      </c>
      <c r="Q158" s="33">
        <f t="shared" ca="1" si="81"/>
        <v>0</v>
      </c>
      <c r="R158" s="33">
        <f t="shared" ca="1" si="81"/>
        <v>0</v>
      </c>
      <c r="S158" s="33">
        <f t="shared" ca="1" si="81"/>
        <v>0</v>
      </c>
      <c r="T158" s="33">
        <f t="shared" ca="1" si="84"/>
        <v>0</v>
      </c>
      <c r="U158" s="33">
        <f t="shared" ca="1" si="84"/>
        <v>0</v>
      </c>
      <c r="V158" s="33">
        <f t="shared" ca="1" si="84"/>
        <v>0</v>
      </c>
      <c r="W158" s="33">
        <f t="shared" ca="1" si="84"/>
        <v>0</v>
      </c>
      <c r="X158" s="33">
        <f t="shared" ca="1" si="84"/>
        <v>0</v>
      </c>
      <c r="Y158" s="33">
        <f t="shared" ca="1" si="84"/>
        <v>0</v>
      </c>
      <c r="Z158" s="33">
        <f t="shared" ca="1" si="84"/>
        <v>0</v>
      </c>
      <c r="AA158" s="33">
        <f t="shared" ca="1" si="84"/>
        <v>0</v>
      </c>
      <c r="AB158" s="33">
        <f t="shared" ca="1" si="63"/>
        <v>0</v>
      </c>
      <c r="AC158" s="33">
        <f t="shared" ca="1" si="63"/>
        <v>0</v>
      </c>
      <c r="AD158" s="33">
        <f t="shared" ca="1" si="63"/>
        <v>0</v>
      </c>
      <c r="AE158" s="33">
        <f t="shared" ca="1" si="86"/>
        <v>0</v>
      </c>
      <c r="AF158" s="33">
        <f t="shared" ca="1" si="86"/>
        <v>0</v>
      </c>
      <c r="AG158" s="33">
        <f t="shared" ca="1" si="86"/>
        <v>0</v>
      </c>
      <c r="AH158" s="33">
        <f t="shared" ca="1" si="86"/>
        <v>0</v>
      </c>
      <c r="AI158" s="33">
        <f t="shared" ca="1" si="86"/>
        <v>0</v>
      </c>
      <c r="AJ158" s="33">
        <f t="shared" ca="1" si="86"/>
        <v>0</v>
      </c>
      <c r="AK158" s="33">
        <f t="shared" ca="1" si="86"/>
        <v>0</v>
      </c>
      <c r="AL158" s="33">
        <f t="shared" ca="1" si="86"/>
        <v>0</v>
      </c>
      <c r="AM158" s="33">
        <f t="shared" ca="1" si="86"/>
        <v>0</v>
      </c>
      <c r="AN158" s="33">
        <f t="shared" ca="1" si="86"/>
        <v>0</v>
      </c>
      <c r="AO158" s="33">
        <f t="shared" ca="1" si="87"/>
        <v>0</v>
      </c>
      <c r="AP158" s="33">
        <f t="shared" ca="1" si="87"/>
        <v>0</v>
      </c>
      <c r="AQ158" s="33">
        <f ca="1">SUMIFS(Amount_TI,Location_TI,$A158,FundingSource_TI,AQ$1)+SUMIFS(Amount_CS,Location_CS,$A158,Fundingsource_CS,AQ$1)+SUMIFS(Amount_ETL,Location_ETL,$A158,FundingSource_ETL,AQ$1)+SUMIFS(Amount_Other,Location_Other,$A158,FundingSource_Other,AQ$1)+SUMIFS('CSW Programs'!$J$4:$J$500,'CSW Programs'!$D$4:$D$500,'Location Totals'!$A158,'CSW Programs'!$I$4:$I$500,'School Mailing Address'!$Q$5)</f>
        <v>0</v>
      </c>
      <c r="AR158" s="33">
        <f ca="1">SUMIFS(Amount_TI,Location_TI,$A158,FundingSource_TI,AR$1)+SUMIFS(Amount_CS,Location_CS,$A158,Fundingsource_CS,AR$1)+SUMIFS(Amount_ETL,Location_ETL,$A158,FundingSource_ETL,AR$1)+SUMIFS(Amount_Other,Location_Other,$A158,FundingSource_Other,AR$1)+SUMIFS('CSW Programs'!$J$4:$J$500,'CSW Programs'!$D$4:$D$500,'Location Totals'!$A158,'CSW Programs'!$I$4:$I$500,'School Mailing Address'!$Q$6)</f>
        <v>0</v>
      </c>
      <c r="AS158" s="33">
        <f ca="1">SUMIFS(Amount_TI,Location_TI,$A158,FundingSource_TI,AS$1)+SUMIFS(Amount_CS,Location_CS,$A158,Fundingsource_CS,AS$1)+SUMIFS(Amount_ETL,Location_ETL,$A158,FundingSource_ETL,AS$1)+SUMIFS(Amount_Other,Location_Other,$A158,FundingSource_Other,AS$1)+SUMIFS('CSW Programs'!$J$4:$J$500,'CSW Programs'!$D$4:$D$500,'Location Totals'!$A158,'CSW Programs'!$I$4:$I$500,'School Mailing Address'!$Q$7)</f>
        <v>0</v>
      </c>
      <c r="AT158" s="33">
        <f ca="1">SUMIFS(Amount_TI,Location_TI,$A158,FundingSource_TI,AT$1)+SUMIFS(Amount_CS,Location_CS,$A158,Fundingsource_CS,AT$1)+SUMIFS(Amount_ETL,Location_ETL,$A158,FundingSource_ETL,AT$1)+SUMIFS(Amount_Other,Location_Other,$A158,FundingSource_Other,AT$1)+SUMIFS('CSW Programs'!$J$4:$J$500,'CSW Programs'!$D$4:$D$500,'Location Totals'!$A158,'CSW Programs'!$I$4:$I$500,'Location Totals'!$AT$1)</f>
        <v>0</v>
      </c>
      <c r="AU158" s="33">
        <f ca="1">SUMIFS(Amount_TI,Location_TI,$A158,FundingSource_TI,AU$1)+SUMIFS(Amount_CS,Location_CS,$A158,Fundingsource_CS,AU$1)+SUMIFS(Amount_ETL,Location_ETL,$A158,FundingSource_ETL,AU$1)+SUMIFS(Amount_Other,Location_Other,$A158,FundingSource_Other,AU$1)+SUMIFS('CSW Programs'!$J$4:$J$500,'CSW Programs'!$D$4:$D$500,'Location Totals'!$A158,'CSW Programs'!$I$4:$I$500,'Location Totals'!$AU$1)</f>
        <v>0</v>
      </c>
      <c r="AV158" s="33">
        <f ca="1">SUMIFS(Amount_TI,Location_TI,$A158,FundingSource_TI,AV$1)+SUMIFS(Amount_CS,Location_CS,$A158,Fundingsource_CS,AV$1)+SUMIFS(Amount_ETL,Location_ETL,$A158,FundingSource_ETL,AV$1)+SUMIFS(Amount_Other,Location_Other,$A158,FundingSource_Other,AV$1)+SUMIFS('CSW Programs'!$J$4:$J$500,'CSW Programs'!$D$4:$D$500,'Location Totals'!$A158,'CSW Programs'!$I$4:$I$500,'Location Totals'!$AV$1)</f>
        <v>0</v>
      </c>
      <c r="AW158" s="33"/>
      <c r="BR158" s="32">
        <v>157</v>
      </c>
      <c r="BT158" s="32">
        <v>157</v>
      </c>
    </row>
    <row r="159" spans="1:72" hidden="1" x14ac:dyDescent="0.2">
      <c r="A159" s="17" t="e">
        <f ca="1">IF('Cover Page'!$C$17&lt;&gt;"YES",IF(HLOOKUP($BZ$1,'District Label'!A:GR,BR159,FALSE)="","",(HLOOKUP($BZ$1,'District Label'!A:GR,BR159,FALSE))),OFFSET('BOCES SELECT'!$CH$4:$CH$402,,,COUNTIF('BOCES SELECT'!E:E,"&gt;0")))</f>
        <v>#N/A</v>
      </c>
      <c r="B159" s="33">
        <f t="shared" ca="1" si="71"/>
        <v>0</v>
      </c>
      <c r="C159" s="33">
        <f t="shared" ca="1" si="72"/>
        <v>0</v>
      </c>
      <c r="D159" s="33">
        <f t="shared" ca="1" si="67"/>
        <v>0</v>
      </c>
      <c r="E159" s="33">
        <f t="shared" ca="1" si="67"/>
        <v>0</v>
      </c>
      <c r="F159" s="33">
        <f t="shared" ca="1" si="67"/>
        <v>0</v>
      </c>
      <c r="G159" s="33">
        <f t="shared" ca="1" si="67"/>
        <v>0</v>
      </c>
      <c r="H159" s="33">
        <f t="shared" ca="1" si="85"/>
        <v>0</v>
      </c>
      <c r="I159" s="33">
        <f t="shared" ca="1" si="67"/>
        <v>0</v>
      </c>
      <c r="J159" s="50">
        <f t="shared" ca="1" si="73"/>
        <v>0</v>
      </c>
      <c r="K159" s="33">
        <f t="shared" ca="1" si="77"/>
        <v>0</v>
      </c>
      <c r="L159" s="33">
        <f t="shared" ca="1" si="74"/>
        <v>0</v>
      </c>
      <c r="M159" s="33">
        <f t="shared" ca="1" si="78"/>
        <v>0</v>
      </c>
      <c r="N159" s="33">
        <f t="shared" ca="1" si="75"/>
        <v>0</v>
      </c>
      <c r="O159" s="33">
        <f t="shared" ca="1" si="76"/>
        <v>0</v>
      </c>
      <c r="P159" s="33">
        <f t="shared" ca="1" si="81"/>
        <v>0</v>
      </c>
      <c r="Q159" s="33">
        <f t="shared" ca="1" si="81"/>
        <v>0</v>
      </c>
      <c r="R159" s="33">
        <f t="shared" ca="1" si="81"/>
        <v>0</v>
      </c>
      <c r="S159" s="33">
        <f t="shared" ca="1" si="81"/>
        <v>0</v>
      </c>
      <c r="T159" s="33">
        <f t="shared" ca="1" si="84"/>
        <v>0</v>
      </c>
      <c r="U159" s="33">
        <f t="shared" ca="1" si="84"/>
        <v>0</v>
      </c>
      <c r="V159" s="33">
        <f t="shared" ca="1" si="84"/>
        <v>0</v>
      </c>
      <c r="W159" s="33">
        <f t="shared" ca="1" si="84"/>
        <v>0</v>
      </c>
      <c r="X159" s="33">
        <f t="shared" ca="1" si="84"/>
        <v>0</v>
      </c>
      <c r="Y159" s="33">
        <f t="shared" ca="1" si="84"/>
        <v>0</v>
      </c>
      <c r="Z159" s="33">
        <f t="shared" ca="1" si="84"/>
        <v>0</v>
      </c>
      <c r="AA159" s="33">
        <f t="shared" ca="1" si="84"/>
        <v>0</v>
      </c>
      <c r="AB159" s="33">
        <f t="shared" ca="1" si="63"/>
        <v>0</v>
      </c>
      <c r="AC159" s="33">
        <f t="shared" ca="1" si="63"/>
        <v>0</v>
      </c>
      <c r="AD159" s="33">
        <f t="shared" ca="1" si="63"/>
        <v>0</v>
      </c>
      <c r="AE159" s="33">
        <f t="shared" ca="1" si="86"/>
        <v>0</v>
      </c>
      <c r="AF159" s="33">
        <f t="shared" ca="1" si="86"/>
        <v>0</v>
      </c>
      <c r="AG159" s="33">
        <f t="shared" ca="1" si="86"/>
        <v>0</v>
      </c>
      <c r="AH159" s="33">
        <f t="shared" ca="1" si="86"/>
        <v>0</v>
      </c>
      <c r="AI159" s="33">
        <f t="shared" ca="1" si="86"/>
        <v>0</v>
      </c>
      <c r="AJ159" s="33">
        <f t="shared" ca="1" si="86"/>
        <v>0</v>
      </c>
      <c r="AK159" s="33">
        <f t="shared" ca="1" si="86"/>
        <v>0</v>
      </c>
      <c r="AL159" s="33">
        <f t="shared" ca="1" si="86"/>
        <v>0</v>
      </c>
      <c r="AM159" s="33">
        <f t="shared" ca="1" si="86"/>
        <v>0</v>
      </c>
      <c r="AN159" s="33">
        <f t="shared" ca="1" si="86"/>
        <v>0</v>
      </c>
      <c r="AO159" s="33">
        <f t="shared" ca="1" si="87"/>
        <v>0</v>
      </c>
      <c r="AP159" s="33">
        <f t="shared" ca="1" si="87"/>
        <v>0</v>
      </c>
      <c r="AQ159" s="33">
        <f ca="1">SUMIFS(Amount_TI,Location_TI,$A159,FundingSource_TI,AQ$1)+SUMIFS(Amount_CS,Location_CS,$A159,Fundingsource_CS,AQ$1)+SUMIFS(Amount_ETL,Location_ETL,$A159,FundingSource_ETL,AQ$1)+SUMIFS(Amount_Other,Location_Other,$A159,FundingSource_Other,AQ$1)+SUMIFS('CSW Programs'!$J$4:$J$500,'CSW Programs'!$D$4:$D$500,'Location Totals'!$A159,'CSW Programs'!$I$4:$I$500,'School Mailing Address'!$Q$5)</f>
        <v>0</v>
      </c>
      <c r="AR159" s="33">
        <f ca="1">SUMIFS(Amount_TI,Location_TI,$A159,FundingSource_TI,AR$1)+SUMIFS(Amount_CS,Location_CS,$A159,Fundingsource_CS,AR$1)+SUMIFS(Amount_ETL,Location_ETL,$A159,FundingSource_ETL,AR$1)+SUMIFS(Amount_Other,Location_Other,$A159,FundingSource_Other,AR$1)+SUMIFS('CSW Programs'!$J$4:$J$500,'CSW Programs'!$D$4:$D$500,'Location Totals'!$A159,'CSW Programs'!$I$4:$I$500,'School Mailing Address'!$Q$6)</f>
        <v>0</v>
      </c>
      <c r="AS159" s="33">
        <f ca="1">SUMIFS(Amount_TI,Location_TI,$A159,FundingSource_TI,AS$1)+SUMIFS(Amount_CS,Location_CS,$A159,Fundingsource_CS,AS$1)+SUMIFS(Amount_ETL,Location_ETL,$A159,FundingSource_ETL,AS$1)+SUMIFS(Amount_Other,Location_Other,$A159,FundingSource_Other,AS$1)+SUMIFS('CSW Programs'!$J$4:$J$500,'CSW Programs'!$D$4:$D$500,'Location Totals'!$A159,'CSW Programs'!$I$4:$I$500,'School Mailing Address'!$Q$7)</f>
        <v>0</v>
      </c>
      <c r="AT159" s="33">
        <f ca="1">SUMIFS(Amount_TI,Location_TI,$A159,FundingSource_TI,AT$1)+SUMIFS(Amount_CS,Location_CS,$A159,Fundingsource_CS,AT$1)+SUMIFS(Amount_ETL,Location_ETL,$A159,FundingSource_ETL,AT$1)+SUMIFS(Amount_Other,Location_Other,$A159,FundingSource_Other,AT$1)+SUMIFS('CSW Programs'!$J$4:$J$500,'CSW Programs'!$D$4:$D$500,'Location Totals'!$A159,'CSW Programs'!$I$4:$I$500,'Location Totals'!$AT$1)</f>
        <v>0</v>
      </c>
      <c r="AU159" s="33">
        <f ca="1">SUMIFS(Amount_TI,Location_TI,$A159,FundingSource_TI,AU$1)+SUMIFS(Amount_CS,Location_CS,$A159,Fundingsource_CS,AU$1)+SUMIFS(Amount_ETL,Location_ETL,$A159,FundingSource_ETL,AU$1)+SUMIFS(Amount_Other,Location_Other,$A159,FundingSource_Other,AU$1)+SUMIFS('CSW Programs'!$J$4:$J$500,'CSW Programs'!$D$4:$D$500,'Location Totals'!$A159,'CSW Programs'!$I$4:$I$500,'Location Totals'!$AU$1)</f>
        <v>0</v>
      </c>
      <c r="AV159" s="33">
        <f ca="1">SUMIFS(Amount_TI,Location_TI,$A159,FundingSource_TI,AV$1)+SUMIFS(Amount_CS,Location_CS,$A159,Fundingsource_CS,AV$1)+SUMIFS(Amount_ETL,Location_ETL,$A159,FundingSource_ETL,AV$1)+SUMIFS(Amount_Other,Location_Other,$A159,FundingSource_Other,AV$1)+SUMIFS('CSW Programs'!$J$4:$J$500,'CSW Programs'!$D$4:$D$500,'Location Totals'!$A159,'CSW Programs'!$I$4:$I$500,'Location Totals'!$AV$1)</f>
        <v>0</v>
      </c>
      <c r="AW159" s="33"/>
      <c r="BR159" s="32">
        <v>158</v>
      </c>
      <c r="BT159" s="32">
        <v>158</v>
      </c>
    </row>
    <row r="160" spans="1:72" hidden="1" x14ac:dyDescent="0.2">
      <c r="A160" s="17" t="e">
        <f ca="1">IF('Cover Page'!$C$17&lt;&gt;"YES",IF(HLOOKUP($BZ$1,'District Label'!A:GR,BR160,FALSE)="","",(HLOOKUP($BZ$1,'District Label'!A:GR,BR160,FALSE))),OFFSET('BOCES SELECT'!$CH$4:$CH$402,,,COUNTIF('BOCES SELECT'!E:E,"&gt;0")))</f>
        <v>#N/A</v>
      </c>
      <c r="B160" s="33">
        <f t="shared" ca="1" si="71"/>
        <v>0</v>
      </c>
      <c r="C160" s="33">
        <f t="shared" ca="1" si="72"/>
        <v>0</v>
      </c>
      <c r="D160" s="33">
        <f t="shared" ca="1" si="67"/>
        <v>0</v>
      </c>
      <c r="E160" s="33">
        <f t="shared" ca="1" si="67"/>
        <v>0</v>
      </c>
      <c r="F160" s="33">
        <f t="shared" ca="1" si="67"/>
        <v>0</v>
      </c>
      <c r="G160" s="33">
        <f t="shared" ca="1" si="67"/>
        <v>0</v>
      </c>
      <c r="H160" s="33">
        <f t="shared" ca="1" si="85"/>
        <v>0</v>
      </c>
      <c r="I160" s="33">
        <f t="shared" ca="1" si="67"/>
        <v>0</v>
      </c>
      <c r="J160" s="50">
        <f t="shared" ca="1" si="73"/>
        <v>0</v>
      </c>
      <c r="K160" s="33">
        <f t="shared" ca="1" si="77"/>
        <v>0</v>
      </c>
      <c r="L160" s="33">
        <f t="shared" ca="1" si="74"/>
        <v>0</v>
      </c>
      <c r="M160" s="33">
        <f t="shared" ca="1" si="78"/>
        <v>0</v>
      </c>
      <c r="N160" s="33">
        <f t="shared" ca="1" si="75"/>
        <v>0</v>
      </c>
      <c r="O160" s="33">
        <f t="shared" ca="1" si="76"/>
        <v>0</v>
      </c>
      <c r="P160" s="33">
        <f t="shared" ca="1" si="81"/>
        <v>0</v>
      </c>
      <c r="Q160" s="33">
        <f t="shared" ca="1" si="81"/>
        <v>0</v>
      </c>
      <c r="R160" s="33">
        <f t="shared" ca="1" si="81"/>
        <v>0</v>
      </c>
      <c r="S160" s="33">
        <f t="shared" ca="1" si="81"/>
        <v>0</v>
      </c>
      <c r="T160" s="33">
        <f t="shared" ca="1" si="84"/>
        <v>0</v>
      </c>
      <c r="U160" s="33">
        <f t="shared" ca="1" si="84"/>
        <v>0</v>
      </c>
      <c r="V160" s="33">
        <f t="shared" ca="1" si="84"/>
        <v>0</v>
      </c>
      <c r="W160" s="33">
        <f t="shared" ca="1" si="84"/>
        <v>0</v>
      </c>
      <c r="X160" s="33">
        <f t="shared" ca="1" si="84"/>
        <v>0</v>
      </c>
      <c r="Y160" s="33">
        <f t="shared" ca="1" si="84"/>
        <v>0</v>
      </c>
      <c r="Z160" s="33">
        <f t="shared" ca="1" si="84"/>
        <v>0</v>
      </c>
      <c r="AA160" s="33">
        <f t="shared" ca="1" si="84"/>
        <v>0</v>
      </c>
      <c r="AB160" s="33">
        <f t="shared" ca="1" si="63"/>
        <v>0</v>
      </c>
      <c r="AC160" s="33">
        <f t="shared" ca="1" si="63"/>
        <v>0</v>
      </c>
      <c r="AD160" s="33">
        <f t="shared" ca="1" si="63"/>
        <v>0</v>
      </c>
      <c r="AE160" s="33">
        <f t="shared" ca="1" si="86"/>
        <v>0</v>
      </c>
      <c r="AF160" s="33">
        <f t="shared" ca="1" si="86"/>
        <v>0</v>
      </c>
      <c r="AG160" s="33">
        <f t="shared" ca="1" si="86"/>
        <v>0</v>
      </c>
      <c r="AH160" s="33">
        <f t="shared" ca="1" si="86"/>
        <v>0</v>
      </c>
      <c r="AI160" s="33">
        <f t="shared" ca="1" si="86"/>
        <v>0</v>
      </c>
      <c r="AJ160" s="33">
        <f t="shared" ca="1" si="86"/>
        <v>0</v>
      </c>
      <c r="AK160" s="33">
        <f t="shared" ca="1" si="86"/>
        <v>0</v>
      </c>
      <c r="AL160" s="33">
        <f t="shared" ca="1" si="86"/>
        <v>0</v>
      </c>
      <c r="AM160" s="33">
        <f t="shared" ca="1" si="86"/>
        <v>0</v>
      </c>
      <c r="AN160" s="33">
        <f t="shared" ca="1" si="86"/>
        <v>0</v>
      </c>
      <c r="AO160" s="33">
        <f t="shared" ca="1" si="87"/>
        <v>0</v>
      </c>
      <c r="AP160" s="33">
        <f t="shared" ca="1" si="87"/>
        <v>0</v>
      </c>
      <c r="AQ160" s="33">
        <f ca="1">SUMIFS(Amount_TI,Location_TI,$A160,FundingSource_TI,AQ$1)+SUMIFS(Amount_CS,Location_CS,$A160,Fundingsource_CS,AQ$1)+SUMIFS(Amount_ETL,Location_ETL,$A160,FundingSource_ETL,AQ$1)+SUMIFS(Amount_Other,Location_Other,$A160,FundingSource_Other,AQ$1)+SUMIFS('CSW Programs'!$J$4:$J$500,'CSW Programs'!$D$4:$D$500,'Location Totals'!$A160,'CSW Programs'!$I$4:$I$500,'School Mailing Address'!$Q$5)</f>
        <v>0</v>
      </c>
      <c r="AR160" s="33">
        <f ca="1">SUMIFS(Amount_TI,Location_TI,$A160,FundingSource_TI,AR$1)+SUMIFS(Amount_CS,Location_CS,$A160,Fundingsource_CS,AR$1)+SUMIFS(Amount_ETL,Location_ETL,$A160,FundingSource_ETL,AR$1)+SUMIFS(Amount_Other,Location_Other,$A160,FundingSource_Other,AR$1)+SUMIFS('CSW Programs'!$J$4:$J$500,'CSW Programs'!$D$4:$D$500,'Location Totals'!$A160,'CSW Programs'!$I$4:$I$500,'School Mailing Address'!$Q$6)</f>
        <v>0</v>
      </c>
      <c r="AS160" s="33">
        <f ca="1">SUMIFS(Amount_TI,Location_TI,$A160,FundingSource_TI,AS$1)+SUMIFS(Amount_CS,Location_CS,$A160,Fundingsource_CS,AS$1)+SUMIFS(Amount_ETL,Location_ETL,$A160,FundingSource_ETL,AS$1)+SUMIFS(Amount_Other,Location_Other,$A160,FundingSource_Other,AS$1)+SUMIFS('CSW Programs'!$J$4:$J$500,'CSW Programs'!$D$4:$D$500,'Location Totals'!$A160,'CSW Programs'!$I$4:$I$500,'School Mailing Address'!$Q$7)</f>
        <v>0</v>
      </c>
      <c r="AT160" s="33">
        <f ca="1">SUMIFS(Amount_TI,Location_TI,$A160,FundingSource_TI,AT$1)+SUMIFS(Amount_CS,Location_CS,$A160,Fundingsource_CS,AT$1)+SUMIFS(Amount_ETL,Location_ETL,$A160,FundingSource_ETL,AT$1)+SUMIFS(Amount_Other,Location_Other,$A160,FundingSource_Other,AT$1)+SUMIFS('CSW Programs'!$J$4:$J$500,'CSW Programs'!$D$4:$D$500,'Location Totals'!$A160,'CSW Programs'!$I$4:$I$500,'Location Totals'!$AT$1)</f>
        <v>0</v>
      </c>
      <c r="AU160" s="33">
        <f ca="1">SUMIFS(Amount_TI,Location_TI,$A160,FundingSource_TI,AU$1)+SUMIFS(Amount_CS,Location_CS,$A160,Fundingsource_CS,AU$1)+SUMIFS(Amount_ETL,Location_ETL,$A160,FundingSource_ETL,AU$1)+SUMIFS(Amount_Other,Location_Other,$A160,FundingSource_Other,AU$1)+SUMIFS('CSW Programs'!$J$4:$J$500,'CSW Programs'!$D$4:$D$500,'Location Totals'!$A160,'CSW Programs'!$I$4:$I$500,'Location Totals'!$AU$1)</f>
        <v>0</v>
      </c>
      <c r="AV160" s="33">
        <f ca="1">SUMIFS(Amount_TI,Location_TI,$A160,FundingSource_TI,AV$1)+SUMIFS(Amount_CS,Location_CS,$A160,Fundingsource_CS,AV$1)+SUMIFS(Amount_ETL,Location_ETL,$A160,FundingSource_ETL,AV$1)+SUMIFS(Amount_Other,Location_Other,$A160,FundingSource_Other,AV$1)+SUMIFS('CSW Programs'!$J$4:$J$500,'CSW Programs'!$D$4:$D$500,'Location Totals'!$A160,'CSW Programs'!$I$4:$I$500,'Location Totals'!$AV$1)</f>
        <v>0</v>
      </c>
      <c r="AW160" s="33"/>
      <c r="BR160" s="32">
        <v>159</v>
      </c>
      <c r="BT160" s="32">
        <v>159</v>
      </c>
    </row>
    <row r="161" spans="1:72" hidden="1" x14ac:dyDescent="0.2">
      <c r="A161" s="17" t="e">
        <f ca="1">IF('Cover Page'!$C$17&lt;&gt;"YES",IF(HLOOKUP($BZ$1,'District Label'!A:GR,BR161,FALSE)="","",(HLOOKUP($BZ$1,'District Label'!A:GR,BR161,FALSE))),OFFSET('BOCES SELECT'!$CH$4:$CH$402,,,COUNTIF('BOCES SELECT'!E:E,"&gt;0")))</f>
        <v>#N/A</v>
      </c>
      <c r="B161" s="33">
        <f t="shared" ca="1" si="71"/>
        <v>0</v>
      </c>
      <c r="C161" s="33">
        <f t="shared" ca="1" si="72"/>
        <v>0</v>
      </c>
      <c r="D161" s="33">
        <f t="shared" ca="1" si="67"/>
        <v>0</v>
      </c>
      <c r="E161" s="33">
        <f t="shared" ca="1" si="67"/>
        <v>0</v>
      </c>
      <c r="F161" s="33">
        <f t="shared" ca="1" si="67"/>
        <v>0</v>
      </c>
      <c r="G161" s="33">
        <f t="shared" ca="1" si="67"/>
        <v>0</v>
      </c>
      <c r="H161" s="33">
        <f t="shared" ca="1" si="85"/>
        <v>0</v>
      </c>
      <c r="I161" s="33">
        <f t="shared" ca="1" si="67"/>
        <v>0</v>
      </c>
      <c r="J161" s="50">
        <f t="shared" ca="1" si="73"/>
        <v>0</v>
      </c>
      <c r="K161" s="33">
        <f t="shared" ca="1" si="77"/>
        <v>0</v>
      </c>
      <c r="L161" s="33">
        <f t="shared" ca="1" si="74"/>
        <v>0</v>
      </c>
      <c r="M161" s="33">
        <f t="shared" ca="1" si="78"/>
        <v>0</v>
      </c>
      <c r="N161" s="33">
        <f t="shared" ca="1" si="75"/>
        <v>0</v>
      </c>
      <c r="O161" s="33">
        <f t="shared" ca="1" si="76"/>
        <v>0</v>
      </c>
      <c r="P161" s="33">
        <f t="shared" ca="1" si="81"/>
        <v>0</v>
      </c>
      <c r="Q161" s="33">
        <f t="shared" ca="1" si="81"/>
        <v>0</v>
      </c>
      <c r="R161" s="33">
        <f t="shared" ca="1" si="81"/>
        <v>0</v>
      </c>
      <c r="S161" s="33">
        <f t="shared" ca="1" si="81"/>
        <v>0</v>
      </c>
      <c r="T161" s="33">
        <f t="shared" ca="1" si="84"/>
        <v>0</v>
      </c>
      <c r="U161" s="33">
        <f t="shared" ca="1" si="84"/>
        <v>0</v>
      </c>
      <c r="V161" s="33">
        <f t="shared" ca="1" si="84"/>
        <v>0</v>
      </c>
      <c r="W161" s="33">
        <f t="shared" ca="1" si="84"/>
        <v>0</v>
      </c>
      <c r="X161" s="33">
        <f t="shared" ca="1" si="84"/>
        <v>0</v>
      </c>
      <c r="Y161" s="33">
        <f t="shared" ca="1" si="84"/>
        <v>0</v>
      </c>
      <c r="Z161" s="33">
        <f t="shared" ca="1" si="84"/>
        <v>0</v>
      </c>
      <c r="AA161" s="33">
        <f t="shared" ca="1" si="84"/>
        <v>0</v>
      </c>
      <c r="AB161" s="33">
        <f t="shared" ca="1" si="63"/>
        <v>0</v>
      </c>
      <c r="AC161" s="33">
        <f t="shared" ca="1" si="63"/>
        <v>0</v>
      </c>
      <c r="AD161" s="33">
        <f t="shared" ca="1" si="63"/>
        <v>0</v>
      </c>
      <c r="AE161" s="33">
        <f t="shared" ca="1" si="86"/>
        <v>0</v>
      </c>
      <c r="AF161" s="33">
        <f t="shared" ca="1" si="86"/>
        <v>0</v>
      </c>
      <c r="AG161" s="33">
        <f t="shared" ca="1" si="86"/>
        <v>0</v>
      </c>
      <c r="AH161" s="33">
        <f t="shared" ca="1" si="86"/>
        <v>0</v>
      </c>
      <c r="AI161" s="33">
        <f t="shared" ca="1" si="86"/>
        <v>0</v>
      </c>
      <c r="AJ161" s="33">
        <f t="shared" ca="1" si="86"/>
        <v>0</v>
      </c>
      <c r="AK161" s="33">
        <f t="shared" ca="1" si="86"/>
        <v>0</v>
      </c>
      <c r="AL161" s="33">
        <f t="shared" ca="1" si="86"/>
        <v>0</v>
      </c>
      <c r="AM161" s="33">
        <f t="shared" ca="1" si="86"/>
        <v>0</v>
      </c>
      <c r="AN161" s="33">
        <f t="shared" ca="1" si="86"/>
        <v>0</v>
      </c>
      <c r="AO161" s="33">
        <f t="shared" ca="1" si="87"/>
        <v>0</v>
      </c>
      <c r="AP161" s="33">
        <f t="shared" ca="1" si="87"/>
        <v>0</v>
      </c>
      <c r="AQ161" s="33">
        <f ca="1">SUMIFS(Amount_TI,Location_TI,$A161,FundingSource_TI,AQ$1)+SUMIFS(Amount_CS,Location_CS,$A161,Fundingsource_CS,AQ$1)+SUMIFS(Amount_ETL,Location_ETL,$A161,FundingSource_ETL,AQ$1)+SUMIFS(Amount_Other,Location_Other,$A161,FundingSource_Other,AQ$1)+SUMIFS('CSW Programs'!$J$4:$J$500,'CSW Programs'!$D$4:$D$500,'Location Totals'!$A161,'CSW Programs'!$I$4:$I$500,'School Mailing Address'!$Q$5)</f>
        <v>0</v>
      </c>
      <c r="AR161" s="33">
        <f ca="1">SUMIFS(Amount_TI,Location_TI,$A161,FundingSource_TI,AR$1)+SUMIFS(Amount_CS,Location_CS,$A161,Fundingsource_CS,AR$1)+SUMIFS(Amount_ETL,Location_ETL,$A161,FundingSource_ETL,AR$1)+SUMIFS(Amount_Other,Location_Other,$A161,FundingSource_Other,AR$1)+SUMIFS('CSW Programs'!$J$4:$J$500,'CSW Programs'!$D$4:$D$500,'Location Totals'!$A161,'CSW Programs'!$I$4:$I$500,'School Mailing Address'!$Q$6)</f>
        <v>0</v>
      </c>
      <c r="AS161" s="33">
        <f ca="1">SUMIFS(Amount_TI,Location_TI,$A161,FundingSource_TI,AS$1)+SUMIFS(Amount_CS,Location_CS,$A161,Fundingsource_CS,AS$1)+SUMIFS(Amount_ETL,Location_ETL,$A161,FundingSource_ETL,AS$1)+SUMIFS(Amount_Other,Location_Other,$A161,FundingSource_Other,AS$1)+SUMIFS('CSW Programs'!$J$4:$J$500,'CSW Programs'!$D$4:$D$500,'Location Totals'!$A161,'CSW Programs'!$I$4:$I$500,'School Mailing Address'!$Q$7)</f>
        <v>0</v>
      </c>
      <c r="AT161" s="33">
        <f ca="1">SUMIFS(Amount_TI,Location_TI,$A161,FundingSource_TI,AT$1)+SUMIFS(Amount_CS,Location_CS,$A161,Fundingsource_CS,AT$1)+SUMIFS(Amount_ETL,Location_ETL,$A161,FundingSource_ETL,AT$1)+SUMIFS(Amount_Other,Location_Other,$A161,FundingSource_Other,AT$1)+SUMIFS('CSW Programs'!$J$4:$J$500,'CSW Programs'!$D$4:$D$500,'Location Totals'!$A161,'CSW Programs'!$I$4:$I$500,'Location Totals'!$AT$1)</f>
        <v>0</v>
      </c>
      <c r="AU161" s="33">
        <f ca="1">SUMIFS(Amount_TI,Location_TI,$A161,FundingSource_TI,AU$1)+SUMIFS(Amount_CS,Location_CS,$A161,Fundingsource_CS,AU$1)+SUMIFS(Amount_ETL,Location_ETL,$A161,FundingSource_ETL,AU$1)+SUMIFS(Amount_Other,Location_Other,$A161,FundingSource_Other,AU$1)+SUMIFS('CSW Programs'!$J$4:$J$500,'CSW Programs'!$D$4:$D$500,'Location Totals'!$A161,'CSW Programs'!$I$4:$I$500,'Location Totals'!$AU$1)</f>
        <v>0</v>
      </c>
      <c r="AV161" s="33">
        <f ca="1">SUMIFS(Amount_TI,Location_TI,$A161,FundingSource_TI,AV$1)+SUMIFS(Amount_CS,Location_CS,$A161,Fundingsource_CS,AV$1)+SUMIFS(Amount_ETL,Location_ETL,$A161,FundingSource_ETL,AV$1)+SUMIFS(Amount_Other,Location_Other,$A161,FundingSource_Other,AV$1)+SUMIFS('CSW Programs'!$J$4:$J$500,'CSW Programs'!$D$4:$D$500,'Location Totals'!$A161,'CSW Programs'!$I$4:$I$500,'Location Totals'!$AV$1)</f>
        <v>0</v>
      </c>
      <c r="AW161" s="33"/>
      <c r="BR161" s="32">
        <v>160</v>
      </c>
      <c r="BT161" s="32">
        <v>160</v>
      </c>
    </row>
    <row r="162" spans="1:72" hidden="1" x14ac:dyDescent="0.2">
      <c r="A162" s="17" t="e">
        <f ca="1">IF('Cover Page'!$C$17&lt;&gt;"YES",IF(HLOOKUP($BZ$1,'District Label'!A:GR,BR162,FALSE)="","",(HLOOKUP($BZ$1,'District Label'!A:GR,BR162,FALSE))),OFFSET('BOCES SELECT'!$CH$4:$CH$402,,,COUNTIF('BOCES SELECT'!E:E,"&gt;0")))</f>
        <v>#N/A</v>
      </c>
      <c r="B162" s="33">
        <f t="shared" ca="1" si="71"/>
        <v>0</v>
      </c>
      <c r="C162" s="33">
        <f t="shared" ca="1" si="72"/>
        <v>0</v>
      </c>
      <c r="D162" s="33">
        <f t="shared" ca="1" si="67"/>
        <v>0</v>
      </c>
      <c r="E162" s="33">
        <f t="shared" ca="1" si="67"/>
        <v>0</v>
      </c>
      <c r="F162" s="33">
        <f t="shared" ca="1" si="67"/>
        <v>0</v>
      </c>
      <c r="G162" s="33">
        <f t="shared" ca="1" si="67"/>
        <v>0</v>
      </c>
      <c r="H162" s="33">
        <f t="shared" ca="1" si="85"/>
        <v>0</v>
      </c>
      <c r="I162" s="33">
        <f t="shared" ca="1" si="67"/>
        <v>0</v>
      </c>
      <c r="J162" s="50">
        <f t="shared" ca="1" si="73"/>
        <v>0</v>
      </c>
      <c r="K162" s="33">
        <f t="shared" ca="1" si="77"/>
        <v>0</v>
      </c>
      <c r="L162" s="33">
        <f t="shared" ca="1" si="74"/>
        <v>0</v>
      </c>
      <c r="M162" s="33">
        <f t="shared" ca="1" si="78"/>
        <v>0</v>
      </c>
      <c r="N162" s="33">
        <f t="shared" ca="1" si="75"/>
        <v>0</v>
      </c>
      <c r="O162" s="33">
        <f t="shared" ca="1" si="76"/>
        <v>0</v>
      </c>
      <c r="P162" s="33">
        <f t="shared" ca="1" si="81"/>
        <v>0</v>
      </c>
      <c r="Q162" s="33">
        <f t="shared" ca="1" si="81"/>
        <v>0</v>
      </c>
      <c r="R162" s="33">
        <f t="shared" ca="1" si="81"/>
        <v>0</v>
      </c>
      <c r="S162" s="33">
        <f t="shared" ca="1" si="81"/>
        <v>0</v>
      </c>
      <c r="T162" s="33">
        <f t="shared" ca="1" si="84"/>
        <v>0</v>
      </c>
      <c r="U162" s="33">
        <f t="shared" ca="1" si="84"/>
        <v>0</v>
      </c>
      <c r="V162" s="33">
        <f t="shared" ca="1" si="84"/>
        <v>0</v>
      </c>
      <c r="W162" s="33">
        <f t="shared" ca="1" si="84"/>
        <v>0</v>
      </c>
      <c r="X162" s="33">
        <f t="shared" ca="1" si="84"/>
        <v>0</v>
      </c>
      <c r="Y162" s="33">
        <f t="shared" ca="1" si="84"/>
        <v>0</v>
      </c>
      <c r="Z162" s="33">
        <f t="shared" ca="1" si="84"/>
        <v>0</v>
      </c>
      <c r="AA162" s="33">
        <f t="shared" ca="1" si="84"/>
        <v>0</v>
      </c>
      <c r="AB162" s="33">
        <f t="shared" ca="1" si="63"/>
        <v>0</v>
      </c>
      <c r="AC162" s="33">
        <f t="shared" ca="1" si="63"/>
        <v>0</v>
      </c>
      <c r="AD162" s="33">
        <f t="shared" ca="1" si="63"/>
        <v>0</v>
      </c>
      <c r="AE162" s="33">
        <f t="shared" ca="1" si="86"/>
        <v>0</v>
      </c>
      <c r="AF162" s="33">
        <f t="shared" ca="1" si="86"/>
        <v>0</v>
      </c>
      <c r="AG162" s="33">
        <f t="shared" ca="1" si="86"/>
        <v>0</v>
      </c>
      <c r="AH162" s="33">
        <f t="shared" ca="1" si="86"/>
        <v>0</v>
      </c>
      <c r="AI162" s="33">
        <f t="shared" ca="1" si="86"/>
        <v>0</v>
      </c>
      <c r="AJ162" s="33">
        <f t="shared" ca="1" si="86"/>
        <v>0</v>
      </c>
      <c r="AK162" s="33">
        <f t="shared" ca="1" si="86"/>
        <v>0</v>
      </c>
      <c r="AL162" s="33">
        <f t="shared" ca="1" si="86"/>
        <v>0</v>
      </c>
      <c r="AM162" s="33">
        <f t="shared" ca="1" si="86"/>
        <v>0</v>
      </c>
      <c r="AN162" s="33">
        <f t="shared" ca="1" si="86"/>
        <v>0</v>
      </c>
      <c r="AO162" s="33">
        <f t="shared" ca="1" si="87"/>
        <v>0</v>
      </c>
      <c r="AP162" s="33">
        <f t="shared" ca="1" si="87"/>
        <v>0</v>
      </c>
      <c r="AQ162" s="33">
        <f ca="1">SUMIFS(Amount_TI,Location_TI,$A162,FundingSource_TI,AQ$1)+SUMIFS(Amount_CS,Location_CS,$A162,Fundingsource_CS,AQ$1)+SUMIFS(Amount_ETL,Location_ETL,$A162,FundingSource_ETL,AQ$1)+SUMIFS(Amount_Other,Location_Other,$A162,FundingSource_Other,AQ$1)+SUMIFS('CSW Programs'!$J$4:$J$500,'CSW Programs'!$D$4:$D$500,'Location Totals'!$A162,'CSW Programs'!$I$4:$I$500,'School Mailing Address'!$Q$5)</f>
        <v>0</v>
      </c>
      <c r="AR162" s="33">
        <f ca="1">SUMIFS(Amount_TI,Location_TI,$A162,FundingSource_TI,AR$1)+SUMIFS(Amount_CS,Location_CS,$A162,Fundingsource_CS,AR$1)+SUMIFS(Amount_ETL,Location_ETL,$A162,FundingSource_ETL,AR$1)+SUMIFS(Amount_Other,Location_Other,$A162,FundingSource_Other,AR$1)+SUMIFS('CSW Programs'!$J$4:$J$500,'CSW Programs'!$D$4:$D$500,'Location Totals'!$A162,'CSW Programs'!$I$4:$I$500,'School Mailing Address'!$Q$6)</f>
        <v>0</v>
      </c>
      <c r="AS162" s="33">
        <f ca="1">SUMIFS(Amount_TI,Location_TI,$A162,FundingSource_TI,AS$1)+SUMIFS(Amount_CS,Location_CS,$A162,Fundingsource_CS,AS$1)+SUMIFS(Amount_ETL,Location_ETL,$A162,FundingSource_ETL,AS$1)+SUMIFS(Amount_Other,Location_Other,$A162,FundingSource_Other,AS$1)+SUMIFS('CSW Programs'!$J$4:$J$500,'CSW Programs'!$D$4:$D$500,'Location Totals'!$A162,'CSW Programs'!$I$4:$I$500,'School Mailing Address'!$Q$7)</f>
        <v>0</v>
      </c>
      <c r="AT162" s="33">
        <f ca="1">SUMIFS(Amount_TI,Location_TI,$A162,FundingSource_TI,AT$1)+SUMIFS(Amount_CS,Location_CS,$A162,Fundingsource_CS,AT$1)+SUMIFS(Amount_ETL,Location_ETL,$A162,FundingSource_ETL,AT$1)+SUMIFS(Amount_Other,Location_Other,$A162,FundingSource_Other,AT$1)+SUMIFS('CSW Programs'!$J$4:$J$500,'CSW Programs'!$D$4:$D$500,'Location Totals'!$A162,'CSW Programs'!$I$4:$I$500,'Location Totals'!$AT$1)</f>
        <v>0</v>
      </c>
      <c r="AU162" s="33">
        <f ca="1">SUMIFS(Amount_TI,Location_TI,$A162,FundingSource_TI,AU$1)+SUMIFS(Amount_CS,Location_CS,$A162,Fundingsource_CS,AU$1)+SUMIFS(Amount_ETL,Location_ETL,$A162,FundingSource_ETL,AU$1)+SUMIFS(Amount_Other,Location_Other,$A162,FundingSource_Other,AU$1)+SUMIFS('CSW Programs'!$J$4:$J$500,'CSW Programs'!$D$4:$D$500,'Location Totals'!$A162,'CSW Programs'!$I$4:$I$500,'Location Totals'!$AU$1)</f>
        <v>0</v>
      </c>
      <c r="AV162" s="33">
        <f ca="1">SUMIFS(Amount_TI,Location_TI,$A162,FundingSource_TI,AV$1)+SUMIFS(Amount_CS,Location_CS,$A162,Fundingsource_CS,AV$1)+SUMIFS(Amount_ETL,Location_ETL,$A162,FundingSource_ETL,AV$1)+SUMIFS(Amount_Other,Location_Other,$A162,FundingSource_Other,AV$1)+SUMIFS('CSW Programs'!$J$4:$J$500,'CSW Programs'!$D$4:$D$500,'Location Totals'!$A162,'CSW Programs'!$I$4:$I$500,'Location Totals'!$AV$1)</f>
        <v>0</v>
      </c>
      <c r="AW162" s="33"/>
      <c r="BR162" s="32">
        <v>161</v>
      </c>
      <c r="BT162" s="32">
        <v>161</v>
      </c>
    </row>
    <row r="163" spans="1:72" hidden="1" x14ac:dyDescent="0.2">
      <c r="A163" s="17" t="e">
        <f ca="1">IF('Cover Page'!$C$17&lt;&gt;"YES",IF(HLOOKUP($BZ$1,'District Label'!A:GR,BR163,FALSE)="","",(HLOOKUP($BZ$1,'District Label'!A:GR,BR163,FALSE))),OFFSET('BOCES SELECT'!$CH$4:$CH$402,,,COUNTIF('BOCES SELECT'!E:E,"&gt;0")))</f>
        <v>#N/A</v>
      </c>
      <c r="B163" s="33">
        <f t="shared" ca="1" si="71"/>
        <v>0</v>
      </c>
      <c r="C163" s="33">
        <f t="shared" ca="1" si="72"/>
        <v>0</v>
      </c>
      <c r="D163" s="33">
        <f t="shared" ca="1" si="67"/>
        <v>0</v>
      </c>
      <c r="E163" s="33">
        <f t="shared" ca="1" si="67"/>
        <v>0</v>
      </c>
      <c r="F163" s="33">
        <f t="shared" ca="1" si="67"/>
        <v>0</v>
      </c>
      <c r="G163" s="33">
        <f t="shared" ca="1" si="67"/>
        <v>0</v>
      </c>
      <c r="H163" s="33">
        <f t="shared" ca="1" si="85"/>
        <v>0</v>
      </c>
      <c r="I163" s="33">
        <f t="shared" ca="1" si="67"/>
        <v>0</v>
      </c>
      <c r="J163" s="50">
        <f t="shared" ca="1" si="73"/>
        <v>0</v>
      </c>
      <c r="K163" s="33">
        <f t="shared" ca="1" si="77"/>
        <v>0</v>
      </c>
      <c r="L163" s="33">
        <f t="shared" ca="1" si="74"/>
        <v>0</v>
      </c>
      <c r="M163" s="33">
        <f t="shared" ca="1" si="78"/>
        <v>0</v>
      </c>
      <c r="N163" s="33">
        <f t="shared" ca="1" si="75"/>
        <v>0</v>
      </c>
      <c r="O163" s="33">
        <f t="shared" ca="1" si="76"/>
        <v>0</v>
      </c>
      <c r="P163" s="33">
        <f t="shared" ca="1" si="81"/>
        <v>0</v>
      </c>
      <c r="Q163" s="33">
        <f t="shared" ca="1" si="81"/>
        <v>0</v>
      </c>
      <c r="R163" s="33">
        <f t="shared" ca="1" si="81"/>
        <v>0</v>
      </c>
      <c r="S163" s="33">
        <f t="shared" ca="1" si="81"/>
        <v>0</v>
      </c>
      <c r="T163" s="33">
        <f t="shared" ca="1" si="84"/>
        <v>0</v>
      </c>
      <c r="U163" s="33">
        <f t="shared" ca="1" si="84"/>
        <v>0</v>
      </c>
      <c r="V163" s="33">
        <f t="shared" ca="1" si="84"/>
        <v>0</v>
      </c>
      <c r="W163" s="33">
        <f t="shared" ca="1" si="84"/>
        <v>0</v>
      </c>
      <c r="X163" s="33">
        <f t="shared" ca="1" si="84"/>
        <v>0</v>
      </c>
      <c r="Y163" s="33">
        <f t="shared" ca="1" si="84"/>
        <v>0</v>
      </c>
      <c r="Z163" s="33">
        <f t="shared" ca="1" si="84"/>
        <v>0</v>
      </c>
      <c r="AA163" s="33">
        <f t="shared" ca="1" si="84"/>
        <v>0</v>
      </c>
      <c r="AB163" s="33">
        <f t="shared" ca="1" si="63"/>
        <v>0</v>
      </c>
      <c r="AC163" s="33">
        <f t="shared" ca="1" si="63"/>
        <v>0</v>
      </c>
      <c r="AD163" s="33">
        <f t="shared" ca="1" si="63"/>
        <v>0</v>
      </c>
      <c r="AE163" s="33">
        <f t="shared" ca="1" si="86"/>
        <v>0</v>
      </c>
      <c r="AF163" s="33">
        <f t="shared" ca="1" si="86"/>
        <v>0</v>
      </c>
      <c r="AG163" s="33">
        <f t="shared" ca="1" si="86"/>
        <v>0</v>
      </c>
      <c r="AH163" s="33">
        <f t="shared" ca="1" si="86"/>
        <v>0</v>
      </c>
      <c r="AI163" s="33">
        <f t="shared" ca="1" si="86"/>
        <v>0</v>
      </c>
      <c r="AJ163" s="33">
        <f t="shared" ca="1" si="86"/>
        <v>0</v>
      </c>
      <c r="AK163" s="33">
        <f t="shared" ca="1" si="86"/>
        <v>0</v>
      </c>
      <c r="AL163" s="33">
        <f t="shared" ca="1" si="86"/>
        <v>0</v>
      </c>
      <c r="AM163" s="33">
        <f t="shared" ca="1" si="86"/>
        <v>0</v>
      </c>
      <c r="AN163" s="33">
        <f t="shared" ca="1" si="86"/>
        <v>0</v>
      </c>
      <c r="AO163" s="33">
        <f t="shared" ca="1" si="87"/>
        <v>0</v>
      </c>
      <c r="AP163" s="33">
        <f t="shared" ca="1" si="87"/>
        <v>0</v>
      </c>
      <c r="AQ163" s="33">
        <f ca="1">SUMIFS(Amount_TI,Location_TI,$A163,FundingSource_TI,AQ$1)+SUMIFS(Amount_CS,Location_CS,$A163,Fundingsource_CS,AQ$1)+SUMIFS(Amount_ETL,Location_ETL,$A163,FundingSource_ETL,AQ$1)+SUMIFS(Amount_Other,Location_Other,$A163,FundingSource_Other,AQ$1)+SUMIFS('CSW Programs'!$J$4:$J$500,'CSW Programs'!$D$4:$D$500,'Location Totals'!$A163,'CSW Programs'!$I$4:$I$500,'School Mailing Address'!$Q$5)</f>
        <v>0</v>
      </c>
      <c r="AR163" s="33">
        <f ca="1">SUMIFS(Amount_TI,Location_TI,$A163,FundingSource_TI,AR$1)+SUMIFS(Amount_CS,Location_CS,$A163,Fundingsource_CS,AR$1)+SUMIFS(Amount_ETL,Location_ETL,$A163,FundingSource_ETL,AR$1)+SUMIFS(Amount_Other,Location_Other,$A163,FundingSource_Other,AR$1)+SUMIFS('CSW Programs'!$J$4:$J$500,'CSW Programs'!$D$4:$D$500,'Location Totals'!$A163,'CSW Programs'!$I$4:$I$500,'School Mailing Address'!$Q$6)</f>
        <v>0</v>
      </c>
      <c r="AS163" s="33">
        <f ca="1">SUMIFS(Amount_TI,Location_TI,$A163,FundingSource_TI,AS$1)+SUMIFS(Amount_CS,Location_CS,$A163,Fundingsource_CS,AS$1)+SUMIFS(Amount_ETL,Location_ETL,$A163,FundingSource_ETL,AS$1)+SUMIFS(Amount_Other,Location_Other,$A163,FundingSource_Other,AS$1)+SUMIFS('CSW Programs'!$J$4:$J$500,'CSW Programs'!$D$4:$D$500,'Location Totals'!$A163,'CSW Programs'!$I$4:$I$500,'School Mailing Address'!$Q$7)</f>
        <v>0</v>
      </c>
      <c r="AT163" s="33">
        <f ca="1">SUMIFS(Amount_TI,Location_TI,$A163,FundingSource_TI,AT$1)+SUMIFS(Amount_CS,Location_CS,$A163,Fundingsource_CS,AT$1)+SUMIFS(Amount_ETL,Location_ETL,$A163,FundingSource_ETL,AT$1)+SUMIFS(Amount_Other,Location_Other,$A163,FundingSource_Other,AT$1)+SUMIFS('CSW Programs'!$J$4:$J$500,'CSW Programs'!$D$4:$D$500,'Location Totals'!$A163,'CSW Programs'!$I$4:$I$500,'Location Totals'!$AT$1)</f>
        <v>0</v>
      </c>
      <c r="AU163" s="33">
        <f ca="1">SUMIFS(Amount_TI,Location_TI,$A163,FundingSource_TI,AU$1)+SUMIFS(Amount_CS,Location_CS,$A163,Fundingsource_CS,AU$1)+SUMIFS(Amount_ETL,Location_ETL,$A163,FundingSource_ETL,AU$1)+SUMIFS(Amount_Other,Location_Other,$A163,FundingSource_Other,AU$1)+SUMIFS('CSW Programs'!$J$4:$J$500,'CSW Programs'!$D$4:$D$500,'Location Totals'!$A163,'CSW Programs'!$I$4:$I$500,'Location Totals'!$AU$1)</f>
        <v>0</v>
      </c>
      <c r="AV163" s="33">
        <f ca="1">SUMIFS(Amount_TI,Location_TI,$A163,FundingSource_TI,AV$1)+SUMIFS(Amount_CS,Location_CS,$A163,Fundingsource_CS,AV$1)+SUMIFS(Amount_ETL,Location_ETL,$A163,FundingSource_ETL,AV$1)+SUMIFS(Amount_Other,Location_Other,$A163,FundingSource_Other,AV$1)+SUMIFS('CSW Programs'!$J$4:$J$500,'CSW Programs'!$D$4:$D$500,'Location Totals'!$A163,'CSW Programs'!$I$4:$I$500,'Location Totals'!$AV$1)</f>
        <v>0</v>
      </c>
      <c r="AW163" s="33"/>
      <c r="BR163" s="32">
        <v>162</v>
      </c>
      <c r="BT163" s="32">
        <v>162</v>
      </c>
    </row>
    <row r="164" spans="1:72" hidden="1" x14ac:dyDescent="0.2">
      <c r="A164" s="17" t="e">
        <f ca="1">IF('Cover Page'!$C$17&lt;&gt;"YES",IF(HLOOKUP($BZ$1,'District Label'!A:GR,BR164,FALSE)="","",(HLOOKUP($BZ$1,'District Label'!A:GR,BR164,FALSE))),OFFSET('BOCES SELECT'!$CH$4:$CH$402,,,COUNTIF('BOCES SELECT'!E:E,"&gt;0")))</f>
        <v>#N/A</v>
      </c>
      <c r="B164" s="33">
        <f t="shared" ca="1" si="71"/>
        <v>0</v>
      </c>
      <c r="C164" s="33">
        <f t="shared" ca="1" si="72"/>
        <v>0</v>
      </c>
      <c r="D164" s="33">
        <f t="shared" ca="1" si="67"/>
        <v>0</v>
      </c>
      <c r="E164" s="33">
        <f t="shared" ca="1" si="67"/>
        <v>0</v>
      </c>
      <c r="F164" s="33">
        <f t="shared" ca="1" si="67"/>
        <v>0</v>
      </c>
      <c r="G164" s="33">
        <f t="shared" ca="1" si="67"/>
        <v>0</v>
      </c>
      <c r="H164" s="33">
        <f t="shared" ca="1" si="85"/>
        <v>0</v>
      </c>
      <c r="I164" s="33">
        <f t="shared" ca="1" si="67"/>
        <v>0</v>
      </c>
      <c r="J164" s="50">
        <f t="shared" ca="1" si="73"/>
        <v>0</v>
      </c>
      <c r="K164" s="33">
        <f t="shared" ca="1" si="77"/>
        <v>0</v>
      </c>
      <c r="L164" s="33">
        <f t="shared" ca="1" si="74"/>
        <v>0</v>
      </c>
      <c r="M164" s="33">
        <f t="shared" ca="1" si="78"/>
        <v>0</v>
      </c>
      <c r="N164" s="33">
        <f t="shared" ca="1" si="75"/>
        <v>0</v>
      </c>
      <c r="O164" s="33">
        <f t="shared" ca="1" si="76"/>
        <v>0</v>
      </c>
      <c r="P164" s="33">
        <f t="shared" ref="P164:S183" ca="1" si="88">SUMIFS(Amount_TI,Location_TI,$A164,Program_TI,P$1)+SUMIFS(Amount_CS,Location_CS,$A164,Program_CS,P$1)+SUMIFS(Amount_ETL,Location_ETL,$A164,Program_ETL,P$1)+SUMIFS(Amount_Other,Location_Other,$A164,Program_Other,P$1)</f>
        <v>0</v>
      </c>
      <c r="Q164" s="33">
        <f t="shared" ca="1" si="88"/>
        <v>0</v>
      </c>
      <c r="R164" s="33">
        <f t="shared" ca="1" si="88"/>
        <v>0</v>
      </c>
      <c r="S164" s="33">
        <f t="shared" ca="1" si="88"/>
        <v>0</v>
      </c>
      <c r="T164" s="33">
        <f t="shared" ca="1" si="84"/>
        <v>0</v>
      </c>
      <c r="U164" s="33">
        <f t="shared" ca="1" si="84"/>
        <v>0</v>
      </c>
      <c r="V164" s="33">
        <f t="shared" ca="1" si="84"/>
        <v>0</v>
      </c>
      <c r="W164" s="33">
        <f t="shared" ca="1" si="84"/>
        <v>0</v>
      </c>
      <c r="X164" s="33">
        <f t="shared" ca="1" si="84"/>
        <v>0</v>
      </c>
      <c r="Y164" s="33">
        <f t="shared" ca="1" si="84"/>
        <v>0</v>
      </c>
      <c r="Z164" s="33">
        <f t="shared" ca="1" si="84"/>
        <v>0</v>
      </c>
      <c r="AA164" s="33">
        <f t="shared" ca="1" si="84"/>
        <v>0</v>
      </c>
      <c r="AB164" s="33">
        <f t="shared" ca="1" si="63"/>
        <v>0</v>
      </c>
      <c r="AC164" s="33">
        <f t="shared" ca="1" si="63"/>
        <v>0</v>
      </c>
      <c r="AD164" s="33">
        <f t="shared" ca="1" si="63"/>
        <v>0</v>
      </c>
      <c r="AE164" s="33">
        <f t="shared" ref="AE164:AN173" ca="1" si="89">SUMIFS(Amount_TI,Location_TI,$A164,FundingSource_TI,AE$1)+SUMIFS(Amount_CS,Location_CS,$A164,Fundingsource_CS,AE$1)+SUMIFS(Amount_ETL,Location_ETL,$A164,FundingSource_ETL,AE$1)+SUMIFS(Amount_Other,Location_Other,$A164,FundingSource_Other,AE$1)</f>
        <v>0</v>
      </c>
      <c r="AF164" s="33">
        <f t="shared" ca="1" si="89"/>
        <v>0</v>
      </c>
      <c r="AG164" s="33">
        <f t="shared" ca="1" si="89"/>
        <v>0</v>
      </c>
      <c r="AH164" s="33">
        <f t="shared" ca="1" si="89"/>
        <v>0</v>
      </c>
      <c r="AI164" s="33">
        <f t="shared" ca="1" si="89"/>
        <v>0</v>
      </c>
      <c r="AJ164" s="33">
        <f t="shared" ca="1" si="89"/>
        <v>0</v>
      </c>
      <c r="AK164" s="33">
        <f t="shared" ca="1" si="89"/>
        <v>0</v>
      </c>
      <c r="AL164" s="33">
        <f t="shared" ca="1" si="89"/>
        <v>0</v>
      </c>
      <c r="AM164" s="33">
        <f t="shared" ca="1" si="89"/>
        <v>0</v>
      </c>
      <c r="AN164" s="33">
        <f t="shared" ca="1" si="89"/>
        <v>0</v>
      </c>
      <c r="AO164" s="33">
        <f t="shared" ref="AO164:AP173" ca="1" si="90">SUMIFS(Amount_TI,Location_TI,$A164,FundingSource_TI,AO$1)+SUMIFS(Amount_CS,Location_CS,$A164,Fundingsource_CS,AO$1)+SUMIFS(Amount_ETL,Location_ETL,$A164,FundingSource_ETL,AO$1)+SUMIFS(Amount_Other,Location_Other,$A164,FundingSource_Other,AO$1)</f>
        <v>0</v>
      </c>
      <c r="AP164" s="33">
        <f t="shared" ca="1" si="90"/>
        <v>0</v>
      </c>
      <c r="AQ164" s="33">
        <f ca="1">SUMIFS(Amount_TI,Location_TI,$A164,FundingSource_TI,AQ$1)+SUMIFS(Amount_CS,Location_CS,$A164,Fundingsource_CS,AQ$1)+SUMIFS(Amount_ETL,Location_ETL,$A164,FundingSource_ETL,AQ$1)+SUMIFS(Amount_Other,Location_Other,$A164,FundingSource_Other,AQ$1)+SUMIFS('CSW Programs'!$J$4:$J$500,'CSW Programs'!$D$4:$D$500,'Location Totals'!$A164,'CSW Programs'!$I$4:$I$500,'School Mailing Address'!$Q$5)</f>
        <v>0</v>
      </c>
      <c r="AR164" s="33">
        <f ca="1">SUMIFS(Amount_TI,Location_TI,$A164,FundingSource_TI,AR$1)+SUMIFS(Amount_CS,Location_CS,$A164,Fundingsource_CS,AR$1)+SUMIFS(Amount_ETL,Location_ETL,$A164,FundingSource_ETL,AR$1)+SUMIFS(Amount_Other,Location_Other,$A164,FundingSource_Other,AR$1)+SUMIFS('CSW Programs'!$J$4:$J$500,'CSW Programs'!$D$4:$D$500,'Location Totals'!$A164,'CSW Programs'!$I$4:$I$500,'School Mailing Address'!$Q$6)</f>
        <v>0</v>
      </c>
      <c r="AS164" s="33">
        <f ca="1">SUMIFS(Amount_TI,Location_TI,$A164,FundingSource_TI,AS$1)+SUMIFS(Amount_CS,Location_CS,$A164,Fundingsource_CS,AS$1)+SUMIFS(Amount_ETL,Location_ETL,$A164,FundingSource_ETL,AS$1)+SUMIFS(Amount_Other,Location_Other,$A164,FundingSource_Other,AS$1)+SUMIFS('CSW Programs'!$J$4:$J$500,'CSW Programs'!$D$4:$D$500,'Location Totals'!$A164,'CSW Programs'!$I$4:$I$500,'School Mailing Address'!$Q$7)</f>
        <v>0</v>
      </c>
      <c r="AT164" s="33">
        <f ca="1">SUMIFS(Amount_TI,Location_TI,$A164,FundingSource_TI,AT$1)+SUMIFS(Amount_CS,Location_CS,$A164,Fundingsource_CS,AT$1)+SUMIFS(Amount_ETL,Location_ETL,$A164,FundingSource_ETL,AT$1)+SUMIFS(Amount_Other,Location_Other,$A164,FundingSource_Other,AT$1)+SUMIFS('CSW Programs'!$J$4:$J$500,'CSW Programs'!$D$4:$D$500,'Location Totals'!$A164,'CSW Programs'!$I$4:$I$500,'Location Totals'!$AT$1)</f>
        <v>0</v>
      </c>
      <c r="AU164" s="33">
        <f ca="1">SUMIFS(Amount_TI,Location_TI,$A164,FundingSource_TI,AU$1)+SUMIFS(Amount_CS,Location_CS,$A164,Fundingsource_CS,AU$1)+SUMIFS(Amount_ETL,Location_ETL,$A164,FundingSource_ETL,AU$1)+SUMIFS(Amount_Other,Location_Other,$A164,FundingSource_Other,AU$1)+SUMIFS('CSW Programs'!$J$4:$J$500,'CSW Programs'!$D$4:$D$500,'Location Totals'!$A164,'CSW Programs'!$I$4:$I$500,'Location Totals'!$AU$1)</f>
        <v>0</v>
      </c>
      <c r="AV164" s="33">
        <f ca="1">SUMIFS(Amount_TI,Location_TI,$A164,FundingSource_TI,AV$1)+SUMIFS(Amount_CS,Location_CS,$A164,Fundingsource_CS,AV$1)+SUMIFS(Amount_ETL,Location_ETL,$A164,FundingSource_ETL,AV$1)+SUMIFS(Amount_Other,Location_Other,$A164,FundingSource_Other,AV$1)+SUMIFS('CSW Programs'!$J$4:$J$500,'CSW Programs'!$D$4:$D$500,'Location Totals'!$A164,'CSW Programs'!$I$4:$I$500,'Location Totals'!$AV$1)</f>
        <v>0</v>
      </c>
      <c r="AW164" s="33"/>
      <c r="BR164" s="32">
        <v>163</v>
      </c>
      <c r="BT164" s="32">
        <v>163</v>
      </c>
    </row>
    <row r="165" spans="1:72" hidden="1" x14ac:dyDescent="0.2">
      <c r="A165" s="17" t="e">
        <f ca="1">IF('Cover Page'!$C$17&lt;&gt;"YES",IF(HLOOKUP($BZ$1,'District Label'!A:GR,BR165,FALSE)="","",(HLOOKUP($BZ$1,'District Label'!A:GR,BR165,FALSE))),OFFSET('BOCES SELECT'!$CH$4:$CH$402,,,COUNTIF('BOCES SELECT'!E:E,"&gt;0")))</f>
        <v>#N/A</v>
      </c>
      <c r="B165" s="33">
        <f t="shared" ca="1" si="71"/>
        <v>0</v>
      </c>
      <c r="C165" s="33">
        <f t="shared" ca="1" si="72"/>
        <v>0</v>
      </c>
      <c r="D165" s="33">
        <f t="shared" ca="1" si="67"/>
        <v>0</v>
      </c>
      <c r="E165" s="33">
        <f t="shared" ca="1" si="67"/>
        <v>0</v>
      </c>
      <c r="F165" s="33">
        <f t="shared" ca="1" si="67"/>
        <v>0</v>
      </c>
      <c r="G165" s="33">
        <f t="shared" ca="1" si="67"/>
        <v>0</v>
      </c>
      <c r="H165" s="33">
        <f t="shared" ca="1" si="85"/>
        <v>0</v>
      </c>
      <c r="I165" s="33">
        <f t="shared" ca="1" si="67"/>
        <v>0</v>
      </c>
      <c r="J165" s="50">
        <f t="shared" ca="1" si="73"/>
        <v>0</v>
      </c>
      <c r="K165" s="33">
        <f t="shared" ca="1" si="77"/>
        <v>0</v>
      </c>
      <c r="L165" s="33">
        <f t="shared" ca="1" si="74"/>
        <v>0</v>
      </c>
      <c r="M165" s="33">
        <f t="shared" ca="1" si="78"/>
        <v>0</v>
      </c>
      <c r="N165" s="33">
        <f t="shared" ca="1" si="75"/>
        <v>0</v>
      </c>
      <c r="O165" s="33">
        <f t="shared" ca="1" si="76"/>
        <v>0</v>
      </c>
      <c r="P165" s="33">
        <f t="shared" ca="1" si="88"/>
        <v>0</v>
      </c>
      <c r="Q165" s="33">
        <f t="shared" ca="1" si="88"/>
        <v>0</v>
      </c>
      <c r="R165" s="33">
        <f t="shared" ca="1" si="88"/>
        <v>0</v>
      </c>
      <c r="S165" s="33">
        <f t="shared" ca="1" si="88"/>
        <v>0</v>
      </c>
      <c r="T165" s="33">
        <f t="shared" ca="1" si="84"/>
        <v>0</v>
      </c>
      <c r="U165" s="33">
        <f t="shared" ca="1" si="84"/>
        <v>0</v>
      </c>
      <c r="V165" s="33">
        <f t="shared" ca="1" si="84"/>
        <v>0</v>
      </c>
      <c r="W165" s="33">
        <f t="shared" ca="1" si="84"/>
        <v>0</v>
      </c>
      <c r="X165" s="33">
        <f t="shared" ca="1" si="84"/>
        <v>0</v>
      </c>
      <c r="Y165" s="33">
        <f t="shared" ca="1" si="84"/>
        <v>0</v>
      </c>
      <c r="Z165" s="33">
        <f t="shared" ca="1" si="84"/>
        <v>0</v>
      </c>
      <c r="AA165" s="33">
        <f t="shared" ca="1" si="84"/>
        <v>0</v>
      </c>
      <c r="AB165" s="33">
        <f t="shared" ca="1" si="63"/>
        <v>0</v>
      </c>
      <c r="AC165" s="33">
        <f t="shared" ca="1" si="63"/>
        <v>0</v>
      </c>
      <c r="AD165" s="33">
        <f t="shared" ca="1" si="63"/>
        <v>0</v>
      </c>
      <c r="AE165" s="33">
        <f t="shared" ca="1" si="89"/>
        <v>0</v>
      </c>
      <c r="AF165" s="33">
        <f t="shared" ca="1" si="89"/>
        <v>0</v>
      </c>
      <c r="AG165" s="33">
        <f t="shared" ca="1" si="89"/>
        <v>0</v>
      </c>
      <c r="AH165" s="33">
        <f t="shared" ca="1" si="89"/>
        <v>0</v>
      </c>
      <c r="AI165" s="33">
        <f t="shared" ca="1" si="89"/>
        <v>0</v>
      </c>
      <c r="AJ165" s="33">
        <f t="shared" ca="1" si="89"/>
        <v>0</v>
      </c>
      <c r="AK165" s="33">
        <f t="shared" ca="1" si="89"/>
        <v>0</v>
      </c>
      <c r="AL165" s="33">
        <f t="shared" ca="1" si="89"/>
        <v>0</v>
      </c>
      <c r="AM165" s="33">
        <f t="shared" ca="1" si="89"/>
        <v>0</v>
      </c>
      <c r="AN165" s="33">
        <f t="shared" ca="1" si="89"/>
        <v>0</v>
      </c>
      <c r="AO165" s="33">
        <f t="shared" ca="1" si="90"/>
        <v>0</v>
      </c>
      <c r="AP165" s="33">
        <f t="shared" ca="1" si="90"/>
        <v>0</v>
      </c>
      <c r="AQ165" s="33">
        <f ca="1">SUMIFS(Amount_TI,Location_TI,$A165,FundingSource_TI,AQ$1)+SUMIFS(Amount_CS,Location_CS,$A165,Fundingsource_CS,AQ$1)+SUMIFS(Amount_ETL,Location_ETL,$A165,FundingSource_ETL,AQ$1)+SUMIFS(Amount_Other,Location_Other,$A165,FundingSource_Other,AQ$1)+SUMIFS('CSW Programs'!$J$4:$J$500,'CSW Programs'!$D$4:$D$500,'Location Totals'!$A165,'CSW Programs'!$I$4:$I$500,'School Mailing Address'!$Q$5)</f>
        <v>0</v>
      </c>
      <c r="AR165" s="33">
        <f ca="1">SUMIFS(Amount_TI,Location_TI,$A165,FundingSource_TI,AR$1)+SUMIFS(Amount_CS,Location_CS,$A165,Fundingsource_CS,AR$1)+SUMIFS(Amount_ETL,Location_ETL,$A165,FundingSource_ETL,AR$1)+SUMIFS(Amount_Other,Location_Other,$A165,FundingSource_Other,AR$1)+SUMIFS('CSW Programs'!$J$4:$J$500,'CSW Programs'!$D$4:$D$500,'Location Totals'!$A165,'CSW Programs'!$I$4:$I$500,'School Mailing Address'!$Q$6)</f>
        <v>0</v>
      </c>
      <c r="AS165" s="33">
        <f ca="1">SUMIFS(Amount_TI,Location_TI,$A165,FundingSource_TI,AS$1)+SUMIFS(Amount_CS,Location_CS,$A165,Fundingsource_CS,AS$1)+SUMIFS(Amount_ETL,Location_ETL,$A165,FundingSource_ETL,AS$1)+SUMIFS(Amount_Other,Location_Other,$A165,FundingSource_Other,AS$1)+SUMIFS('CSW Programs'!$J$4:$J$500,'CSW Programs'!$D$4:$D$500,'Location Totals'!$A165,'CSW Programs'!$I$4:$I$500,'School Mailing Address'!$Q$7)</f>
        <v>0</v>
      </c>
      <c r="AT165" s="33">
        <f ca="1">SUMIFS(Amount_TI,Location_TI,$A165,FundingSource_TI,AT$1)+SUMIFS(Amount_CS,Location_CS,$A165,Fundingsource_CS,AT$1)+SUMIFS(Amount_ETL,Location_ETL,$A165,FundingSource_ETL,AT$1)+SUMIFS(Amount_Other,Location_Other,$A165,FundingSource_Other,AT$1)+SUMIFS('CSW Programs'!$J$4:$J$500,'CSW Programs'!$D$4:$D$500,'Location Totals'!$A165,'CSW Programs'!$I$4:$I$500,'Location Totals'!$AT$1)</f>
        <v>0</v>
      </c>
      <c r="AU165" s="33">
        <f ca="1">SUMIFS(Amount_TI,Location_TI,$A165,FundingSource_TI,AU$1)+SUMIFS(Amount_CS,Location_CS,$A165,Fundingsource_CS,AU$1)+SUMIFS(Amount_ETL,Location_ETL,$A165,FundingSource_ETL,AU$1)+SUMIFS(Amount_Other,Location_Other,$A165,FundingSource_Other,AU$1)+SUMIFS('CSW Programs'!$J$4:$J$500,'CSW Programs'!$D$4:$D$500,'Location Totals'!$A165,'CSW Programs'!$I$4:$I$500,'Location Totals'!$AU$1)</f>
        <v>0</v>
      </c>
      <c r="AV165" s="33">
        <f ca="1">SUMIFS(Amount_TI,Location_TI,$A165,FundingSource_TI,AV$1)+SUMIFS(Amount_CS,Location_CS,$A165,Fundingsource_CS,AV$1)+SUMIFS(Amount_ETL,Location_ETL,$A165,FundingSource_ETL,AV$1)+SUMIFS(Amount_Other,Location_Other,$A165,FundingSource_Other,AV$1)+SUMIFS('CSW Programs'!$J$4:$J$500,'CSW Programs'!$D$4:$D$500,'Location Totals'!$A165,'CSW Programs'!$I$4:$I$500,'Location Totals'!$AV$1)</f>
        <v>0</v>
      </c>
      <c r="AW165" s="33"/>
      <c r="BR165" s="32">
        <v>164</v>
      </c>
      <c r="BT165" s="32">
        <v>164</v>
      </c>
    </row>
    <row r="166" spans="1:72" hidden="1" x14ac:dyDescent="0.2">
      <c r="A166" s="17" t="e">
        <f ca="1">IF('Cover Page'!$C$17&lt;&gt;"YES",IF(HLOOKUP($BZ$1,'District Label'!A:GR,BR166,FALSE)="","",(HLOOKUP($BZ$1,'District Label'!A:GR,BR166,FALSE))),OFFSET('BOCES SELECT'!$CH$4:$CH$402,,,COUNTIF('BOCES SELECT'!E:E,"&gt;0")))</f>
        <v>#N/A</v>
      </c>
      <c r="B166" s="33">
        <f t="shared" ca="1" si="71"/>
        <v>0</v>
      </c>
      <c r="C166" s="33">
        <f t="shared" ca="1" si="72"/>
        <v>0</v>
      </c>
      <c r="D166" s="33">
        <f t="shared" ca="1" si="67"/>
        <v>0</v>
      </c>
      <c r="E166" s="33">
        <f t="shared" ca="1" si="67"/>
        <v>0</v>
      </c>
      <c r="F166" s="33">
        <f t="shared" ca="1" si="67"/>
        <v>0</v>
      </c>
      <c r="G166" s="33">
        <f t="shared" ca="1" si="67"/>
        <v>0</v>
      </c>
      <c r="H166" s="33">
        <f t="shared" ca="1" si="85"/>
        <v>0</v>
      </c>
      <c r="I166" s="33">
        <f t="shared" ca="1" si="67"/>
        <v>0</v>
      </c>
      <c r="J166" s="50">
        <f t="shared" ca="1" si="73"/>
        <v>0</v>
      </c>
      <c r="K166" s="33">
        <f t="shared" ca="1" si="77"/>
        <v>0</v>
      </c>
      <c r="L166" s="33">
        <f t="shared" ca="1" si="74"/>
        <v>0</v>
      </c>
      <c r="M166" s="33">
        <f t="shared" ca="1" si="78"/>
        <v>0</v>
      </c>
      <c r="N166" s="33">
        <f t="shared" ca="1" si="75"/>
        <v>0</v>
      </c>
      <c r="O166" s="33">
        <f t="shared" ca="1" si="76"/>
        <v>0</v>
      </c>
      <c r="P166" s="33">
        <f t="shared" ca="1" si="88"/>
        <v>0</v>
      </c>
      <c r="Q166" s="33">
        <f t="shared" ca="1" si="88"/>
        <v>0</v>
      </c>
      <c r="R166" s="33">
        <f t="shared" ca="1" si="88"/>
        <v>0</v>
      </c>
      <c r="S166" s="33">
        <f t="shared" ca="1" si="88"/>
        <v>0</v>
      </c>
      <c r="T166" s="33">
        <f t="shared" ca="1" si="84"/>
        <v>0</v>
      </c>
      <c r="U166" s="33">
        <f t="shared" ca="1" si="84"/>
        <v>0</v>
      </c>
      <c r="V166" s="33">
        <f t="shared" ca="1" si="84"/>
        <v>0</v>
      </c>
      <c r="W166" s="33">
        <f t="shared" ca="1" si="84"/>
        <v>0</v>
      </c>
      <c r="X166" s="33">
        <f t="shared" ca="1" si="84"/>
        <v>0</v>
      </c>
      <c r="Y166" s="33">
        <f t="shared" ca="1" si="84"/>
        <v>0</v>
      </c>
      <c r="Z166" s="33">
        <f t="shared" ca="1" si="84"/>
        <v>0</v>
      </c>
      <c r="AA166" s="33">
        <f t="shared" ca="1" si="84"/>
        <v>0</v>
      </c>
      <c r="AB166" s="33">
        <f t="shared" ca="1" si="63"/>
        <v>0</v>
      </c>
      <c r="AC166" s="33">
        <f t="shared" ca="1" si="63"/>
        <v>0</v>
      </c>
      <c r="AD166" s="33">
        <f t="shared" ca="1" si="63"/>
        <v>0</v>
      </c>
      <c r="AE166" s="33">
        <f t="shared" ca="1" si="89"/>
        <v>0</v>
      </c>
      <c r="AF166" s="33">
        <f t="shared" ca="1" si="89"/>
        <v>0</v>
      </c>
      <c r="AG166" s="33">
        <f t="shared" ca="1" si="89"/>
        <v>0</v>
      </c>
      <c r="AH166" s="33">
        <f t="shared" ca="1" si="89"/>
        <v>0</v>
      </c>
      <c r="AI166" s="33">
        <f t="shared" ca="1" si="89"/>
        <v>0</v>
      </c>
      <c r="AJ166" s="33">
        <f t="shared" ca="1" si="89"/>
        <v>0</v>
      </c>
      <c r="AK166" s="33">
        <f t="shared" ca="1" si="89"/>
        <v>0</v>
      </c>
      <c r="AL166" s="33">
        <f t="shared" ca="1" si="89"/>
        <v>0</v>
      </c>
      <c r="AM166" s="33">
        <f t="shared" ca="1" si="89"/>
        <v>0</v>
      </c>
      <c r="AN166" s="33">
        <f t="shared" ca="1" si="89"/>
        <v>0</v>
      </c>
      <c r="AO166" s="33">
        <f t="shared" ca="1" si="90"/>
        <v>0</v>
      </c>
      <c r="AP166" s="33">
        <f t="shared" ca="1" si="90"/>
        <v>0</v>
      </c>
      <c r="AQ166" s="33">
        <f ca="1">SUMIFS(Amount_TI,Location_TI,$A166,FundingSource_TI,AQ$1)+SUMIFS(Amount_CS,Location_CS,$A166,Fundingsource_CS,AQ$1)+SUMIFS(Amount_ETL,Location_ETL,$A166,FundingSource_ETL,AQ$1)+SUMIFS(Amount_Other,Location_Other,$A166,FundingSource_Other,AQ$1)+SUMIFS('CSW Programs'!$J$4:$J$500,'CSW Programs'!$D$4:$D$500,'Location Totals'!$A166,'CSW Programs'!$I$4:$I$500,'School Mailing Address'!$Q$5)</f>
        <v>0</v>
      </c>
      <c r="AR166" s="33">
        <f ca="1">SUMIFS(Amount_TI,Location_TI,$A166,FundingSource_TI,AR$1)+SUMIFS(Amount_CS,Location_CS,$A166,Fundingsource_CS,AR$1)+SUMIFS(Amount_ETL,Location_ETL,$A166,FundingSource_ETL,AR$1)+SUMIFS(Amount_Other,Location_Other,$A166,FundingSource_Other,AR$1)+SUMIFS('CSW Programs'!$J$4:$J$500,'CSW Programs'!$D$4:$D$500,'Location Totals'!$A166,'CSW Programs'!$I$4:$I$500,'School Mailing Address'!$Q$6)</f>
        <v>0</v>
      </c>
      <c r="AS166" s="33">
        <f ca="1">SUMIFS(Amount_TI,Location_TI,$A166,FundingSource_TI,AS$1)+SUMIFS(Amount_CS,Location_CS,$A166,Fundingsource_CS,AS$1)+SUMIFS(Amount_ETL,Location_ETL,$A166,FundingSource_ETL,AS$1)+SUMIFS(Amount_Other,Location_Other,$A166,FundingSource_Other,AS$1)+SUMIFS('CSW Programs'!$J$4:$J$500,'CSW Programs'!$D$4:$D$500,'Location Totals'!$A166,'CSW Programs'!$I$4:$I$500,'School Mailing Address'!$Q$7)</f>
        <v>0</v>
      </c>
      <c r="AT166" s="33">
        <f ca="1">SUMIFS(Amount_TI,Location_TI,$A166,FundingSource_TI,AT$1)+SUMIFS(Amount_CS,Location_CS,$A166,Fundingsource_CS,AT$1)+SUMIFS(Amount_ETL,Location_ETL,$A166,FundingSource_ETL,AT$1)+SUMIFS(Amount_Other,Location_Other,$A166,FundingSource_Other,AT$1)+SUMIFS('CSW Programs'!$J$4:$J$500,'CSW Programs'!$D$4:$D$500,'Location Totals'!$A166,'CSW Programs'!$I$4:$I$500,'Location Totals'!$AT$1)</f>
        <v>0</v>
      </c>
      <c r="AU166" s="33">
        <f ca="1">SUMIFS(Amount_TI,Location_TI,$A166,FundingSource_TI,AU$1)+SUMIFS(Amount_CS,Location_CS,$A166,Fundingsource_CS,AU$1)+SUMIFS(Amount_ETL,Location_ETL,$A166,FundingSource_ETL,AU$1)+SUMIFS(Amount_Other,Location_Other,$A166,FundingSource_Other,AU$1)+SUMIFS('CSW Programs'!$J$4:$J$500,'CSW Programs'!$D$4:$D$500,'Location Totals'!$A166,'CSW Programs'!$I$4:$I$500,'Location Totals'!$AU$1)</f>
        <v>0</v>
      </c>
      <c r="AV166" s="33">
        <f ca="1">SUMIFS(Amount_TI,Location_TI,$A166,FundingSource_TI,AV$1)+SUMIFS(Amount_CS,Location_CS,$A166,Fundingsource_CS,AV$1)+SUMIFS(Amount_ETL,Location_ETL,$A166,FundingSource_ETL,AV$1)+SUMIFS(Amount_Other,Location_Other,$A166,FundingSource_Other,AV$1)+SUMIFS('CSW Programs'!$J$4:$J$500,'CSW Programs'!$D$4:$D$500,'Location Totals'!$A166,'CSW Programs'!$I$4:$I$500,'Location Totals'!$AV$1)</f>
        <v>0</v>
      </c>
      <c r="AW166" s="33"/>
      <c r="BR166" s="32">
        <v>165</v>
      </c>
      <c r="BT166" s="32">
        <v>165</v>
      </c>
    </row>
    <row r="167" spans="1:72" hidden="1" x14ac:dyDescent="0.2">
      <c r="A167" s="17" t="e">
        <f ca="1">IF('Cover Page'!$C$17&lt;&gt;"YES",IF(HLOOKUP($BZ$1,'District Label'!A:GR,BR167,FALSE)="","",(HLOOKUP($BZ$1,'District Label'!A:GR,BR167,FALSE))),OFFSET('BOCES SELECT'!$CH$4:$CH$402,,,COUNTIF('BOCES SELECT'!E:E,"&gt;0")))</f>
        <v>#N/A</v>
      </c>
      <c r="B167" s="33">
        <f t="shared" ca="1" si="71"/>
        <v>0</v>
      </c>
      <c r="C167" s="33">
        <f t="shared" ca="1" si="72"/>
        <v>0</v>
      </c>
      <c r="D167" s="33">
        <f t="shared" ca="1" si="67"/>
        <v>0</v>
      </c>
      <c r="E167" s="33">
        <f t="shared" ca="1" si="67"/>
        <v>0</v>
      </c>
      <c r="F167" s="33">
        <f t="shared" ca="1" si="67"/>
        <v>0</v>
      </c>
      <c r="G167" s="33">
        <f t="shared" ca="1" si="67"/>
        <v>0</v>
      </c>
      <c r="H167" s="33">
        <f t="shared" ca="1" si="85"/>
        <v>0</v>
      </c>
      <c r="I167" s="33">
        <f t="shared" ca="1" si="67"/>
        <v>0</v>
      </c>
      <c r="J167" s="50">
        <f t="shared" ca="1" si="73"/>
        <v>0</v>
      </c>
      <c r="K167" s="33">
        <f t="shared" ca="1" si="77"/>
        <v>0</v>
      </c>
      <c r="L167" s="33">
        <f t="shared" ca="1" si="74"/>
        <v>0</v>
      </c>
      <c r="M167" s="33">
        <f t="shared" ca="1" si="78"/>
        <v>0</v>
      </c>
      <c r="N167" s="33">
        <f t="shared" ca="1" si="75"/>
        <v>0</v>
      </c>
      <c r="O167" s="33">
        <f t="shared" ca="1" si="76"/>
        <v>0</v>
      </c>
      <c r="P167" s="33">
        <f t="shared" ca="1" si="88"/>
        <v>0</v>
      </c>
      <c r="Q167" s="33">
        <f t="shared" ca="1" si="88"/>
        <v>0</v>
      </c>
      <c r="R167" s="33">
        <f t="shared" ca="1" si="88"/>
        <v>0</v>
      </c>
      <c r="S167" s="33">
        <f t="shared" ca="1" si="88"/>
        <v>0</v>
      </c>
      <c r="T167" s="33">
        <f t="shared" ca="1" si="84"/>
        <v>0</v>
      </c>
      <c r="U167" s="33">
        <f t="shared" ca="1" si="84"/>
        <v>0</v>
      </c>
      <c r="V167" s="33">
        <f t="shared" ca="1" si="84"/>
        <v>0</v>
      </c>
      <c r="W167" s="33">
        <f t="shared" ca="1" si="84"/>
        <v>0</v>
      </c>
      <c r="X167" s="33">
        <f t="shared" ca="1" si="84"/>
        <v>0</v>
      </c>
      <c r="Y167" s="33">
        <f t="shared" ca="1" si="84"/>
        <v>0</v>
      </c>
      <c r="Z167" s="33">
        <f t="shared" ca="1" si="84"/>
        <v>0</v>
      </c>
      <c r="AA167" s="33">
        <f t="shared" ca="1" si="84"/>
        <v>0</v>
      </c>
      <c r="AB167" s="33">
        <f t="shared" ca="1" si="63"/>
        <v>0</v>
      </c>
      <c r="AC167" s="33">
        <f t="shared" ca="1" si="63"/>
        <v>0</v>
      </c>
      <c r="AD167" s="33">
        <f t="shared" ca="1" si="63"/>
        <v>0</v>
      </c>
      <c r="AE167" s="33">
        <f t="shared" ca="1" si="89"/>
        <v>0</v>
      </c>
      <c r="AF167" s="33">
        <f t="shared" ca="1" si="89"/>
        <v>0</v>
      </c>
      <c r="AG167" s="33">
        <f t="shared" ca="1" si="89"/>
        <v>0</v>
      </c>
      <c r="AH167" s="33">
        <f t="shared" ca="1" si="89"/>
        <v>0</v>
      </c>
      <c r="AI167" s="33">
        <f t="shared" ca="1" si="89"/>
        <v>0</v>
      </c>
      <c r="AJ167" s="33">
        <f t="shared" ca="1" si="89"/>
        <v>0</v>
      </c>
      <c r="AK167" s="33">
        <f t="shared" ca="1" si="89"/>
        <v>0</v>
      </c>
      <c r="AL167" s="33">
        <f t="shared" ca="1" si="89"/>
        <v>0</v>
      </c>
      <c r="AM167" s="33">
        <f t="shared" ca="1" si="89"/>
        <v>0</v>
      </c>
      <c r="AN167" s="33">
        <f t="shared" ca="1" si="89"/>
        <v>0</v>
      </c>
      <c r="AO167" s="33">
        <f t="shared" ca="1" si="90"/>
        <v>0</v>
      </c>
      <c r="AP167" s="33">
        <f t="shared" ca="1" si="90"/>
        <v>0</v>
      </c>
      <c r="AQ167" s="33">
        <f ca="1">SUMIFS(Amount_TI,Location_TI,$A167,FundingSource_TI,AQ$1)+SUMIFS(Amount_CS,Location_CS,$A167,Fundingsource_CS,AQ$1)+SUMIFS(Amount_ETL,Location_ETL,$A167,FundingSource_ETL,AQ$1)+SUMIFS(Amount_Other,Location_Other,$A167,FundingSource_Other,AQ$1)+SUMIFS('CSW Programs'!$J$4:$J$500,'CSW Programs'!$D$4:$D$500,'Location Totals'!$A167,'CSW Programs'!$I$4:$I$500,'School Mailing Address'!$Q$5)</f>
        <v>0</v>
      </c>
      <c r="AR167" s="33">
        <f ca="1">SUMIFS(Amount_TI,Location_TI,$A167,FundingSource_TI,AR$1)+SUMIFS(Amount_CS,Location_CS,$A167,Fundingsource_CS,AR$1)+SUMIFS(Amount_ETL,Location_ETL,$A167,FundingSource_ETL,AR$1)+SUMIFS(Amount_Other,Location_Other,$A167,FundingSource_Other,AR$1)+SUMIFS('CSW Programs'!$J$4:$J$500,'CSW Programs'!$D$4:$D$500,'Location Totals'!$A167,'CSW Programs'!$I$4:$I$500,'School Mailing Address'!$Q$6)</f>
        <v>0</v>
      </c>
      <c r="AS167" s="33">
        <f ca="1">SUMIFS(Amount_TI,Location_TI,$A167,FundingSource_TI,AS$1)+SUMIFS(Amount_CS,Location_CS,$A167,Fundingsource_CS,AS$1)+SUMIFS(Amount_ETL,Location_ETL,$A167,FundingSource_ETL,AS$1)+SUMIFS(Amount_Other,Location_Other,$A167,FundingSource_Other,AS$1)+SUMIFS('CSW Programs'!$J$4:$J$500,'CSW Programs'!$D$4:$D$500,'Location Totals'!$A167,'CSW Programs'!$I$4:$I$500,'School Mailing Address'!$Q$7)</f>
        <v>0</v>
      </c>
      <c r="AT167" s="33">
        <f ca="1">SUMIFS(Amount_TI,Location_TI,$A167,FundingSource_TI,AT$1)+SUMIFS(Amount_CS,Location_CS,$A167,Fundingsource_CS,AT$1)+SUMIFS(Amount_ETL,Location_ETL,$A167,FundingSource_ETL,AT$1)+SUMIFS(Amount_Other,Location_Other,$A167,FundingSource_Other,AT$1)+SUMIFS('CSW Programs'!$J$4:$J$500,'CSW Programs'!$D$4:$D$500,'Location Totals'!$A167,'CSW Programs'!$I$4:$I$500,'Location Totals'!$AT$1)</f>
        <v>0</v>
      </c>
      <c r="AU167" s="33">
        <f ca="1">SUMIFS(Amount_TI,Location_TI,$A167,FundingSource_TI,AU$1)+SUMIFS(Amount_CS,Location_CS,$A167,Fundingsource_CS,AU$1)+SUMIFS(Amount_ETL,Location_ETL,$A167,FundingSource_ETL,AU$1)+SUMIFS(Amount_Other,Location_Other,$A167,FundingSource_Other,AU$1)+SUMIFS('CSW Programs'!$J$4:$J$500,'CSW Programs'!$D$4:$D$500,'Location Totals'!$A167,'CSW Programs'!$I$4:$I$500,'Location Totals'!$AU$1)</f>
        <v>0</v>
      </c>
      <c r="AV167" s="33">
        <f ca="1">SUMIFS(Amount_TI,Location_TI,$A167,FundingSource_TI,AV$1)+SUMIFS(Amount_CS,Location_CS,$A167,Fundingsource_CS,AV$1)+SUMIFS(Amount_ETL,Location_ETL,$A167,FundingSource_ETL,AV$1)+SUMIFS(Amount_Other,Location_Other,$A167,FundingSource_Other,AV$1)+SUMIFS('CSW Programs'!$J$4:$J$500,'CSW Programs'!$D$4:$D$500,'Location Totals'!$A167,'CSW Programs'!$I$4:$I$500,'Location Totals'!$AV$1)</f>
        <v>0</v>
      </c>
      <c r="AW167" s="33"/>
      <c r="BR167" s="32">
        <v>166</v>
      </c>
      <c r="BT167" s="32">
        <v>166</v>
      </c>
    </row>
    <row r="168" spans="1:72" hidden="1" x14ac:dyDescent="0.2">
      <c r="A168" s="17" t="e">
        <f ca="1">IF('Cover Page'!$C$17&lt;&gt;"YES",IF(HLOOKUP($BZ$1,'District Label'!A:GR,BR168,FALSE)="","",(HLOOKUP($BZ$1,'District Label'!A:GR,BR168,FALSE))),OFFSET('BOCES SELECT'!$CH$4:$CH$402,,,COUNTIF('BOCES SELECT'!E:E,"&gt;0")))</f>
        <v>#N/A</v>
      </c>
      <c r="B168" s="33">
        <f t="shared" ca="1" si="71"/>
        <v>0</v>
      </c>
      <c r="C168" s="33">
        <f t="shared" ca="1" si="72"/>
        <v>0</v>
      </c>
      <c r="D168" s="33">
        <f t="shared" ca="1" si="67"/>
        <v>0</v>
      </c>
      <c r="E168" s="33">
        <f t="shared" ca="1" si="67"/>
        <v>0</v>
      </c>
      <c r="F168" s="33">
        <f t="shared" ca="1" si="67"/>
        <v>0</v>
      </c>
      <c r="G168" s="33">
        <f t="shared" ca="1" si="67"/>
        <v>0</v>
      </c>
      <c r="H168" s="33">
        <f t="shared" ca="1" si="85"/>
        <v>0</v>
      </c>
      <c r="I168" s="33">
        <f t="shared" ca="1" si="67"/>
        <v>0</v>
      </c>
      <c r="J168" s="50">
        <f t="shared" ca="1" si="73"/>
        <v>0</v>
      </c>
      <c r="K168" s="33">
        <f t="shared" ca="1" si="77"/>
        <v>0</v>
      </c>
      <c r="L168" s="33">
        <f t="shared" ca="1" si="74"/>
        <v>0</v>
      </c>
      <c r="M168" s="33">
        <f t="shared" ca="1" si="78"/>
        <v>0</v>
      </c>
      <c r="N168" s="33">
        <f t="shared" ca="1" si="75"/>
        <v>0</v>
      </c>
      <c r="O168" s="33">
        <f t="shared" ca="1" si="76"/>
        <v>0</v>
      </c>
      <c r="P168" s="33">
        <f t="shared" ca="1" si="88"/>
        <v>0</v>
      </c>
      <c r="Q168" s="33">
        <f t="shared" ca="1" si="88"/>
        <v>0</v>
      </c>
      <c r="R168" s="33">
        <f t="shared" ca="1" si="88"/>
        <v>0</v>
      </c>
      <c r="S168" s="33">
        <f t="shared" ca="1" si="88"/>
        <v>0</v>
      </c>
      <c r="T168" s="33">
        <f t="shared" ca="1" si="84"/>
        <v>0</v>
      </c>
      <c r="U168" s="33">
        <f t="shared" ca="1" si="84"/>
        <v>0</v>
      </c>
      <c r="V168" s="33">
        <f t="shared" ca="1" si="84"/>
        <v>0</v>
      </c>
      <c r="W168" s="33">
        <f t="shared" ca="1" si="84"/>
        <v>0</v>
      </c>
      <c r="X168" s="33">
        <f t="shared" ca="1" si="84"/>
        <v>0</v>
      </c>
      <c r="Y168" s="33">
        <f t="shared" ca="1" si="84"/>
        <v>0</v>
      </c>
      <c r="Z168" s="33">
        <f t="shared" ca="1" si="84"/>
        <v>0</v>
      </c>
      <c r="AA168" s="33">
        <f t="shared" ca="1" si="84"/>
        <v>0</v>
      </c>
      <c r="AB168" s="33">
        <f t="shared" ca="1" si="63"/>
        <v>0</v>
      </c>
      <c r="AC168" s="33">
        <f t="shared" ca="1" si="63"/>
        <v>0</v>
      </c>
      <c r="AD168" s="33">
        <f t="shared" ca="1" si="63"/>
        <v>0</v>
      </c>
      <c r="AE168" s="33">
        <f t="shared" ca="1" si="89"/>
        <v>0</v>
      </c>
      <c r="AF168" s="33">
        <f t="shared" ca="1" si="89"/>
        <v>0</v>
      </c>
      <c r="AG168" s="33">
        <f t="shared" ca="1" si="89"/>
        <v>0</v>
      </c>
      <c r="AH168" s="33">
        <f t="shared" ca="1" si="89"/>
        <v>0</v>
      </c>
      <c r="AI168" s="33">
        <f t="shared" ca="1" si="89"/>
        <v>0</v>
      </c>
      <c r="AJ168" s="33">
        <f t="shared" ca="1" si="89"/>
        <v>0</v>
      </c>
      <c r="AK168" s="33">
        <f t="shared" ca="1" si="89"/>
        <v>0</v>
      </c>
      <c r="AL168" s="33">
        <f t="shared" ca="1" si="89"/>
        <v>0</v>
      </c>
      <c r="AM168" s="33">
        <f t="shared" ca="1" si="89"/>
        <v>0</v>
      </c>
      <c r="AN168" s="33">
        <f t="shared" ca="1" si="89"/>
        <v>0</v>
      </c>
      <c r="AO168" s="33">
        <f t="shared" ca="1" si="90"/>
        <v>0</v>
      </c>
      <c r="AP168" s="33">
        <f t="shared" ca="1" si="90"/>
        <v>0</v>
      </c>
      <c r="AQ168" s="33">
        <f ca="1">SUMIFS(Amount_TI,Location_TI,$A168,FundingSource_TI,AQ$1)+SUMIFS(Amount_CS,Location_CS,$A168,Fundingsource_CS,AQ$1)+SUMIFS(Amount_ETL,Location_ETL,$A168,FundingSource_ETL,AQ$1)+SUMIFS(Amount_Other,Location_Other,$A168,FundingSource_Other,AQ$1)+SUMIFS('CSW Programs'!$J$4:$J$500,'CSW Programs'!$D$4:$D$500,'Location Totals'!$A168,'CSW Programs'!$I$4:$I$500,'School Mailing Address'!$Q$5)</f>
        <v>0</v>
      </c>
      <c r="AR168" s="33">
        <f ca="1">SUMIFS(Amount_TI,Location_TI,$A168,FundingSource_TI,AR$1)+SUMIFS(Amount_CS,Location_CS,$A168,Fundingsource_CS,AR$1)+SUMIFS(Amount_ETL,Location_ETL,$A168,FundingSource_ETL,AR$1)+SUMIFS(Amount_Other,Location_Other,$A168,FundingSource_Other,AR$1)+SUMIFS('CSW Programs'!$J$4:$J$500,'CSW Programs'!$D$4:$D$500,'Location Totals'!$A168,'CSW Programs'!$I$4:$I$500,'School Mailing Address'!$Q$6)</f>
        <v>0</v>
      </c>
      <c r="AS168" s="33">
        <f ca="1">SUMIFS(Amount_TI,Location_TI,$A168,FundingSource_TI,AS$1)+SUMIFS(Amount_CS,Location_CS,$A168,Fundingsource_CS,AS$1)+SUMIFS(Amount_ETL,Location_ETL,$A168,FundingSource_ETL,AS$1)+SUMIFS(Amount_Other,Location_Other,$A168,FundingSource_Other,AS$1)+SUMIFS('CSW Programs'!$J$4:$J$500,'CSW Programs'!$D$4:$D$500,'Location Totals'!$A168,'CSW Programs'!$I$4:$I$500,'School Mailing Address'!$Q$7)</f>
        <v>0</v>
      </c>
      <c r="AT168" s="33">
        <f ca="1">SUMIFS(Amount_TI,Location_TI,$A168,FundingSource_TI,AT$1)+SUMIFS(Amount_CS,Location_CS,$A168,Fundingsource_CS,AT$1)+SUMIFS(Amount_ETL,Location_ETL,$A168,FundingSource_ETL,AT$1)+SUMIFS(Amount_Other,Location_Other,$A168,FundingSource_Other,AT$1)+SUMIFS('CSW Programs'!$J$4:$J$500,'CSW Programs'!$D$4:$D$500,'Location Totals'!$A168,'CSW Programs'!$I$4:$I$500,'Location Totals'!$AT$1)</f>
        <v>0</v>
      </c>
      <c r="AU168" s="33">
        <f ca="1">SUMIFS(Amount_TI,Location_TI,$A168,FundingSource_TI,AU$1)+SUMIFS(Amount_CS,Location_CS,$A168,Fundingsource_CS,AU$1)+SUMIFS(Amount_ETL,Location_ETL,$A168,FundingSource_ETL,AU$1)+SUMIFS(Amount_Other,Location_Other,$A168,FundingSource_Other,AU$1)+SUMIFS('CSW Programs'!$J$4:$J$500,'CSW Programs'!$D$4:$D$500,'Location Totals'!$A168,'CSW Programs'!$I$4:$I$500,'Location Totals'!$AU$1)</f>
        <v>0</v>
      </c>
      <c r="AV168" s="33">
        <f ca="1">SUMIFS(Amount_TI,Location_TI,$A168,FundingSource_TI,AV$1)+SUMIFS(Amount_CS,Location_CS,$A168,Fundingsource_CS,AV$1)+SUMIFS(Amount_ETL,Location_ETL,$A168,FundingSource_ETL,AV$1)+SUMIFS(Amount_Other,Location_Other,$A168,FundingSource_Other,AV$1)+SUMIFS('CSW Programs'!$J$4:$J$500,'CSW Programs'!$D$4:$D$500,'Location Totals'!$A168,'CSW Programs'!$I$4:$I$500,'Location Totals'!$AV$1)</f>
        <v>0</v>
      </c>
      <c r="AW168" s="33"/>
      <c r="BR168" s="32">
        <v>167</v>
      </c>
      <c r="BT168" s="32">
        <v>167</v>
      </c>
    </row>
    <row r="169" spans="1:72" hidden="1" x14ac:dyDescent="0.2">
      <c r="A169" s="17" t="e">
        <f ca="1">IF('Cover Page'!$C$17&lt;&gt;"YES",IF(HLOOKUP($BZ$1,'District Label'!A:GR,BR169,FALSE)="","",(HLOOKUP($BZ$1,'District Label'!A:GR,BR169,FALSE))),OFFSET('BOCES SELECT'!$CH$4:$CH$402,,,COUNTIF('BOCES SELECT'!E:E,"&gt;0")))</f>
        <v>#N/A</v>
      </c>
      <c r="B169" s="33">
        <f t="shared" ca="1" si="71"/>
        <v>0</v>
      </c>
      <c r="C169" s="33">
        <f t="shared" ca="1" si="72"/>
        <v>0</v>
      </c>
      <c r="D169" s="33">
        <f t="shared" ca="1" si="67"/>
        <v>0</v>
      </c>
      <c r="E169" s="33">
        <f t="shared" ca="1" si="67"/>
        <v>0</v>
      </c>
      <c r="F169" s="33">
        <f t="shared" ca="1" si="67"/>
        <v>0</v>
      </c>
      <c r="G169" s="33">
        <f t="shared" ca="1" si="67"/>
        <v>0</v>
      </c>
      <c r="H169" s="33">
        <f t="shared" ca="1" si="85"/>
        <v>0</v>
      </c>
      <c r="I169" s="33">
        <f t="shared" ca="1" si="67"/>
        <v>0</v>
      </c>
      <c r="J169" s="50">
        <f t="shared" ca="1" si="73"/>
        <v>0</v>
      </c>
      <c r="K169" s="33">
        <f t="shared" ca="1" si="77"/>
        <v>0</v>
      </c>
      <c r="L169" s="33">
        <f t="shared" ca="1" si="74"/>
        <v>0</v>
      </c>
      <c r="M169" s="33">
        <f t="shared" ca="1" si="78"/>
        <v>0</v>
      </c>
      <c r="N169" s="33">
        <f t="shared" ca="1" si="75"/>
        <v>0</v>
      </c>
      <c r="O169" s="33">
        <f t="shared" ca="1" si="76"/>
        <v>0</v>
      </c>
      <c r="P169" s="33">
        <f t="shared" ca="1" si="88"/>
        <v>0</v>
      </c>
      <c r="Q169" s="33">
        <f t="shared" ca="1" si="88"/>
        <v>0</v>
      </c>
      <c r="R169" s="33">
        <f t="shared" ca="1" si="88"/>
        <v>0</v>
      </c>
      <c r="S169" s="33">
        <f t="shared" ca="1" si="88"/>
        <v>0</v>
      </c>
      <c r="T169" s="33">
        <f t="shared" ca="1" si="84"/>
        <v>0</v>
      </c>
      <c r="U169" s="33">
        <f t="shared" ca="1" si="84"/>
        <v>0</v>
      </c>
      <c r="V169" s="33">
        <f t="shared" ca="1" si="84"/>
        <v>0</v>
      </c>
      <c r="W169" s="33">
        <f t="shared" ca="1" si="84"/>
        <v>0</v>
      </c>
      <c r="X169" s="33">
        <f t="shared" ca="1" si="84"/>
        <v>0</v>
      </c>
      <c r="Y169" s="33">
        <f t="shared" ca="1" si="84"/>
        <v>0</v>
      </c>
      <c r="Z169" s="33">
        <f t="shared" ca="1" si="84"/>
        <v>0</v>
      </c>
      <c r="AA169" s="33">
        <f t="shared" ca="1" si="84"/>
        <v>0</v>
      </c>
      <c r="AB169" s="33">
        <f t="shared" ca="1" si="63"/>
        <v>0</v>
      </c>
      <c r="AC169" s="33">
        <f t="shared" ca="1" si="63"/>
        <v>0</v>
      </c>
      <c r="AD169" s="33">
        <f t="shared" ca="1" si="63"/>
        <v>0</v>
      </c>
      <c r="AE169" s="33">
        <f t="shared" ca="1" si="89"/>
        <v>0</v>
      </c>
      <c r="AF169" s="33">
        <f t="shared" ca="1" si="89"/>
        <v>0</v>
      </c>
      <c r="AG169" s="33">
        <f t="shared" ca="1" si="89"/>
        <v>0</v>
      </c>
      <c r="AH169" s="33">
        <f t="shared" ca="1" si="89"/>
        <v>0</v>
      </c>
      <c r="AI169" s="33">
        <f t="shared" ca="1" si="89"/>
        <v>0</v>
      </c>
      <c r="AJ169" s="33">
        <f t="shared" ca="1" si="89"/>
        <v>0</v>
      </c>
      <c r="AK169" s="33">
        <f t="shared" ca="1" si="89"/>
        <v>0</v>
      </c>
      <c r="AL169" s="33">
        <f t="shared" ca="1" si="89"/>
        <v>0</v>
      </c>
      <c r="AM169" s="33">
        <f t="shared" ca="1" si="89"/>
        <v>0</v>
      </c>
      <c r="AN169" s="33">
        <f t="shared" ca="1" si="89"/>
        <v>0</v>
      </c>
      <c r="AO169" s="33">
        <f t="shared" ca="1" si="90"/>
        <v>0</v>
      </c>
      <c r="AP169" s="33">
        <f t="shared" ca="1" si="90"/>
        <v>0</v>
      </c>
      <c r="AQ169" s="33">
        <f ca="1">SUMIFS(Amount_TI,Location_TI,$A169,FundingSource_TI,AQ$1)+SUMIFS(Amount_CS,Location_CS,$A169,Fundingsource_CS,AQ$1)+SUMIFS(Amount_ETL,Location_ETL,$A169,FundingSource_ETL,AQ$1)+SUMIFS(Amount_Other,Location_Other,$A169,FundingSource_Other,AQ$1)+SUMIFS('CSW Programs'!$J$4:$J$500,'CSW Programs'!$D$4:$D$500,'Location Totals'!$A169,'CSW Programs'!$I$4:$I$500,'School Mailing Address'!$Q$5)</f>
        <v>0</v>
      </c>
      <c r="AR169" s="33">
        <f ca="1">SUMIFS(Amount_TI,Location_TI,$A169,FundingSource_TI,AR$1)+SUMIFS(Amount_CS,Location_CS,$A169,Fundingsource_CS,AR$1)+SUMIFS(Amount_ETL,Location_ETL,$A169,FundingSource_ETL,AR$1)+SUMIFS(Amount_Other,Location_Other,$A169,FundingSource_Other,AR$1)+SUMIFS('CSW Programs'!$J$4:$J$500,'CSW Programs'!$D$4:$D$500,'Location Totals'!$A169,'CSW Programs'!$I$4:$I$500,'School Mailing Address'!$Q$6)</f>
        <v>0</v>
      </c>
      <c r="AS169" s="33">
        <f ca="1">SUMIFS(Amount_TI,Location_TI,$A169,FundingSource_TI,AS$1)+SUMIFS(Amount_CS,Location_CS,$A169,Fundingsource_CS,AS$1)+SUMIFS(Amount_ETL,Location_ETL,$A169,FundingSource_ETL,AS$1)+SUMIFS(Amount_Other,Location_Other,$A169,FundingSource_Other,AS$1)+SUMIFS('CSW Programs'!$J$4:$J$500,'CSW Programs'!$D$4:$D$500,'Location Totals'!$A169,'CSW Programs'!$I$4:$I$500,'School Mailing Address'!$Q$7)</f>
        <v>0</v>
      </c>
      <c r="AT169" s="33">
        <f ca="1">SUMIFS(Amount_TI,Location_TI,$A169,FundingSource_TI,AT$1)+SUMIFS(Amount_CS,Location_CS,$A169,Fundingsource_CS,AT$1)+SUMIFS(Amount_ETL,Location_ETL,$A169,FundingSource_ETL,AT$1)+SUMIFS(Amount_Other,Location_Other,$A169,FundingSource_Other,AT$1)+SUMIFS('CSW Programs'!$J$4:$J$500,'CSW Programs'!$D$4:$D$500,'Location Totals'!$A169,'CSW Programs'!$I$4:$I$500,'Location Totals'!$AT$1)</f>
        <v>0</v>
      </c>
      <c r="AU169" s="33">
        <f ca="1">SUMIFS(Amount_TI,Location_TI,$A169,FundingSource_TI,AU$1)+SUMIFS(Amount_CS,Location_CS,$A169,Fundingsource_CS,AU$1)+SUMIFS(Amount_ETL,Location_ETL,$A169,FundingSource_ETL,AU$1)+SUMIFS(Amount_Other,Location_Other,$A169,FundingSource_Other,AU$1)+SUMIFS('CSW Programs'!$J$4:$J$500,'CSW Programs'!$D$4:$D$500,'Location Totals'!$A169,'CSW Programs'!$I$4:$I$500,'Location Totals'!$AU$1)</f>
        <v>0</v>
      </c>
      <c r="AV169" s="33">
        <f ca="1">SUMIFS(Amount_TI,Location_TI,$A169,FundingSource_TI,AV$1)+SUMIFS(Amount_CS,Location_CS,$A169,Fundingsource_CS,AV$1)+SUMIFS(Amount_ETL,Location_ETL,$A169,FundingSource_ETL,AV$1)+SUMIFS(Amount_Other,Location_Other,$A169,FundingSource_Other,AV$1)+SUMIFS('CSW Programs'!$J$4:$J$500,'CSW Programs'!$D$4:$D$500,'Location Totals'!$A169,'CSW Programs'!$I$4:$I$500,'Location Totals'!$AV$1)</f>
        <v>0</v>
      </c>
      <c r="AW169" s="33"/>
      <c r="BR169" s="32">
        <v>168</v>
      </c>
      <c r="BT169" s="32">
        <v>168</v>
      </c>
    </row>
    <row r="170" spans="1:72" hidden="1" x14ac:dyDescent="0.2">
      <c r="A170" s="17" t="e">
        <f ca="1">IF('Cover Page'!$C$17&lt;&gt;"YES",IF(HLOOKUP($BZ$1,'District Label'!A:GR,BR170,FALSE)="","",(HLOOKUP($BZ$1,'District Label'!A:GR,BR170,FALSE))),OFFSET('BOCES SELECT'!$CH$4:$CH$402,,,COUNTIF('BOCES SELECT'!E:E,"&gt;0")))</f>
        <v>#N/A</v>
      </c>
      <c r="B170" s="33">
        <f t="shared" ca="1" si="71"/>
        <v>0</v>
      </c>
      <c r="C170" s="33">
        <f t="shared" ca="1" si="72"/>
        <v>0</v>
      </c>
      <c r="D170" s="33">
        <f t="shared" ca="1" si="67"/>
        <v>0</v>
      </c>
      <c r="E170" s="33">
        <f t="shared" ca="1" si="67"/>
        <v>0</v>
      </c>
      <c r="F170" s="33">
        <f t="shared" ca="1" si="67"/>
        <v>0</v>
      </c>
      <c r="G170" s="33">
        <f t="shared" ca="1" si="67"/>
        <v>0</v>
      </c>
      <c r="H170" s="33">
        <f t="shared" ca="1" si="85"/>
        <v>0</v>
      </c>
      <c r="I170" s="33">
        <f t="shared" ca="1" si="67"/>
        <v>0</v>
      </c>
      <c r="J170" s="50">
        <f t="shared" ca="1" si="73"/>
        <v>0</v>
      </c>
      <c r="K170" s="33">
        <f t="shared" ca="1" si="77"/>
        <v>0</v>
      </c>
      <c r="L170" s="33">
        <f t="shared" ca="1" si="74"/>
        <v>0</v>
      </c>
      <c r="M170" s="33">
        <f t="shared" ca="1" si="78"/>
        <v>0</v>
      </c>
      <c r="N170" s="33">
        <f t="shared" ca="1" si="75"/>
        <v>0</v>
      </c>
      <c r="O170" s="33">
        <f t="shared" ca="1" si="76"/>
        <v>0</v>
      </c>
      <c r="P170" s="33">
        <f t="shared" ca="1" si="88"/>
        <v>0</v>
      </c>
      <c r="Q170" s="33">
        <f t="shared" ca="1" si="88"/>
        <v>0</v>
      </c>
      <c r="R170" s="33">
        <f t="shared" ca="1" si="88"/>
        <v>0</v>
      </c>
      <c r="S170" s="33">
        <f t="shared" ca="1" si="88"/>
        <v>0</v>
      </c>
      <c r="T170" s="33">
        <f t="shared" ca="1" si="84"/>
        <v>0</v>
      </c>
      <c r="U170" s="33">
        <f t="shared" ca="1" si="84"/>
        <v>0</v>
      </c>
      <c r="V170" s="33">
        <f t="shared" ca="1" si="84"/>
        <v>0</v>
      </c>
      <c r="W170" s="33">
        <f t="shared" ca="1" si="84"/>
        <v>0</v>
      </c>
      <c r="X170" s="33">
        <f t="shared" ca="1" si="84"/>
        <v>0</v>
      </c>
      <c r="Y170" s="33">
        <f t="shared" ca="1" si="84"/>
        <v>0</v>
      </c>
      <c r="Z170" s="33">
        <f t="shared" ca="1" si="84"/>
        <v>0</v>
      </c>
      <c r="AA170" s="33">
        <f t="shared" ca="1" si="84"/>
        <v>0</v>
      </c>
      <c r="AB170" s="33">
        <f t="shared" ca="1" si="63"/>
        <v>0</v>
      </c>
      <c r="AC170" s="33">
        <f t="shared" ca="1" si="63"/>
        <v>0</v>
      </c>
      <c r="AD170" s="33">
        <f t="shared" ca="1" si="63"/>
        <v>0</v>
      </c>
      <c r="AE170" s="33">
        <f t="shared" ca="1" si="89"/>
        <v>0</v>
      </c>
      <c r="AF170" s="33">
        <f t="shared" ca="1" si="89"/>
        <v>0</v>
      </c>
      <c r="AG170" s="33">
        <f t="shared" ca="1" si="89"/>
        <v>0</v>
      </c>
      <c r="AH170" s="33">
        <f t="shared" ca="1" si="89"/>
        <v>0</v>
      </c>
      <c r="AI170" s="33">
        <f t="shared" ca="1" si="89"/>
        <v>0</v>
      </c>
      <c r="AJ170" s="33">
        <f t="shared" ca="1" si="89"/>
        <v>0</v>
      </c>
      <c r="AK170" s="33">
        <f t="shared" ca="1" si="89"/>
        <v>0</v>
      </c>
      <c r="AL170" s="33">
        <f t="shared" ca="1" si="89"/>
        <v>0</v>
      </c>
      <c r="AM170" s="33">
        <f t="shared" ca="1" si="89"/>
        <v>0</v>
      </c>
      <c r="AN170" s="33">
        <f t="shared" ca="1" si="89"/>
        <v>0</v>
      </c>
      <c r="AO170" s="33">
        <f t="shared" ca="1" si="90"/>
        <v>0</v>
      </c>
      <c r="AP170" s="33">
        <f t="shared" ca="1" si="90"/>
        <v>0</v>
      </c>
      <c r="AQ170" s="33">
        <f ca="1">SUMIFS(Amount_TI,Location_TI,$A170,FundingSource_TI,AQ$1)+SUMIFS(Amount_CS,Location_CS,$A170,Fundingsource_CS,AQ$1)+SUMIFS(Amount_ETL,Location_ETL,$A170,FundingSource_ETL,AQ$1)+SUMIFS(Amount_Other,Location_Other,$A170,FundingSource_Other,AQ$1)+SUMIFS('CSW Programs'!$J$4:$J$500,'CSW Programs'!$D$4:$D$500,'Location Totals'!$A170,'CSW Programs'!$I$4:$I$500,'School Mailing Address'!$Q$5)</f>
        <v>0</v>
      </c>
      <c r="AR170" s="33">
        <f ca="1">SUMIFS(Amount_TI,Location_TI,$A170,FundingSource_TI,AR$1)+SUMIFS(Amount_CS,Location_CS,$A170,Fundingsource_CS,AR$1)+SUMIFS(Amount_ETL,Location_ETL,$A170,FundingSource_ETL,AR$1)+SUMIFS(Amount_Other,Location_Other,$A170,FundingSource_Other,AR$1)+SUMIFS('CSW Programs'!$J$4:$J$500,'CSW Programs'!$D$4:$D$500,'Location Totals'!$A170,'CSW Programs'!$I$4:$I$500,'School Mailing Address'!$Q$6)</f>
        <v>0</v>
      </c>
      <c r="AS170" s="33">
        <f ca="1">SUMIFS(Amount_TI,Location_TI,$A170,FundingSource_TI,AS$1)+SUMIFS(Amount_CS,Location_CS,$A170,Fundingsource_CS,AS$1)+SUMIFS(Amount_ETL,Location_ETL,$A170,FundingSource_ETL,AS$1)+SUMIFS(Amount_Other,Location_Other,$A170,FundingSource_Other,AS$1)+SUMIFS('CSW Programs'!$J$4:$J$500,'CSW Programs'!$D$4:$D$500,'Location Totals'!$A170,'CSW Programs'!$I$4:$I$500,'School Mailing Address'!$Q$7)</f>
        <v>0</v>
      </c>
      <c r="AT170" s="33">
        <f ca="1">SUMIFS(Amount_TI,Location_TI,$A170,FundingSource_TI,AT$1)+SUMIFS(Amount_CS,Location_CS,$A170,Fundingsource_CS,AT$1)+SUMIFS(Amount_ETL,Location_ETL,$A170,FundingSource_ETL,AT$1)+SUMIFS(Amount_Other,Location_Other,$A170,FundingSource_Other,AT$1)+SUMIFS('CSW Programs'!$J$4:$J$500,'CSW Programs'!$D$4:$D$500,'Location Totals'!$A170,'CSW Programs'!$I$4:$I$500,'Location Totals'!$AT$1)</f>
        <v>0</v>
      </c>
      <c r="AU170" s="33">
        <f ca="1">SUMIFS(Amount_TI,Location_TI,$A170,FundingSource_TI,AU$1)+SUMIFS(Amount_CS,Location_CS,$A170,Fundingsource_CS,AU$1)+SUMIFS(Amount_ETL,Location_ETL,$A170,FundingSource_ETL,AU$1)+SUMIFS(Amount_Other,Location_Other,$A170,FundingSource_Other,AU$1)+SUMIFS('CSW Programs'!$J$4:$J$500,'CSW Programs'!$D$4:$D$500,'Location Totals'!$A170,'CSW Programs'!$I$4:$I$500,'Location Totals'!$AU$1)</f>
        <v>0</v>
      </c>
      <c r="AV170" s="33">
        <f ca="1">SUMIFS(Amount_TI,Location_TI,$A170,FundingSource_TI,AV$1)+SUMIFS(Amount_CS,Location_CS,$A170,Fundingsource_CS,AV$1)+SUMIFS(Amount_ETL,Location_ETL,$A170,FundingSource_ETL,AV$1)+SUMIFS(Amount_Other,Location_Other,$A170,FundingSource_Other,AV$1)+SUMIFS('CSW Programs'!$J$4:$J$500,'CSW Programs'!$D$4:$D$500,'Location Totals'!$A170,'CSW Programs'!$I$4:$I$500,'Location Totals'!$AV$1)</f>
        <v>0</v>
      </c>
      <c r="AW170" s="33"/>
      <c r="BR170" s="32">
        <v>169</v>
      </c>
      <c r="BT170" s="32">
        <v>169</v>
      </c>
    </row>
    <row r="171" spans="1:72" hidden="1" x14ac:dyDescent="0.2">
      <c r="A171" s="17" t="e">
        <f ca="1">IF('Cover Page'!$C$17&lt;&gt;"YES",IF(HLOOKUP($BZ$1,'District Label'!A:GR,BR171,FALSE)="","",(HLOOKUP($BZ$1,'District Label'!A:GR,BR171,FALSE))),OFFSET('BOCES SELECT'!$CH$4:$CH$402,,,COUNTIF('BOCES SELECT'!E:E,"&gt;0")))</f>
        <v>#N/A</v>
      </c>
      <c r="B171" s="33">
        <f t="shared" ca="1" si="71"/>
        <v>0</v>
      </c>
      <c r="C171" s="33">
        <f t="shared" ca="1" si="72"/>
        <v>0</v>
      </c>
      <c r="D171" s="33">
        <f t="shared" ca="1" si="67"/>
        <v>0</v>
      </c>
      <c r="E171" s="33">
        <f t="shared" ca="1" si="67"/>
        <v>0</v>
      </c>
      <c r="F171" s="33">
        <f t="shared" ca="1" si="67"/>
        <v>0</v>
      </c>
      <c r="G171" s="33">
        <f t="shared" ca="1" si="67"/>
        <v>0</v>
      </c>
      <c r="H171" s="33">
        <f t="shared" ca="1" si="85"/>
        <v>0</v>
      </c>
      <c r="I171" s="33">
        <f t="shared" ca="1" si="67"/>
        <v>0</v>
      </c>
      <c r="J171" s="50">
        <f t="shared" ca="1" si="73"/>
        <v>0</v>
      </c>
      <c r="K171" s="33">
        <f t="shared" ca="1" si="77"/>
        <v>0</v>
      </c>
      <c r="L171" s="33">
        <f t="shared" ca="1" si="74"/>
        <v>0</v>
      </c>
      <c r="M171" s="33">
        <f t="shared" ca="1" si="78"/>
        <v>0</v>
      </c>
      <c r="N171" s="33">
        <f t="shared" ca="1" si="75"/>
        <v>0</v>
      </c>
      <c r="O171" s="33">
        <f t="shared" ca="1" si="76"/>
        <v>0</v>
      </c>
      <c r="P171" s="33">
        <f t="shared" ca="1" si="88"/>
        <v>0</v>
      </c>
      <c r="Q171" s="33">
        <f t="shared" ca="1" si="88"/>
        <v>0</v>
      </c>
      <c r="R171" s="33">
        <f t="shared" ca="1" si="88"/>
        <v>0</v>
      </c>
      <c r="S171" s="33">
        <f t="shared" ca="1" si="88"/>
        <v>0</v>
      </c>
      <c r="T171" s="33">
        <f t="shared" ca="1" si="84"/>
        <v>0</v>
      </c>
      <c r="U171" s="33">
        <f t="shared" ca="1" si="84"/>
        <v>0</v>
      </c>
      <c r="V171" s="33">
        <f t="shared" ca="1" si="84"/>
        <v>0</v>
      </c>
      <c r="W171" s="33">
        <f t="shared" ca="1" si="84"/>
        <v>0</v>
      </c>
      <c r="X171" s="33">
        <f t="shared" ca="1" si="84"/>
        <v>0</v>
      </c>
      <c r="Y171" s="33">
        <f t="shared" ca="1" si="84"/>
        <v>0</v>
      </c>
      <c r="Z171" s="33">
        <f t="shared" ca="1" si="84"/>
        <v>0</v>
      </c>
      <c r="AA171" s="33">
        <f t="shared" ca="1" si="84"/>
        <v>0</v>
      </c>
      <c r="AB171" s="33">
        <f t="shared" ca="1" si="63"/>
        <v>0</v>
      </c>
      <c r="AC171" s="33">
        <f t="shared" ca="1" si="63"/>
        <v>0</v>
      </c>
      <c r="AD171" s="33">
        <f t="shared" ca="1" si="63"/>
        <v>0</v>
      </c>
      <c r="AE171" s="33">
        <f t="shared" ca="1" si="89"/>
        <v>0</v>
      </c>
      <c r="AF171" s="33">
        <f t="shared" ca="1" si="89"/>
        <v>0</v>
      </c>
      <c r="AG171" s="33">
        <f t="shared" ca="1" si="89"/>
        <v>0</v>
      </c>
      <c r="AH171" s="33">
        <f t="shared" ca="1" si="89"/>
        <v>0</v>
      </c>
      <c r="AI171" s="33">
        <f t="shared" ca="1" si="89"/>
        <v>0</v>
      </c>
      <c r="AJ171" s="33">
        <f t="shared" ca="1" si="89"/>
        <v>0</v>
      </c>
      <c r="AK171" s="33">
        <f t="shared" ca="1" si="89"/>
        <v>0</v>
      </c>
      <c r="AL171" s="33">
        <f t="shared" ca="1" si="89"/>
        <v>0</v>
      </c>
      <c r="AM171" s="33">
        <f t="shared" ca="1" si="89"/>
        <v>0</v>
      </c>
      <c r="AN171" s="33">
        <f t="shared" ca="1" si="89"/>
        <v>0</v>
      </c>
      <c r="AO171" s="33">
        <f t="shared" ca="1" si="90"/>
        <v>0</v>
      </c>
      <c r="AP171" s="33">
        <f t="shared" ca="1" si="90"/>
        <v>0</v>
      </c>
      <c r="AQ171" s="33">
        <f ca="1">SUMIFS(Amount_TI,Location_TI,$A171,FundingSource_TI,AQ$1)+SUMIFS(Amount_CS,Location_CS,$A171,Fundingsource_CS,AQ$1)+SUMIFS(Amount_ETL,Location_ETL,$A171,FundingSource_ETL,AQ$1)+SUMIFS(Amount_Other,Location_Other,$A171,FundingSource_Other,AQ$1)+SUMIFS('CSW Programs'!$J$4:$J$500,'CSW Programs'!$D$4:$D$500,'Location Totals'!$A171,'CSW Programs'!$I$4:$I$500,'School Mailing Address'!$Q$5)</f>
        <v>0</v>
      </c>
      <c r="AR171" s="33">
        <f ca="1">SUMIFS(Amount_TI,Location_TI,$A171,FundingSource_TI,AR$1)+SUMIFS(Amount_CS,Location_CS,$A171,Fundingsource_CS,AR$1)+SUMIFS(Amount_ETL,Location_ETL,$A171,FundingSource_ETL,AR$1)+SUMIFS(Amount_Other,Location_Other,$A171,FundingSource_Other,AR$1)+SUMIFS('CSW Programs'!$J$4:$J$500,'CSW Programs'!$D$4:$D$500,'Location Totals'!$A171,'CSW Programs'!$I$4:$I$500,'School Mailing Address'!$Q$6)</f>
        <v>0</v>
      </c>
      <c r="AS171" s="33">
        <f ca="1">SUMIFS(Amount_TI,Location_TI,$A171,FundingSource_TI,AS$1)+SUMIFS(Amount_CS,Location_CS,$A171,Fundingsource_CS,AS$1)+SUMIFS(Amount_ETL,Location_ETL,$A171,FundingSource_ETL,AS$1)+SUMIFS(Amount_Other,Location_Other,$A171,FundingSource_Other,AS$1)+SUMIFS('CSW Programs'!$J$4:$J$500,'CSW Programs'!$D$4:$D$500,'Location Totals'!$A171,'CSW Programs'!$I$4:$I$500,'School Mailing Address'!$Q$7)</f>
        <v>0</v>
      </c>
      <c r="AT171" s="33">
        <f ca="1">SUMIFS(Amount_TI,Location_TI,$A171,FundingSource_TI,AT$1)+SUMIFS(Amount_CS,Location_CS,$A171,Fundingsource_CS,AT$1)+SUMIFS(Amount_ETL,Location_ETL,$A171,FundingSource_ETL,AT$1)+SUMIFS(Amount_Other,Location_Other,$A171,FundingSource_Other,AT$1)+SUMIFS('CSW Programs'!$J$4:$J$500,'CSW Programs'!$D$4:$D$500,'Location Totals'!$A171,'CSW Programs'!$I$4:$I$500,'Location Totals'!$AT$1)</f>
        <v>0</v>
      </c>
      <c r="AU171" s="33">
        <f ca="1">SUMIFS(Amount_TI,Location_TI,$A171,FundingSource_TI,AU$1)+SUMIFS(Amount_CS,Location_CS,$A171,Fundingsource_CS,AU$1)+SUMIFS(Amount_ETL,Location_ETL,$A171,FundingSource_ETL,AU$1)+SUMIFS(Amount_Other,Location_Other,$A171,FundingSource_Other,AU$1)+SUMIFS('CSW Programs'!$J$4:$J$500,'CSW Programs'!$D$4:$D$500,'Location Totals'!$A171,'CSW Programs'!$I$4:$I$500,'Location Totals'!$AU$1)</f>
        <v>0</v>
      </c>
      <c r="AV171" s="33">
        <f ca="1">SUMIFS(Amount_TI,Location_TI,$A171,FundingSource_TI,AV$1)+SUMIFS(Amount_CS,Location_CS,$A171,Fundingsource_CS,AV$1)+SUMIFS(Amount_ETL,Location_ETL,$A171,FundingSource_ETL,AV$1)+SUMIFS(Amount_Other,Location_Other,$A171,FundingSource_Other,AV$1)+SUMIFS('CSW Programs'!$J$4:$J$500,'CSW Programs'!$D$4:$D$500,'Location Totals'!$A171,'CSW Programs'!$I$4:$I$500,'Location Totals'!$AV$1)</f>
        <v>0</v>
      </c>
      <c r="AW171" s="33"/>
      <c r="BR171" s="32">
        <v>170</v>
      </c>
      <c r="BT171" s="32">
        <v>170</v>
      </c>
    </row>
    <row r="172" spans="1:72" hidden="1" x14ac:dyDescent="0.2">
      <c r="A172" s="17" t="e">
        <f ca="1">IF('Cover Page'!$C$17&lt;&gt;"YES",IF(HLOOKUP($BZ$1,'District Label'!A:GR,BR172,FALSE)="","",(HLOOKUP($BZ$1,'District Label'!A:GR,BR172,FALSE))),OFFSET('BOCES SELECT'!$CH$4:$CH$402,,,COUNTIF('BOCES SELECT'!E:E,"&gt;0")))</f>
        <v>#N/A</v>
      </c>
      <c r="B172" s="33">
        <f t="shared" ca="1" si="71"/>
        <v>0</v>
      </c>
      <c r="C172" s="33">
        <f t="shared" ca="1" si="72"/>
        <v>0</v>
      </c>
      <c r="D172" s="33">
        <f t="shared" ca="1" si="67"/>
        <v>0</v>
      </c>
      <c r="E172" s="33">
        <f t="shared" ca="1" si="67"/>
        <v>0</v>
      </c>
      <c r="F172" s="33">
        <f t="shared" ca="1" si="67"/>
        <v>0</v>
      </c>
      <c r="G172" s="33">
        <f t="shared" ca="1" si="67"/>
        <v>0</v>
      </c>
      <c r="H172" s="33">
        <f t="shared" ca="1" si="85"/>
        <v>0</v>
      </c>
      <c r="I172" s="33">
        <f t="shared" ca="1" si="67"/>
        <v>0</v>
      </c>
      <c r="J172" s="50">
        <f t="shared" ca="1" si="73"/>
        <v>0</v>
      </c>
      <c r="K172" s="33">
        <f t="shared" ca="1" si="77"/>
        <v>0</v>
      </c>
      <c r="L172" s="33">
        <f t="shared" ca="1" si="74"/>
        <v>0</v>
      </c>
      <c r="M172" s="33">
        <f t="shared" ca="1" si="78"/>
        <v>0</v>
      </c>
      <c r="N172" s="33">
        <f t="shared" ca="1" si="75"/>
        <v>0</v>
      </c>
      <c r="O172" s="33">
        <f t="shared" ca="1" si="76"/>
        <v>0</v>
      </c>
      <c r="P172" s="33">
        <f t="shared" ca="1" si="88"/>
        <v>0</v>
      </c>
      <c r="Q172" s="33">
        <f t="shared" ca="1" si="88"/>
        <v>0</v>
      </c>
      <c r="R172" s="33">
        <f t="shared" ca="1" si="88"/>
        <v>0</v>
      </c>
      <c r="S172" s="33">
        <f t="shared" ca="1" si="88"/>
        <v>0</v>
      </c>
      <c r="T172" s="33">
        <f t="shared" ca="1" si="84"/>
        <v>0</v>
      </c>
      <c r="U172" s="33">
        <f t="shared" ca="1" si="84"/>
        <v>0</v>
      </c>
      <c r="V172" s="33">
        <f t="shared" ca="1" si="84"/>
        <v>0</v>
      </c>
      <c r="W172" s="33">
        <f t="shared" ca="1" si="84"/>
        <v>0</v>
      </c>
      <c r="X172" s="33">
        <f t="shared" ca="1" si="84"/>
        <v>0</v>
      </c>
      <c r="Y172" s="33">
        <f t="shared" ca="1" si="84"/>
        <v>0</v>
      </c>
      <c r="Z172" s="33">
        <f t="shared" ca="1" si="84"/>
        <v>0</v>
      </c>
      <c r="AA172" s="33">
        <f t="shared" ca="1" si="84"/>
        <v>0</v>
      </c>
      <c r="AB172" s="33">
        <f t="shared" ca="1" si="63"/>
        <v>0</v>
      </c>
      <c r="AC172" s="33">
        <f t="shared" ca="1" si="63"/>
        <v>0</v>
      </c>
      <c r="AD172" s="33">
        <f t="shared" ca="1" si="63"/>
        <v>0</v>
      </c>
      <c r="AE172" s="33">
        <f t="shared" ca="1" si="89"/>
        <v>0</v>
      </c>
      <c r="AF172" s="33">
        <f t="shared" ca="1" si="89"/>
        <v>0</v>
      </c>
      <c r="AG172" s="33">
        <f t="shared" ca="1" si="89"/>
        <v>0</v>
      </c>
      <c r="AH172" s="33">
        <f t="shared" ca="1" si="89"/>
        <v>0</v>
      </c>
      <c r="AI172" s="33">
        <f t="shared" ca="1" si="89"/>
        <v>0</v>
      </c>
      <c r="AJ172" s="33">
        <f t="shared" ca="1" si="89"/>
        <v>0</v>
      </c>
      <c r="AK172" s="33">
        <f t="shared" ca="1" si="89"/>
        <v>0</v>
      </c>
      <c r="AL172" s="33">
        <f t="shared" ca="1" si="89"/>
        <v>0</v>
      </c>
      <c r="AM172" s="33">
        <f t="shared" ca="1" si="89"/>
        <v>0</v>
      </c>
      <c r="AN172" s="33">
        <f t="shared" ca="1" si="89"/>
        <v>0</v>
      </c>
      <c r="AO172" s="33">
        <f t="shared" ca="1" si="90"/>
        <v>0</v>
      </c>
      <c r="AP172" s="33">
        <f t="shared" ca="1" si="90"/>
        <v>0</v>
      </c>
      <c r="AQ172" s="33">
        <f ca="1">SUMIFS(Amount_TI,Location_TI,$A172,FundingSource_TI,AQ$1)+SUMIFS(Amount_CS,Location_CS,$A172,Fundingsource_CS,AQ$1)+SUMIFS(Amount_ETL,Location_ETL,$A172,FundingSource_ETL,AQ$1)+SUMIFS(Amount_Other,Location_Other,$A172,FundingSource_Other,AQ$1)+SUMIFS('CSW Programs'!$J$4:$J$500,'CSW Programs'!$D$4:$D$500,'Location Totals'!$A172,'CSW Programs'!$I$4:$I$500,'School Mailing Address'!$Q$5)</f>
        <v>0</v>
      </c>
      <c r="AR172" s="33">
        <f ca="1">SUMIFS(Amount_TI,Location_TI,$A172,FundingSource_TI,AR$1)+SUMIFS(Amount_CS,Location_CS,$A172,Fundingsource_CS,AR$1)+SUMIFS(Amount_ETL,Location_ETL,$A172,FundingSource_ETL,AR$1)+SUMIFS(Amount_Other,Location_Other,$A172,FundingSource_Other,AR$1)+SUMIFS('CSW Programs'!$J$4:$J$500,'CSW Programs'!$D$4:$D$500,'Location Totals'!$A172,'CSW Programs'!$I$4:$I$500,'School Mailing Address'!$Q$6)</f>
        <v>0</v>
      </c>
      <c r="AS172" s="33">
        <f ca="1">SUMIFS(Amount_TI,Location_TI,$A172,FundingSource_TI,AS$1)+SUMIFS(Amount_CS,Location_CS,$A172,Fundingsource_CS,AS$1)+SUMIFS(Amount_ETL,Location_ETL,$A172,FundingSource_ETL,AS$1)+SUMIFS(Amount_Other,Location_Other,$A172,FundingSource_Other,AS$1)+SUMIFS('CSW Programs'!$J$4:$J$500,'CSW Programs'!$D$4:$D$500,'Location Totals'!$A172,'CSW Programs'!$I$4:$I$500,'School Mailing Address'!$Q$7)</f>
        <v>0</v>
      </c>
      <c r="AT172" s="33">
        <f ca="1">SUMIFS(Amount_TI,Location_TI,$A172,FundingSource_TI,AT$1)+SUMIFS(Amount_CS,Location_CS,$A172,Fundingsource_CS,AT$1)+SUMIFS(Amount_ETL,Location_ETL,$A172,FundingSource_ETL,AT$1)+SUMIFS(Amount_Other,Location_Other,$A172,FundingSource_Other,AT$1)+SUMIFS('CSW Programs'!$J$4:$J$500,'CSW Programs'!$D$4:$D$500,'Location Totals'!$A172,'CSW Programs'!$I$4:$I$500,'Location Totals'!$AT$1)</f>
        <v>0</v>
      </c>
      <c r="AU172" s="33">
        <f ca="1">SUMIFS(Amount_TI,Location_TI,$A172,FundingSource_TI,AU$1)+SUMIFS(Amount_CS,Location_CS,$A172,Fundingsource_CS,AU$1)+SUMIFS(Amount_ETL,Location_ETL,$A172,FundingSource_ETL,AU$1)+SUMIFS(Amount_Other,Location_Other,$A172,FundingSource_Other,AU$1)+SUMIFS('CSW Programs'!$J$4:$J$500,'CSW Programs'!$D$4:$D$500,'Location Totals'!$A172,'CSW Programs'!$I$4:$I$500,'Location Totals'!$AU$1)</f>
        <v>0</v>
      </c>
      <c r="AV172" s="33">
        <f ca="1">SUMIFS(Amount_TI,Location_TI,$A172,FundingSource_TI,AV$1)+SUMIFS(Amount_CS,Location_CS,$A172,Fundingsource_CS,AV$1)+SUMIFS(Amount_ETL,Location_ETL,$A172,FundingSource_ETL,AV$1)+SUMIFS(Amount_Other,Location_Other,$A172,FundingSource_Other,AV$1)+SUMIFS('CSW Programs'!$J$4:$J$500,'CSW Programs'!$D$4:$D$500,'Location Totals'!$A172,'CSW Programs'!$I$4:$I$500,'Location Totals'!$AV$1)</f>
        <v>0</v>
      </c>
      <c r="AW172" s="33"/>
      <c r="BR172" s="32">
        <v>171</v>
      </c>
      <c r="BT172" s="32">
        <v>171</v>
      </c>
    </row>
    <row r="173" spans="1:72" hidden="1" x14ac:dyDescent="0.2">
      <c r="A173" s="17" t="e">
        <f ca="1">IF('Cover Page'!$C$17&lt;&gt;"YES",IF(HLOOKUP($BZ$1,'District Label'!A:GR,BR173,FALSE)="","",(HLOOKUP($BZ$1,'District Label'!A:GR,BR173,FALSE))),OFFSET('BOCES SELECT'!$CH$4:$CH$402,,,COUNTIF('BOCES SELECT'!E:E,"&gt;0")))</f>
        <v>#N/A</v>
      </c>
      <c r="B173" s="33">
        <f t="shared" ca="1" si="71"/>
        <v>0</v>
      </c>
      <c r="C173" s="33">
        <f t="shared" ca="1" si="72"/>
        <v>0</v>
      </c>
      <c r="D173" s="33">
        <f t="shared" ref="D173:I223" ca="1" si="91">SUMIFS(Amount_TI,Location_TI,$A173,source_ti,D$1)+SUMIFS(Amount_CS,Location_CS,$A173,source_cs,D$1)+SUMIFS(Amount_ETL,Location_ETL,$A173,source_etl,D$1)+SUMIFS(Amount_Other,Location_Other,$A173,source_other,D$1)+SUMIFS(Amount_SW,Location_SW,$A173,FundingSource_SW,D$1)</f>
        <v>0</v>
      </c>
      <c r="E173" s="33">
        <f t="shared" ca="1" si="91"/>
        <v>0</v>
      </c>
      <c r="F173" s="33">
        <f t="shared" ca="1" si="91"/>
        <v>0</v>
      </c>
      <c r="G173" s="33">
        <f t="shared" ca="1" si="91"/>
        <v>0</v>
      </c>
      <c r="H173" s="33">
        <f t="shared" ca="1" si="85"/>
        <v>0</v>
      </c>
      <c r="I173" s="33">
        <f t="shared" ca="1" si="91"/>
        <v>0</v>
      </c>
      <c r="J173" s="50">
        <f t="shared" ca="1" si="73"/>
        <v>0</v>
      </c>
      <c r="K173" s="33">
        <f t="shared" ca="1" si="77"/>
        <v>0</v>
      </c>
      <c r="L173" s="33">
        <f t="shared" ca="1" si="74"/>
        <v>0</v>
      </c>
      <c r="M173" s="33">
        <f t="shared" ca="1" si="78"/>
        <v>0</v>
      </c>
      <c r="N173" s="33">
        <f t="shared" ca="1" si="75"/>
        <v>0</v>
      </c>
      <c r="O173" s="33">
        <f t="shared" ca="1" si="76"/>
        <v>0</v>
      </c>
      <c r="P173" s="33">
        <f t="shared" ca="1" si="88"/>
        <v>0</v>
      </c>
      <c r="Q173" s="33">
        <f t="shared" ca="1" si="88"/>
        <v>0</v>
      </c>
      <c r="R173" s="33">
        <f t="shared" ca="1" si="88"/>
        <v>0</v>
      </c>
      <c r="S173" s="33">
        <f t="shared" ca="1" si="88"/>
        <v>0</v>
      </c>
      <c r="T173" s="33">
        <f t="shared" ca="1" si="84"/>
        <v>0</v>
      </c>
      <c r="U173" s="33">
        <f t="shared" ca="1" si="84"/>
        <v>0</v>
      </c>
      <c r="V173" s="33">
        <f t="shared" ca="1" si="84"/>
        <v>0</v>
      </c>
      <c r="W173" s="33">
        <f t="shared" ca="1" si="84"/>
        <v>0</v>
      </c>
      <c r="X173" s="33">
        <f t="shared" ca="1" si="84"/>
        <v>0</v>
      </c>
      <c r="Y173" s="33">
        <f t="shared" ca="1" si="84"/>
        <v>0</v>
      </c>
      <c r="Z173" s="33">
        <f t="shared" ca="1" si="84"/>
        <v>0</v>
      </c>
      <c r="AA173" s="33">
        <f t="shared" ca="1" si="84"/>
        <v>0</v>
      </c>
      <c r="AB173" s="33">
        <f t="shared" ca="1" si="63"/>
        <v>0</v>
      </c>
      <c r="AC173" s="33">
        <f t="shared" ca="1" si="63"/>
        <v>0</v>
      </c>
      <c r="AD173" s="33">
        <f t="shared" ca="1" si="63"/>
        <v>0</v>
      </c>
      <c r="AE173" s="33">
        <f t="shared" ca="1" si="89"/>
        <v>0</v>
      </c>
      <c r="AF173" s="33">
        <f t="shared" ca="1" si="89"/>
        <v>0</v>
      </c>
      <c r="AG173" s="33">
        <f t="shared" ca="1" si="89"/>
        <v>0</v>
      </c>
      <c r="AH173" s="33">
        <f t="shared" ca="1" si="89"/>
        <v>0</v>
      </c>
      <c r="AI173" s="33">
        <f t="shared" ca="1" si="89"/>
        <v>0</v>
      </c>
      <c r="AJ173" s="33">
        <f t="shared" ca="1" si="89"/>
        <v>0</v>
      </c>
      <c r="AK173" s="33">
        <f t="shared" ca="1" si="89"/>
        <v>0</v>
      </c>
      <c r="AL173" s="33">
        <f t="shared" ca="1" si="89"/>
        <v>0</v>
      </c>
      <c r="AM173" s="33">
        <f t="shared" ca="1" si="89"/>
        <v>0</v>
      </c>
      <c r="AN173" s="33">
        <f t="shared" ca="1" si="89"/>
        <v>0</v>
      </c>
      <c r="AO173" s="33">
        <f t="shared" ca="1" si="90"/>
        <v>0</v>
      </c>
      <c r="AP173" s="33">
        <f t="shared" ca="1" si="90"/>
        <v>0</v>
      </c>
      <c r="AQ173" s="33">
        <f ca="1">SUMIFS(Amount_TI,Location_TI,$A173,FundingSource_TI,AQ$1)+SUMIFS(Amount_CS,Location_CS,$A173,Fundingsource_CS,AQ$1)+SUMIFS(Amount_ETL,Location_ETL,$A173,FundingSource_ETL,AQ$1)+SUMIFS(Amount_Other,Location_Other,$A173,FundingSource_Other,AQ$1)+SUMIFS('CSW Programs'!$J$4:$J$500,'CSW Programs'!$D$4:$D$500,'Location Totals'!$A173,'CSW Programs'!$I$4:$I$500,'School Mailing Address'!$Q$5)</f>
        <v>0</v>
      </c>
      <c r="AR173" s="33">
        <f ca="1">SUMIFS(Amount_TI,Location_TI,$A173,FundingSource_TI,AR$1)+SUMIFS(Amount_CS,Location_CS,$A173,Fundingsource_CS,AR$1)+SUMIFS(Amount_ETL,Location_ETL,$A173,FundingSource_ETL,AR$1)+SUMIFS(Amount_Other,Location_Other,$A173,FundingSource_Other,AR$1)+SUMIFS('CSW Programs'!$J$4:$J$500,'CSW Programs'!$D$4:$D$500,'Location Totals'!$A173,'CSW Programs'!$I$4:$I$500,'School Mailing Address'!$Q$6)</f>
        <v>0</v>
      </c>
      <c r="AS173" s="33">
        <f ca="1">SUMIFS(Amount_TI,Location_TI,$A173,FundingSource_TI,AS$1)+SUMIFS(Amount_CS,Location_CS,$A173,Fundingsource_CS,AS$1)+SUMIFS(Amount_ETL,Location_ETL,$A173,FundingSource_ETL,AS$1)+SUMIFS(Amount_Other,Location_Other,$A173,FundingSource_Other,AS$1)+SUMIFS('CSW Programs'!$J$4:$J$500,'CSW Programs'!$D$4:$D$500,'Location Totals'!$A173,'CSW Programs'!$I$4:$I$500,'School Mailing Address'!$Q$7)</f>
        <v>0</v>
      </c>
      <c r="AT173" s="33">
        <f ca="1">SUMIFS(Amount_TI,Location_TI,$A173,FundingSource_TI,AT$1)+SUMIFS(Amount_CS,Location_CS,$A173,Fundingsource_CS,AT$1)+SUMIFS(Amount_ETL,Location_ETL,$A173,FundingSource_ETL,AT$1)+SUMIFS(Amount_Other,Location_Other,$A173,FundingSource_Other,AT$1)+SUMIFS('CSW Programs'!$J$4:$J$500,'CSW Programs'!$D$4:$D$500,'Location Totals'!$A173,'CSW Programs'!$I$4:$I$500,'Location Totals'!$AT$1)</f>
        <v>0</v>
      </c>
      <c r="AU173" s="33">
        <f ca="1">SUMIFS(Amount_TI,Location_TI,$A173,FundingSource_TI,AU$1)+SUMIFS(Amount_CS,Location_CS,$A173,Fundingsource_CS,AU$1)+SUMIFS(Amount_ETL,Location_ETL,$A173,FundingSource_ETL,AU$1)+SUMIFS(Amount_Other,Location_Other,$A173,FundingSource_Other,AU$1)+SUMIFS('CSW Programs'!$J$4:$J$500,'CSW Programs'!$D$4:$D$500,'Location Totals'!$A173,'CSW Programs'!$I$4:$I$500,'Location Totals'!$AU$1)</f>
        <v>0</v>
      </c>
      <c r="AV173" s="33">
        <f ca="1">SUMIFS(Amount_TI,Location_TI,$A173,FundingSource_TI,AV$1)+SUMIFS(Amount_CS,Location_CS,$A173,Fundingsource_CS,AV$1)+SUMIFS(Amount_ETL,Location_ETL,$A173,FundingSource_ETL,AV$1)+SUMIFS(Amount_Other,Location_Other,$A173,FundingSource_Other,AV$1)+SUMIFS('CSW Programs'!$J$4:$J$500,'CSW Programs'!$D$4:$D$500,'Location Totals'!$A173,'CSW Programs'!$I$4:$I$500,'Location Totals'!$AV$1)</f>
        <v>0</v>
      </c>
      <c r="AW173" s="33"/>
      <c r="BR173" s="32">
        <v>172</v>
      </c>
      <c r="BT173" s="32">
        <v>172</v>
      </c>
    </row>
    <row r="174" spans="1:72" hidden="1" x14ac:dyDescent="0.2">
      <c r="A174" s="17" t="e">
        <f ca="1">IF('Cover Page'!$C$17&lt;&gt;"YES",IF(HLOOKUP($BZ$1,'District Label'!A:GR,BR174,FALSE)="","",(HLOOKUP($BZ$1,'District Label'!A:GR,BR174,FALSE))),OFFSET('BOCES SELECT'!$CH$4:$CH$402,,,COUNTIF('BOCES SELECT'!E:E,"&gt;0")))</f>
        <v>#N/A</v>
      </c>
      <c r="B174" s="33">
        <f t="shared" ca="1" si="71"/>
        <v>0</v>
      </c>
      <c r="C174" s="33">
        <f t="shared" ca="1" si="72"/>
        <v>0</v>
      </c>
      <c r="D174" s="33">
        <f t="shared" ca="1" si="91"/>
        <v>0</v>
      </c>
      <c r="E174" s="33">
        <f t="shared" ca="1" si="91"/>
        <v>0</v>
      </c>
      <c r="F174" s="33">
        <f t="shared" ca="1" si="91"/>
        <v>0</v>
      </c>
      <c r="G174" s="33">
        <f t="shared" ca="1" si="91"/>
        <v>0</v>
      </c>
      <c r="H174" s="33">
        <f t="shared" ca="1" si="85"/>
        <v>0</v>
      </c>
      <c r="I174" s="33">
        <f t="shared" ca="1" si="91"/>
        <v>0</v>
      </c>
      <c r="J174" s="50">
        <f t="shared" ca="1" si="73"/>
        <v>0</v>
      </c>
      <c r="K174" s="33">
        <f t="shared" ca="1" si="77"/>
        <v>0</v>
      </c>
      <c r="L174" s="33">
        <f t="shared" ca="1" si="74"/>
        <v>0</v>
      </c>
      <c r="M174" s="33">
        <f t="shared" ca="1" si="78"/>
        <v>0</v>
      </c>
      <c r="N174" s="33">
        <f t="shared" ca="1" si="75"/>
        <v>0</v>
      </c>
      <c r="O174" s="33">
        <f t="shared" ca="1" si="76"/>
        <v>0</v>
      </c>
      <c r="P174" s="33">
        <f t="shared" ca="1" si="88"/>
        <v>0</v>
      </c>
      <c r="Q174" s="33">
        <f t="shared" ca="1" si="88"/>
        <v>0</v>
      </c>
      <c r="R174" s="33">
        <f t="shared" ca="1" si="88"/>
        <v>0</v>
      </c>
      <c r="S174" s="33">
        <f t="shared" ca="1" si="88"/>
        <v>0</v>
      </c>
      <c r="T174" s="33">
        <f t="shared" ca="1" si="84"/>
        <v>0</v>
      </c>
      <c r="U174" s="33">
        <f t="shared" ca="1" si="84"/>
        <v>0</v>
      </c>
      <c r="V174" s="33">
        <f t="shared" ca="1" si="84"/>
        <v>0</v>
      </c>
      <c r="W174" s="33">
        <f t="shared" ca="1" si="84"/>
        <v>0</v>
      </c>
      <c r="X174" s="33">
        <f t="shared" ca="1" si="84"/>
        <v>0</v>
      </c>
      <c r="Y174" s="33">
        <f t="shared" ca="1" si="84"/>
        <v>0</v>
      </c>
      <c r="Z174" s="33">
        <f t="shared" ca="1" si="84"/>
        <v>0</v>
      </c>
      <c r="AA174" s="33">
        <f t="shared" ca="1" si="84"/>
        <v>0</v>
      </c>
      <c r="AB174" s="33">
        <f t="shared" ca="1" si="63"/>
        <v>0</v>
      </c>
      <c r="AC174" s="33">
        <f t="shared" ca="1" si="63"/>
        <v>0</v>
      </c>
      <c r="AD174" s="33">
        <f t="shared" ca="1" si="63"/>
        <v>0</v>
      </c>
      <c r="AE174" s="33">
        <f t="shared" ref="AE174:AN183" ca="1" si="92">SUMIFS(Amount_TI,Location_TI,$A174,FundingSource_TI,AE$1)+SUMIFS(Amount_CS,Location_CS,$A174,Fundingsource_CS,AE$1)+SUMIFS(Amount_ETL,Location_ETL,$A174,FundingSource_ETL,AE$1)+SUMIFS(Amount_Other,Location_Other,$A174,FundingSource_Other,AE$1)</f>
        <v>0</v>
      </c>
      <c r="AF174" s="33">
        <f t="shared" ca="1" si="92"/>
        <v>0</v>
      </c>
      <c r="AG174" s="33">
        <f t="shared" ca="1" si="92"/>
        <v>0</v>
      </c>
      <c r="AH174" s="33">
        <f t="shared" ca="1" si="92"/>
        <v>0</v>
      </c>
      <c r="AI174" s="33">
        <f t="shared" ca="1" si="92"/>
        <v>0</v>
      </c>
      <c r="AJ174" s="33">
        <f t="shared" ca="1" si="92"/>
        <v>0</v>
      </c>
      <c r="AK174" s="33">
        <f t="shared" ca="1" si="92"/>
        <v>0</v>
      </c>
      <c r="AL174" s="33">
        <f t="shared" ca="1" si="92"/>
        <v>0</v>
      </c>
      <c r="AM174" s="33">
        <f t="shared" ca="1" si="92"/>
        <v>0</v>
      </c>
      <c r="AN174" s="33">
        <f t="shared" ca="1" si="92"/>
        <v>0</v>
      </c>
      <c r="AO174" s="33">
        <f t="shared" ref="AO174:AP183" ca="1" si="93">SUMIFS(Amount_TI,Location_TI,$A174,FundingSource_TI,AO$1)+SUMIFS(Amount_CS,Location_CS,$A174,Fundingsource_CS,AO$1)+SUMIFS(Amount_ETL,Location_ETL,$A174,FundingSource_ETL,AO$1)+SUMIFS(Amount_Other,Location_Other,$A174,FundingSource_Other,AO$1)</f>
        <v>0</v>
      </c>
      <c r="AP174" s="33">
        <f t="shared" ca="1" si="93"/>
        <v>0</v>
      </c>
      <c r="AQ174" s="33">
        <f ca="1">SUMIFS(Amount_TI,Location_TI,$A174,FundingSource_TI,AQ$1)+SUMIFS(Amount_CS,Location_CS,$A174,Fundingsource_CS,AQ$1)+SUMIFS(Amount_ETL,Location_ETL,$A174,FundingSource_ETL,AQ$1)+SUMIFS(Amount_Other,Location_Other,$A174,FundingSource_Other,AQ$1)+SUMIFS('CSW Programs'!$J$4:$J$500,'CSW Programs'!$D$4:$D$500,'Location Totals'!$A174,'CSW Programs'!$I$4:$I$500,'School Mailing Address'!$Q$5)</f>
        <v>0</v>
      </c>
      <c r="AR174" s="33">
        <f ca="1">SUMIFS(Amount_TI,Location_TI,$A174,FundingSource_TI,AR$1)+SUMIFS(Amount_CS,Location_CS,$A174,Fundingsource_CS,AR$1)+SUMIFS(Amount_ETL,Location_ETL,$A174,FundingSource_ETL,AR$1)+SUMIFS(Amount_Other,Location_Other,$A174,FundingSource_Other,AR$1)+SUMIFS('CSW Programs'!$J$4:$J$500,'CSW Programs'!$D$4:$D$500,'Location Totals'!$A174,'CSW Programs'!$I$4:$I$500,'School Mailing Address'!$Q$6)</f>
        <v>0</v>
      </c>
      <c r="AS174" s="33">
        <f ca="1">SUMIFS(Amount_TI,Location_TI,$A174,FundingSource_TI,AS$1)+SUMIFS(Amount_CS,Location_CS,$A174,Fundingsource_CS,AS$1)+SUMIFS(Amount_ETL,Location_ETL,$A174,FundingSource_ETL,AS$1)+SUMIFS(Amount_Other,Location_Other,$A174,FundingSource_Other,AS$1)+SUMIFS('CSW Programs'!$J$4:$J$500,'CSW Programs'!$D$4:$D$500,'Location Totals'!$A174,'CSW Programs'!$I$4:$I$500,'School Mailing Address'!$Q$7)</f>
        <v>0</v>
      </c>
      <c r="AT174" s="33">
        <f ca="1">SUMIFS(Amount_TI,Location_TI,$A174,FundingSource_TI,AT$1)+SUMIFS(Amount_CS,Location_CS,$A174,Fundingsource_CS,AT$1)+SUMIFS(Amount_ETL,Location_ETL,$A174,FundingSource_ETL,AT$1)+SUMIFS(Amount_Other,Location_Other,$A174,FundingSource_Other,AT$1)+SUMIFS('CSW Programs'!$J$4:$J$500,'CSW Programs'!$D$4:$D$500,'Location Totals'!$A174,'CSW Programs'!$I$4:$I$500,'Location Totals'!$AT$1)</f>
        <v>0</v>
      </c>
      <c r="AU174" s="33">
        <f ca="1">SUMIFS(Amount_TI,Location_TI,$A174,FundingSource_TI,AU$1)+SUMIFS(Amount_CS,Location_CS,$A174,Fundingsource_CS,AU$1)+SUMIFS(Amount_ETL,Location_ETL,$A174,FundingSource_ETL,AU$1)+SUMIFS(Amount_Other,Location_Other,$A174,FundingSource_Other,AU$1)+SUMIFS('CSW Programs'!$J$4:$J$500,'CSW Programs'!$D$4:$D$500,'Location Totals'!$A174,'CSW Programs'!$I$4:$I$500,'Location Totals'!$AU$1)</f>
        <v>0</v>
      </c>
      <c r="AV174" s="33">
        <f ca="1">SUMIFS(Amount_TI,Location_TI,$A174,FundingSource_TI,AV$1)+SUMIFS(Amount_CS,Location_CS,$A174,Fundingsource_CS,AV$1)+SUMIFS(Amount_ETL,Location_ETL,$A174,FundingSource_ETL,AV$1)+SUMIFS(Amount_Other,Location_Other,$A174,FundingSource_Other,AV$1)+SUMIFS('CSW Programs'!$J$4:$J$500,'CSW Programs'!$D$4:$D$500,'Location Totals'!$A174,'CSW Programs'!$I$4:$I$500,'Location Totals'!$AV$1)</f>
        <v>0</v>
      </c>
      <c r="AW174" s="33"/>
      <c r="BR174" s="32">
        <v>173</v>
      </c>
      <c r="BT174" s="32">
        <v>173</v>
      </c>
    </row>
    <row r="175" spans="1:72" hidden="1" x14ac:dyDescent="0.2">
      <c r="A175" s="17" t="e">
        <f ca="1">IF('Cover Page'!$C$17&lt;&gt;"YES",IF(HLOOKUP($BZ$1,'District Label'!A:GR,BR175,FALSE)="","",(HLOOKUP($BZ$1,'District Label'!A:GR,BR175,FALSE))),OFFSET('BOCES SELECT'!$CH$4:$CH$402,,,COUNTIF('BOCES SELECT'!E:E,"&gt;0")))</f>
        <v>#N/A</v>
      </c>
      <c r="B175" s="33">
        <f t="shared" ca="1" si="71"/>
        <v>0</v>
      </c>
      <c r="C175" s="33">
        <f t="shared" ca="1" si="72"/>
        <v>0</v>
      </c>
      <c r="D175" s="33">
        <f t="shared" ca="1" si="91"/>
        <v>0</v>
      </c>
      <c r="E175" s="33">
        <f t="shared" ca="1" si="91"/>
        <v>0</v>
      </c>
      <c r="F175" s="33">
        <f t="shared" ca="1" si="91"/>
        <v>0</v>
      </c>
      <c r="G175" s="33">
        <f t="shared" ca="1" si="91"/>
        <v>0</v>
      </c>
      <c r="H175" s="33">
        <f t="shared" ca="1" si="85"/>
        <v>0</v>
      </c>
      <c r="I175" s="33">
        <f t="shared" ca="1" si="91"/>
        <v>0</v>
      </c>
      <c r="J175" s="50">
        <f t="shared" ca="1" si="73"/>
        <v>0</v>
      </c>
      <c r="K175" s="33">
        <f t="shared" ca="1" si="77"/>
        <v>0</v>
      </c>
      <c r="L175" s="33">
        <f t="shared" ca="1" si="74"/>
        <v>0</v>
      </c>
      <c r="M175" s="33">
        <f t="shared" ca="1" si="78"/>
        <v>0</v>
      </c>
      <c r="N175" s="33">
        <f t="shared" ca="1" si="75"/>
        <v>0</v>
      </c>
      <c r="O175" s="33">
        <f t="shared" ca="1" si="76"/>
        <v>0</v>
      </c>
      <c r="P175" s="33">
        <f t="shared" ca="1" si="88"/>
        <v>0</v>
      </c>
      <c r="Q175" s="33">
        <f t="shared" ca="1" si="88"/>
        <v>0</v>
      </c>
      <c r="R175" s="33">
        <f t="shared" ca="1" si="88"/>
        <v>0</v>
      </c>
      <c r="S175" s="33">
        <f t="shared" ca="1" si="88"/>
        <v>0</v>
      </c>
      <c r="T175" s="33">
        <f t="shared" ca="1" si="84"/>
        <v>0</v>
      </c>
      <c r="U175" s="33">
        <f t="shared" ca="1" si="84"/>
        <v>0</v>
      </c>
      <c r="V175" s="33">
        <f t="shared" ca="1" si="84"/>
        <v>0</v>
      </c>
      <c r="W175" s="33">
        <f t="shared" ca="1" si="84"/>
        <v>0</v>
      </c>
      <c r="X175" s="33">
        <f t="shared" ca="1" si="84"/>
        <v>0</v>
      </c>
      <c r="Y175" s="33">
        <f t="shared" ca="1" si="84"/>
        <v>0</v>
      </c>
      <c r="Z175" s="33">
        <f t="shared" ca="1" si="84"/>
        <v>0</v>
      </c>
      <c r="AA175" s="33">
        <f t="shared" ca="1" si="84"/>
        <v>0</v>
      </c>
      <c r="AB175" s="33">
        <f t="shared" ca="1" si="63"/>
        <v>0</v>
      </c>
      <c r="AC175" s="33">
        <f t="shared" ca="1" si="63"/>
        <v>0</v>
      </c>
      <c r="AD175" s="33">
        <f t="shared" ca="1" si="63"/>
        <v>0</v>
      </c>
      <c r="AE175" s="33">
        <f t="shared" ca="1" si="92"/>
        <v>0</v>
      </c>
      <c r="AF175" s="33">
        <f t="shared" ca="1" si="92"/>
        <v>0</v>
      </c>
      <c r="AG175" s="33">
        <f t="shared" ca="1" si="92"/>
        <v>0</v>
      </c>
      <c r="AH175" s="33">
        <f t="shared" ca="1" si="92"/>
        <v>0</v>
      </c>
      <c r="AI175" s="33">
        <f t="shared" ca="1" si="92"/>
        <v>0</v>
      </c>
      <c r="AJ175" s="33">
        <f t="shared" ca="1" si="92"/>
        <v>0</v>
      </c>
      <c r="AK175" s="33">
        <f t="shared" ca="1" si="92"/>
        <v>0</v>
      </c>
      <c r="AL175" s="33">
        <f t="shared" ca="1" si="92"/>
        <v>0</v>
      </c>
      <c r="AM175" s="33">
        <f t="shared" ca="1" si="92"/>
        <v>0</v>
      </c>
      <c r="AN175" s="33">
        <f t="shared" ca="1" si="92"/>
        <v>0</v>
      </c>
      <c r="AO175" s="33">
        <f t="shared" ca="1" si="93"/>
        <v>0</v>
      </c>
      <c r="AP175" s="33">
        <f t="shared" ca="1" si="93"/>
        <v>0</v>
      </c>
      <c r="AQ175" s="33">
        <f ca="1">SUMIFS(Amount_TI,Location_TI,$A175,FundingSource_TI,AQ$1)+SUMIFS(Amount_CS,Location_CS,$A175,Fundingsource_CS,AQ$1)+SUMIFS(Amount_ETL,Location_ETL,$A175,FundingSource_ETL,AQ$1)+SUMIFS(Amount_Other,Location_Other,$A175,FundingSource_Other,AQ$1)+SUMIFS('CSW Programs'!$J$4:$J$500,'CSW Programs'!$D$4:$D$500,'Location Totals'!$A175,'CSW Programs'!$I$4:$I$500,'School Mailing Address'!$Q$5)</f>
        <v>0</v>
      </c>
      <c r="AR175" s="33">
        <f ca="1">SUMIFS(Amount_TI,Location_TI,$A175,FundingSource_TI,AR$1)+SUMIFS(Amount_CS,Location_CS,$A175,Fundingsource_CS,AR$1)+SUMIFS(Amount_ETL,Location_ETL,$A175,FundingSource_ETL,AR$1)+SUMIFS(Amount_Other,Location_Other,$A175,FundingSource_Other,AR$1)+SUMIFS('CSW Programs'!$J$4:$J$500,'CSW Programs'!$D$4:$D$500,'Location Totals'!$A175,'CSW Programs'!$I$4:$I$500,'School Mailing Address'!$Q$6)</f>
        <v>0</v>
      </c>
      <c r="AS175" s="33">
        <f ca="1">SUMIFS(Amount_TI,Location_TI,$A175,FundingSource_TI,AS$1)+SUMIFS(Amount_CS,Location_CS,$A175,Fundingsource_CS,AS$1)+SUMIFS(Amount_ETL,Location_ETL,$A175,FundingSource_ETL,AS$1)+SUMIFS(Amount_Other,Location_Other,$A175,FundingSource_Other,AS$1)+SUMIFS('CSW Programs'!$J$4:$J$500,'CSW Programs'!$D$4:$D$500,'Location Totals'!$A175,'CSW Programs'!$I$4:$I$500,'School Mailing Address'!$Q$7)</f>
        <v>0</v>
      </c>
      <c r="AT175" s="33">
        <f ca="1">SUMIFS(Amount_TI,Location_TI,$A175,FundingSource_TI,AT$1)+SUMIFS(Amount_CS,Location_CS,$A175,Fundingsource_CS,AT$1)+SUMIFS(Amount_ETL,Location_ETL,$A175,FundingSource_ETL,AT$1)+SUMIFS(Amount_Other,Location_Other,$A175,FundingSource_Other,AT$1)+SUMIFS('CSW Programs'!$J$4:$J$500,'CSW Programs'!$D$4:$D$500,'Location Totals'!$A175,'CSW Programs'!$I$4:$I$500,'Location Totals'!$AT$1)</f>
        <v>0</v>
      </c>
      <c r="AU175" s="33">
        <f ca="1">SUMIFS(Amount_TI,Location_TI,$A175,FundingSource_TI,AU$1)+SUMIFS(Amount_CS,Location_CS,$A175,Fundingsource_CS,AU$1)+SUMIFS(Amount_ETL,Location_ETL,$A175,FundingSource_ETL,AU$1)+SUMIFS(Amount_Other,Location_Other,$A175,FundingSource_Other,AU$1)+SUMIFS('CSW Programs'!$J$4:$J$500,'CSW Programs'!$D$4:$D$500,'Location Totals'!$A175,'CSW Programs'!$I$4:$I$500,'Location Totals'!$AU$1)</f>
        <v>0</v>
      </c>
      <c r="AV175" s="33">
        <f ca="1">SUMIFS(Amount_TI,Location_TI,$A175,FundingSource_TI,AV$1)+SUMIFS(Amount_CS,Location_CS,$A175,Fundingsource_CS,AV$1)+SUMIFS(Amount_ETL,Location_ETL,$A175,FundingSource_ETL,AV$1)+SUMIFS(Amount_Other,Location_Other,$A175,FundingSource_Other,AV$1)+SUMIFS('CSW Programs'!$J$4:$J$500,'CSW Programs'!$D$4:$D$500,'Location Totals'!$A175,'CSW Programs'!$I$4:$I$500,'Location Totals'!$AV$1)</f>
        <v>0</v>
      </c>
      <c r="AW175" s="33"/>
      <c r="BR175" s="32">
        <v>174</v>
      </c>
      <c r="BT175" s="32">
        <v>174</v>
      </c>
    </row>
    <row r="176" spans="1:72" hidden="1" x14ac:dyDescent="0.2">
      <c r="A176" s="17" t="e">
        <f ca="1">IF('Cover Page'!$C$17&lt;&gt;"YES",IF(HLOOKUP($BZ$1,'District Label'!A:GR,BR176,FALSE)="","",(HLOOKUP($BZ$1,'District Label'!A:GR,BR176,FALSE))),OFFSET('BOCES SELECT'!$CH$4:$CH$402,,,COUNTIF('BOCES SELECT'!E:E,"&gt;0")))</f>
        <v>#N/A</v>
      </c>
      <c r="B176" s="33">
        <f t="shared" ca="1" si="71"/>
        <v>0</v>
      </c>
      <c r="C176" s="33">
        <f t="shared" ca="1" si="72"/>
        <v>0</v>
      </c>
      <c r="D176" s="33">
        <f t="shared" ca="1" si="91"/>
        <v>0</v>
      </c>
      <c r="E176" s="33">
        <f t="shared" ca="1" si="91"/>
        <v>0</v>
      </c>
      <c r="F176" s="33">
        <f t="shared" ca="1" si="91"/>
        <v>0</v>
      </c>
      <c r="G176" s="33">
        <f t="shared" ca="1" si="91"/>
        <v>0</v>
      </c>
      <c r="H176" s="33">
        <f t="shared" ca="1" si="85"/>
        <v>0</v>
      </c>
      <c r="I176" s="33">
        <f t="shared" ca="1" si="91"/>
        <v>0</v>
      </c>
      <c r="J176" s="50">
        <f t="shared" ca="1" si="73"/>
        <v>0</v>
      </c>
      <c r="K176" s="33">
        <f t="shared" ca="1" si="77"/>
        <v>0</v>
      </c>
      <c r="L176" s="33">
        <f t="shared" ca="1" si="74"/>
        <v>0</v>
      </c>
      <c r="M176" s="33">
        <f t="shared" ca="1" si="78"/>
        <v>0</v>
      </c>
      <c r="N176" s="33">
        <f t="shared" ca="1" si="75"/>
        <v>0</v>
      </c>
      <c r="O176" s="33">
        <f t="shared" ca="1" si="76"/>
        <v>0</v>
      </c>
      <c r="P176" s="33">
        <f t="shared" ca="1" si="88"/>
        <v>0</v>
      </c>
      <c r="Q176" s="33">
        <f t="shared" ca="1" si="88"/>
        <v>0</v>
      </c>
      <c r="R176" s="33">
        <f t="shared" ca="1" si="88"/>
        <v>0</v>
      </c>
      <c r="S176" s="33">
        <f t="shared" ca="1" si="88"/>
        <v>0</v>
      </c>
      <c r="T176" s="33">
        <f t="shared" ca="1" si="84"/>
        <v>0</v>
      </c>
      <c r="U176" s="33">
        <f t="shared" ca="1" si="84"/>
        <v>0</v>
      </c>
      <c r="V176" s="33">
        <f t="shared" ca="1" si="84"/>
        <v>0</v>
      </c>
      <c r="W176" s="33">
        <f t="shared" ca="1" si="84"/>
        <v>0</v>
      </c>
      <c r="X176" s="33">
        <f t="shared" ca="1" si="84"/>
        <v>0</v>
      </c>
      <c r="Y176" s="33">
        <f t="shared" ca="1" si="84"/>
        <v>0</v>
      </c>
      <c r="Z176" s="33">
        <f t="shared" ca="1" si="84"/>
        <v>0</v>
      </c>
      <c r="AA176" s="33">
        <f t="shared" ca="1" si="84"/>
        <v>0</v>
      </c>
      <c r="AB176" s="33">
        <f t="shared" ca="1" si="63"/>
        <v>0</v>
      </c>
      <c r="AC176" s="33">
        <f t="shared" ca="1" si="63"/>
        <v>0</v>
      </c>
      <c r="AD176" s="33">
        <f t="shared" ca="1" si="63"/>
        <v>0</v>
      </c>
      <c r="AE176" s="33">
        <f t="shared" ca="1" si="92"/>
        <v>0</v>
      </c>
      <c r="AF176" s="33">
        <f t="shared" ca="1" si="92"/>
        <v>0</v>
      </c>
      <c r="AG176" s="33">
        <f t="shared" ca="1" si="92"/>
        <v>0</v>
      </c>
      <c r="AH176" s="33">
        <f t="shared" ca="1" si="92"/>
        <v>0</v>
      </c>
      <c r="AI176" s="33">
        <f t="shared" ca="1" si="92"/>
        <v>0</v>
      </c>
      <c r="AJ176" s="33">
        <f t="shared" ca="1" si="92"/>
        <v>0</v>
      </c>
      <c r="AK176" s="33">
        <f t="shared" ca="1" si="92"/>
        <v>0</v>
      </c>
      <c r="AL176" s="33">
        <f t="shared" ca="1" si="92"/>
        <v>0</v>
      </c>
      <c r="AM176" s="33">
        <f t="shared" ca="1" si="92"/>
        <v>0</v>
      </c>
      <c r="AN176" s="33">
        <f t="shared" ca="1" si="92"/>
        <v>0</v>
      </c>
      <c r="AO176" s="33">
        <f t="shared" ca="1" si="93"/>
        <v>0</v>
      </c>
      <c r="AP176" s="33">
        <f t="shared" ca="1" si="93"/>
        <v>0</v>
      </c>
      <c r="AQ176" s="33">
        <f ca="1">SUMIFS(Amount_TI,Location_TI,$A176,FundingSource_TI,AQ$1)+SUMIFS(Amount_CS,Location_CS,$A176,Fundingsource_CS,AQ$1)+SUMIFS(Amount_ETL,Location_ETL,$A176,FundingSource_ETL,AQ$1)+SUMIFS(Amount_Other,Location_Other,$A176,FundingSource_Other,AQ$1)+SUMIFS('CSW Programs'!$J$4:$J$500,'CSW Programs'!$D$4:$D$500,'Location Totals'!$A176,'CSW Programs'!$I$4:$I$500,'School Mailing Address'!$Q$5)</f>
        <v>0</v>
      </c>
      <c r="AR176" s="33">
        <f ca="1">SUMIFS(Amount_TI,Location_TI,$A176,FundingSource_TI,AR$1)+SUMIFS(Amount_CS,Location_CS,$A176,Fundingsource_CS,AR$1)+SUMIFS(Amount_ETL,Location_ETL,$A176,FundingSource_ETL,AR$1)+SUMIFS(Amount_Other,Location_Other,$A176,FundingSource_Other,AR$1)+SUMIFS('CSW Programs'!$J$4:$J$500,'CSW Programs'!$D$4:$D$500,'Location Totals'!$A176,'CSW Programs'!$I$4:$I$500,'School Mailing Address'!$Q$6)</f>
        <v>0</v>
      </c>
      <c r="AS176" s="33">
        <f ca="1">SUMIFS(Amount_TI,Location_TI,$A176,FundingSource_TI,AS$1)+SUMIFS(Amount_CS,Location_CS,$A176,Fundingsource_CS,AS$1)+SUMIFS(Amount_ETL,Location_ETL,$A176,FundingSource_ETL,AS$1)+SUMIFS(Amount_Other,Location_Other,$A176,FundingSource_Other,AS$1)+SUMIFS('CSW Programs'!$J$4:$J$500,'CSW Programs'!$D$4:$D$500,'Location Totals'!$A176,'CSW Programs'!$I$4:$I$500,'School Mailing Address'!$Q$7)</f>
        <v>0</v>
      </c>
      <c r="AT176" s="33">
        <f ca="1">SUMIFS(Amount_TI,Location_TI,$A176,FundingSource_TI,AT$1)+SUMIFS(Amount_CS,Location_CS,$A176,Fundingsource_CS,AT$1)+SUMIFS(Amount_ETL,Location_ETL,$A176,FundingSource_ETL,AT$1)+SUMIFS(Amount_Other,Location_Other,$A176,FundingSource_Other,AT$1)+SUMIFS('CSW Programs'!$J$4:$J$500,'CSW Programs'!$D$4:$D$500,'Location Totals'!$A176,'CSW Programs'!$I$4:$I$500,'Location Totals'!$AT$1)</f>
        <v>0</v>
      </c>
      <c r="AU176" s="33">
        <f ca="1">SUMIFS(Amount_TI,Location_TI,$A176,FundingSource_TI,AU$1)+SUMIFS(Amount_CS,Location_CS,$A176,Fundingsource_CS,AU$1)+SUMIFS(Amount_ETL,Location_ETL,$A176,FundingSource_ETL,AU$1)+SUMIFS(Amount_Other,Location_Other,$A176,FundingSource_Other,AU$1)+SUMIFS('CSW Programs'!$J$4:$J$500,'CSW Programs'!$D$4:$D$500,'Location Totals'!$A176,'CSW Programs'!$I$4:$I$500,'Location Totals'!$AU$1)</f>
        <v>0</v>
      </c>
      <c r="AV176" s="33">
        <f ca="1">SUMIFS(Amount_TI,Location_TI,$A176,FundingSource_TI,AV$1)+SUMIFS(Amount_CS,Location_CS,$A176,Fundingsource_CS,AV$1)+SUMIFS(Amount_ETL,Location_ETL,$A176,FundingSource_ETL,AV$1)+SUMIFS(Amount_Other,Location_Other,$A176,FundingSource_Other,AV$1)+SUMIFS('CSW Programs'!$J$4:$J$500,'CSW Programs'!$D$4:$D$500,'Location Totals'!$A176,'CSW Programs'!$I$4:$I$500,'Location Totals'!$AV$1)</f>
        <v>0</v>
      </c>
      <c r="AW176" s="33"/>
      <c r="BR176" s="32">
        <v>175</v>
      </c>
      <c r="BT176" s="32">
        <v>175</v>
      </c>
    </row>
    <row r="177" spans="1:72" hidden="1" x14ac:dyDescent="0.2">
      <c r="A177" s="17" t="e">
        <f ca="1">IF('Cover Page'!$C$17&lt;&gt;"YES",IF(HLOOKUP($BZ$1,'District Label'!A:GR,BR177,FALSE)="","",(HLOOKUP($BZ$1,'District Label'!A:GR,BR177,FALSE))),OFFSET('BOCES SELECT'!$CH$4:$CH$402,,,COUNTIF('BOCES SELECT'!E:E,"&gt;0")))</f>
        <v>#N/A</v>
      </c>
      <c r="B177" s="33">
        <f t="shared" ca="1" si="71"/>
        <v>0</v>
      </c>
      <c r="C177" s="33">
        <f t="shared" ca="1" si="72"/>
        <v>0</v>
      </c>
      <c r="D177" s="33">
        <f t="shared" ca="1" si="91"/>
        <v>0</v>
      </c>
      <c r="E177" s="33">
        <f t="shared" ca="1" si="91"/>
        <v>0</v>
      </c>
      <c r="F177" s="33">
        <f t="shared" ca="1" si="91"/>
        <v>0</v>
      </c>
      <c r="G177" s="33">
        <f t="shared" ca="1" si="91"/>
        <v>0</v>
      </c>
      <c r="H177" s="33">
        <f t="shared" ca="1" si="85"/>
        <v>0</v>
      </c>
      <c r="I177" s="33">
        <f t="shared" ca="1" si="91"/>
        <v>0</v>
      </c>
      <c r="J177" s="50">
        <f t="shared" ca="1" si="73"/>
        <v>0</v>
      </c>
      <c r="K177" s="33">
        <f t="shared" ca="1" si="77"/>
        <v>0</v>
      </c>
      <c r="L177" s="33">
        <f t="shared" ca="1" si="74"/>
        <v>0</v>
      </c>
      <c r="M177" s="33">
        <f t="shared" ca="1" si="78"/>
        <v>0</v>
      </c>
      <c r="N177" s="33">
        <f t="shared" ca="1" si="75"/>
        <v>0</v>
      </c>
      <c r="O177" s="33">
        <f t="shared" ca="1" si="76"/>
        <v>0</v>
      </c>
      <c r="P177" s="33">
        <f t="shared" ca="1" si="88"/>
        <v>0</v>
      </c>
      <c r="Q177" s="33">
        <f t="shared" ca="1" si="88"/>
        <v>0</v>
      </c>
      <c r="R177" s="33">
        <f t="shared" ca="1" si="88"/>
        <v>0</v>
      </c>
      <c r="S177" s="33">
        <f t="shared" ca="1" si="88"/>
        <v>0</v>
      </c>
      <c r="T177" s="33">
        <f t="shared" ca="1" si="84"/>
        <v>0</v>
      </c>
      <c r="U177" s="33">
        <f t="shared" ca="1" si="84"/>
        <v>0</v>
      </c>
      <c r="V177" s="33">
        <f t="shared" ca="1" si="84"/>
        <v>0</v>
      </c>
      <c r="W177" s="33">
        <f t="shared" ca="1" si="84"/>
        <v>0</v>
      </c>
      <c r="X177" s="33">
        <f t="shared" ca="1" si="84"/>
        <v>0</v>
      </c>
      <c r="Y177" s="33">
        <f t="shared" ca="1" si="84"/>
        <v>0</v>
      </c>
      <c r="Z177" s="33">
        <f t="shared" ref="T177:AD200" ca="1" si="94">SUMIFS(Amount_TI,Location_TI,$A177,Object_TI,Z$1)+SUMIFS(Amount_CS,Location_CS,$A177,Object_CS,Z$1)+SUMIFS(Amount_ETL,Location_ETL,$A177,Object_ETL,Z$1)+SUMIFS(Amount_Other,Location_Other,$A177,Object_Other,Z$1)</f>
        <v>0</v>
      </c>
      <c r="AA177" s="33">
        <f t="shared" ca="1" si="94"/>
        <v>0</v>
      </c>
      <c r="AB177" s="33">
        <f t="shared" ca="1" si="94"/>
        <v>0</v>
      </c>
      <c r="AC177" s="33">
        <f t="shared" ca="1" si="94"/>
        <v>0</v>
      </c>
      <c r="AD177" s="33">
        <f t="shared" ca="1" si="94"/>
        <v>0</v>
      </c>
      <c r="AE177" s="33">
        <f t="shared" ca="1" si="92"/>
        <v>0</v>
      </c>
      <c r="AF177" s="33">
        <f t="shared" ca="1" si="92"/>
        <v>0</v>
      </c>
      <c r="AG177" s="33">
        <f t="shared" ca="1" si="92"/>
        <v>0</v>
      </c>
      <c r="AH177" s="33">
        <f t="shared" ca="1" si="92"/>
        <v>0</v>
      </c>
      <c r="AI177" s="33">
        <f t="shared" ca="1" si="92"/>
        <v>0</v>
      </c>
      <c r="AJ177" s="33">
        <f t="shared" ca="1" si="92"/>
        <v>0</v>
      </c>
      <c r="AK177" s="33">
        <f t="shared" ca="1" si="92"/>
        <v>0</v>
      </c>
      <c r="AL177" s="33">
        <f t="shared" ca="1" si="92"/>
        <v>0</v>
      </c>
      <c r="AM177" s="33">
        <f t="shared" ca="1" si="92"/>
        <v>0</v>
      </c>
      <c r="AN177" s="33">
        <f t="shared" ca="1" si="92"/>
        <v>0</v>
      </c>
      <c r="AO177" s="33">
        <f t="shared" ca="1" si="93"/>
        <v>0</v>
      </c>
      <c r="AP177" s="33">
        <f t="shared" ca="1" si="93"/>
        <v>0</v>
      </c>
      <c r="AQ177" s="33">
        <f ca="1">SUMIFS(Amount_TI,Location_TI,$A177,FundingSource_TI,AQ$1)+SUMIFS(Amount_CS,Location_CS,$A177,Fundingsource_CS,AQ$1)+SUMIFS(Amount_ETL,Location_ETL,$A177,FundingSource_ETL,AQ$1)+SUMIFS(Amount_Other,Location_Other,$A177,FundingSource_Other,AQ$1)+SUMIFS('CSW Programs'!$J$4:$J$500,'CSW Programs'!$D$4:$D$500,'Location Totals'!$A177,'CSW Programs'!$I$4:$I$500,'School Mailing Address'!$Q$5)</f>
        <v>0</v>
      </c>
      <c r="AR177" s="33">
        <f ca="1">SUMIFS(Amount_TI,Location_TI,$A177,FundingSource_TI,AR$1)+SUMIFS(Amount_CS,Location_CS,$A177,Fundingsource_CS,AR$1)+SUMIFS(Amount_ETL,Location_ETL,$A177,FundingSource_ETL,AR$1)+SUMIFS(Amount_Other,Location_Other,$A177,FundingSource_Other,AR$1)+SUMIFS('CSW Programs'!$J$4:$J$500,'CSW Programs'!$D$4:$D$500,'Location Totals'!$A177,'CSW Programs'!$I$4:$I$500,'School Mailing Address'!$Q$6)</f>
        <v>0</v>
      </c>
      <c r="AS177" s="33">
        <f ca="1">SUMIFS(Amount_TI,Location_TI,$A177,FundingSource_TI,AS$1)+SUMIFS(Amount_CS,Location_CS,$A177,Fundingsource_CS,AS$1)+SUMIFS(Amount_ETL,Location_ETL,$A177,FundingSource_ETL,AS$1)+SUMIFS(Amount_Other,Location_Other,$A177,FundingSource_Other,AS$1)+SUMIFS('CSW Programs'!$J$4:$J$500,'CSW Programs'!$D$4:$D$500,'Location Totals'!$A177,'CSW Programs'!$I$4:$I$500,'School Mailing Address'!$Q$7)</f>
        <v>0</v>
      </c>
      <c r="AT177" s="33">
        <f ca="1">SUMIFS(Amount_TI,Location_TI,$A177,FundingSource_TI,AT$1)+SUMIFS(Amount_CS,Location_CS,$A177,Fundingsource_CS,AT$1)+SUMIFS(Amount_ETL,Location_ETL,$A177,FundingSource_ETL,AT$1)+SUMIFS(Amount_Other,Location_Other,$A177,FundingSource_Other,AT$1)+SUMIFS('CSW Programs'!$J$4:$J$500,'CSW Programs'!$D$4:$D$500,'Location Totals'!$A177,'CSW Programs'!$I$4:$I$500,'Location Totals'!$AT$1)</f>
        <v>0</v>
      </c>
      <c r="AU177" s="33">
        <f ca="1">SUMIFS(Amount_TI,Location_TI,$A177,FundingSource_TI,AU$1)+SUMIFS(Amount_CS,Location_CS,$A177,Fundingsource_CS,AU$1)+SUMIFS(Amount_ETL,Location_ETL,$A177,FundingSource_ETL,AU$1)+SUMIFS(Amount_Other,Location_Other,$A177,FundingSource_Other,AU$1)+SUMIFS('CSW Programs'!$J$4:$J$500,'CSW Programs'!$D$4:$D$500,'Location Totals'!$A177,'CSW Programs'!$I$4:$I$500,'Location Totals'!$AU$1)</f>
        <v>0</v>
      </c>
      <c r="AV177" s="33">
        <f ca="1">SUMIFS(Amount_TI,Location_TI,$A177,FundingSource_TI,AV$1)+SUMIFS(Amount_CS,Location_CS,$A177,Fundingsource_CS,AV$1)+SUMIFS(Amount_ETL,Location_ETL,$A177,FundingSource_ETL,AV$1)+SUMIFS(Amount_Other,Location_Other,$A177,FundingSource_Other,AV$1)+SUMIFS('CSW Programs'!$J$4:$J$500,'CSW Programs'!$D$4:$D$500,'Location Totals'!$A177,'CSW Programs'!$I$4:$I$500,'Location Totals'!$AV$1)</f>
        <v>0</v>
      </c>
      <c r="AW177" s="33"/>
      <c r="BR177" s="32">
        <v>176</v>
      </c>
      <c r="BT177" s="32">
        <v>176</v>
      </c>
    </row>
    <row r="178" spans="1:72" hidden="1" x14ac:dyDescent="0.2">
      <c r="A178" s="17" t="e">
        <f ca="1">IF('Cover Page'!$C$17&lt;&gt;"YES",IF(HLOOKUP($BZ$1,'District Label'!A:GR,BR178,FALSE)="","",(HLOOKUP($BZ$1,'District Label'!A:GR,BR178,FALSE))),OFFSET('BOCES SELECT'!$CH$4:$CH$402,,,COUNTIF('BOCES SELECT'!E:E,"&gt;0")))</f>
        <v>#N/A</v>
      </c>
      <c r="B178" s="33">
        <f t="shared" ca="1" si="71"/>
        <v>0</v>
      </c>
      <c r="C178" s="33">
        <f t="shared" ca="1" si="72"/>
        <v>0</v>
      </c>
      <c r="D178" s="33">
        <f t="shared" ca="1" si="91"/>
        <v>0</v>
      </c>
      <c r="E178" s="33">
        <f t="shared" ca="1" si="91"/>
        <v>0</v>
      </c>
      <c r="F178" s="33">
        <f t="shared" ca="1" si="91"/>
        <v>0</v>
      </c>
      <c r="G178" s="33">
        <f t="shared" ca="1" si="91"/>
        <v>0</v>
      </c>
      <c r="H178" s="33">
        <f t="shared" ca="1" si="85"/>
        <v>0</v>
      </c>
      <c r="I178" s="33">
        <f t="shared" ca="1" si="91"/>
        <v>0</v>
      </c>
      <c r="J178" s="50">
        <f t="shared" ca="1" si="73"/>
        <v>0</v>
      </c>
      <c r="K178" s="33">
        <f t="shared" ca="1" si="77"/>
        <v>0</v>
      </c>
      <c r="L178" s="33">
        <f t="shared" ca="1" si="74"/>
        <v>0</v>
      </c>
      <c r="M178" s="33">
        <f t="shared" ca="1" si="78"/>
        <v>0</v>
      </c>
      <c r="N178" s="33">
        <f t="shared" ca="1" si="75"/>
        <v>0</v>
      </c>
      <c r="O178" s="33">
        <f t="shared" ca="1" si="76"/>
        <v>0</v>
      </c>
      <c r="P178" s="33">
        <f t="shared" ca="1" si="88"/>
        <v>0</v>
      </c>
      <c r="Q178" s="33">
        <f t="shared" ca="1" si="88"/>
        <v>0</v>
      </c>
      <c r="R178" s="33">
        <f t="shared" ca="1" si="88"/>
        <v>0</v>
      </c>
      <c r="S178" s="33">
        <f t="shared" ca="1" si="88"/>
        <v>0</v>
      </c>
      <c r="T178" s="33">
        <f t="shared" ca="1" si="94"/>
        <v>0</v>
      </c>
      <c r="U178" s="33">
        <f t="shared" ca="1" si="94"/>
        <v>0</v>
      </c>
      <c r="V178" s="33">
        <f t="shared" ca="1" si="94"/>
        <v>0</v>
      </c>
      <c r="W178" s="33">
        <f t="shared" ca="1" si="94"/>
        <v>0</v>
      </c>
      <c r="X178" s="33">
        <f t="shared" ca="1" si="94"/>
        <v>0</v>
      </c>
      <c r="Y178" s="33">
        <f t="shared" ca="1" si="94"/>
        <v>0</v>
      </c>
      <c r="Z178" s="33">
        <f t="shared" ca="1" si="94"/>
        <v>0</v>
      </c>
      <c r="AA178" s="33">
        <f t="shared" ca="1" si="94"/>
        <v>0</v>
      </c>
      <c r="AB178" s="33">
        <f t="shared" ca="1" si="94"/>
        <v>0</v>
      </c>
      <c r="AC178" s="33">
        <f t="shared" ca="1" si="94"/>
        <v>0</v>
      </c>
      <c r="AD178" s="33">
        <f t="shared" ca="1" si="94"/>
        <v>0</v>
      </c>
      <c r="AE178" s="33">
        <f t="shared" ca="1" si="92"/>
        <v>0</v>
      </c>
      <c r="AF178" s="33">
        <f t="shared" ca="1" si="92"/>
        <v>0</v>
      </c>
      <c r="AG178" s="33">
        <f t="shared" ca="1" si="92"/>
        <v>0</v>
      </c>
      <c r="AH178" s="33">
        <f t="shared" ca="1" si="92"/>
        <v>0</v>
      </c>
      <c r="AI178" s="33">
        <f t="shared" ca="1" si="92"/>
        <v>0</v>
      </c>
      <c r="AJ178" s="33">
        <f t="shared" ca="1" si="92"/>
        <v>0</v>
      </c>
      <c r="AK178" s="33">
        <f t="shared" ca="1" si="92"/>
        <v>0</v>
      </c>
      <c r="AL178" s="33">
        <f t="shared" ca="1" si="92"/>
        <v>0</v>
      </c>
      <c r="AM178" s="33">
        <f t="shared" ca="1" si="92"/>
        <v>0</v>
      </c>
      <c r="AN178" s="33">
        <f t="shared" ca="1" si="92"/>
        <v>0</v>
      </c>
      <c r="AO178" s="33">
        <f t="shared" ca="1" si="93"/>
        <v>0</v>
      </c>
      <c r="AP178" s="33">
        <f t="shared" ca="1" si="93"/>
        <v>0</v>
      </c>
      <c r="AQ178" s="33">
        <f ca="1">SUMIFS(Amount_TI,Location_TI,$A178,FundingSource_TI,AQ$1)+SUMIFS(Amount_CS,Location_CS,$A178,Fundingsource_CS,AQ$1)+SUMIFS(Amount_ETL,Location_ETL,$A178,FundingSource_ETL,AQ$1)+SUMIFS(Amount_Other,Location_Other,$A178,FundingSource_Other,AQ$1)+SUMIFS('CSW Programs'!$J$4:$J$500,'CSW Programs'!$D$4:$D$500,'Location Totals'!$A178,'CSW Programs'!$I$4:$I$500,'School Mailing Address'!$Q$5)</f>
        <v>0</v>
      </c>
      <c r="AR178" s="33">
        <f ca="1">SUMIFS(Amount_TI,Location_TI,$A178,FundingSource_TI,AR$1)+SUMIFS(Amount_CS,Location_CS,$A178,Fundingsource_CS,AR$1)+SUMIFS(Amount_ETL,Location_ETL,$A178,FundingSource_ETL,AR$1)+SUMIFS(Amount_Other,Location_Other,$A178,FundingSource_Other,AR$1)+SUMIFS('CSW Programs'!$J$4:$J$500,'CSW Programs'!$D$4:$D$500,'Location Totals'!$A178,'CSW Programs'!$I$4:$I$500,'School Mailing Address'!$Q$6)</f>
        <v>0</v>
      </c>
      <c r="AS178" s="33">
        <f ca="1">SUMIFS(Amount_TI,Location_TI,$A178,FundingSource_TI,AS$1)+SUMIFS(Amount_CS,Location_CS,$A178,Fundingsource_CS,AS$1)+SUMIFS(Amount_ETL,Location_ETL,$A178,FundingSource_ETL,AS$1)+SUMIFS(Amount_Other,Location_Other,$A178,FundingSource_Other,AS$1)+SUMIFS('CSW Programs'!$J$4:$J$500,'CSW Programs'!$D$4:$D$500,'Location Totals'!$A178,'CSW Programs'!$I$4:$I$500,'School Mailing Address'!$Q$7)</f>
        <v>0</v>
      </c>
      <c r="AT178" s="33">
        <f ca="1">SUMIFS(Amount_TI,Location_TI,$A178,FundingSource_TI,AT$1)+SUMIFS(Amount_CS,Location_CS,$A178,Fundingsource_CS,AT$1)+SUMIFS(Amount_ETL,Location_ETL,$A178,FundingSource_ETL,AT$1)+SUMIFS(Amount_Other,Location_Other,$A178,FundingSource_Other,AT$1)+SUMIFS('CSW Programs'!$J$4:$J$500,'CSW Programs'!$D$4:$D$500,'Location Totals'!$A178,'CSW Programs'!$I$4:$I$500,'Location Totals'!$AT$1)</f>
        <v>0</v>
      </c>
      <c r="AU178" s="33">
        <f ca="1">SUMIFS(Amount_TI,Location_TI,$A178,FundingSource_TI,AU$1)+SUMIFS(Amount_CS,Location_CS,$A178,Fundingsource_CS,AU$1)+SUMIFS(Amount_ETL,Location_ETL,$A178,FundingSource_ETL,AU$1)+SUMIFS(Amount_Other,Location_Other,$A178,FundingSource_Other,AU$1)+SUMIFS('CSW Programs'!$J$4:$J$500,'CSW Programs'!$D$4:$D$500,'Location Totals'!$A178,'CSW Programs'!$I$4:$I$500,'Location Totals'!$AU$1)</f>
        <v>0</v>
      </c>
      <c r="AV178" s="33">
        <f ca="1">SUMIFS(Amount_TI,Location_TI,$A178,FundingSource_TI,AV$1)+SUMIFS(Amount_CS,Location_CS,$A178,Fundingsource_CS,AV$1)+SUMIFS(Amount_ETL,Location_ETL,$A178,FundingSource_ETL,AV$1)+SUMIFS(Amount_Other,Location_Other,$A178,FundingSource_Other,AV$1)+SUMIFS('CSW Programs'!$J$4:$J$500,'CSW Programs'!$D$4:$D$500,'Location Totals'!$A178,'CSW Programs'!$I$4:$I$500,'Location Totals'!$AV$1)</f>
        <v>0</v>
      </c>
      <c r="AW178" s="33"/>
      <c r="BR178" s="32">
        <v>177</v>
      </c>
      <c r="BT178" s="32">
        <v>177</v>
      </c>
    </row>
    <row r="179" spans="1:72" hidden="1" x14ac:dyDescent="0.2">
      <c r="A179" s="17" t="e">
        <f ca="1">IF('Cover Page'!$C$17&lt;&gt;"YES",IF(HLOOKUP($BZ$1,'District Label'!A:GR,BR179,FALSE)="","",(HLOOKUP($BZ$1,'District Label'!A:GR,BR179,FALSE))),OFFSET('BOCES SELECT'!$CH$4:$CH$402,,,COUNTIF('BOCES SELECT'!E:E,"&gt;0")))</f>
        <v>#N/A</v>
      </c>
      <c r="B179" s="33">
        <f t="shared" ca="1" si="71"/>
        <v>0</v>
      </c>
      <c r="C179" s="33">
        <f t="shared" ca="1" si="72"/>
        <v>0</v>
      </c>
      <c r="D179" s="33">
        <f t="shared" ca="1" si="91"/>
        <v>0</v>
      </c>
      <c r="E179" s="33">
        <f t="shared" ca="1" si="91"/>
        <v>0</v>
      </c>
      <c r="F179" s="33">
        <f t="shared" ca="1" si="91"/>
        <v>0</v>
      </c>
      <c r="G179" s="33">
        <f t="shared" ca="1" si="91"/>
        <v>0</v>
      </c>
      <c r="H179" s="33">
        <f t="shared" ca="1" si="85"/>
        <v>0</v>
      </c>
      <c r="I179" s="33">
        <f t="shared" ca="1" si="91"/>
        <v>0</v>
      </c>
      <c r="J179" s="50">
        <f t="shared" ca="1" si="73"/>
        <v>0</v>
      </c>
      <c r="K179" s="33">
        <f t="shared" ca="1" si="77"/>
        <v>0</v>
      </c>
      <c r="L179" s="33">
        <f t="shared" ca="1" si="74"/>
        <v>0</v>
      </c>
      <c r="M179" s="33">
        <f t="shared" ca="1" si="78"/>
        <v>0</v>
      </c>
      <c r="N179" s="33">
        <f t="shared" ca="1" si="75"/>
        <v>0</v>
      </c>
      <c r="O179" s="33">
        <f t="shared" ca="1" si="76"/>
        <v>0</v>
      </c>
      <c r="P179" s="33">
        <f t="shared" ca="1" si="88"/>
        <v>0</v>
      </c>
      <c r="Q179" s="33">
        <f t="shared" ca="1" si="88"/>
        <v>0</v>
      </c>
      <c r="R179" s="33">
        <f t="shared" ca="1" si="88"/>
        <v>0</v>
      </c>
      <c r="S179" s="33">
        <f t="shared" ca="1" si="88"/>
        <v>0</v>
      </c>
      <c r="T179" s="33">
        <f t="shared" ca="1" si="94"/>
        <v>0</v>
      </c>
      <c r="U179" s="33">
        <f t="shared" ca="1" si="94"/>
        <v>0</v>
      </c>
      <c r="V179" s="33">
        <f t="shared" ca="1" si="94"/>
        <v>0</v>
      </c>
      <c r="W179" s="33">
        <f t="shared" ca="1" si="94"/>
        <v>0</v>
      </c>
      <c r="X179" s="33">
        <f t="shared" ca="1" si="94"/>
        <v>0</v>
      </c>
      <c r="Y179" s="33">
        <f t="shared" ca="1" si="94"/>
        <v>0</v>
      </c>
      <c r="Z179" s="33">
        <f t="shared" ca="1" si="94"/>
        <v>0</v>
      </c>
      <c r="AA179" s="33">
        <f t="shared" ca="1" si="94"/>
        <v>0</v>
      </c>
      <c r="AB179" s="33">
        <f t="shared" ca="1" si="94"/>
        <v>0</v>
      </c>
      <c r="AC179" s="33">
        <f t="shared" ca="1" si="94"/>
        <v>0</v>
      </c>
      <c r="AD179" s="33">
        <f t="shared" ca="1" si="94"/>
        <v>0</v>
      </c>
      <c r="AE179" s="33">
        <f t="shared" ca="1" si="92"/>
        <v>0</v>
      </c>
      <c r="AF179" s="33">
        <f t="shared" ca="1" si="92"/>
        <v>0</v>
      </c>
      <c r="AG179" s="33">
        <f t="shared" ca="1" si="92"/>
        <v>0</v>
      </c>
      <c r="AH179" s="33">
        <f t="shared" ca="1" si="92"/>
        <v>0</v>
      </c>
      <c r="AI179" s="33">
        <f t="shared" ca="1" si="92"/>
        <v>0</v>
      </c>
      <c r="AJ179" s="33">
        <f t="shared" ca="1" si="92"/>
        <v>0</v>
      </c>
      <c r="AK179" s="33">
        <f t="shared" ca="1" si="92"/>
        <v>0</v>
      </c>
      <c r="AL179" s="33">
        <f t="shared" ca="1" si="92"/>
        <v>0</v>
      </c>
      <c r="AM179" s="33">
        <f t="shared" ca="1" si="92"/>
        <v>0</v>
      </c>
      <c r="AN179" s="33">
        <f t="shared" ca="1" si="92"/>
        <v>0</v>
      </c>
      <c r="AO179" s="33">
        <f t="shared" ca="1" si="93"/>
        <v>0</v>
      </c>
      <c r="AP179" s="33">
        <f t="shared" ca="1" si="93"/>
        <v>0</v>
      </c>
      <c r="AQ179" s="33">
        <f ca="1">SUMIFS(Amount_TI,Location_TI,$A179,FundingSource_TI,AQ$1)+SUMIFS(Amount_CS,Location_CS,$A179,Fundingsource_CS,AQ$1)+SUMIFS(Amount_ETL,Location_ETL,$A179,FundingSource_ETL,AQ$1)+SUMIFS(Amount_Other,Location_Other,$A179,FundingSource_Other,AQ$1)+SUMIFS('CSW Programs'!$J$4:$J$500,'CSW Programs'!$D$4:$D$500,'Location Totals'!$A179,'CSW Programs'!$I$4:$I$500,'School Mailing Address'!$Q$5)</f>
        <v>0</v>
      </c>
      <c r="AR179" s="33">
        <f ca="1">SUMIFS(Amount_TI,Location_TI,$A179,FundingSource_TI,AR$1)+SUMIFS(Amount_CS,Location_CS,$A179,Fundingsource_CS,AR$1)+SUMIFS(Amount_ETL,Location_ETL,$A179,FundingSource_ETL,AR$1)+SUMIFS(Amount_Other,Location_Other,$A179,FundingSource_Other,AR$1)+SUMIFS('CSW Programs'!$J$4:$J$500,'CSW Programs'!$D$4:$D$500,'Location Totals'!$A179,'CSW Programs'!$I$4:$I$500,'School Mailing Address'!$Q$6)</f>
        <v>0</v>
      </c>
      <c r="AS179" s="33">
        <f ca="1">SUMIFS(Amount_TI,Location_TI,$A179,FundingSource_TI,AS$1)+SUMIFS(Amount_CS,Location_CS,$A179,Fundingsource_CS,AS$1)+SUMIFS(Amount_ETL,Location_ETL,$A179,FundingSource_ETL,AS$1)+SUMIFS(Amount_Other,Location_Other,$A179,FundingSource_Other,AS$1)+SUMIFS('CSW Programs'!$J$4:$J$500,'CSW Programs'!$D$4:$D$500,'Location Totals'!$A179,'CSW Programs'!$I$4:$I$500,'School Mailing Address'!$Q$7)</f>
        <v>0</v>
      </c>
      <c r="AT179" s="33">
        <f ca="1">SUMIFS(Amount_TI,Location_TI,$A179,FundingSource_TI,AT$1)+SUMIFS(Amount_CS,Location_CS,$A179,Fundingsource_CS,AT$1)+SUMIFS(Amount_ETL,Location_ETL,$A179,FundingSource_ETL,AT$1)+SUMIFS(Amount_Other,Location_Other,$A179,FundingSource_Other,AT$1)+SUMIFS('CSW Programs'!$J$4:$J$500,'CSW Programs'!$D$4:$D$500,'Location Totals'!$A179,'CSW Programs'!$I$4:$I$500,'Location Totals'!$AT$1)</f>
        <v>0</v>
      </c>
      <c r="AU179" s="33">
        <f ca="1">SUMIFS(Amount_TI,Location_TI,$A179,FundingSource_TI,AU$1)+SUMIFS(Amount_CS,Location_CS,$A179,Fundingsource_CS,AU$1)+SUMIFS(Amount_ETL,Location_ETL,$A179,FundingSource_ETL,AU$1)+SUMIFS(Amount_Other,Location_Other,$A179,FundingSource_Other,AU$1)+SUMIFS('CSW Programs'!$J$4:$J$500,'CSW Programs'!$D$4:$D$500,'Location Totals'!$A179,'CSW Programs'!$I$4:$I$500,'Location Totals'!$AU$1)</f>
        <v>0</v>
      </c>
      <c r="AV179" s="33">
        <f ca="1">SUMIFS(Amount_TI,Location_TI,$A179,FundingSource_TI,AV$1)+SUMIFS(Amount_CS,Location_CS,$A179,Fundingsource_CS,AV$1)+SUMIFS(Amount_ETL,Location_ETL,$A179,FundingSource_ETL,AV$1)+SUMIFS(Amount_Other,Location_Other,$A179,FundingSource_Other,AV$1)+SUMIFS('CSW Programs'!$J$4:$J$500,'CSW Programs'!$D$4:$D$500,'Location Totals'!$A179,'CSW Programs'!$I$4:$I$500,'Location Totals'!$AV$1)</f>
        <v>0</v>
      </c>
      <c r="AW179" s="33"/>
      <c r="BR179" s="32">
        <v>178</v>
      </c>
      <c r="BT179" s="32">
        <v>178</v>
      </c>
    </row>
    <row r="180" spans="1:72" hidden="1" x14ac:dyDescent="0.2">
      <c r="A180" s="17" t="e">
        <f ca="1">IF('Cover Page'!$C$17&lt;&gt;"YES",IF(HLOOKUP($BZ$1,'District Label'!A:GR,BR180,FALSE)="","",(HLOOKUP($BZ$1,'District Label'!A:GR,BR180,FALSE))),OFFSET('BOCES SELECT'!$CH$4:$CH$402,,,COUNTIF('BOCES SELECT'!E:E,"&gt;0")))</f>
        <v>#N/A</v>
      </c>
      <c r="B180" s="33">
        <f t="shared" ca="1" si="71"/>
        <v>0</v>
      </c>
      <c r="C180" s="33">
        <f t="shared" ca="1" si="72"/>
        <v>0</v>
      </c>
      <c r="D180" s="33">
        <f t="shared" ca="1" si="91"/>
        <v>0</v>
      </c>
      <c r="E180" s="33">
        <f t="shared" ca="1" si="91"/>
        <v>0</v>
      </c>
      <c r="F180" s="33">
        <f t="shared" ca="1" si="91"/>
        <v>0</v>
      </c>
      <c r="G180" s="33">
        <f t="shared" ca="1" si="91"/>
        <v>0</v>
      </c>
      <c r="H180" s="33">
        <f t="shared" ca="1" si="85"/>
        <v>0</v>
      </c>
      <c r="I180" s="33">
        <f t="shared" ca="1" si="91"/>
        <v>0</v>
      </c>
      <c r="J180" s="50">
        <f t="shared" ca="1" si="73"/>
        <v>0</v>
      </c>
      <c r="K180" s="33">
        <f t="shared" ca="1" si="77"/>
        <v>0</v>
      </c>
      <c r="L180" s="33">
        <f t="shared" ca="1" si="74"/>
        <v>0</v>
      </c>
      <c r="M180" s="33">
        <f t="shared" ca="1" si="78"/>
        <v>0</v>
      </c>
      <c r="N180" s="33">
        <f t="shared" ca="1" si="75"/>
        <v>0</v>
      </c>
      <c r="O180" s="33">
        <f t="shared" ca="1" si="76"/>
        <v>0</v>
      </c>
      <c r="P180" s="33">
        <f t="shared" ca="1" si="88"/>
        <v>0</v>
      </c>
      <c r="Q180" s="33">
        <f t="shared" ca="1" si="88"/>
        <v>0</v>
      </c>
      <c r="R180" s="33">
        <f t="shared" ca="1" si="88"/>
        <v>0</v>
      </c>
      <c r="S180" s="33">
        <f t="shared" ca="1" si="88"/>
        <v>0</v>
      </c>
      <c r="T180" s="33">
        <f t="shared" ca="1" si="94"/>
        <v>0</v>
      </c>
      <c r="U180" s="33">
        <f t="shared" ca="1" si="94"/>
        <v>0</v>
      </c>
      <c r="V180" s="33">
        <f t="shared" ca="1" si="94"/>
        <v>0</v>
      </c>
      <c r="W180" s="33">
        <f t="shared" ca="1" si="94"/>
        <v>0</v>
      </c>
      <c r="X180" s="33">
        <f t="shared" ca="1" si="94"/>
        <v>0</v>
      </c>
      <c r="Y180" s="33">
        <f t="shared" ca="1" si="94"/>
        <v>0</v>
      </c>
      <c r="Z180" s="33">
        <f t="shared" ca="1" si="94"/>
        <v>0</v>
      </c>
      <c r="AA180" s="33">
        <f t="shared" ca="1" si="94"/>
        <v>0</v>
      </c>
      <c r="AB180" s="33">
        <f t="shared" ca="1" si="94"/>
        <v>0</v>
      </c>
      <c r="AC180" s="33">
        <f t="shared" ca="1" si="94"/>
        <v>0</v>
      </c>
      <c r="AD180" s="33">
        <f t="shared" ca="1" si="94"/>
        <v>0</v>
      </c>
      <c r="AE180" s="33">
        <f t="shared" ca="1" si="92"/>
        <v>0</v>
      </c>
      <c r="AF180" s="33">
        <f t="shared" ca="1" si="92"/>
        <v>0</v>
      </c>
      <c r="AG180" s="33">
        <f t="shared" ca="1" si="92"/>
        <v>0</v>
      </c>
      <c r="AH180" s="33">
        <f t="shared" ca="1" si="92"/>
        <v>0</v>
      </c>
      <c r="AI180" s="33">
        <f t="shared" ca="1" si="92"/>
        <v>0</v>
      </c>
      <c r="AJ180" s="33">
        <f t="shared" ca="1" si="92"/>
        <v>0</v>
      </c>
      <c r="AK180" s="33">
        <f t="shared" ca="1" si="92"/>
        <v>0</v>
      </c>
      <c r="AL180" s="33">
        <f t="shared" ca="1" si="92"/>
        <v>0</v>
      </c>
      <c r="AM180" s="33">
        <f t="shared" ca="1" si="92"/>
        <v>0</v>
      </c>
      <c r="AN180" s="33">
        <f t="shared" ca="1" si="92"/>
        <v>0</v>
      </c>
      <c r="AO180" s="33">
        <f t="shared" ca="1" si="93"/>
        <v>0</v>
      </c>
      <c r="AP180" s="33">
        <f t="shared" ca="1" si="93"/>
        <v>0</v>
      </c>
      <c r="AQ180" s="33">
        <f ca="1">SUMIFS(Amount_TI,Location_TI,$A180,FundingSource_TI,AQ$1)+SUMIFS(Amount_CS,Location_CS,$A180,Fundingsource_CS,AQ$1)+SUMIFS(Amount_ETL,Location_ETL,$A180,FundingSource_ETL,AQ$1)+SUMIFS(Amount_Other,Location_Other,$A180,FundingSource_Other,AQ$1)+SUMIFS('CSW Programs'!$J$4:$J$500,'CSW Programs'!$D$4:$D$500,'Location Totals'!$A180,'CSW Programs'!$I$4:$I$500,'School Mailing Address'!$Q$5)</f>
        <v>0</v>
      </c>
      <c r="AR180" s="33">
        <f ca="1">SUMIFS(Amount_TI,Location_TI,$A180,FundingSource_TI,AR$1)+SUMIFS(Amount_CS,Location_CS,$A180,Fundingsource_CS,AR$1)+SUMIFS(Amount_ETL,Location_ETL,$A180,FundingSource_ETL,AR$1)+SUMIFS(Amount_Other,Location_Other,$A180,FundingSource_Other,AR$1)+SUMIFS('CSW Programs'!$J$4:$J$500,'CSW Programs'!$D$4:$D$500,'Location Totals'!$A180,'CSW Programs'!$I$4:$I$500,'School Mailing Address'!$Q$6)</f>
        <v>0</v>
      </c>
      <c r="AS180" s="33">
        <f ca="1">SUMIFS(Amount_TI,Location_TI,$A180,FundingSource_TI,AS$1)+SUMIFS(Amount_CS,Location_CS,$A180,Fundingsource_CS,AS$1)+SUMIFS(Amount_ETL,Location_ETL,$A180,FundingSource_ETL,AS$1)+SUMIFS(Amount_Other,Location_Other,$A180,FundingSource_Other,AS$1)+SUMIFS('CSW Programs'!$J$4:$J$500,'CSW Programs'!$D$4:$D$500,'Location Totals'!$A180,'CSW Programs'!$I$4:$I$500,'School Mailing Address'!$Q$7)</f>
        <v>0</v>
      </c>
      <c r="AT180" s="33">
        <f ca="1">SUMIFS(Amount_TI,Location_TI,$A180,FundingSource_TI,AT$1)+SUMIFS(Amount_CS,Location_CS,$A180,Fundingsource_CS,AT$1)+SUMIFS(Amount_ETL,Location_ETL,$A180,FundingSource_ETL,AT$1)+SUMIFS(Amount_Other,Location_Other,$A180,FundingSource_Other,AT$1)+SUMIFS('CSW Programs'!$J$4:$J$500,'CSW Programs'!$D$4:$D$500,'Location Totals'!$A180,'CSW Programs'!$I$4:$I$500,'Location Totals'!$AT$1)</f>
        <v>0</v>
      </c>
      <c r="AU180" s="33">
        <f ca="1">SUMIFS(Amount_TI,Location_TI,$A180,FundingSource_TI,AU$1)+SUMIFS(Amount_CS,Location_CS,$A180,Fundingsource_CS,AU$1)+SUMIFS(Amount_ETL,Location_ETL,$A180,FundingSource_ETL,AU$1)+SUMIFS(Amount_Other,Location_Other,$A180,FundingSource_Other,AU$1)+SUMIFS('CSW Programs'!$J$4:$J$500,'CSW Programs'!$D$4:$D$500,'Location Totals'!$A180,'CSW Programs'!$I$4:$I$500,'Location Totals'!$AU$1)</f>
        <v>0</v>
      </c>
      <c r="AV180" s="33">
        <f ca="1">SUMIFS(Amount_TI,Location_TI,$A180,FundingSource_TI,AV$1)+SUMIFS(Amount_CS,Location_CS,$A180,Fundingsource_CS,AV$1)+SUMIFS(Amount_ETL,Location_ETL,$A180,FundingSource_ETL,AV$1)+SUMIFS(Amount_Other,Location_Other,$A180,FundingSource_Other,AV$1)+SUMIFS('CSW Programs'!$J$4:$J$500,'CSW Programs'!$D$4:$D$500,'Location Totals'!$A180,'CSW Programs'!$I$4:$I$500,'Location Totals'!$AV$1)</f>
        <v>0</v>
      </c>
      <c r="AW180" s="33"/>
      <c r="BR180" s="32">
        <v>179</v>
      </c>
      <c r="BT180" s="32">
        <v>179</v>
      </c>
    </row>
    <row r="181" spans="1:72" hidden="1" x14ac:dyDescent="0.2">
      <c r="A181" s="17" t="e">
        <f ca="1">IF('Cover Page'!$C$17&lt;&gt;"YES",IF(HLOOKUP($BZ$1,'District Label'!A:GR,BR181,FALSE)="","",(HLOOKUP($BZ$1,'District Label'!A:GR,BR181,FALSE))),OFFSET('BOCES SELECT'!$CH$4:$CH$402,,,COUNTIF('BOCES SELECT'!E:E,"&gt;0")))</f>
        <v>#N/A</v>
      </c>
      <c r="B181" s="33">
        <f t="shared" ca="1" si="71"/>
        <v>0</v>
      </c>
      <c r="C181" s="33">
        <f t="shared" ca="1" si="72"/>
        <v>0</v>
      </c>
      <c r="D181" s="33">
        <f t="shared" ca="1" si="91"/>
        <v>0</v>
      </c>
      <c r="E181" s="33">
        <f t="shared" ca="1" si="91"/>
        <v>0</v>
      </c>
      <c r="F181" s="33">
        <f t="shared" ca="1" si="91"/>
        <v>0</v>
      </c>
      <c r="G181" s="33">
        <f t="shared" ca="1" si="91"/>
        <v>0</v>
      </c>
      <c r="H181" s="33">
        <f t="shared" ca="1" si="85"/>
        <v>0</v>
      </c>
      <c r="I181" s="33">
        <f t="shared" ca="1" si="91"/>
        <v>0</v>
      </c>
      <c r="J181" s="50">
        <f t="shared" ca="1" si="73"/>
        <v>0</v>
      </c>
      <c r="K181" s="33">
        <f t="shared" ca="1" si="77"/>
        <v>0</v>
      </c>
      <c r="L181" s="33">
        <f t="shared" ca="1" si="74"/>
        <v>0</v>
      </c>
      <c r="M181" s="33">
        <f t="shared" ca="1" si="78"/>
        <v>0</v>
      </c>
      <c r="N181" s="33">
        <f t="shared" ca="1" si="75"/>
        <v>0</v>
      </c>
      <c r="O181" s="33">
        <f t="shared" ca="1" si="76"/>
        <v>0</v>
      </c>
      <c r="P181" s="33">
        <f t="shared" ca="1" si="88"/>
        <v>0</v>
      </c>
      <c r="Q181" s="33">
        <f t="shared" ca="1" si="88"/>
        <v>0</v>
      </c>
      <c r="R181" s="33">
        <f t="shared" ca="1" si="88"/>
        <v>0</v>
      </c>
      <c r="S181" s="33">
        <f t="shared" ca="1" si="88"/>
        <v>0</v>
      </c>
      <c r="T181" s="33">
        <f t="shared" ca="1" si="94"/>
        <v>0</v>
      </c>
      <c r="U181" s="33">
        <f t="shared" ca="1" si="94"/>
        <v>0</v>
      </c>
      <c r="V181" s="33">
        <f t="shared" ca="1" si="94"/>
        <v>0</v>
      </c>
      <c r="W181" s="33">
        <f t="shared" ca="1" si="94"/>
        <v>0</v>
      </c>
      <c r="X181" s="33">
        <f t="shared" ca="1" si="94"/>
        <v>0</v>
      </c>
      <c r="Y181" s="33">
        <f t="shared" ca="1" si="94"/>
        <v>0</v>
      </c>
      <c r="Z181" s="33">
        <f t="shared" ca="1" si="94"/>
        <v>0</v>
      </c>
      <c r="AA181" s="33">
        <f t="shared" ca="1" si="94"/>
        <v>0</v>
      </c>
      <c r="AB181" s="33">
        <f t="shared" ca="1" si="94"/>
        <v>0</v>
      </c>
      <c r="AC181" s="33">
        <f t="shared" ca="1" si="94"/>
        <v>0</v>
      </c>
      <c r="AD181" s="33">
        <f t="shared" ca="1" si="94"/>
        <v>0</v>
      </c>
      <c r="AE181" s="33">
        <f t="shared" ca="1" si="92"/>
        <v>0</v>
      </c>
      <c r="AF181" s="33">
        <f t="shared" ca="1" si="92"/>
        <v>0</v>
      </c>
      <c r="AG181" s="33">
        <f t="shared" ca="1" si="92"/>
        <v>0</v>
      </c>
      <c r="AH181" s="33">
        <f t="shared" ca="1" si="92"/>
        <v>0</v>
      </c>
      <c r="AI181" s="33">
        <f t="shared" ca="1" si="92"/>
        <v>0</v>
      </c>
      <c r="AJ181" s="33">
        <f t="shared" ca="1" si="92"/>
        <v>0</v>
      </c>
      <c r="AK181" s="33">
        <f t="shared" ca="1" si="92"/>
        <v>0</v>
      </c>
      <c r="AL181" s="33">
        <f t="shared" ca="1" si="92"/>
        <v>0</v>
      </c>
      <c r="AM181" s="33">
        <f t="shared" ca="1" si="92"/>
        <v>0</v>
      </c>
      <c r="AN181" s="33">
        <f t="shared" ca="1" si="92"/>
        <v>0</v>
      </c>
      <c r="AO181" s="33">
        <f t="shared" ca="1" si="93"/>
        <v>0</v>
      </c>
      <c r="AP181" s="33">
        <f t="shared" ca="1" si="93"/>
        <v>0</v>
      </c>
      <c r="AQ181" s="33">
        <f ca="1">SUMIFS(Amount_TI,Location_TI,$A181,FundingSource_TI,AQ$1)+SUMIFS(Amount_CS,Location_CS,$A181,Fundingsource_CS,AQ$1)+SUMIFS(Amount_ETL,Location_ETL,$A181,FundingSource_ETL,AQ$1)+SUMIFS(Amount_Other,Location_Other,$A181,FundingSource_Other,AQ$1)+SUMIFS('CSW Programs'!$J$4:$J$500,'CSW Programs'!$D$4:$D$500,'Location Totals'!$A181,'CSW Programs'!$I$4:$I$500,'School Mailing Address'!$Q$5)</f>
        <v>0</v>
      </c>
      <c r="AR181" s="33">
        <f ca="1">SUMIFS(Amount_TI,Location_TI,$A181,FundingSource_TI,AR$1)+SUMIFS(Amount_CS,Location_CS,$A181,Fundingsource_CS,AR$1)+SUMIFS(Amount_ETL,Location_ETL,$A181,FundingSource_ETL,AR$1)+SUMIFS(Amount_Other,Location_Other,$A181,FundingSource_Other,AR$1)+SUMIFS('CSW Programs'!$J$4:$J$500,'CSW Programs'!$D$4:$D$500,'Location Totals'!$A181,'CSW Programs'!$I$4:$I$500,'School Mailing Address'!$Q$6)</f>
        <v>0</v>
      </c>
      <c r="AS181" s="33">
        <f ca="1">SUMIFS(Amount_TI,Location_TI,$A181,FundingSource_TI,AS$1)+SUMIFS(Amount_CS,Location_CS,$A181,Fundingsource_CS,AS$1)+SUMIFS(Amount_ETL,Location_ETL,$A181,FundingSource_ETL,AS$1)+SUMIFS(Amount_Other,Location_Other,$A181,FundingSource_Other,AS$1)+SUMIFS('CSW Programs'!$J$4:$J$500,'CSW Programs'!$D$4:$D$500,'Location Totals'!$A181,'CSW Programs'!$I$4:$I$500,'School Mailing Address'!$Q$7)</f>
        <v>0</v>
      </c>
      <c r="AT181" s="33">
        <f ca="1">SUMIFS(Amount_TI,Location_TI,$A181,FundingSource_TI,AT$1)+SUMIFS(Amount_CS,Location_CS,$A181,Fundingsource_CS,AT$1)+SUMIFS(Amount_ETL,Location_ETL,$A181,FundingSource_ETL,AT$1)+SUMIFS(Amount_Other,Location_Other,$A181,FundingSource_Other,AT$1)+SUMIFS('CSW Programs'!$J$4:$J$500,'CSW Programs'!$D$4:$D$500,'Location Totals'!$A181,'CSW Programs'!$I$4:$I$500,'Location Totals'!$AT$1)</f>
        <v>0</v>
      </c>
      <c r="AU181" s="33">
        <f ca="1">SUMIFS(Amount_TI,Location_TI,$A181,FundingSource_TI,AU$1)+SUMIFS(Amount_CS,Location_CS,$A181,Fundingsource_CS,AU$1)+SUMIFS(Amount_ETL,Location_ETL,$A181,FundingSource_ETL,AU$1)+SUMIFS(Amount_Other,Location_Other,$A181,FundingSource_Other,AU$1)+SUMIFS('CSW Programs'!$J$4:$J$500,'CSW Programs'!$D$4:$D$500,'Location Totals'!$A181,'CSW Programs'!$I$4:$I$500,'Location Totals'!$AU$1)</f>
        <v>0</v>
      </c>
      <c r="AV181" s="33">
        <f ca="1">SUMIFS(Amount_TI,Location_TI,$A181,FundingSource_TI,AV$1)+SUMIFS(Amount_CS,Location_CS,$A181,Fundingsource_CS,AV$1)+SUMIFS(Amount_ETL,Location_ETL,$A181,FundingSource_ETL,AV$1)+SUMIFS(Amount_Other,Location_Other,$A181,FundingSource_Other,AV$1)+SUMIFS('CSW Programs'!$J$4:$J$500,'CSW Programs'!$D$4:$D$500,'Location Totals'!$A181,'CSW Programs'!$I$4:$I$500,'Location Totals'!$AV$1)</f>
        <v>0</v>
      </c>
      <c r="AW181" s="33"/>
      <c r="BR181" s="32">
        <v>180</v>
      </c>
      <c r="BT181" s="32">
        <v>180</v>
      </c>
    </row>
    <row r="182" spans="1:72" hidden="1" x14ac:dyDescent="0.2">
      <c r="A182" s="17" t="e">
        <f ca="1">IF('Cover Page'!$C$17&lt;&gt;"YES",IF(HLOOKUP($BZ$1,'District Label'!A:GR,BR182,FALSE)="","",(HLOOKUP($BZ$1,'District Label'!A:GR,BR182,FALSE))),OFFSET('BOCES SELECT'!$CH$4:$CH$402,,,COUNTIF('BOCES SELECT'!E:E,"&gt;0")))</f>
        <v>#N/A</v>
      </c>
      <c r="B182" s="33">
        <f t="shared" ca="1" si="71"/>
        <v>0</v>
      </c>
      <c r="C182" s="33">
        <f t="shared" ca="1" si="72"/>
        <v>0</v>
      </c>
      <c r="D182" s="33">
        <f t="shared" ca="1" si="91"/>
        <v>0</v>
      </c>
      <c r="E182" s="33">
        <f t="shared" ca="1" si="91"/>
        <v>0</v>
      </c>
      <c r="F182" s="33">
        <f t="shared" ca="1" si="91"/>
        <v>0</v>
      </c>
      <c r="G182" s="33">
        <f t="shared" ca="1" si="91"/>
        <v>0</v>
      </c>
      <c r="H182" s="33">
        <f t="shared" ca="1" si="85"/>
        <v>0</v>
      </c>
      <c r="I182" s="33">
        <f t="shared" ca="1" si="91"/>
        <v>0</v>
      </c>
      <c r="J182" s="50">
        <f t="shared" ca="1" si="73"/>
        <v>0</v>
      </c>
      <c r="K182" s="33">
        <f t="shared" ca="1" si="77"/>
        <v>0</v>
      </c>
      <c r="L182" s="33">
        <f t="shared" ca="1" si="74"/>
        <v>0</v>
      </c>
      <c r="M182" s="33">
        <f t="shared" ca="1" si="78"/>
        <v>0</v>
      </c>
      <c r="N182" s="33">
        <f t="shared" ca="1" si="75"/>
        <v>0</v>
      </c>
      <c r="O182" s="33">
        <f t="shared" ca="1" si="76"/>
        <v>0</v>
      </c>
      <c r="P182" s="33">
        <f t="shared" ca="1" si="88"/>
        <v>0</v>
      </c>
      <c r="Q182" s="33">
        <f t="shared" ca="1" si="88"/>
        <v>0</v>
      </c>
      <c r="R182" s="33">
        <f t="shared" ca="1" si="88"/>
        <v>0</v>
      </c>
      <c r="S182" s="33">
        <f t="shared" ca="1" si="88"/>
        <v>0</v>
      </c>
      <c r="T182" s="33">
        <f t="shared" ca="1" si="94"/>
        <v>0</v>
      </c>
      <c r="U182" s="33">
        <f t="shared" ca="1" si="94"/>
        <v>0</v>
      </c>
      <c r="V182" s="33">
        <f t="shared" ca="1" si="94"/>
        <v>0</v>
      </c>
      <c r="W182" s="33">
        <f t="shared" ca="1" si="94"/>
        <v>0</v>
      </c>
      <c r="X182" s="33">
        <f t="shared" ca="1" si="94"/>
        <v>0</v>
      </c>
      <c r="Y182" s="33">
        <f t="shared" ca="1" si="94"/>
        <v>0</v>
      </c>
      <c r="Z182" s="33">
        <f t="shared" ca="1" si="94"/>
        <v>0</v>
      </c>
      <c r="AA182" s="33">
        <f t="shared" ca="1" si="94"/>
        <v>0</v>
      </c>
      <c r="AB182" s="33">
        <f t="shared" ca="1" si="94"/>
        <v>0</v>
      </c>
      <c r="AC182" s="33">
        <f t="shared" ca="1" si="94"/>
        <v>0</v>
      </c>
      <c r="AD182" s="33">
        <f t="shared" ca="1" si="94"/>
        <v>0</v>
      </c>
      <c r="AE182" s="33">
        <f t="shared" ca="1" si="92"/>
        <v>0</v>
      </c>
      <c r="AF182" s="33">
        <f t="shared" ca="1" si="92"/>
        <v>0</v>
      </c>
      <c r="AG182" s="33">
        <f t="shared" ca="1" si="92"/>
        <v>0</v>
      </c>
      <c r="AH182" s="33">
        <f t="shared" ca="1" si="92"/>
        <v>0</v>
      </c>
      <c r="AI182" s="33">
        <f t="shared" ca="1" si="92"/>
        <v>0</v>
      </c>
      <c r="AJ182" s="33">
        <f t="shared" ca="1" si="92"/>
        <v>0</v>
      </c>
      <c r="AK182" s="33">
        <f t="shared" ca="1" si="92"/>
        <v>0</v>
      </c>
      <c r="AL182" s="33">
        <f t="shared" ca="1" si="92"/>
        <v>0</v>
      </c>
      <c r="AM182" s="33">
        <f t="shared" ca="1" si="92"/>
        <v>0</v>
      </c>
      <c r="AN182" s="33">
        <f t="shared" ca="1" si="92"/>
        <v>0</v>
      </c>
      <c r="AO182" s="33">
        <f t="shared" ca="1" si="93"/>
        <v>0</v>
      </c>
      <c r="AP182" s="33">
        <f t="shared" ca="1" si="93"/>
        <v>0</v>
      </c>
      <c r="AQ182" s="33">
        <f ca="1">SUMIFS(Amount_TI,Location_TI,$A182,FundingSource_TI,AQ$1)+SUMIFS(Amount_CS,Location_CS,$A182,Fundingsource_CS,AQ$1)+SUMIFS(Amount_ETL,Location_ETL,$A182,FundingSource_ETL,AQ$1)+SUMIFS(Amount_Other,Location_Other,$A182,FundingSource_Other,AQ$1)+SUMIFS('CSW Programs'!$J$4:$J$500,'CSW Programs'!$D$4:$D$500,'Location Totals'!$A182,'CSW Programs'!$I$4:$I$500,'School Mailing Address'!$Q$5)</f>
        <v>0</v>
      </c>
      <c r="AR182" s="33">
        <f ca="1">SUMIFS(Amount_TI,Location_TI,$A182,FundingSource_TI,AR$1)+SUMIFS(Amount_CS,Location_CS,$A182,Fundingsource_CS,AR$1)+SUMIFS(Amount_ETL,Location_ETL,$A182,FundingSource_ETL,AR$1)+SUMIFS(Amount_Other,Location_Other,$A182,FundingSource_Other,AR$1)+SUMIFS('CSW Programs'!$J$4:$J$500,'CSW Programs'!$D$4:$D$500,'Location Totals'!$A182,'CSW Programs'!$I$4:$I$500,'School Mailing Address'!$Q$6)</f>
        <v>0</v>
      </c>
      <c r="AS182" s="33">
        <f ca="1">SUMIFS(Amount_TI,Location_TI,$A182,FundingSource_TI,AS$1)+SUMIFS(Amount_CS,Location_CS,$A182,Fundingsource_CS,AS$1)+SUMIFS(Amount_ETL,Location_ETL,$A182,FundingSource_ETL,AS$1)+SUMIFS(Amount_Other,Location_Other,$A182,FundingSource_Other,AS$1)+SUMIFS('CSW Programs'!$J$4:$J$500,'CSW Programs'!$D$4:$D$500,'Location Totals'!$A182,'CSW Programs'!$I$4:$I$500,'School Mailing Address'!$Q$7)</f>
        <v>0</v>
      </c>
      <c r="AT182" s="33">
        <f ca="1">SUMIFS(Amount_TI,Location_TI,$A182,FundingSource_TI,AT$1)+SUMIFS(Amount_CS,Location_CS,$A182,Fundingsource_CS,AT$1)+SUMIFS(Amount_ETL,Location_ETL,$A182,FundingSource_ETL,AT$1)+SUMIFS(Amount_Other,Location_Other,$A182,FundingSource_Other,AT$1)+SUMIFS('CSW Programs'!$J$4:$J$500,'CSW Programs'!$D$4:$D$500,'Location Totals'!$A182,'CSW Programs'!$I$4:$I$500,'Location Totals'!$AT$1)</f>
        <v>0</v>
      </c>
      <c r="AU182" s="33">
        <f ca="1">SUMIFS(Amount_TI,Location_TI,$A182,FundingSource_TI,AU$1)+SUMIFS(Amount_CS,Location_CS,$A182,Fundingsource_CS,AU$1)+SUMIFS(Amount_ETL,Location_ETL,$A182,FundingSource_ETL,AU$1)+SUMIFS(Amount_Other,Location_Other,$A182,FundingSource_Other,AU$1)+SUMIFS('CSW Programs'!$J$4:$J$500,'CSW Programs'!$D$4:$D$500,'Location Totals'!$A182,'CSW Programs'!$I$4:$I$500,'Location Totals'!$AU$1)</f>
        <v>0</v>
      </c>
      <c r="AV182" s="33">
        <f ca="1">SUMIFS(Amount_TI,Location_TI,$A182,FundingSource_TI,AV$1)+SUMIFS(Amount_CS,Location_CS,$A182,Fundingsource_CS,AV$1)+SUMIFS(Amount_ETL,Location_ETL,$A182,FundingSource_ETL,AV$1)+SUMIFS(Amount_Other,Location_Other,$A182,FundingSource_Other,AV$1)+SUMIFS('CSW Programs'!$J$4:$J$500,'CSW Programs'!$D$4:$D$500,'Location Totals'!$A182,'CSW Programs'!$I$4:$I$500,'Location Totals'!$AV$1)</f>
        <v>0</v>
      </c>
      <c r="AW182" s="33"/>
      <c r="BR182" s="32">
        <v>181</v>
      </c>
      <c r="BT182" s="32">
        <v>181</v>
      </c>
    </row>
    <row r="183" spans="1:72" hidden="1" x14ac:dyDescent="0.2">
      <c r="A183" s="17" t="e">
        <f ca="1">IF('Cover Page'!$C$17&lt;&gt;"YES",IF(HLOOKUP($BZ$1,'District Label'!A:GR,BR183,FALSE)="","",(HLOOKUP($BZ$1,'District Label'!A:GR,BR183,FALSE))),OFFSET('BOCES SELECT'!$CH$4:$CH$402,,,COUNTIF('BOCES SELECT'!E:E,"&gt;0")))</f>
        <v>#N/A</v>
      </c>
      <c r="B183" s="33">
        <f t="shared" ca="1" si="71"/>
        <v>0</v>
      </c>
      <c r="C183" s="33">
        <f t="shared" ca="1" si="72"/>
        <v>0</v>
      </c>
      <c r="D183" s="33">
        <f t="shared" ca="1" si="91"/>
        <v>0</v>
      </c>
      <c r="E183" s="33">
        <f t="shared" ca="1" si="91"/>
        <v>0</v>
      </c>
      <c r="F183" s="33">
        <f t="shared" ca="1" si="91"/>
        <v>0</v>
      </c>
      <c r="G183" s="33">
        <f t="shared" ca="1" si="91"/>
        <v>0</v>
      </c>
      <c r="H183" s="33">
        <f t="shared" ca="1" si="85"/>
        <v>0</v>
      </c>
      <c r="I183" s="33">
        <f t="shared" ca="1" si="91"/>
        <v>0</v>
      </c>
      <c r="J183" s="50">
        <f t="shared" ca="1" si="73"/>
        <v>0</v>
      </c>
      <c r="K183" s="33">
        <f t="shared" ca="1" si="77"/>
        <v>0</v>
      </c>
      <c r="L183" s="33">
        <f t="shared" ca="1" si="74"/>
        <v>0</v>
      </c>
      <c r="M183" s="33">
        <f t="shared" ca="1" si="78"/>
        <v>0</v>
      </c>
      <c r="N183" s="33">
        <f t="shared" ca="1" si="75"/>
        <v>0</v>
      </c>
      <c r="O183" s="33">
        <f t="shared" ca="1" si="76"/>
        <v>0</v>
      </c>
      <c r="P183" s="33">
        <f t="shared" ca="1" si="88"/>
        <v>0</v>
      </c>
      <c r="Q183" s="33">
        <f t="shared" ca="1" si="88"/>
        <v>0</v>
      </c>
      <c r="R183" s="33">
        <f t="shared" ca="1" si="88"/>
        <v>0</v>
      </c>
      <c r="S183" s="33">
        <f t="shared" ca="1" si="88"/>
        <v>0</v>
      </c>
      <c r="T183" s="33">
        <f t="shared" ca="1" si="94"/>
        <v>0</v>
      </c>
      <c r="U183" s="33">
        <f t="shared" ca="1" si="94"/>
        <v>0</v>
      </c>
      <c r="V183" s="33">
        <f t="shared" ca="1" si="94"/>
        <v>0</v>
      </c>
      <c r="W183" s="33">
        <f t="shared" ca="1" si="94"/>
        <v>0</v>
      </c>
      <c r="X183" s="33">
        <f t="shared" ca="1" si="94"/>
        <v>0</v>
      </c>
      <c r="Y183" s="33">
        <f t="shared" ca="1" si="94"/>
        <v>0</v>
      </c>
      <c r="Z183" s="33">
        <f t="shared" ca="1" si="94"/>
        <v>0</v>
      </c>
      <c r="AA183" s="33">
        <f t="shared" ca="1" si="94"/>
        <v>0</v>
      </c>
      <c r="AB183" s="33">
        <f t="shared" ca="1" si="94"/>
        <v>0</v>
      </c>
      <c r="AC183" s="33">
        <f t="shared" ca="1" si="94"/>
        <v>0</v>
      </c>
      <c r="AD183" s="33">
        <f t="shared" ca="1" si="94"/>
        <v>0</v>
      </c>
      <c r="AE183" s="33">
        <f t="shared" ca="1" si="92"/>
        <v>0</v>
      </c>
      <c r="AF183" s="33">
        <f t="shared" ca="1" si="92"/>
        <v>0</v>
      </c>
      <c r="AG183" s="33">
        <f t="shared" ca="1" si="92"/>
        <v>0</v>
      </c>
      <c r="AH183" s="33">
        <f t="shared" ca="1" si="92"/>
        <v>0</v>
      </c>
      <c r="AI183" s="33">
        <f t="shared" ca="1" si="92"/>
        <v>0</v>
      </c>
      <c r="AJ183" s="33">
        <f t="shared" ca="1" si="92"/>
        <v>0</v>
      </c>
      <c r="AK183" s="33">
        <f t="shared" ca="1" si="92"/>
        <v>0</v>
      </c>
      <c r="AL183" s="33">
        <f t="shared" ca="1" si="92"/>
        <v>0</v>
      </c>
      <c r="AM183" s="33">
        <f t="shared" ca="1" si="92"/>
        <v>0</v>
      </c>
      <c r="AN183" s="33">
        <f t="shared" ca="1" si="92"/>
        <v>0</v>
      </c>
      <c r="AO183" s="33">
        <f t="shared" ca="1" si="93"/>
        <v>0</v>
      </c>
      <c r="AP183" s="33">
        <f t="shared" ca="1" si="93"/>
        <v>0</v>
      </c>
      <c r="AQ183" s="33">
        <f ca="1">SUMIFS(Amount_TI,Location_TI,$A183,FundingSource_TI,AQ$1)+SUMIFS(Amount_CS,Location_CS,$A183,Fundingsource_CS,AQ$1)+SUMIFS(Amount_ETL,Location_ETL,$A183,FundingSource_ETL,AQ$1)+SUMIFS(Amount_Other,Location_Other,$A183,FundingSource_Other,AQ$1)+SUMIFS('CSW Programs'!$J$4:$J$500,'CSW Programs'!$D$4:$D$500,'Location Totals'!$A183,'CSW Programs'!$I$4:$I$500,'School Mailing Address'!$Q$5)</f>
        <v>0</v>
      </c>
      <c r="AR183" s="33">
        <f ca="1">SUMIFS(Amount_TI,Location_TI,$A183,FundingSource_TI,AR$1)+SUMIFS(Amount_CS,Location_CS,$A183,Fundingsource_CS,AR$1)+SUMIFS(Amount_ETL,Location_ETL,$A183,FundingSource_ETL,AR$1)+SUMIFS(Amount_Other,Location_Other,$A183,FundingSource_Other,AR$1)+SUMIFS('CSW Programs'!$J$4:$J$500,'CSW Programs'!$D$4:$D$500,'Location Totals'!$A183,'CSW Programs'!$I$4:$I$500,'School Mailing Address'!$Q$6)</f>
        <v>0</v>
      </c>
      <c r="AS183" s="33">
        <f ca="1">SUMIFS(Amount_TI,Location_TI,$A183,FundingSource_TI,AS$1)+SUMIFS(Amount_CS,Location_CS,$A183,Fundingsource_CS,AS$1)+SUMIFS(Amount_ETL,Location_ETL,$A183,FundingSource_ETL,AS$1)+SUMIFS(Amount_Other,Location_Other,$A183,FundingSource_Other,AS$1)+SUMIFS('CSW Programs'!$J$4:$J$500,'CSW Programs'!$D$4:$D$500,'Location Totals'!$A183,'CSW Programs'!$I$4:$I$500,'School Mailing Address'!$Q$7)</f>
        <v>0</v>
      </c>
      <c r="AT183" s="33">
        <f ca="1">SUMIFS(Amount_TI,Location_TI,$A183,FundingSource_TI,AT$1)+SUMIFS(Amount_CS,Location_CS,$A183,Fundingsource_CS,AT$1)+SUMIFS(Amount_ETL,Location_ETL,$A183,FundingSource_ETL,AT$1)+SUMIFS(Amount_Other,Location_Other,$A183,FundingSource_Other,AT$1)+SUMIFS('CSW Programs'!$J$4:$J$500,'CSW Programs'!$D$4:$D$500,'Location Totals'!$A183,'CSW Programs'!$I$4:$I$500,'Location Totals'!$AT$1)</f>
        <v>0</v>
      </c>
      <c r="AU183" s="33">
        <f ca="1">SUMIFS(Amount_TI,Location_TI,$A183,FundingSource_TI,AU$1)+SUMIFS(Amount_CS,Location_CS,$A183,Fundingsource_CS,AU$1)+SUMIFS(Amount_ETL,Location_ETL,$A183,FundingSource_ETL,AU$1)+SUMIFS(Amount_Other,Location_Other,$A183,FundingSource_Other,AU$1)+SUMIFS('CSW Programs'!$J$4:$J$500,'CSW Programs'!$D$4:$D$500,'Location Totals'!$A183,'CSW Programs'!$I$4:$I$500,'Location Totals'!$AU$1)</f>
        <v>0</v>
      </c>
      <c r="AV183" s="33">
        <f ca="1">SUMIFS(Amount_TI,Location_TI,$A183,FundingSource_TI,AV$1)+SUMIFS(Amount_CS,Location_CS,$A183,Fundingsource_CS,AV$1)+SUMIFS(Amount_ETL,Location_ETL,$A183,FundingSource_ETL,AV$1)+SUMIFS(Amount_Other,Location_Other,$A183,FundingSource_Other,AV$1)+SUMIFS('CSW Programs'!$J$4:$J$500,'CSW Programs'!$D$4:$D$500,'Location Totals'!$A183,'CSW Programs'!$I$4:$I$500,'Location Totals'!$AV$1)</f>
        <v>0</v>
      </c>
      <c r="AW183" s="33"/>
      <c r="BR183" s="32">
        <v>182</v>
      </c>
      <c r="BT183" s="32">
        <v>182</v>
      </c>
    </row>
    <row r="184" spans="1:72" hidden="1" x14ac:dyDescent="0.2">
      <c r="A184" s="17" t="e">
        <f ca="1">IF('Cover Page'!$C$17&lt;&gt;"YES",IF(HLOOKUP($BZ$1,'District Label'!A:GR,BR184,FALSE)="","",(HLOOKUP($BZ$1,'District Label'!A:GR,BR184,FALSE))),OFFSET('BOCES SELECT'!$CH$4:$CH$402,,,COUNTIF('BOCES SELECT'!E:E,"&gt;0")))</f>
        <v>#N/A</v>
      </c>
      <c r="B184" s="33">
        <f t="shared" ca="1" si="71"/>
        <v>0</v>
      </c>
      <c r="C184" s="33">
        <f t="shared" ca="1" si="72"/>
        <v>0</v>
      </c>
      <c r="D184" s="33">
        <f t="shared" ca="1" si="91"/>
        <v>0</v>
      </c>
      <c r="E184" s="33">
        <f t="shared" ca="1" si="91"/>
        <v>0</v>
      </c>
      <c r="F184" s="33">
        <f t="shared" ca="1" si="91"/>
        <v>0</v>
      </c>
      <c r="G184" s="33">
        <f t="shared" ca="1" si="91"/>
        <v>0</v>
      </c>
      <c r="H184" s="33">
        <f t="shared" ca="1" si="85"/>
        <v>0</v>
      </c>
      <c r="I184" s="33">
        <f t="shared" ca="1" si="91"/>
        <v>0</v>
      </c>
      <c r="J184" s="50">
        <f t="shared" ca="1" si="73"/>
        <v>0</v>
      </c>
      <c r="K184" s="33">
        <f t="shared" ca="1" si="77"/>
        <v>0</v>
      </c>
      <c r="L184" s="33">
        <f t="shared" ca="1" si="74"/>
        <v>0</v>
      </c>
      <c r="M184" s="33">
        <f t="shared" ca="1" si="78"/>
        <v>0</v>
      </c>
      <c r="N184" s="33">
        <f t="shared" ca="1" si="75"/>
        <v>0</v>
      </c>
      <c r="O184" s="33">
        <f t="shared" ca="1" si="76"/>
        <v>0</v>
      </c>
      <c r="P184" s="33">
        <f t="shared" ref="P184:S203" ca="1" si="95">SUMIFS(Amount_TI,Location_TI,$A184,Program_TI,P$1)+SUMIFS(Amount_CS,Location_CS,$A184,Program_CS,P$1)+SUMIFS(Amount_ETL,Location_ETL,$A184,Program_ETL,P$1)+SUMIFS(Amount_Other,Location_Other,$A184,Program_Other,P$1)</f>
        <v>0</v>
      </c>
      <c r="Q184" s="33">
        <f t="shared" ca="1" si="95"/>
        <v>0</v>
      </c>
      <c r="R184" s="33">
        <f t="shared" ca="1" si="95"/>
        <v>0</v>
      </c>
      <c r="S184" s="33">
        <f t="shared" ca="1" si="95"/>
        <v>0</v>
      </c>
      <c r="T184" s="33">
        <f t="shared" ca="1" si="94"/>
        <v>0</v>
      </c>
      <c r="U184" s="33">
        <f t="shared" ca="1" si="94"/>
        <v>0</v>
      </c>
      <c r="V184" s="33">
        <f t="shared" ca="1" si="94"/>
        <v>0</v>
      </c>
      <c r="W184" s="33">
        <f t="shared" ca="1" si="94"/>
        <v>0</v>
      </c>
      <c r="X184" s="33">
        <f t="shared" ca="1" si="94"/>
        <v>0</v>
      </c>
      <c r="Y184" s="33">
        <f t="shared" ca="1" si="94"/>
        <v>0</v>
      </c>
      <c r="Z184" s="33">
        <f t="shared" ca="1" si="94"/>
        <v>0</v>
      </c>
      <c r="AA184" s="33">
        <f t="shared" ca="1" si="94"/>
        <v>0</v>
      </c>
      <c r="AB184" s="33">
        <f t="shared" ca="1" si="94"/>
        <v>0</v>
      </c>
      <c r="AC184" s="33">
        <f t="shared" ca="1" si="94"/>
        <v>0</v>
      </c>
      <c r="AD184" s="33">
        <f t="shared" ca="1" si="94"/>
        <v>0</v>
      </c>
      <c r="AE184" s="33">
        <f t="shared" ref="AE184:AN193" ca="1" si="96">SUMIFS(Amount_TI,Location_TI,$A184,FundingSource_TI,AE$1)+SUMIFS(Amount_CS,Location_CS,$A184,Fundingsource_CS,AE$1)+SUMIFS(Amount_ETL,Location_ETL,$A184,FundingSource_ETL,AE$1)+SUMIFS(Amount_Other,Location_Other,$A184,FundingSource_Other,AE$1)</f>
        <v>0</v>
      </c>
      <c r="AF184" s="33">
        <f t="shared" ca="1" si="96"/>
        <v>0</v>
      </c>
      <c r="AG184" s="33">
        <f t="shared" ca="1" si="96"/>
        <v>0</v>
      </c>
      <c r="AH184" s="33">
        <f t="shared" ca="1" si="96"/>
        <v>0</v>
      </c>
      <c r="AI184" s="33">
        <f t="shared" ca="1" si="96"/>
        <v>0</v>
      </c>
      <c r="AJ184" s="33">
        <f t="shared" ca="1" si="96"/>
        <v>0</v>
      </c>
      <c r="AK184" s="33">
        <f t="shared" ca="1" si="96"/>
        <v>0</v>
      </c>
      <c r="AL184" s="33">
        <f t="shared" ca="1" si="96"/>
        <v>0</v>
      </c>
      <c r="AM184" s="33">
        <f t="shared" ca="1" si="96"/>
        <v>0</v>
      </c>
      <c r="AN184" s="33">
        <f t="shared" ca="1" si="96"/>
        <v>0</v>
      </c>
      <c r="AO184" s="33">
        <f t="shared" ref="AO184:AP193" ca="1" si="97">SUMIFS(Amount_TI,Location_TI,$A184,FundingSource_TI,AO$1)+SUMIFS(Amount_CS,Location_CS,$A184,Fundingsource_CS,AO$1)+SUMIFS(Amount_ETL,Location_ETL,$A184,FundingSource_ETL,AO$1)+SUMIFS(Amount_Other,Location_Other,$A184,FundingSource_Other,AO$1)</f>
        <v>0</v>
      </c>
      <c r="AP184" s="33">
        <f t="shared" ca="1" si="97"/>
        <v>0</v>
      </c>
      <c r="AQ184" s="33">
        <f ca="1">SUMIFS(Amount_TI,Location_TI,$A184,FundingSource_TI,AQ$1)+SUMIFS(Amount_CS,Location_CS,$A184,Fundingsource_CS,AQ$1)+SUMIFS(Amount_ETL,Location_ETL,$A184,FundingSource_ETL,AQ$1)+SUMIFS(Amount_Other,Location_Other,$A184,FundingSource_Other,AQ$1)+SUMIFS('CSW Programs'!$J$4:$J$500,'CSW Programs'!$D$4:$D$500,'Location Totals'!$A184,'CSW Programs'!$I$4:$I$500,'School Mailing Address'!$Q$5)</f>
        <v>0</v>
      </c>
      <c r="AR184" s="33">
        <f ca="1">SUMIFS(Amount_TI,Location_TI,$A184,FundingSource_TI,AR$1)+SUMIFS(Amount_CS,Location_CS,$A184,Fundingsource_CS,AR$1)+SUMIFS(Amount_ETL,Location_ETL,$A184,FundingSource_ETL,AR$1)+SUMIFS(Amount_Other,Location_Other,$A184,FundingSource_Other,AR$1)+SUMIFS('CSW Programs'!$J$4:$J$500,'CSW Programs'!$D$4:$D$500,'Location Totals'!$A184,'CSW Programs'!$I$4:$I$500,'School Mailing Address'!$Q$6)</f>
        <v>0</v>
      </c>
      <c r="AS184" s="33">
        <f ca="1">SUMIFS(Amount_TI,Location_TI,$A184,FundingSource_TI,AS$1)+SUMIFS(Amount_CS,Location_CS,$A184,Fundingsource_CS,AS$1)+SUMIFS(Amount_ETL,Location_ETL,$A184,FundingSource_ETL,AS$1)+SUMIFS(Amount_Other,Location_Other,$A184,FundingSource_Other,AS$1)+SUMIFS('CSW Programs'!$J$4:$J$500,'CSW Programs'!$D$4:$D$500,'Location Totals'!$A184,'CSW Programs'!$I$4:$I$500,'School Mailing Address'!$Q$7)</f>
        <v>0</v>
      </c>
      <c r="AT184" s="33">
        <f ca="1">SUMIFS(Amount_TI,Location_TI,$A184,FundingSource_TI,AT$1)+SUMIFS(Amount_CS,Location_CS,$A184,Fundingsource_CS,AT$1)+SUMIFS(Amount_ETL,Location_ETL,$A184,FundingSource_ETL,AT$1)+SUMIFS(Amount_Other,Location_Other,$A184,FundingSource_Other,AT$1)+SUMIFS('CSW Programs'!$J$4:$J$500,'CSW Programs'!$D$4:$D$500,'Location Totals'!$A184,'CSW Programs'!$I$4:$I$500,'Location Totals'!$AT$1)</f>
        <v>0</v>
      </c>
      <c r="AU184" s="33">
        <f ca="1">SUMIFS(Amount_TI,Location_TI,$A184,FundingSource_TI,AU$1)+SUMIFS(Amount_CS,Location_CS,$A184,Fundingsource_CS,AU$1)+SUMIFS(Amount_ETL,Location_ETL,$A184,FundingSource_ETL,AU$1)+SUMIFS(Amount_Other,Location_Other,$A184,FundingSource_Other,AU$1)+SUMIFS('CSW Programs'!$J$4:$J$500,'CSW Programs'!$D$4:$D$500,'Location Totals'!$A184,'CSW Programs'!$I$4:$I$500,'Location Totals'!$AU$1)</f>
        <v>0</v>
      </c>
      <c r="AV184" s="33">
        <f ca="1">SUMIFS(Amount_TI,Location_TI,$A184,FundingSource_TI,AV$1)+SUMIFS(Amount_CS,Location_CS,$A184,Fundingsource_CS,AV$1)+SUMIFS(Amount_ETL,Location_ETL,$A184,FundingSource_ETL,AV$1)+SUMIFS(Amount_Other,Location_Other,$A184,FundingSource_Other,AV$1)+SUMIFS('CSW Programs'!$J$4:$J$500,'CSW Programs'!$D$4:$D$500,'Location Totals'!$A184,'CSW Programs'!$I$4:$I$500,'Location Totals'!$AV$1)</f>
        <v>0</v>
      </c>
      <c r="AW184" s="33"/>
      <c r="BR184" s="32">
        <v>183</v>
      </c>
      <c r="BT184" s="32">
        <v>183</v>
      </c>
    </row>
    <row r="185" spans="1:72" hidden="1" x14ac:dyDescent="0.2">
      <c r="A185" s="17" t="e">
        <f ca="1">IF('Cover Page'!$C$17&lt;&gt;"YES",IF(HLOOKUP($BZ$1,'District Label'!A:GR,BR185,FALSE)="","",(HLOOKUP($BZ$1,'District Label'!A:GR,BR185,FALSE))),OFFSET('BOCES SELECT'!$CH$4:$CH$402,,,COUNTIF('BOCES SELECT'!E:E,"&gt;0")))</f>
        <v>#N/A</v>
      </c>
      <c r="B185" s="33">
        <f t="shared" ca="1" si="71"/>
        <v>0</v>
      </c>
      <c r="C185" s="33">
        <f t="shared" ca="1" si="72"/>
        <v>0</v>
      </c>
      <c r="D185" s="33">
        <f t="shared" ca="1" si="91"/>
        <v>0</v>
      </c>
      <c r="E185" s="33">
        <f t="shared" ca="1" si="91"/>
        <v>0</v>
      </c>
      <c r="F185" s="33">
        <f t="shared" ca="1" si="91"/>
        <v>0</v>
      </c>
      <c r="G185" s="33">
        <f t="shared" ca="1" si="91"/>
        <v>0</v>
      </c>
      <c r="H185" s="33">
        <f t="shared" ca="1" si="85"/>
        <v>0</v>
      </c>
      <c r="I185" s="33">
        <f t="shared" ca="1" si="91"/>
        <v>0</v>
      </c>
      <c r="J185" s="50">
        <f t="shared" ca="1" si="73"/>
        <v>0</v>
      </c>
      <c r="K185" s="33">
        <f t="shared" ca="1" si="77"/>
        <v>0</v>
      </c>
      <c r="L185" s="33">
        <f t="shared" ca="1" si="74"/>
        <v>0</v>
      </c>
      <c r="M185" s="33">
        <f t="shared" ca="1" si="78"/>
        <v>0</v>
      </c>
      <c r="N185" s="33">
        <f t="shared" ca="1" si="75"/>
        <v>0</v>
      </c>
      <c r="O185" s="33">
        <f t="shared" ca="1" si="76"/>
        <v>0</v>
      </c>
      <c r="P185" s="33">
        <f t="shared" ca="1" si="95"/>
        <v>0</v>
      </c>
      <c r="Q185" s="33">
        <f t="shared" ca="1" si="95"/>
        <v>0</v>
      </c>
      <c r="R185" s="33">
        <f t="shared" ca="1" si="95"/>
        <v>0</v>
      </c>
      <c r="S185" s="33">
        <f t="shared" ca="1" si="95"/>
        <v>0</v>
      </c>
      <c r="T185" s="33">
        <f t="shared" ca="1" si="94"/>
        <v>0</v>
      </c>
      <c r="U185" s="33">
        <f t="shared" ca="1" si="94"/>
        <v>0</v>
      </c>
      <c r="V185" s="33">
        <f t="shared" ca="1" si="94"/>
        <v>0</v>
      </c>
      <c r="W185" s="33">
        <f t="shared" ca="1" si="94"/>
        <v>0</v>
      </c>
      <c r="X185" s="33">
        <f t="shared" ca="1" si="94"/>
        <v>0</v>
      </c>
      <c r="Y185" s="33">
        <f t="shared" ca="1" si="94"/>
        <v>0</v>
      </c>
      <c r="Z185" s="33">
        <f t="shared" ca="1" si="94"/>
        <v>0</v>
      </c>
      <c r="AA185" s="33">
        <f t="shared" ca="1" si="94"/>
        <v>0</v>
      </c>
      <c r="AB185" s="33">
        <f t="shared" ca="1" si="94"/>
        <v>0</v>
      </c>
      <c r="AC185" s="33">
        <f t="shared" ca="1" si="94"/>
        <v>0</v>
      </c>
      <c r="AD185" s="33">
        <f t="shared" ca="1" si="94"/>
        <v>0</v>
      </c>
      <c r="AE185" s="33">
        <f t="shared" ca="1" si="96"/>
        <v>0</v>
      </c>
      <c r="AF185" s="33">
        <f t="shared" ca="1" si="96"/>
        <v>0</v>
      </c>
      <c r="AG185" s="33">
        <f t="shared" ca="1" si="96"/>
        <v>0</v>
      </c>
      <c r="AH185" s="33">
        <f t="shared" ca="1" si="96"/>
        <v>0</v>
      </c>
      <c r="AI185" s="33">
        <f t="shared" ca="1" si="96"/>
        <v>0</v>
      </c>
      <c r="AJ185" s="33">
        <f t="shared" ca="1" si="96"/>
        <v>0</v>
      </c>
      <c r="AK185" s="33">
        <f t="shared" ca="1" si="96"/>
        <v>0</v>
      </c>
      <c r="AL185" s="33">
        <f t="shared" ca="1" si="96"/>
        <v>0</v>
      </c>
      <c r="AM185" s="33">
        <f t="shared" ca="1" si="96"/>
        <v>0</v>
      </c>
      <c r="AN185" s="33">
        <f t="shared" ca="1" si="96"/>
        <v>0</v>
      </c>
      <c r="AO185" s="33">
        <f t="shared" ca="1" si="97"/>
        <v>0</v>
      </c>
      <c r="AP185" s="33">
        <f t="shared" ca="1" si="97"/>
        <v>0</v>
      </c>
      <c r="AQ185" s="33">
        <f ca="1">SUMIFS(Amount_TI,Location_TI,$A185,FundingSource_TI,AQ$1)+SUMIFS(Amount_CS,Location_CS,$A185,Fundingsource_CS,AQ$1)+SUMIFS(Amount_ETL,Location_ETL,$A185,FundingSource_ETL,AQ$1)+SUMIFS(Amount_Other,Location_Other,$A185,FundingSource_Other,AQ$1)+SUMIFS('CSW Programs'!$J$4:$J$500,'CSW Programs'!$D$4:$D$500,'Location Totals'!$A185,'CSW Programs'!$I$4:$I$500,'School Mailing Address'!$Q$5)</f>
        <v>0</v>
      </c>
      <c r="AR185" s="33">
        <f ca="1">SUMIFS(Amount_TI,Location_TI,$A185,FundingSource_TI,AR$1)+SUMIFS(Amount_CS,Location_CS,$A185,Fundingsource_CS,AR$1)+SUMIFS(Amount_ETL,Location_ETL,$A185,FundingSource_ETL,AR$1)+SUMIFS(Amount_Other,Location_Other,$A185,FundingSource_Other,AR$1)+SUMIFS('CSW Programs'!$J$4:$J$500,'CSW Programs'!$D$4:$D$500,'Location Totals'!$A185,'CSW Programs'!$I$4:$I$500,'School Mailing Address'!$Q$6)</f>
        <v>0</v>
      </c>
      <c r="AS185" s="33">
        <f ca="1">SUMIFS(Amount_TI,Location_TI,$A185,FundingSource_TI,AS$1)+SUMIFS(Amount_CS,Location_CS,$A185,Fundingsource_CS,AS$1)+SUMIFS(Amount_ETL,Location_ETL,$A185,FundingSource_ETL,AS$1)+SUMIFS(Amount_Other,Location_Other,$A185,FundingSource_Other,AS$1)+SUMIFS('CSW Programs'!$J$4:$J$500,'CSW Programs'!$D$4:$D$500,'Location Totals'!$A185,'CSW Programs'!$I$4:$I$500,'School Mailing Address'!$Q$7)</f>
        <v>0</v>
      </c>
      <c r="AT185" s="33">
        <f ca="1">SUMIFS(Amount_TI,Location_TI,$A185,FundingSource_TI,AT$1)+SUMIFS(Amount_CS,Location_CS,$A185,Fundingsource_CS,AT$1)+SUMIFS(Amount_ETL,Location_ETL,$A185,FundingSource_ETL,AT$1)+SUMIFS(Amount_Other,Location_Other,$A185,FundingSource_Other,AT$1)+SUMIFS('CSW Programs'!$J$4:$J$500,'CSW Programs'!$D$4:$D$500,'Location Totals'!$A185,'CSW Programs'!$I$4:$I$500,'Location Totals'!$AT$1)</f>
        <v>0</v>
      </c>
      <c r="AU185" s="33">
        <f ca="1">SUMIFS(Amount_TI,Location_TI,$A185,FundingSource_TI,AU$1)+SUMIFS(Amount_CS,Location_CS,$A185,Fundingsource_CS,AU$1)+SUMIFS(Amount_ETL,Location_ETL,$A185,FundingSource_ETL,AU$1)+SUMIFS(Amount_Other,Location_Other,$A185,FundingSource_Other,AU$1)+SUMIFS('CSW Programs'!$J$4:$J$500,'CSW Programs'!$D$4:$D$500,'Location Totals'!$A185,'CSW Programs'!$I$4:$I$500,'Location Totals'!$AU$1)</f>
        <v>0</v>
      </c>
      <c r="AV185" s="33">
        <f ca="1">SUMIFS(Amount_TI,Location_TI,$A185,FundingSource_TI,AV$1)+SUMIFS(Amount_CS,Location_CS,$A185,Fundingsource_CS,AV$1)+SUMIFS(Amount_ETL,Location_ETL,$A185,FundingSource_ETL,AV$1)+SUMIFS(Amount_Other,Location_Other,$A185,FundingSource_Other,AV$1)+SUMIFS('CSW Programs'!$J$4:$J$500,'CSW Programs'!$D$4:$D$500,'Location Totals'!$A185,'CSW Programs'!$I$4:$I$500,'Location Totals'!$AV$1)</f>
        <v>0</v>
      </c>
      <c r="AW185" s="33"/>
      <c r="BR185" s="32">
        <v>184</v>
      </c>
      <c r="BT185" s="32">
        <v>184</v>
      </c>
    </row>
    <row r="186" spans="1:72" hidden="1" x14ac:dyDescent="0.2">
      <c r="A186" s="17" t="e">
        <f ca="1">IF('Cover Page'!$C$17&lt;&gt;"YES",IF(HLOOKUP($BZ$1,'District Label'!A:GR,BR186,FALSE)="","",(HLOOKUP($BZ$1,'District Label'!A:GR,BR186,FALSE))),OFFSET('BOCES SELECT'!$CH$4:$CH$402,,,COUNTIF('BOCES SELECT'!E:E,"&gt;0")))</f>
        <v>#N/A</v>
      </c>
      <c r="B186" s="33">
        <f t="shared" ca="1" si="71"/>
        <v>0</v>
      </c>
      <c r="C186" s="33">
        <f t="shared" ca="1" si="72"/>
        <v>0</v>
      </c>
      <c r="D186" s="33">
        <f t="shared" ca="1" si="91"/>
        <v>0</v>
      </c>
      <c r="E186" s="33">
        <f t="shared" ca="1" si="91"/>
        <v>0</v>
      </c>
      <c r="F186" s="33">
        <f t="shared" ca="1" si="91"/>
        <v>0</v>
      </c>
      <c r="G186" s="33">
        <f t="shared" ca="1" si="91"/>
        <v>0</v>
      </c>
      <c r="H186" s="33">
        <f t="shared" ca="1" si="85"/>
        <v>0</v>
      </c>
      <c r="I186" s="33">
        <f t="shared" ca="1" si="91"/>
        <v>0</v>
      </c>
      <c r="J186" s="50">
        <f t="shared" ca="1" si="73"/>
        <v>0</v>
      </c>
      <c r="K186" s="33">
        <f t="shared" ca="1" si="77"/>
        <v>0</v>
      </c>
      <c r="L186" s="33">
        <f t="shared" ca="1" si="74"/>
        <v>0</v>
      </c>
      <c r="M186" s="33">
        <f t="shared" ca="1" si="78"/>
        <v>0</v>
      </c>
      <c r="N186" s="33">
        <f t="shared" ca="1" si="75"/>
        <v>0</v>
      </c>
      <c r="O186" s="33">
        <f t="shared" ca="1" si="76"/>
        <v>0</v>
      </c>
      <c r="P186" s="33">
        <f t="shared" ca="1" si="95"/>
        <v>0</v>
      </c>
      <c r="Q186" s="33">
        <f t="shared" ca="1" si="95"/>
        <v>0</v>
      </c>
      <c r="R186" s="33">
        <f t="shared" ca="1" si="95"/>
        <v>0</v>
      </c>
      <c r="S186" s="33">
        <f t="shared" ca="1" si="95"/>
        <v>0</v>
      </c>
      <c r="T186" s="33">
        <f t="shared" ca="1" si="94"/>
        <v>0</v>
      </c>
      <c r="U186" s="33">
        <f t="shared" ca="1" si="94"/>
        <v>0</v>
      </c>
      <c r="V186" s="33">
        <f t="shared" ca="1" si="94"/>
        <v>0</v>
      </c>
      <c r="W186" s="33">
        <f t="shared" ca="1" si="94"/>
        <v>0</v>
      </c>
      <c r="X186" s="33">
        <f t="shared" ca="1" si="94"/>
        <v>0</v>
      </c>
      <c r="Y186" s="33">
        <f t="shared" ca="1" si="94"/>
        <v>0</v>
      </c>
      <c r="Z186" s="33">
        <f t="shared" ca="1" si="94"/>
        <v>0</v>
      </c>
      <c r="AA186" s="33">
        <f t="shared" ca="1" si="94"/>
        <v>0</v>
      </c>
      <c r="AB186" s="33">
        <f t="shared" ca="1" si="94"/>
        <v>0</v>
      </c>
      <c r="AC186" s="33">
        <f t="shared" ca="1" si="94"/>
        <v>0</v>
      </c>
      <c r="AD186" s="33">
        <f t="shared" ca="1" si="94"/>
        <v>0</v>
      </c>
      <c r="AE186" s="33">
        <f t="shared" ca="1" si="96"/>
        <v>0</v>
      </c>
      <c r="AF186" s="33">
        <f t="shared" ca="1" si="96"/>
        <v>0</v>
      </c>
      <c r="AG186" s="33">
        <f t="shared" ca="1" si="96"/>
        <v>0</v>
      </c>
      <c r="AH186" s="33">
        <f t="shared" ca="1" si="96"/>
        <v>0</v>
      </c>
      <c r="AI186" s="33">
        <f t="shared" ca="1" si="96"/>
        <v>0</v>
      </c>
      <c r="AJ186" s="33">
        <f t="shared" ca="1" si="96"/>
        <v>0</v>
      </c>
      <c r="AK186" s="33">
        <f t="shared" ca="1" si="96"/>
        <v>0</v>
      </c>
      <c r="AL186" s="33">
        <f t="shared" ca="1" si="96"/>
        <v>0</v>
      </c>
      <c r="AM186" s="33">
        <f t="shared" ca="1" si="96"/>
        <v>0</v>
      </c>
      <c r="AN186" s="33">
        <f t="shared" ca="1" si="96"/>
        <v>0</v>
      </c>
      <c r="AO186" s="33">
        <f t="shared" ca="1" si="97"/>
        <v>0</v>
      </c>
      <c r="AP186" s="33">
        <f t="shared" ca="1" si="97"/>
        <v>0</v>
      </c>
      <c r="AQ186" s="33">
        <f ca="1">SUMIFS(Amount_TI,Location_TI,$A186,FundingSource_TI,AQ$1)+SUMIFS(Amount_CS,Location_CS,$A186,Fundingsource_CS,AQ$1)+SUMIFS(Amount_ETL,Location_ETL,$A186,FundingSource_ETL,AQ$1)+SUMIFS(Amount_Other,Location_Other,$A186,FundingSource_Other,AQ$1)+SUMIFS('CSW Programs'!$J$4:$J$500,'CSW Programs'!$D$4:$D$500,'Location Totals'!$A186,'CSW Programs'!$I$4:$I$500,'School Mailing Address'!$Q$5)</f>
        <v>0</v>
      </c>
      <c r="AR186" s="33">
        <f ca="1">SUMIFS(Amount_TI,Location_TI,$A186,FundingSource_TI,AR$1)+SUMIFS(Amount_CS,Location_CS,$A186,Fundingsource_CS,AR$1)+SUMIFS(Amount_ETL,Location_ETL,$A186,FundingSource_ETL,AR$1)+SUMIFS(Amount_Other,Location_Other,$A186,FundingSource_Other,AR$1)+SUMIFS('CSW Programs'!$J$4:$J$500,'CSW Programs'!$D$4:$D$500,'Location Totals'!$A186,'CSW Programs'!$I$4:$I$500,'School Mailing Address'!$Q$6)</f>
        <v>0</v>
      </c>
      <c r="AS186" s="33">
        <f ca="1">SUMIFS(Amount_TI,Location_TI,$A186,FundingSource_TI,AS$1)+SUMIFS(Amount_CS,Location_CS,$A186,Fundingsource_CS,AS$1)+SUMIFS(Amount_ETL,Location_ETL,$A186,FundingSource_ETL,AS$1)+SUMIFS(Amount_Other,Location_Other,$A186,FundingSource_Other,AS$1)+SUMIFS('CSW Programs'!$J$4:$J$500,'CSW Programs'!$D$4:$D$500,'Location Totals'!$A186,'CSW Programs'!$I$4:$I$500,'School Mailing Address'!$Q$7)</f>
        <v>0</v>
      </c>
      <c r="AT186" s="33">
        <f ca="1">SUMIFS(Amount_TI,Location_TI,$A186,FundingSource_TI,AT$1)+SUMIFS(Amount_CS,Location_CS,$A186,Fundingsource_CS,AT$1)+SUMIFS(Amount_ETL,Location_ETL,$A186,FundingSource_ETL,AT$1)+SUMIFS(Amount_Other,Location_Other,$A186,FundingSource_Other,AT$1)+SUMIFS('CSW Programs'!$J$4:$J$500,'CSW Programs'!$D$4:$D$500,'Location Totals'!$A186,'CSW Programs'!$I$4:$I$500,'Location Totals'!$AT$1)</f>
        <v>0</v>
      </c>
      <c r="AU186" s="33">
        <f ca="1">SUMIFS(Amount_TI,Location_TI,$A186,FundingSource_TI,AU$1)+SUMIFS(Amount_CS,Location_CS,$A186,Fundingsource_CS,AU$1)+SUMIFS(Amount_ETL,Location_ETL,$A186,FundingSource_ETL,AU$1)+SUMIFS(Amount_Other,Location_Other,$A186,FundingSource_Other,AU$1)+SUMIFS('CSW Programs'!$J$4:$J$500,'CSW Programs'!$D$4:$D$500,'Location Totals'!$A186,'CSW Programs'!$I$4:$I$500,'Location Totals'!$AU$1)</f>
        <v>0</v>
      </c>
      <c r="AV186" s="33">
        <f ca="1">SUMIFS(Amount_TI,Location_TI,$A186,FundingSource_TI,AV$1)+SUMIFS(Amount_CS,Location_CS,$A186,Fundingsource_CS,AV$1)+SUMIFS(Amount_ETL,Location_ETL,$A186,FundingSource_ETL,AV$1)+SUMIFS(Amount_Other,Location_Other,$A186,FundingSource_Other,AV$1)+SUMIFS('CSW Programs'!$J$4:$J$500,'CSW Programs'!$D$4:$D$500,'Location Totals'!$A186,'CSW Programs'!$I$4:$I$500,'Location Totals'!$AV$1)</f>
        <v>0</v>
      </c>
      <c r="AW186" s="33"/>
      <c r="BR186" s="32">
        <v>185</v>
      </c>
      <c r="BT186" s="32">
        <v>185</v>
      </c>
    </row>
    <row r="187" spans="1:72" hidden="1" x14ac:dyDescent="0.2">
      <c r="A187" s="17" t="e">
        <f ca="1">IF('Cover Page'!$C$17&lt;&gt;"YES",IF(HLOOKUP($BZ$1,'District Label'!A:GR,BR187,FALSE)="","",(HLOOKUP($BZ$1,'District Label'!A:GR,BR187,FALSE))),OFFSET('BOCES SELECT'!$CH$4:$CH$402,,,COUNTIF('BOCES SELECT'!E:E,"&gt;0")))</f>
        <v>#N/A</v>
      </c>
      <c r="B187" s="33">
        <f t="shared" ca="1" si="71"/>
        <v>0</v>
      </c>
      <c r="C187" s="33">
        <f t="shared" ca="1" si="72"/>
        <v>0</v>
      </c>
      <c r="D187" s="33">
        <f t="shared" ca="1" si="91"/>
        <v>0</v>
      </c>
      <c r="E187" s="33">
        <f t="shared" ca="1" si="91"/>
        <v>0</v>
      </c>
      <c r="F187" s="33">
        <f t="shared" ca="1" si="91"/>
        <v>0</v>
      </c>
      <c r="G187" s="33">
        <f t="shared" ca="1" si="91"/>
        <v>0</v>
      </c>
      <c r="H187" s="33">
        <f t="shared" ca="1" si="85"/>
        <v>0</v>
      </c>
      <c r="I187" s="33">
        <f t="shared" ca="1" si="91"/>
        <v>0</v>
      </c>
      <c r="J187" s="50">
        <f t="shared" ca="1" si="73"/>
        <v>0</v>
      </c>
      <c r="K187" s="33">
        <f t="shared" ca="1" si="77"/>
        <v>0</v>
      </c>
      <c r="L187" s="33">
        <f t="shared" ca="1" si="74"/>
        <v>0</v>
      </c>
      <c r="M187" s="33">
        <f t="shared" ca="1" si="78"/>
        <v>0</v>
      </c>
      <c r="N187" s="33">
        <f t="shared" ca="1" si="75"/>
        <v>0</v>
      </c>
      <c r="O187" s="33">
        <f t="shared" ca="1" si="76"/>
        <v>0</v>
      </c>
      <c r="P187" s="33">
        <f t="shared" ca="1" si="95"/>
        <v>0</v>
      </c>
      <c r="Q187" s="33">
        <f t="shared" ca="1" si="95"/>
        <v>0</v>
      </c>
      <c r="R187" s="33">
        <f t="shared" ca="1" si="95"/>
        <v>0</v>
      </c>
      <c r="S187" s="33">
        <f t="shared" ca="1" si="95"/>
        <v>0</v>
      </c>
      <c r="T187" s="33">
        <f t="shared" ca="1" si="94"/>
        <v>0</v>
      </c>
      <c r="U187" s="33">
        <f t="shared" ca="1" si="94"/>
        <v>0</v>
      </c>
      <c r="V187" s="33">
        <f t="shared" ca="1" si="94"/>
        <v>0</v>
      </c>
      <c r="W187" s="33">
        <f t="shared" ca="1" si="94"/>
        <v>0</v>
      </c>
      <c r="X187" s="33">
        <f t="shared" ca="1" si="94"/>
        <v>0</v>
      </c>
      <c r="Y187" s="33">
        <f t="shared" ca="1" si="94"/>
        <v>0</v>
      </c>
      <c r="Z187" s="33">
        <f t="shared" ca="1" si="94"/>
        <v>0</v>
      </c>
      <c r="AA187" s="33">
        <f t="shared" ca="1" si="94"/>
        <v>0</v>
      </c>
      <c r="AB187" s="33">
        <f t="shared" ca="1" si="94"/>
        <v>0</v>
      </c>
      <c r="AC187" s="33">
        <f t="shared" ca="1" si="94"/>
        <v>0</v>
      </c>
      <c r="AD187" s="33">
        <f t="shared" ca="1" si="94"/>
        <v>0</v>
      </c>
      <c r="AE187" s="33">
        <f t="shared" ca="1" si="96"/>
        <v>0</v>
      </c>
      <c r="AF187" s="33">
        <f t="shared" ca="1" si="96"/>
        <v>0</v>
      </c>
      <c r="AG187" s="33">
        <f t="shared" ca="1" si="96"/>
        <v>0</v>
      </c>
      <c r="AH187" s="33">
        <f t="shared" ca="1" si="96"/>
        <v>0</v>
      </c>
      <c r="AI187" s="33">
        <f t="shared" ca="1" si="96"/>
        <v>0</v>
      </c>
      <c r="AJ187" s="33">
        <f t="shared" ca="1" si="96"/>
        <v>0</v>
      </c>
      <c r="AK187" s="33">
        <f t="shared" ca="1" si="96"/>
        <v>0</v>
      </c>
      <c r="AL187" s="33">
        <f t="shared" ca="1" si="96"/>
        <v>0</v>
      </c>
      <c r="AM187" s="33">
        <f t="shared" ca="1" si="96"/>
        <v>0</v>
      </c>
      <c r="AN187" s="33">
        <f t="shared" ca="1" si="96"/>
        <v>0</v>
      </c>
      <c r="AO187" s="33">
        <f t="shared" ca="1" si="97"/>
        <v>0</v>
      </c>
      <c r="AP187" s="33">
        <f t="shared" ca="1" si="97"/>
        <v>0</v>
      </c>
      <c r="AQ187" s="33">
        <f ca="1">SUMIFS(Amount_TI,Location_TI,$A187,FundingSource_TI,AQ$1)+SUMIFS(Amount_CS,Location_CS,$A187,Fundingsource_CS,AQ$1)+SUMIFS(Amount_ETL,Location_ETL,$A187,FundingSource_ETL,AQ$1)+SUMIFS(Amount_Other,Location_Other,$A187,FundingSource_Other,AQ$1)+SUMIFS('CSW Programs'!$J$4:$J$500,'CSW Programs'!$D$4:$D$500,'Location Totals'!$A187,'CSW Programs'!$I$4:$I$500,'School Mailing Address'!$Q$5)</f>
        <v>0</v>
      </c>
      <c r="AR187" s="33">
        <f ca="1">SUMIFS(Amount_TI,Location_TI,$A187,FundingSource_TI,AR$1)+SUMIFS(Amount_CS,Location_CS,$A187,Fundingsource_CS,AR$1)+SUMIFS(Amount_ETL,Location_ETL,$A187,FundingSource_ETL,AR$1)+SUMIFS(Amount_Other,Location_Other,$A187,FundingSource_Other,AR$1)+SUMIFS('CSW Programs'!$J$4:$J$500,'CSW Programs'!$D$4:$D$500,'Location Totals'!$A187,'CSW Programs'!$I$4:$I$500,'School Mailing Address'!$Q$6)</f>
        <v>0</v>
      </c>
      <c r="AS187" s="33">
        <f ca="1">SUMIFS(Amount_TI,Location_TI,$A187,FundingSource_TI,AS$1)+SUMIFS(Amount_CS,Location_CS,$A187,Fundingsource_CS,AS$1)+SUMIFS(Amount_ETL,Location_ETL,$A187,FundingSource_ETL,AS$1)+SUMIFS(Amount_Other,Location_Other,$A187,FundingSource_Other,AS$1)+SUMIFS('CSW Programs'!$J$4:$J$500,'CSW Programs'!$D$4:$D$500,'Location Totals'!$A187,'CSW Programs'!$I$4:$I$500,'School Mailing Address'!$Q$7)</f>
        <v>0</v>
      </c>
      <c r="AT187" s="33">
        <f ca="1">SUMIFS(Amount_TI,Location_TI,$A187,FundingSource_TI,AT$1)+SUMIFS(Amount_CS,Location_CS,$A187,Fundingsource_CS,AT$1)+SUMIFS(Amount_ETL,Location_ETL,$A187,FundingSource_ETL,AT$1)+SUMIFS(Amount_Other,Location_Other,$A187,FundingSource_Other,AT$1)+SUMIFS('CSW Programs'!$J$4:$J$500,'CSW Programs'!$D$4:$D$500,'Location Totals'!$A187,'CSW Programs'!$I$4:$I$500,'Location Totals'!$AT$1)</f>
        <v>0</v>
      </c>
      <c r="AU187" s="33">
        <f ca="1">SUMIFS(Amount_TI,Location_TI,$A187,FundingSource_TI,AU$1)+SUMIFS(Amount_CS,Location_CS,$A187,Fundingsource_CS,AU$1)+SUMIFS(Amount_ETL,Location_ETL,$A187,FundingSource_ETL,AU$1)+SUMIFS(Amount_Other,Location_Other,$A187,FundingSource_Other,AU$1)+SUMIFS('CSW Programs'!$J$4:$J$500,'CSW Programs'!$D$4:$D$500,'Location Totals'!$A187,'CSW Programs'!$I$4:$I$500,'Location Totals'!$AU$1)</f>
        <v>0</v>
      </c>
      <c r="AV187" s="33">
        <f ca="1">SUMIFS(Amount_TI,Location_TI,$A187,FundingSource_TI,AV$1)+SUMIFS(Amount_CS,Location_CS,$A187,Fundingsource_CS,AV$1)+SUMIFS(Amount_ETL,Location_ETL,$A187,FundingSource_ETL,AV$1)+SUMIFS(Amount_Other,Location_Other,$A187,FundingSource_Other,AV$1)+SUMIFS('CSW Programs'!$J$4:$J$500,'CSW Programs'!$D$4:$D$500,'Location Totals'!$A187,'CSW Programs'!$I$4:$I$500,'Location Totals'!$AV$1)</f>
        <v>0</v>
      </c>
      <c r="AW187" s="33"/>
      <c r="BR187" s="32">
        <v>186</v>
      </c>
      <c r="BT187" s="32">
        <v>186</v>
      </c>
    </row>
    <row r="188" spans="1:72" hidden="1" x14ac:dyDescent="0.2">
      <c r="A188" s="17" t="e">
        <f ca="1">IF('Cover Page'!$C$17&lt;&gt;"YES",IF(HLOOKUP($BZ$1,'District Label'!A:GR,BR188,FALSE)="","",(HLOOKUP($BZ$1,'District Label'!A:GR,BR188,FALSE))),OFFSET('BOCES SELECT'!$CH$4:$CH$402,,,COUNTIF('BOCES SELECT'!E:E,"&gt;0")))</f>
        <v>#N/A</v>
      </c>
      <c r="B188" s="33">
        <f t="shared" ca="1" si="71"/>
        <v>0</v>
      </c>
      <c r="C188" s="33">
        <f t="shared" ca="1" si="72"/>
        <v>0</v>
      </c>
      <c r="D188" s="33">
        <f t="shared" ca="1" si="91"/>
        <v>0</v>
      </c>
      <c r="E188" s="33">
        <f t="shared" ca="1" si="91"/>
        <v>0</v>
      </c>
      <c r="F188" s="33">
        <f t="shared" ca="1" si="91"/>
        <v>0</v>
      </c>
      <c r="G188" s="33">
        <f t="shared" ca="1" si="91"/>
        <v>0</v>
      </c>
      <c r="H188" s="33">
        <f t="shared" ca="1" si="85"/>
        <v>0</v>
      </c>
      <c r="I188" s="33">
        <f t="shared" ca="1" si="91"/>
        <v>0</v>
      </c>
      <c r="J188" s="50">
        <f t="shared" ca="1" si="73"/>
        <v>0</v>
      </c>
      <c r="K188" s="33">
        <f t="shared" ca="1" si="77"/>
        <v>0</v>
      </c>
      <c r="L188" s="33">
        <f t="shared" ca="1" si="74"/>
        <v>0</v>
      </c>
      <c r="M188" s="33">
        <f t="shared" ca="1" si="78"/>
        <v>0</v>
      </c>
      <c r="N188" s="33">
        <f t="shared" ca="1" si="75"/>
        <v>0</v>
      </c>
      <c r="O188" s="33">
        <f t="shared" ca="1" si="76"/>
        <v>0</v>
      </c>
      <c r="P188" s="33">
        <f t="shared" ca="1" si="95"/>
        <v>0</v>
      </c>
      <c r="Q188" s="33">
        <f t="shared" ca="1" si="95"/>
        <v>0</v>
      </c>
      <c r="R188" s="33">
        <f t="shared" ca="1" si="95"/>
        <v>0</v>
      </c>
      <c r="S188" s="33">
        <f t="shared" ca="1" si="95"/>
        <v>0</v>
      </c>
      <c r="T188" s="33">
        <f t="shared" ca="1" si="94"/>
        <v>0</v>
      </c>
      <c r="U188" s="33">
        <f t="shared" ca="1" si="94"/>
        <v>0</v>
      </c>
      <c r="V188" s="33">
        <f t="shared" ca="1" si="94"/>
        <v>0</v>
      </c>
      <c r="W188" s="33">
        <f t="shared" ca="1" si="94"/>
        <v>0</v>
      </c>
      <c r="X188" s="33">
        <f t="shared" ca="1" si="94"/>
        <v>0</v>
      </c>
      <c r="Y188" s="33">
        <f t="shared" ca="1" si="94"/>
        <v>0</v>
      </c>
      <c r="Z188" s="33">
        <f t="shared" ca="1" si="94"/>
        <v>0</v>
      </c>
      <c r="AA188" s="33">
        <f t="shared" ca="1" si="94"/>
        <v>0</v>
      </c>
      <c r="AB188" s="33">
        <f t="shared" ca="1" si="94"/>
        <v>0</v>
      </c>
      <c r="AC188" s="33">
        <f t="shared" ca="1" si="94"/>
        <v>0</v>
      </c>
      <c r="AD188" s="33">
        <f t="shared" ca="1" si="94"/>
        <v>0</v>
      </c>
      <c r="AE188" s="33">
        <f t="shared" ca="1" si="96"/>
        <v>0</v>
      </c>
      <c r="AF188" s="33">
        <f t="shared" ca="1" si="96"/>
        <v>0</v>
      </c>
      <c r="AG188" s="33">
        <f t="shared" ca="1" si="96"/>
        <v>0</v>
      </c>
      <c r="AH188" s="33">
        <f t="shared" ca="1" si="96"/>
        <v>0</v>
      </c>
      <c r="AI188" s="33">
        <f t="shared" ca="1" si="96"/>
        <v>0</v>
      </c>
      <c r="AJ188" s="33">
        <f t="shared" ca="1" si="96"/>
        <v>0</v>
      </c>
      <c r="AK188" s="33">
        <f t="shared" ca="1" si="96"/>
        <v>0</v>
      </c>
      <c r="AL188" s="33">
        <f t="shared" ca="1" si="96"/>
        <v>0</v>
      </c>
      <c r="AM188" s="33">
        <f t="shared" ca="1" si="96"/>
        <v>0</v>
      </c>
      <c r="AN188" s="33">
        <f t="shared" ca="1" si="96"/>
        <v>0</v>
      </c>
      <c r="AO188" s="33">
        <f t="shared" ca="1" si="97"/>
        <v>0</v>
      </c>
      <c r="AP188" s="33">
        <f t="shared" ca="1" si="97"/>
        <v>0</v>
      </c>
      <c r="AQ188" s="33">
        <f ca="1">SUMIFS(Amount_TI,Location_TI,$A188,FundingSource_TI,AQ$1)+SUMIFS(Amount_CS,Location_CS,$A188,Fundingsource_CS,AQ$1)+SUMIFS(Amount_ETL,Location_ETL,$A188,FundingSource_ETL,AQ$1)+SUMIFS(Amount_Other,Location_Other,$A188,FundingSource_Other,AQ$1)+SUMIFS('CSW Programs'!$J$4:$J$500,'CSW Programs'!$D$4:$D$500,'Location Totals'!$A188,'CSW Programs'!$I$4:$I$500,'School Mailing Address'!$Q$5)</f>
        <v>0</v>
      </c>
      <c r="AR188" s="33">
        <f ca="1">SUMIFS(Amount_TI,Location_TI,$A188,FundingSource_TI,AR$1)+SUMIFS(Amount_CS,Location_CS,$A188,Fundingsource_CS,AR$1)+SUMIFS(Amount_ETL,Location_ETL,$A188,FundingSource_ETL,AR$1)+SUMIFS(Amount_Other,Location_Other,$A188,FundingSource_Other,AR$1)+SUMIFS('CSW Programs'!$J$4:$J$500,'CSW Programs'!$D$4:$D$500,'Location Totals'!$A188,'CSW Programs'!$I$4:$I$500,'School Mailing Address'!$Q$6)</f>
        <v>0</v>
      </c>
      <c r="AS188" s="33">
        <f ca="1">SUMIFS(Amount_TI,Location_TI,$A188,FundingSource_TI,AS$1)+SUMIFS(Amount_CS,Location_CS,$A188,Fundingsource_CS,AS$1)+SUMIFS(Amount_ETL,Location_ETL,$A188,FundingSource_ETL,AS$1)+SUMIFS(Amount_Other,Location_Other,$A188,FundingSource_Other,AS$1)+SUMIFS('CSW Programs'!$J$4:$J$500,'CSW Programs'!$D$4:$D$500,'Location Totals'!$A188,'CSW Programs'!$I$4:$I$500,'School Mailing Address'!$Q$7)</f>
        <v>0</v>
      </c>
      <c r="AT188" s="33">
        <f ca="1">SUMIFS(Amount_TI,Location_TI,$A188,FundingSource_TI,AT$1)+SUMIFS(Amount_CS,Location_CS,$A188,Fundingsource_CS,AT$1)+SUMIFS(Amount_ETL,Location_ETL,$A188,FundingSource_ETL,AT$1)+SUMIFS(Amount_Other,Location_Other,$A188,FundingSource_Other,AT$1)+SUMIFS('CSW Programs'!$J$4:$J$500,'CSW Programs'!$D$4:$D$500,'Location Totals'!$A188,'CSW Programs'!$I$4:$I$500,'Location Totals'!$AT$1)</f>
        <v>0</v>
      </c>
      <c r="AU188" s="33">
        <f ca="1">SUMIFS(Amount_TI,Location_TI,$A188,FundingSource_TI,AU$1)+SUMIFS(Amount_CS,Location_CS,$A188,Fundingsource_CS,AU$1)+SUMIFS(Amount_ETL,Location_ETL,$A188,FundingSource_ETL,AU$1)+SUMIFS(Amount_Other,Location_Other,$A188,FundingSource_Other,AU$1)+SUMIFS('CSW Programs'!$J$4:$J$500,'CSW Programs'!$D$4:$D$500,'Location Totals'!$A188,'CSW Programs'!$I$4:$I$500,'Location Totals'!$AU$1)</f>
        <v>0</v>
      </c>
      <c r="AV188" s="33">
        <f ca="1">SUMIFS(Amount_TI,Location_TI,$A188,FundingSource_TI,AV$1)+SUMIFS(Amount_CS,Location_CS,$A188,Fundingsource_CS,AV$1)+SUMIFS(Amount_ETL,Location_ETL,$A188,FundingSource_ETL,AV$1)+SUMIFS(Amount_Other,Location_Other,$A188,FundingSource_Other,AV$1)+SUMIFS('CSW Programs'!$J$4:$J$500,'CSW Programs'!$D$4:$D$500,'Location Totals'!$A188,'CSW Programs'!$I$4:$I$500,'Location Totals'!$AV$1)</f>
        <v>0</v>
      </c>
      <c r="AW188" s="33"/>
      <c r="BR188" s="32">
        <v>187</v>
      </c>
      <c r="BT188" s="32">
        <v>187</v>
      </c>
    </row>
    <row r="189" spans="1:72" hidden="1" x14ac:dyDescent="0.2">
      <c r="A189" s="17" t="e">
        <f ca="1">IF('Cover Page'!$C$17&lt;&gt;"YES",IF(HLOOKUP($BZ$1,'District Label'!A:GR,BR189,FALSE)="","",(HLOOKUP($BZ$1,'District Label'!A:GR,BR189,FALSE))),OFFSET('BOCES SELECT'!$CH$4:$CH$402,,,COUNTIF('BOCES SELECT'!E:E,"&gt;0")))</f>
        <v>#N/A</v>
      </c>
      <c r="B189" s="33">
        <f t="shared" ca="1" si="71"/>
        <v>0</v>
      </c>
      <c r="C189" s="33">
        <f t="shared" ca="1" si="72"/>
        <v>0</v>
      </c>
      <c r="D189" s="33">
        <f t="shared" ca="1" si="91"/>
        <v>0</v>
      </c>
      <c r="E189" s="33">
        <f t="shared" ca="1" si="91"/>
        <v>0</v>
      </c>
      <c r="F189" s="33">
        <f t="shared" ca="1" si="91"/>
        <v>0</v>
      </c>
      <c r="G189" s="33">
        <f t="shared" ca="1" si="91"/>
        <v>0</v>
      </c>
      <c r="H189" s="33">
        <f t="shared" ca="1" si="85"/>
        <v>0</v>
      </c>
      <c r="I189" s="33">
        <f t="shared" ca="1" si="91"/>
        <v>0</v>
      </c>
      <c r="J189" s="50">
        <f t="shared" ca="1" si="73"/>
        <v>0</v>
      </c>
      <c r="K189" s="33">
        <f t="shared" ca="1" si="77"/>
        <v>0</v>
      </c>
      <c r="L189" s="33">
        <f t="shared" ca="1" si="74"/>
        <v>0</v>
      </c>
      <c r="M189" s="33">
        <f t="shared" ca="1" si="78"/>
        <v>0</v>
      </c>
      <c r="N189" s="33">
        <f t="shared" ca="1" si="75"/>
        <v>0</v>
      </c>
      <c r="O189" s="33">
        <f t="shared" ca="1" si="76"/>
        <v>0</v>
      </c>
      <c r="P189" s="33">
        <f t="shared" ca="1" si="95"/>
        <v>0</v>
      </c>
      <c r="Q189" s="33">
        <f t="shared" ca="1" si="95"/>
        <v>0</v>
      </c>
      <c r="R189" s="33">
        <f t="shared" ca="1" si="95"/>
        <v>0</v>
      </c>
      <c r="S189" s="33">
        <f t="shared" ca="1" si="95"/>
        <v>0</v>
      </c>
      <c r="T189" s="33">
        <f t="shared" ca="1" si="94"/>
        <v>0</v>
      </c>
      <c r="U189" s="33">
        <f t="shared" ca="1" si="94"/>
        <v>0</v>
      </c>
      <c r="V189" s="33">
        <f t="shared" ca="1" si="94"/>
        <v>0</v>
      </c>
      <c r="W189" s="33">
        <f t="shared" ca="1" si="94"/>
        <v>0</v>
      </c>
      <c r="X189" s="33">
        <f t="shared" ca="1" si="94"/>
        <v>0</v>
      </c>
      <c r="Y189" s="33">
        <f t="shared" ca="1" si="94"/>
        <v>0</v>
      </c>
      <c r="Z189" s="33">
        <f t="shared" ca="1" si="94"/>
        <v>0</v>
      </c>
      <c r="AA189" s="33">
        <f t="shared" ca="1" si="94"/>
        <v>0</v>
      </c>
      <c r="AB189" s="33">
        <f t="shared" ca="1" si="94"/>
        <v>0</v>
      </c>
      <c r="AC189" s="33">
        <f t="shared" ca="1" si="94"/>
        <v>0</v>
      </c>
      <c r="AD189" s="33">
        <f t="shared" ca="1" si="94"/>
        <v>0</v>
      </c>
      <c r="AE189" s="33">
        <f t="shared" ca="1" si="96"/>
        <v>0</v>
      </c>
      <c r="AF189" s="33">
        <f t="shared" ca="1" si="96"/>
        <v>0</v>
      </c>
      <c r="AG189" s="33">
        <f t="shared" ca="1" si="96"/>
        <v>0</v>
      </c>
      <c r="AH189" s="33">
        <f t="shared" ca="1" si="96"/>
        <v>0</v>
      </c>
      <c r="AI189" s="33">
        <f t="shared" ca="1" si="96"/>
        <v>0</v>
      </c>
      <c r="AJ189" s="33">
        <f t="shared" ca="1" si="96"/>
        <v>0</v>
      </c>
      <c r="AK189" s="33">
        <f t="shared" ca="1" si="96"/>
        <v>0</v>
      </c>
      <c r="AL189" s="33">
        <f t="shared" ca="1" si="96"/>
        <v>0</v>
      </c>
      <c r="AM189" s="33">
        <f t="shared" ca="1" si="96"/>
        <v>0</v>
      </c>
      <c r="AN189" s="33">
        <f t="shared" ca="1" si="96"/>
        <v>0</v>
      </c>
      <c r="AO189" s="33">
        <f t="shared" ca="1" si="97"/>
        <v>0</v>
      </c>
      <c r="AP189" s="33">
        <f t="shared" ca="1" si="97"/>
        <v>0</v>
      </c>
      <c r="AQ189" s="33">
        <f ca="1">SUMIFS(Amount_TI,Location_TI,$A189,FundingSource_TI,AQ$1)+SUMIFS(Amount_CS,Location_CS,$A189,Fundingsource_CS,AQ$1)+SUMIFS(Amount_ETL,Location_ETL,$A189,FundingSource_ETL,AQ$1)+SUMIFS(Amount_Other,Location_Other,$A189,FundingSource_Other,AQ$1)+SUMIFS('CSW Programs'!$J$4:$J$500,'CSW Programs'!$D$4:$D$500,'Location Totals'!$A189,'CSW Programs'!$I$4:$I$500,'School Mailing Address'!$Q$5)</f>
        <v>0</v>
      </c>
      <c r="AR189" s="33">
        <f ca="1">SUMIFS(Amount_TI,Location_TI,$A189,FundingSource_TI,AR$1)+SUMIFS(Amount_CS,Location_CS,$A189,Fundingsource_CS,AR$1)+SUMIFS(Amount_ETL,Location_ETL,$A189,FundingSource_ETL,AR$1)+SUMIFS(Amount_Other,Location_Other,$A189,FundingSource_Other,AR$1)+SUMIFS('CSW Programs'!$J$4:$J$500,'CSW Programs'!$D$4:$D$500,'Location Totals'!$A189,'CSW Programs'!$I$4:$I$500,'School Mailing Address'!$Q$6)</f>
        <v>0</v>
      </c>
      <c r="AS189" s="33">
        <f ca="1">SUMIFS(Amount_TI,Location_TI,$A189,FundingSource_TI,AS$1)+SUMIFS(Amount_CS,Location_CS,$A189,Fundingsource_CS,AS$1)+SUMIFS(Amount_ETL,Location_ETL,$A189,FundingSource_ETL,AS$1)+SUMIFS(Amount_Other,Location_Other,$A189,FundingSource_Other,AS$1)+SUMIFS('CSW Programs'!$J$4:$J$500,'CSW Programs'!$D$4:$D$500,'Location Totals'!$A189,'CSW Programs'!$I$4:$I$500,'School Mailing Address'!$Q$7)</f>
        <v>0</v>
      </c>
      <c r="AT189" s="33">
        <f ca="1">SUMIFS(Amount_TI,Location_TI,$A189,FundingSource_TI,AT$1)+SUMIFS(Amount_CS,Location_CS,$A189,Fundingsource_CS,AT$1)+SUMIFS(Amount_ETL,Location_ETL,$A189,FundingSource_ETL,AT$1)+SUMIFS(Amount_Other,Location_Other,$A189,FundingSource_Other,AT$1)+SUMIFS('CSW Programs'!$J$4:$J$500,'CSW Programs'!$D$4:$D$500,'Location Totals'!$A189,'CSW Programs'!$I$4:$I$500,'Location Totals'!$AT$1)</f>
        <v>0</v>
      </c>
      <c r="AU189" s="33">
        <f ca="1">SUMIFS(Amount_TI,Location_TI,$A189,FundingSource_TI,AU$1)+SUMIFS(Amount_CS,Location_CS,$A189,Fundingsource_CS,AU$1)+SUMIFS(Amount_ETL,Location_ETL,$A189,FundingSource_ETL,AU$1)+SUMIFS(Amount_Other,Location_Other,$A189,FundingSource_Other,AU$1)+SUMIFS('CSW Programs'!$J$4:$J$500,'CSW Programs'!$D$4:$D$500,'Location Totals'!$A189,'CSW Programs'!$I$4:$I$500,'Location Totals'!$AU$1)</f>
        <v>0</v>
      </c>
      <c r="AV189" s="33">
        <f ca="1">SUMIFS(Amount_TI,Location_TI,$A189,FundingSource_TI,AV$1)+SUMIFS(Amount_CS,Location_CS,$A189,Fundingsource_CS,AV$1)+SUMIFS(Amount_ETL,Location_ETL,$A189,FundingSource_ETL,AV$1)+SUMIFS(Amount_Other,Location_Other,$A189,FundingSource_Other,AV$1)+SUMIFS('CSW Programs'!$J$4:$J$500,'CSW Programs'!$D$4:$D$500,'Location Totals'!$A189,'CSW Programs'!$I$4:$I$500,'Location Totals'!$AV$1)</f>
        <v>0</v>
      </c>
      <c r="AW189" s="33"/>
      <c r="BR189" s="32">
        <v>188</v>
      </c>
      <c r="BT189" s="32">
        <v>188</v>
      </c>
    </row>
    <row r="190" spans="1:72" hidden="1" x14ac:dyDescent="0.2">
      <c r="A190" s="17" t="e">
        <f ca="1">IF('Cover Page'!$C$17&lt;&gt;"YES",IF(HLOOKUP($BZ$1,'District Label'!A:GR,BR190,FALSE)="","",(HLOOKUP($BZ$1,'District Label'!A:GR,BR190,FALSE))),OFFSET('BOCES SELECT'!$CH$4:$CH$402,,,COUNTIF('BOCES SELECT'!E:E,"&gt;0")))</f>
        <v>#N/A</v>
      </c>
      <c r="B190" s="33">
        <f t="shared" ca="1" si="71"/>
        <v>0</v>
      </c>
      <c r="C190" s="33">
        <f t="shared" ca="1" si="72"/>
        <v>0</v>
      </c>
      <c r="D190" s="33">
        <f t="shared" ca="1" si="91"/>
        <v>0</v>
      </c>
      <c r="E190" s="33">
        <f t="shared" ca="1" si="91"/>
        <v>0</v>
      </c>
      <c r="F190" s="33">
        <f t="shared" ca="1" si="91"/>
        <v>0</v>
      </c>
      <c r="G190" s="33">
        <f t="shared" ca="1" si="91"/>
        <v>0</v>
      </c>
      <c r="H190" s="33">
        <f t="shared" ca="1" si="85"/>
        <v>0</v>
      </c>
      <c r="I190" s="33">
        <f t="shared" ca="1" si="91"/>
        <v>0</v>
      </c>
      <c r="J190" s="50">
        <f t="shared" ca="1" si="73"/>
        <v>0</v>
      </c>
      <c r="K190" s="33">
        <f t="shared" ca="1" si="77"/>
        <v>0</v>
      </c>
      <c r="L190" s="33">
        <f t="shared" ca="1" si="74"/>
        <v>0</v>
      </c>
      <c r="M190" s="33">
        <f t="shared" ca="1" si="78"/>
        <v>0</v>
      </c>
      <c r="N190" s="33">
        <f t="shared" ca="1" si="75"/>
        <v>0</v>
      </c>
      <c r="O190" s="33">
        <f t="shared" ca="1" si="76"/>
        <v>0</v>
      </c>
      <c r="P190" s="33">
        <f t="shared" ca="1" si="95"/>
        <v>0</v>
      </c>
      <c r="Q190" s="33">
        <f t="shared" ca="1" si="95"/>
        <v>0</v>
      </c>
      <c r="R190" s="33">
        <f t="shared" ca="1" si="95"/>
        <v>0</v>
      </c>
      <c r="S190" s="33">
        <f t="shared" ca="1" si="95"/>
        <v>0</v>
      </c>
      <c r="T190" s="33">
        <f t="shared" ca="1" si="94"/>
        <v>0</v>
      </c>
      <c r="U190" s="33">
        <f t="shared" ca="1" si="94"/>
        <v>0</v>
      </c>
      <c r="V190" s="33">
        <f t="shared" ca="1" si="94"/>
        <v>0</v>
      </c>
      <c r="W190" s="33">
        <f t="shared" ca="1" si="94"/>
        <v>0</v>
      </c>
      <c r="X190" s="33">
        <f t="shared" ca="1" si="94"/>
        <v>0</v>
      </c>
      <c r="Y190" s="33">
        <f t="shared" ca="1" si="94"/>
        <v>0</v>
      </c>
      <c r="Z190" s="33">
        <f t="shared" ca="1" si="94"/>
        <v>0</v>
      </c>
      <c r="AA190" s="33">
        <f t="shared" ca="1" si="94"/>
        <v>0</v>
      </c>
      <c r="AB190" s="33">
        <f t="shared" ca="1" si="94"/>
        <v>0</v>
      </c>
      <c r="AC190" s="33">
        <f t="shared" ca="1" si="94"/>
        <v>0</v>
      </c>
      <c r="AD190" s="33">
        <f t="shared" ca="1" si="94"/>
        <v>0</v>
      </c>
      <c r="AE190" s="33">
        <f t="shared" ca="1" si="96"/>
        <v>0</v>
      </c>
      <c r="AF190" s="33">
        <f t="shared" ca="1" si="96"/>
        <v>0</v>
      </c>
      <c r="AG190" s="33">
        <f t="shared" ca="1" si="96"/>
        <v>0</v>
      </c>
      <c r="AH190" s="33">
        <f t="shared" ca="1" si="96"/>
        <v>0</v>
      </c>
      <c r="AI190" s="33">
        <f t="shared" ca="1" si="96"/>
        <v>0</v>
      </c>
      <c r="AJ190" s="33">
        <f t="shared" ca="1" si="96"/>
        <v>0</v>
      </c>
      <c r="AK190" s="33">
        <f t="shared" ca="1" si="96"/>
        <v>0</v>
      </c>
      <c r="AL190" s="33">
        <f t="shared" ca="1" si="96"/>
        <v>0</v>
      </c>
      <c r="AM190" s="33">
        <f t="shared" ca="1" si="96"/>
        <v>0</v>
      </c>
      <c r="AN190" s="33">
        <f t="shared" ca="1" si="96"/>
        <v>0</v>
      </c>
      <c r="AO190" s="33">
        <f t="shared" ca="1" si="97"/>
        <v>0</v>
      </c>
      <c r="AP190" s="33">
        <f t="shared" ca="1" si="97"/>
        <v>0</v>
      </c>
      <c r="AQ190" s="33">
        <f ca="1">SUMIFS(Amount_TI,Location_TI,$A190,FundingSource_TI,AQ$1)+SUMIFS(Amount_CS,Location_CS,$A190,Fundingsource_CS,AQ$1)+SUMIFS(Amount_ETL,Location_ETL,$A190,FundingSource_ETL,AQ$1)+SUMIFS(Amount_Other,Location_Other,$A190,FundingSource_Other,AQ$1)+SUMIFS('CSW Programs'!$J$4:$J$500,'CSW Programs'!$D$4:$D$500,'Location Totals'!$A190,'CSW Programs'!$I$4:$I$500,'School Mailing Address'!$Q$5)</f>
        <v>0</v>
      </c>
      <c r="AR190" s="33">
        <f ca="1">SUMIFS(Amount_TI,Location_TI,$A190,FundingSource_TI,AR$1)+SUMIFS(Amount_CS,Location_CS,$A190,Fundingsource_CS,AR$1)+SUMIFS(Amount_ETL,Location_ETL,$A190,FundingSource_ETL,AR$1)+SUMIFS(Amount_Other,Location_Other,$A190,FundingSource_Other,AR$1)+SUMIFS('CSW Programs'!$J$4:$J$500,'CSW Programs'!$D$4:$D$500,'Location Totals'!$A190,'CSW Programs'!$I$4:$I$500,'School Mailing Address'!$Q$6)</f>
        <v>0</v>
      </c>
      <c r="AS190" s="33">
        <f ca="1">SUMIFS(Amount_TI,Location_TI,$A190,FundingSource_TI,AS$1)+SUMIFS(Amount_CS,Location_CS,$A190,Fundingsource_CS,AS$1)+SUMIFS(Amount_ETL,Location_ETL,$A190,FundingSource_ETL,AS$1)+SUMIFS(Amount_Other,Location_Other,$A190,FundingSource_Other,AS$1)+SUMIFS('CSW Programs'!$J$4:$J$500,'CSW Programs'!$D$4:$D$500,'Location Totals'!$A190,'CSW Programs'!$I$4:$I$500,'School Mailing Address'!$Q$7)</f>
        <v>0</v>
      </c>
      <c r="AT190" s="33">
        <f ca="1">SUMIFS(Amount_TI,Location_TI,$A190,FundingSource_TI,AT$1)+SUMIFS(Amount_CS,Location_CS,$A190,Fundingsource_CS,AT$1)+SUMIFS(Amount_ETL,Location_ETL,$A190,FundingSource_ETL,AT$1)+SUMIFS(Amount_Other,Location_Other,$A190,FundingSource_Other,AT$1)+SUMIFS('CSW Programs'!$J$4:$J$500,'CSW Programs'!$D$4:$D$500,'Location Totals'!$A190,'CSW Programs'!$I$4:$I$500,'Location Totals'!$AT$1)</f>
        <v>0</v>
      </c>
      <c r="AU190" s="33">
        <f ca="1">SUMIFS(Amount_TI,Location_TI,$A190,FundingSource_TI,AU$1)+SUMIFS(Amount_CS,Location_CS,$A190,Fundingsource_CS,AU$1)+SUMIFS(Amount_ETL,Location_ETL,$A190,FundingSource_ETL,AU$1)+SUMIFS(Amount_Other,Location_Other,$A190,FundingSource_Other,AU$1)+SUMIFS('CSW Programs'!$J$4:$J$500,'CSW Programs'!$D$4:$D$500,'Location Totals'!$A190,'CSW Programs'!$I$4:$I$500,'Location Totals'!$AU$1)</f>
        <v>0</v>
      </c>
      <c r="AV190" s="33">
        <f ca="1">SUMIFS(Amount_TI,Location_TI,$A190,FundingSource_TI,AV$1)+SUMIFS(Amount_CS,Location_CS,$A190,Fundingsource_CS,AV$1)+SUMIFS(Amount_ETL,Location_ETL,$A190,FundingSource_ETL,AV$1)+SUMIFS(Amount_Other,Location_Other,$A190,FundingSource_Other,AV$1)+SUMIFS('CSW Programs'!$J$4:$J$500,'CSW Programs'!$D$4:$D$500,'Location Totals'!$A190,'CSW Programs'!$I$4:$I$500,'Location Totals'!$AV$1)</f>
        <v>0</v>
      </c>
      <c r="AW190" s="33"/>
      <c r="BR190" s="32">
        <v>189</v>
      </c>
      <c r="BT190" s="32">
        <v>189</v>
      </c>
    </row>
    <row r="191" spans="1:72" hidden="1" x14ac:dyDescent="0.2">
      <c r="A191" s="17" t="e">
        <f ca="1">IF('Cover Page'!$C$17&lt;&gt;"YES",IF(HLOOKUP($BZ$1,'District Label'!A:GR,BR191,FALSE)="","",(HLOOKUP($BZ$1,'District Label'!A:GR,BR191,FALSE))),OFFSET('BOCES SELECT'!$CH$4:$CH$402,,,COUNTIF('BOCES SELECT'!E:E,"&gt;0")))</f>
        <v>#N/A</v>
      </c>
      <c r="B191" s="33">
        <f t="shared" ca="1" si="71"/>
        <v>0</v>
      </c>
      <c r="C191" s="33">
        <f t="shared" ca="1" si="72"/>
        <v>0</v>
      </c>
      <c r="D191" s="33">
        <f t="shared" ca="1" si="91"/>
        <v>0</v>
      </c>
      <c r="E191" s="33">
        <f t="shared" ca="1" si="91"/>
        <v>0</v>
      </c>
      <c r="F191" s="33">
        <f t="shared" ca="1" si="91"/>
        <v>0</v>
      </c>
      <c r="G191" s="33">
        <f t="shared" ca="1" si="91"/>
        <v>0</v>
      </c>
      <c r="H191" s="33">
        <f t="shared" ca="1" si="85"/>
        <v>0</v>
      </c>
      <c r="I191" s="33">
        <f t="shared" ca="1" si="91"/>
        <v>0</v>
      </c>
      <c r="J191" s="50">
        <f t="shared" ca="1" si="73"/>
        <v>0</v>
      </c>
      <c r="K191" s="33">
        <f t="shared" ca="1" si="77"/>
        <v>0</v>
      </c>
      <c r="L191" s="33">
        <f t="shared" ca="1" si="74"/>
        <v>0</v>
      </c>
      <c r="M191" s="33">
        <f t="shared" ca="1" si="78"/>
        <v>0</v>
      </c>
      <c r="N191" s="33">
        <f t="shared" ca="1" si="75"/>
        <v>0</v>
      </c>
      <c r="O191" s="33">
        <f t="shared" ca="1" si="76"/>
        <v>0</v>
      </c>
      <c r="P191" s="33">
        <f t="shared" ca="1" si="95"/>
        <v>0</v>
      </c>
      <c r="Q191" s="33">
        <f t="shared" ca="1" si="95"/>
        <v>0</v>
      </c>
      <c r="R191" s="33">
        <f t="shared" ca="1" si="95"/>
        <v>0</v>
      </c>
      <c r="S191" s="33">
        <f t="shared" ca="1" si="95"/>
        <v>0</v>
      </c>
      <c r="T191" s="33">
        <f t="shared" ca="1" si="94"/>
        <v>0</v>
      </c>
      <c r="U191" s="33">
        <f t="shared" ca="1" si="94"/>
        <v>0</v>
      </c>
      <c r="V191" s="33">
        <f t="shared" ca="1" si="94"/>
        <v>0</v>
      </c>
      <c r="W191" s="33">
        <f t="shared" ca="1" si="94"/>
        <v>0</v>
      </c>
      <c r="X191" s="33">
        <f t="shared" ca="1" si="94"/>
        <v>0</v>
      </c>
      <c r="Y191" s="33">
        <f t="shared" ca="1" si="94"/>
        <v>0</v>
      </c>
      <c r="Z191" s="33">
        <f t="shared" ca="1" si="94"/>
        <v>0</v>
      </c>
      <c r="AA191" s="33">
        <f t="shared" ca="1" si="94"/>
        <v>0</v>
      </c>
      <c r="AB191" s="33">
        <f t="shared" ca="1" si="94"/>
        <v>0</v>
      </c>
      <c r="AC191" s="33">
        <f t="shared" ca="1" si="94"/>
        <v>0</v>
      </c>
      <c r="AD191" s="33">
        <f t="shared" ca="1" si="94"/>
        <v>0</v>
      </c>
      <c r="AE191" s="33">
        <f t="shared" ca="1" si="96"/>
        <v>0</v>
      </c>
      <c r="AF191" s="33">
        <f t="shared" ca="1" si="96"/>
        <v>0</v>
      </c>
      <c r="AG191" s="33">
        <f t="shared" ca="1" si="96"/>
        <v>0</v>
      </c>
      <c r="AH191" s="33">
        <f t="shared" ca="1" si="96"/>
        <v>0</v>
      </c>
      <c r="AI191" s="33">
        <f t="shared" ca="1" si="96"/>
        <v>0</v>
      </c>
      <c r="AJ191" s="33">
        <f t="shared" ca="1" si="96"/>
        <v>0</v>
      </c>
      <c r="AK191" s="33">
        <f t="shared" ca="1" si="96"/>
        <v>0</v>
      </c>
      <c r="AL191" s="33">
        <f t="shared" ca="1" si="96"/>
        <v>0</v>
      </c>
      <c r="AM191" s="33">
        <f t="shared" ca="1" si="96"/>
        <v>0</v>
      </c>
      <c r="AN191" s="33">
        <f t="shared" ca="1" si="96"/>
        <v>0</v>
      </c>
      <c r="AO191" s="33">
        <f t="shared" ca="1" si="97"/>
        <v>0</v>
      </c>
      <c r="AP191" s="33">
        <f t="shared" ca="1" si="97"/>
        <v>0</v>
      </c>
      <c r="AQ191" s="33">
        <f ca="1">SUMIFS(Amount_TI,Location_TI,$A191,FundingSource_TI,AQ$1)+SUMIFS(Amount_CS,Location_CS,$A191,Fundingsource_CS,AQ$1)+SUMIFS(Amount_ETL,Location_ETL,$A191,FundingSource_ETL,AQ$1)+SUMIFS(Amount_Other,Location_Other,$A191,FundingSource_Other,AQ$1)+SUMIFS('CSW Programs'!$J$4:$J$500,'CSW Programs'!$D$4:$D$500,'Location Totals'!$A191,'CSW Programs'!$I$4:$I$500,'School Mailing Address'!$Q$5)</f>
        <v>0</v>
      </c>
      <c r="AR191" s="33">
        <f ca="1">SUMIFS(Amount_TI,Location_TI,$A191,FundingSource_TI,AR$1)+SUMIFS(Amount_CS,Location_CS,$A191,Fundingsource_CS,AR$1)+SUMIFS(Amount_ETL,Location_ETL,$A191,FundingSource_ETL,AR$1)+SUMIFS(Amount_Other,Location_Other,$A191,FundingSource_Other,AR$1)+SUMIFS('CSW Programs'!$J$4:$J$500,'CSW Programs'!$D$4:$D$500,'Location Totals'!$A191,'CSW Programs'!$I$4:$I$500,'School Mailing Address'!$Q$6)</f>
        <v>0</v>
      </c>
      <c r="AS191" s="33">
        <f ca="1">SUMIFS(Amount_TI,Location_TI,$A191,FundingSource_TI,AS$1)+SUMIFS(Amount_CS,Location_CS,$A191,Fundingsource_CS,AS$1)+SUMIFS(Amount_ETL,Location_ETL,$A191,FundingSource_ETL,AS$1)+SUMIFS(Amount_Other,Location_Other,$A191,FundingSource_Other,AS$1)+SUMIFS('CSW Programs'!$J$4:$J$500,'CSW Programs'!$D$4:$D$500,'Location Totals'!$A191,'CSW Programs'!$I$4:$I$500,'School Mailing Address'!$Q$7)</f>
        <v>0</v>
      </c>
      <c r="AT191" s="33">
        <f ca="1">SUMIFS(Amount_TI,Location_TI,$A191,FundingSource_TI,AT$1)+SUMIFS(Amount_CS,Location_CS,$A191,Fundingsource_CS,AT$1)+SUMIFS(Amount_ETL,Location_ETL,$A191,FundingSource_ETL,AT$1)+SUMIFS(Amount_Other,Location_Other,$A191,FundingSource_Other,AT$1)+SUMIFS('CSW Programs'!$J$4:$J$500,'CSW Programs'!$D$4:$D$500,'Location Totals'!$A191,'CSW Programs'!$I$4:$I$500,'Location Totals'!$AT$1)</f>
        <v>0</v>
      </c>
      <c r="AU191" s="33">
        <f ca="1">SUMIFS(Amount_TI,Location_TI,$A191,FundingSource_TI,AU$1)+SUMIFS(Amount_CS,Location_CS,$A191,Fundingsource_CS,AU$1)+SUMIFS(Amount_ETL,Location_ETL,$A191,FundingSource_ETL,AU$1)+SUMIFS(Amount_Other,Location_Other,$A191,FundingSource_Other,AU$1)+SUMIFS('CSW Programs'!$J$4:$J$500,'CSW Programs'!$D$4:$D$500,'Location Totals'!$A191,'CSW Programs'!$I$4:$I$500,'Location Totals'!$AU$1)</f>
        <v>0</v>
      </c>
      <c r="AV191" s="33">
        <f ca="1">SUMIFS(Amount_TI,Location_TI,$A191,FundingSource_TI,AV$1)+SUMIFS(Amount_CS,Location_CS,$A191,Fundingsource_CS,AV$1)+SUMIFS(Amount_ETL,Location_ETL,$A191,FundingSource_ETL,AV$1)+SUMIFS(Amount_Other,Location_Other,$A191,FundingSource_Other,AV$1)+SUMIFS('CSW Programs'!$J$4:$J$500,'CSW Programs'!$D$4:$D$500,'Location Totals'!$A191,'CSW Programs'!$I$4:$I$500,'Location Totals'!$AV$1)</f>
        <v>0</v>
      </c>
      <c r="AW191" s="33"/>
      <c r="BR191" s="32">
        <v>190</v>
      </c>
      <c r="BT191" s="32">
        <v>190</v>
      </c>
    </row>
    <row r="192" spans="1:72" hidden="1" x14ac:dyDescent="0.2">
      <c r="A192" s="17" t="e">
        <f ca="1">IF('Cover Page'!$C$17&lt;&gt;"YES",IF(HLOOKUP($BZ$1,'District Label'!A:GR,BR192,FALSE)="","",(HLOOKUP($BZ$1,'District Label'!A:GR,BR192,FALSE))),OFFSET('BOCES SELECT'!$CH$4:$CH$402,,,COUNTIF('BOCES SELECT'!E:E,"&gt;0")))</f>
        <v>#N/A</v>
      </c>
      <c r="B192" s="33">
        <f t="shared" ca="1" si="71"/>
        <v>0</v>
      </c>
      <c r="C192" s="33">
        <f t="shared" ca="1" si="72"/>
        <v>0</v>
      </c>
      <c r="D192" s="33">
        <f t="shared" ca="1" si="91"/>
        <v>0</v>
      </c>
      <c r="E192" s="33">
        <f t="shared" ca="1" si="91"/>
        <v>0</v>
      </c>
      <c r="F192" s="33">
        <f t="shared" ca="1" si="91"/>
        <v>0</v>
      </c>
      <c r="G192" s="33">
        <f t="shared" ca="1" si="91"/>
        <v>0</v>
      </c>
      <c r="H192" s="33">
        <f t="shared" ca="1" si="85"/>
        <v>0</v>
      </c>
      <c r="I192" s="33">
        <f t="shared" ca="1" si="91"/>
        <v>0</v>
      </c>
      <c r="J192" s="50">
        <f t="shared" ca="1" si="73"/>
        <v>0</v>
      </c>
      <c r="K192" s="33">
        <f t="shared" ca="1" si="77"/>
        <v>0</v>
      </c>
      <c r="L192" s="33">
        <f t="shared" ca="1" si="74"/>
        <v>0</v>
      </c>
      <c r="M192" s="33">
        <f t="shared" ca="1" si="78"/>
        <v>0</v>
      </c>
      <c r="N192" s="33">
        <f t="shared" ca="1" si="75"/>
        <v>0</v>
      </c>
      <c r="O192" s="33">
        <f t="shared" ca="1" si="76"/>
        <v>0</v>
      </c>
      <c r="P192" s="33">
        <f t="shared" ca="1" si="95"/>
        <v>0</v>
      </c>
      <c r="Q192" s="33">
        <f t="shared" ca="1" si="95"/>
        <v>0</v>
      </c>
      <c r="R192" s="33">
        <f t="shared" ca="1" si="95"/>
        <v>0</v>
      </c>
      <c r="S192" s="33">
        <f t="shared" ca="1" si="95"/>
        <v>0</v>
      </c>
      <c r="T192" s="33">
        <f t="shared" ca="1" si="94"/>
        <v>0</v>
      </c>
      <c r="U192" s="33">
        <f t="shared" ca="1" si="94"/>
        <v>0</v>
      </c>
      <c r="V192" s="33">
        <f t="shared" ca="1" si="94"/>
        <v>0</v>
      </c>
      <c r="W192" s="33">
        <f t="shared" ca="1" si="94"/>
        <v>0</v>
      </c>
      <c r="X192" s="33">
        <f t="shared" ca="1" si="94"/>
        <v>0</v>
      </c>
      <c r="Y192" s="33">
        <f t="shared" ca="1" si="94"/>
        <v>0</v>
      </c>
      <c r="Z192" s="33">
        <f t="shared" ca="1" si="94"/>
        <v>0</v>
      </c>
      <c r="AA192" s="33">
        <f t="shared" ca="1" si="94"/>
        <v>0</v>
      </c>
      <c r="AB192" s="33">
        <f t="shared" ca="1" si="94"/>
        <v>0</v>
      </c>
      <c r="AC192" s="33">
        <f t="shared" ca="1" si="94"/>
        <v>0</v>
      </c>
      <c r="AD192" s="33">
        <f t="shared" ca="1" si="94"/>
        <v>0</v>
      </c>
      <c r="AE192" s="33">
        <f t="shared" ca="1" si="96"/>
        <v>0</v>
      </c>
      <c r="AF192" s="33">
        <f t="shared" ca="1" si="96"/>
        <v>0</v>
      </c>
      <c r="AG192" s="33">
        <f t="shared" ca="1" si="96"/>
        <v>0</v>
      </c>
      <c r="AH192" s="33">
        <f t="shared" ca="1" si="96"/>
        <v>0</v>
      </c>
      <c r="AI192" s="33">
        <f t="shared" ca="1" si="96"/>
        <v>0</v>
      </c>
      <c r="AJ192" s="33">
        <f t="shared" ca="1" si="96"/>
        <v>0</v>
      </c>
      <c r="AK192" s="33">
        <f t="shared" ca="1" si="96"/>
        <v>0</v>
      </c>
      <c r="AL192" s="33">
        <f t="shared" ca="1" si="96"/>
        <v>0</v>
      </c>
      <c r="AM192" s="33">
        <f t="shared" ca="1" si="96"/>
        <v>0</v>
      </c>
      <c r="AN192" s="33">
        <f t="shared" ca="1" si="96"/>
        <v>0</v>
      </c>
      <c r="AO192" s="33">
        <f t="shared" ca="1" si="97"/>
        <v>0</v>
      </c>
      <c r="AP192" s="33">
        <f t="shared" ca="1" si="97"/>
        <v>0</v>
      </c>
      <c r="AQ192" s="33">
        <f ca="1">SUMIFS(Amount_TI,Location_TI,$A192,FundingSource_TI,AQ$1)+SUMIFS(Amount_CS,Location_CS,$A192,Fundingsource_CS,AQ$1)+SUMIFS(Amount_ETL,Location_ETL,$A192,FundingSource_ETL,AQ$1)+SUMIFS(Amount_Other,Location_Other,$A192,FundingSource_Other,AQ$1)+SUMIFS('CSW Programs'!$J$4:$J$500,'CSW Programs'!$D$4:$D$500,'Location Totals'!$A192,'CSW Programs'!$I$4:$I$500,'School Mailing Address'!$Q$5)</f>
        <v>0</v>
      </c>
      <c r="AR192" s="33">
        <f ca="1">SUMIFS(Amount_TI,Location_TI,$A192,FundingSource_TI,AR$1)+SUMIFS(Amount_CS,Location_CS,$A192,Fundingsource_CS,AR$1)+SUMIFS(Amount_ETL,Location_ETL,$A192,FundingSource_ETL,AR$1)+SUMIFS(Amount_Other,Location_Other,$A192,FundingSource_Other,AR$1)+SUMIFS('CSW Programs'!$J$4:$J$500,'CSW Programs'!$D$4:$D$500,'Location Totals'!$A192,'CSW Programs'!$I$4:$I$500,'School Mailing Address'!$Q$6)</f>
        <v>0</v>
      </c>
      <c r="AS192" s="33">
        <f ca="1">SUMIFS(Amount_TI,Location_TI,$A192,FundingSource_TI,AS$1)+SUMIFS(Amount_CS,Location_CS,$A192,Fundingsource_CS,AS$1)+SUMIFS(Amount_ETL,Location_ETL,$A192,FundingSource_ETL,AS$1)+SUMIFS(Amount_Other,Location_Other,$A192,FundingSource_Other,AS$1)+SUMIFS('CSW Programs'!$J$4:$J$500,'CSW Programs'!$D$4:$D$500,'Location Totals'!$A192,'CSW Programs'!$I$4:$I$500,'School Mailing Address'!$Q$7)</f>
        <v>0</v>
      </c>
      <c r="AT192" s="33">
        <f ca="1">SUMIFS(Amount_TI,Location_TI,$A192,FundingSource_TI,AT$1)+SUMIFS(Amount_CS,Location_CS,$A192,Fundingsource_CS,AT$1)+SUMIFS(Amount_ETL,Location_ETL,$A192,FundingSource_ETL,AT$1)+SUMIFS(Amount_Other,Location_Other,$A192,FundingSource_Other,AT$1)+SUMIFS('CSW Programs'!$J$4:$J$500,'CSW Programs'!$D$4:$D$500,'Location Totals'!$A192,'CSW Programs'!$I$4:$I$500,'Location Totals'!$AT$1)</f>
        <v>0</v>
      </c>
      <c r="AU192" s="33">
        <f ca="1">SUMIFS(Amount_TI,Location_TI,$A192,FundingSource_TI,AU$1)+SUMIFS(Amount_CS,Location_CS,$A192,Fundingsource_CS,AU$1)+SUMIFS(Amount_ETL,Location_ETL,$A192,FundingSource_ETL,AU$1)+SUMIFS(Amount_Other,Location_Other,$A192,FundingSource_Other,AU$1)+SUMIFS('CSW Programs'!$J$4:$J$500,'CSW Programs'!$D$4:$D$500,'Location Totals'!$A192,'CSW Programs'!$I$4:$I$500,'Location Totals'!$AU$1)</f>
        <v>0</v>
      </c>
      <c r="AV192" s="33">
        <f ca="1">SUMIFS(Amount_TI,Location_TI,$A192,FundingSource_TI,AV$1)+SUMIFS(Amount_CS,Location_CS,$A192,Fundingsource_CS,AV$1)+SUMIFS(Amount_ETL,Location_ETL,$A192,FundingSource_ETL,AV$1)+SUMIFS(Amount_Other,Location_Other,$A192,FundingSource_Other,AV$1)+SUMIFS('CSW Programs'!$J$4:$J$500,'CSW Programs'!$D$4:$D$500,'Location Totals'!$A192,'CSW Programs'!$I$4:$I$500,'Location Totals'!$AV$1)</f>
        <v>0</v>
      </c>
      <c r="AW192" s="33"/>
      <c r="BR192" s="32">
        <v>191</v>
      </c>
      <c r="BT192" s="32">
        <v>191</v>
      </c>
    </row>
    <row r="193" spans="1:72" hidden="1" x14ac:dyDescent="0.2">
      <c r="A193" s="17" t="e">
        <f ca="1">IF('Cover Page'!$C$17&lt;&gt;"YES",IF(HLOOKUP($BZ$1,'District Label'!A:GR,BR193,FALSE)="","",(HLOOKUP($BZ$1,'District Label'!A:GR,BR193,FALSE))),OFFSET('BOCES SELECT'!$CH$4:$CH$402,,,COUNTIF('BOCES SELECT'!E:E,"&gt;0")))</f>
        <v>#N/A</v>
      </c>
      <c r="B193" s="33">
        <f t="shared" ca="1" si="71"/>
        <v>0</v>
      </c>
      <c r="C193" s="33">
        <f t="shared" ca="1" si="72"/>
        <v>0</v>
      </c>
      <c r="D193" s="33">
        <f t="shared" ca="1" si="91"/>
        <v>0</v>
      </c>
      <c r="E193" s="33">
        <f t="shared" ca="1" si="91"/>
        <v>0</v>
      </c>
      <c r="F193" s="33">
        <f t="shared" ca="1" si="91"/>
        <v>0</v>
      </c>
      <c r="G193" s="33">
        <f t="shared" ca="1" si="91"/>
        <v>0</v>
      </c>
      <c r="H193" s="33">
        <f t="shared" ca="1" si="85"/>
        <v>0</v>
      </c>
      <c r="I193" s="33">
        <f t="shared" ca="1" si="91"/>
        <v>0</v>
      </c>
      <c r="J193" s="50">
        <f t="shared" ca="1" si="73"/>
        <v>0</v>
      </c>
      <c r="K193" s="33">
        <f t="shared" ca="1" si="77"/>
        <v>0</v>
      </c>
      <c r="L193" s="33">
        <f t="shared" ca="1" si="74"/>
        <v>0</v>
      </c>
      <c r="M193" s="33">
        <f t="shared" ca="1" si="78"/>
        <v>0</v>
      </c>
      <c r="N193" s="33">
        <f t="shared" ca="1" si="75"/>
        <v>0</v>
      </c>
      <c r="O193" s="33">
        <f t="shared" ca="1" si="76"/>
        <v>0</v>
      </c>
      <c r="P193" s="33">
        <f t="shared" ca="1" si="95"/>
        <v>0</v>
      </c>
      <c r="Q193" s="33">
        <f t="shared" ca="1" si="95"/>
        <v>0</v>
      </c>
      <c r="R193" s="33">
        <f t="shared" ca="1" si="95"/>
        <v>0</v>
      </c>
      <c r="S193" s="33">
        <f t="shared" ca="1" si="95"/>
        <v>0</v>
      </c>
      <c r="T193" s="33">
        <f t="shared" ca="1" si="94"/>
        <v>0</v>
      </c>
      <c r="U193" s="33">
        <f t="shared" ca="1" si="94"/>
        <v>0</v>
      </c>
      <c r="V193" s="33">
        <f t="shared" ca="1" si="94"/>
        <v>0</v>
      </c>
      <c r="W193" s="33">
        <f t="shared" ca="1" si="94"/>
        <v>0</v>
      </c>
      <c r="X193" s="33">
        <f t="shared" ca="1" si="94"/>
        <v>0</v>
      </c>
      <c r="Y193" s="33">
        <f t="shared" ca="1" si="94"/>
        <v>0</v>
      </c>
      <c r="Z193" s="33">
        <f t="shared" ca="1" si="94"/>
        <v>0</v>
      </c>
      <c r="AA193" s="33">
        <f t="shared" ca="1" si="94"/>
        <v>0</v>
      </c>
      <c r="AB193" s="33">
        <f t="shared" ca="1" si="94"/>
        <v>0</v>
      </c>
      <c r="AC193" s="33">
        <f t="shared" ca="1" si="94"/>
        <v>0</v>
      </c>
      <c r="AD193" s="33">
        <f t="shared" ca="1" si="94"/>
        <v>0</v>
      </c>
      <c r="AE193" s="33">
        <f t="shared" ca="1" si="96"/>
        <v>0</v>
      </c>
      <c r="AF193" s="33">
        <f t="shared" ca="1" si="96"/>
        <v>0</v>
      </c>
      <c r="AG193" s="33">
        <f t="shared" ca="1" si="96"/>
        <v>0</v>
      </c>
      <c r="AH193" s="33">
        <f t="shared" ca="1" si="96"/>
        <v>0</v>
      </c>
      <c r="AI193" s="33">
        <f t="shared" ca="1" si="96"/>
        <v>0</v>
      </c>
      <c r="AJ193" s="33">
        <f t="shared" ca="1" si="96"/>
        <v>0</v>
      </c>
      <c r="AK193" s="33">
        <f t="shared" ca="1" si="96"/>
        <v>0</v>
      </c>
      <c r="AL193" s="33">
        <f t="shared" ca="1" si="96"/>
        <v>0</v>
      </c>
      <c r="AM193" s="33">
        <f t="shared" ca="1" si="96"/>
        <v>0</v>
      </c>
      <c r="AN193" s="33">
        <f t="shared" ca="1" si="96"/>
        <v>0</v>
      </c>
      <c r="AO193" s="33">
        <f t="shared" ca="1" si="97"/>
        <v>0</v>
      </c>
      <c r="AP193" s="33">
        <f t="shared" ca="1" si="97"/>
        <v>0</v>
      </c>
      <c r="AQ193" s="33">
        <f ca="1">SUMIFS(Amount_TI,Location_TI,$A193,FundingSource_TI,AQ$1)+SUMIFS(Amount_CS,Location_CS,$A193,Fundingsource_CS,AQ$1)+SUMIFS(Amount_ETL,Location_ETL,$A193,FundingSource_ETL,AQ$1)+SUMIFS(Amount_Other,Location_Other,$A193,FundingSource_Other,AQ$1)+SUMIFS('CSW Programs'!$J$4:$J$500,'CSW Programs'!$D$4:$D$500,'Location Totals'!$A193,'CSW Programs'!$I$4:$I$500,'School Mailing Address'!$Q$5)</f>
        <v>0</v>
      </c>
      <c r="AR193" s="33">
        <f ca="1">SUMIFS(Amount_TI,Location_TI,$A193,FundingSource_TI,AR$1)+SUMIFS(Amount_CS,Location_CS,$A193,Fundingsource_CS,AR$1)+SUMIFS(Amount_ETL,Location_ETL,$A193,FundingSource_ETL,AR$1)+SUMIFS(Amount_Other,Location_Other,$A193,FundingSource_Other,AR$1)+SUMIFS('CSW Programs'!$J$4:$J$500,'CSW Programs'!$D$4:$D$500,'Location Totals'!$A193,'CSW Programs'!$I$4:$I$500,'School Mailing Address'!$Q$6)</f>
        <v>0</v>
      </c>
      <c r="AS193" s="33">
        <f ca="1">SUMIFS(Amount_TI,Location_TI,$A193,FundingSource_TI,AS$1)+SUMIFS(Amount_CS,Location_CS,$A193,Fundingsource_CS,AS$1)+SUMIFS(Amount_ETL,Location_ETL,$A193,FundingSource_ETL,AS$1)+SUMIFS(Amount_Other,Location_Other,$A193,FundingSource_Other,AS$1)+SUMIFS('CSW Programs'!$J$4:$J$500,'CSW Programs'!$D$4:$D$500,'Location Totals'!$A193,'CSW Programs'!$I$4:$I$500,'School Mailing Address'!$Q$7)</f>
        <v>0</v>
      </c>
      <c r="AT193" s="33">
        <f ca="1">SUMIFS(Amount_TI,Location_TI,$A193,FundingSource_TI,AT$1)+SUMIFS(Amount_CS,Location_CS,$A193,Fundingsource_CS,AT$1)+SUMIFS(Amount_ETL,Location_ETL,$A193,FundingSource_ETL,AT$1)+SUMIFS(Amount_Other,Location_Other,$A193,FundingSource_Other,AT$1)+SUMIFS('CSW Programs'!$J$4:$J$500,'CSW Programs'!$D$4:$D$500,'Location Totals'!$A193,'CSW Programs'!$I$4:$I$500,'Location Totals'!$AT$1)</f>
        <v>0</v>
      </c>
      <c r="AU193" s="33">
        <f ca="1">SUMIFS(Amount_TI,Location_TI,$A193,FundingSource_TI,AU$1)+SUMIFS(Amount_CS,Location_CS,$A193,Fundingsource_CS,AU$1)+SUMIFS(Amount_ETL,Location_ETL,$A193,FundingSource_ETL,AU$1)+SUMIFS(Amount_Other,Location_Other,$A193,FundingSource_Other,AU$1)+SUMIFS('CSW Programs'!$J$4:$J$500,'CSW Programs'!$D$4:$D$500,'Location Totals'!$A193,'CSW Programs'!$I$4:$I$500,'Location Totals'!$AU$1)</f>
        <v>0</v>
      </c>
      <c r="AV193" s="33">
        <f ca="1">SUMIFS(Amount_TI,Location_TI,$A193,FundingSource_TI,AV$1)+SUMIFS(Amount_CS,Location_CS,$A193,Fundingsource_CS,AV$1)+SUMIFS(Amount_ETL,Location_ETL,$A193,FundingSource_ETL,AV$1)+SUMIFS(Amount_Other,Location_Other,$A193,FundingSource_Other,AV$1)+SUMIFS('CSW Programs'!$J$4:$J$500,'CSW Programs'!$D$4:$D$500,'Location Totals'!$A193,'CSW Programs'!$I$4:$I$500,'Location Totals'!$AV$1)</f>
        <v>0</v>
      </c>
      <c r="AW193" s="33"/>
      <c r="BR193" s="32">
        <v>192</v>
      </c>
      <c r="BT193" s="32">
        <v>192</v>
      </c>
    </row>
    <row r="194" spans="1:72" hidden="1" x14ac:dyDescent="0.2">
      <c r="A194" s="17" t="e">
        <f ca="1">IF('Cover Page'!$C$17&lt;&gt;"YES",IF(HLOOKUP($BZ$1,'District Label'!A:GR,BR194,FALSE)="","",(HLOOKUP($BZ$1,'District Label'!A:GR,BR194,FALSE))),OFFSET('BOCES SELECT'!$CH$4:$CH$402,,,COUNTIF('BOCES SELECT'!E:E,"&gt;0")))</f>
        <v>#N/A</v>
      </c>
      <c r="B194" s="33">
        <f t="shared" ca="1" si="71"/>
        <v>0</v>
      </c>
      <c r="C194" s="33">
        <f t="shared" ca="1" si="72"/>
        <v>0</v>
      </c>
      <c r="D194" s="33">
        <f t="shared" ca="1" si="91"/>
        <v>0</v>
      </c>
      <c r="E194" s="33">
        <f t="shared" ca="1" si="91"/>
        <v>0</v>
      </c>
      <c r="F194" s="33">
        <f t="shared" ca="1" si="91"/>
        <v>0</v>
      </c>
      <c r="G194" s="33">
        <f t="shared" ca="1" si="91"/>
        <v>0</v>
      </c>
      <c r="H194" s="33">
        <f t="shared" ca="1" si="85"/>
        <v>0</v>
      </c>
      <c r="I194" s="33">
        <f t="shared" ca="1" si="91"/>
        <v>0</v>
      </c>
      <c r="J194" s="50">
        <f t="shared" ca="1" si="73"/>
        <v>0</v>
      </c>
      <c r="K194" s="33">
        <f t="shared" ca="1" si="77"/>
        <v>0</v>
      </c>
      <c r="L194" s="33">
        <f t="shared" ca="1" si="74"/>
        <v>0</v>
      </c>
      <c r="M194" s="33">
        <f t="shared" ca="1" si="78"/>
        <v>0</v>
      </c>
      <c r="N194" s="33">
        <f t="shared" ca="1" si="75"/>
        <v>0</v>
      </c>
      <c r="O194" s="33">
        <f t="shared" ca="1" si="76"/>
        <v>0</v>
      </c>
      <c r="P194" s="33">
        <f t="shared" ca="1" si="95"/>
        <v>0</v>
      </c>
      <c r="Q194" s="33">
        <f t="shared" ca="1" si="95"/>
        <v>0</v>
      </c>
      <c r="R194" s="33">
        <f t="shared" ca="1" si="95"/>
        <v>0</v>
      </c>
      <c r="S194" s="33">
        <f t="shared" ca="1" si="95"/>
        <v>0</v>
      </c>
      <c r="T194" s="33">
        <f t="shared" ca="1" si="94"/>
        <v>0</v>
      </c>
      <c r="U194" s="33">
        <f t="shared" ca="1" si="94"/>
        <v>0</v>
      </c>
      <c r="V194" s="33">
        <f t="shared" ca="1" si="94"/>
        <v>0</v>
      </c>
      <c r="W194" s="33">
        <f t="shared" ca="1" si="94"/>
        <v>0</v>
      </c>
      <c r="X194" s="33">
        <f t="shared" ca="1" si="94"/>
        <v>0</v>
      </c>
      <c r="Y194" s="33">
        <f t="shared" ca="1" si="94"/>
        <v>0</v>
      </c>
      <c r="Z194" s="33">
        <f t="shared" ca="1" si="94"/>
        <v>0</v>
      </c>
      <c r="AA194" s="33">
        <f t="shared" ca="1" si="94"/>
        <v>0</v>
      </c>
      <c r="AB194" s="33">
        <f t="shared" ca="1" si="94"/>
        <v>0</v>
      </c>
      <c r="AC194" s="33">
        <f t="shared" ca="1" si="94"/>
        <v>0</v>
      </c>
      <c r="AD194" s="33">
        <f t="shared" ca="1" si="94"/>
        <v>0</v>
      </c>
      <c r="AE194" s="33">
        <f t="shared" ref="AE194:AN203" ca="1" si="98">SUMIFS(Amount_TI,Location_TI,$A194,FundingSource_TI,AE$1)+SUMIFS(Amount_CS,Location_CS,$A194,Fundingsource_CS,AE$1)+SUMIFS(Amount_ETL,Location_ETL,$A194,FundingSource_ETL,AE$1)+SUMIFS(Amount_Other,Location_Other,$A194,FundingSource_Other,AE$1)</f>
        <v>0</v>
      </c>
      <c r="AF194" s="33">
        <f t="shared" ca="1" si="98"/>
        <v>0</v>
      </c>
      <c r="AG194" s="33">
        <f t="shared" ca="1" si="98"/>
        <v>0</v>
      </c>
      <c r="AH194" s="33">
        <f t="shared" ca="1" si="98"/>
        <v>0</v>
      </c>
      <c r="AI194" s="33">
        <f t="shared" ca="1" si="98"/>
        <v>0</v>
      </c>
      <c r="AJ194" s="33">
        <f t="shared" ca="1" si="98"/>
        <v>0</v>
      </c>
      <c r="AK194" s="33">
        <f t="shared" ca="1" si="98"/>
        <v>0</v>
      </c>
      <c r="AL194" s="33">
        <f t="shared" ca="1" si="98"/>
        <v>0</v>
      </c>
      <c r="AM194" s="33">
        <f t="shared" ca="1" si="98"/>
        <v>0</v>
      </c>
      <c r="AN194" s="33">
        <f t="shared" ca="1" si="98"/>
        <v>0</v>
      </c>
      <c r="AO194" s="33">
        <f t="shared" ref="AO194:AP203" ca="1" si="99">SUMIFS(Amount_TI,Location_TI,$A194,FundingSource_TI,AO$1)+SUMIFS(Amount_CS,Location_CS,$A194,Fundingsource_CS,AO$1)+SUMIFS(Amount_ETL,Location_ETL,$A194,FundingSource_ETL,AO$1)+SUMIFS(Amount_Other,Location_Other,$A194,FundingSource_Other,AO$1)</f>
        <v>0</v>
      </c>
      <c r="AP194" s="33">
        <f t="shared" ca="1" si="99"/>
        <v>0</v>
      </c>
      <c r="AQ194" s="33">
        <f ca="1">SUMIFS(Amount_TI,Location_TI,$A194,FundingSource_TI,AQ$1)+SUMIFS(Amount_CS,Location_CS,$A194,Fundingsource_CS,AQ$1)+SUMIFS(Amount_ETL,Location_ETL,$A194,FundingSource_ETL,AQ$1)+SUMIFS(Amount_Other,Location_Other,$A194,FundingSource_Other,AQ$1)+SUMIFS('CSW Programs'!$J$4:$J$500,'CSW Programs'!$D$4:$D$500,'Location Totals'!$A194,'CSW Programs'!$I$4:$I$500,'School Mailing Address'!$Q$5)</f>
        <v>0</v>
      </c>
      <c r="AR194" s="33">
        <f ca="1">SUMIFS(Amount_TI,Location_TI,$A194,FundingSource_TI,AR$1)+SUMIFS(Amount_CS,Location_CS,$A194,Fundingsource_CS,AR$1)+SUMIFS(Amount_ETL,Location_ETL,$A194,FundingSource_ETL,AR$1)+SUMIFS(Amount_Other,Location_Other,$A194,FundingSource_Other,AR$1)+SUMIFS('CSW Programs'!$J$4:$J$500,'CSW Programs'!$D$4:$D$500,'Location Totals'!$A194,'CSW Programs'!$I$4:$I$500,'School Mailing Address'!$Q$6)</f>
        <v>0</v>
      </c>
      <c r="AS194" s="33">
        <f ca="1">SUMIFS(Amount_TI,Location_TI,$A194,FundingSource_TI,AS$1)+SUMIFS(Amount_CS,Location_CS,$A194,Fundingsource_CS,AS$1)+SUMIFS(Amount_ETL,Location_ETL,$A194,FundingSource_ETL,AS$1)+SUMIFS(Amount_Other,Location_Other,$A194,FundingSource_Other,AS$1)+SUMIFS('CSW Programs'!$J$4:$J$500,'CSW Programs'!$D$4:$D$500,'Location Totals'!$A194,'CSW Programs'!$I$4:$I$500,'School Mailing Address'!$Q$7)</f>
        <v>0</v>
      </c>
      <c r="AT194" s="33">
        <f ca="1">SUMIFS(Amount_TI,Location_TI,$A194,FundingSource_TI,AT$1)+SUMIFS(Amount_CS,Location_CS,$A194,Fundingsource_CS,AT$1)+SUMIFS(Amount_ETL,Location_ETL,$A194,FundingSource_ETL,AT$1)+SUMIFS(Amount_Other,Location_Other,$A194,FundingSource_Other,AT$1)+SUMIFS('CSW Programs'!$J$4:$J$500,'CSW Programs'!$D$4:$D$500,'Location Totals'!$A194,'CSW Programs'!$I$4:$I$500,'Location Totals'!$AT$1)</f>
        <v>0</v>
      </c>
      <c r="AU194" s="33">
        <f ca="1">SUMIFS(Amount_TI,Location_TI,$A194,FundingSource_TI,AU$1)+SUMIFS(Amount_CS,Location_CS,$A194,Fundingsource_CS,AU$1)+SUMIFS(Amount_ETL,Location_ETL,$A194,FundingSource_ETL,AU$1)+SUMIFS(Amount_Other,Location_Other,$A194,FundingSource_Other,AU$1)+SUMIFS('CSW Programs'!$J$4:$J$500,'CSW Programs'!$D$4:$D$500,'Location Totals'!$A194,'CSW Programs'!$I$4:$I$500,'Location Totals'!$AU$1)</f>
        <v>0</v>
      </c>
      <c r="AV194" s="33">
        <f ca="1">SUMIFS(Amount_TI,Location_TI,$A194,FundingSource_TI,AV$1)+SUMIFS(Amount_CS,Location_CS,$A194,Fundingsource_CS,AV$1)+SUMIFS(Amount_ETL,Location_ETL,$A194,FundingSource_ETL,AV$1)+SUMIFS(Amount_Other,Location_Other,$A194,FundingSource_Other,AV$1)+SUMIFS('CSW Programs'!$J$4:$J$500,'CSW Programs'!$D$4:$D$500,'Location Totals'!$A194,'CSW Programs'!$I$4:$I$500,'Location Totals'!$AV$1)</f>
        <v>0</v>
      </c>
      <c r="AW194" s="33"/>
      <c r="BR194" s="32">
        <v>193</v>
      </c>
      <c r="BT194" s="32">
        <v>193</v>
      </c>
    </row>
    <row r="195" spans="1:72" hidden="1" x14ac:dyDescent="0.2">
      <c r="A195" s="17" t="e">
        <f ca="1">IF('Cover Page'!$C$17&lt;&gt;"YES",IF(HLOOKUP($BZ$1,'District Label'!A:GR,BR195,FALSE)="","",(HLOOKUP($BZ$1,'District Label'!A:GR,BR195,FALSE))),OFFSET('BOCES SELECT'!$CH$4:$CH$402,,,COUNTIF('BOCES SELECT'!E:E,"&gt;0")))</f>
        <v>#N/A</v>
      </c>
      <c r="B195" s="33">
        <f t="shared" ca="1" si="71"/>
        <v>0</v>
      </c>
      <c r="C195" s="33">
        <f t="shared" ca="1" si="72"/>
        <v>0</v>
      </c>
      <c r="D195" s="33">
        <f t="shared" ca="1" si="91"/>
        <v>0</v>
      </c>
      <c r="E195" s="33">
        <f t="shared" ca="1" si="91"/>
        <v>0</v>
      </c>
      <c r="F195" s="33">
        <f t="shared" ca="1" si="91"/>
        <v>0</v>
      </c>
      <c r="G195" s="33">
        <f t="shared" ca="1" si="91"/>
        <v>0</v>
      </c>
      <c r="H195" s="33">
        <f t="shared" ca="1" si="85"/>
        <v>0</v>
      </c>
      <c r="I195" s="33">
        <f t="shared" ca="1" si="91"/>
        <v>0</v>
      </c>
      <c r="J195" s="50">
        <f t="shared" ca="1" si="73"/>
        <v>0</v>
      </c>
      <c r="K195" s="33">
        <f t="shared" ca="1" si="77"/>
        <v>0</v>
      </c>
      <c r="L195" s="33">
        <f t="shared" ca="1" si="74"/>
        <v>0</v>
      </c>
      <c r="M195" s="33">
        <f t="shared" ca="1" si="78"/>
        <v>0</v>
      </c>
      <c r="N195" s="33">
        <f t="shared" ca="1" si="75"/>
        <v>0</v>
      </c>
      <c r="O195" s="33">
        <f t="shared" ca="1" si="76"/>
        <v>0</v>
      </c>
      <c r="P195" s="33">
        <f t="shared" ca="1" si="95"/>
        <v>0</v>
      </c>
      <c r="Q195" s="33">
        <f t="shared" ca="1" si="95"/>
        <v>0</v>
      </c>
      <c r="R195" s="33">
        <f t="shared" ca="1" si="95"/>
        <v>0</v>
      </c>
      <c r="S195" s="33">
        <f t="shared" ca="1" si="95"/>
        <v>0</v>
      </c>
      <c r="T195" s="33">
        <f t="shared" ca="1" si="94"/>
        <v>0</v>
      </c>
      <c r="U195" s="33">
        <f t="shared" ca="1" si="94"/>
        <v>0</v>
      </c>
      <c r="V195" s="33">
        <f t="shared" ca="1" si="94"/>
        <v>0</v>
      </c>
      <c r="W195" s="33">
        <f t="shared" ca="1" si="94"/>
        <v>0</v>
      </c>
      <c r="X195" s="33">
        <f t="shared" ca="1" si="94"/>
        <v>0</v>
      </c>
      <c r="Y195" s="33">
        <f t="shared" ca="1" si="94"/>
        <v>0</v>
      </c>
      <c r="Z195" s="33">
        <f t="shared" ca="1" si="94"/>
        <v>0</v>
      </c>
      <c r="AA195" s="33">
        <f t="shared" ca="1" si="94"/>
        <v>0</v>
      </c>
      <c r="AB195" s="33">
        <f t="shared" ca="1" si="94"/>
        <v>0</v>
      </c>
      <c r="AC195" s="33">
        <f t="shared" ca="1" si="94"/>
        <v>0</v>
      </c>
      <c r="AD195" s="33">
        <f t="shared" ca="1" si="94"/>
        <v>0</v>
      </c>
      <c r="AE195" s="33">
        <f t="shared" ca="1" si="98"/>
        <v>0</v>
      </c>
      <c r="AF195" s="33">
        <f t="shared" ca="1" si="98"/>
        <v>0</v>
      </c>
      <c r="AG195" s="33">
        <f t="shared" ca="1" si="98"/>
        <v>0</v>
      </c>
      <c r="AH195" s="33">
        <f t="shared" ca="1" si="98"/>
        <v>0</v>
      </c>
      <c r="AI195" s="33">
        <f t="shared" ca="1" si="98"/>
        <v>0</v>
      </c>
      <c r="AJ195" s="33">
        <f t="shared" ca="1" si="98"/>
        <v>0</v>
      </c>
      <c r="AK195" s="33">
        <f t="shared" ca="1" si="98"/>
        <v>0</v>
      </c>
      <c r="AL195" s="33">
        <f t="shared" ca="1" si="98"/>
        <v>0</v>
      </c>
      <c r="AM195" s="33">
        <f t="shared" ca="1" si="98"/>
        <v>0</v>
      </c>
      <c r="AN195" s="33">
        <f t="shared" ca="1" si="98"/>
        <v>0</v>
      </c>
      <c r="AO195" s="33">
        <f t="shared" ca="1" si="99"/>
        <v>0</v>
      </c>
      <c r="AP195" s="33">
        <f t="shared" ca="1" si="99"/>
        <v>0</v>
      </c>
      <c r="AQ195" s="33">
        <f ca="1">SUMIFS(Amount_TI,Location_TI,$A195,FundingSource_TI,AQ$1)+SUMIFS(Amount_CS,Location_CS,$A195,Fundingsource_CS,AQ$1)+SUMIFS(Amount_ETL,Location_ETL,$A195,FundingSource_ETL,AQ$1)+SUMIFS(Amount_Other,Location_Other,$A195,FundingSource_Other,AQ$1)+SUMIFS('CSW Programs'!$J$4:$J$500,'CSW Programs'!$D$4:$D$500,'Location Totals'!$A195,'CSW Programs'!$I$4:$I$500,'School Mailing Address'!$Q$5)</f>
        <v>0</v>
      </c>
      <c r="AR195" s="33">
        <f ca="1">SUMIFS(Amount_TI,Location_TI,$A195,FundingSource_TI,AR$1)+SUMIFS(Amount_CS,Location_CS,$A195,Fundingsource_CS,AR$1)+SUMIFS(Amount_ETL,Location_ETL,$A195,FundingSource_ETL,AR$1)+SUMIFS(Amount_Other,Location_Other,$A195,FundingSource_Other,AR$1)+SUMIFS('CSW Programs'!$J$4:$J$500,'CSW Programs'!$D$4:$D$500,'Location Totals'!$A195,'CSW Programs'!$I$4:$I$500,'School Mailing Address'!$Q$6)</f>
        <v>0</v>
      </c>
      <c r="AS195" s="33">
        <f ca="1">SUMIFS(Amount_TI,Location_TI,$A195,FundingSource_TI,AS$1)+SUMIFS(Amount_CS,Location_CS,$A195,Fundingsource_CS,AS$1)+SUMIFS(Amount_ETL,Location_ETL,$A195,FundingSource_ETL,AS$1)+SUMIFS(Amount_Other,Location_Other,$A195,FundingSource_Other,AS$1)+SUMIFS('CSW Programs'!$J$4:$J$500,'CSW Programs'!$D$4:$D$500,'Location Totals'!$A195,'CSW Programs'!$I$4:$I$500,'School Mailing Address'!$Q$7)</f>
        <v>0</v>
      </c>
      <c r="AT195" s="33">
        <f ca="1">SUMIFS(Amount_TI,Location_TI,$A195,FundingSource_TI,AT$1)+SUMIFS(Amount_CS,Location_CS,$A195,Fundingsource_CS,AT$1)+SUMIFS(Amount_ETL,Location_ETL,$A195,FundingSource_ETL,AT$1)+SUMIFS(Amount_Other,Location_Other,$A195,FundingSource_Other,AT$1)+SUMIFS('CSW Programs'!$J$4:$J$500,'CSW Programs'!$D$4:$D$500,'Location Totals'!$A195,'CSW Programs'!$I$4:$I$500,'Location Totals'!$AT$1)</f>
        <v>0</v>
      </c>
      <c r="AU195" s="33">
        <f ca="1">SUMIFS(Amount_TI,Location_TI,$A195,FundingSource_TI,AU$1)+SUMIFS(Amount_CS,Location_CS,$A195,Fundingsource_CS,AU$1)+SUMIFS(Amount_ETL,Location_ETL,$A195,FundingSource_ETL,AU$1)+SUMIFS(Amount_Other,Location_Other,$A195,FundingSource_Other,AU$1)+SUMIFS('CSW Programs'!$J$4:$J$500,'CSW Programs'!$D$4:$D$500,'Location Totals'!$A195,'CSW Programs'!$I$4:$I$500,'Location Totals'!$AU$1)</f>
        <v>0</v>
      </c>
      <c r="AV195" s="33">
        <f ca="1">SUMIFS(Amount_TI,Location_TI,$A195,FundingSource_TI,AV$1)+SUMIFS(Amount_CS,Location_CS,$A195,Fundingsource_CS,AV$1)+SUMIFS(Amount_ETL,Location_ETL,$A195,FundingSource_ETL,AV$1)+SUMIFS(Amount_Other,Location_Other,$A195,FundingSource_Other,AV$1)+SUMIFS('CSW Programs'!$J$4:$J$500,'CSW Programs'!$D$4:$D$500,'Location Totals'!$A195,'CSW Programs'!$I$4:$I$500,'Location Totals'!$AV$1)</f>
        <v>0</v>
      </c>
      <c r="AW195" s="33"/>
      <c r="BR195" s="32">
        <v>194</v>
      </c>
      <c r="BT195" s="32">
        <v>194</v>
      </c>
    </row>
    <row r="196" spans="1:72" hidden="1" x14ac:dyDescent="0.2">
      <c r="A196" s="17" t="e">
        <f ca="1">IF('Cover Page'!$C$17&lt;&gt;"YES",IF(HLOOKUP($BZ$1,'District Label'!A:GR,BR196,FALSE)="","",(HLOOKUP($BZ$1,'District Label'!A:GR,BR196,FALSE))),OFFSET('BOCES SELECT'!$CH$4:$CH$402,,,COUNTIF('BOCES SELECT'!E:E,"&gt;0")))</f>
        <v>#N/A</v>
      </c>
      <c r="B196" s="33">
        <f t="shared" ref="B196:B259" ca="1" si="100">SUMIF(Location_TI,$A196,Amount_TI)+SUMIF(Location_CS,$A196,Amount_CS)+SUMIF(Location_ETL,$A196,Amount_ETL)+SUMIF(Location_Other,$A196,Amount_Other)+SUMIF(Location_SW,$A196,Amount_SW)</f>
        <v>0</v>
      </c>
      <c r="C196" s="33">
        <f t="shared" ref="C196:C259" ca="1" si="101">SUMIFS(Amount_TI,Location_TI,$A196,source_ti,C$1)+SUMIFS(Amount_CS,Location_CS,$A196,source_cs,C$1)+SUMIFS(Amount_ETL,Location_ETL,$A196,source_etl,C$1)+SUMIFS(Amount_Other,Location_Other,$A196,source_other,C$1)+SUMIFS(Amount_SW,Location_SW,$A196,FundingSource_SW,C$1)</f>
        <v>0</v>
      </c>
      <c r="D196" s="33">
        <f t="shared" ca="1" si="91"/>
        <v>0</v>
      </c>
      <c r="E196" s="33">
        <f t="shared" ca="1" si="91"/>
        <v>0</v>
      </c>
      <c r="F196" s="33">
        <f t="shared" ca="1" si="91"/>
        <v>0</v>
      </c>
      <c r="G196" s="33">
        <f t="shared" ca="1" si="91"/>
        <v>0</v>
      </c>
      <c r="H196" s="33">
        <f t="shared" ca="1" si="85"/>
        <v>0</v>
      </c>
      <c r="I196" s="33">
        <f t="shared" ca="1" si="91"/>
        <v>0</v>
      </c>
      <c r="J196" s="50">
        <f t="shared" ref="J196:J259" ca="1" si="102">SUMIF(Location_TI,$A196,FTE_TI)+SUMIF(Location_CS,$A196,FTE_CS)+SUMIF(Location_ETL,$A196,FTE_ETL)+SUMIF(Location_Other,$A196,FTE_Other)</f>
        <v>0</v>
      </c>
      <c r="K196" s="33">
        <f t="shared" ca="1" si="77"/>
        <v>0</v>
      </c>
      <c r="L196" s="33">
        <f t="shared" ref="L196:L259" ca="1" si="103">SUMIF(Location_ETL,A196,Amount_ETL)</f>
        <v>0</v>
      </c>
      <c r="M196" s="33">
        <f t="shared" ca="1" si="78"/>
        <v>0</v>
      </c>
      <c r="N196" s="33">
        <f t="shared" ref="N196:N259" ca="1" si="104">SUMIF(Location_Other,A196,Amount_Other)</f>
        <v>0</v>
      </c>
      <c r="O196" s="33">
        <f t="shared" ref="O196:O259" ca="1" si="105">SUMIF(Location_SW,A196,Amount_SW)</f>
        <v>0</v>
      </c>
      <c r="P196" s="33">
        <f t="shared" ca="1" si="95"/>
        <v>0</v>
      </c>
      <c r="Q196" s="33">
        <f t="shared" ca="1" si="95"/>
        <v>0</v>
      </c>
      <c r="R196" s="33">
        <f t="shared" ca="1" si="95"/>
        <v>0</v>
      </c>
      <c r="S196" s="33">
        <f t="shared" ca="1" si="95"/>
        <v>0</v>
      </c>
      <c r="T196" s="33">
        <f t="shared" ca="1" si="94"/>
        <v>0</v>
      </c>
      <c r="U196" s="33">
        <f t="shared" ca="1" si="94"/>
        <v>0</v>
      </c>
      <c r="V196" s="33">
        <f t="shared" ca="1" si="94"/>
        <v>0</v>
      </c>
      <c r="W196" s="33">
        <f t="shared" ca="1" si="94"/>
        <v>0</v>
      </c>
      <c r="X196" s="33">
        <f t="shared" ca="1" si="94"/>
        <v>0</v>
      </c>
      <c r="Y196" s="33">
        <f t="shared" ca="1" si="94"/>
        <v>0</v>
      </c>
      <c r="Z196" s="33">
        <f t="shared" ca="1" si="94"/>
        <v>0</v>
      </c>
      <c r="AA196" s="33">
        <f t="shared" ca="1" si="94"/>
        <v>0</v>
      </c>
      <c r="AB196" s="33">
        <f t="shared" ca="1" si="94"/>
        <v>0</v>
      </c>
      <c r="AC196" s="33">
        <f t="shared" ca="1" si="94"/>
        <v>0</v>
      </c>
      <c r="AD196" s="33">
        <f t="shared" ca="1" si="94"/>
        <v>0</v>
      </c>
      <c r="AE196" s="33">
        <f t="shared" ca="1" si="98"/>
        <v>0</v>
      </c>
      <c r="AF196" s="33">
        <f t="shared" ca="1" si="98"/>
        <v>0</v>
      </c>
      <c r="AG196" s="33">
        <f t="shared" ca="1" si="98"/>
        <v>0</v>
      </c>
      <c r="AH196" s="33">
        <f t="shared" ca="1" si="98"/>
        <v>0</v>
      </c>
      <c r="AI196" s="33">
        <f t="shared" ca="1" si="98"/>
        <v>0</v>
      </c>
      <c r="AJ196" s="33">
        <f t="shared" ca="1" si="98"/>
        <v>0</v>
      </c>
      <c r="AK196" s="33">
        <f t="shared" ca="1" si="98"/>
        <v>0</v>
      </c>
      <c r="AL196" s="33">
        <f t="shared" ca="1" si="98"/>
        <v>0</v>
      </c>
      <c r="AM196" s="33">
        <f t="shared" ca="1" si="98"/>
        <v>0</v>
      </c>
      <c r="AN196" s="33">
        <f t="shared" ca="1" si="98"/>
        <v>0</v>
      </c>
      <c r="AO196" s="33">
        <f t="shared" ca="1" si="99"/>
        <v>0</v>
      </c>
      <c r="AP196" s="33">
        <f t="shared" ca="1" si="99"/>
        <v>0</v>
      </c>
      <c r="AQ196" s="33">
        <f ca="1">SUMIFS(Amount_TI,Location_TI,$A196,FundingSource_TI,AQ$1)+SUMIFS(Amount_CS,Location_CS,$A196,Fundingsource_CS,AQ$1)+SUMIFS(Amount_ETL,Location_ETL,$A196,FundingSource_ETL,AQ$1)+SUMIFS(Amount_Other,Location_Other,$A196,FundingSource_Other,AQ$1)+SUMIFS('CSW Programs'!$J$4:$J$500,'CSW Programs'!$D$4:$D$500,'Location Totals'!$A196,'CSW Programs'!$I$4:$I$500,'School Mailing Address'!$Q$5)</f>
        <v>0</v>
      </c>
      <c r="AR196" s="33">
        <f ca="1">SUMIFS(Amount_TI,Location_TI,$A196,FundingSource_TI,AR$1)+SUMIFS(Amount_CS,Location_CS,$A196,Fundingsource_CS,AR$1)+SUMIFS(Amount_ETL,Location_ETL,$A196,FundingSource_ETL,AR$1)+SUMIFS(Amount_Other,Location_Other,$A196,FundingSource_Other,AR$1)+SUMIFS('CSW Programs'!$J$4:$J$500,'CSW Programs'!$D$4:$D$500,'Location Totals'!$A196,'CSW Programs'!$I$4:$I$500,'School Mailing Address'!$Q$6)</f>
        <v>0</v>
      </c>
      <c r="AS196" s="33">
        <f ca="1">SUMIFS(Amount_TI,Location_TI,$A196,FundingSource_TI,AS$1)+SUMIFS(Amount_CS,Location_CS,$A196,Fundingsource_CS,AS$1)+SUMIFS(Amount_ETL,Location_ETL,$A196,FundingSource_ETL,AS$1)+SUMIFS(Amount_Other,Location_Other,$A196,FundingSource_Other,AS$1)+SUMIFS('CSW Programs'!$J$4:$J$500,'CSW Programs'!$D$4:$D$500,'Location Totals'!$A196,'CSW Programs'!$I$4:$I$500,'School Mailing Address'!$Q$7)</f>
        <v>0</v>
      </c>
      <c r="AT196" s="33">
        <f ca="1">SUMIFS(Amount_TI,Location_TI,$A196,FundingSource_TI,AT$1)+SUMIFS(Amount_CS,Location_CS,$A196,Fundingsource_CS,AT$1)+SUMIFS(Amount_ETL,Location_ETL,$A196,FundingSource_ETL,AT$1)+SUMIFS(Amount_Other,Location_Other,$A196,FundingSource_Other,AT$1)+SUMIFS('CSW Programs'!$J$4:$J$500,'CSW Programs'!$D$4:$D$500,'Location Totals'!$A196,'CSW Programs'!$I$4:$I$500,'Location Totals'!$AT$1)</f>
        <v>0</v>
      </c>
      <c r="AU196" s="33">
        <f ca="1">SUMIFS(Amount_TI,Location_TI,$A196,FundingSource_TI,AU$1)+SUMIFS(Amount_CS,Location_CS,$A196,Fundingsource_CS,AU$1)+SUMIFS(Amount_ETL,Location_ETL,$A196,FundingSource_ETL,AU$1)+SUMIFS(Amount_Other,Location_Other,$A196,FundingSource_Other,AU$1)+SUMIFS('CSW Programs'!$J$4:$J$500,'CSW Programs'!$D$4:$D$500,'Location Totals'!$A196,'CSW Programs'!$I$4:$I$500,'Location Totals'!$AU$1)</f>
        <v>0</v>
      </c>
      <c r="AV196" s="33">
        <f ca="1">SUMIFS(Amount_TI,Location_TI,$A196,FundingSource_TI,AV$1)+SUMIFS(Amount_CS,Location_CS,$A196,Fundingsource_CS,AV$1)+SUMIFS(Amount_ETL,Location_ETL,$A196,FundingSource_ETL,AV$1)+SUMIFS(Amount_Other,Location_Other,$A196,FundingSource_Other,AV$1)+SUMIFS('CSW Programs'!$J$4:$J$500,'CSW Programs'!$D$4:$D$500,'Location Totals'!$A196,'CSW Programs'!$I$4:$I$500,'Location Totals'!$AV$1)</f>
        <v>0</v>
      </c>
      <c r="AW196" s="33"/>
      <c r="BR196" s="32">
        <v>195</v>
      </c>
      <c r="BT196" s="32">
        <v>195</v>
      </c>
    </row>
    <row r="197" spans="1:72" hidden="1" x14ac:dyDescent="0.2">
      <c r="A197" s="17" t="e">
        <f ca="1">IF('Cover Page'!$C$17&lt;&gt;"YES",IF(HLOOKUP($BZ$1,'District Label'!A:GR,BR197,FALSE)="","",(HLOOKUP($BZ$1,'District Label'!A:GR,BR197,FALSE))),OFFSET('BOCES SELECT'!$CH$4:$CH$402,,,COUNTIF('BOCES SELECT'!E:E,"&gt;0")))</f>
        <v>#N/A</v>
      </c>
      <c r="B197" s="33">
        <f t="shared" ca="1" si="100"/>
        <v>0</v>
      </c>
      <c r="C197" s="33">
        <f t="shared" ca="1" si="101"/>
        <v>0</v>
      </c>
      <c r="D197" s="33">
        <f t="shared" ca="1" si="91"/>
        <v>0</v>
      </c>
      <c r="E197" s="33">
        <f t="shared" ca="1" si="91"/>
        <v>0</v>
      </c>
      <c r="F197" s="33">
        <f t="shared" ca="1" si="91"/>
        <v>0</v>
      </c>
      <c r="G197" s="33">
        <f t="shared" ca="1" si="91"/>
        <v>0</v>
      </c>
      <c r="H197" s="33">
        <f t="shared" ca="1" si="85"/>
        <v>0</v>
      </c>
      <c r="I197" s="33">
        <f t="shared" ca="1" si="91"/>
        <v>0</v>
      </c>
      <c r="J197" s="50">
        <f t="shared" ca="1" si="102"/>
        <v>0</v>
      </c>
      <c r="K197" s="33">
        <f t="shared" ref="K197:K260" ca="1" si="106">SUMIF(Location_TI,A197,Amount_TI)</f>
        <v>0</v>
      </c>
      <c r="L197" s="33">
        <f t="shared" ca="1" si="103"/>
        <v>0</v>
      </c>
      <c r="M197" s="33">
        <f t="shared" ref="M197:M260" ca="1" si="107">SUMIF(Location_CS,A197,Amount_CS)</f>
        <v>0</v>
      </c>
      <c r="N197" s="33">
        <f t="shared" ca="1" si="104"/>
        <v>0</v>
      </c>
      <c r="O197" s="33">
        <f t="shared" ca="1" si="105"/>
        <v>0</v>
      </c>
      <c r="P197" s="33">
        <f t="shared" ca="1" si="95"/>
        <v>0</v>
      </c>
      <c r="Q197" s="33">
        <f t="shared" ca="1" si="95"/>
        <v>0</v>
      </c>
      <c r="R197" s="33">
        <f t="shared" ca="1" si="95"/>
        <v>0</v>
      </c>
      <c r="S197" s="33">
        <f t="shared" ca="1" si="95"/>
        <v>0</v>
      </c>
      <c r="T197" s="33">
        <f t="shared" ca="1" si="94"/>
        <v>0</v>
      </c>
      <c r="U197" s="33">
        <f t="shared" ca="1" si="94"/>
        <v>0</v>
      </c>
      <c r="V197" s="33">
        <f t="shared" ca="1" si="94"/>
        <v>0</v>
      </c>
      <c r="W197" s="33">
        <f t="shared" ca="1" si="94"/>
        <v>0</v>
      </c>
      <c r="X197" s="33">
        <f t="shared" ca="1" si="94"/>
        <v>0</v>
      </c>
      <c r="Y197" s="33">
        <f t="shared" ca="1" si="94"/>
        <v>0</v>
      </c>
      <c r="Z197" s="33">
        <f t="shared" ca="1" si="94"/>
        <v>0</v>
      </c>
      <c r="AA197" s="33">
        <f t="shared" ca="1" si="94"/>
        <v>0</v>
      </c>
      <c r="AB197" s="33">
        <f t="shared" ca="1" si="94"/>
        <v>0</v>
      </c>
      <c r="AC197" s="33">
        <f t="shared" ca="1" si="94"/>
        <v>0</v>
      </c>
      <c r="AD197" s="33">
        <f t="shared" ca="1" si="94"/>
        <v>0</v>
      </c>
      <c r="AE197" s="33">
        <f t="shared" ca="1" si="98"/>
        <v>0</v>
      </c>
      <c r="AF197" s="33">
        <f t="shared" ca="1" si="98"/>
        <v>0</v>
      </c>
      <c r="AG197" s="33">
        <f t="shared" ca="1" si="98"/>
        <v>0</v>
      </c>
      <c r="AH197" s="33">
        <f t="shared" ca="1" si="98"/>
        <v>0</v>
      </c>
      <c r="AI197" s="33">
        <f t="shared" ca="1" si="98"/>
        <v>0</v>
      </c>
      <c r="AJ197" s="33">
        <f t="shared" ca="1" si="98"/>
        <v>0</v>
      </c>
      <c r="AK197" s="33">
        <f t="shared" ca="1" si="98"/>
        <v>0</v>
      </c>
      <c r="AL197" s="33">
        <f t="shared" ca="1" si="98"/>
        <v>0</v>
      </c>
      <c r="AM197" s="33">
        <f t="shared" ca="1" si="98"/>
        <v>0</v>
      </c>
      <c r="AN197" s="33">
        <f t="shared" ca="1" si="98"/>
        <v>0</v>
      </c>
      <c r="AO197" s="33">
        <f t="shared" ca="1" si="99"/>
        <v>0</v>
      </c>
      <c r="AP197" s="33">
        <f t="shared" ca="1" si="99"/>
        <v>0</v>
      </c>
      <c r="AQ197" s="33">
        <f ca="1">SUMIFS(Amount_TI,Location_TI,$A197,FundingSource_TI,AQ$1)+SUMIFS(Amount_CS,Location_CS,$A197,Fundingsource_CS,AQ$1)+SUMIFS(Amount_ETL,Location_ETL,$A197,FundingSource_ETL,AQ$1)+SUMIFS(Amount_Other,Location_Other,$A197,FundingSource_Other,AQ$1)+SUMIFS('CSW Programs'!$J$4:$J$500,'CSW Programs'!$D$4:$D$500,'Location Totals'!$A197,'CSW Programs'!$I$4:$I$500,'School Mailing Address'!$Q$5)</f>
        <v>0</v>
      </c>
      <c r="AR197" s="33">
        <f ca="1">SUMIFS(Amount_TI,Location_TI,$A197,FundingSource_TI,AR$1)+SUMIFS(Amount_CS,Location_CS,$A197,Fundingsource_CS,AR$1)+SUMIFS(Amount_ETL,Location_ETL,$A197,FundingSource_ETL,AR$1)+SUMIFS(Amount_Other,Location_Other,$A197,FundingSource_Other,AR$1)+SUMIFS('CSW Programs'!$J$4:$J$500,'CSW Programs'!$D$4:$D$500,'Location Totals'!$A197,'CSW Programs'!$I$4:$I$500,'School Mailing Address'!$Q$6)</f>
        <v>0</v>
      </c>
      <c r="AS197" s="33">
        <f ca="1">SUMIFS(Amount_TI,Location_TI,$A197,FundingSource_TI,AS$1)+SUMIFS(Amount_CS,Location_CS,$A197,Fundingsource_CS,AS$1)+SUMIFS(Amount_ETL,Location_ETL,$A197,FundingSource_ETL,AS$1)+SUMIFS(Amount_Other,Location_Other,$A197,FundingSource_Other,AS$1)+SUMIFS('CSW Programs'!$J$4:$J$500,'CSW Programs'!$D$4:$D$500,'Location Totals'!$A197,'CSW Programs'!$I$4:$I$500,'School Mailing Address'!$Q$7)</f>
        <v>0</v>
      </c>
      <c r="AT197" s="33">
        <f ca="1">SUMIFS(Amount_TI,Location_TI,$A197,FundingSource_TI,AT$1)+SUMIFS(Amount_CS,Location_CS,$A197,Fundingsource_CS,AT$1)+SUMIFS(Amount_ETL,Location_ETL,$A197,FundingSource_ETL,AT$1)+SUMIFS(Amount_Other,Location_Other,$A197,FundingSource_Other,AT$1)+SUMIFS('CSW Programs'!$J$4:$J$500,'CSW Programs'!$D$4:$D$500,'Location Totals'!$A197,'CSW Programs'!$I$4:$I$500,'Location Totals'!$AT$1)</f>
        <v>0</v>
      </c>
      <c r="AU197" s="33">
        <f ca="1">SUMIFS(Amount_TI,Location_TI,$A197,FundingSource_TI,AU$1)+SUMIFS(Amount_CS,Location_CS,$A197,Fundingsource_CS,AU$1)+SUMIFS(Amount_ETL,Location_ETL,$A197,FundingSource_ETL,AU$1)+SUMIFS(Amount_Other,Location_Other,$A197,FundingSource_Other,AU$1)+SUMIFS('CSW Programs'!$J$4:$J$500,'CSW Programs'!$D$4:$D$500,'Location Totals'!$A197,'CSW Programs'!$I$4:$I$500,'Location Totals'!$AU$1)</f>
        <v>0</v>
      </c>
      <c r="AV197" s="33">
        <f ca="1">SUMIFS(Amount_TI,Location_TI,$A197,FundingSource_TI,AV$1)+SUMIFS(Amount_CS,Location_CS,$A197,Fundingsource_CS,AV$1)+SUMIFS(Amount_ETL,Location_ETL,$A197,FundingSource_ETL,AV$1)+SUMIFS(Amount_Other,Location_Other,$A197,FundingSource_Other,AV$1)+SUMIFS('CSW Programs'!$J$4:$J$500,'CSW Programs'!$D$4:$D$500,'Location Totals'!$A197,'CSW Programs'!$I$4:$I$500,'Location Totals'!$AV$1)</f>
        <v>0</v>
      </c>
      <c r="AW197" s="33"/>
      <c r="BR197" s="32">
        <v>196</v>
      </c>
      <c r="BT197" s="32">
        <v>196</v>
      </c>
    </row>
    <row r="198" spans="1:72" hidden="1" x14ac:dyDescent="0.2">
      <c r="A198" s="17" t="e">
        <f ca="1">IF('Cover Page'!$C$17&lt;&gt;"YES",IF(HLOOKUP($BZ$1,'District Label'!A:GR,BR198,FALSE)="","",(HLOOKUP($BZ$1,'District Label'!A:GR,BR198,FALSE))),OFFSET('BOCES SELECT'!$CH$4:$CH$402,,,COUNTIF('BOCES SELECT'!E:E,"&gt;0")))</f>
        <v>#N/A</v>
      </c>
      <c r="B198" s="33">
        <f t="shared" ca="1" si="100"/>
        <v>0</v>
      </c>
      <c r="C198" s="33">
        <f t="shared" ca="1" si="101"/>
        <v>0</v>
      </c>
      <c r="D198" s="33">
        <f t="shared" ca="1" si="91"/>
        <v>0</v>
      </c>
      <c r="E198" s="33">
        <f t="shared" ca="1" si="91"/>
        <v>0</v>
      </c>
      <c r="F198" s="33">
        <f t="shared" ca="1" si="91"/>
        <v>0</v>
      </c>
      <c r="G198" s="33">
        <f t="shared" ca="1" si="91"/>
        <v>0</v>
      </c>
      <c r="H198" s="33">
        <f t="shared" ca="1" si="85"/>
        <v>0</v>
      </c>
      <c r="I198" s="33">
        <f t="shared" ca="1" si="91"/>
        <v>0</v>
      </c>
      <c r="J198" s="50">
        <f t="shared" ca="1" si="102"/>
        <v>0</v>
      </c>
      <c r="K198" s="33">
        <f t="shared" ca="1" si="106"/>
        <v>0</v>
      </c>
      <c r="L198" s="33">
        <f t="shared" ca="1" si="103"/>
        <v>0</v>
      </c>
      <c r="M198" s="33">
        <f t="shared" ca="1" si="107"/>
        <v>0</v>
      </c>
      <c r="N198" s="33">
        <f t="shared" ca="1" si="104"/>
        <v>0</v>
      </c>
      <c r="O198" s="33">
        <f t="shared" ca="1" si="105"/>
        <v>0</v>
      </c>
      <c r="P198" s="33">
        <f t="shared" ca="1" si="95"/>
        <v>0</v>
      </c>
      <c r="Q198" s="33">
        <f t="shared" ca="1" si="95"/>
        <v>0</v>
      </c>
      <c r="R198" s="33">
        <f t="shared" ca="1" si="95"/>
        <v>0</v>
      </c>
      <c r="S198" s="33">
        <f t="shared" ca="1" si="95"/>
        <v>0</v>
      </c>
      <c r="T198" s="33">
        <f t="shared" ca="1" si="94"/>
        <v>0</v>
      </c>
      <c r="U198" s="33">
        <f t="shared" ca="1" si="94"/>
        <v>0</v>
      </c>
      <c r="V198" s="33">
        <f t="shared" ca="1" si="94"/>
        <v>0</v>
      </c>
      <c r="W198" s="33">
        <f t="shared" ca="1" si="94"/>
        <v>0</v>
      </c>
      <c r="X198" s="33">
        <f t="shared" ca="1" si="94"/>
        <v>0</v>
      </c>
      <c r="Y198" s="33">
        <f t="shared" ca="1" si="94"/>
        <v>0</v>
      </c>
      <c r="Z198" s="33">
        <f t="shared" ca="1" si="94"/>
        <v>0</v>
      </c>
      <c r="AA198" s="33">
        <f t="shared" ca="1" si="94"/>
        <v>0</v>
      </c>
      <c r="AB198" s="33">
        <f t="shared" ca="1" si="94"/>
        <v>0</v>
      </c>
      <c r="AC198" s="33">
        <f t="shared" ca="1" si="94"/>
        <v>0</v>
      </c>
      <c r="AD198" s="33">
        <f t="shared" ca="1" si="94"/>
        <v>0</v>
      </c>
      <c r="AE198" s="33">
        <f t="shared" ca="1" si="98"/>
        <v>0</v>
      </c>
      <c r="AF198" s="33">
        <f t="shared" ca="1" si="98"/>
        <v>0</v>
      </c>
      <c r="AG198" s="33">
        <f t="shared" ca="1" si="98"/>
        <v>0</v>
      </c>
      <c r="AH198" s="33">
        <f t="shared" ca="1" si="98"/>
        <v>0</v>
      </c>
      <c r="AI198" s="33">
        <f t="shared" ca="1" si="98"/>
        <v>0</v>
      </c>
      <c r="AJ198" s="33">
        <f t="shared" ca="1" si="98"/>
        <v>0</v>
      </c>
      <c r="AK198" s="33">
        <f t="shared" ca="1" si="98"/>
        <v>0</v>
      </c>
      <c r="AL198" s="33">
        <f t="shared" ca="1" si="98"/>
        <v>0</v>
      </c>
      <c r="AM198" s="33">
        <f t="shared" ca="1" si="98"/>
        <v>0</v>
      </c>
      <c r="AN198" s="33">
        <f t="shared" ca="1" si="98"/>
        <v>0</v>
      </c>
      <c r="AO198" s="33">
        <f t="shared" ca="1" si="99"/>
        <v>0</v>
      </c>
      <c r="AP198" s="33">
        <f t="shared" ca="1" si="99"/>
        <v>0</v>
      </c>
      <c r="AQ198" s="33">
        <f ca="1">SUMIFS(Amount_TI,Location_TI,$A198,FundingSource_TI,AQ$1)+SUMIFS(Amount_CS,Location_CS,$A198,Fundingsource_CS,AQ$1)+SUMIFS(Amount_ETL,Location_ETL,$A198,FundingSource_ETL,AQ$1)+SUMIFS(Amount_Other,Location_Other,$A198,FundingSource_Other,AQ$1)+SUMIFS('CSW Programs'!$J$4:$J$500,'CSW Programs'!$D$4:$D$500,'Location Totals'!$A198,'CSW Programs'!$I$4:$I$500,'School Mailing Address'!$Q$5)</f>
        <v>0</v>
      </c>
      <c r="AR198" s="33">
        <f ca="1">SUMIFS(Amount_TI,Location_TI,$A198,FundingSource_TI,AR$1)+SUMIFS(Amount_CS,Location_CS,$A198,Fundingsource_CS,AR$1)+SUMIFS(Amount_ETL,Location_ETL,$A198,FundingSource_ETL,AR$1)+SUMIFS(Amount_Other,Location_Other,$A198,FundingSource_Other,AR$1)+SUMIFS('CSW Programs'!$J$4:$J$500,'CSW Programs'!$D$4:$D$500,'Location Totals'!$A198,'CSW Programs'!$I$4:$I$500,'School Mailing Address'!$Q$6)</f>
        <v>0</v>
      </c>
      <c r="AS198" s="33">
        <f ca="1">SUMIFS(Amount_TI,Location_TI,$A198,FundingSource_TI,AS$1)+SUMIFS(Amount_CS,Location_CS,$A198,Fundingsource_CS,AS$1)+SUMIFS(Amount_ETL,Location_ETL,$A198,FundingSource_ETL,AS$1)+SUMIFS(Amount_Other,Location_Other,$A198,FundingSource_Other,AS$1)+SUMIFS('CSW Programs'!$J$4:$J$500,'CSW Programs'!$D$4:$D$500,'Location Totals'!$A198,'CSW Programs'!$I$4:$I$500,'School Mailing Address'!$Q$7)</f>
        <v>0</v>
      </c>
      <c r="AT198" s="33">
        <f ca="1">SUMIFS(Amount_TI,Location_TI,$A198,FundingSource_TI,AT$1)+SUMIFS(Amount_CS,Location_CS,$A198,Fundingsource_CS,AT$1)+SUMIFS(Amount_ETL,Location_ETL,$A198,FundingSource_ETL,AT$1)+SUMIFS(Amount_Other,Location_Other,$A198,FundingSource_Other,AT$1)+SUMIFS('CSW Programs'!$J$4:$J$500,'CSW Programs'!$D$4:$D$500,'Location Totals'!$A198,'CSW Programs'!$I$4:$I$500,'Location Totals'!$AT$1)</f>
        <v>0</v>
      </c>
      <c r="AU198" s="33">
        <f ca="1">SUMIFS(Amount_TI,Location_TI,$A198,FundingSource_TI,AU$1)+SUMIFS(Amount_CS,Location_CS,$A198,Fundingsource_CS,AU$1)+SUMIFS(Amount_ETL,Location_ETL,$A198,FundingSource_ETL,AU$1)+SUMIFS(Amount_Other,Location_Other,$A198,FundingSource_Other,AU$1)+SUMIFS('CSW Programs'!$J$4:$J$500,'CSW Programs'!$D$4:$D$500,'Location Totals'!$A198,'CSW Programs'!$I$4:$I$500,'Location Totals'!$AU$1)</f>
        <v>0</v>
      </c>
      <c r="AV198" s="33">
        <f ca="1">SUMIFS(Amount_TI,Location_TI,$A198,FundingSource_TI,AV$1)+SUMIFS(Amount_CS,Location_CS,$A198,Fundingsource_CS,AV$1)+SUMIFS(Amount_ETL,Location_ETL,$A198,FundingSource_ETL,AV$1)+SUMIFS(Amount_Other,Location_Other,$A198,FundingSource_Other,AV$1)+SUMIFS('CSW Programs'!$J$4:$J$500,'CSW Programs'!$D$4:$D$500,'Location Totals'!$A198,'CSW Programs'!$I$4:$I$500,'Location Totals'!$AV$1)</f>
        <v>0</v>
      </c>
      <c r="AW198" s="33"/>
      <c r="BR198" s="32">
        <v>197</v>
      </c>
      <c r="BT198" s="32">
        <v>197</v>
      </c>
    </row>
    <row r="199" spans="1:72" hidden="1" x14ac:dyDescent="0.2">
      <c r="A199" s="17" t="e">
        <f ca="1">IF('Cover Page'!$C$17&lt;&gt;"YES",IF(HLOOKUP($BZ$1,'District Label'!A:GR,BR199,FALSE)="","",(HLOOKUP($BZ$1,'District Label'!A:GR,BR199,FALSE))),OFFSET('BOCES SELECT'!$CH$4:$CH$402,,,COUNTIF('BOCES SELECT'!E:E,"&gt;0")))</f>
        <v>#N/A</v>
      </c>
      <c r="B199" s="33">
        <f t="shared" ca="1" si="100"/>
        <v>0</v>
      </c>
      <c r="C199" s="33">
        <f t="shared" ca="1" si="101"/>
        <v>0</v>
      </c>
      <c r="D199" s="33">
        <f t="shared" ca="1" si="91"/>
        <v>0</v>
      </c>
      <c r="E199" s="33">
        <f t="shared" ca="1" si="91"/>
        <v>0</v>
      </c>
      <c r="F199" s="33">
        <f t="shared" ca="1" si="91"/>
        <v>0</v>
      </c>
      <c r="G199" s="33">
        <f t="shared" ca="1" si="91"/>
        <v>0</v>
      </c>
      <c r="H199" s="33">
        <f t="shared" ca="1" si="85"/>
        <v>0</v>
      </c>
      <c r="I199" s="33">
        <f t="shared" ca="1" si="91"/>
        <v>0</v>
      </c>
      <c r="J199" s="50">
        <f t="shared" ca="1" si="102"/>
        <v>0</v>
      </c>
      <c r="K199" s="33">
        <f t="shared" ca="1" si="106"/>
        <v>0</v>
      </c>
      <c r="L199" s="33">
        <f t="shared" ca="1" si="103"/>
        <v>0</v>
      </c>
      <c r="M199" s="33">
        <f t="shared" ca="1" si="107"/>
        <v>0</v>
      </c>
      <c r="N199" s="33">
        <f t="shared" ca="1" si="104"/>
        <v>0</v>
      </c>
      <c r="O199" s="33">
        <f t="shared" ca="1" si="105"/>
        <v>0</v>
      </c>
      <c r="P199" s="33">
        <f t="shared" ca="1" si="95"/>
        <v>0</v>
      </c>
      <c r="Q199" s="33">
        <f t="shared" ca="1" si="95"/>
        <v>0</v>
      </c>
      <c r="R199" s="33">
        <f t="shared" ca="1" si="95"/>
        <v>0</v>
      </c>
      <c r="S199" s="33">
        <f t="shared" ca="1" si="95"/>
        <v>0</v>
      </c>
      <c r="T199" s="33">
        <f t="shared" ca="1" si="94"/>
        <v>0</v>
      </c>
      <c r="U199" s="33">
        <f t="shared" ca="1" si="94"/>
        <v>0</v>
      </c>
      <c r="V199" s="33">
        <f t="shared" ca="1" si="94"/>
        <v>0</v>
      </c>
      <c r="W199" s="33">
        <f t="shared" ca="1" si="94"/>
        <v>0</v>
      </c>
      <c r="X199" s="33">
        <f t="shared" ca="1" si="94"/>
        <v>0</v>
      </c>
      <c r="Y199" s="33">
        <f t="shared" ca="1" si="94"/>
        <v>0</v>
      </c>
      <c r="Z199" s="33">
        <f t="shared" ca="1" si="94"/>
        <v>0</v>
      </c>
      <c r="AA199" s="33">
        <f t="shared" ca="1" si="94"/>
        <v>0</v>
      </c>
      <c r="AB199" s="33">
        <f t="shared" ca="1" si="94"/>
        <v>0</v>
      </c>
      <c r="AC199" s="33">
        <f t="shared" ca="1" si="94"/>
        <v>0</v>
      </c>
      <c r="AD199" s="33">
        <f t="shared" ca="1" si="94"/>
        <v>0</v>
      </c>
      <c r="AE199" s="33">
        <f t="shared" ca="1" si="98"/>
        <v>0</v>
      </c>
      <c r="AF199" s="33">
        <f t="shared" ca="1" si="98"/>
        <v>0</v>
      </c>
      <c r="AG199" s="33">
        <f t="shared" ca="1" si="98"/>
        <v>0</v>
      </c>
      <c r="AH199" s="33">
        <f t="shared" ca="1" si="98"/>
        <v>0</v>
      </c>
      <c r="AI199" s="33">
        <f t="shared" ca="1" si="98"/>
        <v>0</v>
      </c>
      <c r="AJ199" s="33">
        <f t="shared" ca="1" si="98"/>
        <v>0</v>
      </c>
      <c r="AK199" s="33">
        <f t="shared" ca="1" si="98"/>
        <v>0</v>
      </c>
      <c r="AL199" s="33">
        <f t="shared" ca="1" si="98"/>
        <v>0</v>
      </c>
      <c r="AM199" s="33">
        <f t="shared" ca="1" si="98"/>
        <v>0</v>
      </c>
      <c r="AN199" s="33">
        <f t="shared" ca="1" si="98"/>
        <v>0</v>
      </c>
      <c r="AO199" s="33">
        <f t="shared" ca="1" si="99"/>
        <v>0</v>
      </c>
      <c r="AP199" s="33">
        <f t="shared" ca="1" si="99"/>
        <v>0</v>
      </c>
      <c r="AQ199" s="33">
        <f ca="1">SUMIFS(Amount_TI,Location_TI,$A199,FundingSource_TI,AQ$1)+SUMIFS(Amount_CS,Location_CS,$A199,Fundingsource_CS,AQ$1)+SUMIFS(Amount_ETL,Location_ETL,$A199,FundingSource_ETL,AQ$1)+SUMIFS(Amount_Other,Location_Other,$A199,FundingSource_Other,AQ$1)+SUMIFS('CSW Programs'!$J$4:$J$500,'CSW Programs'!$D$4:$D$500,'Location Totals'!$A199,'CSW Programs'!$I$4:$I$500,'School Mailing Address'!$Q$5)</f>
        <v>0</v>
      </c>
      <c r="AR199" s="33">
        <f ca="1">SUMIFS(Amount_TI,Location_TI,$A199,FundingSource_TI,AR$1)+SUMIFS(Amount_CS,Location_CS,$A199,Fundingsource_CS,AR$1)+SUMIFS(Amount_ETL,Location_ETL,$A199,FundingSource_ETL,AR$1)+SUMIFS(Amount_Other,Location_Other,$A199,FundingSource_Other,AR$1)+SUMIFS('CSW Programs'!$J$4:$J$500,'CSW Programs'!$D$4:$D$500,'Location Totals'!$A199,'CSW Programs'!$I$4:$I$500,'School Mailing Address'!$Q$6)</f>
        <v>0</v>
      </c>
      <c r="AS199" s="33">
        <f ca="1">SUMIFS(Amount_TI,Location_TI,$A199,FundingSource_TI,AS$1)+SUMIFS(Amount_CS,Location_CS,$A199,Fundingsource_CS,AS$1)+SUMIFS(Amount_ETL,Location_ETL,$A199,FundingSource_ETL,AS$1)+SUMIFS(Amount_Other,Location_Other,$A199,FundingSource_Other,AS$1)+SUMIFS('CSW Programs'!$J$4:$J$500,'CSW Programs'!$D$4:$D$500,'Location Totals'!$A199,'CSW Programs'!$I$4:$I$500,'School Mailing Address'!$Q$7)</f>
        <v>0</v>
      </c>
      <c r="AT199" s="33">
        <f ca="1">SUMIFS(Amount_TI,Location_TI,$A199,FundingSource_TI,AT$1)+SUMIFS(Amount_CS,Location_CS,$A199,Fundingsource_CS,AT$1)+SUMIFS(Amount_ETL,Location_ETL,$A199,FundingSource_ETL,AT$1)+SUMIFS(Amount_Other,Location_Other,$A199,FundingSource_Other,AT$1)+SUMIFS('CSW Programs'!$J$4:$J$500,'CSW Programs'!$D$4:$D$500,'Location Totals'!$A199,'CSW Programs'!$I$4:$I$500,'Location Totals'!$AT$1)</f>
        <v>0</v>
      </c>
      <c r="AU199" s="33">
        <f ca="1">SUMIFS(Amount_TI,Location_TI,$A199,FundingSource_TI,AU$1)+SUMIFS(Amount_CS,Location_CS,$A199,Fundingsource_CS,AU$1)+SUMIFS(Amount_ETL,Location_ETL,$A199,FundingSource_ETL,AU$1)+SUMIFS(Amount_Other,Location_Other,$A199,FundingSource_Other,AU$1)+SUMIFS('CSW Programs'!$J$4:$J$500,'CSW Programs'!$D$4:$D$500,'Location Totals'!$A199,'CSW Programs'!$I$4:$I$500,'Location Totals'!$AU$1)</f>
        <v>0</v>
      </c>
      <c r="AV199" s="33">
        <f ca="1">SUMIFS(Amount_TI,Location_TI,$A199,FundingSource_TI,AV$1)+SUMIFS(Amount_CS,Location_CS,$A199,Fundingsource_CS,AV$1)+SUMIFS(Amount_ETL,Location_ETL,$A199,FundingSource_ETL,AV$1)+SUMIFS(Amount_Other,Location_Other,$A199,FundingSource_Other,AV$1)+SUMIFS('CSW Programs'!$J$4:$J$500,'CSW Programs'!$D$4:$D$500,'Location Totals'!$A199,'CSW Programs'!$I$4:$I$500,'Location Totals'!$AV$1)</f>
        <v>0</v>
      </c>
      <c r="AW199" s="33"/>
      <c r="BR199" s="32">
        <v>198</v>
      </c>
      <c r="BT199" s="32">
        <v>198</v>
      </c>
    </row>
    <row r="200" spans="1:72" hidden="1" x14ac:dyDescent="0.2">
      <c r="A200" s="17" t="e">
        <f ca="1">IF('Cover Page'!$C$17&lt;&gt;"YES",IF(HLOOKUP($BZ$1,'District Label'!A:GR,BR200,FALSE)="","",(HLOOKUP($BZ$1,'District Label'!A:GR,BR200,FALSE))),OFFSET('BOCES SELECT'!$CH$4:$CH$402,,,COUNTIF('BOCES SELECT'!E:E,"&gt;0")))</f>
        <v>#N/A</v>
      </c>
      <c r="B200" s="33">
        <f t="shared" ca="1" si="100"/>
        <v>0</v>
      </c>
      <c r="C200" s="33">
        <f t="shared" ca="1" si="101"/>
        <v>0</v>
      </c>
      <c r="D200" s="33">
        <f t="shared" ca="1" si="91"/>
        <v>0</v>
      </c>
      <c r="E200" s="33">
        <f t="shared" ca="1" si="91"/>
        <v>0</v>
      </c>
      <c r="F200" s="33">
        <f t="shared" ca="1" si="91"/>
        <v>0</v>
      </c>
      <c r="G200" s="33">
        <f t="shared" ca="1" si="91"/>
        <v>0</v>
      </c>
      <c r="H200" s="33">
        <f t="shared" ca="1" si="85"/>
        <v>0</v>
      </c>
      <c r="I200" s="33">
        <f t="shared" ca="1" si="91"/>
        <v>0</v>
      </c>
      <c r="J200" s="50">
        <f t="shared" ca="1" si="102"/>
        <v>0</v>
      </c>
      <c r="K200" s="33">
        <f t="shared" ca="1" si="106"/>
        <v>0</v>
      </c>
      <c r="L200" s="33">
        <f t="shared" ca="1" si="103"/>
        <v>0</v>
      </c>
      <c r="M200" s="33">
        <f t="shared" ca="1" si="107"/>
        <v>0</v>
      </c>
      <c r="N200" s="33">
        <f t="shared" ca="1" si="104"/>
        <v>0</v>
      </c>
      <c r="O200" s="33">
        <f t="shared" ca="1" si="105"/>
        <v>0</v>
      </c>
      <c r="P200" s="33">
        <f t="shared" ca="1" si="95"/>
        <v>0</v>
      </c>
      <c r="Q200" s="33">
        <f t="shared" ca="1" si="95"/>
        <v>0</v>
      </c>
      <c r="R200" s="33">
        <f t="shared" ca="1" si="95"/>
        <v>0</v>
      </c>
      <c r="S200" s="33">
        <f t="shared" ca="1" si="95"/>
        <v>0</v>
      </c>
      <c r="T200" s="33">
        <f t="shared" ca="1" si="94"/>
        <v>0</v>
      </c>
      <c r="U200" s="33">
        <f t="shared" ca="1" si="94"/>
        <v>0</v>
      </c>
      <c r="V200" s="33">
        <f t="shared" ca="1" si="94"/>
        <v>0</v>
      </c>
      <c r="W200" s="33">
        <f t="shared" ca="1" si="94"/>
        <v>0</v>
      </c>
      <c r="X200" s="33">
        <f t="shared" ca="1" si="94"/>
        <v>0</v>
      </c>
      <c r="Y200" s="33">
        <f t="shared" ca="1" si="94"/>
        <v>0</v>
      </c>
      <c r="Z200" s="33">
        <f t="shared" ca="1" si="94"/>
        <v>0</v>
      </c>
      <c r="AA200" s="33">
        <f t="shared" ca="1" si="94"/>
        <v>0</v>
      </c>
      <c r="AB200" s="33">
        <f t="shared" ref="AB200:AD263" ca="1" si="108">SUMIFS(Amount_TI,Location_TI,$A200,Object_TI,AB$1)+SUMIFS(Amount_CS,Location_CS,$A200,Object_CS,AB$1)+SUMIFS(Amount_ETL,Location_ETL,$A200,Object_ETL,AB$1)+SUMIFS(Amount_Other,Location_Other,$A200,Object_Other,AB$1)</f>
        <v>0</v>
      </c>
      <c r="AC200" s="33">
        <f t="shared" ca="1" si="108"/>
        <v>0</v>
      </c>
      <c r="AD200" s="33">
        <f t="shared" ca="1" si="108"/>
        <v>0</v>
      </c>
      <c r="AE200" s="33">
        <f t="shared" ca="1" si="98"/>
        <v>0</v>
      </c>
      <c r="AF200" s="33">
        <f t="shared" ca="1" si="98"/>
        <v>0</v>
      </c>
      <c r="AG200" s="33">
        <f t="shared" ca="1" si="98"/>
        <v>0</v>
      </c>
      <c r="AH200" s="33">
        <f t="shared" ca="1" si="98"/>
        <v>0</v>
      </c>
      <c r="AI200" s="33">
        <f t="shared" ca="1" si="98"/>
        <v>0</v>
      </c>
      <c r="AJ200" s="33">
        <f t="shared" ca="1" si="98"/>
        <v>0</v>
      </c>
      <c r="AK200" s="33">
        <f t="shared" ca="1" si="98"/>
        <v>0</v>
      </c>
      <c r="AL200" s="33">
        <f t="shared" ca="1" si="98"/>
        <v>0</v>
      </c>
      <c r="AM200" s="33">
        <f t="shared" ca="1" si="98"/>
        <v>0</v>
      </c>
      <c r="AN200" s="33">
        <f t="shared" ca="1" si="98"/>
        <v>0</v>
      </c>
      <c r="AO200" s="33">
        <f t="shared" ca="1" si="99"/>
        <v>0</v>
      </c>
      <c r="AP200" s="33">
        <f t="shared" ca="1" si="99"/>
        <v>0</v>
      </c>
      <c r="AQ200" s="33">
        <f ca="1">SUMIFS(Amount_TI,Location_TI,$A200,FundingSource_TI,AQ$1)+SUMIFS(Amount_CS,Location_CS,$A200,Fundingsource_CS,AQ$1)+SUMIFS(Amount_ETL,Location_ETL,$A200,FundingSource_ETL,AQ$1)+SUMIFS(Amount_Other,Location_Other,$A200,FundingSource_Other,AQ$1)+SUMIFS('CSW Programs'!$J$4:$J$500,'CSW Programs'!$D$4:$D$500,'Location Totals'!$A200,'CSW Programs'!$I$4:$I$500,'School Mailing Address'!$Q$5)</f>
        <v>0</v>
      </c>
      <c r="AR200" s="33">
        <f ca="1">SUMIFS(Amount_TI,Location_TI,$A200,FundingSource_TI,AR$1)+SUMIFS(Amount_CS,Location_CS,$A200,Fundingsource_CS,AR$1)+SUMIFS(Amount_ETL,Location_ETL,$A200,FundingSource_ETL,AR$1)+SUMIFS(Amount_Other,Location_Other,$A200,FundingSource_Other,AR$1)+SUMIFS('CSW Programs'!$J$4:$J$500,'CSW Programs'!$D$4:$D$500,'Location Totals'!$A200,'CSW Programs'!$I$4:$I$500,'School Mailing Address'!$Q$6)</f>
        <v>0</v>
      </c>
      <c r="AS200" s="33">
        <f ca="1">SUMIFS(Amount_TI,Location_TI,$A200,FundingSource_TI,AS$1)+SUMIFS(Amount_CS,Location_CS,$A200,Fundingsource_CS,AS$1)+SUMIFS(Amount_ETL,Location_ETL,$A200,FundingSource_ETL,AS$1)+SUMIFS(Amount_Other,Location_Other,$A200,FundingSource_Other,AS$1)+SUMIFS('CSW Programs'!$J$4:$J$500,'CSW Programs'!$D$4:$D$500,'Location Totals'!$A200,'CSW Programs'!$I$4:$I$500,'School Mailing Address'!$Q$7)</f>
        <v>0</v>
      </c>
      <c r="AT200" s="33">
        <f ca="1">SUMIFS(Amount_TI,Location_TI,$A200,FundingSource_TI,AT$1)+SUMIFS(Amount_CS,Location_CS,$A200,Fundingsource_CS,AT$1)+SUMIFS(Amount_ETL,Location_ETL,$A200,FundingSource_ETL,AT$1)+SUMIFS(Amount_Other,Location_Other,$A200,FundingSource_Other,AT$1)+SUMIFS('CSW Programs'!$J$4:$J$500,'CSW Programs'!$D$4:$D$500,'Location Totals'!$A200,'CSW Programs'!$I$4:$I$500,'Location Totals'!$AT$1)</f>
        <v>0</v>
      </c>
      <c r="AU200" s="33">
        <f ca="1">SUMIFS(Amount_TI,Location_TI,$A200,FundingSource_TI,AU$1)+SUMIFS(Amount_CS,Location_CS,$A200,Fundingsource_CS,AU$1)+SUMIFS(Amount_ETL,Location_ETL,$A200,FundingSource_ETL,AU$1)+SUMIFS(Amount_Other,Location_Other,$A200,FundingSource_Other,AU$1)+SUMIFS('CSW Programs'!$J$4:$J$500,'CSW Programs'!$D$4:$D$500,'Location Totals'!$A200,'CSW Programs'!$I$4:$I$500,'Location Totals'!$AU$1)</f>
        <v>0</v>
      </c>
      <c r="AV200" s="33">
        <f ca="1">SUMIFS(Amount_TI,Location_TI,$A200,FundingSource_TI,AV$1)+SUMIFS(Amount_CS,Location_CS,$A200,Fundingsource_CS,AV$1)+SUMIFS(Amount_ETL,Location_ETL,$A200,FundingSource_ETL,AV$1)+SUMIFS(Amount_Other,Location_Other,$A200,FundingSource_Other,AV$1)+SUMIFS('CSW Programs'!$J$4:$J$500,'CSW Programs'!$D$4:$D$500,'Location Totals'!$A200,'CSW Programs'!$I$4:$I$500,'Location Totals'!$AV$1)</f>
        <v>0</v>
      </c>
      <c r="AW200" s="33"/>
      <c r="BR200" s="32">
        <v>199</v>
      </c>
      <c r="BT200" s="32">
        <v>199</v>
      </c>
    </row>
    <row r="201" spans="1:72" hidden="1" x14ac:dyDescent="0.2">
      <c r="A201" s="17" t="e">
        <f ca="1">IF('Cover Page'!$C$17&lt;&gt;"YES",IF(HLOOKUP($BZ$1,'District Label'!A:GR,BR201,FALSE)="","",(HLOOKUP($BZ$1,'District Label'!A:GR,BR201,FALSE))),OFFSET('BOCES SELECT'!$CH$4:$CH$402,,,COUNTIF('BOCES SELECT'!E:E,"&gt;0")))</f>
        <v>#N/A</v>
      </c>
      <c r="B201" s="33">
        <f t="shared" ca="1" si="100"/>
        <v>0</v>
      </c>
      <c r="C201" s="33">
        <f t="shared" ca="1" si="101"/>
        <v>0</v>
      </c>
      <c r="D201" s="33">
        <f t="shared" ca="1" si="91"/>
        <v>0</v>
      </c>
      <c r="E201" s="33">
        <f t="shared" ca="1" si="91"/>
        <v>0</v>
      </c>
      <c r="F201" s="33">
        <f t="shared" ca="1" si="91"/>
        <v>0</v>
      </c>
      <c r="G201" s="33">
        <f t="shared" ca="1" si="91"/>
        <v>0</v>
      </c>
      <c r="H201" s="33">
        <f t="shared" ca="1" si="85"/>
        <v>0</v>
      </c>
      <c r="I201" s="33">
        <f t="shared" ca="1" si="91"/>
        <v>0</v>
      </c>
      <c r="J201" s="50">
        <f t="shared" ca="1" si="102"/>
        <v>0</v>
      </c>
      <c r="K201" s="33">
        <f t="shared" ca="1" si="106"/>
        <v>0</v>
      </c>
      <c r="L201" s="33">
        <f t="shared" ca="1" si="103"/>
        <v>0</v>
      </c>
      <c r="M201" s="33">
        <f t="shared" ca="1" si="107"/>
        <v>0</v>
      </c>
      <c r="N201" s="33">
        <f t="shared" ca="1" si="104"/>
        <v>0</v>
      </c>
      <c r="O201" s="33">
        <f t="shared" ca="1" si="105"/>
        <v>0</v>
      </c>
      <c r="P201" s="33">
        <f t="shared" ca="1" si="95"/>
        <v>0</v>
      </c>
      <c r="Q201" s="33">
        <f t="shared" ca="1" si="95"/>
        <v>0</v>
      </c>
      <c r="R201" s="33">
        <f t="shared" ca="1" si="95"/>
        <v>0</v>
      </c>
      <c r="S201" s="33">
        <f t="shared" ca="1" si="95"/>
        <v>0</v>
      </c>
      <c r="T201" s="33">
        <f t="shared" ref="T201:AA232" ca="1" si="109">SUMIFS(Amount_TI,Location_TI,$A201,Object_TI,T$1)+SUMIFS(Amount_CS,Location_CS,$A201,Object_CS,T$1)+SUMIFS(Amount_ETL,Location_ETL,$A201,Object_ETL,T$1)+SUMIFS(Amount_Other,Location_Other,$A201,Object_Other,T$1)</f>
        <v>0</v>
      </c>
      <c r="U201" s="33">
        <f t="shared" ca="1" si="109"/>
        <v>0</v>
      </c>
      <c r="V201" s="33">
        <f t="shared" ca="1" si="109"/>
        <v>0</v>
      </c>
      <c r="W201" s="33">
        <f t="shared" ca="1" si="109"/>
        <v>0</v>
      </c>
      <c r="X201" s="33">
        <f t="shared" ca="1" si="109"/>
        <v>0</v>
      </c>
      <c r="Y201" s="33">
        <f t="shared" ca="1" si="109"/>
        <v>0</v>
      </c>
      <c r="Z201" s="33">
        <f t="shared" ca="1" si="109"/>
        <v>0</v>
      </c>
      <c r="AA201" s="33">
        <f t="shared" ca="1" si="109"/>
        <v>0</v>
      </c>
      <c r="AB201" s="33">
        <f t="shared" ca="1" si="108"/>
        <v>0</v>
      </c>
      <c r="AC201" s="33">
        <f t="shared" ca="1" si="108"/>
        <v>0</v>
      </c>
      <c r="AD201" s="33">
        <f t="shared" ca="1" si="108"/>
        <v>0</v>
      </c>
      <c r="AE201" s="33">
        <f t="shared" ca="1" si="98"/>
        <v>0</v>
      </c>
      <c r="AF201" s="33">
        <f t="shared" ca="1" si="98"/>
        <v>0</v>
      </c>
      <c r="AG201" s="33">
        <f t="shared" ca="1" si="98"/>
        <v>0</v>
      </c>
      <c r="AH201" s="33">
        <f t="shared" ca="1" si="98"/>
        <v>0</v>
      </c>
      <c r="AI201" s="33">
        <f t="shared" ca="1" si="98"/>
        <v>0</v>
      </c>
      <c r="AJ201" s="33">
        <f t="shared" ca="1" si="98"/>
        <v>0</v>
      </c>
      <c r="AK201" s="33">
        <f t="shared" ca="1" si="98"/>
        <v>0</v>
      </c>
      <c r="AL201" s="33">
        <f t="shared" ca="1" si="98"/>
        <v>0</v>
      </c>
      <c r="AM201" s="33">
        <f t="shared" ca="1" si="98"/>
        <v>0</v>
      </c>
      <c r="AN201" s="33">
        <f t="shared" ca="1" si="98"/>
        <v>0</v>
      </c>
      <c r="AO201" s="33">
        <f t="shared" ca="1" si="99"/>
        <v>0</v>
      </c>
      <c r="AP201" s="33">
        <f t="shared" ca="1" si="99"/>
        <v>0</v>
      </c>
      <c r="AQ201" s="33">
        <f ca="1">SUMIFS(Amount_TI,Location_TI,$A201,FundingSource_TI,AQ$1)+SUMIFS(Amount_CS,Location_CS,$A201,Fundingsource_CS,AQ$1)+SUMIFS(Amount_ETL,Location_ETL,$A201,FundingSource_ETL,AQ$1)+SUMIFS(Amount_Other,Location_Other,$A201,FundingSource_Other,AQ$1)+SUMIFS('CSW Programs'!$J$4:$J$500,'CSW Programs'!$D$4:$D$500,'Location Totals'!$A201,'CSW Programs'!$I$4:$I$500,'School Mailing Address'!$Q$5)</f>
        <v>0</v>
      </c>
      <c r="AR201" s="33">
        <f ca="1">SUMIFS(Amount_TI,Location_TI,$A201,FundingSource_TI,AR$1)+SUMIFS(Amount_CS,Location_CS,$A201,Fundingsource_CS,AR$1)+SUMIFS(Amount_ETL,Location_ETL,$A201,FundingSource_ETL,AR$1)+SUMIFS(Amount_Other,Location_Other,$A201,FundingSource_Other,AR$1)+SUMIFS('CSW Programs'!$J$4:$J$500,'CSW Programs'!$D$4:$D$500,'Location Totals'!$A201,'CSW Programs'!$I$4:$I$500,'School Mailing Address'!$Q$6)</f>
        <v>0</v>
      </c>
      <c r="AS201" s="33">
        <f ca="1">SUMIFS(Amount_TI,Location_TI,$A201,FundingSource_TI,AS$1)+SUMIFS(Amount_CS,Location_CS,$A201,Fundingsource_CS,AS$1)+SUMIFS(Amount_ETL,Location_ETL,$A201,FundingSource_ETL,AS$1)+SUMIFS(Amount_Other,Location_Other,$A201,FundingSource_Other,AS$1)+SUMIFS('CSW Programs'!$J$4:$J$500,'CSW Programs'!$D$4:$D$500,'Location Totals'!$A201,'CSW Programs'!$I$4:$I$500,'School Mailing Address'!$Q$7)</f>
        <v>0</v>
      </c>
      <c r="AT201" s="33">
        <f ca="1">SUMIFS(Amount_TI,Location_TI,$A201,FundingSource_TI,AT$1)+SUMIFS(Amount_CS,Location_CS,$A201,Fundingsource_CS,AT$1)+SUMIFS(Amount_ETL,Location_ETL,$A201,FundingSource_ETL,AT$1)+SUMIFS(Amount_Other,Location_Other,$A201,FundingSource_Other,AT$1)+SUMIFS('CSW Programs'!$J$4:$J$500,'CSW Programs'!$D$4:$D$500,'Location Totals'!$A201,'CSW Programs'!$I$4:$I$500,'Location Totals'!$AT$1)</f>
        <v>0</v>
      </c>
      <c r="AU201" s="33">
        <f ca="1">SUMIFS(Amount_TI,Location_TI,$A201,FundingSource_TI,AU$1)+SUMIFS(Amount_CS,Location_CS,$A201,Fundingsource_CS,AU$1)+SUMIFS(Amount_ETL,Location_ETL,$A201,FundingSource_ETL,AU$1)+SUMIFS(Amount_Other,Location_Other,$A201,FundingSource_Other,AU$1)+SUMIFS('CSW Programs'!$J$4:$J$500,'CSW Programs'!$D$4:$D$500,'Location Totals'!$A201,'CSW Programs'!$I$4:$I$500,'Location Totals'!$AU$1)</f>
        <v>0</v>
      </c>
      <c r="AV201" s="33">
        <f ca="1">SUMIFS(Amount_TI,Location_TI,$A201,FundingSource_TI,AV$1)+SUMIFS(Amount_CS,Location_CS,$A201,Fundingsource_CS,AV$1)+SUMIFS(Amount_ETL,Location_ETL,$A201,FundingSource_ETL,AV$1)+SUMIFS(Amount_Other,Location_Other,$A201,FundingSource_Other,AV$1)+SUMIFS('CSW Programs'!$J$4:$J$500,'CSW Programs'!$D$4:$D$500,'Location Totals'!$A201,'CSW Programs'!$I$4:$I$500,'Location Totals'!$AV$1)</f>
        <v>0</v>
      </c>
      <c r="AW201" s="33"/>
      <c r="BR201" s="32">
        <v>200</v>
      </c>
      <c r="BT201" s="32">
        <v>200</v>
      </c>
    </row>
    <row r="202" spans="1:72" hidden="1" x14ac:dyDescent="0.2">
      <c r="A202" s="17" t="e">
        <f ca="1">IF('Cover Page'!$C$17&lt;&gt;"YES",IF(HLOOKUP($BZ$1,'District Label'!A:GR,BR202,FALSE)="","",(HLOOKUP($BZ$1,'District Label'!A:GR,BR202,FALSE))),OFFSET('BOCES SELECT'!$CH$4:$CH$402,,,COUNTIF('BOCES SELECT'!E:E,"&gt;0")))</f>
        <v>#N/A</v>
      </c>
      <c r="B202" s="33">
        <f t="shared" ca="1" si="100"/>
        <v>0</v>
      </c>
      <c r="C202" s="33">
        <f t="shared" ca="1" si="101"/>
        <v>0</v>
      </c>
      <c r="D202" s="33">
        <f t="shared" ca="1" si="91"/>
        <v>0</v>
      </c>
      <c r="E202" s="33">
        <f t="shared" ca="1" si="91"/>
        <v>0</v>
      </c>
      <c r="F202" s="33">
        <f t="shared" ca="1" si="91"/>
        <v>0</v>
      </c>
      <c r="G202" s="33">
        <f t="shared" ca="1" si="91"/>
        <v>0</v>
      </c>
      <c r="H202" s="33">
        <f t="shared" ca="1" si="85"/>
        <v>0</v>
      </c>
      <c r="I202" s="33">
        <f t="shared" ca="1" si="91"/>
        <v>0</v>
      </c>
      <c r="J202" s="50">
        <f t="shared" ca="1" si="102"/>
        <v>0</v>
      </c>
      <c r="K202" s="33">
        <f t="shared" ca="1" si="106"/>
        <v>0</v>
      </c>
      <c r="L202" s="33">
        <f t="shared" ca="1" si="103"/>
        <v>0</v>
      </c>
      <c r="M202" s="33">
        <f t="shared" ca="1" si="107"/>
        <v>0</v>
      </c>
      <c r="N202" s="33">
        <f t="shared" ca="1" si="104"/>
        <v>0</v>
      </c>
      <c r="O202" s="33">
        <f t="shared" ca="1" si="105"/>
        <v>0</v>
      </c>
      <c r="P202" s="33">
        <f t="shared" ca="1" si="95"/>
        <v>0</v>
      </c>
      <c r="Q202" s="33">
        <f t="shared" ca="1" si="95"/>
        <v>0</v>
      </c>
      <c r="R202" s="33">
        <f t="shared" ca="1" si="95"/>
        <v>0</v>
      </c>
      <c r="S202" s="33">
        <f t="shared" ca="1" si="95"/>
        <v>0</v>
      </c>
      <c r="T202" s="33">
        <f t="shared" ca="1" si="109"/>
        <v>0</v>
      </c>
      <c r="U202" s="33">
        <f t="shared" ca="1" si="109"/>
        <v>0</v>
      </c>
      <c r="V202" s="33">
        <f t="shared" ca="1" si="109"/>
        <v>0</v>
      </c>
      <c r="W202" s="33">
        <f t="shared" ca="1" si="109"/>
        <v>0</v>
      </c>
      <c r="X202" s="33">
        <f t="shared" ca="1" si="109"/>
        <v>0</v>
      </c>
      <c r="Y202" s="33">
        <f t="shared" ca="1" si="109"/>
        <v>0</v>
      </c>
      <c r="Z202" s="33">
        <f t="shared" ca="1" si="109"/>
        <v>0</v>
      </c>
      <c r="AA202" s="33">
        <f t="shared" ca="1" si="109"/>
        <v>0</v>
      </c>
      <c r="AB202" s="33">
        <f t="shared" ca="1" si="108"/>
        <v>0</v>
      </c>
      <c r="AC202" s="33">
        <f t="shared" ca="1" si="108"/>
        <v>0</v>
      </c>
      <c r="AD202" s="33">
        <f t="shared" ca="1" si="108"/>
        <v>0</v>
      </c>
      <c r="AE202" s="33">
        <f t="shared" ca="1" si="98"/>
        <v>0</v>
      </c>
      <c r="AF202" s="33">
        <f t="shared" ca="1" si="98"/>
        <v>0</v>
      </c>
      <c r="AG202" s="33">
        <f t="shared" ca="1" si="98"/>
        <v>0</v>
      </c>
      <c r="AH202" s="33">
        <f t="shared" ca="1" si="98"/>
        <v>0</v>
      </c>
      <c r="AI202" s="33">
        <f t="shared" ca="1" si="98"/>
        <v>0</v>
      </c>
      <c r="AJ202" s="33">
        <f t="shared" ca="1" si="98"/>
        <v>0</v>
      </c>
      <c r="AK202" s="33">
        <f t="shared" ca="1" si="98"/>
        <v>0</v>
      </c>
      <c r="AL202" s="33">
        <f t="shared" ca="1" si="98"/>
        <v>0</v>
      </c>
      <c r="AM202" s="33">
        <f t="shared" ca="1" si="98"/>
        <v>0</v>
      </c>
      <c r="AN202" s="33">
        <f t="shared" ca="1" si="98"/>
        <v>0</v>
      </c>
      <c r="AO202" s="33">
        <f t="shared" ca="1" si="99"/>
        <v>0</v>
      </c>
      <c r="AP202" s="33">
        <f t="shared" ca="1" si="99"/>
        <v>0</v>
      </c>
      <c r="AQ202" s="33">
        <f ca="1">SUMIFS(Amount_TI,Location_TI,$A202,FundingSource_TI,AQ$1)+SUMIFS(Amount_CS,Location_CS,$A202,Fundingsource_CS,AQ$1)+SUMIFS(Amount_ETL,Location_ETL,$A202,FundingSource_ETL,AQ$1)+SUMIFS(Amount_Other,Location_Other,$A202,FundingSource_Other,AQ$1)+SUMIFS('CSW Programs'!$J$4:$J$500,'CSW Programs'!$D$4:$D$500,'Location Totals'!$A202,'CSW Programs'!$I$4:$I$500,'School Mailing Address'!$Q$5)</f>
        <v>0</v>
      </c>
      <c r="AR202" s="33">
        <f ca="1">SUMIFS(Amount_TI,Location_TI,$A202,FundingSource_TI,AR$1)+SUMIFS(Amount_CS,Location_CS,$A202,Fundingsource_CS,AR$1)+SUMIFS(Amount_ETL,Location_ETL,$A202,FundingSource_ETL,AR$1)+SUMIFS(Amount_Other,Location_Other,$A202,FundingSource_Other,AR$1)+SUMIFS('CSW Programs'!$J$4:$J$500,'CSW Programs'!$D$4:$D$500,'Location Totals'!$A202,'CSW Programs'!$I$4:$I$500,'School Mailing Address'!$Q$6)</f>
        <v>0</v>
      </c>
      <c r="AS202" s="33">
        <f ca="1">SUMIFS(Amount_TI,Location_TI,$A202,FundingSource_TI,AS$1)+SUMIFS(Amount_CS,Location_CS,$A202,Fundingsource_CS,AS$1)+SUMIFS(Amount_ETL,Location_ETL,$A202,FundingSource_ETL,AS$1)+SUMIFS(Amount_Other,Location_Other,$A202,FundingSource_Other,AS$1)+SUMIFS('CSW Programs'!$J$4:$J$500,'CSW Programs'!$D$4:$D$500,'Location Totals'!$A202,'CSW Programs'!$I$4:$I$500,'School Mailing Address'!$Q$7)</f>
        <v>0</v>
      </c>
      <c r="AT202" s="33">
        <f ca="1">SUMIFS(Amount_TI,Location_TI,$A202,FundingSource_TI,AT$1)+SUMIFS(Amount_CS,Location_CS,$A202,Fundingsource_CS,AT$1)+SUMIFS(Amount_ETL,Location_ETL,$A202,FundingSource_ETL,AT$1)+SUMIFS(Amount_Other,Location_Other,$A202,FundingSource_Other,AT$1)+SUMIFS('CSW Programs'!$J$4:$J$500,'CSW Programs'!$D$4:$D$500,'Location Totals'!$A202,'CSW Programs'!$I$4:$I$500,'Location Totals'!$AT$1)</f>
        <v>0</v>
      </c>
      <c r="AU202" s="33">
        <f ca="1">SUMIFS(Amount_TI,Location_TI,$A202,FundingSource_TI,AU$1)+SUMIFS(Amount_CS,Location_CS,$A202,Fundingsource_CS,AU$1)+SUMIFS(Amount_ETL,Location_ETL,$A202,FundingSource_ETL,AU$1)+SUMIFS(Amount_Other,Location_Other,$A202,FundingSource_Other,AU$1)+SUMIFS('CSW Programs'!$J$4:$J$500,'CSW Programs'!$D$4:$D$500,'Location Totals'!$A202,'CSW Programs'!$I$4:$I$500,'Location Totals'!$AU$1)</f>
        <v>0</v>
      </c>
      <c r="AV202" s="33">
        <f ca="1">SUMIFS(Amount_TI,Location_TI,$A202,FundingSource_TI,AV$1)+SUMIFS(Amount_CS,Location_CS,$A202,Fundingsource_CS,AV$1)+SUMIFS(Amount_ETL,Location_ETL,$A202,FundingSource_ETL,AV$1)+SUMIFS(Amount_Other,Location_Other,$A202,FundingSource_Other,AV$1)+SUMIFS('CSW Programs'!$J$4:$J$500,'CSW Programs'!$D$4:$D$500,'Location Totals'!$A202,'CSW Programs'!$I$4:$I$500,'Location Totals'!$AV$1)</f>
        <v>0</v>
      </c>
      <c r="AW202" s="33"/>
      <c r="BR202" s="32">
        <v>201</v>
      </c>
      <c r="BT202" s="32">
        <v>201</v>
      </c>
    </row>
    <row r="203" spans="1:72" hidden="1" x14ac:dyDescent="0.2">
      <c r="A203" s="17" t="e">
        <f ca="1">IF('Cover Page'!$C$17&lt;&gt;"YES",IF(HLOOKUP($BZ$1,'District Label'!A:GR,BR203,FALSE)="","",(HLOOKUP($BZ$1,'District Label'!A:GR,BR203,FALSE))),OFFSET('BOCES SELECT'!$CH$4:$CH$402,,,COUNTIF('BOCES SELECT'!E:E,"&gt;0")))</f>
        <v>#N/A</v>
      </c>
      <c r="B203" s="33">
        <f t="shared" ca="1" si="100"/>
        <v>0</v>
      </c>
      <c r="C203" s="33">
        <f t="shared" ca="1" si="101"/>
        <v>0</v>
      </c>
      <c r="D203" s="33">
        <f t="shared" ca="1" si="91"/>
        <v>0</v>
      </c>
      <c r="E203" s="33">
        <f t="shared" ca="1" si="91"/>
        <v>0</v>
      </c>
      <c r="F203" s="33">
        <f t="shared" ca="1" si="91"/>
        <v>0</v>
      </c>
      <c r="G203" s="33">
        <f t="shared" ca="1" si="91"/>
        <v>0</v>
      </c>
      <c r="H203" s="33">
        <f t="shared" ca="1" si="85"/>
        <v>0</v>
      </c>
      <c r="I203" s="33">
        <f t="shared" ca="1" si="91"/>
        <v>0</v>
      </c>
      <c r="J203" s="50">
        <f t="shared" ca="1" si="102"/>
        <v>0</v>
      </c>
      <c r="K203" s="33">
        <f t="shared" ca="1" si="106"/>
        <v>0</v>
      </c>
      <c r="L203" s="33">
        <f t="shared" ca="1" si="103"/>
        <v>0</v>
      </c>
      <c r="M203" s="33">
        <f t="shared" ca="1" si="107"/>
        <v>0</v>
      </c>
      <c r="N203" s="33">
        <f t="shared" ca="1" si="104"/>
        <v>0</v>
      </c>
      <c r="O203" s="33">
        <f t="shared" ca="1" si="105"/>
        <v>0</v>
      </c>
      <c r="P203" s="33">
        <f t="shared" ca="1" si="95"/>
        <v>0</v>
      </c>
      <c r="Q203" s="33">
        <f t="shared" ca="1" si="95"/>
        <v>0</v>
      </c>
      <c r="R203" s="33">
        <f t="shared" ca="1" si="95"/>
        <v>0</v>
      </c>
      <c r="S203" s="33">
        <f t="shared" ca="1" si="95"/>
        <v>0</v>
      </c>
      <c r="T203" s="33">
        <f t="shared" ca="1" si="109"/>
        <v>0</v>
      </c>
      <c r="U203" s="33">
        <f t="shared" ca="1" si="109"/>
        <v>0</v>
      </c>
      <c r="V203" s="33">
        <f t="shared" ca="1" si="109"/>
        <v>0</v>
      </c>
      <c r="W203" s="33">
        <f t="shared" ca="1" si="109"/>
        <v>0</v>
      </c>
      <c r="X203" s="33">
        <f t="shared" ca="1" si="109"/>
        <v>0</v>
      </c>
      <c r="Y203" s="33">
        <f t="shared" ca="1" si="109"/>
        <v>0</v>
      </c>
      <c r="Z203" s="33">
        <f t="shared" ca="1" si="109"/>
        <v>0</v>
      </c>
      <c r="AA203" s="33">
        <f t="shared" ca="1" si="109"/>
        <v>0</v>
      </c>
      <c r="AB203" s="33">
        <f t="shared" ca="1" si="108"/>
        <v>0</v>
      </c>
      <c r="AC203" s="33">
        <f t="shared" ca="1" si="108"/>
        <v>0</v>
      </c>
      <c r="AD203" s="33">
        <f t="shared" ca="1" si="108"/>
        <v>0</v>
      </c>
      <c r="AE203" s="33">
        <f t="shared" ca="1" si="98"/>
        <v>0</v>
      </c>
      <c r="AF203" s="33">
        <f t="shared" ca="1" si="98"/>
        <v>0</v>
      </c>
      <c r="AG203" s="33">
        <f t="shared" ca="1" si="98"/>
        <v>0</v>
      </c>
      <c r="AH203" s="33">
        <f t="shared" ca="1" si="98"/>
        <v>0</v>
      </c>
      <c r="AI203" s="33">
        <f t="shared" ca="1" si="98"/>
        <v>0</v>
      </c>
      <c r="AJ203" s="33">
        <f t="shared" ca="1" si="98"/>
        <v>0</v>
      </c>
      <c r="AK203" s="33">
        <f t="shared" ca="1" si="98"/>
        <v>0</v>
      </c>
      <c r="AL203" s="33">
        <f t="shared" ca="1" si="98"/>
        <v>0</v>
      </c>
      <c r="AM203" s="33">
        <f t="shared" ca="1" si="98"/>
        <v>0</v>
      </c>
      <c r="AN203" s="33">
        <f t="shared" ca="1" si="98"/>
        <v>0</v>
      </c>
      <c r="AO203" s="33">
        <f t="shared" ca="1" si="99"/>
        <v>0</v>
      </c>
      <c r="AP203" s="33">
        <f t="shared" ca="1" si="99"/>
        <v>0</v>
      </c>
      <c r="AQ203" s="33">
        <f ca="1">SUMIFS(Amount_TI,Location_TI,$A203,FundingSource_TI,AQ$1)+SUMIFS(Amount_CS,Location_CS,$A203,Fundingsource_CS,AQ$1)+SUMIFS(Amount_ETL,Location_ETL,$A203,FundingSource_ETL,AQ$1)+SUMIFS(Amount_Other,Location_Other,$A203,FundingSource_Other,AQ$1)+SUMIFS('CSW Programs'!$J$4:$J$500,'CSW Programs'!$D$4:$D$500,'Location Totals'!$A203,'CSW Programs'!$I$4:$I$500,'School Mailing Address'!$Q$5)</f>
        <v>0</v>
      </c>
      <c r="AR203" s="33">
        <f ca="1">SUMIFS(Amount_TI,Location_TI,$A203,FundingSource_TI,AR$1)+SUMIFS(Amount_CS,Location_CS,$A203,Fundingsource_CS,AR$1)+SUMIFS(Amount_ETL,Location_ETL,$A203,FundingSource_ETL,AR$1)+SUMIFS(Amount_Other,Location_Other,$A203,FundingSource_Other,AR$1)+SUMIFS('CSW Programs'!$J$4:$J$500,'CSW Programs'!$D$4:$D$500,'Location Totals'!$A203,'CSW Programs'!$I$4:$I$500,'School Mailing Address'!$Q$6)</f>
        <v>0</v>
      </c>
      <c r="AS203" s="33">
        <f ca="1">SUMIFS(Amount_TI,Location_TI,$A203,FundingSource_TI,AS$1)+SUMIFS(Amount_CS,Location_CS,$A203,Fundingsource_CS,AS$1)+SUMIFS(Amount_ETL,Location_ETL,$A203,FundingSource_ETL,AS$1)+SUMIFS(Amount_Other,Location_Other,$A203,FundingSource_Other,AS$1)+SUMIFS('CSW Programs'!$J$4:$J$500,'CSW Programs'!$D$4:$D$500,'Location Totals'!$A203,'CSW Programs'!$I$4:$I$500,'School Mailing Address'!$Q$7)</f>
        <v>0</v>
      </c>
      <c r="AT203" s="33">
        <f ca="1">SUMIFS(Amount_TI,Location_TI,$A203,FundingSource_TI,AT$1)+SUMIFS(Amount_CS,Location_CS,$A203,Fundingsource_CS,AT$1)+SUMIFS(Amount_ETL,Location_ETL,$A203,FundingSource_ETL,AT$1)+SUMIFS(Amount_Other,Location_Other,$A203,FundingSource_Other,AT$1)+SUMIFS('CSW Programs'!$J$4:$J$500,'CSW Programs'!$D$4:$D$500,'Location Totals'!$A203,'CSW Programs'!$I$4:$I$500,'Location Totals'!$AT$1)</f>
        <v>0</v>
      </c>
      <c r="AU203" s="33">
        <f ca="1">SUMIFS(Amount_TI,Location_TI,$A203,FundingSource_TI,AU$1)+SUMIFS(Amount_CS,Location_CS,$A203,Fundingsource_CS,AU$1)+SUMIFS(Amount_ETL,Location_ETL,$A203,FundingSource_ETL,AU$1)+SUMIFS(Amount_Other,Location_Other,$A203,FundingSource_Other,AU$1)+SUMIFS('CSW Programs'!$J$4:$J$500,'CSW Programs'!$D$4:$D$500,'Location Totals'!$A203,'CSW Programs'!$I$4:$I$500,'Location Totals'!$AU$1)</f>
        <v>0</v>
      </c>
      <c r="AV203" s="33">
        <f ca="1">SUMIFS(Amount_TI,Location_TI,$A203,FundingSource_TI,AV$1)+SUMIFS(Amount_CS,Location_CS,$A203,Fundingsource_CS,AV$1)+SUMIFS(Amount_ETL,Location_ETL,$A203,FundingSource_ETL,AV$1)+SUMIFS(Amount_Other,Location_Other,$A203,FundingSource_Other,AV$1)+SUMIFS('CSW Programs'!$J$4:$J$500,'CSW Programs'!$D$4:$D$500,'Location Totals'!$A203,'CSW Programs'!$I$4:$I$500,'Location Totals'!$AV$1)</f>
        <v>0</v>
      </c>
      <c r="AW203" s="33"/>
      <c r="BR203" s="32">
        <v>202</v>
      </c>
      <c r="BT203" s="32">
        <v>202</v>
      </c>
    </row>
    <row r="204" spans="1:72" hidden="1" x14ac:dyDescent="0.2">
      <c r="A204" s="17" t="e">
        <f ca="1">IF('Cover Page'!$C$17&lt;&gt;"YES",IF(HLOOKUP($BZ$1,'District Label'!A:GR,BR204,FALSE)="","",(HLOOKUP($BZ$1,'District Label'!A:GR,BR204,FALSE))),OFFSET('BOCES SELECT'!$CH$4:$CH$402,,,COUNTIF('BOCES SELECT'!E:E,"&gt;0")))</f>
        <v>#N/A</v>
      </c>
      <c r="B204" s="33">
        <f t="shared" ca="1" si="100"/>
        <v>0</v>
      </c>
      <c r="C204" s="33">
        <f t="shared" ca="1" si="101"/>
        <v>0</v>
      </c>
      <c r="D204" s="33">
        <f t="shared" ca="1" si="91"/>
        <v>0</v>
      </c>
      <c r="E204" s="33">
        <f t="shared" ca="1" si="91"/>
        <v>0</v>
      </c>
      <c r="F204" s="33">
        <f t="shared" ca="1" si="91"/>
        <v>0</v>
      </c>
      <c r="G204" s="33">
        <f t="shared" ca="1" si="91"/>
        <v>0</v>
      </c>
      <c r="H204" s="33">
        <f t="shared" ca="1" si="85"/>
        <v>0</v>
      </c>
      <c r="I204" s="33">
        <f t="shared" ca="1" si="91"/>
        <v>0</v>
      </c>
      <c r="J204" s="50">
        <f t="shared" ca="1" si="102"/>
        <v>0</v>
      </c>
      <c r="K204" s="33">
        <f t="shared" ca="1" si="106"/>
        <v>0</v>
      </c>
      <c r="L204" s="33">
        <f t="shared" ca="1" si="103"/>
        <v>0</v>
      </c>
      <c r="M204" s="33">
        <f t="shared" ca="1" si="107"/>
        <v>0</v>
      </c>
      <c r="N204" s="33">
        <f t="shared" ca="1" si="104"/>
        <v>0</v>
      </c>
      <c r="O204" s="33">
        <f t="shared" ca="1" si="105"/>
        <v>0</v>
      </c>
      <c r="P204" s="33">
        <f t="shared" ref="P204:S223" ca="1" si="110">SUMIFS(Amount_TI,Location_TI,$A204,Program_TI,P$1)+SUMIFS(Amount_CS,Location_CS,$A204,Program_CS,P$1)+SUMIFS(Amount_ETL,Location_ETL,$A204,Program_ETL,P$1)+SUMIFS(Amount_Other,Location_Other,$A204,Program_Other,P$1)</f>
        <v>0</v>
      </c>
      <c r="Q204" s="33">
        <f t="shared" ca="1" si="110"/>
        <v>0</v>
      </c>
      <c r="R204" s="33">
        <f t="shared" ca="1" si="110"/>
        <v>0</v>
      </c>
      <c r="S204" s="33">
        <f t="shared" ca="1" si="110"/>
        <v>0</v>
      </c>
      <c r="T204" s="33">
        <f t="shared" ca="1" si="109"/>
        <v>0</v>
      </c>
      <c r="U204" s="33">
        <f t="shared" ca="1" si="109"/>
        <v>0</v>
      </c>
      <c r="V204" s="33">
        <f t="shared" ca="1" si="109"/>
        <v>0</v>
      </c>
      <c r="W204" s="33">
        <f t="shared" ca="1" si="109"/>
        <v>0</v>
      </c>
      <c r="X204" s="33">
        <f t="shared" ca="1" si="109"/>
        <v>0</v>
      </c>
      <c r="Y204" s="33">
        <f t="shared" ca="1" si="109"/>
        <v>0</v>
      </c>
      <c r="Z204" s="33">
        <f t="shared" ca="1" si="109"/>
        <v>0</v>
      </c>
      <c r="AA204" s="33">
        <f t="shared" ca="1" si="109"/>
        <v>0</v>
      </c>
      <c r="AB204" s="33">
        <f t="shared" ca="1" si="108"/>
        <v>0</v>
      </c>
      <c r="AC204" s="33">
        <f t="shared" ca="1" si="108"/>
        <v>0</v>
      </c>
      <c r="AD204" s="33">
        <f t="shared" ca="1" si="108"/>
        <v>0</v>
      </c>
      <c r="AE204" s="33">
        <f t="shared" ref="AE204:AN213" ca="1" si="111">SUMIFS(Amount_TI,Location_TI,$A204,FundingSource_TI,AE$1)+SUMIFS(Amount_CS,Location_CS,$A204,Fundingsource_CS,AE$1)+SUMIFS(Amount_ETL,Location_ETL,$A204,FundingSource_ETL,AE$1)+SUMIFS(Amount_Other,Location_Other,$A204,FundingSource_Other,AE$1)</f>
        <v>0</v>
      </c>
      <c r="AF204" s="33">
        <f t="shared" ca="1" si="111"/>
        <v>0</v>
      </c>
      <c r="AG204" s="33">
        <f t="shared" ca="1" si="111"/>
        <v>0</v>
      </c>
      <c r="AH204" s="33">
        <f t="shared" ca="1" si="111"/>
        <v>0</v>
      </c>
      <c r="AI204" s="33">
        <f t="shared" ca="1" si="111"/>
        <v>0</v>
      </c>
      <c r="AJ204" s="33">
        <f t="shared" ca="1" si="111"/>
        <v>0</v>
      </c>
      <c r="AK204" s="33">
        <f t="shared" ca="1" si="111"/>
        <v>0</v>
      </c>
      <c r="AL204" s="33">
        <f t="shared" ca="1" si="111"/>
        <v>0</v>
      </c>
      <c r="AM204" s="33">
        <f t="shared" ca="1" si="111"/>
        <v>0</v>
      </c>
      <c r="AN204" s="33">
        <f t="shared" ca="1" si="111"/>
        <v>0</v>
      </c>
      <c r="AO204" s="33">
        <f t="shared" ref="AO204:AP213" ca="1" si="112">SUMIFS(Amount_TI,Location_TI,$A204,FundingSource_TI,AO$1)+SUMIFS(Amount_CS,Location_CS,$A204,Fundingsource_CS,AO$1)+SUMIFS(Amount_ETL,Location_ETL,$A204,FundingSource_ETL,AO$1)+SUMIFS(Amount_Other,Location_Other,$A204,FundingSource_Other,AO$1)</f>
        <v>0</v>
      </c>
      <c r="AP204" s="33">
        <f t="shared" ca="1" si="112"/>
        <v>0</v>
      </c>
      <c r="AQ204" s="33">
        <f ca="1">SUMIFS(Amount_TI,Location_TI,$A204,FundingSource_TI,AQ$1)+SUMIFS(Amount_CS,Location_CS,$A204,Fundingsource_CS,AQ$1)+SUMIFS(Amount_ETL,Location_ETL,$A204,FundingSource_ETL,AQ$1)+SUMIFS(Amount_Other,Location_Other,$A204,FundingSource_Other,AQ$1)+SUMIFS('CSW Programs'!$J$4:$J$500,'CSW Programs'!$D$4:$D$500,'Location Totals'!$A204,'CSW Programs'!$I$4:$I$500,'School Mailing Address'!$Q$5)</f>
        <v>0</v>
      </c>
      <c r="AR204" s="33">
        <f ca="1">SUMIFS(Amount_TI,Location_TI,$A204,FundingSource_TI,AR$1)+SUMIFS(Amount_CS,Location_CS,$A204,Fundingsource_CS,AR$1)+SUMIFS(Amount_ETL,Location_ETL,$A204,FundingSource_ETL,AR$1)+SUMIFS(Amount_Other,Location_Other,$A204,FundingSource_Other,AR$1)+SUMIFS('CSW Programs'!$J$4:$J$500,'CSW Programs'!$D$4:$D$500,'Location Totals'!$A204,'CSW Programs'!$I$4:$I$500,'School Mailing Address'!$Q$6)</f>
        <v>0</v>
      </c>
      <c r="AS204" s="33">
        <f ca="1">SUMIFS(Amount_TI,Location_TI,$A204,FundingSource_TI,AS$1)+SUMIFS(Amount_CS,Location_CS,$A204,Fundingsource_CS,AS$1)+SUMIFS(Amount_ETL,Location_ETL,$A204,FundingSource_ETL,AS$1)+SUMIFS(Amount_Other,Location_Other,$A204,FundingSource_Other,AS$1)+SUMIFS('CSW Programs'!$J$4:$J$500,'CSW Programs'!$D$4:$D$500,'Location Totals'!$A204,'CSW Programs'!$I$4:$I$500,'School Mailing Address'!$Q$7)</f>
        <v>0</v>
      </c>
      <c r="AT204" s="33">
        <f ca="1">SUMIFS(Amount_TI,Location_TI,$A204,FundingSource_TI,AT$1)+SUMIFS(Amount_CS,Location_CS,$A204,Fundingsource_CS,AT$1)+SUMIFS(Amount_ETL,Location_ETL,$A204,FundingSource_ETL,AT$1)+SUMIFS(Amount_Other,Location_Other,$A204,FundingSource_Other,AT$1)+SUMIFS('CSW Programs'!$J$4:$J$500,'CSW Programs'!$D$4:$D$500,'Location Totals'!$A204,'CSW Programs'!$I$4:$I$500,'Location Totals'!$AT$1)</f>
        <v>0</v>
      </c>
      <c r="AU204" s="33">
        <f ca="1">SUMIFS(Amount_TI,Location_TI,$A204,FundingSource_TI,AU$1)+SUMIFS(Amount_CS,Location_CS,$A204,Fundingsource_CS,AU$1)+SUMIFS(Amount_ETL,Location_ETL,$A204,FundingSource_ETL,AU$1)+SUMIFS(Amount_Other,Location_Other,$A204,FundingSource_Other,AU$1)+SUMIFS('CSW Programs'!$J$4:$J$500,'CSW Programs'!$D$4:$D$500,'Location Totals'!$A204,'CSW Programs'!$I$4:$I$500,'Location Totals'!$AU$1)</f>
        <v>0</v>
      </c>
      <c r="AV204" s="33">
        <f ca="1">SUMIFS(Amount_TI,Location_TI,$A204,FundingSource_TI,AV$1)+SUMIFS(Amount_CS,Location_CS,$A204,Fundingsource_CS,AV$1)+SUMIFS(Amount_ETL,Location_ETL,$A204,FundingSource_ETL,AV$1)+SUMIFS(Amount_Other,Location_Other,$A204,FundingSource_Other,AV$1)+SUMIFS('CSW Programs'!$J$4:$J$500,'CSW Programs'!$D$4:$D$500,'Location Totals'!$A204,'CSW Programs'!$I$4:$I$500,'Location Totals'!$AV$1)</f>
        <v>0</v>
      </c>
      <c r="AW204" s="33"/>
      <c r="BR204" s="32">
        <v>203</v>
      </c>
      <c r="BT204" s="32">
        <v>203</v>
      </c>
    </row>
    <row r="205" spans="1:72" hidden="1" x14ac:dyDescent="0.2">
      <c r="A205" s="17" t="e">
        <f ca="1">IF('Cover Page'!$C$17&lt;&gt;"YES",IF(HLOOKUP($BZ$1,'District Label'!A:GR,BR205,FALSE)="","",(HLOOKUP($BZ$1,'District Label'!A:GR,BR205,FALSE))),OFFSET('BOCES SELECT'!$CH$4:$CH$402,,,COUNTIF('BOCES SELECT'!E:E,"&gt;0")))</f>
        <v>#N/A</v>
      </c>
      <c r="B205" s="33">
        <f t="shared" ca="1" si="100"/>
        <v>0</v>
      </c>
      <c r="C205" s="33">
        <f t="shared" ca="1" si="101"/>
        <v>0</v>
      </c>
      <c r="D205" s="33">
        <f t="shared" ca="1" si="91"/>
        <v>0</v>
      </c>
      <c r="E205" s="33">
        <f t="shared" ca="1" si="91"/>
        <v>0</v>
      </c>
      <c r="F205" s="33">
        <f t="shared" ca="1" si="91"/>
        <v>0</v>
      </c>
      <c r="G205" s="33">
        <f t="shared" ca="1" si="91"/>
        <v>0</v>
      </c>
      <c r="H205" s="33">
        <f t="shared" ca="1" si="85"/>
        <v>0</v>
      </c>
      <c r="I205" s="33">
        <f t="shared" ca="1" si="91"/>
        <v>0</v>
      </c>
      <c r="J205" s="50">
        <f t="shared" ca="1" si="102"/>
        <v>0</v>
      </c>
      <c r="K205" s="33">
        <f t="shared" ca="1" si="106"/>
        <v>0</v>
      </c>
      <c r="L205" s="33">
        <f t="shared" ca="1" si="103"/>
        <v>0</v>
      </c>
      <c r="M205" s="33">
        <f t="shared" ca="1" si="107"/>
        <v>0</v>
      </c>
      <c r="N205" s="33">
        <f t="shared" ca="1" si="104"/>
        <v>0</v>
      </c>
      <c r="O205" s="33">
        <f t="shared" ca="1" si="105"/>
        <v>0</v>
      </c>
      <c r="P205" s="33">
        <f t="shared" ca="1" si="110"/>
        <v>0</v>
      </c>
      <c r="Q205" s="33">
        <f t="shared" ca="1" si="110"/>
        <v>0</v>
      </c>
      <c r="R205" s="33">
        <f t="shared" ca="1" si="110"/>
        <v>0</v>
      </c>
      <c r="S205" s="33">
        <f t="shared" ca="1" si="110"/>
        <v>0</v>
      </c>
      <c r="T205" s="33">
        <f t="shared" ca="1" si="109"/>
        <v>0</v>
      </c>
      <c r="U205" s="33">
        <f t="shared" ca="1" si="109"/>
        <v>0</v>
      </c>
      <c r="V205" s="33">
        <f t="shared" ca="1" si="109"/>
        <v>0</v>
      </c>
      <c r="W205" s="33">
        <f t="shared" ca="1" si="109"/>
        <v>0</v>
      </c>
      <c r="X205" s="33">
        <f t="shared" ca="1" si="109"/>
        <v>0</v>
      </c>
      <c r="Y205" s="33">
        <f t="shared" ca="1" si="109"/>
        <v>0</v>
      </c>
      <c r="Z205" s="33">
        <f t="shared" ca="1" si="109"/>
        <v>0</v>
      </c>
      <c r="AA205" s="33">
        <f t="shared" ca="1" si="109"/>
        <v>0</v>
      </c>
      <c r="AB205" s="33">
        <f t="shared" ca="1" si="108"/>
        <v>0</v>
      </c>
      <c r="AC205" s="33">
        <f t="shared" ca="1" si="108"/>
        <v>0</v>
      </c>
      <c r="AD205" s="33">
        <f t="shared" ca="1" si="108"/>
        <v>0</v>
      </c>
      <c r="AE205" s="33">
        <f t="shared" ca="1" si="111"/>
        <v>0</v>
      </c>
      <c r="AF205" s="33">
        <f t="shared" ca="1" si="111"/>
        <v>0</v>
      </c>
      <c r="AG205" s="33">
        <f t="shared" ca="1" si="111"/>
        <v>0</v>
      </c>
      <c r="AH205" s="33">
        <f t="shared" ca="1" si="111"/>
        <v>0</v>
      </c>
      <c r="AI205" s="33">
        <f t="shared" ca="1" si="111"/>
        <v>0</v>
      </c>
      <c r="AJ205" s="33">
        <f t="shared" ca="1" si="111"/>
        <v>0</v>
      </c>
      <c r="AK205" s="33">
        <f t="shared" ca="1" si="111"/>
        <v>0</v>
      </c>
      <c r="AL205" s="33">
        <f t="shared" ca="1" si="111"/>
        <v>0</v>
      </c>
      <c r="AM205" s="33">
        <f t="shared" ca="1" si="111"/>
        <v>0</v>
      </c>
      <c r="AN205" s="33">
        <f t="shared" ca="1" si="111"/>
        <v>0</v>
      </c>
      <c r="AO205" s="33">
        <f t="shared" ca="1" si="112"/>
        <v>0</v>
      </c>
      <c r="AP205" s="33">
        <f t="shared" ca="1" si="112"/>
        <v>0</v>
      </c>
      <c r="AQ205" s="33">
        <f ca="1">SUMIFS(Amount_TI,Location_TI,$A205,FundingSource_TI,AQ$1)+SUMIFS(Amount_CS,Location_CS,$A205,Fundingsource_CS,AQ$1)+SUMIFS(Amount_ETL,Location_ETL,$A205,FundingSource_ETL,AQ$1)+SUMIFS(Amount_Other,Location_Other,$A205,FundingSource_Other,AQ$1)+SUMIFS('CSW Programs'!$J$4:$J$500,'CSW Programs'!$D$4:$D$500,'Location Totals'!$A205,'CSW Programs'!$I$4:$I$500,'School Mailing Address'!$Q$5)</f>
        <v>0</v>
      </c>
      <c r="AR205" s="33">
        <f ca="1">SUMIFS(Amount_TI,Location_TI,$A205,FundingSource_TI,AR$1)+SUMIFS(Amount_CS,Location_CS,$A205,Fundingsource_CS,AR$1)+SUMIFS(Amount_ETL,Location_ETL,$A205,FundingSource_ETL,AR$1)+SUMIFS(Amount_Other,Location_Other,$A205,FundingSource_Other,AR$1)+SUMIFS('CSW Programs'!$J$4:$J$500,'CSW Programs'!$D$4:$D$500,'Location Totals'!$A205,'CSW Programs'!$I$4:$I$500,'School Mailing Address'!$Q$6)</f>
        <v>0</v>
      </c>
      <c r="AS205" s="33">
        <f ca="1">SUMIFS(Amount_TI,Location_TI,$A205,FundingSource_TI,AS$1)+SUMIFS(Amount_CS,Location_CS,$A205,Fundingsource_CS,AS$1)+SUMIFS(Amount_ETL,Location_ETL,$A205,FundingSource_ETL,AS$1)+SUMIFS(Amount_Other,Location_Other,$A205,FundingSource_Other,AS$1)+SUMIFS('CSW Programs'!$J$4:$J$500,'CSW Programs'!$D$4:$D$500,'Location Totals'!$A205,'CSW Programs'!$I$4:$I$500,'School Mailing Address'!$Q$7)</f>
        <v>0</v>
      </c>
      <c r="AT205" s="33">
        <f ca="1">SUMIFS(Amount_TI,Location_TI,$A205,FundingSource_TI,AT$1)+SUMIFS(Amount_CS,Location_CS,$A205,Fundingsource_CS,AT$1)+SUMIFS(Amount_ETL,Location_ETL,$A205,FundingSource_ETL,AT$1)+SUMIFS(Amount_Other,Location_Other,$A205,FundingSource_Other,AT$1)+SUMIFS('CSW Programs'!$J$4:$J$500,'CSW Programs'!$D$4:$D$500,'Location Totals'!$A205,'CSW Programs'!$I$4:$I$500,'Location Totals'!$AT$1)</f>
        <v>0</v>
      </c>
      <c r="AU205" s="33">
        <f ca="1">SUMIFS(Amount_TI,Location_TI,$A205,FundingSource_TI,AU$1)+SUMIFS(Amount_CS,Location_CS,$A205,Fundingsource_CS,AU$1)+SUMIFS(Amount_ETL,Location_ETL,$A205,FundingSource_ETL,AU$1)+SUMIFS(Amount_Other,Location_Other,$A205,FundingSource_Other,AU$1)+SUMIFS('CSW Programs'!$J$4:$J$500,'CSW Programs'!$D$4:$D$500,'Location Totals'!$A205,'CSW Programs'!$I$4:$I$500,'Location Totals'!$AU$1)</f>
        <v>0</v>
      </c>
      <c r="AV205" s="33">
        <f ca="1">SUMIFS(Amount_TI,Location_TI,$A205,FundingSource_TI,AV$1)+SUMIFS(Amount_CS,Location_CS,$A205,Fundingsource_CS,AV$1)+SUMIFS(Amount_ETL,Location_ETL,$A205,FundingSource_ETL,AV$1)+SUMIFS(Amount_Other,Location_Other,$A205,FundingSource_Other,AV$1)+SUMIFS('CSW Programs'!$J$4:$J$500,'CSW Programs'!$D$4:$D$500,'Location Totals'!$A205,'CSW Programs'!$I$4:$I$500,'Location Totals'!$AV$1)</f>
        <v>0</v>
      </c>
      <c r="AW205" s="33"/>
      <c r="BR205" s="32">
        <v>204</v>
      </c>
      <c r="BT205" s="32">
        <v>204</v>
      </c>
    </row>
    <row r="206" spans="1:72" hidden="1" x14ac:dyDescent="0.2">
      <c r="A206" s="17" t="e">
        <f ca="1">IF('Cover Page'!$C$17&lt;&gt;"YES",IF(HLOOKUP($BZ$1,'District Label'!A:GR,BR206,FALSE)="","",(HLOOKUP($BZ$1,'District Label'!A:GR,BR206,FALSE))),OFFSET('BOCES SELECT'!$CH$4:$CH$402,,,COUNTIF('BOCES SELECT'!E:E,"&gt;0")))</f>
        <v>#N/A</v>
      </c>
      <c r="B206" s="33">
        <f t="shared" ca="1" si="100"/>
        <v>0</v>
      </c>
      <c r="C206" s="33">
        <f t="shared" ca="1" si="101"/>
        <v>0</v>
      </c>
      <c r="D206" s="33">
        <f t="shared" ca="1" si="91"/>
        <v>0</v>
      </c>
      <c r="E206" s="33">
        <f t="shared" ca="1" si="91"/>
        <v>0</v>
      </c>
      <c r="F206" s="33">
        <f t="shared" ca="1" si="91"/>
        <v>0</v>
      </c>
      <c r="G206" s="33">
        <f t="shared" ca="1" si="91"/>
        <v>0</v>
      </c>
      <c r="H206" s="33">
        <f t="shared" ca="1" si="85"/>
        <v>0</v>
      </c>
      <c r="I206" s="33">
        <f t="shared" ca="1" si="91"/>
        <v>0</v>
      </c>
      <c r="J206" s="50">
        <f t="shared" ca="1" si="102"/>
        <v>0</v>
      </c>
      <c r="K206" s="33">
        <f t="shared" ca="1" si="106"/>
        <v>0</v>
      </c>
      <c r="L206" s="33">
        <f t="shared" ca="1" si="103"/>
        <v>0</v>
      </c>
      <c r="M206" s="33">
        <f t="shared" ca="1" si="107"/>
        <v>0</v>
      </c>
      <c r="N206" s="33">
        <f t="shared" ca="1" si="104"/>
        <v>0</v>
      </c>
      <c r="O206" s="33">
        <f t="shared" ca="1" si="105"/>
        <v>0</v>
      </c>
      <c r="P206" s="33">
        <f t="shared" ca="1" si="110"/>
        <v>0</v>
      </c>
      <c r="Q206" s="33">
        <f t="shared" ca="1" si="110"/>
        <v>0</v>
      </c>
      <c r="R206" s="33">
        <f t="shared" ca="1" si="110"/>
        <v>0</v>
      </c>
      <c r="S206" s="33">
        <f t="shared" ca="1" si="110"/>
        <v>0</v>
      </c>
      <c r="T206" s="33">
        <f t="shared" ca="1" si="109"/>
        <v>0</v>
      </c>
      <c r="U206" s="33">
        <f t="shared" ca="1" si="109"/>
        <v>0</v>
      </c>
      <c r="V206" s="33">
        <f t="shared" ca="1" si="109"/>
        <v>0</v>
      </c>
      <c r="W206" s="33">
        <f t="shared" ca="1" si="109"/>
        <v>0</v>
      </c>
      <c r="X206" s="33">
        <f t="shared" ca="1" si="109"/>
        <v>0</v>
      </c>
      <c r="Y206" s="33">
        <f t="shared" ca="1" si="109"/>
        <v>0</v>
      </c>
      <c r="Z206" s="33">
        <f t="shared" ca="1" si="109"/>
        <v>0</v>
      </c>
      <c r="AA206" s="33">
        <f t="shared" ca="1" si="109"/>
        <v>0</v>
      </c>
      <c r="AB206" s="33">
        <f t="shared" ca="1" si="108"/>
        <v>0</v>
      </c>
      <c r="AC206" s="33">
        <f t="shared" ca="1" si="108"/>
        <v>0</v>
      </c>
      <c r="AD206" s="33">
        <f t="shared" ca="1" si="108"/>
        <v>0</v>
      </c>
      <c r="AE206" s="33">
        <f t="shared" ca="1" si="111"/>
        <v>0</v>
      </c>
      <c r="AF206" s="33">
        <f t="shared" ca="1" si="111"/>
        <v>0</v>
      </c>
      <c r="AG206" s="33">
        <f t="shared" ca="1" si="111"/>
        <v>0</v>
      </c>
      <c r="AH206" s="33">
        <f t="shared" ca="1" si="111"/>
        <v>0</v>
      </c>
      <c r="AI206" s="33">
        <f t="shared" ca="1" si="111"/>
        <v>0</v>
      </c>
      <c r="AJ206" s="33">
        <f t="shared" ca="1" si="111"/>
        <v>0</v>
      </c>
      <c r="AK206" s="33">
        <f t="shared" ca="1" si="111"/>
        <v>0</v>
      </c>
      <c r="AL206" s="33">
        <f t="shared" ca="1" si="111"/>
        <v>0</v>
      </c>
      <c r="AM206" s="33">
        <f t="shared" ca="1" si="111"/>
        <v>0</v>
      </c>
      <c r="AN206" s="33">
        <f t="shared" ca="1" si="111"/>
        <v>0</v>
      </c>
      <c r="AO206" s="33">
        <f t="shared" ca="1" si="112"/>
        <v>0</v>
      </c>
      <c r="AP206" s="33">
        <f t="shared" ca="1" si="112"/>
        <v>0</v>
      </c>
      <c r="AQ206" s="33">
        <f ca="1">SUMIFS(Amount_TI,Location_TI,$A206,FundingSource_TI,AQ$1)+SUMIFS(Amount_CS,Location_CS,$A206,Fundingsource_CS,AQ$1)+SUMIFS(Amount_ETL,Location_ETL,$A206,FundingSource_ETL,AQ$1)+SUMIFS(Amount_Other,Location_Other,$A206,FundingSource_Other,AQ$1)+SUMIFS('CSW Programs'!$J$4:$J$500,'CSW Programs'!$D$4:$D$500,'Location Totals'!$A206,'CSW Programs'!$I$4:$I$500,'School Mailing Address'!$Q$5)</f>
        <v>0</v>
      </c>
      <c r="AR206" s="33">
        <f ca="1">SUMIFS(Amount_TI,Location_TI,$A206,FundingSource_TI,AR$1)+SUMIFS(Amount_CS,Location_CS,$A206,Fundingsource_CS,AR$1)+SUMIFS(Amount_ETL,Location_ETL,$A206,FundingSource_ETL,AR$1)+SUMIFS(Amount_Other,Location_Other,$A206,FundingSource_Other,AR$1)+SUMIFS('CSW Programs'!$J$4:$J$500,'CSW Programs'!$D$4:$D$500,'Location Totals'!$A206,'CSW Programs'!$I$4:$I$500,'School Mailing Address'!$Q$6)</f>
        <v>0</v>
      </c>
      <c r="AS206" s="33">
        <f ca="1">SUMIFS(Amount_TI,Location_TI,$A206,FundingSource_TI,AS$1)+SUMIFS(Amount_CS,Location_CS,$A206,Fundingsource_CS,AS$1)+SUMIFS(Amount_ETL,Location_ETL,$A206,FundingSource_ETL,AS$1)+SUMIFS(Amount_Other,Location_Other,$A206,FundingSource_Other,AS$1)+SUMIFS('CSW Programs'!$J$4:$J$500,'CSW Programs'!$D$4:$D$500,'Location Totals'!$A206,'CSW Programs'!$I$4:$I$500,'School Mailing Address'!$Q$7)</f>
        <v>0</v>
      </c>
      <c r="AT206" s="33">
        <f ca="1">SUMIFS(Amount_TI,Location_TI,$A206,FundingSource_TI,AT$1)+SUMIFS(Amount_CS,Location_CS,$A206,Fundingsource_CS,AT$1)+SUMIFS(Amount_ETL,Location_ETL,$A206,FundingSource_ETL,AT$1)+SUMIFS(Amount_Other,Location_Other,$A206,FundingSource_Other,AT$1)+SUMIFS('CSW Programs'!$J$4:$J$500,'CSW Programs'!$D$4:$D$500,'Location Totals'!$A206,'CSW Programs'!$I$4:$I$500,'Location Totals'!$AT$1)</f>
        <v>0</v>
      </c>
      <c r="AU206" s="33">
        <f ca="1">SUMIFS(Amount_TI,Location_TI,$A206,FundingSource_TI,AU$1)+SUMIFS(Amount_CS,Location_CS,$A206,Fundingsource_CS,AU$1)+SUMIFS(Amount_ETL,Location_ETL,$A206,FundingSource_ETL,AU$1)+SUMIFS(Amount_Other,Location_Other,$A206,FundingSource_Other,AU$1)+SUMIFS('CSW Programs'!$J$4:$J$500,'CSW Programs'!$D$4:$D$500,'Location Totals'!$A206,'CSW Programs'!$I$4:$I$500,'Location Totals'!$AU$1)</f>
        <v>0</v>
      </c>
      <c r="AV206" s="33">
        <f ca="1">SUMIFS(Amount_TI,Location_TI,$A206,FundingSource_TI,AV$1)+SUMIFS(Amount_CS,Location_CS,$A206,Fundingsource_CS,AV$1)+SUMIFS(Amount_ETL,Location_ETL,$A206,FundingSource_ETL,AV$1)+SUMIFS(Amount_Other,Location_Other,$A206,FundingSource_Other,AV$1)+SUMIFS('CSW Programs'!$J$4:$J$500,'CSW Programs'!$D$4:$D$500,'Location Totals'!$A206,'CSW Programs'!$I$4:$I$500,'Location Totals'!$AV$1)</f>
        <v>0</v>
      </c>
      <c r="AW206" s="33"/>
      <c r="BR206" s="32">
        <v>205</v>
      </c>
      <c r="BT206" s="32">
        <v>205</v>
      </c>
    </row>
    <row r="207" spans="1:72" hidden="1" x14ac:dyDescent="0.2">
      <c r="A207" s="17" t="e">
        <f ca="1">IF('Cover Page'!$C$17&lt;&gt;"YES",IF(HLOOKUP($BZ$1,'District Label'!A:GR,BR207,FALSE)="","",(HLOOKUP($BZ$1,'District Label'!A:GR,BR207,FALSE))),OFFSET('BOCES SELECT'!$CH$4:$CH$402,,,COUNTIF('BOCES SELECT'!E:E,"&gt;0")))</f>
        <v>#N/A</v>
      </c>
      <c r="B207" s="33">
        <f t="shared" ca="1" si="100"/>
        <v>0</v>
      </c>
      <c r="C207" s="33">
        <f t="shared" ca="1" si="101"/>
        <v>0</v>
      </c>
      <c r="D207" s="33">
        <f t="shared" ca="1" si="91"/>
        <v>0</v>
      </c>
      <c r="E207" s="33">
        <f t="shared" ca="1" si="91"/>
        <v>0</v>
      </c>
      <c r="F207" s="33">
        <f t="shared" ca="1" si="91"/>
        <v>0</v>
      </c>
      <c r="G207" s="33">
        <f t="shared" ca="1" si="91"/>
        <v>0</v>
      </c>
      <c r="H207" s="33">
        <f t="shared" ca="1" si="85"/>
        <v>0</v>
      </c>
      <c r="I207" s="33">
        <f t="shared" ca="1" si="91"/>
        <v>0</v>
      </c>
      <c r="J207" s="50">
        <f t="shared" ca="1" si="102"/>
        <v>0</v>
      </c>
      <c r="K207" s="33">
        <f t="shared" ca="1" si="106"/>
        <v>0</v>
      </c>
      <c r="L207" s="33">
        <f t="shared" ca="1" si="103"/>
        <v>0</v>
      </c>
      <c r="M207" s="33">
        <f t="shared" ca="1" si="107"/>
        <v>0</v>
      </c>
      <c r="N207" s="33">
        <f t="shared" ca="1" si="104"/>
        <v>0</v>
      </c>
      <c r="O207" s="33">
        <f t="shared" ca="1" si="105"/>
        <v>0</v>
      </c>
      <c r="P207" s="33">
        <f t="shared" ca="1" si="110"/>
        <v>0</v>
      </c>
      <c r="Q207" s="33">
        <f t="shared" ca="1" si="110"/>
        <v>0</v>
      </c>
      <c r="R207" s="33">
        <f t="shared" ca="1" si="110"/>
        <v>0</v>
      </c>
      <c r="S207" s="33">
        <f t="shared" ca="1" si="110"/>
        <v>0</v>
      </c>
      <c r="T207" s="33">
        <f t="shared" ca="1" si="109"/>
        <v>0</v>
      </c>
      <c r="U207" s="33">
        <f t="shared" ca="1" si="109"/>
        <v>0</v>
      </c>
      <c r="V207" s="33">
        <f t="shared" ca="1" si="109"/>
        <v>0</v>
      </c>
      <c r="W207" s="33">
        <f t="shared" ca="1" si="109"/>
        <v>0</v>
      </c>
      <c r="X207" s="33">
        <f t="shared" ca="1" si="109"/>
        <v>0</v>
      </c>
      <c r="Y207" s="33">
        <f t="shared" ca="1" si="109"/>
        <v>0</v>
      </c>
      <c r="Z207" s="33">
        <f t="shared" ca="1" si="109"/>
        <v>0</v>
      </c>
      <c r="AA207" s="33">
        <f t="shared" ca="1" si="109"/>
        <v>0</v>
      </c>
      <c r="AB207" s="33">
        <f t="shared" ca="1" si="108"/>
        <v>0</v>
      </c>
      <c r="AC207" s="33">
        <f t="shared" ca="1" si="108"/>
        <v>0</v>
      </c>
      <c r="AD207" s="33">
        <f t="shared" ca="1" si="108"/>
        <v>0</v>
      </c>
      <c r="AE207" s="33">
        <f t="shared" ca="1" si="111"/>
        <v>0</v>
      </c>
      <c r="AF207" s="33">
        <f t="shared" ca="1" si="111"/>
        <v>0</v>
      </c>
      <c r="AG207" s="33">
        <f t="shared" ca="1" si="111"/>
        <v>0</v>
      </c>
      <c r="AH207" s="33">
        <f t="shared" ca="1" si="111"/>
        <v>0</v>
      </c>
      <c r="AI207" s="33">
        <f t="shared" ca="1" si="111"/>
        <v>0</v>
      </c>
      <c r="AJ207" s="33">
        <f t="shared" ca="1" si="111"/>
        <v>0</v>
      </c>
      <c r="AK207" s="33">
        <f t="shared" ca="1" si="111"/>
        <v>0</v>
      </c>
      <c r="AL207" s="33">
        <f t="shared" ca="1" si="111"/>
        <v>0</v>
      </c>
      <c r="AM207" s="33">
        <f t="shared" ca="1" si="111"/>
        <v>0</v>
      </c>
      <c r="AN207" s="33">
        <f t="shared" ca="1" si="111"/>
        <v>0</v>
      </c>
      <c r="AO207" s="33">
        <f t="shared" ca="1" si="112"/>
        <v>0</v>
      </c>
      <c r="AP207" s="33">
        <f t="shared" ca="1" si="112"/>
        <v>0</v>
      </c>
      <c r="AQ207" s="33">
        <f ca="1">SUMIFS(Amount_TI,Location_TI,$A207,FundingSource_TI,AQ$1)+SUMIFS(Amount_CS,Location_CS,$A207,Fundingsource_CS,AQ$1)+SUMIFS(Amount_ETL,Location_ETL,$A207,FundingSource_ETL,AQ$1)+SUMIFS(Amount_Other,Location_Other,$A207,FundingSource_Other,AQ$1)+SUMIFS('CSW Programs'!$J$4:$J$500,'CSW Programs'!$D$4:$D$500,'Location Totals'!$A207,'CSW Programs'!$I$4:$I$500,'School Mailing Address'!$Q$5)</f>
        <v>0</v>
      </c>
      <c r="AR207" s="33">
        <f ca="1">SUMIFS(Amount_TI,Location_TI,$A207,FundingSource_TI,AR$1)+SUMIFS(Amount_CS,Location_CS,$A207,Fundingsource_CS,AR$1)+SUMIFS(Amount_ETL,Location_ETL,$A207,FundingSource_ETL,AR$1)+SUMIFS(Amount_Other,Location_Other,$A207,FundingSource_Other,AR$1)+SUMIFS('CSW Programs'!$J$4:$J$500,'CSW Programs'!$D$4:$D$500,'Location Totals'!$A207,'CSW Programs'!$I$4:$I$500,'School Mailing Address'!$Q$6)</f>
        <v>0</v>
      </c>
      <c r="AS207" s="33">
        <f ca="1">SUMIFS(Amount_TI,Location_TI,$A207,FundingSource_TI,AS$1)+SUMIFS(Amount_CS,Location_CS,$A207,Fundingsource_CS,AS$1)+SUMIFS(Amount_ETL,Location_ETL,$A207,FundingSource_ETL,AS$1)+SUMIFS(Amount_Other,Location_Other,$A207,FundingSource_Other,AS$1)+SUMIFS('CSW Programs'!$J$4:$J$500,'CSW Programs'!$D$4:$D$500,'Location Totals'!$A207,'CSW Programs'!$I$4:$I$500,'School Mailing Address'!$Q$7)</f>
        <v>0</v>
      </c>
      <c r="AT207" s="33">
        <f ca="1">SUMIFS(Amount_TI,Location_TI,$A207,FundingSource_TI,AT$1)+SUMIFS(Amount_CS,Location_CS,$A207,Fundingsource_CS,AT$1)+SUMIFS(Amount_ETL,Location_ETL,$A207,FundingSource_ETL,AT$1)+SUMIFS(Amount_Other,Location_Other,$A207,FundingSource_Other,AT$1)+SUMIFS('CSW Programs'!$J$4:$J$500,'CSW Programs'!$D$4:$D$500,'Location Totals'!$A207,'CSW Programs'!$I$4:$I$500,'Location Totals'!$AT$1)</f>
        <v>0</v>
      </c>
      <c r="AU207" s="33">
        <f ca="1">SUMIFS(Amount_TI,Location_TI,$A207,FundingSource_TI,AU$1)+SUMIFS(Amount_CS,Location_CS,$A207,Fundingsource_CS,AU$1)+SUMIFS(Amount_ETL,Location_ETL,$A207,FundingSource_ETL,AU$1)+SUMIFS(Amount_Other,Location_Other,$A207,FundingSource_Other,AU$1)+SUMIFS('CSW Programs'!$J$4:$J$500,'CSW Programs'!$D$4:$D$500,'Location Totals'!$A207,'CSW Programs'!$I$4:$I$500,'Location Totals'!$AU$1)</f>
        <v>0</v>
      </c>
      <c r="AV207" s="33">
        <f ca="1">SUMIFS(Amount_TI,Location_TI,$A207,FundingSource_TI,AV$1)+SUMIFS(Amount_CS,Location_CS,$A207,Fundingsource_CS,AV$1)+SUMIFS(Amount_ETL,Location_ETL,$A207,FundingSource_ETL,AV$1)+SUMIFS(Amount_Other,Location_Other,$A207,FundingSource_Other,AV$1)+SUMIFS('CSW Programs'!$J$4:$J$500,'CSW Programs'!$D$4:$D$500,'Location Totals'!$A207,'CSW Programs'!$I$4:$I$500,'Location Totals'!$AV$1)</f>
        <v>0</v>
      </c>
      <c r="AW207" s="33"/>
      <c r="BR207" s="32">
        <v>206</v>
      </c>
      <c r="BT207" s="32">
        <v>206</v>
      </c>
    </row>
    <row r="208" spans="1:72" hidden="1" x14ac:dyDescent="0.2">
      <c r="A208" s="17" t="e">
        <f ca="1">IF('Cover Page'!$C$17&lt;&gt;"YES",IF(HLOOKUP($BZ$1,'District Label'!A:GR,BR208,FALSE)="","",(HLOOKUP($BZ$1,'District Label'!A:GR,BR208,FALSE))),OFFSET('BOCES SELECT'!$CH$4:$CH$402,,,COUNTIF('BOCES SELECT'!E:E,"&gt;0")))</f>
        <v>#N/A</v>
      </c>
      <c r="B208" s="33">
        <f t="shared" ca="1" si="100"/>
        <v>0</v>
      </c>
      <c r="C208" s="33">
        <f t="shared" ca="1" si="101"/>
        <v>0</v>
      </c>
      <c r="D208" s="33">
        <f t="shared" ca="1" si="91"/>
        <v>0</v>
      </c>
      <c r="E208" s="33">
        <f t="shared" ca="1" si="91"/>
        <v>0</v>
      </c>
      <c r="F208" s="33">
        <f t="shared" ca="1" si="91"/>
        <v>0</v>
      </c>
      <c r="G208" s="33">
        <f t="shared" ca="1" si="91"/>
        <v>0</v>
      </c>
      <c r="H208" s="33">
        <f t="shared" ca="1" si="85"/>
        <v>0</v>
      </c>
      <c r="I208" s="33">
        <f t="shared" ca="1" si="91"/>
        <v>0</v>
      </c>
      <c r="J208" s="50">
        <f t="shared" ca="1" si="102"/>
        <v>0</v>
      </c>
      <c r="K208" s="33">
        <f t="shared" ca="1" si="106"/>
        <v>0</v>
      </c>
      <c r="L208" s="33">
        <f t="shared" ca="1" si="103"/>
        <v>0</v>
      </c>
      <c r="M208" s="33">
        <f t="shared" ca="1" si="107"/>
        <v>0</v>
      </c>
      <c r="N208" s="33">
        <f t="shared" ca="1" si="104"/>
        <v>0</v>
      </c>
      <c r="O208" s="33">
        <f t="shared" ca="1" si="105"/>
        <v>0</v>
      </c>
      <c r="P208" s="33">
        <f t="shared" ca="1" si="110"/>
        <v>0</v>
      </c>
      <c r="Q208" s="33">
        <f t="shared" ca="1" si="110"/>
        <v>0</v>
      </c>
      <c r="R208" s="33">
        <f t="shared" ca="1" si="110"/>
        <v>0</v>
      </c>
      <c r="S208" s="33">
        <f t="shared" ca="1" si="110"/>
        <v>0</v>
      </c>
      <c r="T208" s="33">
        <f t="shared" ca="1" si="109"/>
        <v>0</v>
      </c>
      <c r="U208" s="33">
        <f t="shared" ca="1" si="109"/>
        <v>0</v>
      </c>
      <c r="V208" s="33">
        <f t="shared" ca="1" si="109"/>
        <v>0</v>
      </c>
      <c r="W208" s="33">
        <f t="shared" ca="1" si="109"/>
        <v>0</v>
      </c>
      <c r="X208" s="33">
        <f t="shared" ca="1" si="109"/>
        <v>0</v>
      </c>
      <c r="Y208" s="33">
        <f t="shared" ca="1" si="109"/>
        <v>0</v>
      </c>
      <c r="Z208" s="33">
        <f t="shared" ca="1" si="109"/>
        <v>0</v>
      </c>
      <c r="AA208" s="33">
        <f t="shared" ca="1" si="109"/>
        <v>0</v>
      </c>
      <c r="AB208" s="33">
        <f t="shared" ca="1" si="108"/>
        <v>0</v>
      </c>
      <c r="AC208" s="33">
        <f t="shared" ca="1" si="108"/>
        <v>0</v>
      </c>
      <c r="AD208" s="33">
        <f t="shared" ca="1" si="108"/>
        <v>0</v>
      </c>
      <c r="AE208" s="33">
        <f t="shared" ca="1" si="111"/>
        <v>0</v>
      </c>
      <c r="AF208" s="33">
        <f t="shared" ca="1" si="111"/>
        <v>0</v>
      </c>
      <c r="AG208" s="33">
        <f t="shared" ca="1" si="111"/>
        <v>0</v>
      </c>
      <c r="AH208" s="33">
        <f t="shared" ca="1" si="111"/>
        <v>0</v>
      </c>
      <c r="AI208" s="33">
        <f t="shared" ca="1" si="111"/>
        <v>0</v>
      </c>
      <c r="AJ208" s="33">
        <f t="shared" ca="1" si="111"/>
        <v>0</v>
      </c>
      <c r="AK208" s="33">
        <f t="shared" ca="1" si="111"/>
        <v>0</v>
      </c>
      <c r="AL208" s="33">
        <f t="shared" ca="1" si="111"/>
        <v>0</v>
      </c>
      <c r="AM208" s="33">
        <f t="shared" ca="1" si="111"/>
        <v>0</v>
      </c>
      <c r="AN208" s="33">
        <f t="shared" ca="1" si="111"/>
        <v>0</v>
      </c>
      <c r="AO208" s="33">
        <f t="shared" ca="1" si="112"/>
        <v>0</v>
      </c>
      <c r="AP208" s="33">
        <f t="shared" ca="1" si="112"/>
        <v>0</v>
      </c>
      <c r="AQ208" s="33">
        <f ca="1">SUMIFS(Amount_TI,Location_TI,$A208,FundingSource_TI,AQ$1)+SUMIFS(Amount_CS,Location_CS,$A208,Fundingsource_CS,AQ$1)+SUMIFS(Amount_ETL,Location_ETL,$A208,FundingSource_ETL,AQ$1)+SUMIFS(Amount_Other,Location_Other,$A208,FundingSource_Other,AQ$1)+SUMIFS('CSW Programs'!$J$4:$J$500,'CSW Programs'!$D$4:$D$500,'Location Totals'!$A208,'CSW Programs'!$I$4:$I$500,'School Mailing Address'!$Q$5)</f>
        <v>0</v>
      </c>
      <c r="AR208" s="33">
        <f ca="1">SUMIFS(Amount_TI,Location_TI,$A208,FundingSource_TI,AR$1)+SUMIFS(Amount_CS,Location_CS,$A208,Fundingsource_CS,AR$1)+SUMIFS(Amount_ETL,Location_ETL,$A208,FundingSource_ETL,AR$1)+SUMIFS(Amount_Other,Location_Other,$A208,FundingSource_Other,AR$1)+SUMIFS('CSW Programs'!$J$4:$J$500,'CSW Programs'!$D$4:$D$500,'Location Totals'!$A208,'CSW Programs'!$I$4:$I$500,'School Mailing Address'!$Q$6)</f>
        <v>0</v>
      </c>
      <c r="AS208" s="33">
        <f ca="1">SUMIFS(Amount_TI,Location_TI,$A208,FundingSource_TI,AS$1)+SUMIFS(Amount_CS,Location_CS,$A208,Fundingsource_CS,AS$1)+SUMIFS(Amount_ETL,Location_ETL,$A208,FundingSource_ETL,AS$1)+SUMIFS(Amount_Other,Location_Other,$A208,FundingSource_Other,AS$1)+SUMIFS('CSW Programs'!$J$4:$J$500,'CSW Programs'!$D$4:$D$500,'Location Totals'!$A208,'CSW Programs'!$I$4:$I$500,'School Mailing Address'!$Q$7)</f>
        <v>0</v>
      </c>
      <c r="AT208" s="33">
        <f ca="1">SUMIFS(Amount_TI,Location_TI,$A208,FundingSource_TI,AT$1)+SUMIFS(Amount_CS,Location_CS,$A208,Fundingsource_CS,AT$1)+SUMIFS(Amount_ETL,Location_ETL,$A208,FundingSource_ETL,AT$1)+SUMIFS(Amount_Other,Location_Other,$A208,FundingSource_Other,AT$1)+SUMIFS('CSW Programs'!$J$4:$J$500,'CSW Programs'!$D$4:$D$500,'Location Totals'!$A208,'CSW Programs'!$I$4:$I$500,'Location Totals'!$AT$1)</f>
        <v>0</v>
      </c>
      <c r="AU208" s="33">
        <f ca="1">SUMIFS(Amount_TI,Location_TI,$A208,FundingSource_TI,AU$1)+SUMIFS(Amount_CS,Location_CS,$A208,Fundingsource_CS,AU$1)+SUMIFS(Amount_ETL,Location_ETL,$A208,FundingSource_ETL,AU$1)+SUMIFS(Amount_Other,Location_Other,$A208,FundingSource_Other,AU$1)+SUMIFS('CSW Programs'!$J$4:$J$500,'CSW Programs'!$D$4:$D$500,'Location Totals'!$A208,'CSW Programs'!$I$4:$I$500,'Location Totals'!$AU$1)</f>
        <v>0</v>
      </c>
      <c r="AV208" s="33">
        <f ca="1">SUMIFS(Amount_TI,Location_TI,$A208,FundingSource_TI,AV$1)+SUMIFS(Amount_CS,Location_CS,$A208,Fundingsource_CS,AV$1)+SUMIFS(Amount_ETL,Location_ETL,$A208,FundingSource_ETL,AV$1)+SUMIFS(Amount_Other,Location_Other,$A208,FundingSource_Other,AV$1)+SUMIFS('CSW Programs'!$J$4:$J$500,'CSW Programs'!$D$4:$D$500,'Location Totals'!$A208,'CSW Programs'!$I$4:$I$500,'Location Totals'!$AV$1)</f>
        <v>0</v>
      </c>
      <c r="AW208" s="33"/>
      <c r="BR208" s="32">
        <v>207</v>
      </c>
      <c r="BT208" s="32">
        <v>207</v>
      </c>
    </row>
    <row r="209" spans="1:72" hidden="1" x14ac:dyDescent="0.2">
      <c r="A209" s="17" t="e">
        <f ca="1">IF('Cover Page'!$C$17&lt;&gt;"YES",IF(HLOOKUP($BZ$1,'District Label'!A:GR,BR209,FALSE)="","",(HLOOKUP($BZ$1,'District Label'!A:GR,BR209,FALSE))),OFFSET('BOCES SELECT'!$CH$4:$CH$402,,,COUNTIF('BOCES SELECT'!E:E,"&gt;0")))</f>
        <v>#N/A</v>
      </c>
      <c r="B209" s="33">
        <f t="shared" ca="1" si="100"/>
        <v>0</v>
      </c>
      <c r="C209" s="33">
        <f t="shared" ca="1" si="101"/>
        <v>0</v>
      </c>
      <c r="D209" s="33">
        <f t="shared" ca="1" si="91"/>
        <v>0</v>
      </c>
      <c r="E209" s="33">
        <f t="shared" ca="1" si="91"/>
        <v>0</v>
      </c>
      <c r="F209" s="33">
        <f t="shared" ca="1" si="91"/>
        <v>0</v>
      </c>
      <c r="G209" s="33">
        <f t="shared" ca="1" si="91"/>
        <v>0</v>
      </c>
      <c r="H209" s="33">
        <f t="shared" ca="1" si="85"/>
        <v>0</v>
      </c>
      <c r="I209" s="33">
        <f t="shared" ca="1" si="91"/>
        <v>0</v>
      </c>
      <c r="J209" s="50">
        <f t="shared" ca="1" si="102"/>
        <v>0</v>
      </c>
      <c r="K209" s="33">
        <f t="shared" ca="1" si="106"/>
        <v>0</v>
      </c>
      <c r="L209" s="33">
        <f t="shared" ca="1" si="103"/>
        <v>0</v>
      </c>
      <c r="M209" s="33">
        <f t="shared" ca="1" si="107"/>
        <v>0</v>
      </c>
      <c r="N209" s="33">
        <f t="shared" ca="1" si="104"/>
        <v>0</v>
      </c>
      <c r="O209" s="33">
        <f t="shared" ca="1" si="105"/>
        <v>0</v>
      </c>
      <c r="P209" s="33">
        <f t="shared" ca="1" si="110"/>
        <v>0</v>
      </c>
      <c r="Q209" s="33">
        <f t="shared" ca="1" si="110"/>
        <v>0</v>
      </c>
      <c r="R209" s="33">
        <f t="shared" ca="1" si="110"/>
        <v>0</v>
      </c>
      <c r="S209" s="33">
        <f t="shared" ca="1" si="110"/>
        <v>0</v>
      </c>
      <c r="T209" s="33">
        <f t="shared" ca="1" si="109"/>
        <v>0</v>
      </c>
      <c r="U209" s="33">
        <f t="shared" ca="1" si="109"/>
        <v>0</v>
      </c>
      <c r="V209" s="33">
        <f t="shared" ca="1" si="109"/>
        <v>0</v>
      </c>
      <c r="W209" s="33">
        <f t="shared" ca="1" si="109"/>
        <v>0</v>
      </c>
      <c r="X209" s="33">
        <f t="shared" ca="1" si="109"/>
        <v>0</v>
      </c>
      <c r="Y209" s="33">
        <f t="shared" ca="1" si="109"/>
        <v>0</v>
      </c>
      <c r="Z209" s="33">
        <f t="shared" ca="1" si="109"/>
        <v>0</v>
      </c>
      <c r="AA209" s="33">
        <f t="shared" ca="1" si="109"/>
        <v>0</v>
      </c>
      <c r="AB209" s="33">
        <f t="shared" ca="1" si="108"/>
        <v>0</v>
      </c>
      <c r="AC209" s="33">
        <f t="shared" ca="1" si="108"/>
        <v>0</v>
      </c>
      <c r="AD209" s="33">
        <f t="shared" ca="1" si="108"/>
        <v>0</v>
      </c>
      <c r="AE209" s="33">
        <f t="shared" ca="1" si="111"/>
        <v>0</v>
      </c>
      <c r="AF209" s="33">
        <f t="shared" ca="1" si="111"/>
        <v>0</v>
      </c>
      <c r="AG209" s="33">
        <f t="shared" ca="1" si="111"/>
        <v>0</v>
      </c>
      <c r="AH209" s="33">
        <f t="shared" ca="1" si="111"/>
        <v>0</v>
      </c>
      <c r="AI209" s="33">
        <f t="shared" ca="1" si="111"/>
        <v>0</v>
      </c>
      <c r="AJ209" s="33">
        <f t="shared" ca="1" si="111"/>
        <v>0</v>
      </c>
      <c r="AK209" s="33">
        <f t="shared" ca="1" si="111"/>
        <v>0</v>
      </c>
      <c r="AL209" s="33">
        <f t="shared" ca="1" si="111"/>
        <v>0</v>
      </c>
      <c r="AM209" s="33">
        <f t="shared" ca="1" si="111"/>
        <v>0</v>
      </c>
      <c r="AN209" s="33">
        <f t="shared" ca="1" si="111"/>
        <v>0</v>
      </c>
      <c r="AO209" s="33">
        <f t="shared" ca="1" si="112"/>
        <v>0</v>
      </c>
      <c r="AP209" s="33">
        <f t="shared" ca="1" si="112"/>
        <v>0</v>
      </c>
      <c r="AQ209" s="33">
        <f ca="1">SUMIFS(Amount_TI,Location_TI,$A209,FundingSource_TI,AQ$1)+SUMIFS(Amount_CS,Location_CS,$A209,Fundingsource_CS,AQ$1)+SUMIFS(Amount_ETL,Location_ETL,$A209,FundingSource_ETL,AQ$1)+SUMIFS(Amount_Other,Location_Other,$A209,FundingSource_Other,AQ$1)+SUMIFS('CSW Programs'!$J$4:$J$500,'CSW Programs'!$D$4:$D$500,'Location Totals'!$A209,'CSW Programs'!$I$4:$I$500,'School Mailing Address'!$Q$5)</f>
        <v>0</v>
      </c>
      <c r="AR209" s="33">
        <f ca="1">SUMIFS(Amount_TI,Location_TI,$A209,FundingSource_TI,AR$1)+SUMIFS(Amount_CS,Location_CS,$A209,Fundingsource_CS,AR$1)+SUMIFS(Amount_ETL,Location_ETL,$A209,FundingSource_ETL,AR$1)+SUMIFS(Amount_Other,Location_Other,$A209,FundingSource_Other,AR$1)+SUMIFS('CSW Programs'!$J$4:$J$500,'CSW Programs'!$D$4:$D$500,'Location Totals'!$A209,'CSW Programs'!$I$4:$I$500,'School Mailing Address'!$Q$6)</f>
        <v>0</v>
      </c>
      <c r="AS209" s="33">
        <f ca="1">SUMIFS(Amount_TI,Location_TI,$A209,FundingSource_TI,AS$1)+SUMIFS(Amount_CS,Location_CS,$A209,Fundingsource_CS,AS$1)+SUMIFS(Amount_ETL,Location_ETL,$A209,FundingSource_ETL,AS$1)+SUMIFS(Amount_Other,Location_Other,$A209,FundingSource_Other,AS$1)+SUMIFS('CSW Programs'!$J$4:$J$500,'CSW Programs'!$D$4:$D$500,'Location Totals'!$A209,'CSW Programs'!$I$4:$I$500,'School Mailing Address'!$Q$7)</f>
        <v>0</v>
      </c>
      <c r="AT209" s="33">
        <f ca="1">SUMIFS(Amount_TI,Location_TI,$A209,FundingSource_TI,AT$1)+SUMIFS(Amount_CS,Location_CS,$A209,Fundingsource_CS,AT$1)+SUMIFS(Amount_ETL,Location_ETL,$A209,FundingSource_ETL,AT$1)+SUMIFS(Amount_Other,Location_Other,$A209,FundingSource_Other,AT$1)+SUMIFS('CSW Programs'!$J$4:$J$500,'CSW Programs'!$D$4:$D$500,'Location Totals'!$A209,'CSW Programs'!$I$4:$I$500,'Location Totals'!$AT$1)</f>
        <v>0</v>
      </c>
      <c r="AU209" s="33">
        <f ca="1">SUMIFS(Amount_TI,Location_TI,$A209,FundingSource_TI,AU$1)+SUMIFS(Amount_CS,Location_CS,$A209,Fundingsource_CS,AU$1)+SUMIFS(Amount_ETL,Location_ETL,$A209,FundingSource_ETL,AU$1)+SUMIFS(Amount_Other,Location_Other,$A209,FundingSource_Other,AU$1)+SUMIFS('CSW Programs'!$J$4:$J$500,'CSW Programs'!$D$4:$D$500,'Location Totals'!$A209,'CSW Programs'!$I$4:$I$500,'Location Totals'!$AU$1)</f>
        <v>0</v>
      </c>
      <c r="AV209" s="33">
        <f ca="1">SUMIFS(Amount_TI,Location_TI,$A209,FundingSource_TI,AV$1)+SUMIFS(Amount_CS,Location_CS,$A209,Fundingsource_CS,AV$1)+SUMIFS(Amount_ETL,Location_ETL,$A209,FundingSource_ETL,AV$1)+SUMIFS(Amount_Other,Location_Other,$A209,FundingSource_Other,AV$1)+SUMIFS('CSW Programs'!$J$4:$J$500,'CSW Programs'!$D$4:$D$500,'Location Totals'!$A209,'CSW Programs'!$I$4:$I$500,'Location Totals'!$AV$1)</f>
        <v>0</v>
      </c>
      <c r="AW209" s="33"/>
      <c r="BR209" s="32">
        <v>208</v>
      </c>
      <c r="BT209" s="32">
        <v>208</v>
      </c>
    </row>
    <row r="210" spans="1:72" hidden="1" x14ac:dyDescent="0.2">
      <c r="A210" s="17" t="e">
        <f ca="1">IF('Cover Page'!$C$17&lt;&gt;"YES",IF(HLOOKUP($BZ$1,'District Label'!A:GR,BR210,FALSE)="","",(HLOOKUP($BZ$1,'District Label'!A:GR,BR210,FALSE))),OFFSET('BOCES SELECT'!$CH$4:$CH$402,,,COUNTIF('BOCES SELECT'!E:E,"&gt;0")))</f>
        <v>#N/A</v>
      </c>
      <c r="B210" s="33">
        <f t="shared" ca="1" si="100"/>
        <v>0</v>
      </c>
      <c r="C210" s="33">
        <f t="shared" ca="1" si="101"/>
        <v>0</v>
      </c>
      <c r="D210" s="33">
        <f t="shared" ca="1" si="91"/>
        <v>0</v>
      </c>
      <c r="E210" s="33">
        <f t="shared" ca="1" si="91"/>
        <v>0</v>
      </c>
      <c r="F210" s="33">
        <f t="shared" ca="1" si="91"/>
        <v>0</v>
      </c>
      <c r="G210" s="33">
        <f t="shared" ca="1" si="91"/>
        <v>0</v>
      </c>
      <c r="H210" s="33">
        <f t="shared" ca="1" si="85"/>
        <v>0</v>
      </c>
      <c r="I210" s="33">
        <f t="shared" ca="1" si="91"/>
        <v>0</v>
      </c>
      <c r="J210" s="50">
        <f t="shared" ca="1" si="102"/>
        <v>0</v>
      </c>
      <c r="K210" s="33">
        <f t="shared" ca="1" si="106"/>
        <v>0</v>
      </c>
      <c r="L210" s="33">
        <f t="shared" ca="1" si="103"/>
        <v>0</v>
      </c>
      <c r="M210" s="33">
        <f t="shared" ca="1" si="107"/>
        <v>0</v>
      </c>
      <c r="N210" s="33">
        <f t="shared" ca="1" si="104"/>
        <v>0</v>
      </c>
      <c r="O210" s="33">
        <f t="shared" ca="1" si="105"/>
        <v>0</v>
      </c>
      <c r="P210" s="33">
        <f t="shared" ca="1" si="110"/>
        <v>0</v>
      </c>
      <c r="Q210" s="33">
        <f t="shared" ca="1" si="110"/>
        <v>0</v>
      </c>
      <c r="R210" s="33">
        <f t="shared" ca="1" si="110"/>
        <v>0</v>
      </c>
      <c r="S210" s="33">
        <f t="shared" ca="1" si="110"/>
        <v>0</v>
      </c>
      <c r="T210" s="33">
        <f t="shared" ca="1" si="109"/>
        <v>0</v>
      </c>
      <c r="U210" s="33">
        <f t="shared" ca="1" si="109"/>
        <v>0</v>
      </c>
      <c r="V210" s="33">
        <f t="shared" ca="1" si="109"/>
        <v>0</v>
      </c>
      <c r="W210" s="33">
        <f t="shared" ca="1" si="109"/>
        <v>0</v>
      </c>
      <c r="X210" s="33">
        <f t="shared" ca="1" si="109"/>
        <v>0</v>
      </c>
      <c r="Y210" s="33">
        <f t="shared" ca="1" si="109"/>
        <v>0</v>
      </c>
      <c r="Z210" s="33">
        <f t="shared" ca="1" si="109"/>
        <v>0</v>
      </c>
      <c r="AA210" s="33">
        <f t="shared" ca="1" si="109"/>
        <v>0</v>
      </c>
      <c r="AB210" s="33">
        <f t="shared" ca="1" si="108"/>
        <v>0</v>
      </c>
      <c r="AC210" s="33">
        <f t="shared" ca="1" si="108"/>
        <v>0</v>
      </c>
      <c r="AD210" s="33">
        <f t="shared" ca="1" si="108"/>
        <v>0</v>
      </c>
      <c r="AE210" s="33">
        <f t="shared" ca="1" si="111"/>
        <v>0</v>
      </c>
      <c r="AF210" s="33">
        <f t="shared" ca="1" si="111"/>
        <v>0</v>
      </c>
      <c r="AG210" s="33">
        <f t="shared" ca="1" si="111"/>
        <v>0</v>
      </c>
      <c r="AH210" s="33">
        <f t="shared" ca="1" si="111"/>
        <v>0</v>
      </c>
      <c r="AI210" s="33">
        <f t="shared" ca="1" si="111"/>
        <v>0</v>
      </c>
      <c r="AJ210" s="33">
        <f t="shared" ca="1" si="111"/>
        <v>0</v>
      </c>
      <c r="AK210" s="33">
        <f t="shared" ca="1" si="111"/>
        <v>0</v>
      </c>
      <c r="AL210" s="33">
        <f t="shared" ca="1" si="111"/>
        <v>0</v>
      </c>
      <c r="AM210" s="33">
        <f t="shared" ca="1" si="111"/>
        <v>0</v>
      </c>
      <c r="AN210" s="33">
        <f t="shared" ca="1" si="111"/>
        <v>0</v>
      </c>
      <c r="AO210" s="33">
        <f t="shared" ca="1" si="112"/>
        <v>0</v>
      </c>
      <c r="AP210" s="33">
        <f t="shared" ca="1" si="112"/>
        <v>0</v>
      </c>
      <c r="AQ210" s="33">
        <f ca="1">SUMIFS(Amount_TI,Location_TI,$A210,FundingSource_TI,AQ$1)+SUMIFS(Amount_CS,Location_CS,$A210,Fundingsource_CS,AQ$1)+SUMIFS(Amount_ETL,Location_ETL,$A210,FundingSource_ETL,AQ$1)+SUMIFS(Amount_Other,Location_Other,$A210,FundingSource_Other,AQ$1)+SUMIFS('CSW Programs'!$J$4:$J$500,'CSW Programs'!$D$4:$D$500,'Location Totals'!$A210,'CSW Programs'!$I$4:$I$500,'School Mailing Address'!$Q$5)</f>
        <v>0</v>
      </c>
      <c r="AR210" s="33">
        <f ca="1">SUMIFS(Amount_TI,Location_TI,$A210,FundingSource_TI,AR$1)+SUMIFS(Amount_CS,Location_CS,$A210,Fundingsource_CS,AR$1)+SUMIFS(Amount_ETL,Location_ETL,$A210,FundingSource_ETL,AR$1)+SUMIFS(Amount_Other,Location_Other,$A210,FundingSource_Other,AR$1)+SUMIFS('CSW Programs'!$J$4:$J$500,'CSW Programs'!$D$4:$D$500,'Location Totals'!$A210,'CSW Programs'!$I$4:$I$500,'School Mailing Address'!$Q$6)</f>
        <v>0</v>
      </c>
      <c r="AS210" s="33">
        <f ca="1">SUMIFS(Amount_TI,Location_TI,$A210,FundingSource_TI,AS$1)+SUMIFS(Amount_CS,Location_CS,$A210,Fundingsource_CS,AS$1)+SUMIFS(Amount_ETL,Location_ETL,$A210,FundingSource_ETL,AS$1)+SUMIFS(Amount_Other,Location_Other,$A210,FundingSource_Other,AS$1)+SUMIFS('CSW Programs'!$J$4:$J$500,'CSW Programs'!$D$4:$D$500,'Location Totals'!$A210,'CSW Programs'!$I$4:$I$500,'School Mailing Address'!$Q$7)</f>
        <v>0</v>
      </c>
      <c r="AT210" s="33">
        <f ca="1">SUMIFS(Amount_TI,Location_TI,$A210,FundingSource_TI,AT$1)+SUMIFS(Amount_CS,Location_CS,$A210,Fundingsource_CS,AT$1)+SUMIFS(Amount_ETL,Location_ETL,$A210,FundingSource_ETL,AT$1)+SUMIFS(Amount_Other,Location_Other,$A210,FundingSource_Other,AT$1)+SUMIFS('CSW Programs'!$J$4:$J$500,'CSW Programs'!$D$4:$D$500,'Location Totals'!$A210,'CSW Programs'!$I$4:$I$500,'Location Totals'!$AT$1)</f>
        <v>0</v>
      </c>
      <c r="AU210" s="33">
        <f ca="1">SUMIFS(Amount_TI,Location_TI,$A210,FundingSource_TI,AU$1)+SUMIFS(Amount_CS,Location_CS,$A210,Fundingsource_CS,AU$1)+SUMIFS(Amount_ETL,Location_ETL,$A210,FundingSource_ETL,AU$1)+SUMIFS(Amount_Other,Location_Other,$A210,FundingSource_Other,AU$1)+SUMIFS('CSW Programs'!$J$4:$J$500,'CSW Programs'!$D$4:$D$500,'Location Totals'!$A210,'CSW Programs'!$I$4:$I$500,'Location Totals'!$AU$1)</f>
        <v>0</v>
      </c>
      <c r="AV210" s="33">
        <f ca="1">SUMIFS(Amount_TI,Location_TI,$A210,FundingSource_TI,AV$1)+SUMIFS(Amount_CS,Location_CS,$A210,Fundingsource_CS,AV$1)+SUMIFS(Amount_ETL,Location_ETL,$A210,FundingSource_ETL,AV$1)+SUMIFS(Amount_Other,Location_Other,$A210,FundingSource_Other,AV$1)+SUMIFS('CSW Programs'!$J$4:$J$500,'CSW Programs'!$D$4:$D$500,'Location Totals'!$A210,'CSW Programs'!$I$4:$I$500,'Location Totals'!$AV$1)</f>
        <v>0</v>
      </c>
      <c r="AW210" s="33"/>
      <c r="BR210" s="32">
        <v>209</v>
      </c>
      <c r="BT210" s="32">
        <v>209</v>
      </c>
    </row>
    <row r="211" spans="1:72" hidden="1" x14ac:dyDescent="0.2">
      <c r="A211" s="17" t="e">
        <f ca="1">IF('Cover Page'!$C$17&lt;&gt;"YES",IF(HLOOKUP($BZ$1,'District Label'!A:GR,BR211,FALSE)="","",(HLOOKUP($BZ$1,'District Label'!A:GR,BR211,FALSE))),OFFSET('BOCES SELECT'!$CH$4:$CH$402,,,COUNTIF('BOCES SELECT'!E:E,"&gt;0")))</f>
        <v>#N/A</v>
      </c>
      <c r="B211" s="33">
        <f t="shared" ca="1" si="100"/>
        <v>0</v>
      </c>
      <c r="C211" s="33">
        <f t="shared" ca="1" si="101"/>
        <v>0</v>
      </c>
      <c r="D211" s="33">
        <f t="shared" ca="1" si="91"/>
        <v>0</v>
      </c>
      <c r="E211" s="33">
        <f t="shared" ca="1" si="91"/>
        <v>0</v>
      </c>
      <c r="F211" s="33">
        <f t="shared" ca="1" si="91"/>
        <v>0</v>
      </c>
      <c r="G211" s="33">
        <f t="shared" ca="1" si="91"/>
        <v>0</v>
      </c>
      <c r="H211" s="33">
        <f t="shared" ca="1" si="85"/>
        <v>0</v>
      </c>
      <c r="I211" s="33">
        <f t="shared" ca="1" si="91"/>
        <v>0</v>
      </c>
      <c r="J211" s="50">
        <f t="shared" ca="1" si="102"/>
        <v>0</v>
      </c>
      <c r="K211" s="33">
        <f t="shared" ca="1" si="106"/>
        <v>0</v>
      </c>
      <c r="L211" s="33">
        <f t="shared" ca="1" si="103"/>
        <v>0</v>
      </c>
      <c r="M211" s="33">
        <f t="shared" ca="1" si="107"/>
        <v>0</v>
      </c>
      <c r="N211" s="33">
        <f t="shared" ca="1" si="104"/>
        <v>0</v>
      </c>
      <c r="O211" s="33">
        <f t="shared" ca="1" si="105"/>
        <v>0</v>
      </c>
      <c r="P211" s="33">
        <f t="shared" ca="1" si="110"/>
        <v>0</v>
      </c>
      <c r="Q211" s="33">
        <f t="shared" ca="1" si="110"/>
        <v>0</v>
      </c>
      <c r="R211" s="33">
        <f t="shared" ca="1" si="110"/>
        <v>0</v>
      </c>
      <c r="S211" s="33">
        <f t="shared" ca="1" si="110"/>
        <v>0</v>
      </c>
      <c r="T211" s="33">
        <f t="shared" ca="1" si="109"/>
        <v>0</v>
      </c>
      <c r="U211" s="33">
        <f t="shared" ca="1" si="109"/>
        <v>0</v>
      </c>
      <c r="V211" s="33">
        <f t="shared" ca="1" si="109"/>
        <v>0</v>
      </c>
      <c r="W211" s="33">
        <f t="shared" ca="1" si="109"/>
        <v>0</v>
      </c>
      <c r="X211" s="33">
        <f t="shared" ca="1" si="109"/>
        <v>0</v>
      </c>
      <c r="Y211" s="33">
        <f t="shared" ca="1" si="109"/>
        <v>0</v>
      </c>
      <c r="Z211" s="33">
        <f t="shared" ca="1" si="109"/>
        <v>0</v>
      </c>
      <c r="AA211" s="33">
        <f t="shared" ca="1" si="109"/>
        <v>0</v>
      </c>
      <c r="AB211" s="33">
        <f t="shared" ca="1" si="108"/>
        <v>0</v>
      </c>
      <c r="AC211" s="33">
        <f t="shared" ca="1" si="108"/>
        <v>0</v>
      </c>
      <c r="AD211" s="33">
        <f t="shared" ca="1" si="108"/>
        <v>0</v>
      </c>
      <c r="AE211" s="33">
        <f t="shared" ca="1" si="111"/>
        <v>0</v>
      </c>
      <c r="AF211" s="33">
        <f t="shared" ca="1" si="111"/>
        <v>0</v>
      </c>
      <c r="AG211" s="33">
        <f t="shared" ca="1" si="111"/>
        <v>0</v>
      </c>
      <c r="AH211" s="33">
        <f t="shared" ca="1" si="111"/>
        <v>0</v>
      </c>
      <c r="AI211" s="33">
        <f t="shared" ca="1" si="111"/>
        <v>0</v>
      </c>
      <c r="AJ211" s="33">
        <f t="shared" ca="1" si="111"/>
        <v>0</v>
      </c>
      <c r="AK211" s="33">
        <f t="shared" ca="1" si="111"/>
        <v>0</v>
      </c>
      <c r="AL211" s="33">
        <f t="shared" ca="1" si="111"/>
        <v>0</v>
      </c>
      <c r="AM211" s="33">
        <f t="shared" ca="1" si="111"/>
        <v>0</v>
      </c>
      <c r="AN211" s="33">
        <f t="shared" ca="1" si="111"/>
        <v>0</v>
      </c>
      <c r="AO211" s="33">
        <f t="shared" ca="1" si="112"/>
        <v>0</v>
      </c>
      <c r="AP211" s="33">
        <f t="shared" ca="1" si="112"/>
        <v>0</v>
      </c>
      <c r="AQ211" s="33">
        <f ca="1">SUMIFS(Amount_TI,Location_TI,$A211,FundingSource_TI,AQ$1)+SUMIFS(Amount_CS,Location_CS,$A211,Fundingsource_CS,AQ$1)+SUMIFS(Amount_ETL,Location_ETL,$A211,FundingSource_ETL,AQ$1)+SUMIFS(Amount_Other,Location_Other,$A211,FundingSource_Other,AQ$1)+SUMIFS('CSW Programs'!$J$4:$J$500,'CSW Programs'!$D$4:$D$500,'Location Totals'!$A211,'CSW Programs'!$I$4:$I$500,'School Mailing Address'!$Q$5)</f>
        <v>0</v>
      </c>
      <c r="AR211" s="33">
        <f ca="1">SUMIFS(Amount_TI,Location_TI,$A211,FundingSource_TI,AR$1)+SUMIFS(Amount_CS,Location_CS,$A211,Fundingsource_CS,AR$1)+SUMIFS(Amount_ETL,Location_ETL,$A211,FundingSource_ETL,AR$1)+SUMIFS(Amount_Other,Location_Other,$A211,FundingSource_Other,AR$1)+SUMIFS('CSW Programs'!$J$4:$J$500,'CSW Programs'!$D$4:$D$500,'Location Totals'!$A211,'CSW Programs'!$I$4:$I$500,'School Mailing Address'!$Q$6)</f>
        <v>0</v>
      </c>
      <c r="AS211" s="33">
        <f ca="1">SUMIFS(Amount_TI,Location_TI,$A211,FundingSource_TI,AS$1)+SUMIFS(Amount_CS,Location_CS,$A211,Fundingsource_CS,AS$1)+SUMIFS(Amount_ETL,Location_ETL,$A211,FundingSource_ETL,AS$1)+SUMIFS(Amount_Other,Location_Other,$A211,FundingSource_Other,AS$1)+SUMIFS('CSW Programs'!$J$4:$J$500,'CSW Programs'!$D$4:$D$500,'Location Totals'!$A211,'CSW Programs'!$I$4:$I$500,'School Mailing Address'!$Q$7)</f>
        <v>0</v>
      </c>
      <c r="AT211" s="33">
        <f ca="1">SUMIFS(Amount_TI,Location_TI,$A211,FundingSource_TI,AT$1)+SUMIFS(Amount_CS,Location_CS,$A211,Fundingsource_CS,AT$1)+SUMIFS(Amount_ETL,Location_ETL,$A211,FundingSource_ETL,AT$1)+SUMIFS(Amount_Other,Location_Other,$A211,FundingSource_Other,AT$1)+SUMIFS('CSW Programs'!$J$4:$J$500,'CSW Programs'!$D$4:$D$500,'Location Totals'!$A211,'CSW Programs'!$I$4:$I$500,'Location Totals'!$AT$1)</f>
        <v>0</v>
      </c>
      <c r="AU211" s="33">
        <f ca="1">SUMIFS(Amount_TI,Location_TI,$A211,FundingSource_TI,AU$1)+SUMIFS(Amount_CS,Location_CS,$A211,Fundingsource_CS,AU$1)+SUMIFS(Amount_ETL,Location_ETL,$A211,FundingSource_ETL,AU$1)+SUMIFS(Amount_Other,Location_Other,$A211,FundingSource_Other,AU$1)+SUMIFS('CSW Programs'!$J$4:$J$500,'CSW Programs'!$D$4:$D$500,'Location Totals'!$A211,'CSW Programs'!$I$4:$I$500,'Location Totals'!$AU$1)</f>
        <v>0</v>
      </c>
      <c r="AV211" s="33">
        <f ca="1">SUMIFS(Amount_TI,Location_TI,$A211,FundingSource_TI,AV$1)+SUMIFS(Amount_CS,Location_CS,$A211,Fundingsource_CS,AV$1)+SUMIFS(Amount_ETL,Location_ETL,$A211,FundingSource_ETL,AV$1)+SUMIFS(Amount_Other,Location_Other,$A211,FundingSource_Other,AV$1)+SUMIFS('CSW Programs'!$J$4:$J$500,'CSW Programs'!$D$4:$D$500,'Location Totals'!$A211,'CSW Programs'!$I$4:$I$500,'Location Totals'!$AV$1)</f>
        <v>0</v>
      </c>
      <c r="AW211" s="33"/>
      <c r="BR211" s="32">
        <v>210</v>
      </c>
      <c r="BT211" s="32">
        <v>210</v>
      </c>
    </row>
    <row r="212" spans="1:72" hidden="1" x14ac:dyDescent="0.2">
      <c r="A212" s="17" t="e">
        <f ca="1">IF('Cover Page'!$C$17&lt;&gt;"YES",IF(HLOOKUP($BZ$1,'District Label'!A:GR,BR212,FALSE)="","",(HLOOKUP($BZ$1,'District Label'!A:GR,BR212,FALSE))),OFFSET('BOCES SELECT'!$CH$4:$CH$402,,,COUNTIF('BOCES SELECT'!E:E,"&gt;0")))</f>
        <v>#N/A</v>
      </c>
      <c r="B212" s="33">
        <f t="shared" ca="1" si="100"/>
        <v>0</v>
      </c>
      <c r="C212" s="33">
        <f t="shared" ca="1" si="101"/>
        <v>0</v>
      </c>
      <c r="D212" s="33">
        <f t="shared" ca="1" si="91"/>
        <v>0</v>
      </c>
      <c r="E212" s="33">
        <f t="shared" ca="1" si="91"/>
        <v>0</v>
      </c>
      <c r="F212" s="33">
        <f t="shared" ca="1" si="91"/>
        <v>0</v>
      </c>
      <c r="G212" s="33">
        <f t="shared" ca="1" si="91"/>
        <v>0</v>
      </c>
      <c r="H212" s="33">
        <f t="shared" ref="H212:H274" ca="1" si="113">SUMIFS(Amount_TI,Location_TI,$A212,source_ti,H$1)+SUMIFS(Amount_CS,Location_CS,$A212,source_cs,H$1)+SUMIFS(Amount_ETL,Location_ETL,$A212,source_etl,H$1)+SUMIFS(Amount_Other,Location_Other,$A212,source_other,H$1)+SUMIFS(Amount_SW,Location_SW,$A212,FundingSource_SW,H$1)</f>
        <v>0</v>
      </c>
      <c r="I212" s="33">
        <f t="shared" ca="1" si="91"/>
        <v>0</v>
      </c>
      <c r="J212" s="50">
        <f t="shared" ca="1" si="102"/>
        <v>0</v>
      </c>
      <c r="K212" s="33">
        <f t="shared" ca="1" si="106"/>
        <v>0</v>
      </c>
      <c r="L212" s="33">
        <f t="shared" ca="1" si="103"/>
        <v>0</v>
      </c>
      <c r="M212" s="33">
        <f t="shared" ca="1" si="107"/>
        <v>0</v>
      </c>
      <c r="N212" s="33">
        <f t="shared" ca="1" si="104"/>
        <v>0</v>
      </c>
      <c r="O212" s="33">
        <f t="shared" ca="1" si="105"/>
        <v>0</v>
      </c>
      <c r="P212" s="33">
        <f t="shared" ca="1" si="110"/>
        <v>0</v>
      </c>
      <c r="Q212" s="33">
        <f t="shared" ca="1" si="110"/>
        <v>0</v>
      </c>
      <c r="R212" s="33">
        <f t="shared" ca="1" si="110"/>
        <v>0</v>
      </c>
      <c r="S212" s="33">
        <f t="shared" ca="1" si="110"/>
        <v>0</v>
      </c>
      <c r="T212" s="33">
        <f t="shared" ca="1" si="109"/>
        <v>0</v>
      </c>
      <c r="U212" s="33">
        <f t="shared" ca="1" si="109"/>
        <v>0</v>
      </c>
      <c r="V212" s="33">
        <f t="shared" ca="1" si="109"/>
        <v>0</v>
      </c>
      <c r="W212" s="33">
        <f t="shared" ca="1" si="109"/>
        <v>0</v>
      </c>
      <c r="X212" s="33">
        <f t="shared" ca="1" si="109"/>
        <v>0</v>
      </c>
      <c r="Y212" s="33">
        <f t="shared" ca="1" si="109"/>
        <v>0</v>
      </c>
      <c r="Z212" s="33">
        <f t="shared" ca="1" si="109"/>
        <v>0</v>
      </c>
      <c r="AA212" s="33">
        <f t="shared" ca="1" si="109"/>
        <v>0</v>
      </c>
      <c r="AB212" s="33">
        <f t="shared" ca="1" si="108"/>
        <v>0</v>
      </c>
      <c r="AC212" s="33">
        <f t="shared" ca="1" si="108"/>
        <v>0</v>
      </c>
      <c r="AD212" s="33">
        <f t="shared" ca="1" si="108"/>
        <v>0</v>
      </c>
      <c r="AE212" s="33">
        <f t="shared" ca="1" si="111"/>
        <v>0</v>
      </c>
      <c r="AF212" s="33">
        <f t="shared" ca="1" si="111"/>
        <v>0</v>
      </c>
      <c r="AG212" s="33">
        <f t="shared" ca="1" si="111"/>
        <v>0</v>
      </c>
      <c r="AH212" s="33">
        <f t="shared" ca="1" si="111"/>
        <v>0</v>
      </c>
      <c r="AI212" s="33">
        <f t="shared" ca="1" si="111"/>
        <v>0</v>
      </c>
      <c r="AJ212" s="33">
        <f t="shared" ca="1" si="111"/>
        <v>0</v>
      </c>
      <c r="AK212" s="33">
        <f t="shared" ca="1" si="111"/>
        <v>0</v>
      </c>
      <c r="AL212" s="33">
        <f t="shared" ca="1" si="111"/>
        <v>0</v>
      </c>
      <c r="AM212" s="33">
        <f t="shared" ca="1" si="111"/>
        <v>0</v>
      </c>
      <c r="AN212" s="33">
        <f t="shared" ca="1" si="111"/>
        <v>0</v>
      </c>
      <c r="AO212" s="33">
        <f t="shared" ca="1" si="112"/>
        <v>0</v>
      </c>
      <c r="AP212" s="33">
        <f t="shared" ca="1" si="112"/>
        <v>0</v>
      </c>
      <c r="AQ212" s="33">
        <f ca="1">SUMIFS(Amount_TI,Location_TI,$A212,FundingSource_TI,AQ$1)+SUMIFS(Amount_CS,Location_CS,$A212,Fundingsource_CS,AQ$1)+SUMIFS(Amount_ETL,Location_ETL,$A212,FundingSource_ETL,AQ$1)+SUMIFS(Amount_Other,Location_Other,$A212,FundingSource_Other,AQ$1)+SUMIFS('CSW Programs'!$J$4:$J$500,'CSW Programs'!$D$4:$D$500,'Location Totals'!$A212,'CSW Programs'!$I$4:$I$500,'School Mailing Address'!$Q$5)</f>
        <v>0</v>
      </c>
      <c r="AR212" s="33">
        <f ca="1">SUMIFS(Amount_TI,Location_TI,$A212,FundingSource_TI,AR$1)+SUMIFS(Amount_CS,Location_CS,$A212,Fundingsource_CS,AR$1)+SUMIFS(Amount_ETL,Location_ETL,$A212,FundingSource_ETL,AR$1)+SUMIFS(Amount_Other,Location_Other,$A212,FundingSource_Other,AR$1)+SUMIFS('CSW Programs'!$J$4:$J$500,'CSW Programs'!$D$4:$D$500,'Location Totals'!$A212,'CSW Programs'!$I$4:$I$500,'School Mailing Address'!$Q$6)</f>
        <v>0</v>
      </c>
      <c r="AS212" s="33">
        <f ca="1">SUMIFS(Amount_TI,Location_TI,$A212,FundingSource_TI,AS$1)+SUMIFS(Amount_CS,Location_CS,$A212,Fundingsource_CS,AS$1)+SUMIFS(Amount_ETL,Location_ETL,$A212,FundingSource_ETL,AS$1)+SUMIFS(Amount_Other,Location_Other,$A212,FundingSource_Other,AS$1)+SUMIFS('CSW Programs'!$J$4:$J$500,'CSW Programs'!$D$4:$D$500,'Location Totals'!$A212,'CSW Programs'!$I$4:$I$500,'School Mailing Address'!$Q$7)</f>
        <v>0</v>
      </c>
      <c r="AT212" s="33">
        <f ca="1">SUMIFS(Amount_TI,Location_TI,$A212,FundingSource_TI,AT$1)+SUMIFS(Amount_CS,Location_CS,$A212,Fundingsource_CS,AT$1)+SUMIFS(Amount_ETL,Location_ETL,$A212,FundingSource_ETL,AT$1)+SUMIFS(Amount_Other,Location_Other,$A212,FundingSource_Other,AT$1)+SUMIFS('CSW Programs'!$J$4:$J$500,'CSW Programs'!$D$4:$D$500,'Location Totals'!$A212,'CSW Programs'!$I$4:$I$500,'Location Totals'!$AT$1)</f>
        <v>0</v>
      </c>
      <c r="AU212" s="33">
        <f ca="1">SUMIFS(Amount_TI,Location_TI,$A212,FundingSource_TI,AU$1)+SUMIFS(Amount_CS,Location_CS,$A212,Fundingsource_CS,AU$1)+SUMIFS(Amount_ETL,Location_ETL,$A212,FundingSource_ETL,AU$1)+SUMIFS(Amount_Other,Location_Other,$A212,FundingSource_Other,AU$1)+SUMIFS('CSW Programs'!$J$4:$J$500,'CSW Programs'!$D$4:$D$500,'Location Totals'!$A212,'CSW Programs'!$I$4:$I$500,'Location Totals'!$AU$1)</f>
        <v>0</v>
      </c>
      <c r="AV212" s="33">
        <f ca="1">SUMIFS(Amount_TI,Location_TI,$A212,FundingSource_TI,AV$1)+SUMIFS(Amount_CS,Location_CS,$A212,Fundingsource_CS,AV$1)+SUMIFS(Amount_ETL,Location_ETL,$A212,FundingSource_ETL,AV$1)+SUMIFS(Amount_Other,Location_Other,$A212,FundingSource_Other,AV$1)+SUMIFS('CSW Programs'!$J$4:$J$500,'CSW Programs'!$D$4:$D$500,'Location Totals'!$A212,'CSW Programs'!$I$4:$I$500,'Location Totals'!$AV$1)</f>
        <v>0</v>
      </c>
      <c r="AW212" s="33"/>
      <c r="BR212" s="32">
        <v>211</v>
      </c>
      <c r="BT212" s="32">
        <v>211</v>
      </c>
    </row>
    <row r="213" spans="1:72" hidden="1" x14ac:dyDescent="0.2">
      <c r="A213" s="17" t="e">
        <f ca="1">IF('Cover Page'!$C$17&lt;&gt;"YES",IF(HLOOKUP($BZ$1,'District Label'!A:GR,BR213,FALSE)="","",(HLOOKUP($BZ$1,'District Label'!A:GR,BR213,FALSE))),OFFSET('BOCES SELECT'!$CH$4:$CH$402,,,COUNTIF('BOCES SELECT'!E:E,"&gt;0")))</f>
        <v>#N/A</v>
      </c>
      <c r="B213" s="33">
        <f t="shared" ca="1" si="100"/>
        <v>0</v>
      </c>
      <c r="C213" s="33">
        <f t="shared" ca="1" si="101"/>
        <v>0</v>
      </c>
      <c r="D213" s="33">
        <f t="shared" ca="1" si="91"/>
        <v>0</v>
      </c>
      <c r="E213" s="33">
        <f t="shared" ca="1" si="91"/>
        <v>0</v>
      </c>
      <c r="F213" s="33">
        <f t="shared" ca="1" si="91"/>
        <v>0</v>
      </c>
      <c r="G213" s="33">
        <f t="shared" ca="1" si="91"/>
        <v>0</v>
      </c>
      <c r="H213" s="33">
        <f t="shared" ca="1" si="113"/>
        <v>0</v>
      </c>
      <c r="I213" s="33">
        <f t="shared" ca="1" si="91"/>
        <v>0</v>
      </c>
      <c r="J213" s="50">
        <f t="shared" ca="1" si="102"/>
        <v>0</v>
      </c>
      <c r="K213" s="33">
        <f t="shared" ca="1" si="106"/>
        <v>0</v>
      </c>
      <c r="L213" s="33">
        <f t="shared" ca="1" si="103"/>
        <v>0</v>
      </c>
      <c r="M213" s="33">
        <f t="shared" ca="1" si="107"/>
        <v>0</v>
      </c>
      <c r="N213" s="33">
        <f t="shared" ca="1" si="104"/>
        <v>0</v>
      </c>
      <c r="O213" s="33">
        <f t="shared" ca="1" si="105"/>
        <v>0</v>
      </c>
      <c r="P213" s="33">
        <f t="shared" ca="1" si="110"/>
        <v>0</v>
      </c>
      <c r="Q213" s="33">
        <f t="shared" ca="1" si="110"/>
        <v>0</v>
      </c>
      <c r="R213" s="33">
        <f t="shared" ca="1" si="110"/>
        <v>0</v>
      </c>
      <c r="S213" s="33">
        <f t="shared" ca="1" si="110"/>
        <v>0</v>
      </c>
      <c r="T213" s="33">
        <f t="shared" ca="1" si="109"/>
        <v>0</v>
      </c>
      <c r="U213" s="33">
        <f t="shared" ca="1" si="109"/>
        <v>0</v>
      </c>
      <c r="V213" s="33">
        <f t="shared" ca="1" si="109"/>
        <v>0</v>
      </c>
      <c r="W213" s="33">
        <f t="shared" ca="1" si="109"/>
        <v>0</v>
      </c>
      <c r="X213" s="33">
        <f t="shared" ca="1" si="109"/>
        <v>0</v>
      </c>
      <c r="Y213" s="33">
        <f t="shared" ca="1" si="109"/>
        <v>0</v>
      </c>
      <c r="Z213" s="33">
        <f t="shared" ca="1" si="109"/>
        <v>0</v>
      </c>
      <c r="AA213" s="33">
        <f t="shared" ca="1" si="109"/>
        <v>0</v>
      </c>
      <c r="AB213" s="33">
        <f t="shared" ca="1" si="108"/>
        <v>0</v>
      </c>
      <c r="AC213" s="33">
        <f t="shared" ca="1" si="108"/>
        <v>0</v>
      </c>
      <c r="AD213" s="33">
        <f t="shared" ca="1" si="108"/>
        <v>0</v>
      </c>
      <c r="AE213" s="33">
        <f t="shared" ca="1" si="111"/>
        <v>0</v>
      </c>
      <c r="AF213" s="33">
        <f t="shared" ca="1" si="111"/>
        <v>0</v>
      </c>
      <c r="AG213" s="33">
        <f t="shared" ca="1" si="111"/>
        <v>0</v>
      </c>
      <c r="AH213" s="33">
        <f t="shared" ca="1" si="111"/>
        <v>0</v>
      </c>
      <c r="AI213" s="33">
        <f t="shared" ca="1" si="111"/>
        <v>0</v>
      </c>
      <c r="AJ213" s="33">
        <f t="shared" ca="1" si="111"/>
        <v>0</v>
      </c>
      <c r="AK213" s="33">
        <f t="shared" ca="1" si="111"/>
        <v>0</v>
      </c>
      <c r="AL213" s="33">
        <f t="shared" ca="1" si="111"/>
        <v>0</v>
      </c>
      <c r="AM213" s="33">
        <f t="shared" ca="1" si="111"/>
        <v>0</v>
      </c>
      <c r="AN213" s="33">
        <f t="shared" ca="1" si="111"/>
        <v>0</v>
      </c>
      <c r="AO213" s="33">
        <f t="shared" ca="1" si="112"/>
        <v>0</v>
      </c>
      <c r="AP213" s="33">
        <f t="shared" ca="1" si="112"/>
        <v>0</v>
      </c>
      <c r="AQ213" s="33">
        <f ca="1">SUMIFS(Amount_TI,Location_TI,$A213,FundingSource_TI,AQ$1)+SUMIFS(Amount_CS,Location_CS,$A213,Fundingsource_CS,AQ$1)+SUMIFS(Amount_ETL,Location_ETL,$A213,FundingSource_ETL,AQ$1)+SUMIFS(Amount_Other,Location_Other,$A213,FundingSource_Other,AQ$1)+SUMIFS('CSW Programs'!$J$4:$J$500,'CSW Programs'!$D$4:$D$500,'Location Totals'!$A213,'CSW Programs'!$I$4:$I$500,'School Mailing Address'!$Q$5)</f>
        <v>0</v>
      </c>
      <c r="AR213" s="33">
        <f ca="1">SUMIFS(Amount_TI,Location_TI,$A213,FundingSource_TI,AR$1)+SUMIFS(Amount_CS,Location_CS,$A213,Fundingsource_CS,AR$1)+SUMIFS(Amount_ETL,Location_ETL,$A213,FundingSource_ETL,AR$1)+SUMIFS(Amount_Other,Location_Other,$A213,FundingSource_Other,AR$1)+SUMIFS('CSW Programs'!$J$4:$J$500,'CSW Programs'!$D$4:$D$500,'Location Totals'!$A213,'CSW Programs'!$I$4:$I$500,'School Mailing Address'!$Q$6)</f>
        <v>0</v>
      </c>
      <c r="AS213" s="33">
        <f ca="1">SUMIFS(Amount_TI,Location_TI,$A213,FundingSource_TI,AS$1)+SUMIFS(Amount_CS,Location_CS,$A213,Fundingsource_CS,AS$1)+SUMIFS(Amount_ETL,Location_ETL,$A213,FundingSource_ETL,AS$1)+SUMIFS(Amount_Other,Location_Other,$A213,FundingSource_Other,AS$1)+SUMIFS('CSW Programs'!$J$4:$J$500,'CSW Programs'!$D$4:$D$500,'Location Totals'!$A213,'CSW Programs'!$I$4:$I$500,'School Mailing Address'!$Q$7)</f>
        <v>0</v>
      </c>
      <c r="AT213" s="33">
        <f ca="1">SUMIFS(Amount_TI,Location_TI,$A213,FundingSource_TI,AT$1)+SUMIFS(Amount_CS,Location_CS,$A213,Fundingsource_CS,AT$1)+SUMIFS(Amount_ETL,Location_ETL,$A213,FundingSource_ETL,AT$1)+SUMIFS(Amount_Other,Location_Other,$A213,FundingSource_Other,AT$1)+SUMIFS('CSW Programs'!$J$4:$J$500,'CSW Programs'!$D$4:$D$500,'Location Totals'!$A213,'CSW Programs'!$I$4:$I$500,'Location Totals'!$AT$1)</f>
        <v>0</v>
      </c>
      <c r="AU213" s="33">
        <f ca="1">SUMIFS(Amount_TI,Location_TI,$A213,FundingSource_TI,AU$1)+SUMIFS(Amount_CS,Location_CS,$A213,Fundingsource_CS,AU$1)+SUMIFS(Amount_ETL,Location_ETL,$A213,FundingSource_ETL,AU$1)+SUMIFS(Amount_Other,Location_Other,$A213,FundingSource_Other,AU$1)+SUMIFS('CSW Programs'!$J$4:$J$500,'CSW Programs'!$D$4:$D$500,'Location Totals'!$A213,'CSW Programs'!$I$4:$I$500,'Location Totals'!$AU$1)</f>
        <v>0</v>
      </c>
      <c r="AV213" s="33">
        <f ca="1">SUMIFS(Amount_TI,Location_TI,$A213,FundingSource_TI,AV$1)+SUMIFS(Amount_CS,Location_CS,$A213,Fundingsource_CS,AV$1)+SUMIFS(Amount_ETL,Location_ETL,$A213,FundingSource_ETL,AV$1)+SUMIFS(Amount_Other,Location_Other,$A213,FundingSource_Other,AV$1)+SUMIFS('CSW Programs'!$J$4:$J$500,'CSW Programs'!$D$4:$D$500,'Location Totals'!$A213,'CSW Programs'!$I$4:$I$500,'Location Totals'!$AV$1)</f>
        <v>0</v>
      </c>
      <c r="AW213" s="33"/>
      <c r="BR213" s="32">
        <v>212</v>
      </c>
      <c r="BT213" s="32">
        <v>212</v>
      </c>
    </row>
    <row r="214" spans="1:72" hidden="1" x14ac:dyDescent="0.2">
      <c r="A214" s="17" t="e">
        <f ca="1">IF('Cover Page'!$C$17&lt;&gt;"YES",IF(HLOOKUP($BZ$1,'District Label'!A:GR,BR214,FALSE)="","",(HLOOKUP($BZ$1,'District Label'!A:GR,BR214,FALSE))),OFFSET('BOCES SELECT'!$CH$4:$CH$402,,,COUNTIF('BOCES SELECT'!E:E,"&gt;0")))</f>
        <v>#N/A</v>
      </c>
      <c r="B214" s="33">
        <f t="shared" ca="1" si="100"/>
        <v>0</v>
      </c>
      <c r="C214" s="33">
        <f t="shared" ca="1" si="101"/>
        <v>0</v>
      </c>
      <c r="D214" s="33">
        <f t="shared" ca="1" si="91"/>
        <v>0</v>
      </c>
      <c r="E214" s="33">
        <f t="shared" ca="1" si="91"/>
        <v>0</v>
      </c>
      <c r="F214" s="33">
        <f t="shared" ca="1" si="91"/>
        <v>0</v>
      </c>
      <c r="G214" s="33">
        <f t="shared" ca="1" si="91"/>
        <v>0</v>
      </c>
      <c r="H214" s="33">
        <f t="shared" ca="1" si="113"/>
        <v>0</v>
      </c>
      <c r="I214" s="33">
        <f t="shared" ca="1" si="91"/>
        <v>0</v>
      </c>
      <c r="J214" s="50">
        <f t="shared" ca="1" si="102"/>
        <v>0</v>
      </c>
      <c r="K214" s="33">
        <f t="shared" ca="1" si="106"/>
        <v>0</v>
      </c>
      <c r="L214" s="33">
        <f t="shared" ca="1" si="103"/>
        <v>0</v>
      </c>
      <c r="M214" s="33">
        <f t="shared" ca="1" si="107"/>
        <v>0</v>
      </c>
      <c r="N214" s="33">
        <f t="shared" ca="1" si="104"/>
        <v>0</v>
      </c>
      <c r="O214" s="33">
        <f t="shared" ca="1" si="105"/>
        <v>0</v>
      </c>
      <c r="P214" s="33">
        <f t="shared" ca="1" si="110"/>
        <v>0</v>
      </c>
      <c r="Q214" s="33">
        <f t="shared" ca="1" si="110"/>
        <v>0</v>
      </c>
      <c r="R214" s="33">
        <f t="shared" ca="1" si="110"/>
        <v>0</v>
      </c>
      <c r="S214" s="33">
        <f t="shared" ca="1" si="110"/>
        <v>0</v>
      </c>
      <c r="T214" s="33">
        <f t="shared" ca="1" si="109"/>
        <v>0</v>
      </c>
      <c r="U214" s="33">
        <f t="shared" ca="1" si="109"/>
        <v>0</v>
      </c>
      <c r="V214" s="33">
        <f t="shared" ca="1" si="109"/>
        <v>0</v>
      </c>
      <c r="W214" s="33">
        <f t="shared" ca="1" si="109"/>
        <v>0</v>
      </c>
      <c r="X214" s="33">
        <f t="shared" ca="1" si="109"/>
        <v>0</v>
      </c>
      <c r="Y214" s="33">
        <f t="shared" ca="1" si="109"/>
        <v>0</v>
      </c>
      <c r="Z214" s="33">
        <f t="shared" ca="1" si="109"/>
        <v>0</v>
      </c>
      <c r="AA214" s="33">
        <f t="shared" ca="1" si="109"/>
        <v>0</v>
      </c>
      <c r="AB214" s="33">
        <f t="shared" ca="1" si="108"/>
        <v>0</v>
      </c>
      <c r="AC214" s="33">
        <f t="shared" ca="1" si="108"/>
        <v>0</v>
      </c>
      <c r="AD214" s="33">
        <f t="shared" ca="1" si="108"/>
        <v>0</v>
      </c>
      <c r="AE214" s="33">
        <f t="shared" ref="AE214:AN223" ca="1" si="114">SUMIFS(Amount_TI,Location_TI,$A214,FundingSource_TI,AE$1)+SUMIFS(Amount_CS,Location_CS,$A214,Fundingsource_CS,AE$1)+SUMIFS(Amount_ETL,Location_ETL,$A214,FundingSource_ETL,AE$1)+SUMIFS(Amount_Other,Location_Other,$A214,FundingSource_Other,AE$1)</f>
        <v>0</v>
      </c>
      <c r="AF214" s="33">
        <f t="shared" ca="1" si="114"/>
        <v>0</v>
      </c>
      <c r="AG214" s="33">
        <f t="shared" ca="1" si="114"/>
        <v>0</v>
      </c>
      <c r="AH214" s="33">
        <f t="shared" ca="1" si="114"/>
        <v>0</v>
      </c>
      <c r="AI214" s="33">
        <f t="shared" ca="1" si="114"/>
        <v>0</v>
      </c>
      <c r="AJ214" s="33">
        <f t="shared" ca="1" si="114"/>
        <v>0</v>
      </c>
      <c r="AK214" s="33">
        <f t="shared" ca="1" si="114"/>
        <v>0</v>
      </c>
      <c r="AL214" s="33">
        <f t="shared" ca="1" si="114"/>
        <v>0</v>
      </c>
      <c r="AM214" s="33">
        <f t="shared" ca="1" si="114"/>
        <v>0</v>
      </c>
      <c r="AN214" s="33">
        <f t="shared" ca="1" si="114"/>
        <v>0</v>
      </c>
      <c r="AO214" s="33">
        <f t="shared" ref="AO214:AP223" ca="1" si="115">SUMIFS(Amount_TI,Location_TI,$A214,FundingSource_TI,AO$1)+SUMIFS(Amount_CS,Location_CS,$A214,Fundingsource_CS,AO$1)+SUMIFS(Amount_ETL,Location_ETL,$A214,FundingSource_ETL,AO$1)+SUMIFS(Amount_Other,Location_Other,$A214,FundingSource_Other,AO$1)</f>
        <v>0</v>
      </c>
      <c r="AP214" s="33">
        <f t="shared" ca="1" si="115"/>
        <v>0</v>
      </c>
      <c r="AQ214" s="33">
        <f ca="1">SUMIFS(Amount_TI,Location_TI,$A214,FundingSource_TI,AQ$1)+SUMIFS(Amount_CS,Location_CS,$A214,Fundingsource_CS,AQ$1)+SUMIFS(Amount_ETL,Location_ETL,$A214,FundingSource_ETL,AQ$1)+SUMIFS(Amount_Other,Location_Other,$A214,FundingSource_Other,AQ$1)+SUMIFS('CSW Programs'!$J$4:$J$500,'CSW Programs'!$D$4:$D$500,'Location Totals'!$A214,'CSW Programs'!$I$4:$I$500,'School Mailing Address'!$Q$5)</f>
        <v>0</v>
      </c>
      <c r="AR214" s="33">
        <f ca="1">SUMIFS(Amount_TI,Location_TI,$A214,FundingSource_TI,AR$1)+SUMIFS(Amount_CS,Location_CS,$A214,Fundingsource_CS,AR$1)+SUMIFS(Amount_ETL,Location_ETL,$A214,FundingSource_ETL,AR$1)+SUMIFS(Amount_Other,Location_Other,$A214,FundingSource_Other,AR$1)+SUMIFS('CSW Programs'!$J$4:$J$500,'CSW Programs'!$D$4:$D$500,'Location Totals'!$A214,'CSW Programs'!$I$4:$I$500,'School Mailing Address'!$Q$6)</f>
        <v>0</v>
      </c>
      <c r="AS214" s="33">
        <f ca="1">SUMIFS(Amount_TI,Location_TI,$A214,FundingSource_TI,AS$1)+SUMIFS(Amount_CS,Location_CS,$A214,Fundingsource_CS,AS$1)+SUMIFS(Amount_ETL,Location_ETL,$A214,FundingSource_ETL,AS$1)+SUMIFS(Amount_Other,Location_Other,$A214,FundingSource_Other,AS$1)+SUMIFS('CSW Programs'!$J$4:$J$500,'CSW Programs'!$D$4:$D$500,'Location Totals'!$A214,'CSW Programs'!$I$4:$I$500,'School Mailing Address'!$Q$7)</f>
        <v>0</v>
      </c>
      <c r="AT214" s="33">
        <f ca="1">SUMIFS(Amount_TI,Location_TI,$A214,FundingSource_TI,AT$1)+SUMIFS(Amount_CS,Location_CS,$A214,Fundingsource_CS,AT$1)+SUMIFS(Amount_ETL,Location_ETL,$A214,FundingSource_ETL,AT$1)+SUMIFS(Amount_Other,Location_Other,$A214,FundingSource_Other,AT$1)+SUMIFS('CSW Programs'!$J$4:$J$500,'CSW Programs'!$D$4:$D$500,'Location Totals'!$A214,'CSW Programs'!$I$4:$I$500,'Location Totals'!$AT$1)</f>
        <v>0</v>
      </c>
      <c r="AU214" s="33">
        <f ca="1">SUMIFS(Amount_TI,Location_TI,$A214,FundingSource_TI,AU$1)+SUMIFS(Amount_CS,Location_CS,$A214,Fundingsource_CS,AU$1)+SUMIFS(Amount_ETL,Location_ETL,$A214,FundingSource_ETL,AU$1)+SUMIFS(Amount_Other,Location_Other,$A214,FundingSource_Other,AU$1)+SUMIFS('CSW Programs'!$J$4:$J$500,'CSW Programs'!$D$4:$D$500,'Location Totals'!$A214,'CSW Programs'!$I$4:$I$500,'Location Totals'!$AU$1)</f>
        <v>0</v>
      </c>
      <c r="AV214" s="33">
        <f ca="1">SUMIFS(Amount_TI,Location_TI,$A214,FundingSource_TI,AV$1)+SUMIFS(Amount_CS,Location_CS,$A214,Fundingsource_CS,AV$1)+SUMIFS(Amount_ETL,Location_ETL,$A214,FundingSource_ETL,AV$1)+SUMIFS(Amount_Other,Location_Other,$A214,FundingSource_Other,AV$1)+SUMIFS('CSW Programs'!$J$4:$J$500,'CSW Programs'!$D$4:$D$500,'Location Totals'!$A214,'CSW Programs'!$I$4:$I$500,'Location Totals'!$AV$1)</f>
        <v>0</v>
      </c>
      <c r="AW214" s="33"/>
      <c r="BR214" s="32">
        <v>213</v>
      </c>
      <c r="BT214" s="32">
        <v>213</v>
      </c>
    </row>
    <row r="215" spans="1:72" hidden="1" x14ac:dyDescent="0.2">
      <c r="A215" s="17" t="e">
        <f ca="1">IF('Cover Page'!$C$17&lt;&gt;"YES",IF(HLOOKUP($BZ$1,'District Label'!A:GR,BR215,FALSE)="","",(HLOOKUP($BZ$1,'District Label'!A:GR,BR215,FALSE))),OFFSET('BOCES SELECT'!$CH$4:$CH$402,,,COUNTIF('BOCES SELECT'!E:E,"&gt;0")))</f>
        <v>#N/A</v>
      </c>
      <c r="B215" s="33">
        <f t="shared" ca="1" si="100"/>
        <v>0</v>
      </c>
      <c r="C215" s="33">
        <f t="shared" ca="1" si="101"/>
        <v>0</v>
      </c>
      <c r="D215" s="33">
        <f t="shared" ca="1" si="91"/>
        <v>0</v>
      </c>
      <c r="E215" s="33">
        <f t="shared" ca="1" si="91"/>
        <v>0</v>
      </c>
      <c r="F215" s="33">
        <f t="shared" ca="1" si="91"/>
        <v>0</v>
      </c>
      <c r="G215" s="33">
        <f t="shared" ca="1" si="91"/>
        <v>0</v>
      </c>
      <c r="H215" s="33">
        <f t="shared" ca="1" si="113"/>
        <v>0</v>
      </c>
      <c r="I215" s="33">
        <f t="shared" ca="1" si="91"/>
        <v>0</v>
      </c>
      <c r="J215" s="50">
        <f t="shared" ca="1" si="102"/>
        <v>0</v>
      </c>
      <c r="K215" s="33">
        <f t="shared" ca="1" si="106"/>
        <v>0</v>
      </c>
      <c r="L215" s="33">
        <f t="shared" ca="1" si="103"/>
        <v>0</v>
      </c>
      <c r="M215" s="33">
        <f t="shared" ca="1" si="107"/>
        <v>0</v>
      </c>
      <c r="N215" s="33">
        <f t="shared" ca="1" si="104"/>
        <v>0</v>
      </c>
      <c r="O215" s="33">
        <f t="shared" ca="1" si="105"/>
        <v>0</v>
      </c>
      <c r="P215" s="33">
        <f t="shared" ca="1" si="110"/>
        <v>0</v>
      </c>
      <c r="Q215" s="33">
        <f t="shared" ca="1" si="110"/>
        <v>0</v>
      </c>
      <c r="R215" s="33">
        <f t="shared" ca="1" si="110"/>
        <v>0</v>
      </c>
      <c r="S215" s="33">
        <f t="shared" ca="1" si="110"/>
        <v>0</v>
      </c>
      <c r="T215" s="33">
        <f t="shared" ca="1" si="109"/>
        <v>0</v>
      </c>
      <c r="U215" s="33">
        <f t="shared" ca="1" si="109"/>
        <v>0</v>
      </c>
      <c r="V215" s="33">
        <f t="shared" ca="1" si="109"/>
        <v>0</v>
      </c>
      <c r="W215" s="33">
        <f t="shared" ca="1" si="109"/>
        <v>0</v>
      </c>
      <c r="X215" s="33">
        <f t="shared" ca="1" si="109"/>
        <v>0</v>
      </c>
      <c r="Y215" s="33">
        <f t="shared" ca="1" si="109"/>
        <v>0</v>
      </c>
      <c r="Z215" s="33">
        <f t="shared" ca="1" si="109"/>
        <v>0</v>
      </c>
      <c r="AA215" s="33">
        <f t="shared" ca="1" si="109"/>
        <v>0</v>
      </c>
      <c r="AB215" s="33">
        <f t="shared" ca="1" si="108"/>
        <v>0</v>
      </c>
      <c r="AC215" s="33">
        <f t="shared" ca="1" si="108"/>
        <v>0</v>
      </c>
      <c r="AD215" s="33">
        <f t="shared" ca="1" si="108"/>
        <v>0</v>
      </c>
      <c r="AE215" s="33">
        <f t="shared" ca="1" si="114"/>
        <v>0</v>
      </c>
      <c r="AF215" s="33">
        <f t="shared" ca="1" si="114"/>
        <v>0</v>
      </c>
      <c r="AG215" s="33">
        <f t="shared" ca="1" si="114"/>
        <v>0</v>
      </c>
      <c r="AH215" s="33">
        <f t="shared" ca="1" si="114"/>
        <v>0</v>
      </c>
      <c r="AI215" s="33">
        <f t="shared" ca="1" si="114"/>
        <v>0</v>
      </c>
      <c r="AJ215" s="33">
        <f t="shared" ca="1" si="114"/>
        <v>0</v>
      </c>
      <c r="AK215" s="33">
        <f t="shared" ca="1" si="114"/>
        <v>0</v>
      </c>
      <c r="AL215" s="33">
        <f t="shared" ca="1" si="114"/>
        <v>0</v>
      </c>
      <c r="AM215" s="33">
        <f t="shared" ca="1" si="114"/>
        <v>0</v>
      </c>
      <c r="AN215" s="33">
        <f t="shared" ca="1" si="114"/>
        <v>0</v>
      </c>
      <c r="AO215" s="33">
        <f t="shared" ca="1" si="115"/>
        <v>0</v>
      </c>
      <c r="AP215" s="33">
        <f t="shared" ca="1" si="115"/>
        <v>0</v>
      </c>
      <c r="AQ215" s="33">
        <f ca="1">SUMIFS(Amount_TI,Location_TI,$A215,FundingSource_TI,AQ$1)+SUMIFS(Amount_CS,Location_CS,$A215,Fundingsource_CS,AQ$1)+SUMIFS(Amount_ETL,Location_ETL,$A215,FundingSource_ETL,AQ$1)+SUMIFS(Amount_Other,Location_Other,$A215,FundingSource_Other,AQ$1)+SUMIFS('CSW Programs'!$J$4:$J$500,'CSW Programs'!$D$4:$D$500,'Location Totals'!$A215,'CSW Programs'!$I$4:$I$500,'School Mailing Address'!$Q$5)</f>
        <v>0</v>
      </c>
      <c r="AR215" s="33">
        <f ca="1">SUMIFS(Amount_TI,Location_TI,$A215,FundingSource_TI,AR$1)+SUMIFS(Amount_CS,Location_CS,$A215,Fundingsource_CS,AR$1)+SUMIFS(Amount_ETL,Location_ETL,$A215,FundingSource_ETL,AR$1)+SUMIFS(Amount_Other,Location_Other,$A215,FundingSource_Other,AR$1)+SUMIFS('CSW Programs'!$J$4:$J$500,'CSW Programs'!$D$4:$D$500,'Location Totals'!$A215,'CSW Programs'!$I$4:$I$500,'School Mailing Address'!$Q$6)</f>
        <v>0</v>
      </c>
      <c r="AS215" s="33">
        <f ca="1">SUMIFS(Amount_TI,Location_TI,$A215,FundingSource_TI,AS$1)+SUMIFS(Amount_CS,Location_CS,$A215,Fundingsource_CS,AS$1)+SUMIFS(Amount_ETL,Location_ETL,$A215,FundingSource_ETL,AS$1)+SUMIFS(Amount_Other,Location_Other,$A215,FundingSource_Other,AS$1)+SUMIFS('CSW Programs'!$J$4:$J$500,'CSW Programs'!$D$4:$D$500,'Location Totals'!$A215,'CSW Programs'!$I$4:$I$500,'School Mailing Address'!$Q$7)</f>
        <v>0</v>
      </c>
      <c r="AT215" s="33">
        <f ca="1">SUMIFS(Amount_TI,Location_TI,$A215,FundingSource_TI,AT$1)+SUMIFS(Amount_CS,Location_CS,$A215,Fundingsource_CS,AT$1)+SUMIFS(Amount_ETL,Location_ETL,$A215,FundingSource_ETL,AT$1)+SUMIFS(Amount_Other,Location_Other,$A215,FundingSource_Other,AT$1)+SUMIFS('CSW Programs'!$J$4:$J$500,'CSW Programs'!$D$4:$D$500,'Location Totals'!$A215,'CSW Programs'!$I$4:$I$500,'Location Totals'!$AT$1)</f>
        <v>0</v>
      </c>
      <c r="AU215" s="33">
        <f ca="1">SUMIFS(Amount_TI,Location_TI,$A215,FundingSource_TI,AU$1)+SUMIFS(Amount_CS,Location_CS,$A215,Fundingsource_CS,AU$1)+SUMIFS(Amount_ETL,Location_ETL,$A215,FundingSource_ETL,AU$1)+SUMIFS(Amount_Other,Location_Other,$A215,FundingSource_Other,AU$1)+SUMIFS('CSW Programs'!$J$4:$J$500,'CSW Programs'!$D$4:$D$500,'Location Totals'!$A215,'CSW Programs'!$I$4:$I$500,'Location Totals'!$AU$1)</f>
        <v>0</v>
      </c>
      <c r="AV215" s="33">
        <f ca="1">SUMIFS(Amount_TI,Location_TI,$A215,FundingSource_TI,AV$1)+SUMIFS(Amount_CS,Location_CS,$A215,Fundingsource_CS,AV$1)+SUMIFS(Amount_ETL,Location_ETL,$A215,FundingSource_ETL,AV$1)+SUMIFS(Amount_Other,Location_Other,$A215,FundingSource_Other,AV$1)+SUMIFS('CSW Programs'!$J$4:$J$500,'CSW Programs'!$D$4:$D$500,'Location Totals'!$A215,'CSW Programs'!$I$4:$I$500,'Location Totals'!$AV$1)</f>
        <v>0</v>
      </c>
      <c r="AW215" s="33"/>
      <c r="BR215" s="32">
        <v>214</v>
      </c>
      <c r="BT215" s="32">
        <v>214</v>
      </c>
    </row>
    <row r="216" spans="1:72" hidden="1" x14ac:dyDescent="0.2">
      <c r="A216" s="17" t="e">
        <f ca="1">IF('Cover Page'!$C$17&lt;&gt;"YES",IF(HLOOKUP($BZ$1,'District Label'!A:GR,BR216,FALSE)="","",(HLOOKUP($BZ$1,'District Label'!A:GR,BR216,FALSE))),OFFSET('BOCES SELECT'!$CH$4:$CH$402,,,COUNTIF('BOCES SELECT'!E:E,"&gt;0")))</f>
        <v>#N/A</v>
      </c>
      <c r="B216" s="33">
        <f t="shared" ca="1" si="100"/>
        <v>0</v>
      </c>
      <c r="C216" s="33">
        <f t="shared" ca="1" si="101"/>
        <v>0</v>
      </c>
      <c r="D216" s="33">
        <f t="shared" ca="1" si="91"/>
        <v>0</v>
      </c>
      <c r="E216" s="33">
        <f t="shared" ca="1" si="91"/>
        <v>0</v>
      </c>
      <c r="F216" s="33">
        <f t="shared" ca="1" si="91"/>
        <v>0</v>
      </c>
      <c r="G216" s="33">
        <f t="shared" ca="1" si="91"/>
        <v>0</v>
      </c>
      <c r="H216" s="33">
        <f t="shared" ca="1" si="113"/>
        <v>0</v>
      </c>
      <c r="I216" s="33">
        <f t="shared" ca="1" si="91"/>
        <v>0</v>
      </c>
      <c r="J216" s="50">
        <f t="shared" ca="1" si="102"/>
        <v>0</v>
      </c>
      <c r="K216" s="33">
        <f t="shared" ca="1" si="106"/>
        <v>0</v>
      </c>
      <c r="L216" s="33">
        <f t="shared" ca="1" si="103"/>
        <v>0</v>
      </c>
      <c r="M216" s="33">
        <f t="shared" ca="1" si="107"/>
        <v>0</v>
      </c>
      <c r="N216" s="33">
        <f t="shared" ca="1" si="104"/>
        <v>0</v>
      </c>
      <c r="O216" s="33">
        <f t="shared" ca="1" si="105"/>
        <v>0</v>
      </c>
      <c r="P216" s="33">
        <f t="shared" ca="1" si="110"/>
        <v>0</v>
      </c>
      <c r="Q216" s="33">
        <f t="shared" ca="1" si="110"/>
        <v>0</v>
      </c>
      <c r="R216" s="33">
        <f t="shared" ca="1" si="110"/>
        <v>0</v>
      </c>
      <c r="S216" s="33">
        <f t="shared" ca="1" si="110"/>
        <v>0</v>
      </c>
      <c r="T216" s="33">
        <f t="shared" ca="1" si="109"/>
        <v>0</v>
      </c>
      <c r="U216" s="33">
        <f t="shared" ca="1" si="109"/>
        <v>0</v>
      </c>
      <c r="V216" s="33">
        <f t="shared" ca="1" si="109"/>
        <v>0</v>
      </c>
      <c r="W216" s="33">
        <f t="shared" ca="1" si="109"/>
        <v>0</v>
      </c>
      <c r="X216" s="33">
        <f t="shared" ca="1" si="109"/>
        <v>0</v>
      </c>
      <c r="Y216" s="33">
        <f t="shared" ca="1" si="109"/>
        <v>0</v>
      </c>
      <c r="Z216" s="33">
        <f t="shared" ca="1" si="109"/>
        <v>0</v>
      </c>
      <c r="AA216" s="33">
        <f t="shared" ca="1" si="109"/>
        <v>0</v>
      </c>
      <c r="AB216" s="33">
        <f t="shared" ca="1" si="108"/>
        <v>0</v>
      </c>
      <c r="AC216" s="33">
        <f t="shared" ca="1" si="108"/>
        <v>0</v>
      </c>
      <c r="AD216" s="33">
        <f t="shared" ca="1" si="108"/>
        <v>0</v>
      </c>
      <c r="AE216" s="33">
        <f t="shared" ca="1" si="114"/>
        <v>0</v>
      </c>
      <c r="AF216" s="33">
        <f t="shared" ca="1" si="114"/>
        <v>0</v>
      </c>
      <c r="AG216" s="33">
        <f t="shared" ca="1" si="114"/>
        <v>0</v>
      </c>
      <c r="AH216" s="33">
        <f t="shared" ca="1" si="114"/>
        <v>0</v>
      </c>
      <c r="AI216" s="33">
        <f t="shared" ca="1" si="114"/>
        <v>0</v>
      </c>
      <c r="AJ216" s="33">
        <f t="shared" ca="1" si="114"/>
        <v>0</v>
      </c>
      <c r="AK216" s="33">
        <f t="shared" ca="1" si="114"/>
        <v>0</v>
      </c>
      <c r="AL216" s="33">
        <f t="shared" ca="1" si="114"/>
        <v>0</v>
      </c>
      <c r="AM216" s="33">
        <f t="shared" ca="1" si="114"/>
        <v>0</v>
      </c>
      <c r="AN216" s="33">
        <f t="shared" ca="1" si="114"/>
        <v>0</v>
      </c>
      <c r="AO216" s="33">
        <f t="shared" ca="1" si="115"/>
        <v>0</v>
      </c>
      <c r="AP216" s="33">
        <f t="shared" ca="1" si="115"/>
        <v>0</v>
      </c>
      <c r="AQ216" s="33">
        <f ca="1">SUMIFS(Amount_TI,Location_TI,$A216,FundingSource_TI,AQ$1)+SUMIFS(Amount_CS,Location_CS,$A216,Fundingsource_CS,AQ$1)+SUMIFS(Amount_ETL,Location_ETL,$A216,FundingSource_ETL,AQ$1)+SUMIFS(Amount_Other,Location_Other,$A216,FundingSource_Other,AQ$1)+SUMIFS('CSW Programs'!$J$4:$J$500,'CSW Programs'!$D$4:$D$500,'Location Totals'!$A216,'CSW Programs'!$I$4:$I$500,'School Mailing Address'!$Q$5)</f>
        <v>0</v>
      </c>
      <c r="AR216" s="33">
        <f ca="1">SUMIFS(Amount_TI,Location_TI,$A216,FundingSource_TI,AR$1)+SUMIFS(Amount_CS,Location_CS,$A216,Fundingsource_CS,AR$1)+SUMIFS(Amount_ETL,Location_ETL,$A216,FundingSource_ETL,AR$1)+SUMIFS(Amount_Other,Location_Other,$A216,FundingSource_Other,AR$1)+SUMIFS('CSW Programs'!$J$4:$J$500,'CSW Programs'!$D$4:$D$500,'Location Totals'!$A216,'CSW Programs'!$I$4:$I$500,'School Mailing Address'!$Q$6)</f>
        <v>0</v>
      </c>
      <c r="AS216" s="33">
        <f ca="1">SUMIFS(Amount_TI,Location_TI,$A216,FundingSource_TI,AS$1)+SUMIFS(Amount_CS,Location_CS,$A216,Fundingsource_CS,AS$1)+SUMIFS(Amount_ETL,Location_ETL,$A216,FundingSource_ETL,AS$1)+SUMIFS(Amount_Other,Location_Other,$A216,FundingSource_Other,AS$1)+SUMIFS('CSW Programs'!$J$4:$J$500,'CSW Programs'!$D$4:$D$500,'Location Totals'!$A216,'CSW Programs'!$I$4:$I$500,'School Mailing Address'!$Q$7)</f>
        <v>0</v>
      </c>
      <c r="AT216" s="33">
        <f ca="1">SUMIFS(Amount_TI,Location_TI,$A216,FundingSource_TI,AT$1)+SUMIFS(Amount_CS,Location_CS,$A216,Fundingsource_CS,AT$1)+SUMIFS(Amount_ETL,Location_ETL,$A216,FundingSource_ETL,AT$1)+SUMIFS(Amount_Other,Location_Other,$A216,FundingSource_Other,AT$1)+SUMIFS('CSW Programs'!$J$4:$J$500,'CSW Programs'!$D$4:$D$500,'Location Totals'!$A216,'CSW Programs'!$I$4:$I$500,'Location Totals'!$AT$1)</f>
        <v>0</v>
      </c>
      <c r="AU216" s="33">
        <f ca="1">SUMIFS(Amount_TI,Location_TI,$A216,FundingSource_TI,AU$1)+SUMIFS(Amount_CS,Location_CS,$A216,Fundingsource_CS,AU$1)+SUMIFS(Amount_ETL,Location_ETL,$A216,FundingSource_ETL,AU$1)+SUMIFS(Amount_Other,Location_Other,$A216,FundingSource_Other,AU$1)+SUMIFS('CSW Programs'!$J$4:$J$500,'CSW Programs'!$D$4:$D$500,'Location Totals'!$A216,'CSW Programs'!$I$4:$I$500,'Location Totals'!$AU$1)</f>
        <v>0</v>
      </c>
      <c r="AV216" s="33">
        <f ca="1">SUMIFS(Amount_TI,Location_TI,$A216,FundingSource_TI,AV$1)+SUMIFS(Amount_CS,Location_CS,$A216,Fundingsource_CS,AV$1)+SUMIFS(Amount_ETL,Location_ETL,$A216,FundingSource_ETL,AV$1)+SUMIFS(Amount_Other,Location_Other,$A216,FundingSource_Other,AV$1)+SUMIFS('CSW Programs'!$J$4:$J$500,'CSW Programs'!$D$4:$D$500,'Location Totals'!$A216,'CSW Programs'!$I$4:$I$500,'Location Totals'!$AV$1)</f>
        <v>0</v>
      </c>
      <c r="AW216" s="33"/>
      <c r="BR216" s="32">
        <v>215</v>
      </c>
      <c r="BT216" s="32">
        <v>215</v>
      </c>
    </row>
    <row r="217" spans="1:72" hidden="1" x14ac:dyDescent="0.2">
      <c r="A217" s="17" t="e">
        <f ca="1">IF('Cover Page'!$C$17&lt;&gt;"YES",IF(HLOOKUP($BZ$1,'District Label'!A:GR,BR217,FALSE)="","",(HLOOKUP($BZ$1,'District Label'!A:GR,BR217,FALSE))),OFFSET('BOCES SELECT'!$CH$4:$CH$402,,,COUNTIF('BOCES SELECT'!E:E,"&gt;0")))</f>
        <v>#N/A</v>
      </c>
      <c r="B217" s="33">
        <f t="shared" ca="1" si="100"/>
        <v>0</v>
      </c>
      <c r="C217" s="33">
        <f t="shared" ca="1" si="101"/>
        <v>0</v>
      </c>
      <c r="D217" s="33">
        <f t="shared" ca="1" si="91"/>
        <v>0</v>
      </c>
      <c r="E217" s="33">
        <f t="shared" ca="1" si="91"/>
        <v>0</v>
      </c>
      <c r="F217" s="33">
        <f t="shared" ca="1" si="91"/>
        <v>0</v>
      </c>
      <c r="G217" s="33">
        <f t="shared" ca="1" si="91"/>
        <v>0</v>
      </c>
      <c r="H217" s="33">
        <f t="shared" ca="1" si="113"/>
        <v>0</v>
      </c>
      <c r="I217" s="33">
        <f t="shared" ca="1" si="91"/>
        <v>0</v>
      </c>
      <c r="J217" s="50">
        <f t="shared" ca="1" si="102"/>
        <v>0</v>
      </c>
      <c r="K217" s="33">
        <f t="shared" ca="1" si="106"/>
        <v>0</v>
      </c>
      <c r="L217" s="33">
        <f t="shared" ca="1" si="103"/>
        <v>0</v>
      </c>
      <c r="M217" s="33">
        <f t="shared" ca="1" si="107"/>
        <v>0</v>
      </c>
      <c r="N217" s="33">
        <f t="shared" ca="1" si="104"/>
        <v>0</v>
      </c>
      <c r="O217" s="33">
        <f t="shared" ca="1" si="105"/>
        <v>0</v>
      </c>
      <c r="P217" s="33">
        <f t="shared" ca="1" si="110"/>
        <v>0</v>
      </c>
      <c r="Q217" s="33">
        <f t="shared" ca="1" si="110"/>
        <v>0</v>
      </c>
      <c r="R217" s="33">
        <f t="shared" ca="1" si="110"/>
        <v>0</v>
      </c>
      <c r="S217" s="33">
        <f t="shared" ca="1" si="110"/>
        <v>0</v>
      </c>
      <c r="T217" s="33">
        <f t="shared" ca="1" si="109"/>
        <v>0</v>
      </c>
      <c r="U217" s="33">
        <f t="shared" ca="1" si="109"/>
        <v>0</v>
      </c>
      <c r="V217" s="33">
        <f t="shared" ca="1" si="109"/>
        <v>0</v>
      </c>
      <c r="W217" s="33">
        <f t="shared" ca="1" si="109"/>
        <v>0</v>
      </c>
      <c r="X217" s="33">
        <f t="shared" ca="1" si="109"/>
        <v>0</v>
      </c>
      <c r="Y217" s="33">
        <f t="shared" ca="1" si="109"/>
        <v>0</v>
      </c>
      <c r="Z217" s="33">
        <f t="shared" ca="1" si="109"/>
        <v>0</v>
      </c>
      <c r="AA217" s="33">
        <f t="shared" ca="1" si="109"/>
        <v>0</v>
      </c>
      <c r="AB217" s="33">
        <f t="shared" ca="1" si="108"/>
        <v>0</v>
      </c>
      <c r="AC217" s="33">
        <f t="shared" ca="1" si="108"/>
        <v>0</v>
      </c>
      <c r="AD217" s="33">
        <f t="shared" ca="1" si="108"/>
        <v>0</v>
      </c>
      <c r="AE217" s="33">
        <f t="shared" ca="1" si="114"/>
        <v>0</v>
      </c>
      <c r="AF217" s="33">
        <f t="shared" ca="1" si="114"/>
        <v>0</v>
      </c>
      <c r="AG217" s="33">
        <f t="shared" ca="1" si="114"/>
        <v>0</v>
      </c>
      <c r="AH217" s="33">
        <f t="shared" ca="1" si="114"/>
        <v>0</v>
      </c>
      <c r="AI217" s="33">
        <f t="shared" ca="1" si="114"/>
        <v>0</v>
      </c>
      <c r="AJ217" s="33">
        <f t="shared" ca="1" si="114"/>
        <v>0</v>
      </c>
      <c r="AK217" s="33">
        <f t="shared" ca="1" si="114"/>
        <v>0</v>
      </c>
      <c r="AL217" s="33">
        <f t="shared" ca="1" si="114"/>
        <v>0</v>
      </c>
      <c r="AM217" s="33">
        <f t="shared" ca="1" si="114"/>
        <v>0</v>
      </c>
      <c r="AN217" s="33">
        <f t="shared" ca="1" si="114"/>
        <v>0</v>
      </c>
      <c r="AO217" s="33">
        <f t="shared" ca="1" si="115"/>
        <v>0</v>
      </c>
      <c r="AP217" s="33">
        <f t="shared" ca="1" si="115"/>
        <v>0</v>
      </c>
      <c r="AQ217" s="33">
        <f ca="1">SUMIFS(Amount_TI,Location_TI,$A217,FundingSource_TI,AQ$1)+SUMIFS(Amount_CS,Location_CS,$A217,Fundingsource_CS,AQ$1)+SUMIFS(Amount_ETL,Location_ETL,$A217,FundingSource_ETL,AQ$1)+SUMIFS(Amount_Other,Location_Other,$A217,FundingSource_Other,AQ$1)+SUMIFS('CSW Programs'!$J$4:$J$500,'CSW Programs'!$D$4:$D$500,'Location Totals'!$A217,'CSW Programs'!$I$4:$I$500,'School Mailing Address'!$Q$5)</f>
        <v>0</v>
      </c>
      <c r="AR217" s="33">
        <f ca="1">SUMIFS(Amount_TI,Location_TI,$A217,FundingSource_TI,AR$1)+SUMIFS(Amount_CS,Location_CS,$A217,Fundingsource_CS,AR$1)+SUMIFS(Amount_ETL,Location_ETL,$A217,FundingSource_ETL,AR$1)+SUMIFS(Amount_Other,Location_Other,$A217,FundingSource_Other,AR$1)+SUMIFS('CSW Programs'!$J$4:$J$500,'CSW Programs'!$D$4:$D$500,'Location Totals'!$A217,'CSW Programs'!$I$4:$I$500,'School Mailing Address'!$Q$6)</f>
        <v>0</v>
      </c>
      <c r="AS217" s="33">
        <f ca="1">SUMIFS(Amount_TI,Location_TI,$A217,FundingSource_TI,AS$1)+SUMIFS(Amount_CS,Location_CS,$A217,Fundingsource_CS,AS$1)+SUMIFS(Amount_ETL,Location_ETL,$A217,FundingSource_ETL,AS$1)+SUMIFS(Amount_Other,Location_Other,$A217,FundingSource_Other,AS$1)+SUMIFS('CSW Programs'!$J$4:$J$500,'CSW Programs'!$D$4:$D$500,'Location Totals'!$A217,'CSW Programs'!$I$4:$I$500,'School Mailing Address'!$Q$7)</f>
        <v>0</v>
      </c>
      <c r="AT217" s="33">
        <f ca="1">SUMIFS(Amount_TI,Location_TI,$A217,FundingSource_TI,AT$1)+SUMIFS(Amount_CS,Location_CS,$A217,Fundingsource_CS,AT$1)+SUMIFS(Amount_ETL,Location_ETL,$A217,FundingSource_ETL,AT$1)+SUMIFS(Amount_Other,Location_Other,$A217,FundingSource_Other,AT$1)+SUMIFS('CSW Programs'!$J$4:$J$500,'CSW Programs'!$D$4:$D$500,'Location Totals'!$A217,'CSW Programs'!$I$4:$I$500,'Location Totals'!$AT$1)</f>
        <v>0</v>
      </c>
      <c r="AU217" s="33">
        <f ca="1">SUMIFS(Amount_TI,Location_TI,$A217,FundingSource_TI,AU$1)+SUMIFS(Amount_CS,Location_CS,$A217,Fundingsource_CS,AU$1)+SUMIFS(Amount_ETL,Location_ETL,$A217,FundingSource_ETL,AU$1)+SUMIFS(Amount_Other,Location_Other,$A217,FundingSource_Other,AU$1)+SUMIFS('CSW Programs'!$J$4:$J$500,'CSW Programs'!$D$4:$D$500,'Location Totals'!$A217,'CSW Programs'!$I$4:$I$500,'Location Totals'!$AU$1)</f>
        <v>0</v>
      </c>
      <c r="AV217" s="33">
        <f ca="1">SUMIFS(Amount_TI,Location_TI,$A217,FundingSource_TI,AV$1)+SUMIFS(Amount_CS,Location_CS,$A217,Fundingsource_CS,AV$1)+SUMIFS(Amount_ETL,Location_ETL,$A217,FundingSource_ETL,AV$1)+SUMIFS(Amount_Other,Location_Other,$A217,FundingSource_Other,AV$1)+SUMIFS('CSW Programs'!$J$4:$J$500,'CSW Programs'!$D$4:$D$500,'Location Totals'!$A217,'CSW Programs'!$I$4:$I$500,'Location Totals'!$AV$1)</f>
        <v>0</v>
      </c>
      <c r="AW217" s="33"/>
      <c r="BR217" s="32">
        <v>216</v>
      </c>
      <c r="BT217" s="32">
        <v>216</v>
      </c>
    </row>
    <row r="218" spans="1:72" hidden="1" x14ac:dyDescent="0.2">
      <c r="A218" s="17" t="e">
        <f ca="1">IF('Cover Page'!$C$17&lt;&gt;"YES",IF(HLOOKUP($BZ$1,'District Label'!A:GR,BR218,FALSE)="","",(HLOOKUP($BZ$1,'District Label'!A:GR,BR218,FALSE))),OFFSET('BOCES SELECT'!$CH$4:$CH$402,,,COUNTIF('BOCES SELECT'!E:E,"&gt;0")))</f>
        <v>#N/A</v>
      </c>
      <c r="B218" s="33">
        <f t="shared" ca="1" si="100"/>
        <v>0</v>
      </c>
      <c r="C218" s="33">
        <f t="shared" ca="1" si="101"/>
        <v>0</v>
      </c>
      <c r="D218" s="33">
        <f t="shared" ca="1" si="91"/>
        <v>0</v>
      </c>
      <c r="E218" s="33">
        <f t="shared" ca="1" si="91"/>
        <v>0</v>
      </c>
      <c r="F218" s="33">
        <f t="shared" ca="1" si="91"/>
        <v>0</v>
      </c>
      <c r="G218" s="33">
        <f t="shared" ca="1" si="91"/>
        <v>0</v>
      </c>
      <c r="H218" s="33">
        <f t="shared" ca="1" si="113"/>
        <v>0</v>
      </c>
      <c r="I218" s="33">
        <f t="shared" ca="1" si="91"/>
        <v>0</v>
      </c>
      <c r="J218" s="50">
        <f t="shared" ca="1" si="102"/>
        <v>0</v>
      </c>
      <c r="K218" s="33">
        <f t="shared" ca="1" si="106"/>
        <v>0</v>
      </c>
      <c r="L218" s="33">
        <f t="shared" ca="1" si="103"/>
        <v>0</v>
      </c>
      <c r="M218" s="33">
        <f t="shared" ca="1" si="107"/>
        <v>0</v>
      </c>
      <c r="N218" s="33">
        <f t="shared" ca="1" si="104"/>
        <v>0</v>
      </c>
      <c r="O218" s="33">
        <f t="shared" ca="1" si="105"/>
        <v>0</v>
      </c>
      <c r="P218" s="33">
        <f t="shared" ca="1" si="110"/>
        <v>0</v>
      </c>
      <c r="Q218" s="33">
        <f t="shared" ca="1" si="110"/>
        <v>0</v>
      </c>
      <c r="R218" s="33">
        <f t="shared" ca="1" si="110"/>
        <v>0</v>
      </c>
      <c r="S218" s="33">
        <f t="shared" ca="1" si="110"/>
        <v>0</v>
      </c>
      <c r="T218" s="33">
        <f t="shared" ca="1" si="109"/>
        <v>0</v>
      </c>
      <c r="U218" s="33">
        <f t="shared" ca="1" si="109"/>
        <v>0</v>
      </c>
      <c r="V218" s="33">
        <f t="shared" ca="1" si="109"/>
        <v>0</v>
      </c>
      <c r="W218" s="33">
        <f t="shared" ca="1" si="109"/>
        <v>0</v>
      </c>
      <c r="X218" s="33">
        <f t="shared" ca="1" si="109"/>
        <v>0</v>
      </c>
      <c r="Y218" s="33">
        <f t="shared" ca="1" si="109"/>
        <v>0</v>
      </c>
      <c r="Z218" s="33">
        <f t="shared" ca="1" si="109"/>
        <v>0</v>
      </c>
      <c r="AA218" s="33">
        <f t="shared" ca="1" si="109"/>
        <v>0</v>
      </c>
      <c r="AB218" s="33">
        <f t="shared" ca="1" si="108"/>
        <v>0</v>
      </c>
      <c r="AC218" s="33">
        <f t="shared" ca="1" si="108"/>
        <v>0</v>
      </c>
      <c r="AD218" s="33">
        <f t="shared" ca="1" si="108"/>
        <v>0</v>
      </c>
      <c r="AE218" s="33">
        <f t="shared" ca="1" si="114"/>
        <v>0</v>
      </c>
      <c r="AF218" s="33">
        <f t="shared" ca="1" si="114"/>
        <v>0</v>
      </c>
      <c r="AG218" s="33">
        <f t="shared" ca="1" si="114"/>
        <v>0</v>
      </c>
      <c r="AH218" s="33">
        <f t="shared" ca="1" si="114"/>
        <v>0</v>
      </c>
      <c r="AI218" s="33">
        <f t="shared" ca="1" si="114"/>
        <v>0</v>
      </c>
      <c r="AJ218" s="33">
        <f t="shared" ca="1" si="114"/>
        <v>0</v>
      </c>
      <c r="AK218" s="33">
        <f t="shared" ca="1" si="114"/>
        <v>0</v>
      </c>
      <c r="AL218" s="33">
        <f t="shared" ca="1" si="114"/>
        <v>0</v>
      </c>
      <c r="AM218" s="33">
        <f t="shared" ca="1" si="114"/>
        <v>0</v>
      </c>
      <c r="AN218" s="33">
        <f t="shared" ca="1" si="114"/>
        <v>0</v>
      </c>
      <c r="AO218" s="33">
        <f t="shared" ca="1" si="115"/>
        <v>0</v>
      </c>
      <c r="AP218" s="33">
        <f t="shared" ca="1" si="115"/>
        <v>0</v>
      </c>
      <c r="AQ218" s="33">
        <f ca="1">SUMIFS(Amount_TI,Location_TI,$A218,FundingSource_TI,AQ$1)+SUMIFS(Amount_CS,Location_CS,$A218,Fundingsource_CS,AQ$1)+SUMIFS(Amount_ETL,Location_ETL,$A218,FundingSource_ETL,AQ$1)+SUMIFS(Amount_Other,Location_Other,$A218,FundingSource_Other,AQ$1)+SUMIFS('CSW Programs'!$J$4:$J$500,'CSW Programs'!$D$4:$D$500,'Location Totals'!$A218,'CSW Programs'!$I$4:$I$500,'School Mailing Address'!$Q$5)</f>
        <v>0</v>
      </c>
      <c r="AR218" s="33">
        <f ca="1">SUMIFS(Amount_TI,Location_TI,$A218,FundingSource_TI,AR$1)+SUMIFS(Amount_CS,Location_CS,$A218,Fundingsource_CS,AR$1)+SUMIFS(Amount_ETL,Location_ETL,$A218,FundingSource_ETL,AR$1)+SUMIFS(Amount_Other,Location_Other,$A218,FundingSource_Other,AR$1)+SUMIFS('CSW Programs'!$J$4:$J$500,'CSW Programs'!$D$4:$D$500,'Location Totals'!$A218,'CSW Programs'!$I$4:$I$500,'School Mailing Address'!$Q$6)</f>
        <v>0</v>
      </c>
      <c r="AS218" s="33">
        <f ca="1">SUMIFS(Amount_TI,Location_TI,$A218,FundingSource_TI,AS$1)+SUMIFS(Amount_CS,Location_CS,$A218,Fundingsource_CS,AS$1)+SUMIFS(Amount_ETL,Location_ETL,$A218,FundingSource_ETL,AS$1)+SUMIFS(Amount_Other,Location_Other,$A218,FundingSource_Other,AS$1)+SUMIFS('CSW Programs'!$J$4:$J$500,'CSW Programs'!$D$4:$D$500,'Location Totals'!$A218,'CSW Programs'!$I$4:$I$500,'School Mailing Address'!$Q$7)</f>
        <v>0</v>
      </c>
      <c r="AT218" s="33">
        <f ca="1">SUMIFS(Amount_TI,Location_TI,$A218,FundingSource_TI,AT$1)+SUMIFS(Amount_CS,Location_CS,$A218,Fundingsource_CS,AT$1)+SUMIFS(Amount_ETL,Location_ETL,$A218,FundingSource_ETL,AT$1)+SUMIFS(Amount_Other,Location_Other,$A218,FundingSource_Other,AT$1)+SUMIFS('CSW Programs'!$J$4:$J$500,'CSW Programs'!$D$4:$D$500,'Location Totals'!$A218,'CSW Programs'!$I$4:$I$500,'Location Totals'!$AT$1)</f>
        <v>0</v>
      </c>
      <c r="AU218" s="33">
        <f ca="1">SUMIFS(Amount_TI,Location_TI,$A218,FundingSource_TI,AU$1)+SUMIFS(Amount_CS,Location_CS,$A218,Fundingsource_CS,AU$1)+SUMIFS(Amount_ETL,Location_ETL,$A218,FundingSource_ETL,AU$1)+SUMIFS(Amount_Other,Location_Other,$A218,FundingSource_Other,AU$1)+SUMIFS('CSW Programs'!$J$4:$J$500,'CSW Programs'!$D$4:$D$500,'Location Totals'!$A218,'CSW Programs'!$I$4:$I$500,'Location Totals'!$AU$1)</f>
        <v>0</v>
      </c>
      <c r="AV218" s="33">
        <f ca="1">SUMIFS(Amount_TI,Location_TI,$A218,FundingSource_TI,AV$1)+SUMIFS(Amount_CS,Location_CS,$A218,Fundingsource_CS,AV$1)+SUMIFS(Amount_ETL,Location_ETL,$A218,FundingSource_ETL,AV$1)+SUMIFS(Amount_Other,Location_Other,$A218,FundingSource_Other,AV$1)+SUMIFS('CSW Programs'!$J$4:$J$500,'CSW Programs'!$D$4:$D$500,'Location Totals'!$A218,'CSW Programs'!$I$4:$I$500,'Location Totals'!$AV$1)</f>
        <v>0</v>
      </c>
      <c r="AW218" s="33"/>
      <c r="BR218" s="32">
        <v>217</v>
      </c>
      <c r="BT218" s="32">
        <v>217</v>
      </c>
    </row>
    <row r="219" spans="1:72" hidden="1" x14ac:dyDescent="0.2">
      <c r="A219" s="17" t="e">
        <f ca="1">IF('Cover Page'!$C$17&lt;&gt;"YES",IF(HLOOKUP($BZ$1,'District Label'!A:GR,BR219,FALSE)="","",(HLOOKUP($BZ$1,'District Label'!A:GR,BR219,FALSE))),OFFSET('BOCES SELECT'!$CH$4:$CH$402,,,COUNTIF('BOCES SELECT'!E:E,"&gt;0")))</f>
        <v>#N/A</v>
      </c>
      <c r="B219" s="33">
        <f t="shared" ca="1" si="100"/>
        <v>0</v>
      </c>
      <c r="C219" s="33">
        <f t="shared" ca="1" si="101"/>
        <v>0</v>
      </c>
      <c r="D219" s="33">
        <f t="shared" ca="1" si="91"/>
        <v>0</v>
      </c>
      <c r="E219" s="33">
        <f t="shared" ca="1" si="91"/>
        <v>0</v>
      </c>
      <c r="F219" s="33">
        <f t="shared" ca="1" si="91"/>
        <v>0</v>
      </c>
      <c r="G219" s="33">
        <f t="shared" ca="1" si="91"/>
        <v>0</v>
      </c>
      <c r="H219" s="33">
        <f t="shared" ca="1" si="113"/>
        <v>0</v>
      </c>
      <c r="I219" s="33">
        <f t="shared" ca="1" si="91"/>
        <v>0</v>
      </c>
      <c r="J219" s="50">
        <f t="shared" ca="1" si="102"/>
        <v>0</v>
      </c>
      <c r="K219" s="33">
        <f t="shared" ca="1" si="106"/>
        <v>0</v>
      </c>
      <c r="L219" s="33">
        <f t="shared" ca="1" si="103"/>
        <v>0</v>
      </c>
      <c r="M219" s="33">
        <f t="shared" ca="1" si="107"/>
        <v>0</v>
      </c>
      <c r="N219" s="33">
        <f t="shared" ca="1" si="104"/>
        <v>0</v>
      </c>
      <c r="O219" s="33">
        <f t="shared" ca="1" si="105"/>
        <v>0</v>
      </c>
      <c r="P219" s="33">
        <f t="shared" ca="1" si="110"/>
        <v>0</v>
      </c>
      <c r="Q219" s="33">
        <f t="shared" ca="1" si="110"/>
        <v>0</v>
      </c>
      <c r="R219" s="33">
        <f t="shared" ca="1" si="110"/>
        <v>0</v>
      </c>
      <c r="S219" s="33">
        <f t="shared" ca="1" si="110"/>
        <v>0</v>
      </c>
      <c r="T219" s="33">
        <f t="shared" ca="1" si="109"/>
        <v>0</v>
      </c>
      <c r="U219" s="33">
        <f t="shared" ca="1" si="109"/>
        <v>0</v>
      </c>
      <c r="V219" s="33">
        <f t="shared" ca="1" si="109"/>
        <v>0</v>
      </c>
      <c r="W219" s="33">
        <f t="shared" ca="1" si="109"/>
        <v>0</v>
      </c>
      <c r="X219" s="33">
        <f t="shared" ca="1" si="109"/>
        <v>0</v>
      </c>
      <c r="Y219" s="33">
        <f t="shared" ca="1" si="109"/>
        <v>0</v>
      </c>
      <c r="Z219" s="33">
        <f t="shared" ca="1" si="109"/>
        <v>0</v>
      </c>
      <c r="AA219" s="33">
        <f t="shared" ca="1" si="109"/>
        <v>0</v>
      </c>
      <c r="AB219" s="33">
        <f t="shared" ca="1" si="108"/>
        <v>0</v>
      </c>
      <c r="AC219" s="33">
        <f t="shared" ca="1" si="108"/>
        <v>0</v>
      </c>
      <c r="AD219" s="33">
        <f t="shared" ca="1" si="108"/>
        <v>0</v>
      </c>
      <c r="AE219" s="33">
        <f t="shared" ca="1" si="114"/>
        <v>0</v>
      </c>
      <c r="AF219" s="33">
        <f t="shared" ca="1" si="114"/>
        <v>0</v>
      </c>
      <c r="AG219" s="33">
        <f t="shared" ca="1" si="114"/>
        <v>0</v>
      </c>
      <c r="AH219" s="33">
        <f t="shared" ca="1" si="114"/>
        <v>0</v>
      </c>
      <c r="AI219" s="33">
        <f t="shared" ca="1" si="114"/>
        <v>0</v>
      </c>
      <c r="AJ219" s="33">
        <f t="shared" ca="1" si="114"/>
        <v>0</v>
      </c>
      <c r="AK219" s="33">
        <f t="shared" ca="1" si="114"/>
        <v>0</v>
      </c>
      <c r="AL219" s="33">
        <f t="shared" ca="1" si="114"/>
        <v>0</v>
      </c>
      <c r="AM219" s="33">
        <f t="shared" ca="1" si="114"/>
        <v>0</v>
      </c>
      <c r="AN219" s="33">
        <f t="shared" ca="1" si="114"/>
        <v>0</v>
      </c>
      <c r="AO219" s="33">
        <f t="shared" ca="1" si="115"/>
        <v>0</v>
      </c>
      <c r="AP219" s="33">
        <f t="shared" ca="1" si="115"/>
        <v>0</v>
      </c>
      <c r="AQ219" s="33">
        <f ca="1">SUMIFS(Amount_TI,Location_TI,$A219,FundingSource_TI,AQ$1)+SUMIFS(Amount_CS,Location_CS,$A219,Fundingsource_CS,AQ$1)+SUMIFS(Amount_ETL,Location_ETL,$A219,FundingSource_ETL,AQ$1)+SUMIFS(Amount_Other,Location_Other,$A219,FundingSource_Other,AQ$1)+SUMIFS('CSW Programs'!$J$4:$J$500,'CSW Programs'!$D$4:$D$500,'Location Totals'!$A219,'CSW Programs'!$I$4:$I$500,'School Mailing Address'!$Q$5)</f>
        <v>0</v>
      </c>
      <c r="AR219" s="33">
        <f ca="1">SUMIFS(Amount_TI,Location_TI,$A219,FundingSource_TI,AR$1)+SUMIFS(Amount_CS,Location_CS,$A219,Fundingsource_CS,AR$1)+SUMIFS(Amount_ETL,Location_ETL,$A219,FundingSource_ETL,AR$1)+SUMIFS(Amount_Other,Location_Other,$A219,FundingSource_Other,AR$1)+SUMIFS('CSW Programs'!$J$4:$J$500,'CSW Programs'!$D$4:$D$500,'Location Totals'!$A219,'CSW Programs'!$I$4:$I$500,'School Mailing Address'!$Q$6)</f>
        <v>0</v>
      </c>
      <c r="AS219" s="33">
        <f ca="1">SUMIFS(Amount_TI,Location_TI,$A219,FundingSource_TI,AS$1)+SUMIFS(Amount_CS,Location_CS,$A219,Fundingsource_CS,AS$1)+SUMIFS(Amount_ETL,Location_ETL,$A219,FundingSource_ETL,AS$1)+SUMIFS(Amount_Other,Location_Other,$A219,FundingSource_Other,AS$1)+SUMIFS('CSW Programs'!$J$4:$J$500,'CSW Programs'!$D$4:$D$500,'Location Totals'!$A219,'CSW Programs'!$I$4:$I$500,'School Mailing Address'!$Q$7)</f>
        <v>0</v>
      </c>
      <c r="AT219" s="33">
        <f ca="1">SUMIFS(Amount_TI,Location_TI,$A219,FundingSource_TI,AT$1)+SUMIFS(Amount_CS,Location_CS,$A219,Fundingsource_CS,AT$1)+SUMIFS(Amount_ETL,Location_ETL,$A219,FundingSource_ETL,AT$1)+SUMIFS(Amount_Other,Location_Other,$A219,FundingSource_Other,AT$1)+SUMIFS('CSW Programs'!$J$4:$J$500,'CSW Programs'!$D$4:$D$500,'Location Totals'!$A219,'CSW Programs'!$I$4:$I$500,'Location Totals'!$AT$1)</f>
        <v>0</v>
      </c>
      <c r="AU219" s="33">
        <f ca="1">SUMIFS(Amount_TI,Location_TI,$A219,FundingSource_TI,AU$1)+SUMIFS(Amount_CS,Location_CS,$A219,Fundingsource_CS,AU$1)+SUMIFS(Amount_ETL,Location_ETL,$A219,FundingSource_ETL,AU$1)+SUMIFS(Amount_Other,Location_Other,$A219,FundingSource_Other,AU$1)+SUMIFS('CSW Programs'!$J$4:$J$500,'CSW Programs'!$D$4:$D$500,'Location Totals'!$A219,'CSW Programs'!$I$4:$I$500,'Location Totals'!$AU$1)</f>
        <v>0</v>
      </c>
      <c r="AV219" s="33">
        <f ca="1">SUMIFS(Amount_TI,Location_TI,$A219,FundingSource_TI,AV$1)+SUMIFS(Amount_CS,Location_CS,$A219,Fundingsource_CS,AV$1)+SUMIFS(Amount_ETL,Location_ETL,$A219,FundingSource_ETL,AV$1)+SUMIFS(Amount_Other,Location_Other,$A219,FundingSource_Other,AV$1)+SUMIFS('CSW Programs'!$J$4:$J$500,'CSW Programs'!$D$4:$D$500,'Location Totals'!$A219,'CSW Programs'!$I$4:$I$500,'Location Totals'!$AV$1)</f>
        <v>0</v>
      </c>
      <c r="AW219" s="33"/>
      <c r="BR219" s="32">
        <v>218</v>
      </c>
      <c r="BT219" s="32">
        <v>218</v>
      </c>
    </row>
    <row r="220" spans="1:72" hidden="1" x14ac:dyDescent="0.2">
      <c r="A220" s="17" t="e">
        <f ca="1">IF('Cover Page'!$C$17&lt;&gt;"YES",IF(HLOOKUP($BZ$1,'District Label'!A:GR,BR220,FALSE)="","",(HLOOKUP($BZ$1,'District Label'!A:GR,BR220,FALSE))),OFFSET('BOCES SELECT'!$CH$4:$CH$402,,,COUNTIF('BOCES SELECT'!E:E,"&gt;0")))</f>
        <v>#N/A</v>
      </c>
      <c r="B220" s="33">
        <f t="shared" ca="1" si="100"/>
        <v>0</v>
      </c>
      <c r="C220" s="33">
        <f t="shared" ca="1" si="101"/>
        <v>0</v>
      </c>
      <c r="D220" s="33">
        <f t="shared" ca="1" si="91"/>
        <v>0</v>
      </c>
      <c r="E220" s="33">
        <f t="shared" ca="1" si="91"/>
        <v>0</v>
      </c>
      <c r="F220" s="33">
        <f t="shared" ca="1" si="91"/>
        <v>0</v>
      </c>
      <c r="G220" s="33">
        <f t="shared" ca="1" si="91"/>
        <v>0</v>
      </c>
      <c r="H220" s="33">
        <f t="shared" ca="1" si="113"/>
        <v>0</v>
      </c>
      <c r="I220" s="33">
        <f t="shared" ca="1" si="91"/>
        <v>0</v>
      </c>
      <c r="J220" s="50">
        <f t="shared" ca="1" si="102"/>
        <v>0</v>
      </c>
      <c r="K220" s="33">
        <f t="shared" ca="1" si="106"/>
        <v>0</v>
      </c>
      <c r="L220" s="33">
        <f t="shared" ca="1" si="103"/>
        <v>0</v>
      </c>
      <c r="M220" s="33">
        <f t="shared" ca="1" si="107"/>
        <v>0</v>
      </c>
      <c r="N220" s="33">
        <f t="shared" ca="1" si="104"/>
        <v>0</v>
      </c>
      <c r="O220" s="33">
        <f t="shared" ca="1" si="105"/>
        <v>0</v>
      </c>
      <c r="P220" s="33">
        <f t="shared" ca="1" si="110"/>
        <v>0</v>
      </c>
      <c r="Q220" s="33">
        <f t="shared" ca="1" si="110"/>
        <v>0</v>
      </c>
      <c r="R220" s="33">
        <f t="shared" ca="1" si="110"/>
        <v>0</v>
      </c>
      <c r="S220" s="33">
        <f t="shared" ca="1" si="110"/>
        <v>0</v>
      </c>
      <c r="T220" s="33">
        <f t="shared" ca="1" si="109"/>
        <v>0</v>
      </c>
      <c r="U220" s="33">
        <f t="shared" ca="1" si="109"/>
        <v>0</v>
      </c>
      <c r="V220" s="33">
        <f t="shared" ca="1" si="109"/>
        <v>0</v>
      </c>
      <c r="W220" s="33">
        <f t="shared" ca="1" si="109"/>
        <v>0</v>
      </c>
      <c r="X220" s="33">
        <f t="shared" ca="1" si="109"/>
        <v>0</v>
      </c>
      <c r="Y220" s="33">
        <f t="shared" ca="1" si="109"/>
        <v>0</v>
      </c>
      <c r="Z220" s="33">
        <f t="shared" ca="1" si="109"/>
        <v>0</v>
      </c>
      <c r="AA220" s="33">
        <f t="shared" ca="1" si="109"/>
        <v>0</v>
      </c>
      <c r="AB220" s="33">
        <f t="shared" ca="1" si="108"/>
        <v>0</v>
      </c>
      <c r="AC220" s="33">
        <f t="shared" ca="1" si="108"/>
        <v>0</v>
      </c>
      <c r="AD220" s="33">
        <f t="shared" ca="1" si="108"/>
        <v>0</v>
      </c>
      <c r="AE220" s="33">
        <f t="shared" ca="1" si="114"/>
        <v>0</v>
      </c>
      <c r="AF220" s="33">
        <f t="shared" ca="1" si="114"/>
        <v>0</v>
      </c>
      <c r="AG220" s="33">
        <f t="shared" ca="1" si="114"/>
        <v>0</v>
      </c>
      <c r="AH220" s="33">
        <f t="shared" ca="1" si="114"/>
        <v>0</v>
      </c>
      <c r="AI220" s="33">
        <f t="shared" ca="1" si="114"/>
        <v>0</v>
      </c>
      <c r="AJ220" s="33">
        <f t="shared" ca="1" si="114"/>
        <v>0</v>
      </c>
      <c r="AK220" s="33">
        <f t="shared" ca="1" si="114"/>
        <v>0</v>
      </c>
      <c r="AL220" s="33">
        <f t="shared" ca="1" si="114"/>
        <v>0</v>
      </c>
      <c r="AM220" s="33">
        <f t="shared" ca="1" si="114"/>
        <v>0</v>
      </c>
      <c r="AN220" s="33">
        <f t="shared" ca="1" si="114"/>
        <v>0</v>
      </c>
      <c r="AO220" s="33">
        <f t="shared" ca="1" si="115"/>
        <v>0</v>
      </c>
      <c r="AP220" s="33">
        <f t="shared" ca="1" si="115"/>
        <v>0</v>
      </c>
      <c r="AQ220" s="33">
        <f ca="1">SUMIFS(Amount_TI,Location_TI,$A220,FundingSource_TI,AQ$1)+SUMIFS(Amount_CS,Location_CS,$A220,Fundingsource_CS,AQ$1)+SUMIFS(Amount_ETL,Location_ETL,$A220,FundingSource_ETL,AQ$1)+SUMIFS(Amount_Other,Location_Other,$A220,FundingSource_Other,AQ$1)+SUMIFS('CSW Programs'!$J$4:$J$500,'CSW Programs'!$D$4:$D$500,'Location Totals'!$A220,'CSW Programs'!$I$4:$I$500,'School Mailing Address'!$Q$5)</f>
        <v>0</v>
      </c>
      <c r="AR220" s="33">
        <f ca="1">SUMIFS(Amount_TI,Location_TI,$A220,FundingSource_TI,AR$1)+SUMIFS(Amount_CS,Location_CS,$A220,Fundingsource_CS,AR$1)+SUMIFS(Amount_ETL,Location_ETL,$A220,FundingSource_ETL,AR$1)+SUMIFS(Amount_Other,Location_Other,$A220,FundingSource_Other,AR$1)+SUMIFS('CSW Programs'!$J$4:$J$500,'CSW Programs'!$D$4:$D$500,'Location Totals'!$A220,'CSW Programs'!$I$4:$I$500,'School Mailing Address'!$Q$6)</f>
        <v>0</v>
      </c>
      <c r="AS220" s="33">
        <f ca="1">SUMIFS(Amount_TI,Location_TI,$A220,FundingSource_TI,AS$1)+SUMIFS(Amount_CS,Location_CS,$A220,Fundingsource_CS,AS$1)+SUMIFS(Amount_ETL,Location_ETL,$A220,FundingSource_ETL,AS$1)+SUMIFS(Amount_Other,Location_Other,$A220,FundingSource_Other,AS$1)+SUMIFS('CSW Programs'!$J$4:$J$500,'CSW Programs'!$D$4:$D$500,'Location Totals'!$A220,'CSW Programs'!$I$4:$I$500,'School Mailing Address'!$Q$7)</f>
        <v>0</v>
      </c>
      <c r="AT220" s="33">
        <f ca="1">SUMIFS(Amount_TI,Location_TI,$A220,FundingSource_TI,AT$1)+SUMIFS(Amount_CS,Location_CS,$A220,Fundingsource_CS,AT$1)+SUMIFS(Amount_ETL,Location_ETL,$A220,FundingSource_ETL,AT$1)+SUMIFS(Amount_Other,Location_Other,$A220,FundingSource_Other,AT$1)+SUMIFS('CSW Programs'!$J$4:$J$500,'CSW Programs'!$D$4:$D$500,'Location Totals'!$A220,'CSW Programs'!$I$4:$I$500,'Location Totals'!$AT$1)</f>
        <v>0</v>
      </c>
      <c r="AU220" s="33">
        <f ca="1">SUMIFS(Amount_TI,Location_TI,$A220,FundingSource_TI,AU$1)+SUMIFS(Amount_CS,Location_CS,$A220,Fundingsource_CS,AU$1)+SUMIFS(Amount_ETL,Location_ETL,$A220,FundingSource_ETL,AU$1)+SUMIFS(Amount_Other,Location_Other,$A220,FundingSource_Other,AU$1)+SUMIFS('CSW Programs'!$J$4:$J$500,'CSW Programs'!$D$4:$D$500,'Location Totals'!$A220,'CSW Programs'!$I$4:$I$500,'Location Totals'!$AU$1)</f>
        <v>0</v>
      </c>
      <c r="AV220" s="33">
        <f ca="1">SUMIFS(Amount_TI,Location_TI,$A220,FundingSource_TI,AV$1)+SUMIFS(Amount_CS,Location_CS,$A220,Fundingsource_CS,AV$1)+SUMIFS(Amount_ETL,Location_ETL,$A220,FundingSource_ETL,AV$1)+SUMIFS(Amount_Other,Location_Other,$A220,FundingSource_Other,AV$1)+SUMIFS('CSW Programs'!$J$4:$J$500,'CSW Programs'!$D$4:$D$500,'Location Totals'!$A220,'CSW Programs'!$I$4:$I$500,'Location Totals'!$AV$1)</f>
        <v>0</v>
      </c>
      <c r="AW220" s="33"/>
      <c r="BR220" s="32">
        <v>219</v>
      </c>
      <c r="BT220" s="32">
        <v>219</v>
      </c>
    </row>
    <row r="221" spans="1:72" hidden="1" x14ac:dyDescent="0.2">
      <c r="A221" s="17" t="e">
        <f ca="1">IF('Cover Page'!$C$17&lt;&gt;"YES",IF(HLOOKUP($BZ$1,'District Label'!A:GR,BR221,FALSE)="","",(HLOOKUP($BZ$1,'District Label'!A:GR,BR221,FALSE))),OFFSET('BOCES SELECT'!$CH$4:$CH$402,,,COUNTIF('BOCES SELECT'!E:E,"&gt;0")))</f>
        <v>#N/A</v>
      </c>
      <c r="B221" s="33">
        <f t="shared" ca="1" si="100"/>
        <v>0</v>
      </c>
      <c r="C221" s="33">
        <f t="shared" ca="1" si="101"/>
        <v>0</v>
      </c>
      <c r="D221" s="33">
        <f t="shared" ca="1" si="91"/>
        <v>0</v>
      </c>
      <c r="E221" s="33">
        <f t="shared" ca="1" si="91"/>
        <v>0</v>
      </c>
      <c r="F221" s="33">
        <f t="shared" ca="1" si="91"/>
        <v>0</v>
      </c>
      <c r="G221" s="33">
        <f t="shared" ca="1" si="91"/>
        <v>0</v>
      </c>
      <c r="H221" s="33">
        <f t="shared" ca="1" si="113"/>
        <v>0</v>
      </c>
      <c r="I221" s="33">
        <f t="shared" ca="1" si="91"/>
        <v>0</v>
      </c>
      <c r="J221" s="50">
        <f t="shared" ca="1" si="102"/>
        <v>0</v>
      </c>
      <c r="K221" s="33">
        <f t="shared" ca="1" si="106"/>
        <v>0</v>
      </c>
      <c r="L221" s="33">
        <f t="shared" ca="1" si="103"/>
        <v>0</v>
      </c>
      <c r="M221" s="33">
        <f t="shared" ca="1" si="107"/>
        <v>0</v>
      </c>
      <c r="N221" s="33">
        <f t="shared" ca="1" si="104"/>
        <v>0</v>
      </c>
      <c r="O221" s="33">
        <f t="shared" ca="1" si="105"/>
        <v>0</v>
      </c>
      <c r="P221" s="33">
        <f t="shared" ca="1" si="110"/>
        <v>0</v>
      </c>
      <c r="Q221" s="33">
        <f t="shared" ca="1" si="110"/>
        <v>0</v>
      </c>
      <c r="R221" s="33">
        <f t="shared" ca="1" si="110"/>
        <v>0</v>
      </c>
      <c r="S221" s="33">
        <f t="shared" ca="1" si="110"/>
        <v>0</v>
      </c>
      <c r="T221" s="33">
        <f t="shared" ca="1" si="109"/>
        <v>0</v>
      </c>
      <c r="U221" s="33">
        <f t="shared" ca="1" si="109"/>
        <v>0</v>
      </c>
      <c r="V221" s="33">
        <f t="shared" ca="1" si="109"/>
        <v>0</v>
      </c>
      <c r="W221" s="33">
        <f t="shared" ca="1" si="109"/>
        <v>0</v>
      </c>
      <c r="X221" s="33">
        <f t="shared" ca="1" si="109"/>
        <v>0</v>
      </c>
      <c r="Y221" s="33">
        <f t="shared" ca="1" si="109"/>
        <v>0</v>
      </c>
      <c r="Z221" s="33">
        <f t="shared" ca="1" si="109"/>
        <v>0</v>
      </c>
      <c r="AA221" s="33">
        <f t="shared" ca="1" si="109"/>
        <v>0</v>
      </c>
      <c r="AB221" s="33">
        <f t="shared" ca="1" si="108"/>
        <v>0</v>
      </c>
      <c r="AC221" s="33">
        <f t="shared" ca="1" si="108"/>
        <v>0</v>
      </c>
      <c r="AD221" s="33">
        <f t="shared" ca="1" si="108"/>
        <v>0</v>
      </c>
      <c r="AE221" s="33">
        <f t="shared" ca="1" si="114"/>
        <v>0</v>
      </c>
      <c r="AF221" s="33">
        <f t="shared" ca="1" si="114"/>
        <v>0</v>
      </c>
      <c r="AG221" s="33">
        <f t="shared" ca="1" si="114"/>
        <v>0</v>
      </c>
      <c r="AH221" s="33">
        <f t="shared" ca="1" si="114"/>
        <v>0</v>
      </c>
      <c r="AI221" s="33">
        <f t="shared" ca="1" si="114"/>
        <v>0</v>
      </c>
      <c r="AJ221" s="33">
        <f t="shared" ca="1" si="114"/>
        <v>0</v>
      </c>
      <c r="AK221" s="33">
        <f t="shared" ca="1" si="114"/>
        <v>0</v>
      </c>
      <c r="AL221" s="33">
        <f t="shared" ca="1" si="114"/>
        <v>0</v>
      </c>
      <c r="AM221" s="33">
        <f t="shared" ca="1" si="114"/>
        <v>0</v>
      </c>
      <c r="AN221" s="33">
        <f t="shared" ca="1" si="114"/>
        <v>0</v>
      </c>
      <c r="AO221" s="33">
        <f t="shared" ca="1" si="115"/>
        <v>0</v>
      </c>
      <c r="AP221" s="33">
        <f t="shared" ca="1" si="115"/>
        <v>0</v>
      </c>
      <c r="AQ221" s="33">
        <f ca="1">SUMIFS(Amount_TI,Location_TI,$A221,FundingSource_TI,AQ$1)+SUMIFS(Amount_CS,Location_CS,$A221,Fundingsource_CS,AQ$1)+SUMIFS(Amount_ETL,Location_ETL,$A221,FundingSource_ETL,AQ$1)+SUMIFS(Amount_Other,Location_Other,$A221,FundingSource_Other,AQ$1)+SUMIFS('CSW Programs'!$J$4:$J$500,'CSW Programs'!$D$4:$D$500,'Location Totals'!$A221,'CSW Programs'!$I$4:$I$500,'School Mailing Address'!$Q$5)</f>
        <v>0</v>
      </c>
      <c r="AR221" s="33">
        <f ca="1">SUMIFS(Amount_TI,Location_TI,$A221,FundingSource_TI,AR$1)+SUMIFS(Amount_CS,Location_CS,$A221,Fundingsource_CS,AR$1)+SUMIFS(Amount_ETL,Location_ETL,$A221,FundingSource_ETL,AR$1)+SUMIFS(Amount_Other,Location_Other,$A221,FundingSource_Other,AR$1)+SUMIFS('CSW Programs'!$J$4:$J$500,'CSW Programs'!$D$4:$D$500,'Location Totals'!$A221,'CSW Programs'!$I$4:$I$500,'School Mailing Address'!$Q$6)</f>
        <v>0</v>
      </c>
      <c r="AS221" s="33">
        <f ca="1">SUMIFS(Amount_TI,Location_TI,$A221,FundingSource_TI,AS$1)+SUMIFS(Amount_CS,Location_CS,$A221,Fundingsource_CS,AS$1)+SUMIFS(Amount_ETL,Location_ETL,$A221,FundingSource_ETL,AS$1)+SUMIFS(Amount_Other,Location_Other,$A221,FundingSource_Other,AS$1)+SUMIFS('CSW Programs'!$J$4:$J$500,'CSW Programs'!$D$4:$D$500,'Location Totals'!$A221,'CSW Programs'!$I$4:$I$500,'School Mailing Address'!$Q$7)</f>
        <v>0</v>
      </c>
      <c r="AT221" s="33">
        <f ca="1">SUMIFS(Amount_TI,Location_TI,$A221,FundingSource_TI,AT$1)+SUMIFS(Amount_CS,Location_CS,$A221,Fundingsource_CS,AT$1)+SUMIFS(Amount_ETL,Location_ETL,$A221,FundingSource_ETL,AT$1)+SUMIFS(Amount_Other,Location_Other,$A221,FundingSource_Other,AT$1)+SUMIFS('CSW Programs'!$J$4:$J$500,'CSW Programs'!$D$4:$D$500,'Location Totals'!$A221,'CSW Programs'!$I$4:$I$500,'Location Totals'!$AT$1)</f>
        <v>0</v>
      </c>
      <c r="AU221" s="33">
        <f ca="1">SUMIFS(Amount_TI,Location_TI,$A221,FundingSource_TI,AU$1)+SUMIFS(Amount_CS,Location_CS,$A221,Fundingsource_CS,AU$1)+SUMIFS(Amount_ETL,Location_ETL,$A221,FundingSource_ETL,AU$1)+SUMIFS(Amount_Other,Location_Other,$A221,FundingSource_Other,AU$1)+SUMIFS('CSW Programs'!$J$4:$J$500,'CSW Programs'!$D$4:$D$500,'Location Totals'!$A221,'CSW Programs'!$I$4:$I$500,'Location Totals'!$AU$1)</f>
        <v>0</v>
      </c>
      <c r="AV221" s="33">
        <f ca="1">SUMIFS(Amount_TI,Location_TI,$A221,FundingSource_TI,AV$1)+SUMIFS(Amount_CS,Location_CS,$A221,Fundingsource_CS,AV$1)+SUMIFS(Amount_ETL,Location_ETL,$A221,FundingSource_ETL,AV$1)+SUMIFS(Amount_Other,Location_Other,$A221,FundingSource_Other,AV$1)+SUMIFS('CSW Programs'!$J$4:$J$500,'CSW Programs'!$D$4:$D$500,'Location Totals'!$A221,'CSW Programs'!$I$4:$I$500,'Location Totals'!$AV$1)</f>
        <v>0</v>
      </c>
      <c r="AW221" s="33"/>
      <c r="BR221" s="32">
        <v>220</v>
      </c>
      <c r="BT221" s="32">
        <v>220</v>
      </c>
    </row>
    <row r="222" spans="1:72" hidden="1" x14ac:dyDescent="0.2">
      <c r="A222" s="17" t="e">
        <f ca="1">IF('Cover Page'!$C$17&lt;&gt;"YES",IF(HLOOKUP($BZ$1,'District Label'!A:GR,BR222,FALSE)="","",(HLOOKUP($BZ$1,'District Label'!A:GR,BR222,FALSE))),OFFSET('BOCES SELECT'!$CH$4:$CH$402,,,COUNTIF('BOCES SELECT'!E:E,"&gt;0")))</f>
        <v>#N/A</v>
      </c>
      <c r="B222" s="33">
        <f t="shared" ca="1" si="100"/>
        <v>0</v>
      </c>
      <c r="C222" s="33">
        <f t="shared" ca="1" si="101"/>
        <v>0</v>
      </c>
      <c r="D222" s="33">
        <f t="shared" ca="1" si="91"/>
        <v>0</v>
      </c>
      <c r="E222" s="33">
        <f t="shared" ca="1" si="91"/>
        <v>0</v>
      </c>
      <c r="F222" s="33">
        <f t="shared" ca="1" si="91"/>
        <v>0</v>
      </c>
      <c r="G222" s="33">
        <f t="shared" ca="1" si="91"/>
        <v>0</v>
      </c>
      <c r="H222" s="33">
        <f t="shared" ca="1" si="113"/>
        <v>0</v>
      </c>
      <c r="I222" s="33">
        <f t="shared" ca="1" si="91"/>
        <v>0</v>
      </c>
      <c r="J222" s="50">
        <f t="shared" ca="1" si="102"/>
        <v>0</v>
      </c>
      <c r="K222" s="33">
        <f t="shared" ca="1" si="106"/>
        <v>0</v>
      </c>
      <c r="L222" s="33">
        <f t="shared" ca="1" si="103"/>
        <v>0</v>
      </c>
      <c r="M222" s="33">
        <f t="shared" ca="1" si="107"/>
        <v>0</v>
      </c>
      <c r="N222" s="33">
        <f t="shared" ca="1" si="104"/>
        <v>0</v>
      </c>
      <c r="O222" s="33">
        <f t="shared" ca="1" si="105"/>
        <v>0</v>
      </c>
      <c r="P222" s="33">
        <f t="shared" ca="1" si="110"/>
        <v>0</v>
      </c>
      <c r="Q222" s="33">
        <f t="shared" ca="1" si="110"/>
        <v>0</v>
      </c>
      <c r="R222" s="33">
        <f t="shared" ca="1" si="110"/>
        <v>0</v>
      </c>
      <c r="S222" s="33">
        <f t="shared" ca="1" si="110"/>
        <v>0</v>
      </c>
      <c r="T222" s="33">
        <f t="shared" ca="1" si="109"/>
        <v>0</v>
      </c>
      <c r="U222" s="33">
        <f t="shared" ca="1" si="109"/>
        <v>0</v>
      </c>
      <c r="V222" s="33">
        <f t="shared" ca="1" si="109"/>
        <v>0</v>
      </c>
      <c r="W222" s="33">
        <f t="shared" ca="1" si="109"/>
        <v>0</v>
      </c>
      <c r="X222" s="33">
        <f t="shared" ca="1" si="109"/>
        <v>0</v>
      </c>
      <c r="Y222" s="33">
        <f t="shared" ca="1" si="109"/>
        <v>0</v>
      </c>
      <c r="Z222" s="33">
        <f t="shared" ca="1" si="109"/>
        <v>0</v>
      </c>
      <c r="AA222" s="33">
        <f t="shared" ca="1" si="109"/>
        <v>0</v>
      </c>
      <c r="AB222" s="33">
        <f t="shared" ca="1" si="108"/>
        <v>0</v>
      </c>
      <c r="AC222" s="33">
        <f t="shared" ca="1" si="108"/>
        <v>0</v>
      </c>
      <c r="AD222" s="33">
        <f t="shared" ca="1" si="108"/>
        <v>0</v>
      </c>
      <c r="AE222" s="33">
        <f t="shared" ca="1" si="114"/>
        <v>0</v>
      </c>
      <c r="AF222" s="33">
        <f t="shared" ca="1" si="114"/>
        <v>0</v>
      </c>
      <c r="AG222" s="33">
        <f t="shared" ca="1" si="114"/>
        <v>0</v>
      </c>
      <c r="AH222" s="33">
        <f t="shared" ca="1" si="114"/>
        <v>0</v>
      </c>
      <c r="AI222" s="33">
        <f t="shared" ca="1" si="114"/>
        <v>0</v>
      </c>
      <c r="AJ222" s="33">
        <f t="shared" ca="1" si="114"/>
        <v>0</v>
      </c>
      <c r="AK222" s="33">
        <f t="shared" ca="1" si="114"/>
        <v>0</v>
      </c>
      <c r="AL222" s="33">
        <f t="shared" ca="1" si="114"/>
        <v>0</v>
      </c>
      <c r="AM222" s="33">
        <f t="shared" ca="1" si="114"/>
        <v>0</v>
      </c>
      <c r="AN222" s="33">
        <f t="shared" ca="1" si="114"/>
        <v>0</v>
      </c>
      <c r="AO222" s="33">
        <f t="shared" ca="1" si="115"/>
        <v>0</v>
      </c>
      <c r="AP222" s="33">
        <f t="shared" ca="1" si="115"/>
        <v>0</v>
      </c>
      <c r="AQ222" s="33">
        <f ca="1">SUMIFS(Amount_TI,Location_TI,$A222,FundingSource_TI,AQ$1)+SUMIFS(Amount_CS,Location_CS,$A222,Fundingsource_CS,AQ$1)+SUMIFS(Amount_ETL,Location_ETL,$A222,FundingSource_ETL,AQ$1)+SUMIFS(Amount_Other,Location_Other,$A222,FundingSource_Other,AQ$1)+SUMIFS('CSW Programs'!$J$4:$J$500,'CSW Programs'!$D$4:$D$500,'Location Totals'!$A222,'CSW Programs'!$I$4:$I$500,'School Mailing Address'!$Q$5)</f>
        <v>0</v>
      </c>
      <c r="AR222" s="33">
        <f ca="1">SUMIFS(Amount_TI,Location_TI,$A222,FundingSource_TI,AR$1)+SUMIFS(Amount_CS,Location_CS,$A222,Fundingsource_CS,AR$1)+SUMIFS(Amount_ETL,Location_ETL,$A222,FundingSource_ETL,AR$1)+SUMIFS(Amount_Other,Location_Other,$A222,FundingSource_Other,AR$1)+SUMIFS('CSW Programs'!$J$4:$J$500,'CSW Programs'!$D$4:$D$500,'Location Totals'!$A222,'CSW Programs'!$I$4:$I$500,'School Mailing Address'!$Q$6)</f>
        <v>0</v>
      </c>
      <c r="AS222" s="33">
        <f ca="1">SUMIFS(Amount_TI,Location_TI,$A222,FundingSource_TI,AS$1)+SUMIFS(Amount_CS,Location_CS,$A222,Fundingsource_CS,AS$1)+SUMIFS(Amount_ETL,Location_ETL,$A222,FundingSource_ETL,AS$1)+SUMIFS(Amount_Other,Location_Other,$A222,FundingSource_Other,AS$1)+SUMIFS('CSW Programs'!$J$4:$J$500,'CSW Programs'!$D$4:$D$500,'Location Totals'!$A222,'CSW Programs'!$I$4:$I$500,'School Mailing Address'!$Q$7)</f>
        <v>0</v>
      </c>
      <c r="AT222" s="33">
        <f ca="1">SUMIFS(Amount_TI,Location_TI,$A222,FundingSource_TI,AT$1)+SUMIFS(Amount_CS,Location_CS,$A222,Fundingsource_CS,AT$1)+SUMIFS(Amount_ETL,Location_ETL,$A222,FundingSource_ETL,AT$1)+SUMIFS(Amount_Other,Location_Other,$A222,FundingSource_Other,AT$1)+SUMIFS('CSW Programs'!$J$4:$J$500,'CSW Programs'!$D$4:$D$500,'Location Totals'!$A222,'CSW Programs'!$I$4:$I$500,'Location Totals'!$AT$1)</f>
        <v>0</v>
      </c>
      <c r="AU222" s="33">
        <f ca="1">SUMIFS(Amount_TI,Location_TI,$A222,FundingSource_TI,AU$1)+SUMIFS(Amount_CS,Location_CS,$A222,Fundingsource_CS,AU$1)+SUMIFS(Amount_ETL,Location_ETL,$A222,FundingSource_ETL,AU$1)+SUMIFS(Amount_Other,Location_Other,$A222,FundingSource_Other,AU$1)+SUMIFS('CSW Programs'!$J$4:$J$500,'CSW Programs'!$D$4:$D$500,'Location Totals'!$A222,'CSW Programs'!$I$4:$I$500,'Location Totals'!$AU$1)</f>
        <v>0</v>
      </c>
      <c r="AV222" s="33">
        <f ca="1">SUMIFS(Amount_TI,Location_TI,$A222,FundingSource_TI,AV$1)+SUMIFS(Amount_CS,Location_CS,$A222,Fundingsource_CS,AV$1)+SUMIFS(Amount_ETL,Location_ETL,$A222,FundingSource_ETL,AV$1)+SUMIFS(Amount_Other,Location_Other,$A222,FundingSource_Other,AV$1)+SUMIFS('CSW Programs'!$J$4:$J$500,'CSW Programs'!$D$4:$D$500,'Location Totals'!$A222,'CSW Programs'!$I$4:$I$500,'Location Totals'!$AV$1)</f>
        <v>0</v>
      </c>
      <c r="AW222" s="33"/>
      <c r="BR222" s="32">
        <v>221</v>
      </c>
      <c r="BT222" s="32">
        <v>221</v>
      </c>
    </row>
    <row r="223" spans="1:72" hidden="1" x14ac:dyDescent="0.2">
      <c r="A223" s="17" t="e">
        <f ca="1">IF('Cover Page'!$C$17&lt;&gt;"YES",IF(HLOOKUP($BZ$1,'District Label'!A:GR,BR223,FALSE)="","",(HLOOKUP($BZ$1,'District Label'!A:GR,BR223,FALSE))),OFFSET('BOCES SELECT'!$CH$4:$CH$402,,,COUNTIF('BOCES SELECT'!E:E,"&gt;0")))</f>
        <v>#N/A</v>
      </c>
      <c r="B223" s="33">
        <f t="shared" ca="1" si="100"/>
        <v>0</v>
      </c>
      <c r="C223" s="33">
        <f t="shared" ca="1" si="101"/>
        <v>0</v>
      </c>
      <c r="D223" s="33">
        <f t="shared" ca="1" si="91"/>
        <v>0</v>
      </c>
      <c r="E223" s="33">
        <f t="shared" ca="1" si="91"/>
        <v>0</v>
      </c>
      <c r="F223" s="33">
        <f t="shared" ca="1" si="91"/>
        <v>0</v>
      </c>
      <c r="G223" s="33">
        <f t="shared" ca="1" si="91"/>
        <v>0</v>
      </c>
      <c r="H223" s="33">
        <f t="shared" ca="1" si="113"/>
        <v>0</v>
      </c>
      <c r="I223" s="33">
        <f t="shared" ca="1" si="91"/>
        <v>0</v>
      </c>
      <c r="J223" s="50">
        <f t="shared" ca="1" si="102"/>
        <v>0</v>
      </c>
      <c r="K223" s="33">
        <f t="shared" ca="1" si="106"/>
        <v>0</v>
      </c>
      <c r="L223" s="33">
        <f t="shared" ca="1" si="103"/>
        <v>0</v>
      </c>
      <c r="M223" s="33">
        <f t="shared" ca="1" si="107"/>
        <v>0</v>
      </c>
      <c r="N223" s="33">
        <f t="shared" ca="1" si="104"/>
        <v>0</v>
      </c>
      <c r="O223" s="33">
        <f t="shared" ca="1" si="105"/>
        <v>0</v>
      </c>
      <c r="P223" s="33">
        <f t="shared" ca="1" si="110"/>
        <v>0</v>
      </c>
      <c r="Q223" s="33">
        <f t="shared" ca="1" si="110"/>
        <v>0</v>
      </c>
      <c r="R223" s="33">
        <f t="shared" ca="1" si="110"/>
        <v>0</v>
      </c>
      <c r="S223" s="33">
        <f t="shared" ca="1" si="110"/>
        <v>0</v>
      </c>
      <c r="T223" s="33">
        <f t="shared" ca="1" si="109"/>
        <v>0</v>
      </c>
      <c r="U223" s="33">
        <f t="shared" ca="1" si="109"/>
        <v>0</v>
      </c>
      <c r="V223" s="33">
        <f t="shared" ca="1" si="109"/>
        <v>0</v>
      </c>
      <c r="W223" s="33">
        <f t="shared" ca="1" si="109"/>
        <v>0</v>
      </c>
      <c r="X223" s="33">
        <f t="shared" ca="1" si="109"/>
        <v>0</v>
      </c>
      <c r="Y223" s="33">
        <f t="shared" ca="1" si="109"/>
        <v>0</v>
      </c>
      <c r="Z223" s="33">
        <f t="shared" ca="1" si="109"/>
        <v>0</v>
      </c>
      <c r="AA223" s="33">
        <f t="shared" ca="1" si="109"/>
        <v>0</v>
      </c>
      <c r="AB223" s="33">
        <f t="shared" ca="1" si="108"/>
        <v>0</v>
      </c>
      <c r="AC223" s="33">
        <f t="shared" ca="1" si="108"/>
        <v>0</v>
      </c>
      <c r="AD223" s="33">
        <f t="shared" ca="1" si="108"/>
        <v>0</v>
      </c>
      <c r="AE223" s="33">
        <f t="shared" ca="1" si="114"/>
        <v>0</v>
      </c>
      <c r="AF223" s="33">
        <f t="shared" ca="1" si="114"/>
        <v>0</v>
      </c>
      <c r="AG223" s="33">
        <f t="shared" ca="1" si="114"/>
        <v>0</v>
      </c>
      <c r="AH223" s="33">
        <f t="shared" ca="1" si="114"/>
        <v>0</v>
      </c>
      <c r="AI223" s="33">
        <f t="shared" ca="1" si="114"/>
        <v>0</v>
      </c>
      <c r="AJ223" s="33">
        <f t="shared" ca="1" si="114"/>
        <v>0</v>
      </c>
      <c r="AK223" s="33">
        <f t="shared" ca="1" si="114"/>
        <v>0</v>
      </c>
      <c r="AL223" s="33">
        <f t="shared" ca="1" si="114"/>
        <v>0</v>
      </c>
      <c r="AM223" s="33">
        <f t="shared" ca="1" si="114"/>
        <v>0</v>
      </c>
      <c r="AN223" s="33">
        <f t="shared" ca="1" si="114"/>
        <v>0</v>
      </c>
      <c r="AO223" s="33">
        <f t="shared" ca="1" si="115"/>
        <v>0</v>
      </c>
      <c r="AP223" s="33">
        <f t="shared" ca="1" si="115"/>
        <v>0</v>
      </c>
      <c r="AQ223" s="33">
        <f ca="1">SUMIFS(Amount_TI,Location_TI,$A223,FundingSource_TI,AQ$1)+SUMIFS(Amount_CS,Location_CS,$A223,Fundingsource_CS,AQ$1)+SUMIFS(Amount_ETL,Location_ETL,$A223,FundingSource_ETL,AQ$1)+SUMIFS(Amount_Other,Location_Other,$A223,FundingSource_Other,AQ$1)+SUMIFS('CSW Programs'!$J$4:$J$500,'CSW Programs'!$D$4:$D$500,'Location Totals'!$A223,'CSW Programs'!$I$4:$I$500,'School Mailing Address'!$Q$5)</f>
        <v>0</v>
      </c>
      <c r="AR223" s="33">
        <f ca="1">SUMIFS(Amount_TI,Location_TI,$A223,FundingSource_TI,AR$1)+SUMIFS(Amount_CS,Location_CS,$A223,Fundingsource_CS,AR$1)+SUMIFS(Amount_ETL,Location_ETL,$A223,FundingSource_ETL,AR$1)+SUMIFS(Amount_Other,Location_Other,$A223,FundingSource_Other,AR$1)+SUMIFS('CSW Programs'!$J$4:$J$500,'CSW Programs'!$D$4:$D$500,'Location Totals'!$A223,'CSW Programs'!$I$4:$I$500,'School Mailing Address'!$Q$6)</f>
        <v>0</v>
      </c>
      <c r="AS223" s="33">
        <f ca="1">SUMIFS(Amount_TI,Location_TI,$A223,FundingSource_TI,AS$1)+SUMIFS(Amount_CS,Location_CS,$A223,Fundingsource_CS,AS$1)+SUMIFS(Amount_ETL,Location_ETL,$A223,FundingSource_ETL,AS$1)+SUMIFS(Amount_Other,Location_Other,$A223,FundingSource_Other,AS$1)+SUMIFS('CSW Programs'!$J$4:$J$500,'CSW Programs'!$D$4:$D$500,'Location Totals'!$A223,'CSW Programs'!$I$4:$I$500,'School Mailing Address'!$Q$7)</f>
        <v>0</v>
      </c>
      <c r="AT223" s="33">
        <f ca="1">SUMIFS(Amount_TI,Location_TI,$A223,FundingSource_TI,AT$1)+SUMIFS(Amount_CS,Location_CS,$A223,Fundingsource_CS,AT$1)+SUMIFS(Amount_ETL,Location_ETL,$A223,FundingSource_ETL,AT$1)+SUMIFS(Amount_Other,Location_Other,$A223,FundingSource_Other,AT$1)+SUMIFS('CSW Programs'!$J$4:$J$500,'CSW Programs'!$D$4:$D$500,'Location Totals'!$A223,'CSW Programs'!$I$4:$I$500,'Location Totals'!$AT$1)</f>
        <v>0</v>
      </c>
      <c r="AU223" s="33">
        <f ca="1">SUMIFS(Amount_TI,Location_TI,$A223,FundingSource_TI,AU$1)+SUMIFS(Amount_CS,Location_CS,$A223,Fundingsource_CS,AU$1)+SUMIFS(Amount_ETL,Location_ETL,$A223,FundingSource_ETL,AU$1)+SUMIFS(Amount_Other,Location_Other,$A223,FundingSource_Other,AU$1)+SUMIFS('CSW Programs'!$J$4:$J$500,'CSW Programs'!$D$4:$D$500,'Location Totals'!$A223,'CSW Programs'!$I$4:$I$500,'Location Totals'!$AU$1)</f>
        <v>0</v>
      </c>
      <c r="AV223" s="33">
        <f ca="1">SUMIFS(Amount_TI,Location_TI,$A223,FundingSource_TI,AV$1)+SUMIFS(Amount_CS,Location_CS,$A223,Fundingsource_CS,AV$1)+SUMIFS(Amount_ETL,Location_ETL,$A223,FundingSource_ETL,AV$1)+SUMIFS(Amount_Other,Location_Other,$A223,FundingSource_Other,AV$1)+SUMIFS('CSW Programs'!$J$4:$J$500,'CSW Programs'!$D$4:$D$500,'Location Totals'!$A223,'CSW Programs'!$I$4:$I$500,'Location Totals'!$AV$1)</f>
        <v>0</v>
      </c>
      <c r="AW223" s="33"/>
      <c r="BR223" s="32">
        <v>222</v>
      </c>
      <c r="BT223" s="32">
        <v>222</v>
      </c>
    </row>
    <row r="224" spans="1:72" hidden="1" x14ac:dyDescent="0.2">
      <c r="A224" s="17" t="e">
        <f ca="1">IF('Cover Page'!$C$17&lt;&gt;"YES",IF(HLOOKUP($BZ$1,'District Label'!A:GR,BR224,FALSE)="","",(HLOOKUP($BZ$1,'District Label'!A:GR,BR224,FALSE))),OFFSET('BOCES SELECT'!$CH$4:$CH$402,,,COUNTIF('BOCES SELECT'!E:E,"&gt;0")))</f>
        <v>#N/A</v>
      </c>
      <c r="B224" s="33">
        <f t="shared" ca="1" si="100"/>
        <v>0</v>
      </c>
      <c r="C224" s="33">
        <f t="shared" ca="1" si="101"/>
        <v>0</v>
      </c>
      <c r="D224" s="33">
        <f t="shared" ref="D224:I274" ca="1" si="116">SUMIFS(Amount_TI,Location_TI,$A224,source_ti,D$1)+SUMIFS(Amount_CS,Location_CS,$A224,source_cs,D$1)+SUMIFS(Amount_ETL,Location_ETL,$A224,source_etl,D$1)+SUMIFS(Amount_Other,Location_Other,$A224,source_other,D$1)+SUMIFS(Amount_SW,Location_SW,$A224,FundingSource_SW,D$1)</f>
        <v>0</v>
      </c>
      <c r="E224" s="33">
        <f t="shared" ca="1" si="116"/>
        <v>0</v>
      </c>
      <c r="F224" s="33">
        <f t="shared" ca="1" si="116"/>
        <v>0</v>
      </c>
      <c r="G224" s="33">
        <f t="shared" ca="1" si="116"/>
        <v>0</v>
      </c>
      <c r="H224" s="33">
        <f t="shared" ca="1" si="113"/>
        <v>0</v>
      </c>
      <c r="I224" s="33">
        <f t="shared" ca="1" si="116"/>
        <v>0</v>
      </c>
      <c r="J224" s="50">
        <f t="shared" ca="1" si="102"/>
        <v>0</v>
      </c>
      <c r="K224" s="33">
        <f t="shared" ca="1" si="106"/>
        <v>0</v>
      </c>
      <c r="L224" s="33">
        <f t="shared" ca="1" si="103"/>
        <v>0</v>
      </c>
      <c r="M224" s="33">
        <f t="shared" ca="1" si="107"/>
        <v>0</v>
      </c>
      <c r="N224" s="33">
        <f t="shared" ca="1" si="104"/>
        <v>0</v>
      </c>
      <c r="O224" s="33">
        <f t="shared" ca="1" si="105"/>
        <v>0</v>
      </c>
      <c r="P224" s="33">
        <f t="shared" ref="P224:S243" ca="1" si="117">SUMIFS(Amount_TI,Location_TI,$A224,Program_TI,P$1)+SUMIFS(Amount_CS,Location_CS,$A224,Program_CS,P$1)+SUMIFS(Amount_ETL,Location_ETL,$A224,Program_ETL,P$1)+SUMIFS(Amount_Other,Location_Other,$A224,Program_Other,P$1)</f>
        <v>0</v>
      </c>
      <c r="Q224" s="33">
        <f t="shared" ca="1" si="117"/>
        <v>0</v>
      </c>
      <c r="R224" s="33">
        <f t="shared" ca="1" si="117"/>
        <v>0</v>
      </c>
      <c r="S224" s="33">
        <f t="shared" ca="1" si="117"/>
        <v>0</v>
      </c>
      <c r="T224" s="33">
        <f t="shared" ca="1" si="109"/>
        <v>0</v>
      </c>
      <c r="U224" s="33">
        <f t="shared" ca="1" si="109"/>
        <v>0</v>
      </c>
      <c r="V224" s="33">
        <f t="shared" ca="1" si="109"/>
        <v>0</v>
      </c>
      <c r="W224" s="33">
        <f t="shared" ca="1" si="109"/>
        <v>0</v>
      </c>
      <c r="X224" s="33">
        <f t="shared" ca="1" si="109"/>
        <v>0</v>
      </c>
      <c r="Y224" s="33">
        <f t="shared" ca="1" si="109"/>
        <v>0</v>
      </c>
      <c r="Z224" s="33">
        <f t="shared" ca="1" si="109"/>
        <v>0</v>
      </c>
      <c r="AA224" s="33">
        <f t="shared" ca="1" si="109"/>
        <v>0</v>
      </c>
      <c r="AB224" s="33">
        <f t="shared" ca="1" si="108"/>
        <v>0</v>
      </c>
      <c r="AC224" s="33">
        <f t="shared" ca="1" si="108"/>
        <v>0</v>
      </c>
      <c r="AD224" s="33">
        <f t="shared" ca="1" si="108"/>
        <v>0</v>
      </c>
      <c r="AE224" s="33">
        <f t="shared" ref="AE224:AN233" ca="1" si="118">SUMIFS(Amount_TI,Location_TI,$A224,FundingSource_TI,AE$1)+SUMIFS(Amount_CS,Location_CS,$A224,Fundingsource_CS,AE$1)+SUMIFS(Amount_ETL,Location_ETL,$A224,FundingSource_ETL,AE$1)+SUMIFS(Amount_Other,Location_Other,$A224,FundingSource_Other,AE$1)</f>
        <v>0</v>
      </c>
      <c r="AF224" s="33">
        <f t="shared" ca="1" si="118"/>
        <v>0</v>
      </c>
      <c r="AG224" s="33">
        <f t="shared" ca="1" si="118"/>
        <v>0</v>
      </c>
      <c r="AH224" s="33">
        <f t="shared" ca="1" si="118"/>
        <v>0</v>
      </c>
      <c r="AI224" s="33">
        <f t="shared" ca="1" si="118"/>
        <v>0</v>
      </c>
      <c r="AJ224" s="33">
        <f t="shared" ca="1" si="118"/>
        <v>0</v>
      </c>
      <c r="AK224" s="33">
        <f t="shared" ca="1" si="118"/>
        <v>0</v>
      </c>
      <c r="AL224" s="33">
        <f t="shared" ca="1" si="118"/>
        <v>0</v>
      </c>
      <c r="AM224" s="33">
        <f t="shared" ca="1" si="118"/>
        <v>0</v>
      </c>
      <c r="AN224" s="33">
        <f t="shared" ca="1" si="118"/>
        <v>0</v>
      </c>
      <c r="AO224" s="33">
        <f t="shared" ref="AO224:AP233" ca="1" si="119">SUMIFS(Amount_TI,Location_TI,$A224,FundingSource_TI,AO$1)+SUMIFS(Amount_CS,Location_CS,$A224,Fundingsource_CS,AO$1)+SUMIFS(Amount_ETL,Location_ETL,$A224,FundingSource_ETL,AO$1)+SUMIFS(Amount_Other,Location_Other,$A224,FundingSource_Other,AO$1)</f>
        <v>0</v>
      </c>
      <c r="AP224" s="33">
        <f t="shared" ca="1" si="119"/>
        <v>0</v>
      </c>
      <c r="AQ224" s="33">
        <f ca="1">SUMIFS(Amount_TI,Location_TI,$A224,FundingSource_TI,AQ$1)+SUMIFS(Amount_CS,Location_CS,$A224,Fundingsource_CS,AQ$1)+SUMIFS(Amount_ETL,Location_ETL,$A224,FundingSource_ETL,AQ$1)+SUMIFS(Amount_Other,Location_Other,$A224,FundingSource_Other,AQ$1)+SUMIFS('CSW Programs'!$J$4:$J$500,'CSW Programs'!$D$4:$D$500,'Location Totals'!$A224,'CSW Programs'!$I$4:$I$500,'School Mailing Address'!$Q$5)</f>
        <v>0</v>
      </c>
      <c r="AR224" s="33">
        <f ca="1">SUMIFS(Amount_TI,Location_TI,$A224,FundingSource_TI,AR$1)+SUMIFS(Amount_CS,Location_CS,$A224,Fundingsource_CS,AR$1)+SUMIFS(Amount_ETL,Location_ETL,$A224,FundingSource_ETL,AR$1)+SUMIFS(Amount_Other,Location_Other,$A224,FundingSource_Other,AR$1)+SUMIFS('CSW Programs'!$J$4:$J$500,'CSW Programs'!$D$4:$D$500,'Location Totals'!$A224,'CSW Programs'!$I$4:$I$500,'School Mailing Address'!$Q$6)</f>
        <v>0</v>
      </c>
      <c r="AS224" s="33">
        <f ca="1">SUMIFS(Amount_TI,Location_TI,$A224,FundingSource_TI,AS$1)+SUMIFS(Amount_CS,Location_CS,$A224,Fundingsource_CS,AS$1)+SUMIFS(Amount_ETL,Location_ETL,$A224,FundingSource_ETL,AS$1)+SUMIFS(Amount_Other,Location_Other,$A224,FundingSource_Other,AS$1)+SUMIFS('CSW Programs'!$J$4:$J$500,'CSW Programs'!$D$4:$D$500,'Location Totals'!$A224,'CSW Programs'!$I$4:$I$500,'School Mailing Address'!$Q$7)</f>
        <v>0</v>
      </c>
      <c r="AT224" s="33">
        <f ca="1">SUMIFS(Amount_TI,Location_TI,$A224,FundingSource_TI,AT$1)+SUMIFS(Amount_CS,Location_CS,$A224,Fundingsource_CS,AT$1)+SUMIFS(Amount_ETL,Location_ETL,$A224,FundingSource_ETL,AT$1)+SUMIFS(Amount_Other,Location_Other,$A224,FundingSource_Other,AT$1)+SUMIFS('CSW Programs'!$J$4:$J$500,'CSW Programs'!$D$4:$D$500,'Location Totals'!$A224,'CSW Programs'!$I$4:$I$500,'Location Totals'!$AT$1)</f>
        <v>0</v>
      </c>
      <c r="AU224" s="33">
        <f ca="1">SUMIFS(Amount_TI,Location_TI,$A224,FundingSource_TI,AU$1)+SUMIFS(Amount_CS,Location_CS,$A224,Fundingsource_CS,AU$1)+SUMIFS(Amount_ETL,Location_ETL,$A224,FundingSource_ETL,AU$1)+SUMIFS(Amount_Other,Location_Other,$A224,FundingSource_Other,AU$1)+SUMIFS('CSW Programs'!$J$4:$J$500,'CSW Programs'!$D$4:$D$500,'Location Totals'!$A224,'CSW Programs'!$I$4:$I$500,'Location Totals'!$AU$1)</f>
        <v>0</v>
      </c>
      <c r="AV224" s="33">
        <f ca="1">SUMIFS(Amount_TI,Location_TI,$A224,FundingSource_TI,AV$1)+SUMIFS(Amount_CS,Location_CS,$A224,Fundingsource_CS,AV$1)+SUMIFS(Amount_ETL,Location_ETL,$A224,FundingSource_ETL,AV$1)+SUMIFS(Amount_Other,Location_Other,$A224,FundingSource_Other,AV$1)+SUMIFS('CSW Programs'!$J$4:$J$500,'CSW Programs'!$D$4:$D$500,'Location Totals'!$A224,'CSW Programs'!$I$4:$I$500,'Location Totals'!$AV$1)</f>
        <v>0</v>
      </c>
      <c r="AW224" s="33"/>
      <c r="BR224" s="32">
        <v>223</v>
      </c>
      <c r="BT224" s="32">
        <v>223</v>
      </c>
    </row>
    <row r="225" spans="1:72" hidden="1" x14ac:dyDescent="0.2">
      <c r="A225" s="17" t="e">
        <f ca="1">IF('Cover Page'!$C$17&lt;&gt;"YES",IF(HLOOKUP($BZ$1,'District Label'!A:GR,BR225,FALSE)="","",(HLOOKUP($BZ$1,'District Label'!A:GR,BR225,FALSE))),OFFSET('BOCES SELECT'!$CH$4:$CH$402,,,COUNTIF('BOCES SELECT'!E:E,"&gt;0")))</f>
        <v>#N/A</v>
      </c>
      <c r="B225" s="33">
        <f t="shared" ca="1" si="100"/>
        <v>0</v>
      </c>
      <c r="C225" s="33">
        <f t="shared" ca="1" si="101"/>
        <v>0</v>
      </c>
      <c r="D225" s="33">
        <f t="shared" ca="1" si="116"/>
        <v>0</v>
      </c>
      <c r="E225" s="33">
        <f t="shared" ca="1" si="116"/>
        <v>0</v>
      </c>
      <c r="F225" s="33">
        <f t="shared" ca="1" si="116"/>
        <v>0</v>
      </c>
      <c r="G225" s="33">
        <f t="shared" ca="1" si="116"/>
        <v>0</v>
      </c>
      <c r="H225" s="33">
        <f t="shared" ca="1" si="113"/>
        <v>0</v>
      </c>
      <c r="I225" s="33">
        <f t="shared" ca="1" si="116"/>
        <v>0</v>
      </c>
      <c r="J225" s="50">
        <f t="shared" ca="1" si="102"/>
        <v>0</v>
      </c>
      <c r="K225" s="33">
        <f t="shared" ca="1" si="106"/>
        <v>0</v>
      </c>
      <c r="L225" s="33">
        <f t="shared" ca="1" si="103"/>
        <v>0</v>
      </c>
      <c r="M225" s="33">
        <f t="shared" ca="1" si="107"/>
        <v>0</v>
      </c>
      <c r="N225" s="33">
        <f t="shared" ca="1" si="104"/>
        <v>0</v>
      </c>
      <c r="O225" s="33">
        <f t="shared" ca="1" si="105"/>
        <v>0</v>
      </c>
      <c r="P225" s="33">
        <f t="shared" ca="1" si="117"/>
        <v>0</v>
      </c>
      <c r="Q225" s="33">
        <f t="shared" ca="1" si="117"/>
        <v>0</v>
      </c>
      <c r="R225" s="33">
        <f t="shared" ca="1" si="117"/>
        <v>0</v>
      </c>
      <c r="S225" s="33">
        <f t="shared" ca="1" si="117"/>
        <v>0</v>
      </c>
      <c r="T225" s="33">
        <f t="shared" ca="1" si="109"/>
        <v>0</v>
      </c>
      <c r="U225" s="33">
        <f t="shared" ca="1" si="109"/>
        <v>0</v>
      </c>
      <c r="V225" s="33">
        <f t="shared" ca="1" si="109"/>
        <v>0</v>
      </c>
      <c r="W225" s="33">
        <f t="shared" ca="1" si="109"/>
        <v>0</v>
      </c>
      <c r="X225" s="33">
        <f t="shared" ca="1" si="109"/>
        <v>0</v>
      </c>
      <c r="Y225" s="33">
        <f t="shared" ca="1" si="109"/>
        <v>0</v>
      </c>
      <c r="Z225" s="33">
        <f t="shared" ca="1" si="109"/>
        <v>0</v>
      </c>
      <c r="AA225" s="33">
        <f t="shared" ca="1" si="109"/>
        <v>0</v>
      </c>
      <c r="AB225" s="33">
        <f t="shared" ca="1" si="108"/>
        <v>0</v>
      </c>
      <c r="AC225" s="33">
        <f t="shared" ca="1" si="108"/>
        <v>0</v>
      </c>
      <c r="AD225" s="33">
        <f t="shared" ca="1" si="108"/>
        <v>0</v>
      </c>
      <c r="AE225" s="33">
        <f t="shared" ca="1" si="118"/>
        <v>0</v>
      </c>
      <c r="AF225" s="33">
        <f t="shared" ca="1" si="118"/>
        <v>0</v>
      </c>
      <c r="AG225" s="33">
        <f t="shared" ca="1" si="118"/>
        <v>0</v>
      </c>
      <c r="AH225" s="33">
        <f t="shared" ca="1" si="118"/>
        <v>0</v>
      </c>
      <c r="AI225" s="33">
        <f t="shared" ca="1" si="118"/>
        <v>0</v>
      </c>
      <c r="AJ225" s="33">
        <f t="shared" ca="1" si="118"/>
        <v>0</v>
      </c>
      <c r="AK225" s="33">
        <f t="shared" ca="1" si="118"/>
        <v>0</v>
      </c>
      <c r="AL225" s="33">
        <f t="shared" ca="1" si="118"/>
        <v>0</v>
      </c>
      <c r="AM225" s="33">
        <f t="shared" ca="1" si="118"/>
        <v>0</v>
      </c>
      <c r="AN225" s="33">
        <f t="shared" ca="1" si="118"/>
        <v>0</v>
      </c>
      <c r="AO225" s="33">
        <f t="shared" ca="1" si="119"/>
        <v>0</v>
      </c>
      <c r="AP225" s="33">
        <f t="shared" ca="1" si="119"/>
        <v>0</v>
      </c>
      <c r="AQ225" s="33">
        <f ca="1">SUMIFS(Amount_TI,Location_TI,$A225,FundingSource_TI,AQ$1)+SUMIFS(Amount_CS,Location_CS,$A225,Fundingsource_CS,AQ$1)+SUMIFS(Amount_ETL,Location_ETL,$A225,FundingSource_ETL,AQ$1)+SUMIFS(Amount_Other,Location_Other,$A225,FundingSource_Other,AQ$1)+SUMIFS('CSW Programs'!$J$4:$J$500,'CSW Programs'!$D$4:$D$500,'Location Totals'!$A225,'CSW Programs'!$I$4:$I$500,'School Mailing Address'!$Q$5)</f>
        <v>0</v>
      </c>
      <c r="AR225" s="33">
        <f ca="1">SUMIFS(Amount_TI,Location_TI,$A225,FundingSource_TI,AR$1)+SUMIFS(Amount_CS,Location_CS,$A225,Fundingsource_CS,AR$1)+SUMIFS(Amount_ETL,Location_ETL,$A225,FundingSource_ETL,AR$1)+SUMIFS(Amount_Other,Location_Other,$A225,FundingSource_Other,AR$1)+SUMIFS('CSW Programs'!$J$4:$J$500,'CSW Programs'!$D$4:$D$500,'Location Totals'!$A225,'CSW Programs'!$I$4:$I$500,'School Mailing Address'!$Q$6)</f>
        <v>0</v>
      </c>
      <c r="AS225" s="33">
        <f ca="1">SUMIFS(Amount_TI,Location_TI,$A225,FundingSource_TI,AS$1)+SUMIFS(Amount_CS,Location_CS,$A225,Fundingsource_CS,AS$1)+SUMIFS(Amount_ETL,Location_ETL,$A225,FundingSource_ETL,AS$1)+SUMIFS(Amount_Other,Location_Other,$A225,FundingSource_Other,AS$1)+SUMIFS('CSW Programs'!$J$4:$J$500,'CSW Programs'!$D$4:$D$500,'Location Totals'!$A225,'CSW Programs'!$I$4:$I$500,'School Mailing Address'!$Q$7)</f>
        <v>0</v>
      </c>
      <c r="AT225" s="33">
        <f ca="1">SUMIFS(Amount_TI,Location_TI,$A225,FundingSource_TI,AT$1)+SUMIFS(Amount_CS,Location_CS,$A225,Fundingsource_CS,AT$1)+SUMIFS(Amount_ETL,Location_ETL,$A225,FundingSource_ETL,AT$1)+SUMIFS(Amount_Other,Location_Other,$A225,FundingSource_Other,AT$1)+SUMIFS('CSW Programs'!$J$4:$J$500,'CSW Programs'!$D$4:$D$500,'Location Totals'!$A225,'CSW Programs'!$I$4:$I$500,'Location Totals'!$AT$1)</f>
        <v>0</v>
      </c>
      <c r="AU225" s="33">
        <f ca="1">SUMIFS(Amount_TI,Location_TI,$A225,FundingSource_TI,AU$1)+SUMIFS(Amount_CS,Location_CS,$A225,Fundingsource_CS,AU$1)+SUMIFS(Amount_ETL,Location_ETL,$A225,FundingSource_ETL,AU$1)+SUMIFS(Amount_Other,Location_Other,$A225,FundingSource_Other,AU$1)+SUMIFS('CSW Programs'!$J$4:$J$500,'CSW Programs'!$D$4:$D$500,'Location Totals'!$A225,'CSW Programs'!$I$4:$I$500,'Location Totals'!$AU$1)</f>
        <v>0</v>
      </c>
      <c r="AV225" s="33">
        <f ca="1">SUMIFS(Amount_TI,Location_TI,$A225,FundingSource_TI,AV$1)+SUMIFS(Amount_CS,Location_CS,$A225,Fundingsource_CS,AV$1)+SUMIFS(Amount_ETL,Location_ETL,$A225,FundingSource_ETL,AV$1)+SUMIFS(Amount_Other,Location_Other,$A225,FundingSource_Other,AV$1)+SUMIFS('CSW Programs'!$J$4:$J$500,'CSW Programs'!$D$4:$D$500,'Location Totals'!$A225,'CSW Programs'!$I$4:$I$500,'Location Totals'!$AV$1)</f>
        <v>0</v>
      </c>
      <c r="AW225" s="33"/>
      <c r="BR225" s="32">
        <v>224</v>
      </c>
      <c r="BT225" s="32">
        <v>224</v>
      </c>
    </row>
    <row r="226" spans="1:72" hidden="1" x14ac:dyDescent="0.2">
      <c r="A226" s="17" t="e">
        <f ca="1">IF('Cover Page'!$C$17&lt;&gt;"YES",IF(HLOOKUP($BZ$1,'District Label'!A:GR,BR226,FALSE)="","",(HLOOKUP($BZ$1,'District Label'!A:GR,BR226,FALSE))),OFFSET('BOCES SELECT'!$CH$4:$CH$402,,,COUNTIF('BOCES SELECT'!E:E,"&gt;0")))</f>
        <v>#N/A</v>
      </c>
      <c r="B226" s="33">
        <f t="shared" ca="1" si="100"/>
        <v>0</v>
      </c>
      <c r="C226" s="33">
        <f t="shared" ca="1" si="101"/>
        <v>0</v>
      </c>
      <c r="D226" s="33">
        <f t="shared" ca="1" si="116"/>
        <v>0</v>
      </c>
      <c r="E226" s="33">
        <f t="shared" ca="1" si="116"/>
        <v>0</v>
      </c>
      <c r="F226" s="33">
        <f t="shared" ca="1" si="116"/>
        <v>0</v>
      </c>
      <c r="G226" s="33">
        <f t="shared" ca="1" si="116"/>
        <v>0</v>
      </c>
      <c r="H226" s="33">
        <f t="shared" ca="1" si="113"/>
        <v>0</v>
      </c>
      <c r="I226" s="33">
        <f t="shared" ca="1" si="116"/>
        <v>0</v>
      </c>
      <c r="J226" s="50">
        <f t="shared" ca="1" si="102"/>
        <v>0</v>
      </c>
      <c r="K226" s="33">
        <f t="shared" ca="1" si="106"/>
        <v>0</v>
      </c>
      <c r="L226" s="33">
        <f t="shared" ca="1" si="103"/>
        <v>0</v>
      </c>
      <c r="M226" s="33">
        <f t="shared" ca="1" si="107"/>
        <v>0</v>
      </c>
      <c r="N226" s="33">
        <f t="shared" ca="1" si="104"/>
        <v>0</v>
      </c>
      <c r="O226" s="33">
        <f t="shared" ca="1" si="105"/>
        <v>0</v>
      </c>
      <c r="P226" s="33">
        <f t="shared" ca="1" si="117"/>
        <v>0</v>
      </c>
      <c r="Q226" s="33">
        <f t="shared" ca="1" si="117"/>
        <v>0</v>
      </c>
      <c r="R226" s="33">
        <f t="shared" ca="1" si="117"/>
        <v>0</v>
      </c>
      <c r="S226" s="33">
        <f t="shared" ca="1" si="117"/>
        <v>0</v>
      </c>
      <c r="T226" s="33">
        <f t="shared" ca="1" si="109"/>
        <v>0</v>
      </c>
      <c r="U226" s="33">
        <f t="shared" ca="1" si="109"/>
        <v>0</v>
      </c>
      <c r="V226" s="33">
        <f t="shared" ca="1" si="109"/>
        <v>0</v>
      </c>
      <c r="W226" s="33">
        <f t="shared" ca="1" si="109"/>
        <v>0</v>
      </c>
      <c r="X226" s="33">
        <f t="shared" ca="1" si="109"/>
        <v>0</v>
      </c>
      <c r="Y226" s="33">
        <f t="shared" ca="1" si="109"/>
        <v>0</v>
      </c>
      <c r="Z226" s="33">
        <f t="shared" ca="1" si="109"/>
        <v>0</v>
      </c>
      <c r="AA226" s="33">
        <f t="shared" ca="1" si="109"/>
        <v>0</v>
      </c>
      <c r="AB226" s="33">
        <f t="shared" ca="1" si="108"/>
        <v>0</v>
      </c>
      <c r="AC226" s="33">
        <f t="shared" ca="1" si="108"/>
        <v>0</v>
      </c>
      <c r="AD226" s="33">
        <f t="shared" ca="1" si="108"/>
        <v>0</v>
      </c>
      <c r="AE226" s="33">
        <f t="shared" ca="1" si="118"/>
        <v>0</v>
      </c>
      <c r="AF226" s="33">
        <f t="shared" ca="1" si="118"/>
        <v>0</v>
      </c>
      <c r="AG226" s="33">
        <f t="shared" ca="1" si="118"/>
        <v>0</v>
      </c>
      <c r="AH226" s="33">
        <f t="shared" ca="1" si="118"/>
        <v>0</v>
      </c>
      <c r="AI226" s="33">
        <f t="shared" ca="1" si="118"/>
        <v>0</v>
      </c>
      <c r="AJ226" s="33">
        <f t="shared" ca="1" si="118"/>
        <v>0</v>
      </c>
      <c r="AK226" s="33">
        <f t="shared" ca="1" si="118"/>
        <v>0</v>
      </c>
      <c r="AL226" s="33">
        <f t="shared" ca="1" si="118"/>
        <v>0</v>
      </c>
      <c r="AM226" s="33">
        <f t="shared" ca="1" si="118"/>
        <v>0</v>
      </c>
      <c r="AN226" s="33">
        <f t="shared" ca="1" si="118"/>
        <v>0</v>
      </c>
      <c r="AO226" s="33">
        <f t="shared" ca="1" si="119"/>
        <v>0</v>
      </c>
      <c r="AP226" s="33">
        <f t="shared" ca="1" si="119"/>
        <v>0</v>
      </c>
      <c r="AQ226" s="33">
        <f ca="1">SUMIFS(Amount_TI,Location_TI,$A226,FundingSource_TI,AQ$1)+SUMIFS(Amount_CS,Location_CS,$A226,Fundingsource_CS,AQ$1)+SUMIFS(Amount_ETL,Location_ETL,$A226,FundingSource_ETL,AQ$1)+SUMIFS(Amount_Other,Location_Other,$A226,FundingSource_Other,AQ$1)+SUMIFS('CSW Programs'!$J$4:$J$500,'CSW Programs'!$D$4:$D$500,'Location Totals'!$A226,'CSW Programs'!$I$4:$I$500,'School Mailing Address'!$Q$5)</f>
        <v>0</v>
      </c>
      <c r="AR226" s="33">
        <f ca="1">SUMIFS(Amount_TI,Location_TI,$A226,FundingSource_TI,AR$1)+SUMIFS(Amount_CS,Location_CS,$A226,Fundingsource_CS,AR$1)+SUMIFS(Amount_ETL,Location_ETL,$A226,FundingSource_ETL,AR$1)+SUMIFS(Amount_Other,Location_Other,$A226,FundingSource_Other,AR$1)+SUMIFS('CSW Programs'!$J$4:$J$500,'CSW Programs'!$D$4:$D$500,'Location Totals'!$A226,'CSW Programs'!$I$4:$I$500,'School Mailing Address'!$Q$6)</f>
        <v>0</v>
      </c>
      <c r="AS226" s="33">
        <f ca="1">SUMIFS(Amount_TI,Location_TI,$A226,FundingSource_TI,AS$1)+SUMIFS(Amount_CS,Location_CS,$A226,Fundingsource_CS,AS$1)+SUMIFS(Amount_ETL,Location_ETL,$A226,FundingSource_ETL,AS$1)+SUMIFS(Amount_Other,Location_Other,$A226,FundingSource_Other,AS$1)+SUMIFS('CSW Programs'!$J$4:$J$500,'CSW Programs'!$D$4:$D$500,'Location Totals'!$A226,'CSW Programs'!$I$4:$I$500,'School Mailing Address'!$Q$7)</f>
        <v>0</v>
      </c>
      <c r="AT226" s="33">
        <f ca="1">SUMIFS(Amount_TI,Location_TI,$A226,FundingSource_TI,AT$1)+SUMIFS(Amount_CS,Location_CS,$A226,Fundingsource_CS,AT$1)+SUMIFS(Amount_ETL,Location_ETL,$A226,FundingSource_ETL,AT$1)+SUMIFS(Amount_Other,Location_Other,$A226,FundingSource_Other,AT$1)+SUMIFS('CSW Programs'!$J$4:$J$500,'CSW Programs'!$D$4:$D$500,'Location Totals'!$A226,'CSW Programs'!$I$4:$I$500,'Location Totals'!$AT$1)</f>
        <v>0</v>
      </c>
      <c r="AU226" s="33">
        <f ca="1">SUMIFS(Amount_TI,Location_TI,$A226,FundingSource_TI,AU$1)+SUMIFS(Amount_CS,Location_CS,$A226,Fundingsource_CS,AU$1)+SUMIFS(Amount_ETL,Location_ETL,$A226,FundingSource_ETL,AU$1)+SUMIFS(Amount_Other,Location_Other,$A226,FundingSource_Other,AU$1)+SUMIFS('CSW Programs'!$J$4:$J$500,'CSW Programs'!$D$4:$D$500,'Location Totals'!$A226,'CSW Programs'!$I$4:$I$500,'Location Totals'!$AU$1)</f>
        <v>0</v>
      </c>
      <c r="AV226" s="33">
        <f ca="1">SUMIFS(Amount_TI,Location_TI,$A226,FundingSource_TI,AV$1)+SUMIFS(Amount_CS,Location_CS,$A226,Fundingsource_CS,AV$1)+SUMIFS(Amount_ETL,Location_ETL,$A226,FundingSource_ETL,AV$1)+SUMIFS(Amount_Other,Location_Other,$A226,FundingSource_Other,AV$1)+SUMIFS('CSW Programs'!$J$4:$J$500,'CSW Programs'!$D$4:$D$500,'Location Totals'!$A226,'CSW Programs'!$I$4:$I$500,'Location Totals'!$AV$1)</f>
        <v>0</v>
      </c>
      <c r="AW226" s="33"/>
      <c r="BR226" s="32">
        <v>225</v>
      </c>
      <c r="BT226" s="32">
        <v>225</v>
      </c>
    </row>
    <row r="227" spans="1:72" hidden="1" x14ac:dyDescent="0.2">
      <c r="A227" s="17" t="e">
        <f ca="1">IF('Cover Page'!$C$17&lt;&gt;"YES",IF(HLOOKUP($BZ$1,'District Label'!A:GR,BR227,FALSE)="","",(HLOOKUP($BZ$1,'District Label'!A:GR,BR227,FALSE))),OFFSET('BOCES SELECT'!$CH$4:$CH$402,,,COUNTIF('BOCES SELECT'!E:E,"&gt;0")))</f>
        <v>#N/A</v>
      </c>
      <c r="B227" s="33">
        <f t="shared" ca="1" si="100"/>
        <v>0</v>
      </c>
      <c r="C227" s="33">
        <f t="shared" ca="1" si="101"/>
        <v>0</v>
      </c>
      <c r="D227" s="33">
        <f t="shared" ca="1" si="116"/>
        <v>0</v>
      </c>
      <c r="E227" s="33">
        <f t="shared" ca="1" si="116"/>
        <v>0</v>
      </c>
      <c r="F227" s="33">
        <f t="shared" ca="1" si="116"/>
        <v>0</v>
      </c>
      <c r="G227" s="33">
        <f t="shared" ca="1" si="116"/>
        <v>0</v>
      </c>
      <c r="H227" s="33">
        <f t="shared" ca="1" si="113"/>
        <v>0</v>
      </c>
      <c r="I227" s="33">
        <f t="shared" ca="1" si="116"/>
        <v>0</v>
      </c>
      <c r="J227" s="50">
        <f t="shared" ca="1" si="102"/>
        <v>0</v>
      </c>
      <c r="K227" s="33">
        <f t="shared" ca="1" si="106"/>
        <v>0</v>
      </c>
      <c r="L227" s="33">
        <f t="shared" ca="1" si="103"/>
        <v>0</v>
      </c>
      <c r="M227" s="33">
        <f t="shared" ca="1" si="107"/>
        <v>0</v>
      </c>
      <c r="N227" s="33">
        <f t="shared" ca="1" si="104"/>
        <v>0</v>
      </c>
      <c r="O227" s="33">
        <f t="shared" ca="1" si="105"/>
        <v>0</v>
      </c>
      <c r="P227" s="33">
        <f t="shared" ca="1" si="117"/>
        <v>0</v>
      </c>
      <c r="Q227" s="33">
        <f t="shared" ca="1" si="117"/>
        <v>0</v>
      </c>
      <c r="R227" s="33">
        <f t="shared" ca="1" si="117"/>
        <v>0</v>
      </c>
      <c r="S227" s="33">
        <f t="shared" ca="1" si="117"/>
        <v>0</v>
      </c>
      <c r="T227" s="33">
        <f t="shared" ca="1" si="109"/>
        <v>0</v>
      </c>
      <c r="U227" s="33">
        <f t="shared" ca="1" si="109"/>
        <v>0</v>
      </c>
      <c r="V227" s="33">
        <f t="shared" ca="1" si="109"/>
        <v>0</v>
      </c>
      <c r="W227" s="33">
        <f t="shared" ca="1" si="109"/>
        <v>0</v>
      </c>
      <c r="X227" s="33">
        <f t="shared" ca="1" si="109"/>
        <v>0</v>
      </c>
      <c r="Y227" s="33">
        <f t="shared" ca="1" si="109"/>
        <v>0</v>
      </c>
      <c r="Z227" s="33">
        <f t="shared" ca="1" si="109"/>
        <v>0</v>
      </c>
      <c r="AA227" s="33">
        <f t="shared" ca="1" si="109"/>
        <v>0</v>
      </c>
      <c r="AB227" s="33">
        <f t="shared" ca="1" si="108"/>
        <v>0</v>
      </c>
      <c r="AC227" s="33">
        <f t="shared" ca="1" si="108"/>
        <v>0</v>
      </c>
      <c r="AD227" s="33">
        <f t="shared" ca="1" si="108"/>
        <v>0</v>
      </c>
      <c r="AE227" s="33">
        <f t="shared" ca="1" si="118"/>
        <v>0</v>
      </c>
      <c r="AF227" s="33">
        <f t="shared" ca="1" si="118"/>
        <v>0</v>
      </c>
      <c r="AG227" s="33">
        <f t="shared" ca="1" si="118"/>
        <v>0</v>
      </c>
      <c r="AH227" s="33">
        <f t="shared" ca="1" si="118"/>
        <v>0</v>
      </c>
      <c r="AI227" s="33">
        <f t="shared" ca="1" si="118"/>
        <v>0</v>
      </c>
      <c r="AJ227" s="33">
        <f t="shared" ca="1" si="118"/>
        <v>0</v>
      </c>
      <c r="AK227" s="33">
        <f t="shared" ca="1" si="118"/>
        <v>0</v>
      </c>
      <c r="AL227" s="33">
        <f t="shared" ca="1" si="118"/>
        <v>0</v>
      </c>
      <c r="AM227" s="33">
        <f t="shared" ca="1" si="118"/>
        <v>0</v>
      </c>
      <c r="AN227" s="33">
        <f t="shared" ca="1" si="118"/>
        <v>0</v>
      </c>
      <c r="AO227" s="33">
        <f t="shared" ca="1" si="119"/>
        <v>0</v>
      </c>
      <c r="AP227" s="33">
        <f t="shared" ca="1" si="119"/>
        <v>0</v>
      </c>
      <c r="AQ227" s="33">
        <f ca="1">SUMIFS(Amount_TI,Location_TI,$A227,FundingSource_TI,AQ$1)+SUMIFS(Amount_CS,Location_CS,$A227,Fundingsource_CS,AQ$1)+SUMIFS(Amount_ETL,Location_ETL,$A227,FundingSource_ETL,AQ$1)+SUMIFS(Amount_Other,Location_Other,$A227,FundingSource_Other,AQ$1)+SUMIFS('CSW Programs'!$J$4:$J$500,'CSW Programs'!$D$4:$D$500,'Location Totals'!$A227,'CSW Programs'!$I$4:$I$500,'School Mailing Address'!$Q$5)</f>
        <v>0</v>
      </c>
      <c r="AR227" s="33">
        <f ca="1">SUMIFS(Amount_TI,Location_TI,$A227,FundingSource_TI,AR$1)+SUMIFS(Amount_CS,Location_CS,$A227,Fundingsource_CS,AR$1)+SUMIFS(Amount_ETL,Location_ETL,$A227,FundingSource_ETL,AR$1)+SUMIFS(Amount_Other,Location_Other,$A227,FundingSource_Other,AR$1)+SUMIFS('CSW Programs'!$J$4:$J$500,'CSW Programs'!$D$4:$D$500,'Location Totals'!$A227,'CSW Programs'!$I$4:$I$500,'School Mailing Address'!$Q$6)</f>
        <v>0</v>
      </c>
      <c r="AS227" s="33">
        <f ca="1">SUMIFS(Amount_TI,Location_TI,$A227,FundingSource_TI,AS$1)+SUMIFS(Amount_CS,Location_CS,$A227,Fundingsource_CS,AS$1)+SUMIFS(Amount_ETL,Location_ETL,$A227,FundingSource_ETL,AS$1)+SUMIFS(Amount_Other,Location_Other,$A227,FundingSource_Other,AS$1)+SUMIFS('CSW Programs'!$J$4:$J$500,'CSW Programs'!$D$4:$D$500,'Location Totals'!$A227,'CSW Programs'!$I$4:$I$500,'School Mailing Address'!$Q$7)</f>
        <v>0</v>
      </c>
      <c r="AT227" s="33">
        <f ca="1">SUMIFS(Amount_TI,Location_TI,$A227,FundingSource_TI,AT$1)+SUMIFS(Amount_CS,Location_CS,$A227,Fundingsource_CS,AT$1)+SUMIFS(Amount_ETL,Location_ETL,$A227,FundingSource_ETL,AT$1)+SUMIFS(Amount_Other,Location_Other,$A227,FundingSource_Other,AT$1)+SUMIFS('CSW Programs'!$J$4:$J$500,'CSW Programs'!$D$4:$D$500,'Location Totals'!$A227,'CSW Programs'!$I$4:$I$500,'Location Totals'!$AT$1)</f>
        <v>0</v>
      </c>
      <c r="AU227" s="33">
        <f ca="1">SUMIFS(Amount_TI,Location_TI,$A227,FundingSource_TI,AU$1)+SUMIFS(Amount_CS,Location_CS,$A227,Fundingsource_CS,AU$1)+SUMIFS(Amount_ETL,Location_ETL,$A227,FundingSource_ETL,AU$1)+SUMIFS(Amount_Other,Location_Other,$A227,FundingSource_Other,AU$1)+SUMIFS('CSW Programs'!$J$4:$J$500,'CSW Programs'!$D$4:$D$500,'Location Totals'!$A227,'CSW Programs'!$I$4:$I$500,'Location Totals'!$AU$1)</f>
        <v>0</v>
      </c>
      <c r="AV227" s="33">
        <f ca="1">SUMIFS(Amount_TI,Location_TI,$A227,FundingSource_TI,AV$1)+SUMIFS(Amount_CS,Location_CS,$A227,Fundingsource_CS,AV$1)+SUMIFS(Amount_ETL,Location_ETL,$A227,FundingSource_ETL,AV$1)+SUMIFS(Amount_Other,Location_Other,$A227,FundingSource_Other,AV$1)+SUMIFS('CSW Programs'!$J$4:$J$500,'CSW Programs'!$D$4:$D$500,'Location Totals'!$A227,'CSW Programs'!$I$4:$I$500,'Location Totals'!$AV$1)</f>
        <v>0</v>
      </c>
      <c r="AW227" s="33"/>
      <c r="BR227" s="32">
        <v>226</v>
      </c>
      <c r="BT227" s="32">
        <v>226</v>
      </c>
    </row>
    <row r="228" spans="1:72" hidden="1" x14ac:dyDescent="0.2">
      <c r="A228" s="17" t="e">
        <f ca="1">IF('Cover Page'!$C$17&lt;&gt;"YES",IF(HLOOKUP($BZ$1,'District Label'!A:GR,BR228,FALSE)="","",(HLOOKUP($BZ$1,'District Label'!A:GR,BR228,FALSE))),OFFSET('BOCES SELECT'!$CH$4:$CH$402,,,COUNTIF('BOCES SELECT'!E:E,"&gt;0")))</f>
        <v>#N/A</v>
      </c>
      <c r="B228" s="33">
        <f t="shared" ca="1" si="100"/>
        <v>0</v>
      </c>
      <c r="C228" s="33">
        <f t="shared" ca="1" si="101"/>
        <v>0</v>
      </c>
      <c r="D228" s="33">
        <f t="shared" ca="1" si="116"/>
        <v>0</v>
      </c>
      <c r="E228" s="33">
        <f t="shared" ca="1" si="116"/>
        <v>0</v>
      </c>
      <c r="F228" s="33">
        <f t="shared" ca="1" si="116"/>
        <v>0</v>
      </c>
      <c r="G228" s="33">
        <f t="shared" ca="1" si="116"/>
        <v>0</v>
      </c>
      <c r="H228" s="33">
        <f t="shared" ca="1" si="113"/>
        <v>0</v>
      </c>
      <c r="I228" s="33">
        <f t="shared" ca="1" si="116"/>
        <v>0</v>
      </c>
      <c r="J228" s="50">
        <f t="shared" ca="1" si="102"/>
        <v>0</v>
      </c>
      <c r="K228" s="33">
        <f t="shared" ca="1" si="106"/>
        <v>0</v>
      </c>
      <c r="L228" s="33">
        <f t="shared" ca="1" si="103"/>
        <v>0</v>
      </c>
      <c r="M228" s="33">
        <f t="shared" ca="1" si="107"/>
        <v>0</v>
      </c>
      <c r="N228" s="33">
        <f t="shared" ca="1" si="104"/>
        <v>0</v>
      </c>
      <c r="O228" s="33">
        <f t="shared" ca="1" si="105"/>
        <v>0</v>
      </c>
      <c r="P228" s="33">
        <f t="shared" ca="1" si="117"/>
        <v>0</v>
      </c>
      <c r="Q228" s="33">
        <f t="shared" ca="1" si="117"/>
        <v>0</v>
      </c>
      <c r="R228" s="33">
        <f t="shared" ca="1" si="117"/>
        <v>0</v>
      </c>
      <c r="S228" s="33">
        <f t="shared" ca="1" si="117"/>
        <v>0</v>
      </c>
      <c r="T228" s="33">
        <f t="shared" ca="1" si="109"/>
        <v>0</v>
      </c>
      <c r="U228" s="33">
        <f t="shared" ca="1" si="109"/>
        <v>0</v>
      </c>
      <c r="V228" s="33">
        <f t="shared" ca="1" si="109"/>
        <v>0</v>
      </c>
      <c r="W228" s="33">
        <f t="shared" ca="1" si="109"/>
        <v>0</v>
      </c>
      <c r="X228" s="33">
        <f t="shared" ca="1" si="109"/>
        <v>0</v>
      </c>
      <c r="Y228" s="33">
        <f t="shared" ca="1" si="109"/>
        <v>0</v>
      </c>
      <c r="Z228" s="33">
        <f t="shared" ca="1" si="109"/>
        <v>0</v>
      </c>
      <c r="AA228" s="33">
        <f t="shared" ca="1" si="109"/>
        <v>0</v>
      </c>
      <c r="AB228" s="33">
        <f t="shared" ca="1" si="108"/>
        <v>0</v>
      </c>
      <c r="AC228" s="33">
        <f t="shared" ca="1" si="108"/>
        <v>0</v>
      </c>
      <c r="AD228" s="33">
        <f t="shared" ca="1" si="108"/>
        <v>0</v>
      </c>
      <c r="AE228" s="33">
        <f t="shared" ca="1" si="118"/>
        <v>0</v>
      </c>
      <c r="AF228" s="33">
        <f t="shared" ca="1" si="118"/>
        <v>0</v>
      </c>
      <c r="AG228" s="33">
        <f t="shared" ca="1" si="118"/>
        <v>0</v>
      </c>
      <c r="AH228" s="33">
        <f t="shared" ca="1" si="118"/>
        <v>0</v>
      </c>
      <c r="AI228" s="33">
        <f t="shared" ca="1" si="118"/>
        <v>0</v>
      </c>
      <c r="AJ228" s="33">
        <f t="shared" ca="1" si="118"/>
        <v>0</v>
      </c>
      <c r="AK228" s="33">
        <f t="shared" ca="1" si="118"/>
        <v>0</v>
      </c>
      <c r="AL228" s="33">
        <f t="shared" ca="1" si="118"/>
        <v>0</v>
      </c>
      <c r="AM228" s="33">
        <f t="shared" ca="1" si="118"/>
        <v>0</v>
      </c>
      <c r="AN228" s="33">
        <f t="shared" ca="1" si="118"/>
        <v>0</v>
      </c>
      <c r="AO228" s="33">
        <f t="shared" ca="1" si="119"/>
        <v>0</v>
      </c>
      <c r="AP228" s="33">
        <f t="shared" ca="1" si="119"/>
        <v>0</v>
      </c>
      <c r="AQ228" s="33">
        <f ca="1">SUMIFS(Amount_TI,Location_TI,$A228,FundingSource_TI,AQ$1)+SUMIFS(Amount_CS,Location_CS,$A228,Fundingsource_CS,AQ$1)+SUMIFS(Amount_ETL,Location_ETL,$A228,FundingSource_ETL,AQ$1)+SUMIFS(Amount_Other,Location_Other,$A228,FundingSource_Other,AQ$1)+SUMIFS('CSW Programs'!$J$4:$J$500,'CSW Programs'!$D$4:$D$500,'Location Totals'!$A228,'CSW Programs'!$I$4:$I$500,'School Mailing Address'!$Q$5)</f>
        <v>0</v>
      </c>
      <c r="AR228" s="33">
        <f ca="1">SUMIFS(Amount_TI,Location_TI,$A228,FundingSource_TI,AR$1)+SUMIFS(Amount_CS,Location_CS,$A228,Fundingsource_CS,AR$1)+SUMIFS(Amount_ETL,Location_ETL,$A228,FundingSource_ETL,AR$1)+SUMIFS(Amount_Other,Location_Other,$A228,FundingSource_Other,AR$1)+SUMIFS('CSW Programs'!$J$4:$J$500,'CSW Programs'!$D$4:$D$500,'Location Totals'!$A228,'CSW Programs'!$I$4:$I$500,'School Mailing Address'!$Q$6)</f>
        <v>0</v>
      </c>
      <c r="AS228" s="33">
        <f ca="1">SUMIFS(Amount_TI,Location_TI,$A228,FundingSource_TI,AS$1)+SUMIFS(Amount_CS,Location_CS,$A228,Fundingsource_CS,AS$1)+SUMIFS(Amount_ETL,Location_ETL,$A228,FundingSource_ETL,AS$1)+SUMIFS(Amount_Other,Location_Other,$A228,FundingSource_Other,AS$1)+SUMIFS('CSW Programs'!$J$4:$J$500,'CSW Programs'!$D$4:$D$500,'Location Totals'!$A228,'CSW Programs'!$I$4:$I$500,'School Mailing Address'!$Q$7)</f>
        <v>0</v>
      </c>
      <c r="AT228" s="33">
        <f ca="1">SUMIFS(Amount_TI,Location_TI,$A228,FundingSource_TI,AT$1)+SUMIFS(Amount_CS,Location_CS,$A228,Fundingsource_CS,AT$1)+SUMIFS(Amount_ETL,Location_ETL,$A228,FundingSource_ETL,AT$1)+SUMIFS(Amount_Other,Location_Other,$A228,FundingSource_Other,AT$1)+SUMIFS('CSW Programs'!$J$4:$J$500,'CSW Programs'!$D$4:$D$500,'Location Totals'!$A228,'CSW Programs'!$I$4:$I$500,'Location Totals'!$AT$1)</f>
        <v>0</v>
      </c>
      <c r="AU228" s="33">
        <f ca="1">SUMIFS(Amount_TI,Location_TI,$A228,FundingSource_TI,AU$1)+SUMIFS(Amount_CS,Location_CS,$A228,Fundingsource_CS,AU$1)+SUMIFS(Amount_ETL,Location_ETL,$A228,FundingSource_ETL,AU$1)+SUMIFS(Amount_Other,Location_Other,$A228,FundingSource_Other,AU$1)+SUMIFS('CSW Programs'!$J$4:$J$500,'CSW Programs'!$D$4:$D$500,'Location Totals'!$A228,'CSW Programs'!$I$4:$I$500,'Location Totals'!$AU$1)</f>
        <v>0</v>
      </c>
      <c r="AV228" s="33">
        <f ca="1">SUMIFS(Amount_TI,Location_TI,$A228,FundingSource_TI,AV$1)+SUMIFS(Amount_CS,Location_CS,$A228,Fundingsource_CS,AV$1)+SUMIFS(Amount_ETL,Location_ETL,$A228,FundingSource_ETL,AV$1)+SUMIFS(Amount_Other,Location_Other,$A228,FundingSource_Other,AV$1)+SUMIFS('CSW Programs'!$J$4:$J$500,'CSW Programs'!$D$4:$D$500,'Location Totals'!$A228,'CSW Programs'!$I$4:$I$500,'Location Totals'!$AV$1)</f>
        <v>0</v>
      </c>
      <c r="AW228" s="33"/>
      <c r="BR228" s="32">
        <v>227</v>
      </c>
      <c r="BT228" s="32">
        <v>227</v>
      </c>
    </row>
    <row r="229" spans="1:72" hidden="1" x14ac:dyDescent="0.2">
      <c r="A229" s="17" t="e">
        <f ca="1">IF('Cover Page'!$C$17&lt;&gt;"YES",IF(HLOOKUP($BZ$1,'District Label'!A:GR,BR229,FALSE)="","",(HLOOKUP($BZ$1,'District Label'!A:GR,BR229,FALSE))),OFFSET('BOCES SELECT'!$CH$4:$CH$402,,,COUNTIF('BOCES SELECT'!E:E,"&gt;0")))</f>
        <v>#N/A</v>
      </c>
      <c r="B229" s="33">
        <f t="shared" ca="1" si="100"/>
        <v>0</v>
      </c>
      <c r="C229" s="33">
        <f t="shared" ca="1" si="101"/>
        <v>0</v>
      </c>
      <c r="D229" s="33">
        <f t="shared" ca="1" si="116"/>
        <v>0</v>
      </c>
      <c r="E229" s="33">
        <f t="shared" ca="1" si="116"/>
        <v>0</v>
      </c>
      <c r="F229" s="33">
        <f t="shared" ca="1" si="116"/>
        <v>0</v>
      </c>
      <c r="G229" s="33">
        <f t="shared" ca="1" si="116"/>
        <v>0</v>
      </c>
      <c r="H229" s="33">
        <f t="shared" ca="1" si="113"/>
        <v>0</v>
      </c>
      <c r="I229" s="33">
        <f t="shared" ca="1" si="116"/>
        <v>0</v>
      </c>
      <c r="J229" s="50">
        <f t="shared" ca="1" si="102"/>
        <v>0</v>
      </c>
      <c r="K229" s="33">
        <f t="shared" ca="1" si="106"/>
        <v>0</v>
      </c>
      <c r="L229" s="33">
        <f t="shared" ca="1" si="103"/>
        <v>0</v>
      </c>
      <c r="M229" s="33">
        <f t="shared" ca="1" si="107"/>
        <v>0</v>
      </c>
      <c r="N229" s="33">
        <f t="shared" ca="1" si="104"/>
        <v>0</v>
      </c>
      <c r="O229" s="33">
        <f t="shared" ca="1" si="105"/>
        <v>0</v>
      </c>
      <c r="P229" s="33">
        <f t="shared" ca="1" si="117"/>
        <v>0</v>
      </c>
      <c r="Q229" s="33">
        <f t="shared" ca="1" si="117"/>
        <v>0</v>
      </c>
      <c r="R229" s="33">
        <f t="shared" ca="1" si="117"/>
        <v>0</v>
      </c>
      <c r="S229" s="33">
        <f t="shared" ca="1" si="117"/>
        <v>0</v>
      </c>
      <c r="T229" s="33">
        <f t="shared" ca="1" si="109"/>
        <v>0</v>
      </c>
      <c r="U229" s="33">
        <f t="shared" ca="1" si="109"/>
        <v>0</v>
      </c>
      <c r="V229" s="33">
        <f t="shared" ca="1" si="109"/>
        <v>0</v>
      </c>
      <c r="W229" s="33">
        <f t="shared" ca="1" si="109"/>
        <v>0</v>
      </c>
      <c r="X229" s="33">
        <f t="shared" ca="1" si="109"/>
        <v>0</v>
      </c>
      <c r="Y229" s="33">
        <f t="shared" ca="1" si="109"/>
        <v>0</v>
      </c>
      <c r="Z229" s="33">
        <f t="shared" ca="1" si="109"/>
        <v>0</v>
      </c>
      <c r="AA229" s="33">
        <f t="shared" ca="1" si="109"/>
        <v>0</v>
      </c>
      <c r="AB229" s="33">
        <f t="shared" ca="1" si="108"/>
        <v>0</v>
      </c>
      <c r="AC229" s="33">
        <f t="shared" ca="1" si="108"/>
        <v>0</v>
      </c>
      <c r="AD229" s="33">
        <f t="shared" ca="1" si="108"/>
        <v>0</v>
      </c>
      <c r="AE229" s="33">
        <f t="shared" ca="1" si="118"/>
        <v>0</v>
      </c>
      <c r="AF229" s="33">
        <f t="shared" ca="1" si="118"/>
        <v>0</v>
      </c>
      <c r="AG229" s="33">
        <f t="shared" ca="1" si="118"/>
        <v>0</v>
      </c>
      <c r="AH229" s="33">
        <f t="shared" ca="1" si="118"/>
        <v>0</v>
      </c>
      <c r="AI229" s="33">
        <f t="shared" ca="1" si="118"/>
        <v>0</v>
      </c>
      <c r="AJ229" s="33">
        <f t="shared" ca="1" si="118"/>
        <v>0</v>
      </c>
      <c r="AK229" s="33">
        <f t="shared" ca="1" si="118"/>
        <v>0</v>
      </c>
      <c r="AL229" s="33">
        <f t="shared" ca="1" si="118"/>
        <v>0</v>
      </c>
      <c r="AM229" s="33">
        <f t="shared" ca="1" si="118"/>
        <v>0</v>
      </c>
      <c r="AN229" s="33">
        <f t="shared" ca="1" si="118"/>
        <v>0</v>
      </c>
      <c r="AO229" s="33">
        <f t="shared" ca="1" si="119"/>
        <v>0</v>
      </c>
      <c r="AP229" s="33">
        <f t="shared" ca="1" si="119"/>
        <v>0</v>
      </c>
      <c r="AQ229" s="33">
        <f ca="1">SUMIFS(Amount_TI,Location_TI,$A229,FundingSource_TI,AQ$1)+SUMIFS(Amount_CS,Location_CS,$A229,Fundingsource_CS,AQ$1)+SUMIFS(Amount_ETL,Location_ETL,$A229,FundingSource_ETL,AQ$1)+SUMIFS(Amount_Other,Location_Other,$A229,FundingSource_Other,AQ$1)+SUMIFS('CSW Programs'!$J$4:$J$500,'CSW Programs'!$D$4:$D$500,'Location Totals'!$A229,'CSW Programs'!$I$4:$I$500,'School Mailing Address'!$Q$5)</f>
        <v>0</v>
      </c>
      <c r="AR229" s="33">
        <f ca="1">SUMIFS(Amount_TI,Location_TI,$A229,FundingSource_TI,AR$1)+SUMIFS(Amount_CS,Location_CS,$A229,Fundingsource_CS,AR$1)+SUMIFS(Amount_ETL,Location_ETL,$A229,FundingSource_ETL,AR$1)+SUMIFS(Amount_Other,Location_Other,$A229,FundingSource_Other,AR$1)+SUMIFS('CSW Programs'!$J$4:$J$500,'CSW Programs'!$D$4:$D$500,'Location Totals'!$A229,'CSW Programs'!$I$4:$I$500,'School Mailing Address'!$Q$6)</f>
        <v>0</v>
      </c>
      <c r="AS229" s="33">
        <f ca="1">SUMIFS(Amount_TI,Location_TI,$A229,FundingSource_TI,AS$1)+SUMIFS(Amount_CS,Location_CS,$A229,Fundingsource_CS,AS$1)+SUMIFS(Amount_ETL,Location_ETL,$A229,FundingSource_ETL,AS$1)+SUMIFS(Amount_Other,Location_Other,$A229,FundingSource_Other,AS$1)+SUMIFS('CSW Programs'!$J$4:$J$500,'CSW Programs'!$D$4:$D$500,'Location Totals'!$A229,'CSW Programs'!$I$4:$I$500,'School Mailing Address'!$Q$7)</f>
        <v>0</v>
      </c>
      <c r="AT229" s="33">
        <f ca="1">SUMIFS(Amount_TI,Location_TI,$A229,FundingSource_TI,AT$1)+SUMIFS(Amount_CS,Location_CS,$A229,Fundingsource_CS,AT$1)+SUMIFS(Amount_ETL,Location_ETL,$A229,FundingSource_ETL,AT$1)+SUMIFS(Amount_Other,Location_Other,$A229,FundingSource_Other,AT$1)+SUMIFS('CSW Programs'!$J$4:$J$500,'CSW Programs'!$D$4:$D$500,'Location Totals'!$A229,'CSW Programs'!$I$4:$I$500,'Location Totals'!$AT$1)</f>
        <v>0</v>
      </c>
      <c r="AU229" s="33">
        <f ca="1">SUMIFS(Amount_TI,Location_TI,$A229,FundingSource_TI,AU$1)+SUMIFS(Amount_CS,Location_CS,$A229,Fundingsource_CS,AU$1)+SUMIFS(Amount_ETL,Location_ETL,$A229,FundingSource_ETL,AU$1)+SUMIFS(Amount_Other,Location_Other,$A229,FundingSource_Other,AU$1)+SUMIFS('CSW Programs'!$J$4:$J$500,'CSW Programs'!$D$4:$D$500,'Location Totals'!$A229,'CSW Programs'!$I$4:$I$500,'Location Totals'!$AU$1)</f>
        <v>0</v>
      </c>
      <c r="AV229" s="33">
        <f ca="1">SUMIFS(Amount_TI,Location_TI,$A229,FundingSource_TI,AV$1)+SUMIFS(Amount_CS,Location_CS,$A229,Fundingsource_CS,AV$1)+SUMIFS(Amount_ETL,Location_ETL,$A229,FundingSource_ETL,AV$1)+SUMIFS(Amount_Other,Location_Other,$A229,FundingSource_Other,AV$1)+SUMIFS('CSW Programs'!$J$4:$J$500,'CSW Programs'!$D$4:$D$500,'Location Totals'!$A229,'CSW Programs'!$I$4:$I$500,'Location Totals'!$AV$1)</f>
        <v>0</v>
      </c>
      <c r="AW229" s="33"/>
      <c r="BR229" s="32">
        <v>228</v>
      </c>
      <c r="BT229" s="32">
        <v>228</v>
      </c>
    </row>
    <row r="230" spans="1:72" hidden="1" x14ac:dyDescent="0.2">
      <c r="A230" s="17" t="e">
        <f ca="1">IF('Cover Page'!$C$17&lt;&gt;"YES",IF(HLOOKUP($BZ$1,'District Label'!A:GR,BR230,FALSE)="","",(HLOOKUP($BZ$1,'District Label'!A:GR,BR230,FALSE))),OFFSET('BOCES SELECT'!$CH$4:$CH$402,,,COUNTIF('BOCES SELECT'!E:E,"&gt;0")))</f>
        <v>#N/A</v>
      </c>
      <c r="B230" s="33">
        <f t="shared" ca="1" si="100"/>
        <v>0</v>
      </c>
      <c r="C230" s="33">
        <f t="shared" ca="1" si="101"/>
        <v>0</v>
      </c>
      <c r="D230" s="33">
        <f t="shared" ca="1" si="116"/>
        <v>0</v>
      </c>
      <c r="E230" s="33">
        <f t="shared" ca="1" si="116"/>
        <v>0</v>
      </c>
      <c r="F230" s="33">
        <f t="shared" ca="1" si="116"/>
        <v>0</v>
      </c>
      <c r="G230" s="33">
        <f t="shared" ca="1" si="116"/>
        <v>0</v>
      </c>
      <c r="H230" s="33">
        <f t="shared" ca="1" si="113"/>
        <v>0</v>
      </c>
      <c r="I230" s="33">
        <f t="shared" ca="1" si="116"/>
        <v>0</v>
      </c>
      <c r="J230" s="50">
        <f t="shared" ca="1" si="102"/>
        <v>0</v>
      </c>
      <c r="K230" s="33">
        <f t="shared" ca="1" si="106"/>
        <v>0</v>
      </c>
      <c r="L230" s="33">
        <f t="shared" ca="1" si="103"/>
        <v>0</v>
      </c>
      <c r="M230" s="33">
        <f t="shared" ca="1" si="107"/>
        <v>0</v>
      </c>
      <c r="N230" s="33">
        <f t="shared" ca="1" si="104"/>
        <v>0</v>
      </c>
      <c r="O230" s="33">
        <f t="shared" ca="1" si="105"/>
        <v>0</v>
      </c>
      <c r="P230" s="33">
        <f t="shared" ca="1" si="117"/>
        <v>0</v>
      </c>
      <c r="Q230" s="33">
        <f t="shared" ca="1" si="117"/>
        <v>0</v>
      </c>
      <c r="R230" s="33">
        <f t="shared" ca="1" si="117"/>
        <v>0</v>
      </c>
      <c r="S230" s="33">
        <f t="shared" ca="1" si="117"/>
        <v>0</v>
      </c>
      <c r="T230" s="33">
        <f t="shared" ca="1" si="109"/>
        <v>0</v>
      </c>
      <c r="U230" s="33">
        <f t="shared" ca="1" si="109"/>
        <v>0</v>
      </c>
      <c r="V230" s="33">
        <f t="shared" ca="1" si="109"/>
        <v>0</v>
      </c>
      <c r="W230" s="33">
        <f t="shared" ca="1" si="109"/>
        <v>0</v>
      </c>
      <c r="X230" s="33">
        <f t="shared" ca="1" si="109"/>
        <v>0</v>
      </c>
      <c r="Y230" s="33">
        <f t="shared" ca="1" si="109"/>
        <v>0</v>
      </c>
      <c r="Z230" s="33">
        <f t="shared" ca="1" si="109"/>
        <v>0</v>
      </c>
      <c r="AA230" s="33">
        <f t="shared" ca="1" si="109"/>
        <v>0</v>
      </c>
      <c r="AB230" s="33">
        <f t="shared" ca="1" si="108"/>
        <v>0</v>
      </c>
      <c r="AC230" s="33">
        <f t="shared" ca="1" si="108"/>
        <v>0</v>
      </c>
      <c r="AD230" s="33">
        <f t="shared" ca="1" si="108"/>
        <v>0</v>
      </c>
      <c r="AE230" s="33">
        <f t="shared" ca="1" si="118"/>
        <v>0</v>
      </c>
      <c r="AF230" s="33">
        <f t="shared" ca="1" si="118"/>
        <v>0</v>
      </c>
      <c r="AG230" s="33">
        <f t="shared" ca="1" si="118"/>
        <v>0</v>
      </c>
      <c r="AH230" s="33">
        <f t="shared" ca="1" si="118"/>
        <v>0</v>
      </c>
      <c r="AI230" s="33">
        <f t="shared" ca="1" si="118"/>
        <v>0</v>
      </c>
      <c r="AJ230" s="33">
        <f t="shared" ca="1" si="118"/>
        <v>0</v>
      </c>
      <c r="AK230" s="33">
        <f t="shared" ca="1" si="118"/>
        <v>0</v>
      </c>
      <c r="AL230" s="33">
        <f t="shared" ca="1" si="118"/>
        <v>0</v>
      </c>
      <c r="AM230" s="33">
        <f t="shared" ca="1" si="118"/>
        <v>0</v>
      </c>
      <c r="AN230" s="33">
        <f t="shared" ca="1" si="118"/>
        <v>0</v>
      </c>
      <c r="AO230" s="33">
        <f t="shared" ca="1" si="119"/>
        <v>0</v>
      </c>
      <c r="AP230" s="33">
        <f t="shared" ca="1" si="119"/>
        <v>0</v>
      </c>
      <c r="AQ230" s="33">
        <f ca="1">SUMIFS(Amount_TI,Location_TI,$A230,FundingSource_TI,AQ$1)+SUMIFS(Amount_CS,Location_CS,$A230,Fundingsource_CS,AQ$1)+SUMIFS(Amount_ETL,Location_ETL,$A230,FundingSource_ETL,AQ$1)+SUMIFS(Amount_Other,Location_Other,$A230,FundingSource_Other,AQ$1)+SUMIFS('CSW Programs'!$J$4:$J$500,'CSW Programs'!$D$4:$D$500,'Location Totals'!$A230,'CSW Programs'!$I$4:$I$500,'School Mailing Address'!$Q$5)</f>
        <v>0</v>
      </c>
      <c r="AR230" s="33">
        <f ca="1">SUMIFS(Amount_TI,Location_TI,$A230,FundingSource_TI,AR$1)+SUMIFS(Amount_CS,Location_CS,$A230,Fundingsource_CS,AR$1)+SUMIFS(Amount_ETL,Location_ETL,$A230,FundingSource_ETL,AR$1)+SUMIFS(Amount_Other,Location_Other,$A230,FundingSource_Other,AR$1)+SUMIFS('CSW Programs'!$J$4:$J$500,'CSW Programs'!$D$4:$D$500,'Location Totals'!$A230,'CSW Programs'!$I$4:$I$500,'School Mailing Address'!$Q$6)</f>
        <v>0</v>
      </c>
      <c r="AS230" s="33">
        <f ca="1">SUMIFS(Amount_TI,Location_TI,$A230,FundingSource_TI,AS$1)+SUMIFS(Amount_CS,Location_CS,$A230,Fundingsource_CS,AS$1)+SUMIFS(Amount_ETL,Location_ETL,$A230,FundingSource_ETL,AS$1)+SUMIFS(Amount_Other,Location_Other,$A230,FundingSource_Other,AS$1)+SUMIFS('CSW Programs'!$J$4:$J$500,'CSW Programs'!$D$4:$D$500,'Location Totals'!$A230,'CSW Programs'!$I$4:$I$500,'School Mailing Address'!$Q$7)</f>
        <v>0</v>
      </c>
      <c r="AT230" s="33">
        <f ca="1">SUMIFS(Amount_TI,Location_TI,$A230,FundingSource_TI,AT$1)+SUMIFS(Amount_CS,Location_CS,$A230,Fundingsource_CS,AT$1)+SUMIFS(Amount_ETL,Location_ETL,$A230,FundingSource_ETL,AT$1)+SUMIFS(Amount_Other,Location_Other,$A230,FundingSource_Other,AT$1)+SUMIFS('CSW Programs'!$J$4:$J$500,'CSW Programs'!$D$4:$D$500,'Location Totals'!$A230,'CSW Programs'!$I$4:$I$500,'Location Totals'!$AT$1)</f>
        <v>0</v>
      </c>
      <c r="AU230" s="33">
        <f ca="1">SUMIFS(Amount_TI,Location_TI,$A230,FundingSource_TI,AU$1)+SUMIFS(Amount_CS,Location_CS,$A230,Fundingsource_CS,AU$1)+SUMIFS(Amount_ETL,Location_ETL,$A230,FundingSource_ETL,AU$1)+SUMIFS(Amount_Other,Location_Other,$A230,FundingSource_Other,AU$1)+SUMIFS('CSW Programs'!$J$4:$J$500,'CSW Programs'!$D$4:$D$500,'Location Totals'!$A230,'CSW Programs'!$I$4:$I$500,'Location Totals'!$AU$1)</f>
        <v>0</v>
      </c>
      <c r="AV230" s="33">
        <f ca="1">SUMIFS(Amount_TI,Location_TI,$A230,FundingSource_TI,AV$1)+SUMIFS(Amount_CS,Location_CS,$A230,Fundingsource_CS,AV$1)+SUMIFS(Amount_ETL,Location_ETL,$A230,FundingSource_ETL,AV$1)+SUMIFS(Amount_Other,Location_Other,$A230,FundingSource_Other,AV$1)+SUMIFS('CSW Programs'!$J$4:$J$500,'CSW Programs'!$D$4:$D$500,'Location Totals'!$A230,'CSW Programs'!$I$4:$I$500,'Location Totals'!$AV$1)</f>
        <v>0</v>
      </c>
      <c r="AW230" s="33"/>
      <c r="BR230" s="32">
        <v>229</v>
      </c>
      <c r="BT230" s="32">
        <v>229</v>
      </c>
    </row>
    <row r="231" spans="1:72" hidden="1" x14ac:dyDescent="0.2">
      <c r="A231" s="17" t="e">
        <f ca="1">IF('Cover Page'!$C$17&lt;&gt;"YES",IF(HLOOKUP($BZ$1,'District Label'!A:GR,BR231,FALSE)="","",(HLOOKUP($BZ$1,'District Label'!A:GR,BR231,FALSE))),OFFSET('BOCES SELECT'!$CH$4:$CH$402,,,COUNTIF('BOCES SELECT'!E:E,"&gt;0")))</f>
        <v>#N/A</v>
      </c>
      <c r="B231" s="33">
        <f t="shared" ca="1" si="100"/>
        <v>0</v>
      </c>
      <c r="C231" s="33">
        <f t="shared" ca="1" si="101"/>
        <v>0</v>
      </c>
      <c r="D231" s="33">
        <f t="shared" ca="1" si="116"/>
        <v>0</v>
      </c>
      <c r="E231" s="33">
        <f t="shared" ca="1" si="116"/>
        <v>0</v>
      </c>
      <c r="F231" s="33">
        <f t="shared" ca="1" si="116"/>
        <v>0</v>
      </c>
      <c r="G231" s="33">
        <f t="shared" ca="1" si="116"/>
        <v>0</v>
      </c>
      <c r="H231" s="33">
        <f t="shared" ca="1" si="113"/>
        <v>0</v>
      </c>
      <c r="I231" s="33">
        <f t="shared" ca="1" si="116"/>
        <v>0</v>
      </c>
      <c r="J231" s="50">
        <f t="shared" ca="1" si="102"/>
        <v>0</v>
      </c>
      <c r="K231" s="33">
        <f t="shared" ca="1" si="106"/>
        <v>0</v>
      </c>
      <c r="L231" s="33">
        <f t="shared" ca="1" si="103"/>
        <v>0</v>
      </c>
      <c r="M231" s="33">
        <f t="shared" ca="1" si="107"/>
        <v>0</v>
      </c>
      <c r="N231" s="33">
        <f t="shared" ca="1" si="104"/>
        <v>0</v>
      </c>
      <c r="O231" s="33">
        <f t="shared" ca="1" si="105"/>
        <v>0</v>
      </c>
      <c r="P231" s="33">
        <f t="shared" ca="1" si="117"/>
        <v>0</v>
      </c>
      <c r="Q231" s="33">
        <f t="shared" ca="1" si="117"/>
        <v>0</v>
      </c>
      <c r="R231" s="33">
        <f t="shared" ca="1" si="117"/>
        <v>0</v>
      </c>
      <c r="S231" s="33">
        <f t="shared" ca="1" si="117"/>
        <v>0</v>
      </c>
      <c r="T231" s="33">
        <f t="shared" ca="1" si="109"/>
        <v>0</v>
      </c>
      <c r="U231" s="33">
        <f t="shared" ca="1" si="109"/>
        <v>0</v>
      </c>
      <c r="V231" s="33">
        <f t="shared" ca="1" si="109"/>
        <v>0</v>
      </c>
      <c r="W231" s="33">
        <f t="shared" ca="1" si="109"/>
        <v>0</v>
      </c>
      <c r="X231" s="33">
        <f t="shared" ca="1" si="109"/>
        <v>0</v>
      </c>
      <c r="Y231" s="33">
        <f t="shared" ca="1" si="109"/>
        <v>0</v>
      </c>
      <c r="Z231" s="33">
        <f t="shared" ca="1" si="109"/>
        <v>0</v>
      </c>
      <c r="AA231" s="33">
        <f t="shared" ca="1" si="109"/>
        <v>0</v>
      </c>
      <c r="AB231" s="33">
        <f t="shared" ca="1" si="108"/>
        <v>0</v>
      </c>
      <c r="AC231" s="33">
        <f t="shared" ca="1" si="108"/>
        <v>0</v>
      </c>
      <c r="AD231" s="33">
        <f t="shared" ca="1" si="108"/>
        <v>0</v>
      </c>
      <c r="AE231" s="33">
        <f t="shared" ca="1" si="118"/>
        <v>0</v>
      </c>
      <c r="AF231" s="33">
        <f t="shared" ca="1" si="118"/>
        <v>0</v>
      </c>
      <c r="AG231" s="33">
        <f t="shared" ca="1" si="118"/>
        <v>0</v>
      </c>
      <c r="AH231" s="33">
        <f t="shared" ca="1" si="118"/>
        <v>0</v>
      </c>
      <c r="AI231" s="33">
        <f t="shared" ca="1" si="118"/>
        <v>0</v>
      </c>
      <c r="AJ231" s="33">
        <f t="shared" ca="1" si="118"/>
        <v>0</v>
      </c>
      <c r="AK231" s="33">
        <f t="shared" ca="1" si="118"/>
        <v>0</v>
      </c>
      <c r="AL231" s="33">
        <f t="shared" ca="1" si="118"/>
        <v>0</v>
      </c>
      <c r="AM231" s="33">
        <f t="shared" ca="1" si="118"/>
        <v>0</v>
      </c>
      <c r="AN231" s="33">
        <f t="shared" ca="1" si="118"/>
        <v>0</v>
      </c>
      <c r="AO231" s="33">
        <f t="shared" ca="1" si="119"/>
        <v>0</v>
      </c>
      <c r="AP231" s="33">
        <f t="shared" ca="1" si="119"/>
        <v>0</v>
      </c>
      <c r="AQ231" s="33">
        <f ca="1">SUMIFS(Amount_TI,Location_TI,$A231,FundingSource_TI,AQ$1)+SUMIFS(Amount_CS,Location_CS,$A231,Fundingsource_CS,AQ$1)+SUMIFS(Amount_ETL,Location_ETL,$A231,FundingSource_ETL,AQ$1)+SUMIFS(Amount_Other,Location_Other,$A231,FundingSource_Other,AQ$1)+SUMIFS('CSW Programs'!$J$4:$J$500,'CSW Programs'!$D$4:$D$500,'Location Totals'!$A231,'CSW Programs'!$I$4:$I$500,'School Mailing Address'!$Q$5)</f>
        <v>0</v>
      </c>
      <c r="AR231" s="33">
        <f ca="1">SUMIFS(Amount_TI,Location_TI,$A231,FundingSource_TI,AR$1)+SUMIFS(Amount_CS,Location_CS,$A231,Fundingsource_CS,AR$1)+SUMIFS(Amount_ETL,Location_ETL,$A231,FundingSource_ETL,AR$1)+SUMIFS(Amount_Other,Location_Other,$A231,FundingSource_Other,AR$1)+SUMIFS('CSW Programs'!$J$4:$J$500,'CSW Programs'!$D$4:$D$500,'Location Totals'!$A231,'CSW Programs'!$I$4:$I$500,'School Mailing Address'!$Q$6)</f>
        <v>0</v>
      </c>
      <c r="AS231" s="33">
        <f ca="1">SUMIFS(Amount_TI,Location_TI,$A231,FundingSource_TI,AS$1)+SUMIFS(Amount_CS,Location_CS,$A231,Fundingsource_CS,AS$1)+SUMIFS(Amount_ETL,Location_ETL,$A231,FundingSource_ETL,AS$1)+SUMIFS(Amount_Other,Location_Other,$A231,FundingSource_Other,AS$1)+SUMIFS('CSW Programs'!$J$4:$J$500,'CSW Programs'!$D$4:$D$500,'Location Totals'!$A231,'CSW Programs'!$I$4:$I$500,'School Mailing Address'!$Q$7)</f>
        <v>0</v>
      </c>
      <c r="AT231" s="33">
        <f ca="1">SUMIFS(Amount_TI,Location_TI,$A231,FundingSource_TI,AT$1)+SUMIFS(Amount_CS,Location_CS,$A231,Fundingsource_CS,AT$1)+SUMIFS(Amount_ETL,Location_ETL,$A231,FundingSource_ETL,AT$1)+SUMIFS(Amount_Other,Location_Other,$A231,FundingSource_Other,AT$1)+SUMIFS('CSW Programs'!$J$4:$J$500,'CSW Programs'!$D$4:$D$500,'Location Totals'!$A231,'CSW Programs'!$I$4:$I$500,'Location Totals'!$AT$1)</f>
        <v>0</v>
      </c>
      <c r="AU231" s="33">
        <f ca="1">SUMIFS(Amount_TI,Location_TI,$A231,FundingSource_TI,AU$1)+SUMIFS(Amount_CS,Location_CS,$A231,Fundingsource_CS,AU$1)+SUMIFS(Amount_ETL,Location_ETL,$A231,FundingSource_ETL,AU$1)+SUMIFS(Amount_Other,Location_Other,$A231,FundingSource_Other,AU$1)+SUMIFS('CSW Programs'!$J$4:$J$500,'CSW Programs'!$D$4:$D$500,'Location Totals'!$A231,'CSW Programs'!$I$4:$I$500,'Location Totals'!$AU$1)</f>
        <v>0</v>
      </c>
      <c r="AV231" s="33">
        <f ca="1">SUMIFS(Amount_TI,Location_TI,$A231,FundingSource_TI,AV$1)+SUMIFS(Amount_CS,Location_CS,$A231,Fundingsource_CS,AV$1)+SUMIFS(Amount_ETL,Location_ETL,$A231,FundingSource_ETL,AV$1)+SUMIFS(Amount_Other,Location_Other,$A231,FundingSource_Other,AV$1)+SUMIFS('CSW Programs'!$J$4:$J$500,'CSW Programs'!$D$4:$D$500,'Location Totals'!$A231,'CSW Programs'!$I$4:$I$500,'Location Totals'!$AV$1)</f>
        <v>0</v>
      </c>
      <c r="AW231" s="33"/>
      <c r="BR231" s="32">
        <v>230</v>
      </c>
      <c r="BT231" s="32">
        <v>230</v>
      </c>
    </row>
    <row r="232" spans="1:72" hidden="1" x14ac:dyDescent="0.2">
      <c r="A232" s="17" t="e">
        <f ca="1">IF('Cover Page'!$C$17&lt;&gt;"YES",IF(HLOOKUP($BZ$1,'District Label'!A:GR,BR232,FALSE)="","",(HLOOKUP($BZ$1,'District Label'!A:GR,BR232,FALSE))),OFFSET('BOCES SELECT'!$CH$4:$CH$402,,,COUNTIF('BOCES SELECT'!E:E,"&gt;0")))</f>
        <v>#N/A</v>
      </c>
      <c r="B232" s="33">
        <f t="shared" ca="1" si="100"/>
        <v>0</v>
      </c>
      <c r="C232" s="33">
        <f t="shared" ca="1" si="101"/>
        <v>0</v>
      </c>
      <c r="D232" s="33">
        <f t="shared" ca="1" si="116"/>
        <v>0</v>
      </c>
      <c r="E232" s="33">
        <f t="shared" ca="1" si="116"/>
        <v>0</v>
      </c>
      <c r="F232" s="33">
        <f t="shared" ca="1" si="116"/>
        <v>0</v>
      </c>
      <c r="G232" s="33">
        <f t="shared" ca="1" si="116"/>
        <v>0</v>
      </c>
      <c r="H232" s="33">
        <f t="shared" ca="1" si="113"/>
        <v>0</v>
      </c>
      <c r="I232" s="33">
        <f t="shared" ca="1" si="116"/>
        <v>0</v>
      </c>
      <c r="J232" s="50">
        <f t="shared" ca="1" si="102"/>
        <v>0</v>
      </c>
      <c r="K232" s="33">
        <f t="shared" ca="1" si="106"/>
        <v>0</v>
      </c>
      <c r="L232" s="33">
        <f t="shared" ca="1" si="103"/>
        <v>0</v>
      </c>
      <c r="M232" s="33">
        <f t="shared" ca="1" si="107"/>
        <v>0</v>
      </c>
      <c r="N232" s="33">
        <f t="shared" ca="1" si="104"/>
        <v>0</v>
      </c>
      <c r="O232" s="33">
        <f t="shared" ca="1" si="105"/>
        <v>0</v>
      </c>
      <c r="P232" s="33">
        <f t="shared" ca="1" si="117"/>
        <v>0</v>
      </c>
      <c r="Q232" s="33">
        <f t="shared" ca="1" si="117"/>
        <v>0</v>
      </c>
      <c r="R232" s="33">
        <f t="shared" ca="1" si="117"/>
        <v>0</v>
      </c>
      <c r="S232" s="33">
        <f t="shared" ca="1" si="117"/>
        <v>0</v>
      </c>
      <c r="T232" s="33">
        <f t="shared" ca="1" si="109"/>
        <v>0</v>
      </c>
      <c r="U232" s="33">
        <f t="shared" ca="1" si="109"/>
        <v>0</v>
      </c>
      <c r="V232" s="33">
        <f t="shared" ca="1" si="109"/>
        <v>0</v>
      </c>
      <c r="W232" s="33">
        <f t="shared" ca="1" si="109"/>
        <v>0</v>
      </c>
      <c r="X232" s="33">
        <f t="shared" ca="1" si="109"/>
        <v>0</v>
      </c>
      <c r="Y232" s="33">
        <f t="shared" ca="1" si="109"/>
        <v>0</v>
      </c>
      <c r="Z232" s="33">
        <f t="shared" ca="1" si="109"/>
        <v>0</v>
      </c>
      <c r="AA232" s="33">
        <f t="shared" ref="T232:AA264" ca="1" si="120">SUMIFS(Amount_TI,Location_TI,$A232,Object_TI,AA$1)+SUMIFS(Amount_CS,Location_CS,$A232,Object_CS,AA$1)+SUMIFS(Amount_ETL,Location_ETL,$A232,Object_ETL,AA$1)+SUMIFS(Amount_Other,Location_Other,$A232,Object_Other,AA$1)</f>
        <v>0</v>
      </c>
      <c r="AB232" s="33">
        <f t="shared" ca="1" si="108"/>
        <v>0</v>
      </c>
      <c r="AC232" s="33">
        <f t="shared" ca="1" si="108"/>
        <v>0</v>
      </c>
      <c r="AD232" s="33">
        <f t="shared" ca="1" si="108"/>
        <v>0</v>
      </c>
      <c r="AE232" s="33">
        <f t="shared" ca="1" si="118"/>
        <v>0</v>
      </c>
      <c r="AF232" s="33">
        <f t="shared" ca="1" si="118"/>
        <v>0</v>
      </c>
      <c r="AG232" s="33">
        <f t="shared" ca="1" si="118"/>
        <v>0</v>
      </c>
      <c r="AH232" s="33">
        <f t="shared" ca="1" si="118"/>
        <v>0</v>
      </c>
      <c r="AI232" s="33">
        <f t="shared" ca="1" si="118"/>
        <v>0</v>
      </c>
      <c r="AJ232" s="33">
        <f t="shared" ca="1" si="118"/>
        <v>0</v>
      </c>
      <c r="AK232" s="33">
        <f t="shared" ca="1" si="118"/>
        <v>0</v>
      </c>
      <c r="AL232" s="33">
        <f t="shared" ca="1" si="118"/>
        <v>0</v>
      </c>
      <c r="AM232" s="33">
        <f t="shared" ca="1" si="118"/>
        <v>0</v>
      </c>
      <c r="AN232" s="33">
        <f t="shared" ca="1" si="118"/>
        <v>0</v>
      </c>
      <c r="AO232" s="33">
        <f t="shared" ca="1" si="119"/>
        <v>0</v>
      </c>
      <c r="AP232" s="33">
        <f t="shared" ca="1" si="119"/>
        <v>0</v>
      </c>
      <c r="AQ232" s="33">
        <f ca="1">SUMIFS(Amount_TI,Location_TI,$A232,FundingSource_TI,AQ$1)+SUMIFS(Amount_CS,Location_CS,$A232,Fundingsource_CS,AQ$1)+SUMIFS(Amount_ETL,Location_ETL,$A232,FundingSource_ETL,AQ$1)+SUMIFS(Amount_Other,Location_Other,$A232,FundingSource_Other,AQ$1)+SUMIFS('CSW Programs'!$J$4:$J$500,'CSW Programs'!$D$4:$D$500,'Location Totals'!$A232,'CSW Programs'!$I$4:$I$500,'School Mailing Address'!$Q$5)</f>
        <v>0</v>
      </c>
      <c r="AR232" s="33">
        <f ca="1">SUMIFS(Amount_TI,Location_TI,$A232,FundingSource_TI,AR$1)+SUMIFS(Amount_CS,Location_CS,$A232,Fundingsource_CS,AR$1)+SUMIFS(Amount_ETL,Location_ETL,$A232,FundingSource_ETL,AR$1)+SUMIFS(Amount_Other,Location_Other,$A232,FundingSource_Other,AR$1)+SUMIFS('CSW Programs'!$J$4:$J$500,'CSW Programs'!$D$4:$D$500,'Location Totals'!$A232,'CSW Programs'!$I$4:$I$500,'School Mailing Address'!$Q$6)</f>
        <v>0</v>
      </c>
      <c r="AS232" s="33">
        <f ca="1">SUMIFS(Amount_TI,Location_TI,$A232,FundingSource_TI,AS$1)+SUMIFS(Amount_CS,Location_CS,$A232,Fundingsource_CS,AS$1)+SUMIFS(Amount_ETL,Location_ETL,$A232,FundingSource_ETL,AS$1)+SUMIFS(Amount_Other,Location_Other,$A232,FundingSource_Other,AS$1)+SUMIFS('CSW Programs'!$J$4:$J$500,'CSW Programs'!$D$4:$D$500,'Location Totals'!$A232,'CSW Programs'!$I$4:$I$500,'School Mailing Address'!$Q$7)</f>
        <v>0</v>
      </c>
      <c r="AT232" s="33">
        <f ca="1">SUMIFS(Amount_TI,Location_TI,$A232,FundingSource_TI,AT$1)+SUMIFS(Amount_CS,Location_CS,$A232,Fundingsource_CS,AT$1)+SUMIFS(Amount_ETL,Location_ETL,$A232,FundingSource_ETL,AT$1)+SUMIFS(Amount_Other,Location_Other,$A232,FundingSource_Other,AT$1)+SUMIFS('CSW Programs'!$J$4:$J$500,'CSW Programs'!$D$4:$D$500,'Location Totals'!$A232,'CSW Programs'!$I$4:$I$500,'Location Totals'!$AT$1)</f>
        <v>0</v>
      </c>
      <c r="AU232" s="33">
        <f ca="1">SUMIFS(Amount_TI,Location_TI,$A232,FundingSource_TI,AU$1)+SUMIFS(Amount_CS,Location_CS,$A232,Fundingsource_CS,AU$1)+SUMIFS(Amount_ETL,Location_ETL,$A232,FundingSource_ETL,AU$1)+SUMIFS(Amount_Other,Location_Other,$A232,FundingSource_Other,AU$1)+SUMIFS('CSW Programs'!$J$4:$J$500,'CSW Programs'!$D$4:$D$500,'Location Totals'!$A232,'CSW Programs'!$I$4:$I$500,'Location Totals'!$AU$1)</f>
        <v>0</v>
      </c>
      <c r="AV232" s="33">
        <f ca="1">SUMIFS(Amount_TI,Location_TI,$A232,FundingSource_TI,AV$1)+SUMIFS(Amount_CS,Location_CS,$A232,Fundingsource_CS,AV$1)+SUMIFS(Amount_ETL,Location_ETL,$A232,FundingSource_ETL,AV$1)+SUMIFS(Amount_Other,Location_Other,$A232,FundingSource_Other,AV$1)+SUMIFS('CSW Programs'!$J$4:$J$500,'CSW Programs'!$D$4:$D$500,'Location Totals'!$A232,'CSW Programs'!$I$4:$I$500,'Location Totals'!$AV$1)</f>
        <v>0</v>
      </c>
      <c r="AW232" s="33"/>
      <c r="BR232" s="32">
        <v>231</v>
      </c>
      <c r="BT232" s="32">
        <v>231</v>
      </c>
    </row>
    <row r="233" spans="1:72" hidden="1" x14ac:dyDescent="0.2">
      <c r="A233" s="17" t="e">
        <f ca="1">IF('Cover Page'!$C$17&lt;&gt;"YES",IF(HLOOKUP($BZ$1,'District Label'!A:GR,BR233,FALSE)="","",(HLOOKUP($BZ$1,'District Label'!A:GR,BR233,FALSE))),OFFSET('BOCES SELECT'!$CH$4:$CH$402,,,COUNTIF('BOCES SELECT'!E:E,"&gt;0")))</f>
        <v>#N/A</v>
      </c>
      <c r="B233" s="33">
        <f t="shared" ca="1" si="100"/>
        <v>0</v>
      </c>
      <c r="C233" s="33">
        <f t="shared" ca="1" si="101"/>
        <v>0</v>
      </c>
      <c r="D233" s="33">
        <f t="shared" ca="1" si="116"/>
        <v>0</v>
      </c>
      <c r="E233" s="33">
        <f t="shared" ca="1" si="116"/>
        <v>0</v>
      </c>
      <c r="F233" s="33">
        <f t="shared" ca="1" si="116"/>
        <v>0</v>
      </c>
      <c r="G233" s="33">
        <f t="shared" ca="1" si="116"/>
        <v>0</v>
      </c>
      <c r="H233" s="33">
        <f t="shared" ca="1" si="113"/>
        <v>0</v>
      </c>
      <c r="I233" s="33">
        <f t="shared" ca="1" si="116"/>
        <v>0</v>
      </c>
      <c r="J233" s="50">
        <f t="shared" ca="1" si="102"/>
        <v>0</v>
      </c>
      <c r="K233" s="33">
        <f t="shared" ca="1" si="106"/>
        <v>0</v>
      </c>
      <c r="L233" s="33">
        <f t="shared" ca="1" si="103"/>
        <v>0</v>
      </c>
      <c r="M233" s="33">
        <f t="shared" ca="1" si="107"/>
        <v>0</v>
      </c>
      <c r="N233" s="33">
        <f t="shared" ca="1" si="104"/>
        <v>0</v>
      </c>
      <c r="O233" s="33">
        <f t="shared" ca="1" si="105"/>
        <v>0</v>
      </c>
      <c r="P233" s="33">
        <f t="shared" ca="1" si="117"/>
        <v>0</v>
      </c>
      <c r="Q233" s="33">
        <f t="shared" ca="1" si="117"/>
        <v>0</v>
      </c>
      <c r="R233" s="33">
        <f t="shared" ca="1" si="117"/>
        <v>0</v>
      </c>
      <c r="S233" s="33">
        <f t="shared" ca="1" si="117"/>
        <v>0</v>
      </c>
      <c r="T233" s="33">
        <f t="shared" ca="1" si="120"/>
        <v>0</v>
      </c>
      <c r="U233" s="33">
        <f t="shared" ca="1" si="120"/>
        <v>0</v>
      </c>
      <c r="V233" s="33">
        <f t="shared" ca="1" si="120"/>
        <v>0</v>
      </c>
      <c r="W233" s="33">
        <f t="shared" ca="1" si="120"/>
        <v>0</v>
      </c>
      <c r="X233" s="33">
        <f t="shared" ca="1" si="120"/>
        <v>0</v>
      </c>
      <c r="Y233" s="33">
        <f t="shared" ca="1" si="120"/>
        <v>0</v>
      </c>
      <c r="Z233" s="33">
        <f t="shared" ca="1" si="120"/>
        <v>0</v>
      </c>
      <c r="AA233" s="33">
        <f t="shared" ca="1" si="120"/>
        <v>0</v>
      </c>
      <c r="AB233" s="33">
        <f t="shared" ca="1" si="108"/>
        <v>0</v>
      </c>
      <c r="AC233" s="33">
        <f t="shared" ca="1" si="108"/>
        <v>0</v>
      </c>
      <c r="AD233" s="33">
        <f t="shared" ca="1" si="108"/>
        <v>0</v>
      </c>
      <c r="AE233" s="33">
        <f t="shared" ca="1" si="118"/>
        <v>0</v>
      </c>
      <c r="AF233" s="33">
        <f t="shared" ca="1" si="118"/>
        <v>0</v>
      </c>
      <c r="AG233" s="33">
        <f t="shared" ca="1" si="118"/>
        <v>0</v>
      </c>
      <c r="AH233" s="33">
        <f t="shared" ca="1" si="118"/>
        <v>0</v>
      </c>
      <c r="AI233" s="33">
        <f t="shared" ca="1" si="118"/>
        <v>0</v>
      </c>
      <c r="AJ233" s="33">
        <f t="shared" ca="1" si="118"/>
        <v>0</v>
      </c>
      <c r="AK233" s="33">
        <f t="shared" ca="1" si="118"/>
        <v>0</v>
      </c>
      <c r="AL233" s="33">
        <f t="shared" ca="1" si="118"/>
        <v>0</v>
      </c>
      <c r="AM233" s="33">
        <f t="shared" ca="1" si="118"/>
        <v>0</v>
      </c>
      <c r="AN233" s="33">
        <f t="shared" ca="1" si="118"/>
        <v>0</v>
      </c>
      <c r="AO233" s="33">
        <f t="shared" ca="1" si="119"/>
        <v>0</v>
      </c>
      <c r="AP233" s="33">
        <f t="shared" ca="1" si="119"/>
        <v>0</v>
      </c>
      <c r="AQ233" s="33">
        <f ca="1">SUMIFS(Amount_TI,Location_TI,$A233,FundingSource_TI,AQ$1)+SUMIFS(Amount_CS,Location_CS,$A233,Fundingsource_CS,AQ$1)+SUMIFS(Amount_ETL,Location_ETL,$A233,FundingSource_ETL,AQ$1)+SUMIFS(Amount_Other,Location_Other,$A233,FundingSource_Other,AQ$1)+SUMIFS('CSW Programs'!$J$4:$J$500,'CSW Programs'!$D$4:$D$500,'Location Totals'!$A233,'CSW Programs'!$I$4:$I$500,'School Mailing Address'!$Q$5)</f>
        <v>0</v>
      </c>
      <c r="AR233" s="33">
        <f ca="1">SUMIFS(Amount_TI,Location_TI,$A233,FundingSource_TI,AR$1)+SUMIFS(Amount_CS,Location_CS,$A233,Fundingsource_CS,AR$1)+SUMIFS(Amount_ETL,Location_ETL,$A233,FundingSource_ETL,AR$1)+SUMIFS(Amount_Other,Location_Other,$A233,FundingSource_Other,AR$1)+SUMIFS('CSW Programs'!$J$4:$J$500,'CSW Programs'!$D$4:$D$500,'Location Totals'!$A233,'CSW Programs'!$I$4:$I$500,'School Mailing Address'!$Q$6)</f>
        <v>0</v>
      </c>
      <c r="AS233" s="33">
        <f ca="1">SUMIFS(Amount_TI,Location_TI,$A233,FundingSource_TI,AS$1)+SUMIFS(Amount_CS,Location_CS,$A233,Fundingsource_CS,AS$1)+SUMIFS(Amount_ETL,Location_ETL,$A233,FundingSource_ETL,AS$1)+SUMIFS(Amount_Other,Location_Other,$A233,FundingSource_Other,AS$1)+SUMIFS('CSW Programs'!$J$4:$J$500,'CSW Programs'!$D$4:$D$500,'Location Totals'!$A233,'CSW Programs'!$I$4:$I$500,'School Mailing Address'!$Q$7)</f>
        <v>0</v>
      </c>
      <c r="AT233" s="33">
        <f ca="1">SUMIFS(Amount_TI,Location_TI,$A233,FundingSource_TI,AT$1)+SUMIFS(Amount_CS,Location_CS,$A233,Fundingsource_CS,AT$1)+SUMIFS(Amount_ETL,Location_ETL,$A233,FundingSource_ETL,AT$1)+SUMIFS(Amount_Other,Location_Other,$A233,FundingSource_Other,AT$1)+SUMIFS('CSW Programs'!$J$4:$J$500,'CSW Programs'!$D$4:$D$500,'Location Totals'!$A233,'CSW Programs'!$I$4:$I$500,'Location Totals'!$AT$1)</f>
        <v>0</v>
      </c>
      <c r="AU233" s="33">
        <f ca="1">SUMIFS(Amount_TI,Location_TI,$A233,FundingSource_TI,AU$1)+SUMIFS(Amount_CS,Location_CS,$A233,Fundingsource_CS,AU$1)+SUMIFS(Amount_ETL,Location_ETL,$A233,FundingSource_ETL,AU$1)+SUMIFS(Amount_Other,Location_Other,$A233,FundingSource_Other,AU$1)+SUMIFS('CSW Programs'!$J$4:$J$500,'CSW Programs'!$D$4:$D$500,'Location Totals'!$A233,'CSW Programs'!$I$4:$I$500,'Location Totals'!$AU$1)</f>
        <v>0</v>
      </c>
      <c r="AV233" s="33">
        <f ca="1">SUMIFS(Amount_TI,Location_TI,$A233,FundingSource_TI,AV$1)+SUMIFS(Amount_CS,Location_CS,$A233,Fundingsource_CS,AV$1)+SUMIFS(Amount_ETL,Location_ETL,$A233,FundingSource_ETL,AV$1)+SUMIFS(Amount_Other,Location_Other,$A233,FundingSource_Other,AV$1)+SUMIFS('CSW Programs'!$J$4:$J$500,'CSW Programs'!$D$4:$D$500,'Location Totals'!$A233,'CSW Programs'!$I$4:$I$500,'Location Totals'!$AV$1)</f>
        <v>0</v>
      </c>
      <c r="AW233" s="33"/>
      <c r="BR233" s="32">
        <v>232</v>
      </c>
      <c r="BT233" s="32">
        <v>232</v>
      </c>
    </row>
    <row r="234" spans="1:72" hidden="1" x14ac:dyDescent="0.2">
      <c r="A234" s="17" t="e">
        <f ca="1">IF('Cover Page'!$C$17&lt;&gt;"YES",IF(HLOOKUP($BZ$1,'District Label'!A:GR,BR234,FALSE)="","",(HLOOKUP($BZ$1,'District Label'!A:GR,BR234,FALSE))),OFFSET('BOCES SELECT'!$CH$4:$CH$402,,,COUNTIF('BOCES SELECT'!E:E,"&gt;0")))</f>
        <v>#N/A</v>
      </c>
      <c r="B234" s="33">
        <f t="shared" ca="1" si="100"/>
        <v>0</v>
      </c>
      <c r="C234" s="33">
        <f t="shared" ca="1" si="101"/>
        <v>0</v>
      </c>
      <c r="D234" s="33">
        <f t="shared" ca="1" si="116"/>
        <v>0</v>
      </c>
      <c r="E234" s="33">
        <f t="shared" ca="1" si="116"/>
        <v>0</v>
      </c>
      <c r="F234" s="33">
        <f t="shared" ca="1" si="116"/>
        <v>0</v>
      </c>
      <c r="G234" s="33">
        <f t="shared" ca="1" si="116"/>
        <v>0</v>
      </c>
      <c r="H234" s="33">
        <f t="shared" ca="1" si="113"/>
        <v>0</v>
      </c>
      <c r="I234" s="33">
        <f t="shared" ca="1" si="116"/>
        <v>0</v>
      </c>
      <c r="J234" s="50">
        <f t="shared" ca="1" si="102"/>
        <v>0</v>
      </c>
      <c r="K234" s="33">
        <f t="shared" ca="1" si="106"/>
        <v>0</v>
      </c>
      <c r="L234" s="33">
        <f t="shared" ca="1" si="103"/>
        <v>0</v>
      </c>
      <c r="M234" s="33">
        <f t="shared" ca="1" si="107"/>
        <v>0</v>
      </c>
      <c r="N234" s="33">
        <f t="shared" ca="1" si="104"/>
        <v>0</v>
      </c>
      <c r="O234" s="33">
        <f t="shared" ca="1" si="105"/>
        <v>0</v>
      </c>
      <c r="P234" s="33">
        <f t="shared" ca="1" si="117"/>
        <v>0</v>
      </c>
      <c r="Q234" s="33">
        <f t="shared" ca="1" si="117"/>
        <v>0</v>
      </c>
      <c r="R234" s="33">
        <f t="shared" ca="1" si="117"/>
        <v>0</v>
      </c>
      <c r="S234" s="33">
        <f t="shared" ca="1" si="117"/>
        <v>0</v>
      </c>
      <c r="T234" s="33">
        <f t="shared" ca="1" si="120"/>
        <v>0</v>
      </c>
      <c r="U234" s="33">
        <f t="shared" ca="1" si="120"/>
        <v>0</v>
      </c>
      <c r="V234" s="33">
        <f t="shared" ca="1" si="120"/>
        <v>0</v>
      </c>
      <c r="W234" s="33">
        <f t="shared" ca="1" si="120"/>
        <v>0</v>
      </c>
      <c r="X234" s="33">
        <f t="shared" ca="1" si="120"/>
        <v>0</v>
      </c>
      <c r="Y234" s="33">
        <f t="shared" ca="1" si="120"/>
        <v>0</v>
      </c>
      <c r="Z234" s="33">
        <f t="shared" ca="1" si="120"/>
        <v>0</v>
      </c>
      <c r="AA234" s="33">
        <f t="shared" ca="1" si="120"/>
        <v>0</v>
      </c>
      <c r="AB234" s="33">
        <f t="shared" ca="1" si="108"/>
        <v>0</v>
      </c>
      <c r="AC234" s="33">
        <f t="shared" ca="1" si="108"/>
        <v>0</v>
      </c>
      <c r="AD234" s="33">
        <f t="shared" ca="1" si="108"/>
        <v>0</v>
      </c>
      <c r="AE234" s="33">
        <f t="shared" ref="AE234:AN243" ca="1" si="121">SUMIFS(Amount_TI,Location_TI,$A234,FundingSource_TI,AE$1)+SUMIFS(Amount_CS,Location_CS,$A234,Fundingsource_CS,AE$1)+SUMIFS(Amount_ETL,Location_ETL,$A234,FundingSource_ETL,AE$1)+SUMIFS(Amount_Other,Location_Other,$A234,FundingSource_Other,AE$1)</f>
        <v>0</v>
      </c>
      <c r="AF234" s="33">
        <f t="shared" ca="1" si="121"/>
        <v>0</v>
      </c>
      <c r="AG234" s="33">
        <f t="shared" ca="1" si="121"/>
        <v>0</v>
      </c>
      <c r="AH234" s="33">
        <f t="shared" ca="1" si="121"/>
        <v>0</v>
      </c>
      <c r="AI234" s="33">
        <f t="shared" ca="1" si="121"/>
        <v>0</v>
      </c>
      <c r="AJ234" s="33">
        <f t="shared" ca="1" si="121"/>
        <v>0</v>
      </c>
      <c r="AK234" s="33">
        <f t="shared" ca="1" si="121"/>
        <v>0</v>
      </c>
      <c r="AL234" s="33">
        <f t="shared" ca="1" si="121"/>
        <v>0</v>
      </c>
      <c r="AM234" s="33">
        <f t="shared" ca="1" si="121"/>
        <v>0</v>
      </c>
      <c r="AN234" s="33">
        <f t="shared" ca="1" si="121"/>
        <v>0</v>
      </c>
      <c r="AO234" s="33">
        <f t="shared" ref="AO234:AP243" ca="1" si="122">SUMIFS(Amount_TI,Location_TI,$A234,FundingSource_TI,AO$1)+SUMIFS(Amount_CS,Location_CS,$A234,Fundingsource_CS,AO$1)+SUMIFS(Amount_ETL,Location_ETL,$A234,FundingSource_ETL,AO$1)+SUMIFS(Amount_Other,Location_Other,$A234,FundingSource_Other,AO$1)</f>
        <v>0</v>
      </c>
      <c r="AP234" s="33">
        <f t="shared" ca="1" si="122"/>
        <v>0</v>
      </c>
      <c r="AQ234" s="33">
        <f ca="1">SUMIFS(Amount_TI,Location_TI,$A234,FundingSource_TI,AQ$1)+SUMIFS(Amount_CS,Location_CS,$A234,Fundingsource_CS,AQ$1)+SUMIFS(Amount_ETL,Location_ETL,$A234,FundingSource_ETL,AQ$1)+SUMIFS(Amount_Other,Location_Other,$A234,FundingSource_Other,AQ$1)+SUMIFS('CSW Programs'!$J$4:$J$500,'CSW Programs'!$D$4:$D$500,'Location Totals'!$A234,'CSW Programs'!$I$4:$I$500,'School Mailing Address'!$Q$5)</f>
        <v>0</v>
      </c>
      <c r="AR234" s="33">
        <f ca="1">SUMIFS(Amount_TI,Location_TI,$A234,FundingSource_TI,AR$1)+SUMIFS(Amount_CS,Location_CS,$A234,Fundingsource_CS,AR$1)+SUMIFS(Amount_ETL,Location_ETL,$A234,FundingSource_ETL,AR$1)+SUMIFS(Amount_Other,Location_Other,$A234,FundingSource_Other,AR$1)+SUMIFS('CSW Programs'!$J$4:$J$500,'CSW Programs'!$D$4:$D$500,'Location Totals'!$A234,'CSW Programs'!$I$4:$I$500,'School Mailing Address'!$Q$6)</f>
        <v>0</v>
      </c>
      <c r="AS234" s="33">
        <f ca="1">SUMIFS(Amount_TI,Location_TI,$A234,FundingSource_TI,AS$1)+SUMIFS(Amount_CS,Location_CS,$A234,Fundingsource_CS,AS$1)+SUMIFS(Amount_ETL,Location_ETL,$A234,FundingSource_ETL,AS$1)+SUMIFS(Amount_Other,Location_Other,$A234,FundingSource_Other,AS$1)+SUMIFS('CSW Programs'!$J$4:$J$500,'CSW Programs'!$D$4:$D$500,'Location Totals'!$A234,'CSW Programs'!$I$4:$I$500,'School Mailing Address'!$Q$7)</f>
        <v>0</v>
      </c>
      <c r="AT234" s="33">
        <f ca="1">SUMIFS(Amount_TI,Location_TI,$A234,FundingSource_TI,AT$1)+SUMIFS(Amount_CS,Location_CS,$A234,Fundingsource_CS,AT$1)+SUMIFS(Amount_ETL,Location_ETL,$A234,FundingSource_ETL,AT$1)+SUMIFS(Amount_Other,Location_Other,$A234,FundingSource_Other,AT$1)+SUMIFS('CSW Programs'!$J$4:$J$500,'CSW Programs'!$D$4:$D$500,'Location Totals'!$A234,'CSW Programs'!$I$4:$I$500,'Location Totals'!$AT$1)</f>
        <v>0</v>
      </c>
      <c r="AU234" s="33">
        <f ca="1">SUMIFS(Amount_TI,Location_TI,$A234,FundingSource_TI,AU$1)+SUMIFS(Amount_CS,Location_CS,$A234,Fundingsource_CS,AU$1)+SUMIFS(Amount_ETL,Location_ETL,$A234,FundingSource_ETL,AU$1)+SUMIFS(Amount_Other,Location_Other,$A234,FundingSource_Other,AU$1)+SUMIFS('CSW Programs'!$J$4:$J$500,'CSW Programs'!$D$4:$D$500,'Location Totals'!$A234,'CSW Programs'!$I$4:$I$500,'Location Totals'!$AU$1)</f>
        <v>0</v>
      </c>
      <c r="AV234" s="33">
        <f ca="1">SUMIFS(Amount_TI,Location_TI,$A234,FundingSource_TI,AV$1)+SUMIFS(Amount_CS,Location_CS,$A234,Fundingsource_CS,AV$1)+SUMIFS(Amount_ETL,Location_ETL,$A234,FundingSource_ETL,AV$1)+SUMIFS(Amount_Other,Location_Other,$A234,FundingSource_Other,AV$1)+SUMIFS('CSW Programs'!$J$4:$J$500,'CSW Programs'!$D$4:$D$500,'Location Totals'!$A234,'CSW Programs'!$I$4:$I$500,'Location Totals'!$AV$1)</f>
        <v>0</v>
      </c>
      <c r="AW234" s="33"/>
      <c r="BR234" s="32">
        <v>233</v>
      </c>
      <c r="BT234" s="32">
        <v>233</v>
      </c>
    </row>
    <row r="235" spans="1:72" hidden="1" x14ac:dyDescent="0.2">
      <c r="A235" s="17" t="e">
        <f ca="1">IF('Cover Page'!$C$17&lt;&gt;"YES",IF(HLOOKUP($BZ$1,'District Label'!A:GR,BR235,FALSE)="","",(HLOOKUP($BZ$1,'District Label'!A:GR,BR235,FALSE))),OFFSET('BOCES SELECT'!$CH$4:$CH$402,,,COUNTIF('BOCES SELECT'!E:E,"&gt;0")))</f>
        <v>#N/A</v>
      </c>
      <c r="B235" s="33">
        <f t="shared" ca="1" si="100"/>
        <v>0</v>
      </c>
      <c r="C235" s="33">
        <f t="shared" ca="1" si="101"/>
        <v>0</v>
      </c>
      <c r="D235" s="33">
        <f t="shared" ca="1" si="116"/>
        <v>0</v>
      </c>
      <c r="E235" s="33">
        <f t="shared" ca="1" si="116"/>
        <v>0</v>
      </c>
      <c r="F235" s="33">
        <f t="shared" ca="1" si="116"/>
        <v>0</v>
      </c>
      <c r="G235" s="33">
        <f t="shared" ca="1" si="116"/>
        <v>0</v>
      </c>
      <c r="H235" s="33">
        <f t="shared" ca="1" si="113"/>
        <v>0</v>
      </c>
      <c r="I235" s="33">
        <f t="shared" ca="1" si="116"/>
        <v>0</v>
      </c>
      <c r="J235" s="50">
        <f t="shared" ca="1" si="102"/>
        <v>0</v>
      </c>
      <c r="K235" s="33">
        <f t="shared" ca="1" si="106"/>
        <v>0</v>
      </c>
      <c r="L235" s="33">
        <f t="shared" ca="1" si="103"/>
        <v>0</v>
      </c>
      <c r="M235" s="33">
        <f t="shared" ca="1" si="107"/>
        <v>0</v>
      </c>
      <c r="N235" s="33">
        <f t="shared" ca="1" si="104"/>
        <v>0</v>
      </c>
      <c r="O235" s="33">
        <f t="shared" ca="1" si="105"/>
        <v>0</v>
      </c>
      <c r="P235" s="33">
        <f t="shared" ca="1" si="117"/>
        <v>0</v>
      </c>
      <c r="Q235" s="33">
        <f t="shared" ca="1" si="117"/>
        <v>0</v>
      </c>
      <c r="R235" s="33">
        <f t="shared" ca="1" si="117"/>
        <v>0</v>
      </c>
      <c r="S235" s="33">
        <f t="shared" ca="1" si="117"/>
        <v>0</v>
      </c>
      <c r="T235" s="33">
        <f t="shared" ca="1" si="120"/>
        <v>0</v>
      </c>
      <c r="U235" s="33">
        <f t="shared" ca="1" si="120"/>
        <v>0</v>
      </c>
      <c r="V235" s="33">
        <f t="shared" ca="1" si="120"/>
        <v>0</v>
      </c>
      <c r="W235" s="33">
        <f t="shared" ca="1" si="120"/>
        <v>0</v>
      </c>
      <c r="X235" s="33">
        <f t="shared" ca="1" si="120"/>
        <v>0</v>
      </c>
      <c r="Y235" s="33">
        <f t="shared" ca="1" si="120"/>
        <v>0</v>
      </c>
      <c r="Z235" s="33">
        <f t="shared" ca="1" si="120"/>
        <v>0</v>
      </c>
      <c r="AA235" s="33">
        <f t="shared" ca="1" si="120"/>
        <v>0</v>
      </c>
      <c r="AB235" s="33">
        <f t="shared" ca="1" si="108"/>
        <v>0</v>
      </c>
      <c r="AC235" s="33">
        <f t="shared" ca="1" si="108"/>
        <v>0</v>
      </c>
      <c r="AD235" s="33">
        <f t="shared" ca="1" si="108"/>
        <v>0</v>
      </c>
      <c r="AE235" s="33">
        <f t="shared" ca="1" si="121"/>
        <v>0</v>
      </c>
      <c r="AF235" s="33">
        <f t="shared" ca="1" si="121"/>
        <v>0</v>
      </c>
      <c r="AG235" s="33">
        <f t="shared" ca="1" si="121"/>
        <v>0</v>
      </c>
      <c r="AH235" s="33">
        <f t="shared" ca="1" si="121"/>
        <v>0</v>
      </c>
      <c r="AI235" s="33">
        <f t="shared" ca="1" si="121"/>
        <v>0</v>
      </c>
      <c r="AJ235" s="33">
        <f t="shared" ca="1" si="121"/>
        <v>0</v>
      </c>
      <c r="AK235" s="33">
        <f t="shared" ca="1" si="121"/>
        <v>0</v>
      </c>
      <c r="AL235" s="33">
        <f t="shared" ca="1" si="121"/>
        <v>0</v>
      </c>
      <c r="AM235" s="33">
        <f t="shared" ca="1" si="121"/>
        <v>0</v>
      </c>
      <c r="AN235" s="33">
        <f t="shared" ca="1" si="121"/>
        <v>0</v>
      </c>
      <c r="AO235" s="33">
        <f t="shared" ca="1" si="122"/>
        <v>0</v>
      </c>
      <c r="AP235" s="33">
        <f t="shared" ca="1" si="122"/>
        <v>0</v>
      </c>
      <c r="AQ235" s="33">
        <f ca="1">SUMIFS(Amount_TI,Location_TI,$A235,FundingSource_TI,AQ$1)+SUMIFS(Amount_CS,Location_CS,$A235,Fundingsource_CS,AQ$1)+SUMIFS(Amount_ETL,Location_ETL,$A235,FundingSource_ETL,AQ$1)+SUMIFS(Amount_Other,Location_Other,$A235,FundingSource_Other,AQ$1)+SUMIFS('CSW Programs'!$J$4:$J$500,'CSW Programs'!$D$4:$D$500,'Location Totals'!$A235,'CSW Programs'!$I$4:$I$500,'School Mailing Address'!$Q$5)</f>
        <v>0</v>
      </c>
      <c r="AR235" s="33">
        <f ca="1">SUMIFS(Amount_TI,Location_TI,$A235,FundingSource_TI,AR$1)+SUMIFS(Amount_CS,Location_CS,$A235,Fundingsource_CS,AR$1)+SUMIFS(Amount_ETL,Location_ETL,$A235,FundingSource_ETL,AR$1)+SUMIFS(Amount_Other,Location_Other,$A235,FundingSource_Other,AR$1)+SUMIFS('CSW Programs'!$J$4:$J$500,'CSW Programs'!$D$4:$D$500,'Location Totals'!$A235,'CSW Programs'!$I$4:$I$500,'School Mailing Address'!$Q$6)</f>
        <v>0</v>
      </c>
      <c r="AS235" s="33">
        <f ca="1">SUMIFS(Amount_TI,Location_TI,$A235,FundingSource_TI,AS$1)+SUMIFS(Amount_CS,Location_CS,$A235,Fundingsource_CS,AS$1)+SUMIFS(Amount_ETL,Location_ETL,$A235,FundingSource_ETL,AS$1)+SUMIFS(Amount_Other,Location_Other,$A235,FundingSource_Other,AS$1)+SUMIFS('CSW Programs'!$J$4:$J$500,'CSW Programs'!$D$4:$D$500,'Location Totals'!$A235,'CSW Programs'!$I$4:$I$500,'School Mailing Address'!$Q$7)</f>
        <v>0</v>
      </c>
      <c r="AT235" s="33">
        <f ca="1">SUMIFS(Amount_TI,Location_TI,$A235,FundingSource_TI,AT$1)+SUMIFS(Amount_CS,Location_CS,$A235,Fundingsource_CS,AT$1)+SUMIFS(Amount_ETL,Location_ETL,$A235,FundingSource_ETL,AT$1)+SUMIFS(Amount_Other,Location_Other,$A235,FundingSource_Other,AT$1)+SUMIFS('CSW Programs'!$J$4:$J$500,'CSW Programs'!$D$4:$D$500,'Location Totals'!$A235,'CSW Programs'!$I$4:$I$500,'Location Totals'!$AT$1)</f>
        <v>0</v>
      </c>
      <c r="AU235" s="33">
        <f ca="1">SUMIFS(Amount_TI,Location_TI,$A235,FundingSource_TI,AU$1)+SUMIFS(Amount_CS,Location_CS,$A235,Fundingsource_CS,AU$1)+SUMIFS(Amount_ETL,Location_ETL,$A235,FundingSource_ETL,AU$1)+SUMIFS(Amount_Other,Location_Other,$A235,FundingSource_Other,AU$1)+SUMIFS('CSW Programs'!$J$4:$J$500,'CSW Programs'!$D$4:$D$500,'Location Totals'!$A235,'CSW Programs'!$I$4:$I$500,'Location Totals'!$AU$1)</f>
        <v>0</v>
      </c>
      <c r="AV235" s="33">
        <f ca="1">SUMIFS(Amount_TI,Location_TI,$A235,FundingSource_TI,AV$1)+SUMIFS(Amount_CS,Location_CS,$A235,Fundingsource_CS,AV$1)+SUMIFS(Amount_ETL,Location_ETL,$A235,FundingSource_ETL,AV$1)+SUMIFS(Amount_Other,Location_Other,$A235,FundingSource_Other,AV$1)+SUMIFS('CSW Programs'!$J$4:$J$500,'CSW Programs'!$D$4:$D$500,'Location Totals'!$A235,'CSW Programs'!$I$4:$I$500,'Location Totals'!$AV$1)</f>
        <v>0</v>
      </c>
      <c r="AW235" s="33"/>
      <c r="BR235" s="32">
        <v>234</v>
      </c>
      <c r="BT235" s="32">
        <v>234</v>
      </c>
    </row>
    <row r="236" spans="1:72" hidden="1" x14ac:dyDescent="0.2">
      <c r="A236" s="17" t="e">
        <f ca="1">IF('Cover Page'!$C$17&lt;&gt;"YES",IF(HLOOKUP($BZ$1,'District Label'!A:GR,BR236,FALSE)="","",(HLOOKUP($BZ$1,'District Label'!A:GR,BR236,FALSE))),OFFSET('BOCES SELECT'!$CH$4:$CH$402,,,COUNTIF('BOCES SELECT'!E:E,"&gt;0")))</f>
        <v>#N/A</v>
      </c>
      <c r="B236" s="33">
        <f t="shared" ca="1" si="100"/>
        <v>0</v>
      </c>
      <c r="C236" s="33">
        <f t="shared" ca="1" si="101"/>
        <v>0</v>
      </c>
      <c r="D236" s="33">
        <f t="shared" ca="1" si="116"/>
        <v>0</v>
      </c>
      <c r="E236" s="33">
        <f t="shared" ca="1" si="116"/>
        <v>0</v>
      </c>
      <c r="F236" s="33">
        <f t="shared" ca="1" si="116"/>
        <v>0</v>
      </c>
      <c r="G236" s="33">
        <f t="shared" ca="1" si="116"/>
        <v>0</v>
      </c>
      <c r="H236" s="33">
        <f t="shared" ca="1" si="113"/>
        <v>0</v>
      </c>
      <c r="I236" s="33">
        <f t="shared" ca="1" si="116"/>
        <v>0</v>
      </c>
      <c r="J236" s="50">
        <f t="shared" ca="1" si="102"/>
        <v>0</v>
      </c>
      <c r="K236" s="33">
        <f t="shared" ca="1" si="106"/>
        <v>0</v>
      </c>
      <c r="L236" s="33">
        <f t="shared" ca="1" si="103"/>
        <v>0</v>
      </c>
      <c r="M236" s="33">
        <f t="shared" ca="1" si="107"/>
        <v>0</v>
      </c>
      <c r="N236" s="33">
        <f t="shared" ca="1" si="104"/>
        <v>0</v>
      </c>
      <c r="O236" s="33">
        <f t="shared" ca="1" si="105"/>
        <v>0</v>
      </c>
      <c r="P236" s="33">
        <f t="shared" ca="1" si="117"/>
        <v>0</v>
      </c>
      <c r="Q236" s="33">
        <f t="shared" ca="1" si="117"/>
        <v>0</v>
      </c>
      <c r="R236" s="33">
        <f t="shared" ca="1" si="117"/>
        <v>0</v>
      </c>
      <c r="S236" s="33">
        <f t="shared" ca="1" si="117"/>
        <v>0</v>
      </c>
      <c r="T236" s="33">
        <f t="shared" ca="1" si="120"/>
        <v>0</v>
      </c>
      <c r="U236" s="33">
        <f t="shared" ca="1" si="120"/>
        <v>0</v>
      </c>
      <c r="V236" s="33">
        <f t="shared" ca="1" si="120"/>
        <v>0</v>
      </c>
      <c r="W236" s="33">
        <f t="shared" ca="1" si="120"/>
        <v>0</v>
      </c>
      <c r="X236" s="33">
        <f t="shared" ca="1" si="120"/>
        <v>0</v>
      </c>
      <c r="Y236" s="33">
        <f t="shared" ca="1" si="120"/>
        <v>0</v>
      </c>
      <c r="Z236" s="33">
        <f t="shared" ca="1" si="120"/>
        <v>0</v>
      </c>
      <c r="AA236" s="33">
        <f t="shared" ca="1" si="120"/>
        <v>0</v>
      </c>
      <c r="AB236" s="33">
        <f t="shared" ca="1" si="108"/>
        <v>0</v>
      </c>
      <c r="AC236" s="33">
        <f t="shared" ca="1" si="108"/>
        <v>0</v>
      </c>
      <c r="AD236" s="33">
        <f t="shared" ca="1" si="108"/>
        <v>0</v>
      </c>
      <c r="AE236" s="33">
        <f t="shared" ca="1" si="121"/>
        <v>0</v>
      </c>
      <c r="AF236" s="33">
        <f t="shared" ca="1" si="121"/>
        <v>0</v>
      </c>
      <c r="AG236" s="33">
        <f t="shared" ca="1" si="121"/>
        <v>0</v>
      </c>
      <c r="AH236" s="33">
        <f t="shared" ca="1" si="121"/>
        <v>0</v>
      </c>
      <c r="AI236" s="33">
        <f t="shared" ca="1" si="121"/>
        <v>0</v>
      </c>
      <c r="AJ236" s="33">
        <f t="shared" ca="1" si="121"/>
        <v>0</v>
      </c>
      <c r="AK236" s="33">
        <f t="shared" ca="1" si="121"/>
        <v>0</v>
      </c>
      <c r="AL236" s="33">
        <f t="shared" ca="1" si="121"/>
        <v>0</v>
      </c>
      <c r="AM236" s="33">
        <f t="shared" ca="1" si="121"/>
        <v>0</v>
      </c>
      <c r="AN236" s="33">
        <f t="shared" ca="1" si="121"/>
        <v>0</v>
      </c>
      <c r="AO236" s="33">
        <f t="shared" ca="1" si="122"/>
        <v>0</v>
      </c>
      <c r="AP236" s="33">
        <f t="shared" ca="1" si="122"/>
        <v>0</v>
      </c>
      <c r="AQ236" s="33">
        <f ca="1">SUMIFS(Amount_TI,Location_TI,$A236,FundingSource_TI,AQ$1)+SUMIFS(Amount_CS,Location_CS,$A236,Fundingsource_CS,AQ$1)+SUMIFS(Amount_ETL,Location_ETL,$A236,FundingSource_ETL,AQ$1)+SUMIFS(Amount_Other,Location_Other,$A236,FundingSource_Other,AQ$1)+SUMIFS('CSW Programs'!$J$4:$J$500,'CSW Programs'!$D$4:$D$500,'Location Totals'!$A236,'CSW Programs'!$I$4:$I$500,'School Mailing Address'!$Q$5)</f>
        <v>0</v>
      </c>
      <c r="AR236" s="33">
        <f ca="1">SUMIFS(Amount_TI,Location_TI,$A236,FundingSource_TI,AR$1)+SUMIFS(Amount_CS,Location_CS,$A236,Fundingsource_CS,AR$1)+SUMIFS(Amount_ETL,Location_ETL,$A236,FundingSource_ETL,AR$1)+SUMIFS(Amount_Other,Location_Other,$A236,FundingSource_Other,AR$1)+SUMIFS('CSW Programs'!$J$4:$J$500,'CSW Programs'!$D$4:$D$500,'Location Totals'!$A236,'CSW Programs'!$I$4:$I$500,'School Mailing Address'!$Q$6)</f>
        <v>0</v>
      </c>
      <c r="AS236" s="33">
        <f ca="1">SUMIFS(Amount_TI,Location_TI,$A236,FundingSource_TI,AS$1)+SUMIFS(Amount_CS,Location_CS,$A236,Fundingsource_CS,AS$1)+SUMIFS(Amount_ETL,Location_ETL,$A236,FundingSource_ETL,AS$1)+SUMIFS(Amount_Other,Location_Other,$A236,FundingSource_Other,AS$1)+SUMIFS('CSW Programs'!$J$4:$J$500,'CSW Programs'!$D$4:$D$500,'Location Totals'!$A236,'CSW Programs'!$I$4:$I$500,'School Mailing Address'!$Q$7)</f>
        <v>0</v>
      </c>
      <c r="AT236" s="33">
        <f ca="1">SUMIFS(Amount_TI,Location_TI,$A236,FundingSource_TI,AT$1)+SUMIFS(Amount_CS,Location_CS,$A236,Fundingsource_CS,AT$1)+SUMIFS(Amount_ETL,Location_ETL,$A236,FundingSource_ETL,AT$1)+SUMIFS(Amount_Other,Location_Other,$A236,FundingSource_Other,AT$1)+SUMIFS('CSW Programs'!$J$4:$J$500,'CSW Programs'!$D$4:$D$500,'Location Totals'!$A236,'CSW Programs'!$I$4:$I$500,'Location Totals'!$AT$1)</f>
        <v>0</v>
      </c>
      <c r="AU236" s="33">
        <f ca="1">SUMIFS(Amount_TI,Location_TI,$A236,FundingSource_TI,AU$1)+SUMIFS(Amount_CS,Location_CS,$A236,Fundingsource_CS,AU$1)+SUMIFS(Amount_ETL,Location_ETL,$A236,FundingSource_ETL,AU$1)+SUMIFS(Amount_Other,Location_Other,$A236,FundingSource_Other,AU$1)+SUMIFS('CSW Programs'!$J$4:$J$500,'CSW Programs'!$D$4:$D$500,'Location Totals'!$A236,'CSW Programs'!$I$4:$I$500,'Location Totals'!$AU$1)</f>
        <v>0</v>
      </c>
      <c r="AV236" s="33">
        <f ca="1">SUMIFS(Amount_TI,Location_TI,$A236,FundingSource_TI,AV$1)+SUMIFS(Amount_CS,Location_CS,$A236,Fundingsource_CS,AV$1)+SUMIFS(Amount_ETL,Location_ETL,$A236,FundingSource_ETL,AV$1)+SUMIFS(Amount_Other,Location_Other,$A236,FundingSource_Other,AV$1)+SUMIFS('CSW Programs'!$J$4:$J$500,'CSW Programs'!$D$4:$D$500,'Location Totals'!$A236,'CSW Programs'!$I$4:$I$500,'Location Totals'!$AV$1)</f>
        <v>0</v>
      </c>
      <c r="AW236" s="33"/>
      <c r="BR236" s="32">
        <v>235</v>
      </c>
      <c r="BT236" s="32">
        <v>235</v>
      </c>
    </row>
    <row r="237" spans="1:72" hidden="1" x14ac:dyDescent="0.2">
      <c r="A237" s="17" t="e">
        <f ca="1">IF('Cover Page'!$C$17&lt;&gt;"YES",IF(HLOOKUP($BZ$1,'District Label'!A:GR,BR237,FALSE)="","",(HLOOKUP($BZ$1,'District Label'!A:GR,BR237,FALSE))),OFFSET('BOCES SELECT'!$CH$4:$CH$402,,,COUNTIF('BOCES SELECT'!E:E,"&gt;0")))</f>
        <v>#N/A</v>
      </c>
      <c r="B237" s="33">
        <f t="shared" ca="1" si="100"/>
        <v>0</v>
      </c>
      <c r="C237" s="33">
        <f t="shared" ca="1" si="101"/>
        <v>0</v>
      </c>
      <c r="D237" s="33">
        <f t="shared" ca="1" si="116"/>
        <v>0</v>
      </c>
      <c r="E237" s="33">
        <f t="shared" ca="1" si="116"/>
        <v>0</v>
      </c>
      <c r="F237" s="33">
        <f t="shared" ca="1" si="116"/>
        <v>0</v>
      </c>
      <c r="G237" s="33">
        <f t="shared" ca="1" si="116"/>
        <v>0</v>
      </c>
      <c r="H237" s="33">
        <f t="shared" ca="1" si="113"/>
        <v>0</v>
      </c>
      <c r="I237" s="33">
        <f t="shared" ca="1" si="116"/>
        <v>0</v>
      </c>
      <c r="J237" s="50">
        <f t="shared" ca="1" si="102"/>
        <v>0</v>
      </c>
      <c r="K237" s="33">
        <f t="shared" ca="1" si="106"/>
        <v>0</v>
      </c>
      <c r="L237" s="33">
        <f t="shared" ca="1" si="103"/>
        <v>0</v>
      </c>
      <c r="M237" s="33">
        <f t="shared" ca="1" si="107"/>
        <v>0</v>
      </c>
      <c r="N237" s="33">
        <f t="shared" ca="1" si="104"/>
        <v>0</v>
      </c>
      <c r="O237" s="33">
        <f t="shared" ca="1" si="105"/>
        <v>0</v>
      </c>
      <c r="P237" s="33">
        <f t="shared" ca="1" si="117"/>
        <v>0</v>
      </c>
      <c r="Q237" s="33">
        <f t="shared" ca="1" si="117"/>
        <v>0</v>
      </c>
      <c r="R237" s="33">
        <f t="shared" ca="1" si="117"/>
        <v>0</v>
      </c>
      <c r="S237" s="33">
        <f t="shared" ca="1" si="117"/>
        <v>0</v>
      </c>
      <c r="T237" s="33">
        <f t="shared" ca="1" si="120"/>
        <v>0</v>
      </c>
      <c r="U237" s="33">
        <f t="shared" ca="1" si="120"/>
        <v>0</v>
      </c>
      <c r="V237" s="33">
        <f t="shared" ca="1" si="120"/>
        <v>0</v>
      </c>
      <c r="W237" s="33">
        <f t="shared" ca="1" si="120"/>
        <v>0</v>
      </c>
      <c r="X237" s="33">
        <f t="shared" ca="1" si="120"/>
        <v>0</v>
      </c>
      <c r="Y237" s="33">
        <f t="shared" ca="1" si="120"/>
        <v>0</v>
      </c>
      <c r="Z237" s="33">
        <f t="shared" ca="1" si="120"/>
        <v>0</v>
      </c>
      <c r="AA237" s="33">
        <f t="shared" ca="1" si="120"/>
        <v>0</v>
      </c>
      <c r="AB237" s="33">
        <f t="shared" ca="1" si="108"/>
        <v>0</v>
      </c>
      <c r="AC237" s="33">
        <f t="shared" ca="1" si="108"/>
        <v>0</v>
      </c>
      <c r="AD237" s="33">
        <f t="shared" ca="1" si="108"/>
        <v>0</v>
      </c>
      <c r="AE237" s="33">
        <f t="shared" ca="1" si="121"/>
        <v>0</v>
      </c>
      <c r="AF237" s="33">
        <f t="shared" ca="1" si="121"/>
        <v>0</v>
      </c>
      <c r="AG237" s="33">
        <f t="shared" ca="1" si="121"/>
        <v>0</v>
      </c>
      <c r="AH237" s="33">
        <f t="shared" ca="1" si="121"/>
        <v>0</v>
      </c>
      <c r="AI237" s="33">
        <f t="shared" ca="1" si="121"/>
        <v>0</v>
      </c>
      <c r="AJ237" s="33">
        <f t="shared" ca="1" si="121"/>
        <v>0</v>
      </c>
      <c r="AK237" s="33">
        <f t="shared" ca="1" si="121"/>
        <v>0</v>
      </c>
      <c r="AL237" s="33">
        <f t="shared" ca="1" si="121"/>
        <v>0</v>
      </c>
      <c r="AM237" s="33">
        <f t="shared" ca="1" si="121"/>
        <v>0</v>
      </c>
      <c r="AN237" s="33">
        <f t="shared" ca="1" si="121"/>
        <v>0</v>
      </c>
      <c r="AO237" s="33">
        <f t="shared" ca="1" si="122"/>
        <v>0</v>
      </c>
      <c r="AP237" s="33">
        <f t="shared" ca="1" si="122"/>
        <v>0</v>
      </c>
      <c r="AQ237" s="33">
        <f ca="1">SUMIFS(Amount_TI,Location_TI,$A237,FundingSource_TI,AQ$1)+SUMIFS(Amount_CS,Location_CS,$A237,Fundingsource_CS,AQ$1)+SUMIFS(Amount_ETL,Location_ETL,$A237,FundingSource_ETL,AQ$1)+SUMIFS(Amount_Other,Location_Other,$A237,FundingSource_Other,AQ$1)+SUMIFS('CSW Programs'!$J$4:$J$500,'CSW Programs'!$D$4:$D$500,'Location Totals'!$A237,'CSW Programs'!$I$4:$I$500,'School Mailing Address'!$Q$5)</f>
        <v>0</v>
      </c>
      <c r="AR237" s="33">
        <f ca="1">SUMIFS(Amount_TI,Location_TI,$A237,FundingSource_TI,AR$1)+SUMIFS(Amount_CS,Location_CS,$A237,Fundingsource_CS,AR$1)+SUMIFS(Amount_ETL,Location_ETL,$A237,FundingSource_ETL,AR$1)+SUMIFS(Amount_Other,Location_Other,$A237,FundingSource_Other,AR$1)+SUMIFS('CSW Programs'!$J$4:$J$500,'CSW Programs'!$D$4:$D$500,'Location Totals'!$A237,'CSW Programs'!$I$4:$I$500,'School Mailing Address'!$Q$6)</f>
        <v>0</v>
      </c>
      <c r="AS237" s="33">
        <f ca="1">SUMIFS(Amount_TI,Location_TI,$A237,FundingSource_TI,AS$1)+SUMIFS(Amount_CS,Location_CS,$A237,Fundingsource_CS,AS$1)+SUMIFS(Amount_ETL,Location_ETL,$A237,FundingSource_ETL,AS$1)+SUMIFS(Amount_Other,Location_Other,$A237,FundingSource_Other,AS$1)+SUMIFS('CSW Programs'!$J$4:$J$500,'CSW Programs'!$D$4:$D$500,'Location Totals'!$A237,'CSW Programs'!$I$4:$I$500,'School Mailing Address'!$Q$7)</f>
        <v>0</v>
      </c>
      <c r="AT237" s="33">
        <f ca="1">SUMIFS(Amount_TI,Location_TI,$A237,FundingSource_TI,AT$1)+SUMIFS(Amount_CS,Location_CS,$A237,Fundingsource_CS,AT$1)+SUMIFS(Amount_ETL,Location_ETL,$A237,FundingSource_ETL,AT$1)+SUMIFS(Amount_Other,Location_Other,$A237,FundingSource_Other,AT$1)+SUMIFS('CSW Programs'!$J$4:$J$500,'CSW Programs'!$D$4:$D$500,'Location Totals'!$A237,'CSW Programs'!$I$4:$I$500,'Location Totals'!$AT$1)</f>
        <v>0</v>
      </c>
      <c r="AU237" s="33">
        <f ca="1">SUMIFS(Amount_TI,Location_TI,$A237,FundingSource_TI,AU$1)+SUMIFS(Amount_CS,Location_CS,$A237,Fundingsource_CS,AU$1)+SUMIFS(Amount_ETL,Location_ETL,$A237,FundingSource_ETL,AU$1)+SUMIFS(Amount_Other,Location_Other,$A237,FundingSource_Other,AU$1)+SUMIFS('CSW Programs'!$J$4:$J$500,'CSW Programs'!$D$4:$D$500,'Location Totals'!$A237,'CSW Programs'!$I$4:$I$500,'Location Totals'!$AU$1)</f>
        <v>0</v>
      </c>
      <c r="AV237" s="33">
        <f ca="1">SUMIFS(Amount_TI,Location_TI,$A237,FundingSource_TI,AV$1)+SUMIFS(Amount_CS,Location_CS,$A237,Fundingsource_CS,AV$1)+SUMIFS(Amount_ETL,Location_ETL,$A237,FundingSource_ETL,AV$1)+SUMIFS(Amount_Other,Location_Other,$A237,FundingSource_Other,AV$1)+SUMIFS('CSW Programs'!$J$4:$J$500,'CSW Programs'!$D$4:$D$500,'Location Totals'!$A237,'CSW Programs'!$I$4:$I$500,'Location Totals'!$AV$1)</f>
        <v>0</v>
      </c>
      <c r="AW237" s="33"/>
      <c r="BR237" s="32">
        <v>236</v>
      </c>
      <c r="BT237" s="32">
        <v>236</v>
      </c>
    </row>
    <row r="238" spans="1:72" hidden="1" x14ac:dyDescent="0.2">
      <c r="A238" s="17" t="e">
        <f ca="1">IF('Cover Page'!$C$17&lt;&gt;"YES",IF(HLOOKUP($BZ$1,'District Label'!A:GR,BR238,FALSE)="","",(HLOOKUP($BZ$1,'District Label'!A:GR,BR238,FALSE))),OFFSET('BOCES SELECT'!$CH$4:$CH$402,,,COUNTIF('BOCES SELECT'!E:E,"&gt;0")))</f>
        <v>#N/A</v>
      </c>
      <c r="B238" s="33">
        <f t="shared" ca="1" si="100"/>
        <v>0</v>
      </c>
      <c r="C238" s="33">
        <f t="shared" ca="1" si="101"/>
        <v>0</v>
      </c>
      <c r="D238" s="33">
        <f t="shared" ca="1" si="116"/>
        <v>0</v>
      </c>
      <c r="E238" s="33">
        <f t="shared" ca="1" si="116"/>
        <v>0</v>
      </c>
      <c r="F238" s="33">
        <f t="shared" ca="1" si="116"/>
        <v>0</v>
      </c>
      <c r="G238" s="33">
        <f t="shared" ca="1" si="116"/>
        <v>0</v>
      </c>
      <c r="H238" s="33">
        <f t="shared" ca="1" si="113"/>
        <v>0</v>
      </c>
      <c r="I238" s="33">
        <f t="shared" ca="1" si="116"/>
        <v>0</v>
      </c>
      <c r="J238" s="50">
        <f t="shared" ca="1" si="102"/>
        <v>0</v>
      </c>
      <c r="K238" s="33">
        <f t="shared" ca="1" si="106"/>
        <v>0</v>
      </c>
      <c r="L238" s="33">
        <f t="shared" ca="1" si="103"/>
        <v>0</v>
      </c>
      <c r="M238" s="33">
        <f t="shared" ca="1" si="107"/>
        <v>0</v>
      </c>
      <c r="N238" s="33">
        <f t="shared" ca="1" si="104"/>
        <v>0</v>
      </c>
      <c r="O238" s="33">
        <f t="shared" ca="1" si="105"/>
        <v>0</v>
      </c>
      <c r="P238" s="33">
        <f t="shared" ca="1" si="117"/>
        <v>0</v>
      </c>
      <c r="Q238" s="33">
        <f t="shared" ca="1" si="117"/>
        <v>0</v>
      </c>
      <c r="R238" s="33">
        <f t="shared" ca="1" si="117"/>
        <v>0</v>
      </c>
      <c r="S238" s="33">
        <f t="shared" ca="1" si="117"/>
        <v>0</v>
      </c>
      <c r="T238" s="33">
        <f t="shared" ca="1" si="120"/>
        <v>0</v>
      </c>
      <c r="U238" s="33">
        <f t="shared" ca="1" si="120"/>
        <v>0</v>
      </c>
      <c r="V238" s="33">
        <f t="shared" ca="1" si="120"/>
        <v>0</v>
      </c>
      <c r="W238" s="33">
        <f t="shared" ca="1" si="120"/>
        <v>0</v>
      </c>
      <c r="X238" s="33">
        <f t="shared" ca="1" si="120"/>
        <v>0</v>
      </c>
      <c r="Y238" s="33">
        <f t="shared" ca="1" si="120"/>
        <v>0</v>
      </c>
      <c r="Z238" s="33">
        <f t="shared" ca="1" si="120"/>
        <v>0</v>
      </c>
      <c r="AA238" s="33">
        <f t="shared" ca="1" si="120"/>
        <v>0</v>
      </c>
      <c r="AB238" s="33">
        <f t="shared" ca="1" si="108"/>
        <v>0</v>
      </c>
      <c r="AC238" s="33">
        <f t="shared" ca="1" si="108"/>
        <v>0</v>
      </c>
      <c r="AD238" s="33">
        <f t="shared" ca="1" si="108"/>
        <v>0</v>
      </c>
      <c r="AE238" s="33">
        <f t="shared" ca="1" si="121"/>
        <v>0</v>
      </c>
      <c r="AF238" s="33">
        <f t="shared" ca="1" si="121"/>
        <v>0</v>
      </c>
      <c r="AG238" s="33">
        <f t="shared" ca="1" si="121"/>
        <v>0</v>
      </c>
      <c r="AH238" s="33">
        <f t="shared" ca="1" si="121"/>
        <v>0</v>
      </c>
      <c r="AI238" s="33">
        <f t="shared" ca="1" si="121"/>
        <v>0</v>
      </c>
      <c r="AJ238" s="33">
        <f t="shared" ca="1" si="121"/>
        <v>0</v>
      </c>
      <c r="AK238" s="33">
        <f t="shared" ca="1" si="121"/>
        <v>0</v>
      </c>
      <c r="AL238" s="33">
        <f t="shared" ca="1" si="121"/>
        <v>0</v>
      </c>
      <c r="AM238" s="33">
        <f t="shared" ca="1" si="121"/>
        <v>0</v>
      </c>
      <c r="AN238" s="33">
        <f t="shared" ca="1" si="121"/>
        <v>0</v>
      </c>
      <c r="AO238" s="33">
        <f t="shared" ca="1" si="122"/>
        <v>0</v>
      </c>
      <c r="AP238" s="33">
        <f t="shared" ca="1" si="122"/>
        <v>0</v>
      </c>
      <c r="AQ238" s="33">
        <f ca="1">SUMIFS(Amount_TI,Location_TI,$A238,FundingSource_TI,AQ$1)+SUMIFS(Amount_CS,Location_CS,$A238,Fundingsource_CS,AQ$1)+SUMIFS(Amount_ETL,Location_ETL,$A238,FundingSource_ETL,AQ$1)+SUMIFS(Amount_Other,Location_Other,$A238,FundingSource_Other,AQ$1)+SUMIFS('CSW Programs'!$J$4:$J$500,'CSW Programs'!$D$4:$D$500,'Location Totals'!$A238,'CSW Programs'!$I$4:$I$500,'School Mailing Address'!$Q$5)</f>
        <v>0</v>
      </c>
      <c r="AR238" s="33">
        <f ca="1">SUMIFS(Amount_TI,Location_TI,$A238,FundingSource_TI,AR$1)+SUMIFS(Amount_CS,Location_CS,$A238,Fundingsource_CS,AR$1)+SUMIFS(Amount_ETL,Location_ETL,$A238,FundingSource_ETL,AR$1)+SUMIFS(Amount_Other,Location_Other,$A238,FundingSource_Other,AR$1)+SUMIFS('CSW Programs'!$J$4:$J$500,'CSW Programs'!$D$4:$D$500,'Location Totals'!$A238,'CSW Programs'!$I$4:$I$500,'School Mailing Address'!$Q$6)</f>
        <v>0</v>
      </c>
      <c r="AS238" s="33">
        <f ca="1">SUMIFS(Amount_TI,Location_TI,$A238,FundingSource_TI,AS$1)+SUMIFS(Amount_CS,Location_CS,$A238,Fundingsource_CS,AS$1)+SUMIFS(Amount_ETL,Location_ETL,$A238,FundingSource_ETL,AS$1)+SUMIFS(Amount_Other,Location_Other,$A238,FundingSource_Other,AS$1)+SUMIFS('CSW Programs'!$J$4:$J$500,'CSW Programs'!$D$4:$D$500,'Location Totals'!$A238,'CSW Programs'!$I$4:$I$500,'School Mailing Address'!$Q$7)</f>
        <v>0</v>
      </c>
      <c r="AT238" s="33">
        <f ca="1">SUMIFS(Amount_TI,Location_TI,$A238,FundingSource_TI,AT$1)+SUMIFS(Amount_CS,Location_CS,$A238,Fundingsource_CS,AT$1)+SUMIFS(Amount_ETL,Location_ETL,$A238,FundingSource_ETL,AT$1)+SUMIFS(Amount_Other,Location_Other,$A238,FundingSource_Other,AT$1)+SUMIFS('CSW Programs'!$J$4:$J$500,'CSW Programs'!$D$4:$D$500,'Location Totals'!$A238,'CSW Programs'!$I$4:$I$500,'Location Totals'!$AT$1)</f>
        <v>0</v>
      </c>
      <c r="AU238" s="33">
        <f ca="1">SUMIFS(Amount_TI,Location_TI,$A238,FundingSource_TI,AU$1)+SUMIFS(Amount_CS,Location_CS,$A238,Fundingsource_CS,AU$1)+SUMIFS(Amount_ETL,Location_ETL,$A238,FundingSource_ETL,AU$1)+SUMIFS(Amount_Other,Location_Other,$A238,FundingSource_Other,AU$1)+SUMIFS('CSW Programs'!$J$4:$J$500,'CSW Programs'!$D$4:$D$500,'Location Totals'!$A238,'CSW Programs'!$I$4:$I$500,'Location Totals'!$AU$1)</f>
        <v>0</v>
      </c>
      <c r="AV238" s="33">
        <f ca="1">SUMIFS(Amount_TI,Location_TI,$A238,FundingSource_TI,AV$1)+SUMIFS(Amount_CS,Location_CS,$A238,Fundingsource_CS,AV$1)+SUMIFS(Amount_ETL,Location_ETL,$A238,FundingSource_ETL,AV$1)+SUMIFS(Amount_Other,Location_Other,$A238,FundingSource_Other,AV$1)+SUMIFS('CSW Programs'!$J$4:$J$500,'CSW Programs'!$D$4:$D$500,'Location Totals'!$A238,'CSW Programs'!$I$4:$I$500,'Location Totals'!$AV$1)</f>
        <v>0</v>
      </c>
      <c r="AW238" s="33"/>
      <c r="BR238" s="32">
        <v>237</v>
      </c>
      <c r="BT238" s="32">
        <v>237</v>
      </c>
    </row>
    <row r="239" spans="1:72" hidden="1" x14ac:dyDescent="0.2">
      <c r="A239" s="17" t="e">
        <f ca="1">IF('Cover Page'!$C$17&lt;&gt;"YES",IF(HLOOKUP($BZ$1,'District Label'!A:GR,BR239,FALSE)="","",(HLOOKUP($BZ$1,'District Label'!A:GR,BR239,FALSE))),OFFSET('BOCES SELECT'!$CH$4:$CH$402,,,COUNTIF('BOCES SELECT'!E:E,"&gt;0")))</f>
        <v>#N/A</v>
      </c>
      <c r="B239" s="33">
        <f t="shared" ca="1" si="100"/>
        <v>0</v>
      </c>
      <c r="C239" s="33">
        <f t="shared" ca="1" si="101"/>
        <v>0</v>
      </c>
      <c r="D239" s="33">
        <f t="shared" ca="1" si="116"/>
        <v>0</v>
      </c>
      <c r="E239" s="33">
        <f t="shared" ca="1" si="116"/>
        <v>0</v>
      </c>
      <c r="F239" s="33">
        <f t="shared" ca="1" si="116"/>
        <v>0</v>
      </c>
      <c r="G239" s="33">
        <f t="shared" ca="1" si="116"/>
        <v>0</v>
      </c>
      <c r="H239" s="33">
        <f t="shared" ca="1" si="113"/>
        <v>0</v>
      </c>
      <c r="I239" s="33">
        <f t="shared" ca="1" si="116"/>
        <v>0</v>
      </c>
      <c r="J239" s="50">
        <f t="shared" ca="1" si="102"/>
        <v>0</v>
      </c>
      <c r="K239" s="33">
        <f t="shared" ca="1" si="106"/>
        <v>0</v>
      </c>
      <c r="L239" s="33">
        <f t="shared" ca="1" si="103"/>
        <v>0</v>
      </c>
      <c r="M239" s="33">
        <f t="shared" ca="1" si="107"/>
        <v>0</v>
      </c>
      <c r="N239" s="33">
        <f t="shared" ca="1" si="104"/>
        <v>0</v>
      </c>
      <c r="O239" s="33">
        <f t="shared" ca="1" si="105"/>
        <v>0</v>
      </c>
      <c r="P239" s="33">
        <f t="shared" ca="1" si="117"/>
        <v>0</v>
      </c>
      <c r="Q239" s="33">
        <f t="shared" ca="1" si="117"/>
        <v>0</v>
      </c>
      <c r="R239" s="33">
        <f t="shared" ca="1" si="117"/>
        <v>0</v>
      </c>
      <c r="S239" s="33">
        <f t="shared" ca="1" si="117"/>
        <v>0</v>
      </c>
      <c r="T239" s="33">
        <f t="shared" ca="1" si="120"/>
        <v>0</v>
      </c>
      <c r="U239" s="33">
        <f t="shared" ca="1" si="120"/>
        <v>0</v>
      </c>
      <c r="V239" s="33">
        <f t="shared" ca="1" si="120"/>
        <v>0</v>
      </c>
      <c r="W239" s="33">
        <f t="shared" ca="1" si="120"/>
        <v>0</v>
      </c>
      <c r="X239" s="33">
        <f t="shared" ca="1" si="120"/>
        <v>0</v>
      </c>
      <c r="Y239" s="33">
        <f t="shared" ca="1" si="120"/>
        <v>0</v>
      </c>
      <c r="Z239" s="33">
        <f t="shared" ca="1" si="120"/>
        <v>0</v>
      </c>
      <c r="AA239" s="33">
        <f t="shared" ca="1" si="120"/>
        <v>0</v>
      </c>
      <c r="AB239" s="33">
        <f t="shared" ca="1" si="108"/>
        <v>0</v>
      </c>
      <c r="AC239" s="33">
        <f t="shared" ca="1" si="108"/>
        <v>0</v>
      </c>
      <c r="AD239" s="33">
        <f t="shared" ca="1" si="108"/>
        <v>0</v>
      </c>
      <c r="AE239" s="33">
        <f t="shared" ca="1" si="121"/>
        <v>0</v>
      </c>
      <c r="AF239" s="33">
        <f t="shared" ca="1" si="121"/>
        <v>0</v>
      </c>
      <c r="AG239" s="33">
        <f t="shared" ca="1" si="121"/>
        <v>0</v>
      </c>
      <c r="AH239" s="33">
        <f t="shared" ca="1" si="121"/>
        <v>0</v>
      </c>
      <c r="AI239" s="33">
        <f t="shared" ca="1" si="121"/>
        <v>0</v>
      </c>
      <c r="AJ239" s="33">
        <f t="shared" ca="1" si="121"/>
        <v>0</v>
      </c>
      <c r="AK239" s="33">
        <f t="shared" ca="1" si="121"/>
        <v>0</v>
      </c>
      <c r="AL239" s="33">
        <f t="shared" ca="1" si="121"/>
        <v>0</v>
      </c>
      <c r="AM239" s="33">
        <f t="shared" ca="1" si="121"/>
        <v>0</v>
      </c>
      <c r="AN239" s="33">
        <f t="shared" ca="1" si="121"/>
        <v>0</v>
      </c>
      <c r="AO239" s="33">
        <f t="shared" ca="1" si="122"/>
        <v>0</v>
      </c>
      <c r="AP239" s="33">
        <f t="shared" ca="1" si="122"/>
        <v>0</v>
      </c>
      <c r="AQ239" s="33">
        <f ca="1">SUMIFS(Amount_TI,Location_TI,$A239,FundingSource_TI,AQ$1)+SUMIFS(Amount_CS,Location_CS,$A239,Fundingsource_CS,AQ$1)+SUMIFS(Amount_ETL,Location_ETL,$A239,FundingSource_ETL,AQ$1)+SUMIFS(Amount_Other,Location_Other,$A239,FundingSource_Other,AQ$1)+SUMIFS('CSW Programs'!$J$4:$J$500,'CSW Programs'!$D$4:$D$500,'Location Totals'!$A239,'CSW Programs'!$I$4:$I$500,'School Mailing Address'!$Q$5)</f>
        <v>0</v>
      </c>
      <c r="AR239" s="33">
        <f ca="1">SUMIFS(Amount_TI,Location_TI,$A239,FundingSource_TI,AR$1)+SUMIFS(Amount_CS,Location_CS,$A239,Fundingsource_CS,AR$1)+SUMIFS(Amount_ETL,Location_ETL,$A239,FundingSource_ETL,AR$1)+SUMIFS(Amount_Other,Location_Other,$A239,FundingSource_Other,AR$1)+SUMIFS('CSW Programs'!$J$4:$J$500,'CSW Programs'!$D$4:$D$500,'Location Totals'!$A239,'CSW Programs'!$I$4:$I$500,'School Mailing Address'!$Q$6)</f>
        <v>0</v>
      </c>
      <c r="AS239" s="33">
        <f ca="1">SUMIFS(Amount_TI,Location_TI,$A239,FundingSource_TI,AS$1)+SUMIFS(Amount_CS,Location_CS,$A239,Fundingsource_CS,AS$1)+SUMIFS(Amount_ETL,Location_ETL,$A239,FundingSource_ETL,AS$1)+SUMIFS(Amount_Other,Location_Other,$A239,FundingSource_Other,AS$1)+SUMIFS('CSW Programs'!$J$4:$J$500,'CSW Programs'!$D$4:$D$500,'Location Totals'!$A239,'CSW Programs'!$I$4:$I$500,'School Mailing Address'!$Q$7)</f>
        <v>0</v>
      </c>
      <c r="AT239" s="33">
        <f ca="1">SUMIFS(Amount_TI,Location_TI,$A239,FundingSource_TI,AT$1)+SUMIFS(Amount_CS,Location_CS,$A239,Fundingsource_CS,AT$1)+SUMIFS(Amount_ETL,Location_ETL,$A239,FundingSource_ETL,AT$1)+SUMIFS(Amount_Other,Location_Other,$A239,FundingSource_Other,AT$1)+SUMIFS('CSW Programs'!$J$4:$J$500,'CSW Programs'!$D$4:$D$500,'Location Totals'!$A239,'CSW Programs'!$I$4:$I$500,'Location Totals'!$AT$1)</f>
        <v>0</v>
      </c>
      <c r="AU239" s="33">
        <f ca="1">SUMIFS(Amount_TI,Location_TI,$A239,FundingSource_TI,AU$1)+SUMIFS(Amount_CS,Location_CS,$A239,Fundingsource_CS,AU$1)+SUMIFS(Amount_ETL,Location_ETL,$A239,FundingSource_ETL,AU$1)+SUMIFS(Amount_Other,Location_Other,$A239,FundingSource_Other,AU$1)+SUMIFS('CSW Programs'!$J$4:$J$500,'CSW Programs'!$D$4:$D$500,'Location Totals'!$A239,'CSW Programs'!$I$4:$I$500,'Location Totals'!$AU$1)</f>
        <v>0</v>
      </c>
      <c r="AV239" s="33">
        <f ca="1">SUMIFS(Amount_TI,Location_TI,$A239,FundingSource_TI,AV$1)+SUMIFS(Amount_CS,Location_CS,$A239,Fundingsource_CS,AV$1)+SUMIFS(Amount_ETL,Location_ETL,$A239,FundingSource_ETL,AV$1)+SUMIFS(Amount_Other,Location_Other,$A239,FundingSource_Other,AV$1)+SUMIFS('CSW Programs'!$J$4:$J$500,'CSW Programs'!$D$4:$D$500,'Location Totals'!$A239,'CSW Programs'!$I$4:$I$500,'Location Totals'!$AV$1)</f>
        <v>0</v>
      </c>
      <c r="AW239" s="33"/>
      <c r="BR239" s="32">
        <v>238</v>
      </c>
      <c r="BT239" s="32">
        <v>238</v>
      </c>
    </row>
    <row r="240" spans="1:72" hidden="1" x14ac:dyDescent="0.2">
      <c r="A240" s="17" t="e">
        <f ca="1">IF('Cover Page'!$C$17&lt;&gt;"YES",IF(HLOOKUP($BZ$1,'District Label'!A:GR,BR240,FALSE)="","",(HLOOKUP($BZ$1,'District Label'!A:GR,BR240,FALSE))),OFFSET('BOCES SELECT'!$CH$4:$CH$402,,,COUNTIF('BOCES SELECT'!E:E,"&gt;0")))</f>
        <v>#N/A</v>
      </c>
      <c r="B240" s="33">
        <f t="shared" ca="1" si="100"/>
        <v>0</v>
      </c>
      <c r="C240" s="33">
        <f t="shared" ca="1" si="101"/>
        <v>0</v>
      </c>
      <c r="D240" s="33">
        <f t="shared" ca="1" si="116"/>
        <v>0</v>
      </c>
      <c r="E240" s="33">
        <f t="shared" ca="1" si="116"/>
        <v>0</v>
      </c>
      <c r="F240" s="33">
        <f t="shared" ca="1" si="116"/>
        <v>0</v>
      </c>
      <c r="G240" s="33">
        <f t="shared" ca="1" si="116"/>
        <v>0</v>
      </c>
      <c r="H240" s="33">
        <f t="shared" ca="1" si="113"/>
        <v>0</v>
      </c>
      <c r="I240" s="33">
        <f t="shared" ca="1" si="116"/>
        <v>0</v>
      </c>
      <c r="J240" s="50">
        <f t="shared" ca="1" si="102"/>
        <v>0</v>
      </c>
      <c r="K240" s="33">
        <f t="shared" ca="1" si="106"/>
        <v>0</v>
      </c>
      <c r="L240" s="33">
        <f t="shared" ca="1" si="103"/>
        <v>0</v>
      </c>
      <c r="M240" s="33">
        <f t="shared" ca="1" si="107"/>
        <v>0</v>
      </c>
      <c r="N240" s="33">
        <f t="shared" ca="1" si="104"/>
        <v>0</v>
      </c>
      <c r="O240" s="33">
        <f t="shared" ca="1" si="105"/>
        <v>0</v>
      </c>
      <c r="P240" s="33">
        <f t="shared" ca="1" si="117"/>
        <v>0</v>
      </c>
      <c r="Q240" s="33">
        <f t="shared" ca="1" si="117"/>
        <v>0</v>
      </c>
      <c r="R240" s="33">
        <f t="shared" ca="1" si="117"/>
        <v>0</v>
      </c>
      <c r="S240" s="33">
        <f t="shared" ca="1" si="117"/>
        <v>0</v>
      </c>
      <c r="T240" s="33">
        <f t="shared" ca="1" si="120"/>
        <v>0</v>
      </c>
      <c r="U240" s="33">
        <f t="shared" ca="1" si="120"/>
        <v>0</v>
      </c>
      <c r="V240" s="33">
        <f t="shared" ca="1" si="120"/>
        <v>0</v>
      </c>
      <c r="W240" s="33">
        <f t="shared" ca="1" si="120"/>
        <v>0</v>
      </c>
      <c r="X240" s="33">
        <f t="shared" ca="1" si="120"/>
        <v>0</v>
      </c>
      <c r="Y240" s="33">
        <f t="shared" ca="1" si="120"/>
        <v>0</v>
      </c>
      <c r="Z240" s="33">
        <f t="shared" ca="1" si="120"/>
        <v>0</v>
      </c>
      <c r="AA240" s="33">
        <f t="shared" ca="1" si="120"/>
        <v>0</v>
      </c>
      <c r="AB240" s="33">
        <f t="shared" ca="1" si="108"/>
        <v>0</v>
      </c>
      <c r="AC240" s="33">
        <f t="shared" ca="1" si="108"/>
        <v>0</v>
      </c>
      <c r="AD240" s="33">
        <f t="shared" ca="1" si="108"/>
        <v>0</v>
      </c>
      <c r="AE240" s="33">
        <f t="shared" ca="1" si="121"/>
        <v>0</v>
      </c>
      <c r="AF240" s="33">
        <f t="shared" ca="1" si="121"/>
        <v>0</v>
      </c>
      <c r="AG240" s="33">
        <f t="shared" ca="1" si="121"/>
        <v>0</v>
      </c>
      <c r="AH240" s="33">
        <f t="shared" ca="1" si="121"/>
        <v>0</v>
      </c>
      <c r="AI240" s="33">
        <f t="shared" ca="1" si="121"/>
        <v>0</v>
      </c>
      <c r="AJ240" s="33">
        <f t="shared" ca="1" si="121"/>
        <v>0</v>
      </c>
      <c r="AK240" s="33">
        <f t="shared" ca="1" si="121"/>
        <v>0</v>
      </c>
      <c r="AL240" s="33">
        <f t="shared" ca="1" si="121"/>
        <v>0</v>
      </c>
      <c r="AM240" s="33">
        <f t="shared" ca="1" si="121"/>
        <v>0</v>
      </c>
      <c r="AN240" s="33">
        <f t="shared" ca="1" si="121"/>
        <v>0</v>
      </c>
      <c r="AO240" s="33">
        <f t="shared" ca="1" si="122"/>
        <v>0</v>
      </c>
      <c r="AP240" s="33">
        <f t="shared" ca="1" si="122"/>
        <v>0</v>
      </c>
      <c r="AQ240" s="33">
        <f ca="1">SUMIFS(Amount_TI,Location_TI,$A240,FundingSource_TI,AQ$1)+SUMIFS(Amount_CS,Location_CS,$A240,Fundingsource_CS,AQ$1)+SUMIFS(Amount_ETL,Location_ETL,$A240,FundingSource_ETL,AQ$1)+SUMIFS(Amount_Other,Location_Other,$A240,FundingSource_Other,AQ$1)+SUMIFS('CSW Programs'!$J$4:$J$500,'CSW Programs'!$D$4:$D$500,'Location Totals'!$A240,'CSW Programs'!$I$4:$I$500,'School Mailing Address'!$Q$5)</f>
        <v>0</v>
      </c>
      <c r="AR240" s="33">
        <f ca="1">SUMIFS(Amount_TI,Location_TI,$A240,FundingSource_TI,AR$1)+SUMIFS(Amount_CS,Location_CS,$A240,Fundingsource_CS,AR$1)+SUMIFS(Amount_ETL,Location_ETL,$A240,FundingSource_ETL,AR$1)+SUMIFS(Amount_Other,Location_Other,$A240,FundingSource_Other,AR$1)+SUMIFS('CSW Programs'!$J$4:$J$500,'CSW Programs'!$D$4:$D$500,'Location Totals'!$A240,'CSW Programs'!$I$4:$I$500,'School Mailing Address'!$Q$6)</f>
        <v>0</v>
      </c>
      <c r="AS240" s="33">
        <f ca="1">SUMIFS(Amount_TI,Location_TI,$A240,FundingSource_TI,AS$1)+SUMIFS(Amount_CS,Location_CS,$A240,Fundingsource_CS,AS$1)+SUMIFS(Amount_ETL,Location_ETL,$A240,FundingSource_ETL,AS$1)+SUMIFS(Amount_Other,Location_Other,$A240,FundingSource_Other,AS$1)+SUMIFS('CSW Programs'!$J$4:$J$500,'CSW Programs'!$D$4:$D$500,'Location Totals'!$A240,'CSW Programs'!$I$4:$I$500,'School Mailing Address'!$Q$7)</f>
        <v>0</v>
      </c>
      <c r="AT240" s="33">
        <f ca="1">SUMIFS(Amount_TI,Location_TI,$A240,FundingSource_TI,AT$1)+SUMIFS(Amount_CS,Location_CS,$A240,Fundingsource_CS,AT$1)+SUMIFS(Amount_ETL,Location_ETL,$A240,FundingSource_ETL,AT$1)+SUMIFS(Amount_Other,Location_Other,$A240,FundingSource_Other,AT$1)+SUMIFS('CSW Programs'!$J$4:$J$500,'CSW Programs'!$D$4:$D$500,'Location Totals'!$A240,'CSW Programs'!$I$4:$I$500,'Location Totals'!$AT$1)</f>
        <v>0</v>
      </c>
      <c r="AU240" s="33">
        <f ca="1">SUMIFS(Amount_TI,Location_TI,$A240,FundingSource_TI,AU$1)+SUMIFS(Amount_CS,Location_CS,$A240,Fundingsource_CS,AU$1)+SUMIFS(Amount_ETL,Location_ETL,$A240,FundingSource_ETL,AU$1)+SUMIFS(Amount_Other,Location_Other,$A240,FundingSource_Other,AU$1)+SUMIFS('CSW Programs'!$J$4:$J$500,'CSW Programs'!$D$4:$D$500,'Location Totals'!$A240,'CSW Programs'!$I$4:$I$500,'Location Totals'!$AU$1)</f>
        <v>0</v>
      </c>
      <c r="AV240" s="33">
        <f ca="1">SUMIFS(Amount_TI,Location_TI,$A240,FundingSource_TI,AV$1)+SUMIFS(Amount_CS,Location_CS,$A240,Fundingsource_CS,AV$1)+SUMIFS(Amount_ETL,Location_ETL,$A240,FundingSource_ETL,AV$1)+SUMIFS(Amount_Other,Location_Other,$A240,FundingSource_Other,AV$1)+SUMIFS('CSW Programs'!$J$4:$J$500,'CSW Programs'!$D$4:$D$500,'Location Totals'!$A240,'CSW Programs'!$I$4:$I$500,'Location Totals'!$AV$1)</f>
        <v>0</v>
      </c>
      <c r="AW240" s="33"/>
      <c r="BR240" s="32">
        <v>239</v>
      </c>
      <c r="BT240" s="32">
        <v>239</v>
      </c>
    </row>
    <row r="241" spans="1:72" hidden="1" x14ac:dyDescent="0.2">
      <c r="A241" s="17" t="e">
        <f ca="1">IF('Cover Page'!$C$17&lt;&gt;"YES",IF(HLOOKUP($BZ$1,'District Label'!A:GR,BR241,FALSE)="","",(HLOOKUP($BZ$1,'District Label'!A:GR,BR241,FALSE))),OFFSET('BOCES SELECT'!$CH$4:$CH$402,,,COUNTIF('BOCES SELECT'!E:E,"&gt;0")))</f>
        <v>#N/A</v>
      </c>
      <c r="B241" s="33">
        <f t="shared" ca="1" si="100"/>
        <v>0</v>
      </c>
      <c r="C241" s="33">
        <f t="shared" ca="1" si="101"/>
        <v>0</v>
      </c>
      <c r="D241" s="33">
        <f t="shared" ca="1" si="116"/>
        <v>0</v>
      </c>
      <c r="E241" s="33">
        <f t="shared" ca="1" si="116"/>
        <v>0</v>
      </c>
      <c r="F241" s="33">
        <f t="shared" ca="1" si="116"/>
        <v>0</v>
      </c>
      <c r="G241" s="33">
        <f t="shared" ca="1" si="116"/>
        <v>0</v>
      </c>
      <c r="H241" s="33">
        <f t="shared" ca="1" si="113"/>
        <v>0</v>
      </c>
      <c r="I241" s="33">
        <f t="shared" ca="1" si="116"/>
        <v>0</v>
      </c>
      <c r="J241" s="50">
        <f t="shared" ca="1" si="102"/>
        <v>0</v>
      </c>
      <c r="K241" s="33">
        <f t="shared" ca="1" si="106"/>
        <v>0</v>
      </c>
      <c r="L241" s="33">
        <f t="shared" ca="1" si="103"/>
        <v>0</v>
      </c>
      <c r="M241" s="33">
        <f t="shared" ca="1" si="107"/>
        <v>0</v>
      </c>
      <c r="N241" s="33">
        <f t="shared" ca="1" si="104"/>
        <v>0</v>
      </c>
      <c r="O241" s="33">
        <f t="shared" ca="1" si="105"/>
        <v>0</v>
      </c>
      <c r="P241" s="33">
        <f t="shared" ca="1" si="117"/>
        <v>0</v>
      </c>
      <c r="Q241" s="33">
        <f t="shared" ca="1" si="117"/>
        <v>0</v>
      </c>
      <c r="R241" s="33">
        <f t="shared" ca="1" si="117"/>
        <v>0</v>
      </c>
      <c r="S241" s="33">
        <f t="shared" ca="1" si="117"/>
        <v>0</v>
      </c>
      <c r="T241" s="33">
        <f t="shared" ca="1" si="120"/>
        <v>0</v>
      </c>
      <c r="U241" s="33">
        <f t="shared" ca="1" si="120"/>
        <v>0</v>
      </c>
      <c r="V241" s="33">
        <f t="shared" ca="1" si="120"/>
        <v>0</v>
      </c>
      <c r="W241" s="33">
        <f t="shared" ca="1" si="120"/>
        <v>0</v>
      </c>
      <c r="X241" s="33">
        <f t="shared" ca="1" si="120"/>
        <v>0</v>
      </c>
      <c r="Y241" s="33">
        <f t="shared" ca="1" si="120"/>
        <v>0</v>
      </c>
      <c r="Z241" s="33">
        <f t="shared" ca="1" si="120"/>
        <v>0</v>
      </c>
      <c r="AA241" s="33">
        <f t="shared" ca="1" si="120"/>
        <v>0</v>
      </c>
      <c r="AB241" s="33">
        <f t="shared" ca="1" si="108"/>
        <v>0</v>
      </c>
      <c r="AC241" s="33">
        <f t="shared" ca="1" si="108"/>
        <v>0</v>
      </c>
      <c r="AD241" s="33">
        <f t="shared" ca="1" si="108"/>
        <v>0</v>
      </c>
      <c r="AE241" s="33">
        <f t="shared" ca="1" si="121"/>
        <v>0</v>
      </c>
      <c r="AF241" s="33">
        <f t="shared" ca="1" si="121"/>
        <v>0</v>
      </c>
      <c r="AG241" s="33">
        <f t="shared" ca="1" si="121"/>
        <v>0</v>
      </c>
      <c r="AH241" s="33">
        <f t="shared" ca="1" si="121"/>
        <v>0</v>
      </c>
      <c r="AI241" s="33">
        <f t="shared" ca="1" si="121"/>
        <v>0</v>
      </c>
      <c r="AJ241" s="33">
        <f t="shared" ca="1" si="121"/>
        <v>0</v>
      </c>
      <c r="AK241" s="33">
        <f t="shared" ca="1" si="121"/>
        <v>0</v>
      </c>
      <c r="AL241" s="33">
        <f t="shared" ca="1" si="121"/>
        <v>0</v>
      </c>
      <c r="AM241" s="33">
        <f t="shared" ca="1" si="121"/>
        <v>0</v>
      </c>
      <c r="AN241" s="33">
        <f t="shared" ca="1" si="121"/>
        <v>0</v>
      </c>
      <c r="AO241" s="33">
        <f t="shared" ca="1" si="122"/>
        <v>0</v>
      </c>
      <c r="AP241" s="33">
        <f t="shared" ca="1" si="122"/>
        <v>0</v>
      </c>
      <c r="AQ241" s="33">
        <f ca="1">SUMIFS(Amount_TI,Location_TI,$A241,FundingSource_TI,AQ$1)+SUMIFS(Amount_CS,Location_CS,$A241,Fundingsource_CS,AQ$1)+SUMIFS(Amount_ETL,Location_ETL,$A241,FundingSource_ETL,AQ$1)+SUMIFS(Amount_Other,Location_Other,$A241,FundingSource_Other,AQ$1)+SUMIFS('CSW Programs'!$J$4:$J$500,'CSW Programs'!$D$4:$D$500,'Location Totals'!$A241,'CSW Programs'!$I$4:$I$500,'School Mailing Address'!$Q$5)</f>
        <v>0</v>
      </c>
      <c r="AR241" s="33">
        <f ca="1">SUMIFS(Amount_TI,Location_TI,$A241,FundingSource_TI,AR$1)+SUMIFS(Amount_CS,Location_CS,$A241,Fundingsource_CS,AR$1)+SUMIFS(Amount_ETL,Location_ETL,$A241,FundingSource_ETL,AR$1)+SUMIFS(Amount_Other,Location_Other,$A241,FundingSource_Other,AR$1)+SUMIFS('CSW Programs'!$J$4:$J$500,'CSW Programs'!$D$4:$D$500,'Location Totals'!$A241,'CSW Programs'!$I$4:$I$500,'School Mailing Address'!$Q$6)</f>
        <v>0</v>
      </c>
      <c r="AS241" s="33">
        <f ca="1">SUMIFS(Amount_TI,Location_TI,$A241,FundingSource_TI,AS$1)+SUMIFS(Amount_CS,Location_CS,$A241,Fundingsource_CS,AS$1)+SUMIFS(Amount_ETL,Location_ETL,$A241,FundingSource_ETL,AS$1)+SUMIFS(Amount_Other,Location_Other,$A241,FundingSource_Other,AS$1)+SUMIFS('CSW Programs'!$J$4:$J$500,'CSW Programs'!$D$4:$D$500,'Location Totals'!$A241,'CSW Programs'!$I$4:$I$500,'School Mailing Address'!$Q$7)</f>
        <v>0</v>
      </c>
      <c r="AT241" s="33">
        <f ca="1">SUMIFS(Amount_TI,Location_TI,$A241,FundingSource_TI,AT$1)+SUMIFS(Amount_CS,Location_CS,$A241,Fundingsource_CS,AT$1)+SUMIFS(Amount_ETL,Location_ETL,$A241,FundingSource_ETL,AT$1)+SUMIFS(Amount_Other,Location_Other,$A241,FundingSource_Other,AT$1)+SUMIFS('CSW Programs'!$J$4:$J$500,'CSW Programs'!$D$4:$D$500,'Location Totals'!$A241,'CSW Programs'!$I$4:$I$500,'Location Totals'!$AT$1)</f>
        <v>0</v>
      </c>
      <c r="AU241" s="33">
        <f ca="1">SUMIFS(Amount_TI,Location_TI,$A241,FundingSource_TI,AU$1)+SUMIFS(Amount_CS,Location_CS,$A241,Fundingsource_CS,AU$1)+SUMIFS(Amount_ETL,Location_ETL,$A241,FundingSource_ETL,AU$1)+SUMIFS(Amount_Other,Location_Other,$A241,FundingSource_Other,AU$1)+SUMIFS('CSW Programs'!$J$4:$J$500,'CSW Programs'!$D$4:$D$500,'Location Totals'!$A241,'CSW Programs'!$I$4:$I$500,'Location Totals'!$AU$1)</f>
        <v>0</v>
      </c>
      <c r="AV241" s="33">
        <f ca="1">SUMIFS(Amount_TI,Location_TI,$A241,FundingSource_TI,AV$1)+SUMIFS(Amount_CS,Location_CS,$A241,Fundingsource_CS,AV$1)+SUMIFS(Amount_ETL,Location_ETL,$A241,FundingSource_ETL,AV$1)+SUMIFS(Amount_Other,Location_Other,$A241,FundingSource_Other,AV$1)+SUMIFS('CSW Programs'!$J$4:$J$500,'CSW Programs'!$D$4:$D$500,'Location Totals'!$A241,'CSW Programs'!$I$4:$I$500,'Location Totals'!$AV$1)</f>
        <v>0</v>
      </c>
      <c r="AW241" s="33"/>
      <c r="BR241" s="32">
        <v>240</v>
      </c>
      <c r="BT241" s="32">
        <v>240</v>
      </c>
    </row>
    <row r="242" spans="1:72" hidden="1" x14ac:dyDescent="0.2">
      <c r="A242" s="17" t="e">
        <f ca="1">IF('Cover Page'!$C$17&lt;&gt;"YES",IF(HLOOKUP($BZ$1,'District Label'!A:GR,BR242,FALSE)="","",(HLOOKUP($BZ$1,'District Label'!A:GR,BR242,FALSE))),OFFSET('BOCES SELECT'!$CH$4:$CH$402,,,COUNTIF('BOCES SELECT'!E:E,"&gt;0")))</f>
        <v>#N/A</v>
      </c>
      <c r="B242" s="33">
        <f t="shared" ca="1" si="100"/>
        <v>0</v>
      </c>
      <c r="C242" s="33">
        <f t="shared" ca="1" si="101"/>
        <v>0</v>
      </c>
      <c r="D242" s="33">
        <f t="shared" ca="1" si="116"/>
        <v>0</v>
      </c>
      <c r="E242" s="33">
        <f t="shared" ca="1" si="116"/>
        <v>0</v>
      </c>
      <c r="F242" s="33">
        <f t="shared" ca="1" si="116"/>
        <v>0</v>
      </c>
      <c r="G242" s="33">
        <f t="shared" ca="1" si="116"/>
        <v>0</v>
      </c>
      <c r="H242" s="33">
        <f t="shared" ca="1" si="113"/>
        <v>0</v>
      </c>
      <c r="I242" s="33">
        <f t="shared" ca="1" si="116"/>
        <v>0</v>
      </c>
      <c r="J242" s="50">
        <f t="shared" ca="1" si="102"/>
        <v>0</v>
      </c>
      <c r="K242" s="33">
        <f t="shared" ca="1" si="106"/>
        <v>0</v>
      </c>
      <c r="L242" s="33">
        <f t="shared" ca="1" si="103"/>
        <v>0</v>
      </c>
      <c r="M242" s="33">
        <f t="shared" ca="1" si="107"/>
        <v>0</v>
      </c>
      <c r="N242" s="33">
        <f t="shared" ca="1" si="104"/>
        <v>0</v>
      </c>
      <c r="O242" s="33">
        <f t="shared" ca="1" si="105"/>
        <v>0</v>
      </c>
      <c r="P242" s="33">
        <f t="shared" ca="1" si="117"/>
        <v>0</v>
      </c>
      <c r="Q242" s="33">
        <f t="shared" ca="1" si="117"/>
        <v>0</v>
      </c>
      <c r="R242" s="33">
        <f t="shared" ca="1" si="117"/>
        <v>0</v>
      </c>
      <c r="S242" s="33">
        <f t="shared" ca="1" si="117"/>
        <v>0</v>
      </c>
      <c r="T242" s="33">
        <f t="shared" ca="1" si="120"/>
        <v>0</v>
      </c>
      <c r="U242" s="33">
        <f t="shared" ca="1" si="120"/>
        <v>0</v>
      </c>
      <c r="V242" s="33">
        <f t="shared" ca="1" si="120"/>
        <v>0</v>
      </c>
      <c r="W242" s="33">
        <f t="shared" ca="1" si="120"/>
        <v>0</v>
      </c>
      <c r="X242" s="33">
        <f t="shared" ca="1" si="120"/>
        <v>0</v>
      </c>
      <c r="Y242" s="33">
        <f t="shared" ca="1" si="120"/>
        <v>0</v>
      </c>
      <c r="Z242" s="33">
        <f t="shared" ca="1" si="120"/>
        <v>0</v>
      </c>
      <c r="AA242" s="33">
        <f t="shared" ca="1" si="120"/>
        <v>0</v>
      </c>
      <c r="AB242" s="33">
        <f t="shared" ca="1" si="108"/>
        <v>0</v>
      </c>
      <c r="AC242" s="33">
        <f t="shared" ca="1" si="108"/>
        <v>0</v>
      </c>
      <c r="AD242" s="33">
        <f t="shared" ca="1" si="108"/>
        <v>0</v>
      </c>
      <c r="AE242" s="33">
        <f t="shared" ca="1" si="121"/>
        <v>0</v>
      </c>
      <c r="AF242" s="33">
        <f t="shared" ca="1" si="121"/>
        <v>0</v>
      </c>
      <c r="AG242" s="33">
        <f t="shared" ca="1" si="121"/>
        <v>0</v>
      </c>
      <c r="AH242" s="33">
        <f t="shared" ca="1" si="121"/>
        <v>0</v>
      </c>
      <c r="AI242" s="33">
        <f t="shared" ca="1" si="121"/>
        <v>0</v>
      </c>
      <c r="AJ242" s="33">
        <f t="shared" ca="1" si="121"/>
        <v>0</v>
      </c>
      <c r="AK242" s="33">
        <f t="shared" ca="1" si="121"/>
        <v>0</v>
      </c>
      <c r="AL242" s="33">
        <f t="shared" ca="1" si="121"/>
        <v>0</v>
      </c>
      <c r="AM242" s="33">
        <f t="shared" ca="1" si="121"/>
        <v>0</v>
      </c>
      <c r="AN242" s="33">
        <f t="shared" ca="1" si="121"/>
        <v>0</v>
      </c>
      <c r="AO242" s="33">
        <f t="shared" ca="1" si="122"/>
        <v>0</v>
      </c>
      <c r="AP242" s="33">
        <f t="shared" ca="1" si="122"/>
        <v>0</v>
      </c>
      <c r="AQ242" s="33">
        <f ca="1">SUMIFS(Amount_TI,Location_TI,$A242,FundingSource_TI,AQ$1)+SUMIFS(Amount_CS,Location_CS,$A242,Fundingsource_CS,AQ$1)+SUMIFS(Amount_ETL,Location_ETL,$A242,FundingSource_ETL,AQ$1)+SUMIFS(Amount_Other,Location_Other,$A242,FundingSource_Other,AQ$1)+SUMIFS('CSW Programs'!$J$4:$J$500,'CSW Programs'!$D$4:$D$500,'Location Totals'!$A242,'CSW Programs'!$I$4:$I$500,'School Mailing Address'!$Q$5)</f>
        <v>0</v>
      </c>
      <c r="AR242" s="33">
        <f ca="1">SUMIFS(Amount_TI,Location_TI,$A242,FundingSource_TI,AR$1)+SUMIFS(Amount_CS,Location_CS,$A242,Fundingsource_CS,AR$1)+SUMIFS(Amount_ETL,Location_ETL,$A242,FundingSource_ETL,AR$1)+SUMIFS(Amount_Other,Location_Other,$A242,FundingSource_Other,AR$1)+SUMIFS('CSW Programs'!$J$4:$J$500,'CSW Programs'!$D$4:$D$500,'Location Totals'!$A242,'CSW Programs'!$I$4:$I$500,'School Mailing Address'!$Q$6)</f>
        <v>0</v>
      </c>
      <c r="AS242" s="33">
        <f ca="1">SUMIFS(Amount_TI,Location_TI,$A242,FundingSource_TI,AS$1)+SUMIFS(Amount_CS,Location_CS,$A242,Fundingsource_CS,AS$1)+SUMIFS(Amount_ETL,Location_ETL,$A242,FundingSource_ETL,AS$1)+SUMIFS(Amount_Other,Location_Other,$A242,FundingSource_Other,AS$1)+SUMIFS('CSW Programs'!$J$4:$J$500,'CSW Programs'!$D$4:$D$500,'Location Totals'!$A242,'CSW Programs'!$I$4:$I$500,'School Mailing Address'!$Q$7)</f>
        <v>0</v>
      </c>
      <c r="AT242" s="33">
        <f ca="1">SUMIFS(Amount_TI,Location_TI,$A242,FundingSource_TI,AT$1)+SUMIFS(Amount_CS,Location_CS,$A242,Fundingsource_CS,AT$1)+SUMIFS(Amount_ETL,Location_ETL,$A242,FundingSource_ETL,AT$1)+SUMIFS(Amount_Other,Location_Other,$A242,FundingSource_Other,AT$1)+SUMIFS('CSW Programs'!$J$4:$J$500,'CSW Programs'!$D$4:$D$500,'Location Totals'!$A242,'CSW Programs'!$I$4:$I$500,'Location Totals'!$AT$1)</f>
        <v>0</v>
      </c>
      <c r="AU242" s="33">
        <f ca="1">SUMIFS(Amount_TI,Location_TI,$A242,FundingSource_TI,AU$1)+SUMIFS(Amount_CS,Location_CS,$A242,Fundingsource_CS,AU$1)+SUMIFS(Amount_ETL,Location_ETL,$A242,FundingSource_ETL,AU$1)+SUMIFS(Amount_Other,Location_Other,$A242,FundingSource_Other,AU$1)+SUMIFS('CSW Programs'!$J$4:$J$500,'CSW Programs'!$D$4:$D$500,'Location Totals'!$A242,'CSW Programs'!$I$4:$I$500,'Location Totals'!$AU$1)</f>
        <v>0</v>
      </c>
      <c r="AV242" s="33">
        <f ca="1">SUMIFS(Amount_TI,Location_TI,$A242,FundingSource_TI,AV$1)+SUMIFS(Amount_CS,Location_CS,$A242,Fundingsource_CS,AV$1)+SUMIFS(Amount_ETL,Location_ETL,$A242,FundingSource_ETL,AV$1)+SUMIFS(Amount_Other,Location_Other,$A242,FundingSource_Other,AV$1)+SUMIFS('CSW Programs'!$J$4:$J$500,'CSW Programs'!$D$4:$D$500,'Location Totals'!$A242,'CSW Programs'!$I$4:$I$500,'Location Totals'!$AV$1)</f>
        <v>0</v>
      </c>
      <c r="AW242" s="33"/>
      <c r="BR242" s="32">
        <v>241</v>
      </c>
      <c r="BT242" s="32">
        <v>241</v>
      </c>
    </row>
    <row r="243" spans="1:72" hidden="1" x14ac:dyDescent="0.2">
      <c r="A243" s="17" t="e">
        <f ca="1">IF('Cover Page'!$C$17&lt;&gt;"YES",IF(HLOOKUP($BZ$1,'District Label'!A:GR,BR243,FALSE)="","",(HLOOKUP($BZ$1,'District Label'!A:GR,BR243,FALSE))),OFFSET('BOCES SELECT'!$CH$4:$CH$402,,,COUNTIF('BOCES SELECT'!E:E,"&gt;0")))</f>
        <v>#N/A</v>
      </c>
      <c r="B243" s="33">
        <f t="shared" ca="1" si="100"/>
        <v>0</v>
      </c>
      <c r="C243" s="33">
        <f t="shared" ca="1" si="101"/>
        <v>0</v>
      </c>
      <c r="D243" s="33">
        <f t="shared" ca="1" si="116"/>
        <v>0</v>
      </c>
      <c r="E243" s="33">
        <f t="shared" ca="1" si="116"/>
        <v>0</v>
      </c>
      <c r="F243" s="33">
        <f t="shared" ca="1" si="116"/>
        <v>0</v>
      </c>
      <c r="G243" s="33">
        <f t="shared" ca="1" si="116"/>
        <v>0</v>
      </c>
      <c r="H243" s="33">
        <f t="shared" ca="1" si="113"/>
        <v>0</v>
      </c>
      <c r="I243" s="33">
        <f t="shared" ca="1" si="116"/>
        <v>0</v>
      </c>
      <c r="J243" s="50">
        <f t="shared" ca="1" si="102"/>
        <v>0</v>
      </c>
      <c r="K243" s="33">
        <f t="shared" ca="1" si="106"/>
        <v>0</v>
      </c>
      <c r="L243" s="33">
        <f t="shared" ca="1" si="103"/>
        <v>0</v>
      </c>
      <c r="M243" s="33">
        <f t="shared" ca="1" si="107"/>
        <v>0</v>
      </c>
      <c r="N243" s="33">
        <f t="shared" ca="1" si="104"/>
        <v>0</v>
      </c>
      <c r="O243" s="33">
        <f t="shared" ca="1" si="105"/>
        <v>0</v>
      </c>
      <c r="P243" s="33">
        <f t="shared" ca="1" si="117"/>
        <v>0</v>
      </c>
      <c r="Q243" s="33">
        <f t="shared" ca="1" si="117"/>
        <v>0</v>
      </c>
      <c r="R243" s="33">
        <f t="shared" ca="1" si="117"/>
        <v>0</v>
      </c>
      <c r="S243" s="33">
        <f t="shared" ca="1" si="117"/>
        <v>0</v>
      </c>
      <c r="T243" s="33">
        <f t="shared" ca="1" si="120"/>
        <v>0</v>
      </c>
      <c r="U243" s="33">
        <f t="shared" ca="1" si="120"/>
        <v>0</v>
      </c>
      <c r="V243" s="33">
        <f t="shared" ca="1" si="120"/>
        <v>0</v>
      </c>
      <c r="W243" s="33">
        <f t="shared" ca="1" si="120"/>
        <v>0</v>
      </c>
      <c r="X243" s="33">
        <f t="shared" ca="1" si="120"/>
        <v>0</v>
      </c>
      <c r="Y243" s="33">
        <f t="shared" ca="1" si="120"/>
        <v>0</v>
      </c>
      <c r="Z243" s="33">
        <f t="shared" ca="1" si="120"/>
        <v>0</v>
      </c>
      <c r="AA243" s="33">
        <f t="shared" ca="1" si="120"/>
        <v>0</v>
      </c>
      <c r="AB243" s="33">
        <f t="shared" ca="1" si="108"/>
        <v>0</v>
      </c>
      <c r="AC243" s="33">
        <f t="shared" ca="1" si="108"/>
        <v>0</v>
      </c>
      <c r="AD243" s="33">
        <f t="shared" ca="1" si="108"/>
        <v>0</v>
      </c>
      <c r="AE243" s="33">
        <f t="shared" ca="1" si="121"/>
        <v>0</v>
      </c>
      <c r="AF243" s="33">
        <f t="shared" ca="1" si="121"/>
        <v>0</v>
      </c>
      <c r="AG243" s="33">
        <f t="shared" ca="1" si="121"/>
        <v>0</v>
      </c>
      <c r="AH243" s="33">
        <f t="shared" ca="1" si="121"/>
        <v>0</v>
      </c>
      <c r="AI243" s="33">
        <f t="shared" ca="1" si="121"/>
        <v>0</v>
      </c>
      <c r="AJ243" s="33">
        <f t="shared" ca="1" si="121"/>
        <v>0</v>
      </c>
      <c r="AK243" s="33">
        <f t="shared" ca="1" si="121"/>
        <v>0</v>
      </c>
      <c r="AL243" s="33">
        <f t="shared" ca="1" si="121"/>
        <v>0</v>
      </c>
      <c r="AM243" s="33">
        <f t="shared" ca="1" si="121"/>
        <v>0</v>
      </c>
      <c r="AN243" s="33">
        <f t="shared" ca="1" si="121"/>
        <v>0</v>
      </c>
      <c r="AO243" s="33">
        <f t="shared" ca="1" si="122"/>
        <v>0</v>
      </c>
      <c r="AP243" s="33">
        <f t="shared" ca="1" si="122"/>
        <v>0</v>
      </c>
      <c r="AQ243" s="33">
        <f ca="1">SUMIFS(Amount_TI,Location_TI,$A243,FundingSource_TI,AQ$1)+SUMIFS(Amount_CS,Location_CS,$A243,Fundingsource_CS,AQ$1)+SUMIFS(Amount_ETL,Location_ETL,$A243,FundingSource_ETL,AQ$1)+SUMIFS(Amount_Other,Location_Other,$A243,FundingSource_Other,AQ$1)+SUMIFS('CSW Programs'!$J$4:$J$500,'CSW Programs'!$D$4:$D$500,'Location Totals'!$A243,'CSW Programs'!$I$4:$I$500,'School Mailing Address'!$Q$5)</f>
        <v>0</v>
      </c>
      <c r="AR243" s="33">
        <f ca="1">SUMIFS(Amount_TI,Location_TI,$A243,FundingSource_TI,AR$1)+SUMIFS(Amount_CS,Location_CS,$A243,Fundingsource_CS,AR$1)+SUMIFS(Amount_ETL,Location_ETL,$A243,FundingSource_ETL,AR$1)+SUMIFS(Amount_Other,Location_Other,$A243,FundingSource_Other,AR$1)+SUMIFS('CSW Programs'!$J$4:$J$500,'CSW Programs'!$D$4:$D$500,'Location Totals'!$A243,'CSW Programs'!$I$4:$I$500,'School Mailing Address'!$Q$6)</f>
        <v>0</v>
      </c>
      <c r="AS243" s="33">
        <f ca="1">SUMIFS(Amount_TI,Location_TI,$A243,FundingSource_TI,AS$1)+SUMIFS(Amount_CS,Location_CS,$A243,Fundingsource_CS,AS$1)+SUMIFS(Amount_ETL,Location_ETL,$A243,FundingSource_ETL,AS$1)+SUMIFS(Amount_Other,Location_Other,$A243,FundingSource_Other,AS$1)+SUMIFS('CSW Programs'!$J$4:$J$500,'CSW Programs'!$D$4:$D$500,'Location Totals'!$A243,'CSW Programs'!$I$4:$I$500,'School Mailing Address'!$Q$7)</f>
        <v>0</v>
      </c>
      <c r="AT243" s="33">
        <f ca="1">SUMIFS(Amount_TI,Location_TI,$A243,FundingSource_TI,AT$1)+SUMIFS(Amount_CS,Location_CS,$A243,Fundingsource_CS,AT$1)+SUMIFS(Amount_ETL,Location_ETL,$A243,FundingSource_ETL,AT$1)+SUMIFS(Amount_Other,Location_Other,$A243,FundingSource_Other,AT$1)+SUMIFS('CSW Programs'!$J$4:$J$500,'CSW Programs'!$D$4:$D$500,'Location Totals'!$A243,'CSW Programs'!$I$4:$I$500,'Location Totals'!$AT$1)</f>
        <v>0</v>
      </c>
      <c r="AU243" s="33">
        <f ca="1">SUMIFS(Amount_TI,Location_TI,$A243,FundingSource_TI,AU$1)+SUMIFS(Amount_CS,Location_CS,$A243,Fundingsource_CS,AU$1)+SUMIFS(Amount_ETL,Location_ETL,$A243,FundingSource_ETL,AU$1)+SUMIFS(Amount_Other,Location_Other,$A243,FundingSource_Other,AU$1)+SUMIFS('CSW Programs'!$J$4:$J$500,'CSW Programs'!$D$4:$D$500,'Location Totals'!$A243,'CSW Programs'!$I$4:$I$500,'Location Totals'!$AU$1)</f>
        <v>0</v>
      </c>
      <c r="AV243" s="33">
        <f ca="1">SUMIFS(Amount_TI,Location_TI,$A243,FundingSource_TI,AV$1)+SUMIFS(Amount_CS,Location_CS,$A243,Fundingsource_CS,AV$1)+SUMIFS(Amount_ETL,Location_ETL,$A243,FundingSource_ETL,AV$1)+SUMIFS(Amount_Other,Location_Other,$A243,FundingSource_Other,AV$1)+SUMIFS('CSW Programs'!$J$4:$J$500,'CSW Programs'!$D$4:$D$500,'Location Totals'!$A243,'CSW Programs'!$I$4:$I$500,'Location Totals'!$AV$1)</f>
        <v>0</v>
      </c>
      <c r="AW243" s="33"/>
      <c r="BR243" s="32">
        <v>242</v>
      </c>
      <c r="BT243" s="32">
        <v>242</v>
      </c>
    </row>
    <row r="244" spans="1:72" hidden="1" x14ac:dyDescent="0.2">
      <c r="A244" s="17" t="e">
        <f ca="1">IF('Cover Page'!$C$17&lt;&gt;"YES",IF(HLOOKUP($BZ$1,'District Label'!A:GR,BR244,FALSE)="","",(HLOOKUP($BZ$1,'District Label'!A:GR,BR244,FALSE))),OFFSET('BOCES SELECT'!$CH$4:$CH$402,,,COUNTIF('BOCES SELECT'!E:E,"&gt;0")))</f>
        <v>#N/A</v>
      </c>
      <c r="B244" s="33">
        <f t="shared" ca="1" si="100"/>
        <v>0</v>
      </c>
      <c r="C244" s="33">
        <f t="shared" ca="1" si="101"/>
        <v>0</v>
      </c>
      <c r="D244" s="33">
        <f t="shared" ca="1" si="116"/>
        <v>0</v>
      </c>
      <c r="E244" s="33">
        <f t="shared" ca="1" si="116"/>
        <v>0</v>
      </c>
      <c r="F244" s="33">
        <f t="shared" ca="1" si="116"/>
        <v>0</v>
      </c>
      <c r="G244" s="33">
        <f t="shared" ca="1" si="116"/>
        <v>0</v>
      </c>
      <c r="H244" s="33">
        <f t="shared" ca="1" si="113"/>
        <v>0</v>
      </c>
      <c r="I244" s="33">
        <f t="shared" ca="1" si="116"/>
        <v>0</v>
      </c>
      <c r="J244" s="50">
        <f t="shared" ca="1" si="102"/>
        <v>0</v>
      </c>
      <c r="K244" s="33">
        <f t="shared" ca="1" si="106"/>
        <v>0</v>
      </c>
      <c r="L244" s="33">
        <f t="shared" ca="1" si="103"/>
        <v>0</v>
      </c>
      <c r="M244" s="33">
        <f t="shared" ca="1" si="107"/>
        <v>0</v>
      </c>
      <c r="N244" s="33">
        <f t="shared" ca="1" si="104"/>
        <v>0</v>
      </c>
      <c r="O244" s="33">
        <f t="shared" ca="1" si="105"/>
        <v>0</v>
      </c>
      <c r="P244" s="33">
        <f t="shared" ref="P244:S263" ca="1" si="123">SUMIFS(Amount_TI,Location_TI,$A244,Program_TI,P$1)+SUMIFS(Amount_CS,Location_CS,$A244,Program_CS,P$1)+SUMIFS(Amount_ETL,Location_ETL,$A244,Program_ETL,P$1)+SUMIFS(Amount_Other,Location_Other,$A244,Program_Other,P$1)</f>
        <v>0</v>
      </c>
      <c r="Q244" s="33">
        <f t="shared" ca="1" si="123"/>
        <v>0</v>
      </c>
      <c r="R244" s="33">
        <f t="shared" ca="1" si="123"/>
        <v>0</v>
      </c>
      <c r="S244" s="33">
        <f t="shared" ca="1" si="123"/>
        <v>0</v>
      </c>
      <c r="T244" s="33">
        <f t="shared" ca="1" si="120"/>
        <v>0</v>
      </c>
      <c r="U244" s="33">
        <f t="shared" ca="1" si="120"/>
        <v>0</v>
      </c>
      <c r="V244" s="33">
        <f t="shared" ca="1" si="120"/>
        <v>0</v>
      </c>
      <c r="W244" s="33">
        <f t="shared" ca="1" si="120"/>
        <v>0</v>
      </c>
      <c r="X244" s="33">
        <f t="shared" ca="1" si="120"/>
        <v>0</v>
      </c>
      <c r="Y244" s="33">
        <f t="shared" ca="1" si="120"/>
        <v>0</v>
      </c>
      <c r="Z244" s="33">
        <f t="shared" ca="1" si="120"/>
        <v>0</v>
      </c>
      <c r="AA244" s="33">
        <f t="shared" ca="1" si="120"/>
        <v>0</v>
      </c>
      <c r="AB244" s="33">
        <f t="shared" ca="1" si="108"/>
        <v>0</v>
      </c>
      <c r="AC244" s="33">
        <f t="shared" ca="1" si="108"/>
        <v>0</v>
      </c>
      <c r="AD244" s="33">
        <f t="shared" ca="1" si="108"/>
        <v>0</v>
      </c>
      <c r="AE244" s="33">
        <f t="shared" ref="AE244:AN253" ca="1" si="124">SUMIFS(Amount_TI,Location_TI,$A244,FundingSource_TI,AE$1)+SUMIFS(Amount_CS,Location_CS,$A244,Fundingsource_CS,AE$1)+SUMIFS(Amount_ETL,Location_ETL,$A244,FundingSource_ETL,AE$1)+SUMIFS(Amount_Other,Location_Other,$A244,FundingSource_Other,AE$1)</f>
        <v>0</v>
      </c>
      <c r="AF244" s="33">
        <f t="shared" ca="1" si="124"/>
        <v>0</v>
      </c>
      <c r="AG244" s="33">
        <f t="shared" ca="1" si="124"/>
        <v>0</v>
      </c>
      <c r="AH244" s="33">
        <f t="shared" ca="1" si="124"/>
        <v>0</v>
      </c>
      <c r="AI244" s="33">
        <f t="shared" ca="1" si="124"/>
        <v>0</v>
      </c>
      <c r="AJ244" s="33">
        <f t="shared" ca="1" si="124"/>
        <v>0</v>
      </c>
      <c r="AK244" s="33">
        <f t="shared" ca="1" si="124"/>
        <v>0</v>
      </c>
      <c r="AL244" s="33">
        <f t="shared" ca="1" si="124"/>
        <v>0</v>
      </c>
      <c r="AM244" s="33">
        <f t="shared" ca="1" si="124"/>
        <v>0</v>
      </c>
      <c r="AN244" s="33">
        <f t="shared" ca="1" si="124"/>
        <v>0</v>
      </c>
      <c r="AO244" s="33">
        <f t="shared" ref="AO244:AP253" ca="1" si="125">SUMIFS(Amount_TI,Location_TI,$A244,FundingSource_TI,AO$1)+SUMIFS(Amount_CS,Location_CS,$A244,Fundingsource_CS,AO$1)+SUMIFS(Amount_ETL,Location_ETL,$A244,FundingSource_ETL,AO$1)+SUMIFS(Amount_Other,Location_Other,$A244,FundingSource_Other,AO$1)</f>
        <v>0</v>
      </c>
      <c r="AP244" s="33">
        <f t="shared" ca="1" si="125"/>
        <v>0</v>
      </c>
      <c r="AQ244" s="33">
        <f ca="1">SUMIFS(Amount_TI,Location_TI,$A244,FundingSource_TI,AQ$1)+SUMIFS(Amount_CS,Location_CS,$A244,Fundingsource_CS,AQ$1)+SUMIFS(Amount_ETL,Location_ETL,$A244,FundingSource_ETL,AQ$1)+SUMIFS(Amount_Other,Location_Other,$A244,FundingSource_Other,AQ$1)+SUMIFS('CSW Programs'!$J$4:$J$500,'CSW Programs'!$D$4:$D$500,'Location Totals'!$A244,'CSW Programs'!$I$4:$I$500,'School Mailing Address'!$Q$5)</f>
        <v>0</v>
      </c>
      <c r="AR244" s="33">
        <f ca="1">SUMIFS(Amount_TI,Location_TI,$A244,FundingSource_TI,AR$1)+SUMIFS(Amount_CS,Location_CS,$A244,Fundingsource_CS,AR$1)+SUMIFS(Amount_ETL,Location_ETL,$A244,FundingSource_ETL,AR$1)+SUMIFS(Amount_Other,Location_Other,$A244,FundingSource_Other,AR$1)+SUMIFS('CSW Programs'!$J$4:$J$500,'CSW Programs'!$D$4:$D$500,'Location Totals'!$A244,'CSW Programs'!$I$4:$I$500,'School Mailing Address'!$Q$6)</f>
        <v>0</v>
      </c>
      <c r="AS244" s="33">
        <f ca="1">SUMIFS(Amount_TI,Location_TI,$A244,FundingSource_TI,AS$1)+SUMIFS(Amount_CS,Location_CS,$A244,Fundingsource_CS,AS$1)+SUMIFS(Amount_ETL,Location_ETL,$A244,FundingSource_ETL,AS$1)+SUMIFS(Amount_Other,Location_Other,$A244,FundingSource_Other,AS$1)+SUMIFS('CSW Programs'!$J$4:$J$500,'CSW Programs'!$D$4:$D$500,'Location Totals'!$A244,'CSW Programs'!$I$4:$I$500,'School Mailing Address'!$Q$7)</f>
        <v>0</v>
      </c>
      <c r="AT244" s="33">
        <f ca="1">SUMIFS(Amount_TI,Location_TI,$A244,FundingSource_TI,AT$1)+SUMIFS(Amount_CS,Location_CS,$A244,Fundingsource_CS,AT$1)+SUMIFS(Amount_ETL,Location_ETL,$A244,FundingSource_ETL,AT$1)+SUMIFS(Amount_Other,Location_Other,$A244,FundingSource_Other,AT$1)+SUMIFS('CSW Programs'!$J$4:$J$500,'CSW Programs'!$D$4:$D$500,'Location Totals'!$A244,'CSW Programs'!$I$4:$I$500,'Location Totals'!$AT$1)</f>
        <v>0</v>
      </c>
      <c r="AU244" s="33">
        <f ca="1">SUMIFS(Amount_TI,Location_TI,$A244,FundingSource_TI,AU$1)+SUMIFS(Amount_CS,Location_CS,$A244,Fundingsource_CS,AU$1)+SUMIFS(Amount_ETL,Location_ETL,$A244,FundingSource_ETL,AU$1)+SUMIFS(Amount_Other,Location_Other,$A244,FundingSource_Other,AU$1)+SUMIFS('CSW Programs'!$J$4:$J$500,'CSW Programs'!$D$4:$D$500,'Location Totals'!$A244,'CSW Programs'!$I$4:$I$500,'Location Totals'!$AU$1)</f>
        <v>0</v>
      </c>
      <c r="AV244" s="33">
        <f ca="1">SUMIFS(Amount_TI,Location_TI,$A244,FundingSource_TI,AV$1)+SUMIFS(Amount_CS,Location_CS,$A244,Fundingsource_CS,AV$1)+SUMIFS(Amount_ETL,Location_ETL,$A244,FundingSource_ETL,AV$1)+SUMIFS(Amount_Other,Location_Other,$A244,FundingSource_Other,AV$1)+SUMIFS('CSW Programs'!$J$4:$J$500,'CSW Programs'!$D$4:$D$500,'Location Totals'!$A244,'CSW Programs'!$I$4:$I$500,'Location Totals'!$AV$1)</f>
        <v>0</v>
      </c>
      <c r="AW244" s="33"/>
      <c r="BR244" s="32">
        <v>243</v>
      </c>
      <c r="BT244" s="32">
        <v>243</v>
      </c>
    </row>
    <row r="245" spans="1:72" hidden="1" x14ac:dyDescent="0.2">
      <c r="A245" s="17" t="e">
        <f ca="1">IF('Cover Page'!$C$17&lt;&gt;"YES",IF(HLOOKUP($BZ$1,'District Label'!A:GR,BR245,FALSE)="","",(HLOOKUP($BZ$1,'District Label'!A:GR,BR245,FALSE))),OFFSET('BOCES SELECT'!$CH$4:$CH$402,,,COUNTIF('BOCES SELECT'!E:E,"&gt;0")))</f>
        <v>#N/A</v>
      </c>
      <c r="B245" s="33">
        <f t="shared" ca="1" si="100"/>
        <v>0</v>
      </c>
      <c r="C245" s="33">
        <f t="shared" ca="1" si="101"/>
        <v>0</v>
      </c>
      <c r="D245" s="33">
        <f t="shared" ca="1" si="116"/>
        <v>0</v>
      </c>
      <c r="E245" s="33">
        <f t="shared" ca="1" si="116"/>
        <v>0</v>
      </c>
      <c r="F245" s="33">
        <f t="shared" ca="1" si="116"/>
        <v>0</v>
      </c>
      <c r="G245" s="33">
        <f t="shared" ca="1" si="116"/>
        <v>0</v>
      </c>
      <c r="H245" s="33">
        <f t="shared" ca="1" si="113"/>
        <v>0</v>
      </c>
      <c r="I245" s="33">
        <f t="shared" ca="1" si="116"/>
        <v>0</v>
      </c>
      <c r="J245" s="50">
        <f t="shared" ca="1" si="102"/>
        <v>0</v>
      </c>
      <c r="K245" s="33">
        <f t="shared" ca="1" si="106"/>
        <v>0</v>
      </c>
      <c r="L245" s="33">
        <f t="shared" ca="1" si="103"/>
        <v>0</v>
      </c>
      <c r="M245" s="33">
        <f t="shared" ca="1" si="107"/>
        <v>0</v>
      </c>
      <c r="N245" s="33">
        <f t="shared" ca="1" si="104"/>
        <v>0</v>
      </c>
      <c r="O245" s="33">
        <f t="shared" ca="1" si="105"/>
        <v>0</v>
      </c>
      <c r="P245" s="33">
        <f t="shared" ca="1" si="123"/>
        <v>0</v>
      </c>
      <c r="Q245" s="33">
        <f t="shared" ca="1" si="123"/>
        <v>0</v>
      </c>
      <c r="R245" s="33">
        <f t="shared" ca="1" si="123"/>
        <v>0</v>
      </c>
      <c r="S245" s="33">
        <f t="shared" ca="1" si="123"/>
        <v>0</v>
      </c>
      <c r="T245" s="33">
        <f t="shared" ca="1" si="120"/>
        <v>0</v>
      </c>
      <c r="U245" s="33">
        <f t="shared" ca="1" si="120"/>
        <v>0</v>
      </c>
      <c r="V245" s="33">
        <f t="shared" ca="1" si="120"/>
        <v>0</v>
      </c>
      <c r="W245" s="33">
        <f t="shared" ca="1" si="120"/>
        <v>0</v>
      </c>
      <c r="X245" s="33">
        <f t="shared" ca="1" si="120"/>
        <v>0</v>
      </c>
      <c r="Y245" s="33">
        <f t="shared" ca="1" si="120"/>
        <v>0</v>
      </c>
      <c r="Z245" s="33">
        <f t="shared" ca="1" si="120"/>
        <v>0</v>
      </c>
      <c r="AA245" s="33">
        <f t="shared" ca="1" si="120"/>
        <v>0</v>
      </c>
      <c r="AB245" s="33">
        <f t="shared" ca="1" si="108"/>
        <v>0</v>
      </c>
      <c r="AC245" s="33">
        <f t="shared" ca="1" si="108"/>
        <v>0</v>
      </c>
      <c r="AD245" s="33">
        <f t="shared" ca="1" si="108"/>
        <v>0</v>
      </c>
      <c r="AE245" s="33">
        <f t="shared" ca="1" si="124"/>
        <v>0</v>
      </c>
      <c r="AF245" s="33">
        <f t="shared" ca="1" si="124"/>
        <v>0</v>
      </c>
      <c r="AG245" s="33">
        <f t="shared" ca="1" si="124"/>
        <v>0</v>
      </c>
      <c r="AH245" s="33">
        <f t="shared" ca="1" si="124"/>
        <v>0</v>
      </c>
      <c r="AI245" s="33">
        <f t="shared" ca="1" si="124"/>
        <v>0</v>
      </c>
      <c r="AJ245" s="33">
        <f t="shared" ca="1" si="124"/>
        <v>0</v>
      </c>
      <c r="AK245" s="33">
        <f t="shared" ca="1" si="124"/>
        <v>0</v>
      </c>
      <c r="AL245" s="33">
        <f t="shared" ca="1" si="124"/>
        <v>0</v>
      </c>
      <c r="AM245" s="33">
        <f t="shared" ca="1" si="124"/>
        <v>0</v>
      </c>
      <c r="AN245" s="33">
        <f t="shared" ca="1" si="124"/>
        <v>0</v>
      </c>
      <c r="AO245" s="33">
        <f t="shared" ca="1" si="125"/>
        <v>0</v>
      </c>
      <c r="AP245" s="33">
        <f t="shared" ca="1" si="125"/>
        <v>0</v>
      </c>
      <c r="AQ245" s="33">
        <f ca="1">SUMIFS(Amount_TI,Location_TI,$A245,FundingSource_TI,AQ$1)+SUMIFS(Amount_CS,Location_CS,$A245,Fundingsource_CS,AQ$1)+SUMIFS(Amount_ETL,Location_ETL,$A245,FundingSource_ETL,AQ$1)+SUMIFS(Amount_Other,Location_Other,$A245,FundingSource_Other,AQ$1)+SUMIFS('CSW Programs'!$J$4:$J$500,'CSW Programs'!$D$4:$D$500,'Location Totals'!$A245,'CSW Programs'!$I$4:$I$500,'School Mailing Address'!$Q$5)</f>
        <v>0</v>
      </c>
      <c r="AR245" s="33">
        <f ca="1">SUMIFS(Amount_TI,Location_TI,$A245,FundingSource_TI,AR$1)+SUMIFS(Amount_CS,Location_CS,$A245,Fundingsource_CS,AR$1)+SUMIFS(Amount_ETL,Location_ETL,$A245,FundingSource_ETL,AR$1)+SUMIFS(Amount_Other,Location_Other,$A245,FundingSource_Other,AR$1)+SUMIFS('CSW Programs'!$J$4:$J$500,'CSW Programs'!$D$4:$D$500,'Location Totals'!$A245,'CSW Programs'!$I$4:$I$500,'School Mailing Address'!$Q$6)</f>
        <v>0</v>
      </c>
      <c r="AS245" s="33">
        <f ca="1">SUMIFS(Amount_TI,Location_TI,$A245,FundingSource_TI,AS$1)+SUMIFS(Amount_CS,Location_CS,$A245,Fundingsource_CS,AS$1)+SUMIFS(Amount_ETL,Location_ETL,$A245,FundingSource_ETL,AS$1)+SUMIFS(Amount_Other,Location_Other,$A245,FundingSource_Other,AS$1)+SUMIFS('CSW Programs'!$J$4:$J$500,'CSW Programs'!$D$4:$D$500,'Location Totals'!$A245,'CSW Programs'!$I$4:$I$500,'School Mailing Address'!$Q$7)</f>
        <v>0</v>
      </c>
      <c r="AT245" s="33">
        <f ca="1">SUMIFS(Amount_TI,Location_TI,$A245,FundingSource_TI,AT$1)+SUMIFS(Amount_CS,Location_CS,$A245,Fundingsource_CS,AT$1)+SUMIFS(Amount_ETL,Location_ETL,$A245,FundingSource_ETL,AT$1)+SUMIFS(Amount_Other,Location_Other,$A245,FundingSource_Other,AT$1)+SUMIFS('CSW Programs'!$J$4:$J$500,'CSW Programs'!$D$4:$D$500,'Location Totals'!$A245,'CSW Programs'!$I$4:$I$500,'Location Totals'!$AT$1)</f>
        <v>0</v>
      </c>
      <c r="AU245" s="33">
        <f ca="1">SUMIFS(Amount_TI,Location_TI,$A245,FundingSource_TI,AU$1)+SUMIFS(Amount_CS,Location_CS,$A245,Fundingsource_CS,AU$1)+SUMIFS(Amount_ETL,Location_ETL,$A245,FundingSource_ETL,AU$1)+SUMIFS(Amount_Other,Location_Other,$A245,FundingSource_Other,AU$1)+SUMIFS('CSW Programs'!$J$4:$J$500,'CSW Programs'!$D$4:$D$500,'Location Totals'!$A245,'CSW Programs'!$I$4:$I$500,'Location Totals'!$AU$1)</f>
        <v>0</v>
      </c>
      <c r="AV245" s="33">
        <f ca="1">SUMIFS(Amount_TI,Location_TI,$A245,FundingSource_TI,AV$1)+SUMIFS(Amount_CS,Location_CS,$A245,Fundingsource_CS,AV$1)+SUMIFS(Amount_ETL,Location_ETL,$A245,FundingSource_ETL,AV$1)+SUMIFS(Amount_Other,Location_Other,$A245,FundingSource_Other,AV$1)+SUMIFS('CSW Programs'!$J$4:$J$500,'CSW Programs'!$D$4:$D$500,'Location Totals'!$A245,'CSW Programs'!$I$4:$I$500,'Location Totals'!$AV$1)</f>
        <v>0</v>
      </c>
      <c r="AW245" s="33"/>
      <c r="BR245" s="32">
        <v>244</v>
      </c>
      <c r="BT245" s="32">
        <v>244</v>
      </c>
    </row>
    <row r="246" spans="1:72" hidden="1" x14ac:dyDescent="0.2">
      <c r="A246" s="17" t="e">
        <f ca="1">IF('Cover Page'!$C$17&lt;&gt;"YES",IF(HLOOKUP($BZ$1,'District Label'!A:GR,BR246,FALSE)="","",(HLOOKUP($BZ$1,'District Label'!A:GR,BR246,FALSE))),OFFSET('BOCES SELECT'!$CH$4:$CH$402,,,COUNTIF('BOCES SELECT'!E:E,"&gt;0")))</f>
        <v>#N/A</v>
      </c>
      <c r="B246" s="33">
        <f t="shared" ca="1" si="100"/>
        <v>0</v>
      </c>
      <c r="C246" s="33">
        <f t="shared" ca="1" si="101"/>
        <v>0</v>
      </c>
      <c r="D246" s="33">
        <f t="shared" ca="1" si="116"/>
        <v>0</v>
      </c>
      <c r="E246" s="33">
        <f t="shared" ca="1" si="116"/>
        <v>0</v>
      </c>
      <c r="F246" s="33">
        <f t="shared" ca="1" si="116"/>
        <v>0</v>
      </c>
      <c r="G246" s="33">
        <f t="shared" ca="1" si="116"/>
        <v>0</v>
      </c>
      <c r="H246" s="33">
        <f t="shared" ca="1" si="113"/>
        <v>0</v>
      </c>
      <c r="I246" s="33">
        <f t="shared" ca="1" si="116"/>
        <v>0</v>
      </c>
      <c r="J246" s="50">
        <f t="shared" ca="1" si="102"/>
        <v>0</v>
      </c>
      <c r="K246" s="33">
        <f t="shared" ca="1" si="106"/>
        <v>0</v>
      </c>
      <c r="L246" s="33">
        <f t="shared" ca="1" si="103"/>
        <v>0</v>
      </c>
      <c r="M246" s="33">
        <f t="shared" ca="1" si="107"/>
        <v>0</v>
      </c>
      <c r="N246" s="33">
        <f t="shared" ca="1" si="104"/>
        <v>0</v>
      </c>
      <c r="O246" s="33">
        <f t="shared" ca="1" si="105"/>
        <v>0</v>
      </c>
      <c r="P246" s="33">
        <f t="shared" ca="1" si="123"/>
        <v>0</v>
      </c>
      <c r="Q246" s="33">
        <f t="shared" ca="1" si="123"/>
        <v>0</v>
      </c>
      <c r="R246" s="33">
        <f t="shared" ca="1" si="123"/>
        <v>0</v>
      </c>
      <c r="S246" s="33">
        <f t="shared" ca="1" si="123"/>
        <v>0</v>
      </c>
      <c r="T246" s="33">
        <f t="shared" ca="1" si="120"/>
        <v>0</v>
      </c>
      <c r="U246" s="33">
        <f t="shared" ca="1" si="120"/>
        <v>0</v>
      </c>
      <c r="V246" s="33">
        <f t="shared" ca="1" si="120"/>
        <v>0</v>
      </c>
      <c r="W246" s="33">
        <f t="shared" ca="1" si="120"/>
        <v>0</v>
      </c>
      <c r="X246" s="33">
        <f t="shared" ca="1" si="120"/>
        <v>0</v>
      </c>
      <c r="Y246" s="33">
        <f t="shared" ca="1" si="120"/>
        <v>0</v>
      </c>
      <c r="Z246" s="33">
        <f t="shared" ca="1" si="120"/>
        <v>0</v>
      </c>
      <c r="AA246" s="33">
        <f t="shared" ca="1" si="120"/>
        <v>0</v>
      </c>
      <c r="AB246" s="33">
        <f t="shared" ca="1" si="108"/>
        <v>0</v>
      </c>
      <c r="AC246" s="33">
        <f t="shared" ca="1" si="108"/>
        <v>0</v>
      </c>
      <c r="AD246" s="33">
        <f t="shared" ca="1" si="108"/>
        <v>0</v>
      </c>
      <c r="AE246" s="33">
        <f t="shared" ca="1" si="124"/>
        <v>0</v>
      </c>
      <c r="AF246" s="33">
        <f t="shared" ca="1" si="124"/>
        <v>0</v>
      </c>
      <c r="AG246" s="33">
        <f t="shared" ca="1" si="124"/>
        <v>0</v>
      </c>
      <c r="AH246" s="33">
        <f t="shared" ca="1" si="124"/>
        <v>0</v>
      </c>
      <c r="AI246" s="33">
        <f t="shared" ca="1" si="124"/>
        <v>0</v>
      </c>
      <c r="AJ246" s="33">
        <f t="shared" ca="1" si="124"/>
        <v>0</v>
      </c>
      <c r="AK246" s="33">
        <f t="shared" ca="1" si="124"/>
        <v>0</v>
      </c>
      <c r="AL246" s="33">
        <f t="shared" ca="1" si="124"/>
        <v>0</v>
      </c>
      <c r="AM246" s="33">
        <f t="shared" ca="1" si="124"/>
        <v>0</v>
      </c>
      <c r="AN246" s="33">
        <f t="shared" ca="1" si="124"/>
        <v>0</v>
      </c>
      <c r="AO246" s="33">
        <f t="shared" ca="1" si="125"/>
        <v>0</v>
      </c>
      <c r="AP246" s="33">
        <f t="shared" ca="1" si="125"/>
        <v>0</v>
      </c>
      <c r="AQ246" s="33">
        <f ca="1">SUMIFS(Amount_TI,Location_TI,$A246,FundingSource_TI,AQ$1)+SUMIFS(Amount_CS,Location_CS,$A246,Fundingsource_CS,AQ$1)+SUMIFS(Amount_ETL,Location_ETL,$A246,FundingSource_ETL,AQ$1)+SUMIFS(Amount_Other,Location_Other,$A246,FundingSource_Other,AQ$1)+SUMIFS('CSW Programs'!$J$4:$J$500,'CSW Programs'!$D$4:$D$500,'Location Totals'!$A246,'CSW Programs'!$I$4:$I$500,'School Mailing Address'!$Q$5)</f>
        <v>0</v>
      </c>
      <c r="AR246" s="33">
        <f ca="1">SUMIFS(Amount_TI,Location_TI,$A246,FundingSource_TI,AR$1)+SUMIFS(Amount_CS,Location_CS,$A246,Fundingsource_CS,AR$1)+SUMIFS(Amount_ETL,Location_ETL,$A246,FundingSource_ETL,AR$1)+SUMIFS(Amount_Other,Location_Other,$A246,FundingSource_Other,AR$1)+SUMIFS('CSW Programs'!$J$4:$J$500,'CSW Programs'!$D$4:$D$500,'Location Totals'!$A246,'CSW Programs'!$I$4:$I$500,'School Mailing Address'!$Q$6)</f>
        <v>0</v>
      </c>
      <c r="AS246" s="33">
        <f ca="1">SUMIFS(Amount_TI,Location_TI,$A246,FundingSource_TI,AS$1)+SUMIFS(Amount_CS,Location_CS,$A246,Fundingsource_CS,AS$1)+SUMIFS(Amount_ETL,Location_ETL,$A246,FundingSource_ETL,AS$1)+SUMIFS(Amount_Other,Location_Other,$A246,FundingSource_Other,AS$1)+SUMIFS('CSW Programs'!$J$4:$J$500,'CSW Programs'!$D$4:$D$500,'Location Totals'!$A246,'CSW Programs'!$I$4:$I$500,'School Mailing Address'!$Q$7)</f>
        <v>0</v>
      </c>
      <c r="AT246" s="33">
        <f ca="1">SUMIFS(Amount_TI,Location_TI,$A246,FundingSource_TI,AT$1)+SUMIFS(Amount_CS,Location_CS,$A246,Fundingsource_CS,AT$1)+SUMIFS(Amount_ETL,Location_ETL,$A246,FundingSource_ETL,AT$1)+SUMIFS(Amount_Other,Location_Other,$A246,FundingSource_Other,AT$1)+SUMIFS('CSW Programs'!$J$4:$J$500,'CSW Programs'!$D$4:$D$500,'Location Totals'!$A246,'CSW Programs'!$I$4:$I$500,'Location Totals'!$AT$1)</f>
        <v>0</v>
      </c>
      <c r="AU246" s="33">
        <f ca="1">SUMIFS(Amount_TI,Location_TI,$A246,FundingSource_TI,AU$1)+SUMIFS(Amount_CS,Location_CS,$A246,Fundingsource_CS,AU$1)+SUMIFS(Amount_ETL,Location_ETL,$A246,FundingSource_ETL,AU$1)+SUMIFS(Amount_Other,Location_Other,$A246,FundingSource_Other,AU$1)+SUMIFS('CSW Programs'!$J$4:$J$500,'CSW Programs'!$D$4:$D$500,'Location Totals'!$A246,'CSW Programs'!$I$4:$I$500,'Location Totals'!$AU$1)</f>
        <v>0</v>
      </c>
      <c r="AV246" s="33">
        <f ca="1">SUMIFS(Amount_TI,Location_TI,$A246,FundingSource_TI,AV$1)+SUMIFS(Amount_CS,Location_CS,$A246,Fundingsource_CS,AV$1)+SUMIFS(Amount_ETL,Location_ETL,$A246,FundingSource_ETL,AV$1)+SUMIFS(Amount_Other,Location_Other,$A246,FundingSource_Other,AV$1)+SUMIFS('CSW Programs'!$J$4:$J$500,'CSW Programs'!$D$4:$D$500,'Location Totals'!$A246,'CSW Programs'!$I$4:$I$500,'Location Totals'!$AV$1)</f>
        <v>0</v>
      </c>
      <c r="AW246" s="33"/>
      <c r="BR246" s="32">
        <v>245</v>
      </c>
      <c r="BT246" s="32">
        <v>245</v>
      </c>
    </row>
    <row r="247" spans="1:72" hidden="1" x14ac:dyDescent="0.2">
      <c r="A247" s="17" t="e">
        <f ca="1">IF('Cover Page'!$C$17&lt;&gt;"YES",IF(HLOOKUP($BZ$1,'District Label'!A:GR,BR247,FALSE)="","",(HLOOKUP($BZ$1,'District Label'!A:GR,BR247,FALSE))),OFFSET('BOCES SELECT'!$CH$4:$CH$402,,,COUNTIF('BOCES SELECT'!E:E,"&gt;0")))</f>
        <v>#N/A</v>
      </c>
      <c r="B247" s="33">
        <f t="shared" ca="1" si="100"/>
        <v>0</v>
      </c>
      <c r="C247" s="33">
        <f t="shared" ca="1" si="101"/>
        <v>0</v>
      </c>
      <c r="D247" s="33">
        <f t="shared" ca="1" si="116"/>
        <v>0</v>
      </c>
      <c r="E247" s="33">
        <f t="shared" ca="1" si="116"/>
        <v>0</v>
      </c>
      <c r="F247" s="33">
        <f t="shared" ca="1" si="116"/>
        <v>0</v>
      </c>
      <c r="G247" s="33">
        <f t="shared" ca="1" si="116"/>
        <v>0</v>
      </c>
      <c r="H247" s="33">
        <f t="shared" ca="1" si="113"/>
        <v>0</v>
      </c>
      <c r="I247" s="33">
        <f t="shared" ca="1" si="116"/>
        <v>0</v>
      </c>
      <c r="J247" s="50">
        <f t="shared" ca="1" si="102"/>
        <v>0</v>
      </c>
      <c r="K247" s="33">
        <f t="shared" ca="1" si="106"/>
        <v>0</v>
      </c>
      <c r="L247" s="33">
        <f t="shared" ca="1" si="103"/>
        <v>0</v>
      </c>
      <c r="M247" s="33">
        <f t="shared" ca="1" si="107"/>
        <v>0</v>
      </c>
      <c r="N247" s="33">
        <f t="shared" ca="1" si="104"/>
        <v>0</v>
      </c>
      <c r="O247" s="33">
        <f t="shared" ca="1" si="105"/>
        <v>0</v>
      </c>
      <c r="P247" s="33">
        <f t="shared" ca="1" si="123"/>
        <v>0</v>
      </c>
      <c r="Q247" s="33">
        <f t="shared" ca="1" si="123"/>
        <v>0</v>
      </c>
      <c r="R247" s="33">
        <f t="shared" ca="1" si="123"/>
        <v>0</v>
      </c>
      <c r="S247" s="33">
        <f t="shared" ca="1" si="123"/>
        <v>0</v>
      </c>
      <c r="T247" s="33">
        <f t="shared" ca="1" si="120"/>
        <v>0</v>
      </c>
      <c r="U247" s="33">
        <f t="shared" ca="1" si="120"/>
        <v>0</v>
      </c>
      <c r="V247" s="33">
        <f t="shared" ca="1" si="120"/>
        <v>0</v>
      </c>
      <c r="W247" s="33">
        <f t="shared" ca="1" si="120"/>
        <v>0</v>
      </c>
      <c r="X247" s="33">
        <f t="shared" ca="1" si="120"/>
        <v>0</v>
      </c>
      <c r="Y247" s="33">
        <f t="shared" ca="1" si="120"/>
        <v>0</v>
      </c>
      <c r="Z247" s="33">
        <f t="shared" ca="1" si="120"/>
        <v>0</v>
      </c>
      <c r="AA247" s="33">
        <f t="shared" ca="1" si="120"/>
        <v>0</v>
      </c>
      <c r="AB247" s="33">
        <f t="shared" ca="1" si="108"/>
        <v>0</v>
      </c>
      <c r="AC247" s="33">
        <f t="shared" ca="1" si="108"/>
        <v>0</v>
      </c>
      <c r="AD247" s="33">
        <f t="shared" ca="1" si="108"/>
        <v>0</v>
      </c>
      <c r="AE247" s="33">
        <f t="shared" ca="1" si="124"/>
        <v>0</v>
      </c>
      <c r="AF247" s="33">
        <f t="shared" ca="1" si="124"/>
        <v>0</v>
      </c>
      <c r="AG247" s="33">
        <f t="shared" ca="1" si="124"/>
        <v>0</v>
      </c>
      <c r="AH247" s="33">
        <f t="shared" ca="1" si="124"/>
        <v>0</v>
      </c>
      <c r="AI247" s="33">
        <f t="shared" ca="1" si="124"/>
        <v>0</v>
      </c>
      <c r="AJ247" s="33">
        <f t="shared" ca="1" si="124"/>
        <v>0</v>
      </c>
      <c r="AK247" s="33">
        <f t="shared" ca="1" si="124"/>
        <v>0</v>
      </c>
      <c r="AL247" s="33">
        <f t="shared" ca="1" si="124"/>
        <v>0</v>
      </c>
      <c r="AM247" s="33">
        <f t="shared" ca="1" si="124"/>
        <v>0</v>
      </c>
      <c r="AN247" s="33">
        <f t="shared" ca="1" si="124"/>
        <v>0</v>
      </c>
      <c r="AO247" s="33">
        <f t="shared" ca="1" si="125"/>
        <v>0</v>
      </c>
      <c r="AP247" s="33">
        <f t="shared" ca="1" si="125"/>
        <v>0</v>
      </c>
      <c r="AQ247" s="33">
        <f ca="1">SUMIFS(Amount_TI,Location_TI,$A247,FundingSource_TI,AQ$1)+SUMIFS(Amount_CS,Location_CS,$A247,Fundingsource_CS,AQ$1)+SUMIFS(Amount_ETL,Location_ETL,$A247,FundingSource_ETL,AQ$1)+SUMIFS(Amount_Other,Location_Other,$A247,FundingSource_Other,AQ$1)+SUMIFS('CSW Programs'!$J$4:$J$500,'CSW Programs'!$D$4:$D$500,'Location Totals'!$A247,'CSW Programs'!$I$4:$I$500,'School Mailing Address'!$Q$5)</f>
        <v>0</v>
      </c>
      <c r="AR247" s="33">
        <f ca="1">SUMIFS(Amount_TI,Location_TI,$A247,FundingSource_TI,AR$1)+SUMIFS(Amount_CS,Location_CS,$A247,Fundingsource_CS,AR$1)+SUMIFS(Amount_ETL,Location_ETL,$A247,FundingSource_ETL,AR$1)+SUMIFS(Amount_Other,Location_Other,$A247,FundingSource_Other,AR$1)+SUMIFS('CSW Programs'!$J$4:$J$500,'CSW Programs'!$D$4:$D$500,'Location Totals'!$A247,'CSW Programs'!$I$4:$I$500,'School Mailing Address'!$Q$6)</f>
        <v>0</v>
      </c>
      <c r="AS247" s="33">
        <f ca="1">SUMIFS(Amount_TI,Location_TI,$A247,FundingSource_TI,AS$1)+SUMIFS(Amount_CS,Location_CS,$A247,Fundingsource_CS,AS$1)+SUMIFS(Amount_ETL,Location_ETL,$A247,FundingSource_ETL,AS$1)+SUMIFS(Amount_Other,Location_Other,$A247,FundingSource_Other,AS$1)+SUMIFS('CSW Programs'!$J$4:$J$500,'CSW Programs'!$D$4:$D$500,'Location Totals'!$A247,'CSW Programs'!$I$4:$I$500,'School Mailing Address'!$Q$7)</f>
        <v>0</v>
      </c>
      <c r="AT247" s="33">
        <f ca="1">SUMIFS(Amount_TI,Location_TI,$A247,FundingSource_TI,AT$1)+SUMIFS(Amount_CS,Location_CS,$A247,Fundingsource_CS,AT$1)+SUMIFS(Amount_ETL,Location_ETL,$A247,FundingSource_ETL,AT$1)+SUMIFS(Amount_Other,Location_Other,$A247,FundingSource_Other,AT$1)+SUMIFS('CSW Programs'!$J$4:$J$500,'CSW Programs'!$D$4:$D$500,'Location Totals'!$A247,'CSW Programs'!$I$4:$I$500,'Location Totals'!$AT$1)</f>
        <v>0</v>
      </c>
      <c r="AU247" s="33">
        <f ca="1">SUMIFS(Amount_TI,Location_TI,$A247,FundingSource_TI,AU$1)+SUMIFS(Amount_CS,Location_CS,$A247,Fundingsource_CS,AU$1)+SUMIFS(Amount_ETL,Location_ETL,$A247,FundingSource_ETL,AU$1)+SUMIFS(Amount_Other,Location_Other,$A247,FundingSource_Other,AU$1)+SUMIFS('CSW Programs'!$J$4:$J$500,'CSW Programs'!$D$4:$D$500,'Location Totals'!$A247,'CSW Programs'!$I$4:$I$500,'Location Totals'!$AU$1)</f>
        <v>0</v>
      </c>
      <c r="AV247" s="33">
        <f ca="1">SUMIFS(Amount_TI,Location_TI,$A247,FundingSource_TI,AV$1)+SUMIFS(Amount_CS,Location_CS,$A247,Fundingsource_CS,AV$1)+SUMIFS(Amount_ETL,Location_ETL,$A247,FundingSource_ETL,AV$1)+SUMIFS(Amount_Other,Location_Other,$A247,FundingSource_Other,AV$1)+SUMIFS('CSW Programs'!$J$4:$J$500,'CSW Programs'!$D$4:$D$500,'Location Totals'!$A247,'CSW Programs'!$I$4:$I$500,'Location Totals'!$AV$1)</f>
        <v>0</v>
      </c>
      <c r="AW247" s="33"/>
      <c r="BR247" s="32">
        <v>246</v>
      </c>
      <c r="BT247" s="32">
        <v>246</v>
      </c>
    </row>
    <row r="248" spans="1:72" hidden="1" x14ac:dyDescent="0.2">
      <c r="A248" s="17" t="e">
        <f ca="1">IF('Cover Page'!$C$17&lt;&gt;"YES",IF(HLOOKUP($BZ$1,'District Label'!A:GR,BR248,FALSE)="","",(HLOOKUP($BZ$1,'District Label'!A:GR,BR248,FALSE))),OFFSET('BOCES SELECT'!$CH$4:$CH$402,,,COUNTIF('BOCES SELECT'!E:E,"&gt;0")))</f>
        <v>#N/A</v>
      </c>
      <c r="B248" s="33">
        <f t="shared" ca="1" si="100"/>
        <v>0</v>
      </c>
      <c r="C248" s="33">
        <f t="shared" ca="1" si="101"/>
        <v>0</v>
      </c>
      <c r="D248" s="33">
        <f t="shared" ca="1" si="116"/>
        <v>0</v>
      </c>
      <c r="E248" s="33">
        <f t="shared" ca="1" si="116"/>
        <v>0</v>
      </c>
      <c r="F248" s="33">
        <f t="shared" ca="1" si="116"/>
        <v>0</v>
      </c>
      <c r="G248" s="33">
        <f t="shared" ca="1" si="116"/>
        <v>0</v>
      </c>
      <c r="H248" s="33">
        <f t="shared" ca="1" si="113"/>
        <v>0</v>
      </c>
      <c r="I248" s="33">
        <f t="shared" ca="1" si="116"/>
        <v>0</v>
      </c>
      <c r="J248" s="50">
        <f t="shared" ca="1" si="102"/>
        <v>0</v>
      </c>
      <c r="K248" s="33">
        <f t="shared" ca="1" si="106"/>
        <v>0</v>
      </c>
      <c r="L248" s="33">
        <f t="shared" ca="1" si="103"/>
        <v>0</v>
      </c>
      <c r="M248" s="33">
        <f t="shared" ca="1" si="107"/>
        <v>0</v>
      </c>
      <c r="N248" s="33">
        <f t="shared" ca="1" si="104"/>
        <v>0</v>
      </c>
      <c r="O248" s="33">
        <f t="shared" ca="1" si="105"/>
        <v>0</v>
      </c>
      <c r="P248" s="33">
        <f t="shared" ca="1" si="123"/>
        <v>0</v>
      </c>
      <c r="Q248" s="33">
        <f t="shared" ca="1" si="123"/>
        <v>0</v>
      </c>
      <c r="R248" s="33">
        <f t="shared" ca="1" si="123"/>
        <v>0</v>
      </c>
      <c r="S248" s="33">
        <f t="shared" ca="1" si="123"/>
        <v>0</v>
      </c>
      <c r="T248" s="33">
        <f t="shared" ca="1" si="120"/>
        <v>0</v>
      </c>
      <c r="U248" s="33">
        <f t="shared" ca="1" si="120"/>
        <v>0</v>
      </c>
      <c r="V248" s="33">
        <f t="shared" ca="1" si="120"/>
        <v>0</v>
      </c>
      <c r="W248" s="33">
        <f t="shared" ca="1" si="120"/>
        <v>0</v>
      </c>
      <c r="X248" s="33">
        <f t="shared" ca="1" si="120"/>
        <v>0</v>
      </c>
      <c r="Y248" s="33">
        <f t="shared" ca="1" si="120"/>
        <v>0</v>
      </c>
      <c r="Z248" s="33">
        <f t="shared" ca="1" si="120"/>
        <v>0</v>
      </c>
      <c r="AA248" s="33">
        <f t="shared" ca="1" si="120"/>
        <v>0</v>
      </c>
      <c r="AB248" s="33">
        <f t="shared" ca="1" si="108"/>
        <v>0</v>
      </c>
      <c r="AC248" s="33">
        <f t="shared" ca="1" si="108"/>
        <v>0</v>
      </c>
      <c r="AD248" s="33">
        <f t="shared" ca="1" si="108"/>
        <v>0</v>
      </c>
      <c r="AE248" s="33">
        <f t="shared" ca="1" si="124"/>
        <v>0</v>
      </c>
      <c r="AF248" s="33">
        <f t="shared" ca="1" si="124"/>
        <v>0</v>
      </c>
      <c r="AG248" s="33">
        <f t="shared" ca="1" si="124"/>
        <v>0</v>
      </c>
      <c r="AH248" s="33">
        <f t="shared" ca="1" si="124"/>
        <v>0</v>
      </c>
      <c r="AI248" s="33">
        <f t="shared" ca="1" si="124"/>
        <v>0</v>
      </c>
      <c r="AJ248" s="33">
        <f t="shared" ca="1" si="124"/>
        <v>0</v>
      </c>
      <c r="AK248" s="33">
        <f t="shared" ca="1" si="124"/>
        <v>0</v>
      </c>
      <c r="AL248" s="33">
        <f t="shared" ca="1" si="124"/>
        <v>0</v>
      </c>
      <c r="AM248" s="33">
        <f t="shared" ca="1" si="124"/>
        <v>0</v>
      </c>
      <c r="AN248" s="33">
        <f t="shared" ca="1" si="124"/>
        <v>0</v>
      </c>
      <c r="AO248" s="33">
        <f t="shared" ca="1" si="125"/>
        <v>0</v>
      </c>
      <c r="AP248" s="33">
        <f t="shared" ca="1" si="125"/>
        <v>0</v>
      </c>
      <c r="AQ248" s="33">
        <f ca="1">SUMIFS(Amount_TI,Location_TI,$A248,FundingSource_TI,AQ$1)+SUMIFS(Amount_CS,Location_CS,$A248,Fundingsource_CS,AQ$1)+SUMIFS(Amount_ETL,Location_ETL,$A248,FundingSource_ETL,AQ$1)+SUMIFS(Amount_Other,Location_Other,$A248,FundingSource_Other,AQ$1)+SUMIFS('CSW Programs'!$J$4:$J$500,'CSW Programs'!$D$4:$D$500,'Location Totals'!$A248,'CSW Programs'!$I$4:$I$500,'School Mailing Address'!$Q$5)</f>
        <v>0</v>
      </c>
      <c r="AR248" s="33">
        <f ca="1">SUMIFS(Amount_TI,Location_TI,$A248,FundingSource_TI,AR$1)+SUMIFS(Amount_CS,Location_CS,$A248,Fundingsource_CS,AR$1)+SUMIFS(Amount_ETL,Location_ETL,$A248,FundingSource_ETL,AR$1)+SUMIFS(Amount_Other,Location_Other,$A248,FundingSource_Other,AR$1)+SUMIFS('CSW Programs'!$J$4:$J$500,'CSW Programs'!$D$4:$D$500,'Location Totals'!$A248,'CSW Programs'!$I$4:$I$500,'School Mailing Address'!$Q$6)</f>
        <v>0</v>
      </c>
      <c r="AS248" s="33">
        <f ca="1">SUMIFS(Amount_TI,Location_TI,$A248,FundingSource_TI,AS$1)+SUMIFS(Amount_CS,Location_CS,$A248,Fundingsource_CS,AS$1)+SUMIFS(Amount_ETL,Location_ETL,$A248,FundingSource_ETL,AS$1)+SUMIFS(Amount_Other,Location_Other,$A248,FundingSource_Other,AS$1)+SUMIFS('CSW Programs'!$J$4:$J$500,'CSW Programs'!$D$4:$D$500,'Location Totals'!$A248,'CSW Programs'!$I$4:$I$500,'School Mailing Address'!$Q$7)</f>
        <v>0</v>
      </c>
      <c r="AT248" s="33">
        <f ca="1">SUMIFS(Amount_TI,Location_TI,$A248,FundingSource_TI,AT$1)+SUMIFS(Amount_CS,Location_CS,$A248,Fundingsource_CS,AT$1)+SUMIFS(Amount_ETL,Location_ETL,$A248,FundingSource_ETL,AT$1)+SUMIFS(Amount_Other,Location_Other,$A248,FundingSource_Other,AT$1)+SUMIFS('CSW Programs'!$J$4:$J$500,'CSW Programs'!$D$4:$D$500,'Location Totals'!$A248,'CSW Programs'!$I$4:$I$500,'Location Totals'!$AT$1)</f>
        <v>0</v>
      </c>
      <c r="AU248" s="33">
        <f ca="1">SUMIFS(Amount_TI,Location_TI,$A248,FundingSource_TI,AU$1)+SUMIFS(Amount_CS,Location_CS,$A248,Fundingsource_CS,AU$1)+SUMIFS(Amount_ETL,Location_ETL,$A248,FundingSource_ETL,AU$1)+SUMIFS(Amount_Other,Location_Other,$A248,FundingSource_Other,AU$1)+SUMIFS('CSW Programs'!$J$4:$J$500,'CSW Programs'!$D$4:$D$500,'Location Totals'!$A248,'CSW Programs'!$I$4:$I$500,'Location Totals'!$AU$1)</f>
        <v>0</v>
      </c>
      <c r="AV248" s="33">
        <f ca="1">SUMIFS(Amount_TI,Location_TI,$A248,FundingSource_TI,AV$1)+SUMIFS(Amount_CS,Location_CS,$A248,Fundingsource_CS,AV$1)+SUMIFS(Amount_ETL,Location_ETL,$A248,FundingSource_ETL,AV$1)+SUMIFS(Amount_Other,Location_Other,$A248,FundingSource_Other,AV$1)+SUMIFS('CSW Programs'!$J$4:$J$500,'CSW Programs'!$D$4:$D$500,'Location Totals'!$A248,'CSW Programs'!$I$4:$I$500,'Location Totals'!$AV$1)</f>
        <v>0</v>
      </c>
      <c r="AW248" s="33"/>
      <c r="BR248" s="32">
        <v>247</v>
      </c>
      <c r="BT248" s="32">
        <v>247</v>
      </c>
    </row>
    <row r="249" spans="1:72" hidden="1" x14ac:dyDescent="0.2">
      <c r="A249" s="17" t="e">
        <f ca="1">IF('Cover Page'!$C$17&lt;&gt;"YES",IF(HLOOKUP($BZ$1,'District Label'!A:GR,BR249,FALSE)="","",(HLOOKUP($BZ$1,'District Label'!A:GR,BR249,FALSE))),OFFSET('BOCES SELECT'!$CH$4:$CH$402,,,COUNTIF('BOCES SELECT'!E:E,"&gt;0")))</f>
        <v>#N/A</v>
      </c>
      <c r="B249" s="33">
        <f t="shared" ca="1" si="100"/>
        <v>0</v>
      </c>
      <c r="C249" s="33">
        <f t="shared" ca="1" si="101"/>
        <v>0</v>
      </c>
      <c r="D249" s="33">
        <f t="shared" ca="1" si="116"/>
        <v>0</v>
      </c>
      <c r="E249" s="33">
        <f t="shared" ca="1" si="116"/>
        <v>0</v>
      </c>
      <c r="F249" s="33">
        <f t="shared" ca="1" si="116"/>
        <v>0</v>
      </c>
      <c r="G249" s="33">
        <f t="shared" ca="1" si="116"/>
        <v>0</v>
      </c>
      <c r="H249" s="33">
        <f t="shared" ca="1" si="113"/>
        <v>0</v>
      </c>
      <c r="I249" s="33">
        <f t="shared" ca="1" si="116"/>
        <v>0</v>
      </c>
      <c r="J249" s="50">
        <f t="shared" ca="1" si="102"/>
        <v>0</v>
      </c>
      <c r="K249" s="33">
        <f t="shared" ca="1" si="106"/>
        <v>0</v>
      </c>
      <c r="L249" s="33">
        <f t="shared" ca="1" si="103"/>
        <v>0</v>
      </c>
      <c r="M249" s="33">
        <f t="shared" ca="1" si="107"/>
        <v>0</v>
      </c>
      <c r="N249" s="33">
        <f t="shared" ca="1" si="104"/>
        <v>0</v>
      </c>
      <c r="O249" s="33">
        <f t="shared" ca="1" si="105"/>
        <v>0</v>
      </c>
      <c r="P249" s="33">
        <f t="shared" ca="1" si="123"/>
        <v>0</v>
      </c>
      <c r="Q249" s="33">
        <f t="shared" ca="1" si="123"/>
        <v>0</v>
      </c>
      <c r="R249" s="33">
        <f t="shared" ca="1" si="123"/>
        <v>0</v>
      </c>
      <c r="S249" s="33">
        <f t="shared" ca="1" si="123"/>
        <v>0</v>
      </c>
      <c r="T249" s="33">
        <f t="shared" ca="1" si="120"/>
        <v>0</v>
      </c>
      <c r="U249" s="33">
        <f t="shared" ca="1" si="120"/>
        <v>0</v>
      </c>
      <c r="V249" s="33">
        <f t="shared" ca="1" si="120"/>
        <v>0</v>
      </c>
      <c r="W249" s="33">
        <f t="shared" ca="1" si="120"/>
        <v>0</v>
      </c>
      <c r="X249" s="33">
        <f t="shared" ca="1" si="120"/>
        <v>0</v>
      </c>
      <c r="Y249" s="33">
        <f t="shared" ca="1" si="120"/>
        <v>0</v>
      </c>
      <c r="Z249" s="33">
        <f t="shared" ca="1" si="120"/>
        <v>0</v>
      </c>
      <c r="AA249" s="33">
        <f t="shared" ca="1" si="120"/>
        <v>0</v>
      </c>
      <c r="AB249" s="33">
        <f t="shared" ca="1" si="108"/>
        <v>0</v>
      </c>
      <c r="AC249" s="33">
        <f t="shared" ca="1" si="108"/>
        <v>0</v>
      </c>
      <c r="AD249" s="33">
        <f t="shared" ca="1" si="108"/>
        <v>0</v>
      </c>
      <c r="AE249" s="33">
        <f t="shared" ca="1" si="124"/>
        <v>0</v>
      </c>
      <c r="AF249" s="33">
        <f t="shared" ca="1" si="124"/>
        <v>0</v>
      </c>
      <c r="AG249" s="33">
        <f t="shared" ca="1" si="124"/>
        <v>0</v>
      </c>
      <c r="AH249" s="33">
        <f t="shared" ca="1" si="124"/>
        <v>0</v>
      </c>
      <c r="AI249" s="33">
        <f t="shared" ca="1" si="124"/>
        <v>0</v>
      </c>
      <c r="AJ249" s="33">
        <f t="shared" ca="1" si="124"/>
        <v>0</v>
      </c>
      <c r="AK249" s="33">
        <f t="shared" ca="1" si="124"/>
        <v>0</v>
      </c>
      <c r="AL249" s="33">
        <f t="shared" ca="1" si="124"/>
        <v>0</v>
      </c>
      <c r="AM249" s="33">
        <f t="shared" ca="1" si="124"/>
        <v>0</v>
      </c>
      <c r="AN249" s="33">
        <f t="shared" ca="1" si="124"/>
        <v>0</v>
      </c>
      <c r="AO249" s="33">
        <f t="shared" ca="1" si="125"/>
        <v>0</v>
      </c>
      <c r="AP249" s="33">
        <f t="shared" ca="1" si="125"/>
        <v>0</v>
      </c>
      <c r="AQ249" s="33">
        <f ca="1">SUMIFS(Amount_TI,Location_TI,$A249,FundingSource_TI,AQ$1)+SUMIFS(Amount_CS,Location_CS,$A249,Fundingsource_CS,AQ$1)+SUMIFS(Amount_ETL,Location_ETL,$A249,FundingSource_ETL,AQ$1)+SUMIFS(Amount_Other,Location_Other,$A249,FundingSource_Other,AQ$1)+SUMIFS('CSW Programs'!$J$4:$J$500,'CSW Programs'!$D$4:$D$500,'Location Totals'!$A249,'CSW Programs'!$I$4:$I$500,'School Mailing Address'!$Q$5)</f>
        <v>0</v>
      </c>
      <c r="AR249" s="33">
        <f ca="1">SUMIFS(Amount_TI,Location_TI,$A249,FundingSource_TI,AR$1)+SUMIFS(Amount_CS,Location_CS,$A249,Fundingsource_CS,AR$1)+SUMIFS(Amount_ETL,Location_ETL,$A249,FundingSource_ETL,AR$1)+SUMIFS(Amount_Other,Location_Other,$A249,FundingSource_Other,AR$1)+SUMIFS('CSW Programs'!$J$4:$J$500,'CSW Programs'!$D$4:$D$500,'Location Totals'!$A249,'CSW Programs'!$I$4:$I$500,'School Mailing Address'!$Q$6)</f>
        <v>0</v>
      </c>
      <c r="AS249" s="33">
        <f ca="1">SUMIFS(Amount_TI,Location_TI,$A249,FundingSource_TI,AS$1)+SUMIFS(Amount_CS,Location_CS,$A249,Fundingsource_CS,AS$1)+SUMIFS(Amount_ETL,Location_ETL,$A249,FundingSource_ETL,AS$1)+SUMIFS(Amount_Other,Location_Other,$A249,FundingSource_Other,AS$1)+SUMIFS('CSW Programs'!$J$4:$J$500,'CSW Programs'!$D$4:$D$500,'Location Totals'!$A249,'CSW Programs'!$I$4:$I$500,'School Mailing Address'!$Q$7)</f>
        <v>0</v>
      </c>
      <c r="AT249" s="33">
        <f ca="1">SUMIFS(Amount_TI,Location_TI,$A249,FundingSource_TI,AT$1)+SUMIFS(Amount_CS,Location_CS,$A249,Fundingsource_CS,AT$1)+SUMIFS(Amount_ETL,Location_ETL,$A249,FundingSource_ETL,AT$1)+SUMIFS(Amount_Other,Location_Other,$A249,FundingSource_Other,AT$1)+SUMIFS('CSW Programs'!$J$4:$J$500,'CSW Programs'!$D$4:$D$500,'Location Totals'!$A249,'CSW Programs'!$I$4:$I$500,'Location Totals'!$AT$1)</f>
        <v>0</v>
      </c>
      <c r="AU249" s="33">
        <f ca="1">SUMIFS(Amount_TI,Location_TI,$A249,FundingSource_TI,AU$1)+SUMIFS(Amount_CS,Location_CS,$A249,Fundingsource_CS,AU$1)+SUMIFS(Amount_ETL,Location_ETL,$A249,FundingSource_ETL,AU$1)+SUMIFS(Amount_Other,Location_Other,$A249,FundingSource_Other,AU$1)+SUMIFS('CSW Programs'!$J$4:$J$500,'CSW Programs'!$D$4:$D$500,'Location Totals'!$A249,'CSW Programs'!$I$4:$I$500,'Location Totals'!$AU$1)</f>
        <v>0</v>
      </c>
      <c r="AV249" s="33">
        <f ca="1">SUMIFS(Amount_TI,Location_TI,$A249,FundingSource_TI,AV$1)+SUMIFS(Amount_CS,Location_CS,$A249,Fundingsource_CS,AV$1)+SUMIFS(Amount_ETL,Location_ETL,$A249,FundingSource_ETL,AV$1)+SUMIFS(Amount_Other,Location_Other,$A249,FundingSource_Other,AV$1)+SUMIFS('CSW Programs'!$J$4:$J$500,'CSW Programs'!$D$4:$D$500,'Location Totals'!$A249,'CSW Programs'!$I$4:$I$500,'Location Totals'!$AV$1)</f>
        <v>0</v>
      </c>
      <c r="AW249" s="33"/>
      <c r="BR249" s="32">
        <v>248</v>
      </c>
      <c r="BT249" s="32">
        <v>248</v>
      </c>
    </row>
    <row r="250" spans="1:72" hidden="1" x14ac:dyDescent="0.2">
      <c r="A250" s="17" t="e">
        <f ca="1">IF('Cover Page'!$C$17&lt;&gt;"YES",IF(HLOOKUP($BZ$1,'District Label'!A:GR,BR250,FALSE)="","",(HLOOKUP($BZ$1,'District Label'!A:GR,BR250,FALSE))),OFFSET('BOCES SELECT'!$CH$4:$CH$402,,,COUNTIF('BOCES SELECT'!E:E,"&gt;0")))</f>
        <v>#N/A</v>
      </c>
      <c r="B250" s="33">
        <f t="shared" ca="1" si="100"/>
        <v>0</v>
      </c>
      <c r="C250" s="33">
        <f t="shared" ca="1" si="101"/>
        <v>0</v>
      </c>
      <c r="D250" s="33">
        <f t="shared" ca="1" si="116"/>
        <v>0</v>
      </c>
      <c r="E250" s="33">
        <f t="shared" ca="1" si="116"/>
        <v>0</v>
      </c>
      <c r="F250" s="33">
        <f t="shared" ca="1" si="116"/>
        <v>0</v>
      </c>
      <c r="G250" s="33">
        <f t="shared" ca="1" si="116"/>
        <v>0</v>
      </c>
      <c r="H250" s="33">
        <f t="shared" ca="1" si="113"/>
        <v>0</v>
      </c>
      <c r="I250" s="33">
        <f t="shared" ca="1" si="116"/>
        <v>0</v>
      </c>
      <c r="J250" s="50">
        <f t="shared" ca="1" si="102"/>
        <v>0</v>
      </c>
      <c r="K250" s="33">
        <f t="shared" ca="1" si="106"/>
        <v>0</v>
      </c>
      <c r="L250" s="33">
        <f t="shared" ca="1" si="103"/>
        <v>0</v>
      </c>
      <c r="M250" s="33">
        <f t="shared" ca="1" si="107"/>
        <v>0</v>
      </c>
      <c r="N250" s="33">
        <f t="shared" ca="1" si="104"/>
        <v>0</v>
      </c>
      <c r="O250" s="33">
        <f t="shared" ca="1" si="105"/>
        <v>0</v>
      </c>
      <c r="P250" s="33">
        <f t="shared" ca="1" si="123"/>
        <v>0</v>
      </c>
      <c r="Q250" s="33">
        <f t="shared" ca="1" si="123"/>
        <v>0</v>
      </c>
      <c r="R250" s="33">
        <f t="shared" ca="1" si="123"/>
        <v>0</v>
      </c>
      <c r="S250" s="33">
        <f t="shared" ca="1" si="123"/>
        <v>0</v>
      </c>
      <c r="T250" s="33">
        <f t="shared" ca="1" si="120"/>
        <v>0</v>
      </c>
      <c r="U250" s="33">
        <f t="shared" ca="1" si="120"/>
        <v>0</v>
      </c>
      <c r="V250" s="33">
        <f t="shared" ca="1" si="120"/>
        <v>0</v>
      </c>
      <c r="W250" s="33">
        <f t="shared" ca="1" si="120"/>
        <v>0</v>
      </c>
      <c r="X250" s="33">
        <f t="shared" ca="1" si="120"/>
        <v>0</v>
      </c>
      <c r="Y250" s="33">
        <f t="shared" ca="1" si="120"/>
        <v>0</v>
      </c>
      <c r="Z250" s="33">
        <f t="shared" ca="1" si="120"/>
        <v>0</v>
      </c>
      <c r="AA250" s="33">
        <f t="shared" ca="1" si="120"/>
        <v>0</v>
      </c>
      <c r="AB250" s="33">
        <f t="shared" ca="1" si="108"/>
        <v>0</v>
      </c>
      <c r="AC250" s="33">
        <f t="shared" ca="1" si="108"/>
        <v>0</v>
      </c>
      <c r="AD250" s="33">
        <f t="shared" ca="1" si="108"/>
        <v>0</v>
      </c>
      <c r="AE250" s="33">
        <f t="shared" ca="1" si="124"/>
        <v>0</v>
      </c>
      <c r="AF250" s="33">
        <f t="shared" ca="1" si="124"/>
        <v>0</v>
      </c>
      <c r="AG250" s="33">
        <f t="shared" ca="1" si="124"/>
        <v>0</v>
      </c>
      <c r="AH250" s="33">
        <f t="shared" ca="1" si="124"/>
        <v>0</v>
      </c>
      <c r="AI250" s="33">
        <f t="shared" ca="1" si="124"/>
        <v>0</v>
      </c>
      <c r="AJ250" s="33">
        <f t="shared" ca="1" si="124"/>
        <v>0</v>
      </c>
      <c r="AK250" s="33">
        <f t="shared" ca="1" si="124"/>
        <v>0</v>
      </c>
      <c r="AL250" s="33">
        <f t="shared" ca="1" si="124"/>
        <v>0</v>
      </c>
      <c r="AM250" s="33">
        <f t="shared" ca="1" si="124"/>
        <v>0</v>
      </c>
      <c r="AN250" s="33">
        <f t="shared" ca="1" si="124"/>
        <v>0</v>
      </c>
      <c r="AO250" s="33">
        <f t="shared" ca="1" si="125"/>
        <v>0</v>
      </c>
      <c r="AP250" s="33">
        <f t="shared" ca="1" si="125"/>
        <v>0</v>
      </c>
      <c r="AQ250" s="33">
        <f ca="1">SUMIFS(Amount_TI,Location_TI,$A250,FundingSource_TI,AQ$1)+SUMIFS(Amount_CS,Location_CS,$A250,Fundingsource_CS,AQ$1)+SUMIFS(Amount_ETL,Location_ETL,$A250,FundingSource_ETL,AQ$1)+SUMIFS(Amount_Other,Location_Other,$A250,FundingSource_Other,AQ$1)+SUMIFS('CSW Programs'!$J$4:$J$500,'CSW Programs'!$D$4:$D$500,'Location Totals'!$A250,'CSW Programs'!$I$4:$I$500,'School Mailing Address'!$Q$5)</f>
        <v>0</v>
      </c>
      <c r="AR250" s="33">
        <f ca="1">SUMIFS(Amount_TI,Location_TI,$A250,FundingSource_TI,AR$1)+SUMIFS(Amount_CS,Location_CS,$A250,Fundingsource_CS,AR$1)+SUMIFS(Amount_ETL,Location_ETL,$A250,FundingSource_ETL,AR$1)+SUMIFS(Amount_Other,Location_Other,$A250,FundingSource_Other,AR$1)+SUMIFS('CSW Programs'!$J$4:$J$500,'CSW Programs'!$D$4:$D$500,'Location Totals'!$A250,'CSW Programs'!$I$4:$I$500,'School Mailing Address'!$Q$6)</f>
        <v>0</v>
      </c>
      <c r="AS250" s="33">
        <f ca="1">SUMIFS(Amount_TI,Location_TI,$A250,FundingSource_TI,AS$1)+SUMIFS(Amount_CS,Location_CS,$A250,Fundingsource_CS,AS$1)+SUMIFS(Amount_ETL,Location_ETL,$A250,FundingSource_ETL,AS$1)+SUMIFS(Amount_Other,Location_Other,$A250,FundingSource_Other,AS$1)+SUMIFS('CSW Programs'!$J$4:$J$500,'CSW Programs'!$D$4:$D$500,'Location Totals'!$A250,'CSW Programs'!$I$4:$I$500,'School Mailing Address'!$Q$7)</f>
        <v>0</v>
      </c>
      <c r="AT250" s="33">
        <f ca="1">SUMIFS(Amount_TI,Location_TI,$A250,FundingSource_TI,AT$1)+SUMIFS(Amount_CS,Location_CS,$A250,Fundingsource_CS,AT$1)+SUMIFS(Amount_ETL,Location_ETL,$A250,FundingSource_ETL,AT$1)+SUMIFS(Amount_Other,Location_Other,$A250,FundingSource_Other,AT$1)+SUMIFS('CSW Programs'!$J$4:$J$500,'CSW Programs'!$D$4:$D$500,'Location Totals'!$A250,'CSW Programs'!$I$4:$I$500,'Location Totals'!$AT$1)</f>
        <v>0</v>
      </c>
      <c r="AU250" s="33">
        <f ca="1">SUMIFS(Amount_TI,Location_TI,$A250,FundingSource_TI,AU$1)+SUMIFS(Amount_CS,Location_CS,$A250,Fundingsource_CS,AU$1)+SUMIFS(Amount_ETL,Location_ETL,$A250,FundingSource_ETL,AU$1)+SUMIFS(Amount_Other,Location_Other,$A250,FundingSource_Other,AU$1)+SUMIFS('CSW Programs'!$J$4:$J$500,'CSW Programs'!$D$4:$D$500,'Location Totals'!$A250,'CSW Programs'!$I$4:$I$500,'Location Totals'!$AU$1)</f>
        <v>0</v>
      </c>
      <c r="AV250" s="33">
        <f ca="1">SUMIFS(Amount_TI,Location_TI,$A250,FundingSource_TI,AV$1)+SUMIFS(Amount_CS,Location_CS,$A250,Fundingsource_CS,AV$1)+SUMIFS(Amount_ETL,Location_ETL,$A250,FundingSource_ETL,AV$1)+SUMIFS(Amount_Other,Location_Other,$A250,FundingSource_Other,AV$1)+SUMIFS('CSW Programs'!$J$4:$J$500,'CSW Programs'!$D$4:$D$500,'Location Totals'!$A250,'CSW Programs'!$I$4:$I$500,'Location Totals'!$AV$1)</f>
        <v>0</v>
      </c>
      <c r="AW250" s="33"/>
      <c r="BR250" s="32">
        <v>249</v>
      </c>
      <c r="BT250" s="32">
        <v>249</v>
      </c>
    </row>
    <row r="251" spans="1:72" hidden="1" x14ac:dyDescent="0.2">
      <c r="A251" s="17" t="e">
        <f ca="1">IF('Cover Page'!$C$17&lt;&gt;"YES",IF(HLOOKUP($BZ$1,'District Label'!A:GR,BR251,FALSE)="","",(HLOOKUP($BZ$1,'District Label'!A:GR,BR251,FALSE))),OFFSET('BOCES SELECT'!$CH$4:$CH$402,,,COUNTIF('BOCES SELECT'!E:E,"&gt;0")))</f>
        <v>#N/A</v>
      </c>
      <c r="B251" s="33">
        <f t="shared" ca="1" si="100"/>
        <v>0</v>
      </c>
      <c r="C251" s="33">
        <f t="shared" ca="1" si="101"/>
        <v>0</v>
      </c>
      <c r="D251" s="33">
        <f t="shared" ca="1" si="116"/>
        <v>0</v>
      </c>
      <c r="E251" s="33">
        <f t="shared" ca="1" si="116"/>
        <v>0</v>
      </c>
      <c r="F251" s="33">
        <f t="shared" ca="1" si="116"/>
        <v>0</v>
      </c>
      <c r="G251" s="33">
        <f t="shared" ca="1" si="116"/>
        <v>0</v>
      </c>
      <c r="H251" s="33">
        <f t="shared" ca="1" si="113"/>
        <v>0</v>
      </c>
      <c r="I251" s="33">
        <f t="shared" ca="1" si="116"/>
        <v>0</v>
      </c>
      <c r="J251" s="50">
        <f t="shared" ca="1" si="102"/>
        <v>0</v>
      </c>
      <c r="K251" s="33">
        <f t="shared" ca="1" si="106"/>
        <v>0</v>
      </c>
      <c r="L251" s="33">
        <f t="shared" ca="1" si="103"/>
        <v>0</v>
      </c>
      <c r="M251" s="33">
        <f t="shared" ca="1" si="107"/>
        <v>0</v>
      </c>
      <c r="N251" s="33">
        <f t="shared" ca="1" si="104"/>
        <v>0</v>
      </c>
      <c r="O251" s="33">
        <f t="shared" ca="1" si="105"/>
        <v>0</v>
      </c>
      <c r="P251" s="33">
        <f t="shared" ca="1" si="123"/>
        <v>0</v>
      </c>
      <c r="Q251" s="33">
        <f t="shared" ca="1" si="123"/>
        <v>0</v>
      </c>
      <c r="R251" s="33">
        <f t="shared" ca="1" si="123"/>
        <v>0</v>
      </c>
      <c r="S251" s="33">
        <f t="shared" ca="1" si="123"/>
        <v>0</v>
      </c>
      <c r="T251" s="33">
        <f t="shared" ca="1" si="120"/>
        <v>0</v>
      </c>
      <c r="U251" s="33">
        <f t="shared" ca="1" si="120"/>
        <v>0</v>
      </c>
      <c r="V251" s="33">
        <f t="shared" ca="1" si="120"/>
        <v>0</v>
      </c>
      <c r="W251" s="33">
        <f t="shared" ca="1" si="120"/>
        <v>0</v>
      </c>
      <c r="X251" s="33">
        <f t="shared" ca="1" si="120"/>
        <v>0</v>
      </c>
      <c r="Y251" s="33">
        <f t="shared" ca="1" si="120"/>
        <v>0</v>
      </c>
      <c r="Z251" s="33">
        <f t="shared" ca="1" si="120"/>
        <v>0</v>
      </c>
      <c r="AA251" s="33">
        <f t="shared" ca="1" si="120"/>
        <v>0</v>
      </c>
      <c r="AB251" s="33">
        <f t="shared" ca="1" si="108"/>
        <v>0</v>
      </c>
      <c r="AC251" s="33">
        <f t="shared" ca="1" si="108"/>
        <v>0</v>
      </c>
      <c r="AD251" s="33">
        <f t="shared" ca="1" si="108"/>
        <v>0</v>
      </c>
      <c r="AE251" s="33">
        <f t="shared" ca="1" si="124"/>
        <v>0</v>
      </c>
      <c r="AF251" s="33">
        <f t="shared" ca="1" si="124"/>
        <v>0</v>
      </c>
      <c r="AG251" s="33">
        <f t="shared" ca="1" si="124"/>
        <v>0</v>
      </c>
      <c r="AH251" s="33">
        <f t="shared" ca="1" si="124"/>
        <v>0</v>
      </c>
      <c r="AI251" s="33">
        <f t="shared" ca="1" si="124"/>
        <v>0</v>
      </c>
      <c r="AJ251" s="33">
        <f t="shared" ca="1" si="124"/>
        <v>0</v>
      </c>
      <c r="AK251" s="33">
        <f t="shared" ca="1" si="124"/>
        <v>0</v>
      </c>
      <c r="AL251" s="33">
        <f t="shared" ca="1" si="124"/>
        <v>0</v>
      </c>
      <c r="AM251" s="33">
        <f t="shared" ca="1" si="124"/>
        <v>0</v>
      </c>
      <c r="AN251" s="33">
        <f t="shared" ca="1" si="124"/>
        <v>0</v>
      </c>
      <c r="AO251" s="33">
        <f t="shared" ca="1" si="125"/>
        <v>0</v>
      </c>
      <c r="AP251" s="33">
        <f t="shared" ca="1" si="125"/>
        <v>0</v>
      </c>
      <c r="AQ251" s="33">
        <f ca="1">SUMIFS(Amount_TI,Location_TI,$A251,FundingSource_TI,AQ$1)+SUMIFS(Amount_CS,Location_CS,$A251,Fundingsource_CS,AQ$1)+SUMIFS(Amount_ETL,Location_ETL,$A251,FundingSource_ETL,AQ$1)+SUMIFS(Amount_Other,Location_Other,$A251,FundingSource_Other,AQ$1)+SUMIFS('CSW Programs'!$J$4:$J$500,'CSW Programs'!$D$4:$D$500,'Location Totals'!$A251,'CSW Programs'!$I$4:$I$500,'School Mailing Address'!$Q$5)</f>
        <v>0</v>
      </c>
      <c r="AR251" s="33">
        <f ca="1">SUMIFS(Amount_TI,Location_TI,$A251,FundingSource_TI,AR$1)+SUMIFS(Amount_CS,Location_CS,$A251,Fundingsource_CS,AR$1)+SUMIFS(Amount_ETL,Location_ETL,$A251,FundingSource_ETL,AR$1)+SUMIFS(Amount_Other,Location_Other,$A251,FundingSource_Other,AR$1)+SUMIFS('CSW Programs'!$J$4:$J$500,'CSW Programs'!$D$4:$D$500,'Location Totals'!$A251,'CSW Programs'!$I$4:$I$500,'School Mailing Address'!$Q$6)</f>
        <v>0</v>
      </c>
      <c r="AS251" s="33">
        <f ca="1">SUMIFS(Amount_TI,Location_TI,$A251,FundingSource_TI,AS$1)+SUMIFS(Amount_CS,Location_CS,$A251,Fundingsource_CS,AS$1)+SUMIFS(Amount_ETL,Location_ETL,$A251,FundingSource_ETL,AS$1)+SUMIFS(Amount_Other,Location_Other,$A251,FundingSource_Other,AS$1)+SUMIFS('CSW Programs'!$J$4:$J$500,'CSW Programs'!$D$4:$D$500,'Location Totals'!$A251,'CSW Programs'!$I$4:$I$500,'School Mailing Address'!$Q$7)</f>
        <v>0</v>
      </c>
      <c r="AT251" s="33">
        <f ca="1">SUMIFS(Amount_TI,Location_TI,$A251,FundingSource_TI,AT$1)+SUMIFS(Amount_CS,Location_CS,$A251,Fundingsource_CS,AT$1)+SUMIFS(Amount_ETL,Location_ETL,$A251,FundingSource_ETL,AT$1)+SUMIFS(Amount_Other,Location_Other,$A251,FundingSource_Other,AT$1)+SUMIFS('CSW Programs'!$J$4:$J$500,'CSW Programs'!$D$4:$D$500,'Location Totals'!$A251,'CSW Programs'!$I$4:$I$500,'Location Totals'!$AT$1)</f>
        <v>0</v>
      </c>
      <c r="AU251" s="33">
        <f ca="1">SUMIFS(Amount_TI,Location_TI,$A251,FundingSource_TI,AU$1)+SUMIFS(Amount_CS,Location_CS,$A251,Fundingsource_CS,AU$1)+SUMIFS(Amount_ETL,Location_ETL,$A251,FundingSource_ETL,AU$1)+SUMIFS(Amount_Other,Location_Other,$A251,FundingSource_Other,AU$1)+SUMIFS('CSW Programs'!$J$4:$J$500,'CSW Programs'!$D$4:$D$500,'Location Totals'!$A251,'CSW Programs'!$I$4:$I$500,'Location Totals'!$AU$1)</f>
        <v>0</v>
      </c>
      <c r="AV251" s="33">
        <f ca="1">SUMIFS(Amount_TI,Location_TI,$A251,FundingSource_TI,AV$1)+SUMIFS(Amount_CS,Location_CS,$A251,Fundingsource_CS,AV$1)+SUMIFS(Amount_ETL,Location_ETL,$A251,FundingSource_ETL,AV$1)+SUMIFS(Amount_Other,Location_Other,$A251,FundingSource_Other,AV$1)+SUMIFS('CSW Programs'!$J$4:$J$500,'CSW Programs'!$D$4:$D$500,'Location Totals'!$A251,'CSW Programs'!$I$4:$I$500,'Location Totals'!$AV$1)</f>
        <v>0</v>
      </c>
      <c r="AW251" s="33"/>
      <c r="BR251" s="32">
        <v>250</v>
      </c>
      <c r="BT251" s="32">
        <v>250</v>
      </c>
    </row>
    <row r="252" spans="1:72" hidden="1" x14ac:dyDescent="0.2">
      <c r="A252" s="17" t="e">
        <f ca="1">IF('Cover Page'!$C$17&lt;&gt;"YES",IF(HLOOKUP($BZ$1,'District Label'!A:GR,BR252,FALSE)="","",(HLOOKUP($BZ$1,'District Label'!A:GR,BR252,FALSE))),OFFSET('BOCES SELECT'!$CH$4:$CH$402,,,COUNTIF('BOCES SELECT'!E:E,"&gt;0")))</f>
        <v>#N/A</v>
      </c>
      <c r="B252" s="33">
        <f t="shared" ca="1" si="100"/>
        <v>0</v>
      </c>
      <c r="C252" s="33">
        <f t="shared" ca="1" si="101"/>
        <v>0</v>
      </c>
      <c r="D252" s="33">
        <f t="shared" ca="1" si="116"/>
        <v>0</v>
      </c>
      <c r="E252" s="33">
        <f t="shared" ca="1" si="116"/>
        <v>0</v>
      </c>
      <c r="F252" s="33">
        <f t="shared" ca="1" si="116"/>
        <v>0</v>
      </c>
      <c r="G252" s="33">
        <f t="shared" ca="1" si="116"/>
        <v>0</v>
      </c>
      <c r="H252" s="33">
        <f t="shared" ca="1" si="113"/>
        <v>0</v>
      </c>
      <c r="I252" s="33">
        <f t="shared" ca="1" si="116"/>
        <v>0</v>
      </c>
      <c r="J252" s="50">
        <f t="shared" ca="1" si="102"/>
        <v>0</v>
      </c>
      <c r="K252" s="33">
        <f t="shared" ca="1" si="106"/>
        <v>0</v>
      </c>
      <c r="L252" s="33">
        <f t="shared" ca="1" si="103"/>
        <v>0</v>
      </c>
      <c r="M252" s="33">
        <f t="shared" ca="1" si="107"/>
        <v>0</v>
      </c>
      <c r="N252" s="33">
        <f t="shared" ca="1" si="104"/>
        <v>0</v>
      </c>
      <c r="O252" s="33">
        <f t="shared" ca="1" si="105"/>
        <v>0</v>
      </c>
      <c r="P252" s="33">
        <f t="shared" ca="1" si="123"/>
        <v>0</v>
      </c>
      <c r="Q252" s="33">
        <f t="shared" ca="1" si="123"/>
        <v>0</v>
      </c>
      <c r="R252" s="33">
        <f t="shared" ca="1" si="123"/>
        <v>0</v>
      </c>
      <c r="S252" s="33">
        <f t="shared" ca="1" si="123"/>
        <v>0</v>
      </c>
      <c r="T252" s="33">
        <f t="shared" ca="1" si="120"/>
        <v>0</v>
      </c>
      <c r="U252" s="33">
        <f t="shared" ca="1" si="120"/>
        <v>0</v>
      </c>
      <c r="V252" s="33">
        <f t="shared" ca="1" si="120"/>
        <v>0</v>
      </c>
      <c r="W252" s="33">
        <f t="shared" ca="1" si="120"/>
        <v>0</v>
      </c>
      <c r="X252" s="33">
        <f t="shared" ca="1" si="120"/>
        <v>0</v>
      </c>
      <c r="Y252" s="33">
        <f t="shared" ca="1" si="120"/>
        <v>0</v>
      </c>
      <c r="Z252" s="33">
        <f t="shared" ca="1" si="120"/>
        <v>0</v>
      </c>
      <c r="AA252" s="33">
        <f t="shared" ca="1" si="120"/>
        <v>0</v>
      </c>
      <c r="AB252" s="33">
        <f t="shared" ca="1" si="108"/>
        <v>0</v>
      </c>
      <c r="AC252" s="33">
        <f t="shared" ca="1" si="108"/>
        <v>0</v>
      </c>
      <c r="AD252" s="33">
        <f t="shared" ca="1" si="108"/>
        <v>0</v>
      </c>
      <c r="AE252" s="33">
        <f t="shared" ca="1" si="124"/>
        <v>0</v>
      </c>
      <c r="AF252" s="33">
        <f t="shared" ca="1" si="124"/>
        <v>0</v>
      </c>
      <c r="AG252" s="33">
        <f t="shared" ca="1" si="124"/>
        <v>0</v>
      </c>
      <c r="AH252" s="33">
        <f t="shared" ca="1" si="124"/>
        <v>0</v>
      </c>
      <c r="AI252" s="33">
        <f t="shared" ca="1" si="124"/>
        <v>0</v>
      </c>
      <c r="AJ252" s="33">
        <f t="shared" ca="1" si="124"/>
        <v>0</v>
      </c>
      <c r="AK252" s="33">
        <f t="shared" ca="1" si="124"/>
        <v>0</v>
      </c>
      <c r="AL252" s="33">
        <f t="shared" ca="1" si="124"/>
        <v>0</v>
      </c>
      <c r="AM252" s="33">
        <f t="shared" ca="1" si="124"/>
        <v>0</v>
      </c>
      <c r="AN252" s="33">
        <f t="shared" ca="1" si="124"/>
        <v>0</v>
      </c>
      <c r="AO252" s="33">
        <f t="shared" ca="1" si="125"/>
        <v>0</v>
      </c>
      <c r="AP252" s="33">
        <f t="shared" ca="1" si="125"/>
        <v>0</v>
      </c>
      <c r="AQ252" s="33">
        <f ca="1">SUMIFS(Amount_TI,Location_TI,$A252,FundingSource_TI,AQ$1)+SUMIFS(Amount_CS,Location_CS,$A252,Fundingsource_CS,AQ$1)+SUMIFS(Amount_ETL,Location_ETL,$A252,FundingSource_ETL,AQ$1)+SUMIFS(Amount_Other,Location_Other,$A252,FundingSource_Other,AQ$1)+SUMIFS('CSW Programs'!$J$4:$J$500,'CSW Programs'!$D$4:$D$500,'Location Totals'!$A252,'CSW Programs'!$I$4:$I$500,'School Mailing Address'!$Q$5)</f>
        <v>0</v>
      </c>
      <c r="AR252" s="33">
        <f ca="1">SUMIFS(Amount_TI,Location_TI,$A252,FundingSource_TI,AR$1)+SUMIFS(Amount_CS,Location_CS,$A252,Fundingsource_CS,AR$1)+SUMIFS(Amount_ETL,Location_ETL,$A252,FundingSource_ETL,AR$1)+SUMIFS(Amount_Other,Location_Other,$A252,FundingSource_Other,AR$1)+SUMIFS('CSW Programs'!$J$4:$J$500,'CSW Programs'!$D$4:$D$500,'Location Totals'!$A252,'CSW Programs'!$I$4:$I$500,'School Mailing Address'!$Q$6)</f>
        <v>0</v>
      </c>
      <c r="AS252" s="33">
        <f ca="1">SUMIFS(Amount_TI,Location_TI,$A252,FundingSource_TI,AS$1)+SUMIFS(Amount_CS,Location_CS,$A252,Fundingsource_CS,AS$1)+SUMIFS(Amount_ETL,Location_ETL,$A252,FundingSource_ETL,AS$1)+SUMIFS(Amount_Other,Location_Other,$A252,FundingSource_Other,AS$1)+SUMIFS('CSW Programs'!$J$4:$J$500,'CSW Programs'!$D$4:$D$500,'Location Totals'!$A252,'CSW Programs'!$I$4:$I$500,'School Mailing Address'!$Q$7)</f>
        <v>0</v>
      </c>
      <c r="AT252" s="33">
        <f ca="1">SUMIFS(Amount_TI,Location_TI,$A252,FundingSource_TI,AT$1)+SUMIFS(Amount_CS,Location_CS,$A252,Fundingsource_CS,AT$1)+SUMIFS(Amount_ETL,Location_ETL,$A252,FundingSource_ETL,AT$1)+SUMIFS(Amount_Other,Location_Other,$A252,FundingSource_Other,AT$1)+SUMIFS('CSW Programs'!$J$4:$J$500,'CSW Programs'!$D$4:$D$500,'Location Totals'!$A252,'CSW Programs'!$I$4:$I$500,'Location Totals'!$AT$1)</f>
        <v>0</v>
      </c>
      <c r="AU252" s="33">
        <f ca="1">SUMIFS(Amount_TI,Location_TI,$A252,FundingSource_TI,AU$1)+SUMIFS(Amount_CS,Location_CS,$A252,Fundingsource_CS,AU$1)+SUMIFS(Amount_ETL,Location_ETL,$A252,FundingSource_ETL,AU$1)+SUMIFS(Amount_Other,Location_Other,$A252,FundingSource_Other,AU$1)+SUMIFS('CSW Programs'!$J$4:$J$500,'CSW Programs'!$D$4:$D$500,'Location Totals'!$A252,'CSW Programs'!$I$4:$I$500,'Location Totals'!$AU$1)</f>
        <v>0</v>
      </c>
      <c r="AV252" s="33">
        <f ca="1">SUMIFS(Amount_TI,Location_TI,$A252,FundingSource_TI,AV$1)+SUMIFS(Amount_CS,Location_CS,$A252,Fundingsource_CS,AV$1)+SUMIFS(Amount_ETL,Location_ETL,$A252,FundingSource_ETL,AV$1)+SUMIFS(Amount_Other,Location_Other,$A252,FundingSource_Other,AV$1)+SUMIFS('CSW Programs'!$J$4:$J$500,'CSW Programs'!$D$4:$D$500,'Location Totals'!$A252,'CSW Programs'!$I$4:$I$500,'Location Totals'!$AV$1)</f>
        <v>0</v>
      </c>
      <c r="AW252" s="33"/>
      <c r="BR252" s="32">
        <v>251</v>
      </c>
      <c r="BT252" s="32">
        <v>251</v>
      </c>
    </row>
    <row r="253" spans="1:72" hidden="1" x14ac:dyDescent="0.2">
      <c r="A253" s="17" t="e">
        <f ca="1">IF('Cover Page'!$C$17&lt;&gt;"YES",IF(HLOOKUP($BZ$1,'District Label'!A:GR,BR253,FALSE)="","",(HLOOKUP($BZ$1,'District Label'!A:GR,BR253,FALSE))),OFFSET('BOCES SELECT'!$CH$4:$CH$402,,,COUNTIF('BOCES SELECT'!E:E,"&gt;0")))</f>
        <v>#N/A</v>
      </c>
      <c r="B253" s="33">
        <f t="shared" ca="1" si="100"/>
        <v>0</v>
      </c>
      <c r="C253" s="33">
        <f t="shared" ca="1" si="101"/>
        <v>0</v>
      </c>
      <c r="D253" s="33">
        <f t="shared" ca="1" si="116"/>
        <v>0</v>
      </c>
      <c r="E253" s="33">
        <f t="shared" ca="1" si="116"/>
        <v>0</v>
      </c>
      <c r="F253" s="33">
        <f t="shared" ca="1" si="116"/>
        <v>0</v>
      </c>
      <c r="G253" s="33">
        <f t="shared" ca="1" si="116"/>
        <v>0</v>
      </c>
      <c r="H253" s="33">
        <f t="shared" ca="1" si="113"/>
        <v>0</v>
      </c>
      <c r="I253" s="33">
        <f t="shared" ca="1" si="116"/>
        <v>0</v>
      </c>
      <c r="J253" s="50">
        <f t="shared" ca="1" si="102"/>
        <v>0</v>
      </c>
      <c r="K253" s="33">
        <f t="shared" ca="1" si="106"/>
        <v>0</v>
      </c>
      <c r="L253" s="33">
        <f t="shared" ca="1" si="103"/>
        <v>0</v>
      </c>
      <c r="M253" s="33">
        <f t="shared" ca="1" si="107"/>
        <v>0</v>
      </c>
      <c r="N253" s="33">
        <f t="shared" ca="1" si="104"/>
        <v>0</v>
      </c>
      <c r="O253" s="33">
        <f t="shared" ca="1" si="105"/>
        <v>0</v>
      </c>
      <c r="P253" s="33">
        <f t="shared" ca="1" si="123"/>
        <v>0</v>
      </c>
      <c r="Q253" s="33">
        <f t="shared" ca="1" si="123"/>
        <v>0</v>
      </c>
      <c r="R253" s="33">
        <f t="shared" ca="1" si="123"/>
        <v>0</v>
      </c>
      <c r="S253" s="33">
        <f t="shared" ca="1" si="123"/>
        <v>0</v>
      </c>
      <c r="T253" s="33">
        <f t="shared" ca="1" si="120"/>
        <v>0</v>
      </c>
      <c r="U253" s="33">
        <f t="shared" ca="1" si="120"/>
        <v>0</v>
      </c>
      <c r="V253" s="33">
        <f t="shared" ca="1" si="120"/>
        <v>0</v>
      </c>
      <c r="W253" s="33">
        <f t="shared" ca="1" si="120"/>
        <v>0</v>
      </c>
      <c r="X253" s="33">
        <f t="shared" ca="1" si="120"/>
        <v>0</v>
      </c>
      <c r="Y253" s="33">
        <f t="shared" ca="1" si="120"/>
        <v>0</v>
      </c>
      <c r="Z253" s="33">
        <f t="shared" ca="1" si="120"/>
        <v>0</v>
      </c>
      <c r="AA253" s="33">
        <f t="shared" ca="1" si="120"/>
        <v>0</v>
      </c>
      <c r="AB253" s="33">
        <f t="shared" ca="1" si="108"/>
        <v>0</v>
      </c>
      <c r="AC253" s="33">
        <f t="shared" ca="1" si="108"/>
        <v>0</v>
      </c>
      <c r="AD253" s="33">
        <f t="shared" ca="1" si="108"/>
        <v>0</v>
      </c>
      <c r="AE253" s="33">
        <f t="shared" ca="1" si="124"/>
        <v>0</v>
      </c>
      <c r="AF253" s="33">
        <f t="shared" ca="1" si="124"/>
        <v>0</v>
      </c>
      <c r="AG253" s="33">
        <f t="shared" ca="1" si="124"/>
        <v>0</v>
      </c>
      <c r="AH253" s="33">
        <f t="shared" ca="1" si="124"/>
        <v>0</v>
      </c>
      <c r="AI253" s="33">
        <f t="shared" ca="1" si="124"/>
        <v>0</v>
      </c>
      <c r="AJ253" s="33">
        <f t="shared" ca="1" si="124"/>
        <v>0</v>
      </c>
      <c r="AK253" s="33">
        <f t="shared" ca="1" si="124"/>
        <v>0</v>
      </c>
      <c r="AL253" s="33">
        <f t="shared" ca="1" si="124"/>
        <v>0</v>
      </c>
      <c r="AM253" s="33">
        <f t="shared" ca="1" si="124"/>
        <v>0</v>
      </c>
      <c r="AN253" s="33">
        <f t="shared" ca="1" si="124"/>
        <v>0</v>
      </c>
      <c r="AO253" s="33">
        <f t="shared" ca="1" si="125"/>
        <v>0</v>
      </c>
      <c r="AP253" s="33">
        <f t="shared" ca="1" si="125"/>
        <v>0</v>
      </c>
      <c r="AQ253" s="33">
        <f ca="1">SUMIFS(Amount_TI,Location_TI,$A253,FundingSource_TI,AQ$1)+SUMIFS(Amount_CS,Location_CS,$A253,Fundingsource_CS,AQ$1)+SUMIFS(Amount_ETL,Location_ETL,$A253,FundingSource_ETL,AQ$1)+SUMIFS(Amount_Other,Location_Other,$A253,FundingSource_Other,AQ$1)+SUMIFS('CSW Programs'!$J$4:$J$500,'CSW Programs'!$D$4:$D$500,'Location Totals'!$A253,'CSW Programs'!$I$4:$I$500,'School Mailing Address'!$Q$5)</f>
        <v>0</v>
      </c>
      <c r="AR253" s="33">
        <f ca="1">SUMIFS(Amount_TI,Location_TI,$A253,FundingSource_TI,AR$1)+SUMIFS(Amount_CS,Location_CS,$A253,Fundingsource_CS,AR$1)+SUMIFS(Amount_ETL,Location_ETL,$A253,FundingSource_ETL,AR$1)+SUMIFS(Amount_Other,Location_Other,$A253,FundingSource_Other,AR$1)+SUMIFS('CSW Programs'!$J$4:$J$500,'CSW Programs'!$D$4:$D$500,'Location Totals'!$A253,'CSW Programs'!$I$4:$I$500,'School Mailing Address'!$Q$6)</f>
        <v>0</v>
      </c>
      <c r="AS253" s="33">
        <f ca="1">SUMIFS(Amount_TI,Location_TI,$A253,FundingSource_TI,AS$1)+SUMIFS(Amount_CS,Location_CS,$A253,Fundingsource_CS,AS$1)+SUMIFS(Amount_ETL,Location_ETL,$A253,FundingSource_ETL,AS$1)+SUMIFS(Amount_Other,Location_Other,$A253,FundingSource_Other,AS$1)+SUMIFS('CSW Programs'!$J$4:$J$500,'CSW Programs'!$D$4:$D$500,'Location Totals'!$A253,'CSW Programs'!$I$4:$I$500,'School Mailing Address'!$Q$7)</f>
        <v>0</v>
      </c>
      <c r="AT253" s="33">
        <f ca="1">SUMIFS(Amount_TI,Location_TI,$A253,FundingSource_TI,AT$1)+SUMIFS(Amount_CS,Location_CS,$A253,Fundingsource_CS,AT$1)+SUMIFS(Amount_ETL,Location_ETL,$A253,FundingSource_ETL,AT$1)+SUMIFS(Amount_Other,Location_Other,$A253,FundingSource_Other,AT$1)+SUMIFS('CSW Programs'!$J$4:$J$500,'CSW Programs'!$D$4:$D$500,'Location Totals'!$A253,'CSW Programs'!$I$4:$I$500,'Location Totals'!$AT$1)</f>
        <v>0</v>
      </c>
      <c r="AU253" s="33">
        <f ca="1">SUMIFS(Amount_TI,Location_TI,$A253,FundingSource_TI,AU$1)+SUMIFS(Amount_CS,Location_CS,$A253,Fundingsource_CS,AU$1)+SUMIFS(Amount_ETL,Location_ETL,$A253,FundingSource_ETL,AU$1)+SUMIFS(Amount_Other,Location_Other,$A253,FundingSource_Other,AU$1)+SUMIFS('CSW Programs'!$J$4:$J$500,'CSW Programs'!$D$4:$D$500,'Location Totals'!$A253,'CSW Programs'!$I$4:$I$500,'Location Totals'!$AU$1)</f>
        <v>0</v>
      </c>
      <c r="AV253" s="33">
        <f ca="1">SUMIFS(Amount_TI,Location_TI,$A253,FundingSource_TI,AV$1)+SUMIFS(Amount_CS,Location_CS,$A253,Fundingsource_CS,AV$1)+SUMIFS(Amount_ETL,Location_ETL,$A253,FundingSource_ETL,AV$1)+SUMIFS(Amount_Other,Location_Other,$A253,FundingSource_Other,AV$1)+SUMIFS('CSW Programs'!$J$4:$J$500,'CSW Programs'!$D$4:$D$500,'Location Totals'!$A253,'CSW Programs'!$I$4:$I$500,'Location Totals'!$AV$1)</f>
        <v>0</v>
      </c>
      <c r="AW253" s="33"/>
      <c r="BR253" s="32">
        <v>252</v>
      </c>
      <c r="BT253" s="32">
        <v>252</v>
      </c>
    </row>
    <row r="254" spans="1:72" hidden="1" x14ac:dyDescent="0.2">
      <c r="A254" s="17" t="e">
        <f ca="1">IF('Cover Page'!$C$17&lt;&gt;"YES",IF(HLOOKUP($BZ$1,'District Label'!A:GR,BR254,FALSE)="","",(HLOOKUP($BZ$1,'District Label'!A:GR,BR254,FALSE))),OFFSET('BOCES SELECT'!$CH$4:$CH$402,,,COUNTIF('BOCES SELECT'!E:E,"&gt;0")))</f>
        <v>#N/A</v>
      </c>
      <c r="B254" s="33">
        <f t="shared" ca="1" si="100"/>
        <v>0</v>
      </c>
      <c r="C254" s="33">
        <f t="shared" ca="1" si="101"/>
        <v>0</v>
      </c>
      <c r="D254" s="33">
        <f t="shared" ca="1" si="116"/>
        <v>0</v>
      </c>
      <c r="E254" s="33">
        <f t="shared" ca="1" si="116"/>
        <v>0</v>
      </c>
      <c r="F254" s="33">
        <f t="shared" ca="1" si="116"/>
        <v>0</v>
      </c>
      <c r="G254" s="33">
        <f t="shared" ca="1" si="116"/>
        <v>0</v>
      </c>
      <c r="H254" s="33">
        <f t="shared" ca="1" si="113"/>
        <v>0</v>
      </c>
      <c r="I254" s="33">
        <f t="shared" ca="1" si="116"/>
        <v>0</v>
      </c>
      <c r="J254" s="50">
        <f t="shared" ca="1" si="102"/>
        <v>0</v>
      </c>
      <c r="K254" s="33">
        <f t="shared" ca="1" si="106"/>
        <v>0</v>
      </c>
      <c r="L254" s="33">
        <f t="shared" ca="1" si="103"/>
        <v>0</v>
      </c>
      <c r="M254" s="33">
        <f t="shared" ca="1" si="107"/>
        <v>0</v>
      </c>
      <c r="N254" s="33">
        <f t="shared" ca="1" si="104"/>
        <v>0</v>
      </c>
      <c r="O254" s="33">
        <f t="shared" ca="1" si="105"/>
        <v>0</v>
      </c>
      <c r="P254" s="33">
        <f t="shared" ca="1" si="123"/>
        <v>0</v>
      </c>
      <c r="Q254" s="33">
        <f t="shared" ca="1" si="123"/>
        <v>0</v>
      </c>
      <c r="R254" s="33">
        <f t="shared" ca="1" si="123"/>
        <v>0</v>
      </c>
      <c r="S254" s="33">
        <f t="shared" ca="1" si="123"/>
        <v>0</v>
      </c>
      <c r="T254" s="33">
        <f t="shared" ca="1" si="120"/>
        <v>0</v>
      </c>
      <c r="U254" s="33">
        <f t="shared" ca="1" si="120"/>
        <v>0</v>
      </c>
      <c r="V254" s="33">
        <f t="shared" ca="1" si="120"/>
        <v>0</v>
      </c>
      <c r="W254" s="33">
        <f t="shared" ca="1" si="120"/>
        <v>0</v>
      </c>
      <c r="X254" s="33">
        <f t="shared" ca="1" si="120"/>
        <v>0</v>
      </c>
      <c r="Y254" s="33">
        <f t="shared" ca="1" si="120"/>
        <v>0</v>
      </c>
      <c r="Z254" s="33">
        <f t="shared" ca="1" si="120"/>
        <v>0</v>
      </c>
      <c r="AA254" s="33">
        <f t="shared" ca="1" si="120"/>
        <v>0</v>
      </c>
      <c r="AB254" s="33">
        <f t="shared" ca="1" si="108"/>
        <v>0</v>
      </c>
      <c r="AC254" s="33">
        <f t="shared" ca="1" si="108"/>
        <v>0</v>
      </c>
      <c r="AD254" s="33">
        <f t="shared" ca="1" si="108"/>
        <v>0</v>
      </c>
      <c r="AE254" s="33">
        <f t="shared" ref="AE254:AN263" ca="1" si="126">SUMIFS(Amount_TI,Location_TI,$A254,FundingSource_TI,AE$1)+SUMIFS(Amount_CS,Location_CS,$A254,Fundingsource_CS,AE$1)+SUMIFS(Amount_ETL,Location_ETL,$A254,FundingSource_ETL,AE$1)+SUMIFS(Amount_Other,Location_Other,$A254,FundingSource_Other,AE$1)</f>
        <v>0</v>
      </c>
      <c r="AF254" s="33">
        <f t="shared" ca="1" si="126"/>
        <v>0</v>
      </c>
      <c r="AG254" s="33">
        <f t="shared" ca="1" si="126"/>
        <v>0</v>
      </c>
      <c r="AH254" s="33">
        <f t="shared" ca="1" si="126"/>
        <v>0</v>
      </c>
      <c r="AI254" s="33">
        <f t="shared" ca="1" si="126"/>
        <v>0</v>
      </c>
      <c r="AJ254" s="33">
        <f t="shared" ca="1" si="126"/>
        <v>0</v>
      </c>
      <c r="AK254" s="33">
        <f t="shared" ca="1" si="126"/>
        <v>0</v>
      </c>
      <c r="AL254" s="33">
        <f t="shared" ca="1" si="126"/>
        <v>0</v>
      </c>
      <c r="AM254" s="33">
        <f t="shared" ca="1" si="126"/>
        <v>0</v>
      </c>
      <c r="AN254" s="33">
        <f t="shared" ca="1" si="126"/>
        <v>0</v>
      </c>
      <c r="AO254" s="33">
        <f t="shared" ref="AO254:AP263" ca="1" si="127">SUMIFS(Amount_TI,Location_TI,$A254,FundingSource_TI,AO$1)+SUMIFS(Amount_CS,Location_CS,$A254,Fundingsource_CS,AO$1)+SUMIFS(Amount_ETL,Location_ETL,$A254,FundingSource_ETL,AO$1)+SUMIFS(Amount_Other,Location_Other,$A254,FundingSource_Other,AO$1)</f>
        <v>0</v>
      </c>
      <c r="AP254" s="33">
        <f t="shared" ca="1" si="127"/>
        <v>0</v>
      </c>
      <c r="AQ254" s="33">
        <f ca="1">SUMIFS(Amount_TI,Location_TI,$A254,FundingSource_TI,AQ$1)+SUMIFS(Amount_CS,Location_CS,$A254,Fundingsource_CS,AQ$1)+SUMIFS(Amount_ETL,Location_ETL,$A254,FundingSource_ETL,AQ$1)+SUMIFS(Amount_Other,Location_Other,$A254,FundingSource_Other,AQ$1)+SUMIFS('CSW Programs'!$J$4:$J$500,'CSW Programs'!$D$4:$D$500,'Location Totals'!$A254,'CSW Programs'!$I$4:$I$500,'School Mailing Address'!$Q$5)</f>
        <v>0</v>
      </c>
      <c r="AR254" s="33">
        <f ca="1">SUMIFS(Amount_TI,Location_TI,$A254,FundingSource_TI,AR$1)+SUMIFS(Amount_CS,Location_CS,$A254,Fundingsource_CS,AR$1)+SUMIFS(Amount_ETL,Location_ETL,$A254,FundingSource_ETL,AR$1)+SUMIFS(Amount_Other,Location_Other,$A254,FundingSource_Other,AR$1)+SUMIFS('CSW Programs'!$J$4:$J$500,'CSW Programs'!$D$4:$D$500,'Location Totals'!$A254,'CSW Programs'!$I$4:$I$500,'School Mailing Address'!$Q$6)</f>
        <v>0</v>
      </c>
      <c r="AS254" s="33">
        <f ca="1">SUMIFS(Amount_TI,Location_TI,$A254,FundingSource_TI,AS$1)+SUMIFS(Amount_CS,Location_CS,$A254,Fundingsource_CS,AS$1)+SUMIFS(Amount_ETL,Location_ETL,$A254,FundingSource_ETL,AS$1)+SUMIFS(Amount_Other,Location_Other,$A254,FundingSource_Other,AS$1)+SUMIFS('CSW Programs'!$J$4:$J$500,'CSW Programs'!$D$4:$D$500,'Location Totals'!$A254,'CSW Programs'!$I$4:$I$500,'School Mailing Address'!$Q$7)</f>
        <v>0</v>
      </c>
      <c r="AT254" s="33">
        <f ca="1">SUMIFS(Amount_TI,Location_TI,$A254,FundingSource_TI,AT$1)+SUMIFS(Amount_CS,Location_CS,$A254,Fundingsource_CS,AT$1)+SUMIFS(Amount_ETL,Location_ETL,$A254,FundingSource_ETL,AT$1)+SUMIFS(Amount_Other,Location_Other,$A254,FundingSource_Other,AT$1)+SUMIFS('CSW Programs'!$J$4:$J$500,'CSW Programs'!$D$4:$D$500,'Location Totals'!$A254,'CSW Programs'!$I$4:$I$500,'Location Totals'!$AT$1)</f>
        <v>0</v>
      </c>
      <c r="AU254" s="33">
        <f ca="1">SUMIFS(Amount_TI,Location_TI,$A254,FundingSource_TI,AU$1)+SUMIFS(Amount_CS,Location_CS,$A254,Fundingsource_CS,AU$1)+SUMIFS(Amount_ETL,Location_ETL,$A254,FundingSource_ETL,AU$1)+SUMIFS(Amount_Other,Location_Other,$A254,FundingSource_Other,AU$1)+SUMIFS('CSW Programs'!$J$4:$J$500,'CSW Programs'!$D$4:$D$500,'Location Totals'!$A254,'CSW Programs'!$I$4:$I$500,'Location Totals'!$AU$1)</f>
        <v>0</v>
      </c>
      <c r="AV254" s="33">
        <f ca="1">SUMIFS(Amount_TI,Location_TI,$A254,FundingSource_TI,AV$1)+SUMIFS(Amount_CS,Location_CS,$A254,Fundingsource_CS,AV$1)+SUMIFS(Amount_ETL,Location_ETL,$A254,FundingSource_ETL,AV$1)+SUMIFS(Amount_Other,Location_Other,$A254,FundingSource_Other,AV$1)+SUMIFS('CSW Programs'!$J$4:$J$500,'CSW Programs'!$D$4:$D$500,'Location Totals'!$A254,'CSW Programs'!$I$4:$I$500,'Location Totals'!$AV$1)</f>
        <v>0</v>
      </c>
      <c r="AW254" s="33"/>
      <c r="BR254" s="32">
        <v>253</v>
      </c>
      <c r="BT254" s="32">
        <v>253</v>
      </c>
    </row>
    <row r="255" spans="1:72" hidden="1" x14ac:dyDescent="0.2">
      <c r="A255" s="17" t="e">
        <f ca="1">IF('Cover Page'!$C$17&lt;&gt;"YES",IF(HLOOKUP($BZ$1,'District Label'!A:GR,BR255,FALSE)="","",(HLOOKUP($BZ$1,'District Label'!A:GR,BR255,FALSE))),OFFSET('BOCES SELECT'!$CH$4:$CH$402,,,COUNTIF('BOCES SELECT'!E:E,"&gt;0")))</f>
        <v>#N/A</v>
      </c>
      <c r="B255" s="33">
        <f t="shared" ca="1" si="100"/>
        <v>0</v>
      </c>
      <c r="C255" s="33">
        <f t="shared" ca="1" si="101"/>
        <v>0</v>
      </c>
      <c r="D255" s="33">
        <f t="shared" ca="1" si="116"/>
        <v>0</v>
      </c>
      <c r="E255" s="33">
        <f t="shared" ca="1" si="116"/>
        <v>0</v>
      </c>
      <c r="F255" s="33">
        <f t="shared" ca="1" si="116"/>
        <v>0</v>
      </c>
      <c r="G255" s="33">
        <f t="shared" ca="1" si="116"/>
        <v>0</v>
      </c>
      <c r="H255" s="33">
        <f t="shared" ca="1" si="113"/>
        <v>0</v>
      </c>
      <c r="I255" s="33">
        <f t="shared" ca="1" si="116"/>
        <v>0</v>
      </c>
      <c r="J255" s="50">
        <f t="shared" ca="1" si="102"/>
        <v>0</v>
      </c>
      <c r="K255" s="33">
        <f t="shared" ca="1" si="106"/>
        <v>0</v>
      </c>
      <c r="L255" s="33">
        <f t="shared" ca="1" si="103"/>
        <v>0</v>
      </c>
      <c r="M255" s="33">
        <f t="shared" ca="1" si="107"/>
        <v>0</v>
      </c>
      <c r="N255" s="33">
        <f t="shared" ca="1" si="104"/>
        <v>0</v>
      </c>
      <c r="O255" s="33">
        <f t="shared" ca="1" si="105"/>
        <v>0</v>
      </c>
      <c r="P255" s="33">
        <f t="shared" ca="1" si="123"/>
        <v>0</v>
      </c>
      <c r="Q255" s="33">
        <f t="shared" ca="1" si="123"/>
        <v>0</v>
      </c>
      <c r="R255" s="33">
        <f t="shared" ca="1" si="123"/>
        <v>0</v>
      </c>
      <c r="S255" s="33">
        <f t="shared" ca="1" si="123"/>
        <v>0</v>
      </c>
      <c r="T255" s="33">
        <f t="shared" ca="1" si="120"/>
        <v>0</v>
      </c>
      <c r="U255" s="33">
        <f t="shared" ca="1" si="120"/>
        <v>0</v>
      </c>
      <c r="V255" s="33">
        <f t="shared" ca="1" si="120"/>
        <v>0</v>
      </c>
      <c r="W255" s="33">
        <f t="shared" ca="1" si="120"/>
        <v>0</v>
      </c>
      <c r="X255" s="33">
        <f t="shared" ca="1" si="120"/>
        <v>0</v>
      </c>
      <c r="Y255" s="33">
        <f t="shared" ca="1" si="120"/>
        <v>0</v>
      </c>
      <c r="Z255" s="33">
        <f t="shared" ca="1" si="120"/>
        <v>0</v>
      </c>
      <c r="AA255" s="33">
        <f t="shared" ca="1" si="120"/>
        <v>0</v>
      </c>
      <c r="AB255" s="33">
        <f t="shared" ca="1" si="108"/>
        <v>0</v>
      </c>
      <c r="AC255" s="33">
        <f t="shared" ca="1" si="108"/>
        <v>0</v>
      </c>
      <c r="AD255" s="33">
        <f t="shared" ca="1" si="108"/>
        <v>0</v>
      </c>
      <c r="AE255" s="33">
        <f t="shared" ca="1" si="126"/>
        <v>0</v>
      </c>
      <c r="AF255" s="33">
        <f t="shared" ca="1" si="126"/>
        <v>0</v>
      </c>
      <c r="AG255" s="33">
        <f t="shared" ca="1" si="126"/>
        <v>0</v>
      </c>
      <c r="AH255" s="33">
        <f t="shared" ca="1" si="126"/>
        <v>0</v>
      </c>
      <c r="AI255" s="33">
        <f t="shared" ca="1" si="126"/>
        <v>0</v>
      </c>
      <c r="AJ255" s="33">
        <f t="shared" ca="1" si="126"/>
        <v>0</v>
      </c>
      <c r="AK255" s="33">
        <f t="shared" ca="1" si="126"/>
        <v>0</v>
      </c>
      <c r="AL255" s="33">
        <f t="shared" ca="1" si="126"/>
        <v>0</v>
      </c>
      <c r="AM255" s="33">
        <f t="shared" ca="1" si="126"/>
        <v>0</v>
      </c>
      <c r="AN255" s="33">
        <f t="shared" ca="1" si="126"/>
        <v>0</v>
      </c>
      <c r="AO255" s="33">
        <f t="shared" ca="1" si="127"/>
        <v>0</v>
      </c>
      <c r="AP255" s="33">
        <f t="shared" ca="1" si="127"/>
        <v>0</v>
      </c>
      <c r="AQ255" s="33">
        <f ca="1">SUMIFS(Amount_TI,Location_TI,$A255,FundingSource_TI,AQ$1)+SUMIFS(Amount_CS,Location_CS,$A255,Fundingsource_CS,AQ$1)+SUMIFS(Amount_ETL,Location_ETL,$A255,FundingSource_ETL,AQ$1)+SUMIFS(Amount_Other,Location_Other,$A255,FundingSource_Other,AQ$1)+SUMIFS('CSW Programs'!$J$4:$J$500,'CSW Programs'!$D$4:$D$500,'Location Totals'!$A255,'CSW Programs'!$I$4:$I$500,'School Mailing Address'!$Q$5)</f>
        <v>0</v>
      </c>
      <c r="AR255" s="33">
        <f ca="1">SUMIFS(Amount_TI,Location_TI,$A255,FundingSource_TI,AR$1)+SUMIFS(Amount_CS,Location_CS,$A255,Fundingsource_CS,AR$1)+SUMIFS(Amount_ETL,Location_ETL,$A255,FundingSource_ETL,AR$1)+SUMIFS(Amount_Other,Location_Other,$A255,FundingSource_Other,AR$1)+SUMIFS('CSW Programs'!$J$4:$J$500,'CSW Programs'!$D$4:$D$500,'Location Totals'!$A255,'CSW Programs'!$I$4:$I$500,'School Mailing Address'!$Q$6)</f>
        <v>0</v>
      </c>
      <c r="AS255" s="33">
        <f ca="1">SUMIFS(Amount_TI,Location_TI,$A255,FundingSource_TI,AS$1)+SUMIFS(Amount_CS,Location_CS,$A255,Fundingsource_CS,AS$1)+SUMIFS(Amount_ETL,Location_ETL,$A255,FundingSource_ETL,AS$1)+SUMIFS(Amount_Other,Location_Other,$A255,FundingSource_Other,AS$1)+SUMIFS('CSW Programs'!$J$4:$J$500,'CSW Programs'!$D$4:$D$500,'Location Totals'!$A255,'CSW Programs'!$I$4:$I$500,'School Mailing Address'!$Q$7)</f>
        <v>0</v>
      </c>
      <c r="AT255" s="33">
        <f ca="1">SUMIFS(Amount_TI,Location_TI,$A255,FundingSource_TI,AT$1)+SUMIFS(Amount_CS,Location_CS,$A255,Fundingsource_CS,AT$1)+SUMIFS(Amount_ETL,Location_ETL,$A255,FundingSource_ETL,AT$1)+SUMIFS(Amount_Other,Location_Other,$A255,FundingSource_Other,AT$1)+SUMIFS('CSW Programs'!$J$4:$J$500,'CSW Programs'!$D$4:$D$500,'Location Totals'!$A255,'CSW Programs'!$I$4:$I$500,'Location Totals'!$AT$1)</f>
        <v>0</v>
      </c>
      <c r="AU255" s="33">
        <f ca="1">SUMIFS(Amount_TI,Location_TI,$A255,FundingSource_TI,AU$1)+SUMIFS(Amount_CS,Location_CS,$A255,Fundingsource_CS,AU$1)+SUMIFS(Amount_ETL,Location_ETL,$A255,FundingSource_ETL,AU$1)+SUMIFS(Amount_Other,Location_Other,$A255,FundingSource_Other,AU$1)+SUMIFS('CSW Programs'!$J$4:$J$500,'CSW Programs'!$D$4:$D$500,'Location Totals'!$A255,'CSW Programs'!$I$4:$I$500,'Location Totals'!$AU$1)</f>
        <v>0</v>
      </c>
      <c r="AV255" s="33">
        <f ca="1">SUMIFS(Amount_TI,Location_TI,$A255,FundingSource_TI,AV$1)+SUMIFS(Amount_CS,Location_CS,$A255,Fundingsource_CS,AV$1)+SUMIFS(Amount_ETL,Location_ETL,$A255,FundingSource_ETL,AV$1)+SUMIFS(Amount_Other,Location_Other,$A255,FundingSource_Other,AV$1)+SUMIFS('CSW Programs'!$J$4:$J$500,'CSW Programs'!$D$4:$D$500,'Location Totals'!$A255,'CSW Programs'!$I$4:$I$500,'Location Totals'!$AV$1)</f>
        <v>0</v>
      </c>
      <c r="AW255" s="33"/>
      <c r="BR255" s="32">
        <v>254</v>
      </c>
      <c r="BT255" s="32">
        <v>254</v>
      </c>
    </row>
    <row r="256" spans="1:72" hidden="1" x14ac:dyDescent="0.2">
      <c r="A256" s="17" t="e">
        <f ca="1">IF('Cover Page'!$C$17&lt;&gt;"YES",IF(HLOOKUP($BZ$1,'District Label'!A:GR,BR256,FALSE)="","",(HLOOKUP($BZ$1,'District Label'!A:GR,BR256,FALSE))),OFFSET('BOCES SELECT'!$CH$4:$CH$402,,,COUNTIF('BOCES SELECT'!E:E,"&gt;0")))</f>
        <v>#N/A</v>
      </c>
      <c r="B256" s="33">
        <f t="shared" ca="1" si="100"/>
        <v>0</v>
      </c>
      <c r="C256" s="33">
        <f t="shared" ca="1" si="101"/>
        <v>0</v>
      </c>
      <c r="D256" s="33">
        <f t="shared" ca="1" si="116"/>
        <v>0</v>
      </c>
      <c r="E256" s="33">
        <f t="shared" ca="1" si="116"/>
        <v>0</v>
      </c>
      <c r="F256" s="33">
        <f t="shared" ca="1" si="116"/>
        <v>0</v>
      </c>
      <c r="G256" s="33">
        <f t="shared" ca="1" si="116"/>
        <v>0</v>
      </c>
      <c r="H256" s="33">
        <f t="shared" ca="1" si="113"/>
        <v>0</v>
      </c>
      <c r="I256" s="33">
        <f t="shared" ca="1" si="116"/>
        <v>0</v>
      </c>
      <c r="J256" s="50">
        <f t="shared" ca="1" si="102"/>
        <v>0</v>
      </c>
      <c r="K256" s="33">
        <f t="shared" ca="1" si="106"/>
        <v>0</v>
      </c>
      <c r="L256" s="33">
        <f t="shared" ca="1" si="103"/>
        <v>0</v>
      </c>
      <c r="M256" s="33">
        <f t="shared" ca="1" si="107"/>
        <v>0</v>
      </c>
      <c r="N256" s="33">
        <f t="shared" ca="1" si="104"/>
        <v>0</v>
      </c>
      <c r="O256" s="33">
        <f t="shared" ca="1" si="105"/>
        <v>0</v>
      </c>
      <c r="P256" s="33">
        <f t="shared" ca="1" si="123"/>
        <v>0</v>
      </c>
      <c r="Q256" s="33">
        <f t="shared" ca="1" si="123"/>
        <v>0</v>
      </c>
      <c r="R256" s="33">
        <f t="shared" ca="1" si="123"/>
        <v>0</v>
      </c>
      <c r="S256" s="33">
        <f t="shared" ca="1" si="123"/>
        <v>0</v>
      </c>
      <c r="T256" s="33">
        <f t="shared" ca="1" si="120"/>
        <v>0</v>
      </c>
      <c r="U256" s="33">
        <f t="shared" ca="1" si="120"/>
        <v>0</v>
      </c>
      <c r="V256" s="33">
        <f t="shared" ca="1" si="120"/>
        <v>0</v>
      </c>
      <c r="W256" s="33">
        <f t="shared" ca="1" si="120"/>
        <v>0</v>
      </c>
      <c r="X256" s="33">
        <f t="shared" ca="1" si="120"/>
        <v>0</v>
      </c>
      <c r="Y256" s="33">
        <f t="shared" ca="1" si="120"/>
        <v>0</v>
      </c>
      <c r="Z256" s="33">
        <f t="shared" ca="1" si="120"/>
        <v>0</v>
      </c>
      <c r="AA256" s="33">
        <f t="shared" ca="1" si="120"/>
        <v>0</v>
      </c>
      <c r="AB256" s="33">
        <f t="shared" ca="1" si="108"/>
        <v>0</v>
      </c>
      <c r="AC256" s="33">
        <f t="shared" ca="1" si="108"/>
        <v>0</v>
      </c>
      <c r="AD256" s="33">
        <f t="shared" ca="1" si="108"/>
        <v>0</v>
      </c>
      <c r="AE256" s="33">
        <f t="shared" ca="1" si="126"/>
        <v>0</v>
      </c>
      <c r="AF256" s="33">
        <f t="shared" ca="1" si="126"/>
        <v>0</v>
      </c>
      <c r="AG256" s="33">
        <f t="shared" ca="1" si="126"/>
        <v>0</v>
      </c>
      <c r="AH256" s="33">
        <f t="shared" ca="1" si="126"/>
        <v>0</v>
      </c>
      <c r="AI256" s="33">
        <f t="shared" ca="1" si="126"/>
        <v>0</v>
      </c>
      <c r="AJ256" s="33">
        <f t="shared" ca="1" si="126"/>
        <v>0</v>
      </c>
      <c r="AK256" s="33">
        <f t="shared" ca="1" si="126"/>
        <v>0</v>
      </c>
      <c r="AL256" s="33">
        <f t="shared" ca="1" si="126"/>
        <v>0</v>
      </c>
      <c r="AM256" s="33">
        <f t="shared" ca="1" si="126"/>
        <v>0</v>
      </c>
      <c r="AN256" s="33">
        <f t="shared" ca="1" si="126"/>
        <v>0</v>
      </c>
      <c r="AO256" s="33">
        <f t="shared" ca="1" si="127"/>
        <v>0</v>
      </c>
      <c r="AP256" s="33">
        <f t="shared" ca="1" si="127"/>
        <v>0</v>
      </c>
      <c r="AQ256" s="33">
        <f ca="1">SUMIFS(Amount_TI,Location_TI,$A256,FundingSource_TI,AQ$1)+SUMIFS(Amount_CS,Location_CS,$A256,Fundingsource_CS,AQ$1)+SUMIFS(Amount_ETL,Location_ETL,$A256,FundingSource_ETL,AQ$1)+SUMIFS(Amount_Other,Location_Other,$A256,FundingSource_Other,AQ$1)+SUMIFS('CSW Programs'!$J$4:$J$500,'CSW Programs'!$D$4:$D$500,'Location Totals'!$A256,'CSW Programs'!$I$4:$I$500,'School Mailing Address'!$Q$5)</f>
        <v>0</v>
      </c>
      <c r="AR256" s="33">
        <f ca="1">SUMIFS(Amount_TI,Location_TI,$A256,FundingSource_TI,AR$1)+SUMIFS(Amount_CS,Location_CS,$A256,Fundingsource_CS,AR$1)+SUMIFS(Amount_ETL,Location_ETL,$A256,FundingSource_ETL,AR$1)+SUMIFS(Amount_Other,Location_Other,$A256,FundingSource_Other,AR$1)+SUMIFS('CSW Programs'!$J$4:$J$500,'CSW Programs'!$D$4:$D$500,'Location Totals'!$A256,'CSW Programs'!$I$4:$I$500,'School Mailing Address'!$Q$6)</f>
        <v>0</v>
      </c>
      <c r="AS256" s="33">
        <f ca="1">SUMIFS(Amount_TI,Location_TI,$A256,FundingSource_TI,AS$1)+SUMIFS(Amount_CS,Location_CS,$A256,Fundingsource_CS,AS$1)+SUMIFS(Amount_ETL,Location_ETL,$A256,FundingSource_ETL,AS$1)+SUMIFS(Amount_Other,Location_Other,$A256,FundingSource_Other,AS$1)+SUMIFS('CSW Programs'!$J$4:$J$500,'CSW Programs'!$D$4:$D$500,'Location Totals'!$A256,'CSW Programs'!$I$4:$I$500,'School Mailing Address'!$Q$7)</f>
        <v>0</v>
      </c>
      <c r="AT256" s="33">
        <f ca="1">SUMIFS(Amount_TI,Location_TI,$A256,FundingSource_TI,AT$1)+SUMIFS(Amount_CS,Location_CS,$A256,Fundingsource_CS,AT$1)+SUMIFS(Amount_ETL,Location_ETL,$A256,FundingSource_ETL,AT$1)+SUMIFS(Amount_Other,Location_Other,$A256,FundingSource_Other,AT$1)+SUMIFS('CSW Programs'!$J$4:$J$500,'CSW Programs'!$D$4:$D$500,'Location Totals'!$A256,'CSW Programs'!$I$4:$I$500,'Location Totals'!$AT$1)</f>
        <v>0</v>
      </c>
      <c r="AU256" s="33">
        <f ca="1">SUMIFS(Amount_TI,Location_TI,$A256,FundingSource_TI,AU$1)+SUMIFS(Amount_CS,Location_CS,$A256,Fundingsource_CS,AU$1)+SUMIFS(Amount_ETL,Location_ETL,$A256,FundingSource_ETL,AU$1)+SUMIFS(Amount_Other,Location_Other,$A256,FundingSource_Other,AU$1)+SUMIFS('CSW Programs'!$J$4:$J$500,'CSW Programs'!$D$4:$D$500,'Location Totals'!$A256,'CSW Programs'!$I$4:$I$500,'Location Totals'!$AU$1)</f>
        <v>0</v>
      </c>
      <c r="AV256" s="33">
        <f ca="1">SUMIFS(Amount_TI,Location_TI,$A256,FundingSource_TI,AV$1)+SUMIFS(Amount_CS,Location_CS,$A256,Fundingsource_CS,AV$1)+SUMIFS(Amount_ETL,Location_ETL,$A256,FundingSource_ETL,AV$1)+SUMIFS(Amount_Other,Location_Other,$A256,FundingSource_Other,AV$1)+SUMIFS('CSW Programs'!$J$4:$J$500,'CSW Programs'!$D$4:$D$500,'Location Totals'!$A256,'CSW Programs'!$I$4:$I$500,'Location Totals'!$AV$1)</f>
        <v>0</v>
      </c>
      <c r="AW256" s="33"/>
      <c r="BR256" s="32">
        <v>255</v>
      </c>
      <c r="BT256" s="32">
        <v>255</v>
      </c>
    </row>
    <row r="257" spans="1:72" hidden="1" x14ac:dyDescent="0.2">
      <c r="A257" s="17" t="e">
        <f ca="1">IF('Cover Page'!$C$17&lt;&gt;"YES",IF(HLOOKUP($BZ$1,'District Label'!A:GR,BR257,FALSE)="","",(HLOOKUP($BZ$1,'District Label'!A:GR,BR257,FALSE))),OFFSET('BOCES SELECT'!$CH$4:$CH$402,,,COUNTIF('BOCES SELECT'!E:E,"&gt;0")))</f>
        <v>#N/A</v>
      </c>
      <c r="B257" s="33">
        <f t="shared" ca="1" si="100"/>
        <v>0</v>
      </c>
      <c r="C257" s="33">
        <f t="shared" ca="1" si="101"/>
        <v>0</v>
      </c>
      <c r="D257" s="33">
        <f t="shared" ca="1" si="116"/>
        <v>0</v>
      </c>
      <c r="E257" s="33">
        <f t="shared" ca="1" si="116"/>
        <v>0</v>
      </c>
      <c r="F257" s="33">
        <f t="shared" ca="1" si="116"/>
        <v>0</v>
      </c>
      <c r="G257" s="33">
        <f t="shared" ca="1" si="116"/>
        <v>0</v>
      </c>
      <c r="H257" s="33">
        <f t="shared" ca="1" si="113"/>
        <v>0</v>
      </c>
      <c r="I257" s="33">
        <f t="shared" ca="1" si="116"/>
        <v>0</v>
      </c>
      <c r="J257" s="50">
        <f t="shared" ca="1" si="102"/>
        <v>0</v>
      </c>
      <c r="K257" s="33">
        <f t="shared" ca="1" si="106"/>
        <v>0</v>
      </c>
      <c r="L257" s="33">
        <f t="shared" ca="1" si="103"/>
        <v>0</v>
      </c>
      <c r="M257" s="33">
        <f t="shared" ca="1" si="107"/>
        <v>0</v>
      </c>
      <c r="N257" s="33">
        <f t="shared" ca="1" si="104"/>
        <v>0</v>
      </c>
      <c r="O257" s="33">
        <f t="shared" ca="1" si="105"/>
        <v>0</v>
      </c>
      <c r="P257" s="33">
        <f t="shared" ca="1" si="123"/>
        <v>0</v>
      </c>
      <c r="Q257" s="33">
        <f t="shared" ca="1" si="123"/>
        <v>0</v>
      </c>
      <c r="R257" s="33">
        <f t="shared" ca="1" si="123"/>
        <v>0</v>
      </c>
      <c r="S257" s="33">
        <f t="shared" ca="1" si="123"/>
        <v>0</v>
      </c>
      <c r="T257" s="33">
        <f t="shared" ca="1" si="120"/>
        <v>0</v>
      </c>
      <c r="U257" s="33">
        <f t="shared" ca="1" si="120"/>
        <v>0</v>
      </c>
      <c r="V257" s="33">
        <f t="shared" ca="1" si="120"/>
        <v>0</v>
      </c>
      <c r="W257" s="33">
        <f t="shared" ca="1" si="120"/>
        <v>0</v>
      </c>
      <c r="X257" s="33">
        <f t="shared" ca="1" si="120"/>
        <v>0</v>
      </c>
      <c r="Y257" s="33">
        <f t="shared" ca="1" si="120"/>
        <v>0</v>
      </c>
      <c r="Z257" s="33">
        <f t="shared" ca="1" si="120"/>
        <v>0</v>
      </c>
      <c r="AA257" s="33">
        <f t="shared" ca="1" si="120"/>
        <v>0</v>
      </c>
      <c r="AB257" s="33">
        <f t="shared" ca="1" si="108"/>
        <v>0</v>
      </c>
      <c r="AC257" s="33">
        <f t="shared" ca="1" si="108"/>
        <v>0</v>
      </c>
      <c r="AD257" s="33">
        <f t="shared" ca="1" si="108"/>
        <v>0</v>
      </c>
      <c r="AE257" s="33">
        <f t="shared" ca="1" si="126"/>
        <v>0</v>
      </c>
      <c r="AF257" s="33">
        <f t="shared" ca="1" si="126"/>
        <v>0</v>
      </c>
      <c r="AG257" s="33">
        <f t="shared" ca="1" si="126"/>
        <v>0</v>
      </c>
      <c r="AH257" s="33">
        <f t="shared" ca="1" si="126"/>
        <v>0</v>
      </c>
      <c r="AI257" s="33">
        <f t="shared" ca="1" si="126"/>
        <v>0</v>
      </c>
      <c r="AJ257" s="33">
        <f t="shared" ca="1" si="126"/>
        <v>0</v>
      </c>
      <c r="AK257" s="33">
        <f t="shared" ca="1" si="126"/>
        <v>0</v>
      </c>
      <c r="AL257" s="33">
        <f t="shared" ca="1" si="126"/>
        <v>0</v>
      </c>
      <c r="AM257" s="33">
        <f t="shared" ca="1" si="126"/>
        <v>0</v>
      </c>
      <c r="AN257" s="33">
        <f t="shared" ca="1" si="126"/>
        <v>0</v>
      </c>
      <c r="AO257" s="33">
        <f t="shared" ca="1" si="127"/>
        <v>0</v>
      </c>
      <c r="AP257" s="33">
        <f t="shared" ca="1" si="127"/>
        <v>0</v>
      </c>
      <c r="AQ257" s="33">
        <f ca="1">SUMIFS(Amount_TI,Location_TI,$A257,FundingSource_TI,AQ$1)+SUMIFS(Amount_CS,Location_CS,$A257,Fundingsource_CS,AQ$1)+SUMIFS(Amount_ETL,Location_ETL,$A257,FundingSource_ETL,AQ$1)+SUMIFS(Amount_Other,Location_Other,$A257,FundingSource_Other,AQ$1)+SUMIFS('CSW Programs'!$J$4:$J$500,'CSW Programs'!$D$4:$D$500,'Location Totals'!$A257,'CSW Programs'!$I$4:$I$500,'School Mailing Address'!$Q$5)</f>
        <v>0</v>
      </c>
      <c r="AR257" s="33">
        <f ca="1">SUMIFS(Amount_TI,Location_TI,$A257,FundingSource_TI,AR$1)+SUMIFS(Amount_CS,Location_CS,$A257,Fundingsource_CS,AR$1)+SUMIFS(Amount_ETL,Location_ETL,$A257,FundingSource_ETL,AR$1)+SUMIFS(Amount_Other,Location_Other,$A257,FundingSource_Other,AR$1)+SUMIFS('CSW Programs'!$J$4:$J$500,'CSW Programs'!$D$4:$D$500,'Location Totals'!$A257,'CSW Programs'!$I$4:$I$500,'School Mailing Address'!$Q$6)</f>
        <v>0</v>
      </c>
      <c r="AS257" s="33">
        <f ca="1">SUMIFS(Amount_TI,Location_TI,$A257,FundingSource_TI,AS$1)+SUMIFS(Amount_CS,Location_CS,$A257,Fundingsource_CS,AS$1)+SUMIFS(Amount_ETL,Location_ETL,$A257,FundingSource_ETL,AS$1)+SUMIFS(Amount_Other,Location_Other,$A257,FundingSource_Other,AS$1)+SUMIFS('CSW Programs'!$J$4:$J$500,'CSW Programs'!$D$4:$D$500,'Location Totals'!$A257,'CSW Programs'!$I$4:$I$500,'School Mailing Address'!$Q$7)</f>
        <v>0</v>
      </c>
      <c r="AT257" s="33">
        <f ca="1">SUMIFS(Amount_TI,Location_TI,$A257,FundingSource_TI,AT$1)+SUMIFS(Amount_CS,Location_CS,$A257,Fundingsource_CS,AT$1)+SUMIFS(Amount_ETL,Location_ETL,$A257,FundingSource_ETL,AT$1)+SUMIFS(Amount_Other,Location_Other,$A257,FundingSource_Other,AT$1)+SUMIFS('CSW Programs'!$J$4:$J$500,'CSW Programs'!$D$4:$D$500,'Location Totals'!$A257,'CSW Programs'!$I$4:$I$500,'Location Totals'!$AT$1)</f>
        <v>0</v>
      </c>
      <c r="AU257" s="33">
        <f ca="1">SUMIFS(Amount_TI,Location_TI,$A257,FundingSource_TI,AU$1)+SUMIFS(Amount_CS,Location_CS,$A257,Fundingsource_CS,AU$1)+SUMIFS(Amount_ETL,Location_ETL,$A257,FundingSource_ETL,AU$1)+SUMIFS(Amount_Other,Location_Other,$A257,FundingSource_Other,AU$1)+SUMIFS('CSW Programs'!$J$4:$J$500,'CSW Programs'!$D$4:$D$500,'Location Totals'!$A257,'CSW Programs'!$I$4:$I$500,'Location Totals'!$AU$1)</f>
        <v>0</v>
      </c>
      <c r="AV257" s="33">
        <f ca="1">SUMIFS(Amount_TI,Location_TI,$A257,FundingSource_TI,AV$1)+SUMIFS(Amount_CS,Location_CS,$A257,Fundingsource_CS,AV$1)+SUMIFS(Amount_ETL,Location_ETL,$A257,FundingSource_ETL,AV$1)+SUMIFS(Amount_Other,Location_Other,$A257,FundingSource_Other,AV$1)+SUMIFS('CSW Programs'!$J$4:$J$500,'CSW Programs'!$D$4:$D$500,'Location Totals'!$A257,'CSW Programs'!$I$4:$I$500,'Location Totals'!$AV$1)</f>
        <v>0</v>
      </c>
      <c r="AW257" s="33"/>
      <c r="BR257" s="32">
        <v>256</v>
      </c>
      <c r="BT257" s="32">
        <v>256</v>
      </c>
    </row>
    <row r="258" spans="1:72" hidden="1" x14ac:dyDescent="0.2">
      <c r="A258" s="17" t="e">
        <f ca="1">IF('Cover Page'!$C$17&lt;&gt;"YES",IF(HLOOKUP($BZ$1,'District Label'!A:GR,BR258,FALSE)="","",(HLOOKUP($BZ$1,'District Label'!A:GR,BR258,FALSE))),OFFSET('BOCES SELECT'!$CH$4:$CH$402,,,COUNTIF('BOCES SELECT'!E:E,"&gt;0")))</f>
        <v>#N/A</v>
      </c>
      <c r="B258" s="33">
        <f t="shared" ca="1" si="100"/>
        <v>0</v>
      </c>
      <c r="C258" s="33">
        <f t="shared" ca="1" si="101"/>
        <v>0</v>
      </c>
      <c r="D258" s="33">
        <f t="shared" ca="1" si="116"/>
        <v>0</v>
      </c>
      <c r="E258" s="33">
        <f t="shared" ca="1" si="116"/>
        <v>0</v>
      </c>
      <c r="F258" s="33">
        <f t="shared" ca="1" si="116"/>
        <v>0</v>
      </c>
      <c r="G258" s="33">
        <f t="shared" ca="1" si="116"/>
        <v>0</v>
      </c>
      <c r="H258" s="33">
        <f t="shared" ca="1" si="113"/>
        <v>0</v>
      </c>
      <c r="I258" s="33">
        <f t="shared" ca="1" si="116"/>
        <v>0</v>
      </c>
      <c r="J258" s="50">
        <f t="shared" ca="1" si="102"/>
        <v>0</v>
      </c>
      <c r="K258" s="33">
        <f t="shared" ca="1" si="106"/>
        <v>0</v>
      </c>
      <c r="L258" s="33">
        <f t="shared" ca="1" si="103"/>
        <v>0</v>
      </c>
      <c r="M258" s="33">
        <f t="shared" ca="1" si="107"/>
        <v>0</v>
      </c>
      <c r="N258" s="33">
        <f t="shared" ca="1" si="104"/>
        <v>0</v>
      </c>
      <c r="O258" s="33">
        <f t="shared" ca="1" si="105"/>
        <v>0</v>
      </c>
      <c r="P258" s="33">
        <f t="shared" ca="1" si="123"/>
        <v>0</v>
      </c>
      <c r="Q258" s="33">
        <f t="shared" ca="1" si="123"/>
        <v>0</v>
      </c>
      <c r="R258" s="33">
        <f t="shared" ca="1" si="123"/>
        <v>0</v>
      </c>
      <c r="S258" s="33">
        <f t="shared" ca="1" si="123"/>
        <v>0</v>
      </c>
      <c r="T258" s="33">
        <f t="shared" ca="1" si="120"/>
        <v>0</v>
      </c>
      <c r="U258" s="33">
        <f t="shared" ca="1" si="120"/>
        <v>0</v>
      </c>
      <c r="V258" s="33">
        <f t="shared" ca="1" si="120"/>
        <v>0</v>
      </c>
      <c r="W258" s="33">
        <f t="shared" ca="1" si="120"/>
        <v>0</v>
      </c>
      <c r="X258" s="33">
        <f t="shared" ca="1" si="120"/>
        <v>0</v>
      </c>
      <c r="Y258" s="33">
        <f t="shared" ca="1" si="120"/>
        <v>0</v>
      </c>
      <c r="Z258" s="33">
        <f t="shared" ca="1" si="120"/>
        <v>0</v>
      </c>
      <c r="AA258" s="33">
        <f t="shared" ca="1" si="120"/>
        <v>0</v>
      </c>
      <c r="AB258" s="33">
        <f t="shared" ca="1" si="108"/>
        <v>0</v>
      </c>
      <c r="AC258" s="33">
        <f t="shared" ca="1" si="108"/>
        <v>0</v>
      </c>
      <c r="AD258" s="33">
        <f t="shared" ca="1" si="108"/>
        <v>0</v>
      </c>
      <c r="AE258" s="33">
        <f t="shared" ca="1" si="126"/>
        <v>0</v>
      </c>
      <c r="AF258" s="33">
        <f t="shared" ca="1" si="126"/>
        <v>0</v>
      </c>
      <c r="AG258" s="33">
        <f t="shared" ca="1" si="126"/>
        <v>0</v>
      </c>
      <c r="AH258" s="33">
        <f t="shared" ca="1" si="126"/>
        <v>0</v>
      </c>
      <c r="AI258" s="33">
        <f t="shared" ca="1" si="126"/>
        <v>0</v>
      </c>
      <c r="AJ258" s="33">
        <f t="shared" ca="1" si="126"/>
        <v>0</v>
      </c>
      <c r="AK258" s="33">
        <f t="shared" ca="1" si="126"/>
        <v>0</v>
      </c>
      <c r="AL258" s="33">
        <f t="shared" ca="1" si="126"/>
        <v>0</v>
      </c>
      <c r="AM258" s="33">
        <f t="shared" ca="1" si="126"/>
        <v>0</v>
      </c>
      <c r="AN258" s="33">
        <f t="shared" ca="1" si="126"/>
        <v>0</v>
      </c>
      <c r="AO258" s="33">
        <f t="shared" ca="1" si="127"/>
        <v>0</v>
      </c>
      <c r="AP258" s="33">
        <f t="shared" ca="1" si="127"/>
        <v>0</v>
      </c>
      <c r="AQ258" s="33">
        <f ca="1">SUMIFS(Amount_TI,Location_TI,$A258,FundingSource_TI,AQ$1)+SUMIFS(Amount_CS,Location_CS,$A258,Fundingsource_CS,AQ$1)+SUMIFS(Amount_ETL,Location_ETL,$A258,FundingSource_ETL,AQ$1)+SUMIFS(Amount_Other,Location_Other,$A258,FundingSource_Other,AQ$1)+SUMIFS('CSW Programs'!$J$4:$J$500,'CSW Programs'!$D$4:$D$500,'Location Totals'!$A258,'CSW Programs'!$I$4:$I$500,'School Mailing Address'!$Q$5)</f>
        <v>0</v>
      </c>
      <c r="AR258" s="33">
        <f ca="1">SUMIFS(Amount_TI,Location_TI,$A258,FundingSource_TI,AR$1)+SUMIFS(Amount_CS,Location_CS,$A258,Fundingsource_CS,AR$1)+SUMIFS(Amount_ETL,Location_ETL,$A258,FundingSource_ETL,AR$1)+SUMIFS(Amount_Other,Location_Other,$A258,FundingSource_Other,AR$1)+SUMIFS('CSW Programs'!$J$4:$J$500,'CSW Programs'!$D$4:$D$500,'Location Totals'!$A258,'CSW Programs'!$I$4:$I$500,'School Mailing Address'!$Q$6)</f>
        <v>0</v>
      </c>
      <c r="AS258" s="33">
        <f ca="1">SUMIFS(Amount_TI,Location_TI,$A258,FundingSource_TI,AS$1)+SUMIFS(Amount_CS,Location_CS,$A258,Fundingsource_CS,AS$1)+SUMIFS(Amount_ETL,Location_ETL,$A258,FundingSource_ETL,AS$1)+SUMIFS(Amount_Other,Location_Other,$A258,FundingSource_Other,AS$1)+SUMIFS('CSW Programs'!$J$4:$J$500,'CSW Programs'!$D$4:$D$500,'Location Totals'!$A258,'CSW Programs'!$I$4:$I$500,'School Mailing Address'!$Q$7)</f>
        <v>0</v>
      </c>
      <c r="AT258" s="33">
        <f ca="1">SUMIFS(Amount_TI,Location_TI,$A258,FundingSource_TI,AT$1)+SUMIFS(Amount_CS,Location_CS,$A258,Fundingsource_CS,AT$1)+SUMIFS(Amount_ETL,Location_ETL,$A258,FundingSource_ETL,AT$1)+SUMIFS(Amount_Other,Location_Other,$A258,FundingSource_Other,AT$1)+SUMIFS('CSW Programs'!$J$4:$J$500,'CSW Programs'!$D$4:$D$500,'Location Totals'!$A258,'CSW Programs'!$I$4:$I$500,'Location Totals'!$AT$1)</f>
        <v>0</v>
      </c>
      <c r="AU258" s="33">
        <f ca="1">SUMIFS(Amount_TI,Location_TI,$A258,FundingSource_TI,AU$1)+SUMIFS(Amount_CS,Location_CS,$A258,Fundingsource_CS,AU$1)+SUMIFS(Amount_ETL,Location_ETL,$A258,FundingSource_ETL,AU$1)+SUMIFS(Amount_Other,Location_Other,$A258,FundingSource_Other,AU$1)+SUMIFS('CSW Programs'!$J$4:$J$500,'CSW Programs'!$D$4:$D$500,'Location Totals'!$A258,'CSW Programs'!$I$4:$I$500,'Location Totals'!$AU$1)</f>
        <v>0</v>
      </c>
      <c r="AV258" s="33">
        <f ca="1">SUMIFS(Amount_TI,Location_TI,$A258,FundingSource_TI,AV$1)+SUMIFS(Amount_CS,Location_CS,$A258,Fundingsource_CS,AV$1)+SUMIFS(Amount_ETL,Location_ETL,$A258,FundingSource_ETL,AV$1)+SUMIFS(Amount_Other,Location_Other,$A258,FundingSource_Other,AV$1)+SUMIFS('CSW Programs'!$J$4:$J$500,'CSW Programs'!$D$4:$D$500,'Location Totals'!$A258,'CSW Programs'!$I$4:$I$500,'Location Totals'!$AV$1)</f>
        <v>0</v>
      </c>
      <c r="AW258" s="33"/>
      <c r="BR258" s="32">
        <v>257</v>
      </c>
      <c r="BT258" s="32">
        <v>257</v>
      </c>
    </row>
    <row r="259" spans="1:72" hidden="1" x14ac:dyDescent="0.2">
      <c r="A259" s="17" t="e">
        <f ca="1">IF('Cover Page'!$C$17&lt;&gt;"YES",IF(HLOOKUP($BZ$1,'District Label'!A:GR,BR259,FALSE)="","",(HLOOKUP($BZ$1,'District Label'!A:GR,BR259,FALSE))),OFFSET('BOCES SELECT'!$CH$4:$CH$402,,,COUNTIF('BOCES SELECT'!E:E,"&gt;0")))</f>
        <v>#N/A</v>
      </c>
      <c r="B259" s="33">
        <f t="shared" ca="1" si="100"/>
        <v>0</v>
      </c>
      <c r="C259" s="33">
        <f t="shared" ca="1" si="101"/>
        <v>0</v>
      </c>
      <c r="D259" s="33">
        <f t="shared" ca="1" si="116"/>
        <v>0</v>
      </c>
      <c r="E259" s="33">
        <f t="shared" ca="1" si="116"/>
        <v>0</v>
      </c>
      <c r="F259" s="33">
        <f t="shared" ca="1" si="116"/>
        <v>0</v>
      </c>
      <c r="G259" s="33">
        <f t="shared" ca="1" si="116"/>
        <v>0</v>
      </c>
      <c r="H259" s="33">
        <f t="shared" ca="1" si="113"/>
        <v>0</v>
      </c>
      <c r="I259" s="33">
        <f t="shared" ca="1" si="116"/>
        <v>0</v>
      </c>
      <c r="J259" s="50">
        <f t="shared" ca="1" si="102"/>
        <v>0</v>
      </c>
      <c r="K259" s="33">
        <f t="shared" ca="1" si="106"/>
        <v>0</v>
      </c>
      <c r="L259" s="33">
        <f t="shared" ca="1" si="103"/>
        <v>0</v>
      </c>
      <c r="M259" s="33">
        <f t="shared" ca="1" si="107"/>
        <v>0</v>
      </c>
      <c r="N259" s="33">
        <f t="shared" ca="1" si="104"/>
        <v>0</v>
      </c>
      <c r="O259" s="33">
        <f t="shared" ca="1" si="105"/>
        <v>0</v>
      </c>
      <c r="P259" s="33">
        <f t="shared" ca="1" si="123"/>
        <v>0</v>
      </c>
      <c r="Q259" s="33">
        <f t="shared" ca="1" si="123"/>
        <v>0</v>
      </c>
      <c r="R259" s="33">
        <f t="shared" ca="1" si="123"/>
        <v>0</v>
      </c>
      <c r="S259" s="33">
        <f t="shared" ca="1" si="123"/>
        <v>0</v>
      </c>
      <c r="T259" s="33">
        <f t="shared" ca="1" si="120"/>
        <v>0</v>
      </c>
      <c r="U259" s="33">
        <f t="shared" ca="1" si="120"/>
        <v>0</v>
      </c>
      <c r="V259" s="33">
        <f t="shared" ca="1" si="120"/>
        <v>0</v>
      </c>
      <c r="W259" s="33">
        <f t="shared" ca="1" si="120"/>
        <v>0</v>
      </c>
      <c r="X259" s="33">
        <f t="shared" ca="1" si="120"/>
        <v>0</v>
      </c>
      <c r="Y259" s="33">
        <f t="shared" ca="1" si="120"/>
        <v>0</v>
      </c>
      <c r="Z259" s="33">
        <f t="shared" ca="1" si="120"/>
        <v>0</v>
      </c>
      <c r="AA259" s="33">
        <f t="shared" ca="1" si="120"/>
        <v>0</v>
      </c>
      <c r="AB259" s="33">
        <f t="shared" ca="1" si="108"/>
        <v>0</v>
      </c>
      <c r="AC259" s="33">
        <f t="shared" ca="1" si="108"/>
        <v>0</v>
      </c>
      <c r="AD259" s="33">
        <f t="shared" ca="1" si="108"/>
        <v>0</v>
      </c>
      <c r="AE259" s="33">
        <f t="shared" ca="1" si="126"/>
        <v>0</v>
      </c>
      <c r="AF259" s="33">
        <f t="shared" ca="1" si="126"/>
        <v>0</v>
      </c>
      <c r="AG259" s="33">
        <f t="shared" ca="1" si="126"/>
        <v>0</v>
      </c>
      <c r="AH259" s="33">
        <f t="shared" ca="1" si="126"/>
        <v>0</v>
      </c>
      <c r="AI259" s="33">
        <f t="shared" ca="1" si="126"/>
        <v>0</v>
      </c>
      <c r="AJ259" s="33">
        <f t="shared" ca="1" si="126"/>
        <v>0</v>
      </c>
      <c r="AK259" s="33">
        <f t="shared" ca="1" si="126"/>
        <v>0</v>
      </c>
      <c r="AL259" s="33">
        <f t="shared" ca="1" si="126"/>
        <v>0</v>
      </c>
      <c r="AM259" s="33">
        <f t="shared" ca="1" si="126"/>
        <v>0</v>
      </c>
      <c r="AN259" s="33">
        <f t="shared" ca="1" si="126"/>
        <v>0</v>
      </c>
      <c r="AO259" s="33">
        <f t="shared" ca="1" si="127"/>
        <v>0</v>
      </c>
      <c r="AP259" s="33">
        <f t="shared" ca="1" si="127"/>
        <v>0</v>
      </c>
      <c r="AQ259" s="33">
        <f ca="1">SUMIFS(Amount_TI,Location_TI,$A259,FundingSource_TI,AQ$1)+SUMIFS(Amount_CS,Location_CS,$A259,Fundingsource_CS,AQ$1)+SUMIFS(Amount_ETL,Location_ETL,$A259,FundingSource_ETL,AQ$1)+SUMIFS(Amount_Other,Location_Other,$A259,FundingSource_Other,AQ$1)+SUMIFS('CSW Programs'!$J$4:$J$500,'CSW Programs'!$D$4:$D$500,'Location Totals'!$A259,'CSW Programs'!$I$4:$I$500,'School Mailing Address'!$Q$5)</f>
        <v>0</v>
      </c>
      <c r="AR259" s="33">
        <f ca="1">SUMIFS(Amount_TI,Location_TI,$A259,FundingSource_TI,AR$1)+SUMIFS(Amount_CS,Location_CS,$A259,Fundingsource_CS,AR$1)+SUMIFS(Amount_ETL,Location_ETL,$A259,FundingSource_ETL,AR$1)+SUMIFS(Amount_Other,Location_Other,$A259,FundingSource_Other,AR$1)+SUMIFS('CSW Programs'!$J$4:$J$500,'CSW Programs'!$D$4:$D$500,'Location Totals'!$A259,'CSW Programs'!$I$4:$I$500,'School Mailing Address'!$Q$6)</f>
        <v>0</v>
      </c>
      <c r="AS259" s="33">
        <f ca="1">SUMIFS(Amount_TI,Location_TI,$A259,FundingSource_TI,AS$1)+SUMIFS(Amount_CS,Location_CS,$A259,Fundingsource_CS,AS$1)+SUMIFS(Amount_ETL,Location_ETL,$A259,FundingSource_ETL,AS$1)+SUMIFS(Amount_Other,Location_Other,$A259,FundingSource_Other,AS$1)+SUMIFS('CSW Programs'!$J$4:$J$500,'CSW Programs'!$D$4:$D$500,'Location Totals'!$A259,'CSW Programs'!$I$4:$I$500,'School Mailing Address'!$Q$7)</f>
        <v>0</v>
      </c>
      <c r="AT259" s="33">
        <f ca="1">SUMIFS(Amount_TI,Location_TI,$A259,FundingSource_TI,AT$1)+SUMIFS(Amount_CS,Location_CS,$A259,Fundingsource_CS,AT$1)+SUMIFS(Amount_ETL,Location_ETL,$A259,FundingSource_ETL,AT$1)+SUMIFS(Amount_Other,Location_Other,$A259,FundingSource_Other,AT$1)+SUMIFS('CSW Programs'!$J$4:$J$500,'CSW Programs'!$D$4:$D$500,'Location Totals'!$A259,'CSW Programs'!$I$4:$I$500,'Location Totals'!$AT$1)</f>
        <v>0</v>
      </c>
      <c r="AU259" s="33">
        <f ca="1">SUMIFS(Amount_TI,Location_TI,$A259,FundingSource_TI,AU$1)+SUMIFS(Amount_CS,Location_CS,$A259,Fundingsource_CS,AU$1)+SUMIFS(Amount_ETL,Location_ETL,$A259,FundingSource_ETL,AU$1)+SUMIFS(Amount_Other,Location_Other,$A259,FundingSource_Other,AU$1)+SUMIFS('CSW Programs'!$J$4:$J$500,'CSW Programs'!$D$4:$D$500,'Location Totals'!$A259,'CSW Programs'!$I$4:$I$500,'Location Totals'!$AU$1)</f>
        <v>0</v>
      </c>
      <c r="AV259" s="33">
        <f ca="1">SUMIFS(Amount_TI,Location_TI,$A259,FundingSource_TI,AV$1)+SUMIFS(Amount_CS,Location_CS,$A259,Fundingsource_CS,AV$1)+SUMIFS(Amount_ETL,Location_ETL,$A259,FundingSource_ETL,AV$1)+SUMIFS(Amount_Other,Location_Other,$A259,FundingSource_Other,AV$1)+SUMIFS('CSW Programs'!$J$4:$J$500,'CSW Programs'!$D$4:$D$500,'Location Totals'!$A259,'CSW Programs'!$I$4:$I$500,'Location Totals'!$AV$1)</f>
        <v>0</v>
      </c>
      <c r="AW259" s="33"/>
      <c r="BR259" s="32">
        <v>258</v>
      </c>
      <c r="BT259" s="32">
        <v>258</v>
      </c>
    </row>
    <row r="260" spans="1:72" hidden="1" x14ac:dyDescent="0.2">
      <c r="A260" s="17" t="e">
        <f ca="1">IF('Cover Page'!$C$17&lt;&gt;"YES",IF(HLOOKUP($BZ$1,'District Label'!A:GR,BR260,FALSE)="","",(HLOOKUP($BZ$1,'District Label'!A:GR,BR260,FALSE))),OFFSET('BOCES SELECT'!$CH$4:$CH$402,,,COUNTIF('BOCES SELECT'!E:E,"&gt;0")))</f>
        <v>#N/A</v>
      </c>
      <c r="B260" s="33">
        <f t="shared" ref="B260:B323" ca="1" si="128">SUMIF(Location_TI,$A260,Amount_TI)+SUMIF(Location_CS,$A260,Amount_CS)+SUMIF(Location_ETL,$A260,Amount_ETL)+SUMIF(Location_Other,$A260,Amount_Other)+SUMIF(Location_SW,$A260,Amount_SW)</f>
        <v>0</v>
      </c>
      <c r="C260" s="33">
        <f t="shared" ref="C260:I312" ca="1" si="129">SUMIFS(Amount_TI,Location_TI,$A260,source_ti,C$1)+SUMIFS(Amount_CS,Location_CS,$A260,source_cs,C$1)+SUMIFS(Amount_ETL,Location_ETL,$A260,source_etl,C$1)+SUMIFS(Amount_Other,Location_Other,$A260,source_other,C$1)+SUMIFS(Amount_SW,Location_SW,$A260,FundingSource_SW,C$1)</f>
        <v>0</v>
      </c>
      <c r="D260" s="33">
        <f t="shared" ca="1" si="116"/>
        <v>0</v>
      </c>
      <c r="E260" s="33">
        <f t="shared" ca="1" si="116"/>
        <v>0</v>
      </c>
      <c r="F260" s="33">
        <f t="shared" ca="1" si="116"/>
        <v>0</v>
      </c>
      <c r="G260" s="33">
        <f t="shared" ca="1" si="116"/>
        <v>0</v>
      </c>
      <c r="H260" s="33">
        <f t="shared" ca="1" si="113"/>
        <v>0</v>
      </c>
      <c r="I260" s="33">
        <f t="shared" ca="1" si="116"/>
        <v>0</v>
      </c>
      <c r="J260" s="50">
        <f t="shared" ref="J260:J323" ca="1" si="130">SUMIF(Location_TI,$A260,FTE_TI)+SUMIF(Location_CS,$A260,FTE_CS)+SUMIF(Location_ETL,$A260,FTE_ETL)+SUMIF(Location_Other,$A260,FTE_Other)</f>
        <v>0</v>
      </c>
      <c r="K260" s="33">
        <f t="shared" ca="1" si="106"/>
        <v>0</v>
      </c>
      <c r="L260" s="33">
        <f t="shared" ref="L260:L291" ca="1" si="131">SUMIF(Location_ETL,A260,Amount_ETL)</f>
        <v>0</v>
      </c>
      <c r="M260" s="33">
        <f t="shared" ca="1" si="107"/>
        <v>0</v>
      </c>
      <c r="N260" s="33">
        <f t="shared" ref="N260:N291" ca="1" si="132">SUMIF(Location_Other,A260,Amount_Other)</f>
        <v>0</v>
      </c>
      <c r="O260" s="33">
        <f t="shared" ref="O260:O291" ca="1" si="133">SUMIF(Location_SW,A260,Amount_SW)</f>
        <v>0</v>
      </c>
      <c r="P260" s="33">
        <f t="shared" ca="1" si="123"/>
        <v>0</v>
      </c>
      <c r="Q260" s="33">
        <f t="shared" ca="1" si="123"/>
        <v>0</v>
      </c>
      <c r="R260" s="33">
        <f t="shared" ca="1" si="123"/>
        <v>0</v>
      </c>
      <c r="S260" s="33">
        <f t="shared" ca="1" si="123"/>
        <v>0</v>
      </c>
      <c r="T260" s="33">
        <f t="shared" ca="1" si="120"/>
        <v>0</v>
      </c>
      <c r="U260" s="33">
        <f t="shared" ca="1" si="120"/>
        <v>0</v>
      </c>
      <c r="V260" s="33">
        <f t="shared" ca="1" si="120"/>
        <v>0</v>
      </c>
      <c r="W260" s="33">
        <f t="shared" ca="1" si="120"/>
        <v>0</v>
      </c>
      <c r="X260" s="33">
        <f t="shared" ca="1" si="120"/>
        <v>0</v>
      </c>
      <c r="Y260" s="33">
        <f t="shared" ca="1" si="120"/>
        <v>0</v>
      </c>
      <c r="Z260" s="33">
        <f t="shared" ca="1" si="120"/>
        <v>0</v>
      </c>
      <c r="AA260" s="33">
        <f t="shared" ca="1" si="120"/>
        <v>0</v>
      </c>
      <c r="AB260" s="33">
        <f t="shared" ca="1" si="108"/>
        <v>0</v>
      </c>
      <c r="AC260" s="33">
        <f t="shared" ca="1" si="108"/>
        <v>0</v>
      </c>
      <c r="AD260" s="33">
        <f t="shared" ca="1" si="108"/>
        <v>0</v>
      </c>
      <c r="AE260" s="33">
        <f t="shared" ca="1" si="126"/>
        <v>0</v>
      </c>
      <c r="AF260" s="33">
        <f t="shared" ca="1" si="126"/>
        <v>0</v>
      </c>
      <c r="AG260" s="33">
        <f t="shared" ca="1" si="126"/>
        <v>0</v>
      </c>
      <c r="AH260" s="33">
        <f t="shared" ca="1" si="126"/>
        <v>0</v>
      </c>
      <c r="AI260" s="33">
        <f t="shared" ca="1" si="126"/>
        <v>0</v>
      </c>
      <c r="AJ260" s="33">
        <f t="shared" ca="1" si="126"/>
        <v>0</v>
      </c>
      <c r="AK260" s="33">
        <f t="shared" ca="1" si="126"/>
        <v>0</v>
      </c>
      <c r="AL260" s="33">
        <f t="shared" ca="1" si="126"/>
        <v>0</v>
      </c>
      <c r="AM260" s="33">
        <f t="shared" ca="1" si="126"/>
        <v>0</v>
      </c>
      <c r="AN260" s="33">
        <f t="shared" ca="1" si="126"/>
        <v>0</v>
      </c>
      <c r="AO260" s="33">
        <f t="shared" ca="1" si="127"/>
        <v>0</v>
      </c>
      <c r="AP260" s="33">
        <f t="shared" ca="1" si="127"/>
        <v>0</v>
      </c>
      <c r="AQ260" s="33">
        <f ca="1">SUMIFS(Amount_TI,Location_TI,$A260,FundingSource_TI,AQ$1)+SUMIFS(Amount_CS,Location_CS,$A260,Fundingsource_CS,AQ$1)+SUMIFS(Amount_ETL,Location_ETL,$A260,FundingSource_ETL,AQ$1)+SUMIFS(Amount_Other,Location_Other,$A260,FundingSource_Other,AQ$1)+SUMIFS('CSW Programs'!$J$4:$J$500,'CSW Programs'!$D$4:$D$500,'Location Totals'!$A260,'CSW Programs'!$I$4:$I$500,'School Mailing Address'!$Q$5)</f>
        <v>0</v>
      </c>
      <c r="AR260" s="33">
        <f ca="1">SUMIFS(Amount_TI,Location_TI,$A260,FundingSource_TI,AR$1)+SUMIFS(Amount_CS,Location_CS,$A260,Fundingsource_CS,AR$1)+SUMIFS(Amount_ETL,Location_ETL,$A260,FundingSource_ETL,AR$1)+SUMIFS(Amount_Other,Location_Other,$A260,FundingSource_Other,AR$1)+SUMIFS('CSW Programs'!$J$4:$J$500,'CSW Programs'!$D$4:$D$500,'Location Totals'!$A260,'CSW Programs'!$I$4:$I$500,'School Mailing Address'!$Q$6)</f>
        <v>0</v>
      </c>
      <c r="AS260" s="33">
        <f ca="1">SUMIFS(Amount_TI,Location_TI,$A260,FundingSource_TI,AS$1)+SUMIFS(Amount_CS,Location_CS,$A260,Fundingsource_CS,AS$1)+SUMIFS(Amount_ETL,Location_ETL,$A260,FundingSource_ETL,AS$1)+SUMIFS(Amount_Other,Location_Other,$A260,FundingSource_Other,AS$1)+SUMIFS('CSW Programs'!$J$4:$J$500,'CSW Programs'!$D$4:$D$500,'Location Totals'!$A260,'CSW Programs'!$I$4:$I$500,'School Mailing Address'!$Q$7)</f>
        <v>0</v>
      </c>
      <c r="AT260" s="33">
        <f ca="1">SUMIFS(Amount_TI,Location_TI,$A260,FundingSource_TI,AT$1)+SUMIFS(Amount_CS,Location_CS,$A260,Fundingsource_CS,AT$1)+SUMIFS(Amount_ETL,Location_ETL,$A260,FundingSource_ETL,AT$1)+SUMIFS(Amount_Other,Location_Other,$A260,FundingSource_Other,AT$1)+SUMIFS('CSW Programs'!$J$4:$J$500,'CSW Programs'!$D$4:$D$500,'Location Totals'!$A260,'CSW Programs'!$I$4:$I$500,'Location Totals'!$AT$1)</f>
        <v>0</v>
      </c>
      <c r="AU260" s="33">
        <f ca="1">SUMIFS(Amount_TI,Location_TI,$A260,FundingSource_TI,AU$1)+SUMIFS(Amount_CS,Location_CS,$A260,Fundingsource_CS,AU$1)+SUMIFS(Amount_ETL,Location_ETL,$A260,FundingSource_ETL,AU$1)+SUMIFS(Amount_Other,Location_Other,$A260,FundingSource_Other,AU$1)+SUMIFS('CSW Programs'!$J$4:$J$500,'CSW Programs'!$D$4:$D$500,'Location Totals'!$A260,'CSW Programs'!$I$4:$I$500,'Location Totals'!$AU$1)</f>
        <v>0</v>
      </c>
      <c r="AV260" s="33">
        <f ca="1">SUMIFS(Amount_TI,Location_TI,$A260,FundingSource_TI,AV$1)+SUMIFS(Amount_CS,Location_CS,$A260,Fundingsource_CS,AV$1)+SUMIFS(Amount_ETL,Location_ETL,$A260,FundingSource_ETL,AV$1)+SUMIFS(Amount_Other,Location_Other,$A260,FundingSource_Other,AV$1)+SUMIFS('CSW Programs'!$J$4:$J$500,'CSW Programs'!$D$4:$D$500,'Location Totals'!$A260,'CSW Programs'!$I$4:$I$500,'Location Totals'!$AV$1)</f>
        <v>0</v>
      </c>
      <c r="AW260" s="33"/>
      <c r="BR260" s="32">
        <v>259</v>
      </c>
      <c r="BT260" s="32">
        <v>259</v>
      </c>
    </row>
    <row r="261" spans="1:72" hidden="1" x14ac:dyDescent="0.2">
      <c r="A261" s="17" t="e">
        <f ca="1">IF('Cover Page'!$C$17&lt;&gt;"YES",IF(HLOOKUP($BZ$1,'District Label'!A:GR,BR261,FALSE)="","",(HLOOKUP($BZ$1,'District Label'!A:GR,BR261,FALSE))),OFFSET('BOCES SELECT'!$CH$4:$CH$402,,,COUNTIF('BOCES SELECT'!E:E,"&gt;0")))</f>
        <v>#N/A</v>
      </c>
      <c r="B261" s="33">
        <f t="shared" ca="1" si="128"/>
        <v>0</v>
      </c>
      <c r="C261" s="33">
        <f t="shared" ca="1" si="129"/>
        <v>0</v>
      </c>
      <c r="D261" s="33">
        <f t="shared" ca="1" si="116"/>
        <v>0</v>
      </c>
      <c r="E261" s="33">
        <f t="shared" ca="1" si="116"/>
        <v>0</v>
      </c>
      <c r="F261" s="33">
        <f t="shared" ca="1" si="116"/>
        <v>0</v>
      </c>
      <c r="G261" s="33">
        <f t="shared" ca="1" si="116"/>
        <v>0</v>
      </c>
      <c r="H261" s="33">
        <f t="shared" ca="1" si="113"/>
        <v>0</v>
      </c>
      <c r="I261" s="33">
        <f t="shared" ca="1" si="116"/>
        <v>0</v>
      </c>
      <c r="J261" s="50">
        <f t="shared" ca="1" si="130"/>
        <v>0</v>
      </c>
      <c r="K261" s="33">
        <f t="shared" ref="K261:K291" ca="1" si="134">SUMIF(Location_TI,A261,Amount_TI)</f>
        <v>0</v>
      </c>
      <c r="L261" s="33">
        <f t="shared" ca="1" si="131"/>
        <v>0</v>
      </c>
      <c r="M261" s="33">
        <f t="shared" ref="M261:M291" ca="1" si="135">SUMIF(Location_CS,A261,Amount_CS)</f>
        <v>0</v>
      </c>
      <c r="N261" s="33">
        <f t="shared" ca="1" si="132"/>
        <v>0</v>
      </c>
      <c r="O261" s="33">
        <f t="shared" ca="1" si="133"/>
        <v>0</v>
      </c>
      <c r="P261" s="33">
        <f t="shared" ca="1" si="123"/>
        <v>0</v>
      </c>
      <c r="Q261" s="33">
        <f t="shared" ca="1" si="123"/>
        <v>0</v>
      </c>
      <c r="R261" s="33">
        <f t="shared" ca="1" si="123"/>
        <v>0</v>
      </c>
      <c r="S261" s="33">
        <f t="shared" ca="1" si="123"/>
        <v>0</v>
      </c>
      <c r="T261" s="33">
        <f t="shared" ca="1" si="120"/>
        <v>0</v>
      </c>
      <c r="U261" s="33">
        <f t="shared" ca="1" si="120"/>
        <v>0</v>
      </c>
      <c r="V261" s="33">
        <f t="shared" ca="1" si="120"/>
        <v>0</v>
      </c>
      <c r="W261" s="33">
        <f t="shared" ca="1" si="120"/>
        <v>0</v>
      </c>
      <c r="X261" s="33">
        <f t="shared" ca="1" si="120"/>
        <v>0</v>
      </c>
      <c r="Y261" s="33">
        <f t="shared" ca="1" si="120"/>
        <v>0</v>
      </c>
      <c r="Z261" s="33">
        <f t="shared" ca="1" si="120"/>
        <v>0</v>
      </c>
      <c r="AA261" s="33">
        <f t="shared" ca="1" si="120"/>
        <v>0</v>
      </c>
      <c r="AB261" s="33">
        <f t="shared" ca="1" si="108"/>
        <v>0</v>
      </c>
      <c r="AC261" s="33">
        <f t="shared" ca="1" si="108"/>
        <v>0</v>
      </c>
      <c r="AD261" s="33">
        <f t="shared" ca="1" si="108"/>
        <v>0</v>
      </c>
      <c r="AE261" s="33">
        <f t="shared" ca="1" si="126"/>
        <v>0</v>
      </c>
      <c r="AF261" s="33">
        <f t="shared" ca="1" si="126"/>
        <v>0</v>
      </c>
      <c r="AG261" s="33">
        <f t="shared" ca="1" si="126"/>
        <v>0</v>
      </c>
      <c r="AH261" s="33">
        <f t="shared" ca="1" si="126"/>
        <v>0</v>
      </c>
      <c r="AI261" s="33">
        <f t="shared" ca="1" si="126"/>
        <v>0</v>
      </c>
      <c r="AJ261" s="33">
        <f t="shared" ca="1" si="126"/>
        <v>0</v>
      </c>
      <c r="AK261" s="33">
        <f t="shared" ca="1" si="126"/>
        <v>0</v>
      </c>
      <c r="AL261" s="33">
        <f t="shared" ca="1" si="126"/>
        <v>0</v>
      </c>
      <c r="AM261" s="33">
        <f t="shared" ca="1" si="126"/>
        <v>0</v>
      </c>
      <c r="AN261" s="33">
        <f t="shared" ca="1" si="126"/>
        <v>0</v>
      </c>
      <c r="AO261" s="33">
        <f t="shared" ca="1" si="127"/>
        <v>0</v>
      </c>
      <c r="AP261" s="33">
        <f t="shared" ca="1" si="127"/>
        <v>0</v>
      </c>
      <c r="AQ261" s="33">
        <f ca="1">SUMIFS(Amount_TI,Location_TI,$A261,FundingSource_TI,AQ$1)+SUMIFS(Amount_CS,Location_CS,$A261,Fundingsource_CS,AQ$1)+SUMIFS(Amount_ETL,Location_ETL,$A261,FundingSource_ETL,AQ$1)+SUMIFS(Amount_Other,Location_Other,$A261,FundingSource_Other,AQ$1)+SUMIFS('CSW Programs'!$J$4:$J$500,'CSW Programs'!$D$4:$D$500,'Location Totals'!$A261,'CSW Programs'!$I$4:$I$500,'School Mailing Address'!$Q$5)</f>
        <v>0</v>
      </c>
      <c r="AR261" s="33">
        <f ca="1">SUMIFS(Amount_TI,Location_TI,$A261,FundingSource_TI,AR$1)+SUMIFS(Amount_CS,Location_CS,$A261,Fundingsource_CS,AR$1)+SUMIFS(Amount_ETL,Location_ETL,$A261,FundingSource_ETL,AR$1)+SUMIFS(Amount_Other,Location_Other,$A261,FundingSource_Other,AR$1)+SUMIFS('CSW Programs'!$J$4:$J$500,'CSW Programs'!$D$4:$D$500,'Location Totals'!$A261,'CSW Programs'!$I$4:$I$500,'School Mailing Address'!$Q$6)</f>
        <v>0</v>
      </c>
      <c r="AS261" s="33">
        <f ca="1">SUMIFS(Amount_TI,Location_TI,$A261,FundingSource_TI,AS$1)+SUMIFS(Amount_CS,Location_CS,$A261,Fundingsource_CS,AS$1)+SUMIFS(Amount_ETL,Location_ETL,$A261,FundingSource_ETL,AS$1)+SUMIFS(Amount_Other,Location_Other,$A261,FundingSource_Other,AS$1)+SUMIFS('CSW Programs'!$J$4:$J$500,'CSW Programs'!$D$4:$D$500,'Location Totals'!$A261,'CSW Programs'!$I$4:$I$500,'School Mailing Address'!$Q$7)</f>
        <v>0</v>
      </c>
      <c r="AT261" s="33">
        <f ca="1">SUMIFS(Amount_TI,Location_TI,$A261,FundingSource_TI,AT$1)+SUMIFS(Amount_CS,Location_CS,$A261,Fundingsource_CS,AT$1)+SUMIFS(Amount_ETL,Location_ETL,$A261,FundingSource_ETL,AT$1)+SUMIFS(Amount_Other,Location_Other,$A261,FundingSource_Other,AT$1)+SUMIFS('CSW Programs'!$J$4:$J$500,'CSW Programs'!$D$4:$D$500,'Location Totals'!$A261,'CSW Programs'!$I$4:$I$500,'Location Totals'!$AT$1)</f>
        <v>0</v>
      </c>
      <c r="AU261" s="33">
        <f ca="1">SUMIFS(Amount_TI,Location_TI,$A261,FundingSource_TI,AU$1)+SUMIFS(Amount_CS,Location_CS,$A261,Fundingsource_CS,AU$1)+SUMIFS(Amount_ETL,Location_ETL,$A261,FundingSource_ETL,AU$1)+SUMIFS(Amount_Other,Location_Other,$A261,FundingSource_Other,AU$1)+SUMIFS('CSW Programs'!$J$4:$J$500,'CSW Programs'!$D$4:$D$500,'Location Totals'!$A261,'CSW Programs'!$I$4:$I$500,'Location Totals'!$AU$1)</f>
        <v>0</v>
      </c>
      <c r="AV261" s="33">
        <f ca="1">SUMIFS(Amount_TI,Location_TI,$A261,FundingSource_TI,AV$1)+SUMIFS(Amount_CS,Location_CS,$A261,Fundingsource_CS,AV$1)+SUMIFS(Amount_ETL,Location_ETL,$A261,FundingSource_ETL,AV$1)+SUMIFS(Amount_Other,Location_Other,$A261,FundingSource_Other,AV$1)+SUMIFS('CSW Programs'!$J$4:$J$500,'CSW Programs'!$D$4:$D$500,'Location Totals'!$A261,'CSW Programs'!$I$4:$I$500,'Location Totals'!$AV$1)</f>
        <v>0</v>
      </c>
      <c r="AW261" s="33"/>
      <c r="BR261" s="32">
        <v>260</v>
      </c>
      <c r="BT261" s="32">
        <v>260</v>
      </c>
    </row>
    <row r="262" spans="1:72" hidden="1" x14ac:dyDescent="0.2">
      <c r="A262" s="17" t="e">
        <f ca="1">IF('Cover Page'!$C$17&lt;&gt;"YES",IF(HLOOKUP($BZ$1,'District Label'!A:GR,BR262,FALSE)="","",(HLOOKUP($BZ$1,'District Label'!A:GR,BR262,FALSE))),OFFSET('BOCES SELECT'!$CH$4:$CH$402,,,COUNTIF('BOCES SELECT'!E:E,"&gt;0")))</f>
        <v>#N/A</v>
      </c>
      <c r="B262" s="33">
        <f t="shared" ca="1" si="128"/>
        <v>0</v>
      </c>
      <c r="C262" s="33">
        <f t="shared" ca="1" si="129"/>
        <v>0</v>
      </c>
      <c r="D262" s="33">
        <f t="shared" ca="1" si="116"/>
        <v>0</v>
      </c>
      <c r="E262" s="33">
        <f t="shared" ca="1" si="116"/>
        <v>0</v>
      </c>
      <c r="F262" s="33">
        <f t="shared" ca="1" si="116"/>
        <v>0</v>
      </c>
      <c r="G262" s="33">
        <f t="shared" ca="1" si="116"/>
        <v>0</v>
      </c>
      <c r="H262" s="33">
        <f t="shared" ca="1" si="113"/>
        <v>0</v>
      </c>
      <c r="I262" s="33">
        <f t="shared" ca="1" si="116"/>
        <v>0</v>
      </c>
      <c r="J262" s="50">
        <f t="shared" ca="1" si="130"/>
        <v>0</v>
      </c>
      <c r="K262" s="33">
        <f t="shared" ca="1" si="134"/>
        <v>0</v>
      </c>
      <c r="L262" s="33">
        <f t="shared" ca="1" si="131"/>
        <v>0</v>
      </c>
      <c r="M262" s="33">
        <f t="shared" ca="1" si="135"/>
        <v>0</v>
      </c>
      <c r="N262" s="33">
        <f t="shared" ca="1" si="132"/>
        <v>0</v>
      </c>
      <c r="O262" s="33">
        <f t="shared" ca="1" si="133"/>
        <v>0</v>
      </c>
      <c r="P262" s="33">
        <f t="shared" ca="1" si="123"/>
        <v>0</v>
      </c>
      <c r="Q262" s="33">
        <f t="shared" ca="1" si="123"/>
        <v>0</v>
      </c>
      <c r="R262" s="33">
        <f t="shared" ca="1" si="123"/>
        <v>0</v>
      </c>
      <c r="S262" s="33">
        <f t="shared" ca="1" si="123"/>
        <v>0</v>
      </c>
      <c r="T262" s="33">
        <f t="shared" ca="1" si="120"/>
        <v>0</v>
      </c>
      <c r="U262" s="33">
        <f t="shared" ca="1" si="120"/>
        <v>0</v>
      </c>
      <c r="V262" s="33">
        <f t="shared" ca="1" si="120"/>
        <v>0</v>
      </c>
      <c r="W262" s="33">
        <f t="shared" ca="1" si="120"/>
        <v>0</v>
      </c>
      <c r="X262" s="33">
        <f t="shared" ca="1" si="120"/>
        <v>0</v>
      </c>
      <c r="Y262" s="33">
        <f t="shared" ca="1" si="120"/>
        <v>0</v>
      </c>
      <c r="Z262" s="33">
        <f t="shared" ca="1" si="120"/>
        <v>0</v>
      </c>
      <c r="AA262" s="33">
        <f t="shared" ca="1" si="120"/>
        <v>0</v>
      </c>
      <c r="AB262" s="33">
        <f t="shared" ca="1" si="108"/>
        <v>0</v>
      </c>
      <c r="AC262" s="33">
        <f t="shared" ca="1" si="108"/>
        <v>0</v>
      </c>
      <c r="AD262" s="33">
        <f t="shared" ca="1" si="108"/>
        <v>0</v>
      </c>
      <c r="AE262" s="33">
        <f t="shared" ca="1" si="126"/>
        <v>0</v>
      </c>
      <c r="AF262" s="33">
        <f t="shared" ca="1" si="126"/>
        <v>0</v>
      </c>
      <c r="AG262" s="33">
        <f t="shared" ca="1" si="126"/>
        <v>0</v>
      </c>
      <c r="AH262" s="33">
        <f t="shared" ca="1" si="126"/>
        <v>0</v>
      </c>
      <c r="AI262" s="33">
        <f t="shared" ca="1" si="126"/>
        <v>0</v>
      </c>
      <c r="AJ262" s="33">
        <f t="shared" ca="1" si="126"/>
        <v>0</v>
      </c>
      <c r="AK262" s="33">
        <f t="shared" ca="1" si="126"/>
        <v>0</v>
      </c>
      <c r="AL262" s="33">
        <f t="shared" ca="1" si="126"/>
        <v>0</v>
      </c>
      <c r="AM262" s="33">
        <f t="shared" ca="1" si="126"/>
        <v>0</v>
      </c>
      <c r="AN262" s="33">
        <f t="shared" ca="1" si="126"/>
        <v>0</v>
      </c>
      <c r="AO262" s="33">
        <f t="shared" ca="1" si="127"/>
        <v>0</v>
      </c>
      <c r="AP262" s="33">
        <f t="shared" ca="1" si="127"/>
        <v>0</v>
      </c>
      <c r="AQ262" s="33">
        <f ca="1">SUMIFS(Amount_TI,Location_TI,$A262,FundingSource_TI,AQ$1)+SUMIFS(Amount_CS,Location_CS,$A262,Fundingsource_CS,AQ$1)+SUMIFS(Amount_ETL,Location_ETL,$A262,FundingSource_ETL,AQ$1)+SUMIFS(Amount_Other,Location_Other,$A262,FundingSource_Other,AQ$1)+SUMIFS('CSW Programs'!$J$4:$J$500,'CSW Programs'!$D$4:$D$500,'Location Totals'!$A262,'CSW Programs'!$I$4:$I$500,'School Mailing Address'!$Q$5)</f>
        <v>0</v>
      </c>
      <c r="AR262" s="33">
        <f ca="1">SUMIFS(Amount_TI,Location_TI,$A262,FundingSource_TI,AR$1)+SUMIFS(Amount_CS,Location_CS,$A262,Fundingsource_CS,AR$1)+SUMIFS(Amount_ETL,Location_ETL,$A262,FundingSource_ETL,AR$1)+SUMIFS(Amount_Other,Location_Other,$A262,FundingSource_Other,AR$1)+SUMIFS('CSW Programs'!$J$4:$J$500,'CSW Programs'!$D$4:$D$500,'Location Totals'!$A262,'CSW Programs'!$I$4:$I$500,'School Mailing Address'!$Q$6)</f>
        <v>0</v>
      </c>
      <c r="AS262" s="33">
        <f ca="1">SUMIFS(Amount_TI,Location_TI,$A262,FundingSource_TI,AS$1)+SUMIFS(Amount_CS,Location_CS,$A262,Fundingsource_CS,AS$1)+SUMIFS(Amount_ETL,Location_ETL,$A262,FundingSource_ETL,AS$1)+SUMIFS(Amount_Other,Location_Other,$A262,FundingSource_Other,AS$1)+SUMIFS('CSW Programs'!$J$4:$J$500,'CSW Programs'!$D$4:$D$500,'Location Totals'!$A262,'CSW Programs'!$I$4:$I$500,'School Mailing Address'!$Q$7)</f>
        <v>0</v>
      </c>
      <c r="AT262" s="33">
        <f ca="1">SUMIFS(Amount_TI,Location_TI,$A262,FundingSource_TI,AT$1)+SUMIFS(Amount_CS,Location_CS,$A262,Fundingsource_CS,AT$1)+SUMIFS(Amount_ETL,Location_ETL,$A262,FundingSource_ETL,AT$1)+SUMIFS(Amount_Other,Location_Other,$A262,FundingSource_Other,AT$1)+SUMIFS('CSW Programs'!$J$4:$J$500,'CSW Programs'!$D$4:$D$500,'Location Totals'!$A262,'CSW Programs'!$I$4:$I$500,'Location Totals'!$AT$1)</f>
        <v>0</v>
      </c>
      <c r="AU262" s="33">
        <f ca="1">SUMIFS(Amount_TI,Location_TI,$A262,FundingSource_TI,AU$1)+SUMIFS(Amount_CS,Location_CS,$A262,Fundingsource_CS,AU$1)+SUMIFS(Amount_ETL,Location_ETL,$A262,FundingSource_ETL,AU$1)+SUMIFS(Amount_Other,Location_Other,$A262,FundingSource_Other,AU$1)+SUMIFS('CSW Programs'!$J$4:$J$500,'CSW Programs'!$D$4:$D$500,'Location Totals'!$A262,'CSW Programs'!$I$4:$I$500,'Location Totals'!$AU$1)</f>
        <v>0</v>
      </c>
      <c r="AV262" s="33">
        <f ca="1">SUMIFS(Amount_TI,Location_TI,$A262,FundingSource_TI,AV$1)+SUMIFS(Amount_CS,Location_CS,$A262,Fundingsource_CS,AV$1)+SUMIFS(Amount_ETL,Location_ETL,$A262,FundingSource_ETL,AV$1)+SUMIFS(Amount_Other,Location_Other,$A262,FundingSource_Other,AV$1)+SUMIFS('CSW Programs'!$J$4:$J$500,'CSW Programs'!$D$4:$D$500,'Location Totals'!$A262,'CSW Programs'!$I$4:$I$500,'Location Totals'!$AV$1)</f>
        <v>0</v>
      </c>
      <c r="AW262" s="33"/>
      <c r="BR262" s="32">
        <v>261</v>
      </c>
      <c r="BT262" s="32">
        <v>261</v>
      </c>
    </row>
    <row r="263" spans="1:72" hidden="1" x14ac:dyDescent="0.2">
      <c r="A263" s="17" t="e">
        <f ca="1">IF('Cover Page'!$C$17&lt;&gt;"YES",IF(HLOOKUP($BZ$1,'District Label'!A:GR,BR263,FALSE)="","",(HLOOKUP($BZ$1,'District Label'!A:GR,BR263,FALSE))),OFFSET('BOCES SELECT'!$CH$4:$CH$402,,,COUNTIF('BOCES SELECT'!E:E,"&gt;0")))</f>
        <v>#N/A</v>
      </c>
      <c r="B263" s="33">
        <f t="shared" ca="1" si="128"/>
        <v>0</v>
      </c>
      <c r="C263" s="33">
        <f t="shared" ca="1" si="129"/>
        <v>0</v>
      </c>
      <c r="D263" s="33">
        <f t="shared" ca="1" si="116"/>
        <v>0</v>
      </c>
      <c r="E263" s="33">
        <f t="shared" ca="1" si="116"/>
        <v>0</v>
      </c>
      <c r="F263" s="33">
        <f t="shared" ca="1" si="116"/>
        <v>0</v>
      </c>
      <c r="G263" s="33">
        <f t="shared" ca="1" si="116"/>
        <v>0</v>
      </c>
      <c r="H263" s="33">
        <f t="shared" ca="1" si="113"/>
        <v>0</v>
      </c>
      <c r="I263" s="33">
        <f t="shared" ca="1" si="116"/>
        <v>0</v>
      </c>
      <c r="J263" s="50">
        <f t="shared" ca="1" si="130"/>
        <v>0</v>
      </c>
      <c r="K263" s="33">
        <f t="shared" ca="1" si="134"/>
        <v>0</v>
      </c>
      <c r="L263" s="33">
        <f t="shared" ca="1" si="131"/>
        <v>0</v>
      </c>
      <c r="M263" s="33">
        <f t="shared" ca="1" si="135"/>
        <v>0</v>
      </c>
      <c r="N263" s="33">
        <f t="shared" ca="1" si="132"/>
        <v>0</v>
      </c>
      <c r="O263" s="33">
        <f t="shared" ca="1" si="133"/>
        <v>0</v>
      </c>
      <c r="P263" s="33">
        <f t="shared" ca="1" si="123"/>
        <v>0</v>
      </c>
      <c r="Q263" s="33">
        <f t="shared" ca="1" si="123"/>
        <v>0</v>
      </c>
      <c r="R263" s="33">
        <f t="shared" ca="1" si="123"/>
        <v>0</v>
      </c>
      <c r="S263" s="33">
        <f t="shared" ca="1" si="123"/>
        <v>0</v>
      </c>
      <c r="T263" s="33">
        <f t="shared" ca="1" si="120"/>
        <v>0</v>
      </c>
      <c r="U263" s="33">
        <f t="shared" ca="1" si="120"/>
        <v>0</v>
      </c>
      <c r="V263" s="33">
        <f t="shared" ca="1" si="120"/>
        <v>0</v>
      </c>
      <c r="W263" s="33">
        <f t="shared" ca="1" si="120"/>
        <v>0</v>
      </c>
      <c r="X263" s="33">
        <f t="shared" ca="1" si="120"/>
        <v>0</v>
      </c>
      <c r="Y263" s="33">
        <f t="shared" ca="1" si="120"/>
        <v>0</v>
      </c>
      <c r="Z263" s="33">
        <f t="shared" ca="1" si="120"/>
        <v>0</v>
      </c>
      <c r="AA263" s="33">
        <f t="shared" ca="1" si="120"/>
        <v>0</v>
      </c>
      <c r="AB263" s="33">
        <f t="shared" ca="1" si="108"/>
        <v>0</v>
      </c>
      <c r="AC263" s="33">
        <f t="shared" ca="1" si="108"/>
        <v>0</v>
      </c>
      <c r="AD263" s="33">
        <f t="shared" ca="1" si="108"/>
        <v>0</v>
      </c>
      <c r="AE263" s="33">
        <f t="shared" ca="1" si="126"/>
        <v>0</v>
      </c>
      <c r="AF263" s="33">
        <f t="shared" ca="1" si="126"/>
        <v>0</v>
      </c>
      <c r="AG263" s="33">
        <f t="shared" ca="1" si="126"/>
        <v>0</v>
      </c>
      <c r="AH263" s="33">
        <f t="shared" ca="1" si="126"/>
        <v>0</v>
      </c>
      <c r="AI263" s="33">
        <f t="shared" ca="1" si="126"/>
        <v>0</v>
      </c>
      <c r="AJ263" s="33">
        <f t="shared" ca="1" si="126"/>
        <v>0</v>
      </c>
      <c r="AK263" s="33">
        <f t="shared" ca="1" si="126"/>
        <v>0</v>
      </c>
      <c r="AL263" s="33">
        <f t="shared" ca="1" si="126"/>
        <v>0</v>
      </c>
      <c r="AM263" s="33">
        <f t="shared" ca="1" si="126"/>
        <v>0</v>
      </c>
      <c r="AN263" s="33">
        <f t="shared" ca="1" si="126"/>
        <v>0</v>
      </c>
      <c r="AO263" s="33">
        <f t="shared" ca="1" si="127"/>
        <v>0</v>
      </c>
      <c r="AP263" s="33">
        <f t="shared" ca="1" si="127"/>
        <v>0</v>
      </c>
      <c r="AQ263" s="33">
        <f ca="1">SUMIFS(Amount_TI,Location_TI,$A263,FundingSource_TI,AQ$1)+SUMIFS(Amount_CS,Location_CS,$A263,Fundingsource_CS,AQ$1)+SUMIFS(Amount_ETL,Location_ETL,$A263,FundingSource_ETL,AQ$1)+SUMIFS(Amount_Other,Location_Other,$A263,FundingSource_Other,AQ$1)+SUMIFS('CSW Programs'!$J$4:$J$500,'CSW Programs'!$D$4:$D$500,'Location Totals'!$A263,'CSW Programs'!$I$4:$I$500,'School Mailing Address'!$Q$5)</f>
        <v>0</v>
      </c>
      <c r="AR263" s="33">
        <f ca="1">SUMIFS(Amount_TI,Location_TI,$A263,FundingSource_TI,AR$1)+SUMIFS(Amount_CS,Location_CS,$A263,Fundingsource_CS,AR$1)+SUMIFS(Amount_ETL,Location_ETL,$A263,FundingSource_ETL,AR$1)+SUMIFS(Amount_Other,Location_Other,$A263,FundingSource_Other,AR$1)+SUMIFS('CSW Programs'!$J$4:$J$500,'CSW Programs'!$D$4:$D$500,'Location Totals'!$A263,'CSW Programs'!$I$4:$I$500,'School Mailing Address'!$Q$6)</f>
        <v>0</v>
      </c>
      <c r="AS263" s="33">
        <f ca="1">SUMIFS(Amount_TI,Location_TI,$A263,FundingSource_TI,AS$1)+SUMIFS(Amount_CS,Location_CS,$A263,Fundingsource_CS,AS$1)+SUMIFS(Amount_ETL,Location_ETL,$A263,FundingSource_ETL,AS$1)+SUMIFS(Amount_Other,Location_Other,$A263,FundingSource_Other,AS$1)+SUMIFS('CSW Programs'!$J$4:$J$500,'CSW Programs'!$D$4:$D$500,'Location Totals'!$A263,'CSW Programs'!$I$4:$I$500,'School Mailing Address'!$Q$7)</f>
        <v>0</v>
      </c>
      <c r="AT263" s="33">
        <f ca="1">SUMIFS(Amount_TI,Location_TI,$A263,FundingSource_TI,AT$1)+SUMIFS(Amount_CS,Location_CS,$A263,Fundingsource_CS,AT$1)+SUMIFS(Amount_ETL,Location_ETL,$A263,FundingSource_ETL,AT$1)+SUMIFS(Amount_Other,Location_Other,$A263,FundingSource_Other,AT$1)+SUMIFS('CSW Programs'!$J$4:$J$500,'CSW Programs'!$D$4:$D$500,'Location Totals'!$A263,'CSW Programs'!$I$4:$I$500,'Location Totals'!$AT$1)</f>
        <v>0</v>
      </c>
      <c r="AU263" s="33">
        <f ca="1">SUMIFS(Amount_TI,Location_TI,$A263,FundingSource_TI,AU$1)+SUMIFS(Amount_CS,Location_CS,$A263,Fundingsource_CS,AU$1)+SUMIFS(Amount_ETL,Location_ETL,$A263,FundingSource_ETL,AU$1)+SUMIFS(Amount_Other,Location_Other,$A263,FundingSource_Other,AU$1)+SUMIFS('CSW Programs'!$J$4:$J$500,'CSW Programs'!$D$4:$D$500,'Location Totals'!$A263,'CSW Programs'!$I$4:$I$500,'Location Totals'!$AU$1)</f>
        <v>0</v>
      </c>
      <c r="AV263" s="33">
        <f ca="1">SUMIFS(Amount_TI,Location_TI,$A263,FundingSource_TI,AV$1)+SUMIFS(Amount_CS,Location_CS,$A263,Fundingsource_CS,AV$1)+SUMIFS(Amount_ETL,Location_ETL,$A263,FundingSource_ETL,AV$1)+SUMIFS(Amount_Other,Location_Other,$A263,FundingSource_Other,AV$1)+SUMIFS('CSW Programs'!$J$4:$J$500,'CSW Programs'!$D$4:$D$500,'Location Totals'!$A263,'CSW Programs'!$I$4:$I$500,'Location Totals'!$AV$1)</f>
        <v>0</v>
      </c>
      <c r="AW263" s="33"/>
      <c r="BR263" s="32">
        <v>262</v>
      </c>
      <c r="BT263" s="32">
        <v>262</v>
      </c>
    </row>
    <row r="264" spans="1:72" hidden="1" x14ac:dyDescent="0.2">
      <c r="A264" s="17" t="e">
        <f ca="1">IF('Cover Page'!$C$17&lt;&gt;"YES",IF(HLOOKUP($BZ$1,'District Label'!A:GR,BR264,FALSE)="","",(HLOOKUP($BZ$1,'District Label'!A:GR,BR264,FALSE))),OFFSET('BOCES SELECT'!$CH$4:$CH$402,,,COUNTIF('BOCES SELECT'!E:E,"&gt;0")))</f>
        <v>#N/A</v>
      </c>
      <c r="B264" s="33">
        <f t="shared" ca="1" si="128"/>
        <v>0</v>
      </c>
      <c r="C264" s="33">
        <f t="shared" ca="1" si="129"/>
        <v>0</v>
      </c>
      <c r="D264" s="33">
        <f t="shared" ca="1" si="116"/>
        <v>0</v>
      </c>
      <c r="E264" s="33">
        <f t="shared" ca="1" si="116"/>
        <v>0</v>
      </c>
      <c r="F264" s="33">
        <f t="shared" ca="1" si="116"/>
        <v>0</v>
      </c>
      <c r="G264" s="33">
        <f t="shared" ca="1" si="116"/>
        <v>0</v>
      </c>
      <c r="H264" s="33">
        <f t="shared" ca="1" si="113"/>
        <v>0</v>
      </c>
      <c r="I264" s="33">
        <f t="shared" ca="1" si="116"/>
        <v>0</v>
      </c>
      <c r="J264" s="50">
        <f t="shared" ca="1" si="130"/>
        <v>0</v>
      </c>
      <c r="K264" s="33">
        <f t="shared" ca="1" si="134"/>
        <v>0</v>
      </c>
      <c r="L264" s="33">
        <f t="shared" ca="1" si="131"/>
        <v>0</v>
      </c>
      <c r="M264" s="33">
        <f t="shared" ca="1" si="135"/>
        <v>0</v>
      </c>
      <c r="N264" s="33">
        <f t="shared" ca="1" si="132"/>
        <v>0</v>
      </c>
      <c r="O264" s="33">
        <f t="shared" ca="1" si="133"/>
        <v>0</v>
      </c>
      <c r="P264" s="33">
        <f t="shared" ref="P264:S283" ca="1" si="136">SUMIFS(Amount_TI,Location_TI,$A264,Program_TI,P$1)+SUMIFS(Amount_CS,Location_CS,$A264,Program_CS,P$1)+SUMIFS(Amount_ETL,Location_ETL,$A264,Program_ETL,P$1)+SUMIFS(Amount_Other,Location_Other,$A264,Program_Other,P$1)</f>
        <v>0</v>
      </c>
      <c r="Q264" s="33">
        <f t="shared" ca="1" si="136"/>
        <v>0</v>
      </c>
      <c r="R264" s="33">
        <f t="shared" ca="1" si="136"/>
        <v>0</v>
      </c>
      <c r="S264" s="33">
        <f t="shared" ca="1" si="136"/>
        <v>0</v>
      </c>
      <c r="T264" s="33">
        <f t="shared" ca="1" si="120"/>
        <v>0</v>
      </c>
      <c r="U264" s="33">
        <f t="shared" ca="1" si="120"/>
        <v>0</v>
      </c>
      <c r="V264" s="33">
        <f t="shared" ca="1" si="120"/>
        <v>0</v>
      </c>
      <c r="W264" s="33">
        <f t="shared" ca="1" si="120"/>
        <v>0</v>
      </c>
      <c r="X264" s="33">
        <f t="shared" ca="1" si="120"/>
        <v>0</v>
      </c>
      <c r="Y264" s="33">
        <f t="shared" ca="1" si="120"/>
        <v>0</v>
      </c>
      <c r="Z264" s="33">
        <f t="shared" ref="T264:AD287" ca="1" si="137">SUMIFS(Amount_TI,Location_TI,$A264,Object_TI,Z$1)+SUMIFS(Amount_CS,Location_CS,$A264,Object_CS,Z$1)+SUMIFS(Amount_ETL,Location_ETL,$A264,Object_ETL,Z$1)+SUMIFS(Amount_Other,Location_Other,$A264,Object_Other,Z$1)</f>
        <v>0</v>
      </c>
      <c r="AA264" s="33">
        <f t="shared" ca="1" si="137"/>
        <v>0</v>
      </c>
      <c r="AB264" s="33">
        <f t="shared" ca="1" si="137"/>
        <v>0</v>
      </c>
      <c r="AC264" s="33">
        <f t="shared" ca="1" si="137"/>
        <v>0</v>
      </c>
      <c r="AD264" s="33">
        <f t="shared" ca="1" si="137"/>
        <v>0</v>
      </c>
      <c r="AE264" s="33">
        <f t="shared" ref="AE264:AN273" ca="1" si="138">SUMIFS(Amount_TI,Location_TI,$A264,FundingSource_TI,AE$1)+SUMIFS(Amount_CS,Location_CS,$A264,Fundingsource_CS,AE$1)+SUMIFS(Amount_ETL,Location_ETL,$A264,FundingSource_ETL,AE$1)+SUMIFS(Amount_Other,Location_Other,$A264,FundingSource_Other,AE$1)</f>
        <v>0</v>
      </c>
      <c r="AF264" s="33">
        <f t="shared" ca="1" si="138"/>
        <v>0</v>
      </c>
      <c r="AG264" s="33">
        <f t="shared" ca="1" si="138"/>
        <v>0</v>
      </c>
      <c r="AH264" s="33">
        <f t="shared" ca="1" si="138"/>
        <v>0</v>
      </c>
      <c r="AI264" s="33">
        <f t="shared" ca="1" si="138"/>
        <v>0</v>
      </c>
      <c r="AJ264" s="33">
        <f t="shared" ca="1" si="138"/>
        <v>0</v>
      </c>
      <c r="AK264" s="33">
        <f t="shared" ca="1" si="138"/>
        <v>0</v>
      </c>
      <c r="AL264" s="33">
        <f t="shared" ca="1" si="138"/>
        <v>0</v>
      </c>
      <c r="AM264" s="33">
        <f t="shared" ca="1" si="138"/>
        <v>0</v>
      </c>
      <c r="AN264" s="33">
        <f t="shared" ca="1" si="138"/>
        <v>0</v>
      </c>
      <c r="AO264" s="33">
        <f t="shared" ref="AO264:AP273" ca="1" si="139">SUMIFS(Amount_TI,Location_TI,$A264,FundingSource_TI,AO$1)+SUMIFS(Amount_CS,Location_CS,$A264,Fundingsource_CS,AO$1)+SUMIFS(Amount_ETL,Location_ETL,$A264,FundingSource_ETL,AO$1)+SUMIFS(Amount_Other,Location_Other,$A264,FundingSource_Other,AO$1)</f>
        <v>0</v>
      </c>
      <c r="AP264" s="33">
        <f t="shared" ca="1" si="139"/>
        <v>0</v>
      </c>
      <c r="AQ264" s="33">
        <f ca="1">SUMIFS(Amount_TI,Location_TI,$A264,FundingSource_TI,AQ$1)+SUMIFS(Amount_CS,Location_CS,$A264,Fundingsource_CS,AQ$1)+SUMIFS(Amount_ETL,Location_ETL,$A264,FundingSource_ETL,AQ$1)+SUMIFS(Amount_Other,Location_Other,$A264,FundingSource_Other,AQ$1)+SUMIFS('CSW Programs'!$J$4:$J$500,'CSW Programs'!$D$4:$D$500,'Location Totals'!$A264,'CSW Programs'!$I$4:$I$500,'School Mailing Address'!$Q$5)</f>
        <v>0</v>
      </c>
      <c r="AR264" s="33">
        <f ca="1">SUMIFS(Amount_TI,Location_TI,$A264,FundingSource_TI,AR$1)+SUMIFS(Amount_CS,Location_CS,$A264,Fundingsource_CS,AR$1)+SUMIFS(Amount_ETL,Location_ETL,$A264,FundingSource_ETL,AR$1)+SUMIFS(Amount_Other,Location_Other,$A264,FundingSource_Other,AR$1)+SUMIFS('CSW Programs'!$J$4:$J$500,'CSW Programs'!$D$4:$D$500,'Location Totals'!$A264,'CSW Programs'!$I$4:$I$500,'School Mailing Address'!$Q$6)</f>
        <v>0</v>
      </c>
      <c r="AS264" s="33">
        <f ca="1">SUMIFS(Amount_TI,Location_TI,$A264,FundingSource_TI,AS$1)+SUMIFS(Amount_CS,Location_CS,$A264,Fundingsource_CS,AS$1)+SUMIFS(Amount_ETL,Location_ETL,$A264,FundingSource_ETL,AS$1)+SUMIFS(Amount_Other,Location_Other,$A264,FundingSource_Other,AS$1)+SUMIFS('CSW Programs'!$J$4:$J$500,'CSW Programs'!$D$4:$D$500,'Location Totals'!$A264,'CSW Programs'!$I$4:$I$500,'School Mailing Address'!$Q$7)</f>
        <v>0</v>
      </c>
      <c r="AT264" s="33">
        <f ca="1">SUMIFS(Amount_TI,Location_TI,$A264,FundingSource_TI,AT$1)+SUMIFS(Amount_CS,Location_CS,$A264,Fundingsource_CS,AT$1)+SUMIFS(Amount_ETL,Location_ETL,$A264,FundingSource_ETL,AT$1)+SUMIFS(Amount_Other,Location_Other,$A264,FundingSource_Other,AT$1)+SUMIFS('CSW Programs'!$J$4:$J$500,'CSW Programs'!$D$4:$D$500,'Location Totals'!$A264,'CSW Programs'!$I$4:$I$500,'Location Totals'!$AT$1)</f>
        <v>0</v>
      </c>
      <c r="AU264" s="33">
        <f ca="1">SUMIFS(Amount_TI,Location_TI,$A264,FundingSource_TI,AU$1)+SUMIFS(Amount_CS,Location_CS,$A264,Fundingsource_CS,AU$1)+SUMIFS(Amount_ETL,Location_ETL,$A264,FundingSource_ETL,AU$1)+SUMIFS(Amount_Other,Location_Other,$A264,FundingSource_Other,AU$1)+SUMIFS('CSW Programs'!$J$4:$J$500,'CSW Programs'!$D$4:$D$500,'Location Totals'!$A264,'CSW Programs'!$I$4:$I$500,'Location Totals'!$AU$1)</f>
        <v>0</v>
      </c>
      <c r="AV264" s="33">
        <f ca="1">SUMIFS(Amount_TI,Location_TI,$A264,FundingSource_TI,AV$1)+SUMIFS(Amount_CS,Location_CS,$A264,Fundingsource_CS,AV$1)+SUMIFS(Amount_ETL,Location_ETL,$A264,FundingSource_ETL,AV$1)+SUMIFS(Amount_Other,Location_Other,$A264,FundingSource_Other,AV$1)+SUMIFS('CSW Programs'!$J$4:$J$500,'CSW Programs'!$D$4:$D$500,'Location Totals'!$A264,'CSW Programs'!$I$4:$I$500,'Location Totals'!$AV$1)</f>
        <v>0</v>
      </c>
      <c r="AW264" s="33"/>
      <c r="BR264" s="32">
        <v>263</v>
      </c>
      <c r="BT264" s="32">
        <v>263</v>
      </c>
    </row>
    <row r="265" spans="1:72" hidden="1" x14ac:dyDescent="0.2">
      <c r="A265" s="17" t="e">
        <f ca="1">IF('Cover Page'!$C$17&lt;&gt;"YES",IF(HLOOKUP($BZ$1,'District Label'!A:GR,BR265,FALSE)="","",(HLOOKUP($BZ$1,'District Label'!A:GR,BR265,FALSE))),OFFSET('BOCES SELECT'!$CH$4:$CH$402,,,COUNTIF('BOCES SELECT'!E:E,"&gt;0")))</f>
        <v>#N/A</v>
      </c>
      <c r="B265" s="33">
        <f t="shared" ca="1" si="128"/>
        <v>0</v>
      </c>
      <c r="C265" s="33">
        <f t="shared" ca="1" si="129"/>
        <v>0</v>
      </c>
      <c r="D265" s="33">
        <f t="shared" ca="1" si="116"/>
        <v>0</v>
      </c>
      <c r="E265" s="33">
        <f t="shared" ca="1" si="116"/>
        <v>0</v>
      </c>
      <c r="F265" s="33">
        <f t="shared" ca="1" si="116"/>
        <v>0</v>
      </c>
      <c r="G265" s="33">
        <f t="shared" ca="1" si="116"/>
        <v>0</v>
      </c>
      <c r="H265" s="33">
        <f t="shared" ca="1" si="113"/>
        <v>0</v>
      </c>
      <c r="I265" s="33">
        <f t="shared" ca="1" si="116"/>
        <v>0</v>
      </c>
      <c r="J265" s="50">
        <f t="shared" ca="1" si="130"/>
        <v>0</v>
      </c>
      <c r="K265" s="33">
        <f t="shared" ca="1" si="134"/>
        <v>0</v>
      </c>
      <c r="L265" s="33">
        <f t="shared" ca="1" si="131"/>
        <v>0</v>
      </c>
      <c r="M265" s="33">
        <f t="shared" ca="1" si="135"/>
        <v>0</v>
      </c>
      <c r="N265" s="33">
        <f t="shared" ca="1" si="132"/>
        <v>0</v>
      </c>
      <c r="O265" s="33">
        <f t="shared" ca="1" si="133"/>
        <v>0</v>
      </c>
      <c r="P265" s="33">
        <f t="shared" ca="1" si="136"/>
        <v>0</v>
      </c>
      <c r="Q265" s="33">
        <f t="shared" ca="1" si="136"/>
        <v>0</v>
      </c>
      <c r="R265" s="33">
        <f t="shared" ca="1" si="136"/>
        <v>0</v>
      </c>
      <c r="S265" s="33">
        <f t="shared" ca="1" si="136"/>
        <v>0</v>
      </c>
      <c r="T265" s="33">
        <f t="shared" ca="1" si="137"/>
        <v>0</v>
      </c>
      <c r="U265" s="33">
        <f t="shared" ca="1" si="137"/>
        <v>0</v>
      </c>
      <c r="V265" s="33">
        <f t="shared" ca="1" si="137"/>
        <v>0</v>
      </c>
      <c r="W265" s="33">
        <f t="shared" ca="1" si="137"/>
        <v>0</v>
      </c>
      <c r="X265" s="33">
        <f t="shared" ca="1" si="137"/>
        <v>0</v>
      </c>
      <c r="Y265" s="33">
        <f t="shared" ca="1" si="137"/>
        <v>0</v>
      </c>
      <c r="Z265" s="33">
        <f t="shared" ca="1" si="137"/>
        <v>0</v>
      </c>
      <c r="AA265" s="33">
        <f t="shared" ca="1" si="137"/>
        <v>0</v>
      </c>
      <c r="AB265" s="33">
        <f t="shared" ca="1" si="137"/>
        <v>0</v>
      </c>
      <c r="AC265" s="33">
        <f t="shared" ca="1" si="137"/>
        <v>0</v>
      </c>
      <c r="AD265" s="33">
        <f t="shared" ca="1" si="137"/>
        <v>0</v>
      </c>
      <c r="AE265" s="33">
        <f t="shared" ca="1" si="138"/>
        <v>0</v>
      </c>
      <c r="AF265" s="33">
        <f t="shared" ca="1" si="138"/>
        <v>0</v>
      </c>
      <c r="AG265" s="33">
        <f t="shared" ca="1" si="138"/>
        <v>0</v>
      </c>
      <c r="AH265" s="33">
        <f t="shared" ca="1" si="138"/>
        <v>0</v>
      </c>
      <c r="AI265" s="33">
        <f t="shared" ca="1" si="138"/>
        <v>0</v>
      </c>
      <c r="AJ265" s="33">
        <f t="shared" ca="1" si="138"/>
        <v>0</v>
      </c>
      <c r="AK265" s="33">
        <f t="shared" ca="1" si="138"/>
        <v>0</v>
      </c>
      <c r="AL265" s="33">
        <f t="shared" ca="1" si="138"/>
        <v>0</v>
      </c>
      <c r="AM265" s="33">
        <f t="shared" ca="1" si="138"/>
        <v>0</v>
      </c>
      <c r="AN265" s="33">
        <f t="shared" ca="1" si="138"/>
        <v>0</v>
      </c>
      <c r="AO265" s="33">
        <f t="shared" ca="1" si="139"/>
        <v>0</v>
      </c>
      <c r="AP265" s="33">
        <f t="shared" ca="1" si="139"/>
        <v>0</v>
      </c>
      <c r="AQ265" s="33">
        <f ca="1">SUMIFS(Amount_TI,Location_TI,$A265,FundingSource_TI,AQ$1)+SUMIFS(Amount_CS,Location_CS,$A265,Fundingsource_CS,AQ$1)+SUMIFS(Amount_ETL,Location_ETL,$A265,FundingSource_ETL,AQ$1)+SUMIFS(Amount_Other,Location_Other,$A265,FundingSource_Other,AQ$1)+SUMIFS('CSW Programs'!$J$4:$J$500,'CSW Programs'!$D$4:$D$500,'Location Totals'!$A265,'CSW Programs'!$I$4:$I$500,'School Mailing Address'!$Q$5)</f>
        <v>0</v>
      </c>
      <c r="AR265" s="33">
        <f ca="1">SUMIFS(Amount_TI,Location_TI,$A265,FundingSource_TI,AR$1)+SUMIFS(Amount_CS,Location_CS,$A265,Fundingsource_CS,AR$1)+SUMIFS(Amount_ETL,Location_ETL,$A265,FundingSource_ETL,AR$1)+SUMIFS(Amount_Other,Location_Other,$A265,FundingSource_Other,AR$1)+SUMIFS('CSW Programs'!$J$4:$J$500,'CSW Programs'!$D$4:$D$500,'Location Totals'!$A265,'CSW Programs'!$I$4:$I$500,'School Mailing Address'!$Q$6)</f>
        <v>0</v>
      </c>
      <c r="AS265" s="33">
        <f ca="1">SUMIFS(Amount_TI,Location_TI,$A265,FundingSource_TI,AS$1)+SUMIFS(Amount_CS,Location_CS,$A265,Fundingsource_CS,AS$1)+SUMIFS(Amount_ETL,Location_ETL,$A265,FundingSource_ETL,AS$1)+SUMIFS(Amount_Other,Location_Other,$A265,FundingSource_Other,AS$1)+SUMIFS('CSW Programs'!$J$4:$J$500,'CSW Programs'!$D$4:$D$500,'Location Totals'!$A265,'CSW Programs'!$I$4:$I$500,'School Mailing Address'!$Q$7)</f>
        <v>0</v>
      </c>
      <c r="AT265" s="33">
        <f ca="1">SUMIFS(Amount_TI,Location_TI,$A265,FundingSource_TI,AT$1)+SUMIFS(Amount_CS,Location_CS,$A265,Fundingsource_CS,AT$1)+SUMIFS(Amount_ETL,Location_ETL,$A265,FundingSource_ETL,AT$1)+SUMIFS(Amount_Other,Location_Other,$A265,FundingSource_Other,AT$1)+SUMIFS('CSW Programs'!$J$4:$J$500,'CSW Programs'!$D$4:$D$500,'Location Totals'!$A265,'CSW Programs'!$I$4:$I$500,'Location Totals'!$AT$1)</f>
        <v>0</v>
      </c>
      <c r="AU265" s="33">
        <f ca="1">SUMIFS(Amount_TI,Location_TI,$A265,FundingSource_TI,AU$1)+SUMIFS(Amount_CS,Location_CS,$A265,Fundingsource_CS,AU$1)+SUMIFS(Amount_ETL,Location_ETL,$A265,FundingSource_ETL,AU$1)+SUMIFS(Amount_Other,Location_Other,$A265,FundingSource_Other,AU$1)+SUMIFS('CSW Programs'!$J$4:$J$500,'CSW Programs'!$D$4:$D$500,'Location Totals'!$A265,'CSW Programs'!$I$4:$I$500,'Location Totals'!$AU$1)</f>
        <v>0</v>
      </c>
      <c r="AV265" s="33">
        <f ca="1">SUMIFS(Amount_TI,Location_TI,$A265,FundingSource_TI,AV$1)+SUMIFS(Amount_CS,Location_CS,$A265,Fundingsource_CS,AV$1)+SUMIFS(Amount_ETL,Location_ETL,$A265,FundingSource_ETL,AV$1)+SUMIFS(Amount_Other,Location_Other,$A265,FundingSource_Other,AV$1)+SUMIFS('CSW Programs'!$J$4:$J$500,'CSW Programs'!$D$4:$D$500,'Location Totals'!$A265,'CSW Programs'!$I$4:$I$500,'Location Totals'!$AV$1)</f>
        <v>0</v>
      </c>
      <c r="AW265" s="33"/>
      <c r="BR265" s="32">
        <v>264</v>
      </c>
      <c r="BT265" s="32">
        <v>264</v>
      </c>
    </row>
    <row r="266" spans="1:72" hidden="1" x14ac:dyDescent="0.2">
      <c r="A266" s="17" t="e">
        <f ca="1">IF('Cover Page'!$C$17&lt;&gt;"YES",IF(HLOOKUP($BZ$1,'District Label'!A:GR,BR266,FALSE)="","",(HLOOKUP($BZ$1,'District Label'!A:GR,BR266,FALSE))),OFFSET('BOCES SELECT'!$CH$4:$CH$402,,,COUNTIF('BOCES SELECT'!E:E,"&gt;0")))</f>
        <v>#N/A</v>
      </c>
      <c r="B266" s="33">
        <f t="shared" ca="1" si="128"/>
        <v>0</v>
      </c>
      <c r="C266" s="33">
        <f t="shared" ca="1" si="129"/>
        <v>0</v>
      </c>
      <c r="D266" s="33">
        <f t="shared" ca="1" si="116"/>
        <v>0</v>
      </c>
      <c r="E266" s="33">
        <f t="shared" ca="1" si="116"/>
        <v>0</v>
      </c>
      <c r="F266" s="33">
        <f t="shared" ca="1" si="116"/>
        <v>0</v>
      </c>
      <c r="G266" s="33">
        <f t="shared" ca="1" si="116"/>
        <v>0</v>
      </c>
      <c r="H266" s="33">
        <f t="shared" ca="1" si="113"/>
        <v>0</v>
      </c>
      <c r="I266" s="33">
        <f t="shared" ca="1" si="116"/>
        <v>0</v>
      </c>
      <c r="J266" s="50">
        <f t="shared" ca="1" si="130"/>
        <v>0</v>
      </c>
      <c r="K266" s="33">
        <f t="shared" ca="1" si="134"/>
        <v>0</v>
      </c>
      <c r="L266" s="33">
        <f t="shared" ca="1" si="131"/>
        <v>0</v>
      </c>
      <c r="M266" s="33">
        <f t="shared" ca="1" si="135"/>
        <v>0</v>
      </c>
      <c r="N266" s="33">
        <f t="shared" ca="1" si="132"/>
        <v>0</v>
      </c>
      <c r="O266" s="33">
        <f t="shared" ca="1" si="133"/>
        <v>0</v>
      </c>
      <c r="P266" s="33">
        <f t="shared" ca="1" si="136"/>
        <v>0</v>
      </c>
      <c r="Q266" s="33">
        <f t="shared" ca="1" si="136"/>
        <v>0</v>
      </c>
      <c r="R266" s="33">
        <f t="shared" ca="1" si="136"/>
        <v>0</v>
      </c>
      <c r="S266" s="33">
        <f t="shared" ca="1" si="136"/>
        <v>0</v>
      </c>
      <c r="T266" s="33">
        <f t="shared" ca="1" si="137"/>
        <v>0</v>
      </c>
      <c r="U266" s="33">
        <f t="shared" ca="1" si="137"/>
        <v>0</v>
      </c>
      <c r="V266" s="33">
        <f t="shared" ca="1" si="137"/>
        <v>0</v>
      </c>
      <c r="W266" s="33">
        <f t="shared" ca="1" si="137"/>
        <v>0</v>
      </c>
      <c r="X266" s="33">
        <f t="shared" ca="1" si="137"/>
        <v>0</v>
      </c>
      <c r="Y266" s="33">
        <f t="shared" ca="1" si="137"/>
        <v>0</v>
      </c>
      <c r="Z266" s="33">
        <f t="shared" ca="1" si="137"/>
        <v>0</v>
      </c>
      <c r="AA266" s="33">
        <f t="shared" ca="1" si="137"/>
        <v>0</v>
      </c>
      <c r="AB266" s="33">
        <f t="shared" ca="1" si="137"/>
        <v>0</v>
      </c>
      <c r="AC266" s="33">
        <f t="shared" ca="1" si="137"/>
        <v>0</v>
      </c>
      <c r="AD266" s="33">
        <f t="shared" ca="1" si="137"/>
        <v>0</v>
      </c>
      <c r="AE266" s="33">
        <f t="shared" ca="1" si="138"/>
        <v>0</v>
      </c>
      <c r="AF266" s="33">
        <f t="shared" ca="1" si="138"/>
        <v>0</v>
      </c>
      <c r="AG266" s="33">
        <f t="shared" ca="1" si="138"/>
        <v>0</v>
      </c>
      <c r="AH266" s="33">
        <f t="shared" ca="1" si="138"/>
        <v>0</v>
      </c>
      <c r="AI266" s="33">
        <f t="shared" ca="1" si="138"/>
        <v>0</v>
      </c>
      <c r="AJ266" s="33">
        <f t="shared" ca="1" si="138"/>
        <v>0</v>
      </c>
      <c r="AK266" s="33">
        <f t="shared" ca="1" si="138"/>
        <v>0</v>
      </c>
      <c r="AL266" s="33">
        <f t="shared" ca="1" si="138"/>
        <v>0</v>
      </c>
      <c r="AM266" s="33">
        <f t="shared" ca="1" si="138"/>
        <v>0</v>
      </c>
      <c r="AN266" s="33">
        <f t="shared" ca="1" si="138"/>
        <v>0</v>
      </c>
      <c r="AO266" s="33">
        <f t="shared" ca="1" si="139"/>
        <v>0</v>
      </c>
      <c r="AP266" s="33">
        <f t="shared" ca="1" si="139"/>
        <v>0</v>
      </c>
      <c r="AQ266" s="33">
        <f ca="1">SUMIFS(Amount_TI,Location_TI,$A266,FundingSource_TI,AQ$1)+SUMIFS(Amount_CS,Location_CS,$A266,Fundingsource_CS,AQ$1)+SUMIFS(Amount_ETL,Location_ETL,$A266,FundingSource_ETL,AQ$1)+SUMIFS(Amount_Other,Location_Other,$A266,FundingSource_Other,AQ$1)+SUMIFS('CSW Programs'!$J$4:$J$500,'CSW Programs'!$D$4:$D$500,'Location Totals'!$A266,'CSW Programs'!$I$4:$I$500,'School Mailing Address'!$Q$5)</f>
        <v>0</v>
      </c>
      <c r="AR266" s="33">
        <f ca="1">SUMIFS(Amount_TI,Location_TI,$A266,FundingSource_TI,AR$1)+SUMIFS(Amount_CS,Location_CS,$A266,Fundingsource_CS,AR$1)+SUMIFS(Amount_ETL,Location_ETL,$A266,FundingSource_ETL,AR$1)+SUMIFS(Amount_Other,Location_Other,$A266,FundingSource_Other,AR$1)+SUMIFS('CSW Programs'!$J$4:$J$500,'CSW Programs'!$D$4:$D$500,'Location Totals'!$A266,'CSW Programs'!$I$4:$I$500,'School Mailing Address'!$Q$6)</f>
        <v>0</v>
      </c>
      <c r="AS266" s="33">
        <f ca="1">SUMIFS(Amount_TI,Location_TI,$A266,FundingSource_TI,AS$1)+SUMIFS(Amount_CS,Location_CS,$A266,Fundingsource_CS,AS$1)+SUMIFS(Amount_ETL,Location_ETL,$A266,FundingSource_ETL,AS$1)+SUMIFS(Amount_Other,Location_Other,$A266,FundingSource_Other,AS$1)+SUMIFS('CSW Programs'!$J$4:$J$500,'CSW Programs'!$D$4:$D$500,'Location Totals'!$A266,'CSW Programs'!$I$4:$I$500,'School Mailing Address'!$Q$7)</f>
        <v>0</v>
      </c>
      <c r="AT266" s="33">
        <f ca="1">SUMIFS(Amount_TI,Location_TI,$A266,FundingSource_TI,AT$1)+SUMIFS(Amount_CS,Location_CS,$A266,Fundingsource_CS,AT$1)+SUMIFS(Amount_ETL,Location_ETL,$A266,FundingSource_ETL,AT$1)+SUMIFS(Amount_Other,Location_Other,$A266,FundingSource_Other,AT$1)+SUMIFS('CSW Programs'!$J$4:$J$500,'CSW Programs'!$D$4:$D$500,'Location Totals'!$A266,'CSW Programs'!$I$4:$I$500,'Location Totals'!$AT$1)</f>
        <v>0</v>
      </c>
      <c r="AU266" s="33">
        <f ca="1">SUMIFS(Amount_TI,Location_TI,$A266,FundingSource_TI,AU$1)+SUMIFS(Amount_CS,Location_CS,$A266,Fundingsource_CS,AU$1)+SUMIFS(Amount_ETL,Location_ETL,$A266,FundingSource_ETL,AU$1)+SUMIFS(Amount_Other,Location_Other,$A266,FundingSource_Other,AU$1)+SUMIFS('CSW Programs'!$J$4:$J$500,'CSW Programs'!$D$4:$D$500,'Location Totals'!$A266,'CSW Programs'!$I$4:$I$500,'Location Totals'!$AU$1)</f>
        <v>0</v>
      </c>
      <c r="AV266" s="33">
        <f ca="1">SUMIFS(Amount_TI,Location_TI,$A266,FundingSource_TI,AV$1)+SUMIFS(Amount_CS,Location_CS,$A266,Fundingsource_CS,AV$1)+SUMIFS(Amount_ETL,Location_ETL,$A266,FundingSource_ETL,AV$1)+SUMIFS(Amount_Other,Location_Other,$A266,FundingSource_Other,AV$1)+SUMIFS('CSW Programs'!$J$4:$J$500,'CSW Programs'!$D$4:$D$500,'Location Totals'!$A266,'CSW Programs'!$I$4:$I$500,'Location Totals'!$AV$1)</f>
        <v>0</v>
      </c>
      <c r="AW266" s="33"/>
      <c r="BR266" s="32">
        <v>265</v>
      </c>
      <c r="BT266" s="32">
        <v>265</v>
      </c>
    </row>
    <row r="267" spans="1:72" hidden="1" x14ac:dyDescent="0.2">
      <c r="A267" s="17" t="e">
        <f ca="1">IF('Cover Page'!$C$17&lt;&gt;"YES",IF(HLOOKUP($BZ$1,'District Label'!A:GR,BR267,FALSE)="","",(HLOOKUP($BZ$1,'District Label'!A:GR,BR267,FALSE))),OFFSET('BOCES SELECT'!$CH$4:$CH$402,,,COUNTIF('BOCES SELECT'!E:E,"&gt;0")))</f>
        <v>#N/A</v>
      </c>
      <c r="B267" s="33">
        <f t="shared" ca="1" si="128"/>
        <v>0</v>
      </c>
      <c r="C267" s="33">
        <f t="shared" ca="1" si="129"/>
        <v>0</v>
      </c>
      <c r="D267" s="33">
        <f t="shared" ca="1" si="116"/>
        <v>0</v>
      </c>
      <c r="E267" s="33">
        <f t="shared" ca="1" si="116"/>
        <v>0</v>
      </c>
      <c r="F267" s="33">
        <f t="shared" ca="1" si="116"/>
        <v>0</v>
      </c>
      <c r="G267" s="33">
        <f t="shared" ca="1" si="116"/>
        <v>0</v>
      </c>
      <c r="H267" s="33">
        <f t="shared" ca="1" si="113"/>
        <v>0</v>
      </c>
      <c r="I267" s="33">
        <f t="shared" ca="1" si="116"/>
        <v>0</v>
      </c>
      <c r="J267" s="50">
        <f t="shared" ca="1" si="130"/>
        <v>0</v>
      </c>
      <c r="K267" s="33">
        <f t="shared" ca="1" si="134"/>
        <v>0</v>
      </c>
      <c r="L267" s="33">
        <f t="shared" ca="1" si="131"/>
        <v>0</v>
      </c>
      <c r="M267" s="33">
        <f t="shared" ca="1" si="135"/>
        <v>0</v>
      </c>
      <c r="N267" s="33">
        <f t="shared" ca="1" si="132"/>
        <v>0</v>
      </c>
      <c r="O267" s="33">
        <f t="shared" ca="1" si="133"/>
        <v>0</v>
      </c>
      <c r="P267" s="33">
        <f t="shared" ca="1" si="136"/>
        <v>0</v>
      </c>
      <c r="Q267" s="33">
        <f t="shared" ca="1" si="136"/>
        <v>0</v>
      </c>
      <c r="R267" s="33">
        <f t="shared" ca="1" si="136"/>
        <v>0</v>
      </c>
      <c r="S267" s="33">
        <f t="shared" ca="1" si="136"/>
        <v>0</v>
      </c>
      <c r="T267" s="33">
        <f t="shared" ca="1" si="137"/>
        <v>0</v>
      </c>
      <c r="U267" s="33">
        <f t="shared" ca="1" si="137"/>
        <v>0</v>
      </c>
      <c r="V267" s="33">
        <f t="shared" ca="1" si="137"/>
        <v>0</v>
      </c>
      <c r="W267" s="33">
        <f t="shared" ca="1" si="137"/>
        <v>0</v>
      </c>
      <c r="X267" s="33">
        <f t="shared" ca="1" si="137"/>
        <v>0</v>
      </c>
      <c r="Y267" s="33">
        <f t="shared" ca="1" si="137"/>
        <v>0</v>
      </c>
      <c r="Z267" s="33">
        <f t="shared" ca="1" si="137"/>
        <v>0</v>
      </c>
      <c r="AA267" s="33">
        <f t="shared" ca="1" si="137"/>
        <v>0</v>
      </c>
      <c r="AB267" s="33">
        <f t="shared" ca="1" si="137"/>
        <v>0</v>
      </c>
      <c r="AC267" s="33">
        <f t="shared" ca="1" si="137"/>
        <v>0</v>
      </c>
      <c r="AD267" s="33">
        <f t="shared" ca="1" si="137"/>
        <v>0</v>
      </c>
      <c r="AE267" s="33">
        <f t="shared" ca="1" si="138"/>
        <v>0</v>
      </c>
      <c r="AF267" s="33">
        <f t="shared" ca="1" si="138"/>
        <v>0</v>
      </c>
      <c r="AG267" s="33">
        <f t="shared" ca="1" si="138"/>
        <v>0</v>
      </c>
      <c r="AH267" s="33">
        <f t="shared" ca="1" si="138"/>
        <v>0</v>
      </c>
      <c r="AI267" s="33">
        <f t="shared" ca="1" si="138"/>
        <v>0</v>
      </c>
      <c r="AJ267" s="33">
        <f t="shared" ca="1" si="138"/>
        <v>0</v>
      </c>
      <c r="AK267" s="33">
        <f t="shared" ca="1" si="138"/>
        <v>0</v>
      </c>
      <c r="AL267" s="33">
        <f t="shared" ca="1" si="138"/>
        <v>0</v>
      </c>
      <c r="AM267" s="33">
        <f t="shared" ca="1" si="138"/>
        <v>0</v>
      </c>
      <c r="AN267" s="33">
        <f t="shared" ca="1" si="138"/>
        <v>0</v>
      </c>
      <c r="AO267" s="33">
        <f t="shared" ca="1" si="139"/>
        <v>0</v>
      </c>
      <c r="AP267" s="33">
        <f t="shared" ca="1" si="139"/>
        <v>0</v>
      </c>
      <c r="AQ267" s="33">
        <f ca="1">SUMIFS(Amount_TI,Location_TI,$A267,FundingSource_TI,AQ$1)+SUMIFS(Amount_CS,Location_CS,$A267,Fundingsource_CS,AQ$1)+SUMIFS(Amount_ETL,Location_ETL,$A267,FundingSource_ETL,AQ$1)+SUMIFS(Amount_Other,Location_Other,$A267,FundingSource_Other,AQ$1)+SUMIFS('CSW Programs'!$J$4:$J$500,'CSW Programs'!$D$4:$D$500,'Location Totals'!$A267,'CSW Programs'!$I$4:$I$500,'School Mailing Address'!$Q$5)</f>
        <v>0</v>
      </c>
      <c r="AR267" s="33">
        <f ca="1">SUMIFS(Amount_TI,Location_TI,$A267,FundingSource_TI,AR$1)+SUMIFS(Amount_CS,Location_CS,$A267,Fundingsource_CS,AR$1)+SUMIFS(Amount_ETL,Location_ETL,$A267,FundingSource_ETL,AR$1)+SUMIFS(Amount_Other,Location_Other,$A267,FundingSource_Other,AR$1)+SUMIFS('CSW Programs'!$J$4:$J$500,'CSW Programs'!$D$4:$D$500,'Location Totals'!$A267,'CSW Programs'!$I$4:$I$500,'School Mailing Address'!$Q$6)</f>
        <v>0</v>
      </c>
      <c r="AS267" s="33">
        <f ca="1">SUMIFS(Amount_TI,Location_TI,$A267,FundingSource_TI,AS$1)+SUMIFS(Amount_CS,Location_CS,$A267,Fundingsource_CS,AS$1)+SUMIFS(Amount_ETL,Location_ETL,$A267,FundingSource_ETL,AS$1)+SUMIFS(Amount_Other,Location_Other,$A267,FundingSource_Other,AS$1)+SUMIFS('CSW Programs'!$J$4:$J$500,'CSW Programs'!$D$4:$D$500,'Location Totals'!$A267,'CSW Programs'!$I$4:$I$500,'School Mailing Address'!$Q$7)</f>
        <v>0</v>
      </c>
      <c r="AT267" s="33">
        <f ca="1">SUMIFS(Amount_TI,Location_TI,$A267,FundingSource_TI,AT$1)+SUMIFS(Amount_CS,Location_CS,$A267,Fundingsource_CS,AT$1)+SUMIFS(Amount_ETL,Location_ETL,$A267,FundingSource_ETL,AT$1)+SUMIFS(Amount_Other,Location_Other,$A267,FundingSource_Other,AT$1)+SUMIFS('CSW Programs'!$J$4:$J$500,'CSW Programs'!$D$4:$D$500,'Location Totals'!$A267,'CSW Programs'!$I$4:$I$500,'Location Totals'!$AT$1)</f>
        <v>0</v>
      </c>
      <c r="AU267" s="33">
        <f ca="1">SUMIFS(Amount_TI,Location_TI,$A267,FundingSource_TI,AU$1)+SUMIFS(Amount_CS,Location_CS,$A267,Fundingsource_CS,AU$1)+SUMIFS(Amount_ETL,Location_ETL,$A267,FundingSource_ETL,AU$1)+SUMIFS(Amount_Other,Location_Other,$A267,FundingSource_Other,AU$1)+SUMIFS('CSW Programs'!$J$4:$J$500,'CSW Programs'!$D$4:$D$500,'Location Totals'!$A267,'CSW Programs'!$I$4:$I$500,'Location Totals'!$AU$1)</f>
        <v>0</v>
      </c>
      <c r="AV267" s="33">
        <f ca="1">SUMIFS(Amount_TI,Location_TI,$A267,FundingSource_TI,AV$1)+SUMIFS(Amount_CS,Location_CS,$A267,Fundingsource_CS,AV$1)+SUMIFS(Amount_ETL,Location_ETL,$A267,FundingSource_ETL,AV$1)+SUMIFS(Amount_Other,Location_Other,$A267,FundingSource_Other,AV$1)+SUMIFS('CSW Programs'!$J$4:$J$500,'CSW Programs'!$D$4:$D$500,'Location Totals'!$A267,'CSW Programs'!$I$4:$I$500,'Location Totals'!$AV$1)</f>
        <v>0</v>
      </c>
      <c r="AW267" s="33"/>
      <c r="BR267" s="32">
        <v>266</v>
      </c>
      <c r="BT267" s="32">
        <v>266</v>
      </c>
    </row>
    <row r="268" spans="1:72" hidden="1" x14ac:dyDescent="0.2">
      <c r="A268" s="17" t="e">
        <f ca="1">IF('Cover Page'!$C$17&lt;&gt;"YES",IF(HLOOKUP($BZ$1,'District Label'!A:GR,BR268,FALSE)="","",(HLOOKUP($BZ$1,'District Label'!A:GR,BR268,FALSE))),OFFSET('BOCES SELECT'!$CH$4:$CH$402,,,COUNTIF('BOCES SELECT'!E:E,"&gt;0")))</f>
        <v>#N/A</v>
      </c>
      <c r="B268" s="33">
        <f t="shared" ca="1" si="128"/>
        <v>0</v>
      </c>
      <c r="C268" s="33">
        <f t="shared" ca="1" si="129"/>
        <v>0</v>
      </c>
      <c r="D268" s="33">
        <f t="shared" ca="1" si="116"/>
        <v>0</v>
      </c>
      <c r="E268" s="33">
        <f t="shared" ca="1" si="116"/>
        <v>0</v>
      </c>
      <c r="F268" s="33">
        <f t="shared" ca="1" si="116"/>
        <v>0</v>
      </c>
      <c r="G268" s="33">
        <f t="shared" ca="1" si="116"/>
        <v>0</v>
      </c>
      <c r="H268" s="33">
        <f t="shared" ca="1" si="113"/>
        <v>0</v>
      </c>
      <c r="I268" s="33">
        <f t="shared" ca="1" si="116"/>
        <v>0</v>
      </c>
      <c r="J268" s="50">
        <f t="shared" ca="1" si="130"/>
        <v>0</v>
      </c>
      <c r="K268" s="33">
        <f t="shared" ca="1" si="134"/>
        <v>0</v>
      </c>
      <c r="L268" s="33">
        <f t="shared" ca="1" si="131"/>
        <v>0</v>
      </c>
      <c r="M268" s="33">
        <f t="shared" ca="1" si="135"/>
        <v>0</v>
      </c>
      <c r="N268" s="33">
        <f t="shared" ca="1" si="132"/>
        <v>0</v>
      </c>
      <c r="O268" s="33">
        <f t="shared" ca="1" si="133"/>
        <v>0</v>
      </c>
      <c r="P268" s="33">
        <f t="shared" ca="1" si="136"/>
        <v>0</v>
      </c>
      <c r="Q268" s="33">
        <f t="shared" ca="1" si="136"/>
        <v>0</v>
      </c>
      <c r="R268" s="33">
        <f t="shared" ca="1" si="136"/>
        <v>0</v>
      </c>
      <c r="S268" s="33">
        <f t="shared" ca="1" si="136"/>
        <v>0</v>
      </c>
      <c r="T268" s="33">
        <f t="shared" ca="1" si="137"/>
        <v>0</v>
      </c>
      <c r="U268" s="33">
        <f t="shared" ca="1" si="137"/>
        <v>0</v>
      </c>
      <c r="V268" s="33">
        <f t="shared" ca="1" si="137"/>
        <v>0</v>
      </c>
      <c r="W268" s="33">
        <f t="shared" ca="1" si="137"/>
        <v>0</v>
      </c>
      <c r="X268" s="33">
        <f t="shared" ca="1" si="137"/>
        <v>0</v>
      </c>
      <c r="Y268" s="33">
        <f t="shared" ca="1" si="137"/>
        <v>0</v>
      </c>
      <c r="Z268" s="33">
        <f t="shared" ca="1" si="137"/>
        <v>0</v>
      </c>
      <c r="AA268" s="33">
        <f t="shared" ca="1" si="137"/>
        <v>0</v>
      </c>
      <c r="AB268" s="33">
        <f t="shared" ca="1" si="137"/>
        <v>0</v>
      </c>
      <c r="AC268" s="33">
        <f t="shared" ca="1" si="137"/>
        <v>0</v>
      </c>
      <c r="AD268" s="33">
        <f t="shared" ca="1" si="137"/>
        <v>0</v>
      </c>
      <c r="AE268" s="33">
        <f t="shared" ca="1" si="138"/>
        <v>0</v>
      </c>
      <c r="AF268" s="33">
        <f t="shared" ca="1" si="138"/>
        <v>0</v>
      </c>
      <c r="AG268" s="33">
        <f t="shared" ca="1" si="138"/>
        <v>0</v>
      </c>
      <c r="AH268" s="33">
        <f t="shared" ca="1" si="138"/>
        <v>0</v>
      </c>
      <c r="AI268" s="33">
        <f t="shared" ca="1" si="138"/>
        <v>0</v>
      </c>
      <c r="AJ268" s="33">
        <f t="shared" ca="1" si="138"/>
        <v>0</v>
      </c>
      <c r="AK268" s="33">
        <f t="shared" ca="1" si="138"/>
        <v>0</v>
      </c>
      <c r="AL268" s="33">
        <f t="shared" ca="1" si="138"/>
        <v>0</v>
      </c>
      <c r="AM268" s="33">
        <f t="shared" ca="1" si="138"/>
        <v>0</v>
      </c>
      <c r="AN268" s="33">
        <f t="shared" ca="1" si="138"/>
        <v>0</v>
      </c>
      <c r="AO268" s="33">
        <f t="shared" ca="1" si="139"/>
        <v>0</v>
      </c>
      <c r="AP268" s="33">
        <f t="shared" ca="1" si="139"/>
        <v>0</v>
      </c>
      <c r="AQ268" s="33">
        <f ca="1">SUMIFS(Amount_TI,Location_TI,$A268,FundingSource_TI,AQ$1)+SUMIFS(Amount_CS,Location_CS,$A268,Fundingsource_CS,AQ$1)+SUMIFS(Amount_ETL,Location_ETL,$A268,FundingSource_ETL,AQ$1)+SUMIFS(Amount_Other,Location_Other,$A268,FundingSource_Other,AQ$1)+SUMIFS('CSW Programs'!$J$4:$J$500,'CSW Programs'!$D$4:$D$500,'Location Totals'!$A268,'CSW Programs'!$I$4:$I$500,'School Mailing Address'!$Q$5)</f>
        <v>0</v>
      </c>
      <c r="AR268" s="33">
        <f ca="1">SUMIFS(Amount_TI,Location_TI,$A268,FundingSource_TI,AR$1)+SUMIFS(Amount_CS,Location_CS,$A268,Fundingsource_CS,AR$1)+SUMIFS(Amount_ETL,Location_ETL,$A268,FundingSource_ETL,AR$1)+SUMIFS(Amount_Other,Location_Other,$A268,FundingSource_Other,AR$1)+SUMIFS('CSW Programs'!$J$4:$J$500,'CSW Programs'!$D$4:$D$500,'Location Totals'!$A268,'CSW Programs'!$I$4:$I$500,'School Mailing Address'!$Q$6)</f>
        <v>0</v>
      </c>
      <c r="AS268" s="33">
        <f ca="1">SUMIFS(Amount_TI,Location_TI,$A268,FundingSource_TI,AS$1)+SUMIFS(Amount_CS,Location_CS,$A268,Fundingsource_CS,AS$1)+SUMIFS(Amount_ETL,Location_ETL,$A268,FundingSource_ETL,AS$1)+SUMIFS(Amount_Other,Location_Other,$A268,FundingSource_Other,AS$1)+SUMIFS('CSW Programs'!$J$4:$J$500,'CSW Programs'!$D$4:$D$500,'Location Totals'!$A268,'CSW Programs'!$I$4:$I$500,'School Mailing Address'!$Q$7)</f>
        <v>0</v>
      </c>
      <c r="AT268" s="33">
        <f ca="1">SUMIFS(Amount_TI,Location_TI,$A268,FundingSource_TI,AT$1)+SUMIFS(Amount_CS,Location_CS,$A268,Fundingsource_CS,AT$1)+SUMIFS(Amount_ETL,Location_ETL,$A268,FundingSource_ETL,AT$1)+SUMIFS(Amount_Other,Location_Other,$A268,FundingSource_Other,AT$1)+SUMIFS('CSW Programs'!$J$4:$J$500,'CSW Programs'!$D$4:$D$500,'Location Totals'!$A268,'CSW Programs'!$I$4:$I$500,'Location Totals'!$AT$1)</f>
        <v>0</v>
      </c>
      <c r="AU268" s="33">
        <f ca="1">SUMIFS(Amount_TI,Location_TI,$A268,FundingSource_TI,AU$1)+SUMIFS(Amount_CS,Location_CS,$A268,Fundingsource_CS,AU$1)+SUMIFS(Amount_ETL,Location_ETL,$A268,FundingSource_ETL,AU$1)+SUMIFS(Amount_Other,Location_Other,$A268,FundingSource_Other,AU$1)+SUMIFS('CSW Programs'!$J$4:$J$500,'CSW Programs'!$D$4:$D$500,'Location Totals'!$A268,'CSW Programs'!$I$4:$I$500,'Location Totals'!$AU$1)</f>
        <v>0</v>
      </c>
      <c r="AV268" s="33">
        <f ca="1">SUMIFS(Amount_TI,Location_TI,$A268,FundingSource_TI,AV$1)+SUMIFS(Amount_CS,Location_CS,$A268,Fundingsource_CS,AV$1)+SUMIFS(Amount_ETL,Location_ETL,$A268,FundingSource_ETL,AV$1)+SUMIFS(Amount_Other,Location_Other,$A268,FundingSource_Other,AV$1)+SUMIFS('CSW Programs'!$J$4:$J$500,'CSW Programs'!$D$4:$D$500,'Location Totals'!$A268,'CSW Programs'!$I$4:$I$500,'Location Totals'!$AV$1)</f>
        <v>0</v>
      </c>
      <c r="AW268" s="33"/>
      <c r="BR268" s="32">
        <v>267</v>
      </c>
      <c r="BT268" s="32">
        <v>267</v>
      </c>
    </row>
    <row r="269" spans="1:72" hidden="1" x14ac:dyDescent="0.2">
      <c r="A269" s="17" t="e">
        <f ca="1">IF('Cover Page'!$C$17&lt;&gt;"YES",IF(HLOOKUP($BZ$1,'District Label'!A:GR,BR269,FALSE)="","",(HLOOKUP($BZ$1,'District Label'!A:GR,BR269,FALSE))),OFFSET('BOCES SELECT'!$CH$4:$CH$402,,,COUNTIF('BOCES SELECT'!E:E,"&gt;0")))</f>
        <v>#N/A</v>
      </c>
      <c r="B269" s="33">
        <f t="shared" ca="1" si="128"/>
        <v>0</v>
      </c>
      <c r="C269" s="33">
        <f t="shared" ca="1" si="129"/>
        <v>0</v>
      </c>
      <c r="D269" s="33">
        <f t="shared" ca="1" si="116"/>
        <v>0</v>
      </c>
      <c r="E269" s="33">
        <f t="shared" ca="1" si="116"/>
        <v>0</v>
      </c>
      <c r="F269" s="33">
        <f t="shared" ca="1" si="116"/>
        <v>0</v>
      </c>
      <c r="G269" s="33">
        <f t="shared" ca="1" si="116"/>
        <v>0</v>
      </c>
      <c r="H269" s="33">
        <f t="shared" ca="1" si="113"/>
        <v>0</v>
      </c>
      <c r="I269" s="33">
        <f t="shared" ca="1" si="116"/>
        <v>0</v>
      </c>
      <c r="J269" s="50">
        <f t="shared" ca="1" si="130"/>
        <v>0</v>
      </c>
      <c r="K269" s="33">
        <f t="shared" ca="1" si="134"/>
        <v>0</v>
      </c>
      <c r="L269" s="33">
        <f t="shared" ca="1" si="131"/>
        <v>0</v>
      </c>
      <c r="M269" s="33">
        <f t="shared" ca="1" si="135"/>
        <v>0</v>
      </c>
      <c r="N269" s="33">
        <f t="shared" ca="1" si="132"/>
        <v>0</v>
      </c>
      <c r="O269" s="33">
        <f t="shared" ca="1" si="133"/>
        <v>0</v>
      </c>
      <c r="P269" s="33">
        <f t="shared" ca="1" si="136"/>
        <v>0</v>
      </c>
      <c r="Q269" s="33">
        <f t="shared" ca="1" si="136"/>
        <v>0</v>
      </c>
      <c r="R269" s="33">
        <f t="shared" ca="1" si="136"/>
        <v>0</v>
      </c>
      <c r="S269" s="33">
        <f t="shared" ca="1" si="136"/>
        <v>0</v>
      </c>
      <c r="T269" s="33">
        <f t="shared" ca="1" si="137"/>
        <v>0</v>
      </c>
      <c r="U269" s="33">
        <f t="shared" ca="1" si="137"/>
        <v>0</v>
      </c>
      <c r="V269" s="33">
        <f t="shared" ca="1" si="137"/>
        <v>0</v>
      </c>
      <c r="W269" s="33">
        <f t="shared" ca="1" si="137"/>
        <v>0</v>
      </c>
      <c r="X269" s="33">
        <f t="shared" ca="1" si="137"/>
        <v>0</v>
      </c>
      <c r="Y269" s="33">
        <f t="shared" ca="1" si="137"/>
        <v>0</v>
      </c>
      <c r="Z269" s="33">
        <f t="shared" ca="1" si="137"/>
        <v>0</v>
      </c>
      <c r="AA269" s="33">
        <f t="shared" ca="1" si="137"/>
        <v>0</v>
      </c>
      <c r="AB269" s="33">
        <f t="shared" ca="1" si="137"/>
        <v>0</v>
      </c>
      <c r="AC269" s="33">
        <f t="shared" ca="1" si="137"/>
        <v>0</v>
      </c>
      <c r="AD269" s="33">
        <f t="shared" ca="1" si="137"/>
        <v>0</v>
      </c>
      <c r="AE269" s="33">
        <f t="shared" ca="1" si="138"/>
        <v>0</v>
      </c>
      <c r="AF269" s="33">
        <f t="shared" ca="1" si="138"/>
        <v>0</v>
      </c>
      <c r="AG269" s="33">
        <f t="shared" ca="1" si="138"/>
        <v>0</v>
      </c>
      <c r="AH269" s="33">
        <f t="shared" ca="1" si="138"/>
        <v>0</v>
      </c>
      <c r="AI269" s="33">
        <f t="shared" ca="1" si="138"/>
        <v>0</v>
      </c>
      <c r="AJ269" s="33">
        <f t="shared" ca="1" si="138"/>
        <v>0</v>
      </c>
      <c r="AK269" s="33">
        <f t="shared" ca="1" si="138"/>
        <v>0</v>
      </c>
      <c r="AL269" s="33">
        <f t="shared" ca="1" si="138"/>
        <v>0</v>
      </c>
      <c r="AM269" s="33">
        <f t="shared" ca="1" si="138"/>
        <v>0</v>
      </c>
      <c r="AN269" s="33">
        <f t="shared" ca="1" si="138"/>
        <v>0</v>
      </c>
      <c r="AO269" s="33">
        <f t="shared" ca="1" si="139"/>
        <v>0</v>
      </c>
      <c r="AP269" s="33">
        <f t="shared" ca="1" si="139"/>
        <v>0</v>
      </c>
      <c r="AQ269" s="33">
        <f ca="1">SUMIFS(Amount_TI,Location_TI,$A269,FundingSource_TI,AQ$1)+SUMIFS(Amount_CS,Location_CS,$A269,Fundingsource_CS,AQ$1)+SUMIFS(Amount_ETL,Location_ETL,$A269,FundingSource_ETL,AQ$1)+SUMIFS(Amount_Other,Location_Other,$A269,FundingSource_Other,AQ$1)+SUMIFS('CSW Programs'!$J$4:$J$500,'CSW Programs'!$D$4:$D$500,'Location Totals'!$A269,'CSW Programs'!$I$4:$I$500,'School Mailing Address'!$Q$5)</f>
        <v>0</v>
      </c>
      <c r="AR269" s="33">
        <f ca="1">SUMIFS(Amount_TI,Location_TI,$A269,FundingSource_TI,AR$1)+SUMIFS(Amount_CS,Location_CS,$A269,Fundingsource_CS,AR$1)+SUMIFS(Amount_ETL,Location_ETL,$A269,FundingSource_ETL,AR$1)+SUMIFS(Amount_Other,Location_Other,$A269,FundingSource_Other,AR$1)+SUMIFS('CSW Programs'!$J$4:$J$500,'CSW Programs'!$D$4:$D$500,'Location Totals'!$A269,'CSW Programs'!$I$4:$I$500,'School Mailing Address'!$Q$6)</f>
        <v>0</v>
      </c>
      <c r="AS269" s="33">
        <f ca="1">SUMIFS(Amount_TI,Location_TI,$A269,FundingSource_TI,AS$1)+SUMIFS(Amount_CS,Location_CS,$A269,Fundingsource_CS,AS$1)+SUMIFS(Amount_ETL,Location_ETL,$A269,FundingSource_ETL,AS$1)+SUMIFS(Amount_Other,Location_Other,$A269,FundingSource_Other,AS$1)+SUMIFS('CSW Programs'!$J$4:$J$500,'CSW Programs'!$D$4:$D$500,'Location Totals'!$A269,'CSW Programs'!$I$4:$I$500,'School Mailing Address'!$Q$7)</f>
        <v>0</v>
      </c>
      <c r="AT269" s="33">
        <f ca="1">SUMIFS(Amount_TI,Location_TI,$A269,FundingSource_TI,AT$1)+SUMIFS(Amount_CS,Location_CS,$A269,Fundingsource_CS,AT$1)+SUMIFS(Amount_ETL,Location_ETL,$A269,FundingSource_ETL,AT$1)+SUMIFS(Amount_Other,Location_Other,$A269,FundingSource_Other,AT$1)+SUMIFS('CSW Programs'!$J$4:$J$500,'CSW Programs'!$D$4:$D$500,'Location Totals'!$A269,'CSW Programs'!$I$4:$I$500,'Location Totals'!$AT$1)</f>
        <v>0</v>
      </c>
      <c r="AU269" s="33">
        <f ca="1">SUMIFS(Amount_TI,Location_TI,$A269,FundingSource_TI,AU$1)+SUMIFS(Amount_CS,Location_CS,$A269,Fundingsource_CS,AU$1)+SUMIFS(Amount_ETL,Location_ETL,$A269,FundingSource_ETL,AU$1)+SUMIFS(Amount_Other,Location_Other,$A269,FundingSource_Other,AU$1)+SUMIFS('CSW Programs'!$J$4:$J$500,'CSW Programs'!$D$4:$D$500,'Location Totals'!$A269,'CSW Programs'!$I$4:$I$500,'Location Totals'!$AU$1)</f>
        <v>0</v>
      </c>
      <c r="AV269" s="33">
        <f ca="1">SUMIFS(Amount_TI,Location_TI,$A269,FundingSource_TI,AV$1)+SUMIFS(Amount_CS,Location_CS,$A269,Fundingsource_CS,AV$1)+SUMIFS(Amount_ETL,Location_ETL,$A269,FundingSource_ETL,AV$1)+SUMIFS(Amount_Other,Location_Other,$A269,FundingSource_Other,AV$1)+SUMIFS('CSW Programs'!$J$4:$J$500,'CSW Programs'!$D$4:$D$500,'Location Totals'!$A269,'CSW Programs'!$I$4:$I$500,'Location Totals'!$AV$1)</f>
        <v>0</v>
      </c>
      <c r="AW269" s="33"/>
      <c r="BR269" s="32">
        <v>268</v>
      </c>
      <c r="BT269" s="32">
        <v>268</v>
      </c>
    </row>
    <row r="270" spans="1:72" hidden="1" x14ac:dyDescent="0.2">
      <c r="A270" s="17" t="e">
        <f ca="1">IF('Cover Page'!$C$17&lt;&gt;"YES",IF(HLOOKUP($BZ$1,'District Label'!A:GR,BR270,FALSE)="","",(HLOOKUP($BZ$1,'District Label'!A:GR,BR270,FALSE))),OFFSET('BOCES SELECT'!$CH$4:$CH$402,,,COUNTIF('BOCES SELECT'!E:E,"&gt;0")))</f>
        <v>#N/A</v>
      </c>
      <c r="B270" s="33">
        <f t="shared" ca="1" si="128"/>
        <v>0</v>
      </c>
      <c r="C270" s="33">
        <f t="shared" ca="1" si="129"/>
        <v>0</v>
      </c>
      <c r="D270" s="33">
        <f t="shared" ca="1" si="116"/>
        <v>0</v>
      </c>
      <c r="E270" s="33">
        <f t="shared" ca="1" si="116"/>
        <v>0</v>
      </c>
      <c r="F270" s="33">
        <f t="shared" ca="1" si="116"/>
        <v>0</v>
      </c>
      <c r="G270" s="33">
        <f t="shared" ca="1" si="116"/>
        <v>0</v>
      </c>
      <c r="H270" s="33">
        <f t="shared" ca="1" si="113"/>
        <v>0</v>
      </c>
      <c r="I270" s="33">
        <f t="shared" ca="1" si="116"/>
        <v>0</v>
      </c>
      <c r="J270" s="50">
        <f t="shared" ca="1" si="130"/>
        <v>0</v>
      </c>
      <c r="K270" s="33">
        <f t="shared" ca="1" si="134"/>
        <v>0</v>
      </c>
      <c r="L270" s="33">
        <f t="shared" ca="1" si="131"/>
        <v>0</v>
      </c>
      <c r="M270" s="33">
        <f t="shared" ca="1" si="135"/>
        <v>0</v>
      </c>
      <c r="N270" s="33">
        <f t="shared" ca="1" si="132"/>
        <v>0</v>
      </c>
      <c r="O270" s="33">
        <f t="shared" ca="1" si="133"/>
        <v>0</v>
      </c>
      <c r="P270" s="33">
        <f t="shared" ca="1" si="136"/>
        <v>0</v>
      </c>
      <c r="Q270" s="33">
        <f t="shared" ca="1" si="136"/>
        <v>0</v>
      </c>
      <c r="R270" s="33">
        <f t="shared" ca="1" si="136"/>
        <v>0</v>
      </c>
      <c r="S270" s="33">
        <f t="shared" ca="1" si="136"/>
        <v>0</v>
      </c>
      <c r="T270" s="33">
        <f t="shared" ca="1" si="137"/>
        <v>0</v>
      </c>
      <c r="U270" s="33">
        <f t="shared" ca="1" si="137"/>
        <v>0</v>
      </c>
      <c r="V270" s="33">
        <f t="shared" ca="1" si="137"/>
        <v>0</v>
      </c>
      <c r="W270" s="33">
        <f t="shared" ca="1" si="137"/>
        <v>0</v>
      </c>
      <c r="X270" s="33">
        <f t="shared" ca="1" si="137"/>
        <v>0</v>
      </c>
      <c r="Y270" s="33">
        <f t="shared" ca="1" si="137"/>
        <v>0</v>
      </c>
      <c r="Z270" s="33">
        <f t="shared" ca="1" si="137"/>
        <v>0</v>
      </c>
      <c r="AA270" s="33">
        <f t="shared" ca="1" si="137"/>
        <v>0</v>
      </c>
      <c r="AB270" s="33">
        <f t="shared" ca="1" si="137"/>
        <v>0</v>
      </c>
      <c r="AC270" s="33">
        <f t="shared" ca="1" si="137"/>
        <v>0</v>
      </c>
      <c r="AD270" s="33">
        <f t="shared" ca="1" si="137"/>
        <v>0</v>
      </c>
      <c r="AE270" s="33">
        <f t="shared" ca="1" si="138"/>
        <v>0</v>
      </c>
      <c r="AF270" s="33">
        <f t="shared" ca="1" si="138"/>
        <v>0</v>
      </c>
      <c r="AG270" s="33">
        <f t="shared" ca="1" si="138"/>
        <v>0</v>
      </c>
      <c r="AH270" s="33">
        <f t="shared" ca="1" si="138"/>
        <v>0</v>
      </c>
      <c r="AI270" s="33">
        <f t="shared" ca="1" si="138"/>
        <v>0</v>
      </c>
      <c r="AJ270" s="33">
        <f t="shared" ca="1" si="138"/>
        <v>0</v>
      </c>
      <c r="AK270" s="33">
        <f t="shared" ca="1" si="138"/>
        <v>0</v>
      </c>
      <c r="AL270" s="33">
        <f t="shared" ca="1" si="138"/>
        <v>0</v>
      </c>
      <c r="AM270" s="33">
        <f t="shared" ca="1" si="138"/>
        <v>0</v>
      </c>
      <c r="AN270" s="33">
        <f t="shared" ca="1" si="138"/>
        <v>0</v>
      </c>
      <c r="AO270" s="33">
        <f t="shared" ca="1" si="139"/>
        <v>0</v>
      </c>
      <c r="AP270" s="33">
        <f t="shared" ca="1" si="139"/>
        <v>0</v>
      </c>
      <c r="AQ270" s="33">
        <f ca="1">SUMIFS(Amount_TI,Location_TI,$A270,FundingSource_TI,AQ$1)+SUMIFS(Amount_CS,Location_CS,$A270,Fundingsource_CS,AQ$1)+SUMIFS(Amount_ETL,Location_ETL,$A270,FundingSource_ETL,AQ$1)+SUMIFS(Amount_Other,Location_Other,$A270,FundingSource_Other,AQ$1)+SUMIFS('CSW Programs'!$J$4:$J$500,'CSW Programs'!$D$4:$D$500,'Location Totals'!$A270,'CSW Programs'!$I$4:$I$500,'School Mailing Address'!$Q$5)</f>
        <v>0</v>
      </c>
      <c r="AR270" s="33">
        <f ca="1">SUMIFS(Amount_TI,Location_TI,$A270,FundingSource_TI,AR$1)+SUMIFS(Amount_CS,Location_CS,$A270,Fundingsource_CS,AR$1)+SUMIFS(Amount_ETL,Location_ETL,$A270,FundingSource_ETL,AR$1)+SUMIFS(Amount_Other,Location_Other,$A270,FundingSource_Other,AR$1)+SUMIFS('CSW Programs'!$J$4:$J$500,'CSW Programs'!$D$4:$D$500,'Location Totals'!$A270,'CSW Programs'!$I$4:$I$500,'School Mailing Address'!$Q$6)</f>
        <v>0</v>
      </c>
      <c r="AS270" s="33">
        <f ca="1">SUMIFS(Amount_TI,Location_TI,$A270,FundingSource_TI,AS$1)+SUMIFS(Amount_CS,Location_CS,$A270,Fundingsource_CS,AS$1)+SUMIFS(Amount_ETL,Location_ETL,$A270,FundingSource_ETL,AS$1)+SUMIFS(Amount_Other,Location_Other,$A270,FundingSource_Other,AS$1)+SUMIFS('CSW Programs'!$J$4:$J$500,'CSW Programs'!$D$4:$D$500,'Location Totals'!$A270,'CSW Programs'!$I$4:$I$500,'School Mailing Address'!$Q$7)</f>
        <v>0</v>
      </c>
      <c r="AT270" s="33">
        <f ca="1">SUMIFS(Amount_TI,Location_TI,$A270,FundingSource_TI,AT$1)+SUMIFS(Amount_CS,Location_CS,$A270,Fundingsource_CS,AT$1)+SUMIFS(Amount_ETL,Location_ETL,$A270,FundingSource_ETL,AT$1)+SUMIFS(Amount_Other,Location_Other,$A270,FundingSource_Other,AT$1)+SUMIFS('CSW Programs'!$J$4:$J$500,'CSW Programs'!$D$4:$D$500,'Location Totals'!$A270,'CSW Programs'!$I$4:$I$500,'Location Totals'!$AT$1)</f>
        <v>0</v>
      </c>
      <c r="AU270" s="33">
        <f ca="1">SUMIFS(Amount_TI,Location_TI,$A270,FundingSource_TI,AU$1)+SUMIFS(Amount_CS,Location_CS,$A270,Fundingsource_CS,AU$1)+SUMIFS(Amount_ETL,Location_ETL,$A270,FundingSource_ETL,AU$1)+SUMIFS(Amount_Other,Location_Other,$A270,FundingSource_Other,AU$1)+SUMIFS('CSW Programs'!$J$4:$J$500,'CSW Programs'!$D$4:$D$500,'Location Totals'!$A270,'CSW Programs'!$I$4:$I$500,'Location Totals'!$AU$1)</f>
        <v>0</v>
      </c>
      <c r="AV270" s="33">
        <f ca="1">SUMIFS(Amount_TI,Location_TI,$A270,FundingSource_TI,AV$1)+SUMIFS(Amount_CS,Location_CS,$A270,Fundingsource_CS,AV$1)+SUMIFS(Amount_ETL,Location_ETL,$A270,FundingSource_ETL,AV$1)+SUMIFS(Amount_Other,Location_Other,$A270,FundingSource_Other,AV$1)+SUMIFS('CSW Programs'!$J$4:$J$500,'CSW Programs'!$D$4:$D$500,'Location Totals'!$A270,'CSW Programs'!$I$4:$I$500,'Location Totals'!$AV$1)</f>
        <v>0</v>
      </c>
      <c r="AW270" s="33"/>
      <c r="BR270" s="32">
        <v>269</v>
      </c>
      <c r="BT270" s="32">
        <v>269</v>
      </c>
    </row>
    <row r="271" spans="1:72" hidden="1" x14ac:dyDescent="0.2">
      <c r="A271" s="17" t="e">
        <f ca="1">IF('Cover Page'!$C$17&lt;&gt;"YES",IF(HLOOKUP($BZ$1,'District Label'!A:GR,BR271,FALSE)="","",(HLOOKUP($BZ$1,'District Label'!A:GR,BR271,FALSE))),OFFSET('BOCES SELECT'!$CH$4:$CH$402,,,COUNTIF('BOCES SELECT'!E:E,"&gt;0")))</f>
        <v>#N/A</v>
      </c>
      <c r="B271" s="33">
        <f t="shared" ca="1" si="128"/>
        <v>0</v>
      </c>
      <c r="C271" s="33">
        <f t="shared" ca="1" si="129"/>
        <v>0</v>
      </c>
      <c r="D271" s="33">
        <f t="shared" ca="1" si="116"/>
        <v>0</v>
      </c>
      <c r="E271" s="33">
        <f t="shared" ca="1" si="116"/>
        <v>0</v>
      </c>
      <c r="F271" s="33">
        <f t="shared" ca="1" si="116"/>
        <v>0</v>
      </c>
      <c r="G271" s="33">
        <f t="shared" ca="1" si="116"/>
        <v>0</v>
      </c>
      <c r="H271" s="33">
        <f t="shared" ca="1" si="113"/>
        <v>0</v>
      </c>
      <c r="I271" s="33">
        <f t="shared" ca="1" si="116"/>
        <v>0</v>
      </c>
      <c r="J271" s="50">
        <f t="shared" ca="1" si="130"/>
        <v>0</v>
      </c>
      <c r="K271" s="33">
        <f t="shared" ca="1" si="134"/>
        <v>0</v>
      </c>
      <c r="L271" s="33">
        <f t="shared" ca="1" si="131"/>
        <v>0</v>
      </c>
      <c r="M271" s="33">
        <f t="shared" ca="1" si="135"/>
        <v>0</v>
      </c>
      <c r="N271" s="33">
        <f t="shared" ca="1" si="132"/>
        <v>0</v>
      </c>
      <c r="O271" s="33">
        <f t="shared" ca="1" si="133"/>
        <v>0</v>
      </c>
      <c r="P271" s="33">
        <f t="shared" ca="1" si="136"/>
        <v>0</v>
      </c>
      <c r="Q271" s="33">
        <f t="shared" ca="1" si="136"/>
        <v>0</v>
      </c>
      <c r="R271" s="33">
        <f t="shared" ca="1" si="136"/>
        <v>0</v>
      </c>
      <c r="S271" s="33">
        <f t="shared" ca="1" si="136"/>
        <v>0</v>
      </c>
      <c r="T271" s="33">
        <f t="shared" ca="1" si="137"/>
        <v>0</v>
      </c>
      <c r="U271" s="33">
        <f t="shared" ca="1" si="137"/>
        <v>0</v>
      </c>
      <c r="V271" s="33">
        <f t="shared" ca="1" si="137"/>
        <v>0</v>
      </c>
      <c r="W271" s="33">
        <f t="shared" ca="1" si="137"/>
        <v>0</v>
      </c>
      <c r="X271" s="33">
        <f t="shared" ca="1" si="137"/>
        <v>0</v>
      </c>
      <c r="Y271" s="33">
        <f t="shared" ca="1" si="137"/>
        <v>0</v>
      </c>
      <c r="Z271" s="33">
        <f t="shared" ca="1" si="137"/>
        <v>0</v>
      </c>
      <c r="AA271" s="33">
        <f t="shared" ca="1" si="137"/>
        <v>0</v>
      </c>
      <c r="AB271" s="33">
        <f t="shared" ca="1" si="137"/>
        <v>0</v>
      </c>
      <c r="AC271" s="33">
        <f t="shared" ca="1" si="137"/>
        <v>0</v>
      </c>
      <c r="AD271" s="33">
        <f t="shared" ca="1" si="137"/>
        <v>0</v>
      </c>
      <c r="AE271" s="33">
        <f t="shared" ca="1" si="138"/>
        <v>0</v>
      </c>
      <c r="AF271" s="33">
        <f t="shared" ca="1" si="138"/>
        <v>0</v>
      </c>
      <c r="AG271" s="33">
        <f t="shared" ca="1" si="138"/>
        <v>0</v>
      </c>
      <c r="AH271" s="33">
        <f t="shared" ca="1" si="138"/>
        <v>0</v>
      </c>
      <c r="AI271" s="33">
        <f t="shared" ca="1" si="138"/>
        <v>0</v>
      </c>
      <c r="AJ271" s="33">
        <f t="shared" ca="1" si="138"/>
        <v>0</v>
      </c>
      <c r="AK271" s="33">
        <f t="shared" ca="1" si="138"/>
        <v>0</v>
      </c>
      <c r="AL271" s="33">
        <f t="shared" ca="1" si="138"/>
        <v>0</v>
      </c>
      <c r="AM271" s="33">
        <f t="shared" ca="1" si="138"/>
        <v>0</v>
      </c>
      <c r="AN271" s="33">
        <f t="shared" ca="1" si="138"/>
        <v>0</v>
      </c>
      <c r="AO271" s="33">
        <f t="shared" ca="1" si="139"/>
        <v>0</v>
      </c>
      <c r="AP271" s="33">
        <f t="shared" ca="1" si="139"/>
        <v>0</v>
      </c>
      <c r="AQ271" s="33">
        <f ca="1">SUMIFS(Amount_TI,Location_TI,$A271,FundingSource_TI,AQ$1)+SUMIFS(Amount_CS,Location_CS,$A271,Fundingsource_CS,AQ$1)+SUMIFS(Amount_ETL,Location_ETL,$A271,FundingSource_ETL,AQ$1)+SUMIFS(Amount_Other,Location_Other,$A271,FundingSource_Other,AQ$1)+SUMIFS('CSW Programs'!$J$4:$J$500,'CSW Programs'!$D$4:$D$500,'Location Totals'!$A271,'CSW Programs'!$I$4:$I$500,'School Mailing Address'!$Q$5)</f>
        <v>0</v>
      </c>
      <c r="AR271" s="33">
        <f ca="1">SUMIFS(Amount_TI,Location_TI,$A271,FundingSource_TI,AR$1)+SUMIFS(Amount_CS,Location_CS,$A271,Fundingsource_CS,AR$1)+SUMIFS(Amount_ETL,Location_ETL,$A271,FundingSource_ETL,AR$1)+SUMIFS(Amount_Other,Location_Other,$A271,FundingSource_Other,AR$1)+SUMIFS('CSW Programs'!$J$4:$J$500,'CSW Programs'!$D$4:$D$500,'Location Totals'!$A271,'CSW Programs'!$I$4:$I$500,'School Mailing Address'!$Q$6)</f>
        <v>0</v>
      </c>
      <c r="AS271" s="33">
        <f ca="1">SUMIFS(Amount_TI,Location_TI,$A271,FundingSource_TI,AS$1)+SUMIFS(Amount_CS,Location_CS,$A271,Fundingsource_CS,AS$1)+SUMIFS(Amount_ETL,Location_ETL,$A271,FundingSource_ETL,AS$1)+SUMIFS(Amount_Other,Location_Other,$A271,FundingSource_Other,AS$1)+SUMIFS('CSW Programs'!$J$4:$J$500,'CSW Programs'!$D$4:$D$500,'Location Totals'!$A271,'CSW Programs'!$I$4:$I$500,'School Mailing Address'!$Q$7)</f>
        <v>0</v>
      </c>
      <c r="AT271" s="33">
        <f ca="1">SUMIFS(Amount_TI,Location_TI,$A271,FundingSource_TI,AT$1)+SUMIFS(Amount_CS,Location_CS,$A271,Fundingsource_CS,AT$1)+SUMIFS(Amount_ETL,Location_ETL,$A271,FundingSource_ETL,AT$1)+SUMIFS(Amount_Other,Location_Other,$A271,FundingSource_Other,AT$1)+SUMIFS('CSW Programs'!$J$4:$J$500,'CSW Programs'!$D$4:$D$500,'Location Totals'!$A271,'CSW Programs'!$I$4:$I$500,'Location Totals'!$AT$1)</f>
        <v>0</v>
      </c>
      <c r="AU271" s="33">
        <f ca="1">SUMIFS(Amount_TI,Location_TI,$A271,FundingSource_TI,AU$1)+SUMIFS(Amount_CS,Location_CS,$A271,Fundingsource_CS,AU$1)+SUMIFS(Amount_ETL,Location_ETL,$A271,FundingSource_ETL,AU$1)+SUMIFS(Amount_Other,Location_Other,$A271,FundingSource_Other,AU$1)+SUMIFS('CSW Programs'!$J$4:$J$500,'CSW Programs'!$D$4:$D$500,'Location Totals'!$A271,'CSW Programs'!$I$4:$I$500,'Location Totals'!$AU$1)</f>
        <v>0</v>
      </c>
      <c r="AV271" s="33">
        <f ca="1">SUMIFS(Amount_TI,Location_TI,$A271,FundingSource_TI,AV$1)+SUMIFS(Amount_CS,Location_CS,$A271,Fundingsource_CS,AV$1)+SUMIFS(Amount_ETL,Location_ETL,$A271,FundingSource_ETL,AV$1)+SUMIFS(Amount_Other,Location_Other,$A271,FundingSource_Other,AV$1)+SUMIFS('CSW Programs'!$J$4:$J$500,'CSW Programs'!$D$4:$D$500,'Location Totals'!$A271,'CSW Programs'!$I$4:$I$500,'Location Totals'!$AV$1)</f>
        <v>0</v>
      </c>
      <c r="AW271" s="33"/>
      <c r="BR271" s="32">
        <v>270</v>
      </c>
      <c r="BT271" s="32">
        <v>270</v>
      </c>
    </row>
    <row r="272" spans="1:72" hidden="1" x14ac:dyDescent="0.2">
      <c r="A272" s="17" t="e">
        <f ca="1">IF('Cover Page'!$C$17&lt;&gt;"YES",IF(HLOOKUP($BZ$1,'District Label'!A:GR,BR272,FALSE)="","",(HLOOKUP($BZ$1,'District Label'!A:GR,BR272,FALSE))),OFFSET('BOCES SELECT'!$CH$4:$CH$402,,,COUNTIF('BOCES SELECT'!E:E,"&gt;0")))</f>
        <v>#N/A</v>
      </c>
      <c r="B272" s="33">
        <f t="shared" ca="1" si="128"/>
        <v>0</v>
      </c>
      <c r="C272" s="33">
        <f t="shared" ca="1" si="129"/>
        <v>0</v>
      </c>
      <c r="D272" s="33">
        <f t="shared" ca="1" si="116"/>
        <v>0</v>
      </c>
      <c r="E272" s="33">
        <f t="shared" ca="1" si="116"/>
        <v>0</v>
      </c>
      <c r="F272" s="33">
        <f t="shared" ca="1" si="116"/>
        <v>0</v>
      </c>
      <c r="G272" s="33">
        <f t="shared" ca="1" si="116"/>
        <v>0</v>
      </c>
      <c r="H272" s="33">
        <f t="shared" ca="1" si="113"/>
        <v>0</v>
      </c>
      <c r="I272" s="33">
        <f t="shared" ca="1" si="116"/>
        <v>0</v>
      </c>
      <c r="J272" s="50">
        <f t="shared" ca="1" si="130"/>
        <v>0</v>
      </c>
      <c r="K272" s="33">
        <f t="shared" ca="1" si="134"/>
        <v>0</v>
      </c>
      <c r="L272" s="33">
        <f t="shared" ca="1" si="131"/>
        <v>0</v>
      </c>
      <c r="M272" s="33">
        <f t="shared" ca="1" si="135"/>
        <v>0</v>
      </c>
      <c r="N272" s="33">
        <f t="shared" ca="1" si="132"/>
        <v>0</v>
      </c>
      <c r="O272" s="33">
        <f t="shared" ca="1" si="133"/>
        <v>0</v>
      </c>
      <c r="P272" s="33">
        <f t="shared" ca="1" si="136"/>
        <v>0</v>
      </c>
      <c r="Q272" s="33">
        <f t="shared" ca="1" si="136"/>
        <v>0</v>
      </c>
      <c r="R272" s="33">
        <f t="shared" ca="1" si="136"/>
        <v>0</v>
      </c>
      <c r="S272" s="33">
        <f t="shared" ca="1" si="136"/>
        <v>0</v>
      </c>
      <c r="T272" s="33">
        <f t="shared" ca="1" si="137"/>
        <v>0</v>
      </c>
      <c r="U272" s="33">
        <f t="shared" ca="1" si="137"/>
        <v>0</v>
      </c>
      <c r="V272" s="33">
        <f t="shared" ca="1" si="137"/>
        <v>0</v>
      </c>
      <c r="W272" s="33">
        <f t="shared" ca="1" si="137"/>
        <v>0</v>
      </c>
      <c r="X272" s="33">
        <f t="shared" ca="1" si="137"/>
        <v>0</v>
      </c>
      <c r="Y272" s="33">
        <f t="shared" ca="1" si="137"/>
        <v>0</v>
      </c>
      <c r="Z272" s="33">
        <f t="shared" ca="1" si="137"/>
        <v>0</v>
      </c>
      <c r="AA272" s="33">
        <f t="shared" ca="1" si="137"/>
        <v>0</v>
      </c>
      <c r="AB272" s="33">
        <f t="shared" ca="1" si="137"/>
        <v>0</v>
      </c>
      <c r="AC272" s="33">
        <f t="shared" ca="1" si="137"/>
        <v>0</v>
      </c>
      <c r="AD272" s="33">
        <f t="shared" ca="1" si="137"/>
        <v>0</v>
      </c>
      <c r="AE272" s="33">
        <f t="shared" ca="1" si="138"/>
        <v>0</v>
      </c>
      <c r="AF272" s="33">
        <f t="shared" ca="1" si="138"/>
        <v>0</v>
      </c>
      <c r="AG272" s="33">
        <f t="shared" ca="1" si="138"/>
        <v>0</v>
      </c>
      <c r="AH272" s="33">
        <f t="shared" ca="1" si="138"/>
        <v>0</v>
      </c>
      <c r="AI272" s="33">
        <f t="shared" ca="1" si="138"/>
        <v>0</v>
      </c>
      <c r="AJ272" s="33">
        <f t="shared" ca="1" si="138"/>
        <v>0</v>
      </c>
      <c r="AK272" s="33">
        <f t="shared" ca="1" si="138"/>
        <v>0</v>
      </c>
      <c r="AL272" s="33">
        <f t="shared" ca="1" si="138"/>
        <v>0</v>
      </c>
      <c r="AM272" s="33">
        <f t="shared" ca="1" si="138"/>
        <v>0</v>
      </c>
      <c r="AN272" s="33">
        <f t="shared" ca="1" si="138"/>
        <v>0</v>
      </c>
      <c r="AO272" s="33">
        <f t="shared" ca="1" si="139"/>
        <v>0</v>
      </c>
      <c r="AP272" s="33">
        <f t="shared" ca="1" si="139"/>
        <v>0</v>
      </c>
      <c r="AQ272" s="33">
        <f ca="1">SUMIFS(Amount_TI,Location_TI,$A272,FundingSource_TI,AQ$1)+SUMIFS(Amount_CS,Location_CS,$A272,Fundingsource_CS,AQ$1)+SUMIFS(Amount_ETL,Location_ETL,$A272,FundingSource_ETL,AQ$1)+SUMIFS(Amount_Other,Location_Other,$A272,FundingSource_Other,AQ$1)+SUMIFS('CSW Programs'!$J$4:$J$500,'CSW Programs'!$D$4:$D$500,'Location Totals'!$A272,'CSW Programs'!$I$4:$I$500,'School Mailing Address'!$Q$5)</f>
        <v>0</v>
      </c>
      <c r="AR272" s="33">
        <f ca="1">SUMIFS(Amount_TI,Location_TI,$A272,FundingSource_TI,AR$1)+SUMIFS(Amount_CS,Location_CS,$A272,Fundingsource_CS,AR$1)+SUMIFS(Amount_ETL,Location_ETL,$A272,FundingSource_ETL,AR$1)+SUMIFS(Amount_Other,Location_Other,$A272,FundingSource_Other,AR$1)+SUMIFS('CSW Programs'!$J$4:$J$500,'CSW Programs'!$D$4:$D$500,'Location Totals'!$A272,'CSW Programs'!$I$4:$I$500,'School Mailing Address'!$Q$6)</f>
        <v>0</v>
      </c>
      <c r="AS272" s="33">
        <f ca="1">SUMIFS(Amount_TI,Location_TI,$A272,FundingSource_TI,AS$1)+SUMIFS(Amount_CS,Location_CS,$A272,Fundingsource_CS,AS$1)+SUMIFS(Amount_ETL,Location_ETL,$A272,FundingSource_ETL,AS$1)+SUMIFS(Amount_Other,Location_Other,$A272,FundingSource_Other,AS$1)+SUMIFS('CSW Programs'!$J$4:$J$500,'CSW Programs'!$D$4:$D$500,'Location Totals'!$A272,'CSW Programs'!$I$4:$I$500,'School Mailing Address'!$Q$7)</f>
        <v>0</v>
      </c>
      <c r="AT272" s="33">
        <f ca="1">SUMIFS(Amount_TI,Location_TI,$A272,FundingSource_TI,AT$1)+SUMIFS(Amount_CS,Location_CS,$A272,Fundingsource_CS,AT$1)+SUMIFS(Amount_ETL,Location_ETL,$A272,FundingSource_ETL,AT$1)+SUMIFS(Amount_Other,Location_Other,$A272,FundingSource_Other,AT$1)+SUMIFS('CSW Programs'!$J$4:$J$500,'CSW Programs'!$D$4:$D$500,'Location Totals'!$A272,'CSW Programs'!$I$4:$I$500,'Location Totals'!$AT$1)</f>
        <v>0</v>
      </c>
      <c r="AU272" s="33">
        <f ca="1">SUMIFS(Amount_TI,Location_TI,$A272,FundingSource_TI,AU$1)+SUMIFS(Amount_CS,Location_CS,$A272,Fundingsource_CS,AU$1)+SUMIFS(Amount_ETL,Location_ETL,$A272,FundingSource_ETL,AU$1)+SUMIFS(Amount_Other,Location_Other,$A272,FundingSource_Other,AU$1)+SUMIFS('CSW Programs'!$J$4:$J$500,'CSW Programs'!$D$4:$D$500,'Location Totals'!$A272,'CSW Programs'!$I$4:$I$500,'Location Totals'!$AU$1)</f>
        <v>0</v>
      </c>
      <c r="AV272" s="33">
        <f ca="1">SUMIFS(Amount_TI,Location_TI,$A272,FundingSource_TI,AV$1)+SUMIFS(Amount_CS,Location_CS,$A272,Fundingsource_CS,AV$1)+SUMIFS(Amount_ETL,Location_ETL,$A272,FundingSource_ETL,AV$1)+SUMIFS(Amount_Other,Location_Other,$A272,FundingSource_Other,AV$1)+SUMIFS('CSW Programs'!$J$4:$J$500,'CSW Programs'!$D$4:$D$500,'Location Totals'!$A272,'CSW Programs'!$I$4:$I$500,'Location Totals'!$AV$1)</f>
        <v>0</v>
      </c>
      <c r="AW272" s="33"/>
      <c r="BR272" s="32">
        <v>271</v>
      </c>
      <c r="BT272" s="32">
        <v>271</v>
      </c>
    </row>
    <row r="273" spans="1:72" hidden="1" x14ac:dyDescent="0.2">
      <c r="A273" s="17" t="e">
        <f ca="1">IF('Cover Page'!$C$17&lt;&gt;"YES",IF(HLOOKUP($BZ$1,'District Label'!A:GR,BR273,FALSE)="","",(HLOOKUP($BZ$1,'District Label'!A:GR,BR273,FALSE))),OFFSET('BOCES SELECT'!$CH$4:$CH$402,,,COUNTIF('BOCES SELECT'!E:E,"&gt;0")))</f>
        <v>#N/A</v>
      </c>
      <c r="B273" s="33">
        <f t="shared" ca="1" si="128"/>
        <v>0</v>
      </c>
      <c r="C273" s="33">
        <f t="shared" ca="1" si="129"/>
        <v>0</v>
      </c>
      <c r="D273" s="33">
        <f t="shared" ca="1" si="116"/>
        <v>0</v>
      </c>
      <c r="E273" s="33">
        <f t="shared" ca="1" si="116"/>
        <v>0</v>
      </c>
      <c r="F273" s="33">
        <f t="shared" ca="1" si="116"/>
        <v>0</v>
      </c>
      <c r="G273" s="33">
        <f t="shared" ca="1" si="116"/>
        <v>0</v>
      </c>
      <c r="H273" s="33">
        <f t="shared" ca="1" si="113"/>
        <v>0</v>
      </c>
      <c r="I273" s="33">
        <f t="shared" ca="1" si="116"/>
        <v>0</v>
      </c>
      <c r="J273" s="50">
        <f t="shared" ca="1" si="130"/>
        <v>0</v>
      </c>
      <c r="K273" s="33">
        <f t="shared" ca="1" si="134"/>
        <v>0</v>
      </c>
      <c r="L273" s="33">
        <f t="shared" ca="1" si="131"/>
        <v>0</v>
      </c>
      <c r="M273" s="33">
        <f t="shared" ca="1" si="135"/>
        <v>0</v>
      </c>
      <c r="N273" s="33">
        <f t="shared" ca="1" si="132"/>
        <v>0</v>
      </c>
      <c r="O273" s="33">
        <f t="shared" ca="1" si="133"/>
        <v>0</v>
      </c>
      <c r="P273" s="33">
        <f t="shared" ca="1" si="136"/>
        <v>0</v>
      </c>
      <c r="Q273" s="33">
        <f t="shared" ca="1" si="136"/>
        <v>0</v>
      </c>
      <c r="R273" s="33">
        <f t="shared" ca="1" si="136"/>
        <v>0</v>
      </c>
      <c r="S273" s="33">
        <f t="shared" ca="1" si="136"/>
        <v>0</v>
      </c>
      <c r="T273" s="33">
        <f t="shared" ca="1" si="137"/>
        <v>0</v>
      </c>
      <c r="U273" s="33">
        <f t="shared" ca="1" si="137"/>
        <v>0</v>
      </c>
      <c r="V273" s="33">
        <f t="shared" ca="1" si="137"/>
        <v>0</v>
      </c>
      <c r="W273" s="33">
        <f t="shared" ca="1" si="137"/>
        <v>0</v>
      </c>
      <c r="X273" s="33">
        <f t="shared" ca="1" si="137"/>
        <v>0</v>
      </c>
      <c r="Y273" s="33">
        <f t="shared" ca="1" si="137"/>
        <v>0</v>
      </c>
      <c r="Z273" s="33">
        <f t="shared" ca="1" si="137"/>
        <v>0</v>
      </c>
      <c r="AA273" s="33">
        <f t="shared" ca="1" si="137"/>
        <v>0</v>
      </c>
      <c r="AB273" s="33">
        <f t="shared" ca="1" si="137"/>
        <v>0</v>
      </c>
      <c r="AC273" s="33">
        <f t="shared" ca="1" si="137"/>
        <v>0</v>
      </c>
      <c r="AD273" s="33">
        <f t="shared" ca="1" si="137"/>
        <v>0</v>
      </c>
      <c r="AE273" s="33">
        <f t="shared" ca="1" si="138"/>
        <v>0</v>
      </c>
      <c r="AF273" s="33">
        <f t="shared" ca="1" si="138"/>
        <v>0</v>
      </c>
      <c r="AG273" s="33">
        <f t="shared" ca="1" si="138"/>
        <v>0</v>
      </c>
      <c r="AH273" s="33">
        <f t="shared" ca="1" si="138"/>
        <v>0</v>
      </c>
      <c r="AI273" s="33">
        <f t="shared" ca="1" si="138"/>
        <v>0</v>
      </c>
      <c r="AJ273" s="33">
        <f t="shared" ca="1" si="138"/>
        <v>0</v>
      </c>
      <c r="AK273" s="33">
        <f t="shared" ca="1" si="138"/>
        <v>0</v>
      </c>
      <c r="AL273" s="33">
        <f t="shared" ca="1" si="138"/>
        <v>0</v>
      </c>
      <c r="AM273" s="33">
        <f t="shared" ca="1" si="138"/>
        <v>0</v>
      </c>
      <c r="AN273" s="33">
        <f t="shared" ca="1" si="138"/>
        <v>0</v>
      </c>
      <c r="AO273" s="33">
        <f t="shared" ca="1" si="139"/>
        <v>0</v>
      </c>
      <c r="AP273" s="33">
        <f t="shared" ca="1" si="139"/>
        <v>0</v>
      </c>
      <c r="AQ273" s="33">
        <f ca="1">SUMIFS(Amount_TI,Location_TI,$A273,FundingSource_TI,AQ$1)+SUMIFS(Amount_CS,Location_CS,$A273,Fundingsource_CS,AQ$1)+SUMIFS(Amount_ETL,Location_ETL,$A273,FundingSource_ETL,AQ$1)+SUMIFS(Amount_Other,Location_Other,$A273,FundingSource_Other,AQ$1)+SUMIFS('CSW Programs'!$J$4:$J$500,'CSW Programs'!$D$4:$D$500,'Location Totals'!$A273,'CSW Programs'!$I$4:$I$500,'School Mailing Address'!$Q$5)</f>
        <v>0</v>
      </c>
      <c r="AR273" s="33">
        <f ca="1">SUMIFS(Amount_TI,Location_TI,$A273,FundingSource_TI,AR$1)+SUMIFS(Amount_CS,Location_CS,$A273,Fundingsource_CS,AR$1)+SUMIFS(Amount_ETL,Location_ETL,$A273,FundingSource_ETL,AR$1)+SUMIFS(Amount_Other,Location_Other,$A273,FundingSource_Other,AR$1)+SUMIFS('CSW Programs'!$J$4:$J$500,'CSW Programs'!$D$4:$D$500,'Location Totals'!$A273,'CSW Programs'!$I$4:$I$500,'School Mailing Address'!$Q$6)</f>
        <v>0</v>
      </c>
      <c r="AS273" s="33">
        <f ca="1">SUMIFS(Amount_TI,Location_TI,$A273,FundingSource_TI,AS$1)+SUMIFS(Amount_CS,Location_CS,$A273,Fundingsource_CS,AS$1)+SUMIFS(Amount_ETL,Location_ETL,$A273,FundingSource_ETL,AS$1)+SUMIFS(Amount_Other,Location_Other,$A273,FundingSource_Other,AS$1)+SUMIFS('CSW Programs'!$J$4:$J$500,'CSW Programs'!$D$4:$D$500,'Location Totals'!$A273,'CSW Programs'!$I$4:$I$500,'School Mailing Address'!$Q$7)</f>
        <v>0</v>
      </c>
      <c r="AT273" s="33">
        <f ca="1">SUMIFS(Amount_TI,Location_TI,$A273,FundingSource_TI,AT$1)+SUMIFS(Amount_CS,Location_CS,$A273,Fundingsource_CS,AT$1)+SUMIFS(Amount_ETL,Location_ETL,$A273,FundingSource_ETL,AT$1)+SUMIFS(Amount_Other,Location_Other,$A273,FundingSource_Other,AT$1)+SUMIFS('CSW Programs'!$J$4:$J$500,'CSW Programs'!$D$4:$D$500,'Location Totals'!$A273,'CSW Programs'!$I$4:$I$500,'Location Totals'!$AT$1)</f>
        <v>0</v>
      </c>
      <c r="AU273" s="33">
        <f ca="1">SUMIFS(Amount_TI,Location_TI,$A273,FundingSource_TI,AU$1)+SUMIFS(Amount_CS,Location_CS,$A273,Fundingsource_CS,AU$1)+SUMIFS(Amount_ETL,Location_ETL,$A273,FundingSource_ETL,AU$1)+SUMIFS(Amount_Other,Location_Other,$A273,FundingSource_Other,AU$1)+SUMIFS('CSW Programs'!$J$4:$J$500,'CSW Programs'!$D$4:$D$500,'Location Totals'!$A273,'CSW Programs'!$I$4:$I$500,'Location Totals'!$AU$1)</f>
        <v>0</v>
      </c>
      <c r="AV273" s="33">
        <f ca="1">SUMIFS(Amount_TI,Location_TI,$A273,FundingSource_TI,AV$1)+SUMIFS(Amount_CS,Location_CS,$A273,Fundingsource_CS,AV$1)+SUMIFS(Amount_ETL,Location_ETL,$A273,FundingSource_ETL,AV$1)+SUMIFS(Amount_Other,Location_Other,$A273,FundingSource_Other,AV$1)+SUMIFS('CSW Programs'!$J$4:$J$500,'CSW Programs'!$D$4:$D$500,'Location Totals'!$A273,'CSW Programs'!$I$4:$I$500,'Location Totals'!$AV$1)</f>
        <v>0</v>
      </c>
      <c r="AW273" s="33"/>
      <c r="BR273" s="32">
        <v>272</v>
      </c>
      <c r="BT273" s="32">
        <v>272</v>
      </c>
    </row>
    <row r="274" spans="1:72" hidden="1" x14ac:dyDescent="0.2">
      <c r="A274" s="17" t="e">
        <f ca="1">IF('Cover Page'!$C$17&lt;&gt;"YES",IF(HLOOKUP($BZ$1,'District Label'!A:GR,BR274,FALSE)="","",(HLOOKUP($BZ$1,'District Label'!A:GR,BR274,FALSE))),OFFSET('BOCES SELECT'!$CH$4:$CH$402,,,COUNTIF('BOCES SELECT'!E:E,"&gt;0")))</f>
        <v>#N/A</v>
      </c>
      <c r="B274" s="33">
        <f t="shared" ca="1" si="128"/>
        <v>0</v>
      </c>
      <c r="C274" s="33">
        <f t="shared" ca="1" si="129"/>
        <v>0</v>
      </c>
      <c r="D274" s="33">
        <f t="shared" ca="1" si="116"/>
        <v>0</v>
      </c>
      <c r="E274" s="33">
        <f t="shared" ca="1" si="116"/>
        <v>0</v>
      </c>
      <c r="F274" s="33">
        <f t="shared" ca="1" si="116"/>
        <v>0</v>
      </c>
      <c r="G274" s="33">
        <f t="shared" ca="1" si="116"/>
        <v>0</v>
      </c>
      <c r="H274" s="33">
        <f t="shared" ca="1" si="113"/>
        <v>0</v>
      </c>
      <c r="I274" s="33">
        <f t="shared" ca="1" si="116"/>
        <v>0</v>
      </c>
      <c r="J274" s="50">
        <f t="shared" ca="1" si="130"/>
        <v>0</v>
      </c>
      <c r="K274" s="33">
        <f t="shared" ca="1" si="134"/>
        <v>0</v>
      </c>
      <c r="L274" s="33">
        <f t="shared" ca="1" si="131"/>
        <v>0</v>
      </c>
      <c r="M274" s="33">
        <f t="shared" ca="1" si="135"/>
        <v>0</v>
      </c>
      <c r="N274" s="33">
        <f t="shared" ca="1" si="132"/>
        <v>0</v>
      </c>
      <c r="O274" s="33">
        <f t="shared" ca="1" si="133"/>
        <v>0</v>
      </c>
      <c r="P274" s="33">
        <f t="shared" ca="1" si="136"/>
        <v>0</v>
      </c>
      <c r="Q274" s="33">
        <f t="shared" ca="1" si="136"/>
        <v>0</v>
      </c>
      <c r="R274" s="33">
        <f t="shared" ca="1" si="136"/>
        <v>0</v>
      </c>
      <c r="S274" s="33">
        <f t="shared" ca="1" si="136"/>
        <v>0</v>
      </c>
      <c r="T274" s="33">
        <f t="shared" ca="1" si="137"/>
        <v>0</v>
      </c>
      <c r="U274" s="33">
        <f t="shared" ca="1" si="137"/>
        <v>0</v>
      </c>
      <c r="V274" s="33">
        <f t="shared" ca="1" si="137"/>
        <v>0</v>
      </c>
      <c r="W274" s="33">
        <f t="shared" ca="1" si="137"/>
        <v>0</v>
      </c>
      <c r="X274" s="33">
        <f t="shared" ca="1" si="137"/>
        <v>0</v>
      </c>
      <c r="Y274" s="33">
        <f t="shared" ca="1" si="137"/>
        <v>0</v>
      </c>
      <c r="Z274" s="33">
        <f t="shared" ca="1" si="137"/>
        <v>0</v>
      </c>
      <c r="AA274" s="33">
        <f t="shared" ca="1" si="137"/>
        <v>0</v>
      </c>
      <c r="AB274" s="33">
        <f t="shared" ca="1" si="137"/>
        <v>0</v>
      </c>
      <c r="AC274" s="33">
        <f t="shared" ca="1" si="137"/>
        <v>0</v>
      </c>
      <c r="AD274" s="33">
        <f t="shared" ca="1" si="137"/>
        <v>0</v>
      </c>
      <c r="AE274" s="33">
        <f t="shared" ref="AE274:AN283" ca="1" si="140">SUMIFS(Amount_TI,Location_TI,$A274,FundingSource_TI,AE$1)+SUMIFS(Amount_CS,Location_CS,$A274,Fundingsource_CS,AE$1)+SUMIFS(Amount_ETL,Location_ETL,$A274,FundingSource_ETL,AE$1)+SUMIFS(Amount_Other,Location_Other,$A274,FundingSource_Other,AE$1)</f>
        <v>0</v>
      </c>
      <c r="AF274" s="33">
        <f t="shared" ca="1" si="140"/>
        <v>0</v>
      </c>
      <c r="AG274" s="33">
        <f t="shared" ca="1" si="140"/>
        <v>0</v>
      </c>
      <c r="AH274" s="33">
        <f t="shared" ca="1" si="140"/>
        <v>0</v>
      </c>
      <c r="AI274" s="33">
        <f t="shared" ca="1" si="140"/>
        <v>0</v>
      </c>
      <c r="AJ274" s="33">
        <f t="shared" ca="1" si="140"/>
        <v>0</v>
      </c>
      <c r="AK274" s="33">
        <f t="shared" ca="1" si="140"/>
        <v>0</v>
      </c>
      <c r="AL274" s="33">
        <f t="shared" ca="1" si="140"/>
        <v>0</v>
      </c>
      <c r="AM274" s="33">
        <f t="shared" ca="1" si="140"/>
        <v>0</v>
      </c>
      <c r="AN274" s="33">
        <f t="shared" ca="1" si="140"/>
        <v>0</v>
      </c>
      <c r="AO274" s="33">
        <f t="shared" ref="AO274:AP283" ca="1" si="141">SUMIFS(Amount_TI,Location_TI,$A274,FundingSource_TI,AO$1)+SUMIFS(Amount_CS,Location_CS,$A274,Fundingsource_CS,AO$1)+SUMIFS(Amount_ETL,Location_ETL,$A274,FundingSource_ETL,AO$1)+SUMIFS(Amount_Other,Location_Other,$A274,FundingSource_Other,AO$1)</f>
        <v>0</v>
      </c>
      <c r="AP274" s="33">
        <f t="shared" ca="1" si="141"/>
        <v>0</v>
      </c>
      <c r="AQ274" s="33">
        <f ca="1">SUMIFS(Amount_TI,Location_TI,$A274,FundingSource_TI,AQ$1)+SUMIFS(Amount_CS,Location_CS,$A274,Fundingsource_CS,AQ$1)+SUMIFS(Amount_ETL,Location_ETL,$A274,FundingSource_ETL,AQ$1)+SUMIFS(Amount_Other,Location_Other,$A274,FundingSource_Other,AQ$1)+SUMIFS('CSW Programs'!$J$4:$J$500,'CSW Programs'!$D$4:$D$500,'Location Totals'!$A274,'CSW Programs'!$I$4:$I$500,'School Mailing Address'!$Q$5)</f>
        <v>0</v>
      </c>
      <c r="AR274" s="33">
        <f ca="1">SUMIFS(Amount_TI,Location_TI,$A274,FundingSource_TI,AR$1)+SUMIFS(Amount_CS,Location_CS,$A274,Fundingsource_CS,AR$1)+SUMIFS(Amount_ETL,Location_ETL,$A274,FundingSource_ETL,AR$1)+SUMIFS(Amount_Other,Location_Other,$A274,FundingSource_Other,AR$1)+SUMIFS('CSW Programs'!$J$4:$J$500,'CSW Programs'!$D$4:$D$500,'Location Totals'!$A274,'CSW Programs'!$I$4:$I$500,'School Mailing Address'!$Q$6)</f>
        <v>0</v>
      </c>
      <c r="AS274" s="33">
        <f ca="1">SUMIFS(Amount_TI,Location_TI,$A274,FundingSource_TI,AS$1)+SUMIFS(Amount_CS,Location_CS,$A274,Fundingsource_CS,AS$1)+SUMIFS(Amount_ETL,Location_ETL,$A274,FundingSource_ETL,AS$1)+SUMIFS(Amount_Other,Location_Other,$A274,FundingSource_Other,AS$1)+SUMIFS('CSW Programs'!$J$4:$J$500,'CSW Programs'!$D$4:$D$500,'Location Totals'!$A274,'CSW Programs'!$I$4:$I$500,'School Mailing Address'!$Q$7)</f>
        <v>0</v>
      </c>
      <c r="AT274" s="33">
        <f ca="1">SUMIFS(Amount_TI,Location_TI,$A274,FundingSource_TI,AT$1)+SUMIFS(Amount_CS,Location_CS,$A274,Fundingsource_CS,AT$1)+SUMIFS(Amount_ETL,Location_ETL,$A274,FundingSource_ETL,AT$1)+SUMIFS(Amount_Other,Location_Other,$A274,FundingSource_Other,AT$1)+SUMIFS('CSW Programs'!$J$4:$J$500,'CSW Programs'!$D$4:$D$500,'Location Totals'!$A274,'CSW Programs'!$I$4:$I$500,'Location Totals'!$AT$1)</f>
        <v>0</v>
      </c>
      <c r="AU274" s="33">
        <f ca="1">SUMIFS(Amount_TI,Location_TI,$A274,FundingSource_TI,AU$1)+SUMIFS(Amount_CS,Location_CS,$A274,Fundingsource_CS,AU$1)+SUMIFS(Amount_ETL,Location_ETL,$A274,FundingSource_ETL,AU$1)+SUMIFS(Amount_Other,Location_Other,$A274,FundingSource_Other,AU$1)+SUMIFS('CSW Programs'!$J$4:$J$500,'CSW Programs'!$D$4:$D$500,'Location Totals'!$A274,'CSW Programs'!$I$4:$I$500,'Location Totals'!$AU$1)</f>
        <v>0</v>
      </c>
      <c r="AV274" s="33">
        <f ca="1">SUMIFS(Amount_TI,Location_TI,$A274,FundingSource_TI,AV$1)+SUMIFS(Amount_CS,Location_CS,$A274,Fundingsource_CS,AV$1)+SUMIFS(Amount_ETL,Location_ETL,$A274,FundingSource_ETL,AV$1)+SUMIFS(Amount_Other,Location_Other,$A274,FundingSource_Other,AV$1)+SUMIFS('CSW Programs'!$J$4:$J$500,'CSW Programs'!$D$4:$D$500,'Location Totals'!$A274,'CSW Programs'!$I$4:$I$500,'Location Totals'!$AV$1)</f>
        <v>0</v>
      </c>
      <c r="AW274" s="33"/>
      <c r="BR274" s="32">
        <v>273</v>
      </c>
      <c r="BT274" s="32">
        <v>273</v>
      </c>
    </row>
    <row r="275" spans="1:72" hidden="1" x14ac:dyDescent="0.2">
      <c r="A275" s="17" t="e">
        <f ca="1">IF('Cover Page'!$C$17&lt;&gt;"YES",IF(HLOOKUP($BZ$1,'District Label'!A:GR,BR275,FALSE)="","",(HLOOKUP($BZ$1,'District Label'!A:GR,BR275,FALSE))),OFFSET('BOCES SELECT'!$CH$4:$CH$402,,,COUNTIF('BOCES SELECT'!E:E,"&gt;0")))</f>
        <v>#N/A</v>
      </c>
      <c r="B275" s="33">
        <f t="shared" ca="1" si="128"/>
        <v>0</v>
      </c>
      <c r="C275" s="33">
        <f t="shared" ca="1" si="129"/>
        <v>0</v>
      </c>
      <c r="D275" s="33">
        <f t="shared" ref="D275:I292" ca="1" si="142">SUMIFS(Amount_TI,Location_TI,$A275,source_ti,D$1)+SUMIFS(Amount_CS,Location_CS,$A275,source_cs,D$1)+SUMIFS(Amount_ETL,Location_ETL,$A275,source_etl,D$1)+SUMIFS(Amount_Other,Location_Other,$A275,source_other,D$1)+SUMIFS(Amount_SW,Location_SW,$A275,FundingSource_SW,D$1)</f>
        <v>0</v>
      </c>
      <c r="E275" s="33">
        <f t="shared" ca="1" si="142"/>
        <v>0</v>
      </c>
      <c r="F275" s="33">
        <f t="shared" ca="1" si="142"/>
        <v>0</v>
      </c>
      <c r="G275" s="33">
        <f t="shared" ca="1" si="142"/>
        <v>0</v>
      </c>
      <c r="H275" s="33">
        <f t="shared" ca="1" si="142"/>
        <v>0</v>
      </c>
      <c r="I275" s="33">
        <f t="shared" ca="1" si="142"/>
        <v>0</v>
      </c>
      <c r="J275" s="50">
        <f t="shared" ca="1" si="130"/>
        <v>0</v>
      </c>
      <c r="K275" s="33">
        <f t="shared" ca="1" si="134"/>
        <v>0</v>
      </c>
      <c r="L275" s="33">
        <f t="shared" ca="1" si="131"/>
        <v>0</v>
      </c>
      <c r="M275" s="33">
        <f t="shared" ca="1" si="135"/>
        <v>0</v>
      </c>
      <c r="N275" s="33">
        <f t="shared" ca="1" si="132"/>
        <v>0</v>
      </c>
      <c r="O275" s="33">
        <f t="shared" ca="1" si="133"/>
        <v>0</v>
      </c>
      <c r="P275" s="33">
        <f t="shared" ca="1" si="136"/>
        <v>0</v>
      </c>
      <c r="Q275" s="33">
        <f t="shared" ca="1" si="136"/>
        <v>0</v>
      </c>
      <c r="R275" s="33">
        <f t="shared" ca="1" si="136"/>
        <v>0</v>
      </c>
      <c r="S275" s="33">
        <f t="shared" ca="1" si="136"/>
        <v>0</v>
      </c>
      <c r="T275" s="33">
        <f t="shared" ca="1" si="137"/>
        <v>0</v>
      </c>
      <c r="U275" s="33">
        <f t="shared" ca="1" si="137"/>
        <v>0</v>
      </c>
      <c r="V275" s="33">
        <f t="shared" ca="1" si="137"/>
        <v>0</v>
      </c>
      <c r="W275" s="33">
        <f t="shared" ca="1" si="137"/>
        <v>0</v>
      </c>
      <c r="X275" s="33">
        <f t="shared" ca="1" si="137"/>
        <v>0</v>
      </c>
      <c r="Y275" s="33">
        <f t="shared" ca="1" si="137"/>
        <v>0</v>
      </c>
      <c r="Z275" s="33">
        <f t="shared" ca="1" si="137"/>
        <v>0</v>
      </c>
      <c r="AA275" s="33">
        <f t="shared" ca="1" si="137"/>
        <v>0</v>
      </c>
      <c r="AB275" s="33">
        <f t="shared" ca="1" si="137"/>
        <v>0</v>
      </c>
      <c r="AC275" s="33">
        <f t="shared" ca="1" si="137"/>
        <v>0</v>
      </c>
      <c r="AD275" s="33">
        <f t="shared" ca="1" si="137"/>
        <v>0</v>
      </c>
      <c r="AE275" s="33">
        <f t="shared" ca="1" si="140"/>
        <v>0</v>
      </c>
      <c r="AF275" s="33">
        <f t="shared" ca="1" si="140"/>
        <v>0</v>
      </c>
      <c r="AG275" s="33">
        <f t="shared" ca="1" si="140"/>
        <v>0</v>
      </c>
      <c r="AH275" s="33">
        <f t="shared" ca="1" si="140"/>
        <v>0</v>
      </c>
      <c r="AI275" s="33">
        <f t="shared" ca="1" si="140"/>
        <v>0</v>
      </c>
      <c r="AJ275" s="33">
        <f t="shared" ca="1" si="140"/>
        <v>0</v>
      </c>
      <c r="AK275" s="33">
        <f t="shared" ca="1" si="140"/>
        <v>0</v>
      </c>
      <c r="AL275" s="33">
        <f t="shared" ca="1" si="140"/>
        <v>0</v>
      </c>
      <c r="AM275" s="33">
        <f t="shared" ca="1" si="140"/>
        <v>0</v>
      </c>
      <c r="AN275" s="33">
        <f t="shared" ca="1" si="140"/>
        <v>0</v>
      </c>
      <c r="AO275" s="33">
        <f t="shared" ca="1" si="141"/>
        <v>0</v>
      </c>
      <c r="AP275" s="33">
        <f t="shared" ca="1" si="141"/>
        <v>0</v>
      </c>
      <c r="AQ275" s="33">
        <f ca="1">SUMIFS(Amount_TI,Location_TI,$A275,FundingSource_TI,AQ$1)+SUMIFS(Amount_CS,Location_CS,$A275,Fundingsource_CS,AQ$1)+SUMIFS(Amount_ETL,Location_ETL,$A275,FundingSource_ETL,AQ$1)+SUMIFS(Amount_Other,Location_Other,$A275,FundingSource_Other,AQ$1)+SUMIFS('CSW Programs'!$J$4:$J$500,'CSW Programs'!$D$4:$D$500,'Location Totals'!$A275,'CSW Programs'!$I$4:$I$500,'School Mailing Address'!$Q$5)</f>
        <v>0</v>
      </c>
      <c r="AR275" s="33">
        <f ca="1">SUMIFS(Amount_TI,Location_TI,$A275,FundingSource_TI,AR$1)+SUMIFS(Amount_CS,Location_CS,$A275,Fundingsource_CS,AR$1)+SUMIFS(Amount_ETL,Location_ETL,$A275,FundingSource_ETL,AR$1)+SUMIFS(Amount_Other,Location_Other,$A275,FundingSource_Other,AR$1)+SUMIFS('CSW Programs'!$J$4:$J$500,'CSW Programs'!$D$4:$D$500,'Location Totals'!$A275,'CSW Programs'!$I$4:$I$500,'School Mailing Address'!$Q$6)</f>
        <v>0</v>
      </c>
      <c r="AS275" s="33">
        <f ca="1">SUMIFS(Amount_TI,Location_TI,$A275,FundingSource_TI,AS$1)+SUMIFS(Amount_CS,Location_CS,$A275,Fundingsource_CS,AS$1)+SUMIFS(Amount_ETL,Location_ETL,$A275,FundingSource_ETL,AS$1)+SUMIFS(Amount_Other,Location_Other,$A275,FundingSource_Other,AS$1)+SUMIFS('CSW Programs'!$J$4:$J$500,'CSW Programs'!$D$4:$D$500,'Location Totals'!$A275,'CSW Programs'!$I$4:$I$500,'School Mailing Address'!$Q$7)</f>
        <v>0</v>
      </c>
      <c r="AT275" s="33">
        <f ca="1">SUMIFS(Amount_TI,Location_TI,$A275,FundingSource_TI,AT$1)+SUMIFS(Amount_CS,Location_CS,$A275,Fundingsource_CS,AT$1)+SUMIFS(Amount_ETL,Location_ETL,$A275,FundingSource_ETL,AT$1)+SUMIFS(Amount_Other,Location_Other,$A275,FundingSource_Other,AT$1)+SUMIFS('CSW Programs'!$J$4:$J$500,'CSW Programs'!$D$4:$D$500,'Location Totals'!$A275,'CSW Programs'!$I$4:$I$500,'Location Totals'!$AT$1)</f>
        <v>0</v>
      </c>
      <c r="AU275" s="33">
        <f ca="1">SUMIFS(Amount_TI,Location_TI,$A275,FundingSource_TI,AU$1)+SUMIFS(Amount_CS,Location_CS,$A275,Fundingsource_CS,AU$1)+SUMIFS(Amount_ETL,Location_ETL,$A275,FundingSource_ETL,AU$1)+SUMIFS(Amount_Other,Location_Other,$A275,FundingSource_Other,AU$1)+SUMIFS('CSW Programs'!$J$4:$J$500,'CSW Programs'!$D$4:$D$500,'Location Totals'!$A275,'CSW Programs'!$I$4:$I$500,'Location Totals'!$AU$1)</f>
        <v>0</v>
      </c>
      <c r="AV275" s="33">
        <f ca="1">SUMIFS(Amount_TI,Location_TI,$A275,FundingSource_TI,AV$1)+SUMIFS(Amount_CS,Location_CS,$A275,Fundingsource_CS,AV$1)+SUMIFS(Amount_ETL,Location_ETL,$A275,FundingSource_ETL,AV$1)+SUMIFS(Amount_Other,Location_Other,$A275,FundingSource_Other,AV$1)+SUMIFS('CSW Programs'!$J$4:$J$500,'CSW Programs'!$D$4:$D$500,'Location Totals'!$A275,'CSW Programs'!$I$4:$I$500,'Location Totals'!$AV$1)</f>
        <v>0</v>
      </c>
      <c r="AW275" s="33"/>
      <c r="BR275" s="32">
        <v>274</v>
      </c>
      <c r="BT275" s="32">
        <v>274</v>
      </c>
    </row>
    <row r="276" spans="1:72" hidden="1" x14ac:dyDescent="0.2">
      <c r="A276" s="17" t="e">
        <f ca="1">IF('Cover Page'!$C$17&lt;&gt;"YES",IF(HLOOKUP($BZ$1,'District Label'!A:GR,BR276,FALSE)="","",(HLOOKUP($BZ$1,'District Label'!A:GR,BR276,FALSE))),OFFSET('BOCES SELECT'!$CH$4:$CH$402,,,COUNTIF('BOCES SELECT'!E:E,"&gt;0")))</f>
        <v>#N/A</v>
      </c>
      <c r="B276" s="33">
        <f t="shared" ca="1" si="128"/>
        <v>0</v>
      </c>
      <c r="C276" s="33">
        <f t="shared" ca="1" si="129"/>
        <v>0</v>
      </c>
      <c r="D276" s="33">
        <f t="shared" ca="1" si="142"/>
        <v>0</v>
      </c>
      <c r="E276" s="33">
        <f t="shared" ca="1" si="142"/>
        <v>0</v>
      </c>
      <c r="F276" s="33">
        <f t="shared" ca="1" si="142"/>
        <v>0</v>
      </c>
      <c r="G276" s="33">
        <f t="shared" ca="1" si="142"/>
        <v>0</v>
      </c>
      <c r="H276" s="33">
        <f t="shared" ca="1" si="142"/>
        <v>0</v>
      </c>
      <c r="I276" s="33">
        <f t="shared" ca="1" si="142"/>
        <v>0</v>
      </c>
      <c r="J276" s="50">
        <f t="shared" ca="1" si="130"/>
        <v>0</v>
      </c>
      <c r="K276" s="33">
        <f t="shared" ca="1" si="134"/>
        <v>0</v>
      </c>
      <c r="L276" s="33">
        <f t="shared" ca="1" si="131"/>
        <v>0</v>
      </c>
      <c r="M276" s="33">
        <f t="shared" ca="1" si="135"/>
        <v>0</v>
      </c>
      <c r="N276" s="33">
        <f t="shared" ca="1" si="132"/>
        <v>0</v>
      </c>
      <c r="O276" s="33">
        <f t="shared" ca="1" si="133"/>
        <v>0</v>
      </c>
      <c r="P276" s="33">
        <f t="shared" ca="1" si="136"/>
        <v>0</v>
      </c>
      <c r="Q276" s="33">
        <f t="shared" ca="1" si="136"/>
        <v>0</v>
      </c>
      <c r="R276" s="33">
        <f t="shared" ca="1" si="136"/>
        <v>0</v>
      </c>
      <c r="S276" s="33">
        <f t="shared" ca="1" si="136"/>
        <v>0</v>
      </c>
      <c r="T276" s="33">
        <f t="shared" ca="1" si="137"/>
        <v>0</v>
      </c>
      <c r="U276" s="33">
        <f t="shared" ca="1" si="137"/>
        <v>0</v>
      </c>
      <c r="V276" s="33">
        <f t="shared" ca="1" si="137"/>
        <v>0</v>
      </c>
      <c r="W276" s="33">
        <f t="shared" ca="1" si="137"/>
        <v>0</v>
      </c>
      <c r="X276" s="33">
        <f t="shared" ca="1" si="137"/>
        <v>0</v>
      </c>
      <c r="Y276" s="33">
        <f t="shared" ca="1" si="137"/>
        <v>0</v>
      </c>
      <c r="Z276" s="33">
        <f t="shared" ca="1" si="137"/>
        <v>0</v>
      </c>
      <c r="AA276" s="33">
        <f t="shared" ca="1" si="137"/>
        <v>0</v>
      </c>
      <c r="AB276" s="33">
        <f t="shared" ca="1" si="137"/>
        <v>0</v>
      </c>
      <c r="AC276" s="33">
        <f t="shared" ca="1" si="137"/>
        <v>0</v>
      </c>
      <c r="AD276" s="33">
        <f t="shared" ca="1" si="137"/>
        <v>0</v>
      </c>
      <c r="AE276" s="33">
        <f t="shared" ca="1" si="140"/>
        <v>0</v>
      </c>
      <c r="AF276" s="33">
        <f t="shared" ca="1" si="140"/>
        <v>0</v>
      </c>
      <c r="AG276" s="33">
        <f t="shared" ca="1" si="140"/>
        <v>0</v>
      </c>
      <c r="AH276" s="33">
        <f t="shared" ca="1" si="140"/>
        <v>0</v>
      </c>
      <c r="AI276" s="33">
        <f t="shared" ca="1" si="140"/>
        <v>0</v>
      </c>
      <c r="AJ276" s="33">
        <f t="shared" ca="1" si="140"/>
        <v>0</v>
      </c>
      <c r="AK276" s="33">
        <f t="shared" ca="1" si="140"/>
        <v>0</v>
      </c>
      <c r="AL276" s="33">
        <f t="shared" ca="1" si="140"/>
        <v>0</v>
      </c>
      <c r="AM276" s="33">
        <f t="shared" ca="1" si="140"/>
        <v>0</v>
      </c>
      <c r="AN276" s="33">
        <f t="shared" ca="1" si="140"/>
        <v>0</v>
      </c>
      <c r="AO276" s="33">
        <f t="shared" ca="1" si="141"/>
        <v>0</v>
      </c>
      <c r="AP276" s="33">
        <f t="shared" ca="1" si="141"/>
        <v>0</v>
      </c>
      <c r="AQ276" s="33">
        <f ca="1">SUMIFS(Amount_TI,Location_TI,$A276,FundingSource_TI,AQ$1)+SUMIFS(Amount_CS,Location_CS,$A276,Fundingsource_CS,AQ$1)+SUMIFS(Amount_ETL,Location_ETL,$A276,FundingSource_ETL,AQ$1)+SUMIFS(Amount_Other,Location_Other,$A276,FundingSource_Other,AQ$1)+SUMIFS('CSW Programs'!$J$4:$J$500,'CSW Programs'!$D$4:$D$500,'Location Totals'!$A276,'CSW Programs'!$I$4:$I$500,'School Mailing Address'!$Q$5)</f>
        <v>0</v>
      </c>
      <c r="AR276" s="33">
        <f ca="1">SUMIFS(Amount_TI,Location_TI,$A276,FundingSource_TI,AR$1)+SUMIFS(Amount_CS,Location_CS,$A276,Fundingsource_CS,AR$1)+SUMIFS(Amount_ETL,Location_ETL,$A276,FundingSource_ETL,AR$1)+SUMIFS(Amount_Other,Location_Other,$A276,FundingSource_Other,AR$1)+SUMIFS('CSW Programs'!$J$4:$J$500,'CSW Programs'!$D$4:$D$500,'Location Totals'!$A276,'CSW Programs'!$I$4:$I$500,'School Mailing Address'!$Q$6)</f>
        <v>0</v>
      </c>
      <c r="AS276" s="33">
        <f ca="1">SUMIFS(Amount_TI,Location_TI,$A276,FundingSource_TI,AS$1)+SUMIFS(Amount_CS,Location_CS,$A276,Fundingsource_CS,AS$1)+SUMIFS(Amount_ETL,Location_ETL,$A276,FundingSource_ETL,AS$1)+SUMIFS(Amount_Other,Location_Other,$A276,FundingSource_Other,AS$1)+SUMIFS('CSW Programs'!$J$4:$J$500,'CSW Programs'!$D$4:$D$500,'Location Totals'!$A276,'CSW Programs'!$I$4:$I$500,'School Mailing Address'!$Q$7)</f>
        <v>0</v>
      </c>
      <c r="AT276" s="33">
        <f ca="1">SUMIFS(Amount_TI,Location_TI,$A276,FundingSource_TI,AT$1)+SUMIFS(Amount_CS,Location_CS,$A276,Fundingsource_CS,AT$1)+SUMIFS(Amount_ETL,Location_ETL,$A276,FundingSource_ETL,AT$1)+SUMIFS(Amount_Other,Location_Other,$A276,FundingSource_Other,AT$1)+SUMIFS('CSW Programs'!$J$4:$J$500,'CSW Programs'!$D$4:$D$500,'Location Totals'!$A276,'CSW Programs'!$I$4:$I$500,'Location Totals'!$AT$1)</f>
        <v>0</v>
      </c>
      <c r="AU276" s="33">
        <f ca="1">SUMIFS(Amount_TI,Location_TI,$A276,FundingSource_TI,AU$1)+SUMIFS(Amount_CS,Location_CS,$A276,Fundingsource_CS,AU$1)+SUMIFS(Amount_ETL,Location_ETL,$A276,FundingSource_ETL,AU$1)+SUMIFS(Amount_Other,Location_Other,$A276,FundingSource_Other,AU$1)+SUMIFS('CSW Programs'!$J$4:$J$500,'CSW Programs'!$D$4:$D$500,'Location Totals'!$A276,'CSW Programs'!$I$4:$I$500,'Location Totals'!$AU$1)</f>
        <v>0</v>
      </c>
      <c r="AV276" s="33">
        <f ca="1">SUMIFS(Amount_TI,Location_TI,$A276,FundingSource_TI,AV$1)+SUMIFS(Amount_CS,Location_CS,$A276,Fundingsource_CS,AV$1)+SUMIFS(Amount_ETL,Location_ETL,$A276,FundingSource_ETL,AV$1)+SUMIFS(Amount_Other,Location_Other,$A276,FundingSource_Other,AV$1)+SUMIFS('CSW Programs'!$J$4:$J$500,'CSW Programs'!$D$4:$D$500,'Location Totals'!$A276,'CSW Programs'!$I$4:$I$500,'Location Totals'!$AV$1)</f>
        <v>0</v>
      </c>
      <c r="AW276" s="33"/>
      <c r="BR276" s="32">
        <v>275</v>
      </c>
      <c r="BT276" s="32">
        <v>275</v>
      </c>
    </row>
    <row r="277" spans="1:72" hidden="1" x14ac:dyDescent="0.2">
      <c r="A277" s="17" t="e">
        <f ca="1">IF('Cover Page'!$C$17&lt;&gt;"YES",IF(HLOOKUP($BZ$1,'District Label'!A:GR,BR277,FALSE)="","",(HLOOKUP($BZ$1,'District Label'!A:GR,BR277,FALSE))),OFFSET('BOCES SELECT'!$CH$4:$CH$402,,,COUNTIF('BOCES SELECT'!E:E,"&gt;0")))</f>
        <v>#N/A</v>
      </c>
      <c r="B277" s="33">
        <f t="shared" ca="1" si="128"/>
        <v>0</v>
      </c>
      <c r="C277" s="33">
        <f t="shared" ca="1" si="129"/>
        <v>0</v>
      </c>
      <c r="D277" s="33">
        <f t="shared" ca="1" si="142"/>
        <v>0</v>
      </c>
      <c r="E277" s="33">
        <f t="shared" ca="1" si="142"/>
        <v>0</v>
      </c>
      <c r="F277" s="33">
        <f t="shared" ca="1" si="142"/>
        <v>0</v>
      </c>
      <c r="G277" s="33">
        <f t="shared" ca="1" si="142"/>
        <v>0</v>
      </c>
      <c r="H277" s="33">
        <f t="shared" ca="1" si="142"/>
        <v>0</v>
      </c>
      <c r="I277" s="33">
        <f t="shared" ca="1" si="142"/>
        <v>0</v>
      </c>
      <c r="J277" s="50">
        <f t="shared" ca="1" si="130"/>
        <v>0</v>
      </c>
      <c r="K277" s="33">
        <f t="shared" ca="1" si="134"/>
        <v>0</v>
      </c>
      <c r="L277" s="33">
        <f t="shared" ca="1" si="131"/>
        <v>0</v>
      </c>
      <c r="M277" s="33">
        <f t="shared" ca="1" si="135"/>
        <v>0</v>
      </c>
      <c r="N277" s="33">
        <f t="shared" ca="1" si="132"/>
        <v>0</v>
      </c>
      <c r="O277" s="33">
        <f t="shared" ca="1" si="133"/>
        <v>0</v>
      </c>
      <c r="P277" s="33">
        <f t="shared" ca="1" si="136"/>
        <v>0</v>
      </c>
      <c r="Q277" s="33">
        <f t="shared" ca="1" si="136"/>
        <v>0</v>
      </c>
      <c r="R277" s="33">
        <f t="shared" ca="1" si="136"/>
        <v>0</v>
      </c>
      <c r="S277" s="33">
        <f t="shared" ca="1" si="136"/>
        <v>0</v>
      </c>
      <c r="T277" s="33">
        <f t="shared" ca="1" si="137"/>
        <v>0</v>
      </c>
      <c r="U277" s="33">
        <f t="shared" ca="1" si="137"/>
        <v>0</v>
      </c>
      <c r="V277" s="33">
        <f t="shared" ca="1" si="137"/>
        <v>0</v>
      </c>
      <c r="W277" s="33">
        <f t="shared" ca="1" si="137"/>
        <v>0</v>
      </c>
      <c r="X277" s="33">
        <f t="shared" ca="1" si="137"/>
        <v>0</v>
      </c>
      <c r="Y277" s="33">
        <f t="shared" ca="1" si="137"/>
        <v>0</v>
      </c>
      <c r="Z277" s="33">
        <f t="shared" ca="1" si="137"/>
        <v>0</v>
      </c>
      <c r="AA277" s="33">
        <f t="shared" ca="1" si="137"/>
        <v>0</v>
      </c>
      <c r="AB277" s="33">
        <f t="shared" ca="1" si="137"/>
        <v>0</v>
      </c>
      <c r="AC277" s="33">
        <f t="shared" ca="1" si="137"/>
        <v>0</v>
      </c>
      <c r="AD277" s="33">
        <f t="shared" ca="1" si="137"/>
        <v>0</v>
      </c>
      <c r="AE277" s="33">
        <f t="shared" ca="1" si="140"/>
        <v>0</v>
      </c>
      <c r="AF277" s="33">
        <f t="shared" ca="1" si="140"/>
        <v>0</v>
      </c>
      <c r="AG277" s="33">
        <f t="shared" ca="1" si="140"/>
        <v>0</v>
      </c>
      <c r="AH277" s="33">
        <f t="shared" ca="1" si="140"/>
        <v>0</v>
      </c>
      <c r="AI277" s="33">
        <f t="shared" ca="1" si="140"/>
        <v>0</v>
      </c>
      <c r="AJ277" s="33">
        <f t="shared" ca="1" si="140"/>
        <v>0</v>
      </c>
      <c r="AK277" s="33">
        <f t="shared" ca="1" si="140"/>
        <v>0</v>
      </c>
      <c r="AL277" s="33">
        <f t="shared" ca="1" si="140"/>
        <v>0</v>
      </c>
      <c r="AM277" s="33">
        <f t="shared" ca="1" si="140"/>
        <v>0</v>
      </c>
      <c r="AN277" s="33">
        <f t="shared" ca="1" si="140"/>
        <v>0</v>
      </c>
      <c r="AO277" s="33">
        <f t="shared" ca="1" si="141"/>
        <v>0</v>
      </c>
      <c r="AP277" s="33">
        <f t="shared" ca="1" si="141"/>
        <v>0</v>
      </c>
      <c r="AQ277" s="33">
        <f ca="1">SUMIFS(Amount_TI,Location_TI,$A277,FundingSource_TI,AQ$1)+SUMIFS(Amount_CS,Location_CS,$A277,Fundingsource_CS,AQ$1)+SUMIFS(Amount_ETL,Location_ETL,$A277,FundingSource_ETL,AQ$1)+SUMIFS(Amount_Other,Location_Other,$A277,FundingSource_Other,AQ$1)+SUMIFS('CSW Programs'!$J$4:$J$500,'CSW Programs'!$D$4:$D$500,'Location Totals'!$A277,'CSW Programs'!$I$4:$I$500,'School Mailing Address'!$Q$5)</f>
        <v>0</v>
      </c>
      <c r="AR277" s="33">
        <f ca="1">SUMIFS(Amount_TI,Location_TI,$A277,FundingSource_TI,AR$1)+SUMIFS(Amount_CS,Location_CS,$A277,Fundingsource_CS,AR$1)+SUMIFS(Amount_ETL,Location_ETL,$A277,FundingSource_ETL,AR$1)+SUMIFS(Amount_Other,Location_Other,$A277,FundingSource_Other,AR$1)+SUMIFS('CSW Programs'!$J$4:$J$500,'CSW Programs'!$D$4:$D$500,'Location Totals'!$A277,'CSW Programs'!$I$4:$I$500,'School Mailing Address'!$Q$6)</f>
        <v>0</v>
      </c>
      <c r="AS277" s="33">
        <f ca="1">SUMIFS(Amount_TI,Location_TI,$A277,FundingSource_TI,AS$1)+SUMIFS(Amount_CS,Location_CS,$A277,Fundingsource_CS,AS$1)+SUMIFS(Amount_ETL,Location_ETL,$A277,FundingSource_ETL,AS$1)+SUMIFS(Amount_Other,Location_Other,$A277,FundingSource_Other,AS$1)+SUMIFS('CSW Programs'!$J$4:$J$500,'CSW Programs'!$D$4:$D$500,'Location Totals'!$A277,'CSW Programs'!$I$4:$I$500,'School Mailing Address'!$Q$7)</f>
        <v>0</v>
      </c>
      <c r="AT277" s="33">
        <f ca="1">SUMIFS(Amount_TI,Location_TI,$A277,FundingSource_TI,AT$1)+SUMIFS(Amount_CS,Location_CS,$A277,Fundingsource_CS,AT$1)+SUMIFS(Amount_ETL,Location_ETL,$A277,FundingSource_ETL,AT$1)+SUMIFS(Amount_Other,Location_Other,$A277,FundingSource_Other,AT$1)+SUMIFS('CSW Programs'!$J$4:$J$500,'CSW Programs'!$D$4:$D$500,'Location Totals'!$A277,'CSW Programs'!$I$4:$I$500,'Location Totals'!$AT$1)</f>
        <v>0</v>
      </c>
      <c r="AU277" s="33">
        <f ca="1">SUMIFS(Amount_TI,Location_TI,$A277,FundingSource_TI,AU$1)+SUMIFS(Amount_CS,Location_CS,$A277,Fundingsource_CS,AU$1)+SUMIFS(Amount_ETL,Location_ETL,$A277,FundingSource_ETL,AU$1)+SUMIFS(Amount_Other,Location_Other,$A277,FundingSource_Other,AU$1)+SUMIFS('CSW Programs'!$J$4:$J$500,'CSW Programs'!$D$4:$D$500,'Location Totals'!$A277,'CSW Programs'!$I$4:$I$500,'Location Totals'!$AU$1)</f>
        <v>0</v>
      </c>
      <c r="AV277" s="33">
        <f ca="1">SUMIFS(Amount_TI,Location_TI,$A277,FundingSource_TI,AV$1)+SUMIFS(Amount_CS,Location_CS,$A277,Fundingsource_CS,AV$1)+SUMIFS(Amount_ETL,Location_ETL,$A277,FundingSource_ETL,AV$1)+SUMIFS(Amount_Other,Location_Other,$A277,FundingSource_Other,AV$1)+SUMIFS('CSW Programs'!$J$4:$J$500,'CSW Programs'!$D$4:$D$500,'Location Totals'!$A277,'CSW Programs'!$I$4:$I$500,'Location Totals'!$AV$1)</f>
        <v>0</v>
      </c>
      <c r="AW277" s="33"/>
      <c r="BR277" s="32">
        <v>276</v>
      </c>
      <c r="BT277" s="32">
        <v>276</v>
      </c>
    </row>
    <row r="278" spans="1:72" hidden="1" x14ac:dyDescent="0.2">
      <c r="A278" s="17" t="e">
        <f ca="1">IF('Cover Page'!$C$17&lt;&gt;"YES",IF(HLOOKUP($BZ$1,'District Label'!A:GR,BR278,FALSE)="","",(HLOOKUP($BZ$1,'District Label'!A:GR,BR278,FALSE))),OFFSET('BOCES SELECT'!$CH$4:$CH$402,,,COUNTIF('BOCES SELECT'!E:E,"&gt;0")))</f>
        <v>#N/A</v>
      </c>
      <c r="B278" s="33">
        <f t="shared" ca="1" si="128"/>
        <v>0</v>
      </c>
      <c r="C278" s="33">
        <f t="shared" ca="1" si="129"/>
        <v>0</v>
      </c>
      <c r="D278" s="33">
        <f t="shared" ca="1" si="142"/>
        <v>0</v>
      </c>
      <c r="E278" s="33">
        <f t="shared" ca="1" si="142"/>
        <v>0</v>
      </c>
      <c r="F278" s="33">
        <f t="shared" ca="1" si="142"/>
        <v>0</v>
      </c>
      <c r="G278" s="33">
        <f t="shared" ca="1" si="142"/>
        <v>0</v>
      </c>
      <c r="H278" s="33">
        <f t="shared" ca="1" si="142"/>
        <v>0</v>
      </c>
      <c r="I278" s="33">
        <f t="shared" ca="1" si="142"/>
        <v>0</v>
      </c>
      <c r="J278" s="50">
        <f t="shared" ca="1" si="130"/>
        <v>0</v>
      </c>
      <c r="K278" s="33">
        <f t="shared" ca="1" si="134"/>
        <v>0</v>
      </c>
      <c r="L278" s="33">
        <f t="shared" ca="1" si="131"/>
        <v>0</v>
      </c>
      <c r="M278" s="33">
        <f t="shared" ca="1" si="135"/>
        <v>0</v>
      </c>
      <c r="N278" s="33">
        <f t="shared" ca="1" si="132"/>
        <v>0</v>
      </c>
      <c r="O278" s="33">
        <f t="shared" ca="1" si="133"/>
        <v>0</v>
      </c>
      <c r="P278" s="33">
        <f t="shared" ca="1" si="136"/>
        <v>0</v>
      </c>
      <c r="Q278" s="33">
        <f t="shared" ca="1" si="136"/>
        <v>0</v>
      </c>
      <c r="R278" s="33">
        <f t="shared" ca="1" si="136"/>
        <v>0</v>
      </c>
      <c r="S278" s="33">
        <f t="shared" ca="1" si="136"/>
        <v>0</v>
      </c>
      <c r="T278" s="33">
        <f t="shared" ca="1" si="137"/>
        <v>0</v>
      </c>
      <c r="U278" s="33">
        <f t="shared" ca="1" si="137"/>
        <v>0</v>
      </c>
      <c r="V278" s="33">
        <f t="shared" ca="1" si="137"/>
        <v>0</v>
      </c>
      <c r="W278" s="33">
        <f t="shared" ca="1" si="137"/>
        <v>0</v>
      </c>
      <c r="X278" s="33">
        <f t="shared" ca="1" si="137"/>
        <v>0</v>
      </c>
      <c r="Y278" s="33">
        <f t="shared" ca="1" si="137"/>
        <v>0</v>
      </c>
      <c r="Z278" s="33">
        <f t="shared" ca="1" si="137"/>
        <v>0</v>
      </c>
      <c r="AA278" s="33">
        <f t="shared" ca="1" si="137"/>
        <v>0</v>
      </c>
      <c r="AB278" s="33">
        <f t="shared" ca="1" si="137"/>
        <v>0</v>
      </c>
      <c r="AC278" s="33">
        <f t="shared" ca="1" si="137"/>
        <v>0</v>
      </c>
      <c r="AD278" s="33">
        <f t="shared" ca="1" si="137"/>
        <v>0</v>
      </c>
      <c r="AE278" s="33">
        <f t="shared" ca="1" si="140"/>
        <v>0</v>
      </c>
      <c r="AF278" s="33">
        <f t="shared" ca="1" si="140"/>
        <v>0</v>
      </c>
      <c r="AG278" s="33">
        <f t="shared" ca="1" si="140"/>
        <v>0</v>
      </c>
      <c r="AH278" s="33">
        <f t="shared" ca="1" si="140"/>
        <v>0</v>
      </c>
      <c r="AI278" s="33">
        <f t="shared" ca="1" si="140"/>
        <v>0</v>
      </c>
      <c r="AJ278" s="33">
        <f t="shared" ca="1" si="140"/>
        <v>0</v>
      </c>
      <c r="AK278" s="33">
        <f t="shared" ca="1" si="140"/>
        <v>0</v>
      </c>
      <c r="AL278" s="33">
        <f t="shared" ca="1" si="140"/>
        <v>0</v>
      </c>
      <c r="AM278" s="33">
        <f t="shared" ca="1" si="140"/>
        <v>0</v>
      </c>
      <c r="AN278" s="33">
        <f t="shared" ca="1" si="140"/>
        <v>0</v>
      </c>
      <c r="AO278" s="33">
        <f t="shared" ca="1" si="141"/>
        <v>0</v>
      </c>
      <c r="AP278" s="33">
        <f t="shared" ca="1" si="141"/>
        <v>0</v>
      </c>
      <c r="AQ278" s="33">
        <f ca="1">SUMIFS(Amount_TI,Location_TI,$A278,FundingSource_TI,AQ$1)+SUMIFS(Amount_CS,Location_CS,$A278,Fundingsource_CS,AQ$1)+SUMIFS(Amount_ETL,Location_ETL,$A278,FundingSource_ETL,AQ$1)+SUMIFS(Amount_Other,Location_Other,$A278,FundingSource_Other,AQ$1)+SUMIFS('CSW Programs'!$J$4:$J$500,'CSW Programs'!$D$4:$D$500,'Location Totals'!$A278,'CSW Programs'!$I$4:$I$500,'School Mailing Address'!$Q$5)</f>
        <v>0</v>
      </c>
      <c r="AR278" s="33">
        <f ca="1">SUMIFS(Amount_TI,Location_TI,$A278,FundingSource_TI,AR$1)+SUMIFS(Amount_CS,Location_CS,$A278,Fundingsource_CS,AR$1)+SUMIFS(Amount_ETL,Location_ETL,$A278,FundingSource_ETL,AR$1)+SUMIFS(Amount_Other,Location_Other,$A278,FundingSource_Other,AR$1)+SUMIFS('CSW Programs'!$J$4:$J$500,'CSW Programs'!$D$4:$D$500,'Location Totals'!$A278,'CSW Programs'!$I$4:$I$500,'School Mailing Address'!$Q$6)</f>
        <v>0</v>
      </c>
      <c r="AS278" s="33">
        <f ca="1">SUMIFS(Amount_TI,Location_TI,$A278,FundingSource_TI,AS$1)+SUMIFS(Amount_CS,Location_CS,$A278,Fundingsource_CS,AS$1)+SUMIFS(Amount_ETL,Location_ETL,$A278,FundingSource_ETL,AS$1)+SUMIFS(Amount_Other,Location_Other,$A278,FundingSource_Other,AS$1)+SUMIFS('CSW Programs'!$J$4:$J$500,'CSW Programs'!$D$4:$D$500,'Location Totals'!$A278,'CSW Programs'!$I$4:$I$500,'School Mailing Address'!$Q$7)</f>
        <v>0</v>
      </c>
      <c r="AT278" s="33">
        <f ca="1">SUMIFS(Amount_TI,Location_TI,$A278,FundingSource_TI,AT$1)+SUMIFS(Amount_CS,Location_CS,$A278,Fundingsource_CS,AT$1)+SUMIFS(Amount_ETL,Location_ETL,$A278,FundingSource_ETL,AT$1)+SUMIFS(Amount_Other,Location_Other,$A278,FundingSource_Other,AT$1)+SUMIFS('CSW Programs'!$J$4:$J$500,'CSW Programs'!$D$4:$D$500,'Location Totals'!$A278,'CSW Programs'!$I$4:$I$500,'Location Totals'!$AT$1)</f>
        <v>0</v>
      </c>
      <c r="AU278" s="33">
        <f ca="1">SUMIFS(Amount_TI,Location_TI,$A278,FundingSource_TI,AU$1)+SUMIFS(Amount_CS,Location_CS,$A278,Fundingsource_CS,AU$1)+SUMIFS(Amount_ETL,Location_ETL,$A278,FundingSource_ETL,AU$1)+SUMIFS(Amount_Other,Location_Other,$A278,FundingSource_Other,AU$1)+SUMIFS('CSW Programs'!$J$4:$J$500,'CSW Programs'!$D$4:$D$500,'Location Totals'!$A278,'CSW Programs'!$I$4:$I$500,'Location Totals'!$AU$1)</f>
        <v>0</v>
      </c>
      <c r="AV278" s="33">
        <f ca="1">SUMIFS(Amount_TI,Location_TI,$A278,FundingSource_TI,AV$1)+SUMIFS(Amount_CS,Location_CS,$A278,Fundingsource_CS,AV$1)+SUMIFS(Amount_ETL,Location_ETL,$A278,FundingSource_ETL,AV$1)+SUMIFS(Amount_Other,Location_Other,$A278,FundingSource_Other,AV$1)+SUMIFS('CSW Programs'!$J$4:$J$500,'CSW Programs'!$D$4:$D$500,'Location Totals'!$A278,'CSW Programs'!$I$4:$I$500,'Location Totals'!$AV$1)</f>
        <v>0</v>
      </c>
      <c r="AW278" s="33"/>
      <c r="BR278" s="32">
        <v>277</v>
      </c>
      <c r="BT278" s="32">
        <v>277</v>
      </c>
    </row>
    <row r="279" spans="1:72" hidden="1" x14ac:dyDescent="0.2">
      <c r="A279" s="17" t="e">
        <f ca="1">IF('Cover Page'!$C$17&lt;&gt;"YES",IF(HLOOKUP($BZ$1,'District Label'!A:GR,BR279,FALSE)="","",(HLOOKUP($BZ$1,'District Label'!A:GR,BR279,FALSE))),OFFSET('BOCES SELECT'!$CH$4:$CH$402,,,COUNTIF('BOCES SELECT'!E:E,"&gt;0")))</f>
        <v>#N/A</v>
      </c>
      <c r="B279" s="33">
        <f t="shared" ca="1" si="128"/>
        <v>0</v>
      </c>
      <c r="C279" s="33">
        <f t="shared" ca="1" si="129"/>
        <v>0</v>
      </c>
      <c r="D279" s="33">
        <f t="shared" ca="1" si="142"/>
        <v>0</v>
      </c>
      <c r="E279" s="33">
        <f t="shared" ca="1" si="142"/>
        <v>0</v>
      </c>
      <c r="F279" s="33">
        <f t="shared" ca="1" si="142"/>
        <v>0</v>
      </c>
      <c r="G279" s="33">
        <f t="shared" ca="1" si="142"/>
        <v>0</v>
      </c>
      <c r="H279" s="33">
        <f t="shared" ca="1" si="142"/>
        <v>0</v>
      </c>
      <c r="I279" s="33">
        <f t="shared" ca="1" si="142"/>
        <v>0</v>
      </c>
      <c r="J279" s="50">
        <f t="shared" ca="1" si="130"/>
        <v>0</v>
      </c>
      <c r="K279" s="33">
        <f t="shared" ca="1" si="134"/>
        <v>0</v>
      </c>
      <c r="L279" s="33">
        <f t="shared" ca="1" si="131"/>
        <v>0</v>
      </c>
      <c r="M279" s="33">
        <f t="shared" ca="1" si="135"/>
        <v>0</v>
      </c>
      <c r="N279" s="33">
        <f t="shared" ca="1" si="132"/>
        <v>0</v>
      </c>
      <c r="O279" s="33">
        <f t="shared" ca="1" si="133"/>
        <v>0</v>
      </c>
      <c r="P279" s="33">
        <f t="shared" ca="1" si="136"/>
        <v>0</v>
      </c>
      <c r="Q279" s="33">
        <f t="shared" ca="1" si="136"/>
        <v>0</v>
      </c>
      <c r="R279" s="33">
        <f t="shared" ca="1" si="136"/>
        <v>0</v>
      </c>
      <c r="S279" s="33">
        <f t="shared" ca="1" si="136"/>
        <v>0</v>
      </c>
      <c r="T279" s="33">
        <f t="shared" ca="1" si="137"/>
        <v>0</v>
      </c>
      <c r="U279" s="33">
        <f t="shared" ca="1" si="137"/>
        <v>0</v>
      </c>
      <c r="V279" s="33">
        <f t="shared" ca="1" si="137"/>
        <v>0</v>
      </c>
      <c r="W279" s="33">
        <f t="shared" ca="1" si="137"/>
        <v>0</v>
      </c>
      <c r="X279" s="33">
        <f t="shared" ca="1" si="137"/>
        <v>0</v>
      </c>
      <c r="Y279" s="33">
        <f t="shared" ca="1" si="137"/>
        <v>0</v>
      </c>
      <c r="Z279" s="33">
        <f t="shared" ca="1" si="137"/>
        <v>0</v>
      </c>
      <c r="AA279" s="33">
        <f t="shared" ca="1" si="137"/>
        <v>0</v>
      </c>
      <c r="AB279" s="33">
        <f t="shared" ca="1" si="137"/>
        <v>0</v>
      </c>
      <c r="AC279" s="33">
        <f t="shared" ca="1" si="137"/>
        <v>0</v>
      </c>
      <c r="AD279" s="33">
        <f t="shared" ca="1" si="137"/>
        <v>0</v>
      </c>
      <c r="AE279" s="33">
        <f t="shared" ca="1" si="140"/>
        <v>0</v>
      </c>
      <c r="AF279" s="33">
        <f t="shared" ca="1" si="140"/>
        <v>0</v>
      </c>
      <c r="AG279" s="33">
        <f t="shared" ca="1" si="140"/>
        <v>0</v>
      </c>
      <c r="AH279" s="33">
        <f t="shared" ca="1" si="140"/>
        <v>0</v>
      </c>
      <c r="AI279" s="33">
        <f t="shared" ca="1" si="140"/>
        <v>0</v>
      </c>
      <c r="AJ279" s="33">
        <f t="shared" ca="1" si="140"/>
        <v>0</v>
      </c>
      <c r="AK279" s="33">
        <f t="shared" ca="1" si="140"/>
        <v>0</v>
      </c>
      <c r="AL279" s="33">
        <f t="shared" ca="1" si="140"/>
        <v>0</v>
      </c>
      <c r="AM279" s="33">
        <f t="shared" ca="1" si="140"/>
        <v>0</v>
      </c>
      <c r="AN279" s="33">
        <f t="shared" ca="1" si="140"/>
        <v>0</v>
      </c>
      <c r="AO279" s="33">
        <f t="shared" ca="1" si="141"/>
        <v>0</v>
      </c>
      <c r="AP279" s="33">
        <f t="shared" ca="1" si="141"/>
        <v>0</v>
      </c>
      <c r="AQ279" s="33">
        <f ca="1">SUMIFS(Amount_TI,Location_TI,$A279,FundingSource_TI,AQ$1)+SUMIFS(Amount_CS,Location_CS,$A279,Fundingsource_CS,AQ$1)+SUMIFS(Amount_ETL,Location_ETL,$A279,FundingSource_ETL,AQ$1)+SUMIFS(Amount_Other,Location_Other,$A279,FundingSource_Other,AQ$1)+SUMIFS('CSW Programs'!$J$4:$J$500,'CSW Programs'!$D$4:$D$500,'Location Totals'!$A279,'CSW Programs'!$I$4:$I$500,'School Mailing Address'!$Q$5)</f>
        <v>0</v>
      </c>
      <c r="AR279" s="33">
        <f ca="1">SUMIFS(Amount_TI,Location_TI,$A279,FundingSource_TI,AR$1)+SUMIFS(Amount_CS,Location_CS,$A279,Fundingsource_CS,AR$1)+SUMIFS(Amount_ETL,Location_ETL,$A279,FundingSource_ETL,AR$1)+SUMIFS(Amount_Other,Location_Other,$A279,FundingSource_Other,AR$1)+SUMIFS('CSW Programs'!$J$4:$J$500,'CSW Programs'!$D$4:$D$500,'Location Totals'!$A279,'CSW Programs'!$I$4:$I$500,'School Mailing Address'!$Q$6)</f>
        <v>0</v>
      </c>
      <c r="AS279" s="33">
        <f ca="1">SUMIFS(Amount_TI,Location_TI,$A279,FundingSource_TI,AS$1)+SUMIFS(Amount_CS,Location_CS,$A279,Fundingsource_CS,AS$1)+SUMIFS(Amount_ETL,Location_ETL,$A279,FundingSource_ETL,AS$1)+SUMIFS(Amount_Other,Location_Other,$A279,FundingSource_Other,AS$1)+SUMIFS('CSW Programs'!$J$4:$J$500,'CSW Programs'!$D$4:$D$500,'Location Totals'!$A279,'CSW Programs'!$I$4:$I$500,'School Mailing Address'!$Q$7)</f>
        <v>0</v>
      </c>
      <c r="AT279" s="33">
        <f ca="1">SUMIFS(Amount_TI,Location_TI,$A279,FundingSource_TI,AT$1)+SUMIFS(Amount_CS,Location_CS,$A279,Fundingsource_CS,AT$1)+SUMIFS(Amount_ETL,Location_ETL,$A279,FundingSource_ETL,AT$1)+SUMIFS(Amount_Other,Location_Other,$A279,FundingSource_Other,AT$1)+SUMIFS('CSW Programs'!$J$4:$J$500,'CSW Programs'!$D$4:$D$500,'Location Totals'!$A279,'CSW Programs'!$I$4:$I$500,'Location Totals'!$AT$1)</f>
        <v>0</v>
      </c>
      <c r="AU279" s="33">
        <f ca="1">SUMIFS(Amount_TI,Location_TI,$A279,FundingSource_TI,AU$1)+SUMIFS(Amount_CS,Location_CS,$A279,Fundingsource_CS,AU$1)+SUMIFS(Amount_ETL,Location_ETL,$A279,FundingSource_ETL,AU$1)+SUMIFS(Amount_Other,Location_Other,$A279,FundingSource_Other,AU$1)+SUMIFS('CSW Programs'!$J$4:$J$500,'CSW Programs'!$D$4:$D$500,'Location Totals'!$A279,'CSW Programs'!$I$4:$I$500,'Location Totals'!$AU$1)</f>
        <v>0</v>
      </c>
      <c r="AV279" s="33">
        <f ca="1">SUMIFS(Amount_TI,Location_TI,$A279,FundingSource_TI,AV$1)+SUMIFS(Amount_CS,Location_CS,$A279,Fundingsource_CS,AV$1)+SUMIFS(Amount_ETL,Location_ETL,$A279,FundingSource_ETL,AV$1)+SUMIFS(Amount_Other,Location_Other,$A279,FundingSource_Other,AV$1)+SUMIFS('CSW Programs'!$J$4:$J$500,'CSW Programs'!$D$4:$D$500,'Location Totals'!$A279,'CSW Programs'!$I$4:$I$500,'Location Totals'!$AV$1)</f>
        <v>0</v>
      </c>
      <c r="AW279" s="33"/>
      <c r="BR279" s="32">
        <v>278</v>
      </c>
      <c r="BT279" s="32">
        <v>278</v>
      </c>
    </row>
    <row r="280" spans="1:72" hidden="1" x14ac:dyDescent="0.2">
      <c r="A280" s="17" t="e">
        <f ca="1">IF('Cover Page'!$C$17&lt;&gt;"YES",IF(HLOOKUP($BZ$1,'District Label'!A:GR,BR280,FALSE)="","",(HLOOKUP($BZ$1,'District Label'!A:GR,BR280,FALSE))),OFFSET('BOCES SELECT'!$CH$4:$CH$402,,,COUNTIF('BOCES SELECT'!E:E,"&gt;0")))</f>
        <v>#N/A</v>
      </c>
      <c r="B280" s="33">
        <f t="shared" ca="1" si="128"/>
        <v>0</v>
      </c>
      <c r="C280" s="33">
        <f t="shared" ca="1" si="129"/>
        <v>0</v>
      </c>
      <c r="D280" s="33">
        <f t="shared" ca="1" si="142"/>
        <v>0</v>
      </c>
      <c r="E280" s="33">
        <f t="shared" ca="1" si="142"/>
        <v>0</v>
      </c>
      <c r="F280" s="33">
        <f t="shared" ca="1" si="142"/>
        <v>0</v>
      </c>
      <c r="G280" s="33">
        <f t="shared" ca="1" si="142"/>
        <v>0</v>
      </c>
      <c r="H280" s="33">
        <f t="shared" ca="1" si="142"/>
        <v>0</v>
      </c>
      <c r="I280" s="33">
        <f t="shared" ca="1" si="142"/>
        <v>0</v>
      </c>
      <c r="J280" s="50">
        <f t="shared" ca="1" si="130"/>
        <v>0</v>
      </c>
      <c r="K280" s="33">
        <f t="shared" ca="1" si="134"/>
        <v>0</v>
      </c>
      <c r="L280" s="33">
        <f t="shared" ca="1" si="131"/>
        <v>0</v>
      </c>
      <c r="M280" s="33">
        <f t="shared" ca="1" si="135"/>
        <v>0</v>
      </c>
      <c r="N280" s="33">
        <f t="shared" ca="1" si="132"/>
        <v>0</v>
      </c>
      <c r="O280" s="33">
        <f t="shared" ca="1" si="133"/>
        <v>0</v>
      </c>
      <c r="P280" s="33">
        <f t="shared" ca="1" si="136"/>
        <v>0</v>
      </c>
      <c r="Q280" s="33">
        <f t="shared" ca="1" si="136"/>
        <v>0</v>
      </c>
      <c r="R280" s="33">
        <f t="shared" ca="1" si="136"/>
        <v>0</v>
      </c>
      <c r="S280" s="33">
        <f t="shared" ca="1" si="136"/>
        <v>0</v>
      </c>
      <c r="T280" s="33">
        <f t="shared" ca="1" si="137"/>
        <v>0</v>
      </c>
      <c r="U280" s="33">
        <f t="shared" ca="1" si="137"/>
        <v>0</v>
      </c>
      <c r="V280" s="33">
        <f t="shared" ca="1" si="137"/>
        <v>0</v>
      </c>
      <c r="W280" s="33">
        <f t="shared" ca="1" si="137"/>
        <v>0</v>
      </c>
      <c r="X280" s="33">
        <f t="shared" ca="1" si="137"/>
        <v>0</v>
      </c>
      <c r="Y280" s="33">
        <f t="shared" ca="1" si="137"/>
        <v>0</v>
      </c>
      <c r="Z280" s="33">
        <f t="shared" ca="1" si="137"/>
        <v>0</v>
      </c>
      <c r="AA280" s="33">
        <f t="shared" ca="1" si="137"/>
        <v>0</v>
      </c>
      <c r="AB280" s="33">
        <f t="shared" ca="1" si="137"/>
        <v>0</v>
      </c>
      <c r="AC280" s="33">
        <f t="shared" ca="1" si="137"/>
        <v>0</v>
      </c>
      <c r="AD280" s="33">
        <f t="shared" ca="1" si="137"/>
        <v>0</v>
      </c>
      <c r="AE280" s="33">
        <f t="shared" ca="1" si="140"/>
        <v>0</v>
      </c>
      <c r="AF280" s="33">
        <f t="shared" ca="1" si="140"/>
        <v>0</v>
      </c>
      <c r="AG280" s="33">
        <f t="shared" ca="1" si="140"/>
        <v>0</v>
      </c>
      <c r="AH280" s="33">
        <f t="shared" ca="1" si="140"/>
        <v>0</v>
      </c>
      <c r="AI280" s="33">
        <f t="shared" ca="1" si="140"/>
        <v>0</v>
      </c>
      <c r="AJ280" s="33">
        <f t="shared" ca="1" si="140"/>
        <v>0</v>
      </c>
      <c r="AK280" s="33">
        <f t="shared" ca="1" si="140"/>
        <v>0</v>
      </c>
      <c r="AL280" s="33">
        <f t="shared" ca="1" si="140"/>
        <v>0</v>
      </c>
      <c r="AM280" s="33">
        <f t="shared" ca="1" si="140"/>
        <v>0</v>
      </c>
      <c r="AN280" s="33">
        <f t="shared" ca="1" si="140"/>
        <v>0</v>
      </c>
      <c r="AO280" s="33">
        <f t="shared" ca="1" si="141"/>
        <v>0</v>
      </c>
      <c r="AP280" s="33">
        <f t="shared" ca="1" si="141"/>
        <v>0</v>
      </c>
      <c r="AQ280" s="33">
        <f ca="1">SUMIFS(Amount_TI,Location_TI,$A280,FundingSource_TI,AQ$1)+SUMIFS(Amount_CS,Location_CS,$A280,Fundingsource_CS,AQ$1)+SUMIFS(Amount_ETL,Location_ETL,$A280,FundingSource_ETL,AQ$1)+SUMIFS(Amount_Other,Location_Other,$A280,FundingSource_Other,AQ$1)+SUMIFS('CSW Programs'!$J$4:$J$500,'CSW Programs'!$D$4:$D$500,'Location Totals'!$A280,'CSW Programs'!$I$4:$I$500,'School Mailing Address'!$Q$5)</f>
        <v>0</v>
      </c>
      <c r="AR280" s="33">
        <f ca="1">SUMIFS(Amount_TI,Location_TI,$A280,FundingSource_TI,AR$1)+SUMIFS(Amount_CS,Location_CS,$A280,Fundingsource_CS,AR$1)+SUMIFS(Amount_ETL,Location_ETL,$A280,FundingSource_ETL,AR$1)+SUMIFS(Amount_Other,Location_Other,$A280,FundingSource_Other,AR$1)+SUMIFS('CSW Programs'!$J$4:$J$500,'CSW Programs'!$D$4:$D$500,'Location Totals'!$A280,'CSW Programs'!$I$4:$I$500,'School Mailing Address'!$Q$6)</f>
        <v>0</v>
      </c>
      <c r="AS280" s="33">
        <f ca="1">SUMIFS(Amount_TI,Location_TI,$A280,FundingSource_TI,AS$1)+SUMIFS(Amount_CS,Location_CS,$A280,Fundingsource_CS,AS$1)+SUMIFS(Amount_ETL,Location_ETL,$A280,FundingSource_ETL,AS$1)+SUMIFS(Amount_Other,Location_Other,$A280,FundingSource_Other,AS$1)+SUMIFS('CSW Programs'!$J$4:$J$500,'CSW Programs'!$D$4:$D$500,'Location Totals'!$A280,'CSW Programs'!$I$4:$I$500,'School Mailing Address'!$Q$7)</f>
        <v>0</v>
      </c>
      <c r="AT280" s="33">
        <f ca="1">SUMIFS(Amount_TI,Location_TI,$A280,FundingSource_TI,AT$1)+SUMIFS(Amount_CS,Location_CS,$A280,Fundingsource_CS,AT$1)+SUMIFS(Amount_ETL,Location_ETL,$A280,FundingSource_ETL,AT$1)+SUMIFS(Amount_Other,Location_Other,$A280,FundingSource_Other,AT$1)+SUMIFS('CSW Programs'!$J$4:$J$500,'CSW Programs'!$D$4:$D$500,'Location Totals'!$A280,'CSW Programs'!$I$4:$I$500,'Location Totals'!$AT$1)</f>
        <v>0</v>
      </c>
      <c r="AU280" s="33">
        <f ca="1">SUMIFS(Amount_TI,Location_TI,$A280,FundingSource_TI,AU$1)+SUMIFS(Amount_CS,Location_CS,$A280,Fundingsource_CS,AU$1)+SUMIFS(Amount_ETL,Location_ETL,$A280,FundingSource_ETL,AU$1)+SUMIFS(Amount_Other,Location_Other,$A280,FundingSource_Other,AU$1)+SUMIFS('CSW Programs'!$J$4:$J$500,'CSW Programs'!$D$4:$D$500,'Location Totals'!$A280,'CSW Programs'!$I$4:$I$500,'Location Totals'!$AU$1)</f>
        <v>0</v>
      </c>
      <c r="AV280" s="33">
        <f ca="1">SUMIFS(Amount_TI,Location_TI,$A280,FundingSource_TI,AV$1)+SUMIFS(Amount_CS,Location_CS,$A280,Fundingsource_CS,AV$1)+SUMIFS(Amount_ETL,Location_ETL,$A280,FundingSource_ETL,AV$1)+SUMIFS(Amount_Other,Location_Other,$A280,FundingSource_Other,AV$1)+SUMIFS('CSW Programs'!$J$4:$J$500,'CSW Programs'!$D$4:$D$500,'Location Totals'!$A280,'CSW Programs'!$I$4:$I$500,'Location Totals'!$AV$1)</f>
        <v>0</v>
      </c>
      <c r="AW280" s="33"/>
      <c r="BR280" s="32">
        <v>279</v>
      </c>
      <c r="BT280" s="32">
        <v>279</v>
      </c>
    </row>
    <row r="281" spans="1:72" hidden="1" x14ac:dyDescent="0.2">
      <c r="A281" s="17" t="e">
        <f ca="1">IF('Cover Page'!$C$17&lt;&gt;"YES",IF(HLOOKUP($BZ$1,'District Label'!A:GR,BR281,FALSE)="","",(HLOOKUP($BZ$1,'District Label'!A:GR,BR281,FALSE))),OFFSET('BOCES SELECT'!$CH$4:$CH$402,,,COUNTIF('BOCES SELECT'!E:E,"&gt;0")))</f>
        <v>#N/A</v>
      </c>
      <c r="B281" s="33">
        <f t="shared" ca="1" si="128"/>
        <v>0</v>
      </c>
      <c r="C281" s="33">
        <f t="shared" ca="1" si="129"/>
        <v>0</v>
      </c>
      <c r="D281" s="33">
        <f t="shared" ca="1" si="142"/>
        <v>0</v>
      </c>
      <c r="E281" s="33">
        <f t="shared" ca="1" si="142"/>
        <v>0</v>
      </c>
      <c r="F281" s="33">
        <f t="shared" ca="1" si="142"/>
        <v>0</v>
      </c>
      <c r="G281" s="33">
        <f t="shared" ca="1" si="142"/>
        <v>0</v>
      </c>
      <c r="H281" s="33">
        <f t="shared" ca="1" si="142"/>
        <v>0</v>
      </c>
      <c r="I281" s="33">
        <f t="shared" ca="1" si="142"/>
        <v>0</v>
      </c>
      <c r="J281" s="50">
        <f t="shared" ca="1" si="130"/>
        <v>0</v>
      </c>
      <c r="K281" s="33">
        <f t="shared" ca="1" si="134"/>
        <v>0</v>
      </c>
      <c r="L281" s="33">
        <f t="shared" ca="1" si="131"/>
        <v>0</v>
      </c>
      <c r="M281" s="33">
        <f t="shared" ca="1" si="135"/>
        <v>0</v>
      </c>
      <c r="N281" s="33">
        <f t="shared" ca="1" si="132"/>
        <v>0</v>
      </c>
      <c r="O281" s="33">
        <f t="shared" ca="1" si="133"/>
        <v>0</v>
      </c>
      <c r="P281" s="33">
        <f t="shared" ca="1" si="136"/>
        <v>0</v>
      </c>
      <c r="Q281" s="33">
        <f t="shared" ca="1" si="136"/>
        <v>0</v>
      </c>
      <c r="R281" s="33">
        <f t="shared" ca="1" si="136"/>
        <v>0</v>
      </c>
      <c r="S281" s="33">
        <f t="shared" ca="1" si="136"/>
        <v>0</v>
      </c>
      <c r="T281" s="33">
        <f t="shared" ca="1" si="137"/>
        <v>0</v>
      </c>
      <c r="U281" s="33">
        <f t="shared" ca="1" si="137"/>
        <v>0</v>
      </c>
      <c r="V281" s="33">
        <f t="shared" ca="1" si="137"/>
        <v>0</v>
      </c>
      <c r="W281" s="33">
        <f t="shared" ca="1" si="137"/>
        <v>0</v>
      </c>
      <c r="X281" s="33">
        <f t="shared" ca="1" si="137"/>
        <v>0</v>
      </c>
      <c r="Y281" s="33">
        <f t="shared" ca="1" si="137"/>
        <v>0</v>
      </c>
      <c r="Z281" s="33">
        <f t="shared" ca="1" si="137"/>
        <v>0</v>
      </c>
      <c r="AA281" s="33">
        <f t="shared" ca="1" si="137"/>
        <v>0</v>
      </c>
      <c r="AB281" s="33">
        <f t="shared" ca="1" si="137"/>
        <v>0</v>
      </c>
      <c r="AC281" s="33">
        <f t="shared" ca="1" si="137"/>
        <v>0</v>
      </c>
      <c r="AD281" s="33">
        <f t="shared" ca="1" si="137"/>
        <v>0</v>
      </c>
      <c r="AE281" s="33">
        <f t="shared" ca="1" si="140"/>
        <v>0</v>
      </c>
      <c r="AF281" s="33">
        <f t="shared" ca="1" si="140"/>
        <v>0</v>
      </c>
      <c r="AG281" s="33">
        <f t="shared" ca="1" si="140"/>
        <v>0</v>
      </c>
      <c r="AH281" s="33">
        <f t="shared" ca="1" si="140"/>
        <v>0</v>
      </c>
      <c r="AI281" s="33">
        <f t="shared" ca="1" si="140"/>
        <v>0</v>
      </c>
      <c r="AJ281" s="33">
        <f t="shared" ca="1" si="140"/>
        <v>0</v>
      </c>
      <c r="AK281" s="33">
        <f t="shared" ca="1" si="140"/>
        <v>0</v>
      </c>
      <c r="AL281" s="33">
        <f t="shared" ca="1" si="140"/>
        <v>0</v>
      </c>
      <c r="AM281" s="33">
        <f t="shared" ca="1" si="140"/>
        <v>0</v>
      </c>
      <c r="AN281" s="33">
        <f t="shared" ca="1" si="140"/>
        <v>0</v>
      </c>
      <c r="AO281" s="33">
        <f t="shared" ca="1" si="141"/>
        <v>0</v>
      </c>
      <c r="AP281" s="33">
        <f t="shared" ca="1" si="141"/>
        <v>0</v>
      </c>
      <c r="AQ281" s="33">
        <f ca="1">SUMIFS(Amount_TI,Location_TI,$A281,FundingSource_TI,AQ$1)+SUMIFS(Amount_CS,Location_CS,$A281,Fundingsource_CS,AQ$1)+SUMIFS(Amount_ETL,Location_ETL,$A281,FundingSource_ETL,AQ$1)+SUMIFS(Amount_Other,Location_Other,$A281,FundingSource_Other,AQ$1)+SUMIFS('CSW Programs'!$J$4:$J$500,'CSW Programs'!$D$4:$D$500,'Location Totals'!$A281,'CSW Programs'!$I$4:$I$500,'School Mailing Address'!$Q$5)</f>
        <v>0</v>
      </c>
      <c r="AR281" s="33">
        <f ca="1">SUMIFS(Amount_TI,Location_TI,$A281,FundingSource_TI,AR$1)+SUMIFS(Amount_CS,Location_CS,$A281,Fundingsource_CS,AR$1)+SUMIFS(Amount_ETL,Location_ETL,$A281,FundingSource_ETL,AR$1)+SUMIFS(Amount_Other,Location_Other,$A281,FundingSource_Other,AR$1)+SUMIFS('CSW Programs'!$J$4:$J$500,'CSW Programs'!$D$4:$D$500,'Location Totals'!$A281,'CSW Programs'!$I$4:$I$500,'School Mailing Address'!$Q$6)</f>
        <v>0</v>
      </c>
      <c r="AS281" s="33">
        <f ca="1">SUMIFS(Amount_TI,Location_TI,$A281,FundingSource_TI,AS$1)+SUMIFS(Amount_CS,Location_CS,$A281,Fundingsource_CS,AS$1)+SUMIFS(Amount_ETL,Location_ETL,$A281,FundingSource_ETL,AS$1)+SUMIFS(Amount_Other,Location_Other,$A281,FundingSource_Other,AS$1)+SUMIFS('CSW Programs'!$J$4:$J$500,'CSW Programs'!$D$4:$D$500,'Location Totals'!$A281,'CSW Programs'!$I$4:$I$500,'School Mailing Address'!$Q$7)</f>
        <v>0</v>
      </c>
      <c r="AT281" s="33">
        <f ca="1">SUMIFS(Amount_TI,Location_TI,$A281,FundingSource_TI,AT$1)+SUMIFS(Amount_CS,Location_CS,$A281,Fundingsource_CS,AT$1)+SUMIFS(Amount_ETL,Location_ETL,$A281,FundingSource_ETL,AT$1)+SUMIFS(Amount_Other,Location_Other,$A281,FundingSource_Other,AT$1)+SUMIFS('CSW Programs'!$J$4:$J$500,'CSW Programs'!$D$4:$D$500,'Location Totals'!$A281,'CSW Programs'!$I$4:$I$500,'Location Totals'!$AT$1)</f>
        <v>0</v>
      </c>
      <c r="AU281" s="33">
        <f ca="1">SUMIFS(Amount_TI,Location_TI,$A281,FundingSource_TI,AU$1)+SUMIFS(Amount_CS,Location_CS,$A281,Fundingsource_CS,AU$1)+SUMIFS(Amount_ETL,Location_ETL,$A281,FundingSource_ETL,AU$1)+SUMIFS(Amount_Other,Location_Other,$A281,FundingSource_Other,AU$1)+SUMIFS('CSW Programs'!$J$4:$J$500,'CSW Programs'!$D$4:$D$500,'Location Totals'!$A281,'CSW Programs'!$I$4:$I$500,'Location Totals'!$AU$1)</f>
        <v>0</v>
      </c>
      <c r="AV281" s="33">
        <f ca="1">SUMIFS(Amount_TI,Location_TI,$A281,FundingSource_TI,AV$1)+SUMIFS(Amount_CS,Location_CS,$A281,Fundingsource_CS,AV$1)+SUMIFS(Amount_ETL,Location_ETL,$A281,FundingSource_ETL,AV$1)+SUMIFS(Amount_Other,Location_Other,$A281,FundingSource_Other,AV$1)+SUMIFS('CSW Programs'!$J$4:$J$500,'CSW Programs'!$D$4:$D$500,'Location Totals'!$A281,'CSW Programs'!$I$4:$I$500,'Location Totals'!$AV$1)</f>
        <v>0</v>
      </c>
      <c r="AW281" s="33"/>
      <c r="BR281" s="32">
        <v>280</v>
      </c>
      <c r="BT281" s="32">
        <v>280</v>
      </c>
    </row>
    <row r="282" spans="1:72" hidden="1" x14ac:dyDescent="0.2">
      <c r="A282" s="17" t="e">
        <f ca="1">IF('Cover Page'!$C$17&lt;&gt;"YES",IF(HLOOKUP($BZ$1,'District Label'!A:GR,BR282,FALSE)="","",(HLOOKUP($BZ$1,'District Label'!A:GR,BR282,FALSE))),OFFSET('BOCES SELECT'!$CH$4:$CH$402,,,COUNTIF('BOCES SELECT'!E:E,"&gt;0")))</f>
        <v>#N/A</v>
      </c>
      <c r="B282" s="33">
        <f t="shared" ca="1" si="128"/>
        <v>0</v>
      </c>
      <c r="C282" s="33">
        <f t="shared" ca="1" si="129"/>
        <v>0</v>
      </c>
      <c r="D282" s="33">
        <f t="shared" ca="1" si="142"/>
        <v>0</v>
      </c>
      <c r="E282" s="33">
        <f t="shared" ca="1" si="142"/>
        <v>0</v>
      </c>
      <c r="F282" s="33">
        <f t="shared" ca="1" si="142"/>
        <v>0</v>
      </c>
      <c r="G282" s="33">
        <f t="shared" ca="1" si="142"/>
        <v>0</v>
      </c>
      <c r="H282" s="33">
        <f t="shared" ca="1" si="142"/>
        <v>0</v>
      </c>
      <c r="I282" s="33">
        <f t="shared" ca="1" si="142"/>
        <v>0</v>
      </c>
      <c r="J282" s="50">
        <f t="shared" ca="1" si="130"/>
        <v>0</v>
      </c>
      <c r="K282" s="33">
        <f t="shared" ca="1" si="134"/>
        <v>0</v>
      </c>
      <c r="L282" s="33">
        <f t="shared" ca="1" si="131"/>
        <v>0</v>
      </c>
      <c r="M282" s="33">
        <f t="shared" ca="1" si="135"/>
        <v>0</v>
      </c>
      <c r="N282" s="33">
        <f t="shared" ca="1" si="132"/>
        <v>0</v>
      </c>
      <c r="O282" s="33">
        <f t="shared" ca="1" si="133"/>
        <v>0</v>
      </c>
      <c r="P282" s="33">
        <f t="shared" ca="1" si="136"/>
        <v>0</v>
      </c>
      <c r="Q282" s="33">
        <f t="shared" ca="1" si="136"/>
        <v>0</v>
      </c>
      <c r="R282" s="33">
        <f t="shared" ca="1" si="136"/>
        <v>0</v>
      </c>
      <c r="S282" s="33">
        <f t="shared" ca="1" si="136"/>
        <v>0</v>
      </c>
      <c r="T282" s="33">
        <f t="shared" ca="1" si="137"/>
        <v>0</v>
      </c>
      <c r="U282" s="33">
        <f t="shared" ca="1" si="137"/>
        <v>0</v>
      </c>
      <c r="V282" s="33">
        <f t="shared" ca="1" si="137"/>
        <v>0</v>
      </c>
      <c r="W282" s="33">
        <f t="shared" ca="1" si="137"/>
        <v>0</v>
      </c>
      <c r="X282" s="33">
        <f t="shared" ca="1" si="137"/>
        <v>0</v>
      </c>
      <c r="Y282" s="33">
        <f t="shared" ca="1" si="137"/>
        <v>0</v>
      </c>
      <c r="Z282" s="33">
        <f t="shared" ca="1" si="137"/>
        <v>0</v>
      </c>
      <c r="AA282" s="33">
        <f t="shared" ca="1" si="137"/>
        <v>0</v>
      </c>
      <c r="AB282" s="33">
        <f t="shared" ca="1" si="137"/>
        <v>0</v>
      </c>
      <c r="AC282" s="33">
        <f t="shared" ca="1" si="137"/>
        <v>0</v>
      </c>
      <c r="AD282" s="33">
        <f t="shared" ca="1" si="137"/>
        <v>0</v>
      </c>
      <c r="AE282" s="33">
        <f t="shared" ca="1" si="140"/>
        <v>0</v>
      </c>
      <c r="AF282" s="33">
        <f t="shared" ca="1" si="140"/>
        <v>0</v>
      </c>
      <c r="AG282" s="33">
        <f t="shared" ca="1" si="140"/>
        <v>0</v>
      </c>
      <c r="AH282" s="33">
        <f t="shared" ca="1" si="140"/>
        <v>0</v>
      </c>
      <c r="AI282" s="33">
        <f t="shared" ca="1" si="140"/>
        <v>0</v>
      </c>
      <c r="AJ282" s="33">
        <f t="shared" ca="1" si="140"/>
        <v>0</v>
      </c>
      <c r="AK282" s="33">
        <f t="shared" ca="1" si="140"/>
        <v>0</v>
      </c>
      <c r="AL282" s="33">
        <f t="shared" ca="1" si="140"/>
        <v>0</v>
      </c>
      <c r="AM282" s="33">
        <f t="shared" ca="1" si="140"/>
        <v>0</v>
      </c>
      <c r="AN282" s="33">
        <f t="shared" ca="1" si="140"/>
        <v>0</v>
      </c>
      <c r="AO282" s="33">
        <f t="shared" ca="1" si="141"/>
        <v>0</v>
      </c>
      <c r="AP282" s="33">
        <f t="shared" ca="1" si="141"/>
        <v>0</v>
      </c>
      <c r="AQ282" s="33">
        <f ca="1">SUMIFS(Amount_TI,Location_TI,$A282,FundingSource_TI,AQ$1)+SUMIFS(Amount_CS,Location_CS,$A282,Fundingsource_CS,AQ$1)+SUMIFS(Amount_ETL,Location_ETL,$A282,FundingSource_ETL,AQ$1)+SUMIFS(Amount_Other,Location_Other,$A282,FundingSource_Other,AQ$1)+SUMIFS('CSW Programs'!$J$4:$J$500,'CSW Programs'!$D$4:$D$500,'Location Totals'!$A282,'CSW Programs'!$I$4:$I$500,'School Mailing Address'!$Q$5)</f>
        <v>0</v>
      </c>
      <c r="AR282" s="33">
        <f ca="1">SUMIFS(Amount_TI,Location_TI,$A282,FundingSource_TI,AR$1)+SUMIFS(Amount_CS,Location_CS,$A282,Fundingsource_CS,AR$1)+SUMIFS(Amount_ETL,Location_ETL,$A282,FundingSource_ETL,AR$1)+SUMIFS(Amount_Other,Location_Other,$A282,FundingSource_Other,AR$1)+SUMIFS('CSW Programs'!$J$4:$J$500,'CSW Programs'!$D$4:$D$500,'Location Totals'!$A282,'CSW Programs'!$I$4:$I$500,'School Mailing Address'!$Q$6)</f>
        <v>0</v>
      </c>
      <c r="AS282" s="33">
        <f ca="1">SUMIFS(Amount_TI,Location_TI,$A282,FundingSource_TI,AS$1)+SUMIFS(Amount_CS,Location_CS,$A282,Fundingsource_CS,AS$1)+SUMIFS(Amount_ETL,Location_ETL,$A282,FundingSource_ETL,AS$1)+SUMIFS(Amount_Other,Location_Other,$A282,FundingSource_Other,AS$1)+SUMIFS('CSW Programs'!$J$4:$J$500,'CSW Programs'!$D$4:$D$500,'Location Totals'!$A282,'CSW Programs'!$I$4:$I$500,'School Mailing Address'!$Q$7)</f>
        <v>0</v>
      </c>
      <c r="AT282" s="33">
        <f ca="1">SUMIFS(Amount_TI,Location_TI,$A282,FundingSource_TI,AT$1)+SUMIFS(Amount_CS,Location_CS,$A282,Fundingsource_CS,AT$1)+SUMIFS(Amount_ETL,Location_ETL,$A282,FundingSource_ETL,AT$1)+SUMIFS(Amount_Other,Location_Other,$A282,FundingSource_Other,AT$1)+SUMIFS('CSW Programs'!$J$4:$J$500,'CSW Programs'!$D$4:$D$500,'Location Totals'!$A282,'CSW Programs'!$I$4:$I$500,'Location Totals'!$AT$1)</f>
        <v>0</v>
      </c>
      <c r="AU282" s="33">
        <f ca="1">SUMIFS(Amount_TI,Location_TI,$A282,FundingSource_TI,AU$1)+SUMIFS(Amount_CS,Location_CS,$A282,Fundingsource_CS,AU$1)+SUMIFS(Amount_ETL,Location_ETL,$A282,FundingSource_ETL,AU$1)+SUMIFS(Amount_Other,Location_Other,$A282,FundingSource_Other,AU$1)+SUMIFS('CSW Programs'!$J$4:$J$500,'CSW Programs'!$D$4:$D$500,'Location Totals'!$A282,'CSW Programs'!$I$4:$I$500,'Location Totals'!$AU$1)</f>
        <v>0</v>
      </c>
      <c r="AV282" s="33">
        <f ca="1">SUMIFS(Amount_TI,Location_TI,$A282,FundingSource_TI,AV$1)+SUMIFS(Amount_CS,Location_CS,$A282,Fundingsource_CS,AV$1)+SUMIFS(Amount_ETL,Location_ETL,$A282,FundingSource_ETL,AV$1)+SUMIFS(Amount_Other,Location_Other,$A282,FundingSource_Other,AV$1)+SUMIFS('CSW Programs'!$J$4:$J$500,'CSW Programs'!$D$4:$D$500,'Location Totals'!$A282,'CSW Programs'!$I$4:$I$500,'Location Totals'!$AV$1)</f>
        <v>0</v>
      </c>
      <c r="AW282" s="33"/>
      <c r="BR282" s="32">
        <v>281</v>
      </c>
      <c r="BT282" s="32">
        <v>281</v>
      </c>
    </row>
    <row r="283" spans="1:72" hidden="1" x14ac:dyDescent="0.2">
      <c r="A283" s="17" t="e">
        <f ca="1">IF('Cover Page'!$C$17&lt;&gt;"YES",IF(HLOOKUP($BZ$1,'District Label'!A:GR,BR283,FALSE)="","",(HLOOKUP($BZ$1,'District Label'!A:GR,BR283,FALSE))),OFFSET('BOCES SELECT'!$CH$4:$CH$402,,,COUNTIF('BOCES SELECT'!E:E,"&gt;0")))</f>
        <v>#N/A</v>
      </c>
      <c r="B283" s="33">
        <f t="shared" ca="1" si="128"/>
        <v>0</v>
      </c>
      <c r="C283" s="33">
        <f t="shared" ca="1" si="129"/>
        <v>0</v>
      </c>
      <c r="D283" s="33">
        <f t="shared" ca="1" si="142"/>
        <v>0</v>
      </c>
      <c r="E283" s="33">
        <f t="shared" ca="1" si="142"/>
        <v>0</v>
      </c>
      <c r="F283" s="33">
        <f t="shared" ca="1" si="142"/>
        <v>0</v>
      </c>
      <c r="G283" s="33">
        <f t="shared" ca="1" si="142"/>
        <v>0</v>
      </c>
      <c r="H283" s="33">
        <f t="shared" ca="1" si="142"/>
        <v>0</v>
      </c>
      <c r="I283" s="33">
        <f t="shared" ca="1" si="142"/>
        <v>0</v>
      </c>
      <c r="J283" s="50">
        <f t="shared" ca="1" si="130"/>
        <v>0</v>
      </c>
      <c r="K283" s="33">
        <f t="shared" ca="1" si="134"/>
        <v>0</v>
      </c>
      <c r="L283" s="33">
        <f t="shared" ca="1" si="131"/>
        <v>0</v>
      </c>
      <c r="M283" s="33">
        <f t="shared" ca="1" si="135"/>
        <v>0</v>
      </c>
      <c r="N283" s="33">
        <f t="shared" ca="1" si="132"/>
        <v>0</v>
      </c>
      <c r="O283" s="33">
        <f t="shared" ca="1" si="133"/>
        <v>0</v>
      </c>
      <c r="P283" s="33">
        <f t="shared" ca="1" si="136"/>
        <v>0</v>
      </c>
      <c r="Q283" s="33">
        <f t="shared" ca="1" si="136"/>
        <v>0</v>
      </c>
      <c r="R283" s="33">
        <f t="shared" ca="1" si="136"/>
        <v>0</v>
      </c>
      <c r="S283" s="33">
        <f t="shared" ca="1" si="136"/>
        <v>0</v>
      </c>
      <c r="T283" s="33">
        <f t="shared" ca="1" si="137"/>
        <v>0</v>
      </c>
      <c r="U283" s="33">
        <f t="shared" ca="1" si="137"/>
        <v>0</v>
      </c>
      <c r="V283" s="33">
        <f t="shared" ca="1" si="137"/>
        <v>0</v>
      </c>
      <c r="W283" s="33">
        <f t="shared" ca="1" si="137"/>
        <v>0</v>
      </c>
      <c r="X283" s="33">
        <f t="shared" ca="1" si="137"/>
        <v>0</v>
      </c>
      <c r="Y283" s="33">
        <f t="shared" ca="1" si="137"/>
        <v>0</v>
      </c>
      <c r="Z283" s="33">
        <f t="shared" ca="1" si="137"/>
        <v>0</v>
      </c>
      <c r="AA283" s="33">
        <f t="shared" ca="1" si="137"/>
        <v>0</v>
      </c>
      <c r="AB283" s="33">
        <f t="shared" ca="1" si="137"/>
        <v>0</v>
      </c>
      <c r="AC283" s="33">
        <f t="shared" ca="1" si="137"/>
        <v>0</v>
      </c>
      <c r="AD283" s="33">
        <f t="shared" ca="1" si="137"/>
        <v>0</v>
      </c>
      <c r="AE283" s="33">
        <f t="shared" ca="1" si="140"/>
        <v>0</v>
      </c>
      <c r="AF283" s="33">
        <f t="shared" ca="1" si="140"/>
        <v>0</v>
      </c>
      <c r="AG283" s="33">
        <f t="shared" ca="1" si="140"/>
        <v>0</v>
      </c>
      <c r="AH283" s="33">
        <f t="shared" ca="1" si="140"/>
        <v>0</v>
      </c>
      <c r="AI283" s="33">
        <f t="shared" ca="1" si="140"/>
        <v>0</v>
      </c>
      <c r="AJ283" s="33">
        <f t="shared" ca="1" si="140"/>
        <v>0</v>
      </c>
      <c r="AK283" s="33">
        <f t="shared" ca="1" si="140"/>
        <v>0</v>
      </c>
      <c r="AL283" s="33">
        <f t="shared" ca="1" si="140"/>
        <v>0</v>
      </c>
      <c r="AM283" s="33">
        <f t="shared" ca="1" si="140"/>
        <v>0</v>
      </c>
      <c r="AN283" s="33">
        <f t="shared" ca="1" si="140"/>
        <v>0</v>
      </c>
      <c r="AO283" s="33">
        <f t="shared" ca="1" si="141"/>
        <v>0</v>
      </c>
      <c r="AP283" s="33">
        <f t="shared" ca="1" si="141"/>
        <v>0</v>
      </c>
      <c r="AQ283" s="33">
        <f ca="1">SUMIFS(Amount_TI,Location_TI,$A283,FundingSource_TI,AQ$1)+SUMIFS(Amount_CS,Location_CS,$A283,Fundingsource_CS,AQ$1)+SUMIFS(Amount_ETL,Location_ETL,$A283,FundingSource_ETL,AQ$1)+SUMIFS(Amount_Other,Location_Other,$A283,FundingSource_Other,AQ$1)+SUMIFS('CSW Programs'!$J$4:$J$500,'CSW Programs'!$D$4:$D$500,'Location Totals'!$A283,'CSW Programs'!$I$4:$I$500,'School Mailing Address'!$Q$5)</f>
        <v>0</v>
      </c>
      <c r="AR283" s="33">
        <f ca="1">SUMIFS(Amount_TI,Location_TI,$A283,FundingSource_TI,AR$1)+SUMIFS(Amount_CS,Location_CS,$A283,Fundingsource_CS,AR$1)+SUMIFS(Amount_ETL,Location_ETL,$A283,FundingSource_ETL,AR$1)+SUMIFS(Amount_Other,Location_Other,$A283,FundingSource_Other,AR$1)+SUMIFS('CSW Programs'!$J$4:$J$500,'CSW Programs'!$D$4:$D$500,'Location Totals'!$A283,'CSW Programs'!$I$4:$I$500,'School Mailing Address'!$Q$6)</f>
        <v>0</v>
      </c>
      <c r="AS283" s="33">
        <f ca="1">SUMIFS(Amount_TI,Location_TI,$A283,FundingSource_TI,AS$1)+SUMIFS(Amount_CS,Location_CS,$A283,Fundingsource_CS,AS$1)+SUMIFS(Amount_ETL,Location_ETL,$A283,FundingSource_ETL,AS$1)+SUMIFS(Amount_Other,Location_Other,$A283,FundingSource_Other,AS$1)+SUMIFS('CSW Programs'!$J$4:$J$500,'CSW Programs'!$D$4:$D$500,'Location Totals'!$A283,'CSW Programs'!$I$4:$I$500,'School Mailing Address'!$Q$7)</f>
        <v>0</v>
      </c>
      <c r="AT283" s="33">
        <f ca="1">SUMIFS(Amount_TI,Location_TI,$A283,FundingSource_TI,AT$1)+SUMIFS(Amount_CS,Location_CS,$A283,Fundingsource_CS,AT$1)+SUMIFS(Amount_ETL,Location_ETL,$A283,FundingSource_ETL,AT$1)+SUMIFS(Amount_Other,Location_Other,$A283,FundingSource_Other,AT$1)+SUMIFS('CSW Programs'!$J$4:$J$500,'CSW Programs'!$D$4:$D$500,'Location Totals'!$A283,'CSW Programs'!$I$4:$I$500,'Location Totals'!$AT$1)</f>
        <v>0</v>
      </c>
      <c r="AU283" s="33">
        <f ca="1">SUMIFS(Amount_TI,Location_TI,$A283,FundingSource_TI,AU$1)+SUMIFS(Amount_CS,Location_CS,$A283,Fundingsource_CS,AU$1)+SUMIFS(Amount_ETL,Location_ETL,$A283,FundingSource_ETL,AU$1)+SUMIFS(Amount_Other,Location_Other,$A283,FundingSource_Other,AU$1)+SUMIFS('CSW Programs'!$J$4:$J$500,'CSW Programs'!$D$4:$D$500,'Location Totals'!$A283,'CSW Programs'!$I$4:$I$500,'Location Totals'!$AU$1)</f>
        <v>0</v>
      </c>
      <c r="AV283" s="33">
        <f ca="1">SUMIFS(Amount_TI,Location_TI,$A283,FundingSource_TI,AV$1)+SUMIFS(Amount_CS,Location_CS,$A283,Fundingsource_CS,AV$1)+SUMIFS(Amount_ETL,Location_ETL,$A283,FundingSource_ETL,AV$1)+SUMIFS(Amount_Other,Location_Other,$A283,FundingSource_Other,AV$1)+SUMIFS('CSW Programs'!$J$4:$J$500,'CSW Programs'!$D$4:$D$500,'Location Totals'!$A283,'CSW Programs'!$I$4:$I$500,'Location Totals'!$AV$1)</f>
        <v>0</v>
      </c>
      <c r="AW283" s="33"/>
      <c r="BR283" s="32">
        <v>282</v>
      </c>
      <c r="BT283" s="32">
        <v>282</v>
      </c>
    </row>
    <row r="284" spans="1:72" hidden="1" x14ac:dyDescent="0.2">
      <c r="A284" s="17" t="e">
        <f ca="1">IF('Cover Page'!$C$17&lt;&gt;"YES",IF(HLOOKUP($BZ$1,'District Label'!A:GR,BR284,FALSE)="","",(HLOOKUP($BZ$1,'District Label'!A:GR,BR284,FALSE))),OFFSET('BOCES SELECT'!$CH$4:$CH$402,,,COUNTIF('BOCES SELECT'!E:E,"&gt;0")))</f>
        <v>#N/A</v>
      </c>
      <c r="B284" s="33">
        <f t="shared" ca="1" si="128"/>
        <v>0</v>
      </c>
      <c r="C284" s="33">
        <f t="shared" ca="1" si="129"/>
        <v>0</v>
      </c>
      <c r="D284" s="33">
        <f t="shared" ca="1" si="142"/>
        <v>0</v>
      </c>
      <c r="E284" s="33">
        <f t="shared" ca="1" si="142"/>
        <v>0</v>
      </c>
      <c r="F284" s="33">
        <f t="shared" ca="1" si="142"/>
        <v>0</v>
      </c>
      <c r="G284" s="33">
        <f t="shared" ca="1" si="142"/>
        <v>0</v>
      </c>
      <c r="H284" s="33">
        <f t="shared" ca="1" si="142"/>
        <v>0</v>
      </c>
      <c r="I284" s="33">
        <f t="shared" ca="1" si="142"/>
        <v>0</v>
      </c>
      <c r="J284" s="50">
        <f t="shared" ca="1" si="130"/>
        <v>0</v>
      </c>
      <c r="K284" s="33">
        <f t="shared" ca="1" si="134"/>
        <v>0</v>
      </c>
      <c r="L284" s="33">
        <f t="shared" ca="1" si="131"/>
        <v>0</v>
      </c>
      <c r="M284" s="33">
        <f t="shared" ca="1" si="135"/>
        <v>0</v>
      </c>
      <c r="N284" s="33">
        <f t="shared" ca="1" si="132"/>
        <v>0</v>
      </c>
      <c r="O284" s="33">
        <f t="shared" ca="1" si="133"/>
        <v>0</v>
      </c>
      <c r="P284" s="33">
        <f t="shared" ref="P284:S299" ca="1" si="143">SUMIFS(Amount_TI,Location_TI,$A284,Program_TI,P$1)+SUMIFS(Amount_CS,Location_CS,$A284,Program_CS,P$1)+SUMIFS(Amount_ETL,Location_ETL,$A284,Program_ETL,P$1)+SUMIFS(Amount_Other,Location_Other,$A284,Program_Other,P$1)</f>
        <v>0</v>
      </c>
      <c r="Q284" s="33">
        <f t="shared" ca="1" si="143"/>
        <v>0</v>
      </c>
      <c r="R284" s="33">
        <f t="shared" ca="1" si="143"/>
        <v>0</v>
      </c>
      <c r="S284" s="33">
        <f t="shared" ca="1" si="143"/>
        <v>0</v>
      </c>
      <c r="T284" s="33">
        <f t="shared" ca="1" si="137"/>
        <v>0</v>
      </c>
      <c r="U284" s="33">
        <f t="shared" ca="1" si="137"/>
        <v>0</v>
      </c>
      <c r="V284" s="33">
        <f t="shared" ca="1" si="137"/>
        <v>0</v>
      </c>
      <c r="W284" s="33">
        <f t="shared" ca="1" si="137"/>
        <v>0</v>
      </c>
      <c r="X284" s="33">
        <f t="shared" ca="1" si="137"/>
        <v>0</v>
      </c>
      <c r="Y284" s="33">
        <f t="shared" ca="1" si="137"/>
        <v>0</v>
      </c>
      <c r="Z284" s="33">
        <f t="shared" ca="1" si="137"/>
        <v>0</v>
      </c>
      <c r="AA284" s="33">
        <f t="shared" ca="1" si="137"/>
        <v>0</v>
      </c>
      <c r="AB284" s="33">
        <f t="shared" ca="1" si="137"/>
        <v>0</v>
      </c>
      <c r="AC284" s="33">
        <f t="shared" ca="1" si="137"/>
        <v>0</v>
      </c>
      <c r="AD284" s="33">
        <f t="shared" ca="1" si="137"/>
        <v>0</v>
      </c>
      <c r="AE284" s="33">
        <f t="shared" ref="AE284:AN299" ca="1" si="144">SUMIFS(Amount_TI,Location_TI,$A284,FundingSource_TI,AE$1)+SUMIFS(Amount_CS,Location_CS,$A284,Fundingsource_CS,AE$1)+SUMIFS(Amount_ETL,Location_ETL,$A284,FundingSource_ETL,AE$1)+SUMIFS(Amount_Other,Location_Other,$A284,FundingSource_Other,AE$1)</f>
        <v>0</v>
      </c>
      <c r="AF284" s="33">
        <f t="shared" ca="1" si="144"/>
        <v>0</v>
      </c>
      <c r="AG284" s="33">
        <f t="shared" ca="1" si="144"/>
        <v>0</v>
      </c>
      <c r="AH284" s="33">
        <f t="shared" ca="1" si="144"/>
        <v>0</v>
      </c>
      <c r="AI284" s="33">
        <f t="shared" ca="1" si="144"/>
        <v>0</v>
      </c>
      <c r="AJ284" s="33">
        <f t="shared" ca="1" si="144"/>
        <v>0</v>
      </c>
      <c r="AK284" s="33">
        <f t="shared" ca="1" si="144"/>
        <v>0</v>
      </c>
      <c r="AL284" s="33">
        <f t="shared" ca="1" si="144"/>
        <v>0</v>
      </c>
      <c r="AM284" s="33">
        <f t="shared" ca="1" si="144"/>
        <v>0</v>
      </c>
      <c r="AN284" s="33">
        <f t="shared" ca="1" si="144"/>
        <v>0</v>
      </c>
      <c r="AO284" s="33">
        <f t="shared" ref="AO284:AP299" ca="1" si="145">SUMIFS(Amount_TI,Location_TI,$A284,FundingSource_TI,AO$1)+SUMIFS(Amount_CS,Location_CS,$A284,Fundingsource_CS,AO$1)+SUMIFS(Amount_ETL,Location_ETL,$A284,FundingSource_ETL,AO$1)+SUMIFS(Amount_Other,Location_Other,$A284,FundingSource_Other,AO$1)</f>
        <v>0</v>
      </c>
      <c r="AP284" s="33">
        <f t="shared" ca="1" si="145"/>
        <v>0</v>
      </c>
      <c r="AQ284" s="33">
        <f ca="1">SUMIFS(Amount_TI,Location_TI,$A284,FundingSource_TI,AQ$1)+SUMIFS(Amount_CS,Location_CS,$A284,Fundingsource_CS,AQ$1)+SUMIFS(Amount_ETL,Location_ETL,$A284,FundingSource_ETL,AQ$1)+SUMIFS(Amount_Other,Location_Other,$A284,FundingSource_Other,AQ$1)+SUMIFS('CSW Programs'!$J$4:$J$500,'CSW Programs'!$D$4:$D$500,'Location Totals'!$A284,'CSW Programs'!$I$4:$I$500,'School Mailing Address'!$Q$5)</f>
        <v>0</v>
      </c>
      <c r="AR284" s="33">
        <f ca="1">SUMIFS(Amount_TI,Location_TI,$A284,FundingSource_TI,AR$1)+SUMIFS(Amount_CS,Location_CS,$A284,Fundingsource_CS,AR$1)+SUMIFS(Amount_ETL,Location_ETL,$A284,FundingSource_ETL,AR$1)+SUMIFS(Amount_Other,Location_Other,$A284,FundingSource_Other,AR$1)+SUMIFS('CSW Programs'!$J$4:$J$500,'CSW Programs'!$D$4:$D$500,'Location Totals'!$A284,'CSW Programs'!$I$4:$I$500,'School Mailing Address'!$Q$6)</f>
        <v>0</v>
      </c>
      <c r="AS284" s="33">
        <f ca="1">SUMIFS(Amount_TI,Location_TI,$A284,FundingSource_TI,AS$1)+SUMIFS(Amount_CS,Location_CS,$A284,Fundingsource_CS,AS$1)+SUMIFS(Amount_ETL,Location_ETL,$A284,FundingSource_ETL,AS$1)+SUMIFS(Amount_Other,Location_Other,$A284,FundingSource_Other,AS$1)+SUMIFS('CSW Programs'!$J$4:$J$500,'CSW Programs'!$D$4:$D$500,'Location Totals'!$A284,'CSW Programs'!$I$4:$I$500,'School Mailing Address'!$Q$7)</f>
        <v>0</v>
      </c>
      <c r="AT284" s="33">
        <f ca="1">SUMIFS(Amount_TI,Location_TI,$A284,FundingSource_TI,AT$1)+SUMIFS(Amount_CS,Location_CS,$A284,Fundingsource_CS,AT$1)+SUMIFS(Amount_ETL,Location_ETL,$A284,FundingSource_ETL,AT$1)+SUMIFS(Amount_Other,Location_Other,$A284,FundingSource_Other,AT$1)+SUMIFS('CSW Programs'!$J$4:$J$500,'CSW Programs'!$D$4:$D$500,'Location Totals'!$A284,'CSW Programs'!$I$4:$I$500,'Location Totals'!$AT$1)</f>
        <v>0</v>
      </c>
      <c r="AU284" s="33">
        <f ca="1">SUMIFS(Amount_TI,Location_TI,$A284,FundingSource_TI,AU$1)+SUMIFS(Amount_CS,Location_CS,$A284,Fundingsource_CS,AU$1)+SUMIFS(Amount_ETL,Location_ETL,$A284,FundingSource_ETL,AU$1)+SUMIFS(Amount_Other,Location_Other,$A284,FundingSource_Other,AU$1)+SUMIFS('CSW Programs'!$J$4:$J$500,'CSW Programs'!$D$4:$D$500,'Location Totals'!$A284,'CSW Programs'!$I$4:$I$500,'Location Totals'!$AU$1)</f>
        <v>0</v>
      </c>
      <c r="AV284" s="33">
        <f ca="1">SUMIFS(Amount_TI,Location_TI,$A284,FundingSource_TI,AV$1)+SUMIFS(Amount_CS,Location_CS,$A284,Fundingsource_CS,AV$1)+SUMIFS(Amount_ETL,Location_ETL,$A284,FundingSource_ETL,AV$1)+SUMIFS(Amount_Other,Location_Other,$A284,FundingSource_Other,AV$1)+SUMIFS('CSW Programs'!$J$4:$J$500,'CSW Programs'!$D$4:$D$500,'Location Totals'!$A284,'CSW Programs'!$I$4:$I$500,'Location Totals'!$AV$1)</f>
        <v>0</v>
      </c>
      <c r="AW284" s="33"/>
      <c r="BR284" s="32">
        <v>283</v>
      </c>
      <c r="BT284" s="32">
        <v>283</v>
      </c>
    </row>
    <row r="285" spans="1:72" hidden="1" x14ac:dyDescent="0.2">
      <c r="A285" s="17" t="e">
        <f ca="1">IF('Cover Page'!$C$17&lt;&gt;"YES",IF(HLOOKUP($BZ$1,'District Label'!A:GR,BR285,FALSE)="","",(HLOOKUP($BZ$1,'District Label'!A:GR,BR285,FALSE))),OFFSET('BOCES SELECT'!$CH$4:$CH$402,,,COUNTIF('BOCES SELECT'!E:E,"&gt;0")))</f>
        <v>#N/A</v>
      </c>
      <c r="B285" s="33">
        <f t="shared" ca="1" si="128"/>
        <v>0</v>
      </c>
      <c r="C285" s="33">
        <f t="shared" ca="1" si="129"/>
        <v>0</v>
      </c>
      <c r="D285" s="33">
        <f t="shared" ca="1" si="142"/>
        <v>0</v>
      </c>
      <c r="E285" s="33">
        <f t="shared" ca="1" si="142"/>
        <v>0</v>
      </c>
      <c r="F285" s="33">
        <f t="shared" ca="1" si="142"/>
        <v>0</v>
      </c>
      <c r="G285" s="33">
        <f t="shared" ca="1" si="142"/>
        <v>0</v>
      </c>
      <c r="H285" s="33">
        <f t="shared" ca="1" si="142"/>
        <v>0</v>
      </c>
      <c r="I285" s="33">
        <f t="shared" ca="1" si="142"/>
        <v>0</v>
      </c>
      <c r="J285" s="50">
        <f t="shared" ca="1" si="130"/>
        <v>0</v>
      </c>
      <c r="K285" s="33">
        <f t="shared" ca="1" si="134"/>
        <v>0</v>
      </c>
      <c r="L285" s="33">
        <f t="shared" ca="1" si="131"/>
        <v>0</v>
      </c>
      <c r="M285" s="33">
        <f t="shared" ca="1" si="135"/>
        <v>0</v>
      </c>
      <c r="N285" s="33">
        <f t="shared" ca="1" si="132"/>
        <v>0</v>
      </c>
      <c r="O285" s="33">
        <f t="shared" ca="1" si="133"/>
        <v>0</v>
      </c>
      <c r="P285" s="33">
        <f t="shared" ca="1" si="143"/>
        <v>0</v>
      </c>
      <c r="Q285" s="33">
        <f t="shared" ca="1" si="143"/>
        <v>0</v>
      </c>
      <c r="R285" s="33">
        <f t="shared" ca="1" si="143"/>
        <v>0</v>
      </c>
      <c r="S285" s="33">
        <f t="shared" ca="1" si="143"/>
        <v>0</v>
      </c>
      <c r="T285" s="33">
        <f t="shared" ca="1" si="137"/>
        <v>0</v>
      </c>
      <c r="U285" s="33">
        <f t="shared" ca="1" si="137"/>
        <v>0</v>
      </c>
      <c r="V285" s="33">
        <f t="shared" ca="1" si="137"/>
        <v>0</v>
      </c>
      <c r="W285" s="33">
        <f t="shared" ca="1" si="137"/>
        <v>0</v>
      </c>
      <c r="X285" s="33">
        <f t="shared" ca="1" si="137"/>
        <v>0</v>
      </c>
      <c r="Y285" s="33">
        <f t="shared" ca="1" si="137"/>
        <v>0</v>
      </c>
      <c r="Z285" s="33">
        <f t="shared" ca="1" si="137"/>
        <v>0</v>
      </c>
      <c r="AA285" s="33">
        <f t="shared" ca="1" si="137"/>
        <v>0</v>
      </c>
      <c r="AB285" s="33">
        <f t="shared" ca="1" si="137"/>
        <v>0</v>
      </c>
      <c r="AC285" s="33">
        <f t="shared" ca="1" si="137"/>
        <v>0</v>
      </c>
      <c r="AD285" s="33">
        <f t="shared" ca="1" si="137"/>
        <v>0</v>
      </c>
      <c r="AE285" s="33">
        <f t="shared" ca="1" si="144"/>
        <v>0</v>
      </c>
      <c r="AF285" s="33">
        <f t="shared" ca="1" si="144"/>
        <v>0</v>
      </c>
      <c r="AG285" s="33">
        <f t="shared" ca="1" si="144"/>
        <v>0</v>
      </c>
      <c r="AH285" s="33">
        <f t="shared" ca="1" si="144"/>
        <v>0</v>
      </c>
      <c r="AI285" s="33">
        <f t="shared" ca="1" si="144"/>
        <v>0</v>
      </c>
      <c r="AJ285" s="33">
        <f t="shared" ca="1" si="144"/>
        <v>0</v>
      </c>
      <c r="AK285" s="33">
        <f t="shared" ca="1" si="144"/>
        <v>0</v>
      </c>
      <c r="AL285" s="33">
        <f t="shared" ca="1" si="144"/>
        <v>0</v>
      </c>
      <c r="AM285" s="33">
        <f t="shared" ca="1" si="144"/>
        <v>0</v>
      </c>
      <c r="AN285" s="33">
        <f t="shared" ca="1" si="144"/>
        <v>0</v>
      </c>
      <c r="AO285" s="33">
        <f t="shared" ca="1" si="145"/>
        <v>0</v>
      </c>
      <c r="AP285" s="33">
        <f t="shared" ca="1" si="145"/>
        <v>0</v>
      </c>
      <c r="AQ285" s="33">
        <f ca="1">SUMIFS(Amount_TI,Location_TI,$A285,FundingSource_TI,AQ$1)+SUMIFS(Amount_CS,Location_CS,$A285,Fundingsource_CS,AQ$1)+SUMIFS(Amount_ETL,Location_ETL,$A285,FundingSource_ETL,AQ$1)+SUMIFS(Amount_Other,Location_Other,$A285,FundingSource_Other,AQ$1)+SUMIFS('CSW Programs'!$J$4:$J$500,'CSW Programs'!$D$4:$D$500,'Location Totals'!$A285,'CSW Programs'!$I$4:$I$500,'School Mailing Address'!$Q$5)</f>
        <v>0</v>
      </c>
      <c r="AR285" s="33">
        <f ca="1">SUMIFS(Amount_TI,Location_TI,$A285,FundingSource_TI,AR$1)+SUMIFS(Amount_CS,Location_CS,$A285,Fundingsource_CS,AR$1)+SUMIFS(Amount_ETL,Location_ETL,$A285,FundingSource_ETL,AR$1)+SUMIFS(Amount_Other,Location_Other,$A285,FundingSource_Other,AR$1)+SUMIFS('CSW Programs'!$J$4:$J$500,'CSW Programs'!$D$4:$D$500,'Location Totals'!$A285,'CSW Programs'!$I$4:$I$500,'School Mailing Address'!$Q$6)</f>
        <v>0</v>
      </c>
      <c r="AS285" s="33">
        <f ca="1">SUMIFS(Amount_TI,Location_TI,$A285,FundingSource_TI,AS$1)+SUMIFS(Amount_CS,Location_CS,$A285,Fundingsource_CS,AS$1)+SUMIFS(Amount_ETL,Location_ETL,$A285,FundingSource_ETL,AS$1)+SUMIFS(Amount_Other,Location_Other,$A285,FundingSource_Other,AS$1)+SUMIFS('CSW Programs'!$J$4:$J$500,'CSW Programs'!$D$4:$D$500,'Location Totals'!$A285,'CSW Programs'!$I$4:$I$500,'School Mailing Address'!$Q$7)</f>
        <v>0</v>
      </c>
      <c r="AT285" s="33">
        <f ca="1">SUMIFS(Amount_TI,Location_TI,$A285,FundingSource_TI,AT$1)+SUMIFS(Amount_CS,Location_CS,$A285,Fundingsource_CS,AT$1)+SUMIFS(Amount_ETL,Location_ETL,$A285,FundingSource_ETL,AT$1)+SUMIFS(Amount_Other,Location_Other,$A285,FundingSource_Other,AT$1)+SUMIFS('CSW Programs'!$J$4:$J$500,'CSW Programs'!$D$4:$D$500,'Location Totals'!$A285,'CSW Programs'!$I$4:$I$500,'Location Totals'!$AT$1)</f>
        <v>0</v>
      </c>
      <c r="AU285" s="33">
        <f ca="1">SUMIFS(Amount_TI,Location_TI,$A285,FundingSource_TI,AU$1)+SUMIFS(Amount_CS,Location_CS,$A285,Fundingsource_CS,AU$1)+SUMIFS(Amount_ETL,Location_ETL,$A285,FundingSource_ETL,AU$1)+SUMIFS(Amount_Other,Location_Other,$A285,FundingSource_Other,AU$1)+SUMIFS('CSW Programs'!$J$4:$J$500,'CSW Programs'!$D$4:$D$500,'Location Totals'!$A285,'CSW Programs'!$I$4:$I$500,'Location Totals'!$AU$1)</f>
        <v>0</v>
      </c>
      <c r="AV285" s="33">
        <f ca="1">SUMIFS(Amount_TI,Location_TI,$A285,FundingSource_TI,AV$1)+SUMIFS(Amount_CS,Location_CS,$A285,Fundingsource_CS,AV$1)+SUMIFS(Amount_ETL,Location_ETL,$A285,FundingSource_ETL,AV$1)+SUMIFS(Amount_Other,Location_Other,$A285,FundingSource_Other,AV$1)+SUMIFS('CSW Programs'!$J$4:$J$500,'CSW Programs'!$D$4:$D$500,'Location Totals'!$A285,'CSW Programs'!$I$4:$I$500,'Location Totals'!$AV$1)</f>
        <v>0</v>
      </c>
      <c r="AW285" s="33"/>
      <c r="BR285" s="32">
        <v>284</v>
      </c>
      <c r="BT285" s="32">
        <v>284</v>
      </c>
    </row>
    <row r="286" spans="1:72" hidden="1" x14ac:dyDescent="0.2">
      <c r="A286" s="17" t="e">
        <f ca="1">IF('Cover Page'!$C$17&lt;&gt;"YES",IF(HLOOKUP($BZ$1,'District Label'!A:GR,BR286,FALSE)="","",(HLOOKUP($BZ$1,'District Label'!A:GR,BR286,FALSE))),OFFSET('BOCES SELECT'!$CH$4:$CH$402,,,COUNTIF('BOCES SELECT'!E:E,"&gt;0")))</f>
        <v>#N/A</v>
      </c>
      <c r="B286" s="33">
        <f t="shared" ca="1" si="128"/>
        <v>0</v>
      </c>
      <c r="C286" s="33">
        <f t="shared" ca="1" si="129"/>
        <v>0</v>
      </c>
      <c r="D286" s="33">
        <f t="shared" ca="1" si="142"/>
        <v>0</v>
      </c>
      <c r="E286" s="33">
        <f t="shared" ca="1" si="142"/>
        <v>0</v>
      </c>
      <c r="F286" s="33">
        <f t="shared" ca="1" si="142"/>
        <v>0</v>
      </c>
      <c r="G286" s="33">
        <f t="shared" ca="1" si="142"/>
        <v>0</v>
      </c>
      <c r="H286" s="33">
        <f t="shared" ca="1" si="142"/>
        <v>0</v>
      </c>
      <c r="I286" s="33">
        <f t="shared" ca="1" si="142"/>
        <v>0</v>
      </c>
      <c r="J286" s="50">
        <f t="shared" ca="1" si="130"/>
        <v>0</v>
      </c>
      <c r="K286" s="33">
        <f t="shared" ca="1" si="134"/>
        <v>0</v>
      </c>
      <c r="L286" s="33">
        <f t="shared" ca="1" si="131"/>
        <v>0</v>
      </c>
      <c r="M286" s="33">
        <f t="shared" ca="1" si="135"/>
        <v>0</v>
      </c>
      <c r="N286" s="33">
        <f t="shared" ca="1" si="132"/>
        <v>0</v>
      </c>
      <c r="O286" s="33">
        <f t="shared" ca="1" si="133"/>
        <v>0</v>
      </c>
      <c r="P286" s="33">
        <f t="shared" ca="1" si="143"/>
        <v>0</v>
      </c>
      <c r="Q286" s="33">
        <f t="shared" ca="1" si="143"/>
        <v>0</v>
      </c>
      <c r="R286" s="33">
        <f t="shared" ca="1" si="143"/>
        <v>0</v>
      </c>
      <c r="S286" s="33">
        <f t="shared" ca="1" si="143"/>
        <v>0</v>
      </c>
      <c r="T286" s="33">
        <f t="shared" ca="1" si="137"/>
        <v>0</v>
      </c>
      <c r="U286" s="33">
        <f t="shared" ca="1" si="137"/>
        <v>0</v>
      </c>
      <c r="V286" s="33">
        <f t="shared" ca="1" si="137"/>
        <v>0</v>
      </c>
      <c r="W286" s="33">
        <f t="shared" ca="1" si="137"/>
        <v>0</v>
      </c>
      <c r="X286" s="33">
        <f t="shared" ca="1" si="137"/>
        <v>0</v>
      </c>
      <c r="Y286" s="33">
        <f t="shared" ca="1" si="137"/>
        <v>0</v>
      </c>
      <c r="Z286" s="33">
        <f t="shared" ca="1" si="137"/>
        <v>0</v>
      </c>
      <c r="AA286" s="33">
        <f t="shared" ca="1" si="137"/>
        <v>0</v>
      </c>
      <c r="AB286" s="33">
        <f t="shared" ca="1" si="137"/>
        <v>0</v>
      </c>
      <c r="AC286" s="33">
        <f t="shared" ca="1" si="137"/>
        <v>0</v>
      </c>
      <c r="AD286" s="33">
        <f t="shared" ca="1" si="137"/>
        <v>0</v>
      </c>
      <c r="AE286" s="33">
        <f t="shared" ca="1" si="144"/>
        <v>0</v>
      </c>
      <c r="AF286" s="33">
        <f t="shared" ca="1" si="144"/>
        <v>0</v>
      </c>
      <c r="AG286" s="33">
        <f t="shared" ca="1" si="144"/>
        <v>0</v>
      </c>
      <c r="AH286" s="33">
        <f t="shared" ca="1" si="144"/>
        <v>0</v>
      </c>
      <c r="AI286" s="33">
        <f t="shared" ca="1" si="144"/>
        <v>0</v>
      </c>
      <c r="AJ286" s="33">
        <f t="shared" ca="1" si="144"/>
        <v>0</v>
      </c>
      <c r="AK286" s="33">
        <f t="shared" ca="1" si="144"/>
        <v>0</v>
      </c>
      <c r="AL286" s="33">
        <f t="shared" ca="1" si="144"/>
        <v>0</v>
      </c>
      <c r="AM286" s="33">
        <f t="shared" ca="1" si="144"/>
        <v>0</v>
      </c>
      <c r="AN286" s="33">
        <f t="shared" ca="1" si="144"/>
        <v>0</v>
      </c>
      <c r="AO286" s="33">
        <f t="shared" ca="1" si="145"/>
        <v>0</v>
      </c>
      <c r="AP286" s="33">
        <f t="shared" ca="1" si="145"/>
        <v>0</v>
      </c>
      <c r="AQ286" s="33">
        <f ca="1">SUMIFS(Amount_TI,Location_TI,$A286,FundingSource_TI,AQ$1)+SUMIFS(Amount_CS,Location_CS,$A286,Fundingsource_CS,AQ$1)+SUMIFS(Amount_ETL,Location_ETL,$A286,FundingSource_ETL,AQ$1)+SUMIFS(Amount_Other,Location_Other,$A286,FundingSource_Other,AQ$1)+SUMIFS('CSW Programs'!$J$4:$J$500,'CSW Programs'!$D$4:$D$500,'Location Totals'!$A286,'CSW Programs'!$I$4:$I$500,'School Mailing Address'!$Q$5)</f>
        <v>0</v>
      </c>
      <c r="AR286" s="33">
        <f ca="1">SUMIFS(Amount_TI,Location_TI,$A286,FundingSource_TI,AR$1)+SUMIFS(Amount_CS,Location_CS,$A286,Fundingsource_CS,AR$1)+SUMIFS(Amount_ETL,Location_ETL,$A286,FundingSource_ETL,AR$1)+SUMIFS(Amount_Other,Location_Other,$A286,FundingSource_Other,AR$1)+SUMIFS('CSW Programs'!$J$4:$J$500,'CSW Programs'!$D$4:$D$500,'Location Totals'!$A286,'CSW Programs'!$I$4:$I$500,'School Mailing Address'!$Q$6)</f>
        <v>0</v>
      </c>
      <c r="AS286" s="33">
        <f ca="1">SUMIFS(Amount_TI,Location_TI,$A286,FundingSource_TI,AS$1)+SUMIFS(Amount_CS,Location_CS,$A286,Fundingsource_CS,AS$1)+SUMIFS(Amount_ETL,Location_ETL,$A286,FundingSource_ETL,AS$1)+SUMIFS(Amount_Other,Location_Other,$A286,FundingSource_Other,AS$1)+SUMIFS('CSW Programs'!$J$4:$J$500,'CSW Programs'!$D$4:$D$500,'Location Totals'!$A286,'CSW Programs'!$I$4:$I$500,'School Mailing Address'!$Q$7)</f>
        <v>0</v>
      </c>
      <c r="AT286" s="33">
        <f ca="1">SUMIFS(Amount_TI,Location_TI,$A286,FundingSource_TI,AT$1)+SUMIFS(Amount_CS,Location_CS,$A286,Fundingsource_CS,AT$1)+SUMIFS(Amount_ETL,Location_ETL,$A286,FundingSource_ETL,AT$1)+SUMIFS(Amount_Other,Location_Other,$A286,FundingSource_Other,AT$1)+SUMIFS('CSW Programs'!$J$4:$J$500,'CSW Programs'!$D$4:$D$500,'Location Totals'!$A286,'CSW Programs'!$I$4:$I$500,'Location Totals'!$AT$1)</f>
        <v>0</v>
      </c>
      <c r="AU286" s="33">
        <f ca="1">SUMIFS(Amount_TI,Location_TI,$A286,FundingSource_TI,AU$1)+SUMIFS(Amount_CS,Location_CS,$A286,Fundingsource_CS,AU$1)+SUMIFS(Amount_ETL,Location_ETL,$A286,FundingSource_ETL,AU$1)+SUMIFS(Amount_Other,Location_Other,$A286,FundingSource_Other,AU$1)+SUMIFS('CSW Programs'!$J$4:$J$500,'CSW Programs'!$D$4:$D$500,'Location Totals'!$A286,'CSW Programs'!$I$4:$I$500,'Location Totals'!$AU$1)</f>
        <v>0</v>
      </c>
      <c r="AV286" s="33">
        <f ca="1">SUMIFS(Amount_TI,Location_TI,$A286,FundingSource_TI,AV$1)+SUMIFS(Amount_CS,Location_CS,$A286,Fundingsource_CS,AV$1)+SUMIFS(Amount_ETL,Location_ETL,$A286,FundingSource_ETL,AV$1)+SUMIFS(Amount_Other,Location_Other,$A286,FundingSource_Other,AV$1)+SUMIFS('CSW Programs'!$J$4:$J$500,'CSW Programs'!$D$4:$D$500,'Location Totals'!$A286,'CSW Programs'!$I$4:$I$500,'Location Totals'!$AV$1)</f>
        <v>0</v>
      </c>
      <c r="AW286" s="33"/>
      <c r="BR286" s="32">
        <v>285</v>
      </c>
      <c r="BT286" s="32">
        <v>285</v>
      </c>
    </row>
    <row r="287" spans="1:72" hidden="1" x14ac:dyDescent="0.2">
      <c r="A287" s="17" t="e">
        <f ca="1">IF('Cover Page'!$C$17&lt;&gt;"YES",IF(HLOOKUP($BZ$1,'District Label'!A:GR,BR287,FALSE)="","",(HLOOKUP($BZ$1,'District Label'!A:GR,BR287,FALSE))),OFFSET('BOCES SELECT'!$CH$4:$CH$402,,,COUNTIF('BOCES SELECT'!E:E,"&gt;0")))</f>
        <v>#N/A</v>
      </c>
      <c r="B287" s="33">
        <f t="shared" ca="1" si="128"/>
        <v>0</v>
      </c>
      <c r="C287" s="33">
        <f t="shared" ca="1" si="129"/>
        <v>0</v>
      </c>
      <c r="D287" s="33">
        <f t="shared" ca="1" si="142"/>
        <v>0</v>
      </c>
      <c r="E287" s="33">
        <f t="shared" ca="1" si="142"/>
        <v>0</v>
      </c>
      <c r="F287" s="33">
        <f t="shared" ca="1" si="142"/>
        <v>0</v>
      </c>
      <c r="G287" s="33">
        <f t="shared" ca="1" si="142"/>
        <v>0</v>
      </c>
      <c r="H287" s="33">
        <f t="shared" ca="1" si="142"/>
        <v>0</v>
      </c>
      <c r="I287" s="33">
        <f t="shared" ca="1" si="142"/>
        <v>0</v>
      </c>
      <c r="J287" s="50">
        <f t="shared" ca="1" si="130"/>
        <v>0</v>
      </c>
      <c r="K287" s="33">
        <f t="shared" ca="1" si="134"/>
        <v>0</v>
      </c>
      <c r="L287" s="33">
        <f t="shared" ca="1" si="131"/>
        <v>0</v>
      </c>
      <c r="M287" s="33">
        <f t="shared" ca="1" si="135"/>
        <v>0</v>
      </c>
      <c r="N287" s="33">
        <f t="shared" ca="1" si="132"/>
        <v>0</v>
      </c>
      <c r="O287" s="33">
        <f t="shared" ca="1" si="133"/>
        <v>0</v>
      </c>
      <c r="P287" s="33">
        <f t="shared" ca="1" si="143"/>
        <v>0</v>
      </c>
      <c r="Q287" s="33">
        <f t="shared" ca="1" si="143"/>
        <v>0</v>
      </c>
      <c r="R287" s="33">
        <f t="shared" ca="1" si="143"/>
        <v>0</v>
      </c>
      <c r="S287" s="33">
        <f t="shared" ca="1" si="143"/>
        <v>0</v>
      </c>
      <c r="T287" s="33">
        <f t="shared" ca="1" si="137"/>
        <v>0</v>
      </c>
      <c r="U287" s="33">
        <f t="shared" ca="1" si="137"/>
        <v>0</v>
      </c>
      <c r="V287" s="33">
        <f t="shared" ca="1" si="137"/>
        <v>0</v>
      </c>
      <c r="W287" s="33">
        <f t="shared" ca="1" si="137"/>
        <v>0</v>
      </c>
      <c r="X287" s="33">
        <f t="shared" ca="1" si="137"/>
        <v>0</v>
      </c>
      <c r="Y287" s="33">
        <f t="shared" ca="1" si="137"/>
        <v>0</v>
      </c>
      <c r="Z287" s="33">
        <f t="shared" ca="1" si="137"/>
        <v>0</v>
      </c>
      <c r="AA287" s="33">
        <f t="shared" ca="1" si="137"/>
        <v>0</v>
      </c>
      <c r="AB287" s="33">
        <f t="shared" ref="AB287:AD302" ca="1" si="146">SUMIFS(Amount_TI,Location_TI,$A287,Object_TI,AB$1)+SUMIFS(Amount_CS,Location_CS,$A287,Object_CS,AB$1)+SUMIFS(Amount_ETL,Location_ETL,$A287,Object_ETL,AB$1)+SUMIFS(Amount_Other,Location_Other,$A287,Object_Other,AB$1)</f>
        <v>0</v>
      </c>
      <c r="AC287" s="33">
        <f t="shared" ca="1" si="146"/>
        <v>0</v>
      </c>
      <c r="AD287" s="33">
        <f t="shared" ca="1" si="146"/>
        <v>0</v>
      </c>
      <c r="AE287" s="33">
        <f t="shared" ca="1" si="144"/>
        <v>0</v>
      </c>
      <c r="AF287" s="33">
        <f t="shared" ca="1" si="144"/>
        <v>0</v>
      </c>
      <c r="AG287" s="33">
        <f t="shared" ca="1" si="144"/>
        <v>0</v>
      </c>
      <c r="AH287" s="33">
        <f t="shared" ca="1" si="144"/>
        <v>0</v>
      </c>
      <c r="AI287" s="33">
        <f t="shared" ca="1" si="144"/>
        <v>0</v>
      </c>
      <c r="AJ287" s="33">
        <f t="shared" ca="1" si="144"/>
        <v>0</v>
      </c>
      <c r="AK287" s="33">
        <f t="shared" ca="1" si="144"/>
        <v>0</v>
      </c>
      <c r="AL287" s="33">
        <f t="shared" ca="1" si="144"/>
        <v>0</v>
      </c>
      <c r="AM287" s="33">
        <f t="shared" ca="1" si="144"/>
        <v>0</v>
      </c>
      <c r="AN287" s="33">
        <f t="shared" ca="1" si="144"/>
        <v>0</v>
      </c>
      <c r="AO287" s="33">
        <f t="shared" ca="1" si="145"/>
        <v>0</v>
      </c>
      <c r="AP287" s="33">
        <f t="shared" ca="1" si="145"/>
        <v>0</v>
      </c>
      <c r="AQ287" s="33">
        <f ca="1">SUMIFS(Amount_TI,Location_TI,$A287,FundingSource_TI,AQ$1)+SUMIFS(Amount_CS,Location_CS,$A287,Fundingsource_CS,AQ$1)+SUMIFS(Amount_ETL,Location_ETL,$A287,FundingSource_ETL,AQ$1)+SUMIFS(Amount_Other,Location_Other,$A287,FundingSource_Other,AQ$1)+SUMIFS('CSW Programs'!$J$4:$J$500,'CSW Programs'!$D$4:$D$500,'Location Totals'!$A287,'CSW Programs'!$I$4:$I$500,'School Mailing Address'!$Q$5)</f>
        <v>0</v>
      </c>
      <c r="AR287" s="33">
        <f ca="1">SUMIFS(Amount_TI,Location_TI,$A287,FundingSource_TI,AR$1)+SUMIFS(Amount_CS,Location_CS,$A287,Fundingsource_CS,AR$1)+SUMIFS(Amount_ETL,Location_ETL,$A287,FundingSource_ETL,AR$1)+SUMIFS(Amount_Other,Location_Other,$A287,FundingSource_Other,AR$1)+SUMIFS('CSW Programs'!$J$4:$J$500,'CSW Programs'!$D$4:$D$500,'Location Totals'!$A287,'CSW Programs'!$I$4:$I$500,'School Mailing Address'!$Q$6)</f>
        <v>0</v>
      </c>
      <c r="AS287" s="33">
        <f ca="1">SUMIFS(Amount_TI,Location_TI,$A287,FundingSource_TI,AS$1)+SUMIFS(Amount_CS,Location_CS,$A287,Fundingsource_CS,AS$1)+SUMIFS(Amount_ETL,Location_ETL,$A287,FundingSource_ETL,AS$1)+SUMIFS(Amount_Other,Location_Other,$A287,FundingSource_Other,AS$1)+SUMIFS('CSW Programs'!$J$4:$J$500,'CSW Programs'!$D$4:$D$500,'Location Totals'!$A287,'CSW Programs'!$I$4:$I$500,'School Mailing Address'!$Q$7)</f>
        <v>0</v>
      </c>
      <c r="AT287" s="33">
        <f ca="1">SUMIFS(Amount_TI,Location_TI,$A287,FundingSource_TI,AT$1)+SUMIFS(Amount_CS,Location_CS,$A287,Fundingsource_CS,AT$1)+SUMIFS(Amount_ETL,Location_ETL,$A287,FundingSource_ETL,AT$1)+SUMIFS(Amount_Other,Location_Other,$A287,FundingSource_Other,AT$1)+SUMIFS('CSW Programs'!$J$4:$J$500,'CSW Programs'!$D$4:$D$500,'Location Totals'!$A287,'CSW Programs'!$I$4:$I$500,'Location Totals'!$AT$1)</f>
        <v>0</v>
      </c>
      <c r="AU287" s="33">
        <f ca="1">SUMIFS(Amount_TI,Location_TI,$A287,FundingSource_TI,AU$1)+SUMIFS(Amount_CS,Location_CS,$A287,Fundingsource_CS,AU$1)+SUMIFS(Amount_ETL,Location_ETL,$A287,FundingSource_ETL,AU$1)+SUMIFS(Amount_Other,Location_Other,$A287,FundingSource_Other,AU$1)+SUMIFS('CSW Programs'!$J$4:$J$500,'CSW Programs'!$D$4:$D$500,'Location Totals'!$A287,'CSW Programs'!$I$4:$I$500,'Location Totals'!$AU$1)</f>
        <v>0</v>
      </c>
      <c r="AV287" s="33">
        <f ca="1">SUMIFS(Amount_TI,Location_TI,$A287,FundingSource_TI,AV$1)+SUMIFS(Amount_CS,Location_CS,$A287,Fundingsource_CS,AV$1)+SUMIFS(Amount_ETL,Location_ETL,$A287,FundingSource_ETL,AV$1)+SUMIFS(Amount_Other,Location_Other,$A287,FundingSource_Other,AV$1)+SUMIFS('CSW Programs'!$J$4:$J$500,'CSW Programs'!$D$4:$D$500,'Location Totals'!$A287,'CSW Programs'!$I$4:$I$500,'Location Totals'!$AV$1)</f>
        <v>0</v>
      </c>
      <c r="AW287" s="33"/>
      <c r="BR287" s="32">
        <v>286</v>
      </c>
      <c r="BT287" s="32">
        <v>286</v>
      </c>
    </row>
    <row r="288" spans="1:72" hidden="1" x14ac:dyDescent="0.2">
      <c r="A288" s="17" t="e">
        <f ca="1">IF('Cover Page'!$C$17&lt;&gt;"YES",IF(HLOOKUP($BZ$1,'District Label'!A:GR,BR288,FALSE)="","",(HLOOKUP($BZ$1,'District Label'!A:GR,BR288,FALSE))),OFFSET('BOCES SELECT'!$CH$4:$CH$402,,,COUNTIF('BOCES SELECT'!E:E,"&gt;0")))</f>
        <v>#N/A</v>
      </c>
      <c r="B288" s="33">
        <f t="shared" ca="1" si="128"/>
        <v>0</v>
      </c>
      <c r="C288" s="33">
        <f t="shared" ca="1" si="129"/>
        <v>0</v>
      </c>
      <c r="D288" s="33">
        <f t="shared" ca="1" si="142"/>
        <v>0</v>
      </c>
      <c r="E288" s="33">
        <f t="shared" ca="1" si="142"/>
        <v>0</v>
      </c>
      <c r="F288" s="33">
        <f t="shared" ca="1" si="142"/>
        <v>0</v>
      </c>
      <c r="G288" s="33">
        <f t="shared" ca="1" si="142"/>
        <v>0</v>
      </c>
      <c r="H288" s="33">
        <f t="shared" ca="1" si="142"/>
        <v>0</v>
      </c>
      <c r="I288" s="33">
        <f t="shared" ca="1" si="142"/>
        <v>0</v>
      </c>
      <c r="J288" s="50">
        <f t="shared" ca="1" si="130"/>
        <v>0</v>
      </c>
      <c r="K288" s="33">
        <f t="shared" ca="1" si="134"/>
        <v>0</v>
      </c>
      <c r="L288" s="33">
        <f t="shared" ca="1" si="131"/>
        <v>0</v>
      </c>
      <c r="M288" s="33">
        <f t="shared" ca="1" si="135"/>
        <v>0</v>
      </c>
      <c r="N288" s="33">
        <f t="shared" ca="1" si="132"/>
        <v>0</v>
      </c>
      <c r="O288" s="33">
        <f t="shared" ca="1" si="133"/>
        <v>0</v>
      </c>
      <c r="P288" s="33">
        <f t="shared" ca="1" si="143"/>
        <v>0</v>
      </c>
      <c r="Q288" s="33">
        <f t="shared" ca="1" si="143"/>
        <v>0</v>
      </c>
      <c r="R288" s="33">
        <f t="shared" ca="1" si="143"/>
        <v>0</v>
      </c>
      <c r="S288" s="33">
        <f t="shared" ca="1" si="143"/>
        <v>0</v>
      </c>
      <c r="T288" s="33">
        <f t="shared" ref="T288:AD303" ca="1" si="147">SUMIFS(Amount_TI,Location_TI,$A288,Object_TI,T$1)+SUMIFS(Amount_CS,Location_CS,$A288,Object_CS,T$1)+SUMIFS(Amount_ETL,Location_ETL,$A288,Object_ETL,T$1)+SUMIFS(Amount_Other,Location_Other,$A288,Object_Other,T$1)</f>
        <v>0</v>
      </c>
      <c r="U288" s="33">
        <f t="shared" ca="1" si="147"/>
        <v>0</v>
      </c>
      <c r="V288" s="33">
        <f t="shared" ca="1" si="147"/>
        <v>0</v>
      </c>
      <c r="W288" s="33">
        <f t="shared" ca="1" si="147"/>
        <v>0</v>
      </c>
      <c r="X288" s="33">
        <f t="shared" ca="1" si="147"/>
        <v>0</v>
      </c>
      <c r="Y288" s="33">
        <f t="shared" ca="1" si="147"/>
        <v>0</v>
      </c>
      <c r="Z288" s="33">
        <f t="shared" ca="1" si="147"/>
        <v>0</v>
      </c>
      <c r="AA288" s="33">
        <f t="shared" ca="1" si="147"/>
        <v>0</v>
      </c>
      <c r="AB288" s="33">
        <f t="shared" ca="1" si="146"/>
        <v>0</v>
      </c>
      <c r="AC288" s="33">
        <f t="shared" ca="1" si="146"/>
        <v>0</v>
      </c>
      <c r="AD288" s="33">
        <f t="shared" ca="1" si="146"/>
        <v>0</v>
      </c>
      <c r="AE288" s="33">
        <f t="shared" ca="1" si="144"/>
        <v>0</v>
      </c>
      <c r="AF288" s="33">
        <f t="shared" ca="1" si="144"/>
        <v>0</v>
      </c>
      <c r="AG288" s="33">
        <f t="shared" ca="1" si="144"/>
        <v>0</v>
      </c>
      <c r="AH288" s="33">
        <f t="shared" ca="1" si="144"/>
        <v>0</v>
      </c>
      <c r="AI288" s="33">
        <f t="shared" ca="1" si="144"/>
        <v>0</v>
      </c>
      <c r="AJ288" s="33">
        <f t="shared" ca="1" si="144"/>
        <v>0</v>
      </c>
      <c r="AK288" s="33">
        <f t="shared" ca="1" si="144"/>
        <v>0</v>
      </c>
      <c r="AL288" s="33">
        <f t="shared" ca="1" si="144"/>
        <v>0</v>
      </c>
      <c r="AM288" s="33">
        <f t="shared" ca="1" si="144"/>
        <v>0</v>
      </c>
      <c r="AN288" s="33">
        <f t="shared" ca="1" si="144"/>
        <v>0</v>
      </c>
      <c r="AO288" s="33">
        <f t="shared" ca="1" si="145"/>
        <v>0</v>
      </c>
      <c r="AP288" s="33">
        <f t="shared" ca="1" si="145"/>
        <v>0</v>
      </c>
      <c r="AQ288" s="33">
        <f ca="1">SUMIFS(Amount_TI,Location_TI,$A288,FundingSource_TI,AQ$1)+SUMIFS(Amount_CS,Location_CS,$A288,Fundingsource_CS,AQ$1)+SUMIFS(Amount_ETL,Location_ETL,$A288,FundingSource_ETL,AQ$1)+SUMIFS(Amount_Other,Location_Other,$A288,FundingSource_Other,AQ$1)+SUMIFS('CSW Programs'!$J$4:$J$500,'CSW Programs'!$D$4:$D$500,'Location Totals'!$A288,'CSW Programs'!$I$4:$I$500,'School Mailing Address'!$Q$5)</f>
        <v>0</v>
      </c>
      <c r="AR288" s="33">
        <f ca="1">SUMIFS(Amount_TI,Location_TI,$A288,FundingSource_TI,AR$1)+SUMIFS(Amount_CS,Location_CS,$A288,Fundingsource_CS,AR$1)+SUMIFS(Amount_ETL,Location_ETL,$A288,FundingSource_ETL,AR$1)+SUMIFS(Amount_Other,Location_Other,$A288,FundingSource_Other,AR$1)+SUMIFS('CSW Programs'!$J$4:$J$500,'CSW Programs'!$D$4:$D$500,'Location Totals'!$A288,'CSW Programs'!$I$4:$I$500,'School Mailing Address'!$Q$6)</f>
        <v>0</v>
      </c>
      <c r="AS288" s="33">
        <f ca="1">SUMIFS(Amount_TI,Location_TI,$A288,FundingSource_TI,AS$1)+SUMIFS(Amount_CS,Location_CS,$A288,Fundingsource_CS,AS$1)+SUMIFS(Amount_ETL,Location_ETL,$A288,FundingSource_ETL,AS$1)+SUMIFS(Amount_Other,Location_Other,$A288,FundingSource_Other,AS$1)+SUMIFS('CSW Programs'!$J$4:$J$500,'CSW Programs'!$D$4:$D$500,'Location Totals'!$A288,'CSW Programs'!$I$4:$I$500,'School Mailing Address'!$Q$7)</f>
        <v>0</v>
      </c>
      <c r="AT288" s="33">
        <f ca="1">SUMIFS(Amount_TI,Location_TI,$A288,FundingSource_TI,AT$1)+SUMIFS(Amount_CS,Location_CS,$A288,Fundingsource_CS,AT$1)+SUMIFS(Amount_ETL,Location_ETL,$A288,FundingSource_ETL,AT$1)+SUMIFS(Amount_Other,Location_Other,$A288,FundingSource_Other,AT$1)+SUMIFS('CSW Programs'!$J$4:$J$500,'CSW Programs'!$D$4:$D$500,'Location Totals'!$A288,'CSW Programs'!$I$4:$I$500,'Location Totals'!$AT$1)</f>
        <v>0</v>
      </c>
      <c r="AU288" s="33">
        <f ca="1">SUMIFS(Amount_TI,Location_TI,$A288,FundingSource_TI,AU$1)+SUMIFS(Amount_CS,Location_CS,$A288,Fundingsource_CS,AU$1)+SUMIFS(Amount_ETL,Location_ETL,$A288,FundingSource_ETL,AU$1)+SUMIFS(Amount_Other,Location_Other,$A288,FundingSource_Other,AU$1)+SUMIFS('CSW Programs'!$J$4:$J$500,'CSW Programs'!$D$4:$D$500,'Location Totals'!$A288,'CSW Programs'!$I$4:$I$500,'Location Totals'!$AU$1)</f>
        <v>0</v>
      </c>
      <c r="AV288" s="33">
        <f ca="1">SUMIFS(Amount_TI,Location_TI,$A288,FundingSource_TI,AV$1)+SUMIFS(Amount_CS,Location_CS,$A288,Fundingsource_CS,AV$1)+SUMIFS(Amount_ETL,Location_ETL,$A288,FundingSource_ETL,AV$1)+SUMIFS(Amount_Other,Location_Other,$A288,FundingSource_Other,AV$1)+SUMIFS('CSW Programs'!$J$4:$J$500,'CSW Programs'!$D$4:$D$500,'Location Totals'!$A288,'CSW Programs'!$I$4:$I$500,'Location Totals'!$AV$1)</f>
        <v>0</v>
      </c>
      <c r="AW288" s="33"/>
      <c r="BR288" s="32">
        <v>287</v>
      </c>
      <c r="BT288" s="32">
        <v>287</v>
      </c>
    </row>
    <row r="289" spans="1:72" hidden="1" x14ac:dyDescent="0.2">
      <c r="A289" s="17" t="e">
        <f ca="1">IF('Cover Page'!$C$17&lt;&gt;"YES",IF(HLOOKUP($BZ$1,'District Label'!A:GR,BR289,FALSE)="","",(HLOOKUP($BZ$1,'District Label'!A:GR,BR289,FALSE))),OFFSET('BOCES SELECT'!$CH$4:$CH$402,,,COUNTIF('BOCES SELECT'!E:E,"&gt;0")))</f>
        <v>#N/A</v>
      </c>
      <c r="B289" s="33">
        <f t="shared" ca="1" si="128"/>
        <v>0</v>
      </c>
      <c r="C289" s="33">
        <f t="shared" ca="1" si="129"/>
        <v>0</v>
      </c>
      <c r="D289" s="33">
        <f t="shared" ca="1" si="142"/>
        <v>0</v>
      </c>
      <c r="E289" s="33">
        <f t="shared" ca="1" si="142"/>
        <v>0</v>
      </c>
      <c r="F289" s="33">
        <f t="shared" ca="1" si="142"/>
        <v>0</v>
      </c>
      <c r="G289" s="33">
        <f t="shared" ca="1" si="142"/>
        <v>0</v>
      </c>
      <c r="H289" s="33">
        <f t="shared" ca="1" si="142"/>
        <v>0</v>
      </c>
      <c r="I289" s="33">
        <f t="shared" ca="1" si="142"/>
        <v>0</v>
      </c>
      <c r="J289" s="50">
        <f t="shared" ca="1" si="130"/>
        <v>0</v>
      </c>
      <c r="K289" s="33">
        <f t="shared" ca="1" si="134"/>
        <v>0</v>
      </c>
      <c r="L289" s="33">
        <f t="shared" ca="1" si="131"/>
        <v>0</v>
      </c>
      <c r="M289" s="33">
        <f t="shared" ca="1" si="135"/>
        <v>0</v>
      </c>
      <c r="N289" s="33">
        <f t="shared" ca="1" si="132"/>
        <v>0</v>
      </c>
      <c r="O289" s="33">
        <f t="shared" ca="1" si="133"/>
        <v>0</v>
      </c>
      <c r="P289" s="33">
        <f t="shared" ca="1" si="143"/>
        <v>0</v>
      </c>
      <c r="Q289" s="33">
        <f t="shared" ca="1" si="143"/>
        <v>0</v>
      </c>
      <c r="R289" s="33">
        <f t="shared" ca="1" si="143"/>
        <v>0</v>
      </c>
      <c r="S289" s="33">
        <f t="shared" ca="1" si="143"/>
        <v>0</v>
      </c>
      <c r="T289" s="33">
        <f t="shared" ca="1" si="147"/>
        <v>0</v>
      </c>
      <c r="U289" s="33">
        <f t="shared" ca="1" si="147"/>
        <v>0</v>
      </c>
      <c r="V289" s="33">
        <f t="shared" ca="1" si="147"/>
        <v>0</v>
      </c>
      <c r="W289" s="33">
        <f t="shared" ca="1" si="147"/>
        <v>0</v>
      </c>
      <c r="X289" s="33">
        <f t="shared" ca="1" si="147"/>
        <v>0</v>
      </c>
      <c r="Y289" s="33">
        <f t="shared" ca="1" si="147"/>
        <v>0</v>
      </c>
      <c r="Z289" s="33">
        <f t="shared" ca="1" si="147"/>
        <v>0</v>
      </c>
      <c r="AA289" s="33">
        <f t="shared" ca="1" si="147"/>
        <v>0</v>
      </c>
      <c r="AB289" s="33">
        <f t="shared" ca="1" si="146"/>
        <v>0</v>
      </c>
      <c r="AC289" s="33">
        <f t="shared" ca="1" si="146"/>
        <v>0</v>
      </c>
      <c r="AD289" s="33">
        <f t="shared" ca="1" si="146"/>
        <v>0</v>
      </c>
      <c r="AE289" s="33">
        <f t="shared" ca="1" si="144"/>
        <v>0</v>
      </c>
      <c r="AF289" s="33">
        <f t="shared" ca="1" si="144"/>
        <v>0</v>
      </c>
      <c r="AG289" s="33">
        <f t="shared" ca="1" si="144"/>
        <v>0</v>
      </c>
      <c r="AH289" s="33">
        <f t="shared" ca="1" si="144"/>
        <v>0</v>
      </c>
      <c r="AI289" s="33">
        <f t="shared" ca="1" si="144"/>
        <v>0</v>
      </c>
      <c r="AJ289" s="33">
        <f t="shared" ca="1" si="144"/>
        <v>0</v>
      </c>
      <c r="AK289" s="33">
        <f t="shared" ca="1" si="144"/>
        <v>0</v>
      </c>
      <c r="AL289" s="33">
        <f t="shared" ca="1" si="144"/>
        <v>0</v>
      </c>
      <c r="AM289" s="33">
        <f t="shared" ca="1" si="144"/>
        <v>0</v>
      </c>
      <c r="AN289" s="33">
        <f t="shared" ca="1" si="144"/>
        <v>0</v>
      </c>
      <c r="AO289" s="33">
        <f t="shared" ca="1" si="145"/>
        <v>0</v>
      </c>
      <c r="AP289" s="33">
        <f t="shared" ca="1" si="145"/>
        <v>0</v>
      </c>
      <c r="AQ289" s="33">
        <f ca="1">SUMIFS(Amount_TI,Location_TI,$A289,FundingSource_TI,AQ$1)+SUMIFS(Amount_CS,Location_CS,$A289,Fundingsource_CS,AQ$1)+SUMIFS(Amount_ETL,Location_ETL,$A289,FundingSource_ETL,AQ$1)+SUMIFS(Amount_Other,Location_Other,$A289,FundingSource_Other,AQ$1)+SUMIFS('CSW Programs'!$J$4:$J$500,'CSW Programs'!$D$4:$D$500,'Location Totals'!$A289,'CSW Programs'!$I$4:$I$500,'School Mailing Address'!$Q$5)</f>
        <v>0</v>
      </c>
      <c r="AR289" s="33">
        <f ca="1">SUMIFS(Amount_TI,Location_TI,$A289,FundingSource_TI,AR$1)+SUMIFS(Amount_CS,Location_CS,$A289,Fundingsource_CS,AR$1)+SUMIFS(Amount_ETL,Location_ETL,$A289,FundingSource_ETL,AR$1)+SUMIFS(Amount_Other,Location_Other,$A289,FundingSource_Other,AR$1)+SUMIFS('CSW Programs'!$J$4:$J$500,'CSW Programs'!$D$4:$D$500,'Location Totals'!$A289,'CSW Programs'!$I$4:$I$500,'School Mailing Address'!$Q$6)</f>
        <v>0</v>
      </c>
      <c r="AS289" s="33">
        <f ca="1">SUMIFS(Amount_TI,Location_TI,$A289,FundingSource_TI,AS$1)+SUMIFS(Amount_CS,Location_CS,$A289,Fundingsource_CS,AS$1)+SUMIFS(Amount_ETL,Location_ETL,$A289,FundingSource_ETL,AS$1)+SUMIFS(Amount_Other,Location_Other,$A289,FundingSource_Other,AS$1)+SUMIFS('CSW Programs'!$J$4:$J$500,'CSW Programs'!$D$4:$D$500,'Location Totals'!$A289,'CSW Programs'!$I$4:$I$500,'School Mailing Address'!$Q$7)</f>
        <v>0</v>
      </c>
      <c r="AT289" s="33">
        <f ca="1">SUMIFS(Amount_TI,Location_TI,$A289,FundingSource_TI,AT$1)+SUMIFS(Amount_CS,Location_CS,$A289,Fundingsource_CS,AT$1)+SUMIFS(Amount_ETL,Location_ETL,$A289,FundingSource_ETL,AT$1)+SUMIFS(Amount_Other,Location_Other,$A289,FundingSource_Other,AT$1)+SUMIFS('CSW Programs'!$J$4:$J$500,'CSW Programs'!$D$4:$D$500,'Location Totals'!$A289,'CSW Programs'!$I$4:$I$500,'Location Totals'!$AT$1)</f>
        <v>0</v>
      </c>
      <c r="AU289" s="33">
        <f ca="1">SUMIFS(Amount_TI,Location_TI,$A289,FundingSource_TI,AU$1)+SUMIFS(Amount_CS,Location_CS,$A289,Fundingsource_CS,AU$1)+SUMIFS(Amount_ETL,Location_ETL,$A289,FundingSource_ETL,AU$1)+SUMIFS(Amount_Other,Location_Other,$A289,FundingSource_Other,AU$1)+SUMIFS('CSW Programs'!$J$4:$J$500,'CSW Programs'!$D$4:$D$500,'Location Totals'!$A289,'CSW Programs'!$I$4:$I$500,'Location Totals'!$AU$1)</f>
        <v>0</v>
      </c>
      <c r="AV289" s="33">
        <f ca="1">SUMIFS(Amount_TI,Location_TI,$A289,FundingSource_TI,AV$1)+SUMIFS(Amount_CS,Location_CS,$A289,Fundingsource_CS,AV$1)+SUMIFS(Amount_ETL,Location_ETL,$A289,FundingSource_ETL,AV$1)+SUMIFS(Amount_Other,Location_Other,$A289,FundingSource_Other,AV$1)+SUMIFS('CSW Programs'!$J$4:$J$500,'CSW Programs'!$D$4:$D$500,'Location Totals'!$A289,'CSW Programs'!$I$4:$I$500,'Location Totals'!$AV$1)</f>
        <v>0</v>
      </c>
      <c r="AW289" s="33"/>
      <c r="BR289" s="32">
        <v>288</v>
      </c>
      <c r="BT289" s="32">
        <v>288</v>
      </c>
    </row>
    <row r="290" spans="1:72" hidden="1" x14ac:dyDescent="0.2">
      <c r="A290" s="17" t="e">
        <f ca="1">IF('Cover Page'!$C$17&lt;&gt;"YES",IF(HLOOKUP($BZ$1,'District Label'!A:GR,BR290,FALSE)="","",(HLOOKUP($BZ$1,'District Label'!A:GR,BR290,FALSE))),OFFSET('BOCES SELECT'!$CH$4:$CH$402,,,COUNTIF('BOCES SELECT'!E:E,"&gt;0")))</f>
        <v>#N/A</v>
      </c>
      <c r="B290" s="33">
        <f t="shared" ca="1" si="128"/>
        <v>0</v>
      </c>
      <c r="C290" s="33">
        <f t="shared" ca="1" si="129"/>
        <v>0</v>
      </c>
      <c r="D290" s="33">
        <f t="shared" ca="1" si="142"/>
        <v>0</v>
      </c>
      <c r="E290" s="33">
        <f t="shared" ca="1" si="142"/>
        <v>0</v>
      </c>
      <c r="F290" s="33">
        <f t="shared" ca="1" si="142"/>
        <v>0</v>
      </c>
      <c r="G290" s="33">
        <f t="shared" ca="1" si="142"/>
        <v>0</v>
      </c>
      <c r="H290" s="33">
        <f t="shared" ca="1" si="142"/>
        <v>0</v>
      </c>
      <c r="I290" s="33">
        <f t="shared" ca="1" si="142"/>
        <v>0</v>
      </c>
      <c r="J290" s="50">
        <f t="shared" ca="1" si="130"/>
        <v>0</v>
      </c>
      <c r="K290" s="33">
        <f t="shared" ca="1" si="134"/>
        <v>0</v>
      </c>
      <c r="L290" s="33">
        <f t="shared" ca="1" si="131"/>
        <v>0</v>
      </c>
      <c r="M290" s="33">
        <f t="shared" ca="1" si="135"/>
        <v>0</v>
      </c>
      <c r="N290" s="33">
        <f t="shared" ca="1" si="132"/>
        <v>0</v>
      </c>
      <c r="O290" s="33">
        <f t="shared" ca="1" si="133"/>
        <v>0</v>
      </c>
      <c r="P290" s="33">
        <f t="shared" ca="1" si="143"/>
        <v>0</v>
      </c>
      <c r="Q290" s="33">
        <f t="shared" ca="1" si="143"/>
        <v>0</v>
      </c>
      <c r="R290" s="33">
        <f t="shared" ca="1" si="143"/>
        <v>0</v>
      </c>
      <c r="S290" s="33">
        <f t="shared" ca="1" si="143"/>
        <v>0</v>
      </c>
      <c r="T290" s="33">
        <f t="shared" ca="1" si="147"/>
        <v>0</v>
      </c>
      <c r="U290" s="33">
        <f t="shared" ca="1" si="147"/>
        <v>0</v>
      </c>
      <c r="V290" s="33">
        <f t="shared" ca="1" si="147"/>
        <v>0</v>
      </c>
      <c r="W290" s="33">
        <f t="shared" ca="1" si="147"/>
        <v>0</v>
      </c>
      <c r="X290" s="33">
        <f t="shared" ca="1" si="147"/>
        <v>0</v>
      </c>
      <c r="Y290" s="33">
        <f t="shared" ca="1" si="147"/>
        <v>0</v>
      </c>
      <c r="Z290" s="33">
        <f t="shared" ca="1" si="147"/>
        <v>0</v>
      </c>
      <c r="AA290" s="33">
        <f t="shared" ca="1" si="147"/>
        <v>0</v>
      </c>
      <c r="AB290" s="33">
        <f t="shared" ca="1" si="146"/>
        <v>0</v>
      </c>
      <c r="AC290" s="33">
        <f t="shared" ca="1" si="146"/>
        <v>0</v>
      </c>
      <c r="AD290" s="33">
        <f t="shared" ca="1" si="146"/>
        <v>0</v>
      </c>
      <c r="AE290" s="33">
        <f t="shared" ca="1" si="144"/>
        <v>0</v>
      </c>
      <c r="AF290" s="33">
        <f t="shared" ca="1" si="144"/>
        <v>0</v>
      </c>
      <c r="AG290" s="33">
        <f t="shared" ca="1" si="144"/>
        <v>0</v>
      </c>
      <c r="AH290" s="33">
        <f t="shared" ca="1" si="144"/>
        <v>0</v>
      </c>
      <c r="AI290" s="33">
        <f t="shared" ca="1" si="144"/>
        <v>0</v>
      </c>
      <c r="AJ290" s="33">
        <f t="shared" ca="1" si="144"/>
        <v>0</v>
      </c>
      <c r="AK290" s="33">
        <f t="shared" ca="1" si="144"/>
        <v>0</v>
      </c>
      <c r="AL290" s="33">
        <f t="shared" ca="1" si="144"/>
        <v>0</v>
      </c>
      <c r="AM290" s="33">
        <f t="shared" ca="1" si="144"/>
        <v>0</v>
      </c>
      <c r="AN290" s="33">
        <f t="shared" ca="1" si="144"/>
        <v>0</v>
      </c>
      <c r="AO290" s="33">
        <f t="shared" ca="1" si="145"/>
        <v>0</v>
      </c>
      <c r="AP290" s="33">
        <f t="shared" ca="1" si="145"/>
        <v>0</v>
      </c>
      <c r="AQ290" s="33">
        <f ca="1">SUMIFS(Amount_TI,Location_TI,$A290,FundingSource_TI,AQ$1)+SUMIFS(Amount_CS,Location_CS,$A290,Fundingsource_CS,AQ$1)+SUMIFS(Amount_ETL,Location_ETL,$A290,FundingSource_ETL,AQ$1)+SUMIFS(Amount_Other,Location_Other,$A290,FundingSource_Other,AQ$1)+SUMIFS('CSW Programs'!$J$4:$J$500,'CSW Programs'!$D$4:$D$500,'Location Totals'!$A290,'CSW Programs'!$I$4:$I$500,'School Mailing Address'!$Q$5)</f>
        <v>0</v>
      </c>
      <c r="AR290" s="33">
        <f ca="1">SUMIFS(Amount_TI,Location_TI,$A290,FundingSource_TI,AR$1)+SUMIFS(Amount_CS,Location_CS,$A290,Fundingsource_CS,AR$1)+SUMIFS(Amount_ETL,Location_ETL,$A290,FundingSource_ETL,AR$1)+SUMIFS(Amount_Other,Location_Other,$A290,FundingSource_Other,AR$1)+SUMIFS('CSW Programs'!$J$4:$J$500,'CSW Programs'!$D$4:$D$500,'Location Totals'!$A290,'CSW Programs'!$I$4:$I$500,'School Mailing Address'!$Q$6)</f>
        <v>0</v>
      </c>
      <c r="AS290" s="33">
        <f ca="1">SUMIFS(Amount_TI,Location_TI,$A290,FundingSource_TI,AS$1)+SUMIFS(Amount_CS,Location_CS,$A290,Fundingsource_CS,AS$1)+SUMIFS(Amount_ETL,Location_ETL,$A290,FundingSource_ETL,AS$1)+SUMIFS(Amount_Other,Location_Other,$A290,FundingSource_Other,AS$1)+SUMIFS('CSW Programs'!$J$4:$J$500,'CSW Programs'!$D$4:$D$500,'Location Totals'!$A290,'CSW Programs'!$I$4:$I$500,'School Mailing Address'!$Q$7)</f>
        <v>0</v>
      </c>
      <c r="AT290" s="33">
        <f ca="1">SUMIFS(Amount_TI,Location_TI,$A290,FundingSource_TI,AT$1)+SUMIFS(Amount_CS,Location_CS,$A290,Fundingsource_CS,AT$1)+SUMIFS(Amount_ETL,Location_ETL,$A290,FundingSource_ETL,AT$1)+SUMIFS(Amount_Other,Location_Other,$A290,FundingSource_Other,AT$1)+SUMIFS('CSW Programs'!$J$4:$J$500,'CSW Programs'!$D$4:$D$500,'Location Totals'!$A290,'CSW Programs'!$I$4:$I$500,'Location Totals'!$AT$1)</f>
        <v>0</v>
      </c>
      <c r="AU290" s="33">
        <f ca="1">SUMIFS(Amount_TI,Location_TI,$A290,FundingSource_TI,AU$1)+SUMIFS(Amount_CS,Location_CS,$A290,Fundingsource_CS,AU$1)+SUMIFS(Amount_ETL,Location_ETL,$A290,FundingSource_ETL,AU$1)+SUMIFS(Amount_Other,Location_Other,$A290,FundingSource_Other,AU$1)+SUMIFS('CSW Programs'!$J$4:$J$500,'CSW Programs'!$D$4:$D$500,'Location Totals'!$A290,'CSW Programs'!$I$4:$I$500,'Location Totals'!$AU$1)</f>
        <v>0</v>
      </c>
      <c r="AV290" s="33">
        <f ca="1">SUMIFS(Amount_TI,Location_TI,$A290,FundingSource_TI,AV$1)+SUMIFS(Amount_CS,Location_CS,$A290,Fundingsource_CS,AV$1)+SUMIFS(Amount_ETL,Location_ETL,$A290,FundingSource_ETL,AV$1)+SUMIFS(Amount_Other,Location_Other,$A290,FundingSource_Other,AV$1)+SUMIFS('CSW Programs'!$J$4:$J$500,'CSW Programs'!$D$4:$D$500,'Location Totals'!$A290,'CSW Programs'!$I$4:$I$500,'Location Totals'!$AV$1)</f>
        <v>0</v>
      </c>
      <c r="AW290" s="33"/>
      <c r="BR290" s="32">
        <v>289</v>
      </c>
      <c r="BT290" s="32">
        <v>289</v>
      </c>
    </row>
    <row r="291" spans="1:72" hidden="1" x14ac:dyDescent="0.2">
      <c r="A291" s="17" t="e">
        <f ca="1">IF('Cover Page'!$C$17&lt;&gt;"YES",IF(HLOOKUP($BZ$1,'District Label'!A:GR,BR291,FALSE)="","",(HLOOKUP($BZ$1,'District Label'!A:GR,BR291,FALSE))),OFFSET('BOCES SELECT'!$CH$4:$CH$402,,,COUNTIF('BOCES SELECT'!E:E,"&gt;0")))</f>
        <v>#N/A</v>
      </c>
      <c r="B291" s="33">
        <f t="shared" ca="1" si="128"/>
        <v>0</v>
      </c>
      <c r="C291" s="33">
        <f t="shared" ca="1" si="129"/>
        <v>0</v>
      </c>
      <c r="D291" s="33">
        <f t="shared" ca="1" si="142"/>
        <v>0</v>
      </c>
      <c r="E291" s="33">
        <f t="shared" ca="1" si="142"/>
        <v>0</v>
      </c>
      <c r="F291" s="33">
        <f t="shared" ca="1" si="142"/>
        <v>0</v>
      </c>
      <c r="G291" s="33">
        <f t="shared" ca="1" si="142"/>
        <v>0</v>
      </c>
      <c r="H291" s="33">
        <f t="shared" ca="1" si="142"/>
        <v>0</v>
      </c>
      <c r="I291" s="33">
        <f t="shared" ca="1" si="142"/>
        <v>0</v>
      </c>
      <c r="J291" s="50">
        <f t="shared" ca="1" si="130"/>
        <v>0</v>
      </c>
      <c r="K291" s="33">
        <f t="shared" ca="1" si="134"/>
        <v>0</v>
      </c>
      <c r="L291" s="33">
        <f t="shared" ca="1" si="131"/>
        <v>0</v>
      </c>
      <c r="M291" s="33">
        <f t="shared" ca="1" si="135"/>
        <v>0</v>
      </c>
      <c r="N291" s="33">
        <f t="shared" ca="1" si="132"/>
        <v>0</v>
      </c>
      <c r="O291" s="33">
        <f t="shared" ca="1" si="133"/>
        <v>0</v>
      </c>
      <c r="P291" s="33">
        <f t="shared" ca="1" si="143"/>
        <v>0</v>
      </c>
      <c r="Q291" s="33">
        <f t="shared" ca="1" si="143"/>
        <v>0</v>
      </c>
      <c r="R291" s="33">
        <f t="shared" ca="1" si="143"/>
        <v>0</v>
      </c>
      <c r="S291" s="33">
        <f t="shared" ca="1" si="143"/>
        <v>0</v>
      </c>
      <c r="T291" s="33">
        <f t="shared" ca="1" si="147"/>
        <v>0</v>
      </c>
      <c r="U291" s="33">
        <f t="shared" ca="1" si="147"/>
        <v>0</v>
      </c>
      <c r="V291" s="33">
        <f t="shared" ca="1" si="147"/>
        <v>0</v>
      </c>
      <c r="W291" s="33">
        <f t="shared" ca="1" si="147"/>
        <v>0</v>
      </c>
      <c r="X291" s="33">
        <f t="shared" ca="1" si="147"/>
        <v>0</v>
      </c>
      <c r="Y291" s="33">
        <f t="shared" ca="1" si="147"/>
        <v>0</v>
      </c>
      <c r="Z291" s="33">
        <f t="shared" ca="1" si="147"/>
        <v>0</v>
      </c>
      <c r="AA291" s="33">
        <f t="shared" ca="1" si="147"/>
        <v>0</v>
      </c>
      <c r="AB291" s="33">
        <f t="shared" ca="1" si="146"/>
        <v>0</v>
      </c>
      <c r="AC291" s="33">
        <f t="shared" ca="1" si="146"/>
        <v>0</v>
      </c>
      <c r="AD291" s="33">
        <f t="shared" ca="1" si="146"/>
        <v>0</v>
      </c>
      <c r="AE291" s="33">
        <f t="shared" ca="1" si="144"/>
        <v>0</v>
      </c>
      <c r="AF291" s="33">
        <f t="shared" ca="1" si="144"/>
        <v>0</v>
      </c>
      <c r="AG291" s="33">
        <f t="shared" ca="1" si="144"/>
        <v>0</v>
      </c>
      <c r="AH291" s="33">
        <f t="shared" ca="1" si="144"/>
        <v>0</v>
      </c>
      <c r="AI291" s="33">
        <f t="shared" ca="1" si="144"/>
        <v>0</v>
      </c>
      <c r="AJ291" s="33">
        <f t="shared" ca="1" si="144"/>
        <v>0</v>
      </c>
      <c r="AK291" s="33">
        <f t="shared" ca="1" si="144"/>
        <v>0</v>
      </c>
      <c r="AL291" s="33">
        <f t="shared" ca="1" si="144"/>
        <v>0</v>
      </c>
      <c r="AM291" s="33">
        <f t="shared" ca="1" si="144"/>
        <v>0</v>
      </c>
      <c r="AN291" s="33">
        <f t="shared" ca="1" si="144"/>
        <v>0</v>
      </c>
      <c r="AO291" s="33">
        <f t="shared" ca="1" si="145"/>
        <v>0</v>
      </c>
      <c r="AP291" s="33">
        <f t="shared" ca="1" si="145"/>
        <v>0</v>
      </c>
      <c r="AQ291" s="33">
        <f ca="1">SUMIFS(Amount_TI,Location_TI,$A291,FundingSource_TI,AQ$1)+SUMIFS(Amount_CS,Location_CS,$A291,Fundingsource_CS,AQ$1)+SUMIFS(Amount_ETL,Location_ETL,$A291,FundingSource_ETL,AQ$1)+SUMIFS(Amount_Other,Location_Other,$A291,FundingSource_Other,AQ$1)+SUMIFS('CSW Programs'!$J$4:$J$500,'CSW Programs'!$D$4:$D$500,'Location Totals'!$A291,'CSW Programs'!$I$4:$I$500,'School Mailing Address'!$Q$5)</f>
        <v>0</v>
      </c>
      <c r="AR291" s="33">
        <f ca="1">SUMIFS(Amount_TI,Location_TI,$A291,FundingSource_TI,AR$1)+SUMIFS(Amount_CS,Location_CS,$A291,Fundingsource_CS,AR$1)+SUMIFS(Amount_ETL,Location_ETL,$A291,FundingSource_ETL,AR$1)+SUMIFS(Amount_Other,Location_Other,$A291,FundingSource_Other,AR$1)+SUMIFS('CSW Programs'!$J$4:$J$500,'CSW Programs'!$D$4:$D$500,'Location Totals'!$A291,'CSW Programs'!$I$4:$I$500,'School Mailing Address'!$Q$6)</f>
        <v>0</v>
      </c>
      <c r="AS291" s="33">
        <f ca="1">SUMIFS(Amount_TI,Location_TI,$A291,FundingSource_TI,AS$1)+SUMIFS(Amount_CS,Location_CS,$A291,Fundingsource_CS,AS$1)+SUMIFS(Amount_ETL,Location_ETL,$A291,FundingSource_ETL,AS$1)+SUMIFS(Amount_Other,Location_Other,$A291,FundingSource_Other,AS$1)+SUMIFS('CSW Programs'!$J$4:$J$500,'CSW Programs'!$D$4:$D$500,'Location Totals'!$A291,'CSW Programs'!$I$4:$I$500,'School Mailing Address'!$Q$7)</f>
        <v>0</v>
      </c>
      <c r="AT291" s="33">
        <f ca="1">SUMIFS(Amount_TI,Location_TI,$A291,FundingSource_TI,AT$1)+SUMIFS(Amount_CS,Location_CS,$A291,Fundingsource_CS,AT$1)+SUMIFS(Amount_ETL,Location_ETL,$A291,FundingSource_ETL,AT$1)+SUMIFS(Amount_Other,Location_Other,$A291,FundingSource_Other,AT$1)+SUMIFS('CSW Programs'!$J$4:$J$500,'CSW Programs'!$D$4:$D$500,'Location Totals'!$A291,'CSW Programs'!$I$4:$I$500,'Location Totals'!$AT$1)</f>
        <v>0</v>
      </c>
      <c r="AU291" s="33">
        <f ca="1">SUMIFS(Amount_TI,Location_TI,$A291,FundingSource_TI,AU$1)+SUMIFS(Amount_CS,Location_CS,$A291,Fundingsource_CS,AU$1)+SUMIFS(Amount_ETL,Location_ETL,$A291,FundingSource_ETL,AU$1)+SUMIFS(Amount_Other,Location_Other,$A291,FundingSource_Other,AU$1)+SUMIFS('CSW Programs'!$J$4:$J$500,'CSW Programs'!$D$4:$D$500,'Location Totals'!$A291,'CSW Programs'!$I$4:$I$500,'Location Totals'!$AU$1)</f>
        <v>0</v>
      </c>
      <c r="AV291" s="33">
        <f ca="1">SUMIFS(Amount_TI,Location_TI,$A291,FundingSource_TI,AV$1)+SUMIFS(Amount_CS,Location_CS,$A291,Fundingsource_CS,AV$1)+SUMIFS(Amount_ETL,Location_ETL,$A291,FundingSource_ETL,AV$1)+SUMIFS(Amount_Other,Location_Other,$A291,FundingSource_Other,AV$1)+SUMIFS('CSW Programs'!$J$4:$J$500,'CSW Programs'!$D$4:$D$500,'Location Totals'!$A291,'CSW Programs'!$I$4:$I$500,'Location Totals'!$AV$1)</f>
        <v>0</v>
      </c>
      <c r="AW291" s="33"/>
      <c r="BR291" s="32">
        <v>290</v>
      </c>
      <c r="BT291" s="32">
        <v>290</v>
      </c>
    </row>
    <row r="292" spans="1:72" hidden="1" x14ac:dyDescent="0.2">
      <c r="A292" s="17" t="e">
        <f ca="1">IF('Cover Page'!$C$17&lt;&gt;"YES",IF(HLOOKUP($BZ$1,'District Label'!A:GR,BR292,FALSE)="","",(HLOOKUP($BZ$1,'District Label'!A:GR,BR292,FALSE))),OFFSET('BOCES SELECT'!$CH$4:$CH$402,,,COUNTIF('BOCES SELECT'!E:E,"&gt;0")))</f>
        <v>#N/A</v>
      </c>
      <c r="B292" s="33">
        <f t="shared" ca="1" si="128"/>
        <v>0</v>
      </c>
      <c r="C292" s="33">
        <f t="shared" ca="1" si="129"/>
        <v>0</v>
      </c>
      <c r="D292" s="33">
        <f t="shared" ca="1" si="142"/>
        <v>0</v>
      </c>
      <c r="E292" s="33">
        <f t="shared" ca="1" si="142"/>
        <v>0</v>
      </c>
      <c r="F292" s="33">
        <f t="shared" ca="1" si="142"/>
        <v>0</v>
      </c>
      <c r="G292" s="33">
        <f t="shared" ca="1" si="142"/>
        <v>0</v>
      </c>
      <c r="H292" s="33">
        <f t="shared" ca="1" si="142"/>
        <v>0</v>
      </c>
      <c r="I292" s="33">
        <f t="shared" ca="1" si="142"/>
        <v>0</v>
      </c>
      <c r="J292" s="50">
        <f t="shared" ca="1" si="130"/>
        <v>0</v>
      </c>
      <c r="K292" s="33">
        <f t="shared" ref="K292:K310" ca="1" si="148">SUMIF(Location_TI,A292,Amount_TI)</f>
        <v>0</v>
      </c>
      <c r="L292" s="33">
        <f t="shared" ref="L292:L310" ca="1" si="149">SUMIF(Location_ETL,A292,Amount_ETL)</f>
        <v>0</v>
      </c>
      <c r="M292" s="33">
        <f t="shared" ref="M292:M310" ca="1" si="150">SUMIF(Location_CS,A292,Amount_CS)</f>
        <v>0</v>
      </c>
      <c r="N292" s="33">
        <f t="shared" ref="N292:N310" ca="1" si="151">SUMIF(Location_Other,A292,Amount_Other)</f>
        <v>0</v>
      </c>
      <c r="O292" s="33">
        <f t="shared" ref="O292:O310" ca="1" si="152">SUMIF(Location_SW,A292,Amount_SW)</f>
        <v>0</v>
      </c>
      <c r="P292" s="33">
        <f t="shared" ca="1" si="143"/>
        <v>0</v>
      </c>
      <c r="Q292" s="33">
        <f t="shared" ca="1" si="143"/>
        <v>0</v>
      </c>
      <c r="R292" s="33">
        <f t="shared" ca="1" si="143"/>
        <v>0</v>
      </c>
      <c r="S292" s="33">
        <f t="shared" ca="1" si="143"/>
        <v>0</v>
      </c>
      <c r="T292" s="33">
        <f t="shared" ca="1" si="147"/>
        <v>0</v>
      </c>
      <c r="U292" s="33">
        <f t="shared" ca="1" si="147"/>
        <v>0</v>
      </c>
      <c r="V292" s="33">
        <f t="shared" ca="1" si="147"/>
        <v>0</v>
      </c>
      <c r="W292" s="33">
        <f t="shared" ca="1" si="147"/>
        <v>0</v>
      </c>
      <c r="X292" s="33">
        <f t="shared" ca="1" si="147"/>
        <v>0</v>
      </c>
      <c r="Y292" s="33">
        <f t="shared" ca="1" si="147"/>
        <v>0</v>
      </c>
      <c r="Z292" s="33">
        <f t="shared" ca="1" si="147"/>
        <v>0</v>
      </c>
      <c r="AA292" s="33">
        <f t="shared" ca="1" si="147"/>
        <v>0</v>
      </c>
      <c r="AB292" s="33">
        <f t="shared" ca="1" si="146"/>
        <v>0</v>
      </c>
      <c r="AC292" s="33">
        <f t="shared" ca="1" si="146"/>
        <v>0</v>
      </c>
      <c r="AD292" s="33">
        <f t="shared" ca="1" si="146"/>
        <v>0</v>
      </c>
      <c r="AE292" s="33">
        <f t="shared" ca="1" si="144"/>
        <v>0</v>
      </c>
      <c r="AF292" s="33">
        <f t="shared" ca="1" si="144"/>
        <v>0</v>
      </c>
      <c r="AG292" s="33">
        <f t="shared" ca="1" si="144"/>
        <v>0</v>
      </c>
      <c r="AH292" s="33">
        <f t="shared" ca="1" si="144"/>
        <v>0</v>
      </c>
      <c r="AI292" s="33">
        <f t="shared" ca="1" si="144"/>
        <v>0</v>
      </c>
      <c r="AJ292" s="33">
        <f t="shared" ca="1" si="144"/>
        <v>0</v>
      </c>
      <c r="AK292" s="33">
        <f t="shared" ca="1" si="144"/>
        <v>0</v>
      </c>
      <c r="AL292" s="33">
        <f t="shared" ca="1" si="144"/>
        <v>0</v>
      </c>
      <c r="AM292" s="33">
        <f t="shared" ca="1" si="144"/>
        <v>0</v>
      </c>
      <c r="AN292" s="33">
        <f t="shared" ca="1" si="144"/>
        <v>0</v>
      </c>
      <c r="AO292" s="33">
        <f t="shared" ca="1" si="145"/>
        <v>0</v>
      </c>
      <c r="AP292" s="33">
        <f t="shared" ca="1" si="145"/>
        <v>0</v>
      </c>
      <c r="AQ292" s="33">
        <f ca="1">SUMIFS(Amount_TI,Location_TI,$A292,FundingSource_TI,AQ$1)+SUMIFS(Amount_CS,Location_CS,$A292,Fundingsource_CS,AQ$1)+SUMIFS(Amount_ETL,Location_ETL,$A292,FundingSource_ETL,AQ$1)+SUMIFS(Amount_Other,Location_Other,$A292,FundingSource_Other,AQ$1)+SUMIFS('CSW Programs'!$J$4:$J$500,'CSW Programs'!$D$4:$D$500,'Location Totals'!$A292,'CSW Programs'!$I$4:$I$500,'School Mailing Address'!$Q$5)</f>
        <v>0</v>
      </c>
      <c r="AR292" s="33">
        <f ca="1">SUMIFS(Amount_TI,Location_TI,$A292,FundingSource_TI,AR$1)+SUMIFS(Amount_CS,Location_CS,$A292,Fundingsource_CS,AR$1)+SUMIFS(Amount_ETL,Location_ETL,$A292,FundingSource_ETL,AR$1)+SUMIFS(Amount_Other,Location_Other,$A292,FundingSource_Other,AR$1)+SUMIFS('CSW Programs'!$J$4:$J$500,'CSW Programs'!$D$4:$D$500,'Location Totals'!$A292,'CSW Programs'!$I$4:$I$500,'School Mailing Address'!$Q$6)</f>
        <v>0</v>
      </c>
      <c r="AS292" s="33">
        <f ca="1">SUMIFS(Amount_TI,Location_TI,$A292,FundingSource_TI,AS$1)+SUMIFS(Amount_CS,Location_CS,$A292,Fundingsource_CS,AS$1)+SUMIFS(Amount_ETL,Location_ETL,$A292,FundingSource_ETL,AS$1)+SUMIFS(Amount_Other,Location_Other,$A292,FundingSource_Other,AS$1)+SUMIFS('CSW Programs'!$J$4:$J$500,'CSW Programs'!$D$4:$D$500,'Location Totals'!$A292,'CSW Programs'!$I$4:$I$500,'School Mailing Address'!$Q$7)</f>
        <v>0</v>
      </c>
      <c r="AT292" s="33">
        <f ca="1">SUMIFS(Amount_TI,Location_TI,$A292,FundingSource_TI,AT$1)+SUMIFS(Amount_CS,Location_CS,$A292,Fundingsource_CS,AT$1)+SUMIFS(Amount_ETL,Location_ETL,$A292,FundingSource_ETL,AT$1)+SUMIFS(Amount_Other,Location_Other,$A292,FundingSource_Other,AT$1)+SUMIFS('CSW Programs'!$J$4:$J$500,'CSW Programs'!$D$4:$D$500,'Location Totals'!$A292,'CSW Programs'!$I$4:$I$500,'Location Totals'!$AT$1)</f>
        <v>0</v>
      </c>
      <c r="AU292" s="33">
        <f ca="1">SUMIFS(Amount_TI,Location_TI,$A292,FundingSource_TI,AU$1)+SUMIFS(Amount_CS,Location_CS,$A292,Fundingsource_CS,AU$1)+SUMIFS(Amount_ETL,Location_ETL,$A292,FundingSource_ETL,AU$1)+SUMIFS(Amount_Other,Location_Other,$A292,FundingSource_Other,AU$1)+SUMIFS('CSW Programs'!$J$4:$J$500,'CSW Programs'!$D$4:$D$500,'Location Totals'!$A292,'CSW Programs'!$I$4:$I$500,'Location Totals'!$AU$1)</f>
        <v>0</v>
      </c>
      <c r="AV292" s="33">
        <f ca="1">SUMIFS(Amount_TI,Location_TI,$A292,FundingSource_TI,AV$1)+SUMIFS(Amount_CS,Location_CS,$A292,Fundingsource_CS,AV$1)+SUMIFS(Amount_ETL,Location_ETL,$A292,FundingSource_ETL,AV$1)+SUMIFS(Amount_Other,Location_Other,$A292,FundingSource_Other,AV$1)+SUMIFS('CSW Programs'!$J$4:$J$500,'CSW Programs'!$D$4:$D$500,'Location Totals'!$A292,'CSW Programs'!$I$4:$I$500,'Location Totals'!$AV$1)</f>
        <v>0</v>
      </c>
      <c r="AW292" s="33"/>
      <c r="BR292" s="32">
        <v>291</v>
      </c>
      <c r="BT292" s="32">
        <v>291</v>
      </c>
    </row>
    <row r="293" spans="1:72" hidden="1" x14ac:dyDescent="0.2">
      <c r="A293" s="17" t="e">
        <f ca="1">IF('Cover Page'!$C$17&lt;&gt;"YES",IF(HLOOKUP($BZ$1,'District Label'!A:GR,BR293,FALSE)="","",(HLOOKUP($BZ$1,'District Label'!A:GR,BR293,FALSE))),OFFSET('BOCES SELECT'!$CH$4:$CH$402,,,COUNTIF('BOCES SELECT'!E:E,"&gt;0")))</f>
        <v>#N/A</v>
      </c>
      <c r="B293" s="33">
        <f t="shared" ca="1" si="128"/>
        <v>0</v>
      </c>
      <c r="C293" s="33">
        <f t="shared" ca="1" si="129"/>
        <v>0</v>
      </c>
      <c r="D293" s="33">
        <f t="shared" ref="D293:I311" ca="1" si="153">SUMIFS(Amount_TI,Location_TI,$A293,source_ti,D$1)+SUMIFS(Amount_CS,Location_CS,$A293,source_cs,D$1)+SUMIFS(Amount_ETL,Location_ETL,$A293,source_etl,D$1)+SUMIFS(Amount_Other,Location_Other,$A293,source_other,D$1)+SUMIFS(Amount_SW,Location_SW,$A293,FundingSource_SW,D$1)</f>
        <v>0</v>
      </c>
      <c r="E293" s="33">
        <f t="shared" ca="1" si="153"/>
        <v>0</v>
      </c>
      <c r="F293" s="33">
        <f t="shared" ca="1" si="153"/>
        <v>0</v>
      </c>
      <c r="G293" s="33">
        <f t="shared" ca="1" si="153"/>
        <v>0</v>
      </c>
      <c r="H293" s="33">
        <f t="shared" ca="1" si="153"/>
        <v>0</v>
      </c>
      <c r="I293" s="33">
        <f t="shared" ca="1" si="153"/>
        <v>0</v>
      </c>
      <c r="J293" s="50">
        <f t="shared" ca="1" si="130"/>
        <v>0</v>
      </c>
      <c r="K293" s="33">
        <f t="shared" ca="1" si="148"/>
        <v>0</v>
      </c>
      <c r="L293" s="33">
        <f t="shared" ca="1" si="149"/>
        <v>0</v>
      </c>
      <c r="M293" s="33">
        <f t="shared" ca="1" si="150"/>
        <v>0</v>
      </c>
      <c r="N293" s="33">
        <f t="shared" ca="1" si="151"/>
        <v>0</v>
      </c>
      <c r="O293" s="33">
        <f t="shared" ca="1" si="152"/>
        <v>0</v>
      </c>
      <c r="P293" s="33">
        <f t="shared" ca="1" si="143"/>
        <v>0</v>
      </c>
      <c r="Q293" s="33">
        <f t="shared" ca="1" si="143"/>
        <v>0</v>
      </c>
      <c r="R293" s="33">
        <f t="shared" ca="1" si="143"/>
        <v>0</v>
      </c>
      <c r="S293" s="33">
        <f t="shared" ca="1" si="143"/>
        <v>0</v>
      </c>
      <c r="T293" s="33">
        <f t="shared" ca="1" si="147"/>
        <v>0</v>
      </c>
      <c r="U293" s="33">
        <f t="shared" ca="1" si="147"/>
        <v>0</v>
      </c>
      <c r="V293" s="33">
        <f t="shared" ca="1" si="147"/>
        <v>0</v>
      </c>
      <c r="W293" s="33">
        <f t="shared" ca="1" si="147"/>
        <v>0</v>
      </c>
      <c r="X293" s="33">
        <f t="shared" ca="1" si="147"/>
        <v>0</v>
      </c>
      <c r="Y293" s="33">
        <f t="shared" ca="1" si="147"/>
        <v>0</v>
      </c>
      <c r="Z293" s="33">
        <f t="shared" ca="1" si="147"/>
        <v>0</v>
      </c>
      <c r="AA293" s="33">
        <f t="shared" ca="1" si="147"/>
        <v>0</v>
      </c>
      <c r="AB293" s="33">
        <f t="shared" ca="1" si="146"/>
        <v>0</v>
      </c>
      <c r="AC293" s="33">
        <f t="shared" ca="1" si="146"/>
        <v>0</v>
      </c>
      <c r="AD293" s="33">
        <f t="shared" ca="1" si="146"/>
        <v>0</v>
      </c>
      <c r="AE293" s="33">
        <f t="shared" ca="1" si="144"/>
        <v>0</v>
      </c>
      <c r="AF293" s="33">
        <f t="shared" ca="1" si="144"/>
        <v>0</v>
      </c>
      <c r="AG293" s="33">
        <f t="shared" ca="1" si="144"/>
        <v>0</v>
      </c>
      <c r="AH293" s="33">
        <f t="shared" ca="1" si="144"/>
        <v>0</v>
      </c>
      <c r="AI293" s="33">
        <f t="shared" ca="1" si="144"/>
        <v>0</v>
      </c>
      <c r="AJ293" s="33">
        <f t="shared" ca="1" si="144"/>
        <v>0</v>
      </c>
      <c r="AK293" s="33">
        <f t="shared" ca="1" si="144"/>
        <v>0</v>
      </c>
      <c r="AL293" s="33">
        <f t="shared" ca="1" si="144"/>
        <v>0</v>
      </c>
      <c r="AM293" s="33">
        <f t="shared" ca="1" si="144"/>
        <v>0</v>
      </c>
      <c r="AN293" s="33">
        <f t="shared" ca="1" si="144"/>
        <v>0</v>
      </c>
      <c r="AO293" s="33">
        <f t="shared" ca="1" si="145"/>
        <v>0</v>
      </c>
      <c r="AP293" s="33">
        <f t="shared" ca="1" si="145"/>
        <v>0</v>
      </c>
      <c r="AQ293" s="33">
        <f ca="1">SUMIFS(Amount_TI,Location_TI,$A293,FundingSource_TI,AQ$1)+SUMIFS(Amount_CS,Location_CS,$A293,Fundingsource_CS,AQ$1)+SUMIFS(Amount_ETL,Location_ETL,$A293,FundingSource_ETL,AQ$1)+SUMIFS(Amount_Other,Location_Other,$A293,FundingSource_Other,AQ$1)+SUMIFS('CSW Programs'!$J$4:$J$500,'CSW Programs'!$D$4:$D$500,'Location Totals'!$A293,'CSW Programs'!$I$4:$I$500,'School Mailing Address'!$Q$5)</f>
        <v>0</v>
      </c>
      <c r="AR293" s="33">
        <f ca="1">SUMIFS(Amount_TI,Location_TI,$A293,FundingSource_TI,AR$1)+SUMIFS(Amount_CS,Location_CS,$A293,Fundingsource_CS,AR$1)+SUMIFS(Amount_ETL,Location_ETL,$A293,FundingSource_ETL,AR$1)+SUMIFS(Amount_Other,Location_Other,$A293,FundingSource_Other,AR$1)+SUMIFS('CSW Programs'!$J$4:$J$500,'CSW Programs'!$D$4:$D$500,'Location Totals'!$A293,'CSW Programs'!$I$4:$I$500,'School Mailing Address'!$Q$6)</f>
        <v>0</v>
      </c>
      <c r="AS293" s="33">
        <f ca="1">SUMIFS(Amount_TI,Location_TI,$A293,FundingSource_TI,AS$1)+SUMIFS(Amount_CS,Location_CS,$A293,Fundingsource_CS,AS$1)+SUMIFS(Amount_ETL,Location_ETL,$A293,FundingSource_ETL,AS$1)+SUMIFS(Amount_Other,Location_Other,$A293,FundingSource_Other,AS$1)+SUMIFS('CSW Programs'!$J$4:$J$500,'CSW Programs'!$D$4:$D$500,'Location Totals'!$A293,'CSW Programs'!$I$4:$I$500,'School Mailing Address'!$Q$7)</f>
        <v>0</v>
      </c>
      <c r="AT293" s="33">
        <f ca="1">SUMIFS(Amount_TI,Location_TI,$A293,FundingSource_TI,AT$1)+SUMIFS(Amount_CS,Location_CS,$A293,Fundingsource_CS,AT$1)+SUMIFS(Amount_ETL,Location_ETL,$A293,FundingSource_ETL,AT$1)+SUMIFS(Amount_Other,Location_Other,$A293,FundingSource_Other,AT$1)+SUMIFS('CSW Programs'!$J$4:$J$500,'CSW Programs'!$D$4:$D$500,'Location Totals'!$A293,'CSW Programs'!$I$4:$I$500,'Location Totals'!$AT$1)</f>
        <v>0</v>
      </c>
      <c r="AU293" s="33">
        <f ca="1">SUMIFS(Amount_TI,Location_TI,$A293,FundingSource_TI,AU$1)+SUMIFS(Amount_CS,Location_CS,$A293,Fundingsource_CS,AU$1)+SUMIFS(Amount_ETL,Location_ETL,$A293,FundingSource_ETL,AU$1)+SUMIFS(Amount_Other,Location_Other,$A293,FundingSource_Other,AU$1)+SUMIFS('CSW Programs'!$J$4:$J$500,'CSW Programs'!$D$4:$D$500,'Location Totals'!$A293,'CSW Programs'!$I$4:$I$500,'Location Totals'!$AU$1)</f>
        <v>0</v>
      </c>
      <c r="AV293" s="33">
        <f ca="1">SUMIFS(Amount_TI,Location_TI,$A293,FundingSource_TI,AV$1)+SUMIFS(Amount_CS,Location_CS,$A293,Fundingsource_CS,AV$1)+SUMIFS(Amount_ETL,Location_ETL,$A293,FundingSource_ETL,AV$1)+SUMIFS(Amount_Other,Location_Other,$A293,FundingSource_Other,AV$1)+SUMIFS('CSW Programs'!$J$4:$J$500,'CSW Programs'!$D$4:$D$500,'Location Totals'!$A293,'CSW Programs'!$I$4:$I$500,'Location Totals'!$AV$1)</f>
        <v>0</v>
      </c>
      <c r="AW293" s="33"/>
      <c r="BR293" s="32">
        <v>292</v>
      </c>
      <c r="BT293" s="32">
        <v>292</v>
      </c>
    </row>
    <row r="294" spans="1:72" hidden="1" x14ac:dyDescent="0.2">
      <c r="A294" s="17" t="e">
        <f ca="1">IF('Cover Page'!$C$17&lt;&gt;"YES",IF(HLOOKUP($BZ$1,'District Label'!A:GR,BR294,FALSE)="","",(HLOOKUP($BZ$1,'District Label'!A:GR,BR294,FALSE))),OFFSET('BOCES SELECT'!$CH$4:$CH$402,,,COUNTIF('BOCES SELECT'!E:E,"&gt;0")))</f>
        <v>#N/A</v>
      </c>
      <c r="B294" s="33">
        <f t="shared" ca="1" si="128"/>
        <v>0</v>
      </c>
      <c r="C294" s="33">
        <f t="shared" ca="1" si="129"/>
        <v>0</v>
      </c>
      <c r="D294" s="33">
        <f t="shared" ca="1" si="153"/>
        <v>0</v>
      </c>
      <c r="E294" s="33">
        <f t="shared" ca="1" si="153"/>
        <v>0</v>
      </c>
      <c r="F294" s="33">
        <f t="shared" ca="1" si="153"/>
        <v>0</v>
      </c>
      <c r="G294" s="33">
        <f t="shared" ca="1" si="153"/>
        <v>0</v>
      </c>
      <c r="H294" s="33">
        <f t="shared" ca="1" si="153"/>
        <v>0</v>
      </c>
      <c r="I294" s="33">
        <f t="shared" ca="1" si="153"/>
        <v>0</v>
      </c>
      <c r="J294" s="50">
        <f t="shared" ca="1" si="130"/>
        <v>0</v>
      </c>
      <c r="K294" s="33">
        <f t="shared" ca="1" si="148"/>
        <v>0</v>
      </c>
      <c r="L294" s="33">
        <f t="shared" ca="1" si="149"/>
        <v>0</v>
      </c>
      <c r="M294" s="33">
        <f t="shared" ca="1" si="150"/>
        <v>0</v>
      </c>
      <c r="N294" s="33">
        <f t="shared" ca="1" si="151"/>
        <v>0</v>
      </c>
      <c r="O294" s="33">
        <f t="shared" ca="1" si="152"/>
        <v>0</v>
      </c>
      <c r="P294" s="33">
        <f t="shared" ca="1" si="143"/>
        <v>0</v>
      </c>
      <c r="Q294" s="33">
        <f t="shared" ca="1" si="143"/>
        <v>0</v>
      </c>
      <c r="R294" s="33">
        <f t="shared" ca="1" si="143"/>
        <v>0</v>
      </c>
      <c r="S294" s="33">
        <f t="shared" ca="1" si="143"/>
        <v>0</v>
      </c>
      <c r="T294" s="33">
        <f t="shared" ca="1" si="147"/>
        <v>0</v>
      </c>
      <c r="U294" s="33">
        <f t="shared" ca="1" si="147"/>
        <v>0</v>
      </c>
      <c r="V294" s="33">
        <f t="shared" ca="1" si="147"/>
        <v>0</v>
      </c>
      <c r="W294" s="33">
        <f t="shared" ca="1" si="147"/>
        <v>0</v>
      </c>
      <c r="X294" s="33">
        <f t="shared" ca="1" si="147"/>
        <v>0</v>
      </c>
      <c r="Y294" s="33">
        <f t="shared" ca="1" si="147"/>
        <v>0</v>
      </c>
      <c r="Z294" s="33">
        <f t="shared" ca="1" si="147"/>
        <v>0</v>
      </c>
      <c r="AA294" s="33">
        <f t="shared" ca="1" si="147"/>
        <v>0</v>
      </c>
      <c r="AB294" s="33">
        <f t="shared" ca="1" si="146"/>
        <v>0</v>
      </c>
      <c r="AC294" s="33">
        <f t="shared" ca="1" si="146"/>
        <v>0</v>
      </c>
      <c r="AD294" s="33">
        <f t="shared" ca="1" si="146"/>
        <v>0</v>
      </c>
      <c r="AE294" s="33">
        <f t="shared" ca="1" si="144"/>
        <v>0</v>
      </c>
      <c r="AF294" s="33">
        <f t="shared" ca="1" si="144"/>
        <v>0</v>
      </c>
      <c r="AG294" s="33">
        <f t="shared" ca="1" si="144"/>
        <v>0</v>
      </c>
      <c r="AH294" s="33">
        <f t="shared" ca="1" si="144"/>
        <v>0</v>
      </c>
      <c r="AI294" s="33">
        <f t="shared" ca="1" si="144"/>
        <v>0</v>
      </c>
      <c r="AJ294" s="33">
        <f t="shared" ca="1" si="144"/>
        <v>0</v>
      </c>
      <c r="AK294" s="33">
        <f t="shared" ca="1" si="144"/>
        <v>0</v>
      </c>
      <c r="AL294" s="33">
        <f t="shared" ca="1" si="144"/>
        <v>0</v>
      </c>
      <c r="AM294" s="33">
        <f t="shared" ca="1" si="144"/>
        <v>0</v>
      </c>
      <c r="AN294" s="33">
        <f t="shared" ca="1" si="144"/>
        <v>0</v>
      </c>
      <c r="AO294" s="33">
        <f t="shared" ca="1" si="145"/>
        <v>0</v>
      </c>
      <c r="AP294" s="33">
        <f t="shared" ca="1" si="145"/>
        <v>0</v>
      </c>
      <c r="AQ294" s="33">
        <f ca="1">SUMIFS(Amount_TI,Location_TI,$A294,FundingSource_TI,AQ$1)+SUMIFS(Amount_CS,Location_CS,$A294,Fundingsource_CS,AQ$1)+SUMIFS(Amount_ETL,Location_ETL,$A294,FundingSource_ETL,AQ$1)+SUMIFS(Amount_Other,Location_Other,$A294,FundingSource_Other,AQ$1)+SUMIFS('CSW Programs'!$J$4:$J$500,'CSW Programs'!$D$4:$D$500,'Location Totals'!$A294,'CSW Programs'!$I$4:$I$500,'School Mailing Address'!$Q$5)</f>
        <v>0</v>
      </c>
      <c r="AR294" s="33">
        <f ca="1">SUMIFS(Amount_TI,Location_TI,$A294,FundingSource_TI,AR$1)+SUMIFS(Amount_CS,Location_CS,$A294,Fundingsource_CS,AR$1)+SUMIFS(Amount_ETL,Location_ETL,$A294,FundingSource_ETL,AR$1)+SUMIFS(Amount_Other,Location_Other,$A294,FundingSource_Other,AR$1)+SUMIFS('CSW Programs'!$J$4:$J$500,'CSW Programs'!$D$4:$D$500,'Location Totals'!$A294,'CSW Programs'!$I$4:$I$500,'School Mailing Address'!$Q$6)</f>
        <v>0</v>
      </c>
      <c r="AS294" s="33">
        <f ca="1">SUMIFS(Amount_TI,Location_TI,$A294,FundingSource_TI,AS$1)+SUMIFS(Amount_CS,Location_CS,$A294,Fundingsource_CS,AS$1)+SUMIFS(Amount_ETL,Location_ETL,$A294,FundingSource_ETL,AS$1)+SUMIFS(Amount_Other,Location_Other,$A294,FundingSource_Other,AS$1)+SUMIFS('CSW Programs'!$J$4:$J$500,'CSW Programs'!$D$4:$D$500,'Location Totals'!$A294,'CSW Programs'!$I$4:$I$500,'School Mailing Address'!$Q$7)</f>
        <v>0</v>
      </c>
      <c r="AT294" s="33">
        <f ca="1">SUMIFS(Amount_TI,Location_TI,$A294,FundingSource_TI,AT$1)+SUMIFS(Amount_CS,Location_CS,$A294,Fundingsource_CS,AT$1)+SUMIFS(Amount_ETL,Location_ETL,$A294,FundingSource_ETL,AT$1)+SUMIFS(Amount_Other,Location_Other,$A294,FundingSource_Other,AT$1)+SUMIFS('CSW Programs'!$J$4:$J$500,'CSW Programs'!$D$4:$D$500,'Location Totals'!$A294,'CSW Programs'!$I$4:$I$500,'Location Totals'!$AT$1)</f>
        <v>0</v>
      </c>
      <c r="AU294" s="33">
        <f ca="1">SUMIFS(Amount_TI,Location_TI,$A294,FundingSource_TI,AU$1)+SUMIFS(Amount_CS,Location_CS,$A294,Fundingsource_CS,AU$1)+SUMIFS(Amount_ETL,Location_ETL,$A294,FundingSource_ETL,AU$1)+SUMIFS(Amount_Other,Location_Other,$A294,FundingSource_Other,AU$1)+SUMIFS('CSW Programs'!$J$4:$J$500,'CSW Programs'!$D$4:$D$500,'Location Totals'!$A294,'CSW Programs'!$I$4:$I$500,'Location Totals'!$AU$1)</f>
        <v>0</v>
      </c>
      <c r="AV294" s="33">
        <f ca="1">SUMIFS(Amount_TI,Location_TI,$A294,FundingSource_TI,AV$1)+SUMIFS(Amount_CS,Location_CS,$A294,Fundingsource_CS,AV$1)+SUMIFS(Amount_ETL,Location_ETL,$A294,FundingSource_ETL,AV$1)+SUMIFS(Amount_Other,Location_Other,$A294,FundingSource_Other,AV$1)+SUMIFS('CSW Programs'!$J$4:$J$500,'CSW Programs'!$D$4:$D$500,'Location Totals'!$A294,'CSW Programs'!$I$4:$I$500,'Location Totals'!$AV$1)</f>
        <v>0</v>
      </c>
      <c r="AW294" s="33"/>
      <c r="BR294" s="32">
        <v>293</v>
      </c>
      <c r="BT294" s="32">
        <v>293</v>
      </c>
    </row>
    <row r="295" spans="1:72" hidden="1" x14ac:dyDescent="0.2">
      <c r="A295" s="17" t="e">
        <f ca="1">IF('Cover Page'!$C$17&lt;&gt;"YES",IF(HLOOKUP($BZ$1,'District Label'!A:GR,BR295,FALSE)="","",(HLOOKUP($BZ$1,'District Label'!A:GR,BR295,FALSE))),OFFSET('BOCES SELECT'!$CH$4:$CH$402,,,COUNTIF('BOCES SELECT'!E:E,"&gt;0")))</f>
        <v>#N/A</v>
      </c>
      <c r="B295" s="33">
        <f t="shared" ca="1" si="128"/>
        <v>0</v>
      </c>
      <c r="C295" s="33">
        <f t="shared" ca="1" si="129"/>
        <v>0</v>
      </c>
      <c r="D295" s="33">
        <f t="shared" ca="1" si="153"/>
        <v>0</v>
      </c>
      <c r="E295" s="33">
        <f t="shared" ca="1" si="153"/>
        <v>0</v>
      </c>
      <c r="F295" s="33">
        <f t="shared" ca="1" si="153"/>
        <v>0</v>
      </c>
      <c r="G295" s="33">
        <f t="shared" ca="1" si="153"/>
        <v>0</v>
      </c>
      <c r="H295" s="33">
        <f t="shared" ca="1" si="153"/>
        <v>0</v>
      </c>
      <c r="I295" s="33">
        <f t="shared" ca="1" si="153"/>
        <v>0</v>
      </c>
      <c r="J295" s="50">
        <f t="shared" ca="1" si="130"/>
        <v>0</v>
      </c>
      <c r="K295" s="33">
        <f t="shared" ca="1" si="148"/>
        <v>0</v>
      </c>
      <c r="L295" s="33">
        <f t="shared" ca="1" si="149"/>
        <v>0</v>
      </c>
      <c r="M295" s="33">
        <f t="shared" ca="1" si="150"/>
        <v>0</v>
      </c>
      <c r="N295" s="33">
        <f t="shared" ca="1" si="151"/>
        <v>0</v>
      </c>
      <c r="O295" s="33">
        <f t="shared" ca="1" si="152"/>
        <v>0</v>
      </c>
      <c r="P295" s="33">
        <f t="shared" ca="1" si="143"/>
        <v>0</v>
      </c>
      <c r="Q295" s="33">
        <f t="shared" ca="1" si="143"/>
        <v>0</v>
      </c>
      <c r="R295" s="33">
        <f t="shared" ca="1" si="143"/>
        <v>0</v>
      </c>
      <c r="S295" s="33">
        <f t="shared" ca="1" si="143"/>
        <v>0</v>
      </c>
      <c r="T295" s="33">
        <f t="shared" ca="1" si="147"/>
        <v>0</v>
      </c>
      <c r="U295" s="33">
        <f t="shared" ca="1" si="147"/>
        <v>0</v>
      </c>
      <c r="V295" s="33">
        <f t="shared" ca="1" si="147"/>
        <v>0</v>
      </c>
      <c r="W295" s="33">
        <f t="shared" ca="1" si="147"/>
        <v>0</v>
      </c>
      <c r="X295" s="33">
        <f t="shared" ca="1" si="147"/>
        <v>0</v>
      </c>
      <c r="Y295" s="33">
        <f t="shared" ca="1" si="147"/>
        <v>0</v>
      </c>
      <c r="Z295" s="33">
        <f t="shared" ca="1" si="147"/>
        <v>0</v>
      </c>
      <c r="AA295" s="33">
        <f t="shared" ca="1" si="147"/>
        <v>0</v>
      </c>
      <c r="AB295" s="33">
        <f t="shared" ca="1" si="146"/>
        <v>0</v>
      </c>
      <c r="AC295" s="33">
        <f t="shared" ca="1" si="146"/>
        <v>0</v>
      </c>
      <c r="AD295" s="33">
        <f t="shared" ca="1" si="146"/>
        <v>0</v>
      </c>
      <c r="AE295" s="33">
        <f t="shared" ca="1" si="144"/>
        <v>0</v>
      </c>
      <c r="AF295" s="33">
        <f t="shared" ca="1" si="144"/>
        <v>0</v>
      </c>
      <c r="AG295" s="33">
        <f t="shared" ca="1" si="144"/>
        <v>0</v>
      </c>
      <c r="AH295" s="33">
        <f t="shared" ca="1" si="144"/>
        <v>0</v>
      </c>
      <c r="AI295" s="33">
        <f t="shared" ca="1" si="144"/>
        <v>0</v>
      </c>
      <c r="AJ295" s="33">
        <f t="shared" ca="1" si="144"/>
        <v>0</v>
      </c>
      <c r="AK295" s="33">
        <f t="shared" ca="1" si="144"/>
        <v>0</v>
      </c>
      <c r="AL295" s="33">
        <f t="shared" ca="1" si="144"/>
        <v>0</v>
      </c>
      <c r="AM295" s="33">
        <f t="shared" ca="1" si="144"/>
        <v>0</v>
      </c>
      <c r="AN295" s="33">
        <f t="shared" ca="1" si="144"/>
        <v>0</v>
      </c>
      <c r="AO295" s="33">
        <f t="shared" ca="1" si="145"/>
        <v>0</v>
      </c>
      <c r="AP295" s="33">
        <f t="shared" ca="1" si="145"/>
        <v>0</v>
      </c>
      <c r="AQ295" s="33">
        <f ca="1">SUMIFS(Amount_TI,Location_TI,$A295,FundingSource_TI,AQ$1)+SUMIFS(Amount_CS,Location_CS,$A295,Fundingsource_CS,AQ$1)+SUMIFS(Amount_ETL,Location_ETL,$A295,FundingSource_ETL,AQ$1)+SUMIFS(Amount_Other,Location_Other,$A295,FundingSource_Other,AQ$1)+SUMIFS('CSW Programs'!$J$4:$J$500,'CSW Programs'!$D$4:$D$500,'Location Totals'!$A295,'CSW Programs'!$I$4:$I$500,'School Mailing Address'!$Q$5)</f>
        <v>0</v>
      </c>
      <c r="AR295" s="33">
        <f ca="1">SUMIFS(Amount_TI,Location_TI,$A295,FundingSource_TI,AR$1)+SUMIFS(Amount_CS,Location_CS,$A295,Fundingsource_CS,AR$1)+SUMIFS(Amount_ETL,Location_ETL,$A295,FundingSource_ETL,AR$1)+SUMIFS(Amount_Other,Location_Other,$A295,FundingSource_Other,AR$1)+SUMIFS('CSW Programs'!$J$4:$J$500,'CSW Programs'!$D$4:$D$500,'Location Totals'!$A295,'CSW Programs'!$I$4:$I$500,'School Mailing Address'!$Q$6)</f>
        <v>0</v>
      </c>
      <c r="AS295" s="33">
        <f ca="1">SUMIFS(Amount_TI,Location_TI,$A295,FundingSource_TI,AS$1)+SUMIFS(Amount_CS,Location_CS,$A295,Fundingsource_CS,AS$1)+SUMIFS(Amount_ETL,Location_ETL,$A295,FundingSource_ETL,AS$1)+SUMIFS(Amount_Other,Location_Other,$A295,FundingSource_Other,AS$1)+SUMIFS('CSW Programs'!$J$4:$J$500,'CSW Programs'!$D$4:$D$500,'Location Totals'!$A295,'CSW Programs'!$I$4:$I$500,'School Mailing Address'!$Q$7)</f>
        <v>0</v>
      </c>
      <c r="AT295" s="33">
        <f ca="1">SUMIFS(Amount_TI,Location_TI,$A295,FundingSource_TI,AT$1)+SUMIFS(Amount_CS,Location_CS,$A295,Fundingsource_CS,AT$1)+SUMIFS(Amount_ETL,Location_ETL,$A295,FundingSource_ETL,AT$1)+SUMIFS(Amount_Other,Location_Other,$A295,FundingSource_Other,AT$1)+SUMIFS('CSW Programs'!$J$4:$J$500,'CSW Programs'!$D$4:$D$500,'Location Totals'!$A295,'CSW Programs'!$I$4:$I$500,'Location Totals'!$AT$1)</f>
        <v>0</v>
      </c>
      <c r="AU295" s="33">
        <f ca="1">SUMIFS(Amount_TI,Location_TI,$A295,FundingSource_TI,AU$1)+SUMIFS(Amount_CS,Location_CS,$A295,Fundingsource_CS,AU$1)+SUMIFS(Amount_ETL,Location_ETL,$A295,FundingSource_ETL,AU$1)+SUMIFS(Amount_Other,Location_Other,$A295,FundingSource_Other,AU$1)+SUMIFS('CSW Programs'!$J$4:$J$500,'CSW Programs'!$D$4:$D$500,'Location Totals'!$A295,'CSW Programs'!$I$4:$I$500,'Location Totals'!$AU$1)</f>
        <v>0</v>
      </c>
      <c r="AV295" s="33">
        <f ca="1">SUMIFS(Amount_TI,Location_TI,$A295,FundingSource_TI,AV$1)+SUMIFS(Amount_CS,Location_CS,$A295,Fundingsource_CS,AV$1)+SUMIFS(Amount_ETL,Location_ETL,$A295,FundingSource_ETL,AV$1)+SUMIFS(Amount_Other,Location_Other,$A295,FundingSource_Other,AV$1)+SUMIFS('CSW Programs'!$J$4:$J$500,'CSW Programs'!$D$4:$D$500,'Location Totals'!$A295,'CSW Programs'!$I$4:$I$500,'Location Totals'!$AV$1)</f>
        <v>0</v>
      </c>
      <c r="AW295" s="33"/>
      <c r="BR295" s="32">
        <v>294</v>
      </c>
      <c r="BT295" s="32">
        <v>294</v>
      </c>
    </row>
    <row r="296" spans="1:72" hidden="1" x14ac:dyDescent="0.2">
      <c r="A296" s="17" t="e">
        <f ca="1">IF('Cover Page'!$C$17&lt;&gt;"YES",IF(HLOOKUP($BZ$1,'District Label'!A:GR,BR296,FALSE)="","",(HLOOKUP($BZ$1,'District Label'!A:GR,BR296,FALSE))),OFFSET('BOCES SELECT'!$CH$4:$CH$402,,,COUNTIF('BOCES SELECT'!E:E,"&gt;0")))</f>
        <v>#N/A</v>
      </c>
      <c r="B296" s="33">
        <f t="shared" ca="1" si="128"/>
        <v>0</v>
      </c>
      <c r="C296" s="33">
        <f t="shared" ca="1" si="129"/>
        <v>0</v>
      </c>
      <c r="D296" s="33">
        <f t="shared" ca="1" si="153"/>
        <v>0</v>
      </c>
      <c r="E296" s="33">
        <f t="shared" ca="1" si="153"/>
        <v>0</v>
      </c>
      <c r="F296" s="33">
        <f t="shared" ca="1" si="153"/>
        <v>0</v>
      </c>
      <c r="G296" s="33">
        <f t="shared" ca="1" si="153"/>
        <v>0</v>
      </c>
      <c r="H296" s="33">
        <f t="shared" ca="1" si="153"/>
        <v>0</v>
      </c>
      <c r="I296" s="33">
        <f t="shared" ca="1" si="153"/>
        <v>0</v>
      </c>
      <c r="J296" s="50">
        <f t="shared" ca="1" si="130"/>
        <v>0</v>
      </c>
      <c r="K296" s="33">
        <f t="shared" ca="1" si="148"/>
        <v>0</v>
      </c>
      <c r="L296" s="33">
        <f t="shared" ca="1" si="149"/>
        <v>0</v>
      </c>
      <c r="M296" s="33">
        <f t="shared" ca="1" si="150"/>
        <v>0</v>
      </c>
      <c r="N296" s="33">
        <f t="shared" ca="1" si="151"/>
        <v>0</v>
      </c>
      <c r="O296" s="33">
        <f t="shared" ca="1" si="152"/>
        <v>0</v>
      </c>
      <c r="P296" s="33">
        <f t="shared" ca="1" si="143"/>
        <v>0</v>
      </c>
      <c r="Q296" s="33">
        <f t="shared" ca="1" si="143"/>
        <v>0</v>
      </c>
      <c r="R296" s="33">
        <f t="shared" ca="1" si="143"/>
        <v>0</v>
      </c>
      <c r="S296" s="33">
        <f t="shared" ca="1" si="143"/>
        <v>0</v>
      </c>
      <c r="T296" s="33">
        <f t="shared" ca="1" si="147"/>
        <v>0</v>
      </c>
      <c r="U296" s="33">
        <f t="shared" ca="1" si="147"/>
        <v>0</v>
      </c>
      <c r="V296" s="33">
        <f t="shared" ca="1" si="147"/>
        <v>0</v>
      </c>
      <c r="W296" s="33">
        <f t="shared" ca="1" si="147"/>
        <v>0</v>
      </c>
      <c r="X296" s="33">
        <f t="shared" ca="1" si="147"/>
        <v>0</v>
      </c>
      <c r="Y296" s="33">
        <f t="shared" ca="1" si="147"/>
        <v>0</v>
      </c>
      <c r="Z296" s="33">
        <f t="shared" ca="1" si="147"/>
        <v>0</v>
      </c>
      <c r="AA296" s="33">
        <f t="shared" ca="1" si="147"/>
        <v>0</v>
      </c>
      <c r="AB296" s="33">
        <f t="shared" ca="1" si="146"/>
        <v>0</v>
      </c>
      <c r="AC296" s="33">
        <f t="shared" ca="1" si="146"/>
        <v>0</v>
      </c>
      <c r="AD296" s="33">
        <f t="shared" ca="1" si="146"/>
        <v>0</v>
      </c>
      <c r="AE296" s="33">
        <f t="shared" ca="1" si="144"/>
        <v>0</v>
      </c>
      <c r="AF296" s="33">
        <f t="shared" ca="1" si="144"/>
        <v>0</v>
      </c>
      <c r="AG296" s="33">
        <f t="shared" ca="1" si="144"/>
        <v>0</v>
      </c>
      <c r="AH296" s="33">
        <f t="shared" ca="1" si="144"/>
        <v>0</v>
      </c>
      <c r="AI296" s="33">
        <f t="shared" ca="1" si="144"/>
        <v>0</v>
      </c>
      <c r="AJ296" s="33">
        <f t="shared" ca="1" si="144"/>
        <v>0</v>
      </c>
      <c r="AK296" s="33">
        <f t="shared" ca="1" si="144"/>
        <v>0</v>
      </c>
      <c r="AL296" s="33">
        <f t="shared" ca="1" si="144"/>
        <v>0</v>
      </c>
      <c r="AM296" s="33">
        <f t="shared" ca="1" si="144"/>
        <v>0</v>
      </c>
      <c r="AN296" s="33">
        <f t="shared" ca="1" si="144"/>
        <v>0</v>
      </c>
      <c r="AO296" s="33">
        <f t="shared" ca="1" si="145"/>
        <v>0</v>
      </c>
      <c r="AP296" s="33">
        <f t="shared" ca="1" si="145"/>
        <v>0</v>
      </c>
      <c r="AQ296" s="33">
        <f ca="1">SUMIFS(Amount_TI,Location_TI,$A296,FundingSource_TI,AQ$1)+SUMIFS(Amount_CS,Location_CS,$A296,Fundingsource_CS,AQ$1)+SUMIFS(Amount_ETL,Location_ETL,$A296,FundingSource_ETL,AQ$1)+SUMIFS(Amount_Other,Location_Other,$A296,FundingSource_Other,AQ$1)+SUMIFS('CSW Programs'!$J$4:$J$500,'CSW Programs'!$D$4:$D$500,'Location Totals'!$A296,'CSW Programs'!$I$4:$I$500,'School Mailing Address'!$Q$5)</f>
        <v>0</v>
      </c>
      <c r="AR296" s="33">
        <f ca="1">SUMIFS(Amount_TI,Location_TI,$A296,FundingSource_TI,AR$1)+SUMIFS(Amount_CS,Location_CS,$A296,Fundingsource_CS,AR$1)+SUMIFS(Amount_ETL,Location_ETL,$A296,FundingSource_ETL,AR$1)+SUMIFS(Amount_Other,Location_Other,$A296,FundingSource_Other,AR$1)+SUMIFS('CSW Programs'!$J$4:$J$500,'CSW Programs'!$D$4:$D$500,'Location Totals'!$A296,'CSW Programs'!$I$4:$I$500,'School Mailing Address'!$Q$6)</f>
        <v>0</v>
      </c>
      <c r="AS296" s="33">
        <f ca="1">SUMIFS(Amount_TI,Location_TI,$A296,FundingSource_TI,AS$1)+SUMIFS(Amount_CS,Location_CS,$A296,Fundingsource_CS,AS$1)+SUMIFS(Amount_ETL,Location_ETL,$A296,FundingSource_ETL,AS$1)+SUMIFS(Amount_Other,Location_Other,$A296,FundingSource_Other,AS$1)+SUMIFS('CSW Programs'!$J$4:$J$500,'CSW Programs'!$D$4:$D$500,'Location Totals'!$A296,'CSW Programs'!$I$4:$I$500,'School Mailing Address'!$Q$7)</f>
        <v>0</v>
      </c>
      <c r="AT296" s="33">
        <f ca="1">SUMIFS(Amount_TI,Location_TI,$A296,FundingSource_TI,AT$1)+SUMIFS(Amount_CS,Location_CS,$A296,Fundingsource_CS,AT$1)+SUMIFS(Amount_ETL,Location_ETL,$A296,FundingSource_ETL,AT$1)+SUMIFS(Amount_Other,Location_Other,$A296,FundingSource_Other,AT$1)+SUMIFS('CSW Programs'!$J$4:$J$500,'CSW Programs'!$D$4:$D$500,'Location Totals'!$A296,'CSW Programs'!$I$4:$I$500,'Location Totals'!$AT$1)</f>
        <v>0</v>
      </c>
      <c r="AU296" s="33">
        <f ca="1">SUMIFS(Amount_TI,Location_TI,$A296,FundingSource_TI,AU$1)+SUMIFS(Amount_CS,Location_CS,$A296,Fundingsource_CS,AU$1)+SUMIFS(Amount_ETL,Location_ETL,$A296,FundingSource_ETL,AU$1)+SUMIFS(Amount_Other,Location_Other,$A296,FundingSource_Other,AU$1)+SUMIFS('CSW Programs'!$J$4:$J$500,'CSW Programs'!$D$4:$D$500,'Location Totals'!$A296,'CSW Programs'!$I$4:$I$500,'Location Totals'!$AU$1)</f>
        <v>0</v>
      </c>
      <c r="AV296" s="33">
        <f ca="1">SUMIFS(Amount_TI,Location_TI,$A296,FundingSource_TI,AV$1)+SUMIFS(Amount_CS,Location_CS,$A296,Fundingsource_CS,AV$1)+SUMIFS(Amount_ETL,Location_ETL,$A296,FundingSource_ETL,AV$1)+SUMIFS(Amount_Other,Location_Other,$A296,FundingSource_Other,AV$1)+SUMIFS('CSW Programs'!$J$4:$J$500,'CSW Programs'!$D$4:$D$500,'Location Totals'!$A296,'CSW Programs'!$I$4:$I$500,'Location Totals'!$AV$1)</f>
        <v>0</v>
      </c>
      <c r="AW296" s="33"/>
      <c r="BR296" s="32">
        <v>295</v>
      </c>
      <c r="BT296" s="32">
        <v>295</v>
      </c>
    </row>
    <row r="297" spans="1:72" hidden="1" x14ac:dyDescent="0.2">
      <c r="A297" s="17" t="e">
        <f ca="1">IF('Cover Page'!$C$17&lt;&gt;"YES",IF(HLOOKUP($BZ$1,'District Label'!A:GR,BR297,FALSE)="","",(HLOOKUP($BZ$1,'District Label'!A:GR,BR297,FALSE))),OFFSET('BOCES SELECT'!$CH$4:$CH$402,,,COUNTIF('BOCES SELECT'!E:E,"&gt;0")))</f>
        <v>#N/A</v>
      </c>
      <c r="B297" s="33">
        <f t="shared" ca="1" si="128"/>
        <v>0</v>
      </c>
      <c r="C297" s="33">
        <f t="shared" ca="1" si="129"/>
        <v>0</v>
      </c>
      <c r="D297" s="33">
        <f t="shared" ca="1" si="153"/>
        <v>0</v>
      </c>
      <c r="E297" s="33">
        <f t="shared" ca="1" si="153"/>
        <v>0</v>
      </c>
      <c r="F297" s="33">
        <f t="shared" ca="1" si="153"/>
        <v>0</v>
      </c>
      <c r="G297" s="33">
        <f t="shared" ca="1" si="153"/>
        <v>0</v>
      </c>
      <c r="H297" s="33">
        <f t="shared" ca="1" si="153"/>
        <v>0</v>
      </c>
      <c r="I297" s="33">
        <f t="shared" ca="1" si="153"/>
        <v>0</v>
      </c>
      <c r="J297" s="50">
        <f t="shared" ca="1" si="130"/>
        <v>0</v>
      </c>
      <c r="K297" s="33">
        <f t="shared" ca="1" si="148"/>
        <v>0</v>
      </c>
      <c r="L297" s="33">
        <f t="shared" ca="1" si="149"/>
        <v>0</v>
      </c>
      <c r="M297" s="33">
        <f t="shared" ca="1" si="150"/>
        <v>0</v>
      </c>
      <c r="N297" s="33">
        <f t="shared" ca="1" si="151"/>
        <v>0</v>
      </c>
      <c r="O297" s="33">
        <f t="shared" ca="1" si="152"/>
        <v>0</v>
      </c>
      <c r="P297" s="33">
        <f t="shared" ca="1" si="143"/>
        <v>0</v>
      </c>
      <c r="Q297" s="33">
        <f t="shared" ca="1" si="143"/>
        <v>0</v>
      </c>
      <c r="R297" s="33">
        <f t="shared" ca="1" si="143"/>
        <v>0</v>
      </c>
      <c r="S297" s="33">
        <f t="shared" ca="1" si="143"/>
        <v>0</v>
      </c>
      <c r="T297" s="33">
        <f t="shared" ca="1" si="147"/>
        <v>0</v>
      </c>
      <c r="U297" s="33">
        <f t="shared" ca="1" si="147"/>
        <v>0</v>
      </c>
      <c r="V297" s="33">
        <f t="shared" ca="1" si="147"/>
        <v>0</v>
      </c>
      <c r="W297" s="33">
        <f t="shared" ca="1" si="147"/>
        <v>0</v>
      </c>
      <c r="X297" s="33">
        <f t="shared" ca="1" si="147"/>
        <v>0</v>
      </c>
      <c r="Y297" s="33">
        <f t="shared" ca="1" si="147"/>
        <v>0</v>
      </c>
      <c r="Z297" s="33">
        <f t="shared" ca="1" si="147"/>
        <v>0</v>
      </c>
      <c r="AA297" s="33">
        <f t="shared" ca="1" si="147"/>
        <v>0</v>
      </c>
      <c r="AB297" s="33">
        <f t="shared" ca="1" si="146"/>
        <v>0</v>
      </c>
      <c r="AC297" s="33">
        <f t="shared" ca="1" si="146"/>
        <v>0</v>
      </c>
      <c r="AD297" s="33">
        <f t="shared" ca="1" si="146"/>
        <v>0</v>
      </c>
      <c r="AE297" s="33">
        <f t="shared" ca="1" si="144"/>
        <v>0</v>
      </c>
      <c r="AF297" s="33">
        <f t="shared" ca="1" si="144"/>
        <v>0</v>
      </c>
      <c r="AG297" s="33">
        <f t="shared" ca="1" si="144"/>
        <v>0</v>
      </c>
      <c r="AH297" s="33">
        <f t="shared" ca="1" si="144"/>
        <v>0</v>
      </c>
      <c r="AI297" s="33">
        <f t="shared" ca="1" si="144"/>
        <v>0</v>
      </c>
      <c r="AJ297" s="33">
        <f t="shared" ca="1" si="144"/>
        <v>0</v>
      </c>
      <c r="AK297" s="33">
        <f t="shared" ca="1" si="144"/>
        <v>0</v>
      </c>
      <c r="AL297" s="33">
        <f t="shared" ca="1" si="144"/>
        <v>0</v>
      </c>
      <c r="AM297" s="33">
        <f t="shared" ca="1" si="144"/>
        <v>0</v>
      </c>
      <c r="AN297" s="33">
        <f t="shared" ca="1" si="144"/>
        <v>0</v>
      </c>
      <c r="AO297" s="33">
        <f t="shared" ca="1" si="145"/>
        <v>0</v>
      </c>
      <c r="AP297" s="33">
        <f t="shared" ca="1" si="145"/>
        <v>0</v>
      </c>
      <c r="AQ297" s="33">
        <f ca="1">SUMIFS(Amount_TI,Location_TI,$A297,FundingSource_TI,AQ$1)+SUMIFS(Amount_CS,Location_CS,$A297,Fundingsource_CS,AQ$1)+SUMIFS(Amount_ETL,Location_ETL,$A297,FundingSource_ETL,AQ$1)+SUMIFS(Amount_Other,Location_Other,$A297,FundingSource_Other,AQ$1)+SUMIFS('CSW Programs'!$J$4:$J$500,'CSW Programs'!$D$4:$D$500,'Location Totals'!$A297,'CSW Programs'!$I$4:$I$500,'School Mailing Address'!$Q$5)</f>
        <v>0</v>
      </c>
      <c r="AR297" s="33">
        <f ca="1">SUMIFS(Amount_TI,Location_TI,$A297,FundingSource_TI,AR$1)+SUMIFS(Amount_CS,Location_CS,$A297,Fundingsource_CS,AR$1)+SUMIFS(Amount_ETL,Location_ETL,$A297,FundingSource_ETL,AR$1)+SUMIFS(Amount_Other,Location_Other,$A297,FundingSource_Other,AR$1)+SUMIFS('CSW Programs'!$J$4:$J$500,'CSW Programs'!$D$4:$D$500,'Location Totals'!$A297,'CSW Programs'!$I$4:$I$500,'School Mailing Address'!$Q$6)</f>
        <v>0</v>
      </c>
      <c r="AS297" s="33">
        <f ca="1">SUMIFS(Amount_TI,Location_TI,$A297,FundingSource_TI,AS$1)+SUMIFS(Amount_CS,Location_CS,$A297,Fundingsource_CS,AS$1)+SUMIFS(Amount_ETL,Location_ETL,$A297,FundingSource_ETL,AS$1)+SUMIFS(Amount_Other,Location_Other,$A297,FundingSource_Other,AS$1)+SUMIFS('CSW Programs'!$J$4:$J$500,'CSW Programs'!$D$4:$D$500,'Location Totals'!$A297,'CSW Programs'!$I$4:$I$500,'School Mailing Address'!$Q$7)</f>
        <v>0</v>
      </c>
      <c r="AT297" s="33">
        <f ca="1">SUMIFS(Amount_TI,Location_TI,$A297,FundingSource_TI,AT$1)+SUMIFS(Amount_CS,Location_CS,$A297,Fundingsource_CS,AT$1)+SUMIFS(Amount_ETL,Location_ETL,$A297,FundingSource_ETL,AT$1)+SUMIFS(Amount_Other,Location_Other,$A297,FundingSource_Other,AT$1)+SUMIFS('CSW Programs'!$J$4:$J$500,'CSW Programs'!$D$4:$D$500,'Location Totals'!$A297,'CSW Programs'!$I$4:$I$500,'Location Totals'!$AT$1)</f>
        <v>0</v>
      </c>
      <c r="AU297" s="33">
        <f ca="1">SUMIFS(Amount_TI,Location_TI,$A297,FundingSource_TI,AU$1)+SUMIFS(Amount_CS,Location_CS,$A297,Fundingsource_CS,AU$1)+SUMIFS(Amount_ETL,Location_ETL,$A297,FundingSource_ETL,AU$1)+SUMIFS(Amount_Other,Location_Other,$A297,FundingSource_Other,AU$1)+SUMIFS('CSW Programs'!$J$4:$J$500,'CSW Programs'!$D$4:$D$500,'Location Totals'!$A297,'CSW Programs'!$I$4:$I$500,'Location Totals'!$AU$1)</f>
        <v>0</v>
      </c>
      <c r="AV297" s="33">
        <f ca="1">SUMIFS(Amount_TI,Location_TI,$A297,FundingSource_TI,AV$1)+SUMIFS(Amount_CS,Location_CS,$A297,Fundingsource_CS,AV$1)+SUMIFS(Amount_ETL,Location_ETL,$A297,FundingSource_ETL,AV$1)+SUMIFS(Amount_Other,Location_Other,$A297,FundingSource_Other,AV$1)+SUMIFS('CSW Programs'!$J$4:$J$500,'CSW Programs'!$D$4:$D$500,'Location Totals'!$A297,'CSW Programs'!$I$4:$I$500,'Location Totals'!$AV$1)</f>
        <v>0</v>
      </c>
      <c r="AW297" s="33"/>
      <c r="BR297" s="32">
        <v>296</v>
      </c>
      <c r="BT297" s="32">
        <v>296</v>
      </c>
    </row>
    <row r="298" spans="1:72" hidden="1" x14ac:dyDescent="0.2">
      <c r="A298" s="17" t="e">
        <f ca="1">IF('Cover Page'!$C$17&lt;&gt;"YES",IF(HLOOKUP($BZ$1,'District Label'!A:GR,BR298,FALSE)="","",(HLOOKUP($BZ$1,'District Label'!A:GR,BR298,FALSE))),OFFSET('BOCES SELECT'!$CH$4:$CH$402,,,COUNTIF('BOCES SELECT'!E:E,"&gt;0")))</f>
        <v>#N/A</v>
      </c>
      <c r="B298" s="33">
        <f t="shared" ca="1" si="128"/>
        <v>0</v>
      </c>
      <c r="C298" s="33">
        <f t="shared" ca="1" si="129"/>
        <v>0</v>
      </c>
      <c r="D298" s="33">
        <f t="shared" ca="1" si="153"/>
        <v>0</v>
      </c>
      <c r="E298" s="33">
        <f t="shared" ca="1" si="153"/>
        <v>0</v>
      </c>
      <c r="F298" s="33">
        <f t="shared" ca="1" si="153"/>
        <v>0</v>
      </c>
      <c r="G298" s="33">
        <f t="shared" ca="1" si="153"/>
        <v>0</v>
      </c>
      <c r="H298" s="33">
        <f t="shared" ca="1" si="153"/>
        <v>0</v>
      </c>
      <c r="I298" s="33">
        <f t="shared" ca="1" si="153"/>
        <v>0</v>
      </c>
      <c r="J298" s="50">
        <f t="shared" ca="1" si="130"/>
        <v>0</v>
      </c>
      <c r="K298" s="33">
        <f t="shared" ca="1" si="148"/>
        <v>0</v>
      </c>
      <c r="L298" s="33">
        <f t="shared" ca="1" si="149"/>
        <v>0</v>
      </c>
      <c r="M298" s="33">
        <f t="shared" ca="1" si="150"/>
        <v>0</v>
      </c>
      <c r="N298" s="33">
        <f t="shared" ca="1" si="151"/>
        <v>0</v>
      </c>
      <c r="O298" s="33">
        <f t="shared" ca="1" si="152"/>
        <v>0</v>
      </c>
      <c r="P298" s="33">
        <f t="shared" ca="1" si="143"/>
        <v>0</v>
      </c>
      <c r="Q298" s="33">
        <f t="shared" ca="1" si="143"/>
        <v>0</v>
      </c>
      <c r="R298" s="33">
        <f t="shared" ca="1" si="143"/>
        <v>0</v>
      </c>
      <c r="S298" s="33">
        <f t="shared" ca="1" si="143"/>
        <v>0</v>
      </c>
      <c r="T298" s="33">
        <f t="shared" ca="1" si="147"/>
        <v>0</v>
      </c>
      <c r="U298" s="33">
        <f t="shared" ca="1" si="147"/>
        <v>0</v>
      </c>
      <c r="V298" s="33">
        <f t="shared" ca="1" si="147"/>
        <v>0</v>
      </c>
      <c r="W298" s="33">
        <f t="shared" ca="1" si="147"/>
        <v>0</v>
      </c>
      <c r="X298" s="33">
        <f t="shared" ca="1" si="147"/>
        <v>0</v>
      </c>
      <c r="Y298" s="33">
        <f t="shared" ca="1" si="147"/>
        <v>0</v>
      </c>
      <c r="Z298" s="33">
        <f t="shared" ca="1" si="147"/>
        <v>0</v>
      </c>
      <c r="AA298" s="33">
        <f t="shared" ca="1" si="147"/>
        <v>0</v>
      </c>
      <c r="AB298" s="33">
        <f t="shared" ca="1" si="146"/>
        <v>0</v>
      </c>
      <c r="AC298" s="33">
        <f t="shared" ca="1" si="146"/>
        <v>0</v>
      </c>
      <c r="AD298" s="33">
        <f t="shared" ca="1" si="146"/>
        <v>0</v>
      </c>
      <c r="AE298" s="33">
        <f t="shared" ca="1" si="144"/>
        <v>0</v>
      </c>
      <c r="AF298" s="33">
        <f t="shared" ca="1" si="144"/>
        <v>0</v>
      </c>
      <c r="AG298" s="33">
        <f t="shared" ca="1" si="144"/>
        <v>0</v>
      </c>
      <c r="AH298" s="33">
        <f t="shared" ca="1" si="144"/>
        <v>0</v>
      </c>
      <c r="AI298" s="33">
        <f t="shared" ca="1" si="144"/>
        <v>0</v>
      </c>
      <c r="AJ298" s="33">
        <f t="shared" ca="1" si="144"/>
        <v>0</v>
      </c>
      <c r="AK298" s="33">
        <f t="shared" ca="1" si="144"/>
        <v>0</v>
      </c>
      <c r="AL298" s="33">
        <f t="shared" ca="1" si="144"/>
        <v>0</v>
      </c>
      <c r="AM298" s="33">
        <f t="shared" ca="1" si="144"/>
        <v>0</v>
      </c>
      <c r="AN298" s="33">
        <f t="shared" ca="1" si="144"/>
        <v>0</v>
      </c>
      <c r="AO298" s="33">
        <f t="shared" ca="1" si="145"/>
        <v>0</v>
      </c>
      <c r="AP298" s="33">
        <f t="shared" ca="1" si="145"/>
        <v>0</v>
      </c>
      <c r="AQ298" s="33">
        <f ca="1">SUMIFS(Amount_TI,Location_TI,$A298,FundingSource_TI,AQ$1)+SUMIFS(Amount_CS,Location_CS,$A298,Fundingsource_CS,AQ$1)+SUMIFS(Amount_ETL,Location_ETL,$A298,FundingSource_ETL,AQ$1)+SUMIFS(Amount_Other,Location_Other,$A298,FundingSource_Other,AQ$1)+SUMIFS('CSW Programs'!$J$4:$J$500,'CSW Programs'!$D$4:$D$500,'Location Totals'!$A298,'CSW Programs'!$I$4:$I$500,'School Mailing Address'!$Q$5)</f>
        <v>0</v>
      </c>
      <c r="AR298" s="33">
        <f ca="1">SUMIFS(Amount_TI,Location_TI,$A298,FundingSource_TI,AR$1)+SUMIFS(Amount_CS,Location_CS,$A298,Fundingsource_CS,AR$1)+SUMIFS(Amount_ETL,Location_ETL,$A298,FundingSource_ETL,AR$1)+SUMIFS(Amount_Other,Location_Other,$A298,FundingSource_Other,AR$1)+SUMIFS('CSW Programs'!$J$4:$J$500,'CSW Programs'!$D$4:$D$500,'Location Totals'!$A298,'CSW Programs'!$I$4:$I$500,'School Mailing Address'!$Q$6)</f>
        <v>0</v>
      </c>
      <c r="AS298" s="33">
        <f ca="1">SUMIFS(Amount_TI,Location_TI,$A298,FundingSource_TI,AS$1)+SUMIFS(Amount_CS,Location_CS,$A298,Fundingsource_CS,AS$1)+SUMIFS(Amount_ETL,Location_ETL,$A298,FundingSource_ETL,AS$1)+SUMIFS(Amount_Other,Location_Other,$A298,FundingSource_Other,AS$1)+SUMIFS('CSW Programs'!$J$4:$J$500,'CSW Programs'!$D$4:$D$500,'Location Totals'!$A298,'CSW Programs'!$I$4:$I$500,'School Mailing Address'!$Q$7)</f>
        <v>0</v>
      </c>
      <c r="AT298" s="33">
        <f ca="1">SUMIFS(Amount_TI,Location_TI,$A298,FundingSource_TI,AT$1)+SUMIFS(Amount_CS,Location_CS,$A298,Fundingsource_CS,AT$1)+SUMIFS(Amount_ETL,Location_ETL,$A298,FundingSource_ETL,AT$1)+SUMIFS(Amount_Other,Location_Other,$A298,FundingSource_Other,AT$1)+SUMIFS('CSW Programs'!$J$4:$J$500,'CSW Programs'!$D$4:$D$500,'Location Totals'!$A298,'CSW Programs'!$I$4:$I$500,'Location Totals'!$AT$1)</f>
        <v>0</v>
      </c>
      <c r="AU298" s="33">
        <f ca="1">SUMIFS(Amount_TI,Location_TI,$A298,FundingSource_TI,AU$1)+SUMIFS(Amount_CS,Location_CS,$A298,Fundingsource_CS,AU$1)+SUMIFS(Amount_ETL,Location_ETL,$A298,FundingSource_ETL,AU$1)+SUMIFS(Amount_Other,Location_Other,$A298,FundingSource_Other,AU$1)+SUMIFS('CSW Programs'!$J$4:$J$500,'CSW Programs'!$D$4:$D$500,'Location Totals'!$A298,'CSW Programs'!$I$4:$I$500,'Location Totals'!$AU$1)</f>
        <v>0</v>
      </c>
      <c r="AV298" s="33">
        <f ca="1">SUMIFS(Amount_TI,Location_TI,$A298,FundingSource_TI,AV$1)+SUMIFS(Amount_CS,Location_CS,$A298,Fundingsource_CS,AV$1)+SUMIFS(Amount_ETL,Location_ETL,$A298,FundingSource_ETL,AV$1)+SUMIFS(Amount_Other,Location_Other,$A298,FundingSource_Other,AV$1)+SUMIFS('CSW Programs'!$J$4:$J$500,'CSW Programs'!$D$4:$D$500,'Location Totals'!$A298,'CSW Programs'!$I$4:$I$500,'Location Totals'!$AV$1)</f>
        <v>0</v>
      </c>
      <c r="AW298" s="33"/>
      <c r="BR298" s="32">
        <v>297</v>
      </c>
      <c r="BT298" s="32">
        <v>297</v>
      </c>
    </row>
    <row r="299" spans="1:72" hidden="1" x14ac:dyDescent="0.2">
      <c r="A299" s="17" t="e">
        <f ca="1">IF('Cover Page'!$C$17&lt;&gt;"YES",IF(HLOOKUP($BZ$1,'District Label'!A:GR,BR299,FALSE)="","",(HLOOKUP($BZ$1,'District Label'!A:GR,BR299,FALSE))),OFFSET('BOCES SELECT'!$CH$4:$CH$402,,,COUNTIF('BOCES SELECT'!E:E,"&gt;0")))</f>
        <v>#N/A</v>
      </c>
      <c r="B299" s="33">
        <f t="shared" ca="1" si="128"/>
        <v>0</v>
      </c>
      <c r="C299" s="33">
        <f t="shared" ca="1" si="129"/>
        <v>0</v>
      </c>
      <c r="D299" s="33">
        <f t="shared" ca="1" si="153"/>
        <v>0</v>
      </c>
      <c r="E299" s="33">
        <f t="shared" ca="1" si="153"/>
        <v>0</v>
      </c>
      <c r="F299" s="33">
        <f t="shared" ca="1" si="153"/>
        <v>0</v>
      </c>
      <c r="G299" s="33">
        <f t="shared" ca="1" si="153"/>
        <v>0</v>
      </c>
      <c r="H299" s="33">
        <f t="shared" ca="1" si="153"/>
        <v>0</v>
      </c>
      <c r="I299" s="33">
        <f t="shared" ca="1" si="153"/>
        <v>0</v>
      </c>
      <c r="J299" s="50">
        <f t="shared" ca="1" si="130"/>
        <v>0</v>
      </c>
      <c r="K299" s="33">
        <f t="shared" ca="1" si="148"/>
        <v>0</v>
      </c>
      <c r="L299" s="33">
        <f t="shared" ca="1" si="149"/>
        <v>0</v>
      </c>
      <c r="M299" s="33">
        <f t="shared" ca="1" si="150"/>
        <v>0</v>
      </c>
      <c r="N299" s="33">
        <f t="shared" ca="1" si="151"/>
        <v>0</v>
      </c>
      <c r="O299" s="33">
        <f t="shared" ca="1" si="152"/>
        <v>0</v>
      </c>
      <c r="P299" s="33">
        <f t="shared" ca="1" si="143"/>
        <v>0</v>
      </c>
      <c r="Q299" s="33">
        <f t="shared" ca="1" si="143"/>
        <v>0</v>
      </c>
      <c r="R299" s="33">
        <f t="shared" ca="1" si="143"/>
        <v>0</v>
      </c>
      <c r="S299" s="33">
        <f t="shared" ca="1" si="143"/>
        <v>0</v>
      </c>
      <c r="T299" s="33">
        <f t="shared" ca="1" si="147"/>
        <v>0</v>
      </c>
      <c r="U299" s="33">
        <f t="shared" ca="1" si="147"/>
        <v>0</v>
      </c>
      <c r="V299" s="33">
        <f t="shared" ca="1" si="147"/>
        <v>0</v>
      </c>
      <c r="W299" s="33">
        <f t="shared" ca="1" si="147"/>
        <v>0</v>
      </c>
      <c r="X299" s="33">
        <f t="shared" ca="1" si="147"/>
        <v>0</v>
      </c>
      <c r="Y299" s="33">
        <f t="shared" ca="1" si="147"/>
        <v>0</v>
      </c>
      <c r="Z299" s="33">
        <f t="shared" ca="1" si="147"/>
        <v>0</v>
      </c>
      <c r="AA299" s="33">
        <f t="shared" ca="1" si="147"/>
        <v>0</v>
      </c>
      <c r="AB299" s="33">
        <f t="shared" ca="1" si="146"/>
        <v>0</v>
      </c>
      <c r="AC299" s="33">
        <f t="shared" ca="1" si="146"/>
        <v>0</v>
      </c>
      <c r="AD299" s="33">
        <f t="shared" ca="1" si="146"/>
        <v>0</v>
      </c>
      <c r="AE299" s="33">
        <f t="shared" ca="1" si="144"/>
        <v>0</v>
      </c>
      <c r="AF299" s="33">
        <f t="shared" ca="1" si="144"/>
        <v>0</v>
      </c>
      <c r="AG299" s="33">
        <f t="shared" ca="1" si="144"/>
        <v>0</v>
      </c>
      <c r="AH299" s="33">
        <f t="shared" ca="1" si="144"/>
        <v>0</v>
      </c>
      <c r="AI299" s="33">
        <f t="shared" ca="1" si="144"/>
        <v>0</v>
      </c>
      <c r="AJ299" s="33">
        <f t="shared" ca="1" si="144"/>
        <v>0</v>
      </c>
      <c r="AK299" s="33">
        <f t="shared" ca="1" si="144"/>
        <v>0</v>
      </c>
      <c r="AL299" s="33">
        <f t="shared" ca="1" si="144"/>
        <v>0</v>
      </c>
      <c r="AM299" s="33">
        <f t="shared" ca="1" si="144"/>
        <v>0</v>
      </c>
      <c r="AN299" s="33">
        <f t="shared" ca="1" si="144"/>
        <v>0</v>
      </c>
      <c r="AO299" s="33">
        <f t="shared" ca="1" si="145"/>
        <v>0</v>
      </c>
      <c r="AP299" s="33">
        <f t="shared" ca="1" si="145"/>
        <v>0</v>
      </c>
      <c r="AQ299" s="33">
        <f ca="1">SUMIFS(Amount_TI,Location_TI,$A299,FundingSource_TI,AQ$1)+SUMIFS(Amount_CS,Location_CS,$A299,Fundingsource_CS,AQ$1)+SUMIFS(Amount_ETL,Location_ETL,$A299,FundingSource_ETL,AQ$1)+SUMIFS(Amount_Other,Location_Other,$A299,FundingSource_Other,AQ$1)+SUMIFS('CSW Programs'!$J$4:$J$500,'CSW Programs'!$D$4:$D$500,'Location Totals'!$A299,'CSW Programs'!$I$4:$I$500,'School Mailing Address'!$Q$5)</f>
        <v>0</v>
      </c>
      <c r="AR299" s="33">
        <f ca="1">SUMIFS(Amount_TI,Location_TI,$A299,FundingSource_TI,AR$1)+SUMIFS(Amount_CS,Location_CS,$A299,Fundingsource_CS,AR$1)+SUMIFS(Amount_ETL,Location_ETL,$A299,FundingSource_ETL,AR$1)+SUMIFS(Amount_Other,Location_Other,$A299,FundingSource_Other,AR$1)+SUMIFS('CSW Programs'!$J$4:$J$500,'CSW Programs'!$D$4:$D$500,'Location Totals'!$A299,'CSW Programs'!$I$4:$I$500,'School Mailing Address'!$Q$6)</f>
        <v>0</v>
      </c>
      <c r="AS299" s="33">
        <f ca="1">SUMIFS(Amount_TI,Location_TI,$A299,FundingSource_TI,AS$1)+SUMIFS(Amount_CS,Location_CS,$A299,Fundingsource_CS,AS$1)+SUMIFS(Amount_ETL,Location_ETL,$A299,FundingSource_ETL,AS$1)+SUMIFS(Amount_Other,Location_Other,$A299,FundingSource_Other,AS$1)+SUMIFS('CSW Programs'!$J$4:$J$500,'CSW Programs'!$D$4:$D$500,'Location Totals'!$A299,'CSW Programs'!$I$4:$I$500,'School Mailing Address'!$Q$7)</f>
        <v>0</v>
      </c>
      <c r="AT299" s="33">
        <f ca="1">SUMIFS(Amount_TI,Location_TI,$A299,FundingSource_TI,AT$1)+SUMIFS(Amount_CS,Location_CS,$A299,Fundingsource_CS,AT$1)+SUMIFS(Amount_ETL,Location_ETL,$A299,FundingSource_ETL,AT$1)+SUMIFS(Amount_Other,Location_Other,$A299,FundingSource_Other,AT$1)+SUMIFS('CSW Programs'!$J$4:$J$500,'CSW Programs'!$D$4:$D$500,'Location Totals'!$A299,'CSW Programs'!$I$4:$I$500,'Location Totals'!$AT$1)</f>
        <v>0</v>
      </c>
      <c r="AU299" s="33">
        <f ca="1">SUMIFS(Amount_TI,Location_TI,$A299,FundingSource_TI,AU$1)+SUMIFS(Amount_CS,Location_CS,$A299,Fundingsource_CS,AU$1)+SUMIFS(Amount_ETL,Location_ETL,$A299,FundingSource_ETL,AU$1)+SUMIFS(Amount_Other,Location_Other,$A299,FundingSource_Other,AU$1)+SUMIFS('CSW Programs'!$J$4:$J$500,'CSW Programs'!$D$4:$D$500,'Location Totals'!$A299,'CSW Programs'!$I$4:$I$500,'Location Totals'!$AU$1)</f>
        <v>0</v>
      </c>
      <c r="AV299" s="33">
        <f ca="1">SUMIFS(Amount_TI,Location_TI,$A299,FundingSource_TI,AV$1)+SUMIFS(Amount_CS,Location_CS,$A299,Fundingsource_CS,AV$1)+SUMIFS(Amount_ETL,Location_ETL,$A299,FundingSource_ETL,AV$1)+SUMIFS(Amount_Other,Location_Other,$A299,FundingSource_Other,AV$1)+SUMIFS('CSW Programs'!$J$4:$J$500,'CSW Programs'!$D$4:$D$500,'Location Totals'!$A299,'CSW Programs'!$I$4:$I$500,'Location Totals'!$AV$1)</f>
        <v>0</v>
      </c>
      <c r="AW299" s="33"/>
      <c r="BR299" s="32">
        <v>298</v>
      </c>
      <c r="BT299" s="32">
        <v>298</v>
      </c>
    </row>
    <row r="300" spans="1:72" hidden="1" x14ac:dyDescent="0.2">
      <c r="A300" s="17" t="e">
        <f ca="1">IF('Cover Page'!$C$17&lt;&gt;"YES",IF(HLOOKUP($BZ$1,'District Label'!A:GR,BR300,FALSE)="","",(HLOOKUP($BZ$1,'District Label'!A:GR,BR300,FALSE))),OFFSET('BOCES SELECT'!$CH$4:$CH$402,,,COUNTIF('BOCES SELECT'!E:E,"&gt;0")))</f>
        <v>#N/A</v>
      </c>
      <c r="B300" s="33">
        <f t="shared" ca="1" si="128"/>
        <v>0</v>
      </c>
      <c r="C300" s="33">
        <f t="shared" ca="1" si="129"/>
        <v>0</v>
      </c>
      <c r="D300" s="33">
        <f t="shared" ca="1" si="153"/>
        <v>0</v>
      </c>
      <c r="E300" s="33">
        <f t="shared" ca="1" si="153"/>
        <v>0</v>
      </c>
      <c r="F300" s="33">
        <f t="shared" ca="1" si="153"/>
        <v>0</v>
      </c>
      <c r="G300" s="33">
        <f t="shared" ca="1" si="153"/>
        <v>0</v>
      </c>
      <c r="H300" s="33">
        <f t="shared" ca="1" si="153"/>
        <v>0</v>
      </c>
      <c r="I300" s="33">
        <f t="shared" ca="1" si="153"/>
        <v>0</v>
      </c>
      <c r="J300" s="50">
        <f t="shared" ca="1" si="130"/>
        <v>0</v>
      </c>
      <c r="K300" s="33">
        <f t="shared" ca="1" si="148"/>
        <v>0</v>
      </c>
      <c r="L300" s="33">
        <f t="shared" ca="1" si="149"/>
        <v>0</v>
      </c>
      <c r="M300" s="33">
        <f t="shared" ca="1" si="150"/>
        <v>0</v>
      </c>
      <c r="N300" s="33">
        <f t="shared" ca="1" si="151"/>
        <v>0</v>
      </c>
      <c r="O300" s="33">
        <f t="shared" ca="1" si="152"/>
        <v>0</v>
      </c>
      <c r="P300" s="33">
        <f t="shared" ref="P300:S315" ca="1" si="154">SUMIFS(Amount_TI,Location_TI,$A300,Program_TI,P$1)+SUMIFS(Amount_CS,Location_CS,$A300,Program_CS,P$1)+SUMIFS(Amount_ETL,Location_ETL,$A300,Program_ETL,P$1)+SUMIFS(Amount_Other,Location_Other,$A300,Program_Other,P$1)</f>
        <v>0</v>
      </c>
      <c r="Q300" s="33">
        <f t="shared" ca="1" si="154"/>
        <v>0</v>
      </c>
      <c r="R300" s="33">
        <f t="shared" ca="1" si="154"/>
        <v>0</v>
      </c>
      <c r="S300" s="33">
        <f t="shared" ca="1" si="154"/>
        <v>0</v>
      </c>
      <c r="T300" s="33">
        <f t="shared" ca="1" si="147"/>
        <v>0</v>
      </c>
      <c r="U300" s="33">
        <f t="shared" ca="1" si="147"/>
        <v>0</v>
      </c>
      <c r="V300" s="33">
        <f t="shared" ca="1" si="147"/>
        <v>0</v>
      </c>
      <c r="W300" s="33">
        <f t="shared" ca="1" si="147"/>
        <v>0</v>
      </c>
      <c r="X300" s="33">
        <f t="shared" ca="1" si="147"/>
        <v>0</v>
      </c>
      <c r="Y300" s="33">
        <f t="shared" ca="1" si="147"/>
        <v>0</v>
      </c>
      <c r="Z300" s="33">
        <f t="shared" ca="1" si="147"/>
        <v>0</v>
      </c>
      <c r="AA300" s="33">
        <f t="shared" ca="1" si="147"/>
        <v>0</v>
      </c>
      <c r="AB300" s="33">
        <f t="shared" ca="1" si="146"/>
        <v>0</v>
      </c>
      <c r="AC300" s="33">
        <f t="shared" ca="1" si="146"/>
        <v>0</v>
      </c>
      <c r="AD300" s="33">
        <f t="shared" ca="1" si="146"/>
        <v>0</v>
      </c>
      <c r="AE300" s="33">
        <f t="shared" ref="AE300:AP315" ca="1" si="155">SUMIFS(Amount_TI,Location_TI,$A300,FundingSource_TI,AE$1)+SUMIFS(Amount_CS,Location_CS,$A300,Fundingsource_CS,AE$1)+SUMIFS(Amount_ETL,Location_ETL,$A300,FundingSource_ETL,AE$1)+SUMIFS(Amount_Other,Location_Other,$A300,FundingSource_Other,AE$1)</f>
        <v>0</v>
      </c>
      <c r="AF300" s="33">
        <f t="shared" ca="1" si="155"/>
        <v>0</v>
      </c>
      <c r="AG300" s="33">
        <f t="shared" ca="1" si="155"/>
        <v>0</v>
      </c>
      <c r="AH300" s="33">
        <f t="shared" ca="1" si="155"/>
        <v>0</v>
      </c>
      <c r="AI300" s="33">
        <f t="shared" ca="1" si="155"/>
        <v>0</v>
      </c>
      <c r="AJ300" s="33">
        <f t="shared" ca="1" si="155"/>
        <v>0</v>
      </c>
      <c r="AK300" s="33">
        <f t="shared" ca="1" si="155"/>
        <v>0</v>
      </c>
      <c r="AL300" s="33">
        <f t="shared" ca="1" si="155"/>
        <v>0</v>
      </c>
      <c r="AM300" s="33">
        <f t="shared" ca="1" si="155"/>
        <v>0</v>
      </c>
      <c r="AN300" s="33">
        <f t="shared" ca="1" si="155"/>
        <v>0</v>
      </c>
      <c r="AO300" s="33">
        <f t="shared" ca="1" si="155"/>
        <v>0</v>
      </c>
      <c r="AP300" s="33">
        <f t="shared" ca="1" si="155"/>
        <v>0</v>
      </c>
      <c r="AQ300" s="33">
        <f ca="1">SUMIFS(Amount_TI,Location_TI,$A300,FundingSource_TI,AQ$1)+SUMIFS(Amount_CS,Location_CS,$A300,Fundingsource_CS,AQ$1)+SUMIFS(Amount_ETL,Location_ETL,$A300,FundingSource_ETL,AQ$1)+SUMIFS(Amount_Other,Location_Other,$A300,FundingSource_Other,AQ$1)+SUMIFS('CSW Programs'!$J$4:$J$500,'CSW Programs'!$D$4:$D$500,'Location Totals'!$A300,'CSW Programs'!$I$4:$I$500,'School Mailing Address'!$Q$5)</f>
        <v>0</v>
      </c>
      <c r="AR300" s="33">
        <f ca="1">SUMIFS(Amount_TI,Location_TI,$A300,FundingSource_TI,AR$1)+SUMIFS(Amount_CS,Location_CS,$A300,Fundingsource_CS,AR$1)+SUMIFS(Amount_ETL,Location_ETL,$A300,FundingSource_ETL,AR$1)+SUMIFS(Amount_Other,Location_Other,$A300,FundingSource_Other,AR$1)+SUMIFS('CSW Programs'!$J$4:$J$500,'CSW Programs'!$D$4:$D$500,'Location Totals'!$A300,'CSW Programs'!$I$4:$I$500,'School Mailing Address'!$Q$6)</f>
        <v>0</v>
      </c>
      <c r="AS300" s="33">
        <f ca="1">SUMIFS(Amount_TI,Location_TI,$A300,FundingSource_TI,AS$1)+SUMIFS(Amount_CS,Location_CS,$A300,Fundingsource_CS,AS$1)+SUMIFS(Amount_ETL,Location_ETL,$A300,FundingSource_ETL,AS$1)+SUMIFS(Amount_Other,Location_Other,$A300,FundingSource_Other,AS$1)+SUMIFS('CSW Programs'!$J$4:$J$500,'CSW Programs'!$D$4:$D$500,'Location Totals'!$A300,'CSW Programs'!$I$4:$I$500,'School Mailing Address'!$Q$7)</f>
        <v>0</v>
      </c>
      <c r="AT300" s="33">
        <f ca="1">SUMIFS(Amount_TI,Location_TI,$A300,FundingSource_TI,AT$1)+SUMIFS(Amount_CS,Location_CS,$A300,Fundingsource_CS,AT$1)+SUMIFS(Amount_ETL,Location_ETL,$A300,FundingSource_ETL,AT$1)+SUMIFS(Amount_Other,Location_Other,$A300,FundingSource_Other,AT$1)+SUMIFS('CSW Programs'!$J$4:$J$500,'CSW Programs'!$D$4:$D$500,'Location Totals'!$A300,'CSW Programs'!$I$4:$I$500,'Location Totals'!$AT$1)</f>
        <v>0</v>
      </c>
      <c r="AU300" s="33">
        <f ca="1">SUMIFS(Amount_TI,Location_TI,$A300,FundingSource_TI,AU$1)+SUMIFS(Amount_CS,Location_CS,$A300,Fundingsource_CS,AU$1)+SUMIFS(Amount_ETL,Location_ETL,$A300,FundingSource_ETL,AU$1)+SUMIFS(Amount_Other,Location_Other,$A300,FundingSource_Other,AU$1)+SUMIFS('CSW Programs'!$J$4:$J$500,'CSW Programs'!$D$4:$D$500,'Location Totals'!$A300,'CSW Programs'!$I$4:$I$500,'Location Totals'!$AU$1)</f>
        <v>0</v>
      </c>
      <c r="AV300" s="33">
        <f ca="1">SUMIFS(Amount_TI,Location_TI,$A300,FundingSource_TI,AV$1)+SUMIFS(Amount_CS,Location_CS,$A300,Fundingsource_CS,AV$1)+SUMIFS(Amount_ETL,Location_ETL,$A300,FundingSource_ETL,AV$1)+SUMIFS(Amount_Other,Location_Other,$A300,FundingSource_Other,AV$1)+SUMIFS('CSW Programs'!$J$4:$J$500,'CSW Programs'!$D$4:$D$500,'Location Totals'!$A300,'CSW Programs'!$I$4:$I$500,'Location Totals'!$AV$1)</f>
        <v>0</v>
      </c>
      <c r="AW300" s="33"/>
      <c r="BR300" s="32">
        <v>299</v>
      </c>
      <c r="BT300" s="32">
        <v>299</v>
      </c>
    </row>
    <row r="301" spans="1:72" hidden="1" x14ac:dyDescent="0.2">
      <c r="A301" s="17" t="e">
        <f ca="1">IF('Cover Page'!$C$17&lt;&gt;"YES",IF(HLOOKUP($BZ$1,'District Label'!A:GR,BR301,FALSE)="","",(HLOOKUP($BZ$1,'District Label'!A:GR,BR301,FALSE))),OFFSET('BOCES SELECT'!$CH$4:$CH$402,,,COUNTIF('BOCES SELECT'!E:E,"&gt;0")))</f>
        <v>#N/A</v>
      </c>
      <c r="B301" s="33">
        <f t="shared" ca="1" si="128"/>
        <v>0</v>
      </c>
      <c r="C301" s="33">
        <f t="shared" ca="1" si="129"/>
        <v>0</v>
      </c>
      <c r="D301" s="33">
        <f t="shared" ca="1" si="153"/>
        <v>0</v>
      </c>
      <c r="E301" s="33">
        <f t="shared" ca="1" si="153"/>
        <v>0</v>
      </c>
      <c r="F301" s="33">
        <f t="shared" ca="1" si="153"/>
        <v>0</v>
      </c>
      <c r="G301" s="33">
        <f t="shared" ca="1" si="153"/>
        <v>0</v>
      </c>
      <c r="H301" s="33">
        <f t="shared" ca="1" si="153"/>
        <v>0</v>
      </c>
      <c r="I301" s="33">
        <f t="shared" ca="1" si="153"/>
        <v>0</v>
      </c>
      <c r="J301" s="50">
        <f t="shared" ca="1" si="130"/>
        <v>0</v>
      </c>
      <c r="K301" s="33">
        <f t="shared" ca="1" si="148"/>
        <v>0</v>
      </c>
      <c r="L301" s="33">
        <f t="shared" ca="1" si="149"/>
        <v>0</v>
      </c>
      <c r="M301" s="33">
        <f t="shared" ca="1" si="150"/>
        <v>0</v>
      </c>
      <c r="N301" s="33">
        <f t="shared" ca="1" si="151"/>
        <v>0</v>
      </c>
      <c r="O301" s="33">
        <f t="shared" ca="1" si="152"/>
        <v>0</v>
      </c>
      <c r="P301" s="33">
        <f t="shared" ca="1" si="154"/>
        <v>0</v>
      </c>
      <c r="Q301" s="33">
        <f t="shared" ca="1" si="154"/>
        <v>0</v>
      </c>
      <c r="R301" s="33">
        <f t="shared" ca="1" si="154"/>
        <v>0</v>
      </c>
      <c r="S301" s="33">
        <f t="shared" ca="1" si="154"/>
        <v>0</v>
      </c>
      <c r="T301" s="33">
        <f t="shared" ca="1" si="147"/>
        <v>0</v>
      </c>
      <c r="U301" s="33">
        <f t="shared" ca="1" si="147"/>
        <v>0</v>
      </c>
      <c r="V301" s="33">
        <f t="shared" ca="1" si="147"/>
        <v>0</v>
      </c>
      <c r="W301" s="33">
        <f t="shared" ca="1" si="147"/>
        <v>0</v>
      </c>
      <c r="X301" s="33">
        <f t="shared" ca="1" si="147"/>
        <v>0</v>
      </c>
      <c r="Y301" s="33">
        <f t="shared" ca="1" si="147"/>
        <v>0</v>
      </c>
      <c r="Z301" s="33">
        <f t="shared" ca="1" si="147"/>
        <v>0</v>
      </c>
      <c r="AA301" s="33">
        <f t="shared" ca="1" si="147"/>
        <v>0</v>
      </c>
      <c r="AB301" s="33">
        <f t="shared" ca="1" si="146"/>
        <v>0</v>
      </c>
      <c r="AC301" s="33">
        <f t="shared" ca="1" si="146"/>
        <v>0</v>
      </c>
      <c r="AD301" s="33">
        <f t="shared" ca="1" si="146"/>
        <v>0</v>
      </c>
      <c r="AE301" s="33">
        <f t="shared" ca="1" si="155"/>
        <v>0</v>
      </c>
      <c r="AF301" s="33">
        <f t="shared" ca="1" si="155"/>
        <v>0</v>
      </c>
      <c r="AG301" s="33">
        <f t="shared" ca="1" si="155"/>
        <v>0</v>
      </c>
      <c r="AH301" s="33">
        <f t="shared" ca="1" si="155"/>
        <v>0</v>
      </c>
      <c r="AI301" s="33">
        <f t="shared" ca="1" si="155"/>
        <v>0</v>
      </c>
      <c r="AJ301" s="33">
        <f t="shared" ca="1" si="155"/>
        <v>0</v>
      </c>
      <c r="AK301" s="33">
        <f t="shared" ca="1" si="155"/>
        <v>0</v>
      </c>
      <c r="AL301" s="33">
        <f t="shared" ca="1" si="155"/>
        <v>0</v>
      </c>
      <c r="AM301" s="33">
        <f t="shared" ca="1" si="155"/>
        <v>0</v>
      </c>
      <c r="AN301" s="33">
        <f t="shared" ca="1" si="155"/>
        <v>0</v>
      </c>
      <c r="AO301" s="33">
        <f t="shared" ca="1" si="155"/>
        <v>0</v>
      </c>
      <c r="AP301" s="33">
        <f t="shared" ca="1" si="155"/>
        <v>0</v>
      </c>
      <c r="AQ301" s="33">
        <f ca="1">SUMIFS(Amount_TI,Location_TI,$A301,FundingSource_TI,AQ$1)+SUMIFS(Amount_CS,Location_CS,$A301,Fundingsource_CS,AQ$1)+SUMIFS(Amount_ETL,Location_ETL,$A301,FundingSource_ETL,AQ$1)+SUMIFS(Amount_Other,Location_Other,$A301,FundingSource_Other,AQ$1)+SUMIFS('CSW Programs'!$J$4:$J$500,'CSW Programs'!$D$4:$D$500,'Location Totals'!$A301,'CSW Programs'!$I$4:$I$500,'School Mailing Address'!$Q$5)</f>
        <v>0</v>
      </c>
      <c r="AR301" s="33">
        <f ca="1">SUMIFS(Amount_TI,Location_TI,$A301,FundingSource_TI,AR$1)+SUMIFS(Amount_CS,Location_CS,$A301,Fundingsource_CS,AR$1)+SUMIFS(Amount_ETL,Location_ETL,$A301,FundingSource_ETL,AR$1)+SUMIFS(Amount_Other,Location_Other,$A301,FundingSource_Other,AR$1)+SUMIFS('CSW Programs'!$J$4:$J$500,'CSW Programs'!$D$4:$D$500,'Location Totals'!$A301,'CSW Programs'!$I$4:$I$500,'School Mailing Address'!$Q$6)</f>
        <v>0</v>
      </c>
      <c r="AS301" s="33">
        <f ca="1">SUMIFS(Amount_TI,Location_TI,$A301,FundingSource_TI,AS$1)+SUMIFS(Amount_CS,Location_CS,$A301,Fundingsource_CS,AS$1)+SUMIFS(Amount_ETL,Location_ETL,$A301,FundingSource_ETL,AS$1)+SUMIFS(Amount_Other,Location_Other,$A301,FundingSource_Other,AS$1)+SUMIFS('CSW Programs'!$J$4:$J$500,'CSW Programs'!$D$4:$D$500,'Location Totals'!$A301,'CSW Programs'!$I$4:$I$500,'School Mailing Address'!$Q$7)</f>
        <v>0</v>
      </c>
      <c r="AT301" s="33">
        <f ca="1">SUMIFS(Amount_TI,Location_TI,$A301,FundingSource_TI,AT$1)+SUMIFS(Amount_CS,Location_CS,$A301,Fundingsource_CS,AT$1)+SUMIFS(Amount_ETL,Location_ETL,$A301,FundingSource_ETL,AT$1)+SUMIFS(Amount_Other,Location_Other,$A301,FundingSource_Other,AT$1)+SUMIFS('CSW Programs'!$J$4:$J$500,'CSW Programs'!$D$4:$D$500,'Location Totals'!$A301,'CSW Programs'!$I$4:$I$500,'Location Totals'!$AT$1)</f>
        <v>0</v>
      </c>
      <c r="AU301" s="33">
        <f ca="1">SUMIFS(Amount_TI,Location_TI,$A301,FundingSource_TI,AU$1)+SUMIFS(Amount_CS,Location_CS,$A301,Fundingsource_CS,AU$1)+SUMIFS(Amount_ETL,Location_ETL,$A301,FundingSource_ETL,AU$1)+SUMIFS(Amount_Other,Location_Other,$A301,FundingSource_Other,AU$1)+SUMIFS('CSW Programs'!$J$4:$J$500,'CSW Programs'!$D$4:$D$500,'Location Totals'!$A301,'CSW Programs'!$I$4:$I$500,'Location Totals'!$AU$1)</f>
        <v>0</v>
      </c>
      <c r="AV301" s="33">
        <f ca="1">SUMIFS(Amount_TI,Location_TI,$A301,FundingSource_TI,AV$1)+SUMIFS(Amount_CS,Location_CS,$A301,Fundingsource_CS,AV$1)+SUMIFS(Amount_ETL,Location_ETL,$A301,FundingSource_ETL,AV$1)+SUMIFS(Amount_Other,Location_Other,$A301,FundingSource_Other,AV$1)+SUMIFS('CSW Programs'!$J$4:$J$500,'CSW Programs'!$D$4:$D$500,'Location Totals'!$A301,'CSW Programs'!$I$4:$I$500,'Location Totals'!$AV$1)</f>
        <v>0</v>
      </c>
      <c r="AW301" s="33"/>
      <c r="BR301" s="32">
        <v>300</v>
      </c>
      <c r="BT301" s="32">
        <v>300</v>
      </c>
    </row>
    <row r="302" spans="1:72" hidden="1" x14ac:dyDescent="0.2">
      <c r="A302" s="17" t="e">
        <f ca="1">IF('Cover Page'!$C$17&lt;&gt;"YES",IF(HLOOKUP($BZ$1,'District Label'!A:GR,BR302,FALSE)="","",(HLOOKUP($BZ$1,'District Label'!A:GR,BR302,FALSE))),OFFSET('BOCES SELECT'!$CH$4:$CH$402,,,COUNTIF('BOCES SELECT'!E:E,"&gt;0")))</f>
        <v>#N/A</v>
      </c>
      <c r="B302" s="33">
        <f t="shared" ca="1" si="128"/>
        <v>0</v>
      </c>
      <c r="C302" s="33">
        <f t="shared" ca="1" si="129"/>
        <v>0</v>
      </c>
      <c r="D302" s="33">
        <f t="shared" ca="1" si="153"/>
        <v>0</v>
      </c>
      <c r="E302" s="33">
        <f t="shared" ca="1" si="153"/>
        <v>0</v>
      </c>
      <c r="F302" s="33">
        <f t="shared" ca="1" si="153"/>
        <v>0</v>
      </c>
      <c r="G302" s="33">
        <f t="shared" ca="1" si="153"/>
        <v>0</v>
      </c>
      <c r="H302" s="33">
        <f t="shared" ca="1" si="153"/>
        <v>0</v>
      </c>
      <c r="I302" s="33">
        <f t="shared" ca="1" si="153"/>
        <v>0</v>
      </c>
      <c r="J302" s="50">
        <f t="shared" ca="1" si="130"/>
        <v>0</v>
      </c>
      <c r="K302" s="33">
        <f t="shared" ca="1" si="148"/>
        <v>0</v>
      </c>
      <c r="L302" s="33">
        <f t="shared" ca="1" si="149"/>
        <v>0</v>
      </c>
      <c r="M302" s="33">
        <f t="shared" ca="1" si="150"/>
        <v>0</v>
      </c>
      <c r="N302" s="33">
        <f t="shared" ca="1" si="151"/>
        <v>0</v>
      </c>
      <c r="O302" s="33">
        <f t="shared" ca="1" si="152"/>
        <v>0</v>
      </c>
      <c r="P302" s="33">
        <f t="shared" ca="1" si="154"/>
        <v>0</v>
      </c>
      <c r="Q302" s="33">
        <f t="shared" ca="1" si="154"/>
        <v>0</v>
      </c>
      <c r="R302" s="33">
        <f t="shared" ca="1" si="154"/>
        <v>0</v>
      </c>
      <c r="S302" s="33">
        <f t="shared" ca="1" si="154"/>
        <v>0</v>
      </c>
      <c r="T302" s="33">
        <f t="shared" ca="1" si="147"/>
        <v>0</v>
      </c>
      <c r="U302" s="33">
        <f t="shared" ca="1" si="147"/>
        <v>0</v>
      </c>
      <c r="V302" s="33">
        <f t="shared" ca="1" si="147"/>
        <v>0</v>
      </c>
      <c r="W302" s="33">
        <f t="shared" ca="1" si="147"/>
        <v>0</v>
      </c>
      <c r="X302" s="33">
        <f t="shared" ca="1" si="147"/>
        <v>0</v>
      </c>
      <c r="Y302" s="33">
        <f t="shared" ca="1" si="147"/>
        <v>0</v>
      </c>
      <c r="Z302" s="33">
        <f t="shared" ca="1" si="147"/>
        <v>0</v>
      </c>
      <c r="AA302" s="33">
        <f t="shared" ca="1" si="147"/>
        <v>0</v>
      </c>
      <c r="AB302" s="33">
        <f t="shared" ca="1" si="146"/>
        <v>0</v>
      </c>
      <c r="AC302" s="33">
        <f t="shared" ca="1" si="146"/>
        <v>0</v>
      </c>
      <c r="AD302" s="33">
        <f t="shared" ca="1" si="146"/>
        <v>0</v>
      </c>
      <c r="AE302" s="33">
        <f t="shared" ca="1" si="155"/>
        <v>0</v>
      </c>
      <c r="AF302" s="33">
        <f t="shared" ca="1" si="155"/>
        <v>0</v>
      </c>
      <c r="AG302" s="33">
        <f t="shared" ca="1" si="155"/>
        <v>0</v>
      </c>
      <c r="AH302" s="33">
        <f t="shared" ca="1" si="155"/>
        <v>0</v>
      </c>
      <c r="AI302" s="33">
        <f t="shared" ca="1" si="155"/>
        <v>0</v>
      </c>
      <c r="AJ302" s="33">
        <f t="shared" ca="1" si="155"/>
        <v>0</v>
      </c>
      <c r="AK302" s="33">
        <f t="shared" ca="1" si="155"/>
        <v>0</v>
      </c>
      <c r="AL302" s="33">
        <f t="shared" ca="1" si="155"/>
        <v>0</v>
      </c>
      <c r="AM302" s="33">
        <f t="shared" ca="1" si="155"/>
        <v>0</v>
      </c>
      <c r="AN302" s="33">
        <f t="shared" ca="1" si="155"/>
        <v>0</v>
      </c>
      <c r="AO302" s="33">
        <f t="shared" ca="1" si="155"/>
        <v>0</v>
      </c>
      <c r="AP302" s="33">
        <f t="shared" ca="1" si="155"/>
        <v>0</v>
      </c>
      <c r="AQ302" s="33">
        <f ca="1">SUMIFS(Amount_TI,Location_TI,$A302,FundingSource_TI,AQ$1)+SUMIFS(Amount_CS,Location_CS,$A302,Fundingsource_CS,AQ$1)+SUMIFS(Amount_ETL,Location_ETL,$A302,FundingSource_ETL,AQ$1)+SUMIFS(Amount_Other,Location_Other,$A302,FundingSource_Other,AQ$1)+SUMIFS('CSW Programs'!$J$4:$J$500,'CSW Programs'!$D$4:$D$500,'Location Totals'!$A302,'CSW Programs'!$I$4:$I$500,'School Mailing Address'!$Q$5)</f>
        <v>0</v>
      </c>
      <c r="AR302" s="33">
        <f ca="1">SUMIFS(Amount_TI,Location_TI,$A302,FundingSource_TI,AR$1)+SUMIFS(Amount_CS,Location_CS,$A302,Fundingsource_CS,AR$1)+SUMIFS(Amount_ETL,Location_ETL,$A302,FundingSource_ETL,AR$1)+SUMIFS(Amount_Other,Location_Other,$A302,FundingSource_Other,AR$1)+SUMIFS('CSW Programs'!$J$4:$J$500,'CSW Programs'!$D$4:$D$500,'Location Totals'!$A302,'CSW Programs'!$I$4:$I$500,'School Mailing Address'!$Q$6)</f>
        <v>0</v>
      </c>
      <c r="AS302" s="33">
        <f ca="1">SUMIFS(Amount_TI,Location_TI,$A302,FundingSource_TI,AS$1)+SUMIFS(Amount_CS,Location_CS,$A302,Fundingsource_CS,AS$1)+SUMIFS(Amount_ETL,Location_ETL,$A302,FundingSource_ETL,AS$1)+SUMIFS(Amount_Other,Location_Other,$A302,FundingSource_Other,AS$1)+SUMIFS('CSW Programs'!$J$4:$J$500,'CSW Programs'!$D$4:$D$500,'Location Totals'!$A302,'CSW Programs'!$I$4:$I$500,'School Mailing Address'!$Q$7)</f>
        <v>0</v>
      </c>
      <c r="AT302" s="33">
        <f ca="1">SUMIFS(Amount_TI,Location_TI,$A302,FundingSource_TI,AT$1)+SUMIFS(Amount_CS,Location_CS,$A302,Fundingsource_CS,AT$1)+SUMIFS(Amount_ETL,Location_ETL,$A302,FundingSource_ETL,AT$1)+SUMIFS(Amount_Other,Location_Other,$A302,FundingSource_Other,AT$1)+SUMIFS('CSW Programs'!$J$4:$J$500,'CSW Programs'!$D$4:$D$500,'Location Totals'!$A302,'CSW Programs'!$I$4:$I$500,'Location Totals'!$AT$1)</f>
        <v>0</v>
      </c>
      <c r="AU302" s="33">
        <f ca="1">SUMIFS(Amount_TI,Location_TI,$A302,FundingSource_TI,AU$1)+SUMIFS(Amount_CS,Location_CS,$A302,Fundingsource_CS,AU$1)+SUMIFS(Amount_ETL,Location_ETL,$A302,FundingSource_ETL,AU$1)+SUMIFS(Amount_Other,Location_Other,$A302,FundingSource_Other,AU$1)+SUMIFS('CSW Programs'!$J$4:$J$500,'CSW Programs'!$D$4:$D$500,'Location Totals'!$A302,'CSW Programs'!$I$4:$I$500,'Location Totals'!$AU$1)</f>
        <v>0</v>
      </c>
      <c r="AV302" s="33">
        <f ca="1">SUMIFS(Amount_TI,Location_TI,$A302,FundingSource_TI,AV$1)+SUMIFS(Amount_CS,Location_CS,$A302,Fundingsource_CS,AV$1)+SUMIFS(Amount_ETL,Location_ETL,$A302,FundingSource_ETL,AV$1)+SUMIFS(Amount_Other,Location_Other,$A302,FundingSource_Other,AV$1)+SUMIFS('CSW Programs'!$J$4:$J$500,'CSW Programs'!$D$4:$D$500,'Location Totals'!$A302,'CSW Programs'!$I$4:$I$500,'Location Totals'!$AV$1)</f>
        <v>0</v>
      </c>
      <c r="AW302" s="33"/>
      <c r="BR302" s="32">
        <v>301</v>
      </c>
      <c r="BT302" s="32">
        <v>301</v>
      </c>
    </row>
    <row r="303" spans="1:72" hidden="1" x14ac:dyDescent="0.2">
      <c r="A303" s="17" t="e">
        <f ca="1">IF('Cover Page'!$C$17&lt;&gt;"YES",IF(HLOOKUP($BZ$1,'District Label'!A:GR,BR303,FALSE)="","",(HLOOKUP($BZ$1,'District Label'!A:GR,BR303,FALSE))),OFFSET('BOCES SELECT'!$CH$4:$CH$402,,,COUNTIF('BOCES SELECT'!E:E,"&gt;0")))</f>
        <v>#N/A</v>
      </c>
      <c r="B303" s="33">
        <f t="shared" ca="1" si="128"/>
        <v>0</v>
      </c>
      <c r="C303" s="33">
        <f t="shared" ca="1" si="129"/>
        <v>0</v>
      </c>
      <c r="D303" s="33">
        <f t="shared" ca="1" si="153"/>
        <v>0</v>
      </c>
      <c r="E303" s="33">
        <f t="shared" ca="1" si="153"/>
        <v>0</v>
      </c>
      <c r="F303" s="33">
        <f t="shared" ca="1" si="153"/>
        <v>0</v>
      </c>
      <c r="G303" s="33">
        <f t="shared" ca="1" si="153"/>
        <v>0</v>
      </c>
      <c r="H303" s="33">
        <f t="shared" ca="1" si="153"/>
        <v>0</v>
      </c>
      <c r="I303" s="33">
        <f t="shared" ca="1" si="153"/>
        <v>0</v>
      </c>
      <c r="J303" s="50">
        <f t="shared" ca="1" si="130"/>
        <v>0</v>
      </c>
      <c r="K303" s="33">
        <f t="shared" ca="1" si="148"/>
        <v>0</v>
      </c>
      <c r="L303" s="33">
        <f t="shared" ca="1" si="149"/>
        <v>0</v>
      </c>
      <c r="M303" s="33">
        <f t="shared" ca="1" si="150"/>
        <v>0</v>
      </c>
      <c r="N303" s="33">
        <f t="shared" ca="1" si="151"/>
        <v>0</v>
      </c>
      <c r="O303" s="33">
        <f t="shared" ca="1" si="152"/>
        <v>0</v>
      </c>
      <c r="P303" s="33">
        <f t="shared" ca="1" si="154"/>
        <v>0</v>
      </c>
      <c r="Q303" s="33">
        <f t="shared" ca="1" si="154"/>
        <v>0</v>
      </c>
      <c r="R303" s="33">
        <f t="shared" ca="1" si="154"/>
        <v>0</v>
      </c>
      <c r="S303" s="33">
        <f t="shared" ca="1" si="154"/>
        <v>0</v>
      </c>
      <c r="T303" s="33">
        <f t="shared" ca="1" si="147"/>
        <v>0</v>
      </c>
      <c r="U303" s="33">
        <f t="shared" ca="1" si="147"/>
        <v>0</v>
      </c>
      <c r="V303" s="33">
        <f t="shared" ca="1" si="147"/>
        <v>0</v>
      </c>
      <c r="W303" s="33">
        <f t="shared" ca="1" si="147"/>
        <v>0</v>
      </c>
      <c r="X303" s="33">
        <f t="shared" ca="1" si="147"/>
        <v>0</v>
      </c>
      <c r="Y303" s="33">
        <f t="shared" ca="1" si="147"/>
        <v>0</v>
      </c>
      <c r="Z303" s="33">
        <f t="shared" ca="1" si="147"/>
        <v>0</v>
      </c>
      <c r="AA303" s="33">
        <f t="shared" ca="1" si="147"/>
        <v>0</v>
      </c>
      <c r="AB303" s="33">
        <f t="shared" ca="1" si="147"/>
        <v>0</v>
      </c>
      <c r="AC303" s="33">
        <f t="shared" ca="1" si="147"/>
        <v>0</v>
      </c>
      <c r="AD303" s="33">
        <f t="shared" ca="1" si="147"/>
        <v>0</v>
      </c>
      <c r="AE303" s="33">
        <f t="shared" ca="1" si="155"/>
        <v>0</v>
      </c>
      <c r="AF303" s="33">
        <f t="shared" ca="1" si="155"/>
        <v>0</v>
      </c>
      <c r="AG303" s="33">
        <f t="shared" ca="1" si="155"/>
        <v>0</v>
      </c>
      <c r="AH303" s="33">
        <f t="shared" ca="1" si="155"/>
        <v>0</v>
      </c>
      <c r="AI303" s="33">
        <f t="shared" ca="1" si="155"/>
        <v>0</v>
      </c>
      <c r="AJ303" s="33">
        <f t="shared" ca="1" si="155"/>
        <v>0</v>
      </c>
      <c r="AK303" s="33">
        <f t="shared" ca="1" si="155"/>
        <v>0</v>
      </c>
      <c r="AL303" s="33">
        <f t="shared" ca="1" si="155"/>
        <v>0</v>
      </c>
      <c r="AM303" s="33">
        <f t="shared" ca="1" si="155"/>
        <v>0</v>
      </c>
      <c r="AN303" s="33">
        <f t="shared" ca="1" si="155"/>
        <v>0</v>
      </c>
      <c r="AO303" s="33">
        <f t="shared" ca="1" si="155"/>
        <v>0</v>
      </c>
      <c r="AP303" s="33">
        <f t="shared" ca="1" si="155"/>
        <v>0</v>
      </c>
      <c r="AQ303" s="33">
        <f ca="1">SUMIFS(Amount_TI,Location_TI,$A303,FundingSource_TI,AQ$1)+SUMIFS(Amount_CS,Location_CS,$A303,Fundingsource_CS,AQ$1)+SUMIFS(Amount_ETL,Location_ETL,$A303,FundingSource_ETL,AQ$1)+SUMIFS(Amount_Other,Location_Other,$A303,FundingSource_Other,AQ$1)+SUMIFS('CSW Programs'!$J$4:$J$500,'CSW Programs'!$D$4:$D$500,'Location Totals'!$A303,'CSW Programs'!$I$4:$I$500,'School Mailing Address'!$Q$5)</f>
        <v>0</v>
      </c>
      <c r="AR303" s="33">
        <f ca="1">SUMIFS(Amount_TI,Location_TI,$A303,FundingSource_TI,AR$1)+SUMIFS(Amount_CS,Location_CS,$A303,Fundingsource_CS,AR$1)+SUMIFS(Amount_ETL,Location_ETL,$A303,FundingSource_ETL,AR$1)+SUMIFS(Amount_Other,Location_Other,$A303,FundingSource_Other,AR$1)+SUMIFS('CSW Programs'!$J$4:$J$500,'CSW Programs'!$D$4:$D$500,'Location Totals'!$A303,'CSW Programs'!$I$4:$I$500,'School Mailing Address'!$Q$6)</f>
        <v>0</v>
      </c>
      <c r="AS303" s="33">
        <f ca="1">SUMIFS(Amount_TI,Location_TI,$A303,FundingSource_TI,AS$1)+SUMIFS(Amount_CS,Location_CS,$A303,Fundingsource_CS,AS$1)+SUMIFS(Amount_ETL,Location_ETL,$A303,FundingSource_ETL,AS$1)+SUMIFS(Amount_Other,Location_Other,$A303,FundingSource_Other,AS$1)+SUMIFS('CSW Programs'!$J$4:$J$500,'CSW Programs'!$D$4:$D$500,'Location Totals'!$A303,'CSW Programs'!$I$4:$I$500,'School Mailing Address'!$Q$7)</f>
        <v>0</v>
      </c>
      <c r="AT303" s="33">
        <f ca="1">SUMIFS(Amount_TI,Location_TI,$A303,FundingSource_TI,AT$1)+SUMIFS(Amount_CS,Location_CS,$A303,Fundingsource_CS,AT$1)+SUMIFS(Amount_ETL,Location_ETL,$A303,FundingSource_ETL,AT$1)+SUMIFS(Amount_Other,Location_Other,$A303,FundingSource_Other,AT$1)+SUMIFS('CSW Programs'!$J$4:$J$500,'CSW Programs'!$D$4:$D$500,'Location Totals'!$A303,'CSW Programs'!$I$4:$I$500,'Location Totals'!$AT$1)</f>
        <v>0</v>
      </c>
      <c r="AU303" s="33">
        <f ca="1">SUMIFS(Amount_TI,Location_TI,$A303,FundingSource_TI,AU$1)+SUMIFS(Amount_CS,Location_CS,$A303,Fundingsource_CS,AU$1)+SUMIFS(Amount_ETL,Location_ETL,$A303,FundingSource_ETL,AU$1)+SUMIFS(Amount_Other,Location_Other,$A303,FundingSource_Other,AU$1)+SUMIFS('CSW Programs'!$J$4:$J$500,'CSW Programs'!$D$4:$D$500,'Location Totals'!$A303,'CSW Programs'!$I$4:$I$500,'Location Totals'!$AU$1)</f>
        <v>0</v>
      </c>
      <c r="AV303" s="33">
        <f ca="1">SUMIFS(Amount_TI,Location_TI,$A303,FundingSource_TI,AV$1)+SUMIFS(Amount_CS,Location_CS,$A303,Fundingsource_CS,AV$1)+SUMIFS(Amount_ETL,Location_ETL,$A303,FundingSource_ETL,AV$1)+SUMIFS(Amount_Other,Location_Other,$A303,FundingSource_Other,AV$1)+SUMIFS('CSW Programs'!$J$4:$J$500,'CSW Programs'!$D$4:$D$500,'Location Totals'!$A303,'CSW Programs'!$I$4:$I$500,'Location Totals'!$AV$1)</f>
        <v>0</v>
      </c>
      <c r="AW303" s="33"/>
      <c r="BR303" s="32">
        <v>302</v>
      </c>
      <c r="BT303" s="32">
        <v>302</v>
      </c>
    </row>
    <row r="304" spans="1:72" hidden="1" x14ac:dyDescent="0.2">
      <c r="A304" s="17" t="e">
        <f ca="1">IF('Cover Page'!$C$17&lt;&gt;"YES",IF(HLOOKUP($BZ$1,'District Label'!A:GR,BR304,FALSE)="","",(HLOOKUP($BZ$1,'District Label'!A:GR,BR304,FALSE))),OFFSET('BOCES SELECT'!$CH$4:$CH$402,,,COUNTIF('BOCES SELECT'!E:E,"&gt;0")))</f>
        <v>#N/A</v>
      </c>
      <c r="B304" s="33">
        <f t="shared" ca="1" si="128"/>
        <v>0</v>
      </c>
      <c r="C304" s="33">
        <f t="shared" ca="1" si="129"/>
        <v>0</v>
      </c>
      <c r="D304" s="33">
        <f t="shared" ca="1" si="153"/>
        <v>0</v>
      </c>
      <c r="E304" s="33">
        <f t="shared" ca="1" si="153"/>
        <v>0</v>
      </c>
      <c r="F304" s="33">
        <f t="shared" ca="1" si="153"/>
        <v>0</v>
      </c>
      <c r="G304" s="33">
        <f t="shared" ca="1" si="153"/>
        <v>0</v>
      </c>
      <c r="H304" s="33">
        <f t="shared" ca="1" si="153"/>
        <v>0</v>
      </c>
      <c r="I304" s="33">
        <f t="shared" ca="1" si="153"/>
        <v>0</v>
      </c>
      <c r="J304" s="50">
        <f t="shared" ca="1" si="130"/>
        <v>0</v>
      </c>
      <c r="K304" s="33">
        <f t="shared" ca="1" si="148"/>
        <v>0</v>
      </c>
      <c r="L304" s="33">
        <f t="shared" ca="1" si="149"/>
        <v>0</v>
      </c>
      <c r="M304" s="33">
        <f t="shared" ca="1" si="150"/>
        <v>0</v>
      </c>
      <c r="N304" s="33">
        <f t="shared" ca="1" si="151"/>
        <v>0</v>
      </c>
      <c r="O304" s="33">
        <f t="shared" ca="1" si="152"/>
        <v>0</v>
      </c>
      <c r="P304" s="33">
        <f t="shared" ca="1" si="154"/>
        <v>0</v>
      </c>
      <c r="Q304" s="33">
        <f t="shared" ca="1" si="154"/>
        <v>0</v>
      </c>
      <c r="R304" s="33">
        <f t="shared" ca="1" si="154"/>
        <v>0</v>
      </c>
      <c r="S304" s="33">
        <f t="shared" ca="1" si="154"/>
        <v>0</v>
      </c>
      <c r="T304" s="33">
        <f t="shared" ref="T304:AD319" ca="1" si="156">SUMIFS(Amount_TI,Location_TI,$A304,Object_TI,T$1)+SUMIFS(Amount_CS,Location_CS,$A304,Object_CS,T$1)+SUMIFS(Amount_ETL,Location_ETL,$A304,Object_ETL,T$1)+SUMIFS(Amount_Other,Location_Other,$A304,Object_Other,T$1)</f>
        <v>0</v>
      </c>
      <c r="U304" s="33">
        <f t="shared" ca="1" si="156"/>
        <v>0</v>
      </c>
      <c r="V304" s="33">
        <f t="shared" ca="1" si="156"/>
        <v>0</v>
      </c>
      <c r="W304" s="33">
        <f t="shared" ca="1" si="156"/>
        <v>0</v>
      </c>
      <c r="X304" s="33">
        <f t="shared" ca="1" si="156"/>
        <v>0</v>
      </c>
      <c r="Y304" s="33">
        <f t="shared" ca="1" si="156"/>
        <v>0</v>
      </c>
      <c r="Z304" s="33">
        <f t="shared" ca="1" si="156"/>
        <v>0</v>
      </c>
      <c r="AA304" s="33">
        <f t="shared" ca="1" si="156"/>
        <v>0</v>
      </c>
      <c r="AB304" s="33">
        <f t="shared" ca="1" si="156"/>
        <v>0</v>
      </c>
      <c r="AC304" s="33">
        <f t="shared" ca="1" si="156"/>
        <v>0</v>
      </c>
      <c r="AD304" s="33">
        <f t="shared" ca="1" si="156"/>
        <v>0</v>
      </c>
      <c r="AE304" s="33">
        <f t="shared" ca="1" si="155"/>
        <v>0</v>
      </c>
      <c r="AF304" s="33">
        <f t="shared" ca="1" si="155"/>
        <v>0</v>
      </c>
      <c r="AG304" s="33">
        <f t="shared" ca="1" si="155"/>
        <v>0</v>
      </c>
      <c r="AH304" s="33">
        <f t="shared" ca="1" si="155"/>
        <v>0</v>
      </c>
      <c r="AI304" s="33">
        <f t="shared" ca="1" si="155"/>
        <v>0</v>
      </c>
      <c r="AJ304" s="33">
        <f t="shared" ca="1" si="155"/>
        <v>0</v>
      </c>
      <c r="AK304" s="33">
        <f t="shared" ca="1" si="155"/>
        <v>0</v>
      </c>
      <c r="AL304" s="33">
        <f t="shared" ca="1" si="155"/>
        <v>0</v>
      </c>
      <c r="AM304" s="33">
        <f t="shared" ca="1" si="155"/>
        <v>0</v>
      </c>
      <c r="AN304" s="33">
        <f t="shared" ca="1" si="155"/>
        <v>0</v>
      </c>
      <c r="AO304" s="33">
        <f t="shared" ca="1" si="155"/>
        <v>0</v>
      </c>
      <c r="AP304" s="33">
        <f t="shared" ca="1" si="155"/>
        <v>0</v>
      </c>
      <c r="AQ304" s="33">
        <f ca="1">SUMIFS(Amount_TI,Location_TI,$A304,FundingSource_TI,AQ$1)+SUMIFS(Amount_CS,Location_CS,$A304,Fundingsource_CS,AQ$1)+SUMIFS(Amount_ETL,Location_ETL,$A304,FundingSource_ETL,AQ$1)+SUMIFS(Amount_Other,Location_Other,$A304,FundingSource_Other,AQ$1)+SUMIFS('CSW Programs'!$J$4:$J$500,'CSW Programs'!$D$4:$D$500,'Location Totals'!$A304,'CSW Programs'!$I$4:$I$500,'School Mailing Address'!$Q$5)</f>
        <v>0</v>
      </c>
      <c r="AR304" s="33">
        <f ca="1">SUMIFS(Amount_TI,Location_TI,$A304,FundingSource_TI,AR$1)+SUMIFS(Amount_CS,Location_CS,$A304,Fundingsource_CS,AR$1)+SUMIFS(Amount_ETL,Location_ETL,$A304,FundingSource_ETL,AR$1)+SUMIFS(Amount_Other,Location_Other,$A304,FundingSource_Other,AR$1)+SUMIFS('CSW Programs'!$J$4:$J$500,'CSW Programs'!$D$4:$D$500,'Location Totals'!$A304,'CSW Programs'!$I$4:$I$500,'School Mailing Address'!$Q$6)</f>
        <v>0</v>
      </c>
      <c r="AS304" s="33">
        <f ca="1">SUMIFS(Amount_TI,Location_TI,$A304,FundingSource_TI,AS$1)+SUMIFS(Amount_CS,Location_CS,$A304,Fundingsource_CS,AS$1)+SUMIFS(Amount_ETL,Location_ETL,$A304,FundingSource_ETL,AS$1)+SUMIFS(Amount_Other,Location_Other,$A304,FundingSource_Other,AS$1)+SUMIFS('CSW Programs'!$J$4:$J$500,'CSW Programs'!$D$4:$D$500,'Location Totals'!$A304,'CSW Programs'!$I$4:$I$500,'School Mailing Address'!$Q$7)</f>
        <v>0</v>
      </c>
      <c r="AT304" s="33">
        <f ca="1">SUMIFS(Amount_TI,Location_TI,$A304,FundingSource_TI,AT$1)+SUMIFS(Amount_CS,Location_CS,$A304,Fundingsource_CS,AT$1)+SUMIFS(Amount_ETL,Location_ETL,$A304,FundingSource_ETL,AT$1)+SUMIFS(Amount_Other,Location_Other,$A304,FundingSource_Other,AT$1)+SUMIFS('CSW Programs'!$J$4:$J$500,'CSW Programs'!$D$4:$D$500,'Location Totals'!$A304,'CSW Programs'!$I$4:$I$500,'Location Totals'!$AT$1)</f>
        <v>0</v>
      </c>
      <c r="AU304" s="33">
        <f ca="1">SUMIFS(Amount_TI,Location_TI,$A304,FundingSource_TI,AU$1)+SUMIFS(Amount_CS,Location_CS,$A304,Fundingsource_CS,AU$1)+SUMIFS(Amount_ETL,Location_ETL,$A304,FundingSource_ETL,AU$1)+SUMIFS(Amount_Other,Location_Other,$A304,FundingSource_Other,AU$1)+SUMIFS('CSW Programs'!$J$4:$J$500,'CSW Programs'!$D$4:$D$500,'Location Totals'!$A304,'CSW Programs'!$I$4:$I$500,'Location Totals'!$AU$1)</f>
        <v>0</v>
      </c>
      <c r="AV304" s="33">
        <f ca="1">SUMIFS(Amount_TI,Location_TI,$A304,FundingSource_TI,AV$1)+SUMIFS(Amount_CS,Location_CS,$A304,Fundingsource_CS,AV$1)+SUMIFS(Amount_ETL,Location_ETL,$A304,FundingSource_ETL,AV$1)+SUMIFS(Amount_Other,Location_Other,$A304,FundingSource_Other,AV$1)+SUMIFS('CSW Programs'!$J$4:$J$500,'CSW Programs'!$D$4:$D$500,'Location Totals'!$A304,'CSW Programs'!$I$4:$I$500,'Location Totals'!$AV$1)</f>
        <v>0</v>
      </c>
      <c r="AW304" s="33"/>
      <c r="BR304" s="32">
        <v>303</v>
      </c>
      <c r="BT304" s="32">
        <v>303</v>
      </c>
    </row>
    <row r="305" spans="1:72" hidden="1" x14ac:dyDescent="0.2">
      <c r="A305" s="17" t="e">
        <f ca="1">IF('Cover Page'!$C$17&lt;&gt;"YES",IF(HLOOKUP($BZ$1,'District Label'!A:GR,BR305,FALSE)="","",(HLOOKUP($BZ$1,'District Label'!A:GR,BR305,FALSE))),OFFSET('BOCES SELECT'!$CH$4:$CH$402,,,COUNTIF('BOCES SELECT'!E:E,"&gt;0")))</f>
        <v>#N/A</v>
      </c>
      <c r="B305" s="33">
        <f t="shared" ca="1" si="128"/>
        <v>0</v>
      </c>
      <c r="C305" s="33">
        <f t="shared" ca="1" si="129"/>
        <v>0</v>
      </c>
      <c r="D305" s="33">
        <f t="shared" ca="1" si="153"/>
        <v>0</v>
      </c>
      <c r="E305" s="33">
        <f t="shared" ca="1" si="153"/>
        <v>0</v>
      </c>
      <c r="F305" s="33">
        <f t="shared" ca="1" si="153"/>
        <v>0</v>
      </c>
      <c r="G305" s="33">
        <f t="shared" ca="1" si="153"/>
        <v>0</v>
      </c>
      <c r="H305" s="33">
        <f t="shared" ca="1" si="153"/>
        <v>0</v>
      </c>
      <c r="I305" s="33">
        <f t="shared" ca="1" si="153"/>
        <v>0</v>
      </c>
      <c r="J305" s="50">
        <f t="shared" ca="1" si="130"/>
        <v>0</v>
      </c>
      <c r="K305" s="33">
        <f t="shared" ca="1" si="148"/>
        <v>0</v>
      </c>
      <c r="L305" s="33">
        <f t="shared" ca="1" si="149"/>
        <v>0</v>
      </c>
      <c r="M305" s="33">
        <f t="shared" ca="1" si="150"/>
        <v>0</v>
      </c>
      <c r="N305" s="33">
        <f t="shared" ca="1" si="151"/>
        <v>0</v>
      </c>
      <c r="O305" s="33">
        <f t="shared" ca="1" si="152"/>
        <v>0</v>
      </c>
      <c r="P305" s="33">
        <f t="shared" ca="1" si="154"/>
        <v>0</v>
      </c>
      <c r="Q305" s="33">
        <f t="shared" ca="1" si="154"/>
        <v>0</v>
      </c>
      <c r="R305" s="33">
        <f t="shared" ca="1" si="154"/>
        <v>0</v>
      </c>
      <c r="S305" s="33">
        <f t="shared" ca="1" si="154"/>
        <v>0</v>
      </c>
      <c r="T305" s="33">
        <f t="shared" ca="1" si="156"/>
        <v>0</v>
      </c>
      <c r="U305" s="33">
        <f t="shared" ca="1" si="156"/>
        <v>0</v>
      </c>
      <c r="V305" s="33">
        <f t="shared" ca="1" si="156"/>
        <v>0</v>
      </c>
      <c r="W305" s="33">
        <f t="shared" ca="1" si="156"/>
        <v>0</v>
      </c>
      <c r="X305" s="33">
        <f t="shared" ca="1" si="156"/>
        <v>0</v>
      </c>
      <c r="Y305" s="33">
        <f t="shared" ca="1" si="156"/>
        <v>0</v>
      </c>
      <c r="Z305" s="33">
        <f t="shared" ca="1" si="156"/>
        <v>0</v>
      </c>
      <c r="AA305" s="33">
        <f t="shared" ca="1" si="156"/>
        <v>0</v>
      </c>
      <c r="AB305" s="33">
        <f t="shared" ca="1" si="156"/>
        <v>0</v>
      </c>
      <c r="AC305" s="33">
        <f t="shared" ca="1" si="156"/>
        <v>0</v>
      </c>
      <c r="AD305" s="33">
        <f t="shared" ca="1" si="156"/>
        <v>0</v>
      </c>
      <c r="AE305" s="33">
        <f t="shared" ca="1" si="155"/>
        <v>0</v>
      </c>
      <c r="AF305" s="33">
        <f t="shared" ca="1" si="155"/>
        <v>0</v>
      </c>
      <c r="AG305" s="33">
        <f t="shared" ca="1" si="155"/>
        <v>0</v>
      </c>
      <c r="AH305" s="33">
        <f t="shared" ca="1" si="155"/>
        <v>0</v>
      </c>
      <c r="AI305" s="33">
        <f t="shared" ca="1" si="155"/>
        <v>0</v>
      </c>
      <c r="AJ305" s="33">
        <f t="shared" ca="1" si="155"/>
        <v>0</v>
      </c>
      <c r="AK305" s="33">
        <f t="shared" ca="1" si="155"/>
        <v>0</v>
      </c>
      <c r="AL305" s="33">
        <f t="shared" ca="1" si="155"/>
        <v>0</v>
      </c>
      <c r="AM305" s="33">
        <f t="shared" ca="1" si="155"/>
        <v>0</v>
      </c>
      <c r="AN305" s="33">
        <f t="shared" ca="1" si="155"/>
        <v>0</v>
      </c>
      <c r="AO305" s="33">
        <f t="shared" ca="1" si="155"/>
        <v>0</v>
      </c>
      <c r="AP305" s="33">
        <f t="shared" ca="1" si="155"/>
        <v>0</v>
      </c>
      <c r="AQ305" s="33">
        <f ca="1">SUMIFS(Amount_TI,Location_TI,$A305,FundingSource_TI,AQ$1)+SUMIFS(Amount_CS,Location_CS,$A305,Fundingsource_CS,AQ$1)+SUMIFS(Amount_ETL,Location_ETL,$A305,FundingSource_ETL,AQ$1)+SUMIFS(Amount_Other,Location_Other,$A305,FundingSource_Other,AQ$1)+SUMIFS('CSW Programs'!$J$4:$J$500,'CSW Programs'!$D$4:$D$500,'Location Totals'!$A305,'CSW Programs'!$I$4:$I$500,'School Mailing Address'!$Q$5)</f>
        <v>0</v>
      </c>
      <c r="AR305" s="33">
        <f ca="1">SUMIFS(Amount_TI,Location_TI,$A305,FundingSource_TI,AR$1)+SUMIFS(Amount_CS,Location_CS,$A305,Fundingsource_CS,AR$1)+SUMIFS(Amount_ETL,Location_ETL,$A305,FundingSource_ETL,AR$1)+SUMIFS(Amount_Other,Location_Other,$A305,FundingSource_Other,AR$1)+SUMIFS('CSW Programs'!$J$4:$J$500,'CSW Programs'!$D$4:$D$500,'Location Totals'!$A305,'CSW Programs'!$I$4:$I$500,'School Mailing Address'!$Q$6)</f>
        <v>0</v>
      </c>
      <c r="AS305" s="33">
        <f ca="1">SUMIFS(Amount_TI,Location_TI,$A305,FundingSource_TI,AS$1)+SUMIFS(Amount_CS,Location_CS,$A305,Fundingsource_CS,AS$1)+SUMIFS(Amount_ETL,Location_ETL,$A305,FundingSource_ETL,AS$1)+SUMIFS(Amount_Other,Location_Other,$A305,FundingSource_Other,AS$1)+SUMIFS('CSW Programs'!$J$4:$J$500,'CSW Programs'!$D$4:$D$500,'Location Totals'!$A305,'CSW Programs'!$I$4:$I$500,'School Mailing Address'!$Q$7)</f>
        <v>0</v>
      </c>
      <c r="AT305" s="33">
        <f ca="1">SUMIFS(Amount_TI,Location_TI,$A305,FundingSource_TI,AT$1)+SUMIFS(Amount_CS,Location_CS,$A305,Fundingsource_CS,AT$1)+SUMIFS(Amount_ETL,Location_ETL,$A305,FundingSource_ETL,AT$1)+SUMIFS(Amount_Other,Location_Other,$A305,FundingSource_Other,AT$1)+SUMIFS('CSW Programs'!$J$4:$J$500,'CSW Programs'!$D$4:$D$500,'Location Totals'!$A305,'CSW Programs'!$I$4:$I$500,'Location Totals'!$AT$1)</f>
        <v>0</v>
      </c>
      <c r="AU305" s="33">
        <f ca="1">SUMIFS(Amount_TI,Location_TI,$A305,FundingSource_TI,AU$1)+SUMIFS(Amount_CS,Location_CS,$A305,Fundingsource_CS,AU$1)+SUMIFS(Amount_ETL,Location_ETL,$A305,FundingSource_ETL,AU$1)+SUMIFS(Amount_Other,Location_Other,$A305,FundingSource_Other,AU$1)+SUMIFS('CSW Programs'!$J$4:$J$500,'CSW Programs'!$D$4:$D$500,'Location Totals'!$A305,'CSW Programs'!$I$4:$I$500,'Location Totals'!$AU$1)</f>
        <v>0</v>
      </c>
      <c r="AV305" s="33">
        <f ca="1">SUMIFS(Amount_TI,Location_TI,$A305,FundingSource_TI,AV$1)+SUMIFS(Amount_CS,Location_CS,$A305,Fundingsource_CS,AV$1)+SUMIFS(Amount_ETL,Location_ETL,$A305,FundingSource_ETL,AV$1)+SUMIFS(Amount_Other,Location_Other,$A305,FundingSource_Other,AV$1)+SUMIFS('CSW Programs'!$J$4:$J$500,'CSW Programs'!$D$4:$D$500,'Location Totals'!$A305,'CSW Programs'!$I$4:$I$500,'Location Totals'!$AV$1)</f>
        <v>0</v>
      </c>
      <c r="AW305" s="33"/>
      <c r="BR305" s="32">
        <v>304</v>
      </c>
      <c r="BT305" s="32">
        <v>304</v>
      </c>
    </row>
    <row r="306" spans="1:72" hidden="1" x14ac:dyDescent="0.2">
      <c r="A306" s="17" t="e">
        <f ca="1">IF('Cover Page'!$C$17&lt;&gt;"YES",IF(HLOOKUP($BZ$1,'District Label'!A:GR,BR306,FALSE)="","",(HLOOKUP($BZ$1,'District Label'!A:GR,BR306,FALSE))),OFFSET('BOCES SELECT'!$CH$4:$CH$402,,,COUNTIF('BOCES SELECT'!E:E,"&gt;0")))</f>
        <v>#N/A</v>
      </c>
      <c r="B306" s="33">
        <f t="shared" ca="1" si="128"/>
        <v>0</v>
      </c>
      <c r="C306" s="33">
        <f t="shared" ca="1" si="129"/>
        <v>0</v>
      </c>
      <c r="D306" s="33">
        <f t="shared" ca="1" si="153"/>
        <v>0</v>
      </c>
      <c r="E306" s="33">
        <f t="shared" ca="1" si="153"/>
        <v>0</v>
      </c>
      <c r="F306" s="33">
        <f t="shared" ca="1" si="153"/>
        <v>0</v>
      </c>
      <c r="G306" s="33">
        <f t="shared" ca="1" si="153"/>
        <v>0</v>
      </c>
      <c r="H306" s="33">
        <f t="shared" ca="1" si="153"/>
        <v>0</v>
      </c>
      <c r="I306" s="33">
        <f t="shared" ca="1" si="153"/>
        <v>0</v>
      </c>
      <c r="J306" s="50">
        <f t="shared" ca="1" si="130"/>
        <v>0</v>
      </c>
      <c r="K306" s="33">
        <f t="shared" ca="1" si="148"/>
        <v>0</v>
      </c>
      <c r="L306" s="33">
        <f t="shared" ca="1" si="149"/>
        <v>0</v>
      </c>
      <c r="M306" s="33">
        <f t="shared" ca="1" si="150"/>
        <v>0</v>
      </c>
      <c r="N306" s="33">
        <f t="shared" ca="1" si="151"/>
        <v>0</v>
      </c>
      <c r="O306" s="33">
        <f t="shared" ca="1" si="152"/>
        <v>0</v>
      </c>
      <c r="P306" s="33">
        <f t="shared" ca="1" si="154"/>
        <v>0</v>
      </c>
      <c r="Q306" s="33">
        <f t="shared" ca="1" si="154"/>
        <v>0</v>
      </c>
      <c r="R306" s="33">
        <f t="shared" ca="1" si="154"/>
        <v>0</v>
      </c>
      <c r="S306" s="33">
        <f t="shared" ca="1" si="154"/>
        <v>0</v>
      </c>
      <c r="T306" s="33">
        <f t="shared" ca="1" si="156"/>
        <v>0</v>
      </c>
      <c r="U306" s="33">
        <f t="shared" ca="1" si="156"/>
        <v>0</v>
      </c>
      <c r="V306" s="33">
        <f t="shared" ca="1" si="156"/>
        <v>0</v>
      </c>
      <c r="W306" s="33">
        <f t="shared" ca="1" si="156"/>
        <v>0</v>
      </c>
      <c r="X306" s="33">
        <f t="shared" ca="1" si="156"/>
        <v>0</v>
      </c>
      <c r="Y306" s="33">
        <f t="shared" ca="1" si="156"/>
        <v>0</v>
      </c>
      <c r="Z306" s="33">
        <f t="shared" ca="1" si="156"/>
        <v>0</v>
      </c>
      <c r="AA306" s="33">
        <f t="shared" ca="1" si="156"/>
        <v>0</v>
      </c>
      <c r="AB306" s="33">
        <f t="shared" ca="1" si="156"/>
        <v>0</v>
      </c>
      <c r="AC306" s="33">
        <f t="shared" ca="1" si="156"/>
        <v>0</v>
      </c>
      <c r="AD306" s="33">
        <f t="shared" ca="1" si="156"/>
        <v>0</v>
      </c>
      <c r="AE306" s="33">
        <f t="shared" ca="1" si="155"/>
        <v>0</v>
      </c>
      <c r="AF306" s="33">
        <f t="shared" ca="1" si="155"/>
        <v>0</v>
      </c>
      <c r="AG306" s="33">
        <f t="shared" ca="1" si="155"/>
        <v>0</v>
      </c>
      <c r="AH306" s="33">
        <f t="shared" ca="1" si="155"/>
        <v>0</v>
      </c>
      <c r="AI306" s="33">
        <f t="shared" ca="1" si="155"/>
        <v>0</v>
      </c>
      <c r="AJ306" s="33">
        <f t="shared" ca="1" si="155"/>
        <v>0</v>
      </c>
      <c r="AK306" s="33">
        <f t="shared" ca="1" si="155"/>
        <v>0</v>
      </c>
      <c r="AL306" s="33">
        <f t="shared" ca="1" si="155"/>
        <v>0</v>
      </c>
      <c r="AM306" s="33">
        <f t="shared" ca="1" si="155"/>
        <v>0</v>
      </c>
      <c r="AN306" s="33">
        <f t="shared" ca="1" si="155"/>
        <v>0</v>
      </c>
      <c r="AO306" s="33">
        <f t="shared" ca="1" si="155"/>
        <v>0</v>
      </c>
      <c r="AP306" s="33">
        <f t="shared" ca="1" si="155"/>
        <v>0</v>
      </c>
      <c r="AQ306" s="33">
        <f ca="1">SUMIFS(Amount_TI,Location_TI,$A306,FundingSource_TI,AQ$1)+SUMIFS(Amount_CS,Location_CS,$A306,Fundingsource_CS,AQ$1)+SUMIFS(Amount_ETL,Location_ETL,$A306,FundingSource_ETL,AQ$1)+SUMIFS(Amount_Other,Location_Other,$A306,FundingSource_Other,AQ$1)+SUMIFS('CSW Programs'!$J$4:$J$500,'CSW Programs'!$D$4:$D$500,'Location Totals'!$A306,'CSW Programs'!$I$4:$I$500,'School Mailing Address'!$Q$5)</f>
        <v>0</v>
      </c>
      <c r="AR306" s="33">
        <f ca="1">SUMIFS(Amount_TI,Location_TI,$A306,FundingSource_TI,AR$1)+SUMIFS(Amount_CS,Location_CS,$A306,Fundingsource_CS,AR$1)+SUMIFS(Amount_ETL,Location_ETL,$A306,FundingSource_ETL,AR$1)+SUMIFS(Amount_Other,Location_Other,$A306,FundingSource_Other,AR$1)+SUMIFS('CSW Programs'!$J$4:$J$500,'CSW Programs'!$D$4:$D$500,'Location Totals'!$A306,'CSW Programs'!$I$4:$I$500,'School Mailing Address'!$Q$6)</f>
        <v>0</v>
      </c>
      <c r="AS306" s="33">
        <f ca="1">SUMIFS(Amount_TI,Location_TI,$A306,FundingSource_TI,AS$1)+SUMIFS(Amount_CS,Location_CS,$A306,Fundingsource_CS,AS$1)+SUMIFS(Amount_ETL,Location_ETL,$A306,FundingSource_ETL,AS$1)+SUMIFS(Amount_Other,Location_Other,$A306,FundingSource_Other,AS$1)+SUMIFS('CSW Programs'!$J$4:$J$500,'CSW Programs'!$D$4:$D$500,'Location Totals'!$A306,'CSW Programs'!$I$4:$I$500,'School Mailing Address'!$Q$7)</f>
        <v>0</v>
      </c>
      <c r="AT306" s="33">
        <f ca="1">SUMIFS(Amount_TI,Location_TI,$A306,FundingSource_TI,AT$1)+SUMIFS(Amount_CS,Location_CS,$A306,Fundingsource_CS,AT$1)+SUMIFS(Amount_ETL,Location_ETL,$A306,FundingSource_ETL,AT$1)+SUMIFS(Amount_Other,Location_Other,$A306,FundingSource_Other,AT$1)+SUMIFS('CSW Programs'!$J$4:$J$500,'CSW Programs'!$D$4:$D$500,'Location Totals'!$A306,'CSW Programs'!$I$4:$I$500,'Location Totals'!$AT$1)</f>
        <v>0</v>
      </c>
      <c r="AU306" s="33">
        <f ca="1">SUMIFS(Amount_TI,Location_TI,$A306,FundingSource_TI,AU$1)+SUMIFS(Amount_CS,Location_CS,$A306,Fundingsource_CS,AU$1)+SUMIFS(Amount_ETL,Location_ETL,$A306,FundingSource_ETL,AU$1)+SUMIFS(Amount_Other,Location_Other,$A306,FundingSource_Other,AU$1)+SUMIFS('CSW Programs'!$J$4:$J$500,'CSW Programs'!$D$4:$D$500,'Location Totals'!$A306,'CSW Programs'!$I$4:$I$500,'Location Totals'!$AU$1)</f>
        <v>0</v>
      </c>
      <c r="AV306" s="33">
        <f ca="1">SUMIFS(Amount_TI,Location_TI,$A306,FundingSource_TI,AV$1)+SUMIFS(Amount_CS,Location_CS,$A306,Fundingsource_CS,AV$1)+SUMIFS(Amount_ETL,Location_ETL,$A306,FundingSource_ETL,AV$1)+SUMIFS(Amount_Other,Location_Other,$A306,FundingSource_Other,AV$1)+SUMIFS('CSW Programs'!$J$4:$J$500,'CSW Programs'!$D$4:$D$500,'Location Totals'!$A306,'CSW Programs'!$I$4:$I$500,'Location Totals'!$AV$1)</f>
        <v>0</v>
      </c>
      <c r="AW306" s="33"/>
      <c r="BR306" s="32">
        <v>305</v>
      </c>
      <c r="BT306" s="32">
        <v>305</v>
      </c>
    </row>
    <row r="307" spans="1:72" hidden="1" x14ac:dyDescent="0.2">
      <c r="A307" s="17" t="e">
        <f ca="1">IF('Cover Page'!$C$17&lt;&gt;"YES",IF(HLOOKUP($BZ$1,'District Label'!A:GR,BR307,FALSE)="","",(HLOOKUP($BZ$1,'District Label'!A:GR,BR307,FALSE))),OFFSET('BOCES SELECT'!$CH$4:$CH$402,,,COUNTIF('BOCES SELECT'!E:E,"&gt;0")))</f>
        <v>#N/A</v>
      </c>
      <c r="B307" s="33">
        <f t="shared" ca="1" si="128"/>
        <v>0</v>
      </c>
      <c r="C307" s="33">
        <f t="shared" ca="1" si="129"/>
        <v>0</v>
      </c>
      <c r="D307" s="33">
        <f t="shared" ca="1" si="153"/>
        <v>0</v>
      </c>
      <c r="E307" s="33">
        <f t="shared" ca="1" si="153"/>
        <v>0</v>
      </c>
      <c r="F307" s="33">
        <f t="shared" ca="1" si="153"/>
        <v>0</v>
      </c>
      <c r="G307" s="33">
        <f t="shared" ca="1" si="153"/>
        <v>0</v>
      </c>
      <c r="H307" s="33">
        <f t="shared" ca="1" si="153"/>
        <v>0</v>
      </c>
      <c r="I307" s="33">
        <f t="shared" ca="1" si="153"/>
        <v>0</v>
      </c>
      <c r="J307" s="50">
        <f t="shared" ca="1" si="130"/>
        <v>0</v>
      </c>
      <c r="K307" s="33">
        <f t="shared" ca="1" si="148"/>
        <v>0</v>
      </c>
      <c r="L307" s="33">
        <f t="shared" ca="1" si="149"/>
        <v>0</v>
      </c>
      <c r="M307" s="33">
        <f t="shared" ca="1" si="150"/>
        <v>0</v>
      </c>
      <c r="N307" s="33">
        <f t="shared" ca="1" si="151"/>
        <v>0</v>
      </c>
      <c r="O307" s="33">
        <f t="shared" ca="1" si="152"/>
        <v>0</v>
      </c>
      <c r="P307" s="33">
        <f t="shared" ca="1" si="154"/>
        <v>0</v>
      </c>
      <c r="Q307" s="33">
        <f t="shared" ca="1" si="154"/>
        <v>0</v>
      </c>
      <c r="R307" s="33">
        <f t="shared" ca="1" si="154"/>
        <v>0</v>
      </c>
      <c r="S307" s="33">
        <f t="shared" ca="1" si="154"/>
        <v>0</v>
      </c>
      <c r="T307" s="33">
        <f t="shared" ca="1" si="156"/>
        <v>0</v>
      </c>
      <c r="U307" s="33">
        <f t="shared" ca="1" si="156"/>
        <v>0</v>
      </c>
      <c r="V307" s="33">
        <f t="shared" ca="1" si="156"/>
        <v>0</v>
      </c>
      <c r="W307" s="33">
        <f t="shared" ca="1" si="156"/>
        <v>0</v>
      </c>
      <c r="X307" s="33">
        <f t="shared" ca="1" si="156"/>
        <v>0</v>
      </c>
      <c r="Y307" s="33">
        <f t="shared" ca="1" si="156"/>
        <v>0</v>
      </c>
      <c r="Z307" s="33">
        <f t="shared" ca="1" si="156"/>
        <v>0</v>
      </c>
      <c r="AA307" s="33">
        <f t="shared" ca="1" si="156"/>
        <v>0</v>
      </c>
      <c r="AB307" s="33">
        <f t="shared" ca="1" si="156"/>
        <v>0</v>
      </c>
      <c r="AC307" s="33">
        <f t="shared" ca="1" si="156"/>
        <v>0</v>
      </c>
      <c r="AD307" s="33">
        <f t="shared" ca="1" si="156"/>
        <v>0</v>
      </c>
      <c r="AE307" s="33">
        <f t="shared" ca="1" si="155"/>
        <v>0</v>
      </c>
      <c r="AF307" s="33">
        <f t="shared" ca="1" si="155"/>
        <v>0</v>
      </c>
      <c r="AG307" s="33">
        <f t="shared" ca="1" si="155"/>
        <v>0</v>
      </c>
      <c r="AH307" s="33">
        <f t="shared" ca="1" si="155"/>
        <v>0</v>
      </c>
      <c r="AI307" s="33">
        <f t="shared" ca="1" si="155"/>
        <v>0</v>
      </c>
      <c r="AJ307" s="33">
        <f t="shared" ca="1" si="155"/>
        <v>0</v>
      </c>
      <c r="AK307" s="33">
        <f t="shared" ca="1" si="155"/>
        <v>0</v>
      </c>
      <c r="AL307" s="33">
        <f t="shared" ca="1" si="155"/>
        <v>0</v>
      </c>
      <c r="AM307" s="33">
        <f t="shared" ca="1" si="155"/>
        <v>0</v>
      </c>
      <c r="AN307" s="33">
        <f t="shared" ca="1" si="155"/>
        <v>0</v>
      </c>
      <c r="AO307" s="33">
        <f t="shared" ca="1" si="155"/>
        <v>0</v>
      </c>
      <c r="AP307" s="33">
        <f t="shared" ca="1" si="155"/>
        <v>0</v>
      </c>
      <c r="AQ307" s="33">
        <f ca="1">SUMIFS(Amount_TI,Location_TI,$A307,FundingSource_TI,AQ$1)+SUMIFS(Amount_CS,Location_CS,$A307,Fundingsource_CS,AQ$1)+SUMIFS(Amount_ETL,Location_ETL,$A307,FundingSource_ETL,AQ$1)+SUMIFS(Amount_Other,Location_Other,$A307,FundingSource_Other,AQ$1)+SUMIFS('CSW Programs'!$J$4:$J$500,'CSW Programs'!$D$4:$D$500,'Location Totals'!$A307,'CSW Programs'!$I$4:$I$500,'School Mailing Address'!$Q$5)</f>
        <v>0</v>
      </c>
      <c r="AR307" s="33">
        <f ca="1">SUMIFS(Amount_TI,Location_TI,$A307,FundingSource_TI,AR$1)+SUMIFS(Amount_CS,Location_CS,$A307,Fundingsource_CS,AR$1)+SUMIFS(Amount_ETL,Location_ETL,$A307,FundingSource_ETL,AR$1)+SUMIFS(Amount_Other,Location_Other,$A307,FundingSource_Other,AR$1)+SUMIFS('CSW Programs'!$J$4:$J$500,'CSW Programs'!$D$4:$D$500,'Location Totals'!$A307,'CSW Programs'!$I$4:$I$500,'School Mailing Address'!$Q$6)</f>
        <v>0</v>
      </c>
      <c r="AS307" s="33">
        <f ca="1">SUMIFS(Amount_TI,Location_TI,$A307,FundingSource_TI,AS$1)+SUMIFS(Amount_CS,Location_CS,$A307,Fundingsource_CS,AS$1)+SUMIFS(Amount_ETL,Location_ETL,$A307,FundingSource_ETL,AS$1)+SUMIFS(Amount_Other,Location_Other,$A307,FundingSource_Other,AS$1)+SUMIFS('CSW Programs'!$J$4:$J$500,'CSW Programs'!$D$4:$D$500,'Location Totals'!$A307,'CSW Programs'!$I$4:$I$500,'School Mailing Address'!$Q$7)</f>
        <v>0</v>
      </c>
      <c r="AT307" s="33">
        <f ca="1">SUMIFS(Amount_TI,Location_TI,$A307,FundingSource_TI,AT$1)+SUMIFS(Amount_CS,Location_CS,$A307,Fundingsource_CS,AT$1)+SUMIFS(Amount_ETL,Location_ETL,$A307,FundingSource_ETL,AT$1)+SUMIFS(Amount_Other,Location_Other,$A307,FundingSource_Other,AT$1)+SUMIFS('CSW Programs'!$J$4:$J$500,'CSW Programs'!$D$4:$D$500,'Location Totals'!$A307,'CSW Programs'!$I$4:$I$500,'Location Totals'!$AT$1)</f>
        <v>0</v>
      </c>
      <c r="AU307" s="33">
        <f ca="1">SUMIFS(Amount_TI,Location_TI,$A307,FundingSource_TI,AU$1)+SUMIFS(Amount_CS,Location_CS,$A307,Fundingsource_CS,AU$1)+SUMIFS(Amount_ETL,Location_ETL,$A307,FundingSource_ETL,AU$1)+SUMIFS(Amount_Other,Location_Other,$A307,FundingSource_Other,AU$1)+SUMIFS('CSW Programs'!$J$4:$J$500,'CSW Programs'!$D$4:$D$500,'Location Totals'!$A307,'CSW Programs'!$I$4:$I$500,'Location Totals'!$AU$1)</f>
        <v>0</v>
      </c>
      <c r="AV307" s="33">
        <f ca="1">SUMIFS(Amount_TI,Location_TI,$A307,FundingSource_TI,AV$1)+SUMIFS(Amount_CS,Location_CS,$A307,Fundingsource_CS,AV$1)+SUMIFS(Amount_ETL,Location_ETL,$A307,FundingSource_ETL,AV$1)+SUMIFS(Amount_Other,Location_Other,$A307,FundingSource_Other,AV$1)+SUMIFS('CSW Programs'!$J$4:$J$500,'CSW Programs'!$D$4:$D$500,'Location Totals'!$A307,'CSW Programs'!$I$4:$I$500,'Location Totals'!$AV$1)</f>
        <v>0</v>
      </c>
      <c r="AW307" s="33"/>
      <c r="BR307" s="32">
        <v>306</v>
      </c>
      <c r="BT307" s="32">
        <v>306</v>
      </c>
    </row>
    <row r="308" spans="1:72" hidden="1" x14ac:dyDescent="0.2">
      <c r="A308" s="17" t="e">
        <f ca="1">IF('Cover Page'!$C$17&lt;&gt;"YES",IF(HLOOKUP($BZ$1,'District Label'!A:GR,BR308,FALSE)="","",(HLOOKUP($BZ$1,'District Label'!A:GR,BR308,FALSE))),OFFSET('BOCES SELECT'!$CH$4:$CH$402,,,COUNTIF('BOCES SELECT'!E:E,"&gt;0")))</f>
        <v>#N/A</v>
      </c>
      <c r="B308" s="33">
        <f t="shared" ca="1" si="128"/>
        <v>0</v>
      </c>
      <c r="C308" s="33">
        <f t="shared" ca="1" si="129"/>
        <v>0</v>
      </c>
      <c r="D308" s="33">
        <f t="shared" ca="1" si="153"/>
        <v>0</v>
      </c>
      <c r="E308" s="33">
        <f t="shared" ca="1" si="153"/>
        <v>0</v>
      </c>
      <c r="F308" s="33">
        <f t="shared" ca="1" si="153"/>
        <v>0</v>
      </c>
      <c r="G308" s="33">
        <f t="shared" ca="1" si="153"/>
        <v>0</v>
      </c>
      <c r="H308" s="33">
        <f t="shared" ca="1" si="153"/>
        <v>0</v>
      </c>
      <c r="I308" s="33">
        <f t="shared" ca="1" si="153"/>
        <v>0</v>
      </c>
      <c r="J308" s="50">
        <f t="shared" ca="1" si="130"/>
        <v>0</v>
      </c>
      <c r="K308" s="33">
        <f t="shared" ca="1" si="148"/>
        <v>0</v>
      </c>
      <c r="L308" s="33">
        <f t="shared" ca="1" si="149"/>
        <v>0</v>
      </c>
      <c r="M308" s="33">
        <f t="shared" ca="1" si="150"/>
        <v>0</v>
      </c>
      <c r="N308" s="33">
        <f t="shared" ca="1" si="151"/>
        <v>0</v>
      </c>
      <c r="O308" s="33">
        <f t="shared" ca="1" si="152"/>
        <v>0</v>
      </c>
      <c r="P308" s="33">
        <f t="shared" ca="1" si="154"/>
        <v>0</v>
      </c>
      <c r="Q308" s="33">
        <f t="shared" ca="1" si="154"/>
        <v>0</v>
      </c>
      <c r="R308" s="33">
        <f t="shared" ca="1" si="154"/>
        <v>0</v>
      </c>
      <c r="S308" s="33">
        <f t="shared" ca="1" si="154"/>
        <v>0</v>
      </c>
      <c r="T308" s="33">
        <f t="shared" ca="1" si="156"/>
        <v>0</v>
      </c>
      <c r="U308" s="33">
        <f t="shared" ca="1" si="156"/>
        <v>0</v>
      </c>
      <c r="V308" s="33">
        <f t="shared" ca="1" si="156"/>
        <v>0</v>
      </c>
      <c r="W308" s="33">
        <f t="shared" ca="1" si="156"/>
        <v>0</v>
      </c>
      <c r="X308" s="33">
        <f t="shared" ca="1" si="156"/>
        <v>0</v>
      </c>
      <c r="Y308" s="33">
        <f t="shared" ca="1" si="156"/>
        <v>0</v>
      </c>
      <c r="Z308" s="33">
        <f t="shared" ca="1" si="156"/>
        <v>0</v>
      </c>
      <c r="AA308" s="33">
        <f t="shared" ca="1" si="156"/>
        <v>0</v>
      </c>
      <c r="AB308" s="33">
        <f t="shared" ca="1" si="156"/>
        <v>0</v>
      </c>
      <c r="AC308" s="33">
        <f t="shared" ca="1" si="156"/>
        <v>0</v>
      </c>
      <c r="AD308" s="33">
        <f t="shared" ca="1" si="156"/>
        <v>0</v>
      </c>
      <c r="AE308" s="33">
        <f t="shared" ca="1" si="155"/>
        <v>0</v>
      </c>
      <c r="AF308" s="33">
        <f t="shared" ca="1" si="155"/>
        <v>0</v>
      </c>
      <c r="AG308" s="33">
        <f t="shared" ca="1" si="155"/>
        <v>0</v>
      </c>
      <c r="AH308" s="33">
        <f t="shared" ca="1" si="155"/>
        <v>0</v>
      </c>
      <c r="AI308" s="33">
        <f t="shared" ca="1" si="155"/>
        <v>0</v>
      </c>
      <c r="AJ308" s="33">
        <f t="shared" ca="1" si="155"/>
        <v>0</v>
      </c>
      <c r="AK308" s="33">
        <f t="shared" ca="1" si="155"/>
        <v>0</v>
      </c>
      <c r="AL308" s="33">
        <f t="shared" ca="1" si="155"/>
        <v>0</v>
      </c>
      <c r="AM308" s="33">
        <f t="shared" ca="1" si="155"/>
        <v>0</v>
      </c>
      <c r="AN308" s="33">
        <f t="shared" ca="1" si="155"/>
        <v>0</v>
      </c>
      <c r="AO308" s="33">
        <f t="shared" ca="1" si="155"/>
        <v>0</v>
      </c>
      <c r="AP308" s="33">
        <f t="shared" ca="1" si="155"/>
        <v>0</v>
      </c>
      <c r="AQ308" s="33">
        <f ca="1">SUMIFS(Amount_TI,Location_TI,$A308,FundingSource_TI,AQ$1)+SUMIFS(Amount_CS,Location_CS,$A308,Fundingsource_CS,AQ$1)+SUMIFS(Amount_ETL,Location_ETL,$A308,FundingSource_ETL,AQ$1)+SUMIFS(Amount_Other,Location_Other,$A308,FundingSource_Other,AQ$1)+SUMIFS('CSW Programs'!$J$4:$J$500,'CSW Programs'!$D$4:$D$500,'Location Totals'!$A308,'CSW Programs'!$I$4:$I$500,'School Mailing Address'!$Q$5)</f>
        <v>0</v>
      </c>
      <c r="AR308" s="33">
        <f ca="1">SUMIFS(Amount_TI,Location_TI,$A308,FundingSource_TI,AR$1)+SUMIFS(Amount_CS,Location_CS,$A308,Fundingsource_CS,AR$1)+SUMIFS(Amount_ETL,Location_ETL,$A308,FundingSource_ETL,AR$1)+SUMIFS(Amount_Other,Location_Other,$A308,FundingSource_Other,AR$1)+SUMIFS('CSW Programs'!$J$4:$J$500,'CSW Programs'!$D$4:$D$500,'Location Totals'!$A308,'CSW Programs'!$I$4:$I$500,'School Mailing Address'!$Q$6)</f>
        <v>0</v>
      </c>
      <c r="AS308" s="33">
        <f ca="1">SUMIFS(Amount_TI,Location_TI,$A308,FundingSource_TI,AS$1)+SUMIFS(Amount_CS,Location_CS,$A308,Fundingsource_CS,AS$1)+SUMIFS(Amount_ETL,Location_ETL,$A308,FundingSource_ETL,AS$1)+SUMIFS(Amount_Other,Location_Other,$A308,FundingSource_Other,AS$1)+SUMIFS('CSW Programs'!$J$4:$J$500,'CSW Programs'!$D$4:$D$500,'Location Totals'!$A308,'CSW Programs'!$I$4:$I$500,'School Mailing Address'!$Q$7)</f>
        <v>0</v>
      </c>
      <c r="AT308" s="33">
        <f ca="1">SUMIFS(Amount_TI,Location_TI,$A308,FundingSource_TI,AT$1)+SUMIFS(Amount_CS,Location_CS,$A308,Fundingsource_CS,AT$1)+SUMIFS(Amount_ETL,Location_ETL,$A308,FundingSource_ETL,AT$1)+SUMIFS(Amount_Other,Location_Other,$A308,FundingSource_Other,AT$1)+SUMIFS('CSW Programs'!$J$4:$J$500,'CSW Programs'!$D$4:$D$500,'Location Totals'!$A308,'CSW Programs'!$I$4:$I$500,'Location Totals'!$AT$1)</f>
        <v>0</v>
      </c>
      <c r="AU308" s="33">
        <f ca="1">SUMIFS(Amount_TI,Location_TI,$A308,FundingSource_TI,AU$1)+SUMIFS(Amount_CS,Location_CS,$A308,Fundingsource_CS,AU$1)+SUMIFS(Amount_ETL,Location_ETL,$A308,FundingSource_ETL,AU$1)+SUMIFS(Amount_Other,Location_Other,$A308,FundingSource_Other,AU$1)+SUMIFS('CSW Programs'!$J$4:$J$500,'CSW Programs'!$D$4:$D$500,'Location Totals'!$A308,'CSW Programs'!$I$4:$I$500,'Location Totals'!$AU$1)</f>
        <v>0</v>
      </c>
      <c r="AV308" s="33">
        <f ca="1">SUMIFS(Amount_TI,Location_TI,$A308,FundingSource_TI,AV$1)+SUMIFS(Amount_CS,Location_CS,$A308,Fundingsource_CS,AV$1)+SUMIFS(Amount_ETL,Location_ETL,$A308,FundingSource_ETL,AV$1)+SUMIFS(Amount_Other,Location_Other,$A308,FundingSource_Other,AV$1)+SUMIFS('CSW Programs'!$J$4:$J$500,'CSW Programs'!$D$4:$D$500,'Location Totals'!$A308,'CSW Programs'!$I$4:$I$500,'Location Totals'!$AV$1)</f>
        <v>0</v>
      </c>
      <c r="AW308" s="33"/>
      <c r="BR308" s="32">
        <v>307</v>
      </c>
      <c r="BT308" s="32">
        <v>307</v>
      </c>
    </row>
    <row r="309" spans="1:72" hidden="1" x14ac:dyDescent="0.2">
      <c r="A309" s="17" t="e">
        <f ca="1">IF('Cover Page'!$C$17&lt;&gt;"YES",IF(HLOOKUP($BZ$1,'District Label'!A:GR,BR309,FALSE)="","",(HLOOKUP($BZ$1,'District Label'!A:GR,BR309,FALSE))),OFFSET('BOCES SELECT'!$CH$4:$CH$402,,,COUNTIF('BOCES SELECT'!E:E,"&gt;0")))</f>
        <v>#N/A</v>
      </c>
      <c r="B309" s="33">
        <f t="shared" ca="1" si="128"/>
        <v>0</v>
      </c>
      <c r="C309" s="33">
        <f t="shared" ca="1" si="129"/>
        <v>0</v>
      </c>
      <c r="D309" s="33">
        <f t="shared" ca="1" si="153"/>
        <v>0</v>
      </c>
      <c r="E309" s="33">
        <f t="shared" ca="1" si="153"/>
        <v>0</v>
      </c>
      <c r="F309" s="33">
        <f t="shared" ca="1" si="153"/>
        <v>0</v>
      </c>
      <c r="G309" s="33">
        <f t="shared" ca="1" si="153"/>
        <v>0</v>
      </c>
      <c r="H309" s="33">
        <f t="shared" ca="1" si="153"/>
        <v>0</v>
      </c>
      <c r="I309" s="33">
        <f t="shared" ca="1" si="153"/>
        <v>0</v>
      </c>
      <c r="J309" s="50">
        <f t="shared" ca="1" si="130"/>
        <v>0</v>
      </c>
      <c r="K309" s="33">
        <f t="shared" ca="1" si="148"/>
        <v>0</v>
      </c>
      <c r="L309" s="33">
        <f t="shared" ca="1" si="149"/>
        <v>0</v>
      </c>
      <c r="M309" s="33">
        <f t="shared" ca="1" si="150"/>
        <v>0</v>
      </c>
      <c r="N309" s="33">
        <f t="shared" ca="1" si="151"/>
        <v>0</v>
      </c>
      <c r="O309" s="33">
        <f t="shared" ca="1" si="152"/>
        <v>0</v>
      </c>
      <c r="P309" s="33">
        <f t="shared" ca="1" si="154"/>
        <v>0</v>
      </c>
      <c r="Q309" s="33">
        <f t="shared" ca="1" si="154"/>
        <v>0</v>
      </c>
      <c r="R309" s="33">
        <f t="shared" ca="1" si="154"/>
        <v>0</v>
      </c>
      <c r="S309" s="33">
        <f t="shared" ca="1" si="154"/>
        <v>0</v>
      </c>
      <c r="T309" s="33">
        <f t="shared" ca="1" si="156"/>
        <v>0</v>
      </c>
      <c r="U309" s="33">
        <f t="shared" ca="1" si="156"/>
        <v>0</v>
      </c>
      <c r="V309" s="33">
        <f t="shared" ca="1" si="156"/>
        <v>0</v>
      </c>
      <c r="W309" s="33">
        <f t="shared" ca="1" si="156"/>
        <v>0</v>
      </c>
      <c r="X309" s="33">
        <f t="shared" ca="1" si="156"/>
        <v>0</v>
      </c>
      <c r="Y309" s="33">
        <f t="shared" ca="1" si="156"/>
        <v>0</v>
      </c>
      <c r="Z309" s="33">
        <f t="shared" ca="1" si="156"/>
        <v>0</v>
      </c>
      <c r="AA309" s="33">
        <f t="shared" ca="1" si="156"/>
        <v>0</v>
      </c>
      <c r="AB309" s="33">
        <f t="shared" ca="1" si="156"/>
        <v>0</v>
      </c>
      <c r="AC309" s="33">
        <f t="shared" ca="1" si="156"/>
        <v>0</v>
      </c>
      <c r="AD309" s="33">
        <f t="shared" ca="1" si="156"/>
        <v>0</v>
      </c>
      <c r="AE309" s="33">
        <f t="shared" ca="1" si="155"/>
        <v>0</v>
      </c>
      <c r="AF309" s="33">
        <f t="shared" ca="1" si="155"/>
        <v>0</v>
      </c>
      <c r="AG309" s="33">
        <f t="shared" ca="1" si="155"/>
        <v>0</v>
      </c>
      <c r="AH309" s="33">
        <f t="shared" ca="1" si="155"/>
        <v>0</v>
      </c>
      <c r="AI309" s="33">
        <f t="shared" ca="1" si="155"/>
        <v>0</v>
      </c>
      <c r="AJ309" s="33">
        <f t="shared" ca="1" si="155"/>
        <v>0</v>
      </c>
      <c r="AK309" s="33">
        <f t="shared" ca="1" si="155"/>
        <v>0</v>
      </c>
      <c r="AL309" s="33">
        <f t="shared" ca="1" si="155"/>
        <v>0</v>
      </c>
      <c r="AM309" s="33">
        <f t="shared" ca="1" si="155"/>
        <v>0</v>
      </c>
      <c r="AN309" s="33">
        <f t="shared" ca="1" si="155"/>
        <v>0</v>
      </c>
      <c r="AO309" s="33">
        <f t="shared" ca="1" si="155"/>
        <v>0</v>
      </c>
      <c r="AP309" s="33">
        <f t="shared" ca="1" si="155"/>
        <v>0</v>
      </c>
      <c r="AQ309" s="33">
        <f ca="1">SUMIFS(Amount_TI,Location_TI,$A309,FundingSource_TI,AQ$1)+SUMIFS(Amount_CS,Location_CS,$A309,Fundingsource_CS,AQ$1)+SUMIFS(Amount_ETL,Location_ETL,$A309,FundingSource_ETL,AQ$1)+SUMIFS(Amount_Other,Location_Other,$A309,FundingSource_Other,AQ$1)+SUMIFS('CSW Programs'!$J$4:$J$500,'CSW Programs'!$D$4:$D$500,'Location Totals'!$A309,'CSW Programs'!$I$4:$I$500,'School Mailing Address'!$Q$5)</f>
        <v>0</v>
      </c>
      <c r="AR309" s="33">
        <f ca="1">SUMIFS(Amount_TI,Location_TI,$A309,FundingSource_TI,AR$1)+SUMIFS(Amount_CS,Location_CS,$A309,Fundingsource_CS,AR$1)+SUMIFS(Amount_ETL,Location_ETL,$A309,FundingSource_ETL,AR$1)+SUMIFS(Amount_Other,Location_Other,$A309,FundingSource_Other,AR$1)+SUMIFS('CSW Programs'!$J$4:$J$500,'CSW Programs'!$D$4:$D$500,'Location Totals'!$A309,'CSW Programs'!$I$4:$I$500,'School Mailing Address'!$Q$6)</f>
        <v>0</v>
      </c>
      <c r="AS309" s="33">
        <f ca="1">SUMIFS(Amount_TI,Location_TI,$A309,FundingSource_TI,AS$1)+SUMIFS(Amount_CS,Location_CS,$A309,Fundingsource_CS,AS$1)+SUMIFS(Amount_ETL,Location_ETL,$A309,FundingSource_ETL,AS$1)+SUMIFS(Amount_Other,Location_Other,$A309,FundingSource_Other,AS$1)+SUMIFS('CSW Programs'!$J$4:$J$500,'CSW Programs'!$D$4:$D$500,'Location Totals'!$A309,'CSW Programs'!$I$4:$I$500,'School Mailing Address'!$Q$7)</f>
        <v>0</v>
      </c>
      <c r="AT309" s="33">
        <f ca="1">SUMIFS(Amount_TI,Location_TI,$A309,FundingSource_TI,AT$1)+SUMIFS(Amount_CS,Location_CS,$A309,Fundingsource_CS,AT$1)+SUMIFS(Amount_ETL,Location_ETL,$A309,FundingSource_ETL,AT$1)+SUMIFS(Amount_Other,Location_Other,$A309,FundingSource_Other,AT$1)+SUMIFS('CSW Programs'!$J$4:$J$500,'CSW Programs'!$D$4:$D$500,'Location Totals'!$A309,'CSW Programs'!$I$4:$I$500,'Location Totals'!$AT$1)</f>
        <v>0</v>
      </c>
      <c r="AU309" s="33">
        <f ca="1">SUMIFS(Amount_TI,Location_TI,$A309,FundingSource_TI,AU$1)+SUMIFS(Amount_CS,Location_CS,$A309,Fundingsource_CS,AU$1)+SUMIFS(Amount_ETL,Location_ETL,$A309,FundingSource_ETL,AU$1)+SUMIFS(Amount_Other,Location_Other,$A309,FundingSource_Other,AU$1)+SUMIFS('CSW Programs'!$J$4:$J$500,'CSW Programs'!$D$4:$D$500,'Location Totals'!$A309,'CSW Programs'!$I$4:$I$500,'Location Totals'!$AU$1)</f>
        <v>0</v>
      </c>
      <c r="AV309" s="33">
        <f ca="1">SUMIFS(Amount_TI,Location_TI,$A309,FundingSource_TI,AV$1)+SUMIFS(Amount_CS,Location_CS,$A309,Fundingsource_CS,AV$1)+SUMIFS(Amount_ETL,Location_ETL,$A309,FundingSource_ETL,AV$1)+SUMIFS(Amount_Other,Location_Other,$A309,FundingSource_Other,AV$1)+SUMIFS('CSW Programs'!$J$4:$J$500,'CSW Programs'!$D$4:$D$500,'Location Totals'!$A309,'CSW Programs'!$I$4:$I$500,'Location Totals'!$AV$1)</f>
        <v>0</v>
      </c>
      <c r="AW309" s="33"/>
      <c r="BR309" s="32">
        <v>308</v>
      </c>
      <c r="BT309" s="32">
        <v>308</v>
      </c>
    </row>
    <row r="310" spans="1:72" hidden="1" x14ac:dyDescent="0.2">
      <c r="A310" s="17" t="e">
        <f ca="1">IF('Cover Page'!$C$17&lt;&gt;"YES",IF(HLOOKUP($BZ$1,'District Label'!A:GR,BR310,FALSE)="","",(HLOOKUP($BZ$1,'District Label'!A:GR,BR310,FALSE))),OFFSET('BOCES SELECT'!$CH$4:$CH$402,,,COUNTIF('BOCES SELECT'!E:E,"&gt;0")))</f>
        <v>#N/A</v>
      </c>
      <c r="B310" s="33">
        <f t="shared" ca="1" si="128"/>
        <v>0</v>
      </c>
      <c r="C310" s="33">
        <f t="shared" ca="1" si="129"/>
        <v>0</v>
      </c>
      <c r="D310" s="33">
        <f t="shared" ca="1" si="153"/>
        <v>0</v>
      </c>
      <c r="E310" s="33">
        <f t="shared" ca="1" si="153"/>
        <v>0</v>
      </c>
      <c r="F310" s="33">
        <f t="shared" ca="1" si="153"/>
        <v>0</v>
      </c>
      <c r="G310" s="33">
        <f t="shared" ca="1" si="153"/>
        <v>0</v>
      </c>
      <c r="H310" s="33">
        <f t="shared" ca="1" si="153"/>
        <v>0</v>
      </c>
      <c r="I310" s="33">
        <f t="shared" ca="1" si="153"/>
        <v>0</v>
      </c>
      <c r="J310" s="50">
        <f t="shared" ca="1" si="130"/>
        <v>0</v>
      </c>
      <c r="K310" s="33">
        <f t="shared" ca="1" si="148"/>
        <v>0</v>
      </c>
      <c r="L310" s="33">
        <f t="shared" ca="1" si="149"/>
        <v>0</v>
      </c>
      <c r="M310" s="33">
        <f t="shared" ca="1" si="150"/>
        <v>0</v>
      </c>
      <c r="N310" s="33">
        <f t="shared" ca="1" si="151"/>
        <v>0</v>
      </c>
      <c r="O310" s="33">
        <f t="shared" ca="1" si="152"/>
        <v>0</v>
      </c>
      <c r="P310" s="33">
        <f t="shared" ca="1" si="154"/>
        <v>0</v>
      </c>
      <c r="Q310" s="33">
        <f t="shared" ca="1" si="154"/>
        <v>0</v>
      </c>
      <c r="R310" s="33">
        <f t="shared" ca="1" si="154"/>
        <v>0</v>
      </c>
      <c r="S310" s="33">
        <f t="shared" ca="1" si="154"/>
        <v>0</v>
      </c>
      <c r="T310" s="33">
        <f t="shared" ca="1" si="156"/>
        <v>0</v>
      </c>
      <c r="U310" s="33">
        <f t="shared" ca="1" si="156"/>
        <v>0</v>
      </c>
      <c r="V310" s="33">
        <f t="shared" ca="1" si="156"/>
        <v>0</v>
      </c>
      <c r="W310" s="33">
        <f t="shared" ca="1" si="156"/>
        <v>0</v>
      </c>
      <c r="X310" s="33">
        <f t="shared" ca="1" si="156"/>
        <v>0</v>
      </c>
      <c r="Y310" s="33">
        <f t="shared" ca="1" si="156"/>
        <v>0</v>
      </c>
      <c r="Z310" s="33">
        <f t="shared" ca="1" si="156"/>
        <v>0</v>
      </c>
      <c r="AA310" s="33">
        <f t="shared" ca="1" si="156"/>
        <v>0</v>
      </c>
      <c r="AB310" s="33">
        <f t="shared" ca="1" si="156"/>
        <v>0</v>
      </c>
      <c r="AC310" s="33">
        <f t="shared" ca="1" si="156"/>
        <v>0</v>
      </c>
      <c r="AD310" s="33">
        <f t="shared" ca="1" si="156"/>
        <v>0</v>
      </c>
      <c r="AE310" s="33">
        <f t="shared" ca="1" si="155"/>
        <v>0</v>
      </c>
      <c r="AF310" s="33">
        <f t="shared" ca="1" si="155"/>
        <v>0</v>
      </c>
      <c r="AG310" s="33">
        <f t="shared" ca="1" si="155"/>
        <v>0</v>
      </c>
      <c r="AH310" s="33">
        <f t="shared" ca="1" si="155"/>
        <v>0</v>
      </c>
      <c r="AI310" s="33">
        <f t="shared" ca="1" si="155"/>
        <v>0</v>
      </c>
      <c r="AJ310" s="33">
        <f t="shared" ca="1" si="155"/>
        <v>0</v>
      </c>
      <c r="AK310" s="33">
        <f t="shared" ca="1" si="155"/>
        <v>0</v>
      </c>
      <c r="AL310" s="33">
        <f t="shared" ca="1" si="155"/>
        <v>0</v>
      </c>
      <c r="AM310" s="33">
        <f t="shared" ca="1" si="155"/>
        <v>0</v>
      </c>
      <c r="AN310" s="33">
        <f t="shared" ca="1" si="155"/>
        <v>0</v>
      </c>
      <c r="AO310" s="33">
        <f t="shared" ca="1" si="155"/>
        <v>0</v>
      </c>
      <c r="AP310" s="33">
        <f t="shared" ca="1" si="155"/>
        <v>0</v>
      </c>
      <c r="AQ310" s="33">
        <f ca="1">SUMIFS(Amount_TI,Location_TI,$A310,FundingSource_TI,AQ$1)+SUMIFS(Amount_CS,Location_CS,$A310,Fundingsource_CS,AQ$1)+SUMIFS(Amount_ETL,Location_ETL,$A310,FundingSource_ETL,AQ$1)+SUMIFS(Amount_Other,Location_Other,$A310,FundingSource_Other,AQ$1)+SUMIFS('CSW Programs'!$J$4:$J$500,'CSW Programs'!$D$4:$D$500,'Location Totals'!$A310,'CSW Programs'!$I$4:$I$500,'School Mailing Address'!$Q$5)</f>
        <v>0</v>
      </c>
      <c r="AR310" s="33">
        <f ca="1">SUMIFS(Amount_TI,Location_TI,$A310,FundingSource_TI,AR$1)+SUMIFS(Amount_CS,Location_CS,$A310,Fundingsource_CS,AR$1)+SUMIFS(Amount_ETL,Location_ETL,$A310,FundingSource_ETL,AR$1)+SUMIFS(Amount_Other,Location_Other,$A310,FundingSource_Other,AR$1)+SUMIFS('CSW Programs'!$J$4:$J$500,'CSW Programs'!$D$4:$D$500,'Location Totals'!$A310,'CSW Programs'!$I$4:$I$500,'School Mailing Address'!$Q$6)</f>
        <v>0</v>
      </c>
      <c r="AS310" s="33">
        <f ca="1">SUMIFS(Amount_TI,Location_TI,$A310,FundingSource_TI,AS$1)+SUMIFS(Amount_CS,Location_CS,$A310,Fundingsource_CS,AS$1)+SUMIFS(Amount_ETL,Location_ETL,$A310,FundingSource_ETL,AS$1)+SUMIFS(Amount_Other,Location_Other,$A310,FundingSource_Other,AS$1)+SUMIFS('CSW Programs'!$J$4:$J$500,'CSW Programs'!$D$4:$D$500,'Location Totals'!$A310,'CSW Programs'!$I$4:$I$500,'School Mailing Address'!$Q$7)</f>
        <v>0</v>
      </c>
      <c r="AT310" s="33">
        <f ca="1">SUMIFS(Amount_TI,Location_TI,$A310,FundingSource_TI,AT$1)+SUMIFS(Amount_CS,Location_CS,$A310,Fundingsource_CS,AT$1)+SUMIFS(Amount_ETL,Location_ETL,$A310,FundingSource_ETL,AT$1)+SUMIFS(Amount_Other,Location_Other,$A310,FundingSource_Other,AT$1)+SUMIFS('CSW Programs'!$J$4:$J$500,'CSW Programs'!$D$4:$D$500,'Location Totals'!$A310,'CSW Programs'!$I$4:$I$500,'Location Totals'!$AT$1)</f>
        <v>0</v>
      </c>
      <c r="AU310" s="33">
        <f ca="1">SUMIFS(Amount_TI,Location_TI,$A310,FundingSource_TI,AU$1)+SUMIFS(Amount_CS,Location_CS,$A310,Fundingsource_CS,AU$1)+SUMIFS(Amount_ETL,Location_ETL,$A310,FundingSource_ETL,AU$1)+SUMIFS(Amount_Other,Location_Other,$A310,FundingSource_Other,AU$1)+SUMIFS('CSW Programs'!$J$4:$J$500,'CSW Programs'!$D$4:$D$500,'Location Totals'!$A310,'CSW Programs'!$I$4:$I$500,'Location Totals'!$AU$1)</f>
        <v>0</v>
      </c>
      <c r="AV310" s="33">
        <f ca="1">SUMIFS(Amount_TI,Location_TI,$A310,FundingSource_TI,AV$1)+SUMIFS(Amount_CS,Location_CS,$A310,Fundingsource_CS,AV$1)+SUMIFS(Amount_ETL,Location_ETL,$A310,FundingSource_ETL,AV$1)+SUMIFS(Amount_Other,Location_Other,$A310,FundingSource_Other,AV$1)+SUMIFS('CSW Programs'!$J$4:$J$500,'CSW Programs'!$D$4:$D$500,'Location Totals'!$A310,'CSW Programs'!$I$4:$I$500,'Location Totals'!$AV$1)</f>
        <v>0</v>
      </c>
      <c r="AW310" s="33"/>
      <c r="BR310" s="32">
        <v>309</v>
      </c>
      <c r="BT310" s="32">
        <v>309</v>
      </c>
    </row>
    <row r="311" spans="1:72" hidden="1" x14ac:dyDescent="0.2">
      <c r="A311" s="17" t="e">
        <f ca="1">IF('Cover Page'!$C$17&lt;&gt;"YES",IF(HLOOKUP($BZ$1,'District Label'!A:GR,BR311,FALSE)="","",(HLOOKUP($BZ$1,'District Label'!A:GR,BR311,FALSE))),OFFSET('BOCES SELECT'!$CH$4:$CH$402,,,COUNTIF('BOCES SELECT'!E:E,"&gt;0")))</f>
        <v>#N/A</v>
      </c>
      <c r="B311" s="33">
        <f t="shared" ca="1" si="128"/>
        <v>0</v>
      </c>
      <c r="C311" s="33">
        <f t="shared" ca="1" si="129"/>
        <v>0</v>
      </c>
      <c r="D311" s="33">
        <f t="shared" ca="1" si="153"/>
        <v>0</v>
      </c>
      <c r="E311" s="33">
        <f t="shared" ca="1" si="153"/>
        <v>0</v>
      </c>
      <c r="F311" s="33">
        <f t="shared" ca="1" si="153"/>
        <v>0</v>
      </c>
      <c r="G311" s="33">
        <f t="shared" ca="1" si="153"/>
        <v>0</v>
      </c>
      <c r="H311" s="33">
        <f t="shared" ca="1" si="153"/>
        <v>0</v>
      </c>
      <c r="I311" s="33">
        <f t="shared" ca="1" si="153"/>
        <v>0</v>
      </c>
      <c r="J311" s="50">
        <f t="shared" ca="1" si="130"/>
        <v>0</v>
      </c>
      <c r="K311" s="33">
        <f t="shared" ref="K311:K334" ca="1" si="157">SUMIF(Location_TI,A311,Amount_TI)</f>
        <v>0</v>
      </c>
      <c r="L311" s="33">
        <f t="shared" ref="L311:L334" ca="1" si="158">SUMIF(Location_ETL,A311,Amount_ETL)</f>
        <v>0</v>
      </c>
      <c r="M311" s="33">
        <f t="shared" ref="M311:M334" ca="1" si="159">SUMIF(Location_CS,A311,Amount_CS)</f>
        <v>0</v>
      </c>
      <c r="N311" s="33">
        <f t="shared" ref="N311:N334" ca="1" si="160">SUMIF(Location_Other,A311,Amount_Other)</f>
        <v>0</v>
      </c>
      <c r="O311" s="33">
        <f t="shared" ref="O311:O334" ca="1" si="161">SUMIF(Location_SW,A311,Amount_SW)</f>
        <v>0</v>
      </c>
      <c r="P311" s="33">
        <f t="shared" ca="1" si="154"/>
        <v>0</v>
      </c>
      <c r="Q311" s="33">
        <f t="shared" ca="1" si="154"/>
        <v>0</v>
      </c>
      <c r="R311" s="33">
        <f t="shared" ca="1" si="154"/>
        <v>0</v>
      </c>
      <c r="S311" s="33">
        <f t="shared" ca="1" si="154"/>
        <v>0</v>
      </c>
      <c r="T311" s="33">
        <f t="shared" ca="1" si="156"/>
        <v>0</v>
      </c>
      <c r="U311" s="33">
        <f t="shared" ca="1" si="156"/>
        <v>0</v>
      </c>
      <c r="V311" s="33">
        <f t="shared" ca="1" si="156"/>
        <v>0</v>
      </c>
      <c r="W311" s="33">
        <f t="shared" ca="1" si="156"/>
        <v>0</v>
      </c>
      <c r="X311" s="33">
        <f t="shared" ca="1" si="156"/>
        <v>0</v>
      </c>
      <c r="Y311" s="33">
        <f t="shared" ca="1" si="156"/>
        <v>0</v>
      </c>
      <c r="Z311" s="33">
        <f t="shared" ca="1" si="156"/>
        <v>0</v>
      </c>
      <c r="AA311" s="33">
        <f t="shared" ca="1" si="156"/>
        <v>0</v>
      </c>
      <c r="AB311" s="33">
        <f t="shared" ca="1" si="156"/>
        <v>0</v>
      </c>
      <c r="AC311" s="33">
        <f t="shared" ca="1" si="156"/>
        <v>0</v>
      </c>
      <c r="AD311" s="33">
        <f t="shared" ca="1" si="156"/>
        <v>0</v>
      </c>
      <c r="AE311" s="33">
        <f t="shared" ca="1" si="155"/>
        <v>0</v>
      </c>
      <c r="AF311" s="33">
        <f t="shared" ca="1" si="155"/>
        <v>0</v>
      </c>
      <c r="AG311" s="33">
        <f t="shared" ca="1" si="155"/>
        <v>0</v>
      </c>
      <c r="AH311" s="33">
        <f t="shared" ca="1" si="155"/>
        <v>0</v>
      </c>
      <c r="AI311" s="33">
        <f t="shared" ca="1" si="155"/>
        <v>0</v>
      </c>
      <c r="AJ311" s="33">
        <f t="shared" ca="1" si="155"/>
        <v>0</v>
      </c>
      <c r="AK311" s="33">
        <f t="shared" ca="1" si="155"/>
        <v>0</v>
      </c>
      <c r="AL311" s="33">
        <f t="shared" ca="1" si="155"/>
        <v>0</v>
      </c>
      <c r="AM311" s="33">
        <f t="shared" ca="1" si="155"/>
        <v>0</v>
      </c>
      <c r="AN311" s="33">
        <f t="shared" ca="1" si="155"/>
        <v>0</v>
      </c>
      <c r="AO311" s="33">
        <f t="shared" ca="1" si="155"/>
        <v>0</v>
      </c>
      <c r="AP311" s="33">
        <f t="shared" ca="1" si="155"/>
        <v>0</v>
      </c>
      <c r="AQ311" s="33">
        <f ca="1">SUMIFS(Amount_TI,Location_TI,$A311,FundingSource_TI,AQ$1)+SUMIFS(Amount_CS,Location_CS,$A311,Fundingsource_CS,AQ$1)+SUMIFS(Amount_ETL,Location_ETL,$A311,FundingSource_ETL,AQ$1)+SUMIFS(Amount_Other,Location_Other,$A311,FundingSource_Other,AQ$1)+SUMIFS('CSW Programs'!$J$4:$J$500,'CSW Programs'!$D$4:$D$500,'Location Totals'!$A311,'CSW Programs'!$I$4:$I$500,'School Mailing Address'!$Q$5)</f>
        <v>0</v>
      </c>
      <c r="AR311" s="33">
        <f ca="1">SUMIFS(Amount_TI,Location_TI,$A311,FundingSource_TI,AR$1)+SUMIFS(Amount_CS,Location_CS,$A311,Fundingsource_CS,AR$1)+SUMIFS(Amount_ETL,Location_ETL,$A311,FundingSource_ETL,AR$1)+SUMIFS(Amount_Other,Location_Other,$A311,FundingSource_Other,AR$1)+SUMIFS('CSW Programs'!$J$4:$J$500,'CSW Programs'!$D$4:$D$500,'Location Totals'!$A311,'CSW Programs'!$I$4:$I$500,'School Mailing Address'!$Q$6)</f>
        <v>0</v>
      </c>
      <c r="AS311" s="33">
        <f ca="1">SUMIFS(Amount_TI,Location_TI,$A311,FundingSource_TI,AS$1)+SUMIFS(Amount_CS,Location_CS,$A311,Fundingsource_CS,AS$1)+SUMIFS(Amount_ETL,Location_ETL,$A311,FundingSource_ETL,AS$1)+SUMIFS(Amount_Other,Location_Other,$A311,FundingSource_Other,AS$1)+SUMIFS('CSW Programs'!$J$4:$J$500,'CSW Programs'!$D$4:$D$500,'Location Totals'!$A311,'CSW Programs'!$I$4:$I$500,'School Mailing Address'!$Q$7)</f>
        <v>0</v>
      </c>
      <c r="AT311" s="33">
        <f ca="1">SUMIFS(Amount_TI,Location_TI,$A311,FundingSource_TI,AT$1)+SUMIFS(Amount_CS,Location_CS,$A311,Fundingsource_CS,AT$1)+SUMIFS(Amount_ETL,Location_ETL,$A311,FundingSource_ETL,AT$1)+SUMIFS(Amount_Other,Location_Other,$A311,FundingSource_Other,AT$1)+SUMIFS('CSW Programs'!$J$4:$J$500,'CSW Programs'!$D$4:$D$500,'Location Totals'!$A311,'CSW Programs'!$I$4:$I$500,'Location Totals'!$AT$1)</f>
        <v>0</v>
      </c>
      <c r="AU311" s="33">
        <f ca="1">SUMIFS(Amount_TI,Location_TI,$A311,FundingSource_TI,AU$1)+SUMIFS(Amount_CS,Location_CS,$A311,Fundingsource_CS,AU$1)+SUMIFS(Amount_ETL,Location_ETL,$A311,FundingSource_ETL,AU$1)+SUMIFS(Amount_Other,Location_Other,$A311,FundingSource_Other,AU$1)+SUMIFS('CSW Programs'!$J$4:$J$500,'CSW Programs'!$D$4:$D$500,'Location Totals'!$A311,'CSW Programs'!$I$4:$I$500,'Location Totals'!$AU$1)</f>
        <v>0</v>
      </c>
      <c r="AV311" s="33">
        <f ca="1">SUMIFS(Amount_TI,Location_TI,$A311,FundingSource_TI,AV$1)+SUMIFS(Amount_CS,Location_CS,$A311,Fundingsource_CS,AV$1)+SUMIFS(Amount_ETL,Location_ETL,$A311,FundingSource_ETL,AV$1)+SUMIFS(Amount_Other,Location_Other,$A311,FundingSource_Other,AV$1)+SUMIFS('CSW Programs'!$J$4:$J$500,'CSW Programs'!$D$4:$D$500,'Location Totals'!$A311,'CSW Programs'!$I$4:$I$500,'Location Totals'!$AV$1)</f>
        <v>0</v>
      </c>
      <c r="BR311" s="32">
        <v>310</v>
      </c>
      <c r="BT311" s="32">
        <v>310</v>
      </c>
    </row>
    <row r="312" spans="1:72" hidden="1" x14ac:dyDescent="0.2">
      <c r="A312" s="17" t="e">
        <f ca="1">IF('Cover Page'!$C$17&lt;&gt;"YES",IF(HLOOKUP($BZ$1,'District Label'!A:GR,BR312,FALSE)="","",(HLOOKUP($BZ$1,'District Label'!A:GR,BR312,FALSE))),OFFSET('BOCES SELECT'!$CH$4:$CH$402,,,COUNTIF('BOCES SELECT'!E:E,"&gt;0")))</f>
        <v>#N/A</v>
      </c>
      <c r="B312" s="33">
        <f t="shared" ca="1" si="128"/>
        <v>0</v>
      </c>
      <c r="C312" s="33">
        <f t="shared" ca="1" si="129"/>
        <v>0</v>
      </c>
      <c r="D312" s="33">
        <f t="shared" ca="1" si="129"/>
        <v>0</v>
      </c>
      <c r="E312" s="33">
        <f t="shared" ca="1" si="129"/>
        <v>0</v>
      </c>
      <c r="F312" s="33">
        <f t="shared" ca="1" si="129"/>
        <v>0</v>
      </c>
      <c r="G312" s="33">
        <f t="shared" ca="1" si="129"/>
        <v>0</v>
      </c>
      <c r="H312" s="33">
        <f t="shared" ca="1" si="129"/>
        <v>0</v>
      </c>
      <c r="I312" s="33">
        <f t="shared" ca="1" si="129"/>
        <v>0</v>
      </c>
      <c r="J312" s="50">
        <f t="shared" ca="1" si="130"/>
        <v>0</v>
      </c>
      <c r="K312" s="33">
        <f t="shared" ca="1" si="157"/>
        <v>0</v>
      </c>
      <c r="L312" s="33">
        <f t="shared" ca="1" si="158"/>
        <v>0</v>
      </c>
      <c r="M312" s="33">
        <f t="shared" ca="1" si="159"/>
        <v>0</v>
      </c>
      <c r="N312" s="33">
        <f t="shared" ca="1" si="160"/>
        <v>0</v>
      </c>
      <c r="O312" s="33">
        <f t="shared" ca="1" si="161"/>
        <v>0</v>
      </c>
      <c r="P312" s="33">
        <f t="shared" ca="1" si="154"/>
        <v>0</v>
      </c>
      <c r="Q312" s="33">
        <f t="shared" ca="1" si="154"/>
        <v>0</v>
      </c>
      <c r="R312" s="33">
        <f t="shared" ca="1" si="154"/>
        <v>0</v>
      </c>
      <c r="S312" s="33">
        <f t="shared" ca="1" si="154"/>
        <v>0</v>
      </c>
      <c r="T312" s="33">
        <f t="shared" ca="1" si="156"/>
        <v>0</v>
      </c>
      <c r="U312" s="33">
        <f t="shared" ca="1" si="156"/>
        <v>0</v>
      </c>
      <c r="V312" s="33">
        <f t="shared" ca="1" si="156"/>
        <v>0</v>
      </c>
      <c r="W312" s="33">
        <f t="shared" ca="1" si="156"/>
        <v>0</v>
      </c>
      <c r="X312" s="33">
        <f t="shared" ca="1" si="156"/>
        <v>0</v>
      </c>
      <c r="Y312" s="33">
        <f t="shared" ca="1" si="156"/>
        <v>0</v>
      </c>
      <c r="Z312" s="33">
        <f t="shared" ca="1" si="156"/>
        <v>0</v>
      </c>
      <c r="AA312" s="33">
        <f t="shared" ca="1" si="156"/>
        <v>0</v>
      </c>
      <c r="AB312" s="33">
        <f t="shared" ca="1" si="156"/>
        <v>0</v>
      </c>
      <c r="AC312" s="33">
        <f t="shared" ca="1" si="156"/>
        <v>0</v>
      </c>
      <c r="AD312" s="33">
        <f t="shared" ca="1" si="156"/>
        <v>0</v>
      </c>
      <c r="AE312" s="33">
        <f t="shared" ca="1" si="155"/>
        <v>0</v>
      </c>
      <c r="AF312" s="33">
        <f t="shared" ca="1" si="155"/>
        <v>0</v>
      </c>
      <c r="AG312" s="33">
        <f t="shared" ca="1" si="155"/>
        <v>0</v>
      </c>
      <c r="AH312" s="33">
        <f t="shared" ca="1" si="155"/>
        <v>0</v>
      </c>
      <c r="AI312" s="33">
        <f t="shared" ca="1" si="155"/>
        <v>0</v>
      </c>
      <c r="AJ312" s="33">
        <f t="shared" ca="1" si="155"/>
        <v>0</v>
      </c>
      <c r="AK312" s="33">
        <f t="shared" ca="1" si="155"/>
        <v>0</v>
      </c>
      <c r="AL312" s="33">
        <f t="shared" ca="1" si="155"/>
        <v>0</v>
      </c>
      <c r="AM312" s="33">
        <f t="shared" ca="1" si="155"/>
        <v>0</v>
      </c>
      <c r="AN312" s="33">
        <f t="shared" ca="1" si="155"/>
        <v>0</v>
      </c>
      <c r="AO312" s="33">
        <f t="shared" ca="1" si="155"/>
        <v>0</v>
      </c>
      <c r="AP312" s="33">
        <f t="shared" ca="1" si="155"/>
        <v>0</v>
      </c>
      <c r="AQ312" s="33">
        <f ca="1">SUMIFS(Amount_TI,Location_TI,$A312,FundingSource_TI,AQ$1)+SUMIFS(Amount_CS,Location_CS,$A312,Fundingsource_CS,AQ$1)+SUMIFS(Amount_ETL,Location_ETL,$A312,FundingSource_ETL,AQ$1)+SUMIFS(Amount_Other,Location_Other,$A312,FundingSource_Other,AQ$1)+SUMIFS('CSW Programs'!$J$4:$J$500,'CSW Programs'!$D$4:$D$500,'Location Totals'!$A312,'CSW Programs'!$I$4:$I$500,'School Mailing Address'!$Q$5)</f>
        <v>0</v>
      </c>
      <c r="AR312" s="33">
        <f ca="1">SUMIFS(Amount_TI,Location_TI,$A312,FundingSource_TI,AR$1)+SUMIFS(Amount_CS,Location_CS,$A312,Fundingsource_CS,AR$1)+SUMIFS(Amount_ETL,Location_ETL,$A312,FundingSource_ETL,AR$1)+SUMIFS(Amount_Other,Location_Other,$A312,FundingSource_Other,AR$1)+SUMIFS('CSW Programs'!$J$4:$J$500,'CSW Programs'!$D$4:$D$500,'Location Totals'!$A312,'CSW Programs'!$I$4:$I$500,'School Mailing Address'!$Q$6)</f>
        <v>0</v>
      </c>
      <c r="AS312" s="33">
        <f ca="1">SUMIFS(Amount_TI,Location_TI,$A312,FundingSource_TI,AS$1)+SUMIFS(Amount_CS,Location_CS,$A312,Fundingsource_CS,AS$1)+SUMIFS(Amount_ETL,Location_ETL,$A312,FundingSource_ETL,AS$1)+SUMIFS(Amount_Other,Location_Other,$A312,FundingSource_Other,AS$1)+SUMIFS('CSW Programs'!$J$4:$J$500,'CSW Programs'!$D$4:$D$500,'Location Totals'!$A312,'CSW Programs'!$I$4:$I$500,'School Mailing Address'!$Q$7)</f>
        <v>0</v>
      </c>
      <c r="AT312" s="33">
        <f ca="1">SUMIFS(Amount_TI,Location_TI,$A312,FundingSource_TI,AT$1)+SUMIFS(Amount_CS,Location_CS,$A312,Fundingsource_CS,AT$1)+SUMIFS(Amount_ETL,Location_ETL,$A312,FundingSource_ETL,AT$1)+SUMIFS(Amount_Other,Location_Other,$A312,FundingSource_Other,AT$1)+SUMIFS('CSW Programs'!$J$4:$J$500,'CSW Programs'!$D$4:$D$500,'Location Totals'!$A312,'CSW Programs'!$I$4:$I$500,'Location Totals'!$AT$1)</f>
        <v>0</v>
      </c>
      <c r="AU312" s="33">
        <f ca="1">SUMIFS(Amount_TI,Location_TI,$A312,FundingSource_TI,AU$1)+SUMIFS(Amount_CS,Location_CS,$A312,Fundingsource_CS,AU$1)+SUMIFS(Amount_ETL,Location_ETL,$A312,FundingSource_ETL,AU$1)+SUMIFS(Amount_Other,Location_Other,$A312,FundingSource_Other,AU$1)+SUMIFS('CSW Programs'!$J$4:$J$500,'CSW Programs'!$D$4:$D$500,'Location Totals'!$A312,'CSW Programs'!$I$4:$I$500,'Location Totals'!$AU$1)</f>
        <v>0</v>
      </c>
      <c r="AV312" s="33">
        <f ca="1">SUMIFS(Amount_TI,Location_TI,$A312,FundingSource_TI,AV$1)+SUMIFS(Amount_CS,Location_CS,$A312,Fundingsource_CS,AV$1)+SUMIFS(Amount_ETL,Location_ETL,$A312,FundingSource_ETL,AV$1)+SUMIFS(Amount_Other,Location_Other,$A312,FundingSource_Other,AV$1)+SUMIFS('CSW Programs'!$J$4:$J$500,'CSW Programs'!$D$4:$D$500,'Location Totals'!$A312,'CSW Programs'!$I$4:$I$500,'Location Totals'!$AV$1)</f>
        <v>0</v>
      </c>
      <c r="BR312" s="32">
        <v>311</v>
      </c>
      <c r="BT312" s="32">
        <v>311</v>
      </c>
    </row>
    <row r="313" spans="1:72" hidden="1" x14ac:dyDescent="0.2">
      <c r="A313" s="17" t="e">
        <f ca="1">IF('Cover Page'!$C$17&lt;&gt;"YES",IF(HLOOKUP($BZ$1,'District Label'!A:GR,BR313,FALSE)="","",(HLOOKUP($BZ$1,'District Label'!A:GR,BR313,FALSE))),OFFSET('BOCES SELECT'!$CH$4:$CH$402,,,COUNTIF('BOCES SELECT'!E:E,"&gt;0")))</f>
        <v>#N/A</v>
      </c>
      <c r="B313" s="33">
        <f t="shared" ca="1" si="128"/>
        <v>0</v>
      </c>
      <c r="C313" s="33">
        <f t="shared" ref="C313:I335" ca="1" si="162">SUMIFS(Amount_TI,Location_TI,$A313,source_ti,C$1)+SUMIFS(Amount_CS,Location_CS,$A313,source_cs,C$1)+SUMIFS(Amount_ETL,Location_ETL,$A313,source_etl,C$1)+SUMIFS(Amount_Other,Location_Other,$A313,source_other,C$1)+SUMIFS(Amount_SW,Location_SW,$A313,FundingSource_SW,C$1)</f>
        <v>0</v>
      </c>
      <c r="D313" s="33">
        <f t="shared" ca="1" si="162"/>
        <v>0</v>
      </c>
      <c r="E313" s="33">
        <f t="shared" ca="1" si="162"/>
        <v>0</v>
      </c>
      <c r="F313" s="33">
        <f t="shared" ca="1" si="162"/>
        <v>0</v>
      </c>
      <c r="G313" s="33">
        <f t="shared" ca="1" si="162"/>
        <v>0</v>
      </c>
      <c r="H313" s="33">
        <f t="shared" ca="1" si="162"/>
        <v>0</v>
      </c>
      <c r="I313" s="33">
        <f t="shared" ca="1" si="162"/>
        <v>0</v>
      </c>
      <c r="J313" s="50">
        <f t="shared" ca="1" si="130"/>
        <v>0</v>
      </c>
      <c r="K313" s="33">
        <f t="shared" ca="1" si="157"/>
        <v>0</v>
      </c>
      <c r="L313" s="33">
        <f t="shared" ca="1" si="158"/>
        <v>0</v>
      </c>
      <c r="M313" s="33">
        <f t="shared" ca="1" si="159"/>
        <v>0</v>
      </c>
      <c r="N313" s="33">
        <f t="shared" ca="1" si="160"/>
        <v>0</v>
      </c>
      <c r="O313" s="33">
        <f t="shared" ca="1" si="161"/>
        <v>0</v>
      </c>
      <c r="P313" s="33">
        <f t="shared" ca="1" si="154"/>
        <v>0</v>
      </c>
      <c r="Q313" s="33">
        <f t="shared" ca="1" si="154"/>
        <v>0</v>
      </c>
      <c r="R313" s="33">
        <f t="shared" ca="1" si="154"/>
        <v>0</v>
      </c>
      <c r="S313" s="33">
        <f t="shared" ca="1" si="154"/>
        <v>0</v>
      </c>
      <c r="T313" s="33">
        <f t="shared" ca="1" si="156"/>
        <v>0</v>
      </c>
      <c r="U313" s="33">
        <f t="shared" ca="1" si="156"/>
        <v>0</v>
      </c>
      <c r="V313" s="33">
        <f t="shared" ca="1" si="156"/>
        <v>0</v>
      </c>
      <c r="W313" s="33">
        <f t="shared" ca="1" si="156"/>
        <v>0</v>
      </c>
      <c r="X313" s="33">
        <f t="shared" ca="1" si="156"/>
        <v>0</v>
      </c>
      <c r="Y313" s="33">
        <f t="shared" ca="1" si="156"/>
        <v>0</v>
      </c>
      <c r="Z313" s="33">
        <f t="shared" ca="1" si="156"/>
        <v>0</v>
      </c>
      <c r="AA313" s="33">
        <f t="shared" ca="1" si="156"/>
        <v>0</v>
      </c>
      <c r="AB313" s="33">
        <f t="shared" ca="1" si="156"/>
        <v>0</v>
      </c>
      <c r="AC313" s="33">
        <f t="shared" ca="1" si="156"/>
        <v>0</v>
      </c>
      <c r="AD313" s="33">
        <f t="shared" ca="1" si="156"/>
        <v>0</v>
      </c>
      <c r="AE313" s="33">
        <f t="shared" ca="1" si="155"/>
        <v>0</v>
      </c>
      <c r="AF313" s="33">
        <f t="shared" ca="1" si="155"/>
        <v>0</v>
      </c>
      <c r="AG313" s="33">
        <f t="shared" ca="1" si="155"/>
        <v>0</v>
      </c>
      <c r="AH313" s="33">
        <f t="shared" ca="1" si="155"/>
        <v>0</v>
      </c>
      <c r="AI313" s="33">
        <f t="shared" ca="1" si="155"/>
        <v>0</v>
      </c>
      <c r="AJ313" s="33">
        <f t="shared" ca="1" si="155"/>
        <v>0</v>
      </c>
      <c r="AK313" s="33">
        <f t="shared" ca="1" si="155"/>
        <v>0</v>
      </c>
      <c r="AL313" s="33">
        <f t="shared" ca="1" si="155"/>
        <v>0</v>
      </c>
      <c r="AM313" s="33">
        <f t="shared" ca="1" si="155"/>
        <v>0</v>
      </c>
      <c r="AN313" s="33">
        <f t="shared" ca="1" si="155"/>
        <v>0</v>
      </c>
      <c r="AO313" s="33">
        <f t="shared" ca="1" si="155"/>
        <v>0</v>
      </c>
      <c r="AP313" s="33">
        <f t="shared" ca="1" si="155"/>
        <v>0</v>
      </c>
      <c r="AQ313" s="33">
        <f ca="1">SUMIFS(Amount_TI,Location_TI,$A313,FundingSource_TI,AQ$1)+SUMIFS(Amount_CS,Location_CS,$A313,Fundingsource_CS,AQ$1)+SUMIFS(Amount_ETL,Location_ETL,$A313,FundingSource_ETL,AQ$1)+SUMIFS(Amount_Other,Location_Other,$A313,FundingSource_Other,AQ$1)+SUMIFS('CSW Programs'!$J$4:$J$500,'CSW Programs'!$D$4:$D$500,'Location Totals'!$A313,'CSW Programs'!$I$4:$I$500,'School Mailing Address'!$Q$5)</f>
        <v>0</v>
      </c>
      <c r="AR313" s="33">
        <f ca="1">SUMIFS(Amount_TI,Location_TI,$A313,FundingSource_TI,AR$1)+SUMIFS(Amount_CS,Location_CS,$A313,Fundingsource_CS,AR$1)+SUMIFS(Amount_ETL,Location_ETL,$A313,FundingSource_ETL,AR$1)+SUMIFS(Amount_Other,Location_Other,$A313,FundingSource_Other,AR$1)+SUMIFS('CSW Programs'!$J$4:$J$500,'CSW Programs'!$D$4:$D$500,'Location Totals'!$A313,'CSW Programs'!$I$4:$I$500,'School Mailing Address'!$Q$6)</f>
        <v>0</v>
      </c>
      <c r="AS313" s="33">
        <f ca="1">SUMIFS(Amount_TI,Location_TI,$A313,FundingSource_TI,AS$1)+SUMIFS(Amount_CS,Location_CS,$A313,Fundingsource_CS,AS$1)+SUMIFS(Amount_ETL,Location_ETL,$A313,FundingSource_ETL,AS$1)+SUMIFS(Amount_Other,Location_Other,$A313,FundingSource_Other,AS$1)+SUMIFS('CSW Programs'!$J$4:$J$500,'CSW Programs'!$D$4:$D$500,'Location Totals'!$A313,'CSW Programs'!$I$4:$I$500,'School Mailing Address'!$Q$7)</f>
        <v>0</v>
      </c>
      <c r="AT313" s="33">
        <f ca="1">SUMIFS(Amount_TI,Location_TI,$A313,FundingSource_TI,AT$1)+SUMIFS(Amount_CS,Location_CS,$A313,Fundingsource_CS,AT$1)+SUMIFS(Amount_ETL,Location_ETL,$A313,FundingSource_ETL,AT$1)+SUMIFS(Amount_Other,Location_Other,$A313,FundingSource_Other,AT$1)+SUMIFS('CSW Programs'!$J$4:$J$500,'CSW Programs'!$D$4:$D$500,'Location Totals'!$A313,'CSW Programs'!$I$4:$I$500,'Location Totals'!$AT$1)</f>
        <v>0</v>
      </c>
      <c r="AU313" s="33">
        <f ca="1">SUMIFS(Amount_TI,Location_TI,$A313,FundingSource_TI,AU$1)+SUMIFS(Amount_CS,Location_CS,$A313,Fundingsource_CS,AU$1)+SUMIFS(Amount_ETL,Location_ETL,$A313,FundingSource_ETL,AU$1)+SUMIFS(Amount_Other,Location_Other,$A313,FundingSource_Other,AU$1)+SUMIFS('CSW Programs'!$J$4:$J$500,'CSW Programs'!$D$4:$D$500,'Location Totals'!$A313,'CSW Programs'!$I$4:$I$500,'Location Totals'!$AU$1)</f>
        <v>0</v>
      </c>
      <c r="AV313" s="33">
        <f ca="1">SUMIFS(Amount_TI,Location_TI,$A313,FundingSource_TI,AV$1)+SUMIFS(Amount_CS,Location_CS,$A313,Fundingsource_CS,AV$1)+SUMIFS(Amount_ETL,Location_ETL,$A313,FundingSource_ETL,AV$1)+SUMIFS(Amount_Other,Location_Other,$A313,FundingSource_Other,AV$1)+SUMIFS('CSW Programs'!$J$4:$J$500,'CSW Programs'!$D$4:$D$500,'Location Totals'!$A313,'CSW Programs'!$I$4:$I$500,'Location Totals'!$AV$1)</f>
        <v>0</v>
      </c>
      <c r="BR313" s="32">
        <v>312</v>
      </c>
      <c r="BT313" s="32">
        <v>312</v>
      </c>
    </row>
    <row r="314" spans="1:72" hidden="1" x14ac:dyDescent="0.2">
      <c r="A314" s="17" t="e">
        <f ca="1">IF('Cover Page'!$C$17&lt;&gt;"YES",IF(HLOOKUP($BZ$1,'District Label'!A:GR,BR314,FALSE)="","",(HLOOKUP($BZ$1,'District Label'!A:GR,BR314,FALSE))),OFFSET('BOCES SELECT'!$CH$4:$CH$402,,,COUNTIF('BOCES SELECT'!E:E,"&gt;0")))</f>
        <v>#N/A</v>
      </c>
      <c r="B314" s="33">
        <f t="shared" ca="1" si="128"/>
        <v>0</v>
      </c>
      <c r="C314" s="33">
        <f t="shared" ca="1" si="162"/>
        <v>0</v>
      </c>
      <c r="D314" s="33">
        <f t="shared" ca="1" si="162"/>
        <v>0</v>
      </c>
      <c r="E314" s="33">
        <f t="shared" ca="1" si="162"/>
        <v>0</v>
      </c>
      <c r="F314" s="33">
        <f t="shared" ca="1" si="162"/>
        <v>0</v>
      </c>
      <c r="G314" s="33">
        <f t="shared" ca="1" si="162"/>
        <v>0</v>
      </c>
      <c r="H314" s="33">
        <f t="shared" ca="1" si="162"/>
        <v>0</v>
      </c>
      <c r="I314" s="33">
        <f t="shared" ca="1" si="162"/>
        <v>0</v>
      </c>
      <c r="J314" s="50">
        <f t="shared" ca="1" si="130"/>
        <v>0</v>
      </c>
      <c r="K314" s="33">
        <f t="shared" ca="1" si="157"/>
        <v>0</v>
      </c>
      <c r="L314" s="33">
        <f t="shared" ca="1" si="158"/>
        <v>0</v>
      </c>
      <c r="M314" s="33">
        <f t="shared" ca="1" si="159"/>
        <v>0</v>
      </c>
      <c r="N314" s="33">
        <f t="shared" ca="1" si="160"/>
        <v>0</v>
      </c>
      <c r="O314" s="33">
        <f t="shared" ca="1" si="161"/>
        <v>0</v>
      </c>
      <c r="P314" s="33">
        <f t="shared" ca="1" si="154"/>
        <v>0</v>
      </c>
      <c r="Q314" s="33">
        <f t="shared" ca="1" si="154"/>
        <v>0</v>
      </c>
      <c r="R314" s="33">
        <f t="shared" ca="1" si="154"/>
        <v>0</v>
      </c>
      <c r="S314" s="33">
        <f t="shared" ca="1" si="154"/>
        <v>0</v>
      </c>
      <c r="T314" s="33">
        <f t="shared" ca="1" si="156"/>
        <v>0</v>
      </c>
      <c r="U314" s="33">
        <f t="shared" ca="1" si="156"/>
        <v>0</v>
      </c>
      <c r="V314" s="33">
        <f t="shared" ca="1" si="156"/>
        <v>0</v>
      </c>
      <c r="W314" s="33">
        <f t="shared" ca="1" si="156"/>
        <v>0</v>
      </c>
      <c r="X314" s="33">
        <f t="shared" ca="1" si="156"/>
        <v>0</v>
      </c>
      <c r="Y314" s="33">
        <f t="shared" ca="1" si="156"/>
        <v>0</v>
      </c>
      <c r="Z314" s="33">
        <f t="shared" ca="1" si="156"/>
        <v>0</v>
      </c>
      <c r="AA314" s="33">
        <f t="shared" ca="1" si="156"/>
        <v>0</v>
      </c>
      <c r="AB314" s="33">
        <f t="shared" ca="1" si="156"/>
        <v>0</v>
      </c>
      <c r="AC314" s="33">
        <f t="shared" ca="1" si="156"/>
        <v>0</v>
      </c>
      <c r="AD314" s="33">
        <f t="shared" ca="1" si="156"/>
        <v>0</v>
      </c>
      <c r="AE314" s="33">
        <f t="shared" ca="1" si="155"/>
        <v>0</v>
      </c>
      <c r="AF314" s="33">
        <f t="shared" ca="1" si="155"/>
        <v>0</v>
      </c>
      <c r="AG314" s="33">
        <f t="shared" ca="1" si="155"/>
        <v>0</v>
      </c>
      <c r="AH314" s="33">
        <f t="shared" ca="1" si="155"/>
        <v>0</v>
      </c>
      <c r="AI314" s="33">
        <f t="shared" ca="1" si="155"/>
        <v>0</v>
      </c>
      <c r="AJ314" s="33">
        <f t="shared" ca="1" si="155"/>
        <v>0</v>
      </c>
      <c r="AK314" s="33">
        <f t="shared" ca="1" si="155"/>
        <v>0</v>
      </c>
      <c r="AL314" s="33">
        <f t="shared" ca="1" si="155"/>
        <v>0</v>
      </c>
      <c r="AM314" s="33">
        <f t="shared" ca="1" si="155"/>
        <v>0</v>
      </c>
      <c r="AN314" s="33">
        <f t="shared" ca="1" si="155"/>
        <v>0</v>
      </c>
      <c r="AO314" s="33">
        <f t="shared" ca="1" si="155"/>
        <v>0</v>
      </c>
      <c r="AP314" s="33">
        <f t="shared" ca="1" si="155"/>
        <v>0</v>
      </c>
      <c r="AQ314" s="33">
        <f ca="1">SUMIFS(Amount_TI,Location_TI,$A314,FundingSource_TI,AQ$1)+SUMIFS(Amount_CS,Location_CS,$A314,Fundingsource_CS,AQ$1)+SUMIFS(Amount_ETL,Location_ETL,$A314,FundingSource_ETL,AQ$1)+SUMIFS(Amount_Other,Location_Other,$A314,FundingSource_Other,AQ$1)+SUMIFS('CSW Programs'!$J$4:$J$500,'CSW Programs'!$D$4:$D$500,'Location Totals'!$A314,'CSW Programs'!$I$4:$I$500,'School Mailing Address'!$Q$5)</f>
        <v>0</v>
      </c>
      <c r="AR314" s="33">
        <f ca="1">SUMIFS(Amount_TI,Location_TI,$A314,FundingSource_TI,AR$1)+SUMIFS(Amount_CS,Location_CS,$A314,Fundingsource_CS,AR$1)+SUMIFS(Amount_ETL,Location_ETL,$A314,FundingSource_ETL,AR$1)+SUMIFS(Amount_Other,Location_Other,$A314,FundingSource_Other,AR$1)+SUMIFS('CSW Programs'!$J$4:$J$500,'CSW Programs'!$D$4:$D$500,'Location Totals'!$A314,'CSW Programs'!$I$4:$I$500,'School Mailing Address'!$Q$6)</f>
        <v>0</v>
      </c>
      <c r="AS314" s="33">
        <f ca="1">SUMIFS(Amount_TI,Location_TI,$A314,FundingSource_TI,AS$1)+SUMIFS(Amount_CS,Location_CS,$A314,Fundingsource_CS,AS$1)+SUMIFS(Amount_ETL,Location_ETL,$A314,FundingSource_ETL,AS$1)+SUMIFS(Amount_Other,Location_Other,$A314,FundingSource_Other,AS$1)+SUMIFS('CSW Programs'!$J$4:$J$500,'CSW Programs'!$D$4:$D$500,'Location Totals'!$A314,'CSW Programs'!$I$4:$I$500,'School Mailing Address'!$Q$7)</f>
        <v>0</v>
      </c>
      <c r="AT314" s="33">
        <f ca="1">SUMIFS(Amount_TI,Location_TI,$A314,FundingSource_TI,AT$1)+SUMIFS(Amount_CS,Location_CS,$A314,Fundingsource_CS,AT$1)+SUMIFS(Amount_ETL,Location_ETL,$A314,FundingSource_ETL,AT$1)+SUMIFS(Amount_Other,Location_Other,$A314,FundingSource_Other,AT$1)+SUMIFS('CSW Programs'!$J$4:$J$500,'CSW Programs'!$D$4:$D$500,'Location Totals'!$A314,'CSW Programs'!$I$4:$I$500,'Location Totals'!$AT$1)</f>
        <v>0</v>
      </c>
      <c r="AU314" s="33">
        <f ca="1">SUMIFS(Amount_TI,Location_TI,$A314,FundingSource_TI,AU$1)+SUMIFS(Amount_CS,Location_CS,$A314,Fundingsource_CS,AU$1)+SUMIFS(Amount_ETL,Location_ETL,$A314,FundingSource_ETL,AU$1)+SUMIFS(Amount_Other,Location_Other,$A314,FundingSource_Other,AU$1)+SUMIFS('CSW Programs'!$J$4:$J$500,'CSW Programs'!$D$4:$D$500,'Location Totals'!$A314,'CSW Programs'!$I$4:$I$500,'Location Totals'!$AU$1)</f>
        <v>0</v>
      </c>
      <c r="AV314" s="33">
        <f ca="1">SUMIFS(Amount_TI,Location_TI,$A314,FundingSource_TI,AV$1)+SUMIFS(Amount_CS,Location_CS,$A314,Fundingsource_CS,AV$1)+SUMIFS(Amount_ETL,Location_ETL,$A314,FundingSource_ETL,AV$1)+SUMIFS(Amount_Other,Location_Other,$A314,FundingSource_Other,AV$1)+SUMIFS('CSW Programs'!$J$4:$J$500,'CSW Programs'!$D$4:$D$500,'Location Totals'!$A314,'CSW Programs'!$I$4:$I$500,'Location Totals'!$AV$1)</f>
        <v>0</v>
      </c>
      <c r="BR314" s="32">
        <v>313</v>
      </c>
      <c r="BT314" s="32">
        <v>313</v>
      </c>
    </row>
    <row r="315" spans="1:72" hidden="1" x14ac:dyDescent="0.2">
      <c r="A315" s="17" t="e">
        <f ca="1">IF('Cover Page'!$C$17&lt;&gt;"YES",IF(HLOOKUP($BZ$1,'District Label'!A:GR,BR315,FALSE)="","",(HLOOKUP($BZ$1,'District Label'!A:GR,BR315,FALSE))),OFFSET('BOCES SELECT'!$CH$4:$CH$402,,,COUNTIF('BOCES SELECT'!E:E,"&gt;0")))</f>
        <v>#N/A</v>
      </c>
      <c r="B315" s="33">
        <f t="shared" ca="1" si="128"/>
        <v>0</v>
      </c>
      <c r="C315" s="33">
        <f t="shared" ca="1" si="162"/>
        <v>0</v>
      </c>
      <c r="D315" s="33">
        <f t="shared" ca="1" si="162"/>
        <v>0</v>
      </c>
      <c r="E315" s="33">
        <f t="shared" ca="1" si="162"/>
        <v>0</v>
      </c>
      <c r="F315" s="33">
        <f t="shared" ca="1" si="162"/>
        <v>0</v>
      </c>
      <c r="G315" s="33">
        <f t="shared" ca="1" si="162"/>
        <v>0</v>
      </c>
      <c r="H315" s="33">
        <f t="shared" ca="1" si="162"/>
        <v>0</v>
      </c>
      <c r="I315" s="33">
        <f t="shared" ca="1" si="162"/>
        <v>0</v>
      </c>
      <c r="J315" s="50">
        <f t="shared" ca="1" si="130"/>
        <v>0</v>
      </c>
      <c r="K315" s="33">
        <f t="shared" ca="1" si="157"/>
        <v>0</v>
      </c>
      <c r="L315" s="33">
        <f t="shared" ca="1" si="158"/>
        <v>0</v>
      </c>
      <c r="M315" s="33">
        <f t="shared" ca="1" si="159"/>
        <v>0</v>
      </c>
      <c r="N315" s="33">
        <f t="shared" ca="1" si="160"/>
        <v>0</v>
      </c>
      <c r="O315" s="33">
        <f t="shared" ca="1" si="161"/>
        <v>0</v>
      </c>
      <c r="P315" s="33">
        <f t="shared" ca="1" si="154"/>
        <v>0</v>
      </c>
      <c r="Q315" s="33">
        <f t="shared" ca="1" si="154"/>
        <v>0</v>
      </c>
      <c r="R315" s="33">
        <f t="shared" ca="1" si="154"/>
        <v>0</v>
      </c>
      <c r="S315" s="33">
        <f t="shared" ca="1" si="154"/>
        <v>0</v>
      </c>
      <c r="T315" s="33">
        <f t="shared" ca="1" si="156"/>
        <v>0</v>
      </c>
      <c r="U315" s="33">
        <f t="shared" ca="1" si="156"/>
        <v>0</v>
      </c>
      <c r="V315" s="33">
        <f t="shared" ca="1" si="156"/>
        <v>0</v>
      </c>
      <c r="W315" s="33">
        <f t="shared" ca="1" si="156"/>
        <v>0</v>
      </c>
      <c r="X315" s="33">
        <f t="shared" ca="1" si="156"/>
        <v>0</v>
      </c>
      <c r="Y315" s="33">
        <f t="shared" ca="1" si="156"/>
        <v>0</v>
      </c>
      <c r="Z315" s="33">
        <f t="shared" ca="1" si="156"/>
        <v>0</v>
      </c>
      <c r="AA315" s="33">
        <f t="shared" ca="1" si="156"/>
        <v>0</v>
      </c>
      <c r="AB315" s="33">
        <f t="shared" ca="1" si="156"/>
        <v>0</v>
      </c>
      <c r="AC315" s="33">
        <f t="shared" ca="1" si="156"/>
        <v>0</v>
      </c>
      <c r="AD315" s="33">
        <f t="shared" ca="1" si="156"/>
        <v>0</v>
      </c>
      <c r="AE315" s="33">
        <f t="shared" ca="1" si="155"/>
        <v>0</v>
      </c>
      <c r="AF315" s="33">
        <f t="shared" ca="1" si="155"/>
        <v>0</v>
      </c>
      <c r="AG315" s="33">
        <f t="shared" ca="1" si="155"/>
        <v>0</v>
      </c>
      <c r="AH315" s="33">
        <f t="shared" ca="1" si="155"/>
        <v>0</v>
      </c>
      <c r="AI315" s="33">
        <f t="shared" ca="1" si="155"/>
        <v>0</v>
      </c>
      <c r="AJ315" s="33">
        <f t="shared" ca="1" si="155"/>
        <v>0</v>
      </c>
      <c r="AK315" s="33">
        <f t="shared" ca="1" si="155"/>
        <v>0</v>
      </c>
      <c r="AL315" s="33">
        <f t="shared" ca="1" si="155"/>
        <v>0</v>
      </c>
      <c r="AM315" s="33">
        <f t="shared" ca="1" si="155"/>
        <v>0</v>
      </c>
      <c r="AN315" s="33">
        <f t="shared" ca="1" si="155"/>
        <v>0</v>
      </c>
      <c r="AO315" s="33">
        <f t="shared" ca="1" si="155"/>
        <v>0</v>
      </c>
      <c r="AP315" s="33">
        <f t="shared" ca="1" si="155"/>
        <v>0</v>
      </c>
      <c r="AQ315" s="33">
        <f ca="1">SUMIFS(Amount_TI,Location_TI,$A315,FundingSource_TI,AQ$1)+SUMIFS(Amount_CS,Location_CS,$A315,Fundingsource_CS,AQ$1)+SUMIFS(Amount_ETL,Location_ETL,$A315,FundingSource_ETL,AQ$1)+SUMIFS(Amount_Other,Location_Other,$A315,FundingSource_Other,AQ$1)+SUMIFS('CSW Programs'!$J$4:$J$500,'CSW Programs'!$D$4:$D$500,'Location Totals'!$A315,'CSW Programs'!$I$4:$I$500,'School Mailing Address'!$Q$5)</f>
        <v>0</v>
      </c>
      <c r="AR315" s="33">
        <f ca="1">SUMIFS(Amount_TI,Location_TI,$A315,FundingSource_TI,AR$1)+SUMIFS(Amount_CS,Location_CS,$A315,Fundingsource_CS,AR$1)+SUMIFS(Amount_ETL,Location_ETL,$A315,FundingSource_ETL,AR$1)+SUMIFS(Amount_Other,Location_Other,$A315,FundingSource_Other,AR$1)+SUMIFS('CSW Programs'!$J$4:$J$500,'CSW Programs'!$D$4:$D$500,'Location Totals'!$A315,'CSW Programs'!$I$4:$I$500,'School Mailing Address'!$Q$6)</f>
        <v>0</v>
      </c>
      <c r="AS315" s="33">
        <f ca="1">SUMIFS(Amount_TI,Location_TI,$A315,FundingSource_TI,AS$1)+SUMIFS(Amount_CS,Location_CS,$A315,Fundingsource_CS,AS$1)+SUMIFS(Amount_ETL,Location_ETL,$A315,FundingSource_ETL,AS$1)+SUMIFS(Amount_Other,Location_Other,$A315,FundingSource_Other,AS$1)+SUMIFS('CSW Programs'!$J$4:$J$500,'CSW Programs'!$D$4:$D$500,'Location Totals'!$A315,'CSW Programs'!$I$4:$I$500,'School Mailing Address'!$Q$7)</f>
        <v>0</v>
      </c>
      <c r="AT315" s="33">
        <f ca="1">SUMIFS(Amount_TI,Location_TI,$A315,FundingSource_TI,AT$1)+SUMIFS(Amount_CS,Location_CS,$A315,Fundingsource_CS,AT$1)+SUMIFS(Amount_ETL,Location_ETL,$A315,FundingSource_ETL,AT$1)+SUMIFS(Amount_Other,Location_Other,$A315,FundingSource_Other,AT$1)+SUMIFS('CSW Programs'!$J$4:$J$500,'CSW Programs'!$D$4:$D$500,'Location Totals'!$A315,'CSW Programs'!$I$4:$I$500,'Location Totals'!$AT$1)</f>
        <v>0</v>
      </c>
      <c r="AU315" s="33">
        <f ca="1">SUMIFS(Amount_TI,Location_TI,$A315,FundingSource_TI,AU$1)+SUMIFS(Amount_CS,Location_CS,$A315,Fundingsource_CS,AU$1)+SUMIFS(Amount_ETL,Location_ETL,$A315,FundingSource_ETL,AU$1)+SUMIFS(Amount_Other,Location_Other,$A315,FundingSource_Other,AU$1)+SUMIFS('CSW Programs'!$J$4:$J$500,'CSW Programs'!$D$4:$D$500,'Location Totals'!$A315,'CSW Programs'!$I$4:$I$500,'Location Totals'!$AU$1)</f>
        <v>0</v>
      </c>
      <c r="AV315" s="33">
        <f ca="1">SUMIFS(Amount_TI,Location_TI,$A315,FundingSource_TI,AV$1)+SUMIFS(Amount_CS,Location_CS,$A315,Fundingsource_CS,AV$1)+SUMIFS(Amount_ETL,Location_ETL,$A315,FundingSource_ETL,AV$1)+SUMIFS(Amount_Other,Location_Other,$A315,FundingSource_Other,AV$1)+SUMIFS('CSW Programs'!$J$4:$J$500,'CSW Programs'!$D$4:$D$500,'Location Totals'!$A315,'CSW Programs'!$I$4:$I$500,'Location Totals'!$AV$1)</f>
        <v>0</v>
      </c>
      <c r="BR315" s="32">
        <v>314</v>
      </c>
      <c r="BT315" s="32">
        <v>314</v>
      </c>
    </row>
    <row r="316" spans="1:72" hidden="1" x14ac:dyDescent="0.2">
      <c r="A316" s="17" t="e">
        <f ca="1">IF('Cover Page'!$C$17&lt;&gt;"YES",IF(HLOOKUP($BZ$1,'District Label'!A:GR,BR316,FALSE)="","",(HLOOKUP($BZ$1,'District Label'!A:GR,BR316,FALSE))),OFFSET('BOCES SELECT'!$CH$4:$CH$402,,,COUNTIF('BOCES SELECT'!E:E,"&gt;0")))</f>
        <v>#N/A</v>
      </c>
      <c r="B316" s="33">
        <f t="shared" ca="1" si="128"/>
        <v>0</v>
      </c>
      <c r="C316" s="33">
        <f t="shared" ca="1" si="162"/>
        <v>0</v>
      </c>
      <c r="D316" s="33">
        <f t="shared" ca="1" si="162"/>
        <v>0</v>
      </c>
      <c r="E316" s="33">
        <f t="shared" ca="1" si="162"/>
        <v>0</v>
      </c>
      <c r="F316" s="33">
        <f t="shared" ca="1" si="162"/>
        <v>0</v>
      </c>
      <c r="G316" s="33">
        <f t="shared" ca="1" si="162"/>
        <v>0</v>
      </c>
      <c r="H316" s="33">
        <f t="shared" ca="1" si="162"/>
        <v>0</v>
      </c>
      <c r="I316" s="33">
        <f t="shared" ca="1" si="162"/>
        <v>0</v>
      </c>
      <c r="J316" s="50">
        <f t="shared" ca="1" si="130"/>
        <v>0</v>
      </c>
      <c r="K316" s="33">
        <f t="shared" ca="1" si="157"/>
        <v>0</v>
      </c>
      <c r="L316" s="33">
        <f t="shared" ca="1" si="158"/>
        <v>0</v>
      </c>
      <c r="M316" s="33">
        <f t="shared" ca="1" si="159"/>
        <v>0</v>
      </c>
      <c r="N316" s="33">
        <f t="shared" ca="1" si="160"/>
        <v>0</v>
      </c>
      <c r="O316" s="33">
        <f t="shared" ca="1" si="161"/>
        <v>0</v>
      </c>
      <c r="P316" s="33">
        <f t="shared" ref="P316:S335" ca="1" si="163">SUMIFS(Amount_TI,Location_TI,$A316,Program_TI,P$1)+SUMIFS(Amount_CS,Location_CS,$A316,Program_CS,P$1)+SUMIFS(Amount_ETL,Location_ETL,$A316,Program_ETL,P$1)+SUMIFS(Amount_Other,Location_Other,$A316,Program_Other,P$1)</f>
        <v>0</v>
      </c>
      <c r="Q316" s="33">
        <f t="shared" ca="1" si="163"/>
        <v>0</v>
      </c>
      <c r="R316" s="33">
        <f t="shared" ca="1" si="163"/>
        <v>0</v>
      </c>
      <c r="S316" s="33">
        <f t="shared" ca="1" si="163"/>
        <v>0</v>
      </c>
      <c r="T316" s="33">
        <f t="shared" ca="1" si="156"/>
        <v>0</v>
      </c>
      <c r="U316" s="33">
        <f t="shared" ca="1" si="156"/>
        <v>0</v>
      </c>
      <c r="V316" s="33">
        <f t="shared" ca="1" si="156"/>
        <v>0</v>
      </c>
      <c r="W316" s="33">
        <f t="shared" ca="1" si="156"/>
        <v>0</v>
      </c>
      <c r="X316" s="33">
        <f t="shared" ca="1" si="156"/>
        <v>0</v>
      </c>
      <c r="Y316" s="33">
        <f t="shared" ca="1" si="156"/>
        <v>0</v>
      </c>
      <c r="Z316" s="33">
        <f t="shared" ca="1" si="156"/>
        <v>0</v>
      </c>
      <c r="AA316" s="33">
        <f t="shared" ca="1" si="156"/>
        <v>0</v>
      </c>
      <c r="AB316" s="33">
        <f t="shared" ca="1" si="156"/>
        <v>0</v>
      </c>
      <c r="AC316" s="33">
        <f t="shared" ca="1" si="156"/>
        <v>0</v>
      </c>
      <c r="AD316" s="33">
        <f t="shared" ca="1" si="156"/>
        <v>0</v>
      </c>
      <c r="AE316" s="33">
        <f t="shared" ref="AE316:AP335" ca="1" si="164">SUMIFS(Amount_TI,Location_TI,$A316,FundingSource_TI,AE$1)+SUMIFS(Amount_CS,Location_CS,$A316,Fundingsource_CS,AE$1)+SUMIFS(Amount_ETL,Location_ETL,$A316,FundingSource_ETL,AE$1)+SUMIFS(Amount_Other,Location_Other,$A316,FundingSource_Other,AE$1)</f>
        <v>0</v>
      </c>
      <c r="AF316" s="33">
        <f t="shared" ca="1" si="164"/>
        <v>0</v>
      </c>
      <c r="AG316" s="33">
        <f t="shared" ca="1" si="164"/>
        <v>0</v>
      </c>
      <c r="AH316" s="33">
        <f t="shared" ca="1" si="164"/>
        <v>0</v>
      </c>
      <c r="AI316" s="33">
        <f t="shared" ca="1" si="164"/>
        <v>0</v>
      </c>
      <c r="AJ316" s="33">
        <f t="shared" ca="1" si="164"/>
        <v>0</v>
      </c>
      <c r="AK316" s="33">
        <f t="shared" ca="1" si="164"/>
        <v>0</v>
      </c>
      <c r="AL316" s="33">
        <f t="shared" ca="1" si="164"/>
        <v>0</v>
      </c>
      <c r="AM316" s="33">
        <f t="shared" ca="1" si="164"/>
        <v>0</v>
      </c>
      <c r="AN316" s="33">
        <f t="shared" ca="1" si="164"/>
        <v>0</v>
      </c>
      <c r="AO316" s="33">
        <f t="shared" ca="1" si="164"/>
        <v>0</v>
      </c>
      <c r="AP316" s="33">
        <f t="shared" ca="1" si="164"/>
        <v>0</v>
      </c>
      <c r="AQ316" s="33">
        <f ca="1">SUMIFS(Amount_TI,Location_TI,$A316,FundingSource_TI,AQ$1)+SUMIFS(Amount_CS,Location_CS,$A316,Fundingsource_CS,AQ$1)+SUMIFS(Amount_ETL,Location_ETL,$A316,FundingSource_ETL,AQ$1)+SUMIFS(Amount_Other,Location_Other,$A316,FundingSource_Other,AQ$1)+SUMIFS('CSW Programs'!$J$4:$J$500,'CSW Programs'!$D$4:$D$500,'Location Totals'!$A316,'CSW Programs'!$I$4:$I$500,'School Mailing Address'!$Q$5)</f>
        <v>0</v>
      </c>
      <c r="AR316" s="33">
        <f ca="1">SUMIFS(Amount_TI,Location_TI,$A316,FundingSource_TI,AR$1)+SUMIFS(Amount_CS,Location_CS,$A316,Fundingsource_CS,AR$1)+SUMIFS(Amount_ETL,Location_ETL,$A316,FundingSource_ETL,AR$1)+SUMIFS(Amount_Other,Location_Other,$A316,FundingSource_Other,AR$1)+SUMIFS('CSW Programs'!$J$4:$J$500,'CSW Programs'!$D$4:$D$500,'Location Totals'!$A316,'CSW Programs'!$I$4:$I$500,'School Mailing Address'!$Q$6)</f>
        <v>0</v>
      </c>
      <c r="AS316" s="33">
        <f ca="1">SUMIFS(Amount_TI,Location_TI,$A316,FundingSource_TI,AS$1)+SUMIFS(Amount_CS,Location_CS,$A316,Fundingsource_CS,AS$1)+SUMIFS(Amount_ETL,Location_ETL,$A316,FundingSource_ETL,AS$1)+SUMIFS(Amount_Other,Location_Other,$A316,FundingSource_Other,AS$1)+SUMIFS('CSW Programs'!$J$4:$J$500,'CSW Programs'!$D$4:$D$500,'Location Totals'!$A316,'CSW Programs'!$I$4:$I$500,'School Mailing Address'!$Q$7)</f>
        <v>0</v>
      </c>
      <c r="AT316" s="33">
        <f ca="1">SUMIFS(Amount_TI,Location_TI,$A316,FundingSource_TI,AT$1)+SUMIFS(Amount_CS,Location_CS,$A316,Fundingsource_CS,AT$1)+SUMIFS(Amount_ETL,Location_ETL,$A316,FundingSource_ETL,AT$1)+SUMIFS(Amount_Other,Location_Other,$A316,FundingSource_Other,AT$1)+SUMIFS('CSW Programs'!$J$4:$J$500,'CSW Programs'!$D$4:$D$500,'Location Totals'!$A316,'CSW Programs'!$I$4:$I$500,'Location Totals'!$AT$1)</f>
        <v>0</v>
      </c>
      <c r="AU316" s="33">
        <f ca="1">SUMIFS(Amount_TI,Location_TI,$A316,FundingSource_TI,AU$1)+SUMIFS(Amount_CS,Location_CS,$A316,Fundingsource_CS,AU$1)+SUMIFS(Amount_ETL,Location_ETL,$A316,FundingSource_ETL,AU$1)+SUMIFS(Amount_Other,Location_Other,$A316,FundingSource_Other,AU$1)+SUMIFS('CSW Programs'!$J$4:$J$500,'CSW Programs'!$D$4:$D$500,'Location Totals'!$A316,'CSW Programs'!$I$4:$I$500,'Location Totals'!$AU$1)</f>
        <v>0</v>
      </c>
      <c r="AV316" s="33">
        <f ca="1">SUMIFS(Amount_TI,Location_TI,$A316,FundingSource_TI,AV$1)+SUMIFS(Amount_CS,Location_CS,$A316,Fundingsource_CS,AV$1)+SUMIFS(Amount_ETL,Location_ETL,$A316,FundingSource_ETL,AV$1)+SUMIFS(Amount_Other,Location_Other,$A316,FundingSource_Other,AV$1)+SUMIFS('CSW Programs'!$J$4:$J$500,'CSW Programs'!$D$4:$D$500,'Location Totals'!$A316,'CSW Programs'!$I$4:$I$500,'Location Totals'!$AV$1)</f>
        <v>0</v>
      </c>
      <c r="BR316" s="32">
        <v>315</v>
      </c>
      <c r="BT316" s="32">
        <v>315</v>
      </c>
    </row>
    <row r="317" spans="1:72" hidden="1" x14ac:dyDescent="0.2">
      <c r="A317" s="17" t="e">
        <f ca="1">IF('Cover Page'!$C$17&lt;&gt;"YES",IF(HLOOKUP($BZ$1,'District Label'!A:GR,BR317,FALSE)="","",(HLOOKUP($BZ$1,'District Label'!A:GR,BR317,FALSE))),OFFSET('BOCES SELECT'!$CH$4:$CH$402,,,COUNTIF('BOCES SELECT'!E:E,"&gt;0")))</f>
        <v>#N/A</v>
      </c>
      <c r="B317" s="33">
        <f t="shared" ca="1" si="128"/>
        <v>0</v>
      </c>
      <c r="C317" s="33">
        <f t="shared" ca="1" si="162"/>
        <v>0</v>
      </c>
      <c r="D317" s="33">
        <f t="shared" ca="1" si="162"/>
        <v>0</v>
      </c>
      <c r="E317" s="33">
        <f t="shared" ca="1" si="162"/>
        <v>0</v>
      </c>
      <c r="F317" s="33">
        <f t="shared" ca="1" si="162"/>
        <v>0</v>
      </c>
      <c r="G317" s="33">
        <f t="shared" ca="1" si="162"/>
        <v>0</v>
      </c>
      <c r="H317" s="33">
        <f t="shared" ca="1" si="162"/>
        <v>0</v>
      </c>
      <c r="I317" s="33">
        <f t="shared" ca="1" si="162"/>
        <v>0</v>
      </c>
      <c r="J317" s="50">
        <f t="shared" ca="1" si="130"/>
        <v>0</v>
      </c>
      <c r="K317" s="33">
        <f t="shared" ca="1" si="157"/>
        <v>0</v>
      </c>
      <c r="L317" s="33">
        <f t="shared" ca="1" si="158"/>
        <v>0</v>
      </c>
      <c r="M317" s="33">
        <f t="shared" ca="1" si="159"/>
        <v>0</v>
      </c>
      <c r="N317" s="33">
        <f t="shared" ca="1" si="160"/>
        <v>0</v>
      </c>
      <c r="O317" s="33">
        <f t="shared" ca="1" si="161"/>
        <v>0</v>
      </c>
      <c r="P317" s="33">
        <f t="shared" ca="1" si="163"/>
        <v>0</v>
      </c>
      <c r="Q317" s="33">
        <f t="shared" ca="1" si="163"/>
        <v>0</v>
      </c>
      <c r="R317" s="33">
        <f t="shared" ca="1" si="163"/>
        <v>0</v>
      </c>
      <c r="S317" s="33">
        <f t="shared" ca="1" si="163"/>
        <v>0</v>
      </c>
      <c r="T317" s="33">
        <f t="shared" ca="1" si="156"/>
        <v>0</v>
      </c>
      <c r="U317" s="33">
        <f t="shared" ca="1" si="156"/>
        <v>0</v>
      </c>
      <c r="V317" s="33">
        <f t="shared" ca="1" si="156"/>
        <v>0</v>
      </c>
      <c r="W317" s="33">
        <f t="shared" ca="1" si="156"/>
        <v>0</v>
      </c>
      <c r="X317" s="33">
        <f t="shared" ca="1" si="156"/>
        <v>0</v>
      </c>
      <c r="Y317" s="33">
        <f t="shared" ca="1" si="156"/>
        <v>0</v>
      </c>
      <c r="Z317" s="33">
        <f t="shared" ca="1" si="156"/>
        <v>0</v>
      </c>
      <c r="AA317" s="33">
        <f t="shared" ca="1" si="156"/>
        <v>0</v>
      </c>
      <c r="AB317" s="33">
        <f t="shared" ca="1" si="156"/>
        <v>0</v>
      </c>
      <c r="AC317" s="33">
        <f t="shared" ca="1" si="156"/>
        <v>0</v>
      </c>
      <c r="AD317" s="33">
        <f t="shared" ca="1" si="156"/>
        <v>0</v>
      </c>
      <c r="AE317" s="33">
        <f t="shared" ca="1" si="164"/>
        <v>0</v>
      </c>
      <c r="AF317" s="33">
        <f t="shared" ca="1" si="164"/>
        <v>0</v>
      </c>
      <c r="AG317" s="33">
        <f t="shared" ca="1" si="164"/>
        <v>0</v>
      </c>
      <c r="AH317" s="33">
        <f t="shared" ca="1" si="164"/>
        <v>0</v>
      </c>
      <c r="AI317" s="33">
        <f t="shared" ca="1" si="164"/>
        <v>0</v>
      </c>
      <c r="AJ317" s="33">
        <f t="shared" ca="1" si="164"/>
        <v>0</v>
      </c>
      <c r="AK317" s="33">
        <f t="shared" ca="1" si="164"/>
        <v>0</v>
      </c>
      <c r="AL317" s="33">
        <f t="shared" ca="1" si="164"/>
        <v>0</v>
      </c>
      <c r="AM317" s="33">
        <f t="shared" ca="1" si="164"/>
        <v>0</v>
      </c>
      <c r="AN317" s="33">
        <f t="shared" ca="1" si="164"/>
        <v>0</v>
      </c>
      <c r="AO317" s="33">
        <f t="shared" ca="1" si="164"/>
        <v>0</v>
      </c>
      <c r="AP317" s="33">
        <f t="shared" ca="1" si="164"/>
        <v>0</v>
      </c>
      <c r="AQ317" s="33">
        <f ca="1">SUMIFS(Amount_TI,Location_TI,$A317,FundingSource_TI,AQ$1)+SUMIFS(Amount_CS,Location_CS,$A317,Fundingsource_CS,AQ$1)+SUMIFS(Amount_ETL,Location_ETL,$A317,FundingSource_ETL,AQ$1)+SUMIFS(Amount_Other,Location_Other,$A317,FundingSource_Other,AQ$1)+SUMIFS('CSW Programs'!$J$4:$J$500,'CSW Programs'!$D$4:$D$500,'Location Totals'!$A317,'CSW Programs'!$I$4:$I$500,'School Mailing Address'!$Q$5)</f>
        <v>0</v>
      </c>
      <c r="AR317" s="33">
        <f ca="1">SUMIFS(Amount_TI,Location_TI,$A317,FundingSource_TI,AR$1)+SUMIFS(Amount_CS,Location_CS,$A317,Fundingsource_CS,AR$1)+SUMIFS(Amount_ETL,Location_ETL,$A317,FundingSource_ETL,AR$1)+SUMIFS(Amount_Other,Location_Other,$A317,FundingSource_Other,AR$1)+SUMIFS('CSW Programs'!$J$4:$J$500,'CSW Programs'!$D$4:$D$500,'Location Totals'!$A317,'CSW Programs'!$I$4:$I$500,'School Mailing Address'!$Q$6)</f>
        <v>0</v>
      </c>
      <c r="AS317" s="33">
        <f ca="1">SUMIFS(Amount_TI,Location_TI,$A317,FundingSource_TI,AS$1)+SUMIFS(Amount_CS,Location_CS,$A317,Fundingsource_CS,AS$1)+SUMIFS(Amount_ETL,Location_ETL,$A317,FundingSource_ETL,AS$1)+SUMIFS(Amount_Other,Location_Other,$A317,FundingSource_Other,AS$1)+SUMIFS('CSW Programs'!$J$4:$J$500,'CSW Programs'!$D$4:$D$500,'Location Totals'!$A317,'CSW Programs'!$I$4:$I$500,'School Mailing Address'!$Q$7)</f>
        <v>0</v>
      </c>
      <c r="AT317" s="33">
        <f ca="1">SUMIFS(Amount_TI,Location_TI,$A317,FundingSource_TI,AT$1)+SUMIFS(Amount_CS,Location_CS,$A317,Fundingsource_CS,AT$1)+SUMIFS(Amount_ETL,Location_ETL,$A317,FundingSource_ETL,AT$1)+SUMIFS(Amount_Other,Location_Other,$A317,FundingSource_Other,AT$1)+SUMIFS('CSW Programs'!$J$4:$J$500,'CSW Programs'!$D$4:$D$500,'Location Totals'!$A317,'CSW Programs'!$I$4:$I$500,'Location Totals'!$AT$1)</f>
        <v>0</v>
      </c>
      <c r="AU317" s="33">
        <f ca="1">SUMIFS(Amount_TI,Location_TI,$A317,FundingSource_TI,AU$1)+SUMIFS(Amount_CS,Location_CS,$A317,Fundingsource_CS,AU$1)+SUMIFS(Amount_ETL,Location_ETL,$A317,FundingSource_ETL,AU$1)+SUMIFS(Amount_Other,Location_Other,$A317,FundingSource_Other,AU$1)+SUMIFS('CSW Programs'!$J$4:$J$500,'CSW Programs'!$D$4:$D$500,'Location Totals'!$A317,'CSW Programs'!$I$4:$I$500,'Location Totals'!$AU$1)</f>
        <v>0</v>
      </c>
      <c r="AV317" s="33">
        <f ca="1">SUMIFS(Amount_TI,Location_TI,$A317,FundingSource_TI,AV$1)+SUMIFS(Amount_CS,Location_CS,$A317,Fundingsource_CS,AV$1)+SUMIFS(Amount_ETL,Location_ETL,$A317,FundingSource_ETL,AV$1)+SUMIFS(Amount_Other,Location_Other,$A317,FundingSource_Other,AV$1)+SUMIFS('CSW Programs'!$J$4:$J$500,'CSW Programs'!$D$4:$D$500,'Location Totals'!$A317,'CSW Programs'!$I$4:$I$500,'Location Totals'!$AV$1)</f>
        <v>0</v>
      </c>
      <c r="BR317" s="32">
        <v>316</v>
      </c>
      <c r="BT317" s="32">
        <v>316</v>
      </c>
    </row>
    <row r="318" spans="1:72" hidden="1" x14ac:dyDescent="0.2">
      <c r="A318" s="17" t="e">
        <f ca="1">IF('Cover Page'!$C$17&lt;&gt;"YES",IF(HLOOKUP($BZ$1,'District Label'!A:GR,BR318,FALSE)="","",(HLOOKUP($BZ$1,'District Label'!A:GR,BR318,FALSE))),OFFSET('BOCES SELECT'!$CH$4:$CH$402,,,COUNTIF('BOCES SELECT'!E:E,"&gt;0")))</f>
        <v>#N/A</v>
      </c>
      <c r="B318" s="33">
        <f t="shared" ca="1" si="128"/>
        <v>0</v>
      </c>
      <c r="C318" s="33">
        <f t="shared" ca="1" si="162"/>
        <v>0</v>
      </c>
      <c r="D318" s="33">
        <f t="shared" ca="1" si="162"/>
        <v>0</v>
      </c>
      <c r="E318" s="33">
        <f t="shared" ca="1" si="162"/>
        <v>0</v>
      </c>
      <c r="F318" s="33">
        <f t="shared" ca="1" si="162"/>
        <v>0</v>
      </c>
      <c r="G318" s="33">
        <f t="shared" ca="1" si="162"/>
        <v>0</v>
      </c>
      <c r="H318" s="33">
        <f t="shared" ca="1" si="162"/>
        <v>0</v>
      </c>
      <c r="I318" s="33">
        <f t="shared" ca="1" si="162"/>
        <v>0</v>
      </c>
      <c r="J318" s="50">
        <f t="shared" ca="1" si="130"/>
        <v>0</v>
      </c>
      <c r="K318" s="33">
        <f t="shared" ca="1" si="157"/>
        <v>0</v>
      </c>
      <c r="L318" s="33">
        <f t="shared" ca="1" si="158"/>
        <v>0</v>
      </c>
      <c r="M318" s="33">
        <f t="shared" ca="1" si="159"/>
        <v>0</v>
      </c>
      <c r="N318" s="33">
        <f t="shared" ca="1" si="160"/>
        <v>0</v>
      </c>
      <c r="O318" s="33">
        <f t="shared" ca="1" si="161"/>
        <v>0</v>
      </c>
      <c r="P318" s="33">
        <f t="shared" ca="1" si="163"/>
        <v>0</v>
      </c>
      <c r="Q318" s="33">
        <f t="shared" ca="1" si="163"/>
        <v>0</v>
      </c>
      <c r="R318" s="33">
        <f t="shared" ca="1" si="163"/>
        <v>0</v>
      </c>
      <c r="S318" s="33">
        <f t="shared" ca="1" si="163"/>
        <v>0</v>
      </c>
      <c r="T318" s="33">
        <f t="shared" ca="1" si="156"/>
        <v>0</v>
      </c>
      <c r="U318" s="33">
        <f t="shared" ca="1" si="156"/>
        <v>0</v>
      </c>
      <c r="V318" s="33">
        <f t="shared" ca="1" si="156"/>
        <v>0</v>
      </c>
      <c r="W318" s="33">
        <f t="shared" ca="1" si="156"/>
        <v>0</v>
      </c>
      <c r="X318" s="33">
        <f t="shared" ca="1" si="156"/>
        <v>0</v>
      </c>
      <c r="Y318" s="33">
        <f t="shared" ca="1" si="156"/>
        <v>0</v>
      </c>
      <c r="Z318" s="33">
        <f t="shared" ca="1" si="156"/>
        <v>0</v>
      </c>
      <c r="AA318" s="33">
        <f t="shared" ca="1" si="156"/>
        <v>0</v>
      </c>
      <c r="AB318" s="33">
        <f t="shared" ca="1" si="156"/>
        <v>0</v>
      </c>
      <c r="AC318" s="33">
        <f t="shared" ca="1" si="156"/>
        <v>0</v>
      </c>
      <c r="AD318" s="33">
        <f t="shared" ca="1" si="156"/>
        <v>0</v>
      </c>
      <c r="AE318" s="33">
        <f t="shared" ca="1" si="164"/>
        <v>0</v>
      </c>
      <c r="AF318" s="33">
        <f t="shared" ca="1" si="164"/>
        <v>0</v>
      </c>
      <c r="AG318" s="33">
        <f t="shared" ca="1" si="164"/>
        <v>0</v>
      </c>
      <c r="AH318" s="33">
        <f t="shared" ca="1" si="164"/>
        <v>0</v>
      </c>
      <c r="AI318" s="33">
        <f t="shared" ca="1" si="164"/>
        <v>0</v>
      </c>
      <c r="AJ318" s="33">
        <f t="shared" ca="1" si="164"/>
        <v>0</v>
      </c>
      <c r="AK318" s="33">
        <f t="shared" ca="1" si="164"/>
        <v>0</v>
      </c>
      <c r="AL318" s="33">
        <f t="shared" ca="1" si="164"/>
        <v>0</v>
      </c>
      <c r="AM318" s="33">
        <f t="shared" ca="1" si="164"/>
        <v>0</v>
      </c>
      <c r="AN318" s="33">
        <f t="shared" ca="1" si="164"/>
        <v>0</v>
      </c>
      <c r="AO318" s="33">
        <f t="shared" ca="1" si="164"/>
        <v>0</v>
      </c>
      <c r="AP318" s="33">
        <f t="shared" ca="1" si="164"/>
        <v>0</v>
      </c>
      <c r="AQ318" s="33">
        <f ca="1">SUMIFS(Amount_TI,Location_TI,$A318,FundingSource_TI,AQ$1)+SUMIFS(Amount_CS,Location_CS,$A318,Fundingsource_CS,AQ$1)+SUMIFS(Amount_ETL,Location_ETL,$A318,FundingSource_ETL,AQ$1)+SUMIFS(Amount_Other,Location_Other,$A318,FundingSource_Other,AQ$1)+SUMIFS('CSW Programs'!$J$4:$J$500,'CSW Programs'!$D$4:$D$500,'Location Totals'!$A318,'CSW Programs'!$I$4:$I$500,'School Mailing Address'!$Q$5)</f>
        <v>0</v>
      </c>
      <c r="AR318" s="33">
        <f ca="1">SUMIFS(Amount_TI,Location_TI,$A318,FundingSource_TI,AR$1)+SUMIFS(Amount_CS,Location_CS,$A318,Fundingsource_CS,AR$1)+SUMIFS(Amount_ETL,Location_ETL,$A318,FundingSource_ETL,AR$1)+SUMIFS(Amount_Other,Location_Other,$A318,FundingSource_Other,AR$1)+SUMIFS('CSW Programs'!$J$4:$J$500,'CSW Programs'!$D$4:$D$500,'Location Totals'!$A318,'CSW Programs'!$I$4:$I$500,'School Mailing Address'!$Q$6)</f>
        <v>0</v>
      </c>
      <c r="AS318" s="33">
        <f ca="1">SUMIFS(Amount_TI,Location_TI,$A318,FundingSource_TI,AS$1)+SUMIFS(Amount_CS,Location_CS,$A318,Fundingsource_CS,AS$1)+SUMIFS(Amount_ETL,Location_ETL,$A318,FundingSource_ETL,AS$1)+SUMIFS(Amount_Other,Location_Other,$A318,FundingSource_Other,AS$1)+SUMIFS('CSW Programs'!$J$4:$J$500,'CSW Programs'!$D$4:$D$500,'Location Totals'!$A318,'CSW Programs'!$I$4:$I$500,'School Mailing Address'!$Q$7)</f>
        <v>0</v>
      </c>
      <c r="AT318" s="33">
        <f ca="1">SUMIFS(Amount_TI,Location_TI,$A318,FundingSource_TI,AT$1)+SUMIFS(Amount_CS,Location_CS,$A318,Fundingsource_CS,AT$1)+SUMIFS(Amount_ETL,Location_ETL,$A318,FundingSource_ETL,AT$1)+SUMIFS(Amount_Other,Location_Other,$A318,FundingSource_Other,AT$1)+SUMIFS('CSW Programs'!$J$4:$J$500,'CSW Programs'!$D$4:$D$500,'Location Totals'!$A318,'CSW Programs'!$I$4:$I$500,'Location Totals'!$AT$1)</f>
        <v>0</v>
      </c>
      <c r="AU318" s="33">
        <f ca="1">SUMIFS(Amount_TI,Location_TI,$A318,FundingSource_TI,AU$1)+SUMIFS(Amount_CS,Location_CS,$A318,Fundingsource_CS,AU$1)+SUMIFS(Amount_ETL,Location_ETL,$A318,FundingSource_ETL,AU$1)+SUMIFS(Amount_Other,Location_Other,$A318,FundingSource_Other,AU$1)+SUMIFS('CSW Programs'!$J$4:$J$500,'CSW Programs'!$D$4:$D$500,'Location Totals'!$A318,'CSW Programs'!$I$4:$I$500,'Location Totals'!$AU$1)</f>
        <v>0</v>
      </c>
      <c r="AV318" s="33">
        <f ca="1">SUMIFS(Amount_TI,Location_TI,$A318,FundingSource_TI,AV$1)+SUMIFS(Amount_CS,Location_CS,$A318,Fundingsource_CS,AV$1)+SUMIFS(Amount_ETL,Location_ETL,$A318,FundingSource_ETL,AV$1)+SUMIFS(Amount_Other,Location_Other,$A318,FundingSource_Other,AV$1)+SUMIFS('CSW Programs'!$J$4:$J$500,'CSW Programs'!$D$4:$D$500,'Location Totals'!$A318,'CSW Programs'!$I$4:$I$500,'Location Totals'!$AV$1)</f>
        <v>0</v>
      </c>
      <c r="BR318" s="32">
        <v>317</v>
      </c>
      <c r="BT318" s="32">
        <v>317</v>
      </c>
    </row>
    <row r="319" spans="1:72" hidden="1" x14ac:dyDescent="0.2">
      <c r="A319" s="17" t="e">
        <f ca="1">IF('Cover Page'!$C$17&lt;&gt;"YES",IF(HLOOKUP($BZ$1,'District Label'!A:GR,BR319,FALSE)="","",(HLOOKUP($BZ$1,'District Label'!A:GR,BR319,FALSE))),OFFSET('BOCES SELECT'!$CH$4:$CH$402,,,COUNTIF('BOCES SELECT'!E:E,"&gt;0")))</f>
        <v>#N/A</v>
      </c>
      <c r="B319" s="33">
        <f t="shared" ca="1" si="128"/>
        <v>0</v>
      </c>
      <c r="C319" s="33">
        <f t="shared" ca="1" si="162"/>
        <v>0</v>
      </c>
      <c r="D319" s="33">
        <f t="shared" ca="1" si="162"/>
        <v>0</v>
      </c>
      <c r="E319" s="33">
        <f t="shared" ca="1" si="162"/>
        <v>0</v>
      </c>
      <c r="F319" s="33">
        <f t="shared" ca="1" si="162"/>
        <v>0</v>
      </c>
      <c r="G319" s="33">
        <f t="shared" ca="1" si="162"/>
        <v>0</v>
      </c>
      <c r="H319" s="33">
        <f t="shared" ca="1" si="162"/>
        <v>0</v>
      </c>
      <c r="I319" s="33">
        <f t="shared" ca="1" si="162"/>
        <v>0</v>
      </c>
      <c r="J319" s="50">
        <f t="shared" ca="1" si="130"/>
        <v>0</v>
      </c>
      <c r="K319" s="33">
        <f t="shared" ca="1" si="157"/>
        <v>0</v>
      </c>
      <c r="L319" s="33">
        <f t="shared" ca="1" si="158"/>
        <v>0</v>
      </c>
      <c r="M319" s="33">
        <f t="shared" ca="1" si="159"/>
        <v>0</v>
      </c>
      <c r="N319" s="33">
        <f t="shared" ca="1" si="160"/>
        <v>0</v>
      </c>
      <c r="O319" s="33">
        <f t="shared" ca="1" si="161"/>
        <v>0</v>
      </c>
      <c r="P319" s="33">
        <f t="shared" ca="1" si="163"/>
        <v>0</v>
      </c>
      <c r="Q319" s="33">
        <f t="shared" ca="1" si="163"/>
        <v>0</v>
      </c>
      <c r="R319" s="33">
        <f t="shared" ca="1" si="163"/>
        <v>0</v>
      </c>
      <c r="S319" s="33">
        <f t="shared" ca="1" si="163"/>
        <v>0</v>
      </c>
      <c r="T319" s="33">
        <f t="shared" ca="1" si="156"/>
        <v>0</v>
      </c>
      <c r="U319" s="33">
        <f t="shared" ca="1" si="156"/>
        <v>0</v>
      </c>
      <c r="V319" s="33">
        <f t="shared" ca="1" si="156"/>
        <v>0</v>
      </c>
      <c r="W319" s="33">
        <f t="shared" ca="1" si="156"/>
        <v>0</v>
      </c>
      <c r="X319" s="33">
        <f t="shared" ca="1" si="156"/>
        <v>0</v>
      </c>
      <c r="Y319" s="33">
        <f t="shared" ca="1" si="156"/>
        <v>0</v>
      </c>
      <c r="Z319" s="33">
        <f t="shared" ca="1" si="156"/>
        <v>0</v>
      </c>
      <c r="AA319" s="33">
        <f t="shared" ca="1" si="156"/>
        <v>0</v>
      </c>
      <c r="AB319" s="33">
        <f t="shared" ca="1" si="156"/>
        <v>0</v>
      </c>
      <c r="AC319" s="33">
        <f t="shared" ca="1" si="156"/>
        <v>0</v>
      </c>
      <c r="AD319" s="33">
        <f t="shared" ca="1" si="156"/>
        <v>0</v>
      </c>
      <c r="AE319" s="33">
        <f t="shared" ca="1" si="164"/>
        <v>0</v>
      </c>
      <c r="AF319" s="33">
        <f t="shared" ca="1" si="164"/>
        <v>0</v>
      </c>
      <c r="AG319" s="33">
        <f t="shared" ca="1" si="164"/>
        <v>0</v>
      </c>
      <c r="AH319" s="33">
        <f t="shared" ca="1" si="164"/>
        <v>0</v>
      </c>
      <c r="AI319" s="33">
        <f t="shared" ca="1" si="164"/>
        <v>0</v>
      </c>
      <c r="AJ319" s="33">
        <f t="shared" ca="1" si="164"/>
        <v>0</v>
      </c>
      <c r="AK319" s="33">
        <f t="shared" ca="1" si="164"/>
        <v>0</v>
      </c>
      <c r="AL319" s="33">
        <f t="shared" ca="1" si="164"/>
        <v>0</v>
      </c>
      <c r="AM319" s="33">
        <f t="shared" ca="1" si="164"/>
        <v>0</v>
      </c>
      <c r="AN319" s="33">
        <f t="shared" ca="1" si="164"/>
        <v>0</v>
      </c>
      <c r="AO319" s="33">
        <f t="shared" ca="1" si="164"/>
        <v>0</v>
      </c>
      <c r="AP319" s="33">
        <f t="shared" ca="1" si="164"/>
        <v>0</v>
      </c>
      <c r="AQ319" s="33">
        <f ca="1">SUMIFS(Amount_TI,Location_TI,$A319,FundingSource_TI,AQ$1)+SUMIFS(Amount_CS,Location_CS,$A319,Fundingsource_CS,AQ$1)+SUMIFS(Amount_ETL,Location_ETL,$A319,FundingSource_ETL,AQ$1)+SUMIFS(Amount_Other,Location_Other,$A319,FundingSource_Other,AQ$1)+SUMIFS('CSW Programs'!$J$4:$J$500,'CSW Programs'!$D$4:$D$500,'Location Totals'!$A319,'CSW Programs'!$I$4:$I$500,'School Mailing Address'!$Q$5)</f>
        <v>0</v>
      </c>
      <c r="AR319" s="33">
        <f ca="1">SUMIFS(Amount_TI,Location_TI,$A319,FundingSource_TI,AR$1)+SUMIFS(Amount_CS,Location_CS,$A319,Fundingsource_CS,AR$1)+SUMIFS(Amount_ETL,Location_ETL,$A319,FundingSource_ETL,AR$1)+SUMIFS(Amount_Other,Location_Other,$A319,FundingSource_Other,AR$1)+SUMIFS('CSW Programs'!$J$4:$J$500,'CSW Programs'!$D$4:$D$500,'Location Totals'!$A319,'CSW Programs'!$I$4:$I$500,'School Mailing Address'!$Q$6)</f>
        <v>0</v>
      </c>
      <c r="AS319" s="33">
        <f ca="1">SUMIFS(Amount_TI,Location_TI,$A319,FundingSource_TI,AS$1)+SUMIFS(Amount_CS,Location_CS,$A319,Fundingsource_CS,AS$1)+SUMIFS(Amount_ETL,Location_ETL,$A319,FundingSource_ETL,AS$1)+SUMIFS(Amount_Other,Location_Other,$A319,FundingSource_Other,AS$1)+SUMIFS('CSW Programs'!$J$4:$J$500,'CSW Programs'!$D$4:$D$500,'Location Totals'!$A319,'CSW Programs'!$I$4:$I$500,'School Mailing Address'!$Q$7)</f>
        <v>0</v>
      </c>
      <c r="AT319" s="33">
        <f ca="1">SUMIFS(Amount_TI,Location_TI,$A319,FundingSource_TI,AT$1)+SUMIFS(Amount_CS,Location_CS,$A319,Fundingsource_CS,AT$1)+SUMIFS(Amount_ETL,Location_ETL,$A319,FundingSource_ETL,AT$1)+SUMIFS(Amount_Other,Location_Other,$A319,FundingSource_Other,AT$1)+SUMIFS('CSW Programs'!$J$4:$J$500,'CSW Programs'!$D$4:$D$500,'Location Totals'!$A319,'CSW Programs'!$I$4:$I$500,'Location Totals'!$AT$1)</f>
        <v>0</v>
      </c>
      <c r="AU319" s="33">
        <f ca="1">SUMIFS(Amount_TI,Location_TI,$A319,FundingSource_TI,AU$1)+SUMIFS(Amount_CS,Location_CS,$A319,Fundingsource_CS,AU$1)+SUMIFS(Amount_ETL,Location_ETL,$A319,FundingSource_ETL,AU$1)+SUMIFS(Amount_Other,Location_Other,$A319,FundingSource_Other,AU$1)+SUMIFS('CSW Programs'!$J$4:$J$500,'CSW Programs'!$D$4:$D$500,'Location Totals'!$A319,'CSW Programs'!$I$4:$I$500,'Location Totals'!$AU$1)</f>
        <v>0</v>
      </c>
      <c r="AV319" s="33">
        <f ca="1">SUMIFS(Amount_TI,Location_TI,$A319,FundingSource_TI,AV$1)+SUMIFS(Amount_CS,Location_CS,$A319,Fundingsource_CS,AV$1)+SUMIFS(Amount_ETL,Location_ETL,$A319,FundingSource_ETL,AV$1)+SUMIFS(Amount_Other,Location_Other,$A319,FundingSource_Other,AV$1)+SUMIFS('CSW Programs'!$J$4:$J$500,'CSW Programs'!$D$4:$D$500,'Location Totals'!$A319,'CSW Programs'!$I$4:$I$500,'Location Totals'!$AV$1)</f>
        <v>0</v>
      </c>
      <c r="BR319" s="32">
        <v>318</v>
      </c>
      <c r="BT319" s="32">
        <v>318</v>
      </c>
    </row>
    <row r="320" spans="1:72" hidden="1" x14ac:dyDescent="0.2">
      <c r="A320" s="17" t="e">
        <f ca="1">IF('Cover Page'!$C$17&lt;&gt;"YES",IF(HLOOKUP($BZ$1,'District Label'!A:GR,BR320,FALSE)="","",(HLOOKUP($BZ$1,'District Label'!A:GR,BR320,FALSE))),OFFSET('BOCES SELECT'!$CH$4:$CH$402,,,COUNTIF('BOCES SELECT'!E:E,"&gt;0")))</f>
        <v>#N/A</v>
      </c>
      <c r="B320" s="33">
        <f t="shared" ca="1" si="128"/>
        <v>0</v>
      </c>
      <c r="C320" s="33">
        <f t="shared" ca="1" si="162"/>
        <v>0</v>
      </c>
      <c r="D320" s="33">
        <f t="shared" ca="1" si="162"/>
        <v>0</v>
      </c>
      <c r="E320" s="33">
        <f t="shared" ca="1" si="162"/>
        <v>0</v>
      </c>
      <c r="F320" s="33">
        <f t="shared" ca="1" si="162"/>
        <v>0</v>
      </c>
      <c r="G320" s="33">
        <f t="shared" ca="1" si="162"/>
        <v>0</v>
      </c>
      <c r="H320" s="33">
        <f t="shared" ca="1" si="162"/>
        <v>0</v>
      </c>
      <c r="I320" s="33">
        <f t="shared" ca="1" si="162"/>
        <v>0</v>
      </c>
      <c r="J320" s="50">
        <f t="shared" ca="1" si="130"/>
        <v>0</v>
      </c>
      <c r="K320" s="33">
        <f t="shared" ca="1" si="157"/>
        <v>0</v>
      </c>
      <c r="L320" s="33">
        <f t="shared" ca="1" si="158"/>
        <v>0</v>
      </c>
      <c r="M320" s="33">
        <f t="shared" ca="1" si="159"/>
        <v>0</v>
      </c>
      <c r="N320" s="33">
        <f t="shared" ca="1" si="160"/>
        <v>0</v>
      </c>
      <c r="O320" s="33">
        <f t="shared" ca="1" si="161"/>
        <v>0</v>
      </c>
      <c r="P320" s="33">
        <f t="shared" ca="1" si="163"/>
        <v>0</v>
      </c>
      <c r="Q320" s="33">
        <f t="shared" ca="1" si="163"/>
        <v>0</v>
      </c>
      <c r="R320" s="33">
        <f t="shared" ca="1" si="163"/>
        <v>0</v>
      </c>
      <c r="S320" s="33">
        <f t="shared" ca="1" si="163"/>
        <v>0</v>
      </c>
      <c r="T320" s="33">
        <f t="shared" ref="T320:AD335" ca="1" si="165">SUMIFS(Amount_TI,Location_TI,$A320,Object_TI,T$1)+SUMIFS(Amount_CS,Location_CS,$A320,Object_CS,T$1)+SUMIFS(Amount_ETL,Location_ETL,$A320,Object_ETL,T$1)+SUMIFS(Amount_Other,Location_Other,$A320,Object_Other,T$1)</f>
        <v>0</v>
      </c>
      <c r="U320" s="33">
        <f t="shared" ca="1" si="165"/>
        <v>0</v>
      </c>
      <c r="V320" s="33">
        <f t="shared" ca="1" si="165"/>
        <v>0</v>
      </c>
      <c r="W320" s="33">
        <f t="shared" ca="1" si="165"/>
        <v>0</v>
      </c>
      <c r="X320" s="33">
        <f t="shared" ca="1" si="165"/>
        <v>0</v>
      </c>
      <c r="Y320" s="33">
        <f t="shared" ca="1" si="165"/>
        <v>0</v>
      </c>
      <c r="Z320" s="33">
        <f t="shared" ca="1" si="165"/>
        <v>0</v>
      </c>
      <c r="AA320" s="33">
        <f t="shared" ca="1" si="165"/>
        <v>0</v>
      </c>
      <c r="AB320" s="33">
        <f t="shared" ca="1" si="165"/>
        <v>0</v>
      </c>
      <c r="AC320" s="33">
        <f t="shared" ca="1" si="165"/>
        <v>0</v>
      </c>
      <c r="AD320" s="33">
        <f t="shared" ca="1" si="165"/>
        <v>0</v>
      </c>
      <c r="AE320" s="33">
        <f t="shared" ca="1" si="164"/>
        <v>0</v>
      </c>
      <c r="AF320" s="33">
        <f t="shared" ca="1" si="164"/>
        <v>0</v>
      </c>
      <c r="AG320" s="33">
        <f t="shared" ca="1" si="164"/>
        <v>0</v>
      </c>
      <c r="AH320" s="33">
        <f t="shared" ca="1" si="164"/>
        <v>0</v>
      </c>
      <c r="AI320" s="33">
        <f t="shared" ca="1" si="164"/>
        <v>0</v>
      </c>
      <c r="AJ320" s="33">
        <f t="shared" ca="1" si="164"/>
        <v>0</v>
      </c>
      <c r="AK320" s="33">
        <f t="shared" ca="1" si="164"/>
        <v>0</v>
      </c>
      <c r="AL320" s="33">
        <f t="shared" ca="1" si="164"/>
        <v>0</v>
      </c>
      <c r="AM320" s="33">
        <f t="shared" ca="1" si="164"/>
        <v>0</v>
      </c>
      <c r="AN320" s="33">
        <f t="shared" ca="1" si="164"/>
        <v>0</v>
      </c>
      <c r="AO320" s="33">
        <f t="shared" ca="1" si="164"/>
        <v>0</v>
      </c>
      <c r="AP320" s="33">
        <f t="shared" ca="1" si="164"/>
        <v>0</v>
      </c>
      <c r="AQ320" s="33">
        <f ca="1">SUMIFS(Amount_TI,Location_TI,$A320,FundingSource_TI,AQ$1)+SUMIFS(Amount_CS,Location_CS,$A320,Fundingsource_CS,AQ$1)+SUMIFS(Amount_ETL,Location_ETL,$A320,FundingSource_ETL,AQ$1)+SUMIFS(Amount_Other,Location_Other,$A320,FundingSource_Other,AQ$1)+SUMIFS('CSW Programs'!$J$4:$J$500,'CSW Programs'!$D$4:$D$500,'Location Totals'!$A320,'CSW Programs'!$I$4:$I$500,'School Mailing Address'!$Q$5)</f>
        <v>0</v>
      </c>
      <c r="AR320" s="33">
        <f ca="1">SUMIFS(Amount_TI,Location_TI,$A320,FundingSource_TI,AR$1)+SUMIFS(Amount_CS,Location_CS,$A320,Fundingsource_CS,AR$1)+SUMIFS(Amount_ETL,Location_ETL,$A320,FundingSource_ETL,AR$1)+SUMIFS(Amount_Other,Location_Other,$A320,FundingSource_Other,AR$1)+SUMIFS('CSW Programs'!$J$4:$J$500,'CSW Programs'!$D$4:$D$500,'Location Totals'!$A320,'CSW Programs'!$I$4:$I$500,'School Mailing Address'!$Q$6)</f>
        <v>0</v>
      </c>
      <c r="AS320" s="33">
        <f ca="1">SUMIFS(Amount_TI,Location_TI,$A320,FundingSource_TI,AS$1)+SUMIFS(Amount_CS,Location_CS,$A320,Fundingsource_CS,AS$1)+SUMIFS(Amount_ETL,Location_ETL,$A320,FundingSource_ETL,AS$1)+SUMIFS(Amount_Other,Location_Other,$A320,FundingSource_Other,AS$1)+SUMIFS('CSW Programs'!$J$4:$J$500,'CSW Programs'!$D$4:$D$500,'Location Totals'!$A320,'CSW Programs'!$I$4:$I$500,'School Mailing Address'!$Q$7)</f>
        <v>0</v>
      </c>
      <c r="AT320" s="33">
        <f ca="1">SUMIFS(Amount_TI,Location_TI,$A320,FundingSource_TI,AT$1)+SUMIFS(Amount_CS,Location_CS,$A320,Fundingsource_CS,AT$1)+SUMIFS(Amount_ETL,Location_ETL,$A320,FundingSource_ETL,AT$1)+SUMIFS(Amount_Other,Location_Other,$A320,FundingSource_Other,AT$1)+SUMIFS('CSW Programs'!$J$4:$J$500,'CSW Programs'!$D$4:$D$500,'Location Totals'!$A320,'CSW Programs'!$I$4:$I$500,'Location Totals'!$AT$1)</f>
        <v>0</v>
      </c>
      <c r="AU320" s="33">
        <f ca="1">SUMIFS(Amount_TI,Location_TI,$A320,FundingSource_TI,AU$1)+SUMIFS(Amount_CS,Location_CS,$A320,Fundingsource_CS,AU$1)+SUMIFS(Amount_ETL,Location_ETL,$A320,FundingSource_ETL,AU$1)+SUMIFS(Amount_Other,Location_Other,$A320,FundingSource_Other,AU$1)+SUMIFS('CSW Programs'!$J$4:$J$500,'CSW Programs'!$D$4:$D$500,'Location Totals'!$A320,'CSW Programs'!$I$4:$I$500,'Location Totals'!$AU$1)</f>
        <v>0</v>
      </c>
      <c r="AV320" s="33">
        <f ca="1">SUMIFS(Amount_TI,Location_TI,$A320,FundingSource_TI,AV$1)+SUMIFS(Amount_CS,Location_CS,$A320,Fundingsource_CS,AV$1)+SUMIFS(Amount_ETL,Location_ETL,$A320,FundingSource_ETL,AV$1)+SUMIFS(Amount_Other,Location_Other,$A320,FundingSource_Other,AV$1)+SUMIFS('CSW Programs'!$J$4:$J$500,'CSW Programs'!$D$4:$D$500,'Location Totals'!$A320,'CSW Programs'!$I$4:$I$500,'Location Totals'!$AV$1)</f>
        <v>0</v>
      </c>
      <c r="BR320" s="32">
        <v>319</v>
      </c>
      <c r="BT320" s="32">
        <v>319</v>
      </c>
    </row>
    <row r="321" spans="1:72" hidden="1" x14ac:dyDescent="0.2">
      <c r="A321" s="17" t="e">
        <f ca="1">IF('Cover Page'!$C$17&lt;&gt;"YES",IF(HLOOKUP($BZ$1,'District Label'!A:GR,BR321,FALSE)="","",(HLOOKUP($BZ$1,'District Label'!A:GR,BR321,FALSE))),OFFSET('BOCES SELECT'!$CH$4:$CH$402,,,COUNTIF('BOCES SELECT'!E:E,"&gt;0")))</f>
        <v>#N/A</v>
      </c>
      <c r="B321" s="33">
        <f t="shared" ca="1" si="128"/>
        <v>0</v>
      </c>
      <c r="C321" s="33">
        <f t="shared" ca="1" si="162"/>
        <v>0</v>
      </c>
      <c r="D321" s="33">
        <f t="shared" ca="1" si="162"/>
        <v>0</v>
      </c>
      <c r="E321" s="33">
        <f t="shared" ca="1" si="162"/>
        <v>0</v>
      </c>
      <c r="F321" s="33">
        <f t="shared" ca="1" si="162"/>
        <v>0</v>
      </c>
      <c r="G321" s="33">
        <f t="shared" ca="1" si="162"/>
        <v>0</v>
      </c>
      <c r="H321" s="33">
        <f t="shared" ca="1" si="162"/>
        <v>0</v>
      </c>
      <c r="I321" s="33">
        <f t="shared" ca="1" si="162"/>
        <v>0</v>
      </c>
      <c r="J321" s="50">
        <f t="shared" ca="1" si="130"/>
        <v>0</v>
      </c>
      <c r="K321" s="33">
        <f t="shared" ca="1" si="157"/>
        <v>0</v>
      </c>
      <c r="L321" s="33">
        <f t="shared" ca="1" si="158"/>
        <v>0</v>
      </c>
      <c r="M321" s="33">
        <f t="shared" ca="1" si="159"/>
        <v>0</v>
      </c>
      <c r="N321" s="33">
        <f t="shared" ca="1" si="160"/>
        <v>0</v>
      </c>
      <c r="O321" s="33">
        <f t="shared" ca="1" si="161"/>
        <v>0</v>
      </c>
      <c r="P321" s="33">
        <f t="shared" ca="1" si="163"/>
        <v>0</v>
      </c>
      <c r="Q321" s="33">
        <f t="shared" ca="1" si="163"/>
        <v>0</v>
      </c>
      <c r="R321" s="33">
        <f t="shared" ca="1" si="163"/>
        <v>0</v>
      </c>
      <c r="S321" s="33">
        <f t="shared" ca="1" si="163"/>
        <v>0</v>
      </c>
      <c r="T321" s="33">
        <f t="shared" ca="1" si="165"/>
        <v>0</v>
      </c>
      <c r="U321" s="33">
        <f t="shared" ca="1" si="165"/>
        <v>0</v>
      </c>
      <c r="V321" s="33">
        <f t="shared" ca="1" si="165"/>
        <v>0</v>
      </c>
      <c r="W321" s="33">
        <f t="shared" ca="1" si="165"/>
        <v>0</v>
      </c>
      <c r="X321" s="33">
        <f t="shared" ca="1" si="165"/>
        <v>0</v>
      </c>
      <c r="Y321" s="33">
        <f t="shared" ca="1" si="165"/>
        <v>0</v>
      </c>
      <c r="Z321" s="33">
        <f t="shared" ca="1" si="165"/>
        <v>0</v>
      </c>
      <c r="AA321" s="33">
        <f t="shared" ca="1" si="165"/>
        <v>0</v>
      </c>
      <c r="AB321" s="33">
        <f t="shared" ca="1" si="165"/>
        <v>0</v>
      </c>
      <c r="AC321" s="33">
        <f t="shared" ca="1" si="165"/>
        <v>0</v>
      </c>
      <c r="AD321" s="33">
        <f t="shared" ca="1" si="165"/>
        <v>0</v>
      </c>
      <c r="AE321" s="33">
        <f t="shared" ca="1" si="164"/>
        <v>0</v>
      </c>
      <c r="AF321" s="33">
        <f t="shared" ca="1" si="164"/>
        <v>0</v>
      </c>
      <c r="AG321" s="33">
        <f t="shared" ca="1" si="164"/>
        <v>0</v>
      </c>
      <c r="AH321" s="33">
        <f t="shared" ca="1" si="164"/>
        <v>0</v>
      </c>
      <c r="AI321" s="33">
        <f t="shared" ca="1" si="164"/>
        <v>0</v>
      </c>
      <c r="AJ321" s="33">
        <f t="shared" ca="1" si="164"/>
        <v>0</v>
      </c>
      <c r="AK321" s="33">
        <f t="shared" ca="1" si="164"/>
        <v>0</v>
      </c>
      <c r="AL321" s="33">
        <f t="shared" ca="1" si="164"/>
        <v>0</v>
      </c>
      <c r="AM321" s="33">
        <f t="shared" ca="1" si="164"/>
        <v>0</v>
      </c>
      <c r="AN321" s="33">
        <f t="shared" ca="1" si="164"/>
        <v>0</v>
      </c>
      <c r="AO321" s="33">
        <f t="shared" ca="1" si="164"/>
        <v>0</v>
      </c>
      <c r="AP321" s="33">
        <f t="shared" ca="1" si="164"/>
        <v>0</v>
      </c>
      <c r="AQ321" s="33">
        <f ca="1">SUMIFS(Amount_TI,Location_TI,$A321,FundingSource_TI,AQ$1)+SUMIFS(Amount_CS,Location_CS,$A321,Fundingsource_CS,AQ$1)+SUMIFS(Amount_ETL,Location_ETL,$A321,FundingSource_ETL,AQ$1)+SUMIFS(Amount_Other,Location_Other,$A321,FundingSource_Other,AQ$1)+SUMIFS('CSW Programs'!$J$4:$J$500,'CSW Programs'!$D$4:$D$500,'Location Totals'!$A321,'CSW Programs'!$I$4:$I$500,'School Mailing Address'!$Q$5)</f>
        <v>0</v>
      </c>
      <c r="AR321" s="33">
        <f ca="1">SUMIFS(Amount_TI,Location_TI,$A321,FundingSource_TI,AR$1)+SUMIFS(Amount_CS,Location_CS,$A321,Fundingsource_CS,AR$1)+SUMIFS(Amount_ETL,Location_ETL,$A321,FundingSource_ETL,AR$1)+SUMIFS(Amount_Other,Location_Other,$A321,FundingSource_Other,AR$1)+SUMIFS('CSW Programs'!$J$4:$J$500,'CSW Programs'!$D$4:$D$500,'Location Totals'!$A321,'CSW Programs'!$I$4:$I$500,'School Mailing Address'!$Q$6)</f>
        <v>0</v>
      </c>
      <c r="AS321" s="33">
        <f ca="1">SUMIFS(Amount_TI,Location_TI,$A321,FundingSource_TI,AS$1)+SUMIFS(Amount_CS,Location_CS,$A321,Fundingsource_CS,AS$1)+SUMIFS(Amount_ETL,Location_ETL,$A321,FundingSource_ETL,AS$1)+SUMIFS(Amount_Other,Location_Other,$A321,FundingSource_Other,AS$1)+SUMIFS('CSW Programs'!$J$4:$J$500,'CSW Programs'!$D$4:$D$500,'Location Totals'!$A321,'CSW Programs'!$I$4:$I$500,'School Mailing Address'!$Q$7)</f>
        <v>0</v>
      </c>
      <c r="AT321" s="33">
        <f ca="1">SUMIFS(Amount_TI,Location_TI,$A321,FundingSource_TI,AT$1)+SUMIFS(Amount_CS,Location_CS,$A321,Fundingsource_CS,AT$1)+SUMIFS(Amount_ETL,Location_ETL,$A321,FundingSource_ETL,AT$1)+SUMIFS(Amount_Other,Location_Other,$A321,FundingSource_Other,AT$1)+SUMIFS('CSW Programs'!$J$4:$J$500,'CSW Programs'!$D$4:$D$500,'Location Totals'!$A321,'CSW Programs'!$I$4:$I$500,'Location Totals'!$AT$1)</f>
        <v>0</v>
      </c>
      <c r="AU321" s="33">
        <f ca="1">SUMIFS(Amount_TI,Location_TI,$A321,FundingSource_TI,AU$1)+SUMIFS(Amount_CS,Location_CS,$A321,Fundingsource_CS,AU$1)+SUMIFS(Amount_ETL,Location_ETL,$A321,FundingSource_ETL,AU$1)+SUMIFS(Amount_Other,Location_Other,$A321,FundingSource_Other,AU$1)+SUMIFS('CSW Programs'!$J$4:$J$500,'CSW Programs'!$D$4:$D$500,'Location Totals'!$A321,'CSW Programs'!$I$4:$I$500,'Location Totals'!$AU$1)</f>
        <v>0</v>
      </c>
      <c r="AV321" s="33">
        <f ca="1">SUMIFS(Amount_TI,Location_TI,$A321,FundingSource_TI,AV$1)+SUMIFS(Amount_CS,Location_CS,$A321,Fundingsource_CS,AV$1)+SUMIFS(Amount_ETL,Location_ETL,$A321,FundingSource_ETL,AV$1)+SUMIFS(Amount_Other,Location_Other,$A321,FundingSource_Other,AV$1)+SUMIFS('CSW Programs'!$J$4:$J$500,'CSW Programs'!$D$4:$D$500,'Location Totals'!$A321,'CSW Programs'!$I$4:$I$500,'Location Totals'!$AV$1)</f>
        <v>0</v>
      </c>
      <c r="BR321" s="32">
        <v>320</v>
      </c>
      <c r="BT321" s="32">
        <v>320</v>
      </c>
    </row>
    <row r="322" spans="1:72" hidden="1" x14ac:dyDescent="0.2">
      <c r="A322" s="17" t="e">
        <f ca="1">IF('Cover Page'!$C$17&lt;&gt;"YES",IF(HLOOKUP($BZ$1,'District Label'!A:GR,BR322,FALSE)="","",(HLOOKUP($BZ$1,'District Label'!A:GR,BR322,FALSE))),OFFSET('BOCES SELECT'!$CH$4:$CH$402,,,COUNTIF('BOCES SELECT'!E:E,"&gt;0")))</f>
        <v>#N/A</v>
      </c>
      <c r="B322" s="33">
        <f t="shared" ca="1" si="128"/>
        <v>0</v>
      </c>
      <c r="C322" s="33">
        <f t="shared" ca="1" si="162"/>
        <v>0</v>
      </c>
      <c r="D322" s="33">
        <f t="shared" ca="1" si="162"/>
        <v>0</v>
      </c>
      <c r="E322" s="33">
        <f t="shared" ca="1" si="162"/>
        <v>0</v>
      </c>
      <c r="F322" s="33">
        <f t="shared" ca="1" si="162"/>
        <v>0</v>
      </c>
      <c r="G322" s="33">
        <f t="shared" ca="1" si="162"/>
        <v>0</v>
      </c>
      <c r="H322" s="33">
        <f t="shared" ca="1" si="162"/>
        <v>0</v>
      </c>
      <c r="I322" s="33">
        <f t="shared" ca="1" si="162"/>
        <v>0</v>
      </c>
      <c r="J322" s="50">
        <f t="shared" ca="1" si="130"/>
        <v>0</v>
      </c>
      <c r="K322" s="33">
        <f t="shared" ca="1" si="157"/>
        <v>0</v>
      </c>
      <c r="L322" s="33">
        <f t="shared" ca="1" si="158"/>
        <v>0</v>
      </c>
      <c r="M322" s="33">
        <f t="shared" ca="1" si="159"/>
        <v>0</v>
      </c>
      <c r="N322" s="33">
        <f t="shared" ca="1" si="160"/>
        <v>0</v>
      </c>
      <c r="O322" s="33">
        <f t="shared" ca="1" si="161"/>
        <v>0</v>
      </c>
      <c r="P322" s="33">
        <f t="shared" ca="1" si="163"/>
        <v>0</v>
      </c>
      <c r="Q322" s="33">
        <f t="shared" ca="1" si="163"/>
        <v>0</v>
      </c>
      <c r="R322" s="33">
        <f t="shared" ca="1" si="163"/>
        <v>0</v>
      </c>
      <c r="S322" s="33">
        <f t="shared" ca="1" si="163"/>
        <v>0</v>
      </c>
      <c r="T322" s="33">
        <f t="shared" ca="1" si="165"/>
        <v>0</v>
      </c>
      <c r="U322" s="33">
        <f t="shared" ca="1" si="165"/>
        <v>0</v>
      </c>
      <c r="V322" s="33">
        <f t="shared" ca="1" si="165"/>
        <v>0</v>
      </c>
      <c r="W322" s="33">
        <f t="shared" ca="1" si="165"/>
        <v>0</v>
      </c>
      <c r="X322" s="33">
        <f t="shared" ca="1" si="165"/>
        <v>0</v>
      </c>
      <c r="Y322" s="33">
        <f t="shared" ca="1" si="165"/>
        <v>0</v>
      </c>
      <c r="Z322" s="33">
        <f t="shared" ca="1" si="165"/>
        <v>0</v>
      </c>
      <c r="AA322" s="33">
        <f t="shared" ca="1" si="165"/>
        <v>0</v>
      </c>
      <c r="AB322" s="33">
        <f t="shared" ca="1" si="165"/>
        <v>0</v>
      </c>
      <c r="AC322" s="33">
        <f t="shared" ca="1" si="165"/>
        <v>0</v>
      </c>
      <c r="AD322" s="33">
        <f t="shared" ca="1" si="165"/>
        <v>0</v>
      </c>
      <c r="AE322" s="33">
        <f t="shared" ca="1" si="164"/>
        <v>0</v>
      </c>
      <c r="AF322" s="33">
        <f t="shared" ca="1" si="164"/>
        <v>0</v>
      </c>
      <c r="AG322" s="33">
        <f t="shared" ca="1" si="164"/>
        <v>0</v>
      </c>
      <c r="AH322" s="33">
        <f t="shared" ca="1" si="164"/>
        <v>0</v>
      </c>
      <c r="AI322" s="33">
        <f t="shared" ca="1" si="164"/>
        <v>0</v>
      </c>
      <c r="AJ322" s="33">
        <f t="shared" ca="1" si="164"/>
        <v>0</v>
      </c>
      <c r="AK322" s="33">
        <f t="shared" ca="1" si="164"/>
        <v>0</v>
      </c>
      <c r="AL322" s="33">
        <f t="shared" ca="1" si="164"/>
        <v>0</v>
      </c>
      <c r="AM322" s="33">
        <f t="shared" ca="1" si="164"/>
        <v>0</v>
      </c>
      <c r="AN322" s="33">
        <f t="shared" ca="1" si="164"/>
        <v>0</v>
      </c>
      <c r="AO322" s="33">
        <f t="shared" ca="1" si="164"/>
        <v>0</v>
      </c>
      <c r="AP322" s="33">
        <f t="shared" ca="1" si="164"/>
        <v>0</v>
      </c>
      <c r="AQ322" s="33">
        <f ca="1">SUMIFS(Amount_TI,Location_TI,$A322,FundingSource_TI,AQ$1)+SUMIFS(Amount_CS,Location_CS,$A322,Fundingsource_CS,AQ$1)+SUMIFS(Amount_ETL,Location_ETL,$A322,FundingSource_ETL,AQ$1)+SUMIFS(Amount_Other,Location_Other,$A322,FundingSource_Other,AQ$1)+SUMIFS('CSW Programs'!$J$4:$J$500,'CSW Programs'!$D$4:$D$500,'Location Totals'!$A322,'CSW Programs'!$I$4:$I$500,'School Mailing Address'!$Q$5)</f>
        <v>0</v>
      </c>
      <c r="AR322" s="33">
        <f ca="1">SUMIFS(Amount_TI,Location_TI,$A322,FundingSource_TI,AR$1)+SUMIFS(Amount_CS,Location_CS,$A322,Fundingsource_CS,AR$1)+SUMIFS(Amount_ETL,Location_ETL,$A322,FundingSource_ETL,AR$1)+SUMIFS(Amount_Other,Location_Other,$A322,FundingSource_Other,AR$1)+SUMIFS('CSW Programs'!$J$4:$J$500,'CSW Programs'!$D$4:$D$500,'Location Totals'!$A322,'CSW Programs'!$I$4:$I$500,'School Mailing Address'!$Q$6)</f>
        <v>0</v>
      </c>
      <c r="AS322" s="33">
        <f ca="1">SUMIFS(Amount_TI,Location_TI,$A322,FundingSource_TI,AS$1)+SUMIFS(Amount_CS,Location_CS,$A322,Fundingsource_CS,AS$1)+SUMIFS(Amount_ETL,Location_ETL,$A322,FundingSource_ETL,AS$1)+SUMIFS(Amount_Other,Location_Other,$A322,FundingSource_Other,AS$1)+SUMIFS('CSW Programs'!$J$4:$J$500,'CSW Programs'!$D$4:$D$500,'Location Totals'!$A322,'CSW Programs'!$I$4:$I$500,'School Mailing Address'!$Q$7)</f>
        <v>0</v>
      </c>
      <c r="AT322" s="33">
        <f ca="1">SUMIFS(Amount_TI,Location_TI,$A322,FundingSource_TI,AT$1)+SUMIFS(Amount_CS,Location_CS,$A322,Fundingsource_CS,AT$1)+SUMIFS(Amount_ETL,Location_ETL,$A322,FundingSource_ETL,AT$1)+SUMIFS(Amount_Other,Location_Other,$A322,FundingSource_Other,AT$1)+SUMIFS('CSW Programs'!$J$4:$J$500,'CSW Programs'!$D$4:$D$500,'Location Totals'!$A322,'CSW Programs'!$I$4:$I$500,'Location Totals'!$AT$1)</f>
        <v>0</v>
      </c>
      <c r="AU322" s="33">
        <f ca="1">SUMIFS(Amount_TI,Location_TI,$A322,FundingSource_TI,AU$1)+SUMIFS(Amount_CS,Location_CS,$A322,Fundingsource_CS,AU$1)+SUMIFS(Amount_ETL,Location_ETL,$A322,FundingSource_ETL,AU$1)+SUMIFS(Amount_Other,Location_Other,$A322,FundingSource_Other,AU$1)+SUMIFS('CSW Programs'!$J$4:$J$500,'CSW Programs'!$D$4:$D$500,'Location Totals'!$A322,'CSW Programs'!$I$4:$I$500,'Location Totals'!$AU$1)</f>
        <v>0</v>
      </c>
      <c r="AV322" s="33">
        <f ca="1">SUMIFS(Amount_TI,Location_TI,$A322,FundingSource_TI,AV$1)+SUMIFS(Amount_CS,Location_CS,$A322,Fundingsource_CS,AV$1)+SUMIFS(Amount_ETL,Location_ETL,$A322,FundingSource_ETL,AV$1)+SUMIFS(Amount_Other,Location_Other,$A322,FundingSource_Other,AV$1)+SUMIFS('CSW Programs'!$J$4:$J$500,'CSW Programs'!$D$4:$D$500,'Location Totals'!$A322,'CSW Programs'!$I$4:$I$500,'Location Totals'!$AV$1)</f>
        <v>0</v>
      </c>
      <c r="BR322" s="32">
        <v>321</v>
      </c>
      <c r="BT322" s="32">
        <v>321</v>
      </c>
    </row>
    <row r="323" spans="1:72" hidden="1" x14ac:dyDescent="0.2">
      <c r="A323" s="17" t="e">
        <f ca="1">IF('Cover Page'!$C$17&lt;&gt;"YES",IF(HLOOKUP($BZ$1,'District Label'!A:GR,BR323,FALSE)="","",(HLOOKUP($BZ$1,'District Label'!A:GR,BR323,FALSE))),OFFSET('BOCES SELECT'!$CH$4:$CH$402,,,COUNTIF('BOCES SELECT'!E:E,"&gt;0")))</f>
        <v>#N/A</v>
      </c>
      <c r="B323" s="33">
        <f t="shared" ca="1" si="128"/>
        <v>0</v>
      </c>
      <c r="C323" s="33">
        <f t="shared" ca="1" si="162"/>
        <v>0</v>
      </c>
      <c r="D323" s="33">
        <f t="shared" ca="1" si="162"/>
        <v>0</v>
      </c>
      <c r="E323" s="33">
        <f t="shared" ca="1" si="162"/>
        <v>0</v>
      </c>
      <c r="F323" s="33">
        <f t="shared" ca="1" si="162"/>
        <v>0</v>
      </c>
      <c r="G323" s="33">
        <f t="shared" ca="1" si="162"/>
        <v>0</v>
      </c>
      <c r="H323" s="33">
        <f t="shared" ca="1" si="162"/>
        <v>0</v>
      </c>
      <c r="I323" s="33">
        <f t="shared" ca="1" si="162"/>
        <v>0</v>
      </c>
      <c r="J323" s="50">
        <f t="shared" ca="1" si="130"/>
        <v>0</v>
      </c>
      <c r="K323" s="33">
        <f t="shared" ca="1" si="157"/>
        <v>0</v>
      </c>
      <c r="L323" s="33">
        <f t="shared" ca="1" si="158"/>
        <v>0</v>
      </c>
      <c r="M323" s="33">
        <f t="shared" ca="1" si="159"/>
        <v>0</v>
      </c>
      <c r="N323" s="33">
        <f t="shared" ca="1" si="160"/>
        <v>0</v>
      </c>
      <c r="O323" s="33">
        <f t="shared" ca="1" si="161"/>
        <v>0</v>
      </c>
      <c r="P323" s="33">
        <f t="shared" ca="1" si="163"/>
        <v>0</v>
      </c>
      <c r="Q323" s="33">
        <f t="shared" ca="1" si="163"/>
        <v>0</v>
      </c>
      <c r="R323" s="33">
        <f t="shared" ca="1" si="163"/>
        <v>0</v>
      </c>
      <c r="S323" s="33">
        <f t="shared" ca="1" si="163"/>
        <v>0</v>
      </c>
      <c r="T323" s="33">
        <f t="shared" ca="1" si="165"/>
        <v>0</v>
      </c>
      <c r="U323" s="33">
        <f t="shared" ca="1" si="165"/>
        <v>0</v>
      </c>
      <c r="V323" s="33">
        <f t="shared" ca="1" si="165"/>
        <v>0</v>
      </c>
      <c r="W323" s="33">
        <f t="shared" ca="1" si="165"/>
        <v>0</v>
      </c>
      <c r="X323" s="33">
        <f t="shared" ca="1" si="165"/>
        <v>0</v>
      </c>
      <c r="Y323" s="33">
        <f t="shared" ca="1" si="165"/>
        <v>0</v>
      </c>
      <c r="Z323" s="33">
        <f t="shared" ca="1" si="165"/>
        <v>0</v>
      </c>
      <c r="AA323" s="33">
        <f t="shared" ca="1" si="165"/>
        <v>0</v>
      </c>
      <c r="AB323" s="33">
        <f t="shared" ca="1" si="165"/>
        <v>0</v>
      </c>
      <c r="AC323" s="33">
        <f t="shared" ca="1" si="165"/>
        <v>0</v>
      </c>
      <c r="AD323" s="33">
        <f t="shared" ca="1" si="165"/>
        <v>0</v>
      </c>
      <c r="AE323" s="33">
        <f t="shared" ca="1" si="164"/>
        <v>0</v>
      </c>
      <c r="AF323" s="33">
        <f t="shared" ca="1" si="164"/>
        <v>0</v>
      </c>
      <c r="AG323" s="33">
        <f t="shared" ca="1" si="164"/>
        <v>0</v>
      </c>
      <c r="AH323" s="33">
        <f t="shared" ca="1" si="164"/>
        <v>0</v>
      </c>
      <c r="AI323" s="33">
        <f t="shared" ca="1" si="164"/>
        <v>0</v>
      </c>
      <c r="AJ323" s="33">
        <f t="shared" ca="1" si="164"/>
        <v>0</v>
      </c>
      <c r="AK323" s="33">
        <f t="shared" ca="1" si="164"/>
        <v>0</v>
      </c>
      <c r="AL323" s="33">
        <f t="shared" ca="1" si="164"/>
        <v>0</v>
      </c>
      <c r="AM323" s="33">
        <f t="shared" ca="1" si="164"/>
        <v>0</v>
      </c>
      <c r="AN323" s="33">
        <f t="shared" ca="1" si="164"/>
        <v>0</v>
      </c>
      <c r="AO323" s="33">
        <f t="shared" ca="1" si="164"/>
        <v>0</v>
      </c>
      <c r="AP323" s="33">
        <f t="shared" ca="1" si="164"/>
        <v>0</v>
      </c>
      <c r="AQ323" s="33">
        <f ca="1">SUMIFS(Amount_TI,Location_TI,$A323,FundingSource_TI,AQ$1)+SUMIFS(Amount_CS,Location_CS,$A323,Fundingsource_CS,AQ$1)+SUMIFS(Amount_ETL,Location_ETL,$A323,FundingSource_ETL,AQ$1)+SUMIFS(Amount_Other,Location_Other,$A323,FundingSource_Other,AQ$1)+SUMIFS('CSW Programs'!$J$4:$J$500,'CSW Programs'!$D$4:$D$500,'Location Totals'!$A323,'CSW Programs'!$I$4:$I$500,'School Mailing Address'!$Q$5)</f>
        <v>0</v>
      </c>
      <c r="AR323" s="33">
        <f ca="1">SUMIFS(Amount_TI,Location_TI,$A323,FundingSource_TI,AR$1)+SUMIFS(Amount_CS,Location_CS,$A323,Fundingsource_CS,AR$1)+SUMIFS(Amount_ETL,Location_ETL,$A323,FundingSource_ETL,AR$1)+SUMIFS(Amount_Other,Location_Other,$A323,FundingSource_Other,AR$1)+SUMIFS('CSW Programs'!$J$4:$J$500,'CSW Programs'!$D$4:$D$500,'Location Totals'!$A323,'CSW Programs'!$I$4:$I$500,'School Mailing Address'!$Q$6)</f>
        <v>0</v>
      </c>
      <c r="AS323" s="33">
        <f ca="1">SUMIFS(Amount_TI,Location_TI,$A323,FundingSource_TI,AS$1)+SUMIFS(Amount_CS,Location_CS,$A323,Fundingsource_CS,AS$1)+SUMIFS(Amount_ETL,Location_ETL,$A323,FundingSource_ETL,AS$1)+SUMIFS(Amount_Other,Location_Other,$A323,FundingSource_Other,AS$1)+SUMIFS('CSW Programs'!$J$4:$J$500,'CSW Programs'!$D$4:$D$500,'Location Totals'!$A323,'CSW Programs'!$I$4:$I$500,'School Mailing Address'!$Q$7)</f>
        <v>0</v>
      </c>
      <c r="AT323" s="33">
        <f ca="1">SUMIFS(Amount_TI,Location_TI,$A323,FundingSource_TI,AT$1)+SUMIFS(Amount_CS,Location_CS,$A323,Fundingsource_CS,AT$1)+SUMIFS(Amount_ETL,Location_ETL,$A323,FundingSource_ETL,AT$1)+SUMIFS(Amount_Other,Location_Other,$A323,FundingSource_Other,AT$1)+SUMIFS('CSW Programs'!$J$4:$J$500,'CSW Programs'!$D$4:$D$500,'Location Totals'!$A323,'CSW Programs'!$I$4:$I$500,'Location Totals'!$AT$1)</f>
        <v>0</v>
      </c>
      <c r="AU323" s="33">
        <f ca="1">SUMIFS(Amount_TI,Location_TI,$A323,FundingSource_TI,AU$1)+SUMIFS(Amount_CS,Location_CS,$A323,Fundingsource_CS,AU$1)+SUMIFS(Amount_ETL,Location_ETL,$A323,FundingSource_ETL,AU$1)+SUMIFS(Amount_Other,Location_Other,$A323,FundingSource_Other,AU$1)+SUMIFS('CSW Programs'!$J$4:$J$500,'CSW Programs'!$D$4:$D$500,'Location Totals'!$A323,'CSW Programs'!$I$4:$I$500,'Location Totals'!$AU$1)</f>
        <v>0</v>
      </c>
      <c r="AV323" s="33">
        <f ca="1">SUMIFS(Amount_TI,Location_TI,$A323,FundingSource_TI,AV$1)+SUMIFS(Amount_CS,Location_CS,$A323,Fundingsource_CS,AV$1)+SUMIFS(Amount_ETL,Location_ETL,$A323,FundingSource_ETL,AV$1)+SUMIFS(Amount_Other,Location_Other,$A323,FundingSource_Other,AV$1)+SUMIFS('CSW Programs'!$J$4:$J$500,'CSW Programs'!$D$4:$D$500,'Location Totals'!$A323,'CSW Programs'!$I$4:$I$500,'Location Totals'!$AV$1)</f>
        <v>0</v>
      </c>
      <c r="BR323" s="32">
        <v>322</v>
      </c>
      <c r="BT323" s="32">
        <v>322</v>
      </c>
    </row>
    <row r="324" spans="1:72" hidden="1" x14ac:dyDescent="0.2">
      <c r="A324" s="17" t="e">
        <f ca="1">IF('Cover Page'!$C$17&lt;&gt;"YES",IF(HLOOKUP($BZ$1,'District Label'!A:GR,BR324,FALSE)="","",(HLOOKUP($BZ$1,'District Label'!A:GR,BR324,FALSE))),OFFSET('BOCES SELECT'!$CH$4:$CH$402,,,COUNTIF('BOCES SELECT'!E:E,"&gt;0")))</f>
        <v>#N/A</v>
      </c>
      <c r="B324" s="33">
        <f t="shared" ref="B324:B337" ca="1" si="166">SUMIF(Location_TI,$A324,Amount_TI)+SUMIF(Location_CS,$A324,Amount_CS)+SUMIF(Location_ETL,$A324,Amount_ETL)+SUMIF(Location_Other,$A324,Amount_Other)+SUMIF(Location_SW,$A324,Amount_SW)</f>
        <v>0</v>
      </c>
      <c r="C324" s="33">
        <f t="shared" ca="1" si="162"/>
        <v>0</v>
      </c>
      <c r="D324" s="33">
        <f t="shared" ca="1" si="162"/>
        <v>0</v>
      </c>
      <c r="E324" s="33">
        <f t="shared" ca="1" si="162"/>
        <v>0</v>
      </c>
      <c r="F324" s="33">
        <f t="shared" ca="1" si="162"/>
        <v>0</v>
      </c>
      <c r="G324" s="33">
        <f t="shared" ca="1" si="162"/>
        <v>0</v>
      </c>
      <c r="H324" s="33">
        <f t="shared" ca="1" si="162"/>
        <v>0</v>
      </c>
      <c r="I324" s="33">
        <f t="shared" ca="1" si="162"/>
        <v>0</v>
      </c>
      <c r="J324" s="50">
        <f t="shared" ref="J324:J337" ca="1" si="167">SUMIF(Location_TI,$A324,FTE_TI)+SUMIF(Location_CS,$A324,FTE_CS)+SUMIF(Location_ETL,$A324,FTE_ETL)+SUMIF(Location_Other,$A324,FTE_Other)</f>
        <v>0</v>
      </c>
      <c r="K324" s="33">
        <f t="shared" ca="1" si="157"/>
        <v>0</v>
      </c>
      <c r="L324" s="33">
        <f t="shared" ca="1" si="158"/>
        <v>0</v>
      </c>
      <c r="M324" s="33">
        <f t="shared" ca="1" si="159"/>
        <v>0</v>
      </c>
      <c r="N324" s="33">
        <f t="shared" ca="1" si="160"/>
        <v>0</v>
      </c>
      <c r="O324" s="33">
        <f t="shared" ca="1" si="161"/>
        <v>0</v>
      </c>
      <c r="P324" s="33">
        <f t="shared" ca="1" si="163"/>
        <v>0</v>
      </c>
      <c r="Q324" s="33">
        <f t="shared" ca="1" si="163"/>
        <v>0</v>
      </c>
      <c r="R324" s="33">
        <f t="shared" ca="1" si="163"/>
        <v>0</v>
      </c>
      <c r="S324" s="33">
        <f t="shared" ca="1" si="163"/>
        <v>0</v>
      </c>
      <c r="T324" s="33">
        <f t="shared" ca="1" si="165"/>
        <v>0</v>
      </c>
      <c r="U324" s="33">
        <f t="shared" ca="1" si="165"/>
        <v>0</v>
      </c>
      <c r="V324" s="33">
        <f t="shared" ca="1" si="165"/>
        <v>0</v>
      </c>
      <c r="W324" s="33">
        <f t="shared" ca="1" si="165"/>
        <v>0</v>
      </c>
      <c r="X324" s="33">
        <f t="shared" ca="1" si="165"/>
        <v>0</v>
      </c>
      <c r="Y324" s="33">
        <f t="shared" ca="1" si="165"/>
        <v>0</v>
      </c>
      <c r="Z324" s="33">
        <f t="shared" ca="1" si="165"/>
        <v>0</v>
      </c>
      <c r="AA324" s="33">
        <f t="shared" ca="1" si="165"/>
        <v>0</v>
      </c>
      <c r="AB324" s="33">
        <f t="shared" ca="1" si="165"/>
        <v>0</v>
      </c>
      <c r="AC324" s="33">
        <f t="shared" ca="1" si="165"/>
        <v>0</v>
      </c>
      <c r="AD324" s="33">
        <f t="shared" ca="1" si="165"/>
        <v>0</v>
      </c>
      <c r="AE324" s="33">
        <f t="shared" ca="1" si="164"/>
        <v>0</v>
      </c>
      <c r="AF324" s="33">
        <f t="shared" ca="1" si="164"/>
        <v>0</v>
      </c>
      <c r="AG324" s="33">
        <f t="shared" ca="1" si="164"/>
        <v>0</v>
      </c>
      <c r="AH324" s="33">
        <f t="shared" ca="1" si="164"/>
        <v>0</v>
      </c>
      <c r="AI324" s="33">
        <f t="shared" ca="1" si="164"/>
        <v>0</v>
      </c>
      <c r="AJ324" s="33">
        <f t="shared" ca="1" si="164"/>
        <v>0</v>
      </c>
      <c r="AK324" s="33">
        <f t="shared" ca="1" si="164"/>
        <v>0</v>
      </c>
      <c r="AL324" s="33">
        <f t="shared" ca="1" si="164"/>
        <v>0</v>
      </c>
      <c r="AM324" s="33">
        <f t="shared" ca="1" si="164"/>
        <v>0</v>
      </c>
      <c r="AN324" s="33">
        <f t="shared" ca="1" si="164"/>
        <v>0</v>
      </c>
      <c r="AO324" s="33">
        <f t="shared" ca="1" si="164"/>
        <v>0</v>
      </c>
      <c r="AP324" s="33">
        <f t="shared" ca="1" si="164"/>
        <v>0</v>
      </c>
      <c r="AQ324" s="33">
        <f ca="1">SUMIFS(Amount_TI,Location_TI,$A324,FundingSource_TI,AQ$1)+SUMIFS(Amount_CS,Location_CS,$A324,Fundingsource_CS,AQ$1)+SUMIFS(Amount_ETL,Location_ETL,$A324,FundingSource_ETL,AQ$1)+SUMIFS(Amount_Other,Location_Other,$A324,FundingSource_Other,AQ$1)+SUMIFS('CSW Programs'!$J$4:$J$500,'CSW Programs'!$D$4:$D$500,'Location Totals'!$A324,'CSW Programs'!$I$4:$I$500,'School Mailing Address'!$Q$5)</f>
        <v>0</v>
      </c>
      <c r="AR324" s="33">
        <f ca="1">SUMIFS(Amount_TI,Location_TI,$A324,FundingSource_TI,AR$1)+SUMIFS(Amount_CS,Location_CS,$A324,Fundingsource_CS,AR$1)+SUMIFS(Amount_ETL,Location_ETL,$A324,FundingSource_ETL,AR$1)+SUMIFS(Amount_Other,Location_Other,$A324,FundingSource_Other,AR$1)+SUMIFS('CSW Programs'!$J$4:$J$500,'CSW Programs'!$D$4:$D$500,'Location Totals'!$A324,'CSW Programs'!$I$4:$I$500,'School Mailing Address'!$Q$6)</f>
        <v>0</v>
      </c>
      <c r="AS324" s="33">
        <f ca="1">SUMIFS(Amount_TI,Location_TI,$A324,FundingSource_TI,AS$1)+SUMIFS(Amount_CS,Location_CS,$A324,Fundingsource_CS,AS$1)+SUMIFS(Amount_ETL,Location_ETL,$A324,FundingSource_ETL,AS$1)+SUMIFS(Amount_Other,Location_Other,$A324,FundingSource_Other,AS$1)+SUMIFS('CSW Programs'!$J$4:$J$500,'CSW Programs'!$D$4:$D$500,'Location Totals'!$A324,'CSW Programs'!$I$4:$I$500,'School Mailing Address'!$Q$7)</f>
        <v>0</v>
      </c>
      <c r="AT324" s="33">
        <f ca="1">SUMIFS(Amount_TI,Location_TI,$A324,FundingSource_TI,AT$1)+SUMIFS(Amount_CS,Location_CS,$A324,Fundingsource_CS,AT$1)+SUMIFS(Amount_ETL,Location_ETL,$A324,FundingSource_ETL,AT$1)+SUMIFS(Amount_Other,Location_Other,$A324,FundingSource_Other,AT$1)+SUMIFS('CSW Programs'!$J$4:$J$500,'CSW Programs'!$D$4:$D$500,'Location Totals'!$A324,'CSW Programs'!$I$4:$I$500,'Location Totals'!$AT$1)</f>
        <v>0</v>
      </c>
      <c r="AU324" s="33">
        <f ca="1">SUMIFS(Amount_TI,Location_TI,$A324,FundingSource_TI,AU$1)+SUMIFS(Amount_CS,Location_CS,$A324,Fundingsource_CS,AU$1)+SUMIFS(Amount_ETL,Location_ETL,$A324,FundingSource_ETL,AU$1)+SUMIFS(Amount_Other,Location_Other,$A324,FundingSource_Other,AU$1)+SUMIFS('CSW Programs'!$J$4:$J$500,'CSW Programs'!$D$4:$D$500,'Location Totals'!$A324,'CSW Programs'!$I$4:$I$500,'Location Totals'!$AU$1)</f>
        <v>0</v>
      </c>
      <c r="AV324" s="33">
        <f ca="1">SUMIFS(Amount_TI,Location_TI,$A324,FundingSource_TI,AV$1)+SUMIFS(Amount_CS,Location_CS,$A324,Fundingsource_CS,AV$1)+SUMIFS(Amount_ETL,Location_ETL,$A324,FundingSource_ETL,AV$1)+SUMIFS(Amount_Other,Location_Other,$A324,FundingSource_Other,AV$1)+SUMIFS('CSW Programs'!$J$4:$J$500,'CSW Programs'!$D$4:$D$500,'Location Totals'!$A324,'CSW Programs'!$I$4:$I$500,'Location Totals'!$AV$1)</f>
        <v>0</v>
      </c>
      <c r="BR324" s="32">
        <v>323</v>
      </c>
      <c r="BT324" s="32">
        <v>323</v>
      </c>
    </row>
    <row r="325" spans="1:72" hidden="1" x14ac:dyDescent="0.2">
      <c r="A325" s="17" t="e">
        <f ca="1">IF('Cover Page'!$C$17&lt;&gt;"YES",IF(HLOOKUP($BZ$1,'District Label'!A:GR,BR325,FALSE)="","",(HLOOKUP($BZ$1,'District Label'!A:GR,BR325,FALSE))),OFFSET('BOCES SELECT'!$CH$4:$CH$402,,,COUNTIF('BOCES SELECT'!E:E,"&gt;0")))</f>
        <v>#N/A</v>
      </c>
      <c r="B325" s="33">
        <f t="shared" ca="1" si="166"/>
        <v>0</v>
      </c>
      <c r="C325" s="33">
        <f t="shared" ca="1" si="162"/>
        <v>0</v>
      </c>
      <c r="D325" s="33">
        <f t="shared" ca="1" si="162"/>
        <v>0</v>
      </c>
      <c r="E325" s="33">
        <f t="shared" ca="1" si="162"/>
        <v>0</v>
      </c>
      <c r="F325" s="33">
        <f t="shared" ca="1" si="162"/>
        <v>0</v>
      </c>
      <c r="G325" s="33">
        <f t="shared" ca="1" si="162"/>
        <v>0</v>
      </c>
      <c r="H325" s="33">
        <f t="shared" ca="1" si="162"/>
        <v>0</v>
      </c>
      <c r="I325" s="33">
        <f t="shared" ca="1" si="162"/>
        <v>0</v>
      </c>
      <c r="J325" s="50">
        <f t="shared" ca="1" si="167"/>
        <v>0</v>
      </c>
      <c r="K325" s="33">
        <f t="shared" ca="1" si="157"/>
        <v>0</v>
      </c>
      <c r="L325" s="33">
        <f t="shared" ca="1" si="158"/>
        <v>0</v>
      </c>
      <c r="M325" s="33">
        <f t="shared" ca="1" si="159"/>
        <v>0</v>
      </c>
      <c r="N325" s="33">
        <f t="shared" ca="1" si="160"/>
        <v>0</v>
      </c>
      <c r="O325" s="33">
        <f t="shared" ca="1" si="161"/>
        <v>0</v>
      </c>
      <c r="P325" s="33">
        <f t="shared" ca="1" si="163"/>
        <v>0</v>
      </c>
      <c r="Q325" s="33">
        <f t="shared" ca="1" si="163"/>
        <v>0</v>
      </c>
      <c r="R325" s="33">
        <f t="shared" ca="1" si="163"/>
        <v>0</v>
      </c>
      <c r="S325" s="33">
        <f t="shared" ca="1" si="163"/>
        <v>0</v>
      </c>
      <c r="T325" s="33">
        <f t="shared" ca="1" si="165"/>
        <v>0</v>
      </c>
      <c r="U325" s="33">
        <f t="shared" ca="1" si="165"/>
        <v>0</v>
      </c>
      <c r="V325" s="33">
        <f t="shared" ca="1" si="165"/>
        <v>0</v>
      </c>
      <c r="W325" s="33">
        <f t="shared" ca="1" si="165"/>
        <v>0</v>
      </c>
      <c r="X325" s="33">
        <f t="shared" ca="1" si="165"/>
        <v>0</v>
      </c>
      <c r="Y325" s="33">
        <f t="shared" ca="1" si="165"/>
        <v>0</v>
      </c>
      <c r="Z325" s="33">
        <f t="shared" ca="1" si="165"/>
        <v>0</v>
      </c>
      <c r="AA325" s="33">
        <f t="shared" ca="1" si="165"/>
        <v>0</v>
      </c>
      <c r="AB325" s="33">
        <f t="shared" ca="1" si="165"/>
        <v>0</v>
      </c>
      <c r="AC325" s="33">
        <f t="shared" ca="1" si="165"/>
        <v>0</v>
      </c>
      <c r="AD325" s="33">
        <f t="shared" ca="1" si="165"/>
        <v>0</v>
      </c>
      <c r="AE325" s="33">
        <f t="shared" ca="1" si="164"/>
        <v>0</v>
      </c>
      <c r="AF325" s="33">
        <f t="shared" ca="1" si="164"/>
        <v>0</v>
      </c>
      <c r="AG325" s="33">
        <f t="shared" ca="1" si="164"/>
        <v>0</v>
      </c>
      <c r="AH325" s="33">
        <f t="shared" ca="1" si="164"/>
        <v>0</v>
      </c>
      <c r="AI325" s="33">
        <f t="shared" ca="1" si="164"/>
        <v>0</v>
      </c>
      <c r="AJ325" s="33">
        <f t="shared" ca="1" si="164"/>
        <v>0</v>
      </c>
      <c r="AK325" s="33">
        <f t="shared" ca="1" si="164"/>
        <v>0</v>
      </c>
      <c r="AL325" s="33">
        <f t="shared" ca="1" si="164"/>
        <v>0</v>
      </c>
      <c r="AM325" s="33">
        <f t="shared" ca="1" si="164"/>
        <v>0</v>
      </c>
      <c r="AN325" s="33">
        <f t="shared" ca="1" si="164"/>
        <v>0</v>
      </c>
      <c r="AO325" s="33">
        <f t="shared" ca="1" si="164"/>
        <v>0</v>
      </c>
      <c r="AP325" s="33">
        <f t="shared" ca="1" si="164"/>
        <v>0</v>
      </c>
      <c r="AQ325" s="33">
        <f ca="1">SUMIFS(Amount_TI,Location_TI,$A325,FundingSource_TI,AQ$1)+SUMIFS(Amount_CS,Location_CS,$A325,Fundingsource_CS,AQ$1)+SUMIFS(Amount_ETL,Location_ETL,$A325,FundingSource_ETL,AQ$1)+SUMIFS(Amount_Other,Location_Other,$A325,FundingSource_Other,AQ$1)+SUMIFS('CSW Programs'!$J$4:$J$500,'CSW Programs'!$D$4:$D$500,'Location Totals'!$A325,'CSW Programs'!$I$4:$I$500,'School Mailing Address'!$Q$5)</f>
        <v>0</v>
      </c>
      <c r="AR325" s="33">
        <f ca="1">SUMIFS(Amount_TI,Location_TI,$A325,FundingSource_TI,AR$1)+SUMIFS(Amount_CS,Location_CS,$A325,Fundingsource_CS,AR$1)+SUMIFS(Amount_ETL,Location_ETL,$A325,FundingSource_ETL,AR$1)+SUMIFS(Amount_Other,Location_Other,$A325,FundingSource_Other,AR$1)+SUMIFS('CSW Programs'!$J$4:$J$500,'CSW Programs'!$D$4:$D$500,'Location Totals'!$A325,'CSW Programs'!$I$4:$I$500,'School Mailing Address'!$Q$6)</f>
        <v>0</v>
      </c>
      <c r="AS325" s="33">
        <f ca="1">SUMIFS(Amount_TI,Location_TI,$A325,FundingSource_TI,AS$1)+SUMIFS(Amount_CS,Location_CS,$A325,Fundingsource_CS,AS$1)+SUMIFS(Amount_ETL,Location_ETL,$A325,FundingSource_ETL,AS$1)+SUMIFS(Amount_Other,Location_Other,$A325,FundingSource_Other,AS$1)+SUMIFS('CSW Programs'!$J$4:$J$500,'CSW Programs'!$D$4:$D$500,'Location Totals'!$A325,'CSW Programs'!$I$4:$I$500,'School Mailing Address'!$Q$7)</f>
        <v>0</v>
      </c>
      <c r="AT325" s="33">
        <f ca="1">SUMIFS(Amount_TI,Location_TI,$A325,FundingSource_TI,AT$1)+SUMIFS(Amount_CS,Location_CS,$A325,Fundingsource_CS,AT$1)+SUMIFS(Amount_ETL,Location_ETL,$A325,FundingSource_ETL,AT$1)+SUMIFS(Amount_Other,Location_Other,$A325,FundingSource_Other,AT$1)+SUMIFS('CSW Programs'!$J$4:$J$500,'CSW Programs'!$D$4:$D$500,'Location Totals'!$A325,'CSW Programs'!$I$4:$I$500,'Location Totals'!$AT$1)</f>
        <v>0</v>
      </c>
      <c r="AU325" s="33">
        <f ca="1">SUMIFS(Amount_TI,Location_TI,$A325,FundingSource_TI,AU$1)+SUMIFS(Amount_CS,Location_CS,$A325,Fundingsource_CS,AU$1)+SUMIFS(Amount_ETL,Location_ETL,$A325,FundingSource_ETL,AU$1)+SUMIFS(Amount_Other,Location_Other,$A325,FundingSource_Other,AU$1)+SUMIFS('CSW Programs'!$J$4:$J$500,'CSW Programs'!$D$4:$D$500,'Location Totals'!$A325,'CSW Programs'!$I$4:$I$500,'Location Totals'!$AU$1)</f>
        <v>0</v>
      </c>
      <c r="AV325" s="33">
        <f ca="1">SUMIFS(Amount_TI,Location_TI,$A325,FundingSource_TI,AV$1)+SUMIFS(Amount_CS,Location_CS,$A325,Fundingsource_CS,AV$1)+SUMIFS(Amount_ETL,Location_ETL,$A325,FundingSource_ETL,AV$1)+SUMIFS(Amount_Other,Location_Other,$A325,FundingSource_Other,AV$1)+SUMIFS('CSW Programs'!$J$4:$J$500,'CSW Programs'!$D$4:$D$500,'Location Totals'!$A325,'CSW Programs'!$I$4:$I$500,'Location Totals'!$AV$1)</f>
        <v>0</v>
      </c>
      <c r="BR325" s="32">
        <v>324</v>
      </c>
      <c r="BT325" s="32">
        <v>324</v>
      </c>
    </row>
    <row r="326" spans="1:72" hidden="1" x14ac:dyDescent="0.2">
      <c r="A326" s="17" t="e">
        <f ca="1">IF('Cover Page'!$C$17&lt;&gt;"YES",IF(HLOOKUP($BZ$1,'District Label'!A:GR,BR326,FALSE)="","",(HLOOKUP($BZ$1,'District Label'!A:GR,BR326,FALSE))),OFFSET('BOCES SELECT'!$CH$4:$CH$402,,,COUNTIF('BOCES SELECT'!E:E,"&gt;0")))</f>
        <v>#N/A</v>
      </c>
      <c r="B326" s="33">
        <f t="shared" ca="1" si="166"/>
        <v>0</v>
      </c>
      <c r="C326" s="33">
        <f t="shared" ca="1" si="162"/>
        <v>0</v>
      </c>
      <c r="D326" s="33">
        <f t="shared" ca="1" si="162"/>
        <v>0</v>
      </c>
      <c r="E326" s="33">
        <f t="shared" ca="1" si="162"/>
        <v>0</v>
      </c>
      <c r="F326" s="33">
        <f t="shared" ca="1" si="162"/>
        <v>0</v>
      </c>
      <c r="G326" s="33">
        <f t="shared" ca="1" si="162"/>
        <v>0</v>
      </c>
      <c r="H326" s="33">
        <f t="shared" ca="1" si="162"/>
        <v>0</v>
      </c>
      <c r="I326" s="33">
        <f t="shared" ca="1" si="162"/>
        <v>0</v>
      </c>
      <c r="J326" s="50">
        <f t="shared" ca="1" si="167"/>
        <v>0</v>
      </c>
      <c r="K326" s="33">
        <f t="shared" ca="1" si="157"/>
        <v>0</v>
      </c>
      <c r="L326" s="33">
        <f t="shared" ca="1" si="158"/>
        <v>0</v>
      </c>
      <c r="M326" s="33">
        <f t="shared" ca="1" si="159"/>
        <v>0</v>
      </c>
      <c r="N326" s="33">
        <f t="shared" ca="1" si="160"/>
        <v>0</v>
      </c>
      <c r="O326" s="33">
        <f t="shared" ca="1" si="161"/>
        <v>0</v>
      </c>
      <c r="P326" s="33">
        <f t="shared" ca="1" si="163"/>
        <v>0</v>
      </c>
      <c r="Q326" s="33">
        <f t="shared" ca="1" si="163"/>
        <v>0</v>
      </c>
      <c r="R326" s="33">
        <f t="shared" ca="1" si="163"/>
        <v>0</v>
      </c>
      <c r="S326" s="33">
        <f t="shared" ca="1" si="163"/>
        <v>0</v>
      </c>
      <c r="T326" s="33">
        <f t="shared" ca="1" si="165"/>
        <v>0</v>
      </c>
      <c r="U326" s="33">
        <f t="shared" ca="1" si="165"/>
        <v>0</v>
      </c>
      <c r="V326" s="33">
        <f t="shared" ca="1" si="165"/>
        <v>0</v>
      </c>
      <c r="W326" s="33">
        <f t="shared" ca="1" si="165"/>
        <v>0</v>
      </c>
      <c r="X326" s="33">
        <f t="shared" ca="1" si="165"/>
        <v>0</v>
      </c>
      <c r="Y326" s="33">
        <f t="shared" ca="1" si="165"/>
        <v>0</v>
      </c>
      <c r="Z326" s="33">
        <f t="shared" ca="1" si="165"/>
        <v>0</v>
      </c>
      <c r="AA326" s="33">
        <f t="shared" ca="1" si="165"/>
        <v>0</v>
      </c>
      <c r="AB326" s="33">
        <f t="shared" ca="1" si="165"/>
        <v>0</v>
      </c>
      <c r="AC326" s="33">
        <f t="shared" ca="1" si="165"/>
        <v>0</v>
      </c>
      <c r="AD326" s="33">
        <f t="shared" ca="1" si="165"/>
        <v>0</v>
      </c>
      <c r="AE326" s="33">
        <f t="shared" ca="1" si="164"/>
        <v>0</v>
      </c>
      <c r="AF326" s="33">
        <f t="shared" ca="1" si="164"/>
        <v>0</v>
      </c>
      <c r="AG326" s="33">
        <f t="shared" ca="1" si="164"/>
        <v>0</v>
      </c>
      <c r="AH326" s="33">
        <f t="shared" ca="1" si="164"/>
        <v>0</v>
      </c>
      <c r="AI326" s="33">
        <f t="shared" ca="1" si="164"/>
        <v>0</v>
      </c>
      <c r="AJ326" s="33">
        <f t="shared" ca="1" si="164"/>
        <v>0</v>
      </c>
      <c r="AK326" s="33">
        <f t="shared" ca="1" si="164"/>
        <v>0</v>
      </c>
      <c r="AL326" s="33">
        <f t="shared" ca="1" si="164"/>
        <v>0</v>
      </c>
      <c r="AM326" s="33">
        <f t="shared" ca="1" si="164"/>
        <v>0</v>
      </c>
      <c r="AN326" s="33">
        <f t="shared" ca="1" si="164"/>
        <v>0</v>
      </c>
      <c r="AO326" s="33">
        <f t="shared" ca="1" si="164"/>
        <v>0</v>
      </c>
      <c r="AP326" s="33">
        <f t="shared" ca="1" si="164"/>
        <v>0</v>
      </c>
      <c r="AQ326" s="33">
        <f ca="1">SUMIFS(Amount_TI,Location_TI,$A326,FundingSource_TI,AQ$1)+SUMIFS(Amount_CS,Location_CS,$A326,Fundingsource_CS,AQ$1)+SUMIFS(Amount_ETL,Location_ETL,$A326,FundingSource_ETL,AQ$1)+SUMIFS(Amount_Other,Location_Other,$A326,FundingSource_Other,AQ$1)+SUMIFS('CSW Programs'!$J$4:$J$500,'CSW Programs'!$D$4:$D$500,'Location Totals'!$A326,'CSW Programs'!$I$4:$I$500,'School Mailing Address'!$Q$5)</f>
        <v>0</v>
      </c>
      <c r="AR326" s="33">
        <f ca="1">SUMIFS(Amount_TI,Location_TI,$A326,FundingSource_TI,AR$1)+SUMIFS(Amount_CS,Location_CS,$A326,Fundingsource_CS,AR$1)+SUMIFS(Amount_ETL,Location_ETL,$A326,FundingSource_ETL,AR$1)+SUMIFS(Amount_Other,Location_Other,$A326,FundingSource_Other,AR$1)+SUMIFS('CSW Programs'!$J$4:$J$500,'CSW Programs'!$D$4:$D$500,'Location Totals'!$A326,'CSW Programs'!$I$4:$I$500,'School Mailing Address'!$Q$6)</f>
        <v>0</v>
      </c>
      <c r="AS326" s="33">
        <f ca="1">SUMIFS(Amount_TI,Location_TI,$A326,FundingSource_TI,AS$1)+SUMIFS(Amount_CS,Location_CS,$A326,Fundingsource_CS,AS$1)+SUMIFS(Amount_ETL,Location_ETL,$A326,FundingSource_ETL,AS$1)+SUMIFS(Amount_Other,Location_Other,$A326,FundingSource_Other,AS$1)+SUMIFS('CSW Programs'!$J$4:$J$500,'CSW Programs'!$D$4:$D$500,'Location Totals'!$A326,'CSW Programs'!$I$4:$I$500,'School Mailing Address'!$Q$7)</f>
        <v>0</v>
      </c>
      <c r="AT326" s="33">
        <f ca="1">SUMIFS(Amount_TI,Location_TI,$A326,FundingSource_TI,AT$1)+SUMIFS(Amount_CS,Location_CS,$A326,Fundingsource_CS,AT$1)+SUMIFS(Amount_ETL,Location_ETL,$A326,FundingSource_ETL,AT$1)+SUMIFS(Amount_Other,Location_Other,$A326,FundingSource_Other,AT$1)+SUMIFS('CSW Programs'!$J$4:$J$500,'CSW Programs'!$D$4:$D$500,'Location Totals'!$A326,'CSW Programs'!$I$4:$I$500,'Location Totals'!$AT$1)</f>
        <v>0</v>
      </c>
      <c r="AU326" s="33">
        <f ca="1">SUMIFS(Amount_TI,Location_TI,$A326,FundingSource_TI,AU$1)+SUMIFS(Amount_CS,Location_CS,$A326,Fundingsource_CS,AU$1)+SUMIFS(Amount_ETL,Location_ETL,$A326,FundingSource_ETL,AU$1)+SUMIFS(Amount_Other,Location_Other,$A326,FundingSource_Other,AU$1)+SUMIFS('CSW Programs'!$J$4:$J$500,'CSW Programs'!$D$4:$D$500,'Location Totals'!$A326,'CSW Programs'!$I$4:$I$500,'Location Totals'!$AU$1)</f>
        <v>0</v>
      </c>
      <c r="AV326" s="33">
        <f ca="1">SUMIFS(Amount_TI,Location_TI,$A326,FundingSource_TI,AV$1)+SUMIFS(Amount_CS,Location_CS,$A326,Fundingsource_CS,AV$1)+SUMIFS(Amount_ETL,Location_ETL,$A326,FundingSource_ETL,AV$1)+SUMIFS(Amount_Other,Location_Other,$A326,FundingSource_Other,AV$1)+SUMIFS('CSW Programs'!$J$4:$J$500,'CSW Programs'!$D$4:$D$500,'Location Totals'!$A326,'CSW Programs'!$I$4:$I$500,'Location Totals'!$AV$1)</f>
        <v>0</v>
      </c>
      <c r="BR326" s="32">
        <v>325</v>
      </c>
      <c r="BT326" s="32">
        <v>325</v>
      </c>
    </row>
    <row r="327" spans="1:72" hidden="1" x14ac:dyDescent="0.2">
      <c r="A327" s="17" t="e">
        <f ca="1">IF('Cover Page'!$C$17&lt;&gt;"YES",IF(HLOOKUP($BZ$1,'District Label'!A:GR,BR327,FALSE)="","",(HLOOKUP($BZ$1,'District Label'!A:GR,BR327,FALSE))),OFFSET('BOCES SELECT'!$CH$4:$CH$402,,,COUNTIF('BOCES SELECT'!E:E,"&gt;0")))</f>
        <v>#N/A</v>
      </c>
      <c r="B327" s="33">
        <f t="shared" ca="1" si="166"/>
        <v>0</v>
      </c>
      <c r="C327" s="33">
        <f t="shared" ca="1" si="162"/>
        <v>0</v>
      </c>
      <c r="D327" s="33">
        <f t="shared" ca="1" si="162"/>
        <v>0</v>
      </c>
      <c r="E327" s="33">
        <f t="shared" ca="1" si="162"/>
        <v>0</v>
      </c>
      <c r="F327" s="33">
        <f t="shared" ca="1" si="162"/>
        <v>0</v>
      </c>
      <c r="G327" s="33">
        <f t="shared" ca="1" si="162"/>
        <v>0</v>
      </c>
      <c r="H327" s="33">
        <f t="shared" ca="1" si="162"/>
        <v>0</v>
      </c>
      <c r="I327" s="33">
        <f t="shared" ca="1" si="162"/>
        <v>0</v>
      </c>
      <c r="J327" s="50">
        <f t="shared" ca="1" si="167"/>
        <v>0</v>
      </c>
      <c r="K327" s="33">
        <f t="shared" ca="1" si="157"/>
        <v>0</v>
      </c>
      <c r="L327" s="33">
        <f t="shared" ca="1" si="158"/>
        <v>0</v>
      </c>
      <c r="M327" s="33">
        <f t="shared" ca="1" si="159"/>
        <v>0</v>
      </c>
      <c r="N327" s="33">
        <f t="shared" ca="1" si="160"/>
        <v>0</v>
      </c>
      <c r="O327" s="33">
        <f t="shared" ca="1" si="161"/>
        <v>0</v>
      </c>
      <c r="P327" s="33">
        <f t="shared" ca="1" si="163"/>
        <v>0</v>
      </c>
      <c r="Q327" s="33">
        <f t="shared" ca="1" si="163"/>
        <v>0</v>
      </c>
      <c r="R327" s="33">
        <f t="shared" ca="1" si="163"/>
        <v>0</v>
      </c>
      <c r="S327" s="33">
        <f t="shared" ca="1" si="163"/>
        <v>0</v>
      </c>
      <c r="T327" s="33">
        <f t="shared" ca="1" si="165"/>
        <v>0</v>
      </c>
      <c r="U327" s="33">
        <f t="shared" ca="1" si="165"/>
        <v>0</v>
      </c>
      <c r="V327" s="33">
        <f t="shared" ca="1" si="165"/>
        <v>0</v>
      </c>
      <c r="W327" s="33">
        <f t="shared" ca="1" si="165"/>
        <v>0</v>
      </c>
      <c r="X327" s="33">
        <f t="shared" ca="1" si="165"/>
        <v>0</v>
      </c>
      <c r="Y327" s="33">
        <f t="shared" ca="1" si="165"/>
        <v>0</v>
      </c>
      <c r="Z327" s="33">
        <f t="shared" ca="1" si="165"/>
        <v>0</v>
      </c>
      <c r="AA327" s="33">
        <f t="shared" ca="1" si="165"/>
        <v>0</v>
      </c>
      <c r="AB327" s="33">
        <f t="shared" ca="1" si="165"/>
        <v>0</v>
      </c>
      <c r="AC327" s="33">
        <f t="shared" ca="1" si="165"/>
        <v>0</v>
      </c>
      <c r="AD327" s="33">
        <f t="shared" ca="1" si="165"/>
        <v>0</v>
      </c>
      <c r="AE327" s="33">
        <f t="shared" ca="1" si="164"/>
        <v>0</v>
      </c>
      <c r="AF327" s="33">
        <f t="shared" ca="1" si="164"/>
        <v>0</v>
      </c>
      <c r="AG327" s="33">
        <f t="shared" ca="1" si="164"/>
        <v>0</v>
      </c>
      <c r="AH327" s="33">
        <f t="shared" ca="1" si="164"/>
        <v>0</v>
      </c>
      <c r="AI327" s="33">
        <f t="shared" ca="1" si="164"/>
        <v>0</v>
      </c>
      <c r="AJ327" s="33">
        <f t="shared" ca="1" si="164"/>
        <v>0</v>
      </c>
      <c r="AK327" s="33">
        <f t="shared" ca="1" si="164"/>
        <v>0</v>
      </c>
      <c r="AL327" s="33">
        <f t="shared" ca="1" si="164"/>
        <v>0</v>
      </c>
      <c r="AM327" s="33">
        <f t="shared" ca="1" si="164"/>
        <v>0</v>
      </c>
      <c r="AN327" s="33">
        <f t="shared" ca="1" si="164"/>
        <v>0</v>
      </c>
      <c r="AO327" s="33">
        <f t="shared" ca="1" si="164"/>
        <v>0</v>
      </c>
      <c r="AP327" s="33">
        <f t="shared" ca="1" si="164"/>
        <v>0</v>
      </c>
      <c r="AQ327" s="33">
        <f ca="1">SUMIFS(Amount_TI,Location_TI,$A327,FundingSource_TI,AQ$1)+SUMIFS(Amount_CS,Location_CS,$A327,Fundingsource_CS,AQ$1)+SUMIFS(Amount_ETL,Location_ETL,$A327,FundingSource_ETL,AQ$1)+SUMIFS(Amount_Other,Location_Other,$A327,FundingSource_Other,AQ$1)+SUMIFS('CSW Programs'!$J$4:$J$500,'CSW Programs'!$D$4:$D$500,'Location Totals'!$A327,'CSW Programs'!$I$4:$I$500,'School Mailing Address'!$Q$5)</f>
        <v>0</v>
      </c>
      <c r="AR327" s="33">
        <f ca="1">SUMIFS(Amount_TI,Location_TI,$A327,FundingSource_TI,AR$1)+SUMIFS(Amount_CS,Location_CS,$A327,Fundingsource_CS,AR$1)+SUMIFS(Amount_ETL,Location_ETL,$A327,FundingSource_ETL,AR$1)+SUMIFS(Amount_Other,Location_Other,$A327,FundingSource_Other,AR$1)+SUMIFS('CSW Programs'!$J$4:$J$500,'CSW Programs'!$D$4:$D$500,'Location Totals'!$A327,'CSW Programs'!$I$4:$I$500,'School Mailing Address'!$Q$6)</f>
        <v>0</v>
      </c>
      <c r="AS327" s="33">
        <f ca="1">SUMIFS(Amount_TI,Location_TI,$A327,FundingSource_TI,AS$1)+SUMIFS(Amount_CS,Location_CS,$A327,Fundingsource_CS,AS$1)+SUMIFS(Amount_ETL,Location_ETL,$A327,FundingSource_ETL,AS$1)+SUMIFS(Amount_Other,Location_Other,$A327,FundingSource_Other,AS$1)+SUMIFS('CSW Programs'!$J$4:$J$500,'CSW Programs'!$D$4:$D$500,'Location Totals'!$A327,'CSW Programs'!$I$4:$I$500,'School Mailing Address'!$Q$7)</f>
        <v>0</v>
      </c>
      <c r="AT327" s="33">
        <f ca="1">SUMIFS(Amount_TI,Location_TI,$A327,FundingSource_TI,AT$1)+SUMIFS(Amount_CS,Location_CS,$A327,Fundingsource_CS,AT$1)+SUMIFS(Amount_ETL,Location_ETL,$A327,FundingSource_ETL,AT$1)+SUMIFS(Amount_Other,Location_Other,$A327,FundingSource_Other,AT$1)+SUMIFS('CSW Programs'!$J$4:$J$500,'CSW Programs'!$D$4:$D$500,'Location Totals'!$A327,'CSW Programs'!$I$4:$I$500,'Location Totals'!$AT$1)</f>
        <v>0</v>
      </c>
      <c r="AU327" s="33">
        <f ca="1">SUMIFS(Amount_TI,Location_TI,$A327,FundingSource_TI,AU$1)+SUMIFS(Amount_CS,Location_CS,$A327,Fundingsource_CS,AU$1)+SUMIFS(Amount_ETL,Location_ETL,$A327,FundingSource_ETL,AU$1)+SUMIFS(Amount_Other,Location_Other,$A327,FundingSource_Other,AU$1)+SUMIFS('CSW Programs'!$J$4:$J$500,'CSW Programs'!$D$4:$D$500,'Location Totals'!$A327,'CSW Programs'!$I$4:$I$500,'Location Totals'!$AU$1)</f>
        <v>0</v>
      </c>
      <c r="AV327" s="33">
        <f ca="1">SUMIFS(Amount_TI,Location_TI,$A327,FundingSource_TI,AV$1)+SUMIFS(Amount_CS,Location_CS,$A327,Fundingsource_CS,AV$1)+SUMIFS(Amount_ETL,Location_ETL,$A327,FundingSource_ETL,AV$1)+SUMIFS(Amount_Other,Location_Other,$A327,FundingSource_Other,AV$1)+SUMIFS('CSW Programs'!$J$4:$J$500,'CSW Programs'!$D$4:$D$500,'Location Totals'!$A327,'CSW Programs'!$I$4:$I$500,'Location Totals'!$AV$1)</f>
        <v>0</v>
      </c>
      <c r="BR327" s="32">
        <v>326</v>
      </c>
      <c r="BT327" s="32">
        <v>326</v>
      </c>
    </row>
    <row r="328" spans="1:72" hidden="1" x14ac:dyDescent="0.2">
      <c r="A328" s="17" t="e">
        <f ca="1">IF('Cover Page'!$C$17&lt;&gt;"YES",IF(HLOOKUP($BZ$1,'District Label'!A:GR,BR328,FALSE)="","",(HLOOKUP($BZ$1,'District Label'!A:GR,BR328,FALSE))),OFFSET('BOCES SELECT'!$CH$4:$CH$402,,,COUNTIF('BOCES SELECT'!E:E,"&gt;0")))</f>
        <v>#N/A</v>
      </c>
      <c r="B328" s="33">
        <f t="shared" ca="1" si="166"/>
        <v>0</v>
      </c>
      <c r="C328" s="33">
        <f t="shared" ca="1" si="162"/>
        <v>0</v>
      </c>
      <c r="D328" s="33">
        <f t="shared" ca="1" si="162"/>
        <v>0</v>
      </c>
      <c r="E328" s="33">
        <f t="shared" ca="1" si="162"/>
        <v>0</v>
      </c>
      <c r="F328" s="33">
        <f t="shared" ca="1" si="162"/>
        <v>0</v>
      </c>
      <c r="G328" s="33">
        <f t="shared" ca="1" si="162"/>
        <v>0</v>
      </c>
      <c r="H328" s="33">
        <f t="shared" ca="1" si="162"/>
        <v>0</v>
      </c>
      <c r="I328" s="33">
        <f t="shared" ca="1" si="162"/>
        <v>0</v>
      </c>
      <c r="J328" s="50">
        <f t="shared" ca="1" si="167"/>
        <v>0</v>
      </c>
      <c r="K328" s="33">
        <f t="shared" ca="1" si="157"/>
        <v>0</v>
      </c>
      <c r="L328" s="33">
        <f t="shared" ca="1" si="158"/>
        <v>0</v>
      </c>
      <c r="M328" s="33">
        <f t="shared" ca="1" si="159"/>
        <v>0</v>
      </c>
      <c r="N328" s="33">
        <f t="shared" ca="1" si="160"/>
        <v>0</v>
      </c>
      <c r="O328" s="33">
        <f t="shared" ca="1" si="161"/>
        <v>0</v>
      </c>
      <c r="P328" s="33">
        <f t="shared" ca="1" si="163"/>
        <v>0</v>
      </c>
      <c r="Q328" s="33">
        <f t="shared" ca="1" si="163"/>
        <v>0</v>
      </c>
      <c r="R328" s="33">
        <f t="shared" ca="1" si="163"/>
        <v>0</v>
      </c>
      <c r="S328" s="33">
        <f t="shared" ca="1" si="163"/>
        <v>0</v>
      </c>
      <c r="T328" s="33">
        <f t="shared" ca="1" si="165"/>
        <v>0</v>
      </c>
      <c r="U328" s="33">
        <f t="shared" ca="1" si="165"/>
        <v>0</v>
      </c>
      <c r="V328" s="33">
        <f t="shared" ca="1" si="165"/>
        <v>0</v>
      </c>
      <c r="W328" s="33">
        <f t="shared" ca="1" si="165"/>
        <v>0</v>
      </c>
      <c r="X328" s="33">
        <f t="shared" ca="1" si="165"/>
        <v>0</v>
      </c>
      <c r="Y328" s="33">
        <f t="shared" ca="1" si="165"/>
        <v>0</v>
      </c>
      <c r="Z328" s="33">
        <f t="shared" ca="1" si="165"/>
        <v>0</v>
      </c>
      <c r="AA328" s="33">
        <f t="shared" ca="1" si="165"/>
        <v>0</v>
      </c>
      <c r="AB328" s="33">
        <f t="shared" ca="1" si="165"/>
        <v>0</v>
      </c>
      <c r="AC328" s="33">
        <f t="shared" ca="1" si="165"/>
        <v>0</v>
      </c>
      <c r="AD328" s="33">
        <f t="shared" ca="1" si="165"/>
        <v>0</v>
      </c>
      <c r="AE328" s="33">
        <f t="shared" ca="1" si="164"/>
        <v>0</v>
      </c>
      <c r="AF328" s="33">
        <f t="shared" ca="1" si="164"/>
        <v>0</v>
      </c>
      <c r="AG328" s="33">
        <f t="shared" ca="1" si="164"/>
        <v>0</v>
      </c>
      <c r="AH328" s="33">
        <f t="shared" ca="1" si="164"/>
        <v>0</v>
      </c>
      <c r="AI328" s="33">
        <f t="shared" ca="1" si="164"/>
        <v>0</v>
      </c>
      <c r="AJ328" s="33">
        <f t="shared" ca="1" si="164"/>
        <v>0</v>
      </c>
      <c r="AK328" s="33">
        <f t="shared" ca="1" si="164"/>
        <v>0</v>
      </c>
      <c r="AL328" s="33">
        <f t="shared" ca="1" si="164"/>
        <v>0</v>
      </c>
      <c r="AM328" s="33">
        <f t="shared" ca="1" si="164"/>
        <v>0</v>
      </c>
      <c r="AN328" s="33">
        <f t="shared" ca="1" si="164"/>
        <v>0</v>
      </c>
      <c r="AO328" s="33">
        <f t="shared" ca="1" si="164"/>
        <v>0</v>
      </c>
      <c r="AP328" s="33">
        <f t="shared" ca="1" si="164"/>
        <v>0</v>
      </c>
      <c r="AQ328" s="33">
        <f ca="1">SUMIFS(Amount_TI,Location_TI,$A328,FundingSource_TI,AQ$1)+SUMIFS(Amount_CS,Location_CS,$A328,Fundingsource_CS,AQ$1)+SUMIFS(Amount_ETL,Location_ETL,$A328,FundingSource_ETL,AQ$1)+SUMIFS(Amount_Other,Location_Other,$A328,FundingSource_Other,AQ$1)+SUMIFS('CSW Programs'!$J$4:$J$500,'CSW Programs'!$D$4:$D$500,'Location Totals'!$A328,'CSW Programs'!$I$4:$I$500,'School Mailing Address'!$Q$5)</f>
        <v>0</v>
      </c>
      <c r="AR328" s="33">
        <f ca="1">SUMIFS(Amount_TI,Location_TI,$A328,FundingSource_TI,AR$1)+SUMIFS(Amount_CS,Location_CS,$A328,Fundingsource_CS,AR$1)+SUMIFS(Amount_ETL,Location_ETL,$A328,FundingSource_ETL,AR$1)+SUMIFS(Amount_Other,Location_Other,$A328,FundingSource_Other,AR$1)+SUMIFS('CSW Programs'!$J$4:$J$500,'CSW Programs'!$D$4:$D$500,'Location Totals'!$A328,'CSW Programs'!$I$4:$I$500,'School Mailing Address'!$Q$6)</f>
        <v>0</v>
      </c>
      <c r="AS328" s="33">
        <f ca="1">SUMIFS(Amount_TI,Location_TI,$A328,FundingSource_TI,AS$1)+SUMIFS(Amount_CS,Location_CS,$A328,Fundingsource_CS,AS$1)+SUMIFS(Amount_ETL,Location_ETL,$A328,FundingSource_ETL,AS$1)+SUMIFS(Amount_Other,Location_Other,$A328,FundingSource_Other,AS$1)+SUMIFS('CSW Programs'!$J$4:$J$500,'CSW Programs'!$D$4:$D$500,'Location Totals'!$A328,'CSW Programs'!$I$4:$I$500,'School Mailing Address'!$Q$7)</f>
        <v>0</v>
      </c>
      <c r="AT328" s="33">
        <f ca="1">SUMIFS(Amount_TI,Location_TI,$A328,FundingSource_TI,AT$1)+SUMIFS(Amount_CS,Location_CS,$A328,Fundingsource_CS,AT$1)+SUMIFS(Amount_ETL,Location_ETL,$A328,FundingSource_ETL,AT$1)+SUMIFS(Amount_Other,Location_Other,$A328,FundingSource_Other,AT$1)+SUMIFS('CSW Programs'!$J$4:$J$500,'CSW Programs'!$D$4:$D$500,'Location Totals'!$A328,'CSW Programs'!$I$4:$I$500,'Location Totals'!$AT$1)</f>
        <v>0</v>
      </c>
      <c r="AU328" s="33">
        <f ca="1">SUMIFS(Amount_TI,Location_TI,$A328,FundingSource_TI,AU$1)+SUMIFS(Amount_CS,Location_CS,$A328,Fundingsource_CS,AU$1)+SUMIFS(Amount_ETL,Location_ETL,$A328,FundingSource_ETL,AU$1)+SUMIFS(Amount_Other,Location_Other,$A328,FundingSource_Other,AU$1)+SUMIFS('CSW Programs'!$J$4:$J$500,'CSW Programs'!$D$4:$D$500,'Location Totals'!$A328,'CSW Programs'!$I$4:$I$500,'Location Totals'!$AU$1)</f>
        <v>0</v>
      </c>
      <c r="AV328" s="33">
        <f ca="1">SUMIFS(Amount_TI,Location_TI,$A328,FundingSource_TI,AV$1)+SUMIFS(Amount_CS,Location_CS,$A328,Fundingsource_CS,AV$1)+SUMIFS(Amount_ETL,Location_ETL,$A328,FundingSource_ETL,AV$1)+SUMIFS(Amount_Other,Location_Other,$A328,FundingSource_Other,AV$1)+SUMIFS('CSW Programs'!$J$4:$J$500,'CSW Programs'!$D$4:$D$500,'Location Totals'!$A328,'CSW Programs'!$I$4:$I$500,'Location Totals'!$AV$1)</f>
        <v>0</v>
      </c>
      <c r="BR328" s="32">
        <v>327</v>
      </c>
      <c r="BT328" s="32">
        <v>327</v>
      </c>
    </row>
    <row r="329" spans="1:72" hidden="1" x14ac:dyDescent="0.2">
      <c r="A329" s="17" t="e">
        <f ca="1">IF('Cover Page'!$C$17&lt;&gt;"YES",IF(HLOOKUP($BZ$1,'District Label'!A:GR,BR329,FALSE)="","",(HLOOKUP($BZ$1,'District Label'!A:GR,BR329,FALSE))),OFFSET('BOCES SELECT'!$CH$4:$CH$402,,,COUNTIF('BOCES SELECT'!E:E,"&gt;0")))</f>
        <v>#N/A</v>
      </c>
      <c r="B329" s="33">
        <f t="shared" ca="1" si="166"/>
        <v>0</v>
      </c>
      <c r="C329" s="33">
        <f t="shared" ca="1" si="162"/>
        <v>0</v>
      </c>
      <c r="D329" s="33">
        <f t="shared" ca="1" si="162"/>
        <v>0</v>
      </c>
      <c r="E329" s="33">
        <f t="shared" ca="1" si="162"/>
        <v>0</v>
      </c>
      <c r="F329" s="33">
        <f t="shared" ca="1" si="162"/>
        <v>0</v>
      </c>
      <c r="G329" s="33">
        <f t="shared" ca="1" si="162"/>
        <v>0</v>
      </c>
      <c r="H329" s="33">
        <f t="shared" ca="1" si="162"/>
        <v>0</v>
      </c>
      <c r="I329" s="33">
        <f t="shared" ca="1" si="162"/>
        <v>0</v>
      </c>
      <c r="J329" s="50">
        <f t="shared" ca="1" si="167"/>
        <v>0</v>
      </c>
      <c r="K329" s="33">
        <f t="shared" ca="1" si="157"/>
        <v>0</v>
      </c>
      <c r="L329" s="33">
        <f t="shared" ca="1" si="158"/>
        <v>0</v>
      </c>
      <c r="M329" s="33">
        <f t="shared" ca="1" si="159"/>
        <v>0</v>
      </c>
      <c r="N329" s="33">
        <f t="shared" ca="1" si="160"/>
        <v>0</v>
      </c>
      <c r="O329" s="33">
        <f t="shared" ca="1" si="161"/>
        <v>0</v>
      </c>
      <c r="P329" s="33">
        <f t="shared" ca="1" si="163"/>
        <v>0</v>
      </c>
      <c r="Q329" s="33">
        <f t="shared" ca="1" si="163"/>
        <v>0</v>
      </c>
      <c r="R329" s="33">
        <f t="shared" ca="1" si="163"/>
        <v>0</v>
      </c>
      <c r="S329" s="33">
        <f t="shared" ca="1" si="163"/>
        <v>0</v>
      </c>
      <c r="T329" s="33">
        <f t="shared" ca="1" si="165"/>
        <v>0</v>
      </c>
      <c r="U329" s="33">
        <f t="shared" ca="1" si="165"/>
        <v>0</v>
      </c>
      <c r="V329" s="33">
        <f t="shared" ca="1" si="165"/>
        <v>0</v>
      </c>
      <c r="W329" s="33">
        <f t="shared" ca="1" si="165"/>
        <v>0</v>
      </c>
      <c r="X329" s="33">
        <f t="shared" ca="1" si="165"/>
        <v>0</v>
      </c>
      <c r="Y329" s="33">
        <f t="shared" ca="1" si="165"/>
        <v>0</v>
      </c>
      <c r="Z329" s="33">
        <f t="shared" ca="1" si="165"/>
        <v>0</v>
      </c>
      <c r="AA329" s="33">
        <f t="shared" ca="1" si="165"/>
        <v>0</v>
      </c>
      <c r="AB329" s="33">
        <f t="shared" ca="1" si="165"/>
        <v>0</v>
      </c>
      <c r="AC329" s="33">
        <f t="shared" ca="1" si="165"/>
        <v>0</v>
      </c>
      <c r="AD329" s="33">
        <f t="shared" ca="1" si="165"/>
        <v>0</v>
      </c>
      <c r="AE329" s="33">
        <f t="shared" ca="1" si="164"/>
        <v>0</v>
      </c>
      <c r="AF329" s="33">
        <f t="shared" ca="1" si="164"/>
        <v>0</v>
      </c>
      <c r="AG329" s="33">
        <f t="shared" ca="1" si="164"/>
        <v>0</v>
      </c>
      <c r="AH329" s="33">
        <f t="shared" ca="1" si="164"/>
        <v>0</v>
      </c>
      <c r="AI329" s="33">
        <f t="shared" ca="1" si="164"/>
        <v>0</v>
      </c>
      <c r="AJ329" s="33">
        <f t="shared" ca="1" si="164"/>
        <v>0</v>
      </c>
      <c r="AK329" s="33">
        <f t="shared" ca="1" si="164"/>
        <v>0</v>
      </c>
      <c r="AL329" s="33">
        <f t="shared" ca="1" si="164"/>
        <v>0</v>
      </c>
      <c r="AM329" s="33">
        <f t="shared" ca="1" si="164"/>
        <v>0</v>
      </c>
      <c r="AN329" s="33">
        <f t="shared" ca="1" si="164"/>
        <v>0</v>
      </c>
      <c r="AO329" s="33">
        <f t="shared" ca="1" si="164"/>
        <v>0</v>
      </c>
      <c r="AP329" s="33">
        <f t="shared" ca="1" si="164"/>
        <v>0</v>
      </c>
      <c r="AQ329" s="33">
        <f ca="1">SUMIFS(Amount_TI,Location_TI,$A329,FundingSource_TI,AQ$1)+SUMIFS(Amount_CS,Location_CS,$A329,Fundingsource_CS,AQ$1)+SUMIFS(Amount_ETL,Location_ETL,$A329,FundingSource_ETL,AQ$1)+SUMIFS(Amount_Other,Location_Other,$A329,FundingSource_Other,AQ$1)+SUMIFS('CSW Programs'!$J$4:$J$500,'CSW Programs'!$D$4:$D$500,'Location Totals'!$A329,'CSW Programs'!$I$4:$I$500,'School Mailing Address'!$Q$5)</f>
        <v>0</v>
      </c>
      <c r="AR329" s="33">
        <f ca="1">SUMIFS(Amount_TI,Location_TI,$A329,FundingSource_TI,AR$1)+SUMIFS(Amount_CS,Location_CS,$A329,Fundingsource_CS,AR$1)+SUMIFS(Amount_ETL,Location_ETL,$A329,FundingSource_ETL,AR$1)+SUMIFS(Amount_Other,Location_Other,$A329,FundingSource_Other,AR$1)+SUMIFS('CSW Programs'!$J$4:$J$500,'CSW Programs'!$D$4:$D$500,'Location Totals'!$A329,'CSW Programs'!$I$4:$I$500,'School Mailing Address'!$Q$6)</f>
        <v>0</v>
      </c>
      <c r="AS329" s="33">
        <f ca="1">SUMIFS(Amount_TI,Location_TI,$A329,FundingSource_TI,AS$1)+SUMIFS(Amount_CS,Location_CS,$A329,Fundingsource_CS,AS$1)+SUMIFS(Amount_ETL,Location_ETL,$A329,FundingSource_ETL,AS$1)+SUMIFS(Amount_Other,Location_Other,$A329,FundingSource_Other,AS$1)+SUMIFS('CSW Programs'!$J$4:$J$500,'CSW Programs'!$D$4:$D$500,'Location Totals'!$A329,'CSW Programs'!$I$4:$I$500,'School Mailing Address'!$Q$7)</f>
        <v>0</v>
      </c>
      <c r="AT329" s="33">
        <f ca="1">SUMIFS(Amount_TI,Location_TI,$A329,FundingSource_TI,AT$1)+SUMIFS(Amount_CS,Location_CS,$A329,Fundingsource_CS,AT$1)+SUMIFS(Amount_ETL,Location_ETL,$A329,FundingSource_ETL,AT$1)+SUMIFS(Amount_Other,Location_Other,$A329,FundingSource_Other,AT$1)+SUMIFS('CSW Programs'!$J$4:$J$500,'CSW Programs'!$D$4:$D$500,'Location Totals'!$A329,'CSW Programs'!$I$4:$I$500,'Location Totals'!$AT$1)</f>
        <v>0</v>
      </c>
      <c r="AU329" s="33">
        <f ca="1">SUMIFS(Amount_TI,Location_TI,$A329,FundingSource_TI,AU$1)+SUMIFS(Amount_CS,Location_CS,$A329,Fundingsource_CS,AU$1)+SUMIFS(Amount_ETL,Location_ETL,$A329,FundingSource_ETL,AU$1)+SUMIFS(Amount_Other,Location_Other,$A329,FundingSource_Other,AU$1)+SUMIFS('CSW Programs'!$J$4:$J$500,'CSW Programs'!$D$4:$D$500,'Location Totals'!$A329,'CSW Programs'!$I$4:$I$500,'Location Totals'!$AU$1)</f>
        <v>0</v>
      </c>
      <c r="AV329" s="33">
        <f ca="1">SUMIFS(Amount_TI,Location_TI,$A329,FundingSource_TI,AV$1)+SUMIFS(Amount_CS,Location_CS,$A329,Fundingsource_CS,AV$1)+SUMIFS(Amount_ETL,Location_ETL,$A329,FundingSource_ETL,AV$1)+SUMIFS(Amount_Other,Location_Other,$A329,FundingSource_Other,AV$1)+SUMIFS('CSW Programs'!$J$4:$J$500,'CSW Programs'!$D$4:$D$500,'Location Totals'!$A329,'CSW Programs'!$I$4:$I$500,'Location Totals'!$AV$1)</f>
        <v>0</v>
      </c>
      <c r="BR329" s="32">
        <v>328</v>
      </c>
      <c r="BT329" s="32">
        <v>328</v>
      </c>
    </row>
    <row r="330" spans="1:72" hidden="1" x14ac:dyDescent="0.2">
      <c r="A330" s="17" t="e">
        <f ca="1">IF('Cover Page'!$C$17&lt;&gt;"YES",IF(HLOOKUP($BZ$1,'District Label'!A:GR,BR330,FALSE)="","",(HLOOKUP($BZ$1,'District Label'!A:GR,BR330,FALSE))),OFFSET('BOCES SELECT'!$CH$4:$CH$402,,,COUNTIF('BOCES SELECT'!E:E,"&gt;0")))</f>
        <v>#N/A</v>
      </c>
      <c r="B330" s="33">
        <f t="shared" ca="1" si="166"/>
        <v>0</v>
      </c>
      <c r="C330" s="33">
        <f t="shared" ca="1" si="162"/>
        <v>0</v>
      </c>
      <c r="D330" s="33">
        <f t="shared" ca="1" si="162"/>
        <v>0</v>
      </c>
      <c r="E330" s="33">
        <f t="shared" ca="1" si="162"/>
        <v>0</v>
      </c>
      <c r="F330" s="33">
        <f t="shared" ca="1" si="162"/>
        <v>0</v>
      </c>
      <c r="G330" s="33">
        <f t="shared" ca="1" si="162"/>
        <v>0</v>
      </c>
      <c r="H330" s="33">
        <f t="shared" ca="1" si="162"/>
        <v>0</v>
      </c>
      <c r="I330" s="33">
        <f t="shared" ca="1" si="162"/>
        <v>0</v>
      </c>
      <c r="J330" s="50">
        <f t="shared" ca="1" si="167"/>
        <v>0</v>
      </c>
      <c r="K330" s="33">
        <f t="shared" ca="1" si="157"/>
        <v>0</v>
      </c>
      <c r="L330" s="33">
        <f t="shared" ca="1" si="158"/>
        <v>0</v>
      </c>
      <c r="M330" s="33">
        <f t="shared" ca="1" si="159"/>
        <v>0</v>
      </c>
      <c r="N330" s="33">
        <f t="shared" ca="1" si="160"/>
        <v>0</v>
      </c>
      <c r="O330" s="33">
        <f t="shared" ca="1" si="161"/>
        <v>0</v>
      </c>
      <c r="P330" s="33">
        <f t="shared" ca="1" si="163"/>
        <v>0</v>
      </c>
      <c r="Q330" s="33">
        <f t="shared" ca="1" si="163"/>
        <v>0</v>
      </c>
      <c r="R330" s="33">
        <f t="shared" ca="1" si="163"/>
        <v>0</v>
      </c>
      <c r="S330" s="33">
        <f t="shared" ca="1" si="163"/>
        <v>0</v>
      </c>
      <c r="T330" s="33">
        <f t="shared" ca="1" si="165"/>
        <v>0</v>
      </c>
      <c r="U330" s="33">
        <f t="shared" ca="1" si="165"/>
        <v>0</v>
      </c>
      <c r="V330" s="33">
        <f t="shared" ca="1" si="165"/>
        <v>0</v>
      </c>
      <c r="W330" s="33">
        <f t="shared" ca="1" si="165"/>
        <v>0</v>
      </c>
      <c r="X330" s="33">
        <f t="shared" ca="1" si="165"/>
        <v>0</v>
      </c>
      <c r="Y330" s="33">
        <f t="shared" ca="1" si="165"/>
        <v>0</v>
      </c>
      <c r="Z330" s="33">
        <f t="shared" ca="1" si="165"/>
        <v>0</v>
      </c>
      <c r="AA330" s="33">
        <f t="shared" ca="1" si="165"/>
        <v>0</v>
      </c>
      <c r="AB330" s="33">
        <f t="shared" ca="1" si="165"/>
        <v>0</v>
      </c>
      <c r="AC330" s="33">
        <f t="shared" ca="1" si="165"/>
        <v>0</v>
      </c>
      <c r="AD330" s="33">
        <f t="shared" ca="1" si="165"/>
        <v>0</v>
      </c>
      <c r="AE330" s="33">
        <f t="shared" ca="1" si="164"/>
        <v>0</v>
      </c>
      <c r="AF330" s="33">
        <f t="shared" ca="1" si="164"/>
        <v>0</v>
      </c>
      <c r="AG330" s="33">
        <f t="shared" ca="1" si="164"/>
        <v>0</v>
      </c>
      <c r="AH330" s="33">
        <f t="shared" ca="1" si="164"/>
        <v>0</v>
      </c>
      <c r="AI330" s="33">
        <f t="shared" ca="1" si="164"/>
        <v>0</v>
      </c>
      <c r="AJ330" s="33">
        <f t="shared" ca="1" si="164"/>
        <v>0</v>
      </c>
      <c r="AK330" s="33">
        <f t="shared" ca="1" si="164"/>
        <v>0</v>
      </c>
      <c r="AL330" s="33">
        <f t="shared" ca="1" si="164"/>
        <v>0</v>
      </c>
      <c r="AM330" s="33">
        <f t="shared" ca="1" si="164"/>
        <v>0</v>
      </c>
      <c r="AN330" s="33">
        <f t="shared" ca="1" si="164"/>
        <v>0</v>
      </c>
      <c r="AO330" s="33">
        <f t="shared" ca="1" si="164"/>
        <v>0</v>
      </c>
      <c r="AP330" s="33">
        <f t="shared" ca="1" si="164"/>
        <v>0</v>
      </c>
      <c r="AQ330" s="33">
        <f ca="1">SUMIFS(Amount_TI,Location_TI,$A330,FundingSource_TI,AQ$1)+SUMIFS(Amount_CS,Location_CS,$A330,Fundingsource_CS,AQ$1)+SUMIFS(Amount_ETL,Location_ETL,$A330,FundingSource_ETL,AQ$1)+SUMIFS(Amount_Other,Location_Other,$A330,FundingSource_Other,AQ$1)+SUMIFS('CSW Programs'!$J$4:$J$500,'CSW Programs'!$D$4:$D$500,'Location Totals'!$A330,'CSW Programs'!$I$4:$I$500,'School Mailing Address'!$Q$5)</f>
        <v>0</v>
      </c>
      <c r="AR330" s="33">
        <f ca="1">SUMIFS(Amount_TI,Location_TI,$A330,FundingSource_TI,AR$1)+SUMIFS(Amount_CS,Location_CS,$A330,Fundingsource_CS,AR$1)+SUMIFS(Amount_ETL,Location_ETL,$A330,FundingSource_ETL,AR$1)+SUMIFS(Amount_Other,Location_Other,$A330,FundingSource_Other,AR$1)+SUMIFS('CSW Programs'!$J$4:$J$500,'CSW Programs'!$D$4:$D$500,'Location Totals'!$A330,'CSW Programs'!$I$4:$I$500,'School Mailing Address'!$Q$6)</f>
        <v>0</v>
      </c>
      <c r="AS330" s="33">
        <f ca="1">SUMIFS(Amount_TI,Location_TI,$A330,FundingSource_TI,AS$1)+SUMIFS(Amount_CS,Location_CS,$A330,Fundingsource_CS,AS$1)+SUMIFS(Amount_ETL,Location_ETL,$A330,FundingSource_ETL,AS$1)+SUMIFS(Amount_Other,Location_Other,$A330,FundingSource_Other,AS$1)+SUMIFS('CSW Programs'!$J$4:$J$500,'CSW Programs'!$D$4:$D$500,'Location Totals'!$A330,'CSW Programs'!$I$4:$I$500,'School Mailing Address'!$Q$7)</f>
        <v>0</v>
      </c>
      <c r="AT330" s="33">
        <f ca="1">SUMIFS(Amount_TI,Location_TI,$A330,FundingSource_TI,AT$1)+SUMIFS(Amount_CS,Location_CS,$A330,Fundingsource_CS,AT$1)+SUMIFS(Amount_ETL,Location_ETL,$A330,FundingSource_ETL,AT$1)+SUMIFS(Amount_Other,Location_Other,$A330,FundingSource_Other,AT$1)+SUMIFS('CSW Programs'!$J$4:$J$500,'CSW Programs'!$D$4:$D$500,'Location Totals'!$A330,'CSW Programs'!$I$4:$I$500,'Location Totals'!$AT$1)</f>
        <v>0</v>
      </c>
      <c r="AU330" s="33">
        <f ca="1">SUMIFS(Amount_TI,Location_TI,$A330,FundingSource_TI,AU$1)+SUMIFS(Amount_CS,Location_CS,$A330,Fundingsource_CS,AU$1)+SUMIFS(Amount_ETL,Location_ETL,$A330,FundingSource_ETL,AU$1)+SUMIFS(Amount_Other,Location_Other,$A330,FundingSource_Other,AU$1)+SUMIFS('CSW Programs'!$J$4:$J$500,'CSW Programs'!$D$4:$D$500,'Location Totals'!$A330,'CSW Programs'!$I$4:$I$500,'Location Totals'!$AU$1)</f>
        <v>0</v>
      </c>
      <c r="AV330" s="33">
        <f ca="1">SUMIFS(Amount_TI,Location_TI,$A330,FundingSource_TI,AV$1)+SUMIFS(Amount_CS,Location_CS,$A330,Fundingsource_CS,AV$1)+SUMIFS(Amount_ETL,Location_ETL,$A330,FundingSource_ETL,AV$1)+SUMIFS(Amount_Other,Location_Other,$A330,FundingSource_Other,AV$1)+SUMIFS('CSW Programs'!$J$4:$J$500,'CSW Programs'!$D$4:$D$500,'Location Totals'!$A330,'CSW Programs'!$I$4:$I$500,'Location Totals'!$AV$1)</f>
        <v>0</v>
      </c>
      <c r="BR330" s="32">
        <v>329</v>
      </c>
      <c r="BT330" s="32">
        <v>329</v>
      </c>
    </row>
    <row r="331" spans="1:72" hidden="1" x14ac:dyDescent="0.2">
      <c r="A331" s="17" t="e">
        <f ca="1">IF('Cover Page'!$C$17&lt;&gt;"YES",IF(HLOOKUP($BZ$1,'District Label'!A:GR,BR331,FALSE)="","",(HLOOKUP($BZ$1,'District Label'!A:GR,BR331,FALSE))),OFFSET('BOCES SELECT'!$CH$4:$CH$402,,,COUNTIF('BOCES SELECT'!E:E,"&gt;0")))</f>
        <v>#N/A</v>
      </c>
      <c r="B331" s="33">
        <f t="shared" ca="1" si="166"/>
        <v>0</v>
      </c>
      <c r="C331" s="33">
        <f t="shared" ca="1" si="162"/>
        <v>0</v>
      </c>
      <c r="D331" s="33">
        <f t="shared" ca="1" si="162"/>
        <v>0</v>
      </c>
      <c r="E331" s="33">
        <f t="shared" ca="1" si="162"/>
        <v>0</v>
      </c>
      <c r="F331" s="33">
        <f t="shared" ca="1" si="162"/>
        <v>0</v>
      </c>
      <c r="G331" s="33">
        <f t="shared" ca="1" si="162"/>
        <v>0</v>
      </c>
      <c r="H331" s="33">
        <f t="shared" ca="1" si="162"/>
        <v>0</v>
      </c>
      <c r="I331" s="33">
        <f t="shared" ca="1" si="162"/>
        <v>0</v>
      </c>
      <c r="J331" s="50">
        <f t="shared" ca="1" si="167"/>
        <v>0</v>
      </c>
      <c r="K331" s="33">
        <f t="shared" ca="1" si="157"/>
        <v>0</v>
      </c>
      <c r="L331" s="33">
        <f t="shared" ca="1" si="158"/>
        <v>0</v>
      </c>
      <c r="M331" s="33">
        <f t="shared" ca="1" si="159"/>
        <v>0</v>
      </c>
      <c r="N331" s="33">
        <f t="shared" ca="1" si="160"/>
        <v>0</v>
      </c>
      <c r="O331" s="33">
        <f t="shared" ca="1" si="161"/>
        <v>0</v>
      </c>
      <c r="P331" s="33">
        <f t="shared" ca="1" si="163"/>
        <v>0</v>
      </c>
      <c r="Q331" s="33">
        <f t="shared" ca="1" si="163"/>
        <v>0</v>
      </c>
      <c r="R331" s="33">
        <f t="shared" ca="1" si="163"/>
        <v>0</v>
      </c>
      <c r="S331" s="33">
        <f t="shared" ca="1" si="163"/>
        <v>0</v>
      </c>
      <c r="T331" s="33">
        <f t="shared" ca="1" si="165"/>
        <v>0</v>
      </c>
      <c r="U331" s="33">
        <f t="shared" ca="1" si="165"/>
        <v>0</v>
      </c>
      <c r="V331" s="33">
        <f t="shared" ca="1" si="165"/>
        <v>0</v>
      </c>
      <c r="W331" s="33">
        <f t="shared" ca="1" si="165"/>
        <v>0</v>
      </c>
      <c r="X331" s="33">
        <f t="shared" ca="1" si="165"/>
        <v>0</v>
      </c>
      <c r="Y331" s="33">
        <f t="shared" ca="1" si="165"/>
        <v>0</v>
      </c>
      <c r="Z331" s="33">
        <f t="shared" ca="1" si="165"/>
        <v>0</v>
      </c>
      <c r="AA331" s="33">
        <f t="shared" ca="1" si="165"/>
        <v>0</v>
      </c>
      <c r="AB331" s="33">
        <f t="shared" ca="1" si="165"/>
        <v>0</v>
      </c>
      <c r="AC331" s="33">
        <f t="shared" ca="1" si="165"/>
        <v>0</v>
      </c>
      <c r="AD331" s="33">
        <f t="shared" ca="1" si="165"/>
        <v>0</v>
      </c>
      <c r="AE331" s="33">
        <f t="shared" ca="1" si="164"/>
        <v>0</v>
      </c>
      <c r="AF331" s="33">
        <f t="shared" ca="1" si="164"/>
        <v>0</v>
      </c>
      <c r="AG331" s="33">
        <f t="shared" ca="1" si="164"/>
        <v>0</v>
      </c>
      <c r="AH331" s="33">
        <f t="shared" ca="1" si="164"/>
        <v>0</v>
      </c>
      <c r="AI331" s="33">
        <f t="shared" ca="1" si="164"/>
        <v>0</v>
      </c>
      <c r="AJ331" s="33">
        <f t="shared" ca="1" si="164"/>
        <v>0</v>
      </c>
      <c r="AK331" s="33">
        <f t="shared" ca="1" si="164"/>
        <v>0</v>
      </c>
      <c r="AL331" s="33">
        <f t="shared" ca="1" si="164"/>
        <v>0</v>
      </c>
      <c r="AM331" s="33">
        <f t="shared" ca="1" si="164"/>
        <v>0</v>
      </c>
      <c r="AN331" s="33">
        <f t="shared" ca="1" si="164"/>
        <v>0</v>
      </c>
      <c r="AO331" s="33">
        <f t="shared" ca="1" si="164"/>
        <v>0</v>
      </c>
      <c r="AP331" s="33">
        <f t="shared" ca="1" si="164"/>
        <v>0</v>
      </c>
      <c r="AQ331" s="33">
        <f ca="1">SUMIFS(Amount_TI,Location_TI,$A331,FundingSource_TI,AQ$1)+SUMIFS(Amount_CS,Location_CS,$A331,Fundingsource_CS,AQ$1)+SUMIFS(Amount_ETL,Location_ETL,$A331,FundingSource_ETL,AQ$1)+SUMIFS(Amount_Other,Location_Other,$A331,FundingSource_Other,AQ$1)+SUMIFS('CSW Programs'!$J$4:$J$500,'CSW Programs'!$D$4:$D$500,'Location Totals'!$A331,'CSW Programs'!$I$4:$I$500,'School Mailing Address'!$Q$5)</f>
        <v>0</v>
      </c>
      <c r="AR331" s="33">
        <f ca="1">SUMIFS(Amount_TI,Location_TI,$A331,FundingSource_TI,AR$1)+SUMIFS(Amount_CS,Location_CS,$A331,Fundingsource_CS,AR$1)+SUMIFS(Amount_ETL,Location_ETL,$A331,FundingSource_ETL,AR$1)+SUMIFS(Amount_Other,Location_Other,$A331,FundingSource_Other,AR$1)+SUMIFS('CSW Programs'!$J$4:$J$500,'CSW Programs'!$D$4:$D$500,'Location Totals'!$A331,'CSW Programs'!$I$4:$I$500,'School Mailing Address'!$Q$6)</f>
        <v>0</v>
      </c>
      <c r="AS331" s="33">
        <f ca="1">SUMIFS(Amount_TI,Location_TI,$A331,FundingSource_TI,AS$1)+SUMIFS(Amount_CS,Location_CS,$A331,Fundingsource_CS,AS$1)+SUMIFS(Amount_ETL,Location_ETL,$A331,FundingSource_ETL,AS$1)+SUMIFS(Amount_Other,Location_Other,$A331,FundingSource_Other,AS$1)+SUMIFS('CSW Programs'!$J$4:$J$500,'CSW Programs'!$D$4:$D$500,'Location Totals'!$A331,'CSW Programs'!$I$4:$I$500,'School Mailing Address'!$Q$7)</f>
        <v>0</v>
      </c>
      <c r="AT331" s="33">
        <f ca="1">SUMIFS(Amount_TI,Location_TI,$A331,FundingSource_TI,AT$1)+SUMIFS(Amount_CS,Location_CS,$A331,Fundingsource_CS,AT$1)+SUMIFS(Amount_ETL,Location_ETL,$A331,FundingSource_ETL,AT$1)+SUMIFS(Amount_Other,Location_Other,$A331,FundingSource_Other,AT$1)+SUMIFS('CSW Programs'!$J$4:$J$500,'CSW Programs'!$D$4:$D$500,'Location Totals'!$A331,'CSW Programs'!$I$4:$I$500,'Location Totals'!$AT$1)</f>
        <v>0</v>
      </c>
      <c r="AU331" s="33">
        <f ca="1">SUMIFS(Amount_TI,Location_TI,$A331,FundingSource_TI,AU$1)+SUMIFS(Amount_CS,Location_CS,$A331,Fundingsource_CS,AU$1)+SUMIFS(Amount_ETL,Location_ETL,$A331,FundingSource_ETL,AU$1)+SUMIFS(Amount_Other,Location_Other,$A331,FundingSource_Other,AU$1)+SUMIFS('CSW Programs'!$J$4:$J$500,'CSW Programs'!$D$4:$D$500,'Location Totals'!$A331,'CSW Programs'!$I$4:$I$500,'Location Totals'!$AU$1)</f>
        <v>0</v>
      </c>
      <c r="AV331" s="33">
        <f ca="1">SUMIFS(Amount_TI,Location_TI,$A331,FundingSource_TI,AV$1)+SUMIFS(Amount_CS,Location_CS,$A331,Fundingsource_CS,AV$1)+SUMIFS(Amount_ETL,Location_ETL,$A331,FundingSource_ETL,AV$1)+SUMIFS(Amount_Other,Location_Other,$A331,FundingSource_Other,AV$1)+SUMIFS('CSW Programs'!$J$4:$J$500,'CSW Programs'!$D$4:$D$500,'Location Totals'!$A331,'CSW Programs'!$I$4:$I$500,'Location Totals'!$AV$1)</f>
        <v>0</v>
      </c>
      <c r="BR331" s="32">
        <v>330</v>
      </c>
      <c r="BT331" s="32">
        <v>330</v>
      </c>
    </row>
    <row r="332" spans="1:72" hidden="1" x14ac:dyDescent="0.2">
      <c r="A332" s="17" t="e">
        <f ca="1">IF('Cover Page'!$C$17&lt;&gt;"YES",IF(HLOOKUP($BZ$1,'District Label'!A:GR,BR332,FALSE)="","",(HLOOKUP($BZ$1,'District Label'!A:GR,BR332,FALSE))),OFFSET('BOCES SELECT'!$CH$4:$CH$402,,,COUNTIF('BOCES SELECT'!E:E,"&gt;0")))</f>
        <v>#N/A</v>
      </c>
      <c r="B332" s="33">
        <f t="shared" ca="1" si="166"/>
        <v>0</v>
      </c>
      <c r="C332" s="33">
        <f t="shared" ca="1" si="162"/>
        <v>0</v>
      </c>
      <c r="D332" s="33">
        <f t="shared" ca="1" si="162"/>
        <v>0</v>
      </c>
      <c r="E332" s="33">
        <f t="shared" ca="1" si="162"/>
        <v>0</v>
      </c>
      <c r="F332" s="33">
        <f t="shared" ca="1" si="162"/>
        <v>0</v>
      </c>
      <c r="G332" s="33">
        <f t="shared" ca="1" si="162"/>
        <v>0</v>
      </c>
      <c r="H332" s="33">
        <f t="shared" ca="1" si="162"/>
        <v>0</v>
      </c>
      <c r="I332" s="33">
        <f t="shared" ca="1" si="162"/>
        <v>0</v>
      </c>
      <c r="J332" s="50">
        <f t="shared" ca="1" si="167"/>
        <v>0</v>
      </c>
      <c r="K332" s="33">
        <f t="shared" ca="1" si="157"/>
        <v>0</v>
      </c>
      <c r="L332" s="33">
        <f t="shared" ca="1" si="158"/>
        <v>0</v>
      </c>
      <c r="M332" s="33">
        <f t="shared" ca="1" si="159"/>
        <v>0</v>
      </c>
      <c r="N332" s="33">
        <f t="shared" ca="1" si="160"/>
        <v>0</v>
      </c>
      <c r="O332" s="33">
        <f t="shared" ca="1" si="161"/>
        <v>0</v>
      </c>
      <c r="P332" s="33">
        <f t="shared" ca="1" si="163"/>
        <v>0</v>
      </c>
      <c r="Q332" s="33">
        <f t="shared" ca="1" si="163"/>
        <v>0</v>
      </c>
      <c r="R332" s="33">
        <f t="shared" ca="1" si="163"/>
        <v>0</v>
      </c>
      <c r="S332" s="33">
        <f t="shared" ca="1" si="163"/>
        <v>0</v>
      </c>
      <c r="T332" s="33">
        <f t="shared" ca="1" si="165"/>
        <v>0</v>
      </c>
      <c r="U332" s="33">
        <f t="shared" ca="1" si="165"/>
        <v>0</v>
      </c>
      <c r="V332" s="33">
        <f t="shared" ca="1" si="165"/>
        <v>0</v>
      </c>
      <c r="W332" s="33">
        <f t="shared" ca="1" si="165"/>
        <v>0</v>
      </c>
      <c r="X332" s="33">
        <f t="shared" ca="1" si="165"/>
        <v>0</v>
      </c>
      <c r="Y332" s="33">
        <f t="shared" ca="1" si="165"/>
        <v>0</v>
      </c>
      <c r="Z332" s="33">
        <f t="shared" ca="1" si="165"/>
        <v>0</v>
      </c>
      <c r="AA332" s="33">
        <f t="shared" ca="1" si="165"/>
        <v>0</v>
      </c>
      <c r="AB332" s="33">
        <f t="shared" ca="1" si="165"/>
        <v>0</v>
      </c>
      <c r="AC332" s="33">
        <f t="shared" ca="1" si="165"/>
        <v>0</v>
      </c>
      <c r="AD332" s="33">
        <f t="shared" ca="1" si="165"/>
        <v>0</v>
      </c>
      <c r="AE332" s="33">
        <f t="shared" ca="1" si="164"/>
        <v>0</v>
      </c>
      <c r="AF332" s="33">
        <f t="shared" ca="1" si="164"/>
        <v>0</v>
      </c>
      <c r="AG332" s="33">
        <f t="shared" ca="1" si="164"/>
        <v>0</v>
      </c>
      <c r="AH332" s="33">
        <f t="shared" ca="1" si="164"/>
        <v>0</v>
      </c>
      <c r="AI332" s="33">
        <f t="shared" ca="1" si="164"/>
        <v>0</v>
      </c>
      <c r="AJ332" s="33">
        <f t="shared" ca="1" si="164"/>
        <v>0</v>
      </c>
      <c r="AK332" s="33">
        <f t="shared" ca="1" si="164"/>
        <v>0</v>
      </c>
      <c r="AL332" s="33">
        <f t="shared" ca="1" si="164"/>
        <v>0</v>
      </c>
      <c r="AM332" s="33">
        <f t="shared" ca="1" si="164"/>
        <v>0</v>
      </c>
      <c r="AN332" s="33">
        <f t="shared" ca="1" si="164"/>
        <v>0</v>
      </c>
      <c r="AO332" s="33">
        <f t="shared" ca="1" si="164"/>
        <v>0</v>
      </c>
      <c r="AP332" s="33">
        <f t="shared" ca="1" si="164"/>
        <v>0</v>
      </c>
      <c r="AQ332" s="33">
        <f ca="1">SUMIFS(Amount_TI,Location_TI,$A332,FundingSource_TI,AQ$1)+SUMIFS(Amount_CS,Location_CS,$A332,Fundingsource_CS,AQ$1)+SUMIFS(Amount_ETL,Location_ETL,$A332,FundingSource_ETL,AQ$1)+SUMIFS(Amount_Other,Location_Other,$A332,FundingSource_Other,AQ$1)+SUMIFS('CSW Programs'!$J$4:$J$500,'CSW Programs'!$D$4:$D$500,'Location Totals'!$A332,'CSW Programs'!$I$4:$I$500,'School Mailing Address'!$Q$5)</f>
        <v>0</v>
      </c>
      <c r="AR332" s="33">
        <f ca="1">SUMIFS(Amount_TI,Location_TI,$A332,FundingSource_TI,AR$1)+SUMIFS(Amount_CS,Location_CS,$A332,Fundingsource_CS,AR$1)+SUMIFS(Amount_ETL,Location_ETL,$A332,FundingSource_ETL,AR$1)+SUMIFS(Amount_Other,Location_Other,$A332,FundingSource_Other,AR$1)+SUMIFS('CSW Programs'!$J$4:$J$500,'CSW Programs'!$D$4:$D$500,'Location Totals'!$A332,'CSW Programs'!$I$4:$I$500,'School Mailing Address'!$Q$6)</f>
        <v>0</v>
      </c>
      <c r="AS332" s="33">
        <f ca="1">SUMIFS(Amount_TI,Location_TI,$A332,FundingSource_TI,AS$1)+SUMIFS(Amount_CS,Location_CS,$A332,Fundingsource_CS,AS$1)+SUMIFS(Amount_ETL,Location_ETL,$A332,FundingSource_ETL,AS$1)+SUMIFS(Amount_Other,Location_Other,$A332,FundingSource_Other,AS$1)+SUMIFS('CSW Programs'!$J$4:$J$500,'CSW Programs'!$D$4:$D$500,'Location Totals'!$A332,'CSW Programs'!$I$4:$I$500,'School Mailing Address'!$Q$7)</f>
        <v>0</v>
      </c>
      <c r="AT332" s="33">
        <f ca="1">SUMIFS(Amount_TI,Location_TI,$A332,FundingSource_TI,AT$1)+SUMIFS(Amount_CS,Location_CS,$A332,Fundingsource_CS,AT$1)+SUMIFS(Amount_ETL,Location_ETL,$A332,FundingSource_ETL,AT$1)+SUMIFS(Amount_Other,Location_Other,$A332,FundingSource_Other,AT$1)+SUMIFS('CSW Programs'!$J$4:$J$500,'CSW Programs'!$D$4:$D$500,'Location Totals'!$A332,'CSW Programs'!$I$4:$I$500,'Location Totals'!$AT$1)</f>
        <v>0</v>
      </c>
      <c r="AU332" s="33">
        <f ca="1">SUMIFS(Amount_TI,Location_TI,$A332,FundingSource_TI,AU$1)+SUMIFS(Amount_CS,Location_CS,$A332,Fundingsource_CS,AU$1)+SUMIFS(Amount_ETL,Location_ETL,$A332,FundingSource_ETL,AU$1)+SUMIFS(Amount_Other,Location_Other,$A332,FundingSource_Other,AU$1)+SUMIFS('CSW Programs'!$J$4:$J$500,'CSW Programs'!$D$4:$D$500,'Location Totals'!$A332,'CSW Programs'!$I$4:$I$500,'Location Totals'!$AU$1)</f>
        <v>0</v>
      </c>
      <c r="AV332" s="33">
        <f ca="1">SUMIFS(Amount_TI,Location_TI,$A332,FundingSource_TI,AV$1)+SUMIFS(Amount_CS,Location_CS,$A332,Fundingsource_CS,AV$1)+SUMIFS(Amount_ETL,Location_ETL,$A332,FundingSource_ETL,AV$1)+SUMIFS(Amount_Other,Location_Other,$A332,FundingSource_Other,AV$1)+SUMIFS('CSW Programs'!$J$4:$J$500,'CSW Programs'!$D$4:$D$500,'Location Totals'!$A332,'CSW Programs'!$I$4:$I$500,'Location Totals'!$AV$1)</f>
        <v>0</v>
      </c>
      <c r="BR332" s="32">
        <v>331</v>
      </c>
      <c r="BT332" s="32">
        <v>331</v>
      </c>
    </row>
    <row r="333" spans="1:72" hidden="1" x14ac:dyDescent="0.2">
      <c r="A333" s="17" t="e">
        <f ca="1">IF('Cover Page'!$C$17&lt;&gt;"YES",IF(HLOOKUP($BZ$1,'District Label'!A:GR,BR333,FALSE)="","",(HLOOKUP($BZ$1,'District Label'!A:GR,BR333,FALSE))),OFFSET('BOCES SELECT'!$CH$4:$CH$402,,,COUNTIF('BOCES SELECT'!E:E,"&gt;0")))</f>
        <v>#N/A</v>
      </c>
      <c r="B333" s="33">
        <f t="shared" ca="1" si="166"/>
        <v>0</v>
      </c>
      <c r="C333" s="33">
        <f t="shared" ca="1" si="162"/>
        <v>0</v>
      </c>
      <c r="D333" s="33">
        <f t="shared" ca="1" si="162"/>
        <v>0</v>
      </c>
      <c r="E333" s="33">
        <f t="shared" ca="1" si="162"/>
        <v>0</v>
      </c>
      <c r="F333" s="33">
        <f t="shared" ca="1" si="162"/>
        <v>0</v>
      </c>
      <c r="G333" s="33">
        <f t="shared" ca="1" si="162"/>
        <v>0</v>
      </c>
      <c r="H333" s="33">
        <f t="shared" ca="1" si="162"/>
        <v>0</v>
      </c>
      <c r="I333" s="33">
        <f t="shared" ca="1" si="162"/>
        <v>0</v>
      </c>
      <c r="J333" s="50">
        <f t="shared" ca="1" si="167"/>
        <v>0</v>
      </c>
      <c r="K333" s="33">
        <f t="shared" ca="1" si="157"/>
        <v>0</v>
      </c>
      <c r="L333" s="33">
        <f t="shared" ca="1" si="158"/>
        <v>0</v>
      </c>
      <c r="M333" s="33">
        <f t="shared" ca="1" si="159"/>
        <v>0</v>
      </c>
      <c r="N333" s="33">
        <f t="shared" ca="1" si="160"/>
        <v>0</v>
      </c>
      <c r="O333" s="33">
        <f t="shared" ca="1" si="161"/>
        <v>0</v>
      </c>
      <c r="P333" s="33">
        <f t="shared" ca="1" si="163"/>
        <v>0</v>
      </c>
      <c r="Q333" s="33">
        <f t="shared" ca="1" si="163"/>
        <v>0</v>
      </c>
      <c r="R333" s="33">
        <f t="shared" ca="1" si="163"/>
        <v>0</v>
      </c>
      <c r="S333" s="33">
        <f t="shared" ca="1" si="163"/>
        <v>0</v>
      </c>
      <c r="T333" s="33">
        <f t="shared" ca="1" si="165"/>
        <v>0</v>
      </c>
      <c r="U333" s="33">
        <f t="shared" ca="1" si="165"/>
        <v>0</v>
      </c>
      <c r="V333" s="33">
        <f t="shared" ca="1" si="165"/>
        <v>0</v>
      </c>
      <c r="W333" s="33">
        <f t="shared" ca="1" si="165"/>
        <v>0</v>
      </c>
      <c r="X333" s="33">
        <f t="shared" ca="1" si="165"/>
        <v>0</v>
      </c>
      <c r="Y333" s="33">
        <f t="shared" ca="1" si="165"/>
        <v>0</v>
      </c>
      <c r="Z333" s="33">
        <f t="shared" ca="1" si="165"/>
        <v>0</v>
      </c>
      <c r="AA333" s="33">
        <f t="shared" ca="1" si="165"/>
        <v>0</v>
      </c>
      <c r="AB333" s="33">
        <f t="shared" ca="1" si="165"/>
        <v>0</v>
      </c>
      <c r="AC333" s="33">
        <f t="shared" ca="1" si="165"/>
        <v>0</v>
      </c>
      <c r="AD333" s="33">
        <f t="shared" ca="1" si="165"/>
        <v>0</v>
      </c>
      <c r="AE333" s="33">
        <f t="shared" ca="1" si="164"/>
        <v>0</v>
      </c>
      <c r="AF333" s="33">
        <f t="shared" ca="1" si="164"/>
        <v>0</v>
      </c>
      <c r="AG333" s="33">
        <f t="shared" ca="1" si="164"/>
        <v>0</v>
      </c>
      <c r="AH333" s="33">
        <f t="shared" ca="1" si="164"/>
        <v>0</v>
      </c>
      <c r="AI333" s="33">
        <f t="shared" ca="1" si="164"/>
        <v>0</v>
      </c>
      <c r="AJ333" s="33">
        <f t="shared" ca="1" si="164"/>
        <v>0</v>
      </c>
      <c r="AK333" s="33">
        <f t="shared" ca="1" si="164"/>
        <v>0</v>
      </c>
      <c r="AL333" s="33">
        <f t="shared" ca="1" si="164"/>
        <v>0</v>
      </c>
      <c r="AM333" s="33">
        <f t="shared" ca="1" si="164"/>
        <v>0</v>
      </c>
      <c r="AN333" s="33">
        <f t="shared" ca="1" si="164"/>
        <v>0</v>
      </c>
      <c r="AO333" s="33">
        <f t="shared" ca="1" si="164"/>
        <v>0</v>
      </c>
      <c r="AP333" s="33">
        <f t="shared" ca="1" si="164"/>
        <v>0</v>
      </c>
      <c r="AQ333" s="33">
        <f ca="1">SUMIFS(Amount_TI,Location_TI,$A333,FundingSource_TI,AQ$1)+SUMIFS(Amount_CS,Location_CS,$A333,Fundingsource_CS,AQ$1)+SUMIFS(Amount_ETL,Location_ETL,$A333,FundingSource_ETL,AQ$1)+SUMIFS(Amount_Other,Location_Other,$A333,FundingSource_Other,AQ$1)+SUMIFS('CSW Programs'!$J$4:$J$500,'CSW Programs'!$D$4:$D$500,'Location Totals'!$A333,'CSW Programs'!$I$4:$I$500,'School Mailing Address'!$Q$5)</f>
        <v>0</v>
      </c>
      <c r="AR333" s="33">
        <f ca="1">SUMIFS(Amount_TI,Location_TI,$A333,FundingSource_TI,AR$1)+SUMIFS(Amount_CS,Location_CS,$A333,Fundingsource_CS,AR$1)+SUMIFS(Amount_ETL,Location_ETL,$A333,FundingSource_ETL,AR$1)+SUMIFS(Amount_Other,Location_Other,$A333,FundingSource_Other,AR$1)+SUMIFS('CSW Programs'!$J$4:$J$500,'CSW Programs'!$D$4:$D$500,'Location Totals'!$A333,'CSW Programs'!$I$4:$I$500,'School Mailing Address'!$Q$6)</f>
        <v>0</v>
      </c>
      <c r="AS333" s="33">
        <f ca="1">SUMIFS(Amount_TI,Location_TI,$A333,FundingSource_TI,AS$1)+SUMIFS(Amount_CS,Location_CS,$A333,Fundingsource_CS,AS$1)+SUMIFS(Amount_ETL,Location_ETL,$A333,FundingSource_ETL,AS$1)+SUMIFS(Amount_Other,Location_Other,$A333,FundingSource_Other,AS$1)+SUMIFS('CSW Programs'!$J$4:$J$500,'CSW Programs'!$D$4:$D$500,'Location Totals'!$A333,'CSW Programs'!$I$4:$I$500,'School Mailing Address'!$Q$7)</f>
        <v>0</v>
      </c>
      <c r="AT333" s="33">
        <f ca="1">SUMIFS(Amount_TI,Location_TI,$A333,FundingSource_TI,AT$1)+SUMIFS(Amount_CS,Location_CS,$A333,Fundingsource_CS,AT$1)+SUMIFS(Amount_ETL,Location_ETL,$A333,FundingSource_ETL,AT$1)+SUMIFS(Amount_Other,Location_Other,$A333,FundingSource_Other,AT$1)+SUMIFS('CSW Programs'!$J$4:$J$500,'CSW Programs'!$D$4:$D$500,'Location Totals'!$A333,'CSW Programs'!$I$4:$I$500,'Location Totals'!$AT$1)</f>
        <v>0</v>
      </c>
      <c r="AU333" s="33">
        <f ca="1">SUMIFS(Amount_TI,Location_TI,$A333,FundingSource_TI,AU$1)+SUMIFS(Amount_CS,Location_CS,$A333,Fundingsource_CS,AU$1)+SUMIFS(Amount_ETL,Location_ETL,$A333,FundingSource_ETL,AU$1)+SUMIFS(Amount_Other,Location_Other,$A333,FundingSource_Other,AU$1)+SUMIFS('CSW Programs'!$J$4:$J$500,'CSW Programs'!$D$4:$D$500,'Location Totals'!$A333,'CSW Programs'!$I$4:$I$500,'Location Totals'!$AU$1)</f>
        <v>0</v>
      </c>
      <c r="AV333" s="33">
        <f ca="1">SUMIFS(Amount_TI,Location_TI,$A333,FundingSource_TI,AV$1)+SUMIFS(Amount_CS,Location_CS,$A333,Fundingsource_CS,AV$1)+SUMIFS(Amount_ETL,Location_ETL,$A333,FundingSource_ETL,AV$1)+SUMIFS(Amount_Other,Location_Other,$A333,FundingSource_Other,AV$1)+SUMIFS('CSW Programs'!$J$4:$J$500,'CSW Programs'!$D$4:$D$500,'Location Totals'!$A333,'CSW Programs'!$I$4:$I$500,'Location Totals'!$AV$1)</f>
        <v>0</v>
      </c>
      <c r="BR333" s="32">
        <v>332</v>
      </c>
      <c r="BT333" s="32">
        <v>332</v>
      </c>
    </row>
    <row r="334" spans="1:72" hidden="1" x14ac:dyDescent="0.2">
      <c r="A334" s="17" t="e">
        <f ca="1">IF('Cover Page'!$C$17&lt;&gt;"YES",IF(HLOOKUP($BZ$1,'District Label'!A:GR,BR334,FALSE)="","",(HLOOKUP($BZ$1,'District Label'!A:GR,BR334,FALSE))),OFFSET('BOCES SELECT'!$CH$4:$CH$402,,,COUNTIF('BOCES SELECT'!E:E,"&gt;0")))</f>
        <v>#N/A</v>
      </c>
      <c r="B334" s="33">
        <f t="shared" ca="1" si="166"/>
        <v>0</v>
      </c>
      <c r="C334" s="33">
        <f t="shared" ca="1" si="162"/>
        <v>0</v>
      </c>
      <c r="D334" s="33">
        <f t="shared" ca="1" si="162"/>
        <v>0</v>
      </c>
      <c r="E334" s="33">
        <f t="shared" ca="1" si="162"/>
        <v>0</v>
      </c>
      <c r="F334" s="33">
        <f t="shared" ca="1" si="162"/>
        <v>0</v>
      </c>
      <c r="G334" s="33">
        <f t="shared" ca="1" si="162"/>
        <v>0</v>
      </c>
      <c r="H334" s="33">
        <f t="shared" ca="1" si="162"/>
        <v>0</v>
      </c>
      <c r="I334" s="33">
        <f t="shared" ca="1" si="162"/>
        <v>0</v>
      </c>
      <c r="J334" s="50">
        <f t="shared" ca="1" si="167"/>
        <v>0</v>
      </c>
      <c r="K334" s="33">
        <f t="shared" ca="1" si="157"/>
        <v>0</v>
      </c>
      <c r="L334" s="33">
        <f t="shared" ca="1" si="158"/>
        <v>0</v>
      </c>
      <c r="M334" s="33">
        <f t="shared" ca="1" si="159"/>
        <v>0</v>
      </c>
      <c r="N334" s="33">
        <f t="shared" ca="1" si="160"/>
        <v>0</v>
      </c>
      <c r="O334" s="33">
        <f t="shared" ca="1" si="161"/>
        <v>0</v>
      </c>
      <c r="P334" s="33">
        <f t="shared" ca="1" si="163"/>
        <v>0</v>
      </c>
      <c r="Q334" s="33">
        <f t="shared" ca="1" si="163"/>
        <v>0</v>
      </c>
      <c r="R334" s="33">
        <f t="shared" ca="1" si="163"/>
        <v>0</v>
      </c>
      <c r="S334" s="33">
        <f t="shared" ca="1" si="163"/>
        <v>0</v>
      </c>
      <c r="T334" s="33">
        <f t="shared" ca="1" si="165"/>
        <v>0</v>
      </c>
      <c r="U334" s="33">
        <f t="shared" ca="1" si="165"/>
        <v>0</v>
      </c>
      <c r="V334" s="33">
        <f t="shared" ca="1" si="165"/>
        <v>0</v>
      </c>
      <c r="W334" s="33">
        <f t="shared" ca="1" si="165"/>
        <v>0</v>
      </c>
      <c r="X334" s="33">
        <f t="shared" ca="1" si="165"/>
        <v>0</v>
      </c>
      <c r="Y334" s="33">
        <f t="shared" ca="1" si="165"/>
        <v>0</v>
      </c>
      <c r="Z334" s="33">
        <f t="shared" ca="1" si="165"/>
        <v>0</v>
      </c>
      <c r="AA334" s="33">
        <f t="shared" ca="1" si="165"/>
        <v>0</v>
      </c>
      <c r="AB334" s="33">
        <f t="shared" ca="1" si="165"/>
        <v>0</v>
      </c>
      <c r="AC334" s="33">
        <f t="shared" ca="1" si="165"/>
        <v>0</v>
      </c>
      <c r="AD334" s="33">
        <f t="shared" ca="1" si="165"/>
        <v>0</v>
      </c>
      <c r="AE334" s="33">
        <f t="shared" ca="1" si="164"/>
        <v>0</v>
      </c>
      <c r="AF334" s="33">
        <f t="shared" ca="1" si="164"/>
        <v>0</v>
      </c>
      <c r="AG334" s="33">
        <f t="shared" ca="1" si="164"/>
        <v>0</v>
      </c>
      <c r="AH334" s="33">
        <f t="shared" ca="1" si="164"/>
        <v>0</v>
      </c>
      <c r="AI334" s="33">
        <f t="shared" ca="1" si="164"/>
        <v>0</v>
      </c>
      <c r="AJ334" s="33">
        <f t="shared" ca="1" si="164"/>
        <v>0</v>
      </c>
      <c r="AK334" s="33">
        <f t="shared" ca="1" si="164"/>
        <v>0</v>
      </c>
      <c r="AL334" s="33">
        <f t="shared" ca="1" si="164"/>
        <v>0</v>
      </c>
      <c r="AM334" s="33">
        <f t="shared" ca="1" si="164"/>
        <v>0</v>
      </c>
      <c r="AN334" s="33">
        <f t="shared" ca="1" si="164"/>
        <v>0</v>
      </c>
      <c r="AO334" s="33">
        <f t="shared" ca="1" si="164"/>
        <v>0</v>
      </c>
      <c r="AP334" s="33">
        <f t="shared" ca="1" si="164"/>
        <v>0</v>
      </c>
      <c r="AQ334" s="33">
        <f ca="1">SUMIFS(Amount_TI,Location_TI,$A334,FundingSource_TI,AQ$1)+SUMIFS(Amount_CS,Location_CS,$A334,Fundingsource_CS,AQ$1)+SUMIFS(Amount_ETL,Location_ETL,$A334,FundingSource_ETL,AQ$1)+SUMIFS(Amount_Other,Location_Other,$A334,FundingSource_Other,AQ$1)+SUMIFS('CSW Programs'!$J$4:$J$500,'CSW Programs'!$D$4:$D$500,'Location Totals'!$A334,'CSW Programs'!$I$4:$I$500,'School Mailing Address'!$Q$5)</f>
        <v>0</v>
      </c>
      <c r="AR334" s="33">
        <f ca="1">SUMIFS(Amount_TI,Location_TI,$A334,FundingSource_TI,AR$1)+SUMIFS(Amount_CS,Location_CS,$A334,Fundingsource_CS,AR$1)+SUMIFS(Amount_ETL,Location_ETL,$A334,FundingSource_ETL,AR$1)+SUMIFS(Amount_Other,Location_Other,$A334,FundingSource_Other,AR$1)+SUMIFS('CSW Programs'!$J$4:$J$500,'CSW Programs'!$D$4:$D$500,'Location Totals'!$A334,'CSW Programs'!$I$4:$I$500,'School Mailing Address'!$Q$6)</f>
        <v>0</v>
      </c>
      <c r="AS334" s="33">
        <f ca="1">SUMIFS(Amount_TI,Location_TI,$A334,FundingSource_TI,AS$1)+SUMIFS(Amount_CS,Location_CS,$A334,Fundingsource_CS,AS$1)+SUMIFS(Amount_ETL,Location_ETL,$A334,FundingSource_ETL,AS$1)+SUMIFS(Amount_Other,Location_Other,$A334,FundingSource_Other,AS$1)+SUMIFS('CSW Programs'!$J$4:$J$500,'CSW Programs'!$D$4:$D$500,'Location Totals'!$A334,'CSW Programs'!$I$4:$I$500,'School Mailing Address'!$Q$7)</f>
        <v>0</v>
      </c>
      <c r="AT334" s="33">
        <f ca="1">SUMIFS(Amount_TI,Location_TI,$A334,FundingSource_TI,AT$1)+SUMIFS(Amount_CS,Location_CS,$A334,Fundingsource_CS,AT$1)+SUMIFS(Amount_ETL,Location_ETL,$A334,FundingSource_ETL,AT$1)+SUMIFS(Amount_Other,Location_Other,$A334,FundingSource_Other,AT$1)+SUMIFS('CSW Programs'!$J$4:$J$500,'CSW Programs'!$D$4:$D$500,'Location Totals'!$A334,'CSW Programs'!$I$4:$I$500,'Location Totals'!$AT$1)</f>
        <v>0</v>
      </c>
      <c r="AU334" s="33">
        <f ca="1">SUMIFS(Amount_TI,Location_TI,$A334,FundingSource_TI,AU$1)+SUMIFS(Amount_CS,Location_CS,$A334,Fundingsource_CS,AU$1)+SUMIFS(Amount_ETL,Location_ETL,$A334,FundingSource_ETL,AU$1)+SUMIFS(Amount_Other,Location_Other,$A334,FundingSource_Other,AU$1)+SUMIFS('CSW Programs'!$J$4:$J$500,'CSW Programs'!$D$4:$D$500,'Location Totals'!$A334,'CSW Programs'!$I$4:$I$500,'Location Totals'!$AU$1)</f>
        <v>0</v>
      </c>
      <c r="AV334" s="33">
        <f ca="1">SUMIFS(Amount_TI,Location_TI,$A334,FundingSource_TI,AV$1)+SUMIFS(Amount_CS,Location_CS,$A334,Fundingsource_CS,AV$1)+SUMIFS(Amount_ETL,Location_ETL,$A334,FundingSource_ETL,AV$1)+SUMIFS(Amount_Other,Location_Other,$A334,FundingSource_Other,AV$1)+SUMIFS('CSW Programs'!$J$4:$J$500,'CSW Programs'!$D$4:$D$500,'Location Totals'!$A334,'CSW Programs'!$I$4:$I$500,'Location Totals'!$AV$1)</f>
        <v>0</v>
      </c>
      <c r="BR334" s="32">
        <v>333</v>
      </c>
      <c r="BT334" s="32">
        <v>333</v>
      </c>
    </row>
    <row r="335" spans="1:72" hidden="1" x14ac:dyDescent="0.2">
      <c r="A335" s="17" t="e">
        <f ca="1">IF('Cover Page'!$C$17&lt;&gt;"YES",IF(HLOOKUP($BZ$1,'District Label'!A:GR,BR335,FALSE)="","",(HLOOKUP($BZ$1,'District Label'!A:GR,BR335,FALSE))),OFFSET('BOCES SELECT'!$CH$4:$CH$402,,,COUNTIF('BOCES SELECT'!E:E,"&gt;0")))</f>
        <v>#N/A</v>
      </c>
      <c r="B335" s="33">
        <f t="shared" ca="1" si="166"/>
        <v>0</v>
      </c>
      <c r="C335" s="33">
        <f t="shared" ca="1" si="162"/>
        <v>0</v>
      </c>
      <c r="D335" s="33">
        <f t="shared" ca="1" si="162"/>
        <v>0</v>
      </c>
      <c r="E335" s="33">
        <f t="shared" ca="1" si="162"/>
        <v>0</v>
      </c>
      <c r="F335" s="33">
        <f t="shared" ca="1" si="162"/>
        <v>0</v>
      </c>
      <c r="G335" s="33">
        <f t="shared" ca="1" si="162"/>
        <v>0</v>
      </c>
      <c r="H335" s="33">
        <f t="shared" ca="1" si="162"/>
        <v>0</v>
      </c>
      <c r="I335" s="33">
        <f t="shared" ca="1" si="162"/>
        <v>0</v>
      </c>
      <c r="J335" s="50">
        <f t="shared" ca="1" si="167"/>
        <v>0</v>
      </c>
      <c r="K335" s="33">
        <f t="shared" ref="K335:K337" ca="1" si="168">SUMIF(Location_TI,A335,Amount_TI)</f>
        <v>0</v>
      </c>
      <c r="L335" s="33">
        <f t="shared" ref="L335:L337" ca="1" si="169">SUMIF(Location_ETL,A335,Amount_ETL)</f>
        <v>0</v>
      </c>
      <c r="M335" s="33">
        <f t="shared" ref="M335:M337" ca="1" si="170">SUMIF(Location_CS,A335,Amount_CS)</f>
        <v>0</v>
      </c>
      <c r="N335" s="33">
        <f t="shared" ref="N335:N337" ca="1" si="171">SUMIF(Location_Other,A335,Amount_Other)</f>
        <v>0</v>
      </c>
      <c r="O335" s="33">
        <f t="shared" ref="O335:O337" ca="1" si="172">SUMIF(Location_SW,A335,Amount_SW)</f>
        <v>0</v>
      </c>
      <c r="P335" s="33">
        <f t="shared" ca="1" si="163"/>
        <v>0</v>
      </c>
      <c r="Q335" s="33">
        <f t="shared" ca="1" si="163"/>
        <v>0</v>
      </c>
      <c r="R335" s="33">
        <f t="shared" ca="1" si="163"/>
        <v>0</v>
      </c>
      <c r="S335" s="33">
        <f t="shared" ca="1" si="163"/>
        <v>0</v>
      </c>
      <c r="T335" s="33">
        <f t="shared" ca="1" si="165"/>
        <v>0</v>
      </c>
      <c r="U335" s="33">
        <f t="shared" ca="1" si="165"/>
        <v>0</v>
      </c>
      <c r="V335" s="33">
        <f t="shared" ca="1" si="165"/>
        <v>0</v>
      </c>
      <c r="W335" s="33">
        <f t="shared" ca="1" si="165"/>
        <v>0</v>
      </c>
      <c r="X335" s="33">
        <f t="shared" ca="1" si="165"/>
        <v>0</v>
      </c>
      <c r="Y335" s="33">
        <f t="shared" ca="1" si="165"/>
        <v>0</v>
      </c>
      <c r="Z335" s="33">
        <f t="shared" ca="1" si="165"/>
        <v>0</v>
      </c>
      <c r="AA335" s="33">
        <f t="shared" ca="1" si="165"/>
        <v>0</v>
      </c>
      <c r="AB335" s="33">
        <f t="shared" ca="1" si="165"/>
        <v>0</v>
      </c>
      <c r="AC335" s="33">
        <f t="shared" ca="1" si="165"/>
        <v>0</v>
      </c>
      <c r="AD335" s="33">
        <f t="shared" ca="1" si="165"/>
        <v>0</v>
      </c>
      <c r="AE335" s="33">
        <f t="shared" ca="1" si="164"/>
        <v>0</v>
      </c>
      <c r="AF335" s="33">
        <f t="shared" ca="1" si="164"/>
        <v>0</v>
      </c>
      <c r="AG335" s="33">
        <f t="shared" ca="1" si="164"/>
        <v>0</v>
      </c>
      <c r="AH335" s="33">
        <f t="shared" ca="1" si="164"/>
        <v>0</v>
      </c>
      <c r="AI335" s="33">
        <f t="shared" ca="1" si="164"/>
        <v>0</v>
      </c>
      <c r="AJ335" s="33">
        <f t="shared" ca="1" si="164"/>
        <v>0</v>
      </c>
      <c r="AK335" s="33">
        <f t="shared" ca="1" si="164"/>
        <v>0</v>
      </c>
      <c r="AL335" s="33">
        <f t="shared" ca="1" si="164"/>
        <v>0</v>
      </c>
      <c r="AM335" s="33">
        <f t="shared" ca="1" si="164"/>
        <v>0</v>
      </c>
      <c r="AN335" s="33">
        <f t="shared" ca="1" si="164"/>
        <v>0</v>
      </c>
      <c r="AO335" s="33">
        <f t="shared" ca="1" si="164"/>
        <v>0</v>
      </c>
      <c r="AP335" s="33">
        <f t="shared" ca="1" si="164"/>
        <v>0</v>
      </c>
      <c r="AQ335" s="33">
        <f ca="1">SUMIFS(Amount_TI,Location_TI,$A335,FundingSource_TI,AQ$1)+SUMIFS(Amount_CS,Location_CS,$A335,Fundingsource_CS,AQ$1)+SUMIFS(Amount_ETL,Location_ETL,$A335,FundingSource_ETL,AQ$1)+SUMIFS(Amount_Other,Location_Other,$A335,FundingSource_Other,AQ$1)+SUMIFS('CSW Programs'!$J$4:$J$500,'CSW Programs'!$D$4:$D$500,'Location Totals'!$A335,'CSW Programs'!$I$4:$I$500,'School Mailing Address'!$Q$5)</f>
        <v>0</v>
      </c>
      <c r="AR335" s="33">
        <f ca="1">SUMIFS(Amount_TI,Location_TI,$A335,FundingSource_TI,AR$1)+SUMIFS(Amount_CS,Location_CS,$A335,Fundingsource_CS,AR$1)+SUMIFS(Amount_ETL,Location_ETL,$A335,FundingSource_ETL,AR$1)+SUMIFS(Amount_Other,Location_Other,$A335,FundingSource_Other,AR$1)+SUMIFS('CSW Programs'!$J$4:$J$500,'CSW Programs'!$D$4:$D$500,'Location Totals'!$A335,'CSW Programs'!$I$4:$I$500,'School Mailing Address'!$Q$6)</f>
        <v>0</v>
      </c>
      <c r="AS335" s="33">
        <f ca="1">SUMIFS(Amount_TI,Location_TI,$A335,FundingSource_TI,AS$1)+SUMIFS(Amount_CS,Location_CS,$A335,Fundingsource_CS,AS$1)+SUMIFS(Amount_ETL,Location_ETL,$A335,FundingSource_ETL,AS$1)+SUMIFS(Amount_Other,Location_Other,$A335,FundingSource_Other,AS$1)+SUMIFS('CSW Programs'!$J$4:$J$500,'CSW Programs'!$D$4:$D$500,'Location Totals'!$A335,'CSW Programs'!$I$4:$I$500,'School Mailing Address'!$Q$7)</f>
        <v>0</v>
      </c>
      <c r="AT335" s="33">
        <f ca="1">SUMIFS(Amount_TI,Location_TI,$A335,FundingSource_TI,AT$1)+SUMIFS(Amount_CS,Location_CS,$A335,Fundingsource_CS,AT$1)+SUMIFS(Amount_ETL,Location_ETL,$A335,FundingSource_ETL,AT$1)+SUMIFS(Amount_Other,Location_Other,$A335,FundingSource_Other,AT$1)+SUMIFS('CSW Programs'!$J$4:$J$500,'CSW Programs'!$D$4:$D$500,'Location Totals'!$A335,'CSW Programs'!$I$4:$I$500,'Location Totals'!$AT$1)</f>
        <v>0</v>
      </c>
      <c r="AU335" s="33">
        <f ca="1">SUMIFS(Amount_TI,Location_TI,$A335,FundingSource_TI,AU$1)+SUMIFS(Amount_CS,Location_CS,$A335,Fundingsource_CS,AU$1)+SUMIFS(Amount_ETL,Location_ETL,$A335,FundingSource_ETL,AU$1)+SUMIFS(Amount_Other,Location_Other,$A335,FundingSource_Other,AU$1)+SUMIFS('CSW Programs'!$J$4:$J$500,'CSW Programs'!$D$4:$D$500,'Location Totals'!$A335,'CSW Programs'!$I$4:$I$500,'Location Totals'!$AU$1)</f>
        <v>0</v>
      </c>
      <c r="AV335" s="33">
        <f ca="1">SUMIFS(Amount_TI,Location_TI,$A335,FundingSource_TI,AV$1)+SUMIFS(Amount_CS,Location_CS,$A335,Fundingsource_CS,AV$1)+SUMIFS(Amount_ETL,Location_ETL,$A335,FundingSource_ETL,AV$1)+SUMIFS(Amount_Other,Location_Other,$A335,FundingSource_Other,AV$1)+SUMIFS('CSW Programs'!$J$4:$J$500,'CSW Programs'!$D$4:$D$500,'Location Totals'!$A335,'CSW Programs'!$I$4:$I$500,'Location Totals'!$AV$1)</f>
        <v>0</v>
      </c>
      <c r="BR335" s="32">
        <v>334</v>
      </c>
      <c r="BT335" s="32">
        <v>334</v>
      </c>
    </row>
    <row r="336" spans="1:72" hidden="1" x14ac:dyDescent="0.2">
      <c r="A336" s="17" t="e">
        <f ca="1">IF('Cover Page'!$C$17&lt;&gt;"YES",IF(HLOOKUP($BZ$1,'District Label'!A:GR,BR336,FALSE)="","",(HLOOKUP($BZ$1,'District Label'!A:GR,BR336,FALSE))),OFFSET('BOCES SELECT'!$CH$4:$CH$402,,,COUNTIF('BOCES SELECT'!E:E,"&gt;0")))</f>
        <v>#N/A</v>
      </c>
      <c r="B336" s="33">
        <f t="shared" ca="1" si="166"/>
        <v>0</v>
      </c>
      <c r="C336" s="33">
        <f t="shared" ref="C336:I337" ca="1" si="173">SUMIFS(Amount_TI,Location_TI,$A336,source_ti,C$1)+SUMIFS(Amount_CS,Location_CS,$A336,source_cs,C$1)+SUMIFS(Amount_ETL,Location_ETL,$A336,source_etl,C$1)+SUMIFS(Amount_Other,Location_Other,$A336,source_other,C$1)+SUMIFS(Amount_SW,Location_SW,$A336,FundingSource_SW,C$1)</f>
        <v>0</v>
      </c>
      <c r="D336" s="33">
        <f t="shared" ca="1" si="173"/>
        <v>0</v>
      </c>
      <c r="E336" s="33">
        <f t="shared" ca="1" si="173"/>
        <v>0</v>
      </c>
      <c r="F336" s="33">
        <f t="shared" ca="1" si="173"/>
        <v>0</v>
      </c>
      <c r="G336" s="33">
        <f t="shared" ca="1" si="173"/>
        <v>0</v>
      </c>
      <c r="H336" s="33">
        <f t="shared" ca="1" si="173"/>
        <v>0</v>
      </c>
      <c r="I336" s="33">
        <f t="shared" ca="1" si="173"/>
        <v>0</v>
      </c>
      <c r="J336" s="50">
        <f t="shared" ca="1" si="167"/>
        <v>0</v>
      </c>
      <c r="K336" s="33">
        <f t="shared" ca="1" si="168"/>
        <v>0</v>
      </c>
      <c r="L336" s="33">
        <f t="shared" ca="1" si="169"/>
        <v>0</v>
      </c>
      <c r="M336" s="33">
        <f t="shared" ca="1" si="170"/>
        <v>0</v>
      </c>
      <c r="N336" s="33">
        <f t="shared" ca="1" si="171"/>
        <v>0</v>
      </c>
      <c r="O336" s="33">
        <f t="shared" ca="1" si="172"/>
        <v>0</v>
      </c>
      <c r="P336" s="33">
        <f t="shared" ref="P336:S337" ca="1" si="174">SUMIFS(Amount_TI,Location_TI,$A336,Program_TI,P$1)+SUMIFS(Amount_CS,Location_CS,$A336,Program_CS,P$1)+SUMIFS(Amount_ETL,Location_ETL,$A336,Program_ETL,P$1)+SUMIFS(Amount_Other,Location_Other,$A336,Program_Other,P$1)</f>
        <v>0</v>
      </c>
      <c r="Q336" s="33">
        <f t="shared" ca="1" si="174"/>
        <v>0</v>
      </c>
      <c r="R336" s="33">
        <f t="shared" ca="1" si="174"/>
        <v>0</v>
      </c>
      <c r="S336" s="33">
        <f t="shared" ca="1" si="174"/>
        <v>0</v>
      </c>
      <c r="T336" s="33">
        <f t="shared" ref="T336:AD337" ca="1" si="175">SUMIFS(Amount_TI,Location_TI,$A336,Object_TI,T$1)+SUMIFS(Amount_CS,Location_CS,$A336,Object_CS,T$1)+SUMIFS(Amount_ETL,Location_ETL,$A336,Object_ETL,T$1)+SUMIFS(Amount_Other,Location_Other,$A336,Object_Other,T$1)</f>
        <v>0</v>
      </c>
      <c r="U336" s="33">
        <f t="shared" ca="1" si="175"/>
        <v>0</v>
      </c>
      <c r="V336" s="33">
        <f t="shared" ca="1" si="175"/>
        <v>0</v>
      </c>
      <c r="W336" s="33">
        <f t="shared" ca="1" si="175"/>
        <v>0</v>
      </c>
      <c r="X336" s="33">
        <f t="shared" ca="1" si="175"/>
        <v>0</v>
      </c>
      <c r="Y336" s="33">
        <f t="shared" ca="1" si="175"/>
        <v>0</v>
      </c>
      <c r="Z336" s="33">
        <f t="shared" ca="1" si="175"/>
        <v>0</v>
      </c>
      <c r="AA336" s="33">
        <f t="shared" ca="1" si="175"/>
        <v>0</v>
      </c>
      <c r="AB336" s="33">
        <f t="shared" ca="1" si="175"/>
        <v>0</v>
      </c>
      <c r="AC336" s="33">
        <f t="shared" ca="1" si="175"/>
        <v>0</v>
      </c>
      <c r="AD336" s="33">
        <f t="shared" ca="1" si="175"/>
        <v>0</v>
      </c>
      <c r="AE336" s="33">
        <f t="shared" ref="AE336:AP337" ca="1" si="176">SUMIFS(Amount_TI,Location_TI,$A336,FundingSource_TI,AE$1)+SUMIFS(Amount_CS,Location_CS,$A336,Fundingsource_CS,AE$1)+SUMIFS(Amount_ETL,Location_ETL,$A336,FundingSource_ETL,AE$1)+SUMIFS(Amount_Other,Location_Other,$A336,FundingSource_Other,AE$1)</f>
        <v>0</v>
      </c>
      <c r="AF336" s="33">
        <f t="shared" ca="1" si="176"/>
        <v>0</v>
      </c>
      <c r="AG336" s="33">
        <f t="shared" ca="1" si="176"/>
        <v>0</v>
      </c>
      <c r="AH336" s="33">
        <f t="shared" ca="1" si="176"/>
        <v>0</v>
      </c>
      <c r="AI336" s="33">
        <f t="shared" ca="1" si="176"/>
        <v>0</v>
      </c>
      <c r="AJ336" s="33">
        <f t="shared" ca="1" si="176"/>
        <v>0</v>
      </c>
      <c r="AK336" s="33">
        <f t="shared" ca="1" si="176"/>
        <v>0</v>
      </c>
      <c r="AL336" s="33">
        <f t="shared" ca="1" si="176"/>
        <v>0</v>
      </c>
      <c r="AM336" s="33">
        <f t="shared" ca="1" si="176"/>
        <v>0</v>
      </c>
      <c r="AN336" s="33">
        <f t="shared" ca="1" si="176"/>
        <v>0</v>
      </c>
      <c r="AO336" s="33">
        <f t="shared" ca="1" si="176"/>
        <v>0</v>
      </c>
      <c r="AP336" s="33">
        <f t="shared" ca="1" si="176"/>
        <v>0</v>
      </c>
      <c r="AQ336" s="33">
        <f ca="1">SUMIFS(Amount_TI,Location_TI,$A336,FundingSource_TI,AQ$1)+SUMIFS(Amount_CS,Location_CS,$A336,Fundingsource_CS,AQ$1)+SUMIFS(Amount_ETL,Location_ETL,$A336,FundingSource_ETL,AQ$1)+SUMIFS(Amount_Other,Location_Other,$A336,FundingSource_Other,AQ$1)+SUMIFS('CSW Programs'!$J$4:$J$500,'CSW Programs'!$D$4:$D$500,'Location Totals'!$A336,'CSW Programs'!$I$4:$I$500,'School Mailing Address'!$Q$5)</f>
        <v>0</v>
      </c>
      <c r="AR336" s="33">
        <f ca="1">SUMIFS(Amount_TI,Location_TI,$A336,FundingSource_TI,AR$1)+SUMIFS(Amount_CS,Location_CS,$A336,Fundingsource_CS,AR$1)+SUMIFS(Amount_ETL,Location_ETL,$A336,FundingSource_ETL,AR$1)+SUMIFS(Amount_Other,Location_Other,$A336,FundingSource_Other,AR$1)+SUMIFS('CSW Programs'!$J$4:$J$500,'CSW Programs'!$D$4:$D$500,'Location Totals'!$A336,'CSW Programs'!$I$4:$I$500,'School Mailing Address'!$Q$6)</f>
        <v>0</v>
      </c>
      <c r="AS336" s="33">
        <f ca="1">SUMIFS(Amount_TI,Location_TI,$A336,FundingSource_TI,AS$1)+SUMIFS(Amount_CS,Location_CS,$A336,Fundingsource_CS,AS$1)+SUMIFS(Amount_ETL,Location_ETL,$A336,FundingSource_ETL,AS$1)+SUMIFS(Amount_Other,Location_Other,$A336,FundingSource_Other,AS$1)+SUMIFS('CSW Programs'!$J$4:$J$500,'CSW Programs'!$D$4:$D$500,'Location Totals'!$A336,'CSW Programs'!$I$4:$I$500,'School Mailing Address'!$Q$7)</f>
        <v>0</v>
      </c>
      <c r="AT336" s="33">
        <f ca="1">SUMIFS(Amount_TI,Location_TI,$A336,FundingSource_TI,AT$1)+SUMIFS(Amount_CS,Location_CS,$A336,Fundingsource_CS,AT$1)+SUMIFS(Amount_ETL,Location_ETL,$A336,FundingSource_ETL,AT$1)+SUMIFS(Amount_Other,Location_Other,$A336,FundingSource_Other,AT$1)+SUMIFS('CSW Programs'!$J$4:$J$500,'CSW Programs'!$D$4:$D$500,'Location Totals'!$A336,'CSW Programs'!$I$4:$I$500,'Location Totals'!$AT$1)</f>
        <v>0</v>
      </c>
      <c r="AU336" s="33">
        <f ca="1">SUMIFS(Amount_TI,Location_TI,$A336,FundingSource_TI,AU$1)+SUMIFS(Amount_CS,Location_CS,$A336,Fundingsource_CS,AU$1)+SUMIFS(Amount_ETL,Location_ETL,$A336,FundingSource_ETL,AU$1)+SUMIFS(Amount_Other,Location_Other,$A336,FundingSource_Other,AU$1)+SUMIFS('CSW Programs'!$J$4:$J$500,'CSW Programs'!$D$4:$D$500,'Location Totals'!$A336,'CSW Programs'!$I$4:$I$500,'Location Totals'!$AU$1)</f>
        <v>0</v>
      </c>
      <c r="AV336" s="33">
        <f ca="1">SUMIFS(Amount_TI,Location_TI,$A336,FundingSource_TI,AV$1)+SUMIFS(Amount_CS,Location_CS,$A336,Fundingsource_CS,AV$1)+SUMIFS(Amount_ETL,Location_ETL,$A336,FundingSource_ETL,AV$1)+SUMIFS(Amount_Other,Location_Other,$A336,FundingSource_Other,AV$1)+SUMIFS('CSW Programs'!$J$4:$J$500,'CSW Programs'!$D$4:$D$500,'Location Totals'!$A336,'CSW Programs'!$I$4:$I$500,'Location Totals'!$AV$1)</f>
        <v>0</v>
      </c>
      <c r="BR336" s="32">
        <v>335</v>
      </c>
      <c r="BT336" s="32">
        <v>335</v>
      </c>
    </row>
    <row r="337" spans="1:72" hidden="1" x14ac:dyDescent="0.2">
      <c r="A337" s="17" t="e">
        <f ca="1">IF('Cover Page'!$C$17&lt;&gt;"YES",IF(HLOOKUP($BZ$1,'District Label'!A:GR,BR337,FALSE)="","",(HLOOKUP($BZ$1,'District Label'!A:GR,BR337,FALSE))),OFFSET('BOCES SELECT'!$CH$4:$CH$402,,,COUNTIF('BOCES SELECT'!E:E,"&gt;0")))</f>
        <v>#N/A</v>
      </c>
      <c r="B337" s="33">
        <f t="shared" ca="1" si="166"/>
        <v>0</v>
      </c>
      <c r="C337" s="33">
        <f t="shared" ca="1" si="173"/>
        <v>0</v>
      </c>
      <c r="D337" s="33">
        <f t="shared" ca="1" si="173"/>
        <v>0</v>
      </c>
      <c r="E337" s="33">
        <f t="shared" ca="1" si="173"/>
        <v>0</v>
      </c>
      <c r="F337" s="33">
        <f t="shared" ca="1" si="173"/>
        <v>0</v>
      </c>
      <c r="G337" s="33">
        <f t="shared" ca="1" si="173"/>
        <v>0</v>
      </c>
      <c r="H337" s="33">
        <f t="shared" ca="1" si="173"/>
        <v>0</v>
      </c>
      <c r="I337" s="33">
        <f t="shared" ca="1" si="173"/>
        <v>0</v>
      </c>
      <c r="J337" s="50">
        <f t="shared" ca="1" si="167"/>
        <v>0</v>
      </c>
      <c r="K337" s="33">
        <f t="shared" ca="1" si="168"/>
        <v>0</v>
      </c>
      <c r="L337" s="33">
        <f t="shared" ca="1" si="169"/>
        <v>0</v>
      </c>
      <c r="M337" s="33">
        <f t="shared" ca="1" si="170"/>
        <v>0</v>
      </c>
      <c r="N337" s="33">
        <f t="shared" ca="1" si="171"/>
        <v>0</v>
      </c>
      <c r="O337" s="33">
        <f t="shared" ca="1" si="172"/>
        <v>0</v>
      </c>
      <c r="P337" s="33">
        <f t="shared" ca="1" si="174"/>
        <v>0</v>
      </c>
      <c r="Q337" s="33">
        <f t="shared" ca="1" si="174"/>
        <v>0</v>
      </c>
      <c r="R337" s="33">
        <f t="shared" ca="1" si="174"/>
        <v>0</v>
      </c>
      <c r="S337" s="33">
        <f t="shared" ca="1" si="174"/>
        <v>0</v>
      </c>
      <c r="T337" s="33">
        <f t="shared" ca="1" si="175"/>
        <v>0</v>
      </c>
      <c r="U337" s="33">
        <f t="shared" ca="1" si="175"/>
        <v>0</v>
      </c>
      <c r="V337" s="33">
        <f t="shared" ca="1" si="175"/>
        <v>0</v>
      </c>
      <c r="W337" s="33">
        <f t="shared" ca="1" si="175"/>
        <v>0</v>
      </c>
      <c r="X337" s="33">
        <f t="shared" ca="1" si="175"/>
        <v>0</v>
      </c>
      <c r="Y337" s="33">
        <f t="shared" ca="1" si="175"/>
        <v>0</v>
      </c>
      <c r="Z337" s="33">
        <f t="shared" ca="1" si="175"/>
        <v>0</v>
      </c>
      <c r="AA337" s="33">
        <f t="shared" ca="1" si="175"/>
        <v>0</v>
      </c>
      <c r="AB337" s="33">
        <f t="shared" ca="1" si="175"/>
        <v>0</v>
      </c>
      <c r="AC337" s="33">
        <f t="shared" ca="1" si="175"/>
        <v>0</v>
      </c>
      <c r="AD337" s="33">
        <f t="shared" ca="1" si="175"/>
        <v>0</v>
      </c>
      <c r="AE337" s="33">
        <f t="shared" ca="1" si="176"/>
        <v>0</v>
      </c>
      <c r="AF337" s="33">
        <f t="shared" ca="1" si="176"/>
        <v>0</v>
      </c>
      <c r="AG337" s="33">
        <f t="shared" ca="1" si="176"/>
        <v>0</v>
      </c>
      <c r="AH337" s="33">
        <f t="shared" ca="1" si="176"/>
        <v>0</v>
      </c>
      <c r="AI337" s="33">
        <f t="shared" ca="1" si="176"/>
        <v>0</v>
      </c>
      <c r="AJ337" s="33">
        <f t="shared" ca="1" si="176"/>
        <v>0</v>
      </c>
      <c r="AK337" s="33">
        <f t="shared" ca="1" si="176"/>
        <v>0</v>
      </c>
      <c r="AL337" s="33">
        <f t="shared" ca="1" si="176"/>
        <v>0</v>
      </c>
      <c r="AM337" s="33">
        <f t="shared" ca="1" si="176"/>
        <v>0</v>
      </c>
      <c r="AN337" s="33">
        <f t="shared" ca="1" si="176"/>
        <v>0</v>
      </c>
      <c r="AO337" s="33">
        <f t="shared" ca="1" si="176"/>
        <v>0</v>
      </c>
      <c r="AP337" s="33">
        <f t="shared" ca="1" si="176"/>
        <v>0</v>
      </c>
      <c r="AQ337" s="33">
        <f ca="1">SUMIFS(Amount_TI,Location_TI,$A337,FundingSource_TI,AQ$1)+SUMIFS(Amount_CS,Location_CS,$A337,Fundingsource_CS,AQ$1)+SUMIFS(Amount_ETL,Location_ETL,$A337,FundingSource_ETL,AQ$1)+SUMIFS(Amount_Other,Location_Other,$A337,FundingSource_Other,AQ$1)+SUMIFS('CSW Programs'!$J$4:$J$500,'CSW Programs'!$D$4:$D$500,'Location Totals'!$A337,'CSW Programs'!$I$4:$I$500,'School Mailing Address'!$Q$5)</f>
        <v>0</v>
      </c>
      <c r="AR337" s="33">
        <f ca="1">SUMIFS(Amount_TI,Location_TI,$A337,FundingSource_TI,AR$1)+SUMIFS(Amount_CS,Location_CS,$A337,Fundingsource_CS,AR$1)+SUMIFS(Amount_ETL,Location_ETL,$A337,FundingSource_ETL,AR$1)+SUMIFS(Amount_Other,Location_Other,$A337,FundingSource_Other,AR$1)+SUMIFS('CSW Programs'!$J$4:$J$500,'CSW Programs'!$D$4:$D$500,'Location Totals'!$A337,'CSW Programs'!$I$4:$I$500,'School Mailing Address'!$Q$6)</f>
        <v>0</v>
      </c>
      <c r="AS337" s="33">
        <f ca="1">SUMIFS(Amount_TI,Location_TI,$A337,FundingSource_TI,AS$1)+SUMIFS(Amount_CS,Location_CS,$A337,Fundingsource_CS,AS$1)+SUMIFS(Amount_ETL,Location_ETL,$A337,FundingSource_ETL,AS$1)+SUMIFS(Amount_Other,Location_Other,$A337,FundingSource_Other,AS$1)+SUMIFS('CSW Programs'!$J$4:$J$500,'CSW Programs'!$D$4:$D$500,'Location Totals'!$A337,'CSW Programs'!$I$4:$I$500,'School Mailing Address'!$Q$7)</f>
        <v>0</v>
      </c>
      <c r="AT337" s="33">
        <f ca="1">SUMIFS(Amount_TI,Location_TI,$A337,FundingSource_TI,AT$1)+SUMIFS(Amount_CS,Location_CS,$A337,Fundingsource_CS,AT$1)+SUMIFS(Amount_ETL,Location_ETL,$A337,FundingSource_ETL,AT$1)+SUMIFS(Amount_Other,Location_Other,$A337,FundingSource_Other,AT$1)+SUMIFS('CSW Programs'!$J$4:$J$500,'CSW Programs'!$D$4:$D$500,'Location Totals'!$A337,'CSW Programs'!$I$4:$I$500,'Location Totals'!$AT$1)</f>
        <v>0</v>
      </c>
      <c r="AU337" s="33">
        <f ca="1">SUMIFS(Amount_TI,Location_TI,$A337,FundingSource_TI,AU$1)+SUMIFS(Amount_CS,Location_CS,$A337,Fundingsource_CS,AU$1)+SUMIFS(Amount_ETL,Location_ETL,$A337,FundingSource_ETL,AU$1)+SUMIFS(Amount_Other,Location_Other,$A337,FundingSource_Other,AU$1)+SUMIFS('CSW Programs'!$J$4:$J$500,'CSW Programs'!$D$4:$D$500,'Location Totals'!$A337,'CSW Programs'!$I$4:$I$500,'Location Totals'!$AU$1)</f>
        <v>0</v>
      </c>
      <c r="AV337" s="33">
        <f ca="1">SUMIFS(Amount_TI,Location_TI,$A337,FundingSource_TI,AV$1)+SUMIFS(Amount_CS,Location_CS,$A337,Fundingsource_CS,AV$1)+SUMIFS(Amount_ETL,Location_ETL,$A337,FundingSource_ETL,AV$1)+SUMIFS(Amount_Other,Location_Other,$A337,FundingSource_Other,AV$1)+SUMIFS('CSW Programs'!$J$4:$J$500,'CSW Programs'!$D$4:$D$500,'Location Totals'!$A337,'CSW Programs'!$I$4:$I$500,'Location Totals'!$AV$1)</f>
        <v>0</v>
      </c>
      <c r="BR337" s="32">
        <v>336</v>
      </c>
      <c r="BT337" s="32">
        <v>336</v>
      </c>
    </row>
    <row r="338" spans="1:72" x14ac:dyDescent="0.2">
      <c r="A338" s="17"/>
      <c r="AB338" s="33"/>
      <c r="AC338" s="33"/>
      <c r="AD338" s="33"/>
    </row>
    <row r="339" spans="1:72" x14ac:dyDescent="0.2">
      <c r="A339" s="17"/>
      <c r="AB339" s="33"/>
      <c r="AC339" s="33"/>
      <c r="AD339" s="33"/>
    </row>
    <row r="340" spans="1:72" x14ac:dyDescent="0.2">
      <c r="A340" s="17"/>
      <c r="AB340" s="33"/>
      <c r="AC340" s="33"/>
      <c r="AD340" s="33"/>
    </row>
    <row r="341" spans="1:72" x14ac:dyDescent="0.2">
      <c r="A341" s="17"/>
      <c r="AB341" s="33"/>
      <c r="AC341" s="33"/>
      <c r="AD341" s="33"/>
    </row>
    <row r="342" spans="1:72" x14ac:dyDescent="0.2">
      <c r="A342" s="17"/>
      <c r="AB342" s="33"/>
      <c r="AC342" s="33"/>
      <c r="AD342" s="33"/>
    </row>
    <row r="343" spans="1:72" x14ac:dyDescent="0.2">
      <c r="A343" s="17"/>
      <c r="AB343" s="33"/>
      <c r="AC343" s="33"/>
      <c r="AD343" s="33"/>
    </row>
    <row r="344" spans="1:72" x14ac:dyDescent="0.2">
      <c r="A344" s="17"/>
      <c r="AB344" s="33"/>
      <c r="AC344" s="33"/>
      <c r="AD344" s="33"/>
    </row>
    <row r="345" spans="1:72" x14ac:dyDescent="0.2">
      <c r="A345" s="17"/>
      <c r="AB345" s="33"/>
      <c r="AC345" s="33"/>
      <c r="AD345" s="33"/>
    </row>
    <row r="346" spans="1:72" x14ac:dyDescent="0.2">
      <c r="A346" s="17"/>
      <c r="AB346" s="33"/>
      <c r="AC346" s="33"/>
      <c r="AD346" s="33"/>
    </row>
    <row r="347" spans="1:72" x14ac:dyDescent="0.2">
      <c r="A347" s="17"/>
      <c r="AB347" s="33"/>
      <c r="AC347" s="33"/>
      <c r="AD347" s="33"/>
    </row>
    <row r="348" spans="1:72" x14ac:dyDescent="0.2">
      <c r="A348" s="17"/>
      <c r="AB348" s="33"/>
      <c r="AC348" s="33"/>
      <c r="AD348" s="33"/>
    </row>
    <row r="349" spans="1:72" x14ac:dyDescent="0.2">
      <c r="A349" s="17"/>
      <c r="AB349" s="33"/>
      <c r="AC349" s="33"/>
      <c r="AD349" s="33"/>
    </row>
    <row r="350" spans="1:72" x14ac:dyDescent="0.2">
      <c r="A350" s="17"/>
      <c r="AB350" s="33"/>
      <c r="AC350" s="33"/>
      <c r="AD350" s="33"/>
    </row>
    <row r="351" spans="1:72" x14ac:dyDescent="0.2">
      <c r="A351" s="17"/>
      <c r="AB351" s="33"/>
      <c r="AC351" s="33"/>
      <c r="AD351" s="33"/>
    </row>
    <row r="352" spans="1:72" x14ac:dyDescent="0.2">
      <c r="A352" s="17"/>
      <c r="AB352" s="33"/>
      <c r="AC352" s="33"/>
      <c r="AD352" s="33"/>
    </row>
    <row r="353" spans="1:30" x14ac:dyDescent="0.2">
      <c r="A353" s="17"/>
      <c r="AB353" s="33"/>
      <c r="AC353" s="33"/>
      <c r="AD353" s="33"/>
    </row>
    <row r="354" spans="1:30" x14ac:dyDescent="0.2">
      <c r="A354" s="17"/>
      <c r="AB354" s="33"/>
      <c r="AC354" s="33"/>
      <c r="AD354" s="33"/>
    </row>
    <row r="355" spans="1:30" x14ac:dyDescent="0.2">
      <c r="A355" s="17"/>
      <c r="AB355" s="33"/>
      <c r="AC355" s="33"/>
      <c r="AD355" s="33"/>
    </row>
    <row r="356" spans="1:30" x14ac:dyDescent="0.2">
      <c r="A356" s="17"/>
      <c r="AB356" s="33"/>
      <c r="AC356" s="33"/>
      <c r="AD356" s="33"/>
    </row>
    <row r="357" spans="1:30" x14ac:dyDescent="0.2">
      <c r="A357" s="17"/>
      <c r="AB357" s="33"/>
      <c r="AC357" s="33"/>
      <c r="AD357" s="33"/>
    </row>
    <row r="358" spans="1:30" x14ac:dyDescent="0.2">
      <c r="A358" s="17"/>
      <c r="AB358" s="33"/>
      <c r="AC358" s="33"/>
      <c r="AD358" s="33"/>
    </row>
    <row r="359" spans="1:30" x14ac:dyDescent="0.2">
      <c r="A359" s="17"/>
      <c r="AB359" s="33"/>
      <c r="AC359" s="33"/>
      <c r="AD359" s="33"/>
    </row>
    <row r="360" spans="1:30" x14ac:dyDescent="0.2">
      <c r="A360" s="17"/>
      <c r="AB360" s="33"/>
      <c r="AC360" s="33"/>
      <c r="AD360" s="33"/>
    </row>
    <row r="361" spans="1:30" x14ac:dyDescent="0.2">
      <c r="A361" s="17"/>
      <c r="AB361" s="33"/>
      <c r="AC361" s="33"/>
      <c r="AD361" s="33"/>
    </row>
    <row r="362" spans="1:30" x14ac:dyDescent="0.2">
      <c r="A362" s="17"/>
      <c r="AB362" s="33"/>
      <c r="AC362" s="33"/>
      <c r="AD362" s="33"/>
    </row>
    <row r="363" spans="1:30" x14ac:dyDescent="0.2">
      <c r="A363" s="17"/>
      <c r="AB363" s="33"/>
      <c r="AC363" s="33"/>
      <c r="AD363" s="33"/>
    </row>
    <row r="364" spans="1:30" x14ac:dyDescent="0.2">
      <c r="A364" s="17"/>
      <c r="AB364" s="33"/>
      <c r="AC364" s="33"/>
      <c r="AD364" s="33"/>
    </row>
    <row r="365" spans="1:30" x14ac:dyDescent="0.2">
      <c r="A365" s="17"/>
      <c r="AB365" s="33"/>
      <c r="AC365" s="33"/>
      <c r="AD365" s="33"/>
    </row>
    <row r="366" spans="1:30" x14ac:dyDescent="0.2">
      <c r="A366" s="17"/>
      <c r="AB366" s="33"/>
      <c r="AC366" s="33"/>
      <c r="AD366" s="33"/>
    </row>
    <row r="367" spans="1:30" x14ac:dyDescent="0.2">
      <c r="A367" s="17"/>
      <c r="AB367" s="33"/>
      <c r="AC367" s="33"/>
      <c r="AD367" s="33"/>
    </row>
    <row r="368" spans="1:30" x14ac:dyDescent="0.2">
      <c r="A368" s="17"/>
      <c r="AB368" s="33"/>
      <c r="AC368" s="33"/>
      <c r="AD368" s="33"/>
    </row>
    <row r="369" spans="1:30" x14ac:dyDescent="0.2">
      <c r="A369" s="17"/>
      <c r="AB369" s="33"/>
      <c r="AC369" s="33"/>
      <c r="AD369" s="33"/>
    </row>
    <row r="370" spans="1:30" x14ac:dyDescent="0.2">
      <c r="A370" s="17"/>
      <c r="AB370" s="33"/>
      <c r="AC370" s="33"/>
      <c r="AD370" s="33"/>
    </row>
    <row r="371" spans="1:30" x14ac:dyDescent="0.2">
      <c r="A371" s="17"/>
      <c r="AB371" s="33"/>
      <c r="AC371" s="33"/>
      <c r="AD371" s="33"/>
    </row>
    <row r="372" spans="1:30" x14ac:dyDescent="0.2">
      <c r="A372" s="17"/>
      <c r="AB372" s="33"/>
      <c r="AC372" s="33"/>
      <c r="AD372" s="33"/>
    </row>
    <row r="373" spans="1:30" x14ac:dyDescent="0.2">
      <c r="A373" s="17"/>
      <c r="AB373" s="33"/>
      <c r="AC373" s="33"/>
      <c r="AD373" s="33"/>
    </row>
    <row r="374" spans="1:30" x14ac:dyDescent="0.2">
      <c r="A374" s="17"/>
      <c r="AB374" s="33"/>
      <c r="AC374" s="33"/>
      <c r="AD374" s="33"/>
    </row>
    <row r="375" spans="1:30" x14ac:dyDescent="0.2">
      <c r="A375" s="17"/>
      <c r="AB375" s="33"/>
      <c r="AC375" s="33"/>
      <c r="AD375" s="33"/>
    </row>
    <row r="376" spans="1:30" x14ac:dyDescent="0.2">
      <c r="A376" s="17"/>
      <c r="AB376" s="33"/>
      <c r="AC376" s="33"/>
      <c r="AD376" s="33"/>
    </row>
    <row r="377" spans="1:30" x14ac:dyDescent="0.2">
      <c r="A377" s="17"/>
      <c r="AB377" s="33"/>
      <c r="AC377" s="33"/>
      <c r="AD377" s="33"/>
    </row>
    <row r="378" spans="1:30" x14ac:dyDescent="0.2">
      <c r="A378" s="17"/>
      <c r="AB378" s="33"/>
      <c r="AC378" s="33"/>
      <c r="AD378" s="33"/>
    </row>
    <row r="379" spans="1:30" x14ac:dyDescent="0.2">
      <c r="A379" s="17"/>
      <c r="AB379" s="33"/>
      <c r="AC379" s="33"/>
      <c r="AD379" s="33"/>
    </row>
    <row r="380" spans="1:30" x14ac:dyDescent="0.2">
      <c r="A380" s="17"/>
      <c r="AB380" s="33"/>
      <c r="AC380" s="33"/>
      <c r="AD380" s="33"/>
    </row>
    <row r="381" spans="1:30" x14ac:dyDescent="0.2">
      <c r="A381" s="17"/>
      <c r="AB381" s="33"/>
      <c r="AC381" s="33"/>
      <c r="AD381" s="33"/>
    </row>
    <row r="382" spans="1:30" x14ac:dyDescent="0.2">
      <c r="A382" s="17"/>
      <c r="AB382" s="33"/>
      <c r="AC382" s="33"/>
      <c r="AD382" s="33"/>
    </row>
    <row r="383" spans="1:30" x14ac:dyDescent="0.2">
      <c r="A383" s="17"/>
      <c r="AB383" s="33"/>
      <c r="AC383" s="33"/>
      <c r="AD383" s="33"/>
    </row>
    <row r="384" spans="1:30" x14ac:dyDescent="0.2">
      <c r="A384" s="17"/>
      <c r="AB384" s="33"/>
      <c r="AC384" s="33"/>
      <c r="AD384" s="33"/>
    </row>
    <row r="385" spans="1:30" x14ac:dyDescent="0.2">
      <c r="A385" s="17"/>
      <c r="AB385" s="33"/>
      <c r="AC385" s="33"/>
      <c r="AD385" s="33"/>
    </row>
    <row r="386" spans="1:30" x14ac:dyDescent="0.2">
      <c r="A386" s="17"/>
      <c r="AB386" s="33"/>
      <c r="AC386" s="33"/>
      <c r="AD386" s="33"/>
    </row>
    <row r="387" spans="1:30" x14ac:dyDescent="0.2">
      <c r="A387" s="17"/>
      <c r="AB387" s="33"/>
      <c r="AC387" s="33"/>
      <c r="AD387" s="33"/>
    </row>
    <row r="388" spans="1:30" x14ac:dyDescent="0.2">
      <c r="A388" s="17"/>
      <c r="AB388" s="33"/>
      <c r="AC388" s="33"/>
      <c r="AD388" s="33"/>
    </row>
    <row r="389" spans="1:30" x14ac:dyDescent="0.2">
      <c r="A389" s="17"/>
      <c r="AB389" s="33"/>
      <c r="AC389" s="33"/>
      <c r="AD389" s="33"/>
    </row>
    <row r="390" spans="1:30" x14ac:dyDescent="0.2">
      <c r="A390" s="17"/>
      <c r="AB390" s="33"/>
      <c r="AC390" s="33"/>
      <c r="AD390" s="33"/>
    </row>
    <row r="391" spans="1:30" x14ac:dyDescent="0.2">
      <c r="A391" s="17"/>
      <c r="AB391" s="33"/>
      <c r="AC391" s="33"/>
      <c r="AD391" s="33"/>
    </row>
    <row r="392" spans="1:30" x14ac:dyDescent="0.2">
      <c r="A392" s="17"/>
      <c r="AB392" s="33"/>
      <c r="AC392" s="33"/>
      <c r="AD392" s="33"/>
    </row>
    <row r="393" spans="1:30" x14ac:dyDescent="0.2">
      <c r="A393" s="17"/>
      <c r="AB393" s="33"/>
      <c r="AC393" s="33"/>
      <c r="AD393" s="33"/>
    </row>
    <row r="394" spans="1:30" x14ac:dyDescent="0.2">
      <c r="A394" s="17"/>
      <c r="AB394" s="33"/>
      <c r="AC394" s="33"/>
      <c r="AD394" s="33"/>
    </row>
    <row r="395" spans="1:30" x14ac:dyDescent="0.2">
      <c r="A395" s="17"/>
      <c r="AB395" s="33"/>
      <c r="AC395" s="33"/>
      <c r="AD395" s="33"/>
    </row>
    <row r="396" spans="1:30" x14ac:dyDescent="0.2">
      <c r="A396" s="17"/>
      <c r="AB396" s="33"/>
      <c r="AC396" s="33"/>
      <c r="AD396" s="33"/>
    </row>
    <row r="397" spans="1:30" x14ac:dyDescent="0.2">
      <c r="A397" s="17"/>
      <c r="AB397" s="33"/>
      <c r="AC397" s="33"/>
      <c r="AD397" s="33"/>
    </row>
    <row r="398" spans="1:30" x14ac:dyDescent="0.2">
      <c r="A398" s="17"/>
      <c r="AB398" s="33"/>
      <c r="AC398" s="33"/>
      <c r="AD398" s="33"/>
    </row>
    <row r="399" spans="1:30" x14ac:dyDescent="0.2">
      <c r="A399" s="17"/>
      <c r="AB399" s="33"/>
      <c r="AC399" s="33"/>
      <c r="AD399" s="33"/>
    </row>
    <row r="400" spans="1:30" x14ac:dyDescent="0.2">
      <c r="A400" s="17"/>
      <c r="AB400" s="33"/>
      <c r="AC400" s="33"/>
      <c r="AD400" s="33"/>
    </row>
    <row r="401" spans="1:30" x14ac:dyDescent="0.2">
      <c r="A401" s="17"/>
      <c r="AB401" s="33"/>
      <c r="AC401" s="33"/>
      <c r="AD401" s="33"/>
    </row>
    <row r="402" spans="1:30" x14ac:dyDescent="0.2">
      <c r="A402" s="17"/>
      <c r="AB402" s="33"/>
      <c r="AC402" s="33"/>
      <c r="AD402" s="33"/>
    </row>
    <row r="403" spans="1:30" x14ac:dyDescent="0.2">
      <c r="A403" s="17"/>
      <c r="AB403" s="33"/>
      <c r="AC403" s="33"/>
      <c r="AD403" s="33"/>
    </row>
    <row r="404" spans="1:30" x14ac:dyDescent="0.2">
      <c r="A404" s="17"/>
      <c r="AB404" s="33"/>
      <c r="AC404" s="33"/>
      <c r="AD404" s="33"/>
    </row>
    <row r="405" spans="1:30" x14ac:dyDescent="0.2">
      <c r="A405" s="17"/>
      <c r="AB405" s="33"/>
      <c r="AC405" s="33"/>
      <c r="AD405" s="33"/>
    </row>
    <row r="406" spans="1:30" x14ac:dyDescent="0.2">
      <c r="A406" s="17"/>
      <c r="AB406" s="33"/>
      <c r="AC406" s="33"/>
      <c r="AD406" s="33"/>
    </row>
    <row r="407" spans="1:30" x14ac:dyDescent="0.2">
      <c r="A407" s="17"/>
      <c r="AB407" s="33"/>
      <c r="AC407" s="33"/>
      <c r="AD407" s="33"/>
    </row>
    <row r="408" spans="1:30" x14ac:dyDescent="0.2">
      <c r="A408" s="17"/>
      <c r="AB408" s="33"/>
      <c r="AC408" s="33"/>
      <c r="AD408" s="33"/>
    </row>
    <row r="409" spans="1:30" x14ac:dyDescent="0.2">
      <c r="A409" s="17"/>
      <c r="AB409" s="33"/>
      <c r="AC409" s="33"/>
      <c r="AD409" s="33"/>
    </row>
    <row r="410" spans="1:30" x14ac:dyDescent="0.2">
      <c r="A410" s="17"/>
      <c r="AB410" s="33"/>
      <c r="AC410" s="33"/>
      <c r="AD410" s="33"/>
    </row>
    <row r="411" spans="1:30" x14ac:dyDescent="0.2">
      <c r="A411" s="17"/>
      <c r="AB411" s="33"/>
      <c r="AC411" s="33"/>
      <c r="AD411" s="33"/>
    </row>
    <row r="412" spans="1:30" x14ac:dyDescent="0.2">
      <c r="A412" s="17"/>
      <c r="AB412" s="33"/>
      <c r="AC412" s="33"/>
      <c r="AD412" s="33"/>
    </row>
    <row r="413" spans="1:30" x14ac:dyDescent="0.2">
      <c r="A413" s="17"/>
      <c r="AB413" s="33"/>
      <c r="AC413" s="33"/>
      <c r="AD413" s="33"/>
    </row>
    <row r="414" spans="1:30" x14ac:dyDescent="0.2">
      <c r="A414" s="17"/>
      <c r="AB414" s="33"/>
      <c r="AC414" s="33"/>
      <c r="AD414" s="33"/>
    </row>
    <row r="415" spans="1:30" x14ac:dyDescent="0.2">
      <c r="A415" s="17"/>
      <c r="AB415" s="33"/>
      <c r="AC415" s="33"/>
      <c r="AD415" s="33"/>
    </row>
    <row r="416" spans="1:30" x14ac:dyDescent="0.2">
      <c r="A416" s="17"/>
      <c r="AB416" s="33"/>
      <c r="AC416" s="33"/>
      <c r="AD416" s="33"/>
    </row>
    <row r="417" spans="1:30" x14ac:dyDescent="0.2">
      <c r="A417" s="17"/>
      <c r="AB417" s="33"/>
      <c r="AC417" s="33"/>
      <c r="AD417" s="33"/>
    </row>
    <row r="418" spans="1:30" x14ac:dyDescent="0.2">
      <c r="A418" s="17"/>
      <c r="AB418" s="33"/>
      <c r="AC418" s="33"/>
      <c r="AD418" s="33"/>
    </row>
    <row r="419" spans="1:30" x14ac:dyDescent="0.2">
      <c r="A419" s="17"/>
      <c r="AB419" s="33"/>
      <c r="AC419" s="33"/>
      <c r="AD419" s="33"/>
    </row>
    <row r="420" spans="1:30" x14ac:dyDescent="0.2">
      <c r="A420" s="17"/>
      <c r="AB420" s="33"/>
      <c r="AC420" s="33"/>
      <c r="AD420" s="33"/>
    </row>
    <row r="421" spans="1:30" x14ac:dyDescent="0.2">
      <c r="A421" s="17"/>
      <c r="AB421" s="33"/>
      <c r="AC421" s="33"/>
      <c r="AD421" s="33"/>
    </row>
    <row r="422" spans="1:30" x14ac:dyDescent="0.2">
      <c r="A422" s="17"/>
      <c r="AB422" s="33"/>
      <c r="AC422" s="33"/>
      <c r="AD422" s="33"/>
    </row>
    <row r="423" spans="1:30" x14ac:dyDescent="0.2">
      <c r="A423" s="17"/>
      <c r="AB423" s="33"/>
      <c r="AC423" s="33"/>
      <c r="AD423" s="33"/>
    </row>
    <row r="424" spans="1:30" x14ac:dyDescent="0.2">
      <c r="A424" s="17"/>
      <c r="AB424" s="33"/>
      <c r="AC424" s="33"/>
      <c r="AD424" s="33"/>
    </row>
    <row r="425" spans="1:30" x14ac:dyDescent="0.2">
      <c r="A425" s="17"/>
      <c r="AB425" s="33"/>
      <c r="AC425" s="33"/>
      <c r="AD425" s="33"/>
    </row>
    <row r="426" spans="1:30" x14ac:dyDescent="0.2">
      <c r="A426" s="17"/>
      <c r="AB426" s="33"/>
      <c r="AC426" s="33"/>
      <c r="AD426" s="33"/>
    </row>
    <row r="427" spans="1:30" x14ac:dyDescent="0.2">
      <c r="A427" s="17"/>
      <c r="AB427" s="33"/>
      <c r="AC427" s="33"/>
      <c r="AD427" s="33"/>
    </row>
    <row r="428" spans="1:30" x14ac:dyDescent="0.2">
      <c r="A428" s="17"/>
      <c r="AB428" s="33"/>
      <c r="AC428" s="33"/>
      <c r="AD428" s="33"/>
    </row>
    <row r="429" spans="1:30" x14ac:dyDescent="0.2">
      <c r="A429" s="17"/>
      <c r="AB429" s="33"/>
      <c r="AC429" s="33"/>
      <c r="AD429" s="33"/>
    </row>
    <row r="430" spans="1:30" x14ac:dyDescent="0.2">
      <c r="A430" s="17"/>
      <c r="AB430" s="33"/>
      <c r="AC430" s="33"/>
      <c r="AD430" s="33"/>
    </row>
    <row r="431" spans="1:30" x14ac:dyDescent="0.2">
      <c r="A431" s="17"/>
      <c r="AB431" s="33"/>
      <c r="AC431" s="33"/>
      <c r="AD431" s="33"/>
    </row>
    <row r="432" spans="1:30" x14ac:dyDescent="0.2">
      <c r="A432" s="17"/>
      <c r="AB432" s="33"/>
      <c r="AC432" s="33"/>
      <c r="AD432" s="33"/>
    </row>
    <row r="433" spans="1:30" x14ac:dyDescent="0.2">
      <c r="A433" s="17"/>
      <c r="AB433" s="33"/>
      <c r="AC433" s="33"/>
      <c r="AD433" s="33"/>
    </row>
    <row r="434" spans="1:30" x14ac:dyDescent="0.2">
      <c r="A434" s="17"/>
      <c r="AB434" s="33"/>
      <c r="AC434" s="33"/>
      <c r="AD434" s="33"/>
    </row>
    <row r="435" spans="1:30" x14ac:dyDescent="0.2">
      <c r="A435" s="17"/>
      <c r="AB435" s="33"/>
      <c r="AC435" s="33"/>
      <c r="AD435" s="33"/>
    </row>
    <row r="436" spans="1:30" x14ac:dyDescent="0.2">
      <c r="A436" s="17"/>
      <c r="AB436" s="33"/>
      <c r="AC436" s="33"/>
      <c r="AD436" s="33"/>
    </row>
    <row r="437" spans="1:30" x14ac:dyDescent="0.2">
      <c r="A437" s="17"/>
      <c r="AB437" s="33"/>
      <c r="AC437" s="33"/>
      <c r="AD437" s="33"/>
    </row>
    <row r="438" spans="1:30" x14ac:dyDescent="0.2">
      <c r="A438" s="17"/>
      <c r="AB438" s="33"/>
      <c r="AC438" s="33"/>
      <c r="AD438" s="33"/>
    </row>
    <row r="439" spans="1:30" x14ac:dyDescent="0.2">
      <c r="A439" s="17"/>
      <c r="AB439" s="33"/>
      <c r="AC439" s="33"/>
      <c r="AD439" s="33"/>
    </row>
    <row r="440" spans="1:30" x14ac:dyDescent="0.2">
      <c r="A440" s="17"/>
      <c r="AB440" s="33"/>
      <c r="AC440" s="33"/>
      <c r="AD440" s="33"/>
    </row>
    <row r="441" spans="1:30" x14ac:dyDescent="0.2">
      <c r="A441" s="17"/>
      <c r="AB441" s="33"/>
      <c r="AC441" s="33"/>
      <c r="AD441" s="33"/>
    </row>
    <row r="442" spans="1:30" x14ac:dyDescent="0.2">
      <c r="A442" s="17"/>
    </row>
  </sheetData>
  <sheetProtection sheet="1" objects="1" scenarios="1"/>
  <autoFilter ref="B1:B337">
    <filterColumn colId="0">
      <customFilters>
        <customFilter operator="notEqual" val="0"/>
      </customFilters>
    </filterColumn>
  </autoFilter>
  <dataConsolidate>
    <dataRefs count="1">
      <dataRef ref="D1:K1048576" sheet="Tiered Instruction"/>
    </dataRefs>
  </dataConsolidate>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
  <sheetViews>
    <sheetView workbookViewId="0"/>
  </sheetViews>
  <sheetFormatPr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O56"/>
  <sheetViews>
    <sheetView zoomScaleNormal="100" workbookViewId="0">
      <selection activeCell="I35" sqref="I35"/>
    </sheetView>
  </sheetViews>
  <sheetFormatPr defaultColWidth="9.140625" defaultRowHeight="12.75" x14ac:dyDescent="0.2"/>
  <cols>
    <col min="1" max="1" width="1.140625" style="189" customWidth="1"/>
    <col min="2" max="2" width="11.28515625" style="189" customWidth="1"/>
    <col min="3" max="3" width="3.42578125" style="190" hidden="1" customWidth="1"/>
    <col min="4" max="4" width="3.28515625" style="189" customWidth="1"/>
    <col min="5" max="5" width="3.5703125" style="201" customWidth="1"/>
    <col min="6" max="6" width="29.28515625" style="201" customWidth="1"/>
    <col min="7" max="7" width="14" style="201" customWidth="1"/>
    <col min="8" max="8" width="17.7109375" style="189" customWidth="1"/>
    <col min="9" max="9" width="13.42578125" style="189" customWidth="1"/>
    <col min="10" max="10" width="11.85546875" style="195" customWidth="1"/>
    <col min="11" max="11" width="2.7109375" style="201" customWidth="1"/>
    <col min="12" max="12" width="11.85546875" style="189" customWidth="1"/>
    <col min="13" max="13" width="17.42578125" style="189" customWidth="1"/>
    <col min="14" max="14" width="12" style="189" customWidth="1"/>
    <col min="15" max="15" width="6.28515625" style="224" customWidth="1"/>
    <col min="16" max="16384" width="9.140625" style="189"/>
  </cols>
  <sheetData>
    <row r="1" spans="2:15" ht="18" x14ac:dyDescent="0.25">
      <c r="D1" s="191" t="e">
        <f>DistrictName</f>
        <v>#N/A</v>
      </c>
      <c r="E1" s="192"/>
      <c r="F1" s="193"/>
      <c r="G1" s="193"/>
      <c r="H1" s="193"/>
      <c r="J1" s="193"/>
      <c r="K1" s="193"/>
      <c r="L1" s="193"/>
      <c r="N1" s="194"/>
      <c r="O1" s="193"/>
    </row>
    <row r="2" spans="2:15" x14ac:dyDescent="0.2">
      <c r="B2" s="531"/>
      <c r="C2" s="532"/>
      <c r="D2" s="458" t="str">
        <f>'Cover Page'!C17</f>
        <v>No</v>
      </c>
      <c r="E2" s="533"/>
      <c r="F2" s="533"/>
      <c r="G2" s="196"/>
      <c r="H2" s="197" t="s">
        <v>10157</v>
      </c>
      <c r="I2" s="198"/>
      <c r="K2" s="195"/>
      <c r="O2" s="195"/>
    </row>
    <row r="3" spans="2:15" x14ac:dyDescent="0.2">
      <c r="B3" s="299" t="s">
        <v>56</v>
      </c>
      <c r="C3" s="300"/>
      <c r="D3" s="301" t="e">
        <f>ProgramImprovementStatus</f>
        <v>#N/A</v>
      </c>
      <c r="E3" s="531"/>
      <c r="F3" s="531"/>
      <c r="G3" s="189"/>
      <c r="K3" s="189"/>
      <c r="L3" s="199"/>
      <c r="M3" s="199"/>
      <c r="N3" s="199"/>
      <c r="O3" s="200"/>
    </row>
    <row r="4" spans="2:15" ht="13.5" thickBot="1" x14ac:dyDescent="0.25">
      <c r="B4" s="299" t="s">
        <v>57</v>
      </c>
      <c r="C4" s="300"/>
      <c r="D4" s="301" t="e">
        <f>Schools_on_Improvement_Status</f>
        <v>#N/A</v>
      </c>
      <c r="E4" s="534"/>
      <c r="F4" s="534"/>
      <c r="H4" s="641" t="s">
        <v>58</v>
      </c>
      <c r="I4" s="642"/>
      <c r="J4" s="643"/>
      <c r="L4" s="641" t="s">
        <v>59</v>
      </c>
      <c r="M4" s="642"/>
      <c r="N4" s="643"/>
      <c r="O4" s="202"/>
    </row>
    <row r="5" spans="2:15" s="190" customFormat="1" ht="41.25" customHeight="1" thickBot="1" x14ac:dyDescent="0.3">
      <c r="B5" s="203" t="s">
        <v>60</v>
      </c>
      <c r="C5" s="204"/>
      <c r="D5" s="644" t="s">
        <v>61</v>
      </c>
      <c r="E5" s="645"/>
      <c r="F5" s="646"/>
      <c r="G5" s="205" t="s">
        <v>62</v>
      </c>
      <c r="H5" s="206"/>
      <c r="I5" s="207" t="s">
        <v>63</v>
      </c>
      <c r="J5" s="208"/>
      <c r="K5" s="209"/>
      <c r="L5" s="206" t="s">
        <v>64</v>
      </c>
      <c r="M5" s="207" t="s">
        <v>65</v>
      </c>
      <c r="N5" s="208" t="s">
        <v>66</v>
      </c>
      <c r="O5" s="210"/>
    </row>
    <row r="6" spans="2:15" s="190" customFormat="1" ht="13.5" thickBot="1" x14ac:dyDescent="0.3">
      <c r="H6" s="211"/>
      <c r="I6" s="211"/>
      <c r="J6" s="211"/>
      <c r="L6" s="211"/>
      <c r="M6" s="211"/>
      <c r="N6" s="211"/>
      <c r="O6" s="212"/>
    </row>
    <row r="7" spans="2:15" s="190" customFormat="1" ht="14.25" thickTop="1" thickBot="1" x14ac:dyDescent="0.25">
      <c r="B7" s="213" t="s">
        <v>67</v>
      </c>
      <c r="C7" s="214">
        <v>0</v>
      </c>
      <c r="D7" s="214"/>
      <c r="E7" s="214"/>
      <c r="F7" s="215" t="s">
        <v>68</v>
      </c>
      <c r="G7" s="216">
        <f>'Budget Summary'!C13+'Budget Summary'!C14</f>
        <v>0</v>
      </c>
      <c r="H7" s="217"/>
      <c r="I7" s="217"/>
      <c r="J7" s="217"/>
      <c r="K7" s="218"/>
      <c r="L7" s="217"/>
      <c r="M7" s="217"/>
      <c r="N7" s="217"/>
      <c r="O7" s="219"/>
    </row>
    <row r="8" spans="2:15" s="190" customFormat="1" x14ac:dyDescent="0.2">
      <c r="B8" s="220"/>
      <c r="C8" s="221"/>
      <c r="D8" s="221"/>
      <c r="E8" s="221"/>
      <c r="F8" s="222"/>
      <c r="G8" s="223"/>
      <c r="H8" s="210"/>
      <c r="I8" s="210"/>
      <c r="J8" s="210"/>
      <c r="K8" s="223"/>
      <c r="L8" s="210"/>
      <c r="M8" s="224"/>
      <c r="N8" s="224"/>
      <c r="O8" s="225"/>
    </row>
    <row r="9" spans="2:15" ht="19.5" customHeight="1" x14ac:dyDescent="0.2">
      <c r="B9" s="226"/>
      <c r="C9" s="221"/>
      <c r="D9" s="227" t="s">
        <v>8159</v>
      </c>
      <c r="E9" s="228"/>
      <c r="F9" s="228"/>
      <c r="G9" s="228"/>
      <c r="H9" s="229"/>
      <c r="I9" s="224"/>
      <c r="J9" s="202"/>
      <c r="K9" s="228"/>
      <c r="L9" s="224"/>
      <c r="M9" s="224"/>
      <c r="N9" s="224"/>
      <c r="O9" s="230"/>
    </row>
    <row r="10" spans="2:15" s="239" customFormat="1" ht="18" customHeight="1" x14ac:dyDescent="0.2">
      <c r="B10" s="231"/>
      <c r="C10" s="232"/>
      <c r="D10" s="233"/>
      <c r="E10" s="234"/>
      <c r="F10" s="234"/>
      <c r="G10" s="234"/>
      <c r="H10" s="235"/>
      <c r="I10" s="235"/>
      <c r="J10" s="236"/>
      <c r="K10" s="234"/>
      <c r="L10" s="293"/>
      <c r="M10" s="237"/>
      <c r="N10" s="237"/>
      <c r="O10" s="238"/>
    </row>
    <row r="11" spans="2:15" s="239" customFormat="1" ht="13.5" customHeight="1" thickBot="1" x14ac:dyDescent="0.25">
      <c r="B11" s="231"/>
      <c r="C11" s="232"/>
      <c r="D11" s="233"/>
      <c r="E11" s="234"/>
      <c r="F11" s="234"/>
      <c r="G11" s="234"/>
      <c r="H11" s="293"/>
      <c r="I11" s="236"/>
      <c r="J11" s="236"/>
      <c r="K11" s="234"/>
      <c r="L11" s="235"/>
      <c r="M11" s="237"/>
      <c r="N11" s="237"/>
      <c r="O11" s="238"/>
    </row>
    <row r="12" spans="2:15" ht="23.25" customHeight="1" thickBot="1" x14ac:dyDescent="0.25">
      <c r="B12" s="226"/>
      <c r="C12" s="221">
        <v>1</v>
      </c>
      <c r="D12" s="240"/>
      <c r="E12" s="228" t="s">
        <v>10158</v>
      </c>
      <c r="F12" s="228"/>
      <c r="G12" s="228"/>
      <c r="H12" s="224"/>
      <c r="I12" s="496" t="e">
        <f>IF('BOCES-Consortium'!G9&gt;0,'BOCES-Consortium'!G9*0.15,IF('Set-Aside Summary'!D4="YES",'Set-Aside Summary'!G7*0.15,0))</f>
        <v>#N/A</v>
      </c>
      <c r="J12" s="241"/>
      <c r="K12" s="228"/>
      <c r="L12" s="224"/>
      <c r="M12" s="224"/>
      <c r="N12" s="224"/>
      <c r="O12" s="230"/>
    </row>
    <row r="13" spans="2:15" ht="13.5" thickBot="1" x14ac:dyDescent="0.25">
      <c r="B13" s="226"/>
      <c r="C13" s="221">
        <v>2</v>
      </c>
      <c r="D13" s="240"/>
      <c r="E13" s="228"/>
      <c r="F13" s="228" t="s">
        <v>7804</v>
      </c>
      <c r="G13" s="457" t="s">
        <v>8023</v>
      </c>
      <c r="H13" s="224"/>
      <c r="I13" s="216">
        <f ca="1">SUM('Location Totals'!AM2+'Location Totals'!AN2)</f>
        <v>0</v>
      </c>
      <c r="J13" s="241"/>
      <c r="K13" s="228"/>
      <c r="L13" s="224"/>
      <c r="M13" s="224"/>
      <c r="N13" s="224"/>
      <c r="O13" s="230"/>
    </row>
    <row r="14" spans="2:15" ht="13.5" thickBot="1" x14ac:dyDescent="0.25">
      <c r="B14" s="226"/>
      <c r="C14" s="221">
        <v>3</v>
      </c>
      <c r="D14" s="240"/>
      <c r="E14" s="228"/>
      <c r="F14" s="228" t="s">
        <v>69</v>
      </c>
      <c r="G14" s="228"/>
      <c r="H14" s="224"/>
      <c r="I14" s="7"/>
      <c r="J14" s="241"/>
      <c r="K14" s="228"/>
      <c r="L14" s="224"/>
      <c r="M14" s="242"/>
      <c r="N14" s="224"/>
      <c r="O14" s="230"/>
    </row>
    <row r="15" spans="2:15" ht="13.5" thickBot="1" x14ac:dyDescent="0.25">
      <c r="B15" s="226"/>
      <c r="C15" s="221"/>
      <c r="D15" s="240"/>
      <c r="E15" s="228"/>
      <c r="F15" s="228"/>
      <c r="G15" s="228"/>
      <c r="H15" s="224"/>
      <c r="I15" s="224"/>
      <c r="J15" s="241"/>
      <c r="K15" s="228"/>
      <c r="L15" s="224"/>
      <c r="M15" s="242"/>
      <c r="N15" s="224"/>
      <c r="O15" s="230"/>
    </row>
    <row r="16" spans="2:15" ht="13.5" thickBot="1" x14ac:dyDescent="0.25">
      <c r="B16" s="226"/>
      <c r="C16" s="221">
        <v>11</v>
      </c>
      <c r="D16" s="243" t="s">
        <v>70</v>
      </c>
      <c r="E16" s="244"/>
      <c r="F16" s="244"/>
      <c r="G16" s="228"/>
      <c r="H16" s="245"/>
      <c r="I16" s="246">
        <f ca="1">SUM(I13:I14)</f>
        <v>0</v>
      </c>
      <c r="J16" s="247"/>
      <c r="K16" s="228"/>
      <c r="L16" s="248">
        <v>0</v>
      </c>
      <c r="M16" s="249">
        <f>IF(G7&lt;&gt;0,I16/$G$7,0)</f>
        <v>0</v>
      </c>
      <c r="N16" s="250">
        <v>0.15</v>
      </c>
      <c r="O16" s="251"/>
    </row>
    <row r="17" spans="2:15" x14ac:dyDescent="0.2">
      <c r="B17" s="226"/>
      <c r="C17" s="221"/>
      <c r="D17" s="224"/>
      <c r="E17" s="228"/>
      <c r="F17" s="228"/>
      <c r="G17" s="228"/>
      <c r="H17" s="223"/>
      <c r="I17" s="223"/>
      <c r="J17" s="253"/>
      <c r="K17" s="228"/>
      <c r="L17" s="254"/>
      <c r="M17" s="255"/>
      <c r="N17" s="254"/>
      <c r="O17" s="256"/>
    </row>
    <row r="18" spans="2:15" x14ac:dyDescent="0.2">
      <c r="B18" s="226"/>
      <c r="C18" s="221"/>
      <c r="D18" s="257" t="s">
        <v>10159</v>
      </c>
      <c r="E18" s="228"/>
      <c r="F18" s="228"/>
      <c r="G18" s="228"/>
      <c r="H18" s="223"/>
      <c r="I18" s="223"/>
      <c r="J18" s="253"/>
      <c r="K18" s="228"/>
      <c r="L18" s="254"/>
      <c r="M18" s="255"/>
      <c r="N18" s="254"/>
      <c r="O18" s="256"/>
    </row>
    <row r="19" spans="2:15" ht="13.5" thickBot="1" x14ac:dyDescent="0.25">
      <c r="B19" s="226"/>
      <c r="C19" s="221"/>
      <c r="D19" s="258"/>
      <c r="E19" s="228"/>
      <c r="F19" s="228"/>
      <c r="G19" s="228"/>
      <c r="H19" s="223"/>
      <c r="I19" s="223"/>
      <c r="J19" s="253"/>
      <c r="K19" s="228"/>
      <c r="L19" s="254"/>
      <c r="M19" s="255"/>
      <c r="N19" s="254"/>
      <c r="O19" s="256"/>
    </row>
    <row r="20" spans="2:15" ht="13.5" thickBot="1" x14ac:dyDescent="0.25">
      <c r="B20" s="226"/>
      <c r="C20" s="221">
        <v>13</v>
      </c>
      <c r="D20" s="259"/>
      <c r="E20" s="228" t="s">
        <v>8161</v>
      </c>
      <c r="F20" s="228"/>
      <c r="G20" s="228"/>
      <c r="H20" s="223"/>
      <c r="I20" s="496" t="e">
        <f>IF('BOCES-Consortium'!F9&gt;0,'BOCES-Consortium'!F9*0.1,IF('Set-Aside Summary'!D3="YES",'Set-Aside Summary'!G7*0.1,0))</f>
        <v>#N/A</v>
      </c>
      <c r="J20" s="260" t="s">
        <v>71</v>
      </c>
      <c r="K20" s="228"/>
      <c r="L20" s="254"/>
      <c r="M20" s="261"/>
      <c r="N20" s="254"/>
      <c r="O20" s="256"/>
    </row>
    <row r="21" spans="2:15" ht="13.5" thickBot="1" x14ac:dyDescent="0.25">
      <c r="B21" s="226"/>
      <c r="C21" s="221">
        <v>15</v>
      </c>
      <c r="D21" s="259"/>
      <c r="E21" s="228" t="s">
        <v>8160</v>
      </c>
      <c r="F21" s="228"/>
      <c r="G21" s="457" t="s">
        <v>8023</v>
      </c>
      <c r="H21" s="245"/>
      <c r="I21" s="216">
        <f ca="1">'Location Totals'!AL2</f>
        <v>0</v>
      </c>
      <c r="J21" s="247"/>
      <c r="K21" s="228"/>
      <c r="L21" s="248" t="s">
        <v>8151</v>
      </c>
      <c r="M21" s="249" t="e">
        <f ca="1">I21/G7</f>
        <v>#DIV/0!</v>
      </c>
      <c r="N21" s="250" t="s">
        <v>72</v>
      </c>
      <c r="O21" s="256"/>
    </row>
    <row r="22" spans="2:15" x14ac:dyDescent="0.2">
      <c r="B22" s="226"/>
      <c r="C22" s="221"/>
      <c r="D22" s="243"/>
      <c r="E22" s="244"/>
      <c r="F22" s="244"/>
      <c r="G22" s="228"/>
      <c r="H22" s="223"/>
      <c r="I22" s="195"/>
      <c r="J22" s="262"/>
      <c r="K22" s="228"/>
      <c r="L22" s="254"/>
      <c r="M22" s="255"/>
      <c r="O22" s="256"/>
    </row>
    <row r="23" spans="2:15" x14ac:dyDescent="0.2">
      <c r="B23" s="226"/>
      <c r="C23" s="221"/>
      <c r="D23" s="224"/>
      <c r="E23" s="228"/>
      <c r="F23" s="228"/>
      <c r="G23" s="228"/>
      <c r="H23" s="223"/>
      <c r="I23" s="223"/>
      <c r="J23" s="253"/>
      <c r="K23" s="228"/>
      <c r="L23" s="254"/>
      <c r="M23" s="255"/>
      <c r="N23" s="263"/>
      <c r="O23" s="251"/>
    </row>
    <row r="24" spans="2:15" ht="13.5" thickBot="1" x14ac:dyDescent="0.25">
      <c r="B24" s="226"/>
      <c r="C24" s="221"/>
      <c r="D24" s="257" t="s">
        <v>73</v>
      </c>
      <c r="E24" s="228"/>
      <c r="F24" s="228"/>
      <c r="G24" s="228"/>
      <c r="H24" s="245"/>
      <c r="I24" s="264"/>
      <c r="J24" s="253"/>
      <c r="K24" s="228"/>
      <c r="L24" s="265"/>
      <c r="M24" s="266"/>
      <c r="N24" s="265"/>
      <c r="O24" s="251"/>
    </row>
    <row r="25" spans="2:15" ht="13.5" thickBot="1" x14ac:dyDescent="0.25">
      <c r="B25" s="226"/>
      <c r="C25" s="221">
        <v>26</v>
      </c>
      <c r="D25" s="258"/>
      <c r="E25" s="228" t="s">
        <v>74</v>
      </c>
      <c r="F25" s="228"/>
      <c r="G25" s="228"/>
      <c r="H25" s="223"/>
      <c r="I25" s="8"/>
      <c r="J25" s="253"/>
      <c r="K25" s="228"/>
      <c r="L25" s="265"/>
      <c r="M25" s="266"/>
      <c r="N25" s="265"/>
      <c r="O25" s="251"/>
    </row>
    <row r="26" spans="2:15" ht="13.5" thickBot="1" x14ac:dyDescent="0.25">
      <c r="B26" s="226"/>
      <c r="C26" s="221">
        <v>27</v>
      </c>
      <c r="D26" s="258"/>
      <c r="E26" s="228" t="s">
        <v>75</v>
      </c>
      <c r="F26" s="228"/>
      <c r="G26" s="228"/>
      <c r="H26" s="223"/>
      <c r="I26" s="9"/>
      <c r="J26" s="253"/>
      <c r="K26" s="228"/>
      <c r="L26" s="265"/>
      <c r="M26" s="266"/>
      <c r="N26" s="265"/>
      <c r="O26" s="251"/>
    </row>
    <row r="27" spans="2:15" ht="13.5" thickBot="1" x14ac:dyDescent="0.25">
      <c r="B27" s="226"/>
      <c r="C27" s="221">
        <v>28</v>
      </c>
      <c r="D27" s="258"/>
      <c r="E27" s="228" t="s">
        <v>76</v>
      </c>
      <c r="F27" s="228"/>
      <c r="G27" s="228"/>
      <c r="H27" s="223"/>
      <c r="I27" s="456" t="str">
        <f>+IF(G7&gt;500000,ROUND(0.01*G7,0),"")</f>
        <v/>
      </c>
      <c r="J27" s="262"/>
      <c r="K27" s="228"/>
      <c r="O27" s="251"/>
    </row>
    <row r="28" spans="2:15" ht="13.5" thickBot="1" x14ac:dyDescent="0.25">
      <c r="B28" s="226"/>
      <c r="C28" s="221">
        <v>29</v>
      </c>
      <c r="D28" s="258"/>
      <c r="E28" s="228" t="s">
        <v>77</v>
      </c>
      <c r="F28" s="228"/>
      <c r="G28" s="228"/>
      <c r="H28" s="223"/>
      <c r="I28" s="456" t="str">
        <f>IF($G$7&gt;500000,ROUND(0.05*I27,0),"          0")</f>
        <v xml:space="preserve">          0</v>
      </c>
      <c r="J28" s="253"/>
      <c r="K28" s="228"/>
      <c r="L28" s="254"/>
      <c r="M28" s="261"/>
      <c r="N28" s="254"/>
      <c r="O28" s="251"/>
    </row>
    <row r="29" spans="2:15" ht="13.5" thickBot="1" x14ac:dyDescent="0.25">
      <c r="B29" s="226"/>
      <c r="C29" s="221">
        <v>30</v>
      </c>
      <c r="D29" s="258"/>
      <c r="E29" s="228" t="s">
        <v>78</v>
      </c>
      <c r="F29" s="228"/>
      <c r="G29" s="228"/>
      <c r="H29" s="223"/>
      <c r="I29" s="456" t="str">
        <f>IF(G7&gt;500000,ROUND(0.95*I27,0),"          0")</f>
        <v xml:space="preserve">          0</v>
      </c>
      <c r="J29" s="253"/>
      <c r="K29" s="228"/>
      <c r="O29" s="251"/>
    </row>
    <row r="30" spans="2:15" ht="13.5" thickBot="1" x14ac:dyDescent="0.25">
      <c r="B30" s="226"/>
      <c r="C30" s="221">
        <v>31</v>
      </c>
      <c r="D30" s="258"/>
      <c r="E30" s="228" t="s">
        <v>7805</v>
      </c>
      <c r="F30" s="228"/>
      <c r="G30" s="457" t="s">
        <v>8023</v>
      </c>
      <c r="H30" s="223"/>
      <c r="I30" s="216">
        <f ca="1">'Location Totals'!AP2</f>
        <v>0</v>
      </c>
      <c r="J30" s="247"/>
      <c r="K30" s="228"/>
      <c r="L30" s="265"/>
      <c r="M30" s="266"/>
      <c r="N30" s="265"/>
      <c r="O30" s="251"/>
    </row>
    <row r="31" spans="2:15" ht="13.5" thickBot="1" x14ac:dyDescent="0.25">
      <c r="B31" s="226"/>
      <c r="C31" s="221">
        <v>32</v>
      </c>
      <c r="D31" s="258"/>
      <c r="E31" s="228" t="s">
        <v>7806</v>
      </c>
      <c r="F31" s="228"/>
      <c r="G31" s="457" t="s">
        <v>8023</v>
      </c>
      <c r="H31" s="245"/>
      <c r="I31" s="216">
        <f ca="1">'Location Totals'!AO2</f>
        <v>0</v>
      </c>
      <c r="J31" s="247"/>
      <c r="K31" s="228"/>
      <c r="L31" s="647" t="str">
        <f ca="1">IF(ISERROR(AND(G7&gt;500000,I31&lt;ROUND(0.95*I27,0))),"",IF(AND(G7&gt;500000,I31&lt;ROUND(0.95*I27,0)),"Budget does not meet 95% of 1%",""))</f>
        <v/>
      </c>
      <c r="M31" s="648"/>
      <c r="N31" s="649"/>
      <c r="O31" s="251"/>
    </row>
    <row r="32" spans="2:15" ht="13.5" thickBot="1" x14ac:dyDescent="0.25">
      <c r="B32" s="226"/>
      <c r="C32" s="221">
        <v>33</v>
      </c>
      <c r="D32" s="258"/>
      <c r="E32" s="228" t="s">
        <v>79</v>
      </c>
      <c r="F32" s="228"/>
      <c r="G32" s="228"/>
      <c r="H32" s="223"/>
      <c r="I32" s="216">
        <f>IF(ISERROR(I25+I26+I28+I29),"          na",ROUND(I25+I26+I28+I29,2))</f>
        <v>0</v>
      </c>
      <c r="J32" s="253"/>
      <c r="K32" s="228"/>
      <c r="L32" s="265"/>
      <c r="M32" s="266"/>
      <c r="N32" s="265"/>
      <c r="O32" s="251"/>
    </row>
    <row r="33" spans="2:15" ht="14.25" thickTop="1" thickBot="1" x14ac:dyDescent="0.25">
      <c r="B33" s="226"/>
      <c r="C33" s="221">
        <v>34</v>
      </c>
      <c r="D33" s="267" t="s">
        <v>7807</v>
      </c>
      <c r="E33" s="244"/>
      <c r="F33" s="244"/>
      <c r="G33" s="228"/>
      <c r="H33" s="245"/>
      <c r="I33" s="268">
        <f ca="1">ROUND(I30+I31,0)</f>
        <v>0</v>
      </c>
      <c r="J33" s="247"/>
      <c r="K33" s="228"/>
      <c r="L33" s="269">
        <v>0.01</v>
      </c>
      <c r="M33" s="270">
        <f>IF(I32&lt;&gt;0,I33/(I25+I26+G7),0)</f>
        <v>0</v>
      </c>
      <c r="N33" s="269">
        <v>0.01</v>
      </c>
      <c r="O33" s="251"/>
    </row>
    <row r="34" spans="2:15" ht="13.5" thickBot="1" x14ac:dyDescent="0.25">
      <c r="B34" s="226"/>
      <c r="C34" s="221"/>
      <c r="D34" s="228"/>
      <c r="E34" s="228"/>
      <c r="F34" s="228"/>
      <c r="G34" s="228"/>
      <c r="H34" s="223"/>
      <c r="I34" s="271"/>
      <c r="J34" s="253"/>
      <c r="K34" s="228"/>
      <c r="L34" s="254"/>
      <c r="M34" s="272"/>
      <c r="N34" s="254"/>
      <c r="O34" s="251"/>
    </row>
    <row r="35" spans="2:15" ht="14.25" thickTop="1" thickBot="1" x14ac:dyDescent="0.25">
      <c r="B35" s="226"/>
      <c r="C35" s="221">
        <v>35</v>
      </c>
      <c r="D35" s="273"/>
      <c r="E35" s="244" t="s">
        <v>14383</v>
      </c>
      <c r="F35" s="244"/>
      <c r="G35" s="228"/>
      <c r="H35" s="274"/>
      <c r="I35" s="216">
        <f ca="1">'Location Totals'!AF2</f>
        <v>0</v>
      </c>
      <c r="J35" s="253"/>
      <c r="K35" s="228"/>
      <c r="L35" s="275">
        <v>50</v>
      </c>
      <c r="M35" s="270" t="e">
        <f ca="1">I35/$G$7</f>
        <v>#DIV/0!</v>
      </c>
      <c r="N35" s="269">
        <v>0.25</v>
      </c>
      <c r="O35" s="251"/>
    </row>
    <row r="36" spans="2:15" ht="13.5" thickBot="1" x14ac:dyDescent="0.25">
      <c r="B36" s="226"/>
      <c r="C36" s="221"/>
      <c r="D36" s="228"/>
      <c r="E36" s="228"/>
      <c r="F36" s="228"/>
      <c r="G36" s="228"/>
      <c r="H36" s="276"/>
      <c r="I36" s="271"/>
      <c r="J36" s="253"/>
      <c r="K36" s="228"/>
      <c r="L36" s="254"/>
      <c r="M36" s="272"/>
      <c r="N36" s="254"/>
      <c r="O36" s="251"/>
    </row>
    <row r="37" spans="2:15" ht="13.5" thickBot="1" x14ac:dyDescent="0.25">
      <c r="B37" s="226"/>
      <c r="C37" s="221">
        <v>36</v>
      </c>
      <c r="D37" s="277"/>
      <c r="E37" s="228" t="s">
        <v>80</v>
      </c>
      <c r="F37" s="228"/>
      <c r="G37" s="228"/>
      <c r="H37" s="278"/>
      <c r="I37" s="216">
        <f ca="1">'Location Totals'!AH2</f>
        <v>0</v>
      </c>
      <c r="J37" s="253"/>
      <c r="K37" s="228"/>
      <c r="L37" s="647" t="s">
        <v>81</v>
      </c>
      <c r="M37" s="648"/>
      <c r="N37" s="649"/>
      <c r="O37" s="251"/>
    </row>
    <row r="38" spans="2:15" ht="13.5" thickBot="1" x14ac:dyDescent="0.25">
      <c r="B38" s="226"/>
      <c r="C38" s="221"/>
      <c r="D38" s="258"/>
      <c r="E38" s="228" t="s">
        <v>7358</v>
      </c>
      <c r="F38" s="228"/>
      <c r="G38" s="228"/>
      <c r="H38" s="223"/>
      <c r="I38" s="188"/>
      <c r="J38" s="253"/>
      <c r="K38" s="228"/>
      <c r="L38" s="254"/>
      <c r="M38" s="272"/>
      <c r="N38" s="254"/>
      <c r="O38" s="251"/>
    </row>
    <row r="39" spans="2:15" ht="13.5" thickBot="1" x14ac:dyDescent="0.25">
      <c r="B39" s="226"/>
      <c r="C39" s="221"/>
      <c r="D39" s="243" t="s">
        <v>8025</v>
      </c>
      <c r="E39" s="244"/>
      <c r="F39" s="244"/>
      <c r="G39" s="228"/>
      <c r="H39" s="223"/>
      <c r="I39" s="216">
        <f ca="1">I37+I38</f>
        <v>0</v>
      </c>
      <c r="J39" s="253"/>
      <c r="K39" s="228"/>
      <c r="L39" s="254"/>
      <c r="M39" s="272"/>
      <c r="N39" s="254"/>
      <c r="O39" s="251"/>
    </row>
    <row r="40" spans="2:15" ht="13.5" thickBot="1" x14ac:dyDescent="0.25">
      <c r="B40" s="226"/>
      <c r="C40" s="221"/>
      <c r="D40" s="228"/>
      <c r="E40" s="279"/>
      <c r="F40" s="228"/>
      <c r="G40" s="228"/>
      <c r="H40" s="223"/>
      <c r="I40" s="271"/>
      <c r="J40" s="253"/>
      <c r="K40" s="228"/>
      <c r="L40" s="254"/>
      <c r="M40" s="272"/>
      <c r="N40" s="254"/>
      <c r="O40" s="251"/>
    </row>
    <row r="41" spans="2:15" ht="13.5" thickBot="1" x14ac:dyDescent="0.25">
      <c r="B41" s="226"/>
      <c r="C41" s="221">
        <v>37</v>
      </c>
      <c r="D41" s="273"/>
      <c r="E41" s="244" t="s">
        <v>82</v>
      </c>
      <c r="F41" s="244"/>
      <c r="G41" s="228"/>
      <c r="H41" s="280"/>
      <c r="I41" s="216">
        <f ca="1">'Location Totals'!AI2</f>
        <v>0</v>
      </c>
      <c r="J41" s="253"/>
      <c r="K41" s="228"/>
      <c r="L41" s="647" t="s">
        <v>83</v>
      </c>
      <c r="M41" s="648"/>
      <c r="N41" s="649"/>
      <c r="O41" s="251"/>
    </row>
    <row r="42" spans="2:15" ht="13.5" thickBot="1" x14ac:dyDescent="0.25">
      <c r="B42" s="226"/>
      <c r="C42" s="221"/>
      <c r="D42" s="228"/>
      <c r="E42" s="228"/>
      <c r="F42" s="228"/>
      <c r="G42" s="228"/>
      <c r="H42" s="223"/>
      <c r="I42" s="271"/>
      <c r="J42" s="253"/>
      <c r="K42" s="228"/>
      <c r="L42" s="254"/>
      <c r="M42" s="272"/>
      <c r="N42" s="254"/>
      <c r="O42" s="251"/>
    </row>
    <row r="43" spans="2:15" ht="14.25" thickTop="1" thickBot="1" x14ac:dyDescent="0.25">
      <c r="B43" s="226"/>
      <c r="C43" s="221">
        <v>38</v>
      </c>
      <c r="D43" s="281"/>
      <c r="E43" s="244" t="s">
        <v>84</v>
      </c>
      <c r="F43" s="282"/>
      <c r="G43" s="244"/>
      <c r="H43" s="228"/>
      <c r="I43" s="216">
        <f ca="1">'Location Totals'!AK2</f>
        <v>0</v>
      </c>
      <c r="J43" s="253"/>
      <c r="K43" s="228"/>
      <c r="L43" s="269">
        <v>0</v>
      </c>
      <c r="M43" s="270" t="e">
        <f ca="1">I43/$G$7</f>
        <v>#DIV/0!</v>
      </c>
      <c r="N43" s="269">
        <v>0.1</v>
      </c>
      <c r="O43" s="251"/>
    </row>
    <row r="44" spans="2:15" ht="13.5" thickBot="1" x14ac:dyDescent="0.25">
      <c r="B44" s="226"/>
      <c r="C44" s="221"/>
      <c r="D44" s="228"/>
      <c r="E44" s="228"/>
      <c r="F44" s="228"/>
      <c r="G44" s="228"/>
      <c r="H44" s="223"/>
      <c r="I44" s="271"/>
      <c r="J44" s="253"/>
      <c r="K44" s="228"/>
      <c r="L44" s="254"/>
      <c r="M44" s="272"/>
      <c r="N44" s="254"/>
      <c r="O44" s="251"/>
    </row>
    <row r="45" spans="2:15" ht="14.25" thickTop="1" thickBot="1" x14ac:dyDescent="0.25">
      <c r="B45" s="226"/>
      <c r="C45" s="221">
        <v>39</v>
      </c>
      <c r="D45" s="273"/>
      <c r="E45" s="244" t="s">
        <v>85</v>
      </c>
      <c r="F45" s="244"/>
      <c r="G45" s="228"/>
      <c r="H45" s="280"/>
      <c r="I45" s="216">
        <f ca="1">'Location Totals'!AJ2</f>
        <v>0</v>
      </c>
      <c r="J45" s="253"/>
      <c r="K45" s="228"/>
      <c r="L45" s="269">
        <v>0</v>
      </c>
      <c r="M45" s="249" t="e">
        <f ca="1">I45/$G$7</f>
        <v>#DIV/0!</v>
      </c>
      <c r="N45" s="269">
        <v>0.2</v>
      </c>
      <c r="O45" s="251"/>
    </row>
    <row r="46" spans="2:15" ht="13.5" thickBot="1" x14ac:dyDescent="0.25">
      <c r="B46" s="226"/>
      <c r="C46" s="221"/>
      <c r="D46" s="283"/>
      <c r="E46" s="283"/>
      <c r="F46" s="283"/>
      <c r="G46" s="283"/>
      <c r="H46" s="284"/>
      <c r="I46" s="264"/>
      <c r="J46" s="253"/>
      <c r="K46" s="228"/>
      <c r="L46" s="254"/>
      <c r="M46" s="285"/>
      <c r="N46" s="254"/>
      <c r="O46" s="251"/>
    </row>
    <row r="47" spans="2:15" ht="14.25" thickTop="1" thickBot="1" x14ac:dyDescent="0.25">
      <c r="B47" s="226"/>
      <c r="C47" s="221">
        <v>40</v>
      </c>
      <c r="D47" s="273"/>
      <c r="E47" s="244" t="s">
        <v>86</v>
      </c>
      <c r="F47" s="244"/>
      <c r="G47" s="228"/>
      <c r="H47" s="280"/>
      <c r="I47" s="216">
        <f ca="1">'Location Totals'!AE2</f>
        <v>0</v>
      </c>
      <c r="J47" s="253"/>
      <c r="K47" s="228"/>
      <c r="L47" s="269">
        <v>0</v>
      </c>
      <c r="M47" s="249" t="e">
        <f ca="1">I47/$G$7</f>
        <v>#DIV/0!</v>
      </c>
      <c r="N47" s="269">
        <v>0.3</v>
      </c>
      <c r="O47" s="251"/>
    </row>
    <row r="48" spans="2:15" ht="13.5" thickBot="1" x14ac:dyDescent="0.25">
      <c r="B48" s="226"/>
      <c r="C48" s="221"/>
      <c r="D48" s="228"/>
      <c r="E48" s="228"/>
      <c r="F48" s="228"/>
      <c r="G48" s="228"/>
      <c r="H48" s="223"/>
      <c r="I48" s="264"/>
      <c r="J48" s="253"/>
      <c r="K48" s="228"/>
      <c r="L48" s="265"/>
      <c r="M48" s="266"/>
      <c r="N48" s="265"/>
      <c r="O48" s="251"/>
    </row>
    <row r="49" spans="2:15" ht="14.25" thickTop="1" thickBot="1" x14ac:dyDescent="0.25">
      <c r="B49" s="226"/>
      <c r="C49" s="221">
        <v>41</v>
      </c>
      <c r="D49" s="273"/>
      <c r="E49" s="244" t="s">
        <v>87</v>
      </c>
      <c r="F49" s="244"/>
      <c r="G49" s="228"/>
      <c r="H49" s="280"/>
      <c r="I49" s="216">
        <f ca="1">'Location Totals'!AG2</f>
        <v>0</v>
      </c>
      <c r="J49" s="286"/>
      <c r="K49" s="228"/>
      <c r="L49" s="269">
        <v>0</v>
      </c>
      <c r="M49" s="287" t="e">
        <f ca="1">I49/$G$7</f>
        <v>#DIV/0!</v>
      </c>
      <c r="N49" s="269">
        <v>0.3</v>
      </c>
      <c r="O49" s="251"/>
    </row>
    <row r="50" spans="2:15" x14ac:dyDescent="0.2">
      <c r="B50" s="226"/>
      <c r="C50" s="221"/>
      <c r="D50" s="228"/>
      <c r="E50" s="228"/>
      <c r="F50" s="228"/>
      <c r="G50" s="228"/>
      <c r="H50" s="223"/>
      <c r="I50" s="264"/>
      <c r="J50" s="288"/>
      <c r="K50" s="228"/>
      <c r="L50" s="265"/>
      <c r="M50" s="266"/>
      <c r="N50" s="265"/>
      <c r="O50" s="251"/>
    </row>
    <row r="51" spans="2:15" x14ac:dyDescent="0.2">
      <c r="B51" s="199" t="s">
        <v>88</v>
      </c>
      <c r="D51" s="189" t="s">
        <v>7357</v>
      </c>
      <c r="H51" s="289"/>
      <c r="I51" s="289"/>
      <c r="J51" s="290"/>
      <c r="M51" s="239"/>
      <c r="O51" s="251"/>
    </row>
    <row r="52" spans="2:15" ht="13.5" thickBot="1" x14ac:dyDescent="0.25">
      <c r="H52" s="289"/>
      <c r="I52" s="289"/>
      <c r="J52" s="290"/>
      <c r="M52" s="239"/>
      <c r="O52" s="251"/>
    </row>
    <row r="53" spans="2:15" ht="21.75" thickTop="1" thickBot="1" x14ac:dyDescent="0.25">
      <c r="B53" s="291"/>
      <c r="C53" s="291"/>
      <c r="D53" s="639"/>
      <c r="E53" s="639"/>
      <c r="F53" s="639"/>
      <c r="G53" s="639"/>
      <c r="H53" s="639"/>
      <c r="I53" s="639"/>
      <c r="J53" s="639"/>
      <c r="K53" s="639"/>
      <c r="L53" s="639"/>
      <c r="M53" s="639"/>
      <c r="N53" s="639"/>
      <c r="O53" s="639"/>
    </row>
    <row r="54" spans="2:15" ht="31.5" customHeight="1" thickTop="1" x14ac:dyDescent="0.2">
      <c r="B54" s="291"/>
      <c r="C54" s="291"/>
      <c r="D54" s="640"/>
      <c r="E54" s="640"/>
      <c r="F54" s="640"/>
      <c r="G54" s="640"/>
      <c r="H54" s="640"/>
      <c r="I54" s="640"/>
      <c r="J54" s="640"/>
      <c r="K54" s="640"/>
      <c r="L54" s="640"/>
      <c r="M54" s="640"/>
      <c r="N54" s="640"/>
      <c r="O54" s="640"/>
    </row>
    <row r="55" spans="2:15" x14ac:dyDescent="0.2">
      <c r="B55" s="224"/>
      <c r="C55" s="221"/>
      <c r="D55" s="228"/>
      <c r="E55" s="228"/>
      <c r="F55" s="228"/>
      <c r="G55" s="228"/>
      <c r="H55" s="223"/>
      <c r="I55" s="264"/>
      <c r="J55" s="202"/>
      <c r="K55" s="228"/>
      <c r="L55" s="252"/>
      <c r="M55" s="292"/>
      <c r="N55" s="202"/>
    </row>
    <row r="56" spans="2:15" x14ac:dyDescent="0.2">
      <c r="B56" s="224"/>
      <c r="C56" s="221"/>
      <c r="D56" s="228"/>
      <c r="E56" s="228"/>
      <c r="F56" s="228"/>
      <c r="G56" s="228"/>
      <c r="H56" s="223"/>
      <c r="I56" s="264"/>
      <c r="J56" s="202"/>
      <c r="K56" s="228"/>
      <c r="L56" s="252"/>
      <c r="M56" s="292"/>
      <c r="N56" s="202"/>
    </row>
  </sheetData>
  <sheetProtection algorithmName="SHA-512" hashValue="KRn+8KWbLEmPRA7p9uPD7p4K1zDCvu0iimB7uuj3r4Thk/C3HKDmUVnshndatx/9IYJlOmMg1C7+iFhOsZSkug==" saltValue="MD3GkD3Vh0DD/dshdUGkIQ==" spinCount="100000" sheet="1" objects="1" scenarios="1"/>
  <mergeCells count="8">
    <mergeCell ref="D53:O53"/>
    <mergeCell ref="D54:O54"/>
    <mergeCell ref="H4:J4"/>
    <mergeCell ref="L4:N4"/>
    <mergeCell ref="D5:F5"/>
    <mergeCell ref="L31:N31"/>
    <mergeCell ref="L37:N37"/>
    <mergeCell ref="L41:N41"/>
  </mergeCells>
  <conditionalFormatting sqref="I21">
    <cfRule type="cellIs" dxfId="12" priority="23" stopIfTrue="1" operator="greaterThan">
      <formula>$I$20</formula>
    </cfRule>
  </conditionalFormatting>
  <conditionalFormatting sqref="I43">
    <cfRule type="cellIs" dxfId="11" priority="22" stopIfTrue="1" operator="greaterThan">
      <formula>100049</formula>
    </cfRule>
  </conditionalFormatting>
  <conditionalFormatting sqref="I45:I47 I49">
    <cfRule type="cellIs" dxfId="10" priority="21" stopIfTrue="1" operator="greaterThan">
      <formula>300049</formula>
    </cfRule>
  </conditionalFormatting>
  <conditionalFormatting sqref="M16">
    <cfRule type="expression" dxfId="9" priority="10">
      <formula>$M$16&gt;0.15</formula>
    </cfRule>
  </conditionalFormatting>
  <conditionalFormatting sqref="M21">
    <cfRule type="expression" dxfId="8" priority="9">
      <formula>$M$21&gt;0.100000099999999</formula>
    </cfRule>
  </conditionalFormatting>
  <conditionalFormatting sqref="M33">
    <cfRule type="cellIs" dxfId="7" priority="1" operator="equal">
      <formula>0</formula>
    </cfRule>
    <cfRule type="cellIs" dxfId="6" priority="8" operator="notEqual">
      <formula>"L33"</formula>
    </cfRule>
  </conditionalFormatting>
  <conditionalFormatting sqref="M35">
    <cfRule type="expression" dxfId="5" priority="7">
      <formula>$M$35&gt;0.25</formula>
    </cfRule>
  </conditionalFormatting>
  <conditionalFormatting sqref="M43">
    <cfRule type="expression" dxfId="4" priority="6">
      <formula>$M$43&gt;0.1</formula>
    </cfRule>
  </conditionalFormatting>
  <conditionalFormatting sqref="M45">
    <cfRule type="expression" dxfId="3" priority="5">
      <formula>$M$45&gt;0.2</formula>
    </cfRule>
  </conditionalFormatting>
  <conditionalFormatting sqref="M47">
    <cfRule type="expression" dxfId="2" priority="4">
      <formula>$M$47&gt;0.3</formula>
    </cfRule>
  </conditionalFormatting>
  <conditionalFormatting sqref="M49">
    <cfRule type="expression" dxfId="1" priority="3">
      <formula>$M$49&gt;0.3</formula>
    </cfRule>
  </conditionalFormatting>
  <conditionalFormatting sqref="I30">
    <cfRule type="expression" dxfId="0" priority="2">
      <formula>AND(G7&gt;500000,I30&gt;I28)</formula>
    </cfRule>
  </conditionalFormatting>
  <dataValidations disablePrompts="1" count="2">
    <dataValidation type="whole" operator="greaterThanOrEqual" allowBlank="1" showInputMessage="1" showErrorMessage="1" sqref="I21">
      <formula1>0</formula1>
    </dataValidation>
    <dataValidation operator="greaterThanOrEqual" allowBlank="1" showInputMessage="1" showErrorMessage="1" sqref="I12 I20"/>
  </dataValidations>
  <pageMargins left="0.75" right="0.5" top="0.5" bottom="0.5" header="0.5" footer="0.5"/>
  <pageSetup scale="59" orientation="portrait" r:id="rId1"/>
  <headerFooter alignWithMargins="0">
    <oddFooter>&amp;L&amp;F&amp;R&amp;D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253"/>
  <sheetViews>
    <sheetView zoomScaleNormal="100" workbookViewId="0">
      <pane ySplit="6" topLeftCell="A7" activePane="bottomLeft" state="frozen"/>
      <selection activeCell="I13" sqref="I13"/>
      <selection pane="bottomLeft" activeCell="B7" sqref="B7"/>
    </sheetView>
  </sheetViews>
  <sheetFormatPr defaultColWidth="9.140625" defaultRowHeight="12.75" zeroHeight="1" x14ac:dyDescent="0.2"/>
  <cols>
    <col min="1" max="1" width="12" style="148" customWidth="1"/>
    <col min="2" max="2" width="133.5703125" style="149" customWidth="1"/>
    <col min="3" max="16384" width="9.140625" style="149"/>
  </cols>
  <sheetData>
    <row r="1" spans="1:2" x14ac:dyDescent="0.2">
      <c r="B1" s="501" t="s">
        <v>7356</v>
      </c>
    </row>
    <row r="2" spans="1:2" x14ac:dyDescent="0.2">
      <c r="B2" s="502" t="s">
        <v>8163</v>
      </c>
    </row>
    <row r="3" spans="1:2" x14ac:dyDescent="0.2">
      <c r="B3" s="503"/>
    </row>
    <row r="4" spans="1:2" x14ac:dyDescent="0.2">
      <c r="A4" s="150"/>
      <c r="B4" s="503"/>
    </row>
    <row r="5" spans="1:2" x14ac:dyDescent="0.2">
      <c r="A5" s="151"/>
      <c r="B5" s="502" t="s">
        <v>7354</v>
      </c>
    </row>
    <row r="6" spans="1:2" ht="25.5" x14ac:dyDescent="0.2">
      <c r="A6" s="151"/>
      <c r="B6" s="504" t="s">
        <v>7355</v>
      </c>
    </row>
    <row r="7" spans="1:2" ht="20.25" customHeight="1" x14ac:dyDescent="0.2">
      <c r="A7" s="153"/>
      <c r="B7" s="631"/>
    </row>
    <row r="8" spans="1:2" ht="20.25" customHeight="1" x14ac:dyDescent="0.2">
      <c r="A8" s="153"/>
      <c r="B8" s="632"/>
    </row>
    <row r="9" spans="1:2" ht="20.25" customHeight="1" x14ac:dyDescent="0.2">
      <c r="A9" s="153"/>
      <c r="B9" s="631"/>
    </row>
    <row r="10" spans="1:2" ht="20.25" customHeight="1" x14ac:dyDescent="0.2">
      <c r="A10" s="153"/>
      <c r="B10" s="631"/>
    </row>
    <row r="11" spans="1:2" ht="20.25" customHeight="1" x14ac:dyDescent="0.2">
      <c r="A11" s="153"/>
      <c r="B11" s="631"/>
    </row>
    <row r="12" spans="1:2" ht="20.25" customHeight="1" x14ac:dyDescent="0.2">
      <c r="A12" s="153"/>
      <c r="B12" s="631"/>
    </row>
    <row r="13" spans="1:2" ht="20.25" customHeight="1" x14ac:dyDescent="0.2">
      <c r="A13" s="153"/>
      <c r="B13" s="631"/>
    </row>
    <row r="14" spans="1:2" ht="20.25" customHeight="1" x14ac:dyDescent="0.2">
      <c r="A14" s="153"/>
      <c r="B14" s="631"/>
    </row>
    <row r="15" spans="1:2" ht="20.25" customHeight="1" x14ac:dyDescent="0.2">
      <c r="A15" s="153"/>
      <c r="B15" s="631"/>
    </row>
    <row r="16" spans="1:2" ht="20.25" customHeight="1" x14ac:dyDescent="0.2">
      <c r="A16" s="153"/>
      <c r="B16" s="631"/>
    </row>
    <row r="17" spans="1:2" s="152" customFormat="1" ht="20.25" customHeight="1" x14ac:dyDescent="0.2">
      <c r="A17" s="153"/>
      <c r="B17" s="631"/>
    </row>
    <row r="18" spans="1:2" s="152" customFormat="1" ht="20.25" customHeight="1" x14ac:dyDescent="0.2">
      <c r="A18" s="153"/>
      <c r="B18" s="631"/>
    </row>
    <row r="19" spans="1:2" s="152" customFormat="1" ht="20.25" customHeight="1" x14ac:dyDescent="0.2">
      <c r="A19" s="153"/>
      <c r="B19" s="631"/>
    </row>
    <row r="20" spans="1:2" s="152" customFormat="1" ht="20.25" customHeight="1" x14ac:dyDescent="0.2">
      <c r="A20" s="153"/>
      <c r="B20" s="631"/>
    </row>
    <row r="21" spans="1:2" s="152" customFormat="1" ht="20.25" customHeight="1" x14ac:dyDescent="0.2">
      <c r="A21" s="153"/>
      <c r="B21" s="631"/>
    </row>
    <row r="22" spans="1:2" s="152" customFormat="1" ht="20.25" customHeight="1" x14ac:dyDescent="0.2">
      <c r="A22" s="153"/>
      <c r="B22" s="631"/>
    </row>
    <row r="23" spans="1:2" s="152" customFormat="1" ht="20.25" customHeight="1" x14ac:dyDescent="0.2">
      <c r="A23" s="153"/>
      <c r="B23" s="631"/>
    </row>
    <row r="24" spans="1:2" s="152" customFormat="1" ht="20.25" customHeight="1" x14ac:dyDescent="0.2">
      <c r="A24" s="153"/>
      <c r="B24" s="631"/>
    </row>
    <row r="25" spans="1:2" s="152" customFormat="1" ht="20.25" customHeight="1" x14ac:dyDescent="0.2">
      <c r="A25" s="153"/>
      <c r="B25" s="631"/>
    </row>
    <row r="26" spans="1:2" s="152" customFormat="1" ht="20.25" customHeight="1" x14ac:dyDescent="0.2">
      <c r="A26" s="153"/>
      <c r="B26" s="631"/>
    </row>
    <row r="27" spans="1:2" s="152" customFormat="1" ht="20.25" customHeight="1" x14ac:dyDescent="0.2">
      <c r="A27" s="153"/>
      <c r="B27" s="631"/>
    </row>
    <row r="28" spans="1:2" s="152" customFormat="1" ht="20.25" customHeight="1" x14ac:dyDescent="0.2">
      <c r="A28" s="153"/>
      <c r="B28" s="631"/>
    </row>
    <row r="29" spans="1:2" s="152" customFormat="1" ht="20.25" customHeight="1" x14ac:dyDescent="0.2">
      <c r="A29" s="153"/>
      <c r="B29" s="631"/>
    </row>
    <row r="30" spans="1:2" s="152" customFormat="1" ht="20.25" customHeight="1" x14ac:dyDescent="0.2">
      <c r="A30" s="153"/>
      <c r="B30" s="631"/>
    </row>
    <row r="31" spans="1:2" s="152" customFormat="1" ht="20.25" customHeight="1" x14ac:dyDescent="0.2">
      <c r="A31" s="153"/>
      <c r="B31" s="631"/>
    </row>
    <row r="32" spans="1:2" s="152" customFormat="1" ht="20.25" customHeight="1" x14ac:dyDescent="0.2">
      <c r="A32" s="153"/>
      <c r="B32" s="631"/>
    </row>
    <row r="33" spans="1:2" s="152" customFormat="1" ht="20.25" customHeight="1" x14ac:dyDescent="0.2">
      <c r="A33" s="153"/>
      <c r="B33" s="631"/>
    </row>
    <row r="34" spans="1:2" s="152" customFormat="1" ht="20.25" customHeight="1" x14ac:dyDescent="0.2">
      <c r="A34" s="153"/>
      <c r="B34" s="631"/>
    </row>
    <row r="35" spans="1:2" s="152" customFormat="1" ht="20.25" customHeight="1" x14ac:dyDescent="0.2">
      <c r="A35" s="153"/>
      <c r="B35" s="631"/>
    </row>
    <row r="36" spans="1:2" s="152" customFormat="1" ht="20.25" customHeight="1" x14ac:dyDescent="0.2">
      <c r="A36" s="153"/>
      <c r="B36" s="631"/>
    </row>
    <row r="37" spans="1:2" s="152" customFormat="1" ht="20.25" customHeight="1" x14ac:dyDescent="0.2">
      <c r="A37" s="153"/>
      <c r="B37" s="631"/>
    </row>
    <row r="38" spans="1:2" s="152" customFormat="1" ht="20.25" customHeight="1" x14ac:dyDescent="0.2">
      <c r="A38" s="153"/>
      <c r="B38" s="631"/>
    </row>
    <row r="39" spans="1:2" s="152" customFormat="1" ht="20.25" customHeight="1" x14ac:dyDescent="0.2">
      <c r="A39" s="153"/>
      <c r="B39" s="631"/>
    </row>
    <row r="40" spans="1:2" s="152" customFormat="1" ht="20.25" customHeight="1" x14ac:dyDescent="0.2">
      <c r="A40" s="153"/>
      <c r="B40" s="631"/>
    </row>
    <row r="41" spans="1:2" s="152" customFormat="1" ht="20.25" customHeight="1" x14ac:dyDescent="0.2">
      <c r="A41" s="153"/>
      <c r="B41" s="631"/>
    </row>
    <row r="42" spans="1:2" s="152" customFormat="1" ht="20.25" customHeight="1" x14ac:dyDescent="0.2">
      <c r="A42" s="153"/>
      <c r="B42" s="631"/>
    </row>
    <row r="43" spans="1:2" s="152" customFormat="1" ht="20.25" customHeight="1" x14ac:dyDescent="0.2">
      <c r="A43" s="153"/>
      <c r="B43" s="631"/>
    </row>
    <row r="44" spans="1:2" s="152" customFormat="1" ht="20.25" customHeight="1" x14ac:dyDescent="0.2">
      <c r="A44" s="153"/>
      <c r="B44" s="631"/>
    </row>
    <row r="45" spans="1:2" ht="20.25" customHeight="1" x14ac:dyDescent="0.2">
      <c r="A45" s="153"/>
      <c r="B45" s="631"/>
    </row>
    <row r="46" spans="1:2" ht="20.25" customHeight="1" x14ac:dyDescent="0.2">
      <c r="A46" s="153"/>
      <c r="B46" s="631"/>
    </row>
    <row r="47" spans="1:2" ht="20.25" customHeight="1" x14ac:dyDescent="0.2">
      <c r="A47" s="153"/>
      <c r="B47" s="631"/>
    </row>
    <row r="48" spans="1:2" ht="20.25" customHeight="1" x14ac:dyDescent="0.2">
      <c r="A48" s="153"/>
      <c r="B48" s="631"/>
    </row>
    <row r="49" spans="1:2" ht="20.25" customHeight="1" x14ac:dyDescent="0.2">
      <c r="A49" s="153"/>
      <c r="B49" s="631"/>
    </row>
    <row r="50" spans="1:2" ht="20.25" customHeight="1" thickBot="1" x14ac:dyDescent="0.25">
      <c r="A50" s="153"/>
      <c r="B50" s="633"/>
    </row>
    <row r="51" spans="1:2" x14ac:dyDescent="0.2">
      <c r="A51" s="153"/>
      <c r="B51" s="155"/>
    </row>
    <row r="52" spans="1:2" x14ac:dyDescent="0.2">
      <c r="A52" s="153"/>
      <c r="B52" s="155"/>
    </row>
    <row r="53" spans="1:2" x14ac:dyDescent="0.2">
      <c r="A53" s="153"/>
      <c r="B53" s="155"/>
    </row>
    <row r="54" spans="1:2" x14ac:dyDescent="0.2">
      <c r="A54" s="153"/>
      <c r="B54" s="155"/>
    </row>
    <row r="55" spans="1:2" x14ac:dyDescent="0.2">
      <c r="A55" s="153"/>
      <c r="B55" s="155"/>
    </row>
    <row r="56" spans="1:2" x14ac:dyDescent="0.2">
      <c r="A56" s="153"/>
      <c r="B56" s="155"/>
    </row>
    <row r="57" spans="1:2" x14ac:dyDescent="0.2">
      <c r="A57" s="153"/>
      <c r="B57" s="155"/>
    </row>
    <row r="58" spans="1:2" x14ac:dyDescent="0.2">
      <c r="A58" s="153"/>
      <c r="B58" s="155"/>
    </row>
    <row r="59" spans="1:2" x14ac:dyDescent="0.2">
      <c r="A59" s="153"/>
      <c r="B59" s="155"/>
    </row>
    <row r="60" spans="1:2" x14ac:dyDescent="0.2">
      <c r="A60" s="153"/>
      <c r="B60" s="155"/>
    </row>
    <row r="61" spans="1:2" x14ac:dyDescent="0.2">
      <c r="A61" s="153"/>
      <c r="B61" s="155"/>
    </row>
    <row r="62" spans="1:2" x14ac:dyDescent="0.2">
      <c r="A62" s="153"/>
      <c r="B62" s="155"/>
    </row>
    <row r="63" spans="1:2" x14ac:dyDescent="0.2">
      <c r="A63" s="153"/>
      <c r="B63" s="155"/>
    </row>
    <row r="64" spans="1:2" x14ac:dyDescent="0.2">
      <c r="A64" s="153"/>
      <c r="B64" s="155"/>
    </row>
    <row r="65" spans="1:2" x14ac:dyDescent="0.2">
      <c r="A65" s="153"/>
      <c r="B65" s="155"/>
    </row>
    <row r="66" spans="1:2" x14ac:dyDescent="0.2">
      <c r="A66" s="153"/>
      <c r="B66" s="155"/>
    </row>
    <row r="67" spans="1:2" x14ac:dyDescent="0.2">
      <c r="A67" s="153"/>
      <c r="B67" s="155"/>
    </row>
    <row r="68" spans="1:2" x14ac:dyDescent="0.2">
      <c r="A68" s="153"/>
      <c r="B68" s="155"/>
    </row>
    <row r="69" spans="1:2" x14ac:dyDescent="0.2">
      <c r="A69" s="153"/>
      <c r="B69" s="155"/>
    </row>
    <row r="70" spans="1:2" x14ac:dyDescent="0.2">
      <c r="A70" s="153"/>
      <c r="B70" s="155"/>
    </row>
    <row r="71" spans="1:2" x14ac:dyDescent="0.2">
      <c r="A71" s="153"/>
      <c r="B71" s="155"/>
    </row>
    <row r="72" spans="1:2" x14ac:dyDescent="0.2">
      <c r="A72" s="153"/>
      <c r="B72" s="155"/>
    </row>
    <row r="73" spans="1:2" x14ac:dyDescent="0.2">
      <c r="A73" s="153"/>
      <c r="B73" s="155"/>
    </row>
    <row r="74" spans="1:2" x14ac:dyDescent="0.2">
      <c r="A74" s="153"/>
      <c r="B74" s="155"/>
    </row>
    <row r="75" spans="1:2" x14ac:dyDescent="0.2">
      <c r="A75" s="153"/>
      <c r="B75" s="155"/>
    </row>
    <row r="76" spans="1:2" x14ac:dyDescent="0.2">
      <c r="A76" s="153"/>
      <c r="B76" s="155"/>
    </row>
    <row r="77" spans="1:2" x14ac:dyDescent="0.2">
      <c r="A77" s="153"/>
      <c r="B77" s="155"/>
    </row>
    <row r="78" spans="1:2" x14ac:dyDescent="0.2">
      <c r="A78" s="153"/>
      <c r="B78" s="155"/>
    </row>
    <row r="79" spans="1:2" x14ac:dyDescent="0.2">
      <c r="A79" s="153"/>
      <c r="B79" s="155"/>
    </row>
    <row r="80" spans="1:2" x14ac:dyDescent="0.2">
      <c r="A80" s="153"/>
      <c r="B80" s="155"/>
    </row>
    <row r="81" spans="1:2" x14ac:dyDescent="0.2">
      <c r="A81" s="153"/>
      <c r="B81" s="155"/>
    </row>
    <row r="82" spans="1:2" x14ac:dyDescent="0.2">
      <c r="A82" s="153"/>
      <c r="B82" s="155"/>
    </row>
    <row r="83" spans="1:2" x14ac:dyDescent="0.2">
      <c r="A83" s="153"/>
      <c r="B83" s="155"/>
    </row>
    <row r="84" spans="1:2" x14ac:dyDescent="0.2">
      <c r="A84" s="153"/>
      <c r="B84" s="155"/>
    </row>
    <row r="85" spans="1:2" x14ac:dyDescent="0.2">
      <c r="A85" s="153"/>
      <c r="B85" s="155"/>
    </row>
    <row r="86" spans="1:2" x14ac:dyDescent="0.2">
      <c r="A86" s="153"/>
      <c r="B86" s="155"/>
    </row>
    <row r="87" spans="1:2" x14ac:dyDescent="0.2">
      <c r="A87" s="153"/>
      <c r="B87" s="155"/>
    </row>
    <row r="88" spans="1:2" x14ac:dyDescent="0.2">
      <c r="A88" s="153"/>
      <c r="B88" s="155"/>
    </row>
    <row r="89" spans="1:2" x14ac:dyDescent="0.2">
      <c r="A89" s="153"/>
      <c r="B89" s="155"/>
    </row>
    <row r="90" spans="1:2" x14ac:dyDescent="0.2">
      <c r="A90" s="153"/>
      <c r="B90" s="155"/>
    </row>
    <row r="91" spans="1:2" x14ac:dyDescent="0.2">
      <c r="A91" s="153"/>
      <c r="B91" s="155"/>
    </row>
    <row r="92" spans="1:2" x14ac:dyDescent="0.2">
      <c r="A92" s="153"/>
      <c r="B92" s="155"/>
    </row>
    <row r="93" spans="1:2" x14ac:dyDescent="0.2">
      <c r="A93" s="153"/>
      <c r="B93" s="155"/>
    </row>
    <row r="94" spans="1:2" x14ac:dyDescent="0.2">
      <c r="A94" s="153"/>
      <c r="B94" s="155"/>
    </row>
    <row r="95" spans="1:2" x14ac:dyDescent="0.2">
      <c r="A95" s="153"/>
      <c r="B95" s="155"/>
    </row>
    <row r="96" spans="1:2" x14ac:dyDescent="0.2">
      <c r="A96" s="153"/>
      <c r="B96" s="155"/>
    </row>
    <row r="97" spans="1:2" x14ac:dyDescent="0.2">
      <c r="A97" s="153"/>
      <c r="B97" s="155"/>
    </row>
    <row r="98" spans="1:2" x14ac:dyDescent="0.2">
      <c r="A98" s="153"/>
      <c r="B98" s="155"/>
    </row>
    <row r="99" spans="1:2" x14ac:dyDescent="0.2">
      <c r="A99" s="153"/>
      <c r="B99" s="155"/>
    </row>
    <row r="100" spans="1:2" x14ac:dyDescent="0.2">
      <c r="A100" s="153"/>
      <c r="B100" s="155"/>
    </row>
    <row r="101" spans="1:2" x14ac:dyDescent="0.2">
      <c r="A101" s="153"/>
      <c r="B101" s="155"/>
    </row>
    <row r="102" spans="1:2" x14ac:dyDescent="0.2">
      <c r="A102" s="153"/>
      <c r="B102" s="155"/>
    </row>
    <row r="103" spans="1:2" x14ac:dyDescent="0.2">
      <c r="A103" s="153"/>
      <c r="B103" s="155"/>
    </row>
    <row r="104" spans="1:2" x14ac:dyDescent="0.2">
      <c r="A104" s="153"/>
      <c r="B104" s="154"/>
    </row>
    <row r="105" spans="1:2" x14ac:dyDescent="0.2">
      <c r="A105" s="153"/>
      <c r="B105" s="154"/>
    </row>
    <row r="106" spans="1:2" x14ac:dyDescent="0.2">
      <c r="A106" s="153"/>
      <c r="B106" s="154"/>
    </row>
    <row r="107" spans="1:2" x14ac:dyDescent="0.2">
      <c r="A107" s="153"/>
      <c r="B107" s="154"/>
    </row>
    <row r="108" spans="1:2" x14ac:dyDescent="0.2">
      <c r="A108" s="153"/>
      <c r="B108" s="154"/>
    </row>
    <row r="109" spans="1:2" x14ac:dyDescent="0.2">
      <c r="A109" s="153"/>
      <c r="B109" s="154"/>
    </row>
    <row r="110" spans="1:2" x14ac:dyDescent="0.2">
      <c r="A110" s="153"/>
      <c r="B110" s="154"/>
    </row>
    <row r="111" spans="1:2" x14ac:dyDescent="0.2">
      <c r="A111" s="153"/>
      <c r="B111" s="154"/>
    </row>
    <row r="112" spans="1:2" x14ac:dyDescent="0.2">
      <c r="A112" s="153"/>
      <c r="B112" s="154"/>
    </row>
    <row r="113" spans="1:2" x14ac:dyDescent="0.2">
      <c r="A113" s="153"/>
      <c r="B113" s="154"/>
    </row>
    <row r="114" spans="1:2" x14ac:dyDescent="0.2">
      <c r="A114" s="153"/>
      <c r="B114" s="154"/>
    </row>
    <row r="115" spans="1:2" x14ac:dyDescent="0.2">
      <c r="A115" s="153"/>
      <c r="B115" s="154"/>
    </row>
    <row r="116" spans="1:2" x14ac:dyDescent="0.2">
      <c r="A116" s="153"/>
      <c r="B116" s="154"/>
    </row>
    <row r="117" spans="1:2" x14ac:dyDescent="0.2">
      <c r="A117" s="153"/>
      <c r="B117" s="154"/>
    </row>
    <row r="118" spans="1:2" x14ac:dyDescent="0.2">
      <c r="A118" s="153"/>
      <c r="B118" s="154"/>
    </row>
    <row r="119" spans="1:2" x14ac:dyDescent="0.2">
      <c r="A119" s="153"/>
      <c r="B119" s="154"/>
    </row>
    <row r="120" spans="1:2" x14ac:dyDescent="0.2">
      <c r="A120" s="153"/>
      <c r="B120" s="154"/>
    </row>
    <row r="121" spans="1:2" x14ac:dyDescent="0.2">
      <c r="A121" s="153"/>
      <c r="B121" s="154"/>
    </row>
    <row r="122" spans="1:2" x14ac:dyDescent="0.2">
      <c r="A122" s="153"/>
      <c r="B122" s="154"/>
    </row>
    <row r="123" spans="1:2" x14ac:dyDescent="0.2">
      <c r="A123" s="153"/>
      <c r="B123" s="154"/>
    </row>
    <row r="124" spans="1:2" x14ac:dyDescent="0.2">
      <c r="A124" s="153"/>
      <c r="B124" s="154"/>
    </row>
    <row r="125" spans="1:2" x14ac:dyDescent="0.2">
      <c r="A125" s="153"/>
      <c r="B125" s="154"/>
    </row>
    <row r="126" spans="1:2" x14ac:dyDescent="0.2">
      <c r="A126" s="153"/>
      <c r="B126" s="154"/>
    </row>
    <row r="127" spans="1:2" x14ac:dyDescent="0.2">
      <c r="A127" s="153"/>
      <c r="B127" s="154"/>
    </row>
    <row r="128" spans="1:2" x14ac:dyDescent="0.2">
      <c r="A128" s="153"/>
      <c r="B128" s="154"/>
    </row>
    <row r="129" spans="1:2" x14ac:dyDescent="0.2">
      <c r="A129" s="153"/>
      <c r="B129" s="154"/>
    </row>
    <row r="130" spans="1:2" x14ac:dyDescent="0.2">
      <c r="A130" s="153"/>
      <c r="B130" s="154"/>
    </row>
    <row r="131" spans="1:2" x14ac:dyDescent="0.2">
      <c r="A131" s="153"/>
      <c r="B131" s="154"/>
    </row>
    <row r="132" spans="1:2" x14ac:dyDescent="0.2">
      <c r="A132" s="153"/>
      <c r="B132" s="154"/>
    </row>
    <row r="133" spans="1:2" x14ac:dyDescent="0.2">
      <c r="A133" s="153"/>
      <c r="B133" s="154"/>
    </row>
    <row r="134" spans="1:2" x14ac:dyDescent="0.2">
      <c r="A134" s="153"/>
      <c r="B134" s="154"/>
    </row>
    <row r="135" spans="1:2" x14ac:dyDescent="0.2">
      <c r="A135" s="153"/>
      <c r="B135" s="154"/>
    </row>
    <row r="136" spans="1:2" x14ac:dyDescent="0.2">
      <c r="A136" s="153"/>
      <c r="B136" s="154"/>
    </row>
    <row r="137" spans="1:2" x14ac:dyDescent="0.2">
      <c r="A137" s="153"/>
      <c r="B137" s="154"/>
    </row>
    <row r="138" spans="1:2" x14ac:dyDescent="0.2">
      <c r="A138" s="153"/>
      <c r="B138" s="154"/>
    </row>
    <row r="139" spans="1:2" x14ac:dyDescent="0.2">
      <c r="A139" s="153"/>
      <c r="B139" s="154"/>
    </row>
    <row r="140" spans="1:2" x14ac:dyDescent="0.2">
      <c r="A140" s="153"/>
      <c r="B140" s="154"/>
    </row>
    <row r="141" spans="1:2" x14ac:dyDescent="0.2">
      <c r="A141" s="153"/>
      <c r="B141" s="154"/>
    </row>
    <row r="142" spans="1:2" x14ac:dyDescent="0.2">
      <c r="A142" s="153"/>
      <c r="B142" s="154"/>
    </row>
    <row r="143" spans="1:2" x14ac:dyDescent="0.2">
      <c r="A143" s="153"/>
      <c r="B143" s="154"/>
    </row>
    <row r="144" spans="1:2" x14ac:dyDescent="0.2">
      <c r="A144" s="153"/>
      <c r="B144" s="154"/>
    </row>
    <row r="145" spans="1:2" x14ac:dyDescent="0.2">
      <c r="A145" s="153"/>
      <c r="B145" s="154"/>
    </row>
    <row r="146" spans="1:2" x14ac:dyDescent="0.2">
      <c r="A146" s="153"/>
      <c r="B146" s="154"/>
    </row>
    <row r="147" spans="1:2" x14ac:dyDescent="0.2">
      <c r="A147" s="153"/>
      <c r="B147" s="154"/>
    </row>
    <row r="148" spans="1:2" x14ac:dyDescent="0.2">
      <c r="A148" s="153"/>
      <c r="B148" s="154"/>
    </row>
    <row r="149" spans="1:2" x14ac:dyDescent="0.2">
      <c r="A149" s="153"/>
      <c r="B149" s="154"/>
    </row>
    <row r="150" spans="1:2" x14ac:dyDescent="0.2">
      <c r="A150" s="153"/>
      <c r="B150" s="154"/>
    </row>
    <row r="151" spans="1:2" x14ac:dyDescent="0.2">
      <c r="A151" s="153"/>
      <c r="B151" s="154"/>
    </row>
    <row r="152" spans="1:2" x14ac:dyDescent="0.2">
      <c r="A152" s="153"/>
      <c r="B152" s="154"/>
    </row>
    <row r="153" spans="1:2" x14ac:dyDescent="0.2">
      <c r="A153" s="153"/>
      <c r="B153" s="154"/>
    </row>
    <row r="154" spans="1:2" x14ac:dyDescent="0.2">
      <c r="A154" s="153"/>
      <c r="B154" s="154"/>
    </row>
    <row r="155" spans="1:2" x14ac:dyDescent="0.2">
      <c r="A155" s="153"/>
      <c r="B155" s="154"/>
    </row>
    <row r="156" spans="1:2" x14ac:dyDescent="0.2">
      <c r="A156" s="153"/>
      <c r="B156" s="154"/>
    </row>
    <row r="157" spans="1:2" x14ac:dyDescent="0.2">
      <c r="A157" s="153"/>
      <c r="B157" s="154"/>
    </row>
    <row r="158" spans="1:2" x14ac:dyDescent="0.2">
      <c r="A158" s="153"/>
      <c r="B158" s="154"/>
    </row>
    <row r="159" spans="1:2" x14ac:dyDescent="0.2">
      <c r="A159" s="153"/>
      <c r="B159" s="154"/>
    </row>
    <row r="160" spans="1:2" x14ac:dyDescent="0.2">
      <c r="A160" s="153"/>
      <c r="B160" s="154"/>
    </row>
    <row r="161" spans="1:2" x14ac:dyDescent="0.2">
      <c r="A161" s="153"/>
      <c r="B161" s="154"/>
    </row>
    <row r="162" spans="1:2" x14ac:dyDescent="0.2">
      <c r="A162" s="153"/>
      <c r="B162" s="154"/>
    </row>
    <row r="163" spans="1:2" x14ac:dyDescent="0.2">
      <c r="A163" s="153"/>
      <c r="B163" s="154"/>
    </row>
    <row r="164" spans="1:2" x14ac:dyDescent="0.2">
      <c r="A164" s="153"/>
      <c r="B164" s="154"/>
    </row>
    <row r="165" spans="1:2" x14ac:dyDescent="0.2">
      <c r="A165" s="153"/>
      <c r="B165" s="154"/>
    </row>
    <row r="166" spans="1:2" x14ac:dyDescent="0.2">
      <c r="A166" s="153"/>
      <c r="B166" s="154"/>
    </row>
    <row r="167" spans="1:2" x14ac:dyDescent="0.2">
      <c r="A167" s="153"/>
      <c r="B167" s="154"/>
    </row>
    <row r="168" spans="1:2" x14ac:dyDescent="0.2">
      <c r="A168" s="153"/>
      <c r="B168" s="154"/>
    </row>
    <row r="169" spans="1:2" x14ac:dyDescent="0.2">
      <c r="A169" s="153"/>
      <c r="B169" s="154"/>
    </row>
    <row r="170" spans="1:2" x14ac:dyDescent="0.2">
      <c r="A170" s="153"/>
      <c r="B170" s="154"/>
    </row>
    <row r="171" spans="1:2" x14ac:dyDescent="0.2">
      <c r="A171" s="153"/>
      <c r="B171" s="154"/>
    </row>
    <row r="172" spans="1:2" x14ac:dyDescent="0.2">
      <c r="A172" s="153"/>
      <c r="B172" s="154"/>
    </row>
    <row r="173" spans="1:2" x14ac:dyDescent="0.2">
      <c r="A173" s="153"/>
      <c r="B173" s="154"/>
    </row>
    <row r="174" spans="1:2" x14ac:dyDescent="0.2">
      <c r="A174" s="153"/>
      <c r="B174" s="154"/>
    </row>
    <row r="175" spans="1:2" x14ac:dyDescent="0.2">
      <c r="A175" s="153"/>
      <c r="B175" s="154"/>
    </row>
    <row r="176" spans="1:2" x14ac:dyDescent="0.2">
      <c r="A176" s="153"/>
      <c r="B176" s="154"/>
    </row>
    <row r="177" spans="1:2" x14ac:dyDescent="0.2">
      <c r="A177" s="153"/>
      <c r="B177" s="154"/>
    </row>
    <row r="178" spans="1:2" x14ac:dyDescent="0.2">
      <c r="A178" s="153"/>
      <c r="B178" s="154"/>
    </row>
    <row r="179" spans="1:2" x14ac:dyDescent="0.2">
      <c r="A179" s="153"/>
      <c r="B179" s="154"/>
    </row>
    <row r="180" spans="1:2" x14ac:dyDescent="0.2">
      <c r="A180" s="153"/>
      <c r="B180" s="154"/>
    </row>
    <row r="181" spans="1:2" x14ac:dyDescent="0.2">
      <c r="A181" s="153"/>
      <c r="B181" s="154"/>
    </row>
    <row r="182" spans="1:2" x14ac:dyDescent="0.2">
      <c r="A182" s="153"/>
      <c r="B182" s="154"/>
    </row>
    <row r="183" spans="1:2" x14ac:dyDescent="0.2">
      <c r="A183" s="153"/>
      <c r="B183" s="154"/>
    </row>
    <row r="184" spans="1:2" x14ac:dyDescent="0.2">
      <c r="A184" s="153"/>
      <c r="B184" s="154"/>
    </row>
    <row r="185" spans="1:2" x14ac:dyDescent="0.2">
      <c r="A185" s="153"/>
      <c r="B185" s="154"/>
    </row>
    <row r="186" spans="1:2" x14ac:dyDescent="0.2">
      <c r="A186" s="153"/>
      <c r="B186" s="154"/>
    </row>
    <row r="187" spans="1:2" x14ac:dyDescent="0.2">
      <c r="A187" s="153"/>
      <c r="B187" s="154"/>
    </row>
    <row r="188" spans="1:2" x14ac:dyDescent="0.2">
      <c r="A188" s="153"/>
      <c r="B188" s="154"/>
    </row>
    <row r="189" spans="1:2" x14ac:dyDescent="0.2">
      <c r="A189" s="153"/>
      <c r="B189" s="154"/>
    </row>
    <row r="190" spans="1:2" x14ac:dyDescent="0.2">
      <c r="A190" s="153"/>
      <c r="B190" s="154"/>
    </row>
    <row r="191" spans="1:2" x14ac:dyDescent="0.2">
      <c r="A191" s="153"/>
      <c r="B191" s="154"/>
    </row>
    <row r="192" spans="1:2" x14ac:dyDescent="0.2">
      <c r="A192" s="153"/>
      <c r="B192" s="154"/>
    </row>
    <row r="193" spans="1:2" x14ac:dyDescent="0.2">
      <c r="A193" s="153"/>
      <c r="B193" s="154"/>
    </row>
    <row r="194" spans="1:2" x14ac:dyDescent="0.2">
      <c r="A194" s="153"/>
      <c r="B194" s="154"/>
    </row>
    <row r="195" spans="1:2" x14ac:dyDescent="0.2">
      <c r="A195" s="153"/>
      <c r="B195" s="154"/>
    </row>
    <row r="196" spans="1:2" x14ac:dyDescent="0.2">
      <c r="A196" s="153"/>
      <c r="B196" s="154"/>
    </row>
    <row r="197" spans="1:2" x14ac:dyDescent="0.2">
      <c r="A197" s="153"/>
      <c r="B197" s="154"/>
    </row>
    <row r="198" spans="1:2" x14ac:dyDescent="0.2">
      <c r="A198" s="153"/>
      <c r="B198" s="154"/>
    </row>
    <row r="199" spans="1:2" x14ac:dyDescent="0.2">
      <c r="A199" s="153"/>
      <c r="B199" s="154"/>
    </row>
    <row r="200" spans="1:2" x14ac:dyDescent="0.2">
      <c r="A200" s="153"/>
      <c r="B200" s="154"/>
    </row>
    <row r="201" spans="1:2" x14ac:dyDescent="0.2">
      <c r="A201" s="153"/>
      <c r="B201" s="154"/>
    </row>
    <row r="202" spans="1:2" x14ac:dyDescent="0.2">
      <c r="A202" s="153"/>
      <c r="B202" s="154"/>
    </row>
    <row r="203" spans="1:2" x14ac:dyDescent="0.2">
      <c r="A203" s="153"/>
      <c r="B203" s="154"/>
    </row>
    <row r="204" spans="1:2" x14ac:dyDescent="0.2">
      <c r="A204" s="153"/>
      <c r="B204" s="154"/>
    </row>
    <row r="205" spans="1:2" x14ac:dyDescent="0.2">
      <c r="A205" s="153"/>
      <c r="B205" s="154"/>
    </row>
    <row r="206" spans="1:2" x14ac:dyDescent="0.2">
      <c r="A206" s="153"/>
      <c r="B206" s="154"/>
    </row>
    <row r="207" spans="1:2" x14ac:dyDescent="0.2">
      <c r="A207" s="153"/>
      <c r="B207" s="154"/>
    </row>
    <row r="208" spans="1:2" x14ac:dyDescent="0.2">
      <c r="A208" s="153"/>
      <c r="B208" s="154"/>
    </row>
    <row r="209" spans="1:2" x14ac:dyDescent="0.2">
      <c r="A209" s="153"/>
      <c r="B209" s="154"/>
    </row>
    <row r="210" spans="1:2" x14ac:dyDescent="0.2">
      <c r="A210" s="153"/>
      <c r="B210" s="154"/>
    </row>
    <row r="211" spans="1:2" x14ac:dyDescent="0.2">
      <c r="A211" s="153"/>
      <c r="B211" s="154"/>
    </row>
    <row r="212" spans="1:2" x14ac:dyDescent="0.2">
      <c r="A212" s="153"/>
      <c r="B212" s="154"/>
    </row>
    <row r="213" spans="1:2" x14ac:dyDescent="0.2">
      <c r="A213" s="153"/>
      <c r="B213" s="154"/>
    </row>
    <row r="214" spans="1:2" x14ac:dyDescent="0.2">
      <c r="A214" s="153"/>
      <c r="B214" s="154"/>
    </row>
    <row r="215" spans="1:2" x14ac:dyDescent="0.2">
      <c r="A215" s="153"/>
      <c r="B215" s="154"/>
    </row>
    <row r="216" spans="1:2" x14ac:dyDescent="0.2">
      <c r="A216" s="153"/>
      <c r="B216" s="154"/>
    </row>
    <row r="217" spans="1:2" x14ac:dyDescent="0.2">
      <c r="A217" s="153"/>
      <c r="B217" s="154"/>
    </row>
    <row r="218" spans="1:2" x14ac:dyDescent="0.2">
      <c r="A218" s="153"/>
      <c r="B218" s="154"/>
    </row>
    <row r="219" spans="1:2" x14ac:dyDescent="0.2">
      <c r="A219" s="153"/>
      <c r="B219" s="154"/>
    </row>
    <row r="220" spans="1:2" x14ac:dyDescent="0.2">
      <c r="A220" s="153"/>
      <c r="B220" s="154"/>
    </row>
    <row r="221" spans="1:2" x14ac:dyDescent="0.2">
      <c r="A221" s="153"/>
      <c r="B221" s="154"/>
    </row>
    <row r="222" spans="1:2" x14ac:dyDescent="0.2">
      <c r="A222" s="153"/>
      <c r="B222" s="154"/>
    </row>
    <row r="223" spans="1:2" x14ac:dyDescent="0.2">
      <c r="A223" s="153"/>
      <c r="B223" s="154"/>
    </row>
    <row r="224" spans="1:2" x14ac:dyDescent="0.2">
      <c r="A224" s="153"/>
      <c r="B224" s="154"/>
    </row>
    <row r="225" spans="1:2" x14ac:dyDescent="0.2">
      <c r="A225" s="153"/>
      <c r="B225" s="154"/>
    </row>
    <row r="226" spans="1:2" x14ac:dyDescent="0.2">
      <c r="A226" s="153"/>
      <c r="B226" s="154"/>
    </row>
    <row r="227" spans="1:2" x14ac:dyDescent="0.2">
      <c r="A227" s="153"/>
      <c r="B227" s="154"/>
    </row>
    <row r="228" spans="1:2" x14ac:dyDescent="0.2">
      <c r="A228" s="153"/>
      <c r="B228" s="154"/>
    </row>
    <row r="229" spans="1:2" x14ac:dyDescent="0.2">
      <c r="A229" s="153"/>
      <c r="B229" s="154"/>
    </row>
    <row r="230" spans="1:2" x14ac:dyDescent="0.2">
      <c r="A230" s="153"/>
      <c r="B230" s="154"/>
    </row>
    <row r="231" spans="1:2" x14ac:dyDescent="0.2">
      <c r="A231" s="153"/>
      <c r="B231" s="154"/>
    </row>
    <row r="232" spans="1:2" x14ac:dyDescent="0.2">
      <c r="A232" s="153"/>
      <c r="B232" s="154"/>
    </row>
    <row r="233" spans="1:2" x14ac:dyDescent="0.2">
      <c r="A233" s="153"/>
      <c r="B233" s="154"/>
    </row>
    <row r="234" spans="1:2" x14ac:dyDescent="0.2">
      <c r="A234" s="153"/>
      <c r="B234" s="154"/>
    </row>
    <row r="235" spans="1:2" x14ac:dyDescent="0.2">
      <c r="A235" s="153"/>
      <c r="B235" s="154"/>
    </row>
    <row r="236" spans="1:2" x14ac:dyDescent="0.2">
      <c r="A236" s="153"/>
      <c r="B236" s="154"/>
    </row>
    <row r="237" spans="1:2" x14ac:dyDescent="0.2">
      <c r="A237" s="153"/>
      <c r="B237" s="154"/>
    </row>
    <row r="238" spans="1:2" x14ac:dyDescent="0.2">
      <c r="A238" s="153"/>
      <c r="B238" s="154"/>
    </row>
    <row r="239" spans="1:2" x14ac:dyDescent="0.2">
      <c r="A239" s="153"/>
      <c r="B239" s="154"/>
    </row>
    <row r="240" spans="1:2" x14ac:dyDescent="0.2">
      <c r="A240" s="153"/>
      <c r="B240" s="154"/>
    </row>
    <row r="241" spans="1:2" x14ac:dyDescent="0.2">
      <c r="A241" s="153"/>
      <c r="B241" s="154"/>
    </row>
    <row r="242" spans="1:2" x14ac:dyDescent="0.2">
      <c r="A242" s="153"/>
      <c r="B242" s="154"/>
    </row>
    <row r="243" spans="1:2" x14ac:dyDescent="0.2">
      <c r="A243" s="153"/>
      <c r="B243" s="154"/>
    </row>
    <row r="244" spans="1:2" x14ac:dyDescent="0.2">
      <c r="A244" s="153"/>
      <c r="B244" s="154"/>
    </row>
    <row r="245" spans="1:2" x14ac:dyDescent="0.2">
      <c r="A245" s="153"/>
      <c r="B245" s="154"/>
    </row>
    <row r="246" spans="1:2" x14ac:dyDescent="0.2">
      <c r="A246" s="153"/>
      <c r="B246" s="154"/>
    </row>
    <row r="247" spans="1:2" x14ac:dyDescent="0.2">
      <c r="A247" s="153"/>
      <c r="B247" s="154"/>
    </row>
    <row r="248" spans="1:2" x14ac:dyDescent="0.2">
      <c r="A248" s="153"/>
      <c r="B248" s="154"/>
    </row>
    <row r="249" spans="1:2" x14ac:dyDescent="0.2">
      <c r="A249" s="153"/>
      <c r="B249" s="154"/>
    </row>
    <row r="250" spans="1:2" x14ac:dyDescent="0.2">
      <c r="A250" s="153"/>
      <c r="B250" s="154"/>
    </row>
    <row r="251" spans="1:2" x14ac:dyDescent="0.2">
      <c r="A251" s="153"/>
      <c r="B251" s="154"/>
    </row>
    <row r="252" spans="1:2" x14ac:dyDescent="0.2">
      <c r="A252" s="153"/>
      <c r="B252" s="154"/>
    </row>
    <row r="253" spans="1:2" x14ac:dyDescent="0.2">
      <c r="A253" s="153"/>
      <c r="B253" s="154"/>
    </row>
  </sheetData>
  <printOptions horizontalCentered="1"/>
  <pageMargins left="0.75" right="0.75" top="1" bottom="1" header="0.5" footer="0.5"/>
  <pageSetup scale="98" orientation="landscape" r:id="rId1"/>
  <headerFooter alignWithMargins="0">
    <oddFooter>&amp;LPage &amp;P of &amp;N&amp;C&amp;D&amp;R&amp;F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7030A0"/>
    <pageSetUpPr fitToPage="1"/>
  </sheetPr>
  <dimension ref="A1:B461"/>
  <sheetViews>
    <sheetView showGridLines="0" zoomScaleNormal="100" workbookViewId="0">
      <selection activeCell="B12" sqref="B12"/>
    </sheetView>
  </sheetViews>
  <sheetFormatPr defaultRowHeight="12.75" x14ac:dyDescent="0.2"/>
  <cols>
    <col min="1" max="1" width="4.28515625" style="342" customWidth="1"/>
    <col min="2" max="2" width="131.85546875" style="342" customWidth="1"/>
    <col min="3" max="16384" width="9.140625" style="342"/>
  </cols>
  <sheetData>
    <row r="1" spans="1:2" ht="28.5" customHeight="1" x14ac:dyDescent="0.25">
      <c r="A1" s="343"/>
      <c r="B1" s="344" t="s">
        <v>7499</v>
      </c>
    </row>
    <row r="2" spans="1:2" ht="15.75" x14ac:dyDescent="0.25">
      <c r="A2" s="343"/>
      <c r="B2" s="345" t="s">
        <v>7500</v>
      </c>
    </row>
    <row r="3" spans="1:2" ht="15.75" x14ac:dyDescent="0.25">
      <c r="A3" s="343"/>
      <c r="B3" s="345" t="s">
        <v>7803</v>
      </c>
    </row>
    <row r="4" spans="1:2" ht="15.75" x14ac:dyDescent="0.25">
      <c r="A4" s="343"/>
      <c r="B4" s="345" t="s">
        <v>10162</v>
      </c>
    </row>
    <row r="5" spans="1:2" ht="15.75" x14ac:dyDescent="0.25">
      <c r="A5" s="343"/>
      <c r="B5" s="345"/>
    </row>
    <row r="6" spans="1:2" ht="25.5" x14ac:dyDescent="0.2">
      <c r="A6" s="343"/>
      <c r="B6" s="346" t="s">
        <v>7501</v>
      </c>
    </row>
    <row r="7" spans="1:2" x14ac:dyDescent="0.2">
      <c r="A7" s="343"/>
      <c r="B7" s="346"/>
    </row>
    <row r="8" spans="1:2" ht="15" x14ac:dyDescent="0.2">
      <c r="A8" s="350" t="s">
        <v>7502</v>
      </c>
      <c r="B8" s="346"/>
    </row>
    <row r="9" spans="1:2" ht="15" x14ac:dyDescent="0.2">
      <c r="A9" s="350"/>
      <c r="B9" s="346"/>
    </row>
    <row r="10" spans="1:2" ht="25.5" x14ac:dyDescent="0.2">
      <c r="A10" s="350"/>
      <c r="B10" s="423" t="s">
        <v>7503</v>
      </c>
    </row>
    <row r="11" spans="1:2" ht="15" x14ac:dyDescent="0.2">
      <c r="A11" s="350"/>
      <c r="B11" s="417"/>
    </row>
    <row r="12" spans="1:2" ht="25.5" x14ac:dyDescent="0.2">
      <c r="A12" s="350"/>
      <c r="B12" s="423" t="s">
        <v>7504</v>
      </c>
    </row>
    <row r="13" spans="1:2" ht="15" x14ac:dyDescent="0.2">
      <c r="A13" s="350"/>
      <c r="B13" s="423"/>
    </row>
    <row r="14" spans="1:2" ht="25.5" x14ac:dyDescent="0.2">
      <c r="A14" s="350"/>
      <c r="B14" s="443" t="s">
        <v>7505</v>
      </c>
    </row>
    <row r="15" spans="1:2" ht="15" x14ac:dyDescent="0.2">
      <c r="A15" s="350"/>
      <c r="B15" s="351"/>
    </row>
    <row r="16" spans="1:2" ht="25.5" x14ac:dyDescent="0.2">
      <c r="A16" s="350"/>
      <c r="B16" s="423" t="s">
        <v>7506</v>
      </c>
    </row>
    <row r="17" spans="1:2" ht="15" x14ac:dyDescent="0.2">
      <c r="A17" s="350"/>
      <c r="B17" s="417"/>
    </row>
    <row r="18" spans="1:2" ht="15" x14ac:dyDescent="0.2">
      <c r="A18" s="350"/>
      <c r="B18" s="352" t="s">
        <v>7507</v>
      </c>
    </row>
    <row r="19" spans="1:2" ht="15" x14ac:dyDescent="0.2">
      <c r="A19" s="350"/>
      <c r="B19" s="353" t="s">
        <v>7773</v>
      </c>
    </row>
    <row r="20" spans="1:2" ht="15" x14ac:dyDescent="0.2">
      <c r="A20" s="350"/>
      <c r="B20" s="353" t="s">
        <v>7772</v>
      </c>
    </row>
    <row r="21" spans="1:2" ht="15" x14ac:dyDescent="0.2">
      <c r="A21" s="350"/>
      <c r="B21" s="352" t="s">
        <v>7779</v>
      </c>
    </row>
    <row r="22" spans="1:2" ht="15" x14ac:dyDescent="0.2">
      <c r="A22" s="350"/>
      <c r="B22" s="352" t="s">
        <v>6096</v>
      </c>
    </row>
    <row r="23" spans="1:2" ht="15" x14ac:dyDescent="0.2">
      <c r="A23" s="350"/>
      <c r="B23" s="352" t="s">
        <v>6097</v>
      </c>
    </row>
    <row r="24" spans="1:2" ht="15" x14ac:dyDescent="0.2">
      <c r="A24" s="350"/>
      <c r="B24" s="352" t="s">
        <v>6098</v>
      </c>
    </row>
    <row r="25" spans="1:2" ht="15" x14ac:dyDescent="0.2">
      <c r="A25" s="350"/>
      <c r="B25" s="353" t="s">
        <v>2240</v>
      </c>
    </row>
    <row r="26" spans="1:2" ht="15" x14ac:dyDescent="0.2">
      <c r="A26" s="350"/>
      <c r="B26" s="353" t="s">
        <v>7774</v>
      </c>
    </row>
    <row r="27" spans="1:2" ht="15" x14ac:dyDescent="0.2">
      <c r="A27" s="350"/>
      <c r="B27" s="352" t="s">
        <v>7775</v>
      </c>
    </row>
    <row r="28" spans="1:2" ht="15" x14ac:dyDescent="0.2">
      <c r="A28" s="350"/>
      <c r="B28" s="352" t="s">
        <v>7776</v>
      </c>
    </row>
    <row r="29" spans="1:2" ht="15" x14ac:dyDescent="0.2">
      <c r="A29" s="350"/>
      <c r="B29" s="352" t="s">
        <v>7777</v>
      </c>
    </row>
    <row r="30" spans="1:2" ht="15" x14ac:dyDescent="0.2">
      <c r="A30" s="350"/>
      <c r="B30" s="353" t="s">
        <v>7356</v>
      </c>
    </row>
    <row r="31" spans="1:2" ht="15" x14ac:dyDescent="0.2">
      <c r="A31" s="350"/>
      <c r="B31" s="353"/>
    </row>
    <row r="32" spans="1:2" x14ac:dyDescent="0.2">
      <c r="A32" s="354" t="s">
        <v>7508</v>
      </c>
      <c r="B32" s="423" t="s">
        <v>7509</v>
      </c>
    </row>
    <row r="33" spans="1:2" x14ac:dyDescent="0.2">
      <c r="A33" s="355"/>
      <c r="B33" s="343"/>
    </row>
    <row r="34" spans="1:2" x14ac:dyDescent="0.2">
      <c r="A34" s="355" t="s">
        <v>7510</v>
      </c>
      <c r="B34" s="351" t="s">
        <v>7778</v>
      </c>
    </row>
    <row r="35" spans="1:2" x14ac:dyDescent="0.2">
      <c r="A35" s="343"/>
      <c r="B35" s="423"/>
    </row>
    <row r="36" spans="1:2" x14ac:dyDescent="0.2">
      <c r="A36" s="343"/>
      <c r="B36" s="356" t="s">
        <v>7511</v>
      </c>
    </row>
    <row r="37" spans="1:2" x14ac:dyDescent="0.2">
      <c r="A37" s="343"/>
      <c r="B37" s="356"/>
    </row>
    <row r="38" spans="1:2" x14ac:dyDescent="0.2">
      <c r="A38" s="357" t="s">
        <v>7508</v>
      </c>
      <c r="B38" s="419" t="s">
        <v>7512</v>
      </c>
    </row>
    <row r="39" spans="1:2" x14ac:dyDescent="0.2">
      <c r="A39" s="358"/>
      <c r="B39" s="343"/>
    </row>
    <row r="40" spans="1:2" x14ac:dyDescent="0.2">
      <c r="A40" s="357" t="s">
        <v>7510</v>
      </c>
      <c r="B40" s="419" t="s">
        <v>7513</v>
      </c>
    </row>
    <row r="41" spans="1:2" ht="14.25" x14ac:dyDescent="0.2">
      <c r="A41" s="358"/>
      <c r="B41" s="359"/>
    </row>
    <row r="42" spans="1:2" ht="25.5" x14ac:dyDescent="0.2">
      <c r="A42" s="360" t="s">
        <v>7514</v>
      </c>
      <c r="B42" s="450" t="s">
        <v>7798</v>
      </c>
    </row>
    <row r="43" spans="1:2" ht="14.25" x14ac:dyDescent="0.2">
      <c r="A43" s="358"/>
      <c r="B43" s="359"/>
    </row>
    <row r="44" spans="1:2" hidden="1" x14ac:dyDescent="0.2">
      <c r="A44" s="357"/>
      <c r="B44" s="347"/>
    </row>
    <row r="45" spans="1:2" x14ac:dyDescent="0.2">
      <c r="A45" s="358"/>
      <c r="B45" s="361" t="s">
        <v>7515</v>
      </c>
    </row>
    <row r="46" spans="1:2" x14ac:dyDescent="0.2">
      <c r="A46" s="358"/>
      <c r="B46" s="362"/>
    </row>
    <row r="47" spans="1:2" ht="25.5" x14ac:dyDescent="0.2">
      <c r="A47" s="360" t="s">
        <v>7508</v>
      </c>
      <c r="B47" s="363" t="s">
        <v>7516</v>
      </c>
    </row>
    <row r="48" spans="1:2" ht="14.25" x14ac:dyDescent="0.2">
      <c r="A48" s="358"/>
      <c r="B48" s="364"/>
    </row>
    <row r="49" spans="1:2" ht="13.5" customHeight="1" x14ac:dyDescent="0.2">
      <c r="A49" s="360" t="s">
        <v>7510</v>
      </c>
      <c r="B49" s="365" t="s">
        <v>7517</v>
      </c>
    </row>
    <row r="50" spans="1:2" x14ac:dyDescent="0.2">
      <c r="A50" s="358"/>
      <c r="B50" s="365"/>
    </row>
    <row r="51" spans="1:2" ht="25.5" x14ac:dyDescent="0.2">
      <c r="A51" s="360" t="s">
        <v>7514</v>
      </c>
      <c r="B51" s="365" t="s">
        <v>7518</v>
      </c>
    </row>
    <row r="52" spans="1:2" x14ac:dyDescent="0.2">
      <c r="A52" s="358"/>
      <c r="B52" s="367"/>
    </row>
    <row r="53" spans="1:2" x14ac:dyDescent="0.2">
      <c r="A53" s="343"/>
      <c r="B53" s="370" t="s">
        <v>7519</v>
      </c>
    </row>
    <row r="54" spans="1:2" ht="14.25" x14ac:dyDescent="0.2">
      <c r="A54" s="343"/>
      <c r="B54" s="371"/>
    </row>
    <row r="55" spans="1:2" x14ac:dyDescent="0.2">
      <c r="A55" s="343"/>
      <c r="B55" s="372" t="s">
        <v>7520</v>
      </c>
    </row>
    <row r="56" spans="1:2" ht="14.25" customHeight="1" x14ac:dyDescent="0.2">
      <c r="A56" s="343"/>
      <c r="B56" s="419"/>
    </row>
    <row r="57" spans="1:2" x14ac:dyDescent="0.2">
      <c r="A57" s="343"/>
      <c r="B57" s="447" t="s">
        <v>7780</v>
      </c>
    </row>
    <row r="58" spans="1:2" x14ac:dyDescent="0.2">
      <c r="A58" s="343"/>
      <c r="B58" s="447" t="s">
        <v>7797</v>
      </c>
    </row>
    <row r="59" spans="1:2" x14ac:dyDescent="0.2">
      <c r="A59" s="343"/>
      <c r="B59" s="447" t="s">
        <v>7796</v>
      </c>
    </row>
    <row r="60" spans="1:2" x14ac:dyDescent="0.2">
      <c r="A60" s="343"/>
      <c r="B60" s="447" t="s">
        <v>7795</v>
      </c>
    </row>
    <row r="61" spans="1:2" x14ac:dyDescent="0.2">
      <c r="A61" s="343"/>
      <c r="B61" s="447" t="s">
        <v>7794</v>
      </c>
    </row>
    <row r="62" spans="1:2" x14ac:dyDescent="0.2">
      <c r="A62" s="343"/>
      <c r="B62" s="447" t="s">
        <v>7793</v>
      </c>
    </row>
    <row r="63" spans="1:2" x14ac:dyDescent="0.2">
      <c r="A63" s="343"/>
      <c r="B63" s="447" t="s">
        <v>7781</v>
      </c>
    </row>
    <row r="64" spans="1:2" x14ac:dyDescent="0.2">
      <c r="A64" s="343"/>
      <c r="B64" s="447" t="s">
        <v>7782</v>
      </c>
    </row>
    <row r="65" spans="1:2" x14ac:dyDescent="0.2">
      <c r="A65" s="343"/>
      <c r="B65" s="447" t="s">
        <v>7783</v>
      </c>
    </row>
    <row r="66" spans="1:2" x14ac:dyDescent="0.2">
      <c r="A66" s="343"/>
      <c r="B66" s="447" t="s">
        <v>7784</v>
      </c>
    </row>
    <row r="67" spans="1:2" x14ac:dyDescent="0.2">
      <c r="A67" s="343"/>
      <c r="B67" s="447" t="s">
        <v>7785</v>
      </c>
    </row>
    <row r="68" spans="1:2" x14ac:dyDescent="0.2">
      <c r="A68" s="343"/>
      <c r="B68" s="447" t="s">
        <v>7786</v>
      </c>
    </row>
    <row r="69" spans="1:2" x14ac:dyDescent="0.2">
      <c r="A69" s="343"/>
      <c r="B69" s="447" t="s">
        <v>7787</v>
      </c>
    </row>
    <row r="70" spans="1:2" x14ac:dyDescent="0.2">
      <c r="A70" s="343"/>
      <c r="B70" s="447" t="s">
        <v>7788</v>
      </c>
    </row>
    <row r="71" spans="1:2" x14ac:dyDescent="0.2">
      <c r="A71" s="343"/>
      <c r="B71" s="447" t="s">
        <v>7789</v>
      </c>
    </row>
    <row r="72" spans="1:2" x14ac:dyDescent="0.2">
      <c r="A72" s="343"/>
      <c r="B72" s="447" t="s">
        <v>7790</v>
      </c>
    </row>
    <row r="73" spans="1:2" x14ac:dyDescent="0.2">
      <c r="A73" s="343"/>
      <c r="B73" s="447" t="s">
        <v>7791</v>
      </c>
    </row>
    <row r="74" spans="1:2" x14ac:dyDescent="0.2">
      <c r="A74" s="343"/>
      <c r="B74" s="447" t="s">
        <v>7792</v>
      </c>
    </row>
    <row r="75" spans="1:2" x14ac:dyDescent="0.2">
      <c r="A75" s="343"/>
      <c r="B75" s="447" t="s">
        <v>7309</v>
      </c>
    </row>
    <row r="76" spans="1:2" x14ac:dyDescent="0.2">
      <c r="A76" s="343"/>
      <c r="B76" s="447" t="s">
        <v>7492</v>
      </c>
    </row>
    <row r="77" spans="1:2" x14ac:dyDescent="0.2">
      <c r="A77" s="343"/>
      <c r="B77" s="447" t="s">
        <v>7310</v>
      </c>
    </row>
    <row r="78" spans="1:2" x14ac:dyDescent="0.2">
      <c r="A78" s="343"/>
      <c r="B78" s="447" t="s">
        <v>7311</v>
      </c>
    </row>
    <row r="79" spans="1:2" x14ac:dyDescent="0.2">
      <c r="A79" s="343"/>
      <c r="B79" s="447" t="s">
        <v>7312</v>
      </c>
    </row>
    <row r="80" spans="1:2" x14ac:dyDescent="0.2">
      <c r="A80" s="343"/>
      <c r="B80" s="447" t="s">
        <v>7313</v>
      </c>
    </row>
    <row r="81" spans="1:2" x14ac:dyDescent="0.2">
      <c r="A81" s="343"/>
      <c r="B81" s="419"/>
    </row>
    <row r="82" spans="1:2" x14ac:dyDescent="0.2">
      <c r="A82" s="343"/>
      <c r="B82" s="419"/>
    </row>
    <row r="83" spans="1:2" x14ac:dyDescent="0.2">
      <c r="A83" s="343"/>
      <c r="B83" s="373" t="s">
        <v>7521</v>
      </c>
    </row>
    <row r="84" spans="1:2" x14ac:dyDescent="0.2">
      <c r="A84" s="343"/>
      <c r="B84" s="419" t="s">
        <v>7522</v>
      </c>
    </row>
    <row r="85" spans="1:2" x14ac:dyDescent="0.2">
      <c r="A85" s="343"/>
      <c r="B85" s="419" t="s">
        <v>7523</v>
      </c>
    </row>
    <row r="86" spans="1:2" x14ac:dyDescent="0.2">
      <c r="A86" s="343"/>
      <c r="B86" s="419" t="s">
        <v>7524</v>
      </c>
    </row>
    <row r="87" spans="1:2" x14ac:dyDescent="0.2">
      <c r="A87" s="343"/>
      <c r="B87" s="419" t="s">
        <v>7525</v>
      </c>
    </row>
    <row r="88" spans="1:2" x14ac:dyDescent="0.2">
      <c r="A88" s="343"/>
      <c r="B88" s="419"/>
    </row>
    <row r="89" spans="1:2" x14ac:dyDescent="0.2">
      <c r="A89" s="343"/>
      <c r="B89" s="373" t="s">
        <v>7526</v>
      </c>
    </row>
    <row r="90" spans="1:2" s="444" customFormat="1" x14ac:dyDescent="0.2">
      <c r="A90" s="445"/>
      <c r="B90" s="446"/>
    </row>
    <row r="91" spans="1:2" s="444" customFormat="1" x14ac:dyDescent="0.2">
      <c r="A91" s="445"/>
      <c r="B91" s="449" t="s">
        <v>54</v>
      </c>
    </row>
    <row r="92" spans="1:2" s="444" customFormat="1" x14ac:dyDescent="0.2">
      <c r="A92" s="445"/>
      <c r="B92" s="449" t="s">
        <v>7</v>
      </c>
    </row>
    <row r="93" spans="1:2" s="444" customFormat="1" x14ac:dyDescent="0.2">
      <c r="A93" s="445"/>
      <c r="B93" s="449" t="s">
        <v>94</v>
      </c>
    </row>
    <row r="94" spans="1:2" s="444" customFormat="1" x14ac:dyDescent="0.2">
      <c r="A94" s="445"/>
      <c r="B94" s="449" t="s">
        <v>2251</v>
      </c>
    </row>
    <row r="95" spans="1:2" s="444" customFormat="1" x14ac:dyDescent="0.2">
      <c r="A95" s="445"/>
      <c r="B95" s="449" t="s">
        <v>93</v>
      </c>
    </row>
    <row r="96" spans="1:2" s="444" customFormat="1" x14ac:dyDescent="0.2">
      <c r="A96" s="445"/>
      <c r="B96" s="449" t="s">
        <v>2256</v>
      </c>
    </row>
    <row r="97" spans="1:2" s="444" customFormat="1" x14ac:dyDescent="0.2">
      <c r="A97" s="445"/>
      <c r="B97" s="449" t="s">
        <v>91</v>
      </c>
    </row>
    <row r="98" spans="1:2" s="444" customFormat="1" x14ac:dyDescent="0.2">
      <c r="A98" s="445"/>
      <c r="B98" s="449" t="s">
        <v>2260</v>
      </c>
    </row>
    <row r="99" spans="1:2" s="444" customFormat="1" x14ac:dyDescent="0.2">
      <c r="A99" s="445"/>
      <c r="B99" s="449" t="s">
        <v>2262</v>
      </c>
    </row>
    <row r="100" spans="1:2" s="444" customFormat="1" x14ac:dyDescent="0.2">
      <c r="A100" s="445"/>
      <c r="B100" s="449" t="s">
        <v>2264</v>
      </c>
    </row>
    <row r="101" spans="1:2" s="444" customFormat="1" x14ac:dyDescent="0.2">
      <c r="A101" s="445"/>
      <c r="B101" s="449" t="s">
        <v>2266</v>
      </c>
    </row>
    <row r="102" spans="1:2" s="444" customFormat="1" x14ac:dyDescent="0.2">
      <c r="A102" s="445"/>
      <c r="B102" s="446"/>
    </row>
    <row r="103" spans="1:2" ht="18" x14ac:dyDescent="0.2">
      <c r="A103" s="376"/>
      <c r="B103" s="374" t="s">
        <v>7527</v>
      </c>
    </row>
    <row r="104" spans="1:2" x14ac:dyDescent="0.2">
      <c r="A104" s="369"/>
      <c r="B104" s="419"/>
    </row>
    <row r="105" spans="1:2" ht="13.5" thickBot="1" x14ac:dyDescent="0.25">
      <c r="A105" s="369"/>
      <c r="B105" s="375"/>
    </row>
    <row r="106" spans="1:2" ht="13.5" thickTop="1" x14ac:dyDescent="0.2">
      <c r="A106" s="369"/>
      <c r="B106" s="377" t="s">
        <v>7528</v>
      </c>
    </row>
    <row r="107" spans="1:2" x14ac:dyDescent="0.2">
      <c r="A107" s="369"/>
      <c r="B107" s="448" t="s">
        <v>7799</v>
      </c>
    </row>
    <row r="108" spans="1:2" x14ac:dyDescent="0.2">
      <c r="A108" s="369"/>
      <c r="B108" s="378" t="s">
        <v>7529</v>
      </c>
    </row>
    <row r="109" spans="1:2" x14ac:dyDescent="0.2">
      <c r="A109" s="369"/>
      <c r="B109" s="448" t="s">
        <v>7800</v>
      </c>
    </row>
    <row r="110" spans="1:2" x14ac:dyDescent="0.2">
      <c r="A110" s="369"/>
      <c r="B110" s="379" t="s">
        <v>7530</v>
      </c>
    </row>
    <row r="111" spans="1:2" x14ac:dyDescent="0.2">
      <c r="A111" s="369"/>
      <c r="B111" s="379" t="s">
        <v>7531</v>
      </c>
    </row>
    <row r="112" spans="1:2" x14ac:dyDescent="0.2">
      <c r="A112" s="369"/>
      <c r="B112" s="380"/>
    </row>
    <row r="113" spans="1:2" x14ac:dyDescent="0.2">
      <c r="A113" s="369"/>
      <c r="B113" s="381" t="s">
        <v>7532</v>
      </c>
    </row>
    <row r="114" spans="1:2" x14ac:dyDescent="0.2">
      <c r="A114" s="369"/>
      <c r="B114" s="382" t="s">
        <v>7533</v>
      </c>
    </row>
    <row r="115" spans="1:2" x14ac:dyDescent="0.2">
      <c r="A115" s="369"/>
      <c r="B115" s="380"/>
    </row>
    <row r="116" spans="1:2" x14ac:dyDescent="0.2">
      <c r="A116" s="343"/>
      <c r="B116" s="381" t="s">
        <v>7534</v>
      </c>
    </row>
    <row r="117" spans="1:2" ht="76.5" x14ac:dyDescent="0.2">
      <c r="A117" s="343"/>
      <c r="B117" s="424" t="s">
        <v>7802</v>
      </c>
    </row>
    <row r="118" spans="1:2" x14ac:dyDescent="0.2">
      <c r="A118" s="343"/>
      <c r="B118" s="382"/>
    </row>
    <row r="119" spans="1:2" x14ac:dyDescent="0.2">
      <c r="A119" s="343"/>
      <c r="B119" s="424" t="s">
        <v>7801</v>
      </c>
    </row>
    <row r="120" spans="1:2" x14ac:dyDescent="0.2">
      <c r="A120" s="343"/>
      <c r="B120" s="382"/>
    </row>
    <row r="121" spans="1:2" x14ac:dyDescent="0.2">
      <c r="A121" s="343"/>
      <c r="B121" s="383" t="s">
        <v>7535</v>
      </c>
    </row>
    <row r="122" spans="1:2" ht="13.5" thickBot="1" x14ac:dyDescent="0.25">
      <c r="A122" s="343"/>
      <c r="B122" s="384" t="s">
        <v>7536</v>
      </c>
    </row>
    <row r="123" spans="1:2" ht="15.75" thickTop="1" x14ac:dyDescent="0.25">
      <c r="A123" s="386"/>
      <c r="B123" s="385"/>
    </row>
    <row r="124" spans="1:2" x14ac:dyDescent="0.2">
      <c r="B124" s="419"/>
    </row>
    <row r="125" spans="1:2" x14ac:dyDescent="0.2">
      <c r="B125" s="370" t="s">
        <v>7537</v>
      </c>
    </row>
    <row r="126" spans="1:2" x14ac:dyDescent="0.2">
      <c r="B126" s="370"/>
    </row>
    <row r="127" spans="1:2" ht="45" x14ac:dyDescent="0.25">
      <c r="B127" s="387" t="s">
        <v>7538</v>
      </c>
    </row>
    <row r="128" spans="1:2" ht="15" x14ac:dyDescent="0.25">
      <c r="B128" s="387"/>
    </row>
    <row r="129" spans="1:2" ht="15" hidden="1" x14ac:dyDescent="0.25">
      <c r="B129" s="415"/>
    </row>
    <row r="130" spans="1:2" ht="15" hidden="1" x14ac:dyDescent="0.25">
      <c r="B130" s="387"/>
    </row>
    <row r="131" spans="1:2" x14ac:dyDescent="0.2">
      <c r="A131" s="425" t="s">
        <v>7539</v>
      </c>
      <c r="B131" s="426" t="s">
        <v>7540</v>
      </c>
    </row>
    <row r="132" spans="1:2" ht="29.25" customHeight="1" x14ac:dyDescent="0.2">
      <c r="A132" s="425"/>
      <c r="B132" s="405" t="s">
        <v>7541</v>
      </c>
    </row>
    <row r="133" spans="1:2" ht="19.5" customHeight="1" x14ac:dyDescent="0.2">
      <c r="A133" s="425" t="s">
        <v>7542</v>
      </c>
      <c r="B133" s="422" t="s">
        <v>7543</v>
      </c>
    </row>
    <row r="134" spans="1:2" ht="21" customHeight="1" x14ac:dyDescent="0.2">
      <c r="A134" s="427" t="s">
        <v>7544</v>
      </c>
      <c r="B134" s="428" t="s">
        <v>7545</v>
      </c>
    </row>
    <row r="135" spans="1:2" ht="17.25" customHeight="1" x14ac:dyDescent="0.2">
      <c r="A135" s="425" t="s">
        <v>7546</v>
      </c>
      <c r="B135" s="429" t="s">
        <v>7547</v>
      </c>
    </row>
    <row r="136" spans="1:2" ht="27" customHeight="1" x14ac:dyDescent="0.2">
      <c r="A136" s="425" t="s">
        <v>7548</v>
      </c>
      <c r="B136" s="422" t="s">
        <v>7549</v>
      </c>
    </row>
    <row r="137" spans="1:2" ht="17.25" customHeight="1" x14ac:dyDescent="0.2">
      <c r="A137" s="425" t="s">
        <v>7550</v>
      </c>
      <c r="B137" s="426" t="s">
        <v>7551</v>
      </c>
    </row>
    <row r="138" spans="1:2" ht="25.5" x14ac:dyDescent="0.2">
      <c r="A138" s="425" t="s">
        <v>7552</v>
      </c>
      <c r="B138" s="366" t="s">
        <v>7553</v>
      </c>
    </row>
    <row r="139" spans="1:2" ht="37.5" customHeight="1" x14ac:dyDescent="0.2">
      <c r="A139" s="425" t="s">
        <v>7554</v>
      </c>
      <c r="B139" s="366" t="s">
        <v>7555</v>
      </c>
    </row>
    <row r="140" spans="1:2" ht="27.75" customHeight="1" x14ac:dyDescent="0.2">
      <c r="A140" s="425"/>
      <c r="B140" s="409" t="s">
        <v>7556</v>
      </c>
    </row>
    <row r="141" spans="1:2" ht="15.75" customHeight="1" x14ac:dyDescent="0.2">
      <c r="A141" s="425" t="s">
        <v>7557</v>
      </c>
      <c r="B141" s="426" t="s">
        <v>7558</v>
      </c>
    </row>
    <row r="142" spans="1:2" ht="15.75" customHeight="1" x14ac:dyDescent="0.2">
      <c r="A142" s="425" t="s">
        <v>7559</v>
      </c>
      <c r="B142" s="422" t="s">
        <v>7560</v>
      </c>
    </row>
    <row r="143" spans="1:2" ht="27.75" customHeight="1" x14ac:dyDescent="0.2">
      <c r="A143" s="425" t="s">
        <v>7561</v>
      </c>
      <c r="B143" s="422" t="s">
        <v>7562</v>
      </c>
    </row>
    <row r="144" spans="1:2" ht="15.75" customHeight="1" x14ac:dyDescent="0.2">
      <c r="A144" s="425" t="s">
        <v>7563</v>
      </c>
      <c r="B144" s="426" t="s">
        <v>7564</v>
      </c>
    </row>
    <row r="145" spans="1:2" ht="15.75" customHeight="1" x14ac:dyDescent="0.2">
      <c r="A145" s="425" t="s">
        <v>7565</v>
      </c>
      <c r="B145" s="426" t="s">
        <v>7566</v>
      </c>
    </row>
    <row r="146" spans="1:2" ht="15.75" customHeight="1" x14ac:dyDescent="0.2">
      <c r="A146" s="425" t="s">
        <v>7567</v>
      </c>
      <c r="B146" s="426" t="s">
        <v>7568</v>
      </c>
    </row>
    <row r="147" spans="1:2" ht="39.75" customHeight="1" x14ac:dyDescent="0.2">
      <c r="A147" s="425" t="s">
        <v>7569</v>
      </c>
      <c r="B147" s="422" t="s">
        <v>7570</v>
      </c>
    </row>
    <row r="148" spans="1:2" ht="15.75" customHeight="1" x14ac:dyDescent="0.2">
      <c r="A148" s="425" t="s">
        <v>7571</v>
      </c>
      <c r="B148" s="366" t="s">
        <v>7572</v>
      </c>
    </row>
    <row r="149" spans="1:2" ht="15.75" customHeight="1" x14ac:dyDescent="0.2">
      <c r="A149" s="425" t="s">
        <v>7573</v>
      </c>
      <c r="B149" s="426" t="s">
        <v>7574</v>
      </c>
    </row>
    <row r="150" spans="1:2" ht="15.75" customHeight="1" x14ac:dyDescent="0.2">
      <c r="A150" s="425" t="s">
        <v>7575</v>
      </c>
      <c r="B150" s="426" t="s">
        <v>7576</v>
      </c>
    </row>
    <row r="151" spans="1:2" ht="15.75" customHeight="1" x14ac:dyDescent="0.2">
      <c r="A151" s="425" t="s">
        <v>7577</v>
      </c>
      <c r="B151" s="426" t="s">
        <v>7578</v>
      </c>
    </row>
    <row r="152" spans="1:2" ht="15.75" customHeight="1" x14ac:dyDescent="0.2">
      <c r="A152" s="425" t="s">
        <v>7579</v>
      </c>
      <c r="B152" s="426" t="s">
        <v>7580</v>
      </c>
    </row>
    <row r="153" spans="1:2" ht="15.75" customHeight="1" x14ac:dyDescent="0.2">
      <c r="A153" s="425" t="s">
        <v>7581</v>
      </c>
      <c r="B153" s="426" t="s">
        <v>7582</v>
      </c>
    </row>
    <row r="154" spans="1:2" ht="15.75" customHeight="1" x14ac:dyDescent="0.2">
      <c r="A154" s="425" t="s">
        <v>7583</v>
      </c>
      <c r="B154" s="426" t="s">
        <v>7584</v>
      </c>
    </row>
    <row r="155" spans="1:2" ht="15.75" customHeight="1" x14ac:dyDescent="0.2">
      <c r="A155" s="425" t="s">
        <v>7585</v>
      </c>
      <c r="B155" s="426" t="s">
        <v>7586</v>
      </c>
    </row>
    <row r="156" spans="1:2" ht="27.75" customHeight="1" x14ac:dyDescent="0.2">
      <c r="A156" s="425" t="s">
        <v>7587</v>
      </c>
      <c r="B156" s="422" t="s">
        <v>7588</v>
      </c>
    </row>
    <row r="157" spans="1:2" x14ac:dyDescent="0.2">
      <c r="A157" s="425"/>
      <c r="B157" s="422"/>
    </row>
    <row r="158" spans="1:2" ht="14.25" x14ac:dyDescent="0.2">
      <c r="A158" s="410" t="s">
        <v>7589</v>
      </c>
      <c r="B158" s="422"/>
    </row>
    <row r="159" spans="1:2" ht="15.75" x14ac:dyDescent="0.25">
      <c r="A159" s="403"/>
      <c r="B159" s="422"/>
    </row>
    <row r="160" spans="1:2" ht="26.25" customHeight="1" x14ac:dyDescent="0.2">
      <c r="A160" s="650" t="s">
        <v>7590</v>
      </c>
      <c r="B160" s="650"/>
    </row>
    <row r="161" spans="1:2" x14ac:dyDescent="0.2">
      <c r="A161" s="418" t="s">
        <v>7591</v>
      </c>
      <c r="B161" s="422"/>
    </row>
    <row r="162" spans="1:2" x14ac:dyDescent="0.2">
      <c r="A162" s="418" t="s">
        <v>7592</v>
      </c>
      <c r="B162" s="422"/>
    </row>
    <row r="163" spans="1:2" x14ac:dyDescent="0.2">
      <c r="A163" s="418"/>
      <c r="B163" s="422" t="s">
        <v>7593</v>
      </c>
    </row>
    <row r="164" spans="1:2" ht="25.5" x14ac:dyDescent="0.2">
      <c r="A164" s="418"/>
      <c r="B164" s="422" t="s">
        <v>7594</v>
      </c>
    </row>
    <row r="165" spans="1:2" x14ac:dyDescent="0.2">
      <c r="A165" s="418"/>
      <c r="B165" s="422" t="s">
        <v>7595</v>
      </c>
    </row>
    <row r="166" spans="1:2" x14ac:dyDescent="0.2">
      <c r="A166" s="421" t="s">
        <v>7596</v>
      </c>
      <c r="B166" s="422"/>
    </row>
    <row r="167" spans="1:2" x14ac:dyDescent="0.2">
      <c r="A167" s="421" t="s">
        <v>7597</v>
      </c>
      <c r="B167" s="422"/>
    </row>
    <row r="168" spans="1:2" x14ac:dyDescent="0.2">
      <c r="A168" s="421"/>
      <c r="B168" s="422"/>
    </row>
    <row r="169" spans="1:2" x14ac:dyDescent="0.2">
      <c r="A169" s="401" t="s">
        <v>7598</v>
      </c>
      <c r="B169" s="422"/>
    </row>
    <row r="170" spans="1:2" ht="15.75" customHeight="1" x14ac:dyDescent="0.2">
      <c r="A170" s="418" t="s">
        <v>7599</v>
      </c>
      <c r="B170" s="422"/>
    </row>
    <row r="171" spans="1:2" ht="15.75" customHeight="1" x14ac:dyDescent="0.2">
      <c r="A171" s="418" t="s">
        <v>7600</v>
      </c>
      <c r="B171" s="422"/>
    </row>
    <row r="172" spans="1:2" ht="15.75" customHeight="1" x14ac:dyDescent="0.2">
      <c r="A172" s="418" t="s">
        <v>7601</v>
      </c>
      <c r="B172" s="422"/>
    </row>
    <row r="173" spans="1:2" ht="15.75" customHeight="1" x14ac:dyDescent="0.2">
      <c r="A173" s="420" t="s">
        <v>7602</v>
      </c>
      <c r="B173" s="422"/>
    </row>
    <row r="174" spans="1:2" ht="15.75" customHeight="1" x14ac:dyDescent="0.2">
      <c r="A174" s="420" t="s">
        <v>7603</v>
      </c>
      <c r="B174" s="422"/>
    </row>
    <row r="175" spans="1:2" ht="15.75" customHeight="1" x14ac:dyDescent="0.2">
      <c r="A175" s="420" t="s">
        <v>7604</v>
      </c>
      <c r="B175" s="422"/>
    </row>
    <row r="176" spans="1:2" ht="15.75" customHeight="1" x14ac:dyDescent="0.2">
      <c r="A176" s="420" t="s">
        <v>7605</v>
      </c>
      <c r="B176" s="422"/>
    </row>
    <row r="177" spans="1:2" ht="15.75" customHeight="1" x14ac:dyDescent="0.2">
      <c r="A177" s="420" t="s">
        <v>7606</v>
      </c>
      <c r="B177" s="422"/>
    </row>
    <row r="178" spans="1:2" ht="15.75" customHeight="1" x14ac:dyDescent="0.2">
      <c r="A178" s="420" t="s">
        <v>7607</v>
      </c>
      <c r="B178" s="423"/>
    </row>
    <row r="179" spans="1:2" ht="15.75" customHeight="1" x14ac:dyDescent="0.25">
      <c r="A179" s="430" t="s">
        <v>7608</v>
      </c>
      <c r="B179" s="418" t="s">
        <v>7609</v>
      </c>
    </row>
    <row r="180" spans="1:2" ht="15.75" customHeight="1" x14ac:dyDescent="0.2">
      <c r="A180" s="343"/>
      <c r="B180" s="388"/>
    </row>
    <row r="181" spans="1:2" x14ac:dyDescent="0.2">
      <c r="A181" s="389" t="s">
        <v>7610</v>
      </c>
      <c r="B181" s="388"/>
    </row>
    <row r="182" spans="1:2" x14ac:dyDescent="0.2">
      <c r="A182" s="389"/>
      <c r="B182" s="423" t="s">
        <v>7611</v>
      </c>
    </row>
    <row r="183" spans="1:2" x14ac:dyDescent="0.2">
      <c r="A183" s="343"/>
      <c r="B183" s="367"/>
    </row>
    <row r="184" spans="1:2" ht="40.5" customHeight="1" x14ac:dyDescent="0.2">
      <c r="A184" s="343"/>
      <c r="B184" s="431" t="s">
        <v>7612</v>
      </c>
    </row>
    <row r="185" spans="1:2" ht="15.75" customHeight="1" x14ac:dyDescent="0.2">
      <c r="A185" s="369"/>
      <c r="B185" s="423"/>
    </row>
    <row r="186" spans="1:2" ht="15.75" customHeight="1" x14ac:dyDescent="0.2">
      <c r="A186" s="369"/>
      <c r="B186" s="419" t="s">
        <v>7613</v>
      </c>
    </row>
    <row r="187" spans="1:2" ht="9.75" customHeight="1" x14ac:dyDescent="0.2">
      <c r="A187" s="369"/>
      <c r="B187" s="419"/>
    </row>
    <row r="188" spans="1:2" ht="31.5" x14ac:dyDescent="0.25">
      <c r="A188" s="389"/>
      <c r="B188" s="408" t="s">
        <v>7614</v>
      </c>
    </row>
    <row r="189" spans="1:2" x14ac:dyDescent="0.2">
      <c r="A189" s="389"/>
      <c r="B189" s="423"/>
    </row>
    <row r="190" spans="1:2" x14ac:dyDescent="0.2">
      <c r="A190" s="389" t="s">
        <v>7615</v>
      </c>
      <c r="B190" s="423"/>
    </row>
    <row r="191" spans="1:2" ht="25.5" x14ac:dyDescent="0.2">
      <c r="A191" s="389"/>
      <c r="B191" s="419" t="s">
        <v>7616</v>
      </c>
    </row>
    <row r="192" spans="1:2" ht="44.25" customHeight="1" x14ac:dyDescent="0.2">
      <c r="A192" s="389"/>
      <c r="B192" s="411" t="s">
        <v>7617</v>
      </c>
    </row>
    <row r="193" spans="1:2" ht="56.25" customHeight="1" x14ac:dyDescent="0.2">
      <c r="A193" s="389"/>
      <c r="B193" s="419" t="s">
        <v>7618</v>
      </c>
    </row>
    <row r="194" spans="1:2" ht="14.25" customHeight="1" x14ac:dyDescent="0.2">
      <c r="A194" s="389"/>
      <c r="B194" s="419"/>
    </row>
    <row r="195" spans="1:2" ht="27.75" customHeight="1" x14ac:dyDescent="0.2">
      <c r="A195" s="389"/>
      <c r="B195" s="404" t="s">
        <v>7619</v>
      </c>
    </row>
    <row r="196" spans="1:2" ht="48" customHeight="1" x14ac:dyDescent="0.2">
      <c r="A196" s="389"/>
      <c r="B196" s="419" t="s">
        <v>7620</v>
      </c>
    </row>
    <row r="197" spans="1:2" ht="10.5" customHeight="1" x14ac:dyDescent="0.2">
      <c r="A197" s="389"/>
    </row>
    <row r="198" spans="1:2" ht="28.5" customHeight="1" x14ac:dyDescent="0.2">
      <c r="A198" s="389"/>
      <c r="B198" s="419" t="s">
        <v>7621</v>
      </c>
    </row>
    <row r="199" spans="1:2" ht="12" customHeight="1" x14ac:dyDescent="0.2">
      <c r="A199" s="389"/>
    </row>
    <row r="200" spans="1:2" ht="60.75" customHeight="1" x14ac:dyDescent="0.2">
      <c r="A200" s="389"/>
      <c r="B200" s="432" t="s">
        <v>7622</v>
      </c>
    </row>
    <row r="201" spans="1:2" ht="20.25" customHeight="1" x14ac:dyDescent="0.2">
      <c r="A201" s="389"/>
      <c r="B201" s="422" t="s">
        <v>7623</v>
      </c>
    </row>
    <row r="202" spans="1:2" ht="28.5" customHeight="1" x14ac:dyDescent="0.2">
      <c r="A202" s="389"/>
      <c r="B202" s="406" t="s">
        <v>7624</v>
      </c>
    </row>
    <row r="203" spans="1:2" x14ac:dyDescent="0.2">
      <c r="A203" s="389"/>
      <c r="B203" s="404"/>
    </row>
    <row r="204" spans="1:2" x14ac:dyDescent="0.2">
      <c r="A204" s="389" t="s">
        <v>7625</v>
      </c>
      <c r="B204" s="388"/>
    </row>
    <row r="205" spans="1:2" ht="31.5" customHeight="1" x14ac:dyDescent="0.2">
      <c r="A205" s="389"/>
      <c r="B205" s="433" t="s">
        <v>7626</v>
      </c>
    </row>
    <row r="206" spans="1:2" ht="42" customHeight="1" x14ac:dyDescent="0.2">
      <c r="A206" s="389"/>
      <c r="B206" s="388" t="s">
        <v>7627</v>
      </c>
    </row>
    <row r="207" spans="1:2" ht="20.25" customHeight="1" x14ac:dyDescent="0.2">
      <c r="A207" s="389"/>
      <c r="B207" s="347" t="s">
        <v>7628</v>
      </c>
    </row>
    <row r="208" spans="1:2" x14ac:dyDescent="0.2">
      <c r="A208" s="389"/>
      <c r="B208" s="388"/>
    </row>
    <row r="209" spans="1:2" ht="19.5" customHeight="1" x14ac:dyDescent="0.2">
      <c r="A209" s="389" t="s">
        <v>7629</v>
      </c>
      <c r="B209" s="388"/>
    </row>
    <row r="210" spans="1:2" ht="38.25" customHeight="1" x14ac:dyDescent="0.2">
      <c r="A210" s="389"/>
      <c r="B210" s="423" t="s">
        <v>7630</v>
      </c>
    </row>
    <row r="211" spans="1:2" ht="5.25" customHeight="1" x14ac:dyDescent="0.2">
      <c r="A211" s="389"/>
      <c r="B211" s="423"/>
    </row>
    <row r="212" spans="1:2" ht="27" customHeight="1" x14ac:dyDescent="0.2">
      <c r="A212" s="389"/>
      <c r="B212" s="404" t="s">
        <v>7631</v>
      </c>
    </row>
    <row r="213" spans="1:2" ht="123" customHeight="1" x14ac:dyDescent="0.2">
      <c r="A213" s="389"/>
      <c r="B213" s="423" t="s">
        <v>7632</v>
      </c>
    </row>
    <row r="214" spans="1:2" ht="17.25" customHeight="1" x14ac:dyDescent="0.2">
      <c r="A214" s="389"/>
      <c r="B214" s="423"/>
    </row>
    <row r="215" spans="1:2" ht="30" customHeight="1" x14ac:dyDescent="0.2">
      <c r="A215" s="389"/>
      <c r="B215" s="404" t="s">
        <v>7633</v>
      </c>
    </row>
    <row r="216" spans="1:2" ht="52.5" customHeight="1" x14ac:dyDescent="0.2">
      <c r="A216" s="389"/>
      <c r="B216" s="388" t="s">
        <v>7634</v>
      </c>
    </row>
    <row r="217" spans="1:2" ht="40.5" hidden="1" customHeight="1" x14ac:dyDescent="0.2">
      <c r="A217" s="389"/>
      <c r="B217" s="388"/>
    </row>
    <row r="218" spans="1:2" hidden="1" x14ac:dyDescent="0.2">
      <c r="A218" s="389"/>
      <c r="B218" s="419" t="s">
        <v>7635</v>
      </c>
    </row>
    <row r="219" spans="1:2" hidden="1" x14ac:dyDescent="0.2">
      <c r="A219" s="389"/>
      <c r="B219" s="419" t="s">
        <v>7636</v>
      </c>
    </row>
    <row r="220" spans="1:2" hidden="1" x14ac:dyDescent="0.2">
      <c r="A220" s="389"/>
      <c r="B220" s="419" t="s">
        <v>7637</v>
      </c>
    </row>
    <row r="221" spans="1:2" hidden="1" x14ac:dyDescent="0.2">
      <c r="A221" s="389"/>
      <c r="B221" s="419" t="s">
        <v>7638</v>
      </c>
    </row>
    <row r="222" spans="1:2" hidden="1" x14ac:dyDescent="0.2">
      <c r="A222" s="389"/>
      <c r="B222" s="419" t="s">
        <v>7639</v>
      </c>
    </row>
    <row r="223" spans="1:2" hidden="1" x14ac:dyDescent="0.2">
      <c r="A223" s="389"/>
      <c r="B223" s="423"/>
    </row>
    <row r="224" spans="1:2" ht="141.75" hidden="1" customHeight="1" x14ac:dyDescent="0.2">
      <c r="A224" s="389"/>
      <c r="B224" s="388" t="s">
        <v>7640</v>
      </c>
    </row>
    <row r="225" spans="1:2" ht="15" customHeight="1" x14ac:dyDescent="0.2">
      <c r="A225" s="389"/>
      <c r="B225" s="404"/>
    </row>
    <row r="226" spans="1:2" ht="24.75" customHeight="1" x14ac:dyDescent="0.2">
      <c r="A226" s="389" t="s">
        <v>7641</v>
      </c>
      <c r="B226" s="388"/>
    </row>
    <row r="227" spans="1:2" x14ac:dyDescent="0.2">
      <c r="A227" s="389"/>
      <c r="B227" s="423" t="s">
        <v>7642</v>
      </c>
    </row>
    <row r="228" spans="1:2" x14ac:dyDescent="0.2">
      <c r="A228" s="389"/>
      <c r="B228" s="423"/>
    </row>
    <row r="229" spans="1:2" x14ac:dyDescent="0.2">
      <c r="A229" s="389"/>
      <c r="B229" s="419" t="s">
        <v>7635</v>
      </c>
    </row>
    <row r="230" spans="1:2" x14ac:dyDescent="0.2">
      <c r="A230" s="389"/>
      <c r="B230" s="348" t="s">
        <v>7643</v>
      </c>
    </row>
    <row r="231" spans="1:2" x14ac:dyDescent="0.2">
      <c r="A231" s="389"/>
      <c r="B231" s="419" t="s">
        <v>7644</v>
      </c>
    </row>
    <row r="232" spans="1:2" x14ac:dyDescent="0.2">
      <c r="A232" s="389"/>
      <c r="B232" s="419" t="s">
        <v>7645</v>
      </c>
    </row>
    <row r="233" spans="1:2" x14ac:dyDescent="0.2">
      <c r="A233" s="389"/>
      <c r="B233" s="419" t="s">
        <v>7646</v>
      </c>
    </row>
    <row r="234" spans="1:2" x14ac:dyDescent="0.2">
      <c r="A234" s="389"/>
      <c r="B234" s="423"/>
    </row>
    <row r="235" spans="1:2" ht="25.5" x14ac:dyDescent="0.2">
      <c r="A235" s="389"/>
      <c r="B235" s="419" t="s">
        <v>7647</v>
      </c>
    </row>
    <row r="236" spans="1:2" x14ac:dyDescent="0.2">
      <c r="A236" s="389"/>
      <c r="B236" s="388"/>
    </row>
    <row r="237" spans="1:2" x14ac:dyDescent="0.2">
      <c r="A237" s="389" t="s">
        <v>7648</v>
      </c>
      <c r="B237" s="388"/>
    </row>
    <row r="238" spans="1:2" x14ac:dyDescent="0.2">
      <c r="A238" s="389"/>
      <c r="B238" s="423" t="s">
        <v>7649</v>
      </c>
    </row>
    <row r="239" spans="1:2" x14ac:dyDescent="0.2">
      <c r="A239" s="389"/>
      <c r="B239" s="423"/>
    </row>
    <row r="240" spans="1:2" x14ac:dyDescent="0.2">
      <c r="A240" s="389"/>
      <c r="B240" s="419" t="s">
        <v>7650</v>
      </c>
    </row>
    <row r="241" spans="1:2" x14ac:dyDescent="0.2">
      <c r="A241" s="389"/>
      <c r="B241" s="348" t="s">
        <v>7643</v>
      </c>
    </row>
    <row r="242" spans="1:2" x14ac:dyDescent="0.2">
      <c r="A242" s="389"/>
      <c r="B242" s="419" t="s">
        <v>7644</v>
      </c>
    </row>
    <row r="243" spans="1:2" x14ac:dyDescent="0.2">
      <c r="A243" s="389"/>
      <c r="B243" s="419" t="s">
        <v>7645</v>
      </c>
    </row>
    <row r="244" spans="1:2" x14ac:dyDescent="0.2">
      <c r="A244" s="389"/>
      <c r="B244" s="419" t="s">
        <v>7651</v>
      </c>
    </row>
    <row r="245" spans="1:2" x14ac:dyDescent="0.2">
      <c r="A245" s="389"/>
      <c r="B245" s="423"/>
    </row>
    <row r="246" spans="1:2" x14ac:dyDescent="0.2">
      <c r="A246" s="389"/>
      <c r="B246" s="419" t="s">
        <v>7652</v>
      </c>
    </row>
    <row r="247" spans="1:2" x14ac:dyDescent="0.2">
      <c r="A247" s="389"/>
      <c r="B247" s="419"/>
    </row>
    <row r="248" spans="1:2" x14ac:dyDescent="0.2">
      <c r="A248" s="402" t="s">
        <v>7653</v>
      </c>
      <c r="B248" s="419"/>
    </row>
    <row r="249" spans="1:2" ht="55.5" customHeight="1" x14ac:dyDescent="0.2">
      <c r="A249" s="389"/>
      <c r="B249" s="419" t="s">
        <v>7654</v>
      </c>
    </row>
    <row r="250" spans="1:2" ht="13.5" customHeight="1" x14ac:dyDescent="0.2">
      <c r="A250" s="389"/>
      <c r="B250" s="419"/>
    </row>
    <row r="251" spans="1:2" x14ac:dyDescent="0.2">
      <c r="A251" s="389"/>
      <c r="B251" s="347" t="s">
        <v>7655</v>
      </c>
    </row>
    <row r="252" spans="1:2" x14ac:dyDescent="0.2">
      <c r="A252" s="389"/>
      <c r="B252" s="347"/>
    </row>
    <row r="253" spans="1:2" x14ac:dyDescent="0.2">
      <c r="A253" s="389" t="s">
        <v>7656</v>
      </c>
      <c r="B253" s="367"/>
    </row>
    <row r="254" spans="1:2" x14ac:dyDescent="0.2">
      <c r="A254" s="389"/>
      <c r="B254" s="367"/>
    </row>
    <row r="255" spans="1:2" x14ac:dyDescent="0.2">
      <c r="A255" s="389"/>
      <c r="B255" s="367" t="s">
        <v>7657</v>
      </c>
    </row>
    <row r="256" spans="1:2" ht="30" customHeight="1" x14ac:dyDescent="0.2">
      <c r="A256" s="389"/>
      <c r="B256" s="411" t="s">
        <v>7658</v>
      </c>
    </row>
    <row r="257" spans="1:2" ht="41.25" customHeight="1" x14ac:dyDescent="0.2">
      <c r="A257" s="389"/>
      <c r="B257" s="423" t="s">
        <v>7659</v>
      </c>
    </row>
    <row r="258" spans="1:2" x14ac:dyDescent="0.2">
      <c r="A258" s="389"/>
      <c r="B258" s="423"/>
    </row>
    <row r="259" spans="1:2" x14ac:dyDescent="0.2">
      <c r="A259" s="389"/>
      <c r="B259" s="419" t="s">
        <v>7660</v>
      </c>
    </row>
    <row r="260" spans="1:2" ht="40.5" customHeight="1" x14ac:dyDescent="0.2">
      <c r="A260" s="389"/>
      <c r="B260" s="411" t="s">
        <v>7661</v>
      </c>
    </row>
    <row r="261" spans="1:2" x14ac:dyDescent="0.2">
      <c r="A261" s="389"/>
      <c r="B261" s="423"/>
    </row>
    <row r="262" spans="1:2" ht="25.5" x14ac:dyDescent="0.2">
      <c r="A262" s="389"/>
      <c r="B262" s="423" t="s">
        <v>7662</v>
      </c>
    </row>
    <row r="263" spans="1:2" x14ac:dyDescent="0.2">
      <c r="A263" s="389"/>
      <c r="B263" s="417"/>
    </row>
    <row r="264" spans="1:2" ht="89.25" customHeight="1" x14ac:dyDescent="0.2">
      <c r="A264" s="414"/>
      <c r="B264" s="434" t="s">
        <v>7663</v>
      </c>
    </row>
    <row r="265" spans="1:2" x14ac:dyDescent="0.2">
      <c r="A265" s="389"/>
      <c r="B265" s="417"/>
    </row>
    <row r="266" spans="1:2" ht="38.25" x14ac:dyDescent="0.2">
      <c r="A266" s="389"/>
      <c r="B266" s="423" t="s">
        <v>7664</v>
      </c>
    </row>
    <row r="267" spans="1:2" x14ac:dyDescent="0.2">
      <c r="A267" s="343"/>
      <c r="B267" s="419"/>
    </row>
    <row r="268" spans="1:2" x14ac:dyDescent="0.2">
      <c r="A268" s="389"/>
      <c r="B268" s="349" t="s">
        <v>7665</v>
      </c>
    </row>
    <row r="269" spans="1:2" x14ac:dyDescent="0.2">
      <c r="A269" s="369"/>
      <c r="B269" s="419"/>
    </row>
    <row r="270" spans="1:2" ht="15" customHeight="1" x14ac:dyDescent="0.2">
      <c r="A270" s="369"/>
      <c r="B270" s="349" t="s">
        <v>7666</v>
      </c>
    </row>
    <row r="271" spans="1:2" x14ac:dyDescent="0.2">
      <c r="A271" s="369"/>
      <c r="B271" s="423"/>
    </row>
    <row r="272" spans="1:2" ht="25.5" x14ac:dyDescent="0.2">
      <c r="A272" s="369"/>
      <c r="B272" s="390" t="s">
        <v>7667</v>
      </c>
    </row>
    <row r="273" spans="1:2" x14ac:dyDescent="0.2">
      <c r="A273" s="369"/>
      <c r="B273" s="367"/>
    </row>
    <row r="274" spans="1:2" x14ac:dyDescent="0.2">
      <c r="A274" s="389" t="s">
        <v>7668</v>
      </c>
      <c r="B274" s="367"/>
    </row>
    <row r="275" spans="1:2" ht="89.25" x14ac:dyDescent="0.2">
      <c r="A275" s="369"/>
      <c r="B275" s="388" t="s">
        <v>7669</v>
      </c>
    </row>
    <row r="276" spans="1:2" x14ac:dyDescent="0.2">
      <c r="A276" s="369"/>
      <c r="B276" s="391"/>
    </row>
    <row r="277" spans="1:2" ht="38.25" customHeight="1" x14ac:dyDescent="0.2">
      <c r="A277" s="369"/>
      <c r="B277" s="423" t="s">
        <v>7670</v>
      </c>
    </row>
    <row r="278" spans="1:2" x14ac:dyDescent="0.2">
      <c r="A278" s="369"/>
      <c r="B278" s="417"/>
    </row>
    <row r="279" spans="1:2" ht="25.5" x14ac:dyDescent="0.2">
      <c r="A279" s="369"/>
      <c r="B279" s="423" t="s">
        <v>7671</v>
      </c>
    </row>
    <row r="280" spans="1:2" x14ac:dyDescent="0.2">
      <c r="A280" s="343"/>
      <c r="B280" s="417"/>
    </row>
    <row r="281" spans="1:2" ht="25.5" x14ac:dyDescent="0.2">
      <c r="A281" s="389"/>
      <c r="B281" s="423" t="s">
        <v>7672</v>
      </c>
    </row>
    <row r="282" spans="1:2" ht="7.5" customHeight="1" x14ac:dyDescent="0.2">
      <c r="A282" s="435"/>
      <c r="B282" s="417"/>
    </row>
    <row r="283" spans="1:2" x14ac:dyDescent="0.2">
      <c r="A283" s="435"/>
      <c r="B283" s="423" t="s">
        <v>7673</v>
      </c>
    </row>
    <row r="284" spans="1:2" ht="7.5" customHeight="1" x14ac:dyDescent="0.2">
      <c r="A284" s="435"/>
      <c r="B284" s="417"/>
    </row>
    <row r="285" spans="1:2" x14ac:dyDescent="0.2">
      <c r="A285" s="435"/>
      <c r="B285" s="423" t="s">
        <v>7674</v>
      </c>
    </row>
    <row r="286" spans="1:2" ht="16.5" customHeight="1" x14ac:dyDescent="0.2">
      <c r="A286" s="435"/>
      <c r="B286" s="423"/>
    </row>
    <row r="287" spans="1:2" ht="96" customHeight="1" x14ac:dyDescent="0.2">
      <c r="A287" s="435"/>
      <c r="B287" s="419" t="s">
        <v>7675</v>
      </c>
    </row>
    <row r="288" spans="1:2" ht="42" customHeight="1" x14ac:dyDescent="0.2">
      <c r="A288" s="369"/>
      <c r="B288" s="423" t="s">
        <v>7664</v>
      </c>
    </row>
    <row r="289" spans="1:2" x14ac:dyDescent="0.2">
      <c r="A289" s="369"/>
      <c r="B289" s="419"/>
    </row>
    <row r="290" spans="1:2" ht="12.75" customHeight="1" x14ac:dyDescent="0.2">
      <c r="A290" s="369"/>
      <c r="B290" s="349" t="s">
        <v>7665</v>
      </c>
    </row>
    <row r="291" spans="1:2" ht="9" customHeight="1" x14ac:dyDescent="0.2">
      <c r="A291" s="369"/>
      <c r="B291" s="419"/>
    </row>
    <row r="292" spans="1:2" ht="10.5" customHeight="1" x14ac:dyDescent="0.2">
      <c r="A292" s="369"/>
      <c r="B292" s="349" t="s">
        <v>7666</v>
      </c>
    </row>
    <row r="293" spans="1:2" x14ac:dyDescent="0.2">
      <c r="A293" s="369"/>
      <c r="B293" s="423"/>
    </row>
    <row r="294" spans="1:2" ht="33.75" customHeight="1" x14ac:dyDescent="0.2">
      <c r="A294" s="369"/>
      <c r="B294" s="390" t="s">
        <v>7667</v>
      </c>
    </row>
    <row r="295" spans="1:2" x14ac:dyDescent="0.2">
      <c r="A295" s="389" t="s">
        <v>7676</v>
      </c>
      <c r="B295" s="367"/>
    </row>
    <row r="296" spans="1:2" ht="14.25" customHeight="1" x14ac:dyDescent="0.2">
      <c r="A296" s="369"/>
      <c r="B296" s="419" t="s">
        <v>7677</v>
      </c>
    </row>
    <row r="297" spans="1:2" x14ac:dyDescent="0.2">
      <c r="A297" s="369"/>
      <c r="B297" s="351"/>
    </row>
    <row r="298" spans="1:2" ht="40.5" customHeight="1" x14ac:dyDescent="0.2">
      <c r="A298" s="369"/>
      <c r="B298" s="423" t="s">
        <v>7678</v>
      </c>
    </row>
    <row r="299" spans="1:2" x14ac:dyDescent="0.2">
      <c r="A299" s="369"/>
      <c r="B299" s="392" t="s">
        <v>7679</v>
      </c>
    </row>
    <row r="300" spans="1:2" ht="17.25" customHeight="1" x14ac:dyDescent="0.2">
      <c r="A300" s="369"/>
      <c r="B300" s="393" t="s">
        <v>7680</v>
      </c>
    </row>
    <row r="301" spans="1:2" ht="32.25" customHeight="1" x14ac:dyDescent="0.2">
      <c r="A301" s="369"/>
      <c r="B301" s="419" t="s">
        <v>7681</v>
      </c>
    </row>
    <row r="302" spans="1:2" ht="17.25" customHeight="1" x14ac:dyDescent="0.2">
      <c r="A302" s="369"/>
      <c r="B302" s="417" t="s">
        <v>7682</v>
      </c>
    </row>
    <row r="303" spans="1:2" ht="34.5" customHeight="1" x14ac:dyDescent="0.2">
      <c r="A303" s="369"/>
      <c r="B303" s="388" t="s">
        <v>7683</v>
      </c>
    </row>
    <row r="304" spans="1:2" ht="17.25" customHeight="1" x14ac:dyDescent="0.2">
      <c r="A304" s="369"/>
      <c r="B304" s="396" t="s">
        <v>7684</v>
      </c>
    </row>
    <row r="305" spans="1:2" ht="17.25" customHeight="1" x14ac:dyDescent="0.2">
      <c r="A305" s="369"/>
      <c r="B305" s="396" t="s">
        <v>7685</v>
      </c>
    </row>
    <row r="306" spans="1:2" ht="17.25" customHeight="1" x14ac:dyDescent="0.2">
      <c r="A306" s="369"/>
      <c r="B306" s="419" t="s">
        <v>7686</v>
      </c>
    </row>
    <row r="307" spans="1:2" ht="17.25" customHeight="1" x14ac:dyDescent="0.2">
      <c r="A307" s="369"/>
      <c r="B307" s="417" t="s">
        <v>7687</v>
      </c>
    </row>
    <row r="308" spans="1:2" ht="45.75" customHeight="1" x14ac:dyDescent="0.2">
      <c r="A308" s="369"/>
      <c r="B308" s="411" t="s">
        <v>7688</v>
      </c>
    </row>
    <row r="309" spans="1:2" ht="12.75" customHeight="1" x14ac:dyDescent="0.2">
      <c r="A309" s="369"/>
      <c r="B309" s="393"/>
    </row>
    <row r="310" spans="1:2" ht="18.75" customHeight="1" x14ac:dyDescent="0.2">
      <c r="A310" s="343"/>
      <c r="B310" s="392" t="s">
        <v>7689</v>
      </c>
    </row>
    <row r="311" spans="1:2" ht="16.5" customHeight="1" x14ac:dyDescent="0.2">
      <c r="A311" s="389"/>
      <c r="B311" s="394" t="s">
        <v>7690</v>
      </c>
    </row>
    <row r="312" spans="1:2" x14ac:dyDescent="0.2">
      <c r="A312" s="395"/>
      <c r="B312" s="394"/>
    </row>
    <row r="313" spans="1:2" x14ac:dyDescent="0.2">
      <c r="A313" s="388"/>
      <c r="B313" s="419" t="s">
        <v>7691</v>
      </c>
    </row>
    <row r="314" spans="1:2" x14ac:dyDescent="0.2">
      <c r="A314" s="388"/>
      <c r="B314" s="347" t="s">
        <v>7692</v>
      </c>
    </row>
    <row r="315" spans="1:2" x14ac:dyDescent="0.2">
      <c r="A315" s="388"/>
      <c r="B315" s="419" t="s">
        <v>7693</v>
      </c>
    </row>
    <row r="316" spans="1:2" x14ac:dyDescent="0.2">
      <c r="A316" s="388"/>
      <c r="B316" s="419"/>
    </row>
    <row r="317" spans="1:2" x14ac:dyDescent="0.2">
      <c r="A317" s="388"/>
      <c r="B317" s="348" t="s">
        <v>7694</v>
      </c>
    </row>
    <row r="318" spans="1:2" x14ac:dyDescent="0.2">
      <c r="A318" s="388"/>
      <c r="B318" s="419"/>
    </row>
    <row r="319" spans="1:2" ht="25.5" x14ac:dyDescent="0.2">
      <c r="A319" s="388"/>
      <c r="B319" s="412" t="s">
        <v>7695</v>
      </c>
    </row>
    <row r="320" spans="1:2" x14ac:dyDescent="0.2">
      <c r="A320" s="388"/>
      <c r="B320" s="412"/>
    </row>
    <row r="321" spans="1:2" ht="55.5" customHeight="1" x14ac:dyDescent="0.2">
      <c r="A321" s="388"/>
      <c r="B321" s="423" t="s">
        <v>7696</v>
      </c>
    </row>
    <row r="322" spans="1:2" ht="15" customHeight="1" x14ac:dyDescent="0.2">
      <c r="A322" s="388"/>
      <c r="B322" s="372" t="s">
        <v>7697</v>
      </c>
    </row>
    <row r="323" spans="1:2" ht="12.75" customHeight="1" x14ac:dyDescent="0.2">
      <c r="A323" s="388"/>
      <c r="B323" s="412"/>
    </row>
    <row r="324" spans="1:2" ht="54.75" customHeight="1" x14ac:dyDescent="0.2">
      <c r="A324" s="388"/>
      <c r="B324" s="419" t="s">
        <v>7698</v>
      </c>
    </row>
    <row r="325" spans="1:2" ht="18" customHeight="1" x14ac:dyDescent="0.2">
      <c r="A325" s="388"/>
      <c r="B325" s="372" t="s">
        <v>7699</v>
      </c>
    </row>
    <row r="326" spans="1:2" ht="18" customHeight="1" x14ac:dyDescent="0.2">
      <c r="A326" s="388"/>
      <c r="B326" s="372"/>
    </row>
    <row r="327" spans="1:2" ht="45.75" customHeight="1" x14ac:dyDescent="0.2">
      <c r="B327" s="423" t="s">
        <v>7700</v>
      </c>
    </row>
    <row r="328" spans="1:2" ht="13.5" customHeight="1" x14ac:dyDescent="0.2">
      <c r="A328" s="388"/>
      <c r="B328" s="372"/>
    </row>
    <row r="329" spans="1:2" ht="54.75" customHeight="1" x14ac:dyDescent="0.2">
      <c r="A329" s="388"/>
      <c r="B329" s="397" t="s">
        <v>7701</v>
      </c>
    </row>
    <row r="330" spans="1:2" ht="33.75" customHeight="1" x14ac:dyDescent="0.2">
      <c r="A330" s="388"/>
      <c r="B330" s="397" t="s">
        <v>7702</v>
      </c>
    </row>
    <row r="331" spans="1:2" ht="6" hidden="1" customHeight="1" x14ac:dyDescent="0.2">
      <c r="A331" s="388"/>
      <c r="B331" s="397"/>
    </row>
    <row r="332" spans="1:2" ht="18" hidden="1" x14ac:dyDescent="0.2">
      <c r="A332" s="376"/>
      <c r="B332" s="419"/>
    </row>
    <row r="333" spans="1:2" ht="35.25" customHeight="1" x14ac:dyDescent="0.2">
      <c r="A333" s="343"/>
      <c r="B333" s="423" t="s">
        <v>7703</v>
      </c>
    </row>
    <row r="334" spans="1:2" x14ac:dyDescent="0.2">
      <c r="A334" s="343"/>
      <c r="B334" s="419"/>
    </row>
    <row r="335" spans="1:2" ht="25.5" customHeight="1" x14ac:dyDescent="0.2">
      <c r="A335" s="388"/>
      <c r="B335" s="349" t="s">
        <v>7704</v>
      </c>
    </row>
    <row r="336" spans="1:2" ht="14.25" customHeight="1" x14ac:dyDescent="0.2">
      <c r="A336" s="388"/>
      <c r="B336" s="343"/>
    </row>
    <row r="337" spans="1:2" ht="38.25" x14ac:dyDescent="0.2">
      <c r="A337" s="388"/>
      <c r="B337" s="413" t="s">
        <v>7705</v>
      </c>
    </row>
    <row r="338" spans="1:2" ht="13.5" customHeight="1" x14ac:dyDescent="0.2">
      <c r="A338" s="369"/>
      <c r="B338" s="343"/>
    </row>
    <row r="339" spans="1:2" ht="15" customHeight="1" x14ac:dyDescent="0.2">
      <c r="A339" s="402" t="s">
        <v>7706</v>
      </c>
      <c r="B339" s="367"/>
    </row>
    <row r="340" spans="1:2" ht="39.75" customHeight="1" x14ac:dyDescent="0.2">
      <c r="A340" s="369"/>
      <c r="B340" s="423" t="s">
        <v>7707</v>
      </c>
    </row>
    <row r="341" spans="1:2" ht="14.25" customHeight="1" x14ac:dyDescent="0.2">
      <c r="A341" s="343"/>
      <c r="B341" s="392" t="s">
        <v>7679</v>
      </c>
    </row>
    <row r="342" spans="1:2" ht="15" customHeight="1" x14ac:dyDescent="0.2">
      <c r="A342" s="343"/>
      <c r="B342" s="393" t="s">
        <v>7708</v>
      </c>
    </row>
    <row r="343" spans="1:2" ht="11.25" customHeight="1" x14ac:dyDescent="0.2">
      <c r="A343" s="343"/>
      <c r="B343" s="393"/>
    </row>
    <row r="344" spans="1:2" ht="25.5" x14ac:dyDescent="0.2">
      <c r="A344" s="343"/>
      <c r="B344" s="419" t="s">
        <v>7709</v>
      </c>
    </row>
    <row r="345" spans="1:2" ht="21" customHeight="1" x14ac:dyDescent="0.2">
      <c r="A345" s="389"/>
      <c r="B345" s="417" t="s">
        <v>7682</v>
      </c>
    </row>
    <row r="346" spans="1:2" ht="33" customHeight="1" x14ac:dyDescent="0.2">
      <c r="A346" s="369"/>
      <c r="B346" s="388" t="s">
        <v>7683</v>
      </c>
    </row>
    <row r="347" spans="1:2" x14ac:dyDescent="0.2">
      <c r="A347" s="369"/>
      <c r="B347" s="396" t="s">
        <v>7684</v>
      </c>
    </row>
    <row r="348" spans="1:2" x14ac:dyDescent="0.2">
      <c r="A348" s="369"/>
      <c r="B348" s="396" t="s">
        <v>7685</v>
      </c>
    </row>
    <row r="349" spans="1:2" x14ac:dyDescent="0.2">
      <c r="A349" s="369"/>
      <c r="B349" s="419" t="s">
        <v>7686</v>
      </c>
    </row>
    <row r="350" spans="1:2" x14ac:dyDescent="0.2">
      <c r="A350" s="369"/>
      <c r="B350" s="417" t="s">
        <v>7687</v>
      </c>
    </row>
    <row r="351" spans="1:2" x14ac:dyDescent="0.2">
      <c r="A351" s="369"/>
      <c r="B351" s="393"/>
    </row>
    <row r="352" spans="1:2" x14ac:dyDescent="0.2">
      <c r="A352" s="369"/>
      <c r="B352" s="392" t="s">
        <v>7689</v>
      </c>
    </row>
    <row r="353" spans="1:2" ht="15" x14ac:dyDescent="0.2">
      <c r="A353" s="369"/>
      <c r="B353" s="394" t="s">
        <v>7710</v>
      </c>
    </row>
    <row r="354" spans="1:2" x14ac:dyDescent="0.2">
      <c r="A354" s="388"/>
      <c r="B354" s="343"/>
    </row>
    <row r="355" spans="1:2" ht="31.5" customHeight="1" x14ac:dyDescent="0.2">
      <c r="A355" s="388"/>
      <c r="B355" s="423" t="s">
        <v>7711</v>
      </c>
    </row>
    <row r="356" spans="1:2" ht="17.25" customHeight="1" x14ac:dyDescent="0.2">
      <c r="A356" s="388"/>
      <c r="B356" s="372" t="s">
        <v>7712</v>
      </c>
    </row>
    <row r="357" spans="1:2" ht="11.25" customHeight="1" x14ac:dyDescent="0.2">
      <c r="A357" s="388"/>
      <c r="B357" s="372"/>
    </row>
    <row r="358" spans="1:2" ht="29.25" customHeight="1" x14ac:dyDescent="0.2">
      <c r="A358" s="388"/>
      <c r="B358" s="423" t="s">
        <v>7713</v>
      </c>
    </row>
    <row r="359" spans="1:2" ht="20.25" customHeight="1" x14ac:dyDescent="0.2">
      <c r="A359" s="388"/>
      <c r="B359" s="348" t="s">
        <v>7714</v>
      </c>
    </row>
    <row r="360" spans="1:2" ht="30.75" customHeight="1" x14ac:dyDescent="0.2">
      <c r="A360" s="388"/>
      <c r="B360" s="412" t="s">
        <v>7695</v>
      </c>
    </row>
    <row r="361" spans="1:2" ht="10.5" customHeight="1" x14ac:dyDescent="0.2">
      <c r="A361" s="388"/>
      <c r="B361" s="412"/>
    </row>
    <row r="362" spans="1:2" ht="74.25" customHeight="1" x14ac:dyDescent="0.2">
      <c r="A362" s="388"/>
      <c r="B362" s="423" t="s">
        <v>7715</v>
      </c>
    </row>
    <row r="363" spans="1:2" ht="9.75" customHeight="1" x14ac:dyDescent="0.2">
      <c r="A363" s="388"/>
      <c r="B363" s="412"/>
    </row>
    <row r="364" spans="1:2" ht="66" customHeight="1" x14ac:dyDescent="0.2">
      <c r="A364" s="388"/>
      <c r="B364" s="419" t="s">
        <v>7716</v>
      </c>
    </row>
    <row r="365" spans="1:2" ht="14.25" customHeight="1" x14ac:dyDescent="0.2">
      <c r="A365" s="388"/>
      <c r="B365" s="419"/>
    </row>
    <row r="366" spans="1:2" ht="42" customHeight="1" x14ac:dyDescent="0.2">
      <c r="A366" s="388"/>
      <c r="B366" s="423" t="s">
        <v>7717</v>
      </c>
    </row>
    <row r="367" spans="1:2" ht="15" customHeight="1" x14ac:dyDescent="0.2">
      <c r="A367" s="388"/>
    </row>
    <row r="368" spans="1:2" ht="60" customHeight="1" x14ac:dyDescent="0.2">
      <c r="A368" s="376"/>
      <c r="B368" s="397" t="s">
        <v>7718</v>
      </c>
    </row>
    <row r="369" spans="1:2" ht="18" x14ac:dyDescent="0.2">
      <c r="A369" s="376"/>
      <c r="B369" s="419"/>
    </row>
    <row r="370" spans="1:2" ht="48.75" customHeight="1" x14ac:dyDescent="0.2">
      <c r="A370" s="388"/>
      <c r="B370" s="423" t="s">
        <v>7719</v>
      </c>
    </row>
    <row r="371" spans="1:2" ht="13.5" customHeight="1" x14ac:dyDescent="0.2">
      <c r="A371" s="388"/>
      <c r="B371" s="367"/>
    </row>
    <row r="372" spans="1:2" ht="39.75" customHeight="1" x14ac:dyDescent="0.2">
      <c r="A372" s="388"/>
      <c r="B372" s="368" t="s">
        <v>7720</v>
      </c>
    </row>
    <row r="373" spans="1:2" ht="12.75" customHeight="1" x14ac:dyDescent="0.2">
      <c r="A373" s="388"/>
      <c r="B373" s="417"/>
    </row>
    <row r="374" spans="1:2" ht="80.25" customHeight="1" x14ac:dyDescent="0.2">
      <c r="A374" s="388"/>
      <c r="B374" s="423" t="s">
        <v>7721</v>
      </c>
    </row>
    <row r="375" spans="1:2" ht="19.5" customHeight="1" x14ac:dyDescent="0.2">
      <c r="A375" s="388"/>
      <c r="B375" s="417"/>
    </row>
    <row r="376" spans="1:2" x14ac:dyDescent="0.2">
      <c r="A376" s="402" t="s">
        <v>7722</v>
      </c>
      <c r="B376" s="367"/>
    </row>
    <row r="377" spans="1:2" x14ac:dyDescent="0.2">
      <c r="A377" s="389"/>
      <c r="B377" s="419" t="s">
        <v>7723</v>
      </c>
    </row>
    <row r="378" spans="1:2" ht="12" customHeight="1" x14ac:dyDescent="0.2">
      <c r="A378" s="389"/>
      <c r="B378" s="367"/>
    </row>
    <row r="379" spans="1:2" x14ac:dyDescent="0.2">
      <c r="A379" s="369"/>
      <c r="B379" s="367" t="s">
        <v>7724</v>
      </c>
    </row>
    <row r="380" spans="1:2" ht="10.5" customHeight="1" x14ac:dyDescent="0.2">
      <c r="A380" s="343"/>
      <c r="B380" s="419"/>
    </row>
    <row r="381" spans="1:2" x14ac:dyDescent="0.2">
      <c r="A381" s="369"/>
      <c r="B381" s="423" t="s">
        <v>7725</v>
      </c>
    </row>
    <row r="382" spans="1:2" ht="13.5" customHeight="1" x14ac:dyDescent="0.2">
      <c r="A382" s="343"/>
      <c r="B382" s="419"/>
    </row>
    <row r="383" spans="1:2" ht="82.5" customHeight="1" x14ac:dyDescent="0.2">
      <c r="A383" s="343"/>
      <c r="B383" s="423" t="s">
        <v>7726</v>
      </c>
    </row>
    <row r="384" spans="1:2" ht="12.75" customHeight="1" x14ac:dyDescent="0.2">
      <c r="A384" s="343"/>
      <c r="B384" s="417"/>
    </row>
    <row r="385" spans="1:2" ht="13.5" customHeight="1" x14ac:dyDescent="0.2">
      <c r="A385" s="369"/>
      <c r="B385" s="343"/>
    </row>
    <row r="386" spans="1:2" ht="45.75" customHeight="1" x14ac:dyDescent="0.2">
      <c r="A386" s="369"/>
      <c r="B386" s="419" t="s">
        <v>7727</v>
      </c>
    </row>
    <row r="387" spans="1:2" ht="15" customHeight="1" x14ac:dyDescent="0.2">
      <c r="A387" s="369"/>
      <c r="B387" s="437" t="s">
        <v>7728</v>
      </c>
    </row>
    <row r="388" spans="1:2" ht="16.5" customHeight="1" x14ac:dyDescent="0.2">
      <c r="A388" s="369"/>
      <c r="B388" s="423" t="s">
        <v>7729</v>
      </c>
    </row>
    <row r="389" spans="1:2" ht="10.5" customHeight="1" x14ac:dyDescent="0.2">
      <c r="A389" s="369"/>
      <c r="B389" s="423"/>
    </row>
    <row r="390" spans="1:2" ht="138" customHeight="1" x14ac:dyDescent="0.2">
      <c r="A390" s="369"/>
      <c r="B390" s="419" t="s">
        <v>7730</v>
      </c>
    </row>
    <row r="391" spans="1:2" ht="33" customHeight="1" x14ac:dyDescent="0.2">
      <c r="A391" s="369"/>
      <c r="B391" s="416" t="s">
        <v>7731</v>
      </c>
    </row>
    <row r="392" spans="1:2" x14ac:dyDescent="0.2">
      <c r="A392" s="343"/>
      <c r="B392" s="367"/>
    </row>
    <row r="393" spans="1:2" x14ac:dyDescent="0.2">
      <c r="A393" s="402" t="s">
        <v>7732</v>
      </c>
      <c r="B393" s="367"/>
    </row>
    <row r="394" spans="1:2" ht="10.5" customHeight="1" x14ac:dyDescent="0.2">
      <c r="A394" s="343"/>
      <c r="B394" s="419" t="s">
        <v>7723</v>
      </c>
    </row>
    <row r="395" spans="1:2" x14ac:dyDescent="0.2">
      <c r="A395" s="343"/>
      <c r="B395" s="419"/>
    </row>
    <row r="396" spans="1:2" x14ac:dyDescent="0.2">
      <c r="A396" s="343"/>
      <c r="B396" s="367" t="s">
        <v>7733</v>
      </c>
    </row>
    <row r="397" spans="1:2" x14ac:dyDescent="0.2">
      <c r="A397" s="343"/>
      <c r="B397" s="367"/>
    </row>
    <row r="398" spans="1:2" x14ac:dyDescent="0.2">
      <c r="A398" s="343"/>
      <c r="B398" s="423" t="s">
        <v>7725</v>
      </c>
    </row>
    <row r="399" spans="1:2" x14ac:dyDescent="0.2">
      <c r="A399" s="343"/>
      <c r="B399" s="423"/>
    </row>
    <row r="400" spans="1:2" ht="63.75" x14ac:dyDescent="0.2">
      <c r="A400" s="389"/>
      <c r="B400" s="423" t="s">
        <v>7734</v>
      </c>
    </row>
    <row r="401" spans="1:2" x14ac:dyDescent="0.2">
      <c r="A401" s="369"/>
      <c r="B401" s="417"/>
    </row>
    <row r="402" spans="1:2" x14ac:dyDescent="0.2">
      <c r="A402" s="369"/>
      <c r="B402" s="343"/>
    </row>
    <row r="403" spans="1:2" x14ac:dyDescent="0.2">
      <c r="A403" s="369"/>
      <c r="B403" s="423" t="s">
        <v>7735</v>
      </c>
    </row>
    <row r="404" spans="1:2" x14ac:dyDescent="0.2">
      <c r="A404" s="369"/>
      <c r="B404" s="423"/>
    </row>
    <row r="405" spans="1:2" ht="18" customHeight="1" x14ac:dyDescent="0.2">
      <c r="A405" s="369"/>
      <c r="B405" s="436" t="s">
        <v>7736</v>
      </c>
    </row>
    <row r="406" spans="1:2" x14ac:dyDescent="0.2">
      <c r="A406" s="369"/>
      <c r="B406" s="436"/>
    </row>
    <row r="407" spans="1:2" ht="81" customHeight="1" x14ac:dyDescent="0.2">
      <c r="A407" s="369"/>
      <c r="B407" s="423" t="s">
        <v>7737</v>
      </c>
    </row>
    <row r="408" spans="1:2" ht="11.25" customHeight="1" x14ac:dyDescent="0.2">
      <c r="A408" s="369"/>
      <c r="B408" s="417"/>
    </row>
    <row r="409" spans="1:2" ht="35.25" customHeight="1" x14ac:dyDescent="0.2">
      <c r="A409" s="369"/>
      <c r="B409" s="423" t="s">
        <v>7738</v>
      </c>
    </row>
    <row r="410" spans="1:2" ht="14.25" customHeight="1" x14ac:dyDescent="0.2">
      <c r="A410" s="398"/>
      <c r="B410" s="367"/>
    </row>
    <row r="411" spans="1:2" ht="15.75" customHeight="1" x14ac:dyDescent="0.2">
      <c r="A411" s="402" t="s">
        <v>7739</v>
      </c>
      <c r="B411" s="367"/>
    </row>
    <row r="412" spans="1:2" x14ac:dyDescent="0.2">
      <c r="A412" s="398"/>
      <c r="B412" s="419" t="s">
        <v>7740</v>
      </c>
    </row>
    <row r="413" spans="1:2" ht="10.5" customHeight="1" x14ac:dyDescent="0.2">
      <c r="A413" s="398"/>
      <c r="B413" s="423"/>
    </row>
    <row r="414" spans="1:2" ht="27" customHeight="1" x14ac:dyDescent="0.2">
      <c r="B414" s="438" t="s">
        <v>7741</v>
      </c>
    </row>
    <row r="415" spans="1:2" x14ac:dyDescent="0.2">
      <c r="A415" s="398"/>
      <c r="B415" s="423"/>
    </row>
    <row r="416" spans="1:2" x14ac:dyDescent="0.2">
      <c r="A416" s="398"/>
      <c r="B416" s="419" t="s">
        <v>7742</v>
      </c>
    </row>
    <row r="417" spans="1:2" x14ac:dyDescent="0.2">
      <c r="A417" s="398"/>
      <c r="B417" s="423"/>
    </row>
    <row r="418" spans="1:2" x14ac:dyDescent="0.2">
      <c r="A418" s="398"/>
      <c r="B418" s="423" t="s">
        <v>7743</v>
      </c>
    </row>
    <row r="419" spans="1:2" ht="40.5" customHeight="1" x14ac:dyDescent="0.2">
      <c r="A419" s="398"/>
      <c r="B419" s="439" t="s">
        <v>7744</v>
      </c>
    </row>
    <row r="420" spans="1:2" x14ac:dyDescent="0.2">
      <c r="A420" s="398"/>
      <c r="B420" s="419"/>
    </row>
    <row r="421" spans="1:2" x14ac:dyDescent="0.2">
      <c r="A421" s="398"/>
      <c r="B421" s="419" t="s">
        <v>7745</v>
      </c>
    </row>
    <row r="422" spans="1:2" x14ac:dyDescent="0.2">
      <c r="A422" s="369"/>
      <c r="B422" s="417"/>
    </row>
    <row r="423" spans="1:2" x14ac:dyDescent="0.2">
      <c r="A423" s="343"/>
      <c r="B423" s="419" t="s">
        <v>7746</v>
      </c>
    </row>
    <row r="424" spans="1:2" ht="12.75" customHeight="1" x14ac:dyDescent="0.2">
      <c r="A424" s="389"/>
      <c r="B424" s="417"/>
    </row>
    <row r="425" spans="1:2" ht="26.25" customHeight="1" x14ac:dyDescent="0.2">
      <c r="A425" s="399"/>
      <c r="B425" s="423" t="s">
        <v>7747</v>
      </c>
    </row>
    <row r="426" spans="1:2" x14ac:dyDescent="0.2">
      <c r="A426" s="399"/>
      <c r="B426" s="423"/>
    </row>
    <row r="427" spans="1:2" ht="82.5" customHeight="1" x14ac:dyDescent="0.2">
      <c r="A427" s="376"/>
      <c r="B427" s="423" t="s">
        <v>7748</v>
      </c>
    </row>
    <row r="428" spans="1:2" x14ac:dyDescent="0.2">
      <c r="A428" s="399"/>
      <c r="B428" s="423"/>
    </row>
    <row r="429" spans="1:2" x14ac:dyDescent="0.2">
      <c r="A429" s="355"/>
      <c r="B429" s="417" t="s">
        <v>7749</v>
      </c>
    </row>
    <row r="430" spans="1:2" x14ac:dyDescent="0.2">
      <c r="A430" s="369"/>
      <c r="B430" s="417"/>
    </row>
    <row r="431" spans="1:2" x14ac:dyDescent="0.2">
      <c r="A431" s="389" t="s">
        <v>7750</v>
      </c>
      <c r="B431" s="417"/>
    </row>
    <row r="432" spans="1:2" x14ac:dyDescent="0.2">
      <c r="A432" s="369"/>
      <c r="B432" s="417" t="s">
        <v>7751</v>
      </c>
    </row>
    <row r="433" spans="1:2" ht="38.25" x14ac:dyDescent="0.2">
      <c r="A433" s="369"/>
      <c r="B433" s="423" t="s">
        <v>7752</v>
      </c>
    </row>
    <row r="434" spans="1:2" x14ac:dyDescent="0.2">
      <c r="A434" s="369"/>
      <c r="B434" s="417"/>
    </row>
    <row r="435" spans="1:2" x14ac:dyDescent="0.2">
      <c r="A435" s="369"/>
      <c r="B435" s="423" t="s">
        <v>7753</v>
      </c>
    </row>
    <row r="436" spans="1:2" x14ac:dyDescent="0.2">
      <c r="A436" s="369"/>
      <c r="B436" s="417"/>
    </row>
    <row r="437" spans="1:2" x14ac:dyDescent="0.2">
      <c r="A437" s="389" t="s">
        <v>7754</v>
      </c>
      <c r="B437" s="417"/>
    </row>
    <row r="438" spans="1:2" ht="61.5" customHeight="1" x14ac:dyDescent="0.2">
      <c r="A438" s="389"/>
      <c r="B438" s="423" t="s">
        <v>7755</v>
      </c>
    </row>
    <row r="439" spans="1:2" ht="13.5" customHeight="1" x14ac:dyDescent="0.2">
      <c r="A439" s="389"/>
      <c r="B439" s="423"/>
    </row>
    <row r="440" spans="1:2" ht="12" customHeight="1" x14ac:dyDescent="0.25">
      <c r="A440" s="389"/>
      <c r="B440" s="419" t="s">
        <v>7756</v>
      </c>
    </row>
    <row r="441" spans="1:2" ht="15" x14ac:dyDescent="0.25">
      <c r="A441" s="389"/>
      <c r="B441" s="419" t="s">
        <v>7757</v>
      </c>
    </row>
    <row r="442" spans="1:2" ht="15" x14ac:dyDescent="0.25">
      <c r="A442" s="389"/>
      <c r="B442" s="419" t="s">
        <v>7758</v>
      </c>
    </row>
    <row r="443" spans="1:2" ht="15" x14ac:dyDescent="0.25">
      <c r="A443" s="389"/>
      <c r="B443" s="419" t="s">
        <v>7759</v>
      </c>
    </row>
    <row r="444" spans="1:2" x14ac:dyDescent="0.2">
      <c r="A444" s="389"/>
      <c r="B444" s="419"/>
    </row>
    <row r="445" spans="1:2" ht="25.5" x14ac:dyDescent="0.2">
      <c r="A445" s="389"/>
      <c r="B445" s="347" t="s">
        <v>7760</v>
      </c>
    </row>
    <row r="446" spans="1:2" x14ac:dyDescent="0.2">
      <c r="A446" s="389"/>
      <c r="B446" s="423"/>
    </row>
    <row r="447" spans="1:2" x14ac:dyDescent="0.2">
      <c r="A447" s="400" t="s">
        <v>7761</v>
      </c>
      <c r="B447" s="423"/>
    </row>
    <row r="448" spans="1:2" ht="38.25" x14ac:dyDescent="0.2">
      <c r="A448" s="389"/>
      <c r="B448" s="419" t="s">
        <v>7762</v>
      </c>
    </row>
    <row r="449" spans="1:2" x14ac:dyDescent="0.2">
      <c r="A449" s="389"/>
      <c r="B449" s="419"/>
    </row>
    <row r="450" spans="1:2" ht="63.75" x14ac:dyDescent="0.2">
      <c r="A450" s="389"/>
      <c r="B450" s="423" t="s">
        <v>7763</v>
      </c>
    </row>
    <row r="451" spans="1:2" x14ac:dyDescent="0.2">
      <c r="A451" s="389"/>
      <c r="B451" s="423"/>
    </row>
    <row r="452" spans="1:2" x14ac:dyDescent="0.2">
      <c r="A452" s="389" t="s">
        <v>7764</v>
      </c>
      <c r="B452" s="367"/>
    </row>
    <row r="453" spans="1:2" x14ac:dyDescent="0.2">
      <c r="A453" s="389"/>
      <c r="B453" s="419" t="s">
        <v>7765</v>
      </c>
    </row>
    <row r="454" spans="1:2" x14ac:dyDescent="0.2">
      <c r="A454" s="407" t="s">
        <v>7766</v>
      </c>
      <c r="B454" s="419" t="s">
        <v>7767</v>
      </c>
    </row>
    <row r="455" spans="1:2" x14ac:dyDescent="0.2">
      <c r="A455" s="369"/>
      <c r="B455" s="343" t="s">
        <v>7768</v>
      </c>
    </row>
    <row r="456" spans="1:2" x14ac:dyDescent="0.2">
      <c r="A456" s="369"/>
      <c r="B456" s="343" t="s">
        <v>7769</v>
      </c>
    </row>
    <row r="457" spans="1:2" x14ac:dyDescent="0.2">
      <c r="A457" s="369"/>
      <c r="B457" s="343" t="s">
        <v>47</v>
      </c>
    </row>
    <row r="458" spans="1:2" x14ac:dyDescent="0.2">
      <c r="A458" s="389" t="s">
        <v>7770</v>
      </c>
      <c r="B458" s="343"/>
    </row>
    <row r="459" spans="1:2" x14ac:dyDescent="0.2">
      <c r="A459" s="369"/>
      <c r="B459" s="423" t="s">
        <v>7771</v>
      </c>
    </row>
    <row r="460" spans="1:2" x14ac:dyDescent="0.2">
      <c r="A460" s="343"/>
      <c r="B460" s="389"/>
    </row>
    <row r="461" spans="1:2" x14ac:dyDescent="0.2">
      <c r="A461" s="389"/>
      <c r="B461" s="343"/>
    </row>
  </sheetData>
  <mergeCells count="1">
    <mergeCell ref="A160:B160"/>
  </mergeCells>
  <pageMargins left="0.25" right="0.25" top="0.25" bottom="0.4" header="0" footer="0.15"/>
  <pageSetup scale="75" fitToHeight="12" orientation="portrait" horizontalDpi="4294967292" r:id="rId1"/>
  <headerFooter alignWithMargins="0">
    <oddFooter>&amp;L&amp;8Page &amp;P of &amp;N  -  &amp;D&amp;C&amp;8Instructions - NCLB Electronic Budget FY 04-05&amp;R&amp;8&amp;A v1</oddFooter>
  </headerFooter>
  <rowBreaks count="6" manualBreakCount="6">
    <brk id="189" max="16383" man="1"/>
    <brk id="225" max="16383" man="1"/>
    <brk id="284" max="16383" man="1"/>
    <brk id="338" max="16383" man="1"/>
    <brk id="375" max="16383" man="1"/>
    <brk id="4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filterMode="1">
    <tabColor rgb="FF7030A0"/>
  </sheetPr>
  <dimension ref="A1:H3329"/>
  <sheetViews>
    <sheetView zoomScale="130" zoomScaleNormal="130" workbookViewId="0">
      <pane xSplit="1" ySplit="1" topLeftCell="C86" activePane="bottomRight" state="frozen"/>
      <selection activeCell="J185" sqref="J185"/>
      <selection pane="topRight" activeCell="J185" sqref="J185"/>
      <selection pane="bottomLeft" activeCell="J185" sqref="J185"/>
      <selection pane="bottomRight" activeCell="C105" sqref="C105"/>
    </sheetView>
  </sheetViews>
  <sheetFormatPr defaultRowHeight="15" x14ac:dyDescent="0.25"/>
  <cols>
    <col min="1" max="1" width="10.5703125" style="47" bestFit="1" customWidth="1"/>
    <col min="2" max="2" width="42.5703125" style="35" bestFit="1" customWidth="1"/>
    <col min="3" max="3" width="61.42578125" style="35" bestFit="1" customWidth="1"/>
    <col min="4" max="4" width="9.140625" style="46"/>
    <col min="5" max="6" width="10.5703125" style="598" bestFit="1" customWidth="1"/>
    <col min="7" max="7" width="28.85546875" style="166" customWidth="1"/>
    <col min="8" max="8" width="52.28515625" style="35" customWidth="1"/>
    <col min="9" max="16384" width="9.140625" style="46"/>
  </cols>
  <sheetData>
    <row r="1" spans="1:8" s="45" customFormat="1" ht="30" x14ac:dyDescent="0.25">
      <c r="A1" s="48" t="s">
        <v>4021</v>
      </c>
      <c r="B1" s="44" t="s">
        <v>2197</v>
      </c>
      <c r="C1" s="35"/>
      <c r="E1" s="595" t="s">
        <v>4021</v>
      </c>
      <c r="F1" s="595" t="s">
        <v>4021</v>
      </c>
      <c r="G1" s="164"/>
      <c r="H1" s="35"/>
    </row>
    <row r="2" spans="1:8" hidden="1" x14ac:dyDescent="0.25">
      <c r="A2" s="49" t="s">
        <v>2194</v>
      </c>
      <c r="B2" s="35" t="s">
        <v>2012</v>
      </c>
      <c r="C2" s="35" t="s">
        <v>6112</v>
      </c>
      <c r="D2" s="46" t="str">
        <f t="shared" ref="D2:D29" si="0">RIGHT(C2,1)</f>
        <v>M</v>
      </c>
      <c r="E2" s="596" t="s">
        <v>2194</v>
      </c>
      <c r="F2" s="597" t="s">
        <v>2194</v>
      </c>
      <c r="G2" s="594" t="s">
        <v>2012</v>
      </c>
      <c r="H2" s="35" t="s">
        <v>6112</v>
      </c>
    </row>
    <row r="3" spans="1:8" hidden="1" x14ac:dyDescent="0.25">
      <c r="A3" s="47" t="s">
        <v>2194</v>
      </c>
      <c r="B3" s="35" t="s">
        <v>2012</v>
      </c>
      <c r="C3" s="35" t="s">
        <v>6113</v>
      </c>
      <c r="D3" s="46" t="str">
        <f t="shared" si="0"/>
        <v>H</v>
      </c>
      <c r="E3" s="598" t="s">
        <v>2194</v>
      </c>
      <c r="F3" s="613" t="s">
        <v>2193</v>
      </c>
      <c r="G3" s="594" t="s">
        <v>2011</v>
      </c>
      <c r="H3" s="35" t="s">
        <v>6113</v>
      </c>
    </row>
    <row r="4" spans="1:8" hidden="1" x14ac:dyDescent="0.25">
      <c r="A4" s="47" t="s">
        <v>2194</v>
      </c>
      <c r="B4" s="35" t="s">
        <v>2012</v>
      </c>
      <c r="C4" s="35" t="s">
        <v>4705</v>
      </c>
      <c r="D4" s="46" t="str">
        <f t="shared" si="0"/>
        <v>H</v>
      </c>
      <c r="E4" s="598" t="s">
        <v>2194</v>
      </c>
      <c r="F4" s="613" t="s">
        <v>2192</v>
      </c>
      <c r="G4" s="594" t="s">
        <v>2010</v>
      </c>
      <c r="H4" s="35" t="s">
        <v>4705</v>
      </c>
    </row>
    <row r="5" spans="1:8" hidden="1" x14ac:dyDescent="0.25">
      <c r="A5" s="47" t="s">
        <v>2194</v>
      </c>
      <c r="B5" s="35" t="s">
        <v>2012</v>
      </c>
      <c r="C5" s="35" t="s">
        <v>4025</v>
      </c>
      <c r="D5" s="46" t="str">
        <f t="shared" si="0"/>
        <v>E</v>
      </c>
      <c r="E5" s="598" t="s">
        <v>2194</v>
      </c>
      <c r="F5" s="613" t="s">
        <v>2191</v>
      </c>
      <c r="G5" s="594" t="s">
        <v>8374</v>
      </c>
      <c r="H5" s="35" t="s">
        <v>4025</v>
      </c>
    </row>
    <row r="6" spans="1:8" hidden="1" x14ac:dyDescent="0.25">
      <c r="A6" s="47" t="s">
        <v>2194</v>
      </c>
      <c r="B6" s="35" t="s">
        <v>2012</v>
      </c>
      <c r="C6" s="35" t="s">
        <v>4026</v>
      </c>
      <c r="D6" s="46" t="str">
        <f t="shared" si="0"/>
        <v>M</v>
      </c>
      <c r="E6" s="598" t="s">
        <v>2194</v>
      </c>
      <c r="F6" s="613" t="s">
        <v>2190</v>
      </c>
      <c r="G6" s="594" t="s">
        <v>2008</v>
      </c>
      <c r="H6" s="35" t="s">
        <v>4026</v>
      </c>
    </row>
    <row r="7" spans="1:8" hidden="1" x14ac:dyDescent="0.25">
      <c r="A7" s="47" t="s">
        <v>2194</v>
      </c>
      <c r="B7" s="35" t="s">
        <v>2012</v>
      </c>
      <c r="C7" s="35" t="s">
        <v>4706</v>
      </c>
      <c r="D7" s="46" t="str">
        <f t="shared" si="0"/>
        <v>H</v>
      </c>
      <c r="E7" s="598" t="s">
        <v>2194</v>
      </c>
      <c r="F7" s="613" t="s">
        <v>2189</v>
      </c>
      <c r="G7" s="594" t="s">
        <v>2007</v>
      </c>
      <c r="H7" s="35" t="s">
        <v>4706</v>
      </c>
    </row>
    <row r="8" spans="1:8" hidden="1" x14ac:dyDescent="0.25">
      <c r="A8" s="47" t="s">
        <v>2194</v>
      </c>
      <c r="B8" s="35" t="s">
        <v>2012</v>
      </c>
      <c r="C8" s="35" t="s">
        <v>4707</v>
      </c>
      <c r="D8" s="46" t="str">
        <f t="shared" si="0"/>
        <v>H</v>
      </c>
      <c r="E8" s="598" t="s">
        <v>2194</v>
      </c>
      <c r="F8" s="613" t="s">
        <v>2188</v>
      </c>
      <c r="G8" s="594" t="s">
        <v>2006</v>
      </c>
      <c r="H8" s="35" t="s">
        <v>4707</v>
      </c>
    </row>
    <row r="9" spans="1:8" hidden="1" x14ac:dyDescent="0.25">
      <c r="A9" s="47" t="s">
        <v>2194</v>
      </c>
      <c r="B9" s="35" t="s">
        <v>2012</v>
      </c>
      <c r="C9" s="35" t="s">
        <v>4027</v>
      </c>
      <c r="D9" s="46" t="str">
        <f t="shared" si="0"/>
        <v>E</v>
      </c>
      <c r="E9" s="598" t="s">
        <v>2194</v>
      </c>
      <c r="F9" s="613" t="s">
        <v>2187</v>
      </c>
      <c r="G9" s="594" t="s">
        <v>6289</v>
      </c>
      <c r="H9" s="35" t="s">
        <v>4027</v>
      </c>
    </row>
    <row r="10" spans="1:8" hidden="1" x14ac:dyDescent="0.25">
      <c r="A10" s="47" t="s">
        <v>2194</v>
      </c>
      <c r="B10" s="35" t="s">
        <v>2012</v>
      </c>
      <c r="C10" s="35" t="s">
        <v>4708</v>
      </c>
      <c r="D10" s="46" t="str">
        <f t="shared" si="0"/>
        <v>M</v>
      </c>
      <c r="E10" s="598" t="s">
        <v>2194</v>
      </c>
      <c r="F10" s="613" t="s">
        <v>2186</v>
      </c>
      <c r="G10" s="594" t="s">
        <v>6290</v>
      </c>
      <c r="H10" s="35" t="s">
        <v>4708</v>
      </c>
    </row>
    <row r="11" spans="1:8" hidden="1" x14ac:dyDescent="0.25">
      <c r="A11" s="47" t="s">
        <v>2194</v>
      </c>
      <c r="B11" s="35" t="s">
        <v>2012</v>
      </c>
      <c r="C11" s="35" t="s">
        <v>4028</v>
      </c>
      <c r="D11" s="46" t="str">
        <f t="shared" si="0"/>
        <v>E</v>
      </c>
      <c r="E11" s="598" t="s">
        <v>2194</v>
      </c>
      <c r="F11" s="613" t="s">
        <v>2185</v>
      </c>
      <c r="G11" s="594" t="s">
        <v>2003</v>
      </c>
      <c r="H11" s="35" t="s">
        <v>4028</v>
      </c>
    </row>
    <row r="12" spans="1:8" hidden="1" x14ac:dyDescent="0.25">
      <c r="A12" s="47" t="s">
        <v>2194</v>
      </c>
      <c r="B12" s="35" t="s">
        <v>2012</v>
      </c>
      <c r="C12" s="35" t="s">
        <v>4709</v>
      </c>
      <c r="D12" s="46" t="str">
        <f t="shared" si="0"/>
        <v>M</v>
      </c>
      <c r="E12" s="598" t="s">
        <v>2194</v>
      </c>
      <c r="F12" s="613" t="s">
        <v>2184</v>
      </c>
      <c r="G12" s="594" t="s">
        <v>2002</v>
      </c>
      <c r="H12" s="35" t="s">
        <v>4709</v>
      </c>
    </row>
    <row r="13" spans="1:8" hidden="1" x14ac:dyDescent="0.25">
      <c r="A13" s="47" t="s">
        <v>2194</v>
      </c>
      <c r="B13" s="35" t="s">
        <v>2012</v>
      </c>
      <c r="C13" s="35" t="s">
        <v>4029</v>
      </c>
      <c r="D13" s="46" t="str">
        <f t="shared" si="0"/>
        <v>E</v>
      </c>
      <c r="E13" s="598" t="s">
        <v>2194</v>
      </c>
      <c r="F13" s="613" t="s">
        <v>2183</v>
      </c>
      <c r="G13" s="594" t="s">
        <v>2001</v>
      </c>
      <c r="H13" s="35" t="s">
        <v>4029</v>
      </c>
    </row>
    <row r="14" spans="1:8" hidden="1" x14ac:dyDescent="0.25">
      <c r="A14" s="47" t="s">
        <v>2194</v>
      </c>
      <c r="B14" s="35" t="s">
        <v>2012</v>
      </c>
      <c r="C14" s="35" t="s">
        <v>4711</v>
      </c>
      <c r="D14" s="46" t="str">
        <f t="shared" si="0"/>
        <v>M</v>
      </c>
      <c r="E14" s="598" t="s">
        <v>2194</v>
      </c>
      <c r="F14" s="613" t="s">
        <v>2182</v>
      </c>
      <c r="G14" s="594" t="s">
        <v>2000</v>
      </c>
      <c r="H14" s="35" t="s">
        <v>4711</v>
      </c>
    </row>
    <row r="15" spans="1:8" hidden="1" x14ac:dyDescent="0.25">
      <c r="A15" s="47" t="s">
        <v>2194</v>
      </c>
      <c r="B15" s="35" t="s">
        <v>2012</v>
      </c>
      <c r="C15" s="35" t="s">
        <v>4710</v>
      </c>
      <c r="D15" s="46" t="str">
        <f t="shared" si="0"/>
        <v>H</v>
      </c>
      <c r="E15" s="598" t="s">
        <v>2194</v>
      </c>
      <c r="F15" s="613" t="s">
        <v>2181</v>
      </c>
      <c r="G15" s="594" t="s">
        <v>1999</v>
      </c>
      <c r="H15" s="35" t="s">
        <v>4710</v>
      </c>
    </row>
    <row r="16" spans="1:8" hidden="1" x14ac:dyDescent="0.25">
      <c r="A16" s="47" t="s">
        <v>2194</v>
      </c>
      <c r="B16" s="35" t="s">
        <v>2012</v>
      </c>
      <c r="C16" s="35" t="s">
        <v>4030</v>
      </c>
      <c r="D16" s="46" t="str">
        <f t="shared" si="0"/>
        <v>E</v>
      </c>
      <c r="E16" s="598" t="s">
        <v>2194</v>
      </c>
      <c r="F16" s="613" t="s">
        <v>2180</v>
      </c>
      <c r="G16" s="594" t="s">
        <v>6291</v>
      </c>
      <c r="H16" s="35" t="s">
        <v>4030</v>
      </c>
    </row>
    <row r="17" spans="1:8" hidden="1" x14ac:dyDescent="0.25">
      <c r="A17" s="47" t="s">
        <v>2194</v>
      </c>
      <c r="B17" s="35" t="s">
        <v>2012</v>
      </c>
      <c r="C17" s="35" t="s">
        <v>4031</v>
      </c>
      <c r="D17" s="46" t="str">
        <f t="shared" si="0"/>
        <v>E</v>
      </c>
      <c r="E17" s="598" t="s">
        <v>2194</v>
      </c>
      <c r="F17" s="613" t="s">
        <v>2179</v>
      </c>
      <c r="G17" s="594" t="s">
        <v>1997</v>
      </c>
      <c r="H17" s="35" t="s">
        <v>4031</v>
      </c>
    </row>
    <row r="18" spans="1:8" hidden="1" x14ac:dyDescent="0.25">
      <c r="A18" s="47" t="s">
        <v>2194</v>
      </c>
      <c r="B18" s="35" t="s">
        <v>2012</v>
      </c>
      <c r="C18" s="35" t="s">
        <v>4712</v>
      </c>
      <c r="D18" s="46" t="str">
        <f t="shared" si="0"/>
        <v>M</v>
      </c>
      <c r="E18" s="598" t="s">
        <v>2194</v>
      </c>
      <c r="F18" s="613" t="s">
        <v>2178</v>
      </c>
      <c r="G18" s="594" t="s">
        <v>1996</v>
      </c>
      <c r="H18" s="35" t="s">
        <v>4712</v>
      </c>
    </row>
    <row r="19" spans="1:8" hidden="1" x14ac:dyDescent="0.25">
      <c r="A19" s="47" t="s">
        <v>2194</v>
      </c>
      <c r="B19" s="35" t="s">
        <v>2012</v>
      </c>
      <c r="C19" s="35" t="s">
        <v>4032</v>
      </c>
      <c r="D19" s="46" t="str">
        <f t="shared" si="0"/>
        <v>E</v>
      </c>
      <c r="E19" s="598" t="s">
        <v>2194</v>
      </c>
      <c r="F19" s="613" t="s">
        <v>2177</v>
      </c>
      <c r="G19" s="594" t="s">
        <v>6292</v>
      </c>
      <c r="H19" s="35" t="s">
        <v>4032</v>
      </c>
    </row>
    <row r="20" spans="1:8" hidden="1" x14ac:dyDescent="0.25">
      <c r="A20" s="47" t="s">
        <v>2194</v>
      </c>
      <c r="B20" s="35" t="s">
        <v>2012</v>
      </c>
      <c r="C20" s="35" t="s">
        <v>4033</v>
      </c>
      <c r="D20" s="46" t="str">
        <f t="shared" si="0"/>
        <v>E</v>
      </c>
      <c r="E20" s="598" t="s">
        <v>2194</v>
      </c>
      <c r="F20" s="613" t="s">
        <v>2176</v>
      </c>
      <c r="G20" s="594" t="s">
        <v>6293</v>
      </c>
      <c r="H20" s="35" t="s">
        <v>4033</v>
      </c>
    </row>
    <row r="21" spans="1:8" hidden="1" x14ac:dyDescent="0.25">
      <c r="A21" s="47" t="s">
        <v>2194</v>
      </c>
      <c r="B21" s="35" t="s">
        <v>2012</v>
      </c>
      <c r="C21" s="35" t="s">
        <v>4034</v>
      </c>
      <c r="D21" s="46" t="str">
        <f t="shared" si="0"/>
        <v>E</v>
      </c>
      <c r="E21" s="598" t="s">
        <v>2194</v>
      </c>
      <c r="F21" s="613" t="s">
        <v>2175</v>
      </c>
      <c r="G21" s="594" t="s">
        <v>6294</v>
      </c>
      <c r="H21" s="35" t="s">
        <v>4034</v>
      </c>
    </row>
    <row r="22" spans="1:8" hidden="1" x14ac:dyDescent="0.25">
      <c r="A22" s="47" t="s">
        <v>2194</v>
      </c>
      <c r="B22" s="35" t="s">
        <v>2012</v>
      </c>
      <c r="C22" s="35" t="s">
        <v>4713</v>
      </c>
      <c r="D22" s="46" t="str">
        <f t="shared" si="0"/>
        <v>M</v>
      </c>
      <c r="E22" s="598" t="s">
        <v>2194</v>
      </c>
      <c r="F22" s="613" t="s">
        <v>2174</v>
      </c>
      <c r="G22" s="594" t="s">
        <v>6295</v>
      </c>
      <c r="H22" s="35" t="s">
        <v>4713</v>
      </c>
    </row>
    <row r="23" spans="1:8" hidden="1" x14ac:dyDescent="0.25">
      <c r="A23" s="47" t="s">
        <v>2194</v>
      </c>
      <c r="B23" s="35" t="s">
        <v>2012</v>
      </c>
      <c r="C23" s="35" t="s">
        <v>4714</v>
      </c>
      <c r="D23" s="46" t="str">
        <f t="shared" si="0"/>
        <v>E</v>
      </c>
      <c r="E23" s="598" t="s">
        <v>2194</v>
      </c>
      <c r="F23" s="613" t="s">
        <v>2173</v>
      </c>
      <c r="G23" s="594" t="s">
        <v>6296</v>
      </c>
      <c r="H23" s="35" t="s">
        <v>4714</v>
      </c>
    </row>
    <row r="24" spans="1:8" hidden="1" x14ac:dyDescent="0.25">
      <c r="A24" s="47" t="s">
        <v>2194</v>
      </c>
      <c r="B24" s="35" t="s">
        <v>2012</v>
      </c>
      <c r="C24" s="35" t="s">
        <v>4716</v>
      </c>
      <c r="D24" s="46" t="str">
        <f t="shared" si="0"/>
        <v>M</v>
      </c>
      <c r="E24" s="598" t="s">
        <v>2194</v>
      </c>
      <c r="F24" s="613" t="s">
        <v>2172</v>
      </c>
      <c r="G24" s="594" t="s">
        <v>6297</v>
      </c>
      <c r="H24" s="35" t="s">
        <v>4716</v>
      </c>
    </row>
    <row r="25" spans="1:8" hidden="1" x14ac:dyDescent="0.25">
      <c r="A25" s="47" t="s">
        <v>2194</v>
      </c>
      <c r="B25" s="35" t="s">
        <v>2012</v>
      </c>
      <c r="C25" s="35" t="s">
        <v>4715</v>
      </c>
      <c r="D25" s="46" t="str">
        <f t="shared" si="0"/>
        <v>H</v>
      </c>
      <c r="E25" s="598" t="s">
        <v>2194</v>
      </c>
      <c r="F25" s="613" t="s">
        <v>2171</v>
      </c>
      <c r="G25" s="594" t="s">
        <v>6298</v>
      </c>
      <c r="H25" s="35" t="s">
        <v>4715</v>
      </c>
    </row>
    <row r="26" spans="1:8" hidden="1" x14ac:dyDescent="0.25">
      <c r="A26" s="47" t="s">
        <v>2194</v>
      </c>
      <c r="B26" s="35" t="s">
        <v>2012</v>
      </c>
      <c r="C26" s="35" t="s">
        <v>4717</v>
      </c>
      <c r="D26" s="46" t="str">
        <f t="shared" si="0"/>
        <v>H</v>
      </c>
      <c r="E26" s="598" t="s">
        <v>2194</v>
      </c>
      <c r="F26" s="613" t="s">
        <v>2170</v>
      </c>
      <c r="G26" s="594" t="s">
        <v>1988</v>
      </c>
      <c r="H26" s="35" t="s">
        <v>4717</v>
      </c>
    </row>
    <row r="27" spans="1:8" hidden="1" x14ac:dyDescent="0.25">
      <c r="A27" s="47" t="s">
        <v>2194</v>
      </c>
      <c r="B27" s="35" t="s">
        <v>2012</v>
      </c>
      <c r="C27" s="35" t="s">
        <v>4718</v>
      </c>
      <c r="D27" s="46" t="str">
        <f t="shared" si="0"/>
        <v>H</v>
      </c>
      <c r="E27" s="598" t="s">
        <v>2194</v>
      </c>
      <c r="F27" s="613" t="s">
        <v>2169</v>
      </c>
      <c r="G27" s="594" t="s">
        <v>1987</v>
      </c>
      <c r="H27" s="35" t="s">
        <v>4718</v>
      </c>
    </row>
    <row r="28" spans="1:8" hidden="1" x14ac:dyDescent="0.25">
      <c r="A28" s="47" t="s">
        <v>2194</v>
      </c>
      <c r="B28" s="35" t="s">
        <v>2012</v>
      </c>
      <c r="C28" s="35" t="s">
        <v>4035</v>
      </c>
      <c r="D28" s="46" t="str">
        <f t="shared" si="0"/>
        <v>E</v>
      </c>
      <c r="E28" s="598" t="s">
        <v>2194</v>
      </c>
      <c r="F28" s="613" t="s">
        <v>2168</v>
      </c>
      <c r="G28" s="594" t="s">
        <v>6299</v>
      </c>
      <c r="H28" s="35" t="s">
        <v>4035</v>
      </c>
    </row>
    <row r="29" spans="1:8" hidden="1" x14ac:dyDescent="0.25">
      <c r="A29" s="47" t="s">
        <v>2194</v>
      </c>
      <c r="B29" s="35" t="s">
        <v>2012</v>
      </c>
      <c r="C29" s="35" t="s">
        <v>4719</v>
      </c>
      <c r="D29" s="46" t="str">
        <f t="shared" si="0"/>
        <v>M</v>
      </c>
      <c r="E29" s="598" t="s">
        <v>2194</v>
      </c>
      <c r="F29" s="613" t="s">
        <v>2167</v>
      </c>
      <c r="G29" s="594" t="s">
        <v>6300</v>
      </c>
      <c r="H29" s="35" t="s">
        <v>4719</v>
      </c>
    </row>
    <row r="30" spans="1:8" hidden="1" x14ac:dyDescent="0.25">
      <c r="A30" s="47" t="s">
        <v>2194</v>
      </c>
      <c r="B30" s="35" t="s">
        <v>2012</v>
      </c>
      <c r="C30" s="35" t="s">
        <v>6640</v>
      </c>
      <c r="D30" s="46" t="s">
        <v>6439</v>
      </c>
      <c r="E30" s="598" t="s">
        <v>2194</v>
      </c>
      <c r="F30" s="613" t="s">
        <v>2166</v>
      </c>
      <c r="G30" s="594" t="s">
        <v>6301</v>
      </c>
      <c r="H30" s="35" t="s">
        <v>6640</v>
      </c>
    </row>
    <row r="31" spans="1:8" hidden="1" x14ac:dyDescent="0.25">
      <c r="A31" s="47" t="str">
        <f>A30</f>
        <v>0010</v>
      </c>
      <c r="B31" s="35" t="s">
        <v>2012</v>
      </c>
      <c r="C31" s="35" t="s">
        <v>6456</v>
      </c>
      <c r="D31" s="46" t="s">
        <v>6440</v>
      </c>
      <c r="E31" s="598" t="str">
        <f>E30</f>
        <v>0010</v>
      </c>
      <c r="F31" s="613" t="s">
        <v>2165</v>
      </c>
      <c r="G31" s="594" t="s">
        <v>6302</v>
      </c>
      <c r="H31" s="35" t="s">
        <v>95</v>
      </c>
    </row>
    <row r="32" spans="1:8" hidden="1" x14ac:dyDescent="0.25">
      <c r="A32" s="47" t="str">
        <f>A31</f>
        <v>0010</v>
      </c>
      <c r="B32" s="35" t="s">
        <v>2012</v>
      </c>
      <c r="C32" s="35" t="s">
        <v>7808</v>
      </c>
      <c r="E32" s="598" t="str">
        <f>E31</f>
        <v>0010</v>
      </c>
      <c r="F32" s="613" t="s">
        <v>2164</v>
      </c>
      <c r="G32" s="594" t="s">
        <v>6303</v>
      </c>
      <c r="H32" s="35" t="s">
        <v>4720</v>
      </c>
    </row>
    <row r="33" spans="1:8" x14ac:dyDescent="0.25">
      <c r="A33" s="47" t="s">
        <v>2193</v>
      </c>
      <c r="B33" s="35" t="s">
        <v>2011</v>
      </c>
      <c r="C33" s="35" t="s">
        <v>4720</v>
      </c>
      <c r="D33" s="46" t="str">
        <f t="shared" ref="D33:D64" si="1">RIGHT(C33,1)</f>
        <v>E</v>
      </c>
      <c r="E33" s="598" t="s">
        <v>2193</v>
      </c>
      <c r="F33" s="613" t="s">
        <v>2163</v>
      </c>
      <c r="G33" s="594" t="s">
        <v>6304</v>
      </c>
      <c r="H33" s="35" t="s">
        <v>6114</v>
      </c>
    </row>
    <row r="34" spans="1:8" x14ac:dyDescent="0.25">
      <c r="A34" s="47" t="s">
        <v>2193</v>
      </c>
      <c r="B34" s="35" t="s">
        <v>2011</v>
      </c>
      <c r="C34" s="35" t="s">
        <v>6114</v>
      </c>
      <c r="D34" s="46" t="str">
        <f t="shared" si="1"/>
        <v>E</v>
      </c>
      <c r="E34" s="598" t="s">
        <v>2193</v>
      </c>
      <c r="F34" s="613" t="s">
        <v>2162</v>
      </c>
      <c r="G34" s="594" t="s">
        <v>1980</v>
      </c>
      <c r="H34" s="35" t="s">
        <v>6115</v>
      </c>
    </row>
    <row r="35" spans="1:8" x14ac:dyDescent="0.25">
      <c r="A35" s="47" t="s">
        <v>2193</v>
      </c>
      <c r="B35" s="35" t="s">
        <v>2011</v>
      </c>
      <c r="C35" s="35" t="s">
        <v>6115</v>
      </c>
      <c r="D35" s="46" t="str">
        <f t="shared" si="1"/>
        <v>M</v>
      </c>
      <c r="E35" s="598" t="s">
        <v>2193</v>
      </c>
      <c r="F35" s="613" t="s">
        <v>2161</v>
      </c>
      <c r="G35" s="594" t="s">
        <v>6305</v>
      </c>
      <c r="H35" s="35" t="s">
        <v>6116</v>
      </c>
    </row>
    <row r="36" spans="1:8" x14ac:dyDescent="0.25">
      <c r="A36" s="47" t="s">
        <v>2193</v>
      </c>
      <c r="B36" s="35" t="s">
        <v>2011</v>
      </c>
      <c r="C36" s="35" t="s">
        <v>6116</v>
      </c>
      <c r="D36" s="46" t="str">
        <f t="shared" si="1"/>
        <v>H</v>
      </c>
      <c r="E36" s="598" t="s">
        <v>2193</v>
      </c>
      <c r="F36" s="613" t="s">
        <v>2160</v>
      </c>
      <c r="G36" s="594" t="s">
        <v>6306</v>
      </c>
      <c r="H36" s="35" t="s">
        <v>4721</v>
      </c>
    </row>
    <row r="37" spans="1:8" x14ac:dyDescent="0.25">
      <c r="A37" s="47" t="s">
        <v>2193</v>
      </c>
      <c r="B37" s="35" t="s">
        <v>2011</v>
      </c>
      <c r="C37" s="35" t="s">
        <v>4721</v>
      </c>
      <c r="D37" s="46" t="str">
        <f t="shared" si="1"/>
        <v>M</v>
      </c>
      <c r="E37" s="598" t="s">
        <v>2193</v>
      </c>
      <c r="F37" s="613" t="s">
        <v>2159</v>
      </c>
      <c r="G37" s="594" t="s">
        <v>6307</v>
      </c>
      <c r="H37" s="35" t="s">
        <v>4722</v>
      </c>
    </row>
    <row r="38" spans="1:8" x14ac:dyDescent="0.25">
      <c r="A38" s="47" t="s">
        <v>2193</v>
      </c>
      <c r="B38" s="35" t="s">
        <v>2011</v>
      </c>
      <c r="C38" s="35" t="s">
        <v>4722</v>
      </c>
      <c r="D38" s="46" t="str">
        <f t="shared" si="1"/>
        <v>E</v>
      </c>
      <c r="E38" s="598" t="s">
        <v>2193</v>
      </c>
      <c r="F38" s="613" t="s">
        <v>2158</v>
      </c>
      <c r="G38" s="594" t="s">
        <v>6308</v>
      </c>
      <c r="H38" s="35" t="s">
        <v>4724</v>
      </c>
    </row>
    <row r="39" spans="1:8" x14ac:dyDescent="0.25">
      <c r="A39" s="47" t="s">
        <v>2193</v>
      </c>
      <c r="B39" s="35" t="s">
        <v>2011</v>
      </c>
      <c r="C39" s="35" t="s">
        <v>4724</v>
      </c>
      <c r="D39" s="46" t="str">
        <f t="shared" si="1"/>
        <v>M</v>
      </c>
      <c r="E39" s="598" t="s">
        <v>2193</v>
      </c>
      <c r="F39" s="613" t="s">
        <v>2157</v>
      </c>
      <c r="G39" s="594" t="s">
        <v>6309</v>
      </c>
      <c r="H39" s="35" t="s">
        <v>4723</v>
      </c>
    </row>
    <row r="40" spans="1:8" x14ac:dyDescent="0.25">
      <c r="A40" s="47" t="s">
        <v>2193</v>
      </c>
      <c r="B40" s="35" t="s">
        <v>2011</v>
      </c>
      <c r="C40" s="35" t="s">
        <v>4723</v>
      </c>
      <c r="D40" s="46" t="str">
        <f t="shared" si="1"/>
        <v>H</v>
      </c>
      <c r="E40" s="598" t="s">
        <v>2193</v>
      </c>
      <c r="F40" s="613" t="s">
        <v>2156</v>
      </c>
      <c r="G40" s="594" t="s">
        <v>8010</v>
      </c>
      <c r="H40" s="35" t="s">
        <v>4725</v>
      </c>
    </row>
    <row r="41" spans="1:8" x14ac:dyDescent="0.25">
      <c r="A41" s="47" t="s">
        <v>2193</v>
      </c>
      <c r="B41" s="35" t="s">
        <v>2011</v>
      </c>
      <c r="C41" s="35" t="s">
        <v>4725</v>
      </c>
      <c r="D41" s="46" t="str">
        <f t="shared" si="1"/>
        <v>E</v>
      </c>
      <c r="E41" s="598" t="s">
        <v>2193</v>
      </c>
      <c r="F41" s="613" t="s">
        <v>2155</v>
      </c>
      <c r="G41" s="594" t="s">
        <v>1973</v>
      </c>
      <c r="H41" s="35" t="s">
        <v>4726</v>
      </c>
    </row>
    <row r="42" spans="1:8" x14ac:dyDescent="0.25">
      <c r="A42" s="47" t="s">
        <v>2193</v>
      </c>
      <c r="B42" s="35" t="s">
        <v>2011</v>
      </c>
      <c r="C42" s="35" t="s">
        <v>4726</v>
      </c>
      <c r="D42" s="46" t="str">
        <f t="shared" si="1"/>
        <v>E</v>
      </c>
      <c r="E42" s="598" t="s">
        <v>2193</v>
      </c>
      <c r="F42" s="613" t="s">
        <v>2154</v>
      </c>
      <c r="G42" s="594" t="s">
        <v>14387</v>
      </c>
      <c r="H42" s="35" t="s">
        <v>4727</v>
      </c>
    </row>
    <row r="43" spans="1:8" x14ac:dyDescent="0.25">
      <c r="A43" s="47" t="s">
        <v>2193</v>
      </c>
      <c r="B43" s="35" t="s">
        <v>2011</v>
      </c>
      <c r="C43" s="35" t="s">
        <v>4727</v>
      </c>
      <c r="D43" s="46" t="str">
        <f t="shared" si="1"/>
        <v>M</v>
      </c>
      <c r="E43" s="598" t="s">
        <v>2193</v>
      </c>
      <c r="F43" s="613" t="s">
        <v>2153</v>
      </c>
      <c r="G43" s="594" t="s">
        <v>1971</v>
      </c>
      <c r="H43" s="35" t="s">
        <v>4728</v>
      </c>
    </row>
    <row r="44" spans="1:8" x14ac:dyDescent="0.25">
      <c r="A44" s="47" t="s">
        <v>2193</v>
      </c>
      <c r="B44" s="35" t="s">
        <v>2011</v>
      </c>
      <c r="C44" s="35" t="s">
        <v>4728</v>
      </c>
      <c r="D44" s="46" t="str">
        <f t="shared" si="1"/>
        <v>E</v>
      </c>
      <c r="E44" s="598" t="s">
        <v>2193</v>
      </c>
      <c r="F44" s="613" t="s">
        <v>2152</v>
      </c>
      <c r="G44" s="594" t="s">
        <v>1970</v>
      </c>
      <c r="H44" s="35" t="s">
        <v>4729</v>
      </c>
    </row>
    <row r="45" spans="1:8" x14ac:dyDescent="0.25">
      <c r="A45" s="47" t="s">
        <v>2193</v>
      </c>
      <c r="B45" s="35" t="s">
        <v>2011</v>
      </c>
      <c r="C45" s="35" t="s">
        <v>4729</v>
      </c>
      <c r="D45" s="46" t="str">
        <f t="shared" si="1"/>
        <v>M</v>
      </c>
      <c r="E45" s="598" t="s">
        <v>2193</v>
      </c>
      <c r="F45" s="613" t="s">
        <v>2151</v>
      </c>
      <c r="G45" s="594" t="s">
        <v>6310</v>
      </c>
      <c r="H45" s="35" t="s">
        <v>4730</v>
      </c>
    </row>
    <row r="46" spans="1:8" x14ac:dyDescent="0.25">
      <c r="A46" s="47" t="s">
        <v>2193</v>
      </c>
      <c r="B46" s="35" t="s">
        <v>2011</v>
      </c>
      <c r="C46" s="35" t="s">
        <v>4730</v>
      </c>
      <c r="D46" s="46" t="str">
        <f t="shared" si="1"/>
        <v>E</v>
      </c>
      <c r="E46" s="598" t="s">
        <v>2193</v>
      </c>
      <c r="F46" s="613" t="s">
        <v>2150</v>
      </c>
      <c r="G46" s="594" t="s">
        <v>6311</v>
      </c>
      <c r="H46" s="35" t="s">
        <v>4732</v>
      </c>
    </row>
    <row r="47" spans="1:8" x14ac:dyDescent="0.25">
      <c r="A47" s="47" t="s">
        <v>2193</v>
      </c>
      <c r="B47" s="35" t="s">
        <v>2011</v>
      </c>
      <c r="C47" s="35" t="s">
        <v>4732</v>
      </c>
      <c r="D47" s="46" t="str">
        <f t="shared" si="1"/>
        <v>M</v>
      </c>
      <c r="E47" s="598" t="s">
        <v>2193</v>
      </c>
      <c r="F47" s="613" t="s">
        <v>2149</v>
      </c>
      <c r="G47" s="594" t="s">
        <v>1967</v>
      </c>
      <c r="H47" s="35" t="s">
        <v>4731</v>
      </c>
    </row>
    <row r="48" spans="1:8" x14ac:dyDescent="0.25">
      <c r="A48" s="47" t="s">
        <v>2193</v>
      </c>
      <c r="B48" s="35" t="s">
        <v>2011</v>
      </c>
      <c r="C48" s="35" t="s">
        <v>4731</v>
      </c>
      <c r="D48" s="46" t="str">
        <f t="shared" si="1"/>
        <v>H</v>
      </c>
      <c r="E48" s="598" t="s">
        <v>2193</v>
      </c>
      <c r="F48" s="613" t="s">
        <v>2148</v>
      </c>
      <c r="G48" s="594" t="s">
        <v>1966</v>
      </c>
      <c r="H48" s="35" t="s">
        <v>4036</v>
      </c>
    </row>
    <row r="49" spans="1:8" x14ac:dyDescent="0.25">
      <c r="A49" s="47" t="s">
        <v>2193</v>
      </c>
      <c r="B49" s="35" t="s">
        <v>2011</v>
      </c>
      <c r="C49" s="35" t="s">
        <v>4036</v>
      </c>
      <c r="D49" s="46" t="str">
        <f t="shared" si="1"/>
        <v>E</v>
      </c>
      <c r="E49" s="598" t="s">
        <v>2193</v>
      </c>
      <c r="F49" s="613" t="s">
        <v>2147</v>
      </c>
      <c r="G49" s="594" t="s">
        <v>1965</v>
      </c>
      <c r="H49" s="35" t="s">
        <v>4733</v>
      </c>
    </row>
    <row r="50" spans="1:8" x14ac:dyDescent="0.25">
      <c r="A50" s="47" t="s">
        <v>2193</v>
      </c>
      <c r="B50" s="35" t="s">
        <v>2011</v>
      </c>
      <c r="C50" s="35" t="s">
        <v>4733</v>
      </c>
      <c r="D50" s="46" t="str">
        <f t="shared" si="1"/>
        <v>E</v>
      </c>
      <c r="E50" s="598" t="s">
        <v>2193</v>
      </c>
      <c r="F50" s="613" t="s">
        <v>2146</v>
      </c>
      <c r="G50" s="594" t="s">
        <v>6312</v>
      </c>
      <c r="H50" s="35" t="s">
        <v>4734</v>
      </c>
    </row>
    <row r="51" spans="1:8" x14ac:dyDescent="0.25">
      <c r="A51" s="47" t="s">
        <v>2193</v>
      </c>
      <c r="B51" s="35" t="s">
        <v>2011</v>
      </c>
      <c r="C51" s="35" t="s">
        <v>4734</v>
      </c>
      <c r="D51" s="46" t="str">
        <f t="shared" si="1"/>
        <v>E</v>
      </c>
      <c r="E51" s="598" t="s">
        <v>2193</v>
      </c>
      <c r="F51" s="613" t="s">
        <v>2145</v>
      </c>
      <c r="G51" s="594" t="s">
        <v>1963</v>
      </c>
      <c r="H51" s="35" t="s">
        <v>4735</v>
      </c>
    </row>
    <row r="52" spans="1:8" x14ac:dyDescent="0.25">
      <c r="A52" s="47" t="s">
        <v>2193</v>
      </c>
      <c r="B52" s="35" t="s">
        <v>2011</v>
      </c>
      <c r="C52" s="35" t="s">
        <v>4735</v>
      </c>
      <c r="D52" s="46" t="str">
        <f t="shared" si="1"/>
        <v>M</v>
      </c>
      <c r="E52" s="598" t="s">
        <v>2193</v>
      </c>
      <c r="F52" s="613" t="s">
        <v>2144</v>
      </c>
      <c r="G52" s="594" t="s">
        <v>1962</v>
      </c>
      <c r="H52" s="35" t="s">
        <v>4736</v>
      </c>
    </row>
    <row r="53" spans="1:8" x14ac:dyDescent="0.25">
      <c r="A53" s="47" t="s">
        <v>2193</v>
      </c>
      <c r="B53" s="35" t="s">
        <v>2011</v>
      </c>
      <c r="C53" s="35" t="s">
        <v>4736</v>
      </c>
      <c r="D53" s="46" t="str">
        <f t="shared" si="1"/>
        <v>E</v>
      </c>
      <c r="E53" s="598" t="s">
        <v>2193</v>
      </c>
      <c r="F53" s="613" t="s">
        <v>2143</v>
      </c>
      <c r="G53" s="594" t="s">
        <v>1961</v>
      </c>
      <c r="H53" s="35" t="s">
        <v>4737</v>
      </c>
    </row>
    <row r="54" spans="1:8" x14ac:dyDescent="0.25">
      <c r="A54" s="47" t="s">
        <v>2193</v>
      </c>
      <c r="B54" s="35" t="s">
        <v>2011</v>
      </c>
      <c r="C54" s="35" t="s">
        <v>4737</v>
      </c>
      <c r="D54" s="46" t="str">
        <f t="shared" si="1"/>
        <v>E</v>
      </c>
      <c r="E54" s="598" t="s">
        <v>2193</v>
      </c>
      <c r="F54" s="613" t="s">
        <v>2142</v>
      </c>
      <c r="G54" s="594" t="s">
        <v>1960</v>
      </c>
      <c r="H54" s="35" t="s">
        <v>4738</v>
      </c>
    </row>
    <row r="55" spans="1:8" x14ac:dyDescent="0.25">
      <c r="A55" s="47" t="s">
        <v>2193</v>
      </c>
      <c r="B55" s="35" t="s">
        <v>2011</v>
      </c>
      <c r="C55" s="35" t="s">
        <v>4738</v>
      </c>
      <c r="D55" s="46" t="str">
        <f t="shared" si="1"/>
        <v>E</v>
      </c>
      <c r="E55" s="598" t="s">
        <v>2193</v>
      </c>
      <c r="F55" s="613" t="s">
        <v>2141</v>
      </c>
      <c r="G55" s="594" t="s">
        <v>1959</v>
      </c>
      <c r="H55" s="35" t="s">
        <v>4739</v>
      </c>
    </row>
    <row r="56" spans="1:8" x14ac:dyDescent="0.25">
      <c r="A56" s="47" t="s">
        <v>2193</v>
      </c>
      <c r="B56" s="35" t="s">
        <v>2011</v>
      </c>
      <c r="C56" s="35" t="s">
        <v>4739</v>
      </c>
      <c r="D56" s="46" t="str">
        <f t="shared" si="1"/>
        <v>E</v>
      </c>
      <c r="E56" s="598" t="s">
        <v>2193</v>
      </c>
      <c r="F56" s="613" t="s">
        <v>2140</v>
      </c>
      <c r="G56" s="594" t="s">
        <v>1958</v>
      </c>
      <c r="H56" s="35" t="s">
        <v>4740</v>
      </c>
    </row>
    <row r="57" spans="1:8" x14ac:dyDescent="0.25">
      <c r="A57" s="47" t="s">
        <v>2193</v>
      </c>
      <c r="B57" s="35" t="s">
        <v>2011</v>
      </c>
      <c r="C57" s="35" t="s">
        <v>4740</v>
      </c>
      <c r="D57" s="46" t="str">
        <f t="shared" si="1"/>
        <v>E</v>
      </c>
      <c r="E57" s="598" t="s">
        <v>2193</v>
      </c>
      <c r="F57" s="613" t="s">
        <v>2139</v>
      </c>
      <c r="G57" s="594" t="s">
        <v>1957</v>
      </c>
      <c r="H57" s="35" t="s">
        <v>4037</v>
      </c>
    </row>
    <row r="58" spans="1:8" x14ac:dyDescent="0.25">
      <c r="A58" s="47" t="s">
        <v>2193</v>
      </c>
      <c r="B58" s="35" t="s">
        <v>2011</v>
      </c>
      <c r="C58" s="35" t="s">
        <v>4037</v>
      </c>
      <c r="D58" s="46" t="str">
        <f t="shared" si="1"/>
        <v>E</v>
      </c>
      <c r="E58" s="598" t="s">
        <v>2193</v>
      </c>
      <c r="F58" s="613" t="s">
        <v>2138</v>
      </c>
      <c r="G58" s="594" t="s">
        <v>1956</v>
      </c>
      <c r="H58" s="35" t="s">
        <v>4741</v>
      </c>
    </row>
    <row r="59" spans="1:8" x14ac:dyDescent="0.25">
      <c r="A59" s="47" t="s">
        <v>2193</v>
      </c>
      <c r="B59" s="35" t="s">
        <v>2011</v>
      </c>
      <c r="C59" s="35" t="s">
        <v>4741</v>
      </c>
      <c r="D59" s="46" t="str">
        <f t="shared" si="1"/>
        <v>E</v>
      </c>
      <c r="E59" s="598" t="s">
        <v>2193</v>
      </c>
      <c r="F59" s="613" t="s">
        <v>2137</v>
      </c>
      <c r="G59" s="594" t="s">
        <v>1955</v>
      </c>
      <c r="H59" s="35" t="s">
        <v>4038</v>
      </c>
    </row>
    <row r="60" spans="1:8" x14ac:dyDescent="0.25">
      <c r="A60" s="47" t="s">
        <v>2193</v>
      </c>
      <c r="B60" s="35" t="s">
        <v>2011</v>
      </c>
      <c r="C60" s="35" t="s">
        <v>4038</v>
      </c>
      <c r="D60" s="46" t="str">
        <f t="shared" si="1"/>
        <v>E</v>
      </c>
      <c r="E60" s="598" t="s">
        <v>2193</v>
      </c>
      <c r="F60" s="613" t="s">
        <v>2136</v>
      </c>
      <c r="G60" s="594" t="s">
        <v>1954</v>
      </c>
      <c r="H60" s="35" t="s">
        <v>4742</v>
      </c>
    </row>
    <row r="61" spans="1:8" x14ac:dyDescent="0.25">
      <c r="A61" s="47" t="s">
        <v>2193</v>
      </c>
      <c r="B61" s="35" t="s">
        <v>2011</v>
      </c>
      <c r="C61" s="35" t="s">
        <v>4742</v>
      </c>
      <c r="D61" s="46" t="str">
        <f t="shared" si="1"/>
        <v>E</v>
      </c>
      <c r="E61" s="598" t="s">
        <v>2193</v>
      </c>
      <c r="F61" s="613" t="s">
        <v>2135</v>
      </c>
      <c r="G61" s="594" t="s">
        <v>6313</v>
      </c>
      <c r="H61" s="35" t="s">
        <v>4039</v>
      </c>
    </row>
    <row r="62" spans="1:8" x14ac:dyDescent="0.25">
      <c r="A62" s="47" t="s">
        <v>2193</v>
      </c>
      <c r="B62" s="35" t="s">
        <v>2011</v>
      </c>
      <c r="C62" s="35" t="s">
        <v>4039</v>
      </c>
      <c r="D62" s="46" t="str">
        <f t="shared" si="1"/>
        <v>E</v>
      </c>
      <c r="E62" s="598" t="s">
        <v>2193</v>
      </c>
      <c r="F62" s="613" t="s">
        <v>2134</v>
      </c>
      <c r="G62" s="594" t="s">
        <v>1952</v>
      </c>
      <c r="H62" s="35" t="s">
        <v>4743</v>
      </c>
    </row>
    <row r="63" spans="1:8" x14ac:dyDescent="0.25">
      <c r="A63" s="47" t="s">
        <v>2193</v>
      </c>
      <c r="B63" s="35" t="s">
        <v>2011</v>
      </c>
      <c r="C63" s="35" t="s">
        <v>4743</v>
      </c>
      <c r="D63" s="46" t="str">
        <f t="shared" si="1"/>
        <v>H</v>
      </c>
      <c r="E63" s="598" t="s">
        <v>2193</v>
      </c>
      <c r="F63" s="613" t="s">
        <v>2133</v>
      </c>
      <c r="G63" s="594" t="s">
        <v>1951</v>
      </c>
      <c r="H63" s="35" t="s">
        <v>4744</v>
      </c>
    </row>
    <row r="64" spans="1:8" x14ac:dyDescent="0.25">
      <c r="A64" s="47" t="s">
        <v>2193</v>
      </c>
      <c r="B64" s="35" t="s">
        <v>2011</v>
      </c>
      <c r="C64" s="35" t="s">
        <v>4744</v>
      </c>
      <c r="D64" s="46" t="str">
        <f t="shared" si="1"/>
        <v>E</v>
      </c>
      <c r="E64" s="598" t="s">
        <v>2193</v>
      </c>
      <c r="F64" s="597" t="s">
        <v>2132</v>
      </c>
      <c r="G64" s="594" t="s">
        <v>4022</v>
      </c>
      <c r="H64" s="35" t="s">
        <v>4745</v>
      </c>
    </row>
    <row r="65" spans="1:8" x14ac:dyDescent="0.25">
      <c r="A65" s="47" t="s">
        <v>2193</v>
      </c>
      <c r="B65" s="35" t="s">
        <v>2011</v>
      </c>
      <c r="C65" s="35" t="s">
        <v>4745</v>
      </c>
      <c r="D65" s="46" t="str">
        <f t="shared" ref="D65:D96" si="2">RIGHT(C65,1)</f>
        <v>M</v>
      </c>
      <c r="E65" s="598" t="s">
        <v>2193</v>
      </c>
      <c r="F65" s="597" t="s">
        <v>2131</v>
      </c>
      <c r="G65" s="594" t="s">
        <v>6314</v>
      </c>
      <c r="H65" s="35" t="s">
        <v>4746</v>
      </c>
    </row>
    <row r="66" spans="1:8" x14ac:dyDescent="0.25">
      <c r="A66" s="47" t="s">
        <v>2193</v>
      </c>
      <c r="B66" s="35" t="s">
        <v>2011</v>
      </c>
      <c r="C66" s="35" t="s">
        <v>4746</v>
      </c>
      <c r="D66" s="46" t="str">
        <f t="shared" si="2"/>
        <v>M</v>
      </c>
      <c r="E66" s="598" t="s">
        <v>2193</v>
      </c>
      <c r="F66" s="597" t="s">
        <v>2130</v>
      </c>
      <c r="G66" s="594" t="s">
        <v>6315</v>
      </c>
      <c r="H66" s="35" t="s">
        <v>4747</v>
      </c>
    </row>
    <row r="67" spans="1:8" x14ac:dyDescent="0.25">
      <c r="A67" s="47" t="s">
        <v>2193</v>
      </c>
      <c r="B67" s="35" t="s">
        <v>2011</v>
      </c>
      <c r="C67" s="35" t="s">
        <v>4747</v>
      </c>
      <c r="D67" s="46" t="str">
        <f t="shared" si="2"/>
        <v>H</v>
      </c>
      <c r="E67" s="598" t="s">
        <v>2193</v>
      </c>
      <c r="F67" s="597" t="s">
        <v>2129</v>
      </c>
      <c r="G67" s="594" t="s">
        <v>6316</v>
      </c>
      <c r="H67" s="35" t="s">
        <v>4748</v>
      </c>
    </row>
    <row r="68" spans="1:8" x14ac:dyDescent="0.25">
      <c r="A68" s="47" t="s">
        <v>2193</v>
      </c>
      <c r="B68" s="35" t="s">
        <v>2011</v>
      </c>
      <c r="C68" s="35" t="s">
        <v>4748</v>
      </c>
      <c r="D68" s="46" t="str">
        <f t="shared" si="2"/>
        <v>E</v>
      </c>
      <c r="E68" s="598" t="s">
        <v>2193</v>
      </c>
      <c r="F68" s="597" t="s">
        <v>2128</v>
      </c>
      <c r="G68" s="594" t="s">
        <v>6317</v>
      </c>
      <c r="H68" s="35" t="s">
        <v>4040</v>
      </c>
    </row>
    <row r="69" spans="1:8" x14ac:dyDescent="0.25">
      <c r="A69" s="47" t="s">
        <v>2193</v>
      </c>
      <c r="B69" s="35" t="s">
        <v>2011</v>
      </c>
      <c r="C69" s="35" t="s">
        <v>4040</v>
      </c>
      <c r="D69" s="46" t="str">
        <f t="shared" si="2"/>
        <v>E</v>
      </c>
      <c r="E69" s="598" t="s">
        <v>2193</v>
      </c>
      <c r="F69" s="597" t="s">
        <v>2127</v>
      </c>
      <c r="G69" s="594" t="s">
        <v>6318</v>
      </c>
      <c r="H69" s="35" t="s">
        <v>4041</v>
      </c>
    </row>
    <row r="70" spans="1:8" x14ac:dyDescent="0.25">
      <c r="A70" s="47" t="s">
        <v>2193</v>
      </c>
      <c r="B70" s="35" t="s">
        <v>2011</v>
      </c>
      <c r="C70" s="35" t="s">
        <v>4041</v>
      </c>
      <c r="D70" s="46" t="str">
        <f t="shared" si="2"/>
        <v>E</v>
      </c>
      <c r="E70" s="598" t="s">
        <v>2193</v>
      </c>
      <c r="F70" s="597" t="s">
        <v>2126</v>
      </c>
      <c r="G70" s="594" t="s">
        <v>1944</v>
      </c>
      <c r="H70" s="35" t="s">
        <v>6117</v>
      </c>
    </row>
    <row r="71" spans="1:8" x14ac:dyDescent="0.25">
      <c r="A71" s="47" t="s">
        <v>2193</v>
      </c>
      <c r="B71" s="35" t="s">
        <v>2011</v>
      </c>
      <c r="C71" s="35" t="s">
        <v>6117</v>
      </c>
      <c r="D71" s="46" t="str">
        <f t="shared" si="2"/>
        <v>M</v>
      </c>
      <c r="E71" s="598" t="s">
        <v>2193</v>
      </c>
      <c r="F71" s="597" t="s">
        <v>2125</v>
      </c>
      <c r="G71" s="594" t="s">
        <v>6319</v>
      </c>
      <c r="H71" s="35" t="s">
        <v>4749</v>
      </c>
    </row>
    <row r="72" spans="1:8" x14ac:dyDescent="0.25">
      <c r="A72" s="47" t="s">
        <v>2193</v>
      </c>
      <c r="B72" s="35" t="s">
        <v>2011</v>
      </c>
      <c r="C72" s="35" t="s">
        <v>4749</v>
      </c>
      <c r="D72" s="46" t="str">
        <f t="shared" si="2"/>
        <v>H</v>
      </c>
      <c r="E72" s="598" t="s">
        <v>2193</v>
      </c>
      <c r="F72" s="597" t="s">
        <v>2124</v>
      </c>
      <c r="G72" s="594" t="s">
        <v>6320</v>
      </c>
      <c r="H72" s="35" t="s">
        <v>4750</v>
      </c>
    </row>
    <row r="73" spans="1:8" x14ac:dyDescent="0.25">
      <c r="A73" s="47" t="s">
        <v>2193</v>
      </c>
      <c r="B73" s="35" t="s">
        <v>2011</v>
      </c>
      <c r="C73" s="35" t="s">
        <v>4750</v>
      </c>
      <c r="D73" s="46" t="str">
        <f t="shared" si="2"/>
        <v>H</v>
      </c>
      <c r="E73" s="598" t="s">
        <v>2193</v>
      </c>
      <c r="F73" s="597" t="s">
        <v>2123</v>
      </c>
      <c r="G73" s="594" t="s">
        <v>1941</v>
      </c>
      <c r="H73" s="35" t="s">
        <v>4751</v>
      </c>
    </row>
    <row r="74" spans="1:8" x14ac:dyDescent="0.25">
      <c r="A74" s="47" t="s">
        <v>2193</v>
      </c>
      <c r="B74" s="35" t="s">
        <v>2011</v>
      </c>
      <c r="C74" s="35" t="s">
        <v>4751</v>
      </c>
      <c r="D74" s="46" t="str">
        <f t="shared" si="2"/>
        <v>E</v>
      </c>
      <c r="E74" s="598" t="s">
        <v>2193</v>
      </c>
      <c r="F74" s="597" t="s">
        <v>2122</v>
      </c>
      <c r="G74" s="594" t="s">
        <v>1940</v>
      </c>
      <c r="H74" s="35" t="s">
        <v>4752</v>
      </c>
    </row>
    <row r="75" spans="1:8" x14ac:dyDescent="0.25">
      <c r="A75" s="47" t="s">
        <v>2193</v>
      </c>
      <c r="B75" s="35" t="s">
        <v>2011</v>
      </c>
      <c r="C75" s="35" t="s">
        <v>4752</v>
      </c>
      <c r="D75" s="46" t="str">
        <f t="shared" si="2"/>
        <v>M</v>
      </c>
      <c r="E75" s="598" t="s">
        <v>2193</v>
      </c>
      <c r="F75" s="597" t="s">
        <v>2121</v>
      </c>
      <c r="G75" s="594" t="s">
        <v>1939</v>
      </c>
      <c r="H75" s="35" t="s">
        <v>4042</v>
      </c>
    </row>
    <row r="76" spans="1:8" x14ac:dyDescent="0.25">
      <c r="A76" s="47" t="s">
        <v>2193</v>
      </c>
      <c r="B76" s="35" t="s">
        <v>2011</v>
      </c>
      <c r="C76" s="35" t="s">
        <v>4042</v>
      </c>
      <c r="D76" s="46" t="str">
        <f t="shared" si="2"/>
        <v>E</v>
      </c>
      <c r="E76" s="598" t="s">
        <v>2193</v>
      </c>
      <c r="F76" s="597" t="s">
        <v>2120</v>
      </c>
      <c r="G76" s="594" t="s">
        <v>6321</v>
      </c>
      <c r="H76" s="35" t="s">
        <v>4043</v>
      </c>
    </row>
    <row r="77" spans="1:8" x14ac:dyDescent="0.25">
      <c r="A77" s="47" t="s">
        <v>2193</v>
      </c>
      <c r="B77" s="35" t="s">
        <v>2011</v>
      </c>
      <c r="C77" s="35" t="s">
        <v>4043</v>
      </c>
      <c r="D77" s="46" t="str">
        <f t="shared" si="2"/>
        <v>E</v>
      </c>
      <c r="E77" s="598" t="s">
        <v>2193</v>
      </c>
      <c r="F77" s="597" t="s">
        <v>2119</v>
      </c>
      <c r="G77" s="594" t="s">
        <v>6322</v>
      </c>
      <c r="H77" s="35" t="s">
        <v>4753</v>
      </c>
    </row>
    <row r="78" spans="1:8" x14ac:dyDescent="0.25">
      <c r="A78" s="47" t="s">
        <v>2193</v>
      </c>
      <c r="B78" s="35" t="s">
        <v>2011</v>
      </c>
      <c r="C78" s="35" t="s">
        <v>4753</v>
      </c>
      <c r="D78" s="46" t="str">
        <f t="shared" si="2"/>
        <v>M</v>
      </c>
      <c r="E78" s="598" t="s">
        <v>2193</v>
      </c>
      <c r="F78" s="597" t="s">
        <v>2118</v>
      </c>
      <c r="G78" s="594" t="s">
        <v>6391</v>
      </c>
      <c r="H78" s="35" t="s">
        <v>4754</v>
      </c>
    </row>
    <row r="79" spans="1:8" x14ac:dyDescent="0.25">
      <c r="A79" s="47" t="s">
        <v>2193</v>
      </c>
      <c r="B79" s="35" t="s">
        <v>2011</v>
      </c>
      <c r="C79" s="35" t="s">
        <v>4754</v>
      </c>
      <c r="D79" s="46" t="str">
        <f t="shared" si="2"/>
        <v>H</v>
      </c>
      <c r="E79" s="598" t="s">
        <v>2193</v>
      </c>
      <c r="F79" s="597" t="s">
        <v>2117</v>
      </c>
      <c r="G79" s="594" t="s">
        <v>6323</v>
      </c>
      <c r="H79" s="35" t="s">
        <v>4755</v>
      </c>
    </row>
    <row r="80" spans="1:8" x14ac:dyDescent="0.25">
      <c r="A80" s="47" t="s">
        <v>2193</v>
      </c>
      <c r="B80" s="35" t="s">
        <v>2011</v>
      </c>
      <c r="C80" s="35" t="s">
        <v>4755</v>
      </c>
      <c r="D80" s="46" t="str">
        <f t="shared" si="2"/>
        <v>E</v>
      </c>
      <c r="E80" s="598" t="s">
        <v>2193</v>
      </c>
      <c r="F80" s="597" t="s">
        <v>2116</v>
      </c>
      <c r="G80" s="594" t="s">
        <v>6324</v>
      </c>
      <c r="H80" s="35" t="s">
        <v>4756</v>
      </c>
    </row>
    <row r="81" spans="1:8" x14ac:dyDescent="0.25">
      <c r="A81" s="47" t="s">
        <v>2193</v>
      </c>
      <c r="B81" s="35" t="s">
        <v>2011</v>
      </c>
      <c r="C81" s="35" t="s">
        <v>4756</v>
      </c>
      <c r="D81" s="46" t="str">
        <f t="shared" si="2"/>
        <v>M</v>
      </c>
      <c r="E81" s="598" t="s">
        <v>2193</v>
      </c>
      <c r="F81" s="597" t="s">
        <v>2115</v>
      </c>
      <c r="G81" s="594" t="s">
        <v>6325</v>
      </c>
      <c r="H81" s="35" t="s">
        <v>4757</v>
      </c>
    </row>
    <row r="82" spans="1:8" x14ac:dyDescent="0.25">
      <c r="A82" s="47" t="s">
        <v>2193</v>
      </c>
      <c r="B82" s="35" t="s">
        <v>2011</v>
      </c>
      <c r="C82" s="35" t="s">
        <v>4757</v>
      </c>
      <c r="D82" s="46" t="str">
        <f t="shared" si="2"/>
        <v>E</v>
      </c>
      <c r="E82" s="598" t="s">
        <v>2193</v>
      </c>
      <c r="F82" s="597" t="s">
        <v>2114</v>
      </c>
      <c r="G82" s="594" t="s">
        <v>6326</v>
      </c>
      <c r="H82" s="35" t="s">
        <v>4759</v>
      </c>
    </row>
    <row r="83" spans="1:8" x14ac:dyDescent="0.25">
      <c r="A83" s="47" t="s">
        <v>2193</v>
      </c>
      <c r="B83" s="35" t="s">
        <v>2011</v>
      </c>
      <c r="C83" s="35" t="s">
        <v>4759</v>
      </c>
      <c r="D83" s="46" t="str">
        <f t="shared" si="2"/>
        <v>M</v>
      </c>
      <c r="E83" s="598" t="s">
        <v>2193</v>
      </c>
      <c r="F83" s="597" t="s">
        <v>2113</v>
      </c>
      <c r="G83" s="594" t="s">
        <v>6327</v>
      </c>
      <c r="H83" s="35" t="s">
        <v>4758</v>
      </c>
    </row>
    <row r="84" spans="1:8" x14ac:dyDescent="0.25">
      <c r="A84" s="47" t="s">
        <v>2193</v>
      </c>
      <c r="B84" s="35" t="s">
        <v>2011</v>
      </c>
      <c r="C84" s="35" t="s">
        <v>4758</v>
      </c>
      <c r="D84" s="46" t="str">
        <f t="shared" si="2"/>
        <v>H</v>
      </c>
      <c r="E84" s="598" t="s">
        <v>2193</v>
      </c>
      <c r="F84" s="597" t="s">
        <v>2112</v>
      </c>
      <c r="G84" s="594" t="s">
        <v>6328</v>
      </c>
      <c r="H84" s="35" t="s">
        <v>4760</v>
      </c>
    </row>
    <row r="85" spans="1:8" x14ac:dyDescent="0.25">
      <c r="A85" s="47" t="s">
        <v>2193</v>
      </c>
      <c r="B85" s="35" t="s">
        <v>2011</v>
      </c>
      <c r="C85" s="35" t="s">
        <v>4760</v>
      </c>
      <c r="D85" s="46" t="str">
        <f t="shared" si="2"/>
        <v>E</v>
      </c>
      <c r="E85" s="598" t="s">
        <v>2193</v>
      </c>
      <c r="F85" s="597" t="s">
        <v>2111</v>
      </c>
      <c r="G85" s="594" t="s">
        <v>6329</v>
      </c>
      <c r="H85" s="35" t="s">
        <v>4761</v>
      </c>
    </row>
    <row r="86" spans="1:8" x14ac:dyDescent="0.25">
      <c r="A86" s="47" t="s">
        <v>2193</v>
      </c>
      <c r="B86" s="35" t="s">
        <v>2011</v>
      </c>
      <c r="C86" s="35" t="s">
        <v>4761</v>
      </c>
      <c r="D86" s="46" t="str">
        <f t="shared" si="2"/>
        <v>E</v>
      </c>
      <c r="E86" s="598" t="s">
        <v>2193</v>
      </c>
      <c r="F86" s="597" t="s">
        <v>2110</v>
      </c>
      <c r="G86" s="594" t="s">
        <v>6330</v>
      </c>
      <c r="H86" s="35" t="s">
        <v>4762</v>
      </c>
    </row>
    <row r="87" spans="1:8" x14ac:dyDescent="0.25">
      <c r="A87" s="47" t="s">
        <v>2193</v>
      </c>
      <c r="B87" s="35" t="s">
        <v>2011</v>
      </c>
      <c r="C87" s="35" t="s">
        <v>4762</v>
      </c>
      <c r="D87" s="46" t="str">
        <f t="shared" si="2"/>
        <v>E</v>
      </c>
      <c r="E87" s="598" t="s">
        <v>2193</v>
      </c>
      <c r="F87" s="597" t="s">
        <v>2109</v>
      </c>
      <c r="G87" s="594" t="s">
        <v>6331</v>
      </c>
      <c r="H87" s="35" t="s">
        <v>4763</v>
      </c>
    </row>
    <row r="88" spans="1:8" x14ac:dyDescent="0.25">
      <c r="A88" s="47" t="s">
        <v>2193</v>
      </c>
      <c r="B88" s="35" t="s">
        <v>2011</v>
      </c>
      <c r="C88" s="35" t="s">
        <v>4763</v>
      </c>
      <c r="D88" s="46" t="str">
        <f t="shared" si="2"/>
        <v>E</v>
      </c>
      <c r="E88" s="598" t="s">
        <v>2193</v>
      </c>
      <c r="F88" s="597" t="s">
        <v>2108</v>
      </c>
      <c r="G88" s="594" t="s">
        <v>6332</v>
      </c>
      <c r="H88" s="35" t="s">
        <v>6118</v>
      </c>
    </row>
    <row r="89" spans="1:8" x14ac:dyDescent="0.25">
      <c r="A89" s="47" t="s">
        <v>2193</v>
      </c>
      <c r="B89" s="35" t="s">
        <v>2011</v>
      </c>
      <c r="C89" s="35" t="s">
        <v>6118</v>
      </c>
      <c r="D89" s="46" t="str">
        <f t="shared" si="2"/>
        <v>E</v>
      </c>
      <c r="E89" s="598" t="s">
        <v>2193</v>
      </c>
      <c r="F89" s="597" t="s">
        <v>2107</v>
      </c>
      <c r="G89" s="594" t="s">
        <v>6333</v>
      </c>
      <c r="H89" s="35" t="s">
        <v>6119</v>
      </c>
    </row>
    <row r="90" spans="1:8" x14ac:dyDescent="0.25">
      <c r="A90" s="47" t="s">
        <v>2193</v>
      </c>
      <c r="B90" s="35" t="s">
        <v>2011</v>
      </c>
      <c r="C90" s="35" t="s">
        <v>6119</v>
      </c>
      <c r="D90" s="46" t="str">
        <f t="shared" si="2"/>
        <v>M</v>
      </c>
      <c r="E90" s="598" t="s">
        <v>2193</v>
      </c>
      <c r="F90" s="597" t="s">
        <v>2106</v>
      </c>
      <c r="G90" s="594" t="s">
        <v>1924</v>
      </c>
      <c r="H90" s="35" t="s">
        <v>6120</v>
      </c>
    </row>
    <row r="91" spans="1:8" x14ac:dyDescent="0.25">
      <c r="A91" s="47" t="s">
        <v>2193</v>
      </c>
      <c r="B91" s="35" t="s">
        <v>2011</v>
      </c>
      <c r="C91" s="35" t="s">
        <v>6120</v>
      </c>
      <c r="D91" s="46" t="str">
        <f t="shared" si="2"/>
        <v>E</v>
      </c>
      <c r="E91" s="598" t="s">
        <v>2193</v>
      </c>
      <c r="F91" s="597" t="s">
        <v>2105</v>
      </c>
      <c r="G91" s="594" t="s">
        <v>6334</v>
      </c>
      <c r="H91" s="35" t="s">
        <v>6121</v>
      </c>
    </row>
    <row r="92" spans="1:8" x14ac:dyDescent="0.25">
      <c r="A92" s="47" t="s">
        <v>2193</v>
      </c>
      <c r="B92" s="35" t="s">
        <v>2011</v>
      </c>
      <c r="C92" s="35" t="s">
        <v>6121</v>
      </c>
      <c r="D92" s="46" t="str">
        <f t="shared" si="2"/>
        <v>M</v>
      </c>
      <c r="E92" s="598" t="s">
        <v>2193</v>
      </c>
      <c r="F92" s="597" t="s">
        <v>2104</v>
      </c>
      <c r="G92" s="594" t="s">
        <v>6335</v>
      </c>
      <c r="H92" s="35" t="s">
        <v>4044</v>
      </c>
    </row>
    <row r="93" spans="1:8" x14ac:dyDescent="0.25">
      <c r="A93" s="47" t="s">
        <v>2193</v>
      </c>
      <c r="B93" s="35" t="s">
        <v>2011</v>
      </c>
      <c r="C93" s="35" t="s">
        <v>4044</v>
      </c>
      <c r="D93" s="46" t="str">
        <f t="shared" si="2"/>
        <v>E</v>
      </c>
      <c r="E93" s="598" t="s">
        <v>2193</v>
      </c>
      <c r="F93" s="597" t="s">
        <v>2103</v>
      </c>
      <c r="G93" s="594" t="s">
        <v>6336</v>
      </c>
      <c r="H93" s="35" t="s">
        <v>4045</v>
      </c>
    </row>
    <row r="94" spans="1:8" x14ac:dyDescent="0.25">
      <c r="A94" s="47" t="s">
        <v>2193</v>
      </c>
      <c r="B94" s="35" t="s">
        <v>2011</v>
      </c>
      <c r="C94" s="35" t="s">
        <v>4045</v>
      </c>
      <c r="D94" s="46" t="str">
        <f t="shared" si="2"/>
        <v>E</v>
      </c>
      <c r="E94" s="598" t="s">
        <v>2193</v>
      </c>
      <c r="F94" s="597" t="s">
        <v>2102</v>
      </c>
      <c r="G94" s="594" t="s">
        <v>1920</v>
      </c>
      <c r="H94" s="35" t="s">
        <v>4764</v>
      </c>
    </row>
    <row r="95" spans="1:8" x14ac:dyDescent="0.25">
      <c r="A95" s="47" t="s">
        <v>2193</v>
      </c>
      <c r="B95" s="35" t="s">
        <v>2011</v>
      </c>
      <c r="C95" s="35" t="s">
        <v>4764</v>
      </c>
      <c r="D95" s="46" t="str">
        <f t="shared" si="2"/>
        <v>E</v>
      </c>
      <c r="E95" s="598" t="s">
        <v>2193</v>
      </c>
      <c r="F95" s="597" t="s">
        <v>2101</v>
      </c>
      <c r="G95" s="594" t="s">
        <v>1919</v>
      </c>
      <c r="H95" s="35" t="s">
        <v>4765</v>
      </c>
    </row>
    <row r="96" spans="1:8" x14ac:dyDescent="0.25">
      <c r="A96" s="47" t="s">
        <v>2193</v>
      </c>
      <c r="B96" s="35" t="s">
        <v>2011</v>
      </c>
      <c r="C96" s="35" t="s">
        <v>4765</v>
      </c>
      <c r="D96" s="46" t="str">
        <f t="shared" si="2"/>
        <v>M</v>
      </c>
      <c r="E96" s="598" t="s">
        <v>2193</v>
      </c>
      <c r="F96" s="597" t="s">
        <v>2100</v>
      </c>
      <c r="G96" s="594" t="s">
        <v>1918</v>
      </c>
      <c r="H96" s="35" t="s">
        <v>4766</v>
      </c>
    </row>
    <row r="97" spans="1:8" x14ac:dyDescent="0.25">
      <c r="A97" s="47" t="s">
        <v>2193</v>
      </c>
      <c r="B97" s="35" t="s">
        <v>2011</v>
      </c>
      <c r="C97" s="35" t="s">
        <v>4766</v>
      </c>
      <c r="D97" s="46" t="str">
        <f>RIGHT(C97,1)</f>
        <v>M</v>
      </c>
      <c r="E97" s="598" t="s">
        <v>2193</v>
      </c>
      <c r="F97" s="597" t="s">
        <v>2099</v>
      </c>
      <c r="G97" s="594" t="s">
        <v>1917</v>
      </c>
      <c r="H97" s="35" t="s">
        <v>4767</v>
      </c>
    </row>
    <row r="98" spans="1:8" x14ac:dyDescent="0.25">
      <c r="A98" s="47" t="s">
        <v>2193</v>
      </c>
      <c r="B98" s="35" t="s">
        <v>2011</v>
      </c>
      <c r="C98" s="35" t="s">
        <v>4767</v>
      </c>
      <c r="D98" s="46" t="str">
        <f>RIGHT(C98,1)</f>
        <v>E</v>
      </c>
      <c r="E98" s="598" t="s">
        <v>2193</v>
      </c>
      <c r="F98" s="597" t="s">
        <v>2098</v>
      </c>
      <c r="G98" s="594" t="s">
        <v>1916</v>
      </c>
      <c r="H98" s="35" t="s">
        <v>4768</v>
      </c>
    </row>
    <row r="99" spans="1:8" x14ac:dyDescent="0.25">
      <c r="A99" s="47" t="s">
        <v>2193</v>
      </c>
      <c r="B99" s="35" t="s">
        <v>2011</v>
      </c>
      <c r="C99" s="35" t="s">
        <v>4768</v>
      </c>
      <c r="D99" s="46" t="str">
        <f>RIGHT(C99,1)</f>
        <v>E</v>
      </c>
      <c r="E99" s="598" t="s">
        <v>2193</v>
      </c>
      <c r="F99" s="597" t="s">
        <v>2097</v>
      </c>
      <c r="G99" s="594" t="s">
        <v>1915</v>
      </c>
      <c r="H99" s="35" t="s">
        <v>6641</v>
      </c>
    </row>
    <row r="100" spans="1:8" x14ac:dyDescent="0.25">
      <c r="A100" s="47" t="s">
        <v>2193</v>
      </c>
      <c r="B100" s="35" t="s">
        <v>2011</v>
      </c>
      <c r="C100" s="35" t="s">
        <v>6641</v>
      </c>
      <c r="D100" s="46" t="s">
        <v>6439</v>
      </c>
      <c r="E100" s="598" t="s">
        <v>2193</v>
      </c>
      <c r="F100" s="597" t="s">
        <v>2096</v>
      </c>
      <c r="G100" s="594" t="s">
        <v>6337</v>
      </c>
      <c r="H100" s="35" t="s">
        <v>6441</v>
      </c>
    </row>
    <row r="101" spans="1:8" x14ac:dyDescent="0.25">
      <c r="A101" s="47" t="s">
        <v>2193</v>
      </c>
      <c r="B101" s="35" t="s">
        <v>2011</v>
      </c>
      <c r="C101" s="35" t="s">
        <v>6441</v>
      </c>
      <c r="D101" s="46" t="s">
        <v>6439</v>
      </c>
      <c r="E101" s="598" t="s">
        <v>2193</v>
      </c>
      <c r="F101" s="597" t="s">
        <v>2095</v>
      </c>
      <c r="G101" s="594" t="s">
        <v>6338</v>
      </c>
      <c r="H101" s="35" t="s">
        <v>6642</v>
      </c>
    </row>
    <row r="102" spans="1:8" x14ac:dyDescent="0.25">
      <c r="A102" s="47" t="s">
        <v>2193</v>
      </c>
      <c r="B102" s="35" t="s">
        <v>2011</v>
      </c>
      <c r="C102" s="35" t="s">
        <v>6642</v>
      </c>
      <c r="D102" s="46" t="s">
        <v>6439</v>
      </c>
      <c r="E102" s="598" t="s">
        <v>2193</v>
      </c>
      <c r="F102" s="597" t="s">
        <v>2094</v>
      </c>
      <c r="G102" s="594" t="s">
        <v>6339</v>
      </c>
      <c r="H102" s="35" t="s">
        <v>6442</v>
      </c>
    </row>
    <row r="103" spans="1:8" x14ac:dyDescent="0.25">
      <c r="A103" s="47" t="s">
        <v>2193</v>
      </c>
      <c r="B103" s="35" t="s">
        <v>2011</v>
      </c>
      <c r="C103" s="35" t="s">
        <v>6442</v>
      </c>
      <c r="D103" s="46" t="s">
        <v>6439</v>
      </c>
      <c r="E103" s="598" t="s">
        <v>2193</v>
      </c>
      <c r="F103" s="597" t="s">
        <v>2093</v>
      </c>
      <c r="G103" s="594" t="s">
        <v>6340</v>
      </c>
      <c r="H103" s="35" t="s">
        <v>6443</v>
      </c>
    </row>
    <row r="104" spans="1:8" x14ac:dyDescent="0.25">
      <c r="A104" s="47" t="s">
        <v>2193</v>
      </c>
      <c r="B104" s="35" t="s">
        <v>2011</v>
      </c>
      <c r="C104" s="35" t="s">
        <v>6443</v>
      </c>
      <c r="D104" s="46" t="s">
        <v>6439</v>
      </c>
      <c r="E104" s="598" t="s">
        <v>2193</v>
      </c>
      <c r="F104" s="597" t="s">
        <v>2092</v>
      </c>
      <c r="G104" s="594" t="s">
        <v>6341</v>
      </c>
      <c r="H104" s="35" t="s">
        <v>6444</v>
      </c>
    </row>
    <row r="105" spans="1:8" x14ac:dyDescent="0.25">
      <c r="A105" s="47" t="s">
        <v>2193</v>
      </c>
      <c r="B105" s="35" t="s">
        <v>2011</v>
      </c>
      <c r="C105" s="35" t="s">
        <v>6444</v>
      </c>
      <c r="D105" s="46" t="s">
        <v>6439</v>
      </c>
      <c r="E105" s="598" t="s">
        <v>2193</v>
      </c>
      <c r="F105" s="597" t="s">
        <v>2091</v>
      </c>
      <c r="G105" s="594" t="s">
        <v>6342</v>
      </c>
      <c r="H105" s="35" t="s">
        <v>6122</v>
      </c>
    </row>
    <row r="106" spans="1:8" x14ac:dyDescent="0.25">
      <c r="A106" s="47" t="s">
        <v>2193</v>
      </c>
      <c r="B106" s="35" t="s">
        <v>2011</v>
      </c>
      <c r="C106" s="35" t="s">
        <v>6122</v>
      </c>
      <c r="D106" s="46" t="str">
        <f>RIGHT(C106,1)</f>
        <v>F</v>
      </c>
      <c r="E106" s="598" t="s">
        <v>2193</v>
      </c>
      <c r="F106" s="597" t="s">
        <v>2090</v>
      </c>
      <c r="G106" s="594" t="s">
        <v>6343</v>
      </c>
      <c r="H106" s="35" t="s">
        <v>6123</v>
      </c>
    </row>
    <row r="107" spans="1:8" x14ac:dyDescent="0.25">
      <c r="A107" s="47" t="s">
        <v>2193</v>
      </c>
      <c r="B107" s="35" t="s">
        <v>2011</v>
      </c>
      <c r="C107" s="35" t="s">
        <v>6123</v>
      </c>
      <c r="D107" s="46" t="str">
        <f>RIGHT(C107,1)</f>
        <v>F</v>
      </c>
      <c r="E107" s="598" t="s">
        <v>2193</v>
      </c>
      <c r="F107" s="597" t="s">
        <v>2089</v>
      </c>
      <c r="G107" s="594" t="s">
        <v>1907</v>
      </c>
      <c r="H107" s="35" t="s">
        <v>6124</v>
      </c>
    </row>
    <row r="108" spans="1:8" x14ac:dyDescent="0.25">
      <c r="A108" s="47" t="s">
        <v>2193</v>
      </c>
      <c r="B108" s="35" t="s">
        <v>2011</v>
      </c>
      <c r="C108" s="35" t="s">
        <v>6124</v>
      </c>
      <c r="D108" s="46" t="str">
        <f>RIGHT(C108,1)</f>
        <v>F</v>
      </c>
      <c r="E108" s="598" t="s">
        <v>2193</v>
      </c>
      <c r="F108" s="597" t="s">
        <v>2088</v>
      </c>
      <c r="G108" s="594" t="s">
        <v>1906</v>
      </c>
      <c r="H108" s="35" t="s">
        <v>6643</v>
      </c>
    </row>
    <row r="109" spans="1:8" x14ac:dyDescent="0.25">
      <c r="A109" s="47" t="s">
        <v>2193</v>
      </c>
      <c r="B109" s="35" t="s">
        <v>2011</v>
      </c>
      <c r="C109" s="35" t="s">
        <v>6643</v>
      </c>
      <c r="D109" s="46" t="s">
        <v>6439</v>
      </c>
      <c r="E109" s="598" t="s">
        <v>2193</v>
      </c>
      <c r="F109" s="597" t="s">
        <v>2087</v>
      </c>
      <c r="G109" s="594" t="s">
        <v>1905</v>
      </c>
      <c r="H109" s="35" t="s">
        <v>6644</v>
      </c>
    </row>
    <row r="110" spans="1:8" x14ac:dyDescent="0.25">
      <c r="A110" s="47" t="s">
        <v>2193</v>
      </c>
      <c r="B110" s="35" t="s">
        <v>2011</v>
      </c>
      <c r="C110" s="35" t="s">
        <v>6644</v>
      </c>
      <c r="D110" s="46" t="s">
        <v>6439</v>
      </c>
      <c r="E110" s="598" t="s">
        <v>2193</v>
      </c>
      <c r="F110" s="597" t="s">
        <v>2086</v>
      </c>
      <c r="G110" s="594" t="s">
        <v>1904</v>
      </c>
      <c r="H110" s="35" t="s">
        <v>6445</v>
      </c>
    </row>
    <row r="111" spans="1:8" x14ac:dyDescent="0.25">
      <c r="A111" s="47" t="s">
        <v>2193</v>
      </c>
      <c r="B111" s="35" t="s">
        <v>2011</v>
      </c>
      <c r="C111" s="35" t="s">
        <v>6445</v>
      </c>
      <c r="D111" s="46" t="s">
        <v>6439</v>
      </c>
      <c r="E111" s="598" t="s">
        <v>2193</v>
      </c>
      <c r="F111" s="597" t="s">
        <v>2085</v>
      </c>
      <c r="G111" s="602" t="s">
        <v>8011</v>
      </c>
      <c r="H111" s="35" t="s">
        <v>6446</v>
      </c>
    </row>
    <row r="112" spans="1:8" x14ac:dyDescent="0.25">
      <c r="A112" s="47" t="s">
        <v>2193</v>
      </c>
      <c r="B112" s="35" t="s">
        <v>2011</v>
      </c>
      <c r="C112" s="35" t="s">
        <v>6446</v>
      </c>
      <c r="D112" s="46" t="s">
        <v>6439</v>
      </c>
      <c r="E112" s="598" t="s">
        <v>2193</v>
      </c>
      <c r="F112" s="597" t="s">
        <v>2084</v>
      </c>
      <c r="G112" s="594" t="s">
        <v>6344</v>
      </c>
      <c r="H112" s="35" t="s">
        <v>6645</v>
      </c>
    </row>
    <row r="113" spans="1:8" x14ac:dyDescent="0.25">
      <c r="A113" s="47" t="s">
        <v>2193</v>
      </c>
      <c r="B113" s="35" t="s">
        <v>2011</v>
      </c>
      <c r="C113" s="35" t="s">
        <v>6645</v>
      </c>
      <c r="D113" s="46" t="s">
        <v>6439</v>
      </c>
      <c r="E113" s="598" t="s">
        <v>2193</v>
      </c>
      <c r="F113" s="597" t="s">
        <v>2083</v>
      </c>
      <c r="G113" s="594" t="s">
        <v>6345</v>
      </c>
      <c r="H113" s="35" t="s">
        <v>6646</v>
      </c>
    </row>
    <row r="114" spans="1:8" x14ac:dyDescent="0.25">
      <c r="A114" s="47" t="s">
        <v>2193</v>
      </c>
      <c r="B114" s="35" t="s">
        <v>2011</v>
      </c>
      <c r="C114" s="35" t="s">
        <v>6646</v>
      </c>
      <c r="D114" s="46" t="s">
        <v>6439</v>
      </c>
      <c r="E114" s="598" t="s">
        <v>2193</v>
      </c>
      <c r="F114" s="597" t="s">
        <v>2082</v>
      </c>
      <c r="G114" s="594" t="s">
        <v>6346</v>
      </c>
      <c r="H114" s="35" t="s">
        <v>95</v>
      </c>
    </row>
    <row r="115" spans="1:8" x14ac:dyDescent="0.25">
      <c r="A115" s="47" t="str">
        <f>A114</f>
        <v>0020</v>
      </c>
      <c r="B115" s="35" t="s">
        <v>2011</v>
      </c>
      <c r="C115" s="35" t="s">
        <v>6457</v>
      </c>
      <c r="D115" s="46" t="s">
        <v>6440</v>
      </c>
      <c r="E115" s="598" t="str">
        <f>E114</f>
        <v>0020</v>
      </c>
      <c r="F115" s="597" t="s">
        <v>2081</v>
      </c>
      <c r="G115" s="594" t="s">
        <v>6347</v>
      </c>
      <c r="H115" s="35" t="s">
        <v>4046</v>
      </c>
    </row>
    <row r="116" spans="1:8" x14ac:dyDescent="0.25">
      <c r="A116" s="47" t="s">
        <v>2193</v>
      </c>
      <c r="B116" s="35" t="s">
        <v>2011</v>
      </c>
      <c r="C116" s="35" t="s">
        <v>7809</v>
      </c>
      <c r="E116" s="598" t="s">
        <v>2193</v>
      </c>
      <c r="F116" s="597" t="s">
        <v>2080</v>
      </c>
      <c r="G116" s="594" t="s">
        <v>6348</v>
      </c>
      <c r="H116" s="35" t="s">
        <v>4769</v>
      </c>
    </row>
    <row r="117" spans="1:8" hidden="1" x14ac:dyDescent="0.25">
      <c r="A117" s="47" t="s">
        <v>2192</v>
      </c>
      <c r="B117" s="35" t="s">
        <v>2010</v>
      </c>
      <c r="C117" s="35" t="s">
        <v>4046</v>
      </c>
      <c r="D117" s="46" t="str">
        <f t="shared" ref="D117:D128" si="3">RIGHT(C117,1)</f>
        <v>M</v>
      </c>
      <c r="E117" s="598" t="s">
        <v>2192</v>
      </c>
      <c r="F117" s="597" t="s">
        <v>2079</v>
      </c>
      <c r="G117" s="594" t="s">
        <v>6400</v>
      </c>
      <c r="H117" s="35" t="s">
        <v>4770</v>
      </c>
    </row>
    <row r="118" spans="1:8" hidden="1" x14ac:dyDescent="0.25">
      <c r="A118" s="47" t="s">
        <v>2192</v>
      </c>
      <c r="B118" s="35" t="s">
        <v>2010</v>
      </c>
      <c r="C118" s="35" t="s">
        <v>4769</v>
      </c>
      <c r="D118" s="46" t="str">
        <f t="shared" si="3"/>
        <v>H</v>
      </c>
      <c r="E118" s="598" t="s">
        <v>2192</v>
      </c>
      <c r="F118" s="597" t="s">
        <v>2078</v>
      </c>
      <c r="G118" s="594" t="s">
        <v>6349</v>
      </c>
      <c r="H118" s="35" t="s">
        <v>4771</v>
      </c>
    </row>
    <row r="119" spans="1:8" hidden="1" x14ac:dyDescent="0.25">
      <c r="A119" s="47" t="s">
        <v>2192</v>
      </c>
      <c r="B119" s="35" t="s">
        <v>2010</v>
      </c>
      <c r="C119" s="35" t="s">
        <v>4770</v>
      </c>
      <c r="D119" s="46" t="str">
        <f t="shared" si="3"/>
        <v>H</v>
      </c>
      <c r="E119" s="598" t="s">
        <v>2192</v>
      </c>
      <c r="F119" s="597" t="s">
        <v>2077</v>
      </c>
      <c r="G119" s="602" t="s">
        <v>6401</v>
      </c>
      <c r="H119" s="35" t="s">
        <v>4047</v>
      </c>
    </row>
    <row r="120" spans="1:8" hidden="1" x14ac:dyDescent="0.25">
      <c r="A120" s="47" t="s">
        <v>2192</v>
      </c>
      <c r="B120" s="35" t="s">
        <v>2010</v>
      </c>
      <c r="C120" s="35" t="s">
        <v>4771</v>
      </c>
      <c r="D120" s="46" t="str">
        <f t="shared" si="3"/>
        <v>E</v>
      </c>
      <c r="E120" s="598" t="s">
        <v>2192</v>
      </c>
      <c r="F120" s="597" t="s">
        <v>2076</v>
      </c>
      <c r="G120" s="594" t="s">
        <v>6402</v>
      </c>
      <c r="H120" s="35" t="s">
        <v>4048</v>
      </c>
    </row>
    <row r="121" spans="1:8" hidden="1" x14ac:dyDescent="0.25">
      <c r="A121" s="47" t="s">
        <v>2192</v>
      </c>
      <c r="B121" s="35" t="s">
        <v>2010</v>
      </c>
      <c r="C121" s="35" t="s">
        <v>4047</v>
      </c>
      <c r="D121" s="46" t="str">
        <f t="shared" si="3"/>
        <v>E</v>
      </c>
      <c r="E121" s="598" t="s">
        <v>2192</v>
      </c>
      <c r="F121" s="597" t="s">
        <v>2075</v>
      </c>
      <c r="G121" s="594" t="s">
        <v>6350</v>
      </c>
      <c r="H121" s="35" t="s">
        <v>4049</v>
      </c>
    </row>
    <row r="122" spans="1:8" hidden="1" x14ac:dyDescent="0.25">
      <c r="A122" s="47" t="s">
        <v>2192</v>
      </c>
      <c r="B122" s="35" t="s">
        <v>2010</v>
      </c>
      <c r="C122" s="35" t="s">
        <v>4048</v>
      </c>
      <c r="D122" s="46" t="str">
        <f t="shared" si="3"/>
        <v>E</v>
      </c>
      <c r="E122" s="598" t="s">
        <v>2192</v>
      </c>
      <c r="F122" s="597" t="s">
        <v>2074</v>
      </c>
      <c r="G122" s="594" t="s">
        <v>6351</v>
      </c>
      <c r="H122" s="35" t="s">
        <v>4050</v>
      </c>
    </row>
    <row r="123" spans="1:8" hidden="1" x14ac:dyDescent="0.25">
      <c r="A123" s="47" t="s">
        <v>2192</v>
      </c>
      <c r="B123" s="35" t="s">
        <v>2010</v>
      </c>
      <c r="C123" s="35" t="s">
        <v>4049</v>
      </c>
      <c r="D123" s="46" t="str">
        <f t="shared" si="3"/>
        <v>E</v>
      </c>
      <c r="E123" s="598" t="s">
        <v>2192</v>
      </c>
      <c r="F123" s="597" t="s">
        <v>2073</v>
      </c>
      <c r="G123" s="594" t="s">
        <v>1891</v>
      </c>
      <c r="H123" s="35" t="s">
        <v>4051</v>
      </c>
    </row>
    <row r="124" spans="1:8" hidden="1" x14ac:dyDescent="0.25">
      <c r="A124" s="47" t="s">
        <v>2192</v>
      </c>
      <c r="B124" s="35" t="s">
        <v>2010</v>
      </c>
      <c r="C124" s="35" t="s">
        <v>4050</v>
      </c>
      <c r="D124" s="46" t="str">
        <f t="shared" si="3"/>
        <v>M</v>
      </c>
      <c r="E124" s="598" t="s">
        <v>2192</v>
      </c>
      <c r="F124" s="597" t="s">
        <v>2072</v>
      </c>
      <c r="G124" s="594" t="s">
        <v>6352</v>
      </c>
      <c r="H124" s="35" t="s">
        <v>4052</v>
      </c>
    </row>
    <row r="125" spans="1:8" hidden="1" x14ac:dyDescent="0.25">
      <c r="A125" s="47" t="s">
        <v>2192</v>
      </c>
      <c r="B125" s="35" t="s">
        <v>2010</v>
      </c>
      <c r="C125" s="35" t="s">
        <v>4051</v>
      </c>
      <c r="D125" s="46" t="str">
        <f t="shared" si="3"/>
        <v>E</v>
      </c>
      <c r="E125" s="598" t="s">
        <v>2192</v>
      </c>
      <c r="F125" s="597" t="s">
        <v>2071</v>
      </c>
      <c r="G125" s="594" t="s">
        <v>1889</v>
      </c>
      <c r="H125" s="35" t="s">
        <v>4053</v>
      </c>
    </row>
    <row r="126" spans="1:8" hidden="1" x14ac:dyDescent="0.25">
      <c r="A126" s="47" t="s">
        <v>2192</v>
      </c>
      <c r="B126" s="35" t="s">
        <v>2010</v>
      </c>
      <c r="C126" s="35" t="s">
        <v>4052</v>
      </c>
      <c r="D126" s="46" t="str">
        <f t="shared" si="3"/>
        <v>E</v>
      </c>
      <c r="E126" s="598" t="s">
        <v>2192</v>
      </c>
      <c r="F126" s="597" t="s">
        <v>2070</v>
      </c>
      <c r="G126" s="594" t="s">
        <v>1888</v>
      </c>
      <c r="H126" s="35" t="s">
        <v>4054</v>
      </c>
    </row>
    <row r="127" spans="1:8" hidden="1" x14ac:dyDescent="0.25">
      <c r="A127" s="47" t="s">
        <v>2192</v>
      </c>
      <c r="B127" s="35" t="s">
        <v>2010</v>
      </c>
      <c r="C127" s="35" t="s">
        <v>4053</v>
      </c>
      <c r="D127" s="46" t="str">
        <f t="shared" si="3"/>
        <v>E</v>
      </c>
      <c r="E127" s="598" t="s">
        <v>2192</v>
      </c>
      <c r="F127" s="597" t="s">
        <v>2069</v>
      </c>
      <c r="G127" s="594" t="s">
        <v>6353</v>
      </c>
      <c r="H127" s="35" t="s">
        <v>6447</v>
      </c>
    </row>
    <row r="128" spans="1:8" hidden="1" x14ac:dyDescent="0.25">
      <c r="A128" s="47" t="s">
        <v>2192</v>
      </c>
      <c r="B128" s="35" t="s">
        <v>2010</v>
      </c>
      <c r="C128" s="35" t="s">
        <v>4054</v>
      </c>
      <c r="D128" s="46" t="str">
        <f t="shared" si="3"/>
        <v>E</v>
      </c>
      <c r="E128" s="598" t="s">
        <v>2192</v>
      </c>
      <c r="F128" s="597" t="s">
        <v>2068</v>
      </c>
      <c r="G128" s="594" t="s">
        <v>6354</v>
      </c>
      <c r="H128" s="35" t="s">
        <v>6125</v>
      </c>
    </row>
    <row r="129" spans="1:8" hidden="1" x14ac:dyDescent="0.25">
      <c r="A129" s="47" t="s">
        <v>2192</v>
      </c>
      <c r="B129" s="35" t="s">
        <v>2010</v>
      </c>
      <c r="C129" s="35" t="s">
        <v>6447</v>
      </c>
      <c r="D129" s="46" t="s">
        <v>6439</v>
      </c>
      <c r="E129" s="598" t="s">
        <v>2192</v>
      </c>
      <c r="F129" s="597" t="s">
        <v>2067</v>
      </c>
      <c r="G129" s="594" t="s">
        <v>1885</v>
      </c>
      <c r="H129" s="35" t="s">
        <v>95</v>
      </c>
    </row>
    <row r="130" spans="1:8" hidden="1" x14ac:dyDescent="0.25">
      <c r="A130" s="47" t="s">
        <v>2192</v>
      </c>
      <c r="B130" s="35" t="s">
        <v>2010</v>
      </c>
      <c r="C130" s="35" t="s">
        <v>6125</v>
      </c>
      <c r="D130" s="46" t="str">
        <f>RIGHT(C130,1)</f>
        <v>F</v>
      </c>
      <c r="E130" s="598" t="s">
        <v>2192</v>
      </c>
      <c r="F130" s="597" t="s">
        <v>2066</v>
      </c>
      <c r="G130" s="594" t="s">
        <v>6355</v>
      </c>
      <c r="H130" s="35" t="s">
        <v>4772</v>
      </c>
    </row>
    <row r="131" spans="1:8" hidden="1" x14ac:dyDescent="0.25">
      <c r="A131" s="47" t="str">
        <f>A130</f>
        <v>0030</v>
      </c>
      <c r="B131" s="35" t="s">
        <v>2010</v>
      </c>
      <c r="C131" s="35" t="s">
        <v>6458</v>
      </c>
      <c r="D131" s="46" t="s">
        <v>6440</v>
      </c>
      <c r="E131" s="598" t="str">
        <f>E130</f>
        <v>0030</v>
      </c>
      <c r="F131" s="597" t="s">
        <v>2065</v>
      </c>
      <c r="G131" s="594" t="s">
        <v>6356</v>
      </c>
      <c r="H131" s="35" t="s">
        <v>4773</v>
      </c>
    </row>
    <row r="132" spans="1:8" hidden="1" x14ac:dyDescent="0.25">
      <c r="A132" s="47" t="s">
        <v>2192</v>
      </c>
      <c r="B132" s="35" t="s">
        <v>2010</v>
      </c>
      <c r="C132" s="35" t="s">
        <v>7810</v>
      </c>
      <c r="E132" s="598" t="s">
        <v>2192</v>
      </c>
      <c r="F132" s="597" t="s">
        <v>2064</v>
      </c>
      <c r="G132" s="594" t="s">
        <v>6357</v>
      </c>
      <c r="H132" s="35" t="s">
        <v>4774</v>
      </c>
    </row>
    <row r="133" spans="1:8" hidden="1" x14ac:dyDescent="0.25">
      <c r="A133" s="47" t="s">
        <v>2191</v>
      </c>
      <c r="B133" s="35" t="s">
        <v>8374</v>
      </c>
      <c r="C133" s="35" t="s">
        <v>4772</v>
      </c>
      <c r="D133" s="46" t="str">
        <f t="shared" ref="D133:D163" si="4">RIGHT(C133,1)</f>
        <v>E</v>
      </c>
      <c r="E133" s="598" t="s">
        <v>2191</v>
      </c>
      <c r="F133" s="597" t="s">
        <v>2063</v>
      </c>
      <c r="G133" s="594" t="s">
        <v>1881</v>
      </c>
      <c r="H133" s="35" t="s">
        <v>4776</v>
      </c>
    </row>
    <row r="134" spans="1:8" hidden="1" x14ac:dyDescent="0.25">
      <c r="A134" s="47" t="s">
        <v>2191</v>
      </c>
      <c r="B134" s="35" t="s">
        <v>8374</v>
      </c>
      <c r="C134" s="35" t="s">
        <v>4773</v>
      </c>
      <c r="D134" s="46" t="str">
        <f t="shared" si="4"/>
        <v>M</v>
      </c>
      <c r="E134" s="598" t="s">
        <v>2191</v>
      </c>
      <c r="F134" s="597" t="s">
        <v>2062</v>
      </c>
      <c r="G134" s="594" t="s">
        <v>6358</v>
      </c>
      <c r="H134" s="35" t="s">
        <v>4775</v>
      </c>
    </row>
    <row r="135" spans="1:8" hidden="1" x14ac:dyDescent="0.25">
      <c r="A135" s="47" t="s">
        <v>2191</v>
      </c>
      <c r="B135" s="35" t="s">
        <v>8374</v>
      </c>
      <c r="C135" s="35" t="s">
        <v>4774</v>
      </c>
      <c r="D135" s="46" t="str">
        <f t="shared" si="4"/>
        <v>E</v>
      </c>
      <c r="E135" s="598" t="s">
        <v>2191</v>
      </c>
      <c r="F135" s="597" t="s">
        <v>2061</v>
      </c>
      <c r="G135" s="594" t="s">
        <v>6359</v>
      </c>
      <c r="H135" s="35" t="s">
        <v>4777</v>
      </c>
    </row>
    <row r="136" spans="1:8" hidden="1" x14ac:dyDescent="0.25">
      <c r="A136" s="47" t="s">
        <v>2191</v>
      </c>
      <c r="B136" s="35" t="s">
        <v>8374</v>
      </c>
      <c r="C136" s="35" t="s">
        <v>4776</v>
      </c>
      <c r="D136" s="46" t="str">
        <f t="shared" si="4"/>
        <v>M</v>
      </c>
      <c r="E136" s="598" t="s">
        <v>2191</v>
      </c>
      <c r="F136" s="597" t="s">
        <v>2060</v>
      </c>
      <c r="G136" s="594" t="s">
        <v>6360</v>
      </c>
      <c r="H136" s="35" t="s">
        <v>4778</v>
      </c>
    </row>
    <row r="137" spans="1:8" hidden="1" x14ac:dyDescent="0.25">
      <c r="A137" s="47" t="s">
        <v>2191</v>
      </c>
      <c r="B137" s="35" t="s">
        <v>8374</v>
      </c>
      <c r="C137" s="35" t="s">
        <v>4775</v>
      </c>
      <c r="D137" s="46" t="str">
        <f t="shared" si="4"/>
        <v>H</v>
      </c>
      <c r="E137" s="598" t="s">
        <v>2191</v>
      </c>
      <c r="F137" s="597" t="s">
        <v>2059</v>
      </c>
      <c r="G137" s="594" t="s">
        <v>6361</v>
      </c>
      <c r="H137" s="35" t="s">
        <v>4779</v>
      </c>
    </row>
    <row r="138" spans="1:8" hidden="1" x14ac:dyDescent="0.25">
      <c r="A138" s="47" t="s">
        <v>2191</v>
      </c>
      <c r="B138" s="35" t="s">
        <v>8374</v>
      </c>
      <c r="C138" s="35" t="s">
        <v>4777</v>
      </c>
      <c r="D138" s="46" t="str">
        <f t="shared" si="4"/>
        <v>H</v>
      </c>
      <c r="E138" s="598" t="s">
        <v>2191</v>
      </c>
      <c r="F138" s="597" t="s">
        <v>2058</v>
      </c>
      <c r="G138" s="594" t="s">
        <v>1876</v>
      </c>
      <c r="H138" s="35" t="s">
        <v>4780</v>
      </c>
    </row>
    <row r="139" spans="1:8" hidden="1" x14ac:dyDescent="0.25">
      <c r="A139" s="47" t="s">
        <v>2191</v>
      </c>
      <c r="B139" s="35" t="s">
        <v>8374</v>
      </c>
      <c r="C139" s="35" t="s">
        <v>4778</v>
      </c>
      <c r="D139" s="46" t="str">
        <f t="shared" si="4"/>
        <v>E</v>
      </c>
      <c r="E139" s="598" t="s">
        <v>2191</v>
      </c>
      <c r="F139" s="597" t="s">
        <v>2057</v>
      </c>
      <c r="G139" s="594" t="s">
        <v>1875</v>
      </c>
      <c r="H139" s="35" t="s">
        <v>4781</v>
      </c>
    </row>
    <row r="140" spans="1:8" hidden="1" x14ac:dyDescent="0.25">
      <c r="A140" s="47" t="s">
        <v>2191</v>
      </c>
      <c r="B140" s="35" t="s">
        <v>8374</v>
      </c>
      <c r="C140" s="35" t="s">
        <v>4779</v>
      </c>
      <c r="D140" s="46" t="str">
        <f t="shared" si="4"/>
        <v>M</v>
      </c>
      <c r="E140" s="598" t="s">
        <v>2191</v>
      </c>
      <c r="F140" s="597" t="s">
        <v>2056</v>
      </c>
      <c r="G140" s="594" t="s">
        <v>1874</v>
      </c>
      <c r="H140" s="35" t="s">
        <v>4782</v>
      </c>
    </row>
    <row r="141" spans="1:8" hidden="1" x14ac:dyDescent="0.25">
      <c r="A141" s="47" t="s">
        <v>2191</v>
      </c>
      <c r="B141" s="35" t="s">
        <v>8374</v>
      </c>
      <c r="C141" s="35" t="s">
        <v>4780</v>
      </c>
      <c r="D141" s="46" t="str">
        <f t="shared" si="4"/>
        <v>H</v>
      </c>
      <c r="E141" s="598" t="s">
        <v>2191</v>
      </c>
      <c r="F141" s="597" t="s">
        <v>2055</v>
      </c>
      <c r="G141" s="594" t="s">
        <v>6362</v>
      </c>
      <c r="H141" s="35" t="s">
        <v>4783</v>
      </c>
    </row>
    <row r="142" spans="1:8" hidden="1" x14ac:dyDescent="0.25">
      <c r="A142" s="47" t="s">
        <v>2191</v>
      </c>
      <c r="B142" s="35" t="s">
        <v>8374</v>
      </c>
      <c r="C142" s="35" t="s">
        <v>4781</v>
      </c>
      <c r="D142" s="46" t="str">
        <f t="shared" si="4"/>
        <v>E</v>
      </c>
      <c r="E142" s="598" t="s">
        <v>2191</v>
      </c>
      <c r="F142" s="597" t="s">
        <v>2054</v>
      </c>
      <c r="G142" s="594" t="s">
        <v>6363</v>
      </c>
      <c r="H142" s="35" t="s">
        <v>6126</v>
      </c>
    </row>
    <row r="143" spans="1:8" hidden="1" x14ac:dyDescent="0.25">
      <c r="A143" s="47" t="s">
        <v>2191</v>
      </c>
      <c r="B143" s="35" t="s">
        <v>8374</v>
      </c>
      <c r="C143" s="35" t="s">
        <v>4782</v>
      </c>
      <c r="D143" s="46" t="str">
        <f t="shared" si="4"/>
        <v>M</v>
      </c>
      <c r="E143" s="598" t="s">
        <v>2191</v>
      </c>
      <c r="F143" s="597" t="s">
        <v>2053</v>
      </c>
      <c r="G143" s="594" t="s">
        <v>6364</v>
      </c>
      <c r="H143" s="35" t="s">
        <v>6127</v>
      </c>
    </row>
    <row r="144" spans="1:8" hidden="1" x14ac:dyDescent="0.25">
      <c r="A144" s="47" t="s">
        <v>2191</v>
      </c>
      <c r="B144" s="35" t="s">
        <v>8374</v>
      </c>
      <c r="C144" s="35" t="s">
        <v>4783</v>
      </c>
      <c r="D144" s="46" t="str">
        <f t="shared" si="4"/>
        <v>E</v>
      </c>
      <c r="E144" s="598" t="s">
        <v>2191</v>
      </c>
      <c r="F144" s="597" t="s">
        <v>2052</v>
      </c>
      <c r="G144" s="594" t="s">
        <v>6365</v>
      </c>
      <c r="H144" s="35" t="s">
        <v>4784</v>
      </c>
    </row>
    <row r="145" spans="1:8" hidden="1" x14ac:dyDescent="0.25">
      <c r="A145" s="47" t="s">
        <v>2191</v>
      </c>
      <c r="B145" s="35" t="s">
        <v>8374</v>
      </c>
      <c r="C145" s="35" t="s">
        <v>6126</v>
      </c>
      <c r="D145" s="46" t="str">
        <f t="shared" si="4"/>
        <v>E</v>
      </c>
      <c r="E145" s="598" t="s">
        <v>2191</v>
      </c>
      <c r="F145" s="597" t="s">
        <v>2051</v>
      </c>
      <c r="G145" s="594" t="s">
        <v>6366</v>
      </c>
      <c r="H145" s="35" t="s">
        <v>4055</v>
      </c>
    </row>
    <row r="146" spans="1:8" hidden="1" x14ac:dyDescent="0.25">
      <c r="A146" s="47" t="s">
        <v>2191</v>
      </c>
      <c r="B146" s="35" t="s">
        <v>8374</v>
      </c>
      <c r="C146" s="35" t="s">
        <v>6127</v>
      </c>
      <c r="D146" s="46" t="str">
        <f t="shared" si="4"/>
        <v>M</v>
      </c>
      <c r="E146" s="598" t="s">
        <v>2191</v>
      </c>
      <c r="F146" s="597" t="s">
        <v>2050</v>
      </c>
      <c r="G146" s="594" t="s">
        <v>6367</v>
      </c>
      <c r="H146" s="35" t="s">
        <v>4056</v>
      </c>
    </row>
    <row r="147" spans="1:8" hidden="1" x14ac:dyDescent="0.25">
      <c r="A147" s="47" t="s">
        <v>2191</v>
      </c>
      <c r="B147" s="35" t="s">
        <v>8374</v>
      </c>
      <c r="C147" s="35" t="s">
        <v>4784</v>
      </c>
      <c r="D147" s="46" t="str">
        <f t="shared" si="4"/>
        <v>E</v>
      </c>
      <c r="E147" s="598" t="s">
        <v>2191</v>
      </c>
      <c r="F147" s="597" t="s">
        <v>2049</v>
      </c>
      <c r="G147" s="594" t="s">
        <v>1867</v>
      </c>
      <c r="H147" s="35" t="s">
        <v>4785</v>
      </c>
    </row>
    <row r="148" spans="1:8" hidden="1" x14ac:dyDescent="0.25">
      <c r="A148" s="47" t="s">
        <v>2191</v>
      </c>
      <c r="B148" s="35" t="s">
        <v>8374</v>
      </c>
      <c r="C148" s="35" t="s">
        <v>4055</v>
      </c>
      <c r="D148" s="46" t="str">
        <f t="shared" si="4"/>
        <v>E</v>
      </c>
      <c r="E148" s="598" t="s">
        <v>2191</v>
      </c>
      <c r="F148" s="597" t="s">
        <v>2048</v>
      </c>
      <c r="G148" s="594" t="s">
        <v>1866</v>
      </c>
      <c r="H148" s="35" t="s">
        <v>4786</v>
      </c>
    </row>
    <row r="149" spans="1:8" hidden="1" x14ac:dyDescent="0.25">
      <c r="A149" s="47" t="s">
        <v>2191</v>
      </c>
      <c r="B149" s="35" t="s">
        <v>8374</v>
      </c>
      <c r="C149" s="35" t="s">
        <v>4056</v>
      </c>
      <c r="D149" s="46" t="str">
        <f t="shared" si="4"/>
        <v>E</v>
      </c>
      <c r="E149" s="598" t="s">
        <v>2191</v>
      </c>
      <c r="F149" s="597" t="s">
        <v>2047</v>
      </c>
      <c r="G149" s="594" t="s">
        <v>1865</v>
      </c>
      <c r="H149" s="35" t="s">
        <v>4787</v>
      </c>
    </row>
    <row r="150" spans="1:8" hidden="1" x14ac:dyDescent="0.25">
      <c r="A150" s="47" t="s">
        <v>2191</v>
      </c>
      <c r="B150" s="35" t="s">
        <v>8374</v>
      </c>
      <c r="C150" s="35" t="s">
        <v>4785</v>
      </c>
      <c r="D150" s="46" t="str">
        <f t="shared" si="4"/>
        <v>M</v>
      </c>
      <c r="E150" s="598" t="s">
        <v>2191</v>
      </c>
      <c r="F150" s="597" t="s">
        <v>2046</v>
      </c>
      <c r="G150" s="594" t="s">
        <v>1864</v>
      </c>
      <c r="H150" s="35" t="s">
        <v>4788</v>
      </c>
    </row>
    <row r="151" spans="1:8" hidden="1" x14ac:dyDescent="0.25">
      <c r="A151" s="47" t="s">
        <v>2191</v>
      </c>
      <c r="B151" s="35" t="s">
        <v>8374</v>
      </c>
      <c r="C151" s="35" t="s">
        <v>4786</v>
      </c>
      <c r="D151" s="46" t="str">
        <f t="shared" si="4"/>
        <v>M</v>
      </c>
      <c r="E151" s="598" t="s">
        <v>2191</v>
      </c>
      <c r="F151" s="597" t="s">
        <v>2045</v>
      </c>
      <c r="G151" s="594" t="s">
        <v>1863</v>
      </c>
      <c r="H151" s="35" t="s">
        <v>4789</v>
      </c>
    </row>
    <row r="152" spans="1:8" hidden="1" x14ac:dyDescent="0.25">
      <c r="A152" s="47" t="s">
        <v>2191</v>
      </c>
      <c r="B152" s="35" t="s">
        <v>8374</v>
      </c>
      <c r="C152" s="35" t="s">
        <v>4787</v>
      </c>
      <c r="D152" s="46" t="str">
        <f t="shared" si="4"/>
        <v>H</v>
      </c>
      <c r="E152" s="598" t="s">
        <v>2191</v>
      </c>
      <c r="F152" s="597" t="s">
        <v>2044</v>
      </c>
      <c r="G152" s="594" t="s">
        <v>6368</v>
      </c>
      <c r="H152" s="35" t="s">
        <v>4790</v>
      </c>
    </row>
    <row r="153" spans="1:8" hidden="1" x14ac:dyDescent="0.25">
      <c r="A153" s="47" t="s">
        <v>2191</v>
      </c>
      <c r="B153" s="35" t="s">
        <v>8374</v>
      </c>
      <c r="C153" s="35" t="s">
        <v>4788</v>
      </c>
      <c r="D153" s="46" t="str">
        <f t="shared" si="4"/>
        <v>M</v>
      </c>
      <c r="E153" s="598" t="s">
        <v>2191</v>
      </c>
      <c r="F153" s="597" t="s">
        <v>2043</v>
      </c>
      <c r="G153" s="594" t="s">
        <v>6369</v>
      </c>
      <c r="H153" s="35" t="s">
        <v>4057</v>
      </c>
    </row>
    <row r="154" spans="1:8" hidden="1" x14ac:dyDescent="0.25">
      <c r="A154" s="47" t="s">
        <v>2191</v>
      </c>
      <c r="B154" s="35" t="s">
        <v>8374</v>
      </c>
      <c r="C154" s="35" t="s">
        <v>4789</v>
      </c>
      <c r="D154" s="46" t="str">
        <f t="shared" si="4"/>
        <v>E</v>
      </c>
      <c r="E154" s="598" t="s">
        <v>2191</v>
      </c>
      <c r="F154" s="597" t="s">
        <v>2042</v>
      </c>
      <c r="G154" s="594" t="s">
        <v>6370</v>
      </c>
      <c r="H154" s="35" t="s">
        <v>4791</v>
      </c>
    </row>
    <row r="155" spans="1:8" hidden="1" x14ac:dyDescent="0.25">
      <c r="A155" s="47" t="s">
        <v>2191</v>
      </c>
      <c r="B155" s="35" t="s">
        <v>8374</v>
      </c>
      <c r="C155" s="35" t="s">
        <v>4790</v>
      </c>
      <c r="D155" s="46" t="str">
        <f t="shared" si="4"/>
        <v>E</v>
      </c>
      <c r="E155" s="598" t="s">
        <v>2191</v>
      </c>
      <c r="F155" s="597" t="s">
        <v>2041</v>
      </c>
      <c r="G155" s="594" t="s">
        <v>11766</v>
      </c>
      <c r="H155" s="35" t="s">
        <v>4792</v>
      </c>
    </row>
    <row r="156" spans="1:8" hidden="1" x14ac:dyDescent="0.25">
      <c r="A156" s="47" t="s">
        <v>2191</v>
      </c>
      <c r="B156" s="35" t="s">
        <v>8374</v>
      </c>
      <c r="C156" s="35" t="s">
        <v>4057</v>
      </c>
      <c r="D156" s="46" t="str">
        <f t="shared" si="4"/>
        <v>E</v>
      </c>
      <c r="E156" s="598" t="s">
        <v>2191</v>
      </c>
      <c r="F156" s="597" t="s">
        <v>2040</v>
      </c>
      <c r="G156" s="594" t="s">
        <v>6372</v>
      </c>
      <c r="H156" s="35" t="s">
        <v>4793</v>
      </c>
    </row>
    <row r="157" spans="1:8" hidden="1" x14ac:dyDescent="0.25">
      <c r="A157" s="47" t="s">
        <v>2191</v>
      </c>
      <c r="B157" s="35" t="s">
        <v>8374</v>
      </c>
      <c r="C157" s="35" t="s">
        <v>4791</v>
      </c>
      <c r="D157" s="46" t="str">
        <f t="shared" si="4"/>
        <v>E</v>
      </c>
      <c r="E157" s="598" t="s">
        <v>2191</v>
      </c>
      <c r="F157" s="597" t="s">
        <v>2039</v>
      </c>
      <c r="G157" s="594" t="s">
        <v>6373</v>
      </c>
      <c r="H157" s="35" t="s">
        <v>4794</v>
      </c>
    </row>
    <row r="158" spans="1:8" hidden="1" x14ac:dyDescent="0.25">
      <c r="A158" s="47" t="s">
        <v>2191</v>
      </c>
      <c r="B158" s="35" t="s">
        <v>8374</v>
      </c>
      <c r="C158" s="35" t="s">
        <v>4792</v>
      </c>
      <c r="D158" s="46" t="str">
        <f t="shared" si="4"/>
        <v>E</v>
      </c>
      <c r="E158" s="598" t="s">
        <v>2191</v>
      </c>
      <c r="F158" s="597" t="s">
        <v>2038</v>
      </c>
      <c r="G158" s="594" t="s">
        <v>6374</v>
      </c>
      <c r="H158" s="35" t="s">
        <v>4795</v>
      </c>
    </row>
    <row r="159" spans="1:8" hidden="1" x14ac:dyDescent="0.25">
      <c r="A159" s="47" t="s">
        <v>2191</v>
      </c>
      <c r="B159" s="35" t="s">
        <v>8374</v>
      </c>
      <c r="C159" s="35" t="s">
        <v>4793</v>
      </c>
      <c r="D159" s="46" t="str">
        <f t="shared" si="4"/>
        <v>M</v>
      </c>
      <c r="E159" s="598" t="s">
        <v>2191</v>
      </c>
      <c r="F159" s="597" t="s">
        <v>2037</v>
      </c>
      <c r="G159" s="594" t="s">
        <v>6375</v>
      </c>
      <c r="H159" s="35" t="s">
        <v>4797</v>
      </c>
    </row>
    <row r="160" spans="1:8" hidden="1" x14ac:dyDescent="0.25">
      <c r="A160" s="47" t="s">
        <v>2191</v>
      </c>
      <c r="B160" s="35" t="s">
        <v>8374</v>
      </c>
      <c r="C160" s="35" t="s">
        <v>4794</v>
      </c>
      <c r="D160" s="46" t="str">
        <f t="shared" si="4"/>
        <v>E</v>
      </c>
      <c r="E160" s="598" t="s">
        <v>2191</v>
      </c>
      <c r="F160" s="597" t="s">
        <v>2036</v>
      </c>
      <c r="G160" s="594" t="s">
        <v>6376</v>
      </c>
      <c r="H160" s="35" t="s">
        <v>4796</v>
      </c>
    </row>
    <row r="161" spans="1:8" hidden="1" x14ac:dyDescent="0.25">
      <c r="A161" s="47" t="s">
        <v>2191</v>
      </c>
      <c r="B161" s="35" t="s">
        <v>8374</v>
      </c>
      <c r="C161" s="35" t="s">
        <v>4795</v>
      </c>
      <c r="D161" s="46" t="str">
        <f t="shared" si="4"/>
        <v>E</v>
      </c>
      <c r="E161" s="598" t="s">
        <v>2191</v>
      </c>
      <c r="F161" s="597" t="s">
        <v>2035</v>
      </c>
      <c r="G161" s="594" t="s">
        <v>6377</v>
      </c>
      <c r="H161" s="35" t="s">
        <v>6448</v>
      </c>
    </row>
    <row r="162" spans="1:8" hidden="1" x14ac:dyDescent="0.25">
      <c r="A162" s="47" t="s">
        <v>2191</v>
      </c>
      <c r="B162" s="35" t="s">
        <v>8374</v>
      </c>
      <c r="C162" s="35" t="s">
        <v>4797</v>
      </c>
      <c r="D162" s="46" t="str">
        <f t="shared" si="4"/>
        <v>M</v>
      </c>
      <c r="E162" s="598" t="s">
        <v>2191</v>
      </c>
      <c r="F162" s="597" t="s">
        <v>2034</v>
      </c>
      <c r="G162" s="594" t="s">
        <v>1852</v>
      </c>
      <c r="H162" s="35" t="s">
        <v>6128</v>
      </c>
    </row>
    <row r="163" spans="1:8" hidden="1" x14ac:dyDescent="0.25">
      <c r="A163" s="47" t="s">
        <v>2191</v>
      </c>
      <c r="B163" s="35" t="s">
        <v>8374</v>
      </c>
      <c r="C163" s="35" t="s">
        <v>4796</v>
      </c>
      <c r="D163" s="46" t="str">
        <f t="shared" si="4"/>
        <v>H</v>
      </c>
      <c r="E163" s="598" t="s">
        <v>2191</v>
      </c>
      <c r="F163" s="597" t="s">
        <v>2033</v>
      </c>
      <c r="G163" s="594" t="s">
        <v>6378</v>
      </c>
      <c r="H163" s="35" t="s">
        <v>6449</v>
      </c>
    </row>
    <row r="164" spans="1:8" hidden="1" x14ac:dyDescent="0.25">
      <c r="A164" s="47" t="s">
        <v>2191</v>
      </c>
      <c r="B164" s="35" t="s">
        <v>8374</v>
      </c>
      <c r="C164" s="35" t="s">
        <v>6448</v>
      </c>
      <c r="D164" s="46" t="s">
        <v>6439</v>
      </c>
      <c r="E164" s="598" t="s">
        <v>2191</v>
      </c>
      <c r="F164" s="597" t="s">
        <v>2032</v>
      </c>
      <c r="G164" s="594" t="s">
        <v>6379</v>
      </c>
      <c r="H164" s="35" t="s">
        <v>6647</v>
      </c>
    </row>
    <row r="165" spans="1:8" hidden="1" x14ac:dyDescent="0.25">
      <c r="A165" s="47" t="s">
        <v>2191</v>
      </c>
      <c r="B165" s="35" t="s">
        <v>8374</v>
      </c>
      <c r="C165" s="35" t="s">
        <v>6128</v>
      </c>
      <c r="D165" s="46" t="str">
        <f>RIGHT(C165,1)</f>
        <v>F</v>
      </c>
      <c r="E165" s="598" t="s">
        <v>2191</v>
      </c>
      <c r="F165" s="597" t="s">
        <v>2031</v>
      </c>
      <c r="G165" s="594" t="s">
        <v>6380</v>
      </c>
      <c r="H165" s="35" t="s">
        <v>6648</v>
      </c>
    </row>
    <row r="166" spans="1:8" hidden="1" x14ac:dyDescent="0.25">
      <c r="A166" s="47" t="s">
        <v>2191</v>
      </c>
      <c r="B166" s="35" t="s">
        <v>8374</v>
      </c>
      <c r="C166" s="35" t="s">
        <v>6449</v>
      </c>
      <c r="D166" s="46" t="s">
        <v>6439</v>
      </c>
      <c r="E166" s="598" t="s">
        <v>2191</v>
      </c>
      <c r="F166" s="597" t="s">
        <v>2030</v>
      </c>
      <c r="G166" s="594" t="s">
        <v>14386</v>
      </c>
      <c r="H166" s="35" t="s">
        <v>6450</v>
      </c>
    </row>
    <row r="167" spans="1:8" hidden="1" x14ac:dyDescent="0.25">
      <c r="A167" s="47" t="s">
        <v>2191</v>
      </c>
      <c r="B167" s="35" t="s">
        <v>8374</v>
      </c>
      <c r="C167" s="35" t="s">
        <v>6647</v>
      </c>
      <c r="D167" s="46" t="s">
        <v>6439</v>
      </c>
      <c r="E167" s="598" t="s">
        <v>2191</v>
      </c>
      <c r="F167" s="597" t="s">
        <v>2029</v>
      </c>
      <c r="G167" s="594" t="s">
        <v>6381</v>
      </c>
      <c r="H167" s="35" t="s">
        <v>95</v>
      </c>
    </row>
    <row r="168" spans="1:8" hidden="1" x14ac:dyDescent="0.25">
      <c r="A168" s="47" t="s">
        <v>2191</v>
      </c>
      <c r="B168" s="35" t="s">
        <v>8374</v>
      </c>
      <c r="C168" s="35" t="s">
        <v>6648</v>
      </c>
      <c r="D168" s="46" t="s">
        <v>6439</v>
      </c>
      <c r="E168" s="598" t="s">
        <v>2191</v>
      </c>
      <c r="F168" s="597" t="s">
        <v>2028</v>
      </c>
      <c r="G168" s="594" t="s">
        <v>6382</v>
      </c>
      <c r="H168" s="35" t="s">
        <v>4058</v>
      </c>
    </row>
    <row r="169" spans="1:8" hidden="1" x14ac:dyDescent="0.25">
      <c r="A169" s="47" t="s">
        <v>2191</v>
      </c>
      <c r="B169" s="35" t="s">
        <v>8374</v>
      </c>
      <c r="C169" s="35" t="s">
        <v>6450</v>
      </c>
      <c r="D169" s="46" t="s">
        <v>6439</v>
      </c>
      <c r="E169" s="598" t="s">
        <v>2191</v>
      </c>
      <c r="F169" s="597" t="s">
        <v>92</v>
      </c>
      <c r="G169" s="594" t="s">
        <v>1845</v>
      </c>
      <c r="H169" s="35" t="s">
        <v>4798</v>
      </c>
    </row>
    <row r="170" spans="1:8" hidden="1" x14ac:dyDescent="0.25">
      <c r="A170" s="47" t="str">
        <f>A169</f>
        <v>0040</v>
      </c>
      <c r="B170" s="35" t="s">
        <v>8374</v>
      </c>
      <c r="C170" s="35" t="s">
        <v>6459</v>
      </c>
      <c r="D170" s="46" t="s">
        <v>6440</v>
      </c>
      <c r="E170" s="598" t="str">
        <f>E169</f>
        <v>0040</v>
      </c>
      <c r="F170" s="597" t="s">
        <v>2027</v>
      </c>
      <c r="G170" s="594" t="s">
        <v>6383</v>
      </c>
      <c r="H170" s="35" t="s">
        <v>4799</v>
      </c>
    </row>
    <row r="171" spans="1:8" hidden="1" x14ac:dyDescent="0.25">
      <c r="A171" s="47" t="s">
        <v>2191</v>
      </c>
      <c r="B171" s="35" t="s">
        <v>8374</v>
      </c>
      <c r="C171" s="35" t="s">
        <v>7811</v>
      </c>
      <c r="E171" s="598" t="s">
        <v>2191</v>
      </c>
      <c r="F171" s="597" t="s">
        <v>2026</v>
      </c>
      <c r="G171" s="594" t="s">
        <v>14388</v>
      </c>
      <c r="H171" s="35" t="s">
        <v>4800</v>
      </c>
    </row>
    <row r="172" spans="1:8" hidden="1" x14ac:dyDescent="0.25">
      <c r="A172" s="47" t="s">
        <v>2190</v>
      </c>
      <c r="B172" s="35" t="s">
        <v>2008</v>
      </c>
      <c r="C172" s="35" t="s">
        <v>4058</v>
      </c>
      <c r="D172" s="46" t="str">
        <f>RIGHT(C172,1)</f>
        <v>E</v>
      </c>
      <c r="E172" s="598" t="s">
        <v>2190</v>
      </c>
      <c r="F172" s="597" t="s">
        <v>2025</v>
      </c>
      <c r="G172" s="594" t="s">
        <v>6384</v>
      </c>
      <c r="H172" s="35" t="s">
        <v>4801</v>
      </c>
    </row>
    <row r="173" spans="1:8" hidden="1" x14ac:dyDescent="0.25">
      <c r="A173" s="47" t="s">
        <v>2190</v>
      </c>
      <c r="B173" s="35" t="s">
        <v>2008</v>
      </c>
      <c r="C173" s="35" t="s">
        <v>4798</v>
      </c>
      <c r="D173" s="46" t="str">
        <f>RIGHT(C173,1)</f>
        <v>M</v>
      </c>
      <c r="E173" s="598" t="s">
        <v>2190</v>
      </c>
      <c r="F173" s="597" t="s">
        <v>2024</v>
      </c>
      <c r="G173" s="594" t="s">
        <v>6385</v>
      </c>
      <c r="H173" s="35" t="s">
        <v>6451</v>
      </c>
    </row>
    <row r="174" spans="1:8" hidden="1" x14ac:dyDescent="0.25">
      <c r="A174" s="47" t="s">
        <v>2190</v>
      </c>
      <c r="B174" s="35" t="s">
        <v>2008</v>
      </c>
      <c r="C174" s="35" t="s">
        <v>4799</v>
      </c>
      <c r="D174" s="46" t="str">
        <f>RIGHT(C174,1)</f>
        <v>H</v>
      </c>
      <c r="E174" s="598" t="s">
        <v>2190</v>
      </c>
      <c r="F174" s="597" t="s">
        <v>2023</v>
      </c>
      <c r="G174" s="594" t="s">
        <v>6386</v>
      </c>
      <c r="H174" s="35" t="s">
        <v>95</v>
      </c>
    </row>
    <row r="175" spans="1:8" hidden="1" x14ac:dyDescent="0.25">
      <c r="A175" s="47" t="s">
        <v>2190</v>
      </c>
      <c r="B175" s="35" t="s">
        <v>2008</v>
      </c>
      <c r="C175" s="35" t="s">
        <v>4800</v>
      </c>
      <c r="D175" s="46" t="str">
        <f>RIGHT(C175,1)</f>
        <v>E</v>
      </c>
      <c r="E175" s="598" t="s">
        <v>2190</v>
      </c>
      <c r="F175" s="597" t="s">
        <v>2022</v>
      </c>
      <c r="G175" s="594" t="s">
        <v>6387</v>
      </c>
      <c r="H175" s="35" t="s">
        <v>4802</v>
      </c>
    </row>
    <row r="176" spans="1:8" hidden="1" x14ac:dyDescent="0.25">
      <c r="A176" s="47" t="s">
        <v>2190</v>
      </c>
      <c r="B176" s="35" t="s">
        <v>2008</v>
      </c>
      <c r="C176" s="35" t="s">
        <v>4801</v>
      </c>
      <c r="D176" s="46" t="str">
        <f>RIGHT(C176,1)</f>
        <v>M</v>
      </c>
      <c r="E176" s="598" t="s">
        <v>2190</v>
      </c>
      <c r="F176" s="597" t="s">
        <v>2021</v>
      </c>
      <c r="G176" s="594" t="s">
        <v>1838</v>
      </c>
      <c r="H176" s="35" t="s">
        <v>4059</v>
      </c>
    </row>
    <row r="177" spans="1:8" hidden="1" x14ac:dyDescent="0.25">
      <c r="A177" s="47" t="s">
        <v>2190</v>
      </c>
      <c r="B177" s="35" t="s">
        <v>2008</v>
      </c>
      <c r="C177" s="35" t="s">
        <v>6451</v>
      </c>
      <c r="D177" s="46" t="s">
        <v>6439</v>
      </c>
      <c r="E177" s="598" t="s">
        <v>2190</v>
      </c>
      <c r="F177" s="597" t="s">
        <v>2020</v>
      </c>
      <c r="G177" s="594" t="s">
        <v>6388</v>
      </c>
      <c r="H177" s="35" t="s">
        <v>4803</v>
      </c>
    </row>
    <row r="178" spans="1:8" hidden="1" x14ac:dyDescent="0.25">
      <c r="A178" s="47" t="str">
        <f>A177</f>
        <v>0050</v>
      </c>
      <c r="B178" s="35" t="s">
        <v>2008</v>
      </c>
      <c r="C178" s="35" t="s">
        <v>6460</v>
      </c>
      <c r="D178" s="46" t="s">
        <v>6440</v>
      </c>
      <c r="E178" s="598" t="str">
        <f>E177</f>
        <v>0050</v>
      </c>
      <c r="F178" s="597" t="s">
        <v>2019</v>
      </c>
      <c r="G178" s="594" t="s">
        <v>6389</v>
      </c>
      <c r="H178" s="35" t="s">
        <v>4804</v>
      </c>
    </row>
    <row r="179" spans="1:8" hidden="1" x14ac:dyDescent="0.25">
      <c r="A179" s="47" t="str">
        <f>A178</f>
        <v>0050</v>
      </c>
      <c r="B179" s="35" t="s">
        <v>2008</v>
      </c>
      <c r="C179" s="35" t="s">
        <v>7812</v>
      </c>
      <c r="E179" s="598" t="str">
        <f>E178</f>
        <v>0050</v>
      </c>
      <c r="F179" s="597" t="s">
        <v>2018</v>
      </c>
      <c r="G179" s="594" t="s">
        <v>6390</v>
      </c>
      <c r="H179" s="35" t="s">
        <v>6649</v>
      </c>
    </row>
    <row r="180" spans="1:8" hidden="1" x14ac:dyDescent="0.25">
      <c r="A180" s="47" t="s">
        <v>2189</v>
      </c>
      <c r="B180" s="35" t="s">
        <v>2007</v>
      </c>
      <c r="C180" s="35" t="s">
        <v>4802</v>
      </c>
      <c r="D180" s="46" t="str">
        <f>RIGHT(C180,1)</f>
        <v>H</v>
      </c>
      <c r="E180" s="598" t="s">
        <v>2189</v>
      </c>
      <c r="F180" s="597" t="s">
        <v>2017</v>
      </c>
      <c r="G180" s="594" t="s">
        <v>1834</v>
      </c>
      <c r="H180" s="35" t="s">
        <v>95</v>
      </c>
    </row>
    <row r="181" spans="1:8" hidden="1" x14ac:dyDescent="0.25">
      <c r="A181" s="47" t="s">
        <v>2189</v>
      </c>
      <c r="B181" s="35" t="s">
        <v>2007</v>
      </c>
      <c r="C181" s="35" t="s">
        <v>4059</v>
      </c>
      <c r="D181" s="46" t="str">
        <f>RIGHT(C181,1)</f>
        <v>E</v>
      </c>
      <c r="E181" s="598" t="s">
        <v>2189</v>
      </c>
      <c r="F181" s="597" t="s">
        <v>4023</v>
      </c>
      <c r="G181" s="594" t="s">
        <v>4024</v>
      </c>
      <c r="H181" s="35" t="s">
        <v>4805</v>
      </c>
    </row>
    <row r="182" spans="1:8" hidden="1" x14ac:dyDescent="0.25">
      <c r="A182" s="47" t="s">
        <v>2189</v>
      </c>
      <c r="B182" s="35" t="s">
        <v>2007</v>
      </c>
      <c r="C182" s="35" t="s">
        <v>4803</v>
      </c>
      <c r="D182" s="46" t="str">
        <f>RIGHT(C182,1)</f>
        <v>M</v>
      </c>
      <c r="E182" s="598" t="s">
        <v>2189</v>
      </c>
      <c r="F182" s="597" t="s">
        <v>7359</v>
      </c>
      <c r="G182" s="594" t="s">
        <v>7360</v>
      </c>
      <c r="H182" s="35" t="s">
        <v>4806</v>
      </c>
    </row>
    <row r="183" spans="1:8" hidden="1" x14ac:dyDescent="0.25">
      <c r="A183" s="47" t="s">
        <v>2189</v>
      </c>
      <c r="B183" s="35" t="s">
        <v>2007</v>
      </c>
      <c r="C183" s="35" t="s">
        <v>4804</v>
      </c>
      <c r="D183" s="46" t="str">
        <f>RIGHT(C183,1)</f>
        <v>H</v>
      </c>
      <c r="E183" s="598" t="s">
        <v>2189</v>
      </c>
      <c r="F183" s="597" t="s">
        <v>2016</v>
      </c>
      <c r="G183" s="594" t="s">
        <v>1833</v>
      </c>
      <c r="H183" s="35" t="s">
        <v>4807</v>
      </c>
    </row>
    <row r="184" spans="1:8" hidden="1" x14ac:dyDescent="0.25">
      <c r="A184" s="47" t="s">
        <v>2189</v>
      </c>
      <c r="B184" s="35" t="s">
        <v>2007</v>
      </c>
      <c r="C184" s="35" t="s">
        <v>6649</v>
      </c>
      <c r="D184" s="46" t="s">
        <v>6439</v>
      </c>
      <c r="E184" s="598" t="s">
        <v>2189</v>
      </c>
      <c r="F184" s="597" t="s">
        <v>2015</v>
      </c>
      <c r="G184" s="594" t="s">
        <v>1832</v>
      </c>
      <c r="H184" s="35" t="s">
        <v>4060</v>
      </c>
    </row>
    <row r="185" spans="1:8" hidden="1" x14ac:dyDescent="0.25">
      <c r="A185" s="47" t="str">
        <f>A184</f>
        <v>0060</v>
      </c>
      <c r="B185" s="35" t="s">
        <v>2007</v>
      </c>
      <c r="C185" s="35" t="s">
        <v>6461</v>
      </c>
      <c r="D185" s="46" t="s">
        <v>6440</v>
      </c>
      <c r="E185" s="598" t="str">
        <f>E184</f>
        <v>0060</v>
      </c>
      <c r="F185" s="597" t="s">
        <v>7362</v>
      </c>
      <c r="G185" s="594" t="s">
        <v>14389</v>
      </c>
      <c r="H185" s="35" t="s">
        <v>4061</v>
      </c>
    </row>
    <row r="186" spans="1:8" hidden="1" x14ac:dyDescent="0.25">
      <c r="A186" s="47" t="s">
        <v>2189</v>
      </c>
      <c r="B186" s="35" t="s">
        <v>2007</v>
      </c>
      <c r="C186" s="35" t="s">
        <v>7813</v>
      </c>
      <c r="F186" s="627" t="s">
        <v>2014</v>
      </c>
      <c r="G186" s="629" t="str">
        <f t="shared" ref="G186:G195" si="5">VLOOKUP(F186,A:B,2,FALSE)</f>
        <v>SAN JUAN BOCES</v>
      </c>
      <c r="H186" s="35" t="s">
        <v>4062</v>
      </c>
    </row>
    <row r="187" spans="1:8" hidden="1" x14ac:dyDescent="0.25">
      <c r="A187" s="47" t="s">
        <v>2188</v>
      </c>
      <c r="B187" s="35" t="s">
        <v>2006</v>
      </c>
      <c r="C187" s="35" t="s">
        <v>4805</v>
      </c>
      <c r="D187" s="46" t="str">
        <f t="shared" ref="D187:D203" si="6">RIGHT(C187,1)</f>
        <v>E</v>
      </c>
      <c r="F187" s="627" t="s">
        <v>3542</v>
      </c>
      <c r="G187" s="629" t="str">
        <f t="shared" si="5"/>
        <v>San Luis Valley BOCES</v>
      </c>
      <c r="H187" s="35" t="s">
        <v>4808</v>
      </c>
    </row>
    <row r="188" spans="1:8" hidden="1" x14ac:dyDescent="0.25">
      <c r="A188" s="47" t="s">
        <v>2188</v>
      </c>
      <c r="B188" s="35" t="s">
        <v>2006</v>
      </c>
      <c r="C188" s="35" t="s">
        <v>4062</v>
      </c>
      <c r="D188" s="46" t="str">
        <f t="shared" si="6"/>
        <v>E</v>
      </c>
      <c r="F188" s="627" t="s">
        <v>2533</v>
      </c>
      <c r="G188" s="629" t="str">
        <f t="shared" si="5"/>
        <v>South Central BOCES</v>
      </c>
      <c r="H188" s="35" t="s">
        <v>4063</v>
      </c>
    </row>
    <row r="189" spans="1:8" hidden="1" x14ac:dyDescent="0.25">
      <c r="A189" s="47" t="s">
        <v>2188</v>
      </c>
      <c r="B189" s="35" t="s">
        <v>2006</v>
      </c>
      <c r="C189" s="35" t="s">
        <v>4806</v>
      </c>
      <c r="D189" s="46" t="str">
        <f t="shared" si="6"/>
        <v>E</v>
      </c>
      <c r="E189" s="598" t="s">
        <v>2188</v>
      </c>
      <c r="F189" s="614" t="s">
        <v>7369</v>
      </c>
      <c r="G189" s="165" t="str">
        <f t="shared" si="5"/>
        <v>South Platte Valley BOCES</v>
      </c>
      <c r="H189" s="35" t="s">
        <v>4064</v>
      </c>
    </row>
    <row r="190" spans="1:8" hidden="1" x14ac:dyDescent="0.25">
      <c r="A190" s="47" t="s">
        <v>2188</v>
      </c>
      <c r="B190" s="35" t="s">
        <v>2006</v>
      </c>
      <c r="C190" s="35" t="s">
        <v>4807</v>
      </c>
      <c r="D190" s="46" t="str">
        <f t="shared" si="6"/>
        <v>M</v>
      </c>
      <c r="E190" s="598" t="s">
        <v>2188</v>
      </c>
      <c r="F190" s="614" t="s">
        <v>7371</v>
      </c>
      <c r="G190" s="165" t="str">
        <f t="shared" si="5"/>
        <v>Southeastern Colo BOCES</v>
      </c>
      <c r="H190" s="35" t="s">
        <v>4809</v>
      </c>
    </row>
    <row r="191" spans="1:8" hidden="1" x14ac:dyDescent="0.25">
      <c r="A191" s="47" t="s">
        <v>2188</v>
      </c>
      <c r="B191" s="35" t="s">
        <v>2006</v>
      </c>
      <c r="C191" s="35" t="s">
        <v>4808</v>
      </c>
      <c r="D191" s="46" t="str">
        <f t="shared" si="6"/>
        <v>H</v>
      </c>
      <c r="E191" s="598" t="s">
        <v>2188</v>
      </c>
      <c r="F191" s="614" t="s">
        <v>3863</v>
      </c>
      <c r="G191" s="165" t="str">
        <f t="shared" si="5"/>
        <v>Southwest BOCES</v>
      </c>
      <c r="H191" s="35" t="s">
        <v>4065</v>
      </c>
    </row>
    <row r="192" spans="1:8" hidden="1" x14ac:dyDescent="0.25">
      <c r="A192" s="47" t="s">
        <v>2188</v>
      </c>
      <c r="B192" s="35" t="s">
        <v>2006</v>
      </c>
      <c r="C192" s="35" t="s">
        <v>4063</v>
      </c>
      <c r="D192" s="46" t="str">
        <f t="shared" si="6"/>
        <v>E</v>
      </c>
      <c r="E192" s="598" t="s">
        <v>2188</v>
      </c>
      <c r="F192" s="614" t="s">
        <v>2556</v>
      </c>
      <c r="G192" s="165" t="str">
        <f t="shared" si="5"/>
        <v>West Central BOCES</v>
      </c>
      <c r="H192" s="35" t="s">
        <v>4810</v>
      </c>
    </row>
    <row r="193" spans="1:8" hidden="1" x14ac:dyDescent="0.25">
      <c r="A193" s="47" t="s">
        <v>2188</v>
      </c>
      <c r="B193" s="35" t="s">
        <v>2006</v>
      </c>
      <c r="C193" s="35" t="s">
        <v>4060</v>
      </c>
      <c r="D193" s="46" t="str">
        <f t="shared" si="6"/>
        <v>E</v>
      </c>
      <c r="E193" s="598" t="s">
        <v>2188</v>
      </c>
      <c r="F193" s="614" t="s">
        <v>7375</v>
      </c>
      <c r="G193" s="165" t="str">
        <f t="shared" si="5"/>
        <v>Northwest BOCES</v>
      </c>
      <c r="H193" s="35" t="s">
        <v>4811</v>
      </c>
    </row>
    <row r="194" spans="1:8" hidden="1" x14ac:dyDescent="0.25">
      <c r="A194" s="47" t="s">
        <v>2188</v>
      </c>
      <c r="B194" s="35" t="s">
        <v>2006</v>
      </c>
      <c r="C194" s="35" t="s">
        <v>4064</v>
      </c>
      <c r="D194" s="46" t="str">
        <f t="shared" si="6"/>
        <v>M</v>
      </c>
      <c r="E194" s="598" t="s">
        <v>2188</v>
      </c>
      <c r="F194" s="614" t="s">
        <v>2535</v>
      </c>
      <c r="G194" s="165" t="str">
        <f t="shared" si="5"/>
        <v>Rio Blanco BOCES</v>
      </c>
      <c r="H194" s="35" t="s">
        <v>4066</v>
      </c>
    </row>
    <row r="195" spans="1:8" hidden="1" x14ac:dyDescent="0.25">
      <c r="A195" s="47" t="s">
        <v>2188</v>
      </c>
      <c r="B195" s="35" t="s">
        <v>2006</v>
      </c>
      <c r="C195" s="35" t="s">
        <v>4809</v>
      </c>
      <c r="D195" s="46" t="str">
        <f t="shared" si="6"/>
        <v>E</v>
      </c>
      <c r="E195" s="598" t="s">
        <v>2188</v>
      </c>
      <c r="F195" s="614" t="s">
        <v>2013</v>
      </c>
      <c r="G195" s="165" t="str">
        <f t="shared" si="5"/>
        <v>EXPEDITIONARY BOCES</v>
      </c>
      <c r="H195" s="35" t="s">
        <v>4067</v>
      </c>
    </row>
    <row r="196" spans="1:8" hidden="1" x14ac:dyDescent="0.25">
      <c r="A196" s="47" t="s">
        <v>2188</v>
      </c>
      <c r="B196" s="35" t="s">
        <v>2006</v>
      </c>
      <c r="C196" s="35" t="s">
        <v>4065</v>
      </c>
      <c r="D196" s="46" t="str">
        <f t="shared" si="6"/>
        <v>M</v>
      </c>
      <c r="E196" s="598" t="s">
        <v>2188</v>
      </c>
      <c r="F196" s="614" t="s">
        <v>2534</v>
      </c>
      <c r="G196" s="165" t="s">
        <v>8135</v>
      </c>
      <c r="H196" s="35" t="s">
        <v>4068</v>
      </c>
    </row>
    <row r="197" spans="1:8" hidden="1" x14ac:dyDescent="0.25">
      <c r="A197" s="47" t="s">
        <v>2188</v>
      </c>
      <c r="B197" s="35" t="s">
        <v>2006</v>
      </c>
      <c r="C197" s="35" t="s">
        <v>4810</v>
      </c>
      <c r="D197" s="46" t="str">
        <f t="shared" si="6"/>
        <v>E</v>
      </c>
      <c r="E197" s="598" t="s">
        <v>2188</v>
      </c>
      <c r="F197" s="614" t="s">
        <v>7379</v>
      </c>
      <c r="G197" s="165" t="str">
        <f>VLOOKUP(F197,A:B,2,FALSE)</f>
        <v>Uncompahgre BOCES</v>
      </c>
      <c r="H197" s="35" t="s">
        <v>4069</v>
      </c>
    </row>
    <row r="198" spans="1:8" hidden="1" x14ac:dyDescent="0.25">
      <c r="A198" s="47" t="s">
        <v>2188</v>
      </c>
      <c r="B198" s="35" t="s">
        <v>2006</v>
      </c>
      <c r="C198" s="35" t="s">
        <v>4811</v>
      </c>
      <c r="D198" s="46" t="str">
        <f t="shared" si="6"/>
        <v>M</v>
      </c>
      <c r="E198" s="598" t="s">
        <v>2188</v>
      </c>
      <c r="F198" s="614" t="s">
        <v>7381</v>
      </c>
      <c r="G198" s="165" t="str">
        <f>VLOOKUP(F198,A:B,2,FALSE)</f>
        <v>Santa Fe Trail BOCES</v>
      </c>
      <c r="H198" s="35" t="s">
        <v>4070</v>
      </c>
    </row>
    <row r="199" spans="1:8" hidden="1" x14ac:dyDescent="0.25">
      <c r="A199" s="47" t="s">
        <v>2188</v>
      </c>
      <c r="B199" s="35" t="s">
        <v>2006</v>
      </c>
      <c r="C199" s="35" t="s">
        <v>4066</v>
      </c>
      <c r="D199" s="46" t="str">
        <f t="shared" si="6"/>
        <v>E</v>
      </c>
      <c r="E199" s="598" t="s">
        <v>2188</v>
      </c>
      <c r="F199" s="614" t="s">
        <v>7383</v>
      </c>
      <c r="G199" s="165" t="str">
        <f>VLOOKUP(F199,A:B,2,FALSE)</f>
        <v>Ute Pass BOCES</v>
      </c>
      <c r="H199" s="35" t="s">
        <v>4812</v>
      </c>
    </row>
    <row r="200" spans="1:8" hidden="1" x14ac:dyDescent="0.25">
      <c r="A200" s="47" t="s">
        <v>2188</v>
      </c>
      <c r="B200" s="35" t="s">
        <v>2006</v>
      </c>
      <c r="C200" s="35" t="s">
        <v>4067</v>
      </c>
      <c r="D200" s="46" t="str">
        <f t="shared" si="6"/>
        <v>E</v>
      </c>
      <c r="E200" s="598" t="s">
        <v>2188</v>
      </c>
      <c r="F200" s="614" t="s">
        <v>8261</v>
      </c>
      <c r="G200" s="165" t="s">
        <v>8262</v>
      </c>
      <c r="H200" s="35" t="s">
        <v>6650</v>
      </c>
    </row>
    <row r="201" spans="1:8" hidden="1" x14ac:dyDescent="0.25">
      <c r="A201" s="47" t="s">
        <v>2188</v>
      </c>
      <c r="B201" s="35" t="s">
        <v>2006</v>
      </c>
      <c r="C201" s="35" t="s">
        <v>4068</v>
      </c>
      <c r="D201" s="46" t="str">
        <f t="shared" si="6"/>
        <v>E</v>
      </c>
      <c r="E201" s="598" t="s">
        <v>2188</v>
      </c>
      <c r="F201" s="628"/>
      <c r="G201" s="630"/>
      <c r="H201" s="35" t="s">
        <v>6452</v>
      </c>
    </row>
    <row r="202" spans="1:8" hidden="1" x14ac:dyDescent="0.25">
      <c r="A202" s="47" t="s">
        <v>2188</v>
      </c>
      <c r="B202" s="35" t="s">
        <v>2006</v>
      </c>
      <c r="C202" s="35" t="s">
        <v>4061</v>
      </c>
      <c r="D202" s="46" t="str">
        <f t="shared" si="6"/>
        <v>E</v>
      </c>
      <c r="E202" s="598" t="s">
        <v>2188</v>
      </c>
      <c r="F202" s="628"/>
      <c r="G202" s="630"/>
      <c r="H202" s="35" t="s">
        <v>6453</v>
      </c>
    </row>
    <row r="203" spans="1:8" hidden="1" x14ac:dyDescent="0.25">
      <c r="A203" s="47" t="s">
        <v>2188</v>
      </c>
      <c r="B203" s="35" t="s">
        <v>2006</v>
      </c>
      <c r="C203" s="35" t="s">
        <v>4069</v>
      </c>
      <c r="D203" s="46" t="str">
        <f t="shared" si="6"/>
        <v>E</v>
      </c>
      <c r="E203" s="598" t="s">
        <v>2188</v>
      </c>
      <c r="F203" s="628"/>
      <c r="G203" s="630"/>
      <c r="H203" s="35" t="s">
        <v>6454</v>
      </c>
    </row>
    <row r="204" spans="1:8" hidden="1" x14ac:dyDescent="0.25">
      <c r="A204" s="47" t="s">
        <v>2188</v>
      </c>
      <c r="B204" s="35" t="s">
        <v>2006</v>
      </c>
      <c r="C204" s="35" t="s">
        <v>4070</v>
      </c>
      <c r="D204" s="46" t="str">
        <f t="shared" ref="D204:D205" si="7">RIGHT(C204,1)</f>
        <v>E</v>
      </c>
      <c r="E204" s="598" t="s">
        <v>2188</v>
      </c>
      <c r="F204" s="505"/>
      <c r="G204" s="167"/>
      <c r="H204" s="35" t="s">
        <v>6455</v>
      </c>
    </row>
    <row r="205" spans="1:8" hidden="1" x14ac:dyDescent="0.25">
      <c r="A205" s="47" t="s">
        <v>2188</v>
      </c>
      <c r="B205" s="35" t="s">
        <v>2006</v>
      </c>
      <c r="C205" s="35" t="s">
        <v>4812</v>
      </c>
      <c r="D205" s="46" t="str">
        <f t="shared" si="7"/>
        <v>H</v>
      </c>
      <c r="E205" s="598" t="s">
        <v>2188</v>
      </c>
      <c r="F205" s="505"/>
      <c r="G205" s="167"/>
      <c r="H205" s="35" t="s">
        <v>6651</v>
      </c>
    </row>
    <row r="206" spans="1:8" hidden="1" x14ac:dyDescent="0.25">
      <c r="A206" s="47" t="s">
        <v>2188</v>
      </c>
      <c r="B206" s="35" t="s">
        <v>2006</v>
      </c>
      <c r="C206" s="35" t="s">
        <v>6650</v>
      </c>
      <c r="D206" s="46" t="s">
        <v>6439</v>
      </c>
      <c r="E206" s="598" t="s">
        <v>2188</v>
      </c>
      <c r="F206" s="505"/>
      <c r="G206" s="167"/>
      <c r="H206" s="35" t="s">
        <v>6652</v>
      </c>
    </row>
    <row r="207" spans="1:8" hidden="1" x14ac:dyDescent="0.25">
      <c r="A207" s="47" t="s">
        <v>2188</v>
      </c>
      <c r="B207" s="35" t="s">
        <v>2006</v>
      </c>
      <c r="C207" s="35" t="s">
        <v>6452</v>
      </c>
      <c r="D207" s="46" t="s">
        <v>6439</v>
      </c>
      <c r="E207" s="598" t="s">
        <v>2188</v>
      </c>
      <c r="F207" s="505"/>
      <c r="G207" s="167"/>
      <c r="H207" s="35" t="s">
        <v>6653</v>
      </c>
    </row>
    <row r="208" spans="1:8" hidden="1" x14ac:dyDescent="0.25">
      <c r="A208" s="47" t="s">
        <v>2188</v>
      </c>
      <c r="B208" s="35" t="s">
        <v>2006</v>
      </c>
      <c r="C208" s="35" t="s">
        <v>6453</v>
      </c>
      <c r="D208" s="46" t="s">
        <v>6439</v>
      </c>
      <c r="E208" s="598" t="s">
        <v>2188</v>
      </c>
      <c r="F208" s="505"/>
      <c r="G208" s="167"/>
      <c r="H208" s="35" t="s">
        <v>95</v>
      </c>
    </row>
    <row r="209" spans="1:8" hidden="1" x14ac:dyDescent="0.25">
      <c r="A209" s="47" t="s">
        <v>2188</v>
      </c>
      <c r="B209" s="35" t="s">
        <v>2006</v>
      </c>
      <c r="C209" s="35" t="s">
        <v>6454</v>
      </c>
      <c r="D209" s="46" t="s">
        <v>6439</v>
      </c>
      <c r="E209" s="598" t="s">
        <v>2188</v>
      </c>
      <c r="F209" s="505"/>
      <c r="G209" s="167"/>
    </row>
    <row r="210" spans="1:8" hidden="1" x14ac:dyDescent="0.25">
      <c r="A210" s="47" t="s">
        <v>2188</v>
      </c>
      <c r="B210" s="35" t="s">
        <v>2006</v>
      </c>
      <c r="C210" s="35" t="s">
        <v>6455</v>
      </c>
      <c r="D210" s="46" t="s">
        <v>6439</v>
      </c>
      <c r="E210" s="598" t="s">
        <v>2188</v>
      </c>
      <c r="F210" s="505"/>
      <c r="G210" s="167"/>
      <c r="H210" s="35" t="s">
        <v>4813</v>
      </c>
    </row>
    <row r="211" spans="1:8" hidden="1" x14ac:dyDescent="0.25">
      <c r="A211" s="47" t="s">
        <v>2188</v>
      </c>
      <c r="B211" s="35" t="s">
        <v>2006</v>
      </c>
      <c r="C211" s="35" t="s">
        <v>6651</v>
      </c>
      <c r="D211" s="46" t="s">
        <v>6439</v>
      </c>
      <c r="E211" s="598" t="s">
        <v>2188</v>
      </c>
      <c r="F211" s="505"/>
      <c r="G211" s="167"/>
      <c r="H211" s="35" t="s">
        <v>4071</v>
      </c>
    </row>
    <row r="212" spans="1:8" hidden="1" x14ac:dyDescent="0.25">
      <c r="A212" s="47" t="s">
        <v>2188</v>
      </c>
      <c r="B212" s="35" t="s">
        <v>2006</v>
      </c>
      <c r="C212" s="35" t="s">
        <v>6652</v>
      </c>
      <c r="D212" s="46" t="s">
        <v>6439</v>
      </c>
      <c r="E212" s="598" t="s">
        <v>2188</v>
      </c>
      <c r="F212" s="505"/>
      <c r="G212" s="167"/>
      <c r="H212" s="35" t="s">
        <v>4814</v>
      </c>
    </row>
    <row r="213" spans="1:8" hidden="1" x14ac:dyDescent="0.25">
      <c r="A213" s="47" t="s">
        <v>2188</v>
      </c>
      <c r="B213" s="35" t="s">
        <v>2006</v>
      </c>
      <c r="C213" s="35" t="s">
        <v>6653</v>
      </c>
      <c r="D213" s="46" t="s">
        <v>6439</v>
      </c>
      <c r="E213" s="598" t="s">
        <v>2188</v>
      </c>
      <c r="F213" s="505"/>
      <c r="G213" s="167"/>
      <c r="H213" s="35" t="s">
        <v>6129</v>
      </c>
    </row>
    <row r="214" spans="1:8" hidden="1" x14ac:dyDescent="0.25">
      <c r="A214" s="47" t="str">
        <f>A213</f>
        <v>0070</v>
      </c>
      <c r="B214" s="35" t="s">
        <v>2006</v>
      </c>
      <c r="C214" s="35" t="s">
        <v>6462</v>
      </c>
      <c r="D214" s="46" t="s">
        <v>6440</v>
      </c>
      <c r="E214" s="598" t="str">
        <f>E213</f>
        <v>0070</v>
      </c>
      <c r="F214" s="505"/>
      <c r="G214" s="167"/>
      <c r="H214" s="35" t="s">
        <v>6130</v>
      </c>
    </row>
    <row r="215" spans="1:8" hidden="1" x14ac:dyDescent="0.25">
      <c r="A215" s="47" t="str">
        <f>A214</f>
        <v>0070</v>
      </c>
      <c r="B215" s="35" t="s">
        <v>2006</v>
      </c>
      <c r="C215" s="35" t="s">
        <v>7814</v>
      </c>
      <c r="E215" s="598" t="str">
        <f>E214</f>
        <v>0070</v>
      </c>
      <c r="F215" s="505"/>
      <c r="G215" s="167"/>
      <c r="H215" s="35" t="s">
        <v>6131</v>
      </c>
    </row>
    <row r="216" spans="1:8" hidden="1" x14ac:dyDescent="0.25">
      <c r="A216" s="47" t="s">
        <v>2187</v>
      </c>
      <c r="B216" s="35" t="s">
        <v>6289</v>
      </c>
      <c r="C216" s="35" t="s">
        <v>4813</v>
      </c>
      <c r="D216" s="46" t="str">
        <f t="shared" ref="D216:D221" si="8">RIGHT(C216,1)</f>
        <v>M</v>
      </c>
      <c r="E216" s="598" t="s">
        <v>2187</v>
      </c>
      <c r="F216" s="505"/>
      <c r="G216" s="167"/>
      <c r="H216" s="35" t="s">
        <v>6654</v>
      </c>
    </row>
    <row r="217" spans="1:8" hidden="1" x14ac:dyDescent="0.25">
      <c r="A217" s="47" t="s">
        <v>2187</v>
      </c>
      <c r="B217" s="35" t="s">
        <v>6289</v>
      </c>
      <c r="C217" s="35" t="s">
        <v>4071</v>
      </c>
      <c r="D217" s="46" t="str">
        <f t="shared" si="8"/>
        <v>E</v>
      </c>
      <c r="E217" s="598" t="s">
        <v>2187</v>
      </c>
      <c r="F217" s="505"/>
      <c r="G217" s="167"/>
      <c r="H217" s="35" t="s">
        <v>6655</v>
      </c>
    </row>
    <row r="218" spans="1:8" hidden="1" x14ac:dyDescent="0.25">
      <c r="A218" s="47" t="s">
        <v>2187</v>
      </c>
      <c r="B218" s="35" t="s">
        <v>6289</v>
      </c>
      <c r="C218" s="35" t="s">
        <v>4814</v>
      </c>
      <c r="D218" s="46" t="str">
        <f t="shared" si="8"/>
        <v>H</v>
      </c>
      <c r="E218" s="598" t="s">
        <v>2187</v>
      </c>
      <c r="F218" s="505"/>
      <c r="G218" s="167"/>
      <c r="H218" s="35" t="s">
        <v>6656</v>
      </c>
    </row>
    <row r="219" spans="1:8" hidden="1" x14ac:dyDescent="0.25">
      <c r="A219" s="47" t="s">
        <v>2187</v>
      </c>
      <c r="B219" s="35" t="s">
        <v>6289</v>
      </c>
      <c r="C219" s="35" t="s">
        <v>6129</v>
      </c>
      <c r="D219" s="46" t="str">
        <f t="shared" si="8"/>
        <v>M</v>
      </c>
      <c r="E219" s="598" t="s">
        <v>2187</v>
      </c>
      <c r="F219" s="505"/>
      <c r="G219" s="167"/>
      <c r="H219" s="35" t="s">
        <v>6657</v>
      </c>
    </row>
    <row r="220" spans="1:8" hidden="1" x14ac:dyDescent="0.25">
      <c r="A220" s="47" t="s">
        <v>2187</v>
      </c>
      <c r="B220" s="35" t="s">
        <v>6289</v>
      </c>
      <c r="C220" s="35" t="s">
        <v>6130</v>
      </c>
      <c r="D220" s="46" t="str">
        <f t="shared" si="8"/>
        <v>H</v>
      </c>
      <c r="E220" s="598" t="s">
        <v>2187</v>
      </c>
      <c r="F220" s="505"/>
      <c r="G220" s="167"/>
      <c r="H220" s="35" t="s">
        <v>95</v>
      </c>
    </row>
    <row r="221" spans="1:8" hidden="1" x14ac:dyDescent="0.25">
      <c r="A221" s="47" t="s">
        <v>2187</v>
      </c>
      <c r="B221" s="35" t="s">
        <v>6289</v>
      </c>
      <c r="C221" s="35" t="s">
        <v>6131</v>
      </c>
      <c r="D221" s="46" t="str">
        <f t="shared" si="8"/>
        <v>F</v>
      </c>
      <c r="E221" s="598" t="s">
        <v>2187</v>
      </c>
      <c r="F221" s="505"/>
      <c r="G221" s="167"/>
    </row>
    <row r="222" spans="1:8" hidden="1" x14ac:dyDescent="0.25">
      <c r="A222" s="47" t="s">
        <v>2187</v>
      </c>
      <c r="B222" s="35" t="s">
        <v>6289</v>
      </c>
      <c r="C222" s="35" t="s">
        <v>6654</v>
      </c>
      <c r="D222" s="46" t="s">
        <v>6439</v>
      </c>
      <c r="E222" s="598" t="s">
        <v>2187</v>
      </c>
      <c r="F222" s="505"/>
      <c r="G222" s="167"/>
      <c r="H222" s="35" t="s">
        <v>4072</v>
      </c>
    </row>
    <row r="223" spans="1:8" hidden="1" x14ac:dyDescent="0.25">
      <c r="A223" s="47" t="s">
        <v>2187</v>
      </c>
      <c r="B223" s="35" t="s">
        <v>6289</v>
      </c>
      <c r="C223" s="35" t="s">
        <v>6655</v>
      </c>
      <c r="D223" s="46" t="s">
        <v>6439</v>
      </c>
      <c r="E223" s="598" t="s">
        <v>2187</v>
      </c>
      <c r="F223" s="505"/>
      <c r="G223" s="167"/>
      <c r="H223" s="35" t="s">
        <v>4074</v>
      </c>
    </row>
    <row r="224" spans="1:8" hidden="1" x14ac:dyDescent="0.25">
      <c r="A224" s="47" t="s">
        <v>2187</v>
      </c>
      <c r="B224" s="35" t="s">
        <v>6289</v>
      </c>
      <c r="C224" s="35" t="s">
        <v>6656</v>
      </c>
      <c r="D224" s="46" t="s">
        <v>6439</v>
      </c>
      <c r="E224" s="598" t="s">
        <v>2187</v>
      </c>
      <c r="F224" s="505"/>
      <c r="G224" s="167"/>
      <c r="H224" s="35" t="s">
        <v>4073</v>
      </c>
    </row>
    <row r="225" spans="1:8" hidden="1" x14ac:dyDescent="0.25">
      <c r="A225" s="47" t="s">
        <v>2187</v>
      </c>
      <c r="B225" s="35" t="s">
        <v>6289</v>
      </c>
      <c r="C225" s="35" t="s">
        <v>6657</v>
      </c>
      <c r="D225" s="46" t="s">
        <v>6439</v>
      </c>
      <c r="E225" s="598" t="s">
        <v>2187</v>
      </c>
      <c r="F225" s="505"/>
      <c r="G225" s="167"/>
      <c r="H225" s="35" t="s">
        <v>95</v>
      </c>
    </row>
    <row r="226" spans="1:8" hidden="1" x14ac:dyDescent="0.25">
      <c r="A226" s="47" t="str">
        <f>A225</f>
        <v>0100</v>
      </c>
      <c r="B226" s="35" t="s">
        <v>6289</v>
      </c>
      <c r="C226" s="35" t="s">
        <v>6463</v>
      </c>
      <c r="D226" s="46" t="s">
        <v>6440</v>
      </c>
      <c r="E226" s="598" t="str">
        <f>E225</f>
        <v>0100</v>
      </c>
      <c r="F226" s="505"/>
      <c r="G226" s="167"/>
    </row>
    <row r="227" spans="1:8" hidden="1" x14ac:dyDescent="0.25">
      <c r="A227" s="47" t="str">
        <f>A226</f>
        <v>0100</v>
      </c>
      <c r="B227" s="35" t="s">
        <v>6289</v>
      </c>
      <c r="C227" s="35" t="s">
        <v>7815</v>
      </c>
      <c r="E227" s="598" t="str">
        <f>E226</f>
        <v>0100</v>
      </c>
      <c r="F227" s="505"/>
      <c r="G227" s="167"/>
      <c r="H227" s="35" t="s">
        <v>4815</v>
      </c>
    </row>
    <row r="228" spans="1:8" hidden="1" x14ac:dyDescent="0.25">
      <c r="A228" s="47" t="s">
        <v>2186</v>
      </c>
      <c r="B228" s="35" t="s">
        <v>6290</v>
      </c>
      <c r="C228" s="35" t="s">
        <v>4072</v>
      </c>
      <c r="D228" s="46" t="str">
        <f>RIGHT(C228,1)</f>
        <v>E</v>
      </c>
      <c r="E228" s="598" t="s">
        <v>2186</v>
      </c>
      <c r="F228" s="505"/>
      <c r="G228" s="167"/>
      <c r="H228" s="35" t="s">
        <v>4075</v>
      </c>
    </row>
    <row r="229" spans="1:8" hidden="1" x14ac:dyDescent="0.25">
      <c r="A229" s="47" t="s">
        <v>2186</v>
      </c>
      <c r="B229" s="35" t="s">
        <v>6290</v>
      </c>
      <c r="C229" s="35" t="s">
        <v>4074</v>
      </c>
      <c r="D229" s="46" t="str">
        <f>RIGHT(C229,1)</f>
        <v>M</v>
      </c>
      <c r="E229" s="598" t="s">
        <v>2186</v>
      </c>
      <c r="F229" s="505"/>
      <c r="G229" s="167"/>
      <c r="H229" s="35" t="s">
        <v>4076</v>
      </c>
    </row>
    <row r="230" spans="1:8" hidden="1" x14ac:dyDescent="0.25">
      <c r="A230" s="47" t="s">
        <v>2186</v>
      </c>
      <c r="B230" s="35" t="s">
        <v>6290</v>
      </c>
      <c r="C230" s="35" t="s">
        <v>4073</v>
      </c>
      <c r="D230" s="46" t="str">
        <f>RIGHT(C230,1)</f>
        <v>H</v>
      </c>
      <c r="E230" s="598" t="s">
        <v>2186</v>
      </c>
      <c r="F230" s="505"/>
      <c r="G230" s="167"/>
      <c r="H230" s="35" t="s">
        <v>4077</v>
      </c>
    </row>
    <row r="231" spans="1:8" hidden="1" x14ac:dyDescent="0.25">
      <c r="A231" s="47" t="str">
        <f>A230</f>
        <v>0110</v>
      </c>
      <c r="B231" s="35" t="s">
        <v>6290</v>
      </c>
      <c r="C231" s="35" t="s">
        <v>6464</v>
      </c>
      <c r="D231" s="46" t="s">
        <v>6440</v>
      </c>
      <c r="E231" s="598" t="str">
        <f>E230</f>
        <v>0110</v>
      </c>
      <c r="F231" s="505"/>
      <c r="G231" s="167"/>
      <c r="H231" s="35" t="s">
        <v>4816</v>
      </c>
    </row>
    <row r="232" spans="1:8" hidden="1" x14ac:dyDescent="0.25">
      <c r="A232" s="47" t="str">
        <f>A231</f>
        <v>0110</v>
      </c>
      <c r="B232" s="35" t="s">
        <v>6290</v>
      </c>
      <c r="C232" s="35" t="s">
        <v>7816</v>
      </c>
      <c r="E232" s="598" t="str">
        <f>E231</f>
        <v>0110</v>
      </c>
      <c r="F232" s="505"/>
      <c r="G232" s="167"/>
      <c r="H232" s="35" t="s">
        <v>4817</v>
      </c>
    </row>
    <row r="233" spans="1:8" hidden="1" x14ac:dyDescent="0.25">
      <c r="A233" s="47" t="s">
        <v>2185</v>
      </c>
      <c r="B233" s="35" t="s">
        <v>2003</v>
      </c>
      <c r="C233" s="35" t="s">
        <v>4815</v>
      </c>
      <c r="D233" s="46" t="str">
        <f t="shared" ref="D233:D240" si="9">RIGHT(C233,1)</f>
        <v>H</v>
      </c>
      <c r="E233" s="598" t="s">
        <v>2185</v>
      </c>
      <c r="F233" s="505"/>
      <c r="G233" s="167"/>
      <c r="H233" s="35" t="s">
        <v>4818</v>
      </c>
    </row>
    <row r="234" spans="1:8" hidden="1" x14ac:dyDescent="0.25">
      <c r="A234" s="47" t="s">
        <v>2185</v>
      </c>
      <c r="B234" s="35" t="s">
        <v>2003</v>
      </c>
      <c r="C234" s="35" t="s">
        <v>4075</v>
      </c>
      <c r="D234" s="46" t="str">
        <f t="shared" si="9"/>
        <v>E</v>
      </c>
      <c r="E234" s="598" t="s">
        <v>2185</v>
      </c>
      <c r="F234" s="505"/>
      <c r="G234" s="167"/>
      <c r="H234" s="35" t="s">
        <v>4078</v>
      </c>
    </row>
    <row r="235" spans="1:8" hidden="1" x14ac:dyDescent="0.25">
      <c r="A235" s="47" t="s">
        <v>2185</v>
      </c>
      <c r="B235" s="35" t="s">
        <v>2003</v>
      </c>
      <c r="C235" s="35" t="s">
        <v>4076</v>
      </c>
      <c r="D235" s="46" t="str">
        <f t="shared" si="9"/>
        <v>E</v>
      </c>
      <c r="E235" s="598" t="s">
        <v>2185</v>
      </c>
      <c r="F235" s="505"/>
      <c r="G235" s="167"/>
      <c r="H235" s="35" t="s">
        <v>6658</v>
      </c>
    </row>
    <row r="236" spans="1:8" hidden="1" x14ac:dyDescent="0.25">
      <c r="A236" s="47" t="s">
        <v>2185</v>
      </c>
      <c r="B236" s="35" t="s">
        <v>2003</v>
      </c>
      <c r="C236" s="35" t="s">
        <v>4077</v>
      </c>
      <c r="D236" s="46" t="str">
        <f t="shared" si="9"/>
        <v>E</v>
      </c>
      <c r="E236" s="598" t="s">
        <v>2185</v>
      </c>
      <c r="F236" s="505"/>
      <c r="G236" s="167"/>
      <c r="H236" s="35" t="s">
        <v>6659</v>
      </c>
    </row>
    <row r="237" spans="1:8" hidden="1" x14ac:dyDescent="0.25">
      <c r="A237" s="47" t="s">
        <v>2185</v>
      </c>
      <c r="B237" s="35" t="s">
        <v>2003</v>
      </c>
      <c r="C237" s="35" t="s">
        <v>4816</v>
      </c>
      <c r="D237" s="46" t="str">
        <f t="shared" si="9"/>
        <v>H</v>
      </c>
      <c r="E237" s="598" t="s">
        <v>2185</v>
      </c>
      <c r="F237" s="505"/>
      <c r="G237" s="167"/>
      <c r="H237" s="35" t="s">
        <v>6660</v>
      </c>
    </row>
    <row r="238" spans="1:8" hidden="1" x14ac:dyDescent="0.25">
      <c r="A238" s="47" t="s">
        <v>2185</v>
      </c>
      <c r="B238" s="35" t="s">
        <v>2003</v>
      </c>
      <c r="C238" s="35" t="s">
        <v>4817</v>
      </c>
      <c r="D238" s="46" t="str">
        <f t="shared" si="9"/>
        <v>M</v>
      </c>
      <c r="E238" s="598" t="s">
        <v>2185</v>
      </c>
      <c r="F238" s="505"/>
      <c r="G238" s="167"/>
      <c r="H238" s="35" t="s">
        <v>6132</v>
      </c>
    </row>
    <row r="239" spans="1:8" hidden="1" x14ac:dyDescent="0.25">
      <c r="A239" s="47" t="s">
        <v>2185</v>
      </c>
      <c r="B239" s="35" t="s">
        <v>2003</v>
      </c>
      <c r="C239" s="35" t="s">
        <v>4818</v>
      </c>
      <c r="D239" s="46" t="str">
        <f t="shared" si="9"/>
        <v>M</v>
      </c>
      <c r="E239" s="598" t="s">
        <v>2185</v>
      </c>
      <c r="F239" s="505"/>
      <c r="G239" s="167"/>
      <c r="H239" s="35" t="s">
        <v>6661</v>
      </c>
    </row>
    <row r="240" spans="1:8" hidden="1" x14ac:dyDescent="0.25">
      <c r="A240" s="47" t="s">
        <v>2185</v>
      </c>
      <c r="B240" s="35" t="s">
        <v>2003</v>
      </c>
      <c r="C240" s="35" t="s">
        <v>4078</v>
      </c>
      <c r="D240" s="46" t="str">
        <f t="shared" si="9"/>
        <v>E</v>
      </c>
      <c r="E240" s="598" t="s">
        <v>2185</v>
      </c>
      <c r="F240" s="505"/>
      <c r="G240" s="167"/>
      <c r="H240" s="35" t="s">
        <v>95</v>
      </c>
    </row>
    <row r="241" spans="1:8" hidden="1" x14ac:dyDescent="0.25">
      <c r="A241" s="47" t="s">
        <v>2185</v>
      </c>
      <c r="B241" s="35" t="s">
        <v>2003</v>
      </c>
      <c r="C241" s="35" t="s">
        <v>6658</v>
      </c>
      <c r="D241" s="46" t="s">
        <v>6439</v>
      </c>
      <c r="E241" s="598" t="s">
        <v>2185</v>
      </c>
      <c r="F241" s="505"/>
      <c r="G241" s="167"/>
    </row>
    <row r="242" spans="1:8" hidden="1" x14ac:dyDescent="0.25">
      <c r="A242" s="47" t="s">
        <v>2185</v>
      </c>
      <c r="B242" s="35" t="s">
        <v>2003</v>
      </c>
      <c r="C242" s="35" t="s">
        <v>6659</v>
      </c>
      <c r="D242" s="46" t="s">
        <v>6439</v>
      </c>
      <c r="E242" s="598" t="s">
        <v>2185</v>
      </c>
      <c r="F242" s="505"/>
      <c r="G242" s="167"/>
      <c r="H242" s="35" t="s">
        <v>4079</v>
      </c>
    </row>
    <row r="243" spans="1:8" hidden="1" x14ac:dyDescent="0.25">
      <c r="A243" s="47" t="s">
        <v>2185</v>
      </c>
      <c r="B243" s="35" t="s">
        <v>2003</v>
      </c>
      <c r="C243" s="35" t="s">
        <v>6660</v>
      </c>
      <c r="D243" s="46" t="s">
        <v>6439</v>
      </c>
      <c r="E243" s="598" t="s">
        <v>2185</v>
      </c>
      <c r="F243" s="505"/>
      <c r="G243" s="167"/>
      <c r="H243" s="35" t="s">
        <v>4080</v>
      </c>
    </row>
    <row r="244" spans="1:8" hidden="1" x14ac:dyDescent="0.25">
      <c r="A244" s="47" t="s">
        <v>2185</v>
      </c>
      <c r="B244" s="35" t="s">
        <v>2003</v>
      </c>
      <c r="C244" s="35" t="s">
        <v>6132</v>
      </c>
      <c r="D244" s="46" t="str">
        <f>RIGHT(C244,1)</f>
        <v>F</v>
      </c>
      <c r="E244" s="598" t="s">
        <v>2185</v>
      </c>
      <c r="F244" s="505"/>
      <c r="G244" s="167"/>
      <c r="H244" s="35" t="s">
        <v>4819</v>
      </c>
    </row>
    <row r="245" spans="1:8" hidden="1" x14ac:dyDescent="0.25">
      <c r="A245" s="47" t="s">
        <v>2185</v>
      </c>
      <c r="B245" s="35" t="s">
        <v>2003</v>
      </c>
      <c r="C245" s="35" t="s">
        <v>6661</v>
      </c>
      <c r="D245" s="46" t="s">
        <v>6439</v>
      </c>
      <c r="E245" s="598" t="s">
        <v>2185</v>
      </c>
      <c r="F245" s="505"/>
      <c r="G245" s="167"/>
      <c r="H245" s="35" t="s">
        <v>6133</v>
      </c>
    </row>
    <row r="246" spans="1:8" hidden="1" x14ac:dyDescent="0.25">
      <c r="A246" s="47" t="str">
        <f>A245</f>
        <v>0120</v>
      </c>
      <c r="B246" s="35" t="s">
        <v>2003</v>
      </c>
      <c r="C246" s="35" t="s">
        <v>6465</v>
      </c>
      <c r="D246" s="46" t="s">
        <v>6440</v>
      </c>
      <c r="E246" s="598" t="str">
        <f>E245</f>
        <v>0120</v>
      </c>
      <c r="F246" s="505"/>
      <c r="G246" s="167"/>
      <c r="H246" s="35" t="s">
        <v>6134</v>
      </c>
    </row>
    <row r="247" spans="1:8" hidden="1" x14ac:dyDescent="0.25">
      <c r="A247" s="47" t="str">
        <f>A246</f>
        <v>0120</v>
      </c>
      <c r="B247" s="35" t="s">
        <v>2003</v>
      </c>
      <c r="C247" s="35" t="s">
        <v>7817</v>
      </c>
      <c r="E247" s="598" t="str">
        <f>E246</f>
        <v>0120</v>
      </c>
      <c r="F247" s="505"/>
      <c r="G247" s="167"/>
      <c r="H247" s="35" t="s">
        <v>95</v>
      </c>
    </row>
    <row r="248" spans="1:8" hidden="1" x14ac:dyDescent="0.25">
      <c r="A248" s="47" t="s">
        <v>2184</v>
      </c>
      <c r="B248" s="35" t="s">
        <v>2002</v>
      </c>
      <c r="C248" s="35" t="s">
        <v>4079</v>
      </c>
      <c r="D248" s="46" t="str">
        <f>RIGHT(C248,1)</f>
        <v>E</v>
      </c>
      <c r="E248" s="598" t="s">
        <v>2184</v>
      </c>
      <c r="F248" s="505"/>
      <c r="G248" s="167"/>
    </row>
    <row r="249" spans="1:8" hidden="1" x14ac:dyDescent="0.25">
      <c r="A249" s="47" t="s">
        <v>2184</v>
      </c>
      <c r="B249" s="35" t="s">
        <v>2002</v>
      </c>
      <c r="C249" s="35" t="s">
        <v>4080</v>
      </c>
      <c r="D249" s="46" t="str">
        <f>RIGHT(C249,1)</f>
        <v>M</v>
      </c>
      <c r="E249" s="598" t="s">
        <v>2184</v>
      </c>
      <c r="F249" s="505"/>
      <c r="G249" s="167"/>
      <c r="H249" s="35" t="s">
        <v>4820</v>
      </c>
    </row>
    <row r="250" spans="1:8" hidden="1" x14ac:dyDescent="0.25">
      <c r="A250" s="47" t="s">
        <v>2184</v>
      </c>
      <c r="B250" s="35" t="s">
        <v>2002</v>
      </c>
      <c r="C250" s="35" t="s">
        <v>4819</v>
      </c>
      <c r="D250" s="46" t="str">
        <f>RIGHT(C250,1)</f>
        <v>H</v>
      </c>
      <c r="E250" s="598" t="s">
        <v>2184</v>
      </c>
      <c r="F250" s="505"/>
      <c r="G250" s="167"/>
      <c r="H250" s="35" t="s">
        <v>4821</v>
      </c>
    </row>
    <row r="251" spans="1:8" hidden="1" x14ac:dyDescent="0.25">
      <c r="A251" s="47" t="s">
        <v>2184</v>
      </c>
      <c r="B251" s="35" t="s">
        <v>2002</v>
      </c>
      <c r="C251" s="35" t="s">
        <v>6133</v>
      </c>
      <c r="D251" s="46" t="str">
        <f>RIGHT(C251,1)</f>
        <v>M</v>
      </c>
      <c r="E251" s="598" t="s">
        <v>2184</v>
      </c>
      <c r="F251" s="505"/>
      <c r="G251" s="167"/>
      <c r="H251" s="35" t="s">
        <v>4822</v>
      </c>
    </row>
    <row r="252" spans="1:8" hidden="1" x14ac:dyDescent="0.25">
      <c r="A252" s="47" t="s">
        <v>2184</v>
      </c>
      <c r="B252" s="35" t="s">
        <v>2002</v>
      </c>
      <c r="C252" s="35" t="s">
        <v>6134</v>
      </c>
      <c r="D252" s="46" t="str">
        <f>RIGHT(C252,1)</f>
        <v>H</v>
      </c>
      <c r="E252" s="598" t="s">
        <v>2184</v>
      </c>
      <c r="F252" s="505"/>
      <c r="G252" s="167"/>
      <c r="H252" s="35" t="s">
        <v>4823</v>
      </c>
    </row>
    <row r="253" spans="1:8" hidden="1" x14ac:dyDescent="0.25">
      <c r="A253" s="47" t="str">
        <f>A252</f>
        <v>0123</v>
      </c>
      <c r="B253" s="35" t="s">
        <v>2002</v>
      </c>
      <c r="C253" s="35" t="s">
        <v>6466</v>
      </c>
      <c r="D253" s="46" t="s">
        <v>6440</v>
      </c>
      <c r="E253" s="598" t="str">
        <f>E252</f>
        <v>0123</v>
      </c>
      <c r="F253" s="505"/>
      <c r="G253" s="167"/>
      <c r="H253" s="35" t="s">
        <v>4824</v>
      </c>
    </row>
    <row r="254" spans="1:8" hidden="1" x14ac:dyDescent="0.25">
      <c r="A254" s="47" t="str">
        <f>A253</f>
        <v>0123</v>
      </c>
      <c r="B254" s="35" t="s">
        <v>2002</v>
      </c>
      <c r="C254" s="35" t="s">
        <v>7818</v>
      </c>
      <c r="E254" s="598" t="str">
        <f>E253</f>
        <v>0123</v>
      </c>
      <c r="F254" s="505"/>
      <c r="G254" s="167"/>
      <c r="H254" s="35" t="s">
        <v>4825</v>
      </c>
    </row>
    <row r="255" spans="1:8" hidden="1" x14ac:dyDescent="0.25">
      <c r="A255" s="47" t="s">
        <v>2183</v>
      </c>
      <c r="B255" s="35" t="s">
        <v>2001</v>
      </c>
      <c r="C255" s="35" t="s">
        <v>4820</v>
      </c>
      <c r="D255" s="46" t="str">
        <f t="shared" ref="D255:D286" si="10">RIGHT(C255,1)</f>
        <v>E</v>
      </c>
      <c r="E255" s="598" t="s">
        <v>2183</v>
      </c>
      <c r="F255" s="505"/>
      <c r="G255" s="167"/>
      <c r="H255" s="35" t="s">
        <v>4826</v>
      </c>
    </row>
    <row r="256" spans="1:8" hidden="1" x14ac:dyDescent="0.25">
      <c r="A256" s="47" t="s">
        <v>2183</v>
      </c>
      <c r="B256" s="35" t="s">
        <v>2001</v>
      </c>
      <c r="C256" s="35" t="s">
        <v>4821</v>
      </c>
      <c r="D256" s="46" t="str">
        <f t="shared" si="10"/>
        <v>M</v>
      </c>
      <c r="E256" s="598" t="s">
        <v>2183</v>
      </c>
      <c r="F256" s="505"/>
      <c r="G256" s="167"/>
      <c r="H256" s="35" t="s">
        <v>4827</v>
      </c>
    </row>
    <row r="257" spans="1:8" hidden="1" x14ac:dyDescent="0.25">
      <c r="A257" s="47" t="s">
        <v>2183</v>
      </c>
      <c r="B257" s="35" t="s">
        <v>2001</v>
      </c>
      <c r="C257" s="35" t="s">
        <v>4822</v>
      </c>
      <c r="D257" s="46" t="str">
        <f t="shared" si="10"/>
        <v>M</v>
      </c>
      <c r="E257" s="598" t="s">
        <v>2183</v>
      </c>
      <c r="F257" s="505"/>
      <c r="G257" s="167"/>
      <c r="H257" s="35" t="s">
        <v>4828</v>
      </c>
    </row>
    <row r="258" spans="1:8" hidden="1" x14ac:dyDescent="0.25">
      <c r="A258" s="47" t="s">
        <v>2183</v>
      </c>
      <c r="B258" s="35" t="s">
        <v>2001</v>
      </c>
      <c r="C258" s="35" t="s">
        <v>4823</v>
      </c>
      <c r="D258" s="46" t="str">
        <f t="shared" si="10"/>
        <v>E</v>
      </c>
      <c r="E258" s="598" t="s">
        <v>2183</v>
      </c>
      <c r="F258" s="505"/>
      <c r="G258" s="167"/>
      <c r="H258" s="35" t="s">
        <v>4829</v>
      </c>
    </row>
    <row r="259" spans="1:8" hidden="1" x14ac:dyDescent="0.25">
      <c r="A259" s="47" t="s">
        <v>2183</v>
      </c>
      <c r="B259" s="35" t="s">
        <v>2001</v>
      </c>
      <c r="C259" s="35" t="s">
        <v>4824</v>
      </c>
      <c r="D259" s="46" t="str">
        <f t="shared" si="10"/>
        <v>E</v>
      </c>
      <c r="E259" s="598" t="s">
        <v>2183</v>
      </c>
      <c r="F259" s="505"/>
      <c r="G259" s="167"/>
      <c r="H259" s="35" t="s">
        <v>4830</v>
      </c>
    </row>
    <row r="260" spans="1:8" hidden="1" x14ac:dyDescent="0.25">
      <c r="A260" s="47" t="s">
        <v>2183</v>
      </c>
      <c r="B260" s="35" t="s">
        <v>2001</v>
      </c>
      <c r="C260" s="35" t="s">
        <v>4825</v>
      </c>
      <c r="D260" s="46" t="str">
        <f t="shared" si="10"/>
        <v>E</v>
      </c>
      <c r="E260" s="598" t="s">
        <v>2183</v>
      </c>
      <c r="F260" s="505"/>
      <c r="G260" s="167"/>
      <c r="H260" s="35" t="s">
        <v>4831</v>
      </c>
    </row>
    <row r="261" spans="1:8" hidden="1" x14ac:dyDescent="0.25">
      <c r="A261" s="47" t="s">
        <v>2183</v>
      </c>
      <c r="B261" s="35" t="s">
        <v>2001</v>
      </c>
      <c r="C261" s="35" t="s">
        <v>4826</v>
      </c>
      <c r="D261" s="46" t="str">
        <f t="shared" si="10"/>
        <v>E</v>
      </c>
      <c r="E261" s="598" t="s">
        <v>2183</v>
      </c>
      <c r="F261" s="505"/>
      <c r="G261" s="167"/>
      <c r="H261" s="35" t="s">
        <v>4832</v>
      </c>
    </row>
    <row r="262" spans="1:8" hidden="1" x14ac:dyDescent="0.25">
      <c r="A262" s="47" t="s">
        <v>2183</v>
      </c>
      <c r="B262" s="35" t="s">
        <v>2001</v>
      </c>
      <c r="C262" s="35" t="s">
        <v>4827</v>
      </c>
      <c r="D262" s="46" t="str">
        <f t="shared" si="10"/>
        <v>E</v>
      </c>
      <c r="E262" s="598" t="s">
        <v>2183</v>
      </c>
      <c r="F262" s="505"/>
      <c r="G262" s="167"/>
      <c r="H262" s="35" t="s">
        <v>4833</v>
      </c>
    </row>
    <row r="263" spans="1:8" hidden="1" x14ac:dyDescent="0.25">
      <c r="A263" s="47" t="s">
        <v>2183</v>
      </c>
      <c r="B263" s="35" t="s">
        <v>2001</v>
      </c>
      <c r="C263" s="35" t="s">
        <v>4828</v>
      </c>
      <c r="D263" s="46" t="str">
        <f t="shared" si="10"/>
        <v>E</v>
      </c>
      <c r="E263" s="598" t="s">
        <v>2183</v>
      </c>
      <c r="F263" s="505"/>
      <c r="G263" s="167"/>
      <c r="H263" s="35" t="s">
        <v>4834</v>
      </c>
    </row>
    <row r="264" spans="1:8" hidden="1" x14ac:dyDescent="0.25">
      <c r="A264" s="47" t="s">
        <v>2183</v>
      </c>
      <c r="B264" s="35" t="s">
        <v>2001</v>
      </c>
      <c r="C264" s="35" t="s">
        <v>4829</v>
      </c>
      <c r="D264" s="46" t="str">
        <f t="shared" si="10"/>
        <v>E</v>
      </c>
      <c r="E264" s="598" t="s">
        <v>2183</v>
      </c>
      <c r="F264" s="505"/>
      <c r="G264" s="167"/>
      <c r="H264" s="35" t="s">
        <v>4835</v>
      </c>
    </row>
    <row r="265" spans="1:8" hidden="1" x14ac:dyDescent="0.25">
      <c r="A265" s="47" t="s">
        <v>2183</v>
      </c>
      <c r="B265" s="35" t="s">
        <v>2001</v>
      </c>
      <c r="C265" s="35" t="s">
        <v>4830</v>
      </c>
      <c r="D265" s="46" t="str">
        <f t="shared" si="10"/>
        <v>E</v>
      </c>
      <c r="E265" s="598" t="s">
        <v>2183</v>
      </c>
      <c r="F265" s="505"/>
      <c r="G265" s="167"/>
      <c r="H265" s="35" t="s">
        <v>4836</v>
      </c>
    </row>
    <row r="266" spans="1:8" hidden="1" x14ac:dyDescent="0.25">
      <c r="A266" s="47" t="s">
        <v>2183</v>
      </c>
      <c r="B266" s="35" t="s">
        <v>2001</v>
      </c>
      <c r="C266" s="35" t="s">
        <v>4831</v>
      </c>
      <c r="D266" s="46" t="str">
        <f t="shared" si="10"/>
        <v>M</v>
      </c>
      <c r="E266" s="598" t="s">
        <v>2183</v>
      </c>
      <c r="F266" s="505"/>
      <c r="G266" s="167"/>
      <c r="H266" s="35" t="s">
        <v>4837</v>
      </c>
    </row>
    <row r="267" spans="1:8" hidden="1" x14ac:dyDescent="0.25">
      <c r="A267" s="47" t="s">
        <v>2183</v>
      </c>
      <c r="B267" s="35" t="s">
        <v>2001</v>
      </c>
      <c r="C267" s="35" t="s">
        <v>4832</v>
      </c>
      <c r="D267" s="46" t="str">
        <f t="shared" si="10"/>
        <v>H</v>
      </c>
      <c r="E267" s="598" t="s">
        <v>2183</v>
      </c>
      <c r="F267" s="505"/>
      <c r="G267" s="167"/>
      <c r="H267" s="35" t="s">
        <v>4838</v>
      </c>
    </row>
    <row r="268" spans="1:8" hidden="1" x14ac:dyDescent="0.25">
      <c r="A268" s="47" t="s">
        <v>2183</v>
      </c>
      <c r="B268" s="35" t="s">
        <v>2001</v>
      </c>
      <c r="C268" s="35" t="s">
        <v>4833</v>
      </c>
      <c r="D268" s="46" t="str">
        <f t="shared" si="10"/>
        <v>M</v>
      </c>
      <c r="E268" s="598" t="s">
        <v>2183</v>
      </c>
      <c r="F268" s="505"/>
      <c r="G268" s="167"/>
      <c r="H268" s="35" t="s">
        <v>4839</v>
      </c>
    </row>
    <row r="269" spans="1:8" hidden="1" x14ac:dyDescent="0.25">
      <c r="A269" s="47" t="s">
        <v>2183</v>
      </c>
      <c r="B269" s="35" t="s">
        <v>2001</v>
      </c>
      <c r="C269" s="35" t="s">
        <v>4834</v>
      </c>
      <c r="D269" s="46" t="str">
        <f t="shared" si="10"/>
        <v>M</v>
      </c>
      <c r="E269" s="598" t="s">
        <v>2183</v>
      </c>
      <c r="F269" s="505"/>
      <c r="G269" s="167"/>
      <c r="H269" s="35" t="s">
        <v>4081</v>
      </c>
    </row>
    <row r="270" spans="1:8" hidden="1" x14ac:dyDescent="0.25">
      <c r="A270" s="47" t="s">
        <v>2183</v>
      </c>
      <c r="B270" s="35" t="s">
        <v>2001</v>
      </c>
      <c r="C270" s="35" t="s">
        <v>4835</v>
      </c>
      <c r="D270" s="46" t="str">
        <f t="shared" si="10"/>
        <v>H</v>
      </c>
      <c r="E270" s="598" t="s">
        <v>2183</v>
      </c>
      <c r="F270" s="505"/>
      <c r="G270" s="167"/>
      <c r="H270" s="35" t="s">
        <v>4840</v>
      </c>
    </row>
    <row r="271" spans="1:8" hidden="1" x14ac:dyDescent="0.25">
      <c r="A271" s="47" t="s">
        <v>2183</v>
      </c>
      <c r="B271" s="35" t="s">
        <v>2001</v>
      </c>
      <c r="C271" s="35" t="s">
        <v>4836</v>
      </c>
      <c r="D271" s="46" t="str">
        <f t="shared" si="10"/>
        <v>E</v>
      </c>
      <c r="E271" s="598" t="s">
        <v>2183</v>
      </c>
      <c r="F271" s="505"/>
      <c r="G271" s="167"/>
      <c r="H271" s="35" t="s">
        <v>4841</v>
      </c>
    </row>
    <row r="272" spans="1:8" hidden="1" x14ac:dyDescent="0.25">
      <c r="A272" s="47" t="s">
        <v>2183</v>
      </c>
      <c r="B272" s="35" t="s">
        <v>2001</v>
      </c>
      <c r="C272" s="35" t="s">
        <v>4837</v>
      </c>
      <c r="D272" s="46" t="str">
        <f t="shared" si="10"/>
        <v>M</v>
      </c>
      <c r="E272" s="598" t="s">
        <v>2183</v>
      </c>
      <c r="F272" s="505"/>
      <c r="G272" s="167"/>
      <c r="H272" s="35" t="s">
        <v>4842</v>
      </c>
    </row>
    <row r="273" spans="1:8" hidden="1" x14ac:dyDescent="0.25">
      <c r="A273" s="47" t="s">
        <v>2183</v>
      </c>
      <c r="B273" s="35" t="s">
        <v>2001</v>
      </c>
      <c r="C273" s="35" t="s">
        <v>4838</v>
      </c>
      <c r="D273" s="46" t="str">
        <f t="shared" si="10"/>
        <v>E</v>
      </c>
      <c r="E273" s="598" t="s">
        <v>2183</v>
      </c>
      <c r="F273" s="505"/>
      <c r="G273" s="167"/>
      <c r="H273" s="35" t="s">
        <v>4843</v>
      </c>
    </row>
    <row r="274" spans="1:8" hidden="1" x14ac:dyDescent="0.25">
      <c r="A274" s="47" t="s">
        <v>2183</v>
      </c>
      <c r="B274" s="35" t="s">
        <v>2001</v>
      </c>
      <c r="C274" s="35" t="s">
        <v>4839</v>
      </c>
      <c r="D274" s="46" t="str">
        <f t="shared" si="10"/>
        <v>E</v>
      </c>
      <c r="E274" s="598" t="s">
        <v>2183</v>
      </c>
      <c r="F274" s="505"/>
      <c r="G274" s="167"/>
      <c r="H274" s="35" t="s">
        <v>4844</v>
      </c>
    </row>
    <row r="275" spans="1:8" hidden="1" x14ac:dyDescent="0.25">
      <c r="A275" s="47" t="s">
        <v>2183</v>
      </c>
      <c r="B275" s="35" t="s">
        <v>2001</v>
      </c>
      <c r="C275" s="35" t="s">
        <v>4081</v>
      </c>
      <c r="D275" s="46" t="str">
        <f t="shared" si="10"/>
        <v>E</v>
      </c>
      <c r="E275" s="598" t="s">
        <v>2183</v>
      </c>
      <c r="F275" s="505"/>
      <c r="G275" s="167"/>
      <c r="H275" s="35" t="s">
        <v>4082</v>
      </c>
    </row>
    <row r="276" spans="1:8" hidden="1" x14ac:dyDescent="0.25">
      <c r="A276" s="47" t="s">
        <v>2183</v>
      </c>
      <c r="B276" s="35" t="s">
        <v>2001</v>
      </c>
      <c r="C276" s="35" t="s">
        <v>4840</v>
      </c>
      <c r="D276" s="46" t="str">
        <f t="shared" si="10"/>
        <v>E</v>
      </c>
      <c r="E276" s="598" t="s">
        <v>2183</v>
      </c>
      <c r="F276" s="505"/>
      <c r="G276" s="167"/>
      <c r="H276" s="35" t="s">
        <v>4845</v>
      </c>
    </row>
    <row r="277" spans="1:8" hidden="1" x14ac:dyDescent="0.25">
      <c r="A277" s="47" t="s">
        <v>2183</v>
      </c>
      <c r="B277" s="35" t="s">
        <v>2001</v>
      </c>
      <c r="C277" s="35" t="s">
        <v>4841</v>
      </c>
      <c r="D277" s="46" t="str">
        <f t="shared" si="10"/>
        <v>E</v>
      </c>
      <c r="E277" s="598" t="s">
        <v>2183</v>
      </c>
      <c r="F277" s="505"/>
      <c r="G277" s="167"/>
      <c r="H277" s="35" t="s">
        <v>4846</v>
      </c>
    </row>
    <row r="278" spans="1:8" hidden="1" x14ac:dyDescent="0.25">
      <c r="A278" s="47" t="s">
        <v>2183</v>
      </c>
      <c r="B278" s="35" t="s">
        <v>2001</v>
      </c>
      <c r="C278" s="35" t="s">
        <v>4842</v>
      </c>
      <c r="D278" s="46" t="str">
        <f t="shared" si="10"/>
        <v>E</v>
      </c>
      <c r="E278" s="598" t="s">
        <v>2183</v>
      </c>
      <c r="F278" s="505"/>
      <c r="G278" s="167"/>
      <c r="H278" s="35" t="s">
        <v>4847</v>
      </c>
    </row>
    <row r="279" spans="1:8" hidden="1" x14ac:dyDescent="0.25">
      <c r="A279" s="47" t="s">
        <v>2183</v>
      </c>
      <c r="B279" s="35" t="s">
        <v>2001</v>
      </c>
      <c r="C279" s="35" t="s">
        <v>4843</v>
      </c>
      <c r="D279" s="46" t="str">
        <f t="shared" si="10"/>
        <v>E</v>
      </c>
      <c r="E279" s="598" t="s">
        <v>2183</v>
      </c>
      <c r="F279" s="505"/>
      <c r="G279" s="167"/>
      <c r="H279" s="35" t="s">
        <v>4848</v>
      </c>
    </row>
    <row r="280" spans="1:8" hidden="1" x14ac:dyDescent="0.25">
      <c r="A280" s="47" t="s">
        <v>2183</v>
      </c>
      <c r="B280" s="35" t="s">
        <v>2001</v>
      </c>
      <c r="C280" s="35" t="s">
        <v>4844</v>
      </c>
      <c r="D280" s="46" t="str">
        <f t="shared" si="10"/>
        <v>H</v>
      </c>
      <c r="E280" s="598" t="s">
        <v>2183</v>
      </c>
      <c r="F280" s="505"/>
      <c r="G280" s="167"/>
      <c r="H280" s="35" t="s">
        <v>4849</v>
      </c>
    </row>
    <row r="281" spans="1:8" hidden="1" x14ac:dyDescent="0.25">
      <c r="A281" s="47" t="s">
        <v>2183</v>
      </c>
      <c r="B281" s="35" t="s">
        <v>2001</v>
      </c>
      <c r="C281" s="35" t="s">
        <v>4082</v>
      </c>
      <c r="D281" s="46" t="str">
        <f t="shared" si="10"/>
        <v>E</v>
      </c>
      <c r="E281" s="598" t="s">
        <v>2183</v>
      </c>
      <c r="F281" s="505"/>
      <c r="G281" s="167"/>
      <c r="H281" s="35" t="s">
        <v>4083</v>
      </c>
    </row>
    <row r="282" spans="1:8" hidden="1" x14ac:dyDescent="0.25">
      <c r="A282" s="47" t="s">
        <v>2183</v>
      </c>
      <c r="B282" s="35" t="s">
        <v>2001</v>
      </c>
      <c r="C282" s="35" t="s">
        <v>4845</v>
      </c>
      <c r="D282" s="46" t="str">
        <f t="shared" si="10"/>
        <v>M</v>
      </c>
      <c r="E282" s="598" t="s">
        <v>2183</v>
      </c>
      <c r="F282" s="505"/>
      <c r="G282" s="167"/>
      <c r="H282" s="35" t="s">
        <v>4084</v>
      </c>
    </row>
    <row r="283" spans="1:8" hidden="1" x14ac:dyDescent="0.25">
      <c r="A283" s="47" t="s">
        <v>2183</v>
      </c>
      <c r="B283" s="35" t="s">
        <v>2001</v>
      </c>
      <c r="C283" s="35" t="s">
        <v>4846</v>
      </c>
      <c r="D283" s="46" t="str">
        <f t="shared" si="10"/>
        <v>M</v>
      </c>
      <c r="E283" s="598" t="s">
        <v>2183</v>
      </c>
      <c r="F283" s="505"/>
      <c r="G283" s="167"/>
      <c r="H283" s="35" t="s">
        <v>4850</v>
      </c>
    </row>
    <row r="284" spans="1:8" hidden="1" x14ac:dyDescent="0.25">
      <c r="A284" s="47" t="s">
        <v>2183</v>
      </c>
      <c r="B284" s="35" t="s">
        <v>2001</v>
      </c>
      <c r="C284" s="35" t="s">
        <v>4847</v>
      </c>
      <c r="D284" s="46" t="str">
        <f t="shared" si="10"/>
        <v>H</v>
      </c>
      <c r="E284" s="598" t="s">
        <v>2183</v>
      </c>
      <c r="F284" s="505"/>
      <c r="G284" s="167"/>
      <c r="H284" s="35" t="s">
        <v>4851</v>
      </c>
    </row>
    <row r="285" spans="1:8" hidden="1" x14ac:dyDescent="0.25">
      <c r="A285" s="47" t="s">
        <v>2183</v>
      </c>
      <c r="B285" s="35" t="s">
        <v>2001</v>
      </c>
      <c r="C285" s="35" t="s">
        <v>4848</v>
      </c>
      <c r="D285" s="46" t="str">
        <f t="shared" si="10"/>
        <v>E</v>
      </c>
      <c r="E285" s="598" t="s">
        <v>2183</v>
      </c>
      <c r="F285" s="505"/>
      <c r="G285" s="167"/>
      <c r="H285" s="35" t="s">
        <v>4085</v>
      </c>
    </row>
    <row r="286" spans="1:8" hidden="1" x14ac:dyDescent="0.25">
      <c r="A286" s="47" t="s">
        <v>2183</v>
      </c>
      <c r="B286" s="35" t="s">
        <v>2001</v>
      </c>
      <c r="C286" s="35" t="s">
        <v>4849</v>
      </c>
      <c r="D286" s="46" t="str">
        <f t="shared" si="10"/>
        <v>E</v>
      </c>
      <c r="E286" s="598" t="s">
        <v>2183</v>
      </c>
      <c r="F286" s="505"/>
      <c r="G286" s="167"/>
      <c r="H286" s="35" t="s">
        <v>4852</v>
      </c>
    </row>
    <row r="287" spans="1:8" hidden="1" x14ac:dyDescent="0.25">
      <c r="A287" s="47" t="s">
        <v>2183</v>
      </c>
      <c r="B287" s="35" t="s">
        <v>2001</v>
      </c>
      <c r="C287" s="35" t="s">
        <v>4083</v>
      </c>
      <c r="D287" s="46" t="str">
        <f t="shared" ref="D287:D318" si="11">RIGHT(C287,1)</f>
        <v>E</v>
      </c>
      <c r="E287" s="598" t="s">
        <v>2183</v>
      </c>
      <c r="F287" s="505"/>
      <c r="G287" s="167"/>
      <c r="H287" s="35" t="s">
        <v>4853</v>
      </c>
    </row>
    <row r="288" spans="1:8" hidden="1" x14ac:dyDescent="0.25">
      <c r="A288" s="47" t="s">
        <v>2183</v>
      </c>
      <c r="B288" s="35" t="s">
        <v>2001</v>
      </c>
      <c r="C288" s="35" t="s">
        <v>4084</v>
      </c>
      <c r="D288" s="46" t="str">
        <f t="shared" si="11"/>
        <v>E</v>
      </c>
      <c r="E288" s="598" t="s">
        <v>2183</v>
      </c>
      <c r="F288" s="505"/>
      <c r="G288" s="167"/>
      <c r="H288" s="35" t="s">
        <v>4854</v>
      </c>
    </row>
    <row r="289" spans="1:8" hidden="1" x14ac:dyDescent="0.25">
      <c r="A289" s="47" t="s">
        <v>2183</v>
      </c>
      <c r="B289" s="35" t="s">
        <v>2001</v>
      </c>
      <c r="C289" s="35" t="s">
        <v>4850</v>
      </c>
      <c r="D289" s="46" t="str">
        <f t="shared" si="11"/>
        <v>E</v>
      </c>
      <c r="E289" s="598" t="s">
        <v>2183</v>
      </c>
      <c r="F289" s="505"/>
      <c r="G289" s="167"/>
      <c r="H289" s="35" t="s">
        <v>4086</v>
      </c>
    </row>
    <row r="290" spans="1:8" hidden="1" x14ac:dyDescent="0.25">
      <c r="A290" s="47" t="s">
        <v>2183</v>
      </c>
      <c r="B290" s="35" t="s">
        <v>2001</v>
      </c>
      <c r="C290" s="35" t="s">
        <v>4851</v>
      </c>
      <c r="D290" s="46" t="str">
        <f t="shared" si="11"/>
        <v>M</v>
      </c>
      <c r="E290" s="598" t="s">
        <v>2183</v>
      </c>
      <c r="F290" s="505"/>
      <c r="G290" s="167"/>
      <c r="H290" s="35" t="s">
        <v>4087</v>
      </c>
    </row>
    <row r="291" spans="1:8" hidden="1" x14ac:dyDescent="0.25">
      <c r="A291" s="47" t="s">
        <v>2183</v>
      </c>
      <c r="B291" s="35" t="s">
        <v>2001</v>
      </c>
      <c r="C291" s="35" t="s">
        <v>4085</v>
      </c>
      <c r="D291" s="46" t="str">
        <f t="shared" si="11"/>
        <v>E</v>
      </c>
      <c r="E291" s="598" t="s">
        <v>2183</v>
      </c>
      <c r="F291" s="505"/>
      <c r="G291" s="167"/>
      <c r="H291" s="35" t="s">
        <v>4855</v>
      </c>
    </row>
    <row r="292" spans="1:8" hidden="1" x14ac:dyDescent="0.25">
      <c r="A292" s="47" t="s">
        <v>2183</v>
      </c>
      <c r="B292" s="35" t="s">
        <v>2001</v>
      </c>
      <c r="C292" s="35" t="s">
        <v>4852</v>
      </c>
      <c r="D292" s="46" t="str">
        <f t="shared" si="11"/>
        <v>E</v>
      </c>
      <c r="E292" s="598" t="s">
        <v>2183</v>
      </c>
      <c r="F292" s="505"/>
      <c r="G292" s="167"/>
      <c r="H292" s="35" t="s">
        <v>4857</v>
      </c>
    </row>
    <row r="293" spans="1:8" hidden="1" x14ac:dyDescent="0.25">
      <c r="A293" s="47" t="s">
        <v>2183</v>
      </c>
      <c r="B293" s="35" t="s">
        <v>2001</v>
      </c>
      <c r="C293" s="35" t="s">
        <v>4853</v>
      </c>
      <c r="D293" s="46" t="str">
        <f t="shared" si="11"/>
        <v>E</v>
      </c>
      <c r="E293" s="598" t="s">
        <v>2183</v>
      </c>
      <c r="F293" s="505"/>
      <c r="G293" s="167"/>
      <c r="H293" s="35" t="s">
        <v>4856</v>
      </c>
    </row>
    <row r="294" spans="1:8" hidden="1" x14ac:dyDescent="0.25">
      <c r="A294" s="47" t="s">
        <v>2183</v>
      </c>
      <c r="B294" s="35" t="s">
        <v>2001</v>
      </c>
      <c r="C294" s="35" t="s">
        <v>4854</v>
      </c>
      <c r="D294" s="46" t="str">
        <f t="shared" si="11"/>
        <v>M</v>
      </c>
      <c r="E294" s="598" t="s">
        <v>2183</v>
      </c>
      <c r="F294" s="505"/>
      <c r="G294" s="167"/>
      <c r="H294" s="35" t="s">
        <v>4858</v>
      </c>
    </row>
    <row r="295" spans="1:8" hidden="1" x14ac:dyDescent="0.25">
      <c r="A295" s="47" t="s">
        <v>2183</v>
      </c>
      <c r="B295" s="35" t="s">
        <v>2001</v>
      </c>
      <c r="C295" s="35" t="s">
        <v>4086</v>
      </c>
      <c r="D295" s="46" t="str">
        <f t="shared" si="11"/>
        <v>E</v>
      </c>
      <c r="E295" s="598" t="s">
        <v>2183</v>
      </c>
      <c r="F295" s="505"/>
      <c r="G295" s="167"/>
      <c r="H295" s="35" t="s">
        <v>4859</v>
      </c>
    </row>
    <row r="296" spans="1:8" hidden="1" x14ac:dyDescent="0.25">
      <c r="A296" s="47" t="s">
        <v>2183</v>
      </c>
      <c r="B296" s="35" t="s">
        <v>2001</v>
      </c>
      <c r="C296" s="35" t="s">
        <v>4087</v>
      </c>
      <c r="D296" s="46" t="str">
        <f t="shared" si="11"/>
        <v>E</v>
      </c>
      <c r="E296" s="598" t="s">
        <v>2183</v>
      </c>
      <c r="F296" s="505"/>
      <c r="G296" s="167"/>
      <c r="H296" s="35" t="s">
        <v>4860</v>
      </c>
    </row>
    <row r="297" spans="1:8" hidden="1" x14ac:dyDescent="0.25">
      <c r="A297" s="47" t="s">
        <v>2183</v>
      </c>
      <c r="B297" s="35" t="s">
        <v>2001</v>
      </c>
      <c r="C297" s="35" t="s">
        <v>4855</v>
      </c>
      <c r="D297" s="46" t="str">
        <f t="shared" si="11"/>
        <v>E</v>
      </c>
      <c r="E297" s="598" t="s">
        <v>2183</v>
      </c>
      <c r="F297" s="505"/>
      <c r="G297" s="167"/>
      <c r="H297" s="35" t="s">
        <v>4088</v>
      </c>
    </row>
    <row r="298" spans="1:8" hidden="1" x14ac:dyDescent="0.25">
      <c r="A298" s="47" t="s">
        <v>2183</v>
      </c>
      <c r="B298" s="35" t="s">
        <v>2001</v>
      </c>
      <c r="C298" s="35" t="s">
        <v>4857</v>
      </c>
      <c r="D298" s="46" t="str">
        <f t="shared" si="11"/>
        <v>M</v>
      </c>
      <c r="E298" s="598" t="s">
        <v>2183</v>
      </c>
      <c r="F298" s="505"/>
      <c r="G298" s="167"/>
      <c r="H298" s="35" t="s">
        <v>4089</v>
      </c>
    </row>
    <row r="299" spans="1:8" hidden="1" x14ac:dyDescent="0.25">
      <c r="A299" s="47" t="s">
        <v>2183</v>
      </c>
      <c r="B299" s="35" t="s">
        <v>2001</v>
      </c>
      <c r="C299" s="35" t="s">
        <v>4856</v>
      </c>
      <c r="D299" s="46" t="str">
        <f t="shared" si="11"/>
        <v>H</v>
      </c>
      <c r="E299" s="598" t="s">
        <v>2183</v>
      </c>
      <c r="F299" s="505"/>
      <c r="G299" s="167"/>
      <c r="H299" s="35" t="s">
        <v>4861</v>
      </c>
    </row>
    <row r="300" spans="1:8" hidden="1" x14ac:dyDescent="0.25">
      <c r="A300" s="47" t="s">
        <v>2183</v>
      </c>
      <c r="B300" s="35" t="s">
        <v>2001</v>
      </c>
      <c r="C300" s="35" t="s">
        <v>4858</v>
      </c>
      <c r="D300" s="46" t="str">
        <f t="shared" si="11"/>
        <v>H</v>
      </c>
      <c r="E300" s="598" t="s">
        <v>2183</v>
      </c>
      <c r="F300" s="505"/>
      <c r="G300" s="167"/>
      <c r="H300" s="35" t="s">
        <v>4862</v>
      </c>
    </row>
    <row r="301" spans="1:8" hidden="1" x14ac:dyDescent="0.25">
      <c r="A301" s="47" t="s">
        <v>2183</v>
      </c>
      <c r="B301" s="35" t="s">
        <v>2001</v>
      </c>
      <c r="C301" s="35" t="s">
        <v>4859</v>
      </c>
      <c r="D301" s="46" t="str">
        <f t="shared" si="11"/>
        <v>E</v>
      </c>
      <c r="E301" s="598" t="s">
        <v>2183</v>
      </c>
      <c r="F301" s="505"/>
      <c r="G301" s="167"/>
      <c r="H301" s="35" t="s">
        <v>4863</v>
      </c>
    </row>
    <row r="302" spans="1:8" hidden="1" x14ac:dyDescent="0.25">
      <c r="A302" s="47" t="s">
        <v>2183</v>
      </c>
      <c r="B302" s="35" t="s">
        <v>2001</v>
      </c>
      <c r="C302" s="35" t="s">
        <v>4860</v>
      </c>
      <c r="D302" s="46" t="str">
        <f t="shared" si="11"/>
        <v>E</v>
      </c>
      <c r="E302" s="598" t="s">
        <v>2183</v>
      </c>
      <c r="F302" s="505"/>
      <c r="G302" s="167"/>
      <c r="H302" s="35" t="s">
        <v>4864</v>
      </c>
    </row>
    <row r="303" spans="1:8" hidden="1" x14ac:dyDescent="0.25">
      <c r="A303" s="47" t="s">
        <v>2183</v>
      </c>
      <c r="B303" s="35" t="s">
        <v>2001</v>
      </c>
      <c r="C303" s="35" t="s">
        <v>4088</v>
      </c>
      <c r="D303" s="46" t="str">
        <f t="shared" si="11"/>
        <v>E</v>
      </c>
      <c r="E303" s="598" t="s">
        <v>2183</v>
      </c>
      <c r="F303" s="505"/>
      <c r="G303" s="167"/>
      <c r="H303" s="35" t="s">
        <v>4865</v>
      </c>
    </row>
    <row r="304" spans="1:8" hidden="1" x14ac:dyDescent="0.25">
      <c r="A304" s="47" t="s">
        <v>2183</v>
      </c>
      <c r="B304" s="35" t="s">
        <v>2001</v>
      </c>
      <c r="C304" s="35" t="s">
        <v>4089</v>
      </c>
      <c r="D304" s="46" t="str">
        <f t="shared" si="11"/>
        <v>E</v>
      </c>
      <c r="E304" s="598" t="s">
        <v>2183</v>
      </c>
      <c r="F304" s="505"/>
      <c r="G304" s="167"/>
      <c r="H304" s="35" t="s">
        <v>4866</v>
      </c>
    </row>
    <row r="305" spans="1:8" hidden="1" x14ac:dyDescent="0.25">
      <c r="A305" s="47" t="s">
        <v>2183</v>
      </c>
      <c r="B305" s="35" t="s">
        <v>2001</v>
      </c>
      <c r="C305" s="35" t="s">
        <v>4861</v>
      </c>
      <c r="D305" s="46" t="str">
        <f t="shared" si="11"/>
        <v>M</v>
      </c>
      <c r="E305" s="598" t="s">
        <v>2183</v>
      </c>
      <c r="F305" s="505"/>
      <c r="G305" s="167"/>
      <c r="H305" s="35" t="s">
        <v>4090</v>
      </c>
    </row>
    <row r="306" spans="1:8" hidden="1" x14ac:dyDescent="0.25">
      <c r="A306" s="47" t="s">
        <v>2183</v>
      </c>
      <c r="B306" s="35" t="s">
        <v>2001</v>
      </c>
      <c r="C306" s="35" t="s">
        <v>4862</v>
      </c>
      <c r="D306" s="46" t="str">
        <f t="shared" si="11"/>
        <v>E</v>
      </c>
      <c r="E306" s="598" t="s">
        <v>2183</v>
      </c>
      <c r="F306" s="505"/>
      <c r="G306" s="167"/>
      <c r="H306" s="35" t="s">
        <v>4867</v>
      </c>
    </row>
    <row r="307" spans="1:8" hidden="1" x14ac:dyDescent="0.25">
      <c r="A307" s="47" t="s">
        <v>2183</v>
      </c>
      <c r="B307" s="35" t="s">
        <v>2001</v>
      </c>
      <c r="C307" s="35" t="s">
        <v>4863</v>
      </c>
      <c r="D307" s="46" t="str">
        <f t="shared" si="11"/>
        <v>E</v>
      </c>
      <c r="E307" s="598" t="s">
        <v>2183</v>
      </c>
      <c r="F307" s="505"/>
      <c r="G307" s="167"/>
      <c r="H307" s="35" t="s">
        <v>4868</v>
      </c>
    </row>
    <row r="308" spans="1:8" hidden="1" x14ac:dyDescent="0.25">
      <c r="A308" s="47" t="s">
        <v>2183</v>
      </c>
      <c r="B308" s="35" t="s">
        <v>2001</v>
      </c>
      <c r="C308" s="35" t="s">
        <v>4864</v>
      </c>
      <c r="D308" s="46" t="str">
        <f t="shared" si="11"/>
        <v>E</v>
      </c>
      <c r="E308" s="598" t="s">
        <v>2183</v>
      </c>
      <c r="F308" s="505"/>
      <c r="G308" s="167"/>
      <c r="H308" s="35" t="s">
        <v>4869</v>
      </c>
    </row>
    <row r="309" spans="1:8" hidden="1" x14ac:dyDescent="0.25">
      <c r="A309" s="47" t="s">
        <v>2183</v>
      </c>
      <c r="B309" s="35" t="s">
        <v>2001</v>
      </c>
      <c r="C309" s="35" t="s">
        <v>4865</v>
      </c>
      <c r="D309" s="46" t="str">
        <f t="shared" si="11"/>
        <v>H</v>
      </c>
      <c r="E309" s="598" t="s">
        <v>2183</v>
      </c>
      <c r="F309" s="505"/>
      <c r="G309" s="167"/>
      <c r="H309" s="35" t="s">
        <v>4091</v>
      </c>
    </row>
    <row r="310" spans="1:8" hidden="1" x14ac:dyDescent="0.25">
      <c r="A310" s="47" t="s">
        <v>2183</v>
      </c>
      <c r="B310" s="35" t="s">
        <v>2001</v>
      </c>
      <c r="C310" s="35" t="s">
        <v>4866</v>
      </c>
      <c r="D310" s="46" t="str">
        <f t="shared" si="11"/>
        <v>E</v>
      </c>
      <c r="E310" s="598" t="s">
        <v>2183</v>
      </c>
      <c r="F310" s="505"/>
      <c r="G310" s="167"/>
      <c r="H310" s="35" t="s">
        <v>4870</v>
      </c>
    </row>
    <row r="311" spans="1:8" hidden="1" x14ac:dyDescent="0.25">
      <c r="A311" s="47" t="s">
        <v>2183</v>
      </c>
      <c r="B311" s="35" t="s">
        <v>2001</v>
      </c>
      <c r="C311" s="35" t="s">
        <v>4090</v>
      </c>
      <c r="D311" s="46" t="str">
        <f t="shared" si="11"/>
        <v>E</v>
      </c>
      <c r="E311" s="598" t="s">
        <v>2183</v>
      </c>
      <c r="F311" s="505"/>
      <c r="G311" s="167"/>
      <c r="H311" s="35" t="s">
        <v>4871</v>
      </c>
    </row>
    <row r="312" spans="1:8" hidden="1" x14ac:dyDescent="0.25">
      <c r="A312" s="47" t="s">
        <v>2183</v>
      </c>
      <c r="B312" s="35" t="s">
        <v>2001</v>
      </c>
      <c r="C312" s="35" t="s">
        <v>4867</v>
      </c>
      <c r="D312" s="46" t="str">
        <f t="shared" si="11"/>
        <v>M</v>
      </c>
      <c r="E312" s="598" t="s">
        <v>2183</v>
      </c>
      <c r="F312" s="505"/>
      <c r="G312" s="167"/>
      <c r="H312" s="35" t="s">
        <v>4872</v>
      </c>
    </row>
    <row r="313" spans="1:8" hidden="1" x14ac:dyDescent="0.25">
      <c r="A313" s="47" t="s">
        <v>2183</v>
      </c>
      <c r="B313" s="35" t="s">
        <v>2001</v>
      </c>
      <c r="C313" s="35" t="s">
        <v>4868</v>
      </c>
      <c r="D313" s="46" t="str">
        <f t="shared" si="11"/>
        <v>E</v>
      </c>
      <c r="E313" s="598" t="s">
        <v>2183</v>
      </c>
      <c r="F313" s="505"/>
      <c r="G313" s="167"/>
      <c r="H313" s="35" t="s">
        <v>4874</v>
      </c>
    </row>
    <row r="314" spans="1:8" hidden="1" x14ac:dyDescent="0.25">
      <c r="A314" s="47" t="s">
        <v>2183</v>
      </c>
      <c r="B314" s="35" t="s">
        <v>2001</v>
      </c>
      <c r="C314" s="35" t="s">
        <v>4869</v>
      </c>
      <c r="D314" s="46" t="str">
        <f t="shared" si="11"/>
        <v>E</v>
      </c>
      <c r="E314" s="598" t="s">
        <v>2183</v>
      </c>
      <c r="F314" s="505"/>
      <c r="G314" s="167"/>
      <c r="H314" s="35" t="s">
        <v>4873</v>
      </c>
    </row>
    <row r="315" spans="1:8" hidden="1" x14ac:dyDescent="0.25">
      <c r="A315" s="47" t="s">
        <v>2183</v>
      </c>
      <c r="B315" s="35" t="s">
        <v>2001</v>
      </c>
      <c r="C315" s="35" t="s">
        <v>4091</v>
      </c>
      <c r="D315" s="46" t="str">
        <f t="shared" si="11"/>
        <v>E</v>
      </c>
      <c r="E315" s="598" t="s">
        <v>2183</v>
      </c>
      <c r="F315" s="505"/>
      <c r="G315" s="167"/>
      <c r="H315" s="35" t="s">
        <v>6662</v>
      </c>
    </row>
    <row r="316" spans="1:8" hidden="1" x14ac:dyDescent="0.25">
      <c r="A316" s="47" t="s">
        <v>2183</v>
      </c>
      <c r="B316" s="35" t="s">
        <v>2001</v>
      </c>
      <c r="C316" s="35" t="s">
        <v>4870</v>
      </c>
      <c r="D316" s="46" t="str">
        <f t="shared" si="11"/>
        <v>E</v>
      </c>
      <c r="E316" s="598" t="s">
        <v>2183</v>
      </c>
      <c r="F316" s="505"/>
      <c r="G316" s="167"/>
      <c r="H316" s="35" t="s">
        <v>6663</v>
      </c>
    </row>
    <row r="317" spans="1:8" hidden="1" x14ac:dyDescent="0.25">
      <c r="A317" s="47" t="s">
        <v>2183</v>
      </c>
      <c r="B317" s="35" t="s">
        <v>2001</v>
      </c>
      <c r="C317" s="35" t="s">
        <v>4871</v>
      </c>
      <c r="D317" s="46" t="str">
        <f t="shared" si="11"/>
        <v>E</v>
      </c>
      <c r="E317" s="598" t="s">
        <v>2183</v>
      </c>
      <c r="F317" s="505"/>
      <c r="G317" s="167"/>
      <c r="H317" s="35" t="s">
        <v>6664</v>
      </c>
    </row>
    <row r="318" spans="1:8" hidden="1" x14ac:dyDescent="0.25">
      <c r="A318" s="47" t="s">
        <v>2183</v>
      </c>
      <c r="B318" s="35" t="s">
        <v>2001</v>
      </c>
      <c r="C318" s="35" t="s">
        <v>4872</v>
      </c>
      <c r="D318" s="46" t="str">
        <f t="shared" si="11"/>
        <v>E</v>
      </c>
      <c r="E318" s="598" t="s">
        <v>2183</v>
      </c>
      <c r="F318" s="505"/>
      <c r="G318" s="167"/>
      <c r="H318" s="35" t="s">
        <v>6665</v>
      </c>
    </row>
    <row r="319" spans="1:8" hidden="1" x14ac:dyDescent="0.25">
      <c r="A319" s="47" t="s">
        <v>2183</v>
      </c>
      <c r="B319" s="35" t="s">
        <v>2001</v>
      </c>
      <c r="C319" s="35" t="s">
        <v>4874</v>
      </c>
      <c r="D319" s="46" t="str">
        <f>RIGHT(C319,1)</f>
        <v>M</v>
      </c>
      <c r="E319" s="598" t="s">
        <v>2183</v>
      </c>
      <c r="F319" s="505"/>
      <c r="G319" s="167"/>
      <c r="H319" s="35" t="s">
        <v>6666</v>
      </c>
    </row>
    <row r="320" spans="1:8" hidden="1" x14ac:dyDescent="0.25">
      <c r="A320" s="47" t="s">
        <v>2183</v>
      </c>
      <c r="B320" s="35" t="s">
        <v>2001</v>
      </c>
      <c r="C320" s="35" t="s">
        <v>4873</v>
      </c>
      <c r="D320" s="46" t="str">
        <f>RIGHT(C320,1)</f>
        <v>H</v>
      </c>
      <c r="E320" s="598" t="s">
        <v>2183</v>
      </c>
      <c r="F320" s="505"/>
      <c r="G320" s="167"/>
      <c r="H320" s="35" t="s">
        <v>6667</v>
      </c>
    </row>
    <row r="321" spans="1:8" hidden="1" x14ac:dyDescent="0.25">
      <c r="A321" s="47" t="s">
        <v>2183</v>
      </c>
      <c r="B321" s="35" t="s">
        <v>2001</v>
      </c>
      <c r="C321" s="35" t="s">
        <v>6662</v>
      </c>
      <c r="D321" s="46" t="s">
        <v>6439</v>
      </c>
      <c r="E321" s="598" t="s">
        <v>2183</v>
      </c>
      <c r="F321" s="505"/>
      <c r="G321" s="167"/>
      <c r="H321" s="35" t="s">
        <v>6668</v>
      </c>
    </row>
    <row r="322" spans="1:8" hidden="1" x14ac:dyDescent="0.25">
      <c r="A322" s="47" t="s">
        <v>2183</v>
      </c>
      <c r="B322" s="35" t="s">
        <v>2001</v>
      </c>
      <c r="C322" s="35" t="s">
        <v>6663</v>
      </c>
      <c r="D322" s="46" t="s">
        <v>6439</v>
      </c>
      <c r="E322" s="598" t="s">
        <v>2183</v>
      </c>
      <c r="F322" s="505"/>
      <c r="G322" s="167"/>
      <c r="H322" s="35" t="s">
        <v>6669</v>
      </c>
    </row>
    <row r="323" spans="1:8" hidden="1" x14ac:dyDescent="0.25">
      <c r="A323" s="47" t="s">
        <v>2183</v>
      </c>
      <c r="B323" s="35" t="s">
        <v>2001</v>
      </c>
      <c r="C323" s="35" t="s">
        <v>6664</v>
      </c>
      <c r="D323" s="46" t="s">
        <v>6439</v>
      </c>
      <c r="E323" s="598" t="s">
        <v>2183</v>
      </c>
      <c r="F323" s="505"/>
      <c r="G323" s="167"/>
      <c r="H323" s="35" t="s">
        <v>6670</v>
      </c>
    </row>
    <row r="324" spans="1:8" hidden="1" x14ac:dyDescent="0.25">
      <c r="A324" s="47" t="s">
        <v>2183</v>
      </c>
      <c r="B324" s="35" t="s">
        <v>2001</v>
      </c>
      <c r="C324" s="35" t="s">
        <v>6665</v>
      </c>
      <c r="D324" s="46" t="s">
        <v>6439</v>
      </c>
      <c r="E324" s="598" t="s">
        <v>2183</v>
      </c>
      <c r="F324" s="505"/>
      <c r="G324" s="167"/>
      <c r="H324" s="35" t="s">
        <v>6671</v>
      </c>
    </row>
    <row r="325" spans="1:8" hidden="1" x14ac:dyDescent="0.25">
      <c r="A325" s="47" t="s">
        <v>2183</v>
      </c>
      <c r="B325" s="35" t="s">
        <v>2001</v>
      </c>
      <c r="C325" s="35" t="s">
        <v>6666</v>
      </c>
      <c r="D325" s="46" t="s">
        <v>6439</v>
      </c>
      <c r="E325" s="598" t="s">
        <v>2183</v>
      </c>
      <c r="F325" s="505"/>
      <c r="G325" s="167"/>
      <c r="H325" s="35" t="s">
        <v>6392</v>
      </c>
    </row>
    <row r="326" spans="1:8" hidden="1" x14ac:dyDescent="0.25">
      <c r="A326" s="47" t="s">
        <v>2183</v>
      </c>
      <c r="B326" s="35" t="s">
        <v>2001</v>
      </c>
      <c r="C326" s="35" t="s">
        <v>6667</v>
      </c>
      <c r="D326" s="46" t="s">
        <v>6439</v>
      </c>
      <c r="E326" s="598" t="s">
        <v>2183</v>
      </c>
      <c r="F326" s="505"/>
      <c r="G326" s="167"/>
      <c r="H326" s="35" t="s">
        <v>6135</v>
      </c>
    </row>
    <row r="327" spans="1:8" hidden="1" x14ac:dyDescent="0.25">
      <c r="A327" s="47" t="s">
        <v>2183</v>
      </c>
      <c r="B327" s="35" t="s">
        <v>2001</v>
      </c>
      <c r="C327" s="35" t="s">
        <v>6668</v>
      </c>
      <c r="D327" s="46" t="s">
        <v>6439</v>
      </c>
      <c r="E327" s="598" t="s">
        <v>2183</v>
      </c>
      <c r="F327" s="505"/>
      <c r="G327" s="167"/>
      <c r="H327" s="35" t="s">
        <v>6136</v>
      </c>
    </row>
    <row r="328" spans="1:8" hidden="1" x14ac:dyDescent="0.25">
      <c r="A328" s="47" t="s">
        <v>2183</v>
      </c>
      <c r="B328" s="35" t="s">
        <v>2001</v>
      </c>
      <c r="C328" s="35" t="s">
        <v>6669</v>
      </c>
      <c r="D328" s="46" t="s">
        <v>6439</v>
      </c>
      <c r="E328" s="598" t="s">
        <v>2183</v>
      </c>
      <c r="F328" s="505"/>
      <c r="G328" s="167"/>
      <c r="H328" s="35" t="s">
        <v>6672</v>
      </c>
    </row>
    <row r="329" spans="1:8" hidden="1" x14ac:dyDescent="0.25">
      <c r="A329" s="47" t="s">
        <v>2183</v>
      </c>
      <c r="B329" s="35" t="s">
        <v>2001</v>
      </c>
      <c r="C329" s="35" t="s">
        <v>6670</v>
      </c>
      <c r="D329" s="46" t="s">
        <v>6439</v>
      </c>
      <c r="E329" s="598" t="s">
        <v>2183</v>
      </c>
      <c r="F329" s="505"/>
      <c r="G329" s="167"/>
      <c r="H329" s="35" t="s">
        <v>6673</v>
      </c>
    </row>
    <row r="330" spans="1:8" hidden="1" x14ac:dyDescent="0.25">
      <c r="A330" s="47" t="s">
        <v>2183</v>
      </c>
      <c r="B330" s="35" t="s">
        <v>2001</v>
      </c>
      <c r="C330" s="35" t="s">
        <v>6671</v>
      </c>
      <c r="D330" s="46" t="s">
        <v>6439</v>
      </c>
      <c r="E330" s="598" t="s">
        <v>2183</v>
      </c>
      <c r="F330" s="505"/>
      <c r="G330" s="167"/>
      <c r="H330" s="35" t="s">
        <v>6674</v>
      </c>
    </row>
    <row r="331" spans="1:8" hidden="1" x14ac:dyDescent="0.25">
      <c r="A331" s="47" t="s">
        <v>2183</v>
      </c>
      <c r="B331" s="35" t="s">
        <v>2001</v>
      </c>
      <c r="C331" s="35" t="s">
        <v>6392</v>
      </c>
      <c r="D331" s="46" t="str">
        <f>RIGHT(C331,1)</f>
        <v>F</v>
      </c>
      <c r="E331" s="598" t="s">
        <v>2183</v>
      </c>
      <c r="F331" s="505"/>
      <c r="G331" s="167"/>
      <c r="H331" s="35" t="s">
        <v>6675</v>
      </c>
    </row>
    <row r="332" spans="1:8" hidden="1" x14ac:dyDescent="0.25">
      <c r="A332" s="47" t="s">
        <v>2183</v>
      </c>
      <c r="B332" s="35" t="s">
        <v>2001</v>
      </c>
      <c r="C332" s="35" t="s">
        <v>6135</v>
      </c>
      <c r="D332" s="46" t="str">
        <f>RIGHT(C332,1)</f>
        <v>F</v>
      </c>
      <c r="E332" s="598" t="s">
        <v>2183</v>
      </c>
      <c r="F332" s="505"/>
      <c r="G332" s="167"/>
      <c r="H332" s="35" t="s">
        <v>6676</v>
      </c>
    </row>
    <row r="333" spans="1:8" hidden="1" x14ac:dyDescent="0.25">
      <c r="A333" s="47" t="s">
        <v>2183</v>
      </c>
      <c r="B333" s="35" t="s">
        <v>2001</v>
      </c>
      <c r="C333" s="35" t="s">
        <v>6136</v>
      </c>
      <c r="D333" s="46" t="str">
        <f>RIGHT(C333,1)</f>
        <v>F</v>
      </c>
      <c r="E333" s="598" t="s">
        <v>2183</v>
      </c>
      <c r="F333" s="505"/>
      <c r="G333" s="167"/>
      <c r="H333" s="35" t="s">
        <v>95</v>
      </c>
    </row>
    <row r="334" spans="1:8" hidden="1" x14ac:dyDescent="0.25">
      <c r="A334" s="47" t="s">
        <v>2183</v>
      </c>
      <c r="B334" s="35" t="s">
        <v>2001</v>
      </c>
      <c r="C334" s="35" t="s">
        <v>6672</v>
      </c>
      <c r="D334" s="46" t="s">
        <v>6439</v>
      </c>
      <c r="E334" s="598" t="s">
        <v>2183</v>
      </c>
      <c r="F334" s="505"/>
      <c r="G334" s="167"/>
    </row>
    <row r="335" spans="1:8" hidden="1" x14ac:dyDescent="0.25">
      <c r="A335" s="47" t="s">
        <v>2183</v>
      </c>
      <c r="B335" s="35" t="s">
        <v>2001</v>
      </c>
      <c r="C335" s="35" t="s">
        <v>6673</v>
      </c>
      <c r="D335" s="46" t="s">
        <v>6439</v>
      </c>
      <c r="E335" s="598" t="s">
        <v>2183</v>
      </c>
      <c r="F335" s="505"/>
      <c r="G335" s="167"/>
      <c r="H335" s="35" t="s">
        <v>4875</v>
      </c>
    </row>
    <row r="336" spans="1:8" hidden="1" x14ac:dyDescent="0.25">
      <c r="A336" s="47" t="s">
        <v>2183</v>
      </c>
      <c r="B336" s="35" t="s">
        <v>2001</v>
      </c>
      <c r="C336" s="35" t="s">
        <v>6674</v>
      </c>
      <c r="D336" s="46" t="s">
        <v>6439</v>
      </c>
      <c r="E336" s="598" t="s">
        <v>2183</v>
      </c>
      <c r="F336" s="505"/>
      <c r="G336" s="167"/>
      <c r="H336" s="35" t="s">
        <v>4876</v>
      </c>
    </row>
    <row r="337" spans="1:8" hidden="1" x14ac:dyDescent="0.25">
      <c r="A337" s="47" t="s">
        <v>2183</v>
      </c>
      <c r="B337" s="35" t="s">
        <v>2001</v>
      </c>
      <c r="C337" s="35" t="s">
        <v>6675</v>
      </c>
      <c r="D337" s="46" t="s">
        <v>6439</v>
      </c>
      <c r="E337" s="598" t="s">
        <v>2183</v>
      </c>
      <c r="F337" s="505"/>
      <c r="G337" s="167"/>
      <c r="H337" s="35" t="s">
        <v>6137</v>
      </c>
    </row>
    <row r="338" spans="1:8" hidden="1" x14ac:dyDescent="0.25">
      <c r="A338" s="47" t="s">
        <v>2183</v>
      </c>
      <c r="B338" s="35" t="s">
        <v>2001</v>
      </c>
      <c r="C338" s="35" t="s">
        <v>6676</v>
      </c>
      <c r="D338" s="46" t="s">
        <v>6439</v>
      </c>
      <c r="E338" s="598" t="s">
        <v>2183</v>
      </c>
      <c r="F338" s="505"/>
      <c r="G338" s="167"/>
      <c r="H338" s="35" t="s">
        <v>4092</v>
      </c>
    </row>
    <row r="339" spans="1:8" hidden="1" x14ac:dyDescent="0.25">
      <c r="A339" s="47" t="str">
        <f>A338</f>
        <v>0130</v>
      </c>
      <c r="B339" s="35" t="s">
        <v>2001</v>
      </c>
      <c r="C339" s="35" t="s">
        <v>6467</v>
      </c>
      <c r="D339" s="46" t="s">
        <v>6440</v>
      </c>
      <c r="E339" s="598" t="str">
        <f>E338</f>
        <v>0130</v>
      </c>
      <c r="F339" s="505"/>
      <c r="G339" s="167"/>
      <c r="H339" s="35" t="s">
        <v>4877</v>
      </c>
    </row>
    <row r="340" spans="1:8" hidden="1" x14ac:dyDescent="0.25">
      <c r="A340" s="47" t="str">
        <f>A339</f>
        <v>0130</v>
      </c>
      <c r="B340" s="35" t="s">
        <v>2001</v>
      </c>
      <c r="C340" s="35" t="s">
        <v>7819</v>
      </c>
      <c r="E340" s="598" t="str">
        <f>E339</f>
        <v>0130</v>
      </c>
      <c r="F340" s="505"/>
      <c r="G340" s="167"/>
      <c r="H340" s="35" t="s">
        <v>4093</v>
      </c>
    </row>
    <row r="341" spans="1:8" hidden="1" x14ac:dyDescent="0.25">
      <c r="A341" s="47" t="s">
        <v>2182</v>
      </c>
      <c r="B341" s="35" t="s">
        <v>2000</v>
      </c>
      <c r="C341" s="35" t="s">
        <v>4875</v>
      </c>
      <c r="D341" s="46" t="str">
        <f t="shared" ref="D341:D364" si="12">RIGHT(C341,1)</f>
        <v>H</v>
      </c>
      <c r="E341" s="598" t="s">
        <v>2182</v>
      </c>
      <c r="F341" s="505"/>
      <c r="G341" s="167"/>
      <c r="H341" s="35" t="s">
        <v>4878</v>
      </c>
    </row>
    <row r="342" spans="1:8" hidden="1" x14ac:dyDescent="0.25">
      <c r="A342" s="47" t="s">
        <v>2182</v>
      </c>
      <c r="B342" s="35" t="s">
        <v>2000</v>
      </c>
      <c r="C342" s="35" t="s">
        <v>4876</v>
      </c>
      <c r="D342" s="46" t="str">
        <f t="shared" si="12"/>
        <v>E</v>
      </c>
      <c r="E342" s="598" t="s">
        <v>2182</v>
      </c>
      <c r="F342" s="505"/>
      <c r="G342" s="167"/>
      <c r="H342" s="35" t="s">
        <v>4879</v>
      </c>
    </row>
    <row r="343" spans="1:8" hidden="1" x14ac:dyDescent="0.25">
      <c r="A343" s="47" t="s">
        <v>2182</v>
      </c>
      <c r="B343" s="35" t="s">
        <v>2000</v>
      </c>
      <c r="C343" s="35" t="s">
        <v>6137</v>
      </c>
      <c r="D343" s="46" t="str">
        <f t="shared" si="12"/>
        <v>E</v>
      </c>
      <c r="E343" s="598" t="s">
        <v>2182</v>
      </c>
      <c r="F343" s="505"/>
      <c r="G343" s="167"/>
      <c r="H343" s="35" t="s">
        <v>4880</v>
      </c>
    </row>
    <row r="344" spans="1:8" hidden="1" x14ac:dyDescent="0.25">
      <c r="A344" s="47" t="s">
        <v>2182</v>
      </c>
      <c r="B344" s="35" t="s">
        <v>2000</v>
      </c>
      <c r="C344" s="35" t="s">
        <v>4092</v>
      </c>
      <c r="D344" s="46" t="str">
        <f t="shared" si="12"/>
        <v>E</v>
      </c>
      <c r="E344" s="598" t="s">
        <v>2182</v>
      </c>
      <c r="F344" s="505"/>
      <c r="G344" s="167"/>
      <c r="H344" s="35" t="s">
        <v>4881</v>
      </c>
    </row>
    <row r="345" spans="1:8" hidden="1" x14ac:dyDescent="0.25">
      <c r="A345" s="47" t="s">
        <v>2182</v>
      </c>
      <c r="B345" s="35" t="s">
        <v>2000</v>
      </c>
      <c r="C345" s="35" t="s">
        <v>4877</v>
      </c>
      <c r="D345" s="46" t="str">
        <f t="shared" si="12"/>
        <v>M</v>
      </c>
      <c r="E345" s="598" t="s">
        <v>2182</v>
      </c>
      <c r="F345" s="505"/>
      <c r="G345" s="167"/>
      <c r="H345" s="35" t="s">
        <v>4882</v>
      </c>
    </row>
    <row r="346" spans="1:8" hidden="1" x14ac:dyDescent="0.25">
      <c r="A346" s="47" t="s">
        <v>2182</v>
      </c>
      <c r="B346" s="35" t="s">
        <v>2000</v>
      </c>
      <c r="C346" s="35" t="s">
        <v>4093</v>
      </c>
      <c r="D346" s="46" t="str">
        <f t="shared" si="12"/>
        <v>E</v>
      </c>
      <c r="E346" s="598" t="s">
        <v>2182</v>
      </c>
      <c r="F346" s="505"/>
      <c r="G346" s="167"/>
      <c r="H346" s="35" t="s">
        <v>4883</v>
      </c>
    </row>
    <row r="347" spans="1:8" hidden="1" x14ac:dyDescent="0.25">
      <c r="A347" s="47" t="s">
        <v>2182</v>
      </c>
      <c r="B347" s="35" t="s">
        <v>2000</v>
      </c>
      <c r="C347" s="35" t="s">
        <v>4878</v>
      </c>
      <c r="D347" s="46" t="str">
        <f t="shared" si="12"/>
        <v>M</v>
      </c>
      <c r="E347" s="598" t="s">
        <v>2182</v>
      </c>
      <c r="F347" s="505"/>
      <c r="G347" s="167"/>
      <c r="H347" s="35" t="s">
        <v>4884</v>
      </c>
    </row>
    <row r="348" spans="1:8" hidden="1" x14ac:dyDescent="0.25">
      <c r="A348" s="47" t="s">
        <v>2182</v>
      </c>
      <c r="B348" s="35" t="s">
        <v>2000</v>
      </c>
      <c r="C348" s="35" t="s">
        <v>4879</v>
      </c>
      <c r="D348" s="46" t="str">
        <f t="shared" si="12"/>
        <v>H</v>
      </c>
      <c r="E348" s="598" t="s">
        <v>2182</v>
      </c>
      <c r="F348" s="505"/>
      <c r="G348" s="167"/>
      <c r="H348" s="35" t="s">
        <v>4885</v>
      </c>
    </row>
    <row r="349" spans="1:8" hidden="1" x14ac:dyDescent="0.25">
      <c r="A349" s="47" t="s">
        <v>2182</v>
      </c>
      <c r="B349" s="35" t="s">
        <v>2000</v>
      </c>
      <c r="C349" s="35" t="s">
        <v>4880</v>
      </c>
      <c r="D349" s="46" t="str">
        <f t="shared" si="12"/>
        <v>E</v>
      </c>
      <c r="E349" s="598" t="s">
        <v>2182</v>
      </c>
      <c r="F349" s="505"/>
      <c r="G349" s="167"/>
      <c r="H349" s="35" t="s">
        <v>4886</v>
      </c>
    </row>
    <row r="350" spans="1:8" hidden="1" x14ac:dyDescent="0.25">
      <c r="A350" s="47" t="s">
        <v>2182</v>
      </c>
      <c r="B350" s="35" t="s">
        <v>2000</v>
      </c>
      <c r="C350" s="35" t="s">
        <v>4881</v>
      </c>
      <c r="D350" s="46" t="str">
        <f t="shared" si="12"/>
        <v>M</v>
      </c>
      <c r="E350" s="598" t="s">
        <v>2182</v>
      </c>
      <c r="F350" s="505"/>
      <c r="G350" s="167"/>
      <c r="H350" s="35" t="s">
        <v>4887</v>
      </c>
    </row>
    <row r="351" spans="1:8" hidden="1" x14ac:dyDescent="0.25">
      <c r="A351" s="47" t="s">
        <v>2182</v>
      </c>
      <c r="B351" s="35" t="s">
        <v>2000</v>
      </c>
      <c r="C351" s="35" t="s">
        <v>4882</v>
      </c>
      <c r="D351" s="46" t="str">
        <f t="shared" si="12"/>
        <v>M</v>
      </c>
      <c r="E351" s="598" t="s">
        <v>2182</v>
      </c>
      <c r="F351" s="505"/>
      <c r="G351" s="167"/>
      <c r="H351" s="35" t="s">
        <v>4888</v>
      </c>
    </row>
    <row r="352" spans="1:8" hidden="1" x14ac:dyDescent="0.25">
      <c r="A352" s="47" t="s">
        <v>2182</v>
      </c>
      <c r="B352" s="35" t="s">
        <v>2000</v>
      </c>
      <c r="C352" s="35" t="s">
        <v>4883</v>
      </c>
      <c r="D352" s="46" t="str">
        <f t="shared" si="12"/>
        <v>H</v>
      </c>
      <c r="E352" s="598" t="s">
        <v>2182</v>
      </c>
      <c r="F352" s="505"/>
      <c r="G352" s="167"/>
      <c r="H352" s="35" t="s">
        <v>4889</v>
      </c>
    </row>
    <row r="353" spans="1:8" hidden="1" x14ac:dyDescent="0.25">
      <c r="A353" s="47" t="s">
        <v>2182</v>
      </c>
      <c r="B353" s="35" t="s">
        <v>2000</v>
      </c>
      <c r="C353" s="35" t="s">
        <v>4884</v>
      </c>
      <c r="D353" s="46" t="str">
        <f t="shared" si="12"/>
        <v>E</v>
      </c>
      <c r="E353" s="598" t="s">
        <v>2182</v>
      </c>
      <c r="F353" s="505"/>
      <c r="G353" s="167"/>
      <c r="H353" s="35" t="s">
        <v>4890</v>
      </c>
    </row>
    <row r="354" spans="1:8" hidden="1" x14ac:dyDescent="0.25">
      <c r="A354" s="47" t="s">
        <v>2182</v>
      </c>
      <c r="B354" s="35" t="s">
        <v>2000</v>
      </c>
      <c r="C354" s="35" t="s">
        <v>4885</v>
      </c>
      <c r="D354" s="46" t="str">
        <f t="shared" si="12"/>
        <v>M</v>
      </c>
      <c r="E354" s="598" t="s">
        <v>2182</v>
      </c>
      <c r="F354" s="505"/>
      <c r="G354" s="167"/>
      <c r="H354" s="35" t="s">
        <v>4891</v>
      </c>
    </row>
    <row r="355" spans="1:8" hidden="1" x14ac:dyDescent="0.25">
      <c r="A355" s="47" t="s">
        <v>2182</v>
      </c>
      <c r="B355" s="35" t="s">
        <v>2000</v>
      </c>
      <c r="C355" s="35" t="s">
        <v>4886</v>
      </c>
      <c r="D355" s="46" t="str">
        <f t="shared" si="12"/>
        <v>E</v>
      </c>
      <c r="E355" s="598" t="s">
        <v>2182</v>
      </c>
      <c r="F355" s="505"/>
      <c r="G355" s="167"/>
      <c r="H355" s="35" t="s">
        <v>4892</v>
      </c>
    </row>
    <row r="356" spans="1:8" hidden="1" x14ac:dyDescent="0.25">
      <c r="A356" s="47" t="s">
        <v>2182</v>
      </c>
      <c r="B356" s="35" t="s">
        <v>2000</v>
      </c>
      <c r="C356" s="35" t="s">
        <v>4887</v>
      </c>
      <c r="D356" s="46" t="str">
        <f t="shared" si="12"/>
        <v>M</v>
      </c>
      <c r="E356" s="598" t="s">
        <v>2182</v>
      </c>
      <c r="F356" s="505"/>
      <c r="G356" s="167"/>
      <c r="H356" s="35" t="s">
        <v>4893</v>
      </c>
    </row>
    <row r="357" spans="1:8" hidden="1" x14ac:dyDescent="0.25">
      <c r="A357" s="47" t="s">
        <v>2182</v>
      </c>
      <c r="B357" s="35" t="s">
        <v>2000</v>
      </c>
      <c r="C357" s="35" t="s">
        <v>4888</v>
      </c>
      <c r="D357" s="46" t="str">
        <f t="shared" si="12"/>
        <v>E</v>
      </c>
      <c r="E357" s="598" t="s">
        <v>2182</v>
      </c>
      <c r="F357" s="505"/>
      <c r="G357" s="167"/>
      <c r="H357" s="35" t="s">
        <v>4894</v>
      </c>
    </row>
    <row r="358" spans="1:8" hidden="1" x14ac:dyDescent="0.25">
      <c r="A358" s="47" t="s">
        <v>2182</v>
      </c>
      <c r="B358" s="35" t="s">
        <v>2000</v>
      </c>
      <c r="C358" s="35" t="s">
        <v>4889</v>
      </c>
      <c r="D358" s="46" t="str">
        <f t="shared" si="12"/>
        <v>E</v>
      </c>
      <c r="E358" s="598" t="s">
        <v>2182</v>
      </c>
      <c r="F358" s="505"/>
      <c r="G358" s="167"/>
      <c r="H358" s="35" t="s">
        <v>4895</v>
      </c>
    </row>
    <row r="359" spans="1:8" hidden="1" x14ac:dyDescent="0.25">
      <c r="A359" s="47" t="s">
        <v>2182</v>
      </c>
      <c r="B359" s="35" t="s">
        <v>2000</v>
      </c>
      <c r="C359" s="35" t="s">
        <v>4890</v>
      </c>
      <c r="D359" s="46" t="str">
        <f t="shared" si="12"/>
        <v>E</v>
      </c>
      <c r="E359" s="598" t="s">
        <v>2182</v>
      </c>
      <c r="F359" s="505"/>
      <c r="G359" s="167"/>
      <c r="H359" s="35" t="s">
        <v>6677</v>
      </c>
    </row>
    <row r="360" spans="1:8" hidden="1" x14ac:dyDescent="0.25">
      <c r="A360" s="47" t="s">
        <v>2182</v>
      </c>
      <c r="B360" s="35" t="s">
        <v>2000</v>
      </c>
      <c r="C360" s="35" t="s">
        <v>4891</v>
      </c>
      <c r="D360" s="46" t="str">
        <f t="shared" si="12"/>
        <v>E</v>
      </c>
      <c r="E360" s="598" t="s">
        <v>2182</v>
      </c>
      <c r="F360" s="505"/>
      <c r="G360" s="167"/>
      <c r="H360" s="35" t="s">
        <v>6678</v>
      </c>
    </row>
    <row r="361" spans="1:8" hidden="1" x14ac:dyDescent="0.25">
      <c r="A361" s="47" t="s">
        <v>2182</v>
      </c>
      <c r="B361" s="35" t="s">
        <v>2000</v>
      </c>
      <c r="C361" s="35" t="s">
        <v>4892</v>
      </c>
      <c r="D361" s="46" t="str">
        <f t="shared" si="12"/>
        <v>E</v>
      </c>
      <c r="E361" s="598" t="s">
        <v>2182</v>
      </c>
      <c r="F361" s="505"/>
      <c r="G361" s="167"/>
      <c r="H361" s="35" t="s">
        <v>6679</v>
      </c>
    </row>
    <row r="362" spans="1:8" hidden="1" x14ac:dyDescent="0.25">
      <c r="A362" s="47" t="s">
        <v>2182</v>
      </c>
      <c r="B362" s="35" t="s">
        <v>2000</v>
      </c>
      <c r="C362" s="35" t="s">
        <v>4893</v>
      </c>
      <c r="D362" s="46" t="str">
        <f t="shared" si="12"/>
        <v>E</v>
      </c>
      <c r="E362" s="598" t="s">
        <v>2182</v>
      </c>
      <c r="F362" s="505"/>
      <c r="G362" s="167"/>
      <c r="H362" s="35" t="s">
        <v>6138</v>
      </c>
    </row>
    <row r="363" spans="1:8" hidden="1" x14ac:dyDescent="0.25">
      <c r="A363" s="47" t="s">
        <v>2182</v>
      </c>
      <c r="B363" s="35" t="s">
        <v>2000</v>
      </c>
      <c r="C363" s="35" t="s">
        <v>4894</v>
      </c>
      <c r="D363" s="46" t="str">
        <f t="shared" si="12"/>
        <v>E</v>
      </c>
      <c r="E363" s="598" t="s">
        <v>2182</v>
      </c>
      <c r="F363" s="505"/>
      <c r="G363" s="167"/>
      <c r="H363" s="35" t="s">
        <v>6139</v>
      </c>
    </row>
    <row r="364" spans="1:8" hidden="1" x14ac:dyDescent="0.25">
      <c r="A364" s="47" t="s">
        <v>2182</v>
      </c>
      <c r="B364" s="35" t="s">
        <v>2000</v>
      </c>
      <c r="C364" s="35" t="s">
        <v>4895</v>
      </c>
      <c r="D364" s="46" t="str">
        <f t="shared" si="12"/>
        <v>E</v>
      </c>
      <c r="E364" s="598" t="s">
        <v>2182</v>
      </c>
      <c r="F364" s="505"/>
      <c r="G364" s="167"/>
      <c r="H364" s="35" t="s">
        <v>6680</v>
      </c>
    </row>
    <row r="365" spans="1:8" hidden="1" x14ac:dyDescent="0.25">
      <c r="A365" s="47" t="s">
        <v>2182</v>
      </c>
      <c r="B365" s="35" t="s">
        <v>2000</v>
      </c>
      <c r="C365" s="35" t="s">
        <v>6677</v>
      </c>
      <c r="D365" s="46" t="s">
        <v>6439</v>
      </c>
      <c r="E365" s="598" t="s">
        <v>2182</v>
      </c>
      <c r="F365" s="505"/>
      <c r="G365" s="167"/>
      <c r="H365" s="35" t="s">
        <v>6681</v>
      </c>
    </row>
    <row r="366" spans="1:8" hidden="1" x14ac:dyDescent="0.25">
      <c r="A366" s="47" t="s">
        <v>2182</v>
      </c>
      <c r="B366" s="35" t="s">
        <v>2000</v>
      </c>
      <c r="C366" s="35" t="s">
        <v>6678</v>
      </c>
      <c r="D366" s="46" t="s">
        <v>6439</v>
      </c>
      <c r="E366" s="598" t="s">
        <v>2182</v>
      </c>
      <c r="F366" s="505"/>
      <c r="G366" s="167"/>
      <c r="H366" s="35" t="s">
        <v>95</v>
      </c>
    </row>
    <row r="367" spans="1:8" hidden="1" x14ac:dyDescent="0.25">
      <c r="A367" s="47" t="s">
        <v>2182</v>
      </c>
      <c r="B367" s="35" t="s">
        <v>2000</v>
      </c>
      <c r="C367" s="35" t="s">
        <v>6679</v>
      </c>
      <c r="D367" s="46" t="s">
        <v>6439</v>
      </c>
      <c r="E367" s="598" t="s">
        <v>2182</v>
      </c>
      <c r="F367" s="505"/>
      <c r="G367" s="167"/>
    </row>
    <row r="368" spans="1:8" hidden="1" x14ac:dyDescent="0.25">
      <c r="A368" s="47" t="s">
        <v>2182</v>
      </c>
      <c r="B368" s="35" t="s">
        <v>2000</v>
      </c>
      <c r="C368" s="35" t="s">
        <v>6138</v>
      </c>
      <c r="D368" s="46" t="str">
        <f>RIGHT(C368,1)</f>
        <v>F</v>
      </c>
      <c r="E368" s="598" t="s">
        <v>2182</v>
      </c>
      <c r="F368" s="505"/>
      <c r="G368" s="167"/>
      <c r="H368" s="35" t="s">
        <v>4094</v>
      </c>
    </row>
    <row r="369" spans="1:8" hidden="1" x14ac:dyDescent="0.25">
      <c r="A369" s="47" t="s">
        <v>2182</v>
      </c>
      <c r="B369" s="35" t="s">
        <v>2000</v>
      </c>
      <c r="C369" s="35" t="s">
        <v>6139</v>
      </c>
      <c r="D369" s="46" t="str">
        <f>RIGHT(C369,1)</f>
        <v>F</v>
      </c>
      <c r="E369" s="598" t="s">
        <v>2182</v>
      </c>
      <c r="F369" s="505"/>
      <c r="G369" s="167"/>
      <c r="H369" s="35" t="s">
        <v>4897</v>
      </c>
    </row>
    <row r="370" spans="1:8" hidden="1" x14ac:dyDescent="0.25">
      <c r="A370" s="47" t="s">
        <v>2182</v>
      </c>
      <c r="B370" s="35" t="s">
        <v>2000</v>
      </c>
      <c r="C370" s="35" t="s">
        <v>6680</v>
      </c>
      <c r="D370" s="46" t="s">
        <v>6439</v>
      </c>
      <c r="E370" s="598" t="s">
        <v>2182</v>
      </c>
      <c r="F370" s="505"/>
      <c r="G370" s="167"/>
      <c r="H370" s="35" t="s">
        <v>4896</v>
      </c>
    </row>
    <row r="371" spans="1:8" hidden="1" x14ac:dyDescent="0.25">
      <c r="A371" s="47" t="s">
        <v>2182</v>
      </c>
      <c r="B371" s="35" t="s">
        <v>2000</v>
      </c>
      <c r="C371" s="35" t="s">
        <v>6681</v>
      </c>
      <c r="D371" s="46" t="s">
        <v>6439</v>
      </c>
      <c r="E371" s="598" t="s">
        <v>2182</v>
      </c>
      <c r="F371" s="505"/>
      <c r="G371" s="167"/>
      <c r="H371" s="35" t="s">
        <v>95</v>
      </c>
    </row>
    <row r="372" spans="1:8" hidden="1" x14ac:dyDescent="0.25">
      <c r="A372" s="47" t="str">
        <f>A371</f>
        <v>0140</v>
      </c>
      <c r="B372" s="35" t="s">
        <v>2000</v>
      </c>
      <c r="C372" s="35" t="s">
        <v>6468</v>
      </c>
      <c r="D372" s="46" t="s">
        <v>6440</v>
      </c>
      <c r="E372" s="598" t="str">
        <f>E371</f>
        <v>0140</v>
      </c>
      <c r="F372" s="505"/>
      <c r="G372" s="167"/>
    </row>
    <row r="373" spans="1:8" hidden="1" x14ac:dyDescent="0.25">
      <c r="A373" s="47" t="str">
        <f>A372</f>
        <v>0140</v>
      </c>
      <c r="B373" s="35" t="s">
        <v>2000</v>
      </c>
      <c r="C373" s="35" t="s">
        <v>7820</v>
      </c>
      <c r="E373" s="598" t="str">
        <f>E372</f>
        <v>0140</v>
      </c>
      <c r="F373" s="505"/>
      <c r="G373" s="167"/>
      <c r="H373" s="35" t="s">
        <v>4898</v>
      </c>
    </row>
    <row r="374" spans="1:8" hidden="1" x14ac:dyDescent="0.25">
      <c r="A374" s="47" t="s">
        <v>2181</v>
      </c>
      <c r="B374" s="35" t="s">
        <v>1999</v>
      </c>
      <c r="C374" s="35" t="s">
        <v>4094</v>
      </c>
      <c r="D374" s="46" t="str">
        <f>RIGHT(C374,1)</f>
        <v>E</v>
      </c>
      <c r="E374" s="598" t="s">
        <v>2181</v>
      </c>
      <c r="F374" s="505"/>
      <c r="G374" s="167"/>
      <c r="H374" s="35" t="s">
        <v>4899</v>
      </c>
    </row>
    <row r="375" spans="1:8" hidden="1" x14ac:dyDescent="0.25">
      <c r="A375" s="47" t="s">
        <v>2181</v>
      </c>
      <c r="B375" s="35" t="s">
        <v>1999</v>
      </c>
      <c r="C375" s="35" t="s">
        <v>4897</v>
      </c>
      <c r="D375" s="46" t="str">
        <f>RIGHT(C375,1)</f>
        <v>M</v>
      </c>
      <c r="E375" s="598" t="s">
        <v>2181</v>
      </c>
      <c r="F375" s="505"/>
      <c r="G375" s="167"/>
      <c r="H375" s="35" t="s">
        <v>4095</v>
      </c>
    </row>
    <row r="376" spans="1:8" hidden="1" x14ac:dyDescent="0.25">
      <c r="A376" s="47" t="s">
        <v>2181</v>
      </c>
      <c r="B376" s="35" t="s">
        <v>1999</v>
      </c>
      <c r="C376" s="35" t="s">
        <v>4896</v>
      </c>
      <c r="D376" s="46" t="str">
        <f>RIGHT(C376,1)</f>
        <v>H</v>
      </c>
      <c r="E376" s="598" t="s">
        <v>2181</v>
      </c>
      <c r="F376" s="505"/>
      <c r="G376" s="167"/>
      <c r="H376" s="35" t="s">
        <v>4900</v>
      </c>
    </row>
    <row r="377" spans="1:8" hidden="1" x14ac:dyDescent="0.25">
      <c r="A377" s="47" t="str">
        <f>A376</f>
        <v>0170</v>
      </c>
      <c r="B377" s="35" t="s">
        <v>1999</v>
      </c>
      <c r="C377" s="35" t="s">
        <v>6469</v>
      </c>
      <c r="D377" s="46" t="s">
        <v>6440</v>
      </c>
      <c r="E377" s="598" t="str">
        <f>E376</f>
        <v>0170</v>
      </c>
      <c r="F377" s="505"/>
      <c r="G377" s="167"/>
      <c r="H377" s="35" t="s">
        <v>4901</v>
      </c>
    </row>
    <row r="378" spans="1:8" hidden="1" x14ac:dyDescent="0.25">
      <c r="A378" s="47" t="str">
        <f>A377</f>
        <v>0170</v>
      </c>
      <c r="B378" s="35" t="s">
        <v>1999</v>
      </c>
      <c r="C378" s="35" t="s">
        <v>7821</v>
      </c>
      <c r="E378" s="598" t="str">
        <f>E377</f>
        <v>0170</v>
      </c>
      <c r="F378" s="505"/>
      <c r="G378" s="167"/>
      <c r="H378" s="35" t="s">
        <v>4902</v>
      </c>
    </row>
    <row r="379" spans="1:8" hidden="1" x14ac:dyDescent="0.25">
      <c r="A379" s="47" t="s">
        <v>2180</v>
      </c>
      <c r="B379" s="35" t="s">
        <v>6291</v>
      </c>
      <c r="C379" s="35" t="s">
        <v>4898</v>
      </c>
      <c r="D379" s="46" t="str">
        <f t="shared" ref="D379:D410" si="13">RIGHT(C379,1)</f>
        <v>E</v>
      </c>
      <c r="E379" s="598" t="s">
        <v>2180</v>
      </c>
      <c r="F379" s="505"/>
      <c r="G379" s="167"/>
      <c r="H379" s="35" t="s">
        <v>4903</v>
      </c>
    </row>
    <row r="380" spans="1:8" hidden="1" x14ac:dyDescent="0.25">
      <c r="A380" s="47" t="s">
        <v>2180</v>
      </c>
      <c r="B380" s="35" t="s">
        <v>6291</v>
      </c>
      <c r="C380" s="35" t="s">
        <v>4899</v>
      </c>
      <c r="D380" s="46" t="str">
        <f t="shared" si="13"/>
        <v>M</v>
      </c>
      <c r="E380" s="598" t="s">
        <v>2180</v>
      </c>
      <c r="F380" s="505"/>
      <c r="G380" s="167"/>
      <c r="H380" s="35" t="s">
        <v>4904</v>
      </c>
    </row>
    <row r="381" spans="1:8" hidden="1" x14ac:dyDescent="0.25">
      <c r="A381" s="47" t="s">
        <v>2180</v>
      </c>
      <c r="B381" s="35" t="s">
        <v>6291</v>
      </c>
      <c r="C381" s="35" t="s">
        <v>4095</v>
      </c>
      <c r="D381" s="46" t="str">
        <f t="shared" si="13"/>
        <v>E</v>
      </c>
      <c r="E381" s="598" t="s">
        <v>2180</v>
      </c>
      <c r="F381" s="505"/>
      <c r="G381" s="167"/>
      <c r="H381" s="35" t="s">
        <v>4905</v>
      </c>
    </row>
    <row r="382" spans="1:8" hidden="1" x14ac:dyDescent="0.25">
      <c r="A382" s="47" t="s">
        <v>2180</v>
      </c>
      <c r="B382" s="35" t="s">
        <v>6291</v>
      </c>
      <c r="C382" s="35" t="s">
        <v>4900</v>
      </c>
      <c r="D382" s="46" t="str">
        <f t="shared" si="13"/>
        <v>H</v>
      </c>
      <c r="E382" s="598" t="s">
        <v>2180</v>
      </c>
      <c r="F382" s="505"/>
      <c r="G382" s="167"/>
      <c r="H382" s="35" t="s">
        <v>4906</v>
      </c>
    </row>
    <row r="383" spans="1:8" hidden="1" x14ac:dyDescent="0.25">
      <c r="A383" s="47" t="s">
        <v>2180</v>
      </c>
      <c r="B383" s="35" t="s">
        <v>6291</v>
      </c>
      <c r="C383" s="35" t="s">
        <v>4901</v>
      </c>
      <c r="D383" s="46" t="str">
        <f t="shared" si="13"/>
        <v>E</v>
      </c>
      <c r="E383" s="598" t="s">
        <v>2180</v>
      </c>
      <c r="F383" s="505"/>
      <c r="G383" s="167"/>
      <c r="H383" s="35" t="s">
        <v>4096</v>
      </c>
    </row>
    <row r="384" spans="1:8" hidden="1" x14ac:dyDescent="0.25">
      <c r="A384" s="47" t="s">
        <v>2180</v>
      </c>
      <c r="B384" s="35" t="s">
        <v>6291</v>
      </c>
      <c r="C384" s="35" t="s">
        <v>4902</v>
      </c>
      <c r="D384" s="46" t="str">
        <f t="shared" si="13"/>
        <v>E</v>
      </c>
      <c r="E384" s="598" t="s">
        <v>2180</v>
      </c>
      <c r="F384" s="505"/>
      <c r="G384" s="167"/>
      <c r="H384" s="35" t="s">
        <v>4097</v>
      </c>
    </row>
    <row r="385" spans="1:8" hidden="1" x14ac:dyDescent="0.25">
      <c r="A385" s="47" t="s">
        <v>2180</v>
      </c>
      <c r="B385" s="35" t="s">
        <v>6291</v>
      </c>
      <c r="C385" s="35" t="s">
        <v>4903</v>
      </c>
      <c r="D385" s="46" t="str">
        <f t="shared" si="13"/>
        <v>M</v>
      </c>
      <c r="E385" s="598" t="s">
        <v>2180</v>
      </c>
      <c r="F385" s="505"/>
      <c r="G385" s="167"/>
      <c r="H385" s="35" t="s">
        <v>4907</v>
      </c>
    </row>
    <row r="386" spans="1:8" hidden="1" x14ac:dyDescent="0.25">
      <c r="A386" s="47" t="s">
        <v>2180</v>
      </c>
      <c r="B386" s="35" t="s">
        <v>6291</v>
      </c>
      <c r="C386" s="35" t="s">
        <v>4904</v>
      </c>
      <c r="D386" s="46" t="str">
        <f t="shared" si="13"/>
        <v>M</v>
      </c>
      <c r="E386" s="598" t="s">
        <v>2180</v>
      </c>
      <c r="F386" s="505"/>
      <c r="G386" s="167"/>
      <c r="H386" s="35" t="s">
        <v>4908</v>
      </c>
    </row>
    <row r="387" spans="1:8" hidden="1" x14ac:dyDescent="0.25">
      <c r="A387" s="47" t="s">
        <v>2180</v>
      </c>
      <c r="B387" s="35" t="s">
        <v>6291</v>
      </c>
      <c r="C387" s="35" t="s">
        <v>4905</v>
      </c>
      <c r="D387" s="46" t="str">
        <f t="shared" si="13"/>
        <v>E</v>
      </c>
      <c r="E387" s="598" t="s">
        <v>2180</v>
      </c>
      <c r="F387" s="505"/>
      <c r="G387" s="167"/>
      <c r="H387" s="35" t="s">
        <v>4909</v>
      </c>
    </row>
    <row r="388" spans="1:8" hidden="1" x14ac:dyDescent="0.25">
      <c r="A388" s="47" t="s">
        <v>2180</v>
      </c>
      <c r="B388" s="35" t="s">
        <v>6291</v>
      </c>
      <c r="C388" s="35" t="s">
        <v>4906</v>
      </c>
      <c r="D388" s="46" t="str">
        <f t="shared" si="13"/>
        <v>M</v>
      </c>
      <c r="E388" s="598" t="s">
        <v>2180</v>
      </c>
      <c r="F388" s="505"/>
      <c r="G388" s="167"/>
      <c r="H388" s="35" t="s">
        <v>4910</v>
      </c>
    </row>
    <row r="389" spans="1:8" hidden="1" x14ac:dyDescent="0.25">
      <c r="A389" s="47" t="s">
        <v>2180</v>
      </c>
      <c r="B389" s="35" t="s">
        <v>6291</v>
      </c>
      <c r="C389" s="35" t="s">
        <v>4096</v>
      </c>
      <c r="D389" s="46" t="str">
        <f t="shared" si="13"/>
        <v>E</v>
      </c>
      <c r="E389" s="598" t="s">
        <v>2180</v>
      </c>
      <c r="F389" s="505"/>
      <c r="G389" s="167"/>
      <c r="H389" s="35" t="s">
        <v>4911</v>
      </c>
    </row>
    <row r="390" spans="1:8" hidden="1" x14ac:dyDescent="0.25">
      <c r="A390" s="47" t="s">
        <v>2180</v>
      </c>
      <c r="B390" s="35" t="s">
        <v>6291</v>
      </c>
      <c r="C390" s="35" t="s">
        <v>4097</v>
      </c>
      <c r="D390" s="46" t="str">
        <f t="shared" si="13"/>
        <v>M</v>
      </c>
      <c r="E390" s="598" t="s">
        <v>2180</v>
      </c>
      <c r="F390" s="505"/>
      <c r="G390" s="167"/>
      <c r="H390" s="35" t="s">
        <v>4098</v>
      </c>
    </row>
    <row r="391" spans="1:8" hidden="1" x14ac:dyDescent="0.25">
      <c r="A391" s="47" t="s">
        <v>2180</v>
      </c>
      <c r="B391" s="35" t="s">
        <v>6291</v>
      </c>
      <c r="C391" s="35" t="s">
        <v>4907</v>
      </c>
      <c r="D391" s="46" t="str">
        <f t="shared" si="13"/>
        <v>H</v>
      </c>
      <c r="E391" s="598" t="s">
        <v>2180</v>
      </c>
      <c r="F391" s="505"/>
      <c r="G391" s="167"/>
      <c r="H391" s="35" t="s">
        <v>4912</v>
      </c>
    </row>
    <row r="392" spans="1:8" hidden="1" x14ac:dyDescent="0.25">
      <c r="A392" s="47" t="s">
        <v>2180</v>
      </c>
      <c r="B392" s="35" t="s">
        <v>6291</v>
      </c>
      <c r="C392" s="35" t="s">
        <v>4908</v>
      </c>
      <c r="D392" s="46" t="str">
        <f t="shared" si="13"/>
        <v>E</v>
      </c>
      <c r="E392" s="598" t="s">
        <v>2180</v>
      </c>
      <c r="F392" s="505"/>
      <c r="G392" s="167"/>
      <c r="H392" s="35" t="s">
        <v>4913</v>
      </c>
    </row>
    <row r="393" spans="1:8" hidden="1" x14ac:dyDescent="0.25">
      <c r="A393" s="47" t="s">
        <v>2180</v>
      </c>
      <c r="B393" s="35" t="s">
        <v>6291</v>
      </c>
      <c r="C393" s="35" t="s">
        <v>4909</v>
      </c>
      <c r="D393" s="46" t="str">
        <f t="shared" si="13"/>
        <v>E</v>
      </c>
      <c r="E393" s="598" t="s">
        <v>2180</v>
      </c>
      <c r="F393" s="505"/>
      <c r="G393" s="167"/>
      <c r="H393" s="35" t="s">
        <v>4099</v>
      </c>
    </row>
    <row r="394" spans="1:8" hidden="1" x14ac:dyDescent="0.25">
      <c r="A394" s="47" t="s">
        <v>2180</v>
      </c>
      <c r="B394" s="35" t="s">
        <v>6291</v>
      </c>
      <c r="C394" s="35" t="s">
        <v>4910</v>
      </c>
      <c r="D394" s="46" t="str">
        <f t="shared" si="13"/>
        <v>M</v>
      </c>
      <c r="E394" s="598" t="s">
        <v>2180</v>
      </c>
      <c r="F394" s="505"/>
      <c r="G394" s="167"/>
      <c r="H394" s="35" t="s">
        <v>4100</v>
      </c>
    </row>
    <row r="395" spans="1:8" ht="30" hidden="1" x14ac:dyDescent="0.25">
      <c r="A395" s="47" t="s">
        <v>2180</v>
      </c>
      <c r="B395" s="35" t="s">
        <v>6291</v>
      </c>
      <c r="C395" s="35" t="s">
        <v>4911</v>
      </c>
      <c r="D395" s="46" t="str">
        <f t="shared" si="13"/>
        <v>M</v>
      </c>
      <c r="E395" s="598" t="s">
        <v>2180</v>
      </c>
      <c r="F395" s="505"/>
      <c r="G395" s="167"/>
      <c r="H395" s="35" t="s">
        <v>4101</v>
      </c>
    </row>
    <row r="396" spans="1:8" ht="30" hidden="1" x14ac:dyDescent="0.25">
      <c r="A396" s="47" t="s">
        <v>2180</v>
      </c>
      <c r="B396" s="35" t="s">
        <v>6291</v>
      </c>
      <c r="C396" s="35" t="s">
        <v>4098</v>
      </c>
      <c r="D396" s="46" t="str">
        <f t="shared" si="13"/>
        <v>E</v>
      </c>
      <c r="E396" s="598" t="s">
        <v>2180</v>
      </c>
      <c r="F396" s="505"/>
      <c r="G396" s="167"/>
      <c r="H396" s="35" t="s">
        <v>4102</v>
      </c>
    </row>
    <row r="397" spans="1:8" hidden="1" x14ac:dyDescent="0.25">
      <c r="A397" s="47" t="s">
        <v>2180</v>
      </c>
      <c r="B397" s="35" t="s">
        <v>6291</v>
      </c>
      <c r="C397" s="35" t="s">
        <v>4912</v>
      </c>
      <c r="D397" s="46" t="str">
        <f t="shared" si="13"/>
        <v>E</v>
      </c>
      <c r="E397" s="598" t="s">
        <v>2180</v>
      </c>
      <c r="F397" s="505"/>
      <c r="G397" s="167"/>
      <c r="H397" s="35" t="s">
        <v>4103</v>
      </c>
    </row>
    <row r="398" spans="1:8" hidden="1" x14ac:dyDescent="0.25">
      <c r="A398" s="47" t="s">
        <v>2180</v>
      </c>
      <c r="B398" s="35" t="s">
        <v>6291</v>
      </c>
      <c r="C398" s="35" t="s">
        <v>4913</v>
      </c>
      <c r="D398" s="46" t="str">
        <f t="shared" si="13"/>
        <v>E</v>
      </c>
      <c r="E398" s="598" t="s">
        <v>2180</v>
      </c>
      <c r="F398" s="505"/>
      <c r="G398" s="167"/>
      <c r="H398" s="35" t="s">
        <v>6140</v>
      </c>
    </row>
    <row r="399" spans="1:8" hidden="1" x14ac:dyDescent="0.25">
      <c r="A399" s="47" t="s">
        <v>2180</v>
      </c>
      <c r="B399" s="35" t="s">
        <v>6291</v>
      </c>
      <c r="C399" s="35" t="s">
        <v>4099</v>
      </c>
      <c r="D399" s="46" t="str">
        <f t="shared" si="13"/>
        <v>M</v>
      </c>
      <c r="E399" s="598" t="s">
        <v>2180</v>
      </c>
      <c r="F399" s="505"/>
      <c r="G399" s="167"/>
      <c r="H399" s="35" t="s">
        <v>4914</v>
      </c>
    </row>
    <row r="400" spans="1:8" hidden="1" x14ac:dyDescent="0.25">
      <c r="A400" s="47" t="s">
        <v>2180</v>
      </c>
      <c r="B400" s="35" t="s">
        <v>6291</v>
      </c>
      <c r="C400" s="35" t="s">
        <v>4100</v>
      </c>
      <c r="D400" s="46" t="str">
        <f t="shared" si="13"/>
        <v>E</v>
      </c>
      <c r="E400" s="598" t="s">
        <v>2180</v>
      </c>
      <c r="F400" s="505"/>
      <c r="G400" s="167"/>
      <c r="H400" s="35" t="s">
        <v>4915</v>
      </c>
    </row>
    <row r="401" spans="1:8" hidden="1" x14ac:dyDescent="0.25">
      <c r="A401" s="47" t="s">
        <v>2180</v>
      </c>
      <c r="B401" s="35" t="s">
        <v>6291</v>
      </c>
      <c r="C401" s="35" t="s">
        <v>4101</v>
      </c>
      <c r="D401" s="46" t="str">
        <f t="shared" si="13"/>
        <v>E</v>
      </c>
      <c r="E401" s="598" t="s">
        <v>2180</v>
      </c>
      <c r="F401" s="505"/>
      <c r="G401" s="167"/>
      <c r="H401" s="35" t="s">
        <v>4916</v>
      </c>
    </row>
    <row r="402" spans="1:8" hidden="1" x14ac:dyDescent="0.25">
      <c r="A402" s="47" t="s">
        <v>2180</v>
      </c>
      <c r="B402" s="35" t="s">
        <v>6291</v>
      </c>
      <c r="C402" s="35" t="s">
        <v>4102</v>
      </c>
      <c r="D402" s="46" t="str">
        <f t="shared" si="13"/>
        <v>M</v>
      </c>
      <c r="E402" s="598" t="s">
        <v>2180</v>
      </c>
      <c r="F402" s="505"/>
      <c r="G402" s="167"/>
      <c r="H402" s="35" t="s">
        <v>4917</v>
      </c>
    </row>
    <row r="403" spans="1:8" hidden="1" x14ac:dyDescent="0.25">
      <c r="A403" s="47" t="s">
        <v>2180</v>
      </c>
      <c r="B403" s="35" t="s">
        <v>6291</v>
      </c>
      <c r="C403" s="35" t="s">
        <v>4103</v>
      </c>
      <c r="D403" s="46" t="str">
        <f t="shared" si="13"/>
        <v>E</v>
      </c>
      <c r="E403" s="598" t="s">
        <v>2180</v>
      </c>
      <c r="F403" s="505"/>
      <c r="G403" s="167"/>
      <c r="H403" s="35" t="s">
        <v>4918</v>
      </c>
    </row>
    <row r="404" spans="1:8" hidden="1" x14ac:dyDescent="0.25">
      <c r="A404" s="47" t="s">
        <v>2180</v>
      </c>
      <c r="B404" s="35" t="s">
        <v>6291</v>
      </c>
      <c r="C404" s="35" t="s">
        <v>6140</v>
      </c>
      <c r="D404" s="46" t="str">
        <f t="shared" si="13"/>
        <v>E</v>
      </c>
      <c r="E404" s="598" t="s">
        <v>2180</v>
      </c>
      <c r="F404" s="505"/>
      <c r="G404" s="167"/>
      <c r="H404" s="35" t="s">
        <v>4919</v>
      </c>
    </row>
    <row r="405" spans="1:8" hidden="1" x14ac:dyDescent="0.25">
      <c r="A405" s="47" t="s">
        <v>2180</v>
      </c>
      <c r="B405" s="35" t="s">
        <v>6291</v>
      </c>
      <c r="C405" s="35" t="s">
        <v>4914</v>
      </c>
      <c r="D405" s="46" t="str">
        <f t="shared" si="13"/>
        <v>H</v>
      </c>
      <c r="E405" s="598" t="s">
        <v>2180</v>
      </c>
      <c r="F405" s="505"/>
      <c r="G405" s="167"/>
      <c r="H405" s="35" t="s">
        <v>4104</v>
      </c>
    </row>
    <row r="406" spans="1:8" hidden="1" x14ac:dyDescent="0.25">
      <c r="A406" s="47" t="s">
        <v>2180</v>
      </c>
      <c r="B406" s="35" t="s">
        <v>6291</v>
      </c>
      <c r="C406" s="35" t="s">
        <v>4915</v>
      </c>
      <c r="D406" s="46" t="str">
        <f t="shared" si="13"/>
        <v>E</v>
      </c>
      <c r="E406" s="598" t="s">
        <v>2180</v>
      </c>
      <c r="F406" s="505"/>
      <c r="G406" s="167"/>
      <c r="H406" s="35" t="s">
        <v>4105</v>
      </c>
    </row>
    <row r="407" spans="1:8" hidden="1" x14ac:dyDescent="0.25">
      <c r="A407" s="47" t="s">
        <v>2180</v>
      </c>
      <c r="B407" s="35" t="s">
        <v>6291</v>
      </c>
      <c r="C407" s="35" t="s">
        <v>4916</v>
      </c>
      <c r="D407" s="46" t="str">
        <f t="shared" si="13"/>
        <v>M</v>
      </c>
      <c r="E407" s="598" t="s">
        <v>2180</v>
      </c>
      <c r="F407" s="505"/>
      <c r="G407" s="167"/>
      <c r="H407" s="35" t="s">
        <v>4106</v>
      </c>
    </row>
    <row r="408" spans="1:8" hidden="1" x14ac:dyDescent="0.25">
      <c r="A408" s="47" t="s">
        <v>2180</v>
      </c>
      <c r="B408" s="35" t="s">
        <v>6291</v>
      </c>
      <c r="C408" s="35" t="s">
        <v>4917</v>
      </c>
      <c r="D408" s="46" t="str">
        <f t="shared" si="13"/>
        <v>H</v>
      </c>
      <c r="E408" s="598" t="s">
        <v>2180</v>
      </c>
      <c r="F408" s="505"/>
      <c r="G408" s="167"/>
      <c r="H408" s="35" t="s">
        <v>4920</v>
      </c>
    </row>
    <row r="409" spans="1:8" hidden="1" x14ac:dyDescent="0.25">
      <c r="A409" s="47" t="s">
        <v>2180</v>
      </c>
      <c r="B409" s="35" t="s">
        <v>6291</v>
      </c>
      <c r="C409" s="35" t="s">
        <v>4918</v>
      </c>
      <c r="D409" s="46" t="str">
        <f t="shared" si="13"/>
        <v>E</v>
      </c>
      <c r="E409" s="598" t="s">
        <v>2180</v>
      </c>
      <c r="F409" s="505"/>
      <c r="G409" s="167"/>
      <c r="H409" s="35" t="s">
        <v>4922</v>
      </c>
    </row>
    <row r="410" spans="1:8" hidden="1" x14ac:dyDescent="0.25">
      <c r="A410" s="47" t="s">
        <v>2180</v>
      </c>
      <c r="B410" s="35" t="s">
        <v>6291</v>
      </c>
      <c r="C410" s="35" t="s">
        <v>4919</v>
      </c>
      <c r="D410" s="46" t="str">
        <f t="shared" si="13"/>
        <v>E</v>
      </c>
      <c r="E410" s="598" t="s">
        <v>2180</v>
      </c>
      <c r="F410" s="505"/>
      <c r="G410" s="167"/>
      <c r="H410" s="35" t="s">
        <v>4921</v>
      </c>
    </row>
    <row r="411" spans="1:8" hidden="1" x14ac:dyDescent="0.25">
      <c r="A411" s="47" t="s">
        <v>2180</v>
      </c>
      <c r="B411" s="35" t="s">
        <v>6291</v>
      </c>
      <c r="C411" s="35" t="s">
        <v>4104</v>
      </c>
      <c r="D411" s="46" t="str">
        <f t="shared" ref="D411:D442" si="14">RIGHT(C411,1)</f>
        <v>E</v>
      </c>
      <c r="E411" s="598" t="s">
        <v>2180</v>
      </c>
      <c r="F411" s="505"/>
      <c r="G411" s="167"/>
      <c r="H411" s="35" t="s">
        <v>4107</v>
      </c>
    </row>
    <row r="412" spans="1:8" ht="30" hidden="1" x14ac:dyDescent="0.25">
      <c r="A412" s="47" t="s">
        <v>2180</v>
      </c>
      <c r="B412" s="35" t="s">
        <v>6291</v>
      </c>
      <c r="C412" s="35" t="s">
        <v>4105</v>
      </c>
      <c r="D412" s="46" t="str">
        <f t="shared" si="14"/>
        <v>E</v>
      </c>
      <c r="E412" s="598" t="s">
        <v>2180</v>
      </c>
      <c r="F412" s="505"/>
      <c r="G412" s="167"/>
      <c r="H412" s="35" t="s">
        <v>4108</v>
      </c>
    </row>
    <row r="413" spans="1:8" hidden="1" x14ac:dyDescent="0.25">
      <c r="A413" s="47" t="s">
        <v>2180</v>
      </c>
      <c r="B413" s="35" t="s">
        <v>6291</v>
      </c>
      <c r="C413" s="35" t="s">
        <v>4106</v>
      </c>
      <c r="D413" s="46" t="str">
        <f t="shared" si="14"/>
        <v>E</v>
      </c>
      <c r="E413" s="598" t="s">
        <v>2180</v>
      </c>
      <c r="F413" s="505"/>
      <c r="G413" s="167"/>
      <c r="H413" s="35" t="s">
        <v>4923</v>
      </c>
    </row>
    <row r="414" spans="1:8" hidden="1" x14ac:dyDescent="0.25">
      <c r="A414" s="47" t="s">
        <v>2180</v>
      </c>
      <c r="B414" s="35" t="s">
        <v>6291</v>
      </c>
      <c r="C414" s="35" t="s">
        <v>4920</v>
      </c>
      <c r="D414" s="46" t="str">
        <f t="shared" si="14"/>
        <v>E</v>
      </c>
      <c r="E414" s="598" t="s">
        <v>2180</v>
      </c>
      <c r="F414" s="505"/>
      <c r="G414" s="167"/>
      <c r="H414" s="35" t="s">
        <v>4924</v>
      </c>
    </row>
    <row r="415" spans="1:8" hidden="1" x14ac:dyDescent="0.25">
      <c r="A415" s="47" t="s">
        <v>2180</v>
      </c>
      <c r="B415" s="35" t="s">
        <v>6291</v>
      </c>
      <c r="C415" s="35" t="s">
        <v>4922</v>
      </c>
      <c r="D415" s="46" t="str">
        <f t="shared" si="14"/>
        <v>M</v>
      </c>
      <c r="E415" s="598" t="s">
        <v>2180</v>
      </c>
      <c r="F415" s="505"/>
      <c r="G415" s="167"/>
      <c r="H415" s="35" t="s">
        <v>4925</v>
      </c>
    </row>
    <row r="416" spans="1:8" hidden="1" x14ac:dyDescent="0.25">
      <c r="A416" s="47" t="s">
        <v>2180</v>
      </c>
      <c r="B416" s="35" t="s">
        <v>6291</v>
      </c>
      <c r="C416" s="35" t="s">
        <v>4921</v>
      </c>
      <c r="D416" s="46" t="str">
        <f t="shared" si="14"/>
        <v>H</v>
      </c>
      <c r="E416" s="598" t="s">
        <v>2180</v>
      </c>
      <c r="F416" s="505"/>
      <c r="G416" s="167"/>
      <c r="H416" s="35" t="s">
        <v>4926</v>
      </c>
    </row>
    <row r="417" spans="1:8" ht="30" hidden="1" x14ac:dyDescent="0.25">
      <c r="A417" s="47" t="s">
        <v>2180</v>
      </c>
      <c r="B417" s="35" t="s">
        <v>6291</v>
      </c>
      <c r="C417" s="35" t="s">
        <v>4107</v>
      </c>
      <c r="D417" s="46" t="str">
        <f t="shared" si="14"/>
        <v>E</v>
      </c>
      <c r="E417" s="598" t="s">
        <v>2180</v>
      </c>
      <c r="F417" s="505"/>
      <c r="G417" s="167"/>
      <c r="H417" s="35" t="s">
        <v>6141</v>
      </c>
    </row>
    <row r="418" spans="1:8" hidden="1" x14ac:dyDescent="0.25">
      <c r="A418" s="47" t="s">
        <v>2180</v>
      </c>
      <c r="B418" s="35" t="s">
        <v>6291</v>
      </c>
      <c r="C418" s="35" t="s">
        <v>4108</v>
      </c>
      <c r="D418" s="46" t="str">
        <f t="shared" si="14"/>
        <v>E</v>
      </c>
      <c r="E418" s="598" t="s">
        <v>2180</v>
      </c>
      <c r="F418" s="505"/>
      <c r="G418" s="167"/>
      <c r="H418" s="35" t="s">
        <v>4927</v>
      </c>
    </row>
    <row r="419" spans="1:8" hidden="1" x14ac:dyDescent="0.25">
      <c r="A419" s="47" t="s">
        <v>2180</v>
      </c>
      <c r="B419" s="35" t="s">
        <v>6291</v>
      </c>
      <c r="C419" s="35" t="s">
        <v>4923</v>
      </c>
      <c r="D419" s="46" t="str">
        <f t="shared" si="14"/>
        <v>M</v>
      </c>
      <c r="E419" s="598" t="s">
        <v>2180</v>
      </c>
      <c r="F419" s="505"/>
      <c r="G419" s="167"/>
      <c r="H419" s="35" t="s">
        <v>4929</v>
      </c>
    </row>
    <row r="420" spans="1:8" hidden="1" x14ac:dyDescent="0.25">
      <c r="A420" s="47" t="s">
        <v>2180</v>
      </c>
      <c r="B420" s="35" t="s">
        <v>6291</v>
      </c>
      <c r="C420" s="35" t="s">
        <v>4924</v>
      </c>
      <c r="D420" s="46" t="str">
        <f t="shared" si="14"/>
        <v>E</v>
      </c>
      <c r="E420" s="598" t="s">
        <v>2180</v>
      </c>
      <c r="F420" s="505"/>
      <c r="G420" s="167"/>
      <c r="H420" s="35" t="s">
        <v>4928</v>
      </c>
    </row>
    <row r="421" spans="1:8" hidden="1" x14ac:dyDescent="0.25">
      <c r="A421" s="47" t="s">
        <v>2180</v>
      </c>
      <c r="B421" s="35" t="s">
        <v>6291</v>
      </c>
      <c r="C421" s="35" t="s">
        <v>4925</v>
      </c>
      <c r="D421" s="46" t="str">
        <f t="shared" si="14"/>
        <v>M</v>
      </c>
      <c r="E421" s="598" t="s">
        <v>2180</v>
      </c>
      <c r="F421" s="505"/>
      <c r="G421" s="167"/>
      <c r="H421" s="35" t="s">
        <v>4109</v>
      </c>
    </row>
    <row r="422" spans="1:8" hidden="1" x14ac:dyDescent="0.25">
      <c r="A422" s="47" t="s">
        <v>2180</v>
      </c>
      <c r="B422" s="35" t="s">
        <v>6291</v>
      </c>
      <c r="C422" s="35" t="s">
        <v>4926</v>
      </c>
      <c r="D422" s="46" t="str">
        <f t="shared" si="14"/>
        <v>H</v>
      </c>
      <c r="E422" s="598" t="s">
        <v>2180</v>
      </c>
      <c r="F422" s="505"/>
      <c r="G422" s="167"/>
      <c r="H422" s="35" t="s">
        <v>4110</v>
      </c>
    </row>
    <row r="423" spans="1:8" hidden="1" x14ac:dyDescent="0.25">
      <c r="A423" s="47" t="s">
        <v>2180</v>
      </c>
      <c r="B423" s="35" t="s">
        <v>6291</v>
      </c>
      <c r="C423" s="35" t="s">
        <v>6141</v>
      </c>
      <c r="D423" s="46" t="str">
        <f t="shared" si="14"/>
        <v>M</v>
      </c>
      <c r="E423" s="598" t="s">
        <v>2180</v>
      </c>
      <c r="F423" s="505"/>
      <c r="G423" s="167"/>
      <c r="H423" s="35" t="s">
        <v>4111</v>
      </c>
    </row>
    <row r="424" spans="1:8" hidden="1" x14ac:dyDescent="0.25">
      <c r="A424" s="47" t="s">
        <v>2180</v>
      </c>
      <c r="B424" s="35" t="s">
        <v>6291</v>
      </c>
      <c r="C424" s="35" t="s">
        <v>4927</v>
      </c>
      <c r="D424" s="46" t="str">
        <f t="shared" si="14"/>
        <v>E</v>
      </c>
      <c r="E424" s="598" t="s">
        <v>2180</v>
      </c>
      <c r="F424" s="505"/>
      <c r="G424" s="167"/>
      <c r="H424" s="35" t="s">
        <v>4930</v>
      </c>
    </row>
    <row r="425" spans="1:8" hidden="1" x14ac:dyDescent="0.25">
      <c r="A425" s="47" t="s">
        <v>2180</v>
      </c>
      <c r="B425" s="35" t="s">
        <v>6291</v>
      </c>
      <c r="C425" s="35" t="s">
        <v>4929</v>
      </c>
      <c r="D425" s="46" t="str">
        <f t="shared" si="14"/>
        <v>M</v>
      </c>
      <c r="E425" s="598" t="s">
        <v>2180</v>
      </c>
      <c r="F425" s="505"/>
      <c r="G425" s="167"/>
      <c r="H425" s="35" t="s">
        <v>4931</v>
      </c>
    </row>
    <row r="426" spans="1:8" hidden="1" x14ac:dyDescent="0.25">
      <c r="A426" s="47" t="s">
        <v>2180</v>
      </c>
      <c r="B426" s="35" t="s">
        <v>6291</v>
      </c>
      <c r="C426" s="35" t="s">
        <v>4928</v>
      </c>
      <c r="D426" s="46" t="str">
        <f t="shared" si="14"/>
        <v>H</v>
      </c>
      <c r="E426" s="598" t="s">
        <v>2180</v>
      </c>
      <c r="F426" s="505"/>
      <c r="G426" s="167"/>
      <c r="H426" s="35" t="s">
        <v>4932</v>
      </c>
    </row>
    <row r="427" spans="1:8" hidden="1" x14ac:dyDescent="0.25">
      <c r="A427" s="47" t="s">
        <v>2180</v>
      </c>
      <c r="B427" s="35" t="s">
        <v>6291</v>
      </c>
      <c r="C427" s="35" t="s">
        <v>4109</v>
      </c>
      <c r="D427" s="46" t="str">
        <f t="shared" si="14"/>
        <v>E</v>
      </c>
      <c r="E427" s="598" t="s">
        <v>2180</v>
      </c>
      <c r="F427" s="505"/>
      <c r="G427" s="167"/>
      <c r="H427" s="35" t="s">
        <v>4112</v>
      </c>
    </row>
    <row r="428" spans="1:8" hidden="1" x14ac:dyDescent="0.25">
      <c r="A428" s="47" t="s">
        <v>2180</v>
      </c>
      <c r="B428" s="35" t="s">
        <v>6291</v>
      </c>
      <c r="C428" s="35" t="s">
        <v>4110</v>
      </c>
      <c r="D428" s="46" t="str">
        <f t="shared" si="14"/>
        <v>E</v>
      </c>
      <c r="E428" s="598" t="s">
        <v>2180</v>
      </c>
      <c r="F428" s="505"/>
      <c r="G428" s="167"/>
      <c r="H428" s="35" t="s">
        <v>4933</v>
      </c>
    </row>
    <row r="429" spans="1:8" hidden="1" x14ac:dyDescent="0.25">
      <c r="A429" s="47" t="s">
        <v>2180</v>
      </c>
      <c r="B429" s="35" t="s">
        <v>6291</v>
      </c>
      <c r="C429" s="35" t="s">
        <v>4111</v>
      </c>
      <c r="D429" s="46" t="str">
        <f t="shared" si="14"/>
        <v>E</v>
      </c>
      <c r="E429" s="598" t="s">
        <v>2180</v>
      </c>
      <c r="F429" s="505"/>
      <c r="G429" s="167"/>
      <c r="H429" s="35" t="s">
        <v>4113</v>
      </c>
    </row>
    <row r="430" spans="1:8" hidden="1" x14ac:dyDescent="0.25">
      <c r="A430" s="47" t="s">
        <v>2180</v>
      </c>
      <c r="B430" s="35" t="s">
        <v>6291</v>
      </c>
      <c r="C430" s="35" t="s">
        <v>4930</v>
      </c>
      <c r="D430" s="46" t="str">
        <f t="shared" si="14"/>
        <v>E</v>
      </c>
      <c r="E430" s="598" t="s">
        <v>2180</v>
      </c>
      <c r="F430" s="505"/>
      <c r="G430" s="167"/>
      <c r="H430" s="35" t="s">
        <v>4114</v>
      </c>
    </row>
    <row r="431" spans="1:8" hidden="1" x14ac:dyDescent="0.25">
      <c r="A431" s="47" t="s">
        <v>2180</v>
      </c>
      <c r="B431" s="35" t="s">
        <v>6291</v>
      </c>
      <c r="C431" s="35" t="s">
        <v>4931</v>
      </c>
      <c r="D431" s="46" t="str">
        <f t="shared" si="14"/>
        <v>M</v>
      </c>
      <c r="E431" s="598" t="s">
        <v>2180</v>
      </c>
      <c r="F431" s="505"/>
      <c r="G431" s="167"/>
      <c r="H431" s="35" t="s">
        <v>4934</v>
      </c>
    </row>
    <row r="432" spans="1:8" hidden="1" x14ac:dyDescent="0.25">
      <c r="A432" s="47" t="s">
        <v>2180</v>
      </c>
      <c r="B432" s="35" t="s">
        <v>6291</v>
      </c>
      <c r="C432" s="35" t="s">
        <v>4932</v>
      </c>
      <c r="D432" s="46" t="str">
        <f t="shared" si="14"/>
        <v>H</v>
      </c>
      <c r="E432" s="598" t="s">
        <v>2180</v>
      </c>
      <c r="F432" s="505"/>
      <c r="G432" s="167"/>
      <c r="H432" s="35" t="s">
        <v>4115</v>
      </c>
    </row>
    <row r="433" spans="1:8" hidden="1" x14ac:dyDescent="0.25">
      <c r="A433" s="47" t="s">
        <v>2180</v>
      </c>
      <c r="B433" s="35" t="s">
        <v>6291</v>
      </c>
      <c r="C433" s="35" t="s">
        <v>4112</v>
      </c>
      <c r="D433" s="46" t="str">
        <f t="shared" si="14"/>
        <v>E</v>
      </c>
      <c r="E433" s="598" t="s">
        <v>2180</v>
      </c>
      <c r="F433" s="505"/>
      <c r="G433" s="167"/>
      <c r="H433" s="35" t="s">
        <v>4935</v>
      </c>
    </row>
    <row r="434" spans="1:8" hidden="1" x14ac:dyDescent="0.25">
      <c r="A434" s="47" t="s">
        <v>2180</v>
      </c>
      <c r="B434" s="35" t="s">
        <v>6291</v>
      </c>
      <c r="C434" s="35" t="s">
        <v>4933</v>
      </c>
      <c r="D434" s="46" t="str">
        <f t="shared" si="14"/>
        <v>E</v>
      </c>
      <c r="E434" s="598" t="s">
        <v>2180</v>
      </c>
      <c r="F434" s="505"/>
      <c r="G434" s="167"/>
      <c r="H434" s="35" t="s">
        <v>4936</v>
      </c>
    </row>
    <row r="435" spans="1:8" hidden="1" x14ac:dyDescent="0.25">
      <c r="A435" s="47" t="s">
        <v>2180</v>
      </c>
      <c r="B435" s="35" t="s">
        <v>6291</v>
      </c>
      <c r="C435" s="35" t="s">
        <v>4113</v>
      </c>
      <c r="D435" s="46" t="str">
        <f t="shared" si="14"/>
        <v>E</v>
      </c>
      <c r="E435" s="598" t="s">
        <v>2180</v>
      </c>
      <c r="F435" s="505"/>
      <c r="G435" s="167"/>
      <c r="H435" s="35" t="s">
        <v>4937</v>
      </c>
    </row>
    <row r="436" spans="1:8" hidden="1" x14ac:dyDescent="0.25">
      <c r="A436" s="47" t="s">
        <v>2180</v>
      </c>
      <c r="B436" s="35" t="s">
        <v>6291</v>
      </c>
      <c r="C436" s="35" t="s">
        <v>4114</v>
      </c>
      <c r="D436" s="46" t="str">
        <f t="shared" si="14"/>
        <v>M</v>
      </c>
      <c r="E436" s="598" t="s">
        <v>2180</v>
      </c>
      <c r="F436" s="505"/>
      <c r="G436" s="167"/>
      <c r="H436" s="35" t="s">
        <v>4116</v>
      </c>
    </row>
    <row r="437" spans="1:8" hidden="1" x14ac:dyDescent="0.25">
      <c r="A437" s="47" t="s">
        <v>2180</v>
      </c>
      <c r="B437" s="35" t="s">
        <v>6291</v>
      </c>
      <c r="C437" s="35" t="s">
        <v>4934</v>
      </c>
      <c r="D437" s="46" t="str">
        <f t="shared" si="14"/>
        <v>H</v>
      </c>
      <c r="E437" s="598" t="s">
        <v>2180</v>
      </c>
      <c r="F437" s="505"/>
      <c r="G437" s="167"/>
      <c r="H437" s="35" t="s">
        <v>4938</v>
      </c>
    </row>
    <row r="438" spans="1:8" hidden="1" x14ac:dyDescent="0.25">
      <c r="A438" s="47" t="s">
        <v>2180</v>
      </c>
      <c r="B438" s="35" t="s">
        <v>6291</v>
      </c>
      <c r="C438" s="35" t="s">
        <v>4115</v>
      </c>
      <c r="D438" s="46" t="str">
        <f t="shared" si="14"/>
        <v>E</v>
      </c>
      <c r="E438" s="598" t="s">
        <v>2180</v>
      </c>
      <c r="F438" s="505"/>
      <c r="G438" s="167"/>
      <c r="H438" s="35" t="s">
        <v>4939</v>
      </c>
    </row>
    <row r="439" spans="1:8" hidden="1" x14ac:dyDescent="0.25">
      <c r="A439" s="47" t="s">
        <v>2180</v>
      </c>
      <c r="B439" s="35" t="s">
        <v>6291</v>
      </c>
      <c r="C439" s="35" t="s">
        <v>4935</v>
      </c>
      <c r="D439" s="46" t="str">
        <f t="shared" si="14"/>
        <v>E</v>
      </c>
      <c r="E439" s="598" t="s">
        <v>2180</v>
      </c>
      <c r="F439" s="505"/>
      <c r="G439" s="167"/>
      <c r="H439" s="35" t="s">
        <v>4940</v>
      </c>
    </row>
    <row r="440" spans="1:8" hidden="1" x14ac:dyDescent="0.25">
      <c r="A440" s="47" t="s">
        <v>2180</v>
      </c>
      <c r="B440" s="35" t="s">
        <v>6291</v>
      </c>
      <c r="C440" s="35" t="s">
        <v>4936</v>
      </c>
      <c r="D440" s="46" t="str">
        <f t="shared" si="14"/>
        <v>M</v>
      </c>
      <c r="E440" s="598" t="s">
        <v>2180</v>
      </c>
      <c r="F440" s="505"/>
      <c r="G440" s="167"/>
      <c r="H440" s="35" t="s">
        <v>4117</v>
      </c>
    </row>
    <row r="441" spans="1:8" hidden="1" x14ac:dyDescent="0.25">
      <c r="A441" s="47" t="s">
        <v>2180</v>
      </c>
      <c r="B441" s="35" t="s">
        <v>6291</v>
      </c>
      <c r="C441" s="35" t="s">
        <v>4937</v>
      </c>
      <c r="D441" s="46" t="str">
        <f t="shared" si="14"/>
        <v>E</v>
      </c>
      <c r="E441" s="598" t="s">
        <v>2180</v>
      </c>
      <c r="F441" s="505"/>
      <c r="G441" s="167"/>
      <c r="H441" s="35" t="s">
        <v>4119</v>
      </c>
    </row>
    <row r="442" spans="1:8" hidden="1" x14ac:dyDescent="0.25">
      <c r="A442" s="47" t="s">
        <v>2180</v>
      </c>
      <c r="B442" s="35" t="s">
        <v>6291</v>
      </c>
      <c r="C442" s="35" t="s">
        <v>4116</v>
      </c>
      <c r="D442" s="46" t="str">
        <f t="shared" si="14"/>
        <v>E</v>
      </c>
      <c r="E442" s="598" t="s">
        <v>2180</v>
      </c>
      <c r="F442" s="505"/>
      <c r="G442" s="167"/>
      <c r="H442" s="35" t="s">
        <v>4118</v>
      </c>
    </row>
    <row r="443" spans="1:8" hidden="1" x14ac:dyDescent="0.25">
      <c r="A443" s="47" t="s">
        <v>2180</v>
      </c>
      <c r="B443" s="35" t="s">
        <v>6291</v>
      </c>
      <c r="C443" s="35" t="s">
        <v>4938</v>
      </c>
      <c r="D443" s="46" t="str">
        <f t="shared" ref="D443:D450" si="15">RIGHT(C443,1)</f>
        <v>E</v>
      </c>
      <c r="E443" s="598" t="s">
        <v>2180</v>
      </c>
      <c r="F443" s="505"/>
      <c r="G443" s="167"/>
      <c r="H443" s="35" t="s">
        <v>4120</v>
      </c>
    </row>
    <row r="444" spans="1:8" hidden="1" x14ac:dyDescent="0.25">
      <c r="A444" s="47" t="s">
        <v>2180</v>
      </c>
      <c r="B444" s="35" t="s">
        <v>6291</v>
      </c>
      <c r="C444" s="35" t="s">
        <v>4939</v>
      </c>
      <c r="D444" s="46" t="str">
        <f t="shared" si="15"/>
        <v>M</v>
      </c>
      <c r="E444" s="598" t="s">
        <v>2180</v>
      </c>
      <c r="F444" s="505"/>
      <c r="G444" s="167"/>
      <c r="H444" s="35" t="s">
        <v>4941</v>
      </c>
    </row>
    <row r="445" spans="1:8" hidden="1" x14ac:dyDescent="0.25">
      <c r="A445" s="47" t="s">
        <v>2180</v>
      </c>
      <c r="B445" s="35" t="s">
        <v>6291</v>
      </c>
      <c r="C445" s="35" t="s">
        <v>4940</v>
      </c>
      <c r="D445" s="46" t="str">
        <f t="shared" si="15"/>
        <v>H</v>
      </c>
      <c r="E445" s="598" t="s">
        <v>2180</v>
      </c>
      <c r="F445" s="505"/>
      <c r="G445" s="167"/>
      <c r="H445" s="35" t="s">
        <v>6682</v>
      </c>
    </row>
    <row r="446" spans="1:8" hidden="1" x14ac:dyDescent="0.25">
      <c r="A446" s="47" t="s">
        <v>2180</v>
      </c>
      <c r="B446" s="35" t="s">
        <v>6291</v>
      </c>
      <c r="C446" s="35" t="s">
        <v>4117</v>
      </c>
      <c r="D446" s="46" t="str">
        <f t="shared" si="15"/>
        <v>E</v>
      </c>
      <c r="E446" s="598" t="s">
        <v>2180</v>
      </c>
      <c r="F446" s="505"/>
      <c r="G446" s="167"/>
      <c r="H446" s="35" t="s">
        <v>6393</v>
      </c>
    </row>
    <row r="447" spans="1:8" hidden="1" x14ac:dyDescent="0.25">
      <c r="A447" s="47" t="s">
        <v>2180</v>
      </c>
      <c r="B447" s="35" t="s">
        <v>6291</v>
      </c>
      <c r="C447" s="35" t="s">
        <v>4119</v>
      </c>
      <c r="D447" s="46" t="str">
        <f t="shared" si="15"/>
        <v>M</v>
      </c>
      <c r="E447" s="598" t="s">
        <v>2180</v>
      </c>
      <c r="F447" s="505"/>
      <c r="G447" s="167"/>
      <c r="H447" s="35" t="s">
        <v>6142</v>
      </c>
    </row>
    <row r="448" spans="1:8" hidden="1" x14ac:dyDescent="0.25">
      <c r="A448" s="47" t="s">
        <v>2180</v>
      </c>
      <c r="B448" s="35" t="s">
        <v>6291</v>
      </c>
      <c r="C448" s="35" t="s">
        <v>4118</v>
      </c>
      <c r="D448" s="46" t="str">
        <f t="shared" si="15"/>
        <v>H</v>
      </c>
      <c r="E448" s="598" t="s">
        <v>2180</v>
      </c>
      <c r="F448" s="505"/>
      <c r="G448" s="167"/>
      <c r="H448" s="35" t="s">
        <v>6143</v>
      </c>
    </row>
    <row r="449" spans="1:8" hidden="1" x14ac:dyDescent="0.25">
      <c r="A449" s="47" t="s">
        <v>2180</v>
      </c>
      <c r="B449" s="35" t="s">
        <v>6291</v>
      </c>
      <c r="C449" s="35" t="s">
        <v>4120</v>
      </c>
      <c r="D449" s="46" t="str">
        <f t="shared" si="15"/>
        <v>E</v>
      </c>
      <c r="E449" s="598" t="s">
        <v>2180</v>
      </c>
      <c r="F449" s="505"/>
      <c r="G449" s="167"/>
      <c r="H449" s="35" t="s">
        <v>6144</v>
      </c>
    </row>
    <row r="450" spans="1:8" hidden="1" x14ac:dyDescent="0.25">
      <c r="A450" s="47" t="s">
        <v>2180</v>
      </c>
      <c r="B450" s="35" t="s">
        <v>6291</v>
      </c>
      <c r="C450" s="35" t="s">
        <v>4941</v>
      </c>
      <c r="D450" s="46" t="str">
        <f t="shared" si="15"/>
        <v>E</v>
      </c>
      <c r="E450" s="598" t="s">
        <v>2180</v>
      </c>
      <c r="F450" s="505"/>
      <c r="G450" s="167"/>
      <c r="H450" s="35" t="s">
        <v>6683</v>
      </c>
    </row>
    <row r="451" spans="1:8" hidden="1" x14ac:dyDescent="0.25">
      <c r="A451" s="47" t="s">
        <v>2180</v>
      </c>
      <c r="B451" s="35" t="s">
        <v>6291</v>
      </c>
      <c r="C451" s="35" t="s">
        <v>6682</v>
      </c>
      <c r="D451" s="46" t="s">
        <v>6439</v>
      </c>
      <c r="E451" s="598" t="s">
        <v>2180</v>
      </c>
      <c r="F451" s="505"/>
      <c r="G451" s="167"/>
      <c r="H451" s="35" t="s">
        <v>6684</v>
      </c>
    </row>
    <row r="452" spans="1:8" hidden="1" x14ac:dyDescent="0.25">
      <c r="A452" s="47" t="s">
        <v>2180</v>
      </c>
      <c r="B452" s="35" t="s">
        <v>6291</v>
      </c>
      <c r="C452" s="35" t="s">
        <v>6393</v>
      </c>
      <c r="D452" s="46" t="str">
        <f>RIGHT(C452,1)</f>
        <v>F</v>
      </c>
      <c r="E452" s="598" t="s">
        <v>2180</v>
      </c>
      <c r="F452" s="505"/>
      <c r="G452" s="167"/>
      <c r="H452" s="35" t="s">
        <v>6685</v>
      </c>
    </row>
    <row r="453" spans="1:8" hidden="1" x14ac:dyDescent="0.25">
      <c r="A453" s="47" t="s">
        <v>2180</v>
      </c>
      <c r="B453" s="35" t="s">
        <v>6291</v>
      </c>
      <c r="C453" s="35" t="s">
        <v>6142</v>
      </c>
      <c r="D453" s="46" t="str">
        <f>RIGHT(C453,1)</f>
        <v>F</v>
      </c>
      <c r="E453" s="598" t="s">
        <v>2180</v>
      </c>
      <c r="F453" s="505"/>
      <c r="G453" s="167"/>
      <c r="H453" s="35" t="s">
        <v>6686</v>
      </c>
    </row>
    <row r="454" spans="1:8" hidden="1" x14ac:dyDescent="0.25">
      <c r="A454" s="47" t="s">
        <v>2180</v>
      </c>
      <c r="B454" s="35" t="s">
        <v>6291</v>
      </c>
      <c r="C454" s="35" t="s">
        <v>6143</v>
      </c>
      <c r="D454" s="46" t="str">
        <f>RIGHT(C454,1)</f>
        <v>F</v>
      </c>
      <c r="E454" s="598" t="s">
        <v>2180</v>
      </c>
      <c r="F454" s="505"/>
      <c r="G454" s="167"/>
      <c r="H454" s="35" t="s">
        <v>6687</v>
      </c>
    </row>
    <row r="455" spans="1:8" hidden="1" x14ac:dyDescent="0.25">
      <c r="A455" s="47" t="s">
        <v>2180</v>
      </c>
      <c r="B455" s="35" t="s">
        <v>6291</v>
      </c>
      <c r="C455" s="35" t="s">
        <v>6144</v>
      </c>
      <c r="D455" s="46" t="str">
        <f>RIGHT(C455,1)</f>
        <v>F</v>
      </c>
      <c r="E455" s="598" t="s">
        <v>2180</v>
      </c>
      <c r="F455" s="505"/>
      <c r="G455" s="167"/>
      <c r="H455" s="35" t="s">
        <v>6688</v>
      </c>
    </row>
    <row r="456" spans="1:8" hidden="1" x14ac:dyDescent="0.25">
      <c r="A456" s="47" t="s">
        <v>2180</v>
      </c>
      <c r="B456" s="35" t="s">
        <v>6291</v>
      </c>
      <c r="C456" s="35" t="s">
        <v>6683</v>
      </c>
      <c r="D456" s="46" t="s">
        <v>6439</v>
      </c>
      <c r="E456" s="598" t="s">
        <v>2180</v>
      </c>
      <c r="F456" s="505"/>
      <c r="G456" s="167"/>
      <c r="H456" s="35" t="s">
        <v>6689</v>
      </c>
    </row>
    <row r="457" spans="1:8" hidden="1" x14ac:dyDescent="0.25">
      <c r="A457" s="47" t="s">
        <v>2180</v>
      </c>
      <c r="B457" s="35" t="s">
        <v>6291</v>
      </c>
      <c r="C457" s="35" t="s">
        <v>6684</v>
      </c>
      <c r="D457" s="46" t="s">
        <v>6439</v>
      </c>
      <c r="E457" s="598" t="s">
        <v>2180</v>
      </c>
      <c r="F457" s="505"/>
      <c r="G457" s="167"/>
      <c r="H457" s="35" t="s">
        <v>6690</v>
      </c>
    </row>
    <row r="458" spans="1:8" hidden="1" x14ac:dyDescent="0.25">
      <c r="A458" s="47" t="s">
        <v>2180</v>
      </c>
      <c r="B458" s="35" t="s">
        <v>6291</v>
      </c>
      <c r="C458" s="35" t="s">
        <v>6685</v>
      </c>
      <c r="D458" s="46" t="s">
        <v>6439</v>
      </c>
      <c r="E458" s="598" t="s">
        <v>2180</v>
      </c>
      <c r="F458" s="505"/>
      <c r="G458" s="167"/>
      <c r="H458" s="35" t="s">
        <v>6691</v>
      </c>
    </row>
    <row r="459" spans="1:8" hidden="1" x14ac:dyDescent="0.25">
      <c r="A459" s="47" t="s">
        <v>2180</v>
      </c>
      <c r="B459" s="35" t="s">
        <v>6291</v>
      </c>
      <c r="C459" s="35" t="s">
        <v>6686</v>
      </c>
      <c r="D459" s="46" t="s">
        <v>6439</v>
      </c>
      <c r="E459" s="598" t="s">
        <v>2180</v>
      </c>
      <c r="F459" s="505"/>
      <c r="G459" s="167"/>
      <c r="H459" s="35" t="s">
        <v>6692</v>
      </c>
    </row>
    <row r="460" spans="1:8" hidden="1" x14ac:dyDescent="0.25">
      <c r="A460" s="47" t="s">
        <v>2180</v>
      </c>
      <c r="B460" s="35" t="s">
        <v>6291</v>
      </c>
      <c r="C460" s="35" t="s">
        <v>6687</v>
      </c>
      <c r="D460" s="46" t="s">
        <v>6439</v>
      </c>
      <c r="E460" s="598" t="s">
        <v>2180</v>
      </c>
      <c r="F460" s="505"/>
      <c r="G460" s="167"/>
      <c r="H460" s="35" t="s">
        <v>6693</v>
      </c>
    </row>
    <row r="461" spans="1:8" hidden="1" x14ac:dyDescent="0.25">
      <c r="A461" s="47" t="s">
        <v>2180</v>
      </c>
      <c r="B461" s="35" t="s">
        <v>6291</v>
      </c>
      <c r="C461" s="35" t="s">
        <v>6688</v>
      </c>
      <c r="D461" s="46" t="s">
        <v>6439</v>
      </c>
      <c r="E461" s="598" t="s">
        <v>2180</v>
      </c>
      <c r="F461" s="505"/>
      <c r="G461" s="167"/>
      <c r="H461" s="35" t="s">
        <v>6694</v>
      </c>
    </row>
    <row r="462" spans="1:8" hidden="1" x14ac:dyDescent="0.25">
      <c r="A462" s="47" t="s">
        <v>2180</v>
      </c>
      <c r="B462" s="35" t="s">
        <v>6291</v>
      </c>
      <c r="C462" s="35" t="s">
        <v>6689</v>
      </c>
      <c r="D462" s="46" t="s">
        <v>6439</v>
      </c>
      <c r="E462" s="598" t="s">
        <v>2180</v>
      </c>
      <c r="F462" s="505"/>
      <c r="G462" s="167"/>
      <c r="H462" s="35" t="s">
        <v>6695</v>
      </c>
    </row>
    <row r="463" spans="1:8" hidden="1" x14ac:dyDescent="0.25">
      <c r="A463" s="47" t="s">
        <v>2180</v>
      </c>
      <c r="B463" s="35" t="s">
        <v>6291</v>
      </c>
      <c r="C463" s="35" t="s">
        <v>6690</v>
      </c>
      <c r="D463" s="46" t="s">
        <v>6439</v>
      </c>
      <c r="E463" s="598" t="s">
        <v>2180</v>
      </c>
      <c r="F463" s="505"/>
      <c r="G463" s="167"/>
      <c r="H463" s="35" t="s">
        <v>6696</v>
      </c>
    </row>
    <row r="464" spans="1:8" hidden="1" x14ac:dyDescent="0.25">
      <c r="A464" s="47" t="s">
        <v>2180</v>
      </c>
      <c r="B464" s="35" t="s">
        <v>6291</v>
      </c>
      <c r="C464" s="35" t="s">
        <v>6691</v>
      </c>
      <c r="D464" s="46" t="s">
        <v>6439</v>
      </c>
      <c r="E464" s="598" t="s">
        <v>2180</v>
      </c>
      <c r="F464" s="505"/>
      <c r="G464" s="167"/>
      <c r="H464" s="35" t="s">
        <v>6697</v>
      </c>
    </row>
    <row r="465" spans="1:8" hidden="1" x14ac:dyDescent="0.25">
      <c r="A465" s="47" t="s">
        <v>2180</v>
      </c>
      <c r="B465" s="35" t="s">
        <v>6291</v>
      </c>
      <c r="C465" s="35" t="s">
        <v>6692</v>
      </c>
      <c r="D465" s="46" t="s">
        <v>6439</v>
      </c>
      <c r="E465" s="598" t="s">
        <v>2180</v>
      </c>
      <c r="F465" s="505"/>
      <c r="G465" s="167"/>
      <c r="H465" s="35" t="s">
        <v>6698</v>
      </c>
    </row>
    <row r="466" spans="1:8" hidden="1" x14ac:dyDescent="0.25">
      <c r="A466" s="47" t="s">
        <v>2180</v>
      </c>
      <c r="B466" s="35" t="s">
        <v>6291</v>
      </c>
      <c r="C466" s="35" t="s">
        <v>6693</v>
      </c>
      <c r="D466" s="46" t="s">
        <v>6439</v>
      </c>
      <c r="E466" s="598" t="s">
        <v>2180</v>
      </c>
      <c r="F466" s="505"/>
      <c r="G466" s="167"/>
      <c r="H466" s="35" t="s">
        <v>6699</v>
      </c>
    </row>
    <row r="467" spans="1:8" hidden="1" x14ac:dyDescent="0.25">
      <c r="A467" s="47" t="s">
        <v>2180</v>
      </c>
      <c r="B467" s="35" t="s">
        <v>6291</v>
      </c>
      <c r="C467" s="35" t="s">
        <v>6694</v>
      </c>
      <c r="D467" s="46" t="s">
        <v>6439</v>
      </c>
      <c r="E467" s="598" t="s">
        <v>2180</v>
      </c>
      <c r="F467" s="505"/>
      <c r="G467" s="167"/>
      <c r="H467" s="35" t="s">
        <v>6700</v>
      </c>
    </row>
    <row r="468" spans="1:8" hidden="1" x14ac:dyDescent="0.25">
      <c r="A468" s="47" t="s">
        <v>2180</v>
      </c>
      <c r="B468" s="35" t="s">
        <v>6291</v>
      </c>
      <c r="C468" s="35" t="s">
        <v>6695</v>
      </c>
      <c r="D468" s="46" t="s">
        <v>6439</v>
      </c>
      <c r="E468" s="598" t="s">
        <v>2180</v>
      </c>
      <c r="F468" s="505"/>
      <c r="G468" s="167"/>
      <c r="H468" s="35" t="s">
        <v>95</v>
      </c>
    </row>
    <row r="469" spans="1:8" hidden="1" x14ac:dyDescent="0.25">
      <c r="A469" s="47" t="s">
        <v>2180</v>
      </c>
      <c r="B469" s="35" t="s">
        <v>6291</v>
      </c>
      <c r="C469" s="35" t="s">
        <v>6696</v>
      </c>
      <c r="D469" s="46" t="s">
        <v>6439</v>
      </c>
      <c r="E469" s="598" t="s">
        <v>2180</v>
      </c>
      <c r="F469" s="505"/>
      <c r="G469" s="167"/>
    </row>
    <row r="470" spans="1:8" hidden="1" x14ac:dyDescent="0.25">
      <c r="A470" s="47" t="s">
        <v>2180</v>
      </c>
      <c r="B470" s="35" t="s">
        <v>6291</v>
      </c>
      <c r="C470" s="35" t="s">
        <v>6697</v>
      </c>
      <c r="D470" s="46" t="s">
        <v>6439</v>
      </c>
      <c r="E470" s="598" t="s">
        <v>2180</v>
      </c>
      <c r="F470" s="505"/>
      <c r="G470" s="167"/>
      <c r="H470" s="35" t="s">
        <v>4121</v>
      </c>
    </row>
    <row r="471" spans="1:8" hidden="1" x14ac:dyDescent="0.25">
      <c r="A471" s="47" t="s">
        <v>2180</v>
      </c>
      <c r="B471" s="35" t="s">
        <v>6291</v>
      </c>
      <c r="C471" s="35" t="s">
        <v>6698</v>
      </c>
      <c r="D471" s="46" t="s">
        <v>6439</v>
      </c>
      <c r="E471" s="598" t="s">
        <v>2180</v>
      </c>
      <c r="F471" s="505"/>
      <c r="G471" s="167"/>
      <c r="H471" s="35" t="s">
        <v>4943</v>
      </c>
    </row>
    <row r="472" spans="1:8" hidden="1" x14ac:dyDescent="0.25">
      <c r="A472" s="47" t="s">
        <v>2180</v>
      </c>
      <c r="B472" s="35" t="s">
        <v>6291</v>
      </c>
      <c r="C472" s="35" t="s">
        <v>6699</v>
      </c>
      <c r="D472" s="46" t="s">
        <v>6439</v>
      </c>
      <c r="E472" s="598" t="s">
        <v>2180</v>
      </c>
      <c r="F472" s="505"/>
      <c r="G472" s="167"/>
      <c r="H472" s="35" t="s">
        <v>4942</v>
      </c>
    </row>
    <row r="473" spans="1:8" hidden="1" x14ac:dyDescent="0.25">
      <c r="A473" s="47" t="s">
        <v>2180</v>
      </c>
      <c r="B473" s="35" t="s">
        <v>6291</v>
      </c>
      <c r="C473" s="35" t="s">
        <v>6700</v>
      </c>
      <c r="D473" s="46" t="s">
        <v>6439</v>
      </c>
      <c r="E473" s="598" t="s">
        <v>2180</v>
      </c>
      <c r="F473" s="505"/>
      <c r="G473" s="167"/>
      <c r="H473" s="35" t="s">
        <v>4944</v>
      </c>
    </row>
    <row r="474" spans="1:8" hidden="1" x14ac:dyDescent="0.25">
      <c r="A474" s="47" t="str">
        <f>A473</f>
        <v>0180</v>
      </c>
      <c r="B474" s="35" t="s">
        <v>6291</v>
      </c>
      <c r="C474" s="35" t="s">
        <v>6470</v>
      </c>
      <c r="D474" s="46" t="s">
        <v>6440</v>
      </c>
      <c r="E474" s="598" t="str">
        <f>E473</f>
        <v>0180</v>
      </c>
      <c r="F474" s="505"/>
      <c r="G474" s="167"/>
      <c r="H474" s="35" t="s">
        <v>4946</v>
      </c>
    </row>
    <row r="475" spans="1:8" hidden="1" x14ac:dyDescent="0.25">
      <c r="A475" s="47" t="str">
        <f>A474</f>
        <v>0180</v>
      </c>
      <c r="B475" s="35" t="s">
        <v>6291</v>
      </c>
      <c r="C475" s="35" t="s">
        <v>7822</v>
      </c>
      <c r="E475" s="598" t="str">
        <f>E474</f>
        <v>0180</v>
      </c>
      <c r="F475" s="505"/>
      <c r="G475" s="167"/>
      <c r="H475" s="35" t="s">
        <v>4945</v>
      </c>
    </row>
    <row r="476" spans="1:8" hidden="1" x14ac:dyDescent="0.25">
      <c r="A476" s="47" t="s">
        <v>2179</v>
      </c>
      <c r="B476" s="35" t="s">
        <v>1997</v>
      </c>
      <c r="C476" s="35" t="s">
        <v>4121</v>
      </c>
      <c r="D476" s="46" t="str">
        <f t="shared" ref="D476:D481" si="16">RIGHT(C476,1)</f>
        <v>E</v>
      </c>
      <c r="E476" s="598" t="s">
        <v>2179</v>
      </c>
      <c r="F476" s="505"/>
      <c r="G476" s="167"/>
      <c r="H476" s="35" t="s">
        <v>95</v>
      </c>
    </row>
    <row r="477" spans="1:8" hidden="1" x14ac:dyDescent="0.25">
      <c r="A477" s="47" t="s">
        <v>2179</v>
      </c>
      <c r="B477" s="35" t="s">
        <v>1997</v>
      </c>
      <c r="C477" s="35" t="s">
        <v>4943</v>
      </c>
      <c r="D477" s="46" t="str">
        <f t="shared" si="16"/>
        <v>M</v>
      </c>
      <c r="E477" s="598" t="s">
        <v>2179</v>
      </c>
      <c r="F477" s="505"/>
      <c r="G477" s="167"/>
    </row>
    <row r="478" spans="1:8" hidden="1" x14ac:dyDescent="0.25">
      <c r="A478" s="47" t="s">
        <v>2179</v>
      </c>
      <c r="B478" s="35" t="s">
        <v>1997</v>
      </c>
      <c r="C478" s="35" t="s">
        <v>4942</v>
      </c>
      <c r="D478" s="46" t="str">
        <f t="shared" si="16"/>
        <v>H</v>
      </c>
      <c r="E478" s="598" t="s">
        <v>2179</v>
      </c>
      <c r="F478" s="505"/>
      <c r="G478" s="167"/>
      <c r="H478" s="35" t="s">
        <v>4947</v>
      </c>
    </row>
    <row r="479" spans="1:8" hidden="1" x14ac:dyDescent="0.25">
      <c r="A479" s="47" t="s">
        <v>2179</v>
      </c>
      <c r="B479" s="35" t="s">
        <v>1997</v>
      </c>
      <c r="C479" s="35" t="s">
        <v>4944</v>
      </c>
      <c r="D479" s="46" t="str">
        <f t="shared" si="16"/>
        <v>E</v>
      </c>
      <c r="E479" s="598" t="s">
        <v>2179</v>
      </c>
      <c r="F479" s="505"/>
      <c r="G479" s="167"/>
      <c r="H479" s="35" t="s">
        <v>4122</v>
      </c>
    </row>
    <row r="480" spans="1:8" hidden="1" x14ac:dyDescent="0.25">
      <c r="A480" s="47" t="s">
        <v>2179</v>
      </c>
      <c r="B480" s="35" t="s">
        <v>1997</v>
      </c>
      <c r="C480" s="35" t="s">
        <v>4946</v>
      </c>
      <c r="D480" s="46" t="str">
        <f t="shared" si="16"/>
        <v>M</v>
      </c>
      <c r="E480" s="598" t="s">
        <v>2179</v>
      </c>
      <c r="F480" s="505"/>
      <c r="G480" s="167"/>
      <c r="H480" s="35" t="s">
        <v>4123</v>
      </c>
    </row>
    <row r="481" spans="1:8" hidden="1" x14ac:dyDescent="0.25">
      <c r="A481" s="47" t="s">
        <v>2179</v>
      </c>
      <c r="B481" s="35" t="s">
        <v>1997</v>
      </c>
      <c r="C481" s="35" t="s">
        <v>4945</v>
      </c>
      <c r="D481" s="46" t="str">
        <f t="shared" si="16"/>
        <v>H</v>
      </c>
      <c r="E481" s="598" t="s">
        <v>2179</v>
      </c>
      <c r="F481" s="505"/>
      <c r="G481" s="167"/>
      <c r="H481" s="35" t="s">
        <v>4124</v>
      </c>
    </row>
    <row r="482" spans="1:8" hidden="1" x14ac:dyDescent="0.25">
      <c r="A482" s="47" t="str">
        <f>A481</f>
        <v>0190</v>
      </c>
      <c r="B482" s="35" t="s">
        <v>1997</v>
      </c>
      <c r="C482" s="35" t="s">
        <v>6471</v>
      </c>
      <c r="D482" s="46" t="s">
        <v>6440</v>
      </c>
      <c r="E482" s="598" t="str">
        <f>E481</f>
        <v>0190</v>
      </c>
      <c r="F482" s="505"/>
      <c r="G482" s="167"/>
      <c r="H482" s="35" t="s">
        <v>4948</v>
      </c>
    </row>
    <row r="483" spans="1:8" hidden="1" x14ac:dyDescent="0.25">
      <c r="A483" s="47" t="str">
        <f>A482</f>
        <v>0190</v>
      </c>
      <c r="B483" s="35" t="s">
        <v>1997</v>
      </c>
      <c r="C483" s="35" t="s">
        <v>7823</v>
      </c>
      <c r="E483" s="598" t="str">
        <f>E482</f>
        <v>0190</v>
      </c>
      <c r="F483" s="505"/>
      <c r="G483" s="167"/>
      <c r="H483" s="35" t="s">
        <v>6701</v>
      </c>
    </row>
    <row r="484" spans="1:8" hidden="1" x14ac:dyDescent="0.25">
      <c r="A484" s="47" t="s">
        <v>2178</v>
      </c>
      <c r="B484" s="35" t="s">
        <v>1996</v>
      </c>
      <c r="C484" s="35" t="s">
        <v>4947</v>
      </c>
      <c r="D484" s="46" t="str">
        <f>RIGHT(C484,1)</f>
        <v>H</v>
      </c>
      <c r="E484" s="598" t="s">
        <v>2178</v>
      </c>
      <c r="F484" s="505"/>
      <c r="G484" s="167"/>
      <c r="H484" s="35" t="s">
        <v>6702</v>
      </c>
    </row>
    <row r="485" spans="1:8" hidden="1" x14ac:dyDescent="0.25">
      <c r="A485" s="47" t="s">
        <v>2178</v>
      </c>
      <c r="B485" s="35" t="s">
        <v>1996</v>
      </c>
      <c r="C485" s="35" t="s">
        <v>4122</v>
      </c>
      <c r="D485" s="46" t="str">
        <f>RIGHT(C485,1)</f>
        <v>E</v>
      </c>
      <c r="E485" s="598" t="s">
        <v>2178</v>
      </c>
      <c r="F485" s="505"/>
      <c r="G485" s="167"/>
      <c r="H485" s="35" t="s">
        <v>6703</v>
      </c>
    </row>
    <row r="486" spans="1:8" hidden="1" x14ac:dyDescent="0.25">
      <c r="A486" s="47" t="s">
        <v>2178</v>
      </c>
      <c r="B486" s="35" t="s">
        <v>1996</v>
      </c>
      <c r="C486" s="35" t="s">
        <v>4123</v>
      </c>
      <c r="D486" s="46" t="str">
        <f>RIGHT(C486,1)</f>
        <v>E</v>
      </c>
      <c r="E486" s="598" t="s">
        <v>2178</v>
      </c>
      <c r="F486" s="505"/>
      <c r="G486" s="167"/>
      <c r="H486" s="35" t="s">
        <v>6704</v>
      </c>
    </row>
    <row r="487" spans="1:8" hidden="1" x14ac:dyDescent="0.25">
      <c r="A487" s="47" t="s">
        <v>2178</v>
      </c>
      <c r="B487" s="35" t="s">
        <v>1996</v>
      </c>
      <c r="C487" s="35" t="s">
        <v>4124</v>
      </c>
      <c r="D487" s="46" t="str">
        <f>RIGHT(C487,1)</f>
        <v>M</v>
      </c>
      <c r="E487" s="598" t="s">
        <v>2178</v>
      </c>
      <c r="F487" s="505"/>
      <c r="G487" s="167"/>
      <c r="H487" s="35" t="s">
        <v>6705</v>
      </c>
    </row>
    <row r="488" spans="1:8" hidden="1" x14ac:dyDescent="0.25">
      <c r="A488" s="47" t="s">
        <v>2178</v>
      </c>
      <c r="B488" s="35" t="s">
        <v>1996</v>
      </c>
      <c r="C488" s="35" t="s">
        <v>4948</v>
      </c>
      <c r="D488" s="46" t="str">
        <f>RIGHT(C488,1)</f>
        <v>H</v>
      </c>
      <c r="E488" s="598" t="s">
        <v>2178</v>
      </c>
      <c r="F488" s="505"/>
      <c r="G488" s="167"/>
      <c r="H488" s="35" t="s">
        <v>95</v>
      </c>
    </row>
    <row r="489" spans="1:8" hidden="1" x14ac:dyDescent="0.25">
      <c r="A489" s="47" t="s">
        <v>2178</v>
      </c>
      <c r="B489" s="35" t="s">
        <v>1996</v>
      </c>
      <c r="C489" s="35" t="s">
        <v>6701</v>
      </c>
      <c r="D489" s="46" t="s">
        <v>6439</v>
      </c>
      <c r="E489" s="598" t="s">
        <v>2178</v>
      </c>
      <c r="F489" s="505"/>
      <c r="G489" s="167"/>
    </row>
    <row r="490" spans="1:8" hidden="1" x14ac:dyDescent="0.25">
      <c r="A490" s="47" t="s">
        <v>2178</v>
      </c>
      <c r="B490" s="35" t="s">
        <v>1996</v>
      </c>
      <c r="C490" s="35" t="s">
        <v>6702</v>
      </c>
      <c r="D490" s="46" t="s">
        <v>6439</v>
      </c>
      <c r="E490" s="598" t="s">
        <v>2178</v>
      </c>
      <c r="F490" s="505"/>
      <c r="G490" s="167"/>
      <c r="H490" s="35" t="s">
        <v>4125</v>
      </c>
    </row>
    <row r="491" spans="1:8" hidden="1" x14ac:dyDescent="0.25">
      <c r="A491" s="47" t="s">
        <v>2178</v>
      </c>
      <c r="B491" s="35" t="s">
        <v>1996</v>
      </c>
      <c r="C491" s="35" t="s">
        <v>6703</v>
      </c>
      <c r="D491" s="46" t="s">
        <v>6439</v>
      </c>
      <c r="E491" s="598" t="s">
        <v>2178</v>
      </c>
      <c r="F491" s="505"/>
      <c r="G491" s="167"/>
      <c r="H491" s="35" t="s">
        <v>4127</v>
      </c>
    </row>
    <row r="492" spans="1:8" hidden="1" x14ac:dyDescent="0.25">
      <c r="A492" s="47" t="s">
        <v>2178</v>
      </c>
      <c r="B492" s="35" t="s">
        <v>1996</v>
      </c>
      <c r="C492" s="35" t="s">
        <v>6704</v>
      </c>
      <c r="D492" s="46" t="s">
        <v>6439</v>
      </c>
      <c r="E492" s="598" t="s">
        <v>2178</v>
      </c>
      <c r="F492" s="505"/>
      <c r="G492" s="167"/>
      <c r="H492" s="35" t="s">
        <v>4126</v>
      </c>
    </row>
    <row r="493" spans="1:8" hidden="1" x14ac:dyDescent="0.25">
      <c r="A493" s="47" t="s">
        <v>2178</v>
      </c>
      <c r="B493" s="35" t="s">
        <v>1996</v>
      </c>
      <c r="C493" s="35" t="s">
        <v>6705</v>
      </c>
      <c r="D493" s="46" t="s">
        <v>6439</v>
      </c>
      <c r="E493" s="598" t="s">
        <v>2178</v>
      </c>
      <c r="F493" s="505"/>
      <c r="G493" s="167"/>
      <c r="H493" s="35" t="s">
        <v>95</v>
      </c>
    </row>
    <row r="494" spans="1:8" hidden="1" x14ac:dyDescent="0.25">
      <c r="A494" s="47" t="str">
        <f>A493</f>
        <v>0220</v>
      </c>
      <c r="B494" s="35" t="s">
        <v>1996</v>
      </c>
      <c r="C494" s="35" t="s">
        <v>6472</v>
      </c>
      <c r="D494" s="46" t="s">
        <v>6440</v>
      </c>
      <c r="E494" s="598" t="str">
        <f>E493</f>
        <v>0220</v>
      </c>
      <c r="F494" s="505"/>
      <c r="G494" s="167"/>
    </row>
    <row r="495" spans="1:8" hidden="1" x14ac:dyDescent="0.25">
      <c r="A495" s="47" t="str">
        <f>A494</f>
        <v>0220</v>
      </c>
      <c r="B495" s="35" t="s">
        <v>1996</v>
      </c>
      <c r="C495" s="35" t="s">
        <v>7824</v>
      </c>
      <c r="E495" s="598" t="str">
        <f>E494</f>
        <v>0220</v>
      </c>
      <c r="F495" s="505"/>
      <c r="G495" s="167"/>
      <c r="H495" s="35" t="s">
        <v>4128</v>
      </c>
    </row>
    <row r="496" spans="1:8" hidden="1" x14ac:dyDescent="0.25">
      <c r="A496" s="47" t="s">
        <v>2177</v>
      </c>
      <c r="B496" s="35" t="s">
        <v>6292</v>
      </c>
      <c r="C496" s="35" t="s">
        <v>4125</v>
      </c>
      <c r="D496" s="46" t="str">
        <f>RIGHT(C496,1)</f>
        <v>E</v>
      </c>
      <c r="E496" s="598" t="s">
        <v>2177</v>
      </c>
      <c r="F496" s="505"/>
      <c r="G496" s="167"/>
      <c r="H496" s="35" t="s">
        <v>4129</v>
      </c>
    </row>
    <row r="497" spans="1:8" hidden="1" x14ac:dyDescent="0.25">
      <c r="A497" s="47" t="s">
        <v>2177</v>
      </c>
      <c r="B497" s="35" t="s">
        <v>6292</v>
      </c>
      <c r="C497" s="35" t="s">
        <v>4127</v>
      </c>
      <c r="D497" s="46" t="str">
        <f>RIGHT(C497,1)</f>
        <v>M</v>
      </c>
      <c r="E497" s="598" t="s">
        <v>2177</v>
      </c>
      <c r="F497" s="505"/>
      <c r="G497" s="167"/>
      <c r="H497" s="35" t="s">
        <v>4130</v>
      </c>
    </row>
    <row r="498" spans="1:8" hidden="1" x14ac:dyDescent="0.25">
      <c r="A498" s="47" t="s">
        <v>2177</v>
      </c>
      <c r="B498" s="35" t="s">
        <v>6292</v>
      </c>
      <c r="C498" s="35" t="s">
        <v>4126</v>
      </c>
      <c r="D498" s="46" t="str">
        <f>RIGHT(C498,1)</f>
        <v>H</v>
      </c>
      <c r="E498" s="598" t="s">
        <v>2177</v>
      </c>
      <c r="F498" s="505"/>
      <c r="G498" s="167"/>
      <c r="H498" s="35" t="s">
        <v>95</v>
      </c>
    </row>
    <row r="499" spans="1:8" hidden="1" x14ac:dyDescent="0.25">
      <c r="A499" s="47" t="str">
        <f>A498</f>
        <v>0230</v>
      </c>
      <c r="B499" s="35" t="s">
        <v>6292</v>
      </c>
      <c r="C499" s="35" t="s">
        <v>6473</v>
      </c>
      <c r="D499" s="46" t="s">
        <v>6440</v>
      </c>
      <c r="E499" s="598" t="str">
        <f>E498</f>
        <v>0230</v>
      </c>
      <c r="F499" s="505"/>
      <c r="G499" s="167"/>
    </row>
    <row r="500" spans="1:8" hidden="1" x14ac:dyDescent="0.25">
      <c r="A500" s="47" t="str">
        <f>A499</f>
        <v>0230</v>
      </c>
      <c r="B500" s="35" t="s">
        <v>6292</v>
      </c>
      <c r="C500" s="35" t="s">
        <v>7825</v>
      </c>
      <c r="E500" s="598" t="str">
        <f>E499</f>
        <v>0230</v>
      </c>
      <c r="F500" s="505"/>
      <c r="G500" s="167"/>
      <c r="H500" s="35" t="s">
        <v>4131</v>
      </c>
    </row>
    <row r="501" spans="1:8" hidden="1" x14ac:dyDescent="0.25">
      <c r="A501" s="47" t="s">
        <v>2176</v>
      </c>
      <c r="B501" s="35" t="s">
        <v>6293</v>
      </c>
      <c r="C501" s="35" t="s">
        <v>4128</v>
      </c>
      <c r="D501" s="46" t="str">
        <f>RIGHT(C501,1)</f>
        <v>E</v>
      </c>
      <c r="E501" s="598" t="s">
        <v>2176</v>
      </c>
      <c r="F501" s="505"/>
      <c r="G501" s="167"/>
      <c r="H501" s="35" t="s">
        <v>4132</v>
      </c>
    </row>
    <row r="502" spans="1:8" hidden="1" x14ac:dyDescent="0.25">
      <c r="A502" s="47" t="s">
        <v>2176</v>
      </c>
      <c r="B502" s="35" t="s">
        <v>6293</v>
      </c>
      <c r="C502" s="35" t="s">
        <v>4129</v>
      </c>
      <c r="D502" s="46" t="str">
        <f>RIGHT(C502,1)</f>
        <v>M</v>
      </c>
      <c r="E502" s="598" t="s">
        <v>2176</v>
      </c>
      <c r="F502" s="505"/>
      <c r="G502" s="167"/>
      <c r="H502" s="35" t="s">
        <v>4133</v>
      </c>
    </row>
    <row r="503" spans="1:8" hidden="1" x14ac:dyDescent="0.25">
      <c r="A503" s="47" t="s">
        <v>2176</v>
      </c>
      <c r="B503" s="35" t="s">
        <v>6293</v>
      </c>
      <c r="C503" s="35" t="s">
        <v>4130</v>
      </c>
      <c r="D503" s="46" t="str">
        <f>RIGHT(C503,1)</f>
        <v>H</v>
      </c>
      <c r="E503" s="598" t="s">
        <v>2176</v>
      </c>
      <c r="F503" s="505"/>
      <c r="G503" s="167"/>
      <c r="H503" s="35" t="s">
        <v>95</v>
      </c>
    </row>
    <row r="504" spans="1:8" hidden="1" x14ac:dyDescent="0.25">
      <c r="A504" s="47" t="str">
        <f>A503</f>
        <v>0240</v>
      </c>
      <c r="B504" s="35" t="s">
        <v>6293</v>
      </c>
      <c r="C504" s="35" t="s">
        <v>6474</v>
      </c>
      <c r="D504" s="46" t="s">
        <v>6440</v>
      </c>
      <c r="E504" s="598" t="str">
        <f>E503</f>
        <v>0240</v>
      </c>
      <c r="F504" s="505"/>
      <c r="G504" s="167"/>
    </row>
    <row r="505" spans="1:8" hidden="1" x14ac:dyDescent="0.25">
      <c r="A505" s="47" t="str">
        <f>A504</f>
        <v>0240</v>
      </c>
      <c r="B505" s="35" t="s">
        <v>6293</v>
      </c>
      <c r="C505" s="35" t="s">
        <v>7826</v>
      </c>
      <c r="E505" s="598" t="str">
        <f>E504</f>
        <v>0240</v>
      </c>
      <c r="F505" s="505"/>
      <c r="G505" s="167"/>
      <c r="H505" s="35" t="s">
        <v>4949</v>
      </c>
    </row>
    <row r="506" spans="1:8" hidden="1" x14ac:dyDescent="0.25">
      <c r="A506" s="47" t="s">
        <v>2175</v>
      </c>
      <c r="B506" s="35" t="s">
        <v>6294</v>
      </c>
      <c r="C506" s="35" t="s">
        <v>4131</v>
      </c>
      <c r="D506" s="46" t="str">
        <f>RIGHT(C506,1)</f>
        <v>E</v>
      </c>
      <c r="E506" s="598" t="s">
        <v>2175</v>
      </c>
      <c r="F506" s="505"/>
      <c r="G506" s="167"/>
      <c r="H506" s="35" t="s">
        <v>4951</v>
      </c>
    </row>
    <row r="507" spans="1:8" hidden="1" x14ac:dyDescent="0.25">
      <c r="A507" s="47" t="s">
        <v>2175</v>
      </c>
      <c r="B507" s="35" t="s">
        <v>6294</v>
      </c>
      <c r="C507" s="35" t="s">
        <v>4132</v>
      </c>
      <c r="D507" s="46" t="str">
        <f>RIGHT(C507,1)</f>
        <v>M</v>
      </c>
      <c r="E507" s="598" t="s">
        <v>2175</v>
      </c>
      <c r="F507" s="505"/>
      <c r="G507" s="167"/>
      <c r="H507" s="35" t="s">
        <v>4950</v>
      </c>
    </row>
    <row r="508" spans="1:8" hidden="1" x14ac:dyDescent="0.25">
      <c r="A508" s="47" t="s">
        <v>2175</v>
      </c>
      <c r="B508" s="35" t="s">
        <v>6294</v>
      </c>
      <c r="C508" s="35" t="s">
        <v>4133</v>
      </c>
      <c r="D508" s="46" t="str">
        <f>RIGHT(C508,1)</f>
        <v>H</v>
      </c>
      <c r="E508" s="598" t="s">
        <v>2175</v>
      </c>
      <c r="F508" s="505"/>
      <c r="G508" s="167"/>
      <c r="H508" s="35" t="s">
        <v>4134</v>
      </c>
    </row>
    <row r="509" spans="1:8" hidden="1" x14ac:dyDescent="0.25">
      <c r="A509" s="47" t="str">
        <f>A508</f>
        <v>0250</v>
      </c>
      <c r="B509" s="35" t="s">
        <v>6294</v>
      </c>
      <c r="C509" s="35" t="s">
        <v>6475</v>
      </c>
      <c r="D509" s="46" t="s">
        <v>6440</v>
      </c>
      <c r="E509" s="598" t="str">
        <f>E508</f>
        <v>0250</v>
      </c>
      <c r="F509" s="505"/>
      <c r="G509" s="167"/>
      <c r="H509" s="35" t="s">
        <v>4136</v>
      </c>
    </row>
    <row r="510" spans="1:8" hidden="1" x14ac:dyDescent="0.25">
      <c r="A510" s="47" t="str">
        <f>A509</f>
        <v>0250</v>
      </c>
      <c r="B510" s="35" t="s">
        <v>6294</v>
      </c>
      <c r="C510" s="35" t="s">
        <v>7827</v>
      </c>
      <c r="E510" s="598" t="str">
        <f>E509</f>
        <v>0250</v>
      </c>
      <c r="F510" s="505"/>
      <c r="G510" s="167"/>
      <c r="H510" s="35" t="s">
        <v>4135</v>
      </c>
    </row>
    <row r="511" spans="1:8" hidden="1" x14ac:dyDescent="0.25">
      <c r="A511" s="47" t="s">
        <v>2174</v>
      </c>
      <c r="B511" s="35" t="s">
        <v>6295</v>
      </c>
      <c r="C511" s="35" t="s">
        <v>4949</v>
      </c>
      <c r="D511" s="46" t="str">
        <f t="shared" ref="D511:D516" si="17">RIGHT(C511,1)</f>
        <v>E</v>
      </c>
      <c r="E511" s="598" t="s">
        <v>2174</v>
      </c>
      <c r="F511" s="505"/>
      <c r="G511" s="167"/>
      <c r="H511" s="35" t="s">
        <v>95</v>
      </c>
    </row>
    <row r="512" spans="1:8" hidden="1" x14ac:dyDescent="0.25">
      <c r="A512" s="47" t="s">
        <v>2174</v>
      </c>
      <c r="B512" s="35" t="s">
        <v>6295</v>
      </c>
      <c r="C512" s="35" t="s">
        <v>4951</v>
      </c>
      <c r="D512" s="46" t="str">
        <f t="shared" si="17"/>
        <v>M</v>
      </c>
      <c r="E512" s="598" t="s">
        <v>2174</v>
      </c>
      <c r="F512" s="505"/>
      <c r="G512" s="167"/>
    </row>
    <row r="513" spans="1:8" hidden="1" x14ac:dyDescent="0.25">
      <c r="A513" s="47" t="s">
        <v>2174</v>
      </c>
      <c r="B513" s="35" t="s">
        <v>6295</v>
      </c>
      <c r="C513" s="35" t="s">
        <v>4950</v>
      </c>
      <c r="D513" s="46" t="str">
        <f t="shared" si="17"/>
        <v>H</v>
      </c>
      <c r="E513" s="598" t="s">
        <v>2174</v>
      </c>
      <c r="F513" s="505"/>
      <c r="G513" s="167"/>
      <c r="H513" s="35" t="s">
        <v>4137</v>
      </c>
    </row>
    <row r="514" spans="1:8" hidden="1" x14ac:dyDescent="0.25">
      <c r="A514" s="47" t="s">
        <v>2174</v>
      </c>
      <c r="B514" s="35" t="s">
        <v>6295</v>
      </c>
      <c r="C514" s="35" t="s">
        <v>4134</v>
      </c>
      <c r="D514" s="46" t="str">
        <f t="shared" si="17"/>
        <v>E</v>
      </c>
      <c r="E514" s="598" t="s">
        <v>2174</v>
      </c>
      <c r="F514" s="505"/>
      <c r="G514" s="167"/>
      <c r="H514" s="35" t="s">
        <v>4139</v>
      </c>
    </row>
    <row r="515" spans="1:8" hidden="1" x14ac:dyDescent="0.25">
      <c r="A515" s="47" t="s">
        <v>2174</v>
      </c>
      <c r="B515" s="35" t="s">
        <v>6295</v>
      </c>
      <c r="C515" s="35" t="s">
        <v>4136</v>
      </c>
      <c r="D515" s="46" t="str">
        <f t="shared" si="17"/>
        <v>M</v>
      </c>
      <c r="E515" s="598" t="s">
        <v>2174</v>
      </c>
      <c r="F515" s="505"/>
      <c r="G515" s="167"/>
      <c r="H515" s="35" t="s">
        <v>4138</v>
      </c>
    </row>
    <row r="516" spans="1:8" hidden="1" x14ac:dyDescent="0.25">
      <c r="A516" s="47" t="s">
        <v>2174</v>
      </c>
      <c r="B516" s="35" t="s">
        <v>6295</v>
      </c>
      <c r="C516" s="35" t="s">
        <v>4135</v>
      </c>
      <c r="D516" s="46" t="str">
        <f t="shared" si="17"/>
        <v>H</v>
      </c>
      <c r="E516" s="598" t="s">
        <v>2174</v>
      </c>
      <c r="F516" s="505"/>
      <c r="G516" s="167"/>
      <c r="H516" s="35" t="s">
        <v>95</v>
      </c>
    </row>
    <row r="517" spans="1:8" hidden="1" x14ac:dyDescent="0.25">
      <c r="A517" s="47" t="str">
        <f>A516</f>
        <v>0260</v>
      </c>
      <c r="B517" s="35" t="s">
        <v>6295</v>
      </c>
      <c r="C517" s="35" t="s">
        <v>6476</v>
      </c>
      <c r="D517" s="46" t="s">
        <v>6440</v>
      </c>
      <c r="E517" s="598" t="str">
        <f>E516</f>
        <v>0260</v>
      </c>
      <c r="F517" s="505"/>
      <c r="G517" s="167"/>
    </row>
    <row r="518" spans="1:8" hidden="1" x14ac:dyDescent="0.25">
      <c r="A518" s="47" t="str">
        <f>A517</f>
        <v>0260</v>
      </c>
      <c r="B518" s="35" t="s">
        <v>6295</v>
      </c>
      <c r="C518" s="35" t="s">
        <v>7828</v>
      </c>
      <c r="E518" s="598" t="str">
        <f>E517</f>
        <v>0260</v>
      </c>
      <c r="F518" s="505"/>
      <c r="G518" s="167"/>
      <c r="H518" s="35" t="s">
        <v>4140</v>
      </c>
    </row>
    <row r="519" spans="1:8" hidden="1" x14ac:dyDescent="0.25">
      <c r="A519" s="47" t="s">
        <v>2173</v>
      </c>
      <c r="B519" s="35" t="s">
        <v>6296</v>
      </c>
      <c r="C519" s="35" t="s">
        <v>4137</v>
      </c>
      <c r="D519" s="46" t="str">
        <f>RIGHT(C519,1)</f>
        <v>E</v>
      </c>
      <c r="E519" s="598" t="s">
        <v>2173</v>
      </c>
      <c r="F519" s="505"/>
      <c r="G519" s="167"/>
      <c r="H519" s="35" t="s">
        <v>4141</v>
      </c>
    </row>
    <row r="520" spans="1:8" hidden="1" x14ac:dyDescent="0.25">
      <c r="A520" s="47" t="s">
        <v>2173</v>
      </c>
      <c r="B520" s="35" t="s">
        <v>6296</v>
      </c>
      <c r="C520" s="35" t="s">
        <v>4139</v>
      </c>
      <c r="D520" s="46" t="str">
        <f>RIGHT(C520,1)</f>
        <v>M</v>
      </c>
      <c r="E520" s="598" t="s">
        <v>2173</v>
      </c>
      <c r="F520" s="505"/>
      <c r="G520" s="167"/>
      <c r="H520" s="35" t="s">
        <v>4142</v>
      </c>
    </row>
    <row r="521" spans="1:8" hidden="1" x14ac:dyDescent="0.25">
      <c r="A521" s="47" t="s">
        <v>2173</v>
      </c>
      <c r="B521" s="35" t="s">
        <v>6296</v>
      </c>
      <c r="C521" s="35" t="s">
        <v>4138</v>
      </c>
      <c r="D521" s="46" t="str">
        <f>RIGHT(C521,1)</f>
        <v>H</v>
      </c>
      <c r="E521" s="598" t="s">
        <v>2173</v>
      </c>
      <c r="F521" s="505"/>
      <c r="G521" s="167"/>
      <c r="H521" s="35" t="s">
        <v>6706</v>
      </c>
    </row>
    <row r="522" spans="1:8" hidden="1" x14ac:dyDescent="0.25">
      <c r="A522" s="47" t="str">
        <f>A521</f>
        <v>0270</v>
      </c>
      <c r="B522" s="35" t="s">
        <v>6296</v>
      </c>
      <c r="C522" s="35" t="s">
        <v>6477</v>
      </c>
      <c r="D522" s="46" t="s">
        <v>6440</v>
      </c>
      <c r="E522" s="598" t="str">
        <f>E521</f>
        <v>0270</v>
      </c>
      <c r="F522" s="505"/>
      <c r="G522" s="167"/>
      <c r="H522" s="35" t="s">
        <v>95</v>
      </c>
    </row>
    <row r="523" spans="1:8" hidden="1" x14ac:dyDescent="0.25">
      <c r="A523" s="47" t="str">
        <f>A522</f>
        <v>0270</v>
      </c>
      <c r="B523" s="35" t="s">
        <v>6296</v>
      </c>
      <c r="C523" s="35" t="s">
        <v>7829</v>
      </c>
      <c r="E523" s="598" t="str">
        <f>E522</f>
        <v>0270</v>
      </c>
      <c r="F523" s="505"/>
      <c r="G523" s="167"/>
    </row>
    <row r="524" spans="1:8" hidden="1" x14ac:dyDescent="0.25">
      <c r="A524" s="47" t="s">
        <v>2172</v>
      </c>
      <c r="B524" s="35" t="s">
        <v>6297</v>
      </c>
      <c r="C524" s="35" t="s">
        <v>4140</v>
      </c>
      <c r="D524" s="46" t="str">
        <f>RIGHT(C524,1)</f>
        <v>E</v>
      </c>
      <c r="E524" s="598" t="s">
        <v>2172</v>
      </c>
      <c r="F524" s="505"/>
      <c r="G524" s="167"/>
      <c r="H524" s="35" t="s">
        <v>4143</v>
      </c>
    </row>
    <row r="525" spans="1:8" hidden="1" x14ac:dyDescent="0.25">
      <c r="A525" s="47" t="s">
        <v>2172</v>
      </c>
      <c r="B525" s="35" t="s">
        <v>6297</v>
      </c>
      <c r="C525" s="35" t="s">
        <v>4141</v>
      </c>
      <c r="D525" s="46" t="str">
        <f>RIGHT(C525,1)</f>
        <v>M</v>
      </c>
      <c r="E525" s="598" t="s">
        <v>2172</v>
      </c>
      <c r="F525" s="505"/>
      <c r="G525" s="167"/>
      <c r="H525" s="35" t="s">
        <v>4953</v>
      </c>
    </row>
    <row r="526" spans="1:8" hidden="1" x14ac:dyDescent="0.25">
      <c r="A526" s="47" t="s">
        <v>2172</v>
      </c>
      <c r="B526" s="35" t="s">
        <v>6297</v>
      </c>
      <c r="C526" s="35" t="s">
        <v>4142</v>
      </c>
      <c r="D526" s="46" t="str">
        <f>RIGHT(C526,1)</f>
        <v>H</v>
      </c>
      <c r="E526" s="598" t="s">
        <v>2172</v>
      </c>
      <c r="F526" s="505"/>
      <c r="G526" s="167"/>
      <c r="H526" s="35" t="s">
        <v>4952</v>
      </c>
    </row>
    <row r="527" spans="1:8" hidden="1" x14ac:dyDescent="0.25">
      <c r="A527" s="47" t="s">
        <v>2172</v>
      </c>
      <c r="B527" s="35" t="s">
        <v>6297</v>
      </c>
      <c r="C527" s="35" t="s">
        <v>6706</v>
      </c>
      <c r="D527" s="46" t="s">
        <v>6439</v>
      </c>
      <c r="E527" s="598" t="s">
        <v>2172</v>
      </c>
      <c r="F527" s="505"/>
      <c r="G527" s="167"/>
      <c r="H527" s="35" t="s">
        <v>95</v>
      </c>
    </row>
    <row r="528" spans="1:8" hidden="1" x14ac:dyDescent="0.25">
      <c r="A528" s="47" t="str">
        <f>A527</f>
        <v>0290</v>
      </c>
      <c r="B528" s="35" t="s">
        <v>6297</v>
      </c>
      <c r="C528" s="35" t="s">
        <v>6478</v>
      </c>
      <c r="D528" s="46" t="s">
        <v>6440</v>
      </c>
      <c r="E528" s="598" t="str">
        <f>E527</f>
        <v>0290</v>
      </c>
      <c r="F528" s="505"/>
      <c r="G528" s="167"/>
    </row>
    <row r="529" spans="1:8" hidden="1" x14ac:dyDescent="0.25">
      <c r="A529" s="47" t="str">
        <f>A528</f>
        <v>0290</v>
      </c>
      <c r="B529" s="35" t="s">
        <v>6297</v>
      </c>
      <c r="C529" s="35" t="s">
        <v>7830</v>
      </c>
      <c r="E529" s="598" t="str">
        <f>E528</f>
        <v>0290</v>
      </c>
      <c r="F529" s="505"/>
      <c r="G529" s="167"/>
      <c r="H529" s="35" t="s">
        <v>4954</v>
      </c>
    </row>
    <row r="530" spans="1:8" hidden="1" x14ac:dyDescent="0.25">
      <c r="A530" s="47" t="s">
        <v>2171</v>
      </c>
      <c r="B530" s="35" t="s">
        <v>6298</v>
      </c>
      <c r="C530" s="35" t="s">
        <v>4143</v>
      </c>
      <c r="D530" s="46" t="str">
        <f>RIGHT(C530,1)</f>
        <v>E</v>
      </c>
      <c r="E530" s="598" t="s">
        <v>2171</v>
      </c>
      <c r="F530" s="505"/>
      <c r="G530" s="167"/>
      <c r="H530" s="35" t="s">
        <v>4955</v>
      </c>
    </row>
    <row r="531" spans="1:8" hidden="1" x14ac:dyDescent="0.25">
      <c r="A531" s="47" t="s">
        <v>2171</v>
      </c>
      <c r="B531" s="35" t="s">
        <v>6298</v>
      </c>
      <c r="C531" s="35" t="s">
        <v>4953</v>
      </c>
      <c r="D531" s="46" t="str">
        <f>RIGHT(C531,1)</f>
        <v>M</v>
      </c>
      <c r="E531" s="598" t="s">
        <v>2171</v>
      </c>
      <c r="F531" s="505"/>
      <c r="G531" s="167"/>
      <c r="H531" s="35" t="s">
        <v>4956</v>
      </c>
    </row>
    <row r="532" spans="1:8" hidden="1" x14ac:dyDescent="0.25">
      <c r="A532" s="47" t="s">
        <v>2171</v>
      </c>
      <c r="B532" s="35" t="s">
        <v>6298</v>
      </c>
      <c r="C532" s="35" t="s">
        <v>4952</v>
      </c>
      <c r="D532" s="46" t="str">
        <f>RIGHT(C532,1)</f>
        <v>H</v>
      </c>
      <c r="E532" s="598" t="s">
        <v>2171</v>
      </c>
      <c r="F532" s="505"/>
      <c r="G532" s="167"/>
      <c r="H532" s="35" t="s">
        <v>6145</v>
      </c>
    </row>
    <row r="533" spans="1:8" hidden="1" x14ac:dyDescent="0.25">
      <c r="A533" s="47" t="str">
        <f>A532</f>
        <v>0310</v>
      </c>
      <c r="B533" s="35" t="s">
        <v>6298</v>
      </c>
      <c r="C533" s="35" t="s">
        <v>6479</v>
      </c>
      <c r="D533" s="46" t="s">
        <v>6440</v>
      </c>
      <c r="E533" s="598" t="str">
        <f>E532</f>
        <v>0310</v>
      </c>
      <c r="F533" s="505"/>
      <c r="G533" s="167"/>
      <c r="H533" s="35" t="s">
        <v>6146</v>
      </c>
    </row>
    <row r="534" spans="1:8" hidden="1" x14ac:dyDescent="0.25">
      <c r="A534" s="47" t="str">
        <f>A533</f>
        <v>0310</v>
      </c>
      <c r="B534" s="35" t="s">
        <v>6298</v>
      </c>
      <c r="C534" s="35" t="s">
        <v>7831</v>
      </c>
      <c r="E534" s="598" t="str">
        <f>E533</f>
        <v>0310</v>
      </c>
      <c r="F534" s="505"/>
      <c r="G534" s="167"/>
      <c r="H534" s="35" t="s">
        <v>6147</v>
      </c>
    </row>
    <row r="535" spans="1:8" hidden="1" x14ac:dyDescent="0.25">
      <c r="A535" s="47" t="s">
        <v>2170</v>
      </c>
      <c r="B535" s="35" t="s">
        <v>1988</v>
      </c>
      <c r="C535" s="35" t="s">
        <v>4954</v>
      </c>
      <c r="D535" s="46" t="str">
        <f t="shared" ref="D535:D566" si="18">RIGHT(C535,1)</f>
        <v>E</v>
      </c>
      <c r="E535" s="598" t="s">
        <v>2170</v>
      </c>
      <c r="F535" s="505"/>
      <c r="G535" s="167"/>
      <c r="H535" s="35" t="s">
        <v>4957</v>
      </c>
    </row>
    <row r="536" spans="1:8" hidden="1" x14ac:dyDescent="0.25">
      <c r="A536" s="47" t="s">
        <v>2170</v>
      </c>
      <c r="B536" s="35" t="s">
        <v>1988</v>
      </c>
      <c r="C536" s="35" t="s">
        <v>4955</v>
      </c>
      <c r="D536" s="46" t="str">
        <f t="shared" si="18"/>
        <v>E</v>
      </c>
      <c r="E536" s="598" t="s">
        <v>2170</v>
      </c>
      <c r="F536" s="505"/>
      <c r="G536" s="167"/>
      <c r="H536" s="35" t="s">
        <v>4958</v>
      </c>
    </row>
    <row r="537" spans="1:8" hidden="1" x14ac:dyDescent="0.25">
      <c r="A537" s="47" t="s">
        <v>2170</v>
      </c>
      <c r="B537" s="35" t="s">
        <v>1988</v>
      </c>
      <c r="C537" s="35" t="s">
        <v>4956</v>
      </c>
      <c r="D537" s="46" t="str">
        <f t="shared" si="18"/>
        <v>E</v>
      </c>
      <c r="E537" s="598" t="s">
        <v>2170</v>
      </c>
      <c r="F537" s="505"/>
      <c r="G537" s="167"/>
      <c r="H537" s="35" t="s">
        <v>4959</v>
      </c>
    </row>
    <row r="538" spans="1:8" hidden="1" x14ac:dyDescent="0.25">
      <c r="A538" s="47" t="s">
        <v>2170</v>
      </c>
      <c r="B538" s="35" t="s">
        <v>1988</v>
      </c>
      <c r="C538" s="35" t="s">
        <v>6145</v>
      </c>
      <c r="D538" s="46" t="str">
        <f t="shared" si="18"/>
        <v>E</v>
      </c>
      <c r="E538" s="598" t="s">
        <v>2170</v>
      </c>
      <c r="F538" s="505"/>
      <c r="G538" s="167"/>
      <c r="H538" s="35" t="s">
        <v>4960</v>
      </c>
    </row>
    <row r="539" spans="1:8" hidden="1" x14ac:dyDescent="0.25">
      <c r="A539" s="47" t="s">
        <v>2170</v>
      </c>
      <c r="B539" s="35" t="s">
        <v>1988</v>
      </c>
      <c r="C539" s="35" t="s">
        <v>6146</v>
      </c>
      <c r="D539" s="46" t="str">
        <f t="shared" si="18"/>
        <v>M</v>
      </c>
      <c r="E539" s="598" t="s">
        <v>2170</v>
      </c>
      <c r="F539" s="505"/>
      <c r="G539" s="167"/>
      <c r="H539" s="35" t="s">
        <v>4961</v>
      </c>
    </row>
    <row r="540" spans="1:8" hidden="1" x14ac:dyDescent="0.25">
      <c r="A540" s="47" t="s">
        <v>2170</v>
      </c>
      <c r="B540" s="35" t="s">
        <v>1988</v>
      </c>
      <c r="C540" s="35" t="s">
        <v>6147</v>
      </c>
      <c r="D540" s="46" t="str">
        <f t="shared" si="18"/>
        <v>H</v>
      </c>
      <c r="E540" s="598" t="s">
        <v>2170</v>
      </c>
      <c r="F540" s="505"/>
      <c r="G540" s="167"/>
      <c r="H540" s="35" t="s">
        <v>4962</v>
      </c>
    </row>
    <row r="541" spans="1:8" hidden="1" x14ac:dyDescent="0.25">
      <c r="A541" s="47" t="s">
        <v>2170</v>
      </c>
      <c r="B541" s="35" t="s">
        <v>1988</v>
      </c>
      <c r="C541" s="35" t="s">
        <v>4957</v>
      </c>
      <c r="D541" s="46" t="str">
        <f t="shared" si="18"/>
        <v>M</v>
      </c>
      <c r="E541" s="598" t="s">
        <v>2170</v>
      </c>
      <c r="F541" s="505"/>
      <c r="G541" s="167"/>
      <c r="H541" s="35" t="s">
        <v>4963</v>
      </c>
    </row>
    <row r="542" spans="1:8" hidden="1" x14ac:dyDescent="0.25">
      <c r="A542" s="47" t="s">
        <v>2170</v>
      </c>
      <c r="B542" s="35" t="s">
        <v>1988</v>
      </c>
      <c r="C542" s="35" t="s">
        <v>4958</v>
      </c>
      <c r="D542" s="46" t="str">
        <f t="shared" si="18"/>
        <v>E</v>
      </c>
      <c r="E542" s="598" t="s">
        <v>2170</v>
      </c>
      <c r="F542" s="505"/>
      <c r="G542" s="167"/>
      <c r="H542" s="35" t="s">
        <v>4964</v>
      </c>
    </row>
    <row r="543" spans="1:8" hidden="1" x14ac:dyDescent="0.25">
      <c r="A543" s="47" t="s">
        <v>2170</v>
      </c>
      <c r="B543" s="35" t="s">
        <v>1988</v>
      </c>
      <c r="C543" s="35" t="s">
        <v>4959</v>
      </c>
      <c r="D543" s="46" t="str">
        <f t="shared" si="18"/>
        <v>E</v>
      </c>
      <c r="E543" s="598" t="s">
        <v>2170</v>
      </c>
      <c r="F543" s="505"/>
      <c r="G543" s="167"/>
      <c r="H543" s="35" t="s">
        <v>4144</v>
      </c>
    </row>
    <row r="544" spans="1:8" hidden="1" x14ac:dyDescent="0.25">
      <c r="A544" s="47" t="s">
        <v>2170</v>
      </c>
      <c r="B544" s="35" t="s">
        <v>1988</v>
      </c>
      <c r="C544" s="35" t="s">
        <v>4960</v>
      </c>
      <c r="D544" s="46" t="str">
        <f t="shared" si="18"/>
        <v>E</v>
      </c>
      <c r="E544" s="598" t="s">
        <v>2170</v>
      </c>
      <c r="F544" s="505"/>
      <c r="G544" s="167"/>
      <c r="H544" s="35" t="s">
        <v>4965</v>
      </c>
    </row>
    <row r="545" spans="1:8" hidden="1" x14ac:dyDescent="0.25">
      <c r="A545" s="47" t="s">
        <v>2170</v>
      </c>
      <c r="B545" s="35" t="s">
        <v>1988</v>
      </c>
      <c r="C545" s="35" t="s">
        <v>4961</v>
      </c>
      <c r="D545" s="46" t="str">
        <f t="shared" si="18"/>
        <v>E</v>
      </c>
      <c r="E545" s="598" t="s">
        <v>2170</v>
      </c>
      <c r="F545" s="505"/>
      <c r="G545" s="167"/>
      <c r="H545" s="35" t="s">
        <v>4966</v>
      </c>
    </row>
    <row r="546" spans="1:8" hidden="1" x14ac:dyDescent="0.25">
      <c r="A546" s="47" t="s">
        <v>2170</v>
      </c>
      <c r="B546" s="35" t="s">
        <v>1988</v>
      </c>
      <c r="C546" s="35" t="s">
        <v>4962</v>
      </c>
      <c r="D546" s="46" t="str">
        <f t="shared" si="18"/>
        <v>E</v>
      </c>
      <c r="E546" s="598" t="s">
        <v>2170</v>
      </c>
      <c r="F546" s="505"/>
      <c r="G546" s="167"/>
      <c r="H546" s="35" t="s">
        <v>4967</v>
      </c>
    </row>
    <row r="547" spans="1:8" hidden="1" x14ac:dyDescent="0.25">
      <c r="A547" s="47" t="s">
        <v>2170</v>
      </c>
      <c r="B547" s="35" t="s">
        <v>1988</v>
      </c>
      <c r="C547" s="35" t="s">
        <v>4963</v>
      </c>
      <c r="D547" s="46" t="str">
        <f t="shared" si="18"/>
        <v>M</v>
      </c>
      <c r="E547" s="598" t="s">
        <v>2170</v>
      </c>
      <c r="F547" s="505"/>
      <c r="G547" s="167"/>
      <c r="H547" s="35" t="s">
        <v>4968</v>
      </c>
    </row>
    <row r="548" spans="1:8" hidden="1" x14ac:dyDescent="0.25">
      <c r="A548" s="47" t="s">
        <v>2170</v>
      </c>
      <c r="B548" s="35" t="s">
        <v>1988</v>
      </c>
      <c r="C548" s="35" t="s">
        <v>4964</v>
      </c>
      <c r="D548" s="46" t="str">
        <f t="shared" si="18"/>
        <v>E</v>
      </c>
      <c r="E548" s="598" t="s">
        <v>2170</v>
      </c>
      <c r="F548" s="505"/>
      <c r="G548" s="167"/>
      <c r="H548" s="35" t="s">
        <v>4969</v>
      </c>
    </row>
    <row r="549" spans="1:8" hidden="1" x14ac:dyDescent="0.25">
      <c r="A549" s="47" t="s">
        <v>2170</v>
      </c>
      <c r="B549" s="35" t="s">
        <v>1988</v>
      </c>
      <c r="C549" s="35" t="s">
        <v>4144</v>
      </c>
      <c r="D549" s="46" t="str">
        <f t="shared" si="18"/>
        <v>E</v>
      </c>
      <c r="E549" s="598" t="s">
        <v>2170</v>
      </c>
      <c r="F549" s="505"/>
      <c r="G549" s="167"/>
      <c r="H549" s="35" t="s">
        <v>4970</v>
      </c>
    </row>
    <row r="550" spans="1:8" hidden="1" x14ac:dyDescent="0.25">
      <c r="A550" s="47" t="s">
        <v>2170</v>
      </c>
      <c r="B550" s="35" t="s">
        <v>1988</v>
      </c>
      <c r="C550" s="35" t="s">
        <v>4965</v>
      </c>
      <c r="D550" s="46" t="str">
        <f t="shared" si="18"/>
        <v>E</v>
      </c>
      <c r="E550" s="598" t="s">
        <v>2170</v>
      </c>
      <c r="F550" s="505"/>
      <c r="G550" s="167"/>
      <c r="H550" s="35" t="s">
        <v>4971</v>
      </c>
    </row>
    <row r="551" spans="1:8" hidden="1" x14ac:dyDescent="0.25">
      <c r="A551" s="47" t="s">
        <v>2170</v>
      </c>
      <c r="B551" s="35" t="s">
        <v>1988</v>
      </c>
      <c r="C551" s="35" t="s">
        <v>4966</v>
      </c>
      <c r="D551" s="46" t="str">
        <f t="shared" si="18"/>
        <v>E</v>
      </c>
      <c r="E551" s="598" t="s">
        <v>2170</v>
      </c>
      <c r="F551" s="505"/>
      <c r="G551" s="167"/>
      <c r="H551" s="35" t="s">
        <v>4972</v>
      </c>
    </row>
    <row r="552" spans="1:8" hidden="1" x14ac:dyDescent="0.25">
      <c r="A552" s="47" t="s">
        <v>2170</v>
      </c>
      <c r="B552" s="35" t="s">
        <v>1988</v>
      </c>
      <c r="C552" s="35" t="s">
        <v>4967</v>
      </c>
      <c r="D552" s="46" t="str">
        <f t="shared" si="18"/>
        <v>M</v>
      </c>
      <c r="E552" s="598" t="s">
        <v>2170</v>
      </c>
      <c r="F552" s="505"/>
      <c r="G552" s="167"/>
      <c r="H552" s="35" t="s">
        <v>4973</v>
      </c>
    </row>
    <row r="553" spans="1:8" hidden="1" x14ac:dyDescent="0.25">
      <c r="A553" s="47" t="s">
        <v>2170</v>
      </c>
      <c r="B553" s="35" t="s">
        <v>1988</v>
      </c>
      <c r="C553" s="35" t="s">
        <v>4968</v>
      </c>
      <c r="D553" s="46" t="str">
        <f t="shared" si="18"/>
        <v>H</v>
      </c>
      <c r="E553" s="598" t="s">
        <v>2170</v>
      </c>
      <c r="F553" s="505"/>
      <c r="G553" s="167"/>
      <c r="H553" s="35" t="s">
        <v>4974</v>
      </c>
    </row>
    <row r="554" spans="1:8" hidden="1" x14ac:dyDescent="0.25">
      <c r="A554" s="47" t="s">
        <v>2170</v>
      </c>
      <c r="B554" s="35" t="s">
        <v>1988</v>
      </c>
      <c r="C554" s="35" t="s">
        <v>4969</v>
      </c>
      <c r="D554" s="46" t="str">
        <f t="shared" si="18"/>
        <v>E</v>
      </c>
      <c r="E554" s="598" t="s">
        <v>2170</v>
      </c>
      <c r="F554" s="505"/>
      <c r="G554" s="167"/>
      <c r="H554" s="35" t="s">
        <v>4975</v>
      </c>
    </row>
    <row r="555" spans="1:8" hidden="1" x14ac:dyDescent="0.25">
      <c r="A555" s="47" t="s">
        <v>2170</v>
      </c>
      <c r="B555" s="35" t="s">
        <v>1988</v>
      </c>
      <c r="C555" s="35" t="s">
        <v>4970</v>
      </c>
      <c r="D555" s="46" t="str">
        <f t="shared" si="18"/>
        <v>E</v>
      </c>
      <c r="E555" s="598" t="s">
        <v>2170</v>
      </c>
      <c r="F555" s="505"/>
      <c r="G555" s="167"/>
      <c r="H555" s="35" t="s">
        <v>4145</v>
      </c>
    </row>
    <row r="556" spans="1:8" hidden="1" x14ac:dyDescent="0.25">
      <c r="A556" s="47" t="s">
        <v>2170</v>
      </c>
      <c r="B556" s="35" t="s">
        <v>1988</v>
      </c>
      <c r="C556" s="35" t="s">
        <v>4971</v>
      </c>
      <c r="D556" s="46" t="str">
        <f t="shared" si="18"/>
        <v>M</v>
      </c>
      <c r="E556" s="598" t="s">
        <v>2170</v>
      </c>
      <c r="F556" s="505"/>
      <c r="G556" s="167"/>
      <c r="H556" s="35" t="s">
        <v>4976</v>
      </c>
    </row>
    <row r="557" spans="1:8" hidden="1" x14ac:dyDescent="0.25">
      <c r="A557" s="47" t="s">
        <v>2170</v>
      </c>
      <c r="B557" s="35" t="s">
        <v>1988</v>
      </c>
      <c r="C557" s="35" t="s">
        <v>4972</v>
      </c>
      <c r="D557" s="46" t="str">
        <f t="shared" si="18"/>
        <v>E</v>
      </c>
      <c r="E557" s="598" t="s">
        <v>2170</v>
      </c>
      <c r="F557" s="505"/>
      <c r="G557" s="167"/>
      <c r="H557" s="35" t="s">
        <v>4977</v>
      </c>
    </row>
    <row r="558" spans="1:8" hidden="1" x14ac:dyDescent="0.25">
      <c r="A558" s="47" t="s">
        <v>2170</v>
      </c>
      <c r="B558" s="35" t="s">
        <v>1988</v>
      </c>
      <c r="C558" s="35" t="s">
        <v>4973</v>
      </c>
      <c r="D558" s="46" t="str">
        <f t="shared" si="18"/>
        <v>M</v>
      </c>
      <c r="E558" s="598" t="s">
        <v>2170</v>
      </c>
      <c r="F558" s="505"/>
      <c r="G558" s="167"/>
      <c r="H558" s="35" t="s">
        <v>4978</v>
      </c>
    </row>
    <row r="559" spans="1:8" hidden="1" x14ac:dyDescent="0.25">
      <c r="A559" s="47" t="s">
        <v>2170</v>
      </c>
      <c r="B559" s="35" t="s">
        <v>1988</v>
      </c>
      <c r="C559" s="35" t="s">
        <v>4974</v>
      </c>
      <c r="D559" s="46" t="str">
        <f t="shared" si="18"/>
        <v>H</v>
      </c>
      <c r="E559" s="598" t="s">
        <v>2170</v>
      </c>
      <c r="F559" s="505"/>
      <c r="G559" s="167"/>
      <c r="H559" s="35" t="s">
        <v>4146</v>
      </c>
    </row>
    <row r="560" spans="1:8" hidden="1" x14ac:dyDescent="0.25">
      <c r="A560" s="47" t="s">
        <v>2170</v>
      </c>
      <c r="B560" s="35" t="s">
        <v>1988</v>
      </c>
      <c r="C560" s="35" t="s">
        <v>4975</v>
      </c>
      <c r="D560" s="46" t="str">
        <f t="shared" si="18"/>
        <v>E</v>
      </c>
      <c r="E560" s="598" t="s">
        <v>2170</v>
      </c>
      <c r="F560" s="505"/>
      <c r="G560" s="167"/>
      <c r="H560" s="35" t="s">
        <v>4979</v>
      </c>
    </row>
    <row r="561" spans="1:8" hidden="1" x14ac:dyDescent="0.25">
      <c r="A561" s="47" t="s">
        <v>2170</v>
      </c>
      <c r="B561" s="35" t="s">
        <v>1988</v>
      </c>
      <c r="C561" s="35" t="s">
        <v>4145</v>
      </c>
      <c r="D561" s="46" t="str">
        <f t="shared" si="18"/>
        <v>E</v>
      </c>
      <c r="E561" s="598" t="s">
        <v>2170</v>
      </c>
      <c r="F561" s="505"/>
      <c r="G561" s="167"/>
      <c r="H561" s="35" t="s">
        <v>4980</v>
      </c>
    </row>
    <row r="562" spans="1:8" hidden="1" x14ac:dyDescent="0.25">
      <c r="A562" s="47" t="s">
        <v>2170</v>
      </c>
      <c r="B562" s="35" t="s">
        <v>1988</v>
      </c>
      <c r="C562" s="35" t="s">
        <v>4976</v>
      </c>
      <c r="D562" s="46" t="str">
        <f t="shared" si="18"/>
        <v>E</v>
      </c>
      <c r="E562" s="598" t="s">
        <v>2170</v>
      </c>
      <c r="F562" s="505"/>
      <c r="G562" s="167"/>
      <c r="H562" s="35" t="s">
        <v>4981</v>
      </c>
    </row>
    <row r="563" spans="1:8" hidden="1" x14ac:dyDescent="0.25">
      <c r="A563" s="47" t="s">
        <v>2170</v>
      </c>
      <c r="B563" s="35" t="s">
        <v>1988</v>
      </c>
      <c r="C563" s="35" t="s">
        <v>4977</v>
      </c>
      <c r="D563" s="46" t="str">
        <f t="shared" si="18"/>
        <v>M</v>
      </c>
      <c r="E563" s="598" t="s">
        <v>2170</v>
      </c>
      <c r="F563" s="505"/>
      <c r="G563" s="167"/>
      <c r="H563" s="35" t="s">
        <v>4982</v>
      </c>
    </row>
    <row r="564" spans="1:8" hidden="1" x14ac:dyDescent="0.25">
      <c r="A564" s="47" t="s">
        <v>2170</v>
      </c>
      <c r="B564" s="35" t="s">
        <v>1988</v>
      </c>
      <c r="C564" s="35" t="s">
        <v>4978</v>
      </c>
      <c r="D564" s="46" t="str">
        <f t="shared" si="18"/>
        <v>E</v>
      </c>
      <c r="E564" s="598" t="s">
        <v>2170</v>
      </c>
      <c r="F564" s="505"/>
      <c r="G564" s="167"/>
      <c r="H564" s="35" t="s">
        <v>4983</v>
      </c>
    </row>
    <row r="565" spans="1:8" hidden="1" x14ac:dyDescent="0.25">
      <c r="A565" s="47" t="s">
        <v>2170</v>
      </c>
      <c r="B565" s="35" t="s">
        <v>1988</v>
      </c>
      <c r="C565" s="35" t="s">
        <v>4146</v>
      </c>
      <c r="D565" s="46" t="str">
        <f t="shared" si="18"/>
        <v>E</v>
      </c>
      <c r="E565" s="598" t="s">
        <v>2170</v>
      </c>
      <c r="F565" s="505"/>
      <c r="G565" s="167"/>
      <c r="H565" s="35" t="s">
        <v>4985</v>
      </c>
    </row>
    <row r="566" spans="1:8" hidden="1" x14ac:dyDescent="0.25">
      <c r="A566" s="47" t="s">
        <v>2170</v>
      </c>
      <c r="B566" s="35" t="s">
        <v>1988</v>
      </c>
      <c r="C566" s="35" t="s">
        <v>4979</v>
      </c>
      <c r="D566" s="46" t="str">
        <f t="shared" si="18"/>
        <v>H</v>
      </c>
      <c r="E566" s="598" t="s">
        <v>2170</v>
      </c>
      <c r="F566" s="505"/>
      <c r="G566" s="167"/>
      <c r="H566" s="35" t="s">
        <v>4984</v>
      </c>
    </row>
    <row r="567" spans="1:8" hidden="1" x14ac:dyDescent="0.25">
      <c r="A567" s="47" t="s">
        <v>2170</v>
      </c>
      <c r="B567" s="35" t="s">
        <v>1988</v>
      </c>
      <c r="C567" s="35" t="s">
        <v>4980</v>
      </c>
      <c r="D567" s="46" t="str">
        <f t="shared" ref="D567:D596" si="19">RIGHT(C567,1)</f>
        <v>E</v>
      </c>
      <c r="E567" s="598" t="s">
        <v>2170</v>
      </c>
      <c r="F567" s="505"/>
      <c r="G567" s="167"/>
      <c r="H567" s="35" t="s">
        <v>4986</v>
      </c>
    </row>
    <row r="568" spans="1:8" hidden="1" x14ac:dyDescent="0.25">
      <c r="A568" s="47" t="s">
        <v>2170</v>
      </c>
      <c r="B568" s="35" t="s">
        <v>1988</v>
      </c>
      <c r="C568" s="35" t="s">
        <v>4981</v>
      </c>
      <c r="D568" s="46" t="str">
        <f t="shared" si="19"/>
        <v>M</v>
      </c>
      <c r="E568" s="598" t="s">
        <v>2170</v>
      </c>
      <c r="F568" s="505"/>
      <c r="G568" s="167"/>
      <c r="H568" s="35" t="s">
        <v>4987</v>
      </c>
    </row>
    <row r="569" spans="1:8" hidden="1" x14ac:dyDescent="0.25">
      <c r="A569" s="47" t="s">
        <v>2170</v>
      </c>
      <c r="B569" s="35" t="s">
        <v>1988</v>
      </c>
      <c r="C569" s="35" t="s">
        <v>4982</v>
      </c>
      <c r="D569" s="46" t="str">
        <f t="shared" si="19"/>
        <v>M</v>
      </c>
      <c r="E569" s="598" t="s">
        <v>2170</v>
      </c>
      <c r="F569" s="505"/>
      <c r="G569" s="167"/>
      <c r="H569" s="35" t="s">
        <v>4988</v>
      </c>
    </row>
    <row r="570" spans="1:8" hidden="1" x14ac:dyDescent="0.25">
      <c r="A570" s="47" t="s">
        <v>2170</v>
      </c>
      <c r="B570" s="35" t="s">
        <v>1988</v>
      </c>
      <c r="C570" s="35" t="s">
        <v>4983</v>
      </c>
      <c r="D570" s="46" t="str">
        <f t="shared" si="19"/>
        <v>E</v>
      </c>
      <c r="E570" s="598" t="s">
        <v>2170</v>
      </c>
      <c r="F570" s="505"/>
      <c r="G570" s="167"/>
      <c r="H570" s="35" t="s">
        <v>4989</v>
      </c>
    </row>
    <row r="571" spans="1:8" hidden="1" x14ac:dyDescent="0.25">
      <c r="A571" s="47" t="s">
        <v>2170</v>
      </c>
      <c r="B571" s="35" t="s">
        <v>1988</v>
      </c>
      <c r="C571" s="35" t="s">
        <v>4985</v>
      </c>
      <c r="D571" s="46" t="str">
        <f t="shared" si="19"/>
        <v>M</v>
      </c>
      <c r="E571" s="598" t="s">
        <v>2170</v>
      </c>
      <c r="F571" s="505"/>
      <c r="G571" s="167"/>
      <c r="H571" s="35" t="s">
        <v>4990</v>
      </c>
    </row>
    <row r="572" spans="1:8" hidden="1" x14ac:dyDescent="0.25">
      <c r="A572" s="47" t="s">
        <v>2170</v>
      </c>
      <c r="B572" s="35" t="s">
        <v>1988</v>
      </c>
      <c r="C572" s="35" t="s">
        <v>4984</v>
      </c>
      <c r="D572" s="46" t="str">
        <f t="shared" si="19"/>
        <v>H</v>
      </c>
      <c r="E572" s="598" t="s">
        <v>2170</v>
      </c>
      <c r="F572" s="505"/>
      <c r="G572" s="167"/>
      <c r="H572" s="35" t="s">
        <v>4991</v>
      </c>
    </row>
    <row r="573" spans="1:8" hidden="1" x14ac:dyDescent="0.25">
      <c r="A573" s="47" t="s">
        <v>2170</v>
      </c>
      <c r="B573" s="35" t="s">
        <v>1988</v>
      </c>
      <c r="C573" s="35" t="s">
        <v>4986</v>
      </c>
      <c r="D573" s="46" t="str">
        <f t="shared" si="19"/>
        <v>H</v>
      </c>
      <c r="E573" s="598" t="s">
        <v>2170</v>
      </c>
      <c r="F573" s="505"/>
      <c r="G573" s="167"/>
      <c r="H573" s="35" t="s">
        <v>4992</v>
      </c>
    </row>
    <row r="574" spans="1:8" hidden="1" x14ac:dyDescent="0.25">
      <c r="A574" s="47" t="s">
        <v>2170</v>
      </c>
      <c r="B574" s="35" t="s">
        <v>1988</v>
      </c>
      <c r="C574" s="35" t="s">
        <v>4987</v>
      </c>
      <c r="D574" s="46" t="str">
        <f t="shared" si="19"/>
        <v>E</v>
      </c>
      <c r="E574" s="598" t="s">
        <v>2170</v>
      </c>
      <c r="F574" s="505"/>
      <c r="G574" s="167"/>
      <c r="H574" s="35" t="s">
        <v>4147</v>
      </c>
    </row>
    <row r="575" spans="1:8" hidden="1" x14ac:dyDescent="0.25">
      <c r="A575" s="47" t="s">
        <v>2170</v>
      </c>
      <c r="B575" s="35" t="s">
        <v>1988</v>
      </c>
      <c r="C575" s="35" t="s">
        <v>4988</v>
      </c>
      <c r="D575" s="46" t="str">
        <f t="shared" si="19"/>
        <v>M</v>
      </c>
      <c r="E575" s="598" t="s">
        <v>2170</v>
      </c>
      <c r="F575" s="505"/>
      <c r="G575" s="167"/>
      <c r="H575" s="35" t="s">
        <v>4993</v>
      </c>
    </row>
    <row r="576" spans="1:8" hidden="1" x14ac:dyDescent="0.25">
      <c r="A576" s="47" t="s">
        <v>2170</v>
      </c>
      <c r="B576" s="35" t="s">
        <v>1988</v>
      </c>
      <c r="C576" s="35" t="s">
        <v>4989</v>
      </c>
      <c r="D576" s="46" t="str">
        <f t="shared" si="19"/>
        <v>E</v>
      </c>
      <c r="E576" s="598" t="s">
        <v>2170</v>
      </c>
      <c r="F576" s="505"/>
      <c r="G576" s="167"/>
      <c r="H576" s="35" t="s">
        <v>4995</v>
      </c>
    </row>
    <row r="577" spans="1:8" hidden="1" x14ac:dyDescent="0.25">
      <c r="A577" s="47" t="s">
        <v>2170</v>
      </c>
      <c r="B577" s="35" t="s">
        <v>1988</v>
      </c>
      <c r="C577" s="35" t="s">
        <v>4990</v>
      </c>
      <c r="D577" s="46" t="str">
        <f t="shared" si="19"/>
        <v>E</v>
      </c>
      <c r="E577" s="598" t="s">
        <v>2170</v>
      </c>
      <c r="F577" s="505"/>
      <c r="G577" s="167"/>
      <c r="H577" s="35" t="s">
        <v>4994</v>
      </c>
    </row>
    <row r="578" spans="1:8" hidden="1" x14ac:dyDescent="0.25">
      <c r="A578" s="47" t="s">
        <v>2170</v>
      </c>
      <c r="B578" s="35" t="s">
        <v>1988</v>
      </c>
      <c r="C578" s="35" t="s">
        <v>4991</v>
      </c>
      <c r="D578" s="46" t="str">
        <f t="shared" si="19"/>
        <v>H</v>
      </c>
      <c r="E578" s="598" t="s">
        <v>2170</v>
      </c>
      <c r="F578" s="505"/>
      <c r="G578" s="167"/>
      <c r="H578" s="35" t="s">
        <v>4996</v>
      </c>
    </row>
    <row r="579" spans="1:8" hidden="1" x14ac:dyDescent="0.25">
      <c r="A579" s="47" t="s">
        <v>2170</v>
      </c>
      <c r="B579" s="35" t="s">
        <v>1988</v>
      </c>
      <c r="C579" s="35" t="s">
        <v>4992</v>
      </c>
      <c r="D579" s="46" t="str">
        <f t="shared" si="19"/>
        <v>M</v>
      </c>
      <c r="E579" s="598" t="s">
        <v>2170</v>
      </c>
      <c r="F579" s="505"/>
      <c r="G579" s="167"/>
      <c r="H579" s="35" t="s">
        <v>4148</v>
      </c>
    </row>
    <row r="580" spans="1:8" hidden="1" x14ac:dyDescent="0.25">
      <c r="A580" s="47" t="s">
        <v>2170</v>
      </c>
      <c r="B580" s="35" t="s">
        <v>1988</v>
      </c>
      <c r="C580" s="35" t="s">
        <v>4147</v>
      </c>
      <c r="D580" s="46" t="str">
        <f t="shared" si="19"/>
        <v>E</v>
      </c>
      <c r="E580" s="598" t="s">
        <v>2170</v>
      </c>
      <c r="F580" s="505"/>
      <c r="G580" s="167"/>
      <c r="H580" s="35" t="s">
        <v>4997</v>
      </c>
    </row>
    <row r="581" spans="1:8" hidden="1" x14ac:dyDescent="0.25">
      <c r="A581" s="47" t="s">
        <v>2170</v>
      </c>
      <c r="B581" s="35" t="s">
        <v>1988</v>
      </c>
      <c r="C581" s="35" t="s">
        <v>4993</v>
      </c>
      <c r="D581" s="46" t="str">
        <f t="shared" si="19"/>
        <v>H</v>
      </c>
      <c r="E581" s="598" t="s">
        <v>2170</v>
      </c>
      <c r="F581" s="505"/>
      <c r="G581" s="167"/>
      <c r="H581" s="35" t="s">
        <v>4998</v>
      </c>
    </row>
    <row r="582" spans="1:8" hidden="1" x14ac:dyDescent="0.25">
      <c r="A582" s="47" t="s">
        <v>2170</v>
      </c>
      <c r="B582" s="35" t="s">
        <v>1988</v>
      </c>
      <c r="C582" s="35" t="s">
        <v>4995</v>
      </c>
      <c r="D582" s="46" t="str">
        <f t="shared" si="19"/>
        <v>M</v>
      </c>
      <c r="E582" s="598" t="s">
        <v>2170</v>
      </c>
      <c r="F582" s="505"/>
      <c r="G582" s="167"/>
      <c r="H582" s="35" t="s">
        <v>4999</v>
      </c>
    </row>
    <row r="583" spans="1:8" hidden="1" x14ac:dyDescent="0.25">
      <c r="A583" s="47" t="s">
        <v>2170</v>
      </c>
      <c r="B583" s="35" t="s">
        <v>1988</v>
      </c>
      <c r="C583" s="35" t="s">
        <v>4994</v>
      </c>
      <c r="D583" s="46" t="str">
        <f t="shared" si="19"/>
        <v>H</v>
      </c>
      <c r="E583" s="598" t="s">
        <v>2170</v>
      </c>
      <c r="F583" s="505"/>
      <c r="G583" s="167"/>
      <c r="H583" s="35" t="s">
        <v>5000</v>
      </c>
    </row>
    <row r="584" spans="1:8" hidden="1" x14ac:dyDescent="0.25">
      <c r="A584" s="47" t="s">
        <v>2170</v>
      </c>
      <c r="B584" s="35" t="s">
        <v>1988</v>
      </c>
      <c r="C584" s="35" t="s">
        <v>4996</v>
      </c>
      <c r="D584" s="46" t="str">
        <f t="shared" si="19"/>
        <v>E</v>
      </c>
      <c r="E584" s="598" t="s">
        <v>2170</v>
      </c>
      <c r="F584" s="505"/>
      <c r="G584" s="167"/>
      <c r="H584" s="35" t="s">
        <v>5001</v>
      </c>
    </row>
    <row r="585" spans="1:8" hidden="1" x14ac:dyDescent="0.25">
      <c r="A585" s="47" t="s">
        <v>2170</v>
      </c>
      <c r="B585" s="35" t="s">
        <v>1988</v>
      </c>
      <c r="C585" s="35" t="s">
        <v>4148</v>
      </c>
      <c r="D585" s="46" t="str">
        <f t="shared" si="19"/>
        <v>E</v>
      </c>
      <c r="E585" s="598" t="s">
        <v>2170</v>
      </c>
      <c r="F585" s="505"/>
      <c r="G585" s="167"/>
      <c r="H585" s="35" t="s">
        <v>4149</v>
      </c>
    </row>
    <row r="586" spans="1:8" hidden="1" x14ac:dyDescent="0.25">
      <c r="A586" s="47" t="s">
        <v>2170</v>
      </c>
      <c r="B586" s="35" t="s">
        <v>1988</v>
      </c>
      <c r="C586" s="35" t="s">
        <v>4997</v>
      </c>
      <c r="D586" s="46" t="str">
        <f t="shared" si="19"/>
        <v>E</v>
      </c>
      <c r="E586" s="598" t="s">
        <v>2170</v>
      </c>
      <c r="F586" s="505"/>
      <c r="G586" s="167"/>
      <c r="H586" s="35" t="s">
        <v>5002</v>
      </c>
    </row>
    <row r="587" spans="1:8" hidden="1" x14ac:dyDescent="0.25">
      <c r="A587" s="47" t="s">
        <v>2170</v>
      </c>
      <c r="B587" s="35" t="s">
        <v>1988</v>
      </c>
      <c r="C587" s="35" t="s">
        <v>4998</v>
      </c>
      <c r="D587" s="46" t="str">
        <f t="shared" si="19"/>
        <v>E</v>
      </c>
      <c r="E587" s="598" t="s">
        <v>2170</v>
      </c>
      <c r="F587" s="505"/>
      <c r="G587" s="167"/>
      <c r="H587" s="35" t="s">
        <v>5003</v>
      </c>
    </row>
    <row r="588" spans="1:8" hidden="1" x14ac:dyDescent="0.25">
      <c r="A588" s="47" t="s">
        <v>2170</v>
      </c>
      <c r="B588" s="35" t="s">
        <v>1988</v>
      </c>
      <c r="C588" s="35" t="s">
        <v>4999</v>
      </c>
      <c r="D588" s="46" t="str">
        <f t="shared" si="19"/>
        <v>H</v>
      </c>
      <c r="E588" s="598" t="s">
        <v>2170</v>
      </c>
      <c r="F588" s="505"/>
      <c r="G588" s="167"/>
      <c r="H588" s="35" t="s">
        <v>5005</v>
      </c>
    </row>
    <row r="589" spans="1:8" hidden="1" x14ac:dyDescent="0.25">
      <c r="A589" s="47" t="s">
        <v>2170</v>
      </c>
      <c r="B589" s="35" t="s">
        <v>1988</v>
      </c>
      <c r="C589" s="35" t="s">
        <v>5000</v>
      </c>
      <c r="D589" s="46" t="str">
        <f t="shared" si="19"/>
        <v>H</v>
      </c>
      <c r="E589" s="598" t="s">
        <v>2170</v>
      </c>
      <c r="F589" s="505"/>
      <c r="G589" s="167"/>
      <c r="H589" s="35" t="s">
        <v>5004</v>
      </c>
    </row>
    <row r="590" spans="1:8" hidden="1" x14ac:dyDescent="0.25">
      <c r="A590" s="47" t="s">
        <v>2170</v>
      </c>
      <c r="B590" s="35" t="s">
        <v>1988</v>
      </c>
      <c r="C590" s="35" t="s">
        <v>5001</v>
      </c>
      <c r="D590" s="46" t="str">
        <f t="shared" si="19"/>
        <v>H</v>
      </c>
      <c r="E590" s="598" t="s">
        <v>2170</v>
      </c>
      <c r="F590" s="505"/>
      <c r="G590" s="167"/>
      <c r="H590" s="35" t="s">
        <v>5006</v>
      </c>
    </row>
    <row r="591" spans="1:8" hidden="1" x14ac:dyDescent="0.25">
      <c r="A591" s="47" t="s">
        <v>2170</v>
      </c>
      <c r="B591" s="35" t="s">
        <v>1988</v>
      </c>
      <c r="C591" s="35" t="s">
        <v>4149</v>
      </c>
      <c r="D591" s="46" t="str">
        <f t="shared" si="19"/>
        <v>E</v>
      </c>
      <c r="E591" s="598" t="s">
        <v>2170</v>
      </c>
      <c r="F591" s="505"/>
      <c r="G591" s="167"/>
      <c r="H591" s="35" t="s">
        <v>6707</v>
      </c>
    </row>
    <row r="592" spans="1:8" hidden="1" x14ac:dyDescent="0.25">
      <c r="A592" s="47" t="s">
        <v>2170</v>
      </c>
      <c r="B592" s="35" t="s">
        <v>1988</v>
      </c>
      <c r="C592" s="35" t="s">
        <v>5002</v>
      </c>
      <c r="D592" s="46" t="str">
        <f t="shared" si="19"/>
        <v>M</v>
      </c>
      <c r="E592" s="598" t="s">
        <v>2170</v>
      </c>
      <c r="F592" s="505"/>
      <c r="G592" s="167"/>
      <c r="H592" s="35" t="s">
        <v>6708</v>
      </c>
    </row>
    <row r="593" spans="1:8" hidden="1" x14ac:dyDescent="0.25">
      <c r="A593" s="47" t="s">
        <v>2170</v>
      </c>
      <c r="B593" s="35" t="s">
        <v>1988</v>
      </c>
      <c r="C593" s="35" t="s">
        <v>5003</v>
      </c>
      <c r="D593" s="46" t="str">
        <f t="shared" si="19"/>
        <v>E</v>
      </c>
      <c r="E593" s="598" t="s">
        <v>2170</v>
      </c>
      <c r="F593" s="505"/>
      <c r="G593" s="167"/>
      <c r="H593" s="35" t="s">
        <v>6709</v>
      </c>
    </row>
    <row r="594" spans="1:8" hidden="1" x14ac:dyDescent="0.25">
      <c r="A594" s="47" t="s">
        <v>2170</v>
      </c>
      <c r="B594" s="35" t="s">
        <v>1988</v>
      </c>
      <c r="C594" s="35" t="s">
        <v>5005</v>
      </c>
      <c r="D594" s="46" t="str">
        <f t="shared" si="19"/>
        <v>M</v>
      </c>
      <c r="E594" s="598" t="s">
        <v>2170</v>
      </c>
      <c r="F594" s="505"/>
      <c r="G594" s="167"/>
      <c r="H594" s="35" t="s">
        <v>6710</v>
      </c>
    </row>
    <row r="595" spans="1:8" hidden="1" x14ac:dyDescent="0.25">
      <c r="A595" s="47" t="s">
        <v>2170</v>
      </c>
      <c r="B595" s="35" t="s">
        <v>1988</v>
      </c>
      <c r="C595" s="35" t="s">
        <v>5004</v>
      </c>
      <c r="D595" s="46" t="str">
        <f t="shared" si="19"/>
        <v>H</v>
      </c>
      <c r="E595" s="598" t="s">
        <v>2170</v>
      </c>
      <c r="F595" s="505"/>
      <c r="G595" s="167"/>
      <c r="H595" s="35" t="s">
        <v>6148</v>
      </c>
    </row>
    <row r="596" spans="1:8" hidden="1" x14ac:dyDescent="0.25">
      <c r="A596" s="47" t="s">
        <v>2170</v>
      </c>
      <c r="B596" s="35" t="s">
        <v>1988</v>
      </c>
      <c r="C596" s="35" t="s">
        <v>5006</v>
      </c>
      <c r="D596" s="46" t="str">
        <f t="shared" si="19"/>
        <v>M</v>
      </c>
      <c r="E596" s="598" t="s">
        <v>2170</v>
      </c>
      <c r="F596" s="505"/>
      <c r="G596" s="167"/>
      <c r="H596" s="35" t="s">
        <v>6711</v>
      </c>
    </row>
    <row r="597" spans="1:8" hidden="1" x14ac:dyDescent="0.25">
      <c r="A597" s="47" t="s">
        <v>2170</v>
      </c>
      <c r="B597" s="35" t="s">
        <v>1988</v>
      </c>
      <c r="C597" s="35" t="s">
        <v>6707</v>
      </c>
      <c r="D597" s="46" t="s">
        <v>6439</v>
      </c>
      <c r="E597" s="598" t="s">
        <v>2170</v>
      </c>
      <c r="F597" s="505"/>
      <c r="G597" s="167"/>
      <c r="H597" s="35" t="s">
        <v>6712</v>
      </c>
    </row>
    <row r="598" spans="1:8" hidden="1" x14ac:dyDescent="0.25">
      <c r="A598" s="47" t="s">
        <v>2170</v>
      </c>
      <c r="B598" s="35" t="s">
        <v>1988</v>
      </c>
      <c r="C598" s="35" t="s">
        <v>6708</v>
      </c>
      <c r="D598" s="46" t="s">
        <v>6439</v>
      </c>
      <c r="E598" s="598" t="s">
        <v>2170</v>
      </c>
      <c r="F598" s="505"/>
      <c r="G598" s="167"/>
      <c r="H598" s="35" t="s">
        <v>6713</v>
      </c>
    </row>
    <row r="599" spans="1:8" hidden="1" x14ac:dyDescent="0.25">
      <c r="A599" s="47" t="s">
        <v>2170</v>
      </c>
      <c r="B599" s="35" t="s">
        <v>1988</v>
      </c>
      <c r="C599" s="35" t="s">
        <v>6709</v>
      </c>
      <c r="D599" s="46" t="s">
        <v>6439</v>
      </c>
      <c r="E599" s="598" t="s">
        <v>2170</v>
      </c>
      <c r="F599" s="505"/>
      <c r="G599" s="167"/>
      <c r="H599" s="35" t="s">
        <v>6714</v>
      </c>
    </row>
    <row r="600" spans="1:8" hidden="1" x14ac:dyDescent="0.25">
      <c r="A600" s="47" t="s">
        <v>2170</v>
      </c>
      <c r="B600" s="35" t="s">
        <v>1988</v>
      </c>
      <c r="C600" s="35" t="s">
        <v>6710</v>
      </c>
      <c r="D600" s="46" t="s">
        <v>6439</v>
      </c>
      <c r="E600" s="598" t="s">
        <v>2170</v>
      </c>
      <c r="F600" s="505"/>
      <c r="G600" s="167"/>
      <c r="H600" s="35" t="s">
        <v>6715</v>
      </c>
    </row>
    <row r="601" spans="1:8" hidden="1" x14ac:dyDescent="0.25">
      <c r="A601" s="47" t="s">
        <v>2170</v>
      </c>
      <c r="B601" s="35" t="s">
        <v>1988</v>
      </c>
      <c r="C601" s="35" t="s">
        <v>6148</v>
      </c>
      <c r="D601" s="46" t="str">
        <f>RIGHT(C601,1)</f>
        <v>F</v>
      </c>
      <c r="E601" s="598" t="s">
        <v>2170</v>
      </c>
      <c r="F601" s="505"/>
      <c r="G601" s="167"/>
      <c r="H601" s="35" t="s">
        <v>6716</v>
      </c>
    </row>
    <row r="602" spans="1:8" hidden="1" x14ac:dyDescent="0.25">
      <c r="A602" s="47" t="s">
        <v>2170</v>
      </c>
      <c r="B602" s="35" t="s">
        <v>1988</v>
      </c>
      <c r="C602" s="35" t="s">
        <v>6711</v>
      </c>
      <c r="D602" s="46" t="s">
        <v>6439</v>
      </c>
      <c r="E602" s="598" t="s">
        <v>2170</v>
      </c>
      <c r="F602" s="505"/>
      <c r="G602" s="167"/>
      <c r="H602" s="35" t="s">
        <v>6717</v>
      </c>
    </row>
    <row r="603" spans="1:8" hidden="1" x14ac:dyDescent="0.25">
      <c r="A603" s="47" t="s">
        <v>2170</v>
      </c>
      <c r="B603" s="35" t="s">
        <v>1988</v>
      </c>
      <c r="C603" s="35" t="s">
        <v>6712</v>
      </c>
      <c r="D603" s="46" t="s">
        <v>6439</v>
      </c>
      <c r="E603" s="598" t="s">
        <v>2170</v>
      </c>
      <c r="F603" s="505"/>
      <c r="G603" s="167"/>
      <c r="H603" s="35" t="s">
        <v>6718</v>
      </c>
    </row>
    <row r="604" spans="1:8" hidden="1" x14ac:dyDescent="0.25">
      <c r="A604" s="47" t="s">
        <v>2170</v>
      </c>
      <c r="B604" s="35" t="s">
        <v>1988</v>
      </c>
      <c r="C604" s="35" t="s">
        <v>6713</v>
      </c>
      <c r="D604" s="46" t="s">
        <v>6439</v>
      </c>
      <c r="E604" s="598" t="s">
        <v>2170</v>
      </c>
      <c r="F604" s="505"/>
      <c r="G604" s="167"/>
      <c r="H604" s="35" t="s">
        <v>6719</v>
      </c>
    </row>
    <row r="605" spans="1:8" hidden="1" x14ac:dyDescent="0.25">
      <c r="A605" s="47" t="s">
        <v>2170</v>
      </c>
      <c r="B605" s="35" t="s">
        <v>1988</v>
      </c>
      <c r="C605" s="35" t="s">
        <v>6714</v>
      </c>
      <c r="D605" s="46" t="s">
        <v>6439</v>
      </c>
      <c r="E605" s="598" t="s">
        <v>2170</v>
      </c>
      <c r="F605" s="505"/>
      <c r="G605" s="167"/>
      <c r="H605" s="35" t="s">
        <v>6720</v>
      </c>
    </row>
    <row r="606" spans="1:8" hidden="1" x14ac:dyDescent="0.25">
      <c r="A606" s="47" t="s">
        <v>2170</v>
      </c>
      <c r="B606" s="35" t="s">
        <v>1988</v>
      </c>
      <c r="C606" s="35" t="s">
        <v>6715</v>
      </c>
      <c r="D606" s="46" t="s">
        <v>6439</v>
      </c>
      <c r="E606" s="598" t="s">
        <v>2170</v>
      </c>
      <c r="F606" s="505"/>
      <c r="G606" s="167"/>
      <c r="H606" s="35" t="s">
        <v>6721</v>
      </c>
    </row>
    <row r="607" spans="1:8" hidden="1" x14ac:dyDescent="0.25">
      <c r="A607" s="47" t="s">
        <v>2170</v>
      </c>
      <c r="B607" s="35" t="s">
        <v>1988</v>
      </c>
      <c r="C607" s="35" t="s">
        <v>6716</v>
      </c>
      <c r="D607" s="46" t="s">
        <v>6439</v>
      </c>
      <c r="E607" s="598" t="s">
        <v>2170</v>
      </c>
      <c r="F607" s="505"/>
      <c r="G607" s="167"/>
      <c r="H607" s="35" t="s">
        <v>6722</v>
      </c>
    </row>
    <row r="608" spans="1:8" hidden="1" x14ac:dyDescent="0.25">
      <c r="A608" s="47" t="s">
        <v>2170</v>
      </c>
      <c r="B608" s="35" t="s">
        <v>1988</v>
      </c>
      <c r="C608" s="35" t="s">
        <v>6717</v>
      </c>
      <c r="D608" s="46" t="s">
        <v>6439</v>
      </c>
      <c r="E608" s="598" t="s">
        <v>2170</v>
      </c>
      <c r="F608" s="505"/>
      <c r="G608" s="167"/>
      <c r="H608" s="35" t="s">
        <v>6723</v>
      </c>
    </row>
    <row r="609" spans="1:8" hidden="1" x14ac:dyDescent="0.25">
      <c r="A609" s="47" t="s">
        <v>2170</v>
      </c>
      <c r="B609" s="35" t="s">
        <v>1988</v>
      </c>
      <c r="C609" s="35" t="s">
        <v>6718</v>
      </c>
      <c r="D609" s="46" t="s">
        <v>6439</v>
      </c>
      <c r="E609" s="598" t="s">
        <v>2170</v>
      </c>
      <c r="F609" s="505"/>
      <c r="G609" s="167"/>
      <c r="H609" s="35" t="s">
        <v>6724</v>
      </c>
    </row>
    <row r="610" spans="1:8" hidden="1" x14ac:dyDescent="0.25">
      <c r="A610" s="47" t="s">
        <v>2170</v>
      </c>
      <c r="B610" s="35" t="s">
        <v>1988</v>
      </c>
      <c r="C610" s="35" t="s">
        <v>6719</v>
      </c>
      <c r="D610" s="46" t="s">
        <v>6439</v>
      </c>
      <c r="E610" s="598" t="s">
        <v>2170</v>
      </c>
      <c r="F610" s="505"/>
      <c r="G610" s="167"/>
      <c r="H610" s="35" t="s">
        <v>6725</v>
      </c>
    </row>
    <row r="611" spans="1:8" hidden="1" x14ac:dyDescent="0.25">
      <c r="A611" s="47" t="s">
        <v>2170</v>
      </c>
      <c r="B611" s="35" t="s">
        <v>1988</v>
      </c>
      <c r="C611" s="35" t="s">
        <v>6720</v>
      </c>
      <c r="D611" s="46" t="s">
        <v>6439</v>
      </c>
      <c r="E611" s="598" t="s">
        <v>2170</v>
      </c>
      <c r="F611" s="505"/>
      <c r="G611" s="167"/>
      <c r="H611" s="35" t="s">
        <v>6726</v>
      </c>
    </row>
    <row r="612" spans="1:8" hidden="1" x14ac:dyDescent="0.25">
      <c r="A612" s="47" t="s">
        <v>2170</v>
      </c>
      <c r="B612" s="35" t="s">
        <v>1988</v>
      </c>
      <c r="C612" s="35" t="s">
        <v>6721</v>
      </c>
      <c r="D612" s="46" t="s">
        <v>6439</v>
      </c>
      <c r="E612" s="598" t="s">
        <v>2170</v>
      </c>
      <c r="F612" s="505"/>
      <c r="G612" s="167"/>
      <c r="H612" s="35" t="s">
        <v>6727</v>
      </c>
    </row>
    <row r="613" spans="1:8" hidden="1" x14ac:dyDescent="0.25">
      <c r="A613" s="47" t="s">
        <v>2170</v>
      </c>
      <c r="B613" s="35" t="s">
        <v>1988</v>
      </c>
      <c r="C613" s="35" t="s">
        <v>6722</v>
      </c>
      <c r="D613" s="46" t="s">
        <v>6439</v>
      </c>
      <c r="E613" s="598" t="s">
        <v>2170</v>
      </c>
      <c r="F613" s="505"/>
      <c r="G613" s="167"/>
      <c r="H613" s="35" t="s">
        <v>6728</v>
      </c>
    </row>
    <row r="614" spans="1:8" hidden="1" x14ac:dyDescent="0.25">
      <c r="A614" s="47" t="s">
        <v>2170</v>
      </c>
      <c r="B614" s="35" t="s">
        <v>1988</v>
      </c>
      <c r="C614" s="35" t="s">
        <v>6723</v>
      </c>
      <c r="D614" s="46" t="s">
        <v>6439</v>
      </c>
      <c r="E614" s="598" t="s">
        <v>2170</v>
      </c>
      <c r="F614" s="505"/>
      <c r="G614" s="167"/>
      <c r="H614" s="35" t="s">
        <v>6729</v>
      </c>
    </row>
    <row r="615" spans="1:8" hidden="1" x14ac:dyDescent="0.25">
      <c r="A615" s="47" t="s">
        <v>2170</v>
      </c>
      <c r="B615" s="35" t="s">
        <v>1988</v>
      </c>
      <c r="C615" s="35" t="s">
        <v>6724</v>
      </c>
      <c r="D615" s="46" t="s">
        <v>6439</v>
      </c>
      <c r="E615" s="598" t="s">
        <v>2170</v>
      </c>
      <c r="F615" s="505"/>
      <c r="G615" s="167"/>
      <c r="H615" s="35" t="s">
        <v>6730</v>
      </c>
    </row>
    <row r="616" spans="1:8" hidden="1" x14ac:dyDescent="0.25">
      <c r="A616" s="47" t="s">
        <v>2170</v>
      </c>
      <c r="B616" s="35" t="s">
        <v>1988</v>
      </c>
      <c r="C616" s="35" t="s">
        <v>6725</v>
      </c>
      <c r="D616" s="46" t="s">
        <v>6439</v>
      </c>
      <c r="E616" s="598" t="s">
        <v>2170</v>
      </c>
      <c r="F616" s="505"/>
      <c r="G616" s="167"/>
      <c r="H616" s="35" t="s">
        <v>6731</v>
      </c>
    </row>
    <row r="617" spans="1:8" hidden="1" x14ac:dyDescent="0.25">
      <c r="A617" s="47" t="s">
        <v>2170</v>
      </c>
      <c r="B617" s="35" t="s">
        <v>1988</v>
      </c>
      <c r="C617" s="35" t="s">
        <v>6726</v>
      </c>
      <c r="D617" s="46" t="s">
        <v>6439</v>
      </c>
      <c r="E617" s="598" t="s">
        <v>2170</v>
      </c>
      <c r="F617" s="505"/>
      <c r="G617" s="167"/>
      <c r="H617" s="35" t="s">
        <v>6732</v>
      </c>
    </row>
    <row r="618" spans="1:8" hidden="1" x14ac:dyDescent="0.25">
      <c r="A618" s="47" t="s">
        <v>2170</v>
      </c>
      <c r="B618" s="35" t="s">
        <v>1988</v>
      </c>
      <c r="C618" s="35" t="s">
        <v>6727</v>
      </c>
      <c r="D618" s="46" t="s">
        <v>6439</v>
      </c>
      <c r="E618" s="598" t="s">
        <v>2170</v>
      </c>
      <c r="F618" s="505"/>
      <c r="G618" s="167"/>
      <c r="H618" s="35" t="s">
        <v>6733</v>
      </c>
    </row>
    <row r="619" spans="1:8" hidden="1" x14ac:dyDescent="0.25">
      <c r="A619" s="47" t="s">
        <v>2170</v>
      </c>
      <c r="B619" s="35" t="s">
        <v>1988</v>
      </c>
      <c r="C619" s="35" t="s">
        <v>6728</v>
      </c>
      <c r="D619" s="46" t="s">
        <v>6439</v>
      </c>
      <c r="E619" s="598" t="s">
        <v>2170</v>
      </c>
      <c r="F619" s="505"/>
      <c r="G619" s="167"/>
      <c r="H619" s="35" t="s">
        <v>95</v>
      </c>
    </row>
    <row r="620" spans="1:8" hidden="1" x14ac:dyDescent="0.25">
      <c r="A620" s="47" t="s">
        <v>2170</v>
      </c>
      <c r="B620" s="35" t="s">
        <v>1988</v>
      </c>
      <c r="C620" s="35" t="s">
        <v>6729</v>
      </c>
      <c r="D620" s="46" t="s">
        <v>6439</v>
      </c>
      <c r="E620" s="598" t="s">
        <v>2170</v>
      </c>
      <c r="F620" s="505"/>
      <c r="G620" s="167"/>
    </row>
    <row r="621" spans="1:8" hidden="1" x14ac:dyDescent="0.25">
      <c r="A621" s="47" t="s">
        <v>2170</v>
      </c>
      <c r="B621" s="35" t="s">
        <v>1988</v>
      </c>
      <c r="C621" s="35" t="s">
        <v>6730</v>
      </c>
      <c r="D621" s="46" t="s">
        <v>6439</v>
      </c>
      <c r="E621" s="598" t="s">
        <v>2170</v>
      </c>
      <c r="F621" s="505"/>
      <c r="G621" s="167"/>
      <c r="H621" s="35" t="s">
        <v>5007</v>
      </c>
    </row>
    <row r="622" spans="1:8" hidden="1" x14ac:dyDescent="0.25">
      <c r="A622" s="47" t="s">
        <v>2170</v>
      </c>
      <c r="B622" s="35" t="s">
        <v>1988</v>
      </c>
      <c r="C622" s="35" t="s">
        <v>6731</v>
      </c>
      <c r="D622" s="46" t="s">
        <v>6439</v>
      </c>
      <c r="E622" s="598" t="s">
        <v>2170</v>
      </c>
      <c r="F622" s="505"/>
      <c r="G622" s="167"/>
      <c r="H622" s="35" t="s">
        <v>5008</v>
      </c>
    </row>
    <row r="623" spans="1:8" hidden="1" x14ac:dyDescent="0.25">
      <c r="A623" s="47" t="s">
        <v>2170</v>
      </c>
      <c r="B623" s="35" t="s">
        <v>1988</v>
      </c>
      <c r="C623" s="35" t="s">
        <v>6732</v>
      </c>
      <c r="D623" s="46" t="s">
        <v>6439</v>
      </c>
      <c r="E623" s="598" t="s">
        <v>2170</v>
      </c>
      <c r="F623" s="505"/>
      <c r="G623" s="167"/>
      <c r="H623" s="35" t="s">
        <v>5009</v>
      </c>
    </row>
    <row r="624" spans="1:8" hidden="1" x14ac:dyDescent="0.25">
      <c r="A624" s="47" t="s">
        <v>2170</v>
      </c>
      <c r="B624" s="35" t="s">
        <v>1988</v>
      </c>
      <c r="C624" s="35" t="s">
        <v>6733</v>
      </c>
      <c r="D624" s="46" t="s">
        <v>6439</v>
      </c>
      <c r="E624" s="598" t="s">
        <v>2170</v>
      </c>
      <c r="F624" s="505"/>
      <c r="G624" s="167"/>
      <c r="H624" s="35" t="s">
        <v>5010</v>
      </c>
    </row>
    <row r="625" spans="1:8" hidden="1" x14ac:dyDescent="0.25">
      <c r="A625" s="47" t="str">
        <f>A624</f>
        <v>0470</v>
      </c>
      <c r="B625" s="35" t="s">
        <v>1988</v>
      </c>
      <c r="C625" s="35" t="s">
        <v>6480</v>
      </c>
      <c r="D625" s="46" t="s">
        <v>6440</v>
      </c>
      <c r="E625" s="598" t="str">
        <f>E624</f>
        <v>0470</v>
      </c>
      <c r="F625" s="505"/>
      <c r="G625" s="167"/>
      <c r="H625" s="35" t="s">
        <v>5011</v>
      </c>
    </row>
    <row r="626" spans="1:8" hidden="1" x14ac:dyDescent="0.25">
      <c r="A626" s="47" t="str">
        <f>A625</f>
        <v>0470</v>
      </c>
      <c r="B626" s="35" t="s">
        <v>1988</v>
      </c>
      <c r="C626" s="35" t="s">
        <v>7832</v>
      </c>
      <c r="E626" s="598" t="str">
        <f>E625</f>
        <v>0470</v>
      </c>
      <c r="F626" s="505"/>
      <c r="G626" s="167"/>
      <c r="H626" s="35" t="s">
        <v>5013</v>
      </c>
    </row>
    <row r="627" spans="1:8" hidden="1" x14ac:dyDescent="0.25">
      <c r="A627" s="47" t="s">
        <v>2169</v>
      </c>
      <c r="B627" s="35" t="s">
        <v>1987</v>
      </c>
      <c r="C627" s="35" t="s">
        <v>5007</v>
      </c>
      <c r="D627" s="46" t="str">
        <f t="shared" ref="D627:D658" si="20">RIGHT(C627,1)</f>
        <v>H</v>
      </c>
      <c r="E627" s="598" t="s">
        <v>2169</v>
      </c>
      <c r="F627" s="505"/>
      <c r="G627" s="167"/>
      <c r="H627" s="35" t="s">
        <v>5012</v>
      </c>
    </row>
    <row r="628" spans="1:8" hidden="1" x14ac:dyDescent="0.25">
      <c r="A628" s="47" t="s">
        <v>2169</v>
      </c>
      <c r="B628" s="35" t="s">
        <v>1987</v>
      </c>
      <c r="C628" s="35" t="s">
        <v>5008</v>
      </c>
      <c r="D628" s="46" t="str">
        <f t="shared" si="20"/>
        <v>E</v>
      </c>
      <c r="E628" s="598" t="s">
        <v>2169</v>
      </c>
      <c r="F628" s="505"/>
      <c r="G628" s="167"/>
      <c r="H628" s="35" t="s">
        <v>5014</v>
      </c>
    </row>
    <row r="629" spans="1:8" hidden="1" x14ac:dyDescent="0.25">
      <c r="A629" s="47" t="s">
        <v>2169</v>
      </c>
      <c r="B629" s="35" t="s">
        <v>1987</v>
      </c>
      <c r="C629" s="35" t="s">
        <v>5009</v>
      </c>
      <c r="D629" s="46" t="str">
        <f t="shared" si="20"/>
        <v>M</v>
      </c>
      <c r="E629" s="598" t="s">
        <v>2169</v>
      </c>
      <c r="F629" s="505"/>
      <c r="G629" s="167"/>
      <c r="H629" s="35" t="s">
        <v>5015</v>
      </c>
    </row>
    <row r="630" spans="1:8" hidden="1" x14ac:dyDescent="0.25">
      <c r="A630" s="47" t="s">
        <v>2169</v>
      </c>
      <c r="B630" s="35" t="s">
        <v>1987</v>
      </c>
      <c r="C630" s="35" t="s">
        <v>5010</v>
      </c>
      <c r="D630" s="46" t="str">
        <f t="shared" si="20"/>
        <v>E</v>
      </c>
      <c r="E630" s="598" t="s">
        <v>2169</v>
      </c>
      <c r="F630" s="505"/>
      <c r="G630" s="167"/>
      <c r="H630" s="35" t="s">
        <v>5016</v>
      </c>
    </row>
    <row r="631" spans="1:8" hidden="1" x14ac:dyDescent="0.25">
      <c r="A631" s="47" t="s">
        <v>2169</v>
      </c>
      <c r="B631" s="35" t="s">
        <v>1987</v>
      </c>
      <c r="C631" s="35" t="s">
        <v>5011</v>
      </c>
      <c r="D631" s="46" t="str">
        <f t="shared" si="20"/>
        <v>E</v>
      </c>
      <c r="E631" s="598" t="s">
        <v>2169</v>
      </c>
      <c r="F631" s="505"/>
      <c r="G631" s="167"/>
      <c r="H631" s="35" t="s">
        <v>5017</v>
      </c>
    </row>
    <row r="632" spans="1:8" hidden="1" x14ac:dyDescent="0.25">
      <c r="A632" s="47" t="s">
        <v>2169</v>
      </c>
      <c r="B632" s="35" t="s">
        <v>1987</v>
      </c>
      <c r="C632" s="35" t="s">
        <v>5013</v>
      </c>
      <c r="D632" s="46" t="str">
        <f t="shared" si="20"/>
        <v>M</v>
      </c>
      <c r="E632" s="598" t="s">
        <v>2169</v>
      </c>
      <c r="F632" s="505"/>
      <c r="G632" s="167"/>
      <c r="H632" s="35" t="s">
        <v>5019</v>
      </c>
    </row>
    <row r="633" spans="1:8" hidden="1" x14ac:dyDescent="0.25">
      <c r="A633" s="47" t="s">
        <v>2169</v>
      </c>
      <c r="B633" s="35" t="s">
        <v>1987</v>
      </c>
      <c r="C633" s="35" t="s">
        <v>5012</v>
      </c>
      <c r="D633" s="46" t="str">
        <f t="shared" si="20"/>
        <v>H</v>
      </c>
      <c r="E633" s="598" t="s">
        <v>2169</v>
      </c>
      <c r="F633" s="505"/>
      <c r="G633" s="167"/>
      <c r="H633" s="35" t="s">
        <v>5018</v>
      </c>
    </row>
    <row r="634" spans="1:8" hidden="1" x14ac:dyDescent="0.25">
      <c r="A634" s="47" t="s">
        <v>2169</v>
      </c>
      <c r="B634" s="35" t="s">
        <v>1987</v>
      </c>
      <c r="C634" s="35" t="s">
        <v>5014</v>
      </c>
      <c r="D634" s="46" t="str">
        <f t="shared" si="20"/>
        <v>E</v>
      </c>
      <c r="E634" s="598" t="s">
        <v>2169</v>
      </c>
      <c r="F634" s="505"/>
      <c r="G634" s="167"/>
      <c r="H634" s="35" t="s">
        <v>5020</v>
      </c>
    </row>
    <row r="635" spans="1:8" hidden="1" x14ac:dyDescent="0.25">
      <c r="A635" s="47" t="s">
        <v>2169</v>
      </c>
      <c r="B635" s="35" t="s">
        <v>1987</v>
      </c>
      <c r="C635" s="35" t="s">
        <v>5015</v>
      </c>
      <c r="D635" s="46" t="str">
        <f t="shared" si="20"/>
        <v>E</v>
      </c>
      <c r="E635" s="598" t="s">
        <v>2169</v>
      </c>
      <c r="F635" s="505"/>
      <c r="G635" s="167"/>
      <c r="H635" s="35" t="s">
        <v>5021</v>
      </c>
    </row>
    <row r="636" spans="1:8" hidden="1" x14ac:dyDescent="0.25">
      <c r="A636" s="47" t="s">
        <v>2169</v>
      </c>
      <c r="B636" s="35" t="s">
        <v>1987</v>
      </c>
      <c r="C636" s="35" t="s">
        <v>5016</v>
      </c>
      <c r="D636" s="46" t="str">
        <f t="shared" si="20"/>
        <v>H</v>
      </c>
      <c r="E636" s="598" t="s">
        <v>2169</v>
      </c>
      <c r="F636" s="505"/>
      <c r="G636" s="167"/>
      <c r="H636" s="35" t="s">
        <v>5022</v>
      </c>
    </row>
    <row r="637" spans="1:8" ht="30" hidden="1" x14ac:dyDescent="0.25">
      <c r="A637" s="47" t="s">
        <v>2169</v>
      </c>
      <c r="B637" s="35" t="s">
        <v>1987</v>
      </c>
      <c r="C637" s="35" t="s">
        <v>5017</v>
      </c>
      <c r="D637" s="46" t="str">
        <f t="shared" si="20"/>
        <v>E</v>
      </c>
      <c r="E637" s="598" t="s">
        <v>2169</v>
      </c>
      <c r="F637" s="505"/>
      <c r="G637" s="167"/>
      <c r="H637" s="35" t="s">
        <v>6149</v>
      </c>
    </row>
    <row r="638" spans="1:8" hidden="1" x14ac:dyDescent="0.25">
      <c r="A638" s="47" t="s">
        <v>2169</v>
      </c>
      <c r="B638" s="35" t="s">
        <v>1987</v>
      </c>
      <c r="C638" s="35" t="s">
        <v>5019</v>
      </c>
      <c r="D638" s="46" t="str">
        <f t="shared" si="20"/>
        <v>M</v>
      </c>
      <c r="E638" s="598" t="s">
        <v>2169</v>
      </c>
      <c r="F638" s="505"/>
      <c r="G638" s="167"/>
      <c r="H638" s="35" t="s">
        <v>5023</v>
      </c>
    </row>
    <row r="639" spans="1:8" hidden="1" x14ac:dyDescent="0.25">
      <c r="A639" s="47" t="s">
        <v>2169</v>
      </c>
      <c r="B639" s="35" t="s">
        <v>1987</v>
      </c>
      <c r="C639" s="35" t="s">
        <v>5018</v>
      </c>
      <c r="D639" s="46" t="str">
        <f t="shared" si="20"/>
        <v>H</v>
      </c>
      <c r="E639" s="598" t="s">
        <v>2169</v>
      </c>
      <c r="F639" s="505"/>
      <c r="G639" s="167"/>
      <c r="H639" s="35" t="s">
        <v>5024</v>
      </c>
    </row>
    <row r="640" spans="1:8" hidden="1" x14ac:dyDescent="0.25">
      <c r="A640" s="47" t="s">
        <v>2169</v>
      </c>
      <c r="B640" s="35" t="s">
        <v>1987</v>
      </c>
      <c r="C640" s="35" t="s">
        <v>5020</v>
      </c>
      <c r="D640" s="46" t="str">
        <f t="shared" si="20"/>
        <v>H</v>
      </c>
      <c r="E640" s="598" t="s">
        <v>2169</v>
      </c>
      <c r="F640" s="505"/>
      <c r="G640" s="167"/>
      <c r="H640" s="35" t="s">
        <v>5025</v>
      </c>
    </row>
    <row r="641" spans="1:8" hidden="1" x14ac:dyDescent="0.25">
      <c r="A641" s="47" t="s">
        <v>2169</v>
      </c>
      <c r="B641" s="35" t="s">
        <v>1987</v>
      </c>
      <c r="C641" s="35" t="s">
        <v>5021</v>
      </c>
      <c r="D641" s="46" t="str">
        <f t="shared" si="20"/>
        <v>M</v>
      </c>
      <c r="E641" s="598" t="s">
        <v>2169</v>
      </c>
      <c r="F641" s="505"/>
      <c r="G641" s="167"/>
      <c r="H641" s="35" t="s">
        <v>5026</v>
      </c>
    </row>
    <row r="642" spans="1:8" hidden="1" x14ac:dyDescent="0.25">
      <c r="A642" s="47" t="s">
        <v>2169</v>
      </c>
      <c r="B642" s="35" t="s">
        <v>1987</v>
      </c>
      <c r="C642" s="35" t="s">
        <v>5022</v>
      </c>
      <c r="D642" s="46" t="str">
        <f t="shared" si="20"/>
        <v>H</v>
      </c>
      <c r="E642" s="598" t="s">
        <v>2169</v>
      </c>
      <c r="F642" s="505"/>
      <c r="G642" s="167"/>
      <c r="H642" s="35" t="s">
        <v>4150</v>
      </c>
    </row>
    <row r="643" spans="1:8" hidden="1" x14ac:dyDescent="0.25">
      <c r="A643" s="47" t="s">
        <v>2169</v>
      </c>
      <c r="B643" s="35" t="s">
        <v>1987</v>
      </c>
      <c r="C643" s="35" t="s">
        <v>6149</v>
      </c>
      <c r="D643" s="46" t="str">
        <f t="shared" si="20"/>
        <v>M</v>
      </c>
      <c r="E643" s="598" t="s">
        <v>2169</v>
      </c>
      <c r="F643" s="505"/>
      <c r="G643" s="167"/>
      <c r="H643" s="35" t="s">
        <v>5027</v>
      </c>
    </row>
    <row r="644" spans="1:8" hidden="1" x14ac:dyDescent="0.25">
      <c r="A644" s="47" t="s">
        <v>2169</v>
      </c>
      <c r="B644" s="35" t="s">
        <v>1987</v>
      </c>
      <c r="C644" s="35" t="s">
        <v>5023</v>
      </c>
      <c r="D644" s="46" t="str">
        <f t="shared" si="20"/>
        <v>M</v>
      </c>
      <c r="E644" s="598" t="s">
        <v>2169</v>
      </c>
      <c r="F644" s="505"/>
      <c r="G644" s="167"/>
      <c r="H644" s="35" t="s">
        <v>5028</v>
      </c>
    </row>
    <row r="645" spans="1:8" hidden="1" x14ac:dyDescent="0.25">
      <c r="A645" s="47" t="s">
        <v>2169</v>
      </c>
      <c r="B645" s="35" t="s">
        <v>1987</v>
      </c>
      <c r="C645" s="35" t="s">
        <v>5024</v>
      </c>
      <c r="D645" s="46" t="str">
        <f t="shared" si="20"/>
        <v>H</v>
      </c>
      <c r="E645" s="598" t="s">
        <v>2169</v>
      </c>
      <c r="F645" s="505"/>
      <c r="G645" s="167"/>
      <c r="H645" s="35" t="s">
        <v>5029</v>
      </c>
    </row>
    <row r="646" spans="1:8" hidden="1" x14ac:dyDescent="0.25">
      <c r="A646" s="47" t="s">
        <v>2169</v>
      </c>
      <c r="B646" s="35" t="s">
        <v>1987</v>
      </c>
      <c r="C646" s="35" t="s">
        <v>5025</v>
      </c>
      <c r="D646" s="46" t="str">
        <f t="shared" si="20"/>
        <v>M</v>
      </c>
      <c r="E646" s="598" t="s">
        <v>2169</v>
      </c>
      <c r="F646" s="505"/>
      <c r="G646" s="167"/>
      <c r="H646" s="35" t="s">
        <v>5030</v>
      </c>
    </row>
    <row r="647" spans="1:8" hidden="1" x14ac:dyDescent="0.25">
      <c r="A647" s="47" t="s">
        <v>2169</v>
      </c>
      <c r="B647" s="35" t="s">
        <v>1987</v>
      </c>
      <c r="C647" s="35" t="s">
        <v>5026</v>
      </c>
      <c r="D647" s="46" t="str">
        <f t="shared" si="20"/>
        <v>E</v>
      </c>
      <c r="E647" s="598" t="s">
        <v>2169</v>
      </c>
      <c r="F647" s="505"/>
      <c r="G647" s="167"/>
      <c r="H647" s="35" t="s">
        <v>5031</v>
      </c>
    </row>
    <row r="648" spans="1:8" hidden="1" x14ac:dyDescent="0.25">
      <c r="A648" s="47" t="s">
        <v>2169</v>
      </c>
      <c r="B648" s="35" t="s">
        <v>1987</v>
      </c>
      <c r="C648" s="35" t="s">
        <v>4150</v>
      </c>
      <c r="D648" s="46" t="str">
        <f t="shared" si="20"/>
        <v>E</v>
      </c>
      <c r="E648" s="598" t="s">
        <v>2169</v>
      </c>
      <c r="F648" s="505"/>
      <c r="G648" s="167"/>
      <c r="H648" s="35" t="s">
        <v>5032</v>
      </c>
    </row>
    <row r="649" spans="1:8" hidden="1" x14ac:dyDescent="0.25">
      <c r="A649" s="47" t="s">
        <v>2169</v>
      </c>
      <c r="B649" s="35" t="s">
        <v>1987</v>
      </c>
      <c r="C649" s="35" t="s">
        <v>5027</v>
      </c>
      <c r="D649" s="46" t="str">
        <f t="shared" si="20"/>
        <v>E</v>
      </c>
      <c r="E649" s="598" t="s">
        <v>2169</v>
      </c>
      <c r="F649" s="505"/>
      <c r="G649" s="167"/>
      <c r="H649" s="35" t="s">
        <v>4151</v>
      </c>
    </row>
    <row r="650" spans="1:8" hidden="1" x14ac:dyDescent="0.25">
      <c r="A650" s="47" t="s">
        <v>2169</v>
      </c>
      <c r="B650" s="35" t="s">
        <v>1987</v>
      </c>
      <c r="C650" s="35" t="s">
        <v>5028</v>
      </c>
      <c r="D650" s="46" t="str">
        <f t="shared" si="20"/>
        <v>E</v>
      </c>
      <c r="E650" s="598" t="s">
        <v>2169</v>
      </c>
      <c r="F650" s="505"/>
      <c r="G650" s="167"/>
      <c r="H650" s="35" t="s">
        <v>5033</v>
      </c>
    </row>
    <row r="651" spans="1:8" hidden="1" x14ac:dyDescent="0.25">
      <c r="A651" s="47" t="s">
        <v>2169</v>
      </c>
      <c r="B651" s="35" t="s">
        <v>1987</v>
      </c>
      <c r="C651" s="35" t="s">
        <v>5029</v>
      </c>
      <c r="D651" s="46" t="str">
        <f t="shared" si="20"/>
        <v>E</v>
      </c>
      <c r="E651" s="598" t="s">
        <v>2169</v>
      </c>
      <c r="F651" s="505"/>
      <c r="G651" s="167"/>
      <c r="H651" s="35" t="s">
        <v>5034</v>
      </c>
    </row>
    <row r="652" spans="1:8" hidden="1" x14ac:dyDescent="0.25">
      <c r="A652" s="47" t="s">
        <v>2169</v>
      </c>
      <c r="B652" s="35" t="s">
        <v>1987</v>
      </c>
      <c r="C652" s="35" t="s">
        <v>5030</v>
      </c>
      <c r="D652" s="46" t="str">
        <f t="shared" si="20"/>
        <v>E</v>
      </c>
      <c r="E652" s="598" t="s">
        <v>2169</v>
      </c>
      <c r="F652" s="505"/>
      <c r="G652" s="167"/>
      <c r="H652" s="35" t="s">
        <v>5035</v>
      </c>
    </row>
    <row r="653" spans="1:8" hidden="1" x14ac:dyDescent="0.25">
      <c r="A653" s="47" t="s">
        <v>2169</v>
      </c>
      <c r="B653" s="35" t="s">
        <v>1987</v>
      </c>
      <c r="C653" s="35" t="s">
        <v>5031</v>
      </c>
      <c r="D653" s="46" t="str">
        <f t="shared" si="20"/>
        <v>E</v>
      </c>
      <c r="E653" s="598" t="s">
        <v>2169</v>
      </c>
      <c r="F653" s="505"/>
      <c r="G653" s="167"/>
      <c r="H653" s="35" t="s">
        <v>5036</v>
      </c>
    </row>
    <row r="654" spans="1:8" hidden="1" x14ac:dyDescent="0.25">
      <c r="A654" s="47" t="s">
        <v>2169</v>
      </c>
      <c r="B654" s="35" t="s">
        <v>1987</v>
      </c>
      <c r="C654" s="35" t="s">
        <v>5032</v>
      </c>
      <c r="D654" s="46" t="str">
        <f t="shared" si="20"/>
        <v>M</v>
      </c>
      <c r="E654" s="598" t="s">
        <v>2169</v>
      </c>
      <c r="F654" s="505"/>
      <c r="G654" s="167"/>
      <c r="H654" s="35" t="s">
        <v>5037</v>
      </c>
    </row>
    <row r="655" spans="1:8" hidden="1" x14ac:dyDescent="0.25">
      <c r="A655" s="47" t="s">
        <v>2169</v>
      </c>
      <c r="B655" s="35" t="s">
        <v>1987</v>
      </c>
      <c r="C655" s="35" t="s">
        <v>4151</v>
      </c>
      <c r="D655" s="46" t="str">
        <f t="shared" si="20"/>
        <v>E</v>
      </c>
      <c r="E655" s="598" t="s">
        <v>2169</v>
      </c>
      <c r="F655" s="505"/>
      <c r="G655" s="167"/>
      <c r="H655" s="35" t="s">
        <v>4152</v>
      </c>
    </row>
    <row r="656" spans="1:8" hidden="1" x14ac:dyDescent="0.25">
      <c r="A656" s="47" t="s">
        <v>2169</v>
      </c>
      <c r="B656" s="35" t="s">
        <v>1987</v>
      </c>
      <c r="C656" s="35" t="s">
        <v>5033</v>
      </c>
      <c r="D656" s="46" t="str">
        <f t="shared" si="20"/>
        <v>H</v>
      </c>
      <c r="E656" s="598" t="s">
        <v>2169</v>
      </c>
      <c r="F656" s="505"/>
      <c r="G656" s="167"/>
      <c r="H656" s="35" t="s">
        <v>5038</v>
      </c>
    </row>
    <row r="657" spans="1:8" hidden="1" x14ac:dyDescent="0.25">
      <c r="A657" s="47" t="s">
        <v>2169</v>
      </c>
      <c r="B657" s="35" t="s">
        <v>1987</v>
      </c>
      <c r="C657" s="35" t="s">
        <v>5034</v>
      </c>
      <c r="D657" s="46" t="str">
        <f t="shared" si="20"/>
        <v>E</v>
      </c>
      <c r="E657" s="598" t="s">
        <v>2169</v>
      </c>
      <c r="F657" s="505"/>
      <c r="G657" s="167"/>
      <c r="H657" s="35" t="s">
        <v>5039</v>
      </c>
    </row>
    <row r="658" spans="1:8" hidden="1" x14ac:dyDescent="0.25">
      <c r="A658" s="47" t="s">
        <v>2169</v>
      </c>
      <c r="B658" s="35" t="s">
        <v>1987</v>
      </c>
      <c r="C658" s="35" t="s">
        <v>5035</v>
      </c>
      <c r="D658" s="46" t="str">
        <f t="shared" si="20"/>
        <v>E</v>
      </c>
      <c r="E658" s="598" t="s">
        <v>2169</v>
      </c>
      <c r="F658" s="505"/>
      <c r="G658" s="167"/>
      <c r="H658" s="35" t="s">
        <v>5040</v>
      </c>
    </row>
    <row r="659" spans="1:8" hidden="1" x14ac:dyDescent="0.25">
      <c r="A659" s="47" t="s">
        <v>2169</v>
      </c>
      <c r="B659" s="35" t="s">
        <v>1987</v>
      </c>
      <c r="C659" s="35" t="s">
        <v>5036</v>
      </c>
      <c r="D659" s="46" t="str">
        <f t="shared" ref="D659:D690" si="21">RIGHT(C659,1)</f>
        <v>E</v>
      </c>
      <c r="E659" s="598" t="s">
        <v>2169</v>
      </c>
      <c r="F659" s="505"/>
      <c r="G659" s="167"/>
      <c r="H659" s="35" t="s">
        <v>5041</v>
      </c>
    </row>
    <row r="660" spans="1:8" hidden="1" x14ac:dyDescent="0.25">
      <c r="A660" s="47" t="s">
        <v>2169</v>
      </c>
      <c r="B660" s="35" t="s">
        <v>1987</v>
      </c>
      <c r="C660" s="35" t="s">
        <v>5037</v>
      </c>
      <c r="D660" s="46" t="str">
        <f t="shared" si="21"/>
        <v>E</v>
      </c>
      <c r="E660" s="598" t="s">
        <v>2169</v>
      </c>
      <c r="F660" s="505"/>
      <c r="G660" s="167"/>
      <c r="H660" s="35" t="s">
        <v>5042</v>
      </c>
    </row>
    <row r="661" spans="1:8" hidden="1" x14ac:dyDescent="0.25">
      <c r="A661" s="47" t="s">
        <v>2169</v>
      </c>
      <c r="B661" s="35" t="s">
        <v>1987</v>
      </c>
      <c r="C661" s="35" t="s">
        <v>4152</v>
      </c>
      <c r="D661" s="46" t="str">
        <f t="shared" si="21"/>
        <v>M</v>
      </c>
      <c r="E661" s="598" t="s">
        <v>2169</v>
      </c>
      <c r="F661" s="505"/>
      <c r="G661" s="167"/>
      <c r="H661" s="35" t="s">
        <v>4153</v>
      </c>
    </row>
    <row r="662" spans="1:8" hidden="1" x14ac:dyDescent="0.25">
      <c r="A662" s="47" t="s">
        <v>2169</v>
      </c>
      <c r="B662" s="35" t="s">
        <v>1987</v>
      </c>
      <c r="C662" s="35" t="s">
        <v>5038</v>
      </c>
      <c r="D662" s="46" t="str">
        <f t="shared" si="21"/>
        <v>H</v>
      </c>
      <c r="E662" s="598" t="s">
        <v>2169</v>
      </c>
      <c r="F662" s="505"/>
      <c r="G662" s="167"/>
      <c r="H662" s="35" t="s">
        <v>5043</v>
      </c>
    </row>
    <row r="663" spans="1:8" hidden="1" x14ac:dyDescent="0.25">
      <c r="A663" s="47" t="s">
        <v>2169</v>
      </c>
      <c r="B663" s="35" t="s">
        <v>1987</v>
      </c>
      <c r="C663" s="35" t="s">
        <v>5039</v>
      </c>
      <c r="D663" s="46" t="str">
        <f t="shared" si="21"/>
        <v>E</v>
      </c>
      <c r="E663" s="598" t="s">
        <v>2169</v>
      </c>
      <c r="F663" s="505"/>
      <c r="G663" s="167"/>
      <c r="H663" s="35" t="s">
        <v>5044</v>
      </c>
    </row>
    <row r="664" spans="1:8" hidden="1" x14ac:dyDescent="0.25">
      <c r="A664" s="47" t="s">
        <v>2169</v>
      </c>
      <c r="B664" s="35" t="s">
        <v>1987</v>
      </c>
      <c r="C664" s="35" t="s">
        <v>5040</v>
      </c>
      <c r="D664" s="46" t="str">
        <f t="shared" si="21"/>
        <v>E</v>
      </c>
      <c r="E664" s="598" t="s">
        <v>2169</v>
      </c>
      <c r="F664" s="505"/>
      <c r="G664" s="167"/>
      <c r="H664" s="35" t="s">
        <v>5045</v>
      </c>
    </row>
    <row r="665" spans="1:8" hidden="1" x14ac:dyDescent="0.25">
      <c r="A665" s="47" t="s">
        <v>2169</v>
      </c>
      <c r="B665" s="35" t="s">
        <v>1987</v>
      </c>
      <c r="C665" s="35" t="s">
        <v>5041</v>
      </c>
      <c r="D665" s="46" t="str">
        <f t="shared" si="21"/>
        <v>E</v>
      </c>
      <c r="E665" s="598" t="s">
        <v>2169</v>
      </c>
      <c r="F665" s="505"/>
      <c r="G665" s="167"/>
      <c r="H665" s="35" t="s">
        <v>5046</v>
      </c>
    </row>
    <row r="666" spans="1:8" hidden="1" x14ac:dyDescent="0.25">
      <c r="A666" s="47" t="s">
        <v>2169</v>
      </c>
      <c r="B666" s="35" t="s">
        <v>1987</v>
      </c>
      <c r="C666" s="35" t="s">
        <v>5042</v>
      </c>
      <c r="D666" s="46" t="str">
        <f t="shared" si="21"/>
        <v>M</v>
      </c>
      <c r="E666" s="598" t="s">
        <v>2169</v>
      </c>
      <c r="F666" s="505"/>
      <c r="G666" s="167"/>
      <c r="H666" s="35" t="s">
        <v>5047</v>
      </c>
    </row>
    <row r="667" spans="1:8" hidden="1" x14ac:dyDescent="0.25">
      <c r="A667" s="47" t="s">
        <v>2169</v>
      </c>
      <c r="B667" s="35" t="s">
        <v>1987</v>
      </c>
      <c r="C667" s="35" t="s">
        <v>4153</v>
      </c>
      <c r="D667" s="46" t="str">
        <f t="shared" si="21"/>
        <v>H</v>
      </c>
      <c r="E667" s="598" t="s">
        <v>2169</v>
      </c>
      <c r="F667" s="505"/>
      <c r="G667" s="167"/>
      <c r="H667" s="35" t="s">
        <v>6150</v>
      </c>
    </row>
    <row r="668" spans="1:8" hidden="1" x14ac:dyDescent="0.25">
      <c r="A668" s="47" t="s">
        <v>2169</v>
      </c>
      <c r="B668" s="35" t="s">
        <v>1987</v>
      </c>
      <c r="C668" s="35" t="s">
        <v>5043</v>
      </c>
      <c r="D668" s="46" t="str">
        <f t="shared" si="21"/>
        <v>E</v>
      </c>
      <c r="E668" s="598" t="s">
        <v>2169</v>
      </c>
      <c r="F668" s="505"/>
      <c r="G668" s="167"/>
      <c r="H668" s="35" t="s">
        <v>5048</v>
      </c>
    </row>
    <row r="669" spans="1:8" hidden="1" x14ac:dyDescent="0.25">
      <c r="A669" s="47" t="s">
        <v>2169</v>
      </c>
      <c r="B669" s="35" t="s">
        <v>1987</v>
      </c>
      <c r="C669" s="35" t="s">
        <v>5044</v>
      </c>
      <c r="D669" s="46" t="str">
        <f t="shared" si="21"/>
        <v>E</v>
      </c>
      <c r="E669" s="598" t="s">
        <v>2169</v>
      </c>
      <c r="F669" s="505"/>
      <c r="G669" s="167"/>
      <c r="H669" s="35" t="s">
        <v>5049</v>
      </c>
    </row>
    <row r="670" spans="1:8" hidden="1" x14ac:dyDescent="0.25">
      <c r="A670" s="47" t="s">
        <v>2169</v>
      </c>
      <c r="B670" s="35" t="s">
        <v>1987</v>
      </c>
      <c r="C670" s="35" t="s">
        <v>5045</v>
      </c>
      <c r="D670" s="46" t="str">
        <f t="shared" si="21"/>
        <v>M</v>
      </c>
      <c r="E670" s="598" t="s">
        <v>2169</v>
      </c>
      <c r="F670" s="505"/>
      <c r="G670" s="167"/>
      <c r="H670" s="35" t="s">
        <v>5050</v>
      </c>
    </row>
    <row r="671" spans="1:8" hidden="1" x14ac:dyDescent="0.25">
      <c r="A671" s="47" t="s">
        <v>2169</v>
      </c>
      <c r="B671" s="35" t="s">
        <v>1987</v>
      </c>
      <c r="C671" s="35" t="s">
        <v>5046</v>
      </c>
      <c r="D671" s="46" t="str">
        <f t="shared" si="21"/>
        <v>E</v>
      </c>
      <c r="E671" s="598" t="s">
        <v>2169</v>
      </c>
      <c r="F671" s="505"/>
      <c r="G671" s="167"/>
      <c r="H671" s="35" t="s">
        <v>5051</v>
      </c>
    </row>
    <row r="672" spans="1:8" hidden="1" x14ac:dyDescent="0.25">
      <c r="A672" s="47" t="s">
        <v>2169</v>
      </c>
      <c r="B672" s="35" t="s">
        <v>1987</v>
      </c>
      <c r="C672" s="35" t="s">
        <v>5047</v>
      </c>
      <c r="D672" s="46" t="str">
        <f t="shared" si="21"/>
        <v>M</v>
      </c>
      <c r="E672" s="598" t="s">
        <v>2169</v>
      </c>
      <c r="F672" s="505"/>
      <c r="G672" s="167"/>
      <c r="H672" s="35" t="s">
        <v>5052</v>
      </c>
    </row>
    <row r="673" spans="1:8" hidden="1" x14ac:dyDescent="0.25">
      <c r="A673" s="47" t="s">
        <v>2169</v>
      </c>
      <c r="B673" s="35" t="s">
        <v>1987</v>
      </c>
      <c r="C673" s="35" t="s">
        <v>6150</v>
      </c>
      <c r="D673" s="46" t="str">
        <f t="shared" si="21"/>
        <v>E</v>
      </c>
      <c r="E673" s="598" t="s">
        <v>2169</v>
      </c>
      <c r="F673" s="505"/>
      <c r="G673" s="167"/>
      <c r="H673" s="35" t="s">
        <v>5053</v>
      </c>
    </row>
    <row r="674" spans="1:8" hidden="1" x14ac:dyDescent="0.25">
      <c r="A674" s="47" t="s">
        <v>2169</v>
      </c>
      <c r="B674" s="35" t="s">
        <v>1987</v>
      </c>
      <c r="C674" s="35" t="s">
        <v>5048</v>
      </c>
      <c r="D674" s="46" t="str">
        <f t="shared" si="21"/>
        <v>E</v>
      </c>
      <c r="E674" s="598" t="s">
        <v>2169</v>
      </c>
      <c r="F674" s="505"/>
      <c r="G674" s="167"/>
      <c r="H674" s="35" t="s">
        <v>5055</v>
      </c>
    </row>
    <row r="675" spans="1:8" hidden="1" x14ac:dyDescent="0.25">
      <c r="A675" s="47" t="s">
        <v>2169</v>
      </c>
      <c r="B675" s="35" t="s">
        <v>1987</v>
      </c>
      <c r="C675" s="35" t="s">
        <v>5049</v>
      </c>
      <c r="D675" s="46" t="str">
        <f t="shared" si="21"/>
        <v>H</v>
      </c>
      <c r="E675" s="598" t="s">
        <v>2169</v>
      </c>
      <c r="F675" s="505"/>
      <c r="G675" s="167"/>
      <c r="H675" s="35" t="s">
        <v>5054</v>
      </c>
    </row>
    <row r="676" spans="1:8" hidden="1" x14ac:dyDescent="0.25">
      <c r="A676" s="47" t="s">
        <v>2169</v>
      </c>
      <c r="B676" s="35" t="s">
        <v>1987</v>
      </c>
      <c r="C676" s="35" t="s">
        <v>5050</v>
      </c>
      <c r="D676" s="46" t="str">
        <f t="shared" si="21"/>
        <v>E</v>
      </c>
      <c r="E676" s="598" t="s">
        <v>2169</v>
      </c>
      <c r="F676" s="505"/>
      <c r="G676" s="167"/>
      <c r="H676" s="35" t="s">
        <v>5056</v>
      </c>
    </row>
    <row r="677" spans="1:8" hidden="1" x14ac:dyDescent="0.25">
      <c r="A677" s="47" t="s">
        <v>2169</v>
      </c>
      <c r="B677" s="35" t="s">
        <v>1987</v>
      </c>
      <c r="C677" s="35" t="s">
        <v>5051</v>
      </c>
      <c r="D677" s="46" t="str">
        <f t="shared" si="21"/>
        <v>M</v>
      </c>
      <c r="E677" s="598" t="s">
        <v>2169</v>
      </c>
      <c r="F677" s="505"/>
      <c r="G677" s="167"/>
      <c r="H677" s="35" t="s">
        <v>5057</v>
      </c>
    </row>
    <row r="678" spans="1:8" hidden="1" x14ac:dyDescent="0.25">
      <c r="A678" s="47" t="s">
        <v>2169</v>
      </c>
      <c r="B678" s="35" t="s">
        <v>1987</v>
      </c>
      <c r="C678" s="35" t="s">
        <v>5052</v>
      </c>
      <c r="D678" s="46" t="str">
        <f t="shared" si="21"/>
        <v>H</v>
      </c>
      <c r="E678" s="598" t="s">
        <v>2169</v>
      </c>
      <c r="F678" s="505"/>
      <c r="G678" s="167"/>
      <c r="H678" s="35" t="s">
        <v>5058</v>
      </c>
    </row>
    <row r="679" spans="1:8" hidden="1" x14ac:dyDescent="0.25">
      <c r="A679" s="47" t="s">
        <v>2169</v>
      </c>
      <c r="B679" s="35" t="s">
        <v>1987</v>
      </c>
      <c r="C679" s="35" t="s">
        <v>5053</v>
      </c>
      <c r="D679" s="46" t="str">
        <f t="shared" si="21"/>
        <v>E</v>
      </c>
      <c r="E679" s="598" t="s">
        <v>2169</v>
      </c>
      <c r="F679" s="505"/>
      <c r="G679" s="167"/>
      <c r="H679" s="35" t="s">
        <v>5059</v>
      </c>
    </row>
    <row r="680" spans="1:8" hidden="1" x14ac:dyDescent="0.25">
      <c r="A680" s="47" t="s">
        <v>2169</v>
      </c>
      <c r="B680" s="35" t="s">
        <v>1987</v>
      </c>
      <c r="C680" s="35" t="s">
        <v>5055</v>
      </c>
      <c r="D680" s="46" t="str">
        <f t="shared" si="21"/>
        <v>M</v>
      </c>
      <c r="E680" s="598" t="s">
        <v>2169</v>
      </c>
      <c r="F680" s="505"/>
      <c r="G680" s="167"/>
      <c r="H680" s="35" t="s">
        <v>5061</v>
      </c>
    </row>
    <row r="681" spans="1:8" hidden="1" x14ac:dyDescent="0.25">
      <c r="A681" s="47" t="s">
        <v>2169</v>
      </c>
      <c r="B681" s="35" t="s">
        <v>1987</v>
      </c>
      <c r="C681" s="35" t="s">
        <v>5054</v>
      </c>
      <c r="D681" s="46" t="str">
        <f t="shared" si="21"/>
        <v>H</v>
      </c>
      <c r="E681" s="598" t="s">
        <v>2169</v>
      </c>
      <c r="F681" s="505"/>
      <c r="G681" s="167"/>
      <c r="H681" s="35" t="s">
        <v>5060</v>
      </c>
    </row>
    <row r="682" spans="1:8" hidden="1" x14ac:dyDescent="0.25">
      <c r="A682" s="47" t="s">
        <v>2169</v>
      </c>
      <c r="B682" s="35" t="s">
        <v>1987</v>
      </c>
      <c r="C682" s="35" t="s">
        <v>5056</v>
      </c>
      <c r="D682" s="46" t="str">
        <f t="shared" si="21"/>
        <v>M</v>
      </c>
      <c r="E682" s="598" t="s">
        <v>2169</v>
      </c>
      <c r="F682" s="505"/>
      <c r="G682" s="167"/>
      <c r="H682" s="35" t="s">
        <v>4154</v>
      </c>
    </row>
    <row r="683" spans="1:8" hidden="1" x14ac:dyDescent="0.25">
      <c r="A683" s="47" t="s">
        <v>2169</v>
      </c>
      <c r="B683" s="35" t="s">
        <v>1987</v>
      </c>
      <c r="C683" s="35" t="s">
        <v>5057</v>
      </c>
      <c r="D683" s="46" t="str">
        <f t="shared" si="21"/>
        <v>E</v>
      </c>
      <c r="E683" s="598" t="s">
        <v>2169</v>
      </c>
      <c r="F683" s="505"/>
      <c r="G683" s="167"/>
      <c r="H683" s="35" t="s">
        <v>5062</v>
      </c>
    </row>
    <row r="684" spans="1:8" hidden="1" x14ac:dyDescent="0.25">
      <c r="A684" s="47" t="s">
        <v>2169</v>
      </c>
      <c r="B684" s="35" t="s">
        <v>1987</v>
      </c>
      <c r="C684" s="35" t="s">
        <v>5058</v>
      </c>
      <c r="D684" s="46" t="str">
        <f t="shared" si="21"/>
        <v>M</v>
      </c>
      <c r="E684" s="598" t="s">
        <v>2169</v>
      </c>
      <c r="F684" s="505"/>
      <c r="G684" s="167"/>
      <c r="H684" s="35" t="s">
        <v>4155</v>
      </c>
    </row>
    <row r="685" spans="1:8" hidden="1" x14ac:dyDescent="0.25">
      <c r="A685" s="47" t="s">
        <v>2169</v>
      </c>
      <c r="B685" s="35" t="s">
        <v>1987</v>
      </c>
      <c r="C685" s="35" t="s">
        <v>5059</v>
      </c>
      <c r="D685" s="46" t="str">
        <f t="shared" si="21"/>
        <v>E</v>
      </c>
      <c r="E685" s="598" t="s">
        <v>2169</v>
      </c>
      <c r="F685" s="505"/>
      <c r="G685" s="167"/>
      <c r="H685" s="35" t="s">
        <v>5063</v>
      </c>
    </row>
    <row r="686" spans="1:8" hidden="1" x14ac:dyDescent="0.25">
      <c r="A686" s="47" t="s">
        <v>2169</v>
      </c>
      <c r="B686" s="35" t="s">
        <v>1987</v>
      </c>
      <c r="C686" s="35" t="s">
        <v>5061</v>
      </c>
      <c r="D686" s="46" t="str">
        <f t="shared" si="21"/>
        <v>M</v>
      </c>
      <c r="E686" s="598" t="s">
        <v>2169</v>
      </c>
      <c r="F686" s="505"/>
      <c r="G686" s="167"/>
      <c r="H686" s="35" t="s">
        <v>5064</v>
      </c>
    </row>
    <row r="687" spans="1:8" hidden="1" x14ac:dyDescent="0.25">
      <c r="A687" s="47" t="s">
        <v>2169</v>
      </c>
      <c r="B687" s="35" t="s">
        <v>1987</v>
      </c>
      <c r="C687" s="35" t="s">
        <v>5060</v>
      </c>
      <c r="D687" s="46" t="str">
        <f t="shared" si="21"/>
        <v>H</v>
      </c>
      <c r="E687" s="598" t="s">
        <v>2169</v>
      </c>
      <c r="F687" s="505"/>
      <c r="G687" s="167"/>
      <c r="H687" s="35" t="s">
        <v>5065</v>
      </c>
    </row>
    <row r="688" spans="1:8" hidden="1" x14ac:dyDescent="0.25">
      <c r="A688" s="47" t="s">
        <v>2169</v>
      </c>
      <c r="B688" s="35" t="s">
        <v>1987</v>
      </c>
      <c r="C688" s="35" t="s">
        <v>4154</v>
      </c>
      <c r="D688" s="46" t="str">
        <f t="shared" si="21"/>
        <v>E</v>
      </c>
      <c r="E688" s="598" t="s">
        <v>2169</v>
      </c>
      <c r="F688" s="505"/>
      <c r="G688" s="167"/>
      <c r="H688" s="35" t="s">
        <v>4156</v>
      </c>
    </row>
    <row r="689" spans="1:8" hidden="1" x14ac:dyDescent="0.25">
      <c r="A689" s="47" t="s">
        <v>2169</v>
      </c>
      <c r="B689" s="35" t="s">
        <v>1987</v>
      </c>
      <c r="C689" s="35" t="s">
        <v>5062</v>
      </c>
      <c r="D689" s="46" t="str">
        <f t="shared" si="21"/>
        <v>E</v>
      </c>
      <c r="E689" s="598" t="s">
        <v>2169</v>
      </c>
      <c r="F689" s="505"/>
      <c r="G689" s="167"/>
      <c r="H689" s="35" t="s">
        <v>4157</v>
      </c>
    </row>
    <row r="690" spans="1:8" hidden="1" x14ac:dyDescent="0.25">
      <c r="A690" s="47" t="s">
        <v>2169</v>
      </c>
      <c r="B690" s="35" t="s">
        <v>1987</v>
      </c>
      <c r="C690" s="35" t="s">
        <v>4155</v>
      </c>
      <c r="D690" s="46" t="str">
        <f t="shared" si="21"/>
        <v>E</v>
      </c>
      <c r="E690" s="598" t="s">
        <v>2169</v>
      </c>
      <c r="F690" s="505"/>
      <c r="G690" s="167"/>
      <c r="H690" s="35" t="s">
        <v>6734</v>
      </c>
    </row>
    <row r="691" spans="1:8" hidden="1" x14ac:dyDescent="0.25">
      <c r="A691" s="47" t="s">
        <v>2169</v>
      </c>
      <c r="B691" s="35" t="s">
        <v>1987</v>
      </c>
      <c r="C691" s="35" t="s">
        <v>5063</v>
      </c>
      <c r="D691" s="46" t="str">
        <f>RIGHT(C691,1)</f>
        <v>M</v>
      </c>
      <c r="E691" s="598" t="s">
        <v>2169</v>
      </c>
      <c r="F691" s="505"/>
      <c r="G691" s="167"/>
      <c r="H691" s="35" t="s">
        <v>6735</v>
      </c>
    </row>
    <row r="692" spans="1:8" hidden="1" x14ac:dyDescent="0.25">
      <c r="A692" s="47" t="s">
        <v>2169</v>
      </c>
      <c r="B692" s="35" t="s">
        <v>1987</v>
      </c>
      <c r="C692" s="35" t="s">
        <v>5064</v>
      </c>
      <c r="D692" s="46" t="str">
        <f>RIGHT(C692,1)</f>
        <v>M</v>
      </c>
      <c r="E692" s="598" t="s">
        <v>2169</v>
      </c>
      <c r="F692" s="505"/>
      <c r="G692" s="167"/>
      <c r="H692" s="35" t="s">
        <v>6736</v>
      </c>
    </row>
    <row r="693" spans="1:8" hidden="1" x14ac:dyDescent="0.25">
      <c r="A693" s="47" t="s">
        <v>2169</v>
      </c>
      <c r="B693" s="35" t="s">
        <v>1987</v>
      </c>
      <c r="C693" s="35" t="s">
        <v>5065</v>
      </c>
      <c r="D693" s="46" t="str">
        <f>RIGHT(C693,1)</f>
        <v>E</v>
      </c>
      <c r="E693" s="598" t="s">
        <v>2169</v>
      </c>
      <c r="F693" s="505"/>
      <c r="G693" s="167"/>
      <c r="H693" s="35" t="s">
        <v>6737</v>
      </c>
    </row>
    <row r="694" spans="1:8" hidden="1" x14ac:dyDescent="0.25">
      <c r="A694" s="47" t="s">
        <v>2169</v>
      </c>
      <c r="B694" s="35" t="s">
        <v>1987</v>
      </c>
      <c r="C694" s="35" t="s">
        <v>4156</v>
      </c>
      <c r="D694" s="46" t="str">
        <f>RIGHT(C694,1)</f>
        <v>E</v>
      </c>
      <c r="E694" s="598" t="s">
        <v>2169</v>
      </c>
      <c r="F694" s="505"/>
      <c r="G694" s="167"/>
      <c r="H694" s="35" t="s">
        <v>6738</v>
      </c>
    </row>
    <row r="695" spans="1:8" hidden="1" x14ac:dyDescent="0.25">
      <c r="A695" s="47" t="s">
        <v>2169</v>
      </c>
      <c r="B695" s="35" t="s">
        <v>1987</v>
      </c>
      <c r="C695" s="35" t="s">
        <v>4157</v>
      </c>
      <c r="D695" s="46" t="str">
        <f>RIGHT(C695,1)</f>
        <v>E</v>
      </c>
      <c r="E695" s="598" t="s">
        <v>2169</v>
      </c>
      <c r="F695" s="505"/>
      <c r="G695" s="167"/>
      <c r="H695" s="35" t="s">
        <v>6739</v>
      </c>
    </row>
    <row r="696" spans="1:8" hidden="1" x14ac:dyDescent="0.25">
      <c r="A696" s="47" t="s">
        <v>2169</v>
      </c>
      <c r="B696" s="35" t="s">
        <v>1987</v>
      </c>
      <c r="C696" s="35" t="s">
        <v>6734</v>
      </c>
      <c r="D696" s="46" t="s">
        <v>6439</v>
      </c>
      <c r="E696" s="598" t="s">
        <v>2169</v>
      </c>
      <c r="F696" s="505"/>
      <c r="G696" s="167"/>
      <c r="H696" s="35" t="s">
        <v>6740</v>
      </c>
    </row>
    <row r="697" spans="1:8" hidden="1" x14ac:dyDescent="0.25">
      <c r="A697" s="47" t="s">
        <v>2169</v>
      </c>
      <c r="B697" s="35" t="s">
        <v>1987</v>
      </c>
      <c r="C697" s="35" t="s">
        <v>6735</v>
      </c>
      <c r="D697" s="46" t="s">
        <v>6439</v>
      </c>
      <c r="E697" s="598" t="s">
        <v>2169</v>
      </c>
      <c r="F697" s="505"/>
      <c r="G697" s="167"/>
      <c r="H697" s="35" t="s">
        <v>6741</v>
      </c>
    </row>
    <row r="698" spans="1:8" hidden="1" x14ac:dyDescent="0.25">
      <c r="A698" s="47" t="s">
        <v>2169</v>
      </c>
      <c r="B698" s="35" t="s">
        <v>1987</v>
      </c>
      <c r="C698" s="35" t="s">
        <v>6736</v>
      </c>
      <c r="D698" s="46" t="s">
        <v>6439</v>
      </c>
      <c r="E698" s="598" t="s">
        <v>2169</v>
      </c>
      <c r="F698" s="505"/>
      <c r="G698" s="167"/>
      <c r="H698" s="35" t="s">
        <v>6742</v>
      </c>
    </row>
    <row r="699" spans="1:8" hidden="1" x14ac:dyDescent="0.25">
      <c r="A699" s="47" t="s">
        <v>2169</v>
      </c>
      <c r="B699" s="35" t="s">
        <v>1987</v>
      </c>
      <c r="C699" s="35" t="s">
        <v>6737</v>
      </c>
      <c r="D699" s="46" t="s">
        <v>6439</v>
      </c>
      <c r="E699" s="598" t="s">
        <v>2169</v>
      </c>
      <c r="F699" s="505"/>
      <c r="G699" s="167"/>
      <c r="H699" s="35" t="s">
        <v>6743</v>
      </c>
    </row>
    <row r="700" spans="1:8" hidden="1" x14ac:dyDescent="0.25">
      <c r="A700" s="47" t="s">
        <v>2169</v>
      </c>
      <c r="B700" s="35" t="s">
        <v>1987</v>
      </c>
      <c r="C700" s="35" t="s">
        <v>6738</v>
      </c>
      <c r="D700" s="46" t="s">
        <v>6439</v>
      </c>
      <c r="E700" s="598" t="s">
        <v>2169</v>
      </c>
      <c r="F700" s="505"/>
      <c r="G700" s="167"/>
      <c r="H700" s="35" t="s">
        <v>6744</v>
      </c>
    </row>
    <row r="701" spans="1:8" hidden="1" x14ac:dyDescent="0.25">
      <c r="A701" s="47" t="s">
        <v>2169</v>
      </c>
      <c r="B701" s="35" t="s">
        <v>1987</v>
      </c>
      <c r="C701" s="35" t="s">
        <v>6739</v>
      </c>
      <c r="D701" s="46" t="s">
        <v>6439</v>
      </c>
      <c r="E701" s="598" t="s">
        <v>2169</v>
      </c>
      <c r="F701" s="505"/>
      <c r="G701" s="167"/>
      <c r="H701" s="35" t="s">
        <v>6745</v>
      </c>
    </row>
    <row r="702" spans="1:8" hidden="1" x14ac:dyDescent="0.25">
      <c r="A702" s="47" t="s">
        <v>2169</v>
      </c>
      <c r="B702" s="35" t="s">
        <v>1987</v>
      </c>
      <c r="C702" s="35" t="s">
        <v>6740</v>
      </c>
      <c r="D702" s="46" t="s">
        <v>6439</v>
      </c>
      <c r="E702" s="598" t="s">
        <v>2169</v>
      </c>
      <c r="F702" s="505"/>
      <c r="G702" s="167"/>
      <c r="H702" s="35" t="s">
        <v>6746</v>
      </c>
    </row>
    <row r="703" spans="1:8" hidden="1" x14ac:dyDescent="0.25">
      <c r="A703" s="47" t="s">
        <v>2169</v>
      </c>
      <c r="B703" s="35" t="s">
        <v>1987</v>
      </c>
      <c r="C703" s="35" t="s">
        <v>6741</v>
      </c>
      <c r="D703" s="46" t="s">
        <v>6439</v>
      </c>
      <c r="E703" s="598" t="s">
        <v>2169</v>
      </c>
      <c r="F703" s="505"/>
      <c r="G703" s="167"/>
      <c r="H703" s="35" t="s">
        <v>6747</v>
      </c>
    </row>
    <row r="704" spans="1:8" hidden="1" x14ac:dyDescent="0.25">
      <c r="A704" s="47" t="s">
        <v>2169</v>
      </c>
      <c r="B704" s="35" t="s">
        <v>1987</v>
      </c>
      <c r="C704" s="35" t="s">
        <v>6742</v>
      </c>
      <c r="D704" s="46" t="s">
        <v>6439</v>
      </c>
      <c r="E704" s="598" t="s">
        <v>2169</v>
      </c>
      <c r="F704" s="505"/>
      <c r="G704" s="167"/>
      <c r="H704" s="35" t="s">
        <v>6748</v>
      </c>
    </row>
    <row r="705" spans="1:8" hidden="1" x14ac:dyDescent="0.25">
      <c r="A705" s="47" t="s">
        <v>2169</v>
      </c>
      <c r="B705" s="35" t="s">
        <v>1987</v>
      </c>
      <c r="C705" s="35" t="s">
        <v>6743</v>
      </c>
      <c r="D705" s="46" t="s">
        <v>6439</v>
      </c>
      <c r="E705" s="598" t="s">
        <v>2169</v>
      </c>
      <c r="F705" s="505"/>
      <c r="G705" s="167"/>
      <c r="H705" s="35" t="s">
        <v>6749</v>
      </c>
    </row>
    <row r="706" spans="1:8" hidden="1" x14ac:dyDescent="0.25">
      <c r="A706" s="47" t="s">
        <v>2169</v>
      </c>
      <c r="B706" s="35" t="s">
        <v>1987</v>
      </c>
      <c r="C706" s="35" t="s">
        <v>6744</v>
      </c>
      <c r="D706" s="46" t="s">
        <v>6439</v>
      </c>
      <c r="E706" s="598" t="s">
        <v>2169</v>
      </c>
      <c r="F706" s="505"/>
      <c r="G706" s="167"/>
      <c r="H706" s="35" t="s">
        <v>6750</v>
      </c>
    </row>
    <row r="707" spans="1:8" hidden="1" x14ac:dyDescent="0.25">
      <c r="A707" s="47" t="s">
        <v>2169</v>
      </c>
      <c r="B707" s="35" t="s">
        <v>1987</v>
      </c>
      <c r="C707" s="35" t="s">
        <v>6745</v>
      </c>
      <c r="D707" s="46" t="s">
        <v>6439</v>
      </c>
      <c r="E707" s="598" t="s">
        <v>2169</v>
      </c>
      <c r="F707" s="505"/>
      <c r="G707" s="167"/>
      <c r="H707" s="35" t="s">
        <v>6751</v>
      </c>
    </row>
    <row r="708" spans="1:8" hidden="1" x14ac:dyDescent="0.25">
      <c r="A708" s="47" t="s">
        <v>2169</v>
      </c>
      <c r="B708" s="35" t="s">
        <v>1987</v>
      </c>
      <c r="C708" s="35" t="s">
        <v>6746</v>
      </c>
      <c r="D708" s="46" t="s">
        <v>6439</v>
      </c>
      <c r="E708" s="598" t="s">
        <v>2169</v>
      </c>
      <c r="F708" s="505"/>
      <c r="G708" s="167"/>
      <c r="H708" s="35" t="s">
        <v>6752</v>
      </c>
    </row>
    <row r="709" spans="1:8" hidden="1" x14ac:dyDescent="0.25">
      <c r="A709" s="47" t="s">
        <v>2169</v>
      </c>
      <c r="B709" s="35" t="s">
        <v>1987</v>
      </c>
      <c r="C709" s="35" t="s">
        <v>6747</v>
      </c>
      <c r="D709" s="46" t="s">
        <v>6439</v>
      </c>
      <c r="E709" s="598" t="s">
        <v>2169</v>
      </c>
      <c r="F709" s="505"/>
      <c r="G709" s="167"/>
      <c r="H709" s="35" t="s">
        <v>6753</v>
      </c>
    </row>
    <row r="710" spans="1:8" hidden="1" x14ac:dyDescent="0.25">
      <c r="A710" s="47" t="s">
        <v>2169</v>
      </c>
      <c r="B710" s="35" t="s">
        <v>1987</v>
      </c>
      <c r="C710" s="35" t="s">
        <v>6748</v>
      </c>
      <c r="D710" s="46" t="s">
        <v>6439</v>
      </c>
      <c r="E710" s="598" t="s">
        <v>2169</v>
      </c>
      <c r="F710" s="505"/>
      <c r="G710" s="167"/>
      <c r="H710" s="35" t="s">
        <v>6754</v>
      </c>
    </row>
    <row r="711" spans="1:8" hidden="1" x14ac:dyDescent="0.25">
      <c r="A711" s="47" t="s">
        <v>2169</v>
      </c>
      <c r="B711" s="35" t="s">
        <v>1987</v>
      </c>
      <c r="C711" s="35" t="s">
        <v>6749</v>
      </c>
      <c r="D711" s="46" t="s">
        <v>6439</v>
      </c>
      <c r="E711" s="598" t="s">
        <v>2169</v>
      </c>
      <c r="F711" s="505"/>
      <c r="G711" s="167"/>
      <c r="H711" s="35" t="s">
        <v>6755</v>
      </c>
    </row>
    <row r="712" spans="1:8" hidden="1" x14ac:dyDescent="0.25">
      <c r="A712" s="47" t="s">
        <v>2169</v>
      </c>
      <c r="B712" s="35" t="s">
        <v>1987</v>
      </c>
      <c r="C712" s="35" t="s">
        <v>6750</v>
      </c>
      <c r="D712" s="46" t="s">
        <v>6439</v>
      </c>
      <c r="E712" s="598" t="s">
        <v>2169</v>
      </c>
      <c r="F712" s="505"/>
      <c r="G712" s="167"/>
      <c r="H712" s="35" t="s">
        <v>6756</v>
      </c>
    </row>
    <row r="713" spans="1:8" hidden="1" x14ac:dyDescent="0.25">
      <c r="A713" s="47" t="s">
        <v>2169</v>
      </c>
      <c r="B713" s="35" t="s">
        <v>1987</v>
      </c>
      <c r="C713" s="35" t="s">
        <v>6751</v>
      </c>
      <c r="D713" s="46" t="s">
        <v>6439</v>
      </c>
      <c r="E713" s="598" t="s">
        <v>2169</v>
      </c>
      <c r="F713" s="505"/>
      <c r="G713" s="167"/>
      <c r="H713" s="35" t="s">
        <v>6757</v>
      </c>
    </row>
    <row r="714" spans="1:8" hidden="1" x14ac:dyDescent="0.25">
      <c r="A714" s="47" t="s">
        <v>2169</v>
      </c>
      <c r="B714" s="35" t="s">
        <v>1987</v>
      </c>
      <c r="C714" s="35" t="s">
        <v>6752</v>
      </c>
      <c r="D714" s="46" t="s">
        <v>6439</v>
      </c>
      <c r="E714" s="598" t="s">
        <v>2169</v>
      </c>
      <c r="F714" s="505"/>
      <c r="G714" s="167"/>
      <c r="H714" s="35" t="s">
        <v>6758</v>
      </c>
    </row>
    <row r="715" spans="1:8" hidden="1" x14ac:dyDescent="0.25">
      <c r="A715" s="47" t="s">
        <v>2169</v>
      </c>
      <c r="B715" s="35" t="s">
        <v>1987</v>
      </c>
      <c r="C715" s="35" t="s">
        <v>6753</v>
      </c>
      <c r="D715" s="46" t="s">
        <v>6439</v>
      </c>
      <c r="E715" s="598" t="s">
        <v>2169</v>
      </c>
      <c r="F715" s="505"/>
      <c r="G715" s="167"/>
      <c r="H715" s="35" t="s">
        <v>6759</v>
      </c>
    </row>
    <row r="716" spans="1:8" hidden="1" x14ac:dyDescent="0.25">
      <c r="A716" s="47" t="s">
        <v>2169</v>
      </c>
      <c r="B716" s="35" t="s">
        <v>1987</v>
      </c>
      <c r="C716" s="35" t="s">
        <v>6754</v>
      </c>
      <c r="D716" s="46" t="s">
        <v>6439</v>
      </c>
      <c r="E716" s="598" t="s">
        <v>2169</v>
      </c>
      <c r="F716" s="505"/>
      <c r="G716" s="167"/>
      <c r="H716" s="35" t="s">
        <v>6760</v>
      </c>
    </row>
    <row r="717" spans="1:8" hidden="1" x14ac:dyDescent="0.25">
      <c r="A717" s="47" t="s">
        <v>2169</v>
      </c>
      <c r="B717" s="35" t="s">
        <v>1987</v>
      </c>
      <c r="C717" s="35" t="s">
        <v>6755</v>
      </c>
      <c r="D717" s="46" t="s">
        <v>6439</v>
      </c>
      <c r="E717" s="598" t="s">
        <v>2169</v>
      </c>
      <c r="F717" s="505"/>
      <c r="G717" s="167"/>
      <c r="H717" s="35" t="s">
        <v>6761</v>
      </c>
    </row>
    <row r="718" spans="1:8" hidden="1" x14ac:dyDescent="0.25">
      <c r="A718" s="47" t="s">
        <v>2169</v>
      </c>
      <c r="B718" s="35" t="s">
        <v>1987</v>
      </c>
      <c r="C718" s="35" t="s">
        <v>6756</v>
      </c>
      <c r="D718" s="46" t="s">
        <v>6439</v>
      </c>
      <c r="E718" s="598" t="s">
        <v>2169</v>
      </c>
      <c r="F718" s="505"/>
      <c r="G718" s="167"/>
      <c r="H718" s="35" t="s">
        <v>6762</v>
      </c>
    </row>
    <row r="719" spans="1:8" hidden="1" x14ac:dyDescent="0.25">
      <c r="A719" s="47" t="s">
        <v>2169</v>
      </c>
      <c r="B719" s="35" t="s">
        <v>1987</v>
      </c>
      <c r="C719" s="35" t="s">
        <v>6757</v>
      </c>
      <c r="D719" s="46" t="s">
        <v>6439</v>
      </c>
      <c r="E719" s="598" t="s">
        <v>2169</v>
      </c>
      <c r="F719" s="505"/>
      <c r="G719" s="167"/>
      <c r="H719" s="35" t="s">
        <v>6763</v>
      </c>
    </row>
    <row r="720" spans="1:8" hidden="1" x14ac:dyDescent="0.25">
      <c r="A720" s="47" t="s">
        <v>2169</v>
      </c>
      <c r="B720" s="35" t="s">
        <v>1987</v>
      </c>
      <c r="C720" s="35" t="s">
        <v>6758</v>
      </c>
      <c r="D720" s="46" t="s">
        <v>6439</v>
      </c>
      <c r="E720" s="598" t="s">
        <v>2169</v>
      </c>
      <c r="F720" s="505"/>
      <c r="G720" s="167"/>
      <c r="H720" s="35" t="s">
        <v>6764</v>
      </c>
    </row>
    <row r="721" spans="1:8" hidden="1" x14ac:dyDescent="0.25">
      <c r="A721" s="47" t="s">
        <v>2169</v>
      </c>
      <c r="B721" s="35" t="s">
        <v>1987</v>
      </c>
      <c r="C721" s="35" t="s">
        <v>6759</v>
      </c>
      <c r="D721" s="46" t="s">
        <v>6439</v>
      </c>
      <c r="E721" s="598" t="s">
        <v>2169</v>
      </c>
      <c r="F721" s="505"/>
      <c r="G721" s="167"/>
      <c r="H721" s="35" t="s">
        <v>6765</v>
      </c>
    </row>
    <row r="722" spans="1:8" hidden="1" x14ac:dyDescent="0.25">
      <c r="A722" s="47" t="s">
        <v>2169</v>
      </c>
      <c r="B722" s="35" t="s">
        <v>1987</v>
      </c>
      <c r="C722" s="35" t="s">
        <v>6760</v>
      </c>
      <c r="D722" s="46" t="s">
        <v>6439</v>
      </c>
      <c r="E722" s="598" t="s">
        <v>2169</v>
      </c>
      <c r="F722" s="505"/>
      <c r="G722" s="167"/>
      <c r="H722" s="35" t="s">
        <v>6766</v>
      </c>
    </row>
    <row r="723" spans="1:8" hidden="1" x14ac:dyDescent="0.25">
      <c r="A723" s="47" t="s">
        <v>2169</v>
      </c>
      <c r="B723" s="35" t="s">
        <v>1987</v>
      </c>
      <c r="C723" s="35" t="s">
        <v>6761</v>
      </c>
      <c r="D723" s="46" t="s">
        <v>6439</v>
      </c>
      <c r="E723" s="598" t="s">
        <v>2169</v>
      </c>
      <c r="F723" s="505"/>
      <c r="G723" s="167"/>
      <c r="H723" s="35" t="s">
        <v>6767</v>
      </c>
    </row>
    <row r="724" spans="1:8" hidden="1" x14ac:dyDescent="0.25">
      <c r="A724" s="47" t="s">
        <v>2169</v>
      </c>
      <c r="B724" s="35" t="s">
        <v>1987</v>
      </c>
      <c r="C724" s="35" t="s">
        <v>6762</v>
      </c>
      <c r="D724" s="46" t="s">
        <v>6439</v>
      </c>
      <c r="E724" s="598" t="s">
        <v>2169</v>
      </c>
      <c r="F724" s="505"/>
      <c r="G724" s="167"/>
      <c r="H724" s="35" t="s">
        <v>6151</v>
      </c>
    </row>
    <row r="725" spans="1:8" hidden="1" x14ac:dyDescent="0.25">
      <c r="A725" s="47" t="s">
        <v>2169</v>
      </c>
      <c r="B725" s="35" t="s">
        <v>1987</v>
      </c>
      <c r="C725" s="35" t="s">
        <v>6763</v>
      </c>
      <c r="D725" s="46" t="s">
        <v>6439</v>
      </c>
      <c r="E725" s="598" t="s">
        <v>2169</v>
      </c>
      <c r="F725" s="505"/>
      <c r="G725" s="167"/>
      <c r="H725" s="35" t="s">
        <v>6768</v>
      </c>
    </row>
    <row r="726" spans="1:8" hidden="1" x14ac:dyDescent="0.25">
      <c r="A726" s="47" t="s">
        <v>2169</v>
      </c>
      <c r="B726" s="35" t="s">
        <v>1987</v>
      </c>
      <c r="C726" s="35" t="s">
        <v>6764</v>
      </c>
      <c r="D726" s="46" t="s">
        <v>6439</v>
      </c>
      <c r="E726" s="598" t="s">
        <v>2169</v>
      </c>
      <c r="F726" s="505"/>
      <c r="G726" s="167"/>
      <c r="H726" s="35" t="s">
        <v>6769</v>
      </c>
    </row>
    <row r="727" spans="1:8" hidden="1" x14ac:dyDescent="0.25">
      <c r="A727" s="47" t="s">
        <v>2169</v>
      </c>
      <c r="B727" s="35" t="s">
        <v>1987</v>
      </c>
      <c r="C727" s="35" t="s">
        <v>6765</v>
      </c>
      <c r="D727" s="46" t="s">
        <v>6439</v>
      </c>
      <c r="E727" s="598" t="s">
        <v>2169</v>
      </c>
      <c r="F727" s="505"/>
      <c r="G727" s="167"/>
      <c r="H727" s="35" t="s">
        <v>6770</v>
      </c>
    </row>
    <row r="728" spans="1:8" hidden="1" x14ac:dyDescent="0.25">
      <c r="A728" s="47" t="s">
        <v>2169</v>
      </c>
      <c r="B728" s="35" t="s">
        <v>1987</v>
      </c>
      <c r="C728" s="35" t="s">
        <v>6766</v>
      </c>
      <c r="D728" s="46" t="s">
        <v>6439</v>
      </c>
      <c r="E728" s="598" t="s">
        <v>2169</v>
      </c>
      <c r="F728" s="505"/>
      <c r="G728" s="167"/>
      <c r="H728" s="35" t="s">
        <v>6771</v>
      </c>
    </row>
    <row r="729" spans="1:8" hidden="1" x14ac:dyDescent="0.25">
      <c r="A729" s="47" t="s">
        <v>2169</v>
      </c>
      <c r="B729" s="35" t="s">
        <v>1987</v>
      </c>
      <c r="C729" s="35" t="s">
        <v>6767</v>
      </c>
      <c r="D729" s="46" t="s">
        <v>6439</v>
      </c>
      <c r="E729" s="598" t="s">
        <v>2169</v>
      </c>
      <c r="F729" s="505"/>
      <c r="G729" s="167"/>
      <c r="H729" s="35" t="s">
        <v>6772</v>
      </c>
    </row>
    <row r="730" spans="1:8" hidden="1" x14ac:dyDescent="0.25">
      <c r="A730" s="47" t="s">
        <v>2169</v>
      </c>
      <c r="B730" s="35" t="s">
        <v>1987</v>
      </c>
      <c r="C730" s="35" t="s">
        <v>6151</v>
      </c>
      <c r="D730" s="46" t="str">
        <f>RIGHT(C730,1)</f>
        <v>F</v>
      </c>
      <c r="E730" s="598" t="s">
        <v>2169</v>
      </c>
      <c r="F730" s="505"/>
      <c r="G730" s="167"/>
      <c r="H730" s="35" t="s">
        <v>6773</v>
      </c>
    </row>
    <row r="731" spans="1:8" hidden="1" x14ac:dyDescent="0.25">
      <c r="A731" s="47" t="s">
        <v>2169</v>
      </c>
      <c r="B731" s="35" t="s">
        <v>1987</v>
      </c>
      <c r="C731" s="35" t="s">
        <v>6768</v>
      </c>
      <c r="D731" s="46" t="s">
        <v>6439</v>
      </c>
      <c r="E731" s="598" t="s">
        <v>2169</v>
      </c>
      <c r="F731" s="505"/>
      <c r="G731" s="167"/>
      <c r="H731" s="35" t="s">
        <v>6774</v>
      </c>
    </row>
    <row r="732" spans="1:8" hidden="1" x14ac:dyDescent="0.25">
      <c r="A732" s="47" t="s">
        <v>2169</v>
      </c>
      <c r="B732" s="35" t="s">
        <v>1987</v>
      </c>
      <c r="C732" s="35" t="s">
        <v>6769</v>
      </c>
      <c r="D732" s="46" t="s">
        <v>6439</v>
      </c>
      <c r="E732" s="598" t="s">
        <v>2169</v>
      </c>
      <c r="F732" s="505"/>
      <c r="G732" s="167"/>
      <c r="H732" s="35" t="s">
        <v>6775</v>
      </c>
    </row>
    <row r="733" spans="1:8" hidden="1" x14ac:dyDescent="0.25">
      <c r="A733" s="47" t="s">
        <v>2169</v>
      </c>
      <c r="B733" s="35" t="s">
        <v>1987</v>
      </c>
      <c r="C733" s="35" t="s">
        <v>6770</v>
      </c>
      <c r="D733" s="46" t="s">
        <v>6439</v>
      </c>
      <c r="E733" s="598" t="s">
        <v>2169</v>
      </c>
      <c r="F733" s="505"/>
      <c r="G733" s="167"/>
      <c r="H733" s="35" t="s">
        <v>6776</v>
      </c>
    </row>
    <row r="734" spans="1:8" hidden="1" x14ac:dyDescent="0.25">
      <c r="A734" s="47" t="s">
        <v>2169</v>
      </c>
      <c r="B734" s="35" t="s">
        <v>1987</v>
      </c>
      <c r="C734" s="35" t="s">
        <v>6771</v>
      </c>
      <c r="D734" s="46" t="s">
        <v>6439</v>
      </c>
      <c r="E734" s="598" t="s">
        <v>2169</v>
      </c>
      <c r="F734" s="505"/>
      <c r="G734" s="167"/>
      <c r="H734" s="35" t="s">
        <v>6777</v>
      </c>
    </row>
    <row r="735" spans="1:8" hidden="1" x14ac:dyDescent="0.25">
      <c r="A735" s="47" t="s">
        <v>2169</v>
      </c>
      <c r="B735" s="35" t="s">
        <v>1987</v>
      </c>
      <c r="C735" s="35" t="s">
        <v>6772</v>
      </c>
      <c r="D735" s="46" t="s">
        <v>6439</v>
      </c>
      <c r="E735" s="598" t="s">
        <v>2169</v>
      </c>
      <c r="F735" s="505"/>
      <c r="G735" s="167"/>
      <c r="H735" s="35" t="s">
        <v>6778</v>
      </c>
    </row>
    <row r="736" spans="1:8" hidden="1" x14ac:dyDescent="0.25">
      <c r="A736" s="47" t="s">
        <v>2169</v>
      </c>
      <c r="B736" s="35" t="s">
        <v>1987</v>
      </c>
      <c r="C736" s="35" t="s">
        <v>6773</v>
      </c>
      <c r="D736" s="46" t="s">
        <v>6439</v>
      </c>
      <c r="E736" s="598" t="s">
        <v>2169</v>
      </c>
      <c r="F736" s="505"/>
      <c r="G736" s="167"/>
      <c r="H736" s="35" t="s">
        <v>6779</v>
      </c>
    </row>
    <row r="737" spans="1:8" hidden="1" x14ac:dyDescent="0.25">
      <c r="A737" s="47" t="s">
        <v>2169</v>
      </c>
      <c r="B737" s="35" t="s">
        <v>1987</v>
      </c>
      <c r="C737" s="35" t="s">
        <v>6774</v>
      </c>
      <c r="D737" s="46" t="s">
        <v>6439</v>
      </c>
      <c r="E737" s="598" t="s">
        <v>2169</v>
      </c>
      <c r="F737" s="505"/>
      <c r="G737" s="167"/>
      <c r="H737" s="35" t="s">
        <v>6780</v>
      </c>
    </row>
    <row r="738" spans="1:8" hidden="1" x14ac:dyDescent="0.25">
      <c r="A738" s="47" t="s">
        <v>2169</v>
      </c>
      <c r="B738" s="35" t="s">
        <v>1987</v>
      </c>
      <c r="C738" s="35" t="s">
        <v>6775</v>
      </c>
      <c r="D738" s="46" t="s">
        <v>6439</v>
      </c>
      <c r="E738" s="598" t="s">
        <v>2169</v>
      </c>
      <c r="F738" s="505"/>
      <c r="G738" s="167"/>
      <c r="H738" s="35" t="s">
        <v>6781</v>
      </c>
    </row>
    <row r="739" spans="1:8" hidden="1" x14ac:dyDescent="0.25">
      <c r="A739" s="47" t="s">
        <v>2169</v>
      </c>
      <c r="B739" s="35" t="s">
        <v>1987</v>
      </c>
      <c r="C739" s="35" t="s">
        <v>6776</v>
      </c>
      <c r="D739" s="46" t="s">
        <v>6439</v>
      </c>
      <c r="E739" s="598" t="s">
        <v>2169</v>
      </c>
      <c r="F739" s="505"/>
      <c r="G739" s="167"/>
      <c r="H739" s="35" t="s">
        <v>6782</v>
      </c>
    </row>
    <row r="740" spans="1:8" hidden="1" x14ac:dyDescent="0.25">
      <c r="A740" s="47" t="s">
        <v>2169</v>
      </c>
      <c r="B740" s="35" t="s">
        <v>1987</v>
      </c>
      <c r="C740" s="35" t="s">
        <v>6777</v>
      </c>
      <c r="D740" s="46" t="s">
        <v>6439</v>
      </c>
      <c r="E740" s="598" t="s">
        <v>2169</v>
      </c>
      <c r="F740" s="505"/>
      <c r="G740" s="167"/>
      <c r="H740" s="35" t="s">
        <v>6783</v>
      </c>
    </row>
    <row r="741" spans="1:8" hidden="1" x14ac:dyDescent="0.25">
      <c r="A741" s="47" t="s">
        <v>2169</v>
      </c>
      <c r="B741" s="35" t="s">
        <v>1987</v>
      </c>
      <c r="C741" s="35" t="s">
        <v>6778</v>
      </c>
      <c r="D741" s="46" t="s">
        <v>6439</v>
      </c>
      <c r="E741" s="598" t="s">
        <v>2169</v>
      </c>
      <c r="F741" s="505"/>
      <c r="G741" s="167"/>
      <c r="H741" s="35" t="s">
        <v>6784</v>
      </c>
    </row>
    <row r="742" spans="1:8" hidden="1" x14ac:dyDescent="0.25">
      <c r="A742" s="47" t="s">
        <v>2169</v>
      </c>
      <c r="B742" s="35" t="s">
        <v>1987</v>
      </c>
      <c r="C742" s="35" t="s">
        <v>6779</v>
      </c>
      <c r="D742" s="46" t="s">
        <v>6439</v>
      </c>
      <c r="E742" s="598" t="s">
        <v>2169</v>
      </c>
      <c r="F742" s="505"/>
      <c r="G742" s="167"/>
      <c r="H742" s="35" t="s">
        <v>6785</v>
      </c>
    </row>
    <row r="743" spans="1:8" hidden="1" x14ac:dyDescent="0.25">
      <c r="A743" s="47" t="s">
        <v>2169</v>
      </c>
      <c r="B743" s="35" t="s">
        <v>1987</v>
      </c>
      <c r="C743" s="35" t="s">
        <v>6780</v>
      </c>
      <c r="D743" s="46" t="s">
        <v>6439</v>
      </c>
      <c r="E743" s="598" t="s">
        <v>2169</v>
      </c>
      <c r="F743" s="505"/>
      <c r="G743" s="167"/>
      <c r="H743" s="35" t="s">
        <v>6786</v>
      </c>
    </row>
    <row r="744" spans="1:8" hidden="1" x14ac:dyDescent="0.25">
      <c r="A744" s="47" t="s">
        <v>2169</v>
      </c>
      <c r="B744" s="35" t="s">
        <v>1987</v>
      </c>
      <c r="C744" s="35" t="s">
        <v>6781</v>
      </c>
      <c r="D744" s="46" t="s">
        <v>6439</v>
      </c>
      <c r="E744" s="598" t="s">
        <v>2169</v>
      </c>
      <c r="F744" s="505"/>
      <c r="G744" s="167"/>
      <c r="H744" s="35" t="s">
        <v>6787</v>
      </c>
    </row>
    <row r="745" spans="1:8" hidden="1" x14ac:dyDescent="0.25">
      <c r="A745" s="47" t="s">
        <v>2169</v>
      </c>
      <c r="B745" s="35" t="s">
        <v>1987</v>
      </c>
      <c r="C745" s="35" t="s">
        <v>6782</v>
      </c>
      <c r="D745" s="46" t="s">
        <v>6439</v>
      </c>
      <c r="E745" s="598" t="s">
        <v>2169</v>
      </c>
      <c r="F745" s="505"/>
      <c r="G745" s="167"/>
      <c r="H745" s="35" t="s">
        <v>6788</v>
      </c>
    </row>
    <row r="746" spans="1:8" hidden="1" x14ac:dyDescent="0.25">
      <c r="A746" s="47" t="s">
        <v>2169</v>
      </c>
      <c r="B746" s="35" t="s">
        <v>1987</v>
      </c>
      <c r="C746" s="35" t="s">
        <v>6783</v>
      </c>
      <c r="D746" s="46" t="s">
        <v>6439</v>
      </c>
      <c r="E746" s="598" t="s">
        <v>2169</v>
      </c>
      <c r="F746" s="505"/>
      <c r="G746" s="167"/>
      <c r="H746" s="35" t="s">
        <v>6789</v>
      </c>
    </row>
    <row r="747" spans="1:8" hidden="1" x14ac:dyDescent="0.25">
      <c r="A747" s="47" t="s">
        <v>2169</v>
      </c>
      <c r="B747" s="35" t="s">
        <v>1987</v>
      </c>
      <c r="C747" s="35" t="s">
        <v>6784</v>
      </c>
      <c r="D747" s="46" t="s">
        <v>6439</v>
      </c>
      <c r="E747" s="598" t="s">
        <v>2169</v>
      </c>
      <c r="F747" s="505"/>
      <c r="G747" s="167"/>
      <c r="H747" s="35" t="s">
        <v>6790</v>
      </c>
    </row>
    <row r="748" spans="1:8" hidden="1" x14ac:dyDescent="0.25">
      <c r="A748" s="47" t="s">
        <v>2169</v>
      </c>
      <c r="B748" s="35" t="s">
        <v>1987</v>
      </c>
      <c r="C748" s="35" t="s">
        <v>6785</v>
      </c>
      <c r="D748" s="46" t="s">
        <v>6439</v>
      </c>
      <c r="E748" s="598" t="s">
        <v>2169</v>
      </c>
      <c r="F748" s="505"/>
      <c r="G748" s="167"/>
      <c r="H748" s="35" t="s">
        <v>6791</v>
      </c>
    </row>
    <row r="749" spans="1:8" hidden="1" x14ac:dyDescent="0.25">
      <c r="A749" s="47" t="s">
        <v>2169</v>
      </c>
      <c r="B749" s="35" t="s">
        <v>1987</v>
      </c>
      <c r="C749" s="35" t="s">
        <v>6786</v>
      </c>
      <c r="D749" s="46" t="s">
        <v>6439</v>
      </c>
      <c r="E749" s="598" t="s">
        <v>2169</v>
      </c>
      <c r="F749" s="505"/>
      <c r="G749" s="167"/>
      <c r="H749" s="35" t="s">
        <v>6792</v>
      </c>
    </row>
    <row r="750" spans="1:8" hidden="1" x14ac:dyDescent="0.25">
      <c r="A750" s="47" t="s">
        <v>2169</v>
      </c>
      <c r="B750" s="35" t="s">
        <v>1987</v>
      </c>
      <c r="C750" s="35" t="s">
        <v>6787</v>
      </c>
      <c r="D750" s="46" t="s">
        <v>6439</v>
      </c>
      <c r="E750" s="598" t="s">
        <v>2169</v>
      </c>
      <c r="F750" s="505"/>
      <c r="G750" s="167"/>
      <c r="H750" s="35" t="s">
        <v>6793</v>
      </c>
    </row>
    <row r="751" spans="1:8" hidden="1" x14ac:dyDescent="0.25">
      <c r="A751" s="47" t="s">
        <v>2169</v>
      </c>
      <c r="B751" s="35" t="s">
        <v>1987</v>
      </c>
      <c r="C751" s="35" t="s">
        <v>6788</v>
      </c>
      <c r="D751" s="46" t="s">
        <v>6439</v>
      </c>
      <c r="E751" s="598" t="s">
        <v>2169</v>
      </c>
      <c r="F751" s="505"/>
      <c r="G751" s="167"/>
      <c r="H751" s="35" t="s">
        <v>6794</v>
      </c>
    </row>
    <row r="752" spans="1:8" hidden="1" x14ac:dyDescent="0.25">
      <c r="A752" s="47" t="s">
        <v>2169</v>
      </c>
      <c r="B752" s="35" t="s">
        <v>1987</v>
      </c>
      <c r="C752" s="35" t="s">
        <v>6789</v>
      </c>
      <c r="D752" s="46" t="s">
        <v>6439</v>
      </c>
      <c r="E752" s="598" t="s">
        <v>2169</v>
      </c>
      <c r="F752" s="505"/>
      <c r="G752" s="167"/>
      <c r="H752" s="35" t="s">
        <v>6795</v>
      </c>
    </row>
    <row r="753" spans="1:8" hidden="1" x14ac:dyDescent="0.25">
      <c r="A753" s="47" t="s">
        <v>2169</v>
      </c>
      <c r="B753" s="35" t="s">
        <v>1987</v>
      </c>
      <c r="C753" s="35" t="s">
        <v>6790</v>
      </c>
      <c r="D753" s="46" t="s">
        <v>6439</v>
      </c>
      <c r="E753" s="598" t="s">
        <v>2169</v>
      </c>
      <c r="F753" s="505"/>
      <c r="G753" s="167"/>
      <c r="H753" s="35" t="s">
        <v>6796</v>
      </c>
    </row>
    <row r="754" spans="1:8" hidden="1" x14ac:dyDescent="0.25">
      <c r="A754" s="47" t="s">
        <v>2169</v>
      </c>
      <c r="B754" s="35" t="s">
        <v>1987</v>
      </c>
      <c r="C754" s="35" t="s">
        <v>6791</v>
      </c>
      <c r="D754" s="46" t="s">
        <v>6439</v>
      </c>
      <c r="E754" s="598" t="s">
        <v>2169</v>
      </c>
      <c r="F754" s="505"/>
      <c r="G754" s="167"/>
      <c r="H754" s="35" t="s">
        <v>6797</v>
      </c>
    </row>
    <row r="755" spans="1:8" hidden="1" x14ac:dyDescent="0.25">
      <c r="A755" s="47" t="s">
        <v>2169</v>
      </c>
      <c r="B755" s="35" t="s">
        <v>1987</v>
      </c>
      <c r="C755" s="35" t="s">
        <v>6792</v>
      </c>
      <c r="D755" s="46" t="s">
        <v>6439</v>
      </c>
      <c r="E755" s="598" t="s">
        <v>2169</v>
      </c>
      <c r="F755" s="505"/>
      <c r="G755" s="167"/>
      <c r="H755" s="35" t="s">
        <v>6798</v>
      </c>
    </row>
    <row r="756" spans="1:8" hidden="1" x14ac:dyDescent="0.25">
      <c r="A756" s="47" t="s">
        <v>2169</v>
      </c>
      <c r="B756" s="35" t="s">
        <v>1987</v>
      </c>
      <c r="C756" s="35" t="s">
        <v>6793</v>
      </c>
      <c r="D756" s="46" t="s">
        <v>6439</v>
      </c>
      <c r="E756" s="598" t="s">
        <v>2169</v>
      </c>
      <c r="F756" s="505"/>
      <c r="G756" s="167"/>
      <c r="H756" s="35" t="s">
        <v>6799</v>
      </c>
    </row>
    <row r="757" spans="1:8" hidden="1" x14ac:dyDescent="0.25">
      <c r="A757" s="47" t="s">
        <v>2169</v>
      </c>
      <c r="B757" s="35" t="s">
        <v>1987</v>
      </c>
      <c r="C757" s="35" t="s">
        <v>6794</v>
      </c>
      <c r="D757" s="46" t="s">
        <v>6439</v>
      </c>
      <c r="E757" s="598" t="s">
        <v>2169</v>
      </c>
      <c r="F757" s="505"/>
      <c r="G757" s="167"/>
      <c r="H757" s="35" t="s">
        <v>6800</v>
      </c>
    </row>
    <row r="758" spans="1:8" hidden="1" x14ac:dyDescent="0.25">
      <c r="A758" s="47" t="s">
        <v>2169</v>
      </c>
      <c r="B758" s="35" t="s">
        <v>1987</v>
      </c>
      <c r="C758" s="35" t="s">
        <v>6795</v>
      </c>
      <c r="D758" s="46" t="s">
        <v>6439</v>
      </c>
      <c r="E758" s="598" t="s">
        <v>2169</v>
      </c>
      <c r="F758" s="505"/>
      <c r="G758" s="167"/>
      <c r="H758" s="35" t="s">
        <v>6801</v>
      </c>
    </row>
    <row r="759" spans="1:8" hidden="1" x14ac:dyDescent="0.25">
      <c r="A759" s="47" t="s">
        <v>2169</v>
      </c>
      <c r="B759" s="35" t="s">
        <v>1987</v>
      </c>
      <c r="C759" s="35" t="s">
        <v>6796</v>
      </c>
      <c r="D759" s="46" t="s">
        <v>6439</v>
      </c>
      <c r="E759" s="598" t="s">
        <v>2169</v>
      </c>
      <c r="F759" s="505"/>
      <c r="G759" s="167"/>
      <c r="H759" s="35" t="s">
        <v>6802</v>
      </c>
    </row>
    <row r="760" spans="1:8" hidden="1" x14ac:dyDescent="0.25">
      <c r="A760" s="47" t="s">
        <v>2169</v>
      </c>
      <c r="B760" s="35" t="s">
        <v>1987</v>
      </c>
      <c r="C760" s="35" t="s">
        <v>6797</v>
      </c>
      <c r="D760" s="46" t="s">
        <v>6439</v>
      </c>
      <c r="E760" s="598" t="s">
        <v>2169</v>
      </c>
      <c r="F760" s="505"/>
      <c r="G760" s="167"/>
      <c r="H760" s="35" t="s">
        <v>6803</v>
      </c>
    </row>
    <row r="761" spans="1:8" hidden="1" x14ac:dyDescent="0.25">
      <c r="A761" s="47" t="s">
        <v>2169</v>
      </c>
      <c r="B761" s="35" t="s">
        <v>1987</v>
      </c>
      <c r="C761" s="35" t="s">
        <v>6798</v>
      </c>
      <c r="D761" s="46" t="s">
        <v>6439</v>
      </c>
      <c r="E761" s="598" t="s">
        <v>2169</v>
      </c>
      <c r="F761" s="505"/>
      <c r="G761" s="167"/>
      <c r="H761" s="35" t="s">
        <v>6804</v>
      </c>
    </row>
    <row r="762" spans="1:8" hidden="1" x14ac:dyDescent="0.25">
      <c r="A762" s="47" t="s">
        <v>2169</v>
      </c>
      <c r="B762" s="35" t="s">
        <v>1987</v>
      </c>
      <c r="C762" s="35" t="s">
        <v>6799</v>
      </c>
      <c r="D762" s="46" t="s">
        <v>6439</v>
      </c>
      <c r="E762" s="598" t="s">
        <v>2169</v>
      </c>
      <c r="F762" s="505"/>
      <c r="G762" s="167"/>
      <c r="H762" s="35" t="s">
        <v>95</v>
      </c>
    </row>
    <row r="763" spans="1:8" hidden="1" x14ac:dyDescent="0.25">
      <c r="A763" s="47" t="s">
        <v>2169</v>
      </c>
      <c r="B763" s="35" t="s">
        <v>1987</v>
      </c>
      <c r="C763" s="35" t="s">
        <v>6800</v>
      </c>
      <c r="D763" s="46" t="s">
        <v>6439</v>
      </c>
      <c r="E763" s="598" t="s">
        <v>2169</v>
      </c>
      <c r="F763" s="505"/>
      <c r="G763" s="167"/>
    </row>
    <row r="764" spans="1:8" hidden="1" x14ac:dyDescent="0.25">
      <c r="A764" s="47" t="s">
        <v>2169</v>
      </c>
      <c r="B764" s="35" t="s">
        <v>1987</v>
      </c>
      <c r="C764" s="35" t="s">
        <v>6801</v>
      </c>
      <c r="D764" s="46" t="s">
        <v>6439</v>
      </c>
      <c r="E764" s="598" t="s">
        <v>2169</v>
      </c>
      <c r="F764" s="505"/>
      <c r="G764" s="167"/>
      <c r="H764" s="35" t="s">
        <v>5066</v>
      </c>
    </row>
    <row r="765" spans="1:8" hidden="1" x14ac:dyDescent="0.25">
      <c r="A765" s="47" t="s">
        <v>2169</v>
      </c>
      <c r="B765" s="35" t="s">
        <v>1987</v>
      </c>
      <c r="C765" s="35" t="s">
        <v>6802</v>
      </c>
      <c r="D765" s="46" t="s">
        <v>6439</v>
      </c>
      <c r="E765" s="598" t="s">
        <v>2169</v>
      </c>
      <c r="F765" s="505"/>
      <c r="G765" s="167"/>
      <c r="H765" s="35" t="s">
        <v>5067</v>
      </c>
    </row>
    <row r="766" spans="1:8" hidden="1" x14ac:dyDescent="0.25">
      <c r="A766" s="47" t="s">
        <v>2169</v>
      </c>
      <c r="B766" s="35" t="s">
        <v>1987</v>
      </c>
      <c r="C766" s="35" t="s">
        <v>6803</v>
      </c>
      <c r="D766" s="46" t="s">
        <v>6439</v>
      </c>
      <c r="E766" s="598" t="s">
        <v>2169</v>
      </c>
      <c r="F766" s="505"/>
      <c r="G766" s="167"/>
      <c r="H766" s="35" t="s">
        <v>5068</v>
      </c>
    </row>
    <row r="767" spans="1:8" hidden="1" x14ac:dyDescent="0.25">
      <c r="A767" s="47" t="s">
        <v>2169</v>
      </c>
      <c r="B767" s="35" t="s">
        <v>1987</v>
      </c>
      <c r="C767" s="35" t="s">
        <v>6804</v>
      </c>
      <c r="D767" s="46" t="s">
        <v>6439</v>
      </c>
      <c r="E767" s="598" t="s">
        <v>2169</v>
      </c>
      <c r="F767" s="505"/>
      <c r="G767" s="167"/>
      <c r="H767" s="35" t="s">
        <v>5070</v>
      </c>
    </row>
    <row r="768" spans="1:8" hidden="1" x14ac:dyDescent="0.25">
      <c r="A768" s="47" t="str">
        <f>A767</f>
        <v>0480</v>
      </c>
      <c r="B768" s="35" t="s">
        <v>1987</v>
      </c>
      <c r="C768" s="35" t="s">
        <v>6481</v>
      </c>
      <c r="D768" s="46" t="s">
        <v>6440</v>
      </c>
      <c r="E768" s="598" t="str">
        <f>E767</f>
        <v>0480</v>
      </c>
      <c r="F768" s="505"/>
      <c r="G768" s="167"/>
      <c r="H768" s="35" t="s">
        <v>5069</v>
      </c>
    </row>
    <row r="769" spans="1:8" hidden="1" x14ac:dyDescent="0.25">
      <c r="A769" s="47" t="str">
        <f>A768</f>
        <v>0480</v>
      </c>
      <c r="B769" s="35" t="s">
        <v>1987</v>
      </c>
      <c r="C769" s="35" t="s">
        <v>7833</v>
      </c>
      <c r="E769" s="598" t="str">
        <f>E768</f>
        <v>0480</v>
      </c>
      <c r="F769" s="505"/>
      <c r="G769" s="167"/>
      <c r="H769" s="35" t="s">
        <v>5072</v>
      </c>
    </row>
    <row r="770" spans="1:8" hidden="1" x14ac:dyDescent="0.25">
      <c r="A770" s="47" t="s">
        <v>2168</v>
      </c>
      <c r="B770" s="35" t="s">
        <v>6299</v>
      </c>
      <c r="C770" s="35" t="s">
        <v>5066</v>
      </c>
      <c r="D770" s="46" t="str">
        <f t="shared" ref="D770:D777" si="22">RIGHT(C770,1)</f>
        <v>H</v>
      </c>
      <c r="E770" s="598" t="s">
        <v>2168</v>
      </c>
      <c r="F770" s="505"/>
      <c r="G770" s="167"/>
      <c r="H770" s="35" t="s">
        <v>5071</v>
      </c>
    </row>
    <row r="771" spans="1:8" hidden="1" x14ac:dyDescent="0.25">
      <c r="A771" s="47" t="s">
        <v>2168</v>
      </c>
      <c r="B771" s="35" t="s">
        <v>6299</v>
      </c>
      <c r="C771" s="35" t="s">
        <v>5067</v>
      </c>
      <c r="D771" s="46" t="str">
        <f t="shared" si="22"/>
        <v>M</v>
      </c>
      <c r="E771" s="598" t="s">
        <v>2168</v>
      </c>
      <c r="F771" s="505"/>
      <c r="G771" s="167"/>
      <c r="H771" s="35" t="s">
        <v>4158</v>
      </c>
    </row>
    <row r="772" spans="1:8" hidden="1" x14ac:dyDescent="0.25">
      <c r="A772" s="47" t="s">
        <v>2168</v>
      </c>
      <c r="B772" s="35" t="s">
        <v>6299</v>
      </c>
      <c r="C772" s="35" t="s">
        <v>5068</v>
      </c>
      <c r="D772" s="46" t="str">
        <f t="shared" si="22"/>
        <v>E</v>
      </c>
      <c r="E772" s="598" t="s">
        <v>2168</v>
      </c>
      <c r="F772" s="505"/>
      <c r="G772" s="167"/>
      <c r="H772" s="35" t="s">
        <v>6805</v>
      </c>
    </row>
    <row r="773" spans="1:8" hidden="1" x14ac:dyDescent="0.25">
      <c r="A773" s="47" t="s">
        <v>2168</v>
      </c>
      <c r="B773" s="35" t="s">
        <v>6299</v>
      </c>
      <c r="C773" s="35" t="s">
        <v>5070</v>
      </c>
      <c r="D773" s="46" t="str">
        <f t="shared" si="22"/>
        <v>M</v>
      </c>
      <c r="E773" s="598" t="s">
        <v>2168</v>
      </c>
      <c r="F773" s="505"/>
      <c r="G773" s="167"/>
      <c r="H773" s="35" t="s">
        <v>95</v>
      </c>
    </row>
    <row r="774" spans="1:8" hidden="1" x14ac:dyDescent="0.25">
      <c r="A774" s="47" t="s">
        <v>2168</v>
      </c>
      <c r="B774" s="35" t="s">
        <v>6299</v>
      </c>
      <c r="C774" s="35" t="s">
        <v>5069</v>
      </c>
      <c r="D774" s="46" t="str">
        <f t="shared" si="22"/>
        <v>H</v>
      </c>
      <c r="E774" s="598" t="s">
        <v>2168</v>
      </c>
      <c r="F774" s="505"/>
      <c r="G774" s="167"/>
    </row>
    <row r="775" spans="1:8" hidden="1" x14ac:dyDescent="0.25">
      <c r="A775" s="47" t="s">
        <v>2168</v>
      </c>
      <c r="B775" s="35" t="s">
        <v>6299</v>
      </c>
      <c r="C775" s="35" t="s">
        <v>5072</v>
      </c>
      <c r="D775" s="46" t="str">
        <f t="shared" si="22"/>
        <v>M</v>
      </c>
      <c r="E775" s="598" t="s">
        <v>2168</v>
      </c>
      <c r="F775" s="505"/>
      <c r="G775" s="167"/>
      <c r="H775" s="35" t="s">
        <v>5073</v>
      </c>
    </row>
    <row r="776" spans="1:8" hidden="1" x14ac:dyDescent="0.25">
      <c r="A776" s="47" t="s">
        <v>2168</v>
      </c>
      <c r="B776" s="35" t="s">
        <v>6299</v>
      </c>
      <c r="C776" s="35" t="s">
        <v>5071</v>
      </c>
      <c r="D776" s="46" t="str">
        <f t="shared" si="22"/>
        <v>H</v>
      </c>
      <c r="E776" s="598" t="s">
        <v>2168</v>
      </c>
      <c r="F776" s="505"/>
      <c r="G776" s="167"/>
      <c r="H776" s="35" t="s">
        <v>5074</v>
      </c>
    </row>
    <row r="777" spans="1:8" hidden="1" x14ac:dyDescent="0.25">
      <c r="A777" s="47" t="s">
        <v>2168</v>
      </c>
      <c r="B777" s="35" t="s">
        <v>6299</v>
      </c>
      <c r="C777" s="35" t="s">
        <v>4158</v>
      </c>
      <c r="D777" s="46" t="str">
        <f t="shared" si="22"/>
        <v>E</v>
      </c>
      <c r="E777" s="598" t="s">
        <v>2168</v>
      </c>
      <c r="F777" s="505"/>
      <c r="G777" s="167"/>
      <c r="H777" s="35" t="s">
        <v>4159</v>
      </c>
    </row>
    <row r="778" spans="1:8" hidden="1" x14ac:dyDescent="0.25">
      <c r="A778" s="47" t="s">
        <v>2168</v>
      </c>
      <c r="B778" s="35" t="s">
        <v>6299</v>
      </c>
      <c r="C778" s="35" t="s">
        <v>6805</v>
      </c>
      <c r="D778" s="46" t="s">
        <v>6439</v>
      </c>
      <c r="E778" s="598" t="s">
        <v>2168</v>
      </c>
      <c r="F778" s="505"/>
      <c r="G778" s="167"/>
      <c r="H778" s="35" t="s">
        <v>4160</v>
      </c>
    </row>
    <row r="779" spans="1:8" hidden="1" x14ac:dyDescent="0.25">
      <c r="A779" s="47" t="str">
        <f>A778</f>
        <v>0490</v>
      </c>
      <c r="B779" s="35" t="s">
        <v>6299</v>
      </c>
      <c r="C779" s="35" t="s">
        <v>6482</v>
      </c>
      <c r="D779" s="46" t="s">
        <v>6440</v>
      </c>
      <c r="E779" s="598" t="str">
        <f>E778</f>
        <v>0490</v>
      </c>
      <c r="F779" s="505"/>
      <c r="G779" s="167"/>
      <c r="H779" s="35" t="s">
        <v>4161</v>
      </c>
    </row>
    <row r="780" spans="1:8" hidden="1" x14ac:dyDescent="0.25">
      <c r="A780" s="47" t="str">
        <f>A779</f>
        <v>0490</v>
      </c>
      <c r="B780" s="35" t="s">
        <v>6299</v>
      </c>
      <c r="C780" s="35" t="s">
        <v>7834</v>
      </c>
      <c r="E780" s="598" t="str">
        <f>E779</f>
        <v>0490</v>
      </c>
      <c r="F780" s="505"/>
      <c r="G780" s="167"/>
      <c r="H780" s="35" t="s">
        <v>4162</v>
      </c>
    </row>
    <row r="781" spans="1:8" hidden="1" x14ac:dyDescent="0.25">
      <c r="A781" s="47" t="s">
        <v>2167</v>
      </c>
      <c r="B781" s="35" t="s">
        <v>6300</v>
      </c>
      <c r="C781" s="35" t="s">
        <v>5073</v>
      </c>
      <c r="D781" s="46" t="str">
        <f t="shared" ref="D781:D787" si="23">RIGHT(C781,1)</f>
        <v>E</v>
      </c>
      <c r="E781" s="598" t="s">
        <v>2167</v>
      </c>
      <c r="F781" s="505"/>
      <c r="G781" s="167"/>
      <c r="H781" s="35" t="s">
        <v>4163</v>
      </c>
    </row>
    <row r="782" spans="1:8" hidden="1" x14ac:dyDescent="0.25">
      <c r="A782" s="47" t="s">
        <v>2167</v>
      </c>
      <c r="B782" s="35" t="s">
        <v>6300</v>
      </c>
      <c r="C782" s="35" t="s">
        <v>5074</v>
      </c>
      <c r="D782" s="46" t="str">
        <f t="shared" si="23"/>
        <v>M</v>
      </c>
      <c r="E782" s="598" t="s">
        <v>2167</v>
      </c>
      <c r="F782" s="505"/>
      <c r="G782" s="167"/>
      <c r="H782" s="35" t="s">
        <v>6806</v>
      </c>
    </row>
    <row r="783" spans="1:8" hidden="1" x14ac:dyDescent="0.25">
      <c r="A783" s="47" t="s">
        <v>2167</v>
      </c>
      <c r="B783" s="35" t="s">
        <v>6300</v>
      </c>
      <c r="C783" s="35" t="s">
        <v>4159</v>
      </c>
      <c r="D783" s="46" t="str">
        <f t="shared" si="23"/>
        <v>H</v>
      </c>
      <c r="E783" s="598" t="s">
        <v>2167</v>
      </c>
      <c r="F783" s="505"/>
      <c r="G783" s="167"/>
      <c r="H783" s="35" t="s">
        <v>6807</v>
      </c>
    </row>
    <row r="784" spans="1:8" hidden="1" x14ac:dyDescent="0.25">
      <c r="A784" s="47" t="s">
        <v>2167</v>
      </c>
      <c r="B784" s="35" t="s">
        <v>6300</v>
      </c>
      <c r="C784" s="35" t="s">
        <v>4160</v>
      </c>
      <c r="D784" s="46" t="str">
        <f t="shared" si="23"/>
        <v>E</v>
      </c>
      <c r="E784" s="598" t="s">
        <v>2167</v>
      </c>
      <c r="F784" s="505"/>
      <c r="G784" s="167"/>
      <c r="H784" s="35" t="s">
        <v>6808</v>
      </c>
    </row>
    <row r="785" spans="1:8" hidden="1" x14ac:dyDescent="0.25">
      <c r="A785" s="47" t="s">
        <v>2167</v>
      </c>
      <c r="B785" s="35" t="s">
        <v>6300</v>
      </c>
      <c r="C785" s="35" t="s">
        <v>4161</v>
      </c>
      <c r="D785" s="46" t="str">
        <f t="shared" si="23"/>
        <v>M</v>
      </c>
      <c r="E785" s="598" t="s">
        <v>2167</v>
      </c>
      <c r="F785" s="505"/>
      <c r="G785" s="167"/>
      <c r="H785" s="35" t="s">
        <v>6809</v>
      </c>
    </row>
    <row r="786" spans="1:8" hidden="1" x14ac:dyDescent="0.25">
      <c r="A786" s="47" t="s">
        <v>2167</v>
      </c>
      <c r="B786" s="35" t="s">
        <v>6300</v>
      </c>
      <c r="C786" s="35" t="s">
        <v>4162</v>
      </c>
      <c r="D786" s="46" t="str">
        <f t="shared" si="23"/>
        <v>E</v>
      </c>
      <c r="E786" s="598" t="s">
        <v>2167</v>
      </c>
      <c r="F786" s="505"/>
      <c r="G786" s="167"/>
      <c r="H786" s="35" t="s">
        <v>6810</v>
      </c>
    </row>
    <row r="787" spans="1:8" hidden="1" x14ac:dyDescent="0.25">
      <c r="A787" s="47" t="s">
        <v>2167</v>
      </c>
      <c r="B787" s="35" t="s">
        <v>6300</v>
      </c>
      <c r="C787" s="35" t="s">
        <v>4163</v>
      </c>
      <c r="D787" s="46" t="str">
        <f t="shared" si="23"/>
        <v>H</v>
      </c>
      <c r="E787" s="598" t="s">
        <v>2167</v>
      </c>
      <c r="F787" s="505"/>
      <c r="G787" s="167"/>
      <c r="H787" s="35" t="s">
        <v>6811</v>
      </c>
    </row>
    <row r="788" spans="1:8" hidden="1" x14ac:dyDescent="0.25">
      <c r="A788" s="47" t="s">
        <v>2167</v>
      </c>
      <c r="B788" s="35" t="s">
        <v>6300</v>
      </c>
      <c r="C788" s="35" t="s">
        <v>6806</v>
      </c>
      <c r="D788" s="46" t="s">
        <v>6439</v>
      </c>
      <c r="E788" s="598" t="s">
        <v>2167</v>
      </c>
      <c r="F788" s="505"/>
      <c r="G788" s="167"/>
      <c r="H788" s="35" t="s">
        <v>95</v>
      </c>
    </row>
    <row r="789" spans="1:8" hidden="1" x14ac:dyDescent="0.25">
      <c r="A789" s="47" t="s">
        <v>2167</v>
      </c>
      <c r="B789" s="35" t="s">
        <v>6300</v>
      </c>
      <c r="C789" s="35" t="s">
        <v>6807</v>
      </c>
      <c r="D789" s="46" t="s">
        <v>6439</v>
      </c>
      <c r="E789" s="598" t="s">
        <v>2167</v>
      </c>
      <c r="F789" s="505"/>
      <c r="G789" s="167"/>
    </row>
    <row r="790" spans="1:8" hidden="1" x14ac:dyDescent="0.25">
      <c r="A790" s="47" t="s">
        <v>2167</v>
      </c>
      <c r="B790" s="35" t="s">
        <v>6300</v>
      </c>
      <c r="C790" s="35" t="s">
        <v>6808</v>
      </c>
      <c r="D790" s="46" t="s">
        <v>6439</v>
      </c>
      <c r="E790" s="598" t="s">
        <v>2167</v>
      </c>
      <c r="F790" s="505"/>
      <c r="G790" s="167"/>
      <c r="H790" s="35" t="s">
        <v>5075</v>
      </c>
    </row>
    <row r="791" spans="1:8" hidden="1" x14ac:dyDescent="0.25">
      <c r="A791" s="47" t="s">
        <v>2167</v>
      </c>
      <c r="B791" s="35" t="s">
        <v>6300</v>
      </c>
      <c r="C791" s="35" t="s">
        <v>6809</v>
      </c>
      <c r="D791" s="46" t="s">
        <v>6439</v>
      </c>
      <c r="E791" s="598" t="s">
        <v>2167</v>
      </c>
      <c r="F791" s="505"/>
      <c r="G791" s="167"/>
      <c r="H791" s="35" t="s">
        <v>5077</v>
      </c>
    </row>
    <row r="792" spans="1:8" hidden="1" x14ac:dyDescent="0.25">
      <c r="A792" s="47" t="s">
        <v>2167</v>
      </c>
      <c r="B792" s="35" t="s">
        <v>6300</v>
      </c>
      <c r="C792" s="35" t="s">
        <v>6810</v>
      </c>
      <c r="D792" s="46" t="s">
        <v>6439</v>
      </c>
      <c r="E792" s="598" t="s">
        <v>2167</v>
      </c>
      <c r="F792" s="505"/>
      <c r="G792" s="167"/>
      <c r="H792" s="35" t="s">
        <v>5076</v>
      </c>
    </row>
    <row r="793" spans="1:8" hidden="1" x14ac:dyDescent="0.25">
      <c r="A793" s="47" t="s">
        <v>2167</v>
      </c>
      <c r="B793" s="35" t="s">
        <v>6300</v>
      </c>
      <c r="C793" s="35" t="s">
        <v>6811</v>
      </c>
      <c r="D793" s="46" t="s">
        <v>6439</v>
      </c>
      <c r="E793" s="598" t="s">
        <v>2167</v>
      </c>
      <c r="F793" s="505"/>
      <c r="G793" s="167"/>
      <c r="H793" s="35" t="s">
        <v>95</v>
      </c>
    </row>
    <row r="794" spans="1:8" hidden="1" x14ac:dyDescent="0.25">
      <c r="A794" s="47" t="str">
        <f>A793</f>
        <v>0500</v>
      </c>
      <c r="B794" s="35" t="s">
        <v>6300</v>
      </c>
      <c r="C794" s="35" t="s">
        <v>6483</v>
      </c>
      <c r="D794" s="46" t="s">
        <v>6440</v>
      </c>
      <c r="E794" s="598" t="str">
        <f>E793</f>
        <v>0500</v>
      </c>
      <c r="F794" s="505"/>
      <c r="G794" s="167"/>
    </row>
    <row r="795" spans="1:8" hidden="1" x14ac:dyDescent="0.25">
      <c r="A795" s="47" t="str">
        <f>A794</f>
        <v>0500</v>
      </c>
      <c r="B795" s="35" t="s">
        <v>6300</v>
      </c>
      <c r="C795" s="35" t="s">
        <v>7835</v>
      </c>
      <c r="E795" s="598" t="str">
        <f>E794</f>
        <v>0500</v>
      </c>
      <c r="F795" s="505"/>
      <c r="G795" s="167"/>
      <c r="H795" s="35" t="s">
        <v>4164</v>
      </c>
    </row>
    <row r="796" spans="1:8" hidden="1" x14ac:dyDescent="0.25">
      <c r="A796" s="47" t="s">
        <v>2166</v>
      </c>
      <c r="B796" s="35" t="s">
        <v>6301</v>
      </c>
      <c r="C796" s="35" t="s">
        <v>5075</v>
      </c>
      <c r="D796" s="46" t="str">
        <f>RIGHT(C796,1)</f>
        <v>E</v>
      </c>
      <c r="E796" s="598" t="s">
        <v>2166</v>
      </c>
      <c r="F796" s="505"/>
      <c r="G796" s="167"/>
      <c r="H796" s="35" t="s">
        <v>4165</v>
      </c>
    </row>
    <row r="797" spans="1:8" hidden="1" x14ac:dyDescent="0.25">
      <c r="A797" s="47" t="s">
        <v>2166</v>
      </c>
      <c r="B797" s="35" t="s">
        <v>6301</v>
      </c>
      <c r="C797" s="35" t="s">
        <v>5077</v>
      </c>
      <c r="D797" s="46" t="str">
        <f>RIGHT(C797,1)</f>
        <v>M</v>
      </c>
      <c r="E797" s="598" t="s">
        <v>2166</v>
      </c>
      <c r="F797" s="505"/>
      <c r="G797" s="167"/>
      <c r="H797" s="35" t="s">
        <v>5078</v>
      </c>
    </row>
    <row r="798" spans="1:8" hidden="1" x14ac:dyDescent="0.25">
      <c r="A798" s="47" t="s">
        <v>2166</v>
      </c>
      <c r="B798" s="35" t="s">
        <v>6301</v>
      </c>
      <c r="C798" s="35" t="s">
        <v>5076</v>
      </c>
      <c r="D798" s="46" t="str">
        <f>RIGHT(C798,1)</f>
        <v>H</v>
      </c>
      <c r="E798" s="598" t="s">
        <v>2166</v>
      </c>
      <c r="F798" s="505"/>
      <c r="G798" s="167"/>
      <c r="H798" s="35" t="s">
        <v>95</v>
      </c>
    </row>
    <row r="799" spans="1:8" hidden="1" x14ac:dyDescent="0.25">
      <c r="A799" s="47" t="str">
        <f>A798</f>
        <v>0510</v>
      </c>
      <c r="B799" s="35" t="s">
        <v>6301</v>
      </c>
      <c r="C799" s="35" t="s">
        <v>6484</v>
      </c>
      <c r="D799" s="46" t="s">
        <v>6440</v>
      </c>
      <c r="E799" s="598" t="str">
        <f>E798</f>
        <v>0510</v>
      </c>
      <c r="F799" s="505"/>
      <c r="G799" s="167"/>
    </row>
    <row r="800" spans="1:8" hidden="1" x14ac:dyDescent="0.25">
      <c r="A800" s="47" t="str">
        <f>A799</f>
        <v>0510</v>
      </c>
      <c r="B800" s="35" t="s">
        <v>6301</v>
      </c>
      <c r="C800" s="35" t="s">
        <v>7836</v>
      </c>
      <c r="E800" s="598" t="str">
        <f>E799</f>
        <v>0510</v>
      </c>
      <c r="F800" s="505"/>
      <c r="G800" s="167"/>
      <c r="H800" s="35" t="s">
        <v>5079</v>
      </c>
    </row>
    <row r="801" spans="1:8" hidden="1" x14ac:dyDescent="0.25">
      <c r="A801" s="47" t="s">
        <v>2165</v>
      </c>
      <c r="B801" s="35" t="s">
        <v>6302</v>
      </c>
      <c r="C801" s="35" t="s">
        <v>4164</v>
      </c>
      <c r="D801" s="46" t="str">
        <f>RIGHT(C801,1)</f>
        <v>E</v>
      </c>
      <c r="E801" s="598" t="s">
        <v>2165</v>
      </c>
      <c r="F801" s="505"/>
      <c r="G801" s="167"/>
      <c r="H801" s="35" t="s">
        <v>5080</v>
      </c>
    </row>
    <row r="802" spans="1:8" hidden="1" x14ac:dyDescent="0.25">
      <c r="A802" s="47" t="s">
        <v>2165</v>
      </c>
      <c r="B802" s="35" t="s">
        <v>6302</v>
      </c>
      <c r="C802" s="35" t="s">
        <v>4165</v>
      </c>
      <c r="D802" s="46" t="str">
        <f>RIGHT(C802,1)</f>
        <v>M</v>
      </c>
      <c r="E802" s="598" t="s">
        <v>2165</v>
      </c>
      <c r="F802" s="505"/>
      <c r="G802" s="167"/>
      <c r="H802" s="35" t="s">
        <v>4166</v>
      </c>
    </row>
    <row r="803" spans="1:8" hidden="1" x14ac:dyDescent="0.25">
      <c r="A803" s="47" t="s">
        <v>2165</v>
      </c>
      <c r="B803" s="35" t="s">
        <v>6302</v>
      </c>
      <c r="C803" s="35" t="s">
        <v>5078</v>
      </c>
      <c r="D803" s="46" t="str">
        <f>RIGHT(C803,1)</f>
        <v>H</v>
      </c>
      <c r="E803" s="598" t="s">
        <v>2165</v>
      </c>
      <c r="F803" s="505"/>
      <c r="G803" s="167"/>
      <c r="H803" s="35" t="s">
        <v>5081</v>
      </c>
    </row>
    <row r="804" spans="1:8" hidden="1" x14ac:dyDescent="0.25">
      <c r="A804" s="47" t="str">
        <f>A803</f>
        <v>0520</v>
      </c>
      <c r="B804" s="35" t="s">
        <v>6302</v>
      </c>
      <c r="C804" s="35" t="s">
        <v>6485</v>
      </c>
      <c r="D804" s="46" t="s">
        <v>6440</v>
      </c>
      <c r="E804" s="598" t="str">
        <f>E803</f>
        <v>0520</v>
      </c>
      <c r="F804" s="505"/>
      <c r="G804" s="167"/>
      <c r="H804" s="35" t="s">
        <v>5082</v>
      </c>
    </row>
    <row r="805" spans="1:8" hidden="1" x14ac:dyDescent="0.25">
      <c r="A805" s="47" t="str">
        <f>A804</f>
        <v>0520</v>
      </c>
      <c r="B805" s="35" t="s">
        <v>6302</v>
      </c>
      <c r="C805" s="35" t="s">
        <v>7837</v>
      </c>
      <c r="E805" s="598" t="str">
        <f>E804</f>
        <v>0520</v>
      </c>
      <c r="F805" s="505"/>
      <c r="G805" s="167"/>
      <c r="H805" s="35" t="s">
        <v>95</v>
      </c>
    </row>
    <row r="806" spans="1:8" hidden="1" x14ac:dyDescent="0.25">
      <c r="A806" s="47" t="s">
        <v>2164</v>
      </c>
      <c r="B806" s="35" t="s">
        <v>6303</v>
      </c>
      <c r="C806" s="35" t="s">
        <v>5079</v>
      </c>
      <c r="D806" s="46" t="str">
        <f>RIGHT(C806,1)</f>
        <v>M</v>
      </c>
      <c r="E806" s="598" t="s">
        <v>2164</v>
      </c>
      <c r="F806" s="505"/>
      <c r="G806" s="167"/>
    </row>
    <row r="807" spans="1:8" hidden="1" x14ac:dyDescent="0.25">
      <c r="A807" s="47" t="s">
        <v>2164</v>
      </c>
      <c r="B807" s="35" t="s">
        <v>6303</v>
      </c>
      <c r="C807" s="35" t="s">
        <v>5080</v>
      </c>
      <c r="D807" s="46" t="str">
        <f>RIGHT(C807,1)</f>
        <v>E</v>
      </c>
      <c r="E807" s="598" t="s">
        <v>2164</v>
      </c>
      <c r="F807" s="505"/>
      <c r="G807" s="167"/>
      <c r="H807" s="35" t="s">
        <v>4167</v>
      </c>
    </row>
    <row r="808" spans="1:8" hidden="1" x14ac:dyDescent="0.25">
      <c r="A808" s="47" t="s">
        <v>2164</v>
      </c>
      <c r="B808" s="35" t="s">
        <v>6303</v>
      </c>
      <c r="C808" s="35" t="s">
        <v>4166</v>
      </c>
      <c r="D808" s="46" t="str">
        <f>RIGHT(C808,1)</f>
        <v>E</v>
      </c>
      <c r="E808" s="598" t="s">
        <v>2164</v>
      </c>
      <c r="F808" s="505"/>
      <c r="G808" s="167"/>
      <c r="H808" s="35" t="s">
        <v>4168</v>
      </c>
    </row>
    <row r="809" spans="1:8" hidden="1" x14ac:dyDescent="0.25">
      <c r="A809" s="47" t="s">
        <v>2164</v>
      </c>
      <c r="B809" s="35" t="s">
        <v>6303</v>
      </c>
      <c r="C809" s="35" t="s">
        <v>5081</v>
      </c>
      <c r="D809" s="46" t="str">
        <f>RIGHT(C809,1)</f>
        <v>H</v>
      </c>
      <c r="E809" s="598" t="s">
        <v>2164</v>
      </c>
      <c r="F809" s="505"/>
      <c r="G809" s="167"/>
      <c r="H809" s="35" t="s">
        <v>4169</v>
      </c>
    </row>
    <row r="810" spans="1:8" hidden="1" x14ac:dyDescent="0.25">
      <c r="A810" s="47" t="s">
        <v>2164</v>
      </c>
      <c r="B810" s="35" t="s">
        <v>6303</v>
      </c>
      <c r="C810" s="35" t="s">
        <v>5082</v>
      </c>
      <c r="D810" s="46" t="str">
        <f>RIGHT(C810,1)</f>
        <v>E</v>
      </c>
      <c r="E810" s="598" t="s">
        <v>2164</v>
      </c>
      <c r="F810" s="505"/>
      <c r="G810" s="167"/>
      <c r="H810" s="35" t="s">
        <v>5083</v>
      </c>
    </row>
    <row r="811" spans="1:8" hidden="1" x14ac:dyDescent="0.25">
      <c r="A811" s="47" t="str">
        <f>A810</f>
        <v>0540</v>
      </c>
      <c r="B811" s="35" t="s">
        <v>6303</v>
      </c>
      <c r="C811" s="35" t="s">
        <v>6486</v>
      </c>
      <c r="D811" s="46" t="s">
        <v>6440</v>
      </c>
      <c r="E811" s="598" t="str">
        <f>E810</f>
        <v>0540</v>
      </c>
      <c r="F811" s="505"/>
      <c r="G811" s="167"/>
      <c r="H811" s="35" t="s">
        <v>5085</v>
      </c>
    </row>
    <row r="812" spans="1:8" hidden="1" x14ac:dyDescent="0.25">
      <c r="A812" s="47" t="str">
        <f>A811</f>
        <v>0540</v>
      </c>
      <c r="B812" s="35" t="s">
        <v>6303</v>
      </c>
      <c r="C812" s="35" t="s">
        <v>7838</v>
      </c>
      <c r="E812" s="598" t="str">
        <f>E811</f>
        <v>0540</v>
      </c>
      <c r="F812" s="505"/>
      <c r="G812" s="167"/>
      <c r="H812" s="35" t="s">
        <v>5084</v>
      </c>
    </row>
    <row r="813" spans="1:8" hidden="1" x14ac:dyDescent="0.25">
      <c r="A813" s="47" t="s">
        <v>2163</v>
      </c>
      <c r="B813" s="35" t="s">
        <v>6304</v>
      </c>
      <c r="C813" s="35" t="s">
        <v>4167</v>
      </c>
      <c r="D813" s="46" t="str">
        <f t="shared" ref="D813:D820" si="24">RIGHT(C813,1)</f>
        <v>M</v>
      </c>
      <c r="E813" s="598" t="s">
        <v>2163</v>
      </c>
      <c r="F813" s="505"/>
      <c r="G813" s="167"/>
      <c r="H813" s="35" t="s">
        <v>4170</v>
      </c>
    </row>
    <row r="814" spans="1:8" hidden="1" x14ac:dyDescent="0.25">
      <c r="A814" s="47" t="s">
        <v>2163</v>
      </c>
      <c r="B814" s="35" t="s">
        <v>6304</v>
      </c>
      <c r="C814" s="35" t="s">
        <v>4168</v>
      </c>
      <c r="D814" s="46" t="str">
        <f t="shared" si="24"/>
        <v>H</v>
      </c>
      <c r="E814" s="598" t="s">
        <v>2163</v>
      </c>
      <c r="F814" s="505"/>
      <c r="G814" s="167"/>
      <c r="H814" s="35" t="s">
        <v>6152</v>
      </c>
    </row>
    <row r="815" spans="1:8" hidden="1" x14ac:dyDescent="0.25">
      <c r="A815" s="47" t="s">
        <v>2163</v>
      </c>
      <c r="B815" s="35" t="s">
        <v>6304</v>
      </c>
      <c r="C815" s="35" t="s">
        <v>4169</v>
      </c>
      <c r="D815" s="46" t="str">
        <f t="shared" si="24"/>
        <v>E</v>
      </c>
      <c r="E815" s="598" t="s">
        <v>2163</v>
      </c>
      <c r="F815" s="505"/>
      <c r="G815" s="167"/>
      <c r="H815" s="35" t="s">
        <v>6812</v>
      </c>
    </row>
    <row r="816" spans="1:8" hidden="1" x14ac:dyDescent="0.25">
      <c r="A816" s="47" t="s">
        <v>2163</v>
      </c>
      <c r="B816" s="35" t="s">
        <v>6304</v>
      </c>
      <c r="C816" s="35" t="s">
        <v>5083</v>
      </c>
      <c r="D816" s="46" t="str">
        <f t="shared" si="24"/>
        <v>E</v>
      </c>
      <c r="E816" s="598" t="s">
        <v>2163</v>
      </c>
      <c r="F816" s="505"/>
      <c r="G816" s="167"/>
      <c r="H816" s="35" t="s">
        <v>95</v>
      </c>
    </row>
    <row r="817" spans="1:8" hidden="1" x14ac:dyDescent="0.25">
      <c r="A817" s="47" t="s">
        <v>2163</v>
      </c>
      <c r="B817" s="35" t="s">
        <v>6304</v>
      </c>
      <c r="C817" s="35" t="s">
        <v>5085</v>
      </c>
      <c r="D817" s="46" t="str">
        <f t="shared" si="24"/>
        <v>M</v>
      </c>
      <c r="E817" s="598" t="s">
        <v>2163</v>
      </c>
      <c r="F817" s="505"/>
      <c r="G817" s="167"/>
    </row>
    <row r="818" spans="1:8" hidden="1" x14ac:dyDescent="0.25">
      <c r="A818" s="47" t="s">
        <v>2163</v>
      </c>
      <c r="B818" s="35" t="s">
        <v>6304</v>
      </c>
      <c r="C818" s="35" t="s">
        <v>5084</v>
      </c>
      <c r="D818" s="46" t="str">
        <f t="shared" si="24"/>
        <v>H</v>
      </c>
      <c r="E818" s="598" t="s">
        <v>2163</v>
      </c>
      <c r="F818" s="505"/>
      <c r="G818" s="167"/>
      <c r="H818" s="35" t="s">
        <v>4171</v>
      </c>
    </row>
    <row r="819" spans="1:8" hidden="1" x14ac:dyDescent="0.25">
      <c r="A819" s="47" t="s">
        <v>2163</v>
      </c>
      <c r="B819" s="35" t="s">
        <v>6304</v>
      </c>
      <c r="C819" s="35" t="s">
        <v>4170</v>
      </c>
      <c r="D819" s="46" t="str">
        <f t="shared" si="24"/>
        <v>E</v>
      </c>
      <c r="E819" s="598" t="s">
        <v>2163</v>
      </c>
      <c r="F819" s="505"/>
      <c r="G819" s="167"/>
      <c r="H819" s="35" t="s">
        <v>5087</v>
      </c>
    </row>
    <row r="820" spans="1:8" hidden="1" x14ac:dyDescent="0.25">
      <c r="A820" s="47" t="s">
        <v>2163</v>
      </c>
      <c r="B820" s="35" t="s">
        <v>6304</v>
      </c>
      <c r="C820" s="35" t="s">
        <v>6152</v>
      </c>
      <c r="D820" s="46" t="str">
        <f t="shared" si="24"/>
        <v>F</v>
      </c>
      <c r="E820" s="598" t="s">
        <v>2163</v>
      </c>
      <c r="F820" s="505"/>
      <c r="G820" s="167"/>
      <c r="H820" s="35" t="s">
        <v>5086</v>
      </c>
    </row>
    <row r="821" spans="1:8" hidden="1" x14ac:dyDescent="0.25">
      <c r="A821" s="47" t="s">
        <v>2163</v>
      </c>
      <c r="B821" s="35" t="s">
        <v>6304</v>
      </c>
      <c r="C821" s="35" t="s">
        <v>6812</v>
      </c>
      <c r="D821" s="46" t="s">
        <v>6439</v>
      </c>
      <c r="E821" s="598" t="s">
        <v>2163</v>
      </c>
      <c r="F821" s="505"/>
      <c r="G821" s="167"/>
      <c r="H821" s="35" t="s">
        <v>95</v>
      </c>
    </row>
    <row r="822" spans="1:8" hidden="1" x14ac:dyDescent="0.25">
      <c r="A822" s="47" t="str">
        <f>A821</f>
        <v>0550</v>
      </c>
      <c r="B822" s="35" t="s">
        <v>6304</v>
      </c>
      <c r="C822" s="35" t="s">
        <v>6487</v>
      </c>
      <c r="D822" s="46" t="s">
        <v>6440</v>
      </c>
      <c r="E822" s="598" t="str">
        <f>E821</f>
        <v>0550</v>
      </c>
      <c r="F822" s="505"/>
      <c r="G822" s="167"/>
    </row>
    <row r="823" spans="1:8" hidden="1" x14ac:dyDescent="0.25">
      <c r="A823" s="47" t="str">
        <f>A822</f>
        <v>0550</v>
      </c>
      <c r="B823" s="35" t="s">
        <v>6304</v>
      </c>
      <c r="C823" s="35" t="s">
        <v>7839</v>
      </c>
      <c r="E823" s="598" t="str">
        <f>E822</f>
        <v>0550</v>
      </c>
      <c r="F823" s="505"/>
      <c r="G823" s="167"/>
      <c r="H823" s="35" t="s">
        <v>4172</v>
      </c>
    </row>
    <row r="824" spans="1:8" hidden="1" x14ac:dyDescent="0.25">
      <c r="A824" s="47" t="s">
        <v>2162</v>
      </c>
      <c r="B824" s="35" t="s">
        <v>1980</v>
      </c>
      <c r="C824" s="35" t="s">
        <v>4171</v>
      </c>
      <c r="D824" s="46" t="str">
        <f>RIGHT(C824,1)</f>
        <v>E</v>
      </c>
      <c r="E824" s="598" t="s">
        <v>2162</v>
      </c>
      <c r="F824" s="505"/>
      <c r="G824" s="167"/>
      <c r="H824" s="35" t="s">
        <v>4173</v>
      </c>
    </row>
    <row r="825" spans="1:8" hidden="1" x14ac:dyDescent="0.25">
      <c r="A825" s="47" t="s">
        <v>2162</v>
      </c>
      <c r="B825" s="35" t="s">
        <v>1980</v>
      </c>
      <c r="C825" s="35" t="s">
        <v>5087</v>
      </c>
      <c r="D825" s="46" t="str">
        <f>RIGHT(C825,1)</f>
        <v>M</v>
      </c>
      <c r="E825" s="598" t="s">
        <v>2162</v>
      </c>
      <c r="F825" s="505"/>
      <c r="G825" s="167"/>
      <c r="H825" s="35" t="s">
        <v>4174</v>
      </c>
    </row>
    <row r="826" spans="1:8" hidden="1" x14ac:dyDescent="0.25">
      <c r="A826" s="47" t="s">
        <v>2162</v>
      </c>
      <c r="B826" s="35" t="s">
        <v>1980</v>
      </c>
      <c r="C826" s="35" t="s">
        <v>5086</v>
      </c>
      <c r="D826" s="46" t="str">
        <f>RIGHT(C826,1)</f>
        <v>H</v>
      </c>
      <c r="E826" s="598" t="s">
        <v>2162</v>
      </c>
      <c r="F826" s="505"/>
      <c r="G826" s="167"/>
      <c r="H826" s="35" t="s">
        <v>95</v>
      </c>
    </row>
    <row r="827" spans="1:8" hidden="1" x14ac:dyDescent="0.25">
      <c r="A827" s="47" t="str">
        <f>A826</f>
        <v>0560</v>
      </c>
      <c r="B827" s="35" t="s">
        <v>1980</v>
      </c>
      <c r="C827" s="35" t="s">
        <v>6488</v>
      </c>
      <c r="D827" s="46" t="s">
        <v>6440</v>
      </c>
      <c r="E827" s="598" t="str">
        <f>E826</f>
        <v>0560</v>
      </c>
      <c r="F827" s="505"/>
      <c r="G827" s="167"/>
    </row>
    <row r="828" spans="1:8" hidden="1" x14ac:dyDescent="0.25">
      <c r="A828" s="47" t="str">
        <f>A827</f>
        <v>0560</v>
      </c>
      <c r="B828" s="35" t="s">
        <v>1980</v>
      </c>
      <c r="C828" s="35" t="s">
        <v>7840</v>
      </c>
      <c r="E828" s="598" t="str">
        <f>E827</f>
        <v>0560</v>
      </c>
      <c r="F828" s="505"/>
      <c r="G828" s="167"/>
      <c r="H828" s="35" t="s">
        <v>4175</v>
      </c>
    </row>
    <row r="829" spans="1:8" hidden="1" x14ac:dyDescent="0.25">
      <c r="A829" s="47" t="s">
        <v>2161</v>
      </c>
      <c r="B829" s="35" t="s">
        <v>6305</v>
      </c>
      <c r="C829" s="35" t="s">
        <v>4172</v>
      </c>
      <c r="D829" s="46" t="str">
        <f>RIGHT(C829,1)</f>
        <v>E</v>
      </c>
      <c r="E829" s="598" t="s">
        <v>2161</v>
      </c>
      <c r="F829" s="505"/>
      <c r="G829" s="167"/>
      <c r="H829" s="35" t="s">
        <v>4176</v>
      </c>
    </row>
    <row r="830" spans="1:8" hidden="1" x14ac:dyDescent="0.25">
      <c r="A830" s="47" t="s">
        <v>2161</v>
      </c>
      <c r="B830" s="35" t="s">
        <v>6305</v>
      </c>
      <c r="C830" s="35" t="s">
        <v>4173</v>
      </c>
      <c r="D830" s="46" t="str">
        <f>RIGHT(C830,1)</f>
        <v>M</v>
      </c>
      <c r="E830" s="598" t="s">
        <v>2161</v>
      </c>
      <c r="F830" s="505"/>
      <c r="G830" s="167"/>
      <c r="H830" s="35" t="s">
        <v>4177</v>
      </c>
    </row>
    <row r="831" spans="1:8" hidden="1" x14ac:dyDescent="0.25">
      <c r="A831" s="47" t="s">
        <v>2161</v>
      </c>
      <c r="B831" s="35" t="s">
        <v>6305</v>
      </c>
      <c r="C831" s="35" t="s">
        <v>4174</v>
      </c>
      <c r="D831" s="46" t="str">
        <f>RIGHT(C831,1)</f>
        <v>H</v>
      </c>
      <c r="E831" s="598" t="s">
        <v>2161</v>
      </c>
      <c r="F831" s="505"/>
      <c r="G831" s="167"/>
      <c r="H831" s="35" t="s">
        <v>95</v>
      </c>
    </row>
    <row r="832" spans="1:8" hidden="1" x14ac:dyDescent="0.25">
      <c r="A832" s="47" t="str">
        <f>A831</f>
        <v>0580</v>
      </c>
      <c r="B832" s="35" t="s">
        <v>6305</v>
      </c>
      <c r="C832" s="35" t="s">
        <v>6489</v>
      </c>
      <c r="D832" s="46" t="s">
        <v>6440</v>
      </c>
      <c r="E832" s="598" t="str">
        <f>E831</f>
        <v>0580</v>
      </c>
      <c r="F832" s="505"/>
      <c r="G832" s="167"/>
    </row>
    <row r="833" spans="1:8" hidden="1" x14ac:dyDescent="0.25">
      <c r="A833" s="47" t="str">
        <f>A832</f>
        <v>0580</v>
      </c>
      <c r="B833" s="35" t="s">
        <v>6305</v>
      </c>
      <c r="C833" s="35" t="s">
        <v>7841</v>
      </c>
      <c r="E833" s="598" t="str">
        <f>E832</f>
        <v>0580</v>
      </c>
      <c r="F833" s="505"/>
      <c r="G833" s="167"/>
      <c r="H833" s="35" t="s">
        <v>4178</v>
      </c>
    </row>
    <row r="834" spans="1:8" hidden="1" x14ac:dyDescent="0.25">
      <c r="A834" s="47" t="s">
        <v>2160</v>
      </c>
      <c r="B834" s="35" t="s">
        <v>6306</v>
      </c>
      <c r="C834" s="35" t="s">
        <v>4175</v>
      </c>
      <c r="D834" s="46" t="str">
        <f>RIGHT(C834,1)</f>
        <v>M</v>
      </c>
      <c r="E834" s="598" t="s">
        <v>2160</v>
      </c>
      <c r="F834" s="505"/>
      <c r="G834" s="167"/>
      <c r="H834" s="35" t="s">
        <v>5088</v>
      </c>
    </row>
    <row r="835" spans="1:8" hidden="1" x14ac:dyDescent="0.25">
      <c r="A835" s="47" t="s">
        <v>2160</v>
      </c>
      <c r="B835" s="35" t="s">
        <v>6306</v>
      </c>
      <c r="C835" s="35" t="s">
        <v>4176</v>
      </c>
      <c r="D835" s="46" t="str">
        <f>RIGHT(C835,1)</f>
        <v>H</v>
      </c>
      <c r="E835" s="598" t="s">
        <v>2160</v>
      </c>
      <c r="F835" s="505"/>
      <c r="G835" s="167"/>
      <c r="H835" s="35" t="s">
        <v>5089</v>
      </c>
    </row>
    <row r="836" spans="1:8" hidden="1" x14ac:dyDescent="0.25">
      <c r="A836" s="47" t="s">
        <v>2160</v>
      </c>
      <c r="B836" s="35" t="s">
        <v>6306</v>
      </c>
      <c r="C836" s="35" t="s">
        <v>4177</v>
      </c>
      <c r="D836" s="46" t="str">
        <f>RIGHT(C836,1)</f>
        <v>E</v>
      </c>
      <c r="E836" s="598" t="s">
        <v>2160</v>
      </c>
      <c r="F836" s="505"/>
      <c r="G836" s="167"/>
      <c r="H836" s="35" t="s">
        <v>6813</v>
      </c>
    </row>
    <row r="837" spans="1:8" hidden="1" x14ac:dyDescent="0.25">
      <c r="A837" s="47" t="str">
        <f>A836</f>
        <v>0640</v>
      </c>
      <c r="B837" s="35" t="s">
        <v>6306</v>
      </c>
      <c r="C837" s="35" t="s">
        <v>6490</v>
      </c>
      <c r="D837" s="46" t="s">
        <v>6440</v>
      </c>
      <c r="E837" s="598" t="str">
        <f>E836</f>
        <v>0640</v>
      </c>
      <c r="F837" s="505"/>
      <c r="G837" s="167"/>
      <c r="H837" s="35" t="s">
        <v>95</v>
      </c>
    </row>
    <row r="838" spans="1:8" hidden="1" x14ac:dyDescent="0.25">
      <c r="A838" s="47" t="str">
        <f>A837</f>
        <v>0640</v>
      </c>
      <c r="B838" s="35" t="s">
        <v>6306</v>
      </c>
      <c r="C838" s="35" t="s">
        <v>7842</v>
      </c>
      <c r="E838" s="598" t="str">
        <f>E837</f>
        <v>0640</v>
      </c>
      <c r="F838" s="505"/>
      <c r="G838" s="167"/>
    </row>
    <row r="839" spans="1:8" hidden="1" x14ac:dyDescent="0.25">
      <c r="A839" s="47" t="s">
        <v>2159</v>
      </c>
      <c r="B839" s="35" t="s">
        <v>6307</v>
      </c>
      <c r="C839" s="35" t="s">
        <v>4178</v>
      </c>
      <c r="D839" s="46" t="str">
        <f>RIGHT(C839,1)</f>
        <v>E</v>
      </c>
      <c r="E839" s="598" t="s">
        <v>2159</v>
      </c>
      <c r="F839" s="505"/>
      <c r="G839" s="167"/>
      <c r="H839" s="35" t="s">
        <v>4179</v>
      </c>
    </row>
    <row r="840" spans="1:8" hidden="1" x14ac:dyDescent="0.25">
      <c r="A840" s="47" t="s">
        <v>2159</v>
      </c>
      <c r="B840" s="35" t="s">
        <v>6307</v>
      </c>
      <c r="C840" s="35" t="s">
        <v>5088</v>
      </c>
      <c r="D840" s="46" t="str">
        <f>RIGHT(C840,1)</f>
        <v>M</v>
      </c>
      <c r="E840" s="598" t="s">
        <v>2159</v>
      </c>
      <c r="F840" s="505"/>
      <c r="G840" s="167"/>
      <c r="H840" s="35" t="s">
        <v>4180</v>
      </c>
    </row>
    <row r="841" spans="1:8" hidden="1" x14ac:dyDescent="0.25">
      <c r="A841" s="47" t="s">
        <v>2159</v>
      </c>
      <c r="B841" s="35" t="s">
        <v>6307</v>
      </c>
      <c r="C841" s="35" t="s">
        <v>5089</v>
      </c>
      <c r="D841" s="46" t="str">
        <f>RIGHT(C841,1)</f>
        <v>H</v>
      </c>
      <c r="E841" s="598" t="s">
        <v>2159</v>
      </c>
      <c r="F841" s="505"/>
      <c r="G841" s="167"/>
      <c r="H841" s="35" t="s">
        <v>4181</v>
      </c>
    </row>
    <row r="842" spans="1:8" hidden="1" x14ac:dyDescent="0.25">
      <c r="A842" s="47" t="s">
        <v>2159</v>
      </c>
      <c r="B842" s="35" t="s">
        <v>6307</v>
      </c>
      <c r="C842" s="35" t="s">
        <v>6813</v>
      </c>
      <c r="D842" s="46" t="s">
        <v>6439</v>
      </c>
      <c r="E842" s="598" t="s">
        <v>2159</v>
      </c>
      <c r="F842" s="505"/>
      <c r="G842" s="167"/>
      <c r="H842" s="35" t="s">
        <v>6814</v>
      </c>
    </row>
    <row r="843" spans="1:8" hidden="1" x14ac:dyDescent="0.25">
      <c r="A843" s="47" t="str">
        <f>A842</f>
        <v>0740</v>
      </c>
      <c r="B843" s="35" t="s">
        <v>6307</v>
      </c>
      <c r="C843" s="35" t="s">
        <v>6491</v>
      </c>
      <c r="D843" s="46" t="s">
        <v>6440</v>
      </c>
      <c r="E843" s="598" t="str">
        <f>E842</f>
        <v>0740</v>
      </c>
      <c r="F843" s="505"/>
      <c r="G843" s="167"/>
      <c r="H843" s="35" t="s">
        <v>95</v>
      </c>
    </row>
    <row r="844" spans="1:8" hidden="1" x14ac:dyDescent="0.25">
      <c r="A844" s="47" t="str">
        <f>A843</f>
        <v>0740</v>
      </c>
      <c r="B844" s="35" t="s">
        <v>6307</v>
      </c>
      <c r="C844" s="35" t="s">
        <v>7843</v>
      </c>
      <c r="E844" s="598" t="str">
        <f>E843</f>
        <v>0740</v>
      </c>
      <c r="F844" s="505"/>
      <c r="G844" s="167"/>
    </row>
    <row r="845" spans="1:8" hidden="1" x14ac:dyDescent="0.25">
      <c r="A845" s="47" t="s">
        <v>2158</v>
      </c>
      <c r="B845" s="35" t="s">
        <v>6308</v>
      </c>
      <c r="C845" s="35" t="s">
        <v>4179</v>
      </c>
      <c r="D845" s="46" t="str">
        <f>RIGHT(C845,1)</f>
        <v>E</v>
      </c>
      <c r="E845" s="598" t="s">
        <v>2158</v>
      </c>
      <c r="F845" s="505"/>
      <c r="G845" s="167"/>
      <c r="H845" s="35" t="s">
        <v>4182</v>
      </c>
    </row>
    <row r="846" spans="1:8" hidden="1" x14ac:dyDescent="0.25">
      <c r="A846" s="47" t="s">
        <v>2158</v>
      </c>
      <c r="B846" s="35" t="s">
        <v>6308</v>
      </c>
      <c r="C846" s="35" t="s">
        <v>4180</v>
      </c>
      <c r="D846" s="46" t="str">
        <f>RIGHT(C846,1)</f>
        <v>M</v>
      </c>
      <c r="E846" s="598" t="s">
        <v>2158</v>
      </c>
      <c r="F846" s="505"/>
      <c r="G846" s="167"/>
      <c r="H846" s="35" t="s">
        <v>5090</v>
      </c>
    </row>
    <row r="847" spans="1:8" hidden="1" x14ac:dyDescent="0.25">
      <c r="A847" s="47" t="s">
        <v>2158</v>
      </c>
      <c r="B847" s="35" t="s">
        <v>6308</v>
      </c>
      <c r="C847" s="35" t="s">
        <v>4181</v>
      </c>
      <c r="D847" s="46" t="str">
        <f>RIGHT(C847,1)</f>
        <v>H</v>
      </c>
      <c r="E847" s="598" t="s">
        <v>2158</v>
      </c>
      <c r="F847" s="505"/>
      <c r="G847" s="167"/>
      <c r="H847" s="35" t="s">
        <v>5091</v>
      </c>
    </row>
    <row r="848" spans="1:8" hidden="1" x14ac:dyDescent="0.25">
      <c r="A848" s="47" t="s">
        <v>2158</v>
      </c>
      <c r="B848" s="35" t="s">
        <v>6308</v>
      </c>
      <c r="C848" s="35" t="s">
        <v>6814</v>
      </c>
      <c r="D848" s="46" t="s">
        <v>6439</v>
      </c>
      <c r="E848" s="598" t="s">
        <v>2158</v>
      </c>
      <c r="F848" s="505"/>
      <c r="G848" s="167"/>
      <c r="H848" s="35" t="s">
        <v>6815</v>
      </c>
    </row>
    <row r="849" spans="1:8" hidden="1" x14ac:dyDescent="0.25">
      <c r="A849" s="47" t="str">
        <f>A848</f>
        <v>0770</v>
      </c>
      <c r="B849" s="35" t="s">
        <v>6308</v>
      </c>
      <c r="C849" s="35" t="s">
        <v>6492</v>
      </c>
      <c r="D849" s="46" t="s">
        <v>6440</v>
      </c>
      <c r="E849" s="598" t="str">
        <f>E848</f>
        <v>0770</v>
      </c>
      <c r="F849" s="505"/>
      <c r="G849" s="167"/>
      <c r="H849" s="35" t="s">
        <v>95</v>
      </c>
    </row>
    <row r="850" spans="1:8" hidden="1" x14ac:dyDescent="0.25">
      <c r="A850" s="47" t="str">
        <f>A849</f>
        <v>0770</v>
      </c>
      <c r="B850" s="35" t="s">
        <v>6308</v>
      </c>
      <c r="C850" s="35" t="s">
        <v>7844</v>
      </c>
      <c r="E850" s="598" t="str">
        <f>E849</f>
        <v>0770</v>
      </c>
      <c r="F850" s="505"/>
      <c r="G850" s="167"/>
    </row>
    <row r="851" spans="1:8" hidden="1" x14ac:dyDescent="0.25">
      <c r="A851" s="47" t="s">
        <v>2157</v>
      </c>
      <c r="B851" s="35" t="s">
        <v>6309</v>
      </c>
      <c r="C851" s="35" t="s">
        <v>4182</v>
      </c>
      <c r="D851" s="46" t="str">
        <f>RIGHT(C851,1)</f>
        <v>E</v>
      </c>
      <c r="E851" s="598" t="s">
        <v>2157</v>
      </c>
      <c r="F851" s="505"/>
      <c r="G851" s="167"/>
      <c r="H851" s="35" t="s">
        <v>5092</v>
      </c>
    </row>
    <row r="852" spans="1:8" hidden="1" x14ac:dyDescent="0.25">
      <c r="A852" s="47" t="s">
        <v>2157</v>
      </c>
      <c r="B852" s="35" t="s">
        <v>6309</v>
      </c>
      <c r="C852" s="35" t="s">
        <v>5090</v>
      </c>
      <c r="D852" s="46" t="str">
        <f>RIGHT(C852,1)</f>
        <v>M</v>
      </c>
      <c r="E852" s="598" t="s">
        <v>2157</v>
      </c>
      <c r="F852" s="505"/>
      <c r="G852" s="167"/>
      <c r="H852" s="35" t="s">
        <v>5093</v>
      </c>
    </row>
    <row r="853" spans="1:8" hidden="1" x14ac:dyDescent="0.25">
      <c r="A853" s="47" t="s">
        <v>2157</v>
      </c>
      <c r="B853" s="35" t="s">
        <v>6309</v>
      </c>
      <c r="C853" s="35" t="s">
        <v>5091</v>
      </c>
      <c r="D853" s="46" t="str">
        <f>RIGHT(C853,1)</f>
        <v>H</v>
      </c>
      <c r="E853" s="598" t="s">
        <v>2157</v>
      </c>
      <c r="F853" s="505"/>
      <c r="G853" s="167"/>
      <c r="H853" s="35" t="s">
        <v>4183</v>
      </c>
    </row>
    <row r="854" spans="1:8" hidden="1" x14ac:dyDescent="0.25">
      <c r="A854" s="47" t="s">
        <v>2157</v>
      </c>
      <c r="B854" s="35" t="s">
        <v>6309</v>
      </c>
      <c r="C854" s="35" t="s">
        <v>6815</v>
      </c>
      <c r="D854" s="46" t="s">
        <v>6439</v>
      </c>
      <c r="E854" s="598" t="s">
        <v>2157</v>
      </c>
      <c r="F854" s="505"/>
      <c r="G854" s="167"/>
      <c r="H854" s="35" t="s">
        <v>6153</v>
      </c>
    </row>
    <row r="855" spans="1:8" hidden="1" x14ac:dyDescent="0.25">
      <c r="A855" s="47" t="str">
        <f>A854</f>
        <v>0860</v>
      </c>
      <c r="B855" s="35" t="s">
        <v>6309</v>
      </c>
      <c r="C855" s="35" t="s">
        <v>6493</v>
      </c>
      <c r="D855" s="46" t="s">
        <v>6440</v>
      </c>
      <c r="E855" s="598" t="str">
        <f>E854</f>
        <v>0860</v>
      </c>
      <c r="F855" s="505"/>
      <c r="G855" s="167"/>
      <c r="H855" s="35" t="s">
        <v>6154</v>
      </c>
    </row>
    <row r="856" spans="1:8" hidden="1" x14ac:dyDescent="0.25">
      <c r="A856" s="47" t="str">
        <f>A855</f>
        <v>0860</v>
      </c>
      <c r="B856" s="35" t="s">
        <v>6309</v>
      </c>
      <c r="C856" s="35" t="s">
        <v>7845</v>
      </c>
      <c r="E856" s="598" t="str">
        <f>E855</f>
        <v>0860</v>
      </c>
      <c r="F856" s="505"/>
      <c r="G856" s="167"/>
      <c r="H856" s="35" t="s">
        <v>5095</v>
      </c>
    </row>
    <row r="857" spans="1:8" hidden="1" x14ac:dyDescent="0.25">
      <c r="A857" s="47" t="s">
        <v>2156</v>
      </c>
      <c r="B857" s="35" t="s">
        <v>8010</v>
      </c>
      <c r="C857" s="35" t="s">
        <v>5092</v>
      </c>
      <c r="D857" s="46" t="str">
        <f t="shared" ref="D857:D887" si="25">RIGHT(C857,1)</f>
        <v>H</v>
      </c>
      <c r="E857" s="598" t="s">
        <v>2156</v>
      </c>
      <c r="F857" s="505"/>
      <c r="G857" s="167"/>
      <c r="H857" s="35" t="s">
        <v>5094</v>
      </c>
    </row>
    <row r="858" spans="1:8" hidden="1" x14ac:dyDescent="0.25">
      <c r="A858" s="47" t="s">
        <v>2156</v>
      </c>
      <c r="B858" s="35" t="s">
        <v>8010</v>
      </c>
      <c r="C858" s="35" t="s">
        <v>5093</v>
      </c>
      <c r="D858" s="46" t="str">
        <f t="shared" si="25"/>
        <v>M</v>
      </c>
      <c r="E858" s="598" t="s">
        <v>2156</v>
      </c>
      <c r="F858" s="505"/>
      <c r="G858" s="167"/>
      <c r="H858" s="35" t="s">
        <v>5096</v>
      </c>
    </row>
    <row r="859" spans="1:8" hidden="1" x14ac:dyDescent="0.25">
      <c r="A859" s="47" t="s">
        <v>2156</v>
      </c>
      <c r="B859" s="35" t="s">
        <v>8010</v>
      </c>
      <c r="C859" s="35" t="s">
        <v>4183</v>
      </c>
      <c r="D859" s="46" t="str">
        <f t="shared" si="25"/>
        <v>E</v>
      </c>
      <c r="E859" s="598" t="s">
        <v>2156</v>
      </c>
      <c r="F859" s="505"/>
      <c r="G859" s="167"/>
      <c r="H859" s="35" t="s">
        <v>5097</v>
      </c>
    </row>
    <row r="860" spans="1:8" hidden="1" x14ac:dyDescent="0.25">
      <c r="A860" s="47" t="s">
        <v>2156</v>
      </c>
      <c r="B860" s="35" t="s">
        <v>8010</v>
      </c>
      <c r="C860" s="35" t="s">
        <v>6153</v>
      </c>
      <c r="D860" s="46" t="str">
        <f t="shared" si="25"/>
        <v>E</v>
      </c>
      <c r="E860" s="598" t="s">
        <v>2156</v>
      </c>
      <c r="F860" s="505"/>
      <c r="G860" s="167"/>
      <c r="H860" s="35" t="s">
        <v>5098</v>
      </c>
    </row>
    <row r="861" spans="1:8" hidden="1" x14ac:dyDescent="0.25">
      <c r="A861" s="47" t="s">
        <v>2156</v>
      </c>
      <c r="B861" s="35" t="s">
        <v>8010</v>
      </c>
      <c r="C861" s="35" t="s">
        <v>6154</v>
      </c>
      <c r="D861" s="46" t="str">
        <f t="shared" si="25"/>
        <v>M</v>
      </c>
      <c r="E861" s="598" t="s">
        <v>2156</v>
      </c>
      <c r="F861" s="505"/>
      <c r="G861" s="167"/>
      <c r="H861" s="35" t="s">
        <v>5100</v>
      </c>
    </row>
    <row r="862" spans="1:8" hidden="1" x14ac:dyDescent="0.25">
      <c r="A862" s="47" t="s">
        <v>2156</v>
      </c>
      <c r="B862" s="35" t="s">
        <v>8010</v>
      </c>
      <c r="C862" s="35" t="s">
        <v>5095</v>
      </c>
      <c r="D862" s="46" t="str">
        <f t="shared" si="25"/>
        <v>M</v>
      </c>
      <c r="E862" s="598" t="s">
        <v>2156</v>
      </c>
      <c r="F862" s="505"/>
      <c r="G862" s="167"/>
      <c r="H862" s="35" t="s">
        <v>5099</v>
      </c>
    </row>
    <row r="863" spans="1:8" hidden="1" x14ac:dyDescent="0.25">
      <c r="A863" s="47" t="s">
        <v>2156</v>
      </c>
      <c r="B863" s="35" t="s">
        <v>8010</v>
      </c>
      <c r="C863" s="35" t="s">
        <v>5094</v>
      </c>
      <c r="D863" s="46" t="str">
        <f t="shared" si="25"/>
        <v>H</v>
      </c>
      <c r="E863" s="598" t="s">
        <v>2156</v>
      </c>
      <c r="F863" s="505"/>
      <c r="G863" s="167"/>
      <c r="H863" s="35" t="s">
        <v>5101</v>
      </c>
    </row>
    <row r="864" spans="1:8" hidden="1" x14ac:dyDescent="0.25">
      <c r="A864" s="47" t="s">
        <v>2156</v>
      </c>
      <c r="B864" s="35" t="s">
        <v>8010</v>
      </c>
      <c r="C864" s="35" t="s">
        <v>5096</v>
      </c>
      <c r="D864" s="46" t="str">
        <f t="shared" si="25"/>
        <v>M</v>
      </c>
      <c r="E864" s="598" t="s">
        <v>2156</v>
      </c>
      <c r="F864" s="505"/>
      <c r="G864" s="167"/>
      <c r="H864" s="35" t="s">
        <v>5103</v>
      </c>
    </row>
    <row r="865" spans="1:8" hidden="1" x14ac:dyDescent="0.25">
      <c r="A865" s="47" t="s">
        <v>2156</v>
      </c>
      <c r="B865" s="35" t="s">
        <v>8010</v>
      </c>
      <c r="C865" s="35" t="s">
        <v>5097</v>
      </c>
      <c r="D865" s="46" t="str">
        <f t="shared" si="25"/>
        <v>H</v>
      </c>
      <c r="E865" s="598" t="s">
        <v>2156</v>
      </c>
      <c r="F865" s="505"/>
      <c r="G865" s="167"/>
      <c r="H865" s="35" t="s">
        <v>5102</v>
      </c>
    </row>
    <row r="866" spans="1:8" hidden="1" x14ac:dyDescent="0.25">
      <c r="A866" s="47" t="s">
        <v>2156</v>
      </c>
      <c r="B866" s="35" t="s">
        <v>8010</v>
      </c>
      <c r="C866" s="35" t="s">
        <v>5098</v>
      </c>
      <c r="D866" s="46" t="str">
        <f t="shared" si="25"/>
        <v>E</v>
      </c>
      <c r="E866" s="598" t="s">
        <v>2156</v>
      </c>
      <c r="F866" s="505"/>
      <c r="G866" s="167"/>
      <c r="H866" s="35" t="s">
        <v>4184</v>
      </c>
    </row>
    <row r="867" spans="1:8" hidden="1" x14ac:dyDescent="0.25">
      <c r="A867" s="47" t="s">
        <v>2156</v>
      </c>
      <c r="B867" s="35" t="s">
        <v>8010</v>
      </c>
      <c r="C867" s="35" t="s">
        <v>5100</v>
      </c>
      <c r="D867" s="46" t="str">
        <f t="shared" si="25"/>
        <v>M</v>
      </c>
      <c r="E867" s="598" t="s">
        <v>2156</v>
      </c>
      <c r="F867" s="505"/>
      <c r="G867" s="167"/>
      <c r="H867" s="35" t="s">
        <v>4185</v>
      </c>
    </row>
    <row r="868" spans="1:8" hidden="1" x14ac:dyDescent="0.25">
      <c r="A868" s="47" t="s">
        <v>2156</v>
      </c>
      <c r="B868" s="35" t="s">
        <v>8010</v>
      </c>
      <c r="C868" s="35" t="s">
        <v>5099</v>
      </c>
      <c r="D868" s="46" t="str">
        <f t="shared" si="25"/>
        <v>H</v>
      </c>
      <c r="E868" s="598" t="s">
        <v>2156</v>
      </c>
      <c r="F868" s="505"/>
      <c r="G868" s="167"/>
      <c r="H868" s="35" t="s">
        <v>5104</v>
      </c>
    </row>
    <row r="869" spans="1:8" hidden="1" x14ac:dyDescent="0.25">
      <c r="A869" s="47" t="s">
        <v>2156</v>
      </c>
      <c r="B869" s="35" t="s">
        <v>8010</v>
      </c>
      <c r="C869" s="35" t="s">
        <v>5101</v>
      </c>
      <c r="D869" s="46" t="str">
        <f t="shared" si="25"/>
        <v>E</v>
      </c>
      <c r="E869" s="598" t="s">
        <v>2156</v>
      </c>
      <c r="F869" s="505"/>
      <c r="G869" s="167"/>
      <c r="H869" s="35" t="s">
        <v>5105</v>
      </c>
    </row>
    <row r="870" spans="1:8" hidden="1" x14ac:dyDescent="0.25">
      <c r="A870" s="47" t="s">
        <v>2156</v>
      </c>
      <c r="B870" s="35" t="s">
        <v>8010</v>
      </c>
      <c r="C870" s="35" t="s">
        <v>5103</v>
      </c>
      <c r="D870" s="46" t="str">
        <f t="shared" si="25"/>
        <v>M</v>
      </c>
      <c r="E870" s="598" t="s">
        <v>2156</v>
      </c>
      <c r="F870" s="505"/>
      <c r="G870" s="167"/>
      <c r="H870" s="35" t="s">
        <v>4186</v>
      </c>
    </row>
    <row r="871" spans="1:8" hidden="1" x14ac:dyDescent="0.25">
      <c r="A871" s="47" t="s">
        <v>2156</v>
      </c>
      <c r="B871" s="35" t="s">
        <v>8010</v>
      </c>
      <c r="C871" s="35" t="s">
        <v>5102</v>
      </c>
      <c r="D871" s="46" t="str">
        <f t="shared" si="25"/>
        <v>H</v>
      </c>
      <c r="E871" s="598" t="s">
        <v>2156</v>
      </c>
      <c r="F871" s="505"/>
      <c r="G871" s="167"/>
      <c r="H871" s="35" t="s">
        <v>4187</v>
      </c>
    </row>
    <row r="872" spans="1:8" hidden="1" x14ac:dyDescent="0.25">
      <c r="A872" s="47" t="s">
        <v>2156</v>
      </c>
      <c r="B872" s="35" t="s">
        <v>8010</v>
      </c>
      <c r="C872" s="35" t="s">
        <v>4184</v>
      </c>
      <c r="D872" s="46" t="str">
        <f t="shared" si="25"/>
        <v>E</v>
      </c>
      <c r="E872" s="598" t="s">
        <v>2156</v>
      </c>
      <c r="F872" s="505"/>
      <c r="G872" s="167"/>
      <c r="H872" s="35" t="s">
        <v>4188</v>
      </c>
    </row>
    <row r="873" spans="1:8" hidden="1" x14ac:dyDescent="0.25">
      <c r="A873" s="47" t="s">
        <v>2156</v>
      </c>
      <c r="B873" s="35" t="s">
        <v>8010</v>
      </c>
      <c r="C873" s="35" t="s">
        <v>4185</v>
      </c>
      <c r="D873" s="46" t="str">
        <f t="shared" si="25"/>
        <v>E</v>
      </c>
      <c r="E873" s="598" t="s">
        <v>2156</v>
      </c>
      <c r="F873" s="505"/>
      <c r="G873" s="167"/>
      <c r="H873" s="35" t="s">
        <v>4189</v>
      </c>
    </row>
    <row r="874" spans="1:8" hidden="1" x14ac:dyDescent="0.25">
      <c r="A874" s="47" t="s">
        <v>2156</v>
      </c>
      <c r="B874" s="35" t="s">
        <v>8010</v>
      </c>
      <c r="C874" s="35" t="s">
        <v>5104</v>
      </c>
      <c r="D874" s="46" t="str">
        <f t="shared" si="25"/>
        <v>M</v>
      </c>
      <c r="E874" s="598" t="s">
        <v>2156</v>
      </c>
      <c r="F874" s="505"/>
      <c r="G874" s="167"/>
      <c r="H874" s="35" t="s">
        <v>5107</v>
      </c>
    </row>
    <row r="875" spans="1:8" hidden="1" x14ac:dyDescent="0.25">
      <c r="A875" s="47" t="s">
        <v>2156</v>
      </c>
      <c r="B875" s="35" t="s">
        <v>8010</v>
      </c>
      <c r="C875" s="35" t="s">
        <v>5105</v>
      </c>
      <c r="D875" s="46" t="str">
        <f t="shared" si="25"/>
        <v>H</v>
      </c>
      <c r="E875" s="598" t="s">
        <v>2156</v>
      </c>
      <c r="F875" s="505"/>
      <c r="G875" s="167"/>
      <c r="H875" s="35" t="s">
        <v>5106</v>
      </c>
    </row>
    <row r="876" spans="1:8" hidden="1" x14ac:dyDescent="0.25">
      <c r="A876" s="47" t="s">
        <v>2156</v>
      </c>
      <c r="B876" s="35" t="s">
        <v>8010</v>
      </c>
      <c r="C876" s="35" t="s">
        <v>4186</v>
      </c>
      <c r="D876" s="46" t="str">
        <f t="shared" si="25"/>
        <v>E</v>
      </c>
      <c r="E876" s="598" t="s">
        <v>2156</v>
      </c>
      <c r="F876" s="505"/>
      <c r="G876" s="167"/>
      <c r="H876" s="35" t="s">
        <v>5108</v>
      </c>
    </row>
    <row r="877" spans="1:8" hidden="1" x14ac:dyDescent="0.25">
      <c r="A877" s="47" t="s">
        <v>2156</v>
      </c>
      <c r="B877" s="35" t="s">
        <v>8010</v>
      </c>
      <c r="C877" s="35" t="s">
        <v>4187</v>
      </c>
      <c r="D877" s="46" t="str">
        <f t="shared" si="25"/>
        <v>E</v>
      </c>
      <c r="E877" s="598" t="s">
        <v>2156</v>
      </c>
      <c r="F877" s="505"/>
      <c r="G877" s="167"/>
      <c r="H877" s="35" t="s">
        <v>5110</v>
      </c>
    </row>
    <row r="878" spans="1:8" hidden="1" x14ac:dyDescent="0.25">
      <c r="A878" s="47" t="s">
        <v>2156</v>
      </c>
      <c r="B878" s="35" t="s">
        <v>8010</v>
      </c>
      <c r="C878" s="35" t="s">
        <v>4188</v>
      </c>
      <c r="D878" s="46" t="str">
        <f t="shared" si="25"/>
        <v>E</v>
      </c>
      <c r="E878" s="598" t="s">
        <v>2156</v>
      </c>
      <c r="F878" s="505"/>
      <c r="G878" s="167"/>
      <c r="H878" s="35" t="s">
        <v>5109</v>
      </c>
    </row>
    <row r="879" spans="1:8" hidden="1" x14ac:dyDescent="0.25">
      <c r="A879" s="47" t="s">
        <v>2156</v>
      </c>
      <c r="B879" s="35" t="s">
        <v>8010</v>
      </c>
      <c r="C879" s="35" t="s">
        <v>4189</v>
      </c>
      <c r="D879" s="46" t="str">
        <f t="shared" si="25"/>
        <v>E</v>
      </c>
      <c r="E879" s="598" t="s">
        <v>2156</v>
      </c>
      <c r="F879" s="505"/>
      <c r="G879" s="167"/>
      <c r="H879" s="35" t="s">
        <v>5111</v>
      </c>
    </row>
    <row r="880" spans="1:8" hidden="1" x14ac:dyDescent="0.25">
      <c r="A880" s="47" t="s">
        <v>2156</v>
      </c>
      <c r="B880" s="35" t="s">
        <v>8010</v>
      </c>
      <c r="C880" s="35" t="s">
        <v>5107</v>
      </c>
      <c r="D880" s="46" t="str">
        <f t="shared" si="25"/>
        <v>M</v>
      </c>
      <c r="E880" s="598" t="s">
        <v>2156</v>
      </c>
      <c r="F880" s="505"/>
      <c r="G880" s="167"/>
      <c r="H880" s="35" t="s">
        <v>5113</v>
      </c>
    </row>
    <row r="881" spans="1:8" hidden="1" x14ac:dyDescent="0.25">
      <c r="A881" s="47" t="s">
        <v>2156</v>
      </c>
      <c r="B881" s="35" t="s">
        <v>8010</v>
      </c>
      <c r="C881" s="35" t="s">
        <v>5106</v>
      </c>
      <c r="D881" s="46" t="str">
        <f t="shared" si="25"/>
        <v>H</v>
      </c>
      <c r="E881" s="598" t="s">
        <v>2156</v>
      </c>
      <c r="F881" s="505"/>
      <c r="G881" s="167"/>
      <c r="H881" s="35" t="s">
        <v>5112</v>
      </c>
    </row>
    <row r="882" spans="1:8" hidden="1" x14ac:dyDescent="0.25">
      <c r="A882" s="47" t="s">
        <v>2156</v>
      </c>
      <c r="B882" s="35" t="s">
        <v>8010</v>
      </c>
      <c r="C882" s="35" t="s">
        <v>5108</v>
      </c>
      <c r="D882" s="46" t="str">
        <f t="shared" si="25"/>
        <v>E</v>
      </c>
      <c r="E882" s="598" t="s">
        <v>2156</v>
      </c>
      <c r="F882" s="505"/>
      <c r="G882" s="167"/>
      <c r="H882" s="35" t="s">
        <v>6816</v>
      </c>
    </row>
    <row r="883" spans="1:8" hidden="1" x14ac:dyDescent="0.25">
      <c r="A883" s="47" t="s">
        <v>2156</v>
      </c>
      <c r="B883" s="35" t="s">
        <v>8010</v>
      </c>
      <c r="C883" s="35" t="s">
        <v>5110</v>
      </c>
      <c r="D883" s="46" t="str">
        <f t="shared" si="25"/>
        <v>M</v>
      </c>
      <c r="E883" s="598" t="s">
        <v>2156</v>
      </c>
      <c r="F883" s="505"/>
      <c r="G883" s="167"/>
      <c r="H883" s="35" t="s">
        <v>6817</v>
      </c>
    </row>
    <row r="884" spans="1:8" hidden="1" x14ac:dyDescent="0.25">
      <c r="A884" s="47" t="s">
        <v>2156</v>
      </c>
      <c r="B884" s="35" t="s">
        <v>8010</v>
      </c>
      <c r="C884" s="35" t="s">
        <v>5109</v>
      </c>
      <c r="D884" s="46" t="str">
        <f t="shared" si="25"/>
        <v>H</v>
      </c>
      <c r="E884" s="598" t="s">
        <v>2156</v>
      </c>
      <c r="F884" s="505"/>
      <c r="G884" s="167"/>
      <c r="H884" s="35" t="s">
        <v>6155</v>
      </c>
    </row>
    <row r="885" spans="1:8" hidden="1" x14ac:dyDescent="0.25">
      <c r="A885" s="47" t="s">
        <v>2156</v>
      </c>
      <c r="B885" s="35" t="s">
        <v>8010</v>
      </c>
      <c r="C885" s="35" t="s">
        <v>5111</v>
      </c>
      <c r="D885" s="46" t="str">
        <f t="shared" si="25"/>
        <v>E</v>
      </c>
      <c r="E885" s="598" t="s">
        <v>2156</v>
      </c>
      <c r="F885" s="505"/>
      <c r="G885" s="167"/>
      <c r="H885" s="35" t="s">
        <v>6818</v>
      </c>
    </row>
    <row r="886" spans="1:8" hidden="1" x14ac:dyDescent="0.25">
      <c r="A886" s="47" t="s">
        <v>2156</v>
      </c>
      <c r="B886" s="35" t="s">
        <v>8010</v>
      </c>
      <c r="C886" s="35" t="s">
        <v>5113</v>
      </c>
      <c r="D886" s="46" t="str">
        <f t="shared" si="25"/>
        <v>M</v>
      </c>
      <c r="E886" s="598" t="s">
        <v>2156</v>
      </c>
      <c r="F886" s="505"/>
      <c r="G886" s="167"/>
      <c r="H886" s="35" t="s">
        <v>6819</v>
      </c>
    </row>
    <row r="887" spans="1:8" hidden="1" x14ac:dyDescent="0.25">
      <c r="A887" s="47" t="s">
        <v>2156</v>
      </c>
      <c r="B887" s="35" t="s">
        <v>8010</v>
      </c>
      <c r="C887" s="35" t="s">
        <v>5112</v>
      </c>
      <c r="D887" s="46" t="str">
        <f t="shared" si="25"/>
        <v>H</v>
      </c>
      <c r="E887" s="598" t="s">
        <v>2156</v>
      </c>
      <c r="F887" s="505"/>
      <c r="G887" s="167"/>
      <c r="H887" s="35" t="s">
        <v>6820</v>
      </c>
    </row>
    <row r="888" spans="1:8" hidden="1" x14ac:dyDescent="0.25">
      <c r="A888" s="47" t="s">
        <v>2156</v>
      </c>
      <c r="B888" s="35" t="s">
        <v>8010</v>
      </c>
      <c r="C888" s="35" t="s">
        <v>6816</v>
      </c>
      <c r="D888" s="46" t="s">
        <v>6439</v>
      </c>
      <c r="E888" s="598" t="s">
        <v>2156</v>
      </c>
      <c r="F888" s="505"/>
      <c r="G888" s="167"/>
      <c r="H888" s="35" t="s">
        <v>6821</v>
      </c>
    </row>
    <row r="889" spans="1:8" hidden="1" x14ac:dyDescent="0.25">
      <c r="A889" s="47" t="s">
        <v>2156</v>
      </c>
      <c r="B889" s="35" t="s">
        <v>8010</v>
      </c>
      <c r="C889" s="35" t="s">
        <v>6817</v>
      </c>
      <c r="D889" s="46" t="s">
        <v>6439</v>
      </c>
      <c r="E889" s="598" t="s">
        <v>2156</v>
      </c>
      <c r="F889" s="505"/>
      <c r="G889" s="167"/>
      <c r="H889" s="35" t="s">
        <v>6822</v>
      </c>
    </row>
    <row r="890" spans="1:8" hidden="1" x14ac:dyDescent="0.25">
      <c r="A890" s="47" t="s">
        <v>2156</v>
      </c>
      <c r="B890" s="35" t="s">
        <v>8010</v>
      </c>
      <c r="C890" s="35" t="s">
        <v>6155</v>
      </c>
      <c r="D890" s="46" t="str">
        <f>RIGHT(C890,1)</f>
        <v>F</v>
      </c>
      <c r="E890" s="598" t="s">
        <v>2156</v>
      </c>
      <c r="F890" s="505"/>
      <c r="G890" s="167"/>
      <c r="H890" s="35" t="s">
        <v>95</v>
      </c>
    </row>
    <row r="891" spans="1:8" hidden="1" x14ac:dyDescent="0.25">
      <c r="A891" s="47" t="s">
        <v>2156</v>
      </c>
      <c r="B891" s="35" t="s">
        <v>8010</v>
      </c>
      <c r="C891" s="35" t="s">
        <v>6818</v>
      </c>
      <c r="D891" s="46" t="s">
        <v>6439</v>
      </c>
      <c r="E891" s="598" t="s">
        <v>2156</v>
      </c>
      <c r="F891" s="505"/>
      <c r="G891" s="167"/>
    </row>
    <row r="892" spans="1:8" hidden="1" x14ac:dyDescent="0.25">
      <c r="A892" s="47" t="s">
        <v>2156</v>
      </c>
      <c r="B892" s="35" t="s">
        <v>8010</v>
      </c>
      <c r="C892" s="35" t="s">
        <v>6819</v>
      </c>
      <c r="D892" s="46" t="s">
        <v>6439</v>
      </c>
      <c r="E892" s="598" t="s">
        <v>2156</v>
      </c>
      <c r="F892" s="505"/>
      <c r="G892" s="167"/>
      <c r="H892" s="35" t="s">
        <v>4190</v>
      </c>
    </row>
    <row r="893" spans="1:8" hidden="1" x14ac:dyDescent="0.25">
      <c r="A893" s="47" t="s">
        <v>2156</v>
      </c>
      <c r="B893" s="35" t="s">
        <v>8010</v>
      </c>
      <c r="C893" s="35" t="s">
        <v>6820</v>
      </c>
      <c r="D893" s="46" t="s">
        <v>6439</v>
      </c>
      <c r="E893" s="598" t="s">
        <v>2156</v>
      </c>
      <c r="F893" s="505"/>
      <c r="G893" s="167"/>
      <c r="H893" s="35" t="s">
        <v>4191</v>
      </c>
    </row>
    <row r="894" spans="1:8" hidden="1" x14ac:dyDescent="0.25">
      <c r="A894" s="47" t="s">
        <v>2156</v>
      </c>
      <c r="B894" s="35" t="s">
        <v>8010</v>
      </c>
      <c r="C894" s="35" t="s">
        <v>6821</v>
      </c>
      <c r="D894" s="46" t="s">
        <v>6439</v>
      </c>
      <c r="E894" s="598" t="s">
        <v>2156</v>
      </c>
      <c r="F894" s="505"/>
      <c r="G894" s="167"/>
      <c r="H894" s="35" t="s">
        <v>6156</v>
      </c>
    </row>
    <row r="895" spans="1:8" hidden="1" x14ac:dyDescent="0.25">
      <c r="A895" s="47" t="s">
        <v>2156</v>
      </c>
      <c r="B895" s="35" t="s">
        <v>8010</v>
      </c>
      <c r="C895" s="35" t="s">
        <v>6822</v>
      </c>
      <c r="D895" s="46" t="s">
        <v>6439</v>
      </c>
      <c r="E895" s="598" t="s">
        <v>2156</v>
      </c>
      <c r="F895" s="505"/>
      <c r="G895" s="167"/>
      <c r="H895" s="35" t="s">
        <v>4192</v>
      </c>
    </row>
    <row r="896" spans="1:8" hidden="1" x14ac:dyDescent="0.25">
      <c r="A896" s="47" t="str">
        <f>A895</f>
        <v>0870</v>
      </c>
      <c r="B896" s="35" t="s">
        <v>8010</v>
      </c>
      <c r="C896" s="35" t="s">
        <v>6494</v>
      </c>
      <c r="D896" s="46" t="s">
        <v>6440</v>
      </c>
      <c r="E896" s="598" t="str">
        <f>E895</f>
        <v>0870</v>
      </c>
      <c r="F896" s="505"/>
      <c r="G896" s="167"/>
      <c r="H896" s="35" t="s">
        <v>5114</v>
      </c>
    </row>
    <row r="897" spans="1:8" hidden="1" x14ac:dyDescent="0.25">
      <c r="A897" s="47" t="str">
        <f>A896</f>
        <v>0870</v>
      </c>
      <c r="B897" s="35" t="s">
        <v>8010</v>
      </c>
      <c r="C897" s="35" t="s">
        <v>7846</v>
      </c>
      <c r="E897" s="598" t="str">
        <f>E896</f>
        <v>0870</v>
      </c>
      <c r="F897" s="505"/>
      <c r="G897" s="167"/>
      <c r="H897" s="35" t="s">
        <v>4193</v>
      </c>
    </row>
    <row r="898" spans="1:8" hidden="1" x14ac:dyDescent="0.25">
      <c r="A898" s="47" t="s">
        <v>2155</v>
      </c>
      <c r="B898" s="35" t="s">
        <v>1973</v>
      </c>
      <c r="C898" s="35" t="s">
        <v>4190</v>
      </c>
      <c r="D898" s="46" t="str">
        <f t="shared" ref="D898:D961" si="26">RIGHT(C898,1)</f>
        <v>H</v>
      </c>
      <c r="E898" s="598" t="s">
        <v>2155</v>
      </c>
      <c r="F898" s="505"/>
      <c r="G898" s="167"/>
      <c r="H898" s="35" t="s">
        <v>4194</v>
      </c>
    </row>
    <row r="899" spans="1:8" hidden="1" x14ac:dyDescent="0.25">
      <c r="A899" s="47" t="s">
        <v>2155</v>
      </c>
      <c r="B899" s="35" t="s">
        <v>1973</v>
      </c>
      <c r="C899" s="35" t="s">
        <v>4191</v>
      </c>
      <c r="D899" s="46" t="str">
        <f t="shared" si="26"/>
        <v>H</v>
      </c>
      <c r="E899" s="598" t="s">
        <v>2155</v>
      </c>
      <c r="F899" s="505"/>
      <c r="G899" s="167"/>
      <c r="H899" s="35" t="s">
        <v>4195</v>
      </c>
    </row>
    <row r="900" spans="1:8" hidden="1" x14ac:dyDescent="0.25">
      <c r="A900" s="47" t="s">
        <v>2155</v>
      </c>
      <c r="B900" s="35" t="s">
        <v>1973</v>
      </c>
      <c r="C900" s="35" t="s">
        <v>6156</v>
      </c>
      <c r="D900" s="46" t="str">
        <f t="shared" si="26"/>
        <v>H</v>
      </c>
      <c r="E900" s="598" t="s">
        <v>2155</v>
      </c>
      <c r="F900" s="505"/>
      <c r="G900" s="167"/>
      <c r="H900" s="35" t="s">
        <v>4196</v>
      </c>
    </row>
    <row r="901" spans="1:8" hidden="1" x14ac:dyDescent="0.25">
      <c r="A901" s="47" t="s">
        <v>2155</v>
      </c>
      <c r="B901" s="35" t="s">
        <v>1973</v>
      </c>
      <c r="C901" s="35" t="s">
        <v>4192</v>
      </c>
      <c r="D901" s="46" t="str">
        <f t="shared" si="26"/>
        <v>E</v>
      </c>
      <c r="E901" s="598" t="s">
        <v>2155</v>
      </c>
      <c r="F901" s="505"/>
      <c r="G901" s="167"/>
      <c r="H901" s="35" t="s">
        <v>4197</v>
      </c>
    </row>
    <row r="902" spans="1:8" hidden="1" x14ac:dyDescent="0.25">
      <c r="A902" s="47" t="s">
        <v>2155</v>
      </c>
      <c r="B902" s="35" t="s">
        <v>1973</v>
      </c>
      <c r="C902" s="35" t="s">
        <v>5114</v>
      </c>
      <c r="D902" s="46" t="str">
        <f t="shared" si="26"/>
        <v>E</v>
      </c>
      <c r="E902" s="598" t="s">
        <v>2155</v>
      </c>
      <c r="F902" s="505"/>
      <c r="G902" s="167"/>
      <c r="H902" s="35" t="s">
        <v>5115</v>
      </c>
    </row>
    <row r="903" spans="1:8" hidden="1" x14ac:dyDescent="0.25">
      <c r="A903" s="47" t="s">
        <v>2155</v>
      </c>
      <c r="B903" s="35" t="s">
        <v>1973</v>
      </c>
      <c r="C903" s="35" t="s">
        <v>4193</v>
      </c>
      <c r="D903" s="46" t="str">
        <f t="shared" si="26"/>
        <v>E</v>
      </c>
      <c r="E903" s="598" t="s">
        <v>2155</v>
      </c>
      <c r="F903" s="505"/>
      <c r="G903" s="167"/>
      <c r="H903" s="35" t="s">
        <v>5116</v>
      </c>
    </row>
    <row r="904" spans="1:8" hidden="1" x14ac:dyDescent="0.25">
      <c r="A904" s="47" t="s">
        <v>2155</v>
      </c>
      <c r="B904" s="35" t="s">
        <v>1973</v>
      </c>
      <c r="C904" s="35" t="s">
        <v>4194</v>
      </c>
      <c r="D904" s="46" t="str">
        <f t="shared" si="26"/>
        <v>E</v>
      </c>
      <c r="E904" s="598" t="s">
        <v>2155</v>
      </c>
      <c r="F904" s="505"/>
      <c r="G904" s="167"/>
      <c r="H904" s="35" t="s">
        <v>5117</v>
      </c>
    </row>
    <row r="905" spans="1:8" hidden="1" x14ac:dyDescent="0.25">
      <c r="A905" s="47" t="s">
        <v>2155</v>
      </c>
      <c r="B905" s="35" t="s">
        <v>1973</v>
      </c>
      <c r="C905" s="35" t="s">
        <v>4195</v>
      </c>
      <c r="D905" s="46" t="str">
        <f t="shared" si="26"/>
        <v>E</v>
      </c>
      <c r="E905" s="598" t="s">
        <v>2155</v>
      </c>
      <c r="F905" s="505"/>
      <c r="G905" s="167"/>
      <c r="H905" s="35" t="s">
        <v>4198</v>
      </c>
    </row>
    <row r="906" spans="1:8" hidden="1" x14ac:dyDescent="0.25">
      <c r="A906" s="47" t="s">
        <v>2155</v>
      </c>
      <c r="B906" s="35" t="s">
        <v>1973</v>
      </c>
      <c r="C906" s="35" t="s">
        <v>4196</v>
      </c>
      <c r="D906" s="46" t="str">
        <f t="shared" si="26"/>
        <v>E</v>
      </c>
      <c r="E906" s="598" t="s">
        <v>2155</v>
      </c>
      <c r="F906" s="505"/>
      <c r="G906" s="167"/>
      <c r="H906" s="35" t="s">
        <v>4199</v>
      </c>
    </row>
    <row r="907" spans="1:8" hidden="1" x14ac:dyDescent="0.25">
      <c r="A907" s="47" t="s">
        <v>2155</v>
      </c>
      <c r="B907" s="35" t="s">
        <v>1973</v>
      </c>
      <c r="C907" s="35" t="s">
        <v>4197</v>
      </c>
      <c r="D907" s="46" t="str">
        <f t="shared" si="26"/>
        <v>E</v>
      </c>
      <c r="E907" s="598" t="s">
        <v>2155</v>
      </c>
      <c r="F907" s="505"/>
      <c r="G907" s="167"/>
      <c r="H907" s="35" t="s">
        <v>4200</v>
      </c>
    </row>
    <row r="908" spans="1:8" hidden="1" x14ac:dyDescent="0.25">
      <c r="A908" s="47" t="s">
        <v>2155</v>
      </c>
      <c r="B908" s="35" t="s">
        <v>1973</v>
      </c>
      <c r="C908" s="35" t="s">
        <v>5115</v>
      </c>
      <c r="D908" s="46" t="str">
        <f t="shared" si="26"/>
        <v>E</v>
      </c>
      <c r="E908" s="598" t="s">
        <v>2155</v>
      </c>
      <c r="F908" s="505"/>
      <c r="G908" s="167"/>
      <c r="H908" s="35" t="s">
        <v>6157</v>
      </c>
    </row>
    <row r="909" spans="1:8" hidden="1" x14ac:dyDescent="0.25">
      <c r="A909" s="47" t="s">
        <v>2155</v>
      </c>
      <c r="B909" s="35" t="s">
        <v>1973</v>
      </c>
      <c r="C909" s="35" t="s">
        <v>5116</v>
      </c>
      <c r="D909" s="46" t="str">
        <f t="shared" si="26"/>
        <v>E</v>
      </c>
      <c r="E909" s="598" t="s">
        <v>2155</v>
      </c>
      <c r="F909" s="505"/>
      <c r="G909" s="167"/>
      <c r="H909" s="35" t="s">
        <v>5118</v>
      </c>
    </row>
    <row r="910" spans="1:8" hidden="1" x14ac:dyDescent="0.25">
      <c r="A910" s="47" t="s">
        <v>2155</v>
      </c>
      <c r="B910" s="35" t="s">
        <v>1973</v>
      </c>
      <c r="C910" s="35" t="s">
        <v>5117</v>
      </c>
      <c r="D910" s="46" t="str">
        <f t="shared" si="26"/>
        <v>E</v>
      </c>
      <c r="E910" s="598" t="s">
        <v>2155</v>
      </c>
      <c r="F910" s="505"/>
      <c r="G910" s="167"/>
      <c r="H910" s="35" t="s">
        <v>4201</v>
      </c>
    </row>
    <row r="911" spans="1:8" hidden="1" x14ac:dyDescent="0.25">
      <c r="A911" s="47" t="s">
        <v>2155</v>
      </c>
      <c r="B911" s="35" t="s">
        <v>1973</v>
      </c>
      <c r="C911" s="35" t="s">
        <v>4198</v>
      </c>
      <c r="D911" s="46" t="str">
        <f t="shared" si="26"/>
        <v>E</v>
      </c>
      <c r="E911" s="598" t="s">
        <v>2155</v>
      </c>
      <c r="F911" s="505"/>
      <c r="G911" s="167"/>
      <c r="H911" s="35" t="s">
        <v>4202</v>
      </c>
    </row>
    <row r="912" spans="1:8" hidden="1" x14ac:dyDescent="0.25">
      <c r="A912" s="47" t="s">
        <v>2155</v>
      </c>
      <c r="B912" s="35" t="s">
        <v>1973</v>
      </c>
      <c r="C912" s="35" t="s">
        <v>4199</v>
      </c>
      <c r="D912" s="46" t="str">
        <f t="shared" si="26"/>
        <v>M</v>
      </c>
      <c r="E912" s="598" t="s">
        <v>2155</v>
      </c>
      <c r="F912" s="505"/>
      <c r="G912" s="167"/>
      <c r="H912" s="35" t="s">
        <v>6158</v>
      </c>
    </row>
    <row r="913" spans="1:8" hidden="1" x14ac:dyDescent="0.25">
      <c r="A913" s="47" t="s">
        <v>2155</v>
      </c>
      <c r="B913" s="35" t="s">
        <v>1973</v>
      </c>
      <c r="C913" s="35" t="s">
        <v>4200</v>
      </c>
      <c r="D913" s="46" t="str">
        <f t="shared" si="26"/>
        <v>H</v>
      </c>
      <c r="E913" s="598" t="s">
        <v>2155</v>
      </c>
      <c r="F913" s="505"/>
      <c r="G913" s="167"/>
      <c r="H913" s="35" t="s">
        <v>6159</v>
      </c>
    </row>
    <row r="914" spans="1:8" hidden="1" x14ac:dyDescent="0.25">
      <c r="A914" s="47" t="s">
        <v>2155</v>
      </c>
      <c r="B914" s="35" t="s">
        <v>1973</v>
      </c>
      <c r="C914" s="35" t="s">
        <v>6157</v>
      </c>
      <c r="D914" s="46" t="str">
        <f t="shared" si="26"/>
        <v>H</v>
      </c>
      <c r="E914" s="598" t="s">
        <v>2155</v>
      </c>
      <c r="F914" s="505"/>
      <c r="G914" s="167"/>
      <c r="H914" s="35" t="s">
        <v>4203</v>
      </c>
    </row>
    <row r="915" spans="1:8" hidden="1" x14ac:dyDescent="0.25">
      <c r="A915" s="47" t="s">
        <v>2155</v>
      </c>
      <c r="B915" s="35" t="s">
        <v>1973</v>
      </c>
      <c r="C915" s="35" t="s">
        <v>5118</v>
      </c>
      <c r="D915" s="46" t="str">
        <f t="shared" si="26"/>
        <v>E</v>
      </c>
      <c r="E915" s="598" t="s">
        <v>2155</v>
      </c>
      <c r="F915" s="505"/>
      <c r="G915" s="167"/>
      <c r="H915" s="35" t="s">
        <v>4204</v>
      </c>
    </row>
    <row r="916" spans="1:8" hidden="1" x14ac:dyDescent="0.25">
      <c r="A916" s="47" t="s">
        <v>2155</v>
      </c>
      <c r="B916" s="35" t="s">
        <v>1973</v>
      </c>
      <c r="C916" s="35" t="s">
        <v>4201</v>
      </c>
      <c r="D916" s="46" t="str">
        <f t="shared" si="26"/>
        <v>E</v>
      </c>
      <c r="E916" s="598" t="s">
        <v>2155</v>
      </c>
      <c r="F916" s="505"/>
      <c r="G916" s="167"/>
      <c r="H916" s="35" t="s">
        <v>4205</v>
      </c>
    </row>
    <row r="917" spans="1:8" hidden="1" x14ac:dyDescent="0.25">
      <c r="A917" s="47" t="s">
        <v>2155</v>
      </c>
      <c r="B917" s="35" t="s">
        <v>1973</v>
      </c>
      <c r="C917" s="35" t="s">
        <v>4202</v>
      </c>
      <c r="D917" s="46" t="str">
        <f t="shared" si="26"/>
        <v>M</v>
      </c>
      <c r="E917" s="598" t="s">
        <v>2155</v>
      </c>
      <c r="F917" s="505"/>
      <c r="G917" s="167"/>
      <c r="H917" s="35" t="s">
        <v>6160</v>
      </c>
    </row>
    <row r="918" spans="1:8" hidden="1" x14ac:dyDescent="0.25">
      <c r="A918" s="47" t="s">
        <v>2155</v>
      </c>
      <c r="B918" s="35" t="s">
        <v>1973</v>
      </c>
      <c r="C918" s="35" t="s">
        <v>6158</v>
      </c>
      <c r="D918" s="46" t="str">
        <f t="shared" si="26"/>
        <v>E</v>
      </c>
      <c r="E918" s="598" t="s">
        <v>2155</v>
      </c>
      <c r="F918" s="505"/>
      <c r="G918" s="167"/>
      <c r="H918" s="35" t="s">
        <v>6161</v>
      </c>
    </row>
    <row r="919" spans="1:8" hidden="1" x14ac:dyDescent="0.25">
      <c r="A919" s="47" t="s">
        <v>2155</v>
      </c>
      <c r="B919" s="35" t="s">
        <v>1973</v>
      </c>
      <c r="C919" s="35" t="s">
        <v>6159</v>
      </c>
      <c r="D919" s="46" t="str">
        <f t="shared" si="26"/>
        <v>M</v>
      </c>
      <c r="E919" s="598" t="s">
        <v>2155</v>
      </c>
      <c r="F919" s="505"/>
      <c r="G919" s="167"/>
      <c r="H919" s="35" t="s">
        <v>4206</v>
      </c>
    </row>
    <row r="920" spans="1:8" hidden="1" x14ac:dyDescent="0.25">
      <c r="A920" s="47" t="s">
        <v>2155</v>
      </c>
      <c r="B920" s="35" t="s">
        <v>1973</v>
      </c>
      <c r="C920" s="35" t="s">
        <v>4203</v>
      </c>
      <c r="D920" s="46" t="str">
        <f t="shared" si="26"/>
        <v>E</v>
      </c>
      <c r="E920" s="598" t="s">
        <v>2155</v>
      </c>
      <c r="F920" s="505"/>
      <c r="G920" s="167"/>
      <c r="H920" s="35" t="s">
        <v>4207</v>
      </c>
    </row>
    <row r="921" spans="1:8" hidden="1" x14ac:dyDescent="0.25">
      <c r="A921" s="47" t="s">
        <v>2155</v>
      </c>
      <c r="B921" s="35" t="s">
        <v>1973</v>
      </c>
      <c r="C921" s="35" t="s">
        <v>4204</v>
      </c>
      <c r="D921" s="46" t="str">
        <f t="shared" si="26"/>
        <v>H</v>
      </c>
      <c r="E921" s="598" t="s">
        <v>2155</v>
      </c>
      <c r="F921" s="505"/>
      <c r="G921" s="167"/>
      <c r="H921" s="35" t="s">
        <v>4208</v>
      </c>
    </row>
    <row r="922" spans="1:8" hidden="1" x14ac:dyDescent="0.25">
      <c r="A922" s="47" t="s">
        <v>2155</v>
      </c>
      <c r="B922" s="35" t="s">
        <v>1973</v>
      </c>
      <c r="C922" s="35" t="s">
        <v>4205</v>
      </c>
      <c r="D922" s="46" t="str">
        <f t="shared" si="26"/>
        <v>E</v>
      </c>
      <c r="E922" s="598" t="s">
        <v>2155</v>
      </c>
      <c r="F922" s="505"/>
      <c r="G922" s="167"/>
      <c r="H922" s="35" t="s">
        <v>6162</v>
      </c>
    </row>
    <row r="923" spans="1:8" hidden="1" x14ac:dyDescent="0.25">
      <c r="A923" s="47" t="s">
        <v>2155</v>
      </c>
      <c r="B923" s="35" t="s">
        <v>1973</v>
      </c>
      <c r="C923" s="35" t="s">
        <v>6160</v>
      </c>
      <c r="D923" s="46" t="str">
        <f t="shared" si="26"/>
        <v>E</v>
      </c>
      <c r="E923" s="598" t="s">
        <v>2155</v>
      </c>
      <c r="F923" s="505"/>
      <c r="G923" s="167"/>
      <c r="H923" s="35" t="s">
        <v>6163</v>
      </c>
    </row>
    <row r="924" spans="1:8" hidden="1" x14ac:dyDescent="0.25">
      <c r="A924" s="47" t="s">
        <v>2155</v>
      </c>
      <c r="B924" s="35" t="s">
        <v>1973</v>
      </c>
      <c r="C924" s="35" t="s">
        <v>6161</v>
      </c>
      <c r="D924" s="46" t="str">
        <f t="shared" si="26"/>
        <v>M</v>
      </c>
      <c r="E924" s="598" t="s">
        <v>2155</v>
      </c>
      <c r="F924" s="505"/>
      <c r="G924" s="167"/>
      <c r="H924" s="35" t="s">
        <v>5119</v>
      </c>
    </row>
    <row r="925" spans="1:8" hidden="1" x14ac:dyDescent="0.25">
      <c r="A925" s="47" t="s">
        <v>2155</v>
      </c>
      <c r="B925" s="35" t="s">
        <v>1973</v>
      </c>
      <c r="C925" s="35" t="s">
        <v>4206</v>
      </c>
      <c r="D925" s="46" t="str">
        <f t="shared" si="26"/>
        <v>E</v>
      </c>
      <c r="E925" s="598" t="s">
        <v>2155</v>
      </c>
      <c r="F925" s="505"/>
      <c r="G925" s="167"/>
      <c r="H925" s="35" t="s">
        <v>4209</v>
      </c>
    </row>
    <row r="926" spans="1:8" hidden="1" x14ac:dyDescent="0.25">
      <c r="A926" s="47" t="s">
        <v>2155</v>
      </c>
      <c r="B926" s="35" t="s">
        <v>1973</v>
      </c>
      <c r="C926" s="35" t="s">
        <v>4207</v>
      </c>
      <c r="D926" s="46" t="str">
        <f t="shared" si="26"/>
        <v>E</v>
      </c>
      <c r="E926" s="598" t="s">
        <v>2155</v>
      </c>
      <c r="F926" s="505"/>
      <c r="G926" s="167"/>
      <c r="H926" s="35" t="s">
        <v>6164</v>
      </c>
    </row>
    <row r="927" spans="1:8" hidden="1" x14ac:dyDescent="0.25">
      <c r="A927" s="47" t="s">
        <v>2155</v>
      </c>
      <c r="B927" s="35" t="s">
        <v>1973</v>
      </c>
      <c r="C927" s="35" t="s">
        <v>4208</v>
      </c>
      <c r="D927" s="46" t="str">
        <f t="shared" si="26"/>
        <v>E</v>
      </c>
      <c r="E927" s="598" t="s">
        <v>2155</v>
      </c>
      <c r="F927" s="505"/>
      <c r="G927" s="167"/>
      <c r="H927" s="35" t="s">
        <v>6165</v>
      </c>
    </row>
    <row r="928" spans="1:8" hidden="1" x14ac:dyDescent="0.25">
      <c r="A928" s="47" t="s">
        <v>2155</v>
      </c>
      <c r="B928" s="35" t="s">
        <v>1973</v>
      </c>
      <c r="C928" s="35" t="s">
        <v>6162</v>
      </c>
      <c r="D928" s="46" t="str">
        <f t="shared" si="26"/>
        <v>M</v>
      </c>
      <c r="E928" s="598" t="s">
        <v>2155</v>
      </c>
      <c r="F928" s="505"/>
      <c r="G928" s="167"/>
      <c r="H928" s="35" t="s">
        <v>5120</v>
      </c>
    </row>
    <row r="929" spans="1:8" hidden="1" x14ac:dyDescent="0.25">
      <c r="A929" s="47" t="s">
        <v>2155</v>
      </c>
      <c r="B929" s="35" t="s">
        <v>1973</v>
      </c>
      <c r="C929" s="35" t="s">
        <v>6163</v>
      </c>
      <c r="D929" s="46" t="str">
        <f t="shared" si="26"/>
        <v>H</v>
      </c>
      <c r="E929" s="598" t="s">
        <v>2155</v>
      </c>
      <c r="F929" s="505"/>
      <c r="G929" s="167"/>
      <c r="H929" s="35" t="s">
        <v>5121</v>
      </c>
    </row>
    <row r="930" spans="1:8" hidden="1" x14ac:dyDescent="0.25">
      <c r="A930" s="47" t="s">
        <v>2155</v>
      </c>
      <c r="B930" s="35" t="s">
        <v>1973</v>
      </c>
      <c r="C930" s="35" t="s">
        <v>5119</v>
      </c>
      <c r="D930" s="46" t="str">
        <f t="shared" si="26"/>
        <v>E</v>
      </c>
      <c r="E930" s="598" t="s">
        <v>2155</v>
      </c>
      <c r="F930" s="505"/>
      <c r="G930" s="167"/>
      <c r="H930" s="35" t="s">
        <v>5122</v>
      </c>
    </row>
    <row r="931" spans="1:8" hidden="1" x14ac:dyDescent="0.25">
      <c r="A931" s="47" t="s">
        <v>2155</v>
      </c>
      <c r="B931" s="35" t="s">
        <v>1973</v>
      </c>
      <c r="C931" s="35" t="s">
        <v>4209</v>
      </c>
      <c r="D931" s="46" t="str">
        <f t="shared" si="26"/>
        <v>E</v>
      </c>
      <c r="E931" s="598" t="s">
        <v>2155</v>
      </c>
      <c r="F931" s="505"/>
      <c r="G931" s="167"/>
      <c r="H931" s="35" t="s">
        <v>6166</v>
      </c>
    </row>
    <row r="932" spans="1:8" hidden="1" x14ac:dyDescent="0.25">
      <c r="A932" s="47" t="s">
        <v>2155</v>
      </c>
      <c r="B932" s="35" t="s">
        <v>1973</v>
      </c>
      <c r="C932" s="35" t="s">
        <v>6164</v>
      </c>
      <c r="D932" s="46" t="str">
        <f t="shared" si="26"/>
        <v>E</v>
      </c>
      <c r="E932" s="598" t="s">
        <v>2155</v>
      </c>
      <c r="F932" s="505"/>
      <c r="G932" s="167"/>
      <c r="H932" s="35" t="s">
        <v>5123</v>
      </c>
    </row>
    <row r="933" spans="1:8" hidden="1" x14ac:dyDescent="0.25">
      <c r="A933" s="47" t="s">
        <v>2155</v>
      </c>
      <c r="B933" s="35" t="s">
        <v>1973</v>
      </c>
      <c r="C933" s="35" t="s">
        <v>6165</v>
      </c>
      <c r="D933" s="46" t="str">
        <f t="shared" si="26"/>
        <v>M</v>
      </c>
      <c r="E933" s="598" t="s">
        <v>2155</v>
      </c>
      <c r="F933" s="505"/>
      <c r="G933" s="167"/>
      <c r="H933" s="35" t="s">
        <v>6167</v>
      </c>
    </row>
    <row r="934" spans="1:8" hidden="1" x14ac:dyDescent="0.25">
      <c r="A934" s="47" t="s">
        <v>2155</v>
      </c>
      <c r="B934" s="35" t="s">
        <v>1973</v>
      </c>
      <c r="C934" s="35" t="s">
        <v>5120</v>
      </c>
      <c r="D934" s="46" t="str">
        <f t="shared" si="26"/>
        <v>E</v>
      </c>
      <c r="E934" s="598" t="s">
        <v>2155</v>
      </c>
      <c r="F934" s="505"/>
      <c r="G934" s="167"/>
      <c r="H934" s="35" t="s">
        <v>5125</v>
      </c>
    </row>
    <row r="935" spans="1:8" hidden="1" x14ac:dyDescent="0.25">
      <c r="A935" s="47" t="s">
        <v>2155</v>
      </c>
      <c r="B935" s="35" t="s">
        <v>1973</v>
      </c>
      <c r="C935" s="35" t="s">
        <v>5121</v>
      </c>
      <c r="D935" s="46" t="str">
        <f t="shared" si="26"/>
        <v>M</v>
      </c>
      <c r="E935" s="598" t="s">
        <v>2155</v>
      </c>
      <c r="F935" s="505"/>
      <c r="G935" s="167"/>
      <c r="H935" s="35" t="s">
        <v>5124</v>
      </c>
    </row>
    <row r="936" spans="1:8" hidden="1" x14ac:dyDescent="0.25">
      <c r="A936" s="47" t="s">
        <v>2155</v>
      </c>
      <c r="B936" s="35" t="s">
        <v>1973</v>
      </c>
      <c r="C936" s="35" t="s">
        <v>5122</v>
      </c>
      <c r="D936" s="46" t="str">
        <f t="shared" si="26"/>
        <v>E</v>
      </c>
      <c r="E936" s="598" t="s">
        <v>2155</v>
      </c>
      <c r="F936" s="505"/>
      <c r="G936" s="167"/>
      <c r="H936" s="35" t="s">
        <v>6168</v>
      </c>
    </row>
    <row r="937" spans="1:8" hidden="1" x14ac:dyDescent="0.25">
      <c r="A937" s="47" t="s">
        <v>2155</v>
      </c>
      <c r="B937" s="35" t="s">
        <v>1973</v>
      </c>
      <c r="C937" s="35" t="s">
        <v>6166</v>
      </c>
      <c r="D937" s="46" t="str">
        <f t="shared" si="26"/>
        <v>H</v>
      </c>
      <c r="E937" s="598" t="s">
        <v>2155</v>
      </c>
      <c r="F937" s="505"/>
      <c r="G937" s="167"/>
      <c r="H937" s="35" t="s">
        <v>6169</v>
      </c>
    </row>
    <row r="938" spans="1:8" hidden="1" x14ac:dyDescent="0.25">
      <c r="A938" s="47" t="s">
        <v>2155</v>
      </c>
      <c r="B938" s="35" t="s">
        <v>1973</v>
      </c>
      <c r="C938" s="35" t="s">
        <v>5123</v>
      </c>
      <c r="D938" s="46" t="str">
        <f t="shared" si="26"/>
        <v>E</v>
      </c>
      <c r="E938" s="598" t="s">
        <v>2155</v>
      </c>
      <c r="F938" s="505"/>
      <c r="G938" s="167"/>
      <c r="H938" s="35" t="s">
        <v>6170</v>
      </c>
    </row>
    <row r="939" spans="1:8" hidden="1" x14ac:dyDescent="0.25">
      <c r="A939" s="47" t="s">
        <v>2155</v>
      </c>
      <c r="B939" s="35" t="s">
        <v>1973</v>
      </c>
      <c r="C939" s="35" t="s">
        <v>6167</v>
      </c>
      <c r="D939" s="46" t="str">
        <f t="shared" si="26"/>
        <v>M</v>
      </c>
      <c r="E939" s="598" t="s">
        <v>2155</v>
      </c>
      <c r="F939" s="505"/>
      <c r="G939" s="167"/>
      <c r="H939" s="35" t="s">
        <v>6171</v>
      </c>
    </row>
    <row r="940" spans="1:8" hidden="1" x14ac:dyDescent="0.25">
      <c r="A940" s="47" t="s">
        <v>2155</v>
      </c>
      <c r="B940" s="35" t="s">
        <v>1973</v>
      </c>
      <c r="C940" s="35" t="s">
        <v>5125</v>
      </c>
      <c r="D940" s="46" t="str">
        <f t="shared" si="26"/>
        <v>M</v>
      </c>
      <c r="E940" s="598" t="s">
        <v>2155</v>
      </c>
      <c r="F940" s="505"/>
      <c r="G940" s="167"/>
      <c r="H940" s="35" t="s">
        <v>6172</v>
      </c>
    </row>
    <row r="941" spans="1:8" hidden="1" x14ac:dyDescent="0.25">
      <c r="A941" s="47" t="s">
        <v>2155</v>
      </c>
      <c r="B941" s="35" t="s">
        <v>1973</v>
      </c>
      <c r="C941" s="35" t="s">
        <v>5124</v>
      </c>
      <c r="D941" s="46" t="str">
        <f t="shared" si="26"/>
        <v>H</v>
      </c>
      <c r="E941" s="598" t="s">
        <v>2155</v>
      </c>
      <c r="F941" s="505"/>
      <c r="G941" s="167"/>
      <c r="H941" s="35" t="s">
        <v>6173</v>
      </c>
    </row>
    <row r="942" spans="1:8" hidden="1" x14ac:dyDescent="0.25">
      <c r="A942" s="47" t="s">
        <v>2155</v>
      </c>
      <c r="B942" s="35" t="s">
        <v>1973</v>
      </c>
      <c r="C942" s="35" t="s">
        <v>6168</v>
      </c>
      <c r="D942" s="46" t="str">
        <f t="shared" si="26"/>
        <v>M</v>
      </c>
      <c r="E942" s="598" t="s">
        <v>2155</v>
      </c>
      <c r="F942" s="505"/>
      <c r="G942" s="167"/>
      <c r="H942" s="35" t="s">
        <v>6174</v>
      </c>
    </row>
    <row r="943" spans="1:8" hidden="1" x14ac:dyDescent="0.25">
      <c r="A943" s="47" t="s">
        <v>2155</v>
      </c>
      <c r="B943" s="35" t="s">
        <v>1973</v>
      </c>
      <c r="C943" s="35" t="s">
        <v>6169</v>
      </c>
      <c r="D943" s="46" t="str">
        <f t="shared" si="26"/>
        <v>H</v>
      </c>
      <c r="E943" s="598" t="s">
        <v>2155</v>
      </c>
      <c r="F943" s="505"/>
      <c r="G943" s="167"/>
      <c r="H943" s="35" t="s">
        <v>6175</v>
      </c>
    </row>
    <row r="944" spans="1:8" hidden="1" x14ac:dyDescent="0.25">
      <c r="A944" s="47" t="s">
        <v>2155</v>
      </c>
      <c r="B944" s="35" t="s">
        <v>1973</v>
      </c>
      <c r="C944" s="35" t="s">
        <v>6170</v>
      </c>
      <c r="D944" s="46" t="str">
        <f t="shared" si="26"/>
        <v>H</v>
      </c>
      <c r="E944" s="598" t="s">
        <v>2155</v>
      </c>
      <c r="F944" s="505"/>
      <c r="G944" s="167"/>
      <c r="H944" s="35" t="s">
        <v>6176</v>
      </c>
    </row>
    <row r="945" spans="1:8" hidden="1" x14ac:dyDescent="0.25">
      <c r="A945" s="47" t="s">
        <v>2155</v>
      </c>
      <c r="B945" s="35" t="s">
        <v>1973</v>
      </c>
      <c r="C945" s="35" t="s">
        <v>6171</v>
      </c>
      <c r="D945" s="46" t="str">
        <f t="shared" si="26"/>
        <v>M</v>
      </c>
      <c r="E945" s="598" t="s">
        <v>2155</v>
      </c>
      <c r="F945" s="505"/>
      <c r="G945" s="167"/>
      <c r="H945" s="35" t="s">
        <v>4210</v>
      </c>
    </row>
    <row r="946" spans="1:8" hidden="1" x14ac:dyDescent="0.25">
      <c r="A946" s="47" t="s">
        <v>2155</v>
      </c>
      <c r="B946" s="35" t="s">
        <v>1973</v>
      </c>
      <c r="C946" s="35" t="s">
        <v>6172</v>
      </c>
      <c r="D946" s="46" t="str">
        <f t="shared" si="26"/>
        <v>H</v>
      </c>
      <c r="E946" s="598" t="s">
        <v>2155</v>
      </c>
      <c r="F946" s="505"/>
      <c r="G946" s="167"/>
      <c r="H946" s="35" t="s">
        <v>4211</v>
      </c>
    </row>
    <row r="947" spans="1:8" hidden="1" x14ac:dyDescent="0.25">
      <c r="A947" s="47" t="s">
        <v>2155</v>
      </c>
      <c r="B947" s="35" t="s">
        <v>1973</v>
      </c>
      <c r="C947" s="35" t="s">
        <v>6173</v>
      </c>
      <c r="D947" s="46" t="str">
        <f t="shared" si="26"/>
        <v>E</v>
      </c>
      <c r="E947" s="598" t="s">
        <v>2155</v>
      </c>
      <c r="F947" s="505"/>
      <c r="G947" s="167"/>
      <c r="H947" s="35" t="s">
        <v>4212</v>
      </c>
    </row>
    <row r="948" spans="1:8" hidden="1" x14ac:dyDescent="0.25">
      <c r="A948" s="47" t="s">
        <v>2155</v>
      </c>
      <c r="B948" s="35" t="s">
        <v>1973</v>
      </c>
      <c r="C948" s="35" t="s">
        <v>6174</v>
      </c>
      <c r="D948" s="46" t="str">
        <f t="shared" si="26"/>
        <v>M</v>
      </c>
      <c r="E948" s="598" t="s">
        <v>2155</v>
      </c>
      <c r="F948" s="505"/>
      <c r="G948" s="167"/>
      <c r="H948" s="35" t="s">
        <v>5126</v>
      </c>
    </row>
    <row r="949" spans="1:8" hidden="1" x14ac:dyDescent="0.25">
      <c r="A949" s="47" t="s">
        <v>2155</v>
      </c>
      <c r="B949" s="35" t="s">
        <v>1973</v>
      </c>
      <c r="C949" s="35" t="s">
        <v>6175</v>
      </c>
      <c r="D949" s="46" t="str">
        <f t="shared" si="26"/>
        <v>H</v>
      </c>
      <c r="E949" s="598" t="s">
        <v>2155</v>
      </c>
      <c r="F949" s="505"/>
      <c r="G949" s="167"/>
      <c r="H949" s="35" t="s">
        <v>5127</v>
      </c>
    </row>
    <row r="950" spans="1:8" hidden="1" x14ac:dyDescent="0.25">
      <c r="A950" s="47" t="s">
        <v>2155</v>
      </c>
      <c r="B950" s="35" t="s">
        <v>1973</v>
      </c>
      <c r="C950" s="35" t="s">
        <v>6176</v>
      </c>
      <c r="D950" s="46" t="str">
        <f t="shared" si="26"/>
        <v>M</v>
      </c>
      <c r="E950" s="598" t="s">
        <v>2155</v>
      </c>
      <c r="F950" s="505"/>
      <c r="G950" s="167"/>
      <c r="H950" s="35" t="s">
        <v>4213</v>
      </c>
    </row>
    <row r="951" spans="1:8" hidden="1" x14ac:dyDescent="0.25">
      <c r="A951" s="47" t="s">
        <v>2155</v>
      </c>
      <c r="B951" s="35" t="s">
        <v>1973</v>
      </c>
      <c r="C951" s="35" t="s">
        <v>4210</v>
      </c>
      <c r="D951" s="46" t="str">
        <f t="shared" si="26"/>
        <v>E</v>
      </c>
      <c r="E951" s="598" t="s">
        <v>2155</v>
      </c>
      <c r="F951" s="505"/>
      <c r="G951" s="167"/>
      <c r="H951" s="35" t="s">
        <v>5128</v>
      </c>
    </row>
    <row r="952" spans="1:8" hidden="1" x14ac:dyDescent="0.25">
      <c r="A952" s="47" t="s">
        <v>2155</v>
      </c>
      <c r="B952" s="35" t="s">
        <v>1973</v>
      </c>
      <c r="C952" s="35" t="s">
        <v>4211</v>
      </c>
      <c r="D952" s="46" t="str">
        <f t="shared" si="26"/>
        <v>E</v>
      </c>
      <c r="E952" s="598" t="s">
        <v>2155</v>
      </c>
      <c r="F952" s="505"/>
      <c r="G952" s="167"/>
      <c r="H952" s="35" t="s">
        <v>4214</v>
      </c>
    </row>
    <row r="953" spans="1:8" hidden="1" x14ac:dyDescent="0.25">
      <c r="A953" s="47" t="s">
        <v>2155</v>
      </c>
      <c r="B953" s="35" t="s">
        <v>1973</v>
      </c>
      <c r="C953" s="35" t="s">
        <v>4212</v>
      </c>
      <c r="D953" s="46" t="str">
        <f t="shared" si="26"/>
        <v>E</v>
      </c>
      <c r="E953" s="598" t="s">
        <v>2155</v>
      </c>
      <c r="F953" s="505"/>
      <c r="G953" s="167"/>
      <c r="H953" s="35" t="s">
        <v>4215</v>
      </c>
    </row>
    <row r="954" spans="1:8" hidden="1" x14ac:dyDescent="0.25">
      <c r="A954" s="47" t="s">
        <v>2155</v>
      </c>
      <c r="B954" s="35" t="s">
        <v>1973</v>
      </c>
      <c r="C954" s="35" t="s">
        <v>5126</v>
      </c>
      <c r="D954" s="46" t="str">
        <f t="shared" si="26"/>
        <v>H</v>
      </c>
      <c r="E954" s="598" t="s">
        <v>2155</v>
      </c>
      <c r="F954" s="505"/>
      <c r="G954" s="167"/>
      <c r="H954" s="35" t="s">
        <v>4216</v>
      </c>
    </row>
    <row r="955" spans="1:8" hidden="1" x14ac:dyDescent="0.25">
      <c r="A955" s="47" t="s">
        <v>2155</v>
      </c>
      <c r="B955" s="35" t="s">
        <v>1973</v>
      </c>
      <c r="C955" s="35" t="s">
        <v>5127</v>
      </c>
      <c r="D955" s="46" t="str">
        <f t="shared" si="26"/>
        <v>E</v>
      </c>
      <c r="E955" s="598" t="s">
        <v>2155</v>
      </c>
      <c r="F955" s="505"/>
      <c r="G955" s="167"/>
      <c r="H955" s="35" t="s">
        <v>4218</v>
      </c>
    </row>
    <row r="956" spans="1:8" hidden="1" x14ac:dyDescent="0.25">
      <c r="A956" s="47" t="s">
        <v>2155</v>
      </c>
      <c r="B956" s="35" t="s">
        <v>1973</v>
      </c>
      <c r="C956" s="35" t="s">
        <v>4213</v>
      </c>
      <c r="D956" s="46" t="str">
        <f t="shared" si="26"/>
        <v>E</v>
      </c>
      <c r="E956" s="598" t="s">
        <v>2155</v>
      </c>
      <c r="F956" s="505"/>
      <c r="G956" s="167"/>
      <c r="H956" s="35" t="s">
        <v>4217</v>
      </c>
    </row>
    <row r="957" spans="1:8" hidden="1" x14ac:dyDescent="0.25">
      <c r="A957" s="47" t="s">
        <v>2155</v>
      </c>
      <c r="B957" s="35" t="s">
        <v>1973</v>
      </c>
      <c r="C957" s="35" t="s">
        <v>5128</v>
      </c>
      <c r="D957" s="46" t="str">
        <f t="shared" si="26"/>
        <v>H</v>
      </c>
      <c r="E957" s="598" t="s">
        <v>2155</v>
      </c>
      <c r="F957" s="505"/>
      <c r="G957" s="167"/>
      <c r="H957" s="35" t="s">
        <v>6177</v>
      </c>
    </row>
    <row r="958" spans="1:8" hidden="1" x14ac:dyDescent="0.25">
      <c r="A958" s="47" t="s">
        <v>2155</v>
      </c>
      <c r="B958" s="35" t="s">
        <v>1973</v>
      </c>
      <c r="C958" s="35" t="s">
        <v>4214</v>
      </c>
      <c r="D958" s="46" t="str">
        <f t="shared" si="26"/>
        <v>H</v>
      </c>
      <c r="E958" s="598" t="s">
        <v>2155</v>
      </c>
      <c r="F958" s="505"/>
      <c r="G958" s="167"/>
      <c r="H958" s="35" t="s">
        <v>6178</v>
      </c>
    </row>
    <row r="959" spans="1:8" hidden="1" x14ac:dyDescent="0.25">
      <c r="A959" s="47" t="s">
        <v>2155</v>
      </c>
      <c r="B959" s="35" t="s">
        <v>1973</v>
      </c>
      <c r="C959" s="35" t="s">
        <v>4215</v>
      </c>
      <c r="D959" s="46" t="str">
        <f t="shared" si="26"/>
        <v>H</v>
      </c>
      <c r="E959" s="598" t="s">
        <v>2155</v>
      </c>
      <c r="F959" s="505"/>
      <c r="G959" s="167"/>
      <c r="H959" s="35" t="s">
        <v>4219</v>
      </c>
    </row>
    <row r="960" spans="1:8" hidden="1" x14ac:dyDescent="0.25">
      <c r="A960" s="47" t="s">
        <v>2155</v>
      </c>
      <c r="B960" s="35" t="s">
        <v>1973</v>
      </c>
      <c r="C960" s="35" t="s">
        <v>4216</v>
      </c>
      <c r="D960" s="46" t="str">
        <f t="shared" si="26"/>
        <v>E</v>
      </c>
      <c r="E960" s="598" t="s">
        <v>2155</v>
      </c>
      <c r="F960" s="505"/>
      <c r="G960" s="167"/>
      <c r="H960" s="35" t="s">
        <v>4220</v>
      </c>
    </row>
    <row r="961" spans="1:8" hidden="1" x14ac:dyDescent="0.25">
      <c r="A961" s="47" t="s">
        <v>2155</v>
      </c>
      <c r="B961" s="35" t="s">
        <v>1973</v>
      </c>
      <c r="C961" s="35" t="s">
        <v>4218</v>
      </c>
      <c r="D961" s="46" t="str">
        <f t="shared" si="26"/>
        <v>M</v>
      </c>
      <c r="E961" s="598" t="s">
        <v>2155</v>
      </c>
      <c r="F961" s="505"/>
      <c r="G961" s="167"/>
      <c r="H961" s="35" t="s">
        <v>4221</v>
      </c>
    </row>
    <row r="962" spans="1:8" hidden="1" x14ac:dyDescent="0.25">
      <c r="A962" s="47" t="s">
        <v>2155</v>
      </c>
      <c r="B962" s="35" t="s">
        <v>1973</v>
      </c>
      <c r="C962" s="35" t="s">
        <v>4217</v>
      </c>
      <c r="D962" s="46" t="str">
        <f t="shared" ref="D962:D1025" si="27">RIGHT(C962,1)</f>
        <v>H</v>
      </c>
      <c r="E962" s="598" t="s">
        <v>2155</v>
      </c>
      <c r="F962" s="505"/>
      <c r="G962" s="167"/>
      <c r="H962" s="35" t="s">
        <v>4222</v>
      </c>
    </row>
    <row r="963" spans="1:8" hidden="1" x14ac:dyDescent="0.25">
      <c r="A963" s="47" t="s">
        <v>2155</v>
      </c>
      <c r="B963" s="35" t="s">
        <v>1973</v>
      </c>
      <c r="C963" s="35" t="s">
        <v>6177</v>
      </c>
      <c r="D963" s="46" t="str">
        <f t="shared" si="27"/>
        <v>E</v>
      </c>
      <c r="E963" s="598" t="s">
        <v>2155</v>
      </c>
      <c r="F963" s="505"/>
      <c r="G963" s="167"/>
      <c r="H963" s="35" t="s">
        <v>4223</v>
      </c>
    </row>
    <row r="964" spans="1:8" hidden="1" x14ac:dyDescent="0.25">
      <c r="A964" s="47" t="s">
        <v>2155</v>
      </c>
      <c r="B964" s="35" t="s">
        <v>1973</v>
      </c>
      <c r="C964" s="35" t="s">
        <v>6178</v>
      </c>
      <c r="D964" s="46" t="str">
        <f t="shared" si="27"/>
        <v>M</v>
      </c>
      <c r="E964" s="598" t="s">
        <v>2155</v>
      </c>
      <c r="F964" s="505"/>
      <c r="G964" s="167"/>
      <c r="H964" s="35" t="s">
        <v>5129</v>
      </c>
    </row>
    <row r="965" spans="1:8" hidden="1" x14ac:dyDescent="0.25">
      <c r="A965" s="47" t="s">
        <v>2155</v>
      </c>
      <c r="B965" s="35" t="s">
        <v>1973</v>
      </c>
      <c r="C965" s="35" t="s">
        <v>4219</v>
      </c>
      <c r="D965" s="46" t="str">
        <f t="shared" si="27"/>
        <v>E</v>
      </c>
      <c r="E965" s="598" t="s">
        <v>2155</v>
      </c>
      <c r="F965" s="505"/>
      <c r="G965" s="167"/>
      <c r="H965" s="35" t="s">
        <v>4224</v>
      </c>
    </row>
    <row r="966" spans="1:8" hidden="1" x14ac:dyDescent="0.25">
      <c r="A966" s="47" t="s">
        <v>2155</v>
      </c>
      <c r="B966" s="35" t="s">
        <v>1973</v>
      </c>
      <c r="C966" s="35" t="s">
        <v>4220</v>
      </c>
      <c r="D966" s="46" t="str">
        <f t="shared" si="27"/>
        <v>H</v>
      </c>
      <c r="E966" s="598" t="s">
        <v>2155</v>
      </c>
      <c r="F966" s="505"/>
      <c r="G966" s="167"/>
      <c r="H966" s="35" t="s">
        <v>4225</v>
      </c>
    </row>
    <row r="967" spans="1:8" hidden="1" x14ac:dyDescent="0.25">
      <c r="A967" s="47" t="s">
        <v>2155</v>
      </c>
      <c r="B967" s="35" t="s">
        <v>1973</v>
      </c>
      <c r="C967" s="35" t="s">
        <v>4221</v>
      </c>
      <c r="D967" s="46" t="str">
        <f t="shared" si="27"/>
        <v>E</v>
      </c>
      <c r="E967" s="598" t="s">
        <v>2155</v>
      </c>
      <c r="F967" s="505"/>
      <c r="G967" s="167"/>
      <c r="H967" s="35" t="s">
        <v>4226</v>
      </c>
    </row>
    <row r="968" spans="1:8" hidden="1" x14ac:dyDescent="0.25">
      <c r="A968" s="47" t="s">
        <v>2155</v>
      </c>
      <c r="B968" s="35" t="s">
        <v>1973</v>
      </c>
      <c r="C968" s="35" t="s">
        <v>4222</v>
      </c>
      <c r="D968" s="46" t="str">
        <f t="shared" si="27"/>
        <v>E</v>
      </c>
      <c r="E968" s="598" t="s">
        <v>2155</v>
      </c>
      <c r="F968" s="505"/>
      <c r="G968" s="167"/>
      <c r="H968" s="35" t="s">
        <v>4227</v>
      </c>
    </row>
    <row r="969" spans="1:8" hidden="1" x14ac:dyDescent="0.25">
      <c r="A969" s="47" t="s">
        <v>2155</v>
      </c>
      <c r="B969" s="35" t="s">
        <v>1973</v>
      </c>
      <c r="C969" s="35" t="s">
        <v>4223</v>
      </c>
      <c r="D969" s="46" t="str">
        <f t="shared" si="27"/>
        <v>E</v>
      </c>
      <c r="E969" s="598" t="s">
        <v>2155</v>
      </c>
      <c r="F969" s="505"/>
      <c r="G969" s="167"/>
      <c r="H969" s="35" t="s">
        <v>6179</v>
      </c>
    </row>
    <row r="970" spans="1:8" hidden="1" x14ac:dyDescent="0.25">
      <c r="A970" s="47" t="s">
        <v>2155</v>
      </c>
      <c r="B970" s="35" t="s">
        <v>1973</v>
      </c>
      <c r="C970" s="35" t="s">
        <v>5129</v>
      </c>
      <c r="D970" s="46" t="str">
        <f t="shared" si="27"/>
        <v>H</v>
      </c>
      <c r="E970" s="598" t="s">
        <v>2155</v>
      </c>
      <c r="F970" s="505"/>
      <c r="G970" s="167"/>
      <c r="H970" s="35" t="s">
        <v>6180</v>
      </c>
    </row>
    <row r="971" spans="1:8" hidden="1" x14ac:dyDescent="0.25">
      <c r="A971" s="47" t="s">
        <v>2155</v>
      </c>
      <c r="B971" s="35" t="s">
        <v>1973</v>
      </c>
      <c r="C971" s="35" t="s">
        <v>4224</v>
      </c>
      <c r="D971" s="46" t="str">
        <f t="shared" si="27"/>
        <v>E</v>
      </c>
      <c r="E971" s="598" t="s">
        <v>2155</v>
      </c>
      <c r="F971" s="505"/>
      <c r="G971" s="167"/>
      <c r="H971" s="35" t="s">
        <v>5130</v>
      </c>
    </row>
    <row r="972" spans="1:8" hidden="1" x14ac:dyDescent="0.25">
      <c r="A972" s="47" t="s">
        <v>2155</v>
      </c>
      <c r="B972" s="35" t="s">
        <v>1973</v>
      </c>
      <c r="C972" s="35" t="s">
        <v>4225</v>
      </c>
      <c r="D972" s="46" t="str">
        <f t="shared" si="27"/>
        <v>E</v>
      </c>
      <c r="E972" s="598" t="s">
        <v>2155</v>
      </c>
      <c r="F972" s="505"/>
      <c r="G972" s="167"/>
      <c r="H972" s="35" t="s">
        <v>4228</v>
      </c>
    </row>
    <row r="973" spans="1:8" hidden="1" x14ac:dyDescent="0.25">
      <c r="A973" s="47" t="s">
        <v>2155</v>
      </c>
      <c r="B973" s="35" t="s">
        <v>1973</v>
      </c>
      <c r="C973" s="35" t="s">
        <v>4226</v>
      </c>
      <c r="D973" s="46" t="str">
        <f t="shared" si="27"/>
        <v>E</v>
      </c>
      <c r="E973" s="598" t="s">
        <v>2155</v>
      </c>
      <c r="F973" s="505"/>
      <c r="G973" s="167"/>
      <c r="H973" s="35" t="s">
        <v>4229</v>
      </c>
    </row>
    <row r="974" spans="1:8" hidden="1" x14ac:dyDescent="0.25">
      <c r="A974" s="47" t="s">
        <v>2155</v>
      </c>
      <c r="B974" s="35" t="s">
        <v>1973</v>
      </c>
      <c r="C974" s="35" t="s">
        <v>4227</v>
      </c>
      <c r="D974" s="46" t="str">
        <f t="shared" si="27"/>
        <v>M</v>
      </c>
      <c r="E974" s="598" t="s">
        <v>2155</v>
      </c>
      <c r="F974" s="505"/>
      <c r="G974" s="167"/>
      <c r="H974" s="35" t="s">
        <v>4230</v>
      </c>
    </row>
    <row r="975" spans="1:8" hidden="1" x14ac:dyDescent="0.25">
      <c r="A975" s="47" t="s">
        <v>2155</v>
      </c>
      <c r="B975" s="35" t="s">
        <v>1973</v>
      </c>
      <c r="C975" s="35" t="s">
        <v>6179</v>
      </c>
      <c r="D975" s="46" t="str">
        <f t="shared" si="27"/>
        <v>E</v>
      </c>
      <c r="E975" s="598" t="s">
        <v>2155</v>
      </c>
      <c r="F975" s="505"/>
      <c r="G975" s="167"/>
      <c r="H975" s="35" t="s">
        <v>4231</v>
      </c>
    </row>
    <row r="976" spans="1:8" hidden="1" x14ac:dyDescent="0.25">
      <c r="A976" s="47" t="s">
        <v>2155</v>
      </c>
      <c r="B976" s="35" t="s">
        <v>1973</v>
      </c>
      <c r="C976" s="35" t="s">
        <v>6180</v>
      </c>
      <c r="D976" s="46" t="str">
        <f t="shared" si="27"/>
        <v>M</v>
      </c>
      <c r="E976" s="598" t="s">
        <v>2155</v>
      </c>
      <c r="F976" s="505"/>
      <c r="G976" s="167"/>
      <c r="H976" s="35" t="s">
        <v>5131</v>
      </c>
    </row>
    <row r="977" spans="1:8" hidden="1" x14ac:dyDescent="0.25">
      <c r="A977" s="47" t="s">
        <v>2155</v>
      </c>
      <c r="B977" s="35" t="s">
        <v>1973</v>
      </c>
      <c r="C977" s="35" t="s">
        <v>5130</v>
      </c>
      <c r="D977" s="46" t="str">
        <f t="shared" si="27"/>
        <v>M</v>
      </c>
      <c r="E977" s="598" t="s">
        <v>2155</v>
      </c>
      <c r="F977" s="505"/>
      <c r="G977" s="167"/>
      <c r="H977" s="35" t="s">
        <v>4232</v>
      </c>
    </row>
    <row r="978" spans="1:8" hidden="1" x14ac:dyDescent="0.25">
      <c r="A978" s="47" t="s">
        <v>2155</v>
      </c>
      <c r="B978" s="35" t="s">
        <v>1973</v>
      </c>
      <c r="C978" s="35" t="s">
        <v>4228</v>
      </c>
      <c r="D978" s="46" t="str">
        <f t="shared" si="27"/>
        <v>E</v>
      </c>
      <c r="E978" s="598" t="s">
        <v>2155</v>
      </c>
      <c r="F978" s="505"/>
      <c r="G978" s="167"/>
      <c r="H978" s="35" t="s">
        <v>5132</v>
      </c>
    </row>
    <row r="979" spans="1:8" hidden="1" x14ac:dyDescent="0.25">
      <c r="A979" s="47" t="s">
        <v>2155</v>
      </c>
      <c r="B979" s="35" t="s">
        <v>1973</v>
      </c>
      <c r="C979" s="35" t="s">
        <v>4229</v>
      </c>
      <c r="D979" s="46" t="str">
        <f t="shared" si="27"/>
        <v>E</v>
      </c>
      <c r="E979" s="598" t="s">
        <v>2155</v>
      </c>
      <c r="F979" s="505"/>
      <c r="G979" s="167"/>
      <c r="H979" s="35" t="s">
        <v>4233</v>
      </c>
    </row>
    <row r="980" spans="1:8" hidden="1" x14ac:dyDescent="0.25">
      <c r="A980" s="47" t="s">
        <v>2155</v>
      </c>
      <c r="B980" s="35" t="s">
        <v>1973</v>
      </c>
      <c r="C980" s="35" t="s">
        <v>4230</v>
      </c>
      <c r="D980" s="46" t="str">
        <f t="shared" si="27"/>
        <v>M</v>
      </c>
      <c r="E980" s="598" t="s">
        <v>2155</v>
      </c>
      <c r="F980" s="505"/>
      <c r="G980" s="167"/>
      <c r="H980" s="35" t="s">
        <v>5133</v>
      </c>
    </row>
    <row r="981" spans="1:8" hidden="1" x14ac:dyDescent="0.25">
      <c r="A981" s="47" t="s">
        <v>2155</v>
      </c>
      <c r="B981" s="35" t="s">
        <v>1973</v>
      </c>
      <c r="C981" s="35" t="s">
        <v>4231</v>
      </c>
      <c r="D981" s="46" t="str">
        <f t="shared" si="27"/>
        <v>E</v>
      </c>
      <c r="E981" s="598" t="s">
        <v>2155</v>
      </c>
      <c r="F981" s="505"/>
      <c r="G981" s="167"/>
      <c r="H981" s="35" t="s">
        <v>5134</v>
      </c>
    </row>
    <row r="982" spans="1:8" hidden="1" x14ac:dyDescent="0.25">
      <c r="A982" s="47" t="s">
        <v>2155</v>
      </c>
      <c r="B982" s="35" t="s">
        <v>1973</v>
      </c>
      <c r="C982" s="35" t="s">
        <v>5131</v>
      </c>
      <c r="D982" s="46" t="str">
        <f t="shared" si="27"/>
        <v>E</v>
      </c>
      <c r="E982" s="598" t="s">
        <v>2155</v>
      </c>
      <c r="F982" s="505"/>
      <c r="G982" s="167"/>
      <c r="H982" s="35" t="s">
        <v>6181</v>
      </c>
    </row>
    <row r="983" spans="1:8" hidden="1" x14ac:dyDescent="0.25">
      <c r="A983" s="47" t="s">
        <v>2155</v>
      </c>
      <c r="B983" s="35" t="s">
        <v>1973</v>
      </c>
      <c r="C983" s="35" t="s">
        <v>4232</v>
      </c>
      <c r="D983" s="46" t="str">
        <f t="shared" si="27"/>
        <v>E</v>
      </c>
      <c r="E983" s="598" t="s">
        <v>2155</v>
      </c>
      <c r="F983" s="505"/>
      <c r="G983" s="167"/>
      <c r="H983" s="35" t="s">
        <v>4234</v>
      </c>
    </row>
    <row r="984" spans="1:8" hidden="1" x14ac:dyDescent="0.25">
      <c r="A984" s="47" t="s">
        <v>2155</v>
      </c>
      <c r="B984" s="35" t="s">
        <v>1973</v>
      </c>
      <c r="C984" s="35" t="s">
        <v>5132</v>
      </c>
      <c r="D984" s="46" t="str">
        <f t="shared" si="27"/>
        <v>M</v>
      </c>
      <c r="E984" s="598" t="s">
        <v>2155</v>
      </c>
      <c r="F984" s="505"/>
      <c r="G984" s="167"/>
      <c r="H984" s="35" t="s">
        <v>6182</v>
      </c>
    </row>
    <row r="985" spans="1:8" hidden="1" x14ac:dyDescent="0.25">
      <c r="A985" s="47" t="s">
        <v>2155</v>
      </c>
      <c r="B985" s="35" t="s">
        <v>1973</v>
      </c>
      <c r="C985" s="35" t="s">
        <v>4233</v>
      </c>
      <c r="D985" s="46" t="str">
        <f t="shared" si="27"/>
        <v>E</v>
      </c>
      <c r="E985" s="598" t="s">
        <v>2155</v>
      </c>
      <c r="F985" s="505"/>
      <c r="G985" s="167"/>
      <c r="H985" s="35" t="s">
        <v>6183</v>
      </c>
    </row>
    <row r="986" spans="1:8" hidden="1" x14ac:dyDescent="0.25">
      <c r="A986" s="47" t="s">
        <v>2155</v>
      </c>
      <c r="B986" s="35" t="s">
        <v>1973</v>
      </c>
      <c r="C986" s="35" t="s">
        <v>5133</v>
      </c>
      <c r="D986" s="46" t="str">
        <f t="shared" si="27"/>
        <v>E</v>
      </c>
      <c r="E986" s="598" t="s">
        <v>2155</v>
      </c>
      <c r="F986" s="505"/>
      <c r="G986" s="167"/>
      <c r="H986" s="35" t="s">
        <v>6184</v>
      </c>
    </row>
    <row r="987" spans="1:8" hidden="1" x14ac:dyDescent="0.25">
      <c r="A987" s="47" t="s">
        <v>2155</v>
      </c>
      <c r="B987" s="35" t="s">
        <v>1973</v>
      </c>
      <c r="C987" s="35" t="s">
        <v>5134</v>
      </c>
      <c r="D987" s="46" t="str">
        <f t="shared" si="27"/>
        <v>M</v>
      </c>
      <c r="E987" s="598" t="s">
        <v>2155</v>
      </c>
      <c r="F987" s="505"/>
      <c r="G987" s="167"/>
      <c r="H987" s="35" t="s">
        <v>4235</v>
      </c>
    </row>
    <row r="988" spans="1:8" hidden="1" x14ac:dyDescent="0.25">
      <c r="A988" s="47" t="s">
        <v>2155</v>
      </c>
      <c r="B988" s="35" t="s">
        <v>1973</v>
      </c>
      <c r="C988" s="35" t="s">
        <v>6181</v>
      </c>
      <c r="D988" s="46" t="str">
        <f t="shared" si="27"/>
        <v>M</v>
      </c>
      <c r="E988" s="598" t="s">
        <v>2155</v>
      </c>
      <c r="F988" s="505"/>
      <c r="G988" s="167"/>
      <c r="H988" s="35" t="s">
        <v>4236</v>
      </c>
    </row>
    <row r="989" spans="1:8" hidden="1" x14ac:dyDescent="0.25">
      <c r="A989" s="47" t="s">
        <v>2155</v>
      </c>
      <c r="B989" s="35" t="s">
        <v>1973</v>
      </c>
      <c r="C989" s="35" t="s">
        <v>4234</v>
      </c>
      <c r="D989" s="46" t="str">
        <f t="shared" si="27"/>
        <v>E</v>
      </c>
      <c r="E989" s="598" t="s">
        <v>2155</v>
      </c>
      <c r="F989" s="505"/>
      <c r="G989" s="167"/>
      <c r="H989" s="35" t="s">
        <v>4238</v>
      </c>
    </row>
    <row r="990" spans="1:8" hidden="1" x14ac:dyDescent="0.25">
      <c r="A990" s="47" t="s">
        <v>2155</v>
      </c>
      <c r="B990" s="35" t="s">
        <v>1973</v>
      </c>
      <c r="C990" s="35" t="s">
        <v>6182</v>
      </c>
      <c r="D990" s="46" t="str">
        <f t="shared" si="27"/>
        <v>E</v>
      </c>
      <c r="E990" s="598" t="s">
        <v>2155</v>
      </c>
      <c r="F990" s="505"/>
      <c r="G990" s="167"/>
      <c r="H990" s="35" t="s">
        <v>4237</v>
      </c>
    </row>
    <row r="991" spans="1:8" hidden="1" x14ac:dyDescent="0.25">
      <c r="A991" s="47" t="s">
        <v>2155</v>
      </c>
      <c r="B991" s="35" t="s">
        <v>1973</v>
      </c>
      <c r="C991" s="35" t="s">
        <v>6183</v>
      </c>
      <c r="D991" s="46" t="str">
        <f t="shared" si="27"/>
        <v>M</v>
      </c>
      <c r="E991" s="598" t="s">
        <v>2155</v>
      </c>
      <c r="F991" s="505"/>
      <c r="G991" s="167"/>
      <c r="H991" s="35" t="s">
        <v>4239</v>
      </c>
    </row>
    <row r="992" spans="1:8" hidden="1" x14ac:dyDescent="0.25">
      <c r="A992" s="47" t="s">
        <v>2155</v>
      </c>
      <c r="B992" s="35" t="s">
        <v>1973</v>
      </c>
      <c r="C992" s="35" t="s">
        <v>6184</v>
      </c>
      <c r="D992" s="46" t="str">
        <f t="shared" si="27"/>
        <v>M</v>
      </c>
      <c r="E992" s="598" t="s">
        <v>2155</v>
      </c>
      <c r="F992" s="505"/>
      <c r="G992" s="167"/>
      <c r="H992" s="35" t="s">
        <v>6185</v>
      </c>
    </row>
    <row r="993" spans="1:8" hidden="1" x14ac:dyDescent="0.25">
      <c r="A993" s="47" t="s">
        <v>2155</v>
      </c>
      <c r="B993" s="35" t="s">
        <v>1973</v>
      </c>
      <c r="C993" s="35" t="s">
        <v>4235</v>
      </c>
      <c r="D993" s="46" t="str">
        <f t="shared" si="27"/>
        <v>H</v>
      </c>
      <c r="E993" s="598" t="s">
        <v>2155</v>
      </c>
      <c r="F993" s="505"/>
      <c r="G993" s="167"/>
      <c r="H993" s="35" t="s">
        <v>4240</v>
      </c>
    </row>
    <row r="994" spans="1:8" hidden="1" x14ac:dyDescent="0.25">
      <c r="A994" s="47" t="s">
        <v>2155</v>
      </c>
      <c r="B994" s="35" t="s">
        <v>1973</v>
      </c>
      <c r="C994" s="35" t="s">
        <v>4236</v>
      </c>
      <c r="D994" s="46" t="str">
        <f t="shared" si="27"/>
        <v>E</v>
      </c>
      <c r="E994" s="598" t="s">
        <v>2155</v>
      </c>
      <c r="F994" s="505"/>
      <c r="G994" s="167"/>
      <c r="H994" s="35" t="s">
        <v>6186</v>
      </c>
    </row>
    <row r="995" spans="1:8" hidden="1" x14ac:dyDescent="0.25">
      <c r="A995" s="47" t="s">
        <v>2155</v>
      </c>
      <c r="B995" s="35" t="s">
        <v>1973</v>
      </c>
      <c r="C995" s="35" t="s">
        <v>4238</v>
      </c>
      <c r="D995" s="46" t="str">
        <f t="shared" si="27"/>
        <v>M</v>
      </c>
      <c r="E995" s="598" t="s">
        <v>2155</v>
      </c>
      <c r="F995" s="505"/>
      <c r="G995" s="167"/>
      <c r="H995" s="35" t="s">
        <v>6187</v>
      </c>
    </row>
    <row r="996" spans="1:8" hidden="1" x14ac:dyDescent="0.25">
      <c r="A996" s="47" t="s">
        <v>2155</v>
      </c>
      <c r="B996" s="35" t="s">
        <v>1973</v>
      </c>
      <c r="C996" s="35" t="s">
        <v>4237</v>
      </c>
      <c r="D996" s="46" t="str">
        <f t="shared" si="27"/>
        <v>H</v>
      </c>
      <c r="E996" s="598" t="s">
        <v>2155</v>
      </c>
      <c r="F996" s="505"/>
      <c r="G996" s="167"/>
      <c r="H996" s="35" t="s">
        <v>4241</v>
      </c>
    </row>
    <row r="997" spans="1:8" hidden="1" x14ac:dyDescent="0.25">
      <c r="A997" s="47" t="s">
        <v>2155</v>
      </c>
      <c r="B997" s="35" t="s">
        <v>1973</v>
      </c>
      <c r="C997" s="35" t="s">
        <v>4239</v>
      </c>
      <c r="D997" s="46" t="str">
        <f t="shared" si="27"/>
        <v>E</v>
      </c>
      <c r="E997" s="598" t="s">
        <v>2155</v>
      </c>
      <c r="F997" s="505"/>
      <c r="G997" s="167"/>
      <c r="H997" s="35" t="s">
        <v>4242</v>
      </c>
    </row>
    <row r="998" spans="1:8" hidden="1" x14ac:dyDescent="0.25">
      <c r="A998" s="47" t="s">
        <v>2155</v>
      </c>
      <c r="B998" s="35" t="s">
        <v>1973</v>
      </c>
      <c r="C998" s="35" t="s">
        <v>6185</v>
      </c>
      <c r="D998" s="46" t="str">
        <f t="shared" si="27"/>
        <v>E</v>
      </c>
      <c r="E998" s="598" t="s">
        <v>2155</v>
      </c>
      <c r="F998" s="505"/>
      <c r="G998" s="167"/>
      <c r="H998" s="35" t="s">
        <v>4243</v>
      </c>
    </row>
    <row r="999" spans="1:8" hidden="1" x14ac:dyDescent="0.25">
      <c r="A999" s="47" t="s">
        <v>2155</v>
      </c>
      <c r="B999" s="35" t="s">
        <v>1973</v>
      </c>
      <c r="C999" s="35" t="s">
        <v>4240</v>
      </c>
      <c r="D999" s="46" t="str">
        <f t="shared" si="27"/>
        <v>M</v>
      </c>
      <c r="E999" s="598" t="s">
        <v>2155</v>
      </c>
      <c r="F999" s="505"/>
      <c r="G999" s="167"/>
      <c r="H999" s="35" t="s">
        <v>4244</v>
      </c>
    </row>
    <row r="1000" spans="1:8" hidden="1" x14ac:dyDescent="0.25">
      <c r="A1000" s="47" t="s">
        <v>2155</v>
      </c>
      <c r="B1000" s="35" t="s">
        <v>1973</v>
      </c>
      <c r="C1000" s="35" t="s">
        <v>6186</v>
      </c>
      <c r="D1000" s="46" t="str">
        <f t="shared" si="27"/>
        <v>H</v>
      </c>
      <c r="E1000" s="598" t="s">
        <v>2155</v>
      </c>
      <c r="F1000" s="505"/>
      <c r="G1000" s="167"/>
      <c r="H1000" s="35" t="s">
        <v>4246</v>
      </c>
    </row>
    <row r="1001" spans="1:8" hidden="1" x14ac:dyDescent="0.25">
      <c r="A1001" s="47" t="s">
        <v>2155</v>
      </c>
      <c r="B1001" s="35" t="s">
        <v>1973</v>
      </c>
      <c r="C1001" s="35" t="s">
        <v>6187</v>
      </c>
      <c r="D1001" s="46" t="str">
        <f t="shared" si="27"/>
        <v>E</v>
      </c>
      <c r="E1001" s="598" t="s">
        <v>2155</v>
      </c>
      <c r="F1001" s="505"/>
      <c r="G1001" s="167"/>
      <c r="H1001" s="35" t="s">
        <v>4245</v>
      </c>
    </row>
    <row r="1002" spans="1:8" hidden="1" x14ac:dyDescent="0.25">
      <c r="A1002" s="47" t="s">
        <v>2155</v>
      </c>
      <c r="B1002" s="35" t="s">
        <v>1973</v>
      </c>
      <c r="C1002" s="35" t="s">
        <v>4241</v>
      </c>
      <c r="D1002" s="46" t="str">
        <f t="shared" si="27"/>
        <v>M</v>
      </c>
      <c r="E1002" s="598" t="s">
        <v>2155</v>
      </c>
      <c r="F1002" s="505"/>
      <c r="G1002" s="167"/>
      <c r="H1002" s="35" t="s">
        <v>5135</v>
      </c>
    </row>
    <row r="1003" spans="1:8" hidden="1" x14ac:dyDescent="0.25">
      <c r="A1003" s="47" t="s">
        <v>2155</v>
      </c>
      <c r="B1003" s="35" t="s">
        <v>1973</v>
      </c>
      <c r="C1003" s="35" t="s">
        <v>4242</v>
      </c>
      <c r="D1003" s="46" t="str">
        <f t="shared" si="27"/>
        <v>E</v>
      </c>
      <c r="E1003" s="598" t="s">
        <v>2155</v>
      </c>
      <c r="F1003" s="505"/>
      <c r="G1003" s="167"/>
      <c r="H1003" s="35" t="s">
        <v>4247</v>
      </c>
    </row>
    <row r="1004" spans="1:8" hidden="1" x14ac:dyDescent="0.25">
      <c r="A1004" s="47" t="s">
        <v>2155</v>
      </c>
      <c r="B1004" s="35" t="s">
        <v>1973</v>
      </c>
      <c r="C1004" s="35" t="s">
        <v>4243</v>
      </c>
      <c r="D1004" s="46" t="str">
        <f t="shared" si="27"/>
        <v>E</v>
      </c>
      <c r="E1004" s="598" t="s">
        <v>2155</v>
      </c>
      <c r="F1004" s="505"/>
      <c r="G1004" s="167"/>
      <c r="H1004" s="35" t="s">
        <v>5136</v>
      </c>
    </row>
    <row r="1005" spans="1:8" hidden="1" x14ac:dyDescent="0.25">
      <c r="A1005" s="47" t="s">
        <v>2155</v>
      </c>
      <c r="B1005" s="35" t="s">
        <v>1973</v>
      </c>
      <c r="C1005" s="35" t="s">
        <v>4244</v>
      </c>
      <c r="D1005" s="46" t="str">
        <f t="shared" si="27"/>
        <v>E</v>
      </c>
      <c r="E1005" s="598" t="s">
        <v>2155</v>
      </c>
      <c r="F1005" s="505"/>
      <c r="G1005" s="167"/>
      <c r="H1005" s="35" t="s">
        <v>4248</v>
      </c>
    </row>
    <row r="1006" spans="1:8" hidden="1" x14ac:dyDescent="0.25">
      <c r="A1006" s="47" t="s">
        <v>2155</v>
      </c>
      <c r="B1006" s="35" t="s">
        <v>1973</v>
      </c>
      <c r="C1006" s="35" t="s">
        <v>4246</v>
      </c>
      <c r="D1006" s="46" t="str">
        <f t="shared" si="27"/>
        <v>M</v>
      </c>
      <c r="E1006" s="598" t="s">
        <v>2155</v>
      </c>
      <c r="F1006" s="505"/>
      <c r="G1006" s="167"/>
      <c r="H1006" s="35" t="s">
        <v>4249</v>
      </c>
    </row>
    <row r="1007" spans="1:8" hidden="1" x14ac:dyDescent="0.25">
      <c r="A1007" s="47" t="s">
        <v>2155</v>
      </c>
      <c r="B1007" s="35" t="s">
        <v>1973</v>
      </c>
      <c r="C1007" s="35" t="s">
        <v>4245</v>
      </c>
      <c r="D1007" s="46" t="str">
        <f t="shared" si="27"/>
        <v>H</v>
      </c>
      <c r="E1007" s="598" t="s">
        <v>2155</v>
      </c>
      <c r="F1007" s="505"/>
      <c r="G1007" s="167"/>
      <c r="H1007" s="35" t="s">
        <v>4251</v>
      </c>
    </row>
    <row r="1008" spans="1:8" hidden="1" x14ac:dyDescent="0.25">
      <c r="A1008" s="47" t="s">
        <v>2155</v>
      </c>
      <c r="B1008" s="35" t="s">
        <v>1973</v>
      </c>
      <c r="C1008" s="35" t="s">
        <v>5135</v>
      </c>
      <c r="D1008" s="46" t="str">
        <f t="shared" si="27"/>
        <v>E</v>
      </c>
      <c r="E1008" s="598" t="s">
        <v>2155</v>
      </c>
      <c r="F1008" s="505"/>
      <c r="G1008" s="167"/>
      <c r="H1008" s="35" t="s">
        <v>4250</v>
      </c>
    </row>
    <row r="1009" spans="1:8" hidden="1" x14ac:dyDescent="0.25">
      <c r="A1009" s="47" t="s">
        <v>2155</v>
      </c>
      <c r="B1009" s="35" t="s">
        <v>1973</v>
      </c>
      <c r="C1009" s="35" t="s">
        <v>4247</v>
      </c>
      <c r="D1009" s="46" t="str">
        <f t="shared" si="27"/>
        <v>M</v>
      </c>
      <c r="E1009" s="598" t="s">
        <v>2155</v>
      </c>
      <c r="F1009" s="505"/>
      <c r="G1009" s="167"/>
      <c r="H1009" s="35" t="s">
        <v>6188</v>
      </c>
    </row>
    <row r="1010" spans="1:8" hidden="1" x14ac:dyDescent="0.25">
      <c r="A1010" s="47" t="s">
        <v>2155</v>
      </c>
      <c r="B1010" s="35" t="s">
        <v>1973</v>
      </c>
      <c r="C1010" s="35" t="s">
        <v>5136</v>
      </c>
      <c r="D1010" s="46" t="str">
        <f t="shared" si="27"/>
        <v>E</v>
      </c>
      <c r="E1010" s="598" t="s">
        <v>2155</v>
      </c>
      <c r="F1010" s="505"/>
      <c r="G1010" s="167"/>
      <c r="H1010" s="35" t="s">
        <v>5137</v>
      </c>
    </row>
    <row r="1011" spans="1:8" hidden="1" x14ac:dyDescent="0.25">
      <c r="A1011" s="47" t="s">
        <v>2155</v>
      </c>
      <c r="B1011" s="35" t="s">
        <v>1973</v>
      </c>
      <c r="C1011" s="35" t="s">
        <v>4248</v>
      </c>
      <c r="D1011" s="46" t="str">
        <f t="shared" si="27"/>
        <v>H</v>
      </c>
      <c r="E1011" s="598" t="s">
        <v>2155</v>
      </c>
      <c r="F1011" s="505"/>
      <c r="G1011" s="167"/>
      <c r="H1011" s="35" t="s">
        <v>4252</v>
      </c>
    </row>
    <row r="1012" spans="1:8" hidden="1" x14ac:dyDescent="0.25">
      <c r="A1012" s="47" t="s">
        <v>2155</v>
      </c>
      <c r="B1012" s="35" t="s">
        <v>1973</v>
      </c>
      <c r="C1012" s="35" t="s">
        <v>4249</v>
      </c>
      <c r="D1012" s="46" t="str">
        <f t="shared" si="27"/>
        <v>E</v>
      </c>
      <c r="E1012" s="598" t="s">
        <v>2155</v>
      </c>
      <c r="F1012" s="505"/>
      <c r="G1012" s="167"/>
      <c r="H1012" s="35" t="s">
        <v>4253</v>
      </c>
    </row>
    <row r="1013" spans="1:8" hidden="1" x14ac:dyDescent="0.25">
      <c r="A1013" s="47" t="s">
        <v>2155</v>
      </c>
      <c r="B1013" s="35" t="s">
        <v>1973</v>
      </c>
      <c r="C1013" s="35" t="s">
        <v>4251</v>
      </c>
      <c r="D1013" s="46" t="str">
        <f t="shared" si="27"/>
        <v>M</v>
      </c>
      <c r="E1013" s="598" t="s">
        <v>2155</v>
      </c>
      <c r="F1013" s="505"/>
      <c r="G1013" s="167"/>
      <c r="H1013" s="35" t="s">
        <v>4254</v>
      </c>
    </row>
    <row r="1014" spans="1:8" hidden="1" x14ac:dyDescent="0.25">
      <c r="A1014" s="47" t="s">
        <v>2155</v>
      </c>
      <c r="B1014" s="35" t="s">
        <v>1973</v>
      </c>
      <c r="C1014" s="35" t="s">
        <v>4250</v>
      </c>
      <c r="D1014" s="46" t="str">
        <f t="shared" si="27"/>
        <v>H</v>
      </c>
      <c r="E1014" s="598" t="s">
        <v>2155</v>
      </c>
      <c r="F1014" s="505"/>
      <c r="G1014" s="167"/>
      <c r="H1014" s="35" t="s">
        <v>4255</v>
      </c>
    </row>
    <row r="1015" spans="1:8" hidden="1" x14ac:dyDescent="0.25">
      <c r="A1015" s="47" t="s">
        <v>2155</v>
      </c>
      <c r="B1015" s="35" t="s">
        <v>1973</v>
      </c>
      <c r="C1015" s="35" t="s">
        <v>6188</v>
      </c>
      <c r="D1015" s="46" t="str">
        <f t="shared" si="27"/>
        <v>E</v>
      </c>
      <c r="E1015" s="598" t="s">
        <v>2155</v>
      </c>
      <c r="F1015" s="505"/>
      <c r="G1015" s="167"/>
      <c r="H1015" s="35" t="s">
        <v>4256</v>
      </c>
    </row>
    <row r="1016" spans="1:8" hidden="1" x14ac:dyDescent="0.25">
      <c r="A1016" s="47" t="s">
        <v>2155</v>
      </c>
      <c r="B1016" s="35" t="s">
        <v>1973</v>
      </c>
      <c r="C1016" s="35" t="s">
        <v>5137</v>
      </c>
      <c r="D1016" s="46" t="str">
        <f t="shared" si="27"/>
        <v>E</v>
      </c>
      <c r="E1016" s="598" t="s">
        <v>2155</v>
      </c>
      <c r="F1016" s="505"/>
      <c r="G1016" s="167"/>
      <c r="H1016" s="35" t="s">
        <v>4257</v>
      </c>
    </row>
    <row r="1017" spans="1:8" hidden="1" x14ac:dyDescent="0.25">
      <c r="A1017" s="47" t="s">
        <v>2155</v>
      </c>
      <c r="B1017" s="35" t="s">
        <v>1973</v>
      </c>
      <c r="C1017" s="35" t="s">
        <v>4252</v>
      </c>
      <c r="D1017" s="46" t="str">
        <f t="shared" si="27"/>
        <v>E</v>
      </c>
      <c r="E1017" s="598" t="s">
        <v>2155</v>
      </c>
      <c r="F1017" s="505"/>
      <c r="G1017" s="167"/>
      <c r="H1017" s="35" t="s">
        <v>6189</v>
      </c>
    </row>
    <row r="1018" spans="1:8" hidden="1" x14ac:dyDescent="0.25">
      <c r="A1018" s="47" t="s">
        <v>2155</v>
      </c>
      <c r="B1018" s="35" t="s">
        <v>1973</v>
      </c>
      <c r="C1018" s="35" t="s">
        <v>4253</v>
      </c>
      <c r="D1018" s="46" t="str">
        <f t="shared" si="27"/>
        <v>E</v>
      </c>
      <c r="E1018" s="598" t="s">
        <v>2155</v>
      </c>
      <c r="F1018" s="505"/>
      <c r="G1018" s="167"/>
      <c r="H1018" s="35" t="s">
        <v>4258</v>
      </c>
    </row>
    <row r="1019" spans="1:8" hidden="1" x14ac:dyDescent="0.25">
      <c r="A1019" s="47" t="s">
        <v>2155</v>
      </c>
      <c r="B1019" s="35" t="s">
        <v>1973</v>
      </c>
      <c r="C1019" s="35" t="s">
        <v>4254</v>
      </c>
      <c r="D1019" s="46" t="str">
        <f t="shared" si="27"/>
        <v>E</v>
      </c>
      <c r="E1019" s="598" t="s">
        <v>2155</v>
      </c>
      <c r="F1019" s="505"/>
      <c r="G1019" s="167"/>
      <c r="H1019" s="35" t="s">
        <v>5138</v>
      </c>
    </row>
    <row r="1020" spans="1:8" hidden="1" x14ac:dyDescent="0.25">
      <c r="A1020" s="47" t="s">
        <v>2155</v>
      </c>
      <c r="B1020" s="35" t="s">
        <v>1973</v>
      </c>
      <c r="C1020" s="35" t="s">
        <v>4255</v>
      </c>
      <c r="D1020" s="46" t="str">
        <f t="shared" si="27"/>
        <v>E</v>
      </c>
      <c r="E1020" s="598" t="s">
        <v>2155</v>
      </c>
      <c r="F1020" s="505"/>
      <c r="G1020" s="167"/>
      <c r="H1020" s="35" t="s">
        <v>6190</v>
      </c>
    </row>
    <row r="1021" spans="1:8" hidden="1" x14ac:dyDescent="0.25">
      <c r="A1021" s="47" t="s">
        <v>2155</v>
      </c>
      <c r="B1021" s="35" t="s">
        <v>1973</v>
      </c>
      <c r="C1021" s="35" t="s">
        <v>4256</v>
      </c>
      <c r="D1021" s="46" t="str">
        <f t="shared" si="27"/>
        <v>M</v>
      </c>
      <c r="E1021" s="598" t="s">
        <v>2155</v>
      </c>
      <c r="F1021" s="505"/>
      <c r="G1021" s="167"/>
      <c r="H1021" s="35" t="s">
        <v>6191</v>
      </c>
    </row>
    <row r="1022" spans="1:8" hidden="1" x14ac:dyDescent="0.25">
      <c r="A1022" s="47" t="s">
        <v>2155</v>
      </c>
      <c r="B1022" s="35" t="s">
        <v>1973</v>
      </c>
      <c r="C1022" s="35" t="s">
        <v>4257</v>
      </c>
      <c r="D1022" s="46" t="str">
        <f t="shared" si="27"/>
        <v>H</v>
      </c>
      <c r="E1022" s="598" t="s">
        <v>2155</v>
      </c>
      <c r="F1022" s="505"/>
      <c r="G1022" s="167"/>
      <c r="H1022" s="35" t="s">
        <v>5139</v>
      </c>
    </row>
    <row r="1023" spans="1:8" hidden="1" x14ac:dyDescent="0.25">
      <c r="A1023" s="47" t="s">
        <v>2155</v>
      </c>
      <c r="B1023" s="35" t="s">
        <v>1973</v>
      </c>
      <c r="C1023" s="35" t="s">
        <v>6189</v>
      </c>
      <c r="D1023" s="46" t="str">
        <f t="shared" si="27"/>
        <v>M</v>
      </c>
      <c r="E1023" s="598" t="s">
        <v>2155</v>
      </c>
      <c r="F1023" s="505"/>
      <c r="G1023" s="167"/>
      <c r="H1023" s="35" t="s">
        <v>4259</v>
      </c>
    </row>
    <row r="1024" spans="1:8" hidden="1" x14ac:dyDescent="0.25">
      <c r="A1024" s="47" t="s">
        <v>2155</v>
      </c>
      <c r="B1024" s="35" t="s">
        <v>1973</v>
      </c>
      <c r="C1024" s="35" t="s">
        <v>4258</v>
      </c>
      <c r="D1024" s="46" t="str">
        <f t="shared" si="27"/>
        <v>H</v>
      </c>
      <c r="E1024" s="598" t="s">
        <v>2155</v>
      </c>
      <c r="F1024" s="505"/>
      <c r="G1024" s="167"/>
      <c r="H1024" s="35" t="s">
        <v>4261</v>
      </c>
    </row>
    <row r="1025" spans="1:8" hidden="1" x14ac:dyDescent="0.25">
      <c r="A1025" s="47" t="s">
        <v>2155</v>
      </c>
      <c r="B1025" s="35" t="s">
        <v>1973</v>
      </c>
      <c r="C1025" s="35" t="s">
        <v>5138</v>
      </c>
      <c r="D1025" s="46" t="str">
        <f t="shared" si="27"/>
        <v>E</v>
      </c>
      <c r="E1025" s="598" t="s">
        <v>2155</v>
      </c>
      <c r="F1025" s="505"/>
      <c r="G1025" s="167"/>
      <c r="H1025" s="35" t="s">
        <v>4260</v>
      </c>
    </row>
    <row r="1026" spans="1:8" hidden="1" x14ac:dyDescent="0.25">
      <c r="A1026" s="47" t="s">
        <v>2155</v>
      </c>
      <c r="B1026" s="35" t="s">
        <v>1973</v>
      </c>
      <c r="C1026" s="35" t="s">
        <v>6190</v>
      </c>
      <c r="D1026" s="46" t="str">
        <f t="shared" ref="D1026:D1089" si="28">RIGHT(C1026,1)</f>
        <v>E</v>
      </c>
      <c r="E1026" s="598" t="s">
        <v>2155</v>
      </c>
      <c r="F1026" s="505"/>
      <c r="G1026" s="167"/>
      <c r="H1026" s="35" t="s">
        <v>4262</v>
      </c>
    </row>
    <row r="1027" spans="1:8" hidden="1" x14ac:dyDescent="0.25">
      <c r="A1027" s="47" t="s">
        <v>2155</v>
      </c>
      <c r="B1027" s="35" t="s">
        <v>1973</v>
      </c>
      <c r="C1027" s="35" t="s">
        <v>6191</v>
      </c>
      <c r="D1027" s="46" t="str">
        <f t="shared" si="28"/>
        <v>M</v>
      </c>
      <c r="E1027" s="598" t="s">
        <v>2155</v>
      </c>
      <c r="F1027" s="505"/>
      <c r="G1027" s="167"/>
      <c r="H1027" s="35" t="s">
        <v>4263</v>
      </c>
    </row>
    <row r="1028" spans="1:8" hidden="1" x14ac:dyDescent="0.25">
      <c r="A1028" s="47" t="s">
        <v>2155</v>
      </c>
      <c r="B1028" s="35" t="s">
        <v>1973</v>
      </c>
      <c r="C1028" s="35" t="s">
        <v>5139</v>
      </c>
      <c r="D1028" s="46" t="str">
        <f t="shared" si="28"/>
        <v>M</v>
      </c>
      <c r="E1028" s="598" t="s">
        <v>2155</v>
      </c>
      <c r="F1028" s="505"/>
      <c r="G1028" s="167"/>
      <c r="H1028" s="35" t="s">
        <v>4265</v>
      </c>
    </row>
    <row r="1029" spans="1:8" hidden="1" x14ac:dyDescent="0.25">
      <c r="A1029" s="47" t="s">
        <v>2155</v>
      </c>
      <c r="B1029" s="35" t="s">
        <v>1973</v>
      </c>
      <c r="C1029" s="35" t="s">
        <v>4259</v>
      </c>
      <c r="D1029" s="46" t="str">
        <f t="shared" si="28"/>
        <v>E</v>
      </c>
      <c r="E1029" s="598" t="s">
        <v>2155</v>
      </c>
      <c r="F1029" s="505"/>
      <c r="G1029" s="167"/>
      <c r="H1029" s="35" t="s">
        <v>4264</v>
      </c>
    </row>
    <row r="1030" spans="1:8" hidden="1" x14ac:dyDescent="0.25">
      <c r="A1030" s="47" t="s">
        <v>2155</v>
      </c>
      <c r="B1030" s="35" t="s">
        <v>1973</v>
      </c>
      <c r="C1030" s="35" t="s">
        <v>4261</v>
      </c>
      <c r="D1030" s="46" t="str">
        <f t="shared" si="28"/>
        <v>M</v>
      </c>
      <c r="E1030" s="598" t="s">
        <v>2155</v>
      </c>
      <c r="F1030" s="505"/>
      <c r="G1030" s="167"/>
      <c r="H1030" s="35" t="s">
        <v>4266</v>
      </c>
    </row>
    <row r="1031" spans="1:8" hidden="1" x14ac:dyDescent="0.25">
      <c r="A1031" s="47" t="s">
        <v>2155</v>
      </c>
      <c r="B1031" s="35" t="s">
        <v>1973</v>
      </c>
      <c r="C1031" s="35" t="s">
        <v>4260</v>
      </c>
      <c r="D1031" s="46" t="str">
        <f t="shared" si="28"/>
        <v>H</v>
      </c>
      <c r="E1031" s="598" t="s">
        <v>2155</v>
      </c>
      <c r="F1031" s="505"/>
      <c r="G1031" s="167"/>
      <c r="H1031" s="35" t="s">
        <v>4267</v>
      </c>
    </row>
    <row r="1032" spans="1:8" hidden="1" x14ac:dyDescent="0.25">
      <c r="A1032" s="47" t="s">
        <v>2155</v>
      </c>
      <c r="B1032" s="35" t="s">
        <v>1973</v>
      </c>
      <c r="C1032" s="35" t="s">
        <v>4262</v>
      </c>
      <c r="D1032" s="46" t="str">
        <f t="shared" si="28"/>
        <v>E</v>
      </c>
      <c r="E1032" s="598" t="s">
        <v>2155</v>
      </c>
      <c r="F1032" s="505"/>
      <c r="G1032" s="167"/>
      <c r="H1032" s="35" t="s">
        <v>5140</v>
      </c>
    </row>
    <row r="1033" spans="1:8" hidden="1" x14ac:dyDescent="0.25">
      <c r="A1033" s="47" t="s">
        <v>2155</v>
      </c>
      <c r="B1033" s="35" t="s">
        <v>1973</v>
      </c>
      <c r="C1033" s="35" t="s">
        <v>4263</v>
      </c>
      <c r="D1033" s="46" t="str">
        <f t="shared" si="28"/>
        <v>H</v>
      </c>
      <c r="E1033" s="598" t="s">
        <v>2155</v>
      </c>
      <c r="F1033" s="505"/>
      <c r="G1033" s="167"/>
      <c r="H1033" s="35" t="s">
        <v>5141</v>
      </c>
    </row>
    <row r="1034" spans="1:8" hidden="1" x14ac:dyDescent="0.25">
      <c r="A1034" s="47" t="s">
        <v>2155</v>
      </c>
      <c r="B1034" s="35" t="s">
        <v>1973</v>
      </c>
      <c r="C1034" s="35" t="s">
        <v>4265</v>
      </c>
      <c r="D1034" s="46" t="str">
        <f t="shared" si="28"/>
        <v>M</v>
      </c>
      <c r="E1034" s="598" t="s">
        <v>2155</v>
      </c>
      <c r="F1034" s="505"/>
      <c r="G1034" s="167"/>
      <c r="H1034" s="35" t="s">
        <v>5142</v>
      </c>
    </row>
    <row r="1035" spans="1:8" hidden="1" x14ac:dyDescent="0.25">
      <c r="A1035" s="47" t="s">
        <v>2155</v>
      </c>
      <c r="B1035" s="35" t="s">
        <v>1973</v>
      </c>
      <c r="C1035" s="35" t="s">
        <v>4264</v>
      </c>
      <c r="D1035" s="46" t="str">
        <f t="shared" si="28"/>
        <v>H</v>
      </c>
      <c r="E1035" s="598" t="s">
        <v>2155</v>
      </c>
      <c r="F1035" s="505"/>
      <c r="G1035" s="167"/>
      <c r="H1035" s="35" t="s">
        <v>5143</v>
      </c>
    </row>
    <row r="1036" spans="1:8" hidden="1" x14ac:dyDescent="0.25">
      <c r="A1036" s="47" t="s">
        <v>2155</v>
      </c>
      <c r="B1036" s="35" t="s">
        <v>1973</v>
      </c>
      <c r="C1036" s="35" t="s">
        <v>4266</v>
      </c>
      <c r="D1036" s="46" t="str">
        <f t="shared" si="28"/>
        <v>E</v>
      </c>
      <c r="E1036" s="598" t="s">
        <v>2155</v>
      </c>
      <c r="F1036" s="505"/>
      <c r="G1036" s="167"/>
      <c r="H1036" s="35" t="s">
        <v>4268</v>
      </c>
    </row>
    <row r="1037" spans="1:8" hidden="1" x14ac:dyDescent="0.25">
      <c r="A1037" s="47" t="s">
        <v>2155</v>
      </c>
      <c r="B1037" s="35" t="s">
        <v>1973</v>
      </c>
      <c r="C1037" s="35" t="s">
        <v>4267</v>
      </c>
      <c r="D1037" s="46" t="str">
        <f t="shared" si="28"/>
        <v>M</v>
      </c>
      <c r="E1037" s="598" t="s">
        <v>2155</v>
      </c>
      <c r="F1037" s="505"/>
      <c r="G1037" s="167"/>
      <c r="H1037" s="35" t="s">
        <v>5144</v>
      </c>
    </row>
    <row r="1038" spans="1:8" hidden="1" x14ac:dyDescent="0.25">
      <c r="A1038" s="47" t="s">
        <v>2155</v>
      </c>
      <c r="B1038" s="35" t="s">
        <v>1973</v>
      </c>
      <c r="C1038" s="35" t="s">
        <v>5140</v>
      </c>
      <c r="D1038" s="46" t="str">
        <f t="shared" si="28"/>
        <v>E</v>
      </c>
      <c r="E1038" s="598" t="s">
        <v>2155</v>
      </c>
      <c r="F1038" s="505"/>
      <c r="G1038" s="167"/>
      <c r="H1038" s="35" t="s">
        <v>5145</v>
      </c>
    </row>
    <row r="1039" spans="1:8" hidden="1" x14ac:dyDescent="0.25">
      <c r="A1039" s="47" t="s">
        <v>2155</v>
      </c>
      <c r="B1039" s="35" t="s">
        <v>1973</v>
      </c>
      <c r="C1039" s="35" t="s">
        <v>5141</v>
      </c>
      <c r="D1039" s="46" t="str">
        <f t="shared" si="28"/>
        <v>E</v>
      </c>
      <c r="E1039" s="598" t="s">
        <v>2155</v>
      </c>
      <c r="F1039" s="505"/>
      <c r="G1039" s="167"/>
      <c r="H1039" s="35" t="s">
        <v>5146</v>
      </c>
    </row>
    <row r="1040" spans="1:8" hidden="1" x14ac:dyDescent="0.25">
      <c r="A1040" s="47" t="s">
        <v>2155</v>
      </c>
      <c r="B1040" s="35" t="s">
        <v>1973</v>
      </c>
      <c r="C1040" s="35" t="s">
        <v>5142</v>
      </c>
      <c r="D1040" s="46" t="str">
        <f t="shared" si="28"/>
        <v>M</v>
      </c>
      <c r="E1040" s="598" t="s">
        <v>2155</v>
      </c>
      <c r="F1040" s="505"/>
      <c r="G1040" s="167"/>
      <c r="H1040" s="35" t="s">
        <v>4269</v>
      </c>
    </row>
    <row r="1041" spans="1:8" hidden="1" x14ac:dyDescent="0.25">
      <c r="A1041" s="47" t="s">
        <v>2155</v>
      </c>
      <c r="B1041" s="35" t="s">
        <v>1973</v>
      </c>
      <c r="C1041" s="35" t="s">
        <v>5143</v>
      </c>
      <c r="D1041" s="46" t="str">
        <f t="shared" si="28"/>
        <v>E</v>
      </c>
      <c r="E1041" s="598" t="s">
        <v>2155</v>
      </c>
      <c r="F1041" s="505"/>
      <c r="G1041" s="167"/>
      <c r="H1041" s="35" t="s">
        <v>4270</v>
      </c>
    </row>
    <row r="1042" spans="1:8" hidden="1" x14ac:dyDescent="0.25">
      <c r="A1042" s="47" t="s">
        <v>2155</v>
      </c>
      <c r="B1042" s="35" t="s">
        <v>1973</v>
      </c>
      <c r="C1042" s="35" t="s">
        <v>4268</v>
      </c>
      <c r="D1042" s="46" t="str">
        <f t="shared" si="28"/>
        <v>M</v>
      </c>
      <c r="E1042" s="598" t="s">
        <v>2155</v>
      </c>
      <c r="F1042" s="505"/>
      <c r="G1042" s="167"/>
      <c r="H1042" s="35" t="s">
        <v>4271</v>
      </c>
    </row>
    <row r="1043" spans="1:8" hidden="1" x14ac:dyDescent="0.25">
      <c r="A1043" s="47" t="s">
        <v>2155</v>
      </c>
      <c r="B1043" s="35" t="s">
        <v>1973</v>
      </c>
      <c r="C1043" s="35" t="s">
        <v>5144</v>
      </c>
      <c r="D1043" s="46" t="str">
        <f t="shared" si="28"/>
        <v>H</v>
      </c>
      <c r="E1043" s="598" t="s">
        <v>2155</v>
      </c>
      <c r="F1043" s="505"/>
      <c r="G1043" s="167"/>
      <c r="H1043" s="35" t="s">
        <v>6192</v>
      </c>
    </row>
    <row r="1044" spans="1:8" hidden="1" x14ac:dyDescent="0.25">
      <c r="A1044" s="47" t="s">
        <v>2155</v>
      </c>
      <c r="B1044" s="35" t="s">
        <v>1973</v>
      </c>
      <c r="C1044" s="35" t="s">
        <v>5145</v>
      </c>
      <c r="D1044" s="46" t="str">
        <f t="shared" si="28"/>
        <v>E</v>
      </c>
      <c r="E1044" s="598" t="s">
        <v>2155</v>
      </c>
      <c r="F1044" s="505"/>
      <c r="G1044" s="167"/>
      <c r="H1044" s="35" t="s">
        <v>6193</v>
      </c>
    </row>
    <row r="1045" spans="1:8" hidden="1" x14ac:dyDescent="0.25">
      <c r="A1045" s="47" t="s">
        <v>2155</v>
      </c>
      <c r="B1045" s="35" t="s">
        <v>1973</v>
      </c>
      <c r="C1045" s="35" t="s">
        <v>5146</v>
      </c>
      <c r="D1045" s="46" t="str">
        <f t="shared" si="28"/>
        <v>E</v>
      </c>
      <c r="E1045" s="598" t="s">
        <v>2155</v>
      </c>
      <c r="F1045" s="505"/>
      <c r="G1045" s="167"/>
      <c r="H1045" s="35" t="s">
        <v>4272</v>
      </c>
    </row>
    <row r="1046" spans="1:8" hidden="1" x14ac:dyDescent="0.25">
      <c r="A1046" s="47" t="s">
        <v>2155</v>
      </c>
      <c r="B1046" s="35" t="s">
        <v>1973</v>
      </c>
      <c r="C1046" s="35" t="s">
        <v>4269</v>
      </c>
      <c r="D1046" s="46" t="str">
        <f t="shared" si="28"/>
        <v>M</v>
      </c>
      <c r="E1046" s="598" t="s">
        <v>2155</v>
      </c>
      <c r="F1046" s="505"/>
      <c r="G1046" s="167"/>
      <c r="H1046" s="35" t="s">
        <v>4273</v>
      </c>
    </row>
    <row r="1047" spans="1:8" hidden="1" x14ac:dyDescent="0.25">
      <c r="A1047" s="47" t="s">
        <v>2155</v>
      </c>
      <c r="B1047" s="35" t="s">
        <v>1973</v>
      </c>
      <c r="C1047" s="35" t="s">
        <v>4270</v>
      </c>
      <c r="D1047" s="46" t="str">
        <f t="shared" si="28"/>
        <v>E</v>
      </c>
      <c r="E1047" s="598" t="s">
        <v>2155</v>
      </c>
      <c r="F1047" s="505"/>
      <c r="G1047" s="167"/>
      <c r="H1047" s="35" t="s">
        <v>4275</v>
      </c>
    </row>
    <row r="1048" spans="1:8" hidden="1" x14ac:dyDescent="0.25">
      <c r="A1048" s="47" t="s">
        <v>2155</v>
      </c>
      <c r="B1048" s="35" t="s">
        <v>1973</v>
      </c>
      <c r="C1048" s="35" t="s">
        <v>4271</v>
      </c>
      <c r="D1048" s="46" t="str">
        <f t="shared" si="28"/>
        <v>M</v>
      </c>
      <c r="E1048" s="598" t="s">
        <v>2155</v>
      </c>
      <c r="F1048" s="505"/>
      <c r="G1048" s="167"/>
      <c r="H1048" s="35" t="s">
        <v>4274</v>
      </c>
    </row>
    <row r="1049" spans="1:8" hidden="1" x14ac:dyDescent="0.25">
      <c r="A1049" s="47" t="s">
        <v>2155</v>
      </c>
      <c r="B1049" s="35" t="s">
        <v>1973</v>
      </c>
      <c r="C1049" s="35" t="s">
        <v>6192</v>
      </c>
      <c r="D1049" s="46" t="str">
        <f t="shared" si="28"/>
        <v>E</v>
      </c>
      <c r="E1049" s="598" t="s">
        <v>2155</v>
      </c>
      <c r="F1049" s="505"/>
      <c r="G1049" s="167"/>
      <c r="H1049" s="35" t="s">
        <v>4276</v>
      </c>
    </row>
    <row r="1050" spans="1:8" hidden="1" x14ac:dyDescent="0.25">
      <c r="A1050" s="47" t="s">
        <v>2155</v>
      </c>
      <c r="B1050" s="35" t="s">
        <v>1973</v>
      </c>
      <c r="C1050" s="35" t="s">
        <v>6193</v>
      </c>
      <c r="D1050" s="46" t="str">
        <f t="shared" si="28"/>
        <v>M</v>
      </c>
      <c r="E1050" s="598" t="s">
        <v>2155</v>
      </c>
      <c r="F1050" s="505"/>
      <c r="G1050" s="167"/>
      <c r="H1050" s="35" t="s">
        <v>4277</v>
      </c>
    </row>
    <row r="1051" spans="1:8" hidden="1" x14ac:dyDescent="0.25">
      <c r="A1051" s="47" t="s">
        <v>2155</v>
      </c>
      <c r="B1051" s="35" t="s">
        <v>1973</v>
      </c>
      <c r="C1051" s="35" t="s">
        <v>4272</v>
      </c>
      <c r="D1051" s="46" t="str">
        <f t="shared" si="28"/>
        <v>E</v>
      </c>
      <c r="E1051" s="598" t="s">
        <v>2155</v>
      </c>
      <c r="F1051" s="505"/>
      <c r="G1051" s="167"/>
      <c r="H1051" s="35" t="s">
        <v>4278</v>
      </c>
    </row>
    <row r="1052" spans="1:8" hidden="1" x14ac:dyDescent="0.25">
      <c r="A1052" s="47" t="s">
        <v>2155</v>
      </c>
      <c r="B1052" s="35" t="s">
        <v>1973</v>
      </c>
      <c r="C1052" s="35" t="s">
        <v>4273</v>
      </c>
      <c r="D1052" s="46" t="str">
        <f t="shared" si="28"/>
        <v>M</v>
      </c>
      <c r="E1052" s="598" t="s">
        <v>2155</v>
      </c>
      <c r="F1052" s="505"/>
      <c r="G1052" s="167"/>
      <c r="H1052" s="35" t="s">
        <v>6194</v>
      </c>
    </row>
    <row r="1053" spans="1:8" hidden="1" x14ac:dyDescent="0.25">
      <c r="A1053" s="47" t="s">
        <v>2155</v>
      </c>
      <c r="B1053" s="35" t="s">
        <v>1973</v>
      </c>
      <c r="C1053" s="35" t="s">
        <v>4275</v>
      </c>
      <c r="D1053" s="46" t="str">
        <f t="shared" si="28"/>
        <v>M</v>
      </c>
      <c r="E1053" s="598" t="s">
        <v>2155</v>
      </c>
      <c r="F1053" s="505"/>
      <c r="G1053" s="167"/>
      <c r="H1053" s="35" t="s">
        <v>4279</v>
      </c>
    </row>
    <row r="1054" spans="1:8" hidden="1" x14ac:dyDescent="0.25">
      <c r="A1054" s="47" t="s">
        <v>2155</v>
      </c>
      <c r="B1054" s="35" t="s">
        <v>1973</v>
      </c>
      <c r="C1054" s="35" t="s">
        <v>4274</v>
      </c>
      <c r="D1054" s="46" t="str">
        <f t="shared" si="28"/>
        <v>H</v>
      </c>
      <c r="E1054" s="598" t="s">
        <v>2155</v>
      </c>
      <c r="F1054" s="505"/>
      <c r="G1054" s="167"/>
      <c r="H1054" s="35" t="s">
        <v>4281</v>
      </c>
    </row>
    <row r="1055" spans="1:8" hidden="1" x14ac:dyDescent="0.25">
      <c r="A1055" s="47" t="s">
        <v>2155</v>
      </c>
      <c r="B1055" s="35" t="s">
        <v>1973</v>
      </c>
      <c r="C1055" s="35" t="s">
        <v>4276</v>
      </c>
      <c r="D1055" s="46" t="str">
        <f t="shared" si="28"/>
        <v>E</v>
      </c>
      <c r="E1055" s="598" t="s">
        <v>2155</v>
      </c>
      <c r="F1055" s="505"/>
      <c r="G1055" s="167"/>
      <c r="H1055" s="35" t="s">
        <v>4280</v>
      </c>
    </row>
    <row r="1056" spans="1:8" hidden="1" x14ac:dyDescent="0.25">
      <c r="A1056" s="47" t="s">
        <v>2155</v>
      </c>
      <c r="B1056" s="35" t="s">
        <v>1973</v>
      </c>
      <c r="C1056" s="35" t="s">
        <v>4277</v>
      </c>
      <c r="D1056" s="46" t="str">
        <f t="shared" si="28"/>
        <v>E</v>
      </c>
      <c r="E1056" s="598" t="s">
        <v>2155</v>
      </c>
      <c r="F1056" s="505"/>
      <c r="G1056" s="167"/>
      <c r="H1056" s="35" t="s">
        <v>4282</v>
      </c>
    </row>
    <row r="1057" spans="1:8" hidden="1" x14ac:dyDescent="0.25">
      <c r="A1057" s="47" t="s">
        <v>2155</v>
      </c>
      <c r="B1057" s="35" t="s">
        <v>1973</v>
      </c>
      <c r="C1057" s="35" t="s">
        <v>4278</v>
      </c>
      <c r="D1057" s="46" t="str">
        <f t="shared" si="28"/>
        <v>E</v>
      </c>
      <c r="E1057" s="598" t="s">
        <v>2155</v>
      </c>
      <c r="F1057" s="505"/>
      <c r="G1057" s="167"/>
      <c r="H1057" s="35" t="s">
        <v>5147</v>
      </c>
    </row>
    <row r="1058" spans="1:8" hidden="1" x14ac:dyDescent="0.25">
      <c r="A1058" s="47" t="s">
        <v>2155</v>
      </c>
      <c r="B1058" s="35" t="s">
        <v>1973</v>
      </c>
      <c r="C1058" s="35" t="s">
        <v>6194</v>
      </c>
      <c r="D1058" s="46" t="str">
        <f t="shared" si="28"/>
        <v>E</v>
      </c>
      <c r="E1058" s="598" t="s">
        <v>2155</v>
      </c>
      <c r="F1058" s="505"/>
      <c r="G1058" s="167"/>
      <c r="H1058" s="35" t="s">
        <v>5148</v>
      </c>
    </row>
    <row r="1059" spans="1:8" hidden="1" x14ac:dyDescent="0.25">
      <c r="A1059" s="47" t="s">
        <v>2155</v>
      </c>
      <c r="B1059" s="35" t="s">
        <v>1973</v>
      </c>
      <c r="C1059" s="35" t="s">
        <v>4279</v>
      </c>
      <c r="D1059" s="46" t="str">
        <f t="shared" si="28"/>
        <v>E</v>
      </c>
      <c r="E1059" s="598" t="s">
        <v>2155</v>
      </c>
      <c r="F1059" s="505"/>
      <c r="G1059" s="167"/>
      <c r="H1059" s="35" t="s">
        <v>4283</v>
      </c>
    </row>
    <row r="1060" spans="1:8" hidden="1" x14ac:dyDescent="0.25">
      <c r="A1060" s="47" t="s">
        <v>2155</v>
      </c>
      <c r="B1060" s="35" t="s">
        <v>1973</v>
      </c>
      <c r="C1060" s="35" t="s">
        <v>4281</v>
      </c>
      <c r="D1060" s="46" t="str">
        <f t="shared" si="28"/>
        <v>M</v>
      </c>
      <c r="E1060" s="598" t="s">
        <v>2155</v>
      </c>
      <c r="F1060" s="505"/>
      <c r="G1060" s="167"/>
      <c r="H1060" s="35" t="s">
        <v>4284</v>
      </c>
    </row>
    <row r="1061" spans="1:8" hidden="1" x14ac:dyDescent="0.25">
      <c r="A1061" s="47" t="s">
        <v>2155</v>
      </c>
      <c r="B1061" s="35" t="s">
        <v>1973</v>
      </c>
      <c r="C1061" s="35" t="s">
        <v>4280</v>
      </c>
      <c r="D1061" s="46" t="str">
        <f t="shared" si="28"/>
        <v>H</v>
      </c>
      <c r="E1061" s="598" t="s">
        <v>2155</v>
      </c>
      <c r="F1061" s="505"/>
      <c r="G1061" s="167"/>
      <c r="H1061" s="35" t="s">
        <v>6195</v>
      </c>
    </row>
    <row r="1062" spans="1:8" hidden="1" x14ac:dyDescent="0.25">
      <c r="A1062" s="47" t="s">
        <v>2155</v>
      </c>
      <c r="B1062" s="35" t="s">
        <v>1973</v>
      </c>
      <c r="C1062" s="35" t="s">
        <v>4282</v>
      </c>
      <c r="D1062" s="46" t="str">
        <f t="shared" si="28"/>
        <v>M</v>
      </c>
      <c r="E1062" s="598" t="s">
        <v>2155</v>
      </c>
      <c r="F1062" s="505"/>
      <c r="G1062" s="167"/>
      <c r="H1062" s="35" t="s">
        <v>4285</v>
      </c>
    </row>
    <row r="1063" spans="1:8" hidden="1" x14ac:dyDescent="0.25">
      <c r="A1063" s="47" t="s">
        <v>2155</v>
      </c>
      <c r="B1063" s="35" t="s">
        <v>1973</v>
      </c>
      <c r="C1063" s="35" t="s">
        <v>5147</v>
      </c>
      <c r="D1063" s="46" t="str">
        <f t="shared" si="28"/>
        <v>E</v>
      </c>
      <c r="E1063" s="598" t="s">
        <v>2155</v>
      </c>
      <c r="F1063" s="505"/>
      <c r="G1063" s="167"/>
      <c r="H1063" s="35" t="s">
        <v>6196</v>
      </c>
    </row>
    <row r="1064" spans="1:8" hidden="1" x14ac:dyDescent="0.25">
      <c r="A1064" s="47" t="s">
        <v>2155</v>
      </c>
      <c r="B1064" s="35" t="s">
        <v>1973</v>
      </c>
      <c r="C1064" s="35" t="s">
        <v>5148</v>
      </c>
      <c r="D1064" s="46" t="str">
        <f t="shared" si="28"/>
        <v>M</v>
      </c>
      <c r="E1064" s="598" t="s">
        <v>2155</v>
      </c>
      <c r="F1064" s="505"/>
      <c r="G1064" s="167"/>
      <c r="H1064" s="35" t="s">
        <v>4286</v>
      </c>
    </row>
    <row r="1065" spans="1:8" hidden="1" x14ac:dyDescent="0.25">
      <c r="A1065" s="47" t="s">
        <v>2155</v>
      </c>
      <c r="B1065" s="35" t="s">
        <v>1973</v>
      </c>
      <c r="C1065" s="35" t="s">
        <v>4283</v>
      </c>
      <c r="D1065" s="46" t="str">
        <f t="shared" si="28"/>
        <v>M</v>
      </c>
      <c r="E1065" s="598" t="s">
        <v>2155</v>
      </c>
      <c r="F1065" s="505"/>
      <c r="G1065" s="167"/>
      <c r="H1065" s="35" t="s">
        <v>6197</v>
      </c>
    </row>
    <row r="1066" spans="1:8" hidden="1" x14ac:dyDescent="0.25">
      <c r="A1066" s="47" t="s">
        <v>2155</v>
      </c>
      <c r="B1066" s="35" t="s">
        <v>1973</v>
      </c>
      <c r="C1066" s="35" t="s">
        <v>4284</v>
      </c>
      <c r="D1066" s="46" t="str">
        <f t="shared" si="28"/>
        <v>E</v>
      </c>
      <c r="E1066" s="598" t="s">
        <v>2155</v>
      </c>
      <c r="F1066" s="505"/>
      <c r="G1066" s="167"/>
      <c r="H1066" s="35" t="s">
        <v>4287</v>
      </c>
    </row>
    <row r="1067" spans="1:8" hidden="1" x14ac:dyDescent="0.25">
      <c r="A1067" s="47" t="s">
        <v>2155</v>
      </c>
      <c r="B1067" s="35" t="s">
        <v>1973</v>
      </c>
      <c r="C1067" s="35" t="s">
        <v>6195</v>
      </c>
      <c r="D1067" s="46" t="str">
        <f t="shared" si="28"/>
        <v>E</v>
      </c>
      <c r="E1067" s="598" t="s">
        <v>2155</v>
      </c>
      <c r="F1067" s="505"/>
      <c r="G1067" s="167"/>
      <c r="H1067" s="35" t="s">
        <v>5149</v>
      </c>
    </row>
    <row r="1068" spans="1:8" hidden="1" x14ac:dyDescent="0.25">
      <c r="A1068" s="47" t="s">
        <v>2155</v>
      </c>
      <c r="B1068" s="35" t="s">
        <v>1973</v>
      </c>
      <c r="C1068" s="35" t="s">
        <v>4285</v>
      </c>
      <c r="D1068" s="46" t="str">
        <f t="shared" si="28"/>
        <v>M</v>
      </c>
      <c r="E1068" s="598" t="s">
        <v>2155</v>
      </c>
      <c r="F1068" s="505"/>
      <c r="G1068" s="167"/>
      <c r="H1068" s="35" t="s">
        <v>4288</v>
      </c>
    </row>
    <row r="1069" spans="1:8" hidden="1" x14ac:dyDescent="0.25">
      <c r="A1069" s="47" t="s">
        <v>2155</v>
      </c>
      <c r="B1069" s="35" t="s">
        <v>1973</v>
      </c>
      <c r="C1069" s="35" t="s">
        <v>6196</v>
      </c>
      <c r="D1069" s="46" t="str">
        <f t="shared" si="28"/>
        <v>M</v>
      </c>
      <c r="E1069" s="598" t="s">
        <v>2155</v>
      </c>
      <c r="F1069" s="505"/>
      <c r="G1069" s="167"/>
      <c r="H1069" s="35" t="s">
        <v>5150</v>
      </c>
    </row>
    <row r="1070" spans="1:8" hidden="1" x14ac:dyDescent="0.25">
      <c r="A1070" s="47" t="s">
        <v>2155</v>
      </c>
      <c r="B1070" s="35" t="s">
        <v>1973</v>
      </c>
      <c r="C1070" s="35" t="s">
        <v>4286</v>
      </c>
      <c r="D1070" s="46" t="str">
        <f t="shared" si="28"/>
        <v>H</v>
      </c>
      <c r="E1070" s="598" t="s">
        <v>2155</v>
      </c>
      <c r="F1070" s="505"/>
      <c r="G1070" s="167"/>
      <c r="H1070" s="35" t="s">
        <v>5151</v>
      </c>
    </row>
    <row r="1071" spans="1:8" hidden="1" x14ac:dyDescent="0.25">
      <c r="A1071" s="47" t="s">
        <v>2155</v>
      </c>
      <c r="B1071" s="35" t="s">
        <v>1973</v>
      </c>
      <c r="C1071" s="35" t="s">
        <v>6197</v>
      </c>
      <c r="D1071" s="46" t="str">
        <f t="shared" si="28"/>
        <v>E</v>
      </c>
      <c r="E1071" s="598" t="s">
        <v>2155</v>
      </c>
      <c r="F1071" s="505"/>
      <c r="G1071" s="167"/>
      <c r="H1071" s="35" t="s">
        <v>4289</v>
      </c>
    </row>
    <row r="1072" spans="1:8" hidden="1" x14ac:dyDescent="0.25">
      <c r="A1072" s="47" t="s">
        <v>2155</v>
      </c>
      <c r="B1072" s="35" t="s">
        <v>1973</v>
      </c>
      <c r="C1072" s="35" t="s">
        <v>4287</v>
      </c>
      <c r="D1072" s="46" t="str">
        <f t="shared" si="28"/>
        <v>H</v>
      </c>
      <c r="E1072" s="598" t="s">
        <v>2155</v>
      </c>
      <c r="F1072" s="505"/>
      <c r="G1072" s="167"/>
      <c r="H1072" s="35" t="s">
        <v>5152</v>
      </c>
    </row>
    <row r="1073" spans="1:8" hidden="1" x14ac:dyDescent="0.25">
      <c r="A1073" s="47" t="s">
        <v>2155</v>
      </c>
      <c r="B1073" s="35" t="s">
        <v>1973</v>
      </c>
      <c r="C1073" s="35" t="s">
        <v>5149</v>
      </c>
      <c r="D1073" s="46" t="str">
        <f t="shared" si="28"/>
        <v>E</v>
      </c>
      <c r="E1073" s="598" t="s">
        <v>2155</v>
      </c>
      <c r="F1073" s="505"/>
      <c r="G1073" s="167"/>
      <c r="H1073" s="35" t="s">
        <v>4290</v>
      </c>
    </row>
    <row r="1074" spans="1:8" hidden="1" x14ac:dyDescent="0.25">
      <c r="A1074" s="47" t="s">
        <v>2155</v>
      </c>
      <c r="B1074" s="35" t="s">
        <v>1973</v>
      </c>
      <c r="C1074" s="35" t="s">
        <v>4288</v>
      </c>
      <c r="D1074" s="46" t="str">
        <f t="shared" si="28"/>
        <v>H</v>
      </c>
      <c r="E1074" s="598" t="s">
        <v>2155</v>
      </c>
      <c r="F1074" s="505"/>
      <c r="G1074" s="167"/>
      <c r="H1074" s="35" t="s">
        <v>5153</v>
      </c>
    </row>
    <row r="1075" spans="1:8" hidden="1" x14ac:dyDescent="0.25">
      <c r="A1075" s="47" t="s">
        <v>2155</v>
      </c>
      <c r="B1075" s="35" t="s">
        <v>1973</v>
      </c>
      <c r="C1075" s="35" t="s">
        <v>5150</v>
      </c>
      <c r="D1075" s="46" t="str">
        <f t="shared" si="28"/>
        <v>E</v>
      </c>
      <c r="E1075" s="598" t="s">
        <v>2155</v>
      </c>
      <c r="F1075" s="505"/>
      <c r="G1075" s="167"/>
      <c r="H1075" s="35" t="s">
        <v>5154</v>
      </c>
    </row>
    <row r="1076" spans="1:8" hidden="1" x14ac:dyDescent="0.25">
      <c r="A1076" s="47" t="s">
        <v>2155</v>
      </c>
      <c r="B1076" s="35" t="s">
        <v>1973</v>
      </c>
      <c r="C1076" s="35" t="s">
        <v>5151</v>
      </c>
      <c r="D1076" s="46" t="str">
        <f t="shared" si="28"/>
        <v>E</v>
      </c>
      <c r="E1076" s="598" t="s">
        <v>2155</v>
      </c>
      <c r="F1076" s="505"/>
      <c r="G1076" s="167"/>
      <c r="H1076" s="35" t="s">
        <v>4291</v>
      </c>
    </row>
    <row r="1077" spans="1:8" hidden="1" x14ac:dyDescent="0.25">
      <c r="A1077" s="47" t="s">
        <v>2155</v>
      </c>
      <c r="B1077" s="35" t="s">
        <v>1973</v>
      </c>
      <c r="C1077" s="35" t="s">
        <v>4289</v>
      </c>
      <c r="D1077" s="46" t="str">
        <f t="shared" si="28"/>
        <v>E</v>
      </c>
      <c r="E1077" s="598" t="s">
        <v>2155</v>
      </c>
      <c r="F1077" s="505"/>
      <c r="G1077" s="167"/>
      <c r="H1077" s="35" t="s">
        <v>5155</v>
      </c>
    </row>
    <row r="1078" spans="1:8" hidden="1" x14ac:dyDescent="0.25">
      <c r="A1078" s="47" t="s">
        <v>2155</v>
      </c>
      <c r="B1078" s="35" t="s">
        <v>1973</v>
      </c>
      <c r="C1078" s="35" t="s">
        <v>5152</v>
      </c>
      <c r="D1078" s="46" t="str">
        <f t="shared" si="28"/>
        <v>E</v>
      </c>
      <c r="E1078" s="598" t="s">
        <v>2155</v>
      </c>
      <c r="F1078" s="505"/>
      <c r="G1078" s="167"/>
      <c r="H1078" s="35" t="s">
        <v>4292</v>
      </c>
    </row>
    <row r="1079" spans="1:8" hidden="1" x14ac:dyDescent="0.25">
      <c r="A1079" s="47" t="s">
        <v>2155</v>
      </c>
      <c r="B1079" s="35" t="s">
        <v>1973</v>
      </c>
      <c r="C1079" s="35" t="s">
        <v>4290</v>
      </c>
      <c r="D1079" s="46" t="str">
        <f t="shared" si="28"/>
        <v>E</v>
      </c>
      <c r="E1079" s="598" t="s">
        <v>2155</v>
      </c>
      <c r="F1079" s="505"/>
      <c r="G1079" s="167"/>
      <c r="H1079" s="35" t="s">
        <v>6198</v>
      </c>
    </row>
    <row r="1080" spans="1:8" hidden="1" x14ac:dyDescent="0.25">
      <c r="A1080" s="47" t="s">
        <v>2155</v>
      </c>
      <c r="B1080" s="35" t="s">
        <v>1973</v>
      </c>
      <c r="C1080" s="35" t="s">
        <v>5153</v>
      </c>
      <c r="D1080" s="46" t="str">
        <f t="shared" si="28"/>
        <v>E</v>
      </c>
      <c r="E1080" s="598" t="s">
        <v>2155</v>
      </c>
      <c r="F1080" s="505"/>
      <c r="G1080" s="167"/>
      <c r="H1080" s="35" t="s">
        <v>6199</v>
      </c>
    </row>
    <row r="1081" spans="1:8" hidden="1" x14ac:dyDescent="0.25">
      <c r="A1081" s="47" t="s">
        <v>2155</v>
      </c>
      <c r="B1081" s="35" t="s">
        <v>1973</v>
      </c>
      <c r="C1081" s="35" t="s">
        <v>5154</v>
      </c>
      <c r="D1081" s="46" t="str">
        <f t="shared" si="28"/>
        <v>E</v>
      </c>
      <c r="E1081" s="598" t="s">
        <v>2155</v>
      </c>
      <c r="F1081" s="505"/>
      <c r="G1081" s="167"/>
      <c r="H1081" s="35" t="s">
        <v>4293</v>
      </c>
    </row>
    <row r="1082" spans="1:8" hidden="1" x14ac:dyDescent="0.25">
      <c r="A1082" s="47" t="s">
        <v>2155</v>
      </c>
      <c r="B1082" s="35" t="s">
        <v>1973</v>
      </c>
      <c r="C1082" s="35" t="s">
        <v>4291</v>
      </c>
      <c r="D1082" s="46" t="str">
        <f t="shared" si="28"/>
        <v>M</v>
      </c>
      <c r="E1082" s="598" t="s">
        <v>2155</v>
      </c>
      <c r="F1082" s="505"/>
      <c r="G1082" s="167"/>
      <c r="H1082" s="35" t="s">
        <v>5156</v>
      </c>
    </row>
    <row r="1083" spans="1:8" hidden="1" x14ac:dyDescent="0.25">
      <c r="A1083" s="47" t="s">
        <v>2155</v>
      </c>
      <c r="B1083" s="35" t="s">
        <v>1973</v>
      </c>
      <c r="C1083" s="35" t="s">
        <v>5155</v>
      </c>
      <c r="D1083" s="46" t="str">
        <f t="shared" si="28"/>
        <v>H</v>
      </c>
      <c r="E1083" s="598" t="s">
        <v>2155</v>
      </c>
      <c r="F1083" s="505"/>
      <c r="G1083" s="167"/>
      <c r="H1083" s="35" t="s">
        <v>4295</v>
      </c>
    </row>
    <row r="1084" spans="1:8" hidden="1" x14ac:dyDescent="0.25">
      <c r="A1084" s="47" t="s">
        <v>2155</v>
      </c>
      <c r="B1084" s="35" t="s">
        <v>1973</v>
      </c>
      <c r="C1084" s="35" t="s">
        <v>4292</v>
      </c>
      <c r="D1084" s="46" t="str">
        <f t="shared" si="28"/>
        <v>E</v>
      </c>
      <c r="E1084" s="598" t="s">
        <v>2155</v>
      </c>
      <c r="F1084" s="505"/>
      <c r="G1084" s="167"/>
      <c r="H1084" s="35" t="s">
        <v>4294</v>
      </c>
    </row>
    <row r="1085" spans="1:8" hidden="1" x14ac:dyDescent="0.25">
      <c r="A1085" s="47" t="s">
        <v>2155</v>
      </c>
      <c r="B1085" s="35" t="s">
        <v>1973</v>
      </c>
      <c r="C1085" s="35" t="s">
        <v>6198</v>
      </c>
      <c r="D1085" s="46" t="str">
        <f t="shared" si="28"/>
        <v>E</v>
      </c>
      <c r="E1085" s="598" t="s">
        <v>2155</v>
      </c>
      <c r="F1085" s="505"/>
      <c r="G1085" s="167"/>
      <c r="H1085" s="35" t="s">
        <v>4296</v>
      </c>
    </row>
    <row r="1086" spans="1:8" hidden="1" x14ac:dyDescent="0.25">
      <c r="A1086" s="47" t="s">
        <v>2155</v>
      </c>
      <c r="B1086" s="35" t="s">
        <v>1973</v>
      </c>
      <c r="C1086" s="35" t="s">
        <v>6199</v>
      </c>
      <c r="D1086" s="46" t="str">
        <f t="shared" si="28"/>
        <v>M</v>
      </c>
      <c r="E1086" s="598" t="s">
        <v>2155</v>
      </c>
      <c r="F1086" s="505"/>
      <c r="G1086" s="167"/>
      <c r="H1086" s="35" t="s">
        <v>6200</v>
      </c>
    </row>
    <row r="1087" spans="1:8" hidden="1" x14ac:dyDescent="0.25">
      <c r="A1087" s="47" t="s">
        <v>2155</v>
      </c>
      <c r="B1087" s="35" t="s">
        <v>1973</v>
      </c>
      <c r="C1087" s="35" t="s">
        <v>4293</v>
      </c>
      <c r="D1087" s="46" t="str">
        <f t="shared" si="28"/>
        <v>E</v>
      </c>
      <c r="E1087" s="598" t="s">
        <v>2155</v>
      </c>
      <c r="F1087" s="505"/>
      <c r="G1087" s="167"/>
      <c r="H1087" s="35" t="s">
        <v>6201</v>
      </c>
    </row>
    <row r="1088" spans="1:8" hidden="1" x14ac:dyDescent="0.25">
      <c r="A1088" s="47" t="s">
        <v>2155</v>
      </c>
      <c r="B1088" s="35" t="s">
        <v>1973</v>
      </c>
      <c r="C1088" s="35" t="s">
        <v>5156</v>
      </c>
      <c r="D1088" s="46" t="str">
        <f t="shared" si="28"/>
        <v>E</v>
      </c>
      <c r="E1088" s="598" t="s">
        <v>2155</v>
      </c>
      <c r="F1088" s="505"/>
      <c r="G1088" s="167"/>
      <c r="H1088" s="35" t="s">
        <v>6202</v>
      </c>
    </row>
    <row r="1089" spans="1:8" hidden="1" x14ac:dyDescent="0.25">
      <c r="A1089" s="47" t="s">
        <v>2155</v>
      </c>
      <c r="B1089" s="35" t="s">
        <v>1973</v>
      </c>
      <c r="C1089" s="35" t="s">
        <v>4295</v>
      </c>
      <c r="D1089" s="46" t="str">
        <f t="shared" si="28"/>
        <v>M</v>
      </c>
      <c r="E1089" s="598" t="s">
        <v>2155</v>
      </c>
      <c r="F1089" s="505"/>
      <c r="G1089" s="167"/>
      <c r="H1089" s="35" t="s">
        <v>4297</v>
      </c>
    </row>
    <row r="1090" spans="1:8" hidden="1" x14ac:dyDescent="0.25">
      <c r="A1090" s="47" t="s">
        <v>2155</v>
      </c>
      <c r="B1090" s="35" t="s">
        <v>1973</v>
      </c>
      <c r="C1090" s="35" t="s">
        <v>4294</v>
      </c>
      <c r="D1090" s="46" t="str">
        <f t="shared" ref="D1090:D1113" si="29">RIGHT(C1090,1)</f>
        <v>H</v>
      </c>
      <c r="E1090" s="598" t="s">
        <v>2155</v>
      </c>
      <c r="F1090" s="505"/>
      <c r="G1090" s="167"/>
      <c r="H1090" s="35" t="s">
        <v>5157</v>
      </c>
    </row>
    <row r="1091" spans="1:8" hidden="1" x14ac:dyDescent="0.25">
      <c r="A1091" s="47" t="s">
        <v>2155</v>
      </c>
      <c r="B1091" s="35" t="s">
        <v>1973</v>
      </c>
      <c r="C1091" s="35" t="s">
        <v>4296</v>
      </c>
      <c r="D1091" s="46" t="str">
        <f t="shared" si="29"/>
        <v>E</v>
      </c>
      <c r="E1091" s="598" t="s">
        <v>2155</v>
      </c>
      <c r="F1091" s="505"/>
      <c r="G1091" s="167"/>
      <c r="H1091" s="35" t="s">
        <v>4298</v>
      </c>
    </row>
    <row r="1092" spans="1:8" hidden="1" x14ac:dyDescent="0.25">
      <c r="A1092" s="47" t="s">
        <v>2155</v>
      </c>
      <c r="B1092" s="35" t="s">
        <v>1973</v>
      </c>
      <c r="C1092" s="35" t="s">
        <v>6200</v>
      </c>
      <c r="D1092" s="46" t="str">
        <f t="shared" si="29"/>
        <v>M</v>
      </c>
      <c r="E1092" s="598" t="s">
        <v>2155</v>
      </c>
      <c r="F1092" s="505"/>
      <c r="G1092" s="167"/>
      <c r="H1092" s="35" t="s">
        <v>4299</v>
      </c>
    </row>
    <row r="1093" spans="1:8" hidden="1" x14ac:dyDescent="0.25">
      <c r="A1093" s="47" t="s">
        <v>2155</v>
      </c>
      <c r="B1093" s="35" t="s">
        <v>1973</v>
      </c>
      <c r="C1093" s="35" t="s">
        <v>6201</v>
      </c>
      <c r="D1093" s="46" t="str">
        <f t="shared" si="29"/>
        <v>M</v>
      </c>
      <c r="E1093" s="598" t="s">
        <v>2155</v>
      </c>
      <c r="F1093" s="505"/>
      <c r="G1093" s="167"/>
      <c r="H1093" s="35" t="s">
        <v>4300</v>
      </c>
    </row>
    <row r="1094" spans="1:8" hidden="1" x14ac:dyDescent="0.25">
      <c r="A1094" s="47" t="s">
        <v>2155</v>
      </c>
      <c r="B1094" s="35" t="s">
        <v>1973</v>
      </c>
      <c r="C1094" s="35" t="s">
        <v>6202</v>
      </c>
      <c r="D1094" s="46" t="str">
        <f t="shared" si="29"/>
        <v>M</v>
      </c>
      <c r="E1094" s="598" t="s">
        <v>2155</v>
      </c>
      <c r="F1094" s="505"/>
      <c r="G1094" s="167"/>
      <c r="H1094" s="35" t="s">
        <v>5158</v>
      </c>
    </row>
    <row r="1095" spans="1:8" hidden="1" x14ac:dyDescent="0.25">
      <c r="A1095" s="47" t="s">
        <v>2155</v>
      </c>
      <c r="B1095" s="35" t="s">
        <v>1973</v>
      </c>
      <c r="C1095" s="35" t="s">
        <v>4297</v>
      </c>
      <c r="D1095" s="46" t="str">
        <f t="shared" si="29"/>
        <v>H</v>
      </c>
      <c r="E1095" s="598" t="s">
        <v>2155</v>
      </c>
      <c r="F1095" s="505"/>
      <c r="G1095" s="167"/>
      <c r="H1095" s="35" t="s">
        <v>5159</v>
      </c>
    </row>
    <row r="1096" spans="1:8" hidden="1" x14ac:dyDescent="0.25">
      <c r="A1096" s="47" t="s">
        <v>2155</v>
      </c>
      <c r="B1096" s="35" t="s">
        <v>1973</v>
      </c>
      <c r="C1096" s="35" t="s">
        <v>5157</v>
      </c>
      <c r="D1096" s="46" t="str">
        <f t="shared" si="29"/>
        <v>E</v>
      </c>
      <c r="E1096" s="598" t="s">
        <v>2155</v>
      </c>
      <c r="F1096" s="505"/>
      <c r="G1096" s="167"/>
      <c r="H1096" s="35" t="s">
        <v>6203</v>
      </c>
    </row>
    <row r="1097" spans="1:8" hidden="1" x14ac:dyDescent="0.25">
      <c r="A1097" s="47" t="s">
        <v>2155</v>
      </c>
      <c r="B1097" s="35" t="s">
        <v>1973</v>
      </c>
      <c r="C1097" s="35" t="s">
        <v>4298</v>
      </c>
      <c r="D1097" s="46" t="str">
        <f t="shared" si="29"/>
        <v>E</v>
      </c>
      <c r="E1097" s="598" t="s">
        <v>2155</v>
      </c>
      <c r="F1097" s="505"/>
      <c r="G1097" s="167"/>
      <c r="H1097" s="35" t="s">
        <v>4302</v>
      </c>
    </row>
    <row r="1098" spans="1:8" hidden="1" x14ac:dyDescent="0.25">
      <c r="A1098" s="47" t="s">
        <v>2155</v>
      </c>
      <c r="B1098" s="35" t="s">
        <v>1973</v>
      </c>
      <c r="C1098" s="35" t="s">
        <v>4299</v>
      </c>
      <c r="D1098" s="46" t="str">
        <f t="shared" si="29"/>
        <v>E</v>
      </c>
      <c r="E1098" s="598" t="s">
        <v>2155</v>
      </c>
      <c r="F1098" s="505"/>
      <c r="G1098" s="167"/>
      <c r="H1098" s="35" t="s">
        <v>4301</v>
      </c>
    </row>
    <row r="1099" spans="1:8" hidden="1" x14ac:dyDescent="0.25">
      <c r="A1099" s="47" t="s">
        <v>2155</v>
      </c>
      <c r="B1099" s="35" t="s">
        <v>1973</v>
      </c>
      <c r="C1099" s="35" t="s">
        <v>4300</v>
      </c>
      <c r="D1099" s="46" t="str">
        <f t="shared" si="29"/>
        <v>M</v>
      </c>
      <c r="E1099" s="598" t="s">
        <v>2155</v>
      </c>
      <c r="F1099" s="505"/>
      <c r="G1099" s="167"/>
      <c r="H1099" s="35" t="s">
        <v>4304</v>
      </c>
    </row>
    <row r="1100" spans="1:8" hidden="1" x14ac:dyDescent="0.25">
      <c r="A1100" s="47" t="s">
        <v>2155</v>
      </c>
      <c r="B1100" s="35" t="s">
        <v>1973</v>
      </c>
      <c r="C1100" s="35" t="s">
        <v>5158</v>
      </c>
      <c r="D1100" s="46" t="str">
        <f t="shared" si="29"/>
        <v>E</v>
      </c>
      <c r="E1100" s="598" t="s">
        <v>2155</v>
      </c>
      <c r="F1100" s="505"/>
      <c r="G1100" s="167"/>
      <c r="H1100" s="35" t="s">
        <v>4303</v>
      </c>
    </row>
    <row r="1101" spans="1:8" hidden="1" x14ac:dyDescent="0.25">
      <c r="A1101" s="47" t="s">
        <v>2155</v>
      </c>
      <c r="B1101" s="35" t="s">
        <v>1973</v>
      </c>
      <c r="C1101" s="35" t="s">
        <v>5159</v>
      </c>
      <c r="D1101" s="46" t="str">
        <f t="shared" si="29"/>
        <v>M</v>
      </c>
      <c r="E1101" s="598" t="s">
        <v>2155</v>
      </c>
      <c r="F1101" s="505"/>
      <c r="G1101" s="167"/>
      <c r="H1101" s="35" t="s">
        <v>6204</v>
      </c>
    </row>
    <row r="1102" spans="1:8" hidden="1" x14ac:dyDescent="0.25">
      <c r="A1102" s="47" t="s">
        <v>2155</v>
      </c>
      <c r="B1102" s="35" t="s">
        <v>1973</v>
      </c>
      <c r="C1102" s="35" t="s">
        <v>6203</v>
      </c>
      <c r="D1102" s="46" t="str">
        <f t="shared" si="29"/>
        <v>H</v>
      </c>
      <c r="E1102" s="598" t="s">
        <v>2155</v>
      </c>
      <c r="F1102" s="505"/>
      <c r="G1102" s="167"/>
      <c r="H1102" s="35" t="s">
        <v>6205</v>
      </c>
    </row>
    <row r="1103" spans="1:8" hidden="1" x14ac:dyDescent="0.25">
      <c r="A1103" s="47" t="s">
        <v>2155</v>
      </c>
      <c r="B1103" s="35" t="s">
        <v>1973</v>
      </c>
      <c r="C1103" s="35" t="s">
        <v>4302</v>
      </c>
      <c r="D1103" s="46" t="str">
        <f t="shared" si="29"/>
        <v>M</v>
      </c>
      <c r="E1103" s="598" t="s">
        <v>2155</v>
      </c>
      <c r="F1103" s="505"/>
      <c r="G1103" s="167"/>
      <c r="H1103" s="35" t="s">
        <v>4305</v>
      </c>
    </row>
    <row r="1104" spans="1:8" hidden="1" x14ac:dyDescent="0.25">
      <c r="A1104" s="47" t="s">
        <v>2155</v>
      </c>
      <c r="B1104" s="35" t="s">
        <v>1973</v>
      </c>
      <c r="C1104" s="35" t="s">
        <v>4301</v>
      </c>
      <c r="D1104" s="46" t="str">
        <f t="shared" si="29"/>
        <v>H</v>
      </c>
      <c r="E1104" s="598" t="s">
        <v>2155</v>
      </c>
      <c r="F1104" s="505"/>
      <c r="G1104" s="167"/>
      <c r="H1104" s="35" t="s">
        <v>4306</v>
      </c>
    </row>
    <row r="1105" spans="1:8" hidden="1" x14ac:dyDescent="0.25">
      <c r="A1105" s="47" t="s">
        <v>2155</v>
      </c>
      <c r="B1105" s="35" t="s">
        <v>1973</v>
      </c>
      <c r="C1105" s="35" t="s">
        <v>4304</v>
      </c>
      <c r="D1105" s="46" t="str">
        <f t="shared" si="29"/>
        <v>M</v>
      </c>
      <c r="E1105" s="598" t="s">
        <v>2155</v>
      </c>
      <c r="F1105" s="505"/>
      <c r="G1105" s="167"/>
      <c r="H1105" s="35" t="s">
        <v>5160</v>
      </c>
    </row>
    <row r="1106" spans="1:8" hidden="1" x14ac:dyDescent="0.25">
      <c r="A1106" s="47" t="s">
        <v>2155</v>
      </c>
      <c r="B1106" s="35" t="s">
        <v>1973</v>
      </c>
      <c r="C1106" s="35" t="s">
        <v>4303</v>
      </c>
      <c r="D1106" s="46" t="str">
        <f t="shared" si="29"/>
        <v>H</v>
      </c>
      <c r="E1106" s="598" t="s">
        <v>2155</v>
      </c>
      <c r="F1106" s="505"/>
      <c r="G1106" s="167"/>
      <c r="H1106" s="35" t="s">
        <v>4308</v>
      </c>
    </row>
    <row r="1107" spans="1:8" hidden="1" x14ac:dyDescent="0.25">
      <c r="A1107" s="47" t="s">
        <v>2155</v>
      </c>
      <c r="B1107" s="35" t="s">
        <v>1973</v>
      </c>
      <c r="C1107" s="35" t="s">
        <v>6204</v>
      </c>
      <c r="D1107" s="46" t="str">
        <f t="shared" si="29"/>
        <v>M</v>
      </c>
      <c r="E1107" s="598" t="s">
        <v>2155</v>
      </c>
      <c r="F1107" s="505"/>
      <c r="G1107" s="167"/>
      <c r="H1107" s="35" t="s">
        <v>4307</v>
      </c>
    </row>
    <row r="1108" spans="1:8" hidden="1" x14ac:dyDescent="0.25">
      <c r="A1108" s="47" t="s">
        <v>2155</v>
      </c>
      <c r="B1108" s="35" t="s">
        <v>1973</v>
      </c>
      <c r="C1108" s="35" t="s">
        <v>6205</v>
      </c>
      <c r="D1108" s="46" t="str">
        <f t="shared" si="29"/>
        <v>M</v>
      </c>
      <c r="E1108" s="598" t="s">
        <v>2155</v>
      </c>
      <c r="F1108" s="505"/>
      <c r="G1108" s="167"/>
      <c r="H1108" s="35" t="s">
        <v>6823</v>
      </c>
    </row>
    <row r="1109" spans="1:8" hidden="1" x14ac:dyDescent="0.25">
      <c r="A1109" s="47" t="s">
        <v>2155</v>
      </c>
      <c r="B1109" s="35" t="s">
        <v>1973</v>
      </c>
      <c r="C1109" s="35" t="s">
        <v>4305</v>
      </c>
      <c r="D1109" s="46" t="str">
        <f t="shared" si="29"/>
        <v>E</v>
      </c>
      <c r="E1109" s="598" t="s">
        <v>2155</v>
      </c>
      <c r="F1109" s="505"/>
      <c r="G1109" s="167"/>
      <c r="H1109" s="35" t="s">
        <v>6824</v>
      </c>
    </row>
    <row r="1110" spans="1:8" hidden="1" x14ac:dyDescent="0.25">
      <c r="A1110" s="47" t="s">
        <v>2155</v>
      </c>
      <c r="B1110" s="35" t="s">
        <v>1973</v>
      </c>
      <c r="C1110" s="35" t="s">
        <v>4306</v>
      </c>
      <c r="D1110" s="46" t="str">
        <f t="shared" si="29"/>
        <v>M</v>
      </c>
      <c r="E1110" s="598" t="s">
        <v>2155</v>
      </c>
      <c r="F1110" s="505"/>
      <c r="G1110" s="167"/>
      <c r="H1110" s="35" t="s">
        <v>6825</v>
      </c>
    </row>
    <row r="1111" spans="1:8" hidden="1" x14ac:dyDescent="0.25">
      <c r="A1111" s="47" t="s">
        <v>2155</v>
      </c>
      <c r="B1111" s="35" t="s">
        <v>1973</v>
      </c>
      <c r="C1111" s="35" t="s">
        <v>5160</v>
      </c>
      <c r="D1111" s="46" t="str">
        <f t="shared" si="29"/>
        <v>E</v>
      </c>
      <c r="E1111" s="598" t="s">
        <v>2155</v>
      </c>
      <c r="F1111" s="505"/>
      <c r="G1111" s="167"/>
      <c r="H1111" s="35" t="s">
        <v>6826</v>
      </c>
    </row>
    <row r="1112" spans="1:8" hidden="1" x14ac:dyDescent="0.25">
      <c r="A1112" s="47" t="s">
        <v>2155</v>
      </c>
      <c r="B1112" s="35" t="s">
        <v>1973</v>
      </c>
      <c r="C1112" s="35" t="s">
        <v>4308</v>
      </c>
      <c r="D1112" s="46" t="str">
        <f t="shared" si="29"/>
        <v>M</v>
      </c>
      <c r="E1112" s="598" t="s">
        <v>2155</v>
      </c>
      <c r="F1112" s="505"/>
      <c r="G1112" s="167"/>
      <c r="H1112" s="35" t="s">
        <v>6827</v>
      </c>
    </row>
    <row r="1113" spans="1:8" hidden="1" x14ac:dyDescent="0.25">
      <c r="A1113" s="47" t="s">
        <v>2155</v>
      </c>
      <c r="B1113" s="35" t="s">
        <v>1973</v>
      </c>
      <c r="C1113" s="35" t="s">
        <v>4307</v>
      </c>
      <c r="D1113" s="46" t="str">
        <f t="shared" si="29"/>
        <v>H</v>
      </c>
      <c r="E1113" s="598" t="s">
        <v>2155</v>
      </c>
      <c r="F1113" s="505"/>
      <c r="G1113" s="167"/>
      <c r="H1113" s="35" t="s">
        <v>6828</v>
      </c>
    </row>
    <row r="1114" spans="1:8" hidden="1" x14ac:dyDescent="0.25">
      <c r="A1114" s="47" t="s">
        <v>2155</v>
      </c>
      <c r="B1114" s="35" t="s">
        <v>1973</v>
      </c>
      <c r="C1114" s="35" t="s">
        <v>6823</v>
      </c>
      <c r="D1114" s="46" t="s">
        <v>6439</v>
      </c>
      <c r="E1114" s="598" t="s">
        <v>2155</v>
      </c>
      <c r="F1114" s="505"/>
      <c r="G1114" s="167"/>
      <c r="H1114" s="35" t="s">
        <v>6829</v>
      </c>
    </row>
    <row r="1115" spans="1:8" hidden="1" x14ac:dyDescent="0.25">
      <c r="A1115" s="47" t="s">
        <v>2155</v>
      </c>
      <c r="B1115" s="35" t="s">
        <v>1973</v>
      </c>
      <c r="C1115" s="35" t="s">
        <v>6824</v>
      </c>
      <c r="D1115" s="46" t="s">
        <v>6439</v>
      </c>
      <c r="E1115" s="598" t="s">
        <v>2155</v>
      </c>
      <c r="F1115" s="505"/>
      <c r="G1115" s="167"/>
      <c r="H1115" s="35" t="s">
        <v>6830</v>
      </c>
    </row>
    <row r="1116" spans="1:8" hidden="1" x14ac:dyDescent="0.25">
      <c r="A1116" s="47" t="s">
        <v>2155</v>
      </c>
      <c r="B1116" s="35" t="s">
        <v>1973</v>
      </c>
      <c r="C1116" s="35" t="s">
        <v>6825</v>
      </c>
      <c r="D1116" s="46" t="s">
        <v>6439</v>
      </c>
      <c r="E1116" s="598" t="s">
        <v>2155</v>
      </c>
      <c r="F1116" s="505"/>
      <c r="G1116" s="167"/>
      <c r="H1116" s="35" t="s">
        <v>6831</v>
      </c>
    </row>
    <row r="1117" spans="1:8" hidden="1" x14ac:dyDescent="0.25">
      <c r="A1117" s="47" t="s">
        <v>2155</v>
      </c>
      <c r="B1117" s="35" t="s">
        <v>1973</v>
      </c>
      <c r="C1117" s="35" t="s">
        <v>6826</v>
      </c>
      <c r="D1117" s="46" t="s">
        <v>6439</v>
      </c>
      <c r="E1117" s="598" t="s">
        <v>2155</v>
      </c>
      <c r="F1117" s="505"/>
      <c r="G1117" s="167"/>
      <c r="H1117" s="35" t="s">
        <v>6832</v>
      </c>
    </row>
    <row r="1118" spans="1:8" hidden="1" x14ac:dyDescent="0.25">
      <c r="A1118" s="47" t="s">
        <v>2155</v>
      </c>
      <c r="B1118" s="35" t="s">
        <v>1973</v>
      </c>
      <c r="C1118" s="35" t="s">
        <v>6827</v>
      </c>
      <c r="D1118" s="46" t="s">
        <v>6439</v>
      </c>
      <c r="E1118" s="598" t="s">
        <v>2155</v>
      </c>
      <c r="F1118" s="505"/>
      <c r="G1118" s="167"/>
      <c r="H1118" s="35" t="s">
        <v>6833</v>
      </c>
    </row>
    <row r="1119" spans="1:8" hidden="1" x14ac:dyDescent="0.25">
      <c r="A1119" s="47" t="s">
        <v>2155</v>
      </c>
      <c r="B1119" s="35" t="s">
        <v>1973</v>
      </c>
      <c r="C1119" s="35" t="s">
        <v>6828</v>
      </c>
      <c r="D1119" s="46" t="s">
        <v>6439</v>
      </c>
      <c r="E1119" s="598" t="s">
        <v>2155</v>
      </c>
      <c r="F1119" s="505"/>
      <c r="G1119" s="167"/>
      <c r="H1119" s="35" t="s">
        <v>6834</v>
      </c>
    </row>
    <row r="1120" spans="1:8" hidden="1" x14ac:dyDescent="0.25">
      <c r="A1120" s="47" t="s">
        <v>2155</v>
      </c>
      <c r="B1120" s="35" t="s">
        <v>1973</v>
      </c>
      <c r="C1120" s="35" t="s">
        <v>6829</v>
      </c>
      <c r="D1120" s="46" t="s">
        <v>6439</v>
      </c>
      <c r="E1120" s="598" t="s">
        <v>2155</v>
      </c>
      <c r="F1120" s="505"/>
      <c r="G1120" s="167"/>
      <c r="H1120" s="35" t="s">
        <v>6835</v>
      </c>
    </row>
    <row r="1121" spans="1:8" hidden="1" x14ac:dyDescent="0.25">
      <c r="A1121" s="47" t="s">
        <v>2155</v>
      </c>
      <c r="B1121" s="35" t="s">
        <v>1973</v>
      </c>
      <c r="C1121" s="35" t="s">
        <v>6830</v>
      </c>
      <c r="D1121" s="46" t="s">
        <v>6439</v>
      </c>
      <c r="E1121" s="598" t="s">
        <v>2155</v>
      </c>
      <c r="F1121" s="505"/>
      <c r="G1121" s="167"/>
      <c r="H1121" s="35" t="s">
        <v>6836</v>
      </c>
    </row>
    <row r="1122" spans="1:8" hidden="1" x14ac:dyDescent="0.25">
      <c r="A1122" s="47" t="s">
        <v>2155</v>
      </c>
      <c r="B1122" s="35" t="s">
        <v>1973</v>
      </c>
      <c r="C1122" s="35" t="s">
        <v>6831</v>
      </c>
      <c r="D1122" s="46" t="s">
        <v>6439</v>
      </c>
      <c r="E1122" s="598" t="s">
        <v>2155</v>
      </c>
      <c r="F1122" s="505"/>
      <c r="G1122" s="167"/>
      <c r="H1122" s="35" t="s">
        <v>6837</v>
      </c>
    </row>
    <row r="1123" spans="1:8" hidden="1" x14ac:dyDescent="0.25">
      <c r="A1123" s="47" t="s">
        <v>2155</v>
      </c>
      <c r="B1123" s="35" t="s">
        <v>1973</v>
      </c>
      <c r="C1123" s="35" t="s">
        <v>6832</v>
      </c>
      <c r="D1123" s="46" t="s">
        <v>6439</v>
      </c>
      <c r="E1123" s="598" t="s">
        <v>2155</v>
      </c>
      <c r="F1123" s="505"/>
      <c r="G1123" s="167"/>
      <c r="H1123" s="35" t="s">
        <v>6838</v>
      </c>
    </row>
    <row r="1124" spans="1:8" hidden="1" x14ac:dyDescent="0.25">
      <c r="A1124" s="47" t="s">
        <v>2155</v>
      </c>
      <c r="B1124" s="35" t="s">
        <v>1973</v>
      </c>
      <c r="C1124" s="35" t="s">
        <v>6833</v>
      </c>
      <c r="D1124" s="46" t="s">
        <v>6439</v>
      </c>
      <c r="E1124" s="598" t="s">
        <v>2155</v>
      </c>
      <c r="F1124" s="505"/>
      <c r="G1124" s="167"/>
      <c r="H1124" s="35" t="s">
        <v>6839</v>
      </c>
    </row>
    <row r="1125" spans="1:8" hidden="1" x14ac:dyDescent="0.25">
      <c r="A1125" s="47" t="s">
        <v>2155</v>
      </c>
      <c r="B1125" s="35" t="s">
        <v>1973</v>
      </c>
      <c r="C1125" s="35" t="s">
        <v>6834</v>
      </c>
      <c r="D1125" s="46" t="s">
        <v>6439</v>
      </c>
      <c r="E1125" s="598" t="s">
        <v>2155</v>
      </c>
      <c r="F1125" s="505"/>
      <c r="G1125" s="167"/>
      <c r="H1125" s="35" t="s">
        <v>6840</v>
      </c>
    </row>
    <row r="1126" spans="1:8" hidden="1" x14ac:dyDescent="0.25">
      <c r="A1126" s="47" t="s">
        <v>2155</v>
      </c>
      <c r="B1126" s="35" t="s">
        <v>1973</v>
      </c>
      <c r="C1126" s="35" t="s">
        <v>6835</v>
      </c>
      <c r="D1126" s="46" t="s">
        <v>6439</v>
      </c>
      <c r="E1126" s="598" t="s">
        <v>2155</v>
      </c>
      <c r="F1126" s="505"/>
      <c r="G1126" s="167"/>
      <c r="H1126" s="35" t="s">
        <v>6841</v>
      </c>
    </row>
    <row r="1127" spans="1:8" hidden="1" x14ac:dyDescent="0.25">
      <c r="A1127" s="47" t="s">
        <v>2155</v>
      </c>
      <c r="B1127" s="35" t="s">
        <v>1973</v>
      </c>
      <c r="C1127" s="35" t="s">
        <v>6836</v>
      </c>
      <c r="D1127" s="46" t="s">
        <v>6439</v>
      </c>
      <c r="E1127" s="598" t="s">
        <v>2155</v>
      </c>
      <c r="F1127" s="505"/>
      <c r="G1127" s="167"/>
      <c r="H1127" s="35" t="s">
        <v>6206</v>
      </c>
    </row>
    <row r="1128" spans="1:8" hidden="1" x14ac:dyDescent="0.25">
      <c r="A1128" s="47" t="s">
        <v>2155</v>
      </c>
      <c r="B1128" s="35" t="s">
        <v>1973</v>
      </c>
      <c r="C1128" s="35" t="s">
        <v>6837</v>
      </c>
      <c r="D1128" s="46" t="s">
        <v>6439</v>
      </c>
      <c r="E1128" s="598" t="s">
        <v>2155</v>
      </c>
      <c r="F1128" s="505"/>
      <c r="G1128" s="167"/>
      <c r="H1128" s="35" t="s">
        <v>6207</v>
      </c>
    </row>
    <row r="1129" spans="1:8" hidden="1" x14ac:dyDescent="0.25">
      <c r="A1129" s="47" t="s">
        <v>2155</v>
      </c>
      <c r="B1129" s="35" t="s">
        <v>1973</v>
      </c>
      <c r="C1129" s="35" t="s">
        <v>6838</v>
      </c>
      <c r="D1129" s="46" t="s">
        <v>6439</v>
      </c>
      <c r="E1129" s="598" t="s">
        <v>2155</v>
      </c>
      <c r="F1129" s="505"/>
      <c r="G1129" s="167"/>
      <c r="H1129" s="35" t="s">
        <v>6394</v>
      </c>
    </row>
    <row r="1130" spans="1:8" hidden="1" x14ac:dyDescent="0.25">
      <c r="A1130" s="47" t="s">
        <v>2155</v>
      </c>
      <c r="B1130" s="35" t="s">
        <v>1973</v>
      </c>
      <c r="C1130" s="35" t="s">
        <v>6839</v>
      </c>
      <c r="D1130" s="46" t="s">
        <v>6439</v>
      </c>
      <c r="E1130" s="598" t="s">
        <v>2155</v>
      </c>
      <c r="F1130" s="505"/>
      <c r="G1130" s="167"/>
      <c r="H1130" s="35" t="s">
        <v>6208</v>
      </c>
    </row>
    <row r="1131" spans="1:8" hidden="1" x14ac:dyDescent="0.25">
      <c r="A1131" s="47" t="s">
        <v>2155</v>
      </c>
      <c r="B1131" s="35" t="s">
        <v>1973</v>
      </c>
      <c r="C1131" s="35" t="s">
        <v>6840</v>
      </c>
      <c r="D1131" s="46" t="s">
        <v>6439</v>
      </c>
      <c r="E1131" s="598" t="s">
        <v>2155</v>
      </c>
      <c r="F1131" s="505"/>
      <c r="G1131" s="167"/>
      <c r="H1131" s="35" t="s">
        <v>6209</v>
      </c>
    </row>
    <row r="1132" spans="1:8" hidden="1" x14ac:dyDescent="0.25">
      <c r="A1132" s="47" t="s">
        <v>2155</v>
      </c>
      <c r="B1132" s="35" t="s">
        <v>1973</v>
      </c>
      <c r="C1132" s="35" t="s">
        <v>6841</v>
      </c>
      <c r="D1132" s="46" t="s">
        <v>6439</v>
      </c>
      <c r="E1132" s="598" t="s">
        <v>2155</v>
      </c>
      <c r="F1132" s="505"/>
      <c r="G1132" s="167"/>
      <c r="H1132" s="35" t="s">
        <v>6210</v>
      </c>
    </row>
    <row r="1133" spans="1:8" hidden="1" x14ac:dyDescent="0.25">
      <c r="A1133" s="47" t="s">
        <v>2155</v>
      </c>
      <c r="B1133" s="35" t="s">
        <v>1973</v>
      </c>
      <c r="C1133" s="35" t="s">
        <v>6206</v>
      </c>
      <c r="D1133" s="46" t="str">
        <f t="shared" ref="D1133:D1145" si="30">RIGHT(C1133,1)</f>
        <v>F</v>
      </c>
      <c r="E1133" s="598" t="s">
        <v>2155</v>
      </c>
      <c r="F1133" s="505"/>
      <c r="G1133" s="167"/>
      <c r="H1133" s="35" t="s">
        <v>6395</v>
      </c>
    </row>
    <row r="1134" spans="1:8" hidden="1" x14ac:dyDescent="0.25">
      <c r="A1134" s="47" t="s">
        <v>2155</v>
      </c>
      <c r="B1134" s="35" t="s">
        <v>1973</v>
      </c>
      <c r="C1134" s="35" t="s">
        <v>6207</v>
      </c>
      <c r="D1134" s="46" t="str">
        <f t="shared" si="30"/>
        <v>F</v>
      </c>
      <c r="E1134" s="598" t="s">
        <v>2155</v>
      </c>
      <c r="F1134" s="505"/>
      <c r="G1134" s="167"/>
      <c r="H1134" s="35" t="s">
        <v>6211</v>
      </c>
    </row>
    <row r="1135" spans="1:8" hidden="1" x14ac:dyDescent="0.25">
      <c r="A1135" s="47" t="s">
        <v>2155</v>
      </c>
      <c r="B1135" s="35" t="s">
        <v>1973</v>
      </c>
      <c r="C1135" s="35" t="s">
        <v>6394</v>
      </c>
      <c r="D1135" s="46" t="str">
        <f t="shared" si="30"/>
        <v>F</v>
      </c>
      <c r="E1135" s="598" t="s">
        <v>2155</v>
      </c>
      <c r="F1135" s="505"/>
      <c r="G1135" s="167"/>
      <c r="H1135" s="35" t="s">
        <v>6212</v>
      </c>
    </row>
    <row r="1136" spans="1:8" hidden="1" x14ac:dyDescent="0.25">
      <c r="A1136" s="47" t="s">
        <v>2155</v>
      </c>
      <c r="B1136" s="35" t="s">
        <v>1973</v>
      </c>
      <c r="C1136" s="35" t="s">
        <v>6208</v>
      </c>
      <c r="D1136" s="46" t="str">
        <f t="shared" si="30"/>
        <v>F</v>
      </c>
      <c r="E1136" s="598" t="s">
        <v>2155</v>
      </c>
      <c r="F1136" s="505"/>
      <c r="G1136" s="167"/>
      <c r="H1136" s="35" t="s">
        <v>6213</v>
      </c>
    </row>
    <row r="1137" spans="1:8" hidden="1" x14ac:dyDescent="0.25">
      <c r="A1137" s="47" t="s">
        <v>2155</v>
      </c>
      <c r="B1137" s="35" t="s">
        <v>1973</v>
      </c>
      <c r="C1137" s="35" t="s">
        <v>6209</v>
      </c>
      <c r="D1137" s="46" t="str">
        <f t="shared" si="30"/>
        <v>F</v>
      </c>
      <c r="E1137" s="598" t="s">
        <v>2155</v>
      </c>
      <c r="F1137" s="505"/>
      <c r="G1137" s="167"/>
      <c r="H1137" s="35" t="s">
        <v>6214</v>
      </c>
    </row>
    <row r="1138" spans="1:8" hidden="1" x14ac:dyDescent="0.25">
      <c r="A1138" s="47" t="s">
        <v>2155</v>
      </c>
      <c r="B1138" s="35" t="s">
        <v>1973</v>
      </c>
      <c r="C1138" s="35" t="s">
        <v>6210</v>
      </c>
      <c r="D1138" s="46" t="str">
        <f t="shared" si="30"/>
        <v>F</v>
      </c>
      <c r="E1138" s="598" t="s">
        <v>2155</v>
      </c>
      <c r="F1138" s="505"/>
      <c r="G1138" s="167"/>
      <c r="H1138" s="35" t="s">
        <v>6215</v>
      </c>
    </row>
    <row r="1139" spans="1:8" hidden="1" x14ac:dyDescent="0.25">
      <c r="A1139" s="47" t="s">
        <v>2155</v>
      </c>
      <c r="B1139" s="35" t="s">
        <v>1973</v>
      </c>
      <c r="C1139" s="35" t="s">
        <v>6395</v>
      </c>
      <c r="D1139" s="46" t="str">
        <f t="shared" si="30"/>
        <v>F</v>
      </c>
      <c r="E1139" s="598" t="s">
        <v>2155</v>
      </c>
      <c r="F1139" s="505"/>
      <c r="G1139" s="167"/>
      <c r="H1139" s="35" t="s">
        <v>6216</v>
      </c>
    </row>
    <row r="1140" spans="1:8" hidden="1" x14ac:dyDescent="0.25">
      <c r="A1140" s="47" t="s">
        <v>2155</v>
      </c>
      <c r="B1140" s="35" t="s">
        <v>1973</v>
      </c>
      <c r="C1140" s="35" t="s">
        <v>6211</v>
      </c>
      <c r="D1140" s="46" t="str">
        <f t="shared" si="30"/>
        <v>F</v>
      </c>
      <c r="E1140" s="598" t="s">
        <v>2155</v>
      </c>
      <c r="F1140" s="505"/>
      <c r="G1140" s="167"/>
      <c r="H1140" s="35" t="s">
        <v>6842</v>
      </c>
    </row>
    <row r="1141" spans="1:8" hidden="1" x14ac:dyDescent="0.25">
      <c r="A1141" s="47" t="s">
        <v>2155</v>
      </c>
      <c r="B1141" s="35" t="s">
        <v>1973</v>
      </c>
      <c r="C1141" s="35" t="s">
        <v>6212</v>
      </c>
      <c r="D1141" s="46" t="str">
        <f t="shared" si="30"/>
        <v>F</v>
      </c>
      <c r="E1141" s="598" t="s">
        <v>2155</v>
      </c>
      <c r="F1141" s="505"/>
      <c r="G1141" s="167"/>
      <c r="H1141" s="35" t="s">
        <v>6843</v>
      </c>
    </row>
    <row r="1142" spans="1:8" hidden="1" x14ac:dyDescent="0.25">
      <c r="A1142" s="47" t="s">
        <v>2155</v>
      </c>
      <c r="B1142" s="35" t="s">
        <v>1973</v>
      </c>
      <c r="C1142" s="35" t="s">
        <v>6213</v>
      </c>
      <c r="D1142" s="46" t="str">
        <f t="shared" si="30"/>
        <v>F</v>
      </c>
      <c r="E1142" s="598" t="s">
        <v>2155</v>
      </c>
      <c r="F1142" s="505"/>
      <c r="G1142" s="167"/>
      <c r="H1142" s="35" t="s">
        <v>6844</v>
      </c>
    </row>
    <row r="1143" spans="1:8" hidden="1" x14ac:dyDescent="0.25">
      <c r="A1143" s="47" t="s">
        <v>2155</v>
      </c>
      <c r="B1143" s="35" t="s">
        <v>1973</v>
      </c>
      <c r="C1143" s="35" t="s">
        <v>6214</v>
      </c>
      <c r="D1143" s="46" t="str">
        <f t="shared" si="30"/>
        <v>F</v>
      </c>
      <c r="E1143" s="598" t="s">
        <v>2155</v>
      </c>
      <c r="F1143" s="505"/>
      <c r="G1143" s="167"/>
      <c r="H1143" s="35" t="s">
        <v>6845</v>
      </c>
    </row>
    <row r="1144" spans="1:8" hidden="1" x14ac:dyDescent="0.25">
      <c r="A1144" s="47" t="s">
        <v>2155</v>
      </c>
      <c r="B1144" s="35" t="s">
        <v>1973</v>
      </c>
      <c r="C1144" s="35" t="s">
        <v>6215</v>
      </c>
      <c r="D1144" s="46" t="str">
        <f t="shared" si="30"/>
        <v>F</v>
      </c>
      <c r="E1144" s="598" t="s">
        <v>2155</v>
      </c>
      <c r="F1144" s="505"/>
      <c r="G1144" s="167"/>
      <c r="H1144" s="35" t="s">
        <v>6846</v>
      </c>
    </row>
    <row r="1145" spans="1:8" hidden="1" x14ac:dyDescent="0.25">
      <c r="A1145" s="47" t="s">
        <v>2155</v>
      </c>
      <c r="B1145" s="35" t="s">
        <v>1973</v>
      </c>
      <c r="C1145" s="35" t="s">
        <v>6216</v>
      </c>
      <c r="D1145" s="46" t="str">
        <f t="shared" si="30"/>
        <v>F</v>
      </c>
      <c r="E1145" s="598" t="s">
        <v>2155</v>
      </c>
      <c r="F1145" s="505"/>
      <c r="G1145" s="167"/>
      <c r="H1145" s="35" t="s">
        <v>6847</v>
      </c>
    </row>
    <row r="1146" spans="1:8" hidden="1" x14ac:dyDescent="0.25">
      <c r="A1146" s="47" t="s">
        <v>2155</v>
      </c>
      <c r="B1146" s="35" t="s">
        <v>1973</v>
      </c>
      <c r="C1146" s="35" t="s">
        <v>6842</v>
      </c>
      <c r="D1146" s="46" t="s">
        <v>6439</v>
      </c>
      <c r="E1146" s="598" t="s">
        <v>2155</v>
      </c>
      <c r="F1146" s="505"/>
      <c r="G1146" s="167"/>
      <c r="H1146" s="35" t="s">
        <v>6848</v>
      </c>
    </row>
    <row r="1147" spans="1:8" hidden="1" x14ac:dyDescent="0.25">
      <c r="A1147" s="47" t="s">
        <v>2155</v>
      </c>
      <c r="B1147" s="35" t="s">
        <v>1973</v>
      </c>
      <c r="C1147" s="35" t="s">
        <v>6843</v>
      </c>
      <c r="D1147" s="46" t="s">
        <v>6439</v>
      </c>
      <c r="E1147" s="598" t="s">
        <v>2155</v>
      </c>
      <c r="F1147" s="505"/>
      <c r="G1147" s="167"/>
      <c r="H1147" s="35" t="s">
        <v>6849</v>
      </c>
    </row>
    <row r="1148" spans="1:8" hidden="1" x14ac:dyDescent="0.25">
      <c r="A1148" s="47" t="s">
        <v>2155</v>
      </c>
      <c r="B1148" s="35" t="s">
        <v>1973</v>
      </c>
      <c r="C1148" s="35" t="s">
        <v>6844</v>
      </c>
      <c r="D1148" s="46" t="s">
        <v>6439</v>
      </c>
      <c r="E1148" s="598" t="s">
        <v>2155</v>
      </c>
      <c r="F1148" s="505"/>
      <c r="G1148" s="167"/>
      <c r="H1148" s="35" t="s">
        <v>6850</v>
      </c>
    </row>
    <row r="1149" spans="1:8" hidden="1" x14ac:dyDescent="0.25">
      <c r="A1149" s="47" t="s">
        <v>2155</v>
      </c>
      <c r="B1149" s="35" t="s">
        <v>1973</v>
      </c>
      <c r="C1149" s="35" t="s">
        <v>6845</v>
      </c>
      <c r="D1149" s="46" t="s">
        <v>6439</v>
      </c>
      <c r="E1149" s="598" t="s">
        <v>2155</v>
      </c>
      <c r="F1149" s="505"/>
      <c r="G1149" s="167"/>
      <c r="H1149" s="35" t="s">
        <v>6851</v>
      </c>
    </row>
    <row r="1150" spans="1:8" hidden="1" x14ac:dyDescent="0.25">
      <c r="A1150" s="47" t="s">
        <v>2155</v>
      </c>
      <c r="B1150" s="35" t="s">
        <v>1973</v>
      </c>
      <c r="C1150" s="35" t="s">
        <v>6846</v>
      </c>
      <c r="D1150" s="46" t="s">
        <v>6439</v>
      </c>
      <c r="E1150" s="598" t="s">
        <v>2155</v>
      </c>
      <c r="F1150" s="505"/>
      <c r="G1150" s="167"/>
      <c r="H1150" s="35" t="s">
        <v>6852</v>
      </c>
    </row>
    <row r="1151" spans="1:8" hidden="1" x14ac:dyDescent="0.25">
      <c r="A1151" s="47" t="s">
        <v>2155</v>
      </c>
      <c r="B1151" s="35" t="s">
        <v>1973</v>
      </c>
      <c r="C1151" s="35" t="s">
        <v>6847</v>
      </c>
      <c r="D1151" s="46" t="s">
        <v>6439</v>
      </c>
      <c r="E1151" s="598" t="s">
        <v>2155</v>
      </c>
      <c r="F1151" s="505"/>
      <c r="G1151" s="167"/>
      <c r="H1151" s="35" t="s">
        <v>6853</v>
      </c>
    </row>
    <row r="1152" spans="1:8" hidden="1" x14ac:dyDescent="0.25">
      <c r="A1152" s="47" t="s">
        <v>2155</v>
      </c>
      <c r="B1152" s="35" t="s">
        <v>1973</v>
      </c>
      <c r="C1152" s="35" t="s">
        <v>6848</v>
      </c>
      <c r="D1152" s="46" t="s">
        <v>6439</v>
      </c>
      <c r="E1152" s="598" t="s">
        <v>2155</v>
      </c>
      <c r="F1152" s="505"/>
      <c r="G1152" s="167"/>
      <c r="H1152" s="35" t="s">
        <v>6854</v>
      </c>
    </row>
    <row r="1153" spans="1:8" hidden="1" x14ac:dyDescent="0.25">
      <c r="A1153" s="47" t="s">
        <v>2155</v>
      </c>
      <c r="B1153" s="35" t="s">
        <v>1973</v>
      </c>
      <c r="C1153" s="35" t="s">
        <v>6849</v>
      </c>
      <c r="D1153" s="46" t="s">
        <v>6439</v>
      </c>
      <c r="E1153" s="598" t="s">
        <v>2155</v>
      </c>
      <c r="F1153" s="505"/>
      <c r="G1153" s="167"/>
      <c r="H1153" s="35" t="s">
        <v>6855</v>
      </c>
    </row>
    <row r="1154" spans="1:8" hidden="1" x14ac:dyDescent="0.25">
      <c r="A1154" s="47" t="s">
        <v>2155</v>
      </c>
      <c r="B1154" s="35" t="s">
        <v>1973</v>
      </c>
      <c r="C1154" s="35" t="s">
        <v>6850</v>
      </c>
      <c r="D1154" s="46" t="s">
        <v>6439</v>
      </c>
      <c r="E1154" s="598" t="s">
        <v>2155</v>
      </c>
      <c r="F1154" s="505"/>
      <c r="G1154" s="167"/>
      <c r="H1154" s="35" t="s">
        <v>6856</v>
      </c>
    </row>
    <row r="1155" spans="1:8" hidden="1" x14ac:dyDescent="0.25">
      <c r="A1155" s="47" t="s">
        <v>2155</v>
      </c>
      <c r="B1155" s="35" t="s">
        <v>1973</v>
      </c>
      <c r="C1155" s="35" t="s">
        <v>6851</v>
      </c>
      <c r="D1155" s="46" t="s">
        <v>6439</v>
      </c>
      <c r="E1155" s="598" t="s">
        <v>2155</v>
      </c>
      <c r="F1155" s="505"/>
      <c r="G1155" s="167"/>
      <c r="H1155" s="35" t="s">
        <v>6857</v>
      </c>
    </row>
    <row r="1156" spans="1:8" hidden="1" x14ac:dyDescent="0.25">
      <c r="A1156" s="47" t="s">
        <v>2155</v>
      </c>
      <c r="B1156" s="35" t="s">
        <v>1973</v>
      </c>
      <c r="C1156" s="35" t="s">
        <v>6852</v>
      </c>
      <c r="D1156" s="46" t="s">
        <v>6439</v>
      </c>
      <c r="E1156" s="598" t="s">
        <v>2155</v>
      </c>
      <c r="F1156" s="505"/>
      <c r="G1156" s="167"/>
      <c r="H1156" s="35" t="s">
        <v>6858</v>
      </c>
    </row>
    <row r="1157" spans="1:8" hidden="1" x14ac:dyDescent="0.25">
      <c r="A1157" s="47" t="s">
        <v>2155</v>
      </c>
      <c r="B1157" s="35" t="s">
        <v>1973</v>
      </c>
      <c r="C1157" s="35" t="s">
        <v>6853</v>
      </c>
      <c r="D1157" s="46" t="s">
        <v>6439</v>
      </c>
      <c r="E1157" s="598" t="s">
        <v>2155</v>
      </c>
      <c r="F1157" s="505"/>
      <c r="G1157" s="167"/>
      <c r="H1157" s="35" t="s">
        <v>6859</v>
      </c>
    </row>
    <row r="1158" spans="1:8" hidden="1" x14ac:dyDescent="0.25">
      <c r="A1158" s="47" t="s">
        <v>2155</v>
      </c>
      <c r="B1158" s="35" t="s">
        <v>1973</v>
      </c>
      <c r="C1158" s="35" t="s">
        <v>6854</v>
      </c>
      <c r="D1158" s="46" t="s">
        <v>6439</v>
      </c>
      <c r="E1158" s="598" t="s">
        <v>2155</v>
      </c>
      <c r="F1158" s="505"/>
      <c r="G1158" s="167"/>
      <c r="H1158" s="35" t="s">
        <v>6860</v>
      </c>
    </row>
    <row r="1159" spans="1:8" hidden="1" x14ac:dyDescent="0.25">
      <c r="A1159" s="47" t="s">
        <v>2155</v>
      </c>
      <c r="B1159" s="35" t="s">
        <v>1973</v>
      </c>
      <c r="C1159" s="35" t="s">
        <v>6855</v>
      </c>
      <c r="D1159" s="46" t="s">
        <v>6439</v>
      </c>
      <c r="E1159" s="598" t="s">
        <v>2155</v>
      </c>
      <c r="F1159" s="505"/>
      <c r="G1159" s="167"/>
      <c r="H1159" s="35" t="s">
        <v>6861</v>
      </c>
    </row>
    <row r="1160" spans="1:8" hidden="1" x14ac:dyDescent="0.25">
      <c r="A1160" s="47" t="s">
        <v>2155</v>
      </c>
      <c r="B1160" s="35" t="s">
        <v>1973</v>
      </c>
      <c r="C1160" s="35" t="s">
        <v>6856</v>
      </c>
      <c r="D1160" s="46" t="s">
        <v>6439</v>
      </c>
      <c r="E1160" s="598" t="s">
        <v>2155</v>
      </c>
      <c r="F1160" s="505"/>
      <c r="G1160" s="167"/>
      <c r="H1160" s="35" t="s">
        <v>6862</v>
      </c>
    </row>
    <row r="1161" spans="1:8" hidden="1" x14ac:dyDescent="0.25">
      <c r="A1161" s="47" t="s">
        <v>2155</v>
      </c>
      <c r="B1161" s="35" t="s">
        <v>1973</v>
      </c>
      <c r="C1161" s="35" t="s">
        <v>6857</v>
      </c>
      <c r="D1161" s="46" t="s">
        <v>6439</v>
      </c>
      <c r="E1161" s="598" t="s">
        <v>2155</v>
      </c>
      <c r="F1161" s="505"/>
      <c r="G1161" s="167"/>
      <c r="H1161" s="35" t="s">
        <v>6863</v>
      </c>
    </row>
    <row r="1162" spans="1:8" hidden="1" x14ac:dyDescent="0.25">
      <c r="A1162" s="47" t="s">
        <v>2155</v>
      </c>
      <c r="B1162" s="35" t="s">
        <v>1973</v>
      </c>
      <c r="C1162" s="35" t="s">
        <v>6858</v>
      </c>
      <c r="D1162" s="46" t="s">
        <v>6439</v>
      </c>
      <c r="E1162" s="598" t="s">
        <v>2155</v>
      </c>
      <c r="F1162" s="505"/>
      <c r="G1162" s="167"/>
      <c r="H1162" s="35" t="s">
        <v>6864</v>
      </c>
    </row>
    <row r="1163" spans="1:8" hidden="1" x14ac:dyDescent="0.25">
      <c r="A1163" s="47" t="s">
        <v>2155</v>
      </c>
      <c r="B1163" s="35" t="s">
        <v>1973</v>
      </c>
      <c r="C1163" s="35" t="s">
        <v>6859</v>
      </c>
      <c r="D1163" s="46" t="s">
        <v>6439</v>
      </c>
      <c r="E1163" s="598" t="s">
        <v>2155</v>
      </c>
      <c r="F1163" s="505"/>
      <c r="G1163" s="167"/>
      <c r="H1163" s="35" t="s">
        <v>6865</v>
      </c>
    </row>
    <row r="1164" spans="1:8" hidden="1" x14ac:dyDescent="0.25">
      <c r="A1164" s="47" t="s">
        <v>2155</v>
      </c>
      <c r="B1164" s="35" t="s">
        <v>1973</v>
      </c>
      <c r="C1164" s="35" t="s">
        <v>6860</v>
      </c>
      <c r="D1164" s="46" t="s">
        <v>6439</v>
      </c>
      <c r="E1164" s="598" t="s">
        <v>2155</v>
      </c>
      <c r="F1164" s="505"/>
      <c r="G1164" s="167"/>
      <c r="H1164" s="35" t="s">
        <v>6866</v>
      </c>
    </row>
    <row r="1165" spans="1:8" hidden="1" x14ac:dyDescent="0.25">
      <c r="A1165" s="47" t="s">
        <v>2155</v>
      </c>
      <c r="B1165" s="35" t="s">
        <v>1973</v>
      </c>
      <c r="C1165" s="35" t="s">
        <v>6861</v>
      </c>
      <c r="D1165" s="46" t="s">
        <v>6439</v>
      </c>
      <c r="E1165" s="598" t="s">
        <v>2155</v>
      </c>
      <c r="F1165" s="505"/>
      <c r="G1165" s="167"/>
      <c r="H1165" s="35" t="s">
        <v>6867</v>
      </c>
    </row>
    <row r="1166" spans="1:8" hidden="1" x14ac:dyDescent="0.25">
      <c r="A1166" s="47" t="s">
        <v>2155</v>
      </c>
      <c r="B1166" s="35" t="s">
        <v>1973</v>
      </c>
      <c r="C1166" s="35" t="s">
        <v>6862</v>
      </c>
      <c r="D1166" s="46" t="s">
        <v>6439</v>
      </c>
      <c r="E1166" s="598" t="s">
        <v>2155</v>
      </c>
      <c r="F1166" s="505"/>
      <c r="G1166" s="167"/>
      <c r="H1166" s="35" t="s">
        <v>6868</v>
      </c>
    </row>
    <row r="1167" spans="1:8" hidden="1" x14ac:dyDescent="0.25">
      <c r="A1167" s="47" t="s">
        <v>2155</v>
      </c>
      <c r="B1167" s="35" t="s">
        <v>1973</v>
      </c>
      <c r="C1167" s="35" t="s">
        <v>6863</v>
      </c>
      <c r="D1167" s="46" t="s">
        <v>6439</v>
      </c>
      <c r="E1167" s="598" t="s">
        <v>2155</v>
      </c>
      <c r="F1167" s="505"/>
      <c r="G1167" s="167"/>
      <c r="H1167" s="35" t="s">
        <v>6869</v>
      </c>
    </row>
    <row r="1168" spans="1:8" hidden="1" x14ac:dyDescent="0.25">
      <c r="A1168" s="47" t="s">
        <v>2155</v>
      </c>
      <c r="B1168" s="35" t="s">
        <v>1973</v>
      </c>
      <c r="C1168" s="35" t="s">
        <v>6864</v>
      </c>
      <c r="D1168" s="46" t="s">
        <v>6439</v>
      </c>
      <c r="E1168" s="598" t="s">
        <v>2155</v>
      </c>
      <c r="F1168" s="505"/>
      <c r="G1168" s="167"/>
      <c r="H1168" s="35" t="s">
        <v>6870</v>
      </c>
    </row>
    <row r="1169" spans="1:8" hidden="1" x14ac:dyDescent="0.25">
      <c r="A1169" s="47" t="s">
        <v>2155</v>
      </c>
      <c r="B1169" s="35" t="s">
        <v>1973</v>
      </c>
      <c r="C1169" s="35" t="s">
        <v>6865</v>
      </c>
      <c r="D1169" s="46" t="s">
        <v>6439</v>
      </c>
      <c r="E1169" s="598" t="s">
        <v>2155</v>
      </c>
      <c r="F1169" s="505"/>
      <c r="G1169" s="167"/>
      <c r="H1169" s="35" t="s">
        <v>6871</v>
      </c>
    </row>
    <row r="1170" spans="1:8" hidden="1" x14ac:dyDescent="0.25">
      <c r="A1170" s="47" t="s">
        <v>2155</v>
      </c>
      <c r="B1170" s="35" t="s">
        <v>1973</v>
      </c>
      <c r="C1170" s="35" t="s">
        <v>6866</v>
      </c>
      <c r="D1170" s="46" t="s">
        <v>6439</v>
      </c>
      <c r="E1170" s="598" t="s">
        <v>2155</v>
      </c>
      <c r="F1170" s="505"/>
      <c r="G1170" s="167"/>
      <c r="H1170" s="35" t="s">
        <v>6872</v>
      </c>
    </row>
    <row r="1171" spans="1:8" hidden="1" x14ac:dyDescent="0.25">
      <c r="A1171" s="47" t="s">
        <v>2155</v>
      </c>
      <c r="B1171" s="35" t="s">
        <v>1973</v>
      </c>
      <c r="C1171" s="35" t="s">
        <v>6867</v>
      </c>
      <c r="D1171" s="46" t="s">
        <v>6439</v>
      </c>
      <c r="E1171" s="598" t="s">
        <v>2155</v>
      </c>
      <c r="F1171" s="505"/>
      <c r="G1171" s="167"/>
      <c r="H1171" s="35" t="s">
        <v>6873</v>
      </c>
    </row>
    <row r="1172" spans="1:8" hidden="1" x14ac:dyDescent="0.25">
      <c r="A1172" s="47" t="s">
        <v>2155</v>
      </c>
      <c r="B1172" s="35" t="s">
        <v>1973</v>
      </c>
      <c r="C1172" s="35" t="s">
        <v>6868</v>
      </c>
      <c r="D1172" s="46" t="s">
        <v>6439</v>
      </c>
      <c r="E1172" s="598" t="s">
        <v>2155</v>
      </c>
      <c r="F1172" s="505"/>
      <c r="G1172" s="167"/>
      <c r="H1172" s="35" t="s">
        <v>6874</v>
      </c>
    </row>
    <row r="1173" spans="1:8" hidden="1" x14ac:dyDescent="0.25">
      <c r="A1173" s="47" t="s">
        <v>2155</v>
      </c>
      <c r="B1173" s="35" t="s">
        <v>1973</v>
      </c>
      <c r="C1173" s="35" t="s">
        <v>6869</v>
      </c>
      <c r="D1173" s="46" t="s">
        <v>6439</v>
      </c>
      <c r="E1173" s="598" t="s">
        <v>2155</v>
      </c>
      <c r="F1173" s="505"/>
      <c r="G1173" s="167"/>
      <c r="H1173" s="35" t="s">
        <v>6875</v>
      </c>
    </row>
    <row r="1174" spans="1:8" hidden="1" x14ac:dyDescent="0.25">
      <c r="A1174" s="47" t="s">
        <v>2155</v>
      </c>
      <c r="B1174" s="35" t="s">
        <v>1973</v>
      </c>
      <c r="C1174" s="35" t="s">
        <v>6870</v>
      </c>
      <c r="D1174" s="46" t="s">
        <v>6439</v>
      </c>
      <c r="E1174" s="598" t="s">
        <v>2155</v>
      </c>
      <c r="F1174" s="505"/>
      <c r="G1174" s="167"/>
      <c r="H1174" s="35" t="s">
        <v>6876</v>
      </c>
    </row>
    <row r="1175" spans="1:8" hidden="1" x14ac:dyDescent="0.25">
      <c r="A1175" s="47" t="s">
        <v>2155</v>
      </c>
      <c r="B1175" s="35" t="s">
        <v>1973</v>
      </c>
      <c r="C1175" s="35" t="s">
        <v>6871</v>
      </c>
      <c r="D1175" s="46" t="s">
        <v>6439</v>
      </c>
      <c r="E1175" s="598" t="s">
        <v>2155</v>
      </c>
      <c r="F1175" s="505"/>
      <c r="G1175" s="167"/>
      <c r="H1175" s="35" t="s">
        <v>6877</v>
      </c>
    </row>
    <row r="1176" spans="1:8" hidden="1" x14ac:dyDescent="0.25">
      <c r="A1176" s="47" t="s">
        <v>2155</v>
      </c>
      <c r="B1176" s="35" t="s">
        <v>1973</v>
      </c>
      <c r="C1176" s="35" t="s">
        <v>6872</v>
      </c>
      <c r="D1176" s="46" t="s">
        <v>6439</v>
      </c>
      <c r="E1176" s="598" t="s">
        <v>2155</v>
      </c>
      <c r="F1176" s="505"/>
      <c r="G1176" s="167"/>
      <c r="H1176" s="35" t="s">
        <v>6878</v>
      </c>
    </row>
    <row r="1177" spans="1:8" hidden="1" x14ac:dyDescent="0.25">
      <c r="A1177" s="47" t="s">
        <v>2155</v>
      </c>
      <c r="B1177" s="35" t="s">
        <v>1973</v>
      </c>
      <c r="C1177" s="35" t="s">
        <v>6873</v>
      </c>
      <c r="D1177" s="46" t="s">
        <v>6439</v>
      </c>
      <c r="E1177" s="598" t="s">
        <v>2155</v>
      </c>
      <c r="F1177" s="505"/>
      <c r="G1177" s="167"/>
      <c r="H1177" s="35" t="s">
        <v>6879</v>
      </c>
    </row>
    <row r="1178" spans="1:8" hidden="1" x14ac:dyDescent="0.25">
      <c r="A1178" s="47" t="s">
        <v>2155</v>
      </c>
      <c r="B1178" s="35" t="s">
        <v>1973</v>
      </c>
      <c r="C1178" s="35" t="s">
        <v>6874</v>
      </c>
      <c r="D1178" s="46" t="s">
        <v>6439</v>
      </c>
      <c r="E1178" s="598" t="s">
        <v>2155</v>
      </c>
      <c r="F1178" s="505"/>
      <c r="G1178" s="167"/>
      <c r="H1178" s="35" t="s">
        <v>6880</v>
      </c>
    </row>
    <row r="1179" spans="1:8" hidden="1" x14ac:dyDescent="0.25">
      <c r="A1179" s="47" t="s">
        <v>2155</v>
      </c>
      <c r="B1179" s="35" t="s">
        <v>1973</v>
      </c>
      <c r="C1179" s="35" t="s">
        <v>6875</v>
      </c>
      <c r="D1179" s="46" t="s">
        <v>6439</v>
      </c>
      <c r="E1179" s="598" t="s">
        <v>2155</v>
      </c>
      <c r="F1179" s="505"/>
      <c r="G1179" s="167"/>
      <c r="H1179" s="35" t="s">
        <v>6881</v>
      </c>
    </row>
    <row r="1180" spans="1:8" hidden="1" x14ac:dyDescent="0.25">
      <c r="A1180" s="47" t="s">
        <v>2155</v>
      </c>
      <c r="B1180" s="35" t="s">
        <v>1973</v>
      </c>
      <c r="C1180" s="35" t="s">
        <v>6876</v>
      </c>
      <c r="D1180" s="46" t="s">
        <v>6439</v>
      </c>
      <c r="E1180" s="598" t="s">
        <v>2155</v>
      </c>
      <c r="F1180" s="505"/>
      <c r="G1180" s="167"/>
      <c r="H1180" s="35" t="s">
        <v>6882</v>
      </c>
    </row>
    <row r="1181" spans="1:8" hidden="1" x14ac:dyDescent="0.25">
      <c r="A1181" s="47" t="s">
        <v>2155</v>
      </c>
      <c r="B1181" s="35" t="s">
        <v>1973</v>
      </c>
      <c r="C1181" s="35" t="s">
        <v>6877</v>
      </c>
      <c r="D1181" s="46" t="s">
        <v>6439</v>
      </c>
      <c r="E1181" s="598" t="s">
        <v>2155</v>
      </c>
      <c r="F1181" s="505"/>
      <c r="G1181" s="167"/>
      <c r="H1181" s="35" t="s">
        <v>6883</v>
      </c>
    </row>
    <row r="1182" spans="1:8" hidden="1" x14ac:dyDescent="0.25">
      <c r="A1182" s="47" t="s">
        <v>2155</v>
      </c>
      <c r="B1182" s="35" t="s">
        <v>1973</v>
      </c>
      <c r="C1182" s="35" t="s">
        <v>6878</v>
      </c>
      <c r="D1182" s="46" t="s">
        <v>6439</v>
      </c>
      <c r="E1182" s="598" t="s">
        <v>2155</v>
      </c>
      <c r="F1182" s="505"/>
      <c r="G1182" s="167"/>
      <c r="H1182" s="35" t="s">
        <v>6884</v>
      </c>
    </row>
    <row r="1183" spans="1:8" hidden="1" x14ac:dyDescent="0.25">
      <c r="A1183" s="47" t="s">
        <v>2155</v>
      </c>
      <c r="B1183" s="35" t="s">
        <v>1973</v>
      </c>
      <c r="C1183" s="35" t="s">
        <v>6879</v>
      </c>
      <c r="D1183" s="46" t="s">
        <v>6439</v>
      </c>
      <c r="E1183" s="598" t="s">
        <v>2155</v>
      </c>
      <c r="F1183" s="505"/>
      <c r="G1183" s="167"/>
      <c r="H1183" s="35" t="s">
        <v>6885</v>
      </c>
    </row>
    <row r="1184" spans="1:8" hidden="1" x14ac:dyDescent="0.25">
      <c r="A1184" s="47" t="s">
        <v>2155</v>
      </c>
      <c r="B1184" s="35" t="s">
        <v>1973</v>
      </c>
      <c r="C1184" s="35" t="s">
        <v>6880</v>
      </c>
      <c r="D1184" s="46" t="s">
        <v>6439</v>
      </c>
      <c r="E1184" s="598" t="s">
        <v>2155</v>
      </c>
      <c r="F1184" s="505"/>
      <c r="G1184" s="167"/>
      <c r="H1184" s="35" t="s">
        <v>6886</v>
      </c>
    </row>
    <row r="1185" spans="1:8" hidden="1" x14ac:dyDescent="0.25">
      <c r="A1185" s="47" t="s">
        <v>2155</v>
      </c>
      <c r="B1185" s="35" t="s">
        <v>1973</v>
      </c>
      <c r="C1185" s="35" t="s">
        <v>6881</v>
      </c>
      <c r="D1185" s="46" t="s">
        <v>6439</v>
      </c>
      <c r="E1185" s="598" t="s">
        <v>2155</v>
      </c>
      <c r="F1185" s="505"/>
      <c r="G1185" s="167"/>
      <c r="H1185" s="35" t="s">
        <v>6887</v>
      </c>
    </row>
    <row r="1186" spans="1:8" hidden="1" x14ac:dyDescent="0.25">
      <c r="A1186" s="47" t="s">
        <v>2155</v>
      </c>
      <c r="B1186" s="35" t="s">
        <v>1973</v>
      </c>
      <c r="C1186" s="35" t="s">
        <v>6882</v>
      </c>
      <c r="D1186" s="46" t="s">
        <v>6439</v>
      </c>
      <c r="E1186" s="598" t="s">
        <v>2155</v>
      </c>
      <c r="F1186" s="505"/>
      <c r="G1186" s="167"/>
      <c r="H1186" s="35" t="s">
        <v>6888</v>
      </c>
    </row>
    <row r="1187" spans="1:8" hidden="1" x14ac:dyDescent="0.25">
      <c r="A1187" s="47" t="s">
        <v>2155</v>
      </c>
      <c r="B1187" s="35" t="s">
        <v>1973</v>
      </c>
      <c r="C1187" s="35" t="s">
        <v>6883</v>
      </c>
      <c r="D1187" s="46" t="s">
        <v>6439</v>
      </c>
      <c r="E1187" s="598" t="s">
        <v>2155</v>
      </c>
      <c r="F1187" s="505"/>
      <c r="G1187" s="167"/>
      <c r="H1187" s="35" t="s">
        <v>6889</v>
      </c>
    </row>
    <row r="1188" spans="1:8" hidden="1" x14ac:dyDescent="0.25">
      <c r="A1188" s="47" t="s">
        <v>2155</v>
      </c>
      <c r="B1188" s="35" t="s">
        <v>1973</v>
      </c>
      <c r="C1188" s="35" t="s">
        <v>6884</v>
      </c>
      <c r="D1188" s="46" t="s">
        <v>6439</v>
      </c>
      <c r="E1188" s="598" t="s">
        <v>2155</v>
      </c>
      <c r="F1188" s="505"/>
      <c r="G1188" s="167"/>
      <c r="H1188" s="35" t="s">
        <v>6890</v>
      </c>
    </row>
    <row r="1189" spans="1:8" hidden="1" x14ac:dyDescent="0.25">
      <c r="A1189" s="47" t="s">
        <v>2155</v>
      </c>
      <c r="B1189" s="35" t="s">
        <v>1973</v>
      </c>
      <c r="C1189" s="35" t="s">
        <v>6885</v>
      </c>
      <c r="D1189" s="46" t="s">
        <v>6439</v>
      </c>
      <c r="E1189" s="598" t="s">
        <v>2155</v>
      </c>
      <c r="F1189" s="505"/>
      <c r="G1189" s="167"/>
      <c r="H1189" s="35" t="s">
        <v>6891</v>
      </c>
    </row>
    <row r="1190" spans="1:8" hidden="1" x14ac:dyDescent="0.25">
      <c r="A1190" s="47" t="s">
        <v>2155</v>
      </c>
      <c r="B1190" s="35" t="s">
        <v>1973</v>
      </c>
      <c r="C1190" s="35" t="s">
        <v>6886</v>
      </c>
      <c r="D1190" s="46" t="s">
        <v>6439</v>
      </c>
      <c r="E1190" s="598" t="s">
        <v>2155</v>
      </c>
      <c r="F1190" s="505"/>
      <c r="G1190" s="167"/>
      <c r="H1190" s="35" t="s">
        <v>6892</v>
      </c>
    </row>
    <row r="1191" spans="1:8" hidden="1" x14ac:dyDescent="0.25">
      <c r="A1191" s="47" t="s">
        <v>2155</v>
      </c>
      <c r="B1191" s="35" t="s">
        <v>1973</v>
      </c>
      <c r="C1191" s="35" t="s">
        <v>6887</v>
      </c>
      <c r="D1191" s="46" t="s">
        <v>6439</v>
      </c>
      <c r="E1191" s="598" t="s">
        <v>2155</v>
      </c>
      <c r="F1191" s="505"/>
      <c r="G1191" s="167"/>
      <c r="H1191" s="35" t="s">
        <v>6893</v>
      </c>
    </row>
    <row r="1192" spans="1:8" hidden="1" x14ac:dyDescent="0.25">
      <c r="A1192" s="47" t="s">
        <v>2155</v>
      </c>
      <c r="B1192" s="35" t="s">
        <v>1973</v>
      </c>
      <c r="C1192" s="35" t="s">
        <v>6888</v>
      </c>
      <c r="D1192" s="46" t="s">
        <v>6439</v>
      </c>
      <c r="E1192" s="598" t="s">
        <v>2155</v>
      </c>
      <c r="F1192" s="505"/>
      <c r="G1192" s="167"/>
      <c r="H1192" s="35" t="s">
        <v>6894</v>
      </c>
    </row>
    <row r="1193" spans="1:8" hidden="1" x14ac:dyDescent="0.25">
      <c r="A1193" s="47" t="s">
        <v>2155</v>
      </c>
      <c r="B1193" s="35" t="s">
        <v>1973</v>
      </c>
      <c r="C1193" s="35" t="s">
        <v>6889</v>
      </c>
      <c r="D1193" s="46" t="s">
        <v>6439</v>
      </c>
      <c r="E1193" s="598" t="s">
        <v>2155</v>
      </c>
      <c r="F1193" s="505"/>
      <c r="G1193" s="167"/>
      <c r="H1193" s="35" t="s">
        <v>6895</v>
      </c>
    </row>
    <row r="1194" spans="1:8" hidden="1" x14ac:dyDescent="0.25">
      <c r="A1194" s="47" t="s">
        <v>2155</v>
      </c>
      <c r="B1194" s="35" t="s">
        <v>1973</v>
      </c>
      <c r="C1194" s="35" t="s">
        <v>6890</v>
      </c>
      <c r="D1194" s="46" t="s">
        <v>6439</v>
      </c>
      <c r="E1194" s="598" t="s">
        <v>2155</v>
      </c>
      <c r="F1194" s="505"/>
      <c r="G1194" s="167"/>
      <c r="H1194" s="35" t="s">
        <v>6896</v>
      </c>
    </row>
    <row r="1195" spans="1:8" hidden="1" x14ac:dyDescent="0.25">
      <c r="A1195" s="47" t="s">
        <v>2155</v>
      </c>
      <c r="B1195" s="35" t="s">
        <v>1973</v>
      </c>
      <c r="C1195" s="35" t="s">
        <v>6891</v>
      </c>
      <c r="D1195" s="46" t="s">
        <v>6439</v>
      </c>
      <c r="E1195" s="598" t="s">
        <v>2155</v>
      </c>
      <c r="F1195" s="505"/>
      <c r="G1195" s="167"/>
      <c r="H1195" s="35" t="s">
        <v>6897</v>
      </c>
    </row>
    <row r="1196" spans="1:8" hidden="1" x14ac:dyDescent="0.25">
      <c r="A1196" s="47" t="s">
        <v>2155</v>
      </c>
      <c r="B1196" s="35" t="s">
        <v>1973</v>
      </c>
      <c r="C1196" s="35" t="s">
        <v>6892</v>
      </c>
      <c r="D1196" s="46" t="s">
        <v>6439</v>
      </c>
      <c r="E1196" s="598" t="s">
        <v>2155</v>
      </c>
      <c r="F1196" s="505"/>
      <c r="G1196" s="167"/>
      <c r="H1196" s="35" t="s">
        <v>6898</v>
      </c>
    </row>
    <row r="1197" spans="1:8" hidden="1" x14ac:dyDescent="0.25">
      <c r="A1197" s="47" t="s">
        <v>2155</v>
      </c>
      <c r="B1197" s="35" t="s">
        <v>1973</v>
      </c>
      <c r="C1197" s="35" t="s">
        <v>6893</v>
      </c>
      <c r="D1197" s="46" t="s">
        <v>6439</v>
      </c>
      <c r="E1197" s="598" t="s">
        <v>2155</v>
      </c>
      <c r="F1197" s="505"/>
      <c r="G1197" s="167"/>
      <c r="H1197" s="35" t="s">
        <v>6899</v>
      </c>
    </row>
    <row r="1198" spans="1:8" hidden="1" x14ac:dyDescent="0.25">
      <c r="A1198" s="47" t="s">
        <v>2155</v>
      </c>
      <c r="B1198" s="35" t="s">
        <v>1973</v>
      </c>
      <c r="C1198" s="35" t="s">
        <v>6894</v>
      </c>
      <c r="D1198" s="46" t="s">
        <v>6439</v>
      </c>
      <c r="E1198" s="598" t="s">
        <v>2155</v>
      </c>
      <c r="F1198" s="505"/>
      <c r="G1198" s="167"/>
      <c r="H1198" s="35" t="s">
        <v>6900</v>
      </c>
    </row>
    <row r="1199" spans="1:8" hidden="1" x14ac:dyDescent="0.25">
      <c r="A1199" s="47" t="s">
        <v>2155</v>
      </c>
      <c r="B1199" s="35" t="s">
        <v>1973</v>
      </c>
      <c r="C1199" s="35" t="s">
        <v>6895</v>
      </c>
      <c r="D1199" s="46" t="s">
        <v>6439</v>
      </c>
      <c r="E1199" s="598" t="s">
        <v>2155</v>
      </c>
      <c r="F1199" s="505"/>
      <c r="G1199" s="167"/>
      <c r="H1199" s="35" t="s">
        <v>6901</v>
      </c>
    </row>
    <row r="1200" spans="1:8" hidden="1" x14ac:dyDescent="0.25">
      <c r="A1200" s="47" t="s">
        <v>2155</v>
      </c>
      <c r="B1200" s="35" t="s">
        <v>1973</v>
      </c>
      <c r="C1200" s="35" t="s">
        <v>6896</v>
      </c>
      <c r="D1200" s="46" t="s">
        <v>6439</v>
      </c>
      <c r="E1200" s="598" t="s">
        <v>2155</v>
      </c>
      <c r="F1200" s="505"/>
      <c r="G1200" s="167"/>
      <c r="H1200" s="35" t="s">
        <v>6902</v>
      </c>
    </row>
    <row r="1201" spans="1:8" hidden="1" x14ac:dyDescent="0.25">
      <c r="A1201" s="47" t="s">
        <v>2155</v>
      </c>
      <c r="B1201" s="35" t="s">
        <v>1973</v>
      </c>
      <c r="C1201" s="35" t="s">
        <v>6897</v>
      </c>
      <c r="D1201" s="46" t="s">
        <v>6439</v>
      </c>
      <c r="E1201" s="598" t="s">
        <v>2155</v>
      </c>
      <c r="F1201" s="505"/>
      <c r="G1201" s="167"/>
      <c r="H1201" s="35" t="s">
        <v>6903</v>
      </c>
    </row>
    <row r="1202" spans="1:8" hidden="1" x14ac:dyDescent="0.25">
      <c r="A1202" s="47" t="s">
        <v>2155</v>
      </c>
      <c r="B1202" s="35" t="s">
        <v>1973</v>
      </c>
      <c r="C1202" s="35" t="s">
        <v>6898</v>
      </c>
      <c r="D1202" s="46" t="s">
        <v>6439</v>
      </c>
      <c r="E1202" s="598" t="s">
        <v>2155</v>
      </c>
      <c r="F1202" s="505"/>
      <c r="G1202" s="167"/>
      <c r="H1202" s="35" t="s">
        <v>6904</v>
      </c>
    </row>
    <row r="1203" spans="1:8" hidden="1" x14ac:dyDescent="0.25">
      <c r="A1203" s="47" t="s">
        <v>2155</v>
      </c>
      <c r="B1203" s="35" t="s">
        <v>1973</v>
      </c>
      <c r="C1203" s="35" t="s">
        <v>6899</v>
      </c>
      <c r="D1203" s="46" t="s">
        <v>6439</v>
      </c>
      <c r="E1203" s="598" t="s">
        <v>2155</v>
      </c>
      <c r="F1203" s="505"/>
      <c r="G1203" s="167"/>
      <c r="H1203" s="35" t="s">
        <v>6905</v>
      </c>
    </row>
    <row r="1204" spans="1:8" hidden="1" x14ac:dyDescent="0.25">
      <c r="A1204" s="47" t="s">
        <v>2155</v>
      </c>
      <c r="B1204" s="35" t="s">
        <v>1973</v>
      </c>
      <c r="C1204" s="35" t="s">
        <v>6900</v>
      </c>
      <c r="D1204" s="46" t="s">
        <v>6439</v>
      </c>
      <c r="E1204" s="598" t="s">
        <v>2155</v>
      </c>
      <c r="F1204" s="505"/>
      <c r="G1204" s="167"/>
      <c r="H1204" s="35" t="s">
        <v>6906</v>
      </c>
    </row>
    <row r="1205" spans="1:8" hidden="1" x14ac:dyDescent="0.25">
      <c r="A1205" s="47" t="s">
        <v>2155</v>
      </c>
      <c r="B1205" s="35" t="s">
        <v>1973</v>
      </c>
      <c r="C1205" s="35" t="s">
        <v>6901</v>
      </c>
      <c r="D1205" s="46" t="s">
        <v>6439</v>
      </c>
      <c r="E1205" s="598" t="s">
        <v>2155</v>
      </c>
      <c r="F1205" s="505"/>
      <c r="G1205" s="167"/>
      <c r="H1205" s="35" t="s">
        <v>6907</v>
      </c>
    </row>
    <row r="1206" spans="1:8" hidden="1" x14ac:dyDescent="0.25">
      <c r="A1206" s="47" t="s">
        <v>2155</v>
      </c>
      <c r="B1206" s="35" t="s">
        <v>1973</v>
      </c>
      <c r="C1206" s="35" t="s">
        <v>6902</v>
      </c>
      <c r="D1206" s="46" t="s">
        <v>6439</v>
      </c>
      <c r="E1206" s="598" t="s">
        <v>2155</v>
      </c>
      <c r="F1206" s="505"/>
      <c r="G1206" s="167"/>
      <c r="H1206" s="35" t="s">
        <v>6908</v>
      </c>
    </row>
    <row r="1207" spans="1:8" hidden="1" x14ac:dyDescent="0.25">
      <c r="A1207" s="47" t="s">
        <v>2155</v>
      </c>
      <c r="B1207" s="35" t="s">
        <v>1973</v>
      </c>
      <c r="C1207" s="35" t="s">
        <v>6903</v>
      </c>
      <c r="D1207" s="46" t="s">
        <v>6439</v>
      </c>
      <c r="E1207" s="598" t="s">
        <v>2155</v>
      </c>
      <c r="F1207" s="505"/>
      <c r="G1207" s="167"/>
      <c r="H1207" s="35" t="s">
        <v>6909</v>
      </c>
    </row>
    <row r="1208" spans="1:8" hidden="1" x14ac:dyDescent="0.25">
      <c r="A1208" s="47" t="s">
        <v>2155</v>
      </c>
      <c r="B1208" s="35" t="s">
        <v>1973</v>
      </c>
      <c r="C1208" s="35" t="s">
        <v>6904</v>
      </c>
      <c r="D1208" s="46" t="s">
        <v>6439</v>
      </c>
      <c r="E1208" s="598" t="s">
        <v>2155</v>
      </c>
      <c r="F1208" s="505"/>
      <c r="G1208" s="167"/>
      <c r="H1208" s="35" t="s">
        <v>6910</v>
      </c>
    </row>
    <row r="1209" spans="1:8" hidden="1" x14ac:dyDescent="0.25">
      <c r="A1209" s="47" t="s">
        <v>2155</v>
      </c>
      <c r="B1209" s="35" t="s">
        <v>1973</v>
      </c>
      <c r="C1209" s="35" t="s">
        <v>6905</v>
      </c>
      <c r="D1209" s="46" t="s">
        <v>6439</v>
      </c>
      <c r="E1209" s="598" t="s">
        <v>2155</v>
      </c>
      <c r="F1209" s="505"/>
      <c r="G1209" s="167"/>
      <c r="H1209" s="35" t="s">
        <v>6911</v>
      </c>
    </row>
    <row r="1210" spans="1:8" hidden="1" x14ac:dyDescent="0.25">
      <c r="A1210" s="47" t="s">
        <v>2155</v>
      </c>
      <c r="B1210" s="35" t="s">
        <v>1973</v>
      </c>
      <c r="C1210" s="35" t="s">
        <v>6906</v>
      </c>
      <c r="D1210" s="46" t="s">
        <v>6439</v>
      </c>
      <c r="E1210" s="598" t="s">
        <v>2155</v>
      </c>
      <c r="F1210" s="505"/>
      <c r="G1210" s="167"/>
      <c r="H1210" s="35" t="s">
        <v>6912</v>
      </c>
    </row>
    <row r="1211" spans="1:8" hidden="1" x14ac:dyDescent="0.25">
      <c r="A1211" s="47" t="s">
        <v>2155</v>
      </c>
      <c r="B1211" s="35" t="s">
        <v>1973</v>
      </c>
      <c r="C1211" s="35" t="s">
        <v>6907</v>
      </c>
      <c r="D1211" s="46" t="s">
        <v>6439</v>
      </c>
      <c r="E1211" s="598" t="s">
        <v>2155</v>
      </c>
      <c r="F1211" s="505"/>
      <c r="G1211" s="167"/>
      <c r="H1211" s="35" t="s">
        <v>6913</v>
      </c>
    </row>
    <row r="1212" spans="1:8" hidden="1" x14ac:dyDescent="0.25">
      <c r="A1212" s="47" t="s">
        <v>2155</v>
      </c>
      <c r="B1212" s="35" t="s">
        <v>1973</v>
      </c>
      <c r="C1212" s="35" t="s">
        <v>6908</v>
      </c>
      <c r="D1212" s="46" t="s">
        <v>6439</v>
      </c>
      <c r="E1212" s="598" t="s">
        <v>2155</v>
      </c>
      <c r="F1212" s="505"/>
      <c r="G1212" s="167"/>
      <c r="H1212" s="35" t="s">
        <v>6914</v>
      </c>
    </row>
    <row r="1213" spans="1:8" hidden="1" x14ac:dyDescent="0.25">
      <c r="A1213" s="47" t="s">
        <v>2155</v>
      </c>
      <c r="B1213" s="35" t="s">
        <v>1973</v>
      </c>
      <c r="C1213" s="35" t="s">
        <v>6909</v>
      </c>
      <c r="D1213" s="46" t="s">
        <v>6439</v>
      </c>
      <c r="E1213" s="598" t="s">
        <v>2155</v>
      </c>
      <c r="F1213" s="505"/>
      <c r="G1213" s="167"/>
      <c r="H1213" s="35" t="s">
        <v>6915</v>
      </c>
    </row>
    <row r="1214" spans="1:8" hidden="1" x14ac:dyDescent="0.25">
      <c r="A1214" s="47" t="s">
        <v>2155</v>
      </c>
      <c r="B1214" s="35" t="s">
        <v>1973</v>
      </c>
      <c r="C1214" s="35" t="s">
        <v>6910</v>
      </c>
      <c r="D1214" s="46" t="s">
        <v>6439</v>
      </c>
      <c r="E1214" s="598" t="s">
        <v>2155</v>
      </c>
      <c r="F1214" s="505"/>
      <c r="G1214" s="167"/>
      <c r="H1214" s="35" t="s">
        <v>6916</v>
      </c>
    </row>
    <row r="1215" spans="1:8" hidden="1" x14ac:dyDescent="0.25">
      <c r="A1215" s="47" t="s">
        <v>2155</v>
      </c>
      <c r="B1215" s="35" t="s">
        <v>1973</v>
      </c>
      <c r="C1215" s="35" t="s">
        <v>6911</v>
      </c>
      <c r="D1215" s="46" t="s">
        <v>6439</v>
      </c>
      <c r="E1215" s="598" t="s">
        <v>2155</v>
      </c>
      <c r="F1215" s="505"/>
      <c r="G1215" s="167"/>
      <c r="H1215" s="35" t="s">
        <v>95</v>
      </c>
    </row>
    <row r="1216" spans="1:8" hidden="1" x14ac:dyDescent="0.25">
      <c r="A1216" s="47" t="s">
        <v>2155</v>
      </c>
      <c r="B1216" s="35" t="s">
        <v>1973</v>
      </c>
      <c r="C1216" s="35" t="s">
        <v>6912</v>
      </c>
      <c r="D1216" s="46" t="s">
        <v>6439</v>
      </c>
      <c r="E1216" s="598" t="s">
        <v>2155</v>
      </c>
      <c r="F1216" s="505"/>
      <c r="G1216" s="167"/>
    </row>
    <row r="1217" spans="1:8" hidden="1" x14ac:dyDescent="0.25">
      <c r="A1217" s="47" t="s">
        <v>2155</v>
      </c>
      <c r="B1217" s="35" t="s">
        <v>1973</v>
      </c>
      <c r="C1217" s="35" t="s">
        <v>6913</v>
      </c>
      <c r="D1217" s="46" t="s">
        <v>6439</v>
      </c>
      <c r="E1217" s="598" t="s">
        <v>2155</v>
      </c>
      <c r="F1217" s="505"/>
      <c r="G1217" s="167"/>
      <c r="H1217" s="35" t="s">
        <v>5161</v>
      </c>
    </row>
    <row r="1218" spans="1:8" hidden="1" x14ac:dyDescent="0.25">
      <c r="A1218" s="47" t="s">
        <v>2155</v>
      </c>
      <c r="B1218" s="35" t="s">
        <v>1973</v>
      </c>
      <c r="C1218" s="35" t="s">
        <v>6914</v>
      </c>
      <c r="D1218" s="46" t="s">
        <v>6439</v>
      </c>
      <c r="E1218" s="598" t="s">
        <v>2155</v>
      </c>
      <c r="F1218" s="505"/>
      <c r="G1218" s="167"/>
      <c r="H1218" s="35" t="s">
        <v>5163</v>
      </c>
    </row>
    <row r="1219" spans="1:8" hidden="1" x14ac:dyDescent="0.25">
      <c r="A1219" s="47" t="s">
        <v>2155</v>
      </c>
      <c r="B1219" s="35" t="s">
        <v>1973</v>
      </c>
      <c r="C1219" s="35" t="s">
        <v>6915</v>
      </c>
      <c r="D1219" s="46" t="s">
        <v>6439</v>
      </c>
      <c r="E1219" s="598" t="s">
        <v>2155</v>
      </c>
      <c r="F1219" s="505"/>
      <c r="G1219" s="167"/>
      <c r="H1219" s="35" t="s">
        <v>5162</v>
      </c>
    </row>
    <row r="1220" spans="1:8" hidden="1" x14ac:dyDescent="0.25">
      <c r="A1220" s="47" t="s">
        <v>2155</v>
      </c>
      <c r="B1220" s="35" t="s">
        <v>1973</v>
      </c>
      <c r="C1220" s="35" t="s">
        <v>6916</v>
      </c>
      <c r="D1220" s="46" t="s">
        <v>6439</v>
      </c>
      <c r="E1220" s="598" t="s">
        <v>2155</v>
      </c>
      <c r="F1220" s="505"/>
      <c r="G1220" s="167"/>
      <c r="H1220" s="35" t="s">
        <v>4309</v>
      </c>
    </row>
    <row r="1221" spans="1:8" hidden="1" x14ac:dyDescent="0.25">
      <c r="A1221" s="47" t="str">
        <f>A1220</f>
        <v>0880</v>
      </c>
      <c r="B1221" s="35" t="s">
        <v>1973</v>
      </c>
      <c r="C1221" s="35" t="s">
        <v>6495</v>
      </c>
      <c r="D1221" s="46" t="s">
        <v>6440</v>
      </c>
      <c r="E1221" s="598" t="str">
        <f>E1220</f>
        <v>0880</v>
      </c>
      <c r="F1221" s="505"/>
      <c r="G1221" s="167"/>
      <c r="H1221" s="35" t="s">
        <v>6917</v>
      </c>
    </row>
    <row r="1222" spans="1:8" hidden="1" x14ac:dyDescent="0.25">
      <c r="A1222" s="47" t="str">
        <f>A1221</f>
        <v>0880</v>
      </c>
      <c r="B1222" s="35" t="s">
        <v>1973</v>
      </c>
      <c r="C1222" s="35" t="s">
        <v>7847</v>
      </c>
      <c r="E1222" s="598" t="str">
        <f>E1221</f>
        <v>0880</v>
      </c>
      <c r="F1222" s="505"/>
      <c r="G1222" s="167"/>
      <c r="H1222" s="35" t="s">
        <v>95</v>
      </c>
    </row>
    <row r="1223" spans="1:8" hidden="1" x14ac:dyDescent="0.25">
      <c r="A1223" s="47" t="s">
        <v>2154</v>
      </c>
      <c r="B1223" s="35" t="s">
        <v>1972</v>
      </c>
      <c r="C1223" s="35" t="s">
        <v>5161</v>
      </c>
      <c r="D1223" s="46" t="str">
        <f>RIGHT(C1223,1)</f>
        <v>E</v>
      </c>
      <c r="E1223" s="598" t="s">
        <v>2154</v>
      </c>
      <c r="F1223" s="505"/>
      <c r="G1223" s="167"/>
    </row>
    <row r="1224" spans="1:8" hidden="1" x14ac:dyDescent="0.25">
      <c r="A1224" s="47" t="s">
        <v>2154</v>
      </c>
      <c r="B1224" s="35" t="s">
        <v>1972</v>
      </c>
      <c r="C1224" s="35" t="s">
        <v>5163</v>
      </c>
      <c r="D1224" s="46" t="str">
        <f>RIGHT(C1224,1)</f>
        <v>M</v>
      </c>
      <c r="E1224" s="598" t="s">
        <v>2154</v>
      </c>
      <c r="F1224" s="505"/>
      <c r="G1224" s="167"/>
      <c r="H1224" s="35" t="s">
        <v>5164</v>
      </c>
    </row>
    <row r="1225" spans="1:8" hidden="1" x14ac:dyDescent="0.25">
      <c r="A1225" s="47" t="s">
        <v>2154</v>
      </c>
      <c r="B1225" s="35" t="s">
        <v>1972</v>
      </c>
      <c r="C1225" s="35" t="s">
        <v>5162</v>
      </c>
      <c r="D1225" s="46" t="str">
        <f>RIGHT(C1225,1)</f>
        <v>H</v>
      </c>
      <c r="E1225" s="598" t="s">
        <v>2154</v>
      </c>
      <c r="F1225" s="505"/>
      <c r="G1225" s="167"/>
      <c r="H1225" s="35" t="s">
        <v>5165</v>
      </c>
    </row>
    <row r="1226" spans="1:8" hidden="1" x14ac:dyDescent="0.25">
      <c r="A1226" s="47" t="s">
        <v>2154</v>
      </c>
      <c r="B1226" s="35" t="s">
        <v>1972</v>
      </c>
      <c r="C1226" s="35" t="s">
        <v>4309</v>
      </c>
      <c r="D1226" s="46" t="str">
        <f>RIGHT(C1226,1)</f>
        <v>E</v>
      </c>
      <c r="E1226" s="598" t="s">
        <v>2154</v>
      </c>
      <c r="F1226" s="505"/>
      <c r="G1226" s="167"/>
      <c r="H1226" s="35" t="s">
        <v>5166</v>
      </c>
    </row>
    <row r="1227" spans="1:8" hidden="1" x14ac:dyDescent="0.25">
      <c r="A1227" s="47" t="s">
        <v>2154</v>
      </c>
      <c r="B1227" s="35" t="s">
        <v>1972</v>
      </c>
      <c r="C1227" s="35" t="s">
        <v>6917</v>
      </c>
      <c r="D1227" s="46" t="s">
        <v>6439</v>
      </c>
      <c r="E1227" s="598" t="s">
        <v>2154</v>
      </c>
      <c r="F1227" s="505"/>
      <c r="G1227" s="167"/>
      <c r="H1227" s="35" t="s">
        <v>5167</v>
      </c>
    </row>
    <row r="1228" spans="1:8" hidden="1" x14ac:dyDescent="0.25">
      <c r="A1228" s="47" t="str">
        <f>A1227</f>
        <v>0890</v>
      </c>
      <c r="B1228" s="35" t="s">
        <v>1972</v>
      </c>
      <c r="C1228" s="35" t="s">
        <v>6496</v>
      </c>
      <c r="D1228" s="46" t="s">
        <v>6440</v>
      </c>
      <c r="E1228" s="598" t="str">
        <f>E1227</f>
        <v>0890</v>
      </c>
      <c r="F1228" s="505"/>
      <c r="G1228" s="167"/>
      <c r="H1228" s="35" t="s">
        <v>5168</v>
      </c>
    </row>
    <row r="1229" spans="1:8" hidden="1" x14ac:dyDescent="0.25">
      <c r="A1229" s="47" t="str">
        <f>A1228</f>
        <v>0890</v>
      </c>
      <c r="B1229" s="35" t="s">
        <v>1972</v>
      </c>
      <c r="C1229" s="35" t="s">
        <v>7848</v>
      </c>
      <c r="E1229" s="598" t="str">
        <f>E1228</f>
        <v>0890</v>
      </c>
      <c r="F1229" s="505"/>
      <c r="G1229" s="167"/>
      <c r="H1229" s="35" t="s">
        <v>5169</v>
      </c>
    </row>
    <row r="1230" spans="1:8" hidden="1" x14ac:dyDescent="0.25">
      <c r="A1230" s="47" t="s">
        <v>2153</v>
      </c>
      <c r="B1230" s="35" t="s">
        <v>1971</v>
      </c>
      <c r="C1230" s="35" t="s">
        <v>5164</v>
      </c>
      <c r="D1230" s="46" t="str">
        <f t="shared" ref="D1230:D1261" si="31">RIGHT(C1230,1)</f>
        <v>E</v>
      </c>
      <c r="E1230" s="598" t="s">
        <v>2153</v>
      </c>
      <c r="F1230" s="505"/>
      <c r="G1230" s="167"/>
      <c r="H1230" s="35" t="s">
        <v>5170</v>
      </c>
    </row>
    <row r="1231" spans="1:8" hidden="1" x14ac:dyDescent="0.25">
      <c r="A1231" s="47" t="s">
        <v>2153</v>
      </c>
      <c r="B1231" s="35" t="s">
        <v>1971</v>
      </c>
      <c r="C1231" s="35" t="s">
        <v>5165</v>
      </c>
      <c r="D1231" s="46" t="str">
        <f t="shared" si="31"/>
        <v>M</v>
      </c>
      <c r="E1231" s="598" t="s">
        <v>2153</v>
      </c>
      <c r="F1231" s="505"/>
      <c r="G1231" s="167"/>
      <c r="H1231" s="35" t="s">
        <v>5171</v>
      </c>
    </row>
    <row r="1232" spans="1:8" hidden="1" x14ac:dyDescent="0.25">
      <c r="A1232" s="47" t="s">
        <v>2153</v>
      </c>
      <c r="B1232" s="35" t="s">
        <v>1971</v>
      </c>
      <c r="C1232" s="35" t="s">
        <v>5166</v>
      </c>
      <c r="D1232" s="46" t="str">
        <f t="shared" si="31"/>
        <v>E</v>
      </c>
      <c r="E1232" s="598" t="s">
        <v>2153</v>
      </c>
      <c r="F1232" s="505"/>
      <c r="G1232" s="167"/>
      <c r="H1232" s="35" t="s">
        <v>5172</v>
      </c>
    </row>
    <row r="1233" spans="1:8" hidden="1" x14ac:dyDescent="0.25">
      <c r="A1233" s="47" t="s">
        <v>2153</v>
      </c>
      <c r="B1233" s="35" t="s">
        <v>1971</v>
      </c>
      <c r="C1233" s="35" t="s">
        <v>5167</v>
      </c>
      <c r="D1233" s="46" t="str">
        <f t="shared" si="31"/>
        <v>E</v>
      </c>
      <c r="E1233" s="598" t="s">
        <v>2153</v>
      </c>
      <c r="F1233" s="505"/>
      <c r="G1233" s="167"/>
      <c r="H1233" s="35" t="s">
        <v>5173</v>
      </c>
    </row>
    <row r="1234" spans="1:8" hidden="1" x14ac:dyDescent="0.25">
      <c r="A1234" s="47" t="s">
        <v>2153</v>
      </c>
      <c r="B1234" s="35" t="s">
        <v>1971</v>
      </c>
      <c r="C1234" s="35" t="s">
        <v>5168</v>
      </c>
      <c r="D1234" s="46" t="str">
        <f t="shared" si="31"/>
        <v>M</v>
      </c>
      <c r="E1234" s="598" t="s">
        <v>2153</v>
      </c>
      <c r="F1234" s="505"/>
      <c r="G1234" s="167"/>
      <c r="H1234" s="35" t="s">
        <v>5174</v>
      </c>
    </row>
    <row r="1235" spans="1:8" hidden="1" x14ac:dyDescent="0.25">
      <c r="A1235" s="47" t="s">
        <v>2153</v>
      </c>
      <c r="B1235" s="35" t="s">
        <v>1971</v>
      </c>
      <c r="C1235" s="35" t="s">
        <v>5169</v>
      </c>
      <c r="D1235" s="46" t="str">
        <f t="shared" si="31"/>
        <v>H</v>
      </c>
      <c r="E1235" s="598" t="s">
        <v>2153</v>
      </c>
      <c r="F1235" s="505"/>
      <c r="G1235" s="167"/>
      <c r="H1235" s="35" t="s">
        <v>5175</v>
      </c>
    </row>
    <row r="1236" spans="1:8" hidden="1" x14ac:dyDescent="0.25">
      <c r="A1236" s="47" t="s">
        <v>2153</v>
      </c>
      <c r="B1236" s="35" t="s">
        <v>1971</v>
      </c>
      <c r="C1236" s="35" t="s">
        <v>5170</v>
      </c>
      <c r="D1236" s="46" t="str">
        <f t="shared" si="31"/>
        <v>E</v>
      </c>
      <c r="E1236" s="598" t="s">
        <v>2153</v>
      </c>
      <c r="F1236" s="505"/>
      <c r="G1236" s="167"/>
      <c r="H1236" s="35" t="s">
        <v>5176</v>
      </c>
    </row>
    <row r="1237" spans="1:8" hidden="1" x14ac:dyDescent="0.25">
      <c r="A1237" s="47" t="s">
        <v>2153</v>
      </c>
      <c r="B1237" s="35" t="s">
        <v>1971</v>
      </c>
      <c r="C1237" s="35" t="s">
        <v>5171</v>
      </c>
      <c r="D1237" s="46" t="str">
        <f t="shared" si="31"/>
        <v>M</v>
      </c>
      <c r="E1237" s="598" t="s">
        <v>2153</v>
      </c>
      <c r="F1237" s="505"/>
      <c r="G1237" s="167"/>
      <c r="H1237" s="35" t="s">
        <v>5177</v>
      </c>
    </row>
    <row r="1238" spans="1:8" hidden="1" x14ac:dyDescent="0.25">
      <c r="A1238" s="47" t="s">
        <v>2153</v>
      </c>
      <c r="B1238" s="35" t="s">
        <v>1971</v>
      </c>
      <c r="C1238" s="35" t="s">
        <v>5172</v>
      </c>
      <c r="D1238" s="46" t="str">
        <f t="shared" si="31"/>
        <v>M</v>
      </c>
      <c r="E1238" s="598" t="s">
        <v>2153</v>
      </c>
      <c r="F1238" s="505"/>
      <c r="G1238" s="167"/>
      <c r="H1238" s="35" t="s">
        <v>5178</v>
      </c>
    </row>
    <row r="1239" spans="1:8" hidden="1" x14ac:dyDescent="0.25">
      <c r="A1239" s="47" t="s">
        <v>2153</v>
      </c>
      <c r="B1239" s="35" t="s">
        <v>1971</v>
      </c>
      <c r="C1239" s="35" t="s">
        <v>5173</v>
      </c>
      <c r="D1239" s="46" t="str">
        <f t="shared" si="31"/>
        <v>E</v>
      </c>
      <c r="E1239" s="598" t="s">
        <v>2153</v>
      </c>
      <c r="F1239" s="505"/>
      <c r="G1239" s="167"/>
      <c r="H1239" s="35" t="s">
        <v>5179</v>
      </c>
    </row>
    <row r="1240" spans="1:8" hidden="1" x14ac:dyDescent="0.25">
      <c r="A1240" s="47" t="s">
        <v>2153</v>
      </c>
      <c r="B1240" s="35" t="s">
        <v>1971</v>
      </c>
      <c r="C1240" s="35" t="s">
        <v>5174</v>
      </c>
      <c r="D1240" s="46" t="str">
        <f t="shared" si="31"/>
        <v>E</v>
      </c>
      <c r="E1240" s="598" t="s">
        <v>2153</v>
      </c>
      <c r="F1240" s="505"/>
      <c r="G1240" s="167"/>
      <c r="H1240" s="35" t="s">
        <v>5180</v>
      </c>
    </row>
    <row r="1241" spans="1:8" hidden="1" x14ac:dyDescent="0.25">
      <c r="A1241" s="47" t="s">
        <v>2153</v>
      </c>
      <c r="B1241" s="35" t="s">
        <v>1971</v>
      </c>
      <c r="C1241" s="35" t="s">
        <v>5175</v>
      </c>
      <c r="D1241" s="46" t="str">
        <f t="shared" si="31"/>
        <v>M</v>
      </c>
      <c r="E1241" s="598" t="s">
        <v>2153</v>
      </c>
      <c r="F1241" s="505"/>
      <c r="G1241" s="167"/>
      <c r="H1241" s="35" t="s">
        <v>5181</v>
      </c>
    </row>
    <row r="1242" spans="1:8" hidden="1" x14ac:dyDescent="0.25">
      <c r="A1242" s="47" t="s">
        <v>2153</v>
      </c>
      <c r="B1242" s="35" t="s">
        <v>1971</v>
      </c>
      <c r="C1242" s="35" t="s">
        <v>5176</v>
      </c>
      <c r="D1242" s="46" t="str">
        <f t="shared" si="31"/>
        <v>E</v>
      </c>
      <c r="E1242" s="598" t="s">
        <v>2153</v>
      </c>
      <c r="F1242" s="505"/>
      <c r="G1242" s="167"/>
      <c r="H1242" s="35" t="s">
        <v>5182</v>
      </c>
    </row>
    <row r="1243" spans="1:8" hidden="1" x14ac:dyDescent="0.25">
      <c r="A1243" s="47" t="s">
        <v>2153</v>
      </c>
      <c r="B1243" s="35" t="s">
        <v>1971</v>
      </c>
      <c r="C1243" s="35" t="s">
        <v>5177</v>
      </c>
      <c r="D1243" s="46" t="str">
        <f t="shared" si="31"/>
        <v>E</v>
      </c>
      <c r="E1243" s="598" t="s">
        <v>2153</v>
      </c>
      <c r="F1243" s="505"/>
      <c r="G1243" s="167"/>
      <c r="H1243" s="35" t="s">
        <v>5183</v>
      </c>
    </row>
    <row r="1244" spans="1:8" hidden="1" x14ac:dyDescent="0.25">
      <c r="A1244" s="47" t="s">
        <v>2153</v>
      </c>
      <c r="B1244" s="35" t="s">
        <v>1971</v>
      </c>
      <c r="C1244" s="35" t="s">
        <v>5178</v>
      </c>
      <c r="D1244" s="46" t="str">
        <f t="shared" si="31"/>
        <v>E</v>
      </c>
      <c r="E1244" s="598" t="s">
        <v>2153</v>
      </c>
      <c r="F1244" s="505"/>
      <c r="G1244" s="167"/>
      <c r="H1244" s="35" t="s">
        <v>5184</v>
      </c>
    </row>
    <row r="1245" spans="1:8" hidden="1" x14ac:dyDescent="0.25">
      <c r="A1245" s="47" t="s">
        <v>2153</v>
      </c>
      <c r="B1245" s="35" t="s">
        <v>1971</v>
      </c>
      <c r="C1245" s="35" t="s">
        <v>5179</v>
      </c>
      <c r="D1245" s="46" t="str">
        <f t="shared" si="31"/>
        <v>E</v>
      </c>
      <c r="E1245" s="598" t="s">
        <v>2153</v>
      </c>
      <c r="F1245" s="505"/>
      <c r="G1245" s="167"/>
      <c r="H1245" s="35" t="s">
        <v>5186</v>
      </c>
    </row>
    <row r="1246" spans="1:8" hidden="1" x14ac:dyDescent="0.25">
      <c r="A1246" s="47" t="s">
        <v>2153</v>
      </c>
      <c r="B1246" s="35" t="s">
        <v>1971</v>
      </c>
      <c r="C1246" s="35" t="s">
        <v>5180</v>
      </c>
      <c r="D1246" s="46" t="str">
        <f t="shared" si="31"/>
        <v>H</v>
      </c>
      <c r="E1246" s="598" t="s">
        <v>2153</v>
      </c>
      <c r="F1246" s="505"/>
      <c r="G1246" s="167"/>
      <c r="H1246" s="35" t="s">
        <v>5185</v>
      </c>
    </row>
    <row r="1247" spans="1:8" hidden="1" x14ac:dyDescent="0.25">
      <c r="A1247" s="47" t="s">
        <v>2153</v>
      </c>
      <c r="B1247" s="35" t="s">
        <v>1971</v>
      </c>
      <c r="C1247" s="35" t="s">
        <v>5181</v>
      </c>
      <c r="D1247" s="46" t="str">
        <f t="shared" si="31"/>
        <v>H</v>
      </c>
      <c r="E1247" s="598" t="s">
        <v>2153</v>
      </c>
      <c r="F1247" s="505"/>
      <c r="G1247" s="167"/>
      <c r="H1247" s="35" t="s">
        <v>5187</v>
      </c>
    </row>
    <row r="1248" spans="1:8" hidden="1" x14ac:dyDescent="0.25">
      <c r="A1248" s="47" t="s">
        <v>2153</v>
      </c>
      <c r="B1248" s="35" t="s">
        <v>1971</v>
      </c>
      <c r="C1248" s="35" t="s">
        <v>5182</v>
      </c>
      <c r="D1248" s="46" t="str">
        <f t="shared" si="31"/>
        <v>E</v>
      </c>
      <c r="E1248" s="598" t="s">
        <v>2153</v>
      </c>
      <c r="F1248" s="505"/>
      <c r="G1248" s="167"/>
      <c r="H1248" s="35" t="s">
        <v>5188</v>
      </c>
    </row>
    <row r="1249" spans="1:8" hidden="1" x14ac:dyDescent="0.25">
      <c r="A1249" s="47" t="s">
        <v>2153</v>
      </c>
      <c r="B1249" s="35" t="s">
        <v>1971</v>
      </c>
      <c r="C1249" s="35" t="s">
        <v>5183</v>
      </c>
      <c r="D1249" s="46" t="str">
        <f t="shared" si="31"/>
        <v>M</v>
      </c>
      <c r="E1249" s="598" t="s">
        <v>2153</v>
      </c>
      <c r="F1249" s="505"/>
      <c r="G1249" s="167"/>
      <c r="H1249" s="35" t="s">
        <v>5189</v>
      </c>
    </row>
    <row r="1250" spans="1:8" hidden="1" x14ac:dyDescent="0.25">
      <c r="A1250" s="47" t="s">
        <v>2153</v>
      </c>
      <c r="B1250" s="35" t="s">
        <v>1971</v>
      </c>
      <c r="C1250" s="35" t="s">
        <v>5184</v>
      </c>
      <c r="D1250" s="46" t="str">
        <f t="shared" si="31"/>
        <v>E</v>
      </c>
      <c r="E1250" s="598" t="s">
        <v>2153</v>
      </c>
      <c r="F1250" s="505"/>
      <c r="G1250" s="167"/>
      <c r="H1250" s="35" t="s">
        <v>5190</v>
      </c>
    </row>
    <row r="1251" spans="1:8" hidden="1" x14ac:dyDescent="0.25">
      <c r="A1251" s="47" t="s">
        <v>2153</v>
      </c>
      <c r="B1251" s="35" t="s">
        <v>1971</v>
      </c>
      <c r="C1251" s="35" t="s">
        <v>5186</v>
      </c>
      <c r="D1251" s="46" t="str">
        <f t="shared" si="31"/>
        <v>M</v>
      </c>
      <c r="E1251" s="598" t="s">
        <v>2153</v>
      </c>
      <c r="F1251" s="505"/>
      <c r="G1251" s="167"/>
      <c r="H1251" s="35" t="s">
        <v>5191</v>
      </c>
    </row>
    <row r="1252" spans="1:8" hidden="1" x14ac:dyDescent="0.25">
      <c r="A1252" s="47" t="s">
        <v>2153</v>
      </c>
      <c r="B1252" s="35" t="s">
        <v>1971</v>
      </c>
      <c r="C1252" s="35" t="s">
        <v>5185</v>
      </c>
      <c r="D1252" s="46" t="str">
        <f t="shared" si="31"/>
        <v>H</v>
      </c>
      <c r="E1252" s="598" t="s">
        <v>2153</v>
      </c>
      <c r="F1252" s="505"/>
      <c r="G1252" s="167"/>
      <c r="H1252" s="35" t="s">
        <v>5192</v>
      </c>
    </row>
    <row r="1253" spans="1:8" hidden="1" x14ac:dyDescent="0.25">
      <c r="A1253" s="47" t="s">
        <v>2153</v>
      </c>
      <c r="B1253" s="35" t="s">
        <v>1971</v>
      </c>
      <c r="C1253" s="35" t="s">
        <v>5187</v>
      </c>
      <c r="D1253" s="46" t="str">
        <f t="shared" si="31"/>
        <v>E</v>
      </c>
      <c r="E1253" s="598" t="s">
        <v>2153</v>
      </c>
      <c r="F1253" s="505"/>
      <c r="G1253" s="167"/>
      <c r="H1253" s="35" t="s">
        <v>5193</v>
      </c>
    </row>
    <row r="1254" spans="1:8" hidden="1" x14ac:dyDescent="0.25">
      <c r="A1254" s="47" t="s">
        <v>2153</v>
      </c>
      <c r="B1254" s="35" t="s">
        <v>1971</v>
      </c>
      <c r="C1254" s="35" t="s">
        <v>5188</v>
      </c>
      <c r="D1254" s="46" t="str">
        <f t="shared" si="31"/>
        <v>E</v>
      </c>
      <c r="E1254" s="598" t="s">
        <v>2153</v>
      </c>
      <c r="F1254" s="505"/>
      <c r="G1254" s="167"/>
      <c r="H1254" s="35" t="s">
        <v>5194</v>
      </c>
    </row>
    <row r="1255" spans="1:8" hidden="1" x14ac:dyDescent="0.25">
      <c r="A1255" s="47" t="s">
        <v>2153</v>
      </c>
      <c r="B1255" s="35" t="s">
        <v>1971</v>
      </c>
      <c r="C1255" s="35" t="s">
        <v>5189</v>
      </c>
      <c r="D1255" s="46" t="str">
        <f t="shared" si="31"/>
        <v>M</v>
      </c>
      <c r="E1255" s="598" t="s">
        <v>2153</v>
      </c>
      <c r="F1255" s="505"/>
      <c r="G1255" s="167"/>
      <c r="H1255" s="35" t="s">
        <v>5195</v>
      </c>
    </row>
    <row r="1256" spans="1:8" hidden="1" x14ac:dyDescent="0.25">
      <c r="A1256" s="47" t="s">
        <v>2153</v>
      </c>
      <c r="B1256" s="35" t="s">
        <v>1971</v>
      </c>
      <c r="C1256" s="35" t="s">
        <v>5190</v>
      </c>
      <c r="D1256" s="46" t="str">
        <f t="shared" si="31"/>
        <v>E</v>
      </c>
      <c r="E1256" s="598" t="s">
        <v>2153</v>
      </c>
      <c r="F1256" s="505"/>
      <c r="G1256" s="167"/>
      <c r="H1256" s="35" t="s">
        <v>5196</v>
      </c>
    </row>
    <row r="1257" spans="1:8" hidden="1" x14ac:dyDescent="0.25">
      <c r="A1257" s="47" t="s">
        <v>2153</v>
      </c>
      <c r="B1257" s="35" t="s">
        <v>1971</v>
      </c>
      <c r="C1257" s="35" t="s">
        <v>5191</v>
      </c>
      <c r="D1257" s="46" t="str">
        <f t="shared" si="31"/>
        <v>M</v>
      </c>
      <c r="E1257" s="598" t="s">
        <v>2153</v>
      </c>
      <c r="F1257" s="505"/>
      <c r="G1257" s="167"/>
      <c r="H1257" s="35" t="s">
        <v>5197</v>
      </c>
    </row>
    <row r="1258" spans="1:8" hidden="1" x14ac:dyDescent="0.25">
      <c r="A1258" s="47" t="s">
        <v>2153</v>
      </c>
      <c r="B1258" s="35" t="s">
        <v>1971</v>
      </c>
      <c r="C1258" s="35" t="s">
        <v>5192</v>
      </c>
      <c r="D1258" s="46" t="str">
        <f t="shared" si="31"/>
        <v>E</v>
      </c>
      <c r="E1258" s="598" t="s">
        <v>2153</v>
      </c>
      <c r="F1258" s="505"/>
      <c r="G1258" s="167"/>
      <c r="H1258" s="35" t="s">
        <v>5198</v>
      </c>
    </row>
    <row r="1259" spans="1:8" hidden="1" x14ac:dyDescent="0.25">
      <c r="A1259" s="47" t="s">
        <v>2153</v>
      </c>
      <c r="B1259" s="35" t="s">
        <v>1971</v>
      </c>
      <c r="C1259" s="35" t="s">
        <v>5193</v>
      </c>
      <c r="D1259" s="46" t="str">
        <f t="shared" si="31"/>
        <v>E</v>
      </c>
      <c r="E1259" s="598" t="s">
        <v>2153</v>
      </c>
      <c r="F1259" s="505"/>
      <c r="G1259" s="167"/>
      <c r="H1259" s="35" t="s">
        <v>5199</v>
      </c>
    </row>
    <row r="1260" spans="1:8" hidden="1" x14ac:dyDescent="0.25">
      <c r="A1260" s="47" t="s">
        <v>2153</v>
      </c>
      <c r="B1260" s="35" t="s">
        <v>1971</v>
      </c>
      <c r="C1260" s="35" t="s">
        <v>5194</v>
      </c>
      <c r="D1260" s="46" t="str">
        <f t="shared" si="31"/>
        <v>E</v>
      </c>
      <c r="E1260" s="598" t="s">
        <v>2153</v>
      </c>
      <c r="F1260" s="505"/>
      <c r="G1260" s="167"/>
      <c r="H1260" s="35" t="s">
        <v>5200</v>
      </c>
    </row>
    <row r="1261" spans="1:8" hidden="1" x14ac:dyDescent="0.25">
      <c r="A1261" s="47" t="s">
        <v>2153</v>
      </c>
      <c r="B1261" s="35" t="s">
        <v>1971</v>
      </c>
      <c r="C1261" s="35" t="s">
        <v>5195</v>
      </c>
      <c r="D1261" s="46" t="str">
        <f t="shared" si="31"/>
        <v>M</v>
      </c>
      <c r="E1261" s="598" t="s">
        <v>2153</v>
      </c>
      <c r="F1261" s="505"/>
      <c r="G1261" s="167"/>
      <c r="H1261" s="35" t="s">
        <v>5201</v>
      </c>
    </row>
    <row r="1262" spans="1:8" hidden="1" x14ac:dyDescent="0.25">
      <c r="A1262" s="47" t="s">
        <v>2153</v>
      </c>
      <c r="B1262" s="35" t="s">
        <v>1971</v>
      </c>
      <c r="C1262" s="35" t="s">
        <v>5196</v>
      </c>
      <c r="D1262" s="46" t="str">
        <f t="shared" ref="D1262:D1293" si="32">RIGHT(C1262,1)</f>
        <v>M</v>
      </c>
      <c r="E1262" s="598" t="s">
        <v>2153</v>
      </c>
      <c r="F1262" s="505"/>
      <c r="G1262" s="167"/>
      <c r="H1262" s="35" t="s">
        <v>5202</v>
      </c>
    </row>
    <row r="1263" spans="1:8" hidden="1" x14ac:dyDescent="0.25">
      <c r="A1263" s="47" t="s">
        <v>2153</v>
      </c>
      <c r="B1263" s="35" t="s">
        <v>1971</v>
      </c>
      <c r="C1263" s="35" t="s">
        <v>5197</v>
      </c>
      <c r="D1263" s="46" t="str">
        <f t="shared" si="32"/>
        <v>H</v>
      </c>
      <c r="E1263" s="598" t="s">
        <v>2153</v>
      </c>
      <c r="F1263" s="505"/>
      <c r="G1263" s="167"/>
      <c r="H1263" s="35" t="s">
        <v>5203</v>
      </c>
    </row>
    <row r="1264" spans="1:8" hidden="1" x14ac:dyDescent="0.25">
      <c r="A1264" s="47" t="s">
        <v>2153</v>
      </c>
      <c r="B1264" s="35" t="s">
        <v>1971</v>
      </c>
      <c r="C1264" s="35" t="s">
        <v>5198</v>
      </c>
      <c r="D1264" s="46" t="str">
        <f t="shared" si="32"/>
        <v>E</v>
      </c>
      <c r="E1264" s="598" t="s">
        <v>2153</v>
      </c>
      <c r="F1264" s="505"/>
      <c r="G1264" s="167"/>
      <c r="H1264" s="35" t="s">
        <v>5204</v>
      </c>
    </row>
    <row r="1265" spans="1:8" hidden="1" x14ac:dyDescent="0.25">
      <c r="A1265" s="47" t="s">
        <v>2153</v>
      </c>
      <c r="B1265" s="35" t="s">
        <v>1971</v>
      </c>
      <c r="C1265" s="35" t="s">
        <v>5199</v>
      </c>
      <c r="D1265" s="46" t="str">
        <f t="shared" si="32"/>
        <v>E</v>
      </c>
      <c r="E1265" s="598" t="s">
        <v>2153</v>
      </c>
      <c r="F1265" s="505"/>
      <c r="G1265" s="167"/>
      <c r="H1265" s="35" t="s">
        <v>5205</v>
      </c>
    </row>
    <row r="1266" spans="1:8" hidden="1" x14ac:dyDescent="0.25">
      <c r="A1266" s="47" t="s">
        <v>2153</v>
      </c>
      <c r="B1266" s="35" t="s">
        <v>1971</v>
      </c>
      <c r="C1266" s="35" t="s">
        <v>5200</v>
      </c>
      <c r="D1266" s="46" t="str">
        <f t="shared" si="32"/>
        <v>E</v>
      </c>
      <c r="E1266" s="598" t="s">
        <v>2153</v>
      </c>
      <c r="F1266" s="505"/>
      <c r="G1266" s="167"/>
      <c r="H1266" s="35" t="s">
        <v>5206</v>
      </c>
    </row>
    <row r="1267" spans="1:8" hidden="1" x14ac:dyDescent="0.25">
      <c r="A1267" s="47" t="s">
        <v>2153</v>
      </c>
      <c r="B1267" s="35" t="s">
        <v>1971</v>
      </c>
      <c r="C1267" s="35" t="s">
        <v>5201</v>
      </c>
      <c r="D1267" s="46" t="str">
        <f t="shared" si="32"/>
        <v>H</v>
      </c>
      <c r="E1267" s="598" t="s">
        <v>2153</v>
      </c>
      <c r="F1267" s="505"/>
      <c r="G1267" s="167"/>
      <c r="H1267" s="35" t="s">
        <v>5207</v>
      </c>
    </row>
    <row r="1268" spans="1:8" hidden="1" x14ac:dyDescent="0.25">
      <c r="A1268" s="47" t="s">
        <v>2153</v>
      </c>
      <c r="B1268" s="35" t="s">
        <v>1971</v>
      </c>
      <c r="C1268" s="35" t="s">
        <v>5202</v>
      </c>
      <c r="D1268" s="46" t="str">
        <f t="shared" si="32"/>
        <v>E</v>
      </c>
      <c r="E1268" s="598" t="s">
        <v>2153</v>
      </c>
      <c r="F1268" s="505"/>
      <c r="G1268" s="167"/>
      <c r="H1268" s="35" t="s">
        <v>5208</v>
      </c>
    </row>
    <row r="1269" spans="1:8" hidden="1" x14ac:dyDescent="0.25">
      <c r="A1269" s="47" t="s">
        <v>2153</v>
      </c>
      <c r="B1269" s="35" t="s">
        <v>1971</v>
      </c>
      <c r="C1269" s="35" t="s">
        <v>5203</v>
      </c>
      <c r="D1269" s="46" t="str">
        <f t="shared" si="32"/>
        <v>E</v>
      </c>
      <c r="E1269" s="598" t="s">
        <v>2153</v>
      </c>
      <c r="F1269" s="505"/>
      <c r="G1269" s="167"/>
      <c r="H1269" s="35" t="s">
        <v>5209</v>
      </c>
    </row>
    <row r="1270" spans="1:8" hidden="1" x14ac:dyDescent="0.25">
      <c r="A1270" s="47" t="s">
        <v>2153</v>
      </c>
      <c r="B1270" s="35" t="s">
        <v>1971</v>
      </c>
      <c r="C1270" s="35" t="s">
        <v>5204</v>
      </c>
      <c r="D1270" s="46" t="str">
        <f t="shared" si="32"/>
        <v>E</v>
      </c>
      <c r="E1270" s="598" t="s">
        <v>2153</v>
      </c>
      <c r="F1270" s="505"/>
      <c r="G1270" s="167"/>
      <c r="H1270" s="35" t="s">
        <v>5210</v>
      </c>
    </row>
    <row r="1271" spans="1:8" hidden="1" x14ac:dyDescent="0.25">
      <c r="A1271" s="47" t="s">
        <v>2153</v>
      </c>
      <c r="B1271" s="35" t="s">
        <v>1971</v>
      </c>
      <c r="C1271" s="35" t="s">
        <v>5205</v>
      </c>
      <c r="D1271" s="46" t="str">
        <f t="shared" si="32"/>
        <v>E</v>
      </c>
      <c r="E1271" s="598" t="s">
        <v>2153</v>
      </c>
      <c r="F1271" s="505"/>
      <c r="G1271" s="167"/>
      <c r="H1271" s="35" t="s">
        <v>5211</v>
      </c>
    </row>
    <row r="1272" spans="1:8" hidden="1" x14ac:dyDescent="0.25">
      <c r="A1272" s="47" t="s">
        <v>2153</v>
      </c>
      <c r="B1272" s="35" t="s">
        <v>1971</v>
      </c>
      <c r="C1272" s="35" t="s">
        <v>5206</v>
      </c>
      <c r="D1272" s="46" t="str">
        <f t="shared" si="32"/>
        <v>E</v>
      </c>
      <c r="E1272" s="598" t="s">
        <v>2153</v>
      </c>
      <c r="F1272" s="505"/>
      <c r="G1272" s="167"/>
      <c r="H1272" s="35" t="s">
        <v>4310</v>
      </c>
    </row>
    <row r="1273" spans="1:8" hidden="1" x14ac:dyDescent="0.25">
      <c r="A1273" s="47" t="s">
        <v>2153</v>
      </c>
      <c r="B1273" s="35" t="s">
        <v>1971</v>
      </c>
      <c r="C1273" s="35" t="s">
        <v>5207</v>
      </c>
      <c r="D1273" s="46" t="str">
        <f t="shared" si="32"/>
        <v>E</v>
      </c>
      <c r="E1273" s="598" t="s">
        <v>2153</v>
      </c>
      <c r="F1273" s="505"/>
      <c r="G1273" s="167"/>
      <c r="H1273" s="35" t="s">
        <v>5213</v>
      </c>
    </row>
    <row r="1274" spans="1:8" hidden="1" x14ac:dyDescent="0.25">
      <c r="A1274" s="47" t="s">
        <v>2153</v>
      </c>
      <c r="B1274" s="35" t="s">
        <v>1971</v>
      </c>
      <c r="C1274" s="35" t="s">
        <v>5208</v>
      </c>
      <c r="D1274" s="46" t="str">
        <f t="shared" si="32"/>
        <v>E</v>
      </c>
      <c r="E1274" s="598" t="s">
        <v>2153</v>
      </c>
      <c r="F1274" s="505"/>
      <c r="G1274" s="167"/>
      <c r="H1274" s="35" t="s">
        <v>5212</v>
      </c>
    </row>
    <row r="1275" spans="1:8" hidden="1" x14ac:dyDescent="0.25">
      <c r="A1275" s="47" t="s">
        <v>2153</v>
      </c>
      <c r="B1275" s="35" t="s">
        <v>1971</v>
      </c>
      <c r="C1275" s="35" t="s">
        <v>5209</v>
      </c>
      <c r="D1275" s="46" t="str">
        <f t="shared" si="32"/>
        <v>E</v>
      </c>
      <c r="E1275" s="598" t="s">
        <v>2153</v>
      </c>
      <c r="F1275" s="505"/>
      <c r="G1275" s="167"/>
      <c r="H1275" s="35" t="s">
        <v>5214</v>
      </c>
    </row>
    <row r="1276" spans="1:8" hidden="1" x14ac:dyDescent="0.25">
      <c r="A1276" s="47" t="s">
        <v>2153</v>
      </c>
      <c r="B1276" s="35" t="s">
        <v>1971</v>
      </c>
      <c r="C1276" s="35" t="s">
        <v>5210</v>
      </c>
      <c r="D1276" s="46" t="str">
        <f t="shared" si="32"/>
        <v>E</v>
      </c>
      <c r="E1276" s="598" t="s">
        <v>2153</v>
      </c>
      <c r="F1276" s="505"/>
      <c r="G1276" s="167"/>
      <c r="H1276" s="35" t="s">
        <v>5215</v>
      </c>
    </row>
    <row r="1277" spans="1:8" hidden="1" x14ac:dyDescent="0.25">
      <c r="A1277" s="47" t="s">
        <v>2153</v>
      </c>
      <c r="B1277" s="35" t="s">
        <v>1971</v>
      </c>
      <c r="C1277" s="35" t="s">
        <v>5211</v>
      </c>
      <c r="D1277" s="46" t="str">
        <f t="shared" si="32"/>
        <v>H</v>
      </c>
      <c r="E1277" s="598" t="s">
        <v>2153</v>
      </c>
      <c r="F1277" s="505"/>
      <c r="G1277" s="167"/>
      <c r="H1277" s="35" t="s">
        <v>5216</v>
      </c>
    </row>
    <row r="1278" spans="1:8" hidden="1" x14ac:dyDescent="0.25">
      <c r="A1278" s="47" t="s">
        <v>2153</v>
      </c>
      <c r="B1278" s="35" t="s">
        <v>1971</v>
      </c>
      <c r="C1278" s="35" t="s">
        <v>4310</v>
      </c>
      <c r="D1278" s="46" t="str">
        <f t="shared" si="32"/>
        <v>E</v>
      </c>
      <c r="E1278" s="598" t="s">
        <v>2153</v>
      </c>
      <c r="F1278" s="505"/>
      <c r="G1278" s="167"/>
      <c r="H1278" s="35" t="s">
        <v>5217</v>
      </c>
    </row>
    <row r="1279" spans="1:8" hidden="1" x14ac:dyDescent="0.25">
      <c r="A1279" s="47" t="s">
        <v>2153</v>
      </c>
      <c r="B1279" s="35" t="s">
        <v>1971</v>
      </c>
      <c r="C1279" s="35" t="s">
        <v>5213</v>
      </c>
      <c r="D1279" s="46" t="str">
        <f t="shared" si="32"/>
        <v>M</v>
      </c>
      <c r="E1279" s="598" t="s">
        <v>2153</v>
      </c>
      <c r="F1279" s="505"/>
      <c r="G1279" s="167"/>
      <c r="H1279" s="35" t="s">
        <v>6217</v>
      </c>
    </row>
    <row r="1280" spans="1:8" hidden="1" x14ac:dyDescent="0.25">
      <c r="A1280" s="47" t="s">
        <v>2153</v>
      </c>
      <c r="B1280" s="35" t="s">
        <v>1971</v>
      </c>
      <c r="C1280" s="35" t="s">
        <v>5212</v>
      </c>
      <c r="D1280" s="46" t="str">
        <f t="shared" si="32"/>
        <v>H</v>
      </c>
      <c r="E1280" s="598" t="s">
        <v>2153</v>
      </c>
      <c r="F1280" s="505"/>
      <c r="G1280" s="167"/>
      <c r="H1280" s="35" t="s">
        <v>6218</v>
      </c>
    </row>
    <row r="1281" spans="1:8" hidden="1" x14ac:dyDescent="0.25">
      <c r="A1281" s="47" t="s">
        <v>2153</v>
      </c>
      <c r="B1281" s="35" t="s">
        <v>1971</v>
      </c>
      <c r="C1281" s="35" t="s">
        <v>5214</v>
      </c>
      <c r="D1281" s="46" t="str">
        <f t="shared" si="32"/>
        <v>H</v>
      </c>
      <c r="E1281" s="598" t="s">
        <v>2153</v>
      </c>
      <c r="F1281" s="505"/>
      <c r="G1281" s="167"/>
      <c r="H1281" s="35" t="s">
        <v>5218</v>
      </c>
    </row>
    <row r="1282" spans="1:8" hidden="1" x14ac:dyDescent="0.25">
      <c r="A1282" s="47" t="s">
        <v>2153</v>
      </c>
      <c r="B1282" s="35" t="s">
        <v>1971</v>
      </c>
      <c r="C1282" s="35" t="s">
        <v>5215</v>
      </c>
      <c r="D1282" s="46" t="str">
        <f t="shared" si="32"/>
        <v>E</v>
      </c>
      <c r="E1282" s="598" t="s">
        <v>2153</v>
      </c>
      <c r="F1282" s="505"/>
      <c r="G1282" s="167"/>
      <c r="H1282" s="35" t="s">
        <v>5220</v>
      </c>
    </row>
    <row r="1283" spans="1:8" hidden="1" x14ac:dyDescent="0.25">
      <c r="A1283" s="47" t="s">
        <v>2153</v>
      </c>
      <c r="B1283" s="35" t="s">
        <v>1971</v>
      </c>
      <c r="C1283" s="35" t="s">
        <v>5216</v>
      </c>
      <c r="D1283" s="46" t="str">
        <f t="shared" si="32"/>
        <v>E</v>
      </c>
      <c r="E1283" s="598" t="s">
        <v>2153</v>
      </c>
      <c r="F1283" s="505"/>
      <c r="G1283" s="167"/>
      <c r="H1283" s="35" t="s">
        <v>5219</v>
      </c>
    </row>
    <row r="1284" spans="1:8" hidden="1" x14ac:dyDescent="0.25">
      <c r="A1284" s="47" t="s">
        <v>2153</v>
      </c>
      <c r="B1284" s="35" t="s">
        <v>1971</v>
      </c>
      <c r="C1284" s="35" t="s">
        <v>5217</v>
      </c>
      <c r="D1284" s="46" t="str">
        <f t="shared" si="32"/>
        <v>E</v>
      </c>
      <c r="E1284" s="598" t="s">
        <v>2153</v>
      </c>
      <c r="F1284" s="505"/>
      <c r="G1284" s="167"/>
      <c r="H1284" s="35" t="s">
        <v>5221</v>
      </c>
    </row>
    <row r="1285" spans="1:8" hidden="1" x14ac:dyDescent="0.25">
      <c r="A1285" s="47" t="s">
        <v>2153</v>
      </c>
      <c r="B1285" s="35" t="s">
        <v>1971</v>
      </c>
      <c r="C1285" s="35" t="s">
        <v>6217</v>
      </c>
      <c r="D1285" s="46" t="str">
        <f t="shared" si="32"/>
        <v>M</v>
      </c>
      <c r="E1285" s="598" t="s">
        <v>2153</v>
      </c>
      <c r="F1285" s="505"/>
      <c r="G1285" s="167"/>
      <c r="H1285" s="35" t="s">
        <v>5222</v>
      </c>
    </row>
    <row r="1286" spans="1:8" hidden="1" x14ac:dyDescent="0.25">
      <c r="A1286" s="47" t="s">
        <v>2153</v>
      </c>
      <c r="B1286" s="35" t="s">
        <v>1971</v>
      </c>
      <c r="C1286" s="35" t="s">
        <v>6218</v>
      </c>
      <c r="D1286" s="46" t="str">
        <f t="shared" si="32"/>
        <v>H</v>
      </c>
      <c r="E1286" s="598" t="s">
        <v>2153</v>
      </c>
      <c r="F1286" s="505"/>
      <c r="G1286" s="167"/>
      <c r="H1286" s="35" t="s">
        <v>5223</v>
      </c>
    </row>
    <row r="1287" spans="1:8" hidden="1" x14ac:dyDescent="0.25">
      <c r="A1287" s="47" t="s">
        <v>2153</v>
      </c>
      <c r="B1287" s="35" t="s">
        <v>1971</v>
      </c>
      <c r="C1287" s="35" t="s">
        <v>5218</v>
      </c>
      <c r="D1287" s="46" t="str">
        <f t="shared" si="32"/>
        <v>E</v>
      </c>
      <c r="E1287" s="598" t="s">
        <v>2153</v>
      </c>
      <c r="F1287" s="505"/>
      <c r="G1287" s="167"/>
      <c r="H1287" s="35" t="s">
        <v>5224</v>
      </c>
    </row>
    <row r="1288" spans="1:8" hidden="1" x14ac:dyDescent="0.25">
      <c r="A1288" s="47" t="s">
        <v>2153</v>
      </c>
      <c r="B1288" s="35" t="s">
        <v>1971</v>
      </c>
      <c r="C1288" s="35" t="s">
        <v>5220</v>
      </c>
      <c r="D1288" s="46" t="str">
        <f t="shared" si="32"/>
        <v>M</v>
      </c>
      <c r="E1288" s="598" t="s">
        <v>2153</v>
      </c>
      <c r="F1288" s="505"/>
      <c r="G1288" s="167"/>
      <c r="H1288" s="35" t="s">
        <v>5225</v>
      </c>
    </row>
    <row r="1289" spans="1:8" hidden="1" x14ac:dyDescent="0.25">
      <c r="A1289" s="47" t="s">
        <v>2153</v>
      </c>
      <c r="B1289" s="35" t="s">
        <v>1971</v>
      </c>
      <c r="C1289" s="35" t="s">
        <v>5219</v>
      </c>
      <c r="D1289" s="46" t="str">
        <f t="shared" si="32"/>
        <v>H</v>
      </c>
      <c r="E1289" s="598" t="s">
        <v>2153</v>
      </c>
      <c r="F1289" s="505"/>
      <c r="G1289" s="167"/>
      <c r="H1289" s="35" t="s">
        <v>5226</v>
      </c>
    </row>
    <row r="1290" spans="1:8" hidden="1" x14ac:dyDescent="0.25">
      <c r="A1290" s="47" t="s">
        <v>2153</v>
      </c>
      <c r="B1290" s="35" t="s">
        <v>1971</v>
      </c>
      <c r="C1290" s="35" t="s">
        <v>5221</v>
      </c>
      <c r="D1290" s="46" t="str">
        <f t="shared" si="32"/>
        <v>E</v>
      </c>
      <c r="E1290" s="598" t="s">
        <v>2153</v>
      </c>
      <c r="F1290" s="505"/>
      <c r="G1290" s="167"/>
      <c r="H1290" s="35" t="s">
        <v>5227</v>
      </c>
    </row>
    <row r="1291" spans="1:8" hidden="1" x14ac:dyDescent="0.25">
      <c r="A1291" s="47" t="s">
        <v>2153</v>
      </c>
      <c r="B1291" s="35" t="s">
        <v>1971</v>
      </c>
      <c r="C1291" s="35" t="s">
        <v>5222</v>
      </c>
      <c r="D1291" s="46" t="str">
        <f t="shared" si="32"/>
        <v>E</v>
      </c>
      <c r="E1291" s="598" t="s">
        <v>2153</v>
      </c>
      <c r="F1291" s="505"/>
      <c r="G1291" s="167"/>
      <c r="H1291" s="35" t="s">
        <v>5228</v>
      </c>
    </row>
    <row r="1292" spans="1:8" hidden="1" x14ac:dyDescent="0.25">
      <c r="A1292" s="47" t="s">
        <v>2153</v>
      </c>
      <c r="B1292" s="35" t="s">
        <v>1971</v>
      </c>
      <c r="C1292" s="35" t="s">
        <v>5223</v>
      </c>
      <c r="D1292" s="46" t="str">
        <f t="shared" si="32"/>
        <v>E</v>
      </c>
      <c r="E1292" s="598" t="s">
        <v>2153</v>
      </c>
      <c r="F1292" s="505"/>
      <c r="G1292" s="167"/>
      <c r="H1292" s="35" t="s">
        <v>5229</v>
      </c>
    </row>
    <row r="1293" spans="1:8" hidden="1" x14ac:dyDescent="0.25">
      <c r="A1293" s="47" t="s">
        <v>2153</v>
      </c>
      <c r="B1293" s="35" t="s">
        <v>1971</v>
      </c>
      <c r="C1293" s="35" t="s">
        <v>5224</v>
      </c>
      <c r="D1293" s="46" t="str">
        <f t="shared" si="32"/>
        <v>E</v>
      </c>
      <c r="E1293" s="598" t="s">
        <v>2153</v>
      </c>
      <c r="F1293" s="505"/>
      <c r="G1293" s="167"/>
      <c r="H1293" s="35" t="s">
        <v>5231</v>
      </c>
    </row>
    <row r="1294" spans="1:8" hidden="1" x14ac:dyDescent="0.25">
      <c r="A1294" s="47" t="s">
        <v>2153</v>
      </c>
      <c r="B1294" s="35" t="s">
        <v>1971</v>
      </c>
      <c r="C1294" s="35" t="s">
        <v>5225</v>
      </c>
      <c r="D1294" s="46" t="str">
        <f t="shared" ref="D1294:D1325" si="33">RIGHT(C1294,1)</f>
        <v>M</v>
      </c>
      <c r="E1294" s="598" t="s">
        <v>2153</v>
      </c>
      <c r="F1294" s="505"/>
      <c r="G1294" s="167"/>
      <c r="H1294" s="35" t="s">
        <v>5230</v>
      </c>
    </row>
    <row r="1295" spans="1:8" hidden="1" x14ac:dyDescent="0.25">
      <c r="A1295" s="47" t="s">
        <v>2153</v>
      </c>
      <c r="B1295" s="35" t="s">
        <v>1971</v>
      </c>
      <c r="C1295" s="35" t="s">
        <v>5226</v>
      </c>
      <c r="D1295" s="46" t="str">
        <f t="shared" si="33"/>
        <v>E</v>
      </c>
      <c r="E1295" s="598" t="s">
        <v>2153</v>
      </c>
      <c r="F1295" s="505"/>
      <c r="G1295" s="167"/>
      <c r="H1295" s="35" t="s">
        <v>5232</v>
      </c>
    </row>
    <row r="1296" spans="1:8" hidden="1" x14ac:dyDescent="0.25">
      <c r="A1296" s="47" t="s">
        <v>2153</v>
      </c>
      <c r="B1296" s="35" t="s">
        <v>1971</v>
      </c>
      <c r="C1296" s="35" t="s">
        <v>5227</v>
      </c>
      <c r="D1296" s="46" t="str">
        <f t="shared" si="33"/>
        <v>M</v>
      </c>
      <c r="E1296" s="598" t="s">
        <v>2153</v>
      </c>
      <c r="F1296" s="505"/>
      <c r="G1296" s="167"/>
      <c r="H1296" s="35" t="s">
        <v>5233</v>
      </c>
    </row>
    <row r="1297" spans="1:8" hidden="1" x14ac:dyDescent="0.25">
      <c r="A1297" s="47" t="s">
        <v>2153</v>
      </c>
      <c r="B1297" s="35" t="s">
        <v>1971</v>
      </c>
      <c r="C1297" s="35" t="s">
        <v>5228</v>
      </c>
      <c r="D1297" s="46" t="str">
        <f t="shared" si="33"/>
        <v>H</v>
      </c>
      <c r="E1297" s="598" t="s">
        <v>2153</v>
      </c>
      <c r="F1297" s="505"/>
      <c r="G1297" s="167"/>
      <c r="H1297" s="35" t="s">
        <v>5234</v>
      </c>
    </row>
    <row r="1298" spans="1:8" hidden="1" x14ac:dyDescent="0.25">
      <c r="A1298" s="47" t="s">
        <v>2153</v>
      </c>
      <c r="B1298" s="35" t="s">
        <v>1971</v>
      </c>
      <c r="C1298" s="35" t="s">
        <v>5229</v>
      </c>
      <c r="D1298" s="46" t="str">
        <f t="shared" si="33"/>
        <v>E</v>
      </c>
      <c r="E1298" s="598" t="s">
        <v>2153</v>
      </c>
      <c r="F1298" s="505"/>
      <c r="G1298" s="167"/>
      <c r="H1298" s="35" t="s">
        <v>5235</v>
      </c>
    </row>
    <row r="1299" spans="1:8" hidden="1" x14ac:dyDescent="0.25">
      <c r="A1299" s="47" t="s">
        <v>2153</v>
      </c>
      <c r="B1299" s="35" t="s">
        <v>1971</v>
      </c>
      <c r="C1299" s="35" t="s">
        <v>5231</v>
      </c>
      <c r="D1299" s="46" t="str">
        <f t="shared" si="33"/>
        <v>M</v>
      </c>
      <c r="E1299" s="598" t="s">
        <v>2153</v>
      </c>
      <c r="F1299" s="505"/>
      <c r="G1299" s="167"/>
      <c r="H1299" s="35" t="s">
        <v>5236</v>
      </c>
    </row>
    <row r="1300" spans="1:8" hidden="1" x14ac:dyDescent="0.25">
      <c r="A1300" s="47" t="s">
        <v>2153</v>
      </c>
      <c r="B1300" s="35" t="s">
        <v>1971</v>
      </c>
      <c r="C1300" s="35" t="s">
        <v>5230</v>
      </c>
      <c r="D1300" s="46" t="str">
        <f t="shared" si="33"/>
        <v>H</v>
      </c>
      <c r="E1300" s="598" t="s">
        <v>2153</v>
      </c>
      <c r="F1300" s="505"/>
      <c r="G1300" s="167"/>
      <c r="H1300" s="35" t="s">
        <v>5237</v>
      </c>
    </row>
    <row r="1301" spans="1:8" hidden="1" x14ac:dyDescent="0.25">
      <c r="A1301" s="47" t="s">
        <v>2153</v>
      </c>
      <c r="B1301" s="35" t="s">
        <v>1971</v>
      </c>
      <c r="C1301" s="35" t="s">
        <v>5232</v>
      </c>
      <c r="D1301" s="46" t="str">
        <f t="shared" si="33"/>
        <v>E</v>
      </c>
      <c r="E1301" s="598" t="s">
        <v>2153</v>
      </c>
      <c r="F1301" s="505"/>
      <c r="G1301" s="167"/>
      <c r="H1301" s="35" t="s">
        <v>5238</v>
      </c>
    </row>
    <row r="1302" spans="1:8" hidden="1" x14ac:dyDescent="0.25">
      <c r="A1302" s="47" t="s">
        <v>2153</v>
      </c>
      <c r="B1302" s="35" t="s">
        <v>1971</v>
      </c>
      <c r="C1302" s="35" t="s">
        <v>5233</v>
      </c>
      <c r="D1302" s="46" t="str">
        <f t="shared" si="33"/>
        <v>E</v>
      </c>
      <c r="E1302" s="598" t="s">
        <v>2153</v>
      </c>
      <c r="F1302" s="505"/>
      <c r="G1302" s="167"/>
      <c r="H1302" s="35" t="s">
        <v>5239</v>
      </c>
    </row>
    <row r="1303" spans="1:8" hidden="1" x14ac:dyDescent="0.25">
      <c r="A1303" s="47" t="s">
        <v>2153</v>
      </c>
      <c r="B1303" s="35" t="s">
        <v>1971</v>
      </c>
      <c r="C1303" s="35" t="s">
        <v>5234</v>
      </c>
      <c r="D1303" s="46" t="str">
        <f t="shared" si="33"/>
        <v>M</v>
      </c>
      <c r="E1303" s="598" t="s">
        <v>2153</v>
      </c>
      <c r="F1303" s="505"/>
      <c r="G1303" s="167"/>
      <c r="H1303" s="35" t="s">
        <v>5240</v>
      </c>
    </row>
    <row r="1304" spans="1:8" hidden="1" x14ac:dyDescent="0.25">
      <c r="A1304" s="47" t="s">
        <v>2153</v>
      </c>
      <c r="B1304" s="35" t="s">
        <v>1971</v>
      </c>
      <c r="C1304" s="35" t="s">
        <v>5235</v>
      </c>
      <c r="D1304" s="46" t="str">
        <f t="shared" si="33"/>
        <v>M</v>
      </c>
      <c r="E1304" s="598" t="s">
        <v>2153</v>
      </c>
      <c r="F1304" s="505"/>
      <c r="G1304" s="167"/>
      <c r="H1304" s="35" t="s">
        <v>5241</v>
      </c>
    </row>
    <row r="1305" spans="1:8" hidden="1" x14ac:dyDescent="0.25">
      <c r="A1305" s="47" t="s">
        <v>2153</v>
      </c>
      <c r="B1305" s="35" t="s">
        <v>1971</v>
      </c>
      <c r="C1305" s="35" t="s">
        <v>5236</v>
      </c>
      <c r="D1305" s="46" t="str">
        <f t="shared" si="33"/>
        <v>E</v>
      </c>
      <c r="E1305" s="598" t="s">
        <v>2153</v>
      </c>
      <c r="F1305" s="505"/>
      <c r="G1305" s="167"/>
      <c r="H1305" s="35" t="s">
        <v>5242</v>
      </c>
    </row>
    <row r="1306" spans="1:8" hidden="1" x14ac:dyDescent="0.25">
      <c r="A1306" s="47" t="s">
        <v>2153</v>
      </c>
      <c r="B1306" s="35" t="s">
        <v>1971</v>
      </c>
      <c r="C1306" s="35" t="s">
        <v>5237</v>
      </c>
      <c r="D1306" s="46" t="str">
        <f t="shared" si="33"/>
        <v>E</v>
      </c>
      <c r="E1306" s="598" t="s">
        <v>2153</v>
      </c>
      <c r="F1306" s="505"/>
      <c r="G1306" s="167"/>
      <c r="H1306" s="35" t="s">
        <v>5243</v>
      </c>
    </row>
    <row r="1307" spans="1:8" hidden="1" x14ac:dyDescent="0.25">
      <c r="A1307" s="47" t="s">
        <v>2153</v>
      </c>
      <c r="B1307" s="35" t="s">
        <v>1971</v>
      </c>
      <c r="C1307" s="35" t="s">
        <v>5238</v>
      </c>
      <c r="D1307" s="46" t="str">
        <f t="shared" si="33"/>
        <v>E</v>
      </c>
      <c r="E1307" s="598" t="s">
        <v>2153</v>
      </c>
      <c r="F1307" s="505"/>
      <c r="G1307" s="167"/>
      <c r="H1307" s="35" t="s">
        <v>5244</v>
      </c>
    </row>
    <row r="1308" spans="1:8" hidden="1" x14ac:dyDescent="0.25">
      <c r="A1308" s="47" t="s">
        <v>2153</v>
      </c>
      <c r="B1308" s="35" t="s">
        <v>1971</v>
      </c>
      <c r="C1308" s="35" t="s">
        <v>5239</v>
      </c>
      <c r="D1308" s="46" t="str">
        <f t="shared" si="33"/>
        <v>E</v>
      </c>
      <c r="E1308" s="598" t="s">
        <v>2153</v>
      </c>
      <c r="F1308" s="505"/>
      <c r="G1308" s="167"/>
      <c r="H1308" s="35" t="s">
        <v>5245</v>
      </c>
    </row>
    <row r="1309" spans="1:8" ht="30" hidden="1" x14ac:dyDescent="0.25">
      <c r="A1309" s="47" t="s">
        <v>2153</v>
      </c>
      <c r="B1309" s="35" t="s">
        <v>1971</v>
      </c>
      <c r="C1309" s="35" t="s">
        <v>5240</v>
      </c>
      <c r="D1309" s="46" t="str">
        <f t="shared" si="33"/>
        <v>M</v>
      </c>
      <c r="E1309" s="598" t="s">
        <v>2153</v>
      </c>
      <c r="F1309" s="505"/>
      <c r="G1309" s="167"/>
      <c r="H1309" s="35" t="s">
        <v>5246</v>
      </c>
    </row>
    <row r="1310" spans="1:8" hidden="1" x14ac:dyDescent="0.25">
      <c r="A1310" s="47" t="s">
        <v>2153</v>
      </c>
      <c r="B1310" s="35" t="s">
        <v>1971</v>
      </c>
      <c r="C1310" s="35" t="s">
        <v>5241</v>
      </c>
      <c r="D1310" s="46" t="str">
        <f t="shared" si="33"/>
        <v>E</v>
      </c>
      <c r="E1310" s="598" t="s">
        <v>2153</v>
      </c>
      <c r="F1310" s="505"/>
      <c r="G1310" s="167"/>
      <c r="H1310" s="35" t="s">
        <v>5247</v>
      </c>
    </row>
    <row r="1311" spans="1:8" hidden="1" x14ac:dyDescent="0.25">
      <c r="A1311" s="47" t="s">
        <v>2153</v>
      </c>
      <c r="B1311" s="35" t="s">
        <v>1971</v>
      </c>
      <c r="C1311" s="35" t="s">
        <v>5242</v>
      </c>
      <c r="D1311" s="46" t="str">
        <f t="shared" si="33"/>
        <v>H</v>
      </c>
      <c r="E1311" s="598" t="s">
        <v>2153</v>
      </c>
      <c r="F1311" s="505"/>
      <c r="G1311" s="167"/>
      <c r="H1311" s="35" t="s">
        <v>5248</v>
      </c>
    </row>
    <row r="1312" spans="1:8" hidden="1" x14ac:dyDescent="0.25">
      <c r="A1312" s="47" t="s">
        <v>2153</v>
      </c>
      <c r="B1312" s="35" t="s">
        <v>1971</v>
      </c>
      <c r="C1312" s="35" t="s">
        <v>5243</v>
      </c>
      <c r="D1312" s="46" t="str">
        <f t="shared" si="33"/>
        <v>E</v>
      </c>
      <c r="E1312" s="598" t="s">
        <v>2153</v>
      </c>
      <c r="F1312" s="505"/>
      <c r="G1312" s="167"/>
      <c r="H1312" s="35" t="s">
        <v>5249</v>
      </c>
    </row>
    <row r="1313" spans="1:8" hidden="1" x14ac:dyDescent="0.25">
      <c r="A1313" s="47" t="s">
        <v>2153</v>
      </c>
      <c r="B1313" s="35" t="s">
        <v>1971</v>
      </c>
      <c r="C1313" s="35" t="s">
        <v>5244</v>
      </c>
      <c r="D1313" s="46" t="str">
        <f t="shared" si="33"/>
        <v>M</v>
      </c>
      <c r="E1313" s="598" t="s">
        <v>2153</v>
      </c>
      <c r="F1313" s="505"/>
      <c r="G1313" s="167"/>
      <c r="H1313" s="35" t="s">
        <v>5250</v>
      </c>
    </row>
    <row r="1314" spans="1:8" hidden="1" x14ac:dyDescent="0.25">
      <c r="A1314" s="47" t="s">
        <v>2153</v>
      </c>
      <c r="B1314" s="35" t="s">
        <v>1971</v>
      </c>
      <c r="C1314" s="35" t="s">
        <v>5245</v>
      </c>
      <c r="D1314" s="46" t="str">
        <f t="shared" si="33"/>
        <v>E</v>
      </c>
      <c r="E1314" s="598" t="s">
        <v>2153</v>
      </c>
      <c r="F1314" s="505"/>
      <c r="G1314" s="167"/>
      <c r="H1314" s="35" t="s">
        <v>5251</v>
      </c>
    </row>
    <row r="1315" spans="1:8" hidden="1" x14ac:dyDescent="0.25">
      <c r="A1315" s="47" t="s">
        <v>2153</v>
      </c>
      <c r="B1315" s="35" t="s">
        <v>1971</v>
      </c>
      <c r="C1315" s="35" t="s">
        <v>5246</v>
      </c>
      <c r="D1315" s="46" t="str">
        <f t="shared" si="33"/>
        <v>E</v>
      </c>
      <c r="E1315" s="598" t="s">
        <v>2153</v>
      </c>
      <c r="F1315" s="505"/>
      <c r="G1315" s="167"/>
      <c r="H1315" s="35" t="s">
        <v>5252</v>
      </c>
    </row>
    <row r="1316" spans="1:8" hidden="1" x14ac:dyDescent="0.25">
      <c r="A1316" s="47" t="s">
        <v>2153</v>
      </c>
      <c r="B1316" s="35" t="s">
        <v>1971</v>
      </c>
      <c r="C1316" s="35" t="s">
        <v>5247</v>
      </c>
      <c r="D1316" s="46" t="str">
        <f t="shared" si="33"/>
        <v>H</v>
      </c>
      <c r="E1316" s="598" t="s">
        <v>2153</v>
      </c>
      <c r="F1316" s="505"/>
      <c r="G1316" s="167"/>
      <c r="H1316" s="35" t="s">
        <v>6219</v>
      </c>
    </row>
    <row r="1317" spans="1:8" hidden="1" x14ac:dyDescent="0.25">
      <c r="A1317" s="47" t="s">
        <v>2153</v>
      </c>
      <c r="B1317" s="35" t="s">
        <v>1971</v>
      </c>
      <c r="C1317" s="35" t="s">
        <v>5248</v>
      </c>
      <c r="D1317" s="46" t="str">
        <f t="shared" si="33"/>
        <v>M</v>
      </c>
      <c r="E1317" s="598" t="s">
        <v>2153</v>
      </c>
      <c r="F1317" s="505"/>
      <c r="G1317" s="167"/>
      <c r="H1317" s="35" t="s">
        <v>5253</v>
      </c>
    </row>
    <row r="1318" spans="1:8" hidden="1" x14ac:dyDescent="0.25">
      <c r="A1318" s="47" t="s">
        <v>2153</v>
      </c>
      <c r="B1318" s="35" t="s">
        <v>1971</v>
      </c>
      <c r="C1318" s="35" t="s">
        <v>5249</v>
      </c>
      <c r="D1318" s="46" t="str">
        <f t="shared" si="33"/>
        <v>E</v>
      </c>
      <c r="E1318" s="598" t="s">
        <v>2153</v>
      </c>
      <c r="F1318" s="505"/>
      <c r="G1318" s="167"/>
      <c r="H1318" s="35" t="s">
        <v>5254</v>
      </c>
    </row>
    <row r="1319" spans="1:8" hidden="1" x14ac:dyDescent="0.25">
      <c r="A1319" s="47" t="s">
        <v>2153</v>
      </c>
      <c r="B1319" s="35" t="s">
        <v>1971</v>
      </c>
      <c r="C1319" s="35" t="s">
        <v>5250</v>
      </c>
      <c r="D1319" s="46" t="str">
        <f t="shared" si="33"/>
        <v>E</v>
      </c>
      <c r="E1319" s="598" t="s">
        <v>2153</v>
      </c>
      <c r="F1319" s="505"/>
      <c r="G1319" s="167"/>
      <c r="H1319" s="35" t="s">
        <v>5255</v>
      </c>
    </row>
    <row r="1320" spans="1:8" hidden="1" x14ac:dyDescent="0.25">
      <c r="A1320" s="47" t="s">
        <v>2153</v>
      </c>
      <c r="B1320" s="35" t="s">
        <v>1971</v>
      </c>
      <c r="C1320" s="35" t="s">
        <v>5251</v>
      </c>
      <c r="D1320" s="46" t="str">
        <f t="shared" si="33"/>
        <v>E</v>
      </c>
      <c r="E1320" s="598" t="s">
        <v>2153</v>
      </c>
      <c r="F1320" s="505"/>
      <c r="G1320" s="167"/>
      <c r="H1320" s="35" t="s">
        <v>5256</v>
      </c>
    </row>
    <row r="1321" spans="1:8" hidden="1" x14ac:dyDescent="0.25">
      <c r="A1321" s="47" t="s">
        <v>2153</v>
      </c>
      <c r="B1321" s="35" t="s">
        <v>1971</v>
      </c>
      <c r="C1321" s="35" t="s">
        <v>5252</v>
      </c>
      <c r="D1321" s="46" t="str">
        <f t="shared" si="33"/>
        <v>E</v>
      </c>
      <c r="E1321" s="598" t="s">
        <v>2153</v>
      </c>
      <c r="F1321" s="505"/>
      <c r="G1321" s="167"/>
      <c r="H1321" s="35" t="s">
        <v>5257</v>
      </c>
    </row>
    <row r="1322" spans="1:8" hidden="1" x14ac:dyDescent="0.25">
      <c r="A1322" s="47" t="s">
        <v>2153</v>
      </c>
      <c r="B1322" s="35" t="s">
        <v>1971</v>
      </c>
      <c r="C1322" s="35" t="s">
        <v>6219</v>
      </c>
      <c r="D1322" s="46" t="str">
        <f t="shared" si="33"/>
        <v>E</v>
      </c>
      <c r="E1322" s="598" t="s">
        <v>2153</v>
      </c>
      <c r="F1322" s="505"/>
      <c r="G1322" s="167"/>
      <c r="H1322" s="35" t="s">
        <v>6918</v>
      </c>
    </row>
    <row r="1323" spans="1:8" hidden="1" x14ac:dyDescent="0.25">
      <c r="A1323" s="47" t="s">
        <v>2153</v>
      </c>
      <c r="B1323" s="35" t="s">
        <v>1971</v>
      </c>
      <c r="C1323" s="35" t="s">
        <v>5253</v>
      </c>
      <c r="D1323" s="46" t="str">
        <f t="shared" si="33"/>
        <v>E</v>
      </c>
      <c r="E1323" s="598" t="s">
        <v>2153</v>
      </c>
      <c r="F1323" s="505"/>
      <c r="G1323" s="167"/>
      <c r="H1323" s="35" t="s">
        <v>6919</v>
      </c>
    </row>
    <row r="1324" spans="1:8" hidden="1" x14ac:dyDescent="0.25">
      <c r="A1324" s="47" t="s">
        <v>2153</v>
      </c>
      <c r="B1324" s="35" t="s">
        <v>1971</v>
      </c>
      <c r="C1324" s="35" t="s">
        <v>5254</v>
      </c>
      <c r="D1324" s="46" t="str">
        <f t="shared" si="33"/>
        <v>H</v>
      </c>
      <c r="E1324" s="598" t="s">
        <v>2153</v>
      </c>
      <c r="F1324" s="505"/>
      <c r="G1324" s="167"/>
      <c r="H1324" s="35" t="s">
        <v>6920</v>
      </c>
    </row>
    <row r="1325" spans="1:8" hidden="1" x14ac:dyDescent="0.25">
      <c r="A1325" s="47" t="s">
        <v>2153</v>
      </c>
      <c r="B1325" s="35" t="s">
        <v>1971</v>
      </c>
      <c r="C1325" s="35" t="s">
        <v>5255</v>
      </c>
      <c r="D1325" s="46" t="str">
        <f t="shared" si="33"/>
        <v>E</v>
      </c>
      <c r="E1325" s="598" t="s">
        <v>2153</v>
      </c>
      <c r="F1325" s="505"/>
      <c r="G1325" s="167"/>
      <c r="H1325" s="35" t="s">
        <v>6921</v>
      </c>
    </row>
    <row r="1326" spans="1:8" hidden="1" x14ac:dyDescent="0.25">
      <c r="A1326" s="47" t="s">
        <v>2153</v>
      </c>
      <c r="B1326" s="35" t="s">
        <v>1971</v>
      </c>
      <c r="C1326" s="35" t="s">
        <v>5256</v>
      </c>
      <c r="D1326" s="46" t="str">
        <f>RIGHT(C1326,1)</f>
        <v>E</v>
      </c>
      <c r="E1326" s="598" t="s">
        <v>2153</v>
      </c>
      <c r="F1326" s="505"/>
      <c r="G1326" s="167"/>
      <c r="H1326" s="35" t="s">
        <v>6922</v>
      </c>
    </row>
    <row r="1327" spans="1:8" hidden="1" x14ac:dyDescent="0.25">
      <c r="A1327" s="47" t="s">
        <v>2153</v>
      </c>
      <c r="B1327" s="35" t="s">
        <v>1971</v>
      </c>
      <c r="C1327" s="35" t="s">
        <v>5257</v>
      </c>
      <c r="D1327" s="46" t="str">
        <f>RIGHT(C1327,1)</f>
        <v>E</v>
      </c>
      <c r="E1327" s="598" t="s">
        <v>2153</v>
      </c>
      <c r="F1327" s="505"/>
      <c r="G1327" s="167"/>
      <c r="H1327" s="35" t="s">
        <v>6923</v>
      </c>
    </row>
    <row r="1328" spans="1:8" hidden="1" x14ac:dyDescent="0.25">
      <c r="A1328" s="47" t="s">
        <v>2153</v>
      </c>
      <c r="B1328" s="35" t="s">
        <v>1971</v>
      </c>
      <c r="C1328" s="35" t="s">
        <v>6918</v>
      </c>
      <c r="D1328" s="46" t="s">
        <v>6439</v>
      </c>
      <c r="E1328" s="598" t="s">
        <v>2153</v>
      </c>
      <c r="F1328" s="505"/>
      <c r="G1328" s="167"/>
      <c r="H1328" s="35" t="s">
        <v>6924</v>
      </c>
    </row>
    <row r="1329" spans="1:8" hidden="1" x14ac:dyDescent="0.25">
      <c r="A1329" s="47" t="s">
        <v>2153</v>
      </c>
      <c r="B1329" s="35" t="s">
        <v>1971</v>
      </c>
      <c r="C1329" s="35" t="s">
        <v>6919</v>
      </c>
      <c r="D1329" s="46" t="s">
        <v>6439</v>
      </c>
      <c r="E1329" s="598" t="s">
        <v>2153</v>
      </c>
      <c r="F1329" s="505"/>
      <c r="G1329" s="167"/>
      <c r="H1329" s="35" t="s">
        <v>6925</v>
      </c>
    </row>
    <row r="1330" spans="1:8" hidden="1" x14ac:dyDescent="0.25">
      <c r="A1330" s="47" t="s">
        <v>2153</v>
      </c>
      <c r="B1330" s="35" t="s">
        <v>1971</v>
      </c>
      <c r="C1330" s="35" t="s">
        <v>6920</v>
      </c>
      <c r="D1330" s="46" t="s">
        <v>6439</v>
      </c>
      <c r="E1330" s="598" t="s">
        <v>2153</v>
      </c>
      <c r="F1330" s="505"/>
      <c r="G1330" s="167"/>
      <c r="H1330" s="35" t="s">
        <v>6926</v>
      </c>
    </row>
    <row r="1331" spans="1:8" hidden="1" x14ac:dyDescent="0.25">
      <c r="A1331" s="47" t="s">
        <v>2153</v>
      </c>
      <c r="B1331" s="35" t="s">
        <v>1971</v>
      </c>
      <c r="C1331" s="35" t="s">
        <v>6921</v>
      </c>
      <c r="D1331" s="46" t="s">
        <v>6439</v>
      </c>
      <c r="E1331" s="598" t="s">
        <v>2153</v>
      </c>
      <c r="F1331" s="505"/>
      <c r="G1331" s="167"/>
      <c r="H1331" s="35" t="s">
        <v>6927</v>
      </c>
    </row>
    <row r="1332" spans="1:8" hidden="1" x14ac:dyDescent="0.25">
      <c r="A1332" s="47" t="s">
        <v>2153</v>
      </c>
      <c r="B1332" s="35" t="s">
        <v>1971</v>
      </c>
      <c r="C1332" s="35" t="s">
        <v>6922</v>
      </c>
      <c r="D1332" s="46" t="s">
        <v>6439</v>
      </c>
      <c r="E1332" s="598" t="s">
        <v>2153</v>
      </c>
      <c r="F1332" s="505"/>
      <c r="G1332" s="167"/>
      <c r="H1332" s="35" t="s">
        <v>6928</v>
      </c>
    </row>
    <row r="1333" spans="1:8" hidden="1" x14ac:dyDescent="0.25">
      <c r="A1333" s="47" t="s">
        <v>2153</v>
      </c>
      <c r="B1333" s="35" t="s">
        <v>1971</v>
      </c>
      <c r="C1333" s="35" t="s">
        <v>6923</v>
      </c>
      <c r="D1333" s="46" t="s">
        <v>6439</v>
      </c>
      <c r="E1333" s="598" t="s">
        <v>2153</v>
      </c>
      <c r="F1333" s="505"/>
      <c r="G1333" s="167"/>
      <c r="H1333" s="35" t="s">
        <v>6929</v>
      </c>
    </row>
    <row r="1334" spans="1:8" hidden="1" x14ac:dyDescent="0.25">
      <c r="A1334" s="47" t="s">
        <v>2153</v>
      </c>
      <c r="B1334" s="35" t="s">
        <v>1971</v>
      </c>
      <c r="C1334" s="35" t="s">
        <v>6924</v>
      </c>
      <c r="D1334" s="46" t="s">
        <v>6439</v>
      </c>
      <c r="E1334" s="598" t="s">
        <v>2153</v>
      </c>
      <c r="F1334" s="505"/>
      <c r="G1334" s="167"/>
      <c r="H1334" s="35" t="s">
        <v>6930</v>
      </c>
    </row>
    <row r="1335" spans="1:8" hidden="1" x14ac:dyDescent="0.25">
      <c r="A1335" s="47" t="s">
        <v>2153</v>
      </c>
      <c r="B1335" s="35" t="s">
        <v>1971</v>
      </c>
      <c r="C1335" s="35" t="s">
        <v>6925</v>
      </c>
      <c r="D1335" s="46" t="s">
        <v>6439</v>
      </c>
      <c r="E1335" s="598" t="s">
        <v>2153</v>
      </c>
      <c r="F1335" s="505"/>
      <c r="G1335" s="167"/>
      <c r="H1335" s="35" t="s">
        <v>6931</v>
      </c>
    </row>
    <row r="1336" spans="1:8" hidden="1" x14ac:dyDescent="0.25">
      <c r="A1336" s="47" t="s">
        <v>2153</v>
      </c>
      <c r="B1336" s="35" t="s">
        <v>1971</v>
      </c>
      <c r="C1336" s="35" t="s">
        <v>6926</v>
      </c>
      <c r="D1336" s="46" t="s">
        <v>6439</v>
      </c>
      <c r="E1336" s="598" t="s">
        <v>2153</v>
      </c>
      <c r="F1336" s="505"/>
      <c r="G1336" s="167"/>
      <c r="H1336" s="35" t="s">
        <v>95</v>
      </c>
    </row>
    <row r="1337" spans="1:8" hidden="1" x14ac:dyDescent="0.25">
      <c r="A1337" s="47" t="s">
        <v>2153</v>
      </c>
      <c r="B1337" s="35" t="s">
        <v>1971</v>
      </c>
      <c r="C1337" s="35" t="s">
        <v>6927</v>
      </c>
      <c r="D1337" s="46" t="s">
        <v>6439</v>
      </c>
      <c r="E1337" s="598" t="s">
        <v>2153</v>
      </c>
      <c r="F1337" s="505"/>
      <c r="G1337" s="167"/>
    </row>
    <row r="1338" spans="1:8" hidden="1" x14ac:dyDescent="0.25">
      <c r="A1338" s="47" t="s">
        <v>2153</v>
      </c>
      <c r="B1338" s="35" t="s">
        <v>1971</v>
      </c>
      <c r="C1338" s="35" t="s">
        <v>6928</v>
      </c>
      <c r="D1338" s="46" t="s">
        <v>6439</v>
      </c>
      <c r="E1338" s="598" t="s">
        <v>2153</v>
      </c>
      <c r="F1338" s="505"/>
      <c r="G1338" s="167"/>
      <c r="H1338" s="35" t="s">
        <v>5258</v>
      </c>
    </row>
    <row r="1339" spans="1:8" hidden="1" x14ac:dyDescent="0.25">
      <c r="A1339" s="47" t="s">
        <v>2153</v>
      </c>
      <c r="B1339" s="35" t="s">
        <v>1971</v>
      </c>
      <c r="C1339" s="35" t="s">
        <v>6929</v>
      </c>
      <c r="D1339" s="46" t="s">
        <v>6439</v>
      </c>
      <c r="E1339" s="598" t="s">
        <v>2153</v>
      </c>
      <c r="F1339" s="505"/>
      <c r="G1339" s="167"/>
      <c r="H1339" s="35" t="s">
        <v>5259</v>
      </c>
    </row>
    <row r="1340" spans="1:8" hidden="1" x14ac:dyDescent="0.25">
      <c r="A1340" s="47" t="s">
        <v>2153</v>
      </c>
      <c r="B1340" s="35" t="s">
        <v>1971</v>
      </c>
      <c r="C1340" s="35" t="s">
        <v>6930</v>
      </c>
      <c r="D1340" s="46" t="s">
        <v>6439</v>
      </c>
      <c r="E1340" s="598" t="s">
        <v>2153</v>
      </c>
      <c r="F1340" s="505"/>
      <c r="G1340" s="167"/>
      <c r="H1340" s="35" t="s">
        <v>5260</v>
      </c>
    </row>
    <row r="1341" spans="1:8" hidden="1" x14ac:dyDescent="0.25">
      <c r="A1341" s="47" t="s">
        <v>2153</v>
      </c>
      <c r="B1341" s="35" t="s">
        <v>1971</v>
      </c>
      <c r="C1341" s="35" t="s">
        <v>6931</v>
      </c>
      <c r="D1341" s="46" t="s">
        <v>6439</v>
      </c>
      <c r="E1341" s="598" t="s">
        <v>2153</v>
      </c>
      <c r="F1341" s="505"/>
      <c r="G1341" s="167"/>
      <c r="H1341" s="35" t="s">
        <v>5261</v>
      </c>
    </row>
    <row r="1342" spans="1:8" hidden="1" x14ac:dyDescent="0.25">
      <c r="A1342" s="47" t="str">
        <f>A1341</f>
        <v>0900</v>
      </c>
      <c r="B1342" s="35" t="s">
        <v>1971</v>
      </c>
      <c r="C1342" s="35" t="s">
        <v>6497</v>
      </c>
      <c r="D1342" s="46" t="s">
        <v>6440</v>
      </c>
      <c r="E1342" s="598" t="str">
        <f>E1341</f>
        <v>0900</v>
      </c>
      <c r="F1342" s="505"/>
      <c r="G1342" s="167"/>
      <c r="H1342" s="35" t="s">
        <v>4311</v>
      </c>
    </row>
    <row r="1343" spans="1:8" hidden="1" x14ac:dyDescent="0.25">
      <c r="A1343" s="47" t="str">
        <f>A1342</f>
        <v>0900</v>
      </c>
      <c r="B1343" s="35" t="s">
        <v>1971</v>
      </c>
      <c r="C1343" s="35" t="s">
        <v>7849</v>
      </c>
      <c r="E1343" s="598" t="str">
        <f>E1342</f>
        <v>0900</v>
      </c>
      <c r="F1343" s="505"/>
      <c r="G1343" s="167"/>
      <c r="H1343" s="35" t="s">
        <v>5262</v>
      </c>
    </row>
    <row r="1344" spans="1:8" hidden="1" x14ac:dyDescent="0.25">
      <c r="A1344" s="47" t="s">
        <v>2152</v>
      </c>
      <c r="B1344" s="35" t="s">
        <v>1970</v>
      </c>
      <c r="C1344" s="35" t="s">
        <v>5258</v>
      </c>
      <c r="D1344" s="46" t="str">
        <f t="shared" ref="D1344:D1368" si="34">RIGHT(C1344,1)</f>
        <v>E</v>
      </c>
      <c r="E1344" s="598" t="s">
        <v>2152</v>
      </c>
      <c r="F1344" s="505"/>
      <c r="G1344" s="167"/>
      <c r="H1344" s="35" t="s">
        <v>5263</v>
      </c>
    </row>
    <row r="1345" spans="1:8" hidden="1" x14ac:dyDescent="0.25">
      <c r="A1345" s="47" t="s">
        <v>2152</v>
      </c>
      <c r="B1345" s="35" t="s">
        <v>1970</v>
      </c>
      <c r="C1345" s="35" t="s">
        <v>5259</v>
      </c>
      <c r="D1345" s="46" t="str">
        <f t="shared" si="34"/>
        <v>E</v>
      </c>
      <c r="E1345" s="598" t="s">
        <v>2152</v>
      </c>
      <c r="F1345" s="505"/>
      <c r="G1345" s="167"/>
      <c r="H1345" s="35" t="s">
        <v>5264</v>
      </c>
    </row>
    <row r="1346" spans="1:8" hidden="1" x14ac:dyDescent="0.25">
      <c r="A1346" s="47" t="s">
        <v>2152</v>
      </c>
      <c r="B1346" s="35" t="s">
        <v>1970</v>
      </c>
      <c r="C1346" s="35" t="s">
        <v>5260</v>
      </c>
      <c r="D1346" s="46" t="str">
        <f t="shared" si="34"/>
        <v>M</v>
      </c>
      <c r="E1346" s="598" t="s">
        <v>2152</v>
      </c>
      <c r="F1346" s="505"/>
      <c r="G1346" s="167"/>
      <c r="H1346" s="35" t="s">
        <v>5265</v>
      </c>
    </row>
    <row r="1347" spans="1:8" hidden="1" x14ac:dyDescent="0.25">
      <c r="A1347" s="47" t="s">
        <v>2152</v>
      </c>
      <c r="B1347" s="35" t="s">
        <v>1970</v>
      </c>
      <c r="C1347" s="35" t="s">
        <v>5261</v>
      </c>
      <c r="D1347" s="46" t="str">
        <f t="shared" si="34"/>
        <v>H</v>
      </c>
      <c r="E1347" s="598" t="s">
        <v>2152</v>
      </c>
      <c r="F1347" s="505"/>
      <c r="G1347" s="167"/>
      <c r="H1347" s="35" t="s">
        <v>5266</v>
      </c>
    </row>
    <row r="1348" spans="1:8" hidden="1" x14ac:dyDescent="0.25">
      <c r="A1348" s="47" t="s">
        <v>2152</v>
      </c>
      <c r="B1348" s="35" t="s">
        <v>1970</v>
      </c>
      <c r="C1348" s="35" t="s">
        <v>4311</v>
      </c>
      <c r="D1348" s="46" t="str">
        <f t="shared" si="34"/>
        <v>E</v>
      </c>
      <c r="E1348" s="598" t="s">
        <v>2152</v>
      </c>
      <c r="F1348" s="505"/>
      <c r="G1348" s="167"/>
      <c r="H1348" s="35" t="s">
        <v>5267</v>
      </c>
    </row>
    <row r="1349" spans="1:8" hidden="1" x14ac:dyDescent="0.25">
      <c r="A1349" s="47" t="s">
        <v>2152</v>
      </c>
      <c r="B1349" s="35" t="s">
        <v>1970</v>
      </c>
      <c r="C1349" s="35" t="s">
        <v>5262</v>
      </c>
      <c r="D1349" s="46" t="str">
        <f t="shared" si="34"/>
        <v>H</v>
      </c>
      <c r="E1349" s="598" t="s">
        <v>2152</v>
      </c>
      <c r="F1349" s="505"/>
      <c r="G1349" s="167"/>
      <c r="H1349" s="35" t="s">
        <v>5268</v>
      </c>
    </row>
    <row r="1350" spans="1:8" hidden="1" x14ac:dyDescent="0.25">
      <c r="A1350" s="47" t="s">
        <v>2152</v>
      </c>
      <c r="B1350" s="35" t="s">
        <v>1970</v>
      </c>
      <c r="C1350" s="35" t="s">
        <v>5263</v>
      </c>
      <c r="D1350" s="46" t="str">
        <f t="shared" si="34"/>
        <v>M</v>
      </c>
      <c r="E1350" s="598" t="s">
        <v>2152</v>
      </c>
      <c r="F1350" s="505"/>
      <c r="G1350" s="167"/>
      <c r="H1350" s="35" t="s">
        <v>5269</v>
      </c>
    </row>
    <row r="1351" spans="1:8" hidden="1" x14ac:dyDescent="0.25">
      <c r="A1351" s="47" t="s">
        <v>2152</v>
      </c>
      <c r="B1351" s="35" t="s">
        <v>1970</v>
      </c>
      <c r="C1351" s="35" t="s">
        <v>5264</v>
      </c>
      <c r="D1351" s="46" t="str">
        <f t="shared" si="34"/>
        <v>E</v>
      </c>
      <c r="E1351" s="598" t="s">
        <v>2152</v>
      </c>
      <c r="F1351" s="505"/>
      <c r="G1351" s="167"/>
      <c r="H1351" s="35" t="s">
        <v>4312</v>
      </c>
    </row>
    <row r="1352" spans="1:8" hidden="1" x14ac:dyDescent="0.25">
      <c r="A1352" s="47" t="s">
        <v>2152</v>
      </c>
      <c r="B1352" s="35" t="s">
        <v>1970</v>
      </c>
      <c r="C1352" s="35" t="s">
        <v>5265</v>
      </c>
      <c r="D1352" s="46" t="str">
        <f t="shared" si="34"/>
        <v>M</v>
      </c>
      <c r="E1352" s="598" t="s">
        <v>2152</v>
      </c>
      <c r="F1352" s="505"/>
      <c r="G1352" s="167"/>
      <c r="H1352" s="35" t="s">
        <v>4313</v>
      </c>
    </row>
    <row r="1353" spans="1:8" hidden="1" x14ac:dyDescent="0.25">
      <c r="A1353" s="47" t="s">
        <v>2152</v>
      </c>
      <c r="B1353" s="35" t="s">
        <v>1970</v>
      </c>
      <c r="C1353" s="35" t="s">
        <v>5266</v>
      </c>
      <c r="D1353" s="46" t="str">
        <f t="shared" si="34"/>
        <v>E</v>
      </c>
      <c r="E1353" s="598" t="s">
        <v>2152</v>
      </c>
      <c r="F1353" s="505"/>
      <c r="G1353" s="167"/>
      <c r="H1353" s="35" t="s">
        <v>4314</v>
      </c>
    </row>
    <row r="1354" spans="1:8" hidden="1" x14ac:dyDescent="0.25">
      <c r="A1354" s="47" t="s">
        <v>2152</v>
      </c>
      <c r="B1354" s="35" t="s">
        <v>1970</v>
      </c>
      <c r="C1354" s="35" t="s">
        <v>5267</v>
      </c>
      <c r="D1354" s="46" t="str">
        <f t="shared" si="34"/>
        <v>H</v>
      </c>
      <c r="E1354" s="598" t="s">
        <v>2152</v>
      </c>
      <c r="F1354" s="505"/>
      <c r="G1354" s="167"/>
      <c r="H1354" s="35" t="s">
        <v>5270</v>
      </c>
    </row>
    <row r="1355" spans="1:8" hidden="1" x14ac:dyDescent="0.25">
      <c r="A1355" s="47" t="s">
        <v>2152</v>
      </c>
      <c r="B1355" s="35" t="s">
        <v>1970</v>
      </c>
      <c r="C1355" s="35" t="s">
        <v>5268</v>
      </c>
      <c r="D1355" s="46" t="str">
        <f t="shared" si="34"/>
        <v>M</v>
      </c>
      <c r="E1355" s="598" t="s">
        <v>2152</v>
      </c>
      <c r="F1355" s="505"/>
      <c r="G1355" s="167"/>
      <c r="H1355" s="35" t="s">
        <v>5271</v>
      </c>
    </row>
    <row r="1356" spans="1:8" hidden="1" x14ac:dyDescent="0.25">
      <c r="A1356" s="47" t="s">
        <v>2152</v>
      </c>
      <c r="B1356" s="35" t="s">
        <v>1970</v>
      </c>
      <c r="C1356" s="35" t="s">
        <v>5269</v>
      </c>
      <c r="D1356" s="46" t="str">
        <f t="shared" si="34"/>
        <v>E</v>
      </c>
      <c r="E1356" s="598" t="s">
        <v>2152</v>
      </c>
      <c r="F1356" s="505"/>
      <c r="G1356" s="167"/>
      <c r="H1356" s="35" t="s">
        <v>5272</v>
      </c>
    </row>
    <row r="1357" spans="1:8" hidden="1" x14ac:dyDescent="0.25">
      <c r="A1357" s="47" t="s">
        <v>2152</v>
      </c>
      <c r="B1357" s="35" t="s">
        <v>1970</v>
      </c>
      <c r="C1357" s="35" t="s">
        <v>4312</v>
      </c>
      <c r="D1357" s="46" t="str">
        <f t="shared" si="34"/>
        <v>E</v>
      </c>
      <c r="E1357" s="598" t="s">
        <v>2152</v>
      </c>
      <c r="F1357" s="505"/>
      <c r="G1357" s="167"/>
      <c r="H1357" s="35" t="s">
        <v>6220</v>
      </c>
    </row>
    <row r="1358" spans="1:8" hidden="1" x14ac:dyDescent="0.25">
      <c r="A1358" s="47" t="s">
        <v>2152</v>
      </c>
      <c r="B1358" s="35" t="s">
        <v>1970</v>
      </c>
      <c r="C1358" s="35" t="s">
        <v>4313</v>
      </c>
      <c r="D1358" s="46" t="str">
        <f t="shared" si="34"/>
        <v>E</v>
      </c>
      <c r="E1358" s="598" t="s">
        <v>2152</v>
      </c>
      <c r="F1358" s="505"/>
      <c r="G1358" s="167"/>
      <c r="H1358" s="35" t="s">
        <v>6221</v>
      </c>
    </row>
    <row r="1359" spans="1:8" hidden="1" x14ac:dyDescent="0.25">
      <c r="A1359" s="47" t="s">
        <v>2152</v>
      </c>
      <c r="B1359" s="35" t="s">
        <v>1970</v>
      </c>
      <c r="C1359" s="35" t="s">
        <v>4314</v>
      </c>
      <c r="D1359" s="46" t="str">
        <f t="shared" si="34"/>
        <v>E</v>
      </c>
      <c r="E1359" s="598" t="s">
        <v>2152</v>
      </c>
      <c r="F1359" s="505"/>
      <c r="G1359" s="167"/>
      <c r="H1359" s="35" t="s">
        <v>6222</v>
      </c>
    </row>
    <row r="1360" spans="1:8" hidden="1" x14ac:dyDescent="0.25">
      <c r="A1360" s="47" t="s">
        <v>2152</v>
      </c>
      <c r="B1360" s="35" t="s">
        <v>1970</v>
      </c>
      <c r="C1360" s="35" t="s">
        <v>5270</v>
      </c>
      <c r="D1360" s="46" t="str">
        <f t="shared" si="34"/>
        <v>M</v>
      </c>
      <c r="E1360" s="598" t="s">
        <v>2152</v>
      </c>
      <c r="F1360" s="505"/>
      <c r="G1360" s="167"/>
      <c r="H1360" s="35" t="s">
        <v>5273</v>
      </c>
    </row>
    <row r="1361" spans="1:8" hidden="1" x14ac:dyDescent="0.25">
      <c r="A1361" s="47" t="s">
        <v>2152</v>
      </c>
      <c r="B1361" s="35" t="s">
        <v>1970</v>
      </c>
      <c r="C1361" s="35" t="s">
        <v>5271</v>
      </c>
      <c r="D1361" s="46" t="str">
        <f t="shared" si="34"/>
        <v>H</v>
      </c>
      <c r="E1361" s="598" t="s">
        <v>2152</v>
      </c>
      <c r="F1361" s="505"/>
      <c r="G1361" s="167"/>
      <c r="H1361" s="35" t="s">
        <v>5275</v>
      </c>
    </row>
    <row r="1362" spans="1:8" hidden="1" x14ac:dyDescent="0.25">
      <c r="A1362" s="47" t="s">
        <v>2152</v>
      </c>
      <c r="B1362" s="35" t="s">
        <v>1970</v>
      </c>
      <c r="C1362" s="35" t="s">
        <v>5272</v>
      </c>
      <c r="D1362" s="46" t="str">
        <f t="shared" si="34"/>
        <v>E</v>
      </c>
      <c r="E1362" s="598" t="s">
        <v>2152</v>
      </c>
      <c r="F1362" s="505"/>
      <c r="G1362" s="167"/>
      <c r="H1362" s="35" t="s">
        <v>5274</v>
      </c>
    </row>
    <row r="1363" spans="1:8" hidden="1" x14ac:dyDescent="0.25">
      <c r="A1363" s="47" t="s">
        <v>2152</v>
      </c>
      <c r="B1363" s="35" t="s">
        <v>1970</v>
      </c>
      <c r="C1363" s="35" t="s">
        <v>6220</v>
      </c>
      <c r="D1363" s="46" t="str">
        <f t="shared" si="34"/>
        <v>E</v>
      </c>
      <c r="E1363" s="598" t="s">
        <v>2152</v>
      </c>
      <c r="F1363" s="505"/>
      <c r="G1363" s="167"/>
      <c r="H1363" s="35" t="s">
        <v>6932</v>
      </c>
    </row>
    <row r="1364" spans="1:8" hidden="1" x14ac:dyDescent="0.25">
      <c r="A1364" s="47" t="s">
        <v>2152</v>
      </c>
      <c r="B1364" s="35" t="s">
        <v>1970</v>
      </c>
      <c r="C1364" s="35" t="s">
        <v>6221</v>
      </c>
      <c r="D1364" s="46" t="str">
        <f t="shared" si="34"/>
        <v>M</v>
      </c>
      <c r="E1364" s="598" t="s">
        <v>2152</v>
      </c>
      <c r="F1364" s="505"/>
      <c r="G1364" s="167"/>
      <c r="H1364" s="35" t="s">
        <v>6933</v>
      </c>
    </row>
    <row r="1365" spans="1:8" hidden="1" x14ac:dyDescent="0.25">
      <c r="A1365" s="47" t="s">
        <v>2152</v>
      </c>
      <c r="B1365" s="35" t="s">
        <v>1970</v>
      </c>
      <c r="C1365" s="35" t="s">
        <v>6222</v>
      </c>
      <c r="D1365" s="46" t="str">
        <f t="shared" si="34"/>
        <v>H</v>
      </c>
      <c r="E1365" s="598" t="s">
        <v>2152</v>
      </c>
      <c r="F1365" s="505"/>
      <c r="G1365" s="167"/>
      <c r="H1365" s="35" t="s">
        <v>6934</v>
      </c>
    </row>
    <row r="1366" spans="1:8" hidden="1" x14ac:dyDescent="0.25">
      <c r="A1366" s="47" t="s">
        <v>2152</v>
      </c>
      <c r="B1366" s="35" t="s">
        <v>1970</v>
      </c>
      <c r="C1366" s="35" t="s">
        <v>5273</v>
      </c>
      <c r="D1366" s="46" t="str">
        <f t="shared" si="34"/>
        <v>E</v>
      </c>
      <c r="E1366" s="598" t="s">
        <v>2152</v>
      </c>
      <c r="F1366" s="505"/>
      <c r="G1366" s="167"/>
      <c r="H1366" s="35" t="s">
        <v>6935</v>
      </c>
    </row>
    <row r="1367" spans="1:8" hidden="1" x14ac:dyDescent="0.25">
      <c r="A1367" s="47" t="s">
        <v>2152</v>
      </c>
      <c r="B1367" s="35" t="s">
        <v>1970</v>
      </c>
      <c r="C1367" s="35" t="s">
        <v>5275</v>
      </c>
      <c r="D1367" s="46" t="str">
        <f t="shared" si="34"/>
        <v>M</v>
      </c>
      <c r="E1367" s="598" t="s">
        <v>2152</v>
      </c>
      <c r="F1367" s="505"/>
      <c r="G1367" s="167"/>
      <c r="H1367" s="35" t="s">
        <v>6936</v>
      </c>
    </row>
    <row r="1368" spans="1:8" hidden="1" x14ac:dyDescent="0.25">
      <c r="A1368" s="47" t="s">
        <v>2152</v>
      </c>
      <c r="B1368" s="35" t="s">
        <v>1970</v>
      </c>
      <c r="C1368" s="35" t="s">
        <v>5274</v>
      </c>
      <c r="D1368" s="46" t="str">
        <f t="shared" si="34"/>
        <v>H</v>
      </c>
      <c r="E1368" s="598" t="s">
        <v>2152</v>
      </c>
      <c r="F1368" s="505"/>
      <c r="G1368" s="167"/>
      <c r="H1368" s="35" t="s">
        <v>6937</v>
      </c>
    </row>
    <row r="1369" spans="1:8" hidden="1" x14ac:dyDescent="0.25">
      <c r="A1369" s="47" t="s">
        <v>2152</v>
      </c>
      <c r="B1369" s="35" t="s">
        <v>1970</v>
      </c>
      <c r="C1369" s="35" t="s">
        <v>6932</v>
      </c>
      <c r="D1369" s="46" t="s">
        <v>6439</v>
      </c>
      <c r="E1369" s="598" t="s">
        <v>2152</v>
      </c>
      <c r="F1369" s="505"/>
      <c r="G1369" s="167"/>
      <c r="H1369" s="35" t="s">
        <v>95</v>
      </c>
    </row>
    <row r="1370" spans="1:8" hidden="1" x14ac:dyDescent="0.25">
      <c r="A1370" s="47" t="s">
        <v>2152</v>
      </c>
      <c r="B1370" s="35" t="s">
        <v>1970</v>
      </c>
      <c r="C1370" s="35" t="s">
        <v>6933</v>
      </c>
      <c r="D1370" s="46" t="s">
        <v>6439</v>
      </c>
      <c r="E1370" s="598" t="s">
        <v>2152</v>
      </c>
      <c r="F1370" s="505"/>
      <c r="G1370" s="167"/>
    </row>
    <row r="1371" spans="1:8" hidden="1" x14ac:dyDescent="0.25">
      <c r="A1371" s="47" t="s">
        <v>2152</v>
      </c>
      <c r="B1371" s="35" t="s">
        <v>1970</v>
      </c>
      <c r="C1371" s="35" t="s">
        <v>6934</v>
      </c>
      <c r="D1371" s="46" t="s">
        <v>6439</v>
      </c>
      <c r="E1371" s="598" t="s">
        <v>2152</v>
      </c>
      <c r="F1371" s="505"/>
      <c r="G1371" s="167"/>
      <c r="H1371" s="35" t="s">
        <v>5276</v>
      </c>
    </row>
    <row r="1372" spans="1:8" hidden="1" x14ac:dyDescent="0.25">
      <c r="A1372" s="47" t="s">
        <v>2152</v>
      </c>
      <c r="B1372" s="35" t="s">
        <v>1970</v>
      </c>
      <c r="C1372" s="35" t="s">
        <v>6935</v>
      </c>
      <c r="D1372" s="46" t="s">
        <v>6439</v>
      </c>
      <c r="E1372" s="598" t="s">
        <v>2152</v>
      </c>
      <c r="F1372" s="505"/>
      <c r="G1372" s="167"/>
      <c r="H1372" s="35" t="s">
        <v>5277</v>
      </c>
    </row>
    <row r="1373" spans="1:8" hidden="1" x14ac:dyDescent="0.25">
      <c r="A1373" s="47" t="s">
        <v>2152</v>
      </c>
      <c r="B1373" s="35" t="s">
        <v>1970</v>
      </c>
      <c r="C1373" s="35" t="s">
        <v>6936</v>
      </c>
      <c r="D1373" s="46" t="s">
        <v>6439</v>
      </c>
      <c r="E1373" s="598" t="s">
        <v>2152</v>
      </c>
      <c r="F1373" s="505"/>
      <c r="G1373" s="167"/>
      <c r="H1373" s="35" t="s">
        <v>5278</v>
      </c>
    </row>
    <row r="1374" spans="1:8" hidden="1" x14ac:dyDescent="0.25">
      <c r="A1374" s="47" t="s">
        <v>2152</v>
      </c>
      <c r="B1374" s="35" t="s">
        <v>1970</v>
      </c>
      <c r="C1374" s="35" t="s">
        <v>6937</v>
      </c>
      <c r="D1374" s="46" t="s">
        <v>6439</v>
      </c>
      <c r="E1374" s="598" t="s">
        <v>2152</v>
      </c>
      <c r="F1374" s="505"/>
      <c r="G1374" s="167"/>
      <c r="H1374" s="35" t="s">
        <v>5279</v>
      </c>
    </row>
    <row r="1375" spans="1:8" hidden="1" x14ac:dyDescent="0.25">
      <c r="A1375" s="47" t="str">
        <f>A1374</f>
        <v>0910</v>
      </c>
      <c r="B1375" s="35" t="s">
        <v>1970</v>
      </c>
      <c r="C1375" s="35" t="s">
        <v>6498</v>
      </c>
      <c r="D1375" s="46" t="s">
        <v>6440</v>
      </c>
      <c r="E1375" s="598" t="str">
        <f>E1374</f>
        <v>0910</v>
      </c>
      <c r="F1375" s="505"/>
      <c r="G1375" s="167"/>
      <c r="H1375" s="35" t="s">
        <v>5280</v>
      </c>
    </row>
    <row r="1376" spans="1:8" hidden="1" x14ac:dyDescent="0.25">
      <c r="A1376" s="47" t="str">
        <f>A1375</f>
        <v>0910</v>
      </c>
      <c r="B1376" s="35" t="s">
        <v>1970</v>
      </c>
      <c r="C1376" s="35" t="s">
        <v>7850</v>
      </c>
      <c r="E1376" s="598" t="str">
        <f>E1375</f>
        <v>0910</v>
      </c>
      <c r="F1376" s="505"/>
      <c r="G1376" s="167"/>
      <c r="H1376" s="35" t="s">
        <v>4315</v>
      </c>
    </row>
    <row r="1377" spans="1:8" hidden="1" x14ac:dyDescent="0.25">
      <c r="A1377" s="47" t="s">
        <v>2151</v>
      </c>
      <c r="B1377" s="35" t="s">
        <v>6310</v>
      </c>
      <c r="C1377" s="35" t="s">
        <v>5276</v>
      </c>
      <c r="D1377" s="46" t="str">
        <f t="shared" ref="D1377:D1383" si="35">RIGHT(C1377,1)</f>
        <v>E</v>
      </c>
      <c r="E1377" s="598" t="s">
        <v>2151</v>
      </c>
      <c r="F1377" s="505"/>
      <c r="G1377" s="167"/>
      <c r="H1377" s="35" t="s">
        <v>5281</v>
      </c>
    </row>
    <row r="1378" spans="1:8" hidden="1" x14ac:dyDescent="0.25">
      <c r="A1378" s="47" t="s">
        <v>2151</v>
      </c>
      <c r="B1378" s="35" t="s">
        <v>6310</v>
      </c>
      <c r="C1378" s="35" t="s">
        <v>5277</v>
      </c>
      <c r="D1378" s="46" t="str">
        <f t="shared" si="35"/>
        <v>M</v>
      </c>
      <c r="E1378" s="598" t="s">
        <v>2151</v>
      </c>
      <c r="F1378" s="505"/>
      <c r="G1378" s="167"/>
      <c r="H1378" s="35" t="s">
        <v>95</v>
      </c>
    </row>
    <row r="1379" spans="1:8" hidden="1" x14ac:dyDescent="0.25">
      <c r="A1379" s="47" t="s">
        <v>2151</v>
      </c>
      <c r="B1379" s="35" t="s">
        <v>6310</v>
      </c>
      <c r="C1379" s="35" t="s">
        <v>5278</v>
      </c>
      <c r="D1379" s="46" t="str">
        <f t="shared" si="35"/>
        <v>M</v>
      </c>
      <c r="E1379" s="598" t="s">
        <v>2151</v>
      </c>
      <c r="F1379" s="505"/>
      <c r="G1379" s="167"/>
    </row>
    <row r="1380" spans="1:8" hidden="1" x14ac:dyDescent="0.25">
      <c r="A1380" s="47" t="s">
        <v>2151</v>
      </c>
      <c r="B1380" s="35" t="s">
        <v>6310</v>
      </c>
      <c r="C1380" s="35" t="s">
        <v>5279</v>
      </c>
      <c r="D1380" s="46" t="str">
        <f t="shared" si="35"/>
        <v>H</v>
      </c>
      <c r="E1380" s="598" t="s">
        <v>2151</v>
      </c>
      <c r="F1380" s="505"/>
      <c r="G1380" s="167"/>
      <c r="H1380" s="35" t="s">
        <v>4316</v>
      </c>
    </row>
    <row r="1381" spans="1:8" hidden="1" x14ac:dyDescent="0.25">
      <c r="A1381" s="47" t="s">
        <v>2151</v>
      </c>
      <c r="B1381" s="35" t="s">
        <v>6310</v>
      </c>
      <c r="C1381" s="35" t="s">
        <v>5280</v>
      </c>
      <c r="D1381" s="46" t="str">
        <f t="shared" si="35"/>
        <v>H</v>
      </c>
      <c r="E1381" s="598" t="s">
        <v>2151</v>
      </c>
      <c r="F1381" s="505"/>
      <c r="G1381" s="167"/>
      <c r="H1381" s="35" t="s">
        <v>5282</v>
      </c>
    </row>
    <row r="1382" spans="1:8" hidden="1" x14ac:dyDescent="0.25">
      <c r="A1382" s="47" t="s">
        <v>2151</v>
      </c>
      <c r="B1382" s="35" t="s">
        <v>6310</v>
      </c>
      <c r="C1382" s="35" t="s">
        <v>4315</v>
      </c>
      <c r="D1382" s="46" t="str">
        <f t="shared" si="35"/>
        <v>E</v>
      </c>
      <c r="E1382" s="598" t="s">
        <v>2151</v>
      </c>
      <c r="F1382" s="505"/>
      <c r="G1382" s="167"/>
      <c r="H1382" s="35" t="s">
        <v>5283</v>
      </c>
    </row>
    <row r="1383" spans="1:8" hidden="1" x14ac:dyDescent="0.25">
      <c r="A1383" s="47" t="s">
        <v>2151</v>
      </c>
      <c r="B1383" s="35" t="s">
        <v>6310</v>
      </c>
      <c r="C1383" s="35" t="s">
        <v>5281</v>
      </c>
      <c r="D1383" s="46" t="str">
        <f t="shared" si="35"/>
        <v>E</v>
      </c>
      <c r="E1383" s="598" t="s">
        <v>2151</v>
      </c>
      <c r="F1383" s="505"/>
      <c r="G1383" s="167"/>
      <c r="H1383" s="35" t="s">
        <v>95</v>
      </c>
    </row>
    <row r="1384" spans="1:8" hidden="1" x14ac:dyDescent="0.25">
      <c r="A1384" s="47" t="str">
        <f>A1383</f>
        <v>0920</v>
      </c>
      <c r="B1384" s="35" t="s">
        <v>6310</v>
      </c>
      <c r="C1384" s="35" t="s">
        <v>6499</v>
      </c>
      <c r="D1384" s="46" t="s">
        <v>6440</v>
      </c>
      <c r="E1384" s="598" t="str">
        <f>E1383</f>
        <v>0920</v>
      </c>
      <c r="F1384" s="505"/>
      <c r="G1384" s="167"/>
    </row>
    <row r="1385" spans="1:8" hidden="1" x14ac:dyDescent="0.25">
      <c r="A1385" s="47" t="str">
        <f>A1384</f>
        <v>0920</v>
      </c>
      <c r="B1385" s="35" t="s">
        <v>6310</v>
      </c>
      <c r="C1385" s="35" t="s">
        <v>7851</v>
      </c>
      <c r="E1385" s="598" t="str">
        <f>E1384</f>
        <v>0920</v>
      </c>
      <c r="F1385" s="505"/>
      <c r="G1385" s="167"/>
      <c r="H1385" s="35" t="s">
        <v>4317</v>
      </c>
    </row>
    <row r="1386" spans="1:8" hidden="1" x14ac:dyDescent="0.25">
      <c r="A1386" s="47" t="s">
        <v>2150</v>
      </c>
      <c r="B1386" s="35" t="s">
        <v>6311</v>
      </c>
      <c r="C1386" s="35" t="s">
        <v>4316</v>
      </c>
      <c r="D1386" s="46" t="str">
        <f>RIGHT(C1386,1)</f>
        <v>E</v>
      </c>
      <c r="E1386" s="598" t="s">
        <v>2150</v>
      </c>
      <c r="F1386" s="505"/>
      <c r="G1386" s="167"/>
      <c r="H1386" s="35" t="s">
        <v>4318</v>
      </c>
    </row>
    <row r="1387" spans="1:8" hidden="1" x14ac:dyDescent="0.25">
      <c r="A1387" s="47" t="s">
        <v>2150</v>
      </c>
      <c r="B1387" s="35" t="s">
        <v>6311</v>
      </c>
      <c r="C1387" s="35" t="s">
        <v>5282</v>
      </c>
      <c r="D1387" s="46" t="str">
        <f>RIGHT(C1387,1)</f>
        <v>M</v>
      </c>
      <c r="E1387" s="598" t="s">
        <v>2150</v>
      </c>
      <c r="F1387" s="505"/>
      <c r="G1387" s="167"/>
      <c r="H1387" s="35" t="s">
        <v>5284</v>
      </c>
    </row>
    <row r="1388" spans="1:8" hidden="1" x14ac:dyDescent="0.25">
      <c r="A1388" s="47" t="s">
        <v>2150</v>
      </c>
      <c r="B1388" s="35" t="s">
        <v>6311</v>
      </c>
      <c r="C1388" s="35" t="s">
        <v>5283</v>
      </c>
      <c r="D1388" s="46" t="str">
        <f>RIGHT(C1388,1)</f>
        <v>H</v>
      </c>
      <c r="E1388" s="598" t="s">
        <v>2150</v>
      </c>
      <c r="F1388" s="505"/>
      <c r="G1388" s="167"/>
      <c r="H1388" s="35" t="s">
        <v>95</v>
      </c>
    </row>
    <row r="1389" spans="1:8" hidden="1" x14ac:dyDescent="0.25">
      <c r="A1389" s="47" t="str">
        <f>A1388</f>
        <v>0930</v>
      </c>
      <c r="B1389" s="35" t="s">
        <v>6311</v>
      </c>
      <c r="C1389" s="35" t="s">
        <v>6500</v>
      </c>
      <c r="D1389" s="46" t="s">
        <v>6440</v>
      </c>
      <c r="E1389" s="598" t="str">
        <f>E1388</f>
        <v>0930</v>
      </c>
      <c r="F1389" s="505"/>
      <c r="G1389" s="167"/>
    </row>
    <row r="1390" spans="1:8" hidden="1" x14ac:dyDescent="0.25">
      <c r="A1390" s="47" t="str">
        <f>A1389</f>
        <v>0930</v>
      </c>
      <c r="B1390" s="35" t="s">
        <v>6311</v>
      </c>
      <c r="C1390" s="35" t="s">
        <v>7852</v>
      </c>
      <c r="E1390" s="598" t="str">
        <f>E1389</f>
        <v>0930</v>
      </c>
      <c r="F1390" s="505"/>
      <c r="G1390" s="167"/>
      <c r="H1390" s="35" t="s">
        <v>4319</v>
      </c>
    </row>
    <row r="1391" spans="1:8" hidden="1" x14ac:dyDescent="0.25">
      <c r="A1391" s="47" t="s">
        <v>2149</v>
      </c>
      <c r="B1391" s="35" t="s">
        <v>1967</v>
      </c>
      <c r="C1391" s="35" t="s">
        <v>4317</v>
      </c>
      <c r="D1391" s="46" t="str">
        <f>RIGHT(C1391,1)</f>
        <v>E</v>
      </c>
      <c r="E1391" s="598" t="s">
        <v>2149</v>
      </c>
      <c r="F1391" s="505"/>
      <c r="G1391" s="167"/>
      <c r="H1391" s="35" t="s">
        <v>5286</v>
      </c>
    </row>
    <row r="1392" spans="1:8" hidden="1" x14ac:dyDescent="0.25">
      <c r="A1392" s="47" t="s">
        <v>2149</v>
      </c>
      <c r="B1392" s="35" t="s">
        <v>1967</v>
      </c>
      <c r="C1392" s="35" t="s">
        <v>4318</v>
      </c>
      <c r="D1392" s="46" t="str">
        <f>RIGHT(C1392,1)</f>
        <v>M</v>
      </c>
      <c r="E1392" s="598" t="s">
        <v>2149</v>
      </c>
      <c r="F1392" s="505"/>
      <c r="G1392" s="167"/>
      <c r="H1392" s="35" t="s">
        <v>5285</v>
      </c>
    </row>
    <row r="1393" spans="1:8" hidden="1" x14ac:dyDescent="0.25">
      <c r="A1393" s="47" t="s">
        <v>2149</v>
      </c>
      <c r="B1393" s="35" t="s">
        <v>1967</v>
      </c>
      <c r="C1393" s="35" t="s">
        <v>5284</v>
      </c>
      <c r="D1393" s="46" t="str">
        <f>RIGHT(C1393,1)</f>
        <v>H</v>
      </c>
      <c r="E1393" s="598" t="s">
        <v>2149</v>
      </c>
      <c r="F1393" s="505"/>
      <c r="G1393" s="167"/>
      <c r="H1393" s="35" t="s">
        <v>95</v>
      </c>
    </row>
    <row r="1394" spans="1:8" hidden="1" x14ac:dyDescent="0.25">
      <c r="A1394" s="47" t="str">
        <f>A1393</f>
        <v>0940</v>
      </c>
      <c r="B1394" s="35" t="s">
        <v>1967</v>
      </c>
      <c r="C1394" s="35" t="s">
        <v>6501</v>
      </c>
      <c r="D1394" s="46" t="s">
        <v>6440</v>
      </c>
      <c r="E1394" s="598" t="str">
        <f>E1393</f>
        <v>0940</v>
      </c>
      <c r="F1394" s="505"/>
      <c r="G1394" s="167"/>
    </row>
    <row r="1395" spans="1:8" hidden="1" x14ac:dyDescent="0.25">
      <c r="A1395" s="47" t="str">
        <f>A1394</f>
        <v>0940</v>
      </c>
      <c r="B1395" s="35" t="s">
        <v>1967</v>
      </c>
      <c r="C1395" s="35" t="s">
        <v>7853</v>
      </c>
      <c r="E1395" s="598" t="str">
        <f>E1394</f>
        <v>0940</v>
      </c>
      <c r="F1395" s="505"/>
      <c r="G1395" s="167"/>
      <c r="H1395" s="35" t="s">
        <v>4320</v>
      </c>
    </row>
    <row r="1396" spans="1:8" hidden="1" x14ac:dyDescent="0.25">
      <c r="A1396" s="47" t="s">
        <v>2148</v>
      </c>
      <c r="B1396" s="35" t="s">
        <v>1966</v>
      </c>
      <c r="C1396" s="35" t="s">
        <v>4319</v>
      </c>
      <c r="D1396" s="46" t="str">
        <f>RIGHT(C1396,1)</f>
        <v>E</v>
      </c>
      <c r="E1396" s="598" t="s">
        <v>2148</v>
      </c>
      <c r="F1396" s="505"/>
      <c r="G1396" s="167"/>
      <c r="H1396" s="35" t="s">
        <v>95</v>
      </c>
    </row>
    <row r="1397" spans="1:8" hidden="1" x14ac:dyDescent="0.25">
      <c r="A1397" s="47" t="s">
        <v>2148</v>
      </c>
      <c r="B1397" s="35" t="s">
        <v>1966</v>
      </c>
      <c r="C1397" s="35" t="s">
        <v>5286</v>
      </c>
      <c r="D1397" s="46" t="str">
        <f>RIGHT(C1397,1)</f>
        <v>M</v>
      </c>
      <c r="E1397" s="598" t="s">
        <v>2148</v>
      </c>
      <c r="F1397" s="505"/>
      <c r="G1397" s="167"/>
    </row>
    <row r="1398" spans="1:8" hidden="1" x14ac:dyDescent="0.25">
      <c r="A1398" s="47" t="s">
        <v>2148</v>
      </c>
      <c r="B1398" s="35" t="s">
        <v>1966</v>
      </c>
      <c r="C1398" s="35" t="s">
        <v>5285</v>
      </c>
      <c r="D1398" s="46" t="str">
        <f>RIGHT(C1398,1)</f>
        <v>H</v>
      </c>
      <c r="E1398" s="598" t="s">
        <v>2148</v>
      </c>
      <c r="F1398" s="505"/>
      <c r="G1398" s="167"/>
      <c r="H1398" s="35" t="s">
        <v>4321</v>
      </c>
    </row>
    <row r="1399" spans="1:8" hidden="1" x14ac:dyDescent="0.25">
      <c r="A1399" s="47" t="str">
        <f>A1398</f>
        <v>0950</v>
      </c>
      <c r="B1399" s="35" t="s">
        <v>1966</v>
      </c>
      <c r="C1399" s="35" t="s">
        <v>6502</v>
      </c>
      <c r="D1399" s="46" t="s">
        <v>6440</v>
      </c>
      <c r="E1399" s="598" t="str">
        <f>E1398</f>
        <v>0950</v>
      </c>
      <c r="F1399" s="505"/>
      <c r="G1399" s="167"/>
      <c r="H1399" s="35" t="s">
        <v>5287</v>
      </c>
    </row>
    <row r="1400" spans="1:8" hidden="1" x14ac:dyDescent="0.25">
      <c r="A1400" s="47" t="str">
        <f>A1399</f>
        <v>0950</v>
      </c>
      <c r="B1400" s="35" t="s">
        <v>1966</v>
      </c>
      <c r="C1400" s="35" t="s">
        <v>7854</v>
      </c>
      <c r="E1400" s="598" t="str">
        <f>E1399</f>
        <v>0950</v>
      </c>
      <c r="F1400" s="505"/>
      <c r="G1400" s="167"/>
      <c r="H1400" s="35" t="s">
        <v>5288</v>
      </c>
    </row>
    <row r="1401" spans="1:8" hidden="1" x14ac:dyDescent="0.25">
      <c r="A1401" s="47" t="s">
        <v>2147</v>
      </c>
      <c r="B1401" s="35" t="s">
        <v>1965</v>
      </c>
      <c r="C1401" s="35" t="s">
        <v>4320</v>
      </c>
      <c r="D1401" s="46" t="str">
        <f>RIGHT(C1401,1)</f>
        <v>E</v>
      </c>
      <c r="E1401" s="598" t="s">
        <v>2147</v>
      </c>
      <c r="F1401" s="505"/>
      <c r="G1401" s="167"/>
      <c r="H1401" s="35" t="s">
        <v>95</v>
      </c>
    </row>
    <row r="1402" spans="1:8" hidden="1" x14ac:dyDescent="0.25">
      <c r="A1402" s="47" t="str">
        <f>A1401</f>
        <v>0960</v>
      </c>
      <c r="B1402" s="35" t="s">
        <v>1965</v>
      </c>
      <c r="C1402" s="35" t="s">
        <v>6503</v>
      </c>
      <c r="D1402" s="46" t="s">
        <v>6440</v>
      </c>
      <c r="E1402" s="598" t="str">
        <f>E1401</f>
        <v>0960</v>
      </c>
      <c r="F1402" s="505"/>
      <c r="G1402" s="167"/>
    </row>
    <row r="1403" spans="1:8" hidden="1" x14ac:dyDescent="0.25">
      <c r="A1403" s="47" t="str">
        <f>A1402</f>
        <v>0960</v>
      </c>
      <c r="B1403" s="35" t="s">
        <v>1965</v>
      </c>
      <c r="C1403" s="35" t="s">
        <v>7855</v>
      </c>
      <c r="E1403" s="598" t="str">
        <f>E1402</f>
        <v>0960</v>
      </c>
      <c r="F1403" s="505"/>
      <c r="G1403" s="167"/>
      <c r="H1403" s="35" t="s">
        <v>4322</v>
      </c>
    </row>
    <row r="1404" spans="1:8" hidden="1" x14ac:dyDescent="0.25">
      <c r="A1404" s="47" t="s">
        <v>2146</v>
      </c>
      <c r="B1404" s="35" t="s">
        <v>6312</v>
      </c>
      <c r="C1404" s="35" t="s">
        <v>4321</v>
      </c>
      <c r="D1404" s="46" t="str">
        <f>RIGHT(C1404,1)</f>
        <v>E</v>
      </c>
      <c r="E1404" s="598" t="s">
        <v>2146</v>
      </c>
      <c r="F1404" s="505"/>
      <c r="G1404" s="167"/>
      <c r="H1404" s="35" t="s">
        <v>5289</v>
      </c>
    </row>
    <row r="1405" spans="1:8" hidden="1" x14ac:dyDescent="0.25">
      <c r="A1405" s="47" t="s">
        <v>2146</v>
      </c>
      <c r="B1405" s="35" t="s">
        <v>6312</v>
      </c>
      <c r="C1405" s="35" t="s">
        <v>5287</v>
      </c>
      <c r="D1405" s="46" t="str">
        <f>RIGHT(C1405,1)</f>
        <v>M</v>
      </c>
      <c r="E1405" s="598" t="s">
        <v>2146</v>
      </c>
      <c r="F1405" s="505"/>
      <c r="G1405" s="167"/>
      <c r="H1405" s="35" t="s">
        <v>4323</v>
      </c>
    </row>
    <row r="1406" spans="1:8" hidden="1" x14ac:dyDescent="0.25">
      <c r="A1406" s="47" t="s">
        <v>2146</v>
      </c>
      <c r="B1406" s="35" t="s">
        <v>6312</v>
      </c>
      <c r="C1406" s="35" t="s">
        <v>5288</v>
      </c>
      <c r="D1406" s="46" t="str">
        <f>RIGHT(C1406,1)</f>
        <v>H</v>
      </c>
      <c r="E1406" s="598" t="s">
        <v>2146</v>
      </c>
      <c r="F1406" s="505"/>
      <c r="G1406" s="167"/>
      <c r="H1406" s="35" t="s">
        <v>4324</v>
      </c>
    </row>
    <row r="1407" spans="1:8" hidden="1" x14ac:dyDescent="0.25">
      <c r="A1407" s="47" t="str">
        <f>A1406</f>
        <v>0970</v>
      </c>
      <c r="B1407" s="35" t="s">
        <v>6312</v>
      </c>
      <c r="C1407" s="35" t="s">
        <v>6504</v>
      </c>
      <c r="D1407" s="46" t="s">
        <v>6440</v>
      </c>
      <c r="E1407" s="598" t="str">
        <f>E1406</f>
        <v>0970</v>
      </c>
      <c r="F1407" s="505"/>
      <c r="G1407" s="167"/>
      <c r="H1407" s="35" t="s">
        <v>4325</v>
      </c>
    </row>
    <row r="1408" spans="1:8" hidden="1" x14ac:dyDescent="0.25">
      <c r="A1408" s="47" t="str">
        <f>A1407</f>
        <v>0970</v>
      </c>
      <c r="B1408" s="35" t="s">
        <v>6312</v>
      </c>
      <c r="C1408" s="35" t="s">
        <v>7856</v>
      </c>
      <c r="E1408" s="598" t="str">
        <f>E1407</f>
        <v>0970</v>
      </c>
      <c r="F1408" s="505"/>
      <c r="G1408" s="167"/>
      <c r="H1408" s="35" t="s">
        <v>4326</v>
      </c>
    </row>
    <row r="1409" spans="1:8" hidden="1" x14ac:dyDescent="0.25">
      <c r="A1409" s="47" t="s">
        <v>2145</v>
      </c>
      <c r="B1409" s="35" t="s">
        <v>1963</v>
      </c>
      <c r="C1409" s="35" t="s">
        <v>4322</v>
      </c>
      <c r="D1409" s="46" t="str">
        <f t="shared" ref="D1409:D1435" si="36">RIGHT(C1409,1)</f>
        <v>E</v>
      </c>
      <c r="E1409" s="598" t="s">
        <v>2145</v>
      </c>
      <c r="F1409" s="505"/>
      <c r="G1409" s="167"/>
      <c r="H1409" s="35" t="s">
        <v>5290</v>
      </c>
    </row>
    <row r="1410" spans="1:8" hidden="1" x14ac:dyDescent="0.25">
      <c r="A1410" s="47" t="s">
        <v>2145</v>
      </c>
      <c r="B1410" s="35" t="s">
        <v>1963</v>
      </c>
      <c r="C1410" s="35" t="s">
        <v>5289</v>
      </c>
      <c r="D1410" s="46" t="str">
        <f t="shared" si="36"/>
        <v>M</v>
      </c>
      <c r="E1410" s="598" t="s">
        <v>2145</v>
      </c>
      <c r="F1410" s="505"/>
      <c r="G1410" s="167"/>
      <c r="H1410" s="35" t="s">
        <v>5291</v>
      </c>
    </row>
    <row r="1411" spans="1:8" hidden="1" x14ac:dyDescent="0.25">
      <c r="A1411" s="47" t="s">
        <v>2145</v>
      </c>
      <c r="B1411" s="35" t="s">
        <v>1963</v>
      </c>
      <c r="C1411" s="35" t="s">
        <v>4323</v>
      </c>
      <c r="D1411" s="46" t="str">
        <f t="shared" si="36"/>
        <v>E</v>
      </c>
      <c r="E1411" s="598" t="s">
        <v>2145</v>
      </c>
      <c r="F1411" s="505"/>
      <c r="G1411" s="167"/>
      <c r="H1411" s="35" t="s">
        <v>4327</v>
      </c>
    </row>
    <row r="1412" spans="1:8" hidden="1" x14ac:dyDescent="0.25">
      <c r="A1412" s="47" t="s">
        <v>2145</v>
      </c>
      <c r="B1412" s="35" t="s">
        <v>1963</v>
      </c>
      <c r="C1412" s="35" t="s">
        <v>4324</v>
      </c>
      <c r="D1412" s="46" t="str">
        <f t="shared" si="36"/>
        <v>M</v>
      </c>
      <c r="E1412" s="598" t="s">
        <v>2145</v>
      </c>
      <c r="F1412" s="505"/>
      <c r="G1412" s="167"/>
      <c r="H1412" s="35" t="s">
        <v>5292</v>
      </c>
    </row>
    <row r="1413" spans="1:8" hidden="1" x14ac:dyDescent="0.25">
      <c r="A1413" s="47" t="s">
        <v>2145</v>
      </c>
      <c r="B1413" s="35" t="s">
        <v>1963</v>
      </c>
      <c r="C1413" s="35" t="s">
        <v>4325</v>
      </c>
      <c r="D1413" s="46" t="str">
        <f t="shared" si="36"/>
        <v>E</v>
      </c>
      <c r="E1413" s="598" t="s">
        <v>2145</v>
      </c>
      <c r="F1413" s="505"/>
      <c r="G1413" s="167"/>
      <c r="H1413" s="35" t="s">
        <v>5293</v>
      </c>
    </row>
    <row r="1414" spans="1:8" hidden="1" x14ac:dyDescent="0.25">
      <c r="A1414" s="47" t="s">
        <v>2145</v>
      </c>
      <c r="B1414" s="35" t="s">
        <v>1963</v>
      </c>
      <c r="C1414" s="35" t="s">
        <v>4326</v>
      </c>
      <c r="D1414" s="46" t="str">
        <f t="shared" si="36"/>
        <v>E</v>
      </c>
      <c r="E1414" s="598" t="s">
        <v>2145</v>
      </c>
      <c r="F1414" s="505"/>
      <c r="G1414" s="167"/>
      <c r="H1414" s="35" t="s">
        <v>5294</v>
      </c>
    </row>
    <row r="1415" spans="1:8" hidden="1" x14ac:dyDescent="0.25">
      <c r="A1415" s="47" t="s">
        <v>2145</v>
      </c>
      <c r="B1415" s="35" t="s">
        <v>1963</v>
      </c>
      <c r="C1415" s="35" t="s">
        <v>5290</v>
      </c>
      <c r="D1415" s="46" t="str">
        <f t="shared" si="36"/>
        <v>M</v>
      </c>
      <c r="E1415" s="598" t="s">
        <v>2145</v>
      </c>
      <c r="F1415" s="505"/>
      <c r="G1415" s="167"/>
      <c r="H1415" s="35" t="s">
        <v>4328</v>
      </c>
    </row>
    <row r="1416" spans="1:8" hidden="1" x14ac:dyDescent="0.25">
      <c r="A1416" s="47" t="s">
        <v>2145</v>
      </c>
      <c r="B1416" s="35" t="s">
        <v>1963</v>
      </c>
      <c r="C1416" s="35" t="s">
        <v>5291</v>
      </c>
      <c r="D1416" s="46" t="str">
        <f t="shared" si="36"/>
        <v>H</v>
      </c>
      <c r="E1416" s="598" t="s">
        <v>2145</v>
      </c>
      <c r="F1416" s="505"/>
      <c r="G1416" s="167"/>
      <c r="H1416" s="35" t="s">
        <v>4329</v>
      </c>
    </row>
    <row r="1417" spans="1:8" hidden="1" x14ac:dyDescent="0.25">
      <c r="A1417" s="47" t="s">
        <v>2145</v>
      </c>
      <c r="B1417" s="35" t="s">
        <v>1963</v>
      </c>
      <c r="C1417" s="35" t="s">
        <v>4327</v>
      </c>
      <c r="D1417" s="46" t="str">
        <f t="shared" si="36"/>
        <v>M</v>
      </c>
      <c r="E1417" s="598" t="s">
        <v>2145</v>
      </c>
      <c r="F1417" s="505"/>
      <c r="G1417" s="167"/>
      <c r="H1417" s="35" t="s">
        <v>5295</v>
      </c>
    </row>
    <row r="1418" spans="1:8" hidden="1" x14ac:dyDescent="0.25">
      <c r="A1418" s="47" t="s">
        <v>2145</v>
      </c>
      <c r="B1418" s="35" t="s">
        <v>1963</v>
      </c>
      <c r="C1418" s="35" t="s">
        <v>5292</v>
      </c>
      <c r="D1418" s="46" t="str">
        <f t="shared" si="36"/>
        <v>H</v>
      </c>
      <c r="E1418" s="598" t="s">
        <v>2145</v>
      </c>
      <c r="F1418" s="505"/>
      <c r="G1418" s="167"/>
      <c r="H1418" s="35" t="s">
        <v>4330</v>
      </c>
    </row>
    <row r="1419" spans="1:8" hidden="1" x14ac:dyDescent="0.25">
      <c r="A1419" s="47" t="s">
        <v>2145</v>
      </c>
      <c r="B1419" s="35" t="s">
        <v>1963</v>
      </c>
      <c r="C1419" s="35" t="s">
        <v>5293</v>
      </c>
      <c r="D1419" s="46" t="str">
        <f t="shared" si="36"/>
        <v>M</v>
      </c>
      <c r="E1419" s="598" t="s">
        <v>2145</v>
      </c>
      <c r="F1419" s="505"/>
      <c r="G1419" s="167"/>
      <c r="H1419" s="35" t="s">
        <v>4331</v>
      </c>
    </row>
    <row r="1420" spans="1:8" hidden="1" x14ac:dyDescent="0.25">
      <c r="A1420" s="47" t="s">
        <v>2145</v>
      </c>
      <c r="B1420" s="35" t="s">
        <v>1963</v>
      </c>
      <c r="C1420" s="35" t="s">
        <v>5294</v>
      </c>
      <c r="D1420" s="46" t="str">
        <f t="shared" si="36"/>
        <v>E</v>
      </c>
      <c r="E1420" s="598" t="s">
        <v>2145</v>
      </c>
      <c r="F1420" s="505"/>
      <c r="G1420" s="167"/>
      <c r="H1420" s="35" t="s">
        <v>5296</v>
      </c>
    </row>
    <row r="1421" spans="1:8" hidden="1" x14ac:dyDescent="0.25">
      <c r="A1421" s="47" t="s">
        <v>2145</v>
      </c>
      <c r="B1421" s="35" t="s">
        <v>1963</v>
      </c>
      <c r="C1421" s="35" t="s">
        <v>4328</v>
      </c>
      <c r="D1421" s="46" t="str">
        <f t="shared" si="36"/>
        <v>E</v>
      </c>
      <c r="E1421" s="598" t="s">
        <v>2145</v>
      </c>
      <c r="F1421" s="505"/>
      <c r="G1421" s="167"/>
      <c r="H1421" s="35" t="s">
        <v>4332</v>
      </c>
    </row>
    <row r="1422" spans="1:8" hidden="1" x14ac:dyDescent="0.25">
      <c r="A1422" s="47" t="s">
        <v>2145</v>
      </c>
      <c r="B1422" s="35" t="s">
        <v>1963</v>
      </c>
      <c r="C1422" s="35" t="s">
        <v>4329</v>
      </c>
      <c r="D1422" s="46" t="str">
        <f t="shared" si="36"/>
        <v>E</v>
      </c>
      <c r="E1422" s="598" t="s">
        <v>2145</v>
      </c>
      <c r="F1422" s="505"/>
      <c r="G1422" s="167"/>
      <c r="H1422" s="35" t="s">
        <v>4333</v>
      </c>
    </row>
    <row r="1423" spans="1:8" hidden="1" x14ac:dyDescent="0.25">
      <c r="A1423" s="47" t="s">
        <v>2145</v>
      </c>
      <c r="B1423" s="35" t="s">
        <v>1963</v>
      </c>
      <c r="C1423" s="35" t="s">
        <v>5295</v>
      </c>
      <c r="D1423" s="46" t="str">
        <f t="shared" si="36"/>
        <v>M</v>
      </c>
      <c r="E1423" s="598" t="s">
        <v>2145</v>
      </c>
      <c r="F1423" s="505"/>
      <c r="G1423" s="167"/>
      <c r="H1423" s="35" t="s">
        <v>5297</v>
      </c>
    </row>
    <row r="1424" spans="1:8" hidden="1" x14ac:dyDescent="0.25">
      <c r="A1424" s="47" t="s">
        <v>2145</v>
      </c>
      <c r="B1424" s="35" t="s">
        <v>1963</v>
      </c>
      <c r="C1424" s="35" t="s">
        <v>4330</v>
      </c>
      <c r="D1424" s="46" t="str">
        <f t="shared" si="36"/>
        <v>E</v>
      </c>
      <c r="E1424" s="598" t="s">
        <v>2145</v>
      </c>
      <c r="F1424" s="505"/>
      <c r="G1424" s="167"/>
      <c r="H1424" s="35" t="s">
        <v>4334</v>
      </c>
    </row>
    <row r="1425" spans="1:8" hidden="1" x14ac:dyDescent="0.25">
      <c r="A1425" s="47" t="s">
        <v>2145</v>
      </c>
      <c r="B1425" s="35" t="s">
        <v>1963</v>
      </c>
      <c r="C1425" s="35" t="s">
        <v>4331</v>
      </c>
      <c r="D1425" s="46" t="str">
        <f t="shared" si="36"/>
        <v>E</v>
      </c>
      <c r="E1425" s="598" t="s">
        <v>2145</v>
      </c>
      <c r="F1425" s="505"/>
      <c r="G1425" s="167"/>
      <c r="H1425" s="35" t="s">
        <v>4335</v>
      </c>
    </row>
    <row r="1426" spans="1:8" hidden="1" x14ac:dyDescent="0.25">
      <c r="A1426" s="47" t="s">
        <v>2145</v>
      </c>
      <c r="B1426" s="35" t="s">
        <v>1963</v>
      </c>
      <c r="C1426" s="35" t="s">
        <v>5296</v>
      </c>
      <c r="D1426" s="46" t="str">
        <f t="shared" si="36"/>
        <v>M</v>
      </c>
      <c r="E1426" s="598" t="s">
        <v>2145</v>
      </c>
      <c r="F1426" s="505"/>
      <c r="G1426" s="167"/>
      <c r="H1426" s="35" t="s">
        <v>4336</v>
      </c>
    </row>
    <row r="1427" spans="1:8" hidden="1" x14ac:dyDescent="0.25">
      <c r="A1427" s="47" t="s">
        <v>2145</v>
      </c>
      <c r="B1427" s="35" t="s">
        <v>1963</v>
      </c>
      <c r="C1427" s="35" t="s">
        <v>4332</v>
      </c>
      <c r="D1427" s="46" t="str">
        <f t="shared" si="36"/>
        <v>E</v>
      </c>
      <c r="E1427" s="598" t="s">
        <v>2145</v>
      </c>
      <c r="F1427" s="505"/>
      <c r="G1427" s="167"/>
      <c r="H1427" s="35" t="s">
        <v>4337</v>
      </c>
    </row>
    <row r="1428" spans="1:8" hidden="1" x14ac:dyDescent="0.25">
      <c r="A1428" s="47" t="s">
        <v>2145</v>
      </c>
      <c r="B1428" s="35" t="s">
        <v>1963</v>
      </c>
      <c r="C1428" s="35" t="s">
        <v>4333</v>
      </c>
      <c r="D1428" s="46" t="str">
        <f t="shared" si="36"/>
        <v>E</v>
      </c>
      <c r="E1428" s="598" t="s">
        <v>2145</v>
      </c>
      <c r="F1428" s="505"/>
      <c r="G1428" s="167"/>
      <c r="H1428" s="35" t="s">
        <v>4338</v>
      </c>
    </row>
    <row r="1429" spans="1:8" hidden="1" x14ac:dyDescent="0.25">
      <c r="A1429" s="47" t="s">
        <v>2145</v>
      </c>
      <c r="B1429" s="35" t="s">
        <v>1963</v>
      </c>
      <c r="C1429" s="35" t="s">
        <v>5297</v>
      </c>
      <c r="D1429" s="46" t="str">
        <f t="shared" si="36"/>
        <v>H</v>
      </c>
      <c r="E1429" s="598" t="s">
        <v>2145</v>
      </c>
      <c r="F1429" s="505"/>
      <c r="G1429" s="167"/>
      <c r="H1429" s="35" t="s">
        <v>6223</v>
      </c>
    </row>
    <row r="1430" spans="1:8" hidden="1" x14ac:dyDescent="0.25">
      <c r="A1430" s="47" t="s">
        <v>2145</v>
      </c>
      <c r="B1430" s="35" t="s">
        <v>1963</v>
      </c>
      <c r="C1430" s="35" t="s">
        <v>4334</v>
      </c>
      <c r="D1430" s="46" t="str">
        <f t="shared" si="36"/>
        <v>E</v>
      </c>
      <c r="E1430" s="598" t="s">
        <v>2145</v>
      </c>
      <c r="F1430" s="505"/>
      <c r="G1430" s="167"/>
      <c r="H1430" s="35" t="s">
        <v>6938</v>
      </c>
    </row>
    <row r="1431" spans="1:8" hidden="1" x14ac:dyDescent="0.25">
      <c r="A1431" s="47" t="s">
        <v>2145</v>
      </c>
      <c r="B1431" s="35" t="s">
        <v>1963</v>
      </c>
      <c r="C1431" s="35" t="s">
        <v>4335</v>
      </c>
      <c r="D1431" s="46" t="str">
        <f t="shared" si="36"/>
        <v>E</v>
      </c>
      <c r="E1431" s="598" t="s">
        <v>2145</v>
      </c>
      <c r="F1431" s="505"/>
      <c r="G1431" s="167"/>
      <c r="H1431" s="35" t="s">
        <v>95</v>
      </c>
    </row>
    <row r="1432" spans="1:8" hidden="1" x14ac:dyDescent="0.25">
      <c r="A1432" s="47" t="s">
        <v>2145</v>
      </c>
      <c r="B1432" s="35" t="s">
        <v>1963</v>
      </c>
      <c r="C1432" s="35" t="s">
        <v>4336</v>
      </c>
      <c r="D1432" s="46" t="str">
        <f t="shared" si="36"/>
        <v>E</v>
      </c>
      <c r="E1432" s="598" t="s">
        <v>2145</v>
      </c>
      <c r="F1432" s="505"/>
      <c r="G1432" s="167"/>
    </row>
    <row r="1433" spans="1:8" hidden="1" x14ac:dyDescent="0.25">
      <c r="A1433" s="47" t="s">
        <v>2145</v>
      </c>
      <c r="B1433" s="35" t="s">
        <v>1963</v>
      </c>
      <c r="C1433" s="35" t="s">
        <v>4337</v>
      </c>
      <c r="D1433" s="46" t="str">
        <f t="shared" si="36"/>
        <v>E</v>
      </c>
      <c r="E1433" s="598" t="s">
        <v>2145</v>
      </c>
      <c r="F1433" s="505"/>
      <c r="G1433" s="167"/>
      <c r="H1433" s="35" t="s">
        <v>5298</v>
      </c>
    </row>
    <row r="1434" spans="1:8" hidden="1" x14ac:dyDescent="0.25">
      <c r="A1434" s="47" t="s">
        <v>2145</v>
      </c>
      <c r="B1434" s="35" t="s">
        <v>1963</v>
      </c>
      <c r="C1434" s="35" t="s">
        <v>4338</v>
      </c>
      <c r="D1434" s="46" t="str">
        <f t="shared" si="36"/>
        <v>E</v>
      </c>
      <c r="E1434" s="598" t="s">
        <v>2145</v>
      </c>
      <c r="F1434" s="505"/>
      <c r="G1434" s="167"/>
      <c r="H1434" s="35" t="s">
        <v>4339</v>
      </c>
    </row>
    <row r="1435" spans="1:8" hidden="1" x14ac:dyDescent="0.25">
      <c r="A1435" s="47" t="s">
        <v>2145</v>
      </c>
      <c r="B1435" s="35" t="s">
        <v>1963</v>
      </c>
      <c r="C1435" s="35" t="s">
        <v>6223</v>
      </c>
      <c r="D1435" s="46" t="str">
        <f t="shared" si="36"/>
        <v>F</v>
      </c>
      <c r="E1435" s="598" t="s">
        <v>2145</v>
      </c>
      <c r="F1435" s="505"/>
      <c r="G1435" s="167"/>
      <c r="H1435" s="35" t="s">
        <v>5299</v>
      </c>
    </row>
    <row r="1436" spans="1:8" hidden="1" x14ac:dyDescent="0.25">
      <c r="A1436" s="47" t="s">
        <v>2145</v>
      </c>
      <c r="B1436" s="35" t="s">
        <v>1963</v>
      </c>
      <c r="C1436" s="35" t="s">
        <v>6938</v>
      </c>
      <c r="D1436" s="46" t="s">
        <v>6439</v>
      </c>
      <c r="E1436" s="598" t="s">
        <v>2145</v>
      </c>
      <c r="F1436" s="505"/>
      <c r="G1436" s="167"/>
      <c r="H1436" s="35" t="s">
        <v>5300</v>
      </c>
    </row>
    <row r="1437" spans="1:8" hidden="1" x14ac:dyDescent="0.25">
      <c r="A1437" s="47" t="str">
        <f>A1436</f>
        <v>0980</v>
      </c>
      <c r="B1437" s="35" t="s">
        <v>1963</v>
      </c>
      <c r="C1437" s="35" t="s">
        <v>6505</v>
      </c>
      <c r="D1437" s="46" t="s">
        <v>6440</v>
      </c>
      <c r="E1437" s="598" t="str">
        <f>E1436</f>
        <v>0980</v>
      </c>
      <c r="F1437" s="505"/>
      <c r="G1437" s="167"/>
      <c r="H1437" s="35" t="s">
        <v>5301</v>
      </c>
    </row>
    <row r="1438" spans="1:8" hidden="1" x14ac:dyDescent="0.25">
      <c r="A1438" s="47" t="str">
        <f>A1437</f>
        <v>0980</v>
      </c>
      <c r="B1438" s="35" t="s">
        <v>1963</v>
      </c>
      <c r="C1438" s="35" t="s">
        <v>7857</v>
      </c>
      <c r="E1438" s="598" t="str">
        <f>E1437</f>
        <v>0980</v>
      </c>
      <c r="F1438" s="505"/>
      <c r="G1438" s="167"/>
      <c r="H1438" s="35" t="s">
        <v>5302</v>
      </c>
    </row>
    <row r="1439" spans="1:8" hidden="1" x14ac:dyDescent="0.25">
      <c r="A1439" s="47" t="s">
        <v>2144</v>
      </c>
      <c r="B1439" s="35" t="s">
        <v>1962</v>
      </c>
      <c r="C1439" s="35" t="s">
        <v>5298</v>
      </c>
      <c r="D1439" s="46" t="str">
        <f t="shared" ref="D1439:D1453" si="37">RIGHT(C1439,1)</f>
        <v>E</v>
      </c>
      <c r="E1439" s="598" t="s">
        <v>2144</v>
      </c>
      <c r="F1439" s="505"/>
      <c r="G1439" s="167"/>
      <c r="H1439" s="35" t="s">
        <v>4340</v>
      </c>
    </row>
    <row r="1440" spans="1:8" hidden="1" x14ac:dyDescent="0.25">
      <c r="A1440" s="47" t="s">
        <v>2144</v>
      </c>
      <c r="B1440" s="35" t="s">
        <v>1962</v>
      </c>
      <c r="C1440" s="35" t="s">
        <v>4339</v>
      </c>
      <c r="D1440" s="46" t="str">
        <f t="shared" si="37"/>
        <v>E</v>
      </c>
      <c r="E1440" s="598" t="s">
        <v>2144</v>
      </c>
      <c r="F1440" s="505"/>
      <c r="G1440" s="167"/>
      <c r="H1440" s="35" t="s">
        <v>4341</v>
      </c>
    </row>
    <row r="1441" spans="1:8" hidden="1" x14ac:dyDescent="0.25">
      <c r="A1441" s="47" t="s">
        <v>2144</v>
      </c>
      <c r="B1441" s="35" t="s">
        <v>1962</v>
      </c>
      <c r="C1441" s="35" t="s">
        <v>5299</v>
      </c>
      <c r="D1441" s="46" t="str">
        <f t="shared" si="37"/>
        <v>M</v>
      </c>
      <c r="E1441" s="598" t="s">
        <v>2144</v>
      </c>
      <c r="F1441" s="505"/>
      <c r="G1441" s="167"/>
      <c r="H1441" s="35" t="s">
        <v>5303</v>
      </c>
    </row>
    <row r="1442" spans="1:8" hidden="1" x14ac:dyDescent="0.25">
      <c r="A1442" s="47" t="s">
        <v>2144</v>
      </c>
      <c r="B1442" s="35" t="s">
        <v>1962</v>
      </c>
      <c r="C1442" s="35" t="s">
        <v>5300</v>
      </c>
      <c r="D1442" s="46" t="str">
        <f t="shared" si="37"/>
        <v>E</v>
      </c>
      <c r="E1442" s="598" t="s">
        <v>2144</v>
      </c>
      <c r="F1442" s="505"/>
      <c r="G1442" s="167"/>
      <c r="H1442" s="35" t="s">
        <v>5304</v>
      </c>
    </row>
    <row r="1443" spans="1:8" hidden="1" x14ac:dyDescent="0.25">
      <c r="A1443" s="47" t="s">
        <v>2144</v>
      </c>
      <c r="B1443" s="35" t="s">
        <v>1962</v>
      </c>
      <c r="C1443" s="35" t="s">
        <v>5301</v>
      </c>
      <c r="D1443" s="46" t="str">
        <f t="shared" si="37"/>
        <v>E</v>
      </c>
      <c r="E1443" s="598" t="s">
        <v>2144</v>
      </c>
      <c r="F1443" s="505"/>
      <c r="G1443" s="167"/>
      <c r="H1443" s="35" t="s">
        <v>5305</v>
      </c>
    </row>
    <row r="1444" spans="1:8" hidden="1" x14ac:dyDescent="0.25">
      <c r="A1444" s="47" t="s">
        <v>2144</v>
      </c>
      <c r="B1444" s="35" t="s">
        <v>1962</v>
      </c>
      <c r="C1444" s="35" t="s">
        <v>5302</v>
      </c>
      <c r="D1444" s="46" t="str">
        <f t="shared" si="37"/>
        <v>H</v>
      </c>
      <c r="E1444" s="598" t="s">
        <v>2144</v>
      </c>
      <c r="F1444" s="505"/>
      <c r="G1444" s="167"/>
      <c r="H1444" s="35" t="s">
        <v>5306</v>
      </c>
    </row>
    <row r="1445" spans="1:8" hidden="1" x14ac:dyDescent="0.25">
      <c r="A1445" s="47" t="s">
        <v>2144</v>
      </c>
      <c r="B1445" s="35" t="s">
        <v>1962</v>
      </c>
      <c r="C1445" s="35" t="s">
        <v>4340</v>
      </c>
      <c r="D1445" s="46" t="str">
        <f t="shared" si="37"/>
        <v>E</v>
      </c>
      <c r="E1445" s="598" t="s">
        <v>2144</v>
      </c>
      <c r="F1445" s="505"/>
      <c r="G1445" s="167"/>
      <c r="H1445" s="35" t="s">
        <v>5307</v>
      </c>
    </row>
    <row r="1446" spans="1:8" hidden="1" x14ac:dyDescent="0.25">
      <c r="A1446" s="47" t="s">
        <v>2144</v>
      </c>
      <c r="B1446" s="35" t="s">
        <v>1962</v>
      </c>
      <c r="C1446" s="35" t="s">
        <v>4341</v>
      </c>
      <c r="D1446" s="46" t="str">
        <f t="shared" si="37"/>
        <v>E</v>
      </c>
      <c r="E1446" s="598" t="s">
        <v>2144</v>
      </c>
      <c r="F1446" s="505"/>
      <c r="G1446" s="167"/>
      <c r="H1446" s="35" t="s">
        <v>4342</v>
      </c>
    </row>
    <row r="1447" spans="1:8" hidden="1" x14ac:dyDescent="0.25">
      <c r="A1447" s="47" t="s">
        <v>2144</v>
      </c>
      <c r="B1447" s="35" t="s">
        <v>1962</v>
      </c>
      <c r="C1447" s="35" t="s">
        <v>5303</v>
      </c>
      <c r="D1447" s="46" t="str">
        <f t="shared" si="37"/>
        <v>M</v>
      </c>
      <c r="E1447" s="598" t="s">
        <v>2144</v>
      </c>
      <c r="F1447" s="505"/>
      <c r="G1447" s="167"/>
      <c r="H1447" s="35" t="s">
        <v>5308</v>
      </c>
    </row>
    <row r="1448" spans="1:8" hidden="1" x14ac:dyDescent="0.25">
      <c r="A1448" s="47" t="s">
        <v>2144</v>
      </c>
      <c r="B1448" s="35" t="s">
        <v>1962</v>
      </c>
      <c r="C1448" s="35" t="s">
        <v>5304</v>
      </c>
      <c r="D1448" s="46" t="str">
        <f t="shared" si="37"/>
        <v>E</v>
      </c>
      <c r="E1448" s="598" t="s">
        <v>2144</v>
      </c>
      <c r="F1448" s="505"/>
      <c r="G1448" s="167"/>
      <c r="H1448" s="35" t="s">
        <v>6939</v>
      </c>
    </row>
    <row r="1449" spans="1:8" hidden="1" x14ac:dyDescent="0.25">
      <c r="A1449" s="47" t="s">
        <v>2144</v>
      </c>
      <c r="B1449" s="35" t="s">
        <v>1962</v>
      </c>
      <c r="C1449" s="35" t="s">
        <v>5305</v>
      </c>
      <c r="D1449" s="46" t="str">
        <f t="shared" si="37"/>
        <v>M</v>
      </c>
      <c r="E1449" s="598" t="s">
        <v>2144</v>
      </c>
      <c r="F1449" s="505"/>
      <c r="G1449" s="167"/>
      <c r="H1449" s="35" t="s">
        <v>95</v>
      </c>
    </row>
    <row r="1450" spans="1:8" hidden="1" x14ac:dyDescent="0.25">
      <c r="A1450" s="47" t="s">
        <v>2144</v>
      </c>
      <c r="B1450" s="35" t="s">
        <v>1962</v>
      </c>
      <c r="C1450" s="35" t="s">
        <v>5306</v>
      </c>
      <c r="D1450" s="46" t="str">
        <f t="shared" si="37"/>
        <v>E</v>
      </c>
      <c r="E1450" s="598" t="s">
        <v>2144</v>
      </c>
      <c r="F1450" s="505"/>
      <c r="G1450" s="167"/>
    </row>
    <row r="1451" spans="1:8" hidden="1" x14ac:dyDescent="0.25">
      <c r="A1451" s="47" t="s">
        <v>2144</v>
      </c>
      <c r="B1451" s="35" t="s">
        <v>1962</v>
      </c>
      <c r="C1451" s="35" t="s">
        <v>5307</v>
      </c>
      <c r="D1451" s="46" t="str">
        <f t="shared" si="37"/>
        <v>H</v>
      </c>
      <c r="E1451" s="598" t="s">
        <v>2144</v>
      </c>
      <c r="F1451" s="505"/>
      <c r="G1451" s="167"/>
      <c r="H1451" s="35" t="s">
        <v>5310</v>
      </c>
    </row>
    <row r="1452" spans="1:8" hidden="1" x14ac:dyDescent="0.25">
      <c r="A1452" s="47" t="s">
        <v>2144</v>
      </c>
      <c r="B1452" s="35" t="s">
        <v>1962</v>
      </c>
      <c r="C1452" s="35" t="s">
        <v>4342</v>
      </c>
      <c r="D1452" s="46" t="str">
        <f t="shared" si="37"/>
        <v>E</v>
      </c>
      <c r="E1452" s="598" t="s">
        <v>2144</v>
      </c>
      <c r="F1452" s="505"/>
      <c r="G1452" s="167"/>
      <c r="H1452" s="35" t="s">
        <v>5309</v>
      </c>
    </row>
    <row r="1453" spans="1:8" hidden="1" x14ac:dyDescent="0.25">
      <c r="A1453" s="47" t="s">
        <v>2144</v>
      </c>
      <c r="B1453" s="35" t="s">
        <v>1962</v>
      </c>
      <c r="C1453" s="35" t="s">
        <v>5308</v>
      </c>
      <c r="D1453" s="46" t="str">
        <f t="shared" si="37"/>
        <v>H</v>
      </c>
      <c r="E1453" s="598" t="s">
        <v>2144</v>
      </c>
      <c r="F1453" s="505"/>
      <c r="G1453" s="167"/>
      <c r="H1453" s="35" t="s">
        <v>5311</v>
      </c>
    </row>
    <row r="1454" spans="1:8" hidden="1" x14ac:dyDescent="0.25">
      <c r="A1454" s="47" t="s">
        <v>2144</v>
      </c>
      <c r="B1454" s="35" t="s">
        <v>1962</v>
      </c>
      <c r="C1454" s="35" t="s">
        <v>6939</v>
      </c>
      <c r="D1454" s="46" t="s">
        <v>6439</v>
      </c>
      <c r="E1454" s="598" t="s">
        <v>2144</v>
      </c>
      <c r="F1454" s="505"/>
      <c r="G1454" s="167"/>
      <c r="H1454" s="35" t="s">
        <v>4343</v>
      </c>
    </row>
    <row r="1455" spans="1:8" hidden="1" x14ac:dyDescent="0.25">
      <c r="A1455" s="47" t="str">
        <f>A1454</f>
        <v>0990</v>
      </c>
      <c r="B1455" s="35" t="s">
        <v>1962</v>
      </c>
      <c r="C1455" s="35" t="s">
        <v>6506</v>
      </c>
      <c r="D1455" s="46" t="s">
        <v>6440</v>
      </c>
      <c r="E1455" s="598" t="str">
        <f>E1454</f>
        <v>0990</v>
      </c>
      <c r="F1455" s="505"/>
      <c r="G1455" s="167"/>
      <c r="H1455" s="35" t="s">
        <v>5312</v>
      </c>
    </row>
    <row r="1456" spans="1:8" hidden="1" x14ac:dyDescent="0.25">
      <c r="A1456" s="47" t="str">
        <f>A1455</f>
        <v>0990</v>
      </c>
      <c r="B1456" s="35" t="s">
        <v>1962</v>
      </c>
      <c r="C1456" s="35" t="s">
        <v>7858</v>
      </c>
      <c r="E1456" s="598" t="str">
        <f>E1455</f>
        <v>0990</v>
      </c>
      <c r="F1456" s="505"/>
      <c r="G1456" s="167"/>
      <c r="H1456" s="35" t="s">
        <v>4344</v>
      </c>
    </row>
    <row r="1457" spans="1:8" hidden="1" x14ac:dyDescent="0.25">
      <c r="A1457" s="47" t="s">
        <v>2143</v>
      </c>
      <c r="B1457" s="35" t="s">
        <v>1961</v>
      </c>
      <c r="C1457" s="35" t="s">
        <v>5310</v>
      </c>
      <c r="D1457" s="46" t="str">
        <f t="shared" ref="D1457:D1469" si="38">RIGHT(C1457,1)</f>
        <v>M</v>
      </c>
      <c r="E1457" s="598" t="s">
        <v>2143</v>
      </c>
      <c r="F1457" s="505"/>
      <c r="G1457" s="167"/>
      <c r="H1457" s="35" t="s">
        <v>5313</v>
      </c>
    </row>
    <row r="1458" spans="1:8" hidden="1" x14ac:dyDescent="0.25">
      <c r="A1458" s="47" t="s">
        <v>2143</v>
      </c>
      <c r="B1458" s="35" t="s">
        <v>1961</v>
      </c>
      <c r="C1458" s="35" t="s">
        <v>5309</v>
      </c>
      <c r="D1458" s="46" t="str">
        <f t="shared" si="38"/>
        <v>H</v>
      </c>
      <c r="E1458" s="598" t="s">
        <v>2143</v>
      </c>
      <c r="F1458" s="505"/>
      <c r="G1458" s="167"/>
      <c r="H1458" s="35" t="s">
        <v>4345</v>
      </c>
    </row>
    <row r="1459" spans="1:8" hidden="1" x14ac:dyDescent="0.25">
      <c r="A1459" s="47" t="s">
        <v>2143</v>
      </c>
      <c r="B1459" s="35" t="s">
        <v>1961</v>
      </c>
      <c r="C1459" s="35" t="s">
        <v>5311</v>
      </c>
      <c r="D1459" s="46" t="str">
        <f t="shared" si="38"/>
        <v>M</v>
      </c>
      <c r="E1459" s="598" t="s">
        <v>2143</v>
      </c>
      <c r="F1459" s="505"/>
      <c r="G1459" s="167"/>
      <c r="H1459" s="35" t="s">
        <v>5314</v>
      </c>
    </row>
    <row r="1460" spans="1:8" hidden="1" x14ac:dyDescent="0.25">
      <c r="A1460" s="47" t="s">
        <v>2143</v>
      </c>
      <c r="B1460" s="35" t="s">
        <v>1961</v>
      </c>
      <c r="C1460" s="35" t="s">
        <v>4343</v>
      </c>
      <c r="D1460" s="46" t="str">
        <f t="shared" si="38"/>
        <v>E</v>
      </c>
      <c r="E1460" s="598" t="s">
        <v>2143</v>
      </c>
      <c r="F1460" s="505"/>
      <c r="G1460" s="167"/>
      <c r="H1460" s="35" t="s">
        <v>5315</v>
      </c>
    </row>
    <row r="1461" spans="1:8" hidden="1" x14ac:dyDescent="0.25">
      <c r="A1461" s="47" t="s">
        <v>2143</v>
      </c>
      <c r="B1461" s="35" t="s">
        <v>1961</v>
      </c>
      <c r="C1461" s="35" t="s">
        <v>5312</v>
      </c>
      <c r="D1461" s="46" t="str">
        <f t="shared" si="38"/>
        <v>E</v>
      </c>
      <c r="E1461" s="598" t="s">
        <v>2143</v>
      </c>
      <c r="F1461" s="505"/>
      <c r="G1461" s="167"/>
      <c r="H1461" s="35" t="s">
        <v>4346</v>
      </c>
    </row>
    <row r="1462" spans="1:8" hidden="1" x14ac:dyDescent="0.25">
      <c r="A1462" s="47" t="s">
        <v>2143</v>
      </c>
      <c r="B1462" s="35" t="s">
        <v>1961</v>
      </c>
      <c r="C1462" s="35" t="s">
        <v>4344</v>
      </c>
      <c r="D1462" s="46" t="str">
        <f t="shared" si="38"/>
        <v>E</v>
      </c>
      <c r="E1462" s="598" t="s">
        <v>2143</v>
      </c>
      <c r="F1462" s="505"/>
      <c r="G1462" s="167"/>
      <c r="H1462" s="35" t="s">
        <v>4347</v>
      </c>
    </row>
    <row r="1463" spans="1:8" hidden="1" x14ac:dyDescent="0.25">
      <c r="A1463" s="47" t="s">
        <v>2143</v>
      </c>
      <c r="B1463" s="35" t="s">
        <v>1961</v>
      </c>
      <c r="C1463" s="35" t="s">
        <v>5313</v>
      </c>
      <c r="D1463" s="46" t="str">
        <f t="shared" si="38"/>
        <v>M</v>
      </c>
      <c r="E1463" s="598" t="s">
        <v>2143</v>
      </c>
      <c r="F1463" s="505"/>
      <c r="G1463" s="167"/>
      <c r="H1463" s="35" t="s">
        <v>4348</v>
      </c>
    </row>
    <row r="1464" spans="1:8" hidden="1" x14ac:dyDescent="0.25">
      <c r="A1464" s="47" t="s">
        <v>2143</v>
      </c>
      <c r="B1464" s="35" t="s">
        <v>1961</v>
      </c>
      <c r="C1464" s="35" t="s">
        <v>4345</v>
      </c>
      <c r="D1464" s="46" t="str">
        <f t="shared" si="38"/>
        <v>E</v>
      </c>
      <c r="E1464" s="598" t="s">
        <v>2143</v>
      </c>
      <c r="F1464" s="505"/>
      <c r="G1464" s="167"/>
      <c r="H1464" s="35" t="s">
        <v>95</v>
      </c>
    </row>
    <row r="1465" spans="1:8" hidden="1" x14ac:dyDescent="0.25">
      <c r="A1465" s="47" t="s">
        <v>2143</v>
      </c>
      <c r="B1465" s="35" t="s">
        <v>1961</v>
      </c>
      <c r="C1465" s="35" t="s">
        <v>5314</v>
      </c>
      <c r="D1465" s="46" t="str">
        <f t="shared" si="38"/>
        <v>H</v>
      </c>
      <c r="E1465" s="598" t="s">
        <v>2143</v>
      </c>
      <c r="F1465" s="505"/>
      <c r="G1465" s="167"/>
    </row>
    <row r="1466" spans="1:8" hidden="1" x14ac:dyDescent="0.25">
      <c r="A1466" s="47" t="s">
        <v>2143</v>
      </c>
      <c r="B1466" s="35" t="s">
        <v>1961</v>
      </c>
      <c r="C1466" s="35" t="s">
        <v>5315</v>
      </c>
      <c r="D1466" s="46" t="str">
        <f t="shared" si="38"/>
        <v>E</v>
      </c>
      <c r="E1466" s="598" t="s">
        <v>2143</v>
      </c>
      <c r="F1466" s="505"/>
      <c r="G1466" s="167"/>
      <c r="H1466" s="35" t="s">
        <v>5316</v>
      </c>
    </row>
    <row r="1467" spans="1:8" hidden="1" x14ac:dyDescent="0.25">
      <c r="A1467" s="47" t="s">
        <v>2143</v>
      </c>
      <c r="B1467" s="35" t="s">
        <v>1961</v>
      </c>
      <c r="C1467" s="35" t="s">
        <v>4346</v>
      </c>
      <c r="D1467" s="46" t="str">
        <f t="shared" si="38"/>
        <v>E</v>
      </c>
      <c r="E1467" s="598" t="s">
        <v>2143</v>
      </c>
      <c r="F1467" s="505"/>
      <c r="G1467" s="167"/>
      <c r="H1467" s="35" t="s">
        <v>5318</v>
      </c>
    </row>
    <row r="1468" spans="1:8" hidden="1" x14ac:dyDescent="0.25">
      <c r="A1468" s="47" t="s">
        <v>2143</v>
      </c>
      <c r="B1468" s="35" t="s">
        <v>1961</v>
      </c>
      <c r="C1468" s="35" t="s">
        <v>4347</v>
      </c>
      <c r="D1468" s="46" t="str">
        <f t="shared" si="38"/>
        <v>E</v>
      </c>
      <c r="E1468" s="598" t="s">
        <v>2143</v>
      </c>
      <c r="F1468" s="505"/>
      <c r="G1468" s="167"/>
      <c r="H1468" s="35" t="s">
        <v>5317</v>
      </c>
    </row>
    <row r="1469" spans="1:8" hidden="1" x14ac:dyDescent="0.25">
      <c r="A1469" s="47" t="s">
        <v>2143</v>
      </c>
      <c r="B1469" s="35" t="s">
        <v>1961</v>
      </c>
      <c r="C1469" s="35" t="s">
        <v>4348</v>
      </c>
      <c r="D1469" s="46" t="str">
        <f t="shared" si="38"/>
        <v>E</v>
      </c>
      <c r="E1469" s="598" t="s">
        <v>2143</v>
      </c>
      <c r="F1469" s="505"/>
      <c r="G1469" s="167"/>
      <c r="H1469" s="35" t="s">
        <v>5319</v>
      </c>
    </row>
    <row r="1470" spans="1:8" hidden="1" x14ac:dyDescent="0.25">
      <c r="A1470" s="47" t="str">
        <f>A1469</f>
        <v>1000</v>
      </c>
      <c r="B1470" s="35" t="s">
        <v>1961</v>
      </c>
      <c r="C1470" s="35" t="s">
        <v>6507</v>
      </c>
      <c r="D1470" s="46" t="s">
        <v>6440</v>
      </c>
      <c r="E1470" s="598" t="str">
        <f>E1469</f>
        <v>1000</v>
      </c>
      <c r="F1470" s="505"/>
      <c r="G1470" s="167"/>
      <c r="H1470" s="35" t="s">
        <v>6224</v>
      </c>
    </row>
    <row r="1471" spans="1:8" hidden="1" x14ac:dyDescent="0.25">
      <c r="A1471" s="47" t="str">
        <f>A1470</f>
        <v>1000</v>
      </c>
      <c r="B1471" s="35" t="s">
        <v>1961</v>
      </c>
      <c r="C1471" s="35" t="s">
        <v>7859</v>
      </c>
      <c r="E1471" s="598" t="str">
        <f>E1470</f>
        <v>1000</v>
      </c>
      <c r="F1471" s="505"/>
      <c r="G1471" s="167"/>
      <c r="H1471" s="35" t="s">
        <v>6225</v>
      </c>
    </row>
    <row r="1472" spans="1:8" hidden="1" x14ac:dyDescent="0.25">
      <c r="A1472" s="47" t="s">
        <v>2142</v>
      </c>
      <c r="B1472" s="35" t="s">
        <v>1960</v>
      </c>
      <c r="C1472" s="35" t="s">
        <v>5316</v>
      </c>
      <c r="D1472" s="46" t="str">
        <f t="shared" ref="D1472:D1503" si="39">RIGHT(C1472,1)</f>
        <v>E</v>
      </c>
      <c r="E1472" s="598" t="s">
        <v>2142</v>
      </c>
      <c r="F1472" s="505"/>
      <c r="G1472" s="167"/>
      <c r="H1472" s="35" t="s">
        <v>5320</v>
      </c>
    </row>
    <row r="1473" spans="1:8" hidden="1" x14ac:dyDescent="0.25">
      <c r="A1473" s="47" t="s">
        <v>2142</v>
      </c>
      <c r="B1473" s="35" t="s">
        <v>1960</v>
      </c>
      <c r="C1473" s="35" t="s">
        <v>5318</v>
      </c>
      <c r="D1473" s="46" t="str">
        <f t="shared" si="39"/>
        <v>M</v>
      </c>
      <c r="E1473" s="598" t="s">
        <v>2142</v>
      </c>
      <c r="F1473" s="505"/>
      <c r="G1473" s="167"/>
      <c r="H1473" s="35" t="s">
        <v>5321</v>
      </c>
    </row>
    <row r="1474" spans="1:8" hidden="1" x14ac:dyDescent="0.25">
      <c r="A1474" s="47" t="s">
        <v>2142</v>
      </c>
      <c r="B1474" s="35" t="s">
        <v>1960</v>
      </c>
      <c r="C1474" s="35" t="s">
        <v>5317</v>
      </c>
      <c r="D1474" s="46" t="str">
        <f t="shared" si="39"/>
        <v>H</v>
      </c>
      <c r="E1474" s="598" t="s">
        <v>2142</v>
      </c>
      <c r="F1474" s="505"/>
      <c r="G1474" s="167"/>
      <c r="H1474" s="35" t="s">
        <v>4349</v>
      </c>
    </row>
    <row r="1475" spans="1:8" hidden="1" x14ac:dyDescent="0.25">
      <c r="A1475" s="47" t="s">
        <v>2142</v>
      </c>
      <c r="B1475" s="35" t="s">
        <v>1960</v>
      </c>
      <c r="C1475" s="35" t="s">
        <v>5319</v>
      </c>
      <c r="D1475" s="46" t="str">
        <f t="shared" si="39"/>
        <v>E</v>
      </c>
      <c r="E1475" s="598" t="s">
        <v>2142</v>
      </c>
      <c r="F1475" s="505"/>
      <c r="G1475" s="167"/>
      <c r="H1475" s="35" t="s">
        <v>5322</v>
      </c>
    </row>
    <row r="1476" spans="1:8" hidden="1" x14ac:dyDescent="0.25">
      <c r="A1476" s="47" t="s">
        <v>2142</v>
      </c>
      <c r="B1476" s="35" t="s">
        <v>1960</v>
      </c>
      <c r="C1476" s="35" t="s">
        <v>6224</v>
      </c>
      <c r="D1476" s="46" t="str">
        <f t="shared" si="39"/>
        <v>E</v>
      </c>
      <c r="E1476" s="598" t="s">
        <v>2142</v>
      </c>
      <c r="F1476" s="505"/>
      <c r="G1476" s="167"/>
      <c r="H1476" s="35" t="s">
        <v>4350</v>
      </c>
    </row>
    <row r="1477" spans="1:8" hidden="1" x14ac:dyDescent="0.25">
      <c r="A1477" s="47" t="s">
        <v>2142</v>
      </c>
      <c r="B1477" s="35" t="s">
        <v>1960</v>
      </c>
      <c r="C1477" s="35" t="s">
        <v>6225</v>
      </c>
      <c r="D1477" s="46" t="str">
        <f t="shared" si="39"/>
        <v>M</v>
      </c>
      <c r="E1477" s="598" t="s">
        <v>2142</v>
      </c>
      <c r="F1477" s="505"/>
      <c r="G1477" s="167"/>
      <c r="H1477" s="35" t="s">
        <v>5323</v>
      </c>
    </row>
    <row r="1478" spans="1:8" hidden="1" x14ac:dyDescent="0.25">
      <c r="A1478" s="47" t="s">
        <v>2142</v>
      </c>
      <c r="B1478" s="35" t="s">
        <v>1960</v>
      </c>
      <c r="C1478" s="35" t="s">
        <v>5320</v>
      </c>
      <c r="D1478" s="46" t="str">
        <f t="shared" si="39"/>
        <v>E</v>
      </c>
      <c r="E1478" s="598" t="s">
        <v>2142</v>
      </c>
      <c r="F1478" s="505"/>
      <c r="G1478" s="167"/>
      <c r="H1478" s="35" t="s">
        <v>5324</v>
      </c>
    </row>
    <row r="1479" spans="1:8" hidden="1" x14ac:dyDescent="0.25">
      <c r="A1479" s="47" t="s">
        <v>2142</v>
      </c>
      <c r="B1479" s="35" t="s">
        <v>1960</v>
      </c>
      <c r="C1479" s="35" t="s">
        <v>5321</v>
      </c>
      <c r="D1479" s="46" t="str">
        <f t="shared" si="39"/>
        <v>H</v>
      </c>
      <c r="E1479" s="598" t="s">
        <v>2142</v>
      </c>
      <c r="F1479" s="505"/>
      <c r="G1479" s="167"/>
      <c r="H1479" s="35" t="s">
        <v>5325</v>
      </c>
    </row>
    <row r="1480" spans="1:8" hidden="1" x14ac:dyDescent="0.25">
      <c r="A1480" s="47" t="s">
        <v>2142</v>
      </c>
      <c r="B1480" s="35" t="s">
        <v>1960</v>
      </c>
      <c r="C1480" s="35" t="s">
        <v>4349</v>
      </c>
      <c r="D1480" s="46" t="str">
        <f t="shared" si="39"/>
        <v>E</v>
      </c>
      <c r="E1480" s="598" t="s">
        <v>2142</v>
      </c>
      <c r="F1480" s="505"/>
      <c r="G1480" s="167"/>
      <c r="H1480" s="35" t="s">
        <v>4351</v>
      </c>
    </row>
    <row r="1481" spans="1:8" hidden="1" x14ac:dyDescent="0.25">
      <c r="A1481" s="47" t="s">
        <v>2142</v>
      </c>
      <c r="B1481" s="35" t="s">
        <v>1960</v>
      </c>
      <c r="C1481" s="35" t="s">
        <v>5322</v>
      </c>
      <c r="D1481" s="46" t="str">
        <f t="shared" si="39"/>
        <v>E</v>
      </c>
      <c r="E1481" s="598" t="s">
        <v>2142</v>
      </c>
      <c r="F1481" s="505"/>
      <c r="G1481" s="167"/>
      <c r="H1481" s="35" t="s">
        <v>5326</v>
      </c>
    </row>
    <row r="1482" spans="1:8" hidden="1" x14ac:dyDescent="0.25">
      <c r="A1482" s="47" t="s">
        <v>2142</v>
      </c>
      <c r="B1482" s="35" t="s">
        <v>1960</v>
      </c>
      <c r="C1482" s="35" t="s">
        <v>4350</v>
      </c>
      <c r="D1482" s="46" t="str">
        <f t="shared" si="39"/>
        <v>E</v>
      </c>
      <c r="E1482" s="598" t="s">
        <v>2142</v>
      </c>
      <c r="F1482" s="505"/>
      <c r="G1482" s="167"/>
      <c r="H1482" s="35" t="s">
        <v>5327</v>
      </c>
    </row>
    <row r="1483" spans="1:8" hidden="1" x14ac:dyDescent="0.25">
      <c r="A1483" s="47" t="s">
        <v>2142</v>
      </c>
      <c r="B1483" s="35" t="s">
        <v>1960</v>
      </c>
      <c r="C1483" s="35" t="s">
        <v>5323</v>
      </c>
      <c r="D1483" s="46" t="str">
        <f t="shared" si="39"/>
        <v>E</v>
      </c>
      <c r="E1483" s="598" t="s">
        <v>2142</v>
      </c>
      <c r="F1483" s="505"/>
      <c r="G1483" s="167"/>
      <c r="H1483" s="35" t="s">
        <v>5328</v>
      </c>
    </row>
    <row r="1484" spans="1:8" hidden="1" x14ac:dyDescent="0.25">
      <c r="A1484" s="47" t="s">
        <v>2142</v>
      </c>
      <c r="B1484" s="35" t="s">
        <v>1960</v>
      </c>
      <c r="C1484" s="35" t="s">
        <v>5324</v>
      </c>
      <c r="D1484" s="46" t="str">
        <f t="shared" si="39"/>
        <v>H</v>
      </c>
      <c r="E1484" s="598" t="s">
        <v>2142</v>
      </c>
      <c r="F1484" s="505"/>
      <c r="G1484" s="167"/>
      <c r="H1484" s="35" t="s">
        <v>4352</v>
      </c>
    </row>
    <row r="1485" spans="1:8" hidden="1" x14ac:dyDescent="0.25">
      <c r="A1485" s="47" t="s">
        <v>2142</v>
      </c>
      <c r="B1485" s="35" t="s">
        <v>1960</v>
      </c>
      <c r="C1485" s="35" t="s">
        <v>5325</v>
      </c>
      <c r="D1485" s="46" t="str">
        <f t="shared" si="39"/>
        <v>E</v>
      </c>
      <c r="E1485" s="598" t="s">
        <v>2142</v>
      </c>
      <c r="F1485" s="505"/>
      <c r="G1485" s="167"/>
      <c r="H1485" s="35" t="s">
        <v>4353</v>
      </c>
    </row>
    <row r="1486" spans="1:8" hidden="1" x14ac:dyDescent="0.25">
      <c r="A1486" s="47" t="s">
        <v>2142</v>
      </c>
      <c r="B1486" s="35" t="s">
        <v>1960</v>
      </c>
      <c r="C1486" s="35" t="s">
        <v>4351</v>
      </c>
      <c r="D1486" s="46" t="str">
        <f t="shared" si="39"/>
        <v>E</v>
      </c>
      <c r="E1486" s="598" t="s">
        <v>2142</v>
      </c>
      <c r="F1486" s="505"/>
      <c r="G1486" s="167"/>
      <c r="H1486" s="35" t="s">
        <v>5329</v>
      </c>
    </row>
    <row r="1487" spans="1:8" hidden="1" x14ac:dyDescent="0.25">
      <c r="A1487" s="47" t="s">
        <v>2142</v>
      </c>
      <c r="B1487" s="35" t="s">
        <v>1960</v>
      </c>
      <c r="C1487" s="35" t="s">
        <v>5326</v>
      </c>
      <c r="D1487" s="46" t="str">
        <f t="shared" si="39"/>
        <v>H</v>
      </c>
      <c r="E1487" s="598" t="s">
        <v>2142</v>
      </c>
      <c r="F1487" s="505"/>
      <c r="G1487" s="167"/>
      <c r="H1487" s="35" t="s">
        <v>5330</v>
      </c>
    </row>
    <row r="1488" spans="1:8" hidden="1" x14ac:dyDescent="0.25">
      <c r="A1488" s="47" t="s">
        <v>2142</v>
      </c>
      <c r="B1488" s="35" t="s">
        <v>1960</v>
      </c>
      <c r="C1488" s="35" t="s">
        <v>5327</v>
      </c>
      <c r="D1488" s="46" t="str">
        <f t="shared" si="39"/>
        <v>H</v>
      </c>
      <c r="E1488" s="598" t="s">
        <v>2142</v>
      </c>
      <c r="F1488" s="505"/>
      <c r="G1488" s="167"/>
      <c r="H1488" s="35" t="s">
        <v>5331</v>
      </c>
    </row>
    <row r="1489" spans="1:8" hidden="1" x14ac:dyDescent="0.25">
      <c r="A1489" s="47" t="s">
        <v>2142</v>
      </c>
      <c r="B1489" s="35" t="s">
        <v>1960</v>
      </c>
      <c r="C1489" s="35" t="s">
        <v>5328</v>
      </c>
      <c r="D1489" s="46" t="str">
        <f t="shared" si="39"/>
        <v>H</v>
      </c>
      <c r="E1489" s="598" t="s">
        <v>2142</v>
      </c>
      <c r="F1489" s="505"/>
      <c r="G1489" s="167"/>
      <c r="H1489" s="35" t="s">
        <v>6226</v>
      </c>
    </row>
    <row r="1490" spans="1:8" hidden="1" x14ac:dyDescent="0.25">
      <c r="A1490" s="47" t="s">
        <v>2142</v>
      </c>
      <c r="B1490" s="35" t="s">
        <v>1960</v>
      </c>
      <c r="C1490" s="35" t="s">
        <v>4352</v>
      </c>
      <c r="D1490" s="46" t="str">
        <f t="shared" si="39"/>
        <v>E</v>
      </c>
      <c r="E1490" s="598" t="s">
        <v>2142</v>
      </c>
      <c r="F1490" s="505"/>
      <c r="G1490" s="167"/>
      <c r="H1490" s="35" t="s">
        <v>5332</v>
      </c>
    </row>
    <row r="1491" spans="1:8" hidden="1" x14ac:dyDescent="0.25">
      <c r="A1491" s="47" t="s">
        <v>2142</v>
      </c>
      <c r="B1491" s="35" t="s">
        <v>1960</v>
      </c>
      <c r="C1491" s="35" t="s">
        <v>4353</v>
      </c>
      <c r="D1491" s="46" t="str">
        <f t="shared" si="39"/>
        <v>M</v>
      </c>
      <c r="E1491" s="598" t="s">
        <v>2142</v>
      </c>
      <c r="F1491" s="505"/>
      <c r="G1491" s="167"/>
      <c r="H1491" s="35" t="s">
        <v>5333</v>
      </c>
    </row>
    <row r="1492" spans="1:8" hidden="1" x14ac:dyDescent="0.25">
      <c r="A1492" s="47" t="s">
        <v>2142</v>
      </c>
      <c r="B1492" s="35" t="s">
        <v>1960</v>
      </c>
      <c r="C1492" s="35" t="s">
        <v>5329</v>
      </c>
      <c r="D1492" s="46" t="str">
        <f t="shared" si="39"/>
        <v>H</v>
      </c>
      <c r="E1492" s="598" t="s">
        <v>2142</v>
      </c>
      <c r="F1492" s="505"/>
      <c r="G1492" s="167"/>
      <c r="H1492" s="35" t="s">
        <v>4354</v>
      </c>
    </row>
    <row r="1493" spans="1:8" hidden="1" x14ac:dyDescent="0.25">
      <c r="A1493" s="47" t="s">
        <v>2142</v>
      </c>
      <c r="B1493" s="35" t="s">
        <v>1960</v>
      </c>
      <c r="C1493" s="35" t="s">
        <v>5330</v>
      </c>
      <c r="D1493" s="46" t="str">
        <f t="shared" si="39"/>
        <v>E</v>
      </c>
      <c r="E1493" s="598" t="s">
        <v>2142</v>
      </c>
      <c r="F1493" s="505"/>
      <c r="G1493" s="167"/>
      <c r="H1493" s="35" t="s">
        <v>5334</v>
      </c>
    </row>
    <row r="1494" spans="1:8" hidden="1" x14ac:dyDescent="0.25">
      <c r="A1494" s="47" t="s">
        <v>2142</v>
      </c>
      <c r="B1494" s="35" t="s">
        <v>1960</v>
      </c>
      <c r="C1494" s="35" t="s">
        <v>5331</v>
      </c>
      <c r="D1494" s="46" t="str">
        <f t="shared" si="39"/>
        <v>E</v>
      </c>
      <c r="E1494" s="598" t="s">
        <v>2142</v>
      </c>
      <c r="F1494" s="505"/>
      <c r="G1494" s="167"/>
      <c r="H1494" s="35" t="s">
        <v>5335</v>
      </c>
    </row>
    <row r="1495" spans="1:8" hidden="1" x14ac:dyDescent="0.25">
      <c r="A1495" s="47" t="s">
        <v>2142</v>
      </c>
      <c r="B1495" s="35" t="s">
        <v>1960</v>
      </c>
      <c r="C1495" s="35" t="s">
        <v>6226</v>
      </c>
      <c r="D1495" s="46" t="str">
        <f t="shared" si="39"/>
        <v>M</v>
      </c>
      <c r="E1495" s="598" t="s">
        <v>2142</v>
      </c>
      <c r="F1495" s="505"/>
      <c r="G1495" s="167"/>
      <c r="H1495" s="35" t="s">
        <v>5336</v>
      </c>
    </row>
    <row r="1496" spans="1:8" hidden="1" x14ac:dyDescent="0.25">
      <c r="A1496" s="47" t="s">
        <v>2142</v>
      </c>
      <c r="B1496" s="35" t="s">
        <v>1960</v>
      </c>
      <c r="C1496" s="35" t="s">
        <v>5332</v>
      </c>
      <c r="D1496" s="46" t="str">
        <f t="shared" si="39"/>
        <v>E</v>
      </c>
      <c r="E1496" s="598" t="s">
        <v>2142</v>
      </c>
      <c r="F1496" s="505"/>
      <c r="G1496" s="167"/>
      <c r="H1496" s="35" t="s">
        <v>5337</v>
      </c>
    </row>
    <row r="1497" spans="1:8" hidden="1" x14ac:dyDescent="0.25">
      <c r="A1497" s="47" t="s">
        <v>2142</v>
      </c>
      <c r="B1497" s="35" t="s">
        <v>1960</v>
      </c>
      <c r="C1497" s="35" t="s">
        <v>5333</v>
      </c>
      <c r="D1497" s="46" t="str">
        <f t="shared" si="39"/>
        <v>E</v>
      </c>
      <c r="E1497" s="598" t="s">
        <v>2142</v>
      </c>
      <c r="F1497" s="505"/>
      <c r="G1497" s="167"/>
      <c r="H1497" s="35" t="s">
        <v>4355</v>
      </c>
    </row>
    <row r="1498" spans="1:8" hidden="1" x14ac:dyDescent="0.25">
      <c r="A1498" s="47" t="s">
        <v>2142</v>
      </c>
      <c r="B1498" s="35" t="s">
        <v>1960</v>
      </c>
      <c r="C1498" s="35" t="s">
        <v>4354</v>
      </c>
      <c r="D1498" s="46" t="str">
        <f t="shared" si="39"/>
        <v>E</v>
      </c>
      <c r="E1498" s="598" t="s">
        <v>2142</v>
      </c>
      <c r="F1498" s="505"/>
      <c r="G1498" s="167"/>
      <c r="H1498" s="35" t="s">
        <v>5338</v>
      </c>
    </row>
    <row r="1499" spans="1:8" hidden="1" x14ac:dyDescent="0.25">
      <c r="A1499" s="47" t="s">
        <v>2142</v>
      </c>
      <c r="B1499" s="35" t="s">
        <v>1960</v>
      </c>
      <c r="C1499" s="35" t="s">
        <v>5334</v>
      </c>
      <c r="D1499" s="46" t="str">
        <f t="shared" si="39"/>
        <v>E</v>
      </c>
      <c r="E1499" s="598" t="s">
        <v>2142</v>
      </c>
      <c r="F1499" s="505"/>
      <c r="G1499" s="167"/>
      <c r="H1499" s="35" t="s">
        <v>5339</v>
      </c>
    </row>
    <row r="1500" spans="1:8" hidden="1" x14ac:dyDescent="0.25">
      <c r="A1500" s="47" t="s">
        <v>2142</v>
      </c>
      <c r="B1500" s="35" t="s">
        <v>1960</v>
      </c>
      <c r="C1500" s="35" t="s">
        <v>5335</v>
      </c>
      <c r="D1500" s="46" t="str">
        <f t="shared" si="39"/>
        <v>M</v>
      </c>
      <c r="E1500" s="598" t="s">
        <v>2142</v>
      </c>
      <c r="F1500" s="505"/>
      <c r="G1500" s="167"/>
      <c r="H1500" s="35" t="s">
        <v>6227</v>
      </c>
    </row>
    <row r="1501" spans="1:8" hidden="1" x14ac:dyDescent="0.25">
      <c r="A1501" s="47" t="s">
        <v>2142</v>
      </c>
      <c r="B1501" s="35" t="s">
        <v>1960</v>
      </c>
      <c r="C1501" s="35" t="s">
        <v>5336</v>
      </c>
      <c r="D1501" s="46" t="str">
        <f t="shared" si="39"/>
        <v>M</v>
      </c>
      <c r="E1501" s="598" t="s">
        <v>2142</v>
      </c>
      <c r="F1501" s="505"/>
      <c r="G1501" s="167"/>
      <c r="H1501" s="35" t="s">
        <v>4356</v>
      </c>
    </row>
    <row r="1502" spans="1:8" hidden="1" x14ac:dyDescent="0.25">
      <c r="A1502" s="47" t="s">
        <v>2142</v>
      </c>
      <c r="B1502" s="35" t="s">
        <v>1960</v>
      </c>
      <c r="C1502" s="35" t="s">
        <v>5337</v>
      </c>
      <c r="D1502" s="46" t="str">
        <f t="shared" si="39"/>
        <v>E</v>
      </c>
      <c r="E1502" s="598" t="s">
        <v>2142</v>
      </c>
      <c r="F1502" s="505"/>
      <c r="G1502" s="167"/>
      <c r="H1502" s="35" t="s">
        <v>5340</v>
      </c>
    </row>
    <row r="1503" spans="1:8" hidden="1" x14ac:dyDescent="0.25">
      <c r="A1503" s="47" t="s">
        <v>2142</v>
      </c>
      <c r="B1503" s="35" t="s">
        <v>1960</v>
      </c>
      <c r="C1503" s="35" t="s">
        <v>4355</v>
      </c>
      <c r="D1503" s="46" t="str">
        <f t="shared" si="39"/>
        <v>E</v>
      </c>
      <c r="E1503" s="598" t="s">
        <v>2142</v>
      </c>
      <c r="F1503" s="505"/>
      <c r="G1503" s="167"/>
      <c r="H1503" s="35" t="s">
        <v>4357</v>
      </c>
    </row>
    <row r="1504" spans="1:8" hidden="1" x14ac:dyDescent="0.25">
      <c r="A1504" s="47" t="s">
        <v>2142</v>
      </c>
      <c r="B1504" s="35" t="s">
        <v>1960</v>
      </c>
      <c r="C1504" s="35" t="s">
        <v>5338</v>
      </c>
      <c r="D1504" s="46" t="str">
        <f t="shared" ref="D1504:D1535" si="40">RIGHT(C1504,1)</f>
        <v>M</v>
      </c>
      <c r="E1504" s="598" t="s">
        <v>2142</v>
      </c>
      <c r="F1504" s="505"/>
      <c r="G1504" s="167"/>
      <c r="H1504" s="35" t="s">
        <v>5341</v>
      </c>
    </row>
    <row r="1505" spans="1:8" hidden="1" x14ac:dyDescent="0.25">
      <c r="A1505" s="47" t="s">
        <v>2142</v>
      </c>
      <c r="B1505" s="35" t="s">
        <v>1960</v>
      </c>
      <c r="C1505" s="35" t="s">
        <v>5339</v>
      </c>
      <c r="D1505" s="46" t="str">
        <f t="shared" si="40"/>
        <v>E</v>
      </c>
      <c r="E1505" s="598" t="s">
        <v>2142</v>
      </c>
      <c r="F1505" s="505"/>
      <c r="G1505" s="167"/>
      <c r="H1505" s="35" t="s">
        <v>5342</v>
      </c>
    </row>
    <row r="1506" spans="1:8" hidden="1" x14ac:dyDescent="0.25">
      <c r="A1506" s="47" t="s">
        <v>2142</v>
      </c>
      <c r="B1506" s="35" t="s">
        <v>1960</v>
      </c>
      <c r="C1506" s="35" t="s">
        <v>6227</v>
      </c>
      <c r="D1506" s="46" t="str">
        <f t="shared" si="40"/>
        <v>H</v>
      </c>
      <c r="E1506" s="598" t="s">
        <v>2142</v>
      </c>
      <c r="F1506" s="505"/>
      <c r="G1506" s="167"/>
      <c r="H1506" s="35" t="s">
        <v>4358</v>
      </c>
    </row>
    <row r="1507" spans="1:8" hidden="1" x14ac:dyDescent="0.25">
      <c r="A1507" s="47" t="s">
        <v>2142</v>
      </c>
      <c r="B1507" s="35" t="s">
        <v>1960</v>
      </c>
      <c r="C1507" s="35" t="s">
        <v>4356</v>
      </c>
      <c r="D1507" s="46" t="str">
        <f t="shared" si="40"/>
        <v>E</v>
      </c>
      <c r="E1507" s="598" t="s">
        <v>2142</v>
      </c>
      <c r="F1507" s="505"/>
      <c r="G1507" s="167"/>
      <c r="H1507" s="35" t="s">
        <v>5343</v>
      </c>
    </row>
    <row r="1508" spans="1:8" hidden="1" x14ac:dyDescent="0.25">
      <c r="A1508" s="47" t="s">
        <v>2142</v>
      </c>
      <c r="B1508" s="35" t="s">
        <v>1960</v>
      </c>
      <c r="C1508" s="35" t="s">
        <v>5340</v>
      </c>
      <c r="D1508" s="46" t="str">
        <f t="shared" si="40"/>
        <v>E</v>
      </c>
      <c r="E1508" s="598" t="s">
        <v>2142</v>
      </c>
      <c r="F1508" s="505"/>
      <c r="G1508" s="167"/>
      <c r="H1508" s="35" t="s">
        <v>4359</v>
      </c>
    </row>
    <row r="1509" spans="1:8" hidden="1" x14ac:dyDescent="0.25">
      <c r="A1509" s="47" t="s">
        <v>2142</v>
      </c>
      <c r="B1509" s="35" t="s">
        <v>1960</v>
      </c>
      <c r="C1509" s="35" t="s">
        <v>4357</v>
      </c>
      <c r="D1509" s="46" t="str">
        <f t="shared" si="40"/>
        <v>E</v>
      </c>
      <c r="E1509" s="598" t="s">
        <v>2142</v>
      </c>
      <c r="F1509" s="505"/>
      <c r="G1509" s="167"/>
      <c r="H1509" s="35" t="s">
        <v>5344</v>
      </c>
    </row>
    <row r="1510" spans="1:8" hidden="1" x14ac:dyDescent="0.25">
      <c r="A1510" s="47" t="s">
        <v>2142</v>
      </c>
      <c r="B1510" s="35" t="s">
        <v>1960</v>
      </c>
      <c r="C1510" s="35" t="s">
        <v>5341</v>
      </c>
      <c r="D1510" s="46" t="str">
        <f t="shared" si="40"/>
        <v>E</v>
      </c>
      <c r="E1510" s="598" t="s">
        <v>2142</v>
      </c>
      <c r="F1510" s="505"/>
      <c r="G1510" s="167"/>
      <c r="H1510" s="35" t="s">
        <v>5345</v>
      </c>
    </row>
    <row r="1511" spans="1:8" hidden="1" x14ac:dyDescent="0.25">
      <c r="A1511" s="47" t="s">
        <v>2142</v>
      </c>
      <c r="B1511" s="35" t="s">
        <v>1960</v>
      </c>
      <c r="C1511" s="35" t="s">
        <v>5342</v>
      </c>
      <c r="D1511" s="46" t="str">
        <f t="shared" si="40"/>
        <v>E</v>
      </c>
      <c r="E1511" s="598" t="s">
        <v>2142</v>
      </c>
      <c r="F1511" s="505"/>
      <c r="G1511" s="167"/>
      <c r="H1511" s="35" t="s">
        <v>5346</v>
      </c>
    </row>
    <row r="1512" spans="1:8" hidden="1" x14ac:dyDescent="0.25">
      <c r="A1512" s="47" t="s">
        <v>2142</v>
      </c>
      <c r="B1512" s="35" t="s">
        <v>1960</v>
      </c>
      <c r="C1512" s="35" t="s">
        <v>4358</v>
      </c>
      <c r="D1512" s="46" t="str">
        <f t="shared" si="40"/>
        <v>E</v>
      </c>
      <c r="E1512" s="598" t="s">
        <v>2142</v>
      </c>
      <c r="F1512" s="505"/>
      <c r="G1512" s="167"/>
      <c r="H1512" s="35" t="s">
        <v>4360</v>
      </c>
    </row>
    <row r="1513" spans="1:8" hidden="1" x14ac:dyDescent="0.25">
      <c r="A1513" s="47" t="s">
        <v>2142</v>
      </c>
      <c r="B1513" s="35" t="s">
        <v>1960</v>
      </c>
      <c r="C1513" s="35" t="s">
        <v>5343</v>
      </c>
      <c r="D1513" s="46" t="str">
        <f t="shared" si="40"/>
        <v>H</v>
      </c>
      <c r="E1513" s="598" t="s">
        <v>2142</v>
      </c>
      <c r="F1513" s="505"/>
      <c r="G1513" s="167"/>
      <c r="H1513" s="35" t="s">
        <v>4361</v>
      </c>
    </row>
    <row r="1514" spans="1:8" hidden="1" x14ac:dyDescent="0.25">
      <c r="A1514" s="47" t="s">
        <v>2142</v>
      </c>
      <c r="B1514" s="35" t="s">
        <v>1960</v>
      </c>
      <c r="C1514" s="35" t="s">
        <v>4359</v>
      </c>
      <c r="D1514" s="46" t="str">
        <f t="shared" si="40"/>
        <v>E</v>
      </c>
      <c r="E1514" s="598" t="s">
        <v>2142</v>
      </c>
      <c r="F1514" s="505"/>
      <c r="G1514" s="167"/>
      <c r="H1514" s="35" t="s">
        <v>5347</v>
      </c>
    </row>
    <row r="1515" spans="1:8" hidden="1" x14ac:dyDescent="0.25">
      <c r="A1515" s="47" t="s">
        <v>2142</v>
      </c>
      <c r="B1515" s="35" t="s">
        <v>1960</v>
      </c>
      <c r="C1515" s="35" t="s">
        <v>5344</v>
      </c>
      <c r="D1515" s="46" t="str">
        <f t="shared" si="40"/>
        <v>M</v>
      </c>
      <c r="E1515" s="598" t="s">
        <v>2142</v>
      </c>
      <c r="F1515" s="505"/>
      <c r="G1515" s="167"/>
      <c r="H1515" s="35" t="s">
        <v>5348</v>
      </c>
    </row>
    <row r="1516" spans="1:8" hidden="1" x14ac:dyDescent="0.25">
      <c r="A1516" s="47" t="s">
        <v>2142</v>
      </c>
      <c r="B1516" s="35" t="s">
        <v>1960</v>
      </c>
      <c r="C1516" s="35" t="s">
        <v>5345</v>
      </c>
      <c r="D1516" s="46" t="str">
        <f t="shared" si="40"/>
        <v>H</v>
      </c>
      <c r="E1516" s="598" t="s">
        <v>2142</v>
      </c>
      <c r="F1516" s="505"/>
      <c r="G1516" s="167"/>
      <c r="H1516" s="35" t="s">
        <v>5349</v>
      </c>
    </row>
    <row r="1517" spans="1:8" hidden="1" x14ac:dyDescent="0.25">
      <c r="A1517" s="47" t="s">
        <v>2142</v>
      </c>
      <c r="B1517" s="35" t="s">
        <v>1960</v>
      </c>
      <c r="C1517" s="35" t="s">
        <v>5346</v>
      </c>
      <c r="D1517" s="46" t="str">
        <f t="shared" si="40"/>
        <v>E</v>
      </c>
      <c r="E1517" s="598" t="s">
        <v>2142</v>
      </c>
      <c r="F1517" s="505"/>
      <c r="G1517" s="167"/>
      <c r="H1517" s="35" t="s">
        <v>5350</v>
      </c>
    </row>
    <row r="1518" spans="1:8" hidden="1" x14ac:dyDescent="0.25">
      <c r="A1518" s="47" t="s">
        <v>2142</v>
      </c>
      <c r="B1518" s="35" t="s">
        <v>1960</v>
      </c>
      <c r="C1518" s="35" t="s">
        <v>4360</v>
      </c>
      <c r="D1518" s="46" t="str">
        <f t="shared" si="40"/>
        <v>E</v>
      </c>
      <c r="E1518" s="598" t="s">
        <v>2142</v>
      </c>
      <c r="F1518" s="505"/>
      <c r="G1518" s="167"/>
      <c r="H1518" s="35" t="s">
        <v>5351</v>
      </c>
    </row>
    <row r="1519" spans="1:8" hidden="1" x14ac:dyDescent="0.25">
      <c r="A1519" s="47" t="s">
        <v>2142</v>
      </c>
      <c r="B1519" s="35" t="s">
        <v>1960</v>
      </c>
      <c r="C1519" s="35" t="s">
        <v>4361</v>
      </c>
      <c r="D1519" s="46" t="str">
        <f t="shared" si="40"/>
        <v>E</v>
      </c>
      <c r="E1519" s="598" t="s">
        <v>2142</v>
      </c>
      <c r="F1519" s="505"/>
      <c r="G1519" s="167"/>
      <c r="H1519" s="35" t="s">
        <v>5352</v>
      </c>
    </row>
    <row r="1520" spans="1:8" ht="30" hidden="1" x14ac:dyDescent="0.25">
      <c r="A1520" s="47" t="s">
        <v>2142</v>
      </c>
      <c r="B1520" s="35" t="s">
        <v>1960</v>
      </c>
      <c r="C1520" s="35" t="s">
        <v>5347</v>
      </c>
      <c r="D1520" s="46" t="str">
        <f t="shared" si="40"/>
        <v>E</v>
      </c>
      <c r="E1520" s="598" t="s">
        <v>2142</v>
      </c>
      <c r="F1520" s="505"/>
      <c r="G1520" s="167"/>
      <c r="H1520" s="35" t="s">
        <v>6228</v>
      </c>
    </row>
    <row r="1521" spans="1:8" ht="30" hidden="1" x14ac:dyDescent="0.25">
      <c r="A1521" s="47" t="s">
        <v>2142</v>
      </c>
      <c r="B1521" s="35" t="s">
        <v>1960</v>
      </c>
      <c r="C1521" s="35" t="s">
        <v>5348</v>
      </c>
      <c r="D1521" s="46" t="str">
        <f t="shared" si="40"/>
        <v>M</v>
      </c>
      <c r="E1521" s="598" t="s">
        <v>2142</v>
      </c>
      <c r="F1521" s="505"/>
      <c r="G1521" s="167"/>
      <c r="H1521" s="35" t="s">
        <v>6229</v>
      </c>
    </row>
    <row r="1522" spans="1:8" hidden="1" x14ac:dyDescent="0.25">
      <c r="A1522" s="47" t="s">
        <v>2142</v>
      </c>
      <c r="B1522" s="35" t="s">
        <v>1960</v>
      </c>
      <c r="C1522" s="35" t="s">
        <v>5349</v>
      </c>
      <c r="D1522" s="46" t="str">
        <f t="shared" si="40"/>
        <v>M</v>
      </c>
      <c r="E1522" s="598" t="s">
        <v>2142</v>
      </c>
      <c r="F1522" s="505"/>
      <c r="G1522" s="167"/>
      <c r="H1522" s="35" t="s">
        <v>4362</v>
      </c>
    </row>
    <row r="1523" spans="1:8" hidden="1" x14ac:dyDescent="0.25">
      <c r="A1523" s="47" t="s">
        <v>2142</v>
      </c>
      <c r="B1523" s="35" t="s">
        <v>1960</v>
      </c>
      <c r="C1523" s="35" t="s">
        <v>5350</v>
      </c>
      <c r="D1523" s="46" t="str">
        <f t="shared" si="40"/>
        <v>E</v>
      </c>
      <c r="E1523" s="598" t="s">
        <v>2142</v>
      </c>
      <c r="F1523" s="505"/>
      <c r="G1523" s="167"/>
      <c r="H1523" s="35" t="s">
        <v>5353</v>
      </c>
    </row>
    <row r="1524" spans="1:8" hidden="1" x14ac:dyDescent="0.25">
      <c r="A1524" s="47" t="s">
        <v>2142</v>
      </c>
      <c r="B1524" s="35" t="s">
        <v>1960</v>
      </c>
      <c r="C1524" s="35" t="s">
        <v>5351</v>
      </c>
      <c r="D1524" s="46" t="str">
        <f t="shared" si="40"/>
        <v>E</v>
      </c>
      <c r="E1524" s="598" t="s">
        <v>2142</v>
      </c>
      <c r="F1524" s="505"/>
      <c r="G1524" s="167"/>
      <c r="H1524" s="35" t="s">
        <v>5354</v>
      </c>
    </row>
    <row r="1525" spans="1:8" hidden="1" x14ac:dyDescent="0.25">
      <c r="A1525" s="47" t="s">
        <v>2142</v>
      </c>
      <c r="B1525" s="35" t="s">
        <v>1960</v>
      </c>
      <c r="C1525" s="35" t="s">
        <v>5352</v>
      </c>
      <c r="D1525" s="46" t="str">
        <f t="shared" si="40"/>
        <v>E</v>
      </c>
      <c r="E1525" s="598" t="s">
        <v>2142</v>
      </c>
      <c r="F1525" s="505"/>
      <c r="G1525" s="167"/>
      <c r="H1525" s="35" t="s">
        <v>5355</v>
      </c>
    </row>
    <row r="1526" spans="1:8" ht="15" hidden="1" customHeight="1" x14ac:dyDescent="0.25">
      <c r="A1526" s="47" t="s">
        <v>2142</v>
      </c>
      <c r="B1526" s="35" t="s">
        <v>1960</v>
      </c>
      <c r="C1526" s="35" t="s">
        <v>6228</v>
      </c>
      <c r="D1526" s="46" t="str">
        <f t="shared" si="40"/>
        <v>E</v>
      </c>
      <c r="E1526" s="598" t="s">
        <v>2142</v>
      </c>
      <c r="F1526" s="505"/>
      <c r="G1526" s="167"/>
      <c r="H1526" s="35" t="s">
        <v>5356</v>
      </c>
    </row>
    <row r="1527" spans="1:8" ht="15" hidden="1" customHeight="1" x14ac:dyDescent="0.25">
      <c r="A1527" s="47" t="s">
        <v>2142</v>
      </c>
      <c r="B1527" s="35" t="s">
        <v>1960</v>
      </c>
      <c r="C1527" s="35" t="s">
        <v>6229</v>
      </c>
      <c r="D1527" s="46" t="str">
        <f t="shared" si="40"/>
        <v>M</v>
      </c>
      <c r="E1527" s="598" t="s">
        <v>2142</v>
      </c>
      <c r="F1527" s="505"/>
      <c r="G1527" s="167"/>
      <c r="H1527" s="35" t="s">
        <v>4363</v>
      </c>
    </row>
    <row r="1528" spans="1:8" hidden="1" x14ac:dyDescent="0.25">
      <c r="A1528" s="47" t="s">
        <v>2142</v>
      </c>
      <c r="B1528" s="35" t="s">
        <v>1960</v>
      </c>
      <c r="C1528" s="35" t="s">
        <v>4362</v>
      </c>
      <c r="D1528" s="46" t="str">
        <f t="shared" si="40"/>
        <v>M</v>
      </c>
      <c r="E1528" s="598" t="s">
        <v>2142</v>
      </c>
      <c r="F1528" s="505"/>
      <c r="G1528" s="167"/>
      <c r="H1528" s="35" t="s">
        <v>4364</v>
      </c>
    </row>
    <row r="1529" spans="1:8" hidden="1" x14ac:dyDescent="0.25">
      <c r="A1529" s="47" t="s">
        <v>2142</v>
      </c>
      <c r="B1529" s="35" t="s">
        <v>1960</v>
      </c>
      <c r="C1529" s="35" t="s">
        <v>5353</v>
      </c>
      <c r="D1529" s="46" t="str">
        <f t="shared" si="40"/>
        <v>E</v>
      </c>
      <c r="E1529" s="598" t="s">
        <v>2142</v>
      </c>
      <c r="F1529" s="505"/>
      <c r="G1529" s="167"/>
      <c r="H1529" s="35" t="s">
        <v>4365</v>
      </c>
    </row>
    <row r="1530" spans="1:8" hidden="1" x14ac:dyDescent="0.25">
      <c r="A1530" s="47" t="s">
        <v>2142</v>
      </c>
      <c r="B1530" s="35" t="s">
        <v>1960</v>
      </c>
      <c r="C1530" s="35" t="s">
        <v>5354</v>
      </c>
      <c r="D1530" s="46" t="str">
        <f t="shared" si="40"/>
        <v>E</v>
      </c>
      <c r="E1530" s="598" t="s">
        <v>2142</v>
      </c>
      <c r="F1530" s="505"/>
      <c r="G1530" s="167"/>
      <c r="H1530" s="35" t="s">
        <v>5357</v>
      </c>
    </row>
    <row r="1531" spans="1:8" hidden="1" x14ac:dyDescent="0.25">
      <c r="A1531" s="47" t="s">
        <v>2142</v>
      </c>
      <c r="B1531" s="35" t="s">
        <v>1960</v>
      </c>
      <c r="C1531" s="35" t="s">
        <v>5355</v>
      </c>
      <c r="D1531" s="46" t="str">
        <f t="shared" si="40"/>
        <v>H</v>
      </c>
      <c r="E1531" s="598" t="s">
        <v>2142</v>
      </c>
      <c r="F1531" s="505"/>
      <c r="G1531" s="167"/>
      <c r="H1531" s="35" t="s">
        <v>5359</v>
      </c>
    </row>
    <row r="1532" spans="1:8" hidden="1" x14ac:dyDescent="0.25">
      <c r="A1532" s="47" t="s">
        <v>2142</v>
      </c>
      <c r="B1532" s="35" t="s">
        <v>1960</v>
      </c>
      <c r="C1532" s="35" t="s">
        <v>5356</v>
      </c>
      <c r="D1532" s="46" t="str">
        <f t="shared" si="40"/>
        <v>M</v>
      </c>
      <c r="E1532" s="598" t="s">
        <v>2142</v>
      </c>
      <c r="F1532" s="505"/>
      <c r="G1532" s="167"/>
      <c r="H1532" s="35" t="s">
        <v>5358</v>
      </c>
    </row>
    <row r="1533" spans="1:8" hidden="1" x14ac:dyDescent="0.25">
      <c r="A1533" s="47" t="s">
        <v>2142</v>
      </c>
      <c r="B1533" s="35" t="s">
        <v>1960</v>
      </c>
      <c r="C1533" s="35" t="s">
        <v>4363</v>
      </c>
      <c r="D1533" s="46" t="str">
        <f t="shared" si="40"/>
        <v>E</v>
      </c>
      <c r="E1533" s="598" t="s">
        <v>2142</v>
      </c>
      <c r="F1533" s="505"/>
      <c r="G1533" s="167"/>
      <c r="H1533" s="35" t="s">
        <v>6940</v>
      </c>
    </row>
    <row r="1534" spans="1:8" hidden="1" x14ac:dyDescent="0.25">
      <c r="A1534" s="47" t="s">
        <v>2142</v>
      </c>
      <c r="B1534" s="35" t="s">
        <v>1960</v>
      </c>
      <c r="C1534" s="35" t="s">
        <v>4364</v>
      </c>
      <c r="D1534" s="46" t="str">
        <f t="shared" si="40"/>
        <v>E</v>
      </c>
      <c r="E1534" s="598" t="s">
        <v>2142</v>
      </c>
      <c r="F1534" s="505"/>
      <c r="G1534" s="167"/>
      <c r="H1534" s="35" t="s">
        <v>6941</v>
      </c>
    </row>
    <row r="1535" spans="1:8" hidden="1" x14ac:dyDescent="0.25">
      <c r="A1535" s="47" t="s">
        <v>2142</v>
      </c>
      <c r="B1535" s="35" t="s">
        <v>1960</v>
      </c>
      <c r="C1535" s="35" t="s">
        <v>4365</v>
      </c>
      <c r="D1535" s="46" t="str">
        <f t="shared" si="40"/>
        <v>E</v>
      </c>
      <c r="E1535" s="598" t="s">
        <v>2142</v>
      </c>
      <c r="F1535" s="505"/>
      <c r="G1535" s="167"/>
      <c r="H1535" s="35" t="s">
        <v>6942</v>
      </c>
    </row>
    <row r="1536" spans="1:8" hidden="1" x14ac:dyDescent="0.25">
      <c r="A1536" s="47" t="s">
        <v>2142</v>
      </c>
      <c r="B1536" s="35" t="s">
        <v>1960</v>
      </c>
      <c r="C1536" s="35" t="s">
        <v>5357</v>
      </c>
      <c r="D1536" s="46" t="str">
        <f>RIGHT(C1536,1)</f>
        <v>E</v>
      </c>
      <c r="E1536" s="598" t="s">
        <v>2142</v>
      </c>
      <c r="F1536" s="505"/>
      <c r="G1536" s="167"/>
      <c r="H1536" s="35" t="s">
        <v>6943</v>
      </c>
    </row>
    <row r="1537" spans="1:8" hidden="1" x14ac:dyDescent="0.25">
      <c r="A1537" s="47" t="s">
        <v>2142</v>
      </c>
      <c r="B1537" s="35" t="s">
        <v>1960</v>
      </c>
      <c r="C1537" s="35" t="s">
        <v>5359</v>
      </c>
      <c r="D1537" s="46" t="str">
        <f>RIGHT(C1537,1)</f>
        <v>M</v>
      </c>
      <c r="E1537" s="598" t="s">
        <v>2142</v>
      </c>
      <c r="F1537" s="505"/>
      <c r="G1537" s="167"/>
      <c r="H1537" s="35" t="s">
        <v>6944</v>
      </c>
    </row>
    <row r="1538" spans="1:8" hidden="1" x14ac:dyDescent="0.25">
      <c r="A1538" s="47" t="s">
        <v>2142</v>
      </c>
      <c r="B1538" s="35" t="s">
        <v>1960</v>
      </c>
      <c r="C1538" s="35" t="s">
        <v>5358</v>
      </c>
      <c r="D1538" s="46" t="str">
        <f>RIGHT(C1538,1)</f>
        <v>H</v>
      </c>
      <c r="E1538" s="598" t="s">
        <v>2142</v>
      </c>
      <c r="F1538" s="505"/>
      <c r="G1538" s="167"/>
      <c r="H1538" s="35" t="s">
        <v>6945</v>
      </c>
    </row>
    <row r="1539" spans="1:8" hidden="1" x14ac:dyDescent="0.25">
      <c r="A1539" s="47" t="s">
        <v>2142</v>
      </c>
      <c r="B1539" s="35" t="s">
        <v>1960</v>
      </c>
      <c r="C1539" s="35" t="s">
        <v>6940</v>
      </c>
      <c r="D1539" s="46" t="s">
        <v>6439</v>
      </c>
      <c r="E1539" s="598" t="s">
        <v>2142</v>
      </c>
      <c r="F1539" s="505"/>
      <c r="G1539" s="167"/>
      <c r="H1539" s="35" t="s">
        <v>6946</v>
      </c>
    </row>
    <row r="1540" spans="1:8" hidden="1" x14ac:dyDescent="0.25">
      <c r="A1540" s="47" t="s">
        <v>2142</v>
      </c>
      <c r="B1540" s="35" t="s">
        <v>1960</v>
      </c>
      <c r="C1540" s="35" t="s">
        <v>6941</v>
      </c>
      <c r="D1540" s="46" t="s">
        <v>6439</v>
      </c>
      <c r="E1540" s="598" t="s">
        <v>2142</v>
      </c>
      <c r="F1540" s="505"/>
      <c r="G1540" s="167"/>
      <c r="H1540" s="35" t="s">
        <v>6947</v>
      </c>
    </row>
    <row r="1541" spans="1:8" hidden="1" x14ac:dyDescent="0.25">
      <c r="A1541" s="47" t="s">
        <v>2142</v>
      </c>
      <c r="B1541" s="35" t="s">
        <v>1960</v>
      </c>
      <c r="C1541" s="35" t="s">
        <v>6942</v>
      </c>
      <c r="D1541" s="46" t="s">
        <v>6439</v>
      </c>
      <c r="E1541" s="598" t="s">
        <v>2142</v>
      </c>
      <c r="F1541" s="505"/>
      <c r="G1541" s="167"/>
      <c r="H1541" s="35" t="s">
        <v>6948</v>
      </c>
    </row>
    <row r="1542" spans="1:8" hidden="1" x14ac:dyDescent="0.25">
      <c r="A1542" s="47" t="s">
        <v>2142</v>
      </c>
      <c r="B1542" s="35" t="s">
        <v>1960</v>
      </c>
      <c r="C1542" s="35" t="s">
        <v>6943</v>
      </c>
      <c r="D1542" s="46" t="s">
        <v>6439</v>
      </c>
      <c r="E1542" s="598" t="s">
        <v>2142</v>
      </c>
      <c r="F1542" s="505"/>
      <c r="G1542" s="167"/>
      <c r="H1542" s="35" t="s">
        <v>6949</v>
      </c>
    </row>
    <row r="1543" spans="1:8" hidden="1" x14ac:dyDescent="0.25">
      <c r="A1543" s="47" t="s">
        <v>2142</v>
      </c>
      <c r="B1543" s="35" t="s">
        <v>1960</v>
      </c>
      <c r="C1543" s="35" t="s">
        <v>6944</v>
      </c>
      <c r="D1543" s="46" t="s">
        <v>6439</v>
      </c>
      <c r="E1543" s="598" t="s">
        <v>2142</v>
      </c>
      <c r="F1543" s="505"/>
      <c r="G1543" s="167"/>
      <c r="H1543" s="35" t="s">
        <v>6950</v>
      </c>
    </row>
    <row r="1544" spans="1:8" hidden="1" x14ac:dyDescent="0.25">
      <c r="A1544" s="47" t="s">
        <v>2142</v>
      </c>
      <c r="B1544" s="35" t="s">
        <v>1960</v>
      </c>
      <c r="C1544" s="35" t="s">
        <v>6945</v>
      </c>
      <c r="D1544" s="46" t="s">
        <v>6439</v>
      </c>
      <c r="E1544" s="598" t="s">
        <v>2142</v>
      </c>
      <c r="F1544" s="505"/>
      <c r="G1544" s="167"/>
      <c r="H1544" s="35" t="s">
        <v>6951</v>
      </c>
    </row>
    <row r="1545" spans="1:8" hidden="1" x14ac:dyDescent="0.25">
      <c r="A1545" s="47" t="s">
        <v>2142</v>
      </c>
      <c r="B1545" s="35" t="s">
        <v>1960</v>
      </c>
      <c r="C1545" s="35" t="s">
        <v>6946</v>
      </c>
      <c r="D1545" s="46" t="s">
        <v>6439</v>
      </c>
      <c r="E1545" s="598" t="s">
        <v>2142</v>
      </c>
      <c r="F1545" s="505"/>
      <c r="G1545" s="167"/>
      <c r="H1545" s="35" t="s">
        <v>6952</v>
      </c>
    </row>
    <row r="1546" spans="1:8" hidden="1" x14ac:dyDescent="0.25">
      <c r="A1546" s="47" t="s">
        <v>2142</v>
      </c>
      <c r="B1546" s="35" t="s">
        <v>1960</v>
      </c>
      <c r="C1546" s="35" t="s">
        <v>6947</v>
      </c>
      <c r="D1546" s="46" t="s">
        <v>6439</v>
      </c>
      <c r="E1546" s="598" t="s">
        <v>2142</v>
      </c>
      <c r="F1546" s="505"/>
      <c r="G1546" s="167"/>
      <c r="H1546" s="35" t="s">
        <v>6953</v>
      </c>
    </row>
    <row r="1547" spans="1:8" hidden="1" x14ac:dyDescent="0.25">
      <c r="A1547" s="47" t="s">
        <v>2142</v>
      </c>
      <c r="B1547" s="35" t="s">
        <v>1960</v>
      </c>
      <c r="C1547" s="35" t="s">
        <v>6948</v>
      </c>
      <c r="D1547" s="46" t="s">
        <v>6439</v>
      </c>
      <c r="E1547" s="598" t="s">
        <v>2142</v>
      </c>
      <c r="F1547" s="505"/>
      <c r="G1547" s="167"/>
      <c r="H1547" s="35" t="s">
        <v>6954</v>
      </c>
    </row>
    <row r="1548" spans="1:8" hidden="1" x14ac:dyDescent="0.25">
      <c r="A1548" s="47" t="s">
        <v>2142</v>
      </c>
      <c r="B1548" s="35" t="s">
        <v>1960</v>
      </c>
      <c r="C1548" s="35" t="s">
        <v>6949</v>
      </c>
      <c r="D1548" s="46" t="s">
        <v>6439</v>
      </c>
      <c r="E1548" s="598" t="s">
        <v>2142</v>
      </c>
      <c r="F1548" s="505"/>
      <c r="G1548" s="167"/>
      <c r="H1548" s="35" t="s">
        <v>6955</v>
      </c>
    </row>
    <row r="1549" spans="1:8" hidden="1" x14ac:dyDescent="0.25">
      <c r="A1549" s="47" t="s">
        <v>2142</v>
      </c>
      <c r="B1549" s="35" t="s">
        <v>1960</v>
      </c>
      <c r="C1549" s="35" t="s">
        <v>6950</v>
      </c>
      <c r="D1549" s="46" t="s">
        <v>6439</v>
      </c>
      <c r="E1549" s="598" t="s">
        <v>2142</v>
      </c>
      <c r="F1549" s="505"/>
      <c r="G1549" s="167"/>
      <c r="H1549" s="35" t="s">
        <v>6956</v>
      </c>
    </row>
    <row r="1550" spans="1:8" hidden="1" x14ac:dyDescent="0.25">
      <c r="A1550" s="47" t="s">
        <v>2142</v>
      </c>
      <c r="B1550" s="35" t="s">
        <v>1960</v>
      </c>
      <c r="C1550" s="35" t="s">
        <v>6951</v>
      </c>
      <c r="D1550" s="46" t="s">
        <v>6439</v>
      </c>
      <c r="E1550" s="598" t="s">
        <v>2142</v>
      </c>
      <c r="F1550" s="505"/>
      <c r="G1550" s="167"/>
      <c r="H1550" s="35" t="s">
        <v>6957</v>
      </c>
    </row>
    <row r="1551" spans="1:8" hidden="1" x14ac:dyDescent="0.25">
      <c r="A1551" s="47" t="s">
        <v>2142</v>
      </c>
      <c r="B1551" s="35" t="s">
        <v>1960</v>
      </c>
      <c r="C1551" s="35" t="s">
        <v>6952</v>
      </c>
      <c r="D1551" s="46" t="s">
        <v>6439</v>
      </c>
      <c r="E1551" s="598" t="s">
        <v>2142</v>
      </c>
      <c r="F1551" s="505"/>
      <c r="G1551" s="167"/>
      <c r="H1551" s="35" t="s">
        <v>6958</v>
      </c>
    </row>
    <row r="1552" spans="1:8" hidden="1" x14ac:dyDescent="0.25">
      <c r="A1552" s="47" t="s">
        <v>2142</v>
      </c>
      <c r="B1552" s="35" t="s">
        <v>1960</v>
      </c>
      <c r="C1552" s="35" t="s">
        <v>6953</v>
      </c>
      <c r="D1552" s="46" t="s">
        <v>6439</v>
      </c>
      <c r="E1552" s="598" t="s">
        <v>2142</v>
      </c>
      <c r="F1552" s="505"/>
      <c r="G1552" s="167"/>
      <c r="H1552" s="35" t="s">
        <v>6959</v>
      </c>
    </row>
    <row r="1553" spans="1:8" hidden="1" x14ac:dyDescent="0.25">
      <c r="A1553" s="47" t="s">
        <v>2142</v>
      </c>
      <c r="B1553" s="35" t="s">
        <v>1960</v>
      </c>
      <c r="C1553" s="35" t="s">
        <v>6954</v>
      </c>
      <c r="D1553" s="46" t="s">
        <v>6439</v>
      </c>
      <c r="E1553" s="598" t="s">
        <v>2142</v>
      </c>
      <c r="F1553" s="505"/>
      <c r="G1553" s="167"/>
      <c r="H1553" s="35" t="s">
        <v>6960</v>
      </c>
    </row>
    <row r="1554" spans="1:8" hidden="1" x14ac:dyDescent="0.25">
      <c r="A1554" s="47" t="s">
        <v>2142</v>
      </c>
      <c r="B1554" s="35" t="s">
        <v>1960</v>
      </c>
      <c r="C1554" s="35" t="s">
        <v>6955</v>
      </c>
      <c r="D1554" s="46" t="s">
        <v>6439</v>
      </c>
      <c r="E1554" s="598" t="s">
        <v>2142</v>
      </c>
      <c r="F1554" s="505"/>
      <c r="G1554" s="167"/>
      <c r="H1554" s="35" t="s">
        <v>6961</v>
      </c>
    </row>
    <row r="1555" spans="1:8" hidden="1" x14ac:dyDescent="0.25">
      <c r="A1555" s="47">
        <v>1010</v>
      </c>
      <c r="B1555" s="35" t="s">
        <v>1960</v>
      </c>
      <c r="C1555" s="35" t="s">
        <v>6956</v>
      </c>
      <c r="D1555" s="46" t="s">
        <v>6439</v>
      </c>
      <c r="E1555" s="598">
        <v>1010</v>
      </c>
      <c r="F1555" s="505"/>
      <c r="G1555" s="167"/>
      <c r="H1555" s="35" t="s">
        <v>6962</v>
      </c>
    </row>
    <row r="1556" spans="1:8" hidden="1" x14ac:dyDescent="0.25">
      <c r="A1556" s="47" t="s">
        <v>2142</v>
      </c>
      <c r="B1556" s="35" t="s">
        <v>1960</v>
      </c>
      <c r="C1556" s="35" t="s">
        <v>6957</v>
      </c>
      <c r="D1556" s="46" t="s">
        <v>6439</v>
      </c>
      <c r="E1556" s="598" t="s">
        <v>2142</v>
      </c>
      <c r="F1556" s="505"/>
      <c r="G1556" s="167"/>
      <c r="H1556" s="35" t="s">
        <v>6963</v>
      </c>
    </row>
    <row r="1557" spans="1:8" hidden="1" x14ac:dyDescent="0.25">
      <c r="A1557" s="47" t="s">
        <v>2142</v>
      </c>
      <c r="B1557" s="35" t="s">
        <v>1960</v>
      </c>
      <c r="C1557" s="35" t="s">
        <v>6958</v>
      </c>
      <c r="D1557" s="46" t="s">
        <v>6439</v>
      </c>
      <c r="E1557" s="598" t="s">
        <v>2142</v>
      </c>
      <c r="F1557" s="505"/>
      <c r="G1557" s="167"/>
      <c r="H1557" s="35" t="s">
        <v>6964</v>
      </c>
    </row>
    <row r="1558" spans="1:8" hidden="1" x14ac:dyDescent="0.25">
      <c r="A1558" s="47" t="s">
        <v>2142</v>
      </c>
      <c r="B1558" s="35" t="s">
        <v>1960</v>
      </c>
      <c r="C1558" s="35" t="s">
        <v>6959</v>
      </c>
      <c r="D1558" s="46" t="s">
        <v>6439</v>
      </c>
      <c r="E1558" s="598" t="s">
        <v>2142</v>
      </c>
      <c r="F1558" s="505"/>
      <c r="G1558" s="167"/>
      <c r="H1558" s="35" t="s">
        <v>6965</v>
      </c>
    </row>
    <row r="1559" spans="1:8" hidden="1" x14ac:dyDescent="0.25">
      <c r="A1559" s="47" t="s">
        <v>2142</v>
      </c>
      <c r="B1559" s="35" t="s">
        <v>1960</v>
      </c>
      <c r="C1559" s="35" t="s">
        <v>6960</v>
      </c>
      <c r="D1559" s="46" t="s">
        <v>6439</v>
      </c>
      <c r="E1559" s="598" t="s">
        <v>2142</v>
      </c>
      <c r="F1559" s="505"/>
      <c r="G1559" s="167"/>
      <c r="H1559" s="35" t="s">
        <v>6966</v>
      </c>
    </row>
    <row r="1560" spans="1:8" hidden="1" x14ac:dyDescent="0.25">
      <c r="A1560" s="47" t="s">
        <v>2142</v>
      </c>
      <c r="B1560" s="35" t="s">
        <v>1960</v>
      </c>
      <c r="C1560" s="35" t="s">
        <v>6961</v>
      </c>
      <c r="D1560" s="46" t="s">
        <v>6439</v>
      </c>
      <c r="E1560" s="598" t="s">
        <v>2142</v>
      </c>
      <c r="F1560" s="505"/>
      <c r="G1560" s="167"/>
      <c r="H1560" s="35" t="s">
        <v>6967</v>
      </c>
    </row>
    <row r="1561" spans="1:8" hidden="1" x14ac:dyDescent="0.25">
      <c r="A1561" s="47" t="s">
        <v>2142</v>
      </c>
      <c r="B1561" s="35" t="s">
        <v>1960</v>
      </c>
      <c r="C1561" s="35" t="s">
        <v>6962</v>
      </c>
      <c r="D1561" s="46" t="s">
        <v>6439</v>
      </c>
      <c r="E1561" s="598" t="s">
        <v>2142</v>
      </c>
      <c r="F1561" s="505"/>
      <c r="G1561" s="167"/>
      <c r="H1561" s="35" t="s">
        <v>6968</v>
      </c>
    </row>
    <row r="1562" spans="1:8" hidden="1" x14ac:dyDescent="0.25">
      <c r="A1562" s="47" t="s">
        <v>2142</v>
      </c>
      <c r="B1562" s="35" t="s">
        <v>1960</v>
      </c>
      <c r="C1562" s="35" t="s">
        <v>6963</v>
      </c>
      <c r="D1562" s="46" t="s">
        <v>6439</v>
      </c>
      <c r="E1562" s="598" t="s">
        <v>2142</v>
      </c>
      <c r="F1562" s="505"/>
      <c r="G1562" s="167"/>
      <c r="H1562" s="35" t="s">
        <v>6969</v>
      </c>
    </row>
    <row r="1563" spans="1:8" hidden="1" x14ac:dyDescent="0.25">
      <c r="A1563" s="47" t="s">
        <v>2142</v>
      </c>
      <c r="B1563" s="35" t="s">
        <v>1960</v>
      </c>
      <c r="C1563" s="35" t="s">
        <v>6964</v>
      </c>
      <c r="D1563" s="46" t="s">
        <v>6439</v>
      </c>
      <c r="E1563" s="598" t="s">
        <v>2142</v>
      </c>
      <c r="F1563" s="505"/>
      <c r="G1563" s="167"/>
      <c r="H1563" s="35" t="s">
        <v>6970</v>
      </c>
    </row>
    <row r="1564" spans="1:8" hidden="1" x14ac:dyDescent="0.25">
      <c r="A1564" s="47" t="s">
        <v>2142</v>
      </c>
      <c r="B1564" s="35" t="s">
        <v>1960</v>
      </c>
      <c r="C1564" s="35" t="s">
        <v>6965</v>
      </c>
      <c r="D1564" s="46" t="s">
        <v>6439</v>
      </c>
      <c r="E1564" s="598" t="s">
        <v>2142</v>
      </c>
      <c r="F1564" s="505"/>
      <c r="G1564" s="167"/>
      <c r="H1564" s="35" t="s">
        <v>6971</v>
      </c>
    </row>
    <row r="1565" spans="1:8" hidden="1" x14ac:dyDescent="0.25">
      <c r="A1565" s="47" t="s">
        <v>2142</v>
      </c>
      <c r="B1565" s="35" t="s">
        <v>1960</v>
      </c>
      <c r="C1565" s="35" t="s">
        <v>6966</v>
      </c>
      <c r="D1565" s="46" t="s">
        <v>6439</v>
      </c>
      <c r="E1565" s="598" t="s">
        <v>2142</v>
      </c>
      <c r="F1565" s="505"/>
      <c r="G1565" s="167"/>
      <c r="H1565" s="35" t="s">
        <v>6972</v>
      </c>
    </row>
    <row r="1566" spans="1:8" hidden="1" x14ac:dyDescent="0.25">
      <c r="A1566" s="47" t="s">
        <v>2142</v>
      </c>
      <c r="B1566" s="35" t="s">
        <v>1960</v>
      </c>
      <c r="C1566" s="35" t="s">
        <v>6967</v>
      </c>
      <c r="D1566" s="46" t="s">
        <v>6439</v>
      </c>
      <c r="E1566" s="598" t="s">
        <v>2142</v>
      </c>
      <c r="F1566" s="505"/>
      <c r="G1566" s="167"/>
      <c r="H1566" s="35" t="s">
        <v>6973</v>
      </c>
    </row>
    <row r="1567" spans="1:8" hidden="1" x14ac:dyDescent="0.25">
      <c r="A1567" s="47" t="s">
        <v>2142</v>
      </c>
      <c r="B1567" s="35" t="s">
        <v>1960</v>
      </c>
      <c r="C1567" s="35" t="s">
        <v>6968</v>
      </c>
      <c r="D1567" s="46" t="s">
        <v>6439</v>
      </c>
      <c r="E1567" s="598" t="s">
        <v>2142</v>
      </c>
      <c r="F1567" s="505"/>
      <c r="G1567" s="167"/>
      <c r="H1567" s="35" t="s">
        <v>6974</v>
      </c>
    </row>
    <row r="1568" spans="1:8" hidden="1" x14ac:dyDescent="0.25">
      <c r="A1568" s="47" t="s">
        <v>2142</v>
      </c>
      <c r="B1568" s="35" t="s">
        <v>1960</v>
      </c>
      <c r="C1568" s="35" t="s">
        <v>6969</v>
      </c>
      <c r="D1568" s="46" t="s">
        <v>6439</v>
      </c>
      <c r="E1568" s="598" t="s">
        <v>2142</v>
      </c>
      <c r="F1568" s="505"/>
      <c r="G1568" s="167"/>
      <c r="H1568" s="35" t="s">
        <v>6975</v>
      </c>
    </row>
    <row r="1569" spans="1:8" hidden="1" x14ac:dyDescent="0.25">
      <c r="A1569" s="47" t="s">
        <v>2142</v>
      </c>
      <c r="B1569" s="35" t="s">
        <v>1960</v>
      </c>
      <c r="C1569" s="35" t="s">
        <v>6970</v>
      </c>
      <c r="D1569" s="46" t="s">
        <v>6439</v>
      </c>
      <c r="E1569" s="598" t="s">
        <v>2142</v>
      </c>
      <c r="F1569" s="505"/>
      <c r="G1569" s="167"/>
      <c r="H1569" s="35" t="s">
        <v>6976</v>
      </c>
    </row>
    <row r="1570" spans="1:8" hidden="1" x14ac:dyDescent="0.25">
      <c r="A1570" s="47" t="s">
        <v>2142</v>
      </c>
      <c r="B1570" s="35" t="s">
        <v>1960</v>
      </c>
      <c r="C1570" s="35" t="s">
        <v>6971</v>
      </c>
      <c r="D1570" s="46" t="s">
        <v>6439</v>
      </c>
      <c r="E1570" s="598" t="s">
        <v>2142</v>
      </c>
      <c r="F1570" s="505"/>
      <c r="G1570" s="167"/>
      <c r="H1570" s="35" t="s">
        <v>6977</v>
      </c>
    </row>
    <row r="1571" spans="1:8" hidden="1" x14ac:dyDescent="0.25">
      <c r="A1571" s="47" t="s">
        <v>2142</v>
      </c>
      <c r="B1571" s="35" t="s">
        <v>1960</v>
      </c>
      <c r="C1571" s="35" t="s">
        <v>6972</v>
      </c>
      <c r="D1571" s="46" t="s">
        <v>6439</v>
      </c>
      <c r="E1571" s="598" t="s">
        <v>2142</v>
      </c>
      <c r="F1571" s="505"/>
      <c r="G1571" s="167"/>
      <c r="H1571" s="35" t="s">
        <v>6978</v>
      </c>
    </row>
    <row r="1572" spans="1:8" hidden="1" x14ac:dyDescent="0.25">
      <c r="A1572" s="47" t="s">
        <v>2142</v>
      </c>
      <c r="B1572" s="35" t="s">
        <v>1960</v>
      </c>
      <c r="C1572" s="35" t="s">
        <v>6973</v>
      </c>
      <c r="D1572" s="46" t="s">
        <v>6439</v>
      </c>
      <c r="E1572" s="598" t="s">
        <v>2142</v>
      </c>
      <c r="F1572" s="505"/>
      <c r="G1572" s="167"/>
      <c r="H1572" s="35" t="s">
        <v>6979</v>
      </c>
    </row>
    <row r="1573" spans="1:8" hidden="1" x14ac:dyDescent="0.25">
      <c r="A1573" s="47" t="s">
        <v>2142</v>
      </c>
      <c r="B1573" s="35" t="s">
        <v>1960</v>
      </c>
      <c r="C1573" s="35" t="s">
        <v>6974</v>
      </c>
      <c r="D1573" s="46" t="s">
        <v>6439</v>
      </c>
      <c r="E1573" s="598" t="s">
        <v>2142</v>
      </c>
      <c r="F1573" s="505"/>
      <c r="G1573" s="167"/>
      <c r="H1573" s="35" t="s">
        <v>6980</v>
      </c>
    </row>
    <row r="1574" spans="1:8" hidden="1" x14ac:dyDescent="0.25">
      <c r="A1574" s="47" t="s">
        <v>2142</v>
      </c>
      <c r="B1574" s="35" t="s">
        <v>1960</v>
      </c>
      <c r="C1574" s="35" t="s">
        <v>6975</v>
      </c>
      <c r="D1574" s="46" t="s">
        <v>6439</v>
      </c>
      <c r="E1574" s="598" t="s">
        <v>2142</v>
      </c>
      <c r="F1574" s="505"/>
      <c r="G1574" s="167"/>
      <c r="H1574" s="35" t="s">
        <v>6230</v>
      </c>
    </row>
    <row r="1575" spans="1:8" hidden="1" x14ac:dyDescent="0.25">
      <c r="A1575" s="47" t="s">
        <v>2142</v>
      </c>
      <c r="B1575" s="35" t="s">
        <v>1960</v>
      </c>
      <c r="C1575" s="35" t="s">
        <v>6976</v>
      </c>
      <c r="D1575" s="46" t="s">
        <v>6439</v>
      </c>
      <c r="E1575" s="598" t="s">
        <v>2142</v>
      </c>
      <c r="F1575" s="505"/>
      <c r="G1575" s="167"/>
      <c r="H1575" s="35" t="s">
        <v>6231</v>
      </c>
    </row>
    <row r="1576" spans="1:8" hidden="1" x14ac:dyDescent="0.25">
      <c r="A1576" s="47" t="s">
        <v>2142</v>
      </c>
      <c r="B1576" s="35" t="s">
        <v>1960</v>
      </c>
      <c r="C1576" s="35" t="s">
        <v>6977</v>
      </c>
      <c r="D1576" s="46" t="s">
        <v>6439</v>
      </c>
      <c r="E1576" s="598" t="s">
        <v>2142</v>
      </c>
      <c r="F1576" s="505"/>
      <c r="G1576" s="167"/>
      <c r="H1576" s="35" t="s">
        <v>6981</v>
      </c>
    </row>
    <row r="1577" spans="1:8" hidden="1" x14ac:dyDescent="0.25">
      <c r="A1577" s="47">
        <v>1010</v>
      </c>
      <c r="B1577" s="35" t="s">
        <v>1960</v>
      </c>
      <c r="C1577" s="35" t="s">
        <v>6978</v>
      </c>
      <c r="D1577" s="46" t="s">
        <v>6439</v>
      </c>
      <c r="E1577" s="598">
        <v>1010</v>
      </c>
      <c r="F1577" s="505"/>
      <c r="G1577" s="167"/>
      <c r="H1577" s="35" t="s">
        <v>6982</v>
      </c>
    </row>
    <row r="1578" spans="1:8" hidden="1" x14ac:dyDescent="0.25">
      <c r="A1578" s="47" t="s">
        <v>2142</v>
      </c>
      <c r="B1578" s="35" t="s">
        <v>1960</v>
      </c>
      <c r="C1578" s="35" t="s">
        <v>6979</v>
      </c>
      <c r="D1578" s="46" t="s">
        <v>6439</v>
      </c>
      <c r="E1578" s="598" t="s">
        <v>2142</v>
      </c>
      <c r="F1578" s="505"/>
      <c r="G1578" s="167"/>
      <c r="H1578" s="35" t="s">
        <v>6983</v>
      </c>
    </row>
    <row r="1579" spans="1:8" hidden="1" x14ac:dyDescent="0.25">
      <c r="A1579" s="47" t="s">
        <v>2142</v>
      </c>
      <c r="B1579" s="35" t="s">
        <v>1960</v>
      </c>
      <c r="C1579" s="35" t="s">
        <v>6980</v>
      </c>
      <c r="D1579" s="46" t="s">
        <v>6439</v>
      </c>
      <c r="E1579" s="598" t="s">
        <v>2142</v>
      </c>
      <c r="F1579" s="505"/>
      <c r="G1579" s="167"/>
      <c r="H1579" s="35" t="s">
        <v>6984</v>
      </c>
    </row>
    <row r="1580" spans="1:8" hidden="1" x14ac:dyDescent="0.25">
      <c r="A1580" s="47" t="s">
        <v>2142</v>
      </c>
      <c r="B1580" s="35" t="s">
        <v>1960</v>
      </c>
      <c r="C1580" s="35" t="s">
        <v>6230</v>
      </c>
      <c r="D1580" s="46" t="str">
        <f>RIGHT(C1580,1)</f>
        <v>F</v>
      </c>
      <c r="E1580" s="598" t="s">
        <v>2142</v>
      </c>
      <c r="F1580" s="505"/>
      <c r="G1580" s="167"/>
      <c r="H1580" s="35" t="s">
        <v>6985</v>
      </c>
    </row>
    <row r="1581" spans="1:8" hidden="1" x14ac:dyDescent="0.25">
      <c r="A1581" s="47" t="s">
        <v>2142</v>
      </c>
      <c r="B1581" s="35" t="s">
        <v>1960</v>
      </c>
      <c r="C1581" s="35" t="s">
        <v>6231</v>
      </c>
      <c r="D1581" s="46" t="str">
        <f>RIGHT(C1581,1)</f>
        <v>F</v>
      </c>
      <c r="E1581" s="598" t="s">
        <v>2142</v>
      </c>
      <c r="F1581" s="505"/>
      <c r="G1581" s="167"/>
      <c r="H1581" s="35" t="s">
        <v>6986</v>
      </c>
    </row>
    <row r="1582" spans="1:8" hidden="1" x14ac:dyDescent="0.25">
      <c r="A1582" s="47" t="s">
        <v>2142</v>
      </c>
      <c r="B1582" s="35" t="s">
        <v>1960</v>
      </c>
      <c r="C1582" s="35" t="s">
        <v>6981</v>
      </c>
      <c r="D1582" s="46" t="s">
        <v>6439</v>
      </c>
      <c r="E1582" s="598" t="s">
        <v>2142</v>
      </c>
      <c r="F1582" s="505"/>
      <c r="G1582" s="167"/>
      <c r="H1582" s="35" t="s">
        <v>6987</v>
      </c>
    </row>
    <row r="1583" spans="1:8" hidden="1" x14ac:dyDescent="0.25">
      <c r="A1583" s="47" t="s">
        <v>2142</v>
      </c>
      <c r="B1583" s="35" t="s">
        <v>1960</v>
      </c>
      <c r="C1583" s="35" t="s">
        <v>6982</v>
      </c>
      <c r="D1583" s="46" t="s">
        <v>6439</v>
      </c>
      <c r="E1583" s="598" t="s">
        <v>2142</v>
      </c>
      <c r="F1583" s="505"/>
      <c r="G1583" s="167"/>
      <c r="H1583" s="35" t="s">
        <v>6988</v>
      </c>
    </row>
    <row r="1584" spans="1:8" hidden="1" x14ac:dyDescent="0.25">
      <c r="A1584" s="47" t="s">
        <v>2142</v>
      </c>
      <c r="B1584" s="35" t="s">
        <v>1960</v>
      </c>
      <c r="C1584" s="35" t="s">
        <v>6983</v>
      </c>
      <c r="D1584" s="46" t="s">
        <v>6439</v>
      </c>
      <c r="E1584" s="598" t="s">
        <v>2142</v>
      </c>
      <c r="F1584" s="505"/>
      <c r="G1584" s="167"/>
      <c r="H1584" s="35" t="s">
        <v>6989</v>
      </c>
    </row>
    <row r="1585" spans="1:8" hidden="1" x14ac:dyDescent="0.25">
      <c r="A1585" s="47" t="s">
        <v>2142</v>
      </c>
      <c r="B1585" s="35" t="s">
        <v>1960</v>
      </c>
      <c r="C1585" s="35" t="s">
        <v>6984</v>
      </c>
      <c r="D1585" s="46" t="s">
        <v>6439</v>
      </c>
      <c r="E1585" s="598" t="s">
        <v>2142</v>
      </c>
      <c r="F1585" s="505"/>
      <c r="G1585" s="167"/>
      <c r="H1585" s="35" t="s">
        <v>6990</v>
      </c>
    </row>
    <row r="1586" spans="1:8" hidden="1" x14ac:dyDescent="0.25">
      <c r="A1586" s="47" t="s">
        <v>2142</v>
      </c>
      <c r="B1586" s="35" t="s">
        <v>1960</v>
      </c>
      <c r="C1586" s="35" t="s">
        <v>6985</v>
      </c>
      <c r="D1586" s="46" t="s">
        <v>6439</v>
      </c>
      <c r="E1586" s="598" t="s">
        <v>2142</v>
      </c>
      <c r="F1586" s="505"/>
      <c r="G1586" s="167"/>
      <c r="H1586" s="35" t="s">
        <v>6991</v>
      </c>
    </row>
    <row r="1587" spans="1:8" hidden="1" x14ac:dyDescent="0.25">
      <c r="A1587" s="47" t="s">
        <v>2142</v>
      </c>
      <c r="B1587" s="35" t="s">
        <v>1960</v>
      </c>
      <c r="C1587" s="35" t="s">
        <v>6986</v>
      </c>
      <c r="D1587" s="46" t="s">
        <v>6439</v>
      </c>
      <c r="E1587" s="598" t="s">
        <v>2142</v>
      </c>
      <c r="F1587" s="505"/>
      <c r="G1587" s="167"/>
      <c r="H1587" s="35" t="s">
        <v>6992</v>
      </c>
    </row>
    <row r="1588" spans="1:8" hidden="1" x14ac:dyDescent="0.25">
      <c r="A1588" s="47" t="s">
        <v>2142</v>
      </c>
      <c r="B1588" s="35" t="s">
        <v>1960</v>
      </c>
      <c r="C1588" s="35" t="s">
        <v>6987</v>
      </c>
      <c r="D1588" s="46" t="s">
        <v>6439</v>
      </c>
      <c r="E1588" s="598" t="s">
        <v>2142</v>
      </c>
      <c r="F1588" s="505"/>
      <c r="G1588" s="167"/>
      <c r="H1588" s="35" t="s">
        <v>6993</v>
      </c>
    </row>
    <row r="1589" spans="1:8" hidden="1" x14ac:dyDescent="0.25">
      <c r="A1589" s="47" t="s">
        <v>2142</v>
      </c>
      <c r="B1589" s="35" t="s">
        <v>1960</v>
      </c>
      <c r="C1589" s="35" t="s">
        <v>6988</v>
      </c>
      <c r="D1589" s="46" t="s">
        <v>6439</v>
      </c>
      <c r="E1589" s="598" t="s">
        <v>2142</v>
      </c>
      <c r="F1589" s="505"/>
      <c r="G1589" s="167"/>
      <c r="H1589" s="35" t="s">
        <v>6994</v>
      </c>
    </row>
    <row r="1590" spans="1:8" hidden="1" x14ac:dyDescent="0.25">
      <c r="A1590" s="47" t="s">
        <v>2142</v>
      </c>
      <c r="B1590" s="35" t="s">
        <v>1960</v>
      </c>
      <c r="C1590" s="35" t="s">
        <v>6989</v>
      </c>
      <c r="D1590" s="46" t="s">
        <v>6439</v>
      </c>
      <c r="E1590" s="598" t="s">
        <v>2142</v>
      </c>
      <c r="F1590" s="505"/>
      <c r="G1590" s="167"/>
      <c r="H1590" s="35" t="s">
        <v>6995</v>
      </c>
    </row>
    <row r="1591" spans="1:8" hidden="1" x14ac:dyDescent="0.25">
      <c r="A1591" s="47" t="s">
        <v>2142</v>
      </c>
      <c r="B1591" s="35" t="s">
        <v>1960</v>
      </c>
      <c r="C1591" s="35" t="s">
        <v>6990</v>
      </c>
      <c r="D1591" s="46" t="s">
        <v>6439</v>
      </c>
      <c r="E1591" s="598" t="s">
        <v>2142</v>
      </c>
      <c r="F1591" s="505"/>
      <c r="G1591" s="167"/>
      <c r="H1591" s="35" t="s">
        <v>6996</v>
      </c>
    </row>
    <row r="1592" spans="1:8" hidden="1" x14ac:dyDescent="0.25">
      <c r="A1592" s="47" t="s">
        <v>2142</v>
      </c>
      <c r="B1592" s="35" t="s">
        <v>1960</v>
      </c>
      <c r="C1592" s="35" t="s">
        <v>6991</v>
      </c>
      <c r="D1592" s="46" t="s">
        <v>6439</v>
      </c>
      <c r="E1592" s="598" t="s">
        <v>2142</v>
      </c>
      <c r="F1592" s="505"/>
      <c r="G1592" s="167"/>
      <c r="H1592" s="35" t="s">
        <v>6997</v>
      </c>
    </row>
    <row r="1593" spans="1:8" hidden="1" x14ac:dyDescent="0.25">
      <c r="A1593" s="47" t="s">
        <v>2142</v>
      </c>
      <c r="B1593" s="35" t="s">
        <v>1960</v>
      </c>
      <c r="C1593" s="35" t="s">
        <v>6992</v>
      </c>
      <c r="D1593" s="46" t="s">
        <v>6439</v>
      </c>
      <c r="E1593" s="598" t="s">
        <v>2142</v>
      </c>
      <c r="F1593" s="505"/>
      <c r="G1593" s="167"/>
      <c r="H1593" s="35" t="s">
        <v>6998</v>
      </c>
    </row>
    <row r="1594" spans="1:8" hidden="1" x14ac:dyDescent="0.25">
      <c r="A1594" s="47" t="s">
        <v>2142</v>
      </c>
      <c r="B1594" s="35" t="s">
        <v>1960</v>
      </c>
      <c r="C1594" s="35" t="s">
        <v>6993</v>
      </c>
      <c r="D1594" s="46" t="s">
        <v>6439</v>
      </c>
      <c r="E1594" s="598" t="s">
        <v>2142</v>
      </c>
      <c r="F1594" s="505"/>
      <c r="G1594" s="167"/>
      <c r="H1594" s="35" t="s">
        <v>6999</v>
      </c>
    </row>
    <row r="1595" spans="1:8" hidden="1" x14ac:dyDescent="0.25">
      <c r="A1595" s="47" t="s">
        <v>2142</v>
      </c>
      <c r="B1595" s="35" t="s">
        <v>1960</v>
      </c>
      <c r="C1595" s="35" t="s">
        <v>6994</v>
      </c>
      <c r="D1595" s="46" t="s">
        <v>6439</v>
      </c>
      <c r="E1595" s="598" t="s">
        <v>2142</v>
      </c>
      <c r="F1595" s="505"/>
      <c r="G1595" s="167"/>
      <c r="H1595" s="35" t="s">
        <v>7000</v>
      </c>
    </row>
    <row r="1596" spans="1:8" hidden="1" x14ac:dyDescent="0.25">
      <c r="A1596" s="47" t="s">
        <v>2142</v>
      </c>
      <c r="B1596" s="35" t="s">
        <v>1960</v>
      </c>
      <c r="C1596" s="35" t="s">
        <v>6995</v>
      </c>
      <c r="D1596" s="46" t="s">
        <v>6439</v>
      </c>
      <c r="E1596" s="598" t="s">
        <v>2142</v>
      </c>
      <c r="F1596" s="505"/>
      <c r="G1596" s="167"/>
      <c r="H1596" s="35" t="s">
        <v>7001</v>
      </c>
    </row>
    <row r="1597" spans="1:8" hidden="1" x14ac:dyDescent="0.25">
      <c r="A1597" s="47" t="s">
        <v>2142</v>
      </c>
      <c r="B1597" s="35" t="s">
        <v>1960</v>
      </c>
      <c r="C1597" s="35" t="s">
        <v>6996</v>
      </c>
      <c r="D1597" s="46" t="s">
        <v>6439</v>
      </c>
      <c r="E1597" s="598" t="s">
        <v>2142</v>
      </c>
      <c r="F1597" s="505"/>
      <c r="G1597" s="167"/>
      <c r="H1597" s="35" t="s">
        <v>95</v>
      </c>
    </row>
    <row r="1598" spans="1:8" hidden="1" x14ac:dyDescent="0.25">
      <c r="A1598" s="47" t="s">
        <v>2142</v>
      </c>
      <c r="B1598" s="35" t="s">
        <v>1960</v>
      </c>
      <c r="C1598" s="35" t="s">
        <v>6997</v>
      </c>
      <c r="D1598" s="46" t="s">
        <v>6439</v>
      </c>
      <c r="E1598" s="598" t="s">
        <v>2142</v>
      </c>
      <c r="F1598" s="505"/>
      <c r="G1598" s="167"/>
    </row>
    <row r="1599" spans="1:8" hidden="1" x14ac:dyDescent="0.25">
      <c r="A1599" s="47" t="s">
        <v>2142</v>
      </c>
      <c r="B1599" s="35" t="s">
        <v>1960</v>
      </c>
      <c r="C1599" s="35" t="s">
        <v>6998</v>
      </c>
      <c r="D1599" s="46" t="s">
        <v>6439</v>
      </c>
      <c r="E1599" s="598" t="s">
        <v>2142</v>
      </c>
      <c r="F1599" s="505"/>
      <c r="G1599" s="167"/>
      <c r="H1599" s="35" t="s">
        <v>4366</v>
      </c>
    </row>
    <row r="1600" spans="1:8" hidden="1" x14ac:dyDescent="0.25">
      <c r="A1600" s="47" t="s">
        <v>2142</v>
      </c>
      <c r="B1600" s="35" t="s">
        <v>1960</v>
      </c>
      <c r="C1600" s="35" t="s">
        <v>6999</v>
      </c>
      <c r="D1600" s="46" t="s">
        <v>6439</v>
      </c>
      <c r="E1600" s="598" t="s">
        <v>2142</v>
      </c>
      <c r="F1600" s="505"/>
      <c r="G1600" s="167"/>
      <c r="H1600" s="35" t="s">
        <v>5360</v>
      </c>
    </row>
    <row r="1601" spans="1:8" hidden="1" x14ac:dyDescent="0.25">
      <c r="A1601" s="47" t="s">
        <v>2142</v>
      </c>
      <c r="B1601" s="35" t="s">
        <v>1960</v>
      </c>
      <c r="C1601" s="35" t="s">
        <v>7000</v>
      </c>
      <c r="D1601" s="46" t="s">
        <v>6439</v>
      </c>
      <c r="E1601" s="598" t="s">
        <v>2142</v>
      </c>
      <c r="F1601" s="505"/>
      <c r="G1601" s="167"/>
      <c r="H1601" s="35" t="s">
        <v>5361</v>
      </c>
    </row>
    <row r="1602" spans="1:8" hidden="1" x14ac:dyDescent="0.25">
      <c r="A1602" s="47" t="s">
        <v>2142</v>
      </c>
      <c r="B1602" s="35" t="s">
        <v>1960</v>
      </c>
      <c r="C1602" s="35" t="s">
        <v>7001</v>
      </c>
      <c r="D1602" s="46" t="s">
        <v>6439</v>
      </c>
      <c r="E1602" s="598" t="s">
        <v>2142</v>
      </c>
      <c r="F1602" s="505"/>
      <c r="G1602" s="167"/>
      <c r="H1602" s="35" t="s">
        <v>5362</v>
      </c>
    </row>
    <row r="1603" spans="1:8" hidden="1" x14ac:dyDescent="0.25">
      <c r="A1603" s="47" t="str">
        <f>A1602</f>
        <v>1010</v>
      </c>
      <c r="B1603" s="35" t="s">
        <v>1960</v>
      </c>
      <c r="C1603" s="35" t="s">
        <v>6508</v>
      </c>
      <c r="D1603" s="46" t="s">
        <v>6440</v>
      </c>
      <c r="E1603" s="598" t="str">
        <f>E1602</f>
        <v>1010</v>
      </c>
      <c r="F1603" s="505"/>
      <c r="G1603" s="167"/>
      <c r="H1603" s="35" t="s">
        <v>5363</v>
      </c>
    </row>
    <row r="1604" spans="1:8" hidden="1" x14ac:dyDescent="0.25">
      <c r="A1604" s="47" t="str">
        <f>A1603</f>
        <v>1010</v>
      </c>
      <c r="B1604" s="35" t="s">
        <v>1960</v>
      </c>
      <c r="C1604" s="35" t="s">
        <v>7860</v>
      </c>
      <c r="E1604" s="598" t="str">
        <f>E1603</f>
        <v>1010</v>
      </c>
      <c r="F1604" s="505"/>
      <c r="G1604" s="167"/>
      <c r="H1604" s="35" t="s">
        <v>4367</v>
      </c>
    </row>
    <row r="1605" spans="1:8" hidden="1" x14ac:dyDescent="0.25">
      <c r="A1605" s="47" t="s">
        <v>2141</v>
      </c>
      <c r="B1605" s="35" t="s">
        <v>1959</v>
      </c>
      <c r="C1605" s="35" t="s">
        <v>4366</v>
      </c>
      <c r="D1605" s="46" t="str">
        <f t="shared" ref="D1605:D1612" si="41">RIGHT(C1605,1)</f>
        <v>E</v>
      </c>
      <c r="E1605" s="598" t="s">
        <v>2141</v>
      </c>
      <c r="F1605" s="505"/>
      <c r="G1605" s="167"/>
      <c r="H1605" s="35" t="s">
        <v>5364</v>
      </c>
    </row>
    <row r="1606" spans="1:8" hidden="1" x14ac:dyDescent="0.25">
      <c r="A1606" s="47" t="s">
        <v>2141</v>
      </c>
      <c r="B1606" s="35" t="s">
        <v>1959</v>
      </c>
      <c r="C1606" s="35" t="s">
        <v>5360</v>
      </c>
      <c r="D1606" s="46" t="str">
        <f t="shared" si="41"/>
        <v>E</v>
      </c>
      <c r="E1606" s="598" t="s">
        <v>2141</v>
      </c>
      <c r="F1606" s="505"/>
      <c r="G1606" s="167"/>
      <c r="H1606" s="35" t="s">
        <v>5365</v>
      </c>
    </row>
    <row r="1607" spans="1:8" hidden="1" x14ac:dyDescent="0.25">
      <c r="A1607" s="47" t="s">
        <v>2141</v>
      </c>
      <c r="B1607" s="35" t="s">
        <v>1959</v>
      </c>
      <c r="C1607" s="35" t="s">
        <v>5361</v>
      </c>
      <c r="D1607" s="46" t="str">
        <f t="shared" si="41"/>
        <v>M</v>
      </c>
      <c r="E1607" s="598" t="s">
        <v>2141</v>
      </c>
      <c r="F1607" s="505"/>
      <c r="G1607" s="167"/>
      <c r="H1607" s="35" t="s">
        <v>7002</v>
      </c>
    </row>
    <row r="1608" spans="1:8" hidden="1" x14ac:dyDescent="0.25">
      <c r="A1608" s="47" t="s">
        <v>2141</v>
      </c>
      <c r="B1608" s="35" t="s">
        <v>1959</v>
      </c>
      <c r="C1608" s="35" t="s">
        <v>5362</v>
      </c>
      <c r="D1608" s="46" t="str">
        <f t="shared" si="41"/>
        <v>H</v>
      </c>
      <c r="E1608" s="598" t="s">
        <v>2141</v>
      </c>
      <c r="F1608" s="505"/>
      <c r="G1608" s="167"/>
      <c r="H1608" s="35" t="s">
        <v>7003</v>
      </c>
    </row>
    <row r="1609" spans="1:8" hidden="1" x14ac:dyDescent="0.25">
      <c r="A1609" s="47" t="s">
        <v>2141</v>
      </c>
      <c r="B1609" s="35" t="s">
        <v>1959</v>
      </c>
      <c r="C1609" s="35" t="s">
        <v>5363</v>
      </c>
      <c r="D1609" s="46" t="str">
        <f t="shared" si="41"/>
        <v>E</v>
      </c>
      <c r="E1609" s="598" t="s">
        <v>2141</v>
      </c>
      <c r="F1609" s="505"/>
      <c r="G1609" s="167"/>
      <c r="H1609" s="35" t="s">
        <v>95</v>
      </c>
    </row>
    <row r="1610" spans="1:8" hidden="1" x14ac:dyDescent="0.25">
      <c r="A1610" s="47" t="s">
        <v>2141</v>
      </c>
      <c r="B1610" s="35" t="s">
        <v>1959</v>
      </c>
      <c r="C1610" s="35" t="s">
        <v>4367</v>
      </c>
      <c r="D1610" s="46" t="str">
        <f t="shared" si="41"/>
        <v>E</v>
      </c>
      <c r="E1610" s="598" t="s">
        <v>2141</v>
      </c>
      <c r="F1610" s="505"/>
      <c r="G1610" s="167"/>
    </row>
    <row r="1611" spans="1:8" hidden="1" x14ac:dyDescent="0.25">
      <c r="A1611" s="47" t="s">
        <v>2141</v>
      </c>
      <c r="B1611" s="35" t="s">
        <v>1959</v>
      </c>
      <c r="C1611" s="35" t="s">
        <v>5364</v>
      </c>
      <c r="D1611" s="46" t="str">
        <f t="shared" si="41"/>
        <v>E</v>
      </c>
      <c r="E1611" s="598" t="s">
        <v>2141</v>
      </c>
      <c r="F1611" s="505"/>
      <c r="G1611" s="167"/>
      <c r="H1611" s="35" t="s">
        <v>4368</v>
      </c>
    </row>
    <row r="1612" spans="1:8" hidden="1" x14ac:dyDescent="0.25">
      <c r="A1612" s="47" t="s">
        <v>2141</v>
      </c>
      <c r="B1612" s="35" t="s">
        <v>1959</v>
      </c>
      <c r="C1612" s="35" t="s">
        <v>5365</v>
      </c>
      <c r="D1612" s="46" t="str">
        <f t="shared" si="41"/>
        <v>E</v>
      </c>
      <c r="E1612" s="598" t="s">
        <v>2141</v>
      </c>
      <c r="F1612" s="505"/>
      <c r="G1612" s="167"/>
      <c r="H1612" s="35" t="s">
        <v>5366</v>
      </c>
    </row>
    <row r="1613" spans="1:8" hidden="1" x14ac:dyDescent="0.25">
      <c r="A1613" s="47" t="s">
        <v>2141</v>
      </c>
      <c r="B1613" s="35" t="s">
        <v>1959</v>
      </c>
      <c r="C1613" s="35" t="s">
        <v>7002</v>
      </c>
      <c r="D1613" s="46" t="s">
        <v>6439</v>
      </c>
      <c r="E1613" s="598" t="s">
        <v>2141</v>
      </c>
      <c r="F1613" s="505"/>
      <c r="G1613" s="167"/>
      <c r="H1613" s="35" t="s">
        <v>5367</v>
      </c>
    </row>
    <row r="1614" spans="1:8" hidden="1" x14ac:dyDescent="0.25">
      <c r="A1614" s="47" t="s">
        <v>2141</v>
      </c>
      <c r="B1614" s="35" t="s">
        <v>1959</v>
      </c>
      <c r="C1614" s="35" t="s">
        <v>7003</v>
      </c>
      <c r="D1614" s="46" t="s">
        <v>6439</v>
      </c>
      <c r="E1614" s="598" t="s">
        <v>2141</v>
      </c>
      <c r="F1614" s="505"/>
      <c r="G1614" s="167"/>
      <c r="H1614" s="35" t="s">
        <v>4369</v>
      </c>
    </row>
    <row r="1615" spans="1:8" hidden="1" x14ac:dyDescent="0.25">
      <c r="A1615" s="47" t="str">
        <f>A1614</f>
        <v>1020</v>
      </c>
      <c r="B1615" s="35" t="s">
        <v>1959</v>
      </c>
      <c r="C1615" s="35" t="s">
        <v>6509</v>
      </c>
      <c r="D1615" s="46" t="s">
        <v>6440</v>
      </c>
      <c r="E1615" s="598" t="str">
        <f>E1614</f>
        <v>1020</v>
      </c>
      <c r="F1615" s="505"/>
      <c r="G1615" s="167"/>
      <c r="H1615" s="35" t="s">
        <v>6396</v>
      </c>
    </row>
    <row r="1616" spans="1:8" hidden="1" x14ac:dyDescent="0.25">
      <c r="A1616" s="47" t="str">
        <f>A1615</f>
        <v>1020</v>
      </c>
      <c r="B1616" s="35" t="s">
        <v>1959</v>
      </c>
      <c r="C1616" s="35" t="s">
        <v>7861</v>
      </c>
      <c r="E1616" s="598" t="str">
        <f>E1615</f>
        <v>1020</v>
      </c>
      <c r="F1616" s="505"/>
      <c r="G1616" s="167"/>
      <c r="H1616" s="35" t="s">
        <v>95</v>
      </c>
    </row>
    <row r="1617" spans="1:8" hidden="1" x14ac:dyDescent="0.25">
      <c r="A1617" s="47" t="s">
        <v>2140</v>
      </c>
      <c r="B1617" s="35" t="s">
        <v>1958</v>
      </c>
      <c r="C1617" s="35" t="s">
        <v>4368</v>
      </c>
      <c r="D1617" s="46" t="str">
        <f>RIGHT(C1617,1)</f>
        <v>E</v>
      </c>
      <c r="E1617" s="598" t="s">
        <v>2140</v>
      </c>
      <c r="F1617" s="505"/>
      <c r="G1617" s="167"/>
    </row>
    <row r="1618" spans="1:8" hidden="1" x14ac:dyDescent="0.25">
      <c r="A1618" s="47" t="s">
        <v>2140</v>
      </c>
      <c r="B1618" s="35" t="s">
        <v>1958</v>
      </c>
      <c r="C1618" s="35" t="s">
        <v>5366</v>
      </c>
      <c r="D1618" s="46" t="str">
        <f>RIGHT(C1618,1)</f>
        <v>M</v>
      </c>
      <c r="E1618" s="598" t="s">
        <v>2140</v>
      </c>
      <c r="F1618" s="505"/>
      <c r="G1618" s="167"/>
      <c r="H1618" s="35" t="s">
        <v>5368</v>
      </c>
    </row>
    <row r="1619" spans="1:8" hidden="1" x14ac:dyDescent="0.25">
      <c r="A1619" s="47">
        <v>1030</v>
      </c>
      <c r="B1619" s="35" t="s">
        <v>1958</v>
      </c>
      <c r="C1619" s="35" t="s">
        <v>5367</v>
      </c>
      <c r="D1619" s="46" t="str">
        <f>RIGHT(C1619,1)</f>
        <v>H</v>
      </c>
      <c r="E1619" s="598">
        <v>1030</v>
      </c>
      <c r="F1619" s="505"/>
      <c r="G1619" s="167"/>
      <c r="H1619" s="35" t="s">
        <v>5369</v>
      </c>
    </row>
    <row r="1620" spans="1:8" hidden="1" x14ac:dyDescent="0.25">
      <c r="A1620" s="47" t="s">
        <v>2140</v>
      </c>
      <c r="B1620" s="35" t="s">
        <v>1958</v>
      </c>
      <c r="C1620" s="35" t="s">
        <v>4369</v>
      </c>
      <c r="D1620" s="46" t="str">
        <f>RIGHT(C1620,1)</f>
        <v>E</v>
      </c>
      <c r="E1620" s="598" t="s">
        <v>2140</v>
      </c>
      <c r="F1620" s="505"/>
      <c r="G1620" s="167"/>
      <c r="H1620" s="35" t="s">
        <v>5370</v>
      </c>
    </row>
    <row r="1621" spans="1:8" hidden="1" x14ac:dyDescent="0.25">
      <c r="A1621" s="47" t="s">
        <v>2140</v>
      </c>
      <c r="B1621" s="35" t="s">
        <v>1958</v>
      </c>
      <c r="C1621" s="35" t="s">
        <v>6396</v>
      </c>
      <c r="D1621" s="46" t="str">
        <f>RIGHT(C1621,1)</f>
        <v>F</v>
      </c>
      <c r="E1621" s="598" t="s">
        <v>2140</v>
      </c>
      <c r="F1621" s="505"/>
      <c r="G1621" s="167"/>
      <c r="H1621" s="35" t="s">
        <v>5371</v>
      </c>
    </row>
    <row r="1622" spans="1:8" hidden="1" x14ac:dyDescent="0.25">
      <c r="A1622" s="47" t="str">
        <f>A1621</f>
        <v>1030</v>
      </c>
      <c r="B1622" s="35" t="s">
        <v>1958</v>
      </c>
      <c r="C1622" s="35" t="s">
        <v>6510</v>
      </c>
      <c r="D1622" s="46" t="s">
        <v>6440</v>
      </c>
      <c r="E1622" s="598" t="str">
        <f>E1621</f>
        <v>1030</v>
      </c>
      <c r="F1622" s="505"/>
      <c r="G1622" s="167"/>
      <c r="H1622" s="35" t="s">
        <v>5372</v>
      </c>
    </row>
    <row r="1623" spans="1:8" hidden="1" x14ac:dyDescent="0.25">
      <c r="A1623" s="47" t="str">
        <f>A1622</f>
        <v>1030</v>
      </c>
      <c r="B1623" s="35" t="s">
        <v>1958</v>
      </c>
      <c r="C1623" s="35" t="s">
        <v>7862</v>
      </c>
      <c r="E1623" s="598" t="str">
        <f>E1622</f>
        <v>1030</v>
      </c>
      <c r="F1623" s="505"/>
      <c r="G1623" s="167"/>
      <c r="H1623" s="35" t="s">
        <v>5374</v>
      </c>
    </row>
    <row r="1624" spans="1:8" hidden="1" x14ac:dyDescent="0.25">
      <c r="A1624" s="47" t="s">
        <v>2139</v>
      </c>
      <c r="B1624" s="35" t="s">
        <v>1957</v>
      </c>
      <c r="C1624" s="35" t="s">
        <v>5368</v>
      </c>
      <c r="D1624" s="46" t="str">
        <f t="shared" ref="D1624:D1660" si="42">RIGHT(C1624,1)</f>
        <v>E</v>
      </c>
      <c r="E1624" s="598" t="s">
        <v>2139</v>
      </c>
      <c r="F1624" s="505"/>
      <c r="G1624" s="167"/>
      <c r="H1624" s="35" t="s">
        <v>5373</v>
      </c>
    </row>
    <row r="1625" spans="1:8" hidden="1" x14ac:dyDescent="0.25">
      <c r="A1625" s="47" t="s">
        <v>2139</v>
      </c>
      <c r="B1625" s="35" t="s">
        <v>1957</v>
      </c>
      <c r="C1625" s="35" t="s">
        <v>5369</v>
      </c>
      <c r="D1625" s="46" t="str">
        <f t="shared" si="42"/>
        <v>E</v>
      </c>
      <c r="E1625" s="598" t="s">
        <v>2139</v>
      </c>
      <c r="F1625" s="505"/>
      <c r="G1625" s="167"/>
      <c r="H1625" s="35" t="s">
        <v>5375</v>
      </c>
    </row>
    <row r="1626" spans="1:8" hidden="1" x14ac:dyDescent="0.25">
      <c r="A1626" s="47" t="s">
        <v>2139</v>
      </c>
      <c r="B1626" s="35" t="s">
        <v>1957</v>
      </c>
      <c r="C1626" s="35" t="s">
        <v>5370</v>
      </c>
      <c r="D1626" s="46" t="str">
        <f t="shared" si="42"/>
        <v>M</v>
      </c>
      <c r="E1626" s="598" t="s">
        <v>2139</v>
      </c>
      <c r="F1626" s="505"/>
      <c r="G1626" s="167"/>
      <c r="H1626" s="35" t="s">
        <v>5376</v>
      </c>
    </row>
    <row r="1627" spans="1:8" hidden="1" x14ac:dyDescent="0.25">
      <c r="A1627" s="47" t="s">
        <v>2139</v>
      </c>
      <c r="B1627" s="35" t="s">
        <v>1957</v>
      </c>
      <c r="C1627" s="35" t="s">
        <v>5371</v>
      </c>
      <c r="D1627" s="46" t="str">
        <f t="shared" si="42"/>
        <v>H</v>
      </c>
      <c r="E1627" s="598" t="s">
        <v>2139</v>
      </c>
      <c r="F1627" s="505"/>
      <c r="G1627" s="167"/>
      <c r="H1627" s="35" t="s">
        <v>5377</v>
      </c>
    </row>
    <row r="1628" spans="1:8" hidden="1" x14ac:dyDescent="0.25">
      <c r="A1628" s="47" t="s">
        <v>2139</v>
      </c>
      <c r="B1628" s="35" t="s">
        <v>1957</v>
      </c>
      <c r="C1628" s="35" t="s">
        <v>5372</v>
      </c>
      <c r="D1628" s="46" t="str">
        <f t="shared" si="42"/>
        <v>E</v>
      </c>
      <c r="E1628" s="598" t="s">
        <v>2139</v>
      </c>
      <c r="F1628" s="505"/>
      <c r="G1628" s="167"/>
      <c r="H1628" s="35" t="s">
        <v>5378</v>
      </c>
    </row>
    <row r="1629" spans="1:8" hidden="1" x14ac:dyDescent="0.25">
      <c r="A1629" s="47" t="s">
        <v>2139</v>
      </c>
      <c r="B1629" s="35" t="s">
        <v>1957</v>
      </c>
      <c r="C1629" s="35" t="s">
        <v>5374</v>
      </c>
      <c r="D1629" s="46" t="str">
        <f t="shared" si="42"/>
        <v>M</v>
      </c>
      <c r="E1629" s="598" t="s">
        <v>2139</v>
      </c>
      <c r="F1629" s="505"/>
      <c r="G1629" s="167"/>
      <c r="H1629" s="35" t="s">
        <v>5379</v>
      </c>
    </row>
    <row r="1630" spans="1:8" hidden="1" x14ac:dyDescent="0.25">
      <c r="A1630" s="47" t="s">
        <v>2139</v>
      </c>
      <c r="B1630" s="35" t="s">
        <v>1957</v>
      </c>
      <c r="C1630" s="35" t="s">
        <v>5373</v>
      </c>
      <c r="D1630" s="46" t="str">
        <f t="shared" si="42"/>
        <v>H</v>
      </c>
      <c r="E1630" s="598" t="s">
        <v>2139</v>
      </c>
      <c r="F1630" s="505"/>
      <c r="G1630" s="167"/>
      <c r="H1630" s="35" t="s">
        <v>5380</v>
      </c>
    </row>
    <row r="1631" spans="1:8" hidden="1" x14ac:dyDescent="0.25">
      <c r="A1631" s="47" t="s">
        <v>2139</v>
      </c>
      <c r="B1631" s="35" t="s">
        <v>1957</v>
      </c>
      <c r="C1631" s="35" t="s">
        <v>5375</v>
      </c>
      <c r="D1631" s="46" t="str">
        <f t="shared" si="42"/>
        <v>H</v>
      </c>
      <c r="E1631" s="598" t="s">
        <v>2139</v>
      </c>
      <c r="F1631" s="505"/>
      <c r="G1631" s="167"/>
      <c r="H1631" s="35" t="s">
        <v>5381</v>
      </c>
    </row>
    <row r="1632" spans="1:8" hidden="1" x14ac:dyDescent="0.25">
      <c r="A1632" s="47" t="s">
        <v>2139</v>
      </c>
      <c r="B1632" s="35" t="s">
        <v>1957</v>
      </c>
      <c r="C1632" s="35" t="s">
        <v>5376</v>
      </c>
      <c r="D1632" s="46" t="str">
        <f t="shared" si="42"/>
        <v>E</v>
      </c>
      <c r="E1632" s="598" t="s">
        <v>2139</v>
      </c>
      <c r="F1632" s="505"/>
      <c r="G1632" s="167"/>
      <c r="H1632" s="35" t="s">
        <v>5383</v>
      </c>
    </row>
    <row r="1633" spans="1:8" hidden="1" x14ac:dyDescent="0.25">
      <c r="A1633" s="47" t="s">
        <v>2139</v>
      </c>
      <c r="B1633" s="35" t="s">
        <v>1957</v>
      </c>
      <c r="C1633" s="35" t="s">
        <v>5377</v>
      </c>
      <c r="D1633" s="46" t="str">
        <f t="shared" si="42"/>
        <v>E</v>
      </c>
      <c r="E1633" s="598" t="s">
        <v>2139</v>
      </c>
      <c r="F1633" s="505"/>
      <c r="G1633" s="167"/>
      <c r="H1633" s="35" t="s">
        <v>5382</v>
      </c>
    </row>
    <row r="1634" spans="1:8" hidden="1" x14ac:dyDescent="0.25">
      <c r="A1634" s="47" t="s">
        <v>2139</v>
      </c>
      <c r="B1634" s="35" t="s">
        <v>1957</v>
      </c>
      <c r="C1634" s="35" t="s">
        <v>5378</v>
      </c>
      <c r="D1634" s="46" t="str">
        <f t="shared" si="42"/>
        <v>E</v>
      </c>
      <c r="E1634" s="598" t="s">
        <v>2139</v>
      </c>
      <c r="F1634" s="505"/>
      <c r="G1634" s="167"/>
      <c r="H1634" s="35" t="s">
        <v>5384</v>
      </c>
    </row>
    <row r="1635" spans="1:8" hidden="1" x14ac:dyDescent="0.25">
      <c r="A1635" s="47" t="s">
        <v>2139</v>
      </c>
      <c r="B1635" s="35" t="s">
        <v>1957</v>
      </c>
      <c r="C1635" s="35" t="s">
        <v>5379</v>
      </c>
      <c r="D1635" s="46" t="str">
        <f t="shared" si="42"/>
        <v>M</v>
      </c>
      <c r="E1635" s="598" t="s">
        <v>2139</v>
      </c>
      <c r="F1635" s="505"/>
      <c r="G1635" s="167"/>
      <c r="H1635" s="35" t="s">
        <v>5385</v>
      </c>
    </row>
    <row r="1636" spans="1:8" hidden="1" x14ac:dyDescent="0.25">
      <c r="A1636" s="47" t="s">
        <v>2139</v>
      </c>
      <c r="B1636" s="35" t="s">
        <v>1957</v>
      </c>
      <c r="C1636" s="35" t="s">
        <v>5380</v>
      </c>
      <c r="D1636" s="46" t="str">
        <f t="shared" si="42"/>
        <v>H</v>
      </c>
      <c r="E1636" s="598" t="s">
        <v>2139</v>
      </c>
      <c r="F1636" s="505"/>
      <c r="G1636" s="167"/>
      <c r="H1636" s="35" t="s">
        <v>5386</v>
      </c>
    </row>
    <row r="1637" spans="1:8" hidden="1" x14ac:dyDescent="0.25">
      <c r="A1637" s="47" t="s">
        <v>2139</v>
      </c>
      <c r="B1637" s="35" t="s">
        <v>1957</v>
      </c>
      <c r="C1637" s="35" t="s">
        <v>5381</v>
      </c>
      <c r="D1637" s="46" t="str">
        <f t="shared" si="42"/>
        <v>E</v>
      </c>
      <c r="E1637" s="598" t="s">
        <v>2139</v>
      </c>
      <c r="F1637" s="505"/>
      <c r="G1637" s="167"/>
      <c r="H1637" s="35" t="s">
        <v>5387</v>
      </c>
    </row>
    <row r="1638" spans="1:8" hidden="1" x14ac:dyDescent="0.25">
      <c r="A1638" s="47" t="s">
        <v>2139</v>
      </c>
      <c r="B1638" s="35" t="s">
        <v>1957</v>
      </c>
      <c r="C1638" s="35" t="s">
        <v>5383</v>
      </c>
      <c r="D1638" s="46" t="str">
        <f t="shared" si="42"/>
        <v>M</v>
      </c>
      <c r="E1638" s="598" t="s">
        <v>2139</v>
      </c>
      <c r="F1638" s="505"/>
      <c r="G1638" s="167"/>
      <c r="H1638" s="35" t="s">
        <v>5388</v>
      </c>
    </row>
    <row r="1639" spans="1:8" hidden="1" x14ac:dyDescent="0.25">
      <c r="A1639" s="47" t="s">
        <v>2139</v>
      </c>
      <c r="B1639" s="35" t="s">
        <v>1957</v>
      </c>
      <c r="C1639" s="35" t="s">
        <v>5382</v>
      </c>
      <c r="D1639" s="46" t="str">
        <f t="shared" si="42"/>
        <v>H</v>
      </c>
      <c r="E1639" s="598" t="s">
        <v>2139</v>
      </c>
      <c r="F1639" s="505"/>
      <c r="G1639" s="167"/>
      <c r="H1639" s="35" t="s">
        <v>4370</v>
      </c>
    </row>
    <row r="1640" spans="1:8" hidden="1" x14ac:dyDescent="0.25">
      <c r="A1640" s="47" t="s">
        <v>2139</v>
      </c>
      <c r="B1640" s="35" t="s">
        <v>1957</v>
      </c>
      <c r="C1640" s="35" t="s">
        <v>5384</v>
      </c>
      <c r="D1640" s="46" t="str">
        <f t="shared" si="42"/>
        <v>E</v>
      </c>
      <c r="E1640" s="598" t="s">
        <v>2139</v>
      </c>
      <c r="F1640" s="505"/>
      <c r="G1640" s="167"/>
      <c r="H1640" s="35" t="s">
        <v>4371</v>
      </c>
    </row>
    <row r="1641" spans="1:8" hidden="1" x14ac:dyDescent="0.25">
      <c r="A1641" s="47" t="s">
        <v>2139</v>
      </c>
      <c r="B1641" s="35" t="s">
        <v>1957</v>
      </c>
      <c r="C1641" s="35" t="s">
        <v>5385</v>
      </c>
      <c r="D1641" s="46" t="str">
        <f t="shared" si="42"/>
        <v>M</v>
      </c>
      <c r="E1641" s="598" t="s">
        <v>2139</v>
      </c>
      <c r="F1641" s="505"/>
      <c r="G1641" s="167"/>
      <c r="H1641" s="35" t="s">
        <v>5389</v>
      </c>
    </row>
    <row r="1642" spans="1:8" hidden="1" x14ac:dyDescent="0.25">
      <c r="A1642" s="47">
        <v>1040</v>
      </c>
      <c r="B1642" s="35" t="s">
        <v>1957</v>
      </c>
      <c r="C1642" s="35" t="s">
        <v>5386</v>
      </c>
      <c r="D1642" s="46" t="str">
        <f t="shared" si="42"/>
        <v>E</v>
      </c>
      <c r="E1642" s="598">
        <v>1040</v>
      </c>
      <c r="F1642" s="505"/>
      <c r="G1642" s="167"/>
      <c r="H1642" s="35" t="s">
        <v>5390</v>
      </c>
    </row>
    <row r="1643" spans="1:8" hidden="1" x14ac:dyDescent="0.25">
      <c r="A1643" s="47" t="s">
        <v>2139</v>
      </c>
      <c r="B1643" s="35" t="s">
        <v>1957</v>
      </c>
      <c r="C1643" s="35" t="s">
        <v>5387</v>
      </c>
      <c r="D1643" s="46" t="str">
        <f t="shared" si="42"/>
        <v>E</v>
      </c>
      <c r="E1643" s="598" t="s">
        <v>2139</v>
      </c>
      <c r="F1643" s="505"/>
      <c r="G1643" s="167"/>
      <c r="H1643" s="35" t="s">
        <v>5391</v>
      </c>
    </row>
    <row r="1644" spans="1:8" hidden="1" x14ac:dyDescent="0.25">
      <c r="A1644" s="47" t="s">
        <v>2139</v>
      </c>
      <c r="B1644" s="35" t="s">
        <v>1957</v>
      </c>
      <c r="C1644" s="35" t="s">
        <v>5388</v>
      </c>
      <c r="D1644" s="46" t="str">
        <f t="shared" si="42"/>
        <v>E</v>
      </c>
      <c r="E1644" s="598" t="s">
        <v>2139</v>
      </c>
      <c r="F1644" s="505"/>
      <c r="G1644" s="167"/>
      <c r="H1644" s="35" t="s">
        <v>5392</v>
      </c>
    </row>
    <row r="1645" spans="1:8" hidden="1" x14ac:dyDescent="0.25">
      <c r="A1645" s="47" t="s">
        <v>2139</v>
      </c>
      <c r="B1645" s="35" t="s">
        <v>1957</v>
      </c>
      <c r="C1645" s="35" t="s">
        <v>4370</v>
      </c>
      <c r="D1645" s="46" t="str">
        <f t="shared" si="42"/>
        <v>E</v>
      </c>
      <c r="E1645" s="598" t="s">
        <v>2139</v>
      </c>
      <c r="F1645" s="505"/>
      <c r="G1645" s="167"/>
      <c r="H1645" s="35" t="s">
        <v>4372</v>
      </c>
    </row>
    <row r="1646" spans="1:8" hidden="1" x14ac:dyDescent="0.25">
      <c r="A1646" s="47" t="s">
        <v>2139</v>
      </c>
      <c r="B1646" s="35" t="s">
        <v>1957</v>
      </c>
      <c r="C1646" s="35" t="s">
        <v>4371</v>
      </c>
      <c r="D1646" s="46" t="str">
        <f t="shared" si="42"/>
        <v>E</v>
      </c>
      <c r="E1646" s="598" t="s">
        <v>2139</v>
      </c>
      <c r="F1646" s="505"/>
      <c r="G1646" s="167"/>
      <c r="H1646" s="35" t="s">
        <v>5393</v>
      </c>
    </row>
    <row r="1647" spans="1:8" hidden="1" x14ac:dyDescent="0.25">
      <c r="A1647" s="47" t="s">
        <v>2139</v>
      </c>
      <c r="B1647" s="35" t="s">
        <v>1957</v>
      </c>
      <c r="C1647" s="35" t="s">
        <v>5389</v>
      </c>
      <c r="D1647" s="46" t="str">
        <f t="shared" si="42"/>
        <v>H</v>
      </c>
      <c r="E1647" s="598" t="s">
        <v>2139</v>
      </c>
      <c r="F1647" s="505"/>
      <c r="G1647" s="167"/>
      <c r="H1647" s="35" t="s">
        <v>5394</v>
      </c>
    </row>
    <row r="1648" spans="1:8" hidden="1" x14ac:dyDescent="0.25">
      <c r="A1648" s="47" t="s">
        <v>2139</v>
      </c>
      <c r="B1648" s="35" t="s">
        <v>1957</v>
      </c>
      <c r="C1648" s="35" t="s">
        <v>5390</v>
      </c>
      <c r="D1648" s="46" t="str">
        <f t="shared" si="42"/>
        <v>M</v>
      </c>
      <c r="E1648" s="598" t="s">
        <v>2139</v>
      </c>
      <c r="F1648" s="505"/>
      <c r="G1648" s="167"/>
      <c r="H1648" s="35" t="s">
        <v>5395</v>
      </c>
    </row>
    <row r="1649" spans="1:8" hidden="1" x14ac:dyDescent="0.25">
      <c r="A1649" s="47" t="s">
        <v>2139</v>
      </c>
      <c r="B1649" s="35" t="s">
        <v>1957</v>
      </c>
      <c r="C1649" s="35" t="s">
        <v>5391</v>
      </c>
      <c r="D1649" s="46" t="str">
        <f t="shared" si="42"/>
        <v>E</v>
      </c>
      <c r="E1649" s="598" t="s">
        <v>2139</v>
      </c>
      <c r="F1649" s="505"/>
      <c r="G1649" s="167"/>
      <c r="H1649" s="35" t="s">
        <v>5396</v>
      </c>
    </row>
    <row r="1650" spans="1:8" hidden="1" x14ac:dyDescent="0.25">
      <c r="A1650" s="47" t="s">
        <v>2139</v>
      </c>
      <c r="B1650" s="35" t="s">
        <v>1957</v>
      </c>
      <c r="C1650" s="35" t="s">
        <v>5392</v>
      </c>
      <c r="D1650" s="46" t="str">
        <f t="shared" si="42"/>
        <v>H</v>
      </c>
      <c r="E1650" s="598" t="s">
        <v>2139</v>
      </c>
      <c r="F1650" s="505"/>
      <c r="G1650" s="167"/>
      <c r="H1650" s="35" t="s">
        <v>6232</v>
      </c>
    </row>
    <row r="1651" spans="1:8" hidden="1" x14ac:dyDescent="0.25">
      <c r="A1651" s="47" t="s">
        <v>2139</v>
      </c>
      <c r="B1651" s="35" t="s">
        <v>1957</v>
      </c>
      <c r="C1651" s="35" t="s">
        <v>4372</v>
      </c>
      <c r="D1651" s="46" t="str">
        <f t="shared" si="42"/>
        <v>E</v>
      </c>
      <c r="E1651" s="598" t="s">
        <v>2139</v>
      </c>
      <c r="F1651" s="505"/>
      <c r="G1651" s="167"/>
      <c r="H1651" s="35" t="s">
        <v>6233</v>
      </c>
    </row>
    <row r="1652" spans="1:8" hidden="1" x14ac:dyDescent="0.25">
      <c r="A1652" s="47" t="s">
        <v>2139</v>
      </c>
      <c r="B1652" s="35" t="s">
        <v>1957</v>
      </c>
      <c r="C1652" s="35" t="s">
        <v>5393</v>
      </c>
      <c r="D1652" s="46" t="str">
        <f t="shared" si="42"/>
        <v>E</v>
      </c>
      <c r="E1652" s="598" t="s">
        <v>2139</v>
      </c>
      <c r="F1652" s="505"/>
      <c r="G1652" s="167"/>
      <c r="H1652" s="35" t="s">
        <v>5397</v>
      </c>
    </row>
    <row r="1653" spans="1:8" hidden="1" x14ac:dyDescent="0.25">
      <c r="A1653" s="47" t="s">
        <v>2139</v>
      </c>
      <c r="B1653" s="35" t="s">
        <v>1957</v>
      </c>
      <c r="C1653" s="35" t="s">
        <v>5394</v>
      </c>
      <c r="D1653" s="46" t="str">
        <f t="shared" si="42"/>
        <v>H</v>
      </c>
      <c r="E1653" s="598" t="s">
        <v>2139</v>
      </c>
      <c r="F1653" s="505"/>
      <c r="G1653" s="167"/>
      <c r="H1653" s="35" t="s">
        <v>5398</v>
      </c>
    </row>
    <row r="1654" spans="1:8" hidden="1" x14ac:dyDescent="0.25">
      <c r="A1654" s="47" t="s">
        <v>2139</v>
      </c>
      <c r="B1654" s="35" t="s">
        <v>1957</v>
      </c>
      <c r="C1654" s="35" t="s">
        <v>5395</v>
      </c>
      <c r="D1654" s="46" t="str">
        <f t="shared" si="42"/>
        <v>E</v>
      </c>
      <c r="E1654" s="598" t="s">
        <v>2139</v>
      </c>
      <c r="F1654" s="505"/>
      <c r="G1654" s="167"/>
      <c r="H1654" s="35" t="s">
        <v>5399</v>
      </c>
    </row>
    <row r="1655" spans="1:8" hidden="1" x14ac:dyDescent="0.25">
      <c r="A1655" s="47" t="s">
        <v>2139</v>
      </c>
      <c r="B1655" s="35" t="s">
        <v>1957</v>
      </c>
      <c r="C1655" s="35" t="s">
        <v>5396</v>
      </c>
      <c r="D1655" s="46" t="str">
        <f t="shared" si="42"/>
        <v>E</v>
      </c>
      <c r="E1655" s="598" t="s">
        <v>2139</v>
      </c>
      <c r="F1655" s="505"/>
      <c r="G1655" s="167"/>
      <c r="H1655" s="35" t="s">
        <v>7004</v>
      </c>
    </row>
    <row r="1656" spans="1:8" hidden="1" x14ac:dyDescent="0.25">
      <c r="A1656" s="47" t="s">
        <v>2139</v>
      </c>
      <c r="B1656" s="35" t="s">
        <v>1957</v>
      </c>
      <c r="C1656" s="35" t="s">
        <v>6232</v>
      </c>
      <c r="D1656" s="46" t="str">
        <f t="shared" si="42"/>
        <v>M</v>
      </c>
      <c r="E1656" s="598" t="s">
        <v>2139</v>
      </c>
      <c r="F1656" s="505"/>
      <c r="G1656" s="167"/>
      <c r="H1656" s="35" t="s">
        <v>7005</v>
      </c>
    </row>
    <row r="1657" spans="1:8" hidden="1" x14ac:dyDescent="0.25">
      <c r="A1657" s="47" t="s">
        <v>2139</v>
      </c>
      <c r="B1657" s="35" t="s">
        <v>1957</v>
      </c>
      <c r="C1657" s="35" t="s">
        <v>6233</v>
      </c>
      <c r="D1657" s="46" t="str">
        <f t="shared" si="42"/>
        <v>H</v>
      </c>
      <c r="E1657" s="598" t="s">
        <v>2139</v>
      </c>
      <c r="F1657" s="505"/>
      <c r="G1657" s="167"/>
      <c r="H1657" s="35" t="s">
        <v>7006</v>
      </c>
    </row>
    <row r="1658" spans="1:8" hidden="1" x14ac:dyDescent="0.25">
      <c r="A1658" s="47" t="s">
        <v>2139</v>
      </c>
      <c r="B1658" s="35" t="s">
        <v>1957</v>
      </c>
      <c r="C1658" s="35" t="s">
        <v>5397</v>
      </c>
      <c r="D1658" s="46" t="str">
        <f t="shared" si="42"/>
        <v>E</v>
      </c>
      <c r="E1658" s="598" t="s">
        <v>2139</v>
      </c>
      <c r="F1658" s="505"/>
      <c r="G1658" s="167"/>
      <c r="H1658" s="35" t="s">
        <v>7007</v>
      </c>
    </row>
    <row r="1659" spans="1:8" hidden="1" x14ac:dyDescent="0.25">
      <c r="A1659" s="47" t="s">
        <v>2139</v>
      </c>
      <c r="B1659" s="35" t="s">
        <v>1957</v>
      </c>
      <c r="C1659" s="35" t="s">
        <v>5398</v>
      </c>
      <c r="D1659" s="46" t="str">
        <f t="shared" si="42"/>
        <v>M</v>
      </c>
      <c r="E1659" s="598" t="s">
        <v>2139</v>
      </c>
      <c r="F1659" s="505"/>
      <c r="G1659" s="167"/>
      <c r="H1659" s="35" t="s">
        <v>95</v>
      </c>
    </row>
    <row r="1660" spans="1:8" hidden="1" x14ac:dyDescent="0.25">
      <c r="A1660" s="47" t="s">
        <v>2139</v>
      </c>
      <c r="B1660" s="35" t="s">
        <v>1957</v>
      </c>
      <c r="C1660" s="35" t="s">
        <v>5399</v>
      </c>
      <c r="D1660" s="46" t="str">
        <f t="shared" si="42"/>
        <v>E</v>
      </c>
      <c r="E1660" s="598" t="s">
        <v>2139</v>
      </c>
      <c r="F1660" s="505"/>
      <c r="G1660" s="167"/>
    </row>
    <row r="1661" spans="1:8" hidden="1" x14ac:dyDescent="0.25">
      <c r="A1661" s="47" t="s">
        <v>2139</v>
      </c>
      <c r="B1661" s="35" t="s">
        <v>1957</v>
      </c>
      <c r="C1661" s="35" t="s">
        <v>7004</v>
      </c>
      <c r="D1661" s="46" t="s">
        <v>6439</v>
      </c>
      <c r="E1661" s="598" t="s">
        <v>2139</v>
      </c>
      <c r="F1661" s="505"/>
      <c r="G1661" s="167"/>
      <c r="H1661" s="35" t="s">
        <v>4373</v>
      </c>
    </row>
    <row r="1662" spans="1:8" hidden="1" x14ac:dyDescent="0.25">
      <c r="A1662" s="47" t="s">
        <v>2139</v>
      </c>
      <c r="B1662" s="35" t="s">
        <v>1957</v>
      </c>
      <c r="C1662" s="35" t="s">
        <v>7005</v>
      </c>
      <c r="D1662" s="46" t="s">
        <v>6439</v>
      </c>
      <c r="E1662" s="598" t="s">
        <v>2139</v>
      </c>
      <c r="F1662" s="505"/>
      <c r="G1662" s="167"/>
      <c r="H1662" s="35" t="s">
        <v>5400</v>
      </c>
    </row>
    <row r="1663" spans="1:8" hidden="1" x14ac:dyDescent="0.25">
      <c r="A1663" s="47" t="s">
        <v>2139</v>
      </c>
      <c r="B1663" s="35" t="s">
        <v>1957</v>
      </c>
      <c r="C1663" s="35" t="s">
        <v>7006</v>
      </c>
      <c r="D1663" s="46" t="s">
        <v>6439</v>
      </c>
      <c r="E1663" s="598" t="s">
        <v>2139</v>
      </c>
      <c r="F1663" s="505"/>
      <c r="G1663" s="167"/>
      <c r="H1663" s="35" t="s">
        <v>5401</v>
      </c>
    </row>
    <row r="1664" spans="1:8" hidden="1" x14ac:dyDescent="0.25">
      <c r="A1664" s="47" t="s">
        <v>2139</v>
      </c>
      <c r="B1664" s="35" t="s">
        <v>1957</v>
      </c>
      <c r="C1664" s="35" t="s">
        <v>7007</v>
      </c>
      <c r="D1664" s="46" t="s">
        <v>6439</v>
      </c>
      <c r="E1664" s="598" t="s">
        <v>2139</v>
      </c>
      <c r="F1664" s="505"/>
      <c r="G1664" s="167"/>
      <c r="H1664" s="35" t="s">
        <v>7008</v>
      </c>
    </row>
    <row r="1665" spans="1:8" hidden="1" x14ac:dyDescent="0.25">
      <c r="A1665" s="47" t="str">
        <f>A1664</f>
        <v>1040</v>
      </c>
      <c r="B1665" s="35" t="s">
        <v>1957</v>
      </c>
      <c r="C1665" s="35" t="s">
        <v>6511</v>
      </c>
      <c r="D1665" s="46" t="s">
        <v>6440</v>
      </c>
      <c r="E1665" s="598" t="str">
        <f>E1664</f>
        <v>1040</v>
      </c>
      <c r="F1665" s="505"/>
      <c r="G1665" s="167"/>
      <c r="H1665" s="35" t="s">
        <v>95</v>
      </c>
    </row>
    <row r="1666" spans="1:8" hidden="1" x14ac:dyDescent="0.25">
      <c r="A1666" s="47" t="str">
        <f>A1665</f>
        <v>1040</v>
      </c>
      <c r="B1666" s="35" t="s">
        <v>1957</v>
      </c>
      <c r="C1666" s="35" t="s">
        <v>7863</v>
      </c>
      <c r="E1666" s="598" t="str">
        <f>E1665</f>
        <v>1040</v>
      </c>
      <c r="F1666" s="505"/>
      <c r="G1666" s="167"/>
    </row>
    <row r="1667" spans="1:8" hidden="1" x14ac:dyDescent="0.25">
      <c r="A1667" s="47" t="s">
        <v>2138</v>
      </c>
      <c r="B1667" s="35" t="s">
        <v>1956</v>
      </c>
      <c r="C1667" s="35" t="s">
        <v>4373</v>
      </c>
      <c r="D1667" s="46" t="str">
        <f>RIGHT(C1667,1)</f>
        <v>E</v>
      </c>
      <c r="E1667" s="598" t="s">
        <v>2138</v>
      </c>
      <c r="F1667" s="505"/>
      <c r="G1667" s="167"/>
      <c r="H1667" s="35" t="s">
        <v>4374</v>
      </c>
    </row>
    <row r="1668" spans="1:8" hidden="1" x14ac:dyDescent="0.25">
      <c r="A1668" s="47" t="s">
        <v>2138</v>
      </c>
      <c r="B1668" s="35" t="s">
        <v>1956</v>
      </c>
      <c r="C1668" s="35" t="s">
        <v>5400</v>
      </c>
      <c r="D1668" s="46" t="str">
        <f>RIGHT(C1668,1)</f>
        <v>M</v>
      </c>
      <c r="E1668" s="598" t="s">
        <v>2138</v>
      </c>
      <c r="F1668" s="505"/>
      <c r="G1668" s="167"/>
      <c r="H1668" s="35" t="s">
        <v>5402</v>
      </c>
    </row>
    <row r="1669" spans="1:8" hidden="1" x14ac:dyDescent="0.25">
      <c r="A1669" s="47" t="s">
        <v>2138</v>
      </c>
      <c r="B1669" s="35" t="s">
        <v>1956</v>
      </c>
      <c r="C1669" s="35" t="s">
        <v>5401</v>
      </c>
      <c r="D1669" s="46" t="str">
        <f>RIGHT(C1669,1)</f>
        <v>H</v>
      </c>
      <c r="E1669" s="598" t="s">
        <v>2138</v>
      </c>
      <c r="F1669" s="505"/>
      <c r="G1669" s="167"/>
      <c r="H1669" s="35" t="s">
        <v>5403</v>
      </c>
    </row>
    <row r="1670" spans="1:8" hidden="1" x14ac:dyDescent="0.25">
      <c r="A1670" s="47" t="s">
        <v>2138</v>
      </c>
      <c r="B1670" s="35" t="s">
        <v>1956</v>
      </c>
      <c r="C1670" s="35" t="s">
        <v>7008</v>
      </c>
      <c r="D1670" s="46" t="s">
        <v>6439</v>
      </c>
      <c r="E1670" s="598" t="s">
        <v>2138</v>
      </c>
      <c r="F1670" s="505"/>
      <c r="G1670" s="167"/>
      <c r="H1670" s="35" t="s">
        <v>95</v>
      </c>
    </row>
    <row r="1671" spans="1:8" hidden="1" x14ac:dyDescent="0.25">
      <c r="A1671" s="47" t="str">
        <f>A1670</f>
        <v>1050</v>
      </c>
      <c r="B1671" s="35" t="s">
        <v>1956</v>
      </c>
      <c r="C1671" s="35" t="s">
        <v>6512</v>
      </c>
      <c r="D1671" s="46" t="s">
        <v>6440</v>
      </c>
      <c r="E1671" s="598" t="str">
        <f>E1670</f>
        <v>1050</v>
      </c>
      <c r="F1671" s="505"/>
      <c r="G1671" s="167"/>
    </row>
    <row r="1672" spans="1:8" hidden="1" x14ac:dyDescent="0.25">
      <c r="A1672" s="47" t="str">
        <f>A1671</f>
        <v>1050</v>
      </c>
      <c r="B1672" s="35" t="s">
        <v>1956</v>
      </c>
      <c r="C1672" s="35" t="s">
        <v>7864</v>
      </c>
      <c r="E1672" s="598" t="str">
        <f>E1671</f>
        <v>1050</v>
      </c>
      <c r="F1672" s="505"/>
      <c r="G1672" s="167"/>
      <c r="H1672" s="35" t="s">
        <v>4375</v>
      </c>
    </row>
    <row r="1673" spans="1:8" hidden="1" x14ac:dyDescent="0.25">
      <c r="A1673" s="47" t="s">
        <v>2137</v>
      </c>
      <c r="B1673" s="35" t="s">
        <v>1955</v>
      </c>
      <c r="C1673" s="35" t="s">
        <v>4374</v>
      </c>
      <c r="D1673" s="46" t="str">
        <f>RIGHT(C1673,1)</f>
        <v>E</v>
      </c>
      <c r="E1673" s="598" t="s">
        <v>2137</v>
      </c>
      <c r="F1673" s="505"/>
      <c r="G1673" s="167"/>
      <c r="H1673" s="35" t="s">
        <v>4377</v>
      </c>
    </row>
    <row r="1674" spans="1:8" hidden="1" x14ac:dyDescent="0.25">
      <c r="A1674" s="47" t="s">
        <v>2137</v>
      </c>
      <c r="B1674" s="35" t="s">
        <v>1955</v>
      </c>
      <c r="C1674" s="35" t="s">
        <v>5402</v>
      </c>
      <c r="D1674" s="46" t="str">
        <f>RIGHT(C1674,1)</f>
        <v>M</v>
      </c>
      <c r="E1674" s="598" t="s">
        <v>2137</v>
      </c>
      <c r="F1674" s="505"/>
      <c r="G1674" s="167"/>
      <c r="H1674" s="35" t="s">
        <v>4376</v>
      </c>
    </row>
    <row r="1675" spans="1:8" hidden="1" x14ac:dyDescent="0.25">
      <c r="A1675" s="47" t="s">
        <v>2137</v>
      </c>
      <c r="B1675" s="35" t="s">
        <v>1955</v>
      </c>
      <c r="C1675" s="35" t="s">
        <v>5403</v>
      </c>
      <c r="D1675" s="46" t="str">
        <f>RIGHT(C1675,1)</f>
        <v>H</v>
      </c>
      <c r="E1675" s="598" t="s">
        <v>2137</v>
      </c>
      <c r="F1675" s="505"/>
      <c r="G1675" s="167"/>
      <c r="H1675" s="35" t="s">
        <v>4378</v>
      </c>
    </row>
    <row r="1676" spans="1:8" hidden="1" x14ac:dyDescent="0.25">
      <c r="A1676" s="47" t="str">
        <f>A1675</f>
        <v>1060</v>
      </c>
      <c r="B1676" s="35" t="s">
        <v>1955</v>
      </c>
      <c r="C1676" s="35" t="s">
        <v>6513</v>
      </c>
      <c r="D1676" s="46" t="s">
        <v>6440</v>
      </c>
      <c r="E1676" s="598" t="str">
        <f>E1675</f>
        <v>1060</v>
      </c>
      <c r="F1676" s="505"/>
      <c r="G1676" s="167"/>
      <c r="H1676" s="35" t="s">
        <v>95</v>
      </c>
    </row>
    <row r="1677" spans="1:8" hidden="1" x14ac:dyDescent="0.25">
      <c r="A1677" s="47" t="str">
        <f>A1676</f>
        <v>1060</v>
      </c>
      <c r="B1677" s="35" t="s">
        <v>1955</v>
      </c>
      <c r="C1677" s="35" t="s">
        <v>7865</v>
      </c>
      <c r="E1677" s="598" t="str">
        <f>E1676</f>
        <v>1060</v>
      </c>
      <c r="F1677" s="505"/>
      <c r="G1677" s="167"/>
    </row>
    <row r="1678" spans="1:8" hidden="1" x14ac:dyDescent="0.25">
      <c r="A1678" s="47" t="s">
        <v>2136</v>
      </c>
      <c r="B1678" s="35" t="s">
        <v>1954</v>
      </c>
      <c r="C1678" s="35" t="s">
        <v>4375</v>
      </c>
      <c r="D1678" s="46" t="str">
        <f>RIGHT(C1678,1)</f>
        <v>E</v>
      </c>
      <c r="E1678" s="598" t="s">
        <v>2136</v>
      </c>
      <c r="F1678" s="505"/>
      <c r="G1678" s="167"/>
      <c r="H1678" s="35" t="s">
        <v>4379</v>
      </c>
    </row>
    <row r="1679" spans="1:8" hidden="1" x14ac:dyDescent="0.25">
      <c r="A1679" s="47" t="s">
        <v>2136</v>
      </c>
      <c r="B1679" s="35" t="s">
        <v>1954</v>
      </c>
      <c r="C1679" s="35" t="s">
        <v>4377</v>
      </c>
      <c r="D1679" s="46" t="str">
        <f>RIGHT(C1679,1)</f>
        <v>M</v>
      </c>
      <c r="E1679" s="598" t="s">
        <v>2136</v>
      </c>
      <c r="F1679" s="505"/>
      <c r="G1679" s="167"/>
      <c r="H1679" s="35" t="s">
        <v>5404</v>
      </c>
    </row>
    <row r="1680" spans="1:8" hidden="1" x14ac:dyDescent="0.25">
      <c r="A1680" s="47" t="s">
        <v>2136</v>
      </c>
      <c r="B1680" s="35" t="s">
        <v>1954</v>
      </c>
      <c r="C1680" s="35" t="s">
        <v>4376</v>
      </c>
      <c r="D1680" s="46" t="str">
        <f>RIGHT(C1680,1)</f>
        <v>H</v>
      </c>
      <c r="E1680" s="598" t="s">
        <v>2136</v>
      </c>
      <c r="F1680" s="505"/>
      <c r="G1680" s="167"/>
      <c r="H1680" s="35" t="s">
        <v>5405</v>
      </c>
    </row>
    <row r="1681" spans="1:8" hidden="1" x14ac:dyDescent="0.25">
      <c r="A1681" s="47" t="s">
        <v>2136</v>
      </c>
      <c r="B1681" s="35" t="s">
        <v>1954</v>
      </c>
      <c r="C1681" s="35" t="s">
        <v>4378</v>
      </c>
      <c r="D1681" s="46" t="str">
        <f>RIGHT(C1681,1)</f>
        <v>E</v>
      </c>
      <c r="E1681" s="598" t="s">
        <v>2136</v>
      </c>
      <c r="F1681" s="505"/>
      <c r="G1681" s="167"/>
      <c r="H1681" s="35" t="s">
        <v>5406</v>
      </c>
    </row>
    <row r="1682" spans="1:8" hidden="1" x14ac:dyDescent="0.25">
      <c r="A1682" s="47" t="str">
        <f>A1681</f>
        <v>1070</v>
      </c>
      <c r="B1682" s="35" t="s">
        <v>1954</v>
      </c>
      <c r="C1682" s="35" t="s">
        <v>6514</v>
      </c>
      <c r="D1682" s="46" t="s">
        <v>6440</v>
      </c>
      <c r="E1682" s="598" t="str">
        <f>E1681</f>
        <v>1070</v>
      </c>
      <c r="F1682" s="505"/>
      <c r="G1682" s="167"/>
      <c r="H1682" s="35" t="s">
        <v>5407</v>
      </c>
    </row>
    <row r="1683" spans="1:8" hidden="1" x14ac:dyDescent="0.25">
      <c r="A1683" s="47" t="str">
        <f>A1682</f>
        <v>1070</v>
      </c>
      <c r="B1683" s="35" t="s">
        <v>1954</v>
      </c>
      <c r="C1683" s="35" t="s">
        <v>7866</v>
      </c>
      <c r="E1683" s="598" t="str">
        <f>E1682</f>
        <v>1070</v>
      </c>
      <c r="F1683" s="505"/>
      <c r="G1683" s="167"/>
      <c r="H1683" s="35" t="s">
        <v>5408</v>
      </c>
    </row>
    <row r="1684" spans="1:8" hidden="1" x14ac:dyDescent="0.25">
      <c r="A1684" s="47" t="s">
        <v>2135</v>
      </c>
      <c r="B1684" s="35" t="s">
        <v>6313</v>
      </c>
      <c r="C1684" s="35" t="s">
        <v>4379</v>
      </c>
      <c r="D1684" s="46" t="str">
        <f t="shared" ref="D1684:D1693" si="43">RIGHT(C1684,1)</f>
        <v>E</v>
      </c>
      <c r="E1684" s="598" t="s">
        <v>2135</v>
      </c>
      <c r="F1684" s="505"/>
      <c r="G1684" s="167"/>
      <c r="H1684" s="35" t="s">
        <v>5409</v>
      </c>
    </row>
    <row r="1685" spans="1:8" hidden="1" x14ac:dyDescent="0.25">
      <c r="A1685" s="47" t="s">
        <v>2135</v>
      </c>
      <c r="B1685" s="35" t="s">
        <v>6313</v>
      </c>
      <c r="C1685" s="35" t="s">
        <v>5404</v>
      </c>
      <c r="D1685" s="46" t="str">
        <f t="shared" si="43"/>
        <v>E</v>
      </c>
      <c r="E1685" s="598" t="s">
        <v>2135</v>
      </c>
      <c r="F1685" s="505"/>
      <c r="G1685" s="167"/>
      <c r="H1685" s="35" t="s">
        <v>5410</v>
      </c>
    </row>
    <row r="1686" spans="1:8" hidden="1" x14ac:dyDescent="0.25">
      <c r="A1686" s="47" t="s">
        <v>2135</v>
      </c>
      <c r="B1686" s="35" t="s">
        <v>6313</v>
      </c>
      <c r="C1686" s="35" t="s">
        <v>5405</v>
      </c>
      <c r="D1686" s="46" t="str">
        <f t="shared" si="43"/>
        <v>E</v>
      </c>
      <c r="E1686" s="598" t="s">
        <v>2135</v>
      </c>
      <c r="F1686" s="505"/>
      <c r="G1686" s="167"/>
      <c r="H1686" s="35" t="s">
        <v>4380</v>
      </c>
    </row>
    <row r="1687" spans="1:8" hidden="1" x14ac:dyDescent="0.25">
      <c r="A1687" s="47" t="s">
        <v>2135</v>
      </c>
      <c r="B1687" s="35" t="s">
        <v>6313</v>
      </c>
      <c r="C1687" s="35" t="s">
        <v>5406</v>
      </c>
      <c r="D1687" s="46" t="str">
        <f t="shared" si="43"/>
        <v>M</v>
      </c>
      <c r="E1687" s="598" t="s">
        <v>2135</v>
      </c>
      <c r="F1687" s="505"/>
      <c r="G1687" s="167"/>
      <c r="H1687" s="35" t="s">
        <v>5411</v>
      </c>
    </row>
    <row r="1688" spans="1:8" hidden="1" x14ac:dyDescent="0.25">
      <c r="A1688" s="47" t="s">
        <v>2135</v>
      </c>
      <c r="B1688" s="35" t="s">
        <v>6313</v>
      </c>
      <c r="C1688" s="35" t="s">
        <v>5407</v>
      </c>
      <c r="D1688" s="46" t="str">
        <f t="shared" si="43"/>
        <v>E</v>
      </c>
      <c r="E1688" s="598" t="s">
        <v>2135</v>
      </c>
      <c r="F1688" s="505"/>
      <c r="G1688" s="167"/>
      <c r="H1688" s="35" t="s">
        <v>7009</v>
      </c>
    </row>
    <row r="1689" spans="1:8" hidden="1" x14ac:dyDescent="0.25">
      <c r="A1689" s="47" t="s">
        <v>2135</v>
      </c>
      <c r="B1689" s="35" t="s">
        <v>6313</v>
      </c>
      <c r="C1689" s="35" t="s">
        <v>5408</v>
      </c>
      <c r="D1689" s="46" t="str">
        <f t="shared" si="43"/>
        <v>M</v>
      </c>
      <c r="E1689" s="598" t="s">
        <v>2135</v>
      </c>
      <c r="F1689" s="505"/>
      <c r="G1689" s="167"/>
      <c r="H1689" s="35" t="s">
        <v>7010</v>
      </c>
    </row>
    <row r="1690" spans="1:8" hidden="1" x14ac:dyDescent="0.25">
      <c r="A1690" s="47" t="s">
        <v>2135</v>
      </c>
      <c r="B1690" s="35" t="s">
        <v>6313</v>
      </c>
      <c r="C1690" s="35" t="s">
        <v>5409</v>
      </c>
      <c r="D1690" s="46" t="str">
        <f t="shared" si="43"/>
        <v>H</v>
      </c>
      <c r="E1690" s="598" t="s">
        <v>2135</v>
      </c>
      <c r="F1690" s="505"/>
      <c r="G1690" s="167"/>
      <c r="H1690" s="35" t="s">
        <v>7011</v>
      </c>
    </row>
    <row r="1691" spans="1:8" hidden="1" x14ac:dyDescent="0.25">
      <c r="A1691" s="47" t="s">
        <v>2135</v>
      </c>
      <c r="B1691" s="35" t="s">
        <v>6313</v>
      </c>
      <c r="C1691" s="35" t="s">
        <v>5410</v>
      </c>
      <c r="D1691" s="46" t="str">
        <f t="shared" si="43"/>
        <v>H</v>
      </c>
      <c r="E1691" s="598" t="s">
        <v>2135</v>
      </c>
      <c r="F1691" s="505"/>
      <c r="G1691" s="167"/>
      <c r="H1691" s="35" t="s">
        <v>7012</v>
      </c>
    </row>
    <row r="1692" spans="1:8" hidden="1" x14ac:dyDescent="0.25">
      <c r="A1692" s="47" t="s">
        <v>2135</v>
      </c>
      <c r="B1692" s="35" t="s">
        <v>6313</v>
      </c>
      <c r="C1692" s="35" t="s">
        <v>4380</v>
      </c>
      <c r="D1692" s="46" t="str">
        <f t="shared" si="43"/>
        <v>E</v>
      </c>
      <c r="E1692" s="598" t="s">
        <v>2135</v>
      </c>
      <c r="F1692" s="505"/>
      <c r="G1692" s="167"/>
      <c r="H1692" s="35" t="s">
        <v>95</v>
      </c>
    </row>
    <row r="1693" spans="1:8" hidden="1" x14ac:dyDescent="0.25">
      <c r="A1693" s="47" t="s">
        <v>2135</v>
      </c>
      <c r="B1693" s="35" t="s">
        <v>6313</v>
      </c>
      <c r="C1693" s="35" t="s">
        <v>5411</v>
      </c>
      <c r="D1693" s="46" t="str">
        <f t="shared" si="43"/>
        <v>E</v>
      </c>
      <c r="E1693" s="598" t="s">
        <v>2135</v>
      </c>
      <c r="F1693" s="505"/>
      <c r="G1693" s="167"/>
    </row>
    <row r="1694" spans="1:8" hidden="1" x14ac:dyDescent="0.25">
      <c r="A1694" s="47" t="s">
        <v>2135</v>
      </c>
      <c r="B1694" s="35" t="s">
        <v>6313</v>
      </c>
      <c r="C1694" s="35" t="s">
        <v>7009</v>
      </c>
      <c r="D1694" s="46" t="s">
        <v>6439</v>
      </c>
      <c r="E1694" s="598" t="s">
        <v>2135</v>
      </c>
      <c r="F1694" s="505"/>
      <c r="G1694" s="167"/>
      <c r="H1694" s="35" t="s">
        <v>5412</v>
      </c>
    </row>
    <row r="1695" spans="1:8" hidden="1" x14ac:dyDescent="0.25">
      <c r="A1695" s="47" t="s">
        <v>2135</v>
      </c>
      <c r="B1695" s="35" t="s">
        <v>6313</v>
      </c>
      <c r="C1695" s="35" t="s">
        <v>7010</v>
      </c>
      <c r="D1695" s="46" t="s">
        <v>6439</v>
      </c>
      <c r="E1695" s="598" t="s">
        <v>2135</v>
      </c>
      <c r="F1695" s="505"/>
      <c r="G1695" s="167"/>
      <c r="H1695" s="35" t="s">
        <v>5413</v>
      </c>
    </row>
    <row r="1696" spans="1:8" hidden="1" x14ac:dyDescent="0.25">
      <c r="A1696" s="47" t="s">
        <v>2135</v>
      </c>
      <c r="B1696" s="35" t="s">
        <v>6313</v>
      </c>
      <c r="C1696" s="35" t="s">
        <v>7011</v>
      </c>
      <c r="D1696" s="46" t="s">
        <v>6439</v>
      </c>
      <c r="E1696" s="598" t="s">
        <v>2135</v>
      </c>
      <c r="F1696" s="505"/>
      <c r="G1696" s="167"/>
      <c r="H1696" s="35" t="s">
        <v>4381</v>
      </c>
    </row>
    <row r="1697" spans="1:8" hidden="1" x14ac:dyDescent="0.25">
      <c r="A1697" s="47" t="s">
        <v>2135</v>
      </c>
      <c r="B1697" s="35" t="s">
        <v>6313</v>
      </c>
      <c r="C1697" s="35" t="s">
        <v>7012</v>
      </c>
      <c r="D1697" s="46" t="s">
        <v>6439</v>
      </c>
      <c r="E1697" s="598" t="s">
        <v>2135</v>
      </c>
      <c r="F1697" s="505"/>
      <c r="G1697" s="167"/>
      <c r="H1697" s="35" t="s">
        <v>5414</v>
      </c>
    </row>
    <row r="1698" spans="1:8" hidden="1" x14ac:dyDescent="0.25">
      <c r="A1698" s="47" t="str">
        <f>A1697</f>
        <v>1080</v>
      </c>
      <c r="B1698" s="35" t="s">
        <v>6313</v>
      </c>
      <c r="C1698" s="35" t="s">
        <v>6515</v>
      </c>
      <c r="D1698" s="46" t="s">
        <v>6440</v>
      </c>
      <c r="E1698" s="598" t="str">
        <f>E1697</f>
        <v>1080</v>
      </c>
      <c r="F1698" s="505"/>
      <c r="G1698" s="167"/>
      <c r="H1698" s="35" t="s">
        <v>5416</v>
      </c>
    </row>
    <row r="1699" spans="1:8" hidden="1" x14ac:dyDescent="0.25">
      <c r="A1699" s="47" t="str">
        <f>A1698</f>
        <v>1080</v>
      </c>
      <c r="B1699" s="35" t="s">
        <v>6313</v>
      </c>
      <c r="C1699" s="35" t="s">
        <v>7867</v>
      </c>
      <c r="E1699" s="598" t="str">
        <f>E1698</f>
        <v>1080</v>
      </c>
      <c r="F1699" s="505"/>
      <c r="G1699" s="167"/>
      <c r="H1699" s="35" t="s">
        <v>5415</v>
      </c>
    </row>
    <row r="1700" spans="1:8" hidden="1" x14ac:dyDescent="0.25">
      <c r="A1700" s="47" t="s">
        <v>2134</v>
      </c>
      <c r="B1700" s="35" t="s">
        <v>1952</v>
      </c>
      <c r="C1700" s="35" t="s">
        <v>5412</v>
      </c>
      <c r="D1700" s="46" t="str">
        <f t="shared" ref="D1700:D1733" si="44">RIGHT(C1700,1)</f>
        <v>E</v>
      </c>
      <c r="E1700" s="598" t="s">
        <v>2134</v>
      </c>
      <c r="F1700" s="505"/>
      <c r="G1700" s="167"/>
      <c r="H1700" s="35" t="s">
        <v>4382</v>
      </c>
    </row>
    <row r="1701" spans="1:8" hidden="1" x14ac:dyDescent="0.25">
      <c r="A1701" s="47" t="s">
        <v>2134</v>
      </c>
      <c r="B1701" s="35" t="s">
        <v>1952</v>
      </c>
      <c r="C1701" s="35" t="s">
        <v>5413</v>
      </c>
      <c r="D1701" s="46" t="str">
        <f t="shared" si="44"/>
        <v>M</v>
      </c>
      <c r="E1701" s="598" t="s">
        <v>2134</v>
      </c>
      <c r="F1701" s="505"/>
      <c r="G1701" s="167"/>
      <c r="H1701" s="35" t="s">
        <v>5417</v>
      </c>
    </row>
    <row r="1702" spans="1:8" hidden="1" x14ac:dyDescent="0.25">
      <c r="A1702" s="47" t="s">
        <v>2134</v>
      </c>
      <c r="B1702" s="35" t="s">
        <v>1952</v>
      </c>
      <c r="C1702" s="35" t="s">
        <v>4381</v>
      </c>
      <c r="D1702" s="46" t="str">
        <f t="shared" si="44"/>
        <v>E</v>
      </c>
      <c r="E1702" s="598" t="s">
        <v>2134</v>
      </c>
      <c r="F1702" s="505"/>
      <c r="G1702" s="167"/>
      <c r="H1702" s="35" t="s">
        <v>5418</v>
      </c>
    </row>
    <row r="1703" spans="1:8" hidden="1" x14ac:dyDescent="0.25">
      <c r="A1703" s="47" t="s">
        <v>2134</v>
      </c>
      <c r="B1703" s="35" t="s">
        <v>1952</v>
      </c>
      <c r="C1703" s="35" t="s">
        <v>5414</v>
      </c>
      <c r="D1703" s="46" t="str">
        <f t="shared" si="44"/>
        <v>E</v>
      </c>
      <c r="E1703" s="598" t="s">
        <v>2134</v>
      </c>
      <c r="F1703" s="505"/>
      <c r="G1703" s="167"/>
      <c r="H1703" s="35" t="s">
        <v>5419</v>
      </c>
    </row>
    <row r="1704" spans="1:8" hidden="1" x14ac:dyDescent="0.25">
      <c r="A1704" s="47" t="s">
        <v>2134</v>
      </c>
      <c r="B1704" s="35" t="s">
        <v>1952</v>
      </c>
      <c r="C1704" s="35" t="s">
        <v>5416</v>
      </c>
      <c r="D1704" s="46" t="str">
        <f t="shared" si="44"/>
        <v>M</v>
      </c>
      <c r="E1704" s="598" t="s">
        <v>2134</v>
      </c>
      <c r="F1704" s="505"/>
      <c r="G1704" s="167"/>
      <c r="H1704" s="35" t="s">
        <v>5421</v>
      </c>
    </row>
    <row r="1705" spans="1:8" hidden="1" x14ac:dyDescent="0.25">
      <c r="A1705" s="47" t="s">
        <v>2134</v>
      </c>
      <c r="B1705" s="35" t="s">
        <v>1952</v>
      </c>
      <c r="C1705" s="35" t="s">
        <v>5415</v>
      </c>
      <c r="D1705" s="46" t="str">
        <f t="shared" si="44"/>
        <v>H</v>
      </c>
      <c r="E1705" s="598" t="s">
        <v>2134</v>
      </c>
      <c r="F1705" s="505"/>
      <c r="G1705" s="167"/>
      <c r="H1705" s="35" t="s">
        <v>5420</v>
      </c>
    </row>
    <row r="1706" spans="1:8" hidden="1" x14ac:dyDescent="0.25">
      <c r="A1706" s="47" t="s">
        <v>2134</v>
      </c>
      <c r="B1706" s="35" t="s">
        <v>1952</v>
      </c>
      <c r="C1706" s="35" t="s">
        <v>4382</v>
      </c>
      <c r="D1706" s="46" t="str">
        <f t="shared" si="44"/>
        <v>E</v>
      </c>
      <c r="E1706" s="598" t="s">
        <v>2134</v>
      </c>
      <c r="F1706" s="505"/>
      <c r="G1706" s="167"/>
      <c r="H1706" s="35" t="s">
        <v>4383</v>
      </c>
    </row>
    <row r="1707" spans="1:8" hidden="1" x14ac:dyDescent="0.25">
      <c r="A1707" s="47" t="s">
        <v>2134</v>
      </c>
      <c r="B1707" s="35" t="s">
        <v>1952</v>
      </c>
      <c r="C1707" s="35" t="s">
        <v>5417</v>
      </c>
      <c r="D1707" s="46" t="str">
        <f t="shared" si="44"/>
        <v>M</v>
      </c>
      <c r="E1707" s="598" t="s">
        <v>2134</v>
      </c>
      <c r="F1707" s="505"/>
      <c r="G1707" s="167"/>
      <c r="H1707" s="35" t="s">
        <v>6234</v>
      </c>
    </row>
    <row r="1708" spans="1:8" hidden="1" x14ac:dyDescent="0.25">
      <c r="A1708" s="47" t="s">
        <v>2134</v>
      </c>
      <c r="B1708" s="35" t="s">
        <v>1952</v>
      </c>
      <c r="C1708" s="35" t="s">
        <v>5418</v>
      </c>
      <c r="D1708" s="46" t="str">
        <f t="shared" si="44"/>
        <v>H</v>
      </c>
      <c r="E1708" s="598" t="s">
        <v>2134</v>
      </c>
      <c r="F1708" s="505"/>
      <c r="G1708" s="167"/>
      <c r="H1708" s="35" t="s">
        <v>6235</v>
      </c>
    </row>
    <row r="1709" spans="1:8" hidden="1" x14ac:dyDescent="0.25">
      <c r="A1709" s="47" t="s">
        <v>2134</v>
      </c>
      <c r="B1709" s="35" t="s">
        <v>1952</v>
      </c>
      <c r="C1709" s="35" t="s">
        <v>5419</v>
      </c>
      <c r="D1709" s="46" t="str">
        <f t="shared" si="44"/>
        <v>E</v>
      </c>
      <c r="E1709" s="598" t="s">
        <v>2134</v>
      </c>
      <c r="F1709" s="505"/>
      <c r="G1709" s="167"/>
      <c r="H1709" s="35" t="s">
        <v>5422</v>
      </c>
    </row>
    <row r="1710" spans="1:8" hidden="1" x14ac:dyDescent="0.25">
      <c r="A1710" s="47" t="s">
        <v>2134</v>
      </c>
      <c r="B1710" s="35" t="s">
        <v>1952</v>
      </c>
      <c r="C1710" s="35" t="s">
        <v>5421</v>
      </c>
      <c r="D1710" s="46" t="str">
        <f t="shared" si="44"/>
        <v>M</v>
      </c>
      <c r="E1710" s="598" t="s">
        <v>2134</v>
      </c>
      <c r="F1710" s="505"/>
      <c r="G1710" s="167"/>
      <c r="H1710" s="35" t="s">
        <v>4384</v>
      </c>
    </row>
    <row r="1711" spans="1:8" hidden="1" x14ac:dyDescent="0.25">
      <c r="A1711" s="47" t="s">
        <v>2134</v>
      </c>
      <c r="B1711" s="35" t="s">
        <v>1952</v>
      </c>
      <c r="C1711" s="35" t="s">
        <v>5420</v>
      </c>
      <c r="D1711" s="46" t="str">
        <f t="shared" si="44"/>
        <v>H</v>
      </c>
      <c r="E1711" s="598" t="s">
        <v>2134</v>
      </c>
      <c r="F1711" s="505"/>
      <c r="G1711" s="167"/>
      <c r="H1711" s="35" t="s">
        <v>5423</v>
      </c>
    </row>
    <row r="1712" spans="1:8" hidden="1" x14ac:dyDescent="0.25">
      <c r="A1712" s="47" t="s">
        <v>2134</v>
      </c>
      <c r="B1712" s="35" t="s">
        <v>1952</v>
      </c>
      <c r="C1712" s="35" t="s">
        <v>4383</v>
      </c>
      <c r="D1712" s="46" t="str">
        <f t="shared" si="44"/>
        <v>M</v>
      </c>
      <c r="E1712" s="598" t="s">
        <v>2134</v>
      </c>
      <c r="F1712" s="505"/>
      <c r="G1712" s="167"/>
      <c r="H1712" s="35" t="s">
        <v>5424</v>
      </c>
    </row>
    <row r="1713" spans="1:8" hidden="1" x14ac:dyDescent="0.25">
      <c r="A1713" s="47" t="s">
        <v>2134</v>
      </c>
      <c r="B1713" s="35" t="s">
        <v>1952</v>
      </c>
      <c r="C1713" s="35" t="s">
        <v>6234</v>
      </c>
      <c r="D1713" s="46" t="str">
        <f t="shared" si="44"/>
        <v>E</v>
      </c>
      <c r="E1713" s="598" t="s">
        <v>2134</v>
      </c>
      <c r="F1713" s="505"/>
      <c r="G1713" s="167"/>
      <c r="H1713" s="35" t="s">
        <v>5425</v>
      </c>
    </row>
    <row r="1714" spans="1:8" hidden="1" x14ac:dyDescent="0.25">
      <c r="A1714" s="47" t="s">
        <v>2134</v>
      </c>
      <c r="B1714" s="35" t="s">
        <v>1952</v>
      </c>
      <c r="C1714" s="35" t="s">
        <v>6235</v>
      </c>
      <c r="D1714" s="46" t="str">
        <f t="shared" si="44"/>
        <v>M</v>
      </c>
      <c r="E1714" s="598" t="s">
        <v>2134</v>
      </c>
      <c r="F1714" s="505"/>
      <c r="G1714" s="167"/>
      <c r="H1714" s="35" t="s">
        <v>4385</v>
      </c>
    </row>
    <row r="1715" spans="1:8" hidden="1" x14ac:dyDescent="0.25">
      <c r="A1715" s="47" t="s">
        <v>2134</v>
      </c>
      <c r="B1715" s="35" t="s">
        <v>1952</v>
      </c>
      <c r="C1715" s="35" t="s">
        <v>5422</v>
      </c>
      <c r="D1715" s="46" t="str">
        <f t="shared" si="44"/>
        <v>E</v>
      </c>
      <c r="E1715" s="598" t="s">
        <v>2134</v>
      </c>
      <c r="F1715" s="505"/>
      <c r="G1715" s="167"/>
      <c r="H1715" s="35" t="s">
        <v>5426</v>
      </c>
    </row>
    <row r="1716" spans="1:8" hidden="1" x14ac:dyDescent="0.25">
      <c r="A1716" s="47" t="s">
        <v>2134</v>
      </c>
      <c r="B1716" s="35" t="s">
        <v>1952</v>
      </c>
      <c r="C1716" s="35" t="s">
        <v>4384</v>
      </c>
      <c r="D1716" s="46" t="str">
        <f t="shared" si="44"/>
        <v>E</v>
      </c>
      <c r="E1716" s="598" t="s">
        <v>2134</v>
      </c>
      <c r="F1716" s="505"/>
      <c r="G1716" s="167"/>
      <c r="H1716" s="35" t="s">
        <v>5427</v>
      </c>
    </row>
    <row r="1717" spans="1:8" hidden="1" x14ac:dyDescent="0.25">
      <c r="A1717" s="47" t="s">
        <v>2134</v>
      </c>
      <c r="B1717" s="35" t="s">
        <v>1952</v>
      </c>
      <c r="C1717" s="35" t="s">
        <v>5423</v>
      </c>
      <c r="D1717" s="46" t="str">
        <f t="shared" si="44"/>
        <v>E</v>
      </c>
      <c r="E1717" s="598" t="s">
        <v>2134</v>
      </c>
      <c r="F1717" s="505"/>
      <c r="G1717" s="167"/>
      <c r="H1717" s="35" t="s">
        <v>5428</v>
      </c>
    </row>
    <row r="1718" spans="1:8" hidden="1" x14ac:dyDescent="0.25">
      <c r="A1718" s="47" t="s">
        <v>2134</v>
      </c>
      <c r="B1718" s="35" t="s">
        <v>1952</v>
      </c>
      <c r="C1718" s="35" t="s">
        <v>5424</v>
      </c>
      <c r="D1718" s="46" t="str">
        <f t="shared" si="44"/>
        <v>M</v>
      </c>
      <c r="E1718" s="598" t="s">
        <v>2134</v>
      </c>
      <c r="F1718" s="505"/>
      <c r="G1718" s="167"/>
      <c r="H1718" s="35" t="s">
        <v>5429</v>
      </c>
    </row>
    <row r="1719" spans="1:8" hidden="1" x14ac:dyDescent="0.25">
      <c r="A1719" s="47" t="s">
        <v>2134</v>
      </c>
      <c r="B1719" s="35" t="s">
        <v>1952</v>
      </c>
      <c r="C1719" s="35" t="s">
        <v>5425</v>
      </c>
      <c r="D1719" s="46" t="str">
        <f t="shared" si="44"/>
        <v>H</v>
      </c>
      <c r="E1719" s="598" t="s">
        <v>2134</v>
      </c>
      <c r="F1719" s="505"/>
      <c r="G1719" s="167"/>
      <c r="H1719" s="35" t="s">
        <v>5430</v>
      </c>
    </row>
    <row r="1720" spans="1:8" hidden="1" x14ac:dyDescent="0.25">
      <c r="A1720" s="47" t="s">
        <v>2134</v>
      </c>
      <c r="B1720" s="35" t="s">
        <v>1952</v>
      </c>
      <c r="C1720" s="35" t="s">
        <v>4385</v>
      </c>
      <c r="D1720" s="46" t="str">
        <f t="shared" si="44"/>
        <v>M</v>
      </c>
      <c r="E1720" s="598" t="s">
        <v>2134</v>
      </c>
      <c r="F1720" s="505"/>
      <c r="G1720" s="167"/>
      <c r="H1720" s="35" t="s">
        <v>5431</v>
      </c>
    </row>
    <row r="1721" spans="1:8" hidden="1" x14ac:dyDescent="0.25">
      <c r="A1721" s="47" t="s">
        <v>2134</v>
      </c>
      <c r="B1721" s="35" t="s">
        <v>1952</v>
      </c>
      <c r="C1721" s="35" t="s">
        <v>5426</v>
      </c>
      <c r="D1721" s="46" t="str">
        <f t="shared" si="44"/>
        <v>H</v>
      </c>
      <c r="E1721" s="598" t="s">
        <v>2134</v>
      </c>
      <c r="F1721" s="505"/>
      <c r="G1721" s="167"/>
      <c r="H1721" s="35" t="s">
        <v>5432</v>
      </c>
    </row>
    <row r="1722" spans="1:8" hidden="1" x14ac:dyDescent="0.25">
      <c r="A1722" s="47" t="s">
        <v>2134</v>
      </c>
      <c r="B1722" s="35" t="s">
        <v>1952</v>
      </c>
      <c r="C1722" s="35" t="s">
        <v>5427</v>
      </c>
      <c r="D1722" s="46" t="str">
        <f t="shared" si="44"/>
        <v>E</v>
      </c>
      <c r="E1722" s="598" t="s">
        <v>2134</v>
      </c>
      <c r="F1722" s="505"/>
      <c r="G1722" s="167"/>
      <c r="H1722" s="35" t="s">
        <v>5433</v>
      </c>
    </row>
    <row r="1723" spans="1:8" hidden="1" x14ac:dyDescent="0.25">
      <c r="A1723" s="47" t="s">
        <v>2134</v>
      </c>
      <c r="B1723" s="35" t="s">
        <v>1952</v>
      </c>
      <c r="C1723" s="35" t="s">
        <v>5428</v>
      </c>
      <c r="D1723" s="46" t="str">
        <f t="shared" si="44"/>
        <v>M</v>
      </c>
      <c r="E1723" s="598" t="s">
        <v>2134</v>
      </c>
      <c r="F1723" s="505"/>
      <c r="G1723" s="167"/>
      <c r="H1723" s="35" t="s">
        <v>5434</v>
      </c>
    </row>
    <row r="1724" spans="1:8" hidden="1" x14ac:dyDescent="0.25">
      <c r="A1724" s="47" t="s">
        <v>2134</v>
      </c>
      <c r="B1724" s="35" t="s">
        <v>1952</v>
      </c>
      <c r="C1724" s="35" t="s">
        <v>5429</v>
      </c>
      <c r="D1724" s="46" t="str">
        <f t="shared" si="44"/>
        <v>E</v>
      </c>
      <c r="E1724" s="598" t="s">
        <v>2134</v>
      </c>
      <c r="F1724" s="505"/>
      <c r="G1724" s="167"/>
      <c r="H1724" s="35" t="s">
        <v>5435</v>
      </c>
    </row>
    <row r="1725" spans="1:8" hidden="1" x14ac:dyDescent="0.25">
      <c r="A1725" s="47" t="s">
        <v>2134</v>
      </c>
      <c r="B1725" s="35" t="s">
        <v>1952</v>
      </c>
      <c r="C1725" s="35" t="s">
        <v>5430</v>
      </c>
      <c r="D1725" s="46" t="str">
        <f t="shared" si="44"/>
        <v>E</v>
      </c>
      <c r="E1725" s="598" t="s">
        <v>2134</v>
      </c>
      <c r="F1725" s="505"/>
      <c r="G1725" s="167"/>
      <c r="H1725" s="35" t="s">
        <v>5436</v>
      </c>
    </row>
    <row r="1726" spans="1:8" hidden="1" x14ac:dyDescent="0.25">
      <c r="A1726" s="47" t="s">
        <v>2134</v>
      </c>
      <c r="B1726" s="35" t="s">
        <v>1952</v>
      </c>
      <c r="C1726" s="35" t="s">
        <v>5431</v>
      </c>
      <c r="D1726" s="46" t="str">
        <f t="shared" si="44"/>
        <v>E</v>
      </c>
      <c r="E1726" s="598" t="s">
        <v>2134</v>
      </c>
      <c r="F1726" s="505"/>
      <c r="G1726" s="167"/>
      <c r="H1726" s="35" t="s">
        <v>5437</v>
      </c>
    </row>
    <row r="1727" spans="1:8" hidden="1" x14ac:dyDescent="0.25">
      <c r="A1727" s="47" t="s">
        <v>2134</v>
      </c>
      <c r="B1727" s="35" t="s">
        <v>1952</v>
      </c>
      <c r="C1727" s="35" t="s">
        <v>5432</v>
      </c>
      <c r="D1727" s="46" t="str">
        <f t="shared" si="44"/>
        <v>M</v>
      </c>
      <c r="E1727" s="598" t="s">
        <v>2134</v>
      </c>
      <c r="F1727" s="505"/>
      <c r="G1727" s="167"/>
      <c r="H1727" s="35" t="s">
        <v>5438</v>
      </c>
    </row>
    <row r="1728" spans="1:8" hidden="1" x14ac:dyDescent="0.25">
      <c r="A1728" s="47" t="s">
        <v>2134</v>
      </c>
      <c r="B1728" s="35" t="s">
        <v>1952</v>
      </c>
      <c r="C1728" s="35" t="s">
        <v>5433</v>
      </c>
      <c r="D1728" s="46" t="str">
        <f t="shared" si="44"/>
        <v>H</v>
      </c>
      <c r="E1728" s="598" t="s">
        <v>2134</v>
      </c>
      <c r="F1728" s="505"/>
      <c r="G1728" s="167"/>
      <c r="H1728" s="35" t="s">
        <v>7013</v>
      </c>
    </row>
    <row r="1729" spans="1:8" hidden="1" x14ac:dyDescent="0.25">
      <c r="A1729" s="47" t="s">
        <v>2134</v>
      </c>
      <c r="B1729" s="35" t="s">
        <v>1952</v>
      </c>
      <c r="C1729" s="35" t="s">
        <v>5434</v>
      </c>
      <c r="D1729" s="46" t="str">
        <f t="shared" si="44"/>
        <v>M</v>
      </c>
      <c r="E1729" s="598" t="s">
        <v>2134</v>
      </c>
      <c r="F1729" s="505"/>
      <c r="G1729" s="167"/>
      <c r="H1729" s="35" t="s">
        <v>7014</v>
      </c>
    </row>
    <row r="1730" spans="1:8" hidden="1" x14ac:dyDescent="0.25">
      <c r="A1730" s="47" t="s">
        <v>2134</v>
      </c>
      <c r="B1730" s="35" t="s">
        <v>1952</v>
      </c>
      <c r="C1730" s="35" t="s">
        <v>5435</v>
      </c>
      <c r="D1730" s="46" t="str">
        <f t="shared" si="44"/>
        <v>E</v>
      </c>
      <c r="E1730" s="598" t="s">
        <v>2134</v>
      </c>
      <c r="F1730" s="505"/>
      <c r="G1730" s="167"/>
      <c r="H1730" s="35" t="s">
        <v>7015</v>
      </c>
    </row>
    <row r="1731" spans="1:8" hidden="1" x14ac:dyDescent="0.25">
      <c r="A1731" s="47" t="s">
        <v>2134</v>
      </c>
      <c r="B1731" s="35" t="s">
        <v>1952</v>
      </c>
      <c r="C1731" s="35" t="s">
        <v>5436</v>
      </c>
      <c r="D1731" s="46" t="str">
        <f t="shared" si="44"/>
        <v>E</v>
      </c>
      <c r="E1731" s="598" t="s">
        <v>2134</v>
      </c>
      <c r="F1731" s="505"/>
      <c r="G1731" s="167"/>
      <c r="H1731" s="35" t="s">
        <v>7016</v>
      </c>
    </row>
    <row r="1732" spans="1:8" hidden="1" x14ac:dyDescent="0.25">
      <c r="A1732" s="47" t="s">
        <v>2134</v>
      </c>
      <c r="B1732" s="35" t="s">
        <v>1952</v>
      </c>
      <c r="C1732" s="35" t="s">
        <v>5437</v>
      </c>
      <c r="D1732" s="46" t="str">
        <f t="shared" si="44"/>
        <v>H</v>
      </c>
      <c r="E1732" s="598" t="s">
        <v>2134</v>
      </c>
      <c r="F1732" s="505"/>
      <c r="G1732" s="167"/>
      <c r="H1732" s="35" t="s">
        <v>95</v>
      </c>
    </row>
    <row r="1733" spans="1:8" hidden="1" x14ac:dyDescent="0.25">
      <c r="A1733" s="47" t="s">
        <v>2134</v>
      </c>
      <c r="B1733" s="35" t="s">
        <v>1952</v>
      </c>
      <c r="C1733" s="35" t="s">
        <v>5438</v>
      </c>
      <c r="D1733" s="46" t="str">
        <f t="shared" si="44"/>
        <v>E</v>
      </c>
      <c r="E1733" s="598" t="s">
        <v>2134</v>
      </c>
      <c r="F1733" s="505"/>
      <c r="G1733" s="167"/>
    </row>
    <row r="1734" spans="1:8" hidden="1" x14ac:dyDescent="0.25">
      <c r="A1734" s="47" t="s">
        <v>2134</v>
      </c>
      <c r="B1734" s="35" t="s">
        <v>1952</v>
      </c>
      <c r="C1734" s="35" t="s">
        <v>7013</v>
      </c>
      <c r="D1734" s="46" t="s">
        <v>6439</v>
      </c>
      <c r="E1734" s="598" t="s">
        <v>2134</v>
      </c>
      <c r="F1734" s="505"/>
      <c r="G1734" s="167"/>
      <c r="H1734" s="35" t="s">
        <v>5440</v>
      </c>
    </row>
    <row r="1735" spans="1:8" hidden="1" x14ac:dyDescent="0.25">
      <c r="A1735" s="47" t="s">
        <v>2134</v>
      </c>
      <c r="B1735" s="35" t="s">
        <v>1952</v>
      </c>
      <c r="C1735" s="35" t="s">
        <v>7014</v>
      </c>
      <c r="D1735" s="46" t="s">
        <v>6439</v>
      </c>
      <c r="E1735" s="598" t="s">
        <v>2134</v>
      </c>
      <c r="F1735" s="505"/>
      <c r="G1735" s="167"/>
      <c r="H1735" s="35" t="s">
        <v>5439</v>
      </c>
    </row>
    <row r="1736" spans="1:8" hidden="1" x14ac:dyDescent="0.25">
      <c r="A1736" s="47" t="s">
        <v>2134</v>
      </c>
      <c r="B1736" s="35" t="s">
        <v>1952</v>
      </c>
      <c r="C1736" s="35" t="s">
        <v>7015</v>
      </c>
      <c r="D1736" s="46" t="s">
        <v>6439</v>
      </c>
      <c r="E1736" s="598" t="s">
        <v>2134</v>
      </c>
      <c r="F1736" s="505"/>
      <c r="G1736" s="167"/>
      <c r="H1736" s="35" t="s">
        <v>4386</v>
      </c>
    </row>
    <row r="1737" spans="1:8" hidden="1" x14ac:dyDescent="0.25">
      <c r="A1737" s="47" t="s">
        <v>2134</v>
      </c>
      <c r="B1737" s="35" t="s">
        <v>1952</v>
      </c>
      <c r="C1737" s="35" t="s">
        <v>7016</v>
      </c>
      <c r="D1737" s="46" t="s">
        <v>6439</v>
      </c>
      <c r="E1737" s="598" t="s">
        <v>2134</v>
      </c>
      <c r="F1737" s="505"/>
      <c r="G1737" s="167"/>
      <c r="H1737" s="35" t="s">
        <v>4388</v>
      </c>
    </row>
    <row r="1738" spans="1:8" hidden="1" x14ac:dyDescent="0.25">
      <c r="A1738" s="47" t="str">
        <f>A1737</f>
        <v>1110</v>
      </c>
      <c r="B1738" s="35" t="s">
        <v>1952</v>
      </c>
      <c r="C1738" s="35" t="s">
        <v>6516</v>
      </c>
      <c r="D1738" s="46" t="s">
        <v>6440</v>
      </c>
      <c r="E1738" s="598" t="str">
        <f>E1737</f>
        <v>1110</v>
      </c>
      <c r="F1738" s="505"/>
      <c r="G1738" s="167"/>
      <c r="H1738" s="35" t="s">
        <v>4387</v>
      </c>
    </row>
    <row r="1739" spans="1:8" hidden="1" x14ac:dyDescent="0.25">
      <c r="A1739" s="47" t="str">
        <f>A1738</f>
        <v>1110</v>
      </c>
      <c r="B1739" s="35" t="s">
        <v>1952</v>
      </c>
      <c r="C1739" s="35" t="s">
        <v>7868</v>
      </c>
      <c r="E1739" s="598" t="str">
        <f>E1738</f>
        <v>1110</v>
      </c>
      <c r="F1739" s="505"/>
      <c r="G1739" s="167"/>
      <c r="H1739" s="35" t="s">
        <v>95</v>
      </c>
    </row>
    <row r="1740" spans="1:8" hidden="1" x14ac:dyDescent="0.25">
      <c r="A1740" s="47" t="s">
        <v>2133</v>
      </c>
      <c r="B1740" s="35" t="s">
        <v>1951</v>
      </c>
      <c r="C1740" s="35" t="s">
        <v>5440</v>
      </c>
      <c r="D1740" s="46" t="str">
        <f>RIGHT(C1740,1)</f>
        <v>M</v>
      </c>
      <c r="E1740" s="598" t="s">
        <v>2133</v>
      </c>
      <c r="F1740" s="505"/>
      <c r="G1740" s="167"/>
    </row>
    <row r="1741" spans="1:8" hidden="1" x14ac:dyDescent="0.25">
      <c r="A1741" s="47" t="s">
        <v>2133</v>
      </c>
      <c r="B1741" s="35" t="s">
        <v>1951</v>
      </c>
      <c r="C1741" s="35" t="s">
        <v>5439</v>
      </c>
      <c r="D1741" s="46" t="str">
        <f>RIGHT(C1741,1)</f>
        <v>H</v>
      </c>
      <c r="E1741" s="598" t="s">
        <v>2133</v>
      </c>
      <c r="F1741" s="505"/>
      <c r="G1741" s="167"/>
      <c r="H1741" s="35" t="s">
        <v>4389</v>
      </c>
    </row>
    <row r="1742" spans="1:8" hidden="1" x14ac:dyDescent="0.25">
      <c r="A1742" s="47" t="s">
        <v>2133</v>
      </c>
      <c r="B1742" s="35" t="s">
        <v>1951</v>
      </c>
      <c r="C1742" s="35" t="s">
        <v>4386</v>
      </c>
      <c r="D1742" s="46" t="str">
        <f>RIGHT(C1742,1)</f>
        <v>E</v>
      </c>
      <c r="E1742" s="598" t="s">
        <v>2133</v>
      </c>
      <c r="F1742" s="505"/>
      <c r="G1742" s="167"/>
      <c r="H1742" s="35" t="s">
        <v>5441</v>
      </c>
    </row>
    <row r="1743" spans="1:8" hidden="1" x14ac:dyDescent="0.25">
      <c r="A1743" s="47" t="s">
        <v>2133</v>
      </c>
      <c r="B1743" s="35" t="s">
        <v>1951</v>
      </c>
      <c r="C1743" s="35" t="s">
        <v>4388</v>
      </c>
      <c r="D1743" s="46" t="str">
        <f>RIGHT(C1743,1)</f>
        <v>M</v>
      </c>
      <c r="E1743" s="598" t="s">
        <v>2133</v>
      </c>
      <c r="F1743" s="505"/>
      <c r="G1743" s="167"/>
      <c r="H1743" s="35" t="s">
        <v>4390</v>
      </c>
    </row>
    <row r="1744" spans="1:8" hidden="1" x14ac:dyDescent="0.25">
      <c r="A1744" s="47" t="s">
        <v>2133</v>
      </c>
      <c r="B1744" s="35" t="s">
        <v>1951</v>
      </c>
      <c r="C1744" s="35" t="s">
        <v>4387</v>
      </c>
      <c r="D1744" s="46" t="str">
        <f>RIGHT(C1744,1)</f>
        <v>H</v>
      </c>
      <c r="E1744" s="598" t="s">
        <v>2133</v>
      </c>
      <c r="F1744" s="505"/>
      <c r="G1744" s="167"/>
      <c r="H1744" s="35" t="s">
        <v>95</v>
      </c>
    </row>
    <row r="1745" spans="1:8" hidden="1" x14ac:dyDescent="0.25">
      <c r="A1745" s="47" t="str">
        <f>A1744</f>
        <v>1120</v>
      </c>
      <c r="B1745" s="35" t="s">
        <v>1951</v>
      </c>
      <c r="C1745" s="35" t="s">
        <v>6517</v>
      </c>
      <c r="D1745" s="46" t="s">
        <v>6440</v>
      </c>
      <c r="E1745" s="598" t="str">
        <f>E1744</f>
        <v>1120</v>
      </c>
      <c r="F1745" s="505"/>
      <c r="G1745" s="167"/>
    </row>
    <row r="1746" spans="1:8" hidden="1" x14ac:dyDescent="0.25">
      <c r="A1746" s="47" t="str">
        <f>A1745</f>
        <v>1120</v>
      </c>
      <c r="B1746" s="35" t="s">
        <v>1951</v>
      </c>
      <c r="C1746" s="35" t="s">
        <v>7869</v>
      </c>
      <c r="E1746" s="598" t="str">
        <f>E1745</f>
        <v>1120</v>
      </c>
      <c r="F1746" s="505"/>
      <c r="G1746" s="167"/>
      <c r="H1746" s="35" t="s">
        <v>5443</v>
      </c>
    </row>
    <row r="1747" spans="1:8" hidden="1" x14ac:dyDescent="0.25">
      <c r="A1747" s="47" t="s">
        <v>2132</v>
      </c>
      <c r="B1747" s="35" t="s">
        <v>4022</v>
      </c>
      <c r="C1747" s="35" t="s">
        <v>4389</v>
      </c>
      <c r="D1747" s="46" t="str">
        <f>RIGHT(C1747,1)</f>
        <v>E</v>
      </c>
      <c r="E1747" s="598" t="s">
        <v>2132</v>
      </c>
      <c r="F1747" s="505"/>
      <c r="G1747" s="167"/>
      <c r="H1747" s="35" t="s">
        <v>5442</v>
      </c>
    </row>
    <row r="1748" spans="1:8" hidden="1" x14ac:dyDescent="0.25">
      <c r="A1748" s="47" t="s">
        <v>2132</v>
      </c>
      <c r="B1748" s="35" t="s">
        <v>4022</v>
      </c>
      <c r="C1748" s="35" t="s">
        <v>5441</v>
      </c>
      <c r="D1748" s="46" t="str">
        <f>RIGHT(C1748,1)</f>
        <v>H</v>
      </c>
      <c r="E1748" s="598" t="s">
        <v>2132</v>
      </c>
      <c r="F1748" s="505"/>
      <c r="G1748" s="167"/>
      <c r="H1748" s="35" t="s">
        <v>5444</v>
      </c>
    </row>
    <row r="1749" spans="1:8" hidden="1" x14ac:dyDescent="0.25">
      <c r="A1749" s="47" t="s">
        <v>2132</v>
      </c>
      <c r="B1749" s="35" t="s">
        <v>4022</v>
      </c>
      <c r="C1749" s="35" t="s">
        <v>4390</v>
      </c>
      <c r="D1749" s="46" t="str">
        <f>RIGHT(C1749,1)</f>
        <v>M</v>
      </c>
      <c r="E1749" s="598" t="s">
        <v>2132</v>
      </c>
      <c r="F1749" s="505"/>
      <c r="G1749" s="167"/>
      <c r="H1749" s="35" t="s">
        <v>5445</v>
      </c>
    </row>
    <row r="1750" spans="1:8" hidden="1" x14ac:dyDescent="0.25">
      <c r="A1750" s="47" t="str">
        <f>A1749</f>
        <v>1130</v>
      </c>
      <c r="B1750" s="35" t="s">
        <v>4022</v>
      </c>
      <c r="C1750" s="35" t="s">
        <v>6518</v>
      </c>
      <c r="D1750" s="46" t="s">
        <v>6440</v>
      </c>
      <c r="E1750" s="598" t="str">
        <f>E1749</f>
        <v>1130</v>
      </c>
      <c r="F1750" s="505"/>
      <c r="G1750" s="167"/>
      <c r="H1750" s="35" t="s">
        <v>4391</v>
      </c>
    </row>
    <row r="1751" spans="1:8" hidden="1" x14ac:dyDescent="0.25">
      <c r="A1751" s="47" t="str">
        <f>A1750</f>
        <v>1130</v>
      </c>
      <c r="B1751" s="35" t="s">
        <v>4022</v>
      </c>
      <c r="C1751" s="35" t="s">
        <v>7870</v>
      </c>
      <c r="E1751" s="598" t="str">
        <f>E1750</f>
        <v>1130</v>
      </c>
      <c r="F1751" s="505"/>
      <c r="G1751" s="167"/>
      <c r="H1751" s="35" t="s">
        <v>5446</v>
      </c>
    </row>
    <row r="1752" spans="1:8" hidden="1" x14ac:dyDescent="0.25">
      <c r="A1752" s="47" t="s">
        <v>2131</v>
      </c>
      <c r="B1752" s="35" t="s">
        <v>6314</v>
      </c>
      <c r="C1752" s="35" t="s">
        <v>5443</v>
      </c>
      <c r="D1752" s="46" t="str">
        <f t="shared" ref="D1752:D1764" si="45">RIGHT(C1752,1)</f>
        <v>M</v>
      </c>
      <c r="E1752" s="598" t="s">
        <v>2131</v>
      </c>
      <c r="F1752" s="505"/>
      <c r="G1752" s="167"/>
      <c r="H1752" s="35" t="s">
        <v>6236</v>
      </c>
    </row>
    <row r="1753" spans="1:8" hidden="1" x14ac:dyDescent="0.25">
      <c r="A1753" s="47" t="s">
        <v>2131</v>
      </c>
      <c r="B1753" s="35" t="s">
        <v>6314</v>
      </c>
      <c r="C1753" s="35" t="s">
        <v>5442</v>
      </c>
      <c r="D1753" s="46" t="str">
        <f t="shared" si="45"/>
        <v>H</v>
      </c>
      <c r="E1753" s="598" t="s">
        <v>2131</v>
      </c>
      <c r="F1753" s="505"/>
      <c r="G1753" s="167"/>
      <c r="H1753" s="35" t="s">
        <v>4392</v>
      </c>
    </row>
    <row r="1754" spans="1:8" hidden="1" x14ac:dyDescent="0.25">
      <c r="A1754" s="47" t="s">
        <v>2131</v>
      </c>
      <c r="B1754" s="35" t="s">
        <v>6314</v>
      </c>
      <c r="C1754" s="35" t="s">
        <v>5444</v>
      </c>
      <c r="D1754" s="46" t="str">
        <f t="shared" si="45"/>
        <v>M</v>
      </c>
      <c r="E1754" s="598" t="s">
        <v>2131</v>
      </c>
      <c r="F1754" s="505"/>
      <c r="G1754" s="167"/>
      <c r="H1754" s="35" t="s">
        <v>5447</v>
      </c>
    </row>
    <row r="1755" spans="1:8" hidden="1" x14ac:dyDescent="0.25">
      <c r="A1755" s="47" t="s">
        <v>2131</v>
      </c>
      <c r="B1755" s="35" t="s">
        <v>6314</v>
      </c>
      <c r="C1755" s="35" t="s">
        <v>5445</v>
      </c>
      <c r="D1755" s="46" t="str">
        <f t="shared" si="45"/>
        <v>H</v>
      </c>
      <c r="E1755" s="598" t="s">
        <v>2131</v>
      </c>
      <c r="F1755" s="505"/>
      <c r="G1755" s="167"/>
      <c r="H1755" s="35" t="s">
        <v>5448</v>
      </c>
    </row>
    <row r="1756" spans="1:8" hidden="1" x14ac:dyDescent="0.25">
      <c r="A1756" s="47" t="s">
        <v>2131</v>
      </c>
      <c r="B1756" s="35" t="s">
        <v>6314</v>
      </c>
      <c r="C1756" s="35" t="s">
        <v>4391</v>
      </c>
      <c r="D1756" s="46" t="str">
        <f t="shared" si="45"/>
        <v>E</v>
      </c>
      <c r="E1756" s="598" t="s">
        <v>2131</v>
      </c>
      <c r="F1756" s="505"/>
      <c r="G1756" s="167"/>
      <c r="H1756" s="35" t="s">
        <v>4393</v>
      </c>
    </row>
    <row r="1757" spans="1:8" hidden="1" x14ac:dyDescent="0.25">
      <c r="A1757" s="47" t="s">
        <v>2131</v>
      </c>
      <c r="B1757" s="35" t="s">
        <v>6314</v>
      </c>
      <c r="C1757" s="35" t="s">
        <v>5446</v>
      </c>
      <c r="D1757" s="46" t="str">
        <f t="shared" si="45"/>
        <v>M</v>
      </c>
      <c r="E1757" s="598" t="s">
        <v>2131</v>
      </c>
      <c r="F1757" s="505"/>
      <c r="G1757" s="167"/>
      <c r="H1757" s="35" t="s">
        <v>4394</v>
      </c>
    </row>
    <row r="1758" spans="1:8" hidden="1" x14ac:dyDescent="0.25">
      <c r="A1758" s="47" t="s">
        <v>2131</v>
      </c>
      <c r="B1758" s="35" t="s">
        <v>6314</v>
      </c>
      <c r="C1758" s="35" t="s">
        <v>6236</v>
      </c>
      <c r="D1758" s="46" t="str">
        <f t="shared" si="45"/>
        <v>E</v>
      </c>
      <c r="E1758" s="598" t="s">
        <v>2131</v>
      </c>
      <c r="F1758" s="505"/>
      <c r="G1758" s="167"/>
      <c r="H1758" s="35" t="s">
        <v>6237</v>
      </c>
    </row>
    <row r="1759" spans="1:8" hidden="1" x14ac:dyDescent="0.25">
      <c r="A1759" s="47" t="s">
        <v>2131</v>
      </c>
      <c r="B1759" s="35" t="s">
        <v>6314</v>
      </c>
      <c r="C1759" s="35" t="s">
        <v>4392</v>
      </c>
      <c r="D1759" s="46" t="str">
        <f t="shared" si="45"/>
        <v>E</v>
      </c>
      <c r="E1759" s="598" t="s">
        <v>2131</v>
      </c>
      <c r="F1759" s="505"/>
      <c r="G1759" s="167"/>
      <c r="H1759" s="35" t="s">
        <v>7017</v>
      </c>
    </row>
    <row r="1760" spans="1:8" hidden="1" x14ac:dyDescent="0.25">
      <c r="A1760" s="47" t="s">
        <v>2131</v>
      </c>
      <c r="B1760" s="35" t="s">
        <v>6314</v>
      </c>
      <c r="C1760" s="35" t="s">
        <v>5447</v>
      </c>
      <c r="D1760" s="46" t="str">
        <f t="shared" si="45"/>
        <v>E</v>
      </c>
      <c r="E1760" s="598" t="s">
        <v>2131</v>
      </c>
      <c r="F1760" s="505"/>
      <c r="G1760" s="167"/>
      <c r="H1760" s="35" t="s">
        <v>7018</v>
      </c>
    </row>
    <row r="1761" spans="1:8" hidden="1" x14ac:dyDescent="0.25">
      <c r="A1761" s="47" t="s">
        <v>2131</v>
      </c>
      <c r="B1761" s="35" t="s">
        <v>6314</v>
      </c>
      <c r="C1761" s="35" t="s">
        <v>5448</v>
      </c>
      <c r="D1761" s="46" t="str">
        <f t="shared" si="45"/>
        <v>M</v>
      </c>
      <c r="E1761" s="598" t="s">
        <v>2131</v>
      </c>
      <c r="F1761" s="505"/>
      <c r="G1761" s="167"/>
      <c r="H1761" s="35" t="s">
        <v>7019</v>
      </c>
    </row>
    <row r="1762" spans="1:8" hidden="1" x14ac:dyDescent="0.25">
      <c r="A1762" s="47" t="s">
        <v>2131</v>
      </c>
      <c r="B1762" s="35" t="s">
        <v>6314</v>
      </c>
      <c r="C1762" s="35" t="s">
        <v>4393</v>
      </c>
      <c r="D1762" s="46" t="str">
        <f t="shared" si="45"/>
        <v>E</v>
      </c>
      <c r="E1762" s="598" t="s">
        <v>2131</v>
      </c>
      <c r="F1762" s="505"/>
      <c r="G1762" s="167"/>
      <c r="H1762" s="35" t="s">
        <v>7020</v>
      </c>
    </row>
    <row r="1763" spans="1:8" hidden="1" x14ac:dyDescent="0.25">
      <c r="A1763" s="47" t="s">
        <v>2131</v>
      </c>
      <c r="B1763" s="35" t="s">
        <v>6314</v>
      </c>
      <c r="C1763" s="35" t="s">
        <v>4394</v>
      </c>
      <c r="D1763" s="46" t="str">
        <f t="shared" si="45"/>
        <v>E</v>
      </c>
      <c r="E1763" s="598" t="s">
        <v>2131</v>
      </c>
      <c r="F1763" s="505"/>
      <c r="G1763" s="167"/>
      <c r="H1763" s="35" t="s">
        <v>7021</v>
      </c>
    </row>
    <row r="1764" spans="1:8" hidden="1" x14ac:dyDescent="0.25">
      <c r="A1764" s="47" t="s">
        <v>2131</v>
      </c>
      <c r="B1764" s="35" t="s">
        <v>6314</v>
      </c>
      <c r="C1764" s="35" t="s">
        <v>6237</v>
      </c>
      <c r="D1764" s="46" t="str">
        <f t="shared" si="45"/>
        <v>F</v>
      </c>
      <c r="E1764" s="598" t="s">
        <v>2131</v>
      </c>
      <c r="F1764" s="505"/>
      <c r="G1764" s="167"/>
      <c r="H1764" s="35" t="s">
        <v>7022</v>
      </c>
    </row>
    <row r="1765" spans="1:8" hidden="1" x14ac:dyDescent="0.25">
      <c r="A1765" s="47" t="s">
        <v>2131</v>
      </c>
      <c r="B1765" s="35" t="s">
        <v>6314</v>
      </c>
      <c r="C1765" s="35" t="s">
        <v>7017</v>
      </c>
      <c r="D1765" s="46" t="s">
        <v>6439</v>
      </c>
      <c r="E1765" s="598" t="s">
        <v>2131</v>
      </c>
      <c r="F1765" s="505"/>
      <c r="G1765" s="167"/>
      <c r="H1765" s="35" t="s">
        <v>7023</v>
      </c>
    </row>
    <row r="1766" spans="1:8" hidden="1" x14ac:dyDescent="0.25">
      <c r="A1766" s="47" t="s">
        <v>2131</v>
      </c>
      <c r="B1766" s="35" t="s">
        <v>6314</v>
      </c>
      <c r="C1766" s="35" t="s">
        <v>7018</v>
      </c>
      <c r="D1766" s="46" t="s">
        <v>6439</v>
      </c>
      <c r="E1766" s="598" t="s">
        <v>2131</v>
      </c>
      <c r="F1766" s="505"/>
      <c r="G1766" s="167"/>
      <c r="H1766" s="35" t="s">
        <v>95</v>
      </c>
    </row>
    <row r="1767" spans="1:8" hidden="1" x14ac:dyDescent="0.25">
      <c r="A1767" s="47" t="s">
        <v>2131</v>
      </c>
      <c r="B1767" s="35" t="s">
        <v>6314</v>
      </c>
      <c r="C1767" s="35" t="s">
        <v>7019</v>
      </c>
      <c r="D1767" s="46" t="s">
        <v>6439</v>
      </c>
      <c r="E1767" s="598" t="s">
        <v>2131</v>
      </c>
      <c r="F1767" s="505"/>
      <c r="G1767" s="167"/>
    </row>
    <row r="1768" spans="1:8" hidden="1" x14ac:dyDescent="0.25">
      <c r="A1768" s="47" t="s">
        <v>2131</v>
      </c>
      <c r="B1768" s="35" t="s">
        <v>6314</v>
      </c>
      <c r="C1768" s="35" t="s">
        <v>7020</v>
      </c>
      <c r="D1768" s="46" t="s">
        <v>6439</v>
      </c>
      <c r="E1768" s="598" t="s">
        <v>2131</v>
      </c>
      <c r="F1768" s="505"/>
      <c r="G1768" s="167"/>
      <c r="H1768" s="35" t="s">
        <v>4396</v>
      </c>
    </row>
    <row r="1769" spans="1:8" hidden="1" x14ac:dyDescent="0.25">
      <c r="A1769" s="47" t="s">
        <v>2131</v>
      </c>
      <c r="B1769" s="35" t="s">
        <v>6314</v>
      </c>
      <c r="C1769" s="35" t="s">
        <v>7021</v>
      </c>
      <c r="D1769" s="46" t="s">
        <v>6439</v>
      </c>
      <c r="E1769" s="598" t="s">
        <v>2131</v>
      </c>
      <c r="F1769" s="505"/>
      <c r="G1769" s="167"/>
      <c r="H1769" s="35" t="s">
        <v>4395</v>
      </c>
    </row>
    <row r="1770" spans="1:8" hidden="1" x14ac:dyDescent="0.25">
      <c r="A1770" s="47" t="s">
        <v>2131</v>
      </c>
      <c r="B1770" s="35" t="s">
        <v>6314</v>
      </c>
      <c r="C1770" s="35" t="s">
        <v>7022</v>
      </c>
      <c r="D1770" s="46" t="s">
        <v>6439</v>
      </c>
      <c r="E1770" s="598" t="s">
        <v>2131</v>
      </c>
      <c r="F1770" s="505"/>
      <c r="G1770" s="167"/>
      <c r="H1770" s="35" t="s">
        <v>4397</v>
      </c>
    </row>
    <row r="1771" spans="1:8" hidden="1" x14ac:dyDescent="0.25">
      <c r="A1771" s="47" t="s">
        <v>2131</v>
      </c>
      <c r="B1771" s="35" t="s">
        <v>6314</v>
      </c>
      <c r="C1771" s="35" t="s">
        <v>7023</v>
      </c>
      <c r="D1771" s="46" t="s">
        <v>6439</v>
      </c>
      <c r="E1771" s="598" t="s">
        <v>2131</v>
      </c>
      <c r="F1771" s="505"/>
      <c r="G1771" s="167"/>
      <c r="H1771" s="35" t="s">
        <v>4398</v>
      </c>
    </row>
    <row r="1772" spans="1:8" hidden="1" x14ac:dyDescent="0.25">
      <c r="A1772" s="47" t="str">
        <f>A1771</f>
        <v>1140</v>
      </c>
      <c r="B1772" s="35" t="s">
        <v>6314</v>
      </c>
      <c r="C1772" s="35" t="s">
        <v>6519</v>
      </c>
      <c r="D1772" s="46" t="s">
        <v>6440</v>
      </c>
      <c r="E1772" s="598" t="str">
        <f>E1771</f>
        <v>1140</v>
      </c>
      <c r="F1772" s="505"/>
      <c r="G1772" s="167"/>
      <c r="H1772" s="35" t="s">
        <v>4399</v>
      </c>
    </row>
    <row r="1773" spans="1:8" hidden="1" x14ac:dyDescent="0.25">
      <c r="A1773" s="47" t="str">
        <f>A1772</f>
        <v>1140</v>
      </c>
      <c r="B1773" s="35" t="s">
        <v>6314</v>
      </c>
      <c r="C1773" s="35" t="s">
        <v>7871</v>
      </c>
      <c r="E1773" s="598" t="str">
        <f>E1772</f>
        <v>1140</v>
      </c>
      <c r="F1773" s="505"/>
      <c r="G1773" s="167"/>
      <c r="H1773" s="35" t="s">
        <v>4400</v>
      </c>
    </row>
    <row r="1774" spans="1:8" hidden="1" x14ac:dyDescent="0.25">
      <c r="A1774" s="47" t="s">
        <v>2130</v>
      </c>
      <c r="B1774" s="35" t="s">
        <v>6315</v>
      </c>
      <c r="C1774" s="35" t="s">
        <v>4396</v>
      </c>
      <c r="D1774" s="46" t="str">
        <f t="shared" ref="D1774:D1779" si="46">RIGHT(C1774,1)</f>
        <v>M</v>
      </c>
      <c r="E1774" s="598" t="s">
        <v>2130</v>
      </c>
      <c r="F1774" s="505"/>
      <c r="G1774" s="167"/>
      <c r="H1774" s="35" t="s">
        <v>7024</v>
      </c>
    </row>
    <row r="1775" spans="1:8" hidden="1" x14ac:dyDescent="0.25">
      <c r="A1775" s="47" t="s">
        <v>2130</v>
      </c>
      <c r="B1775" s="35" t="s">
        <v>6315</v>
      </c>
      <c r="C1775" s="35" t="s">
        <v>4395</v>
      </c>
      <c r="D1775" s="46" t="str">
        <f t="shared" si="46"/>
        <v>H</v>
      </c>
      <c r="E1775" s="598" t="s">
        <v>2130</v>
      </c>
      <c r="F1775" s="505"/>
      <c r="G1775" s="167"/>
      <c r="H1775" s="35" t="s">
        <v>7025</v>
      </c>
    </row>
    <row r="1776" spans="1:8" hidden="1" x14ac:dyDescent="0.25">
      <c r="A1776" s="47" t="s">
        <v>2130</v>
      </c>
      <c r="B1776" s="35" t="s">
        <v>6315</v>
      </c>
      <c r="C1776" s="35" t="s">
        <v>4397</v>
      </c>
      <c r="D1776" s="46" t="str">
        <f t="shared" si="46"/>
        <v>H</v>
      </c>
      <c r="E1776" s="598" t="s">
        <v>2130</v>
      </c>
      <c r="F1776" s="505"/>
      <c r="G1776" s="167"/>
      <c r="H1776" s="35" t="s">
        <v>7026</v>
      </c>
    </row>
    <row r="1777" spans="1:8" hidden="1" x14ac:dyDescent="0.25">
      <c r="A1777" s="47" t="s">
        <v>2130</v>
      </c>
      <c r="B1777" s="35" t="s">
        <v>6315</v>
      </c>
      <c r="C1777" s="35" t="s">
        <v>4398</v>
      </c>
      <c r="D1777" s="46" t="str">
        <f t="shared" si="46"/>
        <v>E</v>
      </c>
      <c r="E1777" s="598" t="s">
        <v>2130</v>
      </c>
      <c r="F1777" s="505"/>
      <c r="G1777" s="167"/>
      <c r="H1777" s="35" t="s">
        <v>95</v>
      </c>
    </row>
    <row r="1778" spans="1:8" hidden="1" x14ac:dyDescent="0.25">
      <c r="A1778" s="47" t="s">
        <v>2130</v>
      </c>
      <c r="B1778" s="35" t="s">
        <v>6315</v>
      </c>
      <c r="C1778" s="35" t="s">
        <v>4399</v>
      </c>
      <c r="D1778" s="46" t="str">
        <f t="shared" si="46"/>
        <v>M</v>
      </c>
      <c r="E1778" s="598" t="s">
        <v>2130</v>
      </c>
      <c r="F1778" s="505"/>
      <c r="G1778" s="167"/>
    </row>
    <row r="1779" spans="1:8" hidden="1" x14ac:dyDescent="0.25">
      <c r="A1779" s="47" t="s">
        <v>2130</v>
      </c>
      <c r="B1779" s="35" t="s">
        <v>6315</v>
      </c>
      <c r="C1779" s="35" t="s">
        <v>4400</v>
      </c>
      <c r="D1779" s="46" t="str">
        <f t="shared" si="46"/>
        <v>E</v>
      </c>
      <c r="E1779" s="598" t="s">
        <v>2130</v>
      </c>
      <c r="F1779" s="505"/>
      <c r="G1779" s="167"/>
      <c r="H1779" s="35" t="s">
        <v>4401</v>
      </c>
    </row>
    <row r="1780" spans="1:8" hidden="1" x14ac:dyDescent="0.25">
      <c r="A1780" s="47" t="s">
        <v>2130</v>
      </c>
      <c r="B1780" s="35" t="s">
        <v>6315</v>
      </c>
      <c r="C1780" s="35" t="s">
        <v>7024</v>
      </c>
      <c r="D1780" s="46" t="s">
        <v>6439</v>
      </c>
      <c r="E1780" s="598" t="s">
        <v>2130</v>
      </c>
      <c r="F1780" s="505"/>
      <c r="G1780" s="167"/>
      <c r="H1780" s="35" t="s">
        <v>4403</v>
      </c>
    </row>
    <row r="1781" spans="1:8" hidden="1" x14ac:dyDescent="0.25">
      <c r="A1781" s="47" t="s">
        <v>2130</v>
      </c>
      <c r="B1781" s="35" t="s">
        <v>6315</v>
      </c>
      <c r="C1781" s="35" t="s">
        <v>7025</v>
      </c>
      <c r="D1781" s="46" t="s">
        <v>6439</v>
      </c>
      <c r="E1781" s="598" t="s">
        <v>2130</v>
      </c>
      <c r="F1781" s="505"/>
      <c r="G1781" s="167"/>
      <c r="H1781" s="35" t="s">
        <v>4402</v>
      </c>
    </row>
    <row r="1782" spans="1:8" hidden="1" x14ac:dyDescent="0.25">
      <c r="A1782" s="47" t="s">
        <v>2130</v>
      </c>
      <c r="B1782" s="35" t="s">
        <v>6315</v>
      </c>
      <c r="C1782" s="35" t="s">
        <v>7026</v>
      </c>
      <c r="D1782" s="46" t="s">
        <v>6439</v>
      </c>
      <c r="E1782" s="598" t="s">
        <v>2130</v>
      </c>
      <c r="F1782" s="505"/>
      <c r="G1782" s="167"/>
      <c r="H1782" s="35" t="s">
        <v>7027</v>
      </c>
    </row>
    <row r="1783" spans="1:8" hidden="1" x14ac:dyDescent="0.25">
      <c r="A1783" s="47" t="str">
        <f>A1782</f>
        <v>1150</v>
      </c>
      <c r="B1783" s="35" t="s">
        <v>6315</v>
      </c>
      <c r="C1783" s="35" t="s">
        <v>6520</v>
      </c>
      <c r="D1783" s="46" t="s">
        <v>6440</v>
      </c>
      <c r="E1783" s="598" t="str">
        <f>E1782</f>
        <v>1150</v>
      </c>
      <c r="F1783" s="505"/>
      <c r="G1783" s="167"/>
      <c r="H1783" s="35" t="s">
        <v>95</v>
      </c>
    </row>
    <row r="1784" spans="1:8" hidden="1" x14ac:dyDescent="0.25">
      <c r="A1784" s="47" t="str">
        <f>A1783</f>
        <v>1150</v>
      </c>
      <c r="B1784" s="35" t="s">
        <v>6315</v>
      </c>
      <c r="C1784" s="35" t="s">
        <v>7872</v>
      </c>
      <c r="E1784" s="598" t="str">
        <f>E1783</f>
        <v>1150</v>
      </c>
      <c r="F1784" s="505"/>
      <c r="G1784" s="167"/>
    </row>
    <row r="1785" spans="1:8" hidden="1" x14ac:dyDescent="0.25">
      <c r="A1785" s="47" t="s">
        <v>2129</v>
      </c>
      <c r="B1785" s="35" t="s">
        <v>6316</v>
      </c>
      <c r="C1785" s="35" t="s">
        <v>4401</v>
      </c>
      <c r="D1785" s="46" t="str">
        <f>RIGHT(C1785,1)</f>
        <v>E</v>
      </c>
      <c r="E1785" s="598" t="s">
        <v>2129</v>
      </c>
      <c r="F1785" s="505"/>
      <c r="G1785" s="167"/>
      <c r="H1785" s="35" t="s">
        <v>5449</v>
      </c>
    </row>
    <row r="1786" spans="1:8" hidden="1" x14ac:dyDescent="0.25">
      <c r="A1786" s="47" t="s">
        <v>2129</v>
      </c>
      <c r="B1786" s="35" t="s">
        <v>6316</v>
      </c>
      <c r="C1786" s="35" t="s">
        <v>4403</v>
      </c>
      <c r="D1786" s="46" t="str">
        <f>RIGHT(C1786,1)</f>
        <v>M</v>
      </c>
      <c r="E1786" s="598" t="s">
        <v>2129</v>
      </c>
      <c r="F1786" s="505"/>
      <c r="G1786" s="167"/>
      <c r="H1786" s="35" t="s">
        <v>5450</v>
      </c>
    </row>
    <row r="1787" spans="1:8" hidden="1" x14ac:dyDescent="0.25">
      <c r="A1787" s="47" t="s">
        <v>2129</v>
      </c>
      <c r="B1787" s="35" t="s">
        <v>6316</v>
      </c>
      <c r="C1787" s="35" t="s">
        <v>4402</v>
      </c>
      <c r="D1787" s="46" t="str">
        <f>RIGHT(C1787,1)</f>
        <v>H</v>
      </c>
      <c r="E1787" s="598" t="s">
        <v>2129</v>
      </c>
      <c r="F1787" s="505"/>
      <c r="G1787" s="167"/>
      <c r="H1787" s="35" t="s">
        <v>4404</v>
      </c>
    </row>
    <row r="1788" spans="1:8" hidden="1" x14ac:dyDescent="0.25">
      <c r="A1788" s="47" t="s">
        <v>2129</v>
      </c>
      <c r="B1788" s="35" t="s">
        <v>6316</v>
      </c>
      <c r="C1788" s="35" t="s">
        <v>7027</v>
      </c>
      <c r="D1788" s="46" t="s">
        <v>6439</v>
      </c>
      <c r="E1788" s="598" t="s">
        <v>2129</v>
      </c>
      <c r="F1788" s="505"/>
      <c r="G1788" s="167"/>
      <c r="H1788" s="35" t="s">
        <v>5451</v>
      </c>
    </row>
    <row r="1789" spans="1:8" hidden="1" x14ac:dyDescent="0.25">
      <c r="A1789" s="47" t="str">
        <f>A1788</f>
        <v>1160</v>
      </c>
      <c r="B1789" s="35" t="s">
        <v>6316</v>
      </c>
      <c r="C1789" s="35" t="s">
        <v>6521</v>
      </c>
      <c r="D1789" s="46" t="s">
        <v>6440</v>
      </c>
      <c r="E1789" s="598" t="str">
        <f>E1788</f>
        <v>1160</v>
      </c>
      <c r="F1789" s="505"/>
      <c r="G1789" s="167"/>
      <c r="H1789" s="35" t="s">
        <v>5452</v>
      </c>
    </row>
    <row r="1790" spans="1:8" hidden="1" x14ac:dyDescent="0.25">
      <c r="A1790" s="47" t="str">
        <f>A1789</f>
        <v>1160</v>
      </c>
      <c r="B1790" s="35" t="s">
        <v>6316</v>
      </c>
      <c r="C1790" s="35" t="s">
        <v>7873</v>
      </c>
      <c r="E1790" s="598" t="str">
        <f>E1789</f>
        <v>1160</v>
      </c>
      <c r="F1790" s="505"/>
      <c r="G1790" s="167"/>
      <c r="H1790" s="35" t="s">
        <v>5453</v>
      </c>
    </row>
    <row r="1791" spans="1:8" hidden="1" x14ac:dyDescent="0.25">
      <c r="A1791" s="47" t="s">
        <v>2128</v>
      </c>
      <c r="B1791" s="35" t="s">
        <v>6317</v>
      </c>
      <c r="C1791" s="35" t="s">
        <v>5449</v>
      </c>
      <c r="D1791" s="46" t="str">
        <f t="shared" ref="D1791:D1805" si="47">RIGHT(C1791,1)</f>
        <v>E</v>
      </c>
      <c r="E1791" s="598" t="s">
        <v>2128</v>
      </c>
      <c r="F1791" s="505"/>
      <c r="G1791" s="167"/>
      <c r="H1791" s="35" t="s">
        <v>5454</v>
      </c>
    </row>
    <row r="1792" spans="1:8" hidden="1" x14ac:dyDescent="0.25">
      <c r="A1792" s="47" t="s">
        <v>2128</v>
      </c>
      <c r="B1792" s="35" t="s">
        <v>6317</v>
      </c>
      <c r="C1792" s="35" t="s">
        <v>5450</v>
      </c>
      <c r="D1792" s="46" t="str">
        <f t="shared" si="47"/>
        <v>M</v>
      </c>
      <c r="E1792" s="598" t="s">
        <v>2128</v>
      </c>
      <c r="F1792" s="505"/>
      <c r="G1792" s="167"/>
      <c r="H1792" s="35" t="s">
        <v>5455</v>
      </c>
    </row>
    <row r="1793" spans="1:8" hidden="1" x14ac:dyDescent="0.25">
      <c r="A1793" s="47" t="s">
        <v>2128</v>
      </c>
      <c r="B1793" s="35" t="s">
        <v>6317</v>
      </c>
      <c r="C1793" s="35" t="s">
        <v>4404</v>
      </c>
      <c r="D1793" s="46" t="str">
        <f t="shared" si="47"/>
        <v>E</v>
      </c>
      <c r="E1793" s="598" t="s">
        <v>2128</v>
      </c>
      <c r="F1793" s="505"/>
      <c r="G1793" s="167"/>
      <c r="H1793" s="35" t="s">
        <v>5456</v>
      </c>
    </row>
    <row r="1794" spans="1:8" hidden="1" x14ac:dyDescent="0.25">
      <c r="A1794" s="47" t="s">
        <v>2128</v>
      </c>
      <c r="B1794" s="35" t="s">
        <v>6317</v>
      </c>
      <c r="C1794" s="35" t="s">
        <v>5451</v>
      </c>
      <c r="D1794" s="46" t="str">
        <f t="shared" si="47"/>
        <v>E</v>
      </c>
      <c r="E1794" s="598" t="s">
        <v>2128</v>
      </c>
      <c r="F1794" s="505"/>
      <c r="G1794" s="167"/>
      <c r="H1794" s="35" t="s">
        <v>4405</v>
      </c>
    </row>
    <row r="1795" spans="1:8" hidden="1" x14ac:dyDescent="0.25">
      <c r="A1795" s="47" t="s">
        <v>2128</v>
      </c>
      <c r="B1795" s="35" t="s">
        <v>6317</v>
      </c>
      <c r="C1795" s="35" t="s">
        <v>5452</v>
      </c>
      <c r="D1795" s="46" t="str">
        <f t="shared" si="47"/>
        <v>M</v>
      </c>
      <c r="E1795" s="598" t="s">
        <v>2128</v>
      </c>
      <c r="F1795" s="505"/>
      <c r="G1795" s="167"/>
      <c r="H1795" s="35" t="s">
        <v>4406</v>
      </c>
    </row>
    <row r="1796" spans="1:8" hidden="1" x14ac:dyDescent="0.25">
      <c r="A1796" s="47" t="s">
        <v>2128</v>
      </c>
      <c r="B1796" s="35" t="s">
        <v>6317</v>
      </c>
      <c r="C1796" s="35" t="s">
        <v>5453</v>
      </c>
      <c r="D1796" s="46" t="str">
        <f t="shared" si="47"/>
        <v>H</v>
      </c>
      <c r="E1796" s="598" t="s">
        <v>2128</v>
      </c>
      <c r="F1796" s="505"/>
      <c r="G1796" s="167"/>
      <c r="H1796" s="35" t="s">
        <v>5457</v>
      </c>
    </row>
    <row r="1797" spans="1:8" hidden="1" x14ac:dyDescent="0.25">
      <c r="A1797" s="47" t="s">
        <v>2128</v>
      </c>
      <c r="B1797" s="35" t="s">
        <v>6317</v>
      </c>
      <c r="C1797" s="35" t="s">
        <v>5454</v>
      </c>
      <c r="D1797" s="46" t="str">
        <f t="shared" si="47"/>
        <v>H</v>
      </c>
      <c r="E1797" s="598" t="s">
        <v>2128</v>
      </c>
      <c r="F1797" s="505"/>
      <c r="G1797" s="167"/>
      <c r="H1797" s="35" t="s">
        <v>5458</v>
      </c>
    </row>
    <row r="1798" spans="1:8" hidden="1" x14ac:dyDescent="0.25">
      <c r="A1798" s="47" t="s">
        <v>2128</v>
      </c>
      <c r="B1798" s="35" t="s">
        <v>6317</v>
      </c>
      <c r="C1798" s="35" t="s">
        <v>5455</v>
      </c>
      <c r="D1798" s="46" t="str">
        <f t="shared" si="47"/>
        <v>E</v>
      </c>
      <c r="E1798" s="598" t="s">
        <v>2128</v>
      </c>
      <c r="F1798" s="505"/>
      <c r="G1798" s="167"/>
      <c r="H1798" s="35" t="s">
        <v>5459</v>
      </c>
    </row>
    <row r="1799" spans="1:8" hidden="1" x14ac:dyDescent="0.25">
      <c r="A1799" s="47" t="s">
        <v>2128</v>
      </c>
      <c r="B1799" s="35" t="s">
        <v>6317</v>
      </c>
      <c r="C1799" s="35" t="s">
        <v>5456</v>
      </c>
      <c r="D1799" s="46" t="str">
        <f t="shared" si="47"/>
        <v>M</v>
      </c>
      <c r="E1799" s="598" t="s">
        <v>2128</v>
      </c>
      <c r="F1799" s="505"/>
      <c r="G1799" s="167"/>
      <c r="H1799" s="35" t="s">
        <v>4407</v>
      </c>
    </row>
    <row r="1800" spans="1:8" hidden="1" x14ac:dyDescent="0.25">
      <c r="A1800" s="47" t="s">
        <v>2128</v>
      </c>
      <c r="B1800" s="35" t="s">
        <v>6317</v>
      </c>
      <c r="C1800" s="35" t="s">
        <v>4405</v>
      </c>
      <c r="D1800" s="46" t="str">
        <f t="shared" si="47"/>
        <v>E</v>
      </c>
      <c r="E1800" s="598" t="s">
        <v>2128</v>
      </c>
      <c r="F1800" s="505"/>
      <c r="G1800" s="167"/>
      <c r="H1800" s="35" t="s">
        <v>7028</v>
      </c>
    </row>
    <row r="1801" spans="1:8" hidden="1" x14ac:dyDescent="0.25">
      <c r="A1801" s="47" t="s">
        <v>2128</v>
      </c>
      <c r="B1801" s="35" t="s">
        <v>6317</v>
      </c>
      <c r="C1801" s="35" t="s">
        <v>4406</v>
      </c>
      <c r="D1801" s="46" t="str">
        <f t="shared" si="47"/>
        <v>E</v>
      </c>
      <c r="E1801" s="598" t="s">
        <v>2128</v>
      </c>
      <c r="F1801" s="505"/>
      <c r="G1801" s="167"/>
      <c r="H1801" s="35" t="s">
        <v>7029</v>
      </c>
    </row>
    <row r="1802" spans="1:8" hidden="1" x14ac:dyDescent="0.25">
      <c r="A1802" s="47" t="s">
        <v>2128</v>
      </c>
      <c r="B1802" s="35" t="s">
        <v>6317</v>
      </c>
      <c r="C1802" s="35" t="s">
        <v>5457</v>
      </c>
      <c r="D1802" s="46" t="str">
        <f t="shared" si="47"/>
        <v>M</v>
      </c>
      <c r="E1802" s="598" t="s">
        <v>2128</v>
      </c>
      <c r="F1802" s="505"/>
      <c r="G1802" s="167"/>
      <c r="H1802" s="35" t="s">
        <v>7030</v>
      </c>
    </row>
    <row r="1803" spans="1:8" hidden="1" x14ac:dyDescent="0.25">
      <c r="A1803" s="47" t="s">
        <v>2128</v>
      </c>
      <c r="B1803" s="35" t="s">
        <v>6317</v>
      </c>
      <c r="C1803" s="35" t="s">
        <v>5458</v>
      </c>
      <c r="D1803" s="46" t="str">
        <f t="shared" si="47"/>
        <v>H</v>
      </c>
      <c r="E1803" s="598" t="s">
        <v>2128</v>
      </c>
      <c r="F1803" s="505"/>
      <c r="G1803" s="167"/>
      <c r="H1803" s="35" t="s">
        <v>7031</v>
      </c>
    </row>
    <row r="1804" spans="1:8" hidden="1" x14ac:dyDescent="0.25">
      <c r="A1804" s="47" t="s">
        <v>2128</v>
      </c>
      <c r="B1804" s="35" t="s">
        <v>6317</v>
      </c>
      <c r="C1804" s="35" t="s">
        <v>5459</v>
      </c>
      <c r="D1804" s="46" t="str">
        <f t="shared" si="47"/>
        <v>H</v>
      </c>
      <c r="E1804" s="598" t="s">
        <v>2128</v>
      </c>
      <c r="F1804" s="505"/>
      <c r="G1804" s="167"/>
      <c r="H1804" s="35" t="s">
        <v>7032</v>
      </c>
    </row>
    <row r="1805" spans="1:8" hidden="1" x14ac:dyDescent="0.25">
      <c r="A1805" s="47" t="s">
        <v>2128</v>
      </c>
      <c r="B1805" s="35" t="s">
        <v>6317</v>
      </c>
      <c r="C1805" s="35" t="s">
        <v>4407</v>
      </c>
      <c r="D1805" s="46" t="str">
        <f t="shared" si="47"/>
        <v>E</v>
      </c>
      <c r="E1805" s="598" t="s">
        <v>2128</v>
      </c>
      <c r="F1805" s="505"/>
      <c r="G1805" s="167"/>
      <c r="H1805" s="35" t="s">
        <v>6238</v>
      </c>
    </row>
    <row r="1806" spans="1:8" hidden="1" x14ac:dyDescent="0.25">
      <c r="A1806" s="47" t="s">
        <v>2128</v>
      </c>
      <c r="B1806" s="35" t="s">
        <v>6317</v>
      </c>
      <c r="C1806" s="35" t="s">
        <v>7028</v>
      </c>
      <c r="D1806" s="46" t="s">
        <v>6439</v>
      </c>
      <c r="E1806" s="598" t="s">
        <v>2128</v>
      </c>
      <c r="F1806" s="505"/>
      <c r="G1806" s="167"/>
      <c r="H1806" s="35" t="s">
        <v>7033</v>
      </c>
    </row>
    <row r="1807" spans="1:8" hidden="1" x14ac:dyDescent="0.25">
      <c r="A1807" s="47" t="s">
        <v>2128</v>
      </c>
      <c r="B1807" s="35" t="s">
        <v>6317</v>
      </c>
      <c r="C1807" s="35" t="s">
        <v>7029</v>
      </c>
      <c r="D1807" s="46" t="s">
        <v>6439</v>
      </c>
      <c r="E1807" s="598" t="s">
        <v>2128</v>
      </c>
      <c r="F1807" s="505"/>
      <c r="G1807" s="167"/>
      <c r="H1807" s="35" t="s">
        <v>7034</v>
      </c>
    </row>
    <row r="1808" spans="1:8" hidden="1" x14ac:dyDescent="0.25">
      <c r="A1808" s="47" t="s">
        <v>2128</v>
      </c>
      <c r="B1808" s="35" t="s">
        <v>6317</v>
      </c>
      <c r="C1808" s="35" t="s">
        <v>7030</v>
      </c>
      <c r="D1808" s="46" t="s">
        <v>6439</v>
      </c>
      <c r="E1808" s="598" t="s">
        <v>2128</v>
      </c>
      <c r="F1808" s="505"/>
      <c r="G1808" s="167"/>
      <c r="H1808" s="35" t="s">
        <v>7035</v>
      </c>
    </row>
    <row r="1809" spans="1:8" hidden="1" x14ac:dyDescent="0.25">
      <c r="A1809" s="47" t="s">
        <v>2128</v>
      </c>
      <c r="B1809" s="35" t="s">
        <v>6317</v>
      </c>
      <c r="C1809" s="35" t="s">
        <v>7031</v>
      </c>
      <c r="D1809" s="46" t="s">
        <v>6439</v>
      </c>
      <c r="E1809" s="598" t="s">
        <v>2128</v>
      </c>
      <c r="F1809" s="505"/>
      <c r="G1809" s="167"/>
      <c r="H1809" s="35" t="s">
        <v>7036</v>
      </c>
    </row>
    <row r="1810" spans="1:8" hidden="1" x14ac:dyDescent="0.25">
      <c r="A1810" s="47" t="s">
        <v>2128</v>
      </c>
      <c r="B1810" s="35" t="s">
        <v>6317</v>
      </c>
      <c r="C1810" s="35" t="s">
        <v>7032</v>
      </c>
      <c r="D1810" s="46" t="s">
        <v>6439</v>
      </c>
      <c r="E1810" s="598" t="s">
        <v>2128</v>
      </c>
      <c r="F1810" s="505"/>
      <c r="G1810" s="167"/>
      <c r="H1810" s="35" t="s">
        <v>7037</v>
      </c>
    </row>
    <row r="1811" spans="1:8" hidden="1" x14ac:dyDescent="0.25">
      <c r="A1811" s="47" t="s">
        <v>2128</v>
      </c>
      <c r="B1811" s="35" t="s">
        <v>6317</v>
      </c>
      <c r="C1811" s="35" t="s">
        <v>6238</v>
      </c>
      <c r="D1811" s="46" t="str">
        <f>RIGHT(C1811,1)</f>
        <v>F</v>
      </c>
      <c r="E1811" s="598" t="s">
        <v>2128</v>
      </c>
      <c r="F1811" s="505"/>
      <c r="G1811" s="167"/>
      <c r="H1811" s="35" t="s">
        <v>7038</v>
      </c>
    </row>
    <row r="1812" spans="1:8" hidden="1" x14ac:dyDescent="0.25">
      <c r="A1812" s="47" t="s">
        <v>2128</v>
      </c>
      <c r="B1812" s="35" t="s">
        <v>6317</v>
      </c>
      <c r="C1812" s="35" t="s">
        <v>7033</v>
      </c>
      <c r="D1812" s="46" t="s">
        <v>6439</v>
      </c>
      <c r="E1812" s="598" t="s">
        <v>2128</v>
      </c>
      <c r="F1812" s="505"/>
      <c r="G1812" s="167"/>
      <c r="H1812" s="35" t="s">
        <v>7039</v>
      </c>
    </row>
    <row r="1813" spans="1:8" hidden="1" x14ac:dyDescent="0.25">
      <c r="A1813" s="47" t="s">
        <v>2128</v>
      </c>
      <c r="B1813" s="35" t="s">
        <v>6317</v>
      </c>
      <c r="C1813" s="35" t="s">
        <v>7034</v>
      </c>
      <c r="D1813" s="46" t="s">
        <v>6439</v>
      </c>
      <c r="E1813" s="598" t="s">
        <v>2128</v>
      </c>
      <c r="F1813" s="505"/>
      <c r="G1813" s="167"/>
      <c r="H1813" s="35" t="s">
        <v>95</v>
      </c>
    </row>
    <row r="1814" spans="1:8" hidden="1" x14ac:dyDescent="0.25">
      <c r="A1814" s="47" t="s">
        <v>2128</v>
      </c>
      <c r="B1814" s="35" t="s">
        <v>6317</v>
      </c>
      <c r="C1814" s="35" t="s">
        <v>7035</v>
      </c>
      <c r="D1814" s="46" t="s">
        <v>6439</v>
      </c>
      <c r="E1814" s="598" t="s">
        <v>2128</v>
      </c>
      <c r="F1814" s="505"/>
      <c r="G1814" s="167"/>
    </row>
    <row r="1815" spans="1:8" hidden="1" x14ac:dyDescent="0.25">
      <c r="A1815" s="47" t="s">
        <v>2128</v>
      </c>
      <c r="B1815" s="35" t="s">
        <v>6317</v>
      </c>
      <c r="C1815" s="35" t="s">
        <v>7036</v>
      </c>
      <c r="D1815" s="46" t="s">
        <v>6439</v>
      </c>
      <c r="E1815" s="598" t="s">
        <v>2128</v>
      </c>
      <c r="F1815" s="505"/>
      <c r="G1815" s="167"/>
      <c r="H1815" s="35" t="s">
        <v>5460</v>
      </c>
    </row>
    <row r="1816" spans="1:8" hidden="1" x14ac:dyDescent="0.25">
      <c r="A1816" s="47" t="s">
        <v>2128</v>
      </c>
      <c r="B1816" s="35" t="s">
        <v>6317</v>
      </c>
      <c r="C1816" s="35" t="s">
        <v>7037</v>
      </c>
      <c r="D1816" s="46" t="s">
        <v>6439</v>
      </c>
      <c r="E1816" s="598" t="s">
        <v>2128</v>
      </c>
      <c r="F1816" s="505"/>
      <c r="G1816" s="167"/>
      <c r="H1816" s="35" t="s">
        <v>4408</v>
      </c>
    </row>
    <row r="1817" spans="1:8" hidden="1" x14ac:dyDescent="0.25">
      <c r="A1817" s="47" t="s">
        <v>2128</v>
      </c>
      <c r="B1817" s="35" t="s">
        <v>6317</v>
      </c>
      <c r="C1817" s="35" t="s">
        <v>7038</v>
      </c>
      <c r="D1817" s="46" t="s">
        <v>6439</v>
      </c>
      <c r="E1817" s="598" t="s">
        <v>2128</v>
      </c>
      <c r="F1817" s="505"/>
      <c r="G1817" s="167"/>
      <c r="H1817" s="35" t="s">
        <v>4409</v>
      </c>
    </row>
    <row r="1818" spans="1:8" hidden="1" x14ac:dyDescent="0.25">
      <c r="A1818" s="47" t="s">
        <v>2128</v>
      </c>
      <c r="B1818" s="35" t="s">
        <v>6317</v>
      </c>
      <c r="C1818" s="35" t="s">
        <v>7039</v>
      </c>
      <c r="D1818" s="46" t="s">
        <v>6439</v>
      </c>
      <c r="E1818" s="598" t="s">
        <v>2128</v>
      </c>
      <c r="F1818" s="505"/>
      <c r="G1818" s="167"/>
      <c r="H1818" s="35" t="s">
        <v>4410</v>
      </c>
    </row>
    <row r="1819" spans="1:8" hidden="1" x14ac:dyDescent="0.25">
      <c r="A1819" s="47" t="str">
        <f>A1818</f>
        <v>1180</v>
      </c>
      <c r="B1819" s="35" t="s">
        <v>6317</v>
      </c>
      <c r="C1819" s="35" t="s">
        <v>6522</v>
      </c>
      <c r="D1819" s="46" t="s">
        <v>6440</v>
      </c>
      <c r="E1819" s="598" t="str">
        <f>E1818</f>
        <v>1180</v>
      </c>
      <c r="F1819" s="505"/>
      <c r="G1819" s="167"/>
      <c r="H1819" s="35" t="s">
        <v>5461</v>
      </c>
    </row>
    <row r="1820" spans="1:8" hidden="1" x14ac:dyDescent="0.25">
      <c r="A1820" s="47" t="str">
        <f>A1819</f>
        <v>1180</v>
      </c>
      <c r="B1820" s="35" t="s">
        <v>6317</v>
      </c>
      <c r="C1820" s="35" t="s">
        <v>7874</v>
      </c>
      <c r="E1820" s="598" t="str">
        <f>E1819</f>
        <v>1180</v>
      </c>
      <c r="F1820" s="505"/>
      <c r="G1820" s="167"/>
      <c r="H1820" s="35" t="s">
        <v>5462</v>
      </c>
    </row>
    <row r="1821" spans="1:8" hidden="1" x14ac:dyDescent="0.25">
      <c r="A1821" s="47" t="s">
        <v>2127</v>
      </c>
      <c r="B1821" s="35" t="s">
        <v>6318</v>
      </c>
      <c r="C1821" s="35" t="s">
        <v>5460</v>
      </c>
      <c r="D1821" s="46" t="str">
        <f t="shared" ref="D1821:D1832" si="48">RIGHT(C1821,1)</f>
        <v>H</v>
      </c>
      <c r="E1821" s="598" t="s">
        <v>2127</v>
      </c>
      <c r="F1821" s="505"/>
      <c r="G1821" s="167"/>
      <c r="H1821" s="35" t="s">
        <v>5463</v>
      </c>
    </row>
    <row r="1822" spans="1:8" hidden="1" x14ac:dyDescent="0.25">
      <c r="A1822" s="47" t="s">
        <v>2127</v>
      </c>
      <c r="B1822" s="35" t="s">
        <v>6318</v>
      </c>
      <c r="C1822" s="35" t="s">
        <v>4408</v>
      </c>
      <c r="D1822" s="46" t="str">
        <f t="shared" si="48"/>
        <v>E</v>
      </c>
      <c r="E1822" s="598" t="s">
        <v>2127</v>
      </c>
      <c r="F1822" s="505"/>
      <c r="G1822" s="167"/>
      <c r="H1822" s="35" t="s">
        <v>5464</v>
      </c>
    </row>
    <row r="1823" spans="1:8" hidden="1" x14ac:dyDescent="0.25">
      <c r="A1823" s="47" t="s">
        <v>2127</v>
      </c>
      <c r="B1823" s="35" t="s">
        <v>6318</v>
      </c>
      <c r="C1823" s="35" t="s">
        <v>4409</v>
      </c>
      <c r="D1823" s="46" t="str">
        <f t="shared" si="48"/>
        <v>E</v>
      </c>
      <c r="E1823" s="598" t="s">
        <v>2127</v>
      </c>
      <c r="F1823" s="505"/>
      <c r="G1823" s="167"/>
      <c r="H1823" s="35" t="s">
        <v>5465</v>
      </c>
    </row>
    <row r="1824" spans="1:8" hidden="1" x14ac:dyDescent="0.25">
      <c r="A1824" s="47" t="s">
        <v>2127</v>
      </c>
      <c r="B1824" s="35" t="s">
        <v>6318</v>
      </c>
      <c r="C1824" s="35" t="s">
        <v>4410</v>
      </c>
      <c r="D1824" s="46" t="str">
        <f t="shared" si="48"/>
        <v>E</v>
      </c>
      <c r="E1824" s="598" t="s">
        <v>2127</v>
      </c>
      <c r="F1824" s="505"/>
      <c r="G1824" s="167"/>
      <c r="H1824" s="35" t="s">
        <v>5466</v>
      </c>
    </row>
    <row r="1825" spans="1:8" hidden="1" x14ac:dyDescent="0.25">
      <c r="A1825" s="47" t="s">
        <v>2127</v>
      </c>
      <c r="B1825" s="35" t="s">
        <v>6318</v>
      </c>
      <c r="C1825" s="35" t="s">
        <v>5461</v>
      </c>
      <c r="D1825" s="46" t="str">
        <f t="shared" si="48"/>
        <v>E</v>
      </c>
      <c r="E1825" s="598" t="s">
        <v>2127</v>
      </c>
      <c r="F1825" s="505"/>
      <c r="G1825" s="167"/>
      <c r="H1825" s="35" t="s">
        <v>5467</v>
      </c>
    </row>
    <row r="1826" spans="1:8" hidden="1" x14ac:dyDescent="0.25">
      <c r="A1826" s="47" t="s">
        <v>2127</v>
      </c>
      <c r="B1826" s="35" t="s">
        <v>6318</v>
      </c>
      <c r="C1826" s="35" t="s">
        <v>5462</v>
      </c>
      <c r="D1826" s="46" t="str">
        <f t="shared" si="48"/>
        <v>E</v>
      </c>
      <c r="E1826" s="598" t="s">
        <v>2127</v>
      </c>
      <c r="F1826" s="505"/>
      <c r="G1826" s="167"/>
      <c r="H1826" s="35" t="s">
        <v>4411</v>
      </c>
    </row>
    <row r="1827" spans="1:8" hidden="1" x14ac:dyDescent="0.25">
      <c r="A1827" s="47" t="s">
        <v>2127</v>
      </c>
      <c r="B1827" s="35" t="s">
        <v>6318</v>
      </c>
      <c r="C1827" s="35" t="s">
        <v>5463</v>
      </c>
      <c r="D1827" s="46" t="str">
        <f t="shared" si="48"/>
        <v>M</v>
      </c>
      <c r="E1827" s="598" t="s">
        <v>2127</v>
      </c>
      <c r="F1827" s="505"/>
      <c r="G1827" s="167"/>
      <c r="H1827" s="35" t="s">
        <v>7040</v>
      </c>
    </row>
    <row r="1828" spans="1:8" hidden="1" x14ac:dyDescent="0.25">
      <c r="A1828" s="47" t="s">
        <v>2127</v>
      </c>
      <c r="B1828" s="35" t="s">
        <v>6318</v>
      </c>
      <c r="C1828" s="35" t="s">
        <v>5464</v>
      </c>
      <c r="D1828" s="46" t="str">
        <f t="shared" si="48"/>
        <v>H</v>
      </c>
      <c r="E1828" s="598" t="s">
        <v>2127</v>
      </c>
      <c r="F1828" s="505"/>
      <c r="G1828" s="167"/>
      <c r="H1828" s="35" t="s">
        <v>7041</v>
      </c>
    </row>
    <row r="1829" spans="1:8" hidden="1" x14ac:dyDescent="0.25">
      <c r="A1829" s="47" t="s">
        <v>2127</v>
      </c>
      <c r="B1829" s="35" t="s">
        <v>6318</v>
      </c>
      <c r="C1829" s="35" t="s">
        <v>5465</v>
      </c>
      <c r="D1829" s="46" t="str">
        <f t="shared" si="48"/>
        <v>E</v>
      </c>
      <c r="E1829" s="598" t="s">
        <v>2127</v>
      </c>
      <c r="F1829" s="505"/>
      <c r="G1829" s="167"/>
      <c r="H1829" s="35" t="s">
        <v>95</v>
      </c>
    </row>
    <row r="1830" spans="1:8" hidden="1" x14ac:dyDescent="0.25">
      <c r="A1830" s="47" t="s">
        <v>2127</v>
      </c>
      <c r="B1830" s="35" t="s">
        <v>6318</v>
      </c>
      <c r="C1830" s="35" t="s">
        <v>5466</v>
      </c>
      <c r="D1830" s="46" t="str">
        <f t="shared" si="48"/>
        <v>M</v>
      </c>
      <c r="E1830" s="598" t="s">
        <v>2127</v>
      </c>
      <c r="F1830" s="505"/>
      <c r="G1830" s="167"/>
    </row>
    <row r="1831" spans="1:8" hidden="1" x14ac:dyDescent="0.25">
      <c r="A1831" s="47" t="s">
        <v>2127</v>
      </c>
      <c r="B1831" s="35" t="s">
        <v>6318</v>
      </c>
      <c r="C1831" s="35" t="s">
        <v>5467</v>
      </c>
      <c r="D1831" s="46" t="str">
        <f t="shared" si="48"/>
        <v>E</v>
      </c>
      <c r="E1831" s="598" t="s">
        <v>2127</v>
      </c>
      <c r="F1831" s="505"/>
      <c r="G1831" s="167"/>
      <c r="H1831" s="35" t="s">
        <v>4412</v>
      </c>
    </row>
    <row r="1832" spans="1:8" hidden="1" x14ac:dyDescent="0.25">
      <c r="A1832" s="47" t="s">
        <v>2127</v>
      </c>
      <c r="B1832" s="35" t="s">
        <v>6318</v>
      </c>
      <c r="C1832" s="35" t="s">
        <v>4411</v>
      </c>
      <c r="D1832" s="46" t="str">
        <f t="shared" si="48"/>
        <v>E</v>
      </c>
      <c r="E1832" s="598" t="s">
        <v>2127</v>
      </c>
      <c r="F1832" s="505"/>
      <c r="G1832" s="167"/>
      <c r="H1832" s="35" t="s">
        <v>5468</v>
      </c>
    </row>
    <row r="1833" spans="1:8" hidden="1" x14ac:dyDescent="0.25">
      <c r="A1833" s="47" t="s">
        <v>2127</v>
      </c>
      <c r="B1833" s="35" t="s">
        <v>6318</v>
      </c>
      <c r="C1833" s="35" t="s">
        <v>7040</v>
      </c>
      <c r="D1833" s="46" t="s">
        <v>6439</v>
      </c>
      <c r="E1833" s="598" t="s">
        <v>2127</v>
      </c>
      <c r="F1833" s="505"/>
      <c r="G1833" s="167"/>
      <c r="H1833" s="35" t="s">
        <v>5469</v>
      </c>
    </row>
    <row r="1834" spans="1:8" hidden="1" x14ac:dyDescent="0.25">
      <c r="A1834" s="47" t="s">
        <v>2127</v>
      </c>
      <c r="B1834" s="35" t="s">
        <v>6318</v>
      </c>
      <c r="C1834" s="35" t="s">
        <v>7041</v>
      </c>
      <c r="D1834" s="46" t="s">
        <v>6439</v>
      </c>
      <c r="E1834" s="598" t="s">
        <v>2127</v>
      </c>
      <c r="F1834" s="505"/>
      <c r="G1834" s="167"/>
      <c r="H1834" s="35" t="s">
        <v>5470</v>
      </c>
    </row>
    <row r="1835" spans="1:8" hidden="1" x14ac:dyDescent="0.25">
      <c r="A1835" s="47" t="str">
        <f>A1834</f>
        <v>1195</v>
      </c>
      <c r="B1835" s="35" t="s">
        <v>6318</v>
      </c>
      <c r="C1835" s="35" t="s">
        <v>6523</v>
      </c>
      <c r="D1835" s="46" t="s">
        <v>6440</v>
      </c>
      <c r="E1835" s="598" t="str">
        <f>E1834</f>
        <v>1195</v>
      </c>
      <c r="F1835" s="505"/>
      <c r="G1835" s="167"/>
      <c r="H1835" s="35" t="s">
        <v>7042</v>
      </c>
    </row>
    <row r="1836" spans="1:8" hidden="1" x14ac:dyDescent="0.25">
      <c r="A1836" s="47" t="str">
        <f>A1835</f>
        <v>1195</v>
      </c>
      <c r="B1836" s="35" t="s">
        <v>6318</v>
      </c>
      <c r="C1836" s="35" t="s">
        <v>7875</v>
      </c>
      <c r="E1836" s="598" t="str">
        <f>E1835</f>
        <v>1195</v>
      </c>
      <c r="F1836" s="505"/>
      <c r="G1836" s="167"/>
      <c r="H1836" s="35" t="s">
        <v>95</v>
      </c>
    </row>
    <row r="1837" spans="1:8" hidden="1" x14ac:dyDescent="0.25">
      <c r="A1837" s="47" t="s">
        <v>2126</v>
      </c>
      <c r="B1837" s="35" t="s">
        <v>1944</v>
      </c>
      <c r="C1837" s="35" t="s">
        <v>4412</v>
      </c>
      <c r="D1837" s="46" t="str">
        <f>RIGHT(C1837,1)</f>
        <v>E</v>
      </c>
      <c r="E1837" s="598" t="s">
        <v>2126</v>
      </c>
      <c r="F1837" s="505"/>
      <c r="G1837" s="167"/>
    </row>
    <row r="1838" spans="1:8" hidden="1" x14ac:dyDescent="0.25">
      <c r="A1838" s="47" t="s">
        <v>2126</v>
      </c>
      <c r="B1838" s="35" t="s">
        <v>1944</v>
      </c>
      <c r="C1838" s="35" t="s">
        <v>5468</v>
      </c>
      <c r="D1838" s="46" t="str">
        <f>RIGHT(C1838,1)</f>
        <v>E</v>
      </c>
      <c r="E1838" s="598" t="s">
        <v>2126</v>
      </c>
      <c r="F1838" s="505"/>
      <c r="G1838" s="167"/>
      <c r="H1838" s="35" t="s">
        <v>4413</v>
      </c>
    </row>
    <row r="1839" spans="1:8" hidden="1" x14ac:dyDescent="0.25">
      <c r="A1839" s="47" t="s">
        <v>2126</v>
      </c>
      <c r="B1839" s="35" t="s">
        <v>1944</v>
      </c>
      <c r="C1839" s="35" t="s">
        <v>5469</v>
      </c>
      <c r="D1839" s="46" t="str">
        <f>RIGHT(C1839,1)</f>
        <v>H</v>
      </c>
      <c r="E1839" s="598" t="s">
        <v>2126</v>
      </c>
      <c r="F1839" s="505"/>
      <c r="G1839" s="167"/>
      <c r="H1839" s="35" t="s">
        <v>5472</v>
      </c>
    </row>
    <row r="1840" spans="1:8" hidden="1" x14ac:dyDescent="0.25">
      <c r="A1840" s="47" t="s">
        <v>2126</v>
      </c>
      <c r="B1840" s="35" t="s">
        <v>1944</v>
      </c>
      <c r="C1840" s="35" t="s">
        <v>5470</v>
      </c>
      <c r="D1840" s="46" t="str">
        <f>RIGHT(C1840,1)</f>
        <v>M</v>
      </c>
      <c r="E1840" s="598" t="s">
        <v>2126</v>
      </c>
      <c r="F1840" s="505"/>
      <c r="G1840" s="167"/>
      <c r="H1840" s="35" t="s">
        <v>5471</v>
      </c>
    </row>
    <row r="1841" spans="1:8" hidden="1" x14ac:dyDescent="0.25">
      <c r="A1841" s="47" t="s">
        <v>2126</v>
      </c>
      <c r="B1841" s="35" t="s">
        <v>1944</v>
      </c>
      <c r="C1841" s="35" t="s">
        <v>7042</v>
      </c>
      <c r="D1841" s="46" t="s">
        <v>6439</v>
      </c>
      <c r="E1841" s="598" t="s">
        <v>2126</v>
      </c>
      <c r="F1841" s="505"/>
      <c r="G1841" s="167"/>
      <c r="H1841" s="35" t="s">
        <v>7043</v>
      </c>
    </row>
    <row r="1842" spans="1:8" hidden="1" x14ac:dyDescent="0.25">
      <c r="A1842" s="47" t="str">
        <f>A1841</f>
        <v>1220</v>
      </c>
      <c r="B1842" s="35" t="s">
        <v>1944</v>
      </c>
      <c r="C1842" s="35" t="s">
        <v>6524</v>
      </c>
      <c r="D1842" s="46" t="s">
        <v>6440</v>
      </c>
      <c r="E1842" s="598" t="str">
        <f>E1841</f>
        <v>1220</v>
      </c>
      <c r="F1842" s="505"/>
      <c r="G1842" s="167"/>
      <c r="H1842" s="35" t="s">
        <v>95</v>
      </c>
    </row>
    <row r="1843" spans="1:8" hidden="1" x14ac:dyDescent="0.25">
      <c r="A1843" s="47" t="str">
        <f>A1842</f>
        <v>1220</v>
      </c>
      <c r="B1843" s="35" t="s">
        <v>1944</v>
      </c>
      <c r="C1843" s="35" t="s">
        <v>7876</v>
      </c>
      <c r="E1843" s="598" t="str">
        <f>E1842</f>
        <v>1220</v>
      </c>
      <c r="F1843" s="505"/>
      <c r="G1843" s="167"/>
    </row>
    <row r="1844" spans="1:8" hidden="1" x14ac:dyDescent="0.25">
      <c r="A1844" s="47" t="s">
        <v>2125</v>
      </c>
      <c r="B1844" s="35" t="s">
        <v>6319</v>
      </c>
      <c r="C1844" s="35" t="s">
        <v>4413</v>
      </c>
      <c r="D1844" s="46" t="str">
        <f>RIGHT(C1844,1)</f>
        <v>E</v>
      </c>
      <c r="E1844" s="598" t="s">
        <v>2125</v>
      </c>
      <c r="F1844" s="505"/>
      <c r="G1844" s="167"/>
      <c r="H1844" s="35" t="s">
        <v>4414</v>
      </c>
    </row>
    <row r="1845" spans="1:8" hidden="1" x14ac:dyDescent="0.25">
      <c r="A1845" s="47" t="s">
        <v>2125</v>
      </c>
      <c r="B1845" s="35" t="s">
        <v>6319</v>
      </c>
      <c r="C1845" s="35" t="s">
        <v>5472</v>
      </c>
      <c r="D1845" s="46" t="str">
        <f>RIGHT(C1845,1)</f>
        <v>M</v>
      </c>
      <c r="E1845" s="598" t="s">
        <v>2125</v>
      </c>
      <c r="F1845" s="505"/>
      <c r="G1845" s="167"/>
      <c r="H1845" s="35" t="s">
        <v>5473</v>
      </c>
    </row>
    <row r="1846" spans="1:8" hidden="1" x14ac:dyDescent="0.25">
      <c r="A1846" s="47" t="s">
        <v>2125</v>
      </c>
      <c r="B1846" s="35" t="s">
        <v>6319</v>
      </c>
      <c r="C1846" s="35" t="s">
        <v>5471</v>
      </c>
      <c r="D1846" s="46" t="str">
        <f>RIGHT(C1846,1)</f>
        <v>H</v>
      </c>
      <c r="E1846" s="598" t="s">
        <v>2125</v>
      </c>
      <c r="F1846" s="505"/>
      <c r="G1846" s="167"/>
      <c r="H1846" s="35" t="s">
        <v>5474</v>
      </c>
    </row>
    <row r="1847" spans="1:8" hidden="1" x14ac:dyDescent="0.25">
      <c r="A1847" s="47" t="s">
        <v>2125</v>
      </c>
      <c r="B1847" s="35" t="s">
        <v>6319</v>
      </c>
      <c r="C1847" s="35" t="s">
        <v>7043</v>
      </c>
      <c r="D1847" s="46" t="s">
        <v>6439</v>
      </c>
      <c r="E1847" s="598" t="s">
        <v>2125</v>
      </c>
      <c r="F1847" s="505"/>
      <c r="G1847" s="167"/>
      <c r="H1847" s="35" t="s">
        <v>7044</v>
      </c>
    </row>
    <row r="1848" spans="1:8" hidden="1" x14ac:dyDescent="0.25">
      <c r="A1848" s="47" t="str">
        <f>A1847</f>
        <v>1330</v>
      </c>
      <c r="B1848" s="35" t="s">
        <v>6319</v>
      </c>
      <c r="C1848" s="35" t="s">
        <v>6525</v>
      </c>
      <c r="D1848" s="46" t="s">
        <v>6440</v>
      </c>
      <c r="E1848" s="598" t="str">
        <f>E1847</f>
        <v>1330</v>
      </c>
      <c r="F1848" s="505"/>
      <c r="G1848" s="167"/>
      <c r="H1848" s="35" t="s">
        <v>95</v>
      </c>
    </row>
    <row r="1849" spans="1:8" hidden="1" x14ac:dyDescent="0.25">
      <c r="A1849" s="47" t="str">
        <f>A1848</f>
        <v>1330</v>
      </c>
      <c r="B1849" s="35" t="s">
        <v>6319</v>
      </c>
      <c r="C1849" s="35" t="s">
        <v>7877</v>
      </c>
      <c r="E1849" s="598" t="str">
        <f>E1848</f>
        <v>1330</v>
      </c>
      <c r="F1849" s="505"/>
      <c r="G1849" s="167"/>
    </row>
    <row r="1850" spans="1:8" hidden="1" x14ac:dyDescent="0.25">
      <c r="A1850" s="47" t="s">
        <v>2124</v>
      </c>
      <c r="B1850" s="35" t="s">
        <v>6320</v>
      </c>
      <c r="C1850" s="35" t="s">
        <v>4414</v>
      </c>
      <c r="D1850" s="46" t="str">
        <f>RIGHT(C1850,1)</f>
        <v>E</v>
      </c>
      <c r="E1850" s="598" t="s">
        <v>2124</v>
      </c>
      <c r="F1850" s="505"/>
      <c r="G1850" s="167"/>
      <c r="H1850" s="35" t="s">
        <v>5475</v>
      </c>
    </row>
    <row r="1851" spans="1:8" hidden="1" x14ac:dyDescent="0.25">
      <c r="A1851" s="47" t="s">
        <v>2124</v>
      </c>
      <c r="B1851" s="35" t="s">
        <v>6320</v>
      </c>
      <c r="C1851" s="35" t="s">
        <v>5473</v>
      </c>
      <c r="D1851" s="46" t="str">
        <f>RIGHT(C1851,1)</f>
        <v>H</v>
      </c>
      <c r="E1851" s="598" t="s">
        <v>2124</v>
      </c>
      <c r="F1851" s="505"/>
      <c r="G1851" s="167"/>
      <c r="H1851" s="35" t="s">
        <v>4415</v>
      </c>
    </row>
    <row r="1852" spans="1:8" hidden="1" x14ac:dyDescent="0.25">
      <c r="A1852" s="47" t="s">
        <v>2124</v>
      </c>
      <c r="B1852" s="35" t="s">
        <v>6320</v>
      </c>
      <c r="C1852" s="35" t="s">
        <v>5474</v>
      </c>
      <c r="D1852" s="46" t="str">
        <f>RIGHT(C1852,1)</f>
        <v>M</v>
      </c>
      <c r="E1852" s="598" t="s">
        <v>2124</v>
      </c>
      <c r="F1852" s="505"/>
      <c r="G1852" s="167"/>
      <c r="H1852" s="35" t="s">
        <v>4416</v>
      </c>
    </row>
    <row r="1853" spans="1:8" hidden="1" x14ac:dyDescent="0.25">
      <c r="A1853" s="47" t="s">
        <v>2124</v>
      </c>
      <c r="B1853" s="35" t="s">
        <v>6320</v>
      </c>
      <c r="C1853" s="35" t="s">
        <v>7044</v>
      </c>
      <c r="D1853" s="46" t="s">
        <v>6439</v>
      </c>
      <c r="E1853" s="598" t="s">
        <v>2124</v>
      </c>
      <c r="F1853" s="505"/>
      <c r="G1853" s="167"/>
      <c r="H1853" s="35" t="s">
        <v>5476</v>
      </c>
    </row>
    <row r="1854" spans="1:8" hidden="1" x14ac:dyDescent="0.25">
      <c r="A1854" s="47" t="str">
        <f>A1853</f>
        <v>1340</v>
      </c>
      <c r="B1854" s="35" t="s">
        <v>6320</v>
      </c>
      <c r="C1854" s="35" t="s">
        <v>6526</v>
      </c>
      <c r="D1854" s="46" t="s">
        <v>6440</v>
      </c>
      <c r="E1854" s="598" t="str">
        <f>E1853</f>
        <v>1340</v>
      </c>
      <c r="F1854" s="505"/>
      <c r="G1854" s="167"/>
      <c r="H1854" s="35" t="s">
        <v>5477</v>
      </c>
    </row>
    <row r="1855" spans="1:8" hidden="1" x14ac:dyDescent="0.25">
      <c r="A1855" s="47" t="str">
        <f>A1854</f>
        <v>1340</v>
      </c>
      <c r="B1855" s="35" t="s">
        <v>6320</v>
      </c>
      <c r="C1855" s="35" t="s">
        <v>7878</v>
      </c>
      <c r="E1855" s="598" t="str">
        <f>E1854</f>
        <v>1340</v>
      </c>
      <c r="F1855" s="505"/>
      <c r="G1855" s="167"/>
      <c r="H1855" s="35" t="s">
        <v>7045</v>
      </c>
    </row>
    <row r="1856" spans="1:8" hidden="1" x14ac:dyDescent="0.25">
      <c r="A1856" s="47" t="s">
        <v>2123</v>
      </c>
      <c r="B1856" s="35" t="s">
        <v>1941</v>
      </c>
      <c r="C1856" s="35" t="s">
        <v>5475</v>
      </c>
      <c r="D1856" s="46" t="str">
        <f>RIGHT(C1856,1)</f>
        <v>E</v>
      </c>
      <c r="E1856" s="598" t="s">
        <v>2123</v>
      </c>
      <c r="F1856" s="505"/>
      <c r="G1856" s="167"/>
      <c r="H1856" s="35" t="s">
        <v>7046</v>
      </c>
    </row>
    <row r="1857" spans="1:8" hidden="1" x14ac:dyDescent="0.25">
      <c r="A1857" s="47" t="s">
        <v>2123</v>
      </c>
      <c r="B1857" s="35" t="s">
        <v>1941</v>
      </c>
      <c r="C1857" s="35" t="s">
        <v>4415</v>
      </c>
      <c r="D1857" s="46" t="str">
        <f>RIGHT(C1857,1)</f>
        <v>E</v>
      </c>
      <c r="E1857" s="598" t="s">
        <v>2123</v>
      </c>
      <c r="F1857" s="505"/>
      <c r="G1857" s="167"/>
      <c r="H1857" s="35" t="s">
        <v>7047</v>
      </c>
    </row>
    <row r="1858" spans="1:8" hidden="1" x14ac:dyDescent="0.25">
      <c r="A1858" s="47" t="s">
        <v>2123</v>
      </c>
      <c r="B1858" s="35" t="s">
        <v>1941</v>
      </c>
      <c r="C1858" s="35" t="s">
        <v>4416</v>
      </c>
      <c r="D1858" s="46" t="str">
        <f>RIGHT(C1858,1)</f>
        <v>E</v>
      </c>
      <c r="E1858" s="598" t="s">
        <v>2123</v>
      </c>
      <c r="F1858" s="505"/>
      <c r="G1858" s="167"/>
      <c r="H1858" s="35" t="s">
        <v>7048</v>
      </c>
    </row>
    <row r="1859" spans="1:8" hidden="1" x14ac:dyDescent="0.25">
      <c r="A1859" s="47" t="s">
        <v>2123</v>
      </c>
      <c r="B1859" s="35" t="s">
        <v>1941</v>
      </c>
      <c r="C1859" s="35" t="s">
        <v>5476</v>
      </c>
      <c r="D1859" s="46" t="str">
        <f>RIGHT(C1859,1)</f>
        <v>M</v>
      </c>
      <c r="E1859" s="598" t="s">
        <v>2123</v>
      </c>
      <c r="F1859" s="505"/>
      <c r="G1859" s="167"/>
      <c r="H1859" s="35" t="s">
        <v>7049</v>
      </c>
    </row>
    <row r="1860" spans="1:8" hidden="1" x14ac:dyDescent="0.25">
      <c r="A1860" s="47" t="s">
        <v>2123</v>
      </c>
      <c r="B1860" s="35" t="s">
        <v>1941</v>
      </c>
      <c r="C1860" s="35" t="s">
        <v>5477</v>
      </c>
      <c r="D1860" s="46" t="str">
        <f>RIGHT(C1860,1)</f>
        <v>H</v>
      </c>
      <c r="E1860" s="598" t="s">
        <v>2123</v>
      </c>
      <c r="F1860" s="505"/>
      <c r="G1860" s="167"/>
      <c r="H1860" s="35" t="s">
        <v>7050</v>
      </c>
    </row>
    <row r="1861" spans="1:8" hidden="1" x14ac:dyDescent="0.25">
      <c r="A1861" s="47" t="s">
        <v>2123</v>
      </c>
      <c r="B1861" s="35" t="s">
        <v>1941</v>
      </c>
      <c r="C1861" s="35" t="s">
        <v>7045</v>
      </c>
      <c r="D1861" s="46" t="s">
        <v>6439</v>
      </c>
      <c r="E1861" s="598" t="s">
        <v>2123</v>
      </c>
      <c r="F1861" s="505"/>
      <c r="G1861" s="167"/>
      <c r="H1861" s="35" t="s">
        <v>95</v>
      </c>
    </row>
    <row r="1862" spans="1:8" hidden="1" x14ac:dyDescent="0.25">
      <c r="A1862" s="47" t="s">
        <v>2123</v>
      </c>
      <c r="B1862" s="35" t="s">
        <v>1941</v>
      </c>
      <c r="C1862" s="35" t="s">
        <v>7046</v>
      </c>
      <c r="D1862" s="46" t="s">
        <v>6439</v>
      </c>
      <c r="E1862" s="598" t="s">
        <v>2123</v>
      </c>
      <c r="F1862" s="505"/>
      <c r="G1862" s="167"/>
    </row>
    <row r="1863" spans="1:8" hidden="1" x14ac:dyDescent="0.25">
      <c r="A1863" s="47" t="s">
        <v>2123</v>
      </c>
      <c r="B1863" s="35" t="s">
        <v>1941</v>
      </c>
      <c r="C1863" s="35" t="s">
        <v>7047</v>
      </c>
      <c r="D1863" s="46" t="s">
        <v>6439</v>
      </c>
      <c r="E1863" s="598" t="s">
        <v>2123</v>
      </c>
      <c r="F1863" s="505"/>
      <c r="G1863" s="167"/>
      <c r="H1863" s="35" t="s">
        <v>5478</v>
      </c>
    </row>
    <row r="1864" spans="1:8" hidden="1" x14ac:dyDescent="0.25">
      <c r="A1864" s="47" t="s">
        <v>2123</v>
      </c>
      <c r="B1864" s="35" t="s">
        <v>1941</v>
      </c>
      <c r="C1864" s="35" t="s">
        <v>7048</v>
      </c>
      <c r="D1864" s="46" t="s">
        <v>6439</v>
      </c>
      <c r="E1864" s="598" t="s">
        <v>2123</v>
      </c>
      <c r="F1864" s="505"/>
      <c r="G1864" s="167"/>
      <c r="H1864" s="35" t="s">
        <v>5480</v>
      </c>
    </row>
    <row r="1865" spans="1:8" hidden="1" x14ac:dyDescent="0.25">
      <c r="A1865" s="47" t="s">
        <v>2123</v>
      </c>
      <c r="B1865" s="35" t="s">
        <v>1941</v>
      </c>
      <c r="C1865" s="35" t="s">
        <v>7049</v>
      </c>
      <c r="D1865" s="46" t="s">
        <v>6439</v>
      </c>
      <c r="E1865" s="598" t="s">
        <v>2123</v>
      </c>
      <c r="F1865" s="505"/>
      <c r="G1865" s="167"/>
      <c r="H1865" s="35" t="s">
        <v>5479</v>
      </c>
    </row>
    <row r="1866" spans="1:8" hidden="1" x14ac:dyDescent="0.25">
      <c r="A1866" s="47" t="s">
        <v>2123</v>
      </c>
      <c r="B1866" s="35" t="s">
        <v>1941</v>
      </c>
      <c r="C1866" s="35" t="s">
        <v>7050</v>
      </c>
      <c r="D1866" s="46" t="s">
        <v>6439</v>
      </c>
      <c r="E1866" s="598" t="s">
        <v>2123</v>
      </c>
      <c r="F1866" s="505"/>
      <c r="G1866" s="167"/>
      <c r="H1866" s="35" t="s">
        <v>4417</v>
      </c>
    </row>
    <row r="1867" spans="1:8" hidden="1" x14ac:dyDescent="0.25">
      <c r="A1867" s="47" t="str">
        <f>A1866</f>
        <v>1350</v>
      </c>
      <c r="B1867" s="35" t="s">
        <v>1941</v>
      </c>
      <c r="C1867" s="35" t="s">
        <v>6527</v>
      </c>
      <c r="D1867" s="46" t="s">
        <v>6440</v>
      </c>
      <c r="E1867" s="598" t="str">
        <f>E1866</f>
        <v>1350</v>
      </c>
      <c r="F1867" s="505"/>
      <c r="G1867" s="167"/>
      <c r="H1867" s="35" t="s">
        <v>5481</v>
      </c>
    </row>
    <row r="1868" spans="1:8" hidden="1" x14ac:dyDescent="0.25">
      <c r="A1868" s="47" t="str">
        <f>A1867</f>
        <v>1350</v>
      </c>
      <c r="B1868" s="35" t="s">
        <v>1941</v>
      </c>
      <c r="C1868" s="35" t="s">
        <v>7879</v>
      </c>
      <c r="E1868" s="598" t="str">
        <f>E1867</f>
        <v>1350</v>
      </c>
      <c r="F1868" s="505"/>
      <c r="G1868" s="167"/>
      <c r="H1868" s="35" t="s">
        <v>5482</v>
      </c>
    </row>
    <row r="1869" spans="1:8" hidden="1" x14ac:dyDescent="0.25">
      <c r="A1869" s="47" t="s">
        <v>2122</v>
      </c>
      <c r="B1869" s="35" t="s">
        <v>1940</v>
      </c>
      <c r="C1869" s="35" t="s">
        <v>5478</v>
      </c>
      <c r="D1869" s="46" t="str">
        <f t="shared" ref="D1869:D1877" si="49">RIGHT(C1869,1)</f>
        <v>E</v>
      </c>
      <c r="E1869" s="598" t="s">
        <v>2122</v>
      </c>
      <c r="F1869" s="505"/>
      <c r="G1869" s="167"/>
      <c r="H1869" s="35" t="s">
        <v>5483</v>
      </c>
    </row>
    <row r="1870" spans="1:8" hidden="1" x14ac:dyDescent="0.25">
      <c r="A1870" s="47" t="s">
        <v>2122</v>
      </c>
      <c r="B1870" s="35" t="s">
        <v>1940</v>
      </c>
      <c r="C1870" s="35" t="s">
        <v>5480</v>
      </c>
      <c r="D1870" s="46" t="str">
        <f t="shared" si="49"/>
        <v>M</v>
      </c>
      <c r="E1870" s="598" t="s">
        <v>2122</v>
      </c>
      <c r="F1870" s="505"/>
      <c r="G1870" s="167"/>
      <c r="H1870" s="35" t="s">
        <v>5485</v>
      </c>
    </row>
    <row r="1871" spans="1:8" hidden="1" x14ac:dyDescent="0.25">
      <c r="A1871" s="47" t="s">
        <v>2122</v>
      </c>
      <c r="B1871" s="35" t="s">
        <v>1940</v>
      </c>
      <c r="C1871" s="35" t="s">
        <v>5479</v>
      </c>
      <c r="D1871" s="46" t="str">
        <f t="shared" si="49"/>
        <v>H</v>
      </c>
      <c r="E1871" s="598" t="s">
        <v>2122</v>
      </c>
      <c r="F1871" s="505"/>
      <c r="G1871" s="167"/>
      <c r="H1871" s="35" t="s">
        <v>5484</v>
      </c>
    </row>
    <row r="1872" spans="1:8" hidden="1" x14ac:dyDescent="0.25">
      <c r="A1872" s="47" t="s">
        <v>2122</v>
      </c>
      <c r="B1872" s="35" t="s">
        <v>1940</v>
      </c>
      <c r="C1872" s="35" t="s">
        <v>4417</v>
      </c>
      <c r="D1872" s="46" t="str">
        <f t="shared" si="49"/>
        <v>E</v>
      </c>
      <c r="E1872" s="598" t="s">
        <v>2122</v>
      </c>
      <c r="F1872" s="505"/>
      <c r="G1872" s="167"/>
      <c r="H1872" s="35" t="s">
        <v>7051</v>
      </c>
    </row>
    <row r="1873" spans="1:8" hidden="1" x14ac:dyDescent="0.25">
      <c r="A1873" s="47" t="s">
        <v>2122</v>
      </c>
      <c r="B1873" s="35" t="s">
        <v>1940</v>
      </c>
      <c r="C1873" s="35" t="s">
        <v>5481</v>
      </c>
      <c r="D1873" s="46" t="str">
        <f t="shared" si="49"/>
        <v>H</v>
      </c>
      <c r="E1873" s="598" t="s">
        <v>2122</v>
      </c>
      <c r="F1873" s="505"/>
      <c r="G1873" s="167"/>
      <c r="H1873" s="35" t="s">
        <v>7052</v>
      </c>
    </row>
    <row r="1874" spans="1:8" hidden="1" x14ac:dyDescent="0.25">
      <c r="A1874" s="47" t="s">
        <v>2122</v>
      </c>
      <c r="B1874" s="35" t="s">
        <v>1940</v>
      </c>
      <c r="C1874" s="35" t="s">
        <v>5482</v>
      </c>
      <c r="D1874" s="46" t="str">
        <f t="shared" si="49"/>
        <v>M</v>
      </c>
      <c r="E1874" s="598" t="s">
        <v>2122</v>
      </c>
      <c r="F1874" s="505"/>
      <c r="G1874" s="167"/>
      <c r="H1874" s="35" t="s">
        <v>7053</v>
      </c>
    </row>
    <row r="1875" spans="1:8" hidden="1" x14ac:dyDescent="0.25">
      <c r="A1875" s="47" t="s">
        <v>2122</v>
      </c>
      <c r="B1875" s="35" t="s">
        <v>1940</v>
      </c>
      <c r="C1875" s="35" t="s">
        <v>5483</v>
      </c>
      <c r="D1875" s="46" t="str">
        <f t="shared" si="49"/>
        <v>E</v>
      </c>
      <c r="E1875" s="598" t="s">
        <v>2122</v>
      </c>
      <c r="F1875" s="505"/>
      <c r="G1875" s="167"/>
      <c r="H1875" s="35" t="s">
        <v>7054</v>
      </c>
    </row>
    <row r="1876" spans="1:8" hidden="1" x14ac:dyDescent="0.25">
      <c r="A1876" s="47" t="s">
        <v>2122</v>
      </c>
      <c r="B1876" s="35" t="s">
        <v>1940</v>
      </c>
      <c r="C1876" s="35" t="s">
        <v>5485</v>
      </c>
      <c r="D1876" s="46" t="str">
        <f t="shared" si="49"/>
        <v>M</v>
      </c>
      <c r="E1876" s="598" t="s">
        <v>2122</v>
      </c>
      <c r="F1876" s="505"/>
      <c r="G1876" s="167"/>
      <c r="H1876" s="35" t="s">
        <v>7055</v>
      </c>
    </row>
    <row r="1877" spans="1:8" hidden="1" x14ac:dyDescent="0.25">
      <c r="A1877" s="47" t="s">
        <v>2122</v>
      </c>
      <c r="B1877" s="35" t="s">
        <v>1940</v>
      </c>
      <c r="C1877" s="35" t="s">
        <v>5484</v>
      </c>
      <c r="D1877" s="46" t="str">
        <f t="shared" si="49"/>
        <v>H</v>
      </c>
      <c r="E1877" s="598" t="s">
        <v>2122</v>
      </c>
      <c r="F1877" s="505"/>
      <c r="G1877" s="167"/>
      <c r="H1877" s="35" t="s">
        <v>7056</v>
      </c>
    </row>
    <row r="1878" spans="1:8" hidden="1" x14ac:dyDescent="0.25">
      <c r="A1878" s="47" t="s">
        <v>2122</v>
      </c>
      <c r="B1878" s="35" t="s">
        <v>1940</v>
      </c>
      <c r="C1878" s="35" t="s">
        <v>7051</v>
      </c>
      <c r="D1878" s="46" t="s">
        <v>6439</v>
      </c>
      <c r="E1878" s="598" t="s">
        <v>2122</v>
      </c>
      <c r="F1878" s="505"/>
      <c r="G1878" s="167"/>
      <c r="H1878" s="35" t="s">
        <v>7057</v>
      </c>
    </row>
    <row r="1879" spans="1:8" hidden="1" x14ac:dyDescent="0.25">
      <c r="A1879" s="47" t="s">
        <v>2122</v>
      </c>
      <c r="B1879" s="35" t="s">
        <v>1940</v>
      </c>
      <c r="C1879" s="35" t="s">
        <v>7052</v>
      </c>
      <c r="D1879" s="46" t="s">
        <v>6439</v>
      </c>
      <c r="E1879" s="598" t="s">
        <v>2122</v>
      </c>
      <c r="F1879" s="505"/>
      <c r="G1879" s="167"/>
      <c r="H1879" s="35" t="s">
        <v>7058</v>
      </c>
    </row>
    <row r="1880" spans="1:8" hidden="1" x14ac:dyDescent="0.25">
      <c r="A1880" s="47" t="s">
        <v>2122</v>
      </c>
      <c r="B1880" s="35" t="s">
        <v>1940</v>
      </c>
      <c r="C1880" s="35" t="s">
        <v>7053</v>
      </c>
      <c r="D1880" s="46" t="s">
        <v>6439</v>
      </c>
      <c r="E1880" s="598" t="s">
        <v>2122</v>
      </c>
      <c r="F1880" s="505"/>
      <c r="G1880" s="167"/>
      <c r="H1880" s="35" t="s">
        <v>95</v>
      </c>
    </row>
    <row r="1881" spans="1:8" hidden="1" x14ac:dyDescent="0.25">
      <c r="A1881" s="47" t="s">
        <v>2122</v>
      </c>
      <c r="B1881" s="35" t="s">
        <v>1940</v>
      </c>
      <c r="C1881" s="35" t="s">
        <v>7054</v>
      </c>
      <c r="D1881" s="46" t="s">
        <v>6439</v>
      </c>
      <c r="E1881" s="598" t="s">
        <v>2122</v>
      </c>
      <c r="F1881" s="505"/>
      <c r="G1881" s="167"/>
    </row>
    <row r="1882" spans="1:8" hidden="1" x14ac:dyDescent="0.25">
      <c r="A1882" s="47" t="s">
        <v>2122</v>
      </c>
      <c r="B1882" s="35" t="s">
        <v>1940</v>
      </c>
      <c r="C1882" s="35" t="s">
        <v>7055</v>
      </c>
      <c r="D1882" s="46" t="s">
        <v>6439</v>
      </c>
      <c r="E1882" s="598" t="s">
        <v>2122</v>
      </c>
      <c r="F1882" s="505"/>
      <c r="G1882" s="167"/>
      <c r="H1882" s="35" t="s">
        <v>4418</v>
      </c>
    </row>
    <row r="1883" spans="1:8" hidden="1" x14ac:dyDescent="0.25">
      <c r="A1883" s="47" t="s">
        <v>2122</v>
      </c>
      <c r="B1883" s="35" t="s">
        <v>1940</v>
      </c>
      <c r="C1883" s="35" t="s">
        <v>7056</v>
      </c>
      <c r="D1883" s="46" t="s">
        <v>6439</v>
      </c>
      <c r="E1883" s="598" t="s">
        <v>2122</v>
      </c>
      <c r="F1883" s="505"/>
      <c r="G1883" s="167"/>
      <c r="H1883" s="35" t="s">
        <v>4420</v>
      </c>
    </row>
    <row r="1884" spans="1:8" hidden="1" x14ac:dyDescent="0.25">
      <c r="A1884" s="47" t="s">
        <v>2122</v>
      </c>
      <c r="B1884" s="35" t="s">
        <v>1940</v>
      </c>
      <c r="C1884" s="35" t="s">
        <v>7057</v>
      </c>
      <c r="D1884" s="46" t="s">
        <v>6439</v>
      </c>
      <c r="E1884" s="598" t="s">
        <v>2122</v>
      </c>
      <c r="F1884" s="505"/>
      <c r="G1884" s="167"/>
      <c r="H1884" s="35" t="s">
        <v>4419</v>
      </c>
    </row>
    <row r="1885" spans="1:8" hidden="1" x14ac:dyDescent="0.25">
      <c r="A1885" s="47" t="s">
        <v>2122</v>
      </c>
      <c r="B1885" s="35" t="s">
        <v>1940</v>
      </c>
      <c r="C1885" s="35" t="s">
        <v>7058</v>
      </c>
      <c r="D1885" s="46" t="s">
        <v>6439</v>
      </c>
      <c r="E1885" s="598" t="s">
        <v>2122</v>
      </c>
      <c r="F1885" s="505"/>
      <c r="G1885" s="167"/>
      <c r="H1885" s="35" t="s">
        <v>95</v>
      </c>
    </row>
    <row r="1886" spans="1:8" hidden="1" x14ac:dyDescent="0.25">
      <c r="A1886" s="47" t="str">
        <f>A1885</f>
        <v>1360</v>
      </c>
      <c r="B1886" s="35" t="s">
        <v>1940</v>
      </c>
      <c r="C1886" s="35" t="s">
        <v>6528</v>
      </c>
      <c r="D1886" s="46" t="s">
        <v>6440</v>
      </c>
      <c r="E1886" s="598" t="str">
        <f>E1885</f>
        <v>1360</v>
      </c>
      <c r="F1886" s="505"/>
      <c r="G1886" s="167"/>
    </row>
    <row r="1887" spans="1:8" hidden="1" x14ac:dyDescent="0.25">
      <c r="A1887" s="47" t="str">
        <f>A1886</f>
        <v>1360</v>
      </c>
      <c r="B1887" s="35" t="s">
        <v>1940</v>
      </c>
      <c r="C1887" s="35" t="s">
        <v>7880</v>
      </c>
      <c r="E1887" s="598" t="str">
        <f>E1886</f>
        <v>1360</v>
      </c>
      <c r="F1887" s="505"/>
      <c r="G1887" s="167"/>
      <c r="H1887" s="35" t="s">
        <v>4421</v>
      </c>
    </row>
    <row r="1888" spans="1:8" hidden="1" x14ac:dyDescent="0.25">
      <c r="A1888" s="47" t="s">
        <v>2121</v>
      </c>
      <c r="B1888" s="35" t="s">
        <v>1939</v>
      </c>
      <c r="C1888" s="35" t="s">
        <v>4418</v>
      </c>
      <c r="D1888" s="46" t="str">
        <f>RIGHT(C1888,1)</f>
        <v>E</v>
      </c>
      <c r="E1888" s="598" t="s">
        <v>2121</v>
      </c>
      <c r="F1888" s="505"/>
      <c r="G1888" s="167"/>
      <c r="H1888" s="35" t="s">
        <v>4422</v>
      </c>
    </row>
    <row r="1889" spans="1:8" hidden="1" x14ac:dyDescent="0.25">
      <c r="A1889" s="47" t="s">
        <v>2121</v>
      </c>
      <c r="B1889" s="35" t="s">
        <v>1939</v>
      </c>
      <c r="C1889" s="35" t="s">
        <v>4420</v>
      </c>
      <c r="D1889" s="46" t="str">
        <f>RIGHT(C1889,1)</f>
        <v>M</v>
      </c>
      <c r="E1889" s="598" t="s">
        <v>2121</v>
      </c>
      <c r="F1889" s="505"/>
      <c r="G1889" s="167"/>
      <c r="H1889" s="35" t="s">
        <v>4423</v>
      </c>
    </row>
    <row r="1890" spans="1:8" hidden="1" x14ac:dyDescent="0.25">
      <c r="A1890" s="47" t="s">
        <v>2121</v>
      </c>
      <c r="B1890" s="35" t="s">
        <v>1939</v>
      </c>
      <c r="C1890" s="35" t="s">
        <v>4419</v>
      </c>
      <c r="D1890" s="46" t="str">
        <f>RIGHT(C1890,1)</f>
        <v>H</v>
      </c>
      <c r="E1890" s="598" t="s">
        <v>2121</v>
      </c>
      <c r="F1890" s="505"/>
      <c r="G1890" s="167"/>
      <c r="H1890" s="35" t="s">
        <v>4424</v>
      </c>
    </row>
    <row r="1891" spans="1:8" hidden="1" x14ac:dyDescent="0.25">
      <c r="A1891" s="47" t="str">
        <f>A1890</f>
        <v>1380</v>
      </c>
      <c r="B1891" s="35" t="s">
        <v>1939</v>
      </c>
      <c r="C1891" s="35" t="s">
        <v>6529</v>
      </c>
      <c r="D1891" s="46" t="s">
        <v>6440</v>
      </c>
      <c r="E1891" s="598" t="str">
        <f>E1890</f>
        <v>1380</v>
      </c>
      <c r="F1891" s="505"/>
      <c r="G1891" s="167"/>
      <c r="H1891" s="35" t="s">
        <v>5486</v>
      </c>
    </row>
    <row r="1892" spans="1:8" hidden="1" x14ac:dyDescent="0.25">
      <c r="A1892" s="47" t="str">
        <f>A1891</f>
        <v>1380</v>
      </c>
      <c r="B1892" s="35" t="s">
        <v>1939</v>
      </c>
      <c r="C1892" s="35" t="s">
        <v>7881</v>
      </c>
      <c r="E1892" s="598" t="str">
        <f>E1891</f>
        <v>1380</v>
      </c>
      <c r="F1892" s="505"/>
      <c r="G1892" s="167"/>
      <c r="H1892" s="35" t="s">
        <v>95</v>
      </c>
    </row>
    <row r="1893" spans="1:8" hidden="1" x14ac:dyDescent="0.25">
      <c r="A1893" s="47" t="s">
        <v>2120</v>
      </c>
      <c r="B1893" s="35" t="s">
        <v>6321</v>
      </c>
      <c r="C1893" s="35" t="s">
        <v>4421</v>
      </c>
      <c r="D1893" s="46" t="str">
        <f>RIGHT(C1893,1)</f>
        <v>E</v>
      </c>
      <c r="E1893" s="598" t="s">
        <v>2120</v>
      </c>
      <c r="F1893" s="505"/>
      <c r="G1893" s="167"/>
    </row>
    <row r="1894" spans="1:8" hidden="1" x14ac:dyDescent="0.25">
      <c r="A1894" s="47" t="s">
        <v>2120</v>
      </c>
      <c r="B1894" s="35" t="s">
        <v>6321</v>
      </c>
      <c r="C1894" s="35" t="s">
        <v>4422</v>
      </c>
      <c r="D1894" s="46" t="str">
        <f>RIGHT(C1894,1)</f>
        <v>M</v>
      </c>
      <c r="E1894" s="598" t="s">
        <v>2120</v>
      </c>
      <c r="F1894" s="505"/>
      <c r="G1894" s="167"/>
      <c r="H1894" s="35" t="s">
        <v>4425</v>
      </c>
    </row>
    <row r="1895" spans="1:8" hidden="1" x14ac:dyDescent="0.25">
      <c r="A1895" s="47" t="s">
        <v>2120</v>
      </c>
      <c r="B1895" s="35" t="s">
        <v>6321</v>
      </c>
      <c r="C1895" s="35" t="s">
        <v>4423</v>
      </c>
      <c r="D1895" s="46" t="str">
        <f>RIGHT(C1895,1)</f>
        <v>E</v>
      </c>
      <c r="E1895" s="598" t="s">
        <v>2120</v>
      </c>
      <c r="F1895" s="505"/>
      <c r="G1895" s="167"/>
      <c r="H1895" s="35" t="s">
        <v>5488</v>
      </c>
    </row>
    <row r="1896" spans="1:8" hidden="1" x14ac:dyDescent="0.25">
      <c r="A1896" s="47" t="s">
        <v>2120</v>
      </c>
      <c r="B1896" s="35" t="s">
        <v>6321</v>
      </c>
      <c r="C1896" s="35" t="s">
        <v>4424</v>
      </c>
      <c r="D1896" s="46" t="str">
        <f>RIGHT(C1896,1)</f>
        <v>M</v>
      </c>
      <c r="E1896" s="598" t="s">
        <v>2120</v>
      </c>
      <c r="F1896" s="505"/>
      <c r="G1896" s="167"/>
      <c r="H1896" s="35" t="s">
        <v>5487</v>
      </c>
    </row>
    <row r="1897" spans="1:8" hidden="1" x14ac:dyDescent="0.25">
      <c r="A1897" s="47" t="s">
        <v>2120</v>
      </c>
      <c r="B1897" s="35" t="s">
        <v>6321</v>
      </c>
      <c r="C1897" s="35" t="s">
        <v>5486</v>
      </c>
      <c r="D1897" s="46" t="str">
        <f>RIGHT(C1897,1)</f>
        <v>H</v>
      </c>
      <c r="E1897" s="598" t="s">
        <v>2120</v>
      </c>
      <c r="F1897" s="505"/>
      <c r="G1897" s="167"/>
      <c r="H1897" s="35" t="s">
        <v>95</v>
      </c>
    </row>
    <row r="1898" spans="1:8" hidden="1" x14ac:dyDescent="0.25">
      <c r="A1898" s="47" t="str">
        <f>A1897</f>
        <v>1390</v>
      </c>
      <c r="B1898" s="35" t="s">
        <v>6321</v>
      </c>
      <c r="C1898" s="35" t="s">
        <v>6530</v>
      </c>
      <c r="D1898" s="46" t="s">
        <v>6440</v>
      </c>
      <c r="E1898" s="598" t="str">
        <f>E1897</f>
        <v>1390</v>
      </c>
      <c r="F1898" s="505"/>
      <c r="G1898" s="167"/>
    </row>
    <row r="1899" spans="1:8" hidden="1" x14ac:dyDescent="0.25">
      <c r="A1899" s="47" t="str">
        <f>A1898</f>
        <v>1390</v>
      </c>
      <c r="B1899" s="35" t="s">
        <v>6321</v>
      </c>
      <c r="C1899" s="35" t="s">
        <v>7882</v>
      </c>
      <c r="E1899" s="598" t="str">
        <f>E1898</f>
        <v>1390</v>
      </c>
      <c r="F1899" s="505"/>
      <c r="G1899" s="167"/>
      <c r="H1899" s="35" t="s">
        <v>5490</v>
      </c>
    </row>
    <row r="1900" spans="1:8" hidden="1" x14ac:dyDescent="0.25">
      <c r="A1900" s="47" t="s">
        <v>2119</v>
      </c>
      <c r="B1900" s="35" t="s">
        <v>6322</v>
      </c>
      <c r="C1900" s="35" t="s">
        <v>4425</v>
      </c>
      <c r="D1900" s="46" t="str">
        <f>RIGHT(C1900,1)</f>
        <v>E</v>
      </c>
      <c r="E1900" s="598" t="s">
        <v>2119</v>
      </c>
      <c r="F1900" s="505"/>
      <c r="G1900" s="167"/>
      <c r="H1900" s="35" t="s">
        <v>5489</v>
      </c>
    </row>
    <row r="1901" spans="1:8" hidden="1" x14ac:dyDescent="0.25">
      <c r="A1901" s="47" t="s">
        <v>2119</v>
      </c>
      <c r="B1901" s="35" t="s">
        <v>6322</v>
      </c>
      <c r="C1901" s="35" t="s">
        <v>5488</v>
      </c>
      <c r="D1901" s="46" t="str">
        <f>RIGHT(C1901,1)</f>
        <v>M</v>
      </c>
      <c r="E1901" s="598" t="s">
        <v>2119</v>
      </c>
      <c r="F1901" s="505"/>
      <c r="G1901" s="167"/>
      <c r="H1901" s="35" t="s">
        <v>4426</v>
      </c>
    </row>
    <row r="1902" spans="1:8" hidden="1" x14ac:dyDescent="0.25">
      <c r="A1902" s="47" t="s">
        <v>2119</v>
      </c>
      <c r="B1902" s="35" t="s">
        <v>6322</v>
      </c>
      <c r="C1902" s="35" t="s">
        <v>5487</v>
      </c>
      <c r="D1902" s="46" t="str">
        <f>RIGHT(C1902,1)</f>
        <v>H</v>
      </c>
      <c r="E1902" s="598" t="s">
        <v>2119</v>
      </c>
      <c r="F1902" s="505"/>
      <c r="G1902" s="167"/>
      <c r="H1902" s="35" t="s">
        <v>95</v>
      </c>
    </row>
    <row r="1903" spans="1:8" hidden="1" x14ac:dyDescent="0.25">
      <c r="A1903" s="47" t="str">
        <f>A1902</f>
        <v>1400</v>
      </c>
      <c r="B1903" s="35" t="s">
        <v>6322</v>
      </c>
      <c r="C1903" s="35" t="s">
        <v>6531</v>
      </c>
      <c r="D1903" s="46" t="s">
        <v>6440</v>
      </c>
      <c r="E1903" s="598" t="str">
        <f>E1902</f>
        <v>1400</v>
      </c>
      <c r="F1903" s="505"/>
      <c r="G1903" s="167"/>
    </row>
    <row r="1904" spans="1:8" hidden="1" x14ac:dyDescent="0.25">
      <c r="A1904" s="47" t="str">
        <f>A1903</f>
        <v>1400</v>
      </c>
      <c r="B1904" s="35" t="s">
        <v>6322</v>
      </c>
      <c r="C1904" s="35" t="s">
        <v>7883</v>
      </c>
      <c r="E1904" s="598" t="str">
        <f>E1903</f>
        <v>1400</v>
      </c>
      <c r="F1904" s="505"/>
      <c r="G1904" s="167"/>
      <c r="H1904" s="35" t="s">
        <v>5491</v>
      </c>
    </row>
    <row r="1905" spans="1:8" hidden="1" x14ac:dyDescent="0.25">
      <c r="A1905" s="47" t="s">
        <v>2118</v>
      </c>
      <c r="B1905" s="35" t="s">
        <v>6391</v>
      </c>
      <c r="C1905" s="35" t="s">
        <v>5490</v>
      </c>
      <c r="D1905" s="46" t="str">
        <f>RIGHT(C1905,1)</f>
        <v>M</v>
      </c>
      <c r="E1905" s="598" t="s">
        <v>2118</v>
      </c>
      <c r="F1905" s="505"/>
      <c r="G1905" s="167"/>
      <c r="H1905" s="35" t="s">
        <v>5492</v>
      </c>
    </row>
    <row r="1906" spans="1:8" hidden="1" x14ac:dyDescent="0.25">
      <c r="A1906" s="47" t="s">
        <v>2118</v>
      </c>
      <c r="B1906" s="35" t="s">
        <v>6391</v>
      </c>
      <c r="C1906" s="35" t="s">
        <v>5489</v>
      </c>
      <c r="D1906" s="46" t="str">
        <f>RIGHT(C1906,1)</f>
        <v>H</v>
      </c>
      <c r="E1906" s="598" t="s">
        <v>2118</v>
      </c>
      <c r="F1906" s="505"/>
      <c r="G1906" s="167"/>
      <c r="H1906" s="35" t="s">
        <v>5493</v>
      </c>
    </row>
    <row r="1907" spans="1:8" hidden="1" x14ac:dyDescent="0.25">
      <c r="A1907" s="47" t="s">
        <v>2118</v>
      </c>
      <c r="B1907" s="35" t="s">
        <v>6391</v>
      </c>
      <c r="C1907" s="35" t="s">
        <v>4426</v>
      </c>
      <c r="D1907" s="46" t="str">
        <f>RIGHT(C1907,1)</f>
        <v>E</v>
      </c>
      <c r="E1907" s="598" t="s">
        <v>2118</v>
      </c>
      <c r="F1907" s="505"/>
      <c r="G1907" s="167"/>
      <c r="H1907" s="35" t="s">
        <v>5494</v>
      </c>
    </row>
    <row r="1908" spans="1:8" hidden="1" x14ac:dyDescent="0.25">
      <c r="A1908" s="47" t="str">
        <f>A1907</f>
        <v>1410</v>
      </c>
      <c r="B1908" s="35" t="s">
        <v>6391</v>
      </c>
      <c r="C1908" s="35" t="s">
        <v>6532</v>
      </c>
      <c r="D1908" s="46" t="s">
        <v>6440</v>
      </c>
      <c r="E1908" s="598" t="str">
        <f>E1907</f>
        <v>1410</v>
      </c>
      <c r="F1908" s="505"/>
      <c r="G1908" s="167"/>
      <c r="H1908" s="35" t="s">
        <v>4427</v>
      </c>
    </row>
    <row r="1909" spans="1:8" hidden="1" x14ac:dyDescent="0.25">
      <c r="A1909" s="47" t="str">
        <f>A1908</f>
        <v>1410</v>
      </c>
      <c r="B1909" s="35" t="s">
        <v>6391</v>
      </c>
      <c r="C1909" s="35" t="s">
        <v>7884</v>
      </c>
      <c r="E1909" s="598" t="str">
        <f>E1908</f>
        <v>1410</v>
      </c>
      <c r="F1909" s="505"/>
      <c r="G1909" s="167"/>
      <c r="H1909" s="35" t="s">
        <v>4428</v>
      </c>
    </row>
    <row r="1910" spans="1:8" hidden="1" x14ac:dyDescent="0.25">
      <c r="A1910" s="47" t="s">
        <v>2117</v>
      </c>
      <c r="B1910" s="35" t="s">
        <v>6323</v>
      </c>
      <c r="C1910" s="35" t="s">
        <v>5491</v>
      </c>
      <c r="D1910" s="46" t="str">
        <f t="shared" ref="D1910:D1941" si="50">RIGHT(C1910,1)</f>
        <v>E</v>
      </c>
      <c r="E1910" s="598" t="s">
        <v>2117</v>
      </c>
      <c r="F1910" s="505"/>
      <c r="G1910" s="167"/>
      <c r="H1910" s="35" t="s">
        <v>4429</v>
      </c>
    </row>
    <row r="1911" spans="1:8" hidden="1" x14ac:dyDescent="0.25">
      <c r="A1911" s="47" t="s">
        <v>2117</v>
      </c>
      <c r="B1911" s="35" t="s">
        <v>6323</v>
      </c>
      <c r="C1911" s="35" t="s">
        <v>5492</v>
      </c>
      <c r="D1911" s="46" t="str">
        <f t="shared" si="50"/>
        <v>H</v>
      </c>
      <c r="E1911" s="598" t="s">
        <v>2117</v>
      </c>
      <c r="F1911" s="505"/>
      <c r="G1911" s="167"/>
      <c r="H1911" s="35" t="s">
        <v>5495</v>
      </c>
    </row>
    <row r="1912" spans="1:8" hidden="1" x14ac:dyDescent="0.25">
      <c r="A1912" s="47" t="s">
        <v>2117</v>
      </c>
      <c r="B1912" s="35" t="s">
        <v>6323</v>
      </c>
      <c r="C1912" s="35" t="s">
        <v>5493</v>
      </c>
      <c r="D1912" s="46" t="str">
        <f t="shared" si="50"/>
        <v>H</v>
      </c>
      <c r="E1912" s="598" t="s">
        <v>2117</v>
      </c>
      <c r="F1912" s="505"/>
      <c r="G1912" s="167"/>
      <c r="H1912" s="35" t="s">
        <v>5496</v>
      </c>
    </row>
    <row r="1913" spans="1:8" hidden="1" x14ac:dyDescent="0.25">
      <c r="A1913" s="47" t="s">
        <v>2117</v>
      </c>
      <c r="B1913" s="35" t="s">
        <v>6323</v>
      </c>
      <c r="C1913" s="35" t="s">
        <v>5494</v>
      </c>
      <c r="D1913" s="46" t="str">
        <f t="shared" si="50"/>
        <v>H</v>
      </c>
      <c r="E1913" s="598" t="s">
        <v>2117</v>
      </c>
      <c r="F1913" s="505"/>
      <c r="G1913" s="167"/>
      <c r="H1913" s="35" t="s">
        <v>5497</v>
      </c>
    </row>
    <row r="1914" spans="1:8" hidden="1" x14ac:dyDescent="0.25">
      <c r="A1914" s="47" t="s">
        <v>2117</v>
      </c>
      <c r="B1914" s="35" t="s">
        <v>6323</v>
      </c>
      <c r="C1914" s="35" t="s">
        <v>4427</v>
      </c>
      <c r="D1914" s="46" t="str">
        <f t="shared" si="50"/>
        <v>E</v>
      </c>
      <c r="E1914" s="598" t="s">
        <v>2117</v>
      </c>
      <c r="F1914" s="505"/>
      <c r="G1914" s="167"/>
      <c r="H1914" s="35" t="s">
        <v>5498</v>
      </c>
    </row>
    <row r="1915" spans="1:8" hidden="1" x14ac:dyDescent="0.25">
      <c r="A1915" s="47" t="s">
        <v>2117</v>
      </c>
      <c r="B1915" s="35" t="s">
        <v>6323</v>
      </c>
      <c r="C1915" s="35" t="s">
        <v>4428</v>
      </c>
      <c r="D1915" s="46" t="str">
        <f t="shared" si="50"/>
        <v>M</v>
      </c>
      <c r="E1915" s="598" t="s">
        <v>2117</v>
      </c>
      <c r="F1915" s="505"/>
      <c r="G1915" s="167"/>
      <c r="H1915" s="35" t="s">
        <v>5499</v>
      </c>
    </row>
    <row r="1916" spans="1:8" hidden="1" x14ac:dyDescent="0.25">
      <c r="A1916" s="47" t="s">
        <v>2117</v>
      </c>
      <c r="B1916" s="35" t="s">
        <v>6323</v>
      </c>
      <c r="C1916" s="35" t="s">
        <v>4429</v>
      </c>
      <c r="D1916" s="46" t="str">
        <f t="shared" si="50"/>
        <v>E</v>
      </c>
      <c r="E1916" s="598" t="s">
        <v>2117</v>
      </c>
      <c r="F1916" s="505"/>
      <c r="G1916" s="167"/>
      <c r="H1916" s="35" t="s">
        <v>5500</v>
      </c>
    </row>
    <row r="1917" spans="1:8" hidden="1" x14ac:dyDescent="0.25">
      <c r="A1917" s="47" t="s">
        <v>2117</v>
      </c>
      <c r="B1917" s="35" t="s">
        <v>6323</v>
      </c>
      <c r="C1917" s="35" t="s">
        <v>5495</v>
      </c>
      <c r="D1917" s="46" t="str">
        <f t="shared" si="50"/>
        <v>H</v>
      </c>
      <c r="E1917" s="598" t="s">
        <v>2117</v>
      </c>
      <c r="F1917" s="505"/>
      <c r="G1917" s="167"/>
      <c r="H1917" s="35" t="s">
        <v>5501</v>
      </c>
    </row>
    <row r="1918" spans="1:8" hidden="1" x14ac:dyDescent="0.25">
      <c r="A1918" s="47" t="s">
        <v>2117</v>
      </c>
      <c r="B1918" s="35" t="s">
        <v>6323</v>
      </c>
      <c r="C1918" s="35" t="s">
        <v>5496</v>
      </c>
      <c r="D1918" s="46" t="str">
        <f t="shared" si="50"/>
        <v>H</v>
      </c>
      <c r="E1918" s="598" t="s">
        <v>2117</v>
      </c>
      <c r="F1918" s="505"/>
      <c r="G1918" s="167"/>
      <c r="H1918" s="35" t="s">
        <v>5502</v>
      </c>
    </row>
    <row r="1919" spans="1:8" hidden="1" x14ac:dyDescent="0.25">
      <c r="A1919" s="47" t="s">
        <v>2117</v>
      </c>
      <c r="B1919" s="35" t="s">
        <v>6323</v>
      </c>
      <c r="C1919" s="35" t="s">
        <v>5497</v>
      </c>
      <c r="D1919" s="46" t="str">
        <f t="shared" si="50"/>
        <v>E</v>
      </c>
      <c r="E1919" s="598" t="s">
        <v>2117</v>
      </c>
      <c r="F1919" s="505"/>
      <c r="G1919" s="167"/>
      <c r="H1919" s="35" t="s">
        <v>5503</v>
      </c>
    </row>
    <row r="1920" spans="1:8" hidden="1" x14ac:dyDescent="0.25">
      <c r="A1920" s="47" t="s">
        <v>2117</v>
      </c>
      <c r="B1920" s="35" t="s">
        <v>6323</v>
      </c>
      <c r="C1920" s="35" t="s">
        <v>5498</v>
      </c>
      <c r="D1920" s="46" t="str">
        <f t="shared" si="50"/>
        <v>M</v>
      </c>
      <c r="E1920" s="598" t="s">
        <v>2117</v>
      </c>
      <c r="F1920" s="505"/>
      <c r="G1920" s="167"/>
      <c r="H1920" s="35" t="s">
        <v>5504</v>
      </c>
    </row>
    <row r="1921" spans="1:8" hidden="1" x14ac:dyDescent="0.25">
      <c r="A1921" s="47" t="s">
        <v>2117</v>
      </c>
      <c r="B1921" s="35" t="s">
        <v>6323</v>
      </c>
      <c r="C1921" s="35" t="s">
        <v>5499</v>
      </c>
      <c r="D1921" s="46" t="str">
        <f t="shared" si="50"/>
        <v>H</v>
      </c>
      <c r="E1921" s="598" t="s">
        <v>2117</v>
      </c>
      <c r="F1921" s="505"/>
      <c r="G1921" s="167"/>
      <c r="H1921" s="35" t="s">
        <v>5505</v>
      </c>
    </row>
    <row r="1922" spans="1:8" hidden="1" x14ac:dyDescent="0.25">
      <c r="A1922" s="47" t="s">
        <v>2117</v>
      </c>
      <c r="B1922" s="35" t="s">
        <v>6323</v>
      </c>
      <c r="C1922" s="35" t="s">
        <v>5500</v>
      </c>
      <c r="D1922" s="46" t="str">
        <f t="shared" si="50"/>
        <v>M</v>
      </c>
      <c r="E1922" s="598" t="s">
        <v>2117</v>
      </c>
      <c r="F1922" s="505"/>
      <c r="G1922" s="167"/>
      <c r="H1922" s="35" t="s">
        <v>5506</v>
      </c>
    </row>
    <row r="1923" spans="1:8" hidden="1" x14ac:dyDescent="0.25">
      <c r="A1923" s="47" t="s">
        <v>2117</v>
      </c>
      <c r="B1923" s="35" t="s">
        <v>6323</v>
      </c>
      <c r="C1923" s="35" t="s">
        <v>5501</v>
      </c>
      <c r="D1923" s="46" t="str">
        <f t="shared" si="50"/>
        <v>E</v>
      </c>
      <c r="E1923" s="598" t="s">
        <v>2117</v>
      </c>
      <c r="F1923" s="505"/>
      <c r="G1923" s="167"/>
      <c r="H1923" s="35" t="s">
        <v>5507</v>
      </c>
    </row>
    <row r="1924" spans="1:8" hidden="1" x14ac:dyDescent="0.25">
      <c r="A1924" s="47" t="s">
        <v>2117</v>
      </c>
      <c r="B1924" s="35" t="s">
        <v>6323</v>
      </c>
      <c r="C1924" s="35" t="s">
        <v>5502</v>
      </c>
      <c r="D1924" s="46" t="str">
        <f t="shared" si="50"/>
        <v>E</v>
      </c>
      <c r="E1924" s="598" t="s">
        <v>2117</v>
      </c>
      <c r="F1924" s="505"/>
      <c r="G1924" s="167"/>
      <c r="H1924" s="35" t="s">
        <v>5508</v>
      </c>
    </row>
    <row r="1925" spans="1:8" hidden="1" x14ac:dyDescent="0.25">
      <c r="A1925" s="47" t="s">
        <v>2117</v>
      </c>
      <c r="B1925" s="35" t="s">
        <v>6323</v>
      </c>
      <c r="C1925" s="35" t="s">
        <v>5503</v>
      </c>
      <c r="D1925" s="46" t="str">
        <f t="shared" si="50"/>
        <v>E</v>
      </c>
      <c r="E1925" s="598" t="s">
        <v>2117</v>
      </c>
      <c r="F1925" s="505"/>
      <c r="G1925" s="167"/>
      <c r="H1925" s="35" t="s">
        <v>5509</v>
      </c>
    </row>
    <row r="1926" spans="1:8" hidden="1" x14ac:dyDescent="0.25">
      <c r="A1926" s="47" t="s">
        <v>2117</v>
      </c>
      <c r="B1926" s="35" t="s">
        <v>6323</v>
      </c>
      <c r="C1926" s="35" t="s">
        <v>5504</v>
      </c>
      <c r="D1926" s="46" t="str">
        <f t="shared" si="50"/>
        <v>E</v>
      </c>
      <c r="E1926" s="598" t="s">
        <v>2117</v>
      </c>
      <c r="F1926" s="505"/>
      <c r="G1926" s="167"/>
      <c r="H1926" s="35" t="s">
        <v>5510</v>
      </c>
    </row>
    <row r="1927" spans="1:8" hidden="1" x14ac:dyDescent="0.25">
      <c r="A1927" s="47" t="s">
        <v>2117</v>
      </c>
      <c r="B1927" s="35" t="s">
        <v>6323</v>
      </c>
      <c r="C1927" s="35" t="s">
        <v>5505</v>
      </c>
      <c r="D1927" s="46" t="str">
        <f t="shared" si="50"/>
        <v>E</v>
      </c>
      <c r="E1927" s="598" t="s">
        <v>2117</v>
      </c>
      <c r="F1927" s="505"/>
      <c r="G1927" s="167"/>
      <c r="H1927" s="35" t="s">
        <v>5511</v>
      </c>
    </row>
    <row r="1928" spans="1:8" hidden="1" x14ac:dyDescent="0.25">
      <c r="A1928" s="47" t="s">
        <v>2117</v>
      </c>
      <c r="B1928" s="35" t="s">
        <v>6323</v>
      </c>
      <c r="C1928" s="35" t="s">
        <v>5506</v>
      </c>
      <c r="D1928" s="46" t="str">
        <f t="shared" si="50"/>
        <v>E</v>
      </c>
      <c r="E1928" s="598" t="s">
        <v>2117</v>
      </c>
      <c r="F1928" s="505"/>
      <c r="G1928" s="167"/>
      <c r="H1928" s="35" t="s">
        <v>5512</v>
      </c>
    </row>
    <row r="1929" spans="1:8" hidden="1" x14ac:dyDescent="0.25">
      <c r="A1929" s="47" t="s">
        <v>2117</v>
      </c>
      <c r="B1929" s="35" t="s">
        <v>6323</v>
      </c>
      <c r="C1929" s="35" t="s">
        <v>5507</v>
      </c>
      <c r="D1929" s="46" t="str">
        <f t="shared" si="50"/>
        <v>H</v>
      </c>
      <c r="E1929" s="598" t="s">
        <v>2117</v>
      </c>
      <c r="F1929" s="505"/>
      <c r="G1929" s="167"/>
      <c r="H1929" s="35" t="s">
        <v>5513</v>
      </c>
    </row>
    <row r="1930" spans="1:8" hidden="1" x14ac:dyDescent="0.25">
      <c r="A1930" s="47" t="s">
        <v>2117</v>
      </c>
      <c r="B1930" s="35" t="s">
        <v>6323</v>
      </c>
      <c r="C1930" s="35" t="s">
        <v>5508</v>
      </c>
      <c r="D1930" s="46" t="str">
        <f t="shared" si="50"/>
        <v>E</v>
      </c>
      <c r="E1930" s="598" t="s">
        <v>2117</v>
      </c>
      <c r="F1930" s="505"/>
      <c r="G1930" s="167"/>
      <c r="H1930" s="35" t="s">
        <v>5514</v>
      </c>
    </row>
    <row r="1931" spans="1:8" hidden="1" x14ac:dyDescent="0.25">
      <c r="A1931" s="47" t="s">
        <v>2117</v>
      </c>
      <c r="B1931" s="35" t="s">
        <v>6323</v>
      </c>
      <c r="C1931" s="35" t="s">
        <v>5509</v>
      </c>
      <c r="D1931" s="46" t="str">
        <f t="shared" si="50"/>
        <v>M</v>
      </c>
      <c r="E1931" s="598" t="s">
        <v>2117</v>
      </c>
      <c r="F1931" s="505"/>
      <c r="G1931" s="167"/>
      <c r="H1931" s="35" t="s">
        <v>5515</v>
      </c>
    </row>
    <row r="1932" spans="1:8" ht="30" hidden="1" x14ac:dyDescent="0.25">
      <c r="A1932" s="47" t="s">
        <v>2117</v>
      </c>
      <c r="B1932" s="35" t="s">
        <v>6323</v>
      </c>
      <c r="C1932" s="35" t="s">
        <v>5510</v>
      </c>
      <c r="D1932" s="46" t="str">
        <f t="shared" si="50"/>
        <v>H</v>
      </c>
      <c r="E1932" s="598" t="s">
        <v>2117</v>
      </c>
      <c r="F1932" s="505"/>
      <c r="G1932" s="167"/>
      <c r="H1932" s="35" t="s">
        <v>5516</v>
      </c>
    </row>
    <row r="1933" spans="1:8" hidden="1" x14ac:dyDescent="0.25">
      <c r="A1933" s="47" t="s">
        <v>2117</v>
      </c>
      <c r="B1933" s="35" t="s">
        <v>6323</v>
      </c>
      <c r="C1933" s="35" t="s">
        <v>5511</v>
      </c>
      <c r="D1933" s="46" t="str">
        <f t="shared" si="50"/>
        <v>E</v>
      </c>
      <c r="E1933" s="598" t="s">
        <v>2117</v>
      </c>
      <c r="F1933" s="505"/>
      <c r="G1933" s="167"/>
      <c r="H1933" s="35" t="s">
        <v>5517</v>
      </c>
    </row>
    <row r="1934" spans="1:8" hidden="1" x14ac:dyDescent="0.25">
      <c r="A1934" s="47" t="s">
        <v>2117</v>
      </c>
      <c r="B1934" s="35" t="s">
        <v>6323</v>
      </c>
      <c r="C1934" s="35" t="s">
        <v>5512</v>
      </c>
      <c r="D1934" s="46" t="str">
        <f t="shared" si="50"/>
        <v>M</v>
      </c>
      <c r="E1934" s="598" t="s">
        <v>2117</v>
      </c>
      <c r="F1934" s="505"/>
      <c r="G1934" s="167"/>
      <c r="H1934" s="35" t="s">
        <v>5518</v>
      </c>
    </row>
    <row r="1935" spans="1:8" hidden="1" x14ac:dyDescent="0.25">
      <c r="A1935" s="47" t="s">
        <v>2117</v>
      </c>
      <c r="B1935" s="35" t="s">
        <v>6323</v>
      </c>
      <c r="C1935" s="35" t="s">
        <v>5513</v>
      </c>
      <c r="D1935" s="46" t="str">
        <f t="shared" si="50"/>
        <v>E</v>
      </c>
      <c r="E1935" s="598" t="s">
        <v>2117</v>
      </c>
      <c r="F1935" s="505"/>
      <c r="G1935" s="167"/>
      <c r="H1935" s="35" t="s">
        <v>5520</v>
      </c>
    </row>
    <row r="1936" spans="1:8" hidden="1" x14ac:dyDescent="0.25">
      <c r="A1936" s="47" t="s">
        <v>2117</v>
      </c>
      <c r="B1936" s="35" t="s">
        <v>6323</v>
      </c>
      <c r="C1936" s="35" t="s">
        <v>5514</v>
      </c>
      <c r="D1936" s="46" t="str">
        <f t="shared" si="50"/>
        <v>E</v>
      </c>
      <c r="E1936" s="598" t="s">
        <v>2117</v>
      </c>
      <c r="F1936" s="505"/>
      <c r="G1936" s="167"/>
      <c r="H1936" s="35" t="s">
        <v>5519</v>
      </c>
    </row>
    <row r="1937" spans="1:8" ht="15" hidden="1" customHeight="1" x14ac:dyDescent="0.25">
      <c r="A1937" s="47" t="s">
        <v>2117</v>
      </c>
      <c r="B1937" s="35" t="s">
        <v>6323</v>
      </c>
      <c r="C1937" s="35" t="s">
        <v>5515</v>
      </c>
      <c r="D1937" s="46" t="str">
        <f t="shared" si="50"/>
        <v>H</v>
      </c>
      <c r="E1937" s="598" t="s">
        <v>2117</v>
      </c>
      <c r="F1937" s="505"/>
      <c r="G1937" s="167"/>
      <c r="H1937" s="35" t="s">
        <v>5521</v>
      </c>
    </row>
    <row r="1938" spans="1:8" ht="15" hidden="1" customHeight="1" x14ac:dyDescent="0.25">
      <c r="A1938" s="47" t="s">
        <v>2117</v>
      </c>
      <c r="B1938" s="35" t="s">
        <v>6323</v>
      </c>
      <c r="C1938" s="35" t="s">
        <v>5516</v>
      </c>
      <c r="D1938" s="46" t="str">
        <f t="shared" si="50"/>
        <v>E</v>
      </c>
      <c r="E1938" s="598" t="s">
        <v>2117</v>
      </c>
      <c r="F1938" s="505"/>
      <c r="G1938" s="167"/>
      <c r="H1938" s="35" t="s">
        <v>5522</v>
      </c>
    </row>
    <row r="1939" spans="1:8" hidden="1" x14ac:dyDescent="0.25">
      <c r="A1939" s="47" t="s">
        <v>2117</v>
      </c>
      <c r="B1939" s="35" t="s">
        <v>6323</v>
      </c>
      <c r="C1939" s="35" t="s">
        <v>5517</v>
      </c>
      <c r="D1939" s="46" t="str">
        <f t="shared" si="50"/>
        <v>E</v>
      </c>
      <c r="E1939" s="598" t="s">
        <v>2117</v>
      </c>
      <c r="F1939" s="505"/>
      <c r="G1939" s="167"/>
      <c r="H1939" s="35" t="s">
        <v>5523</v>
      </c>
    </row>
    <row r="1940" spans="1:8" hidden="1" x14ac:dyDescent="0.25">
      <c r="A1940" s="47" t="s">
        <v>2117</v>
      </c>
      <c r="B1940" s="35" t="s">
        <v>6323</v>
      </c>
      <c r="C1940" s="35" t="s">
        <v>5518</v>
      </c>
      <c r="D1940" s="46" t="str">
        <f t="shared" si="50"/>
        <v>E</v>
      </c>
      <c r="E1940" s="598" t="s">
        <v>2117</v>
      </c>
      <c r="F1940" s="505"/>
      <c r="G1940" s="167"/>
      <c r="H1940" s="35" t="s">
        <v>5525</v>
      </c>
    </row>
    <row r="1941" spans="1:8" hidden="1" x14ac:dyDescent="0.25">
      <c r="A1941" s="47" t="s">
        <v>2117</v>
      </c>
      <c r="B1941" s="35" t="s">
        <v>6323</v>
      </c>
      <c r="C1941" s="35" t="s">
        <v>5520</v>
      </c>
      <c r="D1941" s="46" t="str">
        <f t="shared" si="50"/>
        <v>M</v>
      </c>
      <c r="E1941" s="598" t="s">
        <v>2117</v>
      </c>
      <c r="F1941" s="505"/>
      <c r="G1941" s="167"/>
      <c r="H1941" s="35" t="s">
        <v>5524</v>
      </c>
    </row>
    <row r="1942" spans="1:8" hidden="1" x14ac:dyDescent="0.25">
      <c r="A1942" s="47" t="s">
        <v>2117</v>
      </c>
      <c r="B1942" s="35" t="s">
        <v>6323</v>
      </c>
      <c r="C1942" s="35" t="s">
        <v>5519</v>
      </c>
      <c r="D1942" s="46" t="str">
        <f t="shared" ref="D1942:D1973" si="51">RIGHT(C1942,1)</f>
        <v>H</v>
      </c>
      <c r="E1942" s="598" t="s">
        <v>2117</v>
      </c>
      <c r="F1942" s="505"/>
      <c r="G1942" s="167"/>
      <c r="H1942" s="35" t="s">
        <v>5526</v>
      </c>
    </row>
    <row r="1943" spans="1:8" hidden="1" x14ac:dyDescent="0.25">
      <c r="A1943" s="47" t="s">
        <v>2117</v>
      </c>
      <c r="B1943" s="35" t="s">
        <v>6323</v>
      </c>
      <c r="C1943" s="35" t="s">
        <v>5521</v>
      </c>
      <c r="D1943" s="46" t="str">
        <f t="shared" si="51"/>
        <v>H</v>
      </c>
      <c r="E1943" s="598" t="s">
        <v>2117</v>
      </c>
      <c r="F1943" s="505"/>
      <c r="G1943" s="167"/>
      <c r="H1943" s="35" t="s">
        <v>5527</v>
      </c>
    </row>
    <row r="1944" spans="1:8" hidden="1" x14ac:dyDescent="0.25">
      <c r="A1944" s="47" t="s">
        <v>2117</v>
      </c>
      <c r="B1944" s="35" t="s">
        <v>6323</v>
      </c>
      <c r="C1944" s="35" t="s">
        <v>5522</v>
      </c>
      <c r="D1944" s="46" t="str">
        <f t="shared" si="51"/>
        <v>M</v>
      </c>
      <c r="E1944" s="598" t="s">
        <v>2117</v>
      </c>
      <c r="F1944" s="505"/>
      <c r="G1944" s="167"/>
      <c r="H1944" s="35" t="s">
        <v>5528</v>
      </c>
    </row>
    <row r="1945" spans="1:8" hidden="1" x14ac:dyDescent="0.25">
      <c r="A1945" s="47" t="s">
        <v>2117</v>
      </c>
      <c r="B1945" s="35" t="s">
        <v>6323</v>
      </c>
      <c r="C1945" s="35" t="s">
        <v>5523</v>
      </c>
      <c r="D1945" s="46" t="str">
        <f t="shared" si="51"/>
        <v>H</v>
      </c>
      <c r="E1945" s="598" t="s">
        <v>2117</v>
      </c>
      <c r="F1945" s="505"/>
      <c r="G1945" s="167"/>
      <c r="H1945" s="35" t="s">
        <v>5529</v>
      </c>
    </row>
    <row r="1946" spans="1:8" hidden="1" x14ac:dyDescent="0.25">
      <c r="A1946" s="47" t="s">
        <v>2117</v>
      </c>
      <c r="B1946" s="35" t="s">
        <v>6323</v>
      </c>
      <c r="C1946" s="35" t="s">
        <v>5525</v>
      </c>
      <c r="D1946" s="46" t="str">
        <f t="shared" si="51"/>
        <v>M</v>
      </c>
      <c r="E1946" s="598" t="s">
        <v>2117</v>
      </c>
      <c r="F1946" s="505"/>
      <c r="G1946" s="167"/>
      <c r="H1946" s="35" t="s">
        <v>5530</v>
      </c>
    </row>
    <row r="1947" spans="1:8" hidden="1" x14ac:dyDescent="0.25">
      <c r="A1947" s="47" t="s">
        <v>2117</v>
      </c>
      <c r="B1947" s="35" t="s">
        <v>6323</v>
      </c>
      <c r="C1947" s="35" t="s">
        <v>5524</v>
      </c>
      <c r="D1947" s="46" t="str">
        <f t="shared" si="51"/>
        <v>H</v>
      </c>
      <c r="E1947" s="598" t="s">
        <v>2117</v>
      </c>
      <c r="F1947" s="505"/>
      <c r="G1947" s="167"/>
      <c r="H1947" s="35" t="s">
        <v>4430</v>
      </c>
    </row>
    <row r="1948" spans="1:8" hidden="1" x14ac:dyDescent="0.25">
      <c r="A1948" s="47" t="s">
        <v>2117</v>
      </c>
      <c r="B1948" s="35" t="s">
        <v>6323</v>
      </c>
      <c r="C1948" s="35" t="s">
        <v>5526</v>
      </c>
      <c r="D1948" s="46" t="str">
        <f t="shared" si="51"/>
        <v>M</v>
      </c>
      <c r="E1948" s="598" t="s">
        <v>2117</v>
      </c>
      <c r="F1948" s="505"/>
      <c r="G1948" s="167"/>
      <c r="H1948" s="35" t="s">
        <v>4431</v>
      </c>
    </row>
    <row r="1949" spans="1:8" hidden="1" x14ac:dyDescent="0.25">
      <c r="A1949" s="47" t="s">
        <v>2117</v>
      </c>
      <c r="B1949" s="35" t="s">
        <v>6323</v>
      </c>
      <c r="C1949" s="35" t="s">
        <v>5527</v>
      </c>
      <c r="D1949" s="46" t="str">
        <f t="shared" si="51"/>
        <v>E</v>
      </c>
      <c r="E1949" s="598" t="s">
        <v>2117</v>
      </c>
      <c r="F1949" s="505"/>
      <c r="G1949" s="167"/>
      <c r="H1949" s="35" t="s">
        <v>5531</v>
      </c>
    </row>
    <row r="1950" spans="1:8" hidden="1" x14ac:dyDescent="0.25">
      <c r="A1950" s="47" t="s">
        <v>2117</v>
      </c>
      <c r="B1950" s="35" t="s">
        <v>6323</v>
      </c>
      <c r="C1950" s="35" t="s">
        <v>5528</v>
      </c>
      <c r="D1950" s="46" t="str">
        <f t="shared" si="51"/>
        <v>M</v>
      </c>
      <c r="E1950" s="598" t="s">
        <v>2117</v>
      </c>
      <c r="F1950" s="505"/>
      <c r="G1950" s="167"/>
      <c r="H1950" s="35" t="s">
        <v>5532</v>
      </c>
    </row>
    <row r="1951" spans="1:8" hidden="1" x14ac:dyDescent="0.25">
      <c r="A1951" s="47" t="s">
        <v>2117</v>
      </c>
      <c r="B1951" s="35" t="s">
        <v>6323</v>
      </c>
      <c r="C1951" s="35" t="s">
        <v>5529</v>
      </c>
      <c r="D1951" s="46" t="str">
        <f t="shared" si="51"/>
        <v>M</v>
      </c>
      <c r="E1951" s="598" t="s">
        <v>2117</v>
      </c>
      <c r="F1951" s="505"/>
      <c r="G1951" s="167"/>
      <c r="H1951" s="35" t="s">
        <v>5534</v>
      </c>
    </row>
    <row r="1952" spans="1:8" hidden="1" x14ac:dyDescent="0.25">
      <c r="A1952" s="47" t="s">
        <v>2117</v>
      </c>
      <c r="B1952" s="35" t="s">
        <v>6323</v>
      </c>
      <c r="C1952" s="35" t="s">
        <v>5530</v>
      </c>
      <c r="D1952" s="46" t="str">
        <f t="shared" si="51"/>
        <v>E</v>
      </c>
      <c r="E1952" s="598" t="s">
        <v>2117</v>
      </c>
      <c r="F1952" s="505"/>
      <c r="G1952" s="167"/>
      <c r="H1952" s="35" t="s">
        <v>5533</v>
      </c>
    </row>
    <row r="1953" spans="1:8" hidden="1" x14ac:dyDescent="0.25">
      <c r="A1953" s="47" t="s">
        <v>2117</v>
      </c>
      <c r="B1953" s="35" t="s">
        <v>6323</v>
      </c>
      <c r="C1953" s="35" t="s">
        <v>4430</v>
      </c>
      <c r="D1953" s="46" t="str">
        <f t="shared" si="51"/>
        <v>E</v>
      </c>
      <c r="E1953" s="598" t="s">
        <v>2117</v>
      </c>
      <c r="F1953" s="505"/>
      <c r="G1953" s="167"/>
      <c r="H1953" s="35" t="s">
        <v>5535</v>
      </c>
    </row>
    <row r="1954" spans="1:8" hidden="1" x14ac:dyDescent="0.25">
      <c r="A1954" s="47" t="s">
        <v>2117</v>
      </c>
      <c r="B1954" s="35" t="s">
        <v>6323</v>
      </c>
      <c r="C1954" s="35" t="s">
        <v>4431</v>
      </c>
      <c r="D1954" s="46" t="str">
        <f t="shared" si="51"/>
        <v>E</v>
      </c>
      <c r="E1954" s="598" t="s">
        <v>2117</v>
      </c>
      <c r="F1954" s="505"/>
      <c r="G1954" s="167"/>
      <c r="H1954" s="35" t="s">
        <v>5536</v>
      </c>
    </row>
    <row r="1955" spans="1:8" hidden="1" x14ac:dyDescent="0.25">
      <c r="A1955" s="47" t="s">
        <v>2117</v>
      </c>
      <c r="B1955" s="35" t="s">
        <v>6323</v>
      </c>
      <c r="C1955" s="35" t="s">
        <v>5531</v>
      </c>
      <c r="D1955" s="46" t="str">
        <f t="shared" si="51"/>
        <v>E</v>
      </c>
      <c r="E1955" s="598" t="s">
        <v>2117</v>
      </c>
      <c r="F1955" s="505"/>
      <c r="G1955" s="167"/>
      <c r="H1955" s="35" t="s">
        <v>5537</v>
      </c>
    </row>
    <row r="1956" spans="1:8" hidden="1" x14ac:dyDescent="0.25">
      <c r="A1956" s="47" t="s">
        <v>2117</v>
      </c>
      <c r="B1956" s="35" t="s">
        <v>6323</v>
      </c>
      <c r="C1956" s="35" t="s">
        <v>5532</v>
      </c>
      <c r="D1956" s="46" t="str">
        <f t="shared" si="51"/>
        <v>E</v>
      </c>
      <c r="E1956" s="598" t="s">
        <v>2117</v>
      </c>
      <c r="F1956" s="505"/>
      <c r="G1956" s="167"/>
      <c r="H1956" s="35" t="s">
        <v>5538</v>
      </c>
    </row>
    <row r="1957" spans="1:8" hidden="1" x14ac:dyDescent="0.25">
      <c r="A1957" s="47" t="s">
        <v>2117</v>
      </c>
      <c r="B1957" s="35" t="s">
        <v>6323</v>
      </c>
      <c r="C1957" s="35" t="s">
        <v>5534</v>
      </c>
      <c r="D1957" s="46" t="str">
        <f t="shared" si="51"/>
        <v>M</v>
      </c>
      <c r="E1957" s="598" t="s">
        <v>2117</v>
      </c>
      <c r="F1957" s="505"/>
      <c r="G1957" s="167"/>
      <c r="H1957" s="35" t="s">
        <v>4432</v>
      </c>
    </row>
    <row r="1958" spans="1:8" hidden="1" x14ac:dyDescent="0.25">
      <c r="A1958" s="47" t="s">
        <v>2117</v>
      </c>
      <c r="B1958" s="35" t="s">
        <v>6323</v>
      </c>
      <c r="C1958" s="35" t="s">
        <v>5533</v>
      </c>
      <c r="D1958" s="46" t="str">
        <f t="shared" si="51"/>
        <v>H</v>
      </c>
      <c r="E1958" s="598" t="s">
        <v>2117</v>
      </c>
      <c r="F1958" s="505"/>
      <c r="G1958" s="167"/>
      <c r="H1958" s="35" t="s">
        <v>5539</v>
      </c>
    </row>
    <row r="1959" spans="1:8" hidden="1" x14ac:dyDescent="0.25">
      <c r="A1959" s="47" t="s">
        <v>2117</v>
      </c>
      <c r="B1959" s="35" t="s">
        <v>6323</v>
      </c>
      <c r="C1959" s="35" t="s">
        <v>5535</v>
      </c>
      <c r="D1959" s="46" t="str">
        <f t="shared" si="51"/>
        <v>M</v>
      </c>
      <c r="E1959" s="598" t="s">
        <v>2117</v>
      </c>
      <c r="F1959" s="505"/>
      <c r="G1959" s="167"/>
      <c r="H1959" s="35" t="s">
        <v>5540</v>
      </c>
    </row>
    <row r="1960" spans="1:8" hidden="1" x14ac:dyDescent="0.25">
      <c r="A1960" s="47" t="s">
        <v>2117</v>
      </c>
      <c r="B1960" s="35" t="s">
        <v>6323</v>
      </c>
      <c r="C1960" s="35" t="s">
        <v>5536</v>
      </c>
      <c r="D1960" s="46" t="str">
        <f t="shared" si="51"/>
        <v>M</v>
      </c>
      <c r="E1960" s="598" t="s">
        <v>2117</v>
      </c>
      <c r="F1960" s="505"/>
      <c r="G1960" s="167"/>
      <c r="H1960" s="35" t="s">
        <v>4433</v>
      </c>
    </row>
    <row r="1961" spans="1:8" hidden="1" x14ac:dyDescent="0.25">
      <c r="A1961" s="47" t="s">
        <v>2117</v>
      </c>
      <c r="B1961" s="35" t="s">
        <v>6323</v>
      </c>
      <c r="C1961" s="35" t="s">
        <v>5537</v>
      </c>
      <c r="D1961" s="46" t="str">
        <f t="shared" si="51"/>
        <v>H</v>
      </c>
      <c r="E1961" s="598" t="s">
        <v>2117</v>
      </c>
      <c r="F1961" s="505"/>
      <c r="G1961" s="167"/>
      <c r="H1961" s="35" t="s">
        <v>5541</v>
      </c>
    </row>
    <row r="1962" spans="1:8" hidden="1" x14ac:dyDescent="0.25">
      <c r="A1962" s="47" t="s">
        <v>2117</v>
      </c>
      <c r="B1962" s="35" t="s">
        <v>6323</v>
      </c>
      <c r="C1962" s="35" t="s">
        <v>5538</v>
      </c>
      <c r="D1962" s="46" t="str">
        <f t="shared" si="51"/>
        <v>E</v>
      </c>
      <c r="E1962" s="598" t="s">
        <v>2117</v>
      </c>
      <c r="F1962" s="505"/>
      <c r="G1962" s="167"/>
      <c r="H1962" s="35" t="s">
        <v>5542</v>
      </c>
    </row>
    <row r="1963" spans="1:8" hidden="1" x14ac:dyDescent="0.25">
      <c r="A1963" s="47" t="s">
        <v>2117</v>
      </c>
      <c r="B1963" s="35" t="s">
        <v>6323</v>
      </c>
      <c r="C1963" s="35" t="s">
        <v>4432</v>
      </c>
      <c r="D1963" s="46" t="str">
        <f t="shared" si="51"/>
        <v>E</v>
      </c>
      <c r="E1963" s="598" t="s">
        <v>2117</v>
      </c>
      <c r="F1963" s="505"/>
      <c r="G1963" s="167"/>
      <c r="H1963" s="35" t="s">
        <v>5543</v>
      </c>
    </row>
    <row r="1964" spans="1:8" hidden="1" x14ac:dyDescent="0.25">
      <c r="A1964" s="47" t="s">
        <v>2117</v>
      </c>
      <c r="B1964" s="35" t="s">
        <v>6323</v>
      </c>
      <c r="C1964" s="35" t="s">
        <v>5539</v>
      </c>
      <c r="D1964" s="46" t="str">
        <f t="shared" si="51"/>
        <v>M</v>
      </c>
      <c r="E1964" s="598" t="s">
        <v>2117</v>
      </c>
      <c r="F1964" s="505"/>
      <c r="G1964" s="167"/>
      <c r="H1964" s="35" t="s">
        <v>5544</v>
      </c>
    </row>
    <row r="1965" spans="1:8" hidden="1" x14ac:dyDescent="0.25">
      <c r="A1965" s="47" t="s">
        <v>2117</v>
      </c>
      <c r="B1965" s="35" t="s">
        <v>6323</v>
      </c>
      <c r="C1965" s="35" t="s">
        <v>5540</v>
      </c>
      <c r="D1965" s="46" t="str">
        <f t="shared" si="51"/>
        <v>E</v>
      </c>
      <c r="E1965" s="598" t="s">
        <v>2117</v>
      </c>
      <c r="F1965" s="505"/>
      <c r="G1965" s="167"/>
      <c r="H1965" s="35" t="s">
        <v>5545</v>
      </c>
    </row>
    <row r="1966" spans="1:8" hidden="1" x14ac:dyDescent="0.25">
      <c r="A1966" s="47" t="s">
        <v>2117</v>
      </c>
      <c r="B1966" s="35" t="s">
        <v>6323</v>
      </c>
      <c r="C1966" s="35" t="s">
        <v>4433</v>
      </c>
      <c r="D1966" s="46" t="str">
        <f t="shared" si="51"/>
        <v>E</v>
      </c>
      <c r="E1966" s="598" t="s">
        <v>2117</v>
      </c>
      <c r="F1966" s="505"/>
      <c r="G1966" s="167"/>
      <c r="H1966" s="35" t="s">
        <v>5546</v>
      </c>
    </row>
    <row r="1967" spans="1:8" hidden="1" x14ac:dyDescent="0.25">
      <c r="A1967" s="47" t="s">
        <v>2117</v>
      </c>
      <c r="B1967" s="35" t="s">
        <v>6323</v>
      </c>
      <c r="C1967" s="35" t="s">
        <v>5541</v>
      </c>
      <c r="D1967" s="46" t="str">
        <f t="shared" si="51"/>
        <v>E</v>
      </c>
      <c r="E1967" s="598" t="s">
        <v>2117</v>
      </c>
      <c r="F1967" s="505"/>
      <c r="G1967" s="167"/>
      <c r="H1967" s="35" t="s">
        <v>5547</v>
      </c>
    </row>
    <row r="1968" spans="1:8" hidden="1" x14ac:dyDescent="0.25">
      <c r="A1968" s="47" t="s">
        <v>2117</v>
      </c>
      <c r="B1968" s="35" t="s">
        <v>6323</v>
      </c>
      <c r="C1968" s="35" t="s">
        <v>5542</v>
      </c>
      <c r="D1968" s="46" t="str">
        <f t="shared" si="51"/>
        <v>M</v>
      </c>
      <c r="E1968" s="598" t="s">
        <v>2117</v>
      </c>
      <c r="F1968" s="505"/>
      <c r="G1968" s="167"/>
      <c r="H1968" s="35" t="s">
        <v>5548</v>
      </c>
    </row>
    <row r="1969" spans="1:8" hidden="1" x14ac:dyDescent="0.25">
      <c r="A1969" s="47" t="s">
        <v>2117</v>
      </c>
      <c r="B1969" s="35" t="s">
        <v>6323</v>
      </c>
      <c r="C1969" s="35" t="s">
        <v>5543</v>
      </c>
      <c r="D1969" s="46" t="str">
        <f t="shared" si="51"/>
        <v>E</v>
      </c>
      <c r="E1969" s="598" t="s">
        <v>2117</v>
      </c>
      <c r="F1969" s="505"/>
      <c r="G1969" s="167"/>
      <c r="H1969" s="35" t="s">
        <v>5549</v>
      </c>
    </row>
    <row r="1970" spans="1:8" hidden="1" x14ac:dyDescent="0.25">
      <c r="A1970" s="47" t="s">
        <v>2117</v>
      </c>
      <c r="B1970" s="35" t="s">
        <v>6323</v>
      </c>
      <c r="C1970" s="35" t="s">
        <v>5544</v>
      </c>
      <c r="D1970" s="46" t="str">
        <f t="shared" si="51"/>
        <v>E</v>
      </c>
      <c r="E1970" s="598" t="s">
        <v>2117</v>
      </c>
      <c r="F1970" s="505"/>
      <c r="G1970" s="167"/>
      <c r="H1970" s="35" t="s">
        <v>5550</v>
      </c>
    </row>
    <row r="1971" spans="1:8" hidden="1" x14ac:dyDescent="0.25">
      <c r="A1971" s="47" t="s">
        <v>2117</v>
      </c>
      <c r="B1971" s="35" t="s">
        <v>6323</v>
      </c>
      <c r="C1971" s="35" t="s">
        <v>5545</v>
      </c>
      <c r="D1971" s="46" t="str">
        <f t="shared" si="51"/>
        <v>H</v>
      </c>
      <c r="E1971" s="598" t="s">
        <v>2117</v>
      </c>
      <c r="F1971" s="505"/>
      <c r="G1971" s="167"/>
      <c r="H1971" s="35" t="s">
        <v>5551</v>
      </c>
    </row>
    <row r="1972" spans="1:8" hidden="1" x14ac:dyDescent="0.25">
      <c r="A1972" s="47" t="s">
        <v>2117</v>
      </c>
      <c r="B1972" s="35" t="s">
        <v>6323</v>
      </c>
      <c r="C1972" s="35" t="s">
        <v>5546</v>
      </c>
      <c r="D1972" s="46" t="str">
        <f t="shared" si="51"/>
        <v>E</v>
      </c>
      <c r="E1972" s="598" t="s">
        <v>2117</v>
      </c>
      <c r="F1972" s="505"/>
      <c r="G1972" s="167"/>
      <c r="H1972" s="35" t="s">
        <v>5552</v>
      </c>
    </row>
    <row r="1973" spans="1:8" hidden="1" x14ac:dyDescent="0.25">
      <c r="A1973" s="47" t="s">
        <v>2117</v>
      </c>
      <c r="B1973" s="35" t="s">
        <v>6323</v>
      </c>
      <c r="C1973" s="35" t="s">
        <v>5547</v>
      </c>
      <c r="D1973" s="46" t="str">
        <f t="shared" si="51"/>
        <v>E</v>
      </c>
      <c r="E1973" s="598" t="s">
        <v>2117</v>
      </c>
      <c r="F1973" s="505"/>
      <c r="G1973" s="167"/>
      <c r="H1973" s="35" t="s">
        <v>5553</v>
      </c>
    </row>
    <row r="1974" spans="1:8" hidden="1" x14ac:dyDescent="0.25">
      <c r="A1974" s="47" t="s">
        <v>2117</v>
      </c>
      <c r="B1974" s="35" t="s">
        <v>6323</v>
      </c>
      <c r="C1974" s="35" t="s">
        <v>5548</v>
      </c>
      <c r="D1974" s="46" t="str">
        <f t="shared" ref="D1974:D2005" si="52">RIGHT(C1974,1)</f>
        <v>E</v>
      </c>
      <c r="E1974" s="598" t="s">
        <v>2117</v>
      </c>
      <c r="F1974" s="505"/>
      <c r="G1974" s="167"/>
      <c r="H1974" s="35" t="s">
        <v>6397</v>
      </c>
    </row>
    <row r="1975" spans="1:8" hidden="1" x14ac:dyDescent="0.25">
      <c r="A1975" s="47" t="s">
        <v>2117</v>
      </c>
      <c r="B1975" s="35" t="s">
        <v>6323</v>
      </c>
      <c r="C1975" s="35" t="s">
        <v>5549</v>
      </c>
      <c r="D1975" s="46" t="str">
        <f t="shared" si="52"/>
        <v>H</v>
      </c>
      <c r="E1975" s="598" t="s">
        <v>2117</v>
      </c>
      <c r="F1975" s="505"/>
      <c r="G1975" s="167"/>
      <c r="H1975" s="35" t="s">
        <v>6398</v>
      </c>
    </row>
    <row r="1976" spans="1:8" hidden="1" x14ac:dyDescent="0.25">
      <c r="A1976" s="47" t="s">
        <v>2117</v>
      </c>
      <c r="B1976" s="35" t="s">
        <v>6323</v>
      </c>
      <c r="C1976" s="35" t="s">
        <v>5550</v>
      </c>
      <c r="D1976" s="46" t="str">
        <f t="shared" si="52"/>
        <v>E</v>
      </c>
      <c r="E1976" s="598" t="s">
        <v>2117</v>
      </c>
      <c r="F1976" s="505"/>
      <c r="G1976" s="167"/>
      <c r="H1976" s="35" t="s">
        <v>5554</v>
      </c>
    </row>
    <row r="1977" spans="1:8" hidden="1" x14ac:dyDescent="0.25">
      <c r="A1977" s="47" t="s">
        <v>2117</v>
      </c>
      <c r="B1977" s="35" t="s">
        <v>6323</v>
      </c>
      <c r="C1977" s="35" t="s">
        <v>5551</v>
      </c>
      <c r="D1977" s="46" t="str">
        <f t="shared" si="52"/>
        <v>E</v>
      </c>
      <c r="E1977" s="598" t="s">
        <v>2117</v>
      </c>
      <c r="F1977" s="505"/>
      <c r="G1977" s="167"/>
      <c r="H1977" s="35" t="s">
        <v>4434</v>
      </c>
    </row>
    <row r="1978" spans="1:8" hidden="1" x14ac:dyDescent="0.25">
      <c r="A1978" s="47" t="s">
        <v>2117</v>
      </c>
      <c r="B1978" s="35" t="s">
        <v>6323</v>
      </c>
      <c r="C1978" s="35" t="s">
        <v>5552</v>
      </c>
      <c r="D1978" s="46" t="str">
        <f t="shared" si="52"/>
        <v>E</v>
      </c>
      <c r="E1978" s="598" t="s">
        <v>2117</v>
      </c>
      <c r="F1978" s="505"/>
      <c r="G1978" s="167"/>
      <c r="H1978" s="35" t="s">
        <v>5555</v>
      </c>
    </row>
    <row r="1979" spans="1:8" hidden="1" x14ac:dyDescent="0.25">
      <c r="A1979" s="47" t="s">
        <v>2117</v>
      </c>
      <c r="B1979" s="35" t="s">
        <v>6323</v>
      </c>
      <c r="C1979" s="35" t="s">
        <v>5553</v>
      </c>
      <c r="D1979" s="46" t="str">
        <f t="shared" si="52"/>
        <v>M</v>
      </c>
      <c r="E1979" s="598" t="s">
        <v>2117</v>
      </c>
      <c r="F1979" s="505"/>
      <c r="G1979" s="167"/>
      <c r="H1979" s="35" t="s">
        <v>5556</v>
      </c>
    </row>
    <row r="1980" spans="1:8" hidden="1" x14ac:dyDescent="0.25">
      <c r="A1980" s="47" t="s">
        <v>2117</v>
      </c>
      <c r="B1980" s="35" t="s">
        <v>6323</v>
      </c>
      <c r="C1980" s="35" t="s">
        <v>6397</v>
      </c>
      <c r="D1980" s="46" t="str">
        <f t="shared" si="52"/>
        <v>M</v>
      </c>
      <c r="E1980" s="598" t="s">
        <v>2117</v>
      </c>
      <c r="F1980" s="505"/>
      <c r="G1980" s="167"/>
      <c r="H1980" s="35" t="s">
        <v>5557</v>
      </c>
    </row>
    <row r="1981" spans="1:8" hidden="1" x14ac:dyDescent="0.25">
      <c r="A1981" s="47" t="s">
        <v>2117</v>
      </c>
      <c r="B1981" s="35" t="s">
        <v>6323</v>
      </c>
      <c r="C1981" s="35" t="s">
        <v>6398</v>
      </c>
      <c r="D1981" s="46" t="str">
        <f t="shared" si="52"/>
        <v>H</v>
      </c>
      <c r="E1981" s="598" t="s">
        <v>2117</v>
      </c>
      <c r="F1981" s="505"/>
      <c r="G1981" s="167"/>
      <c r="H1981" s="35" t="s">
        <v>5558</v>
      </c>
    </row>
    <row r="1982" spans="1:8" ht="30" hidden="1" x14ac:dyDescent="0.25">
      <c r="A1982" s="47" t="s">
        <v>2117</v>
      </c>
      <c r="B1982" s="35" t="s">
        <v>6323</v>
      </c>
      <c r="C1982" s="35" t="s">
        <v>5554</v>
      </c>
      <c r="D1982" s="46" t="str">
        <f t="shared" si="52"/>
        <v>H</v>
      </c>
      <c r="E1982" s="598" t="s">
        <v>2117</v>
      </c>
      <c r="F1982" s="505"/>
      <c r="G1982" s="167"/>
      <c r="H1982" s="35" t="s">
        <v>5560</v>
      </c>
    </row>
    <row r="1983" spans="1:8" ht="30" hidden="1" x14ac:dyDescent="0.25">
      <c r="A1983" s="47" t="s">
        <v>2117</v>
      </c>
      <c r="B1983" s="35" t="s">
        <v>6323</v>
      </c>
      <c r="C1983" s="35" t="s">
        <v>4434</v>
      </c>
      <c r="D1983" s="46" t="str">
        <f t="shared" si="52"/>
        <v>H</v>
      </c>
      <c r="E1983" s="598" t="s">
        <v>2117</v>
      </c>
      <c r="F1983" s="505"/>
      <c r="G1983" s="167"/>
      <c r="H1983" s="35" t="s">
        <v>5559</v>
      </c>
    </row>
    <row r="1984" spans="1:8" hidden="1" x14ac:dyDescent="0.25">
      <c r="A1984" s="47" t="s">
        <v>2117</v>
      </c>
      <c r="B1984" s="35" t="s">
        <v>6323</v>
      </c>
      <c r="C1984" s="35" t="s">
        <v>5555</v>
      </c>
      <c r="D1984" s="46" t="str">
        <f t="shared" si="52"/>
        <v>E</v>
      </c>
      <c r="E1984" s="598" t="s">
        <v>2117</v>
      </c>
      <c r="F1984" s="505"/>
      <c r="G1984" s="167"/>
      <c r="H1984" s="35" t="s">
        <v>4435</v>
      </c>
    </row>
    <row r="1985" spans="1:8" hidden="1" x14ac:dyDescent="0.25">
      <c r="A1985" s="47" t="s">
        <v>2117</v>
      </c>
      <c r="B1985" s="35" t="s">
        <v>6323</v>
      </c>
      <c r="C1985" s="35" t="s">
        <v>5556</v>
      </c>
      <c r="D1985" s="46" t="str">
        <f t="shared" si="52"/>
        <v>M</v>
      </c>
      <c r="E1985" s="598" t="s">
        <v>2117</v>
      </c>
      <c r="F1985" s="505"/>
      <c r="G1985" s="167"/>
      <c r="H1985" s="35" t="s">
        <v>5561</v>
      </c>
    </row>
    <row r="1986" spans="1:8" hidden="1" x14ac:dyDescent="0.25">
      <c r="A1986" s="47" t="s">
        <v>2117</v>
      </c>
      <c r="B1986" s="35" t="s">
        <v>6323</v>
      </c>
      <c r="C1986" s="35" t="s">
        <v>5557</v>
      </c>
      <c r="D1986" s="46" t="str">
        <f t="shared" si="52"/>
        <v>E</v>
      </c>
      <c r="E1986" s="598" t="s">
        <v>2117</v>
      </c>
      <c r="F1986" s="505"/>
      <c r="G1986" s="167"/>
      <c r="H1986" s="35" t="s">
        <v>5562</v>
      </c>
    </row>
    <row r="1987" spans="1:8" hidden="1" x14ac:dyDescent="0.25">
      <c r="A1987" s="47" t="s">
        <v>2117</v>
      </c>
      <c r="B1987" s="35" t="s">
        <v>6323</v>
      </c>
      <c r="C1987" s="35" t="s">
        <v>5558</v>
      </c>
      <c r="D1987" s="46" t="str">
        <f t="shared" si="52"/>
        <v>E</v>
      </c>
      <c r="E1987" s="598" t="s">
        <v>2117</v>
      </c>
      <c r="F1987" s="505"/>
      <c r="G1987" s="167"/>
      <c r="H1987" s="35" t="s">
        <v>4436</v>
      </c>
    </row>
    <row r="1988" spans="1:8" ht="15" hidden="1" customHeight="1" x14ac:dyDescent="0.25">
      <c r="A1988" s="47" t="s">
        <v>2117</v>
      </c>
      <c r="B1988" s="35" t="s">
        <v>6323</v>
      </c>
      <c r="C1988" s="35" t="s">
        <v>5560</v>
      </c>
      <c r="D1988" s="46" t="str">
        <f t="shared" si="52"/>
        <v>M</v>
      </c>
      <c r="E1988" s="598" t="s">
        <v>2117</v>
      </c>
      <c r="F1988" s="505"/>
      <c r="G1988" s="167"/>
      <c r="H1988" s="35" t="s">
        <v>4437</v>
      </c>
    </row>
    <row r="1989" spans="1:8" ht="15" hidden="1" customHeight="1" x14ac:dyDescent="0.25">
      <c r="A1989" s="47" t="s">
        <v>2117</v>
      </c>
      <c r="B1989" s="35" t="s">
        <v>6323</v>
      </c>
      <c r="C1989" s="35" t="s">
        <v>5559</v>
      </c>
      <c r="D1989" s="46" t="str">
        <f t="shared" si="52"/>
        <v>H</v>
      </c>
      <c r="E1989" s="598" t="s">
        <v>2117</v>
      </c>
      <c r="F1989" s="505"/>
      <c r="G1989" s="167"/>
      <c r="H1989" s="35" t="s">
        <v>5563</v>
      </c>
    </row>
    <row r="1990" spans="1:8" hidden="1" x14ac:dyDescent="0.25">
      <c r="A1990" s="47" t="s">
        <v>2117</v>
      </c>
      <c r="B1990" s="35" t="s">
        <v>6323</v>
      </c>
      <c r="C1990" s="35" t="s">
        <v>4435</v>
      </c>
      <c r="D1990" s="46" t="str">
        <f t="shared" si="52"/>
        <v>E</v>
      </c>
      <c r="E1990" s="598" t="s">
        <v>2117</v>
      </c>
      <c r="F1990" s="505"/>
      <c r="G1990" s="167"/>
      <c r="H1990" s="35" t="s">
        <v>5564</v>
      </c>
    </row>
    <row r="1991" spans="1:8" hidden="1" x14ac:dyDescent="0.25">
      <c r="A1991" s="47" t="s">
        <v>2117</v>
      </c>
      <c r="B1991" s="35" t="s">
        <v>6323</v>
      </c>
      <c r="C1991" s="35" t="s">
        <v>5561</v>
      </c>
      <c r="D1991" s="46" t="str">
        <f t="shared" si="52"/>
        <v>E</v>
      </c>
      <c r="E1991" s="598" t="s">
        <v>2117</v>
      </c>
      <c r="F1991" s="505"/>
      <c r="G1991" s="167"/>
      <c r="H1991" s="35" t="s">
        <v>5565</v>
      </c>
    </row>
    <row r="1992" spans="1:8" hidden="1" x14ac:dyDescent="0.25">
      <c r="A1992" s="47" t="s">
        <v>2117</v>
      </c>
      <c r="B1992" s="35" t="s">
        <v>6323</v>
      </c>
      <c r="C1992" s="35" t="s">
        <v>5562</v>
      </c>
      <c r="D1992" s="46" t="str">
        <f t="shared" si="52"/>
        <v>H</v>
      </c>
      <c r="E1992" s="598" t="s">
        <v>2117</v>
      </c>
      <c r="F1992" s="505"/>
      <c r="G1992" s="167"/>
      <c r="H1992" s="35" t="s">
        <v>5566</v>
      </c>
    </row>
    <row r="1993" spans="1:8" hidden="1" x14ac:dyDescent="0.25">
      <c r="A1993" s="47" t="s">
        <v>2117</v>
      </c>
      <c r="B1993" s="35" t="s">
        <v>6323</v>
      </c>
      <c r="C1993" s="35" t="s">
        <v>4436</v>
      </c>
      <c r="D1993" s="46" t="str">
        <f t="shared" si="52"/>
        <v>E</v>
      </c>
      <c r="E1993" s="598" t="s">
        <v>2117</v>
      </c>
      <c r="F1993" s="505"/>
      <c r="G1993" s="167"/>
      <c r="H1993" s="35" t="s">
        <v>5567</v>
      </c>
    </row>
    <row r="1994" spans="1:8" hidden="1" x14ac:dyDescent="0.25">
      <c r="A1994" s="47" t="s">
        <v>2117</v>
      </c>
      <c r="B1994" s="35" t="s">
        <v>6323</v>
      </c>
      <c r="C1994" s="35" t="s">
        <v>4437</v>
      </c>
      <c r="D1994" s="46" t="str">
        <f t="shared" si="52"/>
        <v>E</v>
      </c>
      <c r="E1994" s="598" t="s">
        <v>2117</v>
      </c>
      <c r="F1994" s="505"/>
      <c r="G1994" s="167"/>
      <c r="H1994" s="35" t="s">
        <v>4438</v>
      </c>
    </row>
    <row r="1995" spans="1:8" hidden="1" x14ac:dyDescent="0.25">
      <c r="A1995" s="47" t="s">
        <v>2117</v>
      </c>
      <c r="B1995" s="35" t="s">
        <v>6323</v>
      </c>
      <c r="C1995" s="35" t="s">
        <v>5563</v>
      </c>
      <c r="D1995" s="46" t="str">
        <f t="shared" si="52"/>
        <v>E</v>
      </c>
      <c r="E1995" s="598" t="s">
        <v>2117</v>
      </c>
      <c r="F1995" s="505"/>
      <c r="G1995" s="167"/>
      <c r="H1995" s="35" t="s">
        <v>5568</v>
      </c>
    </row>
    <row r="1996" spans="1:8" hidden="1" x14ac:dyDescent="0.25">
      <c r="A1996" s="47" t="s">
        <v>2117</v>
      </c>
      <c r="B1996" s="35" t="s">
        <v>6323</v>
      </c>
      <c r="C1996" s="35" t="s">
        <v>5564</v>
      </c>
      <c r="D1996" s="46" t="str">
        <f t="shared" si="52"/>
        <v>E</v>
      </c>
      <c r="E1996" s="598" t="s">
        <v>2117</v>
      </c>
      <c r="F1996" s="505"/>
      <c r="G1996" s="167"/>
      <c r="H1996" s="35" t="s">
        <v>5570</v>
      </c>
    </row>
    <row r="1997" spans="1:8" hidden="1" x14ac:dyDescent="0.25">
      <c r="A1997" s="47" t="s">
        <v>2117</v>
      </c>
      <c r="B1997" s="35" t="s">
        <v>6323</v>
      </c>
      <c r="C1997" s="35" t="s">
        <v>5565</v>
      </c>
      <c r="D1997" s="46" t="str">
        <f t="shared" si="52"/>
        <v>M</v>
      </c>
      <c r="E1997" s="598" t="s">
        <v>2117</v>
      </c>
      <c r="F1997" s="505"/>
      <c r="G1997" s="167"/>
      <c r="H1997" s="35" t="s">
        <v>5569</v>
      </c>
    </row>
    <row r="1998" spans="1:8" hidden="1" x14ac:dyDescent="0.25">
      <c r="A1998" s="47" t="s">
        <v>2117</v>
      </c>
      <c r="B1998" s="35" t="s">
        <v>6323</v>
      </c>
      <c r="C1998" s="35" t="s">
        <v>5566</v>
      </c>
      <c r="D1998" s="46" t="str">
        <f t="shared" si="52"/>
        <v>E</v>
      </c>
      <c r="E1998" s="598" t="s">
        <v>2117</v>
      </c>
      <c r="F1998" s="505"/>
      <c r="G1998" s="167"/>
      <c r="H1998" s="35" t="s">
        <v>5571</v>
      </c>
    </row>
    <row r="1999" spans="1:8" hidden="1" x14ac:dyDescent="0.25">
      <c r="A1999" s="47" t="s">
        <v>2117</v>
      </c>
      <c r="B1999" s="35" t="s">
        <v>6323</v>
      </c>
      <c r="C1999" s="35" t="s">
        <v>5567</v>
      </c>
      <c r="D1999" s="46" t="str">
        <f t="shared" si="52"/>
        <v>E</v>
      </c>
      <c r="E1999" s="598" t="s">
        <v>2117</v>
      </c>
      <c r="F1999" s="505"/>
      <c r="G1999" s="167"/>
      <c r="H1999" s="35" t="s">
        <v>5572</v>
      </c>
    </row>
    <row r="2000" spans="1:8" hidden="1" x14ac:dyDescent="0.25">
      <c r="A2000" s="47" t="s">
        <v>2117</v>
      </c>
      <c r="B2000" s="35" t="s">
        <v>6323</v>
      </c>
      <c r="C2000" s="35" t="s">
        <v>4438</v>
      </c>
      <c r="D2000" s="46" t="str">
        <f t="shared" si="52"/>
        <v>E</v>
      </c>
      <c r="E2000" s="598" t="s">
        <v>2117</v>
      </c>
      <c r="F2000" s="505"/>
      <c r="G2000" s="167"/>
      <c r="H2000" s="35" t="s">
        <v>5573</v>
      </c>
    </row>
    <row r="2001" spans="1:8" hidden="1" x14ac:dyDescent="0.25">
      <c r="A2001" s="47" t="s">
        <v>2117</v>
      </c>
      <c r="B2001" s="35" t="s">
        <v>6323</v>
      </c>
      <c r="C2001" s="35" t="s">
        <v>5568</v>
      </c>
      <c r="D2001" s="46" t="str">
        <f t="shared" si="52"/>
        <v>E</v>
      </c>
      <c r="E2001" s="598" t="s">
        <v>2117</v>
      </c>
      <c r="F2001" s="505"/>
      <c r="G2001" s="167"/>
      <c r="H2001" s="35" t="s">
        <v>5574</v>
      </c>
    </row>
    <row r="2002" spans="1:8" hidden="1" x14ac:dyDescent="0.25">
      <c r="A2002" s="47" t="s">
        <v>2117</v>
      </c>
      <c r="B2002" s="35" t="s">
        <v>6323</v>
      </c>
      <c r="C2002" s="35" t="s">
        <v>5570</v>
      </c>
      <c r="D2002" s="46" t="str">
        <f t="shared" si="52"/>
        <v>M</v>
      </c>
      <c r="E2002" s="598" t="s">
        <v>2117</v>
      </c>
      <c r="F2002" s="505"/>
      <c r="G2002" s="167"/>
      <c r="H2002" s="35" t="s">
        <v>5575</v>
      </c>
    </row>
    <row r="2003" spans="1:8" hidden="1" x14ac:dyDescent="0.25">
      <c r="A2003" s="47" t="s">
        <v>2117</v>
      </c>
      <c r="B2003" s="35" t="s">
        <v>6323</v>
      </c>
      <c r="C2003" s="35" t="s">
        <v>5569</v>
      </c>
      <c r="D2003" s="46" t="str">
        <f t="shared" si="52"/>
        <v>H</v>
      </c>
      <c r="E2003" s="598" t="s">
        <v>2117</v>
      </c>
      <c r="F2003" s="505"/>
      <c r="G2003" s="167"/>
      <c r="H2003" s="35" t="s">
        <v>5576</v>
      </c>
    </row>
    <row r="2004" spans="1:8" hidden="1" x14ac:dyDescent="0.25">
      <c r="A2004" s="47" t="s">
        <v>2117</v>
      </c>
      <c r="B2004" s="35" t="s">
        <v>6323</v>
      </c>
      <c r="C2004" s="35" t="s">
        <v>5571</v>
      </c>
      <c r="D2004" s="46" t="str">
        <f t="shared" si="52"/>
        <v>M</v>
      </c>
      <c r="E2004" s="598" t="s">
        <v>2117</v>
      </c>
      <c r="F2004" s="505"/>
      <c r="G2004" s="167"/>
      <c r="H2004" s="35" t="s">
        <v>5577</v>
      </c>
    </row>
    <row r="2005" spans="1:8" hidden="1" x14ac:dyDescent="0.25">
      <c r="A2005" s="47" t="s">
        <v>2117</v>
      </c>
      <c r="B2005" s="35" t="s">
        <v>6323</v>
      </c>
      <c r="C2005" s="35" t="s">
        <v>5572</v>
      </c>
      <c r="D2005" s="46" t="str">
        <f t="shared" si="52"/>
        <v>M</v>
      </c>
      <c r="E2005" s="598" t="s">
        <v>2117</v>
      </c>
      <c r="F2005" s="505"/>
      <c r="G2005" s="167"/>
      <c r="H2005" s="35" t="s">
        <v>5579</v>
      </c>
    </row>
    <row r="2006" spans="1:8" hidden="1" x14ac:dyDescent="0.25">
      <c r="A2006" s="47" t="s">
        <v>2117</v>
      </c>
      <c r="B2006" s="35" t="s">
        <v>6323</v>
      </c>
      <c r="C2006" s="35" t="s">
        <v>5573</v>
      </c>
      <c r="D2006" s="46" t="str">
        <f t="shared" ref="D2006:D2037" si="53">RIGHT(C2006,1)</f>
        <v>E</v>
      </c>
      <c r="E2006" s="598" t="s">
        <v>2117</v>
      </c>
      <c r="F2006" s="505"/>
      <c r="G2006" s="167"/>
      <c r="H2006" s="35" t="s">
        <v>5578</v>
      </c>
    </row>
    <row r="2007" spans="1:8" hidden="1" x14ac:dyDescent="0.25">
      <c r="A2007" s="47" t="s">
        <v>2117</v>
      </c>
      <c r="B2007" s="35" t="s">
        <v>6323</v>
      </c>
      <c r="C2007" s="35" t="s">
        <v>5574</v>
      </c>
      <c r="D2007" s="46" t="str">
        <f t="shared" si="53"/>
        <v>E</v>
      </c>
      <c r="E2007" s="598" t="s">
        <v>2117</v>
      </c>
      <c r="F2007" s="505"/>
      <c r="G2007" s="167"/>
      <c r="H2007" s="35" t="s">
        <v>5580</v>
      </c>
    </row>
    <row r="2008" spans="1:8" hidden="1" x14ac:dyDescent="0.25">
      <c r="A2008" s="47" t="s">
        <v>2117</v>
      </c>
      <c r="B2008" s="35" t="s">
        <v>6323</v>
      </c>
      <c r="C2008" s="35" t="s">
        <v>5575</v>
      </c>
      <c r="D2008" s="46" t="str">
        <f t="shared" si="53"/>
        <v>H</v>
      </c>
      <c r="E2008" s="598" t="s">
        <v>2117</v>
      </c>
      <c r="F2008" s="505"/>
      <c r="G2008" s="167"/>
      <c r="H2008" s="35" t="s">
        <v>4439</v>
      </c>
    </row>
    <row r="2009" spans="1:8" hidden="1" x14ac:dyDescent="0.25">
      <c r="A2009" s="47" t="s">
        <v>2117</v>
      </c>
      <c r="B2009" s="35" t="s">
        <v>6323</v>
      </c>
      <c r="C2009" s="35" t="s">
        <v>5576</v>
      </c>
      <c r="D2009" s="46" t="str">
        <f t="shared" si="53"/>
        <v>E</v>
      </c>
      <c r="E2009" s="598" t="s">
        <v>2117</v>
      </c>
      <c r="F2009" s="505"/>
      <c r="G2009" s="167"/>
      <c r="H2009" s="35" t="s">
        <v>5581</v>
      </c>
    </row>
    <row r="2010" spans="1:8" hidden="1" x14ac:dyDescent="0.25">
      <c r="A2010" s="47" t="s">
        <v>2117</v>
      </c>
      <c r="B2010" s="35" t="s">
        <v>6323</v>
      </c>
      <c r="C2010" s="35" t="s">
        <v>5577</v>
      </c>
      <c r="D2010" s="46" t="str">
        <f t="shared" si="53"/>
        <v>E</v>
      </c>
      <c r="E2010" s="598" t="s">
        <v>2117</v>
      </c>
      <c r="F2010" s="505"/>
      <c r="G2010" s="167"/>
      <c r="H2010" s="35" t="s">
        <v>5582</v>
      </c>
    </row>
    <row r="2011" spans="1:8" hidden="1" x14ac:dyDescent="0.25">
      <c r="A2011" s="47" t="s">
        <v>2117</v>
      </c>
      <c r="B2011" s="35" t="s">
        <v>6323</v>
      </c>
      <c r="C2011" s="35" t="s">
        <v>5579</v>
      </c>
      <c r="D2011" s="46" t="str">
        <f t="shared" si="53"/>
        <v>M</v>
      </c>
      <c r="E2011" s="598" t="s">
        <v>2117</v>
      </c>
      <c r="F2011" s="505"/>
      <c r="G2011" s="167"/>
      <c r="H2011" s="35" t="s">
        <v>5583</v>
      </c>
    </row>
    <row r="2012" spans="1:8" hidden="1" x14ac:dyDescent="0.25">
      <c r="A2012" s="47" t="s">
        <v>2117</v>
      </c>
      <c r="B2012" s="35" t="s">
        <v>6323</v>
      </c>
      <c r="C2012" s="35" t="s">
        <v>5578</v>
      </c>
      <c r="D2012" s="46" t="str">
        <f t="shared" si="53"/>
        <v>H</v>
      </c>
      <c r="E2012" s="598" t="s">
        <v>2117</v>
      </c>
      <c r="F2012" s="505"/>
      <c r="G2012" s="167"/>
      <c r="H2012" s="35" t="s">
        <v>5584</v>
      </c>
    </row>
    <row r="2013" spans="1:8" hidden="1" x14ac:dyDescent="0.25">
      <c r="A2013" s="47" t="s">
        <v>2117</v>
      </c>
      <c r="B2013" s="35" t="s">
        <v>6323</v>
      </c>
      <c r="C2013" s="35" t="s">
        <v>5580</v>
      </c>
      <c r="D2013" s="46" t="str">
        <f t="shared" si="53"/>
        <v>E</v>
      </c>
      <c r="E2013" s="598" t="s">
        <v>2117</v>
      </c>
      <c r="F2013" s="505"/>
      <c r="G2013" s="167"/>
      <c r="H2013" s="35" t="s">
        <v>5585</v>
      </c>
    </row>
    <row r="2014" spans="1:8" hidden="1" x14ac:dyDescent="0.25">
      <c r="A2014" s="47" t="s">
        <v>2117</v>
      </c>
      <c r="B2014" s="35" t="s">
        <v>6323</v>
      </c>
      <c r="C2014" s="35" t="s">
        <v>4439</v>
      </c>
      <c r="D2014" s="46" t="str">
        <f t="shared" si="53"/>
        <v>E</v>
      </c>
      <c r="E2014" s="598" t="s">
        <v>2117</v>
      </c>
      <c r="F2014" s="505"/>
      <c r="G2014" s="167"/>
      <c r="H2014" s="35" t="s">
        <v>5586</v>
      </c>
    </row>
    <row r="2015" spans="1:8" hidden="1" x14ac:dyDescent="0.25">
      <c r="A2015" s="47" t="s">
        <v>2117</v>
      </c>
      <c r="B2015" s="35" t="s">
        <v>6323</v>
      </c>
      <c r="C2015" s="35" t="s">
        <v>5581</v>
      </c>
      <c r="D2015" s="46" t="str">
        <f t="shared" si="53"/>
        <v>E</v>
      </c>
      <c r="E2015" s="598" t="s">
        <v>2117</v>
      </c>
      <c r="F2015" s="505"/>
      <c r="G2015" s="167"/>
      <c r="H2015" s="35" t="s">
        <v>5587</v>
      </c>
    </row>
    <row r="2016" spans="1:8" hidden="1" x14ac:dyDescent="0.25">
      <c r="A2016" s="47" t="s">
        <v>2117</v>
      </c>
      <c r="B2016" s="35" t="s">
        <v>6323</v>
      </c>
      <c r="C2016" s="35" t="s">
        <v>5582</v>
      </c>
      <c r="D2016" s="46" t="str">
        <f t="shared" si="53"/>
        <v>M</v>
      </c>
      <c r="E2016" s="598" t="s">
        <v>2117</v>
      </c>
      <c r="F2016" s="505"/>
      <c r="G2016" s="167"/>
      <c r="H2016" s="35" t="s">
        <v>5588</v>
      </c>
    </row>
    <row r="2017" spans="1:8" hidden="1" x14ac:dyDescent="0.25">
      <c r="A2017" s="47" t="s">
        <v>2117</v>
      </c>
      <c r="B2017" s="35" t="s">
        <v>6323</v>
      </c>
      <c r="C2017" s="35" t="s">
        <v>5583</v>
      </c>
      <c r="D2017" s="46" t="str">
        <f t="shared" si="53"/>
        <v>M</v>
      </c>
      <c r="E2017" s="598" t="s">
        <v>2117</v>
      </c>
      <c r="F2017" s="505"/>
      <c r="G2017" s="167"/>
      <c r="H2017" s="35" t="s">
        <v>5589</v>
      </c>
    </row>
    <row r="2018" spans="1:8" hidden="1" x14ac:dyDescent="0.25">
      <c r="A2018" s="47" t="s">
        <v>2117</v>
      </c>
      <c r="B2018" s="35" t="s">
        <v>6323</v>
      </c>
      <c r="C2018" s="35" t="s">
        <v>5584</v>
      </c>
      <c r="D2018" s="46" t="str">
        <f t="shared" si="53"/>
        <v>E</v>
      </c>
      <c r="E2018" s="598" t="s">
        <v>2117</v>
      </c>
      <c r="F2018" s="505"/>
      <c r="G2018" s="167"/>
      <c r="H2018" s="35" t="s">
        <v>5590</v>
      </c>
    </row>
    <row r="2019" spans="1:8" hidden="1" x14ac:dyDescent="0.25">
      <c r="A2019" s="47" t="s">
        <v>2117</v>
      </c>
      <c r="B2019" s="35" t="s">
        <v>6323</v>
      </c>
      <c r="C2019" s="35" t="s">
        <v>5585</v>
      </c>
      <c r="D2019" s="46" t="str">
        <f t="shared" si="53"/>
        <v>E</v>
      </c>
      <c r="E2019" s="598" t="s">
        <v>2117</v>
      </c>
      <c r="F2019" s="505"/>
      <c r="G2019" s="167"/>
      <c r="H2019" s="35" t="s">
        <v>5591</v>
      </c>
    </row>
    <row r="2020" spans="1:8" hidden="1" x14ac:dyDescent="0.25">
      <c r="A2020" s="47" t="s">
        <v>2117</v>
      </c>
      <c r="B2020" s="35" t="s">
        <v>6323</v>
      </c>
      <c r="C2020" s="35" t="s">
        <v>5586</v>
      </c>
      <c r="D2020" s="46" t="str">
        <f t="shared" si="53"/>
        <v>E</v>
      </c>
      <c r="E2020" s="598" t="s">
        <v>2117</v>
      </c>
      <c r="F2020" s="505"/>
      <c r="G2020" s="167"/>
      <c r="H2020" s="35" t="s">
        <v>4440</v>
      </c>
    </row>
    <row r="2021" spans="1:8" hidden="1" x14ac:dyDescent="0.25">
      <c r="A2021" s="47" t="s">
        <v>2117</v>
      </c>
      <c r="B2021" s="35" t="s">
        <v>6323</v>
      </c>
      <c r="C2021" s="35" t="s">
        <v>5587</v>
      </c>
      <c r="D2021" s="46" t="str">
        <f t="shared" si="53"/>
        <v>M</v>
      </c>
      <c r="E2021" s="598" t="s">
        <v>2117</v>
      </c>
      <c r="F2021" s="505"/>
      <c r="G2021" s="167"/>
      <c r="H2021" s="35" t="s">
        <v>5592</v>
      </c>
    </row>
    <row r="2022" spans="1:8" hidden="1" x14ac:dyDescent="0.25">
      <c r="A2022" s="47" t="s">
        <v>2117</v>
      </c>
      <c r="B2022" s="35" t="s">
        <v>6323</v>
      </c>
      <c r="C2022" s="35" t="s">
        <v>5588</v>
      </c>
      <c r="D2022" s="46" t="str">
        <f t="shared" si="53"/>
        <v>H</v>
      </c>
      <c r="E2022" s="598" t="s">
        <v>2117</v>
      </c>
      <c r="F2022" s="505"/>
      <c r="G2022" s="167"/>
      <c r="H2022" s="35" t="s">
        <v>5594</v>
      </c>
    </row>
    <row r="2023" spans="1:8" hidden="1" x14ac:dyDescent="0.25">
      <c r="A2023" s="47" t="s">
        <v>2117</v>
      </c>
      <c r="B2023" s="35" t="s">
        <v>6323</v>
      </c>
      <c r="C2023" s="35" t="s">
        <v>5589</v>
      </c>
      <c r="D2023" s="46" t="str">
        <f t="shared" si="53"/>
        <v>E</v>
      </c>
      <c r="E2023" s="598" t="s">
        <v>2117</v>
      </c>
      <c r="F2023" s="505"/>
      <c r="G2023" s="167"/>
      <c r="H2023" s="35" t="s">
        <v>5593</v>
      </c>
    </row>
    <row r="2024" spans="1:8" hidden="1" x14ac:dyDescent="0.25">
      <c r="A2024" s="47" t="s">
        <v>2117</v>
      </c>
      <c r="B2024" s="35" t="s">
        <v>6323</v>
      </c>
      <c r="C2024" s="35" t="s">
        <v>5590</v>
      </c>
      <c r="D2024" s="46" t="str">
        <f t="shared" si="53"/>
        <v>M</v>
      </c>
      <c r="E2024" s="598" t="s">
        <v>2117</v>
      </c>
      <c r="F2024" s="505"/>
      <c r="G2024" s="167"/>
      <c r="H2024" s="35" t="s">
        <v>5595</v>
      </c>
    </row>
    <row r="2025" spans="1:8" hidden="1" x14ac:dyDescent="0.25">
      <c r="A2025" s="47" t="s">
        <v>2117</v>
      </c>
      <c r="B2025" s="35" t="s">
        <v>6323</v>
      </c>
      <c r="C2025" s="35" t="s">
        <v>5591</v>
      </c>
      <c r="D2025" s="46" t="str">
        <f t="shared" si="53"/>
        <v>M</v>
      </c>
      <c r="E2025" s="598" t="s">
        <v>2117</v>
      </c>
      <c r="F2025" s="505"/>
      <c r="G2025" s="167"/>
      <c r="H2025" s="35" t="s">
        <v>5596</v>
      </c>
    </row>
    <row r="2026" spans="1:8" hidden="1" x14ac:dyDescent="0.25">
      <c r="A2026" s="47" t="s">
        <v>2117</v>
      </c>
      <c r="B2026" s="35" t="s">
        <v>6323</v>
      </c>
      <c r="C2026" s="35" t="s">
        <v>4440</v>
      </c>
      <c r="D2026" s="46" t="str">
        <f t="shared" si="53"/>
        <v>M</v>
      </c>
      <c r="E2026" s="598" t="s">
        <v>2117</v>
      </c>
      <c r="F2026" s="505"/>
      <c r="G2026" s="167"/>
      <c r="H2026" s="35" t="s">
        <v>5597</v>
      </c>
    </row>
    <row r="2027" spans="1:8" hidden="1" x14ac:dyDescent="0.25">
      <c r="A2027" s="47" t="s">
        <v>2117</v>
      </c>
      <c r="B2027" s="35" t="s">
        <v>6323</v>
      </c>
      <c r="C2027" s="35" t="s">
        <v>5592</v>
      </c>
      <c r="D2027" s="46" t="str">
        <f t="shared" si="53"/>
        <v>E</v>
      </c>
      <c r="E2027" s="598" t="s">
        <v>2117</v>
      </c>
      <c r="F2027" s="505"/>
      <c r="G2027" s="167"/>
      <c r="H2027" s="35" t="s">
        <v>5598</v>
      </c>
    </row>
    <row r="2028" spans="1:8" hidden="1" x14ac:dyDescent="0.25">
      <c r="A2028" s="47" t="s">
        <v>2117</v>
      </c>
      <c r="B2028" s="35" t="s">
        <v>6323</v>
      </c>
      <c r="C2028" s="35" t="s">
        <v>5594</v>
      </c>
      <c r="D2028" s="46" t="str">
        <f t="shared" si="53"/>
        <v>M</v>
      </c>
      <c r="E2028" s="598" t="s">
        <v>2117</v>
      </c>
      <c r="F2028" s="505"/>
      <c r="G2028" s="167"/>
      <c r="H2028" s="35" t="s">
        <v>5599</v>
      </c>
    </row>
    <row r="2029" spans="1:8" hidden="1" x14ac:dyDescent="0.25">
      <c r="A2029" s="47" t="s">
        <v>2117</v>
      </c>
      <c r="B2029" s="35" t="s">
        <v>6323</v>
      </c>
      <c r="C2029" s="35" t="s">
        <v>5593</v>
      </c>
      <c r="D2029" s="46" t="str">
        <f t="shared" si="53"/>
        <v>H</v>
      </c>
      <c r="E2029" s="598" t="s">
        <v>2117</v>
      </c>
      <c r="F2029" s="505"/>
      <c r="G2029" s="167"/>
      <c r="H2029" s="35" t="s">
        <v>4441</v>
      </c>
    </row>
    <row r="2030" spans="1:8" hidden="1" x14ac:dyDescent="0.25">
      <c r="A2030" s="47" t="s">
        <v>2117</v>
      </c>
      <c r="B2030" s="35" t="s">
        <v>6323</v>
      </c>
      <c r="C2030" s="35" t="s">
        <v>5595</v>
      </c>
      <c r="D2030" s="46" t="str">
        <f t="shared" si="53"/>
        <v>E</v>
      </c>
      <c r="E2030" s="598" t="s">
        <v>2117</v>
      </c>
      <c r="F2030" s="505"/>
      <c r="G2030" s="167"/>
      <c r="H2030" s="35" t="s">
        <v>4442</v>
      </c>
    </row>
    <row r="2031" spans="1:8" hidden="1" x14ac:dyDescent="0.25">
      <c r="A2031" s="47" t="s">
        <v>2117</v>
      </c>
      <c r="B2031" s="35" t="s">
        <v>6323</v>
      </c>
      <c r="C2031" s="35" t="s">
        <v>5596</v>
      </c>
      <c r="D2031" s="46" t="str">
        <f t="shared" si="53"/>
        <v>E</v>
      </c>
      <c r="E2031" s="598" t="s">
        <v>2117</v>
      </c>
      <c r="F2031" s="505"/>
      <c r="G2031" s="167"/>
      <c r="H2031" s="35" t="s">
        <v>5600</v>
      </c>
    </row>
    <row r="2032" spans="1:8" hidden="1" x14ac:dyDescent="0.25">
      <c r="A2032" s="47" t="s">
        <v>2117</v>
      </c>
      <c r="B2032" s="35" t="s">
        <v>6323</v>
      </c>
      <c r="C2032" s="35" t="s">
        <v>5597</v>
      </c>
      <c r="D2032" s="46" t="str">
        <f t="shared" si="53"/>
        <v>E</v>
      </c>
      <c r="E2032" s="598" t="s">
        <v>2117</v>
      </c>
      <c r="F2032" s="505"/>
      <c r="G2032" s="167"/>
      <c r="H2032" s="35" t="s">
        <v>5601</v>
      </c>
    </row>
    <row r="2033" spans="1:8" hidden="1" x14ac:dyDescent="0.25">
      <c r="A2033" s="47" t="s">
        <v>2117</v>
      </c>
      <c r="B2033" s="35" t="s">
        <v>6323</v>
      </c>
      <c r="C2033" s="35" t="s">
        <v>5598</v>
      </c>
      <c r="D2033" s="46" t="str">
        <f t="shared" si="53"/>
        <v>E</v>
      </c>
      <c r="E2033" s="598" t="s">
        <v>2117</v>
      </c>
      <c r="F2033" s="505"/>
      <c r="G2033" s="167"/>
      <c r="H2033" s="35" t="s">
        <v>5602</v>
      </c>
    </row>
    <row r="2034" spans="1:8" hidden="1" x14ac:dyDescent="0.25">
      <c r="A2034" s="47" t="s">
        <v>2117</v>
      </c>
      <c r="B2034" s="35" t="s">
        <v>6323</v>
      </c>
      <c r="C2034" s="35" t="s">
        <v>5599</v>
      </c>
      <c r="D2034" s="46" t="str">
        <f t="shared" si="53"/>
        <v>E</v>
      </c>
      <c r="E2034" s="598" t="s">
        <v>2117</v>
      </c>
      <c r="F2034" s="505"/>
      <c r="G2034" s="167"/>
      <c r="H2034" s="35" t="s">
        <v>5603</v>
      </c>
    </row>
    <row r="2035" spans="1:8" hidden="1" x14ac:dyDescent="0.25">
      <c r="A2035" s="47" t="s">
        <v>2117</v>
      </c>
      <c r="B2035" s="35" t="s">
        <v>6323</v>
      </c>
      <c r="C2035" s="35" t="s">
        <v>4441</v>
      </c>
      <c r="D2035" s="46" t="str">
        <f t="shared" si="53"/>
        <v>E</v>
      </c>
      <c r="E2035" s="598" t="s">
        <v>2117</v>
      </c>
      <c r="F2035" s="505"/>
      <c r="G2035" s="167"/>
      <c r="H2035" s="35" t="s">
        <v>5604</v>
      </c>
    </row>
    <row r="2036" spans="1:8" hidden="1" x14ac:dyDescent="0.25">
      <c r="A2036" s="47" t="s">
        <v>2117</v>
      </c>
      <c r="B2036" s="35" t="s">
        <v>6323</v>
      </c>
      <c r="C2036" s="35" t="s">
        <v>4442</v>
      </c>
      <c r="D2036" s="46" t="str">
        <f t="shared" si="53"/>
        <v>E</v>
      </c>
      <c r="E2036" s="598" t="s">
        <v>2117</v>
      </c>
      <c r="F2036" s="505"/>
      <c r="G2036" s="167"/>
      <c r="H2036" s="35" t="s">
        <v>5605</v>
      </c>
    </row>
    <row r="2037" spans="1:8" hidden="1" x14ac:dyDescent="0.25">
      <c r="A2037" s="47" t="s">
        <v>2117</v>
      </c>
      <c r="B2037" s="35" t="s">
        <v>6323</v>
      </c>
      <c r="C2037" s="35" t="s">
        <v>5600</v>
      </c>
      <c r="D2037" s="46" t="str">
        <f t="shared" si="53"/>
        <v>H</v>
      </c>
      <c r="E2037" s="598" t="s">
        <v>2117</v>
      </c>
      <c r="F2037" s="505"/>
      <c r="G2037" s="167"/>
      <c r="H2037" s="35" t="s">
        <v>6239</v>
      </c>
    </row>
    <row r="2038" spans="1:8" hidden="1" x14ac:dyDescent="0.25">
      <c r="A2038" s="47" t="s">
        <v>2117</v>
      </c>
      <c r="B2038" s="35" t="s">
        <v>6323</v>
      </c>
      <c r="C2038" s="35" t="s">
        <v>5601</v>
      </c>
      <c r="D2038" s="46" t="str">
        <f t="shared" ref="D2038:D2069" si="54">RIGHT(C2038,1)</f>
        <v>E</v>
      </c>
      <c r="E2038" s="598" t="s">
        <v>2117</v>
      </c>
      <c r="F2038" s="505"/>
      <c r="G2038" s="167"/>
      <c r="H2038" s="35" t="s">
        <v>6240</v>
      </c>
    </row>
    <row r="2039" spans="1:8" hidden="1" x14ac:dyDescent="0.25">
      <c r="A2039" s="47" t="s">
        <v>2117</v>
      </c>
      <c r="B2039" s="35" t="s">
        <v>6323</v>
      </c>
      <c r="C2039" s="35" t="s">
        <v>5602</v>
      </c>
      <c r="D2039" s="46" t="str">
        <f t="shared" si="54"/>
        <v>E</v>
      </c>
      <c r="E2039" s="598" t="s">
        <v>2117</v>
      </c>
      <c r="F2039" s="505"/>
      <c r="G2039" s="167"/>
      <c r="H2039" s="35" t="s">
        <v>5606</v>
      </c>
    </row>
    <row r="2040" spans="1:8" hidden="1" x14ac:dyDescent="0.25">
      <c r="A2040" s="47" t="s">
        <v>2117</v>
      </c>
      <c r="B2040" s="35" t="s">
        <v>6323</v>
      </c>
      <c r="C2040" s="35" t="s">
        <v>5603</v>
      </c>
      <c r="D2040" s="46" t="str">
        <f t="shared" si="54"/>
        <v>E</v>
      </c>
      <c r="E2040" s="598" t="s">
        <v>2117</v>
      </c>
      <c r="F2040" s="505"/>
      <c r="G2040" s="167"/>
      <c r="H2040" s="35" t="s">
        <v>5607</v>
      </c>
    </row>
    <row r="2041" spans="1:8" hidden="1" x14ac:dyDescent="0.25">
      <c r="A2041" s="47" t="s">
        <v>2117</v>
      </c>
      <c r="B2041" s="35" t="s">
        <v>6323</v>
      </c>
      <c r="C2041" s="35" t="s">
        <v>5604</v>
      </c>
      <c r="D2041" s="46" t="str">
        <f t="shared" si="54"/>
        <v>H</v>
      </c>
      <c r="E2041" s="598" t="s">
        <v>2117</v>
      </c>
      <c r="F2041" s="505"/>
      <c r="G2041" s="167"/>
      <c r="H2041" s="35" t="s">
        <v>6241</v>
      </c>
    </row>
    <row r="2042" spans="1:8" hidden="1" x14ac:dyDescent="0.25">
      <c r="A2042" s="47" t="s">
        <v>2117</v>
      </c>
      <c r="B2042" s="35" t="s">
        <v>6323</v>
      </c>
      <c r="C2042" s="35" t="s">
        <v>5605</v>
      </c>
      <c r="D2042" s="46" t="str">
        <f t="shared" si="54"/>
        <v>E</v>
      </c>
      <c r="E2042" s="598" t="s">
        <v>2117</v>
      </c>
      <c r="F2042" s="505"/>
      <c r="G2042" s="167"/>
      <c r="H2042" s="35" t="s">
        <v>6242</v>
      </c>
    </row>
    <row r="2043" spans="1:8" hidden="1" x14ac:dyDescent="0.25">
      <c r="A2043" s="47" t="s">
        <v>2117</v>
      </c>
      <c r="B2043" s="35" t="s">
        <v>6323</v>
      </c>
      <c r="C2043" s="35" t="s">
        <v>6239</v>
      </c>
      <c r="D2043" s="46" t="str">
        <f t="shared" si="54"/>
        <v>E</v>
      </c>
      <c r="E2043" s="598" t="s">
        <v>2117</v>
      </c>
      <c r="F2043" s="505"/>
      <c r="G2043" s="167"/>
      <c r="H2043" s="35" t="s">
        <v>6243</v>
      </c>
    </row>
    <row r="2044" spans="1:8" hidden="1" x14ac:dyDescent="0.25">
      <c r="A2044" s="47" t="s">
        <v>2117</v>
      </c>
      <c r="B2044" s="35" t="s">
        <v>6323</v>
      </c>
      <c r="C2044" s="35" t="s">
        <v>6240</v>
      </c>
      <c r="D2044" s="46" t="str">
        <f t="shared" si="54"/>
        <v>M</v>
      </c>
      <c r="E2044" s="598" t="s">
        <v>2117</v>
      </c>
      <c r="F2044" s="505"/>
      <c r="G2044" s="167"/>
      <c r="H2044" s="35" t="s">
        <v>5608</v>
      </c>
    </row>
    <row r="2045" spans="1:8" hidden="1" x14ac:dyDescent="0.25">
      <c r="A2045" s="47" t="s">
        <v>2117</v>
      </c>
      <c r="B2045" s="35" t="s">
        <v>6323</v>
      </c>
      <c r="C2045" s="35" t="s">
        <v>5606</v>
      </c>
      <c r="D2045" s="46" t="str">
        <f t="shared" si="54"/>
        <v>E</v>
      </c>
      <c r="E2045" s="598" t="s">
        <v>2117</v>
      </c>
      <c r="F2045" s="505"/>
      <c r="G2045" s="167"/>
      <c r="H2045" s="35" t="s">
        <v>5609</v>
      </c>
    </row>
    <row r="2046" spans="1:8" hidden="1" x14ac:dyDescent="0.25">
      <c r="A2046" s="47" t="s">
        <v>2117</v>
      </c>
      <c r="B2046" s="35" t="s">
        <v>6323</v>
      </c>
      <c r="C2046" s="35" t="s">
        <v>5607</v>
      </c>
      <c r="D2046" s="46" t="str">
        <f t="shared" si="54"/>
        <v>E</v>
      </c>
      <c r="E2046" s="598" t="s">
        <v>2117</v>
      </c>
      <c r="F2046" s="505"/>
      <c r="G2046" s="167"/>
      <c r="H2046" s="35" t="s">
        <v>5610</v>
      </c>
    </row>
    <row r="2047" spans="1:8" hidden="1" x14ac:dyDescent="0.25">
      <c r="A2047" s="47" t="s">
        <v>2117</v>
      </c>
      <c r="B2047" s="35" t="s">
        <v>6323</v>
      </c>
      <c r="C2047" s="35" t="s">
        <v>6241</v>
      </c>
      <c r="D2047" s="46" t="str">
        <f t="shared" si="54"/>
        <v>E</v>
      </c>
      <c r="E2047" s="598" t="s">
        <v>2117</v>
      </c>
      <c r="F2047" s="505"/>
      <c r="G2047" s="167"/>
      <c r="H2047" s="35" t="s">
        <v>5611</v>
      </c>
    </row>
    <row r="2048" spans="1:8" hidden="1" x14ac:dyDescent="0.25">
      <c r="A2048" s="47" t="s">
        <v>2117</v>
      </c>
      <c r="B2048" s="35" t="s">
        <v>6323</v>
      </c>
      <c r="C2048" s="35" t="s">
        <v>6242</v>
      </c>
      <c r="D2048" s="46" t="str">
        <f t="shared" si="54"/>
        <v>M</v>
      </c>
      <c r="E2048" s="598" t="s">
        <v>2117</v>
      </c>
      <c r="F2048" s="505"/>
      <c r="G2048" s="167"/>
      <c r="H2048" s="35" t="s">
        <v>5612</v>
      </c>
    </row>
    <row r="2049" spans="1:8" hidden="1" x14ac:dyDescent="0.25">
      <c r="A2049" s="47" t="s">
        <v>2117</v>
      </c>
      <c r="B2049" s="35" t="s">
        <v>6323</v>
      </c>
      <c r="C2049" s="35" t="s">
        <v>6243</v>
      </c>
      <c r="D2049" s="46" t="str">
        <f t="shared" si="54"/>
        <v>H</v>
      </c>
      <c r="E2049" s="598" t="s">
        <v>2117</v>
      </c>
      <c r="F2049" s="505"/>
      <c r="G2049" s="167"/>
      <c r="H2049" s="35" t="s">
        <v>4443</v>
      </c>
    </row>
    <row r="2050" spans="1:8" hidden="1" x14ac:dyDescent="0.25">
      <c r="A2050" s="47" t="s">
        <v>2117</v>
      </c>
      <c r="B2050" s="35" t="s">
        <v>6323</v>
      </c>
      <c r="C2050" s="35" t="s">
        <v>5608</v>
      </c>
      <c r="D2050" s="46" t="str">
        <f t="shared" si="54"/>
        <v>E</v>
      </c>
      <c r="E2050" s="598" t="s">
        <v>2117</v>
      </c>
      <c r="F2050" s="505"/>
      <c r="G2050" s="167"/>
      <c r="H2050" s="35" t="s">
        <v>5613</v>
      </c>
    </row>
    <row r="2051" spans="1:8" hidden="1" x14ac:dyDescent="0.25">
      <c r="A2051" s="47" t="s">
        <v>2117</v>
      </c>
      <c r="B2051" s="35" t="s">
        <v>6323</v>
      </c>
      <c r="C2051" s="35" t="s">
        <v>5609</v>
      </c>
      <c r="D2051" s="46" t="str">
        <f t="shared" si="54"/>
        <v>E</v>
      </c>
      <c r="E2051" s="598" t="s">
        <v>2117</v>
      </c>
      <c r="F2051" s="505"/>
      <c r="G2051" s="167"/>
      <c r="H2051" s="35" t="s">
        <v>5615</v>
      </c>
    </row>
    <row r="2052" spans="1:8" hidden="1" x14ac:dyDescent="0.25">
      <c r="A2052" s="47" t="s">
        <v>2117</v>
      </c>
      <c r="B2052" s="35" t="s">
        <v>6323</v>
      </c>
      <c r="C2052" s="35" t="s">
        <v>5610</v>
      </c>
      <c r="D2052" s="46" t="str">
        <f t="shared" si="54"/>
        <v>E</v>
      </c>
      <c r="E2052" s="598" t="s">
        <v>2117</v>
      </c>
      <c r="F2052" s="505"/>
      <c r="G2052" s="167"/>
      <c r="H2052" s="35" t="s">
        <v>5614</v>
      </c>
    </row>
    <row r="2053" spans="1:8" hidden="1" x14ac:dyDescent="0.25">
      <c r="A2053" s="47" t="s">
        <v>2117</v>
      </c>
      <c r="B2053" s="35" t="s">
        <v>6323</v>
      </c>
      <c r="C2053" s="35" t="s">
        <v>5611</v>
      </c>
      <c r="D2053" s="46" t="str">
        <f t="shared" si="54"/>
        <v>E</v>
      </c>
      <c r="E2053" s="598" t="s">
        <v>2117</v>
      </c>
      <c r="F2053" s="505"/>
      <c r="G2053" s="167"/>
      <c r="H2053" s="35" t="s">
        <v>4444</v>
      </c>
    </row>
    <row r="2054" spans="1:8" hidden="1" x14ac:dyDescent="0.25">
      <c r="A2054" s="47" t="s">
        <v>2117</v>
      </c>
      <c r="B2054" s="35" t="s">
        <v>6323</v>
      </c>
      <c r="C2054" s="35" t="s">
        <v>5612</v>
      </c>
      <c r="D2054" s="46" t="str">
        <f t="shared" si="54"/>
        <v>E</v>
      </c>
      <c r="E2054" s="598" t="s">
        <v>2117</v>
      </c>
      <c r="F2054" s="505"/>
      <c r="G2054" s="167"/>
      <c r="H2054" s="35" t="s">
        <v>5616</v>
      </c>
    </row>
    <row r="2055" spans="1:8" hidden="1" x14ac:dyDescent="0.25">
      <c r="A2055" s="47" t="s">
        <v>2117</v>
      </c>
      <c r="B2055" s="35" t="s">
        <v>6323</v>
      </c>
      <c r="C2055" s="35" t="s">
        <v>4443</v>
      </c>
      <c r="D2055" s="46" t="str">
        <f t="shared" si="54"/>
        <v>E</v>
      </c>
      <c r="E2055" s="598" t="s">
        <v>2117</v>
      </c>
      <c r="F2055" s="505"/>
      <c r="G2055" s="167"/>
      <c r="H2055" s="35" t="s">
        <v>5617</v>
      </c>
    </row>
    <row r="2056" spans="1:8" hidden="1" x14ac:dyDescent="0.25">
      <c r="A2056" s="47" t="s">
        <v>2117</v>
      </c>
      <c r="B2056" s="35" t="s">
        <v>6323</v>
      </c>
      <c r="C2056" s="35" t="s">
        <v>5613</v>
      </c>
      <c r="D2056" s="46" t="str">
        <f t="shared" si="54"/>
        <v>E</v>
      </c>
      <c r="E2056" s="598" t="s">
        <v>2117</v>
      </c>
      <c r="F2056" s="505"/>
      <c r="G2056" s="167"/>
      <c r="H2056" s="35" t="s">
        <v>4445</v>
      </c>
    </row>
    <row r="2057" spans="1:8" hidden="1" x14ac:dyDescent="0.25">
      <c r="A2057" s="47" t="s">
        <v>2117</v>
      </c>
      <c r="B2057" s="35" t="s">
        <v>6323</v>
      </c>
      <c r="C2057" s="35" t="s">
        <v>5615</v>
      </c>
      <c r="D2057" s="46" t="str">
        <f t="shared" si="54"/>
        <v>M</v>
      </c>
      <c r="E2057" s="598" t="s">
        <v>2117</v>
      </c>
      <c r="F2057" s="505"/>
      <c r="G2057" s="167"/>
      <c r="H2057" s="35" t="s">
        <v>4446</v>
      </c>
    </row>
    <row r="2058" spans="1:8" hidden="1" x14ac:dyDescent="0.25">
      <c r="A2058" s="47" t="s">
        <v>2117</v>
      </c>
      <c r="B2058" s="35" t="s">
        <v>6323</v>
      </c>
      <c r="C2058" s="35" t="s">
        <v>5614</v>
      </c>
      <c r="D2058" s="46" t="str">
        <f t="shared" si="54"/>
        <v>H</v>
      </c>
      <c r="E2058" s="598" t="s">
        <v>2117</v>
      </c>
      <c r="F2058" s="505"/>
      <c r="G2058" s="167"/>
      <c r="H2058" s="35" t="s">
        <v>5618</v>
      </c>
    </row>
    <row r="2059" spans="1:8" hidden="1" x14ac:dyDescent="0.25">
      <c r="A2059" s="47" t="s">
        <v>2117</v>
      </c>
      <c r="B2059" s="35" t="s">
        <v>6323</v>
      </c>
      <c r="C2059" s="35" t="s">
        <v>4444</v>
      </c>
      <c r="D2059" s="46" t="str">
        <f t="shared" si="54"/>
        <v>E</v>
      </c>
      <c r="E2059" s="598" t="s">
        <v>2117</v>
      </c>
      <c r="F2059" s="505"/>
      <c r="G2059" s="167"/>
      <c r="H2059" s="35" t="s">
        <v>5619</v>
      </c>
    </row>
    <row r="2060" spans="1:8" hidden="1" x14ac:dyDescent="0.25">
      <c r="A2060" s="47" t="s">
        <v>2117</v>
      </c>
      <c r="B2060" s="35" t="s">
        <v>6323</v>
      </c>
      <c r="C2060" s="35" t="s">
        <v>5616</v>
      </c>
      <c r="D2060" s="46" t="str">
        <f t="shared" si="54"/>
        <v>E</v>
      </c>
      <c r="E2060" s="598" t="s">
        <v>2117</v>
      </c>
      <c r="F2060" s="505"/>
      <c r="G2060" s="167"/>
      <c r="H2060" s="35" t="s">
        <v>5620</v>
      </c>
    </row>
    <row r="2061" spans="1:8" hidden="1" x14ac:dyDescent="0.25">
      <c r="A2061" s="47" t="s">
        <v>2117</v>
      </c>
      <c r="B2061" s="35" t="s">
        <v>6323</v>
      </c>
      <c r="C2061" s="35" t="s">
        <v>5617</v>
      </c>
      <c r="D2061" s="46" t="str">
        <f t="shared" si="54"/>
        <v>H</v>
      </c>
      <c r="E2061" s="598" t="s">
        <v>2117</v>
      </c>
      <c r="F2061" s="505"/>
      <c r="G2061" s="167"/>
      <c r="H2061" s="35" t="s">
        <v>5621</v>
      </c>
    </row>
    <row r="2062" spans="1:8" hidden="1" x14ac:dyDescent="0.25">
      <c r="A2062" s="47" t="s">
        <v>2117</v>
      </c>
      <c r="B2062" s="35" t="s">
        <v>6323</v>
      </c>
      <c r="C2062" s="35" t="s">
        <v>4445</v>
      </c>
      <c r="D2062" s="46" t="str">
        <f t="shared" si="54"/>
        <v>E</v>
      </c>
      <c r="E2062" s="598" t="s">
        <v>2117</v>
      </c>
      <c r="F2062" s="505"/>
      <c r="G2062" s="167"/>
      <c r="H2062" s="35" t="s">
        <v>4447</v>
      </c>
    </row>
    <row r="2063" spans="1:8" hidden="1" x14ac:dyDescent="0.25">
      <c r="A2063" s="47" t="s">
        <v>2117</v>
      </c>
      <c r="B2063" s="35" t="s">
        <v>6323</v>
      </c>
      <c r="C2063" s="35" t="s">
        <v>4446</v>
      </c>
      <c r="D2063" s="46" t="str">
        <f t="shared" si="54"/>
        <v>E</v>
      </c>
      <c r="E2063" s="598" t="s">
        <v>2117</v>
      </c>
      <c r="F2063" s="505"/>
      <c r="G2063" s="167"/>
      <c r="H2063" s="35" t="s">
        <v>5622</v>
      </c>
    </row>
    <row r="2064" spans="1:8" hidden="1" x14ac:dyDescent="0.25">
      <c r="A2064" s="47" t="s">
        <v>2117</v>
      </c>
      <c r="B2064" s="35" t="s">
        <v>6323</v>
      </c>
      <c r="C2064" s="35" t="s">
        <v>5618</v>
      </c>
      <c r="D2064" s="46" t="str">
        <f t="shared" si="54"/>
        <v>E</v>
      </c>
      <c r="E2064" s="598" t="s">
        <v>2117</v>
      </c>
      <c r="F2064" s="505"/>
      <c r="G2064" s="167"/>
      <c r="H2064" s="35" t="s">
        <v>5624</v>
      </c>
    </row>
    <row r="2065" spans="1:8" hidden="1" x14ac:dyDescent="0.25">
      <c r="A2065" s="47" t="s">
        <v>2117</v>
      </c>
      <c r="B2065" s="35" t="s">
        <v>6323</v>
      </c>
      <c r="C2065" s="35" t="s">
        <v>5619</v>
      </c>
      <c r="D2065" s="46" t="str">
        <f t="shared" si="54"/>
        <v>E</v>
      </c>
      <c r="E2065" s="598" t="s">
        <v>2117</v>
      </c>
      <c r="F2065" s="505"/>
      <c r="G2065" s="167"/>
      <c r="H2065" s="35" t="s">
        <v>5623</v>
      </c>
    </row>
    <row r="2066" spans="1:8" hidden="1" x14ac:dyDescent="0.25">
      <c r="A2066" s="47" t="s">
        <v>2117</v>
      </c>
      <c r="B2066" s="35" t="s">
        <v>6323</v>
      </c>
      <c r="C2066" s="35" t="s">
        <v>5620</v>
      </c>
      <c r="D2066" s="46" t="str">
        <f t="shared" si="54"/>
        <v>E</v>
      </c>
      <c r="E2066" s="598" t="s">
        <v>2117</v>
      </c>
      <c r="F2066" s="505"/>
      <c r="G2066" s="167"/>
      <c r="H2066" s="35" t="s">
        <v>5625</v>
      </c>
    </row>
    <row r="2067" spans="1:8" hidden="1" x14ac:dyDescent="0.25">
      <c r="A2067" s="47" t="s">
        <v>2117</v>
      </c>
      <c r="B2067" s="35" t="s">
        <v>6323</v>
      </c>
      <c r="C2067" s="35" t="s">
        <v>5621</v>
      </c>
      <c r="D2067" s="46" t="str">
        <f t="shared" si="54"/>
        <v>M</v>
      </c>
      <c r="E2067" s="598" t="s">
        <v>2117</v>
      </c>
      <c r="F2067" s="505"/>
      <c r="G2067" s="167"/>
      <c r="H2067" s="35" t="s">
        <v>5626</v>
      </c>
    </row>
    <row r="2068" spans="1:8" hidden="1" x14ac:dyDescent="0.25">
      <c r="A2068" s="47" t="s">
        <v>2117</v>
      </c>
      <c r="B2068" s="35" t="s">
        <v>6323</v>
      </c>
      <c r="C2068" s="35" t="s">
        <v>4447</v>
      </c>
      <c r="D2068" s="46" t="str">
        <f t="shared" si="54"/>
        <v>E</v>
      </c>
      <c r="E2068" s="598" t="s">
        <v>2117</v>
      </c>
      <c r="F2068" s="505"/>
      <c r="G2068" s="167"/>
      <c r="H2068" s="35" t="s">
        <v>5627</v>
      </c>
    </row>
    <row r="2069" spans="1:8" hidden="1" x14ac:dyDescent="0.25">
      <c r="A2069" s="47" t="s">
        <v>2117</v>
      </c>
      <c r="B2069" s="35" t="s">
        <v>6323</v>
      </c>
      <c r="C2069" s="35" t="s">
        <v>5622</v>
      </c>
      <c r="D2069" s="46" t="str">
        <f t="shared" si="54"/>
        <v>E</v>
      </c>
      <c r="E2069" s="598" t="s">
        <v>2117</v>
      </c>
      <c r="F2069" s="505"/>
      <c r="G2069" s="167"/>
      <c r="H2069" s="35" t="s">
        <v>5628</v>
      </c>
    </row>
    <row r="2070" spans="1:8" hidden="1" x14ac:dyDescent="0.25">
      <c r="A2070" s="47" t="s">
        <v>2117</v>
      </c>
      <c r="B2070" s="35" t="s">
        <v>6323</v>
      </c>
      <c r="C2070" s="35" t="s">
        <v>5624</v>
      </c>
      <c r="D2070" s="46" t="str">
        <f t="shared" ref="D2070:D2099" si="55">RIGHT(C2070,1)</f>
        <v>M</v>
      </c>
      <c r="E2070" s="598" t="s">
        <v>2117</v>
      </c>
      <c r="F2070" s="505"/>
      <c r="G2070" s="167"/>
      <c r="H2070" s="35" t="s">
        <v>4448</v>
      </c>
    </row>
    <row r="2071" spans="1:8" hidden="1" x14ac:dyDescent="0.25">
      <c r="A2071" s="47" t="s">
        <v>2117</v>
      </c>
      <c r="B2071" s="35" t="s">
        <v>6323</v>
      </c>
      <c r="C2071" s="35" t="s">
        <v>5623</v>
      </c>
      <c r="D2071" s="46" t="str">
        <f t="shared" si="55"/>
        <v>H</v>
      </c>
      <c r="E2071" s="598" t="s">
        <v>2117</v>
      </c>
      <c r="F2071" s="505"/>
      <c r="G2071" s="167"/>
      <c r="H2071" s="35" t="s">
        <v>5629</v>
      </c>
    </row>
    <row r="2072" spans="1:8" hidden="1" x14ac:dyDescent="0.25">
      <c r="A2072" s="47" t="s">
        <v>2117</v>
      </c>
      <c r="B2072" s="35" t="s">
        <v>6323</v>
      </c>
      <c r="C2072" s="35" t="s">
        <v>5625</v>
      </c>
      <c r="D2072" s="46" t="str">
        <f t="shared" si="55"/>
        <v>E</v>
      </c>
      <c r="E2072" s="598" t="s">
        <v>2117</v>
      </c>
      <c r="F2072" s="505"/>
      <c r="G2072" s="167"/>
      <c r="H2072" s="35" t="s">
        <v>5630</v>
      </c>
    </row>
    <row r="2073" spans="1:8" hidden="1" x14ac:dyDescent="0.25">
      <c r="A2073" s="47" t="s">
        <v>2117</v>
      </c>
      <c r="B2073" s="35" t="s">
        <v>6323</v>
      </c>
      <c r="C2073" s="35" t="s">
        <v>5626</v>
      </c>
      <c r="D2073" s="46" t="str">
        <f t="shared" si="55"/>
        <v>E</v>
      </c>
      <c r="E2073" s="598" t="s">
        <v>2117</v>
      </c>
      <c r="F2073" s="505"/>
      <c r="G2073" s="167"/>
      <c r="H2073" s="35" t="s">
        <v>5631</v>
      </c>
    </row>
    <row r="2074" spans="1:8" hidden="1" x14ac:dyDescent="0.25">
      <c r="A2074" s="47" t="s">
        <v>2117</v>
      </c>
      <c r="B2074" s="35" t="s">
        <v>6323</v>
      </c>
      <c r="C2074" s="35" t="s">
        <v>5627</v>
      </c>
      <c r="D2074" s="46" t="str">
        <f t="shared" si="55"/>
        <v>E</v>
      </c>
      <c r="E2074" s="598" t="s">
        <v>2117</v>
      </c>
      <c r="F2074" s="505"/>
      <c r="G2074" s="167"/>
      <c r="H2074" s="35" t="s">
        <v>5632</v>
      </c>
    </row>
    <row r="2075" spans="1:8" hidden="1" x14ac:dyDescent="0.25">
      <c r="A2075" s="47" t="s">
        <v>2117</v>
      </c>
      <c r="B2075" s="35" t="s">
        <v>6323</v>
      </c>
      <c r="C2075" s="35" t="s">
        <v>5628</v>
      </c>
      <c r="D2075" s="46" t="str">
        <f t="shared" si="55"/>
        <v>E</v>
      </c>
      <c r="E2075" s="598" t="s">
        <v>2117</v>
      </c>
      <c r="F2075" s="505"/>
      <c r="G2075" s="167"/>
      <c r="H2075" s="35" t="s">
        <v>5633</v>
      </c>
    </row>
    <row r="2076" spans="1:8" hidden="1" x14ac:dyDescent="0.25">
      <c r="A2076" s="47" t="s">
        <v>2117</v>
      </c>
      <c r="B2076" s="35" t="s">
        <v>6323</v>
      </c>
      <c r="C2076" s="35" t="s">
        <v>4448</v>
      </c>
      <c r="D2076" s="46" t="str">
        <f t="shared" si="55"/>
        <v>E</v>
      </c>
      <c r="E2076" s="598" t="s">
        <v>2117</v>
      </c>
      <c r="F2076" s="505"/>
      <c r="G2076" s="167"/>
      <c r="H2076" s="35" t="s">
        <v>5634</v>
      </c>
    </row>
    <row r="2077" spans="1:8" hidden="1" x14ac:dyDescent="0.25">
      <c r="A2077" s="47" t="s">
        <v>2117</v>
      </c>
      <c r="B2077" s="35" t="s">
        <v>6323</v>
      </c>
      <c r="C2077" s="35" t="s">
        <v>5629</v>
      </c>
      <c r="D2077" s="46" t="str">
        <f t="shared" si="55"/>
        <v>E</v>
      </c>
      <c r="E2077" s="598" t="s">
        <v>2117</v>
      </c>
      <c r="F2077" s="505"/>
      <c r="G2077" s="167"/>
      <c r="H2077" s="35" t="s">
        <v>5635</v>
      </c>
    </row>
    <row r="2078" spans="1:8" hidden="1" x14ac:dyDescent="0.25">
      <c r="A2078" s="47" t="s">
        <v>2117</v>
      </c>
      <c r="B2078" s="35" t="s">
        <v>6323</v>
      </c>
      <c r="C2078" s="35" t="s">
        <v>5630</v>
      </c>
      <c r="D2078" s="46" t="str">
        <f t="shared" si="55"/>
        <v>H</v>
      </c>
      <c r="E2078" s="598" t="s">
        <v>2117</v>
      </c>
      <c r="F2078" s="505"/>
      <c r="G2078" s="167"/>
      <c r="H2078" s="35" t="s">
        <v>5636</v>
      </c>
    </row>
    <row r="2079" spans="1:8" hidden="1" x14ac:dyDescent="0.25">
      <c r="A2079" s="47" t="s">
        <v>2117</v>
      </c>
      <c r="B2079" s="35" t="s">
        <v>6323</v>
      </c>
      <c r="C2079" s="35" t="s">
        <v>5631</v>
      </c>
      <c r="D2079" s="46" t="str">
        <f t="shared" si="55"/>
        <v>H</v>
      </c>
      <c r="E2079" s="598" t="s">
        <v>2117</v>
      </c>
      <c r="F2079" s="505"/>
      <c r="G2079" s="167"/>
      <c r="H2079" s="35" t="s">
        <v>5637</v>
      </c>
    </row>
    <row r="2080" spans="1:8" hidden="1" x14ac:dyDescent="0.25">
      <c r="A2080" s="47" t="s">
        <v>2117</v>
      </c>
      <c r="B2080" s="35" t="s">
        <v>6323</v>
      </c>
      <c r="C2080" s="35" t="s">
        <v>5632</v>
      </c>
      <c r="D2080" s="46" t="str">
        <f t="shared" si="55"/>
        <v>M</v>
      </c>
      <c r="E2080" s="598" t="s">
        <v>2117</v>
      </c>
      <c r="F2080" s="505"/>
      <c r="G2080" s="167"/>
      <c r="H2080" s="35" t="s">
        <v>5638</v>
      </c>
    </row>
    <row r="2081" spans="1:8" hidden="1" x14ac:dyDescent="0.25">
      <c r="A2081" s="47" t="s">
        <v>2117</v>
      </c>
      <c r="B2081" s="35" t="s">
        <v>6323</v>
      </c>
      <c r="C2081" s="35" t="s">
        <v>5633</v>
      </c>
      <c r="D2081" s="46" t="str">
        <f t="shared" si="55"/>
        <v>E</v>
      </c>
      <c r="E2081" s="598" t="s">
        <v>2117</v>
      </c>
      <c r="F2081" s="505"/>
      <c r="G2081" s="167"/>
      <c r="H2081" s="35" t="s">
        <v>5639</v>
      </c>
    </row>
    <row r="2082" spans="1:8" hidden="1" x14ac:dyDescent="0.25">
      <c r="A2082" s="47" t="s">
        <v>2117</v>
      </c>
      <c r="B2082" s="35" t="s">
        <v>6323</v>
      </c>
      <c r="C2082" s="35" t="s">
        <v>5634</v>
      </c>
      <c r="D2082" s="46" t="str">
        <f t="shared" si="55"/>
        <v>E</v>
      </c>
      <c r="E2082" s="598" t="s">
        <v>2117</v>
      </c>
      <c r="F2082" s="505"/>
      <c r="G2082" s="167"/>
      <c r="H2082" s="35" t="s">
        <v>5640</v>
      </c>
    </row>
    <row r="2083" spans="1:8" hidden="1" x14ac:dyDescent="0.25">
      <c r="A2083" s="47" t="s">
        <v>2117</v>
      </c>
      <c r="B2083" s="35" t="s">
        <v>6323</v>
      </c>
      <c r="C2083" s="35" t="s">
        <v>5635</v>
      </c>
      <c r="D2083" s="46" t="str">
        <f t="shared" si="55"/>
        <v>E</v>
      </c>
      <c r="E2083" s="598" t="s">
        <v>2117</v>
      </c>
      <c r="F2083" s="505"/>
      <c r="G2083" s="167"/>
      <c r="H2083" s="35" t="s">
        <v>5641</v>
      </c>
    </row>
    <row r="2084" spans="1:8" hidden="1" x14ac:dyDescent="0.25">
      <c r="A2084" s="47" t="s">
        <v>2117</v>
      </c>
      <c r="B2084" s="35" t="s">
        <v>6323</v>
      </c>
      <c r="C2084" s="35" t="s">
        <v>5636</v>
      </c>
      <c r="D2084" s="46" t="str">
        <f t="shared" si="55"/>
        <v>E</v>
      </c>
      <c r="E2084" s="598" t="s">
        <v>2117</v>
      </c>
      <c r="F2084" s="505"/>
      <c r="G2084" s="167"/>
      <c r="H2084" s="35" t="s">
        <v>5642</v>
      </c>
    </row>
    <row r="2085" spans="1:8" hidden="1" x14ac:dyDescent="0.25">
      <c r="A2085" s="47" t="s">
        <v>2117</v>
      </c>
      <c r="B2085" s="35" t="s">
        <v>6323</v>
      </c>
      <c r="C2085" s="35" t="s">
        <v>5637</v>
      </c>
      <c r="D2085" s="46" t="str">
        <f t="shared" si="55"/>
        <v>E</v>
      </c>
      <c r="E2085" s="598" t="s">
        <v>2117</v>
      </c>
      <c r="F2085" s="505"/>
      <c r="G2085" s="167"/>
      <c r="H2085" s="35" t="s">
        <v>5643</v>
      </c>
    </row>
    <row r="2086" spans="1:8" hidden="1" x14ac:dyDescent="0.25">
      <c r="A2086" s="47" t="s">
        <v>2117</v>
      </c>
      <c r="B2086" s="35" t="s">
        <v>6323</v>
      </c>
      <c r="C2086" s="35" t="s">
        <v>5638</v>
      </c>
      <c r="D2086" s="46" t="str">
        <f t="shared" si="55"/>
        <v>M</v>
      </c>
      <c r="E2086" s="598" t="s">
        <v>2117</v>
      </c>
      <c r="F2086" s="505"/>
      <c r="G2086" s="167"/>
      <c r="H2086" s="35" t="s">
        <v>4449</v>
      </c>
    </row>
    <row r="2087" spans="1:8" hidden="1" x14ac:dyDescent="0.25">
      <c r="A2087" s="47" t="s">
        <v>2117</v>
      </c>
      <c r="B2087" s="35" t="s">
        <v>6323</v>
      </c>
      <c r="C2087" s="35" t="s">
        <v>5639</v>
      </c>
      <c r="D2087" s="46" t="str">
        <f t="shared" si="55"/>
        <v>M</v>
      </c>
      <c r="E2087" s="598" t="s">
        <v>2117</v>
      </c>
      <c r="F2087" s="505"/>
      <c r="G2087" s="167"/>
      <c r="H2087" s="35" t="s">
        <v>4450</v>
      </c>
    </row>
    <row r="2088" spans="1:8" hidden="1" x14ac:dyDescent="0.25">
      <c r="A2088" s="47" t="s">
        <v>2117</v>
      </c>
      <c r="B2088" s="35" t="s">
        <v>6323</v>
      </c>
      <c r="C2088" s="35" t="s">
        <v>5640</v>
      </c>
      <c r="D2088" s="46" t="str">
        <f t="shared" si="55"/>
        <v>E</v>
      </c>
      <c r="E2088" s="598" t="s">
        <v>2117</v>
      </c>
      <c r="F2088" s="505"/>
      <c r="G2088" s="167"/>
      <c r="H2088" s="35" t="s">
        <v>5644</v>
      </c>
    </row>
    <row r="2089" spans="1:8" hidden="1" x14ac:dyDescent="0.25">
      <c r="A2089" s="47" t="s">
        <v>2117</v>
      </c>
      <c r="B2089" s="35" t="s">
        <v>6323</v>
      </c>
      <c r="C2089" s="35" t="s">
        <v>5641</v>
      </c>
      <c r="D2089" s="46" t="str">
        <f t="shared" si="55"/>
        <v>E</v>
      </c>
      <c r="E2089" s="598" t="s">
        <v>2117</v>
      </c>
      <c r="F2089" s="505"/>
      <c r="G2089" s="167"/>
      <c r="H2089" s="35" t="s">
        <v>5645</v>
      </c>
    </row>
    <row r="2090" spans="1:8" hidden="1" x14ac:dyDescent="0.25">
      <c r="A2090" s="47" t="s">
        <v>2117</v>
      </c>
      <c r="B2090" s="35" t="s">
        <v>6323</v>
      </c>
      <c r="C2090" s="35" t="s">
        <v>5642</v>
      </c>
      <c r="D2090" s="46" t="str">
        <f t="shared" si="55"/>
        <v>E</v>
      </c>
      <c r="E2090" s="598" t="s">
        <v>2117</v>
      </c>
      <c r="F2090" s="505"/>
      <c r="G2090" s="167"/>
      <c r="H2090" s="35" t="s">
        <v>5646</v>
      </c>
    </row>
    <row r="2091" spans="1:8" hidden="1" x14ac:dyDescent="0.25">
      <c r="A2091" s="47" t="s">
        <v>2117</v>
      </c>
      <c r="B2091" s="35" t="s">
        <v>6323</v>
      </c>
      <c r="C2091" s="35" t="s">
        <v>5643</v>
      </c>
      <c r="D2091" s="46" t="str">
        <f t="shared" si="55"/>
        <v>H</v>
      </c>
      <c r="E2091" s="598" t="s">
        <v>2117</v>
      </c>
      <c r="F2091" s="505"/>
      <c r="G2091" s="167"/>
      <c r="H2091" s="35" t="s">
        <v>5647</v>
      </c>
    </row>
    <row r="2092" spans="1:8" hidden="1" x14ac:dyDescent="0.25">
      <c r="A2092" s="47" t="s">
        <v>2117</v>
      </c>
      <c r="B2092" s="35" t="s">
        <v>6323</v>
      </c>
      <c r="C2092" s="35" t="s">
        <v>4449</v>
      </c>
      <c r="D2092" s="46" t="str">
        <f t="shared" si="55"/>
        <v>E</v>
      </c>
      <c r="E2092" s="598" t="s">
        <v>2117</v>
      </c>
      <c r="F2092" s="505"/>
      <c r="G2092" s="167"/>
      <c r="H2092" s="35" t="s">
        <v>5649</v>
      </c>
    </row>
    <row r="2093" spans="1:8" hidden="1" x14ac:dyDescent="0.25">
      <c r="A2093" s="47" t="s">
        <v>2117</v>
      </c>
      <c r="B2093" s="35" t="s">
        <v>6323</v>
      </c>
      <c r="C2093" s="35" t="s">
        <v>4450</v>
      </c>
      <c r="D2093" s="46" t="str">
        <f t="shared" si="55"/>
        <v>M</v>
      </c>
      <c r="E2093" s="598" t="s">
        <v>2117</v>
      </c>
      <c r="F2093" s="505"/>
      <c r="G2093" s="167"/>
      <c r="H2093" s="35" t="s">
        <v>5648</v>
      </c>
    </row>
    <row r="2094" spans="1:8" hidden="1" x14ac:dyDescent="0.25">
      <c r="A2094" s="47" t="s">
        <v>2117</v>
      </c>
      <c r="B2094" s="35" t="s">
        <v>6323</v>
      </c>
      <c r="C2094" s="35" t="s">
        <v>5644</v>
      </c>
      <c r="D2094" s="46" t="str">
        <f t="shared" si="55"/>
        <v>E</v>
      </c>
      <c r="E2094" s="598" t="s">
        <v>2117</v>
      </c>
      <c r="F2094" s="505"/>
      <c r="G2094" s="167"/>
      <c r="H2094" s="35" t="s">
        <v>7059</v>
      </c>
    </row>
    <row r="2095" spans="1:8" hidden="1" x14ac:dyDescent="0.25">
      <c r="A2095" s="47" t="s">
        <v>2117</v>
      </c>
      <c r="B2095" s="35" t="s">
        <v>6323</v>
      </c>
      <c r="C2095" s="35" t="s">
        <v>5645</v>
      </c>
      <c r="D2095" s="46" t="str">
        <f t="shared" si="55"/>
        <v>E</v>
      </c>
      <c r="E2095" s="598" t="s">
        <v>2117</v>
      </c>
      <c r="F2095" s="505"/>
      <c r="G2095" s="167"/>
      <c r="H2095" s="35" t="s">
        <v>7060</v>
      </c>
    </row>
    <row r="2096" spans="1:8" hidden="1" x14ac:dyDescent="0.25">
      <c r="A2096" s="47" t="s">
        <v>2117</v>
      </c>
      <c r="B2096" s="35" t="s">
        <v>6323</v>
      </c>
      <c r="C2096" s="35" t="s">
        <v>5646</v>
      </c>
      <c r="D2096" s="46" t="str">
        <f t="shared" si="55"/>
        <v>E</v>
      </c>
      <c r="E2096" s="598" t="s">
        <v>2117</v>
      </c>
      <c r="F2096" s="505"/>
      <c r="G2096" s="167"/>
      <c r="H2096" s="35" t="s">
        <v>7061</v>
      </c>
    </row>
    <row r="2097" spans="1:8" hidden="1" x14ac:dyDescent="0.25">
      <c r="A2097" s="47" t="s">
        <v>2117</v>
      </c>
      <c r="B2097" s="35" t="s">
        <v>6323</v>
      </c>
      <c r="C2097" s="35" t="s">
        <v>5647</v>
      </c>
      <c r="D2097" s="46" t="str">
        <f t="shared" si="55"/>
        <v>E</v>
      </c>
      <c r="E2097" s="598" t="s">
        <v>2117</v>
      </c>
      <c r="F2097" s="505"/>
      <c r="G2097" s="167"/>
      <c r="H2097" s="35" t="s">
        <v>7062</v>
      </c>
    </row>
    <row r="2098" spans="1:8" hidden="1" x14ac:dyDescent="0.25">
      <c r="A2098" s="47" t="s">
        <v>2117</v>
      </c>
      <c r="B2098" s="35" t="s">
        <v>6323</v>
      </c>
      <c r="C2098" s="35" t="s">
        <v>5649</v>
      </c>
      <c r="D2098" s="46" t="str">
        <f t="shared" si="55"/>
        <v>M</v>
      </c>
      <c r="E2098" s="598" t="s">
        <v>2117</v>
      </c>
      <c r="F2098" s="505"/>
      <c r="G2098" s="167"/>
      <c r="H2098" s="35" t="s">
        <v>7063</v>
      </c>
    </row>
    <row r="2099" spans="1:8" hidden="1" x14ac:dyDescent="0.25">
      <c r="A2099" s="47" t="s">
        <v>2117</v>
      </c>
      <c r="B2099" s="35" t="s">
        <v>6323</v>
      </c>
      <c r="C2099" s="35" t="s">
        <v>5648</v>
      </c>
      <c r="D2099" s="46" t="str">
        <f t="shared" si="55"/>
        <v>H</v>
      </c>
      <c r="E2099" s="598" t="s">
        <v>2117</v>
      </c>
      <c r="F2099" s="505"/>
      <c r="G2099" s="167"/>
      <c r="H2099" s="35" t="s">
        <v>7064</v>
      </c>
    </row>
    <row r="2100" spans="1:8" hidden="1" x14ac:dyDescent="0.25">
      <c r="A2100" s="47" t="s">
        <v>2117</v>
      </c>
      <c r="B2100" s="35" t="s">
        <v>6323</v>
      </c>
      <c r="C2100" s="35" t="s">
        <v>7059</v>
      </c>
      <c r="D2100" s="46" t="s">
        <v>6439</v>
      </c>
      <c r="E2100" s="598" t="s">
        <v>2117</v>
      </c>
      <c r="F2100" s="505"/>
      <c r="G2100" s="167"/>
      <c r="H2100" s="35" t="s">
        <v>7065</v>
      </c>
    </row>
    <row r="2101" spans="1:8" hidden="1" x14ac:dyDescent="0.25">
      <c r="A2101" s="47" t="s">
        <v>2117</v>
      </c>
      <c r="B2101" s="35" t="s">
        <v>6323</v>
      </c>
      <c r="C2101" s="35" t="s">
        <v>7060</v>
      </c>
      <c r="D2101" s="46" t="s">
        <v>6439</v>
      </c>
      <c r="E2101" s="598" t="s">
        <v>2117</v>
      </c>
      <c r="F2101" s="505"/>
      <c r="G2101" s="167"/>
      <c r="H2101" s="35" t="s">
        <v>7066</v>
      </c>
    </row>
    <row r="2102" spans="1:8" hidden="1" x14ac:dyDescent="0.25">
      <c r="A2102" s="47" t="s">
        <v>2117</v>
      </c>
      <c r="B2102" s="35" t="s">
        <v>6323</v>
      </c>
      <c r="C2102" s="35" t="s">
        <v>7061</v>
      </c>
      <c r="D2102" s="46" t="s">
        <v>6439</v>
      </c>
      <c r="E2102" s="598" t="s">
        <v>2117</v>
      </c>
      <c r="F2102" s="505"/>
      <c r="G2102" s="167"/>
      <c r="H2102" s="35" t="s">
        <v>7067</v>
      </c>
    </row>
    <row r="2103" spans="1:8" hidden="1" x14ac:dyDescent="0.25">
      <c r="A2103" s="47" t="s">
        <v>2117</v>
      </c>
      <c r="B2103" s="35" t="s">
        <v>6323</v>
      </c>
      <c r="C2103" s="35" t="s">
        <v>7062</v>
      </c>
      <c r="D2103" s="46" t="s">
        <v>6439</v>
      </c>
      <c r="E2103" s="598" t="s">
        <v>2117</v>
      </c>
      <c r="F2103" s="505"/>
      <c r="G2103" s="167"/>
      <c r="H2103" s="35" t="s">
        <v>7068</v>
      </c>
    </row>
    <row r="2104" spans="1:8" hidden="1" x14ac:dyDescent="0.25">
      <c r="A2104" s="47" t="s">
        <v>2117</v>
      </c>
      <c r="B2104" s="35" t="s">
        <v>6323</v>
      </c>
      <c r="C2104" s="35" t="s">
        <v>7063</v>
      </c>
      <c r="D2104" s="46" t="s">
        <v>6439</v>
      </c>
      <c r="E2104" s="598" t="s">
        <v>2117</v>
      </c>
      <c r="F2104" s="505"/>
      <c r="G2104" s="167"/>
      <c r="H2104" s="35" t="s">
        <v>7069</v>
      </c>
    </row>
    <row r="2105" spans="1:8" hidden="1" x14ac:dyDescent="0.25">
      <c r="A2105" s="47" t="s">
        <v>2117</v>
      </c>
      <c r="B2105" s="35" t="s">
        <v>6323</v>
      </c>
      <c r="C2105" s="35" t="s">
        <v>7064</v>
      </c>
      <c r="D2105" s="46" t="s">
        <v>6439</v>
      </c>
      <c r="E2105" s="598" t="s">
        <v>2117</v>
      </c>
      <c r="F2105" s="505"/>
      <c r="G2105" s="167"/>
      <c r="H2105" s="35" t="s">
        <v>7070</v>
      </c>
    </row>
    <row r="2106" spans="1:8" hidden="1" x14ac:dyDescent="0.25">
      <c r="A2106" s="47" t="s">
        <v>2117</v>
      </c>
      <c r="B2106" s="35" t="s">
        <v>6323</v>
      </c>
      <c r="C2106" s="35" t="s">
        <v>7065</v>
      </c>
      <c r="D2106" s="46" t="s">
        <v>6439</v>
      </c>
      <c r="E2106" s="598" t="s">
        <v>2117</v>
      </c>
      <c r="F2106" s="505"/>
      <c r="G2106" s="167"/>
      <c r="H2106" s="35" t="s">
        <v>7071</v>
      </c>
    </row>
    <row r="2107" spans="1:8" hidden="1" x14ac:dyDescent="0.25">
      <c r="A2107" s="47" t="s">
        <v>2117</v>
      </c>
      <c r="B2107" s="35" t="s">
        <v>6323</v>
      </c>
      <c r="C2107" s="35" t="s">
        <v>7066</v>
      </c>
      <c r="D2107" s="46" t="s">
        <v>6439</v>
      </c>
      <c r="E2107" s="598" t="s">
        <v>2117</v>
      </c>
      <c r="F2107" s="505"/>
      <c r="G2107" s="167"/>
      <c r="H2107" s="35" t="s">
        <v>7072</v>
      </c>
    </row>
    <row r="2108" spans="1:8" hidden="1" x14ac:dyDescent="0.25">
      <c r="A2108" s="47" t="s">
        <v>2117</v>
      </c>
      <c r="B2108" s="35" t="s">
        <v>6323</v>
      </c>
      <c r="C2108" s="35" t="s">
        <v>7067</v>
      </c>
      <c r="D2108" s="46" t="s">
        <v>6439</v>
      </c>
      <c r="E2108" s="598" t="s">
        <v>2117</v>
      </c>
      <c r="F2108" s="505"/>
      <c r="G2108" s="167"/>
      <c r="H2108" s="35" t="s">
        <v>7073</v>
      </c>
    </row>
    <row r="2109" spans="1:8" hidden="1" x14ac:dyDescent="0.25">
      <c r="A2109" s="47" t="s">
        <v>2117</v>
      </c>
      <c r="B2109" s="35" t="s">
        <v>6323</v>
      </c>
      <c r="C2109" s="35" t="s">
        <v>7068</v>
      </c>
      <c r="D2109" s="46" t="s">
        <v>6439</v>
      </c>
      <c r="E2109" s="598" t="s">
        <v>2117</v>
      </c>
      <c r="F2109" s="505"/>
      <c r="G2109" s="167"/>
      <c r="H2109" s="35" t="s">
        <v>7074</v>
      </c>
    </row>
    <row r="2110" spans="1:8" hidden="1" x14ac:dyDescent="0.25">
      <c r="A2110" s="47" t="s">
        <v>2117</v>
      </c>
      <c r="B2110" s="35" t="s">
        <v>6323</v>
      </c>
      <c r="C2110" s="35" t="s">
        <v>7069</v>
      </c>
      <c r="D2110" s="46" t="s">
        <v>6439</v>
      </c>
      <c r="E2110" s="598" t="s">
        <v>2117</v>
      </c>
      <c r="F2110" s="505"/>
      <c r="G2110" s="167"/>
      <c r="H2110" s="35" t="s">
        <v>7075</v>
      </c>
    </row>
    <row r="2111" spans="1:8" hidden="1" x14ac:dyDescent="0.25">
      <c r="A2111" s="47" t="s">
        <v>2117</v>
      </c>
      <c r="B2111" s="35" t="s">
        <v>6323</v>
      </c>
      <c r="C2111" s="35" t="s">
        <v>7070</v>
      </c>
      <c r="D2111" s="46" t="s">
        <v>6439</v>
      </c>
      <c r="E2111" s="598" t="s">
        <v>2117</v>
      </c>
      <c r="F2111" s="505"/>
      <c r="G2111" s="167"/>
      <c r="H2111" s="35" t="s">
        <v>7076</v>
      </c>
    </row>
    <row r="2112" spans="1:8" hidden="1" x14ac:dyDescent="0.25">
      <c r="A2112" s="47" t="s">
        <v>2117</v>
      </c>
      <c r="B2112" s="35" t="s">
        <v>6323</v>
      </c>
      <c r="C2112" s="35" t="s">
        <v>7071</v>
      </c>
      <c r="D2112" s="46" t="s">
        <v>6439</v>
      </c>
      <c r="E2112" s="598" t="s">
        <v>2117</v>
      </c>
      <c r="F2112" s="505"/>
      <c r="G2112" s="167"/>
      <c r="H2112" s="35" t="s">
        <v>7077</v>
      </c>
    </row>
    <row r="2113" spans="1:8" hidden="1" x14ac:dyDescent="0.25">
      <c r="A2113" s="47" t="s">
        <v>2117</v>
      </c>
      <c r="B2113" s="35" t="s">
        <v>6323</v>
      </c>
      <c r="C2113" s="35" t="s">
        <v>7072</v>
      </c>
      <c r="D2113" s="46" t="s">
        <v>6439</v>
      </c>
      <c r="E2113" s="598" t="s">
        <v>2117</v>
      </c>
      <c r="F2113" s="505"/>
      <c r="G2113" s="167"/>
      <c r="H2113" s="35" t="s">
        <v>7078</v>
      </c>
    </row>
    <row r="2114" spans="1:8" hidden="1" x14ac:dyDescent="0.25">
      <c r="A2114" s="47" t="s">
        <v>2117</v>
      </c>
      <c r="B2114" s="35" t="s">
        <v>6323</v>
      </c>
      <c r="C2114" s="35" t="s">
        <v>7073</v>
      </c>
      <c r="D2114" s="46" t="s">
        <v>6439</v>
      </c>
      <c r="E2114" s="598" t="s">
        <v>2117</v>
      </c>
      <c r="F2114" s="505"/>
      <c r="G2114" s="167"/>
      <c r="H2114" s="35" t="s">
        <v>6244</v>
      </c>
    </row>
    <row r="2115" spans="1:8" hidden="1" x14ac:dyDescent="0.25">
      <c r="A2115" s="47" t="s">
        <v>2117</v>
      </c>
      <c r="B2115" s="35" t="s">
        <v>6323</v>
      </c>
      <c r="C2115" s="35" t="s">
        <v>7074</v>
      </c>
      <c r="D2115" s="46" t="s">
        <v>6439</v>
      </c>
      <c r="E2115" s="598" t="s">
        <v>2117</v>
      </c>
      <c r="F2115" s="505"/>
      <c r="G2115" s="167"/>
      <c r="H2115" s="35" t="s">
        <v>6245</v>
      </c>
    </row>
    <row r="2116" spans="1:8" hidden="1" x14ac:dyDescent="0.25">
      <c r="A2116" s="47" t="s">
        <v>2117</v>
      </c>
      <c r="B2116" s="35" t="s">
        <v>6323</v>
      </c>
      <c r="C2116" s="35" t="s">
        <v>7075</v>
      </c>
      <c r="D2116" s="46" t="s">
        <v>6439</v>
      </c>
      <c r="E2116" s="598" t="s">
        <v>2117</v>
      </c>
      <c r="F2116" s="505"/>
      <c r="G2116" s="167"/>
      <c r="H2116" s="35" t="s">
        <v>6246</v>
      </c>
    </row>
    <row r="2117" spans="1:8" hidden="1" x14ac:dyDescent="0.25">
      <c r="A2117" s="47" t="s">
        <v>2117</v>
      </c>
      <c r="B2117" s="35" t="s">
        <v>6323</v>
      </c>
      <c r="C2117" s="35" t="s">
        <v>7076</v>
      </c>
      <c r="D2117" s="46" t="s">
        <v>6439</v>
      </c>
      <c r="E2117" s="598" t="s">
        <v>2117</v>
      </c>
      <c r="F2117" s="505"/>
      <c r="G2117" s="167"/>
      <c r="H2117" s="35" t="s">
        <v>6247</v>
      </c>
    </row>
    <row r="2118" spans="1:8" hidden="1" x14ac:dyDescent="0.25">
      <c r="A2118" s="47" t="s">
        <v>2117</v>
      </c>
      <c r="B2118" s="35" t="s">
        <v>6323</v>
      </c>
      <c r="C2118" s="35" t="s">
        <v>7077</v>
      </c>
      <c r="D2118" s="46" t="s">
        <v>6439</v>
      </c>
      <c r="E2118" s="598" t="s">
        <v>2117</v>
      </c>
      <c r="F2118" s="505"/>
      <c r="G2118" s="167"/>
      <c r="H2118" s="35" t="s">
        <v>6248</v>
      </c>
    </row>
    <row r="2119" spans="1:8" hidden="1" x14ac:dyDescent="0.25">
      <c r="A2119" s="47" t="s">
        <v>2117</v>
      </c>
      <c r="B2119" s="35" t="s">
        <v>6323</v>
      </c>
      <c r="C2119" s="35" t="s">
        <v>7078</v>
      </c>
      <c r="D2119" s="46" t="s">
        <v>6439</v>
      </c>
      <c r="E2119" s="598" t="s">
        <v>2117</v>
      </c>
      <c r="F2119" s="505"/>
      <c r="G2119" s="167"/>
      <c r="H2119" s="35" t="s">
        <v>7079</v>
      </c>
    </row>
    <row r="2120" spans="1:8" hidden="1" x14ac:dyDescent="0.25">
      <c r="A2120" s="47" t="s">
        <v>2117</v>
      </c>
      <c r="B2120" s="35" t="s">
        <v>6323</v>
      </c>
      <c r="C2120" s="35" t="s">
        <v>6244</v>
      </c>
      <c r="D2120" s="46" t="str">
        <f>RIGHT(C2120,1)</f>
        <v>F</v>
      </c>
      <c r="E2120" s="598" t="s">
        <v>2117</v>
      </c>
      <c r="F2120" s="505"/>
      <c r="G2120" s="167"/>
      <c r="H2120" s="35" t="s">
        <v>7080</v>
      </c>
    </row>
    <row r="2121" spans="1:8" hidden="1" x14ac:dyDescent="0.25">
      <c r="A2121" s="47" t="s">
        <v>2117</v>
      </c>
      <c r="B2121" s="35" t="s">
        <v>6323</v>
      </c>
      <c r="C2121" s="35" t="s">
        <v>6245</v>
      </c>
      <c r="D2121" s="46" t="str">
        <f>RIGHT(C2121,1)</f>
        <v>F</v>
      </c>
      <c r="E2121" s="598" t="s">
        <v>2117</v>
      </c>
      <c r="F2121" s="505"/>
      <c r="G2121" s="167"/>
      <c r="H2121" s="35" t="s">
        <v>7081</v>
      </c>
    </row>
    <row r="2122" spans="1:8" hidden="1" x14ac:dyDescent="0.25">
      <c r="A2122" s="47" t="s">
        <v>2117</v>
      </c>
      <c r="B2122" s="35" t="s">
        <v>6323</v>
      </c>
      <c r="C2122" s="35" t="s">
        <v>6246</v>
      </c>
      <c r="D2122" s="46" t="str">
        <f>RIGHT(C2122,1)</f>
        <v>F</v>
      </c>
      <c r="E2122" s="598" t="s">
        <v>2117</v>
      </c>
      <c r="F2122" s="505"/>
      <c r="G2122" s="167"/>
      <c r="H2122" s="35" t="s">
        <v>7082</v>
      </c>
    </row>
    <row r="2123" spans="1:8" hidden="1" x14ac:dyDescent="0.25">
      <c r="A2123" s="47" t="s">
        <v>2117</v>
      </c>
      <c r="B2123" s="35" t="s">
        <v>6323</v>
      </c>
      <c r="C2123" s="35" t="s">
        <v>6247</v>
      </c>
      <c r="D2123" s="46" t="str">
        <f>RIGHT(C2123,1)</f>
        <v>F</v>
      </c>
      <c r="E2123" s="598" t="s">
        <v>2117</v>
      </c>
      <c r="F2123" s="505"/>
      <c r="G2123" s="167"/>
      <c r="H2123" s="35" t="s">
        <v>7083</v>
      </c>
    </row>
    <row r="2124" spans="1:8" hidden="1" x14ac:dyDescent="0.25">
      <c r="A2124" s="47" t="s">
        <v>2117</v>
      </c>
      <c r="B2124" s="35" t="s">
        <v>6323</v>
      </c>
      <c r="C2124" s="35" t="s">
        <v>6248</v>
      </c>
      <c r="D2124" s="46" t="str">
        <f>RIGHT(C2124,1)</f>
        <v>F</v>
      </c>
      <c r="E2124" s="598" t="s">
        <v>2117</v>
      </c>
      <c r="F2124" s="505"/>
      <c r="G2124" s="167"/>
      <c r="H2124" s="35" t="s">
        <v>7084</v>
      </c>
    </row>
    <row r="2125" spans="1:8" hidden="1" x14ac:dyDescent="0.25">
      <c r="A2125" s="47" t="s">
        <v>2117</v>
      </c>
      <c r="B2125" s="35" t="s">
        <v>6323</v>
      </c>
      <c r="C2125" s="35" t="s">
        <v>7079</v>
      </c>
      <c r="D2125" s="46" t="s">
        <v>6439</v>
      </c>
      <c r="E2125" s="598" t="s">
        <v>2117</v>
      </c>
      <c r="F2125" s="505"/>
      <c r="G2125" s="167"/>
      <c r="H2125" s="35" t="s">
        <v>7085</v>
      </c>
    </row>
    <row r="2126" spans="1:8" hidden="1" x14ac:dyDescent="0.25">
      <c r="A2126" s="47" t="s">
        <v>2117</v>
      </c>
      <c r="B2126" s="35" t="s">
        <v>6323</v>
      </c>
      <c r="C2126" s="35" t="s">
        <v>7080</v>
      </c>
      <c r="D2126" s="46" t="s">
        <v>6439</v>
      </c>
      <c r="E2126" s="598" t="s">
        <v>2117</v>
      </c>
      <c r="F2126" s="505"/>
      <c r="G2126" s="167"/>
      <c r="H2126" s="35" t="s">
        <v>7086</v>
      </c>
    </row>
    <row r="2127" spans="1:8" hidden="1" x14ac:dyDescent="0.25">
      <c r="A2127" s="47" t="s">
        <v>2117</v>
      </c>
      <c r="B2127" s="35" t="s">
        <v>6323</v>
      </c>
      <c r="C2127" s="35" t="s">
        <v>7081</v>
      </c>
      <c r="D2127" s="46" t="s">
        <v>6439</v>
      </c>
      <c r="E2127" s="598" t="s">
        <v>2117</v>
      </c>
      <c r="F2127" s="505"/>
      <c r="G2127" s="167"/>
      <c r="H2127" s="35" t="s">
        <v>7087</v>
      </c>
    </row>
    <row r="2128" spans="1:8" hidden="1" x14ac:dyDescent="0.25">
      <c r="A2128" s="47" t="s">
        <v>2117</v>
      </c>
      <c r="B2128" s="35" t="s">
        <v>6323</v>
      </c>
      <c r="C2128" s="35" t="s">
        <v>7082</v>
      </c>
      <c r="D2128" s="46" t="s">
        <v>6439</v>
      </c>
      <c r="E2128" s="598" t="s">
        <v>2117</v>
      </c>
      <c r="F2128" s="505"/>
      <c r="G2128" s="167"/>
      <c r="H2128" s="35" t="s">
        <v>7088</v>
      </c>
    </row>
    <row r="2129" spans="1:8" hidden="1" x14ac:dyDescent="0.25">
      <c r="A2129" s="47" t="s">
        <v>2117</v>
      </c>
      <c r="B2129" s="35" t="s">
        <v>6323</v>
      </c>
      <c r="C2129" s="35" t="s">
        <v>7083</v>
      </c>
      <c r="D2129" s="46" t="s">
        <v>6439</v>
      </c>
      <c r="E2129" s="598" t="s">
        <v>2117</v>
      </c>
      <c r="F2129" s="505"/>
      <c r="G2129" s="167"/>
      <c r="H2129" s="35" t="s">
        <v>7089</v>
      </c>
    </row>
    <row r="2130" spans="1:8" hidden="1" x14ac:dyDescent="0.25">
      <c r="A2130" s="47" t="s">
        <v>2117</v>
      </c>
      <c r="B2130" s="35" t="s">
        <v>6323</v>
      </c>
      <c r="C2130" s="35" t="s">
        <v>7084</v>
      </c>
      <c r="D2130" s="46" t="s">
        <v>6439</v>
      </c>
      <c r="E2130" s="598" t="s">
        <v>2117</v>
      </c>
      <c r="F2130" s="505"/>
      <c r="G2130" s="167"/>
      <c r="H2130" s="35" t="s">
        <v>7090</v>
      </c>
    </row>
    <row r="2131" spans="1:8" hidden="1" x14ac:dyDescent="0.25">
      <c r="A2131" s="47" t="s">
        <v>2117</v>
      </c>
      <c r="B2131" s="35" t="s">
        <v>6323</v>
      </c>
      <c r="C2131" s="35" t="s">
        <v>7085</v>
      </c>
      <c r="D2131" s="46" t="s">
        <v>6439</v>
      </c>
      <c r="E2131" s="598" t="s">
        <v>2117</v>
      </c>
      <c r="F2131" s="505"/>
      <c r="G2131" s="167"/>
      <c r="H2131" s="35" t="s">
        <v>7091</v>
      </c>
    </row>
    <row r="2132" spans="1:8" hidden="1" x14ac:dyDescent="0.25">
      <c r="A2132" s="47" t="s">
        <v>2117</v>
      </c>
      <c r="B2132" s="35" t="s">
        <v>6323</v>
      </c>
      <c r="C2132" s="35" t="s">
        <v>7086</v>
      </c>
      <c r="D2132" s="46" t="s">
        <v>6439</v>
      </c>
      <c r="E2132" s="598" t="s">
        <v>2117</v>
      </c>
      <c r="F2132" s="505"/>
      <c r="G2132" s="167"/>
      <c r="H2132" s="35" t="s">
        <v>7092</v>
      </c>
    </row>
    <row r="2133" spans="1:8" hidden="1" x14ac:dyDescent="0.25">
      <c r="A2133" s="47" t="s">
        <v>2117</v>
      </c>
      <c r="B2133" s="35" t="s">
        <v>6323</v>
      </c>
      <c r="C2133" s="35" t="s">
        <v>7087</v>
      </c>
      <c r="D2133" s="46" t="s">
        <v>6439</v>
      </c>
      <c r="E2133" s="598" t="s">
        <v>2117</v>
      </c>
      <c r="F2133" s="505"/>
      <c r="G2133" s="167"/>
      <c r="H2133" s="35" t="s">
        <v>7093</v>
      </c>
    </row>
    <row r="2134" spans="1:8" hidden="1" x14ac:dyDescent="0.25">
      <c r="A2134" s="47" t="s">
        <v>2117</v>
      </c>
      <c r="B2134" s="35" t="s">
        <v>6323</v>
      </c>
      <c r="C2134" s="35" t="s">
        <v>7088</v>
      </c>
      <c r="D2134" s="46" t="s">
        <v>6439</v>
      </c>
      <c r="E2134" s="598" t="s">
        <v>2117</v>
      </c>
      <c r="F2134" s="505"/>
      <c r="G2134" s="167"/>
      <c r="H2134" s="35" t="s">
        <v>7094</v>
      </c>
    </row>
    <row r="2135" spans="1:8" hidden="1" x14ac:dyDescent="0.25">
      <c r="A2135" s="47" t="s">
        <v>2117</v>
      </c>
      <c r="B2135" s="35" t="s">
        <v>6323</v>
      </c>
      <c r="C2135" s="35" t="s">
        <v>7089</v>
      </c>
      <c r="D2135" s="46" t="s">
        <v>6439</v>
      </c>
      <c r="E2135" s="598" t="s">
        <v>2117</v>
      </c>
      <c r="F2135" s="505"/>
      <c r="G2135" s="167"/>
      <c r="H2135" s="35" t="s">
        <v>7095</v>
      </c>
    </row>
    <row r="2136" spans="1:8" hidden="1" x14ac:dyDescent="0.25">
      <c r="A2136" s="47" t="s">
        <v>2117</v>
      </c>
      <c r="B2136" s="35" t="s">
        <v>6323</v>
      </c>
      <c r="C2136" s="35" t="s">
        <v>7090</v>
      </c>
      <c r="D2136" s="46" t="s">
        <v>6439</v>
      </c>
      <c r="E2136" s="598" t="s">
        <v>2117</v>
      </c>
      <c r="F2136" s="505"/>
      <c r="G2136" s="167"/>
      <c r="H2136" s="35" t="s">
        <v>7096</v>
      </c>
    </row>
    <row r="2137" spans="1:8" hidden="1" x14ac:dyDescent="0.25">
      <c r="A2137" s="47" t="s">
        <v>2117</v>
      </c>
      <c r="B2137" s="35" t="s">
        <v>6323</v>
      </c>
      <c r="C2137" s="35" t="s">
        <v>7091</v>
      </c>
      <c r="D2137" s="46" t="s">
        <v>6439</v>
      </c>
      <c r="E2137" s="598" t="s">
        <v>2117</v>
      </c>
      <c r="F2137" s="505"/>
      <c r="G2137" s="167"/>
      <c r="H2137" s="35" t="s">
        <v>7097</v>
      </c>
    </row>
    <row r="2138" spans="1:8" hidden="1" x14ac:dyDescent="0.25">
      <c r="A2138" s="47" t="s">
        <v>2117</v>
      </c>
      <c r="B2138" s="35" t="s">
        <v>6323</v>
      </c>
      <c r="C2138" s="35" t="s">
        <v>7092</v>
      </c>
      <c r="D2138" s="46" t="s">
        <v>6439</v>
      </c>
      <c r="E2138" s="598" t="s">
        <v>2117</v>
      </c>
      <c r="F2138" s="505"/>
      <c r="G2138" s="167"/>
      <c r="H2138" s="35" t="s">
        <v>7098</v>
      </c>
    </row>
    <row r="2139" spans="1:8" hidden="1" x14ac:dyDescent="0.25">
      <c r="A2139" s="47" t="s">
        <v>2117</v>
      </c>
      <c r="B2139" s="35" t="s">
        <v>6323</v>
      </c>
      <c r="C2139" s="35" t="s">
        <v>7093</v>
      </c>
      <c r="D2139" s="46" t="s">
        <v>6439</v>
      </c>
      <c r="E2139" s="598" t="s">
        <v>2117</v>
      </c>
      <c r="F2139" s="505"/>
      <c r="G2139" s="167"/>
      <c r="H2139" s="35" t="s">
        <v>7099</v>
      </c>
    </row>
    <row r="2140" spans="1:8" hidden="1" x14ac:dyDescent="0.25">
      <c r="A2140" s="47" t="s">
        <v>2117</v>
      </c>
      <c r="B2140" s="35" t="s">
        <v>6323</v>
      </c>
      <c r="C2140" s="35" t="s">
        <v>7094</v>
      </c>
      <c r="D2140" s="46" t="s">
        <v>6439</v>
      </c>
      <c r="E2140" s="598" t="s">
        <v>2117</v>
      </c>
      <c r="F2140" s="505"/>
      <c r="G2140" s="167"/>
      <c r="H2140" s="35" t="s">
        <v>7100</v>
      </c>
    </row>
    <row r="2141" spans="1:8" hidden="1" x14ac:dyDescent="0.25">
      <c r="A2141" s="47" t="s">
        <v>2117</v>
      </c>
      <c r="B2141" s="35" t="s">
        <v>6323</v>
      </c>
      <c r="C2141" s="35" t="s">
        <v>7095</v>
      </c>
      <c r="D2141" s="46" t="s">
        <v>6439</v>
      </c>
      <c r="E2141" s="598" t="s">
        <v>2117</v>
      </c>
      <c r="F2141" s="505"/>
      <c r="G2141" s="167"/>
      <c r="H2141" s="35" t="s">
        <v>7101</v>
      </c>
    </row>
    <row r="2142" spans="1:8" hidden="1" x14ac:dyDescent="0.25">
      <c r="A2142" s="47" t="s">
        <v>2117</v>
      </c>
      <c r="B2142" s="35" t="s">
        <v>6323</v>
      </c>
      <c r="C2142" s="35" t="s">
        <v>7096</v>
      </c>
      <c r="D2142" s="46" t="s">
        <v>6439</v>
      </c>
      <c r="E2142" s="598" t="s">
        <v>2117</v>
      </c>
      <c r="F2142" s="505"/>
      <c r="G2142" s="167"/>
      <c r="H2142" s="35" t="s">
        <v>7102</v>
      </c>
    </row>
    <row r="2143" spans="1:8" hidden="1" x14ac:dyDescent="0.25">
      <c r="A2143" s="47" t="s">
        <v>2117</v>
      </c>
      <c r="B2143" s="35" t="s">
        <v>6323</v>
      </c>
      <c r="C2143" s="35" t="s">
        <v>7097</v>
      </c>
      <c r="D2143" s="46" t="s">
        <v>6439</v>
      </c>
      <c r="E2143" s="598" t="s">
        <v>2117</v>
      </c>
      <c r="F2143" s="505"/>
      <c r="G2143" s="167"/>
      <c r="H2143" s="35" t="s">
        <v>7103</v>
      </c>
    </row>
    <row r="2144" spans="1:8" hidden="1" x14ac:dyDescent="0.25">
      <c r="A2144" s="47" t="s">
        <v>2117</v>
      </c>
      <c r="B2144" s="35" t="s">
        <v>6323</v>
      </c>
      <c r="C2144" s="35" t="s">
        <v>7098</v>
      </c>
      <c r="D2144" s="46" t="s">
        <v>6439</v>
      </c>
      <c r="E2144" s="598" t="s">
        <v>2117</v>
      </c>
      <c r="F2144" s="505"/>
      <c r="G2144" s="167"/>
      <c r="H2144" s="35" t="s">
        <v>7104</v>
      </c>
    </row>
    <row r="2145" spans="1:8" hidden="1" x14ac:dyDescent="0.25">
      <c r="A2145" s="47" t="s">
        <v>2117</v>
      </c>
      <c r="B2145" s="35" t="s">
        <v>6323</v>
      </c>
      <c r="C2145" s="35" t="s">
        <v>7099</v>
      </c>
      <c r="D2145" s="46" t="s">
        <v>6439</v>
      </c>
      <c r="E2145" s="598" t="s">
        <v>2117</v>
      </c>
      <c r="F2145" s="505"/>
      <c r="G2145" s="167"/>
      <c r="H2145" s="35" t="s">
        <v>7105</v>
      </c>
    </row>
    <row r="2146" spans="1:8" hidden="1" x14ac:dyDescent="0.25">
      <c r="A2146" s="47" t="s">
        <v>2117</v>
      </c>
      <c r="B2146" s="35" t="s">
        <v>6323</v>
      </c>
      <c r="C2146" s="35" t="s">
        <v>7100</v>
      </c>
      <c r="D2146" s="46" t="s">
        <v>6439</v>
      </c>
      <c r="E2146" s="598" t="s">
        <v>2117</v>
      </c>
      <c r="F2146" s="505"/>
      <c r="G2146" s="167"/>
      <c r="H2146" s="35" t="s">
        <v>7106</v>
      </c>
    </row>
    <row r="2147" spans="1:8" hidden="1" x14ac:dyDescent="0.25">
      <c r="A2147" s="47" t="s">
        <v>2117</v>
      </c>
      <c r="B2147" s="35" t="s">
        <v>6323</v>
      </c>
      <c r="C2147" s="35" t="s">
        <v>7101</v>
      </c>
      <c r="D2147" s="46" t="s">
        <v>6439</v>
      </c>
      <c r="E2147" s="598" t="s">
        <v>2117</v>
      </c>
      <c r="F2147" s="505"/>
      <c r="G2147" s="167"/>
      <c r="H2147" s="35" t="s">
        <v>7107</v>
      </c>
    </row>
    <row r="2148" spans="1:8" hidden="1" x14ac:dyDescent="0.25">
      <c r="A2148" s="47" t="s">
        <v>2117</v>
      </c>
      <c r="B2148" s="35" t="s">
        <v>6323</v>
      </c>
      <c r="C2148" s="35" t="s">
        <v>7102</v>
      </c>
      <c r="D2148" s="46" t="s">
        <v>6439</v>
      </c>
      <c r="E2148" s="598" t="s">
        <v>2117</v>
      </c>
      <c r="F2148" s="505"/>
      <c r="G2148" s="167"/>
      <c r="H2148" s="35" t="s">
        <v>7108</v>
      </c>
    </row>
    <row r="2149" spans="1:8" hidden="1" x14ac:dyDescent="0.25">
      <c r="A2149" s="47" t="s">
        <v>2117</v>
      </c>
      <c r="B2149" s="35" t="s">
        <v>6323</v>
      </c>
      <c r="C2149" s="35" t="s">
        <v>7103</v>
      </c>
      <c r="D2149" s="46" t="s">
        <v>6439</v>
      </c>
      <c r="E2149" s="598" t="s">
        <v>2117</v>
      </c>
      <c r="F2149" s="505"/>
      <c r="G2149" s="167"/>
      <c r="H2149" s="35" t="s">
        <v>7109</v>
      </c>
    </row>
    <row r="2150" spans="1:8" hidden="1" x14ac:dyDescent="0.25">
      <c r="A2150" s="47" t="s">
        <v>2117</v>
      </c>
      <c r="B2150" s="35" t="s">
        <v>6323</v>
      </c>
      <c r="C2150" s="35" t="s">
        <v>7104</v>
      </c>
      <c r="D2150" s="46" t="s">
        <v>6439</v>
      </c>
      <c r="E2150" s="598" t="s">
        <v>2117</v>
      </c>
      <c r="F2150" s="505"/>
      <c r="G2150" s="167"/>
      <c r="H2150" s="35" t="s">
        <v>7110</v>
      </c>
    </row>
    <row r="2151" spans="1:8" hidden="1" x14ac:dyDescent="0.25">
      <c r="A2151" s="47" t="s">
        <v>2117</v>
      </c>
      <c r="B2151" s="35" t="s">
        <v>6323</v>
      </c>
      <c r="C2151" s="35" t="s">
        <v>7105</v>
      </c>
      <c r="D2151" s="46" t="s">
        <v>6439</v>
      </c>
      <c r="E2151" s="598" t="s">
        <v>2117</v>
      </c>
      <c r="F2151" s="505"/>
      <c r="G2151" s="167"/>
      <c r="H2151" s="35" t="s">
        <v>7111</v>
      </c>
    </row>
    <row r="2152" spans="1:8" hidden="1" x14ac:dyDescent="0.25">
      <c r="A2152" s="47" t="s">
        <v>2117</v>
      </c>
      <c r="B2152" s="35" t="s">
        <v>6323</v>
      </c>
      <c r="C2152" s="35" t="s">
        <v>7106</v>
      </c>
      <c r="D2152" s="46" t="s">
        <v>6439</v>
      </c>
      <c r="E2152" s="598" t="s">
        <v>2117</v>
      </c>
      <c r="F2152" s="505"/>
      <c r="G2152" s="167"/>
      <c r="H2152" s="35" t="s">
        <v>7112</v>
      </c>
    </row>
    <row r="2153" spans="1:8" hidden="1" x14ac:dyDescent="0.25">
      <c r="A2153" s="47" t="s">
        <v>2117</v>
      </c>
      <c r="B2153" s="35" t="s">
        <v>6323</v>
      </c>
      <c r="C2153" s="35" t="s">
        <v>7107</v>
      </c>
      <c r="D2153" s="46" t="s">
        <v>6439</v>
      </c>
      <c r="E2153" s="598" t="s">
        <v>2117</v>
      </c>
      <c r="F2153" s="505"/>
      <c r="G2153" s="167"/>
      <c r="H2153" s="35" t="s">
        <v>7113</v>
      </c>
    </row>
    <row r="2154" spans="1:8" hidden="1" x14ac:dyDescent="0.25">
      <c r="A2154" s="47" t="s">
        <v>2117</v>
      </c>
      <c r="B2154" s="35" t="s">
        <v>6323</v>
      </c>
      <c r="C2154" s="35" t="s">
        <v>7108</v>
      </c>
      <c r="D2154" s="46" t="s">
        <v>6439</v>
      </c>
      <c r="E2154" s="598" t="s">
        <v>2117</v>
      </c>
      <c r="F2154" s="505"/>
      <c r="G2154" s="167"/>
      <c r="H2154" s="35" t="s">
        <v>7114</v>
      </c>
    </row>
    <row r="2155" spans="1:8" hidden="1" x14ac:dyDescent="0.25">
      <c r="A2155" s="47" t="s">
        <v>2117</v>
      </c>
      <c r="B2155" s="35" t="s">
        <v>6323</v>
      </c>
      <c r="C2155" s="35" t="s">
        <v>7109</v>
      </c>
      <c r="D2155" s="46" t="s">
        <v>6439</v>
      </c>
      <c r="E2155" s="598" t="s">
        <v>2117</v>
      </c>
      <c r="F2155" s="505"/>
      <c r="G2155" s="167"/>
      <c r="H2155" s="35" t="s">
        <v>7115</v>
      </c>
    </row>
    <row r="2156" spans="1:8" hidden="1" x14ac:dyDescent="0.25">
      <c r="A2156" s="47" t="s">
        <v>2117</v>
      </c>
      <c r="B2156" s="35" t="s">
        <v>6323</v>
      </c>
      <c r="C2156" s="35" t="s">
        <v>7110</v>
      </c>
      <c r="D2156" s="46" t="s">
        <v>6439</v>
      </c>
      <c r="E2156" s="598" t="s">
        <v>2117</v>
      </c>
      <c r="F2156" s="505"/>
      <c r="G2156" s="167"/>
      <c r="H2156" s="35" t="s">
        <v>7116</v>
      </c>
    </row>
    <row r="2157" spans="1:8" hidden="1" x14ac:dyDescent="0.25">
      <c r="A2157" s="47" t="s">
        <v>2117</v>
      </c>
      <c r="B2157" s="35" t="s">
        <v>6323</v>
      </c>
      <c r="C2157" s="35" t="s">
        <v>7111</v>
      </c>
      <c r="D2157" s="46" t="s">
        <v>6439</v>
      </c>
      <c r="E2157" s="598" t="s">
        <v>2117</v>
      </c>
      <c r="F2157" s="505"/>
      <c r="G2157" s="167"/>
      <c r="H2157" s="35" t="s">
        <v>7117</v>
      </c>
    </row>
    <row r="2158" spans="1:8" hidden="1" x14ac:dyDescent="0.25">
      <c r="A2158" s="47" t="s">
        <v>2117</v>
      </c>
      <c r="B2158" s="35" t="s">
        <v>6323</v>
      </c>
      <c r="C2158" s="35" t="s">
        <v>7112</v>
      </c>
      <c r="D2158" s="46" t="s">
        <v>6439</v>
      </c>
      <c r="E2158" s="598" t="s">
        <v>2117</v>
      </c>
      <c r="F2158" s="505"/>
      <c r="G2158" s="167"/>
      <c r="H2158" s="35" t="s">
        <v>95</v>
      </c>
    </row>
    <row r="2159" spans="1:8" hidden="1" x14ac:dyDescent="0.25">
      <c r="A2159" s="47" t="s">
        <v>2117</v>
      </c>
      <c r="B2159" s="35" t="s">
        <v>6323</v>
      </c>
      <c r="C2159" s="35" t="s">
        <v>7113</v>
      </c>
      <c r="D2159" s="46" t="s">
        <v>6439</v>
      </c>
      <c r="E2159" s="598" t="s">
        <v>2117</v>
      </c>
      <c r="F2159" s="505"/>
      <c r="G2159" s="167"/>
    </row>
    <row r="2160" spans="1:8" hidden="1" x14ac:dyDescent="0.25">
      <c r="A2160" s="47" t="s">
        <v>2117</v>
      </c>
      <c r="B2160" s="35" t="s">
        <v>6323</v>
      </c>
      <c r="C2160" s="35" t="s">
        <v>7114</v>
      </c>
      <c r="D2160" s="46" t="s">
        <v>6439</v>
      </c>
      <c r="E2160" s="598" t="s">
        <v>2117</v>
      </c>
      <c r="F2160" s="505"/>
      <c r="G2160" s="167"/>
      <c r="H2160" s="35" t="s">
        <v>4451</v>
      </c>
    </row>
    <row r="2161" spans="1:8" hidden="1" x14ac:dyDescent="0.25">
      <c r="A2161" s="47" t="s">
        <v>2117</v>
      </c>
      <c r="B2161" s="35" t="s">
        <v>6323</v>
      </c>
      <c r="C2161" s="35" t="s">
        <v>7115</v>
      </c>
      <c r="D2161" s="46" t="s">
        <v>6439</v>
      </c>
      <c r="E2161" s="598" t="s">
        <v>2117</v>
      </c>
      <c r="F2161" s="505"/>
      <c r="G2161" s="167"/>
      <c r="H2161" s="35" t="s">
        <v>5650</v>
      </c>
    </row>
    <row r="2162" spans="1:8" hidden="1" x14ac:dyDescent="0.25">
      <c r="A2162" s="47" t="s">
        <v>2117</v>
      </c>
      <c r="B2162" s="35" t="s">
        <v>6323</v>
      </c>
      <c r="C2162" s="35" t="s">
        <v>7116</v>
      </c>
      <c r="D2162" s="46" t="s">
        <v>6439</v>
      </c>
      <c r="E2162" s="598" t="s">
        <v>2117</v>
      </c>
      <c r="F2162" s="505"/>
      <c r="G2162" s="167"/>
      <c r="H2162" s="35" t="s">
        <v>5651</v>
      </c>
    </row>
    <row r="2163" spans="1:8" hidden="1" x14ac:dyDescent="0.25">
      <c r="A2163" s="47" t="s">
        <v>2117</v>
      </c>
      <c r="B2163" s="35" t="s">
        <v>6323</v>
      </c>
      <c r="C2163" s="35" t="s">
        <v>7117</v>
      </c>
      <c r="D2163" s="46" t="s">
        <v>6439</v>
      </c>
      <c r="E2163" s="598" t="s">
        <v>2117</v>
      </c>
      <c r="F2163" s="505"/>
      <c r="G2163" s="167"/>
      <c r="H2163" s="35" t="s">
        <v>95</v>
      </c>
    </row>
    <row r="2164" spans="1:8" hidden="1" x14ac:dyDescent="0.25">
      <c r="A2164" s="47" t="str">
        <f>A2163</f>
        <v>1420</v>
      </c>
      <c r="B2164" s="35" t="s">
        <v>6323</v>
      </c>
      <c r="C2164" s="35" t="s">
        <v>6533</v>
      </c>
      <c r="D2164" s="46" t="s">
        <v>6440</v>
      </c>
      <c r="E2164" s="598" t="str">
        <f>E2163</f>
        <v>1420</v>
      </c>
      <c r="F2164" s="505"/>
      <c r="G2164" s="167"/>
    </row>
    <row r="2165" spans="1:8" hidden="1" x14ac:dyDescent="0.25">
      <c r="A2165" s="47" t="str">
        <f>A2164</f>
        <v>1420</v>
      </c>
      <c r="B2165" s="35" t="s">
        <v>6323</v>
      </c>
      <c r="C2165" s="35" t="s">
        <v>7885</v>
      </c>
      <c r="E2165" s="598" t="str">
        <f>E2164</f>
        <v>1420</v>
      </c>
      <c r="F2165" s="505"/>
      <c r="G2165" s="167"/>
      <c r="H2165" s="35" t="s">
        <v>4452</v>
      </c>
    </row>
    <row r="2166" spans="1:8" hidden="1" x14ac:dyDescent="0.25">
      <c r="A2166" s="47" t="s">
        <v>2116</v>
      </c>
      <c r="B2166" s="35" t="s">
        <v>6324</v>
      </c>
      <c r="C2166" s="35" t="s">
        <v>4451</v>
      </c>
      <c r="D2166" s="46" t="str">
        <f>RIGHT(C2166,1)</f>
        <v>E</v>
      </c>
      <c r="E2166" s="598" t="s">
        <v>2116</v>
      </c>
      <c r="F2166" s="505"/>
      <c r="G2166" s="167"/>
      <c r="H2166" s="35" t="s">
        <v>5653</v>
      </c>
    </row>
    <row r="2167" spans="1:8" hidden="1" x14ac:dyDescent="0.25">
      <c r="A2167" s="47" t="s">
        <v>2116</v>
      </c>
      <c r="B2167" s="35" t="s">
        <v>6324</v>
      </c>
      <c r="C2167" s="35" t="s">
        <v>5650</v>
      </c>
      <c r="D2167" s="46" t="str">
        <f>RIGHT(C2167,1)</f>
        <v>M</v>
      </c>
      <c r="E2167" s="598" t="s">
        <v>2116</v>
      </c>
      <c r="F2167" s="505"/>
      <c r="G2167" s="167"/>
      <c r="H2167" s="35" t="s">
        <v>5652</v>
      </c>
    </row>
    <row r="2168" spans="1:8" hidden="1" x14ac:dyDescent="0.25">
      <c r="A2168" s="47" t="s">
        <v>2116</v>
      </c>
      <c r="B2168" s="35" t="s">
        <v>6324</v>
      </c>
      <c r="C2168" s="35" t="s">
        <v>5651</v>
      </c>
      <c r="D2168" s="46" t="str">
        <f>RIGHT(C2168,1)</f>
        <v>H</v>
      </c>
      <c r="E2168" s="598" t="s">
        <v>2116</v>
      </c>
      <c r="F2168" s="505"/>
      <c r="G2168" s="167"/>
      <c r="H2168" s="35" t="s">
        <v>95</v>
      </c>
    </row>
    <row r="2169" spans="1:8" hidden="1" x14ac:dyDescent="0.25">
      <c r="A2169" s="47" t="str">
        <f>A2168</f>
        <v>1430</v>
      </c>
      <c r="B2169" s="35" t="s">
        <v>6324</v>
      </c>
      <c r="C2169" s="35" t="s">
        <v>6534</v>
      </c>
      <c r="D2169" s="46" t="s">
        <v>6440</v>
      </c>
      <c r="E2169" s="598" t="str">
        <f>E2168</f>
        <v>1430</v>
      </c>
      <c r="F2169" s="505"/>
      <c r="G2169" s="167"/>
    </row>
    <row r="2170" spans="1:8" hidden="1" x14ac:dyDescent="0.25">
      <c r="A2170" s="47" t="str">
        <f>A2169</f>
        <v>1430</v>
      </c>
      <c r="B2170" s="35" t="s">
        <v>6324</v>
      </c>
      <c r="C2170" s="35" t="s">
        <v>7886</v>
      </c>
      <c r="E2170" s="598" t="str">
        <f>E2169</f>
        <v>1430</v>
      </c>
      <c r="F2170" s="505"/>
      <c r="G2170" s="167"/>
      <c r="H2170" s="35" t="s">
        <v>4453</v>
      </c>
    </row>
    <row r="2171" spans="1:8" hidden="1" x14ac:dyDescent="0.25">
      <c r="A2171" s="47" t="s">
        <v>2115</v>
      </c>
      <c r="B2171" s="35" t="s">
        <v>6325</v>
      </c>
      <c r="C2171" s="35" t="s">
        <v>4452</v>
      </c>
      <c r="D2171" s="46" t="str">
        <f>RIGHT(C2171,1)</f>
        <v>E</v>
      </c>
      <c r="E2171" s="598" t="s">
        <v>2115</v>
      </c>
      <c r="F2171" s="505"/>
      <c r="G2171" s="167"/>
      <c r="H2171" s="35" t="s">
        <v>5654</v>
      </c>
    </row>
    <row r="2172" spans="1:8" hidden="1" x14ac:dyDescent="0.25">
      <c r="A2172" s="47" t="s">
        <v>2115</v>
      </c>
      <c r="B2172" s="35" t="s">
        <v>6325</v>
      </c>
      <c r="C2172" s="35" t="s">
        <v>5653</v>
      </c>
      <c r="D2172" s="46" t="str">
        <f>RIGHT(C2172,1)</f>
        <v>M</v>
      </c>
      <c r="E2172" s="598" t="s">
        <v>2115</v>
      </c>
      <c r="F2172" s="505"/>
      <c r="G2172" s="167"/>
      <c r="H2172" s="35" t="s">
        <v>5655</v>
      </c>
    </row>
    <row r="2173" spans="1:8" hidden="1" x14ac:dyDescent="0.25">
      <c r="A2173" s="47" t="s">
        <v>2115</v>
      </c>
      <c r="B2173" s="35" t="s">
        <v>6325</v>
      </c>
      <c r="C2173" s="35" t="s">
        <v>5652</v>
      </c>
      <c r="D2173" s="46" t="str">
        <f>RIGHT(C2173,1)</f>
        <v>H</v>
      </c>
      <c r="E2173" s="598" t="s">
        <v>2115</v>
      </c>
      <c r="F2173" s="505"/>
      <c r="G2173" s="167"/>
      <c r="H2173" s="35" t="s">
        <v>95</v>
      </c>
    </row>
    <row r="2174" spans="1:8" hidden="1" x14ac:dyDescent="0.25">
      <c r="A2174" s="47" t="str">
        <f>A2173</f>
        <v>1440</v>
      </c>
      <c r="B2174" s="35" t="s">
        <v>6325</v>
      </c>
      <c r="C2174" s="35" t="s">
        <v>6535</v>
      </c>
      <c r="D2174" s="46" t="s">
        <v>6440</v>
      </c>
      <c r="E2174" s="598" t="str">
        <f>E2173</f>
        <v>1440</v>
      </c>
      <c r="F2174" s="505"/>
      <c r="G2174" s="167"/>
    </row>
    <row r="2175" spans="1:8" hidden="1" x14ac:dyDescent="0.25">
      <c r="A2175" s="47" t="str">
        <f>A2174</f>
        <v>1440</v>
      </c>
      <c r="B2175" s="35" t="s">
        <v>6325</v>
      </c>
      <c r="C2175" s="35" t="s">
        <v>7887</v>
      </c>
      <c r="E2175" s="598" t="str">
        <f>E2174</f>
        <v>1440</v>
      </c>
      <c r="F2175" s="505"/>
      <c r="G2175" s="167"/>
      <c r="H2175" s="35" t="s">
        <v>5657</v>
      </c>
    </row>
    <row r="2176" spans="1:8" hidden="1" x14ac:dyDescent="0.25">
      <c r="A2176" s="47" t="s">
        <v>2114</v>
      </c>
      <c r="B2176" s="35" t="s">
        <v>6326</v>
      </c>
      <c r="C2176" s="35" t="s">
        <v>4453</v>
      </c>
      <c r="D2176" s="46" t="str">
        <f>RIGHT(C2176,1)</f>
        <v>E</v>
      </c>
      <c r="E2176" s="598" t="s">
        <v>2114</v>
      </c>
      <c r="F2176" s="505"/>
      <c r="G2176" s="167"/>
      <c r="H2176" s="35" t="s">
        <v>5656</v>
      </c>
    </row>
    <row r="2177" spans="1:8" hidden="1" x14ac:dyDescent="0.25">
      <c r="A2177" s="47" t="s">
        <v>2114</v>
      </c>
      <c r="B2177" s="35" t="s">
        <v>6326</v>
      </c>
      <c r="C2177" s="35" t="s">
        <v>5654</v>
      </c>
      <c r="D2177" s="46" t="str">
        <f>RIGHT(C2177,1)</f>
        <v>M</v>
      </c>
      <c r="E2177" s="598" t="s">
        <v>2114</v>
      </c>
      <c r="F2177" s="505"/>
      <c r="G2177" s="167"/>
      <c r="H2177" s="35" t="s">
        <v>4454</v>
      </c>
    </row>
    <row r="2178" spans="1:8" hidden="1" x14ac:dyDescent="0.25">
      <c r="A2178" s="47" t="s">
        <v>2114</v>
      </c>
      <c r="B2178" s="35" t="s">
        <v>6326</v>
      </c>
      <c r="C2178" s="35" t="s">
        <v>5655</v>
      </c>
      <c r="D2178" s="46" t="str">
        <f>RIGHT(C2178,1)</f>
        <v>H</v>
      </c>
      <c r="E2178" s="598" t="s">
        <v>2114</v>
      </c>
      <c r="F2178" s="505"/>
      <c r="G2178" s="167"/>
      <c r="H2178" s="35" t="s">
        <v>95</v>
      </c>
    </row>
    <row r="2179" spans="1:8" hidden="1" x14ac:dyDescent="0.25">
      <c r="A2179" s="47" t="str">
        <f>A2178</f>
        <v>1450</v>
      </c>
      <c r="B2179" s="35" t="s">
        <v>6326</v>
      </c>
      <c r="C2179" s="35" t="s">
        <v>6536</v>
      </c>
      <c r="D2179" s="46" t="s">
        <v>6440</v>
      </c>
      <c r="E2179" s="598" t="str">
        <f>E2178</f>
        <v>1450</v>
      </c>
      <c r="F2179" s="505"/>
      <c r="G2179" s="167"/>
    </row>
    <row r="2180" spans="1:8" hidden="1" x14ac:dyDescent="0.25">
      <c r="A2180" s="47" t="str">
        <f>A2179</f>
        <v>1450</v>
      </c>
      <c r="B2180" s="35" t="s">
        <v>6326</v>
      </c>
      <c r="C2180" s="35" t="s">
        <v>7888</v>
      </c>
      <c r="E2180" s="598" t="str">
        <f>E2179</f>
        <v>1450</v>
      </c>
      <c r="F2180" s="505"/>
      <c r="G2180" s="167"/>
      <c r="H2180" s="35" t="s">
        <v>4455</v>
      </c>
    </row>
    <row r="2181" spans="1:8" hidden="1" x14ac:dyDescent="0.25">
      <c r="A2181" s="47" t="s">
        <v>2113</v>
      </c>
      <c r="B2181" s="35" t="s">
        <v>6327</v>
      </c>
      <c r="C2181" s="35" t="s">
        <v>5657</v>
      </c>
      <c r="D2181" s="46" t="str">
        <f>RIGHT(C2181,1)</f>
        <v>M</v>
      </c>
      <c r="E2181" s="598" t="s">
        <v>2113</v>
      </c>
      <c r="F2181" s="505"/>
      <c r="G2181" s="167"/>
      <c r="H2181" s="35" t="s">
        <v>5658</v>
      </c>
    </row>
    <row r="2182" spans="1:8" hidden="1" x14ac:dyDescent="0.25">
      <c r="A2182" s="47" t="s">
        <v>2113</v>
      </c>
      <c r="B2182" s="35" t="s">
        <v>6327</v>
      </c>
      <c r="C2182" s="35" t="s">
        <v>5656</v>
      </c>
      <c r="D2182" s="46" t="str">
        <f>RIGHT(C2182,1)</f>
        <v>H</v>
      </c>
      <c r="E2182" s="598" t="s">
        <v>2113</v>
      </c>
      <c r="F2182" s="505"/>
      <c r="G2182" s="167"/>
      <c r="H2182" s="35" t="s">
        <v>5659</v>
      </c>
    </row>
    <row r="2183" spans="1:8" hidden="1" x14ac:dyDescent="0.25">
      <c r="A2183" s="47" t="s">
        <v>2113</v>
      </c>
      <c r="B2183" s="35" t="s">
        <v>6327</v>
      </c>
      <c r="C2183" s="35" t="s">
        <v>4454</v>
      </c>
      <c r="D2183" s="46" t="str">
        <f>RIGHT(C2183,1)</f>
        <v>E</v>
      </c>
      <c r="E2183" s="598" t="s">
        <v>2113</v>
      </c>
      <c r="F2183" s="505"/>
      <c r="G2183" s="167"/>
      <c r="H2183" s="35" t="s">
        <v>95</v>
      </c>
    </row>
    <row r="2184" spans="1:8" hidden="1" x14ac:dyDescent="0.25">
      <c r="A2184" s="47" t="str">
        <f>A2183</f>
        <v>1460</v>
      </c>
      <c r="B2184" s="35" t="s">
        <v>6327</v>
      </c>
      <c r="C2184" s="35" t="s">
        <v>6537</v>
      </c>
      <c r="D2184" s="46" t="s">
        <v>6440</v>
      </c>
      <c r="E2184" s="598" t="str">
        <f>E2183</f>
        <v>1460</v>
      </c>
      <c r="F2184" s="505"/>
      <c r="G2184" s="167"/>
    </row>
    <row r="2185" spans="1:8" hidden="1" x14ac:dyDescent="0.25">
      <c r="A2185" s="47" t="str">
        <f>A2184</f>
        <v>1460</v>
      </c>
      <c r="B2185" s="35" t="s">
        <v>6327</v>
      </c>
      <c r="C2185" s="35" t="s">
        <v>7889</v>
      </c>
      <c r="E2185" s="598" t="str">
        <f>E2184</f>
        <v>1460</v>
      </c>
      <c r="F2185" s="505"/>
      <c r="G2185" s="167"/>
      <c r="H2185" s="35" t="s">
        <v>4456</v>
      </c>
    </row>
    <row r="2186" spans="1:8" hidden="1" x14ac:dyDescent="0.25">
      <c r="A2186" s="47" t="s">
        <v>2112</v>
      </c>
      <c r="B2186" s="35" t="s">
        <v>6328</v>
      </c>
      <c r="C2186" s="35" t="s">
        <v>4455</v>
      </c>
      <c r="D2186" s="46" t="str">
        <f>RIGHT(C2186,1)</f>
        <v>E</v>
      </c>
      <c r="E2186" s="598" t="s">
        <v>2112</v>
      </c>
      <c r="F2186" s="505"/>
      <c r="G2186" s="167"/>
      <c r="H2186" s="35" t="s">
        <v>5661</v>
      </c>
    </row>
    <row r="2187" spans="1:8" hidden="1" x14ac:dyDescent="0.25">
      <c r="A2187" s="47" t="s">
        <v>2112</v>
      </c>
      <c r="B2187" s="35" t="s">
        <v>6328</v>
      </c>
      <c r="C2187" s="35" t="s">
        <v>5658</v>
      </c>
      <c r="D2187" s="46" t="str">
        <f>RIGHT(C2187,1)</f>
        <v>M</v>
      </c>
      <c r="E2187" s="598" t="s">
        <v>2112</v>
      </c>
      <c r="F2187" s="505"/>
      <c r="G2187" s="167"/>
      <c r="H2187" s="35" t="s">
        <v>5660</v>
      </c>
    </row>
    <row r="2188" spans="1:8" hidden="1" x14ac:dyDescent="0.25">
      <c r="A2188" s="47" t="s">
        <v>2112</v>
      </c>
      <c r="B2188" s="35" t="s">
        <v>6328</v>
      </c>
      <c r="C2188" s="35" t="s">
        <v>5659</v>
      </c>
      <c r="D2188" s="46" t="str">
        <f>RIGHT(C2188,1)</f>
        <v>H</v>
      </c>
      <c r="E2188" s="598" t="s">
        <v>2112</v>
      </c>
      <c r="F2188" s="505"/>
      <c r="G2188" s="167"/>
      <c r="H2188" s="35" t="s">
        <v>95</v>
      </c>
    </row>
    <row r="2189" spans="1:8" hidden="1" x14ac:dyDescent="0.25">
      <c r="A2189" s="47" t="str">
        <f>A2188</f>
        <v>1480</v>
      </c>
      <c r="B2189" s="35" t="s">
        <v>6328</v>
      </c>
      <c r="C2189" s="35" t="s">
        <v>6538</v>
      </c>
      <c r="D2189" s="46" t="s">
        <v>6440</v>
      </c>
      <c r="E2189" s="598" t="str">
        <f>E2188</f>
        <v>1480</v>
      </c>
      <c r="F2189" s="505"/>
      <c r="G2189" s="167"/>
    </row>
    <row r="2190" spans="1:8" hidden="1" x14ac:dyDescent="0.25">
      <c r="A2190" s="47" t="str">
        <f>A2189</f>
        <v>1480</v>
      </c>
      <c r="B2190" s="35" t="s">
        <v>6328</v>
      </c>
      <c r="C2190" s="35" t="s">
        <v>7890</v>
      </c>
      <c r="E2190" s="598" t="str">
        <f>E2189</f>
        <v>1480</v>
      </c>
      <c r="F2190" s="505"/>
      <c r="G2190" s="167"/>
      <c r="H2190" s="35" t="s">
        <v>4457</v>
      </c>
    </row>
    <row r="2191" spans="1:8" hidden="1" x14ac:dyDescent="0.25">
      <c r="A2191" s="47" t="s">
        <v>2111</v>
      </c>
      <c r="B2191" s="35" t="s">
        <v>6329</v>
      </c>
      <c r="C2191" s="35" t="s">
        <v>4456</v>
      </c>
      <c r="D2191" s="46" t="str">
        <f>RIGHT(C2191,1)</f>
        <v>E</v>
      </c>
      <c r="E2191" s="598" t="s">
        <v>2111</v>
      </c>
      <c r="F2191" s="505"/>
      <c r="G2191" s="167"/>
      <c r="H2191" s="35" t="s">
        <v>4458</v>
      </c>
    </row>
    <row r="2192" spans="1:8" hidden="1" x14ac:dyDescent="0.25">
      <c r="A2192" s="47" t="s">
        <v>2111</v>
      </c>
      <c r="B2192" s="35" t="s">
        <v>6329</v>
      </c>
      <c r="C2192" s="35" t="s">
        <v>5661</v>
      </c>
      <c r="D2192" s="46" t="str">
        <f>RIGHT(C2192,1)</f>
        <v>M</v>
      </c>
      <c r="E2192" s="598" t="s">
        <v>2111</v>
      </c>
      <c r="F2192" s="505"/>
      <c r="G2192" s="167"/>
      <c r="H2192" s="35" t="s">
        <v>4459</v>
      </c>
    </row>
    <row r="2193" spans="1:8" hidden="1" x14ac:dyDescent="0.25">
      <c r="A2193" s="47" t="s">
        <v>2111</v>
      </c>
      <c r="B2193" s="35" t="s">
        <v>6329</v>
      </c>
      <c r="C2193" s="35" t="s">
        <v>5660</v>
      </c>
      <c r="D2193" s="46" t="str">
        <f>RIGHT(C2193,1)</f>
        <v>H</v>
      </c>
      <c r="E2193" s="598" t="s">
        <v>2111</v>
      </c>
      <c r="F2193" s="505"/>
      <c r="G2193" s="167"/>
      <c r="H2193" s="35" t="s">
        <v>5662</v>
      </c>
    </row>
    <row r="2194" spans="1:8" hidden="1" x14ac:dyDescent="0.25">
      <c r="A2194" s="47" t="str">
        <f>A2193</f>
        <v>1490</v>
      </c>
      <c r="B2194" s="35" t="s">
        <v>6329</v>
      </c>
      <c r="C2194" s="35" t="s">
        <v>6539</v>
      </c>
      <c r="D2194" s="46" t="s">
        <v>6440</v>
      </c>
      <c r="E2194" s="598" t="str">
        <f>E2193</f>
        <v>1490</v>
      </c>
      <c r="F2194" s="505"/>
      <c r="G2194" s="167"/>
      <c r="H2194" s="35" t="s">
        <v>95</v>
      </c>
    </row>
    <row r="2195" spans="1:8" hidden="1" x14ac:dyDescent="0.25">
      <c r="A2195" s="47" t="str">
        <f>A2194</f>
        <v>1490</v>
      </c>
      <c r="B2195" s="35" t="s">
        <v>6329</v>
      </c>
      <c r="C2195" s="35" t="s">
        <v>7891</v>
      </c>
      <c r="E2195" s="598" t="str">
        <f>E2194</f>
        <v>1490</v>
      </c>
      <c r="F2195" s="505"/>
      <c r="G2195" s="167"/>
    </row>
    <row r="2196" spans="1:8" hidden="1" x14ac:dyDescent="0.25">
      <c r="A2196" s="47" t="s">
        <v>2110</v>
      </c>
      <c r="B2196" s="35" t="s">
        <v>6330</v>
      </c>
      <c r="C2196" s="35" t="s">
        <v>4457</v>
      </c>
      <c r="D2196" s="46" t="str">
        <f>RIGHT(C2196,1)</f>
        <v>E</v>
      </c>
      <c r="E2196" s="598" t="s">
        <v>2110</v>
      </c>
      <c r="F2196" s="505"/>
      <c r="G2196" s="167"/>
      <c r="H2196" s="35" t="s">
        <v>5663</v>
      </c>
    </row>
    <row r="2197" spans="1:8" hidden="1" x14ac:dyDescent="0.25">
      <c r="A2197" s="47" t="s">
        <v>2110</v>
      </c>
      <c r="B2197" s="35" t="s">
        <v>6330</v>
      </c>
      <c r="C2197" s="35" t="s">
        <v>4458</v>
      </c>
      <c r="D2197" s="46" t="str">
        <f>RIGHT(C2197,1)</f>
        <v>E</v>
      </c>
      <c r="E2197" s="598" t="s">
        <v>2110</v>
      </c>
      <c r="F2197" s="505"/>
      <c r="G2197" s="167"/>
      <c r="H2197" s="35" t="s">
        <v>5664</v>
      </c>
    </row>
    <row r="2198" spans="1:8" hidden="1" x14ac:dyDescent="0.25">
      <c r="A2198" s="47" t="s">
        <v>2110</v>
      </c>
      <c r="B2198" s="35" t="s">
        <v>6330</v>
      </c>
      <c r="C2198" s="35" t="s">
        <v>4459</v>
      </c>
      <c r="D2198" s="46" t="str">
        <f>RIGHT(C2198,1)</f>
        <v>M</v>
      </c>
      <c r="E2198" s="598" t="s">
        <v>2110</v>
      </c>
      <c r="F2198" s="505"/>
      <c r="G2198" s="167"/>
      <c r="H2198" s="35" t="s">
        <v>5665</v>
      </c>
    </row>
    <row r="2199" spans="1:8" hidden="1" x14ac:dyDescent="0.25">
      <c r="A2199" s="47" t="s">
        <v>2110</v>
      </c>
      <c r="B2199" s="35" t="s">
        <v>6330</v>
      </c>
      <c r="C2199" s="35" t="s">
        <v>5662</v>
      </c>
      <c r="D2199" s="46" t="str">
        <f>RIGHT(C2199,1)</f>
        <v>H</v>
      </c>
      <c r="E2199" s="598" t="s">
        <v>2110</v>
      </c>
      <c r="F2199" s="505"/>
      <c r="G2199" s="167"/>
      <c r="H2199" s="35" t="s">
        <v>4460</v>
      </c>
    </row>
    <row r="2200" spans="1:8" hidden="1" x14ac:dyDescent="0.25">
      <c r="A2200" s="47" t="str">
        <f>A2199</f>
        <v>1500</v>
      </c>
      <c r="B2200" s="35" t="s">
        <v>6330</v>
      </c>
      <c r="C2200" s="35" t="s">
        <v>6540</v>
      </c>
      <c r="D2200" s="46" t="s">
        <v>6440</v>
      </c>
      <c r="E2200" s="598" t="str">
        <f>E2199</f>
        <v>1500</v>
      </c>
      <c r="F2200" s="505"/>
      <c r="G2200" s="167"/>
      <c r="H2200" s="35" t="s">
        <v>4461</v>
      </c>
    </row>
    <row r="2201" spans="1:8" hidden="1" x14ac:dyDescent="0.25">
      <c r="A2201" s="47" t="str">
        <f>A2200</f>
        <v>1500</v>
      </c>
      <c r="B2201" s="35" t="s">
        <v>6330</v>
      </c>
      <c r="C2201" s="35" t="s">
        <v>7892</v>
      </c>
      <c r="E2201" s="598" t="str">
        <f>E2200</f>
        <v>1500</v>
      </c>
      <c r="F2201" s="505"/>
      <c r="G2201" s="167"/>
      <c r="H2201" s="35" t="s">
        <v>95</v>
      </c>
    </row>
    <row r="2202" spans="1:8" hidden="1" x14ac:dyDescent="0.25">
      <c r="A2202" s="47" t="s">
        <v>2109</v>
      </c>
      <c r="B2202" s="35" t="s">
        <v>6331</v>
      </c>
      <c r="C2202" s="35" t="s">
        <v>5663</v>
      </c>
      <c r="D2202" s="46" t="str">
        <f>RIGHT(C2202,1)</f>
        <v>E</v>
      </c>
      <c r="E2202" s="598" t="s">
        <v>2109</v>
      </c>
      <c r="F2202" s="505"/>
      <c r="G2202" s="167"/>
    </row>
    <row r="2203" spans="1:8" hidden="1" x14ac:dyDescent="0.25">
      <c r="A2203" s="47" t="s">
        <v>2109</v>
      </c>
      <c r="B2203" s="35" t="s">
        <v>6331</v>
      </c>
      <c r="C2203" s="35" t="s">
        <v>5664</v>
      </c>
      <c r="D2203" s="46" t="str">
        <f>RIGHT(C2203,1)</f>
        <v>M</v>
      </c>
      <c r="E2203" s="598" t="s">
        <v>2109</v>
      </c>
      <c r="F2203" s="505"/>
      <c r="G2203" s="167"/>
      <c r="H2203" s="35" t="s">
        <v>4462</v>
      </c>
    </row>
    <row r="2204" spans="1:8" hidden="1" x14ac:dyDescent="0.25">
      <c r="A2204" s="47" t="s">
        <v>2109</v>
      </c>
      <c r="B2204" s="35" t="s">
        <v>6331</v>
      </c>
      <c r="C2204" s="35" t="s">
        <v>5665</v>
      </c>
      <c r="D2204" s="46" t="str">
        <f>RIGHT(C2204,1)</f>
        <v>H</v>
      </c>
      <c r="E2204" s="598" t="s">
        <v>2109</v>
      </c>
      <c r="F2204" s="505"/>
      <c r="G2204" s="167"/>
      <c r="H2204" s="35" t="s">
        <v>5666</v>
      </c>
    </row>
    <row r="2205" spans="1:8" hidden="1" x14ac:dyDescent="0.25">
      <c r="A2205" s="47" t="s">
        <v>2109</v>
      </c>
      <c r="B2205" s="35" t="s">
        <v>6331</v>
      </c>
      <c r="C2205" s="35" t="s">
        <v>4460</v>
      </c>
      <c r="D2205" s="46" t="str">
        <f>RIGHT(C2205,1)</f>
        <v>E</v>
      </c>
      <c r="E2205" s="598" t="s">
        <v>2109</v>
      </c>
      <c r="F2205" s="505"/>
      <c r="G2205" s="167"/>
      <c r="H2205" s="35" t="s">
        <v>4463</v>
      </c>
    </row>
    <row r="2206" spans="1:8" hidden="1" x14ac:dyDescent="0.25">
      <c r="A2206" s="47" t="s">
        <v>2109</v>
      </c>
      <c r="B2206" s="35" t="s">
        <v>6331</v>
      </c>
      <c r="C2206" s="35" t="s">
        <v>4461</v>
      </c>
      <c r="D2206" s="46" t="str">
        <f>RIGHT(C2206,1)</f>
        <v>E</v>
      </c>
      <c r="E2206" s="598" t="s">
        <v>2109</v>
      </c>
      <c r="F2206" s="505"/>
      <c r="G2206" s="167"/>
      <c r="H2206" s="35" t="s">
        <v>4464</v>
      </c>
    </row>
    <row r="2207" spans="1:8" hidden="1" x14ac:dyDescent="0.25">
      <c r="A2207" s="47" t="str">
        <f>A2206</f>
        <v>1510</v>
      </c>
      <c r="B2207" s="35" t="s">
        <v>6331</v>
      </c>
      <c r="C2207" s="35" t="s">
        <v>6541</v>
      </c>
      <c r="D2207" s="46" t="s">
        <v>6440</v>
      </c>
      <c r="E2207" s="598" t="str">
        <f>E2206</f>
        <v>1510</v>
      </c>
      <c r="F2207" s="505"/>
      <c r="G2207" s="167"/>
      <c r="H2207" s="35" t="s">
        <v>5667</v>
      </c>
    </row>
    <row r="2208" spans="1:8" hidden="1" x14ac:dyDescent="0.25">
      <c r="A2208" s="47" t="str">
        <f>A2207</f>
        <v>1510</v>
      </c>
      <c r="B2208" s="35" t="s">
        <v>6331</v>
      </c>
      <c r="C2208" s="35" t="s">
        <v>7893</v>
      </c>
      <c r="E2208" s="598" t="str">
        <f>E2207</f>
        <v>1510</v>
      </c>
      <c r="F2208" s="505"/>
      <c r="G2208" s="167"/>
      <c r="H2208" s="35" t="s">
        <v>5668</v>
      </c>
    </row>
    <row r="2209" spans="1:8" hidden="1" x14ac:dyDescent="0.25">
      <c r="A2209" s="47" t="s">
        <v>2108</v>
      </c>
      <c r="B2209" s="35" t="s">
        <v>6332</v>
      </c>
      <c r="C2209" s="35" t="s">
        <v>4462</v>
      </c>
      <c r="D2209" s="46" t="str">
        <f t="shared" ref="D2209:D2221" si="56">RIGHT(C2209,1)</f>
        <v>E</v>
      </c>
      <c r="E2209" s="598" t="s">
        <v>2108</v>
      </c>
      <c r="F2209" s="505"/>
      <c r="G2209" s="167"/>
      <c r="H2209" s="35" t="s">
        <v>4465</v>
      </c>
    </row>
    <row r="2210" spans="1:8" hidden="1" x14ac:dyDescent="0.25">
      <c r="A2210" s="47" t="s">
        <v>2108</v>
      </c>
      <c r="B2210" s="35" t="s">
        <v>6332</v>
      </c>
      <c r="C2210" s="35" t="s">
        <v>5666</v>
      </c>
      <c r="D2210" s="46" t="str">
        <f t="shared" si="56"/>
        <v>H</v>
      </c>
      <c r="E2210" s="598" t="s">
        <v>2108</v>
      </c>
      <c r="F2210" s="505"/>
      <c r="G2210" s="167"/>
      <c r="H2210" s="35" t="s">
        <v>5669</v>
      </c>
    </row>
    <row r="2211" spans="1:8" hidden="1" x14ac:dyDescent="0.25">
      <c r="A2211" s="47" t="s">
        <v>2108</v>
      </c>
      <c r="B2211" s="35" t="s">
        <v>6332</v>
      </c>
      <c r="C2211" s="35" t="s">
        <v>4463</v>
      </c>
      <c r="D2211" s="46" t="str">
        <f t="shared" si="56"/>
        <v>E</v>
      </c>
      <c r="E2211" s="598" t="s">
        <v>2108</v>
      </c>
      <c r="F2211" s="505"/>
      <c r="G2211" s="167"/>
      <c r="H2211" s="35" t="s">
        <v>5670</v>
      </c>
    </row>
    <row r="2212" spans="1:8" hidden="1" x14ac:dyDescent="0.25">
      <c r="A2212" s="47" t="s">
        <v>2108</v>
      </c>
      <c r="B2212" s="35" t="s">
        <v>6332</v>
      </c>
      <c r="C2212" s="35" t="s">
        <v>4464</v>
      </c>
      <c r="D2212" s="46" t="str">
        <f t="shared" si="56"/>
        <v>E</v>
      </c>
      <c r="E2212" s="598" t="s">
        <v>2108</v>
      </c>
      <c r="F2212" s="505"/>
      <c r="G2212" s="167"/>
      <c r="H2212" s="35" t="s">
        <v>4466</v>
      </c>
    </row>
    <row r="2213" spans="1:8" hidden="1" x14ac:dyDescent="0.25">
      <c r="A2213" s="47" t="s">
        <v>2108</v>
      </c>
      <c r="B2213" s="35" t="s">
        <v>6332</v>
      </c>
      <c r="C2213" s="35" t="s">
        <v>5667</v>
      </c>
      <c r="D2213" s="46" t="str">
        <f t="shared" si="56"/>
        <v>M</v>
      </c>
      <c r="E2213" s="598" t="s">
        <v>2108</v>
      </c>
      <c r="F2213" s="505"/>
      <c r="G2213" s="167"/>
      <c r="H2213" s="35" t="s">
        <v>5671</v>
      </c>
    </row>
    <row r="2214" spans="1:8" hidden="1" x14ac:dyDescent="0.25">
      <c r="A2214" s="47" t="s">
        <v>2108</v>
      </c>
      <c r="B2214" s="35" t="s">
        <v>6332</v>
      </c>
      <c r="C2214" s="35" t="s">
        <v>5668</v>
      </c>
      <c r="D2214" s="46" t="str">
        <f t="shared" si="56"/>
        <v>E</v>
      </c>
      <c r="E2214" s="598" t="s">
        <v>2108</v>
      </c>
      <c r="F2214" s="505"/>
      <c r="G2214" s="167"/>
      <c r="H2214" s="35" t="s">
        <v>5673</v>
      </c>
    </row>
    <row r="2215" spans="1:8" hidden="1" x14ac:dyDescent="0.25">
      <c r="A2215" s="47" t="s">
        <v>2108</v>
      </c>
      <c r="B2215" s="35" t="s">
        <v>6332</v>
      </c>
      <c r="C2215" s="35" t="s">
        <v>4465</v>
      </c>
      <c r="D2215" s="46" t="str">
        <f t="shared" si="56"/>
        <v>E</v>
      </c>
      <c r="E2215" s="598" t="s">
        <v>2108</v>
      </c>
      <c r="F2215" s="505"/>
      <c r="G2215" s="167"/>
      <c r="H2215" s="35" t="s">
        <v>5672</v>
      </c>
    </row>
    <row r="2216" spans="1:8" hidden="1" x14ac:dyDescent="0.25">
      <c r="A2216" s="47" t="s">
        <v>2108</v>
      </c>
      <c r="B2216" s="35" t="s">
        <v>6332</v>
      </c>
      <c r="C2216" s="35" t="s">
        <v>5669</v>
      </c>
      <c r="D2216" s="46" t="str">
        <f t="shared" si="56"/>
        <v>E</v>
      </c>
      <c r="E2216" s="598" t="s">
        <v>2108</v>
      </c>
      <c r="F2216" s="505"/>
      <c r="G2216" s="167"/>
      <c r="H2216" s="35" t="s">
        <v>7118</v>
      </c>
    </row>
    <row r="2217" spans="1:8" hidden="1" x14ac:dyDescent="0.25">
      <c r="A2217" s="47" t="s">
        <v>2108</v>
      </c>
      <c r="B2217" s="35" t="s">
        <v>6332</v>
      </c>
      <c r="C2217" s="35" t="s">
        <v>5670</v>
      </c>
      <c r="D2217" s="46" t="str">
        <f t="shared" si="56"/>
        <v>M</v>
      </c>
      <c r="E2217" s="598" t="s">
        <v>2108</v>
      </c>
      <c r="F2217" s="505"/>
      <c r="G2217" s="167"/>
      <c r="H2217" s="35" t="s">
        <v>7119</v>
      </c>
    </row>
    <row r="2218" spans="1:8" hidden="1" x14ac:dyDescent="0.25">
      <c r="A2218" s="47" t="s">
        <v>2108</v>
      </c>
      <c r="B2218" s="35" t="s">
        <v>6332</v>
      </c>
      <c r="C2218" s="35" t="s">
        <v>4466</v>
      </c>
      <c r="D2218" s="46" t="str">
        <f t="shared" si="56"/>
        <v>E</v>
      </c>
      <c r="E2218" s="598" t="s">
        <v>2108</v>
      </c>
      <c r="F2218" s="505"/>
      <c r="G2218" s="167"/>
      <c r="H2218" s="35" t="s">
        <v>7120</v>
      </c>
    </row>
    <row r="2219" spans="1:8" hidden="1" x14ac:dyDescent="0.25">
      <c r="A2219" s="47" t="s">
        <v>2108</v>
      </c>
      <c r="B2219" s="35" t="s">
        <v>6332</v>
      </c>
      <c r="C2219" s="35" t="s">
        <v>5671</v>
      </c>
      <c r="D2219" s="46" t="str">
        <f t="shared" si="56"/>
        <v>E</v>
      </c>
      <c r="E2219" s="598" t="s">
        <v>2108</v>
      </c>
      <c r="F2219" s="505"/>
      <c r="G2219" s="167"/>
      <c r="H2219" s="35" t="s">
        <v>7121</v>
      </c>
    </row>
    <row r="2220" spans="1:8" hidden="1" x14ac:dyDescent="0.25">
      <c r="A2220" s="47" t="s">
        <v>2108</v>
      </c>
      <c r="B2220" s="35" t="s">
        <v>6332</v>
      </c>
      <c r="C2220" s="35" t="s">
        <v>5673</v>
      </c>
      <c r="D2220" s="46" t="str">
        <f t="shared" si="56"/>
        <v>M</v>
      </c>
      <c r="E2220" s="598" t="s">
        <v>2108</v>
      </c>
      <c r="F2220" s="505"/>
      <c r="G2220" s="167"/>
      <c r="H2220" s="35" t="s">
        <v>7122</v>
      </c>
    </row>
    <row r="2221" spans="1:8" hidden="1" x14ac:dyDescent="0.25">
      <c r="A2221" s="47" t="s">
        <v>2108</v>
      </c>
      <c r="B2221" s="35" t="s">
        <v>6332</v>
      </c>
      <c r="C2221" s="35" t="s">
        <v>5672</v>
      </c>
      <c r="D2221" s="46" t="str">
        <f t="shared" si="56"/>
        <v>H</v>
      </c>
      <c r="E2221" s="598" t="s">
        <v>2108</v>
      </c>
      <c r="F2221" s="505"/>
      <c r="G2221" s="167"/>
      <c r="H2221" s="35" t="s">
        <v>7123</v>
      </c>
    </row>
    <row r="2222" spans="1:8" hidden="1" x14ac:dyDescent="0.25">
      <c r="A2222" s="47" t="s">
        <v>2108</v>
      </c>
      <c r="B2222" s="35" t="s">
        <v>6332</v>
      </c>
      <c r="C2222" s="35" t="s">
        <v>7118</v>
      </c>
      <c r="D2222" s="46" t="s">
        <v>6439</v>
      </c>
      <c r="E2222" s="598" t="s">
        <v>2108</v>
      </c>
      <c r="F2222" s="505"/>
      <c r="G2222" s="167"/>
      <c r="H2222" s="35" t="s">
        <v>7124</v>
      </c>
    </row>
    <row r="2223" spans="1:8" hidden="1" x14ac:dyDescent="0.25">
      <c r="A2223" s="47" t="s">
        <v>2108</v>
      </c>
      <c r="B2223" s="35" t="s">
        <v>6332</v>
      </c>
      <c r="C2223" s="35" t="s">
        <v>7119</v>
      </c>
      <c r="D2223" s="46" t="s">
        <v>6439</v>
      </c>
      <c r="E2223" s="598" t="s">
        <v>2108</v>
      </c>
      <c r="F2223" s="505"/>
      <c r="G2223" s="167"/>
      <c r="H2223" s="35" t="s">
        <v>7125</v>
      </c>
    </row>
    <row r="2224" spans="1:8" hidden="1" x14ac:dyDescent="0.25">
      <c r="A2224" s="47" t="s">
        <v>2108</v>
      </c>
      <c r="B2224" s="35" t="s">
        <v>6332</v>
      </c>
      <c r="C2224" s="35" t="s">
        <v>7120</v>
      </c>
      <c r="D2224" s="46" t="s">
        <v>6439</v>
      </c>
      <c r="E2224" s="598" t="s">
        <v>2108</v>
      </c>
      <c r="F2224" s="505"/>
      <c r="G2224" s="167"/>
      <c r="H2224" s="35" t="s">
        <v>7126</v>
      </c>
    </row>
    <row r="2225" spans="1:8" hidden="1" x14ac:dyDescent="0.25">
      <c r="A2225" s="47" t="s">
        <v>2108</v>
      </c>
      <c r="B2225" s="35" t="s">
        <v>6332</v>
      </c>
      <c r="C2225" s="35" t="s">
        <v>7121</v>
      </c>
      <c r="D2225" s="46" t="s">
        <v>6439</v>
      </c>
      <c r="E2225" s="598" t="s">
        <v>2108</v>
      </c>
      <c r="F2225" s="505"/>
      <c r="G2225" s="167"/>
      <c r="H2225" s="35" t="s">
        <v>7127</v>
      </c>
    </row>
    <row r="2226" spans="1:8" hidden="1" x14ac:dyDescent="0.25">
      <c r="A2226" s="47" t="s">
        <v>2108</v>
      </c>
      <c r="B2226" s="35" t="s">
        <v>6332</v>
      </c>
      <c r="C2226" s="35" t="s">
        <v>7122</v>
      </c>
      <c r="D2226" s="46" t="s">
        <v>6439</v>
      </c>
      <c r="E2226" s="598" t="s">
        <v>2108</v>
      </c>
      <c r="F2226" s="505"/>
      <c r="G2226" s="167"/>
      <c r="H2226" s="35" t="s">
        <v>7128</v>
      </c>
    </row>
    <row r="2227" spans="1:8" hidden="1" x14ac:dyDescent="0.25">
      <c r="A2227" s="47" t="s">
        <v>2108</v>
      </c>
      <c r="B2227" s="35" t="s">
        <v>6332</v>
      </c>
      <c r="C2227" s="35" t="s">
        <v>7123</v>
      </c>
      <c r="D2227" s="46" t="s">
        <v>6439</v>
      </c>
      <c r="E2227" s="598" t="s">
        <v>2108</v>
      </c>
      <c r="F2227" s="505"/>
      <c r="G2227" s="167"/>
      <c r="H2227" s="35" t="s">
        <v>7129</v>
      </c>
    </row>
    <row r="2228" spans="1:8" hidden="1" x14ac:dyDescent="0.25">
      <c r="A2228" s="47" t="s">
        <v>2108</v>
      </c>
      <c r="B2228" s="35" t="s">
        <v>6332</v>
      </c>
      <c r="C2228" s="35" t="s">
        <v>7124</v>
      </c>
      <c r="D2228" s="46" t="s">
        <v>6439</v>
      </c>
      <c r="E2228" s="598" t="s">
        <v>2108</v>
      </c>
      <c r="F2228" s="505"/>
      <c r="G2228" s="167"/>
      <c r="H2228" s="35" t="s">
        <v>7130</v>
      </c>
    </row>
    <row r="2229" spans="1:8" hidden="1" x14ac:dyDescent="0.25">
      <c r="A2229" s="47" t="s">
        <v>2108</v>
      </c>
      <c r="B2229" s="35" t="s">
        <v>6332</v>
      </c>
      <c r="C2229" s="35" t="s">
        <v>7125</v>
      </c>
      <c r="D2229" s="46" t="s">
        <v>6439</v>
      </c>
      <c r="E2229" s="598" t="s">
        <v>2108</v>
      </c>
      <c r="F2229" s="505"/>
      <c r="G2229" s="167"/>
      <c r="H2229" s="35" t="s">
        <v>7131</v>
      </c>
    </row>
    <row r="2230" spans="1:8" hidden="1" x14ac:dyDescent="0.25">
      <c r="A2230" s="47" t="s">
        <v>2108</v>
      </c>
      <c r="B2230" s="35" t="s">
        <v>6332</v>
      </c>
      <c r="C2230" s="35" t="s">
        <v>7126</v>
      </c>
      <c r="D2230" s="46" t="s">
        <v>6439</v>
      </c>
      <c r="E2230" s="598" t="s">
        <v>2108</v>
      </c>
      <c r="F2230" s="505"/>
      <c r="G2230" s="167"/>
      <c r="H2230" s="35" t="s">
        <v>7132</v>
      </c>
    </row>
    <row r="2231" spans="1:8" hidden="1" x14ac:dyDescent="0.25">
      <c r="A2231" s="47" t="s">
        <v>2108</v>
      </c>
      <c r="B2231" s="35" t="s">
        <v>6332</v>
      </c>
      <c r="C2231" s="35" t="s">
        <v>7127</v>
      </c>
      <c r="D2231" s="46" t="s">
        <v>6439</v>
      </c>
      <c r="E2231" s="598" t="s">
        <v>2108</v>
      </c>
      <c r="F2231" s="505"/>
      <c r="G2231" s="167"/>
      <c r="H2231" s="35" t="s">
        <v>7133</v>
      </c>
    </row>
    <row r="2232" spans="1:8" hidden="1" x14ac:dyDescent="0.25">
      <c r="A2232" s="47" t="s">
        <v>2108</v>
      </c>
      <c r="B2232" s="35" t="s">
        <v>6332</v>
      </c>
      <c r="C2232" s="35" t="s">
        <v>7128</v>
      </c>
      <c r="D2232" s="46" t="s">
        <v>6439</v>
      </c>
      <c r="E2232" s="598" t="s">
        <v>2108</v>
      </c>
      <c r="F2232" s="505"/>
      <c r="G2232" s="167"/>
      <c r="H2232" s="35" t="s">
        <v>7134</v>
      </c>
    </row>
    <row r="2233" spans="1:8" hidden="1" x14ac:dyDescent="0.25">
      <c r="A2233" s="47" t="s">
        <v>2108</v>
      </c>
      <c r="B2233" s="35" t="s">
        <v>6332</v>
      </c>
      <c r="C2233" s="35" t="s">
        <v>7129</v>
      </c>
      <c r="D2233" s="46" t="s">
        <v>6439</v>
      </c>
      <c r="E2233" s="598" t="s">
        <v>2108</v>
      </c>
      <c r="F2233" s="505"/>
      <c r="G2233" s="167"/>
      <c r="H2233" s="35" t="s">
        <v>7135</v>
      </c>
    </row>
    <row r="2234" spans="1:8" hidden="1" x14ac:dyDescent="0.25">
      <c r="A2234" s="47" t="s">
        <v>2108</v>
      </c>
      <c r="B2234" s="35" t="s">
        <v>6332</v>
      </c>
      <c r="C2234" s="35" t="s">
        <v>7130</v>
      </c>
      <c r="D2234" s="46" t="s">
        <v>6439</v>
      </c>
      <c r="E2234" s="598" t="s">
        <v>2108</v>
      </c>
      <c r="F2234" s="505"/>
      <c r="G2234" s="167"/>
      <c r="H2234" s="35" t="s">
        <v>7136</v>
      </c>
    </row>
    <row r="2235" spans="1:8" hidden="1" x14ac:dyDescent="0.25">
      <c r="A2235" s="47" t="s">
        <v>2108</v>
      </c>
      <c r="B2235" s="35" t="s">
        <v>6332</v>
      </c>
      <c r="C2235" s="35" t="s">
        <v>7131</v>
      </c>
      <c r="D2235" s="46" t="s">
        <v>6439</v>
      </c>
      <c r="E2235" s="598" t="s">
        <v>2108</v>
      </c>
      <c r="F2235" s="505"/>
      <c r="G2235" s="167"/>
      <c r="H2235" s="35" t="s">
        <v>7137</v>
      </c>
    </row>
    <row r="2236" spans="1:8" hidden="1" x14ac:dyDescent="0.25">
      <c r="A2236" s="47" t="s">
        <v>2108</v>
      </c>
      <c r="B2236" s="35" t="s">
        <v>6332</v>
      </c>
      <c r="C2236" s="35" t="s">
        <v>7132</v>
      </c>
      <c r="D2236" s="46" t="s">
        <v>6439</v>
      </c>
      <c r="E2236" s="598" t="s">
        <v>2108</v>
      </c>
      <c r="F2236" s="505"/>
      <c r="G2236" s="167"/>
      <c r="H2236" s="35" t="s">
        <v>7138</v>
      </c>
    </row>
    <row r="2237" spans="1:8" hidden="1" x14ac:dyDescent="0.25">
      <c r="A2237" s="47" t="s">
        <v>2108</v>
      </c>
      <c r="B2237" s="35" t="s">
        <v>6332</v>
      </c>
      <c r="C2237" s="35" t="s">
        <v>7133</v>
      </c>
      <c r="D2237" s="46" t="s">
        <v>6439</v>
      </c>
      <c r="E2237" s="598" t="s">
        <v>2108</v>
      </c>
      <c r="F2237" s="505"/>
      <c r="G2237" s="167"/>
      <c r="H2237" s="35" t="s">
        <v>7139</v>
      </c>
    </row>
    <row r="2238" spans="1:8" hidden="1" x14ac:dyDescent="0.25">
      <c r="A2238" s="47" t="s">
        <v>2108</v>
      </c>
      <c r="B2238" s="35" t="s">
        <v>6332</v>
      </c>
      <c r="C2238" s="35" t="s">
        <v>7134</v>
      </c>
      <c r="D2238" s="46" t="s">
        <v>6439</v>
      </c>
      <c r="E2238" s="598" t="s">
        <v>2108</v>
      </c>
      <c r="F2238" s="505"/>
      <c r="G2238" s="167"/>
      <c r="H2238" s="35" t="s">
        <v>95</v>
      </c>
    </row>
    <row r="2239" spans="1:8" hidden="1" x14ac:dyDescent="0.25">
      <c r="A2239" s="47" t="s">
        <v>2108</v>
      </c>
      <c r="B2239" s="35" t="s">
        <v>6332</v>
      </c>
      <c r="C2239" s="35" t="s">
        <v>7135</v>
      </c>
      <c r="D2239" s="46" t="s">
        <v>6439</v>
      </c>
      <c r="E2239" s="598" t="s">
        <v>2108</v>
      </c>
      <c r="F2239" s="505"/>
      <c r="G2239" s="167"/>
    </row>
    <row r="2240" spans="1:8" hidden="1" x14ac:dyDescent="0.25">
      <c r="A2240" s="47" t="s">
        <v>2108</v>
      </c>
      <c r="B2240" s="35" t="s">
        <v>6332</v>
      </c>
      <c r="C2240" s="35" t="s">
        <v>7136</v>
      </c>
      <c r="D2240" s="46" t="s">
        <v>6439</v>
      </c>
      <c r="E2240" s="598" t="s">
        <v>2108</v>
      </c>
      <c r="F2240" s="505"/>
      <c r="G2240" s="167"/>
      <c r="H2240" s="35" t="s">
        <v>4467</v>
      </c>
    </row>
    <row r="2241" spans="1:8" hidden="1" x14ac:dyDescent="0.25">
      <c r="A2241" s="47" t="s">
        <v>2108</v>
      </c>
      <c r="B2241" s="35" t="s">
        <v>6332</v>
      </c>
      <c r="C2241" s="35" t="s">
        <v>7137</v>
      </c>
      <c r="D2241" s="46" t="s">
        <v>6439</v>
      </c>
      <c r="E2241" s="598" t="s">
        <v>2108</v>
      </c>
      <c r="F2241" s="505"/>
      <c r="G2241" s="167"/>
      <c r="H2241" s="35" t="s">
        <v>5674</v>
      </c>
    </row>
    <row r="2242" spans="1:8" hidden="1" x14ac:dyDescent="0.25">
      <c r="A2242" s="47" t="s">
        <v>2108</v>
      </c>
      <c r="B2242" s="35" t="s">
        <v>6332</v>
      </c>
      <c r="C2242" s="35" t="s">
        <v>7138</v>
      </c>
      <c r="D2242" s="46" t="s">
        <v>6439</v>
      </c>
      <c r="E2242" s="598" t="s">
        <v>2108</v>
      </c>
      <c r="F2242" s="505"/>
      <c r="G2242" s="167"/>
      <c r="H2242" s="35" t="s">
        <v>5675</v>
      </c>
    </row>
    <row r="2243" spans="1:8" hidden="1" x14ac:dyDescent="0.25">
      <c r="A2243" s="47" t="s">
        <v>2108</v>
      </c>
      <c r="B2243" s="35" t="s">
        <v>6332</v>
      </c>
      <c r="C2243" s="35" t="s">
        <v>7139</v>
      </c>
      <c r="D2243" s="46" t="s">
        <v>6439</v>
      </c>
      <c r="E2243" s="598" t="s">
        <v>2108</v>
      </c>
      <c r="F2243" s="505"/>
      <c r="G2243" s="167"/>
      <c r="H2243" s="35" t="s">
        <v>7140</v>
      </c>
    </row>
    <row r="2244" spans="1:8" hidden="1" x14ac:dyDescent="0.25">
      <c r="A2244" s="47" t="str">
        <f>A2243</f>
        <v>1520</v>
      </c>
      <c r="B2244" s="35" t="s">
        <v>6332</v>
      </c>
      <c r="C2244" s="35" t="s">
        <v>6542</v>
      </c>
      <c r="D2244" s="46" t="s">
        <v>6440</v>
      </c>
      <c r="E2244" s="598" t="str">
        <f>E2243</f>
        <v>1520</v>
      </c>
      <c r="F2244" s="505"/>
      <c r="G2244" s="167"/>
      <c r="H2244" s="35" t="s">
        <v>7141</v>
      </c>
    </row>
    <row r="2245" spans="1:8" hidden="1" x14ac:dyDescent="0.25">
      <c r="A2245" s="47" t="str">
        <f>A2244</f>
        <v>1520</v>
      </c>
      <c r="B2245" s="35" t="s">
        <v>6332</v>
      </c>
      <c r="C2245" s="35" t="s">
        <v>7894</v>
      </c>
      <c r="E2245" s="598" t="str">
        <f>E2244</f>
        <v>1520</v>
      </c>
      <c r="F2245" s="505"/>
      <c r="G2245" s="167"/>
      <c r="H2245" s="35" t="s">
        <v>7142</v>
      </c>
    </row>
    <row r="2246" spans="1:8" hidden="1" x14ac:dyDescent="0.25">
      <c r="A2246" s="47" t="s">
        <v>2107</v>
      </c>
      <c r="B2246" s="35" t="s">
        <v>6333</v>
      </c>
      <c r="C2246" s="35" t="s">
        <v>4467</v>
      </c>
      <c r="D2246" s="46" t="str">
        <f>RIGHT(C2246,1)</f>
        <v>E</v>
      </c>
      <c r="E2246" s="598" t="s">
        <v>2107</v>
      </c>
      <c r="F2246" s="505"/>
      <c r="G2246" s="167"/>
      <c r="H2246" s="35" t="s">
        <v>7143</v>
      </c>
    </row>
    <row r="2247" spans="1:8" hidden="1" x14ac:dyDescent="0.25">
      <c r="A2247" s="47" t="s">
        <v>2107</v>
      </c>
      <c r="B2247" s="35" t="s">
        <v>6333</v>
      </c>
      <c r="C2247" s="35" t="s">
        <v>5674</v>
      </c>
      <c r="D2247" s="46" t="str">
        <f>RIGHT(C2247,1)</f>
        <v>M</v>
      </c>
      <c r="E2247" s="598" t="s">
        <v>2107</v>
      </c>
      <c r="F2247" s="505"/>
      <c r="G2247" s="167"/>
      <c r="H2247" s="35" t="s">
        <v>95</v>
      </c>
    </row>
    <row r="2248" spans="1:8" hidden="1" x14ac:dyDescent="0.25">
      <c r="A2248" s="47" t="s">
        <v>2107</v>
      </c>
      <c r="B2248" s="35" t="s">
        <v>6333</v>
      </c>
      <c r="C2248" s="35" t="s">
        <v>5675</v>
      </c>
      <c r="D2248" s="46" t="str">
        <f>RIGHT(C2248,1)</f>
        <v>H</v>
      </c>
      <c r="E2248" s="598" t="s">
        <v>2107</v>
      </c>
      <c r="F2248" s="505"/>
      <c r="G2248" s="167"/>
    </row>
    <row r="2249" spans="1:8" hidden="1" x14ac:dyDescent="0.25">
      <c r="A2249" s="47" t="s">
        <v>2107</v>
      </c>
      <c r="B2249" s="35" t="s">
        <v>6333</v>
      </c>
      <c r="C2249" s="35" t="s">
        <v>7140</v>
      </c>
      <c r="D2249" s="46" t="s">
        <v>6439</v>
      </c>
      <c r="E2249" s="598" t="s">
        <v>2107</v>
      </c>
      <c r="F2249" s="505"/>
      <c r="G2249" s="167"/>
      <c r="H2249" s="35" t="s">
        <v>4468</v>
      </c>
    </row>
    <row r="2250" spans="1:8" hidden="1" x14ac:dyDescent="0.25">
      <c r="A2250" s="47" t="s">
        <v>2107</v>
      </c>
      <c r="B2250" s="35" t="s">
        <v>6333</v>
      </c>
      <c r="C2250" s="35" t="s">
        <v>7141</v>
      </c>
      <c r="D2250" s="46" t="s">
        <v>6439</v>
      </c>
      <c r="E2250" s="598" t="s">
        <v>2107</v>
      </c>
      <c r="F2250" s="505"/>
      <c r="G2250" s="167"/>
      <c r="H2250" s="35" t="s">
        <v>4469</v>
      </c>
    </row>
    <row r="2251" spans="1:8" hidden="1" x14ac:dyDescent="0.25">
      <c r="A2251" s="47" t="s">
        <v>2107</v>
      </c>
      <c r="B2251" s="35" t="s">
        <v>6333</v>
      </c>
      <c r="C2251" s="35" t="s">
        <v>7142</v>
      </c>
      <c r="D2251" s="46" t="s">
        <v>6439</v>
      </c>
      <c r="E2251" s="598" t="s">
        <v>2107</v>
      </c>
      <c r="F2251" s="505"/>
      <c r="G2251" s="167"/>
      <c r="H2251" s="35" t="s">
        <v>5676</v>
      </c>
    </row>
    <row r="2252" spans="1:8" hidden="1" x14ac:dyDescent="0.25">
      <c r="A2252" s="47" t="s">
        <v>2107</v>
      </c>
      <c r="B2252" s="35" t="s">
        <v>6333</v>
      </c>
      <c r="C2252" s="35" t="s">
        <v>7143</v>
      </c>
      <c r="D2252" s="46" t="s">
        <v>6439</v>
      </c>
      <c r="E2252" s="598" t="s">
        <v>2107</v>
      </c>
      <c r="F2252" s="505"/>
      <c r="G2252" s="167"/>
      <c r="H2252" s="35" t="s">
        <v>5677</v>
      </c>
    </row>
    <row r="2253" spans="1:8" hidden="1" x14ac:dyDescent="0.25">
      <c r="A2253" s="47" t="str">
        <f>A2252</f>
        <v>1530</v>
      </c>
      <c r="B2253" s="35" t="s">
        <v>6333</v>
      </c>
      <c r="C2253" s="35" t="s">
        <v>6543</v>
      </c>
      <c r="D2253" s="46" t="s">
        <v>6440</v>
      </c>
      <c r="E2253" s="598" t="str">
        <f>E2252</f>
        <v>1530</v>
      </c>
      <c r="F2253" s="505"/>
      <c r="G2253" s="167"/>
      <c r="H2253" s="35" t="s">
        <v>7144</v>
      </c>
    </row>
    <row r="2254" spans="1:8" hidden="1" x14ac:dyDescent="0.25">
      <c r="A2254" s="47" t="str">
        <f>A2253</f>
        <v>1530</v>
      </c>
      <c r="B2254" s="35" t="s">
        <v>6333</v>
      </c>
      <c r="C2254" s="35" t="s">
        <v>7895</v>
      </c>
      <c r="E2254" s="598" t="str">
        <f>E2253</f>
        <v>1530</v>
      </c>
      <c r="F2254" s="505"/>
      <c r="G2254" s="167"/>
      <c r="H2254" s="35" t="s">
        <v>95</v>
      </c>
    </row>
    <row r="2255" spans="1:8" hidden="1" x14ac:dyDescent="0.25">
      <c r="A2255" s="47" t="s">
        <v>2106</v>
      </c>
      <c r="B2255" s="35" t="s">
        <v>1924</v>
      </c>
      <c r="C2255" s="35" t="s">
        <v>4468</v>
      </c>
      <c r="D2255" s="46" t="str">
        <f>RIGHT(C2255,1)</f>
        <v>E</v>
      </c>
      <c r="E2255" s="598" t="s">
        <v>2106</v>
      </c>
      <c r="F2255" s="505"/>
      <c r="G2255" s="167"/>
    </row>
    <row r="2256" spans="1:8" hidden="1" x14ac:dyDescent="0.25">
      <c r="A2256" s="47" t="s">
        <v>2106</v>
      </c>
      <c r="B2256" s="35" t="s">
        <v>1924</v>
      </c>
      <c r="C2256" s="35" t="s">
        <v>4469</v>
      </c>
      <c r="D2256" s="46" t="str">
        <f>RIGHT(C2256,1)</f>
        <v>E</v>
      </c>
      <c r="E2256" s="598" t="s">
        <v>2106</v>
      </c>
      <c r="F2256" s="505"/>
      <c r="G2256" s="167"/>
      <c r="H2256" s="35" t="s">
        <v>5678</v>
      </c>
    </row>
    <row r="2257" spans="1:8" hidden="1" x14ac:dyDescent="0.25">
      <c r="A2257" s="47" t="s">
        <v>2106</v>
      </c>
      <c r="B2257" s="35" t="s">
        <v>1924</v>
      </c>
      <c r="C2257" s="35" t="s">
        <v>5676</v>
      </c>
      <c r="D2257" s="46" t="str">
        <f>RIGHT(C2257,1)</f>
        <v>M</v>
      </c>
      <c r="E2257" s="598" t="s">
        <v>2106</v>
      </c>
      <c r="F2257" s="505"/>
      <c r="G2257" s="167"/>
      <c r="H2257" s="35" t="s">
        <v>5680</v>
      </c>
    </row>
    <row r="2258" spans="1:8" hidden="1" x14ac:dyDescent="0.25">
      <c r="A2258" s="47" t="s">
        <v>2106</v>
      </c>
      <c r="B2258" s="35" t="s">
        <v>1924</v>
      </c>
      <c r="C2258" s="35" t="s">
        <v>5677</v>
      </c>
      <c r="D2258" s="46" t="str">
        <f>RIGHT(C2258,1)</f>
        <v>H</v>
      </c>
      <c r="E2258" s="598" t="s">
        <v>2106</v>
      </c>
      <c r="F2258" s="505"/>
      <c r="G2258" s="167"/>
      <c r="H2258" s="35" t="s">
        <v>5679</v>
      </c>
    </row>
    <row r="2259" spans="1:8" hidden="1" x14ac:dyDescent="0.25">
      <c r="A2259" s="47" t="s">
        <v>2106</v>
      </c>
      <c r="B2259" s="35" t="s">
        <v>1924</v>
      </c>
      <c r="C2259" s="35" t="s">
        <v>7144</v>
      </c>
      <c r="D2259" s="46" t="s">
        <v>6439</v>
      </c>
      <c r="E2259" s="598" t="s">
        <v>2106</v>
      </c>
      <c r="F2259" s="505"/>
      <c r="G2259" s="167"/>
      <c r="H2259" s="35" t="s">
        <v>5681</v>
      </c>
    </row>
    <row r="2260" spans="1:8" hidden="1" x14ac:dyDescent="0.25">
      <c r="A2260" s="47" t="str">
        <f>A2259</f>
        <v>1540</v>
      </c>
      <c r="B2260" s="35" t="s">
        <v>1924</v>
      </c>
      <c r="C2260" s="35" t="s">
        <v>6544</v>
      </c>
      <c r="D2260" s="46" t="s">
        <v>6440</v>
      </c>
      <c r="E2260" s="598" t="str">
        <f>E2259</f>
        <v>1540</v>
      </c>
      <c r="F2260" s="505"/>
      <c r="G2260" s="167"/>
      <c r="H2260" s="35" t="s">
        <v>5682</v>
      </c>
    </row>
    <row r="2261" spans="1:8" hidden="1" x14ac:dyDescent="0.25">
      <c r="A2261" s="47" t="str">
        <f>A2260</f>
        <v>1540</v>
      </c>
      <c r="B2261" s="35" t="s">
        <v>1924</v>
      </c>
      <c r="C2261" s="35" t="s">
        <v>7896</v>
      </c>
      <c r="E2261" s="598" t="str">
        <f>E2260</f>
        <v>1540</v>
      </c>
      <c r="F2261" s="505"/>
      <c r="G2261" s="167"/>
      <c r="H2261" s="35" t="s">
        <v>5683</v>
      </c>
    </row>
    <row r="2262" spans="1:8" hidden="1" x14ac:dyDescent="0.25">
      <c r="A2262" s="47" t="s">
        <v>2105</v>
      </c>
      <c r="B2262" s="35" t="s">
        <v>6334</v>
      </c>
      <c r="C2262" s="35" t="s">
        <v>5678</v>
      </c>
      <c r="D2262" s="46" t="str">
        <f t="shared" ref="D2262:D2293" si="57">RIGHT(C2262,1)</f>
        <v>E</v>
      </c>
      <c r="E2262" s="598" t="s">
        <v>2105</v>
      </c>
      <c r="F2262" s="505"/>
      <c r="G2262" s="167"/>
      <c r="H2262" s="35" t="s">
        <v>4470</v>
      </c>
    </row>
    <row r="2263" spans="1:8" hidden="1" x14ac:dyDescent="0.25">
      <c r="A2263" s="47" t="s">
        <v>2105</v>
      </c>
      <c r="B2263" s="35" t="s">
        <v>6334</v>
      </c>
      <c r="C2263" s="35" t="s">
        <v>5680</v>
      </c>
      <c r="D2263" s="46" t="str">
        <f t="shared" si="57"/>
        <v>M</v>
      </c>
      <c r="E2263" s="598" t="s">
        <v>2105</v>
      </c>
      <c r="F2263" s="505"/>
      <c r="G2263" s="167"/>
      <c r="H2263" s="35" t="s">
        <v>5684</v>
      </c>
    </row>
    <row r="2264" spans="1:8" hidden="1" x14ac:dyDescent="0.25">
      <c r="A2264" s="47" t="s">
        <v>2105</v>
      </c>
      <c r="B2264" s="35" t="s">
        <v>6334</v>
      </c>
      <c r="C2264" s="35" t="s">
        <v>5679</v>
      </c>
      <c r="D2264" s="46" t="str">
        <f t="shared" si="57"/>
        <v>H</v>
      </c>
      <c r="E2264" s="598" t="s">
        <v>2105</v>
      </c>
      <c r="F2264" s="505"/>
      <c r="G2264" s="167"/>
      <c r="H2264" s="35" t="s">
        <v>5685</v>
      </c>
    </row>
    <row r="2265" spans="1:8" hidden="1" x14ac:dyDescent="0.25">
      <c r="A2265" s="47" t="s">
        <v>2105</v>
      </c>
      <c r="B2265" s="35" t="s">
        <v>6334</v>
      </c>
      <c r="C2265" s="35" t="s">
        <v>5681</v>
      </c>
      <c r="D2265" s="46" t="str">
        <f t="shared" si="57"/>
        <v>E</v>
      </c>
      <c r="E2265" s="598" t="s">
        <v>2105</v>
      </c>
      <c r="F2265" s="505"/>
      <c r="G2265" s="167"/>
      <c r="H2265" s="35" t="s">
        <v>5686</v>
      </c>
    </row>
    <row r="2266" spans="1:8" hidden="1" x14ac:dyDescent="0.25">
      <c r="A2266" s="47" t="s">
        <v>2105</v>
      </c>
      <c r="B2266" s="35" t="s">
        <v>6334</v>
      </c>
      <c r="C2266" s="35" t="s">
        <v>5682</v>
      </c>
      <c r="D2266" s="46" t="str">
        <f t="shared" si="57"/>
        <v>E</v>
      </c>
      <c r="E2266" s="598" t="s">
        <v>2105</v>
      </c>
      <c r="F2266" s="505"/>
      <c r="G2266" s="167"/>
      <c r="H2266" s="35" t="s">
        <v>5687</v>
      </c>
    </row>
    <row r="2267" spans="1:8" hidden="1" x14ac:dyDescent="0.25">
      <c r="A2267" s="47" t="s">
        <v>2105</v>
      </c>
      <c r="B2267" s="35" t="s">
        <v>6334</v>
      </c>
      <c r="C2267" s="35" t="s">
        <v>5683</v>
      </c>
      <c r="D2267" s="46" t="str">
        <f t="shared" si="57"/>
        <v>E</v>
      </c>
      <c r="E2267" s="598" t="s">
        <v>2105</v>
      </c>
      <c r="F2267" s="505"/>
      <c r="G2267" s="167"/>
      <c r="H2267" s="35" t="s">
        <v>5688</v>
      </c>
    </row>
    <row r="2268" spans="1:8" hidden="1" x14ac:dyDescent="0.25">
      <c r="A2268" s="47" t="s">
        <v>2105</v>
      </c>
      <c r="B2268" s="35" t="s">
        <v>6334</v>
      </c>
      <c r="C2268" s="35" t="s">
        <v>4470</v>
      </c>
      <c r="D2268" s="46" t="str">
        <f t="shared" si="57"/>
        <v>E</v>
      </c>
      <c r="E2268" s="598" t="s">
        <v>2105</v>
      </c>
      <c r="F2268" s="505"/>
      <c r="G2268" s="167"/>
      <c r="H2268" s="35" t="s">
        <v>5689</v>
      </c>
    </row>
    <row r="2269" spans="1:8" hidden="1" x14ac:dyDescent="0.25">
      <c r="A2269" s="47" t="s">
        <v>2105</v>
      </c>
      <c r="B2269" s="35" t="s">
        <v>6334</v>
      </c>
      <c r="C2269" s="35" t="s">
        <v>5684</v>
      </c>
      <c r="D2269" s="46" t="str">
        <f t="shared" si="57"/>
        <v>E</v>
      </c>
      <c r="E2269" s="598" t="s">
        <v>2105</v>
      </c>
      <c r="F2269" s="505"/>
      <c r="G2269" s="167"/>
      <c r="H2269" s="35" t="s">
        <v>5690</v>
      </c>
    </row>
    <row r="2270" spans="1:8" hidden="1" x14ac:dyDescent="0.25">
      <c r="A2270" s="47" t="s">
        <v>2105</v>
      </c>
      <c r="B2270" s="35" t="s">
        <v>6334</v>
      </c>
      <c r="C2270" s="35" t="s">
        <v>5685</v>
      </c>
      <c r="D2270" s="46" t="str">
        <f t="shared" si="57"/>
        <v>E</v>
      </c>
      <c r="E2270" s="598" t="s">
        <v>2105</v>
      </c>
      <c r="F2270" s="505"/>
      <c r="G2270" s="167"/>
      <c r="H2270" s="35" t="s">
        <v>5691</v>
      </c>
    </row>
    <row r="2271" spans="1:8" hidden="1" x14ac:dyDescent="0.25">
      <c r="A2271" s="47" t="s">
        <v>2105</v>
      </c>
      <c r="B2271" s="35" t="s">
        <v>6334</v>
      </c>
      <c r="C2271" s="35" t="s">
        <v>5686</v>
      </c>
      <c r="D2271" s="46" t="str">
        <f t="shared" si="57"/>
        <v>M</v>
      </c>
      <c r="E2271" s="598" t="s">
        <v>2105</v>
      </c>
      <c r="F2271" s="505"/>
      <c r="G2271" s="167"/>
      <c r="H2271" s="35" t="s">
        <v>5692</v>
      </c>
    </row>
    <row r="2272" spans="1:8" hidden="1" x14ac:dyDescent="0.25">
      <c r="A2272" s="47" t="s">
        <v>2105</v>
      </c>
      <c r="B2272" s="35" t="s">
        <v>6334</v>
      </c>
      <c r="C2272" s="35" t="s">
        <v>5687</v>
      </c>
      <c r="D2272" s="46" t="str">
        <f t="shared" si="57"/>
        <v>M</v>
      </c>
      <c r="E2272" s="598" t="s">
        <v>2105</v>
      </c>
      <c r="F2272" s="505"/>
      <c r="G2272" s="167"/>
      <c r="H2272" s="35" t="s">
        <v>5693</v>
      </c>
    </row>
    <row r="2273" spans="1:8" hidden="1" x14ac:dyDescent="0.25">
      <c r="A2273" s="47" t="s">
        <v>2105</v>
      </c>
      <c r="B2273" s="35" t="s">
        <v>6334</v>
      </c>
      <c r="C2273" s="35" t="s">
        <v>5688</v>
      </c>
      <c r="D2273" s="46" t="str">
        <f t="shared" si="57"/>
        <v>E</v>
      </c>
      <c r="E2273" s="598" t="s">
        <v>2105</v>
      </c>
      <c r="F2273" s="505"/>
      <c r="G2273" s="167"/>
      <c r="H2273" s="35" t="s">
        <v>4471</v>
      </c>
    </row>
    <row r="2274" spans="1:8" hidden="1" x14ac:dyDescent="0.25">
      <c r="A2274" s="47" t="s">
        <v>2105</v>
      </c>
      <c r="B2274" s="35" t="s">
        <v>6334</v>
      </c>
      <c r="C2274" s="35" t="s">
        <v>5689</v>
      </c>
      <c r="D2274" s="46" t="str">
        <f t="shared" si="57"/>
        <v>M</v>
      </c>
      <c r="E2274" s="598" t="s">
        <v>2105</v>
      </c>
      <c r="F2274" s="505"/>
      <c r="G2274" s="167"/>
      <c r="H2274" s="35" t="s">
        <v>5694</v>
      </c>
    </row>
    <row r="2275" spans="1:8" hidden="1" x14ac:dyDescent="0.25">
      <c r="A2275" s="47" t="s">
        <v>2105</v>
      </c>
      <c r="B2275" s="35" t="s">
        <v>6334</v>
      </c>
      <c r="C2275" s="35" t="s">
        <v>5690</v>
      </c>
      <c r="D2275" s="46" t="str">
        <f t="shared" si="57"/>
        <v>E</v>
      </c>
      <c r="E2275" s="598" t="s">
        <v>2105</v>
      </c>
      <c r="F2275" s="505"/>
      <c r="G2275" s="167"/>
      <c r="H2275" s="35" t="s">
        <v>4472</v>
      </c>
    </row>
    <row r="2276" spans="1:8" hidden="1" x14ac:dyDescent="0.25">
      <c r="A2276" s="47" t="s">
        <v>2105</v>
      </c>
      <c r="B2276" s="35" t="s">
        <v>6334</v>
      </c>
      <c r="C2276" s="35" t="s">
        <v>5691</v>
      </c>
      <c r="D2276" s="46" t="str">
        <f t="shared" si="57"/>
        <v>H</v>
      </c>
      <c r="E2276" s="598" t="s">
        <v>2105</v>
      </c>
      <c r="F2276" s="505"/>
      <c r="G2276" s="167"/>
      <c r="H2276" s="35" t="s">
        <v>5695</v>
      </c>
    </row>
    <row r="2277" spans="1:8" hidden="1" x14ac:dyDescent="0.25">
      <c r="A2277" s="47" t="s">
        <v>2105</v>
      </c>
      <c r="B2277" s="35" t="s">
        <v>6334</v>
      </c>
      <c r="C2277" s="35" t="s">
        <v>5692</v>
      </c>
      <c r="D2277" s="46" t="str">
        <f t="shared" si="57"/>
        <v>H</v>
      </c>
      <c r="E2277" s="598" t="s">
        <v>2105</v>
      </c>
      <c r="F2277" s="505"/>
      <c r="G2277" s="167"/>
      <c r="H2277" s="35" t="s">
        <v>5696</v>
      </c>
    </row>
    <row r="2278" spans="1:8" hidden="1" x14ac:dyDescent="0.25">
      <c r="A2278" s="47" t="s">
        <v>2105</v>
      </c>
      <c r="B2278" s="35" t="s">
        <v>6334</v>
      </c>
      <c r="C2278" s="35" t="s">
        <v>5693</v>
      </c>
      <c r="D2278" s="46" t="str">
        <f t="shared" si="57"/>
        <v>H</v>
      </c>
      <c r="E2278" s="598" t="s">
        <v>2105</v>
      </c>
      <c r="F2278" s="505"/>
      <c r="G2278" s="167"/>
      <c r="H2278" s="35" t="s">
        <v>5697</v>
      </c>
    </row>
    <row r="2279" spans="1:8" hidden="1" x14ac:dyDescent="0.25">
      <c r="A2279" s="47" t="s">
        <v>2105</v>
      </c>
      <c r="B2279" s="35" t="s">
        <v>6334</v>
      </c>
      <c r="C2279" s="35" t="s">
        <v>4471</v>
      </c>
      <c r="D2279" s="46" t="str">
        <f t="shared" si="57"/>
        <v>E</v>
      </c>
      <c r="E2279" s="598" t="s">
        <v>2105</v>
      </c>
      <c r="F2279" s="505"/>
      <c r="G2279" s="167"/>
      <c r="H2279" s="35" t="s">
        <v>4473</v>
      </c>
    </row>
    <row r="2280" spans="1:8" hidden="1" x14ac:dyDescent="0.25">
      <c r="A2280" s="47" t="s">
        <v>2105</v>
      </c>
      <c r="B2280" s="35" t="s">
        <v>6334</v>
      </c>
      <c r="C2280" s="35" t="s">
        <v>5694</v>
      </c>
      <c r="D2280" s="46" t="str">
        <f t="shared" si="57"/>
        <v>E</v>
      </c>
      <c r="E2280" s="598" t="s">
        <v>2105</v>
      </c>
      <c r="F2280" s="505"/>
      <c r="G2280" s="167"/>
      <c r="H2280" s="35" t="s">
        <v>5698</v>
      </c>
    </row>
    <row r="2281" spans="1:8" hidden="1" x14ac:dyDescent="0.25">
      <c r="A2281" s="47" t="s">
        <v>2105</v>
      </c>
      <c r="B2281" s="35" t="s">
        <v>6334</v>
      </c>
      <c r="C2281" s="35" t="s">
        <v>4472</v>
      </c>
      <c r="D2281" s="46" t="str">
        <f t="shared" si="57"/>
        <v>E</v>
      </c>
      <c r="E2281" s="598" t="s">
        <v>2105</v>
      </c>
      <c r="F2281" s="505"/>
      <c r="G2281" s="167"/>
      <c r="H2281" s="35" t="s">
        <v>5699</v>
      </c>
    </row>
    <row r="2282" spans="1:8" hidden="1" x14ac:dyDescent="0.25">
      <c r="A2282" s="47" t="s">
        <v>2105</v>
      </c>
      <c r="B2282" s="35" t="s">
        <v>6334</v>
      </c>
      <c r="C2282" s="35" t="s">
        <v>5695</v>
      </c>
      <c r="D2282" s="46" t="str">
        <f t="shared" si="57"/>
        <v>E</v>
      </c>
      <c r="E2282" s="598" t="s">
        <v>2105</v>
      </c>
      <c r="F2282" s="505"/>
      <c r="G2282" s="167"/>
      <c r="H2282" s="35" t="s">
        <v>5701</v>
      </c>
    </row>
    <row r="2283" spans="1:8" hidden="1" x14ac:dyDescent="0.25">
      <c r="A2283" s="47" t="s">
        <v>2105</v>
      </c>
      <c r="B2283" s="35" t="s">
        <v>6334</v>
      </c>
      <c r="C2283" s="35" t="s">
        <v>5696</v>
      </c>
      <c r="D2283" s="46" t="str">
        <f t="shared" si="57"/>
        <v>M</v>
      </c>
      <c r="E2283" s="598" t="s">
        <v>2105</v>
      </c>
      <c r="F2283" s="505"/>
      <c r="G2283" s="167"/>
      <c r="H2283" s="35" t="s">
        <v>5700</v>
      </c>
    </row>
    <row r="2284" spans="1:8" hidden="1" x14ac:dyDescent="0.25">
      <c r="A2284" s="47" t="s">
        <v>2105</v>
      </c>
      <c r="B2284" s="35" t="s">
        <v>6334</v>
      </c>
      <c r="C2284" s="35" t="s">
        <v>5697</v>
      </c>
      <c r="D2284" s="46" t="str">
        <f t="shared" si="57"/>
        <v>E</v>
      </c>
      <c r="E2284" s="598" t="s">
        <v>2105</v>
      </c>
      <c r="F2284" s="505"/>
      <c r="G2284" s="167"/>
      <c r="H2284" s="35" t="s">
        <v>5702</v>
      </c>
    </row>
    <row r="2285" spans="1:8" hidden="1" x14ac:dyDescent="0.25">
      <c r="A2285" s="47" t="s">
        <v>2105</v>
      </c>
      <c r="B2285" s="35" t="s">
        <v>6334</v>
      </c>
      <c r="C2285" s="35" t="s">
        <v>4473</v>
      </c>
      <c r="D2285" s="46" t="str">
        <f t="shared" si="57"/>
        <v>E</v>
      </c>
      <c r="E2285" s="598" t="s">
        <v>2105</v>
      </c>
      <c r="F2285" s="505"/>
      <c r="G2285" s="167"/>
      <c r="H2285" s="35" t="s">
        <v>5703</v>
      </c>
    </row>
    <row r="2286" spans="1:8" hidden="1" x14ac:dyDescent="0.25">
      <c r="A2286" s="47" t="s">
        <v>2105</v>
      </c>
      <c r="B2286" s="35" t="s">
        <v>6334</v>
      </c>
      <c r="C2286" s="35" t="s">
        <v>5698</v>
      </c>
      <c r="D2286" s="46" t="str">
        <f t="shared" si="57"/>
        <v>M</v>
      </c>
      <c r="E2286" s="598" t="s">
        <v>2105</v>
      </c>
      <c r="F2286" s="505"/>
      <c r="G2286" s="167"/>
      <c r="H2286" s="35" t="s">
        <v>5704</v>
      </c>
    </row>
    <row r="2287" spans="1:8" hidden="1" x14ac:dyDescent="0.25">
      <c r="A2287" s="47" t="s">
        <v>2105</v>
      </c>
      <c r="B2287" s="35" t="s">
        <v>6334</v>
      </c>
      <c r="C2287" s="35" t="s">
        <v>5699</v>
      </c>
      <c r="D2287" s="46" t="str">
        <f t="shared" si="57"/>
        <v>E</v>
      </c>
      <c r="E2287" s="598" t="s">
        <v>2105</v>
      </c>
      <c r="F2287" s="505"/>
      <c r="G2287" s="167"/>
      <c r="H2287" s="35" t="s">
        <v>5705</v>
      </c>
    </row>
    <row r="2288" spans="1:8" hidden="1" x14ac:dyDescent="0.25">
      <c r="A2288" s="47" t="s">
        <v>2105</v>
      </c>
      <c r="B2288" s="35" t="s">
        <v>6334</v>
      </c>
      <c r="C2288" s="35" t="s">
        <v>5701</v>
      </c>
      <c r="D2288" s="46" t="str">
        <f t="shared" si="57"/>
        <v>M</v>
      </c>
      <c r="E2288" s="598" t="s">
        <v>2105</v>
      </c>
      <c r="F2288" s="505"/>
      <c r="G2288" s="167"/>
      <c r="H2288" s="35" t="s">
        <v>5706</v>
      </c>
    </row>
    <row r="2289" spans="1:8" hidden="1" x14ac:dyDescent="0.25">
      <c r="A2289" s="47" t="s">
        <v>2105</v>
      </c>
      <c r="B2289" s="35" t="s">
        <v>6334</v>
      </c>
      <c r="C2289" s="35" t="s">
        <v>5700</v>
      </c>
      <c r="D2289" s="46" t="str">
        <f t="shared" si="57"/>
        <v>H</v>
      </c>
      <c r="E2289" s="598" t="s">
        <v>2105</v>
      </c>
      <c r="F2289" s="505"/>
      <c r="G2289" s="167"/>
      <c r="H2289" s="35" t="s">
        <v>5707</v>
      </c>
    </row>
    <row r="2290" spans="1:8" hidden="1" x14ac:dyDescent="0.25">
      <c r="A2290" s="47" t="s">
        <v>2105</v>
      </c>
      <c r="B2290" s="35" t="s">
        <v>6334</v>
      </c>
      <c r="C2290" s="35" t="s">
        <v>5702</v>
      </c>
      <c r="D2290" s="46" t="str">
        <f t="shared" si="57"/>
        <v>M</v>
      </c>
      <c r="E2290" s="598" t="s">
        <v>2105</v>
      </c>
      <c r="F2290" s="505"/>
      <c r="G2290" s="167"/>
      <c r="H2290" s="35" t="s">
        <v>5708</v>
      </c>
    </row>
    <row r="2291" spans="1:8" hidden="1" x14ac:dyDescent="0.25">
      <c r="A2291" s="47" t="s">
        <v>2105</v>
      </c>
      <c r="B2291" s="35" t="s">
        <v>6334</v>
      </c>
      <c r="C2291" s="35" t="s">
        <v>5703</v>
      </c>
      <c r="D2291" s="46" t="str">
        <f t="shared" si="57"/>
        <v>E</v>
      </c>
      <c r="E2291" s="598" t="s">
        <v>2105</v>
      </c>
      <c r="F2291" s="505"/>
      <c r="G2291" s="167"/>
      <c r="H2291" s="35" t="s">
        <v>6249</v>
      </c>
    </row>
    <row r="2292" spans="1:8" hidden="1" x14ac:dyDescent="0.25">
      <c r="A2292" s="47" t="s">
        <v>2105</v>
      </c>
      <c r="B2292" s="35" t="s">
        <v>6334</v>
      </c>
      <c r="C2292" s="35" t="s">
        <v>5704</v>
      </c>
      <c r="D2292" s="46" t="str">
        <f t="shared" si="57"/>
        <v>E</v>
      </c>
      <c r="E2292" s="598" t="s">
        <v>2105</v>
      </c>
      <c r="F2292" s="505"/>
      <c r="G2292" s="167"/>
      <c r="H2292" s="35" t="s">
        <v>6250</v>
      </c>
    </row>
    <row r="2293" spans="1:8" hidden="1" x14ac:dyDescent="0.25">
      <c r="A2293" s="47" t="s">
        <v>2105</v>
      </c>
      <c r="B2293" s="35" t="s">
        <v>6334</v>
      </c>
      <c r="C2293" s="35" t="s">
        <v>5705</v>
      </c>
      <c r="D2293" s="46" t="str">
        <f t="shared" si="57"/>
        <v>E</v>
      </c>
      <c r="E2293" s="598" t="s">
        <v>2105</v>
      </c>
      <c r="F2293" s="505"/>
      <c r="G2293" s="167"/>
      <c r="H2293" s="35" t="s">
        <v>6251</v>
      </c>
    </row>
    <row r="2294" spans="1:8" hidden="1" x14ac:dyDescent="0.25">
      <c r="A2294" s="47" t="s">
        <v>2105</v>
      </c>
      <c r="B2294" s="35" t="s">
        <v>6334</v>
      </c>
      <c r="C2294" s="35" t="s">
        <v>5706</v>
      </c>
      <c r="D2294" s="46" t="str">
        <f t="shared" ref="D2294:D2321" si="58">RIGHT(C2294,1)</f>
        <v>E</v>
      </c>
      <c r="E2294" s="598" t="s">
        <v>2105</v>
      </c>
      <c r="F2294" s="505"/>
      <c r="G2294" s="167"/>
      <c r="H2294" s="35" t="s">
        <v>5710</v>
      </c>
    </row>
    <row r="2295" spans="1:8" hidden="1" x14ac:dyDescent="0.25">
      <c r="A2295" s="47" t="s">
        <v>2105</v>
      </c>
      <c r="B2295" s="35" t="s">
        <v>6334</v>
      </c>
      <c r="C2295" s="35" t="s">
        <v>5707</v>
      </c>
      <c r="D2295" s="46" t="str">
        <f t="shared" si="58"/>
        <v>E</v>
      </c>
      <c r="E2295" s="598" t="s">
        <v>2105</v>
      </c>
      <c r="F2295" s="505"/>
      <c r="G2295" s="167"/>
      <c r="H2295" s="35" t="s">
        <v>5709</v>
      </c>
    </row>
    <row r="2296" spans="1:8" hidden="1" x14ac:dyDescent="0.25">
      <c r="A2296" s="47" t="s">
        <v>2105</v>
      </c>
      <c r="B2296" s="35" t="s">
        <v>6334</v>
      </c>
      <c r="C2296" s="35" t="s">
        <v>5708</v>
      </c>
      <c r="D2296" s="46" t="str">
        <f t="shared" si="58"/>
        <v>E</v>
      </c>
      <c r="E2296" s="598" t="s">
        <v>2105</v>
      </c>
      <c r="F2296" s="505"/>
      <c r="G2296" s="167"/>
      <c r="H2296" s="35" t="s">
        <v>5711</v>
      </c>
    </row>
    <row r="2297" spans="1:8" hidden="1" x14ac:dyDescent="0.25">
      <c r="A2297" s="47" t="s">
        <v>2105</v>
      </c>
      <c r="B2297" s="35" t="s">
        <v>6334</v>
      </c>
      <c r="C2297" s="35" t="s">
        <v>6249</v>
      </c>
      <c r="D2297" s="46" t="str">
        <f t="shared" si="58"/>
        <v>E</v>
      </c>
      <c r="E2297" s="598" t="s">
        <v>2105</v>
      </c>
      <c r="F2297" s="505"/>
      <c r="G2297" s="167"/>
      <c r="H2297" s="35" t="s">
        <v>5712</v>
      </c>
    </row>
    <row r="2298" spans="1:8" hidden="1" x14ac:dyDescent="0.25">
      <c r="A2298" s="47" t="s">
        <v>2105</v>
      </c>
      <c r="B2298" s="35" t="s">
        <v>6334</v>
      </c>
      <c r="C2298" s="35" t="s">
        <v>6250</v>
      </c>
      <c r="D2298" s="46" t="str">
        <f t="shared" si="58"/>
        <v>M</v>
      </c>
      <c r="E2298" s="598" t="s">
        <v>2105</v>
      </c>
      <c r="F2298" s="505"/>
      <c r="G2298" s="167"/>
      <c r="H2298" s="35" t="s">
        <v>5713</v>
      </c>
    </row>
    <row r="2299" spans="1:8" hidden="1" x14ac:dyDescent="0.25">
      <c r="A2299" s="47" t="s">
        <v>2105</v>
      </c>
      <c r="B2299" s="35" t="s">
        <v>6334</v>
      </c>
      <c r="C2299" s="35" t="s">
        <v>6251</v>
      </c>
      <c r="D2299" s="46" t="str">
        <f t="shared" si="58"/>
        <v>H</v>
      </c>
      <c r="E2299" s="598" t="s">
        <v>2105</v>
      </c>
      <c r="F2299" s="505"/>
      <c r="G2299" s="167"/>
      <c r="H2299" s="35" t="s">
        <v>6252</v>
      </c>
    </row>
    <row r="2300" spans="1:8" hidden="1" x14ac:dyDescent="0.25">
      <c r="A2300" s="47" t="s">
        <v>2105</v>
      </c>
      <c r="B2300" s="35" t="s">
        <v>6334</v>
      </c>
      <c r="C2300" s="35" t="s">
        <v>5710</v>
      </c>
      <c r="D2300" s="46" t="str">
        <f t="shared" si="58"/>
        <v>M</v>
      </c>
      <c r="E2300" s="598" t="s">
        <v>2105</v>
      </c>
      <c r="F2300" s="505"/>
      <c r="G2300" s="167"/>
      <c r="H2300" s="35" t="s">
        <v>6253</v>
      </c>
    </row>
    <row r="2301" spans="1:8" hidden="1" x14ac:dyDescent="0.25">
      <c r="A2301" s="47" t="s">
        <v>2105</v>
      </c>
      <c r="B2301" s="35" t="s">
        <v>6334</v>
      </c>
      <c r="C2301" s="35" t="s">
        <v>5709</v>
      </c>
      <c r="D2301" s="46" t="str">
        <f t="shared" si="58"/>
        <v>H</v>
      </c>
      <c r="E2301" s="598" t="s">
        <v>2105</v>
      </c>
      <c r="F2301" s="505"/>
      <c r="G2301" s="167"/>
      <c r="H2301" s="35" t="s">
        <v>6254</v>
      </c>
    </row>
    <row r="2302" spans="1:8" hidden="1" x14ac:dyDescent="0.25">
      <c r="A2302" s="47" t="s">
        <v>2105</v>
      </c>
      <c r="B2302" s="35" t="s">
        <v>6334</v>
      </c>
      <c r="C2302" s="35" t="s">
        <v>5711</v>
      </c>
      <c r="D2302" s="46" t="str">
        <f t="shared" si="58"/>
        <v>H</v>
      </c>
      <c r="E2302" s="598" t="s">
        <v>2105</v>
      </c>
      <c r="F2302" s="505"/>
      <c r="G2302" s="167"/>
      <c r="H2302" s="35" t="s">
        <v>4474</v>
      </c>
    </row>
    <row r="2303" spans="1:8" hidden="1" x14ac:dyDescent="0.25">
      <c r="A2303" s="47" t="s">
        <v>2105</v>
      </c>
      <c r="B2303" s="35" t="s">
        <v>6334</v>
      </c>
      <c r="C2303" s="35" t="s">
        <v>5712</v>
      </c>
      <c r="D2303" s="46" t="str">
        <f t="shared" si="58"/>
        <v>H</v>
      </c>
      <c r="E2303" s="598" t="s">
        <v>2105</v>
      </c>
      <c r="F2303" s="505"/>
      <c r="G2303" s="167"/>
      <c r="H2303" s="35" t="s">
        <v>5714</v>
      </c>
    </row>
    <row r="2304" spans="1:8" hidden="1" x14ac:dyDescent="0.25">
      <c r="A2304" s="47" t="s">
        <v>2105</v>
      </c>
      <c r="B2304" s="35" t="s">
        <v>6334</v>
      </c>
      <c r="C2304" s="35" t="s">
        <v>5713</v>
      </c>
      <c r="D2304" s="46" t="str">
        <f t="shared" si="58"/>
        <v>M</v>
      </c>
      <c r="E2304" s="598" t="s">
        <v>2105</v>
      </c>
      <c r="F2304" s="505"/>
      <c r="G2304" s="167"/>
      <c r="H2304" s="35" t="s">
        <v>5715</v>
      </c>
    </row>
    <row r="2305" spans="1:8" hidden="1" x14ac:dyDescent="0.25">
      <c r="A2305" s="47" t="s">
        <v>2105</v>
      </c>
      <c r="B2305" s="35" t="s">
        <v>6334</v>
      </c>
      <c r="C2305" s="35" t="s">
        <v>6252</v>
      </c>
      <c r="D2305" s="46" t="str">
        <f t="shared" si="58"/>
        <v>E</v>
      </c>
      <c r="E2305" s="598" t="s">
        <v>2105</v>
      </c>
      <c r="F2305" s="505"/>
      <c r="G2305" s="167"/>
      <c r="H2305" s="35" t="s">
        <v>5716</v>
      </c>
    </row>
    <row r="2306" spans="1:8" hidden="1" x14ac:dyDescent="0.25">
      <c r="A2306" s="47" t="s">
        <v>2105</v>
      </c>
      <c r="B2306" s="35" t="s">
        <v>6334</v>
      </c>
      <c r="C2306" s="35" t="s">
        <v>6253</v>
      </c>
      <c r="D2306" s="46" t="str">
        <f t="shared" si="58"/>
        <v>M</v>
      </c>
      <c r="E2306" s="598" t="s">
        <v>2105</v>
      </c>
      <c r="F2306" s="505"/>
      <c r="G2306" s="167"/>
      <c r="H2306" s="35" t="s">
        <v>5717</v>
      </c>
    </row>
    <row r="2307" spans="1:8" hidden="1" x14ac:dyDescent="0.25">
      <c r="A2307" s="47" t="s">
        <v>2105</v>
      </c>
      <c r="B2307" s="35" t="s">
        <v>6334</v>
      </c>
      <c r="C2307" s="35" t="s">
        <v>6254</v>
      </c>
      <c r="D2307" s="46" t="str">
        <f t="shared" si="58"/>
        <v>H</v>
      </c>
      <c r="E2307" s="598" t="s">
        <v>2105</v>
      </c>
      <c r="F2307" s="505"/>
      <c r="G2307" s="167"/>
      <c r="H2307" s="35" t="s">
        <v>5718</v>
      </c>
    </row>
    <row r="2308" spans="1:8" hidden="1" x14ac:dyDescent="0.25">
      <c r="A2308" s="47" t="s">
        <v>2105</v>
      </c>
      <c r="B2308" s="35" t="s">
        <v>6334</v>
      </c>
      <c r="C2308" s="35" t="s">
        <v>4474</v>
      </c>
      <c r="D2308" s="46" t="str">
        <f t="shared" si="58"/>
        <v>E</v>
      </c>
      <c r="E2308" s="598" t="s">
        <v>2105</v>
      </c>
      <c r="F2308" s="505"/>
      <c r="G2308" s="167"/>
      <c r="H2308" s="35" t="s">
        <v>5719</v>
      </c>
    </row>
    <row r="2309" spans="1:8" hidden="1" x14ac:dyDescent="0.25">
      <c r="A2309" s="47" t="s">
        <v>2105</v>
      </c>
      <c r="B2309" s="35" t="s">
        <v>6334</v>
      </c>
      <c r="C2309" s="35" t="s">
        <v>5714</v>
      </c>
      <c r="D2309" s="46" t="str">
        <f t="shared" si="58"/>
        <v>E</v>
      </c>
      <c r="E2309" s="598" t="s">
        <v>2105</v>
      </c>
      <c r="F2309" s="505"/>
      <c r="G2309" s="167"/>
      <c r="H2309" s="35" t="s">
        <v>5720</v>
      </c>
    </row>
    <row r="2310" spans="1:8" hidden="1" x14ac:dyDescent="0.25">
      <c r="A2310" s="47" t="s">
        <v>2105</v>
      </c>
      <c r="B2310" s="35" t="s">
        <v>6334</v>
      </c>
      <c r="C2310" s="35" t="s">
        <v>5715</v>
      </c>
      <c r="D2310" s="46" t="str">
        <f t="shared" si="58"/>
        <v>E</v>
      </c>
      <c r="E2310" s="598" t="s">
        <v>2105</v>
      </c>
      <c r="F2310" s="505"/>
      <c r="G2310" s="167"/>
      <c r="H2310" s="35" t="s">
        <v>5721</v>
      </c>
    </row>
    <row r="2311" spans="1:8" hidden="1" x14ac:dyDescent="0.25">
      <c r="A2311" s="47" t="s">
        <v>2105</v>
      </c>
      <c r="B2311" s="35" t="s">
        <v>6334</v>
      </c>
      <c r="C2311" s="35" t="s">
        <v>5716</v>
      </c>
      <c r="D2311" s="46" t="str">
        <f t="shared" si="58"/>
        <v>E</v>
      </c>
      <c r="E2311" s="598" t="s">
        <v>2105</v>
      </c>
      <c r="F2311" s="505"/>
      <c r="G2311" s="167"/>
      <c r="H2311" s="35" t="s">
        <v>5722</v>
      </c>
    </row>
    <row r="2312" spans="1:8" hidden="1" x14ac:dyDescent="0.25">
      <c r="A2312" s="47" t="s">
        <v>2105</v>
      </c>
      <c r="B2312" s="35" t="s">
        <v>6334</v>
      </c>
      <c r="C2312" s="35" t="s">
        <v>5717</v>
      </c>
      <c r="D2312" s="46" t="str">
        <f t="shared" si="58"/>
        <v>H</v>
      </c>
      <c r="E2312" s="598" t="s">
        <v>2105</v>
      </c>
      <c r="F2312" s="505"/>
      <c r="G2312" s="167"/>
      <c r="H2312" s="35" t="s">
        <v>5723</v>
      </c>
    </row>
    <row r="2313" spans="1:8" hidden="1" x14ac:dyDescent="0.25">
      <c r="A2313" s="47" t="s">
        <v>2105</v>
      </c>
      <c r="B2313" s="35" t="s">
        <v>6334</v>
      </c>
      <c r="C2313" s="35" t="s">
        <v>5718</v>
      </c>
      <c r="D2313" s="46" t="str">
        <f t="shared" si="58"/>
        <v>E</v>
      </c>
      <c r="E2313" s="598" t="s">
        <v>2105</v>
      </c>
      <c r="F2313" s="505"/>
      <c r="G2313" s="167"/>
      <c r="H2313" s="35" t="s">
        <v>5724</v>
      </c>
    </row>
    <row r="2314" spans="1:8" hidden="1" x14ac:dyDescent="0.25">
      <c r="A2314" s="47" t="s">
        <v>2105</v>
      </c>
      <c r="B2314" s="35" t="s">
        <v>6334</v>
      </c>
      <c r="C2314" s="35" t="s">
        <v>5719</v>
      </c>
      <c r="D2314" s="46" t="str">
        <f t="shared" si="58"/>
        <v>E</v>
      </c>
      <c r="E2314" s="598" t="s">
        <v>2105</v>
      </c>
      <c r="F2314" s="505"/>
      <c r="G2314" s="167"/>
      <c r="H2314" s="35" t="s">
        <v>5725</v>
      </c>
    </row>
    <row r="2315" spans="1:8" hidden="1" x14ac:dyDescent="0.25">
      <c r="A2315" s="47" t="s">
        <v>2105</v>
      </c>
      <c r="B2315" s="35" t="s">
        <v>6334</v>
      </c>
      <c r="C2315" s="35" t="s">
        <v>5720</v>
      </c>
      <c r="D2315" s="46" t="str">
        <f t="shared" si="58"/>
        <v>E</v>
      </c>
      <c r="E2315" s="598" t="s">
        <v>2105</v>
      </c>
      <c r="F2315" s="505"/>
      <c r="G2315" s="167"/>
      <c r="H2315" s="35" t="s">
        <v>5726</v>
      </c>
    </row>
    <row r="2316" spans="1:8" hidden="1" x14ac:dyDescent="0.25">
      <c r="A2316" s="47" t="s">
        <v>2105</v>
      </c>
      <c r="B2316" s="35" t="s">
        <v>6334</v>
      </c>
      <c r="C2316" s="35" t="s">
        <v>5721</v>
      </c>
      <c r="D2316" s="46" t="str">
        <f t="shared" si="58"/>
        <v>E</v>
      </c>
      <c r="E2316" s="598" t="s">
        <v>2105</v>
      </c>
      <c r="F2316" s="505"/>
      <c r="G2316" s="167"/>
      <c r="H2316" s="35" t="s">
        <v>7145</v>
      </c>
    </row>
    <row r="2317" spans="1:8" hidden="1" x14ac:dyDescent="0.25">
      <c r="A2317" s="47" t="s">
        <v>2105</v>
      </c>
      <c r="B2317" s="35" t="s">
        <v>6334</v>
      </c>
      <c r="C2317" s="35" t="s">
        <v>5722</v>
      </c>
      <c r="D2317" s="46" t="str">
        <f t="shared" si="58"/>
        <v>E</v>
      </c>
      <c r="E2317" s="598" t="s">
        <v>2105</v>
      </c>
      <c r="F2317" s="505"/>
      <c r="G2317" s="167"/>
      <c r="H2317" s="35" t="s">
        <v>7146</v>
      </c>
    </row>
    <row r="2318" spans="1:8" hidden="1" x14ac:dyDescent="0.25">
      <c r="A2318" s="47" t="s">
        <v>2105</v>
      </c>
      <c r="B2318" s="35" t="s">
        <v>6334</v>
      </c>
      <c r="C2318" s="35" t="s">
        <v>5723</v>
      </c>
      <c r="D2318" s="46" t="str">
        <f t="shared" si="58"/>
        <v>M</v>
      </c>
      <c r="E2318" s="598" t="s">
        <v>2105</v>
      </c>
      <c r="F2318" s="505"/>
      <c r="G2318" s="167"/>
      <c r="H2318" s="35" t="s">
        <v>7147</v>
      </c>
    </row>
    <row r="2319" spans="1:8" hidden="1" x14ac:dyDescent="0.25">
      <c r="A2319" s="47" t="s">
        <v>2105</v>
      </c>
      <c r="B2319" s="35" t="s">
        <v>6334</v>
      </c>
      <c r="C2319" s="35" t="s">
        <v>5724</v>
      </c>
      <c r="D2319" s="46" t="str">
        <f t="shared" si="58"/>
        <v>E</v>
      </c>
      <c r="E2319" s="598" t="s">
        <v>2105</v>
      </c>
      <c r="F2319" s="505"/>
      <c r="G2319" s="167"/>
      <c r="H2319" s="35" t="s">
        <v>7148</v>
      </c>
    </row>
    <row r="2320" spans="1:8" hidden="1" x14ac:dyDescent="0.25">
      <c r="A2320" s="47" t="s">
        <v>2105</v>
      </c>
      <c r="B2320" s="35" t="s">
        <v>6334</v>
      </c>
      <c r="C2320" s="35" t="s">
        <v>5725</v>
      </c>
      <c r="D2320" s="46" t="str">
        <f t="shared" si="58"/>
        <v>M</v>
      </c>
      <c r="E2320" s="598" t="s">
        <v>2105</v>
      </c>
      <c r="F2320" s="505"/>
      <c r="G2320" s="167"/>
      <c r="H2320" s="35" t="s">
        <v>7149</v>
      </c>
    </row>
    <row r="2321" spans="1:8" hidden="1" x14ac:dyDescent="0.25">
      <c r="A2321" s="47" t="s">
        <v>2105</v>
      </c>
      <c r="B2321" s="35" t="s">
        <v>6334</v>
      </c>
      <c r="C2321" s="35" t="s">
        <v>5726</v>
      </c>
      <c r="D2321" s="46" t="str">
        <f t="shared" si="58"/>
        <v>E</v>
      </c>
      <c r="E2321" s="598" t="s">
        <v>2105</v>
      </c>
      <c r="F2321" s="505"/>
      <c r="G2321" s="167"/>
      <c r="H2321" s="35" t="s">
        <v>6255</v>
      </c>
    </row>
    <row r="2322" spans="1:8" hidden="1" x14ac:dyDescent="0.25">
      <c r="A2322" s="47" t="s">
        <v>2105</v>
      </c>
      <c r="B2322" s="35" t="s">
        <v>6334</v>
      </c>
      <c r="C2322" s="35" t="s">
        <v>7145</v>
      </c>
      <c r="D2322" s="46" t="s">
        <v>6439</v>
      </c>
      <c r="E2322" s="598" t="s">
        <v>2105</v>
      </c>
      <c r="F2322" s="505"/>
      <c r="G2322" s="167"/>
      <c r="H2322" s="35" t="s">
        <v>6256</v>
      </c>
    </row>
    <row r="2323" spans="1:8" hidden="1" x14ac:dyDescent="0.25">
      <c r="A2323" s="47" t="s">
        <v>2105</v>
      </c>
      <c r="B2323" s="35" t="s">
        <v>6334</v>
      </c>
      <c r="C2323" s="35" t="s">
        <v>7146</v>
      </c>
      <c r="D2323" s="46" t="s">
        <v>6439</v>
      </c>
      <c r="E2323" s="598" t="s">
        <v>2105</v>
      </c>
      <c r="F2323" s="505"/>
      <c r="G2323" s="167"/>
      <c r="H2323" s="35" t="s">
        <v>6257</v>
      </c>
    </row>
    <row r="2324" spans="1:8" hidden="1" x14ac:dyDescent="0.25">
      <c r="A2324" s="47" t="s">
        <v>2105</v>
      </c>
      <c r="B2324" s="35" t="s">
        <v>6334</v>
      </c>
      <c r="C2324" s="35" t="s">
        <v>7147</v>
      </c>
      <c r="D2324" s="46" t="s">
        <v>6439</v>
      </c>
      <c r="E2324" s="598" t="s">
        <v>2105</v>
      </c>
      <c r="F2324" s="505"/>
      <c r="G2324" s="167"/>
      <c r="H2324" s="35" t="s">
        <v>7150</v>
      </c>
    </row>
    <row r="2325" spans="1:8" hidden="1" x14ac:dyDescent="0.25">
      <c r="A2325" s="47" t="s">
        <v>2105</v>
      </c>
      <c r="B2325" s="35" t="s">
        <v>6334</v>
      </c>
      <c r="C2325" s="35" t="s">
        <v>7148</v>
      </c>
      <c r="D2325" s="46" t="s">
        <v>6439</v>
      </c>
      <c r="E2325" s="598" t="s">
        <v>2105</v>
      </c>
      <c r="F2325" s="505"/>
      <c r="G2325" s="167"/>
      <c r="H2325" s="35" t="s">
        <v>7151</v>
      </c>
    </row>
    <row r="2326" spans="1:8" hidden="1" x14ac:dyDescent="0.25">
      <c r="A2326" s="47" t="s">
        <v>2105</v>
      </c>
      <c r="B2326" s="35" t="s">
        <v>6334</v>
      </c>
      <c r="C2326" s="35" t="s">
        <v>7149</v>
      </c>
      <c r="D2326" s="46" t="s">
        <v>6439</v>
      </c>
      <c r="E2326" s="598" t="s">
        <v>2105</v>
      </c>
      <c r="F2326" s="505"/>
      <c r="G2326" s="167"/>
      <c r="H2326" s="35" t="s">
        <v>7152</v>
      </c>
    </row>
    <row r="2327" spans="1:8" hidden="1" x14ac:dyDescent="0.25">
      <c r="A2327" s="47" t="s">
        <v>2105</v>
      </c>
      <c r="B2327" s="35" t="s">
        <v>6334</v>
      </c>
      <c r="C2327" s="35" t="s">
        <v>6255</v>
      </c>
      <c r="D2327" s="46" t="str">
        <f>RIGHT(C2327,1)</f>
        <v>F</v>
      </c>
      <c r="E2327" s="598" t="s">
        <v>2105</v>
      </c>
      <c r="F2327" s="505"/>
      <c r="G2327" s="167"/>
      <c r="H2327" s="35" t="s">
        <v>7153</v>
      </c>
    </row>
    <row r="2328" spans="1:8" hidden="1" x14ac:dyDescent="0.25">
      <c r="A2328" s="47" t="s">
        <v>2105</v>
      </c>
      <c r="B2328" s="35" t="s">
        <v>6334</v>
      </c>
      <c r="C2328" s="35" t="s">
        <v>6256</v>
      </c>
      <c r="D2328" s="46" t="str">
        <f>RIGHT(C2328,1)</f>
        <v>F</v>
      </c>
      <c r="E2328" s="598" t="s">
        <v>2105</v>
      </c>
      <c r="F2328" s="505"/>
      <c r="G2328" s="167"/>
      <c r="H2328" s="35" t="s">
        <v>7154</v>
      </c>
    </row>
    <row r="2329" spans="1:8" hidden="1" x14ac:dyDescent="0.25">
      <c r="A2329" s="47" t="s">
        <v>2105</v>
      </c>
      <c r="B2329" s="35" t="s">
        <v>6334</v>
      </c>
      <c r="C2329" s="35" t="s">
        <v>6257</v>
      </c>
      <c r="D2329" s="46" t="str">
        <f>RIGHT(C2329,1)</f>
        <v>F</v>
      </c>
      <c r="E2329" s="598" t="s">
        <v>2105</v>
      </c>
      <c r="F2329" s="505"/>
      <c r="G2329" s="167"/>
      <c r="H2329" s="35" t="s">
        <v>7155</v>
      </c>
    </row>
    <row r="2330" spans="1:8" hidden="1" x14ac:dyDescent="0.25">
      <c r="A2330" s="47" t="s">
        <v>2105</v>
      </c>
      <c r="B2330" s="35" t="s">
        <v>6334</v>
      </c>
      <c r="C2330" s="35" t="s">
        <v>7150</v>
      </c>
      <c r="D2330" s="46" t="s">
        <v>6439</v>
      </c>
      <c r="E2330" s="598" t="s">
        <v>2105</v>
      </c>
      <c r="F2330" s="505"/>
      <c r="G2330" s="167"/>
      <c r="H2330" s="35" t="s">
        <v>7156</v>
      </c>
    </row>
    <row r="2331" spans="1:8" hidden="1" x14ac:dyDescent="0.25">
      <c r="A2331" s="47" t="s">
        <v>2105</v>
      </c>
      <c r="B2331" s="35" t="s">
        <v>6334</v>
      </c>
      <c r="C2331" s="35" t="s">
        <v>7151</v>
      </c>
      <c r="D2331" s="46" t="s">
        <v>6439</v>
      </c>
      <c r="E2331" s="598" t="s">
        <v>2105</v>
      </c>
      <c r="F2331" s="505"/>
      <c r="G2331" s="167"/>
      <c r="H2331" s="35" t="s">
        <v>7157</v>
      </c>
    </row>
    <row r="2332" spans="1:8" hidden="1" x14ac:dyDescent="0.25">
      <c r="A2332" s="47" t="s">
        <v>2105</v>
      </c>
      <c r="B2332" s="35" t="s">
        <v>6334</v>
      </c>
      <c r="C2332" s="35" t="s">
        <v>7152</v>
      </c>
      <c r="D2332" s="46" t="s">
        <v>6439</v>
      </c>
      <c r="E2332" s="598" t="s">
        <v>2105</v>
      </c>
      <c r="F2332" s="505"/>
      <c r="G2332" s="167"/>
      <c r="H2332" s="35" t="s">
        <v>7158</v>
      </c>
    </row>
    <row r="2333" spans="1:8" hidden="1" x14ac:dyDescent="0.25">
      <c r="A2333" s="47" t="s">
        <v>2105</v>
      </c>
      <c r="B2333" s="35" t="s">
        <v>6334</v>
      </c>
      <c r="C2333" s="35" t="s">
        <v>7153</v>
      </c>
      <c r="D2333" s="46" t="s">
        <v>6439</v>
      </c>
      <c r="E2333" s="598" t="s">
        <v>2105</v>
      </c>
      <c r="F2333" s="505"/>
      <c r="G2333" s="167"/>
      <c r="H2333" s="35" t="s">
        <v>7159</v>
      </c>
    </row>
    <row r="2334" spans="1:8" hidden="1" x14ac:dyDescent="0.25">
      <c r="A2334" s="47" t="s">
        <v>2105</v>
      </c>
      <c r="B2334" s="35" t="s">
        <v>6334</v>
      </c>
      <c r="C2334" s="35" t="s">
        <v>7154</v>
      </c>
      <c r="D2334" s="46" t="s">
        <v>6439</v>
      </c>
      <c r="E2334" s="598" t="s">
        <v>2105</v>
      </c>
      <c r="F2334" s="505"/>
      <c r="G2334" s="167"/>
      <c r="H2334" s="35" t="s">
        <v>7160</v>
      </c>
    </row>
    <row r="2335" spans="1:8" hidden="1" x14ac:dyDescent="0.25">
      <c r="A2335" s="47" t="s">
        <v>2105</v>
      </c>
      <c r="B2335" s="35" t="s">
        <v>6334</v>
      </c>
      <c r="C2335" s="35" t="s">
        <v>7155</v>
      </c>
      <c r="D2335" s="46" t="s">
        <v>6439</v>
      </c>
      <c r="E2335" s="598" t="s">
        <v>2105</v>
      </c>
      <c r="F2335" s="505"/>
      <c r="G2335" s="167"/>
      <c r="H2335" s="35" t="s">
        <v>7161</v>
      </c>
    </row>
    <row r="2336" spans="1:8" hidden="1" x14ac:dyDescent="0.25">
      <c r="A2336" s="47" t="s">
        <v>2105</v>
      </c>
      <c r="B2336" s="35" t="s">
        <v>6334</v>
      </c>
      <c r="C2336" s="35" t="s">
        <v>7156</v>
      </c>
      <c r="D2336" s="46" t="s">
        <v>6439</v>
      </c>
      <c r="E2336" s="598" t="s">
        <v>2105</v>
      </c>
      <c r="F2336" s="505"/>
      <c r="G2336" s="167"/>
      <c r="H2336" s="35" t="s">
        <v>7162</v>
      </c>
    </row>
    <row r="2337" spans="1:8" hidden="1" x14ac:dyDescent="0.25">
      <c r="A2337" s="47" t="s">
        <v>2105</v>
      </c>
      <c r="B2337" s="35" t="s">
        <v>6334</v>
      </c>
      <c r="C2337" s="35" t="s">
        <v>7157</v>
      </c>
      <c r="D2337" s="46" t="s">
        <v>6439</v>
      </c>
      <c r="E2337" s="598" t="s">
        <v>2105</v>
      </c>
      <c r="F2337" s="505"/>
      <c r="G2337" s="167"/>
      <c r="H2337" s="35" t="s">
        <v>7163</v>
      </c>
    </row>
    <row r="2338" spans="1:8" hidden="1" x14ac:dyDescent="0.25">
      <c r="A2338" s="47" t="s">
        <v>2105</v>
      </c>
      <c r="B2338" s="35" t="s">
        <v>6334</v>
      </c>
      <c r="C2338" s="35" t="s">
        <v>7158</v>
      </c>
      <c r="D2338" s="46" t="s">
        <v>6439</v>
      </c>
      <c r="E2338" s="598" t="s">
        <v>2105</v>
      </c>
      <c r="F2338" s="505"/>
      <c r="G2338" s="167"/>
      <c r="H2338" s="35" t="s">
        <v>7164</v>
      </c>
    </row>
    <row r="2339" spans="1:8" hidden="1" x14ac:dyDescent="0.25">
      <c r="A2339" s="47" t="s">
        <v>2105</v>
      </c>
      <c r="B2339" s="35" t="s">
        <v>6334</v>
      </c>
      <c r="C2339" s="35" t="s">
        <v>7159</v>
      </c>
      <c r="D2339" s="46" t="s">
        <v>6439</v>
      </c>
      <c r="E2339" s="598" t="s">
        <v>2105</v>
      </c>
      <c r="F2339" s="505"/>
      <c r="G2339" s="167"/>
      <c r="H2339" s="35" t="s">
        <v>95</v>
      </c>
    </row>
    <row r="2340" spans="1:8" hidden="1" x14ac:dyDescent="0.25">
      <c r="A2340" s="47" t="s">
        <v>2105</v>
      </c>
      <c r="B2340" s="35" t="s">
        <v>6334</v>
      </c>
      <c r="C2340" s="35" t="s">
        <v>7160</v>
      </c>
      <c r="D2340" s="46" t="s">
        <v>6439</v>
      </c>
      <c r="E2340" s="598" t="s">
        <v>2105</v>
      </c>
      <c r="F2340" s="505"/>
      <c r="G2340" s="167"/>
    </row>
    <row r="2341" spans="1:8" hidden="1" x14ac:dyDescent="0.25">
      <c r="A2341" s="47" t="s">
        <v>2105</v>
      </c>
      <c r="B2341" s="35" t="s">
        <v>6334</v>
      </c>
      <c r="C2341" s="35" t="s">
        <v>7161</v>
      </c>
      <c r="D2341" s="46" t="s">
        <v>6439</v>
      </c>
      <c r="E2341" s="598" t="s">
        <v>2105</v>
      </c>
      <c r="F2341" s="505"/>
      <c r="G2341" s="167"/>
      <c r="H2341" s="35" t="s">
        <v>5727</v>
      </c>
    </row>
    <row r="2342" spans="1:8" hidden="1" x14ac:dyDescent="0.25">
      <c r="A2342" s="47" t="s">
        <v>2105</v>
      </c>
      <c r="B2342" s="35" t="s">
        <v>6334</v>
      </c>
      <c r="C2342" s="35" t="s">
        <v>7162</v>
      </c>
      <c r="D2342" s="46" t="s">
        <v>6439</v>
      </c>
      <c r="E2342" s="598" t="s">
        <v>2105</v>
      </c>
      <c r="F2342" s="505"/>
      <c r="G2342" s="167"/>
      <c r="H2342" s="35" t="s">
        <v>5728</v>
      </c>
    </row>
    <row r="2343" spans="1:8" hidden="1" x14ac:dyDescent="0.25">
      <c r="A2343" s="47" t="s">
        <v>2105</v>
      </c>
      <c r="B2343" s="35" t="s">
        <v>6334</v>
      </c>
      <c r="C2343" s="35" t="s">
        <v>7163</v>
      </c>
      <c r="D2343" s="46" t="s">
        <v>6439</v>
      </c>
      <c r="E2343" s="598" t="s">
        <v>2105</v>
      </c>
      <c r="F2343" s="505"/>
      <c r="G2343" s="167"/>
      <c r="H2343" s="35" t="s">
        <v>5729</v>
      </c>
    </row>
    <row r="2344" spans="1:8" hidden="1" x14ac:dyDescent="0.25">
      <c r="A2344" s="47" t="s">
        <v>2105</v>
      </c>
      <c r="B2344" s="35" t="s">
        <v>6334</v>
      </c>
      <c r="C2344" s="35" t="s">
        <v>7164</v>
      </c>
      <c r="D2344" s="46" t="s">
        <v>6439</v>
      </c>
      <c r="E2344" s="598" t="s">
        <v>2105</v>
      </c>
      <c r="F2344" s="505"/>
      <c r="G2344" s="167"/>
      <c r="H2344" s="35" t="s">
        <v>4475</v>
      </c>
    </row>
    <row r="2345" spans="1:8" hidden="1" x14ac:dyDescent="0.25">
      <c r="A2345" s="47" t="str">
        <f>A2344</f>
        <v>1550</v>
      </c>
      <c r="B2345" s="35" t="s">
        <v>6334</v>
      </c>
      <c r="C2345" s="35" t="s">
        <v>6545</v>
      </c>
      <c r="D2345" s="46" t="s">
        <v>6440</v>
      </c>
      <c r="E2345" s="598" t="str">
        <f>E2344</f>
        <v>1550</v>
      </c>
      <c r="F2345" s="505"/>
      <c r="G2345" s="167"/>
      <c r="H2345" s="35" t="s">
        <v>5730</v>
      </c>
    </row>
    <row r="2346" spans="1:8" hidden="1" x14ac:dyDescent="0.25">
      <c r="A2346" s="47" t="str">
        <f>A2345</f>
        <v>1550</v>
      </c>
      <c r="B2346" s="35" t="s">
        <v>6334</v>
      </c>
      <c r="C2346" s="35" t="s">
        <v>7898</v>
      </c>
      <c r="E2346" s="598" t="str">
        <f>E2345</f>
        <v>1550</v>
      </c>
      <c r="F2346" s="505"/>
      <c r="G2346" s="167"/>
      <c r="H2346" s="35" t="s">
        <v>5731</v>
      </c>
    </row>
    <row r="2347" spans="1:8" hidden="1" x14ac:dyDescent="0.25">
      <c r="A2347" s="47" t="s">
        <v>2104</v>
      </c>
      <c r="B2347" s="35" t="s">
        <v>6335</v>
      </c>
      <c r="C2347" s="35" t="s">
        <v>5727</v>
      </c>
      <c r="D2347" s="46" t="str">
        <f t="shared" ref="D2347:D2387" si="59">RIGHT(C2347,1)</f>
        <v>M</v>
      </c>
      <c r="E2347" s="598" t="s">
        <v>2104</v>
      </c>
      <c r="F2347" s="505"/>
      <c r="G2347" s="167"/>
      <c r="H2347" s="35" t="s">
        <v>5732</v>
      </c>
    </row>
    <row r="2348" spans="1:8" hidden="1" x14ac:dyDescent="0.25">
      <c r="A2348" s="47" t="s">
        <v>2104</v>
      </c>
      <c r="B2348" s="35" t="s">
        <v>6335</v>
      </c>
      <c r="C2348" s="35" t="s">
        <v>5728</v>
      </c>
      <c r="D2348" s="46" t="str">
        <f t="shared" si="59"/>
        <v>E</v>
      </c>
      <c r="E2348" s="598" t="s">
        <v>2104</v>
      </c>
      <c r="F2348" s="505"/>
      <c r="G2348" s="167"/>
      <c r="H2348" s="35" t="s">
        <v>5733</v>
      </c>
    </row>
    <row r="2349" spans="1:8" hidden="1" x14ac:dyDescent="0.25">
      <c r="A2349" s="47" t="s">
        <v>2104</v>
      </c>
      <c r="B2349" s="35" t="s">
        <v>6335</v>
      </c>
      <c r="C2349" s="35" t="s">
        <v>5729</v>
      </c>
      <c r="D2349" s="46" t="str">
        <f t="shared" si="59"/>
        <v>H</v>
      </c>
      <c r="E2349" s="598" t="s">
        <v>2104</v>
      </c>
      <c r="F2349" s="505"/>
      <c r="G2349" s="167"/>
      <c r="H2349" s="35" t="s">
        <v>5734</v>
      </c>
    </row>
    <row r="2350" spans="1:8" hidden="1" x14ac:dyDescent="0.25">
      <c r="A2350" s="47" t="s">
        <v>2104</v>
      </c>
      <c r="B2350" s="35" t="s">
        <v>6335</v>
      </c>
      <c r="C2350" s="35" t="s">
        <v>4475</v>
      </c>
      <c r="D2350" s="46" t="str">
        <f t="shared" si="59"/>
        <v>E</v>
      </c>
      <c r="E2350" s="598" t="s">
        <v>2104</v>
      </c>
      <c r="F2350" s="505"/>
      <c r="G2350" s="167"/>
      <c r="H2350" s="35" t="s">
        <v>5735</v>
      </c>
    </row>
    <row r="2351" spans="1:8" hidden="1" x14ac:dyDescent="0.25">
      <c r="A2351" s="47" t="s">
        <v>2104</v>
      </c>
      <c r="B2351" s="35" t="s">
        <v>6335</v>
      </c>
      <c r="C2351" s="35" t="s">
        <v>5730</v>
      </c>
      <c r="D2351" s="46" t="str">
        <f t="shared" si="59"/>
        <v>E</v>
      </c>
      <c r="E2351" s="598" t="s">
        <v>2104</v>
      </c>
      <c r="F2351" s="505"/>
      <c r="G2351" s="167"/>
      <c r="H2351" s="35" t="s">
        <v>4476</v>
      </c>
    </row>
    <row r="2352" spans="1:8" hidden="1" x14ac:dyDescent="0.25">
      <c r="A2352" s="47" t="s">
        <v>2104</v>
      </c>
      <c r="B2352" s="35" t="s">
        <v>6335</v>
      </c>
      <c r="C2352" s="35" t="s">
        <v>5731</v>
      </c>
      <c r="D2352" s="46" t="str">
        <f t="shared" si="59"/>
        <v>E</v>
      </c>
      <c r="E2352" s="598" t="s">
        <v>2104</v>
      </c>
      <c r="F2352" s="505"/>
      <c r="G2352" s="167"/>
      <c r="H2352" s="35" t="s">
        <v>5736</v>
      </c>
    </row>
    <row r="2353" spans="1:8" hidden="1" x14ac:dyDescent="0.25">
      <c r="A2353" s="47" t="s">
        <v>2104</v>
      </c>
      <c r="B2353" s="35" t="s">
        <v>6335</v>
      </c>
      <c r="C2353" s="35" t="s">
        <v>5732</v>
      </c>
      <c r="D2353" s="46" t="str">
        <f t="shared" si="59"/>
        <v>E</v>
      </c>
      <c r="E2353" s="598" t="s">
        <v>2104</v>
      </c>
      <c r="F2353" s="505"/>
      <c r="G2353" s="167"/>
      <c r="H2353" s="35" t="s">
        <v>5737</v>
      </c>
    </row>
    <row r="2354" spans="1:8" hidden="1" x14ac:dyDescent="0.25">
      <c r="A2354" s="47" t="s">
        <v>2104</v>
      </c>
      <c r="B2354" s="35" t="s">
        <v>6335</v>
      </c>
      <c r="C2354" s="35" t="s">
        <v>5733</v>
      </c>
      <c r="D2354" s="46" t="str">
        <f t="shared" si="59"/>
        <v>E</v>
      </c>
      <c r="E2354" s="598" t="s">
        <v>2104</v>
      </c>
      <c r="F2354" s="505"/>
      <c r="G2354" s="167"/>
      <c r="H2354" s="35" t="s">
        <v>6258</v>
      </c>
    </row>
    <row r="2355" spans="1:8" hidden="1" x14ac:dyDescent="0.25">
      <c r="A2355" s="47" t="s">
        <v>2104</v>
      </c>
      <c r="B2355" s="35" t="s">
        <v>6335</v>
      </c>
      <c r="C2355" s="35" t="s">
        <v>5734</v>
      </c>
      <c r="D2355" s="46" t="str">
        <f t="shared" si="59"/>
        <v>E</v>
      </c>
      <c r="E2355" s="598" t="s">
        <v>2104</v>
      </c>
      <c r="F2355" s="505"/>
      <c r="G2355" s="167"/>
      <c r="H2355" s="35" t="s">
        <v>6259</v>
      </c>
    </row>
    <row r="2356" spans="1:8" hidden="1" x14ac:dyDescent="0.25">
      <c r="A2356" s="47" t="s">
        <v>2104</v>
      </c>
      <c r="B2356" s="35" t="s">
        <v>6335</v>
      </c>
      <c r="C2356" s="35" t="s">
        <v>5735</v>
      </c>
      <c r="D2356" s="46" t="str">
        <f t="shared" si="59"/>
        <v>E</v>
      </c>
      <c r="E2356" s="598" t="s">
        <v>2104</v>
      </c>
      <c r="F2356" s="505"/>
      <c r="G2356" s="167"/>
      <c r="H2356" s="35" t="s">
        <v>6260</v>
      </c>
    </row>
    <row r="2357" spans="1:8" hidden="1" x14ac:dyDescent="0.25">
      <c r="A2357" s="47" t="s">
        <v>2104</v>
      </c>
      <c r="B2357" s="35" t="s">
        <v>6335</v>
      </c>
      <c r="C2357" s="35" t="s">
        <v>4476</v>
      </c>
      <c r="D2357" s="46" t="str">
        <f t="shared" si="59"/>
        <v>E</v>
      </c>
      <c r="E2357" s="598" t="s">
        <v>2104</v>
      </c>
      <c r="F2357" s="505"/>
      <c r="G2357" s="167"/>
      <c r="H2357" s="35" t="s">
        <v>5738</v>
      </c>
    </row>
    <row r="2358" spans="1:8" hidden="1" x14ac:dyDescent="0.25">
      <c r="A2358" s="47" t="s">
        <v>2104</v>
      </c>
      <c r="B2358" s="35" t="s">
        <v>6335</v>
      </c>
      <c r="C2358" s="35" t="s">
        <v>5736</v>
      </c>
      <c r="D2358" s="46" t="str">
        <f t="shared" si="59"/>
        <v>E</v>
      </c>
      <c r="E2358" s="598" t="s">
        <v>2104</v>
      </c>
      <c r="F2358" s="505"/>
      <c r="G2358" s="167"/>
      <c r="H2358" s="35" t="s">
        <v>5739</v>
      </c>
    </row>
    <row r="2359" spans="1:8" hidden="1" x14ac:dyDescent="0.25">
      <c r="A2359" s="47" t="s">
        <v>2104</v>
      </c>
      <c r="B2359" s="35" t="s">
        <v>6335</v>
      </c>
      <c r="C2359" s="35" t="s">
        <v>5737</v>
      </c>
      <c r="D2359" s="46" t="str">
        <f t="shared" si="59"/>
        <v>E</v>
      </c>
      <c r="E2359" s="598" t="s">
        <v>2104</v>
      </c>
      <c r="F2359" s="505"/>
      <c r="G2359" s="167"/>
      <c r="H2359" s="35" t="s">
        <v>5741</v>
      </c>
    </row>
    <row r="2360" spans="1:8" hidden="1" x14ac:dyDescent="0.25">
      <c r="A2360" s="47" t="s">
        <v>2104</v>
      </c>
      <c r="B2360" s="35" t="s">
        <v>6335</v>
      </c>
      <c r="C2360" s="35" t="s">
        <v>6258</v>
      </c>
      <c r="D2360" s="46" t="str">
        <f t="shared" si="59"/>
        <v>E</v>
      </c>
      <c r="E2360" s="598" t="s">
        <v>2104</v>
      </c>
      <c r="F2360" s="505"/>
      <c r="G2360" s="167"/>
      <c r="H2360" s="35" t="s">
        <v>5740</v>
      </c>
    </row>
    <row r="2361" spans="1:8" hidden="1" x14ac:dyDescent="0.25">
      <c r="A2361" s="47" t="s">
        <v>2104</v>
      </c>
      <c r="B2361" s="35" t="s">
        <v>6335</v>
      </c>
      <c r="C2361" s="35" t="s">
        <v>6259</v>
      </c>
      <c r="D2361" s="46" t="str">
        <f t="shared" si="59"/>
        <v>M</v>
      </c>
      <c r="E2361" s="598" t="s">
        <v>2104</v>
      </c>
      <c r="F2361" s="505"/>
      <c r="G2361" s="167"/>
      <c r="H2361" s="35" t="s">
        <v>5742</v>
      </c>
    </row>
    <row r="2362" spans="1:8" hidden="1" x14ac:dyDescent="0.25">
      <c r="A2362" s="47" t="s">
        <v>2104</v>
      </c>
      <c r="B2362" s="35" t="s">
        <v>6335</v>
      </c>
      <c r="C2362" s="35" t="s">
        <v>6260</v>
      </c>
      <c r="D2362" s="46" t="str">
        <f t="shared" si="59"/>
        <v>H</v>
      </c>
      <c r="E2362" s="598" t="s">
        <v>2104</v>
      </c>
      <c r="F2362" s="505"/>
      <c r="G2362" s="167"/>
      <c r="H2362" s="35" t="s">
        <v>5743</v>
      </c>
    </row>
    <row r="2363" spans="1:8" hidden="1" x14ac:dyDescent="0.25">
      <c r="A2363" s="47" t="s">
        <v>2104</v>
      </c>
      <c r="B2363" s="35" t="s">
        <v>6335</v>
      </c>
      <c r="C2363" s="35" t="s">
        <v>5738</v>
      </c>
      <c r="D2363" s="46" t="str">
        <f t="shared" si="59"/>
        <v>E</v>
      </c>
      <c r="E2363" s="598" t="s">
        <v>2104</v>
      </c>
      <c r="F2363" s="505"/>
      <c r="G2363" s="167"/>
      <c r="H2363" s="35" t="s">
        <v>5744</v>
      </c>
    </row>
    <row r="2364" spans="1:8" hidden="1" x14ac:dyDescent="0.25">
      <c r="A2364" s="47" t="s">
        <v>2104</v>
      </c>
      <c r="B2364" s="35" t="s">
        <v>6335</v>
      </c>
      <c r="C2364" s="35" t="s">
        <v>5739</v>
      </c>
      <c r="D2364" s="46" t="str">
        <f t="shared" si="59"/>
        <v>E</v>
      </c>
      <c r="E2364" s="598" t="s">
        <v>2104</v>
      </c>
      <c r="F2364" s="505"/>
      <c r="G2364" s="167"/>
      <c r="H2364" s="35" t="s">
        <v>4477</v>
      </c>
    </row>
    <row r="2365" spans="1:8" hidden="1" x14ac:dyDescent="0.25">
      <c r="A2365" s="47" t="s">
        <v>2104</v>
      </c>
      <c r="B2365" s="35" t="s">
        <v>6335</v>
      </c>
      <c r="C2365" s="35" t="s">
        <v>5741</v>
      </c>
      <c r="D2365" s="46" t="str">
        <f t="shared" si="59"/>
        <v>M</v>
      </c>
      <c r="E2365" s="598" t="s">
        <v>2104</v>
      </c>
      <c r="F2365" s="505"/>
      <c r="G2365" s="167"/>
      <c r="H2365" s="35" t="s">
        <v>5745</v>
      </c>
    </row>
    <row r="2366" spans="1:8" hidden="1" x14ac:dyDescent="0.25">
      <c r="A2366" s="47" t="s">
        <v>2104</v>
      </c>
      <c r="B2366" s="35" t="s">
        <v>6335</v>
      </c>
      <c r="C2366" s="35" t="s">
        <v>5740</v>
      </c>
      <c r="D2366" s="46" t="str">
        <f t="shared" si="59"/>
        <v>H</v>
      </c>
      <c r="E2366" s="598" t="s">
        <v>2104</v>
      </c>
      <c r="F2366" s="505"/>
      <c r="G2366" s="167"/>
      <c r="H2366" s="35" t="s">
        <v>5746</v>
      </c>
    </row>
    <row r="2367" spans="1:8" hidden="1" x14ac:dyDescent="0.25">
      <c r="A2367" s="47" t="s">
        <v>2104</v>
      </c>
      <c r="B2367" s="35" t="s">
        <v>6335</v>
      </c>
      <c r="C2367" s="35" t="s">
        <v>5742</v>
      </c>
      <c r="D2367" s="46" t="str">
        <f t="shared" si="59"/>
        <v>M</v>
      </c>
      <c r="E2367" s="598" t="s">
        <v>2104</v>
      </c>
      <c r="F2367" s="505"/>
      <c r="G2367" s="167"/>
      <c r="H2367" s="35" t="s">
        <v>5747</v>
      </c>
    </row>
    <row r="2368" spans="1:8" hidden="1" x14ac:dyDescent="0.25">
      <c r="A2368" s="47" t="s">
        <v>2104</v>
      </c>
      <c r="B2368" s="35" t="s">
        <v>6335</v>
      </c>
      <c r="C2368" s="35" t="s">
        <v>5743</v>
      </c>
      <c r="D2368" s="46" t="str">
        <f t="shared" si="59"/>
        <v>H</v>
      </c>
      <c r="E2368" s="598" t="s">
        <v>2104</v>
      </c>
      <c r="F2368" s="505"/>
      <c r="G2368" s="167"/>
      <c r="H2368" s="35" t="s">
        <v>5748</v>
      </c>
    </row>
    <row r="2369" spans="1:8" hidden="1" x14ac:dyDescent="0.25">
      <c r="A2369" s="47" t="s">
        <v>2104</v>
      </c>
      <c r="B2369" s="35" t="s">
        <v>6335</v>
      </c>
      <c r="C2369" s="35" t="s">
        <v>5744</v>
      </c>
      <c r="D2369" s="46" t="str">
        <f t="shared" si="59"/>
        <v>M</v>
      </c>
      <c r="E2369" s="598" t="s">
        <v>2104</v>
      </c>
      <c r="F2369" s="505"/>
      <c r="G2369" s="167"/>
      <c r="H2369" s="35" t="s">
        <v>5749</v>
      </c>
    </row>
    <row r="2370" spans="1:8" hidden="1" x14ac:dyDescent="0.25">
      <c r="A2370" s="47" t="s">
        <v>2104</v>
      </c>
      <c r="B2370" s="35" t="s">
        <v>6335</v>
      </c>
      <c r="C2370" s="35" t="s">
        <v>4477</v>
      </c>
      <c r="D2370" s="46" t="str">
        <f t="shared" si="59"/>
        <v>E</v>
      </c>
      <c r="E2370" s="598" t="s">
        <v>2104</v>
      </c>
      <c r="F2370" s="505"/>
      <c r="G2370" s="167"/>
      <c r="H2370" s="35" t="s">
        <v>4478</v>
      </c>
    </row>
    <row r="2371" spans="1:8" hidden="1" x14ac:dyDescent="0.25">
      <c r="A2371" s="47" t="s">
        <v>2104</v>
      </c>
      <c r="B2371" s="35" t="s">
        <v>6335</v>
      </c>
      <c r="C2371" s="35" t="s">
        <v>5745</v>
      </c>
      <c r="D2371" s="46" t="str">
        <f t="shared" si="59"/>
        <v>H</v>
      </c>
      <c r="E2371" s="598" t="s">
        <v>2104</v>
      </c>
      <c r="F2371" s="505"/>
      <c r="G2371" s="167"/>
      <c r="H2371" s="35" t="s">
        <v>5750</v>
      </c>
    </row>
    <row r="2372" spans="1:8" hidden="1" x14ac:dyDescent="0.25">
      <c r="A2372" s="47" t="s">
        <v>2104</v>
      </c>
      <c r="B2372" s="35" t="s">
        <v>6335</v>
      </c>
      <c r="C2372" s="35" t="s">
        <v>5746</v>
      </c>
      <c r="D2372" s="46" t="str">
        <f t="shared" si="59"/>
        <v>E</v>
      </c>
      <c r="E2372" s="598" t="s">
        <v>2104</v>
      </c>
      <c r="F2372" s="505"/>
      <c r="G2372" s="167"/>
      <c r="H2372" s="35" t="s">
        <v>5751</v>
      </c>
    </row>
    <row r="2373" spans="1:8" hidden="1" x14ac:dyDescent="0.25">
      <c r="A2373" s="47" t="s">
        <v>2104</v>
      </c>
      <c r="B2373" s="35" t="s">
        <v>6335</v>
      </c>
      <c r="C2373" s="35" t="s">
        <v>5747</v>
      </c>
      <c r="D2373" s="46" t="str">
        <f t="shared" si="59"/>
        <v>E</v>
      </c>
      <c r="E2373" s="598" t="s">
        <v>2104</v>
      </c>
      <c r="F2373" s="505"/>
      <c r="G2373" s="167"/>
      <c r="H2373" s="35" t="s">
        <v>5752</v>
      </c>
    </row>
    <row r="2374" spans="1:8" hidden="1" x14ac:dyDescent="0.25">
      <c r="A2374" s="47" t="s">
        <v>2104</v>
      </c>
      <c r="B2374" s="35" t="s">
        <v>6335</v>
      </c>
      <c r="C2374" s="35" t="s">
        <v>5748</v>
      </c>
      <c r="D2374" s="46" t="str">
        <f t="shared" si="59"/>
        <v>M</v>
      </c>
      <c r="E2374" s="598" t="s">
        <v>2104</v>
      </c>
      <c r="F2374" s="505"/>
      <c r="G2374" s="167"/>
      <c r="H2374" s="35" t="s">
        <v>5754</v>
      </c>
    </row>
    <row r="2375" spans="1:8" hidden="1" x14ac:dyDescent="0.25">
      <c r="A2375" s="47" t="s">
        <v>2104</v>
      </c>
      <c r="B2375" s="35" t="s">
        <v>6335</v>
      </c>
      <c r="C2375" s="35" t="s">
        <v>5749</v>
      </c>
      <c r="D2375" s="46" t="str">
        <f t="shared" si="59"/>
        <v>E</v>
      </c>
      <c r="E2375" s="598" t="s">
        <v>2104</v>
      </c>
      <c r="F2375" s="505"/>
      <c r="G2375" s="167"/>
      <c r="H2375" s="35" t="s">
        <v>5753</v>
      </c>
    </row>
    <row r="2376" spans="1:8" hidden="1" x14ac:dyDescent="0.25">
      <c r="A2376" s="47" t="s">
        <v>2104</v>
      </c>
      <c r="B2376" s="35" t="s">
        <v>6335</v>
      </c>
      <c r="C2376" s="35" t="s">
        <v>4478</v>
      </c>
      <c r="D2376" s="46" t="str">
        <f t="shared" si="59"/>
        <v>E</v>
      </c>
      <c r="E2376" s="598" t="s">
        <v>2104</v>
      </c>
      <c r="F2376" s="505"/>
      <c r="G2376" s="167"/>
      <c r="H2376" s="35" t="s">
        <v>4479</v>
      </c>
    </row>
    <row r="2377" spans="1:8" hidden="1" x14ac:dyDescent="0.25">
      <c r="A2377" s="47" t="s">
        <v>2104</v>
      </c>
      <c r="B2377" s="35" t="s">
        <v>6335</v>
      </c>
      <c r="C2377" s="35" t="s">
        <v>5750</v>
      </c>
      <c r="D2377" s="46" t="str">
        <f t="shared" si="59"/>
        <v>E</v>
      </c>
      <c r="E2377" s="598" t="s">
        <v>2104</v>
      </c>
      <c r="F2377" s="505"/>
      <c r="G2377" s="167"/>
      <c r="H2377" s="35" t="s">
        <v>5755</v>
      </c>
    </row>
    <row r="2378" spans="1:8" hidden="1" x14ac:dyDescent="0.25">
      <c r="A2378" s="47" t="s">
        <v>2104</v>
      </c>
      <c r="B2378" s="35" t="s">
        <v>6335</v>
      </c>
      <c r="C2378" s="35" t="s">
        <v>5751</v>
      </c>
      <c r="D2378" s="46" t="str">
        <f t="shared" si="59"/>
        <v>H</v>
      </c>
      <c r="E2378" s="598" t="s">
        <v>2104</v>
      </c>
      <c r="F2378" s="505"/>
      <c r="G2378" s="167"/>
      <c r="H2378" s="35" t="s">
        <v>4480</v>
      </c>
    </row>
    <row r="2379" spans="1:8" hidden="1" x14ac:dyDescent="0.25">
      <c r="A2379" s="47" t="s">
        <v>2104</v>
      </c>
      <c r="B2379" s="35" t="s">
        <v>6335</v>
      </c>
      <c r="C2379" s="35" t="s">
        <v>5752</v>
      </c>
      <c r="D2379" s="46" t="str">
        <f t="shared" si="59"/>
        <v>E</v>
      </c>
      <c r="E2379" s="598" t="s">
        <v>2104</v>
      </c>
      <c r="F2379" s="505"/>
      <c r="G2379" s="167"/>
      <c r="H2379" s="35" t="s">
        <v>5756</v>
      </c>
    </row>
    <row r="2380" spans="1:8" hidden="1" x14ac:dyDescent="0.25">
      <c r="A2380" s="47" t="s">
        <v>2104</v>
      </c>
      <c r="B2380" s="35" t="s">
        <v>6335</v>
      </c>
      <c r="C2380" s="35" t="s">
        <v>5754</v>
      </c>
      <c r="D2380" s="46" t="str">
        <f t="shared" si="59"/>
        <v>M</v>
      </c>
      <c r="E2380" s="598" t="s">
        <v>2104</v>
      </c>
      <c r="F2380" s="505"/>
      <c r="G2380" s="167"/>
      <c r="H2380" s="35" t="s">
        <v>5757</v>
      </c>
    </row>
    <row r="2381" spans="1:8" hidden="1" x14ac:dyDescent="0.25">
      <c r="A2381" s="47" t="s">
        <v>2104</v>
      </c>
      <c r="B2381" s="35" t="s">
        <v>6335</v>
      </c>
      <c r="C2381" s="35" t="s">
        <v>5753</v>
      </c>
      <c r="D2381" s="46" t="str">
        <f t="shared" si="59"/>
        <v>H</v>
      </c>
      <c r="E2381" s="598" t="s">
        <v>2104</v>
      </c>
      <c r="F2381" s="505"/>
      <c r="G2381" s="167"/>
      <c r="H2381" s="35" t="s">
        <v>4481</v>
      </c>
    </row>
    <row r="2382" spans="1:8" hidden="1" x14ac:dyDescent="0.25">
      <c r="A2382" s="47" t="s">
        <v>2104</v>
      </c>
      <c r="B2382" s="35" t="s">
        <v>6335</v>
      </c>
      <c r="C2382" s="35" t="s">
        <v>4479</v>
      </c>
      <c r="D2382" s="46" t="str">
        <f t="shared" si="59"/>
        <v>E</v>
      </c>
      <c r="E2382" s="598" t="s">
        <v>2104</v>
      </c>
      <c r="F2382" s="505"/>
      <c r="G2382" s="167"/>
      <c r="H2382" s="35" t="s">
        <v>7165</v>
      </c>
    </row>
    <row r="2383" spans="1:8" hidden="1" x14ac:dyDescent="0.25">
      <c r="A2383" s="47" t="s">
        <v>2104</v>
      </c>
      <c r="B2383" s="35" t="s">
        <v>6335</v>
      </c>
      <c r="C2383" s="35" t="s">
        <v>5755</v>
      </c>
      <c r="D2383" s="46" t="str">
        <f t="shared" si="59"/>
        <v>M</v>
      </c>
      <c r="E2383" s="598" t="s">
        <v>2104</v>
      </c>
      <c r="F2383" s="505"/>
      <c r="G2383" s="167"/>
      <c r="H2383" s="35" t="s">
        <v>7166</v>
      </c>
    </row>
    <row r="2384" spans="1:8" hidden="1" x14ac:dyDescent="0.25">
      <c r="A2384" s="47" t="s">
        <v>2104</v>
      </c>
      <c r="B2384" s="35" t="s">
        <v>6335</v>
      </c>
      <c r="C2384" s="35" t="s">
        <v>4480</v>
      </c>
      <c r="D2384" s="46" t="str">
        <f t="shared" si="59"/>
        <v>E</v>
      </c>
      <c r="E2384" s="598" t="s">
        <v>2104</v>
      </c>
      <c r="F2384" s="505"/>
      <c r="G2384" s="167"/>
      <c r="H2384" s="35" t="s">
        <v>6261</v>
      </c>
    </row>
    <row r="2385" spans="1:8" hidden="1" x14ac:dyDescent="0.25">
      <c r="A2385" s="47" t="s">
        <v>2104</v>
      </c>
      <c r="B2385" s="35" t="s">
        <v>6335</v>
      </c>
      <c r="C2385" s="35" t="s">
        <v>5756</v>
      </c>
      <c r="D2385" s="46" t="str">
        <f t="shared" si="59"/>
        <v>M</v>
      </c>
      <c r="E2385" s="598" t="s">
        <v>2104</v>
      </c>
      <c r="F2385" s="505"/>
      <c r="G2385" s="167"/>
      <c r="H2385" s="35" t="s">
        <v>7167</v>
      </c>
    </row>
    <row r="2386" spans="1:8" hidden="1" x14ac:dyDescent="0.25">
      <c r="A2386" s="47" t="s">
        <v>2104</v>
      </c>
      <c r="B2386" s="35" t="s">
        <v>6335</v>
      </c>
      <c r="C2386" s="35" t="s">
        <v>5757</v>
      </c>
      <c r="D2386" s="46" t="str">
        <f t="shared" si="59"/>
        <v>H</v>
      </c>
      <c r="E2386" s="598" t="s">
        <v>2104</v>
      </c>
      <c r="F2386" s="505"/>
      <c r="G2386" s="167"/>
      <c r="H2386" s="35" t="s">
        <v>7168</v>
      </c>
    </row>
    <row r="2387" spans="1:8" hidden="1" x14ac:dyDescent="0.25">
      <c r="A2387" s="47" t="s">
        <v>2104</v>
      </c>
      <c r="B2387" s="35" t="s">
        <v>6335</v>
      </c>
      <c r="C2387" s="35" t="s">
        <v>4481</v>
      </c>
      <c r="D2387" s="46" t="str">
        <f t="shared" si="59"/>
        <v>E</v>
      </c>
      <c r="E2387" s="598" t="s">
        <v>2104</v>
      </c>
      <c r="F2387" s="505"/>
      <c r="G2387" s="167"/>
      <c r="H2387" s="35" t="s">
        <v>7169</v>
      </c>
    </row>
    <row r="2388" spans="1:8" hidden="1" x14ac:dyDescent="0.25">
      <c r="A2388" s="47" t="s">
        <v>2104</v>
      </c>
      <c r="B2388" s="35" t="s">
        <v>6335</v>
      </c>
      <c r="C2388" s="35" t="s">
        <v>7165</v>
      </c>
      <c r="D2388" s="46" t="s">
        <v>6439</v>
      </c>
      <c r="E2388" s="598" t="s">
        <v>2104</v>
      </c>
      <c r="F2388" s="505"/>
      <c r="G2388" s="167"/>
      <c r="H2388" s="35" t="s">
        <v>7170</v>
      </c>
    </row>
    <row r="2389" spans="1:8" hidden="1" x14ac:dyDescent="0.25">
      <c r="A2389" s="47" t="s">
        <v>2104</v>
      </c>
      <c r="B2389" s="35" t="s">
        <v>6335</v>
      </c>
      <c r="C2389" s="35" t="s">
        <v>7166</v>
      </c>
      <c r="D2389" s="46" t="s">
        <v>6439</v>
      </c>
      <c r="E2389" s="598" t="s">
        <v>2104</v>
      </c>
      <c r="F2389" s="505"/>
      <c r="G2389" s="167"/>
      <c r="H2389" s="35" t="s">
        <v>7171</v>
      </c>
    </row>
    <row r="2390" spans="1:8" hidden="1" x14ac:dyDescent="0.25">
      <c r="A2390" s="47" t="s">
        <v>2104</v>
      </c>
      <c r="B2390" s="35" t="s">
        <v>6335</v>
      </c>
      <c r="C2390" s="35" t="s">
        <v>6261</v>
      </c>
      <c r="D2390" s="46" t="str">
        <f>RIGHT(C2390,1)</f>
        <v>F</v>
      </c>
      <c r="E2390" s="598" t="s">
        <v>2104</v>
      </c>
      <c r="F2390" s="505"/>
      <c r="G2390" s="167"/>
      <c r="H2390" s="35" t="s">
        <v>7172</v>
      </c>
    </row>
    <row r="2391" spans="1:8" hidden="1" x14ac:dyDescent="0.25">
      <c r="A2391" s="47" t="s">
        <v>2104</v>
      </c>
      <c r="B2391" s="35" t="s">
        <v>6335</v>
      </c>
      <c r="C2391" s="35" t="s">
        <v>7167</v>
      </c>
      <c r="D2391" s="46" t="s">
        <v>6439</v>
      </c>
      <c r="E2391" s="598" t="s">
        <v>2104</v>
      </c>
      <c r="F2391" s="505"/>
      <c r="G2391" s="167"/>
      <c r="H2391" s="35" t="s">
        <v>7173</v>
      </c>
    </row>
    <row r="2392" spans="1:8" hidden="1" x14ac:dyDescent="0.25">
      <c r="A2392" s="47" t="s">
        <v>2104</v>
      </c>
      <c r="B2392" s="35" t="s">
        <v>6335</v>
      </c>
      <c r="C2392" s="35" t="s">
        <v>7168</v>
      </c>
      <c r="D2392" s="46" t="s">
        <v>6439</v>
      </c>
      <c r="E2392" s="598" t="s">
        <v>2104</v>
      </c>
      <c r="F2392" s="505"/>
      <c r="G2392" s="167"/>
      <c r="H2392" s="35" t="s">
        <v>7174</v>
      </c>
    </row>
    <row r="2393" spans="1:8" hidden="1" x14ac:dyDescent="0.25">
      <c r="A2393" s="47" t="s">
        <v>2104</v>
      </c>
      <c r="B2393" s="35" t="s">
        <v>6335</v>
      </c>
      <c r="C2393" s="35" t="s">
        <v>7169</v>
      </c>
      <c r="D2393" s="46" t="s">
        <v>6439</v>
      </c>
      <c r="E2393" s="598" t="s">
        <v>2104</v>
      </c>
      <c r="F2393" s="505"/>
      <c r="G2393" s="167"/>
      <c r="H2393" s="35" t="s">
        <v>7175</v>
      </c>
    </row>
    <row r="2394" spans="1:8" hidden="1" x14ac:dyDescent="0.25">
      <c r="A2394" s="47" t="s">
        <v>2104</v>
      </c>
      <c r="B2394" s="35" t="s">
        <v>6335</v>
      </c>
      <c r="C2394" s="35" t="s">
        <v>7170</v>
      </c>
      <c r="D2394" s="46" t="s">
        <v>6439</v>
      </c>
      <c r="E2394" s="598" t="s">
        <v>2104</v>
      </c>
      <c r="F2394" s="505"/>
      <c r="G2394" s="167"/>
      <c r="H2394" s="35" t="s">
        <v>7176</v>
      </c>
    </row>
    <row r="2395" spans="1:8" hidden="1" x14ac:dyDescent="0.25">
      <c r="A2395" s="47" t="s">
        <v>2104</v>
      </c>
      <c r="B2395" s="35" t="s">
        <v>6335</v>
      </c>
      <c r="C2395" s="35" t="s">
        <v>7171</v>
      </c>
      <c r="D2395" s="46" t="s">
        <v>6439</v>
      </c>
      <c r="E2395" s="598" t="s">
        <v>2104</v>
      </c>
      <c r="F2395" s="505"/>
      <c r="G2395" s="167"/>
      <c r="H2395" s="35" t="s">
        <v>7177</v>
      </c>
    </row>
    <row r="2396" spans="1:8" hidden="1" x14ac:dyDescent="0.25">
      <c r="A2396" s="47" t="s">
        <v>2104</v>
      </c>
      <c r="B2396" s="35" t="s">
        <v>6335</v>
      </c>
      <c r="C2396" s="35" t="s">
        <v>7172</v>
      </c>
      <c r="D2396" s="46" t="s">
        <v>6439</v>
      </c>
      <c r="E2396" s="598" t="s">
        <v>2104</v>
      </c>
      <c r="F2396" s="505"/>
      <c r="G2396" s="167"/>
      <c r="H2396" s="35" t="s">
        <v>95</v>
      </c>
    </row>
    <row r="2397" spans="1:8" hidden="1" x14ac:dyDescent="0.25">
      <c r="A2397" s="47" t="s">
        <v>2104</v>
      </c>
      <c r="B2397" s="35" t="s">
        <v>6335</v>
      </c>
      <c r="C2397" s="35" t="s">
        <v>7173</v>
      </c>
      <c r="D2397" s="46" t="s">
        <v>6439</v>
      </c>
      <c r="E2397" s="598" t="s">
        <v>2104</v>
      </c>
      <c r="F2397" s="505"/>
      <c r="G2397" s="167"/>
    </row>
    <row r="2398" spans="1:8" hidden="1" x14ac:dyDescent="0.25">
      <c r="A2398" s="47" t="s">
        <v>2104</v>
      </c>
      <c r="B2398" s="35" t="s">
        <v>6335</v>
      </c>
      <c r="C2398" s="35" t="s">
        <v>7174</v>
      </c>
      <c r="D2398" s="46" t="s">
        <v>6439</v>
      </c>
      <c r="E2398" s="598" t="s">
        <v>2104</v>
      </c>
      <c r="F2398" s="505"/>
      <c r="G2398" s="167"/>
      <c r="H2398" s="35" t="s">
        <v>5758</v>
      </c>
    </row>
    <row r="2399" spans="1:8" hidden="1" x14ac:dyDescent="0.25">
      <c r="A2399" s="47" t="s">
        <v>2104</v>
      </c>
      <c r="B2399" s="35" t="s">
        <v>6335</v>
      </c>
      <c r="C2399" s="35" t="s">
        <v>7175</v>
      </c>
      <c r="D2399" s="46" t="s">
        <v>6439</v>
      </c>
      <c r="E2399" s="598" t="s">
        <v>2104</v>
      </c>
      <c r="F2399" s="505"/>
      <c r="G2399" s="167"/>
      <c r="H2399" s="35" t="s">
        <v>5760</v>
      </c>
    </row>
    <row r="2400" spans="1:8" hidden="1" x14ac:dyDescent="0.25">
      <c r="A2400" s="47" t="s">
        <v>2104</v>
      </c>
      <c r="B2400" s="35" t="s">
        <v>6335</v>
      </c>
      <c r="C2400" s="35" t="s">
        <v>7176</v>
      </c>
      <c r="D2400" s="46" t="s">
        <v>6439</v>
      </c>
      <c r="E2400" s="598" t="s">
        <v>2104</v>
      </c>
      <c r="F2400" s="505"/>
      <c r="G2400" s="167"/>
      <c r="H2400" s="35" t="s">
        <v>5759</v>
      </c>
    </row>
    <row r="2401" spans="1:8" hidden="1" x14ac:dyDescent="0.25">
      <c r="A2401" s="47" t="s">
        <v>2104</v>
      </c>
      <c r="B2401" s="35" t="s">
        <v>6335</v>
      </c>
      <c r="C2401" s="35" t="s">
        <v>7177</v>
      </c>
      <c r="D2401" s="46" t="s">
        <v>6439</v>
      </c>
      <c r="E2401" s="598" t="s">
        <v>2104</v>
      </c>
      <c r="F2401" s="505"/>
      <c r="G2401" s="167"/>
      <c r="H2401" s="35" t="s">
        <v>4482</v>
      </c>
    </row>
    <row r="2402" spans="1:8" hidden="1" x14ac:dyDescent="0.25">
      <c r="A2402" s="47" t="str">
        <f>A2401</f>
        <v>1560</v>
      </c>
      <c r="B2402" s="35" t="s">
        <v>6335</v>
      </c>
      <c r="C2402" s="35" t="s">
        <v>6546</v>
      </c>
      <c r="D2402" s="46" t="s">
        <v>6440</v>
      </c>
      <c r="E2402" s="598" t="str">
        <f>E2401</f>
        <v>1560</v>
      </c>
      <c r="F2402" s="505"/>
      <c r="G2402" s="167"/>
      <c r="H2402" s="35" t="s">
        <v>5761</v>
      </c>
    </row>
    <row r="2403" spans="1:8" hidden="1" x14ac:dyDescent="0.25">
      <c r="A2403" s="47" t="str">
        <f>A2402</f>
        <v>1560</v>
      </c>
      <c r="B2403" s="35" t="s">
        <v>6335</v>
      </c>
      <c r="C2403" s="35" t="s">
        <v>7897</v>
      </c>
      <c r="E2403" s="598" t="str">
        <f>E2402</f>
        <v>1560</v>
      </c>
      <c r="F2403" s="505"/>
      <c r="G2403" s="167"/>
      <c r="H2403" s="35" t="s">
        <v>5762</v>
      </c>
    </row>
    <row r="2404" spans="1:8" hidden="1" x14ac:dyDescent="0.25">
      <c r="A2404" s="47" t="s">
        <v>2103</v>
      </c>
      <c r="B2404" s="35" t="s">
        <v>6336</v>
      </c>
      <c r="C2404" s="35" t="s">
        <v>5758</v>
      </c>
      <c r="D2404" s="46" t="str">
        <f t="shared" ref="D2404:D2409" si="60">RIGHT(C2404,1)</f>
        <v>E</v>
      </c>
      <c r="E2404" s="598" t="s">
        <v>2103</v>
      </c>
      <c r="F2404" s="505"/>
      <c r="G2404" s="167"/>
      <c r="H2404" s="35" t="s">
        <v>95</v>
      </c>
    </row>
    <row r="2405" spans="1:8" hidden="1" x14ac:dyDescent="0.25">
      <c r="A2405" s="47" t="s">
        <v>2103</v>
      </c>
      <c r="B2405" s="35" t="s">
        <v>6336</v>
      </c>
      <c r="C2405" s="35" t="s">
        <v>5760</v>
      </c>
      <c r="D2405" s="46" t="str">
        <f t="shared" si="60"/>
        <v>M</v>
      </c>
      <c r="E2405" s="598" t="s">
        <v>2103</v>
      </c>
      <c r="F2405" s="505"/>
      <c r="G2405" s="167"/>
    </row>
    <row r="2406" spans="1:8" hidden="1" x14ac:dyDescent="0.25">
      <c r="A2406" s="47" t="s">
        <v>2103</v>
      </c>
      <c r="B2406" s="35" t="s">
        <v>6336</v>
      </c>
      <c r="C2406" s="35" t="s">
        <v>5759</v>
      </c>
      <c r="D2406" s="46" t="str">
        <f t="shared" si="60"/>
        <v>H</v>
      </c>
      <c r="E2406" s="598" t="s">
        <v>2103</v>
      </c>
      <c r="F2406" s="505"/>
      <c r="G2406" s="167"/>
      <c r="H2406" s="35" t="s">
        <v>7178</v>
      </c>
    </row>
    <row r="2407" spans="1:8" hidden="1" x14ac:dyDescent="0.25">
      <c r="A2407" s="47" t="s">
        <v>2103</v>
      </c>
      <c r="B2407" s="35" t="s">
        <v>6336</v>
      </c>
      <c r="C2407" s="35" t="s">
        <v>4482</v>
      </c>
      <c r="D2407" s="46" t="str">
        <f t="shared" si="60"/>
        <v>E</v>
      </c>
      <c r="E2407" s="598" t="s">
        <v>2103</v>
      </c>
      <c r="F2407" s="505"/>
      <c r="G2407" s="167"/>
      <c r="H2407" s="35" t="s">
        <v>5763</v>
      </c>
    </row>
    <row r="2408" spans="1:8" hidden="1" x14ac:dyDescent="0.25">
      <c r="A2408" s="47" t="s">
        <v>2103</v>
      </c>
      <c r="B2408" s="35" t="s">
        <v>6336</v>
      </c>
      <c r="C2408" s="35" t="s">
        <v>5761</v>
      </c>
      <c r="D2408" s="46" t="str">
        <f t="shared" si="60"/>
        <v>M</v>
      </c>
      <c r="E2408" s="598" t="s">
        <v>2103</v>
      </c>
      <c r="F2408" s="505"/>
      <c r="G2408" s="167"/>
      <c r="H2408" s="35" t="s">
        <v>4483</v>
      </c>
    </row>
    <row r="2409" spans="1:8" hidden="1" x14ac:dyDescent="0.25">
      <c r="A2409" s="47" t="s">
        <v>2103</v>
      </c>
      <c r="B2409" s="35" t="s">
        <v>6336</v>
      </c>
      <c r="C2409" s="35" t="s">
        <v>5762</v>
      </c>
      <c r="D2409" s="46" t="str">
        <f t="shared" si="60"/>
        <v>H</v>
      </c>
      <c r="E2409" s="598" t="s">
        <v>2103</v>
      </c>
      <c r="F2409" s="505"/>
      <c r="G2409" s="167"/>
      <c r="H2409" s="35" t="s">
        <v>4484</v>
      </c>
    </row>
    <row r="2410" spans="1:8" hidden="1" x14ac:dyDescent="0.25">
      <c r="A2410" s="47" t="str">
        <f>A2409</f>
        <v>1570</v>
      </c>
      <c r="B2410" s="35" t="s">
        <v>6336</v>
      </c>
      <c r="C2410" s="35" t="s">
        <v>6547</v>
      </c>
      <c r="D2410" s="46" t="s">
        <v>6440</v>
      </c>
      <c r="E2410" s="598" t="str">
        <f>E2409</f>
        <v>1570</v>
      </c>
      <c r="F2410" s="505"/>
      <c r="G2410" s="167"/>
      <c r="H2410" s="35" t="s">
        <v>5764</v>
      </c>
    </row>
    <row r="2411" spans="1:8" hidden="1" x14ac:dyDescent="0.25">
      <c r="A2411" s="47" t="str">
        <f>A2410</f>
        <v>1570</v>
      </c>
      <c r="B2411" s="35" t="s">
        <v>6336</v>
      </c>
      <c r="C2411" s="35" t="s">
        <v>7899</v>
      </c>
      <c r="E2411" s="598" t="str">
        <f>E2410</f>
        <v>1570</v>
      </c>
      <c r="F2411" s="505"/>
      <c r="G2411" s="167"/>
      <c r="H2411" s="35" t="s">
        <v>7179</v>
      </c>
    </row>
    <row r="2412" spans="1:8" hidden="1" x14ac:dyDescent="0.25">
      <c r="A2412" s="47" t="s">
        <v>2102</v>
      </c>
      <c r="B2412" s="35" t="s">
        <v>1920</v>
      </c>
      <c r="C2412" s="35" t="s">
        <v>7178</v>
      </c>
      <c r="D2412" s="46" t="s">
        <v>6439</v>
      </c>
      <c r="E2412" s="598" t="s">
        <v>2102</v>
      </c>
      <c r="F2412" s="505"/>
      <c r="G2412" s="167"/>
      <c r="H2412" s="35" t="s">
        <v>95</v>
      </c>
    </row>
    <row r="2413" spans="1:8" hidden="1" x14ac:dyDescent="0.25">
      <c r="A2413" s="47" t="s">
        <v>2102</v>
      </c>
      <c r="B2413" s="35" t="s">
        <v>1920</v>
      </c>
      <c r="C2413" s="35" t="s">
        <v>5763</v>
      </c>
      <c r="D2413" s="46" t="str">
        <f>RIGHT(C2413,1)</f>
        <v>M</v>
      </c>
      <c r="E2413" s="598" t="s">
        <v>2102</v>
      </c>
      <c r="F2413" s="505"/>
      <c r="G2413" s="167"/>
    </row>
    <row r="2414" spans="1:8" hidden="1" x14ac:dyDescent="0.25">
      <c r="A2414" s="47" t="s">
        <v>2102</v>
      </c>
      <c r="B2414" s="35" t="s">
        <v>1920</v>
      </c>
      <c r="C2414" s="35" t="s">
        <v>4483</v>
      </c>
      <c r="D2414" s="46" t="str">
        <f>RIGHT(C2414,1)</f>
        <v>E</v>
      </c>
      <c r="E2414" s="598" t="s">
        <v>2102</v>
      </c>
      <c r="F2414" s="505"/>
      <c r="G2414" s="167"/>
      <c r="H2414" s="35" t="s">
        <v>4485</v>
      </c>
    </row>
    <row r="2415" spans="1:8" hidden="1" x14ac:dyDescent="0.25">
      <c r="A2415" s="47" t="s">
        <v>2102</v>
      </c>
      <c r="B2415" s="35" t="s">
        <v>1920</v>
      </c>
      <c r="C2415" s="35" t="s">
        <v>4484</v>
      </c>
      <c r="D2415" s="46" t="str">
        <f>RIGHT(C2415,1)</f>
        <v>E</v>
      </c>
      <c r="E2415" s="598" t="s">
        <v>2102</v>
      </c>
      <c r="F2415" s="505"/>
      <c r="G2415" s="167"/>
      <c r="H2415" s="35" t="s">
        <v>5766</v>
      </c>
    </row>
    <row r="2416" spans="1:8" hidden="1" x14ac:dyDescent="0.25">
      <c r="A2416" s="47" t="s">
        <v>2102</v>
      </c>
      <c r="B2416" s="35" t="s">
        <v>1920</v>
      </c>
      <c r="C2416" s="35" t="s">
        <v>5764</v>
      </c>
      <c r="D2416" s="46" t="str">
        <f>RIGHT(C2416,1)</f>
        <v>H</v>
      </c>
      <c r="E2416" s="598" t="s">
        <v>2102</v>
      </c>
      <c r="F2416" s="505"/>
      <c r="G2416" s="167"/>
      <c r="H2416" s="35" t="s">
        <v>5765</v>
      </c>
    </row>
    <row r="2417" spans="1:8" hidden="1" x14ac:dyDescent="0.25">
      <c r="A2417" s="47" t="s">
        <v>2102</v>
      </c>
      <c r="B2417" s="35" t="s">
        <v>1920</v>
      </c>
      <c r="C2417" s="35" t="s">
        <v>7179</v>
      </c>
      <c r="D2417" s="46" t="s">
        <v>6439</v>
      </c>
      <c r="E2417" s="598" t="s">
        <v>2102</v>
      </c>
      <c r="F2417" s="505"/>
      <c r="G2417" s="167"/>
      <c r="H2417" s="35" t="s">
        <v>95</v>
      </c>
    </row>
    <row r="2418" spans="1:8" hidden="1" x14ac:dyDescent="0.25">
      <c r="A2418" s="47" t="str">
        <f>A2417</f>
        <v>1580</v>
      </c>
      <c r="B2418" s="35" t="s">
        <v>1920</v>
      </c>
      <c r="C2418" s="35" t="s">
        <v>6548</v>
      </c>
      <c r="D2418" s="46" t="s">
        <v>6440</v>
      </c>
      <c r="E2418" s="598" t="str">
        <f>E2417</f>
        <v>1580</v>
      </c>
      <c r="F2418" s="505"/>
      <c r="G2418" s="167"/>
    </row>
    <row r="2419" spans="1:8" hidden="1" x14ac:dyDescent="0.25">
      <c r="A2419" s="47" t="str">
        <f>A2418</f>
        <v>1580</v>
      </c>
      <c r="B2419" s="35" t="s">
        <v>1920</v>
      </c>
      <c r="C2419" s="35" t="s">
        <v>7900</v>
      </c>
      <c r="E2419" s="598" t="str">
        <f>E2418</f>
        <v>1580</v>
      </c>
      <c r="F2419" s="505"/>
      <c r="G2419" s="167"/>
      <c r="H2419" s="35" t="s">
        <v>4486</v>
      </c>
    </row>
    <row r="2420" spans="1:8" hidden="1" x14ac:dyDescent="0.25">
      <c r="A2420" s="47" t="s">
        <v>2101</v>
      </c>
      <c r="B2420" s="35" t="s">
        <v>1919</v>
      </c>
      <c r="C2420" s="35" t="s">
        <v>4485</v>
      </c>
      <c r="D2420" s="46" t="str">
        <f>RIGHT(C2420,1)</f>
        <v>E</v>
      </c>
      <c r="E2420" s="598" t="s">
        <v>2101</v>
      </c>
      <c r="F2420" s="505"/>
      <c r="G2420" s="167"/>
      <c r="H2420" s="35" t="s">
        <v>5767</v>
      </c>
    </row>
    <row r="2421" spans="1:8" hidden="1" x14ac:dyDescent="0.25">
      <c r="A2421" s="47" t="s">
        <v>2101</v>
      </c>
      <c r="B2421" s="35" t="s">
        <v>1919</v>
      </c>
      <c r="C2421" s="35" t="s">
        <v>5766</v>
      </c>
      <c r="D2421" s="46" t="str">
        <f>RIGHT(C2421,1)</f>
        <v>M</v>
      </c>
      <c r="E2421" s="598" t="s">
        <v>2101</v>
      </c>
      <c r="F2421" s="505"/>
      <c r="G2421" s="167"/>
      <c r="H2421" s="35" t="s">
        <v>5768</v>
      </c>
    </row>
    <row r="2422" spans="1:8" hidden="1" x14ac:dyDescent="0.25">
      <c r="A2422" s="47" t="s">
        <v>2101</v>
      </c>
      <c r="B2422" s="35" t="s">
        <v>1919</v>
      </c>
      <c r="C2422" s="35" t="s">
        <v>5765</v>
      </c>
      <c r="D2422" s="46" t="str">
        <f>RIGHT(C2422,1)</f>
        <v>H</v>
      </c>
      <c r="E2422" s="598" t="s">
        <v>2101</v>
      </c>
      <c r="F2422" s="505"/>
      <c r="G2422" s="167"/>
      <c r="H2422" s="35" t="s">
        <v>95</v>
      </c>
    </row>
    <row r="2423" spans="1:8" hidden="1" x14ac:dyDescent="0.25">
      <c r="A2423" s="47" t="str">
        <f>A2422</f>
        <v>1590</v>
      </c>
      <c r="B2423" s="35" t="s">
        <v>1919</v>
      </c>
      <c r="C2423" s="35" t="s">
        <v>6549</v>
      </c>
      <c r="D2423" s="46" t="s">
        <v>6440</v>
      </c>
      <c r="E2423" s="598" t="str">
        <f>E2422</f>
        <v>1590</v>
      </c>
      <c r="F2423" s="505"/>
      <c r="G2423" s="167"/>
    </row>
    <row r="2424" spans="1:8" hidden="1" x14ac:dyDescent="0.25">
      <c r="A2424" s="47" t="str">
        <f>A2423</f>
        <v>1590</v>
      </c>
      <c r="B2424" s="35" t="s">
        <v>1919</v>
      </c>
      <c r="C2424" s="35" t="s">
        <v>7901</v>
      </c>
      <c r="E2424" s="598" t="str">
        <f>E2423</f>
        <v>1590</v>
      </c>
      <c r="F2424" s="505"/>
      <c r="G2424" s="167"/>
      <c r="H2424" s="35" t="s">
        <v>4487</v>
      </c>
    </row>
    <row r="2425" spans="1:8" hidden="1" x14ac:dyDescent="0.25">
      <c r="A2425" s="47" t="s">
        <v>2100</v>
      </c>
      <c r="B2425" s="35" t="s">
        <v>1918</v>
      </c>
      <c r="C2425" s="35" t="s">
        <v>4486</v>
      </c>
      <c r="D2425" s="46" t="str">
        <f>RIGHT(C2425,1)</f>
        <v>E</v>
      </c>
      <c r="E2425" s="598" t="s">
        <v>2100</v>
      </c>
      <c r="F2425" s="505"/>
      <c r="G2425" s="167"/>
      <c r="H2425" s="35" t="s">
        <v>4489</v>
      </c>
    </row>
    <row r="2426" spans="1:8" hidden="1" x14ac:dyDescent="0.25">
      <c r="A2426" s="47" t="s">
        <v>2100</v>
      </c>
      <c r="B2426" s="35" t="s">
        <v>1918</v>
      </c>
      <c r="C2426" s="35" t="s">
        <v>5767</v>
      </c>
      <c r="D2426" s="46" t="str">
        <f>RIGHT(C2426,1)</f>
        <v>M</v>
      </c>
      <c r="E2426" s="598" t="s">
        <v>2100</v>
      </c>
      <c r="F2426" s="505"/>
      <c r="G2426" s="167"/>
      <c r="H2426" s="35" t="s">
        <v>4488</v>
      </c>
    </row>
    <row r="2427" spans="1:8" hidden="1" x14ac:dyDescent="0.25">
      <c r="A2427" s="47" t="s">
        <v>2100</v>
      </c>
      <c r="B2427" s="35" t="s">
        <v>1918</v>
      </c>
      <c r="C2427" s="35" t="s">
        <v>5768</v>
      </c>
      <c r="D2427" s="46" t="str">
        <f>RIGHT(C2427,1)</f>
        <v>H</v>
      </c>
      <c r="E2427" s="598" t="s">
        <v>2100</v>
      </c>
      <c r="F2427" s="505"/>
      <c r="G2427" s="167"/>
      <c r="H2427" s="35" t="s">
        <v>95</v>
      </c>
    </row>
    <row r="2428" spans="1:8" hidden="1" x14ac:dyDescent="0.25">
      <c r="A2428" s="47" t="str">
        <f>A2427</f>
        <v>1600</v>
      </c>
      <c r="B2428" s="35" t="s">
        <v>1918</v>
      </c>
      <c r="C2428" s="35" t="s">
        <v>6550</v>
      </c>
      <c r="D2428" s="46" t="s">
        <v>6440</v>
      </c>
      <c r="E2428" s="598" t="str">
        <f>E2427</f>
        <v>1600</v>
      </c>
      <c r="F2428" s="505"/>
      <c r="G2428" s="167"/>
    </row>
    <row r="2429" spans="1:8" hidden="1" x14ac:dyDescent="0.25">
      <c r="A2429" s="47" t="str">
        <f>A2428</f>
        <v>1600</v>
      </c>
      <c r="B2429" s="35" t="s">
        <v>1918</v>
      </c>
      <c r="C2429" s="35" t="s">
        <v>7902</v>
      </c>
      <c r="E2429" s="598" t="str">
        <f>E2428</f>
        <v>1600</v>
      </c>
      <c r="F2429" s="505"/>
      <c r="G2429" s="167"/>
      <c r="H2429" s="35" t="s">
        <v>5769</v>
      </c>
    </row>
    <row r="2430" spans="1:8" hidden="1" x14ac:dyDescent="0.25">
      <c r="A2430" s="47" t="s">
        <v>2099</v>
      </c>
      <c r="B2430" s="35" t="s">
        <v>1917</v>
      </c>
      <c r="C2430" s="35" t="s">
        <v>4487</v>
      </c>
      <c r="D2430" s="46" t="str">
        <f>RIGHT(C2430,1)</f>
        <v>E</v>
      </c>
      <c r="E2430" s="598" t="s">
        <v>2099</v>
      </c>
      <c r="F2430" s="505"/>
      <c r="G2430" s="167"/>
      <c r="H2430" s="35" t="s">
        <v>5771</v>
      </c>
    </row>
    <row r="2431" spans="1:8" hidden="1" x14ac:dyDescent="0.25">
      <c r="A2431" s="47" t="s">
        <v>2099</v>
      </c>
      <c r="B2431" s="35" t="s">
        <v>1917</v>
      </c>
      <c r="C2431" s="35" t="s">
        <v>4489</v>
      </c>
      <c r="D2431" s="46" t="str">
        <f>RIGHT(C2431,1)</f>
        <v>M</v>
      </c>
      <c r="E2431" s="598" t="s">
        <v>2099</v>
      </c>
      <c r="F2431" s="505"/>
      <c r="G2431" s="167"/>
      <c r="H2431" s="35" t="s">
        <v>5770</v>
      </c>
    </row>
    <row r="2432" spans="1:8" hidden="1" x14ac:dyDescent="0.25">
      <c r="A2432" s="47" t="s">
        <v>2099</v>
      </c>
      <c r="B2432" s="35" t="s">
        <v>1917</v>
      </c>
      <c r="C2432" s="35" t="s">
        <v>4488</v>
      </c>
      <c r="D2432" s="46" t="str">
        <f>RIGHT(C2432,1)</f>
        <v>H</v>
      </c>
      <c r="E2432" s="598" t="s">
        <v>2099</v>
      </c>
      <c r="F2432" s="505"/>
      <c r="G2432" s="167"/>
      <c r="H2432" s="35" t="s">
        <v>5772</v>
      </c>
    </row>
    <row r="2433" spans="1:8" hidden="1" x14ac:dyDescent="0.25">
      <c r="A2433" s="47" t="str">
        <f>A2432</f>
        <v>1620</v>
      </c>
      <c r="B2433" s="35" t="s">
        <v>1917</v>
      </c>
      <c r="C2433" s="35" t="s">
        <v>6551</v>
      </c>
      <c r="D2433" s="46" t="s">
        <v>6440</v>
      </c>
      <c r="E2433" s="598" t="str">
        <f>E2432</f>
        <v>1620</v>
      </c>
      <c r="F2433" s="505"/>
      <c r="G2433" s="167"/>
      <c r="H2433" s="35" t="s">
        <v>5774</v>
      </c>
    </row>
    <row r="2434" spans="1:8" hidden="1" x14ac:dyDescent="0.25">
      <c r="A2434" s="47" t="str">
        <f>A2433</f>
        <v>1620</v>
      </c>
      <c r="B2434" s="35" t="s">
        <v>1917</v>
      </c>
      <c r="C2434" s="35" t="s">
        <v>7903</v>
      </c>
      <c r="E2434" s="598" t="str">
        <f>E2433</f>
        <v>1620</v>
      </c>
      <c r="F2434" s="505"/>
      <c r="G2434" s="167"/>
      <c r="H2434" s="35" t="s">
        <v>5773</v>
      </c>
    </row>
    <row r="2435" spans="1:8" hidden="1" x14ac:dyDescent="0.25">
      <c r="A2435" s="47" t="s">
        <v>2098</v>
      </c>
      <c r="B2435" s="35" t="s">
        <v>1916</v>
      </c>
      <c r="C2435" s="35" t="s">
        <v>5769</v>
      </c>
      <c r="D2435" s="46" t="str">
        <f t="shared" ref="D2435:D2440" si="61">RIGHT(C2435,1)</f>
        <v>E</v>
      </c>
      <c r="E2435" s="598" t="s">
        <v>2098</v>
      </c>
      <c r="F2435" s="505"/>
      <c r="G2435" s="167"/>
      <c r="H2435" s="35" t="s">
        <v>95</v>
      </c>
    </row>
    <row r="2436" spans="1:8" hidden="1" x14ac:dyDescent="0.25">
      <c r="A2436" s="47" t="s">
        <v>2098</v>
      </c>
      <c r="B2436" s="35" t="s">
        <v>1916</v>
      </c>
      <c r="C2436" s="35" t="s">
        <v>5771</v>
      </c>
      <c r="D2436" s="46" t="str">
        <f t="shared" si="61"/>
        <v>M</v>
      </c>
      <c r="E2436" s="598" t="s">
        <v>2098</v>
      </c>
      <c r="F2436" s="505"/>
      <c r="G2436" s="167"/>
    </row>
    <row r="2437" spans="1:8" hidden="1" x14ac:dyDescent="0.25">
      <c r="A2437" s="47" t="s">
        <v>2098</v>
      </c>
      <c r="B2437" s="35" t="s">
        <v>1916</v>
      </c>
      <c r="C2437" s="35" t="s">
        <v>5770</v>
      </c>
      <c r="D2437" s="46" t="str">
        <f t="shared" si="61"/>
        <v>H</v>
      </c>
      <c r="E2437" s="598" t="s">
        <v>2098</v>
      </c>
      <c r="F2437" s="505"/>
      <c r="G2437" s="167"/>
      <c r="H2437" s="35" t="s">
        <v>5775</v>
      </c>
    </row>
    <row r="2438" spans="1:8" hidden="1" x14ac:dyDescent="0.25">
      <c r="A2438" s="47" t="s">
        <v>2098</v>
      </c>
      <c r="B2438" s="35" t="s">
        <v>1916</v>
      </c>
      <c r="C2438" s="35" t="s">
        <v>5772</v>
      </c>
      <c r="D2438" s="46" t="str">
        <f t="shared" si="61"/>
        <v>E</v>
      </c>
      <c r="E2438" s="598" t="s">
        <v>2098</v>
      </c>
      <c r="F2438" s="505"/>
      <c r="G2438" s="167"/>
      <c r="H2438" s="35" t="s">
        <v>4491</v>
      </c>
    </row>
    <row r="2439" spans="1:8" hidden="1" x14ac:dyDescent="0.25">
      <c r="A2439" s="47" t="s">
        <v>2098</v>
      </c>
      <c r="B2439" s="35" t="s">
        <v>1916</v>
      </c>
      <c r="C2439" s="35" t="s">
        <v>5774</v>
      </c>
      <c r="D2439" s="46" t="str">
        <f t="shared" si="61"/>
        <v>M</v>
      </c>
      <c r="E2439" s="598" t="s">
        <v>2098</v>
      </c>
      <c r="F2439" s="505"/>
      <c r="G2439" s="167"/>
      <c r="H2439" s="35" t="s">
        <v>4490</v>
      </c>
    </row>
    <row r="2440" spans="1:8" hidden="1" x14ac:dyDescent="0.25">
      <c r="A2440" s="47" t="s">
        <v>2098</v>
      </c>
      <c r="B2440" s="35" t="s">
        <v>1916</v>
      </c>
      <c r="C2440" s="35" t="s">
        <v>5773</v>
      </c>
      <c r="D2440" s="46" t="str">
        <f t="shared" si="61"/>
        <v>H</v>
      </c>
      <c r="E2440" s="598" t="s">
        <v>2098</v>
      </c>
      <c r="F2440" s="505"/>
      <c r="G2440" s="167"/>
      <c r="H2440" s="35" t="s">
        <v>95</v>
      </c>
    </row>
    <row r="2441" spans="1:8" hidden="1" x14ac:dyDescent="0.25">
      <c r="A2441" s="47" t="str">
        <f>A2440</f>
        <v>1750</v>
      </c>
      <c r="B2441" s="35" t="s">
        <v>1916</v>
      </c>
      <c r="C2441" s="35" t="s">
        <v>6552</v>
      </c>
      <c r="D2441" s="46" t="s">
        <v>6440</v>
      </c>
      <c r="E2441" s="598" t="str">
        <f>E2440</f>
        <v>1750</v>
      </c>
      <c r="F2441" s="505"/>
      <c r="G2441" s="167"/>
    </row>
    <row r="2442" spans="1:8" hidden="1" x14ac:dyDescent="0.25">
      <c r="A2442" s="47" t="str">
        <f>A2441</f>
        <v>1750</v>
      </c>
      <c r="B2442" s="35" t="s">
        <v>1916</v>
      </c>
      <c r="C2442" s="35" t="s">
        <v>7904</v>
      </c>
      <c r="E2442" s="598" t="str">
        <f>E2441</f>
        <v>1750</v>
      </c>
      <c r="F2442" s="505"/>
      <c r="G2442" s="167"/>
      <c r="H2442" s="35" t="s">
        <v>4492</v>
      </c>
    </row>
    <row r="2443" spans="1:8" hidden="1" x14ac:dyDescent="0.25">
      <c r="A2443" s="47" t="s">
        <v>2097</v>
      </c>
      <c r="B2443" s="35" t="s">
        <v>1915</v>
      </c>
      <c r="C2443" s="35" t="s">
        <v>5775</v>
      </c>
      <c r="D2443" s="46" t="str">
        <f>RIGHT(C2443,1)</f>
        <v>E</v>
      </c>
      <c r="E2443" s="598" t="s">
        <v>2097</v>
      </c>
      <c r="F2443" s="505"/>
      <c r="G2443" s="167"/>
      <c r="H2443" s="35" t="s">
        <v>5776</v>
      </c>
    </row>
    <row r="2444" spans="1:8" hidden="1" x14ac:dyDescent="0.25">
      <c r="A2444" s="47" t="s">
        <v>2097</v>
      </c>
      <c r="B2444" s="35" t="s">
        <v>1915</v>
      </c>
      <c r="C2444" s="35" t="s">
        <v>4491</v>
      </c>
      <c r="D2444" s="46" t="str">
        <f>RIGHT(C2444,1)</f>
        <v>M</v>
      </c>
      <c r="E2444" s="598" t="s">
        <v>2097</v>
      </c>
      <c r="F2444" s="505"/>
      <c r="G2444" s="167"/>
      <c r="H2444" s="35" t="s">
        <v>5777</v>
      </c>
    </row>
    <row r="2445" spans="1:8" hidden="1" x14ac:dyDescent="0.25">
      <c r="A2445" s="47" t="s">
        <v>2097</v>
      </c>
      <c r="B2445" s="35" t="s">
        <v>1915</v>
      </c>
      <c r="C2445" s="35" t="s">
        <v>4490</v>
      </c>
      <c r="D2445" s="46" t="str">
        <f>RIGHT(C2445,1)</f>
        <v>H</v>
      </c>
      <c r="E2445" s="598" t="s">
        <v>2097</v>
      </c>
      <c r="F2445" s="505"/>
      <c r="G2445" s="167"/>
      <c r="H2445" s="35" t="s">
        <v>95</v>
      </c>
    </row>
    <row r="2446" spans="1:8" hidden="1" x14ac:dyDescent="0.25">
      <c r="A2446" s="47" t="str">
        <f>A2445</f>
        <v>1760</v>
      </c>
      <c r="B2446" s="35" t="s">
        <v>1915</v>
      </c>
      <c r="C2446" s="35" t="s">
        <v>6553</v>
      </c>
      <c r="D2446" s="46" t="s">
        <v>6440</v>
      </c>
      <c r="E2446" s="598" t="str">
        <f>E2445</f>
        <v>1760</v>
      </c>
      <c r="F2446" s="505"/>
      <c r="G2446" s="167"/>
    </row>
    <row r="2447" spans="1:8" hidden="1" x14ac:dyDescent="0.25">
      <c r="A2447" s="47" t="str">
        <f>A2446</f>
        <v>1760</v>
      </c>
      <c r="B2447" s="35" t="s">
        <v>1915</v>
      </c>
      <c r="C2447" s="35" t="s">
        <v>7905</v>
      </c>
      <c r="E2447" s="598" t="str">
        <f>E2446</f>
        <v>1760</v>
      </c>
      <c r="F2447" s="505"/>
      <c r="G2447" s="167"/>
      <c r="H2447" s="35" t="s">
        <v>4493</v>
      </c>
    </row>
    <row r="2448" spans="1:8" hidden="1" x14ac:dyDescent="0.25">
      <c r="A2448" s="47" t="s">
        <v>2096</v>
      </c>
      <c r="B2448" s="35" t="s">
        <v>6337</v>
      </c>
      <c r="C2448" s="35" t="s">
        <v>4492</v>
      </c>
      <c r="D2448" s="46" t="str">
        <f>RIGHT(C2448,1)</f>
        <v>E</v>
      </c>
      <c r="E2448" s="598" t="s">
        <v>2096</v>
      </c>
      <c r="F2448" s="505"/>
      <c r="G2448" s="167"/>
      <c r="H2448" s="35" t="s">
        <v>5778</v>
      </c>
    </row>
    <row r="2449" spans="1:8" hidden="1" x14ac:dyDescent="0.25">
      <c r="A2449" s="47" t="s">
        <v>2096</v>
      </c>
      <c r="B2449" s="35" t="s">
        <v>6337</v>
      </c>
      <c r="C2449" s="35" t="s">
        <v>5776</v>
      </c>
      <c r="D2449" s="46" t="str">
        <f>RIGHT(C2449,1)</f>
        <v>M</v>
      </c>
      <c r="E2449" s="598" t="s">
        <v>2096</v>
      </c>
      <c r="F2449" s="505"/>
      <c r="G2449" s="167"/>
      <c r="H2449" s="35" t="s">
        <v>5780</v>
      </c>
    </row>
    <row r="2450" spans="1:8" hidden="1" x14ac:dyDescent="0.25">
      <c r="A2450" s="47" t="s">
        <v>2096</v>
      </c>
      <c r="B2450" s="35" t="s">
        <v>6337</v>
      </c>
      <c r="C2450" s="35" t="s">
        <v>5777</v>
      </c>
      <c r="D2450" s="46" t="str">
        <f>RIGHT(C2450,1)</f>
        <v>H</v>
      </c>
      <c r="E2450" s="598" t="s">
        <v>2096</v>
      </c>
      <c r="F2450" s="505"/>
      <c r="G2450" s="167"/>
      <c r="H2450" s="35" t="s">
        <v>5779</v>
      </c>
    </row>
    <row r="2451" spans="1:8" hidden="1" x14ac:dyDescent="0.25">
      <c r="A2451" s="47" t="str">
        <f>A2450</f>
        <v>1780</v>
      </c>
      <c r="B2451" s="35" t="s">
        <v>6337</v>
      </c>
      <c r="C2451" s="35" t="s">
        <v>6554</v>
      </c>
      <c r="D2451" s="46" t="s">
        <v>6440</v>
      </c>
      <c r="E2451" s="598" t="str">
        <f>E2450</f>
        <v>1780</v>
      </c>
      <c r="F2451" s="505"/>
      <c r="G2451" s="167"/>
      <c r="H2451" s="35" t="s">
        <v>95</v>
      </c>
    </row>
    <row r="2452" spans="1:8" hidden="1" x14ac:dyDescent="0.25">
      <c r="A2452" s="47" t="str">
        <f>A2451</f>
        <v>1780</v>
      </c>
      <c r="B2452" s="35" t="s">
        <v>6337</v>
      </c>
      <c r="C2452" s="35" t="s">
        <v>7906</v>
      </c>
      <c r="E2452" s="598" t="str">
        <f>E2451</f>
        <v>1780</v>
      </c>
      <c r="F2452" s="505"/>
      <c r="G2452" s="167"/>
    </row>
    <row r="2453" spans="1:8" hidden="1" x14ac:dyDescent="0.25">
      <c r="A2453" s="47" t="s">
        <v>2095</v>
      </c>
      <c r="B2453" s="35" t="s">
        <v>6338</v>
      </c>
      <c r="C2453" s="35" t="s">
        <v>4493</v>
      </c>
      <c r="D2453" s="46" t="str">
        <f>RIGHT(C2453,1)</f>
        <v>E</v>
      </c>
      <c r="E2453" s="598" t="s">
        <v>2095</v>
      </c>
      <c r="F2453" s="505"/>
      <c r="G2453" s="167"/>
      <c r="H2453" s="35" t="s">
        <v>4494</v>
      </c>
    </row>
    <row r="2454" spans="1:8" hidden="1" x14ac:dyDescent="0.25">
      <c r="A2454" s="47" t="s">
        <v>2095</v>
      </c>
      <c r="B2454" s="35" t="s">
        <v>6338</v>
      </c>
      <c r="C2454" s="35" t="s">
        <v>5778</v>
      </c>
      <c r="D2454" s="46" t="str">
        <f>RIGHT(C2454,1)</f>
        <v>E</v>
      </c>
      <c r="E2454" s="598" t="s">
        <v>2095</v>
      </c>
      <c r="F2454" s="505"/>
      <c r="G2454" s="167"/>
      <c r="H2454" s="35" t="s">
        <v>5781</v>
      </c>
    </row>
    <row r="2455" spans="1:8" hidden="1" x14ac:dyDescent="0.25">
      <c r="A2455" s="47" t="s">
        <v>2095</v>
      </c>
      <c r="B2455" s="35" t="s">
        <v>6338</v>
      </c>
      <c r="C2455" s="35" t="s">
        <v>5780</v>
      </c>
      <c r="D2455" s="46" t="str">
        <f>RIGHT(C2455,1)</f>
        <v>M</v>
      </c>
      <c r="E2455" s="598" t="s">
        <v>2095</v>
      </c>
      <c r="F2455" s="505"/>
      <c r="G2455" s="167"/>
      <c r="H2455" s="35" t="s">
        <v>5783</v>
      </c>
    </row>
    <row r="2456" spans="1:8" hidden="1" x14ac:dyDescent="0.25">
      <c r="A2456" s="47" t="s">
        <v>2095</v>
      </c>
      <c r="B2456" s="35" t="s">
        <v>6338</v>
      </c>
      <c r="C2456" s="35" t="s">
        <v>5779</v>
      </c>
      <c r="D2456" s="46" t="str">
        <f>RIGHT(C2456,1)</f>
        <v>H</v>
      </c>
      <c r="E2456" s="598" t="s">
        <v>2095</v>
      </c>
      <c r="F2456" s="505"/>
      <c r="G2456" s="167"/>
      <c r="H2456" s="35" t="s">
        <v>5782</v>
      </c>
    </row>
    <row r="2457" spans="1:8" hidden="1" x14ac:dyDescent="0.25">
      <c r="A2457" s="47" t="str">
        <f>A2456</f>
        <v>1790</v>
      </c>
      <c r="B2457" s="35" t="s">
        <v>6338</v>
      </c>
      <c r="C2457" s="35" t="s">
        <v>6555</v>
      </c>
      <c r="D2457" s="46" t="s">
        <v>6440</v>
      </c>
      <c r="E2457" s="598" t="str">
        <f>E2456</f>
        <v>1790</v>
      </c>
      <c r="F2457" s="505"/>
      <c r="G2457" s="167"/>
      <c r="H2457" s="35" t="s">
        <v>4496</v>
      </c>
    </row>
    <row r="2458" spans="1:8" hidden="1" x14ac:dyDescent="0.25">
      <c r="A2458" s="47" t="str">
        <f>A2457</f>
        <v>1790</v>
      </c>
      <c r="B2458" s="35" t="s">
        <v>6338</v>
      </c>
      <c r="C2458" s="35" t="s">
        <v>7907</v>
      </c>
      <c r="E2458" s="598" t="str">
        <f>E2457</f>
        <v>1790</v>
      </c>
      <c r="F2458" s="505"/>
      <c r="G2458" s="167"/>
      <c r="H2458" s="35" t="s">
        <v>4495</v>
      </c>
    </row>
    <row r="2459" spans="1:8" hidden="1" x14ac:dyDescent="0.25">
      <c r="A2459" s="47" t="s">
        <v>2094</v>
      </c>
      <c r="B2459" s="35" t="s">
        <v>6339</v>
      </c>
      <c r="C2459" s="35" t="s">
        <v>4494</v>
      </c>
      <c r="D2459" s="46" t="str">
        <f t="shared" ref="D2459:D2464" si="62">RIGHT(C2459,1)</f>
        <v>E</v>
      </c>
      <c r="E2459" s="598" t="s">
        <v>2094</v>
      </c>
      <c r="F2459" s="505"/>
      <c r="G2459" s="167"/>
      <c r="H2459" s="35" t="s">
        <v>95</v>
      </c>
    </row>
    <row r="2460" spans="1:8" hidden="1" x14ac:dyDescent="0.25">
      <c r="A2460" s="47" t="s">
        <v>2094</v>
      </c>
      <c r="B2460" s="35" t="s">
        <v>6339</v>
      </c>
      <c r="C2460" s="35" t="s">
        <v>5781</v>
      </c>
      <c r="D2460" s="46" t="str">
        <f t="shared" si="62"/>
        <v>E</v>
      </c>
      <c r="E2460" s="598" t="s">
        <v>2094</v>
      </c>
      <c r="F2460" s="505"/>
      <c r="G2460" s="167"/>
    </row>
    <row r="2461" spans="1:8" hidden="1" x14ac:dyDescent="0.25">
      <c r="A2461" s="47" t="s">
        <v>2094</v>
      </c>
      <c r="B2461" s="35" t="s">
        <v>6339</v>
      </c>
      <c r="C2461" s="35" t="s">
        <v>5783</v>
      </c>
      <c r="D2461" s="46" t="str">
        <f t="shared" si="62"/>
        <v>M</v>
      </c>
      <c r="E2461" s="598" t="s">
        <v>2094</v>
      </c>
      <c r="F2461" s="505"/>
      <c r="G2461" s="167"/>
      <c r="H2461" s="35" t="s">
        <v>4497</v>
      </c>
    </row>
    <row r="2462" spans="1:8" hidden="1" x14ac:dyDescent="0.25">
      <c r="A2462" s="47" t="s">
        <v>2094</v>
      </c>
      <c r="B2462" s="35" t="s">
        <v>6339</v>
      </c>
      <c r="C2462" s="35" t="s">
        <v>5782</v>
      </c>
      <c r="D2462" s="46" t="str">
        <f t="shared" si="62"/>
        <v>H</v>
      </c>
      <c r="E2462" s="598" t="s">
        <v>2094</v>
      </c>
      <c r="F2462" s="505"/>
      <c r="G2462" s="167"/>
      <c r="H2462" s="35" t="s">
        <v>4498</v>
      </c>
    </row>
    <row r="2463" spans="1:8" hidden="1" x14ac:dyDescent="0.25">
      <c r="A2463" s="47" t="s">
        <v>2094</v>
      </c>
      <c r="B2463" s="35" t="s">
        <v>6339</v>
      </c>
      <c r="C2463" s="35" t="s">
        <v>4496</v>
      </c>
      <c r="D2463" s="46" t="str">
        <f t="shared" si="62"/>
        <v>M</v>
      </c>
      <c r="E2463" s="598" t="s">
        <v>2094</v>
      </c>
      <c r="F2463" s="505"/>
      <c r="G2463" s="167"/>
      <c r="H2463" s="35" t="s">
        <v>5785</v>
      </c>
    </row>
    <row r="2464" spans="1:8" hidden="1" x14ac:dyDescent="0.25">
      <c r="A2464" s="47" t="s">
        <v>2094</v>
      </c>
      <c r="B2464" s="35" t="s">
        <v>6339</v>
      </c>
      <c r="C2464" s="35" t="s">
        <v>4495</v>
      </c>
      <c r="D2464" s="46" t="str">
        <f t="shared" si="62"/>
        <v>H</v>
      </c>
      <c r="E2464" s="598" t="s">
        <v>2094</v>
      </c>
      <c r="F2464" s="505"/>
      <c r="G2464" s="167"/>
      <c r="H2464" s="35" t="s">
        <v>5784</v>
      </c>
    </row>
    <row r="2465" spans="1:8" hidden="1" x14ac:dyDescent="0.25">
      <c r="A2465" s="47" t="str">
        <f>A2464</f>
        <v>1810</v>
      </c>
      <c r="B2465" s="35" t="s">
        <v>6339</v>
      </c>
      <c r="C2465" s="35" t="s">
        <v>6556</v>
      </c>
      <c r="D2465" s="46" t="s">
        <v>6440</v>
      </c>
      <c r="E2465" s="598" t="str">
        <f>E2464</f>
        <v>1810</v>
      </c>
      <c r="F2465" s="505"/>
      <c r="G2465" s="167"/>
      <c r="H2465" s="35" t="s">
        <v>4499</v>
      </c>
    </row>
    <row r="2466" spans="1:8" hidden="1" x14ac:dyDescent="0.25">
      <c r="A2466" s="47" t="str">
        <f>A2465</f>
        <v>1810</v>
      </c>
      <c r="B2466" s="35" t="s">
        <v>6339</v>
      </c>
      <c r="C2466" s="35" t="s">
        <v>7908</v>
      </c>
      <c r="E2466" s="598" t="str">
        <f>E2465</f>
        <v>1810</v>
      </c>
      <c r="F2466" s="505"/>
      <c r="G2466" s="167"/>
      <c r="H2466" s="35" t="s">
        <v>5786</v>
      </c>
    </row>
    <row r="2467" spans="1:8" hidden="1" x14ac:dyDescent="0.25">
      <c r="A2467" s="47" t="s">
        <v>2093</v>
      </c>
      <c r="B2467" s="35" t="s">
        <v>6340</v>
      </c>
      <c r="C2467" s="35" t="s">
        <v>4497</v>
      </c>
      <c r="D2467" s="46" t="str">
        <f t="shared" ref="D2467:D2473" si="63">RIGHT(C2467,1)</f>
        <v>E</v>
      </c>
      <c r="E2467" s="598" t="s">
        <v>2093</v>
      </c>
      <c r="F2467" s="505"/>
      <c r="G2467" s="167"/>
      <c r="H2467" s="35" t="s">
        <v>5787</v>
      </c>
    </row>
    <row r="2468" spans="1:8" hidden="1" x14ac:dyDescent="0.25">
      <c r="A2468" s="47" t="s">
        <v>2093</v>
      </c>
      <c r="B2468" s="35" t="s">
        <v>6340</v>
      </c>
      <c r="C2468" s="35" t="s">
        <v>4498</v>
      </c>
      <c r="D2468" s="46" t="str">
        <f t="shared" si="63"/>
        <v>E</v>
      </c>
      <c r="E2468" s="598" t="s">
        <v>2093</v>
      </c>
      <c r="F2468" s="505"/>
      <c r="G2468" s="167"/>
      <c r="H2468" s="35" t="s">
        <v>7180</v>
      </c>
    </row>
    <row r="2469" spans="1:8" hidden="1" x14ac:dyDescent="0.25">
      <c r="A2469" s="47" t="s">
        <v>2093</v>
      </c>
      <c r="B2469" s="35" t="s">
        <v>6340</v>
      </c>
      <c r="C2469" s="35" t="s">
        <v>5785</v>
      </c>
      <c r="D2469" s="46" t="str">
        <f t="shared" si="63"/>
        <v>M</v>
      </c>
      <c r="E2469" s="598" t="s">
        <v>2093</v>
      </c>
      <c r="F2469" s="505"/>
      <c r="G2469" s="167"/>
      <c r="H2469" s="35" t="s">
        <v>7181</v>
      </c>
    </row>
    <row r="2470" spans="1:8" hidden="1" x14ac:dyDescent="0.25">
      <c r="A2470" s="47" t="s">
        <v>2093</v>
      </c>
      <c r="B2470" s="35" t="s">
        <v>6340</v>
      </c>
      <c r="C2470" s="35" t="s">
        <v>5784</v>
      </c>
      <c r="D2470" s="46" t="str">
        <f t="shared" si="63"/>
        <v>H</v>
      </c>
      <c r="E2470" s="598" t="s">
        <v>2093</v>
      </c>
      <c r="F2470" s="505"/>
      <c r="G2470" s="167"/>
      <c r="H2470" s="35" t="s">
        <v>7182</v>
      </c>
    </row>
    <row r="2471" spans="1:8" hidden="1" x14ac:dyDescent="0.25">
      <c r="A2471" s="47" t="s">
        <v>2093</v>
      </c>
      <c r="B2471" s="35" t="s">
        <v>6340</v>
      </c>
      <c r="C2471" s="35" t="s">
        <v>4499</v>
      </c>
      <c r="D2471" s="46" t="str">
        <f t="shared" si="63"/>
        <v>E</v>
      </c>
      <c r="E2471" s="598" t="s">
        <v>2093</v>
      </c>
      <c r="F2471" s="505"/>
      <c r="G2471" s="167"/>
      <c r="H2471" s="35" t="s">
        <v>95</v>
      </c>
    </row>
    <row r="2472" spans="1:8" hidden="1" x14ac:dyDescent="0.25">
      <c r="A2472" s="47" t="s">
        <v>2093</v>
      </c>
      <c r="B2472" s="35" t="s">
        <v>6340</v>
      </c>
      <c r="C2472" s="35" t="s">
        <v>5786</v>
      </c>
      <c r="D2472" s="46" t="str">
        <f t="shared" si="63"/>
        <v>M</v>
      </c>
      <c r="E2472" s="598" t="s">
        <v>2093</v>
      </c>
      <c r="F2472" s="505"/>
      <c r="G2472" s="167"/>
    </row>
    <row r="2473" spans="1:8" hidden="1" x14ac:dyDescent="0.25">
      <c r="A2473" s="47" t="s">
        <v>2093</v>
      </c>
      <c r="B2473" s="35" t="s">
        <v>6340</v>
      </c>
      <c r="C2473" s="35" t="s">
        <v>5787</v>
      </c>
      <c r="D2473" s="46" t="str">
        <f t="shared" si="63"/>
        <v>H</v>
      </c>
      <c r="E2473" s="598" t="s">
        <v>2093</v>
      </c>
      <c r="F2473" s="505"/>
      <c r="G2473" s="167"/>
      <c r="H2473" s="35" t="s">
        <v>4500</v>
      </c>
    </row>
    <row r="2474" spans="1:8" hidden="1" x14ac:dyDescent="0.25">
      <c r="A2474" s="47" t="s">
        <v>2093</v>
      </c>
      <c r="B2474" s="35" t="s">
        <v>6340</v>
      </c>
      <c r="C2474" s="35" t="s">
        <v>7180</v>
      </c>
      <c r="D2474" s="46" t="s">
        <v>6439</v>
      </c>
      <c r="E2474" s="598" t="s">
        <v>2093</v>
      </c>
      <c r="F2474" s="505"/>
      <c r="G2474" s="167"/>
      <c r="H2474" s="35" t="s">
        <v>5789</v>
      </c>
    </row>
    <row r="2475" spans="1:8" hidden="1" x14ac:dyDescent="0.25">
      <c r="A2475" s="47" t="s">
        <v>2093</v>
      </c>
      <c r="B2475" s="35" t="s">
        <v>6340</v>
      </c>
      <c r="C2475" s="35" t="s">
        <v>7181</v>
      </c>
      <c r="D2475" s="46" t="s">
        <v>6439</v>
      </c>
      <c r="E2475" s="598" t="s">
        <v>2093</v>
      </c>
      <c r="F2475" s="505"/>
      <c r="G2475" s="167"/>
      <c r="H2475" s="35" t="s">
        <v>5788</v>
      </c>
    </row>
    <row r="2476" spans="1:8" hidden="1" x14ac:dyDescent="0.25">
      <c r="A2476" s="47" t="s">
        <v>2093</v>
      </c>
      <c r="B2476" s="35" t="s">
        <v>6340</v>
      </c>
      <c r="C2476" s="35" t="s">
        <v>7182</v>
      </c>
      <c r="D2476" s="46" t="s">
        <v>6439</v>
      </c>
      <c r="E2476" s="598" t="s">
        <v>2093</v>
      </c>
      <c r="F2476" s="505"/>
      <c r="G2476" s="167"/>
      <c r="H2476" s="35" t="s">
        <v>95</v>
      </c>
    </row>
    <row r="2477" spans="1:8" hidden="1" x14ac:dyDescent="0.25">
      <c r="A2477" s="47" t="str">
        <f>A2476</f>
        <v>1828</v>
      </c>
      <c r="B2477" s="35" t="s">
        <v>6340</v>
      </c>
      <c r="C2477" s="35" t="s">
        <v>6557</v>
      </c>
      <c r="D2477" s="46" t="s">
        <v>6440</v>
      </c>
      <c r="E2477" s="598" t="str">
        <f>E2476</f>
        <v>1828</v>
      </c>
      <c r="F2477" s="505"/>
      <c r="G2477" s="167"/>
    </row>
    <row r="2478" spans="1:8" hidden="1" x14ac:dyDescent="0.25">
      <c r="A2478" s="47" t="str">
        <f>A2477</f>
        <v>1828</v>
      </c>
      <c r="B2478" s="35" t="s">
        <v>6340</v>
      </c>
      <c r="C2478" s="35" t="s">
        <v>7909</v>
      </c>
      <c r="E2478" s="598" t="str">
        <f>E2477</f>
        <v>1828</v>
      </c>
      <c r="F2478" s="505"/>
      <c r="G2478" s="167"/>
      <c r="H2478" s="35" t="s">
        <v>4501</v>
      </c>
    </row>
    <row r="2479" spans="1:8" hidden="1" x14ac:dyDescent="0.25">
      <c r="A2479" s="47" t="s">
        <v>2092</v>
      </c>
      <c r="B2479" s="35" t="s">
        <v>6341</v>
      </c>
      <c r="C2479" s="35" t="s">
        <v>4500</v>
      </c>
      <c r="D2479" s="46" t="str">
        <f>RIGHT(C2479,1)</f>
        <v>E</v>
      </c>
      <c r="E2479" s="598" t="s">
        <v>2092</v>
      </c>
      <c r="F2479" s="505"/>
      <c r="G2479" s="167"/>
      <c r="H2479" s="35" t="s">
        <v>5791</v>
      </c>
    </row>
    <row r="2480" spans="1:8" hidden="1" x14ac:dyDescent="0.25">
      <c r="A2480" s="47" t="s">
        <v>2092</v>
      </c>
      <c r="B2480" s="35" t="s">
        <v>6341</v>
      </c>
      <c r="C2480" s="35" t="s">
        <v>5789</v>
      </c>
      <c r="D2480" s="46" t="str">
        <f>RIGHT(C2480,1)</f>
        <v>M</v>
      </c>
      <c r="E2480" s="598" t="s">
        <v>2092</v>
      </c>
      <c r="F2480" s="505"/>
      <c r="G2480" s="167"/>
      <c r="H2480" s="35" t="s">
        <v>5790</v>
      </c>
    </row>
    <row r="2481" spans="1:8" hidden="1" x14ac:dyDescent="0.25">
      <c r="A2481" s="47" t="s">
        <v>2092</v>
      </c>
      <c r="B2481" s="35" t="s">
        <v>6341</v>
      </c>
      <c r="C2481" s="35" t="s">
        <v>5788</v>
      </c>
      <c r="D2481" s="46" t="str">
        <f>RIGHT(C2481,1)</f>
        <v>H</v>
      </c>
      <c r="E2481" s="598" t="s">
        <v>2092</v>
      </c>
      <c r="F2481" s="505"/>
      <c r="G2481" s="167"/>
      <c r="H2481" s="35" t="s">
        <v>7183</v>
      </c>
    </row>
    <row r="2482" spans="1:8" hidden="1" x14ac:dyDescent="0.25">
      <c r="A2482" s="47" t="str">
        <f>A2481</f>
        <v>1850</v>
      </c>
      <c r="B2482" s="35" t="s">
        <v>6341</v>
      </c>
      <c r="C2482" s="35" t="s">
        <v>6558</v>
      </c>
      <c r="D2482" s="46" t="s">
        <v>6440</v>
      </c>
      <c r="E2482" s="598" t="str">
        <f>E2481</f>
        <v>1850</v>
      </c>
      <c r="F2482" s="505"/>
      <c r="G2482" s="167"/>
      <c r="H2482" s="35" t="s">
        <v>95</v>
      </c>
    </row>
    <row r="2483" spans="1:8" hidden="1" x14ac:dyDescent="0.25">
      <c r="A2483" s="47" t="str">
        <f>A2482</f>
        <v>1850</v>
      </c>
      <c r="B2483" s="35" t="s">
        <v>6341</v>
      </c>
      <c r="C2483" s="35" t="s">
        <v>7910</v>
      </c>
      <c r="E2483" s="598" t="str">
        <f>E2482</f>
        <v>1850</v>
      </c>
      <c r="F2483" s="505"/>
      <c r="G2483" s="167"/>
    </row>
    <row r="2484" spans="1:8" hidden="1" x14ac:dyDescent="0.25">
      <c r="A2484" s="47" t="s">
        <v>2091</v>
      </c>
      <c r="B2484" s="35" t="s">
        <v>6342</v>
      </c>
      <c r="C2484" s="35" t="s">
        <v>4501</v>
      </c>
      <c r="D2484" s="46" t="str">
        <f>RIGHT(C2484,1)</f>
        <v>E</v>
      </c>
      <c r="E2484" s="598" t="s">
        <v>2091</v>
      </c>
      <c r="F2484" s="505"/>
      <c r="G2484" s="167"/>
      <c r="H2484" s="35" t="s">
        <v>4502</v>
      </c>
    </row>
    <row r="2485" spans="1:8" hidden="1" x14ac:dyDescent="0.25">
      <c r="A2485" s="47" t="s">
        <v>2091</v>
      </c>
      <c r="B2485" s="35" t="s">
        <v>6342</v>
      </c>
      <c r="C2485" s="35" t="s">
        <v>5791</v>
      </c>
      <c r="D2485" s="46" t="str">
        <f>RIGHT(C2485,1)</f>
        <v>M</v>
      </c>
      <c r="E2485" s="598" t="s">
        <v>2091</v>
      </c>
      <c r="F2485" s="505"/>
      <c r="G2485" s="167"/>
      <c r="H2485" s="35" t="s">
        <v>5793</v>
      </c>
    </row>
    <row r="2486" spans="1:8" hidden="1" x14ac:dyDescent="0.25">
      <c r="A2486" s="47" t="s">
        <v>2091</v>
      </c>
      <c r="B2486" s="35" t="s">
        <v>6342</v>
      </c>
      <c r="C2486" s="35" t="s">
        <v>5790</v>
      </c>
      <c r="D2486" s="46" t="str">
        <f>RIGHT(C2486,1)</f>
        <v>H</v>
      </c>
      <c r="E2486" s="598" t="s">
        <v>2091</v>
      </c>
      <c r="F2486" s="505"/>
      <c r="G2486" s="167"/>
      <c r="H2486" s="35" t="s">
        <v>5792</v>
      </c>
    </row>
    <row r="2487" spans="1:8" hidden="1" x14ac:dyDescent="0.25">
      <c r="A2487" s="47" t="s">
        <v>2091</v>
      </c>
      <c r="B2487" s="35" t="s">
        <v>6342</v>
      </c>
      <c r="C2487" s="35" t="s">
        <v>7183</v>
      </c>
      <c r="D2487" s="46" t="s">
        <v>6439</v>
      </c>
      <c r="E2487" s="598" t="s">
        <v>2091</v>
      </c>
      <c r="F2487" s="505"/>
      <c r="G2487" s="167"/>
      <c r="H2487" s="35" t="s">
        <v>95</v>
      </c>
    </row>
    <row r="2488" spans="1:8" hidden="1" x14ac:dyDescent="0.25">
      <c r="A2488" s="47" t="str">
        <f>A2487</f>
        <v>1860</v>
      </c>
      <c r="B2488" s="35" t="s">
        <v>6342</v>
      </c>
      <c r="C2488" s="35" t="s">
        <v>6559</v>
      </c>
      <c r="D2488" s="46" t="s">
        <v>6440</v>
      </c>
      <c r="E2488" s="598" t="str">
        <f>E2487</f>
        <v>1860</v>
      </c>
      <c r="F2488" s="505"/>
      <c r="G2488" s="167"/>
    </row>
    <row r="2489" spans="1:8" hidden="1" x14ac:dyDescent="0.25">
      <c r="A2489" s="47" t="str">
        <f>A2488</f>
        <v>1860</v>
      </c>
      <c r="B2489" s="35" t="s">
        <v>6342</v>
      </c>
      <c r="C2489" s="35" t="s">
        <v>7911</v>
      </c>
      <c r="E2489" s="598" t="str">
        <f>E2488</f>
        <v>1860</v>
      </c>
      <c r="F2489" s="505"/>
      <c r="G2489" s="167"/>
      <c r="H2489" s="35" t="s">
        <v>4503</v>
      </c>
    </row>
    <row r="2490" spans="1:8" hidden="1" x14ac:dyDescent="0.25">
      <c r="A2490" s="47" t="s">
        <v>2090</v>
      </c>
      <c r="B2490" s="35" t="s">
        <v>6343</v>
      </c>
      <c r="C2490" s="35" t="s">
        <v>4502</v>
      </c>
      <c r="D2490" s="46" t="str">
        <f>RIGHT(C2490,1)</f>
        <v>E</v>
      </c>
      <c r="E2490" s="598" t="s">
        <v>2090</v>
      </c>
      <c r="F2490" s="505"/>
      <c r="G2490" s="167"/>
      <c r="H2490" s="35" t="s">
        <v>5795</v>
      </c>
    </row>
    <row r="2491" spans="1:8" hidden="1" x14ac:dyDescent="0.25">
      <c r="A2491" s="47" t="s">
        <v>2090</v>
      </c>
      <c r="B2491" s="35" t="s">
        <v>6343</v>
      </c>
      <c r="C2491" s="35" t="s">
        <v>5793</v>
      </c>
      <c r="D2491" s="46" t="str">
        <f>RIGHT(C2491,1)</f>
        <v>M</v>
      </c>
      <c r="E2491" s="598" t="s">
        <v>2090</v>
      </c>
      <c r="F2491" s="505"/>
      <c r="G2491" s="167"/>
      <c r="H2491" s="35" t="s">
        <v>5794</v>
      </c>
    </row>
    <row r="2492" spans="1:8" hidden="1" x14ac:dyDescent="0.25">
      <c r="A2492" s="47" t="s">
        <v>2090</v>
      </c>
      <c r="B2492" s="35" t="s">
        <v>6343</v>
      </c>
      <c r="C2492" s="35" t="s">
        <v>5792</v>
      </c>
      <c r="D2492" s="46" t="str">
        <f>RIGHT(C2492,1)</f>
        <v>H</v>
      </c>
      <c r="E2492" s="598" t="s">
        <v>2090</v>
      </c>
      <c r="F2492" s="505"/>
      <c r="G2492" s="167"/>
      <c r="H2492" s="35" t="s">
        <v>95</v>
      </c>
    </row>
    <row r="2493" spans="1:8" hidden="1" x14ac:dyDescent="0.25">
      <c r="A2493" s="47" t="str">
        <f>A2492</f>
        <v>1870</v>
      </c>
      <c r="B2493" s="35" t="s">
        <v>6343</v>
      </c>
      <c r="C2493" s="35" t="s">
        <v>6560</v>
      </c>
      <c r="D2493" s="46" t="s">
        <v>6440</v>
      </c>
      <c r="E2493" s="598" t="str">
        <f>E2492</f>
        <v>1870</v>
      </c>
      <c r="F2493" s="505"/>
      <c r="G2493" s="167"/>
    </row>
    <row r="2494" spans="1:8" hidden="1" x14ac:dyDescent="0.25">
      <c r="A2494" s="47" t="str">
        <f>A2493</f>
        <v>1870</v>
      </c>
      <c r="B2494" s="35" t="s">
        <v>6343</v>
      </c>
      <c r="C2494" s="35" t="s">
        <v>7912</v>
      </c>
      <c r="E2494" s="598" t="str">
        <f>E2493</f>
        <v>1870</v>
      </c>
      <c r="F2494" s="505"/>
      <c r="G2494" s="167"/>
      <c r="H2494" s="35" t="s">
        <v>5796</v>
      </c>
    </row>
    <row r="2495" spans="1:8" hidden="1" x14ac:dyDescent="0.25">
      <c r="A2495" s="47" t="s">
        <v>2089</v>
      </c>
      <c r="B2495" s="35" t="s">
        <v>1907</v>
      </c>
      <c r="C2495" s="35" t="s">
        <v>4503</v>
      </c>
      <c r="D2495" s="46" t="str">
        <f>RIGHT(C2495,1)</f>
        <v>E</v>
      </c>
      <c r="E2495" s="598" t="s">
        <v>2089</v>
      </c>
      <c r="F2495" s="505"/>
      <c r="G2495" s="167"/>
      <c r="H2495" s="35" t="s">
        <v>4504</v>
      </c>
    </row>
    <row r="2496" spans="1:8" hidden="1" x14ac:dyDescent="0.25">
      <c r="A2496" s="47" t="s">
        <v>2089</v>
      </c>
      <c r="B2496" s="35" t="s">
        <v>1907</v>
      </c>
      <c r="C2496" s="35" t="s">
        <v>5795</v>
      </c>
      <c r="D2496" s="46" t="str">
        <f>RIGHT(C2496,1)</f>
        <v>M</v>
      </c>
      <c r="E2496" s="598" t="s">
        <v>2089</v>
      </c>
      <c r="F2496" s="505"/>
      <c r="G2496" s="167"/>
      <c r="H2496" s="35" t="s">
        <v>5797</v>
      </c>
    </row>
    <row r="2497" spans="1:8" hidden="1" x14ac:dyDescent="0.25">
      <c r="A2497" s="47" t="s">
        <v>2089</v>
      </c>
      <c r="B2497" s="35" t="s">
        <v>1907</v>
      </c>
      <c r="C2497" s="35" t="s">
        <v>5794</v>
      </c>
      <c r="D2497" s="46" t="str">
        <f>RIGHT(C2497,1)</f>
        <v>H</v>
      </c>
      <c r="E2497" s="598" t="s">
        <v>2089</v>
      </c>
      <c r="F2497" s="505"/>
      <c r="G2497" s="167"/>
      <c r="H2497" s="35" t="s">
        <v>5798</v>
      </c>
    </row>
    <row r="2498" spans="1:8" hidden="1" x14ac:dyDescent="0.25">
      <c r="A2498" s="47" t="str">
        <f>A2497</f>
        <v>1980</v>
      </c>
      <c r="B2498" s="35" t="s">
        <v>1907</v>
      </c>
      <c r="C2498" s="35" t="s">
        <v>6561</v>
      </c>
      <c r="D2498" s="46" t="s">
        <v>6440</v>
      </c>
      <c r="E2498" s="598" t="str">
        <f>E2497</f>
        <v>1980</v>
      </c>
      <c r="F2498" s="505"/>
      <c r="G2498" s="167"/>
      <c r="H2498" s="35" t="s">
        <v>95</v>
      </c>
    </row>
    <row r="2499" spans="1:8" hidden="1" x14ac:dyDescent="0.25">
      <c r="A2499" s="47" t="str">
        <f>A2498</f>
        <v>1980</v>
      </c>
      <c r="B2499" s="35" t="s">
        <v>1907</v>
      </c>
      <c r="C2499" s="35" t="s">
        <v>7913</v>
      </c>
      <c r="E2499" s="598" t="str">
        <f>E2498</f>
        <v>1980</v>
      </c>
      <c r="F2499" s="505"/>
      <c r="G2499" s="167"/>
    </row>
    <row r="2500" spans="1:8" hidden="1" x14ac:dyDescent="0.25">
      <c r="A2500" s="47" t="s">
        <v>2088</v>
      </c>
      <c r="B2500" s="35" t="s">
        <v>1906</v>
      </c>
      <c r="C2500" s="35" t="s">
        <v>5796</v>
      </c>
      <c r="D2500" s="46" t="str">
        <f>RIGHT(C2500,1)</f>
        <v>H</v>
      </c>
      <c r="E2500" s="598" t="s">
        <v>2088</v>
      </c>
      <c r="F2500" s="505"/>
      <c r="G2500" s="167"/>
      <c r="H2500" s="35" t="s">
        <v>5799</v>
      </c>
    </row>
    <row r="2501" spans="1:8" hidden="1" x14ac:dyDescent="0.25">
      <c r="A2501" s="47" t="s">
        <v>2088</v>
      </c>
      <c r="B2501" s="35" t="s">
        <v>1906</v>
      </c>
      <c r="C2501" s="35" t="s">
        <v>4504</v>
      </c>
      <c r="D2501" s="46" t="str">
        <f>RIGHT(C2501,1)</f>
        <v>E</v>
      </c>
      <c r="E2501" s="598" t="s">
        <v>2088</v>
      </c>
      <c r="F2501" s="505"/>
      <c r="G2501" s="167"/>
      <c r="H2501" s="35" t="s">
        <v>5800</v>
      </c>
    </row>
    <row r="2502" spans="1:8" hidden="1" x14ac:dyDescent="0.25">
      <c r="A2502" s="47" t="s">
        <v>2088</v>
      </c>
      <c r="B2502" s="35" t="s">
        <v>1906</v>
      </c>
      <c r="C2502" s="35" t="s">
        <v>5797</v>
      </c>
      <c r="D2502" s="46" t="str">
        <f>RIGHT(C2502,1)</f>
        <v>M</v>
      </c>
      <c r="E2502" s="598" t="s">
        <v>2088</v>
      </c>
      <c r="F2502" s="505"/>
      <c r="G2502" s="167"/>
      <c r="H2502" s="35" t="s">
        <v>5801</v>
      </c>
    </row>
    <row r="2503" spans="1:8" hidden="1" x14ac:dyDescent="0.25">
      <c r="A2503" s="47" t="s">
        <v>2088</v>
      </c>
      <c r="B2503" s="35" t="s">
        <v>1906</v>
      </c>
      <c r="C2503" s="35" t="s">
        <v>5798</v>
      </c>
      <c r="D2503" s="46" t="str">
        <f>RIGHT(C2503,1)</f>
        <v>H</v>
      </c>
      <c r="E2503" s="598" t="s">
        <v>2088</v>
      </c>
      <c r="F2503" s="505"/>
      <c r="G2503" s="167"/>
      <c r="H2503" s="35" t="s">
        <v>4505</v>
      </c>
    </row>
    <row r="2504" spans="1:8" hidden="1" x14ac:dyDescent="0.25">
      <c r="A2504" s="47" t="str">
        <f>A2503</f>
        <v>1990</v>
      </c>
      <c r="B2504" s="35" t="s">
        <v>1906</v>
      </c>
      <c r="C2504" s="35" t="s">
        <v>6562</v>
      </c>
      <c r="D2504" s="46" t="s">
        <v>6440</v>
      </c>
      <c r="E2504" s="598" t="str">
        <f>E2503</f>
        <v>1990</v>
      </c>
      <c r="F2504" s="505"/>
      <c r="G2504" s="167"/>
      <c r="H2504" s="35" t="s">
        <v>5802</v>
      </c>
    </row>
    <row r="2505" spans="1:8" hidden="1" x14ac:dyDescent="0.25">
      <c r="A2505" s="47" t="str">
        <f>A2504</f>
        <v>1990</v>
      </c>
      <c r="B2505" s="35" t="s">
        <v>1906</v>
      </c>
      <c r="C2505" s="35" t="s">
        <v>7914</v>
      </c>
      <c r="E2505" s="598" t="str">
        <f>E2504</f>
        <v>1990</v>
      </c>
      <c r="F2505" s="505"/>
      <c r="G2505" s="167"/>
      <c r="H2505" s="35" t="s">
        <v>5803</v>
      </c>
    </row>
    <row r="2506" spans="1:8" hidden="1" x14ac:dyDescent="0.25">
      <c r="A2506" s="47" t="s">
        <v>2087</v>
      </c>
      <c r="B2506" s="35" t="s">
        <v>1905</v>
      </c>
      <c r="C2506" s="35" t="s">
        <v>5799</v>
      </c>
      <c r="D2506" s="46" t="str">
        <f t="shared" ref="D2506:D2537" si="64">RIGHT(C2506,1)</f>
        <v>E</v>
      </c>
      <c r="E2506" s="598" t="s">
        <v>2087</v>
      </c>
      <c r="F2506" s="505"/>
      <c r="G2506" s="167"/>
      <c r="H2506" s="35" t="s">
        <v>5804</v>
      </c>
    </row>
    <row r="2507" spans="1:8" hidden="1" x14ac:dyDescent="0.25">
      <c r="A2507" s="47" t="s">
        <v>2087</v>
      </c>
      <c r="B2507" s="35" t="s">
        <v>1905</v>
      </c>
      <c r="C2507" s="35" t="s">
        <v>5800</v>
      </c>
      <c r="D2507" s="46" t="str">
        <f t="shared" si="64"/>
        <v>M</v>
      </c>
      <c r="E2507" s="598" t="s">
        <v>2087</v>
      </c>
      <c r="F2507" s="505"/>
      <c r="G2507" s="167"/>
      <c r="H2507" s="35" t="s">
        <v>4506</v>
      </c>
    </row>
    <row r="2508" spans="1:8" hidden="1" x14ac:dyDescent="0.25">
      <c r="A2508" s="47" t="s">
        <v>2087</v>
      </c>
      <c r="B2508" s="35" t="s">
        <v>1905</v>
      </c>
      <c r="C2508" s="35" t="s">
        <v>5801</v>
      </c>
      <c r="D2508" s="46" t="str">
        <f t="shared" si="64"/>
        <v>E</v>
      </c>
      <c r="E2508" s="598" t="s">
        <v>2087</v>
      </c>
      <c r="F2508" s="505"/>
      <c r="G2508" s="167"/>
      <c r="H2508" s="35" t="s">
        <v>4507</v>
      </c>
    </row>
    <row r="2509" spans="1:8" hidden="1" x14ac:dyDescent="0.25">
      <c r="A2509" s="47" t="s">
        <v>2087</v>
      </c>
      <c r="B2509" s="35" t="s">
        <v>1905</v>
      </c>
      <c r="C2509" s="35" t="s">
        <v>4505</v>
      </c>
      <c r="D2509" s="46" t="str">
        <f t="shared" si="64"/>
        <v>E</v>
      </c>
      <c r="E2509" s="598" t="s">
        <v>2087</v>
      </c>
      <c r="F2509" s="505"/>
      <c r="G2509" s="167"/>
      <c r="H2509" s="35" t="s">
        <v>4508</v>
      </c>
    </row>
    <row r="2510" spans="1:8" hidden="1" x14ac:dyDescent="0.25">
      <c r="A2510" s="47" t="s">
        <v>2087</v>
      </c>
      <c r="B2510" s="35" t="s">
        <v>1905</v>
      </c>
      <c r="C2510" s="35" t="s">
        <v>5802</v>
      </c>
      <c r="D2510" s="46" t="str">
        <f t="shared" si="64"/>
        <v>M</v>
      </c>
      <c r="E2510" s="598" t="s">
        <v>2087</v>
      </c>
      <c r="F2510" s="505"/>
      <c r="G2510" s="167"/>
      <c r="H2510" s="35" t="s">
        <v>5805</v>
      </c>
    </row>
    <row r="2511" spans="1:8" hidden="1" x14ac:dyDescent="0.25">
      <c r="A2511" s="47" t="s">
        <v>2087</v>
      </c>
      <c r="B2511" s="35" t="s">
        <v>1905</v>
      </c>
      <c r="C2511" s="35" t="s">
        <v>5803</v>
      </c>
      <c r="D2511" s="46" t="str">
        <f t="shared" si="64"/>
        <v>E</v>
      </c>
      <c r="E2511" s="598" t="s">
        <v>2087</v>
      </c>
      <c r="F2511" s="505"/>
      <c r="G2511" s="167"/>
      <c r="H2511" s="35" t="s">
        <v>5806</v>
      </c>
    </row>
    <row r="2512" spans="1:8" hidden="1" x14ac:dyDescent="0.25">
      <c r="A2512" s="47" t="s">
        <v>2087</v>
      </c>
      <c r="B2512" s="35" t="s">
        <v>1905</v>
      </c>
      <c r="C2512" s="35" t="s">
        <v>5804</v>
      </c>
      <c r="D2512" s="46" t="str">
        <f t="shared" si="64"/>
        <v>H</v>
      </c>
      <c r="E2512" s="598" t="s">
        <v>2087</v>
      </c>
      <c r="F2512" s="505"/>
      <c r="G2512" s="167"/>
      <c r="H2512" s="35" t="s">
        <v>4509</v>
      </c>
    </row>
    <row r="2513" spans="1:8" hidden="1" x14ac:dyDescent="0.25">
      <c r="A2513" s="47" t="s">
        <v>2087</v>
      </c>
      <c r="B2513" s="35" t="s">
        <v>1905</v>
      </c>
      <c r="C2513" s="35" t="s">
        <v>4506</v>
      </c>
      <c r="D2513" s="46" t="str">
        <f t="shared" si="64"/>
        <v>E</v>
      </c>
      <c r="E2513" s="598" t="s">
        <v>2087</v>
      </c>
      <c r="F2513" s="505"/>
      <c r="G2513" s="167"/>
      <c r="H2513" s="35" t="s">
        <v>4510</v>
      </c>
    </row>
    <row r="2514" spans="1:8" hidden="1" x14ac:dyDescent="0.25">
      <c r="A2514" s="47" t="s">
        <v>2087</v>
      </c>
      <c r="B2514" s="35" t="s">
        <v>1905</v>
      </c>
      <c r="C2514" s="35" t="s">
        <v>4507</v>
      </c>
      <c r="D2514" s="46" t="str">
        <f t="shared" si="64"/>
        <v>E</v>
      </c>
      <c r="E2514" s="598" t="s">
        <v>2087</v>
      </c>
      <c r="F2514" s="505"/>
      <c r="G2514" s="167"/>
      <c r="H2514" s="35" t="s">
        <v>5807</v>
      </c>
    </row>
    <row r="2515" spans="1:8" hidden="1" x14ac:dyDescent="0.25">
      <c r="A2515" s="47" t="s">
        <v>2087</v>
      </c>
      <c r="B2515" s="35" t="s">
        <v>1905</v>
      </c>
      <c r="C2515" s="35" t="s">
        <v>4508</v>
      </c>
      <c r="D2515" s="46" t="str">
        <f t="shared" si="64"/>
        <v>E</v>
      </c>
      <c r="E2515" s="598" t="s">
        <v>2087</v>
      </c>
      <c r="F2515" s="505"/>
      <c r="G2515" s="167"/>
      <c r="H2515" s="35" t="s">
        <v>6262</v>
      </c>
    </row>
    <row r="2516" spans="1:8" hidden="1" x14ac:dyDescent="0.25">
      <c r="A2516" s="47" t="s">
        <v>2087</v>
      </c>
      <c r="B2516" s="35" t="s">
        <v>1905</v>
      </c>
      <c r="C2516" s="35" t="s">
        <v>5805</v>
      </c>
      <c r="D2516" s="46" t="str">
        <f t="shared" si="64"/>
        <v>E</v>
      </c>
      <c r="E2516" s="598" t="s">
        <v>2087</v>
      </c>
      <c r="F2516" s="505"/>
      <c r="G2516" s="167"/>
      <c r="H2516" s="35" t="s">
        <v>5808</v>
      </c>
    </row>
    <row r="2517" spans="1:8" hidden="1" x14ac:dyDescent="0.25">
      <c r="A2517" s="47" t="s">
        <v>2087</v>
      </c>
      <c r="B2517" s="35" t="s">
        <v>1905</v>
      </c>
      <c r="C2517" s="35" t="s">
        <v>5806</v>
      </c>
      <c r="D2517" s="46" t="str">
        <f t="shared" si="64"/>
        <v>M</v>
      </c>
      <c r="E2517" s="598" t="s">
        <v>2087</v>
      </c>
      <c r="F2517" s="505"/>
      <c r="G2517" s="167"/>
      <c r="H2517" s="35" t="s">
        <v>4511</v>
      </c>
    </row>
    <row r="2518" spans="1:8" hidden="1" x14ac:dyDescent="0.25">
      <c r="A2518" s="47" t="s">
        <v>2087</v>
      </c>
      <c r="B2518" s="35" t="s">
        <v>1905</v>
      </c>
      <c r="C2518" s="35" t="s">
        <v>4509</v>
      </c>
      <c r="D2518" s="46" t="str">
        <f t="shared" si="64"/>
        <v>E</v>
      </c>
      <c r="E2518" s="598" t="s">
        <v>2087</v>
      </c>
      <c r="F2518" s="505"/>
      <c r="G2518" s="167"/>
      <c r="H2518" s="35" t="s">
        <v>4512</v>
      </c>
    </row>
    <row r="2519" spans="1:8" hidden="1" x14ac:dyDescent="0.25">
      <c r="A2519" s="47" t="s">
        <v>2087</v>
      </c>
      <c r="B2519" s="35" t="s">
        <v>1905</v>
      </c>
      <c r="C2519" s="35" t="s">
        <v>4510</v>
      </c>
      <c r="D2519" s="46" t="str">
        <f t="shared" si="64"/>
        <v>E</v>
      </c>
      <c r="E2519" s="598" t="s">
        <v>2087</v>
      </c>
      <c r="F2519" s="505"/>
      <c r="G2519" s="167"/>
      <c r="H2519" s="35" t="s">
        <v>5810</v>
      </c>
    </row>
    <row r="2520" spans="1:8" hidden="1" x14ac:dyDescent="0.25">
      <c r="A2520" s="47" t="s">
        <v>2087</v>
      </c>
      <c r="B2520" s="35" t="s">
        <v>1905</v>
      </c>
      <c r="C2520" s="35" t="s">
        <v>5807</v>
      </c>
      <c r="D2520" s="46" t="str">
        <f t="shared" si="64"/>
        <v>M</v>
      </c>
      <c r="E2520" s="598" t="s">
        <v>2087</v>
      </c>
      <c r="F2520" s="505"/>
      <c r="G2520" s="167"/>
      <c r="H2520" s="35" t="s">
        <v>5809</v>
      </c>
    </row>
    <row r="2521" spans="1:8" hidden="1" x14ac:dyDescent="0.25">
      <c r="A2521" s="47" t="s">
        <v>2087</v>
      </c>
      <c r="B2521" s="35" t="s">
        <v>1905</v>
      </c>
      <c r="C2521" s="35" t="s">
        <v>6262</v>
      </c>
      <c r="D2521" s="46" t="str">
        <f t="shared" si="64"/>
        <v>E</v>
      </c>
      <c r="E2521" s="598" t="s">
        <v>2087</v>
      </c>
      <c r="F2521" s="505"/>
      <c r="G2521" s="167"/>
      <c r="H2521" s="35" t="s">
        <v>5811</v>
      </c>
    </row>
    <row r="2522" spans="1:8" hidden="1" x14ac:dyDescent="0.25">
      <c r="A2522" s="47" t="s">
        <v>2087</v>
      </c>
      <c r="B2522" s="35" t="s">
        <v>1905</v>
      </c>
      <c r="C2522" s="35" t="s">
        <v>5808</v>
      </c>
      <c r="D2522" s="46" t="str">
        <f t="shared" si="64"/>
        <v>M</v>
      </c>
      <c r="E2522" s="598" t="s">
        <v>2087</v>
      </c>
      <c r="F2522" s="505"/>
      <c r="G2522" s="167"/>
      <c r="H2522" s="35" t="s">
        <v>5812</v>
      </c>
    </row>
    <row r="2523" spans="1:8" hidden="1" x14ac:dyDescent="0.25">
      <c r="A2523" s="47" t="s">
        <v>2087</v>
      </c>
      <c r="B2523" s="35" t="s">
        <v>1905</v>
      </c>
      <c r="C2523" s="35" t="s">
        <v>4511</v>
      </c>
      <c r="D2523" s="46" t="str">
        <f t="shared" si="64"/>
        <v>E</v>
      </c>
      <c r="E2523" s="598" t="s">
        <v>2087</v>
      </c>
      <c r="F2523" s="505"/>
      <c r="G2523" s="167"/>
      <c r="H2523" s="35" t="s">
        <v>5813</v>
      </c>
    </row>
    <row r="2524" spans="1:8" hidden="1" x14ac:dyDescent="0.25">
      <c r="A2524" s="47" t="s">
        <v>2087</v>
      </c>
      <c r="B2524" s="35" t="s">
        <v>1905</v>
      </c>
      <c r="C2524" s="35" t="s">
        <v>4512</v>
      </c>
      <c r="D2524" s="46" t="str">
        <f t="shared" si="64"/>
        <v>E</v>
      </c>
      <c r="E2524" s="598" t="s">
        <v>2087</v>
      </c>
      <c r="F2524" s="505"/>
      <c r="G2524" s="167"/>
      <c r="H2524" s="35" t="s">
        <v>5814</v>
      </c>
    </row>
    <row r="2525" spans="1:8" hidden="1" x14ac:dyDescent="0.25">
      <c r="A2525" s="47" t="s">
        <v>2087</v>
      </c>
      <c r="B2525" s="35" t="s">
        <v>1905</v>
      </c>
      <c r="C2525" s="35" t="s">
        <v>5810</v>
      </c>
      <c r="D2525" s="46" t="str">
        <f t="shared" si="64"/>
        <v>M</v>
      </c>
      <c r="E2525" s="598" t="s">
        <v>2087</v>
      </c>
      <c r="F2525" s="505"/>
      <c r="G2525" s="167"/>
      <c r="H2525" s="35" t="s">
        <v>5816</v>
      </c>
    </row>
    <row r="2526" spans="1:8" hidden="1" x14ac:dyDescent="0.25">
      <c r="A2526" s="47" t="s">
        <v>2087</v>
      </c>
      <c r="B2526" s="35" t="s">
        <v>1905</v>
      </c>
      <c r="C2526" s="35" t="s">
        <v>5809</v>
      </c>
      <c r="D2526" s="46" t="str">
        <f t="shared" si="64"/>
        <v>H</v>
      </c>
      <c r="E2526" s="598" t="s">
        <v>2087</v>
      </c>
      <c r="F2526" s="505"/>
      <c r="G2526" s="167"/>
      <c r="H2526" s="35" t="s">
        <v>5815</v>
      </c>
    </row>
    <row r="2527" spans="1:8" hidden="1" x14ac:dyDescent="0.25">
      <c r="A2527" s="47" t="s">
        <v>2087</v>
      </c>
      <c r="B2527" s="35" t="s">
        <v>1905</v>
      </c>
      <c r="C2527" s="35" t="s">
        <v>5811</v>
      </c>
      <c r="D2527" s="46" t="str">
        <f t="shared" si="64"/>
        <v>E</v>
      </c>
      <c r="E2527" s="598" t="s">
        <v>2087</v>
      </c>
      <c r="F2527" s="505"/>
      <c r="G2527" s="167"/>
      <c r="H2527" s="35" t="s">
        <v>4513</v>
      </c>
    </row>
    <row r="2528" spans="1:8" hidden="1" x14ac:dyDescent="0.25">
      <c r="A2528" s="47" t="s">
        <v>2087</v>
      </c>
      <c r="B2528" s="35" t="s">
        <v>1905</v>
      </c>
      <c r="C2528" s="35" t="s">
        <v>5812</v>
      </c>
      <c r="D2528" s="46" t="str">
        <f t="shared" si="64"/>
        <v>H</v>
      </c>
      <c r="E2528" s="598" t="s">
        <v>2087</v>
      </c>
      <c r="F2528" s="505"/>
      <c r="G2528" s="167"/>
      <c r="H2528" s="35" t="s">
        <v>5817</v>
      </c>
    </row>
    <row r="2529" spans="1:8" ht="30" hidden="1" x14ac:dyDescent="0.25">
      <c r="A2529" s="47" t="s">
        <v>2087</v>
      </c>
      <c r="B2529" s="35" t="s">
        <v>1905</v>
      </c>
      <c r="C2529" s="35" t="s">
        <v>5813</v>
      </c>
      <c r="D2529" s="46" t="str">
        <f t="shared" si="64"/>
        <v>M</v>
      </c>
      <c r="E2529" s="598" t="s">
        <v>2087</v>
      </c>
      <c r="F2529" s="505"/>
      <c r="G2529" s="167"/>
      <c r="H2529" s="35" t="s">
        <v>6263</v>
      </c>
    </row>
    <row r="2530" spans="1:8" ht="30" hidden="1" x14ac:dyDescent="0.25">
      <c r="A2530" s="47" t="s">
        <v>2087</v>
      </c>
      <c r="B2530" s="35" t="s">
        <v>1905</v>
      </c>
      <c r="C2530" s="35" t="s">
        <v>5814</v>
      </c>
      <c r="D2530" s="46" t="str">
        <f t="shared" si="64"/>
        <v>E</v>
      </c>
      <c r="E2530" s="598" t="s">
        <v>2087</v>
      </c>
      <c r="F2530" s="505"/>
      <c r="G2530" s="167"/>
      <c r="H2530" s="35" t="s">
        <v>6264</v>
      </c>
    </row>
    <row r="2531" spans="1:8" ht="30" hidden="1" x14ac:dyDescent="0.25">
      <c r="A2531" s="47" t="s">
        <v>2087</v>
      </c>
      <c r="B2531" s="35" t="s">
        <v>1905</v>
      </c>
      <c r="C2531" s="35" t="s">
        <v>5816</v>
      </c>
      <c r="D2531" s="46" t="str">
        <f t="shared" si="64"/>
        <v>M</v>
      </c>
      <c r="E2531" s="598" t="s">
        <v>2087</v>
      </c>
      <c r="F2531" s="505"/>
      <c r="G2531" s="167"/>
      <c r="H2531" s="35" t="s">
        <v>6265</v>
      </c>
    </row>
    <row r="2532" spans="1:8" hidden="1" x14ac:dyDescent="0.25">
      <c r="A2532" s="47" t="s">
        <v>2087</v>
      </c>
      <c r="B2532" s="35" t="s">
        <v>1905</v>
      </c>
      <c r="C2532" s="35" t="s">
        <v>5815</v>
      </c>
      <c r="D2532" s="46" t="str">
        <f t="shared" si="64"/>
        <v>H</v>
      </c>
      <c r="E2532" s="598" t="s">
        <v>2087</v>
      </c>
      <c r="F2532" s="505"/>
      <c r="G2532" s="167"/>
      <c r="H2532" s="35" t="s">
        <v>5818</v>
      </c>
    </row>
    <row r="2533" spans="1:8" hidden="1" x14ac:dyDescent="0.25">
      <c r="A2533" s="47" t="s">
        <v>2087</v>
      </c>
      <c r="B2533" s="35" t="s">
        <v>1905</v>
      </c>
      <c r="C2533" s="35" t="s">
        <v>4513</v>
      </c>
      <c r="D2533" s="46" t="str">
        <f t="shared" si="64"/>
        <v>E</v>
      </c>
      <c r="E2533" s="598" t="s">
        <v>2087</v>
      </c>
      <c r="F2533" s="505"/>
      <c r="G2533" s="167"/>
      <c r="H2533" s="35" t="s">
        <v>5819</v>
      </c>
    </row>
    <row r="2534" spans="1:8" hidden="1" x14ac:dyDescent="0.25">
      <c r="A2534" s="47" t="s">
        <v>2087</v>
      </c>
      <c r="B2534" s="35" t="s">
        <v>1905</v>
      </c>
      <c r="C2534" s="35" t="s">
        <v>5817</v>
      </c>
      <c r="D2534" s="46" t="str">
        <f t="shared" si="64"/>
        <v>E</v>
      </c>
      <c r="E2534" s="598" t="s">
        <v>2087</v>
      </c>
      <c r="F2534" s="505"/>
      <c r="G2534" s="167"/>
      <c r="H2534" s="35" t="s">
        <v>5820</v>
      </c>
    </row>
    <row r="2535" spans="1:8" ht="15" hidden="1" customHeight="1" x14ac:dyDescent="0.25">
      <c r="A2535" s="47" t="s">
        <v>2087</v>
      </c>
      <c r="B2535" s="35" t="s">
        <v>1905</v>
      </c>
      <c r="C2535" s="35" t="s">
        <v>6263</v>
      </c>
      <c r="D2535" s="46" t="str">
        <f t="shared" si="64"/>
        <v>E</v>
      </c>
      <c r="E2535" s="598" t="s">
        <v>2087</v>
      </c>
      <c r="F2535" s="505"/>
      <c r="G2535" s="167"/>
      <c r="H2535" s="35" t="s">
        <v>4514</v>
      </c>
    </row>
    <row r="2536" spans="1:8" ht="15" hidden="1" customHeight="1" x14ac:dyDescent="0.25">
      <c r="A2536" s="47" t="s">
        <v>2087</v>
      </c>
      <c r="B2536" s="35" t="s">
        <v>1905</v>
      </c>
      <c r="C2536" s="35" t="s">
        <v>6264</v>
      </c>
      <c r="D2536" s="46" t="str">
        <f t="shared" si="64"/>
        <v>M</v>
      </c>
      <c r="E2536" s="598" t="s">
        <v>2087</v>
      </c>
      <c r="F2536" s="505"/>
      <c r="G2536" s="167"/>
      <c r="H2536" s="35" t="s">
        <v>5821</v>
      </c>
    </row>
    <row r="2537" spans="1:8" ht="15" hidden="1" customHeight="1" x14ac:dyDescent="0.25">
      <c r="A2537" s="47" t="s">
        <v>2087</v>
      </c>
      <c r="B2537" s="35" t="s">
        <v>1905</v>
      </c>
      <c r="C2537" s="35" t="s">
        <v>6265</v>
      </c>
      <c r="D2537" s="46" t="str">
        <f t="shared" si="64"/>
        <v>H</v>
      </c>
      <c r="E2537" s="598" t="s">
        <v>2087</v>
      </c>
      <c r="F2537" s="505"/>
      <c r="G2537" s="167"/>
      <c r="H2537" s="35" t="s">
        <v>5822</v>
      </c>
    </row>
    <row r="2538" spans="1:8" hidden="1" x14ac:dyDescent="0.25">
      <c r="A2538" s="47" t="s">
        <v>2087</v>
      </c>
      <c r="B2538" s="35" t="s">
        <v>1905</v>
      </c>
      <c r="C2538" s="35" t="s">
        <v>5818</v>
      </c>
      <c r="D2538" s="46" t="str">
        <f t="shared" ref="D2538:D2559" si="65">RIGHT(C2538,1)</f>
        <v>E</v>
      </c>
      <c r="E2538" s="598" t="s">
        <v>2087</v>
      </c>
      <c r="F2538" s="505"/>
      <c r="G2538" s="167"/>
      <c r="H2538" s="35" t="s">
        <v>5823</v>
      </c>
    </row>
    <row r="2539" spans="1:8" hidden="1" x14ac:dyDescent="0.25">
      <c r="A2539" s="47" t="s">
        <v>2087</v>
      </c>
      <c r="B2539" s="35" t="s">
        <v>1905</v>
      </c>
      <c r="C2539" s="35" t="s">
        <v>5819</v>
      </c>
      <c r="D2539" s="46" t="str">
        <f t="shared" si="65"/>
        <v>H</v>
      </c>
      <c r="E2539" s="598" t="s">
        <v>2087</v>
      </c>
      <c r="F2539" s="505"/>
      <c r="G2539" s="167"/>
      <c r="H2539" s="35" t="s">
        <v>5824</v>
      </c>
    </row>
    <row r="2540" spans="1:8" hidden="1" x14ac:dyDescent="0.25">
      <c r="A2540" s="47" t="s">
        <v>2087</v>
      </c>
      <c r="B2540" s="35" t="s">
        <v>1905</v>
      </c>
      <c r="C2540" s="35" t="s">
        <v>5820</v>
      </c>
      <c r="D2540" s="46" t="str">
        <f t="shared" si="65"/>
        <v>M</v>
      </c>
      <c r="E2540" s="598" t="s">
        <v>2087</v>
      </c>
      <c r="F2540" s="505"/>
      <c r="G2540" s="167"/>
      <c r="H2540" s="35" t="s">
        <v>5826</v>
      </c>
    </row>
    <row r="2541" spans="1:8" hidden="1" x14ac:dyDescent="0.25">
      <c r="A2541" s="47" t="s">
        <v>2087</v>
      </c>
      <c r="B2541" s="35" t="s">
        <v>1905</v>
      </c>
      <c r="C2541" s="35" t="s">
        <v>4514</v>
      </c>
      <c r="D2541" s="46" t="str">
        <f t="shared" si="65"/>
        <v>E</v>
      </c>
      <c r="E2541" s="598" t="s">
        <v>2087</v>
      </c>
      <c r="F2541" s="505"/>
      <c r="G2541" s="167"/>
      <c r="H2541" s="35" t="s">
        <v>5825</v>
      </c>
    </row>
    <row r="2542" spans="1:8" hidden="1" x14ac:dyDescent="0.25">
      <c r="A2542" s="47" t="s">
        <v>2087</v>
      </c>
      <c r="B2542" s="35" t="s">
        <v>1905</v>
      </c>
      <c r="C2542" s="35" t="s">
        <v>5821</v>
      </c>
      <c r="D2542" s="46" t="str">
        <f t="shared" si="65"/>
        <v>E</v>
      </c>
      <c r="E2542" s="598" t="s">
        <v>2087</v>
      </c>
      <c r="F2542" s="505"/>
      <c r="G2542" s="167"/>
      <c r="H2542" s="35" t="s">
        <v>5827</v>
      </c>
    </row>
    <row r="2543" spans="1:8" hidden="1" x14ac:dyDescent="0.25">
      <c r="A2543" s="47" t="s">
        <v>2087</v>
      </c>
      <c r="B2543" s="35" t="s">
        <v>1905</v>
      </c>
      <c r="C2543" s="35" t="s">
        <v>5822</v>
      </c>
      <c r="D2543" s="46" t="str">
        <f t="shared" si="65"/>
        <v>M</v>
      </c>
      <c r="E2543" s="598" t="s">
        <v>2087</v>
      </c>
      <c r="F2543" s="505"/>
      <c r="G2543" s="167"/>
      <c r="H2543" s="35" t="s">
        <v>4515</v>
      </c>
    </row>
    <row r="2544" spans="1:8" hidden="1" x14ac:dyDescent="0.25">
      <c r="A2544" s="47" t="s">
        <v>2087</v>
      </c>
      <c r="B2544" s="35" t="s">
        <v>1905</v>
      </c>
      <c r="C2544" s="35" t="s">
        <v>5823</v>
      </c>
      <c r="D2544" s="46" t="str">
        <f t="shared" si="65"/>
        <v>H</v>
      </c>
      <c r="E2544" s="598" t="s">
        <v>2087</v>
      </c>
      <c r="F2544" s="505"/>
      <c r="G2544" s="167"/>
      <c r="H2544" s="35" t="s">
        <v>5828</v>
      </c>
    </row>
    <row r="2545" spans="1:8" hidden="1" x14ac:dyDescent="0.25">
      <c r="A2545" s="47" t="s">
        <v>2087</v>
      </c>
      <c r="B2545" s="35" t="s">
        <v>1905</v>
      </c>
      <c r="C2545" s="35" t="s">
        <v>5824</v>
      </c>
      <c r="D2545" s="46" t="str">
        <f t="shared" si="65"/>
        <v>E</v>
      </c>
      <c r="E2545" s="598" t="s">
        <v>2087</v>
      </c>
      <c r="F2545" s="505"/>
      <c r="G2545" s="167"/>
      <c r="H2545" s="35" t="s">
        <v>5829</v>
      </c>
    </row>
    <row r="2546" spans="1:8" hidden="1" x14ac:dyDescent="0.25">
      <c r="A2546" s="47" t="s">
        <v>2087</v>
      </c>
      <c r="B2546" s="35" t="s">
        <v>1905</v>
      </c>
      <c r="C2546" s="35" t="s">
        <v>5826</v>
      </c>
      <c r="D2546" s="46" t="str">
        <f t="shared" si="65"/>
        <v>M</v>
      </c>
      <c r="E2546" s="598" t="s">
        <v>2087</v>
      </c>
      <c r="F2546" s="505"/>
      <c r="G2546" s="167"/>
      <c r="H2546" s="35" t="s">
        <v>5830</v>
      </c>
    </row>
    <row r="2547" spans="1:8" hidden="1" x14ac:dyDescent="0.25">
      <c r="A2547" s="47" t="s">
        <v>2087</v>
      </c>
      <c r="B2547" s="35" t="s">
        <v>1905</v>
      </c>
      <c r="C2547" s="35" t="s">
        <v>5825</v>
      </c>
      <c r="D2547" s="46" t="str">
        <f t="shared" si="65"/>
        <v>H</v>
      </c>
      <c r="E2547" s="598" t="s">
        <v>2087</v>
      </c>
      <c r="F2547" s="505"/>
      <c r="G2547" s="167"/>
      <c r="H2547" s="35" t="s">
        <v>5831</v>
      </c>
    </row>
    <row r="2548" spans="1:8" hidden="1" x14ac:dyDescent="0.25">
      <c r="A2548" s="47" t="s">
        <v>2087</v>
      </c>
      <c r="B2548" s="35" t="s">
        <v>1905</v>
      </c>
      <c r="C2548" s="35" t="s">
        <v>5827</v>
      </c>
      <c r="D2548" s="46" t="str">
        <f t="shared" si="65"/>
        <v>M</v>
      </c>
      <c r="E2548" s="598" t="s">
        <v>2087</v>
      </c>
      <c r="F2548" s="505"/>
      <c r="G2548" s="167"/>
      <c r="H2548" s="35" t="s">
        <v>5832</v>
      </c>
    </row>
    <row r="2549" spans="1:8" hidden="1" x14ac:dyDescent="0.25">
      <c r="A2549" s="47" t="s">
        <v>2087</v>
      </c>
      <c r="B2549" s="35" t="s">
        <v>1905</v>
      </c>
      <c r="C2549" s="35" t="s">
        <v>4515</v>
      </c>
      <c r="D2549" s="46" t="str">
        <f t="shared" si="65"/>
        <v>E</v>
      </c>
      <c r="E2549" s="598" t="s">
        <v>2087</v>
      </c>
      <c r="F2549" s="505"/>
      <c r="G2549" s="167"/>
      <c r="H2549" s="35" t="s">
        <v>5833</v>
      </c>
    </row>
    <row r="2550" spans="1:8" hidden="1" x14ac:dyDescent="0.25">
      <c r="A2550" s="47" t="s">
        <v>2087</v>
      </c>
      <c r="B2550" s="35" t="s">
        <v>1905</v>
      </c>
      <c r="C2550" s="35" t="s">
        <v>5828</v>
      </c>
      <c r="D2550" s="46" t="str">
        <f t="shared" si="65"/>
        <v>E</v>
      </c>
      <c r="E2550" s="598" t="s">
        <v>2087</v>
      </c>
      <c r="F2550" s="505"/>
      <c r="G2550" s="167"/>
      <c r="H2550" s="35" t="s">
        <v>5834</v>
      </c>
    </row>
    <row r="2551" spans="1:8" hidden="1" x14ac:dyDescent="0.25">
      <c r="A2551" s="47" t="s">
        <v>2087</v>
      </c>
      <c r="B2551" s="35" t="s">
        <v>1905</v>
      </c>
      <c r="C2551" s="35" t="s">
        <v>5829</v>
      </c>
      <c r="D2551" s="46" t="str">
        <f t="shared" si="65"/>
        <v>E</v>
      </c>
      <c r="E2551" s="598" t="s">
        <v>2087</v>
      </c>
      <c r="F2551" s="505"/>
      <c r="G2551" s="167"/>
      <c r="H2551" s="35" t="s">
        <v>5835</v>
      </c>
    </row>
    <row r="2552" spans="1:8" hidden="1" x14ac:dyDescent="0.25">
      <c r="A2552" s="47" t="s">
        <v>2087</v>
      </c>
      <c r="B2552" s="35" t="s">
        <v>1905</v>
      </c>
      <c r="C2552" s="35" t="s">
        <v>5830</v>
      </c>
      <c r="D2552" s="46" t="str">
        <f t="shared" si="65"/>
        <v>E</v>
      </c>
      <c r="E2552" s="598" t="s">
        <v>2087</v>
      </c>
      <c r="F2552" s="505"/>
      <c r="G2552" s="167"/>
      <c r="H2552" s="35" t="s">
        <v>5837</v>
      </c>
    </row>
    <row r="2553" spans="1:8" hidden="1" x14ac:dyDescent="0.25">
      <c r="A2553" s="47" t="s">
        <v>2087</v>
      </c>
      <c r="B2553" s="35" t="s">
        <v>1905</v>
      </c>
      <c r="C2553" s="35" t="s">
        <v>5831</v>
      </c>
      <c r="D2553" s="46" t="str">
        <f t="shared" si="65"/>
        <v>E</v>
      </c>
      <c r="E2553" s="598" t="s">
        <v>2087</v>
      </c>
      <c r="F2553" s="505"/>
      <c r="G2553" s="167"/>
      <c r="H2553" s="35" t="s">
        <v>5836</v>
      </c>
    </row>
    <row r="2554" spans="1:8" hidden="1" x14ac:dyDescent="0.25">
      <c r="A2554" s="47" t="s">
        <v>2087</v>
      </c>
      <c r="B2554" s="35" t="s">
        <v>1905</v>
      </c>
      <c r="C2554" s="35" t="s">
        <v>5832</v>
      </c>
      <c r="D2554" s="46" t="str">
        <f t="shared" si="65"/>
        <v>M</v>
      </c>
      <c r="E2554" s="598" t="s">
        <v>2087</v>
      </c>
      <c r="F2554" s="505"/>
      <c r="G2554" s="167"/>
      <c r="H2554" s="35" t="s">
        <v>7184</v>
      </c>
    </row>
    <row r="2555" spans="1:8" hidden="1" x14ac:dyDescent="0.25">
      <c r="A2555" s="47" t="s">
        <v>2087</v>
      </c>
      <c r="B2555" s="35" t="s">
        <v>1905</v>
      </c>
      <c r="C2555" s="35" t="s">
        <v>5833</v>
      </c>
      <c r="D2555" s="46" t="str">
        <f t="shared" si="65"/>
        <v>E</v>
      </c>
      <c r="E2555" s="598" t="s">
        <v>2087</v>
      </c>
      <c r="F2555" s="505"/>
      <c r="G2555" s="167"/>
      <c r="H2555" s="35" t="s">
        <v>7185</v>
      </c>
    </row>
    <row r="2556" spans="1:8" hidden="1" x14ac:dyDescent="0.25">
      <c r="A2556" s="47" t="s">
        <v>2087</v>
      </c>
      <c r="B2556" s="35" t="s">
        <v>1905</v>
      </c>
      <c r="C2556" s="35" t="s">
        <v>5834</v>
      </c>
      <c r="D2556" s="46" t="str">
        <f t="shared" si="65"/>
        <v>E</v>
      </c>
      <c r="E2556" s="598" t="s">
        <v>2087</v>
      </c>
      <c r="F2556" s="505"/>
      <c r="G2556" s="167"/>
      <c r="H2556" s="35" t="s">
        <v>7186</v>
      </c>
    </row>
    <row r="2557" spans="1:8" hidden="1" x14ac:dyDescent="0.25">
      <c r="A2557" s="47" t="s">
        <v>2087</v>
      </c>
      <c r="B2557" s="35" t="s">
        <v>1905</v>
      </c>
      <c r="C2557" s="35" t="s">
        <v>5835</v>
      </c>
      <c r="D2557" s="46" t="str">
        <f t="shared" si="65"/>
        <v>E</v>
      </c>
      <c r="E2557" s="598" t="s">
        <v>2087</v>
      </c>
      <c r="F2557" s="505"/>
      <c r="G2557" s="167"/>
      <c r="H2557" s="35" t="s">
        <v>7187</v>
      </c>
    </row>
    <row r="2558" spans="1:8" hidden="1" x14ac:dyDescent="0.25">
      <c r="A2558" s="47" t="s">
        <v>2087</v>
      </c>
      <c r="B2558" s="35" t="s">
        <v>1905</v>
      </c>
      <c r="C2558" s="35" t="s">
        <v>5837</v>
      </c>
      <c r="D2558" s="46" t="str">
        <f t="shared" si="65"/>
        <v>M</v>
      </c>
      <c r="E2558" s="598" t="s">
        <v>2087</v>
      </c>
      <c r="F2558" s="505"/>
      <c r="G2558" s="167"/>
      <c r="H2558" s="35" t="s">
        <v>7188</v>
      </c>
    </row>
    <row r="2559" spans="1:8" hidden="1" x14ac:dyDescent="0.25">
      <c r="A2559" s="47" t="s">
        <v>2087</v>
      </c>
      <c r="B2559" s="35" t="s">
        <v>1905</v>
      </c>
      <c r="C2559" s="35" t="s">
        <v>5836</v>
      </c>
      <c r="D2559" s="46" t="str">
        <f t="shared" si="65"/>
        <v>H</v>
      </c>
      <c r="E2559" s="598" t="s">
        <v>2087</v>
      </c>
      <c r="F2559" s="505"/>
      <c r="G2559" s="167"/>
      <c r="H2559" s="35" t="s">
        <v>7189</v>
      </c>
    </row>
    <row r="2560" spans="1:8" hidden="1" x14ac:dyDescent="0.25">
      <c r="A2560" s="47" t="s">
        <v>2087</v>
      </c>
      <c r="B2560" s="35" t="s">
        <v>1905</v>
      </c>
      <c r="C2560" s="35" t="s">
        <v>7184</v>
      </c>
      <c r="D2560" s="46" t="s">
        <v>6439</v>
      </c>
      <c r="E2560" s="598" t="s">
        <v>2087</v>
      </c>
      <c r="F2560" s="505"/>
      <c r="G2560" s="167"/>
      <c r="H2560" s="35" t="s">
        <v>7190</v>
      </c>
    </row>
    <row r="2561" spans="1:8" hidden="1" x14ac:dyDescent="0.25">
      <c r="A2561" s="47" t="s">
        <v>2087</v>
      </c>
      <c r="B2561" s="35" t="s">
        <v>1905</v>
      </c>
      <c r="C2561" s="35" t="s">
        <v>7185</v>
      </c>
      <c r="D2561" s="46" t="s">
        <v>6439</v>
      </c>
      <c r="E2561" s="598" t="s">
        <v>2087</v>
      </c>
      <c r="F2561" s="505"/>
      <c r="G2561" s="167"/>
      <c r="H2561" s="35" t="s">
        <v>7191</v>
      </c>
    </row>
    <row r="2562" spans="1:8" hidden="1" x14ac:dyDescent="0.25">
      <c r="A2562" s="47" t="s">
        <v>2087</v>
      </c>
      <c r="B2562" s="35" t="s">
        <v>1905</v>
      </c>
      <c r="C2562" s="35" t="s">
        <v>7186</v>
      </c>
      <c r="D2562" s="46" t="s">
        <v>6439</v>
      </c>
      <c r="E2562" s="598" t="s">
        <v>2087</v>
      </c>
      <c r="F2562" s="505"/>
      <c r="G2562" s="167"/>
      <c r="H2562" s="35" t="s">
        <v>7192</v>
      </c>
    </row>
    <row r="2563" spans="1:8" hidden="1" x14ac:dyDescent="0.25">
      <c r="A2563" s="47" t="s">
        <v>2087</v>
      </c>
      <c r="B2563" s="35" t="s">
        <v>1905</v>
      </c>
      <c r="C2563" s="35" t="s">
        <v>7187</v>
      </c>
      <c r="D2563" s="46" t="s">
        <v>6439</v>
      </c>
      <c r="E2563" s="598" t="s">
        <v>2087</v>
      </c>
      <c r="F2563" s="505"/>
      <c r="G2563" s="167"/>
      <c r="H2563" s="35" t="s">
        <v>7193</v>
      </c>
    </row>
    <row r="2564" spans="1:8" hidden="1" x14ac:dyDescent="0.25">
      <c r="A2564" s="47" t="s">
        <v>2087</v>
      </c>
      <c r="B2564" s="35" t="s">
        <v>1905</v>
      </c>
      <c r="C2564" s="35" t="s">
        <v>7188</v>
      </c>
      <c r="D2564" s="46" t="s">
        <v>6439</v>
      </c>
      <c r="E2564" s="598" t="s">
        <v>2087</v>
      </c>
      <c r="F2564" s="505"/>
      <c r="G2564" s="167"/>
      <c r="H2564" s="35" t="s">
        <v>7194</v>
      </c>
    </row>
    <row r="2565" spans="1:8" hidden="1" x14ac:dyDescent="0.25">
      <c r="A2565" s="47" t="s">
        <v>2087</v>
      </c>
      <c r="B2565" s="35" t="s">
        <v>1905</v>
      </c>
      <c r="C2565" s="35" t="s">
        <v>7189</v>
      </c>
      <c r="D2565" s="46" t="s">
        <v>6439</v>
      </c>
      <c r="E2565" s="598" t="s">
        <v>2087</v>
      </c>
      <c r="F2565" s="505"/>
      <c r="G2565" s="167"/>
      <c r="H2565" s="35" t="s">
        <v>7195</v>
      </c>
    </row>
    <row r="2566" spans="1:8" hidden="1" x14ac:dyDescent="0.25">
      <c r="A2566" s="47" t="s">
        <v>2087</v>
      </c>
      <c r="B2566" s="35" t="s">
        <v>1905</v>
      </c>
      <c r="C2566" s="35" t="s">
        <v>7190</v>
      </c>
      <c r="D2566" s="46" t="s">
        <v>6439</v>
      </c>
      <c r="E2566" s="598" t="s">
        <v>2087</v>
      </c>
      <c r="F2566" s="505"/>
      <c r="G2566" s="167"/>
      <c r="H2566" s="35" t="s">
        <v>7196</v>
      </c>
    </row>
    <row r="2567" spans="1:8" hidden="1" x14ac:dyDescent="0.25">
      <c r="A2567" s="47" t="s">
        <v>2087</v>
      </c>
      <c r="B2567" s="35" t="s">
        <v>1905</v>
      </c>
      <c r="C2567" s="35" t="s">
        <v>7191</v>
      </c>
      <c r="D2567" s="46" t="s">
        <v>6439</v>
      </c>
      <c r="E2567" s="598" t="s">
        <v>2087</v>
      </c>
      <c r="F2567" s="505"/>
      <c r="G2567" s="167"/>
      <c r="H2567" s="35" t="s">
        <v>6266</v>
      </c>
    </row>
    <row r="2568" spans="1:8" hidden="1" x14ac:dyDescent="0.25">
      <c r="A2568" s="47" t="s">
        <v>2087</v>
      </c>
      <c r="B2568" s="35" t="s">
        <v>1905</v>
      </c>
      <c r="C2568" s="35" t="s">
        <v>7192</v>
      </c>
      <c r="D2568" s="46" t="s">
        <v>6439</v>
      </c>
      <c r="E2568" s="598" t="s">
        <v>2087</v>
      </c>
      <c r="F2568" s="505"/>
      <c r="G2568" s="167"/>
      <c r="H2568" s="35" t="s">
        <v>6267</v>
      </c>
    </row>
    <row r="2569" spans="1:8" hidden="1" x14ac:dyDescent="0.25">
      <c r="A2569" s="47" t="s">
        <v>2087</v>
      </c>
      <c r="B2569" s="35" t="s">
        <v>1905</v>
      </c>
      <c r="C2569" s="35" t="s">
        <v>7193</v>
      </c>
      <c r="D2569" s="46" t="s">
        <v>6439</v>
      </c>
      <c r="E2569" s="598" t="s">
        <v>2087</v>
      </c>
      <c r="F2569" s="505"/>
      <c r="G2569" s="167"/>
      <c r="H2569" s="35" t="s">
        <v>6268</v>
      </c>
    </row>
    <row r="2570" spans="1:8" hidden="1" x14ac:dyDescent="0.25">
      <c r="A2570" s="47" t="s">
        <v>2087</v>
      </c>
      <c r="B2570" s="35" t="s">
        <v>1905</v>
      </c>
      <c r="C2570" s="35" t="s">
        <v>7194</v>
      </c>
      <c r="D2570" s="46" t="s">
        <v>6439</v>
      </c>
      <c r="E2570" s="598" t="s">
        <v>2087</v>
      </c>
      <c r="F2570" s="505"/>
      <c r="G2570" s="167"/>
      <c r="H2570" s="35" t="s">
        <v>7197</v>
      </c>
    </row>
    <row r="2571" spans="1:8" hidden="1" x14ac:dyDescent="0.25">
      <c r="A2571" s="47" t="s">
        <v>2087</v>
      </c>
      <c r="B2571" s="35" t="s">
        <v>1905</v>
      </c>
      <c r="C2571" s="35" t="s">
        <v>7195</v>
      </c>
      <c r="D2571" s="46" t="s">
        <v>6439</v>
      </c>
      <c r="E2571" s="598" t="s">
        <v>2087</v>
      </c>
      <c r="F2571" s="505"/>
      <c r="G2571" s="167"/>
      <c r="H2571" s="35" t="s">
        <v>7198</v>
      </c>
    </row>
    <row r="2572" spans="1:8" hidden="1" x14ac:dyDescent="0.25">
      <c r="A2572" s="47" t="s">
        <v>2087</v>
      </c>
      <c r="B2572" s="35" t="s">
        <v>1905</v>
      </c>
      <c r="C2572" s="35" t="s">
        <v>7196</v>
      </c>
      <c r="D2572" s="46" t="s">
        <v>6439</v>
      </c>
      <c r="E2572" s="598" t="s">
        <v>2087</v>
      </c>
      <c r="F2572" s="505"/>
      <c r="G2572" s="167"/>
      <c r="H2572" s="35" t="s">
        <v>7199</v>
      </c>
    </row>
    <row r="2573" spans="1:8" hidden="1" x14ac:dyDescent="0.25">
      <c r="A2573" s="47" t="s">
        <v>2087</v>
      </c>
      <c r="B2573" s="35" t="s">
        <v>1905</v>
      </c>
      <c r="C2573" s="35" t="s">
        <v>6266</v>
      </c>
      <c r="D2573" s="46" t="str">
        <f>RIGHT(C2573,1)</f>
        <v>F</v>
      </c>
      <c r="E2573" s="598" t="s">
        <v>2087</v>
      </c>
      <c r="F2573" s="505"/>
      <c r="G2573" s="167"/>
      <c r="H2573" s="35" t="s">
        <v>7200</v>
      </c>
    </row>
    <row r="2574" spans="1:8" hidden="1" x14ac:dyDescent="0.25">
      <c r="A2574" s="47" t="s">
        <v>2087</v>
      </c>
      <c r="B2574" s="35" t="s">
        <v>1905</v>
      </c>
      <c r="C2574" s="35" t="s">
        <v>6267</v>
      </c>
      <c r="D2574" s="46" t="str">
        <f>RIGHT(C2574,1)</f>
        <v>F</v>
      </c>
      <c r="E2574" s="598" t="s">
        <v>2087</v>
      </c>
      <c r="F2574" s="505"/>
      <c r="G2574" s="167"/>
      <c r="H2574" s="35" t="s">
        <v>7201</v>
      </c>
    </row>
    <row r="2575" spans="1:8" hidden="1" x14ac:dyDescent="0.25">
      <c r="A2575" s="47" t="s">
        <v>2087</v>
      </c>
      <c r="B2575" s="35" t="s">
        <v>1905</v>
      </c>
      <c r="C2575" s="35" t="s">
        <v>6268</v>
      </c>
      <c r="D2575" s="46" t="str">
        <f>RIGHT(C2575,1)</f>
        <v>F</v>
      </c>
      <c r="E2575" s="598" t="s">
        <v>2087</v>
      </c>
      <c r="F2575" s="505"/>
      <c r="G2575" s="167"/>
      <c r="H2575" s="35" t="s">
        <v>7202</v>
      </c>
    </row>
    <row r="2576" spans="1:8" hidden="1" x14ac:dyDescent="0.25">
      <c r="A2576" s="47" t="s">
        <v>2087</v>
      </c>
      <c r="B2576" s="35" t="s">
        <v>1905</v>
      </c>
      <c r="C2576" s="35" t="s">
        <v>7197</v>
      </c>
      <c r="D2576" s="46" t="s">
        <v>6439</v>
      </c>
      <c r="E2576" s="598" t="s">
        <v>2087</v>
      </c>
      <c r="F2576" s="505"/>
      <c r="G2576" s="167"/>
      <c r="H2576" s="35" t="s">
        <v>7203</v>
      </c>
    </row>
    <row r="2577" spans="1:8" hidden="1" x14ac:dyDescent="0.25">
      <c r="A2577" s="47" t="s">
        <v>2087</v>
      </c>
      <c r="B2577" s="35" t="s">
        <v>1905</v>
      </c>
      <c r="C2577" s="35" t="s">
        <v>7198</v>
      </c>
      <c r="D2577" s="46" t="s">
        <v>6439</v>
      </c>
      <c r="E2577" s="598" t="s">
        <v>2087</v>
      </c>
      <c r="F2577" s="505"/>
      <c r="G2577" s="167"/>
      <c r="H2577" s="35" t="s">
        <v>7204</v>
      </c>
    </row>
    <row r="2578" spans="1:8" hidden="1" x14ac:dyDescent="0.25">
      <c r="A2578" s="47" t="s">
        <v>2087</v>
      </c>
      <c r="B2578" s="35" t="s">
        <v>1905</v>
      </c>
      <c r="C2578" s="35" t="s">
        <v>7199</v>
      </c>
      <c r="D2578" s="46" t="s">
        <v>6439</v>
      </c>
      <c r="E2578" s="598" t="s">
        <v>2087</v>
      </c>
      <c r="F2578" s="505"/>
      <c r="G2578" s="167"/>
      <c r="H2578" s="35" t="s">
        <v>95</v>
      </c>
    </row>
    <row r="2579" spans="1:8" hidden="1" x14ac:dyDescent="0.25">
      <c r="A2579" s="47" t="s">
        <v>2087</v>
      </c>
      <c r="B2579" s="35" t="s">
        <v>1905</v>
      </c>
      <c r="C2579" s="35" t="s">
        <v>7200</v>
      </c>
      <c r="D2579" s="46" t="s">
        <v>6439</v>
      </c>
      <c r="E2579" s="598" t="s">
        <v>2087</v>
      </c>
      <c r="F2579" s="505"/>
      <c r="G2579" s="167"/>
    </row>
    <row r="2580" spans="1:8" hidden="1" x14ac:dyDescent="0.25">
      <c r="A2580" s="47" t="s">
        <v>2087</v>
      </c>
      <c r="B2580" s="35" t="s">
        <v>1905</v>
      </c>
      <c r="C2580" s="35" t="s">
        <v>7201</v>
      </c>
      <c r="D2580" s="46" t="s">
        <v>6439</v>
      </c>
      <c r="E2580" s="598" t="s">
        <v>2087</v>
      </c>
      <c r="F2580" s="505"/>
      <c r="G2580" s="167"/>
      <c r="H2580" s="35" t="s">
        <v>4516</v>
      </c>
    </row>
    <row r="2581" spans="1:8" hidden="1" x14ac:dyDescent="0.25">
      <c r="A2581" s="47" t="s">
        <v>2087</v>
      </c>
      <c r="B2581" s="35" t="s">
        <v>1905</v>
      </c>
      <c r="C2581" s="35" t="s">
        <v>7202</v>
      </c>
      <c r="D2581" s="46" t="s">
        <v>6439</v>
      </c>
      <c r="E2581" s="598" t="s">
        <v>2087</v>
      </c>
      <c r="F2581" s="505"/>
      <c r="G2581" s="167"/>
      <c r="H2581" s="35" t="s">
        <v>4518</v>
      </c>
    </row>
    <row r="2582" spans="1:8" hidden="1" x14ac:dyDescent="0.25">
      <c r="A2582" s="47" t="s">
        <v>2087</v>
      </c>
      <c r="B2582" s="35" t="s">
        <v>1905</v>
      </c>
      <c r="C2582" s="35" t="s">
        <v>7203</v>
      </c>
      <c r="D2582" s="46" t="s">
        <v>6439</v>
      </c>
      <c r="E2582" s="598" t="s">
        <v>2087</v>
      </c>
      <c r="F2582" s="505"/>
      <c r="G2582" s="167"/>
      <c r="H2582" s="35" t="s">
        <v>4517</v>
      </c>
    </row>
    <row r="2583" spans="1:8" hidden="1" x14ac:dyDescent="0.25">
      <c r="A2583" s="47" t="s">
        <v>2087</v>
      </c>
      <c r="B2583" s="35" t="s">
        <v>1905</v>
      </c>
      <c r="C2583" s="35" t="s">
        <v>7204</v>
      </c>
      <c r="D2583" s="46" t="s">
        <v>6439</v>
      </c>
      <c r="E2583" s="598" t="s">
        <v>2087</v>
      </c>
      <c r="F2583" s="505"/>
      <c r="G2583" s="167"/>
      <c r="H2583" s="35" t="s">
        <v>7205</v>
      </c>
    </row>
    <row r="2584" spans="1:8" hidden="1" x14ac:dyDescent="0.25">
      <c r="A2584" s="47" t="str">
        <f>A2583</f>
        <v>2000</v>
      </c>
      <c r="B2584" s="35" t="s">
        <v>1905</v>
      </c>
      <c r="C2584" s="35" t="s">
        <v>6563</v>
      </c>
      <c r="D2584" s="46" t="s">
        <v>6440</v>
      </c>
      <c r="E2584" s="598" t="str">
        <f>E2583</f>
        <v>2000</v>
      </c>
      <c r="F2584" s="505"/>
      <c r="G2584" s="167"/>
      <c r="H2584" s="35" t="s">
        <v>95</v>
      </c>
    </row>
    <row r="2585" spans="1:8" hidden="1" x14ac:dyDescent="0.25">
      <c r="A2585" s="47" t="str">
        <f>A2584</f>
        <v>2000</v>
      </c>
      <c r="B2585" s="35" t="s">
        <v>1905</v>
      </c>
      <c r="C2585" s="35" t="s">
        <v>7915</v>
      </c>
      <c r="E2585" s="598" t="str">
        <f>E2584</f>
        <v>2000</v>
      </c>
      <c r="F2585" s="505"/>
      <c r="G2585" s="167"/>
    </row>
    <row r="2586" spans="1:8" hidden="1" x14ac:dyDescent="0.25">
      <c r="A2586" s="47" t="s">
        <v>2086</v>
      </c>
      <c r="B2586" s="35" t="s">
        <v>1904</v>
      </c>
      <c r="C2586" s="35" t="s">
        <v>4516</v>
      </c>
      <c r="D2586" s="46" t="str">
        <f>RIGHT(C2586,1)</f>
        <v>E</v>
      </c>
      <c r="E2586" s="598" t="s">
        <v>2086</v>
      </c>
      <c r="F2586" s="505"/>
      <c r="G2586" s="167"/>
      <c r="H2586" s="35" t="s">
        <v>4519</v>
      </c>
    </row>
    <row r="2587" spans="1:8" hidden="1" x14ac:dyDescent="0.25">
      <c r="A2587" s="47" t="s">
        <v>2086</v>
      </c>
      <c r="B2587" s="35" t="s">
        <v>1904</v>
      </c>
      <c r="C2587" s="35" t="s">
        <v>4518</v>
      </c>
      <c r="D2587" s="46" t="str">
        <f>RIGHT(C2587,1)</f>
        <v>M</v>
      </c>
      <c r="E2587" s="598" t="s">
        <v>2086</v>
      </c>
      <c r="F2587" s="505"/>
      <c r="G2587" s="167"/>
      <c r="H2587" s="35" t="s">
        <v>5838</v>
      </c>
    </row>
    <row r="2588" spans="1:8" hidden="1" x14ac:dyDescent="0.25">
      <c r="A2588" s="47" t="s">
        <v>2086</v>
      </c>
      <c r="B2588" s="35" t="s">
        <v>1904</v>
      </c>
      <c r="C2588" s="35" t="s">
        <v>4517</v>
      </c>
      <c r="D2588" s="46" t="str">
        <f>RIGHT(C2588,1)</f>
        <v>H</v>
      </c>
      <c r="E2588" s="598" t="s">
        <v>2086</v>
      </c>
      <c r="F2588" s="505"/>
      <c r="G2588" s="167"/>
      <c r="H2588" s="35" t="s">
        <v>4520</v>
      </c>
    </row>
    <row r="2589" spans="1:8" hidden="1" x14ac:dyDescent="0.25">
      <c r="A2589" s="47" t="s">
        <v>2086</v>
      </c>
      <c r="B2589" s="35" t="s">
        <v>1904</v>
      </c>
      <c r="C2589" s="35" t="s">
        <v>7205</v>
      </c>
      <c r="D2589" s="46" t="s">
        <v>6439</v>
      </c>
      <c r="E2589" s="598" t="s">
        <v>2086</v>
      </c>
      <c r="F2589" s="505"/>
      <c r="G2589" s="167"/>
      <c r="H2589" s="35" t="s">
        <v>5839</v>
      </c>
    </row>
    <row r="2590" spans="1:8" hidden="1" x14ac:dyDescent="0.25">
      <c r="A2590" s="47" t="str">
        <f>A2589</f>
        <v>2010</v>
      </c>
      <c r="B2590" s="35" t="s">
        <v>1904</v>
      </c>
      <c r="C2590" s="35" t="s">
        <v>6564</v>
      </c>
      <c r="D2590" s="46" t="s">
        <v>6440</v>
      </c>
      <c r="E2590" s="598" t="str">
        <f>E2589</f>
        <v>2010</v>
      </c>
      <c r="F2590" s="505"/>
      <c r="G2590" s="167"/>
      <c r="H2590" s="35" t="s">
        <v>5840</v>
      </c>
    </row>
    <row r="2591" spans="1:8" hidden="1" x14ac:dyDescent="0.25">
      <c r="A2591" s="47" t="str">
        <f>A2590</f>
        <v>2010</v>
      </c>
      <c r="B2591" s="35" t="s">
        <v>1904</v>
      </c>
      <c r="C2591" s="35" t="s">
        <v>7916</v>
      </c>
      <c r="E2591" s="598" t="str">
        <f>E2590</f>
        <v>2010</v>
      </c>
      <c r="F2591" s="505"/>
      <c r="G2591" s="167"/>
      <c r="H2591" s="35" t="s">
        <v>5841</v>
      </c>
    </row>
    <row r="2592" spans="1:8" hidden="1" x14ac:dyDescent="0.25">
      <c r="A2592" s="47" t="s">
        <v>2085</v>
      </c>
      <c r="B2592" s="35" t="s">
        <v>8011</v>
      </c>
      <c r="C2592" s="35" t="s">
        <v>4519</v>
      </c>
      <c r="D2592" s="46" t="str">
        <f t="shared" ref="D2592:D2598" si="66">RIGHT(C2592,1)</f>
        <v>E</v>
      </c>
      <c r="E2592" s="598" t="s">
        <v>2085</v>
      </c>
      <c r="F2592" s="505"/>
      <c r="G2592" s="167"/>
      <c r="H2592" s="35" t="s">
        <v>5842</v>
      </c>
    </row>
    <row r="2593" spans="1:8" hidden="1" x14ac:dyDescent="0.25">
      <c r="A2593" s="47" t="s">
        <v>2085</v>
      </c>
      <c r="B2593" s="35" t="s">
        <v>8011</v>
      </c>
      <c r="C2593" s="35" t="s">
        <v>5838</v>
      </c>
      <c r="D2593" s="46" t="str">
        <f t="shared" si="66"/>
        <v>M</v>
      </c>
      <c r="E2593" s="598" t="s">
        <v>2085</v>
      </c>
      <c r="F2593" s="505"/>
      <c r="G2593" s="167"/>
      <c r="H2593" s="35" t="s">
        <v>7206</v>
      </c>
    </row>
    <row r="2594" spans="1:8" hidden="1" x14ac:dyDescent="0.25">
      <c r="A2594" s="47" t="s">
        <v>2085</v>
      </c>
      <c r="B2594" s="35" t="s">
        <v>8011</v>
      </c>
      <c r="C2594" s="35" t="s">
        <v>4520</v>
      </c>
      <c r="D2594" s="46" t="str">
        <f t="shared" si="66"/>
        <v>E</v>
      </c>
      <c r="E2594" s="598" t="s">
        <v>2085</v>
      </c>
      <c r="F2594" s="505"/>
      <c r="G2594" s="167"/>
      <c r="H2594" s="35" t="s">
        <v>7207</v>
      </c>
    </row>
    <row r="2595" spans="1:8" hidden="1" x14ac:dyDescent="0.25">
      <c r="A2595" s="47" t="s">
        <v>2085</v>
      </c>
      <c r="B2595" s="35" t="s">
        <v>8011</v>
      </c>
      <c r="C2595" s="35" t="s">
        <v>5839</v>
      </c>
      <c r="D2595" s="46" t="str">
        <f t="shared" si="66"/>
        <v>E</v>
      </c>
      <c r="E2595" s="598" t="s">
        <v>2085</v>
      </c>
      <c r="F2595" s="505"/>
      <c r="G2595" s="167"/>
      <c r="H2595" s="35" t="s">
        <v>95</v>
      </c>
    </row>
    <row r="2596" spans="1:8" hidden="1" x14ac:dyDescent="0.25">
      <c r="A2596" s="47" t="s">
        <v>2085</v>
      </c>
      <c r="B2596" s="35" t="s">
        <v>8011</v>
      </c>
      <c r="C2596" s="35" t="s">
        <v>5840</v>
      </c>
      <c r="D2596" s="46" t="str">
        <f t="shared" si="66"/>
        <v>H</v>
      </c>
      <c r="E2596" s="598" t="s">
        <v>2085</v>
      </c>
      <c r="F2596" s="505"/>
      <c r="G2596" s="167"/>
    </row>
    <row r="2597" spans="1:8" hidden="1" x14ac:dyDescent="0.25">
      <c r="A2597" s="47" t="s">
        <v>2085</v>
      </c>
      <c r="B2597" s="35" t="s">
        <v>8011</v>
      </c>
      <c r="C2597" s="35" t="s">
        <v>5841</v>
      </c>
      <c r="D2597" s="46" t="str">
        <f t="shared" si="66"/>
        <v>E</v>
      </c>
      <c r="E2597" s="598" t="s">
        <v>2085</v>
      </c>
      <c r="F2597" s="505"/>
      <c r="G2597" s="167"/>
      <c r="H2597" s="35" t="s">
        <v>4521</v>
      </c>
    </row>
    <row r="2598" spans="1:8" hidden="1" x14ac:dyDescent="0.25">
      <c r="A2598" s="47" t="s">
        <v>2085</v>
      </c>
      <c r="B2598" s="35" t="s">
        <v>8011</v>
      </c>
      <c r="C2598" s="35" t="s">
        <v>5842</v>
      </c>
      <c r="D2598" s="46" t="str">
        <f t="shared" si="66"/>
        <v>E</v>
      </c>
      <c r="E2598" s="598" t="s">
        <v>2085</v>
      </c>
      <c r="F2598" s="505"/>
      <c r="G2598" s="167"/>
      <c r="H2598" s="35" t="s">
        <v>5843</v>
      </c>
    </row>
    <row r="2599" spans="1:8" hidden="1" x14ac:dyDescent="0.25">
      <c r="A2599" s="47" t="s">
        <v>2085</v>
      </c>
      <c r="B2599" s="35" t="s">
        <v>8011</v>
      </c>
      <c r="C2599" s="35" t="s">
        <v>7206</v>
      </c>
      <c r="D2599" s="46" t="s">
        <v>6439</v>
      </c>
      <c r="E2599" s="598" t="s">
        <v>2085</v>
      </c>
      <c r="F2599" s="505"/>
      <c r="G2599" s="167"/>
      <c r="H2599" s="35" t="s">
        <v>4522</v>
      </c>
    </row>
    <row r="2600" spans="1:8" hidden="1" x14ac:dyDescent="0.25">
      <c r="A2600" s="47" t="s">
        <v>2085</v>
      </c>
      <c r="B2600" s="35" t="s">
        <v>8011</v>
      </c>
      <c r="C2600" s="35" t="s">
        <v>7207</v>
      </c>
      <c r="D2600" s="46" t="s">
        <v>6439</v>
      </c>
      <c r="E2600" s="598" t="s">
        <v>2085</v>
      </c>
      <c r="F2600" s="505"/>
      <c r="G2600" s="167"/>
      <c r="H2600" s="35" t="s">
        <v>4523</v>
      </c>
    </row>
    <row r="2601" spans="1:8" hidden="1" x14ac:dyDescent="0.25">
      <c r="A2601" s="47" t="str">
        <f>A2600</f>
        <v>2020</v>
      </c>
      <c r="B2601" s="35" t="s">
        <v>8011</v>
      </c>
      <c r="C2601" s="35" t="s">
        <v>6565</v>
      </c>
      <c r="D2601" s="46" t="s">
        <v>6440</v>
      </c>
      <c r="E2601" s="598" t="str">
        <f>E2600</f>
        <v>2020</v>
      </c>
      <c r="F2601" s="505"/>
      <c r="G2601" s="167"/>
      <c r="H2601" s="35" t="s">
        <v>4524</v>
      </c>
    </row>
    <row r="2602" spans="1:8" hidden="1" x14ac:dyDescent="0.25">
      <c r="A2602" s="47" t="str">
        <f>A2601</f>
        <v>2020</v>
      </c>
      <c r="B2602" s="35" t="s">
        <v>8011</v>
      </c>
      <c r="C2602" s="35" t="s">
        <v>7917</v>
      </c>
      <c r="E2602" s="598" t="str">
        <f>E2601</f>
        <v>2020</v>
      </c>
      <c r="F2602" s="505"/>
      <c r="G2602" s="167"/>
      <c r="H2602" s="35" t="s">
        <v>4525</v>
      </c>
    </row>
    <row r="2603" spans="1:8" hidden="1" x14ac:dyDescent="0.25">
      <c r="A2603" s="47" t="s">
        <v>2084</v>
      </c>
      <c r="B2603" s="35" t="s">
        <v>6344</v>
      </c>
      <c r="C2603" s="35" t="s">
        <v>4521</v>
      </c>
      <c r="D2603" s="46" t="str">
        <f t="shared" ref="D2603:D2611" si="67">RIGHT(C2603,1)</f>
        <v>E</v>
      </c>
      <c r="E2603" s="598" t="s">
        <v>2084</v>
      </c>
      <c r="F2603" s="505"/>
      <c r="G2603" s="167"/>
      <c r="H2603" s="35" t="s">
        <v>5844</v>
      </c>
    </row>
    <row r="2604" spans="1:8" hidden="1" x14ac:dyDescent="0.25">
      <c r="A2604" s="47" t="s">
        <v>2084</v>
      </c>
      <c r="B2604" s="35" t="s">
        <v>6344</v>
      </c>
      <c r="C2604" s="35" t="s">
        <v>5843</v>
      </c>
      <c r="D2604" s="46" t="str">
        <f t="shared" si="67"/>
        <v>M</v>
      </c>
      <c r="E2604" s="598" t="s">
        <v>2084</v>
      </c>
      <c r="F2604" s="505"/>
      <c r="G2604" s="167"/>
      <c r="H2604" s="35" t="s">
        <v>4526</v>
      </c>
    </row>
    <row r="2605" spans="1:8" hidden="1" x14ac:dyDescent="0.25">
      <c r="A2605" s="47" t="s">
        <v>2084</v>
      </c>
      <c r="B2605" s="35" t="s">
        <v>6344</v>
      </c>
      <c r="C2605" s="35" t="s">
        <v>4522</v>
      </c>
      <c r="D2605" s="46" t="str">
        <f t="shared" si="67"/>
        <v>E</v>
      </c>
      <c r="E2605" s="598" t="s">
        <v>2084</v>
      </c>
      <c r="F2605" s="505"/>
      <c r="G2605" s="167"/>
      <c r="H2605" s="35" t="s">
        <v>5845</v>
      </c>
    </row>
    <row r="2606" spans="1:8" hidden="1" x14ac:dyDescent="0.25">
      <c r="A2606" s="47" t="s">
        <v>2084</v>
      </c>
      <c r="B2606" s="35" t="s">
        <v>6344</v>
      </c>
      <c r="C2606" s="35" t="s">
        <v>4523</v>
      </c>
      <c r="D2606" s="46" t="str">
        <f t="shared" si="67"/>
        <v>E</v>
      </c>
      <c r="E2606" s="598" t="s">
        <v>2084</v>
      </c>
      <c r="F2606" s="505"/>
      <c r="G2606" s="167"/>
      <c r="H2606" s="35" t="s">
        <v>7208</v>
      </c>
    </row>
    <row r="2607" spans="1:8" hidden="1" x14ac:dyDescent="0.25">
      <c r="A2607" s="47" t="s">
        <v>2084</v>
      </c>
      <c r="B2607" s="35" t="s">
        <v>6344</v>
      </c>
      <c r="C2607" s="35" t="s">
        <v>4524</v>
      </c>
      <c r="D2607" s="46" t="str">
        <f t="shared" si="67"/>
        <v>E</v>
      </c>
      <c r="E2607" s="598" t="s">
        <v>2084</v>
      </c>
      <c r="F2607" s="505"/>
      <c r="G2607" s="167"/>
      <c r="H2607" s="35" t="s">
        <v>7209</v>
      </c>
    </row>
    <row r="2608" spans="1:8" hidden="1" x14ac:dyDescent="0.25">
      <c r="A2608" s="47" t="s">
        <v>2084</v>
      </c>
      <c r="B2608" s="35" t="s">
        <v>6344</v>
      </c>
      <c r="C2608" s="35" t="s">
        <v>4525</v>
      </c>
      <c r="D2608" s="46" t="str">
        <f t="shared" si="67"/>
        <v>E</v>
      </c>
      <c r="E2608" s="598" t="s">
        <v>2084</v>
      </c>
      <c r="F2608" s="505"/>
      <c r="G2608" s="167"/>
      <c r="H2608" s="35" t="s">
        <v>7210</v>
      </c>
    </row>
    <row r="2609" spans="1:8" hidden="1" x14ac:dyDescent="0.25">
      <c r="A2609" s="47" t="s">
        <v>2084</v>
      </c>
      <c r="B2609" s="35" t="s">
        <v>6344</v>
      </c>
      <c r="C2609" s="35" t="s">
        <v>5844</v>
      </c>
      <c r="D2609" s="46" t="str">
        <f t="shared" si="67"/>
        <v>H</v>
      </c>
      <c r="E2609" s="598" t="s">
        <v>2084</v>
      </c>
      <c r="F2609" s="505"/>
      <c r="G2609" s="167"/>
      <c r="H2609" s="35" t="s">
        <v>7211</v>
      </c>
    </row>
    <row r="2610" spans="1:8" hidden="1" x14ac:dyDescent="0.25">
      <c r="A2610" s="47" t="s">
        <v>2084</v>
      </c>
      <c r="B2610" s="35" t="s">
        <v>6344</v>
      </c>
      <c r="C2610" s="35" t="s">
        <v>4526</v>
      </c>
      <c r="D2610" s="46" t="str">
        <f t="shared" si="67"/>
        <v>E</v>
      </c>
      <c r="E2610" s="598" t="s">
        <v>2084</v>
      </c>
      <c r="F2610" s="505"/>
      <c r="G2610" s="167"/>
      <c r="H2610" s="35" t="s">
        <v>7212</v>
      </c>
    </row>
    <row r="2611" spans="1:8" hidden="1" x14ac:dyDescent="0.25">
      <c r="A2611" s="47" t="s">
        <v>2084</v>
      </c>
      <c r="B2611" s="35" t="s">
        <v>6344</v>
      </c>
      <c r="C2611" s="35" t="s">
        <v>5845</v>
      </c>
      <c r="D2611" s="46" t="str">
        <f t="shared" si="67"/>
        <v>H</v>
      </c>
      <c r="E2611" s="598" t="s">
        <v>2084</v>
      </c>
      <c r="F2611" s="505"/>
      <c r="G2611" s="167"/>
      <c r="H2611" s="35" t="s">
        <v>7213</v>
      </c>
    </row>
    <row r="2612" spans="1:8" hidden="1" x14ac:dyDescent="0.25">
      <c r="A2612" s="47" t="s">
        <v>2084</v>
      </c>
      <c r="B2612" s="35" t="s">
        <v>6344</v>
      </c>
      <c r="C2612" s="35" t="s">
        <v>7208</v>
      </c>
      <c r="D2612" s="46" t="s">
        <v>6439</v>
      </c>
      <c r="E2612" s="598" t="s">
        <v>2084</v>
      </c>
      <c r="F2612" s="505"/>
      <c r="G2612" s="167"/>
      <c r="H2612" s="35" t="s">
        <v>7214</v>
      </c>
    </row>
    <row r="2613" spans="1:8" hidden="1" x14ac:dyDescent="0.25">
      <c r="A2613" s="47" t="s">
        <v>2084</v>
      </c>
      <c r="B2613" s="35" t="s">
        <v>6344</v>
      </c>
      <c r="C2613" s="35" t="s">
        <v>7209</v>
      </c>
      <c r="D2613" s="46" t="s">
        <v>6439</v>
      </c>
      <c r="E2613" s="598" t="s">
        <v>2084</v>
      </c>
      <c r="F2613" s="505"/>
      <c r="G2613" s="167"/>
      <c r="H2613" s="35" t="s">
        <v>95</v>
      </c>
    </row>
    <row r="2614" spans="1:8" hidden="1" x14ac:dyDescent="0.25">
      <c r="A2614" s="47" t="s">
        <v>2084</v>
      </c>
      <c r="B2614" s="35" t="s">
        <v>6344</v>
      </c>
      <c r="C2614" s="35" t="s">
        <v>7210</v>
      </c>
      <c r="D2614" s="46" t="s">
        <v>6439</v>
      </c>
      <c r="E2614" s="598" t="s">
        <v>2084</v>
      </c>
      <c r="F2614" s="505"/>
      <c r="G2614" s="167"/>
    </row>
    <row r="2615" spans="1:8" hidden="1" x14ac:dyDescent="0.25">
      <c r="A2615" s="47" t="s">
        <v>2084</v>
      </c>
      <c r="B2615" s="35" t="s">
        <v>6344</v>
      </c>
      <c r="C2615" s="35" t="s">
        <v>7211</v>
      </c>
      <c r="D2615" s="46" t="s">
        <v>6439</v>
      </c>
      <c r="E2615" s="598" t="s">
        <v>2084</v>
      </c>
      <c r="F2615" s="505"/>
      <c r="G2615" s="167"/>
      <c r="H2615" s="35" t="s">
        <v>4527</v>
      </c>
    </row>
    <row r="2616" spans="1:8" hidden="1" x14ac:dyDescent="0.25">
      <c r="A2616" s="47" t="s">
        <v>2084</v>
      </c>
      <c r="B2616" s="35" t="s">
        <v>6344</v>
      </c>
      <c r="C2616" s="35" t="s">
        <v>7212</v>
      </c>
      <c r="D2616" s="46" t="s">
        <v>6439</v>
      </c>
      <c r="E2616" s="598" t="s">
        <v>2084</v>
      </c>
      <c r="F2616" s="505"/>
      <c r="G2616" s="167"/>
      <c r="H2616" s="35" t="s">
        <v>4528</v>
      </c>
    </row>
    <row r="2617" spans="1:8" hidden="1" x14ac:dyDescent="0.25">
      <c r="A2617" s="47" t="s">
        <v>2084</v>
      </c>
      <c r="B2617" s="35" t="s">
        <v>6344</v>
      </c>
      <c r="C2617" s="35" t="s">
        <v>7213</v>
      </c>
      <c r="D2617" s="46" t="s">
        <v>6439</v>
      </c>
      <c r="E2617" s="598" t="s">
        <v>2084</v>
      </c>
      <c r="F2617" s="505"/>
      <c r="G2617" s="167"/>
      <c r="H2617" s="35" t="s">
        <v>5846</v>
      </c>
    </row>
    <row r="2618" spans="1:8" hidden="1" x14ac:dyDescent="0.25">
      <c r="A2618" s="47" t="s">
        <v>2084</v>
      </c>
      <c r="B2618" s="35" t="s">
        <v>6344</v>
      </c>
      <c r="C2618" s="35" t="s">
        <v>7214</v>
      </c>
      <c r="D2618" s="46" t="s">
        <v>6439</v>
      </c>
      <c r="E2618" s="598" t="s">
        <v>2084</v>
      </c>
      <c r="F2618" s="505"/>
      <c r="G2618" s="167"/>
      <c r="H2618" s="35" t="s">
        <v>95</v>
      </c>
    </row>
    <row r="2619" spans="1:8" hidden="1" x14ac:dyDescent="0.25">
      <c r="A2619" s="47" t="str">
        <f>A2618</f>
        <v>2035</v>
      </c>
      <c r="B2619" s="35" t="s">
        <v>6344</v>
      </c>
      <c r="C2619" s="35" t="s">
        <v>6566</v>
      </c>
      <c r="D2619" s="46" t="s">
        <v>6440</v>
      </c>
      <c r="E2619" s="598" t="str">
        <f>E2618</f>
        <v>2035</v>
      </c>
      <c r="F2619" s="505"/>
      <c r="G2619" s="167"/>
    </row>
    <row r="2620" spans="1:8" hidden="1" x14ac:dyDescent="0.25">
      <c r="A2620" s="47" t="str">
        <f>A2619</f>
        <v>2035</v>
      </c>
      <c r="B2620" s="35" t="s">
        <v>6344</v>
      </c>
      <c r="C2620" s="35" t="s">
        <v>7918</v>
      </c>
      <c r="E2620" s="598" t="str">
        <f>E2619</f>
        <v>2035</v>
      </c>
      <c r="F2620" s="505"/>
      <c r="G2620" s="167"/>
      <c r="H2620" s="35" t="s">
        <v>4529</v>
      </c>
    </row>
    <row r="2621" spans="1:8" hidden="1" x14ac:dyDescent="0.25">
      <c r="A2621" s="47" t="s">
        <v>2083</v>
      </c>
      <c r="B2621" s="35" t="s">
        <v>6345</v>
      </c>
      <c r="C2621" s="35" t="s">
        <v>4527</v>
      </c>
      <c r="D2621" s="46" t="str">
        <f>RIGHT(C2621,1)</f>
        <v>E</v>
      </c>
      <c r="E2621" s="598" t="s">
        <v>2083</v>
      </c>
      <c r="F2621" s="505"/>
      <c r="G2621" s="167"/>
      <c r="H2621" s="35" t="s">
        <v>4530</v>
      </c>
    </row>
    <row r="2622" spans="1:8" hidden="1" x14ac:dyDescent="0.25">
      <c r="A2622" s="47" t="s">
        <v>2083</v>
      </c>
      <c r="B2622" s="35" t="s">
        <v>6345</v>
      </c>
      <c r="C2622" s="35" t="s">
        <v>4528</v>
      </c>
      <c r="D2622" s="46" t="str">
        <f>RIGHT(C2622,1)</f>
        <v>M</v>
      </c>
      <c r="E2622" s="598" t="s">
        <v>2083</v>
      </c>
      <c r="F2622" s="505"/>
      <c r="G2622" s="167"/>
      <c r="H2622" s="35" t="s">
        <v>4531</v>
      </c>
    </row>
    <row r="2623" spans="1:8" hidden="1" x14ac:dyDescent="0.25">
      <c r="A2623" s="47" t="s">
        <v>2083</v>
      </c>
      <c r="B2623" s="35" t="s">
        <v>6345</v>
      </c>
      <c r="C2623" s="35" t="s">
        <v>5846</v>
      </c>
      <c r="D2623" s="46" t="str">
        <f>RIGHT(C2623,1)</f>
        <v>H</v>
      </c>
      <c r="E2623" s="598" t="s">
        <v>2083</v>
      </c>
      <c r="F2623" s="505"/>
      <c r="G2623" s="167"/>
      <c r="H2623" s="35" t="s">
        <v>7215</v>
      </c>
    </row>
    <row r="2624" spans="1:8" hidden="1" x14ac:dyDescent="0.25">
      <c r="A2624" s="47" t="str">
        <f>A2623</f>
        <v>2055</v>
      </c>
      <c r="B2624" s="35" t="s">
        <v>6345</v>
      </c>
      <c r="C2624" s="35" t="s">
        <v>6567</v>
      </c>
      <c r="D2624" s="46" t="s">
        <v>6440</v>
      </c>
      <c r="E2624" s="598" t="str">
        <f>E2623</f>
        <v>2055</v>
      </c>
      <c r="F2624" s="505"/>
      <c r="G2624" s="167"/>
      <c r="H2624" s="35" t="s">
        <v>95</v>
      </c>
    </row>
    <row r="2625" spans="1:8" hidden="1" x14ac:dyDescent="0.25">
      <c r="A2625" s="47" t="str">
        <f>A2624</f>
        <v>2055</v>
      </c>
      <c r="B2625" s="35" t="s">
        <v>6345</v>
      </c>
      <c r="C2625" s="35" t="s">
        <v>7919</v>
      </c>
      <c r="E2625" s="598" t="str">
        <f>E2624</f>
        <v>2055</v>
      </c>
      <c r="F2625" s="505"/>
      <c r="G2625" s="167"/>
    </row>
    <row r="2626" spans="1:8" hidden="1" x14ac:dyDescent="0.25">
      <c r="A2626" s="47" t="s">
        <v>2082</v>
      </c>
      <c r="B2626" s="35" t="s">
        <v>6346</v>
      </c>
      <c r="C2626" s="35" t="s">
        <v>4529</v>
      </c>
      <c r="D2626" s="46" t="str">
        <f>RIGHT(C2626,1)</f>
        <v>E</v>
      </c>
      <c r="E2626" s="598" t="s">
        <v>2082</v>
      </c>
      <c r="F2626" s="505"/>
      <c r="G2626" s="167"/>
      <c r="H2626" s="35" t="s">
        <v>5847</v>
      </c>
    </row>
    <row r="2627" spans="1:8" hidden="1" x14ac:dyDescent="0.25">
      <c r="A2627" s="47" t="s">
        <v>2082</v>
      </c>
      <c r="B2627" s="35" t="s">
        <v>6346</v>
      </c>
      <c r="C2627" s="35" t="s">
        <v>4530</v>
      </c>
      <c r="D2627" s="46" t="str">
        <f>RIGHT(C2627,1)</f>
        <v>M</v>
      </c>
      <c r="E2627" s="598" t="s">
        <v>2082</v>
      </c>
      <c r="F2627" s="505"/>
      <c r="G2627" s="167"/>
      <c r="H2627" s="35" t="s">
        <v>4532</v>
      </c>
    </row>
    <row r="2628" spans="1:8" hidden="1" x14ac:dyDescent="0.25">
      <c r="A2628" s="47" t="s">
        <v>2082</v>
      </c>
      <c r="B2628" s="35" t="s">
        <v>6346</v>
      </c>
      <c r="C2628" s="35" t="s">
        <v>4531</v>
      </c>
      <c r="D2628" s="46" t="str">
        <f>RIGHT(C2628,1)</f>
        <v>H</v>
      </c>
      <c r="E2628" s="598" t="s">
        <v>2082</v>
      </c>
      <c r="F2628" s="505"/>
      <c r="G2628" s="167"/>
      <c r="H2628" s="35" t="s">
        <v>4533</v>
      </c>
    </row>
    <row r="2629" spans="1:8" hidden="1" x14ac:dyDescent="0.25">
      <c r="A2629" s="47" t="s">
        <v>2082</v>
      </c>
      <c r="B2629" s="35" t="s">
        <v>6346</v>
      </c>
      <c r="C2629" s="35" t="s">
        <v>7215</v>
      </c>
      <c r="D2629" s="46" t="s">
        <v>6439</v>
      </c>
      <c r="E2629" s="598" t="s">
        <v>2082</v>
      </c>
      <c r="F2629" s="505"/>
      <c r="G2629" s="167"/>
      <c r="H2629" s="35" t="s">
        <v>5848</v>
      </c>
    </row>
    <row r="2630" spans="1:8" hidden="1" x14ac:dyDescent="0.25">
      <c r="A2630" s="47" t="str">
        <f>A2629</f>
        <v>2070</v>
      </c>
      <c r="B2630" s="35" t="s">
        <v>6346</v>
      </c>
      <c r="C2630" s="35" t="s">
        <v>6568</v>
      </c>
      <c r="D2630" s="46" t="s">
        <v>6440</v>
      </c>
      <c r="E2630" s="598" t="str">
        <f>E2629</f>
        <v>2070</v>
      </c>
      <c r="F2630" s="505"/>
      <c r="G2630" s="167"/>
      <c r="H2630" s="35" t="s">
        <v>5849</v>
      </c>
    </row>
    <row r="2631" spans="1:8" hidden="1" x14ac:dyDescent="0.25">
      <c r="A2631" s="47" t="str">
        <f>A2630</f>
        <v>2070</v>
      </c>
      <c r="B2631" s="35" t="s">
        <v>6346</v>
      </c>
      <c r="C2631" s="35" t="s">
        <v>7920</v>
      </c>
      <c r="E2631" s="598" t="str">
        <f>E2630</f>
        <v>2070</v>
      </c>
      <c r="F2631" s="505"/>
      <c r="G2631" s="167"/>
      <c r="H2631" s="35" t="s">
        <v>5850</v>
      </c>
    </row>
    <row r="2632" spans="1:8" hidden="1" x14ac:dyDescent="0.25">
      <c r="A2632" s="47" t="s">
        <v>2081</v>
      </c>
      <c r="B2632" s="35" t="s">
        <v>6347</v>
      </c>
      <c r="C2632" s="35" t="s">
        <v>5847</v>
      </c>
      <c r="D2632" s="46" t="str">
        <f t="shared" ref="D2632:D2647" si="68">RIGHT(C2632,1)</f>
        <v>M</v>
      </c>
      <c r="E2632" s="598" t="s">
        <v>2081</v>
      </c>
      <c r="F2632" s="505"/>
      <c r="G2632" s="167"/>
      <c r="H2632" s="35" t="s">
        <v>5852</v>
      </c>
    </row>
    <row r="2633" spans="1:8" hidden="1" x14ac:dyDescent="0.25">
      <c r="A2633" s="47" t="s">
        <v>2081</v>
      </c>
      <c r="B2633" s="35" t="s">
        <v>6347</v>
      </c>
      <c r="C2633" s="35" t="s">
        <v>4532</v>
      </c>
      <c r="D2633" s="46" t="str">
        <f t="shared" si="68"/>
        <v>E</v>
      </c>
      <c r="E2633" s="598" t="s">
        <v>2081</v>
      </c>
      <c r="F2633" s="505"/>
      <c r="G2633" s="167"/>
      <c r="H2633" s="35" t="s">
        <v>5851</v>
      </c>
    </row>
    <row r="2634" spans="1:8" hidden="1" x14ac:dyDescent="0.25">
      <c r="A2634" s="47" t="s">
        <v>2081</v>
      </c>
      <c r="B2634" s="35" t="s">
        <v>6347</v>
      </c>
      <c r="C2634" s="35" t="s">
        <v>4533</v>
      </c>
      <c r="D2634" s="46" t="str">
        <f t="shared" si="68"/>
        <v>E</v>
      </c>
      <c r="E2634" s="598" t="s">
        <v>2081</v>
      </c>
      <c r="F2634" s="505"/>
      <c r="G2634" s="167"/>
      <c r="H2634" s="35" t="s">
        <v>4534</v>
      </c>
    </row>
    <row r="2635" spans="1:8" hidden="1" x14ac:dyDescent="0.25">
      <c r="A2635" s="47" t="s">
        <v>2081</v>
      </c>
      <c r="B2635" s="35" t="s">
        <v>6347</v>
      </c>
      <c r="C2635" s="35" t="s">
        <v>5848</v>
      </c>
      <c r="D2635" s="46" t="str">
        <f t="shared" si="68"/>
        <v>M</v>
      </c>
      <c r="E2635" s="598" t="s">
        <v>2081</v>
      </c>
      <c r="F2635" s="505"/>
      <c r="G2635" s="167"/>
      <c r="H2635" s="35" t="s">
        <v>4535</v>
      </c>
    </row>
    <row r="2636" spans="1:8" hidden="1" x14ac:dyDescent="0.25">
      <c r="A2636" s="47" t="s">
        <v>2081</v>
      </c>
      <c r="B2636" s="35" t="s">
        <v>6347</v>
      </c>
      <c r="C2636" s="35" t="s">
        <v>5849</v>
      </c>
      <c r="D2636" s="46" t="str">
        <f t="shared" si="68"/>
        <v>H</v>
      </c>
      <c r="E2636" s="598" t="s">
        <v>2081</v>
      </c>
      <c r="F2636" s="505"/>
      <c r="G2636" s="167"/>
      <c r="H2636" s="35" t="s">
        <v>4536</v>
      </c>
    </row>
    <row r="2637" spans="1:8" hidden="1" x14ac:dyDescent="0.25">
      <c r="A2637" s="47" t="s">
        <v>2081</v>
      </c>
      <c r="B2637" s="35" t="s">
        <v>6347</v>
      </c>
      <c r="C2637" s="35" t="s">
        <v>5850</v>
      </c>
      <c r="D2637" s="46" t="str">
        <f t="shared" si="68"/>
        <v>E</v>
      </c>
      <c r="E2637" s="598" t="s">
        <v>2081</v>
      </c>
      <c r="F2637" s="505"/>
      <c r="G2637" s="167"/>
      <c r="H2637" s="35" t="s">
        <v>5853</v>
      </c>
    </row>
    <row r="2638" spans="1:8" hidden="1" x14ac:dyDescent="0.25">
      <c r="A2638" s="47" t="s">
        <v>2081</v>
      </c>
      <c r="B2638" s="35" t="s">
        <v>6347</v>
      </c>
      <c r="C2638" s="35" t="s">
        <v>5852</v>
      </c>
      <c r="D2638" s="46" t="str">
        <f t="shared" si="68"/>
        <v>M</v>
      </c>
      <c r="E2638" s="598" t="s">
        <v>2081</v>
      </c>
      <c r="F2638" s="505"/>
      <c r="G2638" s="167"/>
      <c r="H2638" s="35" t="s">
        <v>5854</v>
      </c>
    </row>
    <row r="2639" spans="1:8" hidden="1" x14ac:dyDescent="0.25">
      <c r="A2639" s="47" t="s">
        <v>2081</v>
      </c>
      <c r="B2639" s="35" t="s">
        <v>6347</v>
      </c>
      <c r="C2639" s="35" t="s">
        <v>5851</v>
      </c>
      <c r="D2639" s="46" t="str">
        <f t="shared" si="68"/>
        <v>H</v>
      </c>
      <c r="E2639" s="598" t="s">
        <v>2081</v>
      </c>
      <c r="F2639" s="505"/>
      <c r="G2639" s="167"/>
      <c r="H2639" s="35" t="s">
        <v>4537</v>
      </c>
    </row>
    <row r="2640" spans="1:8" hidden="1" x14ac:dyDescent="0.25">
      <c r="A2640" s="47" t="s">
        <v>2081</v>
      </c>
      <c r="B2640" s="35" t="s">
        <v>6347</v>
      </c>
      <c r="C2640" s="35" t="s">
        <v>4534</v>
      </c>
      <c r="D2640" s="46" t="str">
        <f t="shared" si="68"/>
        <v>E</v>
      </c>
      <c r="E2640" s="598" t="s">
        <v>2081</v>
      </c>
      <c r="F2640" s="505"/>
      <c r="G2640" s="167"/>
      <c r="H2640" s="35" t="s">
        <v>4538</v>
      </c>
    </row>
    <row r="2641" spans="1:8" hidden="1" x14ac:dyDescent="0.25">
      <c r="A2641" s="47" t="s">
        <v>2081</v>
      </c>
      <c r="B2641" s="35" t="s">
        <v>6347</v>
      </c>
      <c r="C2641" s="35" t="s">
        <v>4535</v>
      </c>
      <c r="D2641" s="46" t="str">
        <f t="shared" si="68"/>
        <v>E</v>
      </c>
      <c r="E2641" s="598" t="s">
        <v>2081</v>
      </c>
      <c r="F2641" s="505"/>
      <c r="G2641" s="167"/>
      <c r="H2641" s="35" t="s">
        <v>5855</v>
      </c>
    </row>
    <row r="2642" spans="1:8" hidden="1" x14ac:dyDescent="0.25">
      <c r="A2642" s="47" t="s">
        <v>2081</v>
      </c>
      <c r="B2642" s="35" t="s">
        <v>6347</v>
      </c>
      <c r="C2642" s="35" t="s">
        <v>4536</v>
      </c>
      <c r="D2642" s="46" t="str">
        <f t="shared" si="68"/>
        <v>E</v>
      </c>
      <c r="E2642" s="598" t="s">
        <v>2081</v>
      </c>
      <c r="F2642" s="505"/>
      <c r="G2642" s="167"/>
      <c r="H2642" s="35" t="s">
        <v>7216</v>
      </c>
    </row>
    <row r="2643" spans="1:8" hidden="1" x14ac:dyDescent="0.25">
      <c r="A2643" s="47" t="s">
        <v>2081</v>
      </c>
      <c r="B2643" s="35" t="s">
        <v>6347</v>
      </c>
      <c r="C2643" s="35" t="s">
        <v>5853</v>
      </c>
      <c r="D2643" s="46" t="str">
        <f t="shared" si="68"/>
        <v>M</v>
      </c>
      <c r="E2643" s="598" t="s">
        <v>2081</v>
      </c>
      <c r="F2643" s="505"/>
      <c r="G2643" s="167"/>
      <c r="H2643" s="35" t="s">
        <v>95</v>
      </c>
    </row>
    <row r="2644" spans="1:8" hidden="1" x14ac:dyDescent="0.25">
      <c r="A2644" s="47" t="s">
        <v>2081</v>
      </c>
      <c r="B2644" s="35" t="s">
        <v>6347</v>
      </c>
      <c r="C2644" s="35" t="s">
        <v>5854</v>
      </c>
      <c r="D2644" s="46" t="str">
        <f t="shared" si="68"/>
        <v>H</v>
      </c>
      <c r="E2644" s="598" t="s">
        <v>2081</v>
      </c>
      <c r="F2644" s="505"/>
      <c r="G2644" s="167"/>
    </row>
    <row r="2645" spans="1:8" hidden="1" x14ac:dyDescent="0.25">
      <c r="A2645" s="47" t="s">
        <v>2081</v>
      </c>
      <c r="B2645" s="35" t="s">
        <v>6347</v>
      </c>
      <c r="C2645" s="35" t="s">
        <v>4537</v>
      </c>
      <c r="D2645" s="46" t="str">
        <f t="shared" si="68"/>
        <v>H</v>
      </c>
      <c r="E2645" s="598" t="s">
        <v>2081</v>
      </c>
      <c r="F2645" s="505"/>
      <c r="G2645" s="167"/>
      <c r="H2645" s="35" t="s">
        <v>4539</v>
      </c>
    </row>
    <row r="2646" spans="1:8" hidden="1" x14ac:dyDescent="0.25">
      <c r="A2646" s="47" t="s">
        <v>2081</v>
      </c>
      <c r="B2646" s="35" t="s">
        <v>6347</v>
      </c>
      <c r="C2646" s="35" t="s">
        <v>4538</v>
      </c>
      <c r="D2646" s="46" t="str">
        <f t="shared" si="68"/>
        <v>E</v>
      </c>
      <c r="E2646" s="598" t="s">
        <v>2081</v>
      </c>
      <c r="F2646" s="505"/>
      <c r="G2646" s="167"/>
      <c r="H2646" s="35" t="s">
        <v>5856</v>
      </c>
    </row>
    <row r="2647" spans="1:8" hidden="1" x14ac:dyDescent="0.25">
      <c r="A2647" s="47" t="s">
        <v>2081</v>
      </c>
      <c r="B2647" s="35" t="s">
        <v>6347</v>
      </c>
      <c r="C2647" s="35" t="s">
        <v>5855</v>
      </c>
      <c r="D2647" s="46" t="str">
        <f t="shared" si="68"/>
        <v>H</v>
      </c>
      <c r="E2647" s="598" t="s">
        <v>2081</v>
      </c>
      <c r="F2647" s="505"/>
      <c r="G2647" s="167"/>
      <c r="H2647" s="35" t="s">
        <v>5857</v>
      </c>
    </row>
    <row r="2648" spans="1:8" hidden="1" x14ac:dyDescent="0.25">
      <c r="A2648" s="47" t="s">
        <v>2081</v>
      </c>
      <c r="B2648" s="35" t="s">
        <v>6347</v>
      </c>
      <c r="C2648" s="35" t="s">
        <v>7216</v>
      </c>
      <c r="D2648" s="46" t="s">
        <v>6439</v>
      </c>
      <c r="E2648" s="598" t="s">
        <v>2081</v>
      </c>
      <c r="F2648" s="505"/>
      <c r="G2648" s="167"/>
      <c r="H2648" s="35" t="s">
        <v>4540</v>
      </c>
    </row>
    <row r="2649" spans="1:8" hidden="1" x14ac:dyDescent="0.25">
      <c r="A2649" s="47" t="str">
        <f>A2648</f>
        <v>2180</v>
      </c>
      <c r="B2649" s="35" t="s">
        <v>6347</v>
      </c>
      <c r="C2649" s="35" t="s">
        <v>6569</v>
      </c>
      <c r="D2649" s="46" t="s">
        <v>6440</v>
      </c>
      <c r="E2649" s="598" t="str">
        <f>E2648</f>
        <v>2180</v>
      </c>
      <c r="F2649" s="505"/>
      <c r="G2649" s="167"/>
      <c r="H2649" s="35" t="s">
        <v>4541</v>
      </c>
    </row>
    <row r="2650" spans="1:8" hidden="1" x14ac:dyDescent="0.25">
      <c r="A2650" s="47" t="str">
        <f>A2649</f>
        <v>2180</v>
      </c>
      <c r="B2650" s="35" t="s">
        <v>6347</v>
      </c>
      <c r="C2650" s="35" t="s">
        <v>7921</v>
      </c>
      <c r="E2650" s="598" t="str">
        <f>E2649</f>
        <v>2180</v>
      </c>
      <c r="F2650" s="505"/>
      <c r="G2650" s="167"/>
      <c r="H2650" s="35" t="s">
        <v>95</v>
      </c>
    </row>
    <row r="2651" spans="1:8" hidden="1" x14ac:dyDescent="0.25">
      <c r="A2651" s="47" t="s">
        <v>2080</v>
      </c>
      <c r="B2651" s="35" t="s">
        <v>6348</v>
      </c>
      <c r="C2651" s="35" t="s">
        <v>4539</v>
      </c>
      <c r="D2651" s="46" t="str">
        <f>RIGHT(C2651,1)</f>
        <v>E</v>
      </c>
      <c r="E2651" s="598" t="s">
        <v>2080</v>
      </c>
      <c r="F2651" s="505"/>
      <c r="G2651" s="167"/>
    </row>
    <row r="2652" spans="1:8" hidden="1" x14ac:dyDescent="0.25">
      <c r="A2652" s="47" t="s">
        <v>2080</v>
      </c>
      <c r="B2652" s="35" t="s">
        <v>6348</v>
      </c>
      <c r="C2652" s="35" t="s">
        <v>5856</v>
      </c>
      <c r="D2652" s="46" t="str">
        <f>RIGHT(C2652,1)</f>
        <v>M</v>
      </c>
      <c r="E2652" s="598" t="s">
        <v>2080</v>
      </c>
      <c r="F2652" s="505"/>
      <c r="G2652" s="167"/>
      <c r="H2652" s="35" t="s">
        <v>5858</v>
      </c>
    </row>
    <row r="2653" spans="1:8" hidden="1" x14ac:dyDescent="0.25">
      <c r="A2653" s="47" t="s">
        <v>2080</v>
      </c>
      <c r="B2653" s="35" t="s">
        <v>6348</v>
      </c>
      <c r="C2653" s="35" t="s">
        <v>5857</v>
      </c>
      <c r="D2653" s="46" t="str">
        <f>RIGHT(C2653,1)</f>
        <v>H</v>
      </c>
      <c r="E2653" s="598" t="s">
        <v>2080</v>
      </c>
      <c r="F2653" s="505"/>
      <c r="G2653" s="167"/>
      <c r="H2653" s="35" t="s">
        <v>5859</v>
      </c>
    </row>
    <row r="2654" spans="1:8" hidden="1" x14ac:dyDescent="0.25">
      <c r="A2654" s="47" t="s">
        <v>2080</v>
      </c>
      <c r="B2654" s="35" t="s">
        <v>6348</v>
      </c>
      <c r="C2654" s="35" t="s">
        <v>4540</v>
      </c>
      <c r="D2654" s="46" t="str">
        <f>RIGHT(C2654,1)</f>
        <v>E</v>
      </c>
      <c r="E2654" s="598" t="s">
        <v>2080</v>
      </c>
      <c r="F2654" s="505"/>
      <c r="G2654" s="167"/>
      <c r="H2654" s="35" t="s">
        <v>4542</v>
      </c>
    </row>
    <row r="2655" spans="1:8" hidden="1" x14ac:dyDescent="0.25">
      <c r="A2655" s="47" t="s">
        <v>2080</v>
      </c>
      <c r="B2655" s="35" t="s">
        <v>6348</v>
      </c>
      <c r="C2655" s="35" t="s">
        <v>4541</v>
      </c>
      <c r="D2655" s="46" t="str">
        <f>RIGHT(C2655,1)</f>
        <v>M</v>
      </c>
      <c r="E2655" s="598" t="s">
        <v>2080</v>
      </c>
      <c r="F2655" s="505"/>
      <c r="G2655" s="167"/>
      <c r="H2655" s="35" t="s">
        <v>4543</v>
      </c>
    </row>
    <row r="2656" spans="1:8" hidden="1" x14ac:dyDescent="0.25">
      <c r="A2656" s="47" t="str">
        <f>A2655</f>
        <v>2190</v>
      </c>
      <c r="B2656" s="35" t="s">
        <v>6348</v>
      </c>
      <c r="C2656" s="35" t="s">
        <v>6570</v>
      </c>
      <c r="D2656" s="46" t="s">
        <v>6440</v>
      </c>
      <c r="E2656" s="598" t="str">
        <f>E2655</f>
        <v>2190</v>
      </c>
      <c r="F2656" s="505"/>
      <c r="G2656" s="167"/>
      <c r="H2656" s="35" t="s">
        <v>95</v>
      </c>
    </row>
    <row r="2657" spans="1:8" hidden="1" x14ac:dyDescent="0.25">
      <c r="A2657" s="47" t="str">
        <f>A2656</f>
        <v>2190</v>
      </c>
      <c r="B2657" s="35" t="s">
        <v>6348</v>
      </c>
      <c r="C2657" s="35" t="s">
        <v>7922</v>
      </c>
      <c r="E2657" s="598" t="str">
        <f>E2656</f>
        <v>2190</v>
      </c>
      <c r="F2657" s="505"/>
      <c r="G2657" s="167"/>
    </row>
    <row r="2658" spans="1:8" hidden="1" x14ac:dyDescent="0.25">
      <c r="A2658" s="47" t="s">
        <v>2079</v>
      </c>
      <c r="B2658" s="35" t="s">
        <v>6400</v>
      </c>
      <c r="C2658" s="35" t="s">
        <v>5858</v>
      </c>
      <c r="D2658" s="46" t="str">
        <f>RIGHT(C2658,1)</f>
        <v>M</v>
      </c>
      <c r="E2658" s="598" t="s">
        <v>2079</v>
      </c>
      <c r="F2658" s="505"/>
      <c r="G2658" s="167"/>
      <c r="H2658" s="35" t="s">
        <v>5860</v>
      </c>
    </row>
    <row r="2659" spans="1:8" hidden="1" x14ac:dyDescent="0.25">
      <c r="A2659" s="47" t="s">
        <v>2079</v>
      </c>
      <c r="B2659" s="35" t="s">
        <v>6400</v>
      </c>
      <c r="C2659" s="35" t="s">
        <v>5859</v>
      </c>
      <c r="D2659" s="46" t="str">
        <f>RIGHT(C2659,1)</f>
        <v>H</v>
      </c>
      <c r="E2659" s="598" t="s">
        <v>2079</v>
      </c>
      <c r="F2659" s="505"/>
      <c r="G2659" s="167"/>
      <c r="H2659" s="35" t="s">
        <v>4544</v>
      </c>
    </row>
    <row r="2660" spans="1:8" hidden="1" x14ac:dyDescent="0.25">
      <c r="A2660" s="47" t="s">
        <v>2079</v>
      </c>
      <c r="B2660" s="35" t="s">
        <v>6400</v>
      </c>
      <c r="C2660" s="35" t="s">
        <v>4542</v>
      </c>
      <c r="D2660" s="46" t="str">
        <f>RIGHT(C2660,1)</f>
        <v>E</v>
      </c>
      <c r="E2660" s="598" t="s">
        <v>2079</v>
      </c>
      <c r="F2660" s="505"/>
      <c r="G2660" s="167"/>
      <c r="H2660" s="35" t="s">
        <v>5861</v>
      </c>
    </row>
    <row r="2661" spans="1:8" hidden="1" x14ac:dyDescent="0.25">
      <c r="A2661" s="47" t="s">
        <v>2079</v>
      </c>
      <c r="B2661" s="35" t="s">
        <v>6400</v>
      </c>
      <c r="C2661" s="35" t="s">
        <v>4543</v>
      </c>
      <c r="D2661" s="46" t="str">
        <f>RIGHT(C2661,1)</f>
        <v>E</v>
      </c>
      <c r="E2661" s="598" t="s">
        <v>2079</v>
      </c>
      <c r="F2661" s="505"/>
      <c r="G2661" s="167"/>
      <c r="H2661" s="35" t="s">
        <v>5862</v>
      </c>
    </row>
    <row r="2662" spans="1:8" hidden="1" x14ac:dyDescent="0.25">
      <c r="A2662" s="47" t="str">
        <f>A2661</f>
        <v>2395</v>
      </c>
      <c r="B2662" s="35" t="s">
        <v>6400</v>
      </c>
      <c r="C2662" s="35" t="s">
        <v>6571</v>
      </c>
      <c r="D2662" s="46" t="s">
        <v>6440</v>
      </c>
      <c r="E2662" s="598" t="str">
        <f>E2661</f>
        <v>2395</v>
      </c>
      <c r="F2662" s="505"/>
      <c r="G2662" s="167"/>
      <c r="H2662" s="35" t="s">
        <v>4545</v>
      </c>
    </row>
    <row r="2663" spans="1:8" hidden="1" x14ac:dyDescent="0.25">
      <c r="A2663" s="47" t="str">
        <f>A2662</f>
        <v>2395</v>
      </c>
      <c r="B2663" s="35" t="s">
        <v>6400</v>
      </c>
      <c r="C2663" s="35" t="s">
        <v>7923</v>
      </c>
      <c r="E2663" s="598" t="str">
        <f>E2662</f>
        <v>2395</v>
      </c>
      <c r="F2663" s="505"/>
      <c r="G2663" s="167"/>
      <c r="H2663" s="35" t="s">
        <v>5863</v>
      </c>
    </row>
    <row r="2664" spans="1:8" hidden="1" x14ac:dyDescent="0.25">
      <c r="A2664" s="47" t="s">
        <v>2078</v>
      </c>
      <c r="B2664" s="35" t="s">
        <v>6349</v>
      </c>
      <c r="C2664" s="35" t="s">
        <v>5860</v>
      </c>
      <c r="D2664" s="46" t="str">
        <f t="shared" ref="D2664:D2671" si="69">RIGHT(C2664,1)</f>
        <v>E</v>
      </c>
      <c r="E2664" s="598" t="s">
        <v>2078</v>
      </c>
      <c r="F2664" s="505"/>
      <c r="G2664" s="167"/>
      <c r="H2664" s="35" t="s">
        <v>4546</v>
      </c>
    </row>
    <row r="2665" spans="1:8" hidden="1" x14ac:dyDescent="0.25">
      <c r="A2665" s="47" t="s">
        <v>2078</v>
      </c>
      <c r="B2665" s="35" t="s">
        <v>6349</v>
      </c>
      <c r="C2665" s="35" t="s">
        <v>4544</v>
      </c>
      <c r="D2665" s="46" t="str">
        <f t="shared" si="69"/>
        <v>E</v>
      </c>
      <c r="E2665" s="598" t="s">
        <v>2078</v>
      </c>
      <c r="F2665" s="505"/>
      <c r="G2665" s="167"/>
      <c r="H2665" s="35" t="s">
        <v>4547</v>
      </c>
    </row>
    <row r="2666" spans="1:8" hidden="1" x14ac:dyDescent="0.25">
      <c r="A2666" s="47" t="s">
        <v>2078</v>
      </c>
      <c r="B2666" s="35" t="s">
        <v>6349</v>
      </c>
      <c r="C2666" s="35" t="s">
        <v>5861</v>
      </c>
      <c r="D2666" s="46" t="str">
        <f t="shared" si="69"/>
        <v>M</v>
      </c>
      <c r="E2666" s="598" t="s">
        <v>2078</v>
      </c>
      <c r="F2666" s="505"/>
      <c r="G2666" s="167"/>
      <c r="H2666" s="35" t="s">
        <v>7217</v>
      </c>
    </row>
    <row r="2667" spans="1:8" hidden="1" x14ac:dyDescent="0.25">
      <c r="A2667" s="47" t="s">
        <v>2078</v>
      </c>
      <c r="B2667" s="35" t="s">
        <v>6349</v>
      </c>
      <c r="C2667" s="35" t="s">
        <v>5862</v>
      </c>
      <c r="D2667" s="46" t="str">
        <f t="shared" si="69"/>
        <v>H</v>
      </c>
      <c r="E2667" s="598" t="s">
        <v>2078</v>
      </c>
      <c r="F2667" s="505"/>
      <c r="G2667" s="167"/>
      <c r="H2667" s="35" t="s">
        <v>7218</v>
      </c>
    </row>
    <row r="2668" spans="1:8" hidden="1" x14ac:dyDescent="0.25">
      <c r="A2668" s="47" t="s">
        <v>2078</v>
      </c>
      <c r="B2668" s="35" t="s">
        <v>6349</v>
      </c>
      <c r="C2668" s="35" t="s">
        <v>4545</v>
      </c>
      <c r="D2668" s="46" t="str">
        <f t="shared" si="69"/>
        <v>E</v>
      </c>
      <c r="E2668" s="598" t="s">
        <v>2078</v>
      </c>
      <c r="F2668" s="505"/>
      <c r="G2668" s="167"/>
      <c r="H2668" s="35" t="s">
        <v>95</v>
      </c>
    </row>
    <row r="2669" spans="1:8" hidden="1" x14ac:dyDescent="0.25">
      <c r="A2669" s="47" t="s">
        <v>2078</v>
      </c>
      <c r="B2669" s="35" t="s">
        <v>6349</v>
      </c>
      <c r="C2669" s="35" t="s">
        <v>5863</v>
      </c>
      <c r="D2669" s="46" t="str">
        <f t="shared" si="69"/>
        <v>H</v>
      </c>
      <c r="E2669" s="598" t="s">
        <v>2078</v>
      </c>
      <c r="F2669" s="505"/>
      <c r="G2669" s="167"/>
    </row>
    <row r="2670" spans="1:8" hidden="1" x14ac:dyDescent="0.25">
      <c r="A2670" s="47" t="s">
        <v>2078</v>
      </c>
      <c r="B2670" s="35" t="s">
        <v>6349</v>
      </c>
      <c r="C2670" s="35" t="s">
        <v>4546</v>
      </c>
      <c r="D2670" s="46" t="str">
        <f t="shared" si="69"/>
        <v>E</v>
      </c>
      <c r="E2670" s="598" t="s">
        <v>2078</v>
      </c>
      <c r="F2670" s="505"/>
      <c r="G2670" s="167"/>
      <c r="H2670" s="35" t="s">
        <v>4548</v>
      </c>
    </row>
    <row r="2671" spans="1:8" hidden="1" x14ac:dyDescent="0.25">
      <c r="A2671" s="47" t="s">
        <v>2078</v>
      </c>
      <c r="B2671" s="35" t="s">
        <v>6349</v>
      </c>
      <c r="C2671" s="35" t="s">
        <v>4547</v>
      </c>
      <c r="D2671" s="46" t="str">
        <f t="shared" si="69"/>
        <v>E</v>
      </c>
      <c r="E2671" s="598" t="s">
        <v>2078</v>
      </c>
      <c r="F2671" s="505"/>
      <c r="G2671" s="167"/>
      <c r="H2671" s="35" t="s">
        <v>4549</v>
      </c>
    </row>
    <row r="2672" spans="1:8" hidden="1" x14ac:dyDescent="0.25">
      <c r="A2672" s="47" t="s">
        <v>2078</v>
      </c>
      <c r="B2672" s="35" t="s">
        <v>6349</v>
      </c>
      <c r="C2672" s="35" t="s">
        <v>7217</v>
      </c>
      <c r="D2672" s="46" t="s">
        <v>6439</v>
      </c>
      <c r="E2672" s="598" t="s">
        <v>2078</v>
      </c>
      <c r="F2672" s="505"/>
      <c r="G2672" s="167"/>
      <c r="H2672" s="35" t="s">
        <v>5864</v>
      </c>
    </row>
    <row r="2673" spans="1:8" hidden="1" x14ac:dyDescent="0.25">
      <c r="A2673" s="47" t="s">
        <v>2078</v>
      </c>
      <c r="B2673" s="35" t="s">
        <v>6349</v>
      </c>
      <c r="C2673" s="35" t="s">
        <v>7218</v>
      </c>
      <c r="D2673" s="46" t="s">
        <v>6439</v>
      </c>
      <c r="E2673" s="598" t="s">
        <v>2078</v>
      </c>
      <c r="F2673" s="505"/>
      <c r="G2673" s="167"/>
      <c r="H2673" s="35" t="s">
        <v>95</v>
      </c>
    </row>
    <row r="2674" spans="1:8" hidden="1" x14ac:dyDescent="0.25">
      <c r="A2674" s="47" t="str">
        <f>A2673</f>
        <v>2405</v>
      </c>
      <c r="B2674" s="35" t="s">
        <v>6349</v>
      </c>
      <c r="C2674" s="35" t="s">
        <v>6572</v>
      </c>
      <c r="D2674" s="46" t="s">
        <v>6440</v>
      </c>
      <c r="E2674" s="598" t="str">
        <f>E2673</f>
        <v>2405</v>
      </c>
      <c r="F2674" s="505"/>
      <c r="G2674" s="167"/>
    </row>
    <row r="2675" spans="1:8" hidden="1" x14ac:dyDescent="0.25">
      <c r="A2675" s="47" t="str">
        <f>A2674</f>
        <v>2405</v>
      </c>
      <c r="B2675" s="35" t="s">
        <v>6349</v>
      </c>
      <c r="C2675" s="35" t="s">
        <v>7924</v>
      </c>
      <c r="E2675" s="598" t="str">
        <f>E2674</f>
        <v>2405</v>
      </c>
      <c r="F2675" s="505"/>
      <c r="G2675" s="167"/>
      <c r="H2675" s="35" t="s">
        <v>4550</v>
      </c>
    </row>
    <row r="2676" spans="1:8" hidden="1" x14ac:dyDescent="0.25">
      <c r="A2676" s="47" t="s">
        <v>2077</v>
      </c>
      <c r="B2676" s="35" t="s">
        <v>6401</v>
      </c>
      <c r="C2676" s="35" t="s">
        <v>4548</v>
      </c>
      <c r="D2676" s="46" t="str">
        <f>RIGHT(C2676,1)</f>
        <v>E</v>
      </c>
      <c r="E2676" s="598" t="s">
        <v>2077</v>
      </c>
      <c r="F2676" s="505"/>
      <c r="G2676" s="167"/>
      <c r="H2676" s="35" t="s">
        <v>4551</v>
      </c>
    </row>
    <row r="2677" spans="1:8" hidden="1" x14ac:dyDescent="0.25">
      <c r="A2677" s="47" t="s">
        <v>2077</v>
      </c>
      <c r="B2677" s="35" t="s">
        <v>6401</v>
      </c>
      <c r="C2677" s="35" t="s">
        <v>4549</v>
      </c>
      <c r="D2677" s="46" t="str">
        <f>RIGHT(C2677,1)</f>
        <v>M</v>
      </c>
      <c r="E2677" s="598" t="s">
        <v>2077</v>
      </c>
      <c r="F2677" s="505"/>
      <c r="G2677" s="167"/>
      <c r="H2677" s="35" t="s">
        <v>4552</v>
      </c>
    </row>
    <row r="2678" spans="1:8" hidden="1" x14ac:dyDescent="0.25">
      <c r="A2678" s="47" t="s">
        <v>2077</v>
      </c>
      <c r="B2678" s="35" t="s">
        <v>6401</v>
      </c>
      <c r="C2678" s="35" t="s">
        <v>5864</v>
      </c>
      <c r="D2678" s="46" t="str">
        <f>RIGHT(C2678,1)</f>
        <v>H</v>
      </c>
      <c r="E2678" s="598" t="s">
        <v>2077</v>
      </c>
      <c r="F2678" s="505"/>
      <c r="G2678" s="167"/>
      <c r="H2678" s="35" t="s">
        <v>95</v>
      </c>
    </row>
    <row r="2679" spans="1:8" hidden="1" x14ac:dyDescent="0.25">
      <c r="A2679" s="47" t="str">
        <f>A2678</f>
        <v>2505</v>
      </c>
      <c r="B2679" s="35" t="s">
        <v>6401</v>
      </c>
      <c r="C2679" s="35" t="s">
        <v>6573</v>
      </c>
      <c r="D2679" s="46" t="s">
        <v>6440</v>
      </c>
      <c r="E2679" s="598" t="str">
        <f>E2678</f>
        <v>2505</v>
      </c>
      <c r="F2679" s="505"/>
      <c r="G2679" s="167"/>
    </row>
    <row r="2680" spans="1:8" hidden="1" x14ac:dyDescent="0.25">
      <c r="A2680" s="47" t="str">
        <f>A2679</f>
        <v>2505</v>
      </c>
      <c r="B2680" s="35" t="s">
        <v>6401</v>
      </c>
      <c r="C2680" s="35" t="s">
        <v>7925</v>
      </c>
      <c r="E2680" s="598" t="str">
        <f>E2679</f>
        <v>2505</v>
      </c>
      <c r="F2680" s="505"/>
      <c r="G2680" s="167"/>
      <c r="H2680" s="35" t="s">
        <v>4553</v>
      </c>
    </row>
    <row r="2681" spans="1:8" hidden="1" x14ac:dyDescent="0.25">
      <c r="A2681" s="47" t="s">
        <v>2076</v>
      </c>
      <c r="B2681" s="35" t="s">
        <v>6402</v>
      </c>
      <c r="C2681" s="35" t="s">
        <v>4550</v>
      </c>
      <c r="D2681" s="46" t="str">
        <f>RIGHT(C2681,1)</f>
        <v>M</v>
      </c>
      <c r="E2681" s="598" t="s">
        <v>2076</v>
      </c>
      <c r="F2681" s="505"/>
      <c r="G2681" s="167"/>
      <c r="H2681" s="35" t="s">
        <v>4554</v>
      </c>
    </row>
    <row r="2682" spans="1:8" hidden="1" x14ac:dyDescent="0.25">
      <c r="A2682" s="47" t="s">
        <v>2076</v>
      </c>
      <c r="B2682" s="35" t="s">
        <v>6402</v>
      </c>
      <c r="C2682" s="35" t="s">
        <v>4551</v>
      </c>
      <c r="D2682" s="46" t="str">
        <f>RIGHT(C2682,1)</f>
        <v>E</v>
      </c>
      <c r="E2682" s="598" t="s">
        <v>2076</v>
      </c>
      <c r="F2682" s="505"/>
      <c r="G2682" s="167"/>
      <c r="H2682" s="35" t="s">
        <v>5866</v>
      </c>
    </row>
    <row r="2683" spans="1:8" hidden="1" x14ac:dyDescent="0.25">
      <c r="A2683" s="47" t="s">
        <v>2076</v>
      </c>
      <c r="B2683" s="35" t="s">
        <v>6402</v>
      </c>
      <c r="C2683" s="35" t="s">
        <v>4552</v>
      </c>
      <c r="D2683" s="46" t="str">
        <f>RIGHT(C2683,1)</f>
        <v>H</v>
      </c>
      <c r="E2683" s="598" t="s">
        <v>2076</v>
      </c>
      <c r="F2683" s="505"/>
      <c r="G2683" s="167"/>
      <c r="H2683" s="35" t="s">
        <v>5865</v>
      </c>
    </row>
    <row r="2684" spans="1:8" hidden="1" x14ac:dyDescent="0.25">
      <c r="A2684" s="47" t="str">
        <f>A2683</f>
        <v>2515</v>
      </c>
      <c r="B2684" s="35" t="s">
        <v>6402</v>
      </c>
      <c r="C2684" s="35" t="s">
        <v>6574</v>
      </c>
      <c r="D2684" s="46" t="s">
        <v>6440</v>
      </c>
      <c r="E2684" s="598" t="str">
        <f>E2683</f>
        <v>2515</v>
      </c>
      <c r="F2684" s="505"/>
      <c r="G2684" s="167"/>
      <c r="H2684" s="35" t="s">
        <v>7219</v>
      </c>
    </row>
    <row r="2685" spans="1:8" hidden="1" x14ac:dyDescent="0.25">
      <c r="A2685" s="47" t="str">
        <f>A2684</f>
        <v>2515</v>
      </c>
      <c r="B2685" s="35" t="s">
        <v>6402</v>
      </c>
      <c r="C2685" s="35" t="s">
        <v>7926</v>
      </c>
      <c r="E2685" s="598" t="str">
        <f>E2684</f>
        <v>2515</v>
      </c>
      <c r="F2685" s="505"/>
      <c r="G2685" s="167"/>
      <c r="H2685" s="35" t="s">
        <v>95</v>
      </c>
    </row>
    <row r="2686" spans="1:8" hidden="1" x14ac:dyDescent="0.25">
      <c r="A2686" s="47" t="s">
        <v>2075</v>
      </c>
      <c r="B2686" s="35" t="s">
        <v>6350</v>
      </c>
      <c r="C2686" s="35" t="s">
        <v>4553</v>
      </c>
      <c r="D2686" s="46" t="str">
        <f>RIGHT(C2686,1)</f>
        <v>E</v>
      </c>
      <c r="E2686" s="598" t="s">
        <v>2075</v>
      </c>
      <c r="F2686" s="505"/>
      <c r="G2686" s="167"/>
    </row>
    <row r="2687" spans="1:8" hidden="1" x14ac:dyDescent="0.25">
      <c r="A2687" s="47" t="s">
        <v>2075</v>
      </c>
      <c r="B2687" s="35" t="s">
        <v>6350</v>
      </c>
      <c r="C2687" s="35" t="s">
        <v>4554</v>
      </c>
      <c r="D2687" s="46" t="str">
        <f>RIGHT(C2687,1)</f>
        <v>E</v>
      </c>
      <c r="E2687" s="598" t="s">
        <v>2075</v>
      </c>
      <c r="F2687" s="505"/>
      <c r="G2687" s="167"/>
      <c r="H2687" s="35" t="s">
        <v>4555</v>
      </c>
    </row>
    <row r="2688" spans="1:8" hidden="1" x14ac:dyDescent="0.25">
      <c r="A2688" s="47" t="s">
        <v>2075</v>
      </c>
      <c r="B2688" s="35" t="s">
        <v>6350</v>
      </c>
      <c r="C2688" s="35" t="s">
        <v>5866</v>
      </c>
      <c r="D2688" s="46" t="str">
        <f>RIGHT(C2688,1)</f>
        <v>M</v>
      </c>
      <c r="E2688" s="598" t="s">
        <v>2075</v>
      </c>
      <c r="F2688" s="505"/>
      <c r="G2688" s="167"/>
      <c r="H2688" s="35" t="s">
        <v>4557</v>
      </c>
    </row>
    <row r="2689" spans="1:8" hidden="1" x14ac:dyDescent="0.25">
      <c r="A2689" s="47" t="s">
        <v>2075</v>
      </c>
      <c r="B2689" s="35" t="s">
        <v>6350</v>
      </c>
      <c r="C2689" s="35" t="s">
        <v>5865</v>
      </c>
      <c r="D2689" s="46" t="str">
        <f>RIGHT(C2689,1)</f>
        <v>H</v>
      </c>
      <c r="E2689" s="598" t="s">
        <v>2075</v>
      </c>
      <c r="F2689" s="505"/>
      <c r="G2689" s="167"/>
      <c r="H2689" s="35" t="s">
        <v>4556</v>
      </c>
    </row>
    <row r="2690" spans="1:8" hidden="1" x14ac:dyDescent="0.25">
      <c r="A2690" s="47" t="s">
        <v>2075</v>
      </c>
      <c r="B2690" s="35" t="s">
        <v>6350</v>
      </c>
      <c r="C2690" s="35" t="s">
        <v>7219</v>
      </c>
      <c r="D2690" s="46" t="s">
        <v>6439</v>
      </c>
      <c r="E2690" s="598" t="s">
        <v>2075</v>
      </c>
      <c r="F2690" s="505"/>
      <c r="G2690" s="167"/>
      <c r="H2690" s="35" t="s">
        <v>4558</v>
      </c>
    </row>
    <row r="2691" spans="1:8" hidden="1" x14ac:dyDescent="0.25">
      <c r="A2691" s="47" t="str">
        <f>A2690</f>
        <v>2520</v>
      </c>
      <c r="B2691" s="35" t="s">
        <v>6350</v>
      </c>
      <c r="C2691" s="35" t="s">
        <v>6575</v>
      </c>
      <c r="D2691" s="46" t="s">
        <v>6440</v>
      </c>
      <c r="E2691" s="598" t="str">
        <f>E2690</f>
        <v>2520</v>
      </c>
      <c r="F2691" s="505"/>
      <c r="G2691" s="167"/>
      <c r="H2691" s="35" t="s">
        <v>7220</v>
      </c>
    </row>
    <row r="2692" spans="1:8" hidden="1" x14ac:dyDescent="0.25">
      <c r="A2692" s="47" t="str">
        <f>A2691</f>
        <v>2520</v>
      </c>
      <c r="B2692" s="35" t="s">
        <v>6350</v>
      </c>
      <c r="C2692" s="35" t="s">
        <v>7927</v>
      </c>
      <c r="E2692" s="598" t="str">
        <f>E2691</f>
        <v>2520</v>
      </c>
      <c r="F2692" s="505"/>
      <c r="G2692" s="167"/>
      <c r="H2692" s="35" t="s">
        <v>7221</v>
      </c>
    </row>
    <row r="2693" spans="1:8" hidden="1" x14ac:dyDescent="0.25">
      <c r="A2693" s="47" t="s">
        <v>2074</v>
      </c>
      <c r="B2693" s="35" t="s">
        <v>6351</v>
      </c>
      <c r="C2693" s="35" t="s">
        <v>4555</v>
      </c>
      <c r="D2693" s="46" t="str">
        <f>RIGHT(C2693,1)</f>
        <v>E</v>
      </c>
      <c r="E2693" s="598" t="s">
        <v>2074</v>
      </c>
      <c r="F2693" s="505"/>
      <c r="G2693" s="167"/>
      <c r="H2693" s="35" t="s">
        <v>7222</v>
      </c>
    </row>
    <row r="2694" spans="1:8" hidden="1" x14ac:dyDescent="0.25">
      <c r="A2694" s="47" t="s">
        <v>2074</v>
      </c>
      <c r="B2694" s="35" t="s">
        <v>6351</v>
      </c>
      <c r="C2694" s="35" t="s">
        <v>4557</v>
      </c>
      <c r="D2694" s="46" t="str">
        <f>RIGHT(C2694,1)</f>
        <v>M</v>
      </c>
      <c r="E2694" s="598" t="s">
        <v>2074</v>
      </c>
      <c r="F2694" s="505"/>
      <c r="G2694" s="167"/>
      <c r="H2694" s="35" t="s">
        <v>95</v>
      </c>
    </row>
    <row r="2695" spans="1:8" hidden="1" x14ac:dyDescent="0.25">
      <c r="A2695" s="47" t="s">
        <v>2074</v>
      </c>
      <c r="B2695" s="35" t="s">
        <v>6351</v>
      </c>
      <c r="C2695" s="35" t="s">
        <v>4556</v>
      </c>
      <c r="D2695" s="46" t="str">
        <f>RIGHT(C2695,1)</f>
        <v>H</v>
      </c>
      <c r="E2695" s="598" t="s">
        <v>2074</v>
      </c>
      <c r="F2695" s="505"/>
      <c r="G2695" s="167"/>
    </row>
    <row r="2696" spans="1:8" hidden="1" x14ac:dyDescent="0.25">
      <c r="A2696" s="47" t="s">
        <v>2074</v>
      </c>
      <c r="B2696" s="35" t="s">
        <v>6351</v>
      </c>
      <c r="C2696" s="35" t="s">
        <v>4558</v>
      </c>
      <c r="D2696" s="46" t="str">
        <f>RIGHT(C2696,1)</f>
        <v>E</v>
      </c>
      <c r="E2696" s="598" t="s">
        <v>2074</v>
      </c>
      <c r="F2696" s="505"/>
      <c r="G2696" s="167"/>
      <c r="H2696" s="35" t="s">
        <v>4559</v>
      </c>
    </row>
    <row r="2697" spans="1:8" hidden="1" x14ac:dyDescent="0.25">
      <c r="A2697" s="47" t="s">
        <v>2074</v>
      </c>
      <c r="B2697" s="35" t="s">
        <v>6351</v>
      </c>
      <c r="C2697" s="35" t="s">
        <v>7220</v>
      </c>
      <c r="D2697" s="46" t="s">
        <v>6439</v>
      </c>
      <c r="E2697" s="598" t="s">
        <v>2074</v>
      </c>
      <c r="F2697" s="505"/>
      <c r="G2697" s="167"/>
      <c r="H2697" s="35" t="s">
        <v>5868</v>
      </c>
    </row>
    <row r="2698" spans="1:8" hidden="1" x14ac:dyDescent="0.25">
      <c r="A2698" s="47" t="s">
        <v>2074</v>
      </c>
      <c r="B2698" s="35" t="s">
        <v>6351</v>
      </c>
      <c r="C2698" s="35" t="s">
        <v>7221</v>
      </c>
      <c r="D2698" s="46" t="s">
        <v>6439</v>
      </c>
      <c r="E2698" s="598" t="s">
        <v>2074</v>
      </c>
      <c r="F2698" s="505"/>
      <c r="G2698" s="167"/>
      <c r="H2698" s="35" t="s">
        <v>5867</v>
      </c>
    </row>
    <row r="2699" spans="1:8" hidden="1" x14ac:dyDescent="0.25">
      <c r="A2699" s="47" t="s">
        <v>2074</v>
      </c>
      <c r="B2699" s="35" t="s">
        <v>6351</v>
      </c>
      <c r="C2699" s="35" t="s">
        <v>7222</v>
      </c>
      <c r="D2699" s="46" t="s">
        <v>6439</v>
      </c>
      <c r="E2699" s="598" t="s">
        <v>2074</v>
      </c>
      <c r="F2699" s="505"/>
      <c r="G2699" s="167"/>
      <c r="H2699" s="35" t="s">
        <v>95</v>
      </c>
    </row>
    <row r="2700" spans="1:8" hidden="1" x14ac:dyDescent="0.25">
      <c r="A2700" s="47" t="str">
        <f>A2699</f>
        <v>2530</v>
      </c>
      <c r="B2700" s="35" t="s">
        <v>6351</v>
      </c>
      <c r="C2700" s="35" t="s">
        <v>6576</v>
      </c>
      <c r="D2700" s="46" t="s">
        <v>6440</v>
      </c>
      <c r="E2700" s="598" t="str">
        <f>E2699</f>
        <v>2530</v>
      </c>
      <c r="F2700" s="505"/>
      <c r="G2700" s="167"/>
    </row>
    <row r="2701" spans="1:8" hidden="1" x14ac:dyDescent="0.25">
      <c r="A2701" s="47" t="str">
        <f>A2700</f>
        <v>2530</v>
      </c>
      <c r="B2701" s="35" t="s">
        <v>6351</v>
      </c>
      <c r="C2701" s="35" t="s">
        <v>7928</v>
      </c>
      <c r="E2701" s="598" t="str">
        <f>E2700</f>
        <v>2530</v>
      </c>
      <c r="F2701" s="505"/>
      <c r="G2701" s="167"/>
      <c r="H2701" s="35" t="s">
        <v>4560</v>
      </c>
    </row>
    <row r="2702" spans="1:8" hidden="1" x14ac:dyDescent="0.25">
      <c r="A2702" s="47" t="s">
        <v>2073</v>
      </c>
      <c r="B2702" s="35" t="s">
        <v>1891</v>
      </c>
      <c r="C2702" s="35" t="s">
        <v>4559</v>
      </c>
      <c r="D2702" s="46" t="str">
        <f>RIGHT(C2702,1)</f>
        <v>E</v>
      </c>
      <c r="E2702" s="598" t="s">
        <v>2073</v>
      </c>
      <c r="F2702" s="505"/>
      <c r="G2702" s="167"/>
      <c r="H2702" s="35" t="s">
        <v>5869</v>
      </c>
    </row>
    <row r="2703" spans="1:8" hidden="1" x14ac:dyDescent="0.25">
      <c r="A2703" s="47" t="s">
        <v>2073</v>
      </c>
      <c r="B2703" s="35" t="s">
        <v>1891</v>
      </c>
      <c r="C2703" s="35" t="s">
        <v>5868</v>
      </c>
      <c r="D2703" s="46" t="str">
        <f>RIGHT(C2703,1)</f>
        <v>M</v>
      </c>
      <c r="E2703" s="598" t="s">
        <v>2073</v>
      </c>
      <c r="F2703" s="505"/>
      <c r="G2703" s="167"/>
      <c r="H2703" s="35" t="s">
        <v>5870</v>
      </c>
    </row>
    <row r="2704" spans="1:8" hidden="1" x14ac:dyDescent="0.25">
      <c r="A2704" s="47" t="s">
        <v>2073</v>
      </c>
      <c r="B2704" s="35" t="s">
        <v>1891</v>
      </c>
      <c r="C2704" s="35" t="s">
        <v>5867</v>
      </c>
      <c r="D2704" s="46" t="str">
        <f>RIGHT(C2704,1)</f>
        <v>H</v>
      </c>
      <c r="E2704" s="598" t="s">
        <v>2073</v>
      </c>
      <c r="F2704" s="505"/>
      <c r="G2704" s="167"/>
      <c r="H2704" s="35" t="s">
        <v>7223</v>
      </c>
    </row>
    <row r="2705" spans="1:8" hidden="1" x14ac:dyDescent="0.25">
      <c r="A2705" s="47" t="str">
        <f>A2704</f>
        <v>2535</v>
      </c>
      <c r="B2705" s="35" t="s">
        <v>1891</v>
      </c>
      <c r="C2705" s="35" t="s">
        <v>6577</v>
      </c>
      <c r="D2705" s="46" t="s">
        <v>6440</v>
      </c>
      <c r="E2705" s="598" t="str">
        <f>E2704</f>
        <v>2535</v>
      </c>
      <c r="F2705" s="505"/>
      <c r="G2705" s="167"/>
      <c r="H2705" s="35" t="s">
        <v>95</v>
      </c>
    </row>
    <row r="2706" spans="1:8" hidden="1" x14ac:dyDescent="0.25">
      <c r="A2706" s="47" t="str">
        <f>A2705</f>
        <v>2535</v>
      </c>
      <c r="B2706" s="35" t="s">
        <v>1891</v>
      </c>
      <c r="C2706" s="35" t="s">
        <v>7929</v>
      </c>
      <c r="E2706" s="598" t="str">
        <f>E2705</f>
        <v>2535</v>
      </c>
      <c r="F2706" s="505"/>
      <c r="G2706" s="167"/>
    </row>
    <row r="2707" spans="1:8" hidden="1" x14ac:dyDescent="0.25">
      <c r="A2707" s="47" t="s">
        <v>2072</v>
      </c>
      <c r="B2707" s="35" t="s">
        <v>6352</v>
      </c>
      <c r="C2707" s="35" t="s">
        <v>4560</v>
      </c>
      <c r="D2707" s="46" t="str">
        <f>RIGHT(C2707,1)</f>
        <v>E</v>
      </c>
      <c r="E2707" s="598" t="s">
        <v>2072</v>
      </c>
      <c r="F2707" s="505"/>
      <c r="G2707" s="167"/>
      <c r="H2707" s="35" t="s">
        <v>4561</v>
      </c>
    </row>
    <row r="2708" spans="1:8" hidden="1" x14ac:dyDescent="0.25">
      <c r="A2708" s="47" t="s">
        <v>2072</v>
      </c>
      <c r="B2708" s="35" t="s">
        <v>6352</v>
      </c>
      <c r="C2708" s="35" t="s">
        <v>5869</v>
      </c>
      <c r="D2708" s="46" t="str">
        <f>RIGHT(C2708,1)</f>
        <v>M</v>
      </c>
      <c r="E2708" s="598" t="s">
        <v>2072</v>
      </c>
      <c r="F2708" s="505"/>
      <c r="G2708" s="167"/>
      <c r="H2708" s="35" t="s">
        <v>5871</v>
      </c>
    </row>
    <row r="2709" spans="1:8" hidden="1" x14ac:dyDescent="0.25">
      <c r="A2709" s="47" t="s">
        <v>2072</v>
      </c>
      <c r="B2709" s="35" t="s">
        <v>6352</v>
      </c>
      <c r="C2709" s="35" t="s">
        <v>5870</v>
      </c>
      <c r="D2709" s="46" t="str">
        <f>RIGHT(C2709,1)</f>
        <v>H</v>
      </c>
      <c r="E2709" s="598" t="s">
        <v>2072</v>
      </c>
      <c r="F2709" s="505"/>
      <c r="G2709" s="167"/>
      <c r="H2709" s="35" t="s">
        <v>4562</v>
      </c>
    </row>
    <row r="2710" spans="1:8" hidden="1" x14ac:dyDescent="0.25">
      <c r="A2710" s="47" t="s">
        <v>2072</v>
      </c>
      <c r="B2710" s="35" t="s">
        <v>6352</v>
      </c>
      <c r="C2710" s="35" t="s">
        <v>7223</v>
      </c>
      <c r="D2710" s="46" t="s">
        <v>6439</v>
      </c>
      <c r="E2710" s="598" t="s">
        <v>2072</v>
      </c>
      <c r="F2710" s="505"/>
      <c r="G2710" s="167"/>
      <c r="H2710" s="35" t="s">
        <v>95</v>
      </c>
    </row>
    <row r="2711" spans="1:8" hidden="1" x14ac:dyDescent="0.25">
      <c r="A2711" s="47" t="str">
        <f>A2710</f>
        <v>2540</v>
      </c>
      <c r="B2711" s="35" t="s">
        <v>6352</v>
      </c>
      <c r="C2711" s="35" t="s">
        <v>6578</v>
      </c>
      <c r="D2711" s="46" t="s">
        <v>6440</v>
      </c>
      <c r="E2711" s="598" t="str">
        <f>E2710</f>
        <v>2540</v>
      </c>
      <c r="F2711" s="505"/>
      <c r="G2711" s="167"/>
    </row>
    <row r="2712" spans="1:8" hidden="1" x14ac:dyDescent="0.25">
      <c r="A2712" s="47" t="str">
        <f>A2711</f>
        <v>2540</v>
      </c>
      <c r="B2712" s="35" t="s">
        <v>6352</v>
      </c>
      <c r="C2712" s="35" t="s">
        <v>7930</v>
      </c>
      <c r="E2712" s="598" t="str">
        <f>E2711</f>
        <v>2540</v>
      </c>
      <c r="F2712" s="505"/>
      <c r="G2712" s="167"/>
      <c r="H2712" s="35" t="s">
        <v>4563</v>
      </c>
    </row>
    <row r="2713" spans="1:8" hidden="1" x14ac:dyDescent="0.25">
      <c r="A2713" s="47" t="s">
        <v>2071</v>
      </c>
      <c r="B2713" s="35" t="s">
        <v>1889</v>
      </c>
      <c r="C2713" s="35" t="s">
        <v>4561</v>
      </c>
      <c r="D2713" s="46" t="str">
        <f>RIGHT(C2713,1)</f>
        <v>E</v>
      </c>
      <c r="E2713" s="598" t="s">
        <v>2071</v>
      </c>
      <c r="F2713" s="505"/>
      <c r="G2713" s="167"/>
      <c r="H2713" s="35" t="s">
        <v>5873</v>
      </c>
    </row>
    <row r="2714" spans="1:8" hidden="1" x14ac:dyDescent="0.25">
      <c r="A2714" s="47" t="s">
        <v>2071</v>
      </c>
      <c r="B2714" s="35" t="s">
        <v>1889</v>
      </c>
      <c r="C2714" s="35" t="s">
        <v>5871</v>
      </c>
      <c r="D2714" s="46" t="str">
        <f>RIGHT(C2714,1)</f>
        <v>H</v>
      </c>
      <c r="E2714" s="598" t="s">
        <v>2071</v>
      </c>
      <c r="F2714" s="505"/>
      <c r="G2714" s="167"/>
      <c r="H2714" s="35" t="s">
        <v>5872</v>
      </c>
    </row>
    <row r="2715" spans="1:8" hidden="1" x14ac:dyDescent="0.25">
      <c r="A2715" s="47" t="s">
        <v>2071</v>
      </c>
      <c r="B2715" s="35" t="s">
        <v>1889</v>
      </c>
      <c r="C2715" s="35" t="s">
        <v>4562</v>
      </c>
      <c r="D2715" s="46" t="str">
        <f>RIGHT(C2715,1)</f>
        <v>M</v>
      </c>
      <c r="E2715" s="598" t="s">
        <v>2071</v>
      </c>
      <c r="F2715" s="505"/>
      <c r="G2715" s="167"/>
      <c r="H2715" s="35" t="s">
        <v>95</v>
      </c>
    </row>
    <row r="2716" spans="1:8" hidden="1" x14ac:dyDescent="0.25">
      <c r="A2716" s="47" t="str">
        <f>A2715</f>
        <v>2560</v>
      </c>
      <c r="B2716" s="35" t="s">
        <v>1889</v>
      </c>
      <c r="C2716" s="35" t="s">
        <v>6579</v>
      </c>
      <c r="D2716" s="46" t="s">
        <v>6440</v>
      </c>
      <c r="E2716" s="598" t="str">
        <f>E2715</f>
        <v>2560</v>
      </c>
      <c r="F2716" s="505"/>
      <c r="G2716" s="167"/>
    </row>
    <row r="2717" spans="1:8" hidden="1" x14ac:dyDescent="0.25">
      <c r="A2717" s="47" t="str">
        <f>A2716</f>
        <v>2560</v>
      </c>
      <c r="B2717" s="35" t="s">
        <v>1889</v>
      </c>
      <c r="C2717" s="35" t="s">
        <v>7931</v>
      </c>
      <c r="E2717" s="598" t="str">
        <f>E2716</f>
        <v>2560</v>
      </c>
      <c r="F2717" s="505"/>
      <c r="G2717" s="167"/>
      <c r="H2717" s="35" t="s">
        <v>4564</v>
      </c>
    </row>
    <row r="2718" spans="1:8" hidden="1" x14ac:dyDescent="0.25">
      <c r="A2718" s="47" t="s">
        <v>2070</v>
      </c>
      <c r="B2718" s="35" t="s">
        <v>1888</v>
      </c>
      <c r="C2718" s="35" t="s">
        <v>4563</v>
      </c>
      <c r="D2718" s="46" t="str">
        <f>RIGHT(C2718,1)</f>
        <v>E</v>
      </c>
      <c r="E2718" s="598" t="s">
        <v>2070</v>
      </c>
      <c r="F2718" s="505"/>
      <c r="G2718" s="167"/>
      <c r="H2718" s="35" t="s">
        <v>4565</v>
      </c>
    </row>
    <row r="2719" spans="1:8" hidden="1" x14ac:dyDescent="0.25">
      <c r="A2719" s="47" t="s">
        <v>2070</v>
      </c>
      <c r="B2719" s="35" t="s">
        <v>1888</v>
      </c>
      <c r="C2719" s="35" t="s">
        <v>5873</v>
      </c>
      <c r="D2719" s="46" t="str">
        <f>RIGHT(C2719,1)</f>
        <v>M</v>
      </c>
      <c r="E2719" s="598" t="s">
        <v>2070</v>
      </c>
      <c r="F2719" s="505"/>
      <c r="G2719" s="167"/>
      <c r="H2719" s="35" t="s">
        <v>5874</v>
      </c>
    </row>
    <row r="2720" spans="1:8" hidden="1" x14ac:dyDescent="0.25">
      <c r="A2720" s="47" t="s">
        <v>2070</v>
      </c>
      <c r="B2720" s="35" t="s">
        <v>1888</v>
      </c>
      <c r="C2720" s="35" t="s">
        <v>5872</v>
      </c>
      <c r="D2720" s="46" t="str">
        <f>RIGHT(C2720,1)</f>
        <v>H</v>
      </c>
      <c r="E2720" s="598" t="s">
        <v>2070</v>
      </c>
      <c r="F2720" s="505"/>
      <c r="G2720" s="167"/>
      <c r="H2720" s="35" t="s">
        <v>95</v>
      </c>
    </row>
    <row r="2721" spans="1:8" hidden="1" x14ac:dyDescent="0.25">
      <c r="A2721" s="47" t="str">
        <f>A2720</f>
        <v>2570</v>
      </c>
      <c r="B2721" s="35" t="s">
        <v>1888</v>
      </c>
      <c r="C2721" s="35" t="s">
        <v>6580</v>
      </c>
      <c r="D2721" s="46" t="s">
        <v>6440</v>
      </c>
      <c r="E2721" s="598" t="str">
        <f>E2720</f>
        <v>2570</v>
      </c>
      <c r="F2721" s="505"/>
      <c r="G2721" s="167"/>
    </row>
    <row r="2722" spans="1:8" hidden="1" x14ac:dyDescent="0.25">
      <c r="A2722" s="47" t="str">
        <f>A2721</f>
        <v>2570</v>
      </c>
      <c r="B2722" s="35" t="s">
        <v>1888</v>
      </c>
      <c r="C2722" s="35" t="s">
        <v>7932</v>
      </c>
      <c r="E2722" s="598" t="str">
        <f>E2721</f>
        <v>2570</v>
      </c>
      <c r="F2722" s="505"/>
      <c r="G2722" s="167"/>
      <c r="H2722" s="35" t="s">
        <v>4566</v>
      </c>
    </row>
    <row r="2723" spans="1:8" hidden="1" x14ac:dyDescent="0.25">
      <c r="A2723" s="47" t="s">
        <v>2069</v>
      </c>
      <c r="B2723" s="35" t="s">
        <v>6353</v>
      </c>
      <c r="C2723" s="35" t="s">
        <v>4564</v>
      </c>
      <c r="D2723" s="46" t="str">
        <f>RIGHT(C2723,1)</f>
        <v>E</v>
      </c>
      <c r="E2723" s="598" t="s">
        <v>2069</v>
      </c>
      <c r="F2723" s="505"/>
      <c r="G2723" s="167"/>
      <c r="H2723" s="35" t="s">
        <v>5875</v>
      </c>
    </row>
    <row r="2724" spans="1:8" hidden="1" x14ac:dyDescent="0.25">
      <c r="A2724" s="47" t="s">
        <v>2069</v>
      </c>
      <c r="B2724" s="35" t="s">
        <v>6353</v>
      </c>
      <c r="C2724" s="35" t="s">
        <v>4565</v>
      </c>
      <c r="D2724" s="46" t="str">
        <f>RIGHT(C2724,1)</f>
        <v>M</v>
      </c>
      <c r="E2724" s="598" t="s">
        <v>2069</v>
      </c>
      <c r="F2724" s="505"/>
      <c r="G2724" s="167"/>
      <c r="H2724" s="35" t="s">
        <v>5876</v>
      </c>
    </row>
    <row r="2725" spans="1:8" hidden="1" x14ac:dyDescent="0.25">
      <c r="A2725" s="47" t="s">
        <v>2069</v>
      </c>
      <c r="B2725" s="35" t="s">
        <v>6353</v>
      </c>
      <c r="C2725" s="35" t="s">
        <v>5874</v>
      </c>
      <c r="D2725" s="46" t="str">
        <f>RIGHT(C2725,1)</f>
        <v>H</v>
      </c>
      <c r="E2725" s="598" t="s">
        <v>2069</v>
      </c>
      <c r="F2725" s="505"/>
      <c r="G2725" s="167"/>
      <c r="H2725" s="35" t="s">
        <v>95</v>
      </c>
    </row>
    <row r="2726" spans="1:8" hidden="1" x14ac:dyDescent="0.25">
      <c r="A2726" s="47" t="str">
        <f>A2725</f>
        <v>2580</v>
      </c>
      <c r="B2726" s="35" t="s">
        <v>6353</v>
      </c>
      <c r="C2726" s="35" t="s">
        <v>6581</v>
      </c>
      <c r="D2726" s="46" t="s">
        <v>6440</v>
      </c>
      <c r="E2726" s="598" t="str">
        <f>E2725</f>
        <v>2580</v>
      </c>
      <c r="F2726" s="505"/>
      <c r="G2726" s="167"/>
    </row>
    <row r="2727" spans="1:8" hidden="1" x14ac:dyDescent="0.25">
      <c r="A2727" s="47" t="str">
        <f>A2726</f>
        <v>2580</v>
      </c>
      <c r="B2727" s="35" t="s">
        <v>6353</v>
      </c>
      <c r="C2727" s="35" t="s">
        <v>7933</v>
      </c>
      <c r="E2727" s="598" t="str">
        <f>E2726</f>
        <v>2580</v>
      </c>
      <c r="F2727" s="505"/>
      <c r="G2727" s="167"/>
      <c r="H2727" s="35" t="s">
        <v>4567</v>
      </c>
    </row>
    <row r="2728" spans="1:8" hidden="1" x14ac:dyDescent="0.25">
      <c r="A2728" s="47" t="s">
        <v>2068</v>
      </c>
      <c r="B2728" s="35" t="s">
        <v>6354</v>
      </c>
      <c r="C2728" s="35" t="s">
        <v>4566</v>
      </c>
      <c r="D2728" s="46" t="str">
        <f>RIGHT(C2728,1)</f>
        <v>E</v>
      </c>
      <c r="E2728" s="598" t="s">
        <v>2068</v>
      </c>
      <c r="F2728" s="505"/>
      <c r="G2728" s="167"/>
      <c r="H2728" s="35" t="s">
        <v>5877</v>
      </c>
    </row>
    <row r="2729" spans="1:8" hidden="1" x14ac:dyDescent="0.25">
      <c r="A2729" s="47" t="s">
        <v>2068</v>
      </c>
      <c r="B2729" s="35" t="s">
        <v>6354</v>
      </c>
      <c r="C2729" s="35" t="s">
        <v>5875</v>
      </c>
      <c r="D2729" s="46" t="str">
        <f>RIGHT(C2729,1)</f>
        <v>M</v>
      </c>
      <c r="E2729" s="598" t="s">
        <v>2068</v>
      </c>
      <c r="F2729" s="505"/>
      <c r="G2729" s="167"/>
      <c r="H2729" s="35" t="s">
        <v>4568</v>
      </c>
    </row>
    <row r="2730" spans="1:8" hidden="1" x14ac:dyDescent="0.25">
      <c r="A2730" s="47" t="s">
        <v>2068</v>
      </c>
      <c r="B2730" s="35" t="s">
        <v>6354</v>
      </c>
      <c r="C2730" s="35" t="s">
        <v>5876</v>
      </c>
      <c r="D2730" s="46" t="str">
        <f>RIGHT(C2730,1)</f>
        <v>H</v>
      </c>
      <c r="E2730" s="598" t="s">
        <v>2068</v>
      </c>
      <c r="F2730" s="505"/>
      <c r="G2730" s="167"/>
      <c r="H2730" s="35" t="s">
        <v>7224</v>
      </c>
    </row>
    <row r="2731" spans="1:8" hidden="1" x14ac:dyDescent="0.25">
      <c r="A2731" s="47" t="str">
        <f>A2730</f>
        <v>2590</v>
      </c>
      <c r="B2731" s="35" t="s">
        <v>6354</v>
      </c>
      <c r="C2731" s="35" t="s">
        <v>6582</v>
      </c>
      <c r="D2731" s="46" t="s">
        <v>6440</v>
      </c>
      <c r="E2731" s="598" t="str">
        <f>E2730</f>
        <v>2590</v>
      </c>
      <c r="F2731" s="505"/>
      <c r="G2731" s="167"/>
      <c r="H2731" s="35" t="s">
        <v>95</v>
      </c>
    </row>
    <row r="2732" spans="1:8" hidden="1" x14ac:dyDescent="0.25">
      <c r="A2732" s="47" t="str">
        <f>A2731</f>
        <v>2590</v>
      </c>
      <c r="B2732" s="35" t="s">
        <v>6354</v>
      </c>
      <c r="C2732" s="35" t="s">
        <v>7934</v>
      </c>
      <c r="E2732" s="598" t="str">
        <f>E2731</f>
        <v>2590</v>
      </c>
      <c r="F2732" s="505"/>
      <c r="G2732" s="167"/>
    </row>
    <row r="2733" spans="1:8" hidden="1" x14ac:dyDescent="0.25">
      <c r="A2733" s="47" t="s">
        <v>2067</v>
      </c>
      <c r="B2733" s="35" t="s">
        <v>1885</v>
      </c>
      <c r="C2733" s="35" t="s">
        <v>4567</v>
      </c>
      <c r="D2733" s="46" t="str">
        <f>RIGHT(C2733,1)</f>
        <v>E</v>
      </c>
      <c r="E2733" s="598" t="s">
        <v>2067</v>
      </c>
      <c r="F2733" s="505"/>
      <c r="G2733" s="167"/>
      <c r="H2733" s="35" t="s">
        <v>4569</v>
      </c>
    </row>
    <row r="2734" spans="1:8" hidden="1" x14ac:dyDescent="0.25">
      <c r="A2734" s="47" t="s">
        <v>2067</v>
      </c>
      <c r="B2734" s="35" t="s">
        <v>1885</v>
      </c>
      <c r="C2734" s="35" t="s">
        <v>5877</v>
      </c>
      <c r="D2734" s="46" t="str">
        <f>RIGHT(C2734,1)</f>
        <v>H</v>
      </c>
      <c r="E2734" s="598" t="s">
        <v>2067</v>
      </c>
      <c r="F2734" s="505"/>
      <c r="G2734" s="167"/>
      <c r="H2734" s="35" t="s">
        <v>4570</v>
      </c>
    </row>
    <row r="2735" spans="1:8" hidden="1" x14ac:dyDescent="0.25">
      <c r="A2735" s="47" t="s">
        <v>2067</v>
      </c>
      <c r="B2735" s="35" t="s">
        <v>1885</v>
      </c>
      <c r="C2735" s="35" t="s">
        <v>4568</v>
      </c>
      <c r="D2735" s="46" t="str">
        <f>RIGHT(C2735,1)</f>
        <v>M</v>
      </c>
      <c r="E2735" s="598" t="s">
        <v>2067</v>
      </c>
      <c r="F2735" s="505"/>
      <c r="G2735" s="167"/>
      <c r="H2735" s="35" t="s">
        <v>4571</v>
      </c>
    </row>
    <row r="2736" spans="1:8" hidden="1" x14ac:dyDescent="0.25">
      <c r="A2736" s="47" t="s">
        <v>2067</v>
      </c>
      <c r="B2736" s="35" t="s">
        <v>1885</v>
      </c>
      <c r="C2736" s="35" t="s">
        <v>7224</v>
      </c>
      <c r="D2736" s="46" t="s">
        <v>6439</v>
      </c>
      <c r="E2736" s="598" t="s">
        <v>2067</v>
      </c>
      <c r="F2736" s="505"/>
      <c r="G2736" s="167"/>
      <c r="H2736" s="35" t="s">
        <v>4572</v>
      </c>
    </row>
    <row r="2737" spans="1:8" hidden="1" x14ac:dyDescent="0.25">
      <c r="A2737" s="47" t="str">
        <f>A2736</f>
        <v>2600</v>
      </c>
      <c r="B2737" s="35" t="s">
        <v>1885</v>
      </c>
      <c r="C2737" s="35" t="s">
        <v>6583</v>
      </c>
      <c r="D2737" s="46" t="s">
        <v>6440</v>
      </c>
      <c r="E2737" s="598" t="str">
        <f>E2736</f>
        <v>2600</v>
      </c>
      <c r="F2737" s="505"/>
      <c r="G2737" s="167"/>
      <c r="H2737" s="35" t="s">
        <v>4573</v>
      </c>
    </row>
    <row r="2738" spans="1:8" hidden="1" x14ac:dyDescent="0.25">
      <c r="A2738" s="47" t="str">
        <f>A2737</f>
        <v>2600</v>
      </c>
      <c r="B2738" s="35" t="s">
        <v>1885</v>
      </c>
      <c r="C2738" s="35" t="s">
        <v>7935</v>
      </c>
      <c r="E2738" s="598" t="str">
        <f>E2737</f>
        <v>2600</v>
      </c>
      <c r="F2738" s="505"/>
      <c r="G2738" s="167"/>
      <c r="H2738" s="35" t="s">
        <v>4574</v>
      </c>
    </row>
    <row r="2739" spans="1:8" hidden="1" x14ac:dyDescent="0.25">
      <c r="A2739" s="47" t="s">
        <v>2066</v>
      </c>
      <c r="B2739" s="35" t="s">
        <v>6355</v>
      </c>
      <c r="C2739" s="35" t="s">
        <v>4569</v>
      </c>
      <c r="D2739" s="46" t="str">
        <f t="shared" ref="D2739:D2745" si="70">RIGHT(C2739,1)</f>
        <v>E</v>
      </c>
      <c r="E2739" s="598" t="s">
        <v>2066</v>
      </c>
      <c r="F2739" s="505"/>
      <c r="G2739" s="167"/>
      <c r="H2739" s="35" t="s">
        <v>5878</v>
      </c>
    </row>
    <row r="2740" spans="1:8" hidden="1" x14ac:dyDescent="0.25">
      <c r="A2740" s="47" t="s">
        <v>2066</v>
      </c>
      <c r="B2740" s="35" t="s">
        <v>6355</v>
      </c>
      <c r="C2740" s="35" t="s">
        <v>4570</v>
      </c>
      <c r="D2740" s="46" t="str">
        <f t="shared" si="70"/>
        <v>M</v>
      </c>
      <c r="E2740" s="598" t="s">
        <v>2066</v>
      </c>
      <c r="F2740" s="505"/>
      <c r="G2740" s="167"/>
      <c r="H2740" s="35" t="s">
        <v>7225</v>
      </c>
    </row>
    <row r="2741" spans="1:8" hidden="1" x14ac:dyDescent="0.25">
      <c r="A2741" s="47" t="s">
        <v>2066</v>
      </c>
      <c r="B2741" s="35" t="s">
        <v>6355</v>
      </c>
      <c r="C2741" s="35" t="s">
        <v>4571</v>
      </c>
      <c r="D2741" s="46" t="str">
        <f t="shared" si="70"/>
        <v>E</v>
      </c>
      <c r="E2741" s="598" t="s">
        <v>2066</v>
      </c>
      <c r="F2741" s="505"/>
      <c r="G2741" s="167"/>
      <c r="H2741" s="35" t="s">
        <v>95</v>
      </c>
    </row>
    <row r="2742" spans="1:8" hidden="1" x14ac:dyDescent="0.25">
      <c r="A2742" s="47" t="s">
        <v>2066</v>
      </c>
      <c r="B2742" s="35" t="s">
        <v>6355</v>
      </c>
      <c r="C2742" s="35" t="s">
        <v>4572</v>
      </c>
      <c r="D2742" s="46" t="str">
        <f t="shared" si="70"/>
        <v>M</v>
      </c>
      <c r="E2742" s="598" t="s">
        <v>2066</v>
      </c>
      <c r="F2742" s="505"/>
      <c r="G2742" s="167"/>
    </row>
    <row r="2743" spans="1:8" hidden="1" x14ac:dyDescent="0.25">
      <c r="A2743" s="47" t="s">
        <v>2066</v>
      </c>
      <c r="B2743" s="35" t="s">
        <v>6355</v>
      </c>
      <c r="C2743" s="35" t="s">
        <v>4573</v>
      </c>
      <c r="D2743" s="46" t="str">
        <f t="shared" si="70"/>
        <v>M</v>
      </c>
      <c r="E2743" s="598" t="s">
        <v>2066</v>
      </c>
      <c r="F2743" s="505"/>
      <c r="G2743" s="167"/>
      <c r="H2743" s="35" t="s">
        <v>4575</v>
      </c>
    </row>
    <row r="2744" spans="1:8" hidden="1" x14ac:dyDescent="0.25">
      <c r="A2744" s="47" t="s">
        <v>2066</v>
      </c>
      <c r="B2744" s="35" t="s">
        <v>6355</v>
      </c>
      <c r="C2744" s="35" t="s">
        <v>4574</v>
      </c>
      <c r="D2744" s="46" t="str">
        <f t="shared" si="70"/>
        <v>E</v>
      </c>
      <c r="E2744" s="598" t="s">
        <v>2066</v>
      </c>
      <c r="F2744" s="505"/>
      <c r="G2744" s="167"/>
      <c r="H2744" s="35" t="s">
        <v>5880</v>
      </c>
    </row>
    <row r="2745" spans="1:8" hidden="1" x14ac:dyDescent="0.25">
      <c r="A2745" s="47" t="s">
        <v>2066</v>
      </c>
      <c r="B2745" s="35" t="s">
        <v>6355</v>
      </c>
      <c r="C2745" s="35" t="s">
        <v>5878</v>
      </c>
      <c r="D2745" s="46" t="str">
        <f t="shared" si="70"/>
        <v>H</v>
      </c>
      <c r="E2745" s="598" t="s">
        <v>2066</v>
      </c>
      <c r="F2745" s="505"/>
      <c r="G2745" s="167"/>
      <c r="H2745" s="35" t="s">
        <v>5879</v>
      </c>
    </row>
    <row r="2746" spans="1:8" hidden="1" x14ac:dyDescent="0.25">
      <c r="A2746" s="47" t="s">
        <v>2066</v>
      </c>
      <c r="B2746" s="35" t="s">
        <v>6355</v>
      </c>
      <c r="C2746" s="35" t="s">
        <v>7225</v>
      </c>
      <c r="D2746" s="46" t="s">
        <v>6439</v>
      </c>
      <c r="E2746" s="598" t="s">
        <v>2066</v>
      </c>
      <c r="F2746" s="505"/>
      <c r="G2746" s="167"/>
      <c r="H2746" s="35" t="s">
        <v>7226</v>
      </c>
    </row>
    <row r="2747" spans="1:8" hidden="1" x14ac:dyDescent="0.25">
      <c r="A2747" s="47" t="str">
        <f>A2746</f>
        <v>2610</v>
      </c>
      <c r="B2747" s="35" t="s">
        <v>6355</v>
      </c>
      <c r="C2747" s="35" t="s">
        <v>6584</v>
      </c>
      <c r="D2747" s="46" t="s">
        <v>6440</v>
      </c>
      <c r="E2747" s="598" t="str">
        <f>E2746</f>
        <v>2610</v>
      </c>
      <c r="F2747" s="505"/>
      <c r="G2747" s="167"/>
      <c r="H2747" s="35" t="s">
        <v>95</v>
      </c>
    </row>
    <row r="2748" spans="1:8" hidden="1" x14ac:dyDescent="0.25">
      <c r="A2748" s="47" t="str">
        <f>A2747</f>
        <v>2610</v>
      </c>
      <c r="B2748" s="35" t="s">
        <v>6355</v>
      </c>
      <c r="C2748" s="35" t="s">
        <v>7936</v>
      </c>
      <c r="E2748" s="598" t="str">
        <f>E2747</f>
        <v>2610</v>
      </c>
      <c r="F2748" s="505"/>
      <c r="G2748" s="167"/>
    </row>
    <row r="2749" spans="1:8" hidden="1" x14ac:dyDescent="0.25">
      <c r="A2749" s="47" t="s">
        <v>2065</v>
      </c>
      <c r="B2749" s="35" t="s">
        <v>6356</v>
      </c>
      <c r="C2749" s="35" t="s">
        <v>4575</v>
      </c>
      <c r="D2749" s="46" t="str">
        <f>RIGHT(C2749,1)</f>
        <v>E</v>
      </c>
      <c r="E2749" s="598" t="s">
        <v>2065</v>
      </c>
      <c r="F2749" s="505"/>
      <c r="G2749" s="167"/>
      <c r="H2749" s="35" t="s">
        <v>4576</v>
      </c>
    </row>
    <row r="2750" spans="1:8" hidden="1" x14ac:dyDescent="0.25">
      <c r="A2750" s="47" t="s">
        <v>2065</v>
      </c>
      <c r="B2750" s="35" t="s">
        <v>6356</v>
      </c>
      <c r="C2750" s="35" t="s">
        <v>5880</v>
      </c>
      <c r="D2750" s="46" t="str">
        <f>RIGHT(C2750,1)</f>
        <v>M</v>
      </c>
      <c r="E2750" s="598" t="s">
        <v>2065</v>
      </c>
      <c r="F2750" s="505"/>
      <c r="G2750" s="167"/>
      <c r="H2750" s="35" t="s">
        <v>5881</v>
      </c>
    </row>
    <row r="2751" spans="1:8" hidden="1" x14ac:dyDescent="0.25">
      <c r="A2751" s="47" t="s">
        <v>2065</v>
      </c>
      <c r="B2751" s="35" t="s">
        <v>6356</v>
      </c>
      <c r="C2751" s="35" t="s">
        <v>5879</v>
      </c>
      <c r="D2751" s="46" t="str">
        <f>RIGHT(C2751,1)</f>
        <v>H</v>
      </c>
      <c r="E2751" s="598" t="s">
        <v>2065</v>
      </c>
      <c r="F2751" s="505"/>
      <c r="G2751" s="167"/>
      <c r="H2751" s="35" t="s">
        <v>5882</v>
      </c>
    </row>
    <row r="2752" spans="1:8" hidden="1" x14ac:dyDescent="0.25">
      <c r="A2752" s="47" t="s">
        <v>2065</v>
      </c>
      <c r="B2752" s="35" t="s">
        <v>6356</v>
      </c>
      <c r="C2752" s="35" t="s">
        <v>7226</v>
      </c>
      <c r="D2752" s="46" t="s">
        <v>6439</v>
      </c>
      <c r="E2752" s="598" t="s">
        <v>2065</v>
      </c>
      <c r="F2752" s="505"/>
      <c r="G2752" s="167"/>
      <c r="H2752" s="35" t="s">
        <v>95</v>
      </c>
    </row>
    <row r="2753" spans="1:8" hidden="1" x14ac:dyDescent="0.25">
      <c r="A2753" s="47" t="str">
        <f>A2752</f>
        <v>2620</v>
      </c>
      <c r="B2753" s="35" t="s">
        <v>6356</v>
      </c>
      <c r="C2753" s="35" t="s">
        <v>6585</v>
      </c>
      <c r="D2753" s="46" t="s">
        <v>6440</v>
      </c>
      <c r="E2753" s="598" t="str">
        <f>E2752</f>
        <v>2620</v>
      </c>
      <c r="F2753" s="505"/>
      <c r="G2753" s="167"/>
    </row>
    <row r="2754" spans="1:8" hidden="1" x14ac:dyDescent="0.25">
      <c r="A2754" s="47" t="str">
        <f>A2753</f>
        <v>2620</v>
      </c>
      <c r="B2754" s="35" t="s">
        <v>6356</v>
      </c>
      <c r="C2754" s="35" t="s">
        <v>7937</v>
      </c>
      <c r="E2754" s="598" t="str">
        <f>E2753</f>
        <v>2620</v>
      </c>
      <c r="F2754" s="505"/>
      <c r="G2754" s="167"/>
      <c r="H2754" s="35" t="s">
        <v>5883</v>
      </c>
    </row>
    <row r="2755" spans="1:8" hidden="1" x14ac:dyDescent="0.25">
      <c r="A2755" s="47" t="s">
        <v>2064</v>
      </c>
      <c r="B2755" s="35" t="s">
        <v>6357</v>
      </c>
      <c r="C2755" s="35" t="s">
        <v>4576</v>
      </c>
      <c r="D2755" s="46" t="str">
        <f>RIGHT(C2755,1)</f>
        <v>E</v>
      </c>
      <c r="E2755" s="598" t="s">
        <v>2064</v>
      </c>
      <c r="F2755" s="505"/>
      <c r="G2755" s="167"/>
      <c r="H2755" s="35" t="s">
        <v>5884</v>
      </c>
    </row>
    <row r="2756" spans="1:8" hidden="1" x14ac:dyDescent="0.25">
      <c r="A2756" s="47" t="s">
        <v>2064</v>
      </c>
      <c r="B2756" s="35" t="s">
        <v>6357</v>
      </c>
      <c r="C2756" s="35" t="s">
        <v>5881</v>
      </c>
      <c r="D2756" s="46" t="str">
        <f>RIGHT(C2756,1)</f>
        <v>M</v>
      </c>
      <c r="E2756" s="598" t="s">
        <v>2064</v>
      </c>
      <c r="F2756" s="505"/>
      <c r="G2756" s="167"/>
      <c r="H2756" s="35" t="s">
        <v>4577</v>
      </c>
    </row>
    <row r="2757" spans="1:8" hidden="1" x14ac:dyDescent="0.25">
      <c r="A2757" s="47" t="s">
        <v>2064</v>
      </c>
      <c r="B2757" s="35" t="s">
        <v>6357</v>
      </c>
      <c r="C2757" s="35" t="s">
        <v>5882</v>
      </c>
      <c r="D2757" s="46" t="str">
        <f>RIGHT(C2757,1)</f>
        <v>H</v>
      </c>
      <c r="E2757" s="598" t="s">
        <v>2064</v>
      </c>
      <c r="F2757" s="505"/>
      <c r="G2757" s="167"/>
      <c r="H2757" s="35" t="s">
        <v>5885</v>
      </c>
    </row>
    <row r="2758" spans="1:8" hidden="1" x14ac:dyDescent="0.25">
      <c r="A2758" s="47" t="str">
        <f>A2757</f>
        <v>2630</v>
      </c>
      <c r="B2758" s="35" t="s">
        <v>6357</v>
      </c>
      <c r="C2758" s="35" t="s">
        <v>6586</v>
      </c>
      <c r="D2758" s="46" t="s">
        <v>6440</v>
      </c>
      <c r="E2758" s="598" t="str">
        <f>E2757</f>
        <v>2630</v>
      </c>
      <c r="F2758" s="505"/>
      <c r="G2758" s="167"/>
      <c r="H2758" s="35" t="s">
        <v>5886</v>
      </c>
    </row>
    <row r="2759" spans="1:8" hidden="1" x14ac:dyDescent="0.25">
      <c r="A2759" s="47" t="str">
        <f>A2758</f>
        <v>2630</v>
      </c>
      <c r="B2759" s="35" t="s">
        <v>6357</v>
      </c>
      <c r="C2759" s="35" t="s">
        <v>7938</v>
      </c>
      <c r="E2759" s="598" t="str">
        <f>E2758</f>
        <v>2630</v>
      </c>
      <c r="F2759" s="505"/>
      <c r="G2759" s="167"/>
      <c r="H2759" s="35" t="s">
        <v>5887</v>
      </c>
    </row>
    <row r="2760" spans="1:8" hidden="1" x14ac:dyDescent="0.25">
      <c r="A2760" s="47" t="s">
        <v>2063</v>
      </c>
      <c r="B2760" s="35" t="s">
        <v>1881</v>
      </c>
      <c r="C2760" s="35" t="s">
        <v>5883</v>
      </c>
      <c r="D2760" s="46" t="str">
        <f t="shared" ref="D2760:D2765" si="71">RIGHT(C2760,1)</f>
        <v>E</v>
      </c>
      <c r="E2760" s="598" t="s">
        <v>2063</v>
      </c>
      <c r="F2760" s="505"/>
      <c r="G2760" s="167"/>
      <c r="H2760" s="35" t="s">
        <v>7227</v>
      </c>
    </row>
    <row r="2761" spans="1:8" hidden="1" x14ac:dyDescent="0.25">
      <c r="A2761" s="47" t="s">
        <v>2063</v>
      </c>
      <c r="B2761" s="35" t="s">
        <v>1881</v>
      </c>
      <c r="C2761" s="35" t="s">
        <v>5884</v>
      </c>
      <c r="D2761" s="46" t="str">
        <f t="shared" si="71"/>
        <v>M</v>
      </c>
      <c r="E2761" s="598" t="s">
        <v>2063</v>
      </c>
      <c r="F2761" s="505"/>
      <c r="G2761" s="167"/>
      <c r="H2761" s="35" t="s">
        <v>7228</v>
      </c>
    </row>
    <row r="2762" spans="1:8" hidden="1" x14ac:dyDescent="0.25">
      <c r="A2762" s="47" t="s">
        <v>2063</v>
      </c>
      <c r="B2762" s="35" t="s">
        <v>1881</v>
      </c>
      <c r="C2762" s="35" t="s">
        <v>4577</v>
      </c>
      <c r="D2762" s="46" t="str">
        <f t="shared" si="71"/>
        <v>E</v>
      </c>
      <c r="E2762" s="598" t="s">
        <v>2063</v>
      </c>
      <c r="F2762" s="505"/>
      <c r="G2762" s="167"/>
      <c r="H2762" s="35" t="s">
        <v>7229</v>
      </c>
    </row>
    <row r="2763" spans="1:8" hidden="1" x14ac:dyDescent="0.25">
      <c r="A2763" s="47" t="s">
        <v>2063</v>
      </c>
      <c r="B2763" s="35" t="s">
        <v>1881</v>
      </c>
      <c r="C2763" s="35" t="s">
        <v>5885</v>
      </c>
      <c r="D2763" s="46" t="str">
        <f t="shared" si="71"/>
        <v>E</v>
      </c>
      <c r="E2763" s="598" t="s">
        <v>2063</v>
      </c>
      <c r="F2763" s="505"/>
      <c r="G2763" s="167"/>
      <c r="H2763" s="35" t="s">
        <v>7230</v>
      </c>
    </row>
    <row r="2764" spans="1:8" hidden="1" x14ac:dyDescent="0.25">
      <c r="A2764" s="47" t="s">
        <v>2063</v>
      </c>
      <c r="B2764" s="35" t="s">
        <v>1881</v>
      </c>
      <c r="C2764" s="35" t="s">
        <v>5886</v>
      </c>
      <c r="D2764" s="46" t="str">
        <f t="shared" si="71"/>
        <v>M</v>
      </c>
      <c r="E2764" s="598" t="s">
        <v>2063</v>
      </c>
      <c r="F2764" s="505"/>
      <c r="G2764" s="167"/>
      <c r="H2764" s="35" t="s">
        <v>7231</v>
      </c>
    </row>
    <row r="2765" spans="1:8" hidden="1" x14ac:dyDescent="0.25">
      <c r="A2765" s="47" t="s">
        <v>2063</v>
      </c>
      <c r="B2765" s="35" t="s">
        <v>1881</v>
      </c>
      <c r="C2765" s="35" t="s">
        <v>5887</v>
      </c>
      <c r="D2765" s="46" t="str">
        <f t="shared" si="71"/>
        <v>H</v>
      </c>
      <c r="E2765" s="598" t="s">
        <v>2063</v>
      </c>
      <c r="F2765" s="505"/>
      <c r="G2765" s="167"/>
      <c r="H2765" s="35" t="s">
        <v>7232</v>
      </c>
    </row>
    <row r="2766" spans="1:8" hidden="1" x14ac:dyDescent="0.25">
      <c r="A2766" s="47" t="s">
        <v>2063</v>
      </c>
      <c r="B2766" s="35" t="s">
        <v>1881</v>
      </c>
      <c r="C2766" s="35" t="s">
        <v>7227</v>
      </c>
      <c r="D2766" s="46" t="s">
        <v>6439</v>
      </c>
      <c r="E2766" s="598" t="s">
        <v>2063</v>
      </c>
      <c r="F2766" s="505"/>
      <c r="G2766" s="167"/>
      <c r="H2766" s="35" t="s">
        <v>7233</v>
      </c>
    </row>
    <row r="2767" spans="1:8" hidden="1" x14ac:dyDescent="0.25">
      <c r="A2767" s="47" t="s">
        <v>2063</v>
      </c>
      <c r="B2767" s="35" t="s">
        <v>1881</v>
      </c>
      <c r="C2767" s="35" t="s">
        <v>7228</v>
      </c>
      <c r="D2767" s="46" t="s">
        <v>6439</v>
      </c>
      <c r="E2767" s="598" t="s">
        <v>2063</v>
      </c>
      <c r="F2767" s="505"/>
      <c r="G2767" s="167"/>
      <c r="H2767" s="35" t="s">
        <v>95</v>
      </c>
    </row>
    <row r="2768" spans="1:8" hidden="1" x14ac:dyDescent="0.25">
      <c r="A2768" s="47" t="s">
        <v>2063</v>
      </c>
      <c r="B2768" s="35" t="s">
        <v>1881</v>
      </c>
      <c r="C2768" s="35" t="s">
        <v>7229</v>
      </c>
      <c r="D2768" s="46" t="s">
        <v>6439</v>
      </c>
      <c r="E2768" s="598" t="s">
        <v>2063</v>
      </c>
      <c r="F2768" s="505"/>
      <c r="G2768" s="167"/>
    </row>
    <row r="2769" spans="1:8" hidden="1" x14ac:dyDescent="0.25">
      <c r="A2769" s="47" t="s">
        <v>2063</v>
      </c>
      <c r="B2769" s="35" t="s">
        <v>1881</v>
      </c>
      <c r="C2769" s="35" t="s">
        <v>7230</v>
      </c>
      <c r="D2769" s="46" t="s">
        <v>6439</v>
      </c>
      <c r="E2769" s="598" t="s">
        <v>2063</v>
      </c>
      <c r="F2769" s="505"/>
      <c r="G2769" s="167"/>
      <c r="H2769" s="35" t="s">
        <v>4578</v>
      </c>
    </row>
    <row r="2770" spans="1:8" hidden="1" x14ac:dyDescent="0.25">
      <c r="A2770" s="47" t="s">
        <v>2063</v>
      </c>
      <c r="B2770" s="35" t="s">
        <v>1881</v>
      </c>
      <c r="C2770" s="35" t="s">
        <v>7231</v>
      </c>
      <c r="D2770" s="46" t="s">
        <v>6439</v>
      </c>
      <c r="E2770" s="598" t="s">
        <v>2063</v>
      </c>
      <c r="F2770" s="505"/>
      <c r="G2770" s="167"/>
      <c r="H2770" s="35" t="s">
        <v>5889</v>
      </c>
    </row>
    <row r="2771" spans="1:8" hidden="1" x14ac:dyDescent="0.25">
      <c r="A2771" s="47" t="s">
        <v>2063</v>
      </c>
      <c r="B2771" s="35" t="s">
        <v>1881</v>
      </c>
      <c r="C2771" s="35" t="s">
        <v>7232</v>
      </c>
      <c r="D2771" s="46" t="s">
        <v>6439</v>
      </c>
      <c r="E2771" s="598" t="s">
        <v>2063</v>
      </c>
      <c r="F2771" s="505"/>
      <c r="G2771" s="167"/>
      <c r="H2771" s="35" t="s">
        <v>5888</v>
      </c>
    </row>
    <row r="2772" spans="1:8" hidden="1" x14ac:dyDescent="0.25">
      <c r="A2772" s="47" t="s">
        <v>2063</v>
      </c>
      <c r="B2772" s="35" t="s">
        <v>1881</v>
      </c>
      <c r="C2772" s="35" t="s">
        <v>7233</v>
      </c>
      <c r="D2772" s="46" t="s">
        <v>6439</v>
      </c>
      <c r="E2772" s="598" t="s">
        <v>2063</v>
      </c>
      <c r="F2772" s="505"/>
      <c r="G2772" s="167"/>
      <c r="H2772" s="35" t="s">
        <v>95</v>
      </c>
    </row>
    <row r="2773" spans="1:8" hidden="1" x14ac:dyDescent="0.25">
      <c r="A2773" s="47" t="str">
        <f>A2772</f>
        <v>2640</v>
      </c>
      <c r="B2773" s="35" t="s">
        <v>1881</v>
      </c>
      <c r="C2773" s="35" t="s">
        <v>6587</v>
      </c>
      <c r="D2773" s="46" t="s">
        <v>6440</v>
      </c>
      <c r="E2773" s="598" t="str">
        <f>E2772</f>
        <v>2640</v>
      </c>
      <c r="F2773" s="505"/>
      <c r="G2773" s="167"/>
    </row>
    <row r="2774" spans="1:8" hidden="1" x14ac:dyDescent="0.25">
      <c r="A2774" s="47" t="str">
        <f>A2773</f>
        <v>2640</v>
      </c>
      <c r="B2774" s="35" t="s">
        <v>1881</v>
      </c>
      <c r="C2774" s="35" t="s">
        <v>7939</v>
      </c>
      <c r="E2774" s="598" t="str">
        <f>E2773</f>
        <v>2640</v>
      </c>
      <c r="F2774" s="505"/>
      <c r="G2774" s="167"/>
      <c r="H2774" s="35" t="s">
        <v>4579</v>
      </c>
    </row>
    <row r="2775" spans="1:8" hidden="1" x14ac:dyDescent="0.25">
      <c r="A2775" s="47" t="s">
        <v>2062</v>
      </c>
      <c r="B2775" s="35" t="s">
        <v>6358</v>
      </c>
      <c r="C2775" s="35" t="s">
        <v>4578</v>
      </c>
      <c r="D2775" s="46" t="str">
        <f>RIGHT(C2775,1)</f>
        <v>E</v>
      </c>
      <c r="E2775" s="598" t="s">
        <v>2062</v>
      </c>
      <c r="F2775" s="505"/>
      <c r="G2775" s="167"/>
      <c r="H2775" s="35" t="s">
        <v>4580</v>
      </c>
    </row>
    <row r="2776" spans="1:8" hidden="1" x14ac:dyDescent="0.25">
      <c r="A2776" s="47" t="s">
        <v>2062</v>
      </c>
      <c r="B2776" s="35" t="s">
        <v>6358</v>
      </c>
      <c r="C2776" s="35" t="s">
        <v>5889</v>
      </c>
      <c r="D2776" s="46" t="str">
        <f>RIGHT(C2776,1)</f>
        <v>M</v>
      </c>
      <c r="E2776" s="598" t="s">
        <v>2062</v>
      </c>
      <c r="F2776" s="505"/>
      <c r="G2776" s="167"/>
      <c r="H2776" s="35" t="s">
        <v>4581</v>
      </c>
    </row>
    <row r="2777" spans="1:8" hidden="1" x14ac:dyDescent="0.25">
      <c r="A2777" s="47" t="s">
        <v>2062</v>
      </c>
      <c r="B2777" s="35" t="s">
        <v>6358</v>
      </c>
      <c r="C2777" s="35" t="s">
        <v>5888</v>
      </c>
      <c r="D2777" s="46" t="str">
        <f>RIGHT(C2777,1)</f>
        <v>H</v>
      </c>
      <c r="E2777" s="598" t="s">
        <v>2062</v>
      </c>
      <c r="F2777" s="505"/>
      <c r="G2777" s="167"/>
      <c r="H2777" s="35" t="s">
        <v>4582</v>
      </c>
    </row>
    <row r="2778" spans="1:8" hidden="1" x14ac:dyDescent="0.25">
      <c r="A2778" s="47" t="str">
        <f>A2777</f>
        <v>2650</v>
      </c>
      <c r="B2778" s="35" t="s">
        <v>6358</v>
      </c>
      <c r="C2778" s="35" t="s">
        <v>6588</v>
      </c>
      <c r="D2778" s="46" t="s">
        <v>6440</v>
      </c>
      <c r="E2778" s="598" t="str">
        <f>E2777</f>
        <v>2650</v>
      </c>
      <c r="F2778" s="505"/>
      <c r="G2778" s="167"/>
      <c r="H2778" s="35" t="s">
        <v>4583</v>
      </c>
    </row>
    <row r="2779" spans="1:8" hidden="1" x14ac:dyDescent="0.25">
      <c r="A2779" s="47" t="str">
        <f>A2778</f>
        <v>2650</v>
      </c>
      <c r="B2779" s="35" t="s">
        <v>6358</v>
      </c>
      <c r="C2779" s="35" t="s">
        <v>7940</v>
      </c>
      <c r="E2779" s="598" t="str">
        <f>E2778</f>
        <v>2650</v>
      </c>
      <c r="F2779" s="505"/>
      <c r="G2779" s="167"/>
      <c r="H2779" s="35" t="s">
        <v>7234</v>
      </c>
    </row>
    <row r="2780" spans="1:8" hidden="1" x14ac:dyDescent="0.25">
      <c r="A2780" s="47" t="s">
        <v>2061</v>
      </c>
      <c r="B2780" s="35" t="s">
        <v>6359</v>
      </c>
      <c r="C2780" s="35" t="s">
        <v>4579</v>
      </c>
      <c r="D2780" s="46" t="str">
        <f>RIGHT(C2780,1)</f>
        <v>E</v>
      </c>
      <c r="E2780" s="598" t="s">
        <v>2061</v>
      </c>
      <c r="F2780" s="505"/>
      <c r="G2780" s="167"/>
      <c r="H2780" s="35" t="s">
        <v>7235</v>
      </c>
    </row>
    <row r="2781" spans="1:8" hidden="1" x14ac:dyDescent="0.25">
      <c r="A2781" s="47" t="s">
        <v>2061</v>
      </c>
      <c r="B2781" s="35" t="s">
        <v>6359</v>
      </c>
      <c r="C2781" s="35" t="s">
        <v>4580</v>
      </c>
      <c r="D2781" s="46" t="str">
        <f>RIGHT(C2781,1)</f>
        <v>M</v>
      </c>
      <c r="E2781" s="598" t="s">
        <v>2061</v>
      </c>
      <c r="F2781" s="505"/>
      <c r="G2781" s="167"/>
      <c r="H2781" s="35" t="s">
        <v>95</v>
      </c>
    </row>
    <row r="2782" spans="1:8" hidden="1" x14ac:dyDescent="0.25">
      <c r="A2782" s="47" t="s">
        <v>2061</v>
      </c>
      <c r="B2782" s="35" t="s">
        <v>6359</v>
      </c>
      <c r="C2782" s="35" t="s">
        <v>4581</v>
      </c>
      <c r="D2782" s="46" t="str">
        <f>RIGHT(C2782,1)</f>
        <v>H</v>
      </c>
      <c r="E2782" s="598" t="s">
        <v>2061</v>
      </c>
      <c r="F2782" s="505"/>
      <c r="G2782" s="167"/>
    </row>
    <row r="2783" spans="1:8" hidden="1" x14ac:dyDescent="0.25">
      <c r="A2783" s="47" t="s">
        <v>2061</v>
      </c>
      <c r="B2783" s="35" t="s">
        <v>6359</v>
      </c>
      <c r="C2783" s="35" t="s">
        <v>4582</v>
      </c>
      <c r="D2783" s="46" t="str">
        <f>RIGHT(C2783,1)</f>
        <v>E</v>
      </c>
      <c r="E2783" s="598" t="s">
        <v>2061</v>
      </c>
      <c r="F2783" s="505"/>
      <c r="G2783" s="167"/>
      <c r="H2783" s="35" t="s">
        <v>5890</v>
      </c>
    </row>
    <row r="2784" spans="1:8" hidden="1" x14ac:dyDescent="0.25">
      <c r="A2784" s="47" t="s">
        <v>2061</v>
      </c>
      <c r="B2784" s="35" t="s">
        <v>6359</v>
      </c>
      <c r="C2784" s="35" t="s">
        <v>4583</v>
      </c>
      <c r="D2784" s="46" t="str">
        <f>RIGHT(C2784,1)</f>
        <v>E</v>
      </c>
      <c r="E2784" s="598" t="s">
        <v>2061</v>
      </c>
      <c r="F2784" s="505"/>
      <c r="G2784" s="167"/>
      <c r="H2784" s="35" t="s">
        <v>5891</v>
      </c>
    </row>
    <row r="2785" spans="1:8" hidden="1" x14ac:dyDescent="0.25">
      <c r="A2785" s="47" t="s">
        <v>2061</v>
      </c>
      <c r="B2785" s="35" t="s">
        <v>6359</v>
      </c>
      <c r="C2785" s="35" t="s">
        <v>7234</v>
      </c>
      <c r="D2785" s="46" t="s">
        <v>6439</v>
      </c>
      <c r="E2785" s="598" t="s">
        <v>2061</v>
      </c>
      <c r="F2785" s="505"/>
      <c r="G2785" s="167"/>
      <c r="H2785" s="35" t="s">
        <v>4584</v>
      </c>
    </row>
    <row r="2786" spans="1:8" hidden="1" x14ac:dyDescent="0.25">
      <c r="A2786" s="47" t="s">
        <v>2061</v>
      </c>
      <c r="B2786" s="35" t="s">
        <v>6359</v>
      </c>
      <c r="C2786" s="35" t="s">
        <v>7235</v>
      </c>
      <c r="D2786" s="46" t="s">
        <v>6439</v>
      </c>
      <c r="E2786" s="598" t="s">
        <v>2061</v>
      </c>
      <c r="F2786" s="505"/>
      <c r="G2786" s="167"/>
      <c r="H2786" s="35" t="s">
        <v>95</v>
      </c>
    </row>
    <row r="2787" spans="1:8" hidden="1" x14ac:dyDescent="0.25">
      <c r="A2787" s="47" t="str">
        <f>A2786</f>
        <v>2660</v>
      </c>
      <c r="B2787" s="35" t="s">
        <v>6359</v>
      </c>
      <c r="C2787" s="35" t="s">
        <v>6589</v>
      </c>
      <c r="D2787" s="46" t="s">
        <v>6440</v>
      </c>
      <c r="E2787" s="598" t="str">
        <f>E2786</f>
        <v>2660</v>
      </c>
      <c r="F2787" s="505"/>
      <c r="G2787" s="167"/>
    </row>
    <row r="2788" spans="1:8" hidden="1" x14ac:dyDescent="0.25">
      <c r="A2788" s="47" t="str">
        <f>A2787</f>
        <v>2660</v>
      </c>
      <c r="B2788" s="35" t="s">
        <v>6359</v>
      </c>
      <c r="C2788" s="35" t="s">
        <v>7941</v>
      </c>
      <c r="E2788" s="598" t="str">
        <f>E2787</f>
        <v>2660</v>
      </c>
      <c r="F2788" s="505"/>
      <c r="G2788" s="167"/>
      <c r="H2788" s="35" t="s">
        <v>4585</v>
      </c>
    </row>
    <row r="2789" spans="1:8" hidden="1" x14ac:dyDescent="0.25">
      <c r="A2789" s="47" t="s">
        <v>2060</v>
      </c>
      <c r="B2789" s="35" t="s">
        <v>6360</v>
      </c>
      <c r="C2789" s="35" t="s">
        <v>5890</v>
      </c>
      <c r="D2789" s="46" t="str">
        <f>RIGHT(C2789,1)</f>
        <v>H</v>
      </c>
      <c r="E2789" s="598" t="s">
        <v>2060</v>
      </c>
      <c r="F2789" s="505"/>
      <c r="G2789" s="167"/>
      <c r="H2789" s="35" t="s">
        <v>5893</v>
      </c>
    </row>
    <row r="2790" spans="1:8" hidden="1" x14ac:dyDescent="0.25">
      <c r="A2790" s="47" t="s">
        <v>2060</v>
      </c>
      <c r="B2790" s="35" t="s">
        <v>6360</v>
      </c>
      <c r="C2790" s="35" t="s">
        <v>5891</v>
      </c>
      <c r="D2790" s="46" t="str">
        <f>RIGHT(C2790,1)</f>
        <v>M</v>
      </c>
      <c r="E2790" s="598" t="s">
        <v>2060</v>
      </c>
      <c r="F2790" s="505"/>
      <c r="G2790" s="167"/>
      <c r="H2790" s="35" t="s">
        <v>5892</v>
      </c>
    </row>
    <row r="2791" spans="1:8" hidden="1" x14ac:dyDescent="0.25">
      <c r="A2791" s="47" t="s">
        <v>2060</v>
      </c>
      <c r="B2791" s="35" t="s">
        <v>6360</v>
      </c>
      <c r="C2791" s="35" t="s">
        <v>4584</v>
      </c>
      <c r="D2791" s="46" t="str">
        <f>RIGHT(C2791,1)</f>
        <v>E</v>
      </c>
      <c r="E2791" s="598" t="s">
        <v>2060</v>
      </c>
      <c r="F2791" s="505"/>
      <c r="G2791" s="167"/>
      <c r="H2791" s="35" t="s">
        <v>95</v>
      </c>
    </row>
    <row r="2792" spans="1:8" hidden="1" x14ac:dyDescent="0.25">
      <c r="A2792" s="47" t="str">
        <f>A2791</f>
        <v>2670</v>
      </c>
      <c r="B2792" s="35" t="s">
        <v>6360</v>
      </c>
      <c r="C2792" s="35" t="s">
        <v>6590</v>
      </c>
      <c r="D2792" s="46" t="s">
        <v>6440</v>
      </c>
      <c r="E2792" s="598" t="str">
        <f>E2791</f>
        <v>2670</v>
      </c>
      <c r="F2792" s="505"/>
      <c r="G2792" s="167"/>
    </row>
    <row r="2793" spans="1:8" hidden="1" x14ac:dyDescent="0.25">
      <c r="A2793" s="47" t="str">
        <f>A2792</f>
        <v>2670</v>
      </c>
      <c r="B2793" s="35" t="s">
        <v>6360</v>
      </c>
      <c r="C2793" s="35" t="s">
        <v>7942</v>
      </c>
      <c r="E2793" s="598" t="str">
        <f>E2792</f>
        <v>2670</v>
      </c>
      <c r="F2793" s="505"/>
      <c r="G2793" s="167"/>
      <c r="H2793" s="35" t="s">
        <v>5894</v>
      </c>
    </row>
    <row r="2794" spans="1:8" hidden="1" x14ac:dyDescent="0.25">
      <c r="A2794" s="47" t="s">
        <v>2059</v>
      </c>
      <c r="B2794" s="35" t="s">
        <v>6361</v>
      </c>
      <c r="C2794" s="35" t="s">
        <v>4585</v>
      </c>
      <c r="D2794" s="46" t="str">
        <f>RIGHT(C2794,1)</f>
        <v>E</v>
      </c>
      <c r="E2794" s="598" t="s">
        <v>2059</v>
      </c>
      <c r="F2794" s="505"/>
      <c r="G2794" s="167"/>
      <c r="H2794" s="35" t="s">
        <v>4586</v>
      </c>
    </row>
    <row r="2795" spans="1:8" hidden="1" x14ac:dyDescent="0.25">
      <c r="A2795" s="47" t="s">
        <v>2059</v>
      </c>
      <c r="B2795" s="35" t="s">
        <v>6361</v>
      </c>
      <c r="C2795" s="35" t="s">
        <v>5893</v>
      </c>
      <c r="D2795" s="46" t="str">
        <f>RIGHT(C2795,1)</f>
        <v>M</v>
      </c>
      <c r="E2795" s="598" t="s">
        <v>2059</v>
      </c>
      <c r="F2795" s="505"/>
      <c r="G2795" s="167"/>
      <c r="H2795" s="35" t="s">
        <v>4587</v>
      </c>
    </row>
    <row r="2796" spans="1:8" hidden="1" x14ac:dyDescent="0.25">
      <c r="A2796" s="47" t="s">
        <v>2059</v>
      </c>
      <c r="B2796" s="35" t="s">
        <v>6361</v>
      </c>
      <c r="C2796" s="35" t="s">
        <v>5892</v>
      </c>
      <c r="D2796" s="46" t="str">
        <f>RIGHT(C2796,1)</f>
        <v>H</v>
      </c>
      <c r="E2796" s="598" t="s">
        <v>2059</v>
      </c>
      <c r="F2796" s="505"/>
      <c r="G2796" s="167"/>
      <c r="H2796" s="35" t="s">
        <v>4588</v>
      </c>
    </row>
    <row r="2797" spans="1:8" hidden="1" x14ac:dyDescent="0.25">
      <c r="A2797" s="47" t="str">
        <f>A2796</f>
        <v>2680</v>
      </c>
      <c r="B2797" s="35" t="s">
        <v>6361</v>
      </c>
      <c r="C2797" s="35" t="s">
        <v>6591</v>
      </c>
      <c r="D2797" s="46" t="s">
        <v>6440</v>
      </c>
      <c r="E2797" s="598" t="str">
        <f>E2796</f>
        <v>2680</v>
      </c>
      <c r="F2797" s="505"/>
      <c r="G2797" s="167"/>
      <c r="H2797" s="35" t="s">
        <v>4589</v>
      </c>
    </row>
    <row r="2798" spans="1:8" hidden="1" x14ac:dyDescent="0.25">
      <c r="A2798" s="47" t="str">
        <f>A2797</f>
        <v>2680</v>
      </c>
      <c r="B2798" s="35" t="s">
        <v>6361</v>
      </c>
      <c r="C2798" s="35" t="s">
        <v>7943</v>
      </c>
      <c r="E2798" s="598" t="str">
        <f>E2797</f>
        <v>2680</v>
      </c>
      <c r="F2798" s="505"/>
      <c r="G2798" s="167"/>
      <c r="H2798" s="35" t="s">
        <v>4590</v>
      </c>
    </row>
    <row r="2799" spans="1:8" hidden="1" x14ac:dyDescent="0.25">
      <c r="A2799" s="47" t="s">
        <v>2058</v>
      </c>
      <c r="B2799" s="35" t="s">
        <v>1876</v>
      </c>
      <c r="C2799" s="35" t="s">
        <v>5894</v>
      </c>
      <c r="D2799" s="46" t="str">
        <f t="shared" ref="D2799:D2839" si="72">RIGHT(C2799,1)</f>
        <v>E</v>
      </c>
      <c r="E2799" s="598" t="s">
        <v>2058</v>
      </c>
      <c r="F2799" s="505"/>
      <c r="G2799" s="167"/>
      <c r="H2799" s="35" t="s">
        <v>4591</v>
      </c>
    </row>
    <row r="2800" spans="1:8" hidden="1" x14ac:dyDescent="0.25">
      <c r="A2800" s="47" t="s">
        <v>2058</v>
      </c>
      <c r="B2800" s="35" t="s">
        <v>1876</v>
      </c>
      <c r="C2800" s="35" t="s">
        <v>4586</v>
      </c>
      <c r="D2800" s="46" t="str">
        <f t="shared" si="72"/>
        <v>E</v>
      </c>
      <c r="E2800" s="598" t="s">
        <v>2058</v>
      </c>
      <c r="F2800" s="505"/>
      <c r="G2800" s="167"/>
      <c r="H2800" s="35" t="s">
        <v>5895</v>
      </c>
    </row>
    <row r="2801" spans="1:8" hidden="1" x14ac:dyDescent="0.25">
      <c r="A2801" s="47" t="s">
        <v>2058</v>
      </c>
      <c r="B2801" s="35" t="s">
        <v>1876</v>
      </c>
      <c r="C2801" s="35" t="s">
        <v>4587</v>
      </c>
      <c r="D2801" s="46" t="str">
        <f t="shared" si="72"/>
        <v>E</v>
      </c>
      <c r="E2801" s="598" t="s">
        <v>2058</v>
      </c>
      <c r="F2801" s="505"/>
      <c r="G2801" s="167"/>
      <c r="H2801" s="35" t="s">
        <v>5896</v>
      </c>
    </row>
    <row r="2802" spans="1:8" hidden="1" x14ac:dyDescent="0.25">
      <c r="A2802" s="47" t="s">
        <v>2058</v>
      </c>
      <c r="B2802" s="35" t="s">
        <v>1876</v>
      </c>
      <c r="C2802" s="35" t="s">
        <v>4588</v>
      </c>
      <c r="D2802" s="46" t="str">
        <f t="shared" si="72"/>
        <v>M</v>
      </c>
      <c r="E2802" s="598" t="s">
        <v>2058</v>
      </c>
      <c r="F2802" s="505"/>
      <c r="G2802" s="167"/>
      <c r="H2802" s="35" t="s">
        <v>5897</v>
      </c>
    </row>
    <row r="2803" spans="1:8" hidden="1" x14ac:dyDescent="0.25">
      <c r="A2803" s="47" t="s">
        <v>2058</v>
      </c>
      <c r="B2803" s="35" t="s">
        <v>1876</v>
      </c>
      <c r="C2803" s="35" t="s">
        <v>4589</v>
      </c>
      <c r="D2803" s="46" t="str">
        <f t="shared" si="72"/>
        <v>E</v>
      </c>
      <c r="E2803" s="598" t="s">
        <v>2058</v>
      </c>
      <c r="F2803" s="505"/>
      <c r="G2803" s="167"/>
      <c r="H2803" s="35" t="s">
        <v>4592</v>
      </c>
    </row>
    <row r="2804" spans="1:8" hidden="1" x14ac:dyDescent="0.25">
      <c r="A2804" s="47" t="s">
        <v>2058</v>
      </c>
      <c r="B2804" s="35" t="s">
        <v>1876</v>
      </c>
      <c r="C2804" s="35" t="s">
        <v>4590</v>
      </c>
      <c r="D2804" s="46" t="str">
        <f t="shared" si="72"/>
        <v>E</v>
      </c>
      <c r="E2804" s="598" t="s">
        <v>2058</v>
      </c>
      <c r="F2804" s="505"/>
      <c r="G2804" s="167"/>
      <c r="H2804" s="35" t="s">
        <v>5898</v>
      </c>
    </row>
    <row r="2805" spans="1:8" hidden="1" x14ac:dyDescent="0.25">
      <c r="A2805" s="47" t="s">
        <v>2058</v>
      </c>
      <c r="B2805" s="35" t="s">
        <v>1876</v>
      </c>
      <c r="C2805" s="35" t="s">
        <v>4591</v>
      </c>
      <c r="D2805" s="46" t="str">
        <f t="shared" si="72"/>
        <v>E</v>
      </c>
      <c r="E2805" s="598" t="s">
        <v>2058</v>
      </c>
      <c r="F2805" s="505"/>
      <c r="G2805" s="167"/>
      <c r="H2805" s="35" t="s">
        <v>5899</v>
      </c>
    </row>
    <row r="2806" spans="1:8" hidden="1" x14ac:dyDescent="0.25">
      <c r="A2806" s="47" t="s">
        <v>2058</v>
      </c>
      <c r="B2806" s="35" t="s">
        <v>1876</v>
      </c>
      <c r="C2806" s="35" t="s">
        <v>5895</v>
      </c>
      <c r="D2806" s="46" t="str">
        <f t="shared" si="72"/>
        <v>H</v>
      </c>
      <c r="E2806" s="598" t="s">
        <v>2058</v>
      </c>
      <c r="F2806" s="505"/>
      <c r="G2806" s="167"/>
      <c r="H2806" s="35" t="s">
        <v>5900</v>
      </c>
    </row>
    <row r="2807" spans="1:8" hidden="1" x14ac:dyDescent="0.25">
      <c r="A2807" s="47" t="s">
        <v>2058</v>
      </c>
      <c r="B2807" s="35" t="s">
        <v>1876</v>
      </c>
      <c r="C2807" s="35" t="s">
        <v>5896</v>
      </c>
      <c r="D2807" s="46" t="str">
        <f t="shared" si="72"/>
        <v>H</v>
      </c>
      <c r="E2807" s="598" t="s">
        <v>2058</v>
      </c>
      <c r="F2807" s="505"/>
      <c r="G2807" s="167"/>
      <c r="H2807" s="35" t="s">
        <v>4593</v>
      </c>
    </row>
    <row r="2808" spans="1:8" hidden="1" x14ac:dyDescent="0.25">
      <c r="A2808" s="47" t="s">
        <v>2058</v>
      </c>
      <c r="B2808" s="35" t="s">
        <v>1876</v>
      </c>
      <c r="C2808" s="35" t="s">
        <v>5897</v>
      </c>
      <c r="D2808" s="46" t="str">
        <f t="shared" si="72"/>
        <v>E</v>
      </c>
      <c r="E2808" s="598" t="s">
        <v>2058</v>
      </c>
      <c r="F2808" s="505"/>
      <c r="G2808" s="167"/>
      <c r="H2808" s="35" t="s">
        <v>5901</v>
      </c>
    </row>
    <row r="2809" spans="1:8" hidden="1" x14ac:dyDescent="0.25">
      <c r="A2809" s="47" t="s">
        <v>2058</v>
      </c>
      <c r="B2809" s="35" t="s">
        <v>1876</v>
      </c>
      <c r="C2809" s="35" t="s">
        <v>4592</v>
      </c>
      <c r="D2809" s="46" t="str">
        <f t="shared" si="72"/>
        <v>M</v>
      </c>
      <c r="E2809" s="598" t="s">
        <v>2058</v>
      </c>
      <c r="F2809" s="505"/>
      <c r="G2809" s="167"/>
      <c r="H2809" s="35" t="s">
        <v>5902</v>
      </c>
    </row>
    <row r="2810" spans="1:8" hidden="1" x14ac:dyDescent="0.25">
      <c r="A2810" s="47" t="s">
        <v>2058</v>
      </c>
      <c r="B2810" s="35" t="s">
        <v>1876</v>
      </c>
      <c r="C2810" s="35" t="s">
        <v>5898</v>
      </c>
      <c r="D2810" s="46" t="str">
        <f t="shared" si="72"/>
        <v>H</v>
      </c>
      <c r="E2810" s="598" t="s">
        <v>2058</v>
      </c>
      <c r="F2810" s="505"/>
      <c r="G2810" s="167"/>
      <c r="H2810" s="35" t="s">
        <v>5903</v>
      </c>
    </row>
    <row r="2811" spans="1:8" hidden="1" x14ac:dyDescent="0.25">
      <c r="A2811" s="47" t="s">
        <v>2058</v>
      </c>
      <c r="B2811" s="35" t="s">
        <v>1876</v>
      </c>
      <c r="C2811" s="35" t="s">
        <v>5899</v>
      </c>
      <c r="D2811" s="46" t="str">
        <f t="shared" si="72"/>
        <v>E</v>
      </c>
      <c r="E2811" s="598" t="s">
        <v>2058</v>
      </c>
      <c r="F2811" s="505"/>
      <c r="G2811" s="167"/>
      <c r="H2811" s="35" t="s">
        <v>4594</v>
      </c>
    </row>
    <row r="2812" spans="1:8" hidden="1" x14ac:dyDescent="0.25">
      <c r="A2812" s="47" t="s">
        <v>2058</v>
      </c>
      <c r="B2812" s="35" t="s">
        <v>1876</v>
      </c>
      <c r="C2812" s="35" t="s">
        <v>5900</v>
      </c>
      <c r="D2812" s="46" t="str">
        <f t="shared" si="72"/>
        <v>M</v>
      </c>
      <c r="E2812" s="598" t="s">
        <v>2058</v>
      </c>
      <c r="F2812" s="505"/>
      <c r="G2812" s="167"/>
      <c r="H2812" s="35" t="s">
        <v>5904</v>
      </c>
    </row>
    <row r="2813" spans="1:8" hidden="1" x14ac:dyDescent="0.25">
      <c r="A2813" s="47" t="s">
        <v>2058</v>
      </c>
      <c r="B2813" s="35" t="s">
        <v>1876</v>
      </c>
      <c r="C2813" s="35" t="s">
        <v>4593</v>
      </c>
      <c r="D2813" s="46" t="str">
        <f t="shared" si="72"/>
        <v>E</v>
      </c>
      <c r="E2813" s="598" t="s">
        <v>2058</v>
      </c>
      <c r="F2813" s="505"/>
      <c r="G2813" s="167"/>
      <c r="H2813" s="35" t="s">
        <v>4595</v>
      </c>
    </row>
    <row r="2814" spans="1:8" hidden="1" x14ac:dyDescent="0.25">
      <c r="A2814" s="47" t="s">
        <v>2058</v>
      </c>
      <c r="B2814" s="35" t="s">
        <v>1876</v>
      </c>
      <c r="C2814" s="35" t="s">
        <v>5901</v>
      </c>
      <c r="D2814" s="46" t="str">
        <f t="shared" si="72"/>
        <v>E</v>
      </c>
      <c r="E2814" s="598" t="s">
        <v>2058</v>
      </c>
      <c r="F2814" s="505"/>
      <c r="G2814" s="167"/>
      <c r="H2814" s="35" t="s">
        <v>5905</v>
      </c>
    </row>
    <row r="2815" spans="1:8" hidden="1" x14ac:dyDescent="0.25">
      <c r="A2815" s="47" t="s">
        <v>2058</v>
      </c>
      <c r="B2815" s="35" t="s">
        <v>1876</v>
      </c>
      <c r="C2815" s="35" t="s">
        <v>5902</v>
      </c>
      <c r="D2815" s="46" t="str">
        <f t="shared" si="72"/>
        <v>M</v>
      </c>
      <c r="E2815" s="598" t="s">
        <v>2058</v>
      </c>
      <c r="F2815" s="505"/>
      <c r="G2815" s="167"/>
      <c r="H2815" s="35" t="s">
        <v>4596</v>
      </c>
    </row>
    <row r="2816" spans="1:8" hidden="1" x14ac:dyDescent="0.25">
      <c r="A2816" s="47" t="s">
        <v>2058</v>
      </c>
      <c r="B2816" s="35" t="s">
        <v>1876</v>
      </c>
      <c r="C2816" s="35" t="s">
        <v>5903</v>
      </c>
      <c r="D2816" s="46" t="str">
        <f t="shared" si="72"/>
        <v>H</v>
      </c>
      <c r="E2816" s="598" t="s">
        <v>2058</v>
      </c>
      <c r="F2816" s="505"/>
      <c r="G2816" s="167"/>
      <c r="H2816" s="35" t="s">
        <v>5906</v>
      </c>
    </row>
    <row r="2817" spans="1:8" hidden="1" x14ac:dyDescent="0.25">
      <c r="A2817" s="47" t="s">
        <v>2058</v>
      </c>
      <c r="B2817" s="35" t="s">
        <v>1876</v>
      </c>
      <c r="C2817" s="35" t="s">
        <v>4594</v>
      </c>
      <c r="D2817" s="46" t="str">
        <f t="shared" si="72"/>
        <v>E</v>
      </c>
      <c r="E2817" s="598" t="s">
        <v>2058</v>
      </c>
      <c r="F2817" s="505"/>
      <c r="G2817" s="167"/>
      <c r="H2817" s="35" t="s">
        <v>4597</v>
      </c>
    </row>
    <row r="2818" spans="1:8" hidden="1" x14ac:dyDescent="0.25">
      <c r="A2818" s="47" t="s">
        <v>2058</v>
      </c>
      <c r="B2818" s="35" t="s">
        <v>1876</v>
      </c>
      <c r="C2818" s="35" t="s">
        <v>5904</v>
      </c>
      <c r="D2818" s="46" t="str">
        <f t="shared" si="72"/>
        <v>E</v>
      </c>
      <c r="E2818" s="598" t="s">
        <v>2058</v>
      </c>
      <c r="F2818" s="505"/>
      <c r="G2818" s="167"/>
      <c r="H2818" s="35" t="s">
        <v>4598</v>
      </c>
    </row>
    <row r="2819" spans="1:8" hidden="1" x14ac:dyDescent="0.25">
      <c r="A2819" s="47" t="s">
        <v>2058</v>
      </c>
      <c r="B2819" s="35" t="s">
        <v>1876</v>
      </c>
      <c r="C2819" s="35" t="s">
        <v>4595</v>
      </c>
      <c r="D2819" s="46" t="str">
        <f t="shared" si="72"/>
        <v>M</v>
      </c>
      <c r="E2819" s="598" t="s">
        <v>2058</v>
      </c>
      <c r="F2819" s="505"/>
      <c r="G2819" s="167"/>
      <c r="H2819" s="35" t="s">
        <v>4599</v>
      </c>
    </row>
    <row r="2820" spans="1:8" hidden="1" x14ac:dyDescent="0.25">
      <c r="A2820" s="47" t="s">
        <v>2058</v>
      </c>
      <c r="B2820" s="35" t="s">
        <v>1876</v>
      </c>
      <c r="C2820" s="35" t="s">
        <v>5905</v>
      </c>
      <c r="D2820" s="46" t="str">
        <f t="shared" si="72"/>
        <v>E</v>
      </c>
      <c r="E2820" s="598" t="s">
        <v>2058</v>
      </c>
      <c r="F2820" s="505"/>
      <c r="G2820" s="167"/>
      <c r="H2820" s="35" t="s">
        <v>4600</v>
      </c>
    </row>
    <row r="2821" spans="1:8" hidden="1" x14ac:dyDescent="0.25">
      <c r="A2821" s="47" t="s">
        <v>2058</v>
      </c>
      <c r="B2821" s="35" t="s">
        <v>1876</v>
      </c>
      <c r="C2821" s="35" t="s">
        <v>4596</v>
      </c>
      <c r="D2821" s="46" t="str">
        <f t="shared" si="72"/>
        <v>E</v>
      </c>
      <c r="E2821" s="598" t="s">
        <v>2058</v>
      </c>
      <c r="F2821" s="505"/>
      <c r="G2821" s="167"/>
      <c r="H2821" s="35" t="s">
        <v>5907</v>
      </c>
    </row>
    <row r="2822" spans="1:8" hidden="1" x14ac:dyDescent="0.25">
      <c r="A2822" s="47" t="s">
        <v>2058</v>
      </c>
      <c r="B2822" s="35" t="s">
        <v>1876</v>
      </c>
      <c r="C2822" s="35" t="s">
        <v>5906</v>
      </c>
      <c r="D2822" s="46" t="str">
        <f t="shared" si="72"/>
        <v>E</v>
      </c>
      <c r="E2822" s="598" t="s">
        <v>2058</v>
      </c>
      <c r="F2822" s="505"/>
      <c r="G2822" s="167"/>
      <c r="H2822" s="35" t="s">
        <v>4601</v>
      </c>
    </row>
    <row r="2823" spans="1:8" hidden="1" x14ac:dyDescent="0.25">
      <c r="A2823" s="47" t="s">
        <v>2058</v>
      </c>
      <c r="B2823" s="35" t="s">
        <v>1876</v>
      </c>
      <c r="C2823" s="35" t="s">
        <v>4597</v>
      </c>
      <c r="D2823" s="46" t="str">
        <f t="shared" si="72"/>
        <v>E</v>
      </c>
      <c r="E2823" s="598" t="s">
        <v>2058</v>
      </c>
      <c r="F2823" s="505"/>
      <c r="G2823" s="167"/>
      <c r="H2823" s="35" t="s">
        <v>5908</v>
      </c>
    </row>
    <row r="2824" spans="1:8" hidden="1" x14ac:dyDescent="0.25">
      <c r="A2824" s="47" t="s">
        <v>2058</v>
      </c>
      <c r="B2824" s="35" t="s">
        <v>1876</v>
      </c>
      <c r="C2824" s="35" t="s">
        <v>4598</v>
      </c>
      <c r="D2824" s="46" t="str">
        <f t="shared" si="72"/>
        <v>M</v>
      </c>
      <c r="E2824" s="598" t="s">
        <v>2058</v>
      </c>
      <c r="F2824" s="505"/>
      <c r="G2824" s="167"/>
      <c r="H2824" s="35" t="s">
        <v>5909</v>
      </c>
    </row>
    <row r="2825" spans="1:8" hidden="1" x14ac:dyDescent="0.25">
      <c r="A2825" s="47" t="s">
        <v>2058</v>
      </c>
      <c r="B2825" s="35" t="s">
        <v>1876</v>
      </c>
      <c r="C2825" s="35" t="s">
        <v>4599</v>
      </c>
      <c r="D2825" s="46" t="str">
        <f t="shared" si="72"/>
        <v>M</v>
      </c>
      <c r="E2825" s="598" t="s">
        <v>2058</v>
      </c>
      <c r="F2825" s="505"/>
      <c r="G2825" s="167"/>
      <c r="H2825" s="35" t="s">
        <v>4602</v>
      </c>
    </row>
    <row r="2826" spans="1:8" hidden="1" x14ac:dyDescent="0.25">
      <c r="A2826" s="47" t="s">
        <v>2058</v>
      </c>
      <c r="B2826" s="35" t="s">
        <v>1876</v>
      </c>
      <c r="C2826" s="35" t="s">
        <v>4600</v>
      </c>
      <c r="D2826" s="46" t="str">
        <f t="shared" si="72"/>
        <v>E</v>
      </c>
      <c r="E2826" s="598" t="s">
        <v>2058</v>
      </c>
      <c r="F2826" s="505"/>
      <c r="G2826" s="167"/>
      <c r="H2826" s="35" t="s">
        <v>4603</v>
      </c>
    </row>
    <row r="2827" spans="1:8" hidden="1" x14ac:dyDescent="0.25">
      <c r="A2827" s="47" t="s">
        <v>2058</v>
      </c>
      <c r="B2827" s="35" t="s">
        <v>1876</v>
      </c>
      <c r="C2827" s="35" t="s">
        <v>5907</v>
      </c>
      <c r="D2827" s="46" t="str">
        <f t="shared" si="72"/>
        <v>E</v>
      </c>
      <c r="E2827" s="598" t="s">
        <v>2058</v>
      </c>
      <c r="F2827" s="505"/>
      <c r="G2827" s="167"/>
      <c r="H2827" s="35" t="s">
        <v>5910</v>
      </c>
    </row>
    <row r="2828" spans="1:8" hidden="1" x14ac:dyDescent="0.25">
      <c r="A2828" s="47" t="s">
        <v>2058</v>
      </c>
      <c r="B2828" s="35" t="s">
        <v>1876</v>
      </c>
      <c r="C2828" s="35" t="s">
        <v>4601</v>
      </c>
      <c r="D2828" s="46" t="str">
        <f t="shared" si="72"/>
        <v>E</v>
      </c>
      <c r="E2828" s="598" t="s">
        <v>2058</v>
      </c>
      <c r="F2828" s="505"/>
      <c r="G2828" s="167"/>
      <c r="H2828" s="35" t="s">
        <v>4604</v>
      </c>
    </row>
    <row r="2829" spans="1:8" hidden="1" x14ac:dyDescent="0.25">
      <c r="A2829" s="47" t="s">
        <v>2058</v>
      </c>
      <c r="B2829" s="35" t="s">
        <v>1876</v>
      </c>
      <c r="C2829" s="35" t="s">
        <v>5908</v>
      </c>
      <c r="D2829" s="46" t="str">
        <f t="shared" si="72"/>
        <v>E</v>
      </c>
      <c r="E2829" s="598" t="s">
        <v>2058</v>
      </c>
      <c r="F2829" s="505"/>
      <c r="G2829" s="167"/>
      <c r="H2829" s="35" t="s">
        <v>5911</v>
      </c>
    </row>
    <row r="2830" spans="1:8" hidden="1" x14ac:dyDescent="0.25">
      <c r="A2830" s="47" t="s">
        <v>2058</v>
      </c>
      <c r="B2830" s="35" t="s">
        <v>1876</v>
      </c>
      <c r="C2830" s="35" t="s">
        <v>5909</v>
      </c>
      <c r="D2830" s="46" t="str">
        <f t="shared" si="72"/>
        <v>M</v>
      </c>
      <c r="E2830" s="598" t="s">
        <v>2058</v>
      </c>
      <c r="F2830" s="505"/>
      <c r="G2830" s="167"/>
      <c r="H2830" s="35" t="s">
        <v>4605</v>
      </c>
    </row>
    <row r="2831" spans="1:8" hidden="1" x14ac:dyDescent="0.25">
      <c r="A2831" s="47" t="s">
        <v>2058</v>
      </c>
      <c r="B2831" s="35" t="s">
        <v>1876</v>
      </c>
      <c r="C2831" s="35" t="s">
        <v>4602</v>
      </c>
      <c r="D2831" s="46" t="str">
        <f t="shared" si="72"/>
        <v>M</v>
      </c>
      <c r="E2831" s="598" t="s">
        <v>2058</v>
      </c>
      <c r="F2831" s="505"/>
      <c r="G2831" s="167"/>
      <c r="H2831" s="35" t="s">
        <v>5912</v>
      </c>
    </row>
    <row r="2832" spans="1:8" hidden="1" x14ac:dyDescent="0.25">
      <c r="A2832" s="47" t="s">
        <v>2058</v>
      </c>
      <c r="B2832" s="35" t="s">
        <v>1876</v>
      </c>
      <c r="C2832" s="35" t="s">
        <v>4603</v>
      </c>
      <c r="D2832" s="46" t="str">
        <f t="shared" si="72"/>
        <v>E</v>
      </c>
      <c r="E2832" s="598" t="s">
        <v>2058</v>
      </c>
      <c r="F2832" s="505"/>
      <c r="G2832" s="167"/>
      <c r="H2832" s="35" t="s">
        <v>5914</v>
      </c>
    </row>
    <row r="2833" spans="1:8" hidden="1" x14ac:dyDescent="0.25">
      <c r="A2833" s="47" t="s">
        <v>2058</v>
      </c>
      <c r="B2833" s="35" t="s">
        <v>1876</v>
      </c>
      <c r="C2833" s="35" t="s">
        <v>5910</v>
      </c>
      <c r="D2833" s="46" t="str">
        <f t="shared" si="72"/>
        <v>H</v>
      </c>
      <c r="E2833" s="598" t="s">
        <v>2058</v>
      </c>
      <c r="F2833" s="505"/>
      <c r="G2833" s="167"/>
      <c r="H2833" s="35" t="s">
        <v>5913</v>
      </c>
    </row>
    <row r="2834" spans="1:8" hidden="1" x14ac:dyDescent="0.25">
      <c r="A2834" s="47" t="s">
        <v>2058</v>
      </c>
      <c r="B2834" s="35" t="s">
        <v>1876</v>
      </c>
      <c r="C2834" s="35" t="s">
        <v>4604</v>
      </c>
      <c r="D2834" s="46" t="str">
        <f t="shared" si="72"/>
        <v>E</v>
      </c>
      <c r="E2834" s="598" t="s">
        <v>2058</v>
      </c>
      <c r="F2834" s="505"/>
      <c r="G2834" s="167"/>
      <c r="H2834" s="35" t="s">
        <v>7236</v>
      </c>
    </row>
    <row r="2835" spans="1:8" hidden="1" x14ac:dyDescent="0.25">
      <c r="A2835" s="47" t="s">
        <v>2058</v>
      </c>
      <c r="B2835" s="35" t="s">
        <v>1876</v>
      </c>
      <c r="C2835" s="35" t="s">
        <v>5911</v>
      </c>
      <c r="D2835" s="46" t="str">
        <f t="shared" si="72"/>
        <v>E</v>
      </c>
      <c r="E2835" s="598" t="s">
        <v>2058</v>
      </c>
      <c r="F2835" s="505"/>
      <c r="G2835" s="167"/>
      <c r="H2835" s="35" t="s">
        <v>7237</v>
      </c>
    </row>
    <row r="2836" spans="1:8" hidden="1" x14ac:dyDescent="0.25">
      <c r="A2836" s="47" t="s">
        <v>2058</v>
      </c>
      <c r="B2836" s="35" t="s">
        <v>1876</v>
      </c>
      <c r="C2836" s="35" t="s">
        <v>4605</v>
      </c>
      <c r="D2836" s="46" t="str">
        <f t="shared" si="72"/>
        <v>M</v>
      </c>
      <c r="E2836" s="598" t="s">
        <v>2058</v>
      </c>
      <c r="F2836" s="505"/>
      <c r="G2836" s="167"/>
      <c r="H2836" s="35" t="s">
        <v>6269</v>
      </c>
    </row>
    <row r="2837" spans="1:8" hidden="1" x14ac:dyDescent="0.25">
      <c r="A2837" s="47" t="s">
        <v>2058</v>
      </c>
      <c r="B2837" s="35" t="s">
        <v>1876</v>
      </c>
      <c r="C2837" s="35" t="s">
        <v>5912</v>
      </c>
      <c r="D2837" s="46" t="str">
        <f t="shared" si="72"/>
        <v>E</v>
      </c>
      <c r="E2837" s="598" t="s">
        <v>2058</v>
      </c>
      <c r="F2837" s="505"/>
      <c r="G2837" s="167"/>
      <c r="H2837" s="35" t="s">
        <v>7238</v>
      </c>
    </row>
    <row r="2838" spans="1:8" hidden="1" x14ac:dyDescent="0.25">
      <c r="A2838" s="47" t="s">
        <v>2058</v>
      </c>
      <c r="B2838" s="35" t="s">
        <v>1876</v>
      </c>
      <c r="C2838" s="35" t="s">
        <v>5914</v>
      </c>
      <c r="D2838" s="46" t="str">
        <f t="shared" si="72"/>
        <v>M</v>
      </c>
      <c r="E2838" s="598" t="s">
        <v>2058</v>
      </c>
      <c r="F2838" s="505"/>
      <c r="G2838" s="167"/>
      <c r="H2838" s="35" t="s">
        <v>7239</v>
      </c>
    </row>
    <row r="2839" spans="1:8" hidden="1" x14ac:dyDescent="0.25">
      <c r="A2839" s="47" t="s">
        <v>2058</v>
      </c>
      <c r="B2839" s="35" t="s">
        <v>1876</v>
      </c>
      <c r="C2839" s="35" t="s">
        <v>5913</v>
      </c>
      <c r="D2839" s="46" t="str">
        <f t="shared" si="72"/>
        <v>H</v>
      </c>
      <c r="E2839" s="598" t="s">
        <v>2058</v>
      </c>
      <c r="F2839" s="505"/>
      <c r="G2839" s="167"/>
      <c r="H2839" s="35" t="s">
        <v>7240</v>
      </c>
    </row>
    <row r="2840" spans="1:8" hidden="1" x14ac:dyDescent="0.25">
      <c r="A2840" s="47" t="s">
        <v>2058</v>
      </c>
      <c r="B2840" s="35" t="s">
        <v>1876</v>
      </c>
      <c r="C2840" s="35" t="s">
        <v>7236</v>
      </c>
      <c r="D2840" s="46" t="s">
        <v>6439</v>
      </c>
      <c r="E2840" s="598" t="s">
        <v>2058</v>
      </c>
      <c r="F2840" s="505"/>
      <c r="G2840" s="167"/>
      <c r="H2840" s="35" t="s">
        <v>7241</v>
      </c>
    </row>
    <row r="2841" spans="1:8" hidden="1" x14ac:dyDescent="0.25">
      <c r="A2841" s="47" t="s">
        <v>2058</v>
      </c>
      <c r="B2841" s="35" t="s">
        <v>1876</v>
      </c>
      <c r="C2841" s="35" t="s">
        <v>7237</v>
      </c>
      <c r="D2841" s="46" t="s">
        <v>6439</v>
      </c>
      <c r="E2841" s="598" t="s">
        <v>2058</v>
      </c>
      <c r="F2841" s="505"/>
      <c r="G2841" s="167"/>
      <c r="H2841" s="35" t="s">
        <v>7242</v>
      </c>
    </row>
    <row r="2842" spans="1:8" hidden="1" x14ac:dyDescent="0.25">
      <c r="A2842" s="47" t="s">
        <v>2058</v>
      </c>
      <c r="B2842" s="35" t="s">
        <v>1876</v>
      </c>
      <c r="C2842" s="35" t="s">
        <v>6269</v>
      </c>
      <c r="D2842" s="46" t="str">
        <f>RIGHT(C2842,1)</f>
        <v>F</v>
      </c>
      <c r="E2842" s="598" t="s">
        <v>2058</v>
      </c>
      <c r="F2842" s="505"/>
      <c r="G2842" s="167"/>
      <c r="H2842" s="35" t="s">
        <v>7243</v>
      </c>
    </row>
    <row r="2843" spans="1:8" hidden="1" x14ac:dyDescent="0.25">
      <c r="A2843" s="47" t="s">
        <v>2058</v>
      </c>
      <c r="B2843" s="35" t="s">
        <v>1876</v>
      </c>
      <c r="C2843" s="35" t="s">
        <v>7238</v>
      </c>
      <c r="D2843" s="46" t="s">
        <v>6439</v>
      </c>
      <c r="E2843" s="598" t="s">
        <v>2058</v>
      </c>
      <c r="F2843" s="505"/>
      <c r="G2843" s="167"/>
      <c r="H2843" s="35" t="s">
        <v>7244</v>
      </c>
    </row>
    <row r="2844" spans="1:8" hidden="1" x14ac:dyDescent="0.25">
      <c r="A2844" s="47" t="s">
        <v>2058</v>
      </c>
      <c r="B2844" s="35" t="s">
        <v>1876</v>
      </c>
      <c r="C2844" s="35" t="s">
        <v>7239</v>
      </c>
      <c r="D2844" s="46" t="s">
        <v>6439</v>
      </c>
      <c r="E2844" s="598" t="s">
        <v>2058</v>
      </c>
      <c r="F2844" s="505"/>
      <c r="G2844" s="167"/>
      <c r="H2844" s="35" t="s">
        <v>7245</v>
      </c>
    </row>
    <row r="2845" spans="1:8" hidden="1" x14ac:dyDescent="0.25">
      <c r="A2845" s="47" t="s">
        <v>2058</v>
      </c>
      <c r="B2845" s="35" t="s">
        <v>1876</v>
      </c>
      <c r="C2845" s="35" t="s">
        <v>7240</v>
      </c>
      <c r="D2845" s="46" t="s">
        <v>6439</v>
      </c>
      <c r="E2845" s="598" t="s">
        <v>2058</v>
      </c>
      <c r="F2845" s="505"/>
      <c r="G2845" s="167"/>
      <c r="H2845" s="35" t="s">
        <v>7246</v>
      </c>
    </row>
    <row r="2846" spans="1:8" hidden="1" x14ac:dyDescent="0.25">
      <c r="A2846" s="47" t="s">
        <v>2058</v>
      </c>
      <c r="B2846" s="35" t="s">
        <v>1876</v>
      </c>
      <c r="C2846" s="35" t="s">
        <v>7241</v>
      </c>
      <c r="D2846" s="46" t="s">
        <v>6439</v>
      </c>
      <c r="E2846" s="598" t="s">
        <v>2058</v>
      </c>
      <c r="F2846" s="505"/>
      <c r="G2846" s="167"/>
      <c r="H2846" s="35" t="s">
        <v>95</v>
      </c>
    </row>
    <row r="2847" spans="1:8" hidden="1" x14ac:dyDescent="0.25">
      <c r="A2847" s="47" t="s">
        <v>2058</v>
      </c>
      <c r="B2847" s="35" t="s">
        <v>1876</v>
      </c>
      <c r="C2847" s="35" t="s">
        <v>7242</v>
      </c>
      <c r="D2847" s="46" t="s">
        <v>6439</v>
      </c>
      <c r="E2847" s="598" t="s">
        <v>2058</v>
      </c>
      <c r="F2847" s="505"/>
      <c r="G2847" s="167"/>
    </row>
    <row r="2848" spans="1:8" hidden="1" x14ac:dyDescent="0.25">
      <c r="A2848" s="47" t="s">
        <v>2058</v>
      </c>
      <c r="B2848" s="35" t="s">
        <v>1876</v>
      </c>
      <c r="C2848" s="35" t="s">
        <v>7243</v>
      </c>
      <c r="D2848" s="46" t="s">
        <v>6439</v>
      </c>
      <c r="E2848" s="598" t="s">
        <v>2058</v>
      </c>
      <c r="F2848" s="505"/>
      <c r="G2848" s="167"/>
      <c r="H2848" s="35" t="s">
        <v>5915</v>
      </c>
    </row>
    <row r="2849" spans="1:8" hidden="1" x14ac:dyDescent="0.25">
      <c r="A2849" s="47" t="s">
        <v>2058</v>
      </c>
      <c r="B2849" s="35" t="s">
        <v>1876</v>
      </c>
      <c r="C2849" s="35" t="s">
        <v>7244</v>
      </c>
      <c r="D2849" s="46" t="s">
        <v>6439</v>
      </c>
      <c r="E2849" s="598" t="s">
        <v>2058</v>
      </c>
      <c r="F2849" s="505"/>
      <c r="G2849" s="167"/>
      <c r="H2849" s="35" t="s">
        <v>4606</v>
      </c>
    </row>
    <row r="2850" spans="1:8" hidden="1" x14ac:dyDescent="0.25">
      <c r="A2850" s="47" t="s">
        <v>2058</v>
      </c>
      <c r="B2850" s="35" t="s">
        <v>1876</v>
      </c>
      <c r="C2850" s="35" t="s">
        <v>7245</v>
      </c>
      <c r="D2850" s="46" t="s">
        <v>6439</v>
      </c>
      <c r="E2850" s="598" t="s">
        <v>2058</v>
      </c>
      <c r="F2850" s="505"/>
      <c r="G2850" s="167"/>
      <c r="H2850" s="35" t="s">
        <v>4607</v>
      </c>
    </row>
    <row r="2851" spans="1:8" hidden="1" x14ac:dyDescent="0.25">
      <c r="A2851" s="47" t="s">
        <v>2058</v>
      </c>
      <c r="B2851" s="35" t="s">
        <v>1876</v>
      </c>
      <c r="C2851" s="35" t="s">
        <v>7246</v>
      </c>
      <c r="D2851" s="46" t="s">
        <v>6439</v>
      </c>
      <c r="E2851" s="598" t="s">
        <v>2058</v>
      </c>
      <c r="F2851" s="505"/>
      <c r="G2851" s="167"/>
      <c r="H2851" s="35" t="s">
        <v>4608</v>
      </c>
    </row>
    <row r="2852" spans="1:8" hidden="1" x14ac:dyDescent="0.25">
      <c r="A2852" s="47" t="str">
        <f>A2851</f>
        <v>2690</v>
      </c>
      <c r="B2852" s="35" t="s">
        <v>1876</v>
      </c>
      <c r="C2852" s="35" t="s">
        <v>6592</v>
      </c>
      <c r="D2852" s="46" t="s">
        <v>6440</v>
      </c>
      <c r="E2852" s="598" t="str">
        <f>E2851</f>
        <v>2690</v>
      </c>
      <c r="F2852" s="505"/>
      <c r="G2852" s="167"/>
      <c r="H2852" s="35" t="s">
        <v>5916</v>
      </c>
    </row>
    <row r="2853" spans="1:8" hidden="1" x14ac:dyDescent="0.25">
      <c r="A2853" s="47" t="str">
        <f>A2852</f>
        <v>2690</v>
      </c>
      <c r="B2853" s="35" t="s">
        <v>1876</v>
      </c>
      <c r="C2853" s="35" t="s">
        <v>7944</v>
      </c>
      <c r="E2853" s="598" t="str">
        <f>E2852</f>
        <v>2690</v>
      </c>
      <c r="F2853" s="505"/>
      <c r="G2853" s="167"/>
      <c r="H2853" s="35" t="s">
        <v>5917</v>
      </c>
    </row>
    <row r="2854" spans="1:8" hidden="1" x14ac:dyDescent="0.25">
      <c r="A2854" s="47" t="s">
        <v>2057</v>
      </c>
      <c r="B2854" s="35" t="s">
        <v>1875</v>
      </c>
      <c r="C2854" s="35" t="s">
        <v>5915</v>
      </c>
      <c r="D2854" s="46" t="str">
        <f t="shared" ref="D2854:D2881" si="73">RIGHT(C2854,1)</f>
        <v>M</v>
      </c>
      <c r="E2854" s="598" t="s">
        <v>2057</v>
      </c>
      <c r="F2854" s="505"/>
      <c r="G2854" s="167"/>
      <c r="H2854" s="35" t="s">
        <v>5918</v>
      </c>
    </row>
    <row r="2855" spans="1:8" hidden="1" x14ac:dyDescent="0.25">
      <c r="A2855" s="47" t="s">
        <v>2057</v>
      </c>
      <c r="B2855" s="35" t="s">
        <v>1875</v>
      </c>
      <c r="C2855" s="35" t="s">
        <v>4606</v>
      </c>
      <c r="D2855" s="46" t="str">
        <f t="shared" si="73"/>
        <v>E</v>
      </c>
      <c r="E2855" s="598" t="s">
        <v>2057</v>
      </c>
      <c r="F2855" s="505"/>
      <c r="G2855" s="167"/>
      <c r="H2855" s="35" t="s">
        <v>5920</v>
      </c>
    </row>
    <row r="2856" spans="1:8" hidden="1" x14ac:dyDescent="0.25">
      <c r="A2856" s="47" t="s">
        <v>2057</v>
      </c>
      <c r="B2856" s="35" t="s">
        <v>1875</v>
      </c>
      <c r="C2856" s="35" t="s">
        <v>4607</v>
      </c>
      <c r="D2856" s="46" t="str">
        <f t="shared" si="73"/>
        <v>E</v>
      </c>
      <c r="E2856" s="598" t="s">
        <v>2057</v>
      </c>
      <c r="F2856" s="505"/>
      <c r="G2856" s="167"/>
      <c r="H2856" s="35" t="s">
        <v>5919</v>
      </c>
    </row>
    <row r="2857" spans="1:8" hidden="1" x14ac:dyDescent="0.25">
      <c r="A2857" s="47" t="s">
        <v>2057</v>
      </c>
      <c r="B2857" s="35" t="s">
        <v>1875</v>
      </c>
      <c r="C2857" s="35" t="s">
        <v>4608</v>
      </c>
      <c r="D2857" s="46" t="str">
        <f t="shared" si="73"/>
        <v>E</v>
      </c>
      <c r="E2857" s="598" t="s">
        <v>2057</v>
      </c>
      <c r="F2857" s="505"/>
      <c r="G2857" s="167"/>
      <c r="H2857" s="35" t="s">
        <v>4609</v>
      </c>
    </row>
    <row r="2858" spans="1:8" hidden="1" x14ac:dyDescent="0.25">
      <c r="A2858" s="47" t="s">
        <v>2057</v>
      </c>
      <c r="B2858" s="35" t="s">
        <v>1875</v>
      </c>
      <c r="C2858" s="35" t="s">
        <v>5916</v>
      </c>
      <c r="D2858" s="46" t="str">
        <f t="shared" si="73"/>
        <v>M</v>
      </c>
      <c r="E2858" s="598" t="s">
        <v>2057</v>
      </c>
      <c r="F2858" s="505"/>
      <c r="G2858" s="167"/>
      <c r="H2858" s="35" t="s">
        <v>5921</v>
      </c>
    </row>
    <row r="2859" spans="1:8" hidden="1" x14ac:dyDescent="0.25">
      <c r="A2859" s="47" t="s">
        <v>2057</v>
      </c>
      <c r="B2859" s="35" t="s">
        <v>1875</v>
      </c>
      <c r="C2859" s="35" t="s">
        <v>5917</v>
      </c>
      <c r="D2859" s="46" t="str">
        <f t="shared" si="73"/>
        <v>E</v>
      </c>
      <c r="E2859" s="598" t="s">
        <v>2057</v>
      </c>
      <c r="F2859" s="505"/>
      <c r="G2859" s="167"/>
      <c r="H2859" s="35" t="s">
        <v>5922</v>
      </c>
    </row>
    <row r="2860" spans="1:8" hidden="1" x14ac:dyDescent="0.25">
      <c r="A2860" s="47" t="s">
        <v>2057</v>
      </c>
      <c r="B2860" s="35" t="s">
        <v>1875</v>
      </c>
      <c r="C2860" s="35" t="s">
        <v>5918</v>
      </c>
      <c r="D2860" s="46" t="str">
        <f t="shared" si="73"/>
        <v>E</v>
      </c>
      <c r="E2860" s="598" t="s">
        <v>2057</v>
      </c>
      <c r="F2860" s="505"/>
      <c r="G2860" s="167"/>
      <c r="H2860" s="35" t="s">
        <v>5923</v>
      </c>
    </row>
    <row r="2861" spans="1:8" hidden="1" x14ac:dyDescent="0.25">
      <c r="A2861" s="47" t="s">
        <v>2057</v>
      </c>
      <c r="B2861" s="35" t="s">
        <v>1875</v>
      </c>
      <c r="C2861" s="35" t="s">
        <v>5920</v>
      </c>
      <c r="D2861" s="46" t="str">
        <f t="shared" si="73"/>
        <v>M</v>
      </c>
      <c r="E2861" s="598" t="s">
        <v>2057</v>
      </c>
      <c r="F2861" s="505"/>
      <c r="G2861" s="167"/>
      <c r="H2861" s="35" t="s">
        <v>4610</v>
      </c>
    </row>
    <row r="2862" spans="1:8" hidden="1" x14ac:dyDescent="0.25">
      <c r="A2862" s="47" t="s">
        <v>2057</v>
      </c>
      <c r="B2862" s="35" t="s">
        <v>1875</v>
      </c>
      <c r="C2862" s="35" t="s">
        <v>5919</v>
      </c>
      <c r="D2862" s="46" t="str">
        <f t="shared" si="73"/>
        <v>H</v>
      </c>
      <c r="E2862" s="598" t="s">
        <v>2057</v>
      </c>
      <c r="F2862" s="505"/>
      <c r="G2862" s="167"/>
      <c r="H2862" s="35" t="s">
        <v>5924</v>
      </c>
    </row>
    <row r="2863" spans="1:8" hidden="1" x14ac:dyDescent="0.25">
      <c r="A2863" s="47" t="s">
        <v>2057</v>
      </c>
      <c r="B2863" s="35" t="s">
        <v>1875</v>
      </c>
      <c r="C2863" s="35" t="s">
        <v>4609</v>
      </c>
      <c r="D2863" s="46" t="str">
        <f t="shared" si="73"/>
        <v>E</v>
      </c>
      <c r="E2863" s="598" t="s">
        <v>2057</v>
      </c>
      <c r="F2863" s="505"/>
      <c r="G2863" s="167"/>
      <c r="H2863" s="35" t="s">
        <v>5925</v>
      </c>
    </row>
    <row r="2864" spans="1:8" hidden="1" x14ac:dyDescent="0.25">
      <c r="A2864" s="47" t="s">
        <v>2057</v>
      </c>
      <c r="B2864" s="35" t="s">
        <v>1875</v>
      </c>
      <c r="C2864" s="35" t="s">
        <v>5921</v>
      </c>
      <c r="D2864" s="46" t="str">
        <f t="shared" si="73"/>
        <v>M</v>
      </c>
      <c r="E2864" s="598" t="s">
        <v>2057</v>
      </c>
      <c r="F2864" s="505"/>
      <c r="G2864" s="167"/>
      <c r="H2864" s="35" t="s">
        <v>4611</v>
      </c>
    </row>
    <row r="2865" spans="1:8" hidden="1" x14ac:dyDescent="0.25">
      <c r="A2865" s="47" t="s">
        <v>2057</v>
      </c>
      <c r="B2865" s="35" t="s">
        <v>1875</v>
      </c>
      <c r="C2865" s="35" t="s">
        <v>5922</v>
      </c>
      <c r="D2865" s="46" t="str">
        <f t="shared" si="73"/>
        <v>E</v>
      </c>
      <c r="E2865" s="598" t="s">
        <v>2057</v>
      </c>
      <c r="F2865" s="505"/>
      <c r="G2865" s="167"/>
      <c r="H2865" s="35" t="s">
        <v>5926</v>
      </c>
    </row>
    <row r="2866" spans="1:8" hidden="1" x14ac:dyDescent="0.25">
      <c r="A2866" s="47" t="s">
        <v>2057</v>
      </c>
      <c r="B2866" s="35" t="s">
        <v>1875</v>
      </c>
      <c r="C2866" s="35" t="s">
        <v>5923</v>
      </c>
      <c r="D2866" s="46" t="str">
        <f t="shared" si="73"/>
        <v>H</v>
      </c>
      <c r="E2866" s="598" t="s">
        <v>2057</v>
      </c>
      <c r="F2866" s="505"/>
      <c r="G2866" s="167"/>
      <c r="H2866" s="35" t="s">
        <v>5927</v>
      </c>
    </row>
    <row r="2867" spans="1:8" hidden="1" x14ac:dyDescent="0.25">
      <c r="A2867" s="47" t="s">
        <v>2057</v>
      </c>
      <c r="B2867" s="35" t="s">
        <v>1875</v>
      </c>
      <c r="C2867" s="35" t="s">
        <v>4610</v>
      </c>
      <c r="D2867" s="46" t="str">
        <f t="shared" si="73"/>
        <v>E</v>
      </c>
      <c r="E2867" s="598" t="s">
        <v>2057</v>
      </c>
      <c r="F2867" s="505"/>
      <c r="G2867" s="167"/>
      <c r="H2867" s="35" t="s">
        <v>5928</v>
      </c>
    </row>
    <row r="2868" spans="1:8" hidden="1" x14ac:dyDescent="0.25">
      <c r="A2868" s="47" t="s">
        <v>2057</v>
      </c>
      <c r="B2868" s="35" t="s">
        <v>1875</v>
      </c>
      <c r="C2868" s="35" t="s">
        <v>5924</v>
      </c>
      <c r="D2868" s="46" t="str">
        <f t="shared" si="73"/>
        <v>M</v>
      </c>
      <c r="E2868" s="598" t="s">
        <v>2057</v>
      </c>
      <c r="F2868" s="505"/>
      <c r="G2868" s="167"/>
      <c r="H2868" s="35" t="s">
        <v>5929</v>
      </c>
    </row>
    <row r="2869" spans="1:8" hidden="1" x14ac:dyDescent="0.25">
      <c r="A2869" s="47" t="s">
        <v>2057</v>
      </c>
      <c r="B2869" s="35" t="s">
        <v>1875</v>
      </c>
      <c r="C2869" s="35" t="s">
        <v>5925</v>
      </c>
      <c r="D2869" s="46" t="str">
        <f t="shared" si="73"/>
        <v>H</v>
      </c>
      <c r="E2869" s="598" t="s">
        <v>2057</v>
      </c>
      <c r="F2869" s="505"/>
      <c r="G2869" s="167"/>
      <c r="H2869" s="35" t="s">
        <v>4612</v>
      </c>
    </row>
    <row r="2870" spans="1:8" hidden="1" x14ac:dyDescent="0.25">
      <c r="A2870" s="47" t="s">
        <v>2057</v>
      </c>
      <c r="B2870" s="35" t="s">
        <v>1875</v>
      </c>
      <c r="C2870" s="35" t="s">
        <v>4611</v>
      </c>
      <c r="D2870" s="46" t="str">
        <f t="shared" si="73"/>
        <v>E</v>
      </c>
      <c r="E2870" s="598" t="s">
        <v>2057</v>
      </c>
      <c r="F2870" s="505"/>
      <c r="G2870" s="167"/>
      <c r="H2870" s="35" t="s">
        <v>5930</v>
      </c>
    </row>
    <row r="2871" spans="1:8" hidden="1" x14ac:dyDescent="0.25">
      <c r="A2871" s="47" t="s">
        <v>2057</v>
      </c>
      <c r="B2871" s="35" t="s">
        <v>1875</v>
      </c>
      <c r="C2871" s="35" t="s">
        <v>5926</v>
      </c>
      <c r="D2871" s="46" t="str">
        <f t="shared" si="73"/>
        <v>M</v>
      </c>
      <c r="E2871" s="598" t="s">
        <v>2057</v>
      </c>
      <c r="F2871" s="505"/>
      <c r="G2871" s="167"/>
      <c r="H2871" s="35" t="s">
        <v>5931</v>
      </c>
    </row>
    <row r="2872" spans="1:8" hidden="1" x14ac:dyDescent="0.25">
      <c r="A2872" s="47" t="s">
        <v>2057</v>
      </c>
      <c r="B2872" s="35" t="s">
        <v>1875</v>
      </c>
      <c r="C2872" s="35" t="s">
        <v>5927</v>
      </c>
      <c r="D2872" s="46" t="str">
        <f t="shared" si="73"/>
        <v>H</v>
      </c>
      <c r="E2872" s="598" t="s">
        <v>2057</v>
      </c>
      <c r="F2872" s="505"/>
      <c r="G2872" s="167"/>
      <c r="H2872" s="35" t="s">
        <v>5932</v>
      </c>
    </row>
    <row r="2873" spans="1:8" hidden="1" x14ac:dyDescent="0.25">
      <c r="A2873" s="47" t="s">
        <v>2057</v>
      </c>
      <c r="B2873" s="35" t="s">
        <v>1875</v>
      </c>
      <c r="C2873" s="35" t="s">
        <v>5928</v>
      </c>
      <c r="D2873" s="46" t="str">
        <f t="shared" si="73"/>
        <v>H</v>
      </c>
      <c r="E2873" s="598" t="s">
        <v>2057</v>
      </c>
      <c r="F2873" s="505"/>
      <c r="G2873" s="167"/>
      <c r="H2873" s="35" t="s">
        <v>4613</v>
      </c>
    </row>
    <row r="2874" spans="1:8" hidden="1" x14ac:dyDescent="0.25">
      <c r="A2874" s="47" t="s">
        <v>2057</v>
      </c>
      <c r="B2874" s="35" t="s">
        <v>1875</v>
      </c>
      <c r="C2874" s="35" t="s">
        <v>5929</v>
      </c>
      <c r="D2874" s="46" t="str">
        <f t="shared" si="73"/>
        <v>E</v>
      </c>
      <c r="E2874" s="598" t="s">
        <v>2057</v>
      </c>
      <c r="F2874" s="505"/>
      <c r="G2874" s="167"/>
      <c r="H2874" s="35" t="s">
        <v>5933</v>
      </c>
    </row>
    <row r="2875" spans="1:8" hidden="1" x14ac:dyDescent="0.25">
      <c r="A2875" s="47" t="s">
        <v>2057</v>
      </c>
      <c r="B2875" s="35" t="s">
        <v>1875</v>
      </c>
      <c r="C2875" s="35" t="s">
        <v>4612</v>
      </c>
      <c r="D2875" s="46" t="str">
        <f t="shared" si="73"/>
        <v>E</v>
      </c>
      <c r="E2875" s="598" t="s">
        <v>2057</v>
      </c>
      <c r="F2875" s="505"/>
      <c r="G2875" s="167"/>
      <c r="H2875" s="35" t="s">
        <v>6399</v>
      </c>
    </row>
    <row r="2876" spans="1:8" hidden="1" x14ac:dyDescent="0.25">
      <c r="A2876" s="47" t="s">
        <v>2057</v>
      </c>
      <c r="B2876" s="35" t="s">
        <v>1875</v>
      </c>
      <c r="C2876" s="35" t="s">
        <v>5930</v>
      </c>
      <c r="D2876" s="46" t="str">
        <f t="shared" si="73"/>
        <v>E</v>
      </c>
      <c r="E2876" s="598" t="s">
        <v>2057</v>
      </c>
      <c r="F2876" s="505"/>
      <c r="G2876" s="167"/>
      <c r="H2876" s="35" t="s">
        <v>7247</v>
      </c>
    </row>
    <row r="2877" spans="1:8" hidden="1" x14ac:dyDescent="0.25">
      <c r="A2877" s="47" t="s">
        <v>2057</v>
      </c>
      <c r="B2877" s="35" t="s">
        <v>1875</v>
      </c>
      <c r="C2877" s="35" t="s">
        <v>5931</v>
      </c>
      <c r="D2877" s="46" t="str">
        <f t="shared" si="73"/>
        <v>M</v>
      </c>
      <c r="E2877" s="598" t="s">
        <v>2057</v>
      </c>
      <c r="F2877" s="505"/>
      <c r="G2877" s="167"/>
      <c r="H2877" s="35" t="s">
        <v>95</v>
      </c>
    </row>
    <row r="2878" spans="1:8" hidden="1" x14ac:dyDescent="0.25">
      <c r="A2878" s="47" t="s">
        <v>2057</v>
      </c>
      <c r="B2878" s="35" t="s">
        <v>1875</v>
      </c>
      <c r="C2878" s="35" t="s">
        <v>5932</v>
      </c>
      <c r="D2878" s="46" t="str">
        <f t="shared" si="73"/>
        <v>M</v>
      </c>
      <c r="E2878" s="598" t="s">
        <v>2057</v>
      </c>
      <c r="F2878" s="505"/>
      <c r="G2878" s="167"/>
    </row>
    <row r="2879" spans="1:8" hidden="1" x14ac:dyDescent="0.25">
      <c r="A2879" s="47" t="s">
        <v>2057</v>
      </c>
      <c r="B2879" s="35" t="s">
        <v>1875</v>
      </c>
      <c r="C2879" s="35" t="s">
        <v>4613</v>
      </c>
      <c r="D2879" s="46" t="str">
        <f t="shared" si="73"/>
        <v>E</v>
      </c>
      <c r="E2879" s="598" t="s">
        <v>2057</v>
      </c>
      <c r="F2879" s="505"/>
      <c r="G2879" s="167"/>
      <c r="H2879" s="35" t="s">
        <v>4614</v>
      </c>
    </row>
    <row r="2880" spans="1:8" hidden="1" x14ac:dyDescent="0.25">
      <c r="A2880" s="47" t="s">
        <v>2057</v>
      </c>
      <c r="B2880" s="35" t="s">
        <v>1875</v>
      </c>
      <c r="C2880" s="35" t="s">
        <v>5933</v>
      </c>
      <c r="D2880" s="46" t="str">
        <f t="shared" si="73"/>
        <v>M</v>
      </c>
      <c r="E2880" s="598" t="s">
        <v>2057</v>
      </c>
      <c r="F2880" s="505"/>
      <c r="G2880" s="167"/>
      <c r="H2880" s="35" t="s">
        <v>5934</v>
      </c>
    </row>
    <row r="2881" spans="1:8" hidden="1" x14ac:dyDescent="0.25">
      <c r="A2881" s="47" t="s">
        <v>2057</v>
      </c>
      <c r="B2881" s="35" t="s">
        <v>1875</v>
      </c>
      <c r="C2881" s="35" t="s">
        <v>6399</v>
      </c>
      <c r="D2881" s="46" t="str">
        <f t="shared" si="73"/>
        <v>F</v>
      </c>
      <c r="E2881" s="598" t="s">
        <v>2057</v>
      </c>
      <c r="F2881" s="505"/>
      <c r="G2881" s="167"/>
      <c r="H2881" s="35" t="s">
        <v>5935</v>
      </c>
    </row>
    <row r="2882" spans="1:8" hidden="1" x14ac:dyDescent="0.25">
      <c r="A2882" s="47" t="s">
        <v>2057</v>
      </c>
      <c r="B2882" s="35" t="s">
        <v>1875</v>
      </c>
      <c r="C2882" s="35" t="s">
        <v>7247</v>
      </c>
      <c r="D2882" s="46" t="s">
        <v>6439</v>
      </c>
      <c r="E2882" s="598" t="s">
        <v>2057</v>
      </c>
      <c r="F2882" s="505"/>
      <c r="G2882" s="167"/>
      <c r="H2882" s="35" t="s">
        <v>95</v>
      </c>
    </row>
    <row r="2883" spans="1:8" hidden="1" x14ac:dyDescent="0.25">
      <c r="A2883" s="47" t="str">
        <f>A2882</f>
        <v>2700</v>
      </c>
      <c r="B2883" s="35" t="s">
        <v>1875</v>
      </c>
      <c r="C2883" s="35" t="s">
        <v>6593</v>
      </c>
      <c r="D2883" s="46" t="s">
        <v>6440</v>
      </c>
      <c r="E2883" s="598" t="str">
        <f>E2882</f>
        <v>2700</v>
      </c>
      <c r="F2883" s="505"/>
      <c r="G2883" s="167"/>
    </row>
    <row r="2884" spans="1:8" hidden="1" x14ac:dyDescent="0.25">
      <c r="A2884" s="47" t="str">
        <f>A2883</f>
        <v>2700</v>
      </c>
      <c r="B2884" s="35" t="s">
        <v>1875</v>
      </c>
      <c r="C2884" s="35" t="s">
        <v>7945</v>
      </c>
      <c r="E2884" s="598" t="str">
        <f>E2883</f>
        <v>2700</v>
      </c>
      <c r="F2884" s="505"/>
      <c r="G2884" s="167"/>
      <c r="H2884" s="35" t="s">
        <v>4615</v>
      </c>
    </row>
    <row r="2885" spans="1:8" hidden="1" x14ac:dyDescent="0.25">
      <c r="A2885" s="47" t="s">
        <v>2056</v>
      </c>
      <c r="B2885" s="35" t="s">
        <v>1874</v>
      </c>
      <c r="C2885" s="35" t="s">
        <v>4614</v>
      </c>
      <c r="D2885" s="46" t="str">
        <f>RIGHT(C2885,1)</f>
        <v>E</v>
      </c>
      <c r="E2885" s="598" t="s">
        <v>2056</v>
      </c>
      <c r="F2885" s="505"/>
      <c r="G2885" s="167"/>
      <c r="H2885" s="35" t="s">
        <v>5937</v>
      </c>
    </row>
    <row r="2886" spans="1:8" hidden="1" x14ac:dyDescent="0.25">
      <c r="A2886" s="47" t="s">
        <v>2056</v>
      </c>
      <c r="B2886" s="35" t="s">
        <v>1874</v>
      </c>
      <c r="C2886" s="35" t="s">
        <v>5934</v>
      </c>
      <c r="D2886" s="46" t="str">
        <f>RIGHT(C2886,1)</f>
        <v>M</v>
      </c>
      <c r="E2886" s="598" t="s">
        <v>2056</v>
      </c>
      <c r="F2886" s="505"/>
      <c r="G2886" s="167"/>
      <c r="H2886" s="35" t="s">
        <v>5936</v>
      </c>
    </row>
    <row r="2887" spans="1:8" hidden="1" x14ac:dyDescent="0.25">
      <c r="A2887" s="47" t="s">
        <v>2056</v>
      </c>
      <c r="B2887" s="35" t="s">
        <v>1874</v>
      </c>
      <c r="C2887" s="35" t="s">
        <v>5935</v>
      </c>
      <c r="D2887" s="46" t="str">
        <f>RIGHT(C2887,1)</f>
        <v>H</v>
      </c>
      <c r="E2887" s="598" t="s">
        <v>2056</v>
      </c>
      <c r="F2887" s="505"/>
      <c r="G2887" s="167"/>
      <c r="H2887" s="35" t="s">
        <v>95</v>
      </c>
    </row>
    <row r="2888" spans="1:8" hidden="1" x14ac:dyDescent="0.25">
      <c r="A2888" s="47" t="str">
        <f>A2887</f>
        <v>2710</v>
      </c>
      <c r="B2888" s="35" t="s">
        <v>1874</v>
      </c>
      <c r="C2888" s="35" t="s">
        <v>6594</v>
      </c>
      <c r="D2888" s="46" t="s">
        <v>6440</v>
      </c>
      <c r="E2888" s="598" t="str">
        <f>E2887</f>
        <v>2710</v>
      </c>
      <c r="F2888" s="505"/>
      <c r="G2888" s="167"/>
    </row>
    <row r="2889" spans="1:8" hidden="1" x14ac:dyDescent="0.25">
      <c r="A2889" s="47" t="str">
        <f>A2888</f>
        <v>2710</v>
      </c>
      <c r="B2889" s="35" t="s">
        <v>1874</v>
      </c>
      <c r="C2889" s="35" t="s">
        <v>7945</v>
      </c>
      <c r="E2889" s="598" t="str">
        <f>E2888</f>
        <v>2710</v>
      </c>
      <c r="F2889" s="505"/>
      <c r="G2889" s="167"/>
      <c r="H2889" s="35" t="s">
        <v>5938</v>
      </c>
    </row>
    <row r="2890" spans="1:8" hidden="1" x14ac:dyDescent="0.25">
      <c r="A2890" s="47" t="s">
        <v>2055</v>
      </c>
      <c r="B2890" s="35" t="s">
        <v>6362</v>
      </c>
      <c r="C2890" s="35" t="s">
        <v>4615</v>
      </c>
      <c r="D2890" s="46" t="str">
        <f>RIGHT(C2890,1)</f>
        <v>E</v>
      </c>
      <c r="E2890" s="598" t="s">
        <v>2055</v>
      </c>
      <c r="F2890" s="505"/>
      <c r="G2890" s="167"/>
      <c r="H2890" s="35" t="s">
        <v>5939</v>
      </c>
    </row>
    <row r="2891" spans="1:8" hidden="1" x14ac:dyDescent="0.25">
      <c r="A2891" s="47" t="s">
        <v>2055</v>
      </c>
      <c r="B2891" s="35" t="s">
        <v>6362</v>
      </c>
      <c r="C2891" s="35" t="s">
        <v>5937</v>
      </c>
      <c r="D2891" s="46" t="str">
        <f>RIGHT(C2891,1)</f>
        <v>M</v>
      </c>
      <c r="E2891" s="598" t="s">
        <v>2055</v>
      </c>
      <c r="F2891" s="505"/>
      <c r="G2891" s="167"/>
      <c r="H2891" s="35" t="s">
        <v>5940</v>
      </c>
    </row>
    <row r="2892" spans="1:8" hidden="1" x14ac:dyDescent="0.25">
      <c r="A2892" s="47" t="s">
        <v>2055</v>
      </c>
      <c r="B2892" s="35" t="s">
        <v>6362</v>
      </c>
      <c r="C2892" s="35" t="s">
        <v>5936</v>
      </c>
      <c r="D2892" s="46" t="str">
        <f>RIGHT(C2892,1)</f>
        <v>H</v>
      </c>
      <c r="E2892" s="598" t="s">
        <v>2055</v>
      </c>
      <c r="F2892" s="505"/>
      <c r="G2892" s="167"/>
      <c r="H2892" s="35" t="s">
        <v>4616</v>
      </c>
    </row>
    <row r="2893" spans="1:8" hidden="1" x14ac:dyDescent="0.25">
      <c r="A2893" s="47" t="str">
        <f>A2892</f>
        <v>2720</v>
      </c>
      <c r="B2893" s="35" t="s">
        <v>6362</v>
      </c>
      <c r="C2893" s="35" t="s">
        <v>6595</v>
      </c>
      <c r="D2893" s="46" t="s">
        <v>6440</v>
      </c>
      <c r="E2893" s="598" t="str">
        <f>E2892</f>
        <v>2720</v>
      </c>
      <c r="F2893" s="505"/>
      <c r="G2893" s="167"/>
      <c r="H2893" s="35" t="s">
        <v>7248</v>
      </c>
    </row>
    <row r="2894" spans="1:8" hidden="1" x14ac:dyDescent="0.25">
      <c r="A2894" s="47" t="str">
        <f>A2893</f>
        <v>2720</v>
      </c>
      <c r="B2894" s="35" t="s">
        <v>6362</v>
      </c>
      <c r="C2894" s="35" t="s">
        <v>7946</v>
      </c>
      <c r="E2894" s="598" t="str">
        <f>E2893</f>
        <v>2720</v>
      </c>
      <c r="F2894" s="505"/>
      <c r="G2894" s="167"/>
      <c r="H2894" s="35" t="s">
        <v>7249</v>
      </c>
    </row>
    <row r="2895" spans="1:8" hidden="1" x14ac:dyDescent="0.25">
      <c r="A2895" s="47" t="s">
        <v>2054</v>
      </c>
      <c r="B2895" s="35" t="s">
        <v>6363</v>
      </c>
      <c r="C2895" s="35" t="s">
        <v>5938</v>
      </c>
      <c r="D2895" s="46" t="str">
        <f>RIGHT(C2895,1)</f>
        <v>E</v>
      </c>
      <c r="E2895" s="598" t="s">
        <v>2054</v>
      </c>
      <c r="F2895" s="505"/>
      <c r="G2895" s="167"/>
      <c r="H2895" s="35" t="s">
        <v>95</v>
      </c>
    </row>
    <row r="2896" spans="1:8" hidden="1" x14ac:dyDescent="0.25">
      <c r="A2896" s="47" t="s">
        <v>2054</v>
      </c>
      <c r="B2896" s="35" t="s">
        <v>6363</v>
      </c>
      <c r="C2896" s="35" t="s">
        <v>5939</v>
      </c>
      <c r="D2896" s="46" t="str">
        <f>RIGHT(C2896,1)</f>
        <v>M</v>
      </c>
      <c r="E2896" s="598" t="s">
        <v>2054</v>
      </c>
      <c r="F2896" s="505"/>
      <c r="G2896" s="167"/>
    </row>
    <row r="2897" spans="1:8" hidden="1" x14ac:dyDescent="0.25">
      <c r="A2897" s="47" t="s">
        <v>2054</v>
      </c>
      <c r="B2897" s="35" t="s">
        <v>6363</v>
      </c>
      <c r="C2897" s="35" t="s">
        <v>5940</v>
      </c>
      <c r="D2897" s="46" t="str">
        <f>RIGHT(C2897,1)</f>
        <v>H</v>
      </c>
      <c r="E2897" s="598" t="s">
        <v>2054</v>
      </c>
      <c r="F2897" s="505"/>
      <c r="G2897" s="167"/>
      <c r="H2897" s="35" t="s">
        <v>5941</v>
      </c>
    </row>
    <row r="2898" spans="1:8" hidden="1" x14ac:dyDescent="0.25">
      <c r="A2898" s="47" t="s">
        <v>2054</v>
      </c>
      <c r="B2898" s="35" t="s">
        <v>6363</v>
      </c>
      <c r="C2898" s="35" t="s">
        <v>4616</v>
      </c>
      <c r="D2898" s="46" t="str">
        <f>RIGHT(C2898,1)</f>
        <v>E</v>
      </c>
      <c r="E2898" s="598" t="s">
        <v>2054</v>
      </c>
      <c r="F2898" s="505"/>
      <c r="G2898" s="167"/>
      <c r="H2898" s="35" t="s">
        <v>5942</v>
      </c>
    </row>
    <row r="2899" spans="1:8" hidden="1" x14ac:dyDescent="0.25">
      <c r="A2899" s="47" t="s">
        <v>2054</v>
      </c>
      <c r="B2899" s="35" t="s">
        <v>6363</v>
      </c>
      <c r="C2899" s="35" t="s">
        <v>7248</v>
      </c>
      <c r="D2899" s="46" t="s">
        <v>6439</v>
      </c>
      <c r="E2899" s="598" t="s">
        <v>2054</v>
      </c>
      <c r="F2899" s="505"/>
      <c r="G2899" s="167"/>
      <c r="H2899" s="35" t="s">
        <v>5943</v>
      </c>
    </row>
    <row r="2900" spans="1:8" hidden="1" x14ac:dyDescent="0.25">
      <c r="A2900" s="47" t="s">
        <v>2054</v>
      </c>
      <c r="B2900" s="35" t="s">
        <v>6363</v>
      </c>
      <c r="C2900" s="35" t="s">
        <v>7249</v>
      </c>
      <c r="D2900" s="46" t="s">
        <v>6439</v>
      </c>
      <c r="E2900" s="598" t="s">
        <v>2054</v>
      </c>
      <c r="F2900" s="505"/>
      <c r="G2900" s="167"/>
      <c r="H2900" s="35" t="s">
        <v>4617</v>
      </c>
    </row>
    <row r="2901" spans="1:8" hidden="1" x14ac:dyDescent="0.25">
      <c r="A2901" s="47" t="str">
        <f>A2900</f>
        <v>2730</v>
      </c>
      <c r="B2901" s="35" t="s">
        <v>6363</v>
      </c>
      <c r="C2901" s="35" t="s">
        <v>6596</v>
      </c>
      <c r="D2901" s="46" t="s">
        <v>6440</v>
      </c>
      <c r="E2901" s="598" t="str">
        <f>E2900</f>
        <v>2730</v>
      </c>
      <c r="F2901" s="505"/>
      <c r="G2901" s="167"/>
      <c r="H2901" s="35" t="s">
        <v>5945</v>
      </c>
    </row>
    <row r="2902" spans="1:8" hidden="1" x14ac:dyDescent="0.25">
      <c r="A2902" s="47" t="str">
        <f>A2901</f>
        <v>2730</v>
      </c>
      <c r="B2902" s="35" t="s">
        <v>6363</v>
      </c>
      <c r="C2902" s="35" t="s">
        <v>7947</v>
      </c>
      <c r="E2902" s="598" t="str">
        <f>E2901</f>
        <v>2730</v>
      </c>
      <c r="F2902" s="505"/>
      <c r="G2902" s="167"/>
      <c r="H2902" s="35" t="s">
        <v>5944</v>
      </c>
    </row>
    <row r="2903" spans="1:8" hidden="1" x14ac:dyDescent="0.25">
      <c r="A2903" s="47" t="s">
        <v>2053</v>
      </c>
      <c r="B2903" s="35" t="s">
        <v>6364</v>
      </c>
      <c r="C2903" s="35" t="s">
        <v>5941</v>
      </c>
      <c r="D2903" s="46" t="str">
        <f t="shared" ref="D2903:D2913" si="74">RIGHT(C2903,1)</f>
        <v>E</v>
      </c>
      <c r="E2903" s="598" t="s">
        <v>2053</v>
      </c>
      <c r="F2903" s="505"/>
      <c r="G2903" s="167"/>
      <c r="H2903" s="35" t="s">
        <v>4618</v>
      </c>
    </row>
    <row r="2904" spans="1:8" hidden="1" x14ac:dyDescent="0.25">
      <c r="A2904" s="47" t="s">
        <v>2053</v>
      </c>
      <c r="B2904" s="35" t="s">
        <v>6364</v>
      </c>
      <c r="C2904" s="35" t="s">
        <v>5942</v>
      </c>
      <c r="D2904" s="46" t="str">
        <f t="shared" si="74"/>
        <v>M</v>
      </c>
      <c r="E2904" s="598" t="s">
        <v>2053</v>
      </c>
      <c r="F2904" s="505"/>
      <c r="G2904" s="167"/>
      <c r="H2904" s="35" t="s">
        <v>5946</v>
      </c>
    </row>
    <row r="2905" spans="1:8" hidden="1" x14ac:dyDescent="0.25">
      <c r="A2905" s="47" t="s">
        <v>2053</v>
      </c>
      <c r="B2905" s="35" t="s">
        <v>6364</v>
      </c>
      <c r="C2905" s="35" t="s">
        <v>5943</v>
      </c>
      <c r="D2905" s="46" t="str">
        <f t="shared" si="74"/>
        <v>H</v>
      </c>
      <c r="E2905" s="598" t="s">
        <v>2053</v>
      </c>
      <c r="F2905" s="505"/>
      <c r="G2905" s="167"/>
      <c r="H2905" s="35" t="s">
        <v>5947</v>
      </c>
    </row>
    <row r="2906" spans="1:8" hidden="1" x14ac:dyDescent="0.25">
      <c r="A2906" s="47" t="s">
        <v>2053</v>
      </c>
      <c r="B2906" s="35" t="s">
        <v>6364</v>
      </c>
      <c r="C2906" s="35" t="s">
        <v>4617</v>
      </c>
      <c r="D2906" s="46" t="str">
        <f t="shared" si="74"/>
        <v>E</v>
      </c>
      <c r="E2906" s="598" t="s">
        <v>2053</v>
      </c>
      <c r="F2906" s="505"/>
      <c r="G2906" s="167"/>
      <c r="H2906" s="35" t="s">
        <v>5949</v>
      </c>
    </row>
    <row r="2907" spans="1:8" hidden="1" x14ac:dyDescent="0.25">
      <c r="A2907" s="47" t="s">
        <v>2053</v>
      </c>
      <c r="B2907" s="35" t="s">
        <v>6364</v>
      </c>
      <c r="C2907" s="35" t="s">
        <v>5945</v>
      </c>
      <c r="D2907" s="46" t="str">
        <f t="shared" si="74"/>
        <v>M</v>
      </c>
      <c r="E2907" s="598" t="s">
        <v>2053</v>
      </c>
      <c r="F2907" s="505"/>
      <c r="G2907" s="167"/>
      <c r="H2907" s="35" t="s">
        <v>5948</v>
      </c>
    </row>
    <row r="2908" spans="1:8" hidden="1" x14ac:dyDescent="0.25">
      <c r="A2908" s="47" t="s">
        <v>2053</v>
      </c>
      <c r="B2908" s="35" t="s">
        <v>6364</v>
      </c>
      <c r="C2908" s="35" t="s">
        <v>5944</v>
      </c>
      <c r="D2908" s="46" t="str">
        <f t="shared" si="74"/>
        <v>H</v>
      </c>
      <c r="E2908" s="598" t="s">
        <v>2053</v>
      </c>
      <c r="F2908" s="505"/>
      <c r="G2908" s="167"/>
      <c r="H2908" s="35" t="s">
        <v>7250</v>
      </c>
    </row>
    <row r="2909" spans="1:8" hidden="1" x14ac:dyDescent="0.25">
      <c r="A2909" s="47" t="s">
        <v>2053</v>
      </c>
      <c r="B2909" s="35" t="s">
        <v>6364</v>
      </c>
      <c r="C2909" s="35" t="s">
        <v>4618</v>
      </c>
      <c r="D2909" s="46" t="str">
        <f t="shared" si="74"/>
        <v>E</v>
      </c>
      <c r="E2909" s="598" t="s">
        <v>2053</v>
      </c>
      <c r="F2909" s="505"/>
      <c r="G2909" s="167"/>
      <c r="H2909" s="35" t="s">
        <v>7251</v>
      </c>
    </row>
    <row r="2910" spans="1:8" hidden="1" x14ac:dyDescent="0.25">
      <c r="A2910" s="47" t="s">
        <v>2053</v>
      </c>
      <c r="B2910" s="35" t="s">
        <v>6364</v>
      </c>
      <c r="C2910" s="35" t="s">
        <v>5946</v>
      </c>
      <c r="D2910" s="46" t="str">
        <f t="shared" si="74"/>
        <v>M</v>
      </c>
      <c r="E2910" s="598" t="s">
        <v>2053</v>
      </c>
      <c r="F2910" s="505"/>
      <c r="G2910" s="167"/>
      <c r="H2910" s="35" t="s">
        <v>95</v>
      </c>
    </row>
    <row r="2911" spans="1:8" hidden="1" x14ac:dyDescent="0.25">
      <c r="A2911" s="47" t="s">
        <v>2053</v>
      </c>
      <c r="B2911" s="35" t="s">
        <v>6364</v>
      </c>
      <c r="C2911" s="35" t="s">
        <v>5947</v>
      </c>
      <c r="D2911" s="46" t="str">
        <f t="shared" si="74"/>
        <v>H</v>
      </c>
      <c r="E2911" s="598" t="s">
        <v>2053</v>
      </c>
      <c r="F2911" s="505"/>
      <c r="G2911" s="167"/>
    </row>
    <row r="2912" spans="1:8" hidden="1" x14ac:dyDescent="0.25">
      <c r="A2912" s="47" t="s">
        <v>2053</v>
      </c>
      <c r="B2912" s="35" t="s">
        <v>6364</v>
      </c>
      <c r="C2912" s="35" t="s">
        <v>5949</v>
      </c>
      <c r="D2912" s="46" t="str">
        <f t="shared" si="74"/>
        <v>M</v>
      </c>
      <c r="E2912" s="598" t="s">
        <v>2053</v>
      </c>
      <c r="F2912" s="505"/>
      <c r="G2912" s="167"/>
      <c r="H2912" s="35" t="s">
        <v>4619</v>
      </c>
    </row>
    <row r="2913" spans="1:8" hidden="1" x14ac:dyDescent="0.25">
      <c r="A2913" s="47" t="s">
        <v>2053</v>
      </c>
      <c r="B2913" s="35" t="s">
        <v>6364</v>
      </c>
      <c r="C2913" s="35" t="s">
        <v>5948</v>
      </c>
      <c r="D2913" s="46" t="str">
        <f t="shared" si="74"/>
        <v>H</v>
      </c>
      <c r="E2913" s="598" t="s">
        <v>2053</v>
      </c>
      <c r="F2913" s="505"/>
      <c r="G2913" s="167"/>
      <c r="H2913" s="35" t="s">
        <v>5950</v>
      </c>
    </row>
    <row r="2914" spans="1:8" hidden="1" x14ac:dyDescent="0.25">
      <c r="A2914" s="47" t="s">
        <v>2053</v>
      </c>
      <c r="B2914" s="35" t="s">
        <v>6364</v>
      </c>
      <c r="C2914" s="35" t="s">
        <v>7250</v>
      </c>
      <c r="D2914" s="46" t="s">
        <v>6439</v>
      </c>
      <c r="E2914" s="598" t="s">
        <v>2053</v>
      </c>
      <c r="F2914" s="505"/>
      <c r="G2914" s="167"/>
      <c r="H2914" s="35" t="s">
        <v>5951</v>
      </c>
    </row>
    <row r="2915" spans="1:8" hidden="1" x14ac:dyDescent="0.25">
      <c r="A2915" s="47" t="s">
        <v>2053</v>
      </c>
      <c r="B2915" s="35" t="s">
        <v>6364</v>
      </c>
      <c r="C2915" s="35" t="s">
        <v>7251</v>
      </c>
      <c r="D2915" s="46" t="s">
        <v>6439</v>
      </c>
      <c r="E2915" s="598" t="s">
        <v>2053</v>
      </c>
      <c r="F2915" s="505"/>
      <c r="G2915" s="167"/>
      <c r="H2915" s="35" t="s">
        <v>7252</v>
      </c>
    </row>
    <row r="2916" spans="1:8" hidden="1" x14ac:dyDescent="0.25">
      <c r="A2916" s="47" t="str">
        <f>A2915</f>
        <v>2740</v>
      </c>
      <c r="B2916" s="35" t="s">
        <v>6364</v>
      </c>
      <c r="C2916" s="35" t="s">
        <v>6597</v>
      </c>
      <c r="D2916" s="46" t="s">
        <v>6440</v>
      </c>
      <c r="E2916" s="598" t="str">
        <f>E2915</f>
        <v>2740</v>
      </c>
      <c r="F2916" s="505"/>
      <c r="G2916" s="167"/>
      <c r="H2916" s="35" t="s">
        <v>95</v>
      </c>
    </row>
    <row r="2917" spans="1:8" hidden="1" x14ac:dyDescent="0.25">
      <c r="A2917" s="47" t="str">
        <f>A2916</f>
        <v>2740</v>
      </c>
      <c r="B2917" s="35" t="s">
        <v>6364</v>
      </c>
      <c r="C2917" s="35" t="s">
        <v>7948</v>
      </c>
      <c r="E2917" s="598" t="str">
        <f>E2916</f>
        <v>2740</v>
      </c>
      <c r="F2917" s="505"/>
      <c r="G2917" s="167"/>
    </row>
    <row r="2918" spans="1:8" hidden="1" x14ac:dyDescent="0.25">
      <c r="A2918" s="47" t="s">
        <v>2052</v>
      </c>
      <c r="B2918" s="35" t="s">
        <v>6365</v>
      </c>
      <c r="C2918" s="35" t="s">
        <v>4619</v>
      </c>
      <c r="D2918" s="46" t="str">
        <f>RIGHT(C2918,1)</f>
        <v>E</v>
      </c>
      <c r="E2918" s="598" t="s">
        <v>2052</v>
      </c>
      <c r="F2918" s="505"/>
      <c r="G2918" s="167"/>
      <c r="H2918" s="35" t="s">
        <v>4620</v>
      </c>
    </row>
    <row r="2919" spans="1:8" hidden="1" x14ac:dyDescent="0.25">
      <c r="A2919" s="47" t="s">
        <v>2052</v>
      </c>
      <c r="B2919" s="35" t="s">
        <v>6365</v>
      </c>
      <c r="C2919" s="35" t="s">
        <v>5950</v>
      </c>
      <c r="D2919" s="46" t="str">
        <f>RIGHT(C2919,1)</f>
        <v>H</v>
      </c>
      <c r="E2919" s="598" t="s">
        <v>2052</v>
      </c>
      <c r="F2919" s="505"/>
      <c r="G2919" s="167"/>
      <c r="H2919" s="35" t="s">
        <v>5952</v>
      </c>
    </row>
    <row r="2920" spans="1:8" hidden="1" x14ac:dyDescent="0.25">
      <c r="A2920" s="47" t="s">
        <v>2052</v>
      </c>
      <c r="B2920" s="35" t="s">
        <v>6365</v>
      </c>
      <c r="C2920" s="35" t="s">
        <v>5951</v>
      </c>
      <c r="D2920" s="46" t="str">
        <f>RIGHT(C2920,1)</f>
        <v>M</v>
      </c>
      <c r="E2920" s="598" t="s">
        <v>2052</v>
      </c>
      <c r="F2920" s="505"/>
      <c r="G2920" s="167"/>
      <c r="H2920" s="35" t="s">
        <v>5953</v>
      </c>
    </row>
    <row r="2921" spans="1:8" hidden="1" x14ac:dyDescent="0.25">
      <c r="A2921" s="47" t="s">
        <v>2052</v>
      </c>
      <c r="B2921" s="35" t="s">
        <v>6365</v>
      </c>
      <c r="C2921" s="35" t="s">
        <v>7252</v>
      </c>
      <c r="D2921" s="46" t="s">
        <v>6439</v>
      </c>
      <c r="E2921" s="598" t="s">
        <v>2052</v>
      </c>
      <c r="F2921" s="505"/>
      <c r="G2921" s="167"/>
      <c r="H2921" s="35" t="s">
        <v>95</v>
      </c>
    </row>
    <row r="2922" spans="1:8" hidden="1" x14ac:dyDescent="0.25">
      <c r="A2922" s="47" t="str">
        <f>A2921</f>
        <v>2750</v>
      </c>
      <c r="B2922" s="35" t="s">
        <v>6365</v>
      </c>
      <c r="C2922" s="35" t="s">
        <v>6598</v>
      </c>
      <c r="D2922" s="46" t="s">
        <v>6440</v>
      </c>
      <c r="E2922" s="598" t="str">
        <f>E2921</f>
        <v>2750</v>
      </c>
      <c r="F2922" s="505"/>
      <c r="G2922" s="167"/>
    </row>
    <row r="2923" spans="1:8" hidden="1" x14ac:dyDescent="0.25">
      <c r="A2923" s="47" t="str">
        <f>A2922</f>
        <v>2750</v>
      </c>
      <c r="B2923" s="35" t="s">
        <v>6365</v>
      </c>
      <c r="C2923" s="35" t="s">
        <v>7949</v>
      </c>
      <c r="E2923" s="598" t="str">
        <f>E2922</f>
        <v>2750</v>
      </c>
      <c r="F2923" s="505"/>
      <c r="G2923" s="167"/>
      <c r="H2923" s="35" t="s">
        <v>5954</v>
      </c>
    </row>
    <row r="2924" spans="1:8" hidden="1" x14ac:dyDescent="0.25">
      <c r="A2924" s="47" t="s">
        <v>2051</v>
      </c>
      <c r="B2924" s="35" t="s">
        <v>6366</v>
      </c>
      <c r="C2924" s="35" t="s">
        <v>4620</v>
      </c>
      <c r="D2924" s="46" t="str">
        <f>RIGHT(C2924,1)</f>
        <v>E</v>
      </c>
      <c r="E2924" s="598" t="s">
        <v>2051</v>
      </c>
      <c r="F2924" s="505"/>
      <c r="G2924" s="167"/>
      <c r="H2924" s="35" t="s">
        <v>5955</v>
      </c>
    </row>
    <row r="2925" spans="1:8" hidden="1" x14ac:dyDescent="0.25">
      <c r="A2925" s="47" t="s">
        <v>2051</v>
      </c>
      <c r="B2925" s="35" t="s">
        <v>6366</v>
      </c>
      <c r="C2925" s="35" t="s">
        <v>5952</v>
      </c>
      <c r="D2925" s="46" t="str">
        <f>RIGHT(C2925,1)</f>
        <v>M</v>
      </c>
      <c r="E2925" s="598" t="s">
        <v>2051</v>
      </c>
      <c r="F2925" s="505"/>
      <c r="G2925" s="167"/>
      <c r="H2925" s="35" t="s">
        <v>4621</v>
      </c>
    </row>
    <row r="2926" spans="1:8" hidden="1" x14ac:dyDescent="0.25">
      <c r="A2926" s="47" t="s">
        <v>2051</v>
      </c>
      <c r="B2926" s="35" t="s">
        <v>6366</v>
      </c>
      <c r="C2926" s="35" t="s">
        <v>5953</v>
      </c>
      <c r="D2926" s="46" t="str">
        <f>RIGHT(C2926,1)</f>
        <v>H</v>
      </c>
      <c r="E2926" s="598" t="s">
        <v>2051</v>
      </c>
      <c r="F2926" s="505"/>
      <c r="G2926" s="167"/>
      <c r="H2926" s="35" t="s">
        <v>5956</v>
      </c>
    </row>
    <row r="2927" spans="1:8" hidden="1" x14ac:dyDescent="0.25">
      <c r="A2927" s="47" t="str">
        <f>A2926</f>
        <v>2760</v>
      </c>
      <c r="B2927" s="35" t="s">
        <v>6366</v>
      </c>
      <c r="C2927" s="35" t="s">
        <v>6599</v>
      </c>
      <c r="D2927" s="46" t="s">
        <v>6440</v>
      </c>
      <c r="E2927" s="598" t="str">
        <f>E2926</f>
        <v>2760</v>
      </c>
      <c r="F2927" s="505"/>
      <c r="G2927" s="167"/>
      <c r="H2927" s="35" t="s">
        <v>5957</v>
      </c>
    </row>
    <row r="2928" spans="1:8" hidden="1" x14ac:dyDescent="0.25">
      <c r="A2928" s="47" t="str">
        <f>A2927</f>
        <v>2760</v>
      </c>
      <c r="B2928" s="35" t="s">
        <v>6366</v>
      </c>
      <c r="C2928" s="35" t="s">
        <v>7950</v>
      </c>
      <c r="E2928" s="598" t="str">
        <f>E2927</f>
        <v>2760</v>
      </c>
      <c r="F2928" s="505"/>
      <c r="G2928" s="167"/>
      <c r="H2928" s="35" t="s">
        <v>4622</v>
      </c>
    </row>
    <row r="2929" spans="1:8" hidden="1" x14ac:dyDescent="0.25">
      <c r="A2929" s="47" t="s">
        <v>2050</v>
      </c>
      <c r="B2929" s="35" t="s">
        <v>6367</v>
      </c>
      <c r="C2929" s="35" t="s">
        <v>5954</v>
      </c>
      <c r="D2929" s="46" t="str">
        <f t="shared" ref="D2929:D2935" si="75">RIGHT(C2929,1)</f>
        <v>E</v>
      </c>
      <c r="E2929" s="598" t="s">
        <v>2050</v>
      </c>
      <c r="F2929" s="505"/>
      <c r="G2929" s="167"/>
      <c r="H2929" s="35" t="s">
        <v>5958</v>
      </c>
    </row>
    <row r="2930" spans="1:8" hidden="1" x14ac:dyDescent="0.25">
      <c r="A2930" s="47" t="s">
        <v>2050</v>
      </c>
      <c r="B2930" s="35" t="s">
        <v>6367</v>
      </c>
      <c r="C2930" s="35" t="s">
        <v>5955</v>
      </c>
      <c r="D2930" s="46" t="str">
        <f t="shared" si="75"/>
        <v>M</v>
      </c>
      <c r="E2930" s="598" t="s">
        <v>2050</v>
      </c>
      <c r="F2930" s="505"/>
      <c r="G2930" s="167"/>
      <c r="H2930" s="35" t="s">
        <v>7253</v>
      </c>
    </row>
    <row r="2931" spans="1:8" hidden="1" x14ac:dyDescent="0.25">
      <c r="A2931" s="47" t="s">
        <v>2050</v>
      </c>
      <c r="B2931" s="35" t="s">
        <v>6367</v>
      </c>
      <c r="C2931" s="35" t="s">
        <v>4621</v>
      </c>
      <c r="D2931" s="46" t="str">
        <f t="shared" si="75"/>
        <v>E</v>
      </c>
      <c r="E2931" s="598" t="s">
        <v>2050</v>
      </c>
      <c r="F2931" s="505"/>
      <c r="G2931" s="167"/>
      <c r="H2931" s="35" t="s">
        <v>7254</v>
      </c>
    </row>
    <row r="2932" spans="1:8" hidden="1" x14ac:dyDescent="0.25">
      <c r="A2932" s="47" t="s">
        <v>2050</v>
      </c>
      <c r="B2932" s="35" t="s">
        <v>6367</v>
      </c>
      <c r="C2932" s="35" t="s">
        <v>5956</v>
      </c>
      <c r="D2932" s="46" t="str">
        <f t="shared" si="75"/>
        <v>M</v>
      </c>
      <c r="E2932" s="598" t="s">
        <v>2050</v>
      </c>
      <c r="F2932" s="505"/>
      <c r="G2932" s="167"/>
      <c r="H2932" s="35" t="s">
        <v>7255</v>
      </c>
    </row>
    <row r="2933" spans="1:8" hidden="1" x14ac:dyDescent="0.25">
      <c r="A2933" s="47" t="s">
        <v>2050</v>
      </c>
      <c r="B2933" s="35" t="s">
        <v>6367</v>
      </c>
      <c r="C2933" s="35" t="s">
        <v>5957</v>
      </c>
      <c r="D2933" s="46" t="str">
        <f t="shared" si="75"/>
        <v>H</v>
      </c>
      <c r="E2933" s="598" t="s">
        <v>2050</v>
      </c>
      <c r="F2933" s="505"/>
      <c r="G2933" s="167"/>
      <c r="H2933" s="35" t="s">
        <v>7256</v>
      </c>
    </row>
    <row r="2934" spans="1:8" hidden="1" x14ac:dyDescent="0.25">
      <c r="A2934" s="47" t="s">
        <v>2050</v>
      </c>
      <c r="B2934" s="35" t="s">
        <v>6367</v>
      </c>
      <c r="C2934" s="35" t="s">
        <v>4622</v>
      </c>
      <c r="D2934" s="46" t="str">
        <f t="shared" si="75"/>
        <v>E</v>
      </c>
      <c r="E2934" s="598" t="s">
        <v>2050</v>
      </c>
      <c r="F2934" s="505"/>
      <c r="G2934" s="167"/>
      <c r="H2934" s="35" t="s">
        <v>7257</v>
      </c>
    </row>
    <row r="2935" spans="1:8" hidden="1" x14ac:dyDescent="0.25">
      <c r="A2935" s="47" t="s">
        <v>2050</v>
      </c>
      <c r="B2935" s="35" t="s">
        <v>6367</v>
      </c>
      <c r="C2935" s="35" t="s">
        <v>5958</v>
      </c>
      <c r="D2935" s="46" t="str">
        <f t="shared" si="75"/>
        <v>H</v>
      </c>
      <c r="E2935" s="598" t="s">
        <v>2050</v>
      </c>
      <c r="F2935" s="505"/>
      <c r="G2935" s="167"/>
      <c r="H2935" s="35" t="s">
        <v>7258</v>
      </c>
    </row>
    <row r="2936" spans="1:8" hidden="1" x14ac:dyDescent="0.25">
      <c r="A2936" s="47" t="s">
        <v>2050</v>
      </c>
      <c r="B2936" s="35" t="s">
        <v>6367</v>
      </c>
      <c r="C2936" s="35" t="s">
        <v>7253</v>
      </c>
      <c r="D2936" s="46" t="s">
        <v>6439</v>
      </c>
      <c r="E2936" s="598" t="s">
        <v>2050</v>
      </c>
      <c r="F2936" s="505"/>
      <c r="G2936" s="167"/>
      <c r="H2936" s="35" t="s">
        <v>7259</v>
      </c>
    </row>
    <row r="2937" spans="1:8" hidden="1" x14ac:dyDescent="0.25">
      <c r="A2937" s="47" t="s">
        <v>2050</v>
      </c>
      <c r="B2937" s="35" t="s">
        <v>6367</v>
      </c>
      <c r="C2937" s="35" t="s">
        <v>7254</v>
      </c>
      <c r="D2937" s="46" t="s">
        <v>6439</v>
      </c>
      <c r="E2937" s="598" t="s">
        <v>2050</v>
      </c>
      <c r="F2937" s="505"/>
      <c r="G2937" s="167"/>
      <c r="H2937" s="35" t="s">
        <v>7260</v>
      </c>
    </row>
    <row r="2938" spans="1:8" hidden="1" x14ac:dyDescent="0.25">
      <c r="A2938" s="47" t="s">
        <v>2050</v>
      </c>
      <c r="B2938" s="35" t="s">
        <v>6367</v>
      </c>
      <c r="C2938" s="35" t="s">
        <v>7255</v>
      </c>
      <c r="D2938" s="46" t="s">
        <v>6439</v>
      </c>
      <c r="E2938" s="598" t="s">
        <v>2050</v>
      </c>
      <c r="F2938" s="505"/>
      <c r="G2938" s="167"/>
      <c r="H2938" s="35" t="s">
        <v>7261</v>
      </c>
    </row>
    <row r="2939" spans="1:8" hidden="1" x14ac:dyDescent="0.25">
      <c r="A2939" s="47" t="s">
        <v>2050</v>
      </c>
      <c r="B2939" s="35" t="s">
        <v>6367</v>
      </c>
      <c r="C2939" s="35" t="s">
        <v>7256</v>
      </c>
      <c r="D2939" s="46" t="s">
        <v>6439</v>
      </c>
      <c r="E2939" s="598" t="s">
        <v>2050</v>
      </c>
      <c r="F2939" s="505"/>
      <c r="G2939" s="167"/>
      <c r="H2939" s="35" t="s">
        <v>7262</v>
      </c>
    </row>
    <row r="2940" spans="1:8" hidden="1" x14ac:dyDescent="0.25">
      <c r="A2940" s="47" t="s">
        <v>2050</v>
      </c>
      <c r="B2940" s="35" t="s">
        <v>6367</v>
      </c>
      <c r="C2940" s="35" t="s">
        <v>7257</v>
      </c>
      <c r="D2940" s="46" t="s">
        <v>6439</v>
      </c>
      <c r="E2940" s="598" t="s">
        <v>2050</v>
      </c>
      <c r="F2940" s="505"/>
      <c r="G2940" s="167"/>
      <c r="H2940" s="35" t="s">
        <v>95</v>
      </c>
    </row>
    <row r="2941" spans="1:8" hidden="1" x14ac:dyDescent="0.25">
      <c r="A2941" s="47" t="s">
        <v>2050</v>
      </c>
      <c r="B2941" s="35" t="s">
        <v>6367</v>
      </c>
      <c r="C2941" s="35" t="s">
        <v>7258</v>
      </c>
      <c r="D2941" s="46" t="s">
        <v>6439</v>
      </c>
      <c r="E2941" s="598" t="s">
        <v>2050</v>
      </c>
      <c r="F2941" s="505"/>
      <c r="G2941" s="167"/>
    </row>
    <row r="2942" spans="1:8" hidden="1" x14ac:dyDescent="0.25">
      <c r="A2942" s="47" t="s">
        <v>2050</v>
      </c>
      <c r="B2942" s="35" t="s">
        <v>6367</v>
      </c>
      <c r="C2942" s="35" t="s">
        <v>7259</v>
      </c>
      <c r="D2942" s="46" t="s">
        <v>6439</v>
      </c>
      <c r="E2942" s="598" t="s">
        <v>2050</v>
      </c>
      <c r="F2942" s="505"/>
      <c r="G2942" s="167"/>
      <c r="H2942" s="35" t="s">
        <v>5959</v>
      </c>
    </row>
    <row r="2943" spans="1:8" hidden="1" x14ac:dyDescent="0.25">
      <c r="A2943" s="47" t="s">
        <v>2050</v>
      </c>
      <c r="B2943" s="35" t="s">
        <v>6367</v>
      </c>
      <c r="C2943" s="35" t="s">
        <v>7260</v>
      </c>
      <c r="D2943" s="46" t="s">
        <v>6439</v>
      </c>
      <c r="E2943" s="598" t="s">
        <v>2050</v>
      </c>
      <c r="F2943" s="505"/>
      <c r="G2943" s="167"/>
      <c r="H2943" s="35" t="s">
        <v>5960</v>
      </c>
    </row>
    <row r="2944" spans="1:8" hidden="1" x14ac:dyDescent="0.25">
      <c r="A2944" s="47" t="s">
        <v>2050</v>
      </c>
      <c r="B2944" s="35" t="s">
        <v>6367</v>
      </c>
      <c r="C2944" s="35" t="s">
        <v>7261</v>
      </c>
      <c r="D2944" s="46" t="s">
        <v>6439</v>
      </c>
      <c r="E2944" s="598" t="s">
        <v>2050</v>
      </c>
      <c r="F2944" s="505"/>
      <c r="G2944" s="167"/>
      <c r="H2944" s="35" t="s">
        <v>4623</v>
      </c>
    </row>
    <row r="2945" spans="1:8" hidden="1" x14ac:dyDescent="0.25">
      <c r="A2945" s="47" t="s">
        <v>2050</v>
      </c>
      <c r="B2945" s="35" t="s">
        <v>6367</v>
      </c>
      <c r="C2945" s="35" t="s">
        <v>7262</v>
      </c>
      <c r="D2945" s="46" t="s">
        <v>6439</v>
      </c>
      <c r="E2945" s="598" t="s">
        <v>2050</v>
      </c>
      <c r="F2945" s="505"/>
      <c r="G2945" s="167"/>
      <c r="H2945" s="35" t="s">
        <v>95</v>
      </c>
    </row>
    <row r="2946" spans="1:8" hidden="1" x14ac:dyDescent="0.25">
      <c r="A2946" s="47" t="str">
        <f>A2945</f>
        <v>2770</v>
      </c>
      <c r="B2946" s="35" t="s">
        <v>6367</v>
      </c>
      <c r="C2946" s="35" t="s">
        <v>6600</v>
      </c>
      <c r="D2946" s="46" t="s">
        <v>6440</v>
      </c>
      <c r="E2946" s="598" t="str">
        <f>E2945</f>
        <v>2770</v>
      </c>
      <c r="F2946" s="505"/>
      <c r="G2946" s="167"/>
    </row>
    <row r="2947" spans="1:8" hidden="1" x14ac:dyDescent="0.25">
      <c r="A2947" s="47" t="str">
        <f>A2946</f>
        <v>2770</v>
      </c>
      <c r="B2947" s="35" t="s">
        <v>6367</v>
      </c>
      <c r="C2947" s="35" t="s">
        <v>7951</v>
      </c>
      <c r="E2947" s="598" t="str">
        <f>E2946</f>
        <v>2770</v>
      </c>
      <c r="F2947" s="505"/>
      <c r="G2947" s="167"/>
      <c r="H2947" s="35" t="s">
        <v>4624</v>
      </c>
    </row>
    <row r="2948" spans="1:8" hidden="1" x14ac:dyDescent="0.25">
      <c r="A2948" s="47" t="s">
        <v>2049</v>
      </c>
      <c r="B2948" s="35" t="s">
        <v>1867</v>
      </c>
      <c r="C2948" s="35" t="s">
        <v>5959</v>
      </c>
      <c r="D2948" s="46" t="str">
        <f>RIGHT(C2948,1)</f>
        <v>M</v>
      </c>
      <c r="E2948" s="598" t="s">
        <v>2049</v>
      </c>
      <c r="F2948" s="505"/>
      <c r="G2948" s="167"/>
      <c r="H2948" s="35" t="s">
        <v>4625</v>
      </c>
    </row>
    <row r="2949" spans="1:8" hidden="1" x14ac:dyDescent="0.25">
      <c r="A2949" s="47" t="s">
        <v>2049</v>
      </c>
      <c r="B2949" s="35" t="s">
        <v>1867</v>
      </c>
      <c r="C2949" s="35" t="s">
        <v>5960</v>
      </c>
      <c r="D2949" s="46" t="str">
        <f>RIGHT(C2949,1)</f>
        <v>H</v>
      </c>
      <c r="E2949" s="598" t="s">
        <v>2049</v>
      </c>
      <c r="F2949" s="505"/>
      <c r="G2949" s="167"/>
      <c r="H2949" s="35" t="s">
        <v>5961</v>
      </c>
    </row>
    <row r="2950" spans="1:8" hidden="1" x14ac:dyDescent="0.25">
      <c r="A2950" s="47" t="s">
        <v>2049</v>
      </c>
      <c r="B2950" s="35" t="s">
        <v>1867</v>
      </c>
      <c r="C2950" s="35" t="s">
        <v>4623</v>
      </c>
      <c r="D2950" s="46" t="str">
        <f>RIGHT(C2950,1)</f>
        <v>E</v>
      </c>
      <c r="E2950" s="598" t="s">
        <v>2049</v>
      </c>
      <c r="F2950" s="505"/>
      <c r="G2950" s="167"/>
      <c r="H2950" s="35" t="s">
        <v>95</v>
      </c>
    </row>
    <row r="2951" spans="1:8" hidden="1" x14ac:dyDescent="0.25">
      <c r="A2951" s="47" t="str">
        <f>A2950</f>
        <v>2780</v>
      </c>
      <c r="B2951" s="35" t="s">
        <v>1867</v>
      </c>
      <c r="C2951" s="35" t="s">
        <v>6601</v>
      </c>
      <c r="D2951" s="46" t="s">
        <v>6440</v>
      </c>
      <c r="E2951" s="598" t="str">
        <f>E2950</f>
        <v>2780</v>
      </c>
      <c r="F2951" s="505"/>
      <c r="G2951" s="167"/>
    </row>
    <row r="2952" spans="1:8" hidden="1" x14ac:dyDescent="0.25">
      <c r="A2952" s="47" t="str">
        <f>A2951</f>
        <v>2780</v>
      </c>
      <c r="B2952" s="35" t="s">
        <v>1867</v>
      </c>
      <c r="C2952" s="35" t="s">
        <v>7952</v>
      </c>
      <c r="E2952" s="598" t="str">
        <f>E2951</f>
        <v>2780</v>
      </c>
      <c r="F2952" s="505"/>
      <c r="G2952" s="167"/>
      <c r="H2952" s="35" t="s">
        <v>5962</v>
      </c>
    </row>
    <row r="2953" spans="1:8" hidden="1" x14ac:dyDescent="0.25">
      <c r="A2953" s="47" t="s">
        <v>2048</v>
      </c>
      <c r="B2953" s="35" t="s">
        <v>1866</v>
      </c>
      <c r="C2953" s="35" t="s">
        <v>4624</v>
      </c>
      <c r="D2953" s="46" t="str">
        <f>RIGHT(C2953,1)</f>
        <v>E</v>
      </c>
      <c r="E2953" s="598" t="s">
        <v>2048</v>
      </c>
      <c r="F2953" s="505"/>
      <c r="G2953" s="167"/>
      <c r="H2953" s="35" t="s">
        <v>5964</v>
      </c>
    </row>
    <row r="2954" spans="1:8" hidden="1" x14ac:dyDescent="0.25">
      <c r="A2954" s="47" t="s">
        <v>2048</v>
      </c>
      <c r="B2954" s="35" t="s">
        <v>1866</v>
      </c>
      <c r="C2954" s="35" t="s">
        <v>4625</v>
      </c>
      <c r="D2954" s="46" t="str">
        <f>RIGHT(C2954,1)</f>
        <v>M</v>
      </c>
      <c r="E2954" s="598" t="s">
        <v>2048</v>
      </c>
      <c r="F2954" s="505"/>
      <c r="G2954" s="167"/>
      <c r="H2954" s="35" t="s">
        <v>5963</v>
      </c>
    </row>
    <row r="2955" spans="1:8" hidden="1" x14ac:dyDescent="0.25">
      <c r="A2955" s="47" t="s">
        <v>2048</v>
      </c>
      <c r="B2955" s="35" t="s">
        <v>1866</v>
      </c>
      <c r="C2955" s="35" t="s">
        <v>5961</v>
      </c>
      <c r="D2955" s="46" t="str">
        <f>RIGHT(C2955,1)</f>
        <v>H</v>
      </c>
      <c r="E2955" s="598" t="s">
        <v>2048</v>
      </c>
      <c r="F2955" s="505"/>
      <c r="G2955" s="167"/>
      <c r="H2955" s="35" t="s">
        <v>4626</v>
      </c>
    </row>
    <row r="2956" spans="1:8" hidden="1" x14ac:dyDescent="0.25">
      <c r="A2956" s="47" t="str">
        <f>A2955</f>
        <v>2790</v>
      </c>
      <c r="B2956" s="35" t="s">
        <v>1866</v>
      </c>
      <c r="C2956" s="35" t="s">
        <v>6602</v>
      </c>
      <c r="D2956" s="46" t="s">
        <v>6440</v>
      </c>
      <c r="E2956" s="598" t="str">
        <f>E2955</f>
        <v>2790</v>
      </c>
      <c r="F2956" s="505"/>
      <c r="G2956" s="167"/>
      <c r="H2956" s="35" t="s">
        <v>4627</v>
      </c>
    </row>
    <row r="2957" spans="1:8" hidden="1" x14ac:dyDescent="0.25">
      <c r="A2957" s="47" t="str">
        <f>A2956</f>
        <v>2790</v>
      </c>
      <c r="B2957" s="35" t="s">
        <v>1866</v>
      </c>
      <c r="C2957" s="35" t="s">
        <v>7953</v>
      </c>
      <c r="E2957" s="598" t="str">
        <f>E2956</f>
        <v>2790</v>
      </c>
      <c r="F2957" s="505"/>
      <c r="G2957" s="167"/>
      <c r="H2957" s="35" t="s">
        <v>5965</v>
      </c>
    </row>
    <row r="2958" spans="1:8" hidden="1" x14ac:dyDescent="0.25">
      <c r="A2958" s="47" t="s">
        <v>2047</v>
      </c>
      <c r="B2958" s="35" t="s">
        <v>1865</v>
      </c>
      <c r="C2958" s="35" t="s">
        <v>5962</v>
      </c>
      <c r="D2958" s="46" t="str">
        <f t="shared" ref="D2958:D2963" si="76">RIGHT(C2958,1)</f>
        <v>E</v>
      </c>
      <c r="E2958" s="598" t="s">
        <v>2047</v>
      </c>
      <c r="F2958" s="505"/>
      <c r="G2958" s="167"/>
      <c r="H2958" s="35" t="s">
        <v>95</v>
      </c>
    </row>
    <row r="2959" spans="1:8" hidden="1" x14ac:dyDescent="0.25">
      <c r="A2959" s="47" t="s">
        <v>2047</v>
      </c>
      <c r="B2959" s="35" t="s">
        <v>1865</v>
      </c>
      <c r="C2959" s="35" t="s">
        <v>5964</v>
      </c>
      <c r="D2959" s="46" t="str">
        <f t="shared" si="76"/>
        <v>M</v>
      </c>
      <c r="E2959" s="598" t="s">
        <v>2047</v>
      </c>
      <c r="F2959" s="505"/>
      <c r="G2959" s="167"/>
    </row>
    <row r="2960" spans="1:8" hidden="1" x14ac:dyDescent="0.25">
      <c r="A2960" s="47" t="s">
        <v>2047</v>
      </c>
      <c r="B2960" s="35" t="s">
        <v>1865</v>
      </c>
      <c r="C2960" s="35" t="s">
        <v>5963</v>
      </c>
      <c r="D2960" s="46" t="str">
        <f t="shared" si="76"/>
        <v>H</v>
      </c>
      <c r="E2960" s="598" t="s">
        <v>2047</v>
      </c>
      <c r="F2960" s="505"/>
      <c r="G2960" s="167"/>
      <c r="H2960" s="35" t="s">
        <v>6270</v>
      </c>
    </row>
    <row r="2961" spans="1:8" hidden="1" x14ac:dyDescent="0.25">
      <c r="A2961" s="47" t="s">
        <v>2047</v>
      </c>
      <c r="B2961" s="35" t="s">
        <v>1865</v>
      </c>
      <c r="C2961" s="35" t="s">
        <v>4626</v>
      </c>
      <c r="D2961" s="46" t="str">
        <f t="shared" si="76"/>
        <v>E</v>
      </c>
      <c r="E2961" s="598" t="s">
        <v>2047</v>
      </c>
      <c r="F2961" s="505"/>
      <c r="G2961" s="167"/>
      <c r="H2961" s="35" t="s">
        <v>5966</v>
      </c>
    </row>
    <row r="2962" spans="1:8" hidden="1" x14ac:dyDescent="0.25">
      <c r="A2962" s="47" t="s">
        <v>2047</v>
      </c>
      <c r="B2962" s="35" t="s">
        <v>1865</v>
      </c>
      <c r="C2962" s="35" t="s">
        <v>4627</v>
      </c>
      <c r="D2962" s="46" t="str">
        <f t="shared" si="76"/>
        <v>M</v>
      </c>
      <c r="E2962" s="598" t="s">
        <v>2047</v>
      </c>
      <c r="F2962" s="505"/>
      <c r="G2962" s="167"/>
      <c r="H2962" s="35" t="s">
        <v>4628</v>
      </c>
    </row>
    <row r="2963" spans="1:8" hidden="1" x14ac:dyDescent="0.25">
      <c r="A2963" s="47" t="s">
        <v>2047</v>
      </c>
      <c r="B2963" s="35" t="s">
        <v>1865</v>
      </c>
      <c r="C2963" s="35" t="s">
        <v>5965</v>
      </c>
      <c r="D2963" s="46" t="str">
        <f t="shared" si="76"/>
        <v>H</v>
      </c>
      <c r="E2963" s="598" t="s">
        <v>2047</v>
      </c>
      <c r="F2963" s="505"/>
      <c r="G2963" s="167"/>
      <c r="H2963" s="35" t="s">
        <v>4629</v>
      </c>
    </row>
    <row r="2964" spans="1:8" hidden="1" x14ac:dyDescent="0.25">
      <c r="A2964" s="47" t="str">
        <f>A2963</f>
        <v>2800</v>
      </c>
      <c r="B2964" s="35" t="s">
        <v>1865</v>
      </c>
      <c r="C2964" s="35" t="s">
        <v>6603</v>
      </c>
      <c r="D2964" s="46" t="s">
        <v>6440</v>
      </c>
      <c r="E2964" s="598" t="str">
        <f>E2963</f>
        <v>2800</v>
      </c>
      <c r="F2964" s="505"/>
      <c r="G2964" s="167"/>
      <c r="H2964" s="35" t="s">
        <v>5967</v>
      </c>
    </row>
    <row r="2965" spans="1:8" hidden="1" x14ac:dyDescent="0.25">
      <c r="A2965" s="47" t="str">
        <f>A2964</f>
        <v>2800</v>
      </c>
      <c r="B2965" s="35" t="s">
        <v>1865</v>
      </c>
      <c r="C2965" s="35" t="s">
        <v>7954</v>
      </c>
      <c r="E2965" s="598" t="str">
        <f>E2964</f>
        <v>2800</v>
      </c>
      <c r="F2965" s="505"/>
      <c r="G2965" s="167"/>
      <c r="H2965" s="35" t="s">
        <v>7263</v>
      </c>
    </row>
    <row r="2966" spans="1:8" ht="15" hidden="1" customHeight="1" x14ac:dyDescent="0.25">
      <c r="A2966" s="47" t="s">
        <v>2046</v>
      </c>
      <c r="B2966" s="35" t="s">
        <v>1864</v>
      </c>
      <c r="C2966" s="35" t="s">
        <v>6270</v>
      </c>
      <c r="D2966" s="46" t="str">
        <f>RIGHT(C2966,1)</f>
        <v>H</v>
      </c>
      <c r="E2966" s="598" t="s">
        <v>2046</v>
      </c>
      <c r="F2966" s="505"/>
      <c r="G2966" s="167"/>
      <c r="H2966" s="35" t="s">
        <v>95</v>
      </c>
    </row>
    <row r="2967" spans="1:8" hidden="1" x14ac:dyDescent="0.25">
      <c r="A2967" s="47" t="s">
        <v>2046</v>
      </c>
      <c r="B2967" s="35" t="s">
        <v>1864</v>
      </c>
      <c r="C2967" s="35" t="s">
        <v>5966</v>
      </c>
      <c r="D2967" s="46" t="str">
        <f>RIGHT(C2967,1)</f>
        <v>H</v>
      </c>
      <c r="E2967" s="598" t="s">
        <v>2046</v>
      </c>
      <c r="F2967" s="505"/>
      <c r="G2967" s="167"/>
    </row>
    <row r="2968" spans="1:8" hidden="1" x14ac:dyDescent="0.25">
      <c r="A2968" s="47" t="s">
        <v>2046</v>
      </c>
      <c r="B2968" s="35" t="s">
        <v>1864</v>
      </c>
      <c r="C2968" s="35" t="s">
        <v>4628</v>
      </c>
      <c r="D2968" s="46" t="str">
        <f>RIGHT(C2968,1)</f>
        <v>E</v>
      </c>
      <c r="E2968" s="598" t="s">
        <v>2046</v>
      </c>
      <c r="F2968" s="505"/>
      <c r="G2968" s="167"/>
      <c r="H2968" s="35" t="s">
        <v>4630</v>
      </c>
    </row>
    <row r="2969" spans="1:8" hidden="1" x14ac:dyDescent="0.25">
      <c r="A2969" s="47" t="s">
        <v>2046</v>
      </c>
      <c r="B2969" s="35" t="s">
        <v>1864</v>
      </c>
      <c r="C2969" s="35" t="s">
        <v>4629</v>
      </c>
      <c r="D2969" s="46" t="str">
        <f>RIGHT(C2969,1)</f>
        <v>M</v>
      </c>
      <c r="E2969" s="598" t="s">
        <v>2046</v>
      </c>
      <c r="F2969" s="505"/>
      <c r="G2969" s="167"/>
      <c r="H2969" s="35" t="s">
        <v>4631</v>
      </c>
    </row>
    <row r="2970" spans="1:8" hidden="1" x14ac:dyDescent="0.25">
      <c r="A2970" s="47" t="s">
        <v>2046</v>
      </c>
      <c r="B2970" s="35" t="s">
        <v>1864</v>
      </c>
      <c r="C2970" s="35" t="s">
        <v>5967</v>
      </c>
      <c r="D2970" s="46" t="str">
        <f>RIGHT(C2970,1)</f>
        <v>H</v>
      </c>
      <c r="E2970" s="598" t="s">
        <v>2046</v>
      </c>
      <c r="F2970" s="505"/>
      <c r="G2970" s="167"/>
      <c r="H2970" s="35" t="s">
        <v>4632</v>
      </c>
    </row>
    <row r="2971" spans="1:8" hidden="1" x14ac:dyDescent="0.25">
      <c r="A2971" s="47" t="s">
        <v>2046</v>
      </c>
      <c r="B2971" s="35" t="s">
        <v>1864</v>
      </c>
      <c r="C2971" s="35" t="s">
        <v>7263</v>
      </c>
      <c r="D2971" s="46" t="s">
        <v>6439</v>
      </c>
      <c r="E2971" s="598" t="s">
        <v>2046</v>
      </c>
      <c r="F2971" s="505"/>
      <c r="G2971" s="167"/>
      <c r="H2971" s="35" t="s">
        <v>7264</v>
      </c>
    </row>
    <row r="2972" spans="1:8" hidden="1" x14ac:dyDescent="0.25">
      <c r="A2972" s="47" t="str">
        <f>A2971</f>
        <v>2810</v>
      </c>
      <c r="B2972" s="35" t="s">
        <v>1864</v>
      </c>
      <c r="C2972" s="35" t="s">
        <v>6604</v>
      </c>
      <c r="D2972" s="46" t="s">
        <v>6440</v>
      </c>
      <c r="E2972" s="598" t="str">
        <f>E2971</f>
        <v>2810</v>
      </c>
      <c r="F2972" s="505"/>
      <c r="G2972" s="167"/>
      <c r="H2972" s="35" t="s">
        <v>95</v>
      </c>
    </row>
    <row r="2973" spans="1:8" hidden="1" x14ac:dyDescent="0.25">
      <c r="A2973" s="47" t="str">
        <f>A2972</f>
        <v>2810</v>
      </c>
      <c r="B2973" s="35" t="s">
        <v>1864</v>
      </c>
      <c r="C2973" s="35" t="s">
        <v>7955</v>
      </c>
      <c r="E2973" s="598" t="str">
        <f>E2972</f>
        <v>2810</v>
      </c>
      <c r="F2973" s="505"/>
      <c r="G2973" s="167"/>
    </row>
    <row r="2974" spans="1:8" hidden="1" x14ac:dyDescent="0.25">
      <c r="A2974" s="47" t="s">
        <v>2045</v>
      </c>
      <c r="B2974" s="35" t="s">
        <v>1863</v>
      </c>
      <c r="C2974" s="35" t="s">
        <v>4630</v>
      </c>
      <c r="D2974" s="46" t="str">
        <f>RIGHT(C2974,1)</f>
        <v>E</v>
      </c>
      <c r="E2974" s="598" t="s">
        <v>2045</v>
      </c>
      <c r="F2974" s="505"/>
      <c r="G2974" s="167"/>
      <c r="H2974" s="35" t="s">
        <v>4633</v>
      </c>
    </row>
    <row r="2975" spans="1:8" hidden="1" x14ac:dyDescent="0.25">
      <c r="A2975" s="47" t="s">
        <v>2045</v>
      </c>
      <c r="B2975" s="35" t="s">
        <v>1863</v>
      </c>
      <c r="C2975" s="35" t="s">
        <v>4631</v>
      </c>
      <c r="D2975" s="46" t="str">
        <f>RIGHT(C2975,1)</f>
        <v>M</v>
      </c>
      <c r="E2975" s="598" t="s">
        <v>2045</v>
      </c>
      <c r="F2975" s="505"/>
      <c r="G2975" s="167"/>
      <c r="H2975" s="35" t="s">
        <v>5968</v>
      </c>
    </row>
    <row r="2976" spans="1:8" hidden="1" x14ac:dyDescent="0.25">
      <c r="A2976" s="47" t="s">
        <v>2045</v>
      </c>
      <c r="B2976" s="35" t="s">
        <v>1863</v>
      </c>
      <c r="C2976" s="35" t="s">
        <v>4632</v>
      </c>
      <c r="D2976" s="46" t="str">
        <f>RIGHT(C2976,1)</f>
        <v>H</v>
      </c>
      <c r="E2976" s="598" t="s">
        <v>2045</v>
      </c>
      <c r="F2976" s="505"/>
      <c r="G2976" s="167"/>
      <c r="H2976" s="35" t="s">
        <v>5969</v>
      </c>
    </row>
    <row r="2977" spans="1:8" hidden="1" x14ac:dyDescent="0.25">
      <c r="A2977" s="47" t="s">
        <v>2045</v>
      </c>
      <c r="B2977" s="35" t="s">
        <v>1863</v>
      </c>
      <c r="C2977" s="35" t="s">
        <v>7264</v>
      </c>
      <c r="D2977" s="46" t="s">
        <v>6439</v>
      </c>
      <c r="E2977" s="598" t="s">
        <v>2045</v>
      </c>
      <c r="F2977" s="505"/>
      <c r="G2977" s="167"/>
      <c r="H2977" s="35" t="s">
        <v>7265</v>
      </c>
    </row>
    <row r="2978" spans="1:8" hidden="1" x14ac:dyDescent="0.25">
      <c r="A2978" s="47" t="str">
        <f>A2977</f>
        <v>2820</v>
      </c>
      <c r="B2978" s="35" t="s">
        <v>1863</v>
      </c>
      <c r="C2978" s="35" t="s">
        <v>6605</v>
      </c>
      <c r="D2978" s="46" t="s">
        <v>6440</v>
      </c>
      <c r="E2978" s="598" t="str">
        <f>E2977</f>
        <v>2820</v>
      </c>
      <c r="F2978" s="505"/>
      <c r="G2978" s="167"/>
      <c r="H2978" s="35" t="s">
        <v>7266</v>
      </c>
    </row>
    <row r="2979" spans="1:8" hidden="1" x14ac:dyDescent="0.25">
      <c r="A2979" s="47" t="str">
        <f>A2978</f>
        <v>2820</v>
      </c>
      <c r="B2979" s="35" t="s">
        <v>1863</v>
      </c>
      <c r="C2979" s="35" t="s">
        <v>7956</v>
      </c>
      <c r="E2979" s="598" t="str">
        <f>E2978</f>
        <v>2820</v>
      </c>
      <c r="F2979" s="505"/>
      <c r="G2979" s="167"/>
      <c r="H2979" s="35" t="s">
        <v>7267</v>
      </c>
    </row>
    <row r="2980" spans="1:8" hidden="1" x14ac:dyDescent="0.25">
      <c r="A2980" s="47" t="s">
        <v>2044</v>
      </c>
      <c r="B2980" s="35" t="s">
        <v>6368</v>
      </c>
      <c r="C2980" s="35" t="s">
        <v>4633</v>
      </c>
      <c r="D2980" s="46" t="str">
        <f>RIGHT(C2980,1)</f>
        <v>E</v>
      </c>
      <c r="E2980" s="598" t="s">
        <v>2044</v>
      </c>
      <c r="F2980" s="505"/>
      <c r="G2980" s="167"/>
      <c r="H2980" s="35" t="s">
        <v>7268</v>
      </c>
    </row>
    <row r="2981" spans="1:8" hidden="1" x14ac:dyDescent="0.25">
      <c r="A2981" s="47" t="s">
        <v>2044</v>
      </c>
      <c r="B2981" s="35" t="s">
        <v>6368</v>
      </c>
      <c r="C2981" s="35" t="s">
        <v>5968</v>
      </c>
      <c r="D2981" s="46" t="str">
        <f>RIGHT(C2981,1)</f>
        <v>M</v>
      </c>
      <c r="E2981" s="598" t="s">
        <v>2044</v>
      </c>
      <c r="F2981" s="505"/>
      <c r="G2981" s="167"/>
      <c r="H2981" s="35" t="s">
        <v>95</v>
      </c>
    </row>
    <row r="2982" spans="1:8" hidden="1" x14ac:dyDescent="0.25">
      <c r="A2982" s="47" t="s">
        <v>2044</v>
      </c>
      <c r="B2982" s="35" t="s">
        <v>6368</v>
      </c>
      <c r="C2982" s="35" t="s">
        <v>5969</v>
      </c>
      <c r="D2982" s="46" t="str">
        <f>RIGHT(C2982,1)</f>
        <v>H</v>
      </c>
      <c r="E2982" s="598" t="s">
        <v>2044</v>
      </c>
      <c r="F2982" s="505"/>
      <c r="G2982" s="167"/>
    </row>
    <row r="2983" spans="1:8" hidden="1" x14ac:dyDescent="0.25">
      <c r="A2983" s="47" t="s">
        <v>2044</v>
      </c>
      <c r="B2983" s="35" t="s">
        <v>6368</v>
      </c>
      <c r="C2983" s="35" t="s">
        <v>7265</v>
      </c>
      <c r="D2983" s="46" t="s">
        <v>6439</v>
      </c>
      <c r="E2983" s="598" t="s">
        <v>2044</v>
      </c>
      <c r="F2983" s="505"/>
      <c r="G2983" s="167"/>
      <c r="H2983" s="35" t="s">
        <v>4634</v>
      </c>
    </row>
    <row r="2984" spans="1:8" hidden="1" x14ac:dyDescent="0.25">
      <c r="A2984" s="47" t="s">
        <v>2044</v>
      </c>
      <c r="B2984" s="35" t="s">
        <v>6368</v>
      </c>
      <c r="C2984" s="35" t="s">
        <v>7266</v>
      </c>
      <c r="D2984" s="46" t="s">
        <v>6439</v>
      </c>
      <c r="E2984" s="598" t="s">
        <v>2044</v>
      </c>
      <c r="F2984" s="505"/>
      <c r="G2984" s="167"/>
      <c r="H2984" s="35" t="s">
        <v>5971</v>
      </c>
    </row>
    <row r="2985" spans="1:8" hidden="1" x14ac:dyDescent="0.25">
      <c r="A2985" s="47" t="s">
        <v>2044</v>
      </c>
      <c r="B2985" s="35" t="s">
        <v>6368</v>
      </c>
      <c r="C2985" s="35" t="s">
        <v>7267</v>
      </c>
      <c r="D2985" s="46" t="s">
        <v>6439</v>
      </c>
      <c r="E2985" s="598" t="s">
        <v>2044</v>
      </c>
      <c r="F2985" s="505"/>
      <c r="G2985" s="167"/>
      <c r="H2985" s="35" t="s">
        <v>5970</v>
      </c>
    </row>
    <row r="2986" spans="1:8" hidden="1" x14ac:dyDescent="0.25">
      <c r="A2986" s="47" t="s">
        <v>2044</v>
      </c>
      <c r="B2986" s="35" t="s">
        <v>6368</v>
      </c>
      <c r="C2986" s="35" t="s">
        <v>7268</v>
      </c>
      <c r="D2986" s="46" t="s">
        <v>6439</v>
      </c>
      <c r="E2986" s="598" t="s">
        <v>2044</v>
      </c>
      <c r="F2986" s="505"/>
      <c r="G2986" s="167"/>
      <c r="H2986" s="35" t="s">
        <v>7269</v>
      </c>
    </row>
    <row r="2987" spans="1:8" hidden="1" x14ac:dyDescent="0.25">
      <c r="A2987" s="47" t="str">
        <f>A2986</f>
        <v>2830</v>
      </c>
      <c r="B2987" s="35" t="s">
        <v>6368</v>
      </c>
      <c r="C2987" s="35" t="s">
        <v>6606</v>
      </c>
      <c r="D2987" s="46" t="s">
        <v>6440</v>
      </c>
      <c r="E2987" s="598" t="str">
        <f>E2986</f>
        <v>2830</v>
      </c>
      <c r="F2987" s="505"/>
      <c r="G2987" s="167"/>
      <c r="H2987" s="35" t="s">
        <v>95</v>
      </c>
    </row>
    <row r="2988" spans="1:8" hidden="1" x14ac:dyDescent="0.25">
      <c r="A2988" s="47" t="str">
        <f>A2987</f>
        <v>2830</v>
      </c>
      <c r="B2988" s="35" t="s">
        <v>6368</v>
      </c>
      <c r="C2988" s="35" t="s">
        <v>7957</v>
      </c>
      <c r="E2988" s="598" t="str">
        <f>E2987</f>
        <v>2830</v>
      </c>
      <c r="F2988" s="505"/>
      <c r="G2988" s="167"/>
    </row>
    <row r="2989" spans="1:8" hidden="1" x14ac:dyDescent="0.25">
      <c r="A2989" s="47" t="s">
        <v>2043</v>
      </c>
      <c r="B2989" s="35" t="s">
        <v>6369</v>
      </c>
      <c r="C2989" s="35" t="s">
        <v>4634</v>
      </c>
      <c r="D2989" s="46" t="str">
        <f>RIGHT(C2989,1)</f>
        <v>E</v>
      </c>
      <c r="E2989" s="598" t="s">
        <v>2043</v>
      </c>
      <c r="F2989" s="505"/>
      <c r="G2989" s="167"/>
      <c r="H2989" s="35" t="s">
        <v>6271</v>
      </c>
    </row>
    <row r="2990" spans="1:8" hidden="1" x14ac:dyDescent="0.25">
      <c r="A2990" s="47" t="s">
        <v>2043</v>
      </c>
      <c r="B2990" s="35" t="s">
        <v>6369</v>
      </c>
      <c r="C2990" s="35" t="s">
        <v>5971</v>
      </c>
      <c r="D2990" s="46" t="str">
        <f>RIGHT(C2990,1)</f>
        <v>M</v>
      </c>
      <c r="E2990" s="598" t="s">
        <v>2043</v>
      </c>
      <c r="F2990" s="505"/>
      <c r="G2990" s="167"/>
      <c r="H2990" s="35" t="s">
        <v>6272</v>
      </c>
    </row>
    <row r="2991" spans="1:8" hidden="1" x14ac:dyDescent="0.25">
      <c r="A2991" s="47" t="s">
        <v>2043</v>
      </c>
      <c r="B2991" s="35" t="s">
        <v>6369</v>
      </c>
      <c r="C2991" s="35" t="s">
        <v>5970</v>
      </c>
      <c r="D2991" s="46" t="str">
        <f>RIGHT(C2991,1)</f>
        <v>H</v>
      </c>
      <c r="E2991" s="598" t="s">
        <v>2043</v>
      </c>
      <c r="F2991" s="505"/>
      <c r="G2991" s="167"/>
      <c r="H2991" s="35" t="s">
        <v>4635</v>
      </c>
    </row>
    <row r="2992" spans="1:8" hidden="1" x14ac:dyDescent="0.25">
      <c r="A2992" s="47" t="s">
        <v>2043</v>
      </c>
      <c r="B2992" s="35" t="s">
        <v>6369</v>
      </c>
      <c r="C2992" s="35" t="s">
        <v>7269</v>
      </c>
      <c r="D2992" s="46" t="s">
        <v>6439</v>
      </c>
      <c r="E2992" s="598" t="s">
        <v>2043</v>
      </c>
      <c r="F2992" s="505"/>
      <c r="G2992" s="167"/>
      <c r="H2992" s="35" t="s">
        <v>5973</v>
      </c>
    </row>
    <row r="2993" spans="1:8" hidden="1" x14ac:dyDescent="0.25">
      <c r="A2993" s="47" t="str">
        <f>A2992</f>
        <v>2840</v>
      </c>
      <c r="B2993" s="35" t="s">
        <v>6369</v>
      </c>
      <c r="C2993" s="35" t="s">
        <v>6607</v>
      </c>
      <c r="D2993" s="46" t="s">
        <v>6440</v>
      </c>
      <c r="E2993" s="598" t="str">
        <f>E2992</f>
        <v>2840</v>
      </c>
      <c r="F2993" s="505"/>
      <c r="G2993" s="167"/>
      <c r="H2993" s="35" t="s">
        <v>5972</v>
      </c>
    </row>
    <row r="2994" spans="1:8" hidden="1" x14ac:dyDescent="0.25">
      <c r="A2994" s="47" t="str">
        <f>A2993</f>
        <v>2840</v>
      </c>
      <c r="B2994" s="35" t="s">
        <v>6369</v>
      </c>
      <c r="C2994" s="35" t="s">
        <v>7958</v>
      </c>
      <c r="E2994" s="598" t="str">
        <f>E2993</f>
        <v>2840</v>
      </c>
      <c r="F2994" s="505"/>
      <c r="G2994" s="167"/>
      <c r="H2994" s="35" t="s">
        <v>95</v>
      </c>
    </row>
    <row r="2995" spans="1:8" hidden="1" x14ac:dyDescent="0.25">
      <c r="A2995" s="47" t="s">
        <v>2042</v>
      </c>
      <c r="B2995" s="35" t="s">
        <v>6370</v>
      </c>
      <c r="C2995" s="35" t="s">
        <v>6271</v>
      </c>
      <c r="D2995" s="46" t="str">
        <f>RIGHT(C2995,1)</f>
        <v>M</v>
      </c>
      <c r="E2995" s="598" t="s">
        <v>2042</v>
      </c>
      <c r="F2995" s="505"/>
      <c r="G2995" s="167"/>
    </row>
    <row r="2996" spans="1:8" hidden="1" x14ac:dyDescent="0.25">
      <c r="A2996" s="47" t="s">
        <v>2042</v>
      </c>
      <c r="B2996" s="35" t="s">
        <v>6370</v>
      </c>
      <c r="C2996" s="35" t="s">
        <v>6272</v>
      </c>
      <c r="D2996" s="46" t="str">
        <f>RIGHT(C2996,1)</f>
        <v>H</v>
      </c>
      <c r="E2996" s="598" t="s">
        <v>2042</v>
      </c>
      <c r="F2996" s="505"/>
      <c r="G2996" s="167"/>
      <c r="H2996" s="35" t="s">
        <v>4636</v>
      </c>
    </row>
    <row r="2997" spans="1:8" hidden="1" x14ac:dyDescent="0.25">
      <c r="A2997" s="47" t="s">
        <v>2042</v>
      </c>
      <c r="B2997" s="35" t="s">
        <v>6370</v>
      </c>
      <c r="C2997" s="35" t="s">
        <v>4635</v>
      </c>
      <c r="D2997" s="46" t="str">
        <f>RIGHT(C2997,1)</f>
        <v>E</v>
      </c>
      <c r="E2997" s="598" t="s">
        <v>2042</v>
      </c>
      <c r="F2997" s="505"/>
      <c r="G2997" s="167"/>
      <c r="H2997" s="35" t="s">
        <v>4637</v>
      </c>
    </row>
    <row r="2998" spans="1:8" hidden="1" x14ac:dyDescent="0.25">
      <c r="A2998" s="47" t="s">
        <v>2042</v>
      </c>
      <c r="B2998" s="35" t="s">
        <v>6370</v>
      </c>
      <c r="C2998" s="35" t="s">
        <v>5973</v>
      </c>
      <c r="D2998" s="46" t="str">
        <f>RIGHT(C2998,1)</f>
        <v>M</v>
      </c>
      <c r="E2998" s="598" t="s">
        <v>2042</v>
      </c>
      <c r="F2998" s="505"/>
      <c r="G2998" s="167"/>
      <c r="H2998" s="35" t="s">
        <v>5974</v>
      </c>
    </row>
    <row r="2999" spans="1:8" hidden="1" x14ac:dyDescent="0.25">
      <c r="A2999" s="47" t="s">
        <v>2042</v>
      </c>
      <c r="B2999" s="35" t="s">
        <v>6370</v>
      </c>
      <c r="C2999" s="35" t="s">
        <v>5972</v>
      </c>
      <c r="D2999" s="46" t="str">
        <f>RIGHT(C2999,1)</f>
        <v>H</v>
      </c>
      <c r="E2999" s="598" t="s">
        <v>2042</v>
      </c>
      <c r="F2999" s="505"/>
      <c r="G2999" s="167"/>
      <c r="H2999" s="35" t="s">
        <v>7270</v>
      </c>
    </row>
    <row r="3000" spans="1:8" hidden="1" x14ac:dyDescent="0.25">
      <c r="A3000" s="47" t="str">
        <f>A2999</f>
        <v>2862</v>
      </c>
      <c r="B3000" s="35" t="s">
        <v>6370</v>
      </c>
      <c r="C3000" s="35" t="s">
        <v>6608</v>
      </c>
      <c r="D3000" s="46" t="s">
        <v>6440</v>
      </c>
      <c r="E3000" s="598" t="str">
        <f>E2999</f>
        <v>2862</v>
      </c>
      <c r="F3000" s="505"/>
      <c r="G3000" s="167"/>
      <c r="H3000" s="35" t="s">
        <v>95</v>
      </c>
    </row>
    <row r="3001" spans="1:8" hidden="1" x14ac:dyDescent="0.25">
      <c r="A3001" s="47" t="str">
        <f>A3000</f>
        <v>2862</v>
      </c>
      <c r="B3001" s="35" t="s">
        <v>6370</v>
      </c>
      <c r="C3001" s="35" t="s">
        <v>7959</v>
      </c>
      <c r="E3001" s="598" t="str">
        <f>E3000</f>
        <v>2862</v>
      </c>
      <c r="F3001" s="505"/>
      <c r="G3001" s="167"/>
    </row>
    <row r="3002" spans="1:8" hidden="1" x14ac:dyDescent="0.25">
      <c r="A3002" s="47" t="s">
        <v>2041</v>
      </c>
      <c r="B3002" s="35" t="s">
        <v>6371</v>
      </c>
      <c r="C3002" s="35" t="s">
        <v>4636</v>
      </c>
      <c r="D3002" s="46" t="str">
        <f>RIGHT(C3002,1)</f>
        <v>E</v>
      </c>
      <c r="E3002" s="598" t="s">
        <v>2041</v>
      </c>
      <c r="F3002" s="505"/>
      <c r="G3002" s="167"/>
      <c r="H3002" s="35" t="s">
        <v>4638</v>
      </c>
    </row>
    <row r="3003" spans="1:8" hidden="1" x14ac:dyDescent="0.25">
      <c r="A3003" s="47" t="s">
        <v>2041</v>
      </c>
      <c r="B3003" s="35" t="s">
        <v>6371</v>
      </c>
      <c r="C3003" s="35" t="s">
        <v>4637</v>
      </c>
      <c r="D3003" s="46" t="str">
        <f>RIGHT(C3003,1)</f>
        <v>M</v>
      </c>
      <c r="E3003" s="598" t="s">
        <v>2041</v>
      </c>
      <c r="F3003" s="505"/>
      <c r="G3003" s="167"/>
      <c r="H3003" s="35" t="s">
        <v>5975</v>
      </c>
    </row>
    <row r="3004" spans="1:8" hidden="1" x14ac:dyDescent="0.25">
      <c r="A3004" s="47" t="s">
        <v>2041</v>
      </c>
      <c r="B3004" s="35" t="s">
        <v>6371</v>
      </c>
      <c r="C3004" s="35" t="s">
        <v>5974</v>
      </c>
      <c r="D3004" s="46" t="str">
        <f>RIGHT(C3004,1)</f>
        <v>H</v>
      </c>
      <c r="E3004" s="598" t="s">
        <v>2041</v>
      </c>
      <c r="F3004" s="505"/>
      <c r="G3004" s="167"/>
      <c r="H3004" s="35" t="s">
        <v>5976</v>
      </c>
    </row>
    <row r="3005" spans="1:8" hidden="1" x14ac:dyDescent="0.25">
      <c r="A3005" s="47" t="s">
        <v>2041</v>
      </c>
      <c r="B3005" s="35" t="s">
        <v>6371</v>
      </c>
      <c r="C3005" s="35" t="s">
        <v>7270</v>
      </c>
      <c r="D3005" s="46" t="s">
        <v>6439</v>
      </c>
      <c r="E3005" s="598" t="s">
        <v>2041</v>
      </c>
      <c r="F3005" s="505"/>
      <c r="G3005" s="167"/>
      <c r="H3005" s="35" t="s">
        <v>5977</v>
      </c>
    </row>
    <row r="3006" spans="1:8" hidden="1" x14ac:dyDescent="0.25">
      <c r="A3006" s="47" t="str">
        <f>A3005</f>
        <v>2865</v>
      </c>
      <c r="B3006" s="35" t="s">
        <v>6371</v>
      </c>
      <c r="C3006" s="35" t="s">
        <v>6609</v>
      </c>
      <c r="D3006" s="46" t="s">
        <v>6440</v>
      </c>
      <c r="E3006" s="598" t="str">
        <f>E3005</f>
        <v>2865</v>
      </c>
      <c r="F3006" s="505"/>
      <c r="G3006" s="167"/>
      <c r="H3006" s="35" t="s">
        <v>4639</v>
      </c>
    </row>
    <row r="3007" spans="1:8" hidden="1" x14ac:dyDescent="0.25">
      <c r="A3007" s="47" t="str">
        <f>A3006</f>
        <v>2865</v>
      </c>
      <c r="B3007" s="35" t="s">
        <v>6371</v>
      </c>
      <c r="C3007" s="35" t="s">
        <v>7960</v>
      </c>
      <c r="E3007" s="598" t="str">
        <f>E3006</f>
        <v>2865</v>
      </c>
      <c r="F3007" s="505"/>
      <c r="G3007" s="167"/>
      <c r="H3007" s="35" t="s">
        <v>5978</v>
      </c>
    </row>
    <row r="3008" spans="1:8" hidden="1" x14ac:dyDescent="0.25">
      <c r="A3008" s="47" t="s">
        <v>2040</v>
      </c>
      <c r="B3008" s="35" t="s">
        <v>6372</v>
      </c>
      <c r="C3008" s="35" t="s">
        <v>4638</v>
      </c>
      <c r="D3008" s="46" t="str">
        <f t="shared" ref="D3008:D3016" si="77">RIGHT(C3008,1)</f>
        <v>E</v>
      </c>
      <c r="E3008" s="598" t="s">
        <v>2040</v>
      </c>
      <c r="F3008" s="505"/>
      <c r="G3008" s="167"/>
      <c r="H3008" s="35" t="s">
        <v>5979</v>
      </c>
    </row>
    <row r="3009" spans="1:8" hidden="1" x14ac:dyDescent="0.25">
      <c r="A3009" s="47" t="s">
        <v>2040</v>
      </c>
      <c r="B3009" s="35" t="s">
        <v>6372</v>
      </c>
      <c r="C3009" s="35" t="s">
        <v>5975</v>
      </c>
      <c r="D3009" s="46" t="str">
        <f t="shared" si="77"/>
        <v>E</v>
      </c>
      <c r="E3009" s="598" t="s">
        <v>2040</v>
      </c>
      <c r="F3009" s="505"/>
      <c r="G3009" s="167"/>
      <c r="H3009" s="35" t="s">
        <v>5980</v>
      </c>
    </row>
    <row r="3010" spans="1:8" hidden="1" x14ac:dyDescent="0.25">
      <c r="A3010" s="47" t="s">
        <v>2040</v>
      </c>
      <c r="B3010" s="35" t="s">
        <v>6372</v>
      </c>
      <c r="C3010" s="35" t="s">
        <v>5976</v>
      </c>
      <c r="D3010" s="46" t="str">
        <f t="shared" si="77"/>
        <v>E</v>
      </c>
      <c r="E3010" s="598" t="s">
        <v>2040</v>
      </c>
      <c r="F3010" s="505"/>
      <c r="G3010" s="167"/>
      <c r="H3010" s="35" t="s">
        <v>5981</v>
      </c>
    </row>
    <row r="3011" spans="1:8" hidden="1" x14ac:dyDescent="0.25">
      <c r="A3011" s="47" t="s">
        <v>2040</v>
      </c>
      <c r="B3011" s="35" t="s">
        <v>6372</v>
      </c>
      <c r="C3011" s="35" t="s">
        <v>5977</v>
      </c>
      <c r="D3011" s="46" t="str">
        <f t="shared" si="77"/>
        <v>H</v>
      </c>
      <c r="E3011" s="598" t="s">
        <v>2040</v>
      </c>
      <c r="F3011" s="505"/>
      <c r="G3011" s="167"/>
      <c r="H3011" s="35" t="s">
        <v>7271</v>
      </c>
    </row>
    <row r="3012" spans="1:8" hidden="1" x14ac:dyDescent="0.25">
      <c r="A3012" s="47" t="s">
        <v>2040</v>
      </c>
      <c r="B3012" s="35" t="s">
        <v>6372</v>
      </c>
      <c r="C3012" s="35" t="s">
        <v>4639</v>
      </c>
      <c r="D3012" s="46" t="str">
        <f t="shared" si="77"/>
        <v>E</v>
      </c>
      <c r="E3012" s="598" t="s">
        <v>2040</v>
      </c>
      <c r="F3012" s="505"/>
      <c r="G3012" s="167"/>
      <c r="H3012" s="35" t="s">
        <v>7272</v>
      </c>
    </row>
    <row r="3013" spans="1:8" hidden="1" x14ac:dyDescent="0.25">
      <c r="A3013" s="47" t="s">
        <v>2040</v>
      </c>
      <c r="B3013" s="35" t="s">
        <v>6372</v>
      </c>
      <c r="C3013" s="35" t="s">
        <v>5978</v>
      </c>
      <c r="D3013" s="46" t="str">
        <f t="shared" si="77"/>
        <v>M</v>
      </c>
      <c r="E3013" s="598" t="s">
        <v>2040</v>
      </c>
      <c r="F3013" s="505"/>
      <c r="G3013" s="167"/>
      <c r="H3013" s="35" t="s">
        <v>7273</v>
      </c>
    </row>
    <row r="3014" spans="1:8" hidden="1" x14ac:dyDescent="0.25">
      <c r="A3014" s="47" t="s">
        <v>2040</v>
      </c>
      <c r="B3014" s="35" t="s">
        <v>6372</v>
      </c>
      <c r="C3014" s="35" t="s">
        <v>5979</v>
      </c>
      <c r="D3014" s="46" t="str">
        <f t="shared" si="77"/>
        <v>H</v>
      </c>
      <c r="E3014" s="598" t="s">
        <v>2040</v>
      </c>
      <c r="F3014" s="505"/>
      <c r="G3014" s="167"/>
      <c r="H3014" s="35" t="s">
        <v>7274</v>
      </c>
    </row>
    <row r="3015" spans="1:8" hidden="1" x14ac:dyDescent="0.25">
      <c r="A3015" s="47" t="s">
        <v>2040</v>
      </c>
      <c r="B3015" s="35" t="s">
        <v>6372</v>
      </c>
      <c r="C3015" s="35" t="s">
        <v>5980</v>
      </c>
      <c r="D3015" s="46" t="str">
        <f t="shared" si="77"/>
        <v>E</v>
      </c>
      <c r="E3015" s="598" t="s">
        <v>2040</v>
      </c>
      <c r="F3015" s="505"/>
      <c r="G3015" s="167"/>
      <c r="H3015" s="35" t="s">
        <v>7275</v>
      </c>
    </row>
    <row r="3016" spans="1:8" hidden="1" x14ac:dyDescent="0.25">
      <c r="A3016" s="47" t="s">
        <v>2040</v>
      </c>
      <c r="B3016" s="35" t="s">
        <v>6372</v>
      </c>
      <c r="C3016" s="35" t="s">
        <v>5981</v>
      </c>
      <c r="D3016" s="46" t="str">
        <f t="shared" si="77"/>
        <v>E</v>
      </c>
      <c r="E3016" s="598" t="s">
        <v>2040</v>
      </c>
      <c r="F3016" s="505"/>
      <c r="G3016" s="167"/>
      <c r="H3016" s="35" t="s">
        <v>95</v>
      </c>
    </row>
    <row r="3017" spans="1:8" hidden="1" x14ac:dyDescent="0.25">
      <c r="A3017" s="47" t="s">
        <v>2040</v>
      </c>
      <c r="B3017" s="35" t="s">
        <v>6372</v>
      </c>
      <c r="C3017" s="35" t="s">
        <v>7271</v>
      </c>
      <c r="D3017" s="46" t="s">
        <v>6439</v>
      </c>
      <c r="E3017" s="598" t="s">
        <v>2040</v>
      </c>
      <c r="F3017" s="505"/>
      <c r="G3017" s="167"/>
    </row>
    <row r="3018" spans="1:8" hidden="1" x14ac:dyDescent="0.25">
      <c r="A3018" s="47" t="s">
        <v>2040</v>
      </c>
      <c r="B3018" s="35" t="s">
        <v>6372</v>
      </c>
      <c r="C3018" s="35" t="s">
        <v>7272</v>
      </c>
      <c r="D3018" s="46" t="s">
        <v>6439</v>
      </c>
      <c r="E3018" s="598" t="s">
        <v>2040</v>
      </c>
      <c r="F3018" s="505"/>
      <c r="G3018" s="167"/>
      <c r="H3018" s="35" t="s">
        <v>5983</v>
      </c>
    </row>
    <row r="3019" spans="1:8" hidden="1" x14ac:dyDescent="0.25">
      <c r="A3019" s="47" t="s">
        <v>2040</v>
      </c>
      <c r="B3019" s="35" t="s">
        <v>6372</v>
      </c>
      <c r="C3019" s="35" t="s">
        <v>7273</v>
      </c>
      <c r="D3019" s="46" t="s">
        <v>6439</v>
      </c>
      <c r="E3019" s="598" t="s">
        <v>2040</v>
      </c>
      <c r="F3019" s="505"/>
      <c r="G3019" s="167"/>
      <c r="H3019" s="35" t="s">
        <v>5982</v>
      </c>
    </row>
    <row r="3020" spans="1:8" hidden="1" x14ac:dyDescent="0.25">
      <c r="A3020" s="47" t="s">
        <v>2040</v>
      </c>
      <c r="B3020" s="35" t="s">
        <v>6372</v>
      </c>
      <c r="C3020" s="35" t="s">
        <v>7274</v>
      </c>
      <c r="D3020" s="46" t="s">
        <v>6439</v>
      </c>
      <c r="E3020" s="598" t="s">
        <v>2040</v>
      </c>
      <c r="F3020" s="505"/>
      <c r="G3020" s="167"/>
      <c r="H3020" s="35" t="s">
        <v>4640</v>
      </c>
    </row>
    <row r="3021" spans="1:8" hidden="1" x14ac:dyDescent="0.25">
      <c r="A3021" s="47" t="s">
        <v>2040</v>
      </c>
      <c r="B3021" s="35" t="s">
        <v>6372</v>
      </c>
      <c r="C3021" s="35" t="s">
        <v>7275</v>
      </c>
      <c r="D3021" s="46" t="s">
        <v>6439</v>
      </c>
      <c r="E3021" s="598" t="s">
        <v>2040</v>
      </c>
      <c r="F3021" s="505"/>
      <c r="G3021" s="167"/>
      <c r="H3021" s="35" t="s">
        <v>95</v>
      </c>
    </row>
    <row r="3022" spans="1:8" hidden="1" x14ac:dyDescent="0.25">
      <c r="A3022" s="47" t="str">
        <f>A3021</f>
        <v>3000</v>
      </c>
      <c r="B3022" s="35" t="s">
        <v>6372</v>
      </c>
      <c r="C3022" s="35" t="s">
        <v>6610</v>
      </c>
      <c r="D3022" s="46" t="s">
        <v>6440</v>
      </c>
      <c r="E3022" s="598" t="str">
        <f>E3021</f>
        <v>3000</v>
      </c>
      <c r="F3022" s="505"/>
      <c r="G3022" s="167"/>
    </row>
    <row r="3023" spans="1:8" hidden="1" x14ac:dyDescent="0.25">
      <c r="A3023" s="47" t="str">
        <f>A3022</f>
        <v>3000</v>
      </c>
      <c r="B3023" s="35" t="s">
        <v>6372</v>
      </c>
      <c r="C3023" s="35" t="s">
        <v>7961</v>
      </c>
      <c r="E3023" s="598" t="str">
        <f>E3022</f>
        <v>3000</v>
      </c>
      <c r="F3023" s="505"/>
      <c r="G3023" s="167"/>
      <c r="H3023" s="35" t="s">
        <v>4641</v>
      </c>
    </row>
    <row r="3024" spans="1:8" hidden="1" x14ac:dyDescent="0.25">
      <c r="A3024" s="47" t="s">
        <v>2039</v>
      </c>
      <c r="B3024" s="35" t="s">
        <v>6373</v>
      </c>
      <c r="C3024" s="35" t="s">
        <v>5983</v>
      </c>
      <c r="D3024" s="46" t="str">
        <f>RIGHT(C3024,1)</f>
        <v>M</v>
      </c>
      <c r="E3024" s="598" t="s">
        <v>2039</v>
      </c>
      <c r="F3024" s="505"/>
      <c r="G3024" s="167"/>
      <c r="H3024" s="35" t="s">
        <v>4642</v>
      </c>
    </row>
    <row r="3025" spans="1:8" hidden="1" x14ac:dyDescent="0.25">
      <c r="A3025" s="47" t="s">
        <v>2039</v>
      </c>
      <c r="B3025" s="35" t="s">
        <v>6373</v>
      </c>
      <c r="C3025" s="35" t="s">
        <v>5982</v>
      </c>
      <c r="D3025" s="46" t="str">
        <f>RIGHT(C3025,1)</f>
        <v>H</v>
      </c>
      <c r="E3025" s="598" t="s">
        <v>2039</v>
      </c>
      <c r="F3025" s="505"/>
      <c r="G3025" s="167"/>
      <c r="H3025" s="35" t="s">
        <v>5984</v>
      </c>
    </row>
    <row r="3026" spans="1:8" hidden="1" x14ac:dyDescent="0.25">
      <c r="A3026" s="47" t="s">
        <v>2039</v>
      </c>
      <c r="B3026" s="35" t="s">
        <v>6373</v>
      </c>
      <c r="C3026" s="35" t="s">
        <v>4640</v>
      </c>
      <c r="D3026" s="46" t="str">
        <f>RIGHT(C3026,1)</f>
        <v>E</v>
      </c>
      <c r="E3026" s="598" t="s">
        <v>2039</v>
      </c>
      <c r="F3026" s="505"/>
      <c r="G3026" s="167"/>
      <c r="H3026" s="35" t="s">
        <v>5985</v>
      </c>
    </row>
    <row r="3027" spans="1:8" hidden="1" x14ac:dyDescent="0.25">
      <c r="A3027" s="47" t="str">
        <f>A3026</f>
        <v>3010</v>
      </c>
      <c r="B3027" s="35" t="s">
        <v>6373</v>
      </c>
      <c r="C3027" s="35" t="s">
        <v>6611</v>
      </c>
      <c r="D3027" s="46" t="s">
        <v>6440</v>
      </c>
      <c r="E3027" s="598" t="str">
        <f>E3026</f>
        <v>3010</v>
      </c>
      <c r="F3027" s="505"/>
      <c r="G3027" s="167"/>
      <c r="H3027" s="35" t="s">
        <v>5986</v>
      </c>
    </row>
    <row r="3028" spans="1:8" hidden="1" x14ac:dyDescent="0.25">
      <c r="A3028" s="47" t="str">
        <f>A3027</f>
        <v>3010</v>
      </c>
      <c r="B3028" s="35" t="s">
        <v>6373</v>
      </c>
      <c r="C3028" s="35" t="s">
        <v>7962</v>
      </c>
      <c r="E3028" s="598" t="str">
        <f>E3027</f>
        <v>3010</v>
      </c>
      <c r="F3028" s="505"/>
      <c r="G3028" s="167"/>
      <c r="H3028" s="35" t="s">
        <v>7276</v>
      </c>
    </row>
    <row r="3029" spans="1:8" hidden="1" x14ac:dyDescent="0.25">
      <c r="A3029" s="47" t="s">
        <v>2038</v>
      </c>
      <c r="B3029" s="35" t="s">
        <v>6374</v>
      </c>
      <c r="C3029" s="35" t="s">
        <v>4641</v>
      </c>
      <c r="D3029" s="46" t="str">
        <f>RIGHT(C3029,1)</f>
        <v>E</v>
      </c>
      <c r="E3029" s="598" t="s">
        <v>2038</v>
      </c>
      <c r="F3029" s="505"/>
      <c r="G3029" s="167"/>
      <c r="H3029" s="35" t="s">
        <v>7277</v>
      </c>
    </row>
    <row r="3030" spans="1:8" hidden="1" x14ac:dyDescent="0.25">
      <c r="A3030" s="47" t="s">
        <v>2038</v>
      </c>
      <c r="B3030" s="35" t="s">
        <v>6374</v>
      </c>
      <c r="C3030" s="35" t="s">
        <v>4642</v>
      </c>
      <c r="D3030" s="46" t="str">
        <f>RIGHT(C3030,1)</f>
        <v>E</v>
      </c>
      <c r="E3030" s="598" t="s">
        <v>2038</v>
      </c>
      <c r="F3030" s="505"/>
      <c r="G3030" s="167"/>
      <c r="H3030" s="35" t="s">
        <v>7278</v>
      </c>
    </row>
    <row r="3031" spans="1:8" hidden="1" x14ac:dyDescent="0.25">
      <c r="A3031" s="47" t="s">
        <v>2038</v>
      </c>
      <c r="B3031" s="35" t="s">
        <v>6374</v>
      </c>
      <c r="C3031" s="35" t="s">
        <v>5984</v>
      </c>
      <c r="D3031" s="46" t="str">
        <f>RIGHT(C3031,1)</f>
        <v>M</v>
      </c>
      <c r="E3031" s="598" t="s">
        <v>2038</v>
      </c>
      <c r="F3031" s="505"/>
      <c r="G3031" s="167"/>
      <c r="H3031" s="35" t="s">
        <v>95</v>
      </c>
    </row>
    <row r="3032" spans="1:8" hidden="1" x14ac:dyDescent="0.25">
      <c r="A3032" s="47" t="s">
        <v>2038</v>
      </c>
      <c r="B3032" s="35" t="s">
        <v>6374</v>
      </c>
      <c r="C3032" s="35" t="s">
        <v>5985</v>
      </c>
      <c r="D3032" s="46" t="str">
        <f>RIGHT(C3032,1)</f>
        <v>H</v>
      </c>
      <c r="E3032" s="598" t="s">
        <v>2038</v>
      </c>
      <c r="F3032" s="505"/>
      <c r="G3032" s="167"/>
    </row>
    <row r="3033" spans="1:8" hidden="1" x14ac:dyDescent="0.25">
      <c r="A3033" s="47" t="s">
        <v>2038</v>
      </c>
      <c r="B3033" s="35" t="s">
        <v>6374</v>
      </c>
      <c r="C3033" s="35" t="s">
        <v>5986</v>
      </c>
      <c r="D3033" s="46" t="str">
        <f>RIGHT(C3033,1)</f>
        <v>E</v>
      </c>
      <c r="E3033" s="598" t="s">
        <v>2038</v>
      </c>
      <c r="F3033" s="505"/>
      <c r="G3033" s="167"/>
      <c r="H3033" s="35" t="s">
        <v>4643</v>
      </c>
    </row>
    <row r="3034" spans="1:8" hidden="1" x14ac:dyDescent="0.25">
      <c r="A3034" s="47" t="s">
        <v>2038</v>
      </c>
      <c r="B3034" s="35" t="s">
        <v>6374</v>
      </c>
      <c r="C3034" s="35" t="s">
        <v>7276</v>
      </c>
      <c r="D3034" s="46" t="s">
        <v>6439</v>
      </c>
      <c r="E3034" s="598" t="s">
        <v>2038</v>
      </c>
      <c r="F3034" s="505"/>
      <c r="G3034" s="167"/>
      <c r="H3034" s="35" t="s">
        <v>4644</v>
      </c>
    </row>
    <row r="3035" spans="1:8" hidden="1" x14ac:dyDescent="0.25">
      <c r="A3035" s="47" t="s">
        <v>2038</v>
      </c>
      <c r="B3035" s="35" t="s">
        <v>6374</v>
      </c>
      <c r="C3035" s="35" t="s">
        <v>7277</v>
      </c>
      <c r="D3035" s="46" t="s">
        <v>6439</v>
      </c>
      <c r="E3035" s="598" t="s">
        <v>2038</v>
      </c>
      <c r="F3035" s="505"/>
      <c r="G3035" s="167"/>
      <c r="H3035" s="35" t="s">
        <v>5987</v>
      </c>
    </row>
    <row r="3036" spans="1:8" hidden="1" x14ac:dyDescent="0.25">
      <c r="A3036" s="47" t="s">
        <v>2038</v>
      </c>
      <c r="B3036" s="35" t="s">
        <v>6374</v>
      </c>
      <c r="C3036" s="35" t="s">
        <v>7278</v>
      </c>
      <c r="D3036" s="46" t="s">
        <v>6439</v>
      </c>
      <c r="E3036" s="598" t="s">
        <v>2038</v>
      </c>
      <c r="F3036" s="505"/>
      <c r="G3036" s="167"/>
      <c r="H3036" s="35" t="s">
        <v>7279</v>
      </c>
    </row>
    <row r="3037" spans="1:8" hidden="1" x14ac:dyDescent="0.25">
      <c r="A3037" s="47" t="str">
        <f>A3036</f>
        <v>3020</v>
      </c>
      <c r="B3037" s="35" t="s">
        <v>6374</v>
      </c>
      <c r="C3037" s="35" t="s">
        <v>6612</v>
      </c>
      <c r="D3037" s="46" t="s">
        <v>6440</v>
      </c>
      <c r="E3037" s="598" t="str">
        <f>E3036</f>
        <v>3020</v>
      </c>
      <c r="F3037" s="505"/>
      <c r="G3037" s="167"/>
      <c r="H3037" s="35" t="s">
        <v>95</v>
      </c>
    </row>
    <row r="3038" spans="1:8" hidden="1" x14ac:dyDescent="0.25">
      <c r="A3038" s="47" t="str">
        <f>A3037</f>
        <v>3020</v>
      </c>
      <c r="B3038" s="35" t="s">
        <v>6374</v>
      </c>
      <c r="C3038" s="35" t="s">
        <v>7963</v>
      </c>
      <c r="E3038" s="598" t="str">
        <f>E3037</f>
        <v>3020</v>
      </c>
      <c r="F3038" s="505"/>
      <c r="G3038" s="167"/>
    </row>
    <row r="3039" spans="1:8" hidden="1" x14ac:dyDescent="0.25">
      <c r="A3039" s="47" t="s">
        <v>2037</v>
      </c>
      <c r="B3039" s="35" t="s">
        <v>6375</v>
      </c>
      <c r="C3039" s="35" t="s">
        <v>4643</v>
      </c>
      <c r="D3039" s="46" t="str">
        <f>RIGHT(C3039,1)</f>
        <v>E</v>
      </c>
      <c r="E3039" s="598" t="s">
        <v>2037</v>
      </c>
      <c r="F3039" s="505"/>
      <c r="G3039" s="167"/>
      <c r="H3039" s="35" t="s">
        <v>4645</v>
      </c>
    </row>
    <row r="3040" spans="1:8" hidden="1" x14ac:dyDescent="0.25">
      <c r="A3040" s="47" t="s">
        <v>2037</v>
      </c>
      <c r="B3040" s="35" t="s">
        <v>6375</v>
      </c>
      <c r="C3040" s="35" t="s">
        <v>4644</v>
      </c>
      <c r="D3040" s="46" t="str">
        <f>RIGHT(C3040,1)</f>
        <v>M</v>
      </c>
      <c r="E3040" s="598" t="s">
        <v>2037</v>
      </c>
      <c r="F3040" s="505"/>
      <c r="G3040" s="167"/>
      <c r="H3040" s="35" t="s">
        <v>5989</v>
      </c>
    </row>
    <row r="3041" spans="1:8" hidden="1" x14ac:dyDescent="0.25">
      <c r="A3041" s="47" t="s">
        <v>2037</v>
      </c>
      <c r="B3041" s="35" t="s">
        <v>6375</v>
      </c>
      <c r="C3041" s="35" t="s">
        <v>5987</v>
      </c>
      <c r="D3041" s="46" t="str">
        <f>RIGHT(C3041,1)</f>
        <v>H</v>
      </c>
      <c r="E3041" s="598" t="s">
        <v>2037</v>
      </c>
      <c r="F3041" s="505"/>
      <c r="G3041" s="167"/>
      <c r="H3041" s="35" t="s">
        <v>5988</v>
      </c>
    </row>
    <row r="3042" spans="1:8" hidden="1" x14ac:dyDescent="0.25">
      <c r="A3042" s="47" t="s">
        <v>2037</v>
      </c>
      <c r="B3042" s="35" t="s">
        <v>6375</v>
      </c>
      <c r="C3042" s="35" t="s">
        <v>7279</v>
      </c>
      <c r="D3042" s="46" t="s">
        <v>6439</v>
      </c>
      <c r="E3042" s="598" t="s">
        <v>2037</v>
      </c>
      <c r="F3042" s="505"/>
      <c r="G3042" s="167"/>
      <c r="H3042" s="35" t="s">
        <v>95</v>
      </c>
    </row>
    <row r="3043" spans="1:8" hidden="1" x14ac:dyDescent="0.25">
      <c r="A3043" s="47" t="str">
        <f>A3042</f>
        <v>3030</v>
      </c>
      <c r="B3043" s="35" t="s">
        <v>6375</v>
      </c>
      <c r="C3043" s="35" t="s">
        <v>6613</v>
      </c>
      <c r="D3043" s="46" t="s">
        <v>6440</v>
      </c>
      <c r="E3043" s="598" t="str">
        <f>E3042</f>
        <v>3030</v>
      </c>
      <c r="F3043" s="505"/>
      <c r="G3043" s="167"/>
    </row>
    <row r="3044" spans="1:8" hidden="1" x14ac:dyDescent="0.25">
      <c r="A3044" s="47" t="str">
        <f>A3043</f>
        <v>3030</v>
      </c>
      <c r="B3044" s="35" t="s">
        <v>6375</v>
      </c>
      <c r="C3044" s="35" t="s">
        <v>7964</v>
      </c>
      <c r="E3044" s="598" t="str">
        <f>E3043</f>
        <v>3030</v>
      </c>
      <c r="F3044" s="505"/>
      <c r="G3044" s="167"/>
      <c r="H3044" s="35" t="s">
        <v>4646</v>
      </c>
    </row>
    <row r="3045" spans="1:8" hidden="1" x14ac:dyDescent="0.25">
      <c r="A3045" s="47" t="s">
        <v>2036</v>
      </c>
      <c r="B3045" s="35" t="s">
        <v>6376</v>
      </c>
      <c r="C3045" s="35" t="s">
        <v>4645</v>
      </c>
      <c r="D3045" s="46" t="str">
        <f>RIGHT(C3045,1)</f>
        <v>E</v>
      </c>
      <c r="E3045" s="598" t="s">
        <v>2036</v>
      </c>
      <c r="F3045" s="505"/>
      <c r="G3045" s="167"/>
      <c r="H3045" s="35" t="s">
        <v>5991</v>
      </c>
    </row>
    <row r="3046" spans="1:8" hidden="1" x14ac:dyDescent="0.25">
      <c r="A3046" s="47" t="s">
        <v>2036</v>
      </c>
      <c r="B3046" s="35" t="s">
        <v>6376</v>
      </c>
      <c r="C3046" s="35" t="s">
        <v>5989</v>
      </c>
      <c r="D3046" s="46" t="str">
        <f>RIGHT(C3046,1)</f>
        <v>M</v>
      </c>
      <c r="E3046" s="598" t="s">
        <v>2036</v>
      </c>
      <c r="F3046" s="505"/>
      <c r="G3046" s="167"/>
      <c r="H3046" s="35" t="s">
        <v>5990</v>
      </c>
    </row>
    <row r="3047" spans="1:8" hidden="1" x14ac:dyDescent="0.25">
      <c r="A3047" s="47" t="s">
        <v>2036</v>
      </c>
      <c r="B3047" s="35" t="s">
        <v>6376</v>
      </c>
      <c r="C3047" s="35" t="s">
        <v>5988</v>
      </c>
      <c r="D3047" s="46" t="str">
        <f>RIGHT(C3047,1)</f>
        <v>H</v>
      </c>
      <c r="E3047" s="598" t="s">
        <v>2036</v>
      </c>
      <c r="F3047" s="505"/>
      <c r="G3047" s="167"/>
      <c r="H3047" s="35" t="s">
        <v>95</v>
      </c>
    </row>
    <row r="3048" spans="1:8" hidden="1" x14ac:dyDescent="0.25">
      <c r="A3048" s="47" t="str">
        <f>A3047</f>
        <v>3040</v>
      </c>
      <c r="B3048" s="35" t="s">
        <v>6376</v>
      </c>
      <c r="C3048" s="35" t="s">
        <v>6614</v>
      </c>
      <c r="D3048" s="46" t="s">
        <v>6440</v>
      </c>
      <c r="E3048" s="598" t="str">
        <f>E3047</f>
        <v>3040</v>
      </c>
      <c r="F3048" s="505"/>
      <c r="G3048" s="167"/>
    </row>
    <row r="3049" spans="1:8" hidden="1" x14ac:dyDescent="0.25">
      <c r="A3049" s="47" t="str">
        <f>A3048</f>
        <v>3040</v>
      </c>
      <c r="B3049" s="35" t="s">
        <v>6376</v>
      </c>
      <c r="C3049" s="35" t="s">
        <v>7965</v>
      </c>
      <c r="E3049" s="598" t="str">
        <f>E3048</f>
        <v>3040</v>
      </c>
      <c r="F3049" s="505"/>
      <c r="G3049" s="167"/>
      <c r="H3049" s="35" t="s">
        <v>5992</v>
      </c>
    </row>
    <row r="3050" spans="1:8" hidden="1" x14ac:dyDescent="0.25">
      <c r="A3050" s="47" t="s">
        <v>2035</v>
      </c>
      <c r="B3050" s="35" t="s">
        <v>6377</v>
      </c>
      <c r="C3050" s="35" t="s">
        <v>4646</v>
      </c>
      <c r="D3050" s="46" t="str">
        <f>RIGHT(C3050,1)</f>
        <v>E</v>
      </c>
      <c r="E3050" s="598" t="s">
        <v>2035</v>
      </c>
      <c r="F3050" s="505"/>
      <c r="G3050" s="167"/>
      <c r="H3050" s="35" t="s">
        <v>5993</v>
      </c>
    </row>
    <row r="3051" spans="1:8" hidden="1" x14ac:dyDescent="0.25">
      <c r="A3051" s="47" t="s">
        <v>2035</v>
      </c>
      <c r="B3051" s="35" t="s">
        <v>6377</v>
      </c>
      <c r="C3051" s="35" t="s">
        <v>5991</v>
      </c>
      <c r="D3051" s="46" t="str">
        <f>RIGHT(C3051,1)</f>
        <v>M</v>
      </c>
      <c r="E3051" s="598" t="s">
        <v>2035</v>
      </c>
      <c r="F3051" s="505"/>
      <c r="G3051" s="167"/>
      <c r="H3051" s="35" t="s">
        <v>5994</v>
      </c>
    </row>
    <row r="3052" spans="1:8" hidden="1" x14ac:dyDescent="0.25">
      <c r="A3052" s="47" t="s">
        <v>2035</v>
      </c>
      <c r="B3052" s="35" t="s">
        <v>6377</v>
      </c>
      <c r="C3052" s="35" t="s">
        <v>5990</v>
      </c>
      <c r="D3052" s="46" t="str">
        <f>RIGHT(C3052,1)</f>
        <v>H</v>
      </c>
      <c r="E3052" s="598" t="s">
        <v>2035</v>
      </c>
      <c r="F3052" s="505"/>
      <c r="G3052" s="167"/>
      <c r="H3052" s="35" t="s">
        <v>5995</v>
      </c>
    </row>
    <row r="3053" spans="1:8" hidden="1" x14ac:dyDescent="0.25">
      <c r="A3053" s="47" t="str">
        <f>A3052</f>
        <v>3050</v>
      </c>
      <c r="B3053" s="35" t="s">
        <v>6377</v>
      </c>
      <c r="C3053" s="35" t="s">
        <v>6615</v>
      </c>
      <c r="D3053" s="46" t="s">
        <v>6440</v>
      </c>
      <c r="E3053" s="598" t="str">
        <f>E3052</f>
        <v>3050</v>
      </c>
      <c r="F3053" s="505"/>
      <c r="G3053" s="167"/>
      <c r="H3053" s="35" t="s">
        <v>95</v>
      </c>
    </row>
    <row r="3054" spans="1:8" hidden="1" x14ac:dyDescent="0.25">
      <c r="A3054" s="47" t="str">
        <f>A3053</f>
        <v>3050</v>
      </c>
      <c r="B3054" s="35" t="s">
        <v>6377</v>
      </c>
      <c r="C3054" s="35" t="s">
        <v>7966</v>
      </c>
      <c r="E3054" s="598" t="str">
        <f>E3053</f>
        <v>3050</v>
      </c>
      <c r="F3054" s="505"/>
      <c r="G3054" s="167"/>
    </row>
    <row r="3055" spans="1:8" hidden="1" x14ac:dyDescent="0.25">
      <c r="A3055" s="47" t="s">
        <v>2034</v>
      </c>
      <c r="B3055" s="35" t="s">
        <v>1852</v>
      </c>
      <c r="C3055" s="35" t="s">
        <v>5992</v>
      </c>
      <c r="D3055" s="46" t="str">
        <f>RIGHT(C3055,1)</f>
        <v>E</v>
      </c>
      <c r="E3055" s="598" t="s">
        <v>2034</v>
      </c>
      <c r="F3055" s="505"/>
      <c r="G3055" s="167"/>
      <c r="H3055" s="35" t="s">
        <v>4647</v>
      </c>
    </row>
    <row r="3056" spans="1:8" hidden="1" x14ac:dyDescent="0.25">
      <c r="A3056" s="47" t="s">
        <v>2034</v>
      </c>
      <c r="B3056" s="35" t="s">
        <v>1852</v>
      </c>
      <c r="C3056" s="35" t="s">
        <v>5993</v>
      </c>
      <c r="D3056" s="46" t="str">
        <f>RIGHT(C3056,1)</f>
        <v>M</v>
      </c>
      <c r="E3056" s="598" t="s">
        <v>2034</v>
      </c>
      <c r="F3056" s="505"/>
      <c r="G3056" s="167"/>
      <c r="H3056" s="35" t="s">
        <v>4649</v>
      </c>
    </row>
    <row r="3057" spans="1:8" hidden="1" x14ac:dyDescent="0.25">
      <c r="A3057" s="47" t="s">
        <v>2034</v>
      </c>
      <c r="B3057" s="35" t="s">
        <v>1852</v>
      </c>
      <c r="C3057" s="35" t="s">
        <v>5994</v>
      </c>
      <c r="D3057" s="46" t="str">
        <f>RIGHT(C3057,1)</f>
        <v>E</v>
      </c>
      <c r="E3057" s="598" t="s">
        <v>2034</v>
      </c>
      <c r="F3057" s="505"/>
      <c r="G3057" s="167"/>
      <c r="H3057" s="35" t="s">
        <v>4648</v>
      </c>
    </row>
    <row r="3058" spans="1:8" hidden="1" x14ac:dyDescent="0.25">
      <c r="A3058" s="47" t="s">
        <v>2034</v>
      </c>
      <c r="B3058" s="35" t="s">
        <v>1852</v>
      </c>
      <c r="C3058" s="35" t="s">
        <v>5995</v>
      </c>
      <c r="D3058" s="46" t="str">
        <f>RIGHT(C3058,1)</f>
        <v>H</v>
      </c>
      <c r="E3058" s="598" t="s">
        <v>2034</v>
      </c>
      <c r="F3058" s="505"/>
      <c r="G3058" s="167"/>
      <c r="H3058" s="35" t="s">
        <v>95</v>
      </c>
    </row>
    <row r="3059" spans="1:8" hidden="1" x14ac:dyDescent="0.25">
      <c r="A3059" s="47" t="str">
        <f>A3058</f>
        <v>3060</v>
      </c>
      <c r="B3059" s="35" t="s">
        <v>1852</v>
      </c>
      <c r="C3059" s="35" t="s">
        <v>6616</v>
      </c>
      <c r="D3059" s="46" t="s">
        <v>6440</v>
      </c>
      <c r="E3059" s="598" t="str">
        <f>E3058</f>
        <v>3060</v>
      </c>
      <c r="F3059" s="505"/>
      <c r="G3059" s="167"/>
    </row>
    <row r="3060" spans="1:8" hidden="1" x14ac:dyDescent="0.25">
      <c r="A3060" s="47" t="str">
        <f>A3059</f>
        <v>3060</v>
      </c>
      <c r="B3060" s="35" t="s">
        <v>1852</v>
      </c>
      <c r="C3060" s="35" t="s">
        <v>7967</v>
      </c>
      <c r="E3060" s="598" t="str">
        <f>E3059</f>
        <v>3060</v>
      </c>
      <c r="F3060" s="505"/>
      <c r="G3060" s="167"/>
      <c r="H3060" s="35" t="s">
        <v>4650</v>
      </c>
    </row>
    <row r="3061" spans="1:8" hidden="1" x14ac:dyDescent="0.25">
      <c r="A3061" s="47" t="s">
        <v>2033</v>
      </c>
      <c r="B3061" s="35" t="s">
        <v>6378</v>
      </c>
      <c r="C3061" s="35" t="s">
        <v>4647</v>
      </c>
      <c r="D3061" s="46" t="str">
        <f>RIGHT(C3061,1)</f>
        <v>E</v>
      </c>
      <c r="E3061" s="598" t="s">
        <v>2033</v>
      </c>
      <c r="F3061" s="505"/>
      <c r="G3061" s="167"/>
      <c r="H3061" s="35" t="s">
        <v>4651</v>
      </c>
    </row>
    <row r="3062" spans="1:8" hidden="1" x14ac:dyDescent="0.25">
      <c r="A3062" s="47" t="s">
        <v>2033</v>
      </c>
      <c r="B3062" s="35" t="s">
        <v>6378</v>
      </c>
      <c r="C3062" s="35" t="s">
        <v>4649</v>
      </c>
      <c r="D3062" s="46" t="str">
        <f>RIGHT(C3062,1)</f>
        <v>M</v>
      </c>
      <c r="E3062" s="598" t="s">
        <v>2033</v>
      </c>
      <c r="F3062" s="505"/>
      <c r="G3062" s="167"/>
      <c r="H3062" s="35" t="s">
        <v>5996</v>
      </c>
    </row>
    <row r="3063" spans="1:8" hidden="1" x14ac:dyDescent="0.25">
      <c r="A3063" s="47" t="s">
        <v>2033</v>
      </c>
      <c r="B3063" s="35" t="s">
        <v>6378</v>
      </c>
      <c r="C3063" s="35" t="s">
        <v>4648</v>
      </c>
      <c r="D3063" s="46" t="str">
        <f>RIGHT(C3063,1)</f>
        <v>H</v>
      </c>
      <c r="E3063" s="598" t="s">
        <v>2033</v>
      </c>
      <c r="F3063" s="505"/>
      <c r="G3063" s="167"/>
      <c r="H3063" s="35" t="s">
        <v>4652</v>
      </c>
    </row>
    <row r="3064" spans="1:8" hidden="1" x14ac:dyDescent="0.25">
      <c r="A3064" s="47" t="str">
        <f>A3063</f>
        <v>3070</v>
      </c>
      <c r="B3064" s="35" t="s">
        <v>6378</v>
      </c>
      <c r="C3064" s="35" t="s">
        <v>6617</v>
      </c>
      <c r="D3064" s="46" t="s">
        <v>6440</v>
      </c>
      <c r="E3064" s="598" t="str">
        <f>E3063</f>
        <v>3070</v>
      </c>
      <c r="F3064" s="505"/>
      <c r="G3064" s="167"/>
      <c r="H3064" s="35" t="s">
        <v>5997</v>
      </c>
    </row>
    <row r="3065" spans="1:8" hidden="1" x14ac:dyDescent="0.25">
      <c r="A3065" s="47" t="str">
        <f>A3064</f>
        <v>3070</v>
      </c>
      <c r="B3065" s="35" t="s">
        <v>6378</v>
      </c>
      <c r="C3065" s="35" t="s">
        <v>7968</v>
      </c>
      <c r="E3065" s="598" t="str">
        <f>E3064</f>
        <v>3070</v>
      </c>
      <c r="F3065" s="505"/>
      <c r="G3065" s="167"/>
      <c r="H3065" s="35" t="s">
        <v>5998</v>
      </c>
    </row>
    <row r="3066" spans="1:8" hidden="1" x14ac:dyDescent="0.25">
      <c r="A3066" s="47" t="s">
        <v>2032</v>
      </c>
      <c r="B3066" s="35" t="s">
        <v>6379</v>
      </c>
      <c r="C3066" s="35" t="s">
        <v>4650</v>
      </c>
      <c r="D3066" s="46" t="str">
        <f t="shared" ref="D3066:D3071" si="78">RIGHT(C3066,1)</f>
        <v>E</v>
      </c>
      <c r="E3066" s="598" t="s">
        <v>2032</v>
      </c>
      <c r="F3066" s="505"/>
      <c r="G3066" s="167"/>
      <c r="H3066" s="35" t="s">
        <v>7280</v>
      </c>
    </row>
    <row r="3067" spans="1:8" hidden="1" x14ac:dyDescent="0.25">
      <c r="A3067" s="47" t="s">
        <v>2032</v>
      </c>
      <c r="B3067" s="35" t="s">
        <v>6379</v>
      </c>
      <c r="C3067" s="35" t="s">
        <v>4651</v>
      </c>
      <c r="D3067" s="46" t="str">
        <f t="shared" si="78"/>
        <v>E</v>
      </c>
      <c r="E3067" s="598" t="s">
        <v>2032</v>
      </c>
      <c r="F3067" s="505"/>
      <c r="G3067" s="167"/>
      <c r="H3067" s="35" t="s">
        <v>7281</v>
      </c>
    </row>
    <row r="3068" spans="1:8" hidden="1" x14ac:dyDescent="0.25">
      <c r="A3068" s="47" t="s">
        <v>2032</v>
      </c>
      <c r="B3068" s="35" t="s">
        <v>6379</v>
      </c>
      <c r="C3068" s="35" t="s">
        <v>5996</v>
      </c>
      <c r="D3068" s="46" t="str">
        <f t="shared" si="78"/>
        <v>M</v>
      </c>
      <c r="E3068" s="598" t="s">
        <v>2032</v>
      </c>
      <c r="F3068" s="505"/>
      <c r="G3068" s="167"/>
      <c r="H3068" s="35" t="s">
        <v>95</v>
      </c>
    </row>
    <row r="3069" spans="1:8" hidden="1" x14ac:dyDescent="0.25">
      <c r="A3069" s="47" t="s">
        <v>2032</v>
      </c>
      <c r="B3069" s="35" t="s">
        <v>6379</v>
      </c>
      <c r="C3069" s="35" t="s">
        <v>4652</v>
      </c>
      <c r="D3069" s="46" t="str">
        <f t="shared" si="78"/>
        <v>E</v>
      </c>
      <c r="E3069" s="598" t="s">
        <v>2032</v>
      </c>
      <c r="F3069" s="505"/>
      <c r="G3069" s="167"/>
    </row>
    <row r="3070" spans="1:8" hidden="1" x14ac:dyDescent="0.25">
      <c r="A3070" s="47" t="s">
        <v>2032</v>
      </c>
      <c r="B3070" s="35" t="s">
        <v>6379</v>
      </c>
      <c r="C3070" s="35" t="s">
        <v>5997</v>
      </c>
      <c r="D3070" s="46" t="str">
        <f t="shared" si="78"/>
        <v>M</v>
      </c>
      <c r="E3070" s="598" t="s">
        <v>2032</v>
      </c>
      <c r="F3070" s="505"/>
      <c r="G3070" s="167"/>
      <c r="H3070" s="35" t="s">
        <v>4653</v>
      </c>
    </row>
    <row r="3071" spans="1:8" hidden="1" x14ac:dyDescent="0.25">
      <c r="A3071" s="47" t="s">
        <v>2032</v>
      </c>
      <c r="B3071" s="35" t="s">
        <v>6379</v>
      </c>
      <c r="C3071" s="35" t="s">
        <v>5998</v>
      </c>
      <c r="D3071" s="46" t="str">
        <f t="shared" si="78"/>
        <v>H</v>
      </c>
      <c r="E3071" s="598" t="s">
        <v>2032</v>
      </c>
      <c r="F3071" s="505"/>
      <c r="G3071" s="167"/>
      <c r="H3071" s="35" t="s">
        <v>5999</v>
      </c>
    </row>
    <row r="3072" spans="1:8" hidden="1" x14ac:dyDescent="0.25">
      <c r="A3072" s="47" t="s">
        <v>2032</v>
      </c>
      <c r="B3072" s="35" t="s">
        <v>6379</v>
      </c>
      <c r="C3072" s="35" t="s">
        <v>7280</v>
      </c>
      <c r="D3072" s="46" t="s">
        <v>6439</v>
      </c>
      <c r="E3072" s="598" t="s">
        <v>2032</v>
      </c>
      <c r="F3072" s="505"/>
      <c r="G3072" s="167"/>
      <c r="H3072" s="35" t="s">
        <v>6000</v>
      </c>
    </row>
    <row r="3073" spans="1:8" hidden="1" x14ac:dyDescent="0.25">
      <c r="A3073" s="47" t="s">
        <v>2032</v>
      </c>
      <c r="B3073" s="35" t="s">
        <v>6379</v>
      </c>
      <c r="C3073" s="35" t="s">
        <v>7281</v>
      </c>
      <c r="D3073" s="46" t="s">
        <v>6439</v>
      </c>
      <c r="E3073" s="598" t="s">
        <v>2032</v>
      </c>
      <c r="F3073" s="505"/>
      <c r="G3073" s="167"/>
      <c r="H3073" s="35" t="s">
        <v>6001</v>
      </c>
    </row>
    <row r="3074" spans="1:8" hidden="1" x14ac:dyDescent="0.25">
      <c r="A3074" s="47" t="str">
        <f>A3073</f>
        <v>3080</v>
      </c>
      <c r="B3074" s="35" t="s">
        <v>6379</v>
      </c>
      <c r="C3074" s="35" t="s">
        <v>6618</v>
      </c>
      <c r="D3074" s="46" t="s">
        <v>6440</v>
      </c>
      <c r="E3074" s="598" t="str">
        <f>E3073</f>
        <v>3080</v>
      </c>
      <c r="F3074" s="505"/>
      <c r="G3074" s="167"/>
      <c r="H3074" s="35" t="s">
        <v>4654</v>
      </c>
    </row>
    <row r="3075" spans="1:8" hidden="1" x14ac:dyDescent="0.25">
      <c r="A3075" s="47" t="str">
        <f>A3074</f>
        <v>3080</v>
      </c>
      <c r="B3075" s="35" t="s">
        <v>6379</v>
      </c>
      <c r="C3075" s="35" t="s">
        <v>7969</v>
      </c>
      <c r="E3075" s="598" t="str">
        <f>E3074</f>
        <v>3080</v>
      </c>
      <c r="F3075" s="505"/>
      <c r="G3075" s="167"/>
      <c r="H3075" s="35" t="s">
        <v>7282</v>
      </c>
    </row>
    <row r="3076" spans="1:8" hidden="1" x14ac:dyDescent="0.25">
      <c r="A3076" s="47" t="s">
        <v>2031</v>
      </c>
      <c r="B3076" s="35" t="s">
        <v>6380</v>
      </c>
      <c r="C3076" s="35" t="s">
        <v>4653</v>
      </c>
      <c r="D3076" s="46" t="str">
        <f>RIGHT(C3076,1)</f>
        <v>E</v>
      </c>
      <c r="E3076" s="598" t="s">
        <v>2031</v>
      </c>
      <c r="F3076" s="505"/>
      <c r="G3076" s="167"/>
      <c r="H3076" s="35" t="s">
        <v>7283</v>
      </c>
    </row>
    <row r="3077" spans="1:8" hidden="1" x14ac:dyDescent="0.25">
      <c r="A3077" s="47" t="s">
        <v>2031</v>
      </c>
      <c r="B3077" s="35" t="s">
        <v>6380</v>
      </c>
      <c r="C3077" s="35" t="s">
        <v>5999</v>
      </c>
      <c r="D3077" s="46" t="str">
        <f>RIGHT(C3077,1)</f>
        <v>E</v>
      </c>
      <c r="E3077" s="598" t="s">
        <v>2031</v>
      </c>
      <c r="F3077" s="505"/>
      <c r="G3077" s="167"/>
      <c r="H3077" s="35" t="s">
        <v>7284</v>
      </c>
    </row>
    <row r="3078" spans="1:8" hidden="1" x14ac:dyDescent="0.25">
      <c r="A3078" s="47" t="s">
        <v>2031</v>
      </c>
      <c r="B3078" s="35" t="s">
        <v>6380</v>
      </c>
      <c r="C3078" s="35" t="s">
        <v>6000</v>
      </c>
      <c r="D3078" s="46" t="str">
        <f>RIGHT(C3078,1)</f>
        <v>M</v>
      </c>
      <c r="E3078" s="598" t="s">
        <v>2031</v>
      </c>
      <c r="F3078" s="505"/>
      <c r="G3078" s="167"/>
      <c r="H3078" s="35" t="s">
        <v>95</v>
      </c>
    </row>
    <row r="3079" spans="1:8" hidden="1" x14ac:dyDescent="0.25">
      <c r="A3079" s="47" t="s">
        <v>2031</v>
      </c>
      <c r="B3079" s="35" t="s">
        <v>6380</v>
      </c>
      <c r="C3079" s="35" t="s">
        <v>6001</v>
      </c>
      <c r="D3079" s="46" t="str">
        <f>RIGHT(C3079,1)</f>
        <v>H</v>
      </c>
      <c r="E3079" s="598" t="s">
        <v>2031</v>
      </c>
      <c r="F3079" s="505"/>
      <c r="G3079" s="167"/>
    </row>
    <row r="3080" spans="1:8" hidden="1" x14ac:dyDescent="0.25">
      <c r="A3080" s="47" t="s">
        <v>2031</v>
      </c>
      <c r="B3080" s="35" t="s">
        <v>6380</v>
      </c>
      <c r="C3080" s="35" t="s">
        <v>4654</v>
      </c>
      <c r="D3080" s="46" t="str">
        <f>RIGHT(C3080,1)</f>
        <v>E</v>
      </c>
      <c r="E3080" s="598" t="s">
        <v>2031</v>
      </c>
      <c r="F3080" s="505"/>
      <c r="G3080" s="167"/>
      <c r="H3080" s="35" t="s">
        <v>6002</v>
      </c>
    </row>
    <row r="3081" spans="1:8" hidden="1" x14ac:dyDescent="0.25">
      <c r="A3081" s="47" t="s">
        <v>2031</v>
      </c>
      <c r="B3081" s="35" t="s">
        <v>6380</v>
      </c>
      <c r="C3081" s="35" t="s">
        <v>7282</v>
      </c>
      <c r="D3081" s="46" t="s">
        <v>6439</v>
      </c>
      <c r="E3081" s="598" t="s">
        <v>2031</v>
      </c>
      <c r="F3081" s="505"/>
      <c r="G3081" s="167"/>
      <c r="H3081" s="35" t="s">
        <v>6003</v>
      </c>
    </row>
    <row r="3082" spans="1:8" hidden="1" x14ac:dyDescent="0.25">
      <c r="A3082" s="47" t="s">
        <v>2031</v>
      </c>
      <c r="B3082" s="35" t="s">
        <v>6380</v>
      </c>
      <c r="C3082" s="35" t="s">
        <v>7283</v>
      </c>
      <c r="D3082" s="46" t="s">
        <v>6439</v>
      </c>
      <c r="E3082" s="598" t="s">
        <v>2031</v>
      </c>
      <c r="F3082" s="505"/>
      <c r="G3082" s="167"/>
      <c r="H3082" s="35" t="s">
        <v>6004</v>
      </c>
    </row>
    <row r="3083" spans="1:8" hidden="1" x14ac:dyDescent="0.25">
      <c r="A3083" s="47" t="s">
        <v>2031</v>
      </c>
      <c r="B3083" s="35" t="s">
        <v>6380</v>
      </c>
      <c r="C3083" s="35" t="s">
        <v>7284</v>
      </c>
      <c r="D3083" s="46" t="s">
        <v>6439</v>
      </c>
      <c r="E3083" s="598" t="s">
        <v>2031</v>
      </c>
      <c r="F3083" s="505"/>
      <c r="G3083" s="167"/>
      <c r="H3083" s="35" t="s">
        <v>4655</v>
      </c>
    </row>
    <row r="3084" spans="1:8" hidden="1" x14ac:dyDescent="0.25">
      <c r="A3084" s="47" t="str">
        <f>A3083</f>
        <v>3085</v>
      </c>
      <c r="B3084" s="35" t="s">
        <v>6380</v>
      </c>
      <c r="C3084" s="35" t="s">
        <v>6619</v>
      </c>
      <c r="D3084" s="46" t="s">
        <v>6440</v>
      </c>
      <c r="E3084" s="598" t="str">
        <f>E3083</f>
        <v>3085</v>
      </c>
      <c r="F3084" s="505"/>
      <c r="G3084" s="167"/>
      <c r="H3084" s="35" t="s">
        <v>6273</v>
      </c>
    </row>
    <row r="3085" spans="1:8" hidden="1" x14ac:dyDescent="0.25">
      <c r="A3085" s="47" t="str">
        <f>A3084</f>
        <v>3085</v>
      </c>
      <c r="B3085" s="35" t="s">
        <v>6380</v>
      </c>
      <c r="C3085" s="35" t="s">
        <v>7970</v>
      </c>
      <c r="E3085" s="598" t="str">
        <f>E3084</f>
        <v>3085</v>
      </c>
      <c r="F3085" s="505"/>
      <c r="G3085" s="167"/>
      <c r="H3085" s="35" t="s">
        <v>6005</v>
      </c>
    </row>
    <row r="3086" spans="1:8" hidden="1" x14ac:dyDescent="0.25">
      <c r="A3086" s="47" t="s">
        <v>2030</v>
      </c>
      <c r="B3086" s="35" t="s">
        <v>6403</v>
      </c>
      <c r="C3086" s="35" t="s">
        <v>6002</v>
      </c>
      <c r="D3086" s="46" t="str">
        <f t="shared" ref="D3086:D3092" si="79">RIGHT(C3086,1)</f>
        <v>E</v>
      </c>
      <c r="E3086" s="598" t="s">
        <v>2030</v>
      </c>
      <c r="F3086" s="505"/>
      <c r="G3086" s="167"/>
      <c r="H3086" s="35" t="s">
        <v>6006</v>
      </c>
    </row>
    <row r="3087" spans="1:8" hidden="1" x14ac:dyDescent="0.25">
      <c r="A3087" s="47" t="s">
        <v>2030</v>
      </c>
      <c r="B3087" s="35" t="s">
        <v>6403</v>
      </c>
      <c r="C3087" s="35" t="s">
        <v>6003</v>
      </c>
      <c r="D3087" s="46" t="str">
        <f t="shared" si="79"/>
        <v>M</v>
      </c>
      <c r="E3087" s="598" t="s">
        <v>2030</v>
      </c>
      <c r="F3087" s="505"/>
      <c r="G3087" s="167"/>
      <c r="H3087" s="35" t="s">
        <v>7285</v>
      </c>
    </row>
    <row r="3088" spans="1:8" hidden="1" x14ac:dyDescent="0.25">
      <c r="A3088" s="47" t="s">
        <v>2030</v>
      </c>
      <c r="B3088" s="35" t="s">
        <v>6403</v>
      </c>
      <c r="C3088" s="35" t="s">
        <v>6004</v>
      </c>
      <c r="D3088" s="46" t="str">
        <f t="shared" si="79"/>
        <v>H</v>
      </c>
      <c r="E3088" s="598" t="s">
        <v>2030</v>
      </c>
      <c r="F3088" s="505"/>
      <c r="G3088" s="167"/>
      <c r="H3088" s="35" t="s">
        <v>95</v>
      </c>
    </row>
    <row r="3089" spans="1:8" hidden="1" x14ac:dyDescent="0.25">
      <c r="A3089" s="47" t="s">
        <v>2030</v>
      </c>
      <c r="B3089" s="35" t="s">
        <v>6403</v>
      </c>
      <c r="C3089" s="35" t="s">
        <v>4655</v>
      </c>
      <c r="D3089" s="46" t="str">
        <f t="shared" si="79"/>
        <v>E</v>
      </c>
      <c r="E3089" s="598" t="s">
        <v>2030</v>
      </c>
      <c r="F3089" s="505"/>
      <c r="G3089" s="167"/>
    </row>
    <row r="3090" spans="1:8" hidden="1" x14ac:dyDescent="0.25">
      <c r="A3090" s="47" t="s">
        <v>2030</v>
      </c>
      <c r="B3090" s="35" t="s">
        <v>6403</v>
      </c>
      <c r="C3090" s="35" t="s">
        <v>6273</v>
      </c>
      <c r="D3090" s="46" t="str">
        <f t="shared" si="79"/>
        <v>E</v>
      </c>
      <c r="E3090" s="598" t="s">
        <v>2030</v>
      </c>
      <c r="F3090" s="505"/>
      <c r="G3090" s="167"/>
      <c r="H3090" s="35" t="s">
        <v>6007</v>
      </c>
    </row>
    <row r="3091" spans="1:8" hidden="1" x14ac:dyDescent="0.25">
      <c r="A3091" s="47" t="s">
        <v>2030</v>
      </c>
      <c r="B3091" s="35" t="s">
        <v>6403</v>
      </c>
      <c r="C3091" s="35" t="s">
        <v>6005</v>
      </c>
      <c r="D3091" s="46" t="str">
        <f t="shared" si="79"/>
        <v>E</v>
      </c>
      <c r="E3091" s="598" t="s">
        <v>2030</v>
      </c>
      <c r="F3091" s="505"/>
      <c r="G3091" s="167"/>
      <c r="H3091" s="35" t="s">
        <v>4656</v>
      </c>
    </row>
    <row r="3092" spans="1:8" hidden="1" x14ac:dyDescent="0.25">
      <c r="A3092" s="47" t="s">
        <v>2030</v>
      </c>
      <c r="B3092" s="35" t="s">
        <v>6403</v>
      </c>
      <c r="C3092" s="35" t="s">
        <v>6006</v>
      </c>
      <c r="D3092" s="46" t="str">
        <f t="shared" si="79"/>
        <v>M</v>
      </c>
      <c r="E3092" s="598" t="s">
        <v>2030</v>
      </c>
      <c r="F3092" s="505"/>
      <c r="G3092" s="167"/>
      <c r="H3092" s="35" t="s">
        <v>6008</v>
      </c>
    </row>
    <row r="3093" spans="1:8" hidden="1" x14ac:dyDescent="0.25">
      <c r="A3093" s="47" t="s">
        <v>2030</v>
      </c>
      <c r="B3093" s="35" t="s">
        <v>6403</v>
      </c>
      <c r="C3093" s="35" t="s">
        <v>7285</v>
      </c>
      <c r="D3093" s="46" t="s">
        <v>6439</v>
      </c>
      <c r="E3093" s="598" t="s">
        <v>2030</v>
      </c>
      <c r="F3093" s="505"/>
      <c r="G3093" s="167"/>
      <c r="H3093" s="35" t="s">
        <v>4657</v>
      </c>
    </row>
    <row r="3094" spans="1:8" hidden="1" x14ac:dyDescent="0.25">
      <c r="A3094" s="47" t="str">
        <f>A3093</f>
        <v>3090</v>
      </c>
      <c r="B3094" s="35" t="s">
        <v>6403</v>
      </c>
      <c r="C3094" s="35" t="s">
        <v>6620</v>
      </c>
      <c r="D3094" s="46" t="s">
        <v>6440</v>
      </c>
      <c r="E3094" s="598" t="str">
        <f>E3093</f>
        <v>3090</v>
      </c>
      <c r="F3094" s="505"/>
      <c r="G3094" s="167"/>
      <c r="H3094" s="35" t="s">
        <v>6009</v>
      </c>
    </row>
    <row r="3095" spans="1:8" hidden="1" x14ac:dyDescent="0.25">
      <c r="A3095" s="47" t="str">
        <f>A3094</f>
        <v>3090</v>
      </c>
      <c r="B3095" s="35" t="s">
        <v>6403</v>
      </c>
      <c r="C3095" s="35" t="s">
        <v>7971</v>
      </c>
      <c r="E3095" s="598" t="str">
        <f>E3094</f>
        <v>3090</v>
      </c>
      <c r="F3095" s="505"/>
      <c r="G3095" s="167"/>
      <c r="H3095" s="35" t="s">
        <v>6010</v>
      </c>
    </row>
    <row r="3096" spans="1:8" hidden="1" x14ac:dyDescent="0.25">
      <c r="A3096" s="47" t="s">
        <v>2029</v>
      </c>
      <c r="B3096" s="35" t="s">
        <v>6381</v>
      </c>
      <c r="C3096" s="35" t="s">
        <v>6007</v>
      </c>
      <c r="D3096" s="46" t="str">
        <f t="shared" ref="D3096:D3105" si="80">RIGHT(C3096,1)</f>
        <v>E</v>
      </c>
      <c r="E3096" s="598" t="s">
        <v>2029</v>
      </c>
      <c r="F3096" s="505"/>
      <c r="G3096" s="167"/>
      <c r="H3096" s="35" t="s">
        <v>6011</v>
      </c>
    </row>
    <row r="3097" spans="1:8" hidden="1" x14ac:dyDescent="0.25">
      <c r="A3097" s="47" t="s">
        <v>2029</v>
      </c>
      <c r="B3097" s="35" t="s">
        <v>6381</v>
      </c>
      <c r="C3097" s="35" t="s">
        <v>4656</v>
      </c>
      <c r="D3097" s="46" t="str">
        <f t="shared" si="80"/>
        <v>E</v>
      </c>
      <c r="E3097" s="598" t="s">
        <v>2029</v>
      </c>
      <c r="F3097" s="505"/>
      <c r="G3097" s="167"/>
      <c r="H3097" s="35" t="s">
        <v>6012</v>
      </c>
    </row>
    <row r="3098" spans="1:8" hidden="1" x14ac:dyDescent="0.25">
      <c r="A3098" s="47" t="s">
        <v>2029</v>
      </c>
      <c r="B3098" s="35" t="s">
        <v>6381</v>
      </c>
      <c r="C3098" s="35" t="s">
        <v>6008</v>
      </c>
      <c r="D3098" s="46" t="str">
        <f t="shared" si="80"/>
        <v>M</v>
      </c>
      <c r="E3098" s="598" t="s">
        <v>2029</v>
      </c>
      <c r="F3098" s="505"/>
      <c r="G3098" s="167"/>
      <c r="H3098" s="35" t="s">
        <v>6013</v>
      </c>
    </row>
    <row r="3099" spans="1:8" hidden="1" x14ac:dyDescent="0.25">
      <c r="A3099" s="47" t="s">
        <v>2029</v>
      </c>
      <c r="B3099" s="35" t="s">
        <v>6381</v>
      </c>
      <c r="C3099" s="35" t="s">
        <v>4657</v>
      </c>
      <c r="D3099" s="46" t="str">
        <f t="shared" si="80"/>
        <v>E</v>
      </c>
      <c r="E3099" s="598" t="s">
        <v>2029</v>
      </c>
      <c r="F3099" s="505"/>
      <c r="G3099" s="167"/>
      <c r="H3099" s="35" t="s">
        <v>6014</v>
      </c>
    </row>
    <row r="3100" spans="1:8" hidden="1" x14ac:dyDescent="0.25">
      <c r="A3100" s="47" t="s">
        <v>2029</v>
      </c>
      <c r="B3100" s="35" t="s">
        <v>6381</v>
      </c>
      <c r="C3100" s="35" t="s">
        <v>6009</v>
      </c>
      <c r="D3100" s="46" t="str">
        <f t="shared" si="80"/>
        <v>E</v>
      </c>
      <c r="E3100" s="598" t="s">
        <v>2029</v>
      </c>
      <c r="F3100" s="505"/>
      <c r="G3100" s="167"/>
      <c r="H3100" s="35" t="s">
        <v>95</v>
      </c>
    </row>
    <row r="3101" spans="1:8" hidden="1" x14ac:dyDescent="0.25">
      <c r="A3101" s="47" t="s">
        <v>2029</v>
      </c>
      <c r="B3101" s="35" t="s">
        <v>6381</v>
      </c>
      <c r="C3101" s="35" t="s">
        <v>6010</v>
      </c>
      <c r="D3101" s="46" t="str">
        <f t="shared" si="80"/>
        <v>E</v>
      </c>
      <c r="E3101" s="598" t="s">
        <v>2029</v>
      </c>
      <c r="F3101" s="505"/>
      <c r="G3101" s="167"/>
    </row>
    <row r="3102" spans="1:8" hidden="1" x14ac:dyDescent="0.25">
      <c r="A3102" s="47" t="s">
        <v>2029</v>
      </c>
      <c r="B3102" s="35" t="s">
        <v>6381</v>
      </c>
      <c r="C3102" s="35" t="s">
        <v>6011</v>
      </c>
      <c r="D3102" s="46" t="str">
        <f t="shared" si="80"/>
        <v>E</v>
      </c>
      <c r="E3102" s="598" t="s">
        <v>2029</v>
      </c>
      <c r="F3102" s="505"/>
      <c r="G3102" s="167"/>
      <c r="H3102" s="35" t="s">
        <v>6015</v>
      </c>
    </row>
    <row r="3103" spans="1:8" hidden="1" x14ac:dyDescent="0.25">
      <c r="A3103" s="47" t="s">
        <v>2029</v>
      </c>
      <c r="B3103" s="35" t="s">
        <v>6381</v>
      </c>
      <c r="C3103" s="35" t="s">
        <v>6012</v>
      </c>
      <c r="D3103" s="46" t="str">
        <f t="shared" si="80"/>
        <v>M</v>
      </c>
      <c r="E3103" s="598" t="s">
        <v>2029</v>
      </c>
      <c r="F3103" s="505"/>
      <c r="G3103" s="167"/>
      <c r="H3103" s="35" t="s">
        <v>6016</v>
      </c>
    </row>
    <row r="3104" spans="1:8" hidden="1" x14ac:dyDescent="0.25">
      <c r="A3104" s="47" t="s">
        <v>2029</v>
      </c>
      <c r="B3104" s="35" t="s">
        <v>6381</v>
      </c>
      <c r="C3104" s="35" t="s">
        <v>6013</v>
      </c>
      <c r="D3104" s="46" t="str">
        <f t="shared" si="80"/>
        <v>M</v>
      </c>
      <c r="E3104" s="598" t="s">
        <v>2029</v>
      </c>
      <c r="F3104" s="505"/>
      <c r="G3104" s="167"/>
      <c r="H3104" s="35" t="s">
        <v>4658</v>
      </c>
    </row>
    <row r="3105" spans="1:8" hidden="1" x14ac:dyDescent="0.25">
      <c r="A3105" s="47" t="s">
        <v>2029</v>
      </c>
      <c r="B3105" s="35" t="s">
        <v>6381</v>
      </c>
      <c r="C3105" s="35" t="s">
        <v>6014</v>
      </c>
      <c r="D3105" s="46" t="str">
        <f t="shared" si="80"/>
        <v>H</v>
      </c>
      <c r="E3105" s="598" t="s">
        <v>2029</v>
      </c>
      <c r="F3105" s="505"/>
      <c r="G3105" s="167"/>
      <c r="H3105" s="35" t="s">
        <v>4659</v>
      </c>
    </row>
    <row r="3106" spans="1:8" hidden="1" x14ac:dyDescent="0.25">
      <c r="A3106" s="47" t="str">
        <f>A3105</f>
        <v>3100</v>
      </c>
      <c r="B3106" s="35" t="s">
        <v>6381</v>
      </c>
      <c r="C3106" s="35" t="s">
        <v>6621</v>
      </c>
      <c r="D3106" s="46" t="s">
        <v>6440</v>
      </c>
      <c r="E3106" s="598" t="str">
        <f>E3105</f>
        <v>3100</v>
      </c>
      <c r="F3106" s="505"/>
      <c r="G3106" s="167"/>
      <c r="H3106" s="35" t="s">
        <v>6017</v>
      </c>
    </row>
    <row r="3107" spans="1:8" hidden="1" x14ac:dyDescent="0.25">
      <c r="A3107" s="47" t="str">
        <f>A3106</f>
        <v>3100</v>
      </c>
      <c r="B3107" s="35" t="s">
        <v>6381</v>
      </c>
      <c r="C3107" s="35" t="s">
        <v>7972</v>
      </c>
      <c r="E3107" s="598" t="str">
        <f>E3106</f>
        <v>3100</v>
      </c>
      <c r="F3107" s="505"/>
      <c r="G3107" s="167"/>
      <c r="H3107" s="35" t="s">
        <v>6018</v>
      </c>
    </row>
    <row r="3108" spans="1:8" hidden="1" x14ac:dyDescent="0.25">
      <c r="A3108" s="47" t="s">
        <v>2028</v>
      </c>
      <c r="B3108" s="35" t="s">
        <v>6382</v>
      </c>
      <c r="C3108" s="35" t="s">
        <v>6015</v>
      </c>
      <c r="D3108" s="46" t="str">
        <f t="shared" ref="D3108:D3114" si="81">RIGHT(C3108,1)</f>
        <v>E</v>
      </c>
      <c r="E3108" s="598" t="s">
        <v>2028</v>
      </c>
      <c r="F3108" s="505"/>
      <c r="G3108" s="167"/>
      <c r="H3108" s="35" t="s">
        <v>6019</v>
      </c>
    </row>
    <row r="3109" spans="1:8" hidden="1" x14ac:dyDescent="0.25">
      <c r="A3109" s="47" t="s">
        <v>2028</v>
      </c>
      <c r="B3109" s="35" t="s">
        <v>6382</v>
      </c>
      <c r="C3109" s="35" t="s">
        <v>6016</v>
      </c>
      <c r="D3109" s="46" t="str">
        <f t="shared" si="81"/>
        <v>M</v>
      </c>
      <c r="E3109" s="598" t="s">
        <v>2028</v>
      </c>
      <c r="F3109" s="505"/>
      <c r="G3109" s="167"/>
      <c r="H3109" s="35" t="s">
        <v>7286</v>
      </c>
    </row>
    <row r="3110" spans="1:8" hidden="1" x14ac:dyDescent="0.25">
      <c r="A3110" s="47" t="s">
        <v>2028</v>
      </c>
      <c r="B3110" s="35" t="s">
        <v>6382</v>
      </c>
      <c r="C3110" s="35" t="s">
        <v>4658</v>
      </c>
      <c r="D3110" s="46" t="str">
        <f t="shared" si="81"/>
        <v>E</v>
      </c>
      <c r="E3110" s="598" t="s">
        <v>2028</v>
      </c>
      <c r="F3110" s="505"/>
      <c r="G3110" s="167"/>
      <c r="H3110" s="35" t="s">
        <v>95</v>
      </c>
    </row>
    <row r="3111" spans="1:8" hidden="1" x14ac:dyDescent="0.25">
      <c r="A3111" s="47" t="s">
        <v>2028</v>
      </c>
      <c r="B3111" s="35" t="s">
        <v>6382</v>
      </c>
      <c r="C3111" s="35" t="s">
        <v>4659</v>
      </c>
      <c r="D3111" s="46" t="str">
        <f t="shared" si="81"/>
        <v>E</v>
      </c>
      <c r="E3111" s="598" t="s">
        <v>2028</v>
      </c>
      <c r="F3111" s="505"/>
      <c r="G3111" s="167"/>
    </row>
    <row r="3112" spans="1:8" hidden="1" x14ac:dyDescent="0.25">
      <c r="A3112" s="47" t="s">
        <v>2028</v>
      </c>
      <c r="B3112" s="35" t="s">
        <v>6382</v>
      </c>
      <c r="C3112" s="35" t="s">
        <v>6017</v>
      </c>
      <c r="D3112" s="46" t="str">
        <f t="shared" si="81"/>
        <v>M</v>
      </c>
      <c r="E3112" s="598" t="s">
        <v>2028</v>
      </c>
      <c r="F3112" s="505"/>
      <c r="G3112" s="167"/>
      <c r="H3112" s="35" t="s">
        <v>6020</v>
      </c>
    </row>
    <row r="3113" spans="1:8" hidden="1" x14ac:dyDescent="0.25">
      <c r="A3113" s="47" t="s">
        <v>2028</v>
      </c>
      <c r="B3113" s="35" t="s">
        <v>6382</v>
      </c>
      <c r="C3113" s="35" t="s">
        <v>6018</v>
      </c>
      <c r="D3113" s="46" t="str">
        <f t="shared" si="81"/>
        <v>E</v>
      </c>
      <c r="E3113" s="598" t="s">
        <v>2028</v>
      </c>
      <c r="F3113" s="505"/>
      <c r="G3113" s="167"/>
      <c r="H3113" s="35" t="s">
        <v>6021</v>
      </c>
    </row>
    <row r="3114" spans="1:8" hidden="1" x14ac:dyDescent="0.25">
      <c r="A3114" s="47" t="s">
        <v>2028</v>
      </c>
      <c r="B3114" s="35" t="s">
        <v>6382</v>
      </c>
      <c r="C3114" s="35" t="s">
        <v>6019</v>
      </c>
      <c r="D3114" s="46" t="str">
        <f t="shared" si="81"/>
        <v>H</v>
      </c>
      <c r="E3114" s="598" t="s">
        <v>2028</v>
      </c>
      <c r="F3114" s="505"/>
      <c r="G3114" s="167"/>
      <c r="H3114" s="35" t="s">
        <v>6022</v>
      </c>
    </row>
    <row r="3115" spans="1:8" hidden="1" x14ac:dyDescent="0.25">
      <c r="A3115" s="47" t="s">
        <v>2028</v>
      </c>
      <c r="B3115" s="35" t="s">
        <v>6382</v>
      </c>
      <c r="C3115" s="35" t="s">
        <v>7286</v>
      </c>
      <c r="D3115" s="46" t="s">
        <v>6439</v>
      </c>
      <c r="E3115" s="598" t="s">
        <v>2028</v>
      </c>
      <c r="F3115" s="505"/>
      <c r="G3115" s="167"/>
      <c r="H3115" s="35" t="s">
        <v>4660</v>
      </c>
    </row>
    <row r="3116" spans="1:8" hidden="1" x14ac:dyDescent="0.25">
      <c r="A3116" s="47" t="str">
        <f>A3115</f>
        <v>3110</v>
      </c>
      <c r="B3116" s="35" t="s">
        <v>6382</v>
      </c>
      <c r="C3116" s="35" t="s">
        <v>6622</v>
      </c>
      <c r="D3116" s="46" t="s">
        <v>6440</v>
      </c>
      <c r="E3116" s="598" t="str">
        <f>E3115</f>
        <v>3110</v>
      </c>
      <c r="F3116" s="505"/>
      <c r="G3116" s="167"/>
      <c r="H3116" s="35" t="s">
        <v>6023</v>
      </c>
    </row>
    <row r="3117" spans="1:8" hidden="1" x14ac:dyDescent="0.25">
      <c r="A3117" s="47" t="str">
        <f>A3116</f>
        <v>3110</v>
      </c>
      <c r="B3117" s="35" t="s">
        <v>6382</v>
      </c>
      <c r="C3117" s="35" t="s">
        <v>7973</v>
      </c>
      <c r="E3117" s="598" t="str">
        <f>E3116</f>
        <v>3110</v>
      </c>
      <c r="F3117" s="505"/>
      <c r="G3117" s="167"/>
      <c r="H3117" s="35" t="s">
        <v>4661</v>
      </c>
    </row>
    <row r="3118" spans="1:8" hidden="1" x14ac:dyDescent="0.25">
      <c r="A3118" s="47" t="s">
        <v>92</v>
      </c>
      <c r="B3118" s="35" t="s">
        <v>1845</v>
      </c>
      <c r="C3118" s="35" t="s">
        <v>6020</v>
      </c>
      <c r="D3118" s="46" t="str">
        <f t="shared" ref="D3118:D3160" si="82">RIGHT(C3118,1)</f>
        <v>E</v>
      </c>
      <c r="E3118" s="598" t="s">
        <v>92</v>
      </c>
      <c r="F3118" s="505"/>
      <c r="G3118" s="167"/>
      <c r="H3118" s="35" t="s">
        <v>6024</v>
      </c>
    </row>
    <row r="3119" spans="1:8" hidden="1" x14ac:dyDescent="0.25">
      <c r="A3119" s="47" t="s">
        <v>92</v>
      </c>
      <c r="B3119" s="35" t="s">
        <v>1845</v>
      </c>
      <c r="C3119" s="35" t="s">
        <v>6021</v>
      </c>
      <c r="D3119" s="46" t="str">
        <f t="shared" si="82"/>
        <v>E</v>
      </c>
      <c r="E3119" s="598" t="s">
        <v>92</v>
      </c>
      <c r="F3119" s="505"/>
      <c r="G3119" s="167"/>
      <c r="H3119" s="35" t="s">
        <v>6025</v>
      </c>
    </row>
    <row r="3120" spans="1:8" hidden="1" x14ac:dyDescent="0.25">
      <c r="A3120" s="47" t="s">
        <v>92</v>
      </c>
      <c r="B3120" s="35" t="s">
        <v>1845</v>
      </c>
      <c r="C3120" s="35" t="s">
        <v>6022</v>
      </c>
      <c r="D3120" s="46" t="str">
        <f t="shared" si="82"/>
        <v>M</v>
      </c>
      <c r="E3120" s="598" t="s">
        <v>92</v>
      </c>
      <c r="F3120" s="505"/>
      <c r="G3120" s="167"/>
      <c r="H3120" s="35" t="s">
        <v>6026</v>
      </c>
    </row>
    <row r="3121" spans="1:8" hidden="1" x14ac:dyDescent="0.25">
      <c r="A3121" s="47" t="s">
        <v>92</v>
      </c>
      <c r="B3121" s="35" t="s">
        <v>1845</v>
      </c>
      <c r="C3121" s="35" t="s">
        <v>4660</v>
      </c>
      <c r="D3121" s="46" t="str">
        <f t="shared" si="82"/>
        <v>E</v>
      </c>
      <c r="E3121" s="598" t="s">
        <v>92</v>
      </c>
      <c r="F3121" s="505"/>
      <c r="G3121" s="167"/>
      <c r="H3121" s="35" t="s">
        <v>6027</v>
      </c>
    </row>
    <row r="3122" spans="1:8" hidden="1" x14ac:dyDescent="0.25">
      <c r="A3122" s="47" t="s">
        <v>92</v>
      </c>
      <c r="B3122" s="35" t="s">
        <v>1845</v>
      </c>
      <c r="C3122" s="35" t="s">
        <v>6023</v>
      </c>
      <c r="D3122" s="46" t="str">
        <f t="shared" si="82"/>
        <v>M</v>
      </c>
      <c r="E3122" s="598" t="s">
        <v>92</v>
      </c>
      <c r="F3122" s="505"/>
      <c r="G3122" s="167"/>
      <c r="H3122" s="35" t="s">
        <v>6029</v>
      </c>
    </row>
    <row r="3123" spans="1:8" hidden="1" x14ac:dyDescent="0.25">
      <c r="A3123" s="47" t="s">
        <v>92</v>
      </c>
      <c r="B3123" s="35" t="s">
        <v>1845</v>
      </c>
      <c r="C3123" s="35" t="s">
        <v>4661</v>
      </c>
      <c r="D3123" s="46" t="str">
        <f t="shared" si="82"/>
        <v>E</v>
      </c>
      <c r="E3123" s="598" t="s">
        <v>92</v>
      </c>
      <c r="F3123" s="505"/>
      <c r="G3123" s="167"/>
      <c r="H3123" s="35" t="s">
        <v>6028</v>
      </c>
    </row>
    <row r="3124" spans="1:8" hidden="1" x14ac:dyDescent="0.25">
      <c r="A3124" s="47" t="s">
        <v>92</v>
      </c>
      <c r="B3124" s="35" t="s">
        <v>1845</v>
      </c>
      <c r="C3124" s="35" t="s">
        <v>6024</v>
      </c>
      <c r="D3124" s="46" t="str">
        <f t="shared" si="82"/>
        <v>E</v>
      </c>
      <c r="E3124" s="598" t="s">
        <v>92</v>
      </c>
      <c r="F3124" s="505"/>
      <c r="G3124" s="167"/>
      <c r="H3124" s="35" t="s">
        <v>6030</v>
      </c>
    </row>
    <row r="3125" spans="1:8" hidden="1" x14ac:dyDescent="0.25">
      <c r="A3125" s="47" t="s">
        <v>92</v>
      </c>
      <c r="B3125" s="35" t="s">
        <v>1845</v>
      </c>
      <c r="C3125" s="35" t="s">
        <v>6025</v>
      </c>
      <c r="D3125" s="46" t="str">
        <f t="shared" si="82"/>
        <v>M</v>
      </c>
      <c r="E3125" s="598" t="s">
        <v>92</v>
      </c>
      <c r="F3125" s="505"/>
      <c r="G3125" s="167"/>
      <c r="H3125" s="35" t="s">
        <v>4662</v>
      </c>
    </row>
    <row r="3126" spans="1:8" hidden="1" x14ac:dyDescent="0.25">
      <c r="A3126" s="47" t="s">
        <v>92</v>
      </c>
      <c r="B3126" s="35" t="s">
        <v>1845</v>
      </c>
      <c r="C3126" s="35" t="s">
        <v>6026</v>
      </c>
      <c r="D3126" s="46" t="str">
        <f t="shared" si="82"/>
        <v>H</v>
      </c>
      <c r="E3126" s="598" t="s">
        <v>92</v>
      </c>
      <c r="F3126" s="505"/>
      <c r="G3126" s="167"/>
      <c r="H3126" s="35" t="s">
        <v>6031</v>
      </c>
    </row>
    <row r="3127" spans="1:8" hidden="1" x14ac:dyDescent="0.25">
      <c r="A3127" s="47" t="s">
        <v>92</v>
      </c>
      <c r="B3127" s="35" t="s">
        <v>1845</v>
      </c>
      <c r="C3127" s="35" t="s">
        <v>6027</v>
      </c>
      <c r="D3127" s="46" t="str">
        <f t="shared" si="82"/>
        <v>E</v>
      </c>
      <c r="E3127" s="598" t="s">
        <v>92</v>
      </c>
      <c r="F3127" s="505"/>
      <c r="G3127" s="167"/>
      <c r="H3127" s="35" t="s">
        <v>6032</v>
      </c>
    </row>
    <row r="3128" spans="1:8" hidden="1" x14ac:dyDescent="0.25">
      <c r="A3128" s="47" t="s">
        <v>92</v>
      </c>
      <c r="B3128" s="35" t="s">
        <v>1845</v>
      </c>
      <c r="C3128" s="35" t="s">
        <v>6029</v>
      </c>
      <c r="D3128" s="46" t="str">
        <f t="shared" si="82"/>
        <v>M</v>
      </c>
      <c r="E3128" s="598" t="s">
        <v>92</v>
      </c>
      <c r="F3128" s="505"/>
      <c r="G3128" s="167"/>
      <c r="H3128" s="35" t="s">
        <v>6034</v>
      </c>
    </row>
    <row r="3129" spans="1:8" hidden="1" x14ac:dyDescent="0.25">
      <c r="A3129" s="47" t="s">
        <v>92</v>
      </c>
      <c r="B3129" s="35" t="s">
        <v>1845</v>
      </c>
      <c r="C3129" s="35" t="s">
        <v>6028</v>
      </c>
      <c r="D3129" s="46" t="str">
        <f t="shared" si="82"/>
        <v>H</v>
      </c>
      <c r="E3129" s="598" t="s">
        <v>92</v>
      </c>
      <c r="F3129" s="505"/>
      <c r="G3129" s="167"/>
      <c r="H3129" s="35" t="s">
        <v>6033</v>
      </c>
    </row>
    <row r="3130" spans="1:8" hidden="1" x14ac:dyDescent="0.25">
      <c r="A3130" s="47" t="s">
        <v>92</v>
      </c>
      <c r="B3130" s="35" t="s">
        <v>1845</v>
      </c>
      <c r="C3130" s="35" t="s">
        <v>6030</v>
      </c>
      <c r="D3130" s="46" t="str">
        <f t="shared" si="82"/>
        <v>E</v>
      </c>
      <c r="E3130" s="598" t="s">
        <v>92</v>
      </c>
      <c r="F3130" s="505"/>
      <c r="G3130" s="167"/>
      <c r="H3130" s="35" t="s">
        <v>6035</v>
      </c>
    </row>
    <row r="3131" spans="1:8" hidden="1" x14ac:dyDescent="0.25">
      <c r="A3131" s="47" t="s">
        <v>92</v>
      </c>
      <c r="B3131" s="35" t="s">
        <v>1845</v>
      </c>
      <c r="C3131" s="35" t="s">
        <v>4662</v>
      </c>
      <c r="D3131" s="46" t="str">
        <f t="shared" si="82"/>
        <v>E</v>
      </c>
      <c r="E3131" s="598" t="s">
        <v>92</v>
      </c>
      <c r="F3131" s="505"/>
      <c r="G3131" s="167"/>
      <c r="H3131" s="35" t="s">
        <v>6036</v>
      </c>
    </row>
    <row r="3132" spans="1:8" hidden="1" x14ac:dyDescent="0.25">
      <c r="A3132" s="47" t="s">
        <v>92</v>
      </c>
      <c r="B3132" s="35" t="s">
        <v>1845</v>
      </c>
      <c r="C3132" s="35" t="s">
        <v>6031</v>
      </c>
      <c r="D3132" s="46" t="str">
        <f t="shared" si="82"/>
        <v>H</v>
      </c>
      <c r="E3132" s="598" t="s">
        <v>92</v>
      </c>
      <c r="F3132" s="505"/>
      <c r="G3132" s="167"/>
      <c r="H3132" s="35" t="s">
        <v>6037</v>
      </c>
    </row>
    <row r="3133" spans="1:8" hidden="1" x14ac:dyDescent="0.25">
      <c r="A3133" s="47" t="s">
        <v>92</v>
      </c>
      <c r="B3133" s="35" t="s">
        <v>1845</v>
      </c>
      <c r="C3133" s="35" t="s">
        <v>6032</v>
      </c>
      <c r="D3133" s="46" t="str">
        <f t="shared" si="82"/>
        <v>E</v>
      </c>
      <c r="E3133" s="598" t="s">
        <v>92</v>
      </c>
      <c r="F3133" s="505"/>
      <c r="G3133" s="167"/>
      <c r="H3133" s="35" t="s">
        <v>6038</v>
      </c>
    </row>
    <row r="3134" spans="1:8" hidden="1" x14ac:dyDescent="0.25">
      <c r="A3134" s="47" t="s">
        <v>92</v>
      </c>
      <c r="B3134" s="35" t="s">
        <v>1845</v>
      </c>
      <c r="C3134" s="35" t="s">
        <v>6034</v>
      </c>
      <c r="D3134" s="46" t="str">
        <f t="shared" si="82"/>
        <v>M</v>
      </c>
      <c r="E3134" s="598" t="s">
        <v>92</v>
      </c>
      <c r="F3134" s="505"/>
      <c r="G3134" s="167"/>
      <c r="H3134" s="35" t="s">
        <v>4663</v>
      </c>
    </row>
    <row r="3135" spans="1:8" hidden="1" x14ac:dyDescent="0.25">
      <c r="A3135" s="47" t="s">
        <v>92</v>
      </c>
      <c r="B3135" s="35" t="s">
        <v>1845</v>
      </c>
      <c r="C3135" s="35" t="s">
        <v>6033</v>
      </c>
      <c r="D3135" s="46" t="str">
        <f t="shared" si="82"/>
        <v>H</v>
      </c>
      <c r="E3135" s="598" t="s">
        <v>92</v>
      </c>
      <c r="F3135" s="505"/>
      <c r="G3135" s="167"/>
      <c r="H3135" s="35" t="s">
        <v>6039</v>
      </c>
    </row>
    <row r="3136" spans="1:8" hidden="1" x14ac:dyDescent="0.25">
      <c r="A3136" s="47" t="s">
        <v>92</v>
      </c>
      <c r="B3136" s="35" t="s">
        <v>1845</v>
      </c>
      <c r="C3136" s="35" t="s">
        <v>6035</v>
      </c>
      <c r="D3136" s="46" t="str">
        <f t="shared" si="82"/>
        <v>M</v>
      </c>
      <c r="E3136" s="598" t="s">
        <v>92</v>
      </c>
      <c r="F3136" s="505"/>
      <c r="G3136" s="167"/>
      <c r="H3136" s="35" t="s">
        <v>6040</v>
      </c>
    </row>
    <row r="3137" spans="1:8" hidden="1" x14ac:dyDescent="0.25">
      <c r="A3137" s="47" t="s">
        <v>92</v>
      </c>
      <c r="B3137" s="35" t="s">
        <v>1845</v>
      </c>
      <c r="C3137" s="35" t="s">
        <v>6036</v>
      </c>
      <c r="D3137" s="46" t="str">
        <f t="shared" si="82"/>
        <v>H</v>
      </c>
      <c r="E3137" s="598" t="s">
        <v>92</v>
      </c>
      <c r="F3137" s="505"/>
      <c r="G3137" s="167"/>
      <c r="H3137" s="35" t="s">
        <v>4664</v>
      </c>
    </row>
    <row r="3138" spans="1:8" hidden="1" x14ac:dyDescent="0.25">
      <c r="A3138" s="47" t="s">
        <v>92</v>
      </c>
      <c r="B3138" s="35" t="s">
        <v>1845</v>
      </c>
      <c r="C3138" s="35" t="s">
        <v>6037</v>
      </c>
      <c r="D3138" s="46" t="str">
        <f t="shared" si="82"/>
        <v>H</v>
      </c>
      <c r="E3138" s="598" t="s">
        <v>92</v>
      </c>
      <c r="F3138" s="505"/>
      <c r="G3138" s="167"/>
      <c r="H3138" s="35" t="s">
        <v>4665</v>
      </c>
    </row>
    <row r="3139" spans="1:8" hidden="1" x14ac:dyDescent="0.25">
      <c r="A3139" s="47" t="s">
        <v>92</v>
      </c>
      <c r="B3139" s="35" t="s">
        <v>1845</v>
      </c>
      <c r="C3139" s="35" t="s">
        <v>6038</v>
      </c>
      <c r="D3139" s="46" t="str">
        <f t="shared" si="82"/>
        <v>M</v>
      </c>
      <c r="E3139" s="598" t="s">
        <v>92</v>
      </c>
      <c r="F3139" s="505"/>
      <c r="G3139" s="167"/>
      <c r="H3139" s="35" t="s">
        <v>6041</v>
      </c>
    </row>
    <row r="3140" spans="1:8" hidden="1" x14ac:dyDescent="0.25">
      <c r="A3140" s="47" t="s">
        <v>92</v>
      </c>
      <c r="B3140" s="35" t="s">
        <v>1845</v>
      </c>
      <c r="C3140" s="35" t="s">
        <v>4663</v>
      </c>
      <c r="D3140" s="46" t="str">
        <f t="shared" si="82"/>
        <v>E</v>
      </c>
      <c r="E3140" s="598" t="s">
        <v>92</v>
      </c>
      <c r="F3140" s="505"/>
      <c r="G3140" s="167"/>
      <c r="H3140" s="35" t="s">
        <v>6042</v>
      </c>
    </row>
    <row r="3141" spans="1:8" hidden="1" x14ac:dyDescent="0.25">
      <c r="A3141" s="47" t="s">
        <v>92</v>
      </c>
      <c r="B3141" s="35" t="s">
        <v>1845</v>
      </c>
      <c r="C3141" s="35" t="s">
        <v>6039</v>
      </c>
      <c r="D3141" s="46" t="str">
        <f t="shared" si="82"/>
        <v>H</v>
      </c>
      <c r="E3141" s="598" t="s">
        <v>92</v>
      </c>
      <c r="F3141" s="505"/>
      <c r="G3141" s="167"/>
      <c r="H3141" s="35" t="s">
        <v>6043</v>
      </c>
    </row>
    <row r="3142" spans="1:8" hidden="1" x14ac:dyDescent="0.25">
      <c r="A3142" s="47" t="s">
        <v>92</v>
      </c>
      <c r="B3142" s="35" t="s">
        <v>1845</v>
      </c>
      <c r="C3142" s="35" t="s">
        <v>6040</v>
      </c>
      <c r="D3142" s="46" t="str">
        <f t="shared" si="82"/>
        <v>M</v>
      </c>
      <c r="E3142" s="598" t="s">
        <v>92</v>
      </c>
      <c r="F3142" s="505"/>
      <c r="G3142" s="167"/>
      <c r="H3142" s="35" t="s">
        <v>6044</v>
      </c>
    </row>
    <row r="3143" spans="1:8" hidden="1" x14ac:dyDescent="0.25">
      <c r="A3143" s="47" t="s">
        <v>92</v>
      </c>
      <c r="B3143" s="35" t="s">
        <v>1845</v>
      </c>
      <c r="C3143" s="35" t="s">
        <v>4664</v>
      </c>
      <c r="D3143" s="46" t="str">
        <f t="shared" si="82"/>
        <v>E</v>
      </c>
      <c r="E3143" s="598" t="s">
        <v>92</v>
      </c>
      <c r="F3143" s="505"/>
      <c r="G3143" s="167"/>
      <c r="H3143" s="35" t="s">
        <v>4666</v>
      </c>
    </row>
    <row r="3144" spans="1:8" hidden="1" x14ac:dyDescent="0.25">
      <c r="A3144" s="47" t="s">
        <v>92</v>
      </c>
      <c r="B3144" s="35" t="s">
        <v>1845</v>
      </c>
      <c r="C3144" s="35" t="s">
        <v>4665</v>
      </c>
      <c r="D3144" s="46" t="str">
        <f t="shared" si="82"/>
        <v>E</v>
      </c>
      <c r="E3144" s="598" t="s">
        <v>92</v>
      </c>
      <c r="F3144" s="505"/>
      <c r="G3144" s="167"/>
      <c r="H3144" s="35" t="s">
        <v>6045</v>
      </c>
    </row>
    <row r="3145" spans="1:8" hidden="1" x14ac:dyDescent="0.25">
      <c r="A3145" s="47" t="s">
        <v>92</v>
      </c>
      <c r="B3145" s="35" t="s">
        <v>1845</v>
      </c>
      <c r="C3145" s="35" t="s">
        <v>6041</v>
      </c>
      <c r="D3145" s="46" t="str">
        <f t="shared" si="82"/>
        <v>E</v>
      </c>
      <c r="E3145" s="598" t="s">
        <v>92</v>
      </c>
      <c r="F3145" s="505"/>
      <c r="G3145" s="167"/>
      <c r="H3145" s="35" t="s">
        <v>6046</v>
      </c>
    </row>
    <row r="3146" spans="1:8" hidden="1" x14ac:dyDescent="0.25">
      <c r="A3146" s="47" t="s">
        <v>92</v>
      </c>
      <c r="B3146" s="35" t="s">
        <v>1845</v>
      </c>
      <c r="C3146" s="35" t="s">
        <v>6042</v>
      </c>
      <c r="D3146" s="46" t="str">
        <f t="shared" si="82"/>
        <v>E</v>
      </c>
      <c r="E3146" s="598" t="s">
        <v>92</v>
      </c>
      <c r="F3146" s="505"/>
      <c r="G3146" s="167"/>
      <c r="H3146" s="35" t="s">
        <v>6047</v>
      </c>
    </row>
    <row r="3147" spans="1:8" hidden="1" x14ac:dyDescent="0.25">
      <c r="A3147" s="47" t="s">
        <v>92</v>
      </c>
      <c r="B3147" s="35" t="s">
        <v>1845</v>
      </c>
      <c r="C3147" s="35" t="s">
        <v>6043</v>
      </c>
      <c r="D3147" s="46" t="str">
        <f t="shared" si="82"/>
        <v>E</v>
      </c>
      <c r="E3147" s="598" t="s">
        <v>92</v>
      </c>
      <c r="F3147" s="505"/>
      <c r="G3147" s="167"/>
      <c r="H3147" s="35" t="s">
        <v>6049</v>
      </c>
    </row>
    <row r="3148" spans="1:8" hidden="1" x14ac:dyDescent="0.25">
      <c r="A3148" s="47" t="s">
        <v>92</v>
      </c>
      <c r="B3148" s="35" t="s">
        <v>1845</v>
      </c>
      <c r="C3148" s="35" t="s">
        <v>6044</v>
      </c>
      <c r="D3148" s="46" t="str">
        <f t="shared" si="82"/>
        <v>H</v>
      </c>
      <c r="E3148" s="598" t="s">
        <v>92</v>
      </c>
      <c r="F3148" s="505"/>
      <c r="G3148" s="167"/>
      <c r="H3148" s="35" t="s">
        <v>6048</v>
      </c>
    </row>
    <row r="3149" spans="1:8" hidden="1" x14ac:dyDescent="0.25">
      <c r="A3149" s="47" t="s">
        <v>92</v>
      </c>
      <c r="B3149" s="35" t="s">
        <v>1845</v>
      </c>
      <c r="C3149" s="35" t="s">
        <v>4666</v>
      </c>
      <c r="D3149" s="46" t="str">
        <f t="shared" si="82"/>
        <v>E</v>
      </c>
      <c r="E3149" s="598" t="s">
        <v>92</v>
      </c>
      <c r="F3149" s="505"/>
      <c r="G3149" s="167"/>
      <c r="H3149" s="35" t="s">
        <v>6050</v>
      </c>
    </row>
    <row r="3150" spans="1:8" hidden="1" x14ac:dyDescent="0.25">
      <c r="A3150" s="47" t="s">
        <v>92</v>
      </c>
      <c r="B3150" s="35" t="s">
        <v>1845</v>
      </c>
      <c r="C3150" s="35" t="s">
        <v>6045</v>
      </c>
      <c r="D3150" s="46" t="str">
        <f t="shared" si="82"/>
        <v>E</v>
      </c>
      <c r="E3150" s="598" t="s">
        <v>92</v>
      </c>
      <c r="F3150" s="505"/>
      <c r="G3150" s="167"/>
      <c r="H3150" s="35" t="s">
        <v>6051</v>
      </c>
    </row>
    <row r="3151" spans="1:8" hidden="1" x14ac:dyDescent="0.25">
      <c r="A3151" s="47" t="s">
        <v>92</v>
      </c>
      <c r="B3151" s="35" t="s">
        <v>1845</v>
      </c>
      <c r="C3151" s="35" t="s">
        <v>6046</v>
      </c>
      <c r="D3151" s="46" t="str">
        <f t="shared" si="82"/>
        <v>E</v>
      </c>
      <c r="E3151" s="598" t="s">
        <v>92</v>
      </c>
      <c r="F3151" s="505"/>
      <c r="G3151" s="167"/>
      <c r="H3151" s="35" t="s">
        <v>6052</v>
      </c>
    </row>
    <row r="3152" spans="1:8" hidden="1" x14ac:dyDescent="0.25">
      <c r="A3152" s="47" t="s">
        <v>92</v>
      </c>
      <c r="B3152" s="35" t="s">
        <v>1845</v>
      </c>
      <c r="C3152" s="35" t="s">
        <v>6047</v>
      </c>
      <c r="D3152" s="46" t="str">
        <f t="shared" si="82"/>
        <v>E</v>
      </c>
      <c r="E3152" s="598" t="s">
        <v>92</v>
      </c>
      <c r="F3152" s="505"/>
      <c r="G3152" s="167"/>
      <c r="H3152" s="35" t="s">
        <v>6053</v>
      </c>
    </row>
    <row r="3153" spans="1:8" hidden="1" x14ac:dyDescent="0.25">
      <c r="A3153" s="47" t="s">
        <v>92</v>
      </c>
      <c r="B3153" s="35" t="s">
        <v>1845</v>
      </c>
      <c r="C3153" s="35" t="s">
        <v>6049</v>
      </c>
      <c r="D3153" s="46" t="str">
        <f t="shared" si="82"/>
        <v>M</v>
      </c>
      <c r="E3153" s="598" t="s">
        <v>92</v>
      </c>
      <c r="F3153" s="505"/>
      <c r="G3153" s="167"/>
      <c r="H3153" s="35" t="s">
        <v>6055</v>
      </c>
    </row>
    <row r="3154" spans="1:8" hidden="1" x14ac:dyDescent="0.25">
      <c r="A3154" s="47" t="s">
        <v>92</v>
      </c>
      <c r="B3154" s="35" t="s">
        <v>1845</v>
      </c>
      <c r="C3154" s="35" t="s">
        <v>6048</v>
      </c>
      <c r="D3154" s="46" t="str">
        <f t="shared" si="82"/>
        <v>H</v>
      </c>
      <c r="E3154" s="598" t="s">
        <v>92</v>
      </c>
      <c r="F3154" s="505"/>
      <c r="G3154" s="167"/>
      <c r="H3154" s="35" t="s">
        <v>6054</v>
      </c>
    </row>
    <row r="3155" spans="1:8" hidden="1" x14ac:dyDescent="0.25">
      <c r="A3155" s="47" t="s">
        <v>92</v>
      </c>
      <c r="B3155" s="35" t="s">
        <v>1845</v>
      </c>
      <c r="C3155" s="35" t="s">
        <v>6050</v>
      </c>
      <c r="D3155" s="46" t="str">
        <f t="shared" si="82"/>
        <v>E</v>
      </c>
      <c r="E3155" s="598" t="s">
        <v>92</v>
      </c>
      <c r="F3155" s="505"/>
      <c r="G3155" s="167"/>
      <c r="H3155" s="35" t="s">
        <v>7287</v>
      </c>
    </row>
    <row r="3156" spans="1:8" hidden="1" x14ac:dyDescent="0.25">
      <c r="A3156" s="47" t="s">
        <v>92</v>
      </c>
      <c r="B3156" s="35" t="s">
        <v>1845</v>
      </c>
      <c r="C3156" s="35" t="s">
        <v>6051</v>
      </c>
      <c r="D3156" s="46" t="str">
        <f t="shared" si="82"/>
        <v>E</v>
      </c>
      <c r="E3156" s="598" t="s">
        <v>92</v>
      </c>
      <c r="F3156" s="505"/>
      <c r="G3156" s="167"/>
      <c r="H3156" s="35" t="s">
        <v>7288</v>
      </c>
    </row>
    <row r="3157" spans="1:8" hidden="1" x14ac:dyDescent="0.25">
      <c r="A3157" s="47" t="s">
        <v>92</v>
      </c>
      <c r="B3157" s="35" t="s">
        <v>1845</v>
      </c>
      <c r="C3157" s="35" t="s">
        <v>6052</v>
      </c>
      <c r="D3157" s="46" t="str">
        <f t="shared" si="82"/>
        <v>M</v>
      </c>
      <c r="E3157" s="598" t="s">
        <v>92</v>
      </c>
      <c r="F3157" s="505"/>
      <c r="G3157" s="167"/>
      <c r="H3157" s="35" t="s">
        <v>7289</v>
      </c>
    </row>
    <row r="3158" spans="1:8" hidden="1" x14ac:dyDescent="0.25">
      <c r="A3158" s="47" t="s">
        <v>92</v>
      </c>
      <c r="B3158" s="35" t="s">
        <v>1845</v>
      </c>
      <c r="C3158" s="35" t="s">
        <v>6053</v>
      </c>
      <c r="D3158" s="46" t="str">
        <f t="shared" si="82"/>
        <v>E</v>
      </c>
      <c r="E3158" s="598" t="s">
        <v>92</v>
      </c>
      <c r="F3158" s="505"/>
      <c r="G3158" s="167"/>
      <c r="H3158" s="35" t="s">
        <v>7290</v>
      </c>
    </row>
    <row r="3159" spans="1:8" hidden="1" x14ac:dyDescent="0.25">
      <c r="A3159" s="47" t="s">
        <v>92</v>
      </c>
      <c r="B3159" s="35" t="s">
        <v>1845</v>
      </c>
      <c r="C3159" s="35" t="s">
        <v>6055</v>
      </c>
      <c r="D3159" s="46" t="str">
        <f t="shared" si="82"/>
        <v>M</v>
      </c>
      <c r="E3159" s="598" t="s">
        <v>92</v>
      </c>
      <c r="F3159" s="505"/>
      <c r="G3159" s="167"/>
      <c r="H3159" s="35" t="s">
        <v>7291</v>
      </c>
    </row>
    <row r="3160" spans="1:8" hidden="1" x14ac:dyDescent="0.25">
      <c r="A3160" s="47" t="s">
        <v>92</v>
      </c>
      <c r="B3160" s="35" t="s">
        <v>1845</v>
      </c>
      <c r="C3160" s="35" t="s">
        <v>6054</v>
      </c>
      <c r="D3160" s="46" t="str">
        <f t="shared" si="82"/>
        <v>H</v>
      </c>
      <c r="E3160" s="598" t="s">
        <v>92</v>
      </c>
      <c r="F3160" s="505"/>
      <c r="G3160" s="167"/>
      <c r="H3160" s="35" t="s">
        <v>7292</v>
      </c>
    </row>
    <row r="3161" spans="1:8" hidden="1" x14ac:dyDescent="0.25">
      <c r="A3161" s="47" t="s">
        <v>92</v>
      </c>
      <c r="B3161" s="35" t="s">
        <v>1845</v>
      </c>
      <c r="C3161" s="35" t="s">
        <v>7287</v>
      </c>
      <c r="D3161" s="46" t="s">
        <v>6439</v>
      </c>
      <c r="E3161" s="598" t="s">
        <v>92</v>
      </c>
      <c r="F3161" s="505"/>
      <c r="G3161" s="167"/>
      <c r="H3161" s="35" t="s">
        <v>7293</v>
      </c>
    </row>
    <row r="3162" spans="1:8" hidden="1" x14ac:dyDescent="0.25">
      <c r="A3162" s="47" t="s">
        <v>92</v>
      </c>
      <c r="B3162" s="35" t="s">
        <v>1845</v>
      </c>
      <c r="C3162" s="35" t="s">
        <v>7288</v>
      </c>
      <c r="D3162" s="46" t="s">
        <v>6439</v>
      </c>
      <c r="E3162" s="598" t="s">
        <v>92</v>
      </c>
      <c r="F3162" s="505"/>
      <c r="G3162" s="167"/>
      <c r="H3162" s="35" t="s">
        <v>7294</v>
      </c>
    </row>
    <row r="3163" spans="1:8" hidden="1" x14ac:dyDescent="0.25">
      <c r="A3163" s="47" t="s">
        <v>92</v>
      </c>
      <c r="B3163" s="35" t="s">
        <v>1845</v>
      </c>
      <c r="C3163" s="35" t="s">
        <v>7289</v>
      </c>
      <c r="D3163" s="46" t="s">
        <v>6439</v>
      </c>
      <c r="E3163" s="598" t="s">
        <v>92</v>
      </c>
      <c r="F3163" s="505"/>
      <c r="G3163" s="167"/>
      <c r="H3163" s="35" t="s">
        <v>7295</v>
      </c>
    </row>
    <row r="3164" spans="1:8" hidden="1" x14ac:dyDescent="0.25">
      <c r="A3164" s="47" t="s">
        <v>92</v>
      </c>
      <c r="B3164" s="35" t="s">
        <v>1845</v>
      </c>
      <c r="C3164" s="35" t="s">
        <v>7290</v>
      </c>
      <c r="D3164" s="46" t="s">
        <v>6439</v>
      </c>
      <c r="E3164" s="598" t="s">
        <v>92</v>
      </c>
      <c r="F3164" s="505"/>
      <c r="G3164" s="167"/>
      <c r="H3164" s="35" t="s">
        <v>7296</v>
      </c>
    </row>
    <row r="3165" spans="1:8" hidden="1" x14ac:dyDescent="0.25">
      <c r="A3165" s="47" t="s">
        <v>92</v>
      </c>
      <c r="B3165" s="35" t="s">
        <v>1845</v>
      </c>
      <c r="C3165" s="35" t="s">
        <v>7291</v>
      </c>
      <c r="D3165" s="46" t="s">
        <v>6439</v>
      </c>
      <c r="E3165" s="598" t="s">
        <v>92</v>
      </c>
      <c r="F3165" s="505"/>
      <c r="G3165" s="167"/>
      <c r="H3165" s="35" t="s">
        <v>7297</v>
      </c>
    </row>
    <row r="3166" spans="1:8" hidden="1" x14ac:dyDescent="0.25">
      <c r="A3166" s="47" t="s">
        <v>92</v>
      </c>
      <c r="B3166" s="35" t="s">
        <v>1845</v>
      </c>
      <c r="C3166" s="35" t="s">
        <v>7292</v>
      </c>
      <c r="D3166" s="46" t="s">
        <v>6439</v>
      </c>
      <c r="E3166" s="598" t="s">
        <v>92</v>
      </c>
      <c r="F3166" s="505"/>
      <c r="G3166" s="167"/>
      <c r="H3166" s="35" t="s">
        <v>7298</v>
      </c>
    </row>
    <row r="3167" spans="1:8" hidden="1" x14ac:dyDescent="0.25">
      <c r="A3167" s="47" t="s">
        <v>92</v>
      </c>
      <c r="B3167" s="35" t="s">
        <v>1845</v>
      </c>
      <c r="C3167" s="35" t="s">
        <v>7293</v>
      </c>
      <c r="D3167" s="46" t="s">
        <v>6439</v>
      </c>
      <c r="E3167" s="598" t="s">
        <v>92</v>
      </c>
      <c r="F3167" s="505"/>
      <c r="G3167" s="167"/>
      <c r="H3167" s="35" t="s">
        <v>7299</v>
      </c>
    </row>
    <row r="3168" spans="1:8" hidden="1" x14ac:dyDescent="0.25">
      <c r="A3168" s="47" t="s">
        <v>92</v>
      </c>
      <c r="B3168" s="35" t="s">
        <v>1845</v>
      </c>
      <c r="C3168" s="35" t="s">
        <v>7294</v>
      </c>
      <c r="D3168" s="46" t="s">
        <v>6439</v>
      </c>
      <c r="E3168" s="598" t="s">
        <v>92</v>
      </c>
      <c r="F3168" s="505"/>
      <c r="G3168" s="167"/>
      <c r="H3168" s="35" t="s">
        <v>6274</v>
      </c>
    </row>
    <row r="3169" spans="1:8" hidden="1" x14ac:dyDescent="0.25">
      <c r="A3169" s="47" t="s">
        <v>92</v>
      </c>
      <c r="B3169" s="35" t="s">
        <v>1845</v>
      </c>
      <c r="C3169" s="35" t="s">
        <v>7295</v>
      </c>
      <c r="D3169" s="46" t="s">
        <v>6439</v>
      </c>
      <c r="E3169" s="598" t="s">
        <v>92</v>
      </c>
      <c r="F3169" s="505"/>
      <c r="G3169" s="167"/>
      <c r="H3169" s="35" t="s">
        <v>6275</v>
      </c>
    </row>
    <row r="3170" spans="1:8" hidden="1" x14ac:dyDescent="0.25">
      <c r="A3170" s="47" t="s">
        <v>92</v>
      </c>
      <c r="B3170" s="35" t="s">
        <v>1845</v>
      </c>
      <c r="C3170" s="35" t="s">
        <v>7296</v>
      </c>
      <c r="D3170" s="46" t="s">
        <v>6439</v>
      </c>
      <c r="E3170" s="598" t="s">
        <v>92</v>
      </c>
      <c r="F3170" s="505"/>
      <c r="G3170" s="167"/>
      <c r="H3170" s="35" t="s">
        <v>7300</v>
      </c>
    </row>
    <row r="3171" spans="1:8" hidden="1" x14ac:dyDescent="0.25">
      <c r="A3171" s="47" t="s">
        <v>92</v>
      </c>
      <c r="B3171" s="35" t="s">
        <v>1845</v>
      </c>
      <c r="C3171" s="35" t="s">
        <v>7297</v>
      </c>
      <c r="D3171" s="46" t="s">
        <v>6439</v>
      </c>
      <c r="E3171" s="598" t="s">
        <v>92</v>
      </c>
      <c r="F3171" s="505"/>
      <c r="G3171" s="167"/>
      <c r="H3171" s="35" t="s">
        <v>7301</v>
      </c>
    </row>
    <row r="3172" spans="1:8" hidden="1" x14ac:dyDescent="0.25">
      <c r="A3172" s="47" t="s">
        <v>92</v>
      </c>
      <c r="B3172" s="35" t="s">
        <v>1845</v>
      </c>
      <c r="C3172" s="35" t="s">
        <v>7298</v>
      </c>
      <c r="D3172" s="46" t="s">
        <v>6439</v>
      </c>
      <c r="E3172" s="598" t="s">
        <v>92</v>
      </c>
      <c r="F3172" s="505"/>
      <c r="G3172" s="167"/>
      <c r="H3172" s="35" t="s">
        <v>7302</v>
      </c>
    </row>
    <row r="3173" spans="1:8" hidden="1" x14ac:dyDescent="0.25">
      <c r="A3173" s="47" t="s">
        <v>92</v>
      </c>
      <c r="B3173" s="35" t="s">
        <v>1845</v>
      </c>
      <c r="C3173" s="35" t="s">
        <v>7299</v>
      </c>
      <c r="D3173" s="46" t="s">
        <v>6439</v>
      </c>
      <c r="E3173" s="598" t="s">
        <v>92</v>
      </c>
      <c r="F3173" s="505"/>
      <c r="G3173" s="167"/>
      <c r="H3173" s="35" t="s">
        <v>7303</v>
      </c>
    </row>
    <row r="3174" spans="1:8" hidden="1" x14ac:dyDescent="0.25">
      <c r="A3174" s="47" t="s">
        <v>92</v>
      </c>
      <c r="B3174" s="35" t="s">
        <v>1845</v>
      </c>
      <c r="C3174" s="35" t="s">
        <v>6274</v>
      </c>
      <c r="D3174" s="46" t="str">
        <f>RIGHT(C3174,1)</f>
        <v>F</v>
      </c>
      <c r="E3174" s="598" t="s">
        <v>92</v>
      </c>
      <c r="F3174" s="505"/>
      <c r="G3174" s="167"/>
      <c r="H3174" s="35" t="s">
        <v>7304</v>
      </c>
    </row>
    <row r="3175" spans="1:8" hidden="1" x14ac:dyDescent="0.25">
      <c r="A3175" s="47" t="s">
        <v>92</v>
      </c>
      <c r="B3175" s="35" t="s">
        <v>1845</v>
      </c>
      <c r="C3175" s="35" t="s">
        <v>6275</v>
      </c>
      <c r="D3175" s="46" t="str">
        <f>RIGHT(C3175,1)</f>
        <v>F</v>
      </c>
      <c r="E3175" s="598" t="s">
        <v>92</v>
      </c>
      <c r="F3175" s="505"/>
      <c r="G3175" s="167"/>
      <c r="H3175" s="35" t="s">
        <v>7305</v>
      </c>
    </row>
    <row r="3176" spans="1:8" hidden="1" x14ac:dyDescent="0.25">
      <c r="A3176" s="47" t="s">
        <v>92</v>
      </c>
      <c r="B3176" s="35" t="s">
        <v>1845</v>
      </c>
      <c r="C3176" s="35" t="s">
        <v>7300</v>
      </c>
      <c r="D3176" s="46" t="s">
        <v>6439</v>
      </c>
      <c r="E3176" s="598" t="s">
        <v>92</v>
      </c>
      <c r="F3176" s="505"/>
      <c r="G3176" s="167"/>
      <c r="H3176" s="35" t="s">
        <v>95</v>
      </c>
    </row>
    <row r="3177" spans="1:8" hidden="1" x14ac:dyDescent="0.25">
      <c r="A3177" s="47" t="s">
        <v>92</v>
      </c>
      <c r="B3177" s="35" t="s">
        <v>1845</v>
      </c>
      <c r="C3177" s="35" t="s">
        <v>7301</v>
      </c>
      <c r="D3177" s="46" t="s">
        <v>6439</v>
      </c>
      <c r="E3177" s="598" t="s">
        <v>92</v>
      </c>
      <c r="F3177" s="505"/>
      <c r="G3177" s="167"/>
    </row>
    <row r="3178" spans="1:8" hidden="1" x14ac:dyDescent="0.25">
      <c r="A3178" s="47" t="s">
        <v>92</v>
      </c>
      <c r="B3178" s="35" t="s">
        <v>1845</v>
      </c>
      <c r="C3178" s="35" t="s">
        <v>7302</v>
      </c>
      <c r="D3178" s="46" t="s">
        <v>6439</v>
      </c>
      <c r="E3178" s="598" t="s">
        <v>92</v>
      </c>
      <c r="F3178" s="505"/>
      <c r="G3178" s="167"/>
      <c r="H3178" s="35" t="s">
        <v>6056</v>
      </c>
    </row>
    <row r="3179" spans="1:8" hidden="1" x14ac:dyDescent="0.25">
      <c r="A3179" s="47" t="s">
        <v>92</v>
      </c>
      <c r="B3179" s="35" t="s">
        <v>1845</v>
      </c>
      <c r="C3179" s="35" t="s">
        <v>7303</v>
      </c>
      <c r="D3179" s="46" t="s">
        <v>6439</v>
      </c>
      <c r="E3179" s="598" t="s">
        <v>92</v>
      </c>
      <c r="F3179" s="505"/>
      <c r="G3179" s="167"/>
      <c r="H3179" s="35" t="s">
        <v>4667</v>
      </c>
    </row>
    <row r="3180" spans="1:8" hidden="1" x14ac:dyDescent="0.25">
      <c r="A3180" s="47" t="s">
        <v>92</v>
      </c>
      <c r="B3180" s="35" t="s">
        <v>1845</v>
      </c>
      <c r="C3180" s="35" t="s">
        <v>7304</v>
      </c>
      <c r="D3180" s="46" t="s">
        <v>6439</v>
      </c>
      <c r="E3180" s="598" t="s">
        <v>92</v>
      </c>
      <c r="F3180" s="505"/>
      <c r="G3180" s="167"/>
      <c r="H3180" s="35" t="s">
        <v>4668</v>
      </c>
    </row>
    <row r="3181" spans="1:8" hidden="1" x14ac:dyDescent="0.25">
      <c r="A3181" s="47" t="s">
        <v>92</v>
      </c>
      <c r="B3181" s="35" t="s">
        <v>1845</v>
      </c>
      <c r="C3181" s="35" t="s">
        <v>7305</v>
      </c>
      <c r="D3181" s="46" t="s">
        <v>6439</v>
      </c>
      <c r="E3181" s="598" t="s">
        <v>92</v>
      </c>
      <c r="F3181" s="505"/>
      <c r="G3181" s="167"/>
      <c r="H3181" s="35" t="s">
        <v>7306</v>
      </c>
    </row>
    <row r="3182" spans="1:8" hidden="1" x14ac:dyDescent="0.25">
      <c r="A3182" s="47" t="str">
        <f>A3181</f>
        <v>3120</v>
      </c>
      <c r="B3182" s="35" t="s">
        <v>1845</v>
      </c>
      <c r="C3182" s="35" t="s">
        <v>6623</v>
      </c>
      <c r="D3182" s="46" t="s">
        <v>6440</v>
      </c>
      <c r="E3182" s="598" t="str">
        <f>E3181</f>
        <v>3120</v>
      </c>
      <c r="F3182" s="505"/>
      <c r="G3182" s="167"/>
      <c r="H3182" s="35" t="s">
        <v>95</v>
      </c>
    </row>
    <row r="3183" spans="1:8" hidden="1" x14ac:dyDescent="0.25">
      <c r="A3183" s="47" t="str">
        <f>A3182</f>
        <v>3120</v>
      </c>
      <c r="B3183" s="35" t="s">
        <v>1845</v>
      </c>
      <c r="C3183" s="35" t="s">
        <v>7974</v>
      </c>
      <c r="E3183" s="598" t="str">
        <f>E3182</f>
        <v>3120</v>
      </c>
      <c r="F3183" s="505"/>
      <c r="G3183" s="167"/>
    </row>
    <row r="3184" spans="1:8" hidden="1" x14ac:dyDescent="0.25">
      <c r="A3184" s="47" t="s">
        <v>2027</v>
      </c>
      <c r="B3184" s="35" t="s">
        <v>6383</v>
      </c>
      <c r="C3184" s="35" t="s">
        <v>6056</v>
      </c>
      <c r="D3184" s="46" t="str">
        <f>RIGHT(C3184,1)</f>
        <v>H</v>
      </c>
      <c r="E3184" s="598" t="s">
        <v>2027</v>
      </c>
      <c r="F3184" s="505"/>
      <c r="G3184" s="167"/>
      <c r="H3184" s="35" t="s">
        <v>6057</v>
      </c>
    </row>
    <row r="3185" spans="1:8" hidden="1" x14ac:dyDescent="0.25">
      <c r="A3185" s="47" t="s">
        <v>2027</v>
      </c>
      <c r="B3185" s="35" t="s">
        <v>6383</v>
      </c>
      <c r="C3185" s="35" t="s">
        <v>4667</v>
      </c>
      <c r="D3185" s="46" t="str">
        <f>RIGHT(C3185,1)</f>
        <v>E</v>
      </c>
      <c r="E3185" s="598" t="s">
        <v>2027</v>
      </c>
      <c r="F3185" s="505"/>
      <c r="G3185" s="167"/>
      <c r="H3185" s="35" t="s">
        <v>6058</v>
      </c>
    </row>
    <row r="3186" spans="1:8" hidden="1" x14ac:dyDescent="0.25">
      <c r="A3186" s="47" t="s">
        <v>2027</v>
      </c>
      <c r="B3186" s="35" t="s">
        <v>6383</v>
      </c>
      <c r="C3186" s="35" t="s">
        <v>4668</v>
      </c>
      <c r="D3186" s="46" t="str">
        <f>RIGHT(C3186,1)</f>
        <v>M</v>
      </c>
      <c r="E3186" s="598" t="s">
        <v>2027</v>
      </c>
      <c r="F3186" s="505"/>
      <c r="G3186" s="167"/>
      <c r="H3186" s="35" t="s">
        <v>4669</v>
      </c>
    </row>
    <row r="3187" spans="1:8" hidden="1" x14ac:dyDescent="0.25">
      <c r="A3187" s="47" t="s">
        <v>2027</v>
      </c>
      <c r="B3187" s="35" t="s">
        <v>6383</v>
      </c>
      <c r="C3187" s="35" t="s">
        <v>7306</v>
      </c>
      <c r="D3187" s="46" t="s">
        <v>6439</v>
      </c>
      <c r="E3187" s="598" t="s">
        <v>2027</v>
      </c>
      <c r="F3187" s="505"/>
      <c r="G3187" s="167"/>
      <c r="H3187" s="35" t="s">
        <v>4670</v>
      </c>
    </row>
    <row r="3188" spans="1:8" hidden="1" x14ac:dyDescent="0.25">
      <c r="A3188" s="47" t="str">
        <f>A3187</f>
        <v>3130</v>
      </c>
      <c r="B3188" s="35" t="s">
        <v>6383</v>
      </c>
      <c r="C3188" s="35" t="s">
        <v>6624</v>
      </c>
      <c r="D3188" s="46" t="s">
        <v>6440</v>
      </c>
      <c r="E3188" s="598" t="str">
        <f>E3187</f>
        <v>3130</v>
      </c>
      <c r="F3188" s="505"/>
      <c r="G3188" s="167"/>
      <c r="H3188" s="35" t="s">
        <v>95</v>
      </c>
    </row>
    <row r="3189" spans="1:8" hidden="1" x14ac:dyDescent="0.25">
      <c r="A3189" s="47" t="str">
        <f>A3188</f>
        <v>3130</v>
      </c>
      <c r="B3189" s="35" t="s">
        <v>6383</v>
      </c>
      <c r="C3189" s="35" t="s">
        <v>7975</v>
      </c>
      <c r="E3189" s="598" t="str">
        <f>E3188</f>
        <v>3130</v>
      </c>
      <c r="F3189" s="505"/>
      <c r="G3189" s="167"/>
    </row>
    <row r="3190" spans="1:8" hidden="1" x14ac:dyDescent="0.25">
      <c r="A3190" s="47" t="s">
        <v>2026</v>
      </c>
      <c r="B3190" s="35" t="s">
        <v>6404</v>
      </c>
      <c r="C3190" s="35" t="s">
        <v>6057</v>
      </c>
      <c r="D3190" s="46" t="str">
        <f>RIGHT(C3190,1)</f>
        <v>M</v>
      </c>
      <c r="E3190" s="598" t="s">
        <v>2026</v>
      </c>
      <c r="F3190" s="505"/>
      <c r="G3190" s="167"/>
      <c r="H3190" s="35" t="s">
        <v>4671</v>
      </c>
    </row>
    <row r="3191" spans="1:8" hidden="1" x14ac:dyDescent="0.25">
      <c r="A3191" s="47" t="s">
        <v>2026</v>
      </c>
      <c r="B3191" s="35" t="s">
        <v>6404</v>
      </c>
      <c r="C3191" s="35" t="s">
        <v>6058</v>
      </c>
      <c r="D3191" s="46" t="str">
        <f>RIGHT(C3191,1)</f>
        <v>H</v>
      </c>
      <c r="E3191" s="598" t="s">
        <v>2026</v>
      </c>
      <c r="F3191" s="505"/>
      <c r="G3191" s="167"/>
      <c r="H3191" s="35" t="s">
        <v>6059</v>
      </c>
    </row>
    <row r="3192" spans="1:8" hidden="1" x14ac:dyDescent="0.25">
      <c r="A3192" s="47" t="s">
        <v>2026</v>
      </c>
      <c r="B3192" s="35" t="s">
        <v>6404</v>
      </c>
      <c r="C3192" s="35" t="s">
        <v>4669</v>
      </c>
      <c r="D3192" s="46" t="str">
        <f>RIGHT(C3192,1)</f>
        <v>E</v>
      </c>
      <c r="E3192" s="598" t="s">
        <v>2026</v>
      </c>
      <c r="F3192" s="505"/>
      <c r="G3192" s="167"/>
      <c r="H3192" s="35" t="s">
        <v>6060</v>
      </c>
    </row>
    <row r="3193" spans="1:8" hidden="1" x14ac:dyDescent="0.25">
      <c r="A3193" s="47" t="s">
        <v>2026</v>
      </c>
      <c r="B3193" s="35" t="s">
        <v>6404</v>
      </c>
      <c r="C3193" s="35" t="s">
        <v>4670</v>
      </c>
      <c r="D3193" s="46" t="str">
        <f>RIGHT(C3193,1)</f>
        <v>E</v>
      </c>
      <c r="E3193" s="598" t="s">
        <v>2026</v>
      </c>
      <c r="F3193" s="505"/>
      <c r="G3193" s="167"/>
      <c r="H3193" s="35" t="s">
        <v>7307</v>
      </c>
    </row>
    <row r="3194" spans="1:8" hidden="1" x14ac:dyDescent="0.25">
      <c r="A3194" s="47" t="str">
        <f>A3193</f>
        <v>3140</v>
      </c>
      <c r="B3194" s="35" t="s">
        <v>6404</v>
      </c>
      <c r="C3194" s="35" t="s">
        <v>6625</v>
      </c>
      <c r="D3194" s="46" t="s">
        <v>6440</v>
      </c>
      <c r="E3194" s="598" t="str">
        <f>E3193</f>
        <v>3140</v>
      </c>
      <c r="F3194" s="505"/>
      <c r="G3194" s="167"/>
      <c r="H3194" s="35" t="s">
        <v>95</v>
      </c>
    </row>
    <row r="3195" spans="1:8" hidden="1" x14ac:dyDescent="0.25">
      <c r="A3195" s="47" t="str">
        <f>A3194</f>
        <v>3140</v>
      </c>
      <c r="B3195" s="35" t="s">
        <v>6404</v>
      </c>
      <c r="C3195" s="35" t="s">
        <v>7976</v>
      </c>
      <c r="E3195" s="598" t="str">
        <f>E3194</f>
        <v>3140</v>
      </c>
      <c r="F3195" s="505"/>
      <c r="G3195" s="167"/>
    </row>
    <row r="3196" spans="1:8" hidden="1" x14ac:dyDescent="0.25">
      <c r="A3196" s="47" t="s">
        <v>2025</v>
      </c>
      <c r="B3196" s="35" t="s">
        <v>6384</v>
      </c>
      <c r="C3196" s="35" t="s">
        <v>4671</v>
      </c>
      <c r="D3196" s="46" t="str">
        <f>RIGHT(C3196,1)</f>
        <v>E</v>
      </c>
      <c r="E3196" s="598" t="s">
        <v>2025</v>
      </c>
      <c r="F3196" s="505"/>
      <c r="G3196" s="167"/>
      <c r="H3196" s="35" t="s">
        <v>4672</v>
      </c>
    </row>
    <row r="3197" spans="1:8" hidden="1" x14ac:dyDescent="0.25">
      <c r="A3197" s="47" t="s">
        <v>2025</v>
      </c>
      <c r="B3197" s="35" t="s">
        <v>6384</v>
      </c>
      <c r="C3197" s="35" t="s">
        <v>6059</v>
      </c>
      <c r="D3197" s="46" t="str">
        <f>RIGHT(C3197,1)</f>
        <v>M</v>
      </c>
      <c r="E3197" s="598" t="s">
        <v>2025</v>
      </c>
      <c r="F3197" s="505"/>
      <c r="G3197" s="167"/>
      <c r="H3197" s="35" t="s">
        <v>6062</v>
      </c>
    </row>
    <row r="3198" spans="1:8" hidden="1" x14ac:dyDescent="0.25">
      <c r="A3198" s="47" t="s">
        <v>2025</v>
      </c>
      <c r="B3198" s="35" t="s">
        <v>6384</v>
      </c>
      <c r="C3198" s="35" t="s">
        <v>6060</v>
      </c>
      <c r="D3198" s="46" t="str">
        <f>RIGHT(C3198,1)</f>
        <v>H</v>
      </c>
      <c r="E3198" s="598" t="s">
        <v>2025</v>
      </c>
      <c r="F3198" s="505"/>
      <c r="G3198" s="167"/>
      <c r="H3198" s="35" t="s">
        <v>6061</v>
      </c>
    </row>
    <row r="3199" spans="1:8" hidden="1" x14ac:dyDescent="0.25">
      <c r="A3199" s="47" t="s">
        <v>2025</v>
      </c>
      <c r="B3199" s="35" t="s">
        <v>6384</v>
      </c>
      <c r="C3199" s="35" t="s">
        <v>7307</v>
      </c>
      <c r="D3199" s="46" t="s">
        <v>6439</v>
      </c>
      <c r="E3199" s="598" t="s">
        <v>2025</v>
      </c>
      <c r="F3199" s="505"/>
      <c r="G3199" s="167"/>
      <c r="H3199" s="35" t="s">
        <v>95</v>
      </c>
    </row>
    <row r="3200" spans="1:8" hidden="1" x14ac:dyDescent="0.25">
      <c r="A3200" s="47" t="str">
        <f>A3199</f>
        <v>3145</v>
      </c>
      <c r="B3200" s="35" t="s">
        <v>6384</v>
      </c>
      <c r="C3200" s="35" t="s">
        <v>6626</v>
      </c>
      <c r="D3200" s="46" t="s">
        <v>6440</v>
      </c>
      <c r="E3200" s="598" t="str">
        <f>E3199</f>
        <v>3145</v>
      </c>
      <c r="F3200" s="505"/>
      <c r="G3200" s="167"/>
    </row>
    <row r="3201" spans="1:8" hidden="1" x14ac:dyDescent="0.25">
      <c r="A3201" s="47" t="str">
        <f>A3200</f>
        <v>3145</v>
      </c>
      <c r="B3201" s="35" t="s">
        <v>6384</v>
      </c>
      <c r="C3201" s="35" t="s">
        <v>7977</v>
      </c>
      <c r="E3201" s="598" t="str">
        <f>E3200</f>
        <v>3145</v>
      </c>
      <c r="F3201" s="505"/>
      <c r="G3201" s="167"/>
      <c r="H3201" s="35" t="s">
        <v>4673</v>
      </c>
    </row>
    <row r="3202" spans="1:8" hidden="1" x14ac:dyDescent="0.25">
      <c r="A3202" s="47" t="s">
        <v>2024</v>
      </c>
      <c r="B3202" s="35" t="s">
        <v>6385</v>
      </c>
      <c r="C3202" s="35" t="s">
        <v>4672</v>
      </c>
      <c r="D3202" s="46" t="str">
        <f>RIGHT(C3202,1)</f>
        <v>E</v>
      </c>
      <c r="E3202" s="598" t="s">
        <v>2024</v>
      </c>
      <c r="F3202" s="505"/>
      <c r="G3202" s="167"/>
      <c r="H3202" s="35" t="s">
        <v>6063</v>
      </c>
    </row>
    <row r="3203" spans="1:8" hidden="1" x14ac:dyDescent="0.25">
      <c r="A3203" s="47" t="s">
        <v>2024</v>
      </c>
      <c r="B3203" s="35" t="s">
        <v>6385</v>
      </c>
      <c r="C3203" s="35" t="s">
        <v>6062</v>
      </c>
      <c r="D3203" s="46" t="str">
        <f>RIGHT(C3203,1)</f>
        <v>M</v>
      </c>
      <c r="E3203" s="598" t="s">
        <v>2024</v>
      </c>
      <c r="F3203" s="505"/>
      <c r="G3203" s="167"/>
      <c r="H3203" s="35" t="s">
        <v>4674</v>
      </c>
    </row>
    <row r="3204" spans="1:8" hidden="1" x14ac:dyDescent="0.25">
      <c r="A3204" s="47" t="s">
        <v>2024</v>
      </c>
      <c r="B3204" s="35" t="s">
        <v>6385</v>
      </c>
      <c r="C3204" s="35" t="s">
        <v>6061</v>
      </c>
      <c r="D3204" s="46" t="str">
        <f>RIGHT(C3204,1)</f>
        <v>H</v>
      </c>
      <c r="E3204" s="598" t="s">
        <v>2024</v>
      </c>
      <c r="F3204" s="505"/>
      <c r="G3204" s="167"/>
      <c r="H3204" s="35" t="s">
        <v>95</v>
      </c>
    </row>
    <row r="3205" spans="1:8" hidden="1" x14ac:dyDescent="0.25">
      <c r="A3205" s="47" t="str">
        <f>A3204</f>
        <v>3146</v>
      </c>
      <c r="B3205" s="35" t="s">
        <v>6385</v>
      </c>
      <c r="C3205" s="35" t="s">
        <v>6627</v>
      </c>
      <c r="D3205" s="46" t="s">
        <v>6440</v>
      </c>
      <c r="E3205" s="598" t="str">
        <f>E3204</f>
        <v>3146</v>
      </c>
      <c r="F3205" s="505"/>
      <c r="G3205" s="167"/>
    </row>
    <row r="3206" spans="1:8" hidden="1" x14ac:dyDescent="0.25">
      <c r="A3206" s="47" t="str">
        <f>A3205</f>
        <v>3146</v>
      </c>
      <c r="B3206" s="35" t="s">
        <v>6385</v>
      </c>
      <c r="C3206" s="35" t="s">
        <v>7978</v>
      </c>
      <c r="E3206" s="598" t="str">
        <f>E3205</f>
        <v>3146</v>
      </c>
      <c r="F3206" s="505"/>
      <c r="G3206" s="167"/>
      <c r="H3206" s="35" t="s">
        <v>4675</v>
      </c>
    </row>
    <row r="3207" spans="1:8" hidden="1" x14ac:dyDescent="0.25">
      <c r="A3207" s="47" t="s">
        <v>2023</v>
      </c>
      <c r="B3207" s="35" t="s">
        <v>6386</v>
      </c>
      <c r="C3207" s="35" t="s">
        <v>4673</v>
      </c>
      <c r="D3207" s="46" t="str">
        <f>RIGHT(C3207,1)</f>
        <v>E</v>
      </c>
      <c r="E3207" s="598" t="s">
        <v>2023</v>
      </c>
      <c r="F3207" s="505"/>
      <c r="G3207" s="167"/>
      <c r="H3207" s="35" t="s">
        <v>4677</v>
      </c>
    </row>
    <row r="3208" spans="1:8" hidden="1" x14ac:dyDescent="0.25">
      <c r="A3208" s="47" t="s">
        <v>2023</v>
      </c>
      <c r="B3208" s="35" t="s">
        <v>6386</v>
      </c>
      <c r="C3208" s="35" t="s">
        <v>6063</v>
      </c>
      <c r="D3208" s="46" t="str">
        <f>RIGHT(C3208,1)</f>
        <v>M</v>
      </c>
      <c r="E3208" s="598" t="s">
        <v>2023</v>
      </c>
      <c r="F3208" s="505"/>
      <c r="G3208" s="167"/>
      <c r="H3208" s="35" t="s">
        <v>4676</v>
      </c>
    </row>
    <row r="3209" spans="1:8" hidden="1" x14ac:dyDescent="0.25">
      <c r="A3209" s="47" t="s">
        <v>2023</v>
      </c>
      <c r="B3209" s="35" t="s">
        <v>6386</v>
      </c>
      <c r="C3209" s="35" t="s">
        <v>4674</v>
      </c>
      <c r="D3209" s="46" t="str">
        <f>RIGHT(C3209,1)</f>
        <v>H</v>
      </c>
      <c r="E3209" s="598" t="s">
        <v>2023</v>
      </c>
      <c r="F3209" s="505"/>
      <c r="G3209" s="167"/>
      <c r="H3209" s="35" t="s">
        <v>95</v>
      </c>
    </row>
    <row r="3210" spans="1:8" hidden="1" x14ac:dyDescent="0.25">
      <c r="A3210" s="47" t="str">
        <f>A3209</f>
        <v>3147</v>
      </c>
      <c r="B3210" s="35" t="s">
        <v>6386</v>
      </c>
      <c r="C3210" s="35" t="s">
        <v>6628</v>
      </c>
      <c r="D3210" s="46" t="s">
        <v>6440</v>
      </c>
      <c r="E3210" s="598" t="str">
        <f>E3209</f>
        <v>3147</v>
      </c>
      <c r="F3210" s="505"/>
      <c r="G3210" s="167"/>
    </row>
    <row r="3211" spans="1:8" hidden="1" x14ac:dyDescent="0.25">
      <c r="A3211" s="47" t="str">
        <f>A3210</f>
        <v>3147</v>
      </c>
      <c r="B3211" s="35" t="s">
        <v>6386</v>
      </c>
      <c r="C3211" s="35" t="s">
        <v>7979</v>
      </c>
      <c r="E3211" s="598" t="str">
        <f>E3210</f>
        <v>3147</v>
      </c>
      <c r="F3211" s="505"/>
      <c r="G3211" s="167"/>
      <c r="H3211" s="35" t="s">
        <v>4678</v>
      </c>
    </row>
    <row r="3212" spans="1:8" hidden="1" x14ac:dyDescent="0.25">
      <c r="A3212" s="47" t="s">
        <v>2022</v>
      </c>
      <c r="B3212" s="35" t="s">
        <v>6387</v>
      </c>
      <c r="C3212" s="35" t="s">
        <v>4675</v>
      </c>
      <c r="D3212" s="46" t="str">
        <f>RIGHT(C3212,1)</f>
        <v>E</v>
      </c>
      <c r="E3212" s="598" t="s">
        <v>2022</v>
      </c>
      <c r="F3212" s="505"/>
      <c r="G3212" s="167"/>
      <c r="H3212" s="35" t="s">
        <v>4679</v>
      </c>
    </row>
    <row r="3213" spans="1:8" hidden="1" x14ac:dyDescent="0.25">
      <c r="A3213" s="47" t="s">
        <v>2022</v>
      </c>
      <c r="B3213" s="35" t="s">
        <v>6387</v>
      </c>
      <c r="C3213" s="35" t="s">
        <v>4677</v>
      </c>
      <c r="D3213" s="46" t="str">
        <f>RIGHT(C3213,1)</f>
        <v>M</v>
      </c>
      <c r="E3213" s="598" t="s">
        <v>2022</v>
      </c>
      <c r="F3213" s="505"/>
      <c r="G3213" s="167"/>
      <c r="H3213" s="35" t="s">
        <v>4680</v>
      </c>
    </row>
    <row r="3214" spans="1:8" hidden="1" x14ac:dyDescent="0.25">
      <c r="A3214" s="47" t="s">
        <v>2022</v>
      </c>
      <c r="B3214" s="35" t="s">
        <v>6387</v>
      </c>
      <c r="C3214" s="35" t="s">
        <v>4676</v>
      </c>
      <c r="D3214" s="46" t="str">
        <f>RIGHT(C3214,1)</f>
        <v>H</v>
      </c>
      <c r="E3214" s="598" t="s">
        <v>2022</v>
      </c>
      <c r="F3214" s="505"/>
      <c r="G3214" s="167"/>
      <c r="H3214" s="35" t="s">
        <v>4681</v>
      </c>
    </row>
    <row r="3215" spans="1:8" hidden="1" x14ac:dyDescent="0.25">
      <c r="A3215" s="47" t="str">
        <f>A3214</f>
        <v>3148</v>
      </c>
      <c r="B3215" s="35" t="s">
        <v>6387</v>
      </c>
      <c r="C3215" s="35" t="s">
        <v>6629</v>
      </c>
      <c r="D3215" s="46" t="s">
        <v>6440</v>
      </c>
      <c r="E3215" s="598" t="str">
        <f>E3214</f>
        <v>3148</v>
      </c>
      <c r="F3215" s="505"/>
      <c r="G3215" s="167"/>
      <c r="H3215" s="35" t="s">
        <v>95</v>
      </c>
    </row>
    <row r="3216" spans="1:8" hidden="1" x14ac:dyDescent="0.25">
      <c r="A3216" s="47" t="str">
        <f>A3215</f>
        <v>3148</v>
      </c>
      <c r="B3216" s="35" t="s">
        <v>6387</v>
      </c>
      <c r="C3216" s="35" t="s">
        <v>7980</v>
      </c>
      <c r="E3216" s="598" t="str">
        <f>E3215</f>
        <v>3148</v>
      </c>
      <c r="F3216" s="505"/>
      <c r="G3216" s="167"/>
    </row>
    <row r="3217" spans="1:8" hidden="1" x14ac:dyDescent="0.25">
      <c r="A3217" s="47" t="s">
        <v>2021</v>
      </c>
      <c r="B3217" s="35" t="s">
        <v>1838</v>
      </c>
      <c r="C3217" s="35" t="s">
        <v>4678</v>
      </c>
      <c r="D3217" s="46" t="str">
        <f>RIGHT(C3217,1)</f>
        <v>E</v>
      </c>
      <c r="E3217" s="598" t="s">
        <v>2021</v>
      </c>
      <c r="F3217" s="505"/>
      <c r="G3217" s="167"/>
      <c r="H3217" s="35" t="s">
        <v>4682</v>
      </c>
    </row>
    <row r="3218" spans="1:8" hidden="1" x14ac:dyDescent="0.25">
      <c r="A3218" s="47" t="s">
        <v>2021</v>
      </c>
      <c r="B3218" s="35" t="s">
        <v>1838</v>
      </c>
      <c r="C3218" s="35" t="s">
        <v>4679</v>
      </c>
      <c r="D3218" s="46" t="str">
        <f>RIGHT(C3218,1)</f>
        <v>M</v>
      </c>
      <c r="E3218" s="598" t="s">
        <v>2021</v>
      </c>
      <c r="F3218" s="505"/>
      <c r="G3218" s="167"/>
      <c r="H3218" s="35" t="s">
        <v>4683</v>
      </c>
    </row>
    <row r="3219" spans="1:8" hidden="1" x14ac:dyDescent="0.25">
      <c r="A3219" s="47" t="s">
        <v>2021</v>
      </c>
      <c r="B3219" s="35" t="s">
        <v>1838</v>
      </c>
      <c r="C3219" s="35" t="s">
        <v>4680</v>
      </c>
      <c r="D3219" s="46" t="str">
        <f>RIGHT(C3219,1)</f>
        <v>E</v>
      </c>
      <c r="E3219" s="598" t="s">
        <v>2021</v>
      </c>
      <c r="F3219" s="505"/>
      <c r="G3219" s="167"/>
      <c r="H3219" s="35" t="s">
        <v>6064</v>
      </c>
    </row>
    <row r="3220" spans="1:8" hidden="1" x14ac:dyDescent="0.25">
      <c r="A3220" s="47" t="s">
        <v>2021</v>
      </c>
      <c r="B3220" s="35" t="s">
        <v>1838</v>
      </c>
      <c r="C3220" s="35" t="s">
        <v>4681</v>
      </c>
      <c r="D3220" s="46" t="str">
        <f>RIGHT(C3220,1)</f>
        <v>H</v>
      </c>
      <c r="E3220" s="598" t="s">
        <v>2021</v>
      </c>
      <c r="F3220" s="505"/>
      <c r="G3220" s="167"/>
      <c r="H3220" s="35" t="s">
        <v>6065</v>
      </c>
    </row>
    <row r="3221" spans="1:8" hidden="1" x14ac:dyDescent="0.25">
      <c r="A3221" s="47" t="str">
        <f>A3220</f>
        <v>3200</v>
      </c>
      <c r="B3221" s="35" t="s">
        <v>1838</v>
      </c>
      <c r="C3221" s="35" t="s">
        <v>6630</v>
      </c>
      <c r="D3221" s="46" t="s">
        <v>6440</v>
      </c>
      <c r="E3221" s="598" t="str">
        <f>E3220</f>
        <v>3200</v>
      </c>
      <c r="F3221" s="505"/>
      <c r="G3221" s="167"/>
      <c r="H3221" s="35" t="s">
        <v>7308</v>
      </c>
    </row>
    <row r="3222" spans="1:8" hidden="1" x14ac:dyDescent="0.25">
      <c r="A3222" s="47" t="str">
        <f>A3221</f>
        <v>3200</v>
      </c>
      <c r="B3222" s="35" t="s">
        <v>1838</v>
      </c>
      <c r="C3222" s="35" t="s">
        <v>7981</v>
      </c>
      <c r="E3222" s="598" t="str">
        <f>E3221</f>
        <v>3200</v>
      </c>
      <c r="F3222" s="505"/>
      <c r="G3222" s="167"/>
      <c r="H3222" s="35" t="s">
        <v>95</v>
      </c>
    </row>
    <row r="3223" spans="1:8" hidden="1" x14ac:dyDescent="0.25">
      <c r="A3223" s="47" t="s">
        <v>2020</v>
      </c>
      <c r="B3223" s="35" t="s">
        <v>6388</v>
      </c>
      <c r="C3223" s="35" t="s">
        <v>4682</v>
      </c>
      <c r="D3223" s="46" t="str">
        <f>RIGHT(C3223,1)</f>
        <v>E</v>
      </c>
      <c r="E3223" s="598" t="s">
        <v>2020</v>
      </c>
      <c r="F3223" s="505"/>
      <c r="G3223" s="167"/>
    </row>
    <row r="3224" spans="1:8" hidden="1" x14ac:dyDescent="0.25">
      <c r="A3224" s="47" t="s">
        <v>2020</v>
      </c>
      <c r="B3224" s="35" t="s">
        <v>6388</v>
      </c>
      <c r="C3224" s="35" t="s">
        <v>4683</v>
      </c>
      <c r="D3224" s="46" t="str">
        <f>RIGHT(C3224,1)</f>
        <v>E</v>
      </c>
      <c r="E3224" s="598" t="s">
        <v>2020</v>
      </c>
      <c r="F3224" s="505"/>
      <c r="G3224" s="167"/>
      <c r="H3224" s="35" t="s">
        <v>4684</v>
      </c>
    </row>
    <row r="3225" spans="1:8" hidden="1" x14ac:dyDescent="0.25">
      <c r="A3225" s="47" t="s">
        <v>2020</v>
      </c>
      <c r="B3225" s="35" t="s">
        <v>6388</v>
      </c>
      <c r="C3225" s="35" t="s">
        <v>6064</v>
      </c>
      <c r="D3225" s="46" t="str">
        <f>RIGHT(C3225,1)</f>
        <v>M</v>
      </c>
      <c r="E3225" s="598" t="s">
        <v>2020</v>
      </c>
      <c r="F3225" s="505"/>
      <c r="G3225" s="167"/>
      <c r="H3225" s="35" t="s">
        <v>6067</v>
      </c>
    </row>
    <row r="3226" spans="1:8" hidden="1" x14ac:dyDescent="0.25">
      <c r="A3226" s="47" t="s">
        <v>2020</v>
      </c>
      <c r="B3226" s="35" t="s">
        <v>6388</v>
      </c>
      <c r="C3226" s="35" t="s">
        <v>6065</v>
      </c>
      <c r="D3226" s="46" t="str">
        <f>RIGHT(C3226,1)</f>
        <v>H</v>
      </c>
      <c r="E3226" s="598" t="s">
        <v>2020</v>
      </c>
      <c r="F3226" s="505"/>
      <c r="G3226" s="167"/>
      <c r="H3226" s="35" t="s">
        <v>6066</v>
      </c>
    </row>
    <row r="3227" spans="1:8" hidden="1" x14ac:dyDescent="0.25">
      <c r="A3227" s="47" t="s">
        <v>2020</v>
      </c>
      <c r="B3227" s="35" t="s">
        <v>6388</v>
      </c>
      <c r="C3227" s="35" t="s">
        <v>7308</v>
      </c>
      <c r="D3227" s="46" t="s">
        <v>6439</v>
      </c>
      <c r="E3227" s="598" t="s">
        <v>2020</v>
      </c>
      <c r="F3227" s="505"/>
      <c r="G3227" s="167"/>
      <c r="H3227" s="35" t="s">
        <v>95</v>
      </c>
    </row>
    <row r="3228" spans="1:8" hidden="1" x14ac:dyDescent="0.25">
      <c r="A3228" s="47" t="str">
        <f>A3227</f>
        <v>3210</v>
      </c>
      <c r="B3228" s="35" t="s">
        <v>6388</v>
      </c>
      <c r="C3228" s="35" t="s">
        <v>6631</v>
      </c>
      <c r="D3228" s="46" t="s">
        <v>6440</v>
      </c>
      <c r="E3228" s="598" t="str">
        <f>E3227</f>
        <v>3210</v>
      </c>
      <c r="F3228" s="505"/>
      <c r="G3228" s="167"/>
    </row>
    <row r="3229" spans="1:8" hidden="1" x14ac:dyDescent="0.25">
      <c r="A3229" s="47" t="str">
        <f>A3228</f>
        <v>3210</v>
      </c>
      <c r="B3229" s="35" t="s">
        <v>6388</v>
      </c>
      <c r="C3229" s="35" t="s">
        <v>7982</v>
      </c>
      <c r="E3229" s="598" t="str">
        <f>E3228</f>
        <v>3210</v>
      </c>
      <c r="F3229" s="505"/>
      <c r="G3229" s="167"/>
      <c r="H3229" s="35" t="s">
        <v>6068</v>
      </c>
    </row>
    <row r="3230" spans="1:8" hidden="1" x14ac:dyDescent="0.25">
      <c r="A3230" s="47" t="s">
        <v>2019</v>
      </c>
      <c r="B3230" s="35" t="s">
        <v>6389</v>
      </c>
      <c r="C3230" s="35" t="s">
        <v>4684</v>
      </c>
      <c r="D3230" s="46" t="str">
        <f>RIGHT(C3230,1)</f>
        <v>E</v>
      </c>
      <c r="E3230" s="598" t="s">
        <v>2019</v>
      </c>
      <c r="F3230" s="505"/>
      <c r="G3230" s="167"/>
      <c r="H3230" s="35" t="s">
        <v>6070</v>
      </c>
    </row>
    <row r="3231" spans="1:8" hidden="1" x14ac:dyDescent="0.25">
      <c r="A3231" s="47" t="s">
        <v>2019</v>
      </c>
      <c r="B3231" s="35" t="s">
        <v>6389</v>
      </c>
      <c r="C3231" s="35" t="s">
        <v>6067</v>
      </c>
      <c r="D3231" s="46" t="str">
        <f>RIGHT(C3231,1)</f>
        <v>M</v>
      </c>
      <c r="E3231" s="598" t="s">
        <v>2019</v>
      </c>
      <c r="F3231" s="505"/>
      <c r="G3231" s="167"/>
      <c r="H3231" s="35" t="s">
        <v>6069</v>
      </c>
    </row>
    <row r="3232" spans="1:8" hidden="1" x14ac:dyDescent="0.25">
      <c r="A3232" s="47" t="s">
        <v>2019</v>
      </c>
      <c r="B3232" s="35" t="s">
        <v>6389</v>
      </c>
      <c r="C3232" s="35" t="s">
        <v>6066</v>
      </c>
      <c r="D3232" s="46" t="str">
        <f>RIGHT(C3232,1)</f>
        <v>H</v>
      </c>
      <c r="E3232" s="598" t="s">
        <v>2019</v>
      </c>
      <c r="F3232" s="505"/>
      <c r="G3232" s="167"/>
      <c r="H3232" s="35" t="s">
        <v>95</v>
      </c>
    </row>
    <row r="3233" spans="1:8" hidden="1" x14ac:dyDescent="0.25">
      <c r="A3233" s="47" t="str">
        <f>A3232</f>
        <v>3220</v>
      </c>
      <c r="B3233" s="35" t="s">
        <v>6389</v>
      </c>
      <c r="C3233" s="35" t="s">
        <v>6632</v>
      </c>
      <c r="D3233" s="46" t="s">
        <v>6440</v>
      </c>
      <c r="E3233" s="598" t="str">
        <f>E3232</f>
        <v>3220</v>
      </c>
      <c r="F3233" s="505"/>
      <c r="G3233" s="167"/>
    </row>
    <row r="3234" spans="1:8" hidden="1" x14ac:dyDescent="0.25">
      <c r="A3234" s="47" t="str">
        <f>A3233</f>
        <v>3220</v>
      </c>
      <c r="B3234" s="35" t="s">
        <v>6389</v>
      </c>
      <c r="C3234" s="35" t="s">
        <v>7983</v>
      </c>
      <c r="E3234" s="598" t="str">
        <f>E3233</f>
        <v>3220</v>
      </c>
      <c r="F3234" s="505"/>
      <c r="G3234" s="167"/>
      <c r="H3234" s="35" t="s">
        <v>4685</v>
      </c>
    </row>
    <row r="3235" spans="1:8" hidden="1" x14ac:dyDescent="0.25">
      <c r="A3235" s="47" t="s">
        <v>2018</v>
      </c>
      <c r="B3235" s="35" t="s">
        <v>6390</v>
      </c>
      <c r="C3235" s="35" t="s">
        <v>6068</v>
      </c>
      <c r="D3235" s="46" t="str">
        <f>RIGHT(C3235,1)</f>
        <v>E</v>
      </c>
      <c r="E3235" s="598" t="s">
        <v>2018</v>
      </c>
      <c r="F3235" s="505"/>
      <c r="G3235" s="167"/>
      <c r="H3235" s="35" t="s">
        <v>4686</v>
      </c>
    </row>
    <row r="3236" spans="1:8" hidden="1" x14ac:dyDescent="0.25">
      <c r="A3236" s="47" t="s">
        <v>2018</v>
      </c>
      <c r="B3236" s="35" t="s">
        <v>6390</v>
      </c>
      <c r="C3236" s="35" t="s">
        <v>6070</v>
      </c>
      <c r="D3236" s="46" t="str">
        <f>RIGHT(C3236,1)</f>
        <v>M</v>
      </c>
      <c r="E3236" s="598" t="s">
        <v>2018</v>
      </c>
      <c r="F3236" s="505"/>
      <c r="G3236" s="167"/>
      <c r="H3236" s="35" t="s">
        <v>6071</v>
      </c>
    </row>
    <row r="3237" spans="1:8" hidden="1" x14ac:dyDescent="0.25">
      <c r="A3237" s="47" t="s">
        <v>2018</v>
      </c>
      <c r="B3237" s="35" t="s">
        <v>6390</v>
      </c>
      <c r="C3237" s="35" t="s">
        <v>6069</v>
      </c>
      <c r="D3237" s="46" t="str">
        <f>RIGHT(C3237,1)</f>
        <v>H</v>
      </c>
      <c r="E3237" s="598" t="s">
        <v>2018</v>
      </c>
      <c r="F3237" s="505"/>
      <c r="G3237" s="167"/>
      <c r="H3237" s="35" t="s">
        <v>6072</v>
      </c>
    </row>
    <row r="3238" spans="1:8" hidden="1" x14ac:dyDescent="0.25">
      <c r="A3238" s="47" t="str">
        <f>A3237</f>
        <v>3230</v>
      </c>
      <c r="B3238" s="35" t="s">
        <v>6390</v>
      </c>
      <c r="C3238" s="35" t="s">
        <v>6633</v>
      </c>
      <c r="D3238" s="46" t="s">
        <v>6440</v>
      </c>
      <c r="E3238" s="598" t="str">
        <f>E3237</f>
        <v>3230</v>
      </c>
      <c r="F3238" s="505"/>
      <c r="G3238" s="167"/>
      <c r="H3238" s="35" t="s">
        <v>6073</v>
      </c>
    </row>
    <row r="3239" spans="1:8" hidden="1" x14ac:dyDescent="0.25">
      <c r="A3239" s="47" t="str">
        <f>A3238</f>
        <v>3230</v>
      </c>
      <c r="B3239" s="35" t="s">
        <v>6390</v>
      </c>
      <c r="C3239" s="35" t="s">
        <v>7984</v>
      </c>
      <c r="E3239" s="598" t="str">
        <f>E3238</f>
        <v>3230</v>
      </c>
      <c r="F3239" s="505"/>
      <c r="G3239" s="167"/>
      <c r="H3239" s="35" t="s">
        <v>4687</v>
      </c>
    </row>
    <row r="3240" spans="1:8" hidden="1" x14ac:dyDescent="0.25">
      <c r="A3240" s="47" t="s">
        <v>2017</v>
      </c>
      <c r="B3240" s="35" t="s">
        <v>1834</v>
      </c>
      <c r="C3240" s="35" t="s">
        <v>4685</v>
      </c>
      <c r="D3240" s="46" t="str">
        <f t="shared" ref="D3240:D3282" si="83">RIGHT(C3240,1)</f>
        <v>E</v>
      </c>
      <c r="E3240" s="598" t="s">
        <v>2017</v>
      </c>
      <c r="F3240" s="505"/>
      <c r="G3240" s="167"/>
      <c r="H3240" s="35" t="s">
        <v>4688</v>
      </c>
    </row>
    <row r="3241" spans="1:8" hidden="1" x14ac:dyDescent="0.25">
      <c r="A3241" s="47" t="s">
        <v>2017</v>
      </c>
      <c r="B3241" s="35" t="s">
        <v>1834</v>
      </c>
      <c r="C3241" s="35" t="s">
        <v>4686</v>
      </c>
      <c r="D3241" s="46" t="str">
        <f t="shared" si="83"/>
        <v>M</v>
      </c>
      <c r="E3241" s="598" t="s">
        <v>2017</v>
      </c>
      <c r="F3241" s="505"/>
      <c r="G3241" s="167"/>
      <c r="H3241" s="35" t="s">
        <v>4689</v>
      </c>
    </row>
    <row r="3242" spans="1:8" hidden="1" x14ac:dyDescent="0.25">
      <c r="A3242" s="47" t="s">
        <v>2017</v>
      </c>
      <c r="B3242" s="35" t="s">
        <v>1834</v>
      </c>
      <c r="C3242" s="35" t="s">
        <v>6071</v>
      </c>
      <c r="D3242" s="46" t="str">
        <f t="shared" si="83"/>
        <v>H</v>
      </c>
      <c r="E3242" s="598" t="s">
        <v>2017</v>
      </c>
      <c r="F3242" s="505"/>
      <c r="G3242" s="167"/>
      <c r="H3242" s="35" t="s">
        <v>6276</v>
      </c>
    </row>
    <row r="3243" spans="1:8" hidden="1" x14ac:dyDescent="0.25">
      <c r="A3243" s="47" t="s">
        <v>2017</v>
      </c>
      <c r="B3243" s="35" t="s">
        <v>1834</v>
      </c>
      <c r="C3243" s="35" t="s">
        <v>6072</v>
      </c>
      <c r="D3243" s="46" t="str">
        <f t="shared" si="83"/>
        <v>E</v>
      </c>
      <c r="E3243" s="598" t="s">
        <v>2017</v>
      </c>
      <c r="F3243" s="505"/>
      <c r="G3243" s="167"/>
      <c r="H3243" s="35" t="s">
        <v>6277</v>
      </c>
    </row>
    <row r="3244" spans="1:8" hidden="1" x14ac:dyDescent="0.25">
      <c r="A3244" s="47" t="s">
        <v>2017</v>
      </c>
      <c r="B3244" s="35" t="s">
        <v>1834</v>
      </c>
      <c r="C3244" s="35" t="s">
        <v>6073</v>
      </c>
      <c r="D3244" s="46" t="str">
        <f t="shared" si="83"/>
        <v>M</v>
      </c>
      <c r="E3244" s="598" t="s">
        <v>2017</v>
      </c>
      <c r="F3244" s="505"/>
      <c r="G3244" s="167"/>
      <c r="H3244" s="35" t="s">
        <v>6074</v>
      </c>
    </row>
    <row r="3245" spans="1:8" hidden="1" x14ac:dyDescent="0.25">
      <c r="A3245" s="47" t="s">
        <v>2017</v>
      </c>
      <c r="B3245" s="35" t="s">
        <v>1834</v>
      </c>
      <c r="C3245" s="35" t="s">
        <v>4687</v>
      </c>
      <c r="D3245" s="46" t="str">
        <f t="shared" si="83"/>
        <v>E</v>
      </c>
      <c r="E3245" s="598" t="s">
        <v>2017</v>
      </c>
      <c r="F3245" s="505"/>
      <c r="G3245" s="167"/>
      <c r="H3245" s="35" t="s">
        <v>6076</v>
      </c>
    </row>
    <row r="3246" spans="1:8" hidden="1" x14ac:dyDescent="0.25">
      <c r="A3246" s="47" t="s">
        <v>2017</v>
      </c>
      <c r="B3246" s="35" t="s">
        <v>1834</v>
      </c>
      <c r="C3246" s="35" t="s">
        <v>4688</v>
      </c>
      <c r="D3246" s="46" t="str">
        <f t="shared" si="83"/>
        <v>E</v>
      </c>
      <c r="E3246" s="598" t="s">
        <v>2017</v>
      </c>
      <c r="F3246" s="505"/>
      <c r="G3246" s="167"/>
      <c r="H3246" s="35" t="s">
        <v>6075</v>
      </c>
    </row>
    <row r="3247" spans="1:8" hidden="1" x14ac:dyDescent="0.25">
      <c r="A3247" s="47" t="s">
        <v>2017</v>
      </c>
      <c r="B3247" s="35" t="s">
        <v>1834</v>
      </c>
      <c r="C3247" s="35" t="s">
        <v>4689</v>
      </c>
      <c r="D3247" s="46" t="str">
        <f t="shared" si="83"/>
        <v>M</v>
      </c>
      <c r="E3247" s="598" t="s">
        <v>2017</v>
      </c>
      <c r="F3247" s="505"/>
      <c r="G3247" s="167"/>
      <c r="H3247" s="35" t="s">
        <v>4690</v>
      </c>
    </row>
    <row r="3248" spans="1:8" hidden="1" x14ac:dyDescent="0.25">
      <c r="A3248" s="47" t="s">
        <v>2017</v>
      </c>
      <c r="B3248" s="35" t="s">
        <v>1834</v>
      </c>
      <c r="C3248" s="35" t="s">
        <v>6276</v>
      </c>
      <c r="D3248" s="46" t="str">
        <f t="shared" si="83"/>
        <v>E</v>
      </c>
      <c r="E3248" s="598" t="s">
        <v>2017</v>
      </c>
      <c r="F3248" s="505"/>
      <c r="G3248" s="167"/>
      <c r="H3248" s="35" t="s">
        <v>4691</v>
      </c>
    </row>
    <row r="3249" spans="1:8" hidden="1" x14ac:dyDescent="0.25">
      <c r="A3249" s="47" t="s">
        <v>2017</v>
      </c>
      <c r="B3249" s="35" t="s">
        <v>1834</v>
      </c>
      <c r="C3249" s="35" t="s">
        <v>6277</v>
      </c>
      <c r="D3249" s="46" t="str">
        <f t="shared" si="83"/>
        <v>M</v>
      </c>
      <c r="E3249" s="598" t="s">
        <v>2017</v>
      </c>
      <c r="F3249" s="505"/>
      <c r="G3249" s="167"/>
      <c r="H3249" s="35" t="s">
        <v>6077</v>
      </c>
    </row>
    <row r="3250" spans="1:8" hidden="1" x14ac:dyDescent="0.25">
      <c r="A3250" s="47" t="s">
        <v>2017</v>
      </c>
      <c r="B3250" s="35" t="s">
        <v>1834</v>
      </c>
      <c r="C3250" s="35" t="s">
        <v>6074</v>
      </c>
      <c r="D3250" s="46" t="str">
        <f t="shared" si="83"/>
        <v>E</v>
      </c>
      <c r="E3250" s="598" t="s">
        <v>2017</v>
      </c>
      <c r="F3250" s="505"/>
      <c r="G3250" s="167"/>
      <c r="H3250" s="35" t="s">
        <v>6078</v>
      </c>
    </row>
    <row r="3251" spans="1:8" hidden="1" x14ac:dyDescent="0.25">
      <c r="A3251" s="47" t="s">
        <v>2017</v>
      </c>
      <c r="B3251" s="35" t="s">
        <v>1834</v>
      </c>
      <c r="C3251" s="35" t="s">
        <v>6076</v>
      </c>
      <c r="D3251" s="46" t="str">
        <f t="shared" si="83"/>
        <v>M</v>
      </c>
      <c r="E3251" s="598" t="s">
        <v>2017</v>
      </c>
      <c r="F3251" s="505"/>
      <c r="G3251" s="167"/>
      <c r="H3251" s="35" t="s">
        <v>6079</v>
      </c>
    </row>
    <row r="3252" spans="1:8" hidden="1" x14ac:dyDescent="0.25">
      <c r="A3252" s="47" t="s">
        <v>2017</v>
      </c>
      <c r="B3252" s="35" t="s">
        <v>1834</v>
      </c>
      <c r="C3252" s="35" t="s">
        <v>6075</v>
      </c>
      <c r="D3252" s="46" t="str">
        <f t="shared" si="83"/>
        <v>H</v>
      </c>
      <c r="E3252" s="598" t="s">
        <v>2017</v>
      </c>
      <c r="F3252" s="505"/>
      <c r="G3252" s="167"/>
      <c r="H3252" s="35" t="s">
        <v>4692</v>
      </c>
    </row>
    <row r="3253" spans="1:8" hidden="1" x14ac:dyDescent="0.25">
      <c r="A3253" s="47" t="s">
        <v>2017</v>
      </c>
      <c r="B3253" s="35" t="s">
        <v>1834</v>
      </c>
      <c r="C3253" s="35" t="s">
        <v>4690</v>
      </c>
      <c r="D3253" s="46" t="str">
        <f t="shared" si="83"/>
        <v>E</v>
      </c>
      <c r="E3253" s="598" t="s">
        <v>2017</v>
      </c>
      <c r="F3253" s="505"/>
      <c r="G3253" s="167"/>
      <c r="H3253" s="35" t="s">
        <v>4693</v>
      </c>
    </row>
    <row r="3254" spans="1:8" hidden="1" x14ac:dyDescent="0.25">
      <c r="A3254" s="47" t="s">
        <v>2017</v>
      </c>
      <c r="B3254" s="35" t="s">
        <v>1834</v>
      </c>
      <c r="C3254" s="35" t="s">
        <v>4691</v>
      </c>
      <c r="D3254" s="46" t="str">
        <f t="shared" si="83"/>
        <v>M</v>
      </c>
      <c r="E3254" s="598" t="s">
        <v>2017</v>
      </c>
      <c r="F3254" s="505"/>
      <c r="G3254" s="167"/>
      <c r="H3254" s="35" t="s">
        <v>4694</v>
      </c>
    </row>
    <row r="3255" spans="1:8" hidden="1" x14ac:dyDescent="0.25">
      <c r="A3255" s="47" t="s">
        <v>2017</v>
      </c>
      <c r="B3255" s="35" t="s">
        <v>1834</v>
      </c>
      <c r="C3255" s="35" t="s">
        <v>6077</v>
      </c>
      <c r="D3255" s="46" t="str">
        <f t="shared" si="83"/>
        <v>E</v>
      </c>
      <c r="E3255" s="598" t="s">
        <v>2017</v>
      </c>
      <c r="F3255" s="505"/>
      <c r="G3255" s="167"/>
      <c r="H3255" s="35" t="s">
        <v>4695</v>
      </c>
    </row>
    <row r="3256" spans="1:8" hidden="1" x14ac:dyDescent="0.25">
      <c r="A3256" s="47" t="s">
        <v>2017</v>
      </c>
      <c r="B3256" s="35" t="s">
        <v>1834</v>
      </c>
      <c r="C3256" s="35" t="s">
        <v>6078</v>
      </c>
      <c r="D3256" s="46" t="str">
        <f t="shared" si="83"/>
        <v>M</v>
      </c>
      <c r="E3256" s="598" t="s">
        <v>2017</v>
      </c>
      <c r="F3256" s="505"/>
      <c r="G3256" s="167"/>
      <c r="H3256" s="35" t="s">
        <v>4696</v>
      </c>
    </row>
    <row r="3257" spans="1:8" hidden="1" x14ac:dyDescent="0.25">
      <c r="A3257" s="47" t="s">
        <v>2017</v>
      </c>
      <c r="B3257" s="35" t="s">
        <v>1834</v>
      </c>
      <c r="C3257" s="35" t="s">
        <v>6079</v>
      </c>
      <c r="D3257" s="46" t="str">
        <f t="shared" si="83"/>
        <v>H</v>
      </c>
      <c r="E3257" s="598" t="s">
        <v>2017</v>
      </c>
      <c r="F3257" s="505"/>
      <c r="G3257" s="167"/>
      <c r="H3257" s="35" t="s">
        <v>6080</v>
      </c>
    </row>
    <row r="3258" spans="1:8" hidden="1" x14ac:dyDescent="0.25">
      <c r="A3258" s="47" t="s">
        <v>2017</v>
      </c>
      <c r="B3258" s="35" t="s">
        <v>1834</v>
      </c>
      <c r="C3258" s="35" t="s">
        <v>4692</v>
      </c>
      <c r="D3258" s="46" t="str">
        <f t="shared" si="83"/>
        <v>H</v>
      </c>
      <c r="E3258" s="598" t="s">
        <v>2017</v>
      </c>
      <c r="F3258" s="505"/>
      <c r="G3258" s="167"/>
      <c r="H3258" s="35" t="s">
        <v>6278</v>
      </c>
    </row>
    <row r="3259" spans="1:8" hidden="1" x14ac:dyDescent="0.25">
      <c r="A3259" s="47" t="s">
        <v>2017</v>
      </c>
      <c r="B3259" s="35" t="s">
        <v>1834</v>
      </c>
      <c r="C3259" s="35" t="s">
        <v>4693</v>
      </c>
      <c r="D3259" s="46" t="str">
        <f t="shared" si="83"/>
        <v>E</v>
      </c>
      <c r="E3259" s="598" t="s">
        <v>2017</v>
      </c>
      <c r="F3259" s="505"/>
      <c r="G3259" s="167"/>
      <c r="H3259" s="35" t="s">
        <v>6279</v>
      </c>
    </row>
    <row r="3260" spans="1:8" hidden="1" x14ac:dyDescent="0.25">
      <c r="A3260" s="47" t="s">
        <v>2017</v>
      </c>
      <c r="B3260" s="35" t="s">
        <v>1834</v>
      </c>
      <c r="C3260" s="35" t="s">
        <v>4694</v>
      </c>
      <c r="D3260" s="46" t="str">
        <f t="shared" si="83"/>
        <v>M</v>
      </c>
      <c r="E3260" s="598" t="s">
        <v>2017</v>
      </c>
      <c r="F3260" s="505"/>
      <c r="G3260" s="167"/>
      <c r="H3260" s="35" t="s">
        <v>4697</v>
      </c>
    </row>
    <row r="3261" spans="1:8" hidden="1" x14ac:dyDescent="0.25">
      <c r="A3261" s="47" t="s">
        <v>2017</v>
      </c>
      <c r="B3261" s="35" t="s">
        <v>1834</v>
      </c>
      <c r="C3261" s="35" t="s">
        <v>4695</v>
      </c>
      <c r="D3261" s="46" t="str">
        <f t="shared" si="83"/>
        <v>E</v>
      </c>
      <c r="E3261" s="598" t="s">
        <v>2017</v>
      </c>
      <c r="F3261" s="505"/>
      <c r="G3261" s="167"/>
      <c r="H3261" s="35" t="s">
        <v>6081</v>
      </c>
    </row>
    <row r="3262" spans="1:8" hidden="1" x14ac:dyDescent="0.25">
      <c r="A3262" s="47" t="s">
        <v>2017</v>
      </c>
      <c r="B3262" s="35" t="s">
        <v>1834</v>
      </c>
      <c r="C3262" s="35" t="s">
        <v>4696</v>
      </c>
      <c r="D3262" s="46" t="str">
        <f t="shared" si="83"/>
        <v>M</v>
      </c>
      <c r="E3262" s="598" t="s">
        <v>2017</v>
      </c>
      <c r="F3262" s="505"/>
      <c r="G3262" s="167"/>
      <c r="H3262" s="35" t="s">
        <v>4698</v>
      </c>
    </row>
    <row r="3263" spans="1:8" hidden="1" x14ac:dyDescent="0.25">
      <c r="A3263" s="47" t="s">
        <v>2017</v>
      </c>
      <c r="B3263" s="35" t="s">
        <v>1834</v>
      </c>
      <c r="C3263" s="35" t="s">
        <v>6080</v>
      </c>
      <c r="D3263" s="46" t="str">
        <f t="shared" si="83"/>
        <v>H</v>
      </c>
      <c r="E3263" s="598" t="s">
        <v>2017</v>
      </c>
      <c r="F3263" s="505"/>
      <c r="G3263" s="167"/>
      <c r="H3263" s="35" t="s">
        <v>4699</v>
      </c>
    </row>
    <row r="3264" spans="1:8" hidden="1" x14ac:dyDescent="0.25">
      <c r="A3264" s="47" t="s">
        <v>2017</v>
      </c>
      <c r="B3264" s="35" t="s">
        <v>1834</v>
      </c>
      <c r="C3264" s="35" t="s">
        <v>6278</v>
      </c>
      <c r="D3264" s="46" t="str">
        <f t="shared" si="83"/>
        <v>M</v>
      </c>
      <c r="E3264" s="598" t="s">
        <v>2017</v>
      </c>
      <c r="F3264" s="505"/>
      <c r="G3264" s="167"/>
      <c r="H3264" s="35" t="s">
        <v>4700</v>
      </c>
    </row>
    <row r="3265" spans="1:8" hidden="1" x14ac:dyDescent="0.25">
      <c r="A3265" s="47" t="s">
        <v>2017</v>
      </c>
      <c r="B3265" s="35" t="s">
        <v>1834</v>
      </c>
      <c r="C3265" s="35" t="s">
        <v>6279</v>
      </c>
      <c r="D3265" s="46" t="str">
        <f t="shared" si="83"/>
        <v>H</v>
      </c>
      <c r="E3265" s="598" t="s">
        <v>2017</v>
      </c>
      <c r="F3265" s="505"/>
      <c r="G3265" s="167"/>
      <c r="H3265" s="35" t="s">
        <v>4701</v>
      </c>
    </row>
    <row r="3266" spans="1:8" hidden="1" x14ac:dyDescent="0.25">
      <c r="A3266" s="47" t="s">
        <v>2017</v>
      </c>
      <c r="B3266" s="35" t="s">
        <v>1834</v>
      </c>
      <c r="C3266" s="35" t="s">
        <v>4697</v>
      </c>
      <c r="D3266" s="46" t="str">
        <f t="shared" si="83"/>
        <v>H</v>
      </c>
      <c r="E3266" s="598" t="s">
        <v>2017</v>
      </c>
      <c r="F3266" s="505"/>
      <c r="G3266" s="167"/>
      <c r="H3266" s="35" t="s">
        <v>6082</v>
      </c>
    </row>
    <row r="3267" spans="1:8" hidden="1" x14ac:dyDescent="0.25">
      <c r="A3267" s="47" t="s">
        <v>2017</v>
      </c>
      <c r="B3267" s="35" t="s">
        <v>1834</v>
      </c>
      <c r="C3267" s="35" t="s">
        <v>6081</v>
      </c>
      <c r="D3267" s="46" t="str">
        <f t="shared" si="83"/>
        <v>M</v>
      </c>
      <c r="E3267" s="598" t="s">
        <v>2017</v>
      </c>
      <c r="F3267" s="505"/>
      <c r="G3267" s="167"/>
      <c r="H3267" s="35" t="s">
        <v>6083</v>
      </c>
    </row>
    <row r="3268" spans="1:8" hidden="1" x14ac:dyDescent="0.25">
      <c r="A3268" s="47" t="s">
        <v>2017</v>
      </c>
      <c r="B3268" s="35" t="s">
        <v>1834</v>
      </c>
      <c r="C3268" s="35" t="s">
        <v>4698</v>
      </c>
      <c r="D3268" s="46" t="str">
        <f t="shared" si="83"/>
        <v>M</v>
      </c>
      <c r="E3268" s="598" t="s">
        <v>2017</v>
      </c>
      <c r="F3268" s="505"/>
      <c r="G3268" s="167"/>
      <c r="H3268" s="35" t="s">
        <v>6085</v>
      </c>
    </row>
    <row r="3269" spans="1:8" hidden="1" x14ac:dyDescent="0.25">
      <c r="A3269" s="47" t="s">
        <v>2017</v>
      </c>
      <c r="B3269" s="35" t="s">
        <v>1834</v>
      </c>
      <c r="C3269" s="35" t="s">
        <v>4699</v>
      </c>
      <c r="D3269" s="46" t="str">
        <f t="shared" si="83"/>
        <v>H</v>
      </c>
      <c r="E3269" s="598" t="s">
        <v>2017</v>
      </c>
      <c r="F3269" s="505"/>
      <c r="G3269" s="167"/>
      <c r="H3269" s="35" t="s">
        <v>6084</v>
      </c>
    </row>
    <row r="3270" spans="1:8" hidden="1" x14ac:dyDescent="0.25">
      <c r="A3270" s="47" t="s">
        <v>2017</v>
      </c>
      <c r="B3270" s="35" t="s">
        <v>1834</v>
      </c>
      <c r="C3270" s="35" t="s">
        <v>4700</v>
      </c>
      <c r="D3270" s="46" t="str">
        <f t="shared" si="83"/>
        <v>E</v>
      </c>
      <c r="E3270" s="598" t="s">
        <v>2017</v>
      </c>
      <c r="F3270" s="505"/>
      <c r="G3270" s="167"/>
      <c r="H3270" s="35" t="s">
        <v>4702</v>
      </c>
    </row>
    <row r="3271" spans="1:8" hidden="1" x14ac:dyDescent="0.25">
      <c r="A3271" s="47" t="s">
        <v>2017</v>
      </c>
      <c r="B3271" s="35" t="s">
        <v>1834</v>
      </c>
      <c r="C3271" s="35" t="s">
        <v>4701</v>
      </c>
      <c r="D3271" s="46" t="str">
        <f t="shared" si="83"/>
        <v>M</v>
      </c>
      <c r="E3271" s="598" t="s">
        <v>2017</v>
      </c>
      <c r="F3271" s="505"/>
      <c r="G3271" s="167"/>
      <c r="H3271" s="35" t="s">
        <v>4704</v>
      </c>
    </row>
    <row r="3272" spans="1:8" hidden="1" x14ac:dyDescent="0.25">
      <c r="A3272" s="47" t="s">
        <v>2017</v>
      </c>
      <c r="B3272" s="35" t="s">
        <v>1834</v>
      </c>
      <c r="C3272" s="35" t="s">
        <v>6082</v>
      </c>
      <c r="D3272" s="46" t="str">
        <f t="shared" si="83"/>
        <v>E</v>
      </c>
      <c r="E3272" s="598" t="s">
        <v>2017</v>
      </c>
      <c r="F3272" s="505"/>
      <c r="G3272" s="167"/>
      <c r="H3272" s="35" t="s">
        <v>4703</v>
      </c>
    </row>
    <row r="3273" spans="1:8" hidden="1" x14ac:dyDescent="0.25">
      <c r="A3273" s="47" t="s">
        <v>2017</v>
      </c>
      <c r="B3273" s="35" t="s">
        <v>1834</v>
      </c>
      <c r="C3273" s="35" t="s">
        <v>6083</v>
      </c>
      <c r="D3273" s="46" t="str">
        <f t="shared" si="83"/>
        <v>M</v>
      </c>
      <c r="E3273" s="598" t="s">
        <v>2017</v>
      </c>
      <c r="F3273" s="505"/>
      <c r="G3273" s="167"/>
      <c r="H3273" s="35" t="s">
        <v>6086</v>
      </c>
    </row>
    <row r="3274" spans="1:8" hidden="1" x14ac:dyDescent="0.25">
      <c r="A3274" s="47" t="s">
        <v>2017</v>
      </c>
      <c r="B3274" s="35" t="s">
        <v>1834</v>
      </c>
      <c r="C3274" s="35" t="s">
        <v>6085</v>
      </c>
      <c r="D3274" s="46" t="str">
        <f t="shared" si="83"/>
        <v>M</v>
      </c>
      <c r="E3274" s="598" t="s">
        <v>2017</v>
      </c>
      <c r="F3274" s="505"/>
      <c r="G3274" s="167"/>
      <c r="H3274" s="35" t="s">
        <v>6087</v>
      </c>
    </row>
    <row r="3275" spans="1:8" hidden="1" x14ac:dyDescent="0.25">
      <c r="A3275" s="47" t="s">
        <v>2017</v>
      </c>
      <c r="B3275" s="35" t="s">
        <v>1834</v>
      </c>
      <c r="C3275" s="35" t="s">
        <v>6084</v>
      </c>
      <c r="D3275" s="46" t="str">
        <f t="shared" si="83"/>
        <v>H</v>
      </c>
      <c r="E3275" s="598" t="s">
        <v>2017</v>
      </c>
      <c r="F3275" s="505"/>
      <c r="G3275" s="167"/>
      <c r="H3275" s="35" t="s">
        <v>6280</v>
      </c>
    </row>
    <row r="3276" spans="1:8" hidden="1" x14ac:dyDescent="0.25">
      <c r="A3276" s="47" t="s">
        <v>2017</v>
      </c>
      <c r="B3276" s="35" t="s">
        <v>1834</v>
      </c>
      <c r="C3276" s="35" t="s">
        <v>4702</v>
      </c>
      <c r="D3276" s="46" t="str">
        <f t="shared" si="83"/>
        <v>E</v>
      </c>
      <c r="E3276" s="598" t="s">
        <v>2017</v>
      </c>
      <c r="F3276" s="505"/>
      <c r="G3276" s="167"/>
      <c r="H3276" s="35" t="s">
        <v>6281</v>
      </c>
    </row>
    <row r="3277" spans="1:8" hidden="1" x14ac:dyDescent="0.25">
      <c r="A3277" s="47" t="s">
        <v>2017</v>
      </c>
      <c r="B3277" s="35" t="s">
        <v>1834</v>
      </c>
      <c r="C3277" s="35" t="s">
        <v>4704</v>
      </c>
      <c r="D3277" s="46" t="str">
        <f t="shared" si="83"/>
        <v>M</v>
      </c>
      <c r="E3277" s="598" t="s">
        <v>2017</v>
      </c>
      <c r="F3277" s="505"/>
      <c r="G3277" s="167"/>
      <c r="H3277" s="35" t="s">
        <v>95</v>
      </c>
    </row>
    <row r="3278" spans="1:8" hidden="1" x14ac:dyDescent="0.25">
      <c r="A3278" s="47" t="s">
        <v>2017</v>
      </c>
      <c r="B3278" s="35" t="s">
        <v>1834</v>
      </c>
      <c r="C3278" s="35" t="s">
        <v>4703</v>
      </c>
      <c r="D3278" s="46" t="str">
        <f t="shared" si="83"/>
        <v>H</v>
      </c>
      <c r="E3278" s="598" t="s">
        <v>2017</v>
      </c>
      <c r="F3278" s="505"/>
      <c r="G3278" s="167"/>
    </row>
    <row r="3279" spans="1:8" hidden="1" x14ac:dyDescent="0.25">
      <c r="A3279" s="47" t="s">
        <v>2017</v>
      </c>
      <c r="B3279" s="35" t="s">
        <v>1834</v>
      </c>
      <c r="C3279" s="35" t="s">
        <v>6086</v>
      </c>
      <c r="D3279" s="46" t="str">
        <f t="shared" si="83"/>
        <v>M</v>
      </c>
      <c r="E3279" s="598" t="s">
        <v>2017</v>
      </c>
      <c r="F3279" s="505"/>
      <c r="G3279" s="167"/>
      <c r="H3279" s="35" t="s">
        <v>6282</v>
      </c>
    </row>
    <row r="3280" spans="1:8" hidden="1" x14ac:dyDescent="0.25">
      <c r="A3280" s="47" t="s">
        <v>2017</v>
      </c>
      <c r="B3280" s="35" t="s">
        <v>1834</v>
      </c>
      <c r="C3280" s="35" t="s">
        <v>6087</v>
      </c>
      <c r="D3280" s="46" t="str">
        <f t="shared" si="83"/>
        <v>H</v>
      </c>
      <c r="E3280" s="598" t="s">
        <v>2017</v>
      </c>
      <c r="F3280" s="505"/>
      <c r="G3280" s="167"/>
      <c r="H3280" s="35" t="s">
        <v>6283</v>
      </c>
    </row>
    <row r="3281" spans="1:8" hidden="1" x14ac:dyDescent="0.25">
      <c r="A3281" s="47" t="s">
        <v>2017</v>
      </c>
      <c r="B3281" s="35" t="s">
        <v>1834</v>
      </c>
      <c r="C3281" s="35" t="s">
        <v>6280</v>
      </c>
      <c r="D3281" s="46" t="str">
        <f t="shared" si="83"/>
        <v>M</v>
      </c>
      <c r="E3281" s="598" t="s">
        <v>2017</v>
      </c>
      <c r="F3281" s="505"/>
      <c r="G3281" s="167"/>
      <c r="H3281" s="35" t="s">
        <v>6284</v>
      </c>
    </row>
    <row r="3282" spans="1:8" hidden="1" x14ac:dyDescent="0.25">
      <c r="A3282" s="47" t="s">
        <v>2017</v>
      </c>
      <c r="B3282" s="35" t="s">
        <v>1834</v>
      </c>
      <c r="C3282" s="35" t="s">
        <v>6281</v>
      </c>
      <c r="D3282" s="46" t="str">
        <f t="shared" si="83"/>
        <v>H</v>
      </c>
      <c r="E3282" s="598" t="s">
        <v>2017</v>
      </c>
      <c r="F3282" s="505"/>
      <c r="G3282" s="167"/>
      <c r="H3282" s="35" t="s">
        <v>95</v>
      </c>
    </row>
    <row r="3283" spans="1:8" hidden="1" x14ac:dyDescent="0.25">
      <c r="A3283" s="47" t="str">
        <f>A3282</f>
        <v>8001</v>
      </c>
      <c r="B3283" s="35" t="s">
        <v>1834</v>
      </c>
      <c r="C3283" s="35" t="s">
        <v>6634</v>
      </c>
      <c r="D3283" s="46" t="s">
        <v>6440</v>
      </c>
      <c r="E3283" s="598" t="str">
        <f>E3282</f>
        <v>8001</v>
      </c>
      <c r="F3283" s="505"/>
      <c r="G3283" s="167"/>
    </row>
    <row r="3284" spans="1:8" hidden="1" x14ac:dyDescent="0.25">
      <c r="A3284" s="47" t="str">
        <f>A3283</f>
        <v>8001</v>
      </c>
      <c r="B3284" s="35" t="s">
        <v>1834</v>
      </c>
      <c r="C3284" s="35" t="s">
        <v>7985</v>
      </c>
      <c r="E3284" s="598" t="str">
        <f>E3283</f>
        <v>8001</v>
      </c>
      <c r="F3284" s="505"/>
      <c r="G3284" s="167"/>
      <c r="H3284" s="35" t="s">
        <v>6089</v>
      </c>
    </row>
    <row r="3285" spans="1:8" hidden="1" x14ac:dyDescent="0.25">
      <c r="A3285" s="47" t="s">
        <v>4023</v>
      </c>
      <c r="B3285" s="35" t="s">
        <v>4024</v>
      </c>
      <c r="C3285" s="35" t="s">
        <v>6282</v>
      </c>
      <c r="D3285" s="46" t="str">
        <f>RIGHT(C3285,1)</f>
        <v>E</v>
      </c>
      <c r="E3285" s="598" t="s">
        <v>4023</v>
      </c>
      <c r="F3285" s="505"/>
      <c r="G3285" s="167"/>
      <c r="H3285" s="35" t="s">
        <v>6088</v>
      </c>
    </row>
    <row r="3286" spans="1:8" ht="30" hidden="1" x14ac:dyDescent="0.25">
      <c r="A3286" s="47" t="s">
        <v>4023</v>
      </c>
      <c r="B3286" s="35" t="s">
        <v>4024</v>
      </c>
      <c r="C3286" s="35" t="s">
        <v>6283</v>
      </c>
      <c r="D3286" s="46" t="str">
        <f>RIGHT(C3286,1)</f>
        <v>M</v>
      </c>
      <c r="E3286" s="598" t="s">
        <v>4023</v>
      </c>
      <c r="F3286" s="505"/>
      <c r="G3286" s="167"/>
      <c r="H3286" s="35" t="s">
        <v>6091</v>
      </c>
    </row>
    <row r="3287" spans="1:8" ht="30" hidden="1" x14ac:dyDescent="0.25">
      <c r="A3287" s="47" t="s">
        <v>4023</v>
      </c>
      <c r="B3287" s="35" t="s">
        <v>4024</v>
      </c>
      <c r="C3287" s="35" t="s">
        <v>6284</v>
      </c>
      <c r="D3287" s="46" t="str">
        <f>RIGHT(C3287,1)</f>
        <v>H</v>
      </c>
      <c r="E3287" s="598" t="s">
        <v>4023</v>
      </c>
      <c r="F3287" s="505"/>
      <c r="G3287" s="167"/>
      <c r="H3287" s="35" t="s">
        <v>6090</v>
      </c>
    </row>
    <row r="3288" spans="1:8" hidden="1" x14ac:dyDescent="0.25">
      <c r="A3288" s="47" t="str">
        <f>A3287</f>
        <v>9000</v>
      </c>
      <c r="B3288" s="35" t="s">
        <v>4024</v>
      </c>
      <c r="C3288" s="35" t="s">
        <v>6635</v>
      </c>
      <c r="D3288" s="46" t="s">
        <v>6440</v>
      </c>
      <c r="E3288" s="598" t="str">
        <f>E3287</f>
        <v>9000</v>
      </c>
      <c r="F3288" s="505"/>
      <c r="G3288" s="167"/>
      <c r="H3288" s="35" t="s">
        <v>6092</v>
      </c>
    </row>
    <row r="3289" spans="1:8" hidden="1" x14ac:dyDescent="0.25">
      <c r="A3289" s="47" t="str">
        <f>A3288</f>
        <v>9000</v>
      </c>
      <c r="B3289" s="35" t="s">
        <v>4024</v>
      </c>
      <c r="C3289" s="35" t="s">
        <v>7986</v>
      </c>
      <c r="E3289" s="598" t="str">
        <f>E3288</f>
        <v>9000</v>
      </c>
      <c r="F3289" s="505"/>
      <c r="G3289" s="167"/>
      <c r="H3289" s="35" t="s">
        <v>95</v>
      </c>
    </row>
    <row r="3290" spans="1:8" hidden="1" x14ac:dyDescent="0.25">
      <c r="A3290" s="47" t="s">
        <v>2016</v>
      </c>
      <c r="B3290" s="35" t="s">
        <v>1833</v>
      </c>
      <c r="C3290" s="35" t="s">
        <v>6089</v>
      </c>
      <c r="D3290" s="46" t="str">
        <f>RIGHT(C3290,1)</f>
        <v>M</v>
      </c>
      <c r="E3290" s="598" t="s">
        <v>2016</v>
      </c>
      <c r="F3290" s="505"/>
      <c r="G3290" s="167"/>
    </row>
    <row r="3291" spans="1:8" hidden="1" x14ac:dyDescent="0.25">
      <c r="A3291" s="47" t="s">
        <v>2016</v>
      </c>
      <c r="B3291" s="35" t="s">
        <v>1833</v>
      </c>
      <c r="C3291" s="35" t="s">
        <v>6088</v>
      </c>
      <c r="D3291" s="46" t="str">
        <f>RIGHT(C3291,1)</f>
        <v>H</v>
      </c>
      <c r="E3291" s="598" t="s">
        <v>2016</v>
      </c>
      <c r="F3291" s="505"/>
      <c r="G3291" s="167"/>
      <c r="H3291" s="35" t="s">
        <v>6285</v>
      </c>
    </row>
    <row r="3292" spans="1:8" hidden="1" x14ac:dyDescent="0.25">
      <c r="A3292" s="47" t="s">
        <v>2016</v>
      </c>
      <c r="B3292" s="35" t="s">
        <v>1833</v>
      </c>
      <c r="C3292" s="35" t="s">
        <v>6091</v>
      </c>
      <c r="D3292" s="46" t="str">
        <f>RIGHT(C3292,1)</f>
        <v>M</v>
      </c>
      <c r="E3292" s="598" t="s">
        <v>2016</v>
      </c>
      <c r="F3292" s="505"/>
      <c r="G3292" s="167"/>
      <c r="H3292" s="35" t="s">
        <v>6093</v>
      </c>
    </row>
    <row r="3293" spans="1:8" hidden="1" x14ac:dyDescent="0.25">
      <c r="A3293" s="47" t="s">
        <v>2016</v>
      </c>
      <c r="B3293" s="35" t="s">
        <v>1833</v>
      </c>
      <c r="C3293" s="35" t="s">
        <v>6090</v>
      </c>
      <c r="D3293" s="46" t="str">
        <f>RIGHT(C3293,1)</f>
        <v>H</v>
      </c>
      <c r="E3293" s="598" t="s">
        <v>2016</v>
      </c>
      <c r="F3293" s="505"/>
      <c r="G3293" s="167"/>
      <c r="H3293" s="35" t="s">
        <v>95</v>
      </c>
    </row>
    <row r="3294" spans="1:8" hidden="1" x14ac:dyDescent="0.25">
      <c r="A3294" s="47" t="s">
        <v>2016</v>
      </c>
      <c r="B3294" s="35" t="s">
        <v>1833</v>
      </c>
      <c r="C3294" s="35" t="s">
        <v>6092</v>
      </c>
      <c r="D3294" s="46" t="str">
        <f>RIGHT(C3294,1)</f>
        <v>H</v>
      </c>
      <c r="E3294" s="598" t="s">
        <v>2016</v>
      </c>
      <c r="F3294" s="505"/>
      <c r="G3294" s="167"/>
    </row>
    <row r="3295" spans="1:8" hidden="1" x14ac:dyDescent="0.25">
      <c r="A3295" s="47" t="str">
        <f>A3294</f>
        <v>9030</v>
      </c>
      <c r="B3295" s="35" t="s">
        <v>1833</v>
      </c>
      <c r="C3295" s="35" t="s">
        <v>6636</v>
      </c>
      <c r="D3295" s="46" t="s">
        <v>6440</v>
      </c>
      <c r="E3295" s="598" t="str">
        <f>E3294</f>
        <v>9030</v>
      </c>
      <c r="F3295" s="505"/>
      <c r="G3295" s="167"/>
      <c r="H3295" s="35" t="s">
        <v>6095</v>
      </c>
    </row>
    <row r="3296" spans="1:8" hidden="1" x14ac:dyDescent="0.25">
      <c r="A3296" s="47" t="str">
        <f>A3295</f>
        <v>9030</v>
      </c>
      <c r="B3296" s="35" t="s">
        <v>1833</v>
      </c>
      <c r="C3296" s="35" t="s">
        <v>7987</v>
      </c>
      <c r="E3296" s="598" t="str">
        <f>E3295</f>
        <v>9030</v>
      </c>
      <c r="F3296" s="505"/>
      <c r="G3296" s="167"/>
      <c r="H3296" s="35" t="s">
        <v>6094</v>
      </c>
    </row>
    <row r="3297" spans="1:8" hidden="1" x14ac:dyDescent="0.25">
      <c r="A3297" s="47" t="s">
        <v>2015</v>
      </c>
      <c r="B3297" s="35" t="s">
        <v>1832</v>
      </c>
      <c r="C3297" s="35" t="s">
        <v>6285</v>
      </c>
      <c r="D3297" s="46" t="str">
        <f>RIGHT(C3297,1)</f>
        <v>H</v>
      </c>
      <c r="E3297" s="598" t="s">
        <v>2015</v>
      </c>
      <c r="F3297" s="505"/>
      <c r="G3297" s="167"/>
      <c r="H3297" s="35" t="s">
        <v>95</v>
      </c>
    </row>
    <row r="3298" spans="1:8" hidden="1" x14ac:dyDescent="0.25">
      <c r="A3298" s="47" t="s">
        <v>2015</v>
      </c>
      <c r="B3298" s="35" t="s">
        <v>1832</v>
      </c>
      <c r="C3298" s="35" t="s">
        <v>6093</v>
      </c>
      <c r="D3298" s="46" t="str">
        <f>RIGHT(C3298,1)</f>
        <v>H</v>
      </c>
      <c r="E3298" s="598" t="s">
        <v>2015</v>
      </c>
      <c r="F3298" s="505"/>
      <c r="G3298" s="167"/>
    </row>
    <row r="3299" spans="1:8" hidden="1" x14ac:dyDescent="0.25">
      <c r="A3299" s="47" t="str">
        <f>A3298</f>
        <v>9035</v>
      </c>
      <c r="B3299" s="35" t="s">
        <v>1832</v>
      </c>
      <c r="C3299" s="35" t="s">
        <v>6637</v>
      </c>
      <c r="D3299" s="46" t="s">
        <v>6440</v>
      </c>
      <c r="E3299" s="598" t="str">
        <f>E3298</f>
        <v>9035</v>
      </c>
      <c r="F3299" s="505"/>
      <c r="G3299" s="167"/>
      <c r="H3299" s="35" t="s">
        <v>6286</v>
      </c>
    </row>
    <row r="3300" spans="1:8" ht="30" hidden="1" x14ac:dyDescent="0.25">
      <c r="A3300" s="47" t="str">
        <f>A3299</f>
        <v>9035</v>
      </c>
      <c r="B3300" s="35" t="s">
        <v>1832</v>
      </c>
      <c r="C3300" s="35" t="s">
        <v>7988</v>
      </c>
      <c r="E3300" s="598" t="str">
        <f>E3299</f>
        <v>9035</v>
      </c>
      <c r="F3300" s="505"/>
      <c r="G3300" s="167"/>
      <c r="H3300" s="35" t="s">
        <v>6287</v>
      </c>
    </row>
    <row r="3301" spans="1:8" hidden="1" x14ac:dyDescent="0.25">
      <c r="A3301" s="47" t="s">
        <v>2014</v>
      </c>
      <c r="B3301" s="35" t="s">
        <v>1831</v>
      </c>
      <c r="C3301" s="35" t="s">
        <v>6095</v>
      </c>
      <c r="D3301" s="46" t="str">
        <f>RIGHT(C3301,1)</f>
        <v>M</v>
      </c>
      <c r="E3301" s="598" t="s">
        <v>2014</v>
      </c>
      <c r="F3301" s="505"/>
      <c r="G3301" s="167"/>
      <c r="H3301" s="35" t="s">
        <v>6288</v>
      </c>
    </row>
    <row r="3302" spans="1:8" hidden="1" x14ac:dyDescent="0.25">
      <c r="A3302" s="47" t="s">
        <v>2014</v>
      </c>
      <c r="B3302" s="35" t="s">
        <v>1831</v>
      </c>
      <c r="C3302" s="35" t="s">
        <v>6094</v>
      </c>
      <c r="D3302" s="46" t="str">
        <f>RIGHT(C3302,1)</f>
        <v>H</v>
      </c>
      <c r="E3302" s="598" t="s">
        <v>2014</v>
      </c>
      <c r="F3302" s="505"/>
      <c r="G3302" s="167"/>
      <c r="H3302" s="35" t="s">
        <v>95</v>
      </c>
    </row>
    <row r="3303" spans="1:8" hidden="1" x14ac:dyDescent="0.25">
      <c r="A3303" s="47" t="str">
        <f>A3302</f>
        <v>9050</v>
      </c>
      <c r="B3303" s="35" t="s">
        <v>1831</v>
      </c>
      <c r="C3303" s="35" t="s">
        <v>6638</v>
      </c>
      <c r="D3303" s="46" t="s">
        <v>6440</v>
      </c>
      <c r="E3303" s="598" t="str">
        <f>E3302</f>
        <v>9050</v>
      </c>
      <c r="F3303" s="505"/>
      <c r="G3303" s="167"/>
    </row>
    <row r="3304" spans="1:8" hidden="1" x14ac:dyDescent="0.25">
      <c r="A3304" s="47" t="str">
        <f>A3303</f>
        <v>9050</v>
      </c>
      <c r="B3304" s="35" t="s">
        <v>1831</v>
      </c>
      <c r="C3304" s="35" t="s">
        <v>7989</v>
      </c>
      <c r="E3304" s="598" t="str">
        <f>E3303</f>
        <v>9050</v>
      </c>
      <c r="F3304" s="505"/>
      <c r="G3304" s="167"/>
    </row>
    <row r="3305" spans="1:8" hidden="1" x14ac:dyDescent="0.25">
      <c r="A3305" s="47" t="s">
        <v>2013</v>
      </c>
      <c r="B3305" s="35" t="s">
        <v>1830</v>
      </c>
      <c r="C3305" s="35" t="s">
        <v>6286</v>
      </c>
      <c r="D3305" s="46" t="str">
        <f>RIGHT(C3305,1)</f>
        <v>E</v>
      </c>
      <c r="E3305" s="598" t="s">
        <v>2013</v>
      </c>
      <c r="F3305" s="505"/>
      <c r="G3305" s="167"/>
    </row>
    <row r="3306" spans="1:8" hidden="1" x14ac:dyDescent="0.25">
      <c r="A3306" s="47" t="s">
        <v>2013</v>
      </c>
      <c r="B3306" s="35" t="s">
        <v>1830</v>
      </c>
      <c r="C3306" s="35" t="s">
        <v>6287</v>
      </c>
      <c r="D3306" s="46" t="str">
        <f>RIGHT(C3306,1)</f>
        <v>M</v>
      </c>
      <c r="E3306" s="598" t="s">
        <v>2013</v>
      </c>
      <c r="F3306" s="505"/>
      <c r="G3306" s="167"/>
    </row>
    <row r="3307" spans="1:8" hidden="1" x14ac:dyDescent="0.25">
      <c r="A3307" s="47" t="s">
        <v>2013</v>
      </c>
      <c r="B3307" s="35" t="s">
        <v>1830</v>
      </c>
      <c r="C3307" s="35" t="s">
        <v>6288</v>
      </c>
      <c r="D3307" s="46" t="str">
        <f>RIGHT(C3307,1)</f>
        <v>H</v>
      </c>
      <c r="E3307" s="598" t="s">
        <v>2013</v>
      </c>
      <c r="F3307" s="505"/>
      <c r="G3307" s="167"/>
    </row>
    <row r="3308" spans="1:8" hidden="1" x14ac:dyDescent="0.25">
      <c r="A3308" s="47" t="str">
        <f>A3307</f>
        <v>9130</v>
      </c>
      <c r="B3308" s="35" t="s">
        <v>1830</v>
      </c>
      <c r="C3308" s="35" t="s">
        <v>6639</v>
      </c>
      <c r="D3308" s="46" t="s">
        <v>6440</v>
      </c>
      <c r="E3308" s="598" t="str">
        <f>E3307</f>
        <v>9130</v>
      </c>
      <c r="F3308" s="505"/>
      <c r="G3308" s="167"/>
    </row>
    <row r="3309" spans="1:8" hidden="1" x14ac:dyDescent="0.25">
      <c r="A3309" s="47" t="str">
        <f>A3308</f>
        <v>9130</v>
      </c>
      <c r="B3309" s="35" t="s">
        <v>1830</v>
      </c>
      <c r="C3309" s="35" t="s">
        <v>7990</v>
      </c>
      <c r="E3309" s="598" t="str">
        <f>E3308</f>
        <v>9130</v>
      </c>
      <c r="F3309" s="505"/>
      <c r="G3309" s="167"/>
    </row>
    <row r="3310" spans="1:8" hidden="1" x14ac:dyDescent="0.25">
      <c r="A3310" s="102" t="s">
        <v>7359</v>
      </c>
      <c r="B3310" s="102" t="s">
        <v>7360</v>
      </c>
      <c r="C3310" s="35" t="s">
        <v>7995</v>
      </c>
      <c r="E3310" s="599" t="s">
        <v>7359</v>
      </c>
      <c r="F3310" s="505"/>
      <c r="G3310" s="167"/>
    </row>
    <row r="3311" spans="1:8" hidden="1" x14ac:dyDescent="0.25">
      <c r="A3311" s="102" t="s">
        <v>2016</v>
      </c>
      <c r="B3311" s="102" t="s">
        <v>1833</v>
      </c>
      <c r="C3311" s="35" t="s">
        <v>7987</v>
      </c>
      <c r="E3311" s="599" t="s">
        <v>2016</v>
      </c>
      <c r="F3311" s="505"/>
      <c r="G3311" s="167"/>
    </row>
    <row r="3312" spans="1:8" hidden="1" x14ac:dyDescent="0.25">
      <c r="A3312" s="102" t="s">
        <v>2015</v>
      </c>
      <c r="B3312" s="102" t="s">
        <v>7361</v>
      </c>
      <c r="C3312" s="35" t="s">
        <v>7988</v>
      </c>
      <c r="E3312" s="599" t="s">
        <v>2015</v>
      </c>
      <c r="F3312" s="505"/>
      <c r="G3312" s="167"/>
    </row>
    <row r="3313" spans="1:7" hidden="1" x14ac:dyDescent="0.25">
      <c r="A3313" s="102" t="s">
        <v>7362</v>
      </c>
      <c r="B3313" s="102" t="s">
        <v>7363</v>
      </c>
      <c r="C3313" s="35" t="s">
        <v>7996</v>
      </c>
      <c r="E3313" s="599" t="s">
        <v>7362</v>
      </c>
      <c r="F3313" s="505"/>
      <c r="G3313" s="167"/>
    </row>
    <row r="3314" spans="1:7" hidden="1" x14ac:dyDescent="0.25">
      <c r="A3314" s="102" t="s">
        <v>7364</v>
      </c>
      <c r="B3314" s="102" t="s">
        <v>7365</v>
      </c>
      <c r="C3314" s="35" t="s">
        <v>7997</v>
      </c>
      <c r="E3314" s="599" t="s">
        <v>7364</v>
      </c>
      <c r="F3314" s="505"/>
      <c r="G3314" s="167"/>
    </row>
    <row r="3315" spans="1:7" hidden="1" x14ac:dyDescent="0.25">
      <c r="A3315" s="102" t="s">
        <v>2014</v>
      </c>
      <c r="B3315" s="102" t="s">
        <v>1831</v>
      </c>
      <c r="C3315" s="35" t="s">
        <v>7989</v>
      </c>
      <c r="E3315" s="599" t="s">
        <v>2014</v>
      </c>
      <c r="F3315" s="505"/>
      <c r="G3315" s="167"/>
    </row>
    <row r="3316" spans="1:7" hidden="1" x14ac:dyDescent="0.25">
      <c r="A3316" s="102" t="s">
        <v>3542</v>
      </c>
      <c r="B3316" s="102" t="s">
        <v>7367</v>
      </c>
      <c r="C3316" s="35" t="s">
        <v>7998</v>
      </c>
      <c r="E3316" s="599" t="s">
        <v>3542</v>
      </c>
      <c r="F3316" s="505"/>
      <c r="G3316" s="167"/>
    </row>
    <row r="3317" spans="1:7" hidden="1" x14ac:dyDescent="0.25">
      <c r="A3317" s="102" t="s">
        <v>2533</v>
      </c>
      <c r="B3317" s="102" t="s">
        <v>7368</v>
      </c>
      <c r="C3317" s="35" t="s">
        <v>7999</v>
      </c>
      <c r="E3317" s="599" t="s">
        <v>2533</v>
      </c>
      <c r="F3317" s="505"/>
      <c r="G3317" s="167"/>
    </row>
    <row r="3318" spans="1:7" hidden="1" x14ac:dyDescent="0.25">
      <c r="A3318" s="102" t="s">
        <v>7369</v>
      </c>
      <c r="B3318" s="102" t="s">
        <v>7370</v>
      </c>
      <c r="C3318" s="35" t="s">
        <v>8000</v>
      </c>
      <c r="E3318" s="599" t="s">
        <v>7369</v>
      </c>
      <c r="F3318" s="505"/>
      <c r="G3318" s="167"/>
    </row>
    <row r="3319" spans="1:7" hidden="1" x14ac:dyDescent="0.25">
      <c r="A3319" s="102" t="s">
        <v>7371</v>
      </c>
      <c r="B3319" s="102" t="s">
        <v>7372</v>
      </c>
      <c r="C3319" s="35" t="s">
        <v>8001</v>
      </c>
      <c r="E3319" s="599" t="s">
        <v>7371</v>
      </c>
      <c r="F3319" s="505"/>
      <c r="G3319" s="167"/>
    </row>
    <row r="3320" spans="1:7" hidden="1" x14ac:dyDescent="0.25">
      <c r="A3320" s="102" t="s">
        <v>3863</v>
      </c>
      <c r="B3320" s="102" t="s">
        <v>7373</v>
      </c>
      <c r="C3320" s="35" t="s">
        <v>8002</v>
      </c>
      <c r="E3320" s="599" t="s">
        <v>3863</v>
      </c>
      <c r="F3320" s="505"/>
      <c r="G3320" s="167"/>
    </row>
    <row r="3321" spans="1:7" hidden="1" x14ac:dyDescent="0.25">
      <c r="A3321" s="102" t="s">
        <v>2556</v>
      </c>
      <c r="B3321" s="102" t="s">
        <v>7374</v>
      </c>
      <c r="C3321" s="35" t="s">
        <v>8003</v>
      </c>
      <c r="E3321" s="599" t="s">
        <v>2556</v>
      </c>
      <c r="F3321" s="505"/>
      <c r="G3321" s="167"/>
    </row>
    <row r="3322" spans="1:7" hidden="1" x14ac:dyDescent="0.25">
      <c r="A3322" s="102" t="s">
        <v>7375</v>
      </c>
      <c r="B3322" s="102" t="s">
        <v>7376</v>
      </c>
      <c r="C3322" s="35" t="s">
        <v>8004</v>
      </c>
      <c r="E3322" s="599" t="s">
        <v>7375</v>
      </c>
      <c r="F3322" s="505"/>
      <c r="G3322" s="167"/>
    </row>
    <row r="3323" spans="1:7" hidden="1" x14ac:dyDescent="0.25">
      <c r="A3323" s="102" t="s">
        <v>2535</v>
      </c>
      <c r="B3323" s="102" t="s">
        <v>7377</v>
      </c>
      <c r="C3323" s="35" t="s">
        <v>8005</v>
      </c>
      <c r="E3323" s="599" t="s">
        <v>2535</v>
      </c>
      <c r="F3323" s="505"/>
      <c r="G3323" s="167"/>
    </row>
    <row r="3324" spans="1:7" hidden="1" x14ac:dyDescent="0.25">
      <c r="A3324" s="102" t="s">
        <v>2013</v>
      </c>
      <c r="B3324" s="102" t="s">
        <v>1830</v>
      </c>
      <c r="C3324" s="35" t="s">
        <v>7990</v>
      </c>
      <c r="E3324" s="599" t="s">
        <v>2013</v>
      </c>
      <c r="F3324" s="505"/>
      <c r="G3324" s="167"/>
    </row>
    <row r="3325" spans="1:7" hidden="1" x14ac:dyDescent="0.25">
      <c r="A3325" s="102" t="s">
        <v>2534</v>
      </c>
      <c r="B3325" s="102" t="s">
        <v>7378</v>
      </c>
      <c r="C3325" s="35" t="s">
        <v>8006</v>
      </c>
      <c r="E3325" s="599" t="s">
        <v>2534</v>
      </c>
    </row>
    <row r="3326" spans="1:7" hidden="1" x14ac:dyDescent="0.25">
      <c r="A3326" s="102" t="s">
        <v>7379</v>
      </c>
      <c r="B3326" s="102" t="s">
        <v>7380</v>
      </c>
      <c r="C3326" s="35" t="s">
        <v>8007</v>
      </c>
      <c r="E3326" s="599" t="s">
        <v>7379</v>
      </c>
    </row>
    <row r="3327" spans="1:7" hidden="1" x14ac:dyDescent="0.25">
      <c r="A3327" s="102" t="s">
        <v>7381</v>
      </c>
      <c r="B3327" s="102" t="s">
        <v>7382</v>
      </c>
      <c r="C3327" s="35" t="s">
        <v>8008</v>
      </c>
      <c r="E3327" s="599" t="s">
        <v>7381</v>
      </c>
    </row>
    <row r="3328" spans="1:7" hidden="1" x14ac:dyDescent="0.25">
      <c r="A3328" s="102" t="s">
        <v>7383</v>
      </c>
      <c r="B3328" s="102" t="s">
        <v>7384</v>
      </c>
      <c r="C3328" s="35" t="s">
        <v>8009</v>
      </c>
      <c r="E3328" s="599" t="s">
        <v>7383</v>
      </c>
    </row>
    <row r="3329" spans="1:2" hidden="1" x14ac:dyDescent="0.25">
      <c r="A3329" s="102" t="s">
        <v>8261</v>
      </c>
      <c r="B3329" s="102" t="s">
        <v>8262</v>
      </c>
    </row>
  </sheetData>
  <sheetProtection autoFilter="0"/>
  <autoFilter ref="A1:F3329">
    <filterColumn colId="0">
      <filters>
        <filter val="0020"/>
      </filters>
    </filterColumn>
    <sortState ref="A186:F203">
      <sortCondition ref="F1:F3144"/>
    </sortState>
  </autoFilter>
  <sortState ref="F2:G203">
    <sortCondition ref="F2:F203"/>
  </sortState>
  <pageMargins left="0.75" right="0.75" top="1" bottom="1" header="0.5" footer="0.5"/>
  <pageSetup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AA1817"/>
  <sheetViews>
    <sheetView topLeftCell="D1" zoomScaleNormal="100" workbookViewId="0">
      <selection activeCell="O18" sqref="O18"/>
    </sheetView>
  </sheetViews>
  <sheetFormatPr defaultColWidth="15.85546875" defaultRowHeight="12.75" x14ac:dyDescent="0.2"/>
  <cols>
    <col min="1" max="2" width="15.85546875" style="10"/>
    <col min="3" max="3" width="45.140625" style="10" customWidth="1"/>
    <col min="4" max="7" width="15.85546875" style="10"/>
    <col min="8" max="8" width="20" style="10" customWidth="1"/>
    <col min="9" max="9" width="16.5703125" style="10" bestFit="1" customWidth="1"/>
    <col min="10" max="13" width="15.85546875" style="10"/>
    <col min="14" max="14" width="38.28515625" style="10" bestFit="1" customWidth="1"/>
    <col min="15" max="15" width="51.140625" style="10" bestFit="1" customWidth="1"/>
    <col min="16" max="16" width="15.85546875" style="10"/>
    <col min="17" max="17" width="31.28515625" style="10" customWidth="1"/>
    <col min="18" max="18" width="43.42578125" style="10" bestFit="1" customWidth="1"/>
    <col min="19" max="19" width="50.140625" style="10" bestFit="1" customWidth="1"/>
    <col min="20" max="24" width="15.85546875" style="10"/>
    <col min="25" max="25" width="15.85546875" style="477"/>
    <col min="26" max="26" width="15.85546875" style="514"/>
    <col min="27" max="16384" width="15.85546875" style="10"/>
  </cols>
  <sheetData>
    <row r="1" spans="1:27" s="11" customFormat="1" x14ac:dyDescent="0.2">
      <c r="A1" s="11" t="s">
        <v>2196</v>
      </c>
      <c r="B1" s="11" t="s">
        <v>2197</v>
      </c>
      <c r="C1" s="11" t="s">
        <v>2198</v>
      </c>
      <c r="D1" s="11" t="s">
        <v>2199</v>
      </c>
      <c r="E1" s="11" t="s">
        <v>2197</v>
      </c>
      <c r="F1" s="11" t="s">
        <v>2196</v>
      </c>
      <c r="G1" s="11" t="s">
        <v>2200</v>
      </c>
      <c r="H1" s="11" t="s">
        <v>2201</v>
      </c>
      <c r="I1" s="11" t="s">
        <v>2200</v>
      </c>
      <c r="J1" s="12" t="s">
        <v>2202</v>
      </c>
      <c r="T1" s="465" t="s">
        <v>8026</v>
      </c>
      <c r="U1" s="465" t="s">
        <v>8027</v>
      </c>
      <c r="V1" s="465" t="s">
        <v>7408</v>
      </c>
      <c r="W1" s="465" t="s">
        <v>2197</v>
      </c>
      <c r="X1" s="465" t="s">
        <v>8028</v>
      </c>
      <c r="Y1" s="476"/>
      <c r="Z1" s="513"/>
      <c r="AA1" s="11" t="s">
        <v>8139</v>
      </c>
    </row>
    <row r="2" spans="1:27" x14ac:dyDescent="0.2">
      <c r="A2" s="10" t="s">
        <v>2194</v>
      </c>
      <c r="B2" s="10" t="s">
        <v>2012</v>
      </c>
      <c r="C2" s="10" t="s">
        <v>1829</v>
      </c>
      <c r="D2" s="10" t="s">
        <v>2203</v>
      </c>
      <c r="E2" s="10" t="s">
        <v>2012</v>
      </c>
      <c r="F2" s="10" t="s">
        <v>2194</v>
      </c>
      <c r="G2" s="13" t="s">
        <v>97</v>
      </c>
      <c r="H2" s="12" t="s">
        <v>2204</v>
      </c>
      <c r="I2" s="13" t="s">
        <v>97</v>
      </c>
      <c r="J2" s="14" t="s">
        <v>54</v>
      </c>
      <c r="L2" s="10" t="s">
        <v>4018</v>
      </c>
      <c r="M2" s="10" t="s">
        <v>104</v>
      </c>
      <c r="N2" s="6" t="s">
        <v>42</v>
      </c>
      <c r="O2" s="40" t="s">
        <v>7328</v>
      </c>
      <c r="P2" s="41" t="s">
        <v>6106</v>
      </c>
      <c r="Q2" s="40" t="s">
        <v>7328</v>
      </c>
      <c r="T2" s="465"/>
      <c r="U2" s="465"/>
      <c r="V2" s="465"/>
      <c r="W2" s="465"/>
      <c r="X2" s="465"/>
      <c r="AA2" s="10" t="s">
        <v>8143</v>
      </c>
    </row>
    <row r="3" spans="1:27" ht="15" x14ac:dyDescent="0.25">
      <c r="A3" s="10" t="s">
        <v>2194</v>
      </c>
      <c r="B3" s="10" t="s">
        <v>2012</v>
      </c>
      <c r="C3" s="10" t="s">
        <v>1656</v>
      </c>
      <c r="D3" s="10" t="s">
        <v>2205</v>
      </c>
      <c r="E3" s="10" t="s">
        <v>2011</v>
      </c>
      <c r="F3" s="10" t="s">
        <v>2193</v>
      </c>
      <c r="G3" s="13" t="s">
        <v>97</v>
      </c>
      <c r="H3" s="12" t="s">
        <v>2206</v>
      </c>
      <c r="I3" s="12" t="s">
        <v>2207</v>
      </c>
      <c r="J3" s="14" t="s">
        <v>2208</v>
      </c>
      <c r="K3" s="10" t="str">
        <f>CONCATENATE("- ",I2)</f>
        <v>- Teacher</v>
      </c>
      <c r="L3" s="10" t="s">
        <v>4019</v>
      </c>
      <c r="M3" s="10" t="s">
        <v>105</v>
      </c>
      <c r="N3" s="6" t="s">
        <v>22</v>
      </c>
      <c r="O3" s="40" t="s">
        <v>7329</v>
      </c>
      <c r="P3" s="41" t="s">
        <v>6107</v>
      </c>
      <c r="Q3" s="40" t="s">
        <v>7330</v>
      </c>
      <c r="R3" t="s">
        <v>6406</v>
      </c>
      <c r="S3" s="298" t="s">
        <v>6406</v>
      </c>
      <c r="T3" s="467" t="s">
        <v>8030</v>
      </c>
      <c r="U3" s="506" t="s">
        <v>2194</v>
      </c>
      <c r="V3" s="469"/>
      <c r="W3" s="509" t="s">
        <v>2012</v>
      </c>
      <c r="X3" s="511">
        <v>10.5</v>
      </c>
      <c r="Y3" s="512">
        <v>0.105</v>
      </c>
      <c r="AA3" s="10" t="s">
        <v>8140</v>
      </c>
    </row>
    <row r="4" spans="1:27" ht="26.25" x14ac:dyDescent="0.25">
      <c r="A4" s="10" t="s">
        <v>2194</v>
      </c>
      <c r="B4" s="10" t="s">
        <v>2012</v>
      </c>
      <c r="C4" s="10" t="s">
        <v>95</v>
      </c>
      <c r="D4" s="10" t="s">
        <v>2209</v>
      </c>
      <c r="E4" s="10" t="s">
        <v>2010</v>
      </c>
      <c r="F4" s="10" t="s">
        <v>2192</v>
      </c>
      <c r="G4" s="13" t="s">
        <v>97</v>
      </c>
      <c r="H4" s="12" t="s">
        <v>2210</v>
      </c>
      <c r="I4" s="12" t="s">
        <v>90</v>
      </c>
      <c r="J4" s="14" t="s">
        <v>2211</v>
      </c>
      <c r="K4" s="10" t="str">
        <f t="shared" ref="K4:K13" si="0">CONCATENATE("- ",I3)</f>
        <v>- Instructional Para</v>
      </c>
      <c r="L4" s="10" t="s">
        <v>4020</v>
      </c>
      <c r="M4" s="10" t="s">
        <v>4000</v>
      </c>
      <c r="N4" s="6" t="s">
        <v>43</v>
      </c>
      <c r="O4" s="40" t="s">
        <v>7330</v>
      </c>
      <c r="P4" s="41" t="s">
        <v>6108</v>
      </c>
      <c r="Q4" s="40" t="s">
        <v>7333</v>
      </c>
      <c r="R4" t="s">
        <v>6407</v>
      </c>
      <c r="S4" s="298" t="s">
        <v>6407</v>
      </c>
      <c r="T4" s="467" t="s">
        <v>8030</v>
      </c>
      <c r="U4" s="506" t="s">
        <v>2193</v>
      </c>
      <c r="V4" s="469"/>
      <c r="W4" s="509" t="s">
        <v>8032</v>
      </c>
      <c r="X4" s="511">
        <v>5.99</v>
      </c>
      <c r="Y4" s="512">
        <v>5.9900000000000002E-2</v>
      </c>
      <c r="AA4" s="10" t="s">
        <v>8141</v>
      </c>
    </row>
    <row r="5" spans="1:27" ht="15" x14ac:dyDescent="0.25">
      <c r="A5" s="10" t="s">
        <v>2194</v>
      </c>
      <c r="B5" s="10" t="s">
        <v>2012</v>
      </c>
      <c r="C5" s="10" t="s">
        <v>1355</v>
      </c>
      <c r="D5" s="10" t="s">
        <v>2212</v>
      </c>
      <c r="E5" s="10" t="s">
        <v>2009</v>
      </c>
      <c r="F5" s="10" t="s">
        <v>2191</v>
      </c>
      <c r="G5" s="12" t="s">
        <v>2207</v>
      </c>
      <c r="H5" s="12" t="s">
        <v>2207</v>
      </c>
      <c r="I5" s="13" t="s">
        <v>2213</v>
      </c>
      <c r="J5" s="14" t="s">
        <v>2214</v>
      </c>
      <c r="K5" s="10" t="str">
        <f>CONCATENATE("- ",I4)</f>
        <v>- Interventionist</v>
      </c>
      <c r="L5" s="10" t="s">
        <v>2240</v>
      </c>
      <c r="M5" s="10" t="s">
        <v>4001</v>
      </c>
      <c r="N5" s="5" t="s">
        <v>23</v>
      </c>
      <c r="O5" s="40" t="s">
        <v>6102</v>
      </c>
      <c r="P5" s="42" t="s">
        <v>6105</v>
      </c>
      <c r="Q5" s="10" t="s">
        <v>7309</v>
      </c>
      <c r="R5" t="s">
        <v>6408</v>
      </c>
      <c r="S5" s="298" t="s">
        <v>8136</v>
      </c>
      <c r="T5" s="467" t="s">
        <v>8030</v>
      </c>
      <c r="U5" s="506" t="s">
        <v>2192</v>
      </c>
      <c r="V5" s="469"/>
      <c r="W5" s="509" t="s">
        <v>2010</v>
      </c>
      <c r="X5" s="511">
        <v>10.5</v>
      </c>
      <c r="Y5" s="512">
        <v>0.105</v>
      </c>
      <c r="AA5" s="10" t="s">
        <v>8142</v>
      </c>
    </row>
    <row r="6" spans="1:27" ht="15" x14ac:dyDescent="0.25">
      <c r="A6" s="10" t="s">
        <v>2194</v>
      </c>
      <c r="B6" s="10" t="s">
        <v>2012</v>
      </c>
      <c r="C6" s="10" t="s">
        <v>1278</v>
      </c>
      <c r="D6" s="10" t="s">
        <v>2215</v>
      </c>
      <c r="E6" s="10" t="s">
        <v>2008</v>
      </c>
      <c r="F6" s="10" t="s">
        <v>2190</v>
      </c>
      <c r="G6" s="12" t="s">
        <v>90</v>
      </c>
      <c r="H6" s="12" t="s">
        <v>90</v>
      </c>
      <c r="I6" s="15" t="s">
        <v>2216</v>
      </c>
      <c r="J6" s="14" t="s">
        <v>2217</v>
      </c>
      <c r="K6" s="10" t="str">
        <f t="shared" si="0"/>
        <v>- Coach</v>
      </c>
      <c r="M6" s="10" t="s">
        <v>4002</v>
      </c>
      <c r="N6" s="6" t="s">
        <v>24</v>
      </c>
      <c r="O6" s="40" t="s">
        <v>6103</v>
      </c>
      <c r="Q6" s="10" t="s">
        <v>7492</v>
      </c>
      <c r="R6" t="s">
        <v>6409</v>
      </c>
      <c r="S6" s="298" t="s">
        <v>6408</v>
      </c>
      <c r="T6" s="467" t="s">
        <v>8030</v>
      </c>
      <c r="U6" s="506" t="s">
        <v>2191</v>
      </c>
      <c r="V6" s="469"/>
      <c r="W6" s="509" t="s">
        <v>2009</v>
      </c>
      <c r="X6" s="511">
        <v>5.7</v>
      </c>
      <c r="Y6" s="512">
        <v>5.7000000000000002E-2</v>
      </c>
    </row>
    <row r="7" spans="1:27" ht="15" x14ac:dyDescent="0.25">
      <c r="A7" s="10" t="s">
        <v>2194</v>
      </c>
      <c r="B7" s="10" t="s">
        <v>2012</v>
      </c>
      <c r="C7" s="10" t="s">
        <v>1223</v>
      </c>
      <c r="D7" s="10" t="s">
        <v>2218</v>
      </c>
      <c r="E7" s="10" t="s">
        <v>2007</v>
      </c>
      <c r="F7" s="10" t="s">
        <v>2189</v>
      </c>
      <c r="G7" s="12" t="s">
        <v>90</v>
      </c>
      <c r="H7" s="12" t="s">
        <v>2219</v>
      </c>
      <c r="I7" s="15" t="s">
        <v>2220</v>
      </c>
      <c r="J7" s="14" t="s">
        <v>2221</v>
      </c>
      <c r="K7" s="10" t="str">
        <f t="shared" si="0"/>
        <v>- Mentor</v>
      </c>
      <c r="M7" s="10" t="s">
        <v>4003</v>
      </c>
      <c r="N7" s="5" t="s">
        <v>25</v>
      </c>
      <c r="O7" s="40" t="s">
        <v>14391</v>
      </c>
      <c r="Q7" s="10" t="s">
        <v>7310</v>
      </c>
      <c r="R7" t="s">
        <v>7493</v>
      </c>
      <c r="S7" s="298" t="s">
        <v>7493</v>
      </c>
      <c r="T7" s="467" t="s">
        <v>8030</v>
      </c>
      <c r="U7" s="506" t="s">
        <v>2190</v>
      </c>
      <c r="V7" s="469"/>
      <c r="W7" s="509" t="s">
        <v>2008</v>
      </c>
      <c r="X7" s="511">
        <v>2.88</v>
      </c>
      <c r="Y7" s="512">
        <v>2.8799999999999999E-2</v>
      </c>
      <c r="AA7" s="10" t="s">
        <v>8144</v>
      </c>
    </row>
    <row r="8" spans="1:27" ht="15" x14ac:dyDescent="0.25">
      <c r="A8" s="10" t="s">
        <v>2194</v>
      </c>
      <c r="B8" s="10" t="s">
        <v>2012</v>
      </c>
      <c r="C8" s="10" t="s">
        <v>1176</v>
      </c>
      <c r="D8" s="10" t="s">
        <v>2222</v>
      </c>
      <c r="E8" s="10" t="s">
        <v>2006</v>
      </c>
      <c r="F8" s="10" t="s">
        <v>2188</v>
      </c>
      <c r="G8" s="12" t="s">
        <v>90</v>
      </c>
      <c r="H8" s="12" t="s">
        <v>2223</v>
      </c>
      <c r="I8" s="15" t="s">
        <v>2224</v>
      </c>
      <c r="J8" s="14" t="s">
        <v>2225</v>
      </c>
      <c r="K8" s="10" t="str">
        <f t="shared" si="0"/>
        <v>- Administrator</v>
      </c>
      <c r="M8" s="10" t="s">
        <v>4004</v>
      </c>
      <c r="N8" s="5" t="s">
        <v>26</v>
      </c>
      <c r="O8" s="40" t="s">
        <v>7333</v>
      </c>
      <c r="Q8" s="10" t="s">
        <v>7311</v>
      </c>
      <c r="R8" t="s">
        <v>7494</v>
      </c>
      <c r="S8" s="298" t="s">
        <v>8022</v>
      </c>
      <c r="T8" s="467" t="s">
        <v>8030</v>
      </c>
      <c r="U8" s="506" t="s">
        <v>2189</v>
      </c>
      <c r="V8" s="469"/>
      <c r="W8" s="509" t="s">
        <v>2007</v>
      </c>
      <c r="X8" s="511">
        <v>2.5499999999999998</v>
      </c>
      <c r="Y8" s="512">
        <v>2.5499999999999998E-2</v>
      </c>
      <c r="AA8" s="10" t="s">
        <v>8145</v>
      </c>
    </row>
    <row r="9" spans="1:27" ht="15" x14ac:dyDescent="0.25">
      <c r="A9" s="10" t="s">
        <v>2194</v>
      </c>
      <c r="B9" s="10" t="s">
        <v>2012</v>
      </c>
      <c r="C9" s="10" t="s">
        <v>1136</v>
      </c>
      <c r="D9" s="10" t="s">
        <v>2226</v>
      </c>
      <c r="E9" s="10" t="s">
        <v>2005</v>
      </c>
      <c r="F9" s="10" t="s">
        <v>2187</v>
      </c>
      <c r="G9" s="12" t="s">
        <v>90</v>
      </c>
      <c r="H9" s="12" t="s">
        <v>2227</v>
      </c>
      <c r="I9" s="12" t="s">
        <v>2228</v>
      </c>
      <c r="J9" s="14" t="s">
        <v>2229</v>
      </c>
      <c r="K9" s="10" t="str">
        <f t="shared" si="0"/>
        <v>- Liaison</v>
      </c>
      <c r="M9" s="10" t="s">
        <v>4005</v>
      </c>
      <c r="O9" t="s">
        <v>7316</v>
      </c>
      <c r="Q9" s="10" t="s">
        <v>7312</v>
      </c>
      <c r="R9" t="s">
        <v>7497</v>
      </c>
      <c r="S9" s="298" t="s">
        <v>6409</v>
      </c>
      <c r="T9" s="467" t="s">
        <v>8030</v>
      </c>
      <c r="U9" s="506" t="s">
        <v>2188</v>
      </c>
      <c r="V9" s="469"/>
      <c r="W9" s="509" t="s">
        <v>2006</v>
      </c>
      <c r="X9" s="511">
        <v>4.67</v>
      </c>
      <c r="Y9" s="512">
        <v>4.6699999999999998E-2</v>
      </c>
      <c r="AA9" s="10" t="s">
        <v>8147</v>
      </c>
    </row>
    <row r="10" spans="1:27" ht="15" x14ac:dyDescent="0.25">
      <c r="A10" s="10" t="s">
        <v>2194</v>
      </c>
      <c r="B10" s="10" t="s">
        <v>2012</v>
      </c>
      <c r="C10" s="10" t="s">
        <v>1096</v>
      </c>
      <c r="D10" s="10" t="s">
        <v>2230</v>
      </c>
      <c r="E10" s="10" t="s">
        <v>2004</v>
      </c>
      <c r="F10" s="10" t="s">
        <v>2186</v>
      </c>
      <c r="G10" s="13" t="s">
        <v>2213</v>
      </c>
      <c r="H10" s="12" t="s">
        <v>2231</v>
      </c>
      <c r="I10" s="12" t="s">
        <v>2232</v>
      </c>
      <c r="J10" s="14" t="s">
        <v>2233</v>
      </c>
      <c r="K10" s="10" t="str">
        <f t="shared" si="0"/>
        <v>- Translator</v>
      </c>
      <c r="M10" s="10" t="s">
        <v>4006</v>
      </c>
      <c r="N10" s="38" t="s">
        <v>54</v>
      </c>
      <c r="O10" t="s">
        <v>7317</v>
      </c>
      <c r="Q10" s="10" t="s">
        <v>7313</v>
      </c>
      <c r="R10" t="s">
        <v>7496</v>
      </c>
      <c r="S10" s="298" t="s">
        <v>7496</v>
      </c>
      <c r="T10" s="467" t="s">
        <v>8030</v>
      </c>
      <c r="U10" s="506" t="s">
        <v>2187</v>
      </c>
      <c r="V10" s="469"/>
      <c r="W10" s="509" t="s">
        <v>2005</v>
      </c>
      <c r="X10" s="511">
        <v>5.93</v>
      </c>
      <c r="Y10" s="512">
        <v>5.9299999999999999E-2</v>
      </c>
    </row>
    <row r="11" spans="1:27" ht="15" x14ac:dyDescent="0.25">
      <c r="A11" s="10" t="s">
        <v>2194</v>
      </c>
      <c r="B11" s="10" t="s">
        <v>2012</v>
      </c>
      <c r="C11" s="10" t="s">
        <v>1060</v>
      </c>
      <c r="D11" s="10" t="s">
        <v>2234</v>
      </c>
      <c r="E11" s="10" t="s">
        <v>2003</v>
      </c>
      <c r="F11" s="10" t="s">
        <v>2185</v>
      </c>
      <c r="G11" s="13" t="s">
        <v>2213</v>
      </c>
      <c r="H11" s="12" t="s">
        <v>2235</v>
      </c>
      <c r="I11" s="12" t="s">
        <v>2236</v>
      </c>
      <c r="J11" s="14" t="s">
        <v>2237</v>
      </c>
      <c r="K11" s="10" t="str">
        <f t="shared" si="0"/>
        <v>- Stipends</v>
      </c>
      <c r="M11" s="10" t="s">
        <v>4007</v>
      </c>
      <c r="N11" s="38" t="s">
        <v>7</v>
      </c>
      <c r="O11" t="s">
        <v>7318</v>
      </c>
      <c r="R11" t="s">
        <v>7495</v>
      </c>
      <c r="S11" s="298" t="s">
        <v>8020</v>
      </c>
      <c r="T11" s="467" t="s">
        <v>8030</v>
      </c>
      <c r="U11" s="506" t="s">
        <v>2186</v>
      </c>
      <c r="V11" s="469"/>
      <c r="W11" s="509" t="s">
        <v>2004</v>
      </c>
      <c r="X11" s="511">
        <v>5.8000000000000007</v>
      </c>
      <c r="Y11" s="512">
        <v>5.800000000000001E-2</v>
      </c>
    </row>
    <row r="12" spans="1:27" ht="15" x14ac:dyDescent="0.25">
      <c r="A12" s="10" t="s">
        <v>2194</v>
      </c>
      <c r="B12" s="10" t="s">
        <v>2012</v>
      </c>
      <c r="C12" s="10" t="s">
        <v>1029</v>
      </c>
      <c r="D12" s="10" t="s">
        <v>2238</v>
      </c>
      <c r="E12" s="10" t="s">
        <v>2002</v>
      </c>
      <c r="F12" s="10" t="s">
        <v>2184</v>
      </c>
      <c r="G12" s="13" t="s">
        <v>2213</v>
      </c>
      <c r="H12" s="12" t="s">
        <v>2239</v>
      </c>
      <c r="I12" s="12" t="s">
        <v>2240</v>
      </c>
      <c r="J12" s="14" t="s">
        <v>2241</v>
      </c>
      <c r="K12" s="10" t="str">
        <f t="shared" si="0"/>
        <v>- Substitutes</v>
      </c>
      <c r="M12" s="10" t="s">
        <v>4008</v>
      </c>
      <c r="N12" s="38" t="s">
        <v>94</v>
      </c>
      <c r="O12" t="s">
        <v>7319</v>
      </c>
      <c r="R12" t="s">
        <v>6410</v>
      </c>
      <c r="S12" s="298" t="s">
        <v>7497</v>
      </c>
      <c r="T12" s="467" t="s">
        <v>8030</v>
      </c>
      <c r="U12" s="506" t="s">
        <v>2185</v>
      </c>
      <c r="V12" s="469"/>
      <c r="W12" s="509" t="s">
        <v>2003</v>
      </c>
      <c r="X12" s="511">
        <v>9.93</v>
      </c>
      <c r="Y12" s="512">
        <v>9.9299999999999999E-2</v>
      </c>
    </row>
    <row r="13" spans="1:27" ht="15" x14ac:dyDescent="0.25">
      <c r="A13" s="10" t="s">
        <v>2194</v>
      </c>
      <c r="B13" s="10" t="s">
        <v>2012</v>
      </c>
      <c r="C13" s="10" t="s">
        <v>1000</v>
      </c>
      <c r="D13" s="10" t="s">
        <v>2242</v>
      </c>
      <c r="E13" s="10" t="s">
        <v>2001</v>
      </c>
      <c r="F13" s="10" t="s">
        <v>2183</v>
      </c>
      <c r="G13" s="13" t="s">
        <v>2213</v>
      </c>
      <c r="H13" s="12" t="s">
        <v>2243</v>
      </c>
      <c r="J13" s="14" t="s">
        <v>2244</v>
      </c>
      <c r="K13" s="10" t="str">
        <f t="shared" si="0"/>
        <v>- Other</v>
      </c>
      <c r="M13" s="10" t="s">
        <v>4009</v>
      </c>
      <c r="N13" s="38" t="s">
        <v>2251</v>
      </c>
      <c r="O13" t="s">
        <v>7320</v>
      </c>
      <c r="R13" t="s">
        <v>6411</v>
      </c>
      <c r="S13" s="298" t="s">
        <v>6410</v>
      </c>
      <c r="T13" s="467" t="s">
        <v>8030</v>
      </c>
      <c r="U13" s="506" t="s">
        <v>2184</v>
      </c>
      <c r="V13" s="469"/>
      <c r="W13" s="509" t="s">
        <v>2002</v>
      </c>
      <c r="X13" s="511">
        <v>7.580000000000001</v>
      </c>
      <c r="Y13" s="512">
        <v>7.5800000000000006E-2</v>
      </c>
    </row>
    <row r="14" spans="1:27" ht="15" x14ac:dyDescent="0.25">
      <c r="A14" s="10" t="s">
        <v>2194</v>
      </c>
      <c r="B14" s="10" t="s">
        <v>2012</v>
      </c>
      <c r="C14" s="10" t="s">
        <v>972</v>
      </c>
      <c r="D14" s="10" t="s">
        <v>2245</v>
      </c>
      <c r="E14" s="10" t="s">
        <v>2000</v>
      </c>
      <c r="F14" s="10" t="s">
        <v>2182</v>
      </c>
      <c r="G14" s="13" t="s">
        <v>2213</v>
      </c>
      <c r="H14" s="12" t="s">
        <v>2246</v>
      </c>
      <c r="I14" s="12"/>
      <c r="J14" s="14" t="s">
        <v>7</v>
      </c>
      <c r="M14" s="10" t="s">
        <v>4010</v>
      </c>
      <c r="N14" s="38" t="s">
        <v>93</v>
      </c>
      <c r="O14" t="s">
        <v>7321</v>
      </c>
      <c r="R14" t="s">
        <v>6412</v>
      </c>
      <c r="S14" s="298" t="s">
        <v>6411</v>
      </c>
      <c r="T14" s="467" t="s">
        <v>8030</v>
      </c>
      <c r="U14" s="506" t="s">
        <v>2183</v>
      </c>
      <c r="V14" s="469"/>
      <c r="W14" s="509" t="s">
        <v>2001</v>
      </c>
      <c r="X14" s="511">
        <v>3.81</v>
      </c>
      <c r="Y14" s="512">
        <v>3.8100000000000002E-2</v>
      </c>
    </row>
    <row r="15" spans="1:27" ht="26.25" x14ac:dyDescent="0.25">
      <c r="A15" s="10" t="s">
        <v>2194</v>
      </c>
      <c r="B15" s="10" t="s">
        <v>2012</v>
      </c>
      <c r="C15" s="10" t="s">
        <v>946</v>
      </c>
      <c r="D15" s="10" t="s">
        <v>2247</v>
      </c>
      <c r="E15" s="10" t="s">
        <v>1999</v>
      </c>
      <c r="F15" s="10" t="s">
        <v>2181</v>
      </c>
      <c r="G15" s="13" t="s">
        <v>2213</v>
      </c>
      <c r="H15" s="12" t="s">
        <v>2248</v>
      </c>
      <c r="I15" s="12"/>
      <c r="J15" s="14" t="s">
        <v>94</v>
      </c>
      <c r="M15" s="10" t="s">
        <v>4011</v>
      </c>
      <c r="N15" s="38" t="s">
        <v>2256</v>
      </c>
      <c r="O15" t="s">
        <v>7322</v>
      </c>
      <c r="R15" t="s">
        <v>6437</v>
      </c>
      <c r="S15" s="298" t="s">
        <v>6412</v>
      </c>
      <c r="T15" s="467" t="s">
        <v>8030</v>
      </c>
      <c r="U15" s="506" t="s">
        <v>2182</v>
      </c>
      <c r="V15" s="469"/>
      <c r="W15" s="509" t="s">
        <v>2000</v>
      </c>
      <c r="X15" s="511">
        <v>7.41</v>
      </c>
      <c r="Y15" s="512">
        <v>7.4099999999999999E-2</v>
      </c>
    </row>
    <row r="16" spans="1:27" ht="26.25" x14ac:dyDescent="0.25">
      <c r="A16" s="10" t="s">
        <v>2194</v>
      </c>
      <c r="B16" s="10" t="s">
        <v>2012</v>
      </c>
      <c r="C16" s="10" t="s">
        <v>923</v>
      </c>
      <c r="D16" s="10" t="s">
        <v>2249</v>
      </c>
      <c r="E16" s="10" t="s">
        <v>1998</v>
      </c>
      <c r="F16" s="10" t="s">
        <v>2180</v>
      </c>
      <c r="G16" s="13" t="s">
        <v>2213</v>
      </c>
      <c r="H16" s="12" t="s">
        <v>2250</v>
      </c>
      <c r="I16" s="12"/>
      <c r="J16" s="14" t="s">
        <v>2251</v>
      </c>
      <c r="M16" s="10" t="s">
        <v>4012</v>
      </c>
      <c r="N16" s="38" t="s">
        <v>91</v>
      </c>
      <c r="O16" t="s">
        <v>7323</v>
      </c>
      <c r="R16" t="s">
        <v>6414</v>
      </c>
      <c r="S16" s="298" t="s">
        <v>8012</v>
      </c>
      <c r="T16" s="467" t="s">
        <v>8030</v>
      </c>
      <c r="U16" s="506" t="s">
        <v>2181</v>
      </c>
      <c r="V16" s="469"/>
      <c r="W16" s="509" t="s">
        <v>1999</v>
      </c>
      <c r="X16" s="511">
        <v>10.5</v>
      </c>
      <c r="Y16" s="512">
        <v>0.105</v>
      </c>
    </row>
    <row r="17" spans="1:25" ht="39" x14ac:dyDescent="0.25">
      <c r="A17" s="10" t="s">
        <v>2194</v>
      </c>
      <c r="B17" s="10" t="s">
        <v>2012</v>
      </c>
      <c r="C17" s="10" t="s">
        <v>899</v>
      </c>
      <c r="D17" s="10" t="s">
        <v>2252</v>
      </c>
      <c r="E17" s="10" t="s">
        <v>1997</v>
      </c>
      <c r="F17" s="10" t="s">
        <v>2179</v>
      </c>
      <c r="G17" s="13" t="s">
        <v>2213</v>
      </c>
      <c r="H17" s="12" t="s">
        <v>2253</v>
      </c>
      <c r="I17" s="12"/>
      <c r="J17" s="14" t="s">
        <v>93</v>
      </c>
      <c r="M17" s="10" t="s">
        <v>4013</v>
      </c>
      <c r="N17" s="38" t="s">
        <v>2260</v>
      </c>
      <c r="O17" t="s">
        <v>7324</v>
      </c>
      <c r="R17" t="s">
        <v>6415</v>
      </c>
      <c r="S17" s="298" t="s">
        <v>6413</v>
      </c>
      <c r="T17" s="467" t="s">
        <v>8030</v>
      </c>
      <c r="U17" s="506" t="s">
        <v>2180</v>
      </c>
      <c r="V17" s="469"/>
      <c r="W17" s="509" t="s">
        <v>1998</v>
      </c>
      <c r="X17" s="511">
        <v>7.5200000000000005</v>
      </c>
      <c r="Y17" s="512">
        <v>7.5200000000000003E-2</v>
      </c>
    </row>
    <row r="18" spans="1:25" ht="39" x14ac:dyDescent="0.25">
      <c r="A18" s="10" t="s">
        <v>2193</v>
      </c>
      <c r="B18" s="10" t="s">
        <v>2011</v>
      </c>
      <c r="C18" s="10" t="s">
        <v>1828</v>
      </c>
      <c r="D18" s="10" t="s">
        <v>2254</v>
      </c>
      <c r="E18" s="10" t="s">
        <v>1996</v>
      </c>
      <c r="F18" s="10" t="s">
        <v>2178</v>
      </c>
      <c r="G18" s="13" t="s">
        <v>2213</v>
      </c>
      <c r="H18" s="12" t="s">
        <v>2255</v>
      </c>
      <c r="I18" s="12"/>
      <c r="J18" s="14" t="s">
        <v>2256</v>
      </c>
      <c r="M18" s="10" t="s">
        <v>4014</v>
      </c>
      <c r="N18" s="38" t="s">
        <v>2262</v>
      </c>
      <c r="O18" t="s">
        <v>7325</v>
      </c>
      <c r="R18" t="s">
        <v>6416</v>
      </c>
      <c r="S18" s="298" t="s">
        <v>6414</v>
      </c>
      <c r="T18" s="467" t="s">
        <v>8030</v>
      </c>
      <c r="U18" s="506" t="s">
        <v>2179</v>
      </c>
      <c r="V18" s="469"/>
      <c r="W18" s="509" t="s">
        <v>1997</v>
      </c>
      <c r="X18" s="511">
        <v>5.09</v>
      </c>
      <c r="Y18" s="512">
        <v>5.0900000000000001E-2</v>
      </c>
    </row>
    <row r="19" spans="1:25" ht="15" x14ac:dyDescent="0.25">
      <c r="A19" s="10" t="s">
        <v>2193</v>
      </c>
      <c r="B19" s="10" t="s">
        <v>2011</v>
      </c>
      <c r="C19" s="10" t="s">
        <v>1655</v>
      </c>
      <c r="D19" s="10" t="s">
        <v>2188</v>
      </c>
      <c r="E19" s="10" t="s">
        <v>1995</v>
      </c>
      <c r="F19" s="10" t="s">
        <v>2177</v>
      </c>
      <c r="G19" s="13" t="s">
        <v>2213</v>
      </c>
      <c r="H19" s="12" t="s">
        <v>2257</v>
      </c>
      <c r="I19" s="12"/>
      <c r="J19" s="14" t="s">
        <v>91</v>
      </c>
      <c r="M19" s="10" t="s">
        <v>4015</v>
      </c>
      <c r="N19" s="38" t="s">
        <v>2264</v>
      </c>
      <c r="O19" t="s">
        <v>7326</v>
      </c>
      <c r="R19" t="s">
        <v>6419</v>
      </c>
      <c r="S19" s="298" t="s">
        <v>6415</v>
      </c>
      <c r="T19" s="467" t="s">
        <v>8030</v>
      </c>
      <c r="U19" s="506" t="s">
        <v>2178</v>
      </c>
      <c r="V19" s="469"/>
      <c r="W19" s="509" t="s">
        <v>1996</v>
      </c>
      <c r="X19" s="511">
        <v>10.5</v>
      </c>
      <c r="Y19" s="512">
        <v>0.105</v>
      </c>
    </row>
    <row r="20" spans="1:25" ht="26.25" x14ac:dyDescent="0.25">
      <c r="A20" s="10" t="s">
        <v>2193</v>
      </c>
      <c r="B20" s="10" t="s">
        <v>2011</v>
      </c>
      <c r="C20" s="10" t="s">
        <v>1483</v>
      </c>
      <c r="D20" s="10" t="s">
        <v>2258</v>
      </c>
      <c r="E20" s="10" t="s">
        <v>1994</v>
      </c>
      <c r="F20" s="10" t="s">
        <v>2176</v>
      </c>
      <c r="G20" s="15" t="s">
        <v>2216</v>
      </c>
      <c r="H20" s="12" t="s">
        <v>2259</v>
      </c>
      <c r="I20" s="12"/>
      <c r="J20" s="14" t="s">
        <v>2260</v>
      </c>
      <c r="M20" s="10" t="s">
        <v>4016</v>
      </c>
      <c r="N20" s="38" t="s">
        <v>2266</v>
      </c>
      <c r="O20" t="s">
        <v>7327</v>
      </c>
      <c r="R20" t="s">
        <v>6418</v>
      </c>
      <c r="S20" s="298" t="s">
        <v>6416</v>
      </c>
      <c r="T20" s="467" t="s">
        <v>8030</v>
      </c>
      <c r="U20" s="506" t="s">
        <v>2177</v>
      </c>
      <c r="V20" s="469"/>
      <c r="W20" s="509" t="s">
        <v>1995</v>
      </c>
      <c r="X20" s="511">
        <v>2.73</v>
      </c>
      <c r="Y20" s="512">
        <v>2.7300000000000001E-2</v>
      </c>
    </row>
    <row r="21" spans="1:25" ht="27" thickBot="1" x14ac:dyDescent="0.3">
      <c r="A21" s="10" t="s">
        <v>2193</v>
      </c>
      <c r="B21" s="10" t="s">
        <v>2011</v>
      </c>
      <c r="C21" s="10" t="s">
        <v>1354</v>
      </c>
      <c r="D21" s="10" t="s">
        <v>2141</v>
      </c>
      <c r="E21" s="10" t="s">
        <v>1993</v>
      </c>
      <c r="F21" s="10" t="s">
        <v>2175</v>
      </c>
      <c r="G21" s="15" t="s">
        <v>2216</v>
      </c>
      <c r="H21" s="12" t="s">
        <v>2261</v>
      </c>
      <c r="I21" s="12"/>
      <c r="J21" s="14" t="s">
        <v>2262</v>
      </c>
      <c r="M21" s="10" t="s">
        <v>4017</v>
      </c>
      <c r="N21" s="39"/>
      <c r="O21" s="10" t="s">
        <v>7309</v>
      </c>
      <c r="R21" t="s">
        <v>6417</v>
      </c>
      <c r="S21" s="298" t="s">
        <v>6417</v>
      </c>
      <c r="T21" s="467" t="s">
        <v>8030</v>
      </c>
      <c r="U21" s="506" t="s">
        <v>2176</v>
      </c>
      <c r="V21" s="469"/>
      <c r="W21" s="509" t="s">
        <v>1994</v>
      </c>
      <c r="X21" s="511">
        <v>10.5</v>
      </c>
      <c r="Y21" s="512">
        <v>0.105</v>
      </c>
    </row>
    <row r="22" spans="1:25" ht="26.25" x14ac:dyDescent="0.25">
      <c r="A22" s="10" t="s">
        <v>2193</v>
      </c>
      <c r="B22" s="10" t="s">
        <v>2011</v>
      </c>
      <c r="C22" s="10" t="s">
        <v>1147</v>
      </c>
      <c r="D22" s="10" t="s">
        <v>2263</v>
      </c>
      <c r="E22" s="10" t="s">
        <v>1992</v>
      </c>
      <c r="F22" s="10" t="s">
        <v>2174</v>
      </c>
      <c r="G22" s="15" t="s">
        <v>2220</v>
      </c>
      <c r="H22" s="12" t="s">
        <v>2220</v>
      </c>
      <c r="I22" s="12"/>
      <c r="J22" s="14" t="s">
        <v>2264</v>
      </c>
      <c r="O22" s="10" t="s">
        <v>7492</v>
      </c>
      <c r="R22" t="s">
        <v>6421</v>
      </c>
      <c r="S22" s="298" t="s">
        <v>6418</v>
      </c>
      <c r="T22" s="467" t="s">
        <v>8030</v>
      </c>
      <c r="U22" s="506" t="s">
        <v>2175</v>
      </c>
      <c r="V22" s="469"/>
      <c r="W22" s="509" t="s">
        <v>1993</v>
      </c>
      <c r="X22" s="511">
        <v>3.15</v>
      </c>
      <c r="Y22" s="512">
        <v>3.15E-2</v>
      </c>
    </row>
    <row r="23" spans="1:25" ht="15" x14ac:dyDescent="0.25">
      <c r="A23" s="10" t="s">
        <v>2193</v>
      </c>
      <c r="B23" s="10" t="s">
        <v>2011</v>
      </c>
      <c r="C23" s="10" t="s">
        <v>1222</v>
      </c>
      <c r="D23" s="10" t="s">
        <v>2112</v>
      </c>
      <c r="E23" s="10" t="s">
        <v>1991</v>
      </c>
      <c r="F23" s="10" t="s">
        <v>2173</v>
      </c>
      <c r="G23" s="15" t="s">
        <v>2220</v>
      </c>
      <c r="H23" s="12" t="s">
        <v>2265</v>
      </c>
      <c r="I23" s="12"/>
      <c r="J23" s="14" t="s">
        <v>2266</v>
      </c>
      <c r="O23" s="10" t="s">
        <v>7310</v>
      </c>
      <c r="R23" t="s">
        <v>6413</v>
      </c>
      <c r="S23" s="298" t="s">
        <v>6419</v>
      </c>
      <c r="T23" s="467" t="s">
        <v>8030</v>
      </c>
      <c r="U23" s="506" t="s">
        <v>2174</v>
      </c>
      <c r="V23" s="469"/>
      <c r="W23" s="509" t="s">
        <v>1992</v>
      </c>
      <c r="X23" s="511">
        <v>10.5</v>
      </c>
      <c r="Y23" s="512">
        <v>0.105</v>
      </c>
    </row>
    <row r="24" spans="1:25" ht="27" thickBot="1" x14ac:dyDescent="0.3">
      <c r="A24" s="10" t="s">
        <v>2193</v>
      </c>
      <c r="B24" s="10" t="s">
        <v>2011</v>
      </c>
      <c r="C24" s="10" t="s">
        <v>1175</v>
      </c>
      <c r="D24" s="10" t="s">
        <v>2267</v>
      </c>
      <c r="E24" s="10" t="s">
        <v>1990</v>
      </c>
      <c r="F24" s="10" t="s">
        <v>2172</v>
      </c>
      <c r="G24" s="15" t="s">
        <v>2220</v>
      </c>
      <c r="H24" s="12" t="s">
        <v>2268</v>
      </c>
      <c r="I24" s="12"/>
      <c r="J24" s="16" t="s">
        <v>2269</v>
      </c>
      <c r="O24" s="10" t="s">
        <v>7311</v>
      </c>
      <c r="R24" t="s">
        <v>6420</v>
      </c>
      <c r="S24" s="298" t="s">
        <v>8137</v>
      </c>
      <c r="T24" s="467" t="s">
        <v>8030</v>
      </c>
      <c r="U24" s="506" t="s">
        <v>2173</v>
      </c>
      <c r="V24" s="469"/>
      <c r="W24" s="509" t="s">
        <v>1991</v>
      </c>
      <c r="X24" s="511">
        <v>1.04</v>
      </c>
      <c r="Y24" s="512">
        <v>1.0400000000000001E-2</v>
      </c>
    </row>
    <row r="25" spans="1:25" ht="15" x14ac:dyDescent="0.25">
      <c r="A25" s="10" t="s">
        <v>2193</v>
      </c>
      <c r="B25" s="10" t="s">
        <v>2011</v>
      </c>
      <c r="C25" s="10" t="s">
        <v>1135</v>
      </c>
      <c r="D25" s="10" t="s">
        <v>2270</v>
      </c>
      <c r="E25" s="10" t="s">
        <v>1989</v>
      </c>
      <c r="F25" s="10" t="s">
        <v>2171</v>
      </c>
      <c r="G25" s="15" t="s">
        <v>2220</v>
      </c>
      <c r="H25" s="12" t="s">
        <v>2271</v>
      </c>
      <c r="I25" s="12"/>
      <c r="O25" s="10" t="s">
        <v>7312</v>
      </c>
      <c r="R25" t="s">
        <v>6423</v>
      </c>
      <c r="S25" s="298" t="s">
        <v>6420</v>
      </c>
      <c r="T25" s="467" t="s">
        <v>8030</v>
      </c>
      <c r="U25" s="506" t="s">
        <v>2172</v>
      </c>
      <c r="V25" s="469"/>
      <c r="W25" s="509" t="s">
        <v>1990</v>
      </c>
      <c r="X25" s="511">
        <v>3.6799999999999997</v>
      </c>
      <c r="Y25" s="512">
        <v>3.6799999999999999E-2</v>
      </c>
    </row>
    <row r="26" spans="1:25" ht="15" x14ac:dyDescent="0.25">
      <c r="A26" s="10" t="s">
        <v>2193</v>
      </c>
      <c r="B26" s="10" t="s">
        <v>2011</v>
      </c>
      <c r="C26" s="10" t="s">
        <v>1095</v>
      </c>
      <c r="D26" s="10" t="s">
        <v>2272</v>
      </c>
      <c r="E26" s="10" t="s">
        <v>1988</v>
      </c>
      <c r="F26" s="10" t="s">
        <v>2170</v>
      </c>
      <c r="G26" s="15" t="s">
        <v>2220</v>
      </c>
      <c r="H26" s="12" t="s">
        <v>2206</v>
      </c>
      <c r="I26" s="12"/>
      <c r="O26" s="10" t="s">
        <v>7313</v>
      </c>
      <c r="R26" t="s">
        <v>6422</v>
      </c>
      <c r="S26" s="298" t="s">
        <v>6421</v>
      </c>
      <c r="T26" s="467" t="s">
        <v>8030</v>
      </c>
      <c r="U26" s="506" t="s">
        <v>2171</v>
      </c>
      <c r="V26" s="469"/>
      <c r="W26" s="509" t="s">
        <v>8038</v>
      </c>
      <c r="X26" s="511">
        <v>4.09</v>
      </c>
      <c r="Y26" s="512">
        <v>4.0899999999999999E-2</v>
      </c>
    </row>
    <row r="27" spans="1:25" ht="15" x14ac:dyDescent="0.25">
      <c r="A27" s="10" t="s">
        <v>2193</v>
      </c>
      <c r="B27" s="10" t="s">
        <v>2011</v>
      </c>
      <c r="C27" s="10" t="s">
        <v>1059</v>
      </c>
      <c r="D27" s="10" t="s">
        <v>2273</v>
      </c>
      <c r="E27" s="10" t="s">
        <v>1987</v>
      </c>
      <c r="F27" s="10" t="s">
        <v>2169</v>
      </c>
      <c r="G27" s="15" t="s">
        <v>2224</v>
      </c>
      <c r="H27" s="12" t="s">
        <v>99</v>
      </c>
      <c r="I27" s="12"/>
      <c r="R27" t="s">
        <v>6424</v>
      </c>
      <c r="S27" s="298" t="s">
        <v>6422</v>
      </c>
      <c r="T27" s="467" t="s">
        <v>8030</v>
      </c>
      <c r="U27" s="506" t="s">
        <v>2170</v>
      </c>
      <c r="V27" s="469"/>
      <c r="W27" s="509" t="s">
        <v>8040</v>
      </c>
      <c r="X27" s="511">
        <v>7.06</v>
      </c>
      <c r="Y27" s="512">
        <v>7.0599999999999996E-2</v>
      </c>
    </row>
    <row r="28" spans="1:25" ht="15" x14ac:dyDescent="0.25">
      <c r="A28" s="10" t="s">
        <v>2193</v>
      </c>
      <c r="B28" s="10" t="s">
        <v>2011</v>
      </c>
      <c r="C28" s="10" t="s">
        <v>1028</v>
      </c>
      <c r="D28" s="10" t="s">
        <v>2274</v>
      </c>
      <c r="E28" s="10" t="s">
        <v>1986</v>
      </c>
      <c r="F28" s="10" t="s">
        <v>2168</v>
      </c>
      <c r="G28" s="15" t="s">
        <v>2224</v>
      </c>
      <c r="H28" s="12" t="s">
        <v>98</v>
      </c>
      <c r="I28" s="12"/>
      <c r="R28" t="s">
        <v>6425</v>
      </c>
      <c r="S28" s="298" t="s">
        <v>6423</v>
      </c>
      <c r="T28" s="467" t="s">
        <v>8030</v>
      </c>
      <c r="U28" s="506" t="s">
        <v>2169</v>
      </c>
      <c r="V28" s="469"/>
      <c r="W28" s="509" t="s">
        <v>8041</v>
      </c>
      <c r="X28" s="511">
        <v>8.4500000000000011</v>
      </c>
      <c r="Y28" s="512">
        <v>8.4500000000000006E-2</v>
      </c>
    </row>
    <row r="29" spans="1:25" ht="15" x14ac:dyDescent="0.25">
      <c r="A29" s="10" t="s">
        <v>2193</v>
      </c>
      <c r="B29" s="10" t="s">
        <v>2011</v>
      </c>
      <c r="C29" s="10" t="s">
        <v>999</v>
      </c>
      <c r="D29" s="10" t="s">
        <v>2275</v>
      </c>
      <c r="E29" s="10" t="s">
        <v>1985</v>
      </c>
      <c r="F29" s="10" t="s">
        <v>2167</v>
      </c>
      <c r="G29" s="15" t="s">
        <v>2224</v>
      </c>
      <c r="H29" s="12" t="s">
        <v>2276</v>
      </c>
      <c r="I29" s="12"/>
      <c r="R29" t="s">
        <v>6426</v>
      </c>
      <c r="S29" s="298" t="s">
        <v>6424</v>
      </c>
      <c r="T29" s="467" t="s">
        <v>8030</v>
      </c>
      <c r="U29" s="506" t="s">
        <v>2168</v>
      </c>
      <c r="V29" s="469"/>
      <c r="W29" s="509" t="s">
        <v>1986</v>
      </c>
      <c r="X29" s="511">
        <v>3.6900000000000004</v>
      </c>
      <c r="Y29" s="512">
        <v>3.6900000000000002E-2</v>
      </c>
    </row>
    <row r="30" spans="1:25" ht="15" x14ac:dyDescent="0.25">
      <c r="A30" s="10" t="s">
        <v>2193</v>
      </c>
      <c r="B30" s="10" t="s">
        <v>2011</v>
      </c>
      <c r="C30" s="10" t="s">
        <v>971</v>
      </c>
      <c r="D30" s="10" t="s">
        <v>2277</v>
      </c>
      <c r="E30" s="10" t="s">
        <v>1984</v>
      </c>
      <c r="F30" s="10" t="s">
        <v>2166</v>
      </c>
      <c r="G30" s="15" t="s">
        <v>2224</v>
      </c>
      <c r="H30" s="12" t="s">
        <v>2278</v>
      </c>
      <c r="I30" s="12"/>
      <c r="R30" t="s">
        <v>6427</v>
      </c>
      <c r="S30" s="298" t="s">
        <v>6425</v>
      </c>
      <c r="T30" s="467" t="s">
        <v>8030</v>
      </c>
      <c r="U30" s="506" t="s">
        <v>2167</v>
      </c>
      <c r="V30" s="469"/>
      <c r="W30" s="509" t="s">
        <v>1985</v>
      </c>
      <c r="X30" s="511">
        <v>4.26</v>
      </c>
      <c r="Y30" s="512">
        <v>4.2599999999999999E-2</v>
      </c>
    </row>
    <row r="31" spans="1:25" ht="15" x14ac:dyDescent="0.25">
      <c r="A31" s="10" t="s">
        <v>2193</v>
      </c>
      <c r="B31" s="10" t="s">
        <v>2011</v>
      </c>
      <c r="C31" s="10" t="s">
        <v>945</v>
      </c>
      <c r="D31" s="10" t="s">
        <v>2279</v>
      </c>
      <c r="E31" s="10" t="s">
        <v>1983</v>
      </c>
      <c r="F31" s="10" t="s">
        <v>2165</v>
      </c>
      <c r="G31" s="12" t="s">
        <v>2228</v>
      </c>
      <c r="H31" s="12" t="s">
        <v>2228</v>
      </c>
      <c r="I31" s="12"/>
      <c r="R31" t="s">
        <v>6428</v>
      </c>
      <c r="S31" s="298" t="s">
        <v>6426</v>
      </c>
      <c r="T31" s="467" t="s">
        <v>8030</v>
      </c>
      <c r="U31" s="506" t="s">
        <v>2166</v>
      </c>
      <c r="V31" s="469"/>
      <c r="W31" s="509" t="s">
        <v>1984</v>
      </c>
      <c r="X31" s="511">
        <v>0.44999999999999996</v>
      </c>
      <c r="Y31" s="512">
        <v>4.4999999999999997E-3</v>
      </c>
    </row>
    <row r="32" spans="1:25" ht="15" x14ac:dyDescent="0.25">
      <c r="A32" s="10" t="s">
        <v>2193</v>
      </c>
      <c r="B32" s="10" t="s">
        <v>2011</v>
      </c>
      <c r="C32" s="10" t="s">
        <v>713</v>
      </c>
      <c r="D32" s="10" t="s">
        <v>2280</v>
      </c>
      <c r="E32" s="10" t="s">
        <v>1982</v>
      </c>
      <c r="F32" s="10" t="s">
        <v>2164</v>
      </c>
      <c r="G32" s="12" t="s">
        <v>2232</v>
      </c>
      <c r="H32" s="12" t="s">
        <v>2232</v>
      </c>
      <c r="I32" s="12"/>
      <c r="R32" t="s">
        <v>6435</v>
      </c>
      <c r="S32" s="298" t="s">
        <v>6427</v>
      </c>
      <c r="T32" s="467" t="s">
        <v>8030</v>
      </c>
      <c r="U32" s="506" t="s">
        <v>2165</v>
      </c>
      <c r="V32" s="469"/>
      <c r="W32" s="509" t="s">
        <v>1983</v>
      </c>
      <c r="X32" s="511">
        <v>0.19</v>
      </c>
      <c r="Y32" s="512">
        <v>1.9E-3</v>
      </c>
    </row>
    <row r="33" spans="1:25" ht="15" x14ac:dyDescent="0.25">
      <c r="A33" s="10" t="s">
        <v>2193</v>
      </c>
      <c r="B33" s="10" t="s">
        <v>2011</v>
      </c>
      <c r="C33" s="10" t="s">
        <v>898</v>
      </c>
      <c r="D33" s="10" t="s">
        <v>2281</v>
      </c>
      <c r="E33" s="10" t="s">
        <v>1981</v>
      </c>
      <c r="F33" s="10" t="s">
        <v>2163</v>
      </c>
      <c r="G33" s="12" t="s">
        <v>2236</v>
      </c>
      <c r="H33" s="12" t="s">
        <v>2236</v>
      </c>
      <c r="I33" s="12"/>
      <c r="R33" t="s">
        <v>6431</v>
      </c>
      <c r="S33" s="298" t="s">
        <v>6428</v>
      </c>
      <c r="T33" s="467" t="s">
        <v>8030</v>
      </c>
      <c r="U33" s="506" t="s">
        <v>2164</v>
      </c>
      <c r="V33" s="469"/>
      <c r="W33" s="509" t="s">
        <v>1982</v>
      </c>
      <c r="X33" s="511">
        <v>3.4000000000000004</v>
      </c>
      <c r="Y33" s="512">
        <v>3.4000000000000002E-2</v>
      </c>
    </row>
    <row r="34" spans="1:25" ht="15" x14ac:dyDescent="0.25">
      <c r="A34" s="10" t="s">
        <v>2193</v>
      </c>
      <c r="B34" s="10" t="s">
        <v>2011</v>
      </c>
      <c r="C34" s="10" t="s">
        <v>877</v>
      </c>
      <c r="D34" s="10" t="s">
        <v>2282</v>
      </c>
      <c r="E34" s="10" t="s">
        <v>1980</v>
      </c>
      <c r="F34" s="10" t="s">
        <v>2162</v>
      </c>
      <c r="G34" s="12" t="s">
        <v>2240</v>
      </c>
      <c r="H34" s="12" t="s">
        <v>2240</v>
      </c>
      <c r="I34" s="12"/>
      <c r="R34" t="s">
        <v>6430</v>
      </c>
      <c r="S34" s="298" t="s">
        <v>6435</v>
      </c>
      <c r="T34" s="467" t="s">
        <v>8030</v>
      </c>
      <c r="U34" s="506" t="s">
        <v>2163</v>
      </c>
      <c r="V34" s="469"/>
      <c r="W34" s="509" t="s">
        <v>1981</v>
      </c>
      <c r="X34" s="511">
        <v>3.75</v>
      </c>
      <c r="Y34" s="512">
        <v>3.7499999999999999E-2</v>
      </c>
    </row>
    <row r="35" spans="1:25" ht="15" x14ac:dyDescent="0.25">
      <c r="A35" s="10" t="s">
        <v>2193</v>
      </c>
      <c r="B35" s="10" t="s">
        <v>2011</v>
      </c>
      <c r="C35" s="10" t="s">
        <v>856</v>
      </c>
      <c r="D35" s="10" t="s">
        <v>2283</v>
      </c>
      <c r="E35" s="10" t="s">
        <v>1979</v>
      </c>
      <c r="F35" s="10" t="s">
        <v>2161</v>
      </c>
      <c r="I35" s="12"/>
      <c r="R35" t="s">
        <v>6429</v>
      </c>
      <c r="S35" s="298" t="s">
        <v>6429</v>
      </c>
      <c r="T35" s="467" t="s">
        <v>8030</v>
      </c>
      <c r="U35" s="506" t="s">
        <v>2162</v>
      </c>
      <c r="V35" s="469"/>
      <c r="W35" s="509" t="s">
        <v>1980</v>
      </c>
      <c r="X35" s="511">
        <v>2.1800000000000002</v>
      </c>
      <c r="Y35" s="512">
        <v>2.1800000000000003E-2</v>
      </c>
    </row>
    <row r="36" spans="1:25" ht="15" x14ac:dyDescent="0.25">
      <c r="A36" s="10" t="s">
        <v>2193</v>
      </c>
      <c r="B36" s="10" t="s">
        <v>2011</v>
      </c>
      <c r="C36" s="10" t="s">
        <v>835</v>
      </c>
      <c r="D36" s="10" t="s">
        <v>2069</v>
      </c>
      <c r="E36" s="10" t="s">
        <v>1978</v>
      </c>
      <c r="F36" s="10" t="s">
        <v>2160</v>
      </c>
      <c r="I36" s="12"/>
      <c r="J36" s="40" t="s">
        <v>6100</v>
      </c>
      <c r="K36" s="40" t="s">
        <v>6110</v>
      </c>
      <c r="L36" s="40" t="s">
        <v>6101</v>
      </c>
      <c r="M36" s="40" t="s">
        <v>6102</v>
      </c>
      <c r="N36" s="40" t="s">
        <v>6103</v>
      </c>
      <c r="R36" s="10" t="s">
        <v>7993</v>
      </c>
      <c r="S36" s="298" t="s">
        <v>6430</v>
      </c>
      <c r="T36" s="467" t="s">
        <v>8030</v>
      </c>
      <c r="U36" s="506" t="s">
        <v>2161</v>
      </c>
      <c r="V36" s="469"/>
      <c r="W36" s="509" t="s">
        <v>1979</v>
      </c>
      <c r="X36" s="511">
        <v>3.01</v>
      </c>
      <c r="Y36" s="512">
        <v>3.0099999999999998E-2</v>
      </c>
    </row>
    <row r="37" spans="1:25" ht="15" x14ac:dyDescent="0.25">
      <c r="A37" s="10" t="s">
        <v>2193</v>
      </c>
      <c r="B37" s="10" t="s">
        <v>2011</v>
      </c>
      <c r="C37" s="10" t="s">
        <v>813</v>
      </c>
      <c r="D37" s="10" t="s">
        <v>2284</v>
      </c>
      <c r="E37" s="10" t="s">
        <v>1977</v>
      </c>
      <c r="F37" s="10" t="s">
        <v>2159</v>
      </c>
      <c r="I37" s="12"/>
      <c r="O37" s="40" t="s">
        <v>6104</v>
      </c>
      <c r="R37" t="s">
        <v>6436</v>
      </c>
      <c r="S37" s="298" t="s">
        <v>6431</v>
      </c>
      <c r="T37" s="467" t="s">
        <v>8030</v>
      </c>
      <c r="U37" s="506" t="s">
        <v>2160</v>
      </c>
      <c r="V37" s="469"/>
      <c r="W37" s="509" t="s">
        <v>1978</v>
      </c>
      <c r="X37" s="511">
        <v>6.58</v>
      </c>
      <c r="Y37" s="512">
        <v>6.5799999999999997E-2</v>
      </c>
    </row>
    <row r="38" spans="1:25" ht="15" x14ac:dyDescent="0.25">
      <c r="A38" s="10" t="s">
        <v>2193</v>
      </c>
      <c r="B38" s="10" t="s">
        <v>2011</v>
      </c>
      <c r="C38" s="10" t="s">
        <v>791</v>
      </c>
      <c r="D38" s="10" t="s">
        <v>2285</v>
      </c>
      <c r="E38" s="10" t="s">
        <v>1976</v>
      </c>
      <c r="F38" s="10" t="s">
        <v>2158</v>
      </c>
      <c r="I38" s="12"/>
      <c r="R38" t="s">
        <v>6438</v>
      </c>
      <c r="S38" s="298" t="s">
        <v>8013</v>
      </c>
      <c r="T38" s="467" t="s">
        <v>8030</v>
      </c>
      <c r="U38" s="506" t="s">
        <v>2159</v>
      </c>
      <c r="V38" s="469"/>
      <c r="W38" s="509" t="s">
        <v>1977</v>
      </c>
      <c r="X38" s="511">
        <v>3.2399999999999998</v>
      </c>
      <c r="Y38" s="512">
        <v>3.2399999999999998E-2</v>
      </c>
    </row>
    <row r="39" spans="1:25" ht="15" x14ac:dyDescent="0.25">
      <c r="A39" s="10" t="s">
        <v>2193</v>
      </c>
      <c r="B39" s="10" t="s">
        <v>2011</v>
      </c>
      <c r="C39" s="10" t="s">
        <v>773</v>
      </c>
      <c r="D39" s="10" t="s">
        <v>2286</v>
      </c>
      <c r="E39" s="10" t="s">
        <v>1975</v>
      </c>
      <c r="F39" s="10" t="s">
        <v>2157</v>
      </c>
      <c r="I39" s="12"/>
      <c r="R39" t="s">
        <v>6432</v>
      </c>
      <c r="S39" s="298" t="s">
        <v>6436</v>
      </c>
      <c r="T39" s="467" t="s">
        <v>8030</v>
      </c>
      <c r="U39" s="506" t="s">
        <v>2158</v>
      </c>
      <c r="V39" s="469"/>
      <c r="W39" s="509" t="s">
        <v>1976</v>
      </c>
      <c r="X39" s="511">
        <v>4.68</v>
      </c>
      <c r="Y39" s="512">
        <v>4.6800000000000001E-2</v>
      </c>
    </row>
    <row r="40" spans="1:25" ht="15" x14ac:dyDescent="0.25">
      <c r="A40" s="10" t="s">
        <v>2193</v>
      </c>
      <c r="B40" s="10" t="s">
        <v>2011</v>
      </c>
      <c r="C40" s="10" t="s">
        <v>754</v>
      </c>
      <c r="D40" s="10" t="s">
        <v>2287</v>
      </c>
      <c r="E40" s="10" t="s">
        <v>1974</v>
      </c>
      <c r="F40" s="10" t="s">
        <v>2156</v>
      </c>
      <c r="I40" s="12"/>
      <c r="R40" t="s">
        <v>6433</v>
      </c>
      <c r="S40" s="298" t="s">
        <v>6438</v>
      </c>
      <c r="T40" s="467" t="s">
        <v>8030</v>
      </c>
      <c r="U40" s="506" t="s">
        <v>2157</v>
      </c>
      <c r="V40" s="469"/>
      <c r="W40" s="509" t="s">
        <v>8049</v>
      </c>
      <c r="X40" s="511">
        <v>2.65</v>
      </c>
      <c r="Y40" s="512">
        <v>2.6499999999999999E-2</v>
      </c>
    </row>
    <row r="41" spans="1:25" ht="15" x14ac:dyDescent="0.25">
      <c r="A41" s="10" t="s">
        <v>2193</v>
      </c>
      <c r="B41" s="10" t="s">
        <v>2011</v>
      </c>
      <c r="C41" s="10" t="s">
        <v>734</v>
      </c>
      <c r="D41" s="10" t="s">
        <v>2288</v>
      </c>
      <c r="E41" s="10" t="s">
        <v>1973</v>
      </c>
      <c r="F41" s="10" t="s">
        <v>2155</v>
      </c>
      <c r="I41" s="12"/>
      <c r="R41" s="10" t="s">
        <v>7991</v>
      </c>
      <c r="S41" s="298" t="s">
        <v>8014</v>
      </c>
      <c r="T41" s="467" t="s">
        <v>8030</v>
      </c>
      <c r="U41" s="506" t="s">
        <v>2156</v>
      </c>
      <c r="V41" s="469"/>
      <c r="W41" s="509" t="s">
        <v>1974</v>
      </c>
      <c r="X41" s="511">
        <v>5.0299999999999994</v>
      </c>
      <c r="Y41" s="512">
        <v>5.0299999999999997E-2</v>
      </c>
    </row>
    <row r="42" spans="1:25" ht="15" x14ac:dyDescent="0.25">
      <c r="A42" s="10" t="s">
        <v>2193</v>
      </c>
      <c r="B42" s="10" t="s">
        <v>2011</v>
      </c>
      <c r="C42" s="10" t="s">
        <v>715</v>
      </c>
      <c r="D42" s="10" t="s">
        <v>2289</v>
      </c>
      <c r="E42" s="10" t="s">
        <v>1972</v>
      </c>
      <c r="F42" s="10" t="s">
        <v>2154</v>
      </c>
      <c r="I42" s="12"/>
      <c r="R42" s="10" t="s">
        <v>7994</v>
      </c>
      <c r="S42" s="298" t="s">
        <v>8015</v>
      </c>
      <c r="T42" s="467" t="s">
        <v>8030</v>
      </c>
      <c r="U42" s="506" t="s">
        <v>2155</v>
      </c>
      <c r="V42" s="469"/>
      <c r="W42" s="509" t="s">
        <v>1973</v>
      </c>
      <c r="X42" s="511">
        <v>9.35</v>
      </c>
      <c r="Y42" s="512">
        <v>9.35E-2</v>
      </c>
    </row>
    <row r="43" spans="1:25" ht="15" x14ac:dyDescent="0.25">
      <c r="A43" s="10" t="s">
        <v>2193</v>
      </c>
      <c r="B43" s="10" t="s">
        <v>2011</v>
      </c>
      <c r="C43" s="10" t="s">
        <v>433</v>
      </c>
      <c r="D43" s="10" t="s">
        <v>2290</v>
      </c>
      <c r="E43" s="10" t="s">
        <v>1971</v>
      </c>
      <c r="F43" s="10" t="s">
        <v>2153</v>
      </c>
      <c r="I43" s="12"/>
      <c r="R43" t="s">
        <v>6434</v>
      </c>
      <c r="S43" s="298" t="s">
        <v>6433</v>
      </c>
      <c r="T43" s="467" t="s">
        <v>8030</v>
      </c>
      <c r="U43" s="506" t="s">
        <v>2154</v>
      </c>
      <c r="V43" s="469"/>
      <c r="W43" s="509" t="s">
        <v>8053</v>
      </c>
      <c r="X43" s="511">
        <v>7.4899999999999993</v>
      </c>
      <c r="Y43" s="512">
        <v>7.4899999999999994E-2</v>
      </c>
    </row>
    <row r="44" spans="1:25" ht="15" x14ac:dyDescent="0.25">
      <c r="A44" s="10" t="s">
        <v>2193</v>
      </c>
      <c r="B44" s="10" t="s">
        <v>2011</v>
      </c>
      <c r="C44" s="10" t="s">
        <v>684</v>
      </c>
      <c r="D44" s="10" t="s">
        <v>2291</v>
      </c>
      <c r="E44" s="10" t="s">
        <v>1970</v>
      </c>
      <c r="F44" s="10" t="s">
        <v>2152</v>
      </c>
      <c r="I44" s="12"/>
      <c r="R44" s="10" t="s">
        <v>7992</v>
      </c>
      <c r="S44" s="298" t="s">
        <v>8016</v>
      </c>
      <c r="T44" s="467" t="s">
        <v>8030</v>
      </c>
      <c r="U44" s="506" t="s">
        <v>2153</v>
      </c>
      <c r="V44" s="469"/>
      <c r="W44" s="509" t="s">
        <v>8055</v>
      </c>
      <c r="X44" s="511">
        <v>10.5</v>
      </c>
      <c r="Y44" s="512">
        <v>0.105</v>
      </c>
    </row>
    <row r="45" spans="1:25" ht="15" x14ac:dyDescent="0.25">
      <c r="A45" s="10" t="s">
        <v>2193</v>
      </c>
      <c r="B45" s="10" t="s">
        <v>2011</v>
      </c>
      <c r="C45" s="10" t="s">
        <v>670</v>
      </c>
      <c r="D45" s="10" t="s">
        <v>2292</v>
      </c>
      <c r="E45" s="10" t="s">
        <v>1969</v>
      </c>
      <c r="F45" s="10" t="s">
        <v>2151</v>
      </c>
      <c r="I45" s="12"/>
      <c r="S45" s="298" t="s">
        <v>8018</v>
      </c>
      <c r="T45" s="467" t="s">
        <v>8030</v>
      </c>
      <c r="U45" s="506" t="s">
        <v>2152</v>
      </c>
      <c r="V45" s="469"/>
      <c r="W45" s="509" t="s">
        <v>8057</v>
      </c>
      <c r="X45" s="511">
        <v>8.7999999999999989</v>
      </c>
      <c r="Y45" s="512">
        <v>8.7999999999999995E-2</v>
      </c>
    </row>
    <row r="46" spans="1:25" ht="15" x14ac:dyDescent="0.25">
      <c r="A46" s="10" t="s">
        <v>2193</v>
      </c>
      <c r="B46" s="10" t="s">
        <v>2011</v>
      </c>
      <c r="C46" s="10" t="s">
        <v>655</v>
      </c>
      <c r="D46" s="10" t="s">
        <v>2293</v>
      </c>
      <c r="E46" s="10" t="s">
        <v>1968</v>
      </c>
      <c r="F46" s="10" t="s">
        <v>2150</v>
      </c>
      <c r="I46" s="12"/>
      <c r="S46" s="298" t="s">
        <v>8019</v>
      </c>
      <c r="T46" s="467" t="s">
        <v>8030</v>
      </c>
      <c r="U46" s="506" t="s">
        <v>2151</v>
      </c>
      <c r="V46" s="469"/>
      <c r="W46" s="509" t="s">
        <v>1969</v>
      </c>
      <c r="X46" s="511">
        <v>6.87</v>
      </c>
      <c r="Y46" s="512">
        <v>6.8699999999999997E-2</v>
      </c>
    </row>
    <row r="47" spans="1:25" ht="15" x14ac:dyDescent="0.25">
      <c r="A47" s="10" t="s">
        <v>2193</v>
      </c>
      <c r="B47" s="10" t="s">
        <v>2011</v>
      </c>
      <c r="C47" s="10" t="s">
        <v>640</v>
      </c>
      <c r="D47" s="10" t="s">
        <v>2294</v>
      </c>
      <c r="E47" s="10" t="s">
        <v>1967</v>
      </c>
      <c r="F47" s="10" t="s">
        <v>2149</v>
      </c>
      <c r="I47" s="12"/>
      <c r="S47" s="298" t="s">
        <v>8017</v>
      </c>
      <c r="T47" s="467" t="s">
        <v>8030</v>
      </c>
      <c r="U47" s="506" t="s">
        <v>2150</v>
      </c>
      <c r="V47" s="469"/>
      <c r="W47" s="509" t="s">
        <v>1968</v>
      </c>
      <c r="X47" s="511">
        <v>9.9500000000000011</v>
      </c>
      <c r="Y47" s="512">
        <v>9.9500000000000019E-2</v>
      </c>
    </row>
    <row r="48" spans="1:25" ht="15" x14ac:dyDescent="0.25">
      <c r="A48" s="10" t="s">
        <v>2193</v>
      </c>
      <c r="B48" s="10" t="s">
        <v>2011</v>
      </c>
      <c r="C48" s="10" t="s">
        <v>627</v>
      </c>
      <c r="D48" s="10" t="s">
        <v>2295</v>
      </c>
      <c r="E48" s="10" t="s">
        <v>1966</v>
      </c>
      <c r="F48" s="10" t="s">
        <v>2148</v>
      </c>
      <c r="I48" s="12"/>
      <c r="S48" s="298" t="s">
        <v>7992</v>
      </c>
      <c r="T48" s="467" t="s">
        <v>8030</v>
      </c>
      <c r="U48" s="506" t="s">
        <v>2149</v>
      </c>
      <c r="V48" s="469"/>
      <c r="W48" s="509" t="s">
        <v>1967</v>
      </c>
      <c r="X48" s="511">
        <v>2.91</v>
      </c>
      <c r="Y48" s="512">
        <v>2.9100000000000001E-2</v>
      </c>
    </row>
    <row r="49" spans="1:25" ht="15" x14ac:dyDescent="0.25">
      <c r="A49" s="10" t="s">
        <v>2193</v>
      </c>
      <c r="B49" s="10" t="s">
        <v>2011</v>
      </c>
      <c r="C49" s="10" t="s">
        <v>612</v>
      </c>
      <c r="D49" s="10" t="s">
        <v>2296</v>
      </c>
      <c r="E49" s="10" t="s">
        <v>1965</v>
      </c>
      <c r="F49" s="10" t="s">
        <v>2147</v>
      </c>
      <c r="I49" s="12"/>
      <c r="T49" s="467" t="s">
        <v>8030</v>
      </c>
      <c r="U49" s="506" t="s">
        <v>2148</v>
      </c>
      <c r="V49" s="469"/>
      <c r="W49" s="509" t="s">
        <v>1966</v>
      </c>
      <c r="X49" s="511">
        <v>3.93</v>
      </c>
      <c r="Y49" s="512">
        <v>3.9300000000000002E-2</v>
      </c>
    </row>
    <row r="50" spans="1:25" ht="15" x14ac:dyDescent="0.25">
      <c r="A50" s="10" t="s">
        <v>2193</v>
      </c>
      <c r="B50" s="10" t="s">
        <v>2011</v>
      </c>
      <c r="C50" s="10" t="s">
        <v>598</v>
      </c>
      <c r="D50" s="10" t="s">
        <v>2297</v>
      </c>
      <c r="E50" s="10" t="s">
        <v>1964</v>
      </c>
      <c r="F50" s="10" t="s">
        <v>2146</v>
      </c>
      <c r="I50" s="12"/>
      <c r="T50" s="467" t="s">
        <v>8030</v>
      </c>
      <c r="U50" s="506" t="s">
        <v>2147</v>
      </c>
      <c r="V50" s="469"/>
      <c r="W50" s="509" t="s">
        <v>1965</v>
      </c>
      <c r="X50" s="511">
        <v>9.7100000000000009</v>
      </c>
      <c r="Y50" s="512">
        <v>9.7100000000000006E-2</v>
      </c>
    </row>
    <row r="51" spans="1:25" ht="15" x14ac:dyDescent="0.25">
      <c r="A51" s="10" t="s">
        <v>2193</v>
      </c>
      <c r="B51" s="10" t="s">
        <v>2011</v>
      </c>
      <c r="C51" s="10" t="s">
        <v>585</v>
      </c>
      <c r="D51" s="10" t="s">
        <v>2298</v>
      </c>
      <c r="E51" s="10" t="s">
        <v>1963</v>
      </c>
      <c r="F51" s="10" t="s">
        <v>2145</v>
      </c>
      <c r="I51" s="12"/>
      <c r="T51" s="467" t="s">
        <v>8030</v>
      </c>
      <c r="U51" s="506" t="s">
        <v>2146</v>
      </c>
      <c r="V51" s="469"/>
      <c r="W51" s="509" t="s">
        <v>1964</v>
      </c>
      <c r="X51" s="511">
        <v>1.53</v>
      </c>
      <c r="Y51" s="512">
        <v>1.5300000000000001E-2</v>
      </c>
    </row>
    <row r="52" spans="1:25" ht="15" x14ac:dyDescent="0.25">
      <c r="A52" s="10" t="s">
        <v>2193</v>
      </c>
      <c r="B52" s="10" t="s">
        <v>2011</v>
      </c>
      <c r="C52" s="10" t="s">
        <v>488</v>
      </c>
      <c r="D52" s="10" t="s">
        <v>2299</v>
      </c>
      <c r="E52" s="10" t="s">
        <v>1962</v>
      </c>
      <c r="F52" s="10" t="s">
        <v>2144</v>
      </c>
      <c r="I52" s="12"/>
      <c r="T52" s="467" t="s">
        <v>8030</v>
      </c>
      <c r="U52" s="506" t="s">
        <v>2145</v>
      </c>
      <c r="V52" s="469"/>
      <c r="W52" s="509" t="s">
        <v>1963</v>
      </c>
      <c r="X52" s="511">
        <v>6.5100000000000007</v>
      </c>
      <c r="Y52" s="512">
        <v>6.5100000000000005E-2</v>
      </c>
    </row>
    <row r="53" spans="1:25" ht="15" x14ac:dyDescent="0.25">
      <c r="A53" s="10" t="s">
        <v>2193</v>
      </c>
      <c r="B53" s="10" t="s">
        <v>2011</v>
      </c>
      <c r="C53" s="10" t="s">
        <v>562</v>
      </c>
      <c r="D53" s="10" t="s">
        <v>2300</v>
      </c>
      <c r="E53" s="10" t="s">
        <v>1961</v>
      </c>
      <c r="F53" s="10" t="s">
        <v>2143</v>
      </c>
      <c r="I53" s="12"/>
      <c r="T53" s="467" t="s">
        <v>8030</v>
      </c>
      <c r="U53" s="506" t="s">
        <v>2144</v>
      </c>
      <c r="V53" s="469"/>
      <c r="W53" s="509" t="s">
        <v>1962</v>
      </c>
      <c r="X53" s="511">
        <v>6.09</v>
      </c>
      <c r="Y53" s="512">
        <v>6.0900000000000003E-2</v>
      </c>
    </row>
    <row r="54" spans="1:25" ht="15" x14ac:dyDescent="0.25">
      <c r="A54" s="10" t="s">
        <v>2193</v>
      </c>
      <c r="B54" s="10" t="s">
        <v>2011</v>
      </c>
      <c r="C54" s="10" t="s">
        <v>552</v>
      </c>
      <c r="D54" s="10" t="s">
        <v>2301</v>
      </c>
      <c r="E54" s="10" t="s">
        <v>1960</v>
      </c>
      <c r="F54" s="10" t="s">
        <v>2142</v>
      </c>
      <c r="I54" s="12"/>
      <c r="T54" s="467" t="s">
        <v>8030</v>
      </c>
      <c r="U54" s="506" t="s">
        <v>2143</v>
      </c>
      <c r="V54" s="469"/>
      <c r="W54" s="509" t="s">
        <v>1961</v>
      </c>
      <c r="X54" s="511">
        <v>5.52</v>
      </c>
      <c r="Y54" s="512">
        <v>5.5199999999999999E-2</v>
      </c>
    </row>
    <row r="55" spans="1:25" ht="15" x14ac:dyDescent="0.25">
      <c r="A55" s="10" t="s">
        <v>2193</v>
      </c>
      <c r="B55" s="10" t="s">
        <v>2011</v>
      </c>
      <c r="C55" s="10" t="s">
        <v>541</v>
      </c>
      <c r="D55" s="10" t="s">
        <v>2302</v>
      </c>
      <c r="E55" s="10" t="s">
        <v>1959</v>
      </c>
      <c r="F55" s="10" t="s">
        <v>2141</v>
      </c>
      <c r="I55" s="12"/>
      <c r="T55" s="467" t="s">
        <v>8030</v>
      </c>
      <c r="U55" s="506" t="s">
        <v>2142</v>
      </c>
      <c r="V55" s="469"/>
      <c r="W55" s="509" t="s">
        <v>1960</v>
      </c>
      <c r="X55" s="511">
        <v>10.5</v>
      </c>
      <c r="Y55" s="512">
        <v>0.105</v>
      </c>
    </row>
    <row r="56" spans="1:25" ht="15" x14ac:dyDescent="0.25">
      <c r="A56" s="10" t="s">
        <v>2193</v>
      </c>
      <c r="B56" s="10" t="s">
        <v>2011</v>
      </c>
      <c r="C56" s="10" t="s">
        <v>531</v>
      </c>
      <c r="D56" s="10" t="s">
        <v>2303</v>
      </c>
      <c r="E56" s="10" t="s">
        <v>1958</v>
      </c>
      <c r="F56" s="10" t="s">
        <v>2140</v>
      </c>
      <c r="I56" s="12"/>
      <c r="T56" s="467" t="s">
        <v>8030</v>
      </c>
      <c r="U56" s="506" t="s">
        <v>2141</v>
      </c>
      <c r="V56" s="469"/>
      <c r="W56" s="509" t="s">
        <v>1959</v>
      </c>
      <c r="X56" s="511">
        <v>5.65</v>
      </c>
      <c r="Y56" s="512">
        <v>5.6500000000000002E-2</v>
      </c>
    </row>
    <row r="57" spans="1:25" ht="15" x14ac:dyDescent="0.25">
      <c r="A57" s="10" t="s">
        <v>2193</v>
      </c>
      <c r="B57" s="10" t="s">
        <v>2011</v>
      </c>
      <c r="C57" s="10" t="s">
        <v>523</v>
      </c>
      <c r="D57" s="10" t="s">
        <v>2304</v>
      </c>
      <c r="E57" s="10" t="s">
        <v>1957</v>
      </c>
      <c r="F57" s="10" t="s">
        <v>2139</v>
      </c>
      <c r="I57" s="12"/>
      <c r="T57" s="467" t="s">
        <v>8030</v>
      </c>
      <c r="U57" s="506" t="s">
        <v>2140</v>
      </c>
      <c r="V57" s="469"/>
      <c r="W57" s="509" t="s">
        <v>1958</v>
      </c>
      <c r="X57" s="511">
        <v>8.4699999999999989</v>
      </c>
      <c r="Y57" s="512">
        <v>8.4699999999999984E-2</v>
      </c>
    </row>
    <row r="58" spans="1:25" ht="15" x14ac:dyDescent="0.25">
      <c r="A58" s="10" t="s">
        <v>2193</v>
      </c>
      <c r="B58" s="10" t="s">
        <v>2011</v>
      </c>
      <c r="C58" s="10" t="s">
        <v>512</v>
      </c>
      <c r="D58" s="10" t="s">
        <v>2305</v>
      </c>
      <c r="E58" s="10" t="s">
        <v>1956</v>
      </c>
      <c r="F58" s="10" t="s">
        <v>2138</v>
      </c>
      <c r="I58" s="12"/>
      <c r="T58" s="467" t="s">
        <v>8030</v>
      </c>
      <c r="U58" s="506" t="s">
        <v>2139</v>
      </c>
      <c r="V58" s="469"/>
      <c r="W58" s="509" t="s">
        <v>1957</v>
      </c>
      <c r="X58" s="511">
        <v>3.11</v>
      </c>
      <c r="Y58" s="512">
        <v>3.1099999999999999E-2</v>
      </c>
    </row>
    <row r="59" spans="1:25" ht="15" x14ac:dyDescent="0.25">
      <c r="A59" s="10" t="s">
        <v>2193</v>
      </c>
      <c r="B59" s="10" t="s">
        <v>2011</v>
      </c>
      <c r="C59" s="10" t="s">
        <v>502</v>
      </c>
      <c r="D59" s="10" t="s">
        <v>2306</v>
      </c>
      <c r="E59" s="10" t="s">
        <v>1955</v>
      </c>
      <c r="F59" s="10" t="s">
        <v>2137</v>
      </c>
      <c r="I59" s="12"/>
      <c r="T59" s="467" t="s">
        <v>8030</v>
      </c>
      <c r="U59" s="506" t="s">
        <v>2138</v>
      </c>
      <c r="V59" s="469"/>
      <c r="W59" s="509" t="s">
        <v>1956</v>
      </c>
      <c r="X59" s="511">
        <v>6.32</v>
      </c>
      <c r="Y59" s="512">
        <v>6.3200000000000006E-2</v>
      </c>
    </row>
    <row r="60" spans="1:25" ht="15" x14ac:dyDescent="0.25">
      <c r="A60" s="10" t="s">
        <v>2193</v>
      </c>
      <c r="B60" s="10" t="s">
        <v>2011</v>
      </c>
      <c r="C60" s="10" t="s">
        <v>491</v>
      </c>
      <c r="D60" s="10" t="s">
        <v>2307</v>
      </c>
      <c r="E60" s="10" t="s">
        <v>1954</v>
      </c>
      <c r="F60" s="10" t="s">
        <v>2136</v>
      </c>
      <c r="I60" s="12"/>
      <c r="T60" s="467" t="s">
        <v>8030</v>
      </c>
      <c r="U60" s="506" t="s">
        <v>2137</v>
      </c>
      <c r="V60" s="469"/>
      <c r="W60" s="509" t="s">
        <v>1955</v>
      </c>
      <c r="X60" s="511">
        <v>6.35</v>
      </c>
      <c r="Y60" s="512">
        <v>6.3500000000000001E-2</v>
      </c>
    </row>
    <row r="61" spans="1:25" ht="15" x14ac:dyDescent="0.25">
      <c r="A61" s="10" t="s">
        <v>2193</v>
      </c>
      <c r="B61" s="10" t="s">
        <v>2011</v>
      </c>
      <c r="C61" s="10" t="s">
        <v>480</v>
      </c>
      <c r="D61" s="10" t="s">
        <v>2308</v>
      </c>
      <c r="E61" s="10" t="s">
        <v>1953</v>
      </c>
      <c r="F61" s="10" t="s">
        <v>2135</v>
      </c>
      <c r="I61" s="12"/>
      <c r="T61" s="467" t="s">
        <v>8030</v>
      </c>
      <c r="U61" s="506" t="s">
        <v>2136</v>
      </c>
      <c r="V61" s="469"/>
      <c r="W61" s="509" t="s">
        <v>1954</v>
      </c>
      <c r="X61" s="511">
        <v>3.6900000000000004</v>
      </c>
      <c r="Y61" s="512">
        <v>3.6900000000000002E-2</v>
      </c>
    </row>
    <row r="62" spans="1:25" ht="15" x14ac:dyDescent="0.25">
      <c r="A62" s="10" t="s">
        <v>2193</v>
      </c>
      <c r="B62" s="10" t="s">
        <v>2011</v>
      </c>
      <c r="C62" s="10" t="s">
        <v>470</v>
      </c>
      <c r="D62" s="10" t="s">
        <v>2309</v>
      </c>
      <c r="E62" s="10" t="s">
        <v>1952</v>
      </c>
      <c r="F62" s="10" t="s">
        <v>2134</v>
      </c>
      <c r="I62" s="12"/>
      <c r="T62" s="467" t="s">
        <v>8030</v>
      </c>
      <c r="U62" s="506" t="s">
        <v>2135</v>
      </c>
      <c r="V62" s="469"/>
      <c r="W62" s="509" t="s">
        <v>1953</v>
      </c>
      <c r="X62" s="511">
        <v>5.89</v>
      </c>
      <c r="Y62" s="512">
        <v>5.8900000000000001E-2</v>
      </c>
    </row>
    <row r="63" spans="1:25" ht="15" x14ac:dyDescent="0.25">
      <c r="A63" s="10" t="s">
        <v>2193</v>
      </c>
      <c r="B63" s="10" t="s">
        <v>2011</v>
      </c>
      <c r="C63" s="10" t="s">
        <v>459</v>
      </c>
      <c r="D63" s="10" t="s">
        <v>2310</v>
      </c>
      <c r="E63" s="10" t="s">
        <v>1951</v>
      </c>
      <c r="F63" s="10" t="s">
        <v>2133</v>
      </c>
      <c r="I63" s="12"/>
      <c r="T63" s="467" t="s">
        <v>8030</v>
      </c>
      <c r="U63" s="506" t="s">
        <v>2134</v>
      </c>
      <c r="V63" s="469"/>
      <c r="W63" s="509" t="s">
        <v>1952</v>
      </c>
      <c r="X63" s="511">
        <v>9.7900000000000009</v>
      </c>
      <c r="Y63" s="512">
        <v>9.7900000000000015E-2</v>
      </c>
    </row>
    <row r="64" spans="1:25" ht="15" x14ac:dyDescent="0.25">
      <c r="A64" s="10" t="s">
        <v>2193</v>
      </c>
      <c r="B64" s="10" t="s">
        <v>2011</v>
      </c>
      <c r="C64" s="10" t="s">
        <v>449</v>
      </c>
      <c r="D64" s="10" t="s">
        <v>2311</v>
      </c>
      <c r="E64" s="10" t="s">
        <v>1950</v>
      </c>
      <c r="F64" s="10" t="s">
        <v>2132</v>
      </c>
      <c r="I64" s="12"/>
      <c r="T64" s="467" t="s">
        <v>8030</v>
      </c>
      <c r="U64" s="506" t="s">
        <v>2133</v>
      </c>
      <c r="V64" s="469"/>
      <c r="W64" s="509" t="s">
        <v>1951</v>
      </c>
      <c r="X64" s="511">
        <v>9.24</v>
      </c>
      <c r="Y64" s="512">
        <v>9.240000000000001E-2</v>
      </c>
    </row>
    <row r="65" spans="1:25" ht="15" x14ac:dyDescent="0.25">
      <c r="A65" s="10" t="s">
        <v>2193</v>
      </c>
      <c r="B65" s="10" t="s">
        <v>2011</v>
      </c>
      <c r="C65" s="10" t="s">
        <v>439</v>
      </c>
      <c r="D65" s="10" t="s">
        <v>2312</v>
      </c>
      <c r="E65" s="10" t="s">
        <v>1949</v>
      </c>
      <c r="F65" s="10" t="s">
        <v>2131</v>
      </c>
      <c r="I65" s="12"/>
      <c r="T65" s="467" t="s">
        <v>8030</v>
      </c>
      <c r="U65" s="506" t="s">
        <v>2132</v>
      </c>
      <c r="V65" s="469"/>
      <c r="W65" s="509" t="s">
        <v>1950</v>
      </c>
      <c r="X65" s="511">
        <v>3.7600000000000002</v>
      </c>
      <c r="Y65" s="512">
        <v>3.7600000000000001E-2</v>
      </c>
    </row>
    <row r="66" spans="1:25" ht="15" x14ac:dyDescent="0.25">
      <c r="A66" s="10" t="s">
        <v>2193</v>
      </c>
      <c r="B66" s="10" t="s">
        <v>2011</v>
      </c>
      <c r="C66" s="10" t="s">
        <v>429</v>
      </c>
      <c r="D66" s="10" t="s">
        <v>2313</v>
      </c>
      <c r="E66" s="10" t="s">
        <v>1948</v>
      </c>
      <c r="F66" s="10" t="s">
        <v>2130</v>
      </c>
      <c r="I66" s="12"/>
      <c r="T66" s="467" t="s">
        <v>8030</v>
      </c>
      <c r="U66" s="506" t="s">
        <v>2131</v>
      </c>
      <c r="V66" s="469"/>
      <c r="W66" s="509" t="s">
        <v>1949</v>
      </c>
      <c r="X66" s="511">
        <v>4.75</v>
      </c>
      <c r="Y66" s="512">
        <v>4.7500000000000001E-2</v>
      </c>
    </row>
    <row r="67" spans="1:25" ht="15" x14ac:dyDescent="0.25">
      <c r="A67" s="10" t="s">
        <v>2193</v>
      </c>
      <c r="B67" s="10" t="s">
        <v>2011</v>
      </c>
      <c r="C67" s="10" t="s">
        <v>419</v>
      </c>
      <c r="D67" s="10" t="s">
        <v>2314</v>
      </c>
      <c r="E67" s="10" t="s">
        <v>1947</v>
      </c>
      <c r="F67" s="10" t="s">
        <v>2129</v>
      </c>
      <c r="I67" s="12"/>
      <c r="T67" s="467" t="s">
        <v>8030</v>
      </c>
      <c r="U67" s="506" t="s">
        <v>2130</v>
      </c>
      <c r="V67" s="469"/>
      <c r="W67" s="509" t="s">
        <v>8061</v>
      </c>
      <c r="X67" s="511">
        <v>1.9900000000000002</v>
      </c>
      <c r="Y67" s="512">
        <v>1.9900000000000001E-2</v>
      </c>
    </row>
    <row r="68" spans="1:25" ht="15" x14ac:dyDescent="0.25">
      <c r="A68" s="10" t="s">
        <v>2193</v>
      </c>
      <c r="B68" s="10" t="s">
        <v>2011</v>
      </c>
      <c r="C68" s="10" t="s">
        <v>411</v>
      </c>
      <c r="D68" s="10" t="s">
        <v>2315</v>
      </c>
      <c r="E68" s="10" t="s">
        <v>1946</v>
      </c>
      <c r="F68" s="10" t="s">
        <v>2128</v>
      </c>
      <c r="I68" s="12"/>
      <c r="T68" s="467" t="s">
        <v>8030</v>
      </c>
      <c r="U68" s="506" t="s">
        <v>2129</v>
      </c>
      <c r="V68" s="469"/>
      <c r="W68" s="509" t="s">
        <v>1947</v>
      </c>
      <c r="X68" s="511">
        <v>3.8899999999999997</v>
      </c>
      <c r="Y68" s="512">
        <v>3.8899999999999997E-2</v>
      </c>
    </row>
    <row r="69" spans="1:25" ht="15" x14ac:dyDescent="0.25">
      <c r="A69" s="10" t="s">
        <v>2193</v>
      </c>
      <c r="B69" s="10" t="s">
        <v>2011</v>
      </c>
      <c r="C69" s="10" t="s">
        <v>401</v>
      </c>
      <c r="D69" s="10" t="s">
        <v>2316</v>
      </c>
      <c r="E69" s="10" t="s">
        <v>1945</v>
      </c>
      <c r="F69" s="10" t="s">
        <v>2127</v>
      </c>
      <c r="I69" s="12"/>
      <c r="T69" s="467" t="s">
        <v>8030</v>
      </c>
      <c r="U69" s="506" t="s">
        <v>2128</v>
      </c>
      <c r="V69" s="469"/>
      <c r="W69" s="509" t="s">
        <v>1946</v>
      </c>
      <c r="X69" s="511">
        <v>3.38</v>
      </c>
      <c r="Y69" s="512">
        <v>3.3799999999999997E-2</v>
      </c>
    </row>
    <row r="70" spans="1:25" ht="15" x14ac:dyDescent="0.25">
      <c r="A70" s="10" t="s">
        <v>2193</v>
      </c>
      <c r="B70" s="10" t="s">
        <v>2011</v>
      </c>
      <c r="C70" s="10" t="s">
        <v>392</v>
      </c>
      <c r="D70" s="10" t="s">
        <v>2317</v>
      </c>
      <c r="E70" s="10" t="s">
        <v>1944</v>
      </c>
      <c r="F70" s="10" t="s">
        <v>2126</v>
      </c>
      <c r="I70" s="12"/>
      <c r="T70" s="467" t="s">
        <v>8030</v>
      </c>
      <c r="U70" s="506" t="s">
        <v>2127</v>
      </c>
      <c r="V70" s="469"/>
      <c r="W70" s="509" t="s">
        <v>1945</v>
      </c>
      <c r="X70" s="511">
        <v>4.83</v>
      </c>
      <c r="Y70" s="512">
        <v>4.8300000000000003E-2</v>
      </c>
    </row>
    <row r="71" spans="1:25" ht="15" x14ac:dyDescent="0.25">
      <c r="A71" s="10" t="s">
        <v>2193</v>
      </c>
      <c r="B71" s="10" t="s">
        <v>2011</v>
      </c>
      <c r="C71" s="10" t="s">
        <v>383</v>
      </c>
      <c r="D71" s="10" t="s">
        <v>2318</v>
      </c>
      <c r="E71" s="10" t="s">
        <v>1943</v>
      </c>
      <c r="F71" s="10" t="s">
        <v>2125</v>
      </c>
      <c r="I71" s="12"/>
      <c r="T71" s="467" t="s">
        <v>8030</v>
      </c>
      <c r="U71" s="506" t="s">
        <v>2126</v>
      </c>
      <c r="V71" s="469"/>
      <c r="W71" s="509" t="s">
        <v>1944</v>
      </c>
      <c r="X71" s="511">
        <v>6.8599999999999994</v>
      </c>
      <c r="Y71" s="512">
        <v>6.8599999999999994E-2</v>
      </c>
    </row>
    <row r="72" spans="1:25" ht="15" x14ac:dyDescent="0.25">
      <c r="A72" s="10" t="s">
        <v>2193</v>
      </c>
      <c r="B72" s="10" t="s">
        <v>2011</v>
      </c>
      <c r="C72" s="10" t="s">
        <v>376</v>
      </c>
      <c r="D72" s="10" t="s">
        <v>2319</v>
      </c>
      <c r="E72" s="10" t="s">
        <v>1942</v>
      </c>
      <c r="F72" s="10" t="s">
        <v>2124</v>
      </c>
      <c r="I72" s="12"/>
      <c r="T72" s="467" t="s">
        <v>8030</v>
      </c>
      <c r="U72" s="506" t="s">
        <v>2125</v>
      </c>
      <c r="V72" s="469"/>
      <c r="W72" s="509" t="s">
        <v>1943</v>
      </c>
      <c r="X72" s="511">
        <v>6.7299999999999995</v>
      </c>
      <c r="Y72" s="512">
        <v>6.7299999999999999E-2</v>
      </c>
    </row>
    <row r="73" spans="1:25" ht="15" x14ac:dyDescent="0.25">
      <c r="A73" s="10" t="s">
        <v>2192</v>
      </c>
      <c r="B73" s="10" t="s">
        <v>2010</v>
      </c>
      <c r="C73" s="10" t="s">
        <v>1827</v>
      </c>
      <c r="D73" s="10" t="s">
        <v>2320</v>
      </c>
      <c r="E73" s="10" t="s">
        <v>1941</v>
      </c>
      <c r="F73" s="10" t="s">
        <v>2123</v>
      </c>
      <c r="I73" s="12"/>
      <c r="T73" s="467" t="s">
        <v>8030</v>
      </c>
      <c r="U73" s="506" t="s">
        <v>2124</v>
      </c>
      <c r="V73" s="469"/>
      <c r="W73" s="509" t="s">
        <v>8065</v>
      </c>
      <c r="X73" s="511">
        <v>3.5900000000000003</v>
      </c>
      <c r="Y73" s="512">
        <v>3.5900000000000001E-2</v>
      </c>
    </row>
    <row r="74" spans="1:25" ht="15" x14ac:dyDescent="0.25">
      <c r="A74" s="10" t="s">
        <v>2192</v>
      </c>
      <c r="B74" s="10" t="s">
        <v>2010</v>
      </c>
      <c r="C74" s="10" t="s">
        <v>1654</v>
      </c>
      <c r="D74" s="10" t="s">
        <v>2193</v>
      </c>
      <c r="E74" s="10" t="s">
        <v>1940</v>
      </c>
      <c r="F74" s="10" t="s">
        <v>2122</v>
      </c>
      <c r="I74" s="12"/>
      <c r="T74" s="467" t="s">
        <v>8030</v>
      </c>
      <c r="U74" s="506" t="s">
        <v>2123</v>
      </c>
      <c r="V74" s="469"/>
      <c r="W74" s="509" t="s">
        <v>1941</v>
      </c>
      <c r="X74" s="511">
        <v>1.08</v>
      </c>
      <c r="Y74" s="512">
        <v>1.0800000000000001E-2</v>
      </c>
    </row>
    <row r="75" spans="1:25" ht="15" x14ac:dyDescent="0.25">
      <c r="A75" s="10" t="s">
        <v>2192</v>
      </c>
      <c r="B75" s="10" t="s">
        <v>2010</v>
      </c>
      <c r="C75" s="10" t="s">
        <v>1482</v>
      </c>
      <c r="D75" s="10" t="s">
        <v>2321</v>
      </c>
      <c r="E75" s="10" t="s">
        <v>1939</v>
      </c>
      <c r="F75" s="10" t="s">
        <v>2121</v>
      </c>
      <c r="I75" s="12"/>
      <c r="T75" s="467" t="s">
        <v>8030</v>
      </c>
      <c r="U75" s="506" t="s">
        <v>2122</v>
      </c>
      <c r="V75" s="469"/>
      <c r="W75" s="509" t="s">
        <v>8067</v>
      </c>
      <c r="X75" s="511">
        <v>4.2700000000000005</v>
      </c>
      <c r="Y75" s="512">
        <v>4.2700000000000009E-2</v>
      </c>
    </row>
    <row r="76" spans="1:25" ht="15" x14ac:dyDescent="0.25">
      <c r="A76" s="10" t="s">
        <v>2192</v>
      </c>
      <c r="B76" s="10" t="s">
        <v>2010</v>
      </c>
      <c r="C76" s="10" t="s">
        <v>1021</v>
      </c>
      <c r="D76" s="10" t="s">
        <v>2322</v>
      </c>
      <c r="E76" s="10" t="s">
        <v>1938</v>
      </c>
      <c r="F76" s="10" t="s">
        <v>2120</v>
      </c>
      <c r="I76" s="12"/>
      <c r="T76" s="467" t="s">
        <v>8030</v>
      </c>
      <c r="U76" s="506" t="s">
        <v>2121</v>
      </c>
      <c r="V76" s="469"/>
      <c r="W76" s="509" t="s">
        <v>8069</v>
      </c>
      <c r="X76" s="511">
        <v>5.59</v>
      </c>
      <c r="Y76" s="512">
        <v>5.5899999999999998E-2</v>
      </c>
    </row>
    <row r="77" spans="1:25" ht="15" x14ac:dyDescent="0.25">
      <c r="A77" s="10" t="s">
        <v>2192</v>
      </c>
      <c r="B77" s="10" t="s">
        <v>2010</v>
      </c>
      <c r="C77" s="10" t="s">
        <v>1277</v>
      </c>
      <c r="D77" s="10" t="s">
        <v>2323</v>
      </c>
      <c r="E77" s="10" t="s">
        <v>1937</v>
      </c>
      <c r="F77" s="10" t="s">
        <v>2119</v>
      </c>
      <c r="I77" s="12"/>
      <c r="T77" s="467" t="s">
        <v>8030</v>
      </c>
      <c r="U77" s="506" t="s">
        <v>2120</v>
      </c>
      <c r="V77" s="469"/>
      <c r="W77" s="509" t="s">
        <v>1938</v>
      </c>
      <c r="X77" s="511">
        <v>9.26</v>
      </c>
      <c r="Y77" s="512">
        <v>9.2600000000000002E-2</v>
      </c>
    </row>
    <row r="78" spans="1:25" ht="15" x14ac:dyDescent="0.25">
      <c r="A78" s="10" t="s">
        <v>2192</v>
      </c>
      <c r="B78" s="10" t="s">
        <v>2010</v>
      </c>
      <c r="C78" s="10" t="s">
        <v>1221</v>
      </c>
      <c r="D78" s="10" t="s">
        <v>2324</v>
      </c>
      <c r="E78" s="10" t="s">
        <v>1936</v>
      </c>
      <c r="F78" s="10" t="s">
        <v>2118</v>
      </c>
      <c r="I78" s="12"/>
      <c r="T78" s="467" t="s">
        <v>8030</v>
      </c>
      <c r="U78" s="506" t="s">
        <v>2119</v>
      </c>
      <c r="V78" s="469"/>
      <c r="W78" s="509" t="s">
        <v>1937</v>
      </c>
      <c r="X78" s="511">
        <v>10.5</v>
      </c>
      <c r="Y78" s="512">
        <v>0.105</v>
      </c>
    </row>
    <row r="79" spans="1:25" ht="15" x14ac:dyDescent="0.25">
      <c r="A79" s="10" t="s">
        <v>2192</v>
      </c>
      <c r="B79" s="10" t="s">
        <v>2010</v>
      </c>
      <c r="C79" s="10" t="s">
        <v>1174</v>
      </c>
      <c r="D79" s="10" t="s">
        <v>2325</v>
      </c>
      <c r="E79" s="10" t="s">
        <v>1935</v>
      </c>
      <c r="F79" s="10" t="s">
        <v>2117</v>
      </c>
      <c r="I79" s="12"/>
      <c r="T79" s="467" t="s">
        <v>8030</v>
      </c>
      <c r="U79" s="506" t="s">
        <v>2118</v>
      </c>
      <c r="V79" s="469"/>
      <c r="W79" s="509" t="s">
        <v>7343</v>
      </c>
      <c r="X79" s="511">
        <v>6.65</v>
      </c>
      <c r="Y79" s="512">
        <v>6.6500000000000004E-2</v>
      </c>
    </row>
    <row r="80" spans="1:25" ht="15" x14ac:dyDescent="0.25">
      <c r="A80" s="10" t="s">
        <v>2192</v>
      </c>
      <c r="B80" s="10" t="s">
        <v>2010</v>
      </c>
      <c r="C80" s="10" t="s">
        <v>1134</v>
      </c>
      <c r="D80" s="10" t="s">
        <v>2326</v>
      </c>
      <c r="E80" s="10" t="s">
        <v>1934</v>
      </c>
      <c r="F80" s="10" t="s">
        <v>2116</v>
      </c>
      <c r="I80" s="12"/>
      <c r="T80" s="467" t="s">
        <v>8030</v>
      </c>
      <c r="U80" s="506" t="s">
        <v>2117</v>
      </c>
      <c r="V80" s="469"/>
      <c r="W80" s="509" t="s">
        <v>1935</v>
      </c>
      <c r="X80" s="511">
        <v>5.41</v>
      </c>
      <c r="Y80" s="512">
        <v>5.4100000000000002E-2</v>
      </c>
    </row>
    <row r="81" spans="1:25" ht="15" x14ac:dyDescent="0.25">
      <c r="A81" s="10" t="s">
        <v>2192</v>
      </c>
      <c r="B81" s="10" t="s">
        <v>2010</v>
      </c>
      <c r="C81" s="10" t="s">
        <v>1094</v>
      </c>
      <c r="D81" s="10" t="s">
        <v>2327</v>
      </c>
      <c r="E81" s="10" t="s">
        <v>1933</v>
      </c>
      <c r="F81" s="10" t="s">
        <v>2115</v>
      </c>
      <c r="I81" s="12"/>
      <c r="T81" s="467" t="s">
        <v>8030</v>
      </c>
      <c r="U81" s="506" t="s">
        <v>2116</v>
      </c>
      <c r="V81" s="469"/>
      <c r="W81" s="509" t="s">
        <v>1934</v>
      </c>
      <c r="X81" s="511">
        <v>5.09</v>
      </c>
      <c r="Y81" s="512">
        <v>5.0900000000000001E-2</v>
      </c>
    </row>
    <row r="82" spans="1:25" ht="15" x14ac:dyDescent="0.25">
      <c r="A82" s="10" t="s">
        <v>2192</v>
      </c>
      <c r="B82" s="10" t="s">
        <v>2010</v>
      </c>
      <c r="C82" s="10" t="s">
        <v>1058</v>
      </c>
      <c r="D82" s="10" t="s">
        <v>2328</v>
      </c>
      <c r="E82" s="10" t="s">
        <v>1932</v>
      </c>
      <c r="F82" s="10" t="s">
        <v>2114</v>
      </c>
      <c r="I82" s="12"/>
      <c r="T82" s="467" t="s">
        <v>8030</v>
      </c>
      <c r="U82" s="506" t="s">
        <v>2115</v>
      </c>
      <c r="V82" s="469"/>
      <c r="W82" s="509" t="s">
        <v>1933</v>
      </c>
      <c r="X82" s="511">
        <v>10.190000000000001</v>
      </c>
      <c r="Y82" s="512">
        <v>0.10190000000000002</v>
      </c>
    </row>
    <row r="83" spans="1:25" ht="15" x14ac:dyDescent="0.25">
      <c r="A83" s="10" t="s">
        <v>2192</v>
      </c>
      <c r="B83" s="10" t="s">
        <v>2010</v>
      </c>
      <c r="C83" s="10" t="s">
        <v>1027</v>
      </c>
      <c r="D83" s="10" t="s">
        <v>2329</v>
      </c>
      <c r="E83" s="10" t="s">
        <v>1931</v>
      </c>
      <c r="F83" s="10" t="s">
        <v>2113</v>
      </c>
      <c r="I83" s="12"/>
      <c r="T83" s="467" t="s">
        <v>8030</v>
      </c>
      <c r="U83" s="506" t="s">
        <v>2114</v>
      </c>
      <c r="V83" s="469"/>
      <c r="W83" s="509" t="s">
        <v>1932</v>
      </c>
      <c r="X83" s="511">
        <v>6.97</v>
      </c>
      <c r="Y83" s="512">
        <v>6.9699999999999998E-2</v>
      </c>
    </row>
    <row r="84" spans="1:25" ht="15" x14ac:dyDescent="0.25">
      <c r="A84" s="10" t="s">
        <v>2192</v>
      </c>
      <c r="B84" s="10" t="s">
        <v>2010</v>
      </c>
      <c r="C84" s="10" t="s">
        <v>998</v>
      </c>
      <c r="D84" s="10" t="s">
        <v>2330</v>
      </c>
      <c r="E84" s="10" t="s">
        <v>1930</v>
      </c>
      <c r="F84" s="10" t="s">
        <v>2112</v>
      </c>
      <c r="I84" s="12"/>
      <c r="T84" s="467" t="s">
        <v>8030</v>
      </c>
      <c r="U84" s="506" t="s">
        <v>2113</v>
      </c>
      <c r="V84" s="469"/>
      <c r="W84" s="509" t="s">
        <v>1931</v>
      </c>
      <c r="X84" s="511">
        <v>4.6500000000000004</v>
      </c>
      <c r="Y84" s="512">
        <v>4.6500000000000007E-2</v>
      </c>
    </row>
    <row r="85" spans="1:25" ht="15" x14ac:dyDescent="0.25">
      <c r="A85" s="10" t="s">
        <v>2192</v>
      </c>
      <c r="B85" s="10" t="s">
        <v>2010</v>
      </c>
      <c r="C85" s="10" t="s">
        <v>970</v>
      </c>
      <c r="D85" s="10" t="s">
        <v>2331</v>
      </c>
      <c r="E85" s="10" t="s">
        <v>1929</v>
      </c>
      <c r="F85" s="10" t="s">
        <v>2111</v>
      </c>
      <c r="I85" s="12"/>
      <c r="T85" s="467" t="s">
        <v>8030</v>
      </c>
      <c r="U85" s="506" t="s">
        <v>2112</v>
      </c>
      <c r="V85" s="469"/>
      <c r="W85" s="509" t="s">
        <v>1930</v>
      </c>
      <c r="X85" s="511">
        <v>0.44999999999999996</v>
      </c>
      <c r="Y85" s="512">
        <v>4.4999999999999997E-3</v>
      </c>
    </row>
    <row r="86" spans="1:25" ht="15" x14ac:dyDescent="0.25">
      <c r="A86" s="10" t="s">
        <v>2191</v>
      </c>
      <c r="B86" s="10" t="s">
        <v>2009</v>
      </c>
      <c r="C86" s="10" t="s">
        <v>1826</v>
      </c>
      <c r="D86" s="10" t="s">
        <v>2332</v>
      </c>
      <c r="E86" s="10" t="s">
        <v>1928</v>
      </c>
      <c r="F86" s="10" t="s">
        <v>2110</v>
      </c>
      <c r="I86" s="12"/>
      <c r="T86" s="467" t="s">
        <v>8030</v>
      </c>
      <c r="U86" s="506" t="s">
        <v>2111</v>
      </c>
      <c r="V86" s="469"/>
      <c r="W86" s="509" t="s">
        <v>1929</v>
      </c>
      <c r="X86" s="511">
        <v>6.67</v>
      </c>
      <c r="Y86" s="512">
        <v>6.6699999999999995E-2</v>
      </c>
    </row>
    <row r="87" spans="1:25" ht="15" x14ac:dyDescent="0.25">
      <c r="A87" s="10" t="s">
        <v>2191</v>
      </c>
      <c r="B87" s="10" t="s">
        <v>2009</v>
      </c>
      <c r="C87" s="10" t="s">
        <v>1653</v>
      </c>
      <c r="D87" s="10" t="s">
        <v>2333</v>
      </c>
      <c r="E87" s="10" t="s">
        <v>1927</v>
      </c>
      <c r="F87" s="10" t="s">
        <v>2109</v>
      </c>
      <c r="I87" s="12"/>
      <c r="T87" s="467" t="s">
        <v>8030</v>
      </c>
      <c r="U87" s="506" t="s">
        <v>2110</v>
      </c>
      <c r="V87" s="469"/>
      <c r="W87" s="509" t="s">
        <v>1928</v>
      </c>
      <c r="X87" s="511">
        <v>2.2999999999999998</v>
      </c>
      <c r="Y87" s="512">
        <v>2.3E-2</v>
      </c>
    </row>
    <row r="88" spans="1:25" ht="15" x14ac:dyDescent="0.25">
      <c r="A88" s="10" t="s">
        <v>2191</v>
      </c>
      <c r="B88" s="10" t="s">
        <v>2009</v>
      </c>
      <c r="C88" s="10" t="s">
        <v>1481</v>
      </c>
      <c r="D88" s="10" t="s">
        <v>2334</v>
      </c>
      <c r="E88" s="10" t="s">
        <v>1926</v>
      </c>
      <c r="F88" s="10" t="s">
        <v>2108</v>
      </c>
      <c r="I88" s="12"/>
      <c r="T88" s="467" t="s">
        <v>8030</v>
      </c>
      <c r="U88" s="506" t="s">
        <v>2109</v>
      </c>
      <c r="V88" s="469"/>
      <c r="W88" s="509" t="s">
        <v>1927</v>
      </c>
      <c r="X88" s="511">
        <v>2.0699999999999998</v>
      </c>
      <c r="Y88" s="512">
        <v>2.07E-2</v>
      </c>
    </row>
    <row r="89" spans="1:25" ht="15" x14ac:dyDescent="0.25">
      <c r="A89" s="10" t="s">
        <v>2191</v>
      </c>
      <c r="B89" s="10" t="s">
        <v>2009</v>
      </c>
      <c r="C89" s="10" t="s">
        <v>1353</v>
      </c>
      <c r="D89" s="10" t="s">
        <v>2335</v>
      </c>
      <c r="E89" s="10" t="s">
        <v>1925</v>
      </c>
      <c r="F89" s="10" t="s">
        <v>2107</v>
      </c>
      <c r="I89" s="12"/>
      <c r="T89" s="467" t="s">
        <v>8030</v>
      </c>
      <c r="U89" s="506" t="s">
        <v>2108</v>
      </c>
      <c r="V89" s="469"/>
      <c r="W89" s="509" t="s">
        <v>1926</v>
      </c>
      <c r="X89" s="511">
        <v>10.5</v>
      </c>
      <c r="Y89" s="512">
        <v>0.105</v>
      </c>
    </row>
    <row r="90" spans="1:25" ht="15" x14ac:dyDescent="0.25">
      <c r="A90" s="10" t="s">
        <v>2191</v>
      </c>
      <c r="B90" s="10" t="s">
        <v>2009</v>
      </c>
      <c r="C90" s="10" t="s">
        <v>1276</v>
      </c>
      <c r="D90" s="10" t="s">
        <v>2336</v>
      </c>
      <c r="E90" s="10" t="s">
        <v>1924</v>
      </c>
      <c r="F90" s="10" t="s">
        <v>2106</v>
      </c>
      <c r="I90" s="12"/>
      <c r="T90" s="467" t="s">
        <v>8030</v>
      </c>
      <c r="U90" s="506" t="s">
        <v>2107</v>
      </c>
      <c r="V90" s="469"/>
      <c r="W90" s="509" t="s">
        <v>1925</v>
      </c>
      <c r="X90" s="511">
        <v>7.03</v>
      </c>
      <c r="Y90" s="512">
        <v>7.0300000000000001E-2</v>
      </c>
    </row>
    <row r="91" spans="1:25" ht="15" x14ac:dyDescent="0.25">
      <c r="A91" s="10" t="s">
        <v>2191</v>
      </c>
      <c r="B91" s="10" t="s">
        <v>2009</v>
      </c>
      <c r="C91" s="10" t="s">
        <v>1220</v>
      </c>
      <c r="D91" s="10" t="s">
        <v>2337</v>
      </c>
      <c r="E91" s="10" t="s">
        <v>1923</v>
      </c>
      <c r="F91" s="10" t="s">
        <v>2105</v>
      </c>
      <c r="I91" s="12"/>
      <c r="T91" s="467" t="s">
        <v>8030</v>
      </c>
      <c r="U91" s="506" t="s">
        <v>2106</v>
      </c>
      <c r="V91" s="469"/>
      <c r="W91" s="509" t="s">
        <v>1924</v>
      </c>
      <c r="X91" s="511">
        <v>7.16</v>
      </c>
      <c r="Y91" s="512">
        <v>7.1599999999999997E-2</v>
      </c>
    </row>
    <row r="92" spans="1:25" ht="15" x14ac:dyDescent="0.25">
      <c r="A92" s="10" t="s">
        <v>2191</v>
      </c>
      <c r="B92" s="10" t="s">
        <v>2009</v>
      </c>
      <c r="C92" s="10" t="s">
        <v>1173</v>
      </c>
      <c r="D92" s="10" t="s">
        <v>2338</v>
      </c>
      <c r="E92" s="10" t="s">
        <v>1922</v>
      </c>
      <c r="F92" s="10" t="s">
        <v>2104</v>
      </c>
      <c r="I92" s="12"/>
      <c r="T92" s="467" t="s">
        <v>8030</v>
      </c>
      <c r="U92" s="506" t="s">
        <v>2105</v>
      </c>
      <c r="V92" s="469"/>
      <c r="W92" s="509" t="s">
        <v>1923</v>
      </c>
      <c r="X92" s="511">
        <v>1.7500000000000002</v>
      </c>
      <c r="Y92" s="512">
        <v>1.7500000000000002E-2</v>
      </c>
    </row>
    <row r="93" spans="1:25" ht="15" x14ac:dyDescent="0.25">
      <c r="A93" s="10" t="s">
        <v>2191</v>
      </c>
      <c r="B93" s="10" t="s">
        <v>2009</v>
      </c>
      <c r="C93" s="10" t="s">
        <v>1133</v>
      </c>
      <c r="D93" s="10" t="s">
        <v>2339</v>
      </c>
      <c r="E93" s="10" t="s">
        <v>1921</v>
      </c>
      <c r="F93" s="10" t="s">
        <v>2103</v>
      </c>
      <c r="I93" s="12"/>
      <c r="T93" s="467" t="s">
        <v>8030</v>
      </c>
      <c r="U93" s="506" t="s">
        <v>2104</v>
      </c>
      <c r="V93" s="469"/>
      <c r="W93" s="509" t="s">
        <v>8078</v>
      </c>
      <c r="X93" s="511">
        <v>4.67</v>
      </c>
      <c r="Y93" s="512">
        <v>4.6699999999999998E-2</v>
      </c>
    </row>
    <row r="94" spans="1:25" ht="15" x14ac:dyDescent="0.25">
      <c r="A94" s="10" t="s">
        <v>2191</v>
      </c>
      <c r="B94" s="10" t="s">
        <v>2009</v>
      </c>
      <c r="C94" s="10" t="s">
        <v>1093</v>
      </c>
      <c r="D94" s="10" t="s">
        <v>2340</v>
      </c>
      <c r="E94" s="10" t="s">
        <v>1920</v>
      </c>
      <c r="F94" s="10" t="s">
        <v>2102</v>
      </c>
      <c r="I94" s="12"/>
      <c r="T94" s="467" t="s">
        <v>8030</v>
      </c>
      <c r="U94" s="506" t="s">
        <v>2103</v>
      </c>
      <c r="V94" s="469"/>
      <c r="W94" s="509" t="s">
        <v>7342</v>
      </c>
      <c r="X94" s="511">
        <v>5.0500000000000007</v>
      </c>
      <c r="Y94" s="512">
        <v>5.050000000000001E-2</v>
      </c>
    </row>
    <row r="95" spans="1:25" ht="15" x14ac:dyDescent="0.25">
      <c r="A95" s="10" t="s">
        <v>2191</v>
      </c>
      <c r="B95" s="10" t="s">
        <v>2009</v>
      </c>
      <c r="C95" s="10" t="s">
        <v>1057</v>
      </c>
      <c r="D95" s="10" t="s">
        <v>2341</v>
      </c>
      <c r="E95" s="10" t="s">
        <v>1919</v>
      </c>
      <c r="F95" s="10" t="s">
        <v>2101</v>
      </c>
      <c r="I95" s="12"/>
      <c r="T95" s="467" t="s">
        <v>8030</v>
      </c>
      <c r="U95" s="506" t="s">
        <v>2102</v>
      </c>
      <c r="V95" s="469"/>
      <c r="W95" s="509" t="s">
        <v>1920</v>
      </c>
      <c r="X95" s="511">
        <v>7.23</v>
      </c>
      <c r="Y95" s="512">
        <v>7.2300000000000003E-2</v>
      </c>
    </row>
    <row r="96" spans="1:25" ht="15" x14ac:dyDescent="0.25">
      <c r="A96" s="10" t="s">
        <v>2191</v>
      </c>
      <c r="B96" s="10" t="s">
        <v>2009</v>
      </c>
      <c r="C96" s="10" t="s">
        <v>1026</v>
      </c>
      <c r="D96" s="10" t="s">
        <v>2342</v>
      </c>
      <c r="E96" s="10" t="s">
        <v>1918</v>
      </c>
      <c r="F96" s="10" t="s">
        <v>2100</v>
      </c>
      <c r="I96" s="12"/>
      <c r="T96" s="467" t="s">
        <v>8030</v>
      </c>
      <c r="U96" s="506" t="s">
        <v>2101</v>
      </c>
      <c r="V96" s="469"/>
      <c r="W96" s="509" t="s">
        <v>1919</v>
      </c>
      <c r="X96" s="511">
        <v>4.9000000000000004</v>
      </c>
      <c r="Y96" s="512">
        <v>4.9000000000000002E-2</v>
      </c>
    </row>
    <row r="97" spans="1:25" ht="15" x14ac:dyDescent="0.25">
      <c r="A97" s="10" t="s">
        <v>2191</v>
      </c>
      <c r="B97" s="10" t="s">
        <v>2009</v>
      </c>
      <c r="C97" s="10" t="s">
        <v>997</v>
      </c>
      <c r="D97" s="10" t="s">
        <v>2343</v>
      </c>
      <c r="E97" s="10" t="s">
        <v>1917</v>
      </c>
      <c r="F97" s="10" t="s">
        <v>2099</v>
      </c>
      <c r="I97" s="12"/>
      <c r="T97" s="467" t="s">
        <v>8030</v>
      </c>
      <c r="U97" s="506" t="s">
        <v>2100</v>
      </c>
      <c r="V97" s="469"/>
      <c r="W97" s="509" t="s">
        <v>1918</v>
      </c>
      <c r="X97" s="511">
        <v>8.2100000000000009</v>
      </c>
      <c r="Y97" s="512">
        <v>8.2100000000000006E-2</v>
      </c>
    </row>
    <row r="98" spans="1:25" ht="15" x14ac:dyDescent="0.25">
      <c r="A98" s="10" t="s">
        <v>2191</v>
      </c>
      <c r="B98" s="10" t="s">
        <v>2009</v>
      </c>
      <c r="C98" s="10" t="s">
        <v>405</v>
      </c>
      <c r="D98" s="10" t="s">
        <v>2344</v>
      </c>
      <c r="E98" s="10" t="s">
        <v>1916</v>
      </c>
      <c r="F98" s="10" t="s">
        <v>2098</v>
      </c>
      <c r="I98" s="12"/>
      <c r="T98" s="467" t="s">
        <v>8030</v>
      </c>
      <c r="U98" s="506" t="s">
        <v>2099</v>
      </c>
      <c r="V98" s="469"/>
      <c r="W98" s="509" t="s">
        <v>1917</v>
      </c>
      <c r="X98" s="511">
        <v>10.41</v>
      </c>
      <c r="Y98" s="512">
        <v>0.1041</v>
      </c>
    </row>
    <row r="99" spans="1:25" ht="15" x14ac:dyDescent="0.25">
      <c r="A99" s="10" t="s">
        <v>2191</v>
      </c>
      <c r="B99" s="10" t="s">
        <v>2009</v>
      </c>
      <c r="C99" s="10" t="s">
        <v>944</v>
      </c>
      <c r="D99" s="10" t="s">
        <v>2345</v>
      </c>
      <c r="E99" s="10" t="s">
        <v>1915</v>
      </c>
      <c r="F99" s="10" t="s">
        <v>2097</v>
      </c>
      <c r="I99" s="12"/>
      <c r="T99" s="467" t="s">
        <v>8030</v>
      </c>
      <c r="U99" s="506" t="s">
        <v>2098</v>
      </c>
      <c r="V99" s="469"/>
      <c r="W99" s="509" t="s">
        <v>1916</v>
      </c>
      <c r="X99" s="511">
        <v>10.5</v>
      </c>
      <c r="Y99" s="512">
        <v>0.105</v>
      </c>
    </row>
    <row r="100" spans="1:25" ht="15" x14ac:dyDescent="0.25">
      <c r="A100" s="10" t="s">
        <v>2191</v>
      </c>
      <c r="B100" s="10" t="s">
        <v>2009</v>
      </c>
      <c r="C100" s="10" t="s">
        <v>922</v>
      </c>
      <c r="D100" s="10" t="s">
        <v>2346</v>
      </c>
      <c r="E100" s="10" t="s">
        <v>1914</v>
      </c>
      <c r="F100" s="10" t="s">
        <v>2096</v>
      </c>
      <c r="I100" s="12"/>
      <c r="T100" s="467" t="s">
        <v>8030</v>
      </c>
      <c r="U100" s="506" t="s">
        <v>2097</v>
      </c>
      <c r="V100" s="469"/>
      <c r="W100" s="509" t="s">
        <v>1915</v>
      </c>
      <c r="X100" s="511">
        <v>4.5999999999999996</v>
      </c>
      <c r="Y100" s="512">
        <v>4.5999999999999999E-2</v>
      </c>
    </row>
    <row r="101" spans="1:25" ht="15" x14ac:dyDescent="0.25">
      <c r="A101" s="10" t="s">
        <v>2191</v>
      </c>
      <c r="B101" s="10" t="s">
        <v>2009</v>
      </c>
      <c r="C101" s="10" t="s">
        <v>897</v>
      </c>
      <c r="D101" s="10" t="s">
        <v>2347</v>
      </c>
      <c r="E101" s="10" t="s">
        <v>1913</v>
      </c>
      <c r="F101" s="10" t="s">
        <v>2095</v>
      </c>
      <c r="I101" s="12"/>
      <c r="T101" s="467" t="s">
        <v>8030</v>
      </c>
      <c r="U101" s="506" t="s">
        <v>2096</v>
      </c>
      <c r="V101" s="469"/>
      <c r="W101" s="509" t="s">
        <v>1914</v>
      </c>
      <c r="X101" s="511">
        <v>4.72</v>
      </c>
      <c r="Y101" s="512">
        <v>4.7199999999999999E-2</v>
      </c>
    </row>
    <row r="102" spans="1:25" ht="15" x14ac:dyDescent="0.25">
      <c r="A102" s="10" t="s">
        <v>2191</v>
      </c>
      <c r="B102" s="10" t="s">
        <v>2009</v>
      </c>
      <c r="C102" s="10" t="s">
        <v>876</v>
      </c>
      <c r="D102" s="10" t="s">
        <v>2348</v>
      </c>
      <c r="E102" s="10" t="s">
        <v>1912</v>
      </c>
      <c r="F102" s="10" t="s">
        <v>2094</v>
      </c>
      <c r="I102" s="12"/>
      <c r="T102" s="467" t="s">
        <v>8030</v>
      </c>
      <c r="U102" s="506" t="s">
        <v>2095</v>
      </c>
      <c r="V102" s="469"/>
      <c r="W102" s="509" t="s">
        <v>1913</v>
      </c>
      <c r="X102" s="511">
        <v>5.94</v>
      </c>
      <c r="Y102" s="512">
        <v>5.9400000000000008E-2</v>
      </c>
    </row>
    <row r="103" spans="1:25" ht="15" x14ac:dyDescent="0.25">
      <c r="A103" s="10" t="s">
        <v>2191</v>
      </c>
      <c r="B103" s="10" t="s">
        <v>2009</v>
      </c>
      <c r="C103" s="10" t="s">
        <v>855</v>
      </c>
      <c r="D103" s="10" t="s">
        <v>2349</v>
      </c>
      <c r="E103" s="10" t="s">
        <v>1911</v>
      </c>
      <c r="F103" s="10" t="s">
        <v>2093</v>
      </c>
      <c r="I103" s="12"/>
      <c r="T103" s="467" t="s">
        <v>8030</v>
      </c>
      <c r="U103" s="506" t="s">
        <v>2094</v>
      </c>
      <c r="V103" s="469"/>
      <c r="W103" s="509" t="s">
        <v>1912</v>
      </c>
      <c r="X103" s="511">
        <v>1.81</v>
      </c>
      <c r="Y103" s="512">
        <v>1.8100000000000002E-2</v>
      </c>
    </row>
    <row r="104" spans="1:25" ht="15" x14ac:dyDescent="0.25">
      <c r="A104" s="10" t="s">
        <v>2191</v>
      </c>
      <c r="B104" s="10" t="s">
        <v>2009</v>
      </c>
      <c r="C104" s="10" t="s">
        <v>834</v>
      </c>
      <c r="D104" s="10" t="s">
        <v>2350</v>
      </c>
      <c r="E104" s="10" t="s">
        <v>1910</v>
      </c>
      <c r="F104" s="10" t="s">
        <v>2092</v>
      </c>
      <c r="I104" s="12"/>
      <c r="T104" s="467" t="s">
        <v>8030</v>
      </c>
      <c r="U104" s="506" t="s">
        <v>2093</v>
      </c>
      <c r="V104" s="469"/>
      <c r="W104" s="509" t="s">
        <v>1911</v>
      </c>
      <c r="X104" s="511">
        <v>2.65</v>
      </c>
      <c r="Y104" s="512">
        <v>2.6499999999999999E-2</v>
      </c>
    </row>
    <row r="105" spans="1:25" ht="15" x14ac:dyDescent="0.25">
      <c r="A105" s="10" t="s">
        <v>2191</v>
      </c>
      <c r="B105" s="10" t="s">
        <v>2009</v>
      </c>
      <c r="C105" s="10" t="s">
        <v>812</v>
      </c>
      <c r="D105" s="10" t="s">
        <v>2351</v>
      </c>
      <c r="E105" s="10" t="s">
        <v>1909</v>
      </c>
      <c r="F105" s="10" t="s">
        <v>2091</v>
      </c>
      <c r="I105" s="12"/>
      <c r="T105" s="467" t="s">
        <v>8030</v>
      </c>
      <c r="U105" s="506" t="s">
        <v>2092</v>
      </c>
      <c r="V105" s="469"/>
      <c r="W105" s="509" t="s">
        <v>1910</v>
      </c>
      <c r="X105" s="511">
        <v>6.81</v>
      </c>
      <c r="Y105" s="512">
        <v>6.8099999999999994E-2</v>
      </c>
    </row>
    <row r="106" spans="1:25" ht="15" x14ac:dyDescent="0.25">
      <c r="A106" s="10" t="s">
        <v>2191</v>
      </c>
      <c r="B106" s="10" t="s">
        <v>2009</v>
      </c>
      <c r="C106" s="10" t="s">
        <v>790</v>
      </c>
      <c r="D106" s="10" t="s">
        <v>2352</v>
      </c>
      <c r="E106" s="10" t="s">
        <v>1908</v>
      </c>
      <c r="F106" s="10" t="s">
        <v>2090</v>
      </c>
      <c r="I106" s="12"/>
      <c r="T106" s="467" t="s">
        <v>8030</v>
      </c>
      <c r="U106" s="506" t="s">
        <v>2091</v>
      </c>
      <c r="V106" s="469"/>
      <c r="W106" s="509" t="s">
        <v>1909</v>
      </c>
      <c r="X106" s="511">
        <v>1.8499999999999999</v>
      </c>
      <c r="Y106" s="512">
        <v>1.8499999999999999E-2</v>
      </c>
    </row>
    <row r="107" spans="1:25" ht="15" x14ac:dyDescent="0.25">
      <c r="A107" s="10" t="s">
        <v>2191</v>
      </c>
      <c r="B107" s="10" t="s">
        <v>2009</v>
      </c>
      <c r="C107" s="10" t="s">
        <v>772</v>
      </c>
      <c r="D107" s="10" t="s">
        <v>2353</v>
      </c>
      <c r="E107" s="10" t="s">
        <v>1907</v>
      </c>
      <c r="F107" s="10" t="s">
        <v>2089</v>
      </c>
      <c r="I107" s="12"/>
      <c r="T107" s="467" t="s">
        <v>8030</v>
      </c>
      <c r="U107" s="506" t="s">
        <v>2090</v>
      </c>
      <c r="V107" s="469"/>
      <c r="W107" s="509" t="s">
        <v>1908</v>
      </c>
      <c r="X107" s="511">
        <v>8.74</v>
      </c>
      <c r="Y107" s="512">
        <v>8.7400000000000005E-2</v>
      </c>
    </row>
    <row r="108" spans="1:25" ht="15" x14ac:dyDescent="0.25">
      <c r="A108" s="10" t="s">
        <v>2191</v>
      </c>
      <c r="B108" s="10" t="s">
        <v>2009</v>
      </c>
      <c r="C108" s="10" t="s">
        <v>753</v>
      </c>
      <c r="D108" s="10" t="s">
        <v>2354</v>
      </c>
      <c r="E108" s="10" t="s">
        <v>1906</v>
      </c>
      <c r="F108" s="10" t="s">
        <v>2088</v>
      </c>
      <c r="I108" s="12"/>
      <c r="T108" s="467" t="s">
        <v>8030</v>
      </c>
      <c r="U108" s="506" t="s">
        <v>2089</v>
      </c>
      <c r="V108" s="469"/>
      <c r="W108" s="509" t="s">
        <v>1907</v>
      </c>
      <c r="X108" s="511">
        <v>7.2499999999999991</v>
      </c>
      <c r="Y108" s="512">
        <v>7.2499999999999995E-2</v>
      </c>
    </row>
    <row r="109" spans="1:25" ht="15" x14ac:dyDescent="0.25">
      <c r="A109" s="10" t="s">
        <v>2191</v>
      </c>
      <c r="B109" s="10" t="s">
        <v>2009</v>
      </c>
      <c r="C109" s="10" t="s">
        <v>733</v>
      </c>
      <c r="D109" s="10" t="s">
        <v>2355</v>
      </c>
      <c r="E109" s="10" t="s">
        <v>1905</v>
      </c>
      <c r="F109" s="10" t="s">
        <v>2087</v>
      </c>
      <c r="I109" s="12"/>
      <c r="T109" s="467" t="s">
        <v>8030</v>
      </c>
      <c r="U109" s="506" t="s">
        <v>2088</v>
      </c>
      <c r="V109" s="469"/>
      <c r="W109" s="509" t="s">
        <v>1906</v>
      </c>
      <c r="X109" s="511">
        <v>6.0699999999999994</v>
      </c>
      <c r="Y109" s="512">
        <v>6.0699999999999997E-2</v>
      </c>
    </row>
    <row r="110" spans="1:25" ht="15" x14ac:dyDescent="0.25">
      <c r="A110" s="10" t="s">
        <v>2190</v>
      </c>
      <c r="B110" s="10" t="s">
        <v>2008</v>
      </c>
      <c r="C110" s="10" t="s">
        <v>1311</v>
      </c>
      <c r="D110" s="10" t="s">
        <v>2158</v>
      </c>
      <c r="E110" s="10" t="s">
        <v>1904</v>
      </c>
      <c r="F110" s="10" t="s">
        <v>2086</v>
      </c>
      <c r="I110" s="12"/>
      <c r="T110" s="467" t="s">
        <v>8030</v>
      </c>
      <c r="U110" s="506" t="s">
        <v>2087</v>
      </c>
      <c r="V110" s="469"/>
      <c r="W110" s="509" t="s">
        <v>1905</v>
      </c>
      <c r="X110" s="511">
        <v>2</v>
      </c>
      <c r="Y110" s="512">
        <v>0.02</v>
      </c>
    </row>
    <row r="111" spans="1:25" ht="15" x14ac:dyDescent="0.25">
      <c r="A111" s="10" t="s">
        <v>2190</v>
      </c>
      <c r="B111" s="10" t="s">
        <v>2008</v>
      </c>
      <c r="C111" s="10" t="s">
        <v>1652</v>
      </c>
      <c r="D111" s="10" t="s">
        <v>2356</v>
      </c>
      <c r="E111" s="10" t="s">
        <v>1903</v>
      </c>
      <c r="F111" s="10" t="s">
        <v>2085</v>
      </c>
      <c r="I111" s="12"/>
      <c r="T111" s="467" t="s">
        <v>8030</v>
      </c>
      <c r="U111" s="506" t="s">
        <v>2086</v>
      </c>
      <c r="V111" s="469"/>
      <c r="W111" s="509" t="s">
        <v>8084</v>
      </c>
      <c r="X111" s="511">
        <v>10.5</v>
      </c>
      <c r="Y111" s="512">
        <v>0.105</v>
      </c>
    </row>
    <row r="112" spans="1:25" ht="15" x14ac:dyDescent="0.25">
      <c r="A112" s="10" t="s">
        <v>2190</v>
      </c>
      <c r="B112" s="10" t="s">
        <v>2008</v>
      </c>
      <c r="C112" s="10" t="s">
        <v>1480</v>
      </c>
      <c r="D112" s="10" t="s">
        <v>2357</v>
      </c>
      <c r="E112" s="10" t="s">
        <v>1902</v>
      </c>
      <c r="F112" s="10" t="s">
        <v>2084</v>
      </c>
      <c r="I112" s="12"/>
      <c r="T112" s="467" t="s">
        <v>8030</v>
      </c>
      <c r="U112" s="506" t="s">
        <v>2085</v>
      </c>
      <c r="V112" s="469"/>
      <c r="W112" s="509" t="s">
        <v>8086</v>
      </c>
      <c r="X112" s="511">
        <v>0.65</v>
      </c>
      <c r="Y112" s="512">
        <v>6.5000000000000006E-3</v>
      </c>
    </row>
    <row r="113" spans="1:25" ht="15" x14ac:dyDescent="0.25">
      <c r="A113" s="10" t="s">
        <v>2190</v>
      </c>
      <c r="B113" s="10" t="s">
        <v>2008</v>
      </c>
      <c r="C113" s="10" t="s">
        <v>1352</v>
      </c>
      <c r="D113" s="10" t="s">
        <v>2358</v>
      </c>
      <c r="E113" s="10" t="s">
        <v>1901</v>
      </c>
      <c r="F113" s="10" t="s">
        <v>2083</v>
      </c>
      <c r="I113" s="12"/>
      <c r="T113" s="467" t="s">
        <v>8030</v>
      </c>
      <c r="U113" s="506" t="s">
        <v>2084</v>
      </c>
      <c r="V113" s="469"/>
      <c r="W113" s="509" t="s">
        <v>1902</v>
      </c>
      <c r="X113" s="511">
        <v>6.92</v>
      </c>
      <c r="Y113" s="512">
        <v>6.9199999999999998E-2</v>
      </c>
    </row>
    <row r="114" spans="1:25" ht="15" x14ac:dyDescent="0.25">
      <c r="A114" s="10" t="s">
        <v>2190</v>
      </c>
      <c r="B114" s="10" t="s">
        <v>2008</v>
      </c>
      <c r="C114" s="10" t="s">
        <v>1275</v>
      </c>
      <c r="D114" s="10" t="s">
        <v>2359</v>
      </c>
      <c r="E114" s="10" t="s">
        <v>1900</v>
      </c>
      <c r="F114" s="10" t="s">
        <v>2082</v>
      </c>
      <c r="I114" s="12"/>
      <c r="T114" s="467" t="s">
        <v>8030</v>
      </c>
      <c r="U114" s="506" t="s">
        <v>2083</v>
      </c>
      <c r="V114" s="469"/>
      <c r="W114" s="509" t="s">
        <v>1901</v>
      </c>
      <c r="X114" s="511">
        <v>5.57</v>
      </c>
      <c r="Y114" s="512">
        <v>5.5700000000000006E-2</v>
      </c>
    </row>
    <row r="115" spans="1:25" ht="15" x14ac:dyDescent="0.25">
      <c r="A115" s="10" t="s">
        <v>2189</v>
      </c>
      <c r="B115" s="10" t="s">
        <v>2007</v>
      </c>
      <c r="C115" s="10" t="s">
        <v>1825</v>
      </c>
      <c r="D115" s="10" t="s">
        <v>2360</v>
      </c>
      <c r="E115" s="10" t="s">
        <v>1899</v>
      </c>
      <c r="F115" s="10" t="s">
        <v>2081</v>
      </c>
      <c r="I115" s="12"/>
      <c r="T115" s="467" t="s">
        <v>8030</v>
      </c>
      <c r="U115" s="506" t="s">
        <v>2082</v>
      </c>
      <c r="V115" s="469"/>
      <c r="W115" s="509" t="s">
        <v>1900</v>
      </c>
      <c r="X115" s="511">
        <v>7.61</v>
      </c>
      <c r="Y115" s="512">
        <v>7.6100000000000001E-2</v>
      </c>
    </row>
    <row r="116" spans="1:25" ht="15" x14ac:dyDescent="0.25">
      <c r="A116" s="10" t="s">
        <v>2189</v>
      </c>
      <c r="B116" s="10" t="s">
        <v>2007</v>
      </c>
      <c r="C116" s="10" t="s">
        <v>1651</v>
      </c>
      <c r="D116" s="10" t="s">
        <v>2361</v>
      </c>
      <c r="E116" s="10" t="s">
        <v>1898</v>
      </c>
      <c r="F116" s="10" t="s">
        <v>2080</v>
      </c>
      <c r="I116" s="12"/>
      <c r="T116" s="467" t="s">
        <v>8030</v>
      </c>
      <c r="U116" s="506" t="s">
        <v>2081</v>
      </c>
      <c r="V116" s="469"/>
      <c r="W116" s="509" t="s">
        <v>1899</v>
      </c>
      <c r="X116" s="511">
        <v>8.74</v>
      </c>
      <c r="Y116" s="512">
        <v>8.7400000000000005E-2</v>
      </c>
    </row>
    <row r="117" spans="1:25" ht="15" x14ac:dyDescent="0.25">
      <c r="A117" s="10" t="s">
        <v>2189</v>
      </c>
      <c r="B117" s="10" t="s">
        <v>2007</v>
      </c>
      <c r="C117" s="10" t="s">
        <v>1479</v>
      </c>
      <c r="D117" s="10" t="s">
        <v>2362</v>
      </c>
      <c r="E117" s="10" t="s">
        <v>1897</v>
      </c>
      <c r="F117" s="10" t="s">
        <v>2079</v>
      </c>
      <c r="I117" s="12"/>
      <c r="T117" s="467" t="s">
        <v>8030</v>
      </c>
      <c r="U117" s="506" t="s">
        <v>2080</v>
      </c>
      <c r="V117" s="469"/>
      <c r="W117" s="509" t="s">
        <v>1898</v>
      </c>
      <c r="X117" s="511">
        <v>5.66</v>
      </c>
      <c r="Y117" s="512">
        <v>5.6600000000000004E-2</v>
      </c>
    </row>
    <row r="118" spans="1:25" ht="15" x14ac:dyDescent="0.25">
      <c r="A118" s="10" t="s">
        <v>2189</v>
      </c>
      <c r="B118" s="10" t="s">
        <v>2007</v>
      </c>
      <c r="C118" s="10" t="s">
        <v>1351</v>
      </c>
      <c r="D118" s="10" t="s">
        <v>2363</v>
      </c>
      <c r="E118" s="10" t="s">
        <v>1896</v>
      </c>
      <c r="F118" s="10" t="s">
        <v>2078</v>
      </c>
      <c r="I118" s="12"/>
      <c r="T118" s="467" t="s">
        <v>8030</v>
      </c>
      <c r="U118" s="506" t="s">
        <v>2079</v>
      </c>
      <c r="V118" s="469"/>
      <c r="W118" s="509" t="s">
        <v>1897</v>
      </c>
      <c r="X118" s="511">
        <v>6.79</v>
      </c>
      <c r="Y118" s="512">
        <v>6.7900000000000002E-2</v>
      </c>
    </row>
    <row r="119" spans="1:25" ht="15" x14ac:dyDescent="0.25">
      <c r="A119" s="10" t="s">
        <v>2188</v>
      </c>
      <c r="B119" s="10" t="s">
        <v>2006</v>
      </c>
      <c r="C119" s="10" t="s">
        <v>1824</v>
      </c>
      <c r="D119" s="10" t="s">
        <v>2364</v>
      </c>
      <c r="E119" s="10" t="s">
        <v>1895</v>
      </c>
      <c r="F119" s="10" t="s">
        <v>2077</v>
      </c>
      <c r="I119" s="12"/>
      <c r="T119" s="467" t="s">
        <v>8030</v>
      </c>
      <c r="U119" s="506" t="s">
        <v>2078</v>
      </c>
      <c r="V119" s="469"/>
      <c r="W119" s="509" t="s">
        <v>1896</v>
      </c>
      <c r="X119" s="511">
        <v>10.5</v>
      </c>
      <c r="Y119" s="512">
        <v>0.105</v>
      </c>
    </row>
    <row r="120" spans="1:25" ht="15" x14ac:dyDescent="0.25">
      <c r="A120" s="10" t="s">
        <v>2188</v>
      </c>
      <c r="B120" s="10" t="s">
        <v>2006</v>
      </c>
      <c r="C120" s="10" t="s">
        <v>1650</v>
      </c>
      <c r="D120" s="10" t="s">
        <v>2084</v>
      </c>
      <c r="E120" s="10" t="s">
        <v>1894</v>
      </c>
      <c r="F120" s="10" t="s">
        <v>2076</v>
      </c>
      <c r="I120" s="12"/>
      <c r="T120" s="467" t="s">
        <v>8030</v>
      </c>
      <c r="U120" s="506" t="s">
        <v>2077</v>
      </c>
      <c r="V120" s="469"/>
      <c r="W120" s="509" t="s">
        <v>1895</v>
      </c>
      <c r="X120" s="511">
        <v>3.01</v>
      </c>
      <c r="Y120" s="512">
        <v>3.0099999999999998E-2</v>
      </c>
    </row>
    <row r="121" spans="1:25" ht="15" x14ac:dyDescent="0.25">
      <c r="A121" s="10" t="s">
        <v>2188</v>
      </c>
      <c r="B121" s="10" t="s">
        <v>2006</v>
      </c>
      <c r="C121" s="10" t="s">
        <v>344</v>
      </c>
      <c r="D121" s="10" t="s">
        <v>2365</v>
      </c>
      <c r="E121" s="10" t="s">
        <v>1893</v>
      </c>
      <c r="F121" s="10" t="s">
        <v>2075</v>
      </c>
      <c r="I121" s="12"/>
      <c r="T121" s="467" t="s">
        <v>8030</v>
      </c>
      <c r="U121" s="506" t="s">
        <v>2076</v>
      </c>
      <c r="V121" s="469"/>
      <c r="W121" s="509" t="s">
        <v>1894</v>
      </c>
      <c r="X121" s="511">
        <v>5</v>
      </c>
      <c r="Y121" s="512">
        <v>0.05</v>
      </c>
    </row>
    <row r="122" spans="1:25" ht="15" x14ac:dyDescent="0.25">
      <c r="A122" s="10" t="s">
        <v>2188</v>
      </c>
      <c r="B122" s="10" t="s">
        <v>2006</v>
      </c>
      <c r="C122" s="10" t="s">
        <v>1350</v>
      </c>
      <c r="D122" s="10" t="s">
        <v>2366</v>
      </c>
      <c r="E122" s="10" t="s">
        <v>1892</v>
      </c>
      <c r="F122" s="10" t="s">
        <v>2074</v>
      </c>
      <c r="I122" s="12"/>
      <c r="T122" s="467" t="s">
        <v>8030</v>
      </c>
      <c r="U122" s="506" t="s">
        <v>2075</v>
      </c>
      <c r="V122" s="469"/>
      <c r="W122" s="509" t="s">
        <v>1893</v>
      </c>
      <c r="X122" s="511">
        <v>5.41</v>
      </c>
      <c r="Y122" s="512">
        <v>5.4100000000000002E-2</v>
      </c>
    </row>
    <row r="123" spans="1:25" ht="15" x14ac:dyDescent="0.25">
      <c r="A123" s="10" t="s">
        <v>2188</v>
      </c>
      <c r="B123" s="10" t="s">
        <v>2006</v>
      </c>
      <c r="C123" s="10" t="s">
        <v>1274</v>
      </c>
      <c r="D123" s="10" t="s">
        <v>2367</v>
      </c>
      <c r="E123" s="10" t="s">
        <v>1891</v>
      </c>
      <c r="F123" s="10" t="s">
        <v>2073</v>
      </c>
      <c r="I123" s="12"/>
      <c r="T123" s="467" t="s">
        <v>8030</v>
      </c>
      <c r="U123" s="506" t="s">
        <v>2074</v>
      </c>
      <c r="V123" s="469"/>
      <c r="W123" s="509" t="s">
        <v>1892</v>
      </c>
      <c r="X123" s="511">
        <v>3.6799999999999997</v>
      </c>
      <c r="Y123" s="512">
        <v>3.6799999999999999E-2</v>
      </c>
    </row>
    <row r="124" spans="1:25" ht="15" x14ac:dyDescent="0.25">
      <c r="A124" s="10" t="s">
        <v>2188</v>
      </c>
      <c r="B124" s="10" t="s">
        <v>2006</v>
      </c>
      <c r="C124" s="10" t="s">
        <v>1219</v>
      </c>
      <c r="D124" s="10" t="s">
        <v>2368</v>
      </c>
      <c r="E124" s="10" t="s">
        <v>1890</v>
      </c>
      <c r="F124" s="10" t="s">
        <v>2072</v>
      </c>
      <c r="I124" s="12"/>
      <c r="T124" s="467" t="s">
        <v>8030</v>
      </c>
      <c r="U124" s="506" t="s">
        <v>2073</v>
      </c>
      <c r="V124" s="469"/>
      <c r="W124" s="509" t="s">
        <v>1891</v>
      </c>
      <c r="X124" s="511">
        <v>4.68</v>
      </c>
      <c r="Y124" s="512">
        <v>4.6800000000000001E-2</v>
      </c>
    </row>
    <row r="125" spans="1:25" ht="15" x14ac:dyDescent="0.25">
      <c r="A125" s="10" t="s">
        <v>2188</v>
      </c>
      <c r="B125" s="10" t="s">
        <v>2006</v>
      </c>
      <c r="C125" s="10" t="s">
        <v>1172</v>
      </c>
      <c r="D125" s="10" t="s">
        <v>2369</v>
      </c>
      <c r="E125" s="10" t="s">
        <v>1889</v>
      </c>
      <c r="F125" s="10" t="s">
        <v>2071</v>
      </c>
      <c r="I125" s="12"/>
      <c r="T125" s="467" t="s">
        <v>8030</v>
      </c>
      <c r="U125" s="506" t="s">
        <v>2072</v>
      </c>
      <c r="V125" s="469"/>
      <c r="W125" s="509" t="s">
        <v>1890</v>
      </c>
      <c r="X125" s="511">
        <v>4.29</v>
      </c>
      <c r="Y125" s="512">
        <v>4.2900000000000001E-2</v>
      </c>
    </row>
    <row r="126" spans="1:25" ht="15" x14ac:dyDescent="0.25">
      <c r="A126" s="10" t="s">
        <v>2188</v>
      </c>
      <c r="B126" s="10" t="s">
        <v>2006</v>
      </c>
      <c r="C126" s="10" t="s">
        <v>1132</v>
      </c>
      <c r="D126" s="10" t="s">
        <v>2370</v>
      </c>
      <c r="E126" s="10" t="s">
        <v>1888</v>
      </c>
      <c r="F126" s="10" t="s">
        <v>2070</v>
      </c>
      <c r="I126" s="12"/>
      <c r="T126" s="467" t="s">
        <v>8030</v>
      </c>
      <c r="U126" s="506" t="s">
        <v>2071</v>
      </c>
      <c r="V126" s="469"/>
      <c r="W126" s="509" t="s">
        <v>1889</v>
      </c>
      <c r="X126" s="511">
        <v>2.4299999999999997</v>
      </c>
      <c r="Y126" s="512">
        <v>2.4299999999999999E-2</v>
      </c>
    </row>
    <row r="127" spans="1:25" ht="15" x14ac:dyDescent="0.25">
      <c r="A127" s="10" t="s">
        <v>2188</v>
      </c>
      <c r="B127" s="10" t="s">
        <v>2006</v>
      </c>
      <c r="C127" s="10" t="s">
        <v>1092</v>
      </c>
      <c r="D127" s="10" t="s">
        <v>2371</v>
      </c>
      <c r="E127" s="10" t="s">
        <v>1887</v>
      </c>
      <c r="F127" s="10" t="s">
        <v>2069</v>
      </c>
      <c r="I127" s="12"/>
      <c r="T127" s="467" t="s">
        <v>8030</v>
      </c>
      <c r="U127" s="506" t="s">
        <v>2070</v>
      </c>
      <c r="V127" s="469"/>
      <c r="W127" s="509" t="s">
        <v>1888</v>
      </c>
      <c r="X127" s="511">
        <v>3.2300000000000004</v>
      </c>
      <c r="Y127" s="512">
        <v>3.2300000000000002E-2</v>
      </c>
    </row>
    <row r="128" spans="1:25" ht="15" x14ac:dyDescent="0.25">
      <c r="A128" s="10" t="s">
        <v>2188</v>
      </c>
      <c r="B128" s="10" t="s">
        <v>2006</v>
      </c>
      <c r="C128" s="10" t="s">
        <v>1056</v>
      </c>
      <c r="D128" s="10" t="s">
        <v>2372</v>
      </c>
      <c r="E128" s="10" t="s">
        <v>1886</v>
      </c>
      <c r="F128" s="10" t="s">
        <v>2068</v>
      </c>
      <c r="I128" s="12"/>
      <c r="T128" s="467" t="s">
        <v>8030</v>
      </c>
      <c r="U128" s="506" t="s">
        <v>2069</v>
      </c>
      <c r="V128" s="469"/>
      <c r="W128" s="509" t="s">
        <v>1887</v>
      </c>
      <c r="X128" s="511">
        <v>1.0999999999999999</v>
      </c>
      <c r="Y128" s="512">
        <v>1.0999999999999999E-2</v>
      </c>
    </row>
    <row r="129" spans="1:25" ht="15" x14ac:dyDescent="0.25">
      <c r="A129" s="10" t="s">
        <v>2188</v>
      </c>
      <c r="B129" s="10" t="s">
        <v>2006</v>
      </c>
      <c r="C129" s="10" t="s">
        <v>1025</v>
      </c>
      <c r="D129" s="10" t="s">
        <v>2373</v>
      </c>
      <c r="E129" s="10" t="s">
        <v>1885</v>
      </c>
      <c r="F129" s="10" t="s">
        <v>2067</v>
      </c>
      <c r="I129" s="12"/>
      <c r="T129" s="467" t="s">
        <v>8030</v>
      </c>
      <c r="U129" s="506" t="s">
        <v>2068</v>
      </c>
      <c r="V129" s="469"/>
      <c r="W129" s="509" t="s">
        <v>1886</v>
      </c>
      <c r="X129" s="511">
        <v>8.2900000000000009</v>
      </c>
      <c r="Y129" s="512">
        <v>8.2900000000000015E-2</v>
      </c>
    </row>
    <row r="130" spans="1:25" ht="15" x14ac:dyDescent="0.25">
      <c r="A130" s="10" t="s">
        <v>2188</v>
      </c>
      <c r="B130" s="10" t="s">
        <v>2006</v>
      </c>
      <c r="C130" s="10" t="s">
        <v>508</v>
      </c>
      <c r="D130" s="10" t="s">
        <v>2374</v>
      </c>
      <c r="E130" s="10" t="s">
        <v>1884</v>
      </c>
      <c r="F130" s="10" t="s">
        <v>2066</v>
      </c>
      <c r="I130" s="12"/>
      <c r="T130" s="467" t="s">
        <v>8030</v>
      </c>
      <c r="U130" s="506" t="s">
        <v>2067</v>
      </c>
      <c r="V130" s="469"/>
      <c r="W130" s="509" t="s">
        <v>1885</v>
      </c>
      <c r="X130" s="511">
        <v>8.3699999999999992</v>
      </c>
      <c r="Y130" s="512">
        <v>8.3699999999999997E-2</v>
      </c>
    </row>
    <row r="131" spans="1:25" ht="15" x14ac:dyDescent="0.25">
      <c r="A131" s="10" t="s">
        <v>2188</v>
      </c>
      <c r="B131" s="10" t="s">
        <v>2006</v>
      </c>
      <c r="C131" s="10" t="s">
        <v>969</v>
      </c>
      <c r="D131" s="10" t="s">
        <v>2375</v>
      </c>
      <c r="E131" s="10" t="s">
        <v>1883</v>
      </c>
      <c r="F131" s="10" t="s">
        <v>2065</v>
      </c>
      <c r="I131" s="12"/>
      <c r="T131" s="467" t="s">
        <v>8030</v>
      </c>
      <c r="U131" s="506" t="s">
        <v>2066</v>
      </c>
      <c r="V131" s="469"/>
      <c r="W131" s="509" t="s">
        <v>1884</v>
      </c>
      <c r="X131" s="511">
        <v>3.58</v>
      </c>
      <c r="Y131" s="512">
        <v>3.5799999999999998E-2</v>
      </c>
    </row>
    <row r="132" spans="1:25" ht="15" x14ac:dyDescent="0.25">
      <c r="A132" s="10" t="s">
        <v>2188</v>
      </c>
      <c r="B132" s="10" t="s">
        <v>2006</v>
      </c>
      <c r="C132" s="10" t="s">
        <v>943</v>
      </c>
      <c r="D132" s="10" t="s">
        <v>2376</v>
      </c>
      <c r="E132" s="10" t="s">
        <v>1882</v>
      </c>
      <c r="F132" s="10" t="s">
        <v>2064</v>
      </c>
      <c r="I132" s="12"/>
      <c r="T132" s="467" t="s">
        <v>8030</v>
      </c>
      <c r="U132" s="506" t="s">
        <v>2065</v>
      </c>
      <c r="V132" s="469"/>
      <c r="W132" s="509" t="s">
        <v>1883</v>
      </c>
      <c r="X132" s="511">
        <v>5.89</v>
      </c>
      <c r="Y132" s="512">
        <v>5.8900000000000001E-2</v>
      </c>
    </row>
    <row r="133" spans="1:25" ht="15" x14ac:dyDescent="0.25">
      <c r="A133" s="10" t="s">
        <v>2188</v>
      </c>
      <c r="B133" s="10" t="s">
        <v>2006</v>
      </c>
      <c r="C133" s="10" t="s">
        <v>921</v>
      </c>
      <c r="D133" s="10" t="s">
        <v>2377</v>
      </c>
      <c r="E133" s="10" t="s">
        <v>1881</v>
      </c>
      <c r="F133" s="10" t="s">
        <v>2063</v>
      </c>
      <c r="I133" s="12"/>
      <c r="T133" s="467" t="s">
        <v>8030</v>
      </c>
      <c r="U133" s="506" t="s">
        <v>2064</v>
      </c>
      <c r="V133" s="469"/>
      <c r="W133" s="509" t="s">
        <v>1882</v>
      </c>
      <c r="X133" s="511">
        <v>3.2300000000000004</v>
      </c>
      <c r="Y133" s="512">
        <v>3.2300000000000002E-2</v>
      </c>
    </row>
    <row r="134" spans="1:25" ht="15" x14ac:dyDescent="0.25">
      <c r="A134" s="10" t="s">
        <v>2188</v>
      </c>
      <c r="B134" s="10" t="s">
        <v>2006</v>
      </c>
      <c r="C134" s="10" t="s">
        <v>896</v>
      </c>
      <c r="D134" s="10" t="s">
        <v>2378</v>
      </c>
      <c r="E134" s="10" t="s">
        <v>1880</v>
      </c>
      <c r="F134" s="10" t="s">
        <v>2062</v>
      </c>
      <c r="I134" s="12"/>
      <c r="T134" s="467" t="s">
        <v>8030</v>
      </c>
      <c r="U134" s="506" t="s">
        <v>2063</v>
      </c>
      <c r="V134" s="469"/>
      <c r="W134" s="509" t="s">
        <v>1881</v>
      </c>
      <c r="X134" s="511">
        <v>6.2399999999999993</v>
      </c>
      <c r="Y134" s="512">
        <v>6.2399999999999997E-2</v>
      </c>
    </row>
    <row r="135" spans="1:25" ht="15" x14ac:dyDescent="0.25">
      <c r="A135" s="10" t="s">
        <v>2188</v>
      </c>
      <c r="B135" s="10" t="s">
        <v>2006</v>
      </c>
      <c r="C135" s="10" t="s">
        <v>875</v>
      </c>
      <c r="D135" s="10" t="s">
        <v>2379</v>
      </c>
      <c r="E135" s="10" t="s">
        <v>1879</v>
      </c>
      <c r="F135" s="10" t="s">
        <v>2061</v>
      </c>
      <c r="I135" s="12"/>
      <c r="T135" s="467" t="s">
        <v>8030</v>
      </c>
      <c r="U135" s="506" t="s">
        <v>2062</v>
      </c>
      <c r="V135" s="469"/>
      <c r="W135" s="509" t="s">
        <v>1880</v>
      </c>
      <c r="X135" s="511">
        <v>4.47</v>
      </c>
      <c r="Y135" s="512">
        <v>4.4699999999999997E-2</v>
      </c>
    </row>
    <row r="136" spans="1:25" ht="15" x14ac:dyDescent="0.25">
      <c r="A136" s="10" t="s">
        <v>2188</v>
      </c>
      <c r="B136" s="10" t="s">
        <v>2006</v>
      </c>
      <c r="C136" s="10" t="s">
        <v>854</v>
      </c>
      <c r="D136" s="10" t="s">
        <v>2380</v>
      </c>
      <c r="E136" s="10" t="s">
        <v>1878</v>
      </c>
      <c r="F136" s="10" t="s">
        <v>2060</v>
      </c>
      <c r="I136" s="12"/>
      <c r="T136" s="467" t="s">
        <v>8030</v>
      </c>
      <c r="U136" s="506" t="s">
        <v>2061</v>
      </c>
      <c r="V136" s="469"/>
      <c r="W136" s="509" t="s">
        <v>1879</v>
      </c>
      <c r="X136" s="511">
        <v>3.1199999999999997</v>
      </c>
      <c r="Y136" s="512">
        <v>3.1199999999999999E-2</v>
      </c>
    </row>
    <row r="137" spans="1:25" ht="15" x14ac:dyDescent="0.25">
      <c r="A137" s="10" t="s">
        <v>2188</v>
      </c>
      <c r="B137" s="10" t="s">
        <v>2006</v>
      </c>
      <c r="C137" s="10" t="s">
        <v>833</v>
      </c>
      <c r="D137" s="10" t="s">
        <v>2381</v>
      </c>
      <c r="E137" s="10" t="s">
        <v>1877</v>
      </c>
      <c r="F137" s="10" t="s">
        <v>2059</v>
      </c>
      <c r="I137" s="12"/>
      <c r="T137" s="467" t="s">
        <v>8030</v>
      </c>
      <c r="U137" s="506" t="s">
        <v>2060</v>
      </c>
      <c r="V137" s="469"/>
      <c r="W137" s="509" t="s">
        <v>1878</v>
      </c>
      <c r="X137" s="511">
        <v>3.44</v>
      </c>
      <c r="Y137" s="512">
        <v>3.44E-2</v>
      </c>
    </row>
    <row r="138" spans="1:25" ht="15" x14ac:dyDescent="0.25">
      <c r="A138" s="10" t="s">
        <v>2187</v>
      </c>
      <c r="B138" s="10" t="s">
        <v>2005</v>
      </c>
      <c r="C138" s="10" t="s">
        <v>1823</v>
      </c>
      <c r="D138" s="10" t="s">
        <v>2382</v>
      </c>
      <c r="E138" s="10" t="s">
        <v>1876</v>
      </c>
      <c r="F138" s="10" t="s">
        <v>2058</v>
      </c>
      <c r="I138" s="12"/>
      <c r="T138" s="467" t="s">
        <v>8030</v>
      </c>
      <c r="U138" s="506" t="s">
        <v>2059</v>
      </c>
      <c r="V138" s="469"/>
      <c r="W138" s="509" t="s">
        <v>1877</v>
      </c>
      <c r="X138" s="511">
        <v>5.3900000000000006</v>
      </c>
      <c r="Y138" s="512">
        <v>5.3900000000000003E-2</v>
      </c>
    </row>
    <row r="139" spans="1:25" ht="15" x14ac:dyDescent="0.25">
      <c r="A139" s="10" t="s">
        <v>2187</v>
      </c>
      <c r="B139" s="10" t="s">
        <v>2005</v>
      </c>
      <c r="C139" s="10" t="s">
        <v>1649</v>
      </c>
      <c r="D139" s="10" t="s">
        <v>2383</v>
      </c>
      <c r="E139" s="10" t="s">
        <v>1875</v>
      </c>
      <c r="F139" s="10" t="s">
        <v>2057</v>
      </c>
      <c r="I139" s="12"/>
      <c r="T139" s="467" t="s">
        <v>8030</v>
      </c>
      <c r="U139" s="506" t="s">
        <v>2058</v>
      </c>
      <c r="V139" s="469"/>
      <c r="W139" s="509" t="s">
        <v>8099</v>
      </c>
      <c r="X139" s="511">
        <v>6.4799999999999995</v>
      </c>
      <c r="Y139" s="512">
        <v>6.4799999999999996E-2</v>
      </c>
    </row>
    <row r="140" spans="1:25" ht="15" x14ac:dyDescent="0.25">
      <c r="A140" s="10" t="s">
        <v>2187</v>
      </c>
      <c r="B140" s="10" t="s">
        <v>2005</v>
      </c>
      <c r="C140" s="10" t="s">
        <v>1478</v>
      </c>
      <c r="D140" s="10" t="s">
        <v>2384</v>
      </c>
      <c r="E140" s="10" t="s">
        <v>1874</v>
      </c>
      <c r="F140" s="10" t="s">
        <v>2056</v>
      </c>
      <c r="I140" s="12"/>
      <c r="T140" s="467" t="s">
        <v>8030</v>
      </c>
      <c r="U140" s="506" t="s">
        <v>2057</v>
      </c>
      <c r="V140" s="469"/>
      <c r="W140" s="509" t="s">
        <v>8100</v>
      </c>
      <c r="X140" s="511">
        <v>2.2999999999999998</v>
      </c>
      <c r="Y140" s="512">
        <v>2.3E-2</v>
      </c>
    </row>
    <row r="141" spans="1:25" ht="15" x14ac:dyDescent="0.25">
      <c r="A141" s="10" t="s">
        <v>2187</v>
      </c>
      <c r="B141" s="10" t="s">
        <v>2005</v>
      </c>
      <c r="C141" s="10" t="s">
        <v>1349</v>
      </c>
      <c r="D141" s="10" t="s">
        <v>2385</v>
      </c>
      <c r="E141" s="10" t="s">
        <v>1873</v>
      </c>
      <c r="F141" s="10" t="s">
        <v>2055</v>
      </c>
      <c r="I141" s="12"/>
      <c r="T141" s="467" t="s">
        <v>8030</v>
      </c>
      <c r="U141" s="506" t="s">
        <v>2056</v>
      </c>
      <c r="V141" s="469"/>
      <c r="W141" s="509" t="s">
        <v>8102</v>
      </c>
      <c r="X141" s="511">
        <v>3.73</v>
      </c>
      <c r="Y141" s="512">
        <v>3.73E-2</v>
      </c>
    </row>
    <row r="142" spans="1:25" ht="15" x14ac:dyDescent="0.25">
      <c r="A142" s="10" t="s">
        <v>2186</v>
      </c>
      <c r="B142" s="10" t="s">
        <v>2004</v>
      </c>
      <c r="C142" s="10" t="s">
        <v>1822</v>
      </c>
      <c r="D142" s="10" t="s">
        <v>2386</v>
      </c>
      <c r="E142" s="10" t="s">
        <v>1872</v>
      </c>
      <c r="F142" s="10" t="s">
        <v>2054</v>
      </c>
      <c r="I142" s="12"/>
      <c r="T142" s="467" t="s">
        <v>8030</v>
      </c>
      <c r="U142" s="506" t="s">
        <v>2055</v>
      </c>
      <c r="V142" s="469"/>
      <c r="W142" s="509" t="s">
        <v>1873</v>
      </c>
      <c r="X142" s="511">
        <v>7.01</v>
      </c>
      <c r="Y142" s="512">
        <v>7.0099999999999996E-2</v>
      </c>
    </row>
    <row r="143" spans="1:25" ht="15" x14ac:dyDescent="0.25">
      <c r="A143" s="10" t="s">
        <v>2186</v>
      </c>
      <c r="B143" s="10" t="s">
        <v>2004</v>
      </c>
      <c r="C143" s="10" t="s">
        <v>1648</v>
      </c>
      <c r="D143" s="10" t="s">
        <v>2387</v>
      </c>
      <c r="E143" s="10" t="s">
        <v>1871</v>
      </c>
      <c r="F143" s="10" t="s">
        <v>2053</v>
      </c>
      <c r="I143" s="12"/>
      <c r="T143" s="467" t="s">
        <v>8030</v>
      </c>
      <c r="U143" s="506" t="s">
        <v>2054</v>
      </c>
      <c r="V143" s="469"/>
      <c r="W143" s="509" t="s">
        <v>1872</v>
      </c>
      <c r="X143" s="511">
        <v>2.36</v>
      </c>
      <c r="Y143" s="512">
        <v>2.3599999999999999E-2</v>
      </c>
    </row>
    <row r="144" spans="1:25" ht="15" x14ac:dyDescent="0.25">
      <c r="A144" s="10" t="s">
        <v>2185</v>
      </c>
      <c r="B144" s="10" t="s">
        <v>2003</v>
      </c>
      <c r="C144" s="10" t="s">
        <v>1821</v>
      </c>
      <c r="D144" s="10" t="s">
        <v>2388</v>
      </c>
      <c r="E144" s="10" t="s">
        <v>1870</v>
      </c>
      <c r="F144" s="10" t="s">
        <v>2052</v>
      </c>
      <c r="I144" s="12"/>
      <c r="T144" s="467" t="s">
        <v>8030</v>
      </c>
      <c r="U144" s="506" t="s">
        <v>2053</v>
      </c>
      <c r="V144" s="469"/>
      <c r="W144" s="509" t="s">
        <v>1871</v>
      </c>
      <c r="X144" s="511">
        <v>3.85</v>
      </c>
      <c r="Y144" s="512">
        <v>3.85E-2</v>
      </c>
    </row>
    <row r="145" spans="1:25" ht="15" x14ac:dyDescent="0.25">
      <c r="A145" s="10" t="s">
        <v>2185</v>
      </c>
      <c r="B145" s="10" t="s">
        <v>2003</v>
      </c>
      <c r="C145" s="10" t="s">
        <v>1647</v>
      </c>
      <c r="D145" s="10" t="s">
        <v>2389</v>
      </c>
      <c r="E145" s="10" t="s">
        <v>1869</v>
      </c>
      <c r="F145" s="10" t="s">
        <v>2051</v>
      </c>
      <c r="I145" s="12"/>
      <c r="T145" s="467" t="s">
        <v>8030</v>
      </c>
      <c r="U145" s="506" t="s">
        <v>2052</v>
      </c>
      <c r="V145" s="469"/>
      <c r="W145" s="509" t="s">
        <v>1870</v>
      </c>
      <c r="X145" s="511">
        <v>4.9399999999999995</v>
      </c>
      <c r="Y145" s="512">
        <v>4.9399999999999999E-2</v>
      </c>
    </row>
    <row r="146" spans="1:25" ht="15" x14ac:dyDescent="0.25">
      <c r="A146" s="10" t="s">
        <v>2185</v>
      </c>
      <c r="B146" s="10" t="s">
        <v>2003</v>
      </c>
      <c r="C146" s="10" t="s">
        <v>1477</v>
      </c>
      <c r="D146" s="10" t="s">
        <v>2390</v>
      </c>
      <c r="E146" s="10" t="s">
        <v>1868</v>
      </c>
      <c r="F146" s="10" t="s">
        <v>2050</v>
      </c>
      <c r="I146" s="12"/>
      <c r="T146" s="467" t="s">
        <v>8030</v>
      </c>
      <c r="U146" s="506" t="s">
        <v>2051</v>
      </c>
      <c r="V146" s="469"/>
      <c r="W146" s="509" t="s">
        <v>1869</v>
      </c>
      <c r="X146" s="511">
        <v>2.87</v>
      </c>
      <c r="Y146" s="512">
        <v>2.8700000000000003E-2</v>
      </c>
    </row>
    <row r="147" spans="1:25" ht="15" x14ac:dyDescent="0.25">
      <c r="A147" s="10" t="s">
        <v>2185</v>
      </c>
      <c r="B147" s="10" t="s">
        <v>2003</v>
      </c>
      <c r="C147" s="10" t="s">
        <v>1348</v>
      </c>
      <c r="D147" s="10" t="s">
        <v>2391</v>
      </c>
      <c r="E147" s="10" t="s">
        <v>1867</v>
      </c>
      <c r="F147" s="10" t="s">
        <v>2049</v>
      </c>
      <c r="I147" s="12"/>
      <c r="T147" s="467" t="s">
        <v>8030</v>
      </c>
      <c r="U147" s="506" t="s">
        <v>2050</v>
      </c>
      <c r="V147" s="469"/>
      <c r="W147" s="509" t="s">
        <v>1868</v>
      </c>
      <c r="X147" s="511">
        <v>10.5</v>
      </c>
      <c r="Y147" s="512">
        <v>0.105</v>
      </c>
    </row>
    <row r="148" spans="1:25" ht="15" x14ac:dyDescent="0.25">
      <c r="A148" s="10" t="s">
        <v>2185</v>
      </c>
      <c r="B148" s="10" t="s">
        <v>2003</v>
      </c>
      <c r="C148" s="10" t="s">
        <v>1273</v>
      </c>
      <c r="D148" s="10" t="s">
        <v>2392</v>
      </c>
      <c r="E148" s="10" t="s">
        <v>1866</v>
      </c>
      <c r="F148" s="10" t="s">
        <v>2048</v>
      </c>
      <c r="I148" s="12"/>
      <c r="T148" s="467" t="s">
        <v>8030</v>
      </c>
      <c r="U148" s="506" t="s">
        <v>2049</v>
      </c>
      <c r="V148" s="469"/>
      <c r="W148" s="509" t="s">
        <v>8105</v>
      </c>
      <c r="X148" s="511">
        <v>6.6199999999999992</v>
      </c>
      <c r="Y148" s="512">
        <v>6.6199999999999995E-2</v>
      </c>
    </row>
    <row r="149" spans="1:25" ht="15" x14ac:dyDescent="0.25">
      <c r="A149" s="10" t="s">
        <v>2185</v>
      </c>
      <c r="B149" s="10" t="s">
        <v>2003</v>
      </c>
      <c r="C149" s="10" t="s">
        <v>1218</v>
      </c>
      <c r="D149" s="10" t="s">
        <v>2393</v>
      </c>
      <c r="E149" s="10" t="s">
        <v>1865</v>
      </c>
      <c r="F149" s="10" t="s">
        <v>2047</v>
      </c>
      <c r="I149" s="12"/>
      <c r="T149" s="467" t="s">
        <v>8030</v>
      </c>
      <c r="U149" s="506" t="s">
        <v>2048</v>
      </c>
      <c r="V149" s="469"/>
      <c r="W149" s="509" t="s">
        <v>8107</v>
      </c>
      <c r="X149" s="511">
        <v>7.0000000000000009</v>
      </c>
      <c r="Y149" s="512">
        <v>7.0000000000000007E-2</v>
      </c>
    </row>
    <row r="150" spans="1:25" ht="15" x14ac:dyDescent="0.25">
      <c r="A150" s="10" t="s">
        <v>2185</v>
      </c>
      <c r="B150" s="10" t="s">
        <v>2003</v>
      </c>
      <c r="C150" s="10" t="s">
        <v>1171</v>
      </c>
      <c r="D150" s="10" t="s">
        <v>2052</v>
      </c>
      <c r="E150" s="10" t="s">
        <v>1864</v>
      </c>
      <c r="F150" s="10" t="s">
        <v>2046</v>
      </c>
      <c r="I150" s="12"/>
      <c r="T150" s="467" t="s">
        <v>8030</v>
      </c>
      <c r="U150" s="506" t="s">
        <v>2047</v>
      </c>
      <c r="V150" s="469"/>
      <c r="W150" s="509" t="s">
        <v>1865</v>
      </c>
      <c r="X150" s="511">
        <v>8.6900000000000013</v>
      </c>
      <c r="Y150" s="512">
        <v>8.6900000000000019E-2</v>
      </c>
    </row>
    <row r="151" spans="1:25" ht="15" x14ac:dyDescent="0.25">
      <c r="A151" s="10" t="s">
        <v>2185</v>
      </c>
      <c r="B151" s="10" t="s">
        <v>2003</v>
      </c>
      <c r="C151" s="10" t="s">
        <v>1131</v>
      </c>
      <c r="D151" s="10" t="s">
        <v>2394</v>
      </c>
      <c r="E151" s="10" t="s">
        <v>1863</v>
      </c>
      <c r="F151" s="10" t="s">
        <v>2045</v>
      </c>
      <c r="I151" s="12"/>
      <c r="T151" s="467" t="s">
        <v>8030</v>
      </c>
      <c r="U151" s="506" t="s">
        <v>2046</v>
      </c>
      <c r="V151" s="469"/>
      <c r="W151" s="509" t="s">
        <v>1864</v>
      </c>
      <c r="X151" s="511">
        <v>2.4899999999999998</v>
      </c>
      <c r="Y151" s="512">
        <v>2.4899999999999999E-2</v>
      </c>
    </row>
    <row r="152" spans="1:25" ht="15" x14ac:dyDescent="0.25">
      <c r="A152" s="10" t="s">
        <v>2185</v>
      </c>
      <c r="B152" s="10" t="s">
        <v>2003</v>
      </c>
      <c r="C152" s="10" t="s">
        <v>1091</v>
      </c>
      <c r="D152" s="10" t="s">
        <v>2395</v>
      </c>
      <c r="E152" s="10" t="s">
        <v>1862</v>
      </c>
      <c r="F152" s="10" t="s">
        <v>2044</v>
      </c>
      <c r="I152" s="12"/>
      <c r="T152" s="467" t="s">
        <v>8030</v>
      </c>
      <c r="U152" s="506" t="s">
        <v>2045</v>
      </c>
      <c r="V152" s="469"/>
      <c r="W152" s="509" t="s">
        <v>1863</v>
      </c>
      <c r="X152" s="511">
        <v>4.66</v>
      </c>
      <c r="Y152" s="512">
        <v>4.6600000000000003E-2</v>
      </c>
    </row>
    <row r="153" spans="1:25" ht="15" x14ac:dyDescent="0.25">
      <c r="A153" s="10" t="s">
        <v>2184</v>
      </c>
      <c r="B153" s="10" t="s">
        <v>2002</v>
      </c>
      <c r="C153" s="10" t="s">
        <v>1820</v>
      </c>
      <c r="D153" s="10" t="s">
        <v>2396</v>
      </c>
      <c r="E153" s="10" t="s">
        <v>1861</v>
      </c>
      <c r="F153" s="10" t="s">
        <v>2043</v>
      </c>
      <c r="I153" s="12"/>
      <c r="T153" s="467" t="s">
        <v>8030</v>
      </c>
      <c r="U153" s="506" t="s">
        <v>2044</v>
      </c>
      <c r="V153" s="469"/>
      <c r="W153" s="509" t="s">
        <v>1862</v>
      </c>
      <c r="X153" s="511">
        <v>7.76</v>
      </c>
      <c r="Y153" s="512">
        <v>7.7600000000000002E-2</v>
      </c>
    </row>
    <row r="154" spans="1:25" ht="15" x14ac:dyDescent="0.25">
      <c r="A154" s="10" t="s">
        <v>2184</v>
      </c>
      <c r="B154" s="10" t="s">
        <v>2002</v>
      </c>
      <c r="C154" s="10" t="s">
        <v>1646</v>
      </c>
      <c r="D154" s="10" t="s">
        <v>2397</v>
      </c>
      <c r="E154" s="10" t="s">
        <v>1860</v>
      </c>
      <c r="F154" s="10" t="s">
        <v>2042</v>
      </c>
      <c r="I154" s="12"/>
      <c r="T154" s="467" t="s">
        <v>8030</v>
      </c>
      <c r="U154" s="506" t="s">
        <v>2043</v>
      </c>
      <c r="V154" s="469"/>
      <c r="W154" s="509" t="s">
        <v>1861</v>
      </c>
      <c r="X154" s="511">
        <v>8.73</v>
      </c>
      <c r="Y154" s="512">
        <v>8.7300000000000003E-2</v>
      </c>
    </row>
    <row r="155" spans="1:25" ht="15" x14ac:dyDescent="0.25">
      <c r="A155" s="10" t="s">
        <v>2184</v>
      </c>
      <c r="B155" s="10" t="s">
        <v>2002</v>
      </c>
      <c r="C155" s="10" t="s">
        <v>1476</v>
      </c>
      <c r="D155" s="10" t="s">
        <v>2398</v>
      </c>
      <c r="E155" s="10" t="s">
        <v>1859</v>
      </c>
      <c r="F155" s="10" t="s">
        <v>2041</v>
      </c>
      <c r="I155" s="12"/>
      <c r="T155" s="467" t="s">
        <v>8030</v>
      </c>
      <c r="U155" s="506" t="s">
        <v>2042</v>
      </c>
      <c r="V155" s="469"/>
      <c r="W155" s="509" t="s">
        <v>1860</v>
      </c>
      <c r="X155" s="511">
        <v>2.09</v>
      </c>
      <c r="Y155" s="512">
        <v>2.0899999999999998E-2</v>
      </c>
    </row>
    <row r="156" spans="1:25" ht="15" x14ac:dyDescent="0.25">
      <c r="A156" s="10" t="s">
        <v>2184</v>
      </c>
      <c r="B156" s="10" t="s">
        <v>2002</v>
      </c>
      <c r="C156" s="10" t="s">
        <v>1347</v>
      </c>
      <c r="D156" s="10" t="s">
        <v>2399</v>
      </c>
      <c r="E156" s="10" t="s">
        <v>1858</v>
      </c>
      <c r="F156" s="10" t="s">
        <v>2040</v>
      </c>
      <c r="I156" s="12"/>
      <c r="T156" s="467" t="s">
        <v>8030</v>
      </c>
      <c r="U156" s="506" t="s">
        <v>2041</v>
      </c>
      <c r="V156" s="469"/>
      <c r="W156" s="509" t="s">
        <v>10147</v>
      </c>
      <c r="X156" s="511">
        <v>1.46</v>
      </c>
      <c r="Y156" s="512">
        <v>1.46E-2</v>
      </c>
    </row>
    <row r="157" spans="1:25" ht="15" x14ac:dyDescent="0.25">
      <c r="A157" s="10" t="s">
        <v>2184</v>
      </c>
      <c r="B157" s="10" t="s">
        <v>2002</v>
      </c>
      <c r="C157" s="10" t="s">
        <v>1272</v>
      </c>
      <c r="D157" s="10" t="s">
        <v>2400</v>
      </c>
      <c r="E157" s="10" t="s">
        <v>1857</v>
      </c>
      <c r="F157" s="10" t="s">
        <v>2039</v>
      </c>
      <c r="I157" s="12"/>
      <c r="T157" s="467" t="s">
        <v>8030</v>
      </c>
      <c r="U157" s="506" t="s">
        <v>2040</v>
      </c>
      <c r="V157" s="469"/>
      <c r="W157" s="509" t="s">
        <v>1858</v>
      </c>
      <c r="X157" s="511">
        <v>10.5</v>
      </c>
      <c r="Y157" s="512">
        <v>0.105</v>
      </c>
    </row>
    <row r="158" spans="1:25" ht="15" x14ac:dyDescent="0.25">
      <c r="A158" s="10" t="s">
        <v>2183</v>
      </c>
      <c r="B158" s="10" t="s">
        <v>2001</v>
      </c>
      <c r="C158" s="10" t="s">
        <v>1819</v>
      </c>
      <c r="D158" s="10" t="s">
        <v>2401</v>
      </c>
      <c r="E158" s="10" t="s">
        <v>1856</v>
      </c>
      <c r="F158" s="10" t="s">
        <v>2038</v>
      </c>
      <c r="I158" s="12"/>
      <c r="T158" s="467" t="s">
        <v>8030</v>
      </c>
      <c r="U158" s="506" t="s">
        <v>2039</v>
      </c>
      <c r="V158" s="469"/>
      <c r="W158" s="509" t="s">
        <v>1857</v>
      </c>
      <c r="X158" s="511">
        <v>6.34</v>
      </c>
      <c r="Y158" s="512">
        <v>6.3399999999999998E-2</v>
      </c>
    </row>
    <row r="159" spans="1:25" ht="15" x14ac:dyDescent="0.25">
      <c r="A159" s="10" t="s">
        <v>2183</v>
      </c>
      <c r="B159" s="10" t="s">
        <v>2001</v>
      </c>
      <c r="C159" s="10" t="s">
        <v>1645</v>
      </c>
      <c r="D159" s="10" t="s">
        <v>2402</v>
      </c>
      <c r="E159" s="10" t="s">
        <v>1855</v>
      </c>
      <c r="F159" s="10" t="s">
        <v>2037</v>
      </c>
      <c r="I159" s="12"/>
      <c r="T159" s="467" t="s">
        <v>8030</v>
      </c>
      <c r="U159" s="506" t="s">
        <v>2038</v>
      </c>
      <c r="V159" s="469"/>
      <c r="W159" s="509" t="s">
        <v>1856</v>
      </c>
      <c r="X159" s="511">
        <v>3.92</v>
      </c>
      <c r="Y159" s="512">
        <v>3.9199999999999999E-2</v>
      </c>
    </row>
    <row r="160" spans="1:25" ht="15" x14ac:dyDescent="0.25">
      <c r="A160" s="10" t="s">
        <v>2183</v>
      </c>
      <c r="B160" s="10" t="s">
        <v>2001</v>
      </c>
      <c r="C160" s="10" t="s">
        <v>1475</v>
      </c>
      <c r="D160" s="10" t="s">
        <v>2403</v>
      </c>
      <c r="E160" s="10" t="s">
        <v>1854</v>
      </c>
      <c r="F160" s="10" t="s">
        <v>2036</v>
      </c>
      <c r="I160" s="12"/>
      <c r="T160" s="467" t="s">
        <v>8030</v>
      </c>
      <c r="U160" s="506" t="s">
        <v>2037</v>
      </c>
      <c r="V160" s="469"/>
      <c r="W160" s="509" t="s">
        <v>1855</v>
      </c>
      <c r="X160" s="511">
        <v>4.7699999999999996</v>
      </c>
      <c r="Y160" s="512">
        <v>4.7699999999999999E-2</v>
      </c>
    </row>
    <row r="161" spans="1:25" ht="15" x14ac:dyDescent="0.25">
      <c r="A161" s="10" t="s">
        <v>2183</v>
      </c>
      <c r="B161" s="10" t="s">
        <v>2001</v>
      </c>
      <c r="C161" s="10" t="s">
        <v>1346</v>
      </c>
      <c r="D161" s="10" t="s">
        <v>2404</v>
      </c>
      <c r="E161" s="10" t="s">
        <v>1853</v>
      </c>
      <c r="F161" s="10" t="s">
        <v>2035</v>
      </c>
      <c r="I161" s="12"/>
      <c r="T161" s="467" t="s">
        <v>8030</v>
      </c>
      <c r="U161" s="506" t="s">
        <v>2036</v>
      </c>
      <c r="V161" s="469"/>
      <c r="W161" s="509" t="s">
        <v>1854</v>
      </c>
      <c r="X161" s="511">
        <v>4.17</v>
      </c>
      <c r="Y161" s="512">
        <v>4.1700000000000001E-2</v>
      </c>
    </row>
    <row r="162" spans="1:25" ht="15" x14ac:dyDescent="0.25">
      <c r="A162" s="10" t="s">
        <v>2183</v>
      </c>
      <c r="B162" s="10" t="s">
        <v>2001</v>
      </c>
      <c r="C162" s="10" t="s">
        <v>1271</v>
      </c>
      <c r="D162" s="10" t="s">
        <v>2405</v>
      </c>
      <c r="E162" s="10" t="s">
        <v>1852</v>
      </c>
      <c r="F162" s="10" t="s">
        <v>2034</v>
      </c>
      <c r="I162" s="12"/>
      <c r="T162" s="467" t="s">
        <v>8030</v>
      </c>
      <c r="U162" s="506" t="s">
        <v>2035</v>
      </c>
      <c r="V162" s="469"/>
      <c r="W162" s="509" t="s">
        <v>1853</v>
      </c>
      <c r="X162" s="511">
        <v>5.62</v>
      </c>
      <c r="Y162" s="512">
        <v>5.62E-2</v>
      </c>
    </row>
    <row r="163" spans="1:25" ht="15" x14ac:dyDescent="0.25">
      <c r="A163" s="10" t="s">
        <v>2183</v>
      </c>
      <c r="B163" s="10" t="s">
        <v>2001</v>
      </c>
      <c r="C163" s="10" t="s">
        <v>1217</v>
      </c>
      <c r="D163" s="10" t="s">
        <v>2406</v>
      </c>
      <c r="E163" s="10" t="s">
        <v>1851</v>
      </c>
      <c r="F163" s="10" t="s">
        <v>2033</v>
      </c>
      <c r="I163" s="12"/>
      <c r="T163" s="467" t="s">
        <v>8030</v>
      </c>
      <c r="U163" s="506" t="s">
        <v>2034</v>
      </c>
      <c r="V163" s="469"/>
      <c r="W163" s="509" t="s">
        <v>1852</v>
      </c>
      <c r="X163" s="511">
        <v>4.8500000000000005</v>
      </c>
      <c r="Y163" s="512">
        <v>4.8500000000000008E-2</v>
      </c>
    </row>
    <row r="164" spans="1:25" ht="15" x14ac:dyDescent="0.25">
      <c r="A164" s="10" t="s">
        <v>2183</v>
      </c>
      <c r="B164" s="10" t="s">
        <v>2001</v>
      </c>
      <c r="C164" s="10" t="s">
        <v>1170</v>
      </c>
      <c r="D164" s="10" t="s">
        <v>2407</v>
      </c>
      <c r="E164" s="10" t="s">
        <v>1850</v>
      </c>
      <c r="F164" s="10" t="s">
        <v>2032</v>
      </c>
      <c r="I164" s="12"/>
      <c r="T164" s="467" t="s">
        <v>8030</v>
      </c>
      <c r="U164" s="506" t="s">
        <v>2033</v>
      </c>
      <c r="V164" s="469"/>
      <c r="W164" s="509" t="s">
        <v>1851</v>
      </c>
      <c r="X164" s="511">
        <v>10.220000000000001</v>
      </c>
      <c r="Y164" s="512">
        <v>0.10220000000000001</v>
      </c>
    </row>
    <row r="165" spans="1:25" ht="15" x14ac:dyDescent="0.25">
      <c r="A165" s="10" t="s">
        <v>2183</v>
      </c>
      <c r="B165" s="10" t="s">
        <v>2001</v>
      </c>
      <c r="C165" s="10" t="s">
        <v>1130</v>
      </c>
      <c r="D165" s="10" t="s">
        <v>2408</v>
      </c>
      <c r="E165" s="10" t="s">
        <v>1849</v>
      </c>
      <c r="F165" s="10" t="s">
        <v>2031</v>
      </c>
      <c r="I165" s="12"/>
      <c r="T165" s="467" t="s">
        <v>8030</v>
      </c>
      <c r="U165" s="506" t="s">
        <v>2032</v>
      </c>
      <c r="V165" s="469"/>
      <c r="W165" s="509" t="s">
        <v>8115</v>
      </c>
      <c r="X165" s="511">
        <v>7.870000000000001</v>
      </c>
      <c r="Y165" s="512">
        <v>7.8700000000000006E-2</v>
      </c>
    </row>
    <row r="166" spans="1:25" ht="15" x14ac:dyDescent="0.25">
      <c r="A166" s="10" t="s">
        <v>2183</v>
      </c>
      <c r="B166" s="10" t="s">
        <v>2001</v>
      </c>
      <c r="C166" s="10" t="s">
        <v>1090</v>
      </c>
      <c r="D166" s="10" t="s">
        <v>2109</v>
      </c>
      <c r="E166" s="10" t="s">
        <v>1848</v>
      </c>
      <c r="F166" s="10" t="s">
        <v>2030</v>
      </c>
      <c r="I166" s="12"/>
      <c r="T166" s="467" t="s">
        <v>8030</v>
      </c>
      <c r="U166" s="506" t="s">
        <v>2031</v>
      </c>
      <c r="V166" s="469"/>
      <c r="W166" s="509" t="s">
        <v>1849</v>
      </c>
      <c r="X166" s="511">
        <v>3.64</v>
      </c>
      <c r="Y166" s="512">
        <v>3.6400000000000002E-2</v>
      </c>
    </row>
    <row r="167" spans="1:25" ht="15" x14ac:dyDescent="0.25">
      <c r="A167" s="10" t="s">
        <v>2183</v>
      </c>
      <c r="B167" s="10" t="s">
        <v>2001</v>
      </c>
      <c r="C167" s="10" t="s">
        <v>1055</v>
      </c>
      <c r="D167" s="10" t="s">
        <v>2409</v>
      </c>
      <c r="E167" s="10" t="s">
        <v>1847</v>
      </c>
      <c r="F167" s="10" t="s">
        <v>2029</v>
      </c>
      <c r="I167" s="12"/>
      <c r="T167" s="467" t="s">
        <v>8030</v>
      </c>
      <c r="U167" s="506" t="s">
        <v>2030</v>
      </c>
      <c r="V167" s="469"/>
      <c r="W167" s="509" t="s">
        <v>1848</v>
      </c>
      <c r="X167" s="511">
        <v>5.6899999999999995</v>
      </c>
      <c r="Y167" s="512">
        <v>5.6899999999999999E-2</v>
      </c>
    </row>
    <row r="168" spans="1:25" ht="15" x14ac:dyDescent="0.25">
      <c r="A168" s="10" t="s">
        <v>2183</v>
      </c>
      <c r="B168" s="10" t="s">
        <v>2001</v>
      </c>
      <c r="C168" s="10" t="s">
        <v>1024</v>
      </c>
      <c r="D168" s="10" t="s">
        <v>2410</v>
      </c>
      <c r="E168" s="10" t="s">
        <v>1846</v>
      </c>
      <c r="F168" s="10" t="s">
        <v>2028</v>
      </c>
      <c r="I168" s="12"/>
      <c r="T168" s="467" t="s">
        <v>8030</v>
      </c>
      <c r="U168" s="506" t="s">
        <v>2029</v>
      </c>
      <c r="V168" s="469"/>
      <c r="W168" s="509" t="s">
        <v>1847</v>
      </c>
      <c r="X168" s="511">
        <v>1.59</v>
      </c>
      <c r="Y168" s="512">
        <v>1.5900000000000001E-2</v>
      </c>
    </row>
    <row r="169" spans="1:25" ht="15" x14ac:dyDescent="0.25">
      <c r="A169" s="10" t="s">
        <v>2183</v>
      </c>
      <c r="B169" s="10" t="s">
        <v>2001</v>
      </c>
      <c r="C169" s="10" t="s">
        <v>996</v>
      </c>
      <c r="D169" s="10" t="s">
        <v>2103</v>
      </c>
      <c r="E169" s="10" t="s">
        <v>1845</v>
      </c>
      <c r="F169" s="10" t="s">
        <v>92</v>
      </c>
      <c r="I169" s="12"/>
      <c r="T169" s="467" t="s">
        <v>8030</v>
      </c>
      <c r="U169" s="506" t="s">
        <v>2028</v>
      </c>
      <c r="V169" s="469"/>
      <c r="W169" s="509" t="s">
        <v>1846</v>
      </c>
      <c r="X169" s="511">
        <v>5.1499999999999995</v>
      </c>
      <c r="Y169" s="512">
        <v>5.1499999999999997E-2</v>
      </c>
    </row>
    <row r="170" spans="1:25" ht="15" x14ac:dyDescent="0.25">
      <c r="A170" s="10" t="s">
        <v>2183</v>
      </c>
      <c r="B170" s="10" t="s">
        <v>2001</v>
      </c>
      <c r="C170" s="10" t="s">
        <v>968</v>
      </c>
      <c r="D170" s="10" t="s">
        <v>2411</v>
      </c>
      <c r="E170" s="10" t="s">
        <v>1844</v>
      </c>
      <c r="F170" s="10" t="s">
        <v>2027</v>
      </c>
      <c r="I170" s="12"/>
      <c r="T170" s="467" t="s">
        <v>8030</v>
      </c>
      <c r="U170" s="506" t="s">
        <v>92</v>
      </c>
      <c r="V170" s="469"/>
      <c r="W170" s="509" t="s">
        <v>8116</v>
      </c>
      <c r="X170" s="511">
        <v>5.0599999999999996</v>
      </c>
      <c r="Y170" s="512">
        <v>5.0599999999999999E-2</v>
      </c>
    </row>
    <row r="171" spans="1:25" ht="15" x14ac:dyDescent="0.25">
      <c r="A171" s="10" t="s">
        <v>2183</v>
      </c>
      <c r="B171" s="10" t="s">
        <v>2001</v>
      </c>
      <c r="C171" s="10" t="s">
        <v>942</v>
      </c>
      <c r="D171" s="10" t="s">
        <v>2412</v>
      </c>
      <c r="E171" s="10" t="s">
        <v>1843</v>
      </c>
      <c r="F171" s="10" t="s">
        <v>2026</v>
      </c>
      <c r="I171" s="12"/>
      <c r="T171" s="467" t="s">
        <v>8030</v>
      </c>
      <c r="U171" s="506" t="s">
        <v>2027</v>
      </c>
      <c r="V171" s="469"/>
      <c r="W171" s="509" t="s">
        <v>1844</v>
      </c>
      <c r="X171" s="511">
        <v>9.1</v>
      </c>
      <c r="Y171" s="512">
        <v>9.0999999999999998E-2</v>
      </c>
    </row>
    <row r="172" spans="1:25" ht="15" x14ac:dyDescent="0.25">
      <c r="A172" s="10" t="s">
        <v>2183</v>
      </c>
      <c r="B172" s="10" t="s">
        <v>2001</v>
      </c>
      <c r="C172" s="10" t="s">
        <v>920</v>
      </c>
      <c r="D172" s="10" t="s">
        <v>2413</v>
      </c>
      <c r="E172" s="10" t="s">
        <v>1842</v>
      </c>
      <c r="F172" s="10" t="s">
        <v>2025</v>
      </c>
      <c r="I172" s="12"/>
      <c r="T172" s="467" t="s">
        <v>8030</v>
      </c>
      <c r="U172" s="506" t="s">
        <v>2026</v>
      </c>
      <c r="V172" s="469"/>
      <c r="W172" s="509" t="s">
        <v>8117</v>
      </c>
      <c r="X172" s="511">
        <v>8.5400000000000009</v>
      </c>
      <c r="Y172" s="512">
        <v>8.5400000000000018E-2</v>
      </c>
    </row>
    <row r="173" spans="1:25" ht="15" x14ac:dyDescent="0.25">
      <c r="A173" s="10" t="s">
        <v>2183</v>
      </c>
      <c r="B173" s="10" t="s">
        <v>2001</v>
      </c>
      <c r="C173" s="10" t="s">
        <v>895</v>
      </c>
      <c r="D173" s="10" t="s">
        <v>2414</v>
      </c>
      <c r="E173" s="10" t="s">
        <v>1841</v>
      </c>
      <c r="F173" s="10" t="s">
        <v>2024</v>
      </c>
      <c r="I173" s="12"/>
      <c r="T173" s="467" t="s">
        <v>8030</v>
      </c>
      <c r="U173" s="506" t="s">
        <v>2025</v>
      </c>
      <c r="V173" s="469"/>
      <c r="W173" s="509" t="s">
        <v>1842</v>
      </c>
      <c r="X173" s="511">
        <v>6.16</v>
      </c>
      <c r="Y173" s="512">
        <v>6.1600000000000002E-2</v>
      </c>
    </row>
    <row r="174" spans="1:25" ht="15" x14ac:dyDescent="0.25">
      <c r="A174" s="10" t="s">
        <v>2183</v>
      </c>
      <c r="B174" s="10" t="s">
        <v>2001</v>
      </c>
      <c r="C174" s="10" t="s">
        <v>874</v>
      </c>
      <c r="D174" s="10" t="s">
        <v>2415</v>
      </c>
      <c r="E174" s="10" t="s">
        <v>1840</v>
      </c>
      <c r="F174" s="10" t="s">
        <v>2023</v>
      </c>
      <c r="I174" s="12"/>
      <c r="T174" s="467" t="s">
        <v>8030</v>
      </c>
      <c r="U174" s="506" t="s">
        <v>2024</v>
      </c>
      <c r="V174" s="469"/>
      <c r="W174" s="509" t="s">
        <v>1841</v>
      </c>
      <c r="X174" s="511">
        <v>0.47000000000000003</v>
      </c>
      <c r="Y174" s="512">
        <v>4.7000000000000002E-3</v>
      </c>
    </row>
    <row r="175" spans="1:25" ht="15" x14ac:dyDescent="0.25">
      <c r="A175" s="10" t="s">
        <v>2183</v>
      </c>
      <c r="B175" s="10" t="s">
        <v>2001</v>
      </c>
      <c r="C175" s="10" t="s">
        <v>853</v>
      </c>
      <c r="D175" s="10" t="s">
        <v>2416</v>
      </c>
      <c r="E175" s="10" t="s">
        <v>1839</v>
      </c>
      <c r="F175" s="10" t="s">
        <v>2022</v>
      </c>
      <c r="I175" s="12"/>
      <c r="T175" s="467" t="s">
        <v>8030</v>
      </c>
      <c r="U175" s="506" t="s">
        <v>2023</v>
      </c>
      <c r="V175" s="469"/>
      <c r="W175" s="509" t="s">
        <v>8118</v>
      </c>
      <c r="X175" s="511">
        <v>6.15</v>
      </c>
      <c r="Y175" s="512">
        <v>6.1500000000000006E-2</v>
      </c>
    </row>
    <row r="176" spans="1:25" ht="15" x14ac:dyDescent="0.25">
      <c r="A176" s="10" t="s">
        <v>2183</v>
      </c>
      <c r="B176" s="10" t="s">
        <v>2001</v>
      </c>
      <c r="C176" s="10" t="s">
        <v>832</v>
      </c>
      <c r="D176" s="10" t="s">
        <v>2417</v>
      </c>
      <c r="E176" s="10" t="s">
        <v>1838</v>
      </c>
      <c r="F176" s="10" t="s">
        <v>2021</v>
      </c>
      <c r="I176" s="12"/>
      <c r="T176" s="467" t="s">
        <v>8030</v>
      </c>
      <c r="U176" s="506" t="s">
        <v>2022</v>
      </c>
      <c r="V176" s="469"/>
      <c r="W176" s="509" t="s">
        <v>1839</v>
      </c>
      <c r="X176" s="511">
        <v>1.8399999999999999</v>
      </c>
      <c r="Y176" s="512">
        <v>1.84E-2</v>
      </c>
    </row>
    <row r="177" spans="1:25" ht="15" x14ac:dyDescent="0.25">
      <c r="A177" s="10" t="s">
        <v>2183</v>
      </c>
      <c r="B177" s="10" t="s">
        <v>2001</v>
      </c>
      <c r="C177" s="10" t="s">
        <v>811</v>
      </c>
      <c r="D177" s="10" t="s">
        <v>2418</v>
      </c>
      <c r="E177" s="10" t="s">
        <v>1837</v>
      </c>
      <c r="F177" s="10" t="s">
        <v>2020</v>
      </c>
      <c r="I177" s="12"/>
      <c r="T177" s="467" t="s">
        <v>8030</v>
      </c>
      <c r="U177" s="507" t="s">
        <v>2021</v>
      </c>
      <c r="V177" s="469"/>
      <c r="W177" s="509" t="s">
        <v>1838</v>
      </c>
      <c r="X177" s="511">
        <v>2.74</v>
      </c>
      <c r="Y177" s="512">
        <v>2.7400000000000004E-2</v>
      </c>
    </row>
    <row r="178" spans="1:25" ht="15" x14ac:dyDescent="0.25">
      <c r="A178" s="10" t="s">
        <v>2183</v>
      </c>
      <c r="B178" s="10" t="s">
        <v>2001</v>
      </c>
      <c r="C178" s="10" t="s">
        <v>789</v>
      </c>
      <c r="D178" s="10" t="s">
        <v>2419</v>
      </c>
      <c r="E178" s="10" t="s">
        <v>1836</v>
      </c>
      <c r="F178" s="10" t="s">
        <v>2019</v>
      </c>
      <c r="I178" s="12"/>
      <c r="T178" s="467" t="s">
        <v>8030</v>
      </c>
      <c r="U178" s="507" t="s">
        <v>2020</v>
      </c>
      <c r="V178" s="469"/>
      <c r="W178" s="509" t="s">
        <v>1837</v>
      </c>
      <c r="X178" s="511">
        <v>4.3099999999999996</v>
      </c>
      <c r="Y178" s="512">
        <v>4.3099999999999999E-2</v>
      </c>
    </row>
    <row r="179" spans="1:25" ht="15" x14ac:dyDescent="0.25">
      <c r="A179" s="10" t="s">
        <v>2183</v>
      </c>
      <c r="B179" s="10" t="s">
        <v>2001</v>
      </c>
      <c r="C179" s="10" t="s">
        <v>771</v>
      </c>
      <c r="D179" s="10" t="s">
        <v>2420</v>
      </c>
      <c r="E179" s="10" t="s">
        <v>1835</v>
      </c>
      <c r="F179" s="10" t="s">
        <v>2018</v>
      </c>
      <c r="I179" s="12"/>
      <c r="T179" s="467" t="s">
        <v>8030</v>
      </c>
      <c r="U179" s="507" t="s">
        <v>2019</v>
      </c>
      <c r="V179" s="469"/>
      <c r="W179" s="509" t="s">
        <v>1836</v>
      </c>
      <c r="X179" s="511">
        <v>7.4300000000000006</v>
      </c>
      <c r="Y179" s="512">
        <v>7.4300000000000005E-2</v>
      </c>
    </row>
    <row r="180" spans="1:25" ht="15" x14ac:dyDescent="0.25">
      <c r="A180" s="10" t="s">
        <v>2183</v>
      </c>
      <c r="B180" s="10" t="s">
        <v>2001</v>
      </c>
      <c r="C180" s="10" t="s">
        <v>752</v>
      </c>
      <c r="D180" s="10" t="s">
        <v>2421</v>
      </c>
      <c r="E180" s="10" t="s">
        <v>1834</v>
      </c>
      <c r="F180" s="10" t="s">
        <v>2017</v>
      </c>
      <c r="I180" s="12"/>
      <c r="T180" s="467" t="s">
        <v>8030</v>
      </c>
      <c r="U180" s="507" t="s">
        <v>2018</v>
      </c>
      <c r="V180" s="469"/>
      <c r="W180" s="509" t="s">
        <v>1835</v>
      </c>
      <c r="X180" s="511">
        <v>7.55</v>
      </c>
      <c r="Y180" s="512">
        <v>7.5499999999999998E-2</v>
      </c>
    </row>
    <row r="181" spans="1:25" ht="15" x14ac:dyDescent="0.25">
      <c r="A181" s="10" t="s">
        <v>2183</v>
      </c>
      <c r="B181" s="10" t="s">
        <v>2001</v>
      </c>
      <c r="C181" s="10" t="s">
        <v>732</v>
      </c>
      <c r="D181" s="10" t="s">
        <v>2037</v>
      </c>
      <c r="E181" s="10" t="s">
        <v>1833</v>
      </c>
      <c r="F181" s="10" t="s">
        <v>2016</v>
      </c>
      <c r="I181" s="12"/>
      <c r="T181" s="467" t="s">
        <v>8030</v>
      </c>
      <c r="U181" s="508" t="s">
        <v>2017</v>
      </c>
      <c r="V181" s="469"/>
      <c r="W181" s="509" t="s">
        <v>8121</v>
      </c>
      <c r="X181" s="511">
        <v>6.1</v>
      </c>
      <c r="Y181" s="512">
        <v>6.0999999999999999E-2</v>
      </c>
    </row>
    <row r="182" spans="1:25" ht="15" x14ac:dyDescent="0.25">
      <c r="A182" s="10" t="s">
        <v>2183</v>
      </c>
      <c r="B182" s="10" t="s">
        <v>2001</v>
      </c>
      <c r="C182" s="10" t="s">
        <v>714</v>
      </c>
      <c r="D182" s="10" t="s">
        <v>2422</v>
      </c>
      <c r="E182" s="10" t="s">
        <v>1832</v>
      </c>
      <c r="F182" s="10" t="s">
        <v>2015</v>
      </c>
      <c r="I182" s="12"/>
      <c r="T182" s="467" t="s">
        <v>8030</v>
      </c>
      <c r="U182" s="541" t="s">
        <v>7359</v>
      </c>
      <c r="V182" s="469"/>
      <c r="W182" s="510" t="s">
        <v>7360</v>
      </c>
      <c r="X182" s="511">
        <v>9.8699999999999992</v>
      </c>
      <c r="Y182" s="512">
        <v>9.8699999999999996E-2</v>
      </c>
    </row>
    <row r="183" spans="1:25" ht="15" x14ac:dyDescent="0.25">
      <c r="A183" s="10" t="s">
        <v>2183</v>
      </c>
      <c r="B183" s="10" t="s">
        <v>2001</v>
      </c>
      <c r="C183" s="10" t="s">
        <v>699</v>
      </c>
      <c r="D183" s="10" t="s">
        <v>2423</v>
      </c>
      <c r="E183" s="10" t="s">
        <v>1831</v>
      </c>
      <c r="F183" s="10" t="s">
        <v>2014</v>
      </c>
      <c r="I183" s="12"/>
      <c r="T183" s="467" t="s">
        <v>8030</v>
      </c>
      <c r="U183" s="541" t="s">
        <v>2016</v>
      </c>
      <c r="V183" s="469"/>
      <c r="W183" s="510" t="s">
        <v>8126</v>
      </c>
      <c r="X183" s="511">
        <v>6.84</v>
      </c>
      <c r="Y183" s="512">
        <v>6.8400000000000002E-2</v>
      </c>
    </row>
    <row r="184" spans="1:25" ht="15" x14ac:dyDescent="0.25">
      <c r="A184" s="10" t="s">
        <v>2183</v>
      </c>
      <c r="B184" s="10" t="s">
        <v>2001</v>
      </c>
      <c r="C184" s="10" t="s">
        <v>557</v>
      </c>
      <c r="D184" s="10" t="s">
        <v>2424</v>
      </c>
      <c r="E184" s="10" t="s">
        <v>1830</v>
      </c>
      <c r="F184" s="10" t="s">
        <v>2013</v>
      </c>
      <c r="I184" s="12"/>
      <c r="T184" s="467" t="s">
        <v>8030</v>
      </c>
      <c r="U184" s="541" t="s">
        <v>2015</v>
      </c>
      <c r="V184" s="469"/>
      <c r="W184" s="510" t="s">
        <v>7361</v>
      </c>
      <c r="X184" s="511">
        <v>10.5</v>
      </c>
      <c r="Y184" s="512">
        <v>0.105</v>
      </c>
    </row>
    <row r="185" spans="1:25" ht="15" x14ac:dyDescent="0.25">
      <c r="A185" s="10" t="s">
        <v>2183</v>
      </c>
      <c r="B185" s="10" t="s">
        <v>2001</v>
      </c>
      <c r="C185" s="10" t="s">
        <v>669</v>
      </c>
      <c r="D185" s="10" t="s">
        <v>2425</v>
      </c>
      <c r="E185" s="12"/>
      <c r="F185" s="12"/>
      <c r="I185" s="12"/>
      <c r="T185" s="467" t="s">
        <v>8030</v>
      </c>
      <c r="U185" s="541" t="s">
        <v>7362</v>
      </c>
      <c r="V185" s="469"/>
      <c r="W185" s="510" t="s">
        <v>7363</v>
      </c>
      <c r="X185" s="511">
        <v>10.5</v>
      </c>
      <c r="Y185" s="512">
        <v>0.105</v>
      </c>
    </row>
    <row r="186" spans="1:25" ht="15" x14ac:dyDescent="0.25">
      <c r="A186" s="10" t="s">
        <v>2183</v>
      </c>
      <c r="B186" s="10" t="s">
        <v>2001</v>
      </c>
      <c r="C186" s="10" t="s">
        <v>654</v>
      </c>
      <c r="D186" s="10" t="s">
        <v>2426</v>
      </c>
      <c r="E186" s="12"/>
      <c r="F186" s="12"/>
      <c r="I186" s="12"/>
      <c r="T186" s="467" t="s">
        <v>8030</v>
      </c>
      <c r="U186" s="541" t="s">
        <v>7364</v>
      </c>
      <c r="V186" s="469"/>
      <c r="W186" s="510" t="s">
        <v>7365</v>
      </c>
      <c r="X186" s="511">
        <v>10.5</v>
      </c>
      <c r="Y186" s="512">
        <v>0.105</v>
      </c>
    </row>
    <row r="187" spans="1:25" ht="15" x14ac:dyDescent="0.25">
      <c r="A187" s="10" t="s">
        <v>2183</v>
      </c>
      <c r="B187" s="10" t="s">
        <v>2001</v>
      </c>
      <c r="C187" s="10" t="s">
        <v>639</v>
      </c>
      <c r="D187" s="10" t="s">
        <v>2427</v>
      </c>
      <c r="E187" s="12"/>
      <c r="F187" s="12"/>
      <c r="I187" s="12"/>
      <c r="T187" s="467" t="s">
        <v>8030</v>
      </c>
      <c r="U187" s="541" t="s">
        <v>2014</v>
      </c>
      <c r="V187" s="469"/>
      <c r="W187" s="510" t="s">
        <v>7366</v>
      </c>
      <c r="X187" s="511">
        <v>4.3499999999999996</v>
      </c>
      <c r="Y187" s="512">
        <v>4.3499999999999997E-2</v>
      </c>
    </row>
    <row r="188" spans="1:25" ht="15" x14ac:dyDescent="0.25">
      <c r="A188" s="10" t="s">
        <v>2183</v>
      </c>
      <c r="B188" s="10" t="s">
        <v>2001</v>
      </c>
      <c r="C188" s="10" t="s">
        <v>626</v>
      </c>
      <c r="D188" s="10" t="s">
        <v>2428</v>
      </c>
      <c r="E188" s="12"/>
      <c r="F188" s="12"/>
      <c r="I188" s="12"/>
      <c r="T188" s="467" t="s">
        <v>8030</v>
      </c>
      <c r="U188" s="541" t="s">
        <v>3542</v>
      </c>
      <c r="V188" s="469"/>
      <c r="W188" s="510" t="s">
        <v>7367</v>
      </c>
      <c r="X188" s="511">
        <v>8.17</v>
      </c>
      <c r="Y188" s="512">
        <v>8.1699999999999995E-2</v>
      </c>
    </row>
    <row r="189" spans="1:25" ht="15" x14ac:dyDescent="0.25">
      <c r="A189" s="10" t="s">
        <v>2183</v>
      </c>
      <c r="B189" s="10" t="s">
        <v>2001</v>
      </c>
      <c r="C189" s="10" t="s">
        <v>611</v>
      </c>
      <c r="D189" s="10" t="s">
        <v>2429</v>
      </c>
      <c r="E189" s="12"/>
      <c r="F189" s="12"/>
      <c r="I189" s="12"/>
      <c r="T189" s="467" t="s">
        <v>8030</v>
      </c>
      <c r="U189" s="541" t="s">
        <v>2533</v>
      </c>
      <c r="V189" s="469"/>
      <c r="W189" s="510" t="s">
        <v>7368</v>
      </c>
      <c r="X189" s="511">
        <v>10.5</v>
      </c>
      <c r="Y189" s="512">
        <v>0.105</v>
      </c>
    </row>
    <row r="190" spans="1:25" ht="15" x14ac:dyDescent="0.25">
      <c r="A190" s="10" t="s">
        <v>2183</v>
      </c>
      <c r="B190" s="10" t="s">
        <v>2001</v>
      </c>
      <c r="C190" s="10" t="s">
        <v>597</v>
      </c>
      <c r="D190" s="10" t="s">
        <v>2430</v>
      </c>
      <c r="E190" s="12"/>
      <c r="F190" s="12"/>
      <c r="I190" s="12"/>
      <c r="T190" s="467" t="s">
        <v>8030</v>
      </c>
      <c r="U190" s="541" t="s">
        <v>7371</v>
      </c>
      <c r="V190" s="469"/>
      <c r="W190" s="510" t="s">
        <v>8127</v>
      </c>
      <c r="X190" s="511">
        <v>10.5</v>
      </c>
      <c r="Y190" s="512">
        <v>0.105</v>
      </c>
    </row>
    <row r="191" spans="1:25" ht="15" x14ac:dyDescent="0.25">
      <c r="A191" s="10" t="s">
        <v>2183</v>
      </c>
      <c r="B191" s="10" t="s">
        <v>2001</v>
      </c>
      <c r="C191" s="10" t="s">
        <v>584</v>
      </c>
      <c r="D191" s="10" t="s">
        <v>2431</v>
      </c>
      <c r="E191" s="12"/>
      <c r="F191" s="12"/>
      <c r="I191" s="12"/>
      <c r="T191" s="467" t="s">
        <v>8030</v>
      </c>
      <c r="U191" s="541" t="s">
        <v>7375</v>
      </c>
      <c r="V191" s="469"/>
      <c r="W191" s="510" t="s">
        <v>8128</v>
      </c>
      <c r="X191" s="511">
        <v>10.5</v>
      </c>
      <c r="Y191" s="512">
        <v>0.105</v>
      </c>
    </row>
    <row r="192" spans="1:25" ht="15" x14ac:dyDescent="0.25">
      <c r="A192" s="10" t="s">
        <v>2183</v>
      </c>
      <c r="B192" s="10" t="s">
        <v>2001</v>
      </c>
      <c r="C192" s="10" t="s">
        <v>573</v>
      </c>
      <c r="D192" s="10" t="s">
        <v>2432</v>
      </c>
      <c r="E192" s="12"/>
      <c r="F192" s="12"/>
      <c r="I192" s="12"/>
      <c r="T192" s="467" t="s">
        <v>8030</v>
      </c>
      <c r="U192" s="541" t="s">
        <v>2535</v>
      </c>
      <c r="V192" s="469"/>
      <c r="W192" s="510" t="s">
        <v>8131</v>
      </c>
      <c r="X192" s="511">
        <v>10.5</v>
      </c>
      <c r="Y192" s="512">
        <v>0.105</v>
      </c>
    </row>
    <row r="193" spans="1:25" ht="15" x14ac:dyDescent="0.25">
      <c r="A193" s="10" t="s">
        <v>2183</v>
      </c>
      <c r="B193" s="10" t="s">
        <v>2001</v>
      </c>
      <c r="C193" s="10" t="s">
        <v>561</v>
      </c>
      <c r="D193" s="10" t="s">
        <v>2433</v>
      </c>
      <c r="E193" s="12"/>
      <c r="F193" s="12"/>
      <c r="I193" s="12"/>
      <c r="T193" s="467" t="s">
        <v>8030</v>
      </c>
      <c r="U193" s="541" t="s">
        <v>2013</v>
      </c>
      <c r="V193" s="469"/>
      <c r="W193" s="510" t="s">
        <v>8132</v>
      </c>
      <c r="X193" s="511">
        <v>1.18</v>
      </c>
      <c r="Y193" s="512">
        <v>1.18E-2</v>
      </c>
    </row>
    <row r="194" spans="1:25" ht="15" x14ac:dyDescent="0.25">
      <c r="A194" s="10" t="s">
        <v>2183</v>
      </c>
      <c r="B194" s="10" t="s">
        <v>2001</v>
      </c>
      <c r="C194" s="10" t="s">
        <v>551</v>
      </c>
      <c r="D194" s="10" t="s">
        <v>2434</v>
      </c>
      <c r="E194" s="12"/>
      <c r="F194" s="12"/>
      <c r="I194" s="12"/>
      <c r="T194" s="467" t="s">
        <v>8030</v>
      </c>
      <c r="U194" s="541" t="s">
        <v>8133</v>
      </c>
      <c r="V194" s="469"/>
      <c r="W194" s="510" t="s">
        <v>8134</v>
      </c>
      <c r="X194" s="511">
        <v>10.5</v>
      </c>
      <c r="Y194" s="512">
        <v>0.105</v>
      </c>
    </row>
    <row r="195" spans="1:25" ht="15" x14ac:dyDescent="0.25">
      <c r="A195" s="10" t="s">
        <v>2183</v>
      </c>
      <c r="B195" s="10" t="s">
        <v>2001</v>
      </c>
      <c r="C195" s="10" t="s">
        <v>540</v>
      </c>
      <c r="D195" s="10" t="s">
        <v>2435</v>
      </c>
      <c r="E195" s="12"/>
      <c r="F195" s="12"/>
      <c r="I195" s="12"/>
      <c r="T195" s="467" t="s">
        <v>8030</v>
      </c>
      <c r="U195" s="541" t="s">
        <v>7379</v>
      </c>
      <c r="V195" s="469"/>
      <c r="W195" s="510" t="s">
        <v>7380</v>
      </c>
      <c r="X195" s="511">
        <v>10.5</v>
      </c>
      <c r="Y195" s="512">
        <v>0.105</v>
      </c>
    </row>
    <row r="196" spans="1:25" ht="15" x14ac:dyDescent="0.25">
      <c r="A196" s="10" t="s">
        <v>2183</v>
      </c>
      <c r="B196" s="10" t="s">
        <v>2001</v>
      </c>
      <c r="C196" s="10" t="s">
        <v>510</v>
      </c>
      <c r="D196" s="10" t="s">
        <v>2436</v>
      </c>
      <c r="E196" s="12"/>
      <c r="F196" s="12"/>
      <c r="I196" s="12"/>
      <c r="T196" s="467" t="s">
        <v>8030</v>
      </c>
      <c r="U196" s="541" t="s">
        <v>7381</v>
      </c>
      <c r="V196" s="469"/>
      <c r="W196" s="510" t="s">
        <v>7382</v>
      </c>
      <c r="X196" s="511">
        <v>4.3499999999999996</v>
      </c>
      <c r="Y196" s="512">
        <v>4.3499999999999997E-2</v>
      </c>
    </row>
    <row r="197" spans="1:25" ht="15" x14ac:dyDescent="0.25">
      <c r="A197" s="10" t="s">
        <v>2183</v>
      </c>
      <c r="B197" s="10" t="s">
        <v>2001</v>
      </c>
      <c r="C197" s="10" t="s">
        <v>522</v>
      </c>
      <c r="D197" s="10" t="s">
        <v>2437</v>
      </c>
      <c r="E197" s="12"/>
      <c r="F197" s="12"/>
      <c r="I197" s="12"/>
      <c r="T197" s="467"/>
      <c r="U197" s="472" t="s">
        <v>8261</v>
      </c>
      <c r="V197" s="469"/>
      <c r="W197" s="474" t="s">
        <v>8262</v>
      </c>
      <c r="X197" s="511">
        <v>0</v>
      </c>
      <c r="Y197" s="512">
        <v>0</v>
      </c>
    </row>
    <row r="198" spans="1:25" ht="15" x14ac:dyDescent="0.25">
      <c r="A198" s="10" t="s">
        <v>2183</v>
      </c>
      <c r="B198" s="10" t="s">
        <v>2001</v>
      </c>
      <c r="C198" s="10" t="s">
        <v>511</v>
      </c>
      <c r="D198" s="10" t="s">
        <v>2438</v>
      </c>
      <c r="E198" s="12"/>
      <c r="F198" s="12"/>
      <c r="I198" s="12"/>
      <c r="T198" s="467"/>
      <c r="U198" s="472" t="s">
        <v>4023</v>
      </c>
      <c r="V198" s="469"/>
      <c r="W198" s="474"/>
      <c r="X198" s="511">
        <v>0</v>
      </c>
      <c r="Y198" s="512">
        <v>0</v>
      </c>
    </row>
    <row r="199" spans="1:25" x14ac:dyDescent="0.2">
      <c r="A199" s="10" t="s">
        <v>2183</v>
      </c>
      <c r="B199" s="10" t="s">
        <v>2001</v>
      </c>
      <c r="C199" s="10" t="s">
        <v>501</v>
      </c>
      <c r="D199" s="10" t="s">
        <v>2439</v>
      </c>
      <c r="E199" s="12"/>
      <c r="F199" s="12"/>
      <c r="I199" s="12"/>
      <c r="T199" s="467"/>
      <c r="U199" s="468"/>
      <c r="V199" s="469"/>
      <c r="W199" s="474"/>
      <c r="X199" s="470"/>
    </row>
    <row r="200" spans="1:25" x14ac:dyDescent="0.2">
      <c r="A200" s="10" t="s">
        <v>2183</v>
      </c>
      <c r="B200" s="10" t="s">
        <v>2001</v>
      </c>
      <c r="C200" s="10" t="s">
        <v>490</v>
      </c>
      <c r="D200" s="10" t="s">
        <v>2440</v>
      </c>
      <c r="E200" s="12"/>
      <c r="F200" s="12"/>
      <c r="I200" s="12"/>
      <c r="T200" s="467"/>
      <c r="U200" s="468"/>
      <c r="V200" s="469"/>
      <c r="W200" s="474"/>
      <c r="X200" s="470"/>
    </row>
    <row r="201" spans="1:25" x14ac:dyDescent="0.2">
      <c r="A201" s="10" t="s">
        <v>2183</v>
      </c>
      <c r="B201" s="10" t="s">
        <v>2001</v>
      </c>
      <c r="C201" s="10" t="s">
        <v>479</v>
      </c>
      <c r="D201" s="10" t="s">
        <v>2441</v>
      </c>
      <c r="E201" s="12"/>
      <c r="F201" s="12"/>
      <c r="I201" s="12"/>
    </row>
    <row r="202" spans="1:25" x14ac:dyDescent="0.2">
      <c r="A202" s="10" t="s">
        <v>2183</v>
      </c>
      <c r="B202" s="10" t="s">
        <v>2001</v>
      </c>
      <c r="C202" s="10" t="s">
        <v>469</v>
      </c>
      <c r="D202" s="10" t="s">
        <v>2442</v>
      </c>
      <c r="E202" s="12"/>
      <c r="F202" s="12"/>
      <c r="I202" s="12"/>
    </row>
    <row r="203" spans="1:25" x14ac:dyDescent="0.2">
      <c r="A203" s="10" t="s">
        <v>2183</v>
      </c>
      <c r="B203" s="10" t="s">
        <v>2001</v>
      </c>
      <c r="C203" s="10" t="s">
        <v>458</v>
      </c>
      <c r="D203" s="10" t="s">
        <v>2443</v>
      </c>
      <c r="E203" s="12"/>
      <c r="F203" s="12"/>
      <c r="I203" s="12"/>
    </row>
    <row r="204" spans="1:25" x14ac:dyDescent="0.2">
      <c r="A204" s="10" t="s">
        <v>2183</v>
      </c>
      <c r="B204" s="10" t="s">
        <v>2001</v>
      </c>
      <c r="C204" s="10" t="s">
        <v>448</v>
      </c>
      <c r="D204" s="10" t="s">
        <v>2444</v>
      </c>
      <c r="E204" s="12"/>
      <c r="F204" s="12"/>
      <c r="I204" s="12"/>
    </row>
    <row r="205" spans="1:25" x14ac:dyDescent="0.2">
      <c r="A205" s="10" t="s">
        <v>2183</v>
      </c>
      <c r="B205" s="10" t="s">
        <v>2001</v>
      </c>
      <c r="C205" s="10" t="s">
        <v>438</v>
      </c>
      <c r="D205" s="10" t="s">
        <v>2445</v>
      </c>
      <c r="E205" s="12"/>
      <c r="F205" s="12"/>
      <c r="I205" s="12"/>
    </row>
    <row r="206" spans="1:25" x14ac:dyDescent="0.2">
      <c r="A206" s="10" t="s">
        <v>2183</v>
      </c>
      <c r="B206" s="10" t="s">
        <v>2001</v>
      </c>
      <c r="C206" s="10" t="s">
        <v>428</v>
      </c>
      <c r="D206" s="10" t="s">
        <v>2446</v>
      </c>
      <c r="E206" s="12"/>
      <c r="F206" s="12"/>
      <c r="I206" s="12"/>
    </row>
    <row r="207" spans="1:25" x14ac:dyDescent="0.2">
      <c r="A207" s="10" t="s">
        <v>2183</v>
      </c>
      <c r="B207" s="10" t="s">
        <v>2001</v>
      </c>
      <c r="C207" s="10" t="s">
        <v>418</v>
      </c>
      <c r="D207" s="10" t="s">
        <v>2447</v>
      </c>
      <c r="E207" s="12"/>
      <c r="F207" s="12"/>
      <c r="I207" s="12"/>
    </row>
    <row r="208" spans="1:25" x14ac:dyDescent="0.2">
      <c r="A208" s="10" t="s">
        <v>2183</v>
      </c>
      <c r="B208" s="10" t="s">
        <v>2001</v>
      </c>
      <c r="C208" s="10" t="s">
        <v>410</v>
      </c>
      <c r="D208" s="10" t="s">
        <v>2448</v>
      </c>
      <c r="E208" s="12"/>
      <c r="F208" s="12"/>
      <c r="I208" s="12"/>
    </row>
    <row r="209" spans="1:9" x14ac:dyDescent="0.2">
      <c r="A209" s="10" t="s">
        <v>2183</v>
      </c>
      <c r="B209" s="10" t="s">
        <v>2001</v>
      </c>
      <c r="C209" s="10" t="s">
        <v>400</v>
      </c>
      <c r="D209" s="10" t="s">
        <v>2449</v>
      </c>
      <c r="E209" s="12"/>
      <c r="F209" s="12"/>
      <c r="I209" s="12"/>
    </row>
    <row r="210" spans="1:9" x14ac:dyDescent="0.2">
      <c r="A210" s="10" t="s">
        <v>2183</v>
      </c>
      <c r="B210" s="10" t="s">
        <v>2001</v>
      </c>
      <c r="C210" s="10" t="s">
        <v>391</v>
      </c>
      <c r="D210" s="10" t="s">
        <v>2450</v>
      </c>
      <c r="E210" s="12"/>
      <c r="F210" s="12"/>
      <c r="I210" s="12"/>
    </row>
    <row r="211" spans="1:9" x14ac:dyDescent="0.2">
      <c r="A211" s="10" t="s">
        <v>2183</v>
      </c>
      <c r="B211" s="10" t="s">
        <v>2001</v>
      </c>
      <c r="C211" s="10" t="s">
        <v>382</v>
      </c>
      <c r="D211" s="10" t="s">
        <v>2451</v>
      </c>
      <c r="E211" s="12"/>
      <c r="F211" s="12"/>
      <c r="I211" s="12"/>
    </row>
    <row r="212" spans="1:9" x14ac:dyDescent="0.2">
      <c r="A212" s="10" t="s">
        <v>2183</v>
      </c>
      <c r="B212" s="10" t="s">
        <v>2001</v>
      </c>
      <c r="C212" s="10" t="s">
        <v>375</v>
      </c>
      <c r="D212" s="10" t="s">
        <v>2452</v>
      </c>
      <c r="E212" s="12"/>
      <c r="F212" s="12"/>
      <c r="I212" s="12"/>
    </row>
    <row r="213" spans="1:9" x14ac:dyDescent="0.2">
      <c r="A213" s="10" t="s">
        <v>2183</v>
      </c>
      <c r="B213" s="10" t="s">
        <v>2001</v>
      </c>
      <c r="C213" s="10" t="s">
        <v>368</v>
      </c>
      <c r="D213" s="10" t="s">
        <v>2453</v>
      </c>
      <c r="E213" s="12"/>
      <c r="F213" s="12"/>
      <c r="I213" s="12"/>
    </row>
    <row r="214" spans="1:9" x14ac:dyDescent="0.2">
      <c r="A214" s="10" t="s">
        <v>2183</v>
      </c>
      <c r="B214" s="10" t="s">
        <v>2001</v>
      </c>
      <c r="C214" s="10" t="s">
        <v>361</v>
      </c>
      <c r="D214" s="10" t="s">
        <v>2454</v>
      </c>
      <c r="E214" s="12"/>
      <c r="F214" s="12"/>
      <c r="I214" s="12"/>
    </row>
    <row r="215" spans="1:9" x14ac:dyDescent="0.2">
      <c r="A215" s="10" t="s">
        <v>2183</v>
      </c>
      <c r="B215" s="10" t="s">
        <v>2001</v>
      </c>
      <c r="C215" s="10" t="s">
        <v>352</v>
      </c>
      <c r="D215" s="10" t="s">
        <v>2455</v>
      </c>
      <c r="E215" s="12"/>
      <c r="F215" s="12"/>
      <c r="I215" s="12"/>
    </row>
    <row r="216" spans="1:9" x14ac:dyDescent="0.2">
      <c r="A216" s="10" t="s">
        <v>2183</v>
      </c>
      <c r="B216" s="10" t="s">
        <v>2001</v>
      </c>
      <c r="C216" s="10" t="s">
        <v>350</v>
      </c>
      <c r="D216" s="10" t="s">
        <v>2456</v>
      </c>
      <c r="E216" s="12"/>
      <c r="F216" s="12"/>
      <c r="I216" s="12"/>
    </row>
    <row r="217" spans="1:9" x14ac:dyDescent="0.2">
      <c r="A217" s="10" t="s">
        <v>2182</v>
      </c>
      <c r="B217" s="10" t="s">
        <v>2000</v>
      </c>
      <c r="C217" s="10" t="s">
        <v>1818</v>
      </c>
      <c r="D217" s="10" t="s">
        <v>2457</v>
      </c>
      <c r="E217" s="12"/>
      <c r="F217" s="12"/>
      <c r="I217" s="12"/>
    </row>
    <row r="218" spans="1:9" x14ac:dyDescent="0.2">
      <c r="A218" s="10" t="s">
        <v>2182</v>
      </c>
      <c r="B218" s="10" t="s">
        <v>2000</v>
      </c>
      <c r="C218" s="10" t="s">
        <v>1644</v>
      </c>
      <c r="D218" s="10" t="s">
        <v>2458</v>
      </c>
      <c r="E218" s="12"/>
      <c r="F218" s="12"/>
      <c r="I218" s="12"/>
    </row>
    <row r="219" spans="1:9" x14ac:dyDescent="0.2">
      <c r="A219" s="10" t="s">
        <v>2182</v>
      </c>
      <c r="B219" s="10" t="s">
        <v>2000</v>
      </c>
      <c r="C219" s="10" t="s">
        <v>1405</v>
      </c>
      <c r="D219" s="10" t="s">
        <v>2459</v>
      </c>
      <c r="E219" s="12"/>
      <c r="F219" s="12"/>
      <c r="I219" s="12"/>
    </row>
    <row r="220" spans="1:9" x14ac:dyDescent="0.2">
      <c r="A220" s="10" t="s">
        <v>2182</v>
      </c>
      <c r="B220" s="10" t="s">
        <v>2000</v>
      </c>
      <c r="C220" s="10" t="s">
        <v>1345</v>
      </c>
      <c r="D220" s="10" t="s">
        <v>2460</v>
      </c>
      <c r="E220" s="12"/>
      <c r="F220" s="12"/>
      <c r="I220" s="12"/>
    </row>
    <row r="221" spans="1:9" x14ac:dyDescent="0.2">
      <c r="A221" s="10" t="s">
        <v>2182</v>
      </c>
      <c r="B221" s="10" t="s">
        <v>2000</v>
      </c>
      <c r="C221" s="10" t="s">
        <v>1270</v>
      </c>
      <c r="D221" s="10" t="s">
        <v>2461</v>
      </c>
      <c r="E221" s="12"/>
      <c r="F221" s="12"/>
      <c r="I221" s="12"/>
    </row>
    <row r="222" spans="1:9" x14ac:dyDescent="0.2">
      <c r="A222" s="10" t="s">
        <v>2182</v>
      </c>
      <c r="B222" s="10" t="s">
        <v>2000</v>
      </c>
      <c r="C222" s="10" t="s">
        <v>1216</v>
      </c>
      <c r="D222" s="10" t="s">
        <v>2462</v>
      </c>
      <c r="E222" s="12"/>
      <c r="F222" s="12"/>
      <c r="I222" s="12"/>
    </row>
    <row r="223" spans="1:9" x14ac:dyDescent="0.2">
      <c r="A223" s="10" t="s">
        <v>2182</v>
      </c>
      <c r="B223" s="10" t="s">
        <v>2000</v>
      </c>
      <c r="C223" s="10" t="s">
        <v>1169</v>
      </c>
      <c r="D223" s="10" t="s">
        <v>2463</v>
      </c>
      <c r="E223" s="12"/>
      <c r="F223" s="12"/>
      <c r="I223" s="12"/>
    </row>
    <row r="224" spans="1:9" x14ac:dyDescent="0.2">
      <c r="A224" s="10" t="s">
        <v>2182</v>
      </c>
      <c r="B224" s="10" t="s">
        <v>2000</v>
      </c>
      <c r="C224" s="10" t="s">
        <v>1129</v>
      </c>
      <c r="D224" s="10" t="s">
        <v>2464</v>
      </c>
      <c r="E224" s="12"/>
      <c r="F224" s="12"/>
      <c r="I224" s="12"/>
    </row>
    <row r="225" spans="1:9" x14ac:dyDescent="0.2">
      <c r="A225" s="10" t="s">
        <v>2182</v>
      </c>
      <c r="B225" s="10" t="s">
        <v>2000</v>
      </c>
      <c r="C225" s="10" t="s">
        <v>1089</v>
      </c>
      <c r="D225" s="10" t="s">
        <v>2465</v>
      </c>
      <c r="E225" s="12"/>
      <c r="F225" s="12"/>
      <c r="I225" s="12"/>
    </row>
    <row r="226" spans="1:9" x14ac:dyDescent="0.2">
      <c r="A226" s="10" t="s">
        <v>2182</v>
      </c>
      <c r="B226" s="10" t="s">
        <v>2000</v>
      </c>
      <c r="C226" s="10" t="s">
        <v>1054</v>
      </c>
      <c r="D226" s="10" t="s">
        <v>2466</v>
      </c>
      <c r="E226" s="12"/>
      <c r="F226" s="12"/>
      <c r="I226" s="12"/>
    </row>
    <row r="227" spans="1:9" x14ac:dyDescent="0.2">
      <c r="A227" s="10" t="s">
        <v>2182</v>
      </c>
      <c r="B227" s="10" t="s">
        <v>2000</v>
      </c>
      <c r="C227" s="10" t="s">
        <v>1023</v>
      </c>
      <c r="D227" s="10" t="s">
        <v>2467</v>
      </c>
      <c r="E227" s="12"/>
      <c r="F227" s="12"/>
      <c r="I227" s="12"/>
    </row>
    <row r="228" spans="1:9" x14ac:dyDescent="0.2">
      <c r="A228" s="10" t="s">
        <v>2182</v>
      </c>
      <c r="B228" s="10" t="s">
        <v>2000</v>
      </c>
      <c r="C228" s="10" t="s">
        <v>995</v>
      </c>
      <c r="D228" s="10" t="s">
        <v>2468</v>
      </c>
      <c r="E228" s="12"/>
      <c r="F228" s="12"/>
      <c r="I228" s="12"/>
    </row>
    <row r="229" spans="1:9" x14ac:dyDescent="0.2">
      <c r="A229" s="10" t="s">
        <v>2182</v>
      </c>
      <c r="B229" s="10" t="s">
        <v>2000</v>
      </c>
      <c r="C229" s="10" t="s">
        <v>967</v>
      </c>
      <c r="D229" s="10" t="s">
        <v>2469</v>
      </c>
      <c r="E229" s="12"/>
      <c r="F229" s="12"/>
      <c r="I229" s="12"/>
    </row>
    <row r="230" spans="1:9" x14ac:dyDescent="0.2">
      <c r="A230" s="10" t="s">
        <v>2182</v>
      </c>
      <c r="B230" s="10" t="s">
        <v>2000</v>
      </c>
      <c r="C230" s="10" t="s">
        <v>941</v>
      </c>
      <c r="D230" s="10" t="s">
        <v>2470</v>
      </c>
      <c r="E230" s="12"/>
      <c r="F230" s="12"/>
      <c r="I230" s="12"/>
    </row>
    <row r="231" spans="1:9" x14ac:dyDescent="0.2">
      <c r="A231" s="10" t="s">
        <v>2182</v>
      </c>
      <c r="B231" s="10" t="s">
        <v>2000</v>
      </c>
      <c r="C231" s="10" t="s">
        <v>919</v>
      </c>
      <c r="D231" s="10" t="s">
        <v>2471</v>
      </c>
      <c r="E231" s="12"/>
      <c r="F231" s="12"/>
      <c r="I231" s="12"/>
    </row>
    <row r="232" spans="1:9" x14ac:dyDescent="0.2">
      <c r="A232" s="10" t="s">
        <v>2182</v>
      </c>
      <c r="B232" s="10" t="s">
        <v>2000</v>
      </c>
      <c r="C232" s="10" t="s">
        <v>894</v>
      </c>
      <c r="D232" s="10" t="s">
        <v>2472</v>
      </c>
      <c r="E232" s="12"/>
      <c r="F232" s="12"/>
      <c r="I232" s="12"/>
    </row>
    <row r="233" spans="1:9" x14ac:dyDescent="0.2">
      <c r="A233" s="10" t="s">
        <v>2182</v>
      </c>
      <c r="B233" s="10" t="s">
        <v>2000</v>
      </c>
      <c r="C233" s="10" t="s">
        <v>873</v>
      </c>
      <c r="D233" s="10" t="s">
        <v>2473</v>
      </c>
      <c r="E233" s="12"/>
      <c r="F233" s="12"/>
      <c r="I233" s="12"/>
    </row>
    <row r="234" spans="1:9" x14ac:dyDescent="0.2">
      <c r="A234" s="10" t="s">
        <v>2182</v>
      </c>
      <c r="B234" s="10" t="s">
        <v>2000</v>
      </c>
      <c r="C234" s="10" t="s">
        <v>852</v>
      </c>
      <c r="D234" s="10" t="s">
        <v>2474</v>
      </c>
      <c r="E234" s="12"/>
      <c r="F234" s="12"/>
      <c r="I234" s="12"/>
    </row>
    <row r="235" spans="1:9" x14ac:dyDescent="0.2">
      <c r="A235" s="10" t="s">
        <v>2182</v>
      </c>
      <c r="B235" s="10" t="s">
        <v>2000</v>
      </c>
      <c r="C235" s="10" t="s">
        <v>831</v>
      </c>
      <c r="D235" s="10" t="s">
        <v>2475</v>
      </c>
      <c r="E235" s="12"/>
      <c r="F235" s="12"/>
      <c r="I235" s="12"/>
    </row>
    <row r="236" spans="1:9" x14ac:dyDescent="0.2">
      <c r="A236" s="10" t="s">
        <v>2182</v>
      </c>
      <c r="B236" s="10" t="s">
        <v>2000</v>
      </c>
      <c r="C236" s="10" t="s">
        <v>810</v>
      </c>
      <c r="D236" s="10" t="s">
        <v>2476</v>
      </c>
      <c r="E236" s="12"/>
      <c r="F236" s="12"/>
      <c r="I236" s="12"/>
    </row>
    <row r="237" spans="1:9" x14ac:dyDescent="0.2">
      <c r="A237" s="10" t="s">
        <v>2182</v>
      </c>
      <c r="B237" s="10" t="s">
        <v>2000</v>
      </c>
      <c r="C237" s="10" t="s">
        <v>370</v>
      </c>
      <c r="D237" s="10" t="s">
        <v>2477</v>
      </c>
      <c r="E237" s="12"/>
      <c r="F237" s="12"/>
      <c r="I237" s="12"/>
    </row>
    <row r="238" spans="1:9" x14ac:dyDescent="0.2">
      <c r="A238" s="10" t="s">
        <v>2182</v>
      </c>
      <c r="B238" s="10" t="s">
        <v>2000</v>
      </c>
      <c r="C238" s="10" t="s">
        <v>770</v>
      </c>
      <c r="D238" s="10" t="s">
        <v>2478</v>
      </c>
      <c r="E238" s="12"/>
      <c r="F238" s="12"/>
      <c r="I238" s="12"/>
    </row>
    <row r="239" spans="1:9" x14ac:dyDescent="0.2">
      <c r="A239" s="10" t="s">
        <v>2182</v>
      </c>
      <c r="B239" s="10" t="s">
        <v>2000</v>
      </c>
      <c r="C239" s="10" t="s">
        <v>751</v>
      </c>
      <c r="D239" s="10" t="s">
        <v>2479</v>
      </c>
      <c r="E239" s="12"/>
      <c r="F239" s="12"/>
      <c r="I239" s="12"/>
    </row>
    <row r="240" spans="1:9" x14ac:dyDescent="0.2">
      <c r="A240" s="10" t="s">
        <v>2181</v>
      </c>
      <c r="B240" s="10" t="s">
        <v>1999</v>
      </c>
      <c r="C240" s="10" t="s">
        <v>1817</v>
      </c>
      <c r="D240" s="10" t="s">
        <v>2480</v>
      </c>
      <c r="E240" s="12"/>
      <c r="F240" s="12"/>
      <c r="I240" s="12"/>
    </row>
    <row r="241" spans="1:9" x14ac:dyDescent="0.2">
      <c r="A241" s="10" t="s">
        <v>2181</v>
      </c>
      <c r="B241" s="10" t="s">
        <v>1999</v>
      </c>
      <c r="C241" s="10" t="s">
        <v>1643</v>
      </c>
      <c r="D241" s="10" t="s">
        <v>2481</v>
      </c>
      <c r="E241" s="12"/>
      <c r="F241" s="12"/>
      <c r="I241" s="12"/>
    </row>
    <row r="242" spans="1:9" x14ac:dyDescent="0.2">
      <c r="A242" s="10" t="s">
        <v>2180</v>
      </c>
      <c r="B242" s="10" t="s">
        <v>1998</v>
      </c>
      <c r="C242" s="10" t="s">
        <v>1816</v>
      </c>
      <c r="D242" s="10" t="s">
        <v>2482</v>
      </c>
      <c r="E242" s="12"/>
      <c r="F242" s="12"/>
      <c r="I242" s="12"/>
    </row>
    <row r="243" spans="1:9" x14ac:dyDescent="0.2">
      <c r="A243" s="10" t="s">
        <v>2180</v>
      </c>
      <c r="B243" s="10" t="s">
        <v>1998</v>
      </c>
      <c r="C243" s="10" t="s">
        <v>1642</v>
      </c>
      <c r="D243" s="10" t="s">
        <v>2483</v>
      </c>
      <c r="E243" s="12"/>
      <c r="F243" s="12"/>
      <c r="I243" s="12"/>
    </row>
    <row r="244" spans="1:9" x14ac:dyDescent="0.2">
      <c r="A244" s="10" t="s">
        <v>2180</v>
      </c>
      <c r="B244" s="10" t="s">
        <v>1998</v>
      </c>
      <c r="C244" s="10" t="s">
        <v>1474</v>
      </c>
      <c r="D244" s="10" t="s">
        <v>2171</v>
      </c>
      <c r="E244" s="12"/>
      <c r="F244" s="12"/>
      <c r="I244" s="12"/>
    </row>
    <row r="245" spans="1:9" x14ac:dyDescent="0.2">
      <c r="A245" s="10" t="s">
        <v>2180</v>
      </c>
      <c r="B245" s="10" t="s">
        <v>1998</v>
      </c>
      <c r="C245" s="10" t="s">
        <v>1344</v>
      </c>
      <c r="D245" s="10" t="s">
        <v>2484</v>
      </c>
      <c r="E245" s="12"/>
      <c r="F245" s="12"/>
      <c r="I245" s="12"/>
    </row>
    <row r="246" spans="1:9" x14ac:dyDescent="0.2">
      <c r="A246" s="10" t="s">
        <v>2180</v>
      </c>
      <c r="B246" s="10" t="s">
        <v>1998</v>
      </c>
      <c r="C246" s="10" t="s">
        <v>1269</v>
      </c>
      <c r="D246" s="10" t="s">
        <v>2485</v>
      </c>
      <c r="E246" s="12"/>
      <c r="F246" s="12"/>
      <c r="I246" s="12"/>
    </row>
    <row r="247" spans="1:9" x14ac:dyDescent="0.2">
      <c r="A247" s="10" t="s">
        <v>2180</v>
      </c>
      <c r="B247" s="10" t="s">
        <v>1998</v>
      </c>
      <c r="C247" s="10" t="s">
        <v>1215</v>
      </c>
      <c r="D247" s="10" t="s">
        <v>2486</v>
      </c>
      <c r="E247" s="12"/>
      <c r="F247" s="12"/>
      <c r="I247" s="12"/>
    </row>
    <row r="248" spans="1:9" x14ac:dyDescent="0.2">
      <c r="A248" s="10" t="s">
        <v>2180</v>
      </c>
      <c r="B248" s="10" t="s">
        <v>1998</v>
      </c>
      <c r="C248" s="10" t="s">
        <v>1168</v>
      </c>
      <c r="D248" s="10" t="s">
        <v>2487</v>
      </c>
      <c r="E248" s="12"/>
      <c r="F248" s="12"/>
      <c r="I248" s="12"/>
    </row>
    <row r="249" spans="1:9" x14ac:dyDescent="0.2">
      <c r="A249" s="10" t="s">
        <v>2180</v>
      </c>
      <c r="B249" s="10" t="s">
        <v>1998</v>
      </c>
      <c r="C249" s="10" t="s">
        <v>1128</v>
      </c>
      <c r="D249" s="10" t="s">
        <v>2488</v>
      </c>
      <c r="E249" s="12"/>
      <c r="F249" s="12"/>
      <c r="I249" s="12"/>
    </row>
    <row r="250" spans="1:9" x14ac:dyDescent="0.2">
      <c r="A250" s="10" t="s">
        <v>2180</v>
      </c>
      <c r="B250" s="10" t="s">
        <v>1998</v>
      </c>
      <c r="C250" s="10" t="s">
        <v>1088</v>
      </c>
      <c r="D250" s="10" t="s">
        <v>2489</v>
      </c>
      <c r="E250" s="12"/>
      <c r="F250" s="12"/>
      <c r="I250" s="12"/>
    </row>
    <row r="251" spans="1:9" x14ac:dyDescent="0.2">
      <c r="A251" s="10" t="s">
        <v>2180</v>
      </c>
      <c r="B251" s="10" t="s">
        <v>1998</v>
      </c>
      <c r="C251" s="10" t="s">
        <v>1053</v>
      </c>
      <c r="D251" s="10" t="s">
        <v>2490</v>
      </c>
      <c r="E251" s="12"/>
      <c r="F251" s="12"/>
      <c r="I251" s="12"/>
    </row>
    <row r="252" spans="1:9" x14ac:dyDescent="0.2">
      <c r="A252" s="10" t="s">
        <v>2180</v>
      </c>
      <c r="B252" s="10" t="s">
        <v>1998</v>
      </c>
      <c r="C252" s="10" t="s">
        <v>1022</v>
      </c>
      <c r="D252" s="10" t="s">
        <v>2491</v>
      </c>
      <c r="E252" s="12"/>
      <c r="F252" s="12"/>
      <c r="I252" s="12"/>
    </row>
    <row r="253" spans="1:9" x14ac:dyDescent="0.2">
      <c r="A253" s="10" t="s">
        <v>2180</v>
      </c>
      <c r="B253" s="10" t="s">
        <v>1998</v>
      </c>
      <c r="C253" s="10" t="s">
        <v>994</v>
      </c>
      <c r="D253" s="10" t="s">
        <v>2492</v>
      </c>
      <c r="E253" s="12"/>
      <c r="F253" s="12"/>
      <c r="I253" s="12"/>
    </row>
    <row r="254" spans="1:9" x14ac:dyDescent="0.2">
      <c r="A254" s="10" t="s">
        <v>2180</v>
      </c>
      <c r="B254" s="10" t="s">
        <v>1998</v>
      </c>
      <c r="C254" s="10" t="s">
        <v>966</v>
      </c>
      <c r="D254" s="10" t="s">
        <v>2493</v>
      </c>
      <c r="E254" s="12"/>
      <c r="F254" s="12"/>
      <c r="I254" s="12"/>
    </row>
    <row r="255" spans="1:9" x14ac:dyDescent="0.2">
      <c r="A255" s="10" t="s">
        <v>2180</v>
      </c>
      <c r="B255" s="10" t="s">
        <v>1998</v>
      </c>
      <c r="C255" s="10" t="s">
        <v>940</v>
      </c>
      <c r="D255" s="10" t="s">
        <v>2494</v>
      </c>
      <c r="E255" s="12"/>
      <c r="F255" s="12"/>
      <c r="I255" s="12"/>
    </row>
    <row r="256" spans="1:9" x14ac:dyDescent="0.2">
      <c r="A256" s="10" t="s">
        <v>2180</v>
      </c>
      <c r="B256" s="10" t="s">
        <v>1998</v>
      </c>
      <c r="C256" s="10" t="s">
        <v>918</v>
      </c>
      <c r="D256" s="10" t="s">
        <v>2495</v>
      </c>
      <c r="E256" s="12"/>
      <c r="F256" s="12"/>
      <c r="I256" s="12"/>
    </row>
    <row r="257" spans="1:9" x14ac:dyDescent="0.2">
      <c r="A257" s="10" t="s">
        <v>2180</v>
      </c>
      <c r="B257" s="10" t="s">
        <v>1998</v>
      </c>
      <c r="C257" s="10" t="s">
        <v>893</v>
      </c>
      <c r="D257" s="10" t="s">
        <v>2496</v>
      </c>
      <c r="E257" s="12"/>
      <c r="F257" s="12"/>
      <c r="I257" s="12"/>
    </row>
    <row r="258" spans="1:9" x14ac:dyDescent="0.2">
      <c r="A258" s="10" t="s">
        <v>2180</v>
      </c>
      <c r="B258" s="10" t="s">
        <v>1998</v>
      </c>
      <c r="C258" s="10" t="s">
        <v>872</v>
      </c>
      <c r="D258" s="10" t="s">
        <v>2497</v>
      </c>
      <c r="E258" s="12"/>
      <c r="F258" s="12"/>
      <c r="I258" s="12"/>
    </row>
    <row r="259" spans="1:9" x14ac:dyDescent="0.2">
      <c r="A259" s="10" t="s">
        <v>2180</v>
      </c>
      <c r="B259" s="10" t="s">
        <v>1998</v>
      </c>
      <c r="C259" s="10" t="s">
        <v>851</v>
      </c>
      <c r="D259" s="10" t="s">
        <v>2498</v>
      </c>
      <c r="E259" s="12"/>
      <c r="F259" s="12"/>
      <c r="I259" s="12"/>
    </row>
    <row r="260" spans="1:9" x14ac:dyDescent="0.2">
      <c r="A260" s="10" t="s">
        <v>2180</v>
      </c>
      <c r="B260" s="10" t="s">
        <v>1998</v>
      </c>
      <c r="C260" s="10" t="s">
        <v>830</v>
      </c>
      <c r="D260" s="10" t="s">
        <v>2499</v>
      </c>
      <c r="E260" s="12"/>
      <c r="F260" s="12"/>
      <c r="I260" s="12"/>
    </row>
    <row r="261" spans="1:9" x14ac:dyDescent="0.2">
      <c r="A261" s="10" t="s">
        <v>2180</v>
      </c>
      <c r="B261" s="10" t="s">
        <v>1998</v>
      </c>
      <c r="C261" s="10" t="s">
        <v>809</v>
      </c>
      <c r="D261" s="10" t="s">
        <v>2500</v>
      </c>
      <c r="E261" s="12"/>
      <c r="F261" s="12"/>
      <c r="I261" s="12"/>
    </row>
    <row r="262" spans="1:9" x14ac:dyDescent="0.2">
      <c r="A262" s="10" t="s">
        <v>2180</v>
      </c>
      <c r="B262" s="10" t="s">
        <v>1998</v>
      </c>
      <c r="C262" s="10" t="s">
        <v>788</v>
      </c>
      <c r="D262" s="10" t="s">
        <v>2501</v>
      </c>
      <c r="E262" s="12"/>
      <c r="F262" s="12"/>
      <c r="I262" s="12"/>
    </row>
    <row r="263" spans="1:9" x14ac:dyDescent="0.2">
      <c r="A263" s="10" t="s">
        <v>2180</v>
      </c>
      <c r="B263" s="10" t="s">
        <v>1998</v>
      </c>
      <c r="C263" s="10" t="s">
        <v>769</v>
      </c>
      <c r="D263" s="10" t="s">
        <v>2502</v>
      </c>
      <c r="E263" s="12"/>
      <c r="F263" s="12"/>
      <c r="I263" s="12"/>
    </row>
    <row r="264" spans="1:9" x14ac:dyDescent="0.2">
      <c r="A264" s="10" t="s">
        <v>2180</v>
      </c>
      <c r="B264" s="10" t="s">
        <v>1998</v>
      </c>
      <c r="C264" s="10" t="s">
        <v>750</v>
      </c>
      <c r="D264" s="10" t="s">
        <v>2503</v>
      </c>
      <c r="E264" s="12"/>
      <c r="F264" s="12"/>
      <c r="I264" s="12"/>
    </row>
    <row r="265" spans="1:9" x14ac:dyDescent="0.2">
      <c r="A265" s="10" t="s">
        <v>2180</v>
      </c>
      <c r="B265" s="10" t="s">
        <v>1998</v>
      </c>
      <c r="C265" s="10" t="s">
        <v>731</v>
      </c>
      <c r="D265" s="10" t="s">
        <v>2504</v>
      </c>
      <c r="E265" s="12"/>
      <c r="F265" s="12"/>
      <c r="I265" s="12"/>
    </row>
    <row r="266" spans="1:9" x14ac:dyDescent="0.2">
      <c r="A266" s="10" t="s">
        <v>2180</v>
      </c>
      <c r="B266" s="10" t="s">
        <v>1998</v>
      </c>
      <c r="C266" s="10" t="s">
        <v>713</v>
      </c>
      <c r="D266" s="10" t="s">
        <v>2505</v>
      </c>
      <c r="E266" s="12"/>
      <c r="F266" s="12"/>
      <c r="I266" s="12"/>
    </row>
    <row r="267" spans="1:9" x14ac:dyDescent="0.2">
      <c r="A267" s="10" t="s">
        <v>2180</v>
      </c>
      <c r="B267" s="10" t="s">
        <v>1998</v>
      </c>
      <c r="C267" s="10" t="s">
        <v>698</v>
      </c>
      <c r="D267" s="10" t="s">
        <v>2506</v>
      </c>
      <c r="E267" s="12"/>
      <c r="F267" s="12"/>
      <c r="I267" s="12"/>
    </row>
    <row r="268" spans="1:9" x14ac:dyDescent="0.2">
      <c r="A268" s="10" t="s">
        <v>2180</v>
      </c>
      <c r="B268" s="10" t="s">
        <v>1998</v>
      </c>
      <c r="C268" s="10" t="s">
        <v>683</v>
      </c>
      <c r="D268" s="10" t="s">
        <v>2507</v>
      </c>
      <c r="E268" s="12"/>
      <c r="F268" s="12"/>
      <c r="I268" s="12"/>
    </row>
    <row r="269" spans="1:9" x14ac:dyDescent="0.2">
      <c r="A269" s="10" t="s">
        <v>2180</v>
      </c>
      <c r="B269" s="10" t="s">
        <v>1998</v>
      </c>
      <c r="C269" s="10" t="s">
        <v>668</v>
      </c>
      <c r="D269" s="10" t="s">
        <v>2508</v>
      </c>
      <c r="E269" s="12"/>
      <c r="F269" s="12"/>
      <c r="I269" s="12"/>
    </row>
    <row r="270" spans="1:9" x14ac:dyDescent="0.2">
      <c r="A270" s="10" t="s">
        <v>2180</v>
      </c>
      <c r="B270" s="10" t="s">
        <v>1998</v>
      </c>
      <c r="C270" s="10" t="s">
        <v>653</v>
      </c>
      <c r="D270" s="10" t="s">
        <v>2509</v>
      </c>
      <c r="E270" s="12"/>
      <c r="F270" s="12"/>
      <c r="I270" s="12"/>
    </row>
    <row r="271" spans="1:9" x14ac:dyDescent="0.2">
      <c r="A271" s="10" t="s">
        <v>2180</v>
      </c>
      <c r="B271" s="10" t="s">
        <v>1998</v>
      </c>
      <c r="C271" s="10" t="s">
        <v>638</v>
      </c>
      <c r="D271" s="10" t="s">
        <v>2510</v>
      </c>
      <c r="E271" s="12"/>
      <c r="F271" s="12"/>
      <c r="I271" s="12"/>
    </row>
    <row r="272" spans="1:9" x14ac:dyDescent="0.2">
      <c r="A272" s="10" t="s">
        <v>2180</v>
      </c>
      <c r="B272" s="10" t="s">
        <v>1998</v>
      </c>
      <c r="C272" s="10" t="s">
        <v>625</v>
      </c>
      <c r="D272" s="10" t="s">
        <v>2511</v>
      </c>
      <c r="E272" s="12"/>
      <c r="F272" s="12"/>
      <c r="I272" s="12"/>
    </row>
    <row r="273" spans="1:9" x14ac:dyDescent="0.2">
      <c r="A273" s="10" t="s">
        <v>2180</v>
      </c>
      <c r="B273" s="10" t="s">
        <v>1998</v>
      </c>
      <c r="C273" s="10" t="s">
        <v>610</v>
      </c>
      <c r="D273" s="10" t="s">
        <v>2512</v>
      </c>
      <c r="E273" s="12"/>
      <c r="F273" s="12"/>
      <c r="I273" s="12"/>
    </row>
    <row r="274" spans="1:9" x14ac:dyDescent="0.2">
      <c r="A274" s="10" t="s">
        <v>2180</v>
      </c>
      <c r="B274" s="10" t="s">
        <v>1998</v>
      </c>
      <c r="C274" s="10" t="s">
        <v>596</v>
      </c>
      <c r="D274" s="10" t="s">
        <v>2513</v>
      </c>
      <c r="E274" s="12"/>
      <c r="F274" s="12"/>
      <c r="I274" s="12"/>
    </row>
    <row r="275" spans="1:9" x14ac:dyDescent="0.2">
      <c r="A275" s="10" t="s">
        <v>2180</v>
      </c>
      <c r="B275" s="10" t="s">
        <v>1998</v>
      </c>
      <c r="C275" s="10" t="s">
        <v>583</v>
      </c>
      <c r="D275" s="10" t="s">
        <v>2514</v>
      </c>
      <c r="E275" s="12"/>
      <c r="F275" s="12"/>
      <c r="I275" s="12"/>
    </row>
    <row r="276" spans="1:9" x14ac:dyDescent="0.2">
      <c r="A276" s="10" t="s">
        <v>2180</v>
      </c>
      <c r="B276" s="10" t="s">
        <v>1998</v>
      </c>
      <c r="C276" s="10" t="s">
        <v>572</v>
      </c>
      <c r="D276" s="10" t="s">
        <v>2515</v>
      </c>
      <c r="E276" s="12"/>
      <c r="F276" s="12"/>
      <c r="I276" s="12"/>
    </row>
    <row r="277" spans="1:9" x14ac:dyDescent="0.2">
      <c r="A277" s="10" t="s">
        <v>2180</v>
      </c>
      <c r="B277" s="10" t="s">
        <v>1998</v>
      </c>
      <c r="C277" s="10" t="s">
        <v>560</v>
      </c>
      <c r="D277" s="10" t="s">
        <v>2516</v>
      </c>
      <c r="E277" s="12"/>
      <c r="F277" s="12"/>
      <c r="I277" s="12"/>
    </row>
    <row r="278" spans="1:9" x14ac:dyDescent="0.2">
      <c r="A278" s="10" t="s">
        <v>2180</v>
      </c>
      <c r="B278" s="10" t="s">
        <v>1998</v>
      </c>
      <c r="C278" s="10" t="s">
        <v>550</v>
      </c>
      <c r="D278" s="10" t="s">
        <v>2517</v>
      </c>
      <c r="E278" s="12"/>
      <c r="F278" s="12"/>
      <c r="I278" s="12"/>
    </row>
    <row r="279" spans="1:9" x14ac:dyDescent="0.2">
      <c r="A279" s="10" t="s">
        <v>2180</v>
      </c>
      <c r="B279" s="10" t="s">
        <v>1998</v>
      </c>
      <c r="C279" s="10" t="s">
        <v>539</v>
      </c>
      <c r="D279" s="10" t="s">
        <v>2518</v>
      </c>
      <c r="E279" s="12"/>
      <c r="F279" s="12"/>
      <c r="I279" s="12"/>
    </row>
    <row r="280" spans="1:9" x14ac:dyDescent="0.2">
      <c r="A280" s="10" t="s">
        <v>2180</v>
      </c>
      <c r="B280" s="10" t="s">
        <v>1998</v>
      </c>
      <c r="C280" s="10" t="s">
        <v>240</v>
      </c>
      <c r="D280" s="10" t="s">
        <v>2519</v>
      </c>
      <c r="E280" s="12"/>
      <c r="F280" s="12"/>
      <c r="I280" s="12"/>
    </row>
    <row r="281" spans="1:9" x14ac:dyDescent="0.2">
      <c r="A281" s="10" t="s">
        <v>2180</v>
      </c>
      <c r="B281" s="10" t="s">
        <v>1998</v>
      </c>
      <c r="C281" s="10" t="s">
        <v>521</v>
      </c>
      <c r="D281" s="10" t="s">
        <v>2520</v>
      </c>
      <c r="E281" s="12"/>
      <c r="F281" s="12"/>
      <c r="I281" s="12"/>
    </row>
    <row r="282" spans="1:9" x14ac:dyDescent="0.2">
      <c r="A282" s="10" t="s">
        <v>2180</v>
      </c>
      <c r="B282" s="10" t="s">
        <v>1998</v>
      </c>
      <c r="C282" s="10" t="s">
        <v>510</v>
      </c>
      <c r="D282" s="10" t="s">
        <v>2521</v>
      </c>
      <c r="E282" s="12"/>
      <c r="F282" s="12"/>
      <c r="I282" s="12"/>
    </row>
    <row r="283" spans="1:9" x14ac:dyDescent="0.2">
      <c r="A283" s="10" t="s">
        <v>2180</v>
      </c>
      <c r="B283" s="10" t="s">
        <v>1998</v>
      </c>
      <c r="C283" s="10" t="s">
        <v>500</v>
      </c>
      <c r="D283" s="10" t="s">
        <v>2522</v>
      </c>
      <c r="E283" s="12"/>
      <c r="F283" s="12"/>
      <c r="I283" s="12"/>
    </row>
    <row r="284" spans="1:9" x14ac:dyDescent="0.2">
      <c r="A284" s="10" t="s">
        <v>2180</v>
      </c>
      <c r="B284" s="10" t="s">
        <v>1998</v>
      </c>
      <c r="C284" s="10" t="s">
        <v>489</v>
      </c>
      <c r="D284" s="10" t="s">
        <v>2523</v>
      </c>
      <c r="E284" s="12"/>
      <c r="F284" s="12"/>
      <c r="I284" s="12"/>
    </row>
    <row r="285" spans="1:9" x14ac:dyDescent="0.2">
      <c r="A285" s="10" t="s">
        <v>2180</v>
      </c>
      <c r="B285" s="10" t="s">
        <v>1998</v>
      </c>
      <c r="C285" s="10" t="s">
        <v>478</v>
      </c>
      <c r="D285" s="10" t="s">
        <v>2524</v>
      </c>
      <c r="E285" s="12"/>
      <c r="F285" s="12"/>
      <c r="I285" s="12"/>
    </row>
    <row r="286" spans="1:9" x14ac:dyDescent="0.2">
      <c r="A286" s="10" t="s">
        <v>2180</v>
      </c>
      <c r="B286" s="10" t="s">
        <v>1998</v>
      </c>
      <c r="C286" s="10" t="s">
        <v>468</v>
      </c>
      <c r="D286" s="10" t="s">
        <v>2525</v>
      </c>
      <c r="E286" s="12"/>
      <c r="F286" s="12"/>
      <c r="I286" s="12"/>
    </row>
    <row r="287" spans="1:9" x14ac:dyDescent="0.2">
      <c r="A287" s="10" t="s">
        <v>2180</v>
      </c>
      <c r="B287" s="10" t="s">
        <v>1998</v>
      </c>
      <c r="C287" s="10" t="s">
        <v>457</v>
      </c>
      <c r="D287" s="10" t="s">
        <v>2526</v>
      </c>
      <c r="E287" s="12"/>
      <c r="F287" s="12"/>
      <c r="I287" s="12"/>
    </row>
    <row r="288" spans="1:9" x14ac:dyDescent="0.2">
      <c r="A288" s="10" t="s">
        <v>2180</v>
      </c>
      <c r="B288" s="10" t="s">
        <v>1998</v>
      </c>
      <c r="C288" s="10" t="s">
        <v>447</v>
      </c>
      <c r="D288" s="10" t="s">
        <v>2527</v>
      </c>
      <c r="E288" s="12"/>
      <c r="F288" s="12"/>
      <c r="I288" s="12"/>
    </row>
    <row r="289" spans="1:9" x14ac:dyDescent="0.2">
      <c r="A289" s="10" t="s">
        <v>2180</v>
      </c>
      <c r="B289" s="10" t="s">
        <v>1998</v>
      </c>
      <c r="C289" s="10" t="s">
        <v>437</v>
      </c>
      <c r="D289" s="10" t="s">
        <v>2528</v>
      </c>
      <c r="E289" s="12"/>
      <c r="F289" s="12"/>
      <c r="I289" s="12"/>
    </row>
    <row r="290" spans="1:9" x14ac:dyDescent="0.2">
      <c r="A290" s="10" t="s">
        <v>2180</v>
      </c>
      <c r="B290" s="10" t="s">
        <v>1998</v>
      </c>
      <c r="C290" s="10" t="s">
        <v>427</v>
      </c>
      <c r="D290" s="10" t="s">
        <v>2529</v>
      </c>
      <c r="E290" s="12"/>
      <c r="F290" s="12"/>
      <c r="I290" s="12"/>
    </row>
    <row r="291" spans="1:9" x14ac:dyDescent="0.2">
      <c r="A291" s="10" t="s">
        <v>2180</v>
      </c>
      <c r="B291" s="10" t="s">
        <v>1998</v>
      </c>
      <c r="C291" s="10" t="s">
        <v>417</v>
      </c>
      <c r="D291" s="10" t="s">
        <v>2530</v>
      </c>
      <c r="E291" s="12"/>
      <c r="F291" s="12"/>
      <c r="I291" s="12"/>
    </row>
    <row r="292" spans="1:9" x14ac:dyDescent="0.2">
      <c r="A292" s="10" t="s">
        <v>2180</v>
      </c>
      <c r="B292" s="10" t="s">
        <v>1998</v>
      </c>
      <c r="C292" s="10" t="s">
        <v>409</v>
      </c>
      <c r="D292" s="10" t="s">
        <v>2531</v>
      </c>
      <c r="E292" s="12"/>
      <c r="F292" s="12"/>
      <c r="I292" s="12"/>
    </row>
    <row r="293" spans="1:9" x14ac:dyDescent="0.2">
      <c r="A293" s="10" t="s">
        <v>2180</v>
      </c>
      <c r="B293" s="10" t="s">
        <v>1998</v>
      </c>
      <c r="C293" s="10" t="s">
        <v>399</v>
      </c>
      <c r="D293" s="10" t="s">
        <v>2532</v>
      </c>
      <c r="E293" s="12"/>
      <c r="F293" s="12"/>
      <c r="I293" s="12"/>
    </row>
    <row r="294" spans="1:9" x14ac:dyDescent="0.2">
      <c r="A294" s="10" t="s">
        <v>2180</v>
      </c>
      <c r="B294" s="10" t="s">
        <v>1998</v>
      </c>
      <c r="C294" s="10" t="s">
        <v>390</v>
      </c>
      <c r="D294" s="10" t="s">
        <v>2533</v>
      </c>
      <c r="E294" s="12"/>
      <c r="F294" s="12"/>
      <c r="I294" s="12"/>
    </row>
    <row r="295" spans="1:9" x14ac:dyDescent="0.2">
      <c r="A295" s="10" t="s">
        <v>2180</v>
      </c>
      <c r="B295" s="10" t="s">
        <v>1998</v>
      </c>
      <c r="C295" s="10" t="s">
        <v>381</v>
      </c>
      <c r="D295" s="10" t="s">
        <v>2534</v>
      </c>
      <c r="E295" s="12"/>
      <c r="F295" s="12"/>
      <c r="I295" s="12"/>
    </row>
    <row r="296" spans="1:9" x14ac:dyDescent="0.2">
      <c r="A296" s="10" t="s">
        <v>2180</v>
      </c>
      <c r="B296" s="10" t="s">
        <v>1998</v>
      </c>
      <c r="C296" s="10" t="s">
        <v>374</v>
      </c>
      <c r="D296" s="10" t="s">
        <v>2535</v>
      </c>
      <c r="E296" s="12"/>
      <c r="F296" s="12"/>
      <c r="I296" s="12"/>
    </row>
    <row r="297" spans="1:9" x14ac:dyDescent="0.2">
      <c r="A297" s="10" t="s">
        <v>2180</v>
      </c>
      <c r="B297" s="10" t="s">
        <v>1998</v>
      </c>
      <c r="C297" s="10" t="s">
        <v>367</v>
      </c>
      <c r="D297" s="10" t="s">
        <v>2536</v>
      </c>
      <c r="E297" s="12"/>
      <c r="F297" s="12"/>
      <c r="I297" s="12"/>
    </row>
    <row r="298" spans="1:9" x14ac:dyDescent="0.2">
      <c r="A298" s="10" t="s">
        <v>2180</v>
      </c>
      <c r="B298" s="10" t="s">
        <v>1998</v>
      </c>
      <c r="C298" s="10" t="s">
        <v>360</v>
      </c>
      <c r="D298" s="10" t="s">
        <v>2537</v>
      </c>
      <c r="E298" s="12"/>
      <c r="F298" s="12"/>
      <c r="I298" s="12"/>
    </row>
    <row r="299" spans="1:9" x14ac:dyDescent="0.2">
      <c r="A299" s="10" t="s">
        <v>2180</v>
      </c>
      <c r="B299" s="10" t="s">
        <v>1998</v>
      </c>
      <c r="C299" s="10" t="s">
        <v>355</v>
      </c>
      <c r="D299" s="10" t="s">
        <v>2538</v>
      </c>
      <c r="E299" s="12"/>
      <c r="F299" s="12"/>
      <c r="I299" s="12"/>
    </row>
    <row r="300" spans="1:9" x14ac:dyDescent="0.2">
      <c r="A300" s="10" t="s">
        <v>2180</v>
      </c>
      <c r="B300" s="10" t="s">
        <v>1998</v>
      </c>
      <c r="C300" s="10" t="s">
        <v>349</v>
      </c>
      <c r="D300" s="10" t="s">
        <v>2539</v>
      </c>
      <c r="E300" s="12"/>
      <c r="F300" s="12"/>
      <c r="I300" s="12"/>
    </row>
    <row r="301" spans="1:9" x14ac:dyDescent="0.2">
      <c r="A301" s="10" t="s">
        <v>2179</v>
      </c>
      <c r="B301" s="10" t="s">
        <v>1997</v>
      </c>
      <c r="C301" s="10" t="s">
        <v>1815</v>
      </c>
      <c r="D301" s="10" t="s">
        <v>2540</v>
      </c>
      <c r="E301" s="12"/>
      <c r="F301" s="12"/>
      <c r="I301" s="12"/>
    </row>
    <row r="302" spans="1:9" x14ac:dyDescent="0.2">
      <c r="A302" s="10" t="s">
        <v>2179</v>
      </c>
      <c r="B302" s="10" t="s">
        <v>1997</v>
      </c>
      <c r="C302" s="10" t="s">
        <v>1641</v>
      </c>
      <c r="D302" s="10" t="s">
        <v>2541</v>
      </c>
      <c r="E302" s="12"/>
      <c r="F302" s="12"/>
      <c r="I302" s="12"/>
    </row>
    <row r="303" spans="1:9" x14ac:dyDescent="0.2">
      <c r="A303" s="10" t="s">
        <v>2179</v>
      </c>
      <c r="B303" s="10" t="s">
        <v>1997</v>
      </c>
      <c r="C303" s="10" t="s">
        <v>1473</v>
      </c>
      <c r="D303" s="10" t="s">
        <v>2542</v>
      </c>
      <c r="E303" s="12"/>
      <c r="F303" s="12"/>
      <c r="I303" s="12"/>
    </row>
    <row r="304" spans="1:9" x14ac:dyDescent="0.2">
      <c r="A304" s="10" t="s">
        <v>2178</v>
      </c>
      <c r="B304" s="10" t="s">
        <v>1996</v>
      </c>
      <c r="C304" s="10" t="s">
        <v>1814</v>
      </c>
      <c r="D304" s="10" t="s">
        <v>2543</v>
      </c>
      <c r="E304" s="12"/>
      <c r="F304" s="12"/>
      <c r="I304" s="12"/>
    </row>
    <row r="305" spans="1:9" x14ac:dyDescent="0.2">
      <c r="A305" s="10" t="s">
        <v>2178</v>
      </c>
      <c r="B305" s="10" t="s">
        <v>1996</v>
      </c>
      <c r="C305" s="10" t="s">
        <v>1640</v>
      </c>
      <c r="D305" s="10" t="s">
        <v>2544</v>
      </c>
      <c r="E305" s="12"/>
      <c r="F305" s="12"/>
      <c r="I305" s="12"/>
    </row>
    <row r="306" spans="1:9" x14ac:dyDescent="0.2">
      <c r="A306" s="10" t="s">
        <v>2178</v>
      </c>
      <c r="B306" s="10" t="s">
        <v>1996</v>
      </c>
      <c r="C306" s="10" t="s">
        <v>1472</v>
      </c>
      <c r="D306" s="10" t="s">
        <v>2545</v>
      </c>
      <c r="E306" s="12"/>
      <c r="F306" s="12"/>
      <c r="I306" s="12"/>
    </row>
    <row r="307" spans="1:9" x14ac:dyDescent="0.2">
      <c r="A307" s="10" t="s">
        <v>2178</v>
      </c>
      <c r="B307" s="10" t="s">
        <v>1996</v>
      </c>
      <c r="C307" s="10" t="s">
        <v>1343</v>
      </c>
      <c r="D307" s="10" t="s">
        <v>2546</v>
      </c>
      <c r="E307" s="12"/>
      <c r="F307" s="12"/>
      <c r="I307" s="12"/>
    </row>
    <row r="308" spans="1:9" x14ac:dyDescent="0.2">
      <c r="A308" s="10" t="s">
        <v>2177</v>
      </c>
      <c r="B308" s="10" t="s">
        <v>1995</v>
      </c>
      <c r="C308" s="10" t="s">
        <v>1813</v>
      </c>
      <c r="D308" s="10" t="s">
        <v>2547</v>
      </c>
      <c r="E308" s="12"/>
      <c r="F308" s="12"/>
      <c r="I308" s="12"/>
    </row>
    <row r="309" spans="1:9" x14ac:dyDescent="0.2">
      <c r="A309" s="10" t="s">
        <v>2177</v>
      </c>
      <c r="B309" s="10" t="s">
        <v>1995</v>
      </c>
      <c r="C309" s="10" t="s">
        <v>1639</v>
      </c>
      <c r="D309" s="10" t="s">
        <v>2548</v>
      </c>
      <c r="E309" s="12"/>
      <c r="F309" s="12"/>
      <c r="I309" s="12"/>
    </row>
    <row r="310" spans="1:9" x14ac:dyDescent="0.2">
      <c r="A310" s="10" t="s">
        <v>2176</v>
      </c>
      <c r="B310" s="10" t="s">
        <v>1994</v>
      </c>
      <c r="C310" s="10" t="s">
        <v>1812</v>
      </c>
      <c r="D310" s="10" t="s">
        <v>2549</v>
      </c>
      <c r="E310" s="12"/>
      <c r="F310" s="12"/>
      <c r="I310" s="12"/>
    </row>
    <row r="311" spans="1:9" x14ac:dyDescent="0.2">
      <c r="A311" s="10" t="s">
        <v>2176</v>
      </c>
      <c r="B311" s="10" t="s">
        <v>1994</v>
      </c>
      <c r="C311" s="10" t="s">
        <v>1638</v>
      </c>
      <c r="D311" s="10" t="s">
        <v>2550</v>
      </c>
      <c r="E311" s="12"/>
      <c r="F311" s="12"/>
      <c r="I311" s="12"/>
    </row>
    <row r="312" spans="1:9" x14ac:dyDescent="0.2">
      <c r="A312" s="10" t="s">
        <v>2176</v>
      </c>
      <c r="B312" s="10" t="s">
        <v>1994</v>
      </c>
      <c r="C312" s="10" t="s">
        <v>1471</v>
      </c>
      <c r="D312" s="10" t="s">
        <v>2551</v>
      </c>
      <c r="E312" s="12"/>
      <c r="F312" s="12"/>
      <c r="I312" s="12"/>
    </row>
    <row r="313" spans="1:9" x14ac:dyDescent="0.2">
      <c r="A313" s="10" t="s">
        <v>2175</v>
      </c>
      <c r="B313" s="10" t="s">
        <v>1993</v>
      </c>
      <c r="C313" s="10" t="s">
        <v>1811</v>
      </c>
      <c r="D313" s="10" t="s">
        <v>2552</v>
      </c>
      <c r="E313" s="12"/>
      <c r="F313" s="12"/>
      <c r="I313" s="12"/>
    </row>
    <row r="314" spans="1:9" x14ac:dyDescent="0.2">
      <c r="A314" s="10" t="s">
        <v>2175</v>
      </c>
      <c r="B314" s="10" t="s">
        <v>1993</v>
      </c>
      <c r="C314" s="10" t="s">
        <v>1637</v>
      </c>
      <c r="D314" s="10" t="s">
        <v>2553</v>
      </c>
      <c r="E314" s="12"/>
      <c r="F314" s="12"/>
      <c r="I314" s="12"/>
    </row>
    <row r="315" spans="1:9" x14ac:dyDescent="0.2">
      <c r="A315" s="10" t="s">
        <v>2175</v>
      </c>
      <c r="B315" s="10" t="s">
        <v>1993</v>
      </c>
      <c r="C315" s="10" t="s">
        <v>1470</v>
      </c>
      <c r="D315" s="10" t="s">
        <v>2554</v>
      </c>
      <c r="E315" s="12"/>
      <c r="F315" s="12"/>
      <c r="I315" s="12"/>
    </row>
    <row r="316" spans="1:9" x14ac:dyDescent="0.2">
      <c r="A316" s="10" t="s">
        <v>2174</v>
      </c>
      <c r="B316" s="10" t="s">
        <v>1992</v>
      </c>
      <c r="C316" s="10" t="s">
        <v>1810</v>
      </c>
      <c r="D316" s="10" t="s">
        <v>2555</v>
      </c>
      <c r="E316" s="12"/>
      <c r="F316" s="12"/>
      <c r="I316" s="12"/>
    </row>
    <row r="317" spans="1:9" x14ac:dyDescent="0.2">
      <c r="A317" s="10" t="s">
        <v>2174</v>
      </c>
      <c r="B317" s="10" t="s">
        <v>1992</v>
      </c>
      <c r="C317" s="10" t="s">
        <v>1636</v>
      </c>
      <c r="D317" s="10" t="s">
        <v>2556</v>
      </c>
      <c r="E317" s="12"/>
      <c r="F317" s="12"/>
      <c r="I317" s="12"/>
    </row>
    <row r="318" spans="1:9" x14ac:dyDescent="0.2">
      <c r="A318" s="10" t="s">
        <v>2174</v>
      </c>
      <c r="B318" s="10" t="s">
        <v>1992</v>
      </c>
      <c r="C318" s="10" t="s">
        <v>1469</v>
      </c>
      <c r="D318" s="10" t="s">
        <v>2557</v>
      </c>
      <c r="E318" s="12"/>
      <c r="F318" s="12"/>
      <c r="I318" s="12"/>
    </row>
    <row r="319" spans="1:9" x14ac:dyDescent="0.2">
      <c r="A319" s="10" t="s">
        <v>2173</v>
      </c>
      <c r="B319" s="10" t="s">
        <v>1991</v>
      </c>
      <c r="C319" s="10" t="s">
        <v>1809</v>
      </c>
      <c r="D319" s="10" t="s">
        <v>2558</v>
      </c>
      <c r="E319" s="12"/>
      <c r="F319" s="12"/>
      <c r="I319" s="12"/>
    </row>
    <row r="320" spans="1:9" x14ac:dyDescent="0.2">
      <c r="A320" s="10" t="s">
        <v>2173</v>
      </c>
      <c r="B320" s="10" t="s">
        <v>1991</v>
      </c>
      <c r="C320" s="10" t="s">
        <v>1635</v>
      </c>
      <c r="D320" s="10" t="s">
        <v>2559</v>
      </c>
      <c r="E320" s="12"/>
      <c r="F320" s="12"/>
      <c r="I320" s="12"/>
    </row>
    <row r="321" spans="1:9" x14ac:dyDescent="0.2">
      <c r="A321" s="10" t="s">
        <v>2172</v>
      </c>
      <c r="B321" s="10" t="s">
        <v>1990</v>
      </c>
      <c r="C321" s="10" t="s">
        <v>1808</v>
      </c>
      <c r="D321" s="10" t="s">
        <v>2560</v>
      </c>
      <c r="E321" s="12"/>
      <c r="F321" s="12"/>
      <c r="I321" s="12"/>
    </row>
    <row r="322" spans="1:9" x14ac:dyDescent="0.2">
      <c r="A322" s="10" t="s">
        <v>2172</v>
      </c>
      <c r="B322" s="10" t="s">
        <v>1990</v>
      </c>
      <c r="C322" s="10" t="s">
        <v>1634</v>
      </c>
      <c r="D322" s="10" t="s">
        <v>2561</v>
      </c>
      <c r="E322" s="12"/>
      <c r="F322" s="12"/>
      <c r="I322" s="12"/>
    </row>
    <row r="323" spans="1:9" x14ac:dyDescent="0.2">
      <c r="A323" s="10" t="s">
        <v>2172</v>
      </c>
      <c r="B323" s="10" t="s">
        <v>1990</v>
      </c>
      <c r="C323" s="10" t="s">
        <v>1468</v>
      </c>
      <c r="D323" s="10" t="s">
        <v>2562</v>
      </c>
      <c r="E323" s="12"/>
      <c r="F323" s="12"/>
      <c r="I323" s="12"/>
    </row>
    <row r="324" spans="1:9" x14ac:dyDescent="0.2">
      <c r="A324" s="10" t="s">
        <v>2172</v>
      </c>
      <c r="B324" s="10" t="s">
        <v>1990</v>
      </c>
      <c r="C324" s="10" t="s">
        <v>1342</v>
      </c>
      <c r="D324" s="10" t="s">
        <v>2563</v>
      </c>
      <c r="E324" s="12"/>
      <c r="F324" s="12"/>
      <c r="I324" s="12"/>
    </row>
    <row r="325" spans="1:9" x14ac:dyDescent="0.2">
      <c r="A325" s="10" t="s">
        <v>2171</v>
      </c>
      <c r="B325" s="10" t="s">
        <v>1989</v>
      </c>
      <c r="C325" s="10" t="s">
        <v>1807</v>
      </c>
      <c r="D325" s="10" t="s">
        <v>2564</v>
      </c>
      <c r="E325" s="12"/>
      <c r="F325" s="12"/>
      <c r="I325" s="12"/>
    </row>
    <row r="326" spans="1:9" x14ac:dyDescent="0.2">
      <c r="A326" s="10" t="s">
        <v>2171</v>
      </c>
      <c r="B326" s="10" t="s">
        <v>1989</v>
      </c>
      <c r="C326" s="10" t="s">
        <v>1633</v>
      </c>
      <c r="D326" s="10" t="s">
        <v>2565</v>
      </c>
      <c r="E326" s="12"/>
      <c r="F326" s="12"/>
      <c r="I326" s="12"/>
    </row>
    <row r="327" spans="1:9" x14ac:dyDescent="0.2">
      <c r="A327" s="10" t="s">
        <v>2170</v>
      </c>
      <c r="B327" s="10" t="s">
        <v>1988</v>
      </c>
      <c r="C327" s="10" t="s">
        <v>1806</v>
      </c>
      <c r="D327" s="10" t="s">
        <v>2566</v>
      </c>
      <c r="E327" s="12"/>
      <c r="F327" s="12"/>
      <c r="I327" s="12"/>
    </row>
    <row r="328" spans="1:9" x14ac:dyDescent="0.2">
      <c r="A328" s="10" t="s">
        <v>2170</v>
      </c>
      <c r="B328" s="10" t="s">
        <v>1988</v>
      </c>
      <c r="C328" s="10" t="s">
        <v>1632</v>
      </c>
      <c r="D328" s="10" t="s">
        <v>2567</v>
      </c>
      <c r="E328" s="12"/>
      <c r="F328" s="12"/>
      <c r="I328" s="12"/>
    </row>
    <row r="329" spans="1:9" x14ac:dyDescent="0.2">
      <c r="A329" s="10" t="s">
        <v>2170</v>
      </c>
      <c r="B329" s="10" t="s">
        <v>1988</v>
      </c>
      <c r="C329" s="10" t="s">
        <v>1467</v>
      </c>
      <c r="D329" s="10" t="s">
        <v>2568</v>
      </c>
      <c r="E329" s="12"/>
      <c r="F329" s="12"/>
      <c r="I329" s="12"/>
    </row>
    <row r="330" spans="1:9" x14ac:dyDescent="0.2">
      <c r="A330" s="10" t="s">
        <v>2170</v>
      </c>
      <c r="B330" s="10" t="s">
        <v>1988</v>
      </c>
      <c r="C330" s="10" t="s">
        <v>1341</v>
      </c>
      <c r="D330" s="10" t="s">
        <v>2185</v>
      </c>
      <c r="E330" s="12"/>
      <c r="F330" s="12"/>
      <c r="I330" s="12"/>
    </row>
    <row r="331" spans="1:9" x14ac:dyDescent="0.2">
      <c r="A331" s="10" t="s">
        <v>2170</v>
      </c>
      <c r="B331" s="10" t="s">
        <v>1988</v>
      </c>
      <c r="C331" s="10" t="s">
        <v>1268</v>
      </c>
      <c r="D331" s="10" t="s">
        <v>2569</v>
      </c>
      <c r="E331" s="12"/>
      <c r="F331" s="12"/>
      <c r="I331" s="12"/>
    </row>
    <row r="332" spans="1:9" x14ac:dyDescent="0.2">
      <c r="A332" s="10" t="s">
        <v>2170</v>
      </c>
      <c r="B332" s="10" t="s">
        <v>1988</v>
      </c>
      <c r="C332" s="10" t="s">
        <v>1214</v>
      </c>
      <c r="D332" s="10" t="s">
        <v>2570</v>
      </c>
      <c r="E332" s="12"/>
      <c r="F332" s="12"/>
      <c r="I332" s="12"/>
    </row>
    <row r="333" spans="1:9" x14ac:dyDescent="0.2">
      <c r="A333" s="10" t="s">
        <v>2170</v>
      </c>
      <c r="B333" s="10" t="s">
        <v>1988</v>
      </c>
      <c r="C333" s="10" t="s">
        <v>1167</v>
      </c>
      <c r="D333" s="10" t="s">
        <v>2571</v>
      </c>
      <c r="E333" s="12"/>
      <c r="F333" s="12"/>
      <c r="I333" s="12"/>
    </row>
    <row r="334" spans="1:9" x14ac:dyDescent="0.2">
      <c r="A334" s="10" t="s">
        <v>2170</v>
      </c>
      <c r="B334" s="10" t="s">
        <v>1988</v>
      </c>
      <c r="C334" s="10" t="s">
        <v>1127</v>
      </c>
      <c r="D334" s="10" t="s">
        <v>2572</v>
      </c>
      <c r="E334" s="12"/>
      <c r="F334" s="12"/>
      <c r="I334" s="12"/>
    </row>
    <row r="335" spans="1:9" x14ac:dyDescent="0.2">
      <c r="A335" s="10" t="s">
        <v>2170</v>
      </c>
      <c r="B335" s="10" t="s">
        <v>1988</v>
      </c>
      <c r="C335" s="10" t="s">
        <v>1087</v>
      </c>
      <c r="D335" s="10" t="s">
        <v>2573</v>
      </c>
      <c r="E335" s="12"/>
      <c r="F335" s="12"/>
      <c r="I335" s="12"/>
    </row>
    <row r="336" spans="1:9" x14ac:dyDescent="0.2">
      <c r="A336" s="10" t="s">
        <v>2170</v>
      </c>
      <c r="B336" s="10" t="s">
        <v>1988</v>
      </c>
      <c r="C336" s="10" t="s">
        <v>1052</v>
      </c>
      <c r="D336" s="10" t="s">
        <v>2574</v>
      </c>
      <c r="E336" s="12"/>
      <c r="F336" s="12"/>
      <c r="I336" s="12"/>
    </row>
    <row r="337" spans="1:9" x14ac:dyDescent="0.2">
      <c r="A337" s="10" t="s">
        <v>2170</v>
      </c>
      <c r="B337" s="10" t="s">
        <v>1988</v>
      </c>
      <c r="C337" s="10" t="s">
        <v>1021</v>
      </c>
      <c r="D337" s="10" t="s">
        <v>2575</v>
      </c>
      <c r="E337" s="12"/>
      <c r="F337" s="12"/>
      <c r="I337" s="12"/>
    </row>
    <row r="338" spans="1:9" x14ac:dyDescent="0.2">
      <c r="A338" s="10" t="s">
        <v>2170</v>
      </c>
      <c r="B338" s="10" t="s">
        <v>1988</v>
      </c>
      <c r="C338" s="10" t="s">
        <v>993</v>
      </c>
      <c r="D338" s="10" t="s">
        <v>2576</v>
      </c>
      <c r="E338" s="12"/>
      <c r="F338" s="12"/>
      <c r="I338" s="12"/>
    </row>
    <row r="339" spans="1:9" x14ac:dyDescent="0.2">
      <c r="A339" s="10" t="s">
        <v>2170</v>
      </c>
      <c r="B339" s="10" t="s">
        <v>1988</v>
      </c>
      <c r="C339" s="10" t="s">
        <v>635</v>
      </c>
      <c r="D339" s="10" t="s">
        <v>2577</v>
      </c>
      <c r="E339" s="12"/>
      <c r="F339" s="12"/>
      <c r="I339" s="12"/>
    </row>
    <row r="340" spans="1:9" x14ac:dyDescent="0.2">
      <c r="A340" s="10" t="s">
        <v>2170</v>
      </c>
      <c r="B340" s="10" t="s">
        <v>1988</v>
      </c>
      <c r="C340" s="10" t="s">
        <v>939</v>
      </c>
      <c r="D340" s="10" t="s">
        <v>2578</v>
      </c>
      <c r="E340" s="12"/>
      <c r="F340" s="12"/>
      <c r="I340" s="12"/>
    </row>
    <row r="341" spans="1:9" x14ac:dyDescent="0.2">
      <c r="A341" s="10" t="s">
        <v>2170</v>
      </c>
      <c r="B341" s="10" t="s">
        <v>1988</v>
      </c>
      <c r="C341" s="10" t="s">
        <v>917</v>
      </c>
      <c r="D341" s="10" t="s">
        <v>2579</v>
      </c>
      <c r="E341" s="12"/>
      <c r="F341" s="12"/>
      <c r="I341" s="12"/>
    </row>
    <row r="342" spans="1:9" x14ac:dyDescent="0.2">
      <c r="A342" s="10" t="s">
        <v>2170</v>
      </c>
      <c r="B342" s="10" t="s">
        <v>1988</v>
      </c>
      <c r="C342" s="10" t="s">
        <v>892</v>
      </c>
      <c r="D342" s="10" t="s">
        <v>2580</v>
      </c>
      <c r="E342" s="12"/>
      <c r="F342" s="12"/>
      <c r="I342" s="12"/>
    </row>
    <row r="343" spans="1:9" x14ac:dyDescent="0.2">
      <c r="A343" s="10" t="s">
        <v>2170</v>
      </c>
      <c r="B343" s="10" t="s">
        <v>1988</v>
      </c>
      <c r="C343" s="10" t="s">
        <v>871</v>
      </c>
      <c r="D343" s="10" t="s">
        <v>2051</v>
      </c>
      <c r="E343" s="12"/>
      <c r="F343" s="12"/>
      <c r="I343" s="12"/>
    </row>
    <row r="344" spans="1:9" x14ac:dyDescent="0.2">
      <c r="A344" s="10" t="s">
        <v>2170</v>
      </c>
      <c r="B344" s="10" t="s">
        <v>1988</v>
      </c>
      <c r="C344" s="10" t="s">
        <v>850</v>
      </c>
      <c r="D344" s="10" t="s">
        <v>2581</v>
      </c>
      <c r="E344" s="12"/>
      <c r="F344" s="12"/>
      <c r="I344" s="12"/>
    </row>
    <row r="345" spans="1:9" x14ac:dyDescent="0.2">
      <c r="A345" s="10" t="s">
        <v>2170</v>
      </c>
      <c r="B345" s="10" t="s">
        <v>1988</v>
      </c>
      <c r="C345" s="10" t="s">
        <v>829</v>
      </c>
      <c r="D345" s="10" t="s">
        <v>2582</v>
      </c>
      <c r="E345" s="12"/>
      <c r="F345" s="12"/>
      <c r="I345" s="12"/>
    </row>
    <row r="346" spans="1:9" x14ac:dyDescent="0.2">
      <c r="A346" s="10" t="s">
        <v>2170</v>
      </c>
      <c r="B346" s="10" t="s">
        <v>1988</v>
      </c>
      <c r="C346" s="10" t="s">
        <v>808</v>
      </c>
      <c r="D346" s="10" t="s">
        <v>2583</v>
      </c>
      <c r="E346" s="12"/>
      <c r="F346" s="12"/>
      <c r="I346" s="12"/>
    </row>
    <row r="347" spans="1:9" x14ac:dyDescent="0.2">
      <c r="A347" s="10" t="s">
        <v>2170</v>
      </c>
      <c r="B347" s="10" t="s">
        <v>1988</v>
      </c>
      <c r="C347" s="10" t="s">
        <v>787</v>
      </c>
      <c r="D347" s="10" t="s">
        <v>2584</v>
      </c>
      <c r="E347" s="12"/>
      <c r="F347" s="12"/>
      <c r="I347" s="12"/>
    </row>
    <row r="348" spans="1:9" x14ac:dyDescent="0.2">
      <c r="A348" s="10" t="s">
        <v>2170</v>
      </c>
      <c r="B348" s="10" t="s">
        <v>1988</v>
      </c>
      <c r="C348" s="10" t="s">
        <v>768</v>
      </c>
      <c r="D348" s="10" t="s">
        <v>2585</v>
      </c>
      <c r="E348" s="12"/>
      <c r="F348" s="12"/>
      <c r="I348" s="12"/>
    </row>
    <row r="349" spans="1:9" x14ac:dyDescent="0.2">
      <c r="A349" s="10" t="s">
        <v>2170</v>
      </c>
      <c r="B349" s="10" t="s">
        <v>1988</v>
      </c>
      <c r="C349" s="10" t="s">
        <v>749</v>
      </c>
      <c r="D349" s="10" t="s">
        <v>2586</v>
      </c>
      <c r="E349" s="12"/>
      <c r="F349" s="12"/>
      <c r="I349" s="12"/>
    </row>
    <row r="350" spans="1:9" x14ac:dyDescent="0.2">
      <c r="A350" s="10" t="s">
        <v>2170</v>
      </c>
      <c r="B350" s="10" t="s">
        <v>1988</v>
      </c>
      <c r="C350" s="10" t="s">
        <v>730</v>
      </c>
      <c r="D350" s="10" t="s">
        <v>2587</v>
      </c>
      <c r="E350" s="12"/>
      <c r="F350" s="12"/>
      <c r="I350" s="12"/>
    </row>
    <row r="351" spans="1:9" x14ac:dyDescent="0.2">
      <c r="A351" s="10" t="s">
        <v>2170</v>
      </c>
      <c r="B351" s="10" t="s">
        <v>1988</v>
      </c>
      <c r="C351" s="10" t="s">
        <v>712</v>
      </c>
      <c r="D351" s="10" t="s">
        <v>2588</v>
      </c>
      <c r="E351" s="12"/>
      <c r="F351" s="12"/>
      <c r="I351" s="12"/>
    </row>
    <row r="352" spans="1:9" x14ac:dyDescent="0.2">
      <c r="A352" s="10" t="s">
        <v>2170</v>
      </c>
      <c r="B352" s="10" t="s">
        <v>1988</v>
      </c>
      <c r="C352" s="10" t="s">
        <v>697</v>
      </c>
      <c r="D352" s="10" t="s">
        <v>2189</v>
      </c>
      <c r="E352" s="12"/>
      <c r="F352" s="12"/>
      <c r="I352" s="12"/>
    </row>
    <row r="353" spans="1:9" x14ac:dyDescent="0.2">
      <c r="A353" s="10" t="s">
        <v>2170</v>
      </c>
      <c r="B353" s="10" t="s">
        <v>1988</v>
      </c>
      <c r="C353" s="10" t="s">
        <v>682</v>
      </c>
      <c r="D353" s="10" t="s">
        <v>2589</v>
      </c>
      <c r="E353" s="12"/>
      <c r="F353" s="12"/>
      <c r="I353" s="12"/>
    </row>
    <row r="354" spans="1:9" x14ac:dyDescent="0.2">
      <c r="A354" s="10" t="s">
        <v>2170</v>
      </c>
      <c r="B354" s="10" t="s">
        <v>1988</v>
      </c>
      <c r="C354" s="10" t="s">
        <v>667</v>
      </c>
      <c r="D354" s="10" t="s">
        <v>2590</v>
      </c>
      <c r="E354" s="12"/>
      <c r="F354" s="12"/>
      <c r="I354" s="12"/>
    </row>
    <row r="355" spans="1:9" x14ac:dyDescent="0.2">
      <c r="A355" s="10" t="s">
        <v>2170</v>
      </c>
      <c r="B355" s="10" t="s">
        <v>1988</v>
      </c>
      <c r="C355" s="10" t="s">
        <v>652</v>
      </c>
      <c r="D355" s="10" t="s">
        <v>2591</v>
      </c>
      <c r="E355" s="12"/>
      <c r="F355" s="12"/>
      <c r="I355" s="12"/>
    </row>
    <row r="356" spans="1:9" x14ac:dyDescent="0.2">
      <c r="A356" s="10" t="s">
        <v>2170</v>
      </c>
      <c r="B356" s="10" t="s">
        <v>1988</v>
      </c>
      <c r="C356" s="10" t="s">
        <v>637</v>
      </c>
      <c r="D356" s="10" t="s">
        <v>2592</v>
      </c>
      <c r="E356" s="12"/>
      <c r="F356" s="12"/>
      <c r="I356" s="12"/>
    </row>
    <row r="357" spans="1:9" x14ac:dyDescent="0.2">
      <c r="A357" s="10" t="s">
        <v>2170</v>
      </c>
      <c r="B357" s="10" t="s">
        <v>1988</v>
      </c>
      <c r="C357" s="10" t="s">
        <v>624</v>
      </c>
      <c r="D357" s="10" t="s">
        <v>2593</v>
      </c>
      <c r="E357" s="12"/>
      <c r="F357" s="12"/>
      <c r="I357" s="12"/>
    </row>
    <row r="358" spans="1:9" x14ac:dyDescent="0.2">
      <c r="A358" s="10" t="s">
        <v>2170</v>
      </c>
      <c r="B358" s="10" t="s">
        <v>1988</v>
      </c>
      <c r="C358" s="10" t="s">
        <v>609</v>
      </c>
      <c r="D358" s="10" t="s">
        <v>2594</v>
      </c>
      <c r="E358" s="12"/>
      <c r="F358" s="12"/>
      <c r="I358" s="12"/>
    </row>
    <row r="359" spans="1:9" x14ac:dyDescent="0.2">
      <c r="A359" s="10" t="s">
        <v>2170</v>
      </c>
      <c r="B359" s="10" t="s">
        <v>1988</v>
      </c>
      <c r="C359" s="10" t="s">
        <v>595</v>
      </c>
      <c r="D359" s="10" t="s">
        <v>2595</v>
      </c>
      <c r="E359" s="12"/>
      <c r="F359" s="12"/>
      <c r="I359" s="12"/>
    </row>
    <row r="360" spans="1:9" x14ac:dyDescent="0.2">
      <c r="A360" s="10" t="s">
        <v>2170</v>
      </c>
      <c r="B360" s="10" t="s">
        <v>1988</v>
      </c>
      <c r="C360" s="10" t="s">
        <v>582</v>
      </c>
      <c r="D360" s="10" t="s">
        <v>2596</v>
      </c>
      <c r="E360" s="12"/>
      <c r="F360" s="12"/>
      <c r="I360" s="12"/>
    </row>
    <row r="361" spans="1:9" x14ac:dyDescent="0.2">
      <c r="A361" s="10" t="s">
        <v>2170</v>
      </c>
      <c r="B361" s="10" t="s">
        <v>1988</v>
      </c>
      <c r="C361" s="10" t="s">
        <v>571</v>
      </c>
      <c r="D361" s="10" t="s">
        <v>2597</v>
      </c>
      <c r="E361" s="12"/>
      <c r="F361" s="12"/>
      <c r="I361" s="12"/>
    </row>
    <row r="362" spans="1:9" x14ac:dyDescent="0.2">
      <c r="A362" s="10" t="s">
        <v>2170</v>
      </c>
      <c r="B362" s="10" t="s">
        <v>1988</v>
      </c>
      <c r="C362" s="10" t="s">
        <v>433</v>
      </c>
      <c r="D362" s="10" t="s">
        <v>2598</v>
      </c>
      <c r="E362" s="12"/>
      <c r="F362" s="12"/>
      <c r="I362" s="12"/>
    </row>
    <row r="363" spans="1:9" x14ac:dyDescent="0.2">
      <c r="A363" s="10" t="s">
        <v>2170</v>
      </c>
      <c r="B363" s="10" t="s">
        <v>1988</v>
      </c>
      <c r="C363" s="10" t="s">
        <v>549</v>
      </c>
      <c r="D363" s="10" t="s">
        <v>2599</v>
      </c>
      <c r="E363" s="12"/>
      <c r="F363" s="12"/>
      <c r="I363" s="12"/>
    </row>
    <row r="364" spans="1:9" x14ac:dyDescent="0.2">
      <c r="A364" s="10" t="s">
        <v>2170</v>
      </c>
      <c r="B364" s="10" t="s">
        <v>1988</v>
      </c>
      <c r="C364" s="10" t="s">
        <v>538</v>
      </c>
      <c r="D364" s="10" t="s">
        <v>2600</v>
      </c>
      <c r="E364" s="12"/>
      <c r="F364" s="12"/>
      <c r="I364" s="12"/>
    </row>
    <row r="365" spans="1:9" x14ac:dyDescent="0.2">
      <c r="A365" s="10" t="s">
        <v>2170</v>
      </c>
      <c r="B365" s="10" t="s">
        <v>1988</v>
      </c>
      <c r="C365" s="10" t="s">
        <v>395</v>
      </c>
      <c r="D365" s="10" t="s">
        <v>2601</v>
      </c>
      <c r="E365" s="12"/>
      <c r="F365" s="12"/>
      <c r="I365" s="12"/>
    </row>
    <row r="366" spans="1:9" x14ac:dyDescent="0.2">
      <c r="A366" s="10" t="s">
        <v>2170</v>
      </c>
      <c r="B366" s="10" t="s">
        <v>1988</v>
      </c>
      <c r="C366" s="10" t="s">
        <v>520</v>
      </c>
      <c r="D366" s="10" t="s">
        <v>2602</v>
      </c>
      <c r="E366" s="12"/>
      <c r="F366" s="12"/>
      <c r="I366" s="12"/>
    </row>
    <row r="367" spans="1:9" x14ac:dyDescent="0.2">
      <c r="A367" s="10" t="s">
        <v>2170</v>
      </c>
      <c r="B367" s="10" t="s">
        <v>1988</v>
      </c>
      <c r="C367" s="10" t="s">
        <v>509</v>
      </c>
      <c r="D367" s="10" t="s">
        <v>2603</v>
      </c>
      <c r="E367" s="12"/>
      <c r="F367" s="12"/>
      <c r="I367" s="12"/>
    </row>
    <row r="368" spans="1:9" x14ac:dyDescent="0.2">
      <c r="A368" s="10" t="s">
        <v>2170</v>
      </c>
      <c r="B368" s="10" t="s">
        <v>1988</v>
      </c>
      <c r="C368" s="10" t="s">
        <v>499</v>
      </c>
      <c r="D368" s="10" t="s">
        <v>2604</v>
      </c>
      <c r="E368" s="12"/>
      <c r="F368" s="12"/>
      <c r="I368" s="12"/>
    </row>
    <row r="369" spans="1:9" x14ac:dyDescent="0.2">
      <c r="A369" s="10" t="s">
        <v>2170</v>
      </c>
      <c r="B369" s="10" t="s">
        <v>1988</v>
      </c>
      <c r="C369" s="10" t="s">
        <v>488</v>
      </c>
      <c r="D369" s="10" t="s">
        <v>2605</v>
      </c>
      <c r="E369" s="12"/>
      <c r="F369" s="12"/>
      <c r="I369" s="12"/>
    </row>
    <row r="370" spans="1:9" x14ac:dyDescent="0.2">
      <c r="A370" s="10" t="s">
        <v>2170</v>
      </c>
      <c r="B370" s="10" t="s">
        <v>1988</v>
      </c>
      <c r="C370" s="10" t="s">
        <v>477</v>
      </c>
      <c r="D370" s="10" t="s">
        <v>2606</v>
      </c>
      <c r="E370" s="12"/>
      <c r="F370" s="12"/>
      <c r="I370" s="12"/>
    </row>
    <row r="371" spans="1:9" x14ac:dyDescent="0.2">
      <c r="A371" s="10" t="s">
        <v>2170</v>
      </c>
      <c r="B371" s="10" t="s">
        <v>1988</v>
      </c>
      <c r="C371" s="10" t="s">
        <v>467</v>
      </c>
      <c r="D371" s="10" t="s">
        <v>2607</v>
      </c>
      <c r="E371" s="12"/>
      <c r="F371" s="12"/>
      <c r="I371" s="12"/>
    </row>
    <row r="372" spans="1:9" x14ac:dyDescent="0.2">
      <c r="A372" s="10" t="s">
        <v>2170</v>
      </c>
      <c r="B372" s="10" t="s">
        <v>1988</v>
      </c>
      <c r="C372" s="10" t="s">
        <v>456</v>
      </c>
      <c r="D372" s="10" t="s">
        <v>2608</v>
      </c>
      <c r="E372" s="12"/>
      <c r="F372" s="12"/>
      <c r="I372" s="12"/>
    </row>
    <row r="373" spans="1:9" x14ac:dyDescent="0.2">
      <c r="A373" s="10" t="s">
        <v>2170</v>
      </c>
      <c r="B373" s="10" t="s">
        <v>1988</v>
      </c>
      <c r="C373" s="10" t="s">
        <v>446</v>
      </c>
      <c r="D373" s="10" t="s">
        <v>2609</v>
      </c>
      <c r="E373" s="12"/>
      <c r="F373" s="12"/>
      <c r="I373" s="12"/>
    </row>
    <row r="374" spans="1:9" x14ac:dyDescent="0.2">
      <c r="A374" s="10" t="s">
        <v>2170</v>
      </c>
      <c r="B374" s="10" t="s">
        <v>1988</v>
      </c>
      <c r="C374" s="10" t="s">
        <v>436</v>
      </c>
      <c r="D374" s="10" t="s">
        <v>2610</v>
      </c>
      <c r="E374" s="12"/>
      <c r="F374" s="12"/>
      <c r="I374" s="12"/>
    </row>
    <row r="375" spans="1:9" x14ac:dyDescent="0.2">
      <c r="A375" s="10" t="s">
        <v>2170</v>
      </c>
      <c r="B375" s="10" t="s">
        <v>1988</v>
      </c>
      <c r="C375" s="10" t="s">
        <v>426</v>
      </c>
      <c r="D375" s="10" t="s">
        <v>2611</v>
      </c>
      <c r="E375" s="12"/>
      <c r="F375" s="12"/>
      <c r="I375" s="12"/>
    </row>
    <row r="376" spans="1:9" x14ac:dyDescent="0.2">
      <c r="A376" s="10" t="s">
        <v>2170</v>
      </c>
      <c r="B376" s="10" t="s">
        <v>1988</v>
      </c>
      <c r="C376" s="10" t="s">
        <v>416</v>
      </c>
      <c r="D376" s="10" t="s">
        <v>2612</v>
      </c>
      <c r="E376" s="12"/>
      <c r="F376" s="12"/>
      <c r="I376" s="12"/>
    </row>
    <row r="377" spans="1:9" x14ac:dyDescent="0.2">
      <c r="A377" s="10" t="s">
        <v>2170</v>
      </c>
      <c r="B377" s="10" t="s">
        <v>1988</v>
      </c>
      <c r="C377" s="10" t="s">
        <v>408</v>
      </c>
      <c r="D377" s="10" t="s">
        <v>2613</v>
      </c>
      <c r="E377" s="12"/>
      <c r="F377" s="12"/>
      <c r="I377" s="12"/>
    </row>
    <row r="378" spans="1:9" x14ac:dyDescent="0.2">
      <c r="A378" s="10" t="s">
        <v>2170</v>
      </c>
      <c r="B378" s="10" t="s">
        <v>1988</v>
      </c>
      <c r="C378" s="10" t="s">
        <v>398</v>
      </c>
      <c r="D378" s="10" t="s">
        <v>2614</v>
      </c>
      <c r="E378" s="12"/>
      <c r="F378" s="12"/>
      <c r="I378" s="12"/>
    </row>
    <row r="379" spans="1:9" x14ac:dyDescent="0.2">
      <c r="A379" s="10" t="s">
        <v>2170</v>
      </c>
      <c r="B379" s="10" t="s">
        <v>1988</v>
      </c>
      <c r="C379" s="10" t="s">
        <v>389</v>
      </c>
      <c r="D379" s="10" t="s">
        <v>2615</v>
      </c>
      <c r="E379" s="12"/>
      <c r="F379" s="12"/>
      <c r="I379" s="12"/>
    </row>
    <row r="380" spans="1:9" x14ac:dyDescent="0.2">
      <c r="A380" s="10" t="s">
        <v>2169</v>
      </c>
      <c r="B380" s="10" t="s">
        <v>1987</v>
      </c>
      <c r="C380" s="10" t="s">
        <v>1805</v>
      </c>
      <c r="D380" s="10" t="s">
        <v>2616</v>
      </c>
      <c r="E380" s="12"/>
      <c r="F380" s="12"/>
      <c r="I380" s="12"/>
    </row>
    <row r="381" spans="1:9" x14ac:dyDescent="0.2">
      <c r="A381" s="10" t="s">
        <v>2169</v>
      </c>
      <c r="B381" s="10" t="s">
        <v>1987</v>
      </c>
      <c r="C381" s="10" t="s">
        <v>1631</v>
      </c>
      <c r="D381" s="10" t="s">
        <v>2617</v>
      </c>
      <c r="E381" s="12"/>
      <c r="F381" s="12"/>
      <c r="I381" s="12"/>
    </row>
    <row r="382" spans="1:9" x14ac:dyDescent="0.2">
      <c r="A382" s="10" t="s">
        <v>2169</v>
      </c>
      <c r="B382" s="10" t="s">
        <v>1987</v>
      </c>
      <c r="C382" s="10" t="s">
        <v>1466</v>
      </c>
      <c r="D382" s="10" t="s">
        <v>2618</v>
      </c>
      <c r="E382" s="12"/>
      <c r="F382" s="12"/>
      <c r="I382" s="12"/>
    </row>
    <row r="383" spans="1:9" x14ac:dyDescent="0.2">
      <c r="A383" s="10" t="s">
        <v>2169</v>
      </c>
      <c r="B383" s="10" t="s">
        <v>1987</v>
      </c>
      <c r="C383" s="10" t="s">
        <v>1340</v>
      </c>
      <c r="D383" s="10" t="s">
        <v>2619</v>
      </c>
      <c r="E383" s="12"/>
      <c r="F383" s="12"/>
      <c r="I383" s="12"/>
    </row>
    <row r="384" spans="1:9" x14ac:dyDescent="0.2">
      <c r="A384" s="10" t="s">
        <v>2169</v>
      </c>
      <c r="B384" s="10" t="s">
        <v>1987</v>
      </c>
      <c r="C384" s="10" t="s">
        <v>1267</v>
      </c>
      <c r="D384" s="10" t="s">
        <v>2620</v>
      </c>
      <c r="E384" s="12"/>
      <c r="F384" s="12"/>
      <c r="I384" s="12"/>
    </row>
    <row r="385" spans="1:9" x14ac:dyDescent="0.2">
      <c r="A385" s="10" t="s">
        <v>2169</v>
      </c>
      <c r="B385" s="10" t="s">
        <v>1987</v>
      </c>
      <c r="C385" s="10" t="s">
        <v>1213</v>
      </c>
      <c r="D385" s="10" t="s">
        <v>2621</v>
      </c>
      <c r="E385" s="12"/>
      <c r="F385" s="12"/>
      <c r="I385" s="12"/>
    </row>
    <row r="386" spans="1:9" x14ac:dyDescent="0.2">
      <c r="A386" s="10" t="s">
        <v>2169</v>
      </c>
      <c r="B386" s="10" t="s">
        <v>1987</v>
      </c>
      <c r="C386" s="10" t="s">
        <v>1166</v>
      </c>
      <c r="D386" s="10" t="s">
        <v>2622</v>
      </c>
      <c r="E386" s="12"/>
      <c r="F386" s="12"/>
      <c r="I386" s="12"/>
    </row>
    <row r="387" spans="1:9" x14ac:dyDescent="0.2">
      <c r="A387" s="10" t="s">
        <v>2169</v>
      </c>
      <c r="B387" s="10" t="s">
        <v>1987</v>
      </c>
      <c r="C387" s="10" t="s">
        <v>1126</v>
      </c>
      <c r="D387" s="10" t="s">
        <v>2623</v>
      </c>
      <c r="E387" s="12"/>
      <c r="F387" s="12"/>
      <c r="I387" s="12"/>
    </row>
    <row r="388" spans="1:9" x14ac:dyDescent="0.2">
      <c r="A388" s="10" t="s">
        <v>2169</v>
      </c>
      <c r="B388" s="10" t="s">
        <v>1987</v>
      </c>
      <c r="C388" s="10" t="s">
        <v>1086</v>
      </c>
      <c r="D388" s="10" t="s">
        <v>2624</v>
      </c>
      <c r="E388" s="12"/>
      <c r="F388" s="12"/>
      <c r="I388" s="12"/>
    </row>
    <row r="389" spans="1:9" x14ac:dyDescent="0.2">
      <c r="A389" s="10" t="s">
        <v>2169</v>
      </c>
      <c r="B389" s="10" t="s">
        <v>1987</v>
      </c>
      <c r="C389" s="10" t="s">
        <v>1051</v>
      </c>
      <c r="D389" s="10" t="s">
        <v>2150</v>
      </c>
      <c r="E389" s="12"/>
      <c r="F389" s="12"/>
      <c r="I389" s="12"/>
    </row>
    <row r="390" spans="1:9" x14ac:dyDescent="0.2">
      <c r="A390" s="10" t="s">
        <v>2169</v>
      </c>
      <c r="B390" s="10" t="s">
        <v>1987</v>
      </c>
      <c r="C390" s="10" t="s">
        <v>1020</v>
      </c>
      <c r="D390" s="10" t="s">
        <v>2625</v>
      </c>
      <c r="E390" s="12"/>
      <c r="F390" s="12"/>
      <c r="I390" s="12"/>
    </row>
    <row r="391" spans="1:9" x14ac:dyDescent="0.2">
      <c r="A391" s="10" t="s">
        <v>2169</v>
      </c>
      <c r="B391" s="10" t="s">
        <v>1987</v>
      </c>
      <c r="C391" s="10" t="s">
        <v>992</v>
      </c>
      <c r="D391" s="10" t="s">
        <v>2136</v>
      </c>
      <c r="E391" s="12"/>
      <c r="F391" s="12"/>
      <c r="I391" s="12"/>
    </row>
    <row r="392" spans="1:9" x14ac:dyDescent="0.2">
      <c r="A392" s="10" t="s">
        <v>2169</v>
      </c>
      <c r="B392" s="10" t="s">
        <v>1987</v>
      </c>
      <c r="C392" s="10" t="s">
        <v>965</v>
      </c>
      <c r="D392" s="10" t="s">
        <v>2626</v>
      </c>
      <c r="E392" s="12"/>
      <c r="F392" s="12"/>
      <c r="I392" s="12"/>
    </row>
    <row r="393" spans="1:9" x14ac:dyDescent="0.2">
      <c r="A393" s="10" t="s">
        <v>2169</v>
      </c>
      <c r="B393" s="10" t="s">
        <v>1987</v>
      </c>
      <c r="C393" s="10" t="s">
        <v>938</v>
      </c>
      <c r="D393" s="10" t="s">
        <v>2121</v>
      </c>
      <c r="E393" s="12"/>
      <c r="F393" s="12"/>
      <c r="I393" s="12"/>
    </row>
    <row r="394" spans="1:9" x14ac:dyDescent="0.2">
      <c r="A394" s="10" t="s">
        <v>2169</v>
      </c>
      <c r="B394" s="10" t="s">
        <v>1987</v>
      </c>
      <c r="C394" s="10" t="s">
        <v>916</v>
      </c>
      <c r="D394" s="10" t="s">
        <v>2120</v>
      </c>
      <c r="E394" s="12"/>
      <c r="F394" s="12"/>
      <c r="I394" s="12"/>
    </row>
    <row r="395" spans="1:9" x14ac:dyDescent="0.2">
      <c r="A395" s="10" t="s">
        <v>2169</v>
      </c>
      <c r="B395" s="10" t="s">
        <v>1987</v>
      </c>
      <c r="C395" s="10" t="s">
        <v>891</v>
      </c>
      <c r="D395" s="10" t="s">
        <v>2627</v>
      </c>
      <c r="E395" s="12"/>
      <c r="F395" s="12"/>
      <c r="I395" s="12"/>
    </row>
    <row r="396" spans="1:9" x14ac:dyDescent="0.2">
      <c r="A396" s="10" t="s">
        <v>2169</v>
      </c>
      <c r="B396" s="10" t="s">
        <v>1987</v>
      </c>
      <c r="C396" s="10" t="s">
        <v>635</v>
      </c>
      <c r="D396" s="10" t="s">
        <v>2628</v>
      </c>
      <c r="E396" s="12"/>
      <c r="F396" s="12"/>
      <c r="I396" s="12"/>
    </row>
    <row r="397" spans="1:9" x14ac:dyDescent="0.2">
      <c r="A397" s="10" t="s">
        <v>2169</v>
      </c>
      <c r="B397" s="10" t="s">
        <v>1987</v>
      </c>
      <c r="C397" s="10" t="s">
        <v>849</v>
      </c>
      <c r="D397" s="10" t="s">
        <v>2629</v>
      </c>
      <c r="E397" s="12"/>
      <c r="F397" s="12"/>
      <c r="I397" s="12"/>
    </row>
    <row r="398" spans="1:9" x14ac:dyDescent="0.2">
      <c r="A398" s="10" t="s">
        <v>2169</v>
      </c>
      <c r="B398" s="10" t="s">
        <v>1987</v>
      </c>
      <c r="C398" s="10" t="s">
        <v>828</v>
      </c>
      <c r="D398" s="10" t="s">
        <v>2630</v>
      </c>
      <c r="E398" s="12"/>
      <c r="F398" s="12"/>
      <c r="I398" s="12"/>
    </row>
    <row r="399" spans="1:9" x14ac:dyDescent="0.2">
      <c r="A399" s="10" t="s">
        <v>2169</v>
      </c>
      <c r="B399" s="10" t="s">
        <v>1987</v>
      </c>
      <c r="C399" s="10" t="s">
        <v>807</v>
      </c>
      <c r="D399" s="10" t="s">
        <v>2631</v>
      </c>
      <c r="E399" s="12"/>
      <c r="F399" s="12"/>
      <c r="I399" s="12"/>
    </row>
    <row r="400" spans="1:9" x14ac:dyDescent="0.2">
      <c r="A400" s="10" t="s">
        <v>2169</v>
      </c>
      <c r="B400" s="10" t="s">
        <v>1987</v>
      </c>
      <c r="C400" s="10" t="s">
        <v>786</v>
      </c>
      <c r="D400" s="10" t="s">
        <v>2632</v>
      </c>
      <c r="E400" s="12"/>
      <c r="F400" s="12"/>
      <c r="I400" s="12"/>
    </row>
    <row r="401" spans="1:9" x14ac:dyDescent="0.2">
      <c r="A401" s="10" t="s">
        <v>2169</v>
      </c>
      <c r="B401" s="10" t="s">
        <v>1987</v>
      </c>
      <c r="C401" s="10" t="s">
        <v>767</v>
      </c>
      <c r="D401" s="10" t="s">
        <v>2633</v>
      </c>
      <c r="E401" s="12"/>
      <c r="F401" s="12"/>
      <c r="I401" s="12"/>
    </row>
    <row r="402" spans="1:9" x14ac:dyDescent="0.2">
      <c r="A402" s="10" t="s">
        <v>2169</v>
      </c>
      <c r="B402" s="10" t="s">
        <v>1987</v>
      </c>
      <c r="C402" s="10" t="s">
        <v>748</v>
      </c>
      <c r="D402" s="10" t="s">
        <v>2634</v>
      </c>
      <c r="E402" s="12"/>
      <c r="F402" s="12"/>
      <c r="I402" s="12"/>
    </row>
    <row r="403" spans="1:9" x14ac:dyDescent="0.2">
      <c r="A403" s="10" t="s">
        <v>2169</v>
      </c>
      <c r="B403" s="10" t="s">
        <v>1987</v>
      </c>
      <c r="C403" s="10" t="s">
        <v>729</v>
      </c>
      <c r="D403" s="10" t="s">
        <v>2635</v>
      </c>
      <c r="E403" s="12"/>
      <c r="F403" s="12"/>
      <c r="I403" s="12"/>
    </row>
    <row r="404" spans="1:9" x14ac:dyDescent="0.2">
      <c r="A404" s="10" t="s">
        <v>2169</v>
      </c>
      <c r="B404" s="10" t="s">
        <v>1987</v>
      </c>
      <c r="C404" s="10" t="s">
        <v>711</v>
      </c>
      <c r="D404" s="10" t="s">
        <v>2636</v>
      </c>
      <c r="E404" s="12"/>
      <c r="F404" s="12"/>
      <c r="I404" s="12"/>
    </row>
    <row r="405" spans="1:9" x14ac:dyDescent="0.2">
      <c r="A405" s="10" t="s">
        <v>2169</v>
      </c>
      <c r="B405" s="10" t="s">
        <v>1987</v>
      </c>
      <c r="C405" s="10" t="s">
        <v>696</v>
      </c>
      <c r="D405" s="10" t="s">
        <v>2637</v>
      </c>
      <c r="E405" s="12"/>
      <c r="F405" s="12"/>
      <c r="I405" s="12"/>
    </row>
    <row r="406" spans="1:9" x14ac:dyDescent="0.2">
      <c r="A406" s="10" t="s">
        <v>2169</v>
      </c>
      <c r="B406" s="10" t="s">
        <v>1987</v>
      </c>
      <c r="C406" s="10" t="s">
        <v>681</v>
      </c>
      <c r="D406" s="10" t="s">
        <v>2638</v>
      </c>
      <c r="E406" s="12"/>
      <c r="F406" s="12"/>
      <c r="I406" s="12"/>
    </row>
    <row r="407" spans="1:9" x14ac:dyDescent="0.2">
      <c r="A407" s="10" t="s">
        <v>2169</v>
      </c>
      <c r="B407" s="10" t="s">
        <v>1987</v>
      </c>
      <c r="C407" s="10" t="s">
        <v>666</v>
      </c>
      <c r="D407" s="10" t="s">
        <v>2639</v>
      </c>
      <c r="E407" s="12"/>
      <c r="F407" s="12"/>
      <c r="I407" s="12"/>
    </row>
    <row r="408" spans="1:9" x14ac:dyDescent="0.2">
      <c r="A408" s="10" t="s">
        <v>2169</v>
      </c>
      <c r="B408" s="10" t="s">
        <v>1987</v>
      </c>
      <c r="C408" s="10" t="s">
        <v>651</v>
      </c>
      <c r="D408" s="10" t="s">
        <v>2640</v>
      </c>
      <c r="E408" s="12"/>
      <c r="F408" s="12"/>
      <c r="I408" s="12"/>
    </row>
    <row r="409" spans="1:9" x14ac:dyDescent="0.2">
      <c r="A409" s="10" t="s">
        <v>2169</v>
      </c>
      <c r="B409" s="10" t="s">
        <v>1987</v>
      </c>
      <c r="C409" s="10" t="s">
        <v>636</v>
      </c>
      <c r="D409" s="10" t="s">
        <v>2641</v>
      </c>
      <c r="E409" s="12"/>
      <c r="F409" s="12"/>
      <c r="I409" s="12"/>
    </row>
    <row r="410" spans="1:9" x14ac:dyDescent="0.2">
      <c r="A410" s="10" t="s">
        <v>2169</v>
      </c>
      <c r="B410" s="10" t="s">
        <v>1987</v>
      </c>
      <c r="C410" s="10" t="s">
        <v>623</v>
      </c>
      <c r="D410" s="10" t="s">
        <v>2642</v>
      </c>
      <c r="E410" s="12"/>
      <c r="F410" s="12"/>
      <c r="I410" s="12"/>
    </row>
    <row r="411" spans="1:9" x14ac:dyDescent="0.2">
      <c r="A411" s="10" t="s">
        <v>2169</v>
      </c>
      <c r="B411" s="10" t="s">
        <v>1987</v>
      </c>
      <c r="C411" s="10" t="s">
        <v>608</v>
      </c>
      <c r="D411" s="10" t="s">
        <v>2643</v>
      </c>
      <c r="E411" s="12"/>
      <c r="F411" s="12"/>
      <c r="I411" s="12"/>
    </row>
    <row r="412" spans="1:9" x14ac:dyDescent="0.2">
      <c r="A412" s="10" t="s">
        <v>2169</v>
      </c>
      <c r="B412" s="10" t="s">
        <v>1987</v>
      </c>
      <c r="C412" s="10" t="s">
        <v>594</v>
      </c>
      <c r="D412" s="10" t="s">
        <v>2644</v>
      </c>
      <c r="E412" s="12"/>
      <c r="F412" s="12"/>
      <c r="I412" s="12"/>
    </row>
    <row r="413" spans="1:9" x14ac:dyDescent="0.2">
      <c r="A413" s="10" t="s">
        <v>2169</v>
      </c>
      <c r="B413" s="10" t="s">
        <v>1987</v>
      </c>
      <c r="C413" s="10" t="s">
        <v>581</v>
      </c>
      <c r="D413" s="10" t="s">
        <v>2645</v>
      </c>
      <c r="E413" s="12"/>
      <c r="F413" s="12"/>
      <c r="I413" s="12"/>
    </row>
    <row r="414" spans="1:9" x14ac:dyDescent="0.2">
      <c r="A414" s="10" t="s">
        <v>2169</v>
      </c>
      <c r="B414" s="10" t="s">
        <v>1987</v>
      </c>
      <c r="C414" s="10" t="s">
        <v>570</v>
      </c>
      <c r="D414" s="10" t="s">
        <v>2646</v>
      </c>
      <c r="E414" s="12"/>
      <c r="F414" s="12"/>
      <c r="I414" s="12"/>
    </row>
    <row r="415" spans="1:9" x14ac:dyDescent="0.2">
      <c r="A415" s="10" t="s">
        <v>2169</v>
      </c>
      <c r="B415" s="10" t="s">
        <v>1987</v>
      </c>
      <c r="C415" s="10" t="s">
        <v>559</v>
      </c>
      <c r="D415" s="10" t="s">
        <v>2647</v>
      </c>
      <c r="E415" s="12"/>
      <c r="F415" s="12"/>
      <c r="I415" s="12"/>
    </row>
    <row r="416" spans="1:9" x14ac:dyDescent="0.2">
      <c r="A416" s="10" t="s">
        <v>2169</v>
      </c>
      <c r="B416" s="10" t="s">
        <v>1987</v>
      </c>
      <c r="C416" s="10" t="s">
        <v>548</v>
      </c>
      <c r="D416" s="10" t="s">
        <v>2648</v>
      </c>
      <c r="E416" s="12"/>
      <c r="F416" s="12"/>
      <c r="I416" s="12"/>
    </row>
    <row r="417" spans="1:9" x14ac:dyDescent="0.2">
      <c r="A417" s="10" t="s">
        <v>2169</v>
      </c>
      <c r="B417" s="10" t="s">
        <v>1987</v>
      </c>
      <c r="C417" s="10" t="s">
        <v>537</v>
      </c>
      <c r="D417" s="10" t="s">
        <v>2649</v>
      </c>
      <c r="E417" s="12"/>
      <c r="F417" s="12"/>
      <c r="I417" s="12"/>
    </row>
    <row r="418" spans="1:9" x14ac:dyDescent="0.2">
      <c r="A418" s="10" t="s">
        <v>2169</v>
      </c>
      <c r="B418" s="10" t="s">
        <v>1987</v>
      </c>
      <c r="C418" s="10" t="s">
        <v>530</v>
      </c>
      <c r="D418" s="10" t="s">
        <v>2650</v>
      </c>
      <c r="E418" s="12"/>
      <c r="F418" s="12"/>
      <c r="I418" s="12"/>
    </row>
    <row r="419" spans="1:9" x14ac:dyDescent="0.2">
      <c r="A419" s="10" t="s">
        <v>2169</v>
      </c>
      <c r="B419" s="10" t="s">
        <v>1987</v>
      </c>
      <c r="C419" s="10" t="s">
        <v>519</v>
      </c>
      <c r="D419" s="10" t="s">
        <v>2651</v>
      </c>
      <c r="E419" s="12"/>
      <c r="F419" s="12"/>
      <c r="I419" s="12"/>
    </row>
    <row r="420" spans="1:9" x14ac:dyDescent="0.2">
      <c r="A420" s="10" t="s">
        <v>2169</v>
      </c>
      <c r="B420" s="10" t="s">
        <v>1987</v>
      </c>
      <c r="C420" s="10" t="s">
        <v>508</v>
      </c>
      <c r="D420" s="10" t="s">
        <v>2652</v>
      </c>
      <c r="E420" s="12"/>
      <c r="F420" s="12"/>
      <c r="I420" s="12"/>
    </row>
    <row r="421" spans="1:9" x14ac:dyDescent="0.2">
      <c r="A421" s="10" t="s">
        <v>2169</v>
      </c>
      <c r="B421" s="10" t="s">
        <v>1987</v>
      </c>
      <c r="C421" s="10" t="s">
        <v>498</v>
      </c>
      <c r="D421" s="10" t="s">
        <v>2653</v>
      </c>
      <c r="E421" s="12"/>
      <c r="F421" s="12"/>
      <c r="I421" s="12"/>
    </row>
    <row r="422" spans="1:9" x14ac:dyDescent="0.2">
      <c r="A422" s="10" t="s">
        <v>2169</v>
      </c>
      <c r="B422" s="10" t="s">
        <v>1987</v>
      </c>
      <c r="C422" s="10" t="s">
        <v>487</v>
      </c>
      <c r="D422" s="10" t="s">
        <v>2654</v>
      </c>
      <c r="E422" s="12"/>
      <c r="F422" s="12"/>
      <c r="I422" s="12"/>
    </row>
    <row r="423" spans="1:9" x14ac:dyDescent="0.2">
      <c r="A423" s="10" t="s">
        <v>2169</v>
      </c>
      <c r="B423" s="10" t="s">
        <v>1987</v>
      </c>
      <c r="C423" s="10" t="s">
        <v>476</v>
      </c>
      <c r="D423" s="10" t="s">
        <v>2655</v>
      </c>
      <c r="E423" s="12"/>
      <c r="F423" s="12"/>
      <c r="I423" s="12"/>
    </row>
    <row r="424" spans="1:9" x14ac:dyDescent="0.2">
      <c r="A424" s="10" t="s">
        <v>2169</v>
      </c>
      <c r="B424" s="10" t="s">
        <v>1987</v>
      </c>
      <c r="C424" s="10" t="s">
        <v>466</v>
      </c>
      <c r="D424" s="10" t="s">
        <v>2656</v>
      </c>
      <c r="E424" s="12"/>
      <c r="F424" s="12"/>
      <c r="I424" s="12"/>
    </row>
    <row r="425" spans="1:9" x14ac:dyDescent="0.2">
      <c r="A425" s="10" t="s">
        <v>2169</v>
      </c>
      <c r="B425" s="10" t="s">
        <v>1987</v>
      </c>
      <c r="C425" s="10" t="s">
        <v>455</v>
      </c>
      <c r="D425" s="10" t="s">
        <v>2657</v>
      </c>
      <c r="E425" s="12"/>
      <c r="F425" s="12"/>
      <c r="I425" s="12"/>
    </row>
    <row r="426" spans="1:9" x14ac:dyDescent="0.2">
      <c r="A426" s="10" t="s">
        <v>2169</v>
      </c>
      <c r="B426" s="10" t="s">
        <v>1987</v>
      </c>
      <c r="C426" s="10" t="s">
        <v>445</v>
      </c>
      <c r="D426" s="10" t="s">
        <v>2658</v>
      </c>
      <c r="E426" s="12"/>
      <c r="F426" s="12"/>
      <c r="I426" s="12"/>
    </row>
    <row r="427" spans="1:9" x14ac:dyDescent="0.2">
      <c r="A427" s="10" t="s">
        <v>2169</v>
      </c>
      <c r="B427" s="10" t="s">
        <v>1987</v>
      </c>
      <c r="C427" s="10" t="s">
        <v>435</v>
      </c>
      <c r="D427" s="10" t="s">
        <v>2659</v>
      </c>
      <c r="E427" s="12"/>
      <c r="F427" s="12"/>
      <c r="I427" s="12"/>
    </row>
    <row r="428" spans="1:9" x14ac:dyDescent="0.2">
      <c r="A428" s="10" t="s">
        <v>2169</v>
      </c>
      <c r="B428" s="10" t="s">
        <v>1987</v>
      </c>
      <c r="C428" s="10" t="s">
        <v>425</v>
      </c>
      <c r="D428" s="10" t="s">
        <v>2660</v>
      </c>
      <c r="E428" s="12"/>
      <c r="F428" s="12"/>
      <c r="I428" s="12"/>
    </row>
    <row r="429" spans="1:9" x14ac:dyDescent="0.2">
      <c r="A429" s="10" t="s">
        <v>2169</v>
      </c>
      <c r="B429" s="10" t="s">
        <v>1987</v>
      </c>
      <c r="C429" s="10" t="s">
        <v>196</v>
      </c>
      <c r="D429" s="10" t="s">
        <v>2661</v>
      </c>
      <c r="E429" s="12"/>
      <c r="F429" s="12"/>
      <c r="I429" s="12"/>
    </row>
    <row r="430" spans="1:9" x14ac:dyDescent="0.2">
      <c r="A430" s="10" t="s">
        <v>2169</v>
      </c>
      <c r="B430" s="10" t="s">
        <v>1987</v>
      </c>
      <c r="C430" s="10" t="s">
        <v>407</v>
      </c>
      <c r="D430" s="10" t="s">
        <v>2662</v>
      </c>
      <c r="E430" s="12"/>
      <c r="F430" s="12"/>
      <c r="I430" s="12"/>
    </row>
    <row r="431" spans="1:9" x14ac:dyDescent="0.2">
      <c r="A431" s="10" t="s">
        <v>2169</v>
      </c>
      <c r="B431" s="10" t="s">
        <v>1987</v>
      </c>
      <c r="C431" s="10" t="s">
        <v>397</v>
      </c>
      <c r="D431" s="10" t="s">
        <v>2663</v>
      </c>
      <c r="E431" s="12"/>
      <c r="F431" s="12"/>
      <c r="I431" s="12"/>
    </row>
    <row r="432" spans="1:9" x14ac:dyDescent="0.2">
      <c r="A432" s="10" t="s">
        <v>2169</v>
      </c>
      <c r="B432" s="10" t="s">
        <v>1987</v>
      </c>
      <c r="C432" s="10" t="s">
        <v>388</v>
      </c>
      <c r="D432" s="10" t="s">
        <v>2664</v>
      </c>
      <c r="E432" s="12"/>
      <c r="F432" s="12"/>
      <c r="I432" s="12"/>
    </row>
    <row r="433" spans="1:9" x14ac:dyDescent="0.2">
      <c r="A433" s="10" t="s">
        <v>2169</v>
      </c>
      <c r="B433" s="10" t="s">
        <v>1987</v>
      </c>
      <c r="C433" s="10" t="s">
        <v>380</v>
      </c>
      <c r="D433" s="10" t="s">
        <v>2665</v>
      </c>
      <c r="E433" s="12"/>
      <c r="F433" s="12"/>
      <c r="I433" s="12"/>
    </row>
    <row r="434" spans="1:9" x14ac:dyDescent="0.2">
      <c r="A434" s="10" t="s">
        <v>2169</v>
      </c>
      <c r="B434" s="10" t="s">
        <v>1987</v>
      </c>
      <c r="C434" s="10" t="s">
        <v>373</v>
      </c>
      <c r="D434" s="10" t="s">
        <v>2666</v>
      </c>
      <c r="E434" s="12"/>
      <c r="F434" s="12"/>
      <c r="I434" s="12"/>
    </row>
    <row r="435" spans="1:9" x14ac:dyDescent="0.2">
      <c r="A435" s="10" t="s">
        <v>2169</v>
      </c>
      <c r="B435" s="10" t="s">
        <v>1987</v>
      </c>
      <c r="C435" s="10" t="s">
        <v>366</v>
      </c>
      <c r="D435" s="10" t="s">
        <v>2667</v>
      </c>
      <c r="E435" s="12"/>
      <c r="F435" s="12"/>
      <c r="I435" s="12"/>
    </row>
    <row r="436" spans="1:9" x14ac:dyDescent="0.2">
      <c r="A436" s="10" t="s">
        <v>2168</v>
      </c>
      <c r="B436" s="10" t="s">
        <v>1986</v>
      </c>
      <c r="C436" s="10" t="s">
        <v>1804</v>
      </c>
      <c r="D436" s="10" t="s">
        <v>2668</v>
      </c>
      <c r="E436" s="12"/>
      <c r="F436" s="12"/>
      <c r="I436" s="12"/>
    </row>
    <row r="437" spans="1:9" x14ac:dyDescent="0.2">
      <c r="A437" s="10" t="s">
        <v>2168</v>
      </c>
      <c r="B437" s="10" t="s">
        <v>1986</v>
      </c>
      <c r="C437" s="10" t="s">
        <v>1630</v>
      </c>
      <c r="D437" s="10" t="s">
        <v>2132</v>
      </c>
      <c r="E437" s="12"/>
      <c r="F437" s="12"/>
      <c r="I437" s="12"/>
    </row>
    <row r="438" spans="1:9" x14ac:dyDescent="0.2">
      <c r="A438" s="10" t="s">
        <v>2168</v>
      </c>
      <c r="B438" s="10" t="s">
        <v>1986</v>
      </c>
      <c r="C438" s="10" t="s">
        <v>1465</v>
      </c>
      <c r="D438" s="10" t="s">
        <v>2669</v>
      </c>
      <c r="E438" s="12"/>
      <c r="F438" s="12"/>
      <c r="I438" s="12"/>
    </row>
    <row r="439" spans="1:9" x14ac:dyDescent="0.2">
      <c r="A439" s="10" t="s">
        <v>2168</v>
      </c>
      <c r="B439" s="10" t="s">
        <v>1986</v>
      </c>
      <c r="C439" s="10" t="s">
        <v>1339</v>
      </c>
      <c r="D439" s="10" t="s">
        <v>2670</v>
      </c>
      <c r="E439" s="12"/>
      <c r="F439" s="12"/>
      <c r="I439" s="12"/>
    </row>
    <row r="440" spans="1:9" x14ac:dyDescent="0.2">
      <c r="A440" s="10" t="s">
        <v>2168</v>
      </c>
      <c r="B440" s="10" t="s">
        <v>1986</v>
      </c>
      <c r="C440" s="10" t="s">
        <v>1266</v>
      </c>
      <c r="D440" s="10" t="s">
        <v>2671</v>
      </c>
      <c r="E440" s="12"/>
      <c r="F440" s="12"/>
      <c r="I440" s="12"/>
    </row>
    <row r="441" spans="1:9" x14ac:dyDescent="0.2">
      <c r="A441" s="10" t="s">
        <v>2167</v>
      </c>
      <c r="B441" s="10" t="s">
        <v>1985</v>
      </c>
      <c r="C441" s="10" t="s">
        <v>1803</v>
      </c>
      <c r="D441" s="10" t="s">
        <v>2672</v>
      </c>
      <c r="E441" s="12"/>
      <c r="F441" s="12"/>
      <c r="I441" s="12"/>
    </row>
    <row r="442" spans="1:9" x14ac:dyDescent="0.2">
      <c r="A442" s="10" t="s">
        <v>2167</v>
      </c>
      <c r="B442" s="10" t="s">
        <v>1985</v>
      </c>
      <c r="C442" s="10" t="s">
        <v>1629</v>
      </c>
      <c r="D442" s="10" t="s">
        <v>2673</v>
      </c>
      <c r="E442" s="12"/>
      <c r="F442" s="12"/>
      <c r="I442" s="12"/>
    </row>
    <row r="443" spans="1:9" x14ac:dyDescent="0.2">
      <c r="A443" s="10" t="s">
        <v>2167</v>
      </c>
      <c r="B443" s="10" t="s">
        <v>1985</v>
      </c>
      <c r="C443" s="10" t="s">
        <v>1464</v>
      </c>
      <c r="D443" s="10" t="s">
        <v>2674</v>
      </c>
      <c r="E443" s="12"/>
      <c r="F443" s="12"/>
      <c r="I443" s="12"/>
    </row>
    <row r="444" spans="1:9" x14ac:dyDescent="0.2">
      <c r="A444" s="10" t="s">
        <v>2167</v>
      </c>
      <c r="B444" s="10" t="s">
        <v>1985</v>
      </c>
      <c r="C444" s="10" t="s">
        <v>1338</v>
      </c>
      <c r="D444" s="10" t="s">
        <v>2675</v>
      </c>
      <c r="E444" s="12"/>
      <c r="F444" s="12"/>
      <c r="I444" s="12"/>
    </row>
    <row r="445" spans="1:9" x14ac:dyDescent="0.2">
      <c r="A445" s="10" t="s">
        <v>2167</v>
      </c>
      <c r="B445" s="10" t="s">
        <v>1985</v>
      </c>
      <c r="C445" s="10" t="s">
        <v>1265</v>
      </c>
      <c r="D445" s="10" t="s">
        <v>2676</v>
      </c>
      <c r="E445" s="12"/>
      <c r="F445" s="12"/>
      <c r="I445" s="12"/>
    </row>
    <row r="446" spans="1:9" x14ac:dyDescent="0.2">
      <c r="A446" s="10" t="s">
        <v>2167</v>
      </c>
      <c r="B446" s="10" t="s">
        <v>1985</v>
      </c>
      <c r="C446" s="10" t="s">
        <v>1212</v>
      </c>
      <c r="D446" s="10" t="s">
        <v>2677</v>
      </c>
      <c r="E446" s="12"/>
      <c r="F446" s="12"/>
      <c r="I446" s="12"/>
    </row>
    <row r="447" spans="1:9" x14ac:dyDescent="0.2">
      <c r="A447" s="10" t="s">
        <v>2166</v>
      </c>
      <c r="B447" s="10" t="s">
        <v>1984</v>
      </c>
      <c r="C447" s="10" t="s">
        <v>1802</v>
      </c>
      <c r="D447" s="10" t="s">
        <v>2678</v>
      </c>
      <c r="E447" s="12"/>
      <c r="F447" s="12"/>
      <c r="I447" s="12"/>
    </row>
    <row r="448" spans="1:9" x14ac:dyDescent="0.2">
      <c r="A448" s="10" t="s">
        <v>2166</v>
      </c>
      <c r="B448" s="10" t="s">
        <v>1984</v>
      </c>
      <c r="C448" s="10" t="s">
        <v>1628</v>
      </c>
      <c r="D448" s="10" t="s">
        <v>2679</v>
      </c>
      <c r="E448" s="12"/>
      <c r="F448" s="12"/>
      <c r="I448" s="12"/>
    </row>
    <row r="449" spans="1:9" x14ac:dyDescent="0.2">
      <c r="A449" s="10" t="s">
        <v>2165</v>
      </c>
      <c r="B449" s="10" t="s">
        <v>1983</v>
      </c>
      <c r="C449" s="10" t="s">
        <v>1801</v>
      </c>
      <c r="D449" s="10" t="s">
        <v>2680</v>
      </c>
      <c r="E449" s="12"/>
      <c r="F449" s="12"/>
      <c r="I449" s="12"/>
    </row>
    <row r="450" spans="1:9" x14ac:dyDescent="0.2">
      <c r="A450" s="10" t="s">
        <v>2165</v>
      </c>
      <c r="B450" s="10" t="s">
        <v>1983</v>
      </c>
      <c r="C450" s="10" t="s">
        <v>1627</v>
      </c>
      <c r="D450" s="10" t="s">
        <v>2681</v>
      </c>
      <c r="E450" s="12"/>
      <c r="F450" s="12"/>
      <c r="I450" s="12"/>
    </row>
    <row r="451" spans="1:9" x14ac:dyDescent="0.2">
      <c r="A451" s="10" t="s">
        <v>2165</v>
      </c>
      <c r="B451" s="10" t="s">
        <v>1983</v>
      </c>
      <c r="C451" s="10" t="s">
        <v>1463</v>
      </c>
      <c r="D451" s="10" t="s">
        <v>2682</v>
      </c>
      <c r="E451" s="12"/>
      <c r="F451" s="12"/>
      <c r="I451" s="12"/>
    </row>
    <row r="452" spans="1:9" x14ac:dyDescent="0.2">
      <c r="A452" s="10" t="s">
        <v>2164</v>
      </c>
      <c r="B452" s="10" t="s">
        <v>1982</v>
      </c>
      <c r="C452" s="10" t="s">
        <v>1800</v>
      </c>
      <c r="D452" s="10" t="s">
        <v>2683</v>
      </c>
      <c r="E452" s="12"/>
      <c r="F452" s="12"/>
      <c r="I452" s="12"/>
    </row>
    <row r="453" spans="1:9" x14ac:dyDescent="0.2">
      <c r="A453" s="10" t="s">
        <v>2164</v>
      </c>
      <c r="B453" s="10" t="s">
        <v>1982</v>
      </c>
      <c r="C453" s="10" t="s">
        <v>1626</v>
      </c>
      <c r="D453" s="10" t="s">
        <v>2684</v>
      </c>
      <c r="E453" s="12"/>
      <c r="F453" s="12"/>
      <c r="I453" s="12"/>
    </row>
    <row r="454" spans="1:9" x14ac:dyDescent="0.2">
      <c r="A454" s="10" t="s">
        <v>2164</v>
      </c>
      <c r="B454" s="10" t="s">
        <v>1982</v>
      </c>
      <c r="C454" s="10" t="s">
        <v>1462</v>
      </c>
      <c r="D454" s="10" t="s">
        <v>2685</v>
      </c>
      <c r="E454" s="12"/>
      <c r="F454" s="12"/>
      <c r="I454" s="12"/>
    </row>
    <row r="455" spans="1:9" x14ac:dyDescent="0.2">
      <c r="A455" s="10" t="s">
        <v>2164</v>
      </c>
      <c r="B455" s="10" t="s">
        <v>1982</v>
      </c>
      <c r="C455" s="10" t="s">
        <v>1337</v>
      </c>
      <c r="D455" s="10" t="s">
        <v>2686</v>
      </c>
      <c r="E455" s="12"/>
      <c r="F455" s="12"/>
      <c r="I455" s="12"/>
    </row>
    <row r="456" spans="1:9" x14ac:dyDescent="0.2">
      <c r="A456" s="10" t="s">
        <v>2164</v>
      </c>
      <c r="B456" s="10" t="s">
        <v>1982</v>
      </c>
      <c r="C456" s="10" t="s">
        <v>1264</v>
      </c>
      <c r="D456" s="10" t="s">
        <v>2687</v>
      </c>
      <c r="E456" s="12"/>
      <c r="F456" s="12"/>
      <c r="I456" s="12"/>
    </row>
    <row r="457" spans="1:9" x14ac:dyDescent="0.2">
      <c r="A457" s="10" t="s">
        <v>2163</v>
      </c>
      <c r="B457" s="10" t="s">
        <v>1981</v>
      </c>
      <c r="C457" s="10" t="s">
        <v>1799</v>
      </c>
      <c r="D457" s="10" t="s">
        <v>2688</v>
      </c>
      <c r="E457" s="12"/>
      <c r="F457" s="12"/>
      <c r="I457" s="12"/>
    </row>
    <row r="458" spans="1:9" x14ac:dyDescent="0.2">
      <c r="A458" s="10" t="s">
        <v>2163</v>
      </c>
      <c r="B458" s="10" t="s">
        <v>1981</v>
      </c>
      <c r="C458" s="10" t="s">
        <v>1625</v>
      </c>
      <c r="D458" s="10" t="s">
        <v>2689</v>
      </c>
      <c r="E458" s="12"/>
      <c r="F458" s="12"/>
      <c r="I458" s="12"/>
    </row>
    <row r="459" spans="1:9" x14ac:dyDescent="0.2">
      <c r="A459" s="10" t="s">
        <v>2163</v>
      </c>
      <c r="B459" s="10" t="s">
        <v>1981</v>
      </c>
      <c r="C459" s="10" t="s">
        <v>1461</v>
      </c>
      <c r="D459" s="10" t="s">
        <v>2690</v>
      </c>
      <c r="E459" s="12"/>
      <c r="F459" s="12"/>
      <c r="I459" s="12"/>
    </row>
    <row r="460" spans="1:9" x14ac:dyDescent="0.2">
      <c r="A460" s="10" t="s">
        <v>2163</v>
      </c>
      <c r="B460" s="10" t="s">
        <v>1981</v>
      </c>
      <c r="C460" s="10" t="s">
        <v>1336</v>
      </c>
      <c r="D460" s="10" t="s">
        <v>2691</v>
      </c>
      <c r="E460" s="12"/>
      <c r="F460" s="12"/>
      <c r="I460" s="12"/>
    </row>
    <row r="461" spans="1:9" x14ac:dyDescent="0.2">
      <c r="A461" s="10" t="s">
        <v>2163</v>
      </c>
      <c r="B461" s="10" t="s">
        <v>1981</v>
      </c>
      <c r="C461" s="10" t="s">
        <v>1263</v>
      </c>
      <c r="D461" s="10" t="s">
        <v>2692</v>
      </c>
      <c r="E461" s="12"/>
      <c r="F461" s="12"/>
      <c r="I461" s="12"/>
    </row>
    <row r="462" spans="1:9" x14ac:dyDescent="0.2">
      <c r="A462" s="10" t="s">
        <v>2162</v>
      </c>
      <c r="B462" s="10" t="s">
        <v>1980</v>
      </c>
      <c r="C462" s="10" t="s">
        <v>1798</v>
      </c>
      <c r="D462" s="10" t="s">
        <v>2693</v>
      </c>
      <c r="E462" s="12"/>
      <c r="F462" s="12"/>
      <c r="I462" s="12"/>
    </row>
    <row r="463" spans="1:9" x14ac:dyDescent="0.2">
      <c r="A463" s="10" t="s">
        <v>2162</v>
      </c>
      <c r="B463" s="10" t="s">
        <v>1980</v>
      </c>
      <c r="C463" s="10" t="s">
        <v>1624</v>
      </c>
      <c r="D463" s="10" t="s">
        <v>2694</v>
      </c>
      <c r="E463" s="12"/>
      <c r="F463" s="12"/>
      <c r="I463" s="12"/>
    </row>
    <row r="464" spans="1:9" x14ac:dyDescent="0.2">
      <c r="A464" s="10" t="s">
        <v>2161</v>
      </c>
      <c r="B464" s="10" t="s">
        <v>1979</v>
      </c>
      <c r="C464" s="10" t="s">
        <v>1797</v>
      </c>
      <c r="D464" s="10" t="s">
        <v>2695</v>
      </c>
      <c r="E464" s="12"/>
      <c r="F464" s="12"/>
      <c r="I464" s="12"/>
    </row>
    <row r="465" spans="1:9" x14ac:dyDescent="0.2">
      <c r="A465" s="10" t="s">
        <v>2161</v>
      </c>
      <c r="B465" s="10" t="s">
        <v>1979</v>
      </c>
      <c r="C465" s="10" t="s">
        <v>1623</v>
      </c>
      <c r="D465" s="10" t="s">
        <v>2175</v>
      </c>
      <c r="E465" s="12"/>
      <c r="F465" s="12"/>
      <c r="I465" s="12"/>
    </row>
    <row r="466" spans="1:9" x14ac:dyDescent="0.2">
      <c r="A466" s="10" t="s">
        <v>2161</v>
      </c>
      <c r="B466" s="10" t="s">
        <v>1979</v>
      </c>
      <c r="C466" s="10" t="s">
        <v>1460</v>
      </c>
      <c r="D466" s="10" t="s">
        <v>2696</v>
      </c>
      <c r="E466" s="12"/>
      <c r="F466" s="12"/>
      <c r="I466" s="12"/>
    </row>
    <row r="467" spans="1:9" x14ac:dyDescent="0.2">
      <c r="A467" s="10" t="s">
        <v>2160</v>
      </c>
      <c r="B467" s="10" t="s">
        <v>1978</v>
      </c>
      <c r="C467" s="10" t="s">
        <v>1147</v>
      </c>
      <c r="D467" s="10" t="s">
        <v>2697</v>
      </c>
      <c r="E467" s="12"/>
      <c r="F467" s="12"/>
      <c r="I467" s="12"/>
    </row>
    <row r="468" spans="1:9" x14ac:dyDescent="0.2">
      <c r="A468" s="10" t="s">
        <v>2160</v>
      </c>
      <c r="B468" s="10" t="s">
        <v>1978</v>
      </c>
      <c r="C468" s="10" t="s">
        <v>1036</v>
      </c>
      <c r="D468" s="10" t="s">
        <v>2698</v>
      </c>
      <c r="E468" s="12"/>
      <c r="F468" s="12"/>
      <c r="I468" s="12"/>
    </row>
    <row r="469" spans="1:9" x14ac:dyDescent="0.2">
      <c r="A469" s="10" t="s">
        <v>2160</v>
      </c>
      <c r="B469" s="10" t="s">
        <v>1978</v>
      </c>
      <c r="C469" s="10" t="s">
        <v>1459</v>
      </c>
      <c r="D469" s="10" t="s">
        <v>2699</v>
      </c>
      <c r="E469" s="12"/>
      <c r="F469" s="12"/>
      <c r="I469" s="12"/>
    </row>
    <row r="470" spans="1:9" x14ac:dyDescent="0.2">
      <c r="A470" s="10" t="s">
        <v>2159</v>
      </c>
      <c r="B470" s="10" t="s">
        <v>1977</v>
      </c>
      <c r="C470" s="10" t="s">
        <v>1796</v>
      </c>
      <c r="D470" s="10" t="s">
        <v>2700</v>
      </c>
      <c r="E470" s="12"/>
      <c r="F470" s="12"/>
      <c r="I470" s="12"/>
    </row>
    <row r="471" spans="1:9" x14ac:dyDescent="0.2">
      <c r="A471" s="10" t="s">
        <v>2159</v>
      </c>
      <c r="B471" s="10" t="s">
        <v>1977</v>
      </c>
      <c r="C471" s="10" t="s">
        <v>1622</v>
      </c>
      <c r="D471" s="10" t="s">
        <v>2701</v>
      </c>
      <c r="E471" s="12"/>
      <c r="F471" s="12"/>
      <c r="I471" s="12"/>
    </row>
    <row r="472" spans="1:9" x14ac:dyDescent="0.2">
      <c r="A472" s="10" t="s">
        <v>2159</v>
      </c>
      <c r="B472" s="10" t="s">
        <v>1977</v>
      </c>
      <c r="C472" s="10" t="s">
        <v>1458</v>
      </c>
      <c r="D472" s="10" t="s">
        <v>2702</v>
      </c>
      <c r="E472" s="12"/>
      <c r="F472" s="12"/>
      <c r="I472" s="12"/>
    </row>
    <row r="473" spans="1:9" x14ac:dyDescent="0.2">
      <c r="A473" s="10" t="s">
        <v>2158</v>
      </c>
      <c r="B473" s="10" t="s">
        <v>1976</v>
      </c>
      <c r="C473" s="10" t="s">
        <v>1795</v>
      </c>
      <c r="D473" s="10" t="s">
        <v>2703</v>
      </c>
      <c r="E473" s="12"/>
      <c r="F473" s="12"/>
      <c r="I473" s="12"/>
    </row>
    <row r="474" spans="1:9" x14ac:dyDescent="0.2">
      <c r="A474" s="10" t="s">
        <v>2158</v>
      </c>
      <c r="B474" s="10" t="s">
        <v>1976</v>
      </c>
      <c r="C474" s="10" t="s">
        <v>1621</v>
      </c>
      <c r="D474" s="10" t="s">
        <v>2704</v>
      </c>
      <c r="E474" s="12"/>
      <c r="F474" s="12"/>
      <c r="I474" s="12"/>
    </row>
    <row r="475" spans="1:9" x14ac:dyDescent="0.2">
      <c r="A475" s="10" t="s">
        <v>2158</v>
      </c>
      <c r="B475" s="10" t="s">
        <v>1976</v>
      </c>
      <c r="C475" s="10" t="s">
        <v>1457</v>
      </c>
      <c r="D475" s="10" t="s">
        <v>2705</v>
      </c>
      <c r="E475" s="12"/>
      <c r="F475" s="12"/>
      <c r="I475" s="12"/>
    </row>
    <row r="476" spans="1:9" x14ac:dyDescent="0.2">
      <c r="A476" s="10" t="s">
        <v>2157</v>
      </c>
      <c r="B476" s="10" t="s">
        <v>1975</v>
      </c>
      <c r="C476" s="10" t="s">
        <v>1794</v>
      </c>
      <c r="D476" s="10" t="s">
        <v>2706</v>
      </c>
      <c r="E476" s="12"/>
      <c r="F476" s="12"/>
      <c r="I476" s="12"/>
    </row>
    <row r="477" spans="1:9" x14ac:dyDescent="0.2">
      <c r="A477" s="10" t="s">
        <v>2157</v>
      </c>
      <c r="B477" s="10" t="s">
        <v>1975</v>
      </c>
      <c r="C477" s="10" t="s">
        <v>1620</v>
      </c>
      <c r="D477" s="10" t="s">
        <v>2707</v>
      </c>
      <c r="E477" s="12"/>
      <c r="F477" s="12"/>
      <c r="I477" s="12"/>
    </row>
    <row r="478" spans="1:9" x14ac:dyDescent="0.2">
      <c r="A478" s="10" t="s">
        <v>2157</v>
      </c>
      <c r="B478" s="10" t="s">
        <v>1975</v>
      </c>
      <c r="C478" s="10" t="s">
        <v>1456</v>
      </c>
      <c r="D478" s="10" t="s">
        <v>2708</v>
      </c>
      <c r="E478" s="12"/>
      <c r="F478" s="12"/>
      <c r="I478" s="12"/>
    </row>
    <row r="479" spans="1:9" x14ac:dyDescent="0.2">
      <c r="A479" s="10" t="s">
        <v>2156</v>
      </c>
      <c r="B479" s="10" t="s">
        <v>1974</v>
      </c>
      <c r="C479" s="10" t="s">
        <v>1793</v>
      </c>
      <c r="D479" s="10" t="s">
        <v>2709</v>
      </c>
      <c r="E479" s="12"/>
      <c r="F479" s="12"/>
      <c r="I479" s="12"/>
    </row>
    <row r="480" spans="1:9" x14ac:dyDescent="0.2">
      <c r="A480" s="10" t="s">
        <v>2156</v>
      </c>
      <c r="B480" s="10" t="s">
        <v>1974</v>
      </c>
      <c r="C480" s="10" t="s">
        <v>1619</v>
      </c>
      <c r="D480" s="10" t="s">
        <v>2710</v>
      </c>
      <c r="E480" s="12"/>
      <c r="F480" s="12"/>
      <c r="I480" s="12"/>
    </row>
    <row r="481" spans="1:9" x14ac:dyDescent="0.2">
      <c r="A481" s="10" t="s">
        <v>2156</v>
      </c>
      <c r="B481" s="10" t="s">
        <v>1974</v>
      </c>
      <c r="C481" s="10" t="s">
        <v>1455</v>
      </c>
      <c r="D481" s="10" t="s">
        <v>2711</v>
      </c>
      <c r="E481" s="12"/>
      <c r="F481" s="12"/>
      <c r="I481" s="12"/>
    </row>
    <row r="482" spans="1:9" x14ac:dyDescent="0.2">
      <c r="A482" s="10" t="s">
        <v>2156</v>
      </c>
      <c r="B482" s="10" t="s">
        <v>1974</v>
      </c>
      <c r="C482" s="10" t="s">
        <v>1335</v>
      </c>
      <c r="D482" s="10" t="s">
        <v>2712</v>
      </c>
      <c r="E482" s="12"/>
      <c r="F482" s="12"/>
      <c r="I482" s="12"/>
    </row>
    <row r="483" spans="1:9" x14ac:dyDescent="0.2">
      <c r="A483" s="10" t="s">
        <v>2156</v>
      </c>
      <c r="B483" s="10" t="s">
        <v>1974</v>
      </c>
      <c r="C483" s="10" t="s">
        <v>893</v>
      </c>
      <c r="D483" s="10" t="s">
        <v>2713</v>
      </c>
      <c r="E483" s="12"/>
      <c r="F483" s="12"/>
      <c r="I483" s="12"/>
    </row>
    <row r="484" spans="1:9" x14ac:dyDescent="0.2">
      <c r="A484" s="10" t="s">
        <v>2156</v>
      </c>
      <c r="B484" s="10" t="s">
        <v>1974</v>
      </c>
      <c r="C484" s="10" t="s">
        <v>1211</v>
      </c>
      <c r="D484" s="10" t="s">
        <v>2714</v>
      </c>
      <c r="E484" s="12"/>
      <c r="F484" s="12"/>
      <c r="I484" s="12"/>
    </row>
    <row r="485" spans="1:9" x14ac:dyDescent="0.2">
      <c r="A485" s="10" t="s">
        <v>2156</v>
      </c>
      <c r="B485" s="10" t="s">
        <v>1974</v>
      </c>
      <c r="C485" s="10" t="s">
        <v>1165</v>
      </c>
      <c r="D485" s="10" t="s">
        <v>2715</v>
      </c>
      <c r="E485" s="12"/>
      <c r="F485" s="12"/>
      <c r="I485" s="12"/>
    </row>
    <row r="486" spans="1:9" x14ac:dyDescent="0.2">
      <c r="A486" s="10" t="s">
        <v>2156</v>
      </c>
      <c r="B486" s="10" t="s">
        <v>1974</v>
      </c>
      <c r="C486" s="10" t="s">
        <v>1125</v>
      </c>
      <c r="D486" s="10" t="s">
        <v>2716</v>
      </c>
      <c r="E486" s="12"/>
      <c r="F486" s="12"/>
      <c r="I486" s="12"/>
    </row>
    <row r="487" spans="1:9" x14ac:dyDescent="0.2">
      <c r="A487" s="10" t="s">
        <v>2156</v>
      </c>
      <c r="B487" s="10" t="s">
        <v>1974</v>
      </c>
      <c r="C487" s="10" t="s">
        <v>1085</v>
      </c>
      <c r="D487" s="10" t="s">
        <v>2717</v>
      </c>
      <c r="E487" s="12"/>
      <c r="F487" s="12"/>
      <c r="I487" s="12"/>
    </row>
    <row r="488" spans="1:9" x14ac:dyDescent="0.2">
      <c r="A488" s="10" t="s">
        <v>2156</v>
      </c>
      <c r="B488" s="10" t="s">
        <v>1974</v>
      </c>
      <c r="C488" s="10" t="s">
        <v>1050</v>
      </c>
      <c r="D488" s="10" t="s">
        <v>2718</v>
      </c>
      <c r="E488" s="12"/>
      <c r="F488" s="12"/>
      <c r="I488" s="12"/>
    </row>
    <row r="489" spans="1:9" x14ac:dyDescent="0.2">
      <c r="A489" s="10" t="s">
        <v>2156</v>
      </c>
      <c r="B489" s="10" t="s">
        <v>1974</v>
      </c>
      <c r="C489" s="10" t="s">
        <v>1019</v>
      </c>
      <c r="D489" s="10" t="s">
        <v>2719</v>
      </c>
      <c r="E489" s="12"/>
      <c r="F489" s="12"/>
      <c r="I489" s="12"/>
    </row>
    <row r="490" spans="1:9" x14ac:dyDescent="0.2">
      <c r="A490" s="10" t="s">
        <v>2156</v>
      </c>
      <c r="B490" s="10" t="s">
        <v>1974</v>
      </c>
      <c r="C490" s="10" t="s">
        <v>991</v>
      </c>
      <c r="D490" s="10" t="s">
        <v>2720</v>
      </c>
      <c r="E490" s="12"/>
      <c r="F490" s="12"/>
      <c r="I490" s="12"/>
    </row>
    <row r="491" spans="1:9" x14ac:dyDescent="0.2">
      <c r="A491" s="10" t="s">
        <v>2156</v>
      </c>
      <c r="B491" s="10" t="s">
        <v>1974</v>
      </c>
      <c r="C491" s="10" t="s">
        <v>964</v>
      </c>
      <c r="D491" s="10" t="s">
        <v>2721</v>
      </c>
      <c r="E491" s="12"/>
      <c r="F491" s="12"/>
      <c r="I491" s="12"/>
    </row>
    <row r="492" spans="1:9" x14ac:dyDescent="0.2">
      <c r="A492" s="10" t="s">
        <v>2156</v>
      </c>
      <c r="B492" s="10" t="s">
        <v>1974</v>
      </c>
      <c r="C492" s="10" t="s">
        <v>937</v>
      </c>
      <c r="D492" s="10" t="s">
        <v>2722</v>
      </c>
      <c r="E492" s="12"/>
      <c r="F492" s="12"/>
      <c r="I492" s="12"/>
    </row>
    <row r="493" spans="1:9" x14ac:dyDescent="0.2">
      <c r="A493" s="10" t="s">
        <v>2156</v>
      </c>
      <c r="B493" s="10" t="s">
        <v>1974</v>
      </c>
      <c r="C493" s="10" t="s">
        <v>251</v>
      </c>
      <c r="D493" s="10" t="s">
        <v>2723</v>
      </c>
      <c r="E493" s="12"/>
      <c r="F493" s="12"/>
      <c r="I493" s="12"/>
    </row>
    <row r="494" spans="1:9" x14ac:dyDescent="0.2">
      <c r="A494" s="10" t="s">
        <v>2156</v>
      </c>
      <c r="B494" s="10" t="s">
        <v>1974</v>
      </c>
      <c r="C494" s="10" t="s">
        <v>890</v>
      </c>
      <c r="D494" s="10" t="s">
        <v>2724</v>
      </c>
      <c r="E494" s="12"/>
      <c r="F494" s="12"/>
      <c r="I494" s="12"/>
    </row>
    <row r="495" spans="1:9" x14ac:dyDescent="0.2">
      <c r="A495" s="10" t="s">
        <v>2156</v>
      </c>
      <c r="B495" s="10" t="s">
        <v>1974</v>
      </c>
      <c r="C495" s="10" t="s">
        <v>870</v>
      </c>
      <c r="D495" s="10" t="s">
        <v>2725</v>
      </c>
      <c r="E495" s="12"/>
      <c r="F495" s="12"/>
      <c r="I495" s="12"/>
    </row>
    <row r="496" spans="1:9" x14ac:dyDescent="0.2">
      <c r="A496" s="10" t="s">
        <v>2156</v>
      </c>
      <c r="B496" s="10" t="s">
        <v>1974</v>
      </c>
      <c r="C496" s="10" t="s">
        <v>848</v>
      </c>
      <c r="D496" s="10" t="s">
        <v>2726</v>
      </c>
      <c r="E496" s="12"/>
      <c r="F496" s="12"/>
      <c r="I496" s="12"/>
    </row>
    <row r="497" spans="1:9" x14ac:dyDescent="0.2">
      <c r="A497" s="10" t="s">
        <v>2156</v>
      </c>
      <c r="B497" s="10" t="s">
        <v>1974</v>
      </c>
      <c r="C497" s="10" t="s">
        <v>827</v>
      </c>
      <c r="D497" s="10" t="s">
        <v>2727</v>
      </c>
      <c r="E497" s="12"/>
      <c r="F497" s="12"/>
      <c r="I497" s="12"/>
    </row>
    <row r="498" spans="1:9" x14ac:dyDescent="0.2">
      <c r="A498" s="10" t="s">
        <v>2156</v>
      </c>
      <c r="B498" s="10" t="s">
        <v>1974</v>
      </c>
      <c r="C498" s="10" t="s">
        <v>806</v>
      </c>
      <c r="D498" s="10" t="s">
        <v>2728</v>
      </c>
      <c r="E498" s="12"/>
      <c r="F498" s="12"/>
      <c r="I498" s="12"/>
    </row>
    <row r="499" spans="1:9" x14ac:dyDescent="0.2">
      <c r="A499" s="10" t="s">
        <v>2155</v>
      </c>
      <c r="B499" s="10" t="s">
        <v>1973</v>
      </c>
      <c r="C499" s="10" t="s">
        <v>1792</v>
      </c>
      <c r="D499" s="10" t="s">
        <v>2194</v>
      </c>
      <c r="E499" s="12"/>
      <c r="F499" s="12"/>
      <c r="I499" s="12"/>
    </row>
    <row r="500" spans="1:9" x14ac:dyDescent="0.2">
      <c r="A500" s="10" t="s">
        <v>2155</v>
      </c>
      <c r="B500" s="10" t="s">
        <v>1973</v>
      </c>
      <c r="C500" s="10" t="s">
        <v>1618</v>
      </c>
      <c r="D500" s="10" t="s">
        <v>2729</v>
      </c>
      <c r="E500" s="12"/>
      <c r="F500" s="12"/>
      <c r="I500" s="12"/>
    </row>
    <row r="501" spans="1:9" x14ac:dyDescent="0.2">
      <c r="A501" s="10" t="s">
        <v>2155</v>
      </c>
      <c r="B501" s="10" t="s">
        <v>1973</v>
      </c>
      <c r="C501" s="10" t="s">
        <v>1454</v>
      </c>
      <c r="D501" s="10" t="s">
        <v>2730</v>
      </c>
      <c r="E501" s="12"/>
      <c r="F501" s="12"/>
      <c r="I501" s="12"/>
    </row>
    <row r="502" spans="1:9" x14ac:dyDescent="0.2">
      <c r="A502" s="10" t="s">
        <v>2155</v>
      </c>
      <c r="B502" s="10" t="s">
        <v>1973</v>
      </c>
      <c r="C502" s="10" t="s">
        <v>1334</v>
      </c>
      <c r="D502" s="10" t="s">
        <v>2731</v>
      </c>
      <c r="E502" s="12"/>
      <c r="F502" s="12"/>
      <c r="I502" s="12"/>
    </row>
    <row r="503" spans="1:9" x14ac:dyDescent="0.2">
      <c r="A503" s="10" t="s">
        <v>2155</v>
      </c>
      <c r="B503" s="10" t="s">
        <v>1973</v>
      </c>
      <c r="C503" s="10" t="s">
        <v>1262</v>
      </c>
      <c r="D503" s="10" t="s">
        <v>2178</v>
      </c>
      <c r="E503" s="12"/>
      <c r="F503" s="12"/>
      <c r="I503" s="12"/>
    </row>
    <row r="504" spans="1:9" x14ac:dyDescent="0.2">
      <c r="A504" s="10" t="s">
        <v>2155</v>
      </c>
      <c r="B504" s="10" t="s">
        <v>1973</v>
      </c>
      <c r="C504" s="10" t="s">
        <v>1210</v>
      </c>
      <c r="D504" s="10" t="s">
        <v>2732</v>
      </c>
      <c r="E504" s="12"/>
      <c r="F504" s="12"/>
      <c r="I504" s="12"/>
    </row>
    <row r="505" spans="1:9" x14ac:dyDescent="0.2">
      <c r="A505" s="10" t="s">
        <v>2155</v>
      </c>
      <c r="B505" s="10" t="s">
        <v>1973</v>
      </c>
      <c r="C505" s="10" t="s">
        <v>1164</v>
      </c>
      <c r="D505" s="10" t="s">
        <v>2733</v>
      </c>
      <c r="E505" s="12"/>
      <c r="F505" s="12"/>
      <c r="I505" s="12"/>
    </row>
    <row r="506" spans="1:9" x14ac:dyDescent="0.2">
      <c r="A506" s="10" t="s">
        <v>2155</v>
      </c>
      <c r="B506" s="10" t="s">
        <v>1973</v>
      </c>
      <c r="C506" s="10" t="s">
        <v>1124</v>
      </c>
      <c r="D506" s="10" t="s">
        <v>2734</v>
      </c>
      <c r="E506" s="12"/>
      <c r="F506" s="12"/>
      <c r="I506" s="12"/>
    </row>
    <row r="507" spans="1:9" x14ac:dyDescent="0.2">
      <c r="A507" s="10" t="s">
        <v>2155</v>
      </c>
      <c r="B507" s="10" t="s">
        <v>1973</v>
      </c>
      <c r="C507" s="10" t="s">
        <v>1084</v>
      </c>
      <c r="D507" s="10" t="s">
        <v>2165</v>
      </c>
      <c r="E507" s="12"/>
      <c r="F507" s="12"/>
      <c r="I507" s="12"/>
    </row>
    <row r="508" spans="1:9" x14ac:dyDescent="0.2">
      <c r="A508" s="10" t="s">
        <v>2155</v>
      </c>
      <c r="B508" s="10" t="s">
        <v>1973</v>
      </c>
      <c r="C508" s="10" t="s">
        <v>1049</v>
      </c>
      <c r="D508" s="10" t="s">
        <v>2164</v>
      </c>
      <c r="E508" s="12"/>
      <c r="F508" s="12"/>
      <c r="I508" s="12"/>
    </row>
    <row r="509" spans="1:9" x14ac:dyDescent="0.2">
      <c r="A509" s="10" t="s">
        <v>2155</v>
      </c>
      <c r="B509" s="10" t="s">
        <v>1973</v>
      </c>
      <c r="C509" s="10" t="s">
        <v>1018</v>
      </c>
      <c r="D509" s="10" t="s">
        <v>2735</v>
      </c>
      <c r="E509" s="12"/>
      <c r="F509" s="12"/>
      <c r="I509" s="12"/>
    </row>
    <row r="510" spans="1:9" x14ac:dyDescent="0.2">
      <c r="A510" s="10" t="s">
        <v>2155</v>
      </c>
      <c r="B510" s="10" t="s">
        <v>1973</v>
      </c>
      <c r="C510" s="10" t="s">
        <v>990</v>
      </c>
      <c r="D510" s="10" t="s">
        <v>2736</v>
      </c>
      <c r="E510" s="12"/>
      <c r="F510" s="12"/>
      <c r="I510" s="12"/>
    </row>
    <row r="511" spans="1:9" x14ac:dyDescent="0.2">
      <c r="A511" s="10" t="s">
        <v>2155</v>
      </c>
      <c r="B511" s="10" t="s">
        <v>1973</v>
      </c>
      <c r="C511" s="10" t="s">
        <v>963</v>
      </c>
      <c r="D511" s="10" t="s">
        <v>2737</v>
      </c>
      <c r="E511" s="12"/>
      <c r="F511" s="12"/>
      <c r="I511" s="12"/>
    </row>
    <row r="512" spans="1:9" x14ac:dyDescent="0.2">
      <c r="A512" s="10" t="s">
        <v>2155</v>
      </c>
      <c r="B512" s="10" t="s">
        <v>1973</v>
      </c>
      <c r="C512" s="10" t="s">
        <v>936</v>
      </c>
      <c r="D512" s="10" t="s">
        <v>2738</v>
      </c>
      <c r="E512" s="12"/>
      <c r="F512" s="12"/>
      <c r="I512" s="12"/>
    </row>
    <row r="513" spans="1:9" x14ac:dyDescent="0.2">
      <c r="A513" s="10" t="s">
        <v>2155</v>
      </c>
      <c r="B513" s="10" t="s">
        <v>1973</v>
      </c>
      <c r="C513" s="10" t="s">
        <v>915</v>
      </c>
      <c r="D513" s="10" t="s">
        <v>2739</v>
      </c>
      <c r="E513" s="12"/>
      <c r="F513" s="12"/>
      <c r="I513" s="12"/>
    </row>
    <row r="514" spans="1:9" x14ac:dyDescent="0.2">
      <c r="A514" s="10" t="s">
        <v>2155</v>
      </c>
      <c r="B514" s="10" t="s">
        <v>1973</v>
      </c>
      <c r="C514" s="10" t="s">
        <v>889</v>
      </c>
      <c r="D514" s="10" t="s">
        <v>2740</v>
      </c>
      <c r="E514" s="12"/>
      <c r="F514" s="12"/>
      <c r="I514" s="12"/>
    </row>
    <row r="515" spans="1:9" x14ac:dyDescent="0.2">
      <c r="A515" s="10" t="s">
        <v>2155</v>
      </c>
      <c r="B515" s="10" t="s">
        <v>1973</v>
      </c>
      <c r="C515" s="10" t="s">
        <v>869</v>
      </c>
      <c r="D515" s="10" t="s">
        <v>2741</v>
      </c>
      <c r="E515" s="12"/>
      <c r="F515" s="12"/>
      <c r="I515" s="12"/>
    </row>
    <row r="516" spans="1:9" x14ac:dyDescent="0.2">
      <c r="A516" s="10" t="s">
        <v>2155</v>
      </c>
      <c r="B516" s="10" t="s">
        <v>1973</v>
      </c>
      <c r="C516" s="10" t="s">
        <v>847</v>
      </c>
      <c r="D516" s="10" t="s">
        <v>2742</v>
      </c>
      <c r="E516" s="12"/>
      <c r="F516" s="12"/>
      <c r="I516" s="12"/>
    </row>
    <row r="517" spans="1:9" x14ac:dyDescent="0.2">
      <c r="A517" s="10" t="s">
        <v>2155</v>
      </c>
      <c r="B517" s="10" t="s">
        <v>1973</v>
      </c>
      <c r="C517" s="10" t="s">
        <v>826</v>
      </c>
      <c r="D517" s="10" t="s">
        <v>2743</v>
      </c>
      <c r="E517" s="12"/>
      <c r="F517" s="12"/>
      <c r="I517" s="12"/>
    </row>
    <row r="518" spans="1:9" x14ac:dyDescent="0.2">
      <c r="A518" s="10" t="s">
        <v>2155</v>
      </c>
      <c r="B518" s="10" t="s">
        <v>1973</v>
      </c>
      <c r="C518" s="10" t="s">
        <v>805</v>
      </c>
      <c r="D518" s="10" t="s">
        <v>2119</v>
      </c>
      <c r="E518" s="12"/>
      <c r="F518" s="12"/>
      <c r="I518" s="12"/>
    </row>
    <row r="519" spans="1:9" x14ac:dyDescent="0.2">
      <c r="A519" s="10" t="s">
        <v>2155</v>
      </c>
      <c r="B519" s="10" t="s">
        <v>1973</v>
      </c>
      <c r="C519" s="10" t="s">
        <v>785</v>
      </c>
      <c r="D519" s="10" t="s">
        <v>2744</v>
      </c>
      <c r="E519" s="12"/>
      <c r="F519" s="12"/>
      <c r="I519" s="12"/>
    </row>
    <row r="520" spans="1:9" x14ac:dyDescent="0.2">
      <c r="A520" s="10" t="s">
        <v>2155</v>
      </c>
      <c r="B520" s="10" t="s">
        <v>1973</v>
      </c>
      <c r="C520" s="10" t="s">
        <v>766</v>
      </c>
      <c r="D520" s="10" t="s">
        <v>2745</v>
      </c>
      <c r="E520" s="12"/>
      <c r="F520" s="12"/>
      <c r="I520" s="12"/>
    </row>
    <row r="521" spans="1:9" x14ac:dyDescent="0.2">
      <c r="A521" s="10" t="s">
        <v>2155</v>
      </c>
      <c r="B521" s="10" t="s">
        <v>1973</v>
      </c>
      <c r="C521" s="10" t="s">
        <v>747</v>
      </c>
      <c r="D521" s="10" t="s">
        <v>2746</v>
      </c>
      <c r="E521" s="12"/>
      <c r="F521" s="12"/>
      <c r="I521" s="12"/>
    </row>
    <row r="522" spans="1:9" x14ac:dyDescent="0.2">
      <c r="A522" s="10" t="s">
        <v>2155</v>
      </c>
      <c r="B522" s="10" t="s">
        <v>1973</v>
      </c>
      <c r="C522" s="10" t="s">
        <v>728</v>
      </c>
      <c r="D522" s="10" t="s">
        <v>2747</v>
      </c>
      <c r="E522" s="12"/>
      <c r="F522" s="12"/>
      <c r="I522" s="12"/>
    </row>
    <row r="523" spans="1:9" x14ac:dyDescent="0.2">
      <c r="A523" s="10" t="s">
        <v>2155</v>
      </c>
      <c r="B523" s="10" t="s">
        <v>1973</v>
      </c>
      <c r="C523" s="10" t="s">
        <v>710</v>
      </c>
      <c r="D523" s="10" t="s">
        <v>2748</v>
      </c>
      <c r="E523" s="12"/>
      <c r="F523" s="12"/>
      <c r="I523" s="12"/>
    </row>
    <row r="524" spans="1:9" x14ac:dyDescent="0.2">
      <c r="A524" s="10" t="s">
        <v>2155</v>
      </c>
      <c r="B524" s="10" t="s">
        <v>1973</v>
      </c>
      <c r="C524" s="10" t="s">
        <v>695</v>
      </c>
      <c r="D524" s="10" t="s">
        <v>2749</v>
      </c>
      <c r="E524" s="12"/>
      <c r="F524" s="12"/>
      <c r="I524" s="12"/>
    </row>
    <row r="525" spans="1:9" x14ac:dyDescent="0.2">
      <c r="A525" s="10" t="s">
        <v>2155</v>
      </c>
      <c r="B525" s="10" t="s">
        <v>1973</v>
      </c>
      <c r="C525" s="10" t="s">
        <v>680</v>
      </c>
      <c r="D525" s="10" t="s">
        <v>2750</v>
      </c>
      <c r="E525" s="12"/>
      <c r="F525" s="12"/>
      <c r="I525" s="12"/>
    </row>
    <row r="526" spans="1:9" x14ac:dyDescent="0.2">
      <c r="A526" s="10" t="s">
        <v>2155</v>
      </c>
      <c r="B526" s="10" t="s">
        <v>1973</v>
      </c>
      <c r="C526" s="10" t="s">
        <v>665</v>
      </c>
      <c r="D526" s="10" t="s">
        <v>2751</v>
      </c>
      <c r="E526" s="12"/>
      <c r="F526" s="12"/>
      <c r="I526" s="12"/>
    </row>
    <row r="527" spans="1:9" x14ac:dyDescent="0.2">
      <c r="A527" s="10" t="s">
        <v>2155</v>
      </c>
      <c r="B527" s="10" t="s">
        <v>1973</v>
      </c>
      <c r="C527" s="10" t="s">
        <v>650</v>
      </c>
      <c r="D527" s="10" t="s">
        <v>2752</v>
      </c>
      <c r="E527" s="12"/>
      <c r="F527" s="12"/>
      <c r="I527" s="12"/>
    </row>
    <row r="528" spans="1:9" x14ac:dyDescent="0.2">
      <c r="A528" s="10" t="s">
        <v>2155</v>
      </c>
      <c r="B528" s="10" t="s">
        <v>1973</v>
      </c>
      <c r="C528" s="10" t="s">
        <v>635</v>
      </c>
      <c r="D528" s="10" t="s">
        <v>2753</v>
      </c>
      <c r="E528" s="12"/>
      <c r="F528" s="12"/>
      <c r="I528" s="12"/>
    </row>
    <row r="529" spans="1:9" x14ac:dyDescent="0.2">
      <c r="A529" s="10" t="s">
        <v>2155</v>
      </c>
      <c r="B529" s="10" t="s">
        <v>1973</v>
      </c>
      <c r="C529" s="10" t="s">
        <v>622</v>
      </c>
      <c r="D529" s="10" t="s">
        <v>2754</v>
      </c>
      <c r="E529" s="12"/>
      <c r="F529" s="12"/>
      <c r="I529" s="12"/>
    </row>
    <row r="530" spans="1:9" x14ac:dyDescent="0.2">
      <c r="A530" s="10" t="s">
        <v>2155</v>
      </c>
      <c r="B530" s="10" t="s">
        <v>1973</v>
      </c>
      <c r="C530" s="10" t="s">
        <v>607</v>
      </c>
      <c r="D530" s="10" t="s">
        <v>2755</v>
      </c>
      <c r="E530" s="12"/>
      <c r="F530" s="12"/>
      <c r="I530" s="12"/>
    </row>
    <row r="531" spans="1:9" x14ac:dyDescent="0.2">
      <c r="A531" s="10" t="s">
        <v>2155</v>
      </c>
      <c r="B531" s="10" t="s">
        <v>1973</v>
      </c>
      <c r="C531" s="10" t="s">
        <v>593</v>
      </c>
      <c r="D531" s="10" t="s">
        <v>2756</v>
      </c>
      <c r="E531" s="12"/>
      <c r="F531" s="12"/>
      <c r="I531" s="12"/>
    </row>
    <row r="532" spans="1:9" x14ac:dyDescent="0.2">
      <c r="A532" s="10" t="s">
        <v>2155</v>
      </c>
      <c r="B532" s="10" t="s">
        <v>1973</v>
      </c>
      <c r="C532" s="10" t="s">
        <v>580</v>
      </c>
      <c r="D532" s="10" t="s">
        <v>2757</v>
      </c>
      <c r="E532" s="12"/>
      <c r="F532" s="12"/>
      <c r="I532" s="12"/>
    </row>
    <row r="533" spans="1:9" x14ac:dyDescent="0.2">
      <c r="A533" s="10" t="s">
        <v>2155</v>
      </c>
      <c r="B533" s="10" t="s">
        <v>1973</v>
      </c>
      <c r="C533" s="10" t="s">
        <v>569</v>
      </c>
      <c r="D533" s="10" t="s">
        <v>2758</v>
      </c>
      <c r="E533" s="12"/>
      <c r="F533" s="12"/>
      <c r="I533" s="12"/>
    </row>
    <row r="534" spans="1:9" x14ac:dyDescent="0.2">
      <c r="A534" s="10" t="s">
        <v>2155</v>
      </c>
      <c r="B534" s="10" t="s">
        <v>1973</v>
      </c>
      <c r="C534" s="10" t="s">
        <v>558</v>
      </c>
      <c r="D534" s="10" t="s">
        <v>2759</v>
      </c>
      <c r="E534" s="12"/>
      <c r="F534" s="12"/>
      <c r="I534" s="12"/>
    </row>
    <row r="535" spans="1:9" x14ac:dyDescent="0.2">
      <c r="A535" s="10" t="s">
        <v>2155</v>
      </c>
      <c r="B535" s="10" t="s">
        <v>1973</v>
      </c>
      <c r="C535" s="10" t="s">
        <v>547</v>
      </c>
      <c r="D535" s="10" t="s">
        <v>2760</v>
      </c>
      <c r="E535" s="12"/>
      <c r="F535" s="12"/>
      <c r="I535" s="12"/>
    </row>
    <row r="536" spans="1:9" x14ac:dyDescent="0.2">
      <c r="A536" s="10" t="s">
        <v>2155</v>
      </c>
      <c r="B536" s="10" t="s">
        <v>1973</v>
      </c>
      <c r="C536" s="10" t="s">
        <v>536</v>
      </c>
      <c r="D536" s="10" t="s">
        <v>2761</v>
      </c>
      <c r="E536" s="12"/>
      <c r="F536" s="12"/>
      <c r="I536" s="12"/>
    </row>
    <row r="537" spans="1:9" x14ac:dyDescent="0.2">
      <c r="A537" s="10" t="s">
        <v>2155</v>
      </c>
      <c r="B537" s="10" t="s">
        <v>1973</v>
      </c>
      <c r="C537" s="10" t="s">
        <v>529</v>
      </c>
      <c r="D537" s="10" t="s">
        <v>2762</v>
      </c>
      <c r="E537" s="12"/>
      <c r="F537" s="12"/>
      <c r="I537" s="12"/>
    </row>
    <row r="538" spans="1:9" x14ac:dyDescent="0.2">
      <c r="A538" s="10" t="s">
        <v>2155</v>
      </c>
      <c r="B538" s="10" t="s">
        <v>1973</v>
      </c>
      <c r="C538" s="10" t="s">
        <v>518</v>
      </c>
      <c r="D538" s="10" t="s">
        <v>2763</v>
      </c>
      <c r="E538" s="12"/>
      <c r="F538" s="12"/>
      <c r="I538" s="12"/>
    </row>
    <row r="539" spans="1:9" x14ac:dyDescent="0.2">
      <c r="A539" s="10" t="s">
        <v>2155</v>
      </c>
      <c r="B539" s="10" t="s">
        <v>1973</v>
      </c>
      <c r="C539" s="10" t="s">
        <v>507</v>
      </c>
      <c r="D539" s="10" t="s">
        <v>2764</v>
      </c>
      <c r="E539" s="12"/>
      <c r="F539" s="12"/>
      <c r="I539" s="12"/>
    </row>
    <row r="540" spans="1:9" x14ac:dyDescent="0.2">
      <c r="A540" s="10" t="s">
        <v>2155</v>
      </c>
      <c r="B540" s="10" t="s">
        <v>1973</v>
      </c>
      <c r="C540" s="10" t="s">
        <v>497</v>
      </c>
      <c r="D540" s="10" t="s">
        <v>2765</v>
      </c>
      <c r="E540" s="12"/>
      <c r="F540" s="12"/>
      <c r="I540" s="12"/>
    </row>
    <row r="541" spans="1:9" x14ac:dyDescent="0.2">
      <c r="A541" s="10" t="s">
        <v>2155</v>
      </c>
      <c r="B541" s="10" t="s">
        <v>1973</v>
      </c>
      <c r="C541" s="10" t="s">
        <v>486</v>
      </c>
      <c r="D541" s="10" t="s">
        <v>2766</v>
      </c>
      <c r="E541" s="12"/>
      <c r="F541" s="12"/>
      <c r="I541" s="12"/>
    </row>
    <row r="542" spans="1:9" x14ac:dyDescent="0.2">
      <c r="A542" s="10" t="s">
        <v>2155</v>
      </c>
      <c r="B542" s="10" t="s">
        <v>1973</v>
      </c>
      <c r="C542" s="10" t="s">
        <v>475</v>
      </c>
      <c r="D542" s="10" t="s">
        <v>2767</v>
      </c>
      <c r="E542" s="12"/>
      <c r="F542" s="12"/>
      <c r="I542" s="12"/>
    </row>
    <row r="543" spans="1:9" x14ac:dyDescent="0.2">
      <c r="A543" s="10" t="s">
        <v>2155</v>
      </c>
      <c r="B543" s="10" t="s">
        <v>1973</v>
      </c>
      <c r="C543" s="10" t="s">
        <v>465</v>
      </c>
      <c r="D543" s="10" t="s">
        <v>2768</v>
      </c>
      <c r="E543" s="12"/>
      <c r="F543" s="12"/>
      <c r="I543" s="12"/>
    </row>
    <row r="544" spans="1:9" x14ac:dyDescent="0.2">
      <c r="A544" s="10" t="s">
        <v>2155</v>
      </c>
      <c r="B544" s="10" t="s">
        <v>1973</v>
      </c>
      <c r="C544" s="10" t="s">
        <v>454</v>
      </c>
      <c r="D544" s="10" t="s">
        <v>2769</v>
      </c>
      <c r="E544" s="12"/>
      <c r="F544" s="12"/>
      <c r="I544" s="12"/>
    </row>
    <row r="545" spans="1:9" x14ac:dyDescent="0.2">
      <c r="A545" s="10" t="s">
        <v>2155</v>
      </c>
      <c r="B545" s="10" t="s">
        <v>1973</v>
      </c>
      <c r="C545" s="10" t="s">
        <v>444</v>
      </c>
      <c r="D545" s="10" t="s">
        <v>2770</v>
      </c>
      <c r="E545" s="12"/>
      <c r="F545" s="12"/>
      <c r="I545" s="12"/>
    </row>
    <row r="546" spans="1:9" x14ac:dyDescent="0.2">
      <c r="A546" s="10" t="s">
        <v>2155</v>
      </c>
      <c r="B546" s="10" t="s">
        <v>1973</v>
      </c>
      <c r="C546" s="10" t="s">
        <v>434</v>
      </c>
      <c r="D546" s="10" t="s">
        <v>2771</v>
      </c>
      <c r="E546" s="12"/>
      <c r="F546" s="12"/>
      <c r="I546" s="12"/>
    </row>
    <row r="547" spans="1:9" x14ac:dyDescent="0.2">
      <c r="A547" s="10" t="s">
        <v>2155</v>
      </c>
      <c r="B547" s="10" t="s">
        <v>1973</v>
      </c>
      <c r="C547" s="10" t="s">
        <v>424</v>
      </c>
      <c r="D547" s="10" t="s">
        <v>2772</v>
      </c>
      <c r="E547" s="12"/>
      <c r="F547" s="12"/>
      <c r="I547" s="12"/>
    </row>
    <row r="548" spans="1:9" x14ac:dyDescent="0.2">
      <c r="A548" s="10" t="s">
        <v>2155</v>
      </c>
      <c r="B548" s="10" t="s">
        <v>1973</v>
      </c>
      <c r="C548" s="10" t="s">
        <v>415</v>
      </c>
      <c r="D548" s="10" t="s">
        <v>2773</v>
      </c>
      <c r="E548" s="12"/>
      <c r="F548" s="12"/>
      <c r="I548" s="12"/>
    </row>
    <row r="549" spans="1:9" x14ac:dyDescent="0.2">
      <c r="A549" s="10" t="s">
        <v>2155</v>
      </c>
      <c r="B549" s="10" t="s">
        <v>1973</v>
      </c>
      <c r="C549" s="10" t="s">
        <v>406</v>
      </c>
      <c r="D549" s="10" t="s">
        <v>2774</v>
      </c>
      <c r="E549" s="12"/>
      <c r="F549" s="12"/>
      <c r="I549" s="12"/>
    </row>
    <row r="550" spans="1:9" x14ac:dyDescent="0.2">
      <c r="A550" s="10" t="s">
        <v>2155</v>
      </c>
      <c r="B550" s="10" t="s">
        <v>1973</v>
      </c>
      <c r="C550" s="10" t="s">
        <v>396</v>
      </c>
      <c r="D550" s="10" t="s">
        <v>2775</v>
      </c>
      <c r="E550" s="12"/>
      <c r="F550" s="12"/>
      <c r="I550" s="12"/>
    </row>
    <row r="551" spans="1:9" x14ac:dyDescent="0.2">
      <c r="A551" s="10" t="s">
        <v>2155</v>
      </c>
      <c r="B551" s="10" t="s">
        <v>1973</v>
      </c>
      <c r="C551" s="10" t="s">
        <v>387</v>
      </c>
      <c r="D551" s="10" t="s">
        <v>2776</v>
      </c>
      <c r="E551" s="12"/>
      <c r="F551" s="12"/>
      <c r="I551" s="12"/>
    </row>
    <row r="552" spans="1:9" x14ac:dyDescent="0.2">
      <c r="A552" s="10" t="s">
        <v>2155</v>
      </c>
      <c r="B552" s="10" t="s">
        <v>1973</v>
      </c>
      <c r="C552" s="10" t="s">
        <v>379</v>
      </c>
      <c r="D552" s="10" t="s">
        <v>2777</v>
      </c>
      <c r="E552" s="12"/>
      <c r="F552" s="12"/>
      <c r="I552" s="12"/>
    </row>
    <row r="553" spans="1:9" x14ac:dyDescent="0.2">
      <c r="A553" s="10" t="s">
        <v>2155</v>
      </c>
      <c r="B553" s="10" t="s">
        <v>1973</v>
      </c>
      <c r="C553" s="10" t="s">
        <v>372</v>
      </c>
      <c r="D553" s="10" t="s">
        <v>2778</v>
      </c>
      <c r="E553" s="12"/>
      <c r="F553" s="12"/>
      <c r="I553" s="12"/>
    </row>
    <row r="554" spans="1:9" x14ac:dyDescent="0.2">
      <c r="A554" s="10" t="s">
        <v>2155</v>
      </c>
      <c r="B554" s="10" t="s">
        <v>1973</v>
      </c>
      <c r="C554" s="10" t="s">
        <v>365</v>
      </c>
      <c r="D554" s="10" t="s">
        <v>2779</v>
      </c>
      <c r="E554" s="12"/>
      <c r="F554" s="12"/>
      <c r="I554" s="12"/>
    </row>
    <row r="555" spans="1:9" x14ac:dyDescent="0.2">
      <c r="A555" s="10" t="s">
        <v>2155</v>
      </c>
      <c r="B555" s="10" t="s">
        <v>1973</v>
      </c>
      <c r="C555" s="10" t="s">
        <v>359</v>
      </c>
      <c r="D555" s="10" t="s">
        <v>2780</v>
      </c>
      <c r="E555" s="12"/>
      <c r="F555" s="12"/>
      <c r="I555" s="12"/>
    </row>
    <row r="556" spans="1:9" x14ac:dyDescent="0.2">
      <c r="A556" s="10" t="s">
        <v>2155</v>
      </c>
      <c r="B556" s="10" t="s">
        <v>1973</v>
      </c>
      <c r="C556" s="10" t="s">
        <v>354</v>
      </c>
      <c r="D556" s="10" t="s">
        <v>2781</v>
      </c>
      <c r="E556" s="12"/>
      <c r="F556" s="12"/>
      <c r="I556" s="12"/>
    </row>
    <row r="557" spans="1:9" x14ac:dyDescent="0.2">
      <c r="A557" s="10" t="s">
        <v>2155</v>
      </c>
      <c r="B557" s="10" t="s">
        <v>1973</v>
      </c>
      <c r="C557" s="10" t="s">
        <v>348</v>
      </c>
      <c r="D557" s="10" t="s">
        <v>2782</v>
      </c>
      <c r="E557" s="12"/>
      <c r="F557" s="12"/>
      <c r="I557" s="12"/>
    </row>
    <row r="558" spans="1:9" x14ac:dyDescent="0.2">
      <c r="A558" s="10" t="s">
        <v>2155</v>
      </c>
      <c r="B558" s="10" t="s">
        <v>1973</v>
      </c>
      <c r="C558" s="10" t="s">
        <v>344</v>
      </c>
      <c r="D558" s="10" t="s">
        <v>2783</v>
      </c>
      <c r="E558" s="12"/>
      <c r="F558" s="12"/>
      <c r="I558" s="12"/>
    </row>
    <row r="559" spans="1:9" x14ac:dyDescent="0.2">
      <c r="A559" s="10" t="s">
        <v>2155</v>
      </c>
      <c r="B559" s="10" t="s">
        <v>1973</v>
      </c>
      <c r="C559" s="10" t="s">
        <v>341</v>
      </c>
      <c r="D559" s="10" t="s">
        <v>2784</v>
      </c>
      <c r="E559" s="12"/>
      <c r="F559" s="12"/>
      <c r="I559" s="12"/>
    </row>
    <row r="560" spans="1:9" x14ac:dyDescent="0.2">
      <c r="A560" s="10" t="s">
        <v>2155</v>
      </c>
      <c r="B560" s="10" t="s">
        <v>1973</v>
      </c>
      <c r="C560" s="10" t="s">
        <v>338</v>
      </c>
      <c r="D560" s="10" t="s">
        <v>2040</v>
      </c>
      <c r="E560" s="12"/>
      <c r="F560" s="12"/>
      <c r="I560" s="12"/>
    </row>
    <row r="561" spans="1:9" x14ac:dyDescent="0.2">
      <c r="A561" s="10" t="s">
        <v>2155</v>
      </c>
      <c r="B561" s="10" t="s">
        <v>1973</v>
      </c>
      <c r="C561" s="10" t="s">
        <v>335</v>
      </c>
      <c r="D561" s="10" t="s">
        <v>2785</v>
      </c>
      <c r="E561" s="12"/>
      <c r="F561" s="12"/>
      <c r="I561" s="12"/>
    </row>
    <row r="562" spans="1:9" x14ac:dyDescent="0.2">
      <c r="A562" s="10" t="s">
        <v>2155</v>
      </c>
      <c r="B562" s="10" t="s">
        <v>1973</v>
      </c>
      <c r="C562" s="10" t="s">
        <v>332</v>
      </c>
      <c r="D562" s="10" t="s">
        <v>2786</v>
      </c>
      <c r="E562" s="12"/>
      <c r="F562" s="12"/>
      <c r="I562" s="12"/>
    </row>
    <row r="563" spans="1:9" x14ac:dyDescent="0.2">
      <c r="A563" s="10" t="s">
        <v>2155</v>
      </c>
      <c r="B563" s="10" t="s">
        <v>1973</v>
      </c>
      <c r="C563" s="10" t="s">
        <v>329</v>
      </c>
      <c r="D563" s="10" t="s">
        <v>2787</v>
      </c>
      <c r="E563" s="12"/>
      <c r="F563" s="12"/>
      <c r="I563" s="12"/>
    </row>
    <row r="564" spans="1:9" x14ac:dyDescent="0.2">
      <c r="A564" s="10" t="s">
        <v>2155</v>
      </c>
      <c r="B564" s="10" t="s">
        <v>1973</v>
      </c>
      <c r="C564" s="10" t="s">
        <v>326</v>
      </c>
      <c r="D564" s="10" t="s">
        <v>2788</v>
      </c>
      <c r="E564" s="12"/>
      <c r="F564" s="12"/>
      <c r="I564" s="12"/>
    </row>
    <row r="565" spans="1:9" x14ac:dyDescent="0.2">
      <c r="A565" s="10" t="s">
        <v>2155</v>
      </c>
      <c r="B565" s="10" t="s">
        <v>1973</v>
      </c>
      <c r="C565" s="10" t="s">
        <v>323</v>
      </c>
      <c r="D565" s="10" t="s">
        <v>2789</v>
      </c>
      <c r="E565" s="12"/>
      <c r="F565" s="12"/>
      <c r="I565" s="12"/>
    </row>
    <row r="566" spans="1:9" x14ac:dyDescent="0.2">
      <c r="A566" s="10" t="s">
        <v>2155</v>
      </c>
      <c r="B566" s="10" t="s">
        <v>1973</v>
      </c>
      <c r="C566" s="10" t="s">
        <v>320</v>
      </c>
      <c r="D566" s="10" t="s">
        <v>2790</v>
      </c>
      <c r="E566" s="12"/>
      <c r="F566" s="12"/>
      <c r="I566" s="12"/>
    </row>
    <row r="567" spans="1:9" x14ac:dyDescent="0.2">
      <c r="A567" s="10" t="s">
        <v>2155</v>
      </c>
      <c r="B567" s="10" t="s">
        <v>1973</v>
      </c>
      <c r="C567" s="10" t="s">
        <v>317</v>
      </c>
      <c r="D567" s="10" t="s">
        <v>2791</v>
      </c>
      <c r="E567" s="12"/>
      <c r="F567" s="12"/>
      <c r="I567" s="12"/>
    </row>
    <row r="568" spans="1:9" x14ac:dyDescent="0.2">
      <c r="A568" s="10" t="s">
        <v>2155</v>
      </c>
      <c r="B568" s="10" t="s">
        <v>1973</v>
      </c>
      <c r="C568" s="10" t="s">
        <v>314</v>
      </c>
      <c r="D568" s="10" t="s">
        <v>2792</v>
      </c>
      <c r="E568" s="12"/>
      <c r="F568" s="12"/>
      <c r="I568" s="12"/>
    </row>
    <row r="569" spans="1:9" x14ac:dyDescent="0.2">
      <c r="A569" s="10" t="s">
        <v>2155</v>
      </c>
      <c r="B569" s="10" t="s">
        <v>1973</v>
      </c>
      <c r="C569" s="10" t="s">
        <v>311</v>
      </c>
      <c r="D569" s="10" t="s">
        <v>2793</v>
      </c>
      <c r="E569" s="12"/>
      <c r="F569" s="12"/>
      <c r="I569" s="12"/>
    </row>
    <row r="570" spans="1:9" x14ac:dyDescent="0.2">
      <c r="A570" s="10" t="s">
        <v>2155</v>
      </c>
      <c r="B570" s="10" t="s">
        <v>1973</v>
      </c>
      <c r="C570" s="10" t="s">
        <v>308</v>
      </c>
      <c r="D570" s="10" t="s">
        <v>2794</v>
      </c>
      <c r="E570" s="12"/>
      <c r="F570" s="12"/>
      <c r="I570" s="12"/>
    </row>
    <row r="571" spans="1:9" x14ac:dyDescent="0.2">
      <c r="A571" s="10" t="s">
        <v>2155</v>
      </c>
      <c r="B571" s="10" t="s">
        <v>1973</v>
      </c>
      <c r="C571" s="10" t="s">
        <v>305</v>
      </c>
      <c r="D571" s="10" t="s">
        <v>2795</v>
      </c>
      <c r="E571" s="12"/>
      <c r="F571" s="12"/>
      <c r="I571" s="12"/>
    </row>
    <row r="572" spans="1:9" x14ac:dyDescent="0.2">
      <c r="A572" s="10" t="s">
        <v>2155</v>
      </c>
      <c r="B572" s="10" t="s">
        <v>1973</v>
      </c>
      <c r="C572" s="10" t="s">
        <v>302</v>
      </c>
      <c r="D572" s="10" t="s">
        <v>2796</v>
      </c>
      <c r="E572" s="12"/>
      <c r="F572" s="12"/>
      <c r="I572" s="12"/>
    </row>
    <row r="573" spans="1:9" x14ac:dyDescent="0.2">
      <c r="A573" s="10" t="s">
        <v>2155</v>
      </c>
      <c r="B573" s="10" t="s">
        <v>1973</v>
      </c>
      <c r="C573" s="10" t="s">
        <v>299</v>
      </c>
      <c r="D573" s="10" t="s">
        <v>2797</v>
      </c>
      <c r="E573" s="12"/>
      <c r="F573" s="12"/>
      <c r="I573" s="12"/>
    </row>
    <row r="574" spans="1:9" x14ac:dyDescent="0.2">
      <c r="A574" s="10" t="s">
        <v>2155</v>
      </c>
      <c r="B574" s="10" t="s">
        <v>1973</v>
      </c>
      <c r="C574" s="10" t="s">
        <v>296</v>
      </c>
      <c r="D574" s="10" t="s">
        <v>2798</v>
      </c>
      <c r="E574" s="12"/>
      <c r="F574" s="12"/>
      <c r="I574" s="12"/>
    </row>
    <row r="575" spans="1:9" x14ac:dyDescent="0.2">
      <c r="A575" s="10" t="s">
        <v>2155</v>
      </c>
      <c r="B575" s="10" t="s">
        <v>1973</v>
      </c>
      <c r="C575" s="10" t="s">
        <v>293</v>
      </c>
      <c r="D575" s="10" t="s">
        <v>2799</v>
      </c>
      <c r="E575" s="12"/>
      <c r="F575" s="12"/>
      <c r="I575" s="12"/>
    </row>
    <row r="576" spans="1:9" x14ac:dyDescent="0.2">
      <c r="A576" s="10" t="s">
        <v>2155</v>
      </c>
      <c r="B576" s="10" t="s">
        <v>1973</v>
      </c>
      <c r="C576" s="10" t="s">
        <v>290</v>
      </c>
      <c r="D576" s="10" t="s">
        <v>2800</v>
      </c>
      <c r="E576" s="12"/>
      <c r="F576" s="12"/>
      <c r="I576" s="12"/>
    </row>
    <row r="577" spans="1:9" x14ac:dyDescent="0.2">
      <c r="A577" s="10" t="s">
        <v>2155</v>
      </c>
      <c r="B577" s="10" t="s">
        <v>1973</v>
      </c>
      <c r="C577" s="10" t="s">
        <v>287</v>
      </c>
      <c r="D577" s="10" t="s">
        <v>2801</v>
      </c>
      <c r="E577" s="12"/>
      <c r="F577" s="12"/>
      <c r="I577" s="12"/>
    </row>
    <row r="578" spans="1:9" x14ac:dyDescent="0.2">
      <c r="A578" s="10" t="s">
        <v>2155</v>
      </c>
      <c r="B578" s="10" t="s">
        <v>1973</v>
      </c>
      <c r="C578" s="10" t="s">
        <v>284</v>
      </c>
      <c r="D578" s="10" t="s">
        <v>2802</v>
      </c>
      <c r="E578" s="12"/>
      <c r="F578" s="12"/>
      <c r="I578" s="12"/>
    </row>
    <row r="579" spans="1:9" x14ac:dyDescent="0.2">
      <c r="A579" s="10" t="s">
        <v>2155</v>
      </c>
      <c r="B579" s="10" t="s">
        <v>1973</v>
      </c>
      <c r="C579" s="10" t="s">
        <v>281</v>
      </c>
      <c r="D579" s="10" t="s">
        <v>2803</v>
      </c>
      <c r="E579" s="12"/>
      <c r="F579" s="12"/>
      <c r="I579" s="12"/>
    </row>
    <row r="580" spans="1:9" x14ac:dyDescent="0.2">
      <c r="A580" s="10" t="s">
        <v>2155</v>
      </c>
      <c r="B580" s="10" t="s">
        <v>1973</v>
      </c>
      <c r="C580" s="10" t="s">
        <v>278</v>
      </c>
      <c r="D580" s="10" t="s">
        <v>2804</v>
      </c>
      <c r="E580" s="12"/>
      <c r="F580" s="12"/>
      <c r="I580" s="12"/>
    </row>
    <row r="581" spans="1:9" x14ac:dyDescent="0.2">
      <c r="A581" s="10" t="s">
        <v>2155</v>
      </c>
      <c r="B581" s="10" t="s">
        <v>1973</v>
      </c>
      <c r="C581" s="10" t="s">
        <v>275</v>
      </c>
      <c r="D581" s="10" t="s">
        <v>2805</v>
      </c>
      <c r="E581" s="12"/>
      <c r="F581" s="12"/>
      <c r="I581" s="12"/>
    </row>
    <row r="582" spans="1:9" x14ac:dyDescent="0.2">
      <c r="A582" s="10" t="s">
        <v>2155</v>
      </c>
      <c r="B582" s="10" t="s">
        <v>1973</v>
      </c>
      <c r="C582" s="10" t="s">
        <v>273</v>
      </c>
      <c r="D582" s="10" t="s">
        <v>2806</v>
      </c>
      <c r="E582" s="12"/>
      <c r="F582" s="12"/>
      <c r="I582" s="12"/>
    </row>
    <row r="583" spans="1:9" x14ac:dyDescent="0.2">
      <c r="A583" s="10" t="s">
        <v>2155</v>
      </c>
      <c r="B583" s="10" t="s">
        <v>1973</v>
      </c>
      <c r="C583" s="10" t="s">
        <v>271</v>
      </c>
      <c r="D583" s="10" t="s">
        <v>2807</v>
      </c>
      <c r="E583" s="12"/>
      <c r="F583" s="12"/>
      <c r="I583" s="12"/>
    </row>
    <row r="584" spans="1:9" x14ac:dyDescent="0.2">
      <c r="A584" s="10" t="s">
        <v>2155</v>
      </c>
      <c r="B584" s="10" t="s">
        <v>1973</v>
      </c>
      <c r="C584" s="10" t="s">
        <v>269</v>
      </c>
      <c r="D584" s="10" t="s">
        <v>2808</v>
      </c>
      <c r="E584" s="12"/>
      <c r="F584" s="12"/>
      <c r="I584" s="12"/>
    </row>
    <row r="585" spans="1:9" x14ac:dyDescent="0.2">
      <c r="A585" s="10" t="s">
        <v>2155</v>
      </c>
      <c r="B585" s="10" t="s">
        <v>1973</v>
      </c>
      <c r="C585" s="10" t="s">
        <v>267</v>
      </c>
      <c r="D585" s="10" t="s">
        <v>2809</v>
      </c>
      <c r="E585" s="12"/>
      <c r="F585" s="12"/>
      <c r="I585" s="12"/>
    </row>
    <row r="586" spans="1:9" x14ac:dyDescent="0.2">
      <c r="A586" s="10" t="s">
        <v>2155</v>
      </c>
      <c r="B586" s="10" t="s">
        <v>1973</v>
      </c>
      <c r="C586" s="10" t="s">
        <v>265</v>
      </c>
      <c r="D586" s="10" t="s">
        <v>2810</v>
      </c>
      <c r="E586" s="12"/>
      <c r="F586" s="12"/>
      <c r="I586" s="12"/>
    </row>
    <row r="587" spans="1:9" x14ac:dyDescent="0.2">
      <c r="A587" s="10" t="s">
        <v>2155</v>
      </c>
      <c r="B587" s="10" t="s">
        <v>1973</v>
      </c>
      <c r="C587" s="10" t="s">
        <v>263</v>
      </c>
      <c r="D587" s="10" t="s">
        <v>2811</v>
      </c>
      <c r="E587" s="12"/>
      <c r="F587" s="12"/>
      <c r="I587" s="12"/>
    </row>
    <row r="588" spans="1:9" x14ac:dyDescent="0.2">
      <c r="A588" s="10" t="s">
        <v>2155</v>
      </c>
      <c r="B588" s="10" t="s">
        <v>1973</v>
      </c>
      <c r="C588" s="10" t="s">
        <v>261</v>
      </c>
      <c r="D588" s="10" t="s">
        <v>2812</v>
      </c>
      <c r="E588" s="12"/>
      <c r="F588" s="12"/>
      <c r="I588" s="12"/>
    </row>
    <row r="589" spans="1:9" x14ac:dyDescent="0.2">
      <c r="A589" s="10" t="s">
        <v>2155</v>
      </c>
      <c r="B589" s="10" t="s">
        <v>1973</v>
      </c>
      <c r="C589" s="10" t="s">
        <v>259</v>
      </c>
      <c r="D589" s="10" t="s">
        <v>2813</v>
      </c>
      <c r="E589" s="12"/>
      <c r="F589" s="12"/>
      <c r="I589" s="12"/>
    </row>
    <row r="590" spans="1:9" x14ac:dyDescent="0.2">
      <c r="A590" s="10" t="s">
        <v>2155</v>
      </c>
      <c r="B590" s="10" t="s">
        <v>1973</v>
      </c>
      <c r="C590" s="10" t="s">
        <v>257</v>
      </c>
      <c r="D590" s="10" t="s">
        <v>2814</v>
      </c>
      <c r="E590" s="12"/>
      <c r="F590" s="12"/>
      <c r="I590" s="12"/>
    </row>
    <row r="591" spans="1:9" x14ac:dyDescent="0.2">
      <c r="A591" s="10" t="s">
        <v>2155</v>
      </c>
      <c r="B591" s="10" t="s">
        <v>1973</v>
      </c>
      <c r="C591" s="10" t="s">
        <v>255</v>
      </c>
      <c r="D591" s="10" t="s">
        <v>2815</v>
      </c>
      <c r="E591" s="12"/>
      <c r="F591" s="12"/>
      <c r="I591" s="12"/>
    </row>
    <row r="592" spans="1:9" x14ac:dyDescent="0.2">
      <c r="A592" s="10" t="s">
        <v>2155</v>
      </c>
      <c r="B592" s="10" t="s">
        <v>1973</v>
      </c>
      <c r="C592" s="10" t="s">
        <v>253</v>
      </c>
      <c r="D592" s="10" t="s">
        <v>2816</v>
      </c>
      <c r="E592" s="12"/>
      <c r="F592" s="12"/>
      <c r="I592" s="12"/>
    </row>
    <row r="593" spans="1:9" x14ac:dyDescent="0.2">
      <c r="A593" s="10" t="s">
        <v>2155</v>
      </c>
      <c r="B593" s="10" t="s">
        <v>1973</v>
      </c>
      <c r="C593" s="10" t="s">
        <v>251</v>
      </c>
      <c r="D593" s="10" t="s">
        <v>2817</v>
      </c>
      <c r="E593" s="12"/>
      <c r="F593" s="12"/>
      <c r="I593" s="12"/>
    </row>
    <row r="594" spans="1:9" x14ac:dyDescent="0.2">
      <c r="A594" s="10" t="s">
        <v>2155</v>
      </c>
      <c r="B594" s="10" t="s">
        <v>1973</v>
      </c>
      <c r="C594" s="10" t="s">
        <v>249</v>
      </c>
      <c r="D594" s="10" t="s">
        <v>2818</v>
      </c>
      <c r="E594" s="12"/>
      <c r="F594" s="12"/>
      <c r="I594" s="12"/>
    </row>
    <row r="595" spans="1:9" x14ac:dyDescent="0.2">
      <c r="A595" s="10" t="s">
        <v>2155</v>
      </c>
      <c r="B595" s="10" t="s">
        <v>1973</v>
      </c>
      <c r="C595" s="10" t="s">
        <v>247</v>
      </c>
      <c r="D595" s="10" t="s">
        <v>2819</v>
      </c>
      <c r="E595" s="12"/>
      <c r="F595" s="12"/>
      <c r="I595" s="12"/>
    </row>
    <row r="596" spans="1:9" x14ac:dyDescent="0.2">
      <c r="A596" s="10" t="s">
        <v>2155</v>
      </c>
      <c r="B596" s="10" t="s">
        <v>1973</v>
      </c>
      <c r="C596" s="10" t="s">
        <v>245</v>
      </c>
      <c r="D596" s="10" t="s">
        <v>2820</v>
      </c>
      <c r="E596" s="12"/>
      <c r="F596" s="12"/>
      <c r="I596" s="12"/>
    </row>
    <row r="597" spans="1:9" x14ac:dyDescent="0.2">
      <c r="A597" s="10" t="s">
        <v>2155</v>
      </c>
      <c r="B597" s="10" t="s">
        <v>1973</v>
      </c>
      <c r="C597" s="10" t="s">
        <v>243</v>
      </c>
      <c r="D597" s="10" t="s">
        <v>2821</v>
      </c>
      <c r="E597" s="12"/>
      <c r="F597" s="12"/>
      <c r="I597" s="12"/>
    </row>
    <row r="598" spans="1:9" x14ac:dyDescent="0.2">
      <c r="A598" s="10" t="s">
        <v>2155</v>
      </c>
      <c r="B598" s="10" t="s">
        <v>1973</v>
      </c>
      <c r="C598" s="10" t="s">
        <v>241</v>
      </c>
      <c r="D598" s="10" t="s">
        <v>2822</v>
      </c>
      <c r="E598" s="12"/>
      <c r="F598" s="12"/>
      <c r="I598" s="12"/>
    </row>
    <row r="599" spans="1:9" x14ac:dyDescent="0.2">
      <c r="A599" s="10" t="s">
        <v>2155</v>
      </c>
      <c r="B599" s="10" t="s">
        <v>1973</v>
      </c>
      <c r="C599" s="10" t="s">
        <v>239</v>
      </c>
      <c r="D599" s="10" t="s">
        <v>2823</v>
      </c>
      <c r="E599" s="12"/>
      <c r="F599" s="12"/>
      <c r="I599" s="12"/>
    </row>
    <row r="600" spans="1:9" x14ac:dyDescent="0.2">
      <c r="A600" s="10" t="s">
        <v>2155</v>
      </c>
      <c r="B600" s="10" t="s">
        <v>1973</v>
      </c>
      <c r="C600" s="10" t="s">
        <v>237</v>
      </c>
      <c r="D600" s="10" t="s">
        <v>2824</v>
      </c>
      <c r="E600" s="12"/>
      <c r="F600" s="12"/>
      <c r="I600" s="12"/>
    </row>
    <row r="601" spans="1:9" x14ac:dyDescent="0.2">
      <c r="A601" s="10" t="s">
        <v>2155</v>
      </c>
      <c r="B601" s="10" t="s">
        <v>1973</v>
      </c>
      <c r="C601" s="10" t="s">
        <v>235</v>
      </c>
      <c r="D601" s="10" t="s">
        <v>2825</v>
      </c>
      <c r="E601" s="12"/>
      <c r="F601" s="12"/>
      <c r="I601" s="12"/>
    </row>
    <row r="602" spans="1:9" x14ac:dyDescent="0.2">
      <c r="A602" s="10" t="s">
        <v>2155</v>
      </c>
      <c r="B602" s="10" t="s">
        <v>1973</v>
      </c>
      <c r="C602" s="10" t="s">
        <v>233</v>
      </c>
      <c r="D602" s="10" t="s">
        <v>2826</v>
      </c>
      <c r="E602" s="12"/>
      <c r="F602" s="12"/>
      <c r="I602" s="12"/>
    </row>
    <row r="603" spans="1:9" x14ac:dyDescent="0.2">
      <c r="A603" s="10" t="s">
        <v>2155</v>
      </c>
      <c r="B603" s="10" t="s">
        <v>1973</v>
      </c>
      <c r="C603" s="10" t="s">
        <v>231</v>
      </c>
      <c r="D603" s="10" t="s">
        <v>2827</v>
      </c>
      <c r="E603" s="12"/>
      <c r="F603" s="12"/>
      <c r="I603" s="12"/>
    </row>
    <row r="604" spans="1:9" x14ac:dyDescent="0.2">
      <c r="A604" s="10" t="s">
        <v>2155</v>
      </c>
      <c r="B604" s="10" t="s">
        <v>1973</v>
      </c>
      <c r="C604" s="10" t="s">
        <v>229</v>
      </c>
      <c r="D604" s="10" t="s">
        <v>2828</v>
      </c>
      <c r="E604" s="12"/>
      <c r="F604" s="12"/>
      <c r="I604" s="12"/>
    </row>
    <row r="605" spans="1:9" x14ac:dyDescent="0.2">
      <c r="A605" s="10" t="s">
        <v>2155</v>
      </c>
      <c r="B605" s="10" t="s">
        <v>1973</v>
      </c>
      <c r="C605" s="10" t="s">
        <v>227</v>
      </c>
      <c r="D605" s="10" t="s">
        <v>2829</v>
      </c>
      <c r="E605" s="12"/>
      <c r="F605" s="12"/>
      <c r="I605" s="12"/>
    </row>
    <row r="606" spans="1:9" x14ac:dyDescent="0.2">
      <c r="A606" s="10" t="s">
        <v>2155</v>
      </c>
      <c r="B606" s="10" t="s">
        <v>1973</v>
      </c>
      <c r="C606" s="10" t="s">
        <v>225</v>
      </c>
      <c r="D606" s="10" t="s">
        <v>2830</v>
      </c>
      <c r="E606" s="12"/>
      <c r="F606" s="12"/>
      <c r="I606" s="12"/>
    </row>
    <row r="607" spans="1:9" x14ac:dyDescent="0.2">
      <c r="A607" s="10" t="s">
        <v>2155</v>
      </c>
      <c r="B607" s="10" t="s">
        <v>1973</v>
      </c>
      <c r="C607" s="10" t="s">
        <v>223</v>
      </c>
      <c r="D607" s="10" t="s">
        <v>2831</v>
      </c>
      <c r="E607" s="12"/>
      <c r="F607" s="12"/>
      <c r="I607" s="12"/>
    </row>
    <row r="608" spans="1:9" x14ac:dyDescent="0.2">
      <c r="A608" s="10" t="s">
        <v>2155</v>
      </c>
      <c r="B608" s="10" t="s">
        <v>1973</v>
      </c>
      <c r="C608" s="10" t="s">
        <v>221</v>
      </c>
      <c r="D608" s="10" t="s">
        <v>2832</v>
      </c>
      <c r="E608" s="12"/>
      <c r="F608" s="12"/>
      <c r="I608" s="12"/>
    </row>
    <row r="609" spans="1:9" x14ac:dyDescent="0.2">
      <c r="A609" s="10" t="s">
        <v>2155</v>
      </c>
      <c r="B609" s="10" t="s">
        <v>1973</v>
      </c>
      <c r="C609" s="10" t="s">
        <v>219</v>
      </c>
      <c r="D609" s="10" t="s">
        <v>2833</v>
      </c>
      <c r="E609" s="12"/>
      <c r="F609" s="12"/>
      <c r="I609" s="12"/>
    </row>
    <row r="610" spans="1:9" x14ac:dyDescent="0.2">
      <c r="A610" s="10" t="s">
        <v>2155</v>
      </c>
      <c r="B610" s="10" t="s">
        <v>1973</v>
      </c>
      <c r="C610" s="10" t="s">
        <v>217</v>
      </c>
      <c r="D610" s="10" t="s">
        <v>2834</v>
      </c>
      <c r="E610" s="12"/>
      <c r="F610" s="12"/>
      <c r="I610" s="12"/>
    </row>
    <row r="611" spans="1:9" x14ac:dyDescent="0.2">
      <c r="A611" s="10" t="s">
        <v>2155</v>
      </c>
      <c r="B611" s="10" t="s">
        <v>1973</v>
      </c>
      <c r="C611" s="10" t="s">
        <v>215</v>
      </c>
      <c r="D611" s="10" t="s">
        <v>2835</v>
      </c>
      <c r="E611" s="12"/>
      <c r="F611" s="12"/>
      <c r="I611" s="12"/>
    </row>
    <row r="612" spans="1:9" x14ac:dyDescent="0.2">
      <c r="A612" s="10" t="s">
        <v>2155</v>
      </c>
      <c r="B612" s="10" t="s">
        <v>1973</v>
      </c>
      <c r="C612" s="10" t="s">
        <v>213</v>
      </c>
      <c r="D612" s="10" t="s">
        <v>2836</v>
      </c>
      <c r="E612" s="12"/>
      <c r="F612" s="12"/>
      <c r="I612" s="12"/>
    </row>
    <row r="613" spans="1:9" x14ac:dyDescent="0.2">
      <c r="A613" s="10" t="s">
        <v>2155</v>
      </c>
      <c r="B613" s="10" t="s">
        <v>1973</v>
      </c>
      <c r="C613" s="10" t="s">
        <v>211</v>
      </c>
      <c r="D613" s="10" t="s">
        <v>2837</v>
      </c>
      <c r="E613" s="12"/>
      <c r="F613" s="12"/>
      <c r="I613" s="12"/>
    </row>
    <row r="614" spans="1:9" x14ac:dyDescent="0.2">
      <c r="A614" s="10" t="s">
        <v>2155</v>
      </c>
      <c r="B614" s="10" t="s">
        <v>1973</v>
      </c>
      <c r="C614" s="10" t="s">
        <v>209</v>
      </c>
      <c r="D614" s="10" t="s">
        <v>2838</v>
      </c>
      <c r="E614" s="12"/>
      <c r="F614" s="12"/>
      <c r="I614" s="12"/>
    </row>
    <row r="615" spans="1:9" x14ac:dyDescent="0.2">
      <c r="A615" s="10" t="s">
        <v>2155</v>
      </c>
      <c r="B615" s="10" t="s">
        <v>1973</v>
      </c>
      <c r="C615" s="10" t="s">
        <v>207</v>
      </c>
      <c r="D615" s="10" t="s">
        <v>2839</v>
      </c>
      <c r="E615" s="12"/>
      <c r="F615" s="12"/>
      <c r="I615" s="12"/>
    </row>
    <row r="616" spans="1:9" x14ac:dyDescent="0.2">
      <c r="A616" s="10" t="s">
        <v>2155</v>
      </c>
      <c r="B616" s="10" t="s">
        <v>1973</v>
      </c>
      <c r="C616" s="10" t="s">
        <v>205</v>
      </c>
      <c r="D616" s="10" t="s">
        <v>2840</v>
      </c>
      <c r="E616" s="12"/>
      <c r="F616" s="12"/>
      <c r="I616" s="12"/>
    </row>
    <row r="617" spans="1:9" x14ac:dyDescent="0.2">
      <c r="A617" s="10" t="s">
        <v>2155</v>
      </c>
      <c r="B617" s="10" t="s">
        <v>1973</v>
      </c>
      <c r="C617" s="10" t="s">
        <v>203</v>
      </c>
      <c r="D617" s="10" t="s">
        <v>2841</v>
      </c>
      <c r="E617" s="12"/>
      <c r="F617" s="12"/>
      <c r="I617" s="12"/>
    </row>
    <row r="618" spans="1:9" x14ac:dyDescent="0.2">
      <c r="A618" s="10" t="s">
        <v>2155</v>
      </c>
      <c r="B618" s="10" t="s">
        <v>1973</v>
      </c>
      <c r="C618" s="10" t="s">
        <v>201</v>
      </c>
      <c r="D618" s="10" t="s">
        <v>2842</v>
      </c>
      <c r="E618" s="12"/>
      <c r="F618" s="12"/>
      <c r="I618" s="12"/>
    </row>
    <row r="619" spans="1:9" x14ac:dyDescent="0.2">
      <c r="A619" s="10" t="s">
        <v>2155</v>
      </c>
      <c r="B619" s="10" t="s">
        <v>1973</v>
      </c>
      <c r="C619" s="10" t="s">
        <v>199</v>
      </c>
      <c r="D619" s="10" t="s">
        <v>2843</v>
      </c>
      <c r="E619" s="12"/>
      <c r="F619" s="12"/>
      <c r="I619" s="12"/>
    </row>
    <row r="620" spans="1:9" x14ac:dyDescent="0.2">
      <c r="A620" s="10" t="s">
        <v>2155</v>
      </c>
      <c r="B620" s="10" t="s">
        <v>1973</v>
      </c>
      <c r="C620" s="10" t="s">
        <v>197</v>
      </c>
      <c r="D620" s="10" t="s">
        <v>2844</v>
      </c>
      <c r="E620" s="12"/>
      <c r="F620" s="12"/>
      <c r="I620" s="12"/>
    </row>
    <row r="621" spans="1:9" x14ac:dyDescent="0.2">
      <c r="A621" s="10" t="s">
        <v>2155</v>
      </c>
      <c r="B621" s="10" t="s">
        <v>1973</v>
      </c>
      <c r="C621" s="10" t="s">
        <v>195</v>
      </c>
      <c r="D621" s="10" t="s">
        <v>2845</v>
      </c>
      <c r="E621" s="12"/>
      <c r="F621" s="12"/>
      <c r="I621" s="12"/>
    </row>
    <row r="622" spans="1:9" x14ac:dyDescent="0.2">
      <c r="A622" s="10" t="s">
        <v>2155</v>
      </c>
      <c r="B622" s="10" t="s">
        <v>1973</v>
      </c>
      <c r="C622" s="10" t="s">
        <v>193</v>
      </c>
      <c r="D622" s="10" t="s">
        <v>2846</v>
      </c>
      <c r="E622" s="12"/>
      <c r="F622" s="12"/>
      <c r="I622" s="12"/>
    </row>
    <row r="623" spans="1:9" x14ac:dyDescent="0.2">
      <c r="A623" s="10" t="s">
        <v>2155</v>
      </c>
      <c r="B623" s="10" t="s">
        <v>1973</v>
      </c>
      <c r="C623" s="10" t="s">
        <v>191</v>
      </c>
      <c r="D623" s="10" t="s">
        <v>2847</v>
      </c>
      <c r="E623" s="12"/>
      <c r="F623" s="12"/>
      <c r="I623" s="12"/>
    </row>
    <row r="624" spans="1:9" x14ac:dyDescent="0.2">
      <c r="A624" s="10" t="s">
        <v>2155</v>
      </c>
      <c r="B624" s="10" t="s">
        <v>1973</v>
      </c>
      <c r="C624" s="10" t="s">
        <v>189</v>
      </c>
      <c r="D624" s="10" t="s">
        <v>2191</v>
      </c>
      <c r="E624" s="12"/>
      <c r="F624" s="12"/>
      <c r="I624" s="12"/>
    </row>
    <row r="625" spans="1:9" x14ac:dyDescent="0.2">
      <c r="A625" s="10" t="s">
        <v>2155</v>
      </c>
      <c r="B625" s="10" t="s">
        <v>1973</v>
      </c>
      <c r="C625" s="10" t="s">
        <v>187</v>
      </c>
      <c r="D625" s="10" t="s">
        <v>2848</v>
      </c>
      <c r="E625" s="12"/>
      <c r="F625" s="12"/>
      <c r="I625" s="12"/>
    </row>
    <row r="626" spans="1:9" x14ac:dyDescent="0.2">
      <c r="A626" s="10" t="s">
        <v>2155</v>
      </c>
      <c r="B626" s="10" t="s">
        <v>1973</v>
      </c>
      <c r="C626" s="10" t="s">
        <v>185</v>
      </c>
      <c r="D626" s="10" t="s">
        <v>2849</v>
      </c>
      <c r="E626" s="12"/>
      <c r="F626" s="12"/>
      <c r="I626" s="12"/>
    </row>
    <row r="627" spans="1:9" x14ac:dyDescent="0.2">
      <c r="A627" s="10" t="s">
        <v>2155</v>
      </c>
      <c r="B627" s="10" t="s">
        <v>1973</v>
      </c>
      <c r="C627" s="10" t="s">
        <v>183</v>
      </c>
      <c r="D627" s="10" t="s">
        <v>2850</v>
      </c>
      <c r="E627" s="12"/>
      <c r="F627" s="12"/>
      <c r="I627" s="12"/>
    </row>
    <row r="628" spans="1:9" x14ac:dyDescent="0.2">
      <c r="A628" s="10" t="s">
        <v>2155</v>
      </c>
      <c r="B628" s="10" t="s">
        <v>1973</v>
      </c>
      <c r="C628" s="10" t="s">
        <v>181</v>
      </c>
      <c r="D628" s="10" t="s">
        <v>2851</v>
      </c>
      <c r="E628" s="12"/>
      <c r="F628" s="12"/>
      <c r="I628" s="12"/>
    </row>
    <row r="629" spans="1:9" x14ac:dyDescent="0.2">
      <c r="A629" s="10" t="s">
        <v>2155</v>
      </c>
      <c r="B629" s="10" t="s">
        <v>1973</v>
      </c>
      <c r="C629" s="10" t="s">
        <v>179</v>
      </c>
      <c r="D629" s="10" t="s">
        <v>2852</v>
      </c>
      <c r="E629" s="12"/>
      <c r="F629" s="12"/>
      <c r="I629" s="12"/>
    </row>
    <row r="630" spans="1:9" x14ac:dyDescent="0.2">
      <c r="A630" s="10" t="s">
        <v>2155</v>
      </c>
      <c r="B630" s="10" t="s">
        <v>1973</v>
      </c>
      <c r="C630" s="10" t="s">
        <v>177</v>
      </c>
      <c r="D630" s="10" t="s">
        <v>2853</v>
      </c>
      <c r="E630" s="12"/>
      <c r="F630" s="12"/>
      <c r="I630" s="12"/>
    </row>
    <row r="631" spans="1:9" x14ac:dyDescent="0.2">
      <c r="A631" s="10" t="s">
        <v>2155</v>
      </c>
      <c r="B631" s="10" t="s">
        <v>1973</v>
      </c>
      <c r="C631" s="10" t="s">
        <v>175</v>
      </c>
      <c r="D631" s="10" t="s">
        <v>2854</v>
      </c>
      <c r="E631" s="12"/>
      <c r="F631" s="12"/>
      <c r="I631" s="12"/>
    </row>
    <row r="632" spans="1:9" x14ac:dyDescent="0.2">
      <c r="A632" s="10" t="s">
        <v>2155</v>
      </c>
      <c r="B632" s="10" t="s">
        <v>1973</v>
      </c>
      <c r="C632" s="10" t="s">
        <v>173</v>
      </c>
      <c r="D632" s="10" t="s">
        <v>2855</v>
      </c>
      <c r="E632" s="12"/>
      <c r="F632" s="12"/>
      <c r="I632" s="12"/>
    </row>
    <row r="633" spans="1:9" x14ac:dyDescent="0.2">
      <c r="A633" s="10" t="s">
        <v>2155</v>
      </c>
      <c r="B633" s="10" t="s">
        <v>1973</v>
      </c>
      <c r="C633" s="10" t="s">
        <v>171</v>
      </c>
      <c r="D633" s="10" t="s">
        <v>2856</v>
      </c>
      <c r="E633" s="12"/>
      <c r="F633" s="12"/>
      <c r="I633" s="12"/>
    </row>
    <row r="634" spans="1:9" x14ac:dyDescent="0.2">
      <c r="A634" s="10" t="s">
        <v>2155</v>
      </c>
      <c r="B634" s="10" t="s">
        <v>1973</v>
      </c>
      <c r="C634" s="10" t="s">
        <v>169</v>
      </c>
      <c r="D634" s="10" t="s">
        <v>2857</v>
      </c>
      <c r="E634" s="12"/>
      <c r="F634" s="12"/>
      <c r="I634" s="12"/>
    </row>
    <row r="635" spans="1:9" x14ac:dyDescent="0.2">
      <c r="A635" s="10" t="s">
        <v>2155</v>
      </c>
      <c r="B635" s="10" t="s">
        <v>1973</v>
      </c>
      <c r="C635" s="10" t="s">
        <v>167</v>
      </c>
      <c r="D635" s="10" t="s">
        <v>2858</v>
      </c>
      <c r="E635" s="12"/>
      <c r="F635" s="12"/>
      <c r="I635" s="12"/>
    </row>
    <row r="636" spans="1:9" x14ac:dyDescent="0.2">
      <c r="A636" s="10" t="s">
        <v>2155</v>
      </c>
      <c r="B636" s="10" t="s">
        <v>1973</v>
      </c>
      <c r="C636" s="10" t="s">
        <v>165</v>
      </c>
      <c r="D636" s="10" t="s">
        <v>2859</v>
      </c>
      <c r="E636" s="12"/>
      <c r="F636" s="12"/>
      <c r="I636" s="12"/>
    </row>
    <row r="637" spans="1:9" x14ac:dyDescent="0.2">
      <c r="A637" s="10" t="s">
        <v>2155</v>
      </c>
      <c r="B637" s="10" t="s">
        <v>1973</v>
      </c>
      <c r="C637" s="10" t="s">
        <v>163</v>
      </c>
      <c r="D637" s="10" t="s">
        <v>2860</v>
      </c>
      <c r="E637" s="12"/>
      <c r="F637" s="12"/>
      <c r="I637" s="12"/>
    </row>
    <row r="638" spans="1:9" x14ac:dyDescent="0.2">
      <c r="A638" s="10" t="s">
        <v>2155</v>
      </c>
      <c r="B638" s="10" t="s">
        <v>1973</v>
      </c>
      <c r="C638" s="10" t="s">
        <v>161</v>
      </c>
      <c r="D638" s="10" t="s">
        <v>2861</v>
      </c>
      <c r="E638" s="12"/>
      <c r="F638" s="12"/>
      <c r="I638" s="12"/>
    </row>
    <row r="639" spans="1:9" x14ac:dyDescent="0.2">
      <c r="A639" s="10" t="s">
        <v>2155</v>
      </c>
      <c r="B639" s="10" t="s">
        <v>1973</v>
      </c>
      <c r="C639" s="10" t="s">
        <v>159</v>
      </c>
      <c r="D639" s="10" t="s">
        <v>2862</v>
      </c>
      <c r="E639" s="12"/>
      <c r="F639" s="12"/>
      <c r="I639" s="12"/>
    </row>
    <row r="640" spans="1:9" x14ac:dyDescent="0.2">
      <c r="A640" s="10" t="s">
        <v>2155</v>
      </c>
      <c r="B640" s="10" t="s">
        <v>1973</v>
      </c>
      <c r="C640" s="10" t="s">
        <v>157</v>
      </c>
      <c r="D640" s="10" t="s">
        <v>2863</v>
      </c>
      <c r="E640" s="12"/>
      <c r="F640" s="12"/>
      <c r="I640" s="12"/>
    </row>
    <row r="641" spans="1:9" x14ac:dyDescent="0.2">
      <c r="A641" s="10" t="s">
        <v>2155</v>
      </c>
      <c r="B641" s="10" t="s">
        <v>1973</v>
      </c>
      <c r="C641" s="10" t="s">
        <v>155</v>
      </c>
      <c r="D641" s="10" t="s">
        <v>2864</v>
      </c>
      <c r="E641" s="12"/>
      <c r="F641" s="12"/>
      <c r="I641" s="12"/>
    </row>
    <row r="642" spans="1:9" x14ac:dyDescent="0.2">
      <c r="A642" s="10" t="s">
        <v>2155</v>
      </c>
      <c r="B642" s="10" t="s">
        <v>1973</v>
      </c>
      <c r="C642" s="10" t="s">
        <v>153</v>
      </c>
      <c r="D642" s="10" t="s">
        <v>2865</v>
      </c>
      <c r="E642" s="12"/>
      <c r="F642" s="12"/>
      <c r="I642" s="12"/>
    </row>
    <row r="643" spans="1:9" x14ac:dyDescent="0.2">
      <c r="A643" s="10" t="s">
        <v>2155</v>
      </c>
      <c r="B643" s="10" t="s">
        <v>1973</v>
      </c>
      <c r="C643" s="10" t="s">
        <v>151</v>
      </c>
      <c r="D643" s="10" t="s">
        <v>2866</v>
      </c>
      <c r="E643" s="12"/>
      <c r="F643" s="12"/>
      <c r="I643" s="12"/>
    </row>
    <row r="644" spans="1:9" x14ac:dyDescent="0.2">
      <c r="A644" s="10" t="s">
        <v>2155</v>
      </c>
      <c r="B644" s="10" t="s">
        <v>1973</v>
      </c>
      <c r="C644" s="10" t="s">
        <v>149</v>
      </c>
      <c r="D644" s="10" t="s">
        <v>2867</v>
      </c>
      <c r="E644" s="12"/>
      <c r="F644" s="12"/>
      <c r="I644" s="12"/>
    </row>
    <row r="645" spans="1:9" x14ac:dyDescent="0.2">
      <c r="A645" s="10" t="s">
        <v>2155</v>
      </c>
      <c r="B645" s="10" t="s">
        <v>1973</v>
      </c>
      <c r="C645" s="10" t="s">
        <v>147</v>
      </c>
      <c r="D645" s="10" t="s">
        <v>2868</v>
      </c>
      <c r="E645" s="12"/>
      <c r="F645" s="12"/>
      <c r="I645" s="12"/>
    </row>
    <row r="646" spans="1:9" x14ac:dyDescent="0.2">
      <c r="A646" s="10" t="s">
        <v>2155</v>
      </c>
      <c r="B646" s="10" t="s">
        <v>1973</v>
      </c>
      <c r="C646" s="10" t="s">
        <v>145</v>
      </c>
      <c r="D646" s="10" t="s">
        <v>2869</v>
      </c>
      <c r="E646" s="12"/>
      <c r="F646" s="12"/>
      <c r="I646" s="12"/>
    </row>
    <row r="647" spans="1:9" x14ac:dyDescent="0.2">
      <c r="A647" s="10" t="s">
        <v>2155</v>
      </c>
      <c r="B647" s="10" t="s">
        <v>1973</v>
      </c>
      <c r="C647" s="10" t="s">
        <v>143</v>
      </c>
      <c r="D647" s="10" t="s">
        <v>2870</v>
      </c>
      <c r="E647" s="12"/>
      <c r="F647" s="12"/>
      <c r="I647" s="12"/>
    </row>
    <row r="648" spans="1:9" x14ac:dyDescent="0.2">
      <c r="A648" s="10" t="s">
        <v>2155</v>
      </c>
      <c r="B648" s="10" t="s">
        <v>1973</v>
      </c>
      <c r="C648" s="10" t="s">
        <v>141</v>
      </c>
      <c r="D648" s="10" t="s">
        <v>2871</v>
      </c>
      <c r="E648" s="12"/>
      <c r="F648" s="12"/>
      <c r="I648" s="12"/>
    </row>
    <row r="649" spans="1:9" x14ac:dyDescent="0.2">
      <c r="A649" s="10" t="s">
        <v>2155</v>
      </c>
      <c r="B649" s="10" t="s">
        <v>1973</v>
      </c>
      <c r="C649" s="10" t="s">
        <v>139</v>
      </c>
      <c r="D649" s="10" t="s">
        <v>2872</v>
      </c>
      <c r="E649" s="12"/>
      <c r="F649" s="12"/>
      <c r="I649" s="12"/>
    </row>
    <row r="650" spans="1:9" x14ac:dyDescent="0.2">
      <c r="A650" s="10" t="s">
        <v>2155</v>
      </c>
      <c r="B650" s="10" t="s">
        <v>1973</v>
      </c>
      <c r="C650" s="10" t="s">
        <v>137</v>
      </c>
      <c r="D650" s="10" t="s">
        <v>2873</v>
      </c>
      <c r="E650" s="12"/>
      <c r="F650" s="12"/>
      <c r="I650" s="12"/>
    </row>
    <row r="651" spans="1:9" x14ac:dyDescent="0.2">
      <c r="A651" s="10" t="s">
        <v>2155</v>
      </c>
      <c r="B651" s="10" t="s">
        <v>1973</v>
      </c>
      <c r="C651" s="10" t="s">
        <v>135</v>
      </c>
      <c r="D651" s="10" t="s">
        <v>2874</v>
      </c>
      <c r="E651" s="12"/>
      <c r="F651" s="12"/>
      <c r="I651" s="12"/>
    </row>
    <row r="652" spans="1:9" x14ac:dyDescent="0.2">
      <c r="A652" s="10" t="s">
        <v>2155</v>
      </c>
      <c r="B652" s="10" t="s">
        <v>1973</v>
      </c>
      <c r="C652" s="10" t="s">
        <v>133</v>
      </c>
      <c r="D652" s="10" t="s">
        <v>2875</v>
      </c>
      <c r="E652" s="12"/>
      <c r="F652" s="12"/>
      <c r="I652" s="12"/>
    </row>
    <row r="653" spans="1:9" x14ac:dyDescent="0.2">
      <c r="A653" s="10" t="s">
        <v>2155</v>
      </c>
      <c r="B653" s="10" t="s">
        <v>1973</v>
      </c>
      <c r="C653" s="10" t="s">
        <v>131</v>
      </c>
      <c r="D653" s="10" t="s">
        <v>2876</v>
      </c>
      <c r="E653" s="12"/>
      <c r="F653" s="12"/>
      <c r="I653" s="12"/>
    </row>
    <row r="654" spans="1:9" x14ac:dyDescent="0.2">
      <c r="A654" s="10" t="s">
        <v>2155</v>
      </c>
      <c r="B654" s="10" t="s">
        <v>1973</v>
      </c>
      <c r="C654" s="10" t="s">
        <v>129</v>
      </c>
      <c r="D654" s="10" t="s">
        <v>2877</v>
      </c>
      <c r="E654" s="12"/>
      <c r="F654" s="12"/>
      <c r="I654" s="12"/>
    </row>
    <row r="655" spans="1:9" x14ac:dyDescent="0.2">
      <c r="A655" s="10" t="s">
        <v>2155</v>
      </c>
      <c r="B655" s="10" t="s">
        <v>1973</v>
      </c>
      <c r="C655" s="10" t="s">
        <v>127</v>
      </c>
      <c r="D655" s="10" t="s">
        <v>2878</v>
      </c>
      <c r="E655" s="12"/>
      <c r="F655" s="12"/>
      <c r="I655" s="12"/>
    </row>
    <row r="656" spans="1:9" x14ac:dyDescent="0.2">
      <c r="A656" s="10" t="s">
        <v>2155</v>
      </c>
      <c r="B656" s="10" t="s">
        <v>1973</v>
      </c>
      <c r="C656" s="10" t="s">
        <v>125</v>
      </c>
      <c r="D656" s="10" t="s">
        <v>2879</v>
      </c>
      <c r="E656" s="12"/>
      <c r="F656" s="12"/>
      <c r="I656" s="12"/>
    </row>
    <row r="657" spans="1:9" x14ac:dyDescent="0.2">
      <c r="A657" s="10" t="s">
        <v>2155</v>
      </c>
      <c r="B657" s="10" t="s">
        <v>1973</v>
      </c>
      <c r="C657" s="10" t="s">
        <v>123</v>
      </c>
      <c r="D657" s="10" t="s">
        <v>2880</v>
      </c>
      <c r="E657" s="12"/>
      <c r="F657" s="12"/>
      <c r="I657" s="12"/>
    </row>
    <row r="658" spans="1:9" x14ac:dyDescent="0.2">
      <c r="A658" s="10" t="s">
        <v>2155</v>
      </c>
      <c r="B658" s="10" t="s">
        <v>1973</v>
      </c>
      <c r="C658" s="10" t="s">
        <v>121</v>
      </c>
      <c r="D658" s="10" t="s">
        <v>2881</v>
      </c>
      <c r="E658" s="12"/>
      <c r="F658" s="12"/>
      <c r="I658" s="12"/>
    </row>
    <row r="659" spans="1:9" x14ac:dyDescent="0.2">
      <c r="A659" s="10" t="s">
        <v>2155</v>
      </c>
      <c r="B659" s="10" t="s">
        <v>1973</v>
      </c>
      <c r="C659" s="10" t="s">
        <v>119</v>
      </c>
      <c r="D659" s="10" t="s">
        <v>2882</v>
      </c>
      <c r="E659" s="12"/>
      <c r="F659" s="12"/>
      <c r="I659" s="12"/>
    </row>
    <row r="660" spans="1:9" x14ac:dyDescent="0.2">
      <c r="A660" s="10" t="s">
        <v>2155</v>
      </c>
      <c r="B660" s="10" t="s">
        <v>1973</v>
      </c>
      <c r="C660" s="10" t="s">
        <v>117</v>
      </c>
      <c r="D660" s="10" t="s">
        <v>2014</v>
      </c>
      <c r="E660" s="12"/>
      <c r="F660" s="12"/>
      <c r="I660" s="12"/>
    </row>
    <row r="661" spans="1:9" x14ac:dyDescent="0.2">
      <c r="A661" s="10" t="s">
        <v>2155</v>
      </c>
      <c r="B661" s="10" t="s">
        <v>1973</v>
      </c>
      <c r="C661" s="10" t="s">
        <v>115</v>
      </c>
      <c r="D661" s="10" t="s">
        <v>2883</v>
      </c>
      <c r="E661" s="12"/>
      <c r="F661" s="12"/>
      <c r="I661" s="12"/>
    </row>
    <row r="662" spans="1:9" x14ac:dyDescent="0.2">
      <c r="A662" s="10" t="s">
        <v>2155</v>
      </c>
      <c r="B662" s="10" t="s">
        <v>1973</v>
      </c>
      <c r="C662" s="10" t="s">
        <v>114</v>
      </c>
      <c r="D662" s="10" t="s">
        <v>2884</v>
      </c>
      <c r="E662" s="12"/>
      <c r="F662" s="12"/>
      <c r="I662" s="12"/>
    </row>
    <row r="663" spans="1:9" x14ac:dyDescent="0.2">
      <c r="A663" s="10" t="s">
        <v>2155</v>
      </c>
      <c r="B663" s="10" t="s">
        <v>1973</v>
      </c>
      <c r="C663" s="10" t="s">
        <v>113</v>
      </c>
      <c r="D663" s="10" t="s">
        <v>2885</v>
      </c>
      <c r="E663" s="12"/>
      <c r="F663" s="12"/>
      <c r="I663" s="12"/>
    </row>
    <row r="664" spans="1:9" x14ac:dyDescent="0.2">
      <c r="A664" s="10" t="s">
        <v>2155</v>
      </c>
      <c r="B664" s="10" t="s">
        <v>1973</v>
      </c>
      <c r="C664" s="10" t="s">
        <v>112</v>
      </c>
      <c r="D664" s="10" t="s">
        <v>2886</v>
      </c>
      <c r="E664" s="12"/>
      <c r="F664" s="12"/>
      <c r="I664" s="12"/>
    </row>
    <row r="665" spans="1:9" x14ac:dyDescent="0.2">
      <c r="A665" s="10" t="s">
        <v>2155</v>
      </c>
      <c r="B665" s="10" t="s">
        <v>1973</v>
      </c>
      <c r="C665" s="10" t="s">
        <v>111</v>
      </c>
      <c r="D665" s="10" t="s">
        <v>2887</v>
      </c>
      <c r="E665" s="12"/>
      <c r="F665" s="12"/>
      <c r="I665" s="12"/>
    </row>
    <row r="666" spans="1:9" x14ac:dyDescent="0.2">
      <c r="A666" s="10" t="s">
        <v>2155</v>
      </c>
      <c r="B666" s="10" t="s">
        <v>1973</v>
      </c>
      <c r="C666" s="10" t="s">
        <v>110</v>
      </c>
      <c r="D666" s="10" t="s">
        <v>2888</v>
      </c>
      <c r="E666" s="12"/>
      <c r="F666" s="12"/>
      <c r="I666" s="12"/>
    </row>
    <row r="667" spans="1:9" x14ac:dyDescent="0.2">
      <c r="A667" s="10" t="s">
        <v>2155</v>
      </c>
      <c r="B667" s="10" t="s">
        <v>1973</v>
      </c>
      <c r="C667" s="10" t="s">
        <v>109</v>
      </c>
      <c r="D667" s="10" t="s">
        <v>2889</v>
      </c>
      <c r="E667" s="12"/>
      <c r="F667" s="12"/>
      <c r="I667" s="12"/>
    </row>
    <row r="668" spans="1:9" x14ac:dyDescent="0.2">
      <c r="A668" s="10" t="s">
        <v>2155</v>
      </c>
      <c r="B668" s="10" t="s">
        <v>1973</v>
      </c>
      <c r="C668" s="10" t="s">
        <v>108</v>
      </c>
      <c r="D668" s="10" t="s">
        <v>2890</v>
      </c>
      <c r="E668" s="12"/>
      <c r="F668" s="12"/>
      <c r="I668" s="12"/>
    </row>
    <row r="669" spans="1:9" x14ac:dyDescent="0.2">
      <c r="A669" s="10" t="s">
        <v>2155</v>
      </c>
      <c r="B669" s="10" t="s">
        <v>1973</v>
      </c>
      <c r="C669" s="10" t="s">
        <v>107</v>
      </c>
      <c r="D669" s="10" t="s">
        <v>2891</v>
      </c>
      <c r="E669" s="12"/>
      <c r="F669" s="12"/>
      <c r="I669" s="12"/>
    </row>
    <row r="670" spans="1:9" x14ac:dyDescent="0.2">
      <c r="A670" s="10" t="s">
        <v>2155</v>
      </c>
      <c r="B670" s="10" t="s">
        <v>1973</v>
      </c>
      <c r="C670" s="10" t="s">
        <v>106</v>
      </c>
      <c r="D670" s="10" t="s">
        <v>2892</v>
      </c>
      <c r="E670" s="12"/>
      <c r="F670" s="12"/>
      <c r="I670" s="12"/>
    </row>
    <row r="671" spans="1:9" x14ac:dyDescent="0.2">
      <c r="A671" s="10" t="s">
        <v>2154</v>
      </c>
      <c r="B671" s="10" t="s">
        <v>1972</v>
      </c>
      <c r="C671" s="10" t="s">
        <v>1791</v>
      </c>
      <c r="D671" s="10" t="s">
        <v>2893</v>
      </c>
      <c r="E671" s="12"/>
      <c r="F671" s="12"/>
      <c r="I671" s="12"/>
    </row>
    <row r="672" spans="1:9" x14ac:dyDescent="0.2">
      <c r="A672" s="10" t="s">
        <v>2154</v>
      </c>
      <c r="B672" s="10" t="s">
        <v>1972</v>
      </c>
      <c r="C672" s="10" t="s">
        <v>1617</v>
      </c>
      <c r="D672" s="10" t="s">
        <v>2190</v>
      </c>
      <c r="E672" s="12"/>
      <c r="F672" s="12"/>
      <c r="I672" s="12"/>
    </row>
    <row r="673" spans="1:9" x14ac:dyDescent="0.2">
      <c r="A673" s="10" t="s">
        <v>2154</v>
      </c>
      <c r="B673" s="10" t="s">
        <v>1972</v>
      </c>
      <c r="C673" s="10" t="s">
        <v>1453</v>
      </c>
      <c r="D673" s="10" t="s">
        <v>2894</v>
      </c>
      <c r="E673" s="12"/>
      <c r="F673" s="12"/>
      <c r="I673" s="12"/>
    </row>
    <row r="674" spans="1:9" x14ac:dyDescent="0.2">
      <c r="A674" s="10" t="s">
        <v>2153</v>
      </c>
      <c r="B674" s="10" t="s">
        <v>1971</v>
      </c>
      <c r="C674" s="10" t="s">
        <v>1790</v>
      </c>
      <c r="D674" s="10" t="s">
        <v>2895</v>
      </c>
      <c r="E674" s="12"/>
      <c r="F674" s="12"/>
      <c r="I674" s="12"/>
    </row>
    <row r="675" spans="1:9" x14ac:dyDescent="0.2">
      <c r="A675" s="10" t="s">
        <v>2153</v>
      </c>
      <c r="B675" s="10" t="s">
        <v>1971</v>
      </c>
      <c r="C675" s="10" t="s">
        <v>1616</v>
      </c>
      <c r="D675" s="10" t="s">
        <v>2896</v>
      </c>
      <c r="E675" s="12"/>
      <c r="F675" s="12"/>
      <c r="I675" s="12"/>
    </row>
    <row r="676" spans="1:9" x14ac:dyDescent="0.2">
      <c r="A676" s="10" t="s">
        <v>2153</v>
      </c>
      <c r="B676" s="10" t="s">
        <v>1971</v>
      </c>
      <c r="C676" s="10" t="s">
        <v>1452</v>
      </c>
      <c r="D676" s="10" t="s">
        <v>2897</v>
      </c>
      <c r="E676" s="12"/>
      <c r="F676" s="12"/>
      <c r="I676" s="12"/>
    </row>
    <row r="677" spans="1:9" x14ac:dyDescent="0.2">
      <c r="A677" s="10" t="s">
        <v>2153</v>
      </c>
      <c r="B677" s="10" t="s">
        <v>1971</v>
      </c>
      <c r="C677" s="10" t="s">
        <v>1333</v>
      </c>
      <c r="D677" s="10" t="s">
        <v>2898</v>
      </c>
      <c r="E677" s="12"/>
      <c r="F677" s="12"/>
      <c r="I677" s="12"/>
    </row>
    <row r="678" spans="1:9" x14ac:dyDescent="0.2">
      <c r="A678" s="10" t="s">
        <v>2153</v>
      </c>
      <c r="B678" s="10" t="s">
        <v>1971</v>
      </c>
      <c r="C678" s="10" t="s">
        <v>1261</v>
      </c>
      <c r="D678" s="10" t="s">
        <v>2899</v>
      </c>
      <c r="E678" s="12"/>
      <c r="F678" s="12"/>
      <c r="I678" s="12"/>
    </row>
    <row r="679" spans="1:9" x14ac:dyDescent="0.2">
      <c r="A679" s="10" t="s">
        <v>2153</v>
      </c>
      <c r="B679" s="10" t="s">
        <v>1971</v>
      </c>
      <c r="C679" s="10" t="s">
        <v>1209</v>
      </c>
      <c r="D679" s="10" t="s">
        <v>2900</v>
      </c>
      <c r="E679" s="12"/>
      <c r="F679" s="12"/>
      <c r="I679" s="12"/>
    </row>
    <row r="680" spans="1:9" x14ac:dyDescent="0.2">
      <c r="A680" s="10" t="s">
        <v>2153</v>
      </c>
      <c r="B680" s="10" t="s">
        <v>1971</v>
      </c>
      <c r="C680" s="10" t="s">
        <v>1163</v>
      </c>
      <c r="D680" s="10" t="s">
        <v>2901</v>
      </c>
      <c r="E680" s="12"/>
      <c r="F680" s="12"/>
      <c r="I680" s="12"/>
    </row>
    <row r="681" spans="1:9" x14ac:dyDescent="0.2">
      <c r="A681" s="10" t="s">
        <v>2153</v>
      </c>
      <c r="B681" s="10" t="s">
        <v>1971</v>
      </c>
      <c r="C681" s="10" t="s">
        <v>1123</v>
      </c>
      <c r="D681" s="10" t="s">
        <v>2902</v>
      </c>
      <c r="E681" s="12"/>
      <c r="F681" s="12"/>
      <c r="I681" s="12"/>
    </row>
    <row r="682" spans="1:9" x14ac:dyDescent="0.2">
      <c r="A682" s="10" t="s">
        <v>2153</v>
      </c>
      <c r="B682" s="10" t="s">
        <v>1971</v>
      </c>
      <c r="C682" s="10" t="s">
        <v>1083</v>
      </c>
      <c r="D682" s="10" t="s">
        <v>2903</v>
      </c>
      <c r="E682" s="12"/>
      <c r="F682" s="12"/>
      <c r="I682" s="12"/>
    </row>
    <row r="683" spans="1:9" x14ac:dyDescent="0.2">
      <c r="A683" s="10" t="s">
        <v>2153</v>
      </c>
      <c r="B683" s="10" t="s">
        <v>1971</v>
      </c>
      <c r="C683" s="10" t="s">
        <v>1048</v>
      </c>
      <c r="D683" s="10" t="s">
        <v>2904</v>
      </c>
      <c r="E683" s="12"/>
      <c r="F683" s="12"/>
      <c r="I683" s="12"/>
    </row>
    <row r="684" spans="1:9" x14ac:dyDescent="0.2">
      <c r="A684" s="10" t="s">
        <v>2153</v>
      </c>
      <c r="B684" s="10" t="s">
        <v>1971</v>
      </c>
      <c r="C684" s="10" t="s">
        <v>1017</v>
      </c>
      <c r="D684" s="10" t="s">
        <v>2905</v>
      </c>
      <c r="E684" s="12"/>
      <c r="F684" s="12"/>
      <c r="I684" s="12"/>
    </row>
    <row r="685" spans="1:9" x14ac:dyDescent="0.2">
      <c r="A685" s="10" t="s">
        <v>2153</v>
      </c>
      <c r="B685" s="10" t="s">
        <v>1971</v>
      </c>
      <c r="C685" s="10" t="s">
        <v>989</v>
      </c>
      <c r="D685" s="10" t="s">
        <v>2906</v>
      </c>
      <c r="E685" s="12"/>
      <c r="F685" s="12"/>
      <c r="I685" s="12"/>
    </row>
    <row r="686" spans="1:9" x14ac:dyDescent="0.2">
      <c r="A686" s="10" t="s">
        <v>2153</v>
      </c>
      <c r="B686" s="10" t="s">
        <v>1971</v>
      </c>
      <c r="C686" s="10" t="s">
        <v>962</v>
      </c>
      <c r="D686" s="10" t="s">
        <v>2907</v>
      </c>
      <c r="E686" s="12"/>
      <c r="F686" s="12"/>
      <c r="I686" s="12"/>
    </row>
    <row r="687" spans="1:9" x14ac:dyDescent="0.2">
      <c r="A687" s="10" t="s">
        <v>2153</v>
      </c>
      <c r="B687" s="10" t="s">
        <v>1971</v>
      </c>
      <c r="C687" s="10" t="s">
        <v>935</v>
      </c>
      <c r="D687" s="10" t="s">
        <v>2908</v>
      </c>
      <c r="E687" s="12"/>
      <c r="F687" s="12"/>
      <c r="I687" s="12"/>
    </row>
    <row r="688" spans="1:9" x14ac:dyDescent="0.2">
      <c r="A688" s="10" t="s">
        <v>2153</v>
      </c>
      <c r="B688" s="10" t="s">
        <v>1971</v>
      </c>
      <c r="C688" s="10" t="s">
        <v>914</v>
      </c>
      <c r="D688" s="10" t="s">
        <v>2909</v>
      </c>
      <c r="E688" s="12"/>
      <c r="F688" s="12"/>
      <c r="I688" s="12"/>
    </row>
    <row r="689" spans="1:9" x14ac:dyDescent="0.2">
      <c r="A689" s="10" t="s">
        <v>2153</v>
      </c>
      <c r="B689" s="10" t="s">
        <v>1971</v>
      </c>
      <c r="C689" s="10" t="s">
        <v>888</v>
      </c>
      <c r="D689" s="10" t="s">
        <v>2910</v>
      </c>
      <c r="E689" s="12"/>
      <c r="F689" s="12"/>
      <c r="I689" s="12"/>
    </row>
    <row r="690" spans="1:9" x14ac:dyDescent="0.2">
      <c r="A690" s="10" t="s">
        <v>2153</v>
      </c>
      <c r="B690" s="10" t="s">
        <v>1971</v>
      </c>
      <c r="C690" s="10" t="s">
        <v>868</v>
      </c>
      <c r="D690" s="10" t="s">
        <v>2911</v>
      </c>
      <c r="E690" s="12"/>
      <c r="F690" s="12"/>
      <c r="I690" s="12"/>
    </row>
    <row r="691" spans="1:9" x14ac:dyDescent="0.2">
      <c r="A691" s="10" t="s">
        <v>2153</v>
      </c>
      <c r="B691" s="10" t="s">
        <v>1971</v>
      </c>
      <c r="C691" s="10" t="s">
        <v>846</v>
      </c>
      <c r="D691" s="10" t="s">
        <v>2912</v>
      </c>
      <c r="E691" s="12"/>
      <c r="F691" s="12"/>
      <c r="I691" s="12"/>
    </row>
    <row r="692" spans="1:9" x14ac:dyDescent="0.2">
      <c r="A692" s="10" t="s">
        <v>2153</v>
      </c>
      <c r="B692" s="10" t="s">
        <v>1971</v>
      </c>
      <c r="C692" s="10" t="s">
        <v>825</v>
      </c>
      <c r="D692" s="10" t="s">
        <v>2913</v>
      </c>
      <c r="E692" s="12"/>
      <c r="F692" s="12"/>
      <c r="I692" s="12"/>
    </row>
    <row r="693" spans="1:9" x14ac:dyDescent="0.2">
      <c r="A693" s="10" t="s">
        <v>2153</v>
      </c>
      <c r="B693" s="10" t="s">
        <v>1971</v>
      </c>
      <c r="C693" s="10" t="s">
        <v>804</v>
      </c>
      <c r="D693" s="10" t="s">
        <v>2914</v>
      </c>
      <c r="E693" s="12"/>
      <c r="F693" s="12"/>
      <c r="I693" s="12"/>
    </row>
    <row r="694" spans="1:9" x14ac:dyDescent="0.2">
      <c r="A694" s="10" t="s">
        <v>2153</v>
      </c>
      <c r="B694" s="10" t="s">
        <v>1971</v>
      </c>
      <c r="C694" s="10" t="s">
        <v>784</v>
      </c>
      <c r="D694" s="10" t="s">
        <v>2915</v>
      </c>
      <c r="E694" s="12"/>
      <c r="F694" s="12"/>
      <c r="I694" s="12"/>
    </row>
    <row r="695" spans="1:9" x14ac:dyDescent="0.2">
      <c r="A695" s="10" t="s">
        <v>2153</v>
      </c>
      <c r="B695" s="10" t="s">
        <v>1971</v>
      </c>
      <c r="C695" s="10" t="s">
        <v>765</v>
      </c>
      <c r="D695" s="10" t="s">
        <v>2916</v>
      </c>
      <c r="E695" s="12"/>
      <c r="F695" s="12"/>
      <c r="I695" s="12"/>
    </row>
    <row r="696" spans="1:9" x14ac:dyDescent="0.2">
      <c r="A696" s="10" t="s">
        <v>2153</v>
      </c>
      <c r="B696" s="10" t="s">
        <v>1971</v>
      </c>
      <c r="C696" s="10" t="s">
        <v>746</v>
      </c>
      <c r="D696" s="10" t="s">
        <v>2917</v>
      </c>
      <c r="E696" s="12"/>
      <c r="F696" s="12"/>
      <c r="I696" s="12"/>
    </row>
    <row r="697" spans="1:9" x14ac:dyDescent="0.2">
      <c r="A697" s="10" t="s">
        <v>2153</v>
      </c>
      <c r="B697" s="10" t="s">
        <v>1971</v>
      </c>
      <c r="C697" s="10" t="s">
        <v>727</v>
      </c>
      <c r="D697" s="10" t="s">
        <v>2918</v>
      </c>
      <c r="E697" s="12"/>
      <c r="F697" s="12"/>
      <c r="I697" s="12"/>
    </row>
    <row r="698" spans="1:9" x14ac:dyDescent="0.2">
      <c r="A698" s="10" t="s">
        <v>2153</v>
      </c>
      <c r="B698" s="10" t="s">
        <v>1971</v>
      </c>
      <c r="C698" s="10" t="s">
        <v>709</v>
      </c>
      <c r="D698" s="10" t="s">
        <v>2919</v>
      </c>
      <c r="E698" s="12"/>
      <c r="F698" s="12"/>
      <c r="I698" s="12"/>
    </row>
    <row r="699" spans="1:9" x14ac:dyDescent="0.2">
      <c r="A699" s="10" t="s">
        <v>2153</v>
      </c>
      <c r="B699" s="10" t="s">
        <v>1971</v>
      </c>
      <c r="C699" s="10" t="s">
        <v>694</v>
      </c>
      <c r="D699" s="10" t="s">
        <v>2920</v>
      </c>
      <c r="E699" s="12"/>
      <c r="F699" s="12"/>
      <c r="I699" s="12"/>
    </row>
    <row r="700" spans="1:9" x14ac:dyDescent="0.2">
      <c r="A700" s="10" t="s">
        <v>2153</v>
      </c>
      <c r="B700" s="10" t="s">
        <v>1971</v>
      </c>
      <c r="C700" s="10" t="s">
        <v>679</v>
      </c>
      <c r="D700" s="10" t="s">
        <v>2921</v>
      </c>
      <c r="E700" s="12"/>
      <c r="F700" s="12"/>
      <c r="I700" s="12"/>
    </row>
    <row r="701" spans="1:9" x14ac:dyDescent="0.2">
      <c r="A701" s="10" t="s">
        <v>2153</v>
      </c>
      <c r="B701" s="10" t="s">
        <v>1971</v>
      </c>
      <c r="C701" s="10" t="s">
        <v>664</v>
      </c>
      <c r="D701" s="10" t="s">
        <v>2922</v>
      </c>
      <c r="E701" s="12"/>
      <c r="F701" s="12"/>
      <c r="I701" s="12"/>
    </row>
    <row r="702" spans="1:9" x14ac:dyDescent="0.2">
      <c r="A702" s="10" t="s">
        <v>2153</v>
      </c>
      <c r="B702" s="10" t="s">
        <v>1971</v>
      </c>
      <c r="C702" s="10" t="s">
        <v>649</v>
      </c>
      <c r="D702" s="10" t="s">
        <v>2923</v>
      </c>
      <c r="E702" s="12"/>
      <c r="F702" s="12"/>
      <c r="I702" s="12"/>
    </row>
    <row r="703" spans="1:9" x14ac:dyDescent="0.2">
      <c r="A703" s="10" t="s">
        <v>2153</v>
      </c>
      <c r="B703" s="10" t="s">
        <v>1971</v>
      </c>
      <c r="C703" s="10" t="s">
        <v>634</v>
      </c>
      <c r="D703" s="10" t="s">
        <v>2924</v>
      </c>
      <c r="E703" s="12"/>
      <c r="F703" s="12"/>
      <c r="I703" s="12"/>
    </row>
    <row r="704" spans="1:9" x14ac:dyDescent="0.2">
      <c r="A704" s="10" t="s">
        <v>2153</v>
      </c>
      <c r="B704" s="10" t="s">
        <v>1971</v>
      </c>
      <c r="C704" s="10" t="s">
        <v>621</v>
      </c>
      <c r="D704" s="10" t="s">
        <v>2925</v>
      </c>
      <c r="E704" s="12"/>
      <c r="F704" s="12"/>
      <c r="I704" s="12"/>
    </row>
    <row r="705" spans="1:9" x14ac:dyDescent="0.2">
      <c r="A705" s="10" t="s">
        <v>2153</v>
      </c>
      <c r="B705" s="10" t="s">
        <v>1971</v>
      </c>
      <c r="C705" s="10" t="s">
        <v>606</v>
      </c>
      <c r="D705" s="10" t="s">
        <v>2926</v>
      </c>
      <c r="E705" s="12"/>
      <c r="F705" s="12"/>
      <c r="I705" s="12"/>
    </row>
    <row r="706" spans="1:9" x14ac:dyDescent="0.2">
      <c r="A706" s="10" t="s">
        <v>2153</v>
      </c>
      <c r="B706" s="10" t="s">
        <v>1971</v>
      </c>
      <c r="C706" s="10" t="s">
        <v>592</v>
      </c>
      <c r="D706" s="10" t="s">
        <v>2927</v>
      </c>
      <c r="E706" s="12"/>
      <c r="F706" s="12"/>
      <c r="I706" s="12"/>
    </row>
    <row r="707" spans="1:9" x14ac:dyDescent="0.2">
      <c r="A707" s="10" t="s">
        <v>2153</v>
      </c>
      <c r="B707" s="10" t="s">
        <v>1971</v>
      </c>
      <c r="C707" s="10" t="s">
        <v>579</v>
      </c>
      <c r="D707" s="10" t="s">
        <v>2928</v>
      </c>
      <c r="E707" s="12"/>
      <c r="F707" s="12"/>
      <c r="I707" s="12"/>
    </row>
    <row r="708" spans="1:9" x14ac:dyDescent="0.2">
      <c r="A708" s="10" t="s">
        <v>2153</v>
      </c>
      <c r="B708" s="10" t="s">
        <v>1971</v>
      </c>
      <c r="C708" s="10" t="s">
        <v>568</v>
      </c>
      <c r="D708" s="10" t="s">
        <v>2929</v>
      </c>
      <c r="E708" s="12"/>
      <c r="F708" s="12"/>
      <c r="I708" s="12"/>
    </row>
    <row r="709" spans="1:9" x14ac:dyDescent="0.2">
      <c r="A709" s="10" t="s">
        <v>2153</v>
      </c>
      <c r="B709" s="10" t="s">
        <v>1971</v>
      </c>
      <c r="C709" s="10" t="s">
        <v>557</v>
      </c>
      <c r="D709" s="10" t="s">
        <v>2930</v>
      </c>
      <c r="E709" s="12"/>
      <c r="F709" s="12"/>
      <c r="I709" s="12"/>
    </row>
    <row r="710" spans="1:9" x14ac:dyDescent="0.2">
      <c r="A710" s="10" t="s">
        <v>2153</v>
      </c>
      <c r="B710" s="10" t="s">
        <v>1971</v>
      </c>
      <c r="C710" s="10" t="s">
        <v>546</v>
      </c>
      <c r="D710" s="10" t="s">
        <v>2931</v>
      </c>
      <c r="E710" s="12"/>
      <c r="F710" s="12"/>
      <c r="I710" s="12"/>
    </row>
    <row r="711" spans="1:9" x14ac:dyDescent="0.2">
      <c r="A711" s="10" t="s">
        <v>2153</v>
      </c>
      <c r="B711" s="10" t="s">
        <v>1971</v>
      </c>
      <c r="C711" s="10" t="s">
        <v>535</v>
      </c>
      <c r="D711" s="10" t="s">
        <v>2932</v>
      </c>
      <c r="E711" s="12"/>
      <c r="F711" s="12"/>
      <c r="I711" s="12"/>
    </row>
    <row r="712" spans="1:9" x14ac:dyDescent="0.2">
      <c r="A712" s="10" t="s">
        <v>2153</v>
      </c>
      <c r="B712" s="10" t="s">
        <v>1971</v>
      </c>
      <c r="C712" s="10" t="s">
        <v>528</v>
      </c>
      <c r="D712" s="10" t="s">
        <v>2933</v>
      </c>
      <c r="E712" s="12"/>
      <c r="F712" s="12"/>
      <c r="I712" s="12"/>
    </row>
    <row r="713" spans="1:9" x14ac:dyDescent="0.2">
      <c r="A713" s="10" t="s">
        <v>2153</v>
      </c>
      <c r="B713" s="10" t="s">
        <v>1971</v>
      </c>
      <c r="C713" s="10" t="s">
        <v>517</v>
      </c>
      <c r="D713" s="10" t="s">
        <v>2934</v>
      </c>
      <c r="E713" s="12"/>
      <c r="F713" s="12"/>
      <c r="I713" s="12"/>
    </row>
    <row r="714" spans="1:9" x14ac:dyDescent="0.2">
      <c r="A714" s="10" t="s">
        <v>2153</v>
      </c>
      <c r="B714" s="10" t="s">
        <v>1971</v>
      </c>
      <c r="C714" s="10" t="s">
        <v>506</v>
      </c>
      <c r="D714" s="10" t="s">
        <v>2935</v>
      </c>
      <c r="E714" s="12"/>
      <c r="F714" s="12"/>
      <c r="I714" s="12"/>
    </row>
    <row r="715" spans="1:9" x14ac:dyDescent="0.2">
      <c r="A715" s="10" t="s">
        <v>2153</v>
      </c>
      <c r="B715" s="10" t="s">
        <v>1971</v>
      </c>
      <c r="C715" s="10" t="s">
        <v>496</v>
      </c>
      <c r="D715" s="10" t="s">
        <v>2936</v>
      </c>
      <c r="E715" s="12"/>
      <c r="F715" s="12"/>
      <c r="I715" s="12"/>
    </row>
    <row r="716" spans="1:9" x14ac:dyDescent="0.2">
      <c r="A716" s="10" t="s">
        <v>2153</v>
      </c>
      <c r="B716" s="10" t="s">
        <v>1971</v>
      </c>
      <c r="C716" s="10" t="s">
        <v>485</v>
      </c>
      <c r="D716" s="10" t="s">
        <v>2937</v>
      </c>
      <c r="E716" s="12"/>
      <c r="F716" s="12"/>
      <c r="I716" s="12"/>
    </row>
    <row r="717" spans="1:9" x14ac:dyDescent="0.2">
      <c r="A717" s="10" t="s">
        <v>2153</v>
      </c>
      <c r="B717" s="10" t="s">
        <v>1971</v>
      </c>
      <c r="C717" s="10" t="s">
        <v>474</v>
      </c>
      <c r="D717" s="10" t="s">
        <v>2938</v>
      </c>
      <c r="E717" s="12"/>
      <c r="F717" s="12"/>
      <c r="I717" s="12"/>
    </row>
    <row r="718" spans="1:9" x14ac:dyDescent="0.2">
      <c r="A718" s="10" t="s">
        <v>2153</v>
      </c>
      <c r="B718" s="10" t="s">
        <v>1971</v>
      </c>
      <c r="C718" s="10" t="s">
        <v>464</v>
      </c>
      <c r="D718" s="10" t="s">
        <v>2939</v>
      </c>
      <c r="E718" s="12"/>
      <c r="F718" s="12"/>
      <c r="I718" s="12"/>
    </row>
    <row r="719" spans="1:9" x14ac:dyDescent="0.2">
      <c r="A719" s="10" t="s">
        <v>2153</v>
      </c>
      <c r="B719" s="10" t="s">
        <v>1971</v>
      </c>
      <c r="C719" s="10" t="s">
        <v>453</v>
      </c>
      <c r="D719" s="10" t="s">
        <v>2940</v>
      </c>
      <c r="E719" s="12"/>
      <c r="F719" s="12"/>
      <c r="I719" s="12"/>
    </row>
    <row r="720" spans="1:9" x14ac:dyDescent="0.2">
      <c r="A720" s="10" t="s">
        <v>2153</v>
      </c>
      <c r="B720" s="10" t="s">
        <v>1971</v>
      </c>
      <c r="C720" s="10" t="s">
        <v>443</v>
      </c>
      <c r="D720" s="10" t="s">
        <v>2941</v>
      </c>
      <c r="E720" s="12"/>
      <c r="F720" s="12"/>
      <c r="I720" s="12"/>
    </row>
    <row r="721" spans="1:9" x14ac:dyDescent="0.2">
      <c r="A721" s="10" t="s">
        <v>2153</v>
      </c>
      <c r="B721" s="10" t="s">
        <v>1971</v>
      </c>
      <c r="C721" s="10" t="s">
        <v>433</v>
      </c>
      <c r="D721" s="10" t="s">
        <v>2942</v>
      </c>
      <c r="E721" s="12"/>
      <c r="F721" s="12"/>
      <c r="I721" s="12"/>
    </row>
    <row r="722" spans="1:9" x14ac:dyDescent="0.2">
      <c r="A722" s="10" t="s">
        <v>2153</v>
      </c>
      <c r="B722" s="10" t="s">
        <v>1971</v>
      </c>
      <c r="C722" s="10" t="s">
        <v>423</v>
      </c>
      <c r="D722" s="10" t="s">
        <v>2943</v>
      </c>
      <c r="E722" s="12"/>
      <c r="F722" s="12"/>
      <c r="I722" s="12"/>
    </row>
    <row r="723" spans="1:9" x14ac:dyDescent="0.2">
      <c r="A723" s="10" t="s">
        <v>2153</v>
      </c>
      <c r="B723" s="10" t="s">
        <v>1971</v>
      </c>
      <c r="C723" s="10" t="s">
        <v>414</v>
      </c>
      <c r="D723" s="10" t="s">
        <v>2944</v>
      </c>
      <c r="E723" s="12"/>
      <c r="F723" s="12"/>
      <c r="I723" s="12"/>
    </row>
    <row r="724" spans="1:9" x14ac:dyDescent="0.2">
      <c r="A724" s="10" t="s">
        <v>2153</v>
      </c>
      <c r="B724" s="10" t="s">
        <v>1971</v>
      </c>
      <c r="C724" s="10" t="s">
        <v>405</v>
      </c>
      <c r="D724" s="10" t="s">
        <v>2945</v>
      </c>
      <c r="E724" s="12"/>
      <c r="F724" s="12"/>
      <c r="I724" s="12"/>
    </row>
    <row r="725" spans="1:9" x14ac:dyDescent="0.2">
      <c r="A725" s="10" t="s">
        <v>2153</v>
      </c>
      <c r="B725" s="10" t="s">
        <v>1971</v>
      </c>
      <c r="C725" s="10" t="s">
        <v>395</v>
      </c>
      <c r="D725" s="10" t="s">
        <v>2946</v>
      </c>
      <c r="E725" s="12"/>
      <c r="F725" s="12"/>
      <c r="I725" s="12"/>
    </row>
    <row r="726" spans="1:9" x14ac:dyDescent="0.2">
      <c r="A726" s="10" t="s">
        <v>2153</v>
      </c>
      <c r="B726" s="10" t="s">
        <v>1971</v>
      </c>
      <c r="C726" s="10" t="s">
        <v>386</v>
      </c>
      <c r="D726" s="10" t="s">
        <v>2947</v>
      </c>
      <c r="E726" s="12"/>
      <c r="F726" s="12"/>
      <c r="I726" s="12"/>
    </row>
    <row r="727" spans="1:9" x14ac:dyDescent="0.2">
      <c r="A727" s="10" t="s">
        <v>2153</v>
      </c>
      <c r="B727" s="10" t="s">
        <v>1971</v>
      </c>
      <c r="C727" s="10" t="s">
        <v>378</v>
      </c>
      <c r="D727" s="10" t="s">
        <v>2948</v>
      </c>
      <c r="E727" s="12"/>
      <c r="F727" s="12"/>
      <c r="I727" s="12"/>
    </row>
    <row r="728" spans="1:9" x14ac:dyDescent="0.2">
      <c r="A728" s="10" t="s">
        <v>2153</v>
      </c>
      <c r="B728" s="10" t="s">
        <v>1971</v>
      </c>
      <c r="C728" s="10" t="s">
        <v>371</v>
      </c>
      <c r="D728" s="10" t="s">
        <v>2949</v>
      </c>
      <c r="E728" s="12"/>
      <c r="F728" s="12"/>
      <c r="I728" s="12"/>
    </row>
    <row r="729" spans="1:9" x14ac:dyDescent="0.2">
      <c r="A729" s="10" t="s">
        <v>2153</v>
      </c>
      <c r="B729" s="10" t="s">
        <v>1971</v>
      </c>
      <c r="C729" s="10" t="s">
        <v>364</v>
      </c>
      <c r="D729" s="10" t="s">
        <v>2950</v>
      </c>
      <c r="E729" s="12"/>
      <c r="F729" s="12"/>
      <c r="I729" s="12"/>
    </row>
    <row r="730" spans="1:9" x14ac:dyDescent="0.2">
      <c r="A730" s="10" t="s">
        <v>2153</v>
      </c>
      <c r="B730" s="10" t="s">
        <v>1971</v>
      </c>
      <c r="C730" s="10" t="s">
        <v>358</v>
      </c>
      <c r="D730" s="10" t="s">
        <v>2951</v>
      </c>
      <c r="E730" s="12"/>
      <c r="F730" s="12"/>
      <c r="I730" s="12"/>
    </row>
    <row r="731" spans="1:9" x14ac:dyDescent="0.2">
      <c r="A731" s="10" t="s">
        <v>2153</v>
      </c>
      <c r="B731" s="10" t="s">
        <v>1971</v>
      </c>
      <c r="C731" s="10" t="s">
        <v>353</v>
      </c>
      <c r="D731" s="10" t="s">
        <v>2952</v>
      </c>
      <c r="E731" s="12"/>
      <c r="F731" s="12"/>
      <c r="I731" s="12"/>
    </row>
    <row r="732" spans="1:9" x14ac:dyDescent="0.2">
      <c r="A732" s="10" t="s">
        <v>2153</v>
      </c>
      <c r="B732" s="10" t="s">
        <v>1971</v>
      </c>
      <c r="C732" s="10" t="s">
        <v>347</v>
      </c>
      <c r="D732" s="10" t="s">
        <v>2953</v>
      </c>
      <c r="E732" s="12"/>
      <c r="F732" s="12"/>
      <c r="I732" s="12"/>
    </row>
    <row r="733" spans="1:9" x14ac:dyDescent="0.2">
      <c r="A733" s="10" t="s">
        <v>2153</v>
      </c>
      <c r="B733" s="10" t="s">
        <v>1971</v>
      </c>
      <c r="C733" s="10" t="s">
        <v>343</v>
      </c>
      <c r="D733" s="10" t="s">
        <v>2954</v>
      </c>
      <c r="E733" s="12"/>
      <c r="F733" s="12"/>
      <c r="I733" s="12"/>
    </row>
    <row r="734" spans="1:9" x14ac:dyDescent="0.2">
      <c r="A734" s="10" t="s">
        <v>2153</v>
      </c>
      <c r="B734" s="10" t="s">
        <v>1971</v>
      </c>
      <c r="C734" s="10" t="s">
        <v>340</v>
      </c>
      <c r="D734" s="10" t="s">
        <v>2955</v>
      </c>
      <c r="E734" s="12"/>
      <c r="F734" s="12"/>
      <c r="I734" s="12"/>
    </row>
    <row r="735" spans="1:9" x14ac:dyDescent="0.2">
      <c r="A735" s="10" t="s">
        <v>2153</v>
      </c>
      <c r="B735" s="10" t="s">
        <v>1971</v>
      </c>
      <c r="C735" s="10" t="s">
        <v>337</v>
      </c>
      <c r="D735" s="10" t="s">
        <v>2956</v>
      </c>
      <c r="E735" s="12"/>
      <c r="F735" s="12"/>
      <c r="I735" s="12"/>
    </row>
    <row r="736" spans="1:9" x14ac:dyDescent="0.2">
      <c r="A736" s="10" t="s">
        <v>2153</v>
      </c>
      <c r="B736" s="10" t="s">
        <v>1971</v>
      </c>
      <c r="C736" s="10" t="s">
        <v>334</v>
      </c>
      <c r="D736" s="10" t="s">
        <v>2957</v>
      </c>
      <c r="E736" s="12"/>
      <c r="F736" s="12"/>
      <c r="I736" s="12"/>
    </row>
    <row r="737" spans="1:9" x14ac:dyDescent="0.2">
      <c r="A737" s="10" t="s">
        <v>2153</v>
      </c>
      <c r="B737" s="10" t="s">
        <v>1971</v>
      </c>
      <c r="C737" s="10" t="s">
        <v>331</v>
      </c>
      <c r="D737" s="10" t="s">
        <v>2958</v>
      </c>
      <c r="E737" s="12"/>
      <c r="F737" s="12"/>
      <c r="I737" s="12"/>
    </row>
    <row r="738" spans="1:9" x14ac:dyDescent="0.2">
      <c r="A738" s="10" t="s">
        <v>2153</v>
      </c>
      <c r="B738" s="10" t="s">
        <v>1971</v>
      </c>
      <c r="C738" s="10" t="s">
        <v>328</v>
      </c>
      <c r="D738" s="10" t="s">
        <v>2959</v>
      </c>
      <c r="E738" s="12"/>
      <c r="F738" s="12"/>
      <c r="I738" s="12"/>
    </row>
    <row r="739" spans="1:9" x14ac:dyDescent="0.2">
      <c r="A739" s="10" t="s">
        <v>2153</v>
      </c>
      <c r="B739" s="10" t="s">
        <v>1971</v>
      </c>
      <c r="C739" s="10" t="s">
        <v>325</v>
      </c>
      <c r="D739" s="10" t="s">
        <v>2960</v>
      </c>
      <c r="E739" s="12"/>
      <c r="F739" s="12"/>
      <c r="I739" s="12"/>
    </row>
    <row r="740" spans="1:9" x14ac:dyDescent="0.2">
      <c r="A740" s="10" t="s">
        <v>2153</v>
      </c>
      <c r="B740" s="10" t="s">
        <v>1971</v>
      </c>
      <c r="C740" s="10" t="s">
        <v>322</v>
      </c>
      <c r="D740" s="10" t="s">
        <v>2961</v>
      </c>
      <c r="E740" s="12"/>
      <c r="F740" s="12"/>
      <c r="I740" s="12"/>
    </row>
    <row r="741" spans="1:9" x14ac:dyDescent="0.2">
      <c r="A741" s="10" t="s">
        <v>2153</v>
      </c>
      <c r="B741" s="10" t="s">
        <v>1971</v>
      </c>
      <c r="C741" s="10" t="s">
        <v>319</v>
      </c>
      <c r="D741" s="10" t="s">
        <v>2962</v>
      </c>
      <c r="E741" s="12"/>
      <c r="F741" s="12"/>
      <c r="I741" s="12"/>
    </row>
    <row r="742" spans="1:9" x14ac:dyDescent="0.2">
      <c r="A742" s="10" t="s">
        <v>2153</v>
      </c>
      <c r="B742" s="10" t="s">
        <v>1971</v>
      </c>
      <c r="C742" s="10" t="s">
        <v>316</v>
      </c>
      <c r="D742" s="10" t="s">
        <v>2963</v>
      </c>
      <c r="E742" s="12"/>
      <c r="F742" s="12"/>
      <c r="I742" s="12"/>
    </row>
    <row r="743" spans="1:9" x14ac:dyDescent="0.2">
      <c r="A743" s="10" t="s">
        <v>2153</v>
      </c>
      <c r="B743" s="10" t="s">
        <v>1971</v>
      </c>
      <c r="C743" s="10" t="s">
        <v>313</v>
      </c>
      <c r="D743" s="10" t="s">
        <v>2964</v>
      </c>
      <c r="E743" s="12"/>
      <c r="F743" s="12"/>
      <c r="I743" s="12"/>
    </row>
    <row r="744" spans="1:9" x14ac:dyDescent="0.2">
      <c r="A744" s="10" t="s">
        <v>2153</v>
      </c>
      <c r="B744" s="10" t="s">
        <v>1971</v>
      </c>
      <c r="C744" s="10" t="s">
        <v>310</v>
      </c>
      <c r="D744" s="10" t="s">
        <v>2965</v>
      </c>
      <c r="E744" s="12"/>
      <c r="F744" s="12"/>
      <c r="I744" s="12"/>
    </row>
    <row r="745" spans="1:9" x14ac:dyDescent="0.2">
      <c r="A745" s="10" t="s">
        <v>2153</v>
      </c>
      <c r="B745" s="10" t="s">
        <v>1971</v>
      </c>
      <c r="C745" s="10" t="s">
        <v>307</v>
      </c>
      <c r="D745" s="10" t="s">
        <v>2966</v>
      </c>
      <c r="E745" s="12"/>
      <c r="F745" s="12"/>
      <c r="I745" s="12"/>
    </row>
    <row r="746" spans="1:9" x14ac:dyDescent="0.2">
      <c r="A746" s="10" t="s">
        <v>2153</v>
      </c>
      <c r="B746" s="10" t="s">
        <v>1971</v>
      </c>
      <c r="C746" s="10" t="s">
        <v>304</v>
      </c>
      <c r="D746" s="10" t="s">
        <v>2967</v>
      </c>
      <c r="E746" s="12"/>
      <c r="F746" s="12"/>
      <c r="I746" s="12"/>
    </row>
    <row r="747" spans="1:9" x14ac:dyDescent="0.2">
      <c r="A747" s="10" t="s">
        <v>2153</v>
      </c>
      <c r="B747" s="10" t="s">
        <v>1971</v>
      </c>
      <c r="C747" s="10" t="s">
        <v>301</v>
      </c>
      <c r="D747" s="10" t="s">
        <v>2968</v>
      </c>
      <c r="E747" s="12"/>
      <c r="F747" s="12"/>
      <c r="I747" s="12"/>
    </row>
    <row r="748" spans="1:9" x14ac:dyDescent="0.2">
      <c r="A748" s="10" t="s">
        <v>2153</v>
      </c>
      <c r="B748" s="10" t="s">
        <v>1971</v>
      </c>
      <c r="C748" s="10" t="s">
        <v>298</v>
      </c>
      <c r="D748" s="10" t="s">
        <v>2969</v>
      </c>
      <c r="E748" s="12"/>
      <c r="F748" s="12"/>
      <c r="I748" s="12"/>
    </row>
    <row r="749" spans="1:9" x14ac:dyDescent="0.2">
      <c r="A749" s="10" t="s">
        <v>2153</v>
      </c>
      <c r="B749" s="10" t="s">
        <v>1971</v>
      </c>
      <c r="C749" s="10" t="s">
        <v>295</v>
      </c>
      <c r="D749" s="10" t="s">
        <v>2970</v>
      </c>
      <c r="E749" s="12"/>
      <c r="F749" s="12"/>
      <c r="I749" s="12"/>
    </row>
    <row r="750" spans="1:9" x14ac:dyDescent="0.2">
      <c r="A750" s="10" t="s">
        <v>2153</v>
      </c>
      <c r="B750" s="10" t="s">
        <v>1971</v>
      </c>
      <c r="C750" s="10" t="s">
        <v>292</v>
      </c>
      <c r="D750" s="10" t="s">
        <v>2971</v>
      </c>
      <c r="E750" s="12"/>
      <c r="F750" s="12"/>
      <c r="I750" s="12"/>
    </row>
    <row r="751" spans="1:9" x14ac:dyDescent="0.2">
      <c r="A751" s="10" t="s">
        <v>2153</v>
      </c>
      <c r="B751" s="10" t="s">
        <v>1971</v>
      </c>
      <c r="C751" s="10" t="s">
        <v>289</v>
      </c>
      <c r="D751" s="10" t="s">
        <v>2972</v>
      </c>
      <c r="E751" s="12"/>
      <c r="F751" s="12"/>
      <c r="I751" s="12"/>
    </row>
    <row r="752" spans="1:9" x14ac:dyDescent="0.2">
      <c r="A752" s="10" t="s">
        <v>2153</v>
      </c>
      <c r="B752" s="10" t="s">
        <v>1971</v>
      </c>
      <c r="C752" s="10" t="s">
        <v>286</v>
      </c>
      <c r="D752" s="10" t="s">
        <v>2973</v>
      </c>
      <c r="E752" s="12"/>
      <c r="F752" s="12"/>
      <c r="I752" s="12"/>
    </row>
    <row r="753" spans="1:9" x14ac:dyDescent="0.2">
      <c r="A753" s="10" t="s">
        <v>2153</v>
      </c>
      <c r="B753" s="10" t="s">
        <v>1971</v>
      </c>
      <c r="C753" s="10" t="s">
        <v>283</v>
      </c>
      <c r="D753" s="10" t="s">
        <v>2974</v>
      </c>
      <c r="E753" s="12"/>
      <c r="F753" s="12"/>
      <c r="I753" s="12"/>
    </row>
    <row r="754" spans="1:9" x14ac:dyDescent="0.2">
      <c r="A754" s="10" t="s">
        <v>2153</v>
      </c>
      <c r="B754" s="10" t="s">
        <v>1971</v>
      </c>
      <c r="C754" s="10" t="s">
        <v>280</v>
      </c>
      <c r="D754" s="10" t="s">
        <v>2975</v>
      </c>
      <c r="E754" s="12"/>
      <c r="F754" s="12"/>
      <c r="I754" s="12"/>
    </row>
    <row r="755" spans="1:9" x14ac:dyDescent="0.2">
      <c r="A755" s="10" t="s">
        <v>2153</v>
      </c>
      <c r="B755" s="10" t="s">
        <v>1971</v>
      </c>
      <c r="C755" s="10" t="s">
        <v>277</v>
      </c>
      <c r="D755" s="10" t="s">
        <v>2976</v>
      </c>
      <c r="E755" s="12"/>
      <c r="F755" s="12"/>
      <c r="I755" s="12"/>
    </row>
    <row r="756" spans="1:9" x14ac:dyDescent="0.2">
      <c r="A756" s="10" t="s">
        <v>2152</v>
      </c>
      <c r="B756" s="10" t="s">
        <v>1970</v>
      </c>
      <c r="C756" s="10" t="s">
        <v>1789</v>
      </c>
      <c r="D756" s="10" t="s">
        <v>2977</v>
      </c>
      <c r="E756" s="12"/>
      <c r="F756" s="12"/>
      <c r="I756" s="12"/>
    </row>
    <row r="757" spans="1:9" x14ac:dyDescent="0.2">
      <c r="A757" s="10" t="s">
        <v>2152</v>
      </c>
      <c r="B757" s="10" t="s">
        <v>1970</v>
      </c>
      <c r="C757" s="10" t="s">
        <v>1615</v>
      </c>
      <c r="D757" s="10" t="s">
        <v>2978</v>
      </c>
      <c r="E757" s="12"/>
      <c r="F757" s="12"/>
      <c r="I757" s="12"/>
    </row>
    <row r="758" spans="1:9" x14ac:dyDescent="0.2">
      <c r="A758" s="10" t="s">
        <v>2152</v>
      </c>
      <c r="B758" s="10" t="s">
        <v>1970</v>
      </c>
      <c r="C758" s="10" t="s">
        <v>1451</v>
      </c>
      <c r="D758" s="10" t="s">
        <v>2979</v>
      </c>
      <c r="E758" s="12"/>
      <c r="F758" s="12"/>
      <c r="I758" s="12"/>
    </row>
    <row r="759" spans="1:9" x14ac:dyDescent="0.2">
      <c r="A759" s="10" t="s">
        <v>2152</v>
      </c>
      <c r="B759" s="10" t="s">
        <v>1970</v>
      </c>
      <c r="C759" s="10" t="s">
        <v>1332</v>
      </c>
      <c r="D759" s="10" t="s">
        <v>2980</v>
      </c>
      <c r="E759" s="12"/>
      <c r="F759" s="12"/>
      <c r="I759" s="12"/>
    </row>
    <row r="760" spans="1:9" x14ac:dyDescent="0.2">
      <c r="A760" s="10" t="s">
        <v>2152</v>
      </c>
      <c r="B760" s="10" t="s">
        <v>1970</v>
      </c>
      <c r="C760" s="10" t="s">
        <v>1260</v>
      </c>
      <c r="D760" s="10" t="s">
        <v>2981</v>
      </c>
      <c r="E760" s="12"/>
      <c r="F760" s="12"/>
      <c r="I760" s="12"/>
    </row>
    <row r="761" spans="1:9" x14ac:dyDescent="0.2">
      <c r="A761" s="10" t="s">
        <v>2152</v>
      </c>
      <c r="B761" s="10" t="s">
        <v>1970</v>
      </c>
      <c r="C761" s="10" t="s">
        <v>1208</v>
      </c>
      <c r="D761" s="10" t="s">
        <v>2982</v>
      </c>
      <c r="E761" s="12"/>
      <c r="F761" s="12"/>
      <c r="I761" s="12"/>
    </row>
    <row r="762" spans="1:9" x14ac:dyDescent="0.2">
      <c r="A762" s="10" t="s">
        <v>2152</v>
      </c>
      <c r="B762" s="10" t="s">
        <v>1970</v>
      </c>
      <c r="C762" s="10" t="s">
        <v>1162</v>
      </c>
      <c r="D762" s="10" t="s">
        <v>2983</v>
      </c>
      <c r="E762" s="12"/>
      <c r="F762" s="12"/>
      <c r="I762" s="12"/>
    </row>
    <row r="763" spans="1:9" x14ac:dyDescent="0.2">
      <c r="A763" s="10" t="s">
        <v>2152</v>
      </c>
      <c r="B763" s="10" t="s">
        <v>1970</v>
      </c>
      <c r="C763" s="10" t="s">
        <v>1122</v>
      </c>
      <c r="D763" s="10" t="s">
        <v>2984</v>
      </c>
      <c r="E763" s="12"/>
      <c r="F763" s="12"/>
      <c r="I763" s="12"/>
    </row>
    <row r="764" spans="1:9" x14ac:dyDescent="0.2">
      <c r="A764" s="10" t="s">
        <v>2152</v>
      </c>
      <c r="B764" s="10" t="s">
        <v>1970</v>
      </c>
      <c r="C764" s="10" t="s">
        <v>1082</v>
      </c>
      <c r="D764" s="10" t="s">
        <v>2074</v>
      </c>
      <c r="E764" s="12"/>
      <c r="F764" s="12"/>
      <c r="I764" s="12"/>
    </row>
    <row r="765" spans="1:9" x14ac:dyDescent="0.2">
      <c r="A765" s="10" t="s">
        <v>2152</v>
      </c>
      <c r="B765" s="10" t="s">
        <v>1970</v>
      </c>
      <c r="C765" s="10" t="s">
        <v>1047</v>
      </c>
      <c r="D765" s="10" t="s">
        <v>2985</v>
      </c>
      <c r="E765" s="12"/>
      <c r="F765" s="12"/>
      <c r="I765" s="12"/>
    </row>
    <row r="766" spans="1:9" x14ac:dyDescent="0.2">
      <c r="A766" s="10" t="s">
        <v>2152</v>
      </c>
      <c r="B766" s="10" t="s">
        <v>1970</v>
      </c>
      <c r="C766" s="10" t="s">
        <v>1016</v>
      </c>
      <c r="D766" s="10" t="s">
        <v>2986</v>
      </c>
      <c r="E766" s="12"/>
      <c r="F766" s="12"/>
      <c r="I766" s="12"/>
    </row>
    <row r="767" spans="1:9" x14ac:dyDescent="0.2">
      <c r="A767" s="10" t="s">
        <v>2152</v>
      </c>
      <c r="B767" s="10" t="s">
        <v>1970</v>
      </c>
      <c r="C767" s="10" t="s">
        <v>988</v>
      </c>
      <c r="D767" s="10" t="s">
        <v>2987</v>
      </c>
      <c r="E767" s="12"/>
      <c r="F767" s="12"/>
      <c r="I767" s="12"/>
    </row>
    <row r="768" spans="1:9" x14ac:dyDescent="0.2">
      <c r="A768" s="10" t="s">
        <v>2152</v>
      </c>
      <c r="B768" s="10" t="s">
        <v>1970</v>
      </c>
      <c r="C768" s="10" t="s">
        <v>961</v>
      </c>
      <c r="D768" s="10" t="s">
        <v>2988</v>
      </c>
      <c r="E768" s="12"/>
      <c r="F768" s="12"/>
      <c r="I768" s="12"/>
    </row>
    <row r="769" spans="1:9" x14ac:dyDescent="0.2">
      <c r="A769" s="10" t="s">
        <v>2152</v>
      </c>
      <c r="B769" s="10" t="s">
        <v>1970</v>
      </c>
      <c r="C769" s="10" t="s">
        <v>934</v>
      </c>
      <c r="D769" s="10" t="s">
        <v>2989</v>
      </c>
      <c r="E769" s="12"/>
      <c r="F769" s="12"/>
      <c r="I769" s="12"/>
    </row>
    <row r="770" spans="1:9" x14ac:dyDescent="0.2">
      <c r="A770" s="10" t="s">
        <v>2152</v>
      </c>
      <c r="B770" s="10" t="s">
        <v>1970</v>
      </c>
      <c r="C770" s="10" t="s">
        <v>913</v>
      </c>
      <c r="D770" s="10" t="s">
        <v>2990</v>
      </c>
      <c r="E770" s="12"/>
      <c r="F770" s="12"/>
      <c r="I770" s="12"/>
    </row>
    <row r="771" spans="1:9" x14ac:dyDescent="0.2">
      <c r="A771" s="10" t="s">
        <v>2152</v>
      </c>
      <c r="B771" s="10" t="s">
        <v>1970</v>
      </c>
      <c r="C771" s="10" t="s">
        <v>887</v>
      </c>
      <c r="D771" s="10" t="s">
        <v>2991</v>
      </c>
      <c r="E771" s="12"/>
      <c r="F771" s="12"/>
      <c r="I771" s="12"/>
    </row>
    <row r="772" spans="1:9" x14ac:dyDescent="0.2">
      <c r="A772" s="10" t="s">
        <v>2152</v>
      </c>
      <c r="B772" s="10" t="s">
        <v>1970</v>
      </c>
      <c r="C772" s="10" t="s">
        <v>867</v>
      </c>
      <c r="D772" s="10" t="s">
        <v>2992</v>
      </c>
      <c r="E772" s="12"/>
      <c r="F772" s="12"/>
      <c r="I772" s="12"/>
    </row>
    <row r="773" spans="1:9" x14ac:dyDescent="0.2">
      <c r="A773" s="10" t="s">
        <v>2152</v>
      </c>
      <c r="B773" s="10" t="s">
        <v>1970</v>
      </c>
      <c r="C773" s="10" t="s">
        <v>845</v>
      </c>
      <c r="D773" s="10" t="s">
        <v>2993</v>
      </c>
      <c r="E773" s="12"/>
      <c r="F773" s="12"/>
      <c r="I773" s="12"/>
    </row>
    <row r="774" spans="1:9" x14ac:dyDescent="0.2">
      <c r="A774" s="10" t="s">
        <v>2152</v>
      </c>
      <c r="B774" s="10" t="s">
        <v>1970</v>
      </c>
      <c r="C774" s="10" t="s">
        <v>824</v>
      </c>
      <c r="D774" s="10" t="s">
        <v>2994</v>
      </c>
      <c r="E774" s="12"/>
      <c r="F774" s="12"/>
      <c r="I774" s="12"/>
    </row>
    <row r="775" spans="1:9" x14ac:dyDescent="0.2">
      <c r="A775" s="10" t="s">
        <v>2151</v>
      </c>
      <c r="B775" s="10" t="s">
        <v>1969</v>
      </c>
      <c r="C775" s="10" t="s">
        <v>1788</v>
      </c>
      <c r="D775" s="10" t="s">
        <v>2995</v>
      </c>
      <c r="E775" s="12"/>
      <c r="F775" s="12"/>
      <c r="I775" s="12"/>
    </row>
    <row r="776" spans="1:9" x14ac:dyDescent="0.2">
      <c r="A776" s="10" t="s">
        <v>2151</v>
      </c>
      <c r="B776" s="10" t="s">
        <v>1969</v>
      </c>
      <c r="C776" s="10" t="s">
        <v>1614</v>
      </c>
      <c r="D776" s="10" t="s">
        <v>2996</v>
      </c>
      <c r="E776" s="12"/>
      <c r="F776" s="12"/>
      <c r="I776" s="12"/>
    </row>
    <row r="777" spans="1:9" x14ac:dyDescent="0.2">
      <c r="A777" s="10" t="s">
        <v>2151</v>
      </c>
      <c r="B777" s="10" t="s">
        <v>1969</v>
      </c>
      <c r="C777" s="10" t="s">
        <v>1450</v>
      </c>
      <c r="D777" s="10" t="s">
        <v>2997</v>
      </c>
      <c r="E777" s="12"/>
      <c r="F777" s="12"/>
      <c r="I777" s="12"/>
    </row>
    <row r="778" spans="1:9" x14ac:dyDescent="0.2">
      <c r="A778" s="10" t="s">
        <v>2151</v>
      </c>
      <c r="B778" s="10" t="s">
        <v>1969</v>
      </c>
      <c r="C778" s="10" t="s">
        <v>1331</v>
      </c>
      <c r="D778" s="10" t="s">
        <v>2998</v>
      </c>
      <c r="E778" s="12"/>
      <c r="F778" s="12"/>
      <c r="I778" s="12"/>
    </row>
    <row r="779" spans="1:9" x14ac:dyDescent="0.2">
      <c r="A779" s="10" t="s">
        <v>2151</v>
      </c>
      <c r="B779" s="10" t="s">
        <v>1969</v>
      </c>
      <c r="C779" s="10" t="s">
        <v>1259</v>
      </c>
      <c r="D779" s="10" t="s">
        <v>2999</v>
      </c>
      <c r="E779" s="12"/>
      <c r="F779" s="12"/>
      <c r="I779" s="12"/>
    </row>
    <row r="780" spans="1:9" x14ac:dyDescent="0.2">
      <c r="A780" s="10" t="s">
        <v>2151</v>
      </c>
      <c r="B780" s="10" t="s">
        <v>1969</v>
      </c>
      <c r="C780" s="10" t="s">
        <v>1207</v>
      </c>
      <c r="D780" s="10" t="s">
        <v>3000</v>
      </c>
      <c r="E780" s="12"/>
      <c r="F780" s="12"/>
      <c r="I780" s="12"/>
    </row>
    <row r="781" spans="1:9" x14ac:dyDescent="0.2">
      <c r="A781" s="10" t="s">
        <v>2151</v>
      </c>
      <c r="B781" s="10" t="s">
        <v>1969</v>
      </c>
      <c r="C781" s="10" t="s">
        <v>1161</v>
      </c>
      <c r="D781" s="10" t="s">
        <v>3001</v>
      </c>
      <c r="E781" s="12"/>
      <c r="F781" s="12"/>
      <c r="I781" s="12"/>
    </row>
    <row r="782" spans="1:9" x14ac:dyDescent="0.2">
      <c r="A782" s="10" t="s">
        <v>2151</v>
      </c>
      <c r="B782" s="10" t="s">
        <v>1969</v>
      </c>
      <c r="C782" s="10" t="s">
        <v>1121</v>
      </c>
      <c r="D782" s="10" t="s">
        <v>3002</v>
      </c>
      <c r="E782" s="12"/>
      <c r="F782" s="12"/>
      <c r="I782" s="12"/>
    </row>
    <row r="783" spans="1:9" x14ac:dyDescent="0.2">
      <c r="A783" s="10" t="s">
        <v>2150</v>
      </c>
      <c r="B783" s="10" t="s">
        <v>1968</v>
      </c>
      <c r="C783" s="10" t="s">
        <v>1787</v>
      </c>
      <c r="D783" s="10" t="s">
        <v>3003</v>
      </c>
      <c r="E783" s="12"/>
      <c r="F783" s="12"/>
      <c r="I783" s="12"/>
    </row>
    <row r="784" spans="1:9" x14ac:dyDescent="0.2">
      <c r="A784" s="10" t="s">
        <v>2150</v>
      </c>
      <c r="B784" s="10" t="s">
        <v>1968</v>
      </c>
      <c r="C784" s="10" t="s">
        <v>1613</v>
      </c>
      <c r="D784" s="10" t="s">
        <v>3004</v>
      </c>
      <c r="E784" s="12"/>
      <c r="F784" s="12"/>
      <c r="I784" s="12"/>
    </row>
    <row r="785" spans="1:9" x14ac:dyDescent="0.2">
      <c r="A785" s="10" t="s">
        <v>2150</v>
      </c>
      <c r="B785" s="10" t="s">
        <v>1968</v>
      </c>
      <c r="C785" s="10" t="s">
        <v>1449</v>
      </c>
      <c r="D785" s="10" t="s">
        <v>3005</v>
      </c>
      <c r="E785" s="12"/>
      <c r="F785" s="12"/>
      <c r="I785" s="12"/>
    </row>
    <row r="786" spans="1:9" x14ac:dyDescent="0.2">
      <c r="A786" s="10" t="s">
        <v>2149</v>
      </c>
      <c r="B786" s="10" t="s">
        <v>1967</v>
      </c>
      <c r="C786" s="10" t="s">
        <v>1786</v>
      </c>
      <c r="D786" s="10" t="s">
        <v>3006</v>
      </c>
      <c r="E786" s="12"/>
      <c r="F786" s="12"/>
      <c r="I786" s="12"/>
    </row>
    <row r="787" spans="1:9" x14ac:dyDescent="0.2">
      <c r="A787" s="10" t="s">
        <v>2149</v>
      </c>
      <c r="B787" s="10" t="s">
        <v>1967</v>
      </c>
      <c r="C787" s="10" t="s">
        <v>1612</v>
      </c>
      <c r="D787" s="10" t="s">
        <v>3007</v>
      </c>
      <c r="E787" s="12"/>
      <c r="F787" s="12"/>
      <c r="I787" s="12"/>
    </row>
    <row r="788" spans="1:9" x14ac:dyDescent="0.2">
      <c r="A788" s="10" t="s">
        <v>2149</v>
      </c>
      <c r="B788" s="10" t="s">
        <v>1967</v>
      </c>
      <c r="C788" s="10" t="s">
        <v>1448</v>
      </c>
      <c r="D788" s="10" t="s">
        <v>3008</v>
      </c>
      <c r="E788" s="12"/>
      <c r="F788" s="12"/>
      <c r="I788" s="12"/>
    </row>
    <row r="789" spans="1:9" x14ac:dyDescent="0.2">
      <c r="A789" s="10" t="s">
        <v>2148</v>
      </c>
      <c r="B789" s="10" t="s">
        <v>1966</v>
      </c>
      <c r="C789" s="10" t="s">
        <v>1785</v>
      </c>
      <c r="D789" s="10" t="s">
        <v>2070</v>
      </c>
      <c r="E789" s="12"/>
      <c r="F789" s="12"/>
      <c r="I789" s="12"/>
    </row>
    <row r="790" spans="1:9" x14ac:dyDescent="0.2">
      <c r="A790" s="10" t="s">
        <v>2148</v>
      </c>
      <c r="B790" s="10" t="s">
        <v>1966</v>
      </c>
      <c r="C790" s="10" t="s">
        <v>1611</v>
      </c>
      <c r="D790" s="10" t="s">
        <v>3009</v>
      </c>
      <c r="E790" s="12"/>
      <c r="F790" s="12"/>
      <c r="I790" s="12"/>
    </row>
    <row r="791" spans="1:9" x14ac:dyDescent="0.2">
      <c r="A791" s="10" t="s">
        <v>2147</v>
      </c>
      <c r="B791" s="10" t="s">
        <v>1965</v>
      </c>
      <c r="C791" s="10" t="s">
        <v>1784</v>
      </c>
      <c r="D791" s="10" t="s">
        <v>3010</v>
      </c>
      <c r="E791" s="12"/>
      <c r="F791" s="12"/>
      <c r="I791" s="12"/>
    </row>
    <row r="792" spans="1:9" x14ac:dyDescent="0.2">
      <c r="A792" s="10" t="s">
        <v>2146</v>
      </c>
      <c r="B792" s="10" t="s">
        <v>1964</v>
      </c>
      <c r="C792" s="10" t="s">
        <v>1783</v>
      </c>
      <c r="D792" s="10" t="s">
        <v>3011</v>
      </c>
      <c r="E792" s="12"/>
      <c r="F792" s="12"/>
      <c r="I792" s="12"/>
    </row>
    <row r="793" spans="1:9" x14ac:dyDescent="0.2">
      <c r="A793" s="10" t="s">
        <v>2146</v>
      </c>
      <c r="B793" s="10" t="s">
        <v>1964</v>
      </c>
      <c r="C793" s="10" t="s">
        <v>1610</v>
      </c>
      <c r="D793" s="10" t="s">
        <v>3012</v>
      </c>
      <c r="E793" s="12"/>
      <c r="F793" s="12"/>
      <c r="I793" s="12"/>
    </row>
    <row r="794" spans="1:9" x14ac:dyDescent="0.2">
      <c r="A794" s="10" t="s">
        <v>2146</v>
      </c>
      <c r="B794" s="10" t="s">
        <v>1964</v>
      </c>
      <c r="C794" s="10" t="s">
        <v>1447</v>
      </c>
      <c r="D794" s="10" t="s">
        <v>3013</v>
      </c>
      <c r="E794" s="12"/>
      <c r="F794" s="12"/>
      <c r="I794" s="12"/>
    </row>
    <row r="795" spans="1:9" x14ac:dyDescent="0.2">
      <c r="A795" s="10" t="s">
        <v>2145</v>
      </c>
      <c r="B795" s="10" t="s">
        <v>1963</v>
      </c>
      <c r="C795" s="10" t="s">
        <v>1782</v>
      </c>
      <c r="D795" s="10" t="s">
        <v>3014</v>
      </c>
      <c r="E795" s="12"/>
      <c r="F795" s="12"/>
      <c r="I795" s="12"/>
    </row>
    <row r="796" spans="1:9" x14ac:dyDescent="0.2">
      <c r="A796" s="10" t="s">
        <v>2145</v>
      </c>
      <c r="B796" s="10" t="s">
        <v>1963</v>
      </c>
      <c r="C796" s="10" t="s">
        <v>1609</v>
      </c>
      <c r="D796" s="10" t="s">
        <v>2143</v>
      </c>
      <c r="E796" s="12"/>
      <c r="F796" s="12"/>
      <c r="I796" s="12"/>
    </row>
    <row r="797" spans="1:9" x14ac:dyDescent="0.2">
      <c r="A797" s="10" t="s">
        <v>2145</v>
      </c>
      <c r="B797" s="10" t="s">
        <v>1963</v>
      </c>
      <c r="C797" s="10" t="s">
        <v>1446</v>
      </c>
      <c r="D797" s="10" t="s">
        <v>3015</v>
      </c>
      <c r="E797" s="12"/>
      <c r="F797" s="12"/>
      <c r="I797" s="12"/>
    </row>
    <row r="798" spans="1:9" x14ac:dyDescent="0.2">
      <c r="A798" s="10" t="s">
        <v>2145</v>
      </c>
      <c r="B798" s="10" t="s">
        <v>1963</v>
      </c>
      <c r="C798" s="10" t="s">
        <v>1147</v>
      </c>
      <c r="D798" s="10" t="s">
        <v>3016</v>
      </c>
      <c r="E798" s="12"/>
      <c r="F798" s="12"/>
      <c r="I798" s="12"/>
    </row>
    <row r="799" spans="1:9" x14ac:dyDescent="0.2">
      <c r="A799" s="10" t="s">
        <v>2145</v>
      </c>
      <c r="B799" s="10" t="s">
        <v>1963</v>
      </c>
      <c r="C799" s="10" t="s">
        <v>1258</v>
      </c>
      <c r="D799" s="10" t="s">
        <v>3017</v>
      </c>
      <c r="E799" s="12"/>
      <c r="F799" s="12"/>
      <c r="I799" s="12"/>
    </row>
    <row r="800" spans="1:9" x14ac:dyDescent="0.2">
      <c r="A800" s="10" t="s">
        <v>2145</v>
      </c>
      <c r="B800" s="10" t="s">
        <v>1963</v>
      </c>
      <c r="C800" s="10" t="s">
        <v>1206</v>
      </c>
      <c r="D800" s="10" t="s">
        <v>3018</v>
      </c>
      <c r="E800" s="12"/>
      <c r="F800" s="12"/>
      <c r="I800" s="12"/>
    </row>
    <row r="801" spans="1:9" x14ac:dyDescent="0.2">
      <c r="A801" s="10" t="s">
        <v>2145</v>
      </c>
      <c r="B801" s="10" t="s">
        <v>1963</v>
      </c>
      <c r="C801" s="10" t="s">
        <v>1160</v>
      </c>
      <c r="D801" s="10" t="s">
        <v>3019</v>
      </c>
      <c r="E801" s="12"/>
      <c r="F801" s="12"/>
      <c r="I801" s="12"/>
    </row>
    <row r="802" spans="1:9" x14ac:dyDescent="0.2">
      <c r="A802" s="10" t="s">
        <v>2145</v>
      </c>
      <c r="B802" s="10" t="s">
        <v>1963</v>
      </c>
      <c r="C802" s="10" t="s">
        <v>1120</v>
      </c>
      <c r="D802" s="10" t="s">
        <v>3020</v>
      </c>
      <c r="E802" s="12"/>
      <c r="F802" s="12"/>
      <c r="I802" s="12"/>
    </row>
    <row r="803" spans="1:9" x14ac:dyDescent="0.2">
      <c r="A803" s="10" t="s">
        <v>2145</v>
      </c>
      <c r="B803" s="10" t="s">
        <v>1963</v>
      </c>
      <c r="C803" s="10" t="s">
        <v>1081</v>
      </c>
      <c r="D803" s="10" t="s">
        <v>3021</v>
      </c>
      <c r="E803" s="12"/>
      <c r="F803" s="12"/>
      <c r="I803" s="12"/>
    </row>
    <row r="804" spans="1:9" x14ac:dyDescent="0.2">
      <c r="A804" s="10" t="s">
        <v>2145</v>
      </c>
      <c r="B804" s="10" t="s">
        <v>1963</v>
      </c>
      <c r="C804" s="10" t="s">
        <v>1046</v>
      </c>
      <c r="D804" s="10" t="s">
        <v>3022</v>
      </c>
      <c r="E804" s="12"/>
      <c r="F804" s="12"/>
      <c r="I804" s="12"/>
    </row>
    <row r="805" spans="1:9" x14ac:dyDescent="0.2">
      <c r="A805" s="10" t="s">
        <v>2145</v>
      </c>
      <c r="B805" s="10" t="s">
        <v>1963</v>
      </c>
      <c r="C805" s="10" t="s">
        <v>1015</v>
      </c>
      <c r="D805" s="10" t="s">
        <v>3023</v>
      </c>
      <c r="E805" s="12"/>
      <c r="F805" s="12"/>
      <c r="I805" s="12"/>
    </row>
    <row r="806" spans="1:9" x14ac:dyDescent="0.2">
      <c r="A806" s="10" t="s">
        <v>2145</v>
      </c>
      <c r="B806" s="10" t="s">
        <v>1963</v>
      </c>
      <c r="C806" s="10" t="s">
        <v>987</v>
      </c>
      <c r="D806" s="10" t="s">
        <v>3024</v>
      </c>
      <c r="E806" s="12"/>
      <c r="F806" s="12"/>
      <c r="I806" s="12"/>
    </row>
    <row r="807" spans="1:9" x14ac:dyDescent="0.2">
      <c r="A807" s="10" t="s">
        <v>2145</v>
      </c>
      <c r="B807" s="10" t="s">
        <v>1963</v>
      </c>
      <c r="C807" s="10" t="s">
        <v>960</v>
      </c>
      <c r="D807" s="10" t="s">
        <v>3025</v>
      </c>
      <c r="E807" s="12"/>
      <c r="F807" s="12"/>
      <c r="I807" s="12"/>
    </row>
    <row r="808" spans="1:9" x14ac:dyDescent="0.2">
      <c r="A808" s="10" t="s">
        <v>2145</v>
      </c>
      <c r="B808" s="10" t="s">
        <v>1963</v>
      </c>
      <c r="C808" s="10" t="s">
        <v>933</v>
      </c>
      <c r="D808" s="10" t="s">
        <v>3026</v>
      </c>
      <c r="E808" s="12"/>
      <c r="F808" s="12"/>
      <c r="I808" s="12"/>
    </row>
    <row r="809" spans="1:9" x14ac:dyDescent="0.2">
      <c r="A809" s="10" t="s">
        <v>2145</v>
      </c>
      <c r="B809" s="10" t="s">
        <v>1963</v>
      </c>
      <c r="C809" s="10" t="s">
        <v>912</v>
      </c>
      <c r="D809" s="10" t="s">
        <v>3027</v>
      </c>
      <c r="E809" s="12"/>
      <c r="F809" s="12"/>
      <c r="I809" s="12"/>
    </row>
    <row r="810" spans="1:9" x14ac:dyDescent="0.2">
      <c r="A810" s="10" t="s">
        <v>2145</v>
      </c>
      <c r="B810" s="10" t="s">
        <v>1963</v>
      </c>
      <c r="C810" s="10" t="s">
        <v>886</v>
      </c>
      <c r="D810" s="10" t="s">
        <v>3028</v>
      </c>
      <c r="E810" s="12"/>
      <c r="F810" s="12"/>
      <c r="I810" s="12"/>
    </row>
    <row r="811" spans="1:9" x14ac:dyDescent="0.2">
      <c r="A811" s="10" t="s">
        <v>2145</v>
      </c>
      <c r="B811" s="10" t="s">
        <v>1963</v>
      </c>
      <c r="C811" s="10" t="s">
        <v>866</v>
      </c>
      <c r="D811" s="10" t="s">
        <v>3029</v>
      </c>
      <c r="E811" s="12"/>
      <c r="F811" s="12"/>
      <c r="I811" s="12"/>
    </row>
    <row r="812" spans="1:9" x14ac:dyDescent="0.2">
      <c r="A812" s="10" t="s">
        <v>2145</v>
      </c>
      <c r="B812" s="10" t="s">
        <v>1963</v>
      </c>
      <c r="C812" s="10" t="s">
        <v>313</v>
      </c>
      <c r="D812" s="10" t="s">
        <v>3030</v>
      </c>
      <c r="E812" s="12"/>
      <c r="F812" s="12"/>
      <c r="I812" s="12"/>
    </row>
    <row r="813" spans="1:9" x14ac:dyDescent="0.2">
      <c r="A813" s="10" t="s">
        <v>2145</v>
      </c>
      <c r="B813" s="10" t="s">
        <v>1963</v>
      </c>
      <c r="C813" s="10" t="s">
        <v>823</v>
      </c>
      <c r="D813" s="10" t="s">
        <v>3031</v>
      </c>
      <c r="E813" s="12"/>
      <c r="F813" s="12"/>
      <c r="I813" s="12"/>
    </row>
    <row r="814" spans="1:9" x14ac:dyDescent="0.2">
      <c r="A814" s="10" t="s">
        <v>2145</v>
      </c>
      <c r="B814" s="10" t="s">
        <v>1963</v>
      </c>
      <c r="C814" s="10" t="s">
        <v>803</v>
      </c>
      <c r="D814" s="10" t="s">
        <v>3032</v>
      </c>
      <c r="E814" s="12"/>
      <c r="F814" s="12"/>
      <c r="I814" s="12"/>
    </row>
    <row r="815" spans="1:9" x14ac:dyDescent="0.2">
      <c r="A815" s="10" t="s">
        <v>2145</v>
      </c>
      <c r="B815" s="10" t="s">
        <v>1963</v>
      </c>
      <c r="C815" s="10" t="s">
        <v>783</v>
      </c>
      <c r="D815" s="10" t="s">
        <v>3033</v>
      </c>
      <c r="E815" s="12"/>
      <c r="F815" s="12"/>
      <c r="I815" s="12"/>
    </row>
    <row r="816" spans="1:9" x14ac:dyDescent="0.2">
      <c r="A816" s="10" t="s">
        <v>2145</v>
      </c>
      <c r="B816" s="10" t="s">
        <v>1963</v>
      </c>
      <c r="C816" s="10" t="s">
        <v>764</v>
      </c>
      <c r="D816" s="10" t="s">
        <v>3034</v>
      </c>
      <c r="E816" s="12"/>
      <c r="F816" s="12"/>
      <c r="I816" s="12"/>
    </row>
    <row r="817" spans="1:9" x14ac:dyDescent="0.2">
      <c r="A817" s="10" t="s">
        <v>2145</v>
      </c>
      <c r="B817" s="10" t="s">
        <v>1963</v>
      </c>
      <c r="C817" s="10" t="s">
        <v>745</v>
      </c>
      <c r="D817" s="10" t="s">
        <v>3035</v>
      </c>
      <c r="E817" s="12"/>
      <c r="F817" s="12"/>
      <c r="I817" s="12"/>
    </row>
    <row r="818" spans="1:9" x14ac:dyDescent="0.2">
      <c r="A818" s="10" t="s">
        <v>2145</v>
      </c>
      <c r="B818" s="10" t="s">
        <v>1963</v>
      </c>
      <c r="C818" s="10" t="s">
        <v>726</v>
      </c>
      <c r="D818" s="10" t="s">
        <v>3036</v>
      </c>
      <c r="E818" s="12"/>
      <c r="F818" s="12"/>
      <c r="I818" s="12"/>
    </row>
    <row r="819" spans="1:9" x14ac:dyDescent="0.2">
      <c r="A819" s="10" t="s">
        <v>2144</v>
      </c>
      <c r="B819" s="10" t="s">
        <v>1962</v>
      </c>
      <c r="C819" s="10" t="s">
        <v>1781</v>
      </c>
      <c r="D819" s="10" t="s">
        <v>3037</v>
      </c>
      <c r="E819" s="12"/>
      <c r="F819" s="12"/>
      <c r="I819" s="12"/>
    </row>
    <row r="820" spans="1:9" x14ac:dyDescent="0.2">
      <c r="A820" s="10" t="s">
        <v>2144</v>
      </c>
      <c r="B820" s="10" t="s">
        <v>1962</v>
      </c>
      <c r="C820" s="10" t="s">
        <v>1608</v>
      </c>
      <c r="D820" s="10" t="s">
        <v>3038</v>
      </c>
      <c r="E820" s="12"/>
      <c r="F820" s="12"/>
      <c r="I820" s="12"/>
    </row>
    <row r="821" spans="1:9" x14ac:dyDescent="0.2">
      <c r="A821" s="10" t="s">
        <v>2144</v>
      </c>
      <c r="B821" s="10" t="s">
        <v>1962</v>
      </c>
      <c r="C821" s="10" t="s">
        <v>1445</v>
      </c>
      <c r="D821" s="10" t="s">
        <v>3039</v>
      </c>
      <c r="E821" s="12"/>
      <c r="F821" s="12"/>
      <c r="I821" s="12"/>
    </row>
    <row r="822" spans="1:9" x14ac:dyDescent="0.2">
      <c r="A822" s="10" t="s">
        <v>2144</v>
      </c>
      <c r="B822" s="10" t="s">
        <v>1962</v>
      </c>
      <c r="C822" s="10" t="s">
        <v>1330</v>
      </c>
      <c r="D822" s="10" t="s">
        <v>3040</v>
      </c>
      <c r="E822" s="12"/>
      <c r="F822" s="12"/>
      <c r="I822" s="12"/>
    </row>
    <row r="823" spans="1:9" x14ac:dyDescent="0.2">
      <c r="A823" s="10" t="s">
        <v>2144</v>
      </c>
      <c r="B823" s="10" t="s">
        <v>1962</v>
      </c>
      <c r="C823" s="10" t="s">
        <v>1257</v>
      </c>
      <c r="D823" s="10" t="s">
        <v>3041</v>
      </c>
      <c r="E823" s="12"/>
      <c r="F823" s="12"/>
      <c r="I823" s="12"/>
    </row>
    <row r="824" spans="1:9" x14ac:dyDescent="0.2">
      <c r="A824" s="10" t="s">
        <v>2144</v>
      </c>
      <c r="B824" s="10" t="s">
        <v>1962</v>
      </c>
      <c r="C824" s="10" t="s">
        <v>1205</v>
      </c>
      <c r="D824" s="10" t="s">
        <v>3042</v>
      </c>
      <c r="E824" s="12"/>
      <c r="F824" s="12"/>
      <c r="I824" s="12"/>
    </row>
    <row r="825" spans="1:9" x14ac:dyDescent="0.2">
      <c r="A825" s="10" t="s">
        <v>2144</v>
      </c>
      <c r="B825" s="10" t="s">
        <v>1962</v>
      </c>
      <c r="C825" s="10" t="s">
        <v>1159</v>
      </c>
      <c r="D825" s="10" t="s">
        <v>3043</v>
      </c>
      <c r="E825" s="12"/>
      <c r="F825" s="12"/>
      <c r="I825" s="12"/>
    </row>
    <row r="826" spans="1:9" x14ac:dyDescent="0.2">
      <c r="A826" s="10" t="s">
        <v>2144</v>
      </c>
      <c r="B826" s="10" t="s">
        <v>1962</v>
      </c>
      <c r="C826" s="10" t="s">
        <v>1119</v>
      </c>
      <c r="D826" s="10" t="s">
        <v>3044</v>
      </c>
      <c r="E826" s="12"/>
      <c r="F826" s="12"/>
      <c r="I826" s="12"/>
    </row>
    <row r="827" spans="1:9" x14ac:dyDescent="0.2">
      <c r="A827" s="10" t="s">
        <v>2144</v>
      </c>
      <c r="B827" s="10" t="s">
        <v>1962</v>
      </c>
      <c r="C827" s="10" t="s">
        <v>400</v>
      </c>
      <c r="D827" s="10" t="s">
        <v>3045</v>
      </c>
      <c r="E827" s="12"/>
      <c r="F827" s="12"/>
      <c r="I827" s="12"/>
    </row>
    <row r="828" spans="1:9" x14ac:dyDescent="0.2">
      <c r="A828" s="10" t="s">
        <v>2144</v>
      </c>
      <c r="B828" s="10" t="s">
        <v>1962</v>
      </c>
      <c r="C828" s="10" t="s">
        <v>1045</v>
      </c>
      <c r="D828" s="10" t="s">
        <v>3046</v>
      </c>
      <c r="E828" s="12"/>
      <c r="F828" s="12"/>
      <c r="I828" s="12"/>
    </row>
    <row r="829" spans="1:9" x14ac:dyDescent="0.2">
      <c r="A829" s="10" t="s">
        <v>2144</v>
      </c>
      <c r="B829" s="10" t="s">
        <v>1962</v>
      </c>
      <c r="C829" s="10" t="s">
        <v>1014</v>
      </c>
      <c r="D829" s="10" t="s">
        <v>3047</v>
      </c>
      <c r="E829" s="12"/>
      <c r="F829" s="12"/>
      <c r="I829" s="12"/>
    </row>
    <row r="830" spans="1:9" x14ac:dyDescent="0.2">
      <c r="A830" s="10" t="s">
        <v>2144</v>
      </c>
      <c r="B830" s="10" t="s">
        <v>1962</v>
      </c>
      <c r="C830" s="10" t="s">
        <v>986</v>
      </c>
      <c r="D830" s="10" t="s">
        <v>3048</v>
      </c>
      <c r="E830" s="12"/>
      <c r="F830" s="12"/>
      <c r="I830" s="12"/>
    </row>
    <row r="831" spans="1:9" x14ac:dyDescent="0.2">
      <c r="A831" s="10" t="s">
        <v>2144</v>
      </c>
      <c r="B831" s="10" t="s">
        <v>1962</v>
      </c>
      <c r="C831" s="10" t="s">
        <v>959</v>
      </c>
      <c r="D831" s="10" t="s">
        <v>3049</v>
      </c>
      <c r="E831" s="12"/>
      <c r="F831" s="12"/>
      <c r="I831" s="12"/>
    </row>
    <row r="832" spans="1:9" x14ac:dyDescent="0.2">
      <c r="A832" s="10" t="s">
        <v>2144</v>
      </c>
      <c r="B832" s="10" t="s">
        <v>1962</v>
      </c>
      <c r="C832" s="10" t="s">
        <v>932</v>
      </c>
      <c r="D832" s="10" t="s">
        <v>3050</v>
      </c>
      <c r="E832" s="12"/>
      <c r="F832" s="12"/>
      <c r="I832" s="12"/>
    </row>
    <row r="833" spans="1:9" x14ac:dyDescent="0.2">
      <c r="A833" s="10" t="s">
        <v>2144</v>
      </c>
      <c r="B833" s="10" t="s">
        <v>1962</v>
      </c>
      <c r="C833" s="10" t="s">
        <v>911</v>
      </c>
      <c r="D833" s="10" t="s">
        <v>3051</v>
      </c>
      <c r="E833" s="12"/>
      <c r="F833" s="12"/>
      <c r="I833" s="12"/>
    </row>
    <row r="834" spans="1:9" x14ac:dyDescent="0.2">
      <c r="A834" s="10" t="s">
        <v>2144</v>
      </c>
      <c r="B834" s="10" t="s">
        <v>1962</v>
      </c>
      <c r="C834" s="10" t="s">
        <v>708</v>
      </c>
      <c r="D834" s="10" t="s">
        <v>3052</v>
      </c>
      <c r="E834" s="12"/>
      <c r="F834" s="12"/>
      <c r="I834" s="12"/>
    </row>
    <row r="835" spans="1:9" x14ac:dyDescent="0.2">
      <c r="A835" s="10" t="s">
        <v>2143</v>
      </c>
      <c r="B835" s="10" t="s">
        <v>1961</v>
      </c>
      <c r="C835" s="10" t="s">
        <v>1780</v>
      </c>
      <c r="D835" s="10" t="s">
        <v>3053</v>
      </c>
      <c r="E835" s="12"/>
      <c r="F835" s="12"/>
      <c r="I835" s="12"/>
    </row>
    <row r="836" spans="1:9" x14ac:dyDescent="0.2">
      <c r="A836" s="10" t="s">
        <v>2143</v>
      </c>
      <c r="B836" s="10" t="s">
        <v>1961</v>
      </c>
      <c r="C836" s="10" t="s">
        <v>1607</v>
      </c>
      <c r="D836" s="10" t="s">
        <v>3054</v>
      </c>
      <c r="E836" s="12"/>
      <c r="F836" s="12"/>
      <c r="I836" s="12"/>
    </row>
    <row r="837" spans="1:9" x14ac:dyDescent="0.2">
      <c r="A837" s="10" t="s">
        <v>2143</v>
      </c>
      <c r="B837" s="10" t="s">
        <v>1961</v>
      </c>
      <c r="C837" s="10" t="s">
        <v>1444</v>
      </c>
      <c r="D837" s="10" t="s">
        <v>3055</v>
      </c>
      <c r="E837" s="12"/>
      <c r="F837" s="12"/>
      <c r="I837" s="12"/>
    </row>
    <row r="838" spans="1:9" x14ac:dyDescent="0.2">
      <c r="A838" s="10" t="s">
        <v>2143</v>
      </c>
      <c r="B838" s="10" t="s">
        <v>1961</v>
      </c>
      <c r="C838" s="10" t="s">
        <v>1329</v>
      </c>
      <c r="D838" s="10" t="s">
        <v>3056</v>
      </c>
      <c r="E838" s="12"/>
      <c r="F838" s="12"/>
      <c r="I838" s="12"/>
    </row>
    <row r="839" spans="1:9" x14ac:dyDescent="0.2">
      <c r="A839" s="10" t="s">
        <v>2143</v>
      </c>
      <c r="B839" s="10" t="s">
        <v>1961</v>
      </c>
      <c r="C839" s="10" t="s">
        <v>1256</v>
      </c>
      <c r="D839" s="10" t="s">
        <v>3057</v>
      </c>
      <c r="E839" s="12"/>
      <c r="F839" s="12"/>
      <c r="I839" s="12"/>
    </row>
    <row r="840" spans="1:9" x14ac:dyDescent="0.2">
      <c r="A840" s="10" t="s">
        <v>2143</v>
      </c>
      <c r="B840" s="10" t="s">
        <v>1961</v>
      </c>
      <c r="C840" s="10" t="s">
        <v>1204</v>
      </c>
      <c r="D840" s="10" t="s">
        <v>2028</v>
      </c>
      <c r="E840" s="12"/>
      <c r="F840" s="12"/>
      <c r="I840" s="12"/>
    </row>
    <row r="841" spans="1:9" x14ac:dyDescent="0.2">
      <c r="A841" s="10" t="s">
        <v>2143</v>
      </c>
      <c r="B841" s="10" t="s">
        <v>1961</v>
      </c>
      <c r="C841" s="10" t="s">
        <v>1158</v>
      </c>
      <c r="D841" s="10" t="s">
        <v>3058</v>
      </c>
      <c r="E841" s="12"/>
      <c r="F841" s="12"/>
      <c r="I841" s="12"/>
    </row>
    <row r="842" spans="1:9" x14ac:dyDescent="0.2">
      <c r="A842" s="10" t="s">
        <v>2143</v>
      </c>
      <c r="B842" s="10" t="s">
        <v>1961</v>
      </c>
      <c r="C842" s="10" t="s">
        <v>1118</v>
      </c>
      <c r="D842" s="10" t="s">
        <v>3059</v>
      </c>
      <c r="E842" s="12"/>
      <c r="F842" s="12"/>
      <c r="I842" s="12"/>
    </row>
    <row r="843" spans="1:9" x14ac:dyDescent="0.2">
      <c r="A843" s="10" t="s">
        <v>2143</v>
      </c>
      <c r="B843" s="10" t="s">
        <v>1961</v>
      </c>
      <c r="C843" s="10" t="s">
        <v>508</v>
      </c>
      <c r="D843" s="10" t="s">
        <v>3060</v>
      </c>
      <c r="E843" s="12"/>
      <c r="F843" s="12"/>
      <c r="I843" s="12"/>
    </row>
    <row r="844" spans="1:9" x14ac:dyDescent="0.2">
      <c r="A844" s="10" t="s">
        <v>2143</v>
      </c>
      <c r="B844" s="10" t="s">
        <v>1961</v>
      </c>
      <c r="C844" s="10" t="s">
        <v>1044</v>
      </c>
      <c r="D844" s="10" t="s">
        <v>3061</v>
      </c>
      <c r="E844" s="12"/>
      <c r="F844" s="12"/>
      <c r="I844" s="12"/>
    </row>
    <row r="845" spans="1:9" x14ac:dyDescent="0.2">
      <c r="A845" s="10" t="s">
        <v>2143</v>
      </c>
      <c r="B845" s="10" t="s">
        <v>1961</v>
      </c>
      <c r="C845" s="10" t="s">
        <v>1013</v>
      </c>
      <c r="D845" s="10" t="s">
        <v>3062</v>
      </c>
      <c r="E845" s="12"/>
      <c r="F845" s="12"/>
      <c r="I845" s="12"/>
    </row>
    <row r="846" spans="1:9" x14ac:dyDescent="0.2">
      <c r="A846" s="10" t="s">
        <v>2143</v>
      </c>
      <c r="B846" s="10" t="s">
        <v>1961</v>
      </c>
      <c r="C846" s="10" t="s">
        <v>985</v>
      </c>
      <c r="D846" s="10" t="s">
        <v>3063</v>
      </c>
      <c r="E846" s="12"/>
      <c r="F846" s="12"/>
      <c r="I846" s="12"/>
    </row>
    <row r="847" spans="1:9" x14ac:dyDescent="0.2">
      <c r="A847" s="10" t="s">
        <v>2142</v>
      </c>
      <c r="B847" s="10" t="s">
        <v>1960</v>
      </c>
      <c r="C847" s="10" t="s">
        <v>1779</v>
      </c>
      <c r="D847" s="10" t="s">
        <v>3064</v>
      </c>
      <c r="E847" s="12"/>
      <c r="F847" s="12"/>
      <c r="I847" s="12"/>
    </row>
    <row r="848" spans="1:9" x14ac:dyDescent="0.2">
      <c r="A848" s="10" t="s">
        <v>2142</v>
      </c>
      <c r="B848" s="10" t="s">
        <v>1960</v>
      </c>
      <c r="C848" s="10" t="s">
        <v>1606</v>
      </c>
      <c r="D848" s="10" t="s">
        <v>3065</v>
      </c>
      <c r="E848" s="12"/>
      <c r="F848" s="12"/>
      <c r="I848" s="12"/>
    </row>
    <row r="849" spans="1:9" x14ac:dyDescent="0.2">
      <c r="A849" s="10" t="s">
        <v>2142</v>
      </c>
      <c r="B849" s="10" t="s">
        <v>1960</v>
      </c>
      <c r="C849" s="10" t="s">
        <v>1443</v>
      </c>
      <c r="D849" s="10" t="s">
        <v>3066</v>
      </c>
      <c r="E849" s="12"/>
      <c r="F849" s="12"/>
      <c r="I849" s="12"/>
    </row>
    <row r="850" spans="1:9" x14ac:dyDescent="0.2">
      <c r="A850" s="10" t="s">
        <v>2142</v>
      </c>
      <c r="B850" s="10" t="s">
        <v>1960</v>
      </c>
      <c r="C850" s="10" t="s">
        <v>1328</v>
      </c>
      <c r="D850" s="10" t="s">
        <v>3067</v>
      </c>
      <c r="E850" s="12"/>
      <c r="F850" s="12"/>
      <c r="I850" s="12"/>
    </row>
    <row r="851" spans="1:9" x14ac:dyDescent="0.2">
      <c r="A851" s="10" t="s">
        <v>2142</v>
      </c>
      <c r="B851" s="10" t="s">
        <v>1960</v>
      </c>
      <c r="C851" s="10" t="s">
        <v>1255</v>
      </c>
      <c r="D851" s="10" t="s">
        <v>3068</v>
      </c>
      <c r="E851" s="12"/>
      <c r="F851" s="12"/>
      <c r="I851" s="12"/>
    </row>
    <row r="852" spans="1:9" x14ac:dyDescent="0.2">
      <c r="A852" s="10" t="s">
        <v>2142</v>
      </c>
      <c r="B852" s="10" t="s">
        <v>1960</v>
      </c>
      <c r="C852" s="10" t="s">
        <v>1203</v>
      </c>
      <c r="D852" s="10" t="s">
        <v>3069</v>
      </c>
      <c r="E852" s="12"/>
      <c r="F852" s="12"/>
      <c r="I852" s="12"/>
    </row>
    <row r="853" spans="1:9" x14ac:dyDescent="0.2">
      <c r="A853" s="10" t="s">
        <v>2142</v>
      </c>
      <c r="B853" s="10" t="s">
        <v>1960</v>
      </c>
      <c r="C853" s="10" t="s">
        <v>1157</v>
      </c>
      <c r="D853" s="10" t="s">
        <v>2124</v>
      </c>
      <c r="E853" s="12"/>
      <c r="F853" s="12"/>
      <c r="I853" s="12"/>
    </row>
    <row r="854" spans="1:9" x14ac:dyDescent="0.2">
      <c r="A854" s="10" t="s">
        <v>2142</v>
      </c>
      <c r="B854" s="10" t="s">
        <v>1960</v>
      </c>
      <c r="C854" s="10" t="s">
        <v>1117</v>
      </c>
      <c r="D854" s="10" t="s">
        <v>3070</v>
      </c>
      <c r="E854" s="12"/>
      <c r="F854" s="12"/>
      <c r="I854" s="12"/>
    </row>
    <row r="855" spans="1:9" x14ac:dyDescent="0.2">
      <c r="A855" s="10" t="s">
        <v>2142</v>
      </c>
      <c r="B855" s="10" t="s">
        <v>1960</v>
      </c>
      <c r="C855" s="10" t="s">
        <v>1080</v>
      </c>
      <c r="D855" s="10" t="s">
        <v>3071</v>
      </c>
      <c r="E855" s="12"/>
      <c r="F855" s="12"/>
      <c r="I855" s="12"/>
    </row>
    <row r="856" spans="1:9" x14ac:dyDescent="0.2">
      <c r="A856" s="10" t="s">
        <v>2142</v>
      </c>
      <c r="B856" s="10" t="s">
        <v>1960</v>
      </c>
      <c r="C856" s="10" t="s">
        <v>1043</v>
      </c>
      <c r="D856" s="10" t="s">
        <v>3072</v>
      </c>
      <c r="E856" s="12"/>
      <c r="F856" s="12"/>
      <c r="I856" s="12"/>
    </row>
    <row r="857" spans="1:9" x14ac:dyDescent="0.2">
      <c r="A857" s="10" t="s">
        <v>2142</v>
      </c>
      <c r="B857" s="10" t="s">
        <v>1960</v>
      </c>
      <c r="C857" s="10" t="s">
        <v>1012</v>
      </c>
      <c r="D857" s="10" t="s">
        <v>3073</v>
      </c>
      <c r="E857" s="12"/>
      <c r="F857" s="12"/>
      <c r="I857" s="12"/>
    </row>
    <row r="858" spans="1:9" x14ac:dyDescent="0.2">
      <c r="A858" s="10" t="s">
        <v>2142</v>
      </c>
      <c r="B858" s="10" t="s">
        <v>1960</v>
      </c>
      <c r="C858" s="10" t="s">
        <v>984</v>
      </c>
      <c r="D858" s="10" t="s">
        <v>2090</v>
      </c>
      <c r="E858" s="12"/>
      <c r="F858" s="12"/>
      <c r="I858" s="12"/>
    </row>
    <row r="859" spans="1:9" x14ac:dyDescent="0.2">
      <c r="A859" s="10" t="s">
        <v>2142</v>
      </c>
      <c r="B859" s="10" t="s">
        <v>1960</v>
      </c>
      <c r="C859" s="10" t="s">
        <v>958</v>
      </c>
      <c r="D859" s="10" t="s">
        <v>3074</v>
      </c>
      <c r="E859" s="12"/>
      <c r="F859" s="12"/>
      <c r="I859" s="12"/>
    </row>
    <row r="860" spans="1:9" x14ac:dyDescent="0.2">
      <c r="A860" s="10" t="s">
        <v>2142</v>
      </c>
      <c r="B860" s="10" t="s">
        <v>1960</v>
      </c>
      <c r="C860" s="10" t="s">
        <v>379</v>
      </c>
      <c r="D860" s="10" t="s">
        <v>3075</v>
      </c>
      <c r="E860" s="12"/>
      <c r="F860" s="12"/>
      <c r="I860" s="12"/>
    </row>
    <row r="861" spans="1:9" x14ac:dyDescent="0.2">
      <c r="A861" s="10" t="s">
        <v>2142</v>
      </c>
      <c r="B861" s="10" t="s">
        <v>1960</v>
      </c>
      <c r="C861" s="10" t="s">
        <v>910</v>
      </c>
      <c r="D861" s="10" t="s">
        <v>3076</v>
      </c>
      <c r="E861" s="12"/>
      <c r="F861" s="12"/>
      <c r="I861" s="12"/>
    </row>
    <row r="862" spans="1:9" x14ac:dyDescent="0.2">
      <c r="A862" s="10" t="s">
        <v>2142</v>
      </c>
      <c r="B862" s="10" t="s">
        <v>1960</v>
      </c>
      <c r="C862" s="10" t="s">
        <v>377</v>
      </c>
      <c r="D862" s="10" t="s">
        <v>3077</v>
      </c>
      <c r="E862" s="12"/>
      <c r="F862" s="12"/>
      <c r="I862" s="12"/>
    </row>
    <row r="863" spans="1:9" x14ac:dyDescent="0.2">
      <c r="A863" s="10" t="s">
        <v>2142</v>
      </c>
      <c r="B863" s="10" t="s">
        <v>1960</v>
      </c>
      <c r="C863" s="10" t="s">
        <v>865</v>
      </c>
      <c r="D863" s="10" t="s">
        <v>3078</v>
      </c>
      <c r="E863" s="12"/>
      <c r="F863" s="12"/>
      <c r="I863" s="12"/>
    </row>
    <row r="864" spans="1:9" x14ac:dyDescent="0.2">
      <c r="A864" s="10" t="s">
        <v>2142</v>
      </c>
      <c r="B864" s="10" t="s">
        <v>1960</v>
      </c>
      <c r="C864" s="10" t="s">
        <v>844</v>
      </c>
      <c r="D864" s="10" t="s">
        <v>3079</v>
      </c>
      <c r="E864" s="12"/>
      <c r="F864" s="12"/>
      <c r="I864" s="12"/>
    </row>
    <row r="865" spans="1:9" x14ac:dyDescent="0.2">
      <c r="A865" s="10" t="s">
        <v>2142</v>
      </c>
      <c r="B865" s="10" t="s">
        <v>1960</v>
      </c>
      <c r="C865" s="10" t="s">
        <v>822</v>
      </c>
      <c r="D865" s="10" t="s">
        <v>3080</v>
      </c>
      <c r="E865" s="12"/>
      <c r="F865" s="12"/>
      <c r="I865" s="12"/>
    </row>
    <row r="866" spans="1:9" x14ac:dyDescent="0.2">
      <c r="A866" s="10" t="s">
        <v>2142</v>
      </c>
      <c r="B866" s="10" t="s">
        <v>1960</v>
      </c>
      <c r="C866" s="10" t="s">
        <v>802</v>
      </c>
      <c r="D866" s="10" t="s">
        <v>3081</v>
      </c>
      <c r="E866" s="12"/>
      <c r="F866" s="12"/>
      <c r="I866" s="12"/>
    </row>
    <row r="867" spans="1:9" x14ac:dyDescent="0.2">
      <c r="A867" s="10" t="s">
        <v>2142</v>
      </c>
      <c r="B867" s="10" t="s">
        <v>1960</v>
      </c>
      <c r="C867" s="10" t="s">
        <v>782</v>
      </c>
      <c r="D867" s="10" t="s">
        <v>3082</v>
      </c>
      <c r="E867" s="12"/>
      <c r="F867" s="12"/>
      <c r="I867" s="12"/>
    </row>
    <row r="868" spans="1:9" x14ac:dyDescent="0.2">
      <c r="A868" s="10" t="s">
        <v>2142</v>
      </c>
      <c r="B868" s="10" t="s">
        <v>1960</v>
      </c>
      <c r="C868" s="10" t="s">
        <v>763</v>
      </c>
      <c r="D868" s="10" t="s">
        <v>3083</v>
      </c>
      <c r="E868" s="12"/>
      <c r="F868" s="12"/>
      <c r="I868" s="12"/>
    </row>
    <row r="869" spans="1:9" x14ac:dyDescent="0.2">
      <c r="A869" s="10" t="s">
        <v>2142</v>
      </c>
      <c r="B869" s="10" t="s">
        <v>1960</v>
      </c>
      <c r="C869" s="10" t="s">
        <v>744</v>
      </c>
      <c r="D869" s="10" t="s">
        <v>3084</v>
      </c>
      <c r="E869" s="12"/>
      <c r="F869" s="12"/>
      <c r="I869" s="12"/>
    </row>
    <row r="870" spans="1:9" x14ac:dyDescent="0.2">
      <c r="A870" s="10" t="s">
        <v>2142</v>
      </c>
      <c r="B870" s="10" t="s">
        <v>1960</v>
      </c>
      <c r="C870" s="10" t="s">
        <v>725</v>
      </c>
      <c r="D870" s="10" t="s">
        <v>3085</v>
      </c>
      <c r="E870" s="12"/>
      <c r="F870" s="12"/>
      <c r="I870" s="12"/>
    </row>
    <row r="871" spans="1:9" x14ac:dyDescent="0.2">
      <c r="A871" s="10" t="s">
        <v>2142</v>
      </c>
      <c r="B871" s="10" t="s">
        <v>1960</v>
      </c>
      <c r="C871" s="10" t="s">
        <v>707</v>
      </c>
      <c r="D871" s="10" t="s">
        <v>3086</v>
      </c>
      <c r="E871" s="12"/>
      <c r="F871" s="12"/>
      <c r="I871" s="12"/>
    </row>
    <row r="872" spans="1:9" x14ac:dyDescent="0.2">
      <c r="A872" s="10" t="s">
        <v>2142</v>
      </c>
      <c r="B872" s="10" t="s">
        <v>1960</v>
      </c>
      <c r="C872" s="10" t="s">
        <v>693</v>
      </c>
      <c r="D872" s="10" t="s">
        <v>3087</v>
      </c>
      <c r="E872" s="12"/>
      <c r="F872" s="12"/>
      <c r="I872" s="12"/>
    </row>
    <row r="873" spans="1:9" x14ac:dyDescent="0.2">
      <c r="A873" s="10" t="s">
        <v>2142</v>
      </c>
      <c r="B873" s="10" t="s">
        <v>1960</v>
      </c>
      <c r="C873" s="10" t="s">
        <v>678</v>
      </c>
      <c r="D873" s="10" t="s">
        <v>3088</v>
      </c>
      <c r="E873" s="12"/>
      <c r="F873" s="12"/>
      <c r="I873" s="12"/>
    </row>
    <row r="874" spans="1:9" x14ac:dyDescent="0.2">
      <c r="A874" s="10" t="s">
        <v>2142</v>
      </c>
      <c r="B874" s="10" t="s">
        <v>1960</v>
      </c>
      <c r="C874" s="10" t="s">
        <v>663</v>
      </c>
      <c r="D874" s="10" t="s">
        <v>3089</v>
      </c>
      <c r="E874" s="12"/>
      <c r="F874" s="12"/>
      <c r="I874" s="12"/>
    </row>
    <row r="875" spans="1:9" x14ac:dyDescent="0.2">
      <c r="A875" s="10" t="s">
        <v>2142</v>
      </c>
      <c r="B875" s="10" t="s">
        <v>1960</v>
      </c>
      <c r="C875" s="10" t="s">
        <v>648</v>
      </c>
      <c r="D875" s="10" t="s">
        <v>3090</v>
      </c>
      <c r="E875" s="12"/>
      <c r="F875" s="12"/>
      <c r="I875" s="12"/>
    </row>
    <row r="876" spans="1:9" x14ac:dyDescent="0.2">
      <c r="A876" s="10" t="s">
        <v>2142</v>
      </c>
      <c r="B876" s="10" t="s">
        <v>1960</v>
      </c>
      <c r="C876" s="10" t="s">
        <v>251</v>
      </c>
      <c r="D876" s="10" t="s">
        <v>3091</v>
      </c>
      <c r="E876" s="12"/>
      <c r="F876" s="12"/>
      <c r="I876" s="12"/>
    </row>
    <row r="877" spans="1:9" x14ac:dyDescent="0.2">
      <c r="A877" s="10" t="s">
        <v>2142</v>
      </c>
      <c r="B877" s="10" t="s">
        <v>1960</v>
      </c>
      <c r="C877" s="10" t="s">
        <v>620</v>
      </c>
      <c r="D877" s="10" t="s">
        <v>3092</v>
      </c>
      <c r="E877" s="12"/>
      <c r="F877" s="12"/>
      <c r="I877" s="12"/>
    </row>
    <row r="878" spans="1:9" x14ac:dyDescent="0.2">
      <c r="A878" s="10" t="s">
        <v>2142</v>
      </c>
      <c r="B878" s="10" t="s">
        <v>1960</v>
      </c>
      <c r="C878" s="10" t="s">
        <v>605</v>
      </c>
      <c r="D878" s="10" t="s">
        <v>3093</v>
      </c>
      <c r="E878" s="12"/>
      <c r="F878" s="12"/>
      <c r="I878" s="12"/>
    </row>
    <row r="879" spans="1:9" x14ac:dyDescent="0.2">
      <c r="A879" s="10" t="s">
        <v>2142</v>
      </c>
      <c r="B879" s="10" t="s">
        <v>1960</v>
      </c>
      <c r="C879" s="10" t="s">
        <v>591</v>
      </c>
      <c r="D879" s="10" t="s">
        <v>3094</v>
      </c>
      <c r="E879" s="12"/>
      <c r="F879" s="12"/>
      <c r="I879" s="12"/>
    </row>
    <row r="880" spans="1:9" x14ac:dyDescent="0.2">
      <c r="A880" s="10" t="s">
        <v>2142</v>
      </c>
      <c r="B880" s="10" t="s">
        <v>1960</v>
      </c>
      <c r="C880" s="10" t="s">
        <v>578</v>
      </c>
      <c r="D880" s="10" t="s">
        <v>3095</v>
      </c>
      <c r="E880" s="12"/>
      <c r="F880" s="12"/>
      <c r="I880" s="12"/>
    </row>
    <row r="881" spans="1:9" x14ac:dyDescent="0.2">
      <c r="A881" s="10" t="s">
        <v>2142</v>
      </c>
      <c r="B881" s="10" t="s">
        <v>1960</v>
      </c>
      <c r="C881" s="10" t="s">
        <v>567</v>
      </c>
      <c r="D881" s="10" t="s">
        <v>3096</v>
      </c>
      <c r="E881" s="12"/>
      <c r="F881" s="12"/>
      <c r="I881" s="12"/>
    </row>
    <row r="882" spans="1:9" x14ac:dyDescent="0.2">
      <c r="A882" s="10" t="s">
        <v>2142</v>
      </c>
      <c r="B882" s="10" t="s">
        <v>1960</v>
      </c>
      <c r="C882" s="10" t="s">
        <v>556</v>
      </c>
      <c r="D882" s="10" t="s">
        <v>3097</v>
      </c>
      <c r="E882" s="12"/>
      <c r="F882" s="12"/>
      <c r="I882" s="12"/>
    </row>
    <row r="883" spans="1:9" x14ac:dyDescent="0.2">
      <c r="A883" s="10" t="s">
        <v>2142</v>
      </c>
      <c r="B883" s="10" t="s">
        <v>1960</v>
      </c>
      <c r="C883" s="10" t="s">
        <v>545</v>
      </c>
      <c r="D883" s="10" t="s">
        <v>3098</v>
      </c>
      <c r="E883" s="12"/>
      <c r="F883" s="12"/>
      <c r="I883" s="12"/>
    </row>
    <row r="884" spans="1:9" x14ac:dyDescent="0.2">
      <c r="A884" s="10" t="s">
        <v>2142</v>
      </c>
      <c r="B884" s="10" t="s">
        <v>1960</v>
      </c>
      <c r="C884" s="10" t="s">
        <v>534</v>
      </c>
      <c r="D884" s="10" t="s">
        <v>3099</v>
      </c>
      <c r="E884" s="12"/>
      <c r="F884" s="12"/>
      <c r="I884" s="12"/>
    </row>
    <row r="885" spans="1:9" x14ac:dyDescent="0.2">
      <c r="A885" s="10" t="s">
        <v>2142</v>
      </c>
      <c r="B885" s="10" t="s">
        <v>1960</v>
      </c>
      <c r="C885" s="10" t="s">
        <v>527</v>
      </c>
      <c r="D885" s="10" t="s">
        <v>3100</v>
      </c>
      <c r="E885" s="12"/>
      <c r="F885" s="12"/>
      <c r="I885" s="12"/>
    </row>
    <row r="886" spans="1:9" x14ac:dyDescent="0.2">
      <c r="A886" s="10" t="s">
        <v>2142</v>
      </c>
      <c r="B886" s="10" t="s">
        <v>1960</v>
      </c>
      <c r="C886" s="10" t="s">
        <v>516</v>
      </c>
      <c r="D886" s="10" t="s">
        <v>3101</v>
      </c>
      <c r="E886" s="12"/>
      <c r="F886" s="12"/>
      <c r="I886" s="12"/>
    </row>
    <row r="887" spans="1:9" x14ac:dyDescent="0.2">
      <c r="A887" s="10" t="s">
        <v>2142</v>
      </c>
      <c r="B887" s="10" t="s">
        <v>1960</v>
      </c>
      <c r="C887" s="10" t="s">
        <v>505</v>
      </c>
      <c r="D887" s="10" t="s">
        <v>3102</v>
      </c>
      <c r="E887" s="12"/>
      <c r="F887" s="12"/>
      <c r="I887" s="12"/>
    </row>
    <row r="888" spans="1:9" x14ac:dyDescent="0.2">
      <c r="A888" s="10" t="s">
        <v>2142</v>
      </c>
      <c r="B888" s="10" t="s">
        <v>1960</v>
      </c>
      <c r="C888" s="10" t="s">
        <v>495</v>
      </c>
      <c r="D888" s="10" t="s">
        <v>3103</v>
      </c>
      <c r="E888" s="12"/>
      <c r="F888" s="12"/>
      <c r="I888" s="12"/>
    </row>
    <row r="889" spans="1:9" x14ac:dyDescent="0.2">
      <c r="A889" s="10" t="s">
        <v>2142</v>
      </c>
      <c r="B889" s="10" t="s">
        <v>1960</v>
      </c>
      <c r="C889" s="10" t="s">
        <v>484</v>
      </c>
      <c r="D889" s="10" t="s">
        <v>3104</v>
      </c>
      <c r="E889" s="12"/>
      <c r="F889" s="12"/>
      <c r="I889" s="12"/>
    </row>
    <row r="890" spans="1:9" x14ac:dyDescent="0.2">
      <c r="A890" s="10" t="s">
        <v>2142</v>
      </c>
      <c r="B890" s="10" t="s">
        <v>1960</v>
      </c>
      <c r="C890" s="10" t="s">
        <v>473</v>
      </c>
      <c r="D890" s="10" t="s">
        <v>3105</v>
      </c>
      <c r="E890" s="12"/>
      <c r="F890" s="12"/>
      <c r="I890" s="12"/>
    </row>
    <row r="891" spans="1:9" x14ac:dyDescent="0.2">
      <c r="A891" s="10" t="s">
        <v>2142</v>
      </c>
      <c r="B891" s="10" t="s">
        <v>1960</v>
      </c>
      <c r="C891" s="10" t="s">
        <v>463</v>
      </c>
      <c r="D891" s="10" t="s">
        <v>3106</v>
      </c>
      <c r="E891" s="12"/>
      <c r="F891" s="12"/>
      <c r="I891" s="12"/>
    </row>
    <row r="892" spans="1:9" x14ac:dyDescent="0.2">
      <c r="A892" s="10" t="s">
        <v>2142</v>
      </c>
      <c r="B892" s="10" t="s">
        <v>1960</v>
      </c>
      <c r="C892" s="10" t="s">
        <v>452</v>
      </c>
      <c r="D892" s="10" t="s">
        <v>3107</v>
      </c>
      <c r="E892" s="12"/>
      <c r="F892" s="12"/>
      <c r="I892" s="12"/>
    </row>
    <row r="893" spans="1:9" x14ac:dyDescent="0.2">
      <c r="A893" s="10" t="s">
        <v>2142</v>
      </c>
      <c r="B893" s="10" t="s">
        <v>1960</v>
      </c>
      <c r="C893" s="10" t="s">
        <v>442</v>
      </c>
      <c r="D893" s="10" t="s">
        <v>3108</v>
      </c>
      <c r="E893" s="12"/>
      <c r="F893" s="12"/>
      <c r="I893" s="12"/>
    </row>
    <row r="894" spans="1:9" x14ac:dyDescent="0.2">
      <c r="A894" s="10" t="s">
        <v>2142</v>
      </c>
      <c r="B894" s="10" t="s">
        <v>1960</v>
      </c>
      <c r="C894" s="10" t="s">
        <v>432</v>
      </c>
      <c r="D894" s="10" t="s">
        <v>3109</v>
      </c>
      <c r="E894" s="12"/>
      <c r="F894" s="12"/>
      <c r="I894" s="12"/>
    </row>
    <row r="895" spans="1:9" x14ac:dyDescent="0.2">
      <c r="A895" s="10" t="s">
        <v>2142</v>
      </c>
      <c r="B895" s="10" t="s">
        <v>1960</v>
      </c>
      <c r="C895" s="10" t="s">
        <v>422</v>
      </c>
      <c r="D895" s="10" t="s">
        <v>3110</v>
      </c>
      <c r="E895" s="12"/>
      <c r="F895" s="12"/>
      <c r="I895" s="12"/>
    </row>
    <row r="896" spans="1:9" x14ac:dyDescent="0.2">
      <c r="A896" s="10" t="s">
        <v>2142</v>
      </c>
      <c r="B896" s="10" t="s">
        <v>1960</v>
      </c>
      <c r="C896" s="10" t="s">
        <v>155</v>
      </c>
      <c r="D896" s="10" t="s">
        <v>3111</v>
      </c>
      <c r="E896" s="12"/>
      <c r="F896" s="12"/>
      <c r="I896" s="12"/>
    </row>
    <row r="897" spans="1:9" x14ac:dyDescent="0.2">
      <c r="A897" s="10" t="s">
        <v>2142</v>
      </c>
      <c r="B897" s="10" t="s">
        <v>1960</v>
      </c>
      <c r="C897" s="10" t="s">
        <v>404</v>
      </c>
      <c r="D897" s="10" t="s">
        <v>3112</v>
      </c>
      <c r="E897" s="12"/>
      <c r="F897" s="12"/>
      <c r="I897" s="12"/>
    </row>
    <row r="898" spans="1:9" x14ac:dyDescent="0.2">
      <c r="A898" s="10" t="s">
        <v>2142</v>
      </c>
      <c r="B898" s="10" t="s">
        <v>1960</v>
      </c>
      <c r="C898" s="10" t="s">
        <v>394</v>
      </c>
      <c r="D898" s="10" t="s">
        <v>3113</v>
      </c>
      <c r="E898" s="12"/>
      <c r="F898" s="12"/>
      <c r="I898" s="12"/>
    </row>
    <row r="899" spans="1:9" x14ac:dyDescent="0.2">
      <c r="A899" s="10" t="s">
        <v>2142</v>
      </c>
      <c r="B899" s="10" t="s">
        <v>1960</v>
      </c>
      <c r="C899" s="10" t="s">
        <v>385</v>
      </c>
      <c r="D899" s="10" t="s">
        <v>3114</v>
      </c>
      <c r="E899" s="12"/>
      <c r="F899" s="12"/>
      <c r="I899" s="12"/>
    </row>
    <row r="900" spans="1:9" x14ac:dyDescent="0.2">
      <c r="A900" s="10" t="s">
        <v>2142</v>
      </c>
      <c r="B900" s="10" t="s">
        <v>1960</v>
      </c>
      <c r="C900" s="10" t="s">
        <v>280</v>
      </c>
      <c r="D900" s="10" t="s">
        <v>3115</v>
      </c>
      <c r="E900" s="12"/>
      <c r="F900" s="12"/>
      <c r="I900" s="12"/>
    </row>
    <row r="901" spans="1:9" x14ac:dyDescent="0.2">
      <c r="A901" s="10" t="s">
        <v>2142</v>
      </c>
      <c r="B901" s="10" t="s">
        <v>1960</v>
      </c>
      <c r="C901" s="10" t="s">
        <v>370</v>
      </c>
      <c r="D901" s="10" t="s">
        <v>3116</v>
      </c>
      <c r="E901" s="12"/>
      <c r="F901" s="12"/>
      <c r="I901" s="12"/>
    </row>
    <row r="902" spans="1:9" x14ac:dyDescent="0.2">
      <c r="A902" s="10" t="s">
        <v>2142</v>
      </c>
      <c r="B902" s="10" t="s">
        <v>1960</v>
      </c>
      <c r="C902" s="10" t="s">
        <v>363</v>
      </c>
      <c r="D902" s="10" t="s">
        <v>3117</v>
      </c>
      <c r="E902" s="12"/>
      <c r="F902" s="12"/>
      <c r="I902" s="12"/>
    </row>
    <row r="903" spans="1:9" x14ac:dyDescent="0.2">
      <c r="A903" s="10" t="s">
        <v>2142</v>
      </c>
      <c r="B903" s="10" t="s">
        <v>1960</v>
      </c>
      <c r="C903" s="10" t="s">
        <v>357</v>
      </c>
      <c r="D903" s="10" t="s">
        <v>3118</v>
      </c>
      <c r="E903" s="12"/>
      <c r="F903" s="12"/>
      <c r="I903" s="12"/>
    </row>
    <row r="904" spans="1:9" x14ac:dyDescent="0.2">
      <c r="A904" s="10" t="s">
        <v>2142</v>
      </c>
      <c r="B904" s="10" t="s">
        <v>1960</v>
      </c>
      <c r="C904" s="10" t="s">
        <v>352</v>
      </c>
      <c r="D904" s="10" t="s">
        <v>3119</v>
      </c>
      <c r="E904" s="12"/>
      <c r="F904" s="12"/>
      <c r="I904" s="12"/>
    </row>
    <row r="905" spans="1:9" x14ac:dyDescent="0.2">
      <c r="A905" s="10" t="s">
        <v>2142</v>
      </c>
      <c r="B905" s="10" t="s">
        <v>1960</v>
      </c>
      <c r="C905" s="10" t="s">
        <v>346</v>
      </c>
      <c r="D905" s="10" t="s">
        <v>3120</v>
      </c>
      <c r="E905" s="12"/>
      <c r="F905" s="12"/>
      <c r="I905" s="12"/>
    </row>
    <row r="906" spans="1:9" x14ac:dyDescent="0.2">
      <c r="A906" s="10" t="s">
        <v>2141</v>
      </c>
      <c r="B906" s="10" t="s">
        <v>1959</v>
      </c>
      <c r="C906" s="10" t="s">
        <v>1778</v>
      </c>
      <c r="D906" s="10" t="s">
        <v>3121</v>
      </c>
      <c r="E906" s="12"/>
      <c r="F906" s="12"/>
      <c r="I906" s="12"/>
    </row>
    <row r="907" spans="1:9" x14ac:dyDescent="0.2">
      <c r="A907" s="10" t="s">
        <v>2141</v>
      </c>
      <c r="B907" s="10" t="s">
        <v>1959</v>
      </c>
      <c r="C907" s="10" t="s">
        <v>1605</v>
      </c>
      <c r="D907" s="10" t="s">
        <v>3122</v>
      </c>
      <c r="E907" s="12"/>
      <c r="F907" s="12"/>
      <c r="I907" s="12"/>
    </row>
    <row r="908" spans="1:9" x14ac:dyDescent="0.2">
      <c r="A908" s="10" t="s">
        <v>2141</v>
      </c>
      <c r="B908" s="10" t="s">
        <v>1959</v>
      </c>
      <c r="C908" s="10" t="s">
        <v>1442</v>
      </c>
      <c r="D908" s="10" t="s">
        <v>3123</v>
      </c>
      <c r="E908" s="12"/>
      <c r="F908" s="12"/>
      <c r="I908" s="12"/>
    </row>
    <row r="909" spans="1:9" x14ac:dyDescent="0.2">
      <c r="A909" s="10" t="s">
        <v>2141</v>
      </c>
      <c r="B909" s="10" t="s">
        <v>1959</v>
      </c>
      <c r="C909" s="10" t="s">
        <v>1327</v>
      </c>
      <c r="D909" s="10" t="s">
        <v>3124</v>
      </c>
      <c r="E909" s="12"/>
      <c r="F909" s="12"/>
      <c r="I909" s="12"/>
    </row>
    <row r="910" spans="1:9" x14ac:dyDescent="0.2">
      <c r="A910" s="10" t="s">
        <v>2141</v>
      </c>
      <c r="B910" s="10" t="s">
        <v>1959</v>
      </c>
      <c r="C910" s="10" t="s">
        <v>1254</v>
      </c>
      <c r="D910" s="10" t="s">
        <v>2101</v>
      </c>
      <c r="E910" s="12"/>
      <c r="F910" s="12"/>
      <c r="I910" s="12"/>
    </row>
    <row r="911" spans="1:9" x14ac:dyDescent="0.2">
      <c r="A911" s="10" t="s">
        <v>2141</v>
      </c>
      <c r="B911" s="10" t="s">
        <v>1959</v>
      </c>
      <c r="C911" s="10" t="s">
        <v>1202</v>
      </c>
      <c r="D911" s="10" t="s">
        <v>3125</v>
      </c>
      <c r="E911" s="12"/>
      <c r="F911" s="12"/>
      <c r="I911" s="12"/>
    </row>
    <row r="912" spans="1:9" x14ac:dyDescent="0.2">
      <c r="A912" s="10" t="s">
        <v>2141</v>
      </c>
      <c r="B912" s="10" t="s">
        <v>1959</v>
      </c>
      <c r="C912" s="10" t="s">
        <v>1156</v>
      </c>
      <c r="D912" s="10" t="s">
        <v>3126</v>
      </c>
      <c r="E912" s="12"/>
      <c r="F912" s="12"/>
      <c r="I912" s="12"/>
    </row>
    <row r="913" spans="1:9" x14ac:dyDescent="0.2">
      <c r="A913" s="10" t="s">
        <v>2141</v>
      </c>
      <c r="B913" s="10" t="s">
        <v>1959</v>
      </c>
      <c r="C913" s="10" t="s">
        <v>1116</v>
      </c>
      <c r="D913" s="10" t="s">
        <v>3127</v>
      </c>
      <c r="E913" s="12"/>
      <c r="F913" s="12"/>
      <c r="I913" s="12"/>
    </row>
    <row r="914" spans="1:9" x14ac:dyDescent="0.2">
      <c r="A914" s="10" t="s">
        <v>2141</v>
      </c>
      <c r="B914" s="10" t="s">
        <v>1959</v>
      </c>
      <c r="C914" s="10" t="s">
        <v>1079</v>
      </c>
      <c r="D914" s="10" t="s">
        <v>3128</v>
      </c>
      <c r="E914" s="12"/>
      <c r="F914" s="12"/>
      <c r="I914" s="12"/>
    </row>
    <row r="915" spans="1:9" x14ac:dyDescent="0.2">
      <c r="A915" s="10" t="s">
        <v>2140</v>
      </c>
      <c r="B915" s="10" t="s">
        <v>1958</v>
      </c>
      <c r="C915" s="10" t="s">
        <v>1777</v>
      </c>
      <c r="D915" s="10" t="s">
        <v>3129</v>
      </c>
      <c r="E915" s="12"/>
      <c r="F915" s="12"/>
      <c r="I915" s="12"/>
    </row>
    <row r="916" spans="1:9" x14ac:dyDescent="0.2">
      <c r="A916" s="10" t="s">
        <v>2140</v>
      </c>
      <c r="B916" s="10" t="s">
        <v>1958</v>
      </c>
      <c r="C916" s="10" t="s">
        <v>1604</v>
      </c>
      <c r="D916" s="10" t="s">
        <v>3130</v>
      </c>
      <c r="E916" s="12"/>
      <c r="F916" s="12"/>
      <c r="I916" s="12"/>
    </row>
    <row r="917" spans="1:9" x14ac:dyDescent="0.2">
      <c r="A917" s="10" t="s">
        <v>2140</v>
      </c>
      <c r="B917" s="10" t="s">
        <v>1958</v>
      </c>
      <c r="C917" s="10" t="s">
        <v>1441</v>
      </c>
      <c r="D917" s="10" t="s">
        <v>3131</v>
      </c>
      <c r="E917" s="12"/>
      <c r="F917" s="12"/>
      <c r="I917" s="12"/>
    </row>
    <row r="918" spans="1:9" x14ac:dyDescent="0.2">
      <c r="A918" s="10" t="s">
        <v>2140</v>
      </c>
      <c r="B918" s="10" t="s">
        <v>1958</v>
      </c>
      <c r="C918" s="10" t="s">
        <v>1326</v>
      </c>
      <c r="D918" s="10" t="s">
        <v>3132</v>
      </c>
      <c r="E918" s="12"/>
      <c r="F918" s="12"/>
      <c r="I918" s="12"/>
    </row>
    <row r="919" spans="1:9" x14ac:dyDescent="0.2">
      <c r="A919" s="10" t="s">
        <v>2139</v>
      </c>
      <c r="B919" s="10" t="s">
        <v>1957</v>
      </c>
      <c r="C919" s="10" t="s">
        <v>1776</v>
      </c>
      <c r="D919" s="10" t="s">
        <v>3133</v>
      </c>
      <c r="E919" s="12"/>
      <c r="F919" s="12"/>
      <c r="I919" s="12"/>
    </row>
    <row r="920" spans="1:9" x14ac:dyDescent="0.2">
      <c r="A920" s="10" t="s">
        <v>2139</v>
      </c>
      <c r="B920" s="10" t="s">
        <v>1957</v>
      </c>
      <c r="C920" s="10" t="s">
        <v>1603</v>
      </c>
      <c r="D920" s="10" t="s">
        <v>3134</v>
      </c>
      <c r="E920" s="12"/>
      <c r="F920" s="12"/>
      <c r="I920" s="12"/>
    </row>
    <row r="921" spans="1:9" x14ac:dyDescent="0.2">
      <c r="A921" s="10" t="s">
        <v>2139</v>
      </c>
      <c r="B921" s="10" t="s">
        <v>1957</v>
      </c>
      <c r="C921" s="10" t="s">
        <v>1440</v>
      </c>
      <c r="D921" s="10" t="s">
        <v>2186</v>
      </c>
      <c r="E921" s="12"/>
      <c r="F921" s="12"/>
      <c r="I921" s="12"/>
    </row>
    <row r="922" spans="1:9" x14ac:dyDescent="0.2">
      <c r="A922" s="10" t="s">
        <v>2139</v>
      </c>
      <c r="B922" s="10" t="s">
        <v>1957</v>
      </c>
      <c r="C922" s="10" t="s">
        <v>1325</v>
      </c>
      <c r="D922" s="10" t="s">
        <v>3135</v>
      </c>
      <c r="E922" s="12"/>
      <c r="F922" s="12"/>
      <c r="I922" s="12"/>
    </row>
    <row r="923" spans="1:9" x14ac:dyDescent="0.2">
      <c r="A923" s="10" t="s">
        <v>2139</v>
      </c>
      <c r="B923" s="10" t="s">
        <v>1957</v>
      </c>
      <c r="C923" s="10" t="s">
        <v>1253</v>
      </c>
      <c r="D923" s="10" t="s">
        <v>3136</v>
      </c>
      <c r="E923" s="12"/>
      <c r="F923" s="12"/>
      <c r="I923" s="12"/>
    </row>
    <row r="924" spans="1:9" x14ac:dyDescent="0.2">
      <c r="A924" s="10" t="s">
        <v>2139</v>
      </c>
      <c r="B924" s="10" t="s">
        <v>1957</v>
      </c>
      <c r="C924" s="10" t="s">
        <v>1201</v>
      </c>
      <c r="D924" s="10" t="s">
        <v>3137</v>
      </c>
      <c r="E924" s="12"/>
      <c r="F924" s="12"/>
      <c r="I924" s="12"/>
    </row>
    <row r="925" spans="1:9" x14ac:dyDescent="0.2">
      <c r="A925" s="10" t="s">
        <v>2139</v>
      </c>
      <c r="B925" s="10" t="s">
        <v>1957</v>
      </c>
      <c r="C925" s="10" t="s">
        <v>1155</v>
      </c>
      <c r="D925" s="10" t="s">
        <v>3138</v>
      </c>
      <c r="E925" s="12"/>
      <c r="F925" s="12"/>
      <c r="I925" s="12"/>
    </row>
    <row r="926" spans="1:9" x14ac:dyDescent="0.2">
      <c r="A926" s="10" t="s">
        <v>2139</v>
      </c>
      <c r="B926" s="10" t="s">
        <v>1957</v>
      </c>
      <c r="C926" s="10" t="s">
        <v>1115</v>
      </c>
      <c r="D926" s="10" t="s">
        <v>3139</v>
      </c>
      <c r="E926" s="12"/>
      <c r="F926" s="12"/>
      <c r="I926" s="12"/>
    </row>
    <row r="927" spans="1:9" x14ac:dyDescent="0.2">
      <c r="A927" s="10" t="s">
        <v>2139</v>
      </c>
      <c r="B927" s="10" t="s">
        <v>1957</v>
      </c>
      <c r="C927" s="10" t="s">
        <v>1078</v>
      </c>
      <c r="D927" s="10" t="s">
        <v>3140</v>
      </c>
      <c r="E927" s="12"/>
      <c r="F927" s="12"/>
      <c r="I927" s="12"/>
    </row>
    <row r="928" spans="1:9" x14ac:dyDescent="0.2">
      <c r="A928" s="10" t="s">
        <v>2139</v>
      </c>
      <c r="B928" s="10" t="s">
        <v>1957</v>
      </c>
      <c r="C928" s="10" t="s">
        <v>1042</v>
      </c>
      <c r="D928" s="10" t="s">
        <v>3141</v>
      </c>
      <c r="E928" s="12"/>
      <c r="F928" s="12"/>
      <c r="I928" s="12"/>
    </row>
    <row r="929" spans="1:9" x14ac:dyDescent="0.2">
      <c r="A929" s="10" t="s">
        <v>2139</v>
      </c>
      <c r="B929" s="10" t="s">
        <v>1957</v>
      </c>
      <c r="C929" s="10" t="s">
        <v>1011</v>
      </c>
      <c r="D929" s="10" t="s">
        <v>3142</v>
      </c>
      <c r="E929" s="12"/>
      <c r="F929" s="12"/>
      <c r="I929" s="12"/>
    </row>
    <row r="930" spans="1:9" x14ac:dyDescent="0.2">
      <c r="A930" s="10" t="s">
        <v>2139</v>
      </c>
      <c r="B930" s="10" t="s">
        <v>1957</v>
      </c>
      <c r="C930" s="10" t="s">
        <v>983</v>
      </c>
      <c r="D930" s="10" t="s">
        <v>3143</v>
      </c>
      <c r="E930" s="12"/>
      <c r="F930" s="12"/>
      <c r="I930" s="12"/>
    </row>
    <row r="931" spans="1:9" x14ac:dyDescent="0.2">
      <c r="A931" s="10" t="s">
        <v>2139</v>
      </c>
      <c r="B931" s="10" t="s">
        <v>1957</v>
      </c>
      <c r="C931" s="10" t="s">
        <v>957</v>
      </c>
      <c r="D931" s="10" t="s">
        <v>2047</v>
      </c>
      <c r="E931" s="12"/>
      <c r="F931" s="12"/>
      <c r="I931" s="12"/>
    </row>
    <row r="932" spans="1:9" x14ac:dyDescent="0.2">
      <c r="A932" s="10" t="s">
        <v>2139</v>
      </c>
      <c r="B932" s="10" t="s">
        <v>1957</v>
      </c>
      <c r="C932" s="10" t="s">
        <v>403</v>
      </c>
      <c r="D932" s="10" t="s">
        <v>3144</v>
      </c>
      <c r="E932" s="12"/>
      <c r="F932" s="12"/>
      <c r="I932" s="12"/>
    </row>
    <row r="933" spans="1:9" x14ac:dyDescent="0.2">
      <c r="A933" s="10" t="s">
        <v>2139</v>
      </c>
      <c r="B933" s="10" t="s">
        <v>1957</v>
      </c>
      <c r="C933" s="10" t="s">
        <v>909</v>
      </c>
      <c r="D933" s="10" t="s">
        <v>3145</v>
      </c>
      <c r="E933" s="12"/>
      <c r="F933" s="12"/>
      <c r="I933" s="12"/>
    </row>
    <row r="934" spans="1:9" x14ac:dyDescent="0.2">
      <c r="A934" s="10" t="s">
        <v>2139</v>
      </c>
      <c r="B934" s="10" t="s">
        <v>1957</v>
      </c>
      <c r="C934" s="10" t="s">
        <v>669</v>
      </c>
      <c r="D934" s="10" t="s">
        <v>3146</v>
      </c>
      <c r="E934" s="12"/>
      <c r="F934" s="12"/>
      <c r="I934" s="12"/>
    </row>
    <row r="935" spans="1:9" x14ac:dyDescent="0.2">
      <c r="A935" s="10" t="s">
        <v>2139</v>
      </c>
      <c r="B935" s="10" t="s">
        <v>1957</v>
      </c>
      <c r="C935" s="10" t="s">
        <v>864</v>
      </c>
      <c r="D935" s="10" t="s">
        <v>3147</v>
      </c>
      <c r="E935" s="12"/>
      <c r="F935" s="12"/>
      <c r="I935" s="12"/>
    </row>
    <row r="936" spans="1:9" x14ac:dyDescent="0.2">
      <c r="A936" s="10" t="s">
        <v>2139</v>
      </c>
      <c r="B936" s="10" t="s">
        <v>1957</v>
      </c>
      <c r="C936" s="10" t="s">
        <v>443</v>
      </c>
      <c r="D936" s="10" t="s">
        <v>3148</v>
      </c>
      <c r="E936" s="12"/>
      <c r="F936" s="12"/>
      <c r="I936" s="12"/>
    </row>
    <row r="937" spans="1:9" x14ac:dyDescent="0.2">
      <c r="A937" s="10" t="s">
        <v>2139</v>
      </c>
      <c r="B937" s="10" t="s">
        <v>1957</v>
      </c>
      <c r="C937" s="10" t="s">
        <v>433</v>
      </c>
      <c r="D937" s="10" t="s">
        <v>3149</v>
      </c>
      <c r="E937" s="12"/>
      <c r="F937" s="12"/>
      <c r="I937" s="12"/>
    </row>
    <row r="938" spans="1:9" x14ac:dyDescent="0.2">
      <c r="A938" s="10" t="s">
        <v>2139</v>
      </c>
      <c r="B938" s="10" t="s">
        <v>1957</v>
      </c>
      <c r="C938" s="10" t="s">
        <v>801</v>
      </c>
      <c r="D938" s="10" t="s">
        <v>3150</v>
      </c>
      <c r="E938" s="12"/>
      <c r="F938" s="12"/>
      <c r="I938" s="12"/>
    </row>
    <row r="939" spans="1:9" x14ac:dyDescent="0.2">
      <c r="A939" s="10" t="s">
        <v>2139</v>
      </c>
      <c r="B939" s="10" t="s">
        <v>1957</v>
      </c>
      <c r="C939" s="10" t="s">
        <v>371</v>
      </c>
      <c r="D939" s="10" t="s">
        <v>3151</v>
      </c>
      <c r="E939" s="12"/>
      <c r="F939" s="12"/>
      <c r="I939" s="12"/>
    </row>
    <row r="940" spans="1:9" x14ac:dyDescent="0.2">
      <c r="A940" s="10" t="s">
        <v>2139</v>
      </c>
      <c r="B940" s="10" t="s">
        <v>1957</v>
      </c>
      <c r="C940" s="10" t="s">
        <v>612</v>
      </c>
      <c r="D940" s="10" t="s">
        <v>3152</v>
      </c>
      <c r="E940" s="12"/>
      <c r="F940" s="12"/>
      <c r="I940" s="12"/>
    </row>
    <row r="941" spans="1:9" x14ac:dyDescent="0.2">
      <c r="A941" s="10" t="s">
        <v>2139</v>
      </c>
      <c r="B941" s="10" t="s">
        <v>1957</v>
      </c>
      <c r="C941" s="10" t="s">
        <v>743</v>
      </c>
      <c r="D941" s="10" t="s">
        <v>3153</v>
      </c>
      <c r="E941" s="12"/>
      <c r="F941" s="12"/>
      <c r="I941" s="12"/>
    </row>
    <row r="942" spans="1:9" x14ac:dyDescent="0.2">
      <c r="A942" s="10" t="s">
        <v>2139</v>
      </c>
      <c r="B942" s="10" t="s">
        <v>1957</v>
      </c>
      <c r="C942" s="10" t="s">
        <v>724</v>
      </c>
      <c r="D942" s="10" t="s">
        <v>3154</v>
      </c>
      <c r="E942" s="12"/>
      <c r="F942" s="12"/>
      <c r="I942" s="12"/>
    </row>
    <row r="943" spans="1:9" x14ac:dyDescent="0.2">
      <c r="A943" s="10" t="s">
        <v>2139</v>
      </c>
      <c r="B943" s="10" t="s">
        <v>1957</v>
      </c>
      <c r="C943" s="10" t="s">
        <v>706</v>
      </c>
      <c r="D943" s="10" t="s">
        <v>3155</v>
      </c>
      <c r="E943" s="12"/>
      <c r="F943" s="12"/>
      <c r="I943" s="12"/>
    </row>
    <row r="944" spans="1:9" x14ac:dyDescent="0.2">
      <c r="A944" s="10" t="s">
        <v>2139</v>
      </c>
      <c r="B944" s="10" t="s">
        <v>1957</v>
      </c>
      <c r="C944" s="10" t="s">
        <v>692</v>
      </c>
      <c r="D944" s="10" t="s">
        <v>3156</v>
      </c>
      <c r="E944" s="12"/>
      <c r="F944" s="12"/>
      <c r="I944" s="12"/>
    </row>
    <row r="945" spans="1:9" x14ac:dyDescent="0.2">
      <c r="A945" s="10" t="s">
        <v>2139</v>
      </c>
      <c r="B945" s="10" t="s">
        <v>1957</v>
      </c>
      <c r="C945" s="10" t="s">
        <v>677</v>
      </c>
      <c r="D945" s="10" t="s">
        <v>3157</v>
      </c>
      <c r="E945" s="12"/>
      <c r="F945" s="12"/>
      <c r="I945" s="12"/>
    </row>
    <row r="946" spans="1:9" x14ac:dyDescent="0.2">
      <c r="A946" s="10" t="s">
        <v>2139</v>
      </c>
      <c r="B946" s="10" t="s">
        <v>1957</v>
      </c>
      <c r="C946" s="10" t="s">
        <v>662</v>
      </c>
      <c r="D946" s="10" t="s">
        <v>3158</v>
      </c>
      <c r="E946" s="12"/>
      <c r="F946" s="12"/>
      <c r="I946" s="12"/>
    </row>
    <row r="947" spans="1:9" x14ac:dyDescent="0.2">
      <c r="A947" s="10" t="s">
        <v>2139</v>
      </c>
      <c r="B947" s="10" t="s">
        <v>1957</v>
      </c>
      <c r="C947" s="10" t="s">
        <v>647</v>
      </c>
      <c r="D947" s="10" t="s">
        <v>3159</v>
      </c>
      <c r="E947" s="12"/>
      <c r="F947" s="12"/>
      <c r="I947" s="12"/>
    </row>
    <row r="948" spans="1:9" x14ac:dyDescent="0.2">
      <c r="A948" s="10" t="s">
        <v>2139</v>
      </c>
      <c r="B948" s="10" t="s">
        <v>1957</v>
      </c>
      <c r="C948" s="10" t="s">
        <v>633</v>
      </c>
      <c r="D948" s="10" t="s">
        <v>3160</v>
      </c>
      <c r="E948" s="12"/>
      <c r="F948" s="12"/>
      <c r="I948" s="12"/>
    </row>
    <row r="949" spans="1:9" x14ac:dyDescent="0.2">
      <c r="A949" s="10" t="s">
        <v>2139</v>
      </c>
      <c r="B949" s="10" t="s">
        <v>1957</v>
      </c>
      <c r="C949" s="10" t="s">
        <v>619</v>
      </c>
      <c r="D949" s="10" t="s">
        <v>3161</v>
      </c>
      <c r="E949" s="12"/>
      <c r="F949" s="12"/>
      <c r="I949" s="12"/>
    </row>
    <row r="950" spans="1:9" x14ac:dyDescent="0.2">
      <c r="A950" s="10" t="s">
        <v>2139</v>
      </c>
      <c r="B950" s="10" t="s">
        <v>1957</v>
      </c>
      <c r="C950" s="10" t="s">
        <v>604</v>
      </c>
      <c r="D950" s="10" t="s">
        <v>3162</v>
      </c>
      <c r="E950" s="12"/>
      <c r="F950" s="12"/>
      <c r="I950" s="12"/>
    </row>
    <row r="951" spans="1:9" x14ac:dyDescent="0.2">
      <c r="A951" s="10" t="s">
        <v>2138</v>
      </c>
      <c r="B951" s="10" t="s">
        <v>1956</v>
      </c>
      <c r="C951" s="10" t="s">
        <v>1775</v>
      </c>
      <c r="D951" s="10" t="s">
        <v>3163</v>
      </c>
      <c r="E951" s="12"/>
      <c r="F951" s="12"/>
      <c r="I951" s="12"/>
    </row>
    <row r="952" spans="1:9" x14ac:dyDescent="0.2">
      <c r="A952" s="10" t="s">
        <v>2138</v>
      </c>
      <c r="B952" s="10" t="s">
        <v>1956</v>
      </c>
      <c r="C952" s="10" t="s">
        <v>1602</v>
      </c>
      <c r="D952" s="10" t="s">
        <v>2063</v>
      </c>
      <c r="E952" s="12"/>
      <c r="F952" s="12"/>
      <c r="I952" s="12"/>
    </row>
    <row r="953" spans="1:9" x14ac:dyDescent="0.2">
      <c r="A953" s="10" t="s">
        <v>2138</v>
      </c>
      <c r="B953" s="10" t="s">
        <v>1956</v>
      </c>
      <c r="C953" s="10" t="s">
        <v>1439</v>
      </c>
      <c r="D953" s="10" t="s">
        <v>3164</v>
      </c>
      <c r="E953" s="12"/>
      <c r="F953" s="12"/>
      <c r="I953" s="12"/>
    </row>
    <row r="954" spans="1:9" x14ac:dyDescent="0.2">
      <c r="A954" s="10" t="s">
        <v>2137</v>
      </c>
      <c r="B954" s="10" t="s">
        <v>1955</v>
      </c>
      <c r="C954" s="10" t="s">
        <v>1774</v>
      </c>
      <c r="D954" s="10" t="s">
        <v>3165</v>
      </c>
      <c r="E954" s="12"/>
      <c r="F954" s="12"/>
      <c r="I954" s="12"/>
    </row>
    <row r="955" spans="1:9" x14ac:dyDescent="0.2">
      <c r="A955" s="10" t="s">
        <v>2137</v>
      </c>
      <c r="B955" s="10" t="s">
        <v>1955</v>
      </c>
      <c r="C955" s="10" t="s">
        <v>1601</v>
      </c>
      <c r="D955" s="10" t="s">
        <v>3166</v>
      </c>
      <c r="E955" s="12"/>
      <c r="F955" s="12"/>
      <c r="I955" s="12"/>
    </row>
    <row r="956" spans="1:9" x14ac:dyDescent="0.2">
      <c r="A956" s="10" t="s">
        <v>2137</v>
      </c>
      <c r="B956" s="10" t="s">
        <v>1955</v>
      </c>
      <c r="C956" s="10" t="s">
        <v>1438</v>
      </c>
      <c r="D956" s="10" t="s">
        <v>3167</v>
      </c>
      <c r="E956" s="12"/>
      <c r="F956" s="12"/>
      <c r="I956" s="12"/>
    </row>
    <row r="957" spans="1:9" x14ac:dyDescent="0.2">
      <c r="A957" s="10" t="s">
        <v>2136</v>
      </c>
      <c r="B957" s="10" t="s">
        <v>1954</v>
      </c>
      <c r="C957" s="10" t="s">
        <v>1773</v>
      </c>
      <c r="D957" s="10" t="s">
        <v>3168</v>
      </c>
      <c r="E957" s="12"/>
      <c r="F957" s="12"/>
      <c r="I957" s="12"/>
    </row>
    <row r="958" spans="1:9" x14ac:dyDescent="0.2">
      <c r="A958" s="10" t="s">
        <v>2136</v>
      </c>
      <c r="B958" s="10" t="s">
        <v>1954</v>
      </c>
      <c r="C958" s="10" t="s">
        <v>1600</v>
      </c>
      <c r="D958" s="10" t="s">
        <v>3169</v>
      </c>
      <c r="E958" s="12"/>
      <c r="F958" s="12"/>
      <c r="I958" s="12"/>
    </row>
    <row r="959" spans="1:9" x14ac:dyDescent="0.2">
      <c r="A959" s="10" t="s">
        <v>2135</v>
      </c>
      <c r="B959" s="10" t="s">
        <v>1953</v>
      </c>
      <c r="C959" s="10" t="s">
        <v>1340</v>
      </c>
      <c r="D959" s="10" t="s">
        <v>3170</v>
      </c>
      <c r="E959" s="12"/>
      <c r="F959" s="12"/>
      <c r="I959" s="12"/>
    </row>
    <row r="960" spans="1:9" x14ac:dyDescent="0.2">
      <c r="A960" s="10" t="s">
        <v>2135</v>
      </c>
      <c r="B960" s="10" t="s">
        <v>1953</v>
      </c>
      <c r="C960" s="10" t="s">
        <v>1599</v>
      </c>
      <c r="D960" s="10" t="s">
        <v>3171</v>
      </c>
      <c r="E960" s="12"/>
      <c r="F960" s="12"/>
      <c r="I960" s="12"/>
    </row>
    <row r="961" spans="1:9" x14ac:dyDescent="0.2">
      <c r="A961" s="10" t="s">
        <v>2135</v>
      </c>
      <c r="B961" s="10" t="s">
        <v>1953</v>
      </c>
      <c r="C961" s="10" t="s">
        <v>1437</v>
      </c>
      <c r="D961" s="10" t="s">
        <v>3172</v>
      </c>
      <c r="E961" s="12"/>
      <c r="F961" s="12"/>
      <c r="I961" s="12"/>
    </row>
    <row r="962" spans="1:9" x14ac:dyDescent="0.2">
      <c r="A962" s="10" t="s">
        <v>2135</v>
      </c>
      <c r="B962" s="10" t="s">
        <v>1953</v>
      </c>
      <c r="C962" s="10" t="s">
        <v>1324</v>
      </c>
      <c r="D962" s="10" t="s">
        <v>3173</v>
      </c>
      <c r="E962" s="12"/>
      <c r="F962" s="12"/>
      <c r="I962" s="12"/>
    </row>
    <row r="963" spans="1:9" x14ac:dyDescent="0.2">
      <c r="A963" s="10" t="s">
        <v>2135</v>
      </c>
      <c r="B963" s="10" t="s">
        <v>1953</v>
      </c>
      <c r="C963" s="10" t="s">
        <v>1252</v>
      </c>
      <c r="D963" s="10" t="s">
        <v>3174</v>
      </c>
      <c r="E963" s="12"/>
      <c r="F963" s="12"/>
      <c r="I963" s="12"/>
    </row>
    <row r="964" spans="1:9" x14ac:dyDescent="0.2">
      <c r="A964" s="10" t="s">
        <v>2135</v>
      </c>
      <c r="B964" s="10" t="s">
        <v>1953</v>
      </c>
      <c r="C964" s="10" t="s">
        <v>1200</v>
      </c>
      <c r="D964" s="10" t="s">
        <v>3175</v>
      </c>
      <c r="E964" s="12"/>
      <c r="F964" s="12"/>
      <c r="I964" s="12"/>
    </row>
    <row r="965" spans="1:9" x14ac:dyDescent="0.2">
      <c r="A965" s="10" t="s">
        <v>2135</v>
      </c>
      <c r="B965" s="10" t="s">
        <v>1953</v>
      </c>
      <c r="C965" s="10" t="s">
        <v>1154</v>
      </c>
      <c r="D965" s="10" t="s">
        <v>3176</v>
      </c>
      <c r="E965" s="12"/>
      <c r="F965" s="12"/>
      <c r="I965" s="12"/>
    </row>
    <row r="966" spans="1:9" x14ac:dyDescent="0.2">
      <c r="A966" s="10" t="s">
        <v>2135</v>
      </c>
      <c r="B966" s="10" t="s">
        <v>1953</v>
      </c>
      <c r="C966" s="10" t="s">
        <v>975</v>
      </c>
      <c r="D966" s="10" t="s">
        <v>3177</v>
      </c>
      <c r="E966" s="12"/>
      <c r="F966" s="12"/>
      <c r="I966" s="12"/>
    </row>
    <row r="967" spans="1:9" x14ac:dyDescent="0.2">
      <c r="A967" s="10" t="s">
        <v>2135</v>
      </c>
      <c r="B967" s="10" t="s">
        <v>1953</v>
      </c>
      <c r="C967" s="10" t="s">
        <v>1077</v>
      </c>
      <c r="D967" s="10" t="s">
        <v>3178</v>
      </c>
      <c r="E967" s="12"/>
      <c r="F967" s="12"/>
      <c r="I967" s="12"/>
    </row>
    <row r="968" spans="1:9" x14ac:dyDescent="0.2">
      <c r="A968" s="10" t="s">
        <v>2134</v>
      </c>
      <c r="B968" s="10" t="s">
        <v>1952</v>
      </c>
      <c r="C968" s="10" t="s">
        <v>1772</v>
      </c>
      <c r="D968" s="10" t="s">
        <v>3179</v>
      </c>
      <c r="E968" s="12"/>
      <c r="F968" s="12"/>
      <c r="I968" s="12"/>
    </row>
    <row r="969" spans="1:9" x14ac:dyDescent="0.2">
      <c r="A969" s="10" t="s">
        <v>2134</v>
      </c>
      <c r="B969" s="10" t="s">
        <v>1952</v>
      </c>
      <c r="C969" s="10" t="s">
        <v>1598</v>
      </c>
      <c r="D969" s="10" t="s">
        <v>3180</v>
      </c>
      <c r="E969" s="12"/>
      <c r="F969" s="12"/>
      <c r="I969" s="12"/>
    </row>
    <row r="970" spans="1:9" x14ac:dyDescent="0.2">
      <c r="A970" s="10" t="s">
        <v>2134</v>
      </c>
      <c r="B970" s="10" t="s">
        <v>1952</v>
      </c>
      <c r="C970" s="10" t="s">
        <v>1436</v>
      </c>
      <c r="D970" s="10" t="s">
        <v>3181</v>
      </c>
      <c r="E970" s="12"/>
      <c r="F970" s="12"/>
      <c r="I970" s="12"/>
    </row>
    <row r="971" spans="1:9" x14ac:dyDescent="0.2">
      <c r="A971" s="10" t="s">
        <v>2134</v>
      </c>
      <c r="B971" s="10" t="s">
        <v>1952</v>
      </c>
      <c r="C971" s="10" t="s">
        <v>1323</v>
      </c>
      <c r="D971" s="10" t="s">
        <v>3182</v>
      </c>
      <c r="E971" s="12"/>
      <c r="F971" s="12"/>
      <c r="I971" s="12"/>
    </row>
    <row r="972" spans="1:9" x14ac:dyDescent="0.2">
      <c r="A972" s="10" t="s">
        <v>2134</v>
      </c>
      <c r="B972" s="10" t="s">
        <v>1952</v>
      </c>
      <c r="C972" s="10" t="s">
        <v>1251</v>
      </c>
      <c r="D972" s="10" t="s">
        <v>3183</v>
      </c>
      <c r="E972" s="12"/>
      <c r="F972" s="12"/>
      <c r="I972" s="12"/>
    </row>
    <row r="973" spans="1:9" x14ac:dyDescent="0.2">
      <c r="A973" s="10" t="s">
        <v>2134</v>
      </c>
      <c r="B973" s="10" t="s">
        <v>1952</v>
      </c>
      <c r="C973" s="10" t="s">
        <v>1199</v>
      </c>
      <c r="D973" s="10" t="s">
        <v>3184</v>
      </c>
      <c r="E973" s="12"/>
      <c r="F973" s="12"/>
      <c r="I973" s="12"/>
    </row>
    <row r="974" spans="1:9" x14ac:dyDescent="0.2">
      <c r="A974" s="10" t="s">
        <v>2134</v>
      </c>
      <c r="B974" s="10" t="s">
        <v>1952</v>
      </c>
      <c r="C974" s="10" t="s">
        <v>611</v>
      </c>
      <c r="D974" s="10" t="s">
        <v>3185</v>
      </c>
      <c r="E974" s="12"/>
      <c r="F974" s="12"/>
      <c r="I974" s="12"/>
    </row>
    <row r="975" spans="1:9" x14ac:dyDescent="0.2">
      <c r="A975" s="10" t="s">
        <v>2134</v>
      </c>
      <c r="B975" s="10" t="s">
        <v>1952</v>
      </c>
      <c r="C975" s="10" t="s">
        <v>1114</v>
      </c>
      <c r="D975" s="10" t="s">
        <v>3186</v>
      </c>
      <c r="E975" s="12"/>
      <c r="F975" s="12"/>
      <c r="I975" s="12"/>
    </row>
    <row r="976" spans="1:9" x14ac:dyDescent="0.2">
      <c r="A976" s="10" t="s">
        <v>2134</v>
      </c>
      <c r="B976" s="10" t="s">
        <v>1952</v>
      </c>
      <c r="C976" s="10" t="s">
        <v>1076</v>
      </c>
      <c r="D976" s="10" t="s">
        <v>3187</v>
      </c>
      <c r="E976" s="12"/>
      <c r="F976" s="12"/>
      <c r="I976" s="12"/>
    </row>
    <row r="977" spans="1:9" x14ac:dyDescent="0.2">
      <c r="A977" s="10" t="s">
        <v>2134</v>
      </c>
      <c r="B977" s="10" t="s">
        <v>1952</v>
      </c>
      <c r="C977" s="10" t="s">
        <v>1041</v>
      </c>
      <c r="D977" s="10" t="s">
        <v>3188</v>
      </c>
      <c r="E977" s="12"/>
      <c r="F977" s="12"/>
      <c r="I977" s="12"/>
    </row>
    <row r="978" spans="1:9" x14ac:dyDescent="0.2">
      <c r="A978" s="10" t="s">
        <v>2134</v>
      </c>
      <c r="B978" s="10" t="s">
        <v>1952</v>
      </c>
      <c r="C978" s="10" t="s">
        <v>1010</v>
      </c>
      <c r="D978" s="10" t="s">
        <v>3189</v>
      </c>
      <c r="E978" s="12"/>
      <c r="F978" s="12"/>
      <c r="I978" s="12"/>
    </row>
    <row r="979" spans="1:9" x14ac:dyDescent="0.2">
      <c r="A979" s="10" t="s">
        <v>2134</v>
      </c>
      <c r="B979" s="10" t="s">
        <v>1952</v>
      </c>
      <c r="C979" s="10" t="s">
        <v>982</v>
      </c>
      <c r="D979" s="10" t="s">
        <v>3190</v>
      </c>
      <c r="E979" s="12"/>
      <c r="F979" s="12"/>
      <c r="I979" s="12"/>
    </row>
    <row r="980" spans="1:9" x14ac:dyDescent="0.2">
      <c r="A980" s="10" t="s">
        <v>2134</v>
      </c>
      <c r="B980" s="10" t="s">
        <v>1952</v>
      </c>
      <c r="C980" s="10" t="s">
        <v>956</v>
      </c>
      <c r="D980" s="10" t="s">
        <v>3191</v>
      </c>
      <c r="E980" s="12"/>
      <c r="F980" s="12"/>
      <c r="I980" s="12"/>
    </row>
    <row r="981" spans="1:9" x14ac:dyDescent="0.2">
      <c r="A981" s="10" t="s">
        <v>2134</v>
      </c>
      <c r="B981" s="10" t="s">
        <v>1952</v>
      </c>
      <c r="C981" s="10" t="s">
        <v>931</v>
      </c>
      <c r="D981" s="10" t="s">
        <v>3192</v>
      </c>
      <c r="E981" s="12"/>
      <c r="F981" s="12"/>
      <c r="I981" s="12"/>
    </row>
    <row r="982" spans="1:9" x14ac:dyDescent="0.2">
      <c r="A982" s="10" t="s">
        <v>2134</v>
      </c>
      <c r="B982" s="10" t="s">
        <v>1952</v>
      </c>
      <c r="C982" s="10" t="s">
        <v>908</v>
      </c>
      <c r="D982" s="10" t="s">
        <v>3193</v>
      </c>
      <c r="E982" s="12"/>
      <c r="F982" s="12"/>
      <c r="I982" s="12"/>
    </row>
    <row r="983" spans="1:9" x14ac:dyDescent="0.2">
      <c r="A983" s="10" t="s">
        <v>2134</v>
      </c>
      <c r="B983" s="10" t="s">
        <v>1952</v>
      </c>
      <c r="C983" s="10" t="s">
        <v>885</v>
      </c>
      <c r="D983" s="10" t="s">
        <v>3194</v>
      </c>
      <c r="E983" s="12"/>
      <c r="F983" s="12"/>
      <c r="I983" s="12"/>
    </row>
    <row r="984" spans="1:9" x14ac:dyDescent="0.2">
      <c r="A984" s="10" t="s">
        <v>2134</v>
      </c>
      <c r="B984" s="10" t="s">
        <v>1952</v>
      </c>
      <c r="C984" s="10" t="s">
        <v>863</v>
      </c>
      <c r="D984" s="10" t="s">
        <v>3195</v>
      </c>
      <c r="E984" s="12"/>
      <c r="F984" s="12"/>
      <c r="I984" s="12"/>
    </row>
    <row r="985" spans="1:9" x14ac:dyDescent="0.2">
      <c r="A985" s="10" t="s">
        <v>2134</v>
      </c>
      <c r="B985" s="10" t="s">
        <v>1952</v>
      </c>
      <c r="C985" s="10" t="s">
        <v>843</v>
      </c>
      <c r="D985" s="10" t="s">
        <v>3196</v>
      </c>
      <c r="E985" s="12"/>
      <c r="F985" s="12"/>
      <c r="I985" s="12"/>
    </row>
    <row r="986" spans="1:9" x14ac:dyDescent="0.2">
      <c r="A986" s="10" t="s">
        <v>2134</v>
      </c>
      <c r="B986" s="10" t="s">
        <v>1952</v>
      </c>
      <c r="C986" s="10" t="s">
        <v>821</v>
      </c>
      <c r="D986" s="10" t="s">
        <v>3197</v>
      </c>
      <c r="E986" s="12"/>
      <c r="F986" s="12"/>
      <c r="I986" s="12"/>
    </row>
    <row r="987" spans="1:9" x14ac:dyDescent="0.2">
      <c r="A987" s="10" t="s">
        <v>2134</v>
      </c>
      <c r="B987" s="10" t="s">
        <v>1952</v>
      </c>
      <c r="C987" s="10" t="s">
        <v>800</v>
      </c>
      <c r="D987" s="10" t="s">
        <v>3198</v>
      </c>
      <c r="E987" s="12"/>
      <c r="F987" s="12"/>
      <c r="I987" s="12"/>
    </row>
    <row r="988" spans="1:9" x14ac:dyDescent="0.2">
      <c r="A988" s="10" t="s">
        <v>2134</v>
      </c>
      <c r="B988" s="10" t="s">
        <v>1952</v>
      </c>
      <c r="C988" s="10" t="s">
        <v>781</v>
      </c>
      <c r="D988" s="10" t="s">
        <v>3199</v>
      </c>
      <c r="E988" s="12"/>
      <c r="F988" s="12"/>
      <c r="I988" s="12"/>
    </row>
    <row r="989" spans="1:9" x14ac:dyDescent="0.2">
      <c r="A989" s="10" t="s">
        <v>2133</v>
      </c>
      <c r="B989" s="10" t="s">
        <v>1951</v>
      </c>
      <c r="C989" s="10" t="s">
        <v>1771</v>
      </c>
      <c r="D989" s="10" t="s">
        <v>3200</v>
      </c>
      <c r="E989" s="12"/>
      <c r="F989" s="12"/>
      <c r="I989" s="12"/>
    </row>
    <row r="990" spans="1:9" x14ac:dyDescent="0.2">
      <c r="A990" s="10" t="s">
        <v>2133</v>
      </c>
      <c r="B990" s="10" t="s">
        <v>1951</v>
      </c>
      <c r="C990" s="10" t="s">
        <v>379</v>
      </c>
      <c r="D990" s="10" t="s">
        <v>3201</v>
      </c>
      <c r="E990" s="12"/>
      <c r="F990" s="12"/>
      <c r="I990" s="12"/>
    </row>
    <row r="991" spans="1:9" x14ac:dyDescent="0.2">
      <c r="A991" s="10" t="s">
        <v>2133</v>
      </c>
      <c r="B991" s="10" t="s">
        <v>1951</v>
      </c>
      <c r="C991" s="10" t="s">
        <v>1435</v>
      </c>
      <c r="D991" s="10" t="s">
        <v>3202</v>
      </c>
      <c r="E991" s="12"/>
      <c r="F991" s="12"/>
      <c r="I991" s="12"/>
    </row>
    <row r="992" spans="1:9" x14ac:dyDescent="0.2">
      <c r="A992" s="10" t="s">
        <v>2132</v>
      </c>
      <c r="B992" s="10" t="s">
        <v>1950</v>
      </c>
      <c r="C992" s="10" t="s">
        <v>1770</v>
      </c>
      <c r="D992" s="10" t="s">
        <v>3203</v>
      </c>
      <c r="E992" s="12"/>
      <c r="F992" s="12"/>
      <c r="I992" s="12"/>
    </row>
    <row r="993" spans="1:9" x14ac:dyDescent="0.2">
      <c r="A993" s="10" t="s">
        <v>2132</v>
      </c>
      <c r="B993" s="10" t="s">
        <v>1950</v>
      </c>
      <c r="C993" s="10" t="s">
        <v>1597</v>
      </c>
      <c r="D993" s="10" t="s">
        <v>3204</v>
      </c>
      <c r="E993" s="12"/>
      <c r="F993" s="12"/>
      <c r="I993" s="12"/>
    </row>
    <row r="994" spans="1:9" x14ac:dyDescent="0.2">
      <c r="A994" s="10" t="s">
        <v>2132</v>
      </c>
      <c r="B994" s="10" t="s">
        <v>1950</v>
      </c>
      <c r="C994" s="10" t="s">
        <v>1434</v>
      </c>
      <c r="D994" s="10" t="s">
        <v>3205</v>
      </c>
      <c r="E994" s="12"/>
      <c r="F994" s="12"/>
      <c r="I994" s="12"/>
    </row>
    <row r="995" spans="1:9" x14ac:dyDescent="0.2">
      <c r="A995" s="10" t="s">
        <v>2131</v>
      </c>
      <c r="B995" s="10" t="s">
        <v>1949</v>
      </c>
      <c r="C995" s="10" t="s">
        <v>1769</v>
      </c>
      <c r="D995" s="10" t="s">
        <v>3206</v>
      </c>
      <c r="E995" s="12"/>
      <c r="F995" s="12"/>
      <c r="I995" s="12"/>
    </row>
    <row r="996" spans="1:9" x14ac:dyDescent="0.2">
      <c r="A996" s="10" t="s">
        <v>2131</v>
      </c>
      <c r="B996" s="10" t="s">
        <v>1949</v>
      </c>
      <c r="C996" s="10" t="s">
        <v>1596</v>
      </c>
      <c r="D996" s="10" t="s">
        <v>3207</v>
      </c>
      <c r="E996" s="12"/>
      <c r="F996" s="12"/>
      <c r="I996" s="12"/>
    </row>
    <row r="997" spans="1:9" x14ac:dyDescent="0.2">
      <c r="A997" s="10" t="s">
        <v>2131</v>
      </c>
      <c r="B997" s="10" t="s">
        <v>1949</v>
      </c>
      <c r="C997" s="10" t="s">
        <v>1433</v>
      </c>
      <c r="D997" s="10" t="s">
        <v>3208</v>
      </c>
      <c r="E997" s="12"/>
      <c r="F997" s="12"/>
      <c r="I997" s="12"/>
    </row>
    <row r="998" spans="1:9" x14ac:dyDescent="0.2">
      <c r="A998" s="10" t="s">
        <v>2131</v>
      </c>
      <c r="B998" s="10" t="s">
        <v>1949</v>
      </c>
      <c r="C998" s="10" t="s">
        <v>1322</v>
      </c>
      <c r="D998" s="10" t="s">
        <v>3209</v>
      </c>
      <c r="E998" s="12"/>
      <c r="F998" s="12"/>
      <c r="I998" s="12"/>
    </row>
    <row r="999" spans="1:9" x14ac:dyDescent="0.2">
      <c r="A999" s="10" t="s">
        <v>2131</v>
      </c>
      <c r="B999" s="10" t="s">
        <v>1949</v>
      </c>
      <c r="C999" s="10" t="s">
        <v>1250</v>
      </c>
      <c r="D999" s="10" t="s">
        <v>3210</v>
      </c>
      <c r="E999" s="12"/>
      <c r="F999" s="12"/>
      <c r="I999" s="12"/>
    </row>
    <row r="1000" spans="1:9" x14ac:dyDescent="0.2">
      <c r="A1000" s="10" t="s">
        <v>2131</v>
      </c>
      <c r="B1000" s="10" t="s">
        <v>1949</v>
      </c>
      <c r="C1000" s="10" t="s">
        <v>1198</v>
      </c>
      <c r="D1000" s="10" t="s">
        <v>3211</v>
      </c>
      <c r="E1000" s="12"/>
      <c r="F1000" s="12"/>
      <c r="I1000" s="12"/>
    </row>
    <row r="1001" spans="1:9" x14ac:dyDescent="0.2">
      <c r="A1001" s="10" t="s">
        <v>2131</v>
      </c>
      <c r="B1001" s="10" t="s">
        <v>1949</v>
      </c>
      <c r="C1001" s="10" t="s">
        <v>1153</v>
      </c>
      <c r="D1001" s="10" t="s">
        <v>3212</v>
      </c>
      <c r="E1001" s="12"/>
      <c r="F1001" s="12"/>
      <c r="I1001" s="12"/>
    </row>
    <row r="1002" spans="1:9" x14ac:dyDescent="0.2">
      <c r="A1002" s="10" t="s">
        <v>2131</v>
      </c>
      <c r="B1002" s="10" t="s">
        <v>1949</v>
      </c>
      <c r="C1002" s="10" t="s">
        <v>1113</v>
      </c>
      <c r="D1002" s="10" t="s">
        <v>3213</v>
      </c>
      <c r="E1002" s="12"/>
      <c r="F1002" s="12"/>
      <c r="I1002" s="12"/>
    </row>
    <row r="1003" spans="1:9" x14ac:dyDescent="0.2">
      <c r="A1003" s="10" t="s">
        <v>2131</v>
      </c>
      <c r="B1003" s="10" t="s">
        <v>1949</v>
      </c>
      <c r="C1003" s="10" t="s">
        <v>1075</v>
      </c>
      <c r="D1003" s="10" t="s">
        <v>3214</v>
      </c>
      <c r="E1003" s="12"/>
      <c r="F1003" s="12"/>
      <c r="I1003" s="12"/>
    </row>
    <row r="1004" spans="1:9" x14ac:dyDescent="0.2">
      <c r="A1004" s="10" t="s">
        <v>2130</v>
      </c>
      <c r="B1004" s="10" t="s">
        <v>1948</v>
      </c>
      <c r="C1004" s="10" t="s">
        <v>1768</v>
      </c>
      <c r="D1004" s="10" t="s">
        <v>3215</v>
      </c>
      <c r="E1004" s="12"/>
      <c r="F1004" s="12"/>
      <c r="I1004" s="12"/>
    </row>
    <row r="1005" spans="1:9" x14ac:dyDescent="0.2">
      <c r="A1005" s="10" t="s">
        <v>2130</v>
      </c>
      <c r="B1005" s="10" t="s">
        <v>1948</v>
      </c>
      <c r="C1005" s="10" t="s">
        <v>1595</v>
      </c>
      <c r="D1005" s="10" t="s">
        <v>3216</v>
      </c>
      <c r="E1005" s="12"/>
      <c r="F1005" s="12"/>
      <c r="I1005" s="12"/>
    </row>
    <row r="1006" spans="1:9" x14ac:dyDescent="0.2">
      <c r="A1006" s="10" t="s">
        <v>2130</v>
      </c>
      <c r="B1006" s="10" t="s">
        <v>1948</v>
      </c>
      <c r="C1006" s="10" t="s">
        <v>377</v>
      </c>
      <c r="D1006" s="10" t="s">
        <v>3217</v>
      </c>
      <c r="E1006" s="12"/>
      <c r="F1006" s="12"/>
      <c r="I1006" s="12"/>
    </row>
    <row r="1007" spans="1:9" x14ac:dyDescent="0.2">
      <c r="A1007" s="10" t="s">
        <v>2130</v>
      </c>
      <c r="B1007" s="10" t="s">
        <v>1948</v>
      </c>
      <c r="C1007" s="10" t="s">
        <v>1321</v>
      </c>
      <c r="D1007" s="10" t="s">
        <v>3218</v>
      </c>
      <c r="E1007" s="12"/>
      <c r="F1007" s="12"/>
      <c r="I1007" s="12"/>
    </row>
    <row r="1008" spans="1:9" x14ac:dyDescent="0.2">
      <c r="A1008" s="10" t="s">
        <v>2130</v>
      </c>
      <c r="B1008" s="10" t="s">
        <v>1948</v>
      </c>
      <c r="C1008" s="10" t="s">
        <v>505</v>
      </c>
      <c r="D1008" s="10" t="s">
        <v>3219</v>
      </c>
      <c r="E1008" s="12"/>
      <c r="F1008" s="12"/>
      <c r="I1008" s="12"/>
    </row>
    <row r="1009" spans="1:9" x14ac:dyDescent="0.2">
      <c r="A1009" s="10" t="s">
        <v>2129</v>
      </c>
      <c r="B1009" s="10" t="s">
        <v>1947</v>
      </c>
      <c r="C1009" s="10" t="s">
        <v>1767</v>
      </c>
      <c r="D1009" s="10" t="s">
        <v>2019</v>
      </c>
      <c r="E1009" s="12"/>
      <c r="F1009" s="12"/>
      <c r="I1009" s="12"/>
    </row>
    <row r="1010" spans="1:9" x14ac:dyDescent="0.2">
      <c r="A1010" s="10" t="s">
        <v>2129</v>
      </c>
      <c r="B1010" s="10" t="s">
        <v>1947</v>
      </c>
      <c r="C1010" s="10" t="s">
        <v>1594</v>
      </c>
      <c r="D1010" s="10" t="s">
        <v>3220</v>
      </c>
      <c r="E1010" s="12"/>
      <c r="F1010" s="12"/>
      <c r="I1010" s="12"/>
    </row>
    <row r="1011" spans="1:9" x14ac:dyDescent="0.2">
      <c r="A1011" s="10" t="s">
        <v>2128</v>
      </c>
      <c r="B1011" s="10" t="s">
        <v>1946</v>
      </c>
      <c r="C1011" s="10" t="s">
        <v>1766</v>
      </c>
      <c r="D1011" s="10" t="s">
        <v>2162</v>
      </c>
      <c r="E1011" s="12"/>
      <c r="F1011" s="12"/>
      <c r="I1011" s="12"/>
    </row>
    <row r="1012" spans="1:9" x14ac:dyDescent="0.2">
      <c r="A1012" s="10" t="s">
        <v>2128</v>
      </c>
      <c r="B1012" s="10" t="s">
        <v>1946</v>
      </c>
      <c r="C1012" s="10" t="s">
        <v>1593</v>
      </c>
      <c r="D1012" s="10" t="s">
        <v>3221</v>
      </c>
      <c r="E1012" s="12"/>
      <c r="F1012" s="12"/>
      <c r="I1012" s="12"/>
    </row>
    <row r="1013" spans="1:9" x14ac:dyDescent="0.2">
      <c r="A1013" s="10" t="s">
        <v>2128</v>
      </c>
      <c r="B1013" s="10" t="s">
        <v>1946</v>
      </c>
      <c r="C1013" s="10" t="s">
        <v>1432</v>
      </c>
      <c r="D1013" s="10" t="s">
        <v>3222</v>
      </c>
      <c r="E1013" s="12"/>
      <c r="F1013" s="12"/>
      <c r="I1013" s="12"/>
    </row>
    <row r="1014" spans="1:9" x14ac:dyDescent="0.2">
      <c r="A1014" s="10" t="s">
        <v>2128</v>
      </c>
      <c r="B1014" s="10" t="s">
        <v>1946</v>
      </c>
      <c r="C1014" s="10" t="s">
        <v>1320</v>
      </c>
      <c r="D1014" s="10" t="s">
        <v>3223</v>
      </c>
      <c r="E1014" s="12"/>
      <c r="F1014" s="12"/>
      <c r="I1014" s="12"/>
    </row>
    <row r="1015" spans="1:9" x14ac:dyDescent="0.2">
      <c r="A1015" s="10" t="s">
        <v>2128</v>
      </c>
      <c r="B1015" s="10" t="s">
        <v>1946</v>
      </c>
      <c r="C1015" s="10" t="s">
        <v>1249</v>
      </c>
      <c r="D1015" s="10" t="s">
        <v>3224</v>
      </c>
      <c r="E1015" s="12"/>
      <c r="F1015" s="12"/>
      <c r="I1015" s="12"/>
    </row>
    <row r="1016" spans="1:9" x14ac:dyDescent="0.2">
      <c r="A1016" s="10" t="s">
        <v>2128</v>
      </c>
      <c r="B1016" s="10" t="s">
        <v>1946</v>
      </c>
      <c r="C1016" s="10" t="s">
        <v>1197</v>
      </c>
      <c r="D1016" s="10" t="s">
        <v>3225</v>
      </c>
      <c r="E1016" s="12"/>
      <c r="F1016" s="12"/>
      <c r="I1016" s="12"/>
    </row>
    <row r="1017" spans="1:9" x14ac:dyDescent="0.2">
      <c r="A1017" s="10" t="s">
        <v>2128</v>
      </c>
      <c r="B1017" s="10" t="s">
        <v>1946</v>
      </c>
      <c r="C1017" s="10" t="s">
        <v>1152</v>
      </c>
      <c r="D1017" s="10" t="s">
        <v>3226</v>
      </c>
      <c r="E1017" s="12"/>
      <c r="F1017" s="12"/>
      <c r="I1017" s="12"/>
    </row>
    <row r="1018" spans="1:9" x14ac:dyDescent="0.2">
      <c r="A1018" s="10" t="s">
        <v>2128</v>
      </c>
      <c r="B1018" s="10" t="s">
        <v>1946</v>
      </c>
      <c r="C1018" s="10" t="s">
        <v>1112</v>
      </c>
      <c r="D1018" s="10" t="s">
        <v>3227</v>
      </c>
      <c r="E1018" s="12"/>
      <c r="F1018" s="12"/>
      <c r="I1018" s="12"/>
    </row>
    <row r="1019" spans="1:9" x14ac:dyDescent="0.2">
      <c r="A1019" s="10" t="s">
        <v>2128</v>
      </c>
      <c r="B1019" s="10" t="s">
        <v>1946</v>
      </c>
      <c r="C1019" s="10" t="s">
        <v>1074</v>
      </c>
      <c r="D1019" s="10" t="s">
        <v>3228</v>
      </c>
      <c r="E1019" s="12"/>
      <c r="F1019" s="12"/>
      <c r="I1019" s="12"/>
    </row>
    <row r="1020" spans="1:9" x14ac:dyDescent="0.2">
      <c r="A1020" s="10" t="s">
        <v>2128</v>
      </c>
      <c r="B1020" s="10" t="s">
        <v>1946</v>
      </c>
      <c r="C1020" s="10" t="s">
        <v>1040</v>
      </c>
      <c r="D1020" s="10" t="s">
        <v>3229</v>
      </c>
      <c r="E1020" s="12"/>
      <c r="F1020" s="12"/>
      <c r="I1020" s="12"/>
    </row>
    <row r="1021" spans="1:9" x14ac:dyDescent="0.2">
      <c r="A1021" s="10" t="s">
        <v>2128</v>
      </c>
      <c r="B1021" s="10" t="s">
        <v>1946</v>
      </c>
      <c r="C1021" s="10" t="s">
        <v>1009</v>
      </c>
      <c r="D1021" s="10" t="s">
        <v>3230</v>
      </c>
      <c r="E1021" s="12"/>
      <c r="F1021" s="12"/>
      <c r="I1021" s="12"/>
    </row>
    <row r="1022" spans="1:9" x14ac:dyDescent="0.2">
      <c r="A1022" s="10" t="s">
        <v>2128</v>
      </c>
      <c r="B1022" s="10" t="s">
        <v>1946</v>
      </c>
      <c r="C1022" s="10" t="s">
        <v>981</v>
      </c>
      <c r="D1022" s="10" t="s">
        <v>3231</v>
      </c>
      <c r="E1022" s="12"/>
      <c r="F1022" s="12"/>
      <c r="I1022" s="12"/>
    </row>
    <row r="1023" spans="1:9" x14ac:dyDescent="0.2">
      <c r="A1023" s="10" t="s">
        <v>2127</v>
      </c>
      <c r="B1023" s="10" t="s">
        <v>1945</v>
      </c>
      <c r="C1023" s="10" t="s">
        <v>1765</v>
      </c>
      <c r="D1023" s="10" t="s">
        <v>3232</v>
      </c>
      <c r="E1023" s="12"/>
      <c r="F1023" s="12"/>
      <c r="I1023" s="12"/>
    </row>
    <row r="1024" spans="1:9" x14ac:dyDescent="0.2">
      <c r="A1024" s="10" t="s">
        <v>2127</v>
      </c>
      <c r="B1024" s="10" t="s">
        <v>1945</v>
      </c>
      <c r="C1024" s="10" t="s">
        <v>1592</v>
      </c>
      <c r="D1024" s="10" t="s">
        <v>3233</v>
      </c>
      <c r="E1024" s="12"/>
      <c r="F1024" s="12"/>
      <c r="I1024" s="12"/>
    </row>
    <row r="1025" spans="1:9" x14ac:dyDescent="0.2">
      <c r="A1025" s="10" t="s">
        <v>2127</v>
      </c>
      <c r="B1025" s="10" t="s">
        <v>1945</v>
      </c>
      <c r="C1025" s="10" t="s">
        <v>1431</v>
      </c>
      <c r="D1025" s="10" t="s">
        <v>3234</v>
      </c>
      <c r="E1025" s="12"/>
      <c r="F1025" s="12"/>
      <c r="I1025" s="12"/>
    </row>
    <row r="1026" spans="1:9" x14ac:dyDescent="0.2">
      <c r="A1026" s="10" t="s">
        <v>2127</v>
      </c>
      <c r="B1026" s="10" t="s">
        <v>1945</v>
      </c>
      <c r="C1026" s="10" t="s">
        <v>1319</v>
      </c>
      <c r="D1026" s="10" t="s">
        <v>3235</v>
      </c>
      <c r="E1026" s="12"/>
      <c r="F1026" s="12"/>
      <c r="I1026" s="12"/>
    </row>
    <row r="1027" spans="1:9" x14ac:dyDescent="0.2">
      <c r="A1027" s="10" t="s">
        <v>2127</v>
      </c>
      <c r="B1027" s="10" t="s">
        <v>1945</v>
      </c>
      <c r="C1027" s="10" t="s">
        <v>1089</v>
      </c>
      <c r="D1027" s="10" t="s">
        <v>3236</v>
      </c>
      <c r="E1027" s="12"/>
      <c r="F1027" s="12"/>
      <c r="I1027" s="12"/>
    </row>
    <row r="1028" spans="1:9" x14ac:dyDescent="0.2">
      <c r="A1028" s="10" t="s">
        <v>2127</v>
      </c>
      <c r="B1028" s="10" t="s">
        <v>1945</v>
      </c>
      <c r="C1028" s="10" t="s">
        <v>1196</v>
      </c>
      <c r="D1028" s="10" t="s">
        <v>3237</v>
      </c>
      <c r="E1028" s="12"/>
      <c r="F1028" s="12"/>
      <c r="I1028" s="12"/>
    </row>
    <row r="1029" spans="1:9" x14ac:dyDescent="0.2">
      <c r="A1029" s="10" t="s">
        <v>2127</v>
      </c>
      <c r="B1029" s="10" t="s">
        <v>1945</v>
      </c>
      <c r="C1029" s="10" t="s">
        <v>1151</v>
      </c>
      <c r="D1029" s="10" t="s">
        <v>3238</v>
      </c>
      <c r="E1029" s="12"/>
      <c r="F1029" s="12"/>
      <c r="I1029" s="12"/>
    </row>
    <row r="1030" spans="1:9" x14ac:dyDescent="0.2">
      <c r="A1030" s="10" t="s">
        <v>2127</v>
      </c>
      <c r="B1030" s="10" t="s">
        <v>1945</v>
      </c>
      <c r="C1030" s="10" t="s">
        <v>1111</v>
      </c>
      <c r="D1030" s="10" t="s">
        <v>3239</v>
      </c>
      <c r="E1030" s="12"/>
      <c r="F1030" s="12"/>
      <c r="I1030" s="12"/>
    </row>
    <row r="1031" spans="1:9" x14ac:dyDescent="0.2">
      <c r="A1031" s="10" t="s">
        <v>2127</v>
      </c>
      <c r="B1031" s="10" t="s">
        <v>1945</v>
      </c>
      <c r="C1031" s="10" t="s">
        <v>1073</v>
      </c>
      <c r="D1031" s="10" t="s">
        <v>3240</v>
      </c>
      <c r="E1031" s="12"/>
      <c r="F1031" s="12"/>
      <c r="I1031" s="12"/>
    </row>
    <row r="1032" spans="1:9" x14ac:dyDescent="0.2">
      <c r="A1032" s="10" t="s">
        <v>2127</v>
      </c>
      <c r="B1032" s="10" t="s">
        <v>1945</v>
      </c>
      <c r="C1032" s="10" t="s">
        <v>1039</v>
      </c>
      <c r="D1032" s="10" t="s">
        <v>3241</v>
      </c>
      <c r="E1032" s="12"/>
      <c r="F1032" s="12"/>
      <c r="I1032" s="12"/>
    </row>
    <row r="1033" spans="1:9" x14ac:dyDescent="0.2">
      <c r="A1033" s="10" t="s">
        <v>2126</v>
      </c>
      <c r="B1033" s="10" t="s">
        <v>1944</v>
      </c>
      <c r="C1033" s="10" t="s">
        <v>1764</v>
      </c>
      <c r="D1033" s="10" t="s">
        <v>3242</v>
      </c>
      <c r="E1033" s="12"/>
      <c r="F1033" s="12"/>
      <c r="I1033" s="12"/>
    </row>
    <row r="1034" spans="1:9" x14ac:dyDescent="0.2">
      <c r="A1034" s="10" t="s">
        <v>2126</v>
      </c>
      <c r="B1034" s="10" t="s">
        <v>1944</v>
      </c>
      <c r="C1034" s="10" t="s">
        <v>1591</v>
      </c>
      <c r="D1034" s="10" t="s">
        <v>3243</v>
      </c>
      <c r="E1034" s="12"/>
      <c r="F1034" s="12"/>
      <c r="I1034" s="12"/>
    </row>
    <row r="1035" spans="1:9" x14ac:dyDescent="0.2">
      <c r="A1035" s="10" t="s">
        <v>2126</v>
      </c>
      <c r="B1035" s="10" t="s">
        <v>1944</v>
      </c>
      <c r="C1035" s="10" t="s">
        <v>1430</v>
      </c>
      <c r="D1035" s="10" t="s">
        <v>3244</v>
      </c>
      <c r="E1035" s="12"/>
      <c r="F1035" s="12"/>
      <c r="I1035" s="12"/>
    </row>
    <row r="1036" spans="1:9" x14ac:dyDescent="0.2">
      <c r="A1036" s="10" t="s">
        <v>2126</v>
      </c>
      <c r="B1036" s="10" t="s">
        <v>1944</v>
      </c>
      <c r="C1036" s="10" t="s">
        <v>1318</v>
      </c>
      <c r="D1036" s="10" t="s">
        <v>3245</v>
      </c>
      <c r="E1036" s="12"/>
      <c r="F1036" s="12"/>
      <c r="I1036" s="12"/>
    </row>
    <row r="1037" spans="1:9" x14ac:dyDescent="0.2">
      <c r="A1037" s="10" t="s">
        <v>2125</v>
      </c>
      <c r="B1037" s="10" t="s">
        <v>1943</v>
      </c>
      <c r="C1037" s="10" t="s">
        <v>1763</v>
      </c>
      <c r="D1037" s="10" t="s">
        <v>3246</v>
      </c>
      <c r="E1037" s="12"/>
      <c r="F1037" s="12"/>
      <c r="I1037" s="12"/>
    </row>
    <row r="1038" spans="1:9" x14ac:dyDescent="0.2">
      <c r="A1038" s="10" t="s">
        <v>2125</v>
      </c>
      <c r="B1038" s="10" t="s">
        <v>1943</v>
      </c>
      <c r="C1038" s="10" t="s">
        <v>1590</v>
      </c>
      <c r="D1038" s="10" t="s">
        <v>3247</v>
      </c>
      <c r="E1038" s="12"/>
      <c r="F1038" s="12"/>
      <c r="I1038" s="12"/>
    </row>
    <row r="1039" spans="1:9" x14ac:dyDescent="0.2">
      <c r="A1039" s="10" t="s">
        <v>2124</v>
      </c>
      <c r="B1039" s="10" t="s">
        <v>1942</v>
      </c>
      <c r="C1039" s="10" t="s">
        <v>1762</v>
      </c>
      <c r="D1039" s="10" t="s">
        <v>3248</v>
      </c>
      <c r="E1039" s="12"/>
      <c r="F1039" s="12"/>
      <c r="I1039" s="12"/>
    </row>
    <row r="1040" spans="1:9" x14ac:dyDescent="0.2">
      <c r="A1040" s="10" t="s">
        <v>2124</v>
      </c>
      <c r="B1040" s="10" t="s">
        <v>1942</v>
      </c>
      <c r="C1040" s="10" t="s">
        <v>1589</v>
      </c>
      <c r="D1040" s="10" t="s">
        <v>3249</v>
      </c>
      <c r="E1040" s="12"/>
      <c r="F1040" s="12"/>
      <c r="I1040" s="12"/>
    </row>
    <row r="1041" spans="1:9" x14ac:dyDescent="0.2">
      <c r="A1041" s="10" t="s">
        <v>2124</v>
      </c>
      <c r="B1041" s="10" t="s">
        <v>1942</v>
      </c>
      <c r="C1041" s="10" t="s">
        <v>1429</v>
      </c>
      <c r="D1041" s="10" t="s">
        <v>3250</v>
      </c>
      <c r="E1041" s="12"/>
      <c r="F1041" s="12"/>
      <c r="I1041" s="12"/>
    </row>
    <row r="1042" spans="1:9" x14ac:dyDescent="0.2">
      <c r="A1042" s="10" t="s">
        <v>2123</v>
      </c>
      <c r="B1042" s="10" t="s">
        <v>1941</v>
      </c>
      <c r="C1042" s="10" t="s">
        <v>1761</v>
      </c>
      <c r="D1042" s="10" t="s">
        <v>3251</v>
      </c>
      <c r="E1042" s="12"/>
      <c r="F1042" s="12"/>
      <c r="I1042" s="12"/>
    </row>
    <row r="1043" spans="1:9" x14ac:dyDescent="0.2">
      <c r="A1043" s="10" t="s">
        <v>2123</v>
      </c>
      <c r="B1043" s="10" t="s">
        <v>1941</v>
      </c>
      <c r="C1043" s="10" t="s">
        <v>1588</v>
      </c>
      <c r="D1043" s="10" t="s">
        <v>3252</v>
      </c>
      <c r="E1043" s="12"/>
      <c r="F1043" s="12"/>
      <c r="I1043" s="12"/>
    </row>
    <row r="1044" spans="1:9" x14ac:dyDescent="0.2">
      <c r="A1044" s="10" t="s">
        <v>2123</v>
      </c>
      <c r="B1044" s="10" t="s">
        <v>1941</v>
      </c>
      <c r="C1044" s="10" t="s">
        <v>1428</v>
      </c>
      <c r="D1044" s="10" t="s">
        <v>3253</v>
      </c>
      <c r="E1044" s="12"/>
      <c r="F1044" s="12"/>
      <c r="I1044" s="12"/>
    </row>
    <row r="1045" spans="1:9" x14ac:dyDescent="0.2">
      <c r="A1045" s="10" t="s">
        <v>2123</v>
      </c>
      <c r="B1045" s="10" t="s">
        <v>1941</v>
      </c>
      <c r="C1045" s="10" t="s">
        <v>1317</v>
      </c>
      <c r="D1045" s="10" t="s">
        <v>3254</v>
      </c>
      <c r="E1045" s="12"/>
      <c r="F1045" s="12"/>
      <c r="I1045" s="12"/>
    </row>
    <row r="1046" spans="1:9" x14ac:dyDescent="0.2">
      <c r="A1046" s="10" t="s">
        <v>2123</v>
      </c>
      <c r="B1046" s="10" t="s">
        <v>1941</v>
      </c>
      <c r="C1046" s="10" t="s">
        <v>1248</v>
      </c>
      <c r="D1046" s="10" t="s">
        <v>3255</v>
      </c>
      <c r="E1046" s="12"/>
      <c r="F1046" s="12"/>
      <c r="I1046" s="12"/>
    </row>
    <row r="1047" spans="1:9" x14ac:dyDescent="0.2">
      <c r="A1047" s="10" t="s">
        <v>2122</v>
      </c>
      <c r="B1047" s="10" t="s">
        <v>1940</v>
      </c>
      <c r="C1047" s="10" t="s">
        <v>1760</v>
      </c>
      <c r="D1047" s="10" t="s">
        <v>3256</v>
      </c>
      <c r="E1047" s="12"/>
      <c r="F1047" s="12"/>
      <c r="I1047" s="12"/>
    </row>
    <row r="1048" spans="1:9" x14ac:dyDescent="0.2">
      <c r="A1048" s="10" t="s">
        <v>2122</v>
      </c>
      <c r="B1048" s="10" t="s">
        <v>1940</v>
      </c>
      <c r="C1048" s="10" t="s">
        <v>1587</v>
      </c>
      <c r="D1048" s="10" t="s">
        <v>3257</v>
      </c>
      <c r="E1048" s="12"/>
      <c r="F1048" s="12"/>
      <c r="I1048" s="12"/>
    </row>
    <row r="1049" spans="1:9" x14ac:dyDescent="0.2">
      <c r="A1049" s="10" t="s">
        <v>2122</v>
      </c>
      <c r="B1049" s="10" t="s">
        <v>1940</v>
      </c>
      <c r="C1049" s="10" t="s">
        <v>1427</v>
      </c>
      <c r="D1049" s="10" t="s">
        <v>3258</v>
      </c>
      <c r="E1049" s="12"/>
      <c r="F1049" s="12"/>
      <c r="I1049" s="12"/>
    </row>
    <row r="1050" spans="1:9" x14ac:dyDescent="0.2">
      <c r="A1050" s="10" t="s">
        <v>2122</v>
      </c>
      <c r="B1050" s="10" t="s">
        <v>1940</v>
      </c>
      <c r="C1050" s="10" t="s">
        <v>1316</v>
      </c>
      <c r="D1050" s="10" t="s">
        <v>3259</v>
      </c>
      <c r="E1050" s="12"/>
      <c r="F1050" s="12"/>
      <c r="I1050" s="12"/>
    </row>
    <row r="1051" spans="1:9" x14ac:dyDescent="0.2">
      <c r="A1051" s="10" t="s">
        <v>2122</v>
      </c>
      <c r="B1051" s="10" t="s">
        <v>1940</v>
      </c>
      <c r="C1051" s="10" t="s">
        <v>1247</v>
      </c>
      <c r="D1051" s="10" t="s">
        <v>3260</v>
      </c>
      <c r="E1051" s="12"/>
      <c r="F1051" s="12"/>
      <c r="I1051" s="12"/>
    </row>
    <row r="1052" spans="1:9" x14ac:dyDescent="0.2">
      <c r="A1052" s="10" t="s">
        <v>2121</v>
      </c>
      <c r="B1052" s="10" t="s">
        <v>1939</v>
      </c>
      <c r="C1052" s="10" t="s">
        <v>1759</v>
      </c>
      <c r="D1052" s="10" t="s">
        <v>3261</v>
      </c>
      <c r="E1052" s="12"/>
      <c r="F1052" s="12"/>
      <c r="I1052" s="12"/>
    </row>
    <row r="1053" spans="1:9" x14ac:dyDescent="0.2">
      <c r="A1053" s="10" t="s">
        <v>2120</v>
      </c>
      <c r="B1053" s="10" t="s">
        <v>1938</v>
      </c>
      <c r="C1053" s="10" t="s">
        <v>1758</v>
      </c>
      <c r="D1053" s="10" t="s">
        <v>3262</v>
      </c>
      <c r="E1053" s="12"/>
      <c r="F1053" s="12"/>
      <c r="I1053" s="12"/>
    </row>
    <row r="1054" spans="1:9" x14ac:dyDescent="0.2">
      <c r="A1054" s="10" t="s">
        <v>2120</v>
      </c>
      <c r="B1054" s="10" t="s">
        <v>1938</v>
      </c>
      <c r="C1054" s="10" t="s">
        <v>1586</v>
      </c>
      <c r="D1054" s="10" t="s">
        <v>3263</v>
      </c>
      <c r="E1054" s="12"/>
      <c r="F1054" s="12"/>
      <c r="I1054" s="12"/>
    </row>
    <row r="1055" spans="1:9" x14ac:dyDescent="0.2">
      <c r="A1055" s="10" t="s">
        <v>2120</v>
      </c>
      <c r="B1055" s="10" t="s">
        <v>1938</v>
      </c>
      <c r="C1055" s="10" t="s">
        <v>1426</v>
      </c>
      <c r="D1055" s="10" t="s">
        <v>3264</v>
      </c>
      <c r="E1055" s="12"/>
      <c r="F1055" s="12"/>
      <c r="I1055" s="12"/>
    </row>
    <row r="1056" spans="1:9" x14ac:dyDescent="0.2">
      <c r="A1056" s="10" t="s">
        <v>2119</v>
      </c>
      <c r="B1056" s="10" t="s">
        <v>1937</v>
      </c>
      <c r="C1056" s="10" t="s">
        <v>1757</v>
      </c>
      <c r="D1056" s="10" t="s">
        <v>3265</v>
      </c>
      <c r="E1056" s="12"/>
      <c r="F1056" s="12"/>
      <c r="I1056" s="12"/>
    </row>
    <row r="1057" spans="1:9" x14ac:dyDescent="0.2">
      <c r="A1057" s="10" t="s">
        <v>2119</v>
      </c>
      <c r="B1057" s="10" t="s">
        <v>1937</v>
      </c>
      <c r="C1057" s="10" t="s">
        <v>1585</v>
      </c>
      <c r="D1057" s="10" t="s">
        <v>3266</v>
      </c>
      <c r="E1057" s="12"/>
      <c r="F1057" s="12"/>
      <c r="I1057" s="12"/>
    </row>
    <row r="1058" spans="1:9" x14ac:dyDescent="0.2">
      <c r="A1058" s="10" t="s">
        <v>2118</v>
      </c>
      <c r="B1058" s="10" t="s">
        <v>1936</v>
      </c>
      <c r="C1058" s="10" t="s">
        <v>1756</v>
      </c>
      <c r="D1058" s="10" t="s">
        <v>3267</v>
      </c>
      <c r="E1058" s="12"/>
      <c r="F1058" s="12"/>
      <c r="I1058" s="12"/>
    </row>
    <row r="1059" spans="1:9" x14ac:dyDescent="0.2">
      <c r="A1059" s="10" t="s">
        <v>2118</v>
      </c>
      <c r="B1059" s="10" t="s">
        <v>1936</v>
      </c>
      <c r="C1059" s="10" t="s">
        <v>1584</v>
      </c>
      <c r="D1059" s="10" t="s">
        <v>3268</v>
      </c>
      <c r="E1059" s="12"/>
      <c r="F1059" s="12"/>
      <c r="I1059" s="12"/>
    </row>
    <row r="1060" spans="1:9" x14ac:dyDescent="0.2">
      <c r="A1060" s="10" t="s">
        <v>2117</v>
      </c>
      <c r="B1060" s="10" t="s">
        <v>1935</v>
      </c>
      <c r="C1060" s="10" t="s">
        <v>1755</v>
      </c>
      <c r="D1060" s="10" t="s">
        <v>2192</v>
      </c>
      <c r="E1060" s="12"/>
      <c r="F1060" s="12"/>
      <c r="I1060" s="12"/>
    </row>
    <row r="1061" spans="1:9" x14ac:dyDescent="0.2">
      <c r="A1061" s="10" t="s">
        <v>2117</v>
      </c>
      <c r="B1061" s="10" t="s">
        <v>1935</v>
      </c>
      <c r="C1061" s="10" t="s">
        <v>1583</v>
      </c>
      <c r="D1061" s="10" t="s">
        <v>3269</v>
      </c>
      <c r="E1061" s="12"/>
      <c r="F1061" s="12"/>
      <c r="I1061" s="12"/>
    </row>
    <row r="1062" spans="1:9" x14ac:dyDescent="0.2">
      <c r="A1062" s="10" t="s">
        <v>2117</v>
      </c>
      <c r="B1062" s="10" t="s">
        <v>1935</v>
      </c>
      <c r="C1062" s="10" t="s">
        <v>1425</v>
      </c>
      <c r="D1062" s="10" t="s">
        <v>3270</v>
      </c>
      <c r="E1062" s="12"/>
      <c r="F1062" s="12"/>
      <c r="I1062" s="12"/>
    </row>
    <row r="1063" spans="1:9" x14ac:dyDescent="0.2">
      <c r="A1063" s="10" t="s">
        <v>2117</v>
      </c>
      <c r="B1063" s="10" t="s">
        <v>1935</v>
      </c>
      <c r="C1063" s="10" t="s">
        <v>1315</v>
      </c>
      <c r="D1063" s="10" t="s">
        <v>3271</v>
      </c>
      <c r="E1063" s="12"/>
      <c r="F1063" s="12"/>
      <c r="I1063" s="12"/>
    </row>
    <row r="1064" spans="1:9" x14ac:dyDescent="0.2">
      <c r="A1064" s="10" t="s">
        <v>2117</v>
      </c>
      <c r="B1064" s="10" t="s">
        <v>1935</v>
      </c>
      <c r="C1064" s="10" t="s">
        <v>1246</v>
      </c>
      <c r="D1064" s="10" t="s">
        <v>3272</v>
      </c>
      <c r="E1064" s="12"/>
      <c r="F1064" s="12"/>
      <c r="I1064" s="12"/>
    </row>
    <row r="1065" spans="1:9" x14ac:dyDescent="0.2">
      <c r="A1065" s="10" t="s">
        <v>2117</v>
      </c>
      <c r="B1065" s="10" t="s">
        <v>1935</v>
      </c>
      <c r="C1065" s="10" t="s">
        <v>1195</v>
      </c>
      <c r="D1065" s="10" t="s">
        <v>3273</v>
      </c>
      <c r="E1065" s="12"/>
      <c r="F1065" s="12"/>
      <c r="I1065" s="12"/>
    </row>
    <row r="1066" spans="1:9" x14ac:dyDescent="0.2">
      <c r="A1066" s="10" t="s">
        <v>2117</v>
      </c>
      <c r="B1066" s="10" t="s">
        <v>1935</v>
      </c>
      <c r="C1066" s="10" t="s">
        <v>1150</v>
      </c>
      <c r="D1066" s="10" t="s">
        <v>3274</v>
      </c>
      <c r="E1066" s="12"/>
      <c r="F1066" s="12"/>
      <c r="I1066" s="12"/>
    </row>
    <row r="1067" spans="1:9" x14ac:dyDescent="0.2">
      <c r="A1067" s="10" t="s">
        <v>2117</v>
      </c>
      <c r="B1067" s="10" t="s">
        <v>1935</v>
      </c>
      <c r="C1067" s="10" t="s">
        <v>1110</v>
      </c>
      <c r="D1067" s="10" t="s">
        <v>3275</v>
      </c>
      <c r="E1067" s="12"/>
      <c r="F1067" s="12"/>
      <c r="I1067" s="12"/>
    </row>
    <row r="1068" spans="1:9" x14ac:dyDescent="0.2">
      <c r="A1068" s="10" t="s">
        <v>2117</v>
      </c>
      <c r="B1068" s="10" t="s">
        <v>1935</v>
      </c>
      <c r="C1068" s="10" t="s">
        <v>1072</v>
      </c>
      <c r="D1068" s="10" t="s">
        <v>3276</v>
      </c>
      <c r="E1068" s="12"/>
      <c r="F1068" s="12"/>
      <c r="I1068" s="12"/>
    </row>
    <row r="1069" spans="1:9" x14ac:dyDescent="0.2">
      <c r="A1069" s="10" t="s">
        <v>2117</v>
      </c>
      <c r="B1069" s="10" t="s">
        <v>1935</v>
      </c>
      <c r="C1069" s="10" t="s">
        <v>1038</v>
      </c>
      <c r="D1069" s="10" t="s">
        <v>3277</v>
      </c>
      <c r="E1069" s="12"/>
      <c r="F1069" s="12"/>
      <c r="I1069" s="12"/>
    </row>
    <row r="1070" spans="1:9" x14ac:dyDescent="0.2">
      <c r="A1070" s="10" t="s">
        <v>2117</v>
      </c>
      <c r="B1070" s="10" t="s">
        <v>1935</v>
      </c>
      <c r="C1070" s="10" t="s">
        <v>1008</v>
      </c>
      <c r="D1070" s="10" t="s">
        <v>3278</v>
      </c>
      <c r="E1070" s="12"/>
      <c r="F1070" s="12"/>
      <c r="I1070" s="12"/>
    </row>
    <row r="1071" spans="1:9" x14ac:dyDescent="0.2">
      <c r="A1071" s="10" t="s">
        <v>2117</v>
      </c>
      <c r="B1071" s="10" t="s">
        <v>1935</v>
      </c>
      <c r="C1071" s="10" t="s">
        <v>980</v>
      </c>
      <c r="D1071" s="10" t="s">
        <v>3279</v>
      </c>
      <c r="E1071" s="12"/>
      <c r="F1071" s="12"/>
      <c r="I1071" s="12"/>
    </row>
    <row r="1072" spans="1:9" x14ac:dyDescent="0.2">
      <c r="A1072" s="10" t="s">
        <v>2117</v>
      </c>
      <c r="B1072" s="10" t="s">
        <v>1935</v>
      </c>
      <c r="C1072" s="10" t="s">
        <v>955</v>
      </c>
      <c r="D1072" s="10" t="s">
        <v>3280</v>
      </c>
      <c r="E1072" s="12"/>
      <c r="F1072" s="12"/>
      <c r="I1072" s="12"/>
    </row>
    <row r="1073" spans="1:9" x14ac:dyDescent="0.2">
      <c r="A1073" s="10" t="s">
        <v>2117</v>
      </c>
      <c r="B1073" s="10" t="s">
        <v>1935</v>
      </c>
      <c r="C1073" s="10" t="s">
        <v>930</v>
      </c>
      <c r="D1073" s="10" t="s">
        <v>3281</v>
      </c>
      <c r="E1073" s="12"/>
      <c r="F1073" s="12"/>
      <c r="I1073" s="12"/>
    </row>
    <row r="1074" spans="1:9" x14ac:dyDescent="0.2">
      <c r="A1074" s="10" t="s">
        <v>2117</v>
      </c>
      <c r="B1074" s="10" t="s">
        <v>1935</v>
      </c>
      <c r="C1074" s="10" t="s">
        <v>907</v>
      </c>
      <c r="D1074" s="10" t="s">
        <v>2148</v>
      </c>
      <c r="E1074" s="12"/>
      <c r="F1074" s="12"/>
      <c r="I1074" s="12"/>
    </row>
    <row r="1075" spans="1:9" x14ac:dyDescent="0.2">
      <c r="A1075" s="10" t="s">
        <v>2117</v>
      </c>
      <c r="B1075" s="10" t="s">
        <v>1935</v>
      </c>
      <c r="C1075" s="10" t="s">
        <v>884</v>
      </c>
      <c r="D1075" s="10" t="s">
        <v>3282</v>
      </c>
      <c r="E1075" s="12"/>
      <c r="F1075" s="12"/>
      <c r="I1075" s="12"/>
    </row>
    <row r="1076" spans="1:9" x14ac:dyDescent="0.2">
      <c r="A1076" s="10" t="s">
        <v>2117</v>
      </c>
      <c r="B1076" s="10" t="s">
        <v>1935</v>
      </c>
      <c r="C1076" s="10" t="s">
        <v>862</v>
      </c>
      <c r="D1076" s="10" t="s">
        <v>3283</v>
      </c>
      <c r="E1076" s="12"/>
      <c r="F1076" s="12"/>
      <c r="I1076" s="12"/>
    </row>
    <row r="1077" spans="1:9" x14ac:dyDescent="0.2">
      <c r="A1077" s="10" t="s">
        <v>2117</v>
      </c>
      <c r="B1077" s="10" t="s">
        <v>1935</v>
      </c>
      <c r="C1077" s="10" t="s">
        <v>842</v>
      </c>
      <c r="D1077" s="10" t="s">
        <v>3284</v>
      </c>
      <c r="E1077" s="12"/>
      <c r="F1077" s="12"/>
      <c r="I1077" s="12"/>
    </row>
    <row r="1078" spans="1:9" x14ac:dyDescent="0.2">
      <c r="A1078" s="10" t="s">
        <v>2117</v>
      </c>
      <c r="B1078" s="10" t="s">
        <v>1935</v>
      </c>
      <c r="C1078" s="10" t="s">
        <v>820</v>
      </c>
      <c r="D1078" s="10" t="s">
        <v>3285</v>
      </c>
      <c r="E1078" s="12"/>
      <c r="F1078" s="12"/>
      <c r="I1078" s="12"/>
    </row>
    <row r="1079" spans="1:9" x14ac:dyDescent="0.2">
      <c r="A1079" s="10" t="s">
        <v>2117</v>
      </c>
      <c r="B1079" s="10" t="s">
        <v>1935</v>
      </c>
      <c r="C1079" s="10" t="s">
        <v>799</v>
      </c>
      <c r="D1079" s="10" t="s">
        <v>3286</v>
      </c>
      <c r="E1079" s="12"/>
      <c r="F1079" s="12"/>
      <c r="I1079" s="12"/>
    </row>
    <row r="1080" spans="1:9" x14ac:dyDescent="0.2">
      <c r="A1080" s="10" t="s">
        <v>2117</v>
      </c>
      <c r="B1080" s="10" t="s">
        <v>1935</v>
      </c>
      <c r="C1080" s="10" t="s">
        <v>780</v>
      </c>
      <c r="D1080" s="10" t="s">
        <v>3287</v>
      </c>
      <c r="E1080" s="12"/>
      <c r="F1080" s="12"/>
      <c r="I1080" s="12"/>
    </row>
    <row r="1081" spans="1:9" x14ac:dyDescent="0.2">
      <c r="A1081" s="10" t="s">
        <v>2117</v>
      </c>
      <c r="B1081" s="10" t="s">
        <v>1935</v>
      </c>
      <c r="C1081" s="10" t="s">
        <v>762</v>
      </c>
      <c r="D1081" s="10" t="s">
        <v>2095</v>
      </c>
      <c r="E1081" s="12"/>
      <c r="F1081" s="12"/>
      <c r="I1081" s="12"/>
    </row>
    <row r="1082" spans="1:9" x14ac:dyDescent="0.2">
      <c r="A1082" s="10" t="s">
        <v>2117</v>
      </c>
      <c r="B1082" s="10" t="s">
        <v>1935</v>
      </c>
      <c r="C1082" s="10" t="s">
        <v>742</v>
      </c>
      <c r="D1082" s="10" t="s">
        <v>3288</v>
      </c>
      <c r="E1082" s="12"/>
      <c r="F1082" s="12"/>
      <c r="I1082" s="12"/>
    </row>
    <row r="1083" spans="1:9" x14ac:dyDescent="0.2">
      <c r="A1083" s="10" t="s">
        <v>2117</v>
      </c>
      <c r="B1083" s="10" t="s">
        <v>1935</v>
      </c>
      <c r="C1083" s="10" t="s">
        <v>723</v>
      </c>
      <c r="D1083" s="10" t="s">
        <v>3289</v>
      </c>
      <c r="E1083" s="12"/>
      <c r="F1083" s="12"/>
      <c r="I1083" s="12"/>
    </row>
    <row r="1084" spans="1:9" x14ac:dyDescent="0.2">
      <c r="A1084" s="10" t="s">
        <v>2117</v>
      </c>
      <c r="B1084" s="10" t="s">
        <v>1935</v>
      </c>
      <c r="C1084" s="10" t="s">
        <v>705</v>
      </c>
      <c r="D1084" s="10" t="s">
        <v>3290</v>
      </c>
      <c r="E1084" s="12"/>
      <c r="F1084" s="12"/>
      <c r="I1084" s="12"/>
    </row>
    <row r="1085" spans="1:9" x14ac:dyDescent="0.2">
      <c r="A1085" s="10" t="s">
        <v>2117</v>
      </c>
      <c r="B1085" s="10" t="s">
        <v>1935</v>
      </c>
      <c r="C1085" s="10" t="s">
        <v>691</v>
      </c>
      <c r="D1085" s="10" t="s">
        <v>3291</v>
      </c>
      <c r="E1085" s="12"/>
      <c r="F1085" s="12"/>
      <c r="I1085" s="12"/>
    </row>
    <row r="1086" spans="1:9" x14ac:dyDescent="0.2">
      <c r="A1086" s="10" t="s">
        <v>2117</v>
      </c>
      <c r="B1086" s="10" t="s">
        <v>1935</v>
      </c>
      <c r="C1086" s="10" t="s">
        <v>676</v>
      </c>
      <c r="D1086" s="10" t="s">
        <v>3292</v>
      </c>
      <c r="E1086" s="12"/>
      <c r="F1086" s="12"/>
      <c r="I1086" s="12"/>
    </row>
    <row r="1087" spans="1:9" x14ac:dyDescent="0.2">
      <c r="A1087" s="10" t="s">
        <v>2117</v>
      </c>
      <c r="B1087" s="10" t="s">
        <v>1935</v>
      </c>
      <c r="C1087" s="10" t="s">
        <v>661</v>
      </c>
      <c r="D1087" s="10" t="s">
        <v>3293</v>
      </c>
      <c r="E1087" s="12"/>
      <c r="F1087" s="12"/>
      <c r="I1087" s="12"/>
    </row>
    <row r="1088" spans="1:9" x14ac:dyDescent="0.2">
      <c r="A1088" s="10" t="s">
        <v>2117</v>
      </c>
      <c r="B1088" s="10" t="s">
        <v>1935</v>
      </c>
      <c r="C1088" s="10" t="s">
        <v>646</v>
      </c>
      <c r="D1088" s="10" t="s">
        <v>3294</v>
      </c>
      <c r="E1088" s="12"/>
      <c r="F1088" s="12"/>
      <c r="I1088" s="12"/>
    </row>
    <row r="1089" spans="1:9" x14ac:dyDescent="0.2">
      <c r="A1089" s="10" t="s">
        <v>2117</v>
      </c>
      <c r="B1089" s="10" t="s">
        <v>1935</v>
      </c>
      <c r="C1089" s="10" t="s">
        <v>632</v>
      </c>
      <c r="D1089" s="10" t="s">
        <v>3295</v>
      </c>
      <c r="E1089" s="12"/>
      <c r="F1089" s="12"/>
      <c r="I1089" s="12"/>
    </row>
    <row r="1090" spans="1:9" x14ac:dyDescent="0.2">
      <c r="A1090" s="10" t="s">
        <v>2117</v>
      </c>
      <c r="B1090" s="10" t="s">
        <v>1935</v>
      </c>
      <c r="C1090" s="10" t="s">
        <v>618</v>
      </c>
      <c r="D1090" s="10" t="s">
        <v>3296</v>
      </c>
      <c r="E1090" s="12"/>
      <c r="F1090" s="12"/>
      <c r="I1090" s="12"/>
    </row>
    <row r="1091" spans="1:9" x14ac:dyDescent="0.2">
      <c r="A1091" s="10" t="s">
        <v>2117</v>
      </c>
      <c r="B1091" s="10" t="s">
        <v>1935</v>
      </c>
      <c r="C1091" s="10" t="s">
        <v>603</v>
      </c>
      <c r="D1091" s="10" t="s">
        <v>3297</v>
      </c>
      <c r="E1091" s="12"/>
      <c r="F1091" s="12"/>
      <c r="I1091" s="12"/>
    </row>
    <row r="1092" spans="1:9" x14ac:dyDescent="0.2">
      <c r="A1092" s="10" t="s">
        <v>2117</v>
      </c>
      <c r="B1092" s="10" t="s">
        <v>1935</v>
      </c>
      <c r="C1092" s="10" t="s">
        <v>590</v>
      </c>
      <c r="D1092" s="10" t="s">
        <v>3298</v>
      </c>
      <c r="E1092" s="12"/>
      <c r="F1092" s="12"/>
      <c r="I1092" s="12"/>
    </row>
    <row r="1093" spans="1:9" x14ac:dyDescent="0.2">
      <c r="A1093" s="10" t="s">
        <v>2117</v>
      </c>
      <c r="B1093" s="10" t="s">
        <v>1935</v>
      </c>
      <c r="C1093" s="10" t="s">
        <v>577</v>
      </c>
      <c r="D1093" s="10" t="s">
        <v>3299</v>
      </c>
      <c r="E1093" s="12"/>
      <c r="F1093" s="12"/>
      <c r="I1093" s="12"/>
    </row>
    <row r="1094" spans="1:9" x14ac:dyDescent="0.2">
      <c r="A1094" s="10" t="s">
        <v>2117</v>
      </c>
      <c r="B1094" s="10" t="s">
        <v>1935</v>
      </c>
      <c r="C1094" s="10" t="s">
        <v>566</v>
      </c>
      <c r="D1094" s="10" t="s">
        <v>3300</v>
      </c>
      <c r="E1094" s="12"/>
      <c r="F1094" s="12"/>
      <c r="I1094" s="12"/>
    </row>
    <row r="1095" spans="1:9" x14ac:dyDescent="0.2">
      <c r="A1095" s="10" t="s">
        <v>2117</v>
      </c>
      <c r="B1095" s="10" t="s">
        <v>1935</v>
      </c>
      <c r="C1095" s="10" t="s">
        <v>555</v>
      </c>
      <c r="D1095" s="10" t="s">
        <v>3301</v>
      </c>
      <c r="E1095" s="12"/>
      <c r="F1095" s="12"/>
      <c r="I1095" s="12"/>
    </row>
    <row r="1096" spans="1:9" x14ac:dyDescent="0.2">
      <c r="A1096" s="10" t="s">
        <v>2117</v>
      </c>
      <c r="B1096" s="10" t="s">
        <v>1935</v>
      </c>
      <c r="C1096" s="10" t="s">
        <v>544</v>
      </c>
      <c r="D1096" s="10" t="s">
        <v>3302</v>
      </c>
      <c r="E1096" s="12"/>
      <c r="F1096" s="12"/>
      <c r="I1096" s="12"/>
    </row>
    <row r="1097" spans="1:9" x14ac:dyDescent="0.2">
      <c r="A1097" s="10" t="s">
        <v>2117</v>
      </c>
      <c r="B1097" s="10" t="s">
        <v>1935</v>
      </c>
      <c r="C1097" s="10" t="s">
        <v>533</v>
      </c>
      <c r="D1097" s="10" t="s">
        <v>3303</v>
      </c>
      <c r="E1097" s="12"/>
      <c r="F1097" s="12"/>
      <c r="I1097" s="12"/>
    </row>
    <row r="1098" spans="1:9" x14ac:dyDescent="0.2">
      <c r="A1098" s="10" t="s">
        <v>2117</v>
      </c>
      <c r="B1098" s="10" t="s">
        <v>1935</v>
      </c>
      <c r="C1098" s="10" t="s">
        <v>526</v>
      </c>
      <c r="D1098" s="10" t="s">
        <v>3304</v>
      </c>
      <c r="E1098" s="12"/>
      <c r="F1098" s="12"/>
      <c r="I1098" s="12"/>
    </row>
    <row r="1099" spans="1:9" x14ac:dyDescent="0.2">
      <c r="A1099" s="10" t="s">
        <v>2117</v>
      </c>
      <c r="B1099" s="10" t="s">
        <v>1935</v>
      </c>
      <c r="C1099" s="10" t="s">
        <v>515</v>
      </c>
      <c r="D1099" s="10" t="s">
        <v>3305</v>
      </c>
      <c r="E1099" s="12"/>
      <c r="F1099" s="12"/>
      <c r="I1099" s="12"/>
    </row>
    <row r="1100" spans="1:9" x14ac:dyDescent="0.2">
      <c r="A1100" s="10" t="s">
        <v>2117</v>
      </c>
      <c r="B1100" s="10" t="s">
        <v>1935</v>
      </c>
      <c r="C1100" s="10" t="s">
        <v>504</v>
      </c>
      <c r="D1100" s="10" t="s">
        <v>3306</v>
      </c>
      <c r="E1100" s="12"/>
      <c r="F1100" s="12"/>
      <c r="I1100" s="12"/>
    </row>
    <row r="1101" spans="1:9" x14ac:dyDescent="0.2">
      <c r="A1101" s="10" t="s">
        <v>2117</v>
      </c>
      <c r="B1101" s="10" t="s">
        <v>1935</v>
      </c>
      <c r="C1101" s="10" t="s">
        <v>494</v>
      </c>
      <c r="D1101" s="10" t="s">
        <v>3307</v>
      </c>
      <c r="E1101" s="12"/>
      <c r="F1101" s="12"/>
      <c r="I1101" s="12"/>
    </row>
    <row r="1102" spans="1:9" x14ac:dyDescent="0.2">
      <c r="A1102" s="10" t="s">
        <v>2117</v>
      </c>
      <c r="B1102" s="10" t="s">
        <v>1935</v>
      </c>
      <c r="C1102" s="10" t="s">
        <v>483</v>
      </c>
      <c r="D1102" s="10" t="s">
        <v>3308</v>
      </c>
      <c r="E1102" s="12"/>
      <c r="F1102" s="12"/>
      <c r="I1102" s="12"/>
    </row>
    <row r="1103" spans="1:9" x14ac:dyDescent="0.2">
      <c r="A1103" s="10" t="s">
        <v>2117</v>
      </c>
      <c r="B1103" s="10" t="s">
        <v>1935</v>
      </c>
      <c r="C1103" s="10" t="s">
        <v>472</v>
      </c>
      <c r="D1103" s="10" t="s">
        <v>3309</v>
      </c>
      <c r="E1103" s="12"/>
      <c r="F1103" s="12"/>
      <c r="I1103" s="12"/>
    </row>
    <row r="1104" spans="1:9" x14ac:dyDescent="0.2">
      <c r="A1104" s="10" t="s">
        <v>2117</v>
      </c>
      <c r="B1104" s="10" t="s">
        <v>1935</v>
      </c>
      <c r="C1104" s="10" t="s">
        <v>462</v>
      </c>
      <c r="D1104" s="10" t="s">
        <v>2045</v>
      </c>
      <c r="E1104" s="12"/>
      <c r="F1104" s="12"/>
      <c r="I1104" s="12"/>
    </row>
    <row r="1105" spans="1:9" x14ac:dyDescent="0.2">
      <c r="A1105" s="10" t="s">
        <v>2117</v>
      </c>
      <c r="B1105" s="10" t="s">
        <v>1935</v>
      </c>
      <c r="C1105" s="10" t="s">
        <v>451</v>
      </c>
      <c r="D1105" s="10" t="s">
        <v>3310</v>
      </c>
      <c r="E1105" s="12"/>
      <c r="F1105" s="12"/>
      <c r="I1105" s="12"/>
    </row>
    <row r="1106" spans="1:9" x14ac:dyDescent="0.2">
      <c r="A1106" s="10" t="s">
        <v>2117</v>
      </c>
      <c r="B1106" s="10" t="s">
        <v>1935</v>
      </c>
      <c r="C1106" s="10" t="s">
        <v>441</v>
      </c>
      <c r="D1106" s="10" t="s">
        <v>3311</v>
      </c>
      <c r="E1106" s="12"/>
      <c r="F1106" s="12"/>
      <c r="I1106" s="12"/>
    </row>
    <row r="1107" spans="1:9" x14ac:dyDescent="0.2">
      <c r="A1107" s="10" t="s">
        <v>2117</v>
      </c>
      <c r="B1107" s="10" t="s">
        <v>1935</v>
      </c>
      <c r="C1107" s="10" t="s">
        <v>431</v>
      </c>
      <c r="D1107" s="10" t="s">
        <v>3312</v>
      </c>
      <c r="E1107" s="12"/>
      <c r="F1107" s="12"/>
      <c r="I1107" s="12"/>
    </row>
    <row r="1108" spans="1:9" x14ac:dyDescent="0.2">
      <c r="A1108" s="10" t="s">
        <v>2117</v>
      </c>
      <c r="B1108" s="10" t="s">
        <v>1935</v>
      </c>
      <c r="C1108" s="10" t="s">
        <v>421</v>
      </c>
      <c r="D1108" s="10" t="s">
        <v>3313</v>
      </c>
      <c r="E1108" s="12"/>
      <c r="F1108" s="12"/>
      <c r="I1108" s="12"/>
    </row>
    <row r="1109" spans="1:9" x14ac:dyDescent="0.2">
      <c r="A1109" s="10" t="s">
        <v>2117</v>
      </c>
      <c r="B1109" s="10" t="s">
        <v>1935</v>
      </c>
      <c r="C1109" s="10" t="s">
        <v>413</v>
      </c>
      <c r="D1109" s="10" t="s">
        <v>3314</v>
      </c>
      <c r="E1109" s="12"/>
      <c r="F1109" s="12"/>
      <c r="I1109" s="12"/>
    </row>
    <row r="1110" spans="1:9" x14ac:dyDescent="0.2">
      <c r="A1110" s="10" t="s">
        <v>2117</v>
      </c>
      <c r="B1110" s="10" t="s">
        <v>1935</v>
      </c>
      <c r="C1110" s="10" t="s">
        <v>403</v>
      </c>
      <c r="D1110" s="10" t="s">
        <v>3315</v>
      </c>
      <c r="E1110" s="12"/>
      <c r="F1110" s="12"/>
      <c r="I1110" s="12"/>
    </row>
    <row r="1111" spans="1:9" x14ac:dyDescent="0.2">
      <c r="A1111" s="10" t="s">
        <v>2117</v>
      </c>
      <c r="B1111" s="10" t="s">
        <v>1935</v>
      </c>
      <c r="C1111" s="10" t="s">
        <v>393</v>
      </c>
      <c r="D1111" s="10" t="s">
        <v>3316</v>
      </c>
      <c r="E1111" s="12"/>
      <c r="F1111" s="12"/>
      <c r="I1111" s="12"/>
    </row>
    <row r="1112" spans="1:9" x14ac:dyDescent="0.2">
      <c r="A1112" s="10" t="s">
        <v>2117</v>
      </c>
      <c r="B1112" s="10" t="s">
        <v>1935</v>
      </c>
      <c r="C1112" s="10" t="s">
        <v>384</v>
      </c>
      <c r="D1112" s="10" t="s">
        <v>3317</v>
      </c>
      <c r="E1112" s="12"/>
      <c r="F1112" s="12"/>
      <c r="I1112" s="12"/>
    </row>
    <row r="1113" spans="1:9" x14ac:dyDescent="0.2">
      <c r="A1113" s="10" t="s">
        <v>2117</v>
      </c>
      <c r="B1113" s="10" t="s">
        <v>1935</v>
      </c>
      <c r="C1113" s="10" t="s">
        <v>377</v>
      </c>
      <c r="D1113" s="10" t="s">
        <v>3318</v>
      </c>
      <c r="E1113" s="12"/>
      <c r="F1113" s="12"/>
      <c r="I1113" s="12"/>
    </row>
    <row r="1114" spans="1:9" x14ac:dyDescent="0.2">
      <c r="A1114" s="10" t="s">
        <v>2117</v>
      </c>
      <c r="B1114" s="10" t="s">
        <v>1935</v>
      </c>
      <c r="C1114" s="10" t="s">
        <v>369</v>
      </c>
      <c r="D1114" s="10" t="s">
        <v>3319</v>
      </c>
      <c r="E1114" s="12"/>
      <c r="F1114" s="12"/>
      <c r="I1114" s="12"/>
    </row>
    <row r="1115" spans="1:9" x14ac:dyDescent="0.2">
      <c r="A1115" s="10" t="s">
        <v>2117</v>
      </c>
      <c r="B1115" s="10" t="s">
        <v>1935</v>
      </c>
      <c r="C1115" s="10" t="s">
        <v>362</v>
      </c>
      <c r="D1115" s="10" t="s">
        <v>3320</v>
      </c>
      <c r="E1115" s="12"/>
      <c r="F1115" s="12"/>
      <c r="I1115" s="12"/>
    </row>
    <row r="1116" spans="1:9" x14ac:dyDescent="0.2">
      <c r="A1116" s="10" t="s">
        <v>2117</v>
      </c>
      <c r="B1116" s="10" t="s">
        <v>1935</v>
      </c>
      <c r="C1116" s="10" t="s">
        <v>356</v>
      </c>
      <c r="D1116" s="10" t="s">
        <v>3321</v>
      </c>
      <c r="E1116" s="12"/>
      <c r="F1116" s="12"/>
      <c r="I1116" s="12"/>
    </row>
    <row r="1117" spans="1:9" x14ac:dyDescent="0.2">
      <c r="A1117" s="10" t="s">
        <v>2117</v>
      </c>
      <c r="B1117" s="10" t="s">
        <v>1935</v>
      </c>
      <c r="C1117" s="10" t="s">
        <v>351</v>
      </c>
      <c r="D1117" s="10" t="s">
        <v>3322</v>
      </c>
      <c r="E1117" s="12"/>
      <c r="F1117" s="12"/>
      <c r="I1117" s="12"/>
    </row>
    <row r="1118" spans="1:9" x14ac:dyDescent="0.2">
      <c r="A1118" s="10" t="s">
        <v>2117</v>
      </c>
      <c r="B1118" s="10" t="s">
        <v>1935</v>
      </c>
      <c r="C1118" s="10" t="s">
        <v>345</v>
      </c>
      <c r="D1118" s="10" t="s">
        <v>3323</v>
      </c>
      <c r="E1118" s="12"/>
      <c r="F1118" s="12"/>
      <c r="I1118" s="12"/>
    </row>
    <row r="1119" spans="1:9" x14ac:dyDescent="0.2">
      <c r="A1119" s="10" t="s">
        <v>2117</v>
      </c>
      <c r="B1119" s="10" t="s">
        <v>1935</v>
      </c>
      <c r="C1119" s="10" t="s">
        <v>342</v>
      </c>
      <c r="D1119" s="10" t="s">
        <v>3324</v>
      </c>
      <c r="E1119" s="12"/>
      <c r="F1119" s="12"/>
      <c r="I1119" s="12"/>
    </row>
    <row r="1120" spans="1:9" x14ac:dyDescent="0.2">
      <c r="A1120" s="10" t="s">
        <v>2117</v>
      </c>
      <c r="B1120" s="10" t="s">
        <v>1935</v>
      </c>
      <c r="C1120" s="10" t="s">
        <v>339</v>
      </c>
      <c r="D1120" s="10" t="s">
        <v>3325</v>
      </c>
      <c r="E1120" s="12"/>
      <c r="F1120" s="12"/>
      <c r="I1120" s="12"/>
    </row>
    <row r="1121" spans="1:9" x14ac:dyDescent="0.2">
      <c r="A1121" s="10" t="s">
        <v>2117</v>
      </c>
      <c r="B1121" s="10" t="s">
        <v>1935</v>
      </c>
      <c r="C1121" s="10" t="s">
        <v>336</v>
      </c>
      <c r="D1121" s="10" t="s">
        <v>3326</v>
      </c>
      <c r="E1121" s="12"/>
      <c r="F1121" s="12"/>
      <c r="I1121" s="12"/>
    </row>
    <row r="1122" spans="1:9" x14ac:dyDescent="0.2">
      <c r="A1122" s="10" t="s">
        <v>2117</v>
      </c>
      <c r="B1122" s="10" t="s">
        <v>1935</v>
      </c>
      <c r="C1122" s="10" t="s">
        <v>333</v>
      </c>
      <c r="D1122" s="10" t="s">
        <v>3327</v>
      </c>
      <c r="E1122" s="12"/>
      <c r="F1122" s="12"/>
      <c r="I1122" s="12"/>
    </row>
    <row r="1123" spans="1:9" x14ac:dyDescent="0.2">
      <c r="A1123" s="10" t="s">
        <v>2117</v>
      </c>
      <c r="B1123" s="10" t="s">
        <v>1935</v>
      </c>
      <c r="C1123" s="10" t="s">
        <v>330</v>
      </c>
      <c r="D1123" s="10" t="s">
        <v>3328</v>
      </c>
      <c r="E1123" s="12"/>
      <c r="F1123" s="12"/>
      <c r="I1123" s="12"/>
    </row>
    <row r="1124" spans="1:9" x14ac:dyDescent="0.2">
      <c r="A1124" s="10" t="s">
        <v>2117</v>
      </c>
      <c r="B1124" s="10" t="s">
        <v>1935</v>
      </c>
      <c r="C1124" s="10" t="s">
        <v>327</v>
      </c>
      <c r="D1124" s="10" t="s">
        <v>3329</v>
      </c>
      <c r="E1124" s="12"/>
      <c r="F1124" s="12"/>
      <c r="I1124" s="12"/>
    </row>
    <row r="1125" spans="1:9" x14ac:dyDescent="0.2">
      <c r="A1125" s="10" t="s">
        <v>2117</v>
      </c>
      <c r="B1125" s="10" t="s">
        <v>1935</v>
      </c>
      <c r="C1125" s="10" t="s">
        <v>324</v>
      </c>
      <c r="D1125" s="10" t="s">
        <v>3330</v>
      </c>
      <c r="E1125" s="12"/>
      <c r="F1125" s="12"/>
      <c r="I1125" s="12"/>
    </row>
    <row r="1126" spans="1:9" x14ac:dyDescent="0.2">
      <c r="A1126" s="10" t="s">
        <v>2117</v>
      </c>
      <c r="B1126" s="10" t="s">
        <v>1935</v>
      </c>
      <c r="C1126" s="10" t="s">
        <v>321</v>
      </c>
      <c r="D1126" s="10" t="s">
        <v>3331</v>
      </c>
      <c r="E1126" s="12"/>
      <c r="F1126" s="12"/>
      <c r="I1126" s="12"/>
    </row>
    <row r="1127" spans="1:9" x14ac:dyDescent="0.2">
      <c r="A1127" s="10" t="s">
        <v>2117</v>
      </c>
      <c r="B1127" s="10" t="s">
        <v>1935</v>
      </c>
      <c r="C1127" s="10" t="s">
        <v>318</v>
      </c>
      <c r="D1127" s="10" t="s">
        <v>3332</v>
      </c>
      <c r="E1127" s="12"/>
      <c r="F1127" s="12"/>
      <c r="I1127" s="12"/>
    </row>
    <row r="1128" spans="1:9" x14ac:dyDescent="0.2">
      <c r="A1128" s="10" t="s">
        <v>2117</v>
      </c>
      <c r="B1128" s="10" t="s">
        <v>1935</v>
      </c>
      <c r="C1128" s="10" t="s">
        <v>315</v>
      </c>
      <c r="D1128" s="10" t="s">
        <v>3333</v>
      </c>
      <c r="E1128" s="12"/>
      <c r="F1128" s="12"/>
      <c r="I1128" s="12"/>
    </row>
    <row r="1129" spans="1:9" x14ac:dyDescent="0.2">
      <c r="A1129" s="10" t="s">
        <v>2117</v>
      </c>
      <c r="B1129" s="10" t="s">
        <v>1935</v>
      </c>
      <c r="C1129" s="10" t="s">
        <v>312</v>
      </c>
      <c r="D1129" s="10" t="s">
        <v>3334</v>
      </c>
      <c r="E1129" s="12"/>
      <c r="F1129" s="12"/>
      <c r="I1129" s="12"/>
    </row>
    <row r="1130" spans="1:9" x14ac:dyDescent="0.2">
      <c r="A1130" s="10" t="s">
        <v>2117</v>
      </c>
      <c r="B1130" s="10" t="s">
        <v>1935</v>
      </c>
      <c r="C1130" s="10" t="s">
        <v>309</v>
      </c>
      <c r="D1130" s="10" t="s">
        <v>3335</v>
      </c>
      <c r="E1130" s="12"/>
      <c r="F1130" s="12"/>
      <c r="I1130" s="12"/>
    </row>
    <row r="1131" spans="1:9" x14ac:dyDescent="0.2">
      <c r="A1131" s="10" t="s">
        <v>2117</v>
      </c>
      <c r="B1131" s="10" t="s">
        <v>1935</v>
      </c>
      <c r="C1131" s="10" t="s">
        <v>306</v>
      </c>
      <c r="D1131" s="10" t="s">
        <v>3336</v>
      </c>
      <c r="E1131" s="12"/>
      <c r="F1131" s="12"/>
      <c r="I1131" s="12"/>
    </row>
    <row r="1132" spans="1:9" x14ac:dyDescent="0.2">
      <c r="A1132" s="10" t="s">
        <v>2117</v>
      </c>
      <c r="B1132" s="10" t="s">
        <v>1935</v>
      </c>
      <c r="C1132" s="10" t="s">
        <v>303</v>
      </c>
      <c r="D1132" s="10" t="s">
        <v>3337</v>
      </c>
      <c r="E1132" s="12"/>
      <c r="F1132" s="12"/>
      <c r="I1132" s="12"/>
    </row>
    <row r="1133" spans="1:9" x14ac:dyDescent="0.2">
      <c r="A1133" s="10" t="s">
        <v>2117</v>
      </c>
      <c r="B1133" s="10" t="s">
        <v>1935</v>
      </c>
      <c r="C1133" s="10" t="s">
        <v>300</v>
      </c>
      <c r="D1133" s="10" t="s">
        <v>3338</v>
      </c>
      <c r="E1133" s="12"/>
      <c r="F1133" s="12"/>
      <c r="I1133" s="12"/>
    </row>
    <row r="1134" spans="1:9" x14ac:dyDescent="0.2">
      <c r="A1134" s="10" t="s">
        <v>2117</v>
      </c>
      <c r="B1134" s="10" t="s">
        <v>1935</v>
      </c>
      <c r="C1134" s="10" t="s">
        <v>297</v>
      </c>
      <c r="D1134" s="10" t="s">
        <v>3339</v>
      </c>
      <c r="E1134" s="12"/>
      <c r="F1134" s="12"/>
      <c r="I1134" s="12"/>
    </row>
    <row r="1135" spans="1:9" x14ac:dyDescent="0.2">
      <c r="A1135" s="10" t="s">
        <v>2117</v>
      </c>
      <c r="B1135" s="10" t="s">
        <v>1935</v>
      </c>
      <c r="C1135" s="10" t="s">
        <v>294</v>
      </c>
      <c r="D1135" s="10" t="s">
        <v>3340</v>
      </c>
      <c r="E1135" s="12"/>
      <c r="F1135" s="12"/>
      <c r="I1135" s="12"/>
    </row>
    <row r="1136" spans="1:9" x14ac:dyDescent="0.2">
      <c r="A1136" s="10" t="s">
        <v>2117</v>
      </c>
      <c r="B1136" s="10" t="s">
        <v>1935</v>
      </c>
      <c r="C1136" s="10" t="s">
        <v>291</v>
      </c>
      <c r="D1136" s="10" t="s">
        <v>3341</v>
      </c>
      <c r="E1136" s="12"/>
      <c r="F1136" s="12"/>
      <c r="I1136" s="12"/>
    </row>
    <row r="1137" spans="1:9" x14ac:dyDescent="0.2">
      <c r="A1137" s="10" t="s">
        <v>2117</v>
      </c>
      <c r="B1137" s="10" t="s">
        <v>1935</v>
      </c>
      <c r="C1137" s="10" t="s">
        <v>288</v>
      </c>
      <c r="D1137" s="10" t="s">
        <v>3342</v>
      </c>
      <c r="E1137" s="12"/>
      <c r="F1137" s="12"/>
      <c r="I1137" s="12"/>
    </row>
    <row r="1138" spans="1:9" x14ac:dyDescent="0.2">
      <c r="A1138" s="10" t="s">
        <v>2117</v>
      </c>
      <c r="B1138" s="10" t="s">
        <v>1935</v>
      </c>
      <c r="C1138" s="10" t="s">
        <v>285</v>
      </c>
      <c r="D1138" s="10" t="s">
        <v>3343</v>
      </c>
      <c r="E1138" s="12"/>
      <c r="F1138" s="12"/>
      <c r="I1138" s="12"/>
    </row>
    <row r="1139" spans="1:9" x14ac:dyDescent="0.2">
      <c r="A1139" s="10" t="s">
        <v>2117</v>
      </c>
      <c r="B1139" s="10" t="s">
        <v>1935</v>
      </c>
      <c r="C1139" s="10" t="s">
        <v>282</v>
      </c>
      <c r="D1139" s="10" t="s">
        <v>3344</v>
      </c>
      <c r="E1139" s="12"/>
      <c r="F1139" s="12"/>
      <c r="I1139" s="12"/>
    </row>
    <row r="1140" spans="1:9" x14ac:dyDescent="0.2">
      <c r="A1140" s="10" t="s">
        <v>2117</v>
      </c>
      <c r="B1140" s="10" t="s">
        <v>1935</v>
      </c>
      <c r="C1140" s="10" t="s">
        <v>279</v>
      </c>
      <c r="D1140" s="10" t="s">
        <v>3345</v>
      </c>
      <c r="E1140" s="12"/>
      <c r="F1140" s="12"/>
      <c r="I1140" s="12"/>
    </row>
    <row r="1141" spans="1:9" x14ac:dyDescent="0.2">
      <c r="A1141" s="10" t="s">
        <v>2117</v>
      </c>
      <c r="B1141" s="10" t="s">
        <v>1935</v>
      </c>
      <c r="C1141" s="10" t="s">
        <v>276</v>
      </c>
      <c r="D1141" s="10" t="s">
        <v>3346</v>
      </c>
      <c r="E1141" s="12"/>
      <c r="F1141" s="12"/>
      <c r="I1141" s="12"/>
    </row>
    <row r="1142" spans="1:9" x14ac:dyDescent="0.2">
      <c r="A1142" s="10" t="s">
        <v>2117</v>
      </c>
      <c r="B1142" s="10" t="s">
        <v>1935</v>
      </c>
      <c r="C1142" s="10" t="s">
        <v>274</v>
      </c>
      <c r="D1142" s="10" t="s">
        <v>3347</v>
      </c>
      <c r="E1142" s="12"/>
      <c r="F1142" s="12"/>
      <c r="I1142" s="12"/>
    </row>
    <row r="1143" spans="1:9" x14ac:dyDescent="0.2">
      <c r="A1143" s="10" t="s">
        <v>2117</v>
      </c>
      <c r="B1143" s="10" t="s">
        <v>1935</v>
      </c>
      <c r="C1143" s="10" t="s">
        <v>272</v>
      </c>
      <c r="D1143" s="10" t="s">
        <v>3348</v>
      </c>
      <c r="E1143" s="12"/>
      <c r="F1143" s="12"/>
      <c r="I1143" s="12"/>
    </row>
    <row r="1144" spans="1:9" x14ac:dyDescent="0.2">
      <c r="A1144" s="10" t="s">
        <v>2117</v>
      </c>
      <c r="B1144" s="10" t="s">
        <v>1935</v>
      </c>
      <c r="C1144" s="10" t="s">
        <v>270</v>
      </c>
      <c r="D1144" s="10" t="s">
        <v>3349</v>
      </c>
      <c r="E1144" s="12"/>
      <c r="F1144" s="12"/>
      <c r="I1144" s="12"/>
    </row>
    <row r="1145" spans="1:9" x14ac:dyDescent="0.2">
      <c r="A1145" s="10" t="s">
        <v>2117</v>
      </c>
      <c r="B1145" s="10" t="s">
        <v>1935</v>
      </c>
      <c r="C1145" s="10" t="s">
        <v>268</v>
      </c>
      <c r="D1145" s="10" t="s">
        <v>3350</v>
      </c>
      <c r="E1145" s="12"/>
      <c r="F1145" s="12"/>
      <c r="I1145" s="12"/>
    </row>
    <row r="1146" spans="1:9" x14ac:dyDescent="0.2">
      <c r="A1146" s="10" t="s">
        <v>2117</v>
      </c>
      <c r="B1146" s="10" t="s">
        <v>1935</v>
      </c>
      <c r="C1146" s="10" t="s">
        <v>266</v>
      </c>
      <c r="D1146" s="10" t="s">
        <v>3351</v>
      </c>
      <c r="E1146" s="12"/>
      <c r="F1146" s="12"/>
      <c r="I1146" s="12"/>
    </row>
    <row r="1147" spans="1:9" x14ac:dyDescent="0.2">
      <c r="A1147" s="10" t="s">
        <v>2117</v>
      </c>
      <c r="B1147" s="10" t="s">
        <v>1935</v>
      </c>
      <c r="C1147" s="10" t="s">
        <v>264</v>
      </c>
      <c r="D1147" s="10" t="s">
        <v>3352</v>
      </c>
      <c r="E1147" s="12"/>
      <c r="F1147" s="12"/>
      <c r="I1147" s="12"/>
    </row>
    <row r="1148" spans="1:9" x14ac:dyDescent="0.2">
      <c r="A1148" s="10" t="s">
        <v>2117</v>
      </c>
      <c r="B1148" s="10" t="s">
        <v>1935</v>
      </c>
      <c r="C1148" s="10" t="s">
        <v>262</v>
      </c>
      <c r="D1148" s="10" t="s">
        <v>3353</v>
      </c>
      <c r="E1148" s="12"/>
      <c r="F1148" s="12"/>
      <c r="I1148" s="12"/>
    </row>
    <row r="1149" spans="1:9" x14ac:dyDescent="0.2">
      <c r="A1149" s="10" t="s">
        <v>2117</v>
      </c>
      <c r="B1149" s="10" t="s">
        <v>1935</v>
      </c>
      <c r="C1149" s="10" t="s">
        <v>260</v>
      </c>
      <c r="D1149" s="10" t="s">
        <v>3354</v>
      </c>
      <c r="E1149" s="12"/>
      <c r="F1149" s="12"/>
      <c r="I1149" s="12"/>
    </row>
    <row r="1150" spans="1:9" x14ac:dyDescent="0.2">
      <c r="A1150" s="10" t="s">
        <v>2117</v>
      </c>
      <c r="B1150" s="10" t="s">
        <v>1935</v>
      </c>
      <c r="C1150" s="10" t="s">
        <v>258</v>
      </c>
      <c r="D1150" s="10" t="s">
        <v>3355</v>
      </c>
      <c r="E1150" s="12"/>
      <c r="F1150" s="12"/>
      <c r="I1150" s="12"/>
    </row>
    <row r="1151" spans="1:9" x14ac:dyDescent="0.2">
      <c r="A1151" s="10" t="s">
        <v>2117</v>
      </c>
      <c r="B1151" s="10" t="s">
        <v>1935</v>
      </c>
      <c r="C1151" s="10" t="s">
        <v>256</v>
      </c>
      <c r="D1151" s="10" t="s">
        <v>3356</v>
      </c>
      <c r="E1151" s="12"/>
      <c r="F1151" s="12"/>
      <c r="I1151" s="12"/>
    </row>
    <row r="1152" spans="1:9" x14ac:dyDescent="0.2">
      <c r="A1152" s="10" t="s">
        <v>2117</v>
      </c>
      <c r="B1152" s="10" t="s">
        <v>1935</v>
      </c>
      <c r="C1152" s="10" t="s">
        <v>254</v>
      </c>
      <c r="D1152" s="10" t="s">
        <v>3357</v>
      </c>
      <c r="E1152" s="12"/>
      <c r="F1152" s="12"/>
      <c r="I1152" s="12"/>
    </row>
    <row r="1153" spans="1:9" x14ac:dyDescent="0.2">
      <c r="A1153" s="10" t="s">
        <v>2117</v>
      </c>
      <c r="B1153" s="10" t="s">
        <v>1935</v>
      </c>
      <c r="C1153" s="10" t="s">
        <v>252</v>
      </c>
      <c r="D1153" s="10" t="s">
        <v>3358</v>
      </c>
      <c r="E1153" s="12"/>
      <c r="F1153" s="12"/>
      <c r="I1153" s="12"/>
    </row>
    <row r="1154" spans="1:9" x14ac:dyDescent="0.2">
      <c r="A1154" s="10" t="s">
        <v>2117</v>
      </c>
      <c r="B1154" s="10" t="s">
        <v>1935</v>
      </c>
      <c r="C1154" s="10" t="s">
        <v>250</v>
      </c>
      <c r="D1154" s="10" t="s">
        <v>3359</v>
      </c>
      <c r="E1154" s="12"/>
      <c r="F1154" s="12"/>
      <c r="I1154" s="12"/>
    </row>
    <row r="1155" spans="1:9" x14ac:dyDescent="0.2">
      <c r="A1155" s="10" t="s">
        <v>2117</v>
      </c>
      <c r="B1155" s="10" t="s">
        <v>1935</v>
      </c>
      <c r="C1155" s="10" t="s">
        <v>248</v>
      </c>
      <c r="D1155" s="10" t="s">
        <v>3360</v>
      </c>
      <c r="E1155" s="12"/>
      <c r="F1155" s="12"/>
      <c r="I1155" s="12"/>
    </row>
    <row r="1156" spans="1:9" x14ac:dyDescent="0.2">
      <c r="A1156" s="10" t="s">
        <v>2117</v>
      </c>
      <c r="B1156" s="10" t="s">
        <v>1935</v>
      </c>
      <c r="C1156" s="10" t="s">
        <v>246</v>
      </c>
      <c r="D1156" s="10" t="s">
        <v>3361</v>
      </c>
      <c r="E1156" s="12"/>
      <c r="F1156" s="12"/>
      <c r="I1156" s="12"/>
    </row>
    <row r="1157" spans="1:9" x14ac:dyDescent="0.2">
      <c r="A1157" s="10" t="s">
        <v>2117</v>
      </c>
      <c r="B1157" s="10" t="s">
        <v>1935</v>
      </c>
      <c r="C1157" s="10" t="s">
        <v>244</v>
      </c>
      <c r="D1157" s="10" t="s">
        <v>3362</v>
      </c>
      <c r="E1157" s="12"/>
      <c r="F1157" s="12"/>
      <c r="I1157" s="12"/>
    </row>
    <row r="1158" spans="1:9" x14ac:dyDescent="0.2">
      <c r="A1158" s="10" t="s">
        <v>2117</v>
      </c>
      <c r="B1158" s="10" t="s">
        <v>1935</v>
      </c>
      <c r="C1158" s="10" t="s">
        <v>242</v>
      </c>
      <c r="D1158" s="10" t="s">
        <v>3363</v>
      </c>
      <c r="E1158" s="12"/>
      <c r="F1158" s="12"/>
      <c r="I1158" s="12"/>
    </row>
    <row r="1159" spans="1:9" x14ac:dyDescent="0.2">
      <c r="A1159" s="10" t="s">
        <v>2117</v>
      </c>
      <c r="B1159" s="10" t="s">
        <v>1935</v>
      </c>
      <c r="C1159" s="10" t="s">
        <v>240</v>
      </c>
      <c r="D1159" s="10" t="s">
        <v>3364</v>
      </c>
      <c r="E1159" s="12"/>
      <c r="F1159" s="12"/>
      <c r="I1159" s="12"/>
    </row>
    <row r="1160" spans="1:9" x14ac:dyDescent="0.2">
      <c r="A1160" s="10" t="s">
        <v>2117</v>
      </c>
      <c r="B1160" s="10" t="s">
        <v>1935</v>
      </c>
      <c r="C1160" s="10" t="s">
        <v>238</v>
      </c>
      <c r="D1160" s="10" t="s">
        <v>3365</v>
      </c>
      <c r="E1160" s="12"/>
      <c r="F1160" s="12"/>
      <c r="I1160" s="12"/>
    </row>
    <row r="1161" spans="1:9" x14ac:dyDescent="0.2">
      <c r="A1161" s="10" t="s">
        <v>2117</v>
      </c>
      <c r="B1161" s="10" t="s">
        <v>1935</v>
      </c>
      <c r="C1161" s="10" t="s">
        <v>236</v>
      </c>
      <c r="D1161" s="10" t="s">
        <v>3366</v>
      </c>
      <c r="E1161" s="12"/>
      <c r="F1161" s="12"/>
      <c r="I1161" s="12"/>
    </row>
    <row r="1162" spans="1:9" x14ac:dyDescent="0.2">
      <c r="A1162" s="10" t="s">
        <v>2117</v>
      </c>
      <c r="B1162" s="10" t="s">
        <v>1935</v>
      </c>
      <c r="C1162" s="10" t="s">
        <v>234</v>
      </c>
      <c r="D1162" s="10" t="s">
        <v>3367</v>
      </c>
      <c r="E1162" s="12"/>
      <c r="F1162" s="12"/>
      <c r="I1162" s="12"/>
    </row>
    <row r="1163" spans="1:9" x14ac:dyDescent="0.2">
      <c r="A1163" s="10" t="s">
        <v>2117</v>
      </c>
      <c r="B1163" s="10" t="s">
        <v>1935</v>
      </c>
      <c r="C1163" s="10" t="s">
        <v>232</v>
      </c>
      <c r="D1163" s="10" t="s">
        <v>3368</v>
      </c>
      <c r="E1163" s="12"/>
      <c r="F1163" s="12"/>
      <c r="I1163" s="12"/>
    </row>
    <row r="1164" spans="1:9" x14ac:dyDescent="0.2">
      <c r="A1164" s="10" t="s">
        <v>2117</v>
      </c>
      <c r="B1164" s="10" t="s">
        <v>1935</v>
      </c>
      <c r="C1164" s="10" t="s">
        <v>230</v>
      </c>
      <c r="D1164" s="10" t="s">
        <v>3369</v>
      </c>
      <c r="E1164" s="12"/>
      <c r="F1164" s="12"/>
      <c r="I1164" s="12"/>
    </row>
    <row r="1165" spans="1:9" x14ac:dyDescent="0.2">
      <c r="A1165" s="10" t="s">
        <v>2117</v>
      </c>
      <c r="B1165" s="10" t="s">
        <v>1935</v>
      </c>
      <c r="C1165" s="10" t="s">
        <v>228</v>
      </c>
      <c r="D1165" s="10" t="s">
        <v>3370</v>
      </c>
      <c r="E1165" s="12"/>
      <c r="F1165" s="12"/>
      <c r="I1165" s="12"/>
    </row>
    <row r="1166" spans="1:9" x14ac:dyDescent="0.2">
      <c r="A1166" s="10" t="s">
        <v>2117</v>
      </c>
      <c r="B1166" s="10" t="s">
        <v>1935</v>
      </c>
      <c r="C1166" s="10" t="s">
        <v>226</v>
      </c>
      <c r="D1166" s="10" t="s">
        <v>3371</v>
      </c>
      <c r="E1166" s="12"/>
      <c r="F1166" s="12"/>
      <c r="I1166" s="12"/>
    </row>
    <row r="1167" spans="1:9" x14ac:dyDescent="0.2">
      <c r="A1167" s="10" t="s">
        <v>2117</v>
      </c>
      <c r="B1167" s="10" t="s">
        <v>1935</v>
      </c>
      <c r="C1167" s="10" t="s">
        <v>224</v>
      </c>
      <c r="D1167" s="10" t="s">
        <v>3372</v>
      </c>
      <c r="E1167" s="12"/>
      <c r="F1167" s="12"/>
      <c r="I1167" s="12"/>
    </row>
    <row r="1168" spans="1:9" x14ac:dyDescent="0.2">
      <c r="A1168" s="10" t="s">
        <v>2117</v>
      </c>
      <c r="B1168" s="10" t="s">
        <v>1935</v>
      </c>
      <c r="C1168" s="10" t="s">
        <v>222</v>
      </c>
      <c r="D1168" s="10" t="s">
        <v>3373</v>
      </c>
      <c r="E1168" s="12"/>
      <c r="F1168" s="12"/>
      <c r="I1168" s="12"/>
    </row>
    <row r="1169" spans="1:9" x14ac:dyDescent="0.2">
      <c r="A1169" s="10" t="s">
        <v>2117</v>
      </c>
      <c r="B1169" s="10" t="s">
        <v>1935</v>
      </c>
      <c r="C1169" s="10" t="s">
        <v>220</v>
      </c>
      <c r="D1169" s="10" t="s">
        <v>3374</v>
      </c>
      <c r="E1169" s="12"/>
      <c r="F1169" s="12"/>
      <c r="I1169" s="12"/>
    </row>
    <row r="1170" spans="1:9" x14ac:dyDescent="0.2">
      <c r="A1170" s="10" t="s">
        <v>2117</v>
      </c>
      <c r="B1170" s="10" t="s">
        <v>1935</v>
      </c>
      <c r="C1170" s="10" t="s">
        <v>218</v>
      </c>
      <c r="D1170" s="10" t="s">
        <v>3375</v>
      </c>
      <c r="E1170" s="12"/>
      <c r="F1170" s="12"/>
      <c r="I1170" s="12"/>
    </row>
    <row r="1171" spans="1:9" x14ac:dyDescent="0.2">
      <c r="A1171" s="10" t="s">
        <v>2117</v>
      </c>
      <c r="B1171" s="10" t="s">
        <v>1935</v>
      </c>
      <c r="C1171" s="10" t="s">
        <v>216</v>
      </c>
      <c r="D1171" s="10" t="s">
        <v>3376</v>
      </c>
      <c r="E1171" s="12"/>
      <c r="F1171" s="12"/>
      <c r="I1171" s="12"/>
    </row>
    <row r="1172" spans="1:9" x14ac:dyDescent="0.2">
      <c r="A1172" s="10" t="s">
        <v>2117</v>
      </c>
      <c r="B1172" s="10" t="s">
        <v>1935</v>
      </c>
      <c r="C1172" s="10" t="s">
        <v>214</v>
      </c>
      <c r="D1172" s="10" t="s">
        <v>3377</v>
      </c>
      <c r="E1172" s="12"/>
      <c r="F1172" s="12"/>
      <c r="I1172" s="12"/>
    </row>
    <row r="1173" spans="1:9" x14ac:dyDescent="0.2">
      <c r="A1173" s="10" t="s">
        <v>2117</v>
      </c>
      <c r="B1173" s="10" t="s">
        <v>1935</v>
      </c>
      <c r="C1173" s="10" t="s">
        <v>212</v>
      </c>
      <c r="D1173" s="10" t="s">
        <v>3378</v>
      </c>
      <c r="E1173" s="12"/>
      <c r="F1173" s="12"/>
      <c r="I1173" s="12"/>
    </row>
    <row r="1174" spans="1:9" x14ac:dyDescent="0.2">
      <c r="A1174" s="10" t="s">
        <v>2117</v>
      </c>
      <c r="B1174" s="10" t="s">
        <v>1935</v>
      </c>
      <c r="C1174" s="10" t="s">
        <v>210</v>
      </c>
      <c r="D1174" s="10" t="s">
        <v>3379</v>
      </c>
      <c r="E1174" s="12"/>
      <c r="F1174" s="12"/>
      <c r="I1174" s="12"/>
    </row>
    <row r="1175" spans="1:9" x14ac:dyDescent="0.2">
      <c r="A1175" s="10" t="s">
        <v>2117</v>
      </c>
      <c r="B1175" s="10" t="s">
        <v>1935</v>
      </c>
      <c r="C1175" s="10" t="s">
        <v>208</v>
      </c>
      <c r="D1175" s="10" t="s">
        <v>3380</v>
      </c>
      <c r="E1175" s="12"/>
      <c r="F1175" s="12"/>
      <c r="I1175" s="12"/>
    </row>
    <row r="1176" spans="1:9" x14ac:dyDescent="0.2">
      <c r="A1176" s="10" t="s">
        <v>2117</v>
      </c>
      <c r="B1176" s="10" t="s">
        <v>1935</v>
      </c>
      <c r="C1176" s="10" t="s">
        <v>206</v>
      </c>
      <c r="D1176" s="10" t="s">
        <v>3381</v>
      </c>
      <c r="E1176" s="12"/>
      <c r="F1176" s="12"/>
      <c r="I1176" s="12"/>
    </row>
    <row r="1177" spans="1:9" x14ac:dyDescent="0.2">
      <c r="A1177" s="10" t="s">
        <v>2117</v>
      </c>
      <c r="B1177" s="10" t="s">
        <v>1935</v>
      </c>
      <c r="C1177" s="10" t="s">
        <v>204</v>
      </c>
      <c r="D1177" s="10" t="s">
        <v>3382</v>
      </c>
      <c r="E1177" s="12"/>
      <c r="F1177" s="12"/>
      <c r="I1177" s="12"/>
    </row>
    <row r="1178" spans="1:9" x14ac:dyDescent="0.2">
      <c r="A1178" s="10" t="s">
        <v>2117</v>
      </c>
      <c r="B1178" s="10" t="s">
        <v>1935</v>
      </c>
      <c r="C1178" s="10" t="s">
        <v>202</v>
      </c>
      <c r="D1178" s="10" t="s">
        <v>3383</v>
      </c>
      <c r="E1178" s="12"/>
      <c r="F1178" s="12"/>
      <c r="I1178" s="12"/>
    </row>
    <row r="1179" spans="1:9" x14ac:dyDescent="0.2">
      <c r="A1179" s="10" t="s">
        <v>2117</v>
      </c>
      <c r="B1179" s="10" t="s">
        <v>1935</v>
      </c>
      <c r="C1179" s="10" t="s">
        <v>200</v>
      </c>
      <c r="D1179" s="10" t="s">
        <v>3384</v>
      </c>
      <c r="E1179" s="12"/>
      <c r="F1179" s="12"/>
      <c r="I1179" s="12"/>
    </row>
    <row r="1180" spans="1:9" x14ac:dyDescent="0.2">
      <c r="A1180" s="10" t="s">
        <v>2117</v>
      </c>
      <c r="B1180" s="10" t="s">
        <v>1935</v>
      </c>
      <c r="C1180" s="10" t="s">
        <v>198</v>
      </c>
      <c r="D1180" s="10" t="s">
        <v>3385</v>
      </c>
      <c r="E1180" s="12"/>
      <c r="F1180" s="12"/>
      <c r="I1180" s="12"/>
    </row>
    <row r="1181" spans="1:9" x14ac:dyDescent="0.2">
      <c r="A1181" s="10" t="s">
        <v>2117</v>
      </c>
      <c r="B1181" s="10" t="s">
        <v>1935</v>
      </c>
      <c r="C1181" s="10" t="s">
        <v>196</v>
      </c>
      <c r="D1181" s="10" t="s">
        <v>3386</v>
      </c>
      <c r="E1181" s="12"/>
      <c r="F1181" s="12"/>
      <c r="I1181" s="12"/>
    </row>
    <row r="1182" spans="1:9" x14ac:dyDescent="0.2">
      <c r="A1182" s="10" t="s">
        <v>2117</v>
      </c>
      <c r="B1182" s="10" t="s">
        <v>1935</v>
      </c>
      <c r="C1182" s="10" t="s">
        <v>194</v>
      </c>
      <c r="D1182" s="10" t="s">
        <v>3387</v>
      </c>
      <c r="E1182" s="12"/>
      <c r="F1182" s="12"/>
      <c r="I1182" s="12"/>
    </row>
    <row r="1183" spans="1:9" x14ac:dyDescent="0.2">
      <c r="A1183" s="10" t="s">
        <v>2117</v>
      </c>
      <c r="B1183" s="10" t="s">
        <v>1935</v>
      </c>
      <c r="C1183" s="10" t="s">
        <v>192</v>
      </c>
      <c r="D1183" s="10" t="s">
        <v>3388</v>
      </c>
      <c r="E1183" s="12"/>
      <c r="F1183" s="12"/>
      <c r="I1183" s="12"/>
    </row>
    <row r="1184" spans="1:9" x14ac:dyDescent="0.2">
      <c r="A1184" s="10" t="s">
        <v>2117</v>
      </c>
      <c r="B1184" s="10" t="s">
        <v>1935</v>
      </c>
      <c r="C1184" s="10" t="s">
        <v>190</v>
      </c>
      <c r="D1184" s="10" t="s">
        <v>3389</v>
      </c>
      <c r="E1184" s="12"/>
      <c r="F1184" s="12"/>
      <c r="I1184" s="12"/>
    </row>
    <row r="1185" spans="1:9" x14ac:dyDescent="0.2">
      <c r="A1185" s="10" t="s">
        <v>2117</v>
      </c>
      <c r="B1185" s="10" t="s">
        <v>1935</v>
      </c>
      <c r="C1185" s="10" t="s">
        <v>188</v>
      </c>
      <c r="D1185" s="10" t="s">
        <v>3390</v>
      </c>
      <c r="E1185" s="12"/>
      <c r="F1185" s="12"/>
      <c r="I1185" s="12"/>
    </row>
    <row r="1186" spans="1:9" x14ac:dyDescent="0.2">
      <c r="A1186" s="10" t="s">
        <v>2117</v>
      </c>
      <c r="B1186" s="10" t="s">
        <v>1935</v>
      </c>
      <c r="C1186" s="10" t="s">
        <v>186</v>
      </c>
      <c r="D1186" s="10" t="s">
        <v>3391</v>
      </c>
      <c r="E1186" s="12"/>
      <c r="F1186" s="12"/>
      <c r="I1186" s="12"/>
    </row>
    <row r="1187" spans="1:9" x14ac:dyDescent="0.2">
      <c r="A1187" s="10" t="s">
        <v>2117</v>
      </c>
      <c r="B1187" s="10" t="s">
        <v>1935</v>
      </c>
      <c r="C1187" s="10" t="s">
        <v>184</v>
      </c>
      <c r="D1187" s="10" t="s">
        <v>3392</v>
      </c>
      <c r="E1187" s="12"/>
      <c r="F1187" s="12"/>
      <c r="I1187" s="12"/>
    </row>
    <row r="1188" spans="1:9" x14ac:dyDescent="0.2">
      <c r="A1188" s="10" t="s">
        <v>2117</v>
      </c>
      <c r="B1188" s="10" t="s">
        <v>1935</v>
      </c>
      <c r="C1188" s="10" t="s">
        <v>182</v>
      </c>
      <c r="D1188" s="10" t="s">
        <v>3393</v>
      </c>
      <c r="E1188" s="12"/>
      <c r="F1188" s="12"/>
      <c r="I1188" s="12"/>
    </row>
    <row r="1189" spans="1:9" x14ac:dyDescent="0.2">
      <c r="A1189" s="10" t="s">
        <v>2117</v>
      </c>
      <c r="B1189" s="10" t="s">
        <v>1935</v>
      </c>
      <c r="C1189" s="10" t="s">
        <v>180</v>
      </c>
      <c r="D1189" s="10" t="s">
        <v>3394</v>
      </c>
      <c r="E1189" s="12"/>
      <c r="F1189" s="12"/>
      <c r="I1189" s="12"/>
    </row>
    <row r="1190" spans="1:9" x14ac:dyDescent="0.2">
      <c r="A1190" s="10" t="s">
        <v>2117</v>
      </c>
      <c r="B1190" s="10" t="s">
        <v>1935</v>
      </c>
      <c r="C1190" s="10" t="s">
        <v>178</v>
      </c>
      <c r="D1190" s="10" t="s">
        <v>3395</v>
      </c>
      <c r="E1190" s="12"/>
      <c r="F1190" s="12"/>
      <c r="I1190" s="12"/>
    </row>
    <row r="1191" spans="1:9" x14ac:dyDescent="0.2">
      <c r="A1191" s="10" t="s">
        <v>2117</v>
      </c>
      <c r="B1191" s="10" t="s">
        <v>1935</v>
      </c>
      <c r="C1191" s="10" t="s">
        <v>176</v>
      </c>
      <c r="D1191" s="10" t="s">
        <v>3396</v>
      </c>
      <c r="E1191" s="12"/>
      <c r="F1191" s="12"/>
      <c r="I1191" s="12"/>
    </row>
    <row r="1192" spans="1:9" x14ac:dyDescent="0.2">
      <c r="A1192" s="10" t="s">
        <v>2117</v>
      </c>
      <c r="B1192" s="10" t="s">
        <v>1935</v>
      </c>
      <c r="C1192" s="10" t="s">
        <v>174</v>
      </c>
      <c r="D1192" s="10" t="s">
        <v>3397</v>
      </c>
      <c r="E1192" s="12"/>
      <c r="F1192" s="12"/>
      <c r="I1192" s="12"/>
    </row>
    <row r="1193" spans="1:9" x14ac:dyDescent="0.2">
      <c r="A1193" s="10" t="s">
        <v>2117</v>
      </c>
      <c r="B1193" s="10" t="s">
        <v>1935</v>
      </c>
      <c r="C1193" s="10" t="s">
        <v>172</v>
      </c>
      <c r="D1193" s="10" t="s">
        <v>3398</v>
      </c>
      <c r="E1193" s="12"/>
      <c r="F1193" s="12"/>
      <c r="I1193" s="12"/>
    </row>
    <row r="1194" spans="1:9" x14ac:dyDescent="0.2">
      <c r="A1194" s="10" t="s">
        <v>2117</v>
      </c>
      <c r="B1194" s="10" t="s">
        <v>1935</v>
      </c>
      <c r="C1194" s="10" t="s">
        <v>170</v>
      </c>
      <c r="D1194" s="10" t="s">
        <v>3399</v>
      </c>
      <c r="E1194" s="12"/>
      <c r="F1194" s="12"/>
      <c r="I1194" s="12"/>
    </row>
    <row r="1195" spans="1:9" x14ac:dyDescent="0.2">
      <c r="A1195" s="10" t="s">
        <v>2117</v>
      </c>
      <c r="B1195" s="10" t="s">
        <v>1935</v>
      </c>
      <c r="C1195" s="10" t="s">
        <v>168</v>
      </c>
      <c r="D1195" s="10" t="s">
        <v>3400</v>
      </c>
      <c r="E1195" s="12"/>
      <c r="F1195" s="12"/>
      <c r="I1195" s="12"/>
    </row>
    <row r="1196" spans="1:9" x14ac:dyDescent="0.2">
      <c r="A1196" s="10" t="s">
        <v>2117</v>
      </c>
      <c r="B1196" s="10" t="s">
        <v>1935</v>
      </c>
      <c r="C1196" s="10" t="s">
        <v>166</v>
      </c>
      <c r="D1196" s="10" t="s">
        <v>3401</v>
      </c>
      <c r="E1196" s="12"/>
      <c r="F1196" s="12"/>
      <c r="I1196" s="12"/>
    </row>
    <row r="1197" spans="1:9" x14ac:dyDescent="0.2">
      <c r="A1197" s="10" t="s">
        <v>2117</v>
      </c>
      <c r="B1197" s="10" t="s">
        <v>1935</v>
      </c>
      <c r="C1197" s="10" t="s">
        <v>164</v>
      </c>
      <c r="D1197" s="10" t="s">
        <v>3402</v>
      </c>
      <c r="E1197" s="12"/>
      <c r="F1197" s="12"/>
      <c r="I1197" s="12"/>
    </row>
    <row r="1198" spans="1:9" x14ac:dyDescent="0.2">
      <c r="A1198" s="10" t="s">
        <v>2117</v>
      </c>
      <c r="B1198" s="10" t="s">
        <v>1935</v>
      </c>
      <c r="C1198" s="10" t="s">
        <v>162</v>
      </c>
      <c r="D1198" s="10" t="s">
        <v>3403</v>
      </c>
      <c r="E1198" s="12"/>
      <c r="F1198" s="12"/>
      <c r="I1198" s="12"/>
    </row>
    <row r="1199" spans="1:9" x14ac:dyDescent="0.2">
      <c r="A1199" s="10" t="s">
        <v>2117</v>
      </c>
      <c r="B1199" s="10" t="s">
        <v>1935</v>
      </c>
      <c r="C1199" s="10" t="s">
        <v>160</v>
      </c>
      <c r="D1199" s="10" t="s">
        <v>3404</v>
      </c>
      <c r="E1199" s="12"/>
      <c r="F1199" s="12"/>
      <c r="I1199" s="12"/>
    </row>
    <row r="1200" spans="1:9" x14ac:dyDescent="0.2">
      <c r="A1200" s="10" t="s">
        <v>2117</v>
      </c>
      <c r="B1200" s="10" t="s">
        <v>1935</v>
      </c>
      <c r="C1200" s="10" t="s">
        <v>158</v>
      </c>
      <c r="D1200" s="10" t="s">
        <v>3405</v>
      </c>
      <c r="E1200" s="12"/>
      <c r="F1200" s="12"/>
      <c r="I1200" s="12"/>
    </row>
    <row r="1201" spans="1:9" x14ac:dyDescent="0.2">
      <c r="A1201" s="10" t="s">
        <v>2117</v>
      </c>
      <c r="B1201" s="10" t="s">
        <v>1935</v>
      </c>
      <c r="C1201" s="10" t="s">
        <v>156</v>
      </c>
      <c r="D1201" s="10" t="s">
        <v>3406</v>
      </c>
      <c r="E1201" s="12"/>
      <c r="F1201" s="12"/>
      <c r="I1201" s="12"/>
    </row>
    <row r="1202" spans="1:9" x14ac:dyDescent="0.2">
      <c r="A1202" s="10" t="s">
        <v>2117</v>
      </c>
      <c r="B1202" s="10" t="s">
        <v>1935</v>
      </c>
      <c r="C1202" s="10" t="s">
        <v>154</v>
      </c>
      <c r="D1202" s="10" t="s">
        <v>3407</v>
      </c>
      <c r="E1202" s="12"/>
      <c r="F1202" s="12"/>
      <c r="I1202" s="12"/>
    </row>
    <row r="1203" spans="1:9" x14ac:dyDescent="0.2">
      <c r="A1203" s="10" t="s">
        <v>2117</v>
      </c>
      <c r="B1203" s="10" t="s">
        <v>1935</v>
      </c>
      <c r="C1203" s="10" t="s">
        <v>152</v>
      </c>
      <c r="D1203" s="10" t="s">
        <v>3408</v>
      </c>
      <c r="E1203" s="12"/>
      <c r="F1203" s="12"/>
      <c r="I1203" s="12"/>
    </row>
    <row r="1204" spans="1:9" x14ac:dyDescent="0.2">
      <c r="A1204" s="10" t="s">
        <v>2117</v>
      </c>
      <c r="B1204" s="10" t="s">
        <v>1935</v>
      </c>
      <c r="C1204" s="10" t="s">
        <v>150</v>
      </c>
      <c r="D1204" s="10" t="s">
        <v>3409</v>
      </c>
      <c r="E1204" s="12"/>
      <c r="F1204" s="12"/>
      <c r="I1204" s="12"/>
    </row>
    <row r="1205" spans="1:9" x14ac:dyDescent="0.2">
      <c r="A1205" s="10" t="s">
        <v>2117</v>
      </c>
      <c r="B1205" s="10" t="s">
        <v>1935</v>
      </c>
      <c r="C1205" s="10" t="s">
        <v>148</v>
      </c>
      <c r="D1205" s="10" t="s">
        <v>3410</v>
      </c>
      <c r="E1205" s="12"/>
      <c r="F1205" s="12"/>
      <c r="I1205" s="12"/>
    </row>
    <row r="1206" spans="1:9" x14ac:dyDescent="0.2">
      <c r="A1206" s="10" t="s">
        <v>2117</v>
      </c>
      <c r="B1206" s="10" t="s">
        <v>1935</v>
      </c>
      <c r="C1206" s="10" t="s">
        <v>146</v>
      </c>
      <c r="D1206" s="10" t="s">
        <v>3411</v>
      </c>
      <c r="E1206" s="12"/>
      <c r="F1206" s="12"/>
      <c r="I1206" s="12"/>
    </row>
    <row r="1207" spans="1:9" x14ac:dyDescent="0.2">
      <c r="A1207" s="10" t="s">
        <v>2117</v>
      </c>
      <c r="B1207" s="10" t="s">
        <v>1935</v>
      </c>
      <c r="C1207" s="10" t="s">
        <v>144</v>
      </c>
      <c r="D1207" s="10" t="s">
        <v>3412</v>
      </c>
      <c r="E1207" s="12"/>
      <c r="F1207" s="12"/>
      <c r="I1207" s="12"/>
    </row>
    <row r="1208" spans="1:9" x14ac:dyDescent="0.2">
      <c r="A1208" s="10" t="s">
        <v>2117</v>
      </c>
      <c r="B1208" s="10" t="s">
        <v>1935</v>
      </c>
      <c r="C1208" s="10" t="s">
        <v>142</v>
      </c>
      <c r="D1208" s="10" t="s">
        <v>3413</v>
      </c>
      <c r="E1208" s="12"/>
      <c r="F1208" s="12"/>
      <c r="I1208" s="12"/>
    </row>
    <row r="1209" spans="1:9" x14ac:dyDescent="0.2">
      <c r="A1209" s="10" t="s">
        <v>2117</v>
      </c>
      <c r="B1209" s="10" t="s">
        <v>1935</v>
      </c>
      <c r="C1209" s="10" t="s">
        <v>140</v>
      </c>
      <c r="D1209" s="10" t="s">
        <v>3414</v>
      </c>
      <c r="E1209" s="12"/>
      <c r="F1209" s="12"/>
      <c r="I1209" s="12"/>
    </row>
    <row r="1210" spans="1:9" x14ac:dyDescent="0.2">
      <c r="A1210" s="10" t="s">
        <v>2117</v>
      </c>
      <c r="B1210" s="10" t="s">
        <v>1935</v>
      </c>
      <c r="C1210" s="10" t="s">
        <v>138</v>
      </c>
      <c r="D1210" s="10" t="s">
        <v>3415</v>
      </c>
      <c r="E1210" s="12"/>
      <c r="F1210" s="12"/>
      <c r="I1210" s="12"/>
    </row>
    <row r="1211" spans="1:9" x14ac:dyDescent="0.2">
      <c r="A1211" s="10" t="s">
        <v>2117</v>
      </c>
      <c r="B1211" s="10" t="s">
        <v>1935</v>
      </c>
      <c r="C1211" s="10" t="s">
        <v>136</v>
      </c>
      <c r="D1211" s="10" t="s">
        <v>3416</v>
      </c>
      <c r="E1211" s="12"/>
      <c r="F1211" s="12"/>
      <c r="I1211" s="12"/>
    </row>
    <row r="1212" spans="1:9" x14ac:dyDescent="0.2">
      <c r="A1212" s="10" t="s">
        <v>2117</v>
      </c>
      <c r="B1212" s="10" t="s">
        <v>1935</v>
      </c>
      <c r="C1212" s="10" t="s">
        <v>134</v>
      </c>
      <c r="D1212" s="10" t="s">
        <v>3417</v>
      </c>
      <c r="E1212" s="12"/>
      <c r="F1212" s="12"/>
      <c r="I1212" s="12"/>
    </row>
    <row r="1213" spans="1:9" x14ac:dyDescent="0.2">
      <c r="A1213" s="10" t="s">
        <v>2117</v>
      </c>
      <c r="B1213" s="10" t="s">
        <v>1935</v>
      </c>
      <c r="C1213" s="10" t="s">
        <v>132</v>
      </c>
      <c r="D1213" s="10" t="s">
        <v>3418</v>
      </c>
      <c r="E1213" s="12"/>
      <c r="F1213" s="12"/>
      <c r="I1213" s="12"/>
    </row>
    <row r="1214" spans="1:9" x14ac:dyDescent="0.2">
      <c r="A1214" s="10" t="s">
        <v>2117</v>
      </c>
      <c r="B1214" s="10" t="s">
        <v>1935</v>
      </c>
      <c r="C1214" s="10" t="s">
        <v>130</v>
      </c>
      <c r="D1214" s="10" t="s">
        <v>3419</v>
      </c>
      <c r="E1214" s="12"/>
      <c r="F1214" s="12"/>
      <c r="I1214" s="12"/>
    </row>
    <row r="1215" spans="1:9" x14ac:dyDescent="0.2">
      <c r="A1215" s="10" t="s">
        <v>2117</v>
      </c>
      <c r="B1215" s="10" t="s">
        <v>1935</v>
      </c>
      <c r="C1215" s="10" t="s">
        <v>128</v>
      </c>
      <c r="D1215" s="10" t="s">
        <v>3420</v>
      </c>
      <c r="E1215" s="12"/>
      <c r="F1215" s="12"/>
      <c r="I1215" s="12"/>
    </row>
    <row r="1216" spans="1:9" x14ac:dyDescent="0.2">
      <c r="A1216" s="10" t="s">
        <v>2117</v>
      </c>
      <c r="B1216" s="10" t="s">
        <v>1935</v>
      </c>
      <c r="C1216" s="10" t="s">
        <v>126</v>
      </c>
      <c r="D1216" s="10" t="s">
        <v>3421</v>
      </c>
      <c r="E1216" s="12"/>
      <c r="F1216" s="12"/>
      <c r="I1216" s="12"/>
    </row>
    <row r="1217" spans="1:9" x14ac:dyDescent="0.2">
      <c r="A1217" s="10" t="s">
        <v>2117</v>
      </c>
      <c r="B1217" s="10" t="s">
        <v>1935</v>
      </c>
      <c r="C1217" s="10" t="s">
        <v>124</v>
      </c>
      <c r="D1217" s="10" t="s">
        <v>3422</v>
      </c>
      <c r="E1217" s="12"/>
      <c r="F1217" s="12"/>
      <c r="I1217" s="12"/>
    </row>
    <row r="1218" spans="1:9" x14ac:dyDescent="0.2">
      <c r="A1218" s="10" t="s">
        <v>2117</v>
      </c>
      <c r="B1218" s="10" t="s">
        <v>1935</v>
      </c>
      <c r="C1218" s="10" t="s">
        <v>122</v>
      </c>
      <c r="D1218" s="10" t="s">
        <v>3423</v>
      </c>
      <c r="E1218" s="12"/>
      <c r="F1218" s="12"/>
      <c r="I1218" s="12"/>
    </row>
    <row r="1219" spans="1:9" x14ac:dyDescent="0.2">
      <c r="A1219" s="10" t="s">
        <v>2117</v>
      </c>
      <c r="B1219" s="10" t="s">
        <v>1935</v>
      </c>
      <c r="C1219" s="10" t="s">
        <v>120</v>
      </c>
      <c r="D1219" s="10" t="s">
        <v>3424</v>
      </c>
      <c r="E1219" s="12"/>
      <c r="F1219" s="12"/>
      <c r="I1219" s="12"/>
    </row>
    <row r="1220" spans="1:9" x14ac:dyDescent="0.2">
      <c r="A1220" s="10" t="s">
        <v>2117</v>
      </c>
      <c r="B1220" s="10" t="s">
        <v>1935</v>
      </c>
      <c r="C1220" s="10" t="s">
        <v>118</v>
      </c>
      <c r="D1220" s="10" t="s">
        <v>3425</v>
      </c>
      <c r="E1220" s="12"/>
      <c r="F1220" s="12"/>
      <c r="I1220" s="12"/>
    </row>
    <row r="1221" spans="1:9" x14ac:dyDescent="0.2">
      <c r="A1221" s="10" t="s">
        <v>2117</v>
      </c>
      <c r="B1221" s="10" t="s">
        <v>1935</v>
      </c>
      <c r="C1221" s="10" t="s">
        <v>116</v>
      </c>
      <c r="D1221" s="10" t="s">
        <v>3426</v>
      </c>
      <c r="E1221" s="12"/>
      <c r="F1221" s="12"/>
      <c r="I1221" s="12"/>
    </row>
    <row r="1222" spans="1:9" x14ac:dyDescent="0.2">
      <c r="A1222" s="10" t="s">
        <v>2116</v>
      </c>
      <c r="B1222" s="10" t="s">
        <v>1934</v>
      </c>
      <c r="C1222" s="10" t="s">
        <v>1754</v>
      </c>
      <c r="D1222" s="10" t="s">
        <v>3427</v>
      </c>
      <c r="E1222" s="12"/>
      <c r="F1222" s="12"/>
      <c r="I1222" s="12"/>
    </row>
    <row r="1223" spans="1:9" x14ac:dyDescent="0.2">
      <c r="A1223" s="10" t="s">
        <v>2116</v>
      </c>
      <c r="B1223" s="10" t="s">
        <v>1934</v>
      </c>
      <c r="C1223" s="10" t="s">
        <v>1582</v>
      </c>
      <c r="D1223" s="10" t="s">
        <v>3428</v>
      </c>
      <c r="E1223" s="12"/>
      <c r="F1223" s="12"/>
      <c r="I1223" s="12"/>
    </row>
    <row r="1224" spans="1:9" x14ac:dyDescent="0.2">
      <c r="A1224" s="10" t="s">
        <v>2116</v>
      </c>
      <c r="B1224" s="10" t="s">
        <v>1934</v>
      </c>
      <c r="C1224" s="10" t="s">
        <v>1424</v>
      </c>
      <c r="D1224" s="10" t="s">
        <v>3429</v>
      </c>
      <c r="E1224" s="12"/>
      <c r="F1224" s="12"/>
      <c r="I1224" s="12"/>
    </row>
    <row r="1225" spans="1:9" x14ac:dyDescent="0.2">
      <c r="A1225" s="10" t="s">
        <v>2115</v>
      </c>
      <c r="B1225" s="10" t="s">
        <v>1933</v>
      </c>
      <c r="C1225" s="10" t="s">
        <v>1753</v>
      </c>
      <c r="D1225" s="10" t="s">
        <v>3430</v>
      </c>
      <c r="E1225" s="12"/>
      <c r="F1225" s="12"/>
      <c r="I1225" s="12"/>
    </row>
    <row r="1226" spans="1:9" x14ac:dyDescent="0.2">
      <c r="A1226" s="10" t="s">
        <v>2115</v>
      </c>
      <c r="B1226" s="10" t="s">
        <v>1933</v>
      </c>
      <c r="C1226" s="10" t="s">
        <v>1581</v>
      </c>
      <c r="D1226" s="10" t="s">
        <v>3431</v>
      </c>
      <c r="E1226" s="12"/>
      <c r="F1226" s="12"/>
      <c r="I1226" s="12"/>
    </row>
    <row r="1227" spans="1:9" x14ac:dyDescent="0.2">
      <c r="A1227" s="10" t="s">
        <v>2114</v>
      </c>
      <c r="B1227" s="10" t="s">
        <v>1932</v>
      </c>
      <c r="C1227" s="10" t="s">
        <v>1752</v>
      </c>
      <c r="D1227" s="10" t="s">
        <v>3432</v>
      </c>
      <c r="E1227" s="12"/>
      <c r="F1227" s="12"/>
      <c r="I1227" s="12"/>
    </row>
    <row r="1228" spans="1:9" x14ac:dyDescent="0.2">
      <c r="A1228" s="10" t="s">
        <v>2114</v>
      </c>
      <c r="B1228" s="10" t="s">
        <v>1932</v>
      </c>
      <c r="C1228" s="10" t="s">
        <v>1580</v>
      </c>
      <c r="D1228" s="10" t="s">
        <v>3433</v>
      </c>
      <c r="E1228" s="12"/>
      <c r="F1228" s="12"/>
      <c r="I1228" s="12"/>
    </row>
    <row r="1229" spans="1:9" x14ac:dyDescent="0.2">
      <c r="A1229" s="10" t="s">
        <v>2114</v>
      </c>
      <c r="B1229" s="10" t="s">
        <v>1932</v>
      </c>
      <c r="C1229" s="10" t="s">
        <v>1423</v>
      </c>
      <c r="D1229" s="10" t="s">
        <v>3434</v>
      </c>
      <c r="E1229" s="12"/>
      <c r="F1229" s="12"/>
      <c r="I1229" s="12"/>
    </row>
    <row r="1230" spans="1:9" x14ac:dyDescent="0.2">
      <c r="A1230" s="10" t="s">
        <v>2113</v>
      </c>
      <c r="B1230" s="10" t="s">
        <v>1931</v>
      </c>
      <c r="C1230" s="10" t="s">
        <v>1751</v>
      </c>
      <c r="D1230" s="10" t="s">
        <v>3435</v>
      </c>
      <c r="E1230" s="12"/>
      <c r="F1230" s="12"/>
      <c r="I1230" s="12"/>
    </row>
    <row r="1231" spans="1:9" x14ac:dyDescent="0.2">
      <c r="A1231" s="10" t="s">
        <v>2113</v>
      </c>
      <c r="B1231" s="10" t="s">
        <v>1931</v>
      </c>
      <c r="C1231" s="10" t="s">
        <v>1579</v>
      </c>
      <c r="D1231" s="10" t="s">
        <v>3436</v>
      </c>
      <c r="E1231" s="12"/>
      <c r="F1231" s="12"/>
      <c r="I1231" s="12"/>
    </row>
    <row r="1232" spans="1:9" x14ac:dyDescent="0.2">
      <c r="A1232" s="10" t="s">
        <v>2112</v>
      </c>
      <c r="B1232" s="10" t="s">
        <v>1930</v>
      </c>
      <c r="C1232" s="10" t="s">
        <v>404</v>
      </c>
      <c r="D1232" s="10" t="s">
        <v>3437</v>
      </c>
      <c r="E1232" s="12"/>
      <c r="F1232" s="12"/>
      <c r="I1232" s="12"/>
    </row>
    <row r="1233" spans="1:9" x14ac:dyDescent="0.2">
      <c r="A1233" s="10" t="s">
        <v>2112</v>
      </c>
      <c r="B1233" s="10" t="s">
        <v>1930</v>
      </c>
      <c r="C1233" s="10" t="s">
        <v>1578</v>
      </c>
      <c r="D1233" s="10" t="s">
        <v>3438</v>
      </c>
      <c r="E1233" s="12"/>
      <c r="F1233" s="12"/>
      <c r="I1233" s="12"/>
    </row>
    <row r="1234" spans="1:9" x14ac:dyDescent="0.2">
      <c r="A1234" s="10" t="s">
        <v>2112</v>
      </c>
      <c r="B1234" s="10" t="s">
        <v>1930</v>
      </c>
      <c r="C1234" s="10" t="s">
        <v>1422</v>
      </c>
      <c r="D1234" s="10" t="s">
        <v>3439</v>
      </c>
      <c r="E1234" s="12"/>
      <c r="F1234" s="12"/>
      <c r="I1234" s="12"/>
    </row>
    <row r="1235" spans="1:9" x14ac:dyDescent="0.2">
      <c r="A1235" s="10" t="s">
        <v>2111</v>
      </c>
      <c r="B1235" s="10" t="s">
        <v>1929</v>
      </c>
      <c r="C1235" s="10" t="s">
        <v>1750</v>
      </c>
      <c r="D1235" s="10" t="s">
        <v>3440</v>
      </c>
      <c r="E1235" s="12"/>
      <c r="F1235" s="12"/>
      <c r="I1235" s="12"/>
    </row>
    <row r="1236" spans="1:9" x14ac:dyDescent="0.2">
      <c r="A1236" s="10" t="s">
        <v>2111</v>
      </c>
      <c r="B1236" s="10" t="s">
        <v>1929</v>
      </c>
      <c r="C1236" s="10" t="s">
        <v>1577</v>
      </c>
      <c r="D1236" s="10" t="s">
        <v>3441</v>
      </c>
      <c r="E1236" s="12"/>
      <c r="F1236" s="12"/>
      <c r="I1236" s="12"/>
    </row>
    <row r="1237" spans="1:9" x14ac:dyDescent="0.2">
      <c r="A1237" s="10" t="s">
        <v>2110</v>
      </c>
      <c r="B1237" s="10" t="s">
        <v>1928</v>
      </c>
      <c r="C1237" s="10" t="s">
        <v>1127</v>
      </c>
      <c r="D1237" s="10" t="s">
        <v>3442</v>
      </c>
      <c r="E1237" s="12"/>
      <c r="F1237" s="12"/>
      <c r="I1237" s="12"/>
    </row>
    <row r="1238" spans="1:9" x14ac:dyDescent="0.2">
      <c r="A1238" s="10" t="s">
        <v>2110</v>
      </c>
      <c r="B1238" s="10" t="s">
        <v>1928</v>
      </c>
      <c r="C1238" s="10" t="s">
        <v>1576</v>
      </c>
      <c r="D1238" s="10" t="s">
        <v>3443</v>
      </c>
      <c r="E1238" s="12"/>
      <c r="F1238" s="12"/>
      <c r="I1238" s="12"/>
    </row>
    <row r="1239" spans="1:9" x14ac:dyDescent="0.2">
      <c r="A1239" s="10" t="s">
        <v>2110</v>
      </c>
      <c r="B1239" s="10" t="s">
        <v>1928</v>
      </c>
      <c r="C1239" s="10" t="s">
        <v>1421</v>
      </c>
      <c r="D1239" s="10" t="s">
        <v>2130</v>
      </c>
      <c r="E1239" s="12"/>
      <c r="F1239" s="12"/>
      <c r="I1239" s="12"/>
    </row>
    <row r="1240" spans="1:9" x14ac:dyDescent="0.2">
      <c r="A1240" s="10" t="s">
        <v>2109</v>
      </c>
      <c r="B1240" s="10" t="s">
        <v>1927</v>
      </c>
      <c r="C1240" s="10" t="s">
        <v>1749</v>
      </c>
      <c r="D1240" s="10" t="s">
        <v>3444</v>
      </c>
      <c r="E1240" s="12"/>
      <c r="F1240" s="12"/>
      <c r="I1240" s="12"/>
    </row>
    <row r="1241" spans="1:9" x14ac:dyDescent="0.2">
      <c r="A1241" s="10" t="s">
        <v>2109</v>
      </c>
      <c r="B1241" s="10" t="s">
        <v>1927</v>
      </c>
      <c r="C1241" s="10" t="s">
        <v>1575</v>
      </c>
      <c r="D1241" s="10" t="s">
        <v>3445</v>
      </c>
      <c r="E1241" s="12"/>
      <c r="F1241" s="12"/>
      <c r="I1241" s="12"/>
    </row>
    <row r="1242" spans="1:9" x14ac:dyDescent="0.2">
      <c r="A1242" s="10" t="s">
        <v>2109</v>
      </c>
      <c r="B1242" s="10" t="s">
        <v>1927</v>
      </c>
      <c r="C1242" s="10" t="s">
        <v>1420</v>
      </c>
      <c r="D1242" s="10" t="s">
        <v>3446</v>
      </c>
      <c r="E1242" s="12"/>
      <c r="F1242" s="12"/>
      <c r="I1242" s="12"/>
    </row>
    <row r="1243" spans="1:9" x14ac:dyDescent="0.2">
      <c r="A1243" s="10" t="s">
        <v>2109</v>
      </c>
      <c r="B1243" s="10" t="s">
        <v>1927</v>
      </c>
      <c r="C1243" s="10" t="s">
        <v>1314</v>
      </c>
      <c r="D1243" s="10" t="s">
        <v>3447</v>
      </c>
      <c r="E1243" s="12"/>
      <c r="F1243" s="12"/>
      <c r="I1243" s="12"/>
    </row>
    <row r="1244" spans="1:9" x14ac:dyDescent="0.2">
      <c r="A1244" s="10" t="s">
        <v>2108</v>
      </c>
      <c r="B1244" s="10" t="s">
        <v>1926</v>
      </c>
      <c r="C1244" s="10" t="s">
        <v>1748</v>
      </c>
      <c r="D1244" s="10" t="s">
        <v>3448</v>
      </c>
      <c r="E1244" s="12"/>
      <c r="F1244" s="12"/>
      <c r="I1244" s="12"/>
    </row>
    <row r="1245" spans="1:9" x14ac:dyDescent="0.2">
      <c r="A1245" s="10" t="s">
        <v>2108</v>
      </c>
      <c r="B1245" s="10" t="s">
        <v>1926</v>
      </c>
      <c r="C1245" s="10" t="s">
        <v>1574</v>
      </c>
      <c r="D1245" s="10" t="s">
        <v>3449</v>
      </c>
      <c r="E1245" s="12"/>
      <c r="F1245" s="12"/>
      <c r="I1245" s="12"/>
    </row>
    <row r="1246" spans="1:9" x14ac:dyDescent="0.2">
      <c r="A1246" s="10" t="s">
        <v>2108</v>
      </c>
      <c r="B1246" s="10" t="s">
        <v>1926</v>
      </c>
      <c r="C1246" s="10" t="s">
        <v>1419</v>
      </c>
      <c r="D1246" s="10" t="s">
        <v>3450</v>
      </c>
      <c r="E1246" s="12"/>
      <c r="F1246" s="12"/>
      <c r="I1246" s="12"/>
    </row>
    <row r="1247" spans="1:9" x14ac:dyDescent="0.2">
      <c r="A1247" s="10" t="s">
        <v>2108</v>
      </c>
      <c r="B1247" s="10" t="s">
        <v>1926</v>
      </c>
      <c r="C1247" s="10" t="s">
        <v>1313</v>
      </c>
      <c r="D1247" s="10" t="s">
        <v>3451</v>
      </c>
      <c r="E1247" s="12"/>
      <c r="F1247" s="12"/>
      <c r="I1247" s="12"/>
    </row>
    <row r="1248" spans="1:9" x14ac:dyDescent="0.2">
      <c r="A1248" s="10" t="s">
        <v>2108</v>
      </c>
      <c r="B1248" s="10" t="s">
        <v>1926</v>
      </c>
      <c r="C1248" s="10" t="s">
        <v>1245</v>
      </c>
      <c r="D1248" s="10" t="s">
        <v>2035</v>
      </c>
      <c r="E1248" s="12"/>
      <c r="F1248" s="12"/>
      <c r="I1248" s="12"/>
    </row>
    <row r="1249" spans="1:9" x14ac:dyDescent="0.2">
      <c r="A1249" s="10" t="s">
        <v>2108</v>
      </c>
      <c r="B1249" s="10" t="s">
        <v>1926</v>
      </c>
      <c r="C1249" s="10" t="s">
        <v>1194</v>
      </c>
      <c r="D1249" s="10" t="s">
        <v>3452</v>
      </c>
      <c r="E1249" s="12"/>
      <c r="F1249" s="12"/>
      <c r="I1249" s="12"/>
    </row>
    <row r="1250" spans="1:9" x14ac:dyDescent="0.2">
      <c r="A1250" s="10" t="s">
        <v>2108</v>
      </c>
      <c r="B1250" s="10" t="s">
        <v>1926</v>
      </c>
      <c r="C1250" s="10" t="s">
        <v>1149</v>
      </c>
      <c r="D1250" s="10" t="s">
        <v>3453</v>
      </c>
      <c r="E1250" s="12"/>
      <c r="F1250" s="12"/>
      <c r="I1250" s="12"/>
    </row>
    <row r="1251" spans="1:9" x14ac:dyDescent="0.2">
      <c r="A1251" s="10" t="s">
        <v>2108</v>
      </c>
      <c r="B1251" s="10" t="s">
        <v>1926</v>
      </c>
      <c r="C1251" s="10" t="s">
        <v>1109</v>
      </c>
      <c r="D1251" s="10" t="s">
        <v>3454</v>
      </c>
      <c r="E1251" s="12"/>
      <c r="F1251" s="12"/>
      <c r="I1251" s="12"/>
    </row>
    <row r="1252" spans="1:9" x14ac:dyDescent="0.2">
      <c r="A1252" s="10" t="s">
        <v>2108</v>
      </c>
      <c r="B1252" s="10" t="s">
        <v>1926</v>
      </c>
      <c r="C1252" s="10" t="s">
        <v>1071</v>
      </c>
      <c r="D1252" s="10" t="s">
        <v>3455</v>
      </c>
      <c r="E1252" s="12"/>
      <c r="F1252" s="12"/>
      <c r="I1252" s="12"/>
    </row>
    <row r="1253" spans="1:9" x14ac:dyDescent="0.2">
      <c r="A1253" s="10" t="s">
        <v>2108</v>
      </c>
      <c r="B1253" s="10" t="s">
        <v>1926</v>
      </c>
      <c r="C1253" s="10" t="s">
        <v>1037</v>
      </c>
      <c r="D1253" s="10" t="s">
        <v>3456</v>
      </c>
      <c r="E1253" s="12"/>
      <c r="F1253" s="12"/>
      <c r="I1253" s="12"/>
    </row>
    <row r="1254" spans="1:9" x14ac:dyDescent="0.2">
      <c r="A1254" s="10" t="s">
        <v>2107</v>
      </c>
      <c r="B1254" s="10" t="s">
        <v>1925</v>
      </c>
      <c r="C1254" s="10" t="s">
        <v>1747</v>
      </c>
      <c r="D1254" s="10" t="s">
        <v>3457</v>
      </c>
      <c r="E1254" s="12"/>
      <c r="F1254" s="12"/>
      <c r="I1254" s="12"/>
    </row>
    <row r="1255" spans="1:9" x14ac:dyDescent="0.2">
      <c r="A1255" s="10" t="s">
        <v>2107</v>
      </c>
      <c r="B1255" s="10" t="s">
        <v>1925</v>
      </c>
      <c r="C1255" s="10" t="s">
        <v>1573</v>
      </c>
      <c r="D1255" s="10" t="s">
        <v>2160</v>
      </c>
      <c r="E1255" s="12"/>
      <c r="F1255" s="12"/>
      <c r="I1255" s="12"/>
    </row>
    <row r="1256" spans="1:9" x14ac:dyDescent="0.2">
      <c r="A1256" s="10" t="s">
        <v>2107</v>
      </c>
      <c r="B1256" s="10" t="s">
        <v>1925</v>
      </c>
      <c r="C1256" s="10" t="s">
        <v>1418</v>
      </c>
      <c r="D1256" s="10" t="s">
        <v>3458</v>
      </c>
      <c r="E1256" s="12"/>
      <c r="F1256" s="12"/>
      <c r="I1256" s="12"/>
    </row>
    <row r="1257" spans="1:9" x14ac:dyDescent="0.2">
      <c r="A1257" s="10" t="s">
        <v>2106</v>
      </c>
      <c r="B1257" s="10" t="s">
        <v>1924</v>
      </c>
      <c r="C1257" s="10" t="s">
        <v>1746</v>
      </c>
      <c r="D1257" s="10" t="s">
        <v>3459</v>
      </c>
      <c r="E1257" s="12"/>
      <c r="F1257" s="12"/>
      <c r="I1257" s="12"/>
    </row>
    <row r="1258" spans="1:9" x14ac:dyDescent="0.2">
      <c r="A1258" s="10" t="s">
        <v>2106</v>
      </c>
      <c r="B1258" s="10" t="s">
        <v>1924</v>
      </c>
      <c r="C1258" s="10" t="s">
        <v>1572</v>
      </c>
      <c r="D1258" s="10" t="s">
        <v>3460</v>
      </c>
      <c r="E1258" s="12"/>
      <c r="F1258" s="12"/>
      <c r="I1258" s="12"/>
    </row>
    <row r="1259" spans="1:9" x14ac:dyDescent="0.2">
      <c r="A1259" s="10" t="s">
        <v>2106</v>
      </c>
      <c r="B1259" s="10" t="s">
        <v>1924</v>
      </c>
      <c r="C1259" s="10" t="s">
        <v>1417</v>
      </c>
      <c r="D1259" s="10" t="s">
        <v>3461</v>
      </c>
      <c r="E1259" s="12"/>
      <c r="F1259" s="12"/>
      <c r="I1259" s="12"/>
    </row>
    <row r="1260" spans="1:9" x14ac:dyDescent="0.2">
      <c r="A1260" s="10" t="s">
        <v>2106</v>
      </c>
      <c r="B1260" s="10" t="s">
        <v>1924</v>
      </c>
      <c r="C1260" s="10" t="s">
        <v>1312</v>
      </c>
      <c r="D1260" s="10" t="s">
        <v>3462</v>
      </c>
      <c r="E1260" s="12"/>
      <c r="F1260" s="12"/>
      <c r="I1260" s="12"/>
    </row>
    <row r="1261" spans="1:9" x14ac:dyDescent="0.2">
      <c r="A1261" s="10" t="s">
        <v>2105</v>
      </c>
      <c r="B1261" s="10" t="s">
        <v>1923</v>
      </c>
      <c r="C1261" s="10" t="s">
        <v>1745</v>
      </c>
      <c r="D1261" s="10" t="s">
        <v>2168</v>
      </c>
      <c r="E1261" s="12"/>
      <c r="F1261" s="12"/>
      <c r="I1261" s="12"/>
    </row>
    <row r="1262" spans="1:9" x14ac:dyDescent="0.2">
      <c r="A1262" s="10" t="s">
        <v>2105</v>
      </c>
      <c r="B1262" s="10" t="s">
        <v>1923</v>
      </c>
      <c r="C1262" s="10" t="s">
        <v>1571</v>
      </c>
      <c r="D1262" s="10" t="s">
        <v>3463</v>
      </c>
      <c r="E1262" s="12"/>
      <c r="F1262" s="12"/>
      <c r="I1262" s="12"/>
    </row>
    <row r="1263" spans="1:9" x14ac:dyDescent="0.2">
      <c r="A1263" s="10" t="s">
        <v>2105</v>
      </c>
      <c r="B1263" s="10" t="s">
        <v>1923</v>
      </c>
      <c r="C1263" s="10" t="s">
        <v>1416</v>
      </c>
      <c r="D1263" s="10" t="s">
        <v>3464</v>
      </c>
      <c r="E1263" s="12"/>
      <c r="F1263" s="12"/>
      <c r="I1263" s="12"/>
    </row>
    <row r="1264" spans="1:9" x14ac:dyDescent="0.2">
      <c r="A1264" s="10" t="s">
        <v>2105</v>
      </c>
      <c r="B1264" s="10" t="s">
        <v>1923</v>
      </c>
      <c r="C1264" s="10" t="s">
        <v>1311</v>
      </c>
      <c r="D1264" s="10" t="s">
        <v>3465</v>
      </c>
      <c r="E1264" s="12"/>
      <c r="F1264" s="12"/>
      <c r="I1264" s="12"/>
    </row>
    <row r="1265" spans="1:9" x14ac:dyDescent="0.2">
      <c r="A1265" s="10" t="s">
        <v>2105</v>
      </c>
      <c r="B1265" s="10" t="s">
        <v>1923</v>
      </c>
      <c r="C1265" s="10" t="s">
        <v>1244</v>
      </c>
      <c r="D1265" s="10" t="s">
        <v>3466</v>
      </c>
      <c r="E1265" s="12"/>
      <c r="F1265" s="12"/>
      <c r="I1265" s="12"/>
    </row>
    <row r="1266" spans="1:9" x14ac:dyDescent="0.2">
      <c r="A1266" s="10" t="s">
        <v>2105</v>
      </c>
      <c r="B1266" s="10" t="s">
        <v>1923</v>
      </c>
      <c r="C1266" s="10" t="s">
        <v>1193</v>
      </c>
      <c r="D1266" s="10" t="s">
        <v>3467</v>
      </c>
      <c r="E1266" s="12"/>
      <c r="F1266" s="12"/>
      <c r="I1266" s="12"/>
    </row>
    <row r="1267" spans="1:9" x14ac:dyDescent="0.2">
      <c r="A1267" s="10" t="s">
        <v>2105</v>
      </c>
      <c r="B1267" s="10" t="s">
        <v>1923</v>
      </c>
      <c r="C1267" s="10" t="s">
        <v>1148</v>
      </c>
      <c r="D1267" s="10" t="s">
        <v>3468</v>
      </c>
      <c r="E1267" s="12"/>
      <c r="F1267" s="12"/>
      <c r="I1267" s="12"/>
    </row>
    <row r="1268" spans="1:9" x14ac:dyDescent="0.2">
      <c r="A1268" s="10" t="s">
        <v>2105</v>
      </c>
      <c r="B1268" s="10" t="s">
        <v>1923</v>
      </c>
      <c r="C1268" s="10" t="s">
        <v>1108</v>
      </c>
      <c r="D1268" s="10" t="s">
        <v>3469</v>
      </c>
      <c r="E1268" s="12"/>
      <c r="F1268" s="12"/>
      <c r="I1268" s="12"/>
    </row>
    <row r="1269" spans="1:9" x14ac:dyDescent="0.2">
      <c r="A1269" s="10" t="s">
        <v>2105</v>
      </c>
      <c r="B1269" s="10" t="s">
        <v>1923</v>
      </c>
      <c r="C1269" s="10" t="s">
        <v>1070</v>
      </c>
      <c r="D1269" s="10" t="s">
        <v>3470</v>
      </c>
      <c r="E1269" s="12"/>
      <c r="F1269" s="12"/>
      <c r="I1269" s="12"/>
    </row>
    <row r="1270" spans="1:9" x14ac:dyDescent="0.2">
      <c r="A1270" s="10" t="s">
        <v>2105</v>
      </c>
      <c r="B1270" s="10" t="s">
        <v>1923</v>
      </c>
      <c r="C1270" s="10" t="s">
        <v>1036</v>
      </c>
      <c r="D1270" s="10" t="s">
        <v>3471</v>
      </c>
      <c r="E1270" s="12"/>
      <c r="F1270" s="12"/>
      <c r="I1270" s="12"/>
    </row>
    <row r="1271" spans="1:9" x14ac:dyDescent="0.2">
      <c r="A1271" s="10" t="s">
        <v>2105</v>
      </c>
      <c r="B1271" s="10" t="s">
        <v>1923</v>
      </c>
      <c r="C1271" s="10" t="s">
        <v>1007</v>
      </c>
      <c r="D1271" s="10" t="s">
        <v>3472</v>
      </c>
      <c r="E1271" s="12"/>
      <c r="F1271" s="12"/>
      <c r="I1271" s="12"/>
    </row>
    <row r="1272" spans="1:9" x14ac:dyDescent="0.2">
      <c r="A1272" s="10" t="s">
        <v>2105</v>
      </c>
      <c r="B1272" s="10" t="s">
        <v>1923</v>
      </c>
      <c r="C1272" s="10" t="s">
        <v>979</v>
      </c>
      <c r="D1272" s="10" t="s">
        <v>3473</v>
      </c>
      <c r="E1272" s="12"/>
      <c r="F1272" s="12"/>
      <c r="I1272" s="12"/>
    </row>
    <row r="1273" spans="1:9" x14ac:dyDescent="0.2">
      <c r="A1273" s="10" t="s">
        <v>2105</v>
      </c>
      <c r="B1273" s="10" t="s">
        <v>1923</v>
      </c>
      <c r="C1273" s="10" t="s">
        <v>954</v>
      </c>
      <c r="D1273" s="10" t="s">
        <v>3474</v>
      </c>
      <c r="E1273" s="12"/>
      <c r="F1273" s="12"/>
      <c r="I1273" s="12"/>
    </row>
    <row r="1274" spans="1:9" x14ac:dyDescent="0.2">
      <c r="A1274" s="10" t="s">
        <v>2105</v>
      </c>
      <c r="B1274" s="10" t="s">
        <v>1923</v>
      </c>
      <c r="C1274" s="10" t="s">
        <v>929</v>
      </c>
      <c r="D1274" s="10" t="s">
        <v>3475</v>
      </c>
      <c r="E1274" s="12"/>
      <c r="F1274" s="12"/>
      <c r="I1274" s="12"/>
    </row>
    <row r="1275" spans="1:9" x14ac:dyDescent="0.2">
      <c r="A1275" s="10" t="s">
        <v>2105</v>
      </c>
      <c r="B1275" s="10" t="s">
        <v>1923</v>
      </c>
      <c r="C1275" s="10" t="s">
        <v>906</v>
      </c>
      <c r="D1275" s="10" t="s">
        <v>3476</v>
      </c>
      <c r="E1275" s="12"/>
      <c r="F1275" s="12"/>
      <c r="I1275" s="12"/>
    </row>
    <row r="1276" spans="1:9" x14ac:dyDescent="0.2">
      <c r="A1276" s="10" t="s">
        <v>2105</v>
      </c>
      <c r="B1276" s="10" t="s">
        <v>1923</v>
      </c>
      <c r="C1276" s="10" t="s">
        <v>883</v>
      </c>
      <c r="D1276" s="10" t="s">
        <v>3477</v>
      </c>
      <c r="E1276" s="12"/>
      <c r="F1276" s="12"/>
      <c r="I1276" s="12"/>
    </row>
    <row r="1277" spans="1:9" x14ac:dyDescent="0.2">
      <c r="A1277" s="10" t="s">
        <v>2105</v>
      </c>
      <c r="B1277" s="10" t="s">
        <v>1923</v>
      </c>
      <c r="C1277" s="10" t="s">
        <v>271</v>
      </c>
      <c r="D1277" s="10" t="s">
        <v>3478</v>
      </c>
      <c r="E1277" s="12"/>
      <c r="F1277" s="12"/>
      <c r="I1277" s="12"/>
    </row>
    <row r="1278" spans="1:9" x14ac:dyDescent="0.2">
      <c r="A1278" s="10" t="s">
        <v>2105</v>
      </c>
      <c r="B1278" s="10" t="s">
        <v>1923</v>
      </c>
      <c r="C1278" s="10" t="s">
        <v>841</v>
      </c>
      <c r="D1278" s="10" t="s">
        <v>3479</v>
      </c>
      <c r="E1278" s="12"/>
      <c r="F1278" s="12"/>
      <c r="I1278" s="12"/>
    </row>
    <row r="1279" spans="1:9" x14ac:dyDescent="0.2">
      <c r="A1279" s="10" t="s">
        <v>2105</v>
      </c>
      <c r="B1279" s="10" t="s">
        <v>1923</v>
      </c>
      <c r="C1279" s="10" t="s">
        <v>819</v>
      </c>
      <c r="D1279" s="10" t="s">
        <v>3480</v>
      </c>
      <c r="E1279" s="12"/>
      <c r="F1279" s="12"/>
      <c r="I1279" s="12"/>
    </row>
    <row r="1280" spans="1:9" x14ac:dyDescent="0.2">
      <c r="A1280" s="10" t="s">
        <v>2105</v>
      </c>
      <c r="B1280" s="10" t="s">
        <v>1923</v>
      </c>
      <c r="C1280" s="10" t="s">
        <v>798</v>
      </c>
      <c r="D1280" s="10" t="s">
        <v>3481</v>
      </c>
      <c r="E1280" s="12"/>
      <c r="F1280" s="12"/>
      <c r="I1280" s="12"/>
    </row>
    <row r="1281" spans="1:9" x14ac:dyDescent="0.2">
      <c r="A1281" s="10" t="s">
        <v>2105</v>
      </c>
      <c r="B1281" s="10" t="s">
        <v>1923</v>
      </c>
      <c r="C1281" s="10" t="s">
        <v>779</v>
      </c>
      <c r="D1281" s="10" t="s">
        <v>3482</v>
      </c>
      <c r="E1281" s="12"/>
      <c r="F1281" s="12"/>
      <c r="I1281" s="12"/>
    </row>
    <row r="1282" spans="1:9" x14ac:dyDescent="0.2">
      <c r="A1282" s="10" t="s">
        <v>2105</v>
      </c>
      <c r="B1282" s="10" t="s">
        <v>1923</v>
      </c>
      <c r="C1282" s="10" t="s">
        <v>761</v>
      </c>
      <c r="D1282" s="10" t="s">
        <v>3483</v>
      </c>
      <c r="E1282" s="12"/>
      <c r="F1282" s="12"/>
      <c r="I1282" s="12"/>
    </row>
    <row r="1283" spans="1:9" x14ac:dyDescent="0.2">
      <c r="A1283" s="10" t="s">
        <v>2105</v>
      </c>
      <c r="B1283" s="10" t="s">
        <v>1923</v>
      </c>
      <c r="C1283" s="10" t="s">
        <v>741</v>
      </c>
      <c r="D1283" s="10" t="s">
        <v>3484</v>
      </c>
      <c r="E1283" s="12"/>
      <c r="F1283" s="12"/>
      <c r="I1283" s="12"/>
    </row>
    <row r="1284" spans="1:9" x14ac:dyDescent="0.2">
      <c r="A1284" s="10" t="s">
        <v>2105</v>
      </c>
      <c r="B1284" s="10" t="s">
        <v>1923</v>
      </c>
      <c r="C1284" s="10" t="s">
        <v>722</v>
      </c>
      <c r="D1284" s="10" t="s">
        <v>3485</v>
      </c>
      <c r="E1284" s="12"/>
      <c r="F1284" s="12"/>
      <c r="I1284" s="12"/>
    </row>
    <row r="1285" spans="1:9" x14ac:dyDescent="0.2">
      <c r="A1285" s="10" t="s">
        <v>2105</v>
      </c>
      <c r="B1285" s="10" t="s">
        <v>1923</v>
      </c>
      <c r="C1285" s="10" t="s">
        <v>704</v>
      </c>
      <c r="D1285" s="10" t="s">
        <v>3486</v>
      </c>
      <c r="E1285" s="12"/>
      <c r="F1285" s="12"/>
      <c r="I1285" s="12"/>
    </row>
    <row r="1286" spans="1:9" x14ac:dyDescent="0.2">
      <c r="A1286" s="10" t="s">
        <v>2105</v>
      </c>
      <c r="B1286" s="10" t="s">
        <v>1923</v>
      </c>
      <c r="C1286" s="10" t="s">
        <v>690</v>
      </c>
      <c r="D1286" s="10" t="s">
        <v>3487</v>
      </c>
      <c r="E1286" s="12"/>
      <c r="F1286" s="12"/>
      <c r="I1286" s="12"/>
    </row>
    <row r="1287" spans="1:9" x14ac:dyDescent="0.2">
      <c r="A1287" s="10" t="s">
        <v>2105</v>
      </c>
      <c r="B1287" s="10" t="s">
        <v>1923</v>
      </c>
      <c r="C1287" s="10" t="s">
        <v>675</v>
      </c>
      <c r="D1287" s="10" t="s">
        <v>3488</v>
      </c>
      <c r="E1287" s="12"/>
      <c r="F1287" s="12"/>
      <c r="I1287" s="12"/>
    </row>
    <row r="1288" spans="1:9" x14ac:dyDescent="0.2">
      <c r="A1288" s="10" t="s">
        <v>2105</v>
      </c>
      <c r="B1288" s="10" t="s">
        <v>1923</v>
      </c>
      <c r="C1288" s="10" t="s">
        <v>660</v>
      </c>
      <c r="D1288" s="10" t="s">
        <v>3489</v>
      </c>
      <c r="E1288" s="12"/>
      <c r="F1288" s="12"/>
      <c r="I1288" s="12"/>
    </row>
    <row r="1289" spans="1:9" x14ac:dyDescent="0.2">
      <c r="A1289" s="10" t="s">
        <v>2105</v>
      </c>
      <c r="B1289" s="10" t="s">
        <v>1923</v>
      </c>
      <c r="C1289" s="10" t="s">
        <v>645</v>
      </c>
      <c r="D1289" s="10" t="s">
        <v>3490</v>
      </c>
      <c r="E1289" s="12"/>
      <c r="F1289" s="12"/>
      <c r="I1289" s="12"/>
    </row>
    <row r="1290" spans="1:9" x14ac:dyDescent="0.2">
      <c r="A1290" s="10" t="s">
        <v>2105</v>
      </c>
      <c r="B1290" s="10" t="s">
        <v>1923</v>
      </c>
      <c r="C1290" s="10" t="s">
        <v>631</v>
      </c>
      <c r="D1290" s="10" t="s">
        <v>3491</v>
      </c>
      <c r="E1290" s="12"/>
      <c r="F1290" s="12"/>
      <c r="I1290" s="12"/>
    </row>
    <row r="1291" spans="1:9" x14ac:dyDescent="0.2">
      <c r="A1291" s="10" t="s">
        <v>2105</v>
      </c>
      <c r="B1291" s="10" t="s">
        <v>1923</v>
      </c>
      <c r="C1291" s="10" t="s">
        <v>617</v>
      </c>
      <c r="D1291" s="10" t="s">
        <v>3492</v>
      </c>
      <c r="E1291" s="12"/>
      <c r="F1291" s="12"/>
      <c r="I1291" s="12"/>
    </row>
    <row r="1292" spans="1:9" x14ac:dyDescent="0.2">
      <c r="A1292" s="10" t="s">
        <v>2105</v>
      </c>
      <c r="B1292" s="10" t="s">
        <v>1923</v>
      </c>
      <c r="C1292" s="10" t="s">
        <v>602</v>
      </c>
      <c r="D1292" s="10" t="s">
        <v>3493</v>
      </c>
      <c r="E1292" s="12"/>
      <c r="F1292" s="12"/>
      <c r="I1292" s="12"/>
    </row>
    <row r="1293" spans="1:9" x14ac:dyDescent="0.2">
      <c r="A1293" s="10" t="s">
        <v>2105</v>
      </c>
      <c r="B1293" s="10" t="s">
        <v>1923</v>
      </c>
      <c r="C1293" s="10" t="s">
        <v>589</v>
      </c>
      <c r="D1293" s="10" t="s">
        <v>3494</v>
      </c>
      <c r="E1293" s="12"/>
      <c r="F1293" s="12"/>
      <c r="I1293" s="12"/>
    </row>
    <row r="1294" spans="1:9" x14ac:dyDescent="0.2">
      <c r="A1294" s="10" t="s">
        <v>2105</v>
      </c>
      <c r="B1294" s="10" t="s">
        <v>1923</v>
      </c>
      <c r="C1294" s="10" t="s">
        <v>576</v>
      </c>
      <c r="D1294" s="10" t="s">
        <v>3495</v>
      </c>
      <c r="E1294" s="12"/>
      <c r="F1294" s="12"/>
      <c r="I1294" s="12"/>
    </row>
    <row r="1295" spans="1:9" x14ac:dyDescent="0.2">
      <c r="A1295" s="10" t="s">
        <v>2105</v>
      </c>
      <c r="B1295" s="10" t="s">
        <v>1923</v>
      </c>
      <c r="C1295" s="10" t="s">
        <v>565</v>
      </c>
      <c r="D1295" s="10" t="s">
        <v>3496</v>
      </c>
      <c r="E1295" s="12"/>
      <c r="F1295" s="12"/>
      <c r="I1295" s="12"/>
    </row>
    <row r="1296" spans="1:9" x14ac:dyDescent="0.2">
      <c r="A1296" s="10" t="s">
        <v>2105</v>
      </c>
      <c r="B1296" s="10" t="s">
        <v>1923</v>
      </c>
      <c r="C1296" s="10" t="s">
        <v>554</v>
      </c>
      <c r="D1296" s="10" t="s">
        <v>3497</v>
      </c>
      <c r="E1296" s="12"/>
      <c r="F1296" s="12"/>
      <c r="I1296" s="12"/>
    </row>
    <row r="1297" spans="1:9" x14ac:dyDescent="0.2">
      <c r="A1297" s="10" t="s">
        <v>2105</v>
      </c>
      <c r="B1297" s="10" t="s">
        <v>1923</v>
      </c>
      <c r="C1297" s="10" t="s">
        <v>543</v>
      </c>
      <c r="D1297" s="10" t="s">
        <v>3498</v>
      </c>
      <c r="E1297" s="12"/>
      <c r="F1297" s="12"/>
      <c r="I1297" s="12"/>
    </row>
    <row r="1298" spans="1:9" x14ac:dyDescent="0.2">
      <c r="A1298" s="10" t="s">
        <v>2105</v>
      </c>
      <c r="B1298" s="10" t="s">
        <v>1923</v>
      </c>
      <c r="C1298" s="10" t="s">
        <v>532</v>
      </c>
      <c r="D1298" s="10" t="s">
        <v>3499</v>
      </c>
      <c r="E1298" s="12"/>
      <c r="F1298" s="12"/>
      <c r="I1298" s="12"/>
    </row>
    <row r="1299" spans="1:9" x14ac:dyDescent="0.2">
      <c r="A1299" s="10" t="s">
        <v>2105</v>
      </c>
      <c r="B1299" s="10" t="s">
        <v>1923</v>
      </c>
      <c r="C1299" s="10" t="s">
        <v>525</v>
      </c>
      <c r="D1299" s="10" t="s">
        <v>3500</v>
      </c>
      <c r="E1299" s="12"/>
      <c r="F1299" s="12"/>
      <c r="I1299" s="12"/>
    </row>
    <row r="1300" spans="1:9" x14ac:dyDescent="0.2">
      <c r="A1300" s="10" t="s">
        <v>2105</v>
      </c>
      <c r="B1300" s="10" t="s">
        <v>1923</v>
      </c>
      <c r="C1300" s="10" t="s">
        <v>514</v>
      </c>
      <c r="D1300" s="10" t="s">
        <v>3501</v>
      </c>
      <c r="E1300" s="12"/>
      <c r="F1300" s="12"/>
      <c r="I1300" s="12"/>
    </row>
    <row r="1301" spans="1:9" x14ac:dyDescent="0.2">
      <c r="A1301" s="10" t="s">
        <v>2105</v>
      </c>
      <c r="B1301" s="10" t="s">
        <v>1923</v>
      </c>
      <c r="C1301" s="10" t="s">
        <v>503</v>
      </c>
      <c r="D1301" s="10" t="s">
        <v>3502</v>
      </c>
      <c r="E1301" s="12"/>
      <c r="F1301" s="12"/>
      <c r="I1301" s="12"/>
    </row>
    <row r="1302" spans="1:9" x14ac:dyDescent="0.2">
      <c r="A1302" s="10" t="s">
        <v>2105</v>
      </c>
      <c r="B1302" s="10" t="s">
        <v>1923</v>
      </c>
      <c r="C1302" s="10" t="s">
        <v>493</v>
      </c>
      <c r="D1302" s="10" t="s">
        <v>3503</v>
      </c>
      <c r="E1302" s="12"/>
      <c r="F1302" s="12"/>
      <c r="I1302" s="12"/>
    </row>
    <row r="1303" spans="1:9" x14ac:dyDescent="0.2">
      <c r="A1303" s="10" t="s">
        <v>2105</v>
      </c>
      <c r="B1303" s="10" t="s">
        <v>1923</v>
      </c>
      <c r="C1303" s="10" t="s">
        <v>482</v>
      </c>
      <c r="D1303" s="10" t="s">
        <v>3504</v>
      </c>
      <c r="E1303" s="12"/>
      <c r="F1303" s="12"/>
      <c r="I1303" s="12"/>
    </row>
    <row r="1304" spans="1:9" x14ac:dyDescent="0.2">
      <c r="A1304" s="10" t="s">
        <v>2105</v>
      </c>
      <c r="B1304" s="10" t="s">
        <v>1923</v>
      </c>
      <c r="C1304" s="10" t="s">
        <v>471</v>
      </c>
      <c r="D1304" s="10" t="s">
        <v>3505</v>
      </c>
      <c r="E1304" s="12"/>
      <c r="F1304" s="12"/>
      <c r="I1304" s="12"/>
    </row>
    <row r="1305" spans="1:9" x14ac:dyDescent="0.2">
      <c r="A1305" s="10" t="s">
        <v>2105</v>
      </c>
      <c r="B1305" s="10" t="s">
        <v>1923</v>
      </c>
      <c r="C1305" s="10" t="s">
        <v>461</v>
      </c>
      <c r="D1305" s="10" t="s">
        <v>3506</v>
      </c>
      <c r="E1305" s="12"/>
      <c r="F1305" s="12"/>
      <c r="I1305" s="12"/>
    </row>
    <row r="1306" spans="1:9" x14ac:dyDescent="0.2">
      <c r="A1306" s="10" t="s">
        <v>2105</v>
      </c>
      <c r="B1306" s="10" t="s">
        <v>1923</v>
      </c>
      <c r="C1306" s="10" t="s">
        <v>450</v>
      </c>
      <c r="D1306" s="10" t="s">
        <v>3507</v>
      </c>
      <c r="E1306" s="12"/>
      <c r="F1306" s="12"/>
      <c r="I1306" s="12"/>
    </row>
    <row r="1307" spans="1:9" x14ac:dyDescent="0.2">
      <c r="A1307" s="10" t="s">
        <v>2105</v>
      </c>
      <c r="B1307" s="10" t="s">
        <v>1923</v>
      </c>
      <c r="C1307" s="10" t="s">
        <v>440</v>
      </c>
      <c r="D1307" s="10" t="s">
        <v>3508</v>
      </c>
      <c r="E1307" s="12"/>
      <c r="F1307" s="12"/>
      <c r="I1307" s="12"/>
    </row>
    <row r="1308" spans="1:9" x14ac:dyDescent="0.2">
      <c r="A1308" s="10" t="s">
        <v>2105</v>
      </c>
      <c r="B1308" s="10" t="s">
        <v>1923</v>
      </c>
      <c r="C1308" s="10" t="s">
        <v>430</v>
      </c>
      <c r="D1308" s="10" t="s">
        <v>3509</v>
      </c>
      <c r="E1308" s="12"/>
      <c r="F1308" s="12"/>
      <c r="I1308" s="12"/>
    </row>
    <row r="1309" spans="1:9" x14ac:dyDescent="0.2">
      <c r="A1309" s="10" t="s">
        <v>2105</v>
      </c>
      <c r="B1309" s="10" t="s">
        <v>1923</v>
      </c>
      <c r="C1309" s="10" t="s">
        <v>420</v>
      </c>
      <c r="D1309" s="10" t="s">
        <v>3510</v>
      </c>
      <c r="E1309" s="12"/>
      <c r="F1309" s="12"/>
      <c r="I1309" s="12"/>
    </row>
    <row r="1310" spans="1:9" x14ac:dyDescent="0.2">
      <c r="A1310" s="10" t="s">
        <v>2105</v>
      </c>
      <c r="B1310" s="10" t="s">
        <v>1923</v>
      </c>
      <c r="C1310" s="10" t="s">
        <v>412</v>
      </c>
      <c r="D1310" s="10" t="s">
        <v>3511</v>
      </c>
      <c r="E1310" s="12"/>
      <c r="F1310" s="12"/>
      <c r="I1310" s="12"/>
    </row>
    <row r="1311" spans="1:9" x14ac:dyDescent="0.2">
      <c r="A1311" s="10" t="s">
        <v>2105</v>
      </c>
      <c r="B1311" s="10" t="s">
        <v>1923</v>
      </c>
      <c r="C1311" s="10" t="s">
        <v>402</v>
      </c>
      <c r="D1311" s="10" t="s">
        <v>3512</v>
      </c>
      <c r="E1311" s="12"/>
      <c r="F1311" s="12"/>
      <c r="I1311" s="12"/>
    </row>
    <row r="1312" spans="1:9" x14ac:dyDescent="0.2">
      <c r="A1312" s="10" t="s">
        <v>2104</v>
      </c>
      <c r="B1312" s="10" t="s">
        <v>1922</v>
      </c>
      <c r="C1312" s="10" t="s">
        <v>1744</v>
      </c>
      <c r="D1312" s="10" t="s">
        <v>3513</v>
      </c>
      <c r="E1312" s="12"/>
      <c r="F1312" s="12"/>
      <c r="I1312" s="12"/>
    </row>
    <row r="1313" spans="1:9" x14ac:dyDescent="0.2">
      <c r="A1313" s="10" t="s">
        <v>2104</v>
      </c>
      <c r="B1313" s="10" t="s">
        <v>1922</v>
      </c>
      <c r="C1313" s="10" t="s">
        <v>1570</v>
      </c>
      <c r="D1313" s="10" t="s">
        <v>3514</v>
      </c>
      <c r="E1313" s="12"/>
      <c r="F1313" s="12"/>
      <c r="I1313" s="12"/>
    </row>
    <row r="1314" spans="1:9" x14ac:dyDescent="0.2">
      <c r="A1314" s="10" t="s">
        <v>2104</v>
      </c>
      <c r="B1314" s="10" t="s">
        <v>1922</v>
      </c>
      <c r="C1314" s="10" t="s">
        <v>1415</v>
      </c>
      <c r="D1314" s="10" t="s">
        <v>3515</v>
      </c>
      <c r="E1314" s="12"/>
      <c r="F1314" s="12"/>
      <c r="I1314" s="12"/>
    </row>
    <row r="1315" spans="1:9" x14ac:dyDescent="0.2">
      <c r="A1315" s="10" t="s">
        <v>2104</v>
      </c>
      <c r="B1315" s="10" t="s">
        <v>1922</v>
      </c>
      <c r="C1315" s="10" t="s">
        <v>1310</v>
      </c>
      <c r="D1315" s="10" t="s">
        <v>2156</v>
      </c>
      <c r="E1315" s="12"/>
      <c r="F1315" s="12"/>
      <c r="I1315" s="12"/>
    </row>
    <row r="1316" spans="1:9" x14ac:dyDescent="0.2">
      <c r="A1316" s="10" t="s">
        <v>2104</v>
      </c>
      <c r="B1316" s="10" t="s">
        <v>1922</v>
      </c>
      <c r="C1316" s="10" t="s">
        <v>1243</v>
      </c>
      <c r="D1316" s="10" t="s">
        <v>3516</v>
      </c>
      <c r="E1316" s="12"/>
      <c r="F1316" s="12"/>
      <c r="I1316" s="12"/>
    </row>
    <row r="1317" spans="1:9" x14ac:dyDescent="0.2">
      <c r="A1317" s="10" t="s">
        <v>2104</v>
      </c>
      <c r="B1317" s="10" t="s">
        <v>1922</v>
      </c>
      <c r="C1317" s="10" t="s">
        <v>1192</v>
      </c>
      <c r="D1317" s="10" t="s">
        <v>3517</v>
      </c>
      <c r="E1317" s="12"/>
      <c r="F1317" s="12"/>
      <c r="I1317" s="12"/>
    </row>
    <row r="1318" spans="1:9" x14ac:dyDescent="0.2">
      <c r="A1318" s="10" t="s">
        <v>2104</v>
      </c>
      <c r="B1318" s="10" t="s">
        <v>1922</v>
      </c>
      <c r="C1318" s="10" t="s">
        <v>1147</v>
      </c>
      <c r="D1318" s="10" t="s">
        <v>3518</v>
      </c>
      <c r="E1318" s="12"/>
      <c r="F1318" s="12"/>
      <c r="I1318" s="12"/>
    </row>
    <row r="1319" spans="1:9" x14ac:dyDescent="0.2">
      <c r="A1319" s="10" t="s">
        <v>2104</v>
      </c>
      <c r="B1319" s="10" t="s">
        <v>1922</v>
      </c>
      <c r="C1319" s="10" t="s">
        <v>1107</v>
      </c>
      <c r="D1319" s="10" t="s">
        <v>2166</v>
      </c>
      <c r="E1319" s="12"/>
      <c r="F1319" s="12"/>
      <c r="I1319" s="12"/>
    </row>
    <row r="1320" spans="1:9" x14ac:dyDescent="0.2">
      <c r="A1320" s="10" t="s">
        <v>2104</v>
      </c>
      <c r="B1320" s="10" t="s">
        <v>1922</v>
      </c>
      <c r="C1320" s="10" t="s">
        <v>1069</v>
      </c>
      <c r="D1320" s="10" t="s">
        <v>3519</v>
      </c>
      <c r="E1320" s="12"/>
      <c r="F1320" s="12"/>
      <c r="I1320" s="12"/>
    </row>
    <row r="1321" spans="1:9" x14ac:dyDescent="0.2">
      <c r="A1321" s="10" t="s">
        <v>2104</v>
      </c>
      <c r="B1321" s="10" t="s">
        <v>1922</v>
      </c>
      <c r="C1321" s="10" t="s">
        <v>1028</v>
      </c>
      <c r="D1321" s="10" t="s">
        <v>3520</v>
      </c>
      <c r="E1321" s="12"/>
      <c r="F1321" s="12"/>
      <c r="I1321" s="12"/>
    </row>
    <row r="1322" spans="1:9" x14ac:dyDescent="0.2">
      <c r="A1322" s="10" t="s">
        <v>2104</v>
      </c>
      <c r="B1322" s="10" t="s">
        <v>1922</v>
      </c>
      <c r="C1322" s="10" t="s">
        <v>1006</v>
      </c>
      <c r="D1322" s="10" t="s">
        <v>3521</v>
      </c>
      <c r="E1322" s="12"/>
      <c r="F1322" s="12"/>
      <c r="I1322" s="12"/>
    </row>
    <row r="1323" spans="1:9" x14ac:dyDescent="0.2">
      <c r="A1323" s="10" t="s">
        <v>2104</v>
      </c>
      <c r="B1323" s="10" t="s">
        <v>1922</v>
      </c>
      <c r="C1323" s="10" t="s">
        <v>978</v>
      </c>
      <c r="D1323" s="10" t="s">
        <v>3522</v>
      </c>
      <c r="E1323" s="12"/>
      <c r="F1323" s="12"/>
      <c r="I1323" s="12"/>
    </row>
    <row r="1324" spans="1:9" x14ac:dyDescent="0.2">
      <c r="A1324" s="10" t="s">
        <v>2104</v>
      </c>
      <c r="B1324" s="10" t="s">
        <v>1922</v>
      </c>
      <c r="C1324" s="10" t="s">
        <v>953</v>
      </c>
      <c r="D1324" s="10" t="s">
        <v>3523</v>
      </c>
      <c r="E1324" s="12"/>
      <c r="F1324" s="12"/>
      <c r="I1324" s="12"/>
    </row>
    <row r="1325" spans="1:9" x14ac:dyDescent="0.2">
      <c r="A1325" s="10" t="s">
        <v>2104</v>
      </c>
      <c r="B1325" s="10" t="s">
        <v>1922</v>
      </c>
      <c r="C1325" s="10" t="s">
        <v>928</v>
      </c>
      <c r="D1325" s="10" t="s">
        <v>3524</v>
      </c>
      <c r="E1325" s="12"/>
      <c r="F1325" s="12"/>
      <c r="I1325" s="12"/>
    </row>
    <row r="1326" spans="1:9" x14ac:dyDescent="0.2">
      <c r="A1326" s="10" t="s">
        <v>2104</v>
      </c>
      <c r="B1326" s="10" t="s">
        <v>1922</v>
      </c>
      <c r="C1326" s="10" t="s">
        <v>905</v>
      </c>
      <c r="D1326" s="10" t="s">
        <v>3525</v>
      </c>
      <c r="E1326" s="12"/>
      <c r="F1326" s="12"/>
      <c r="I1326" s="12"/>
    </row>
    <row r="1327" spans="1:9" x14ac:dyDescent="0.2">
      <c r="A1327" s="10" t="s">
        <v>2104</v>
      </c>
      <c r="B1327" s="10" t="s">
        <v>1922</v>
      </c>
      <c r="C1327" s="10" t="s">
        <v>251</v>
      </c>
      <c r="D1327" s="10" t="s">
        <v>3526</v>
      </c>
      <c r="E1327" s="12"/>
      <c r="F1327" s="12"/>
      <c r="I1327" s="12"/>
    </row>
    <row r="1328" spans="1:9" x14ac:dyDescent="0.2">
      <c r="A1328" s="10" t="s">
        <v>2104</v>
      </c>
      <c r="B1328" s="10" t="s">
        <v>1922</v>
      </c>
      <c r="C1328" s="10" t="s">
        <v>861</v>
      </c>
      <c r="D1328" s="10" t="s">
        <v>3527</v>
      </c>
      <c r="E1328" s="12"/>
      <c r="F1328" s="12"/>
      <c r="I1328" s="12"/>
    </row>
    <row r="1329" spans="1:9" x14ac:dyDescent="0.2">
      <c r="A1329" s="10" t="s">
        <v>2104</v>
      </c>
      <c r="B1329" s="10" t="s">
        <v>1922</v>
      </c>
      <c r="C1329" s="10" t="s">
        <v>840</v>
      </c>
      <c r="D1329" s="10" t="s">
        <v>3528</v>
      </c>
      <c r="E1329" s="12"/>
      <c r="F1329" s="12"/>
      <c r="I1329" s="12"/>
    </row>
    <row r="1330" spans="1:9" x14ac:dyDescent="0.2">
      <c r="A1330" s="10" t="s">
        <v>2104</v>
      </c>
      <c r="B1330" s="10" t="s">
        <v>1922</v>
      </c>
      <c r="C1330" s="10" t="s">
        <v>818</v>
      </c>
      <c r="D1330" s="10" t="s">
        <v>3529</v>
      </c>
      <c r="E1330" s="12"/>
      <c r="F1330" s="12"/>
      <c r="I1330" s="12"/>
    </row>
    <row r="1331" spans="1:9" x14ac:dyDescent="0.2">
      <c r="A1331" s="10" t="s">
        <v>2104</v>
      </c>
      <c r="B1331" s="10" t="s">
        <v>1922</v>
      </c>
      <c r="C1331" s="10" t="s">
        <v>797</v>
      </c>
      <c r="D1331" s="10" t="s">
        <v>2154</v>
      </c>
      <c r="E1331" s="12"/>
      <c r="F1331" s="12"/>
      <c r="I1331" s="12"/>
    </row>
    <row r="1332" spans="1:9" x14ac:dyDescent="0.2">
      <c r="A1332" s="10" t="s">
        <v>2104</v>
      </c>
      <c r="B1332" s="10" t="s">
        <v>1922</v>
      </c>
      <c r="C1332" s="10" t="s">
        <v>545</v>
      </c>
      <c r="D1332" s="10" t="s">
        <v>3530</v>
      </c>
      <c r="E1332" s="12"/>
      <c r="F1332" s="12"/>
      <c r="I1332" s="12"/>
    </row>
    <row r="1333" spans="1:9" x14ac:dyDescent="0.2">
      <c r="A1333" s="10" t="s">
        <v>2104</v>
      </c>
      <c r="B1333" s="10" t="s">
        <v>1922</v>
      </c>
      <c r="C1333" s="10" t="s">
        <v>760</v>
      </c>
      <c r="D1333" s="10" t="s">
        <v>3531</v>
      </c>
      <c r="E1333" s="12"/>
      <c r="F1333" s="12"/>
      <c r="I1333" s="12"/>
    </row>
    <row r="1334" spans="1:9" x14ac:dyDescent="0.2">
      <c r="A1334" s="10" t="s">
        <v>2104</v>
      </c>
      <c r="B1334" s="10" t="s">
        <v>1922</v>
      </c>
      <c r="C1334" s="10" t="s">
        <v>740</v>
      </c>
      <c r="D1334" s="10" t="s">
        <v>3532</v>
      </c>
      <c r="E1334" s="12"/>
      <c r="F1334" s="12"/>
      <c r="I1334" s="12"/>
    </row>
    <row r="1335" spans="1:9" x14ac:dyDescent="0.2">
      <c r="A1335" s="10" t="s">
        <v>2104</v>
      </c>
      <c r="B1335" s="10" t="s">
        <v>1922</v>
      </c>
      <c r="C1335" s="10" t="s">
        <v>721</v>
      </c>
      <c r="D1335" s="10" t="s">
        <v>3533</v>
      </c>
      <c r="E1335" s="12"/>
      <c r="F1335" s="12"/>
      <c r="I1335" s="12"/>
    </row>
    <row r="1336" spans="1:9" x14ac:dyDescent="0.2">
      <c r="A1336" s="10" t="s">
        <v>2104</v>
      </c>
      <c r="B1336" s="10" t="s">
        <v>1922</v>
      </c>
      <c r="C1336" s="10" t="s">
        <v>703</v>
      </c>
      <c r="D1336" s="10" t="s">
        <v>3534</v>
      </c>
      <c r="E1336" s="12"/>
      <c r="F1336" s="12"/>
      <c r="I1336" s="12"/>
    </row>
    <row r="1337" spans="1:9" x14ac:dyDescent="0.2">
      <c r="A1337" s="10" t="s">
        <v>2104</v>
      </c>
      <c r="B1337" s="10" t="s">
        <v>1922</v>
      </c>
      <c r="C1337" s="10" t="s">
        <v>689</v>
      </c>
      <c r="D1337" s="10" t="s">
        <v>3535</v>
      </c>
      <c r="E1337" s="12"/>
      <c r="F1337" s="12"/>
      <c r="I1337" s="12"/>
    </row>
    <row r="1338" spans="1:9" x14ac:dyDescent="0.2">
      <c r="A1338" s="10" t="s">
        <v>2104</v>
      </c>
      <c r="B1338" s="10" t="s">
        <v>1922</v>
      </c>
      <c r="C1338" s="10" t="s">
        <v>674</v>
      </c>
      <c r="D1338" s="10" t="s">
        <v>3536</v>
      </c>
      <c r="E1338" s="12"/>
      <c r="F1338" s="12"/>
      <c r="I1338" s="12"/>
    </row>
    <row r="1339" spans="1:9" x14ac:dyDescent="0.2">
      <c r="A1339" s="10" t="s">
        <v>2104</v>
      </c>
      <c r="B1339" s="10" t="s">
        <v>1922</v>
      </c>
      <c r="C1339" s="10" t="s">
        <v>659</v>
      </c>
      <c r="D1339" s="10" t="s">
        <v>3537</v>
      </c>
      <c r="E1339" s="12"/>
      <c r="F1339" s="12"/>
      <c r="I1339" s="12"/>
    </row>
    <row r="1340" spans="1:9" x14ac:dyDescent="0.2">
      <c r="A1340" s="10" t="s">
        <v>2104</v>
      </c>
      <c r="B1340" s="10" t="s">
        <v>1922</v>
      </c>
      <c r="C1340" s="10" t="s">
        <v>644</v>
      </c>
      <c r="D1340" s="10" t="s">
        <v>3538</v>
      </c>
      <c r="E1340" s="12"/>
      <c r="F1340" s="12"/>
      <c r="I1340" s="12"/>
    </row>
    <row r="1341" spans="1:9" x14ac:dyDescent="0.2">
      <c r="A1341" s="10" t="s">
        <v>2104</v>
      </c>
      <c r="B1341" s="10" t="s">
        <v>1922</v>
      </c>
      <c r="C1341" s="10" t="s">
        <v>630</v>
      </c>
      <c r="D1341" s="10" t="s">
        <v>3539</v>
      </c>
      <c r="E1341" s="12"/>
      <c r="F1341" s="12"/>
      <c r="I1341" s="12"/>
    </row>
    <row r="1342" spans="1:9" x14ac:dyDescent="0.2">
      <c r="A1342" s="10" t="s">
        <v>2104</v>
      </c>
      <c r="B1342" s="10" t="s">
        <v>1922</v>
      </c>
      <c r="C1342" s="10" t="s">
        <v>616</v>
      </c>
      <c r="D1342" s="10" t="s">
        <v>3540</v>
      </c>
      <c r="E1342" s="12"/>
      <c r="F1342" s="12"/>
      <c r="I1342" s="12"/>
    </row>
    <row r="1343" spans="1:9" x14ac:dyDescent="0.2">
      <c r="A1343" s="10" t="s">
        <v>2104</v>
      </c>
      <c r="B1343" s="10" t="s">
        <v>1922</v>
      </c>
      <c r="C1343" s="10" t="s">
        <v>601</v>
      </c>
      <c r="D1343" s="10" t="s">
        <v>3541</v>
      </c>
      <c r="E1343" s="12"/>
      <c r="F1343" s="12"/>
      <c r="I1343" s="12"/>
    </row>
    <row r="1344" spans="1:9" x14ac:dyDescent="0.2">
      <c r="A1344" s="10" t="s">
        <v>2104</v>
      </c>
      <c r="B1344" s="10" t="s">
        <v>1922</v>
      </c>
      <c r="C1344" s="10" t="s">
        <v>588</v>
      </c>
      <c r="D1344" s="10" t="s">
        <v>3542</v>
      </c>
      <c r="E1344" s="12"/>
      <c r="F1344" s="12"/>
      <c r="I1344" s="12"/>
    </row>
    <row r="1345" spans="1:9" x14ac:dyDescent="0.2">
      <c r="A1345" s="10" t="s">
        <v>2104</v>
      </c>
      <c r="B1345" s="10" t="s">
        <v>1922</v>
      </c>
      <c r="C1345" s="10" t="s">
        <v>575</v>
      </c>
      <c r="D1345" s="10" t="s">
        <v>3543</v>
      </c>
      <c r="E1345" s="12"/>
      <c r="F1345" s="12"/>
      <c r="I1345" s="12"/>
    </row>
    <row r="1346" spans="1:9" x14ac:dyDescent="0.2">
      <c r="A1346" s="10" t="s">
        <v>2104</v>
      </c>
      <c r="B1346" s="10" t="s">
        <v>1922</v>
      </c>
      <c r="C1346" s="10" t="s">
        <v>564</v>
      </c>
      <c r="D1346" s="10" t="s">
        <v>3544</v>
      </c>
      <c r="E1346" s="12"/>
      <c r="F1346" s="12"/>
      <c r="I1346" s="12"/>
    </row>
    <row r="1347" spans="1:9" x14ac:dyDescent="0.2">
      <c r="A1347" s="10" t="s">
        <v>2103</v>
      </c>
      <c r="B1347" s="10" t="s">
        <v>1921</v>
      </c>
      <c r="C1347" s="10" t="s">
        <v>1743</v>
      </c>
      <c r="D1347" s="10" t="s">
        <v>3545</v>
      </c>
      <c r="E1347" s="12"/>
      <c r="F1347" s="12"/>
      <c r="I1347" s="12"/>
    </row>
    <row r="1348" spans="1:9" x14ac:dyDescent="0.2">
      <c r="A1348" s="10" t="s">
        <v>2103</v>
      </c>
      <c r="B1348" s="10" t="s">
        <v>1921</v>
      </c>
      <c r="C1348" s="10" t="s">
        <v>1569</v>
      </c>
      <c r="D1348" s="10" t="s">
        <v>2048</v>
      </c>
      <c r="E1348" s="12"/>
      <c r="F1348" s="12"/>
      <c r="I1348" s="12"/>
    </row>
    <row r="1349" spans="1:9" x14ac:dyDescent="0.2">
      <c r="A1349" s="10" t="s">
        <v>2103</v>
      </c>
      <c r="B1349" s="10" t="s">
        <v>1921</v>
      </c>
      <c r="C1349" s="10" t="s">
        <v>1414</v>
      </c>
      <c r="D1349" s="10" t="s">
        <v>3546</v>
      </c>
      <c r="E1349" s="12"/>
      <c r="F1349" s="12"/>
      <c r="I1349" s="12"/>
    </row>
    <row r="1350" spans="1:9" x14ac:dyDescent="0.2">
      <c r="A1350" s="10" t="s">
        <v>2103</v>
      </c>
      <c r="B1350" s="10" t="s">
        <v>1921</v>
      </c>
      <c r="C1350" s="10" t="s">
        <v>1309</v>
      </c>
      <c r="D1350" s="10" t="s">
        <v>3547</v>
      </c>
      <c r="E1350" s="12"/>
      <c r="F1350" s="12"/>
      <c r="I1350" s="12"/>
    </row>
    <row r="1351" spans="1:9" x14ac:dyDescent="0.2">
      <c r="A1351" s="10" t="s">
        <v>2102</v>
      </c>
      <c r="B1351" s="10" t="s">
        <v>1920</v>
      </c>
      <c r="C1351" s="10" t="s">
        <v>1742</v>
      </c>
      <c r="D1351" s="10" t="s">
        <v>3548</v>
      </c>
      <c r="E1351" s="12"/>
      <c r="F1351" s="12"/>
      <c r="I1351" s="12"/>
    </row>
    <row r="1352" spans="1:9" x14ac:dyDescent="0.2">
      <c r="A1352" s="10" t="s">
        <v>2102</v>
      </c>
      <c r="B1352" s="10" t="s">
        <v>1920</v>
      </c>
      <c r="C1352" s="10" t="s">
        <v>1568</v>
      </c>
      <c r="D1352" s="10" t="s">
        <v>3549</v>
      </c>
      <c r="E1352" s="12"/>
      <c r="F1352" s="12"/>
      <c r="I1352" s="12"/>
    </row>
    <row r="1353" spans="1:9" x14ac:dyDescent="0.2">
      <c r="A1353" s="10" t="s">
        <v>2102</v>
      </c>
      <c r="B1353" s="10" t="s">
        <v>1920</v>
      </c>
      <c r="C1353" s="10" t="s">
        <v>1413</v>
      </c>
      <c r="D1353" s="10" t="s">
        <v>3550</v>
      </c>
      <c r="E1353" s="12"/>
      <c r="F1353" s="12"/>
      <c r="I1353" s="12"/>
    </row>
    <row r="1354" spans="1:9" x14ac:dyDescent="0.2">
      <c r="A1354" s="10" t="s">
        <v>2102</v>
      </c>
      <c r="B1354" s="10" t="s">
        <v>1920</v>
      </c>
      <c r="C1354" s="10" t="s">
        <v>1308</v>
      </c>
      <c r="D1354" s="10" t="s">
        <v>3551</v>
      </c>
      <c r="E1354" s="12"/>
      <c r="F1354" s="12"/>
      <c r="I1354" s="12"/>
    </row>
    <row r="1355" spans="1:9" x14ac:dyDescent="0.2">
      <c r="A1355" s="10" t="s">
        <v>2101</v>
      </c>
      <c r="B1355" s="10" t="s">
        <v>1919</v>
      </c>
      <c r="C1355" s="10" t="s">
        <v>1741</v>
      </c>
      <c r="D1355" s="10" t="s">
        <v>3552</v>
      </c>
      <c r="E1355" s="12"/>
      <c r="F1355" s="12"/>
      <c r="I1355" s="12"/>
    </row>
    <row r="1356" spans="1:9" x14ac:dyDescent="0.2">
      <c r="A1356" s="10" t="s">
        <v>2101</v>
      </c>
      <c r="B1356" s="10" t="s">
        <v>1919</v>
      </c>
      <c r="C1356" s="10" t="s">
        <v>1567</v>
      </c>
      <c r="D1356" s="10" t="s">
        <v>3553</v>
      </c>
      <c r="E1356" s="12"/>
      <c r="F1356" s="12"/>
      <c r="I1356" s="12"/>
    </row>
    <row r="1357" spans="1:9" x14ac:dyDescent="0.2">
      <c r="A1357" s="10" t="s">
        <v>2100</v>
      </c>
      <c r="B1357" s="10" t="s">
        <v>1918</v>
      </c>
      <c r="C1357" s="10" t="s">
        <v>1740</v>
      </c>
      <c r="D1357" s="10" t="s">
        <v>3554</v>
      </c>
      <c r="E1357" s="12"/>
      <c r="F1357" s="12"/>
      <c r="I1357" s="12"/>
    </row>
    <row r="1358" spans="1:9" x14ac:dyDescent="0.2">
      <c r="A1358" s="10" t="s">
        <v>2100</v>
      </c>
      <c r="B1358" s="10" t="s">
        <v>1918</v>
      </c>
      <c r="C1358" s="10" t="s">
        <v>1566</v>
      </c>
      <c r="D1358" s="10" t="s">
        <v>3555</v>
      </c>
      <c r="E1358" s="12"/>
      <c r="F1358" s="12"/>
      <c r="I1358" s="12"/>
    </row>
    <row r="1359" spans="1:9" x14ac:dyDescent="0.2">
      <c r="A1359" s="10" t="s">
        <v>2100</v>
      </c>
      <c r="B1359" s="10" t="s">
        <v>1918</v>
      </c>
      <c r="C1359" s="10" t="s">
        <v>1412</v>
      </c>
      <c r="D1359" s="10" t="s">
        <v>3556</v>
      </c>
      <c r="E1359" s="12"/>
      <c r="F1359" s="12"/>
      <c r="I1359" s="12"/>
    </row>
    <row r="1360" spans="1:9" x14ac:dyDescent="0.2">
      <c r="A1360" s="10" t="s">
        <v>2099</v>
      </c>
      <c r="B1360" s="10" t="s">
        <v>1917</v>
      </c>
      <c r="C1360" s="10" t="s">
        <v>1739</v>
      </c>
      <c r="D1360" s="10" t="s">
        <v>3557</v>
      </c>
      <c r="E1360" s="12"/>
      <c r="F1360" s="12"/>
      <c r="I1360" s="12"/>
    </row>
    <row r="1361" spans="1:9" x14ac:dyDescent="0.2">
      <c r="A1361" s="10" t="s">
        <v>2099</v>
      </c>
      <c r="B1361" s="10" t="s">
        <v>1917</v>
      </c>
      <c r="C1361" s="10" t="s">
        <v>1565</v>
      </c>
      <c r="D1361" s="10" t="s">
        <v>3558</v>
      </c>
      <c r="E1361" s="12"/>
      <c r="F1361" s="12"/>
      <c r="I1361" s="12"/>
    </row>
    <row r="1362" spans="1:9" x14ac:dyDescent="0.2">
      <c r="A1362" s="10" t="s">
        <v>2098</v>
      </c>
      <c r="B1362" s="10" t="s">
        <v>1916</v>
      </c>
      <c r="C1362" s="10" t="s">
        <v>1738</v>
      </c>
      <c r="D1362" s="10" t="s">
        <v>3559</v>
      </c>
      <c r="E1362" s="12"/>
      <c r="F1362" s="12"/>
      <c r="I1362" s="12"/>
    </row>
    <row r="1363" spans="1:9" x14ac:dyDescent="0.2">
      <c r="A1363" s="10" t="s">
        <v>2098</v>
      </c>
      <c r="B1363" s="10" t="s">
        <v>1916</v>
      </c>
      <c r="C1363" s="10" t="s">
        <v>1564</v>
      </c>
      <c r="D1363" s="10" t="s">
        <v>3560</v>
      </c>
      <c r="E1363" s="12"/>
      <c r="F1363" s="12"/>
      <c r="I1363" s="12"/>
    </row>
    <row r="1364" spans="1:9" x14ac:dyDescent="0.2">
      <c r="A1364" s="10" t="s">
        <v>2098</v>
      </c>
      <c r="B1364" s="10" t="s">
        <v>1916</v>
      </c>
      <c r="C1364" s="10" t="s">
        <v>1411</v>
      </c>
      <c r="D1364" s="10" t="s">
        <v>3561</v>
      </c>
      <c r="E1364" s="12"/>
      <c r="F1364" s="12"/>
      <c r="I1364" s="12"/>
    </row>
    <row r="1365" spans="1:9" x14ac:dyDescent="0.2">
      <c r="A1365" s="10" t="s">
        <v>2097</v>
      </c>
      <c r="B1365" s="10" t="s">
        <v>1915</v>
      </c>
      <c r="C1365" s="10" t="s">
        <v>1737</v>
      </c>
      <c r="D1365" s="10" t="s">
        <v>3562</v>
      </c>
      <c r="E1365" s="12"/>
      <c r="F1365" s="12"/>
      <c r="I1365" s="12"/>
    </row>
    <row r="1366" spans="1:9" x14ac:dyDescent="0.2">
      <c r="A1366" s="10" t="s">
        <v>2097</v>
      </c>
      <c r="B1366" s="10" t="s">
        <v>1915</v>
      </c>
      <c r="C1366" s="10" t="s">
        <v>1563</v>
      </c>
      <c r="D1366" s="10" t="s">
        <v>3563</v>
      </c>
      <c r="E1366" s="12"/>
      <c r="F1366" s="12"/>
      <c r="I1366" s="12"/>
    </row>
    <row r="1367" spans="1:9" x14ac:dyDescent="0.2">
      <c r="A1367" s="10" t="s">
        <v>2096</v>
      </c>
      <c r="B1367" s="10" t="s">
        <v>1914</v>
      </c>
      <c r="C1367" s="10" t="s">
        <v>1736</v>
      </c>
      <c r="D1367" s="10" t="s">
        <v>3564</v>
      </c>
      <c r="E1367" s="12"/>
      <c r="F1367" s="12"/>
      <c r="I1367" s="12"/>
    </row>
    <row r="1368" spans="1:9" x14ac:dyDescent="0.2">
      <c r="A1368" s="10" t="s">
        <v>2096</v>
      </c>
      <c r="B1368" s="10" t="s">
        <v>1914</v>
      </c>
      <c r="C1368" s="10" t="s">
        <v>1562</v>
      </c>
      <c r="D1368" s="10" t="s">
        <v>3565</v>
      </c>
      <c r="E1368" s="12"/>
      <c r="F1368" s="12"/>
      <c r="I1368" s="12"/>
    </row>
    <row r="1369" spans="1:9" x14ac:dyDescent="0.2">
      <c r="A1369" s="10" t="s">
        <v>2096</v>
      </c>
      <c r="B1369" s="10" t="s">
        <v>1914</v>
      </c>
      <c r="C1369" s="10" t="s">
        <v>1410</v>
      </c>
      <c r="D1369" s="10" t="s">
        <v>3566</v>
      </c>
      <c r="E1369" s="12"/>
      <c r="F1369" s="12"/>
      <c r="I1369" s="12"/>
    </row>
    <row r="1370" spans="1:9" x14ac:dyDescent="0.2">
      <c r="A1370" s="10" t="s">
        <v>2095</v>
      </c>
      <c r="B1370" s="10" t="s">
        <v>1913</v>
      </c>
      <c r="C1370" s="10" t="s">
        <v>1735</v>
      </c>
      <c r="D1370" s="10" t="s">
        <v>3567</v>
      </c>
      <c r="E1370" s="12"/>
      <c r="F1370" s="12"/>
      <c r="I1370" s="12"/>
    </row>
    <row r="1371" spans="1:9" x14ac:dyDescent="0.2">
      <c r="A1371" s="10" t="s">
        <v>2095</v>
      </c>
      <c r="B1371" s="10" t="s">
        <v>1913</v>
      </c>
      <c r="C1371" s="10" t="s">
        <v>1561</v>
      </c>
      <c r="D1371" s="10" t="s">
        <v>3568</v>
      </c>
      <c r="E1371" s="12"/>
      <c r="F1371" s="12"/>
      <c r="I1371" s="12"/>
    </row>
    <row r="1372" spans="1:9" x14ac:dyDescent="0.2">
      <c r="A1372" s="10" t="s">
        <v>2094</v>
      </c>
      <c r="B1372" s="10" t="s">
        <v>1912</v>
      </c>
      <c r="C1372" s="10" t="s">
        <v>1734</v>
      </c>
      <c r="D1372" s="10" t="s">
        <v>3569</v>
      </c>
      <c r="E1372" s="12"/>
      <c r="F1372" s="12"/>
      <c r="I1372" s="12"/>
    </row>
    <row r="1373" spans="1:9" x14ac:dyDescent="0.2">
      <c r="A1373" s="10" t="s">
        <v>2094</v>
      </c>
      <c r="B1373" s="10" t="s">
        <v>1912</v>
      </c>
      <c r="C1373" s="10" t="s">
        <v>1560</v>
      </c>
      <c r="D1373" s="10" t="s">
        <v>3570</v>
      </c>
      <c r="E1373" s="12"/>
      <c r="F1373" s="12"/>
      <c r="I1373" s="12"/>
    </row>
    <row r="1374" spans="1:9" x14ac:dyDescent="0.2">
      <c r="A1374" s="10" t="s">
        <v>2094</v>
      </c>
      <c r="B1374" s="10" t="s">
        <v>1912</v>
      </c>
      <c r="C1374" s="10" t="s">
        <v>1409</v>
      </c>
      <c r="D1374" s="10" t="s">
        <v>3571</v>
      </c>
      <c r="E1374" s="12"/>
      <c r="F1374" s="12"/>
      <c r="I1374" s="12"/>
    </row>
    <row r="1375" spans="1:9" x14ac:dyDescent="0.2">
      <c r="A1375" s="10" t="s">
        <v>2093</v>
      </c>
      <c r="B1375" s="10" t="s">
        <v>1911</v>
      </c>
      <c r="C1375" s="10" t="s">
        <v>1733</v>
      </c>
      <c r="D1375" s="10" t="s">
        <v>3572</v>
      </c>
      <c r="E1375" s="12"/>
      <c r="F1375" s="12"/>
      <c r="I1375" s="12"/>
    </row>
    <row r="1376" spans="1:9" x14ac:dyDescent="0.2">
      <c r="A1376" s="10" t="s">
        <v>2093</v>
      </c>
      <c r="B1376" s="10" t="s">
        <v>1911</v>
      </c>
      <c r="C1376" s="10" t="s">
        <v>1559</v>
      </c>
      <c r="D1376" s="10" t="s">
        <v>2126</v>
      </c>
      <c r="E1376" s="12"/>
      <c r="F1376" s="12"/>
      <c r="I1376" s="12"/>
    </row>
    <row r="1377" spans="1:9" x14ac:dyDescent="0.2">
      <c r="A1377" s="10" t="s">
        <v>2093</v>
      </c>
      <c r="B1377" s="10" t="s">
        <v>1911</v>
      </c>
      <c r="C1377" s="10" t="s">
        <v>1408</v>
      </c>
      <c r="D1377" s="10" t="s">
        <v>3573</v>
      </c>
      <c r="E1377" s="12"/>
      <c r="F1377" s="12"/>
      <c r="I1377" s="12"/>
    </row>
    <row r="1378" spans="1:9" x14ac:dyDescent="0.2">
      <c r="A1378" s="10" t="s">
        <v>2093</v>
      </c>
      <c r="B1378" s="10" t="s">
        <v>1911</v>
      </c>
      <c r="C1378" s="10" t="s">
        <v>862</v>
      </c>
      <c r="D1378" s="10" t="s">
        <v>3574</v>
      </c>
      <c r="E1378" s="12"/>
      <c r="F1378" s="12"/>
      <c r="I1378" s="12"/>
    </row>
    <row r="1379" spans="1:9" x14ac:dyDescent="0.2">
      <c r="A1379" s="10" t="s">
        <v>2093</v>
      </c>
      <c r="B1379" s="10" t="s">
        <v>1911</v>
      </c>
      <c r="C1379" s="10" t="s">
        <v>1242</v>
      </c>
      <c r="D1379" s="10" t="s">
        <v>3575</v>
      </c>
      <c r="E1379" s="12"/>
      <c r="F1379" s="12"/>
      <c r="I1379" s="12"/>
    </row>
    <row r="1380" spans="1:9" x14ac:dyDescent="0.2">
      <c r="A1380" s="10" t="s">
        <v>2093</v>
      </c>
      <c r="B1380" s="10" t="s">
        <v>1911</v>
      </c>
      <c r="C1380" s="10" t="s">
        <v>1191</v>
      </c>
      <c r="D1380" s="10" t="s">
        <v>3576</v>
      </c>
      <c r="E1380" s="12"/>
      <c r="F1380" s="12"/>
      <c r="I1380" s="12"/>
    </row>
    <row r="1381" spans="1:9" x14ac:dyDescent="0.2">
      <c r="A1381" s="10" t="s">
        <v>2093</v>
      </c>
      <c r="B1381" s="10" t="s">
        <v>1911</v>
      </c>
      <c r="C1381" s="10" t="s">
        <v>1146</v>
      </c>
      <c r="D1381" s="10" t="s">
        <v>3577</v>
      </c>
      <c r="E1381" s="12"/>
      <c r="F1381" s="12"/>
      <c r="I1381" s="12"/>
    </row>
    <row r="1382" spans="1:9" x14ac:dyDescent="0.2">
      <c r="A1382" s="10" t="s">
        <v>2092</v>
      </c>
      <c r="B1382" s="10" t="s">
        <v>1910</v>
      </c>
      <c r="C1382" s="10" t="s">
        <v>1732</v>
      </c>
      <c r="D1382" s="10" t="s">
        <v>3578</v>
      </c>
      <c r="E1382" s="12"/>
      <c r="F1382" s="12"/>
      <c r="I1382" s="12"/>
    </row>
    <row r="1383" spans="1:9" x14ac:dyDescent="0.2">
      <c r="A1383" s="10" t="s">
        <v>2092</v>
      </c>
      <c r="B1383" s="10" t="s">
        <v>1910</v>
      </c>
      <c r="C1383" s="10" t="s">
        <v>1558</v>
      </c>
      <c r="D1383" s="10" t="s">
        <v>3579</v>
      </c>
      <c r="E1383" s="12"/>
      <c r="F1383" s="12"/>
      <c r="I1383" s="12"/>
    </row>
    <row r="1384" spans="1:9" x14ac:dyDescent="0.2">
      <c r="A1384" s="10" t="s">
        <v>2091</v>
      </c>
      <c r="B1384" s="10" t="s">
        <v>1909</v>
      </c>
      <c r="C1384" s="10" t="s">
        <v>1731</v>
      </c>
      <c r="D1384" s="10" t="s">
        <v>3580</v>
      </c>
      <c r="E1384" s="12"/>
      <c r="F1384" s="12"/>
      <c r="I1384" s="12"/>
    </row>
    <row r="1385" spans="1:9" x14ac:dyDescent="0.2">
      <c r="A1385" s="10" t="s">
        <v>2091</v>
      </c>
      <c r="B1385" s="10" t="s">
        <v>1909</v>
      </c>
      <c r="C1385" s="10" t="s">
        <v>1557</v>
      </c>
      <c r="D1385" s="10" t="s">
        <v>3581</v>
      </c>
      <c r="E1385" s="12"/>
      <c r="F1385" s="12"/>
      <c r="I1385" s="12"/>
    </row>
    <row r="1386" spans="1:9" x14ac:dyDescent="0.2">
      <c r="A1386" s="10" t="s">
        <v>2090</v>
      </c>
      <c r="B1386" s="10" t="s">
        <v>1908</v>
      </c>
      <c r="C1386" s="10" t="s">
        <v>1730</v>
      </c>
      <c r="D1386" s="10" t="s">
        <v>3582</v>
      </c>
      <c r="E1386" s="12"/>
      <c r="F1386" s="12"/>
      <c r="I1386" s="12"/>
    </row>
    <row r="1387" spans="1:9" x14ac:dyDescent="0.2">
      <c r="A1387" s="10" t="s">
        <v>2090</v>
      </c>
      <c r="B1387" s="10" t="s">
        <v>1908</v>
      </c>
      <c r="C1387" s="10" t="s">
        <v>1556</v>
      </c>
      <c r="D1387" s="10" t="s">
        <v>3583</v>
      </c>
      <c r="E1387" s="12"/>
      <c r="F1387" s="12"/>
      <c r="I1387" s="12"/>
    </row>
    <row r="1388" spans="1:9" x14ac:dyDescent="0.2">
      <c r="A1388" s="10" t="s">
        <v>2089</v>
      </c>
      <c r="B1388" s="10" t="s">
        <v>1907</v>
      </c>
      <c r="C1388" s="10" t="s">
        <v>1729</v>
      </c>
      <c r="D1388" s="10" t="s">
        <v>3584</v>
      </c>
      <c r="E1388" s="12"/>
      <c r="F1388" s="12"/>
      <c r="I1388" s="12"/>
    </row>
    <row r="1389" spans="1:9" x14ac:dyDescent="0.2">
      <c r="A1389" s="10" t="s">
        <v>2089</v>
      </c>
      <c r="B1389" s="10" t="s">
        <v>1907</v>
      </c>
      <c r="C1389" s="10" t="s">
        <v>1555</v>
      </c>
      <c r="D1389" s="10" t="s">
        <v>3585</v>
      </c>
      <c r="E1389" s="12"/>
      <c r="F1389" s="12"/>
      <c r="I1389" s="12"/>
    </row>
    <row r="1390" spans="1:9" x14ac:dyDescent="0.2">
      <c r="A1390" s="10" t="s">
        <v>2088</v>
      </c>
      <c r="B1390" s="10" t="s">
        <v>1906</v>
      </c>
      <c r="C1390" s="10" t="s">
        <v>1728</v>
      </c>
      <c r="D1390" s="10" t="s">
        <v>3586</v>
      </c>
      <c r="E1390" s="12"/>
      <c r="F1390" s="12"/>
      <c r="I1390" s="12"/>
    </row>
    <row r="1391" spans="1:9" x14ac:dyDescent="0.2">
      <c r="A1391" s="10" t="s">
        <v>2088</v>
      </c>
      <c r="B1391" s="10" t="s">
        <v>1906</v>
      </c>
      <c r="C1391" s="10" t="s">
        <v>1554</v>
      </c>
      <c r="D1391" s="10" t="s">
        <v>3587</v>
      </c>
      <c r="E1391" s="12"/>
      <c r="F1391" s="12"/>
      <c r="I1391" s="12"/>
    </row>
    <row r="1392" spans="1:9" x14ac:dyDescent="0.2">
      <c r="A1392" s="10" t="s">
        <v>2088</v>
      </c>
      <c r="B1392" s="10" t="s">
        <v>1906</v>
      </c>
      <c r="C1392" s="10" t="s">
        <v>1407</v>
      </c>
      <c r="D1392" s="10" t="s">
        <v>3588</v>
      </c>
      <c r="E1392" s="12"/>
      <c r="F1392" s="12"/>
      <c r="I1392" s="12"/>
    </row>
    <row r="1393" spans="1:9" x14ac:dyDescent="0.2">
      <c r="A1393" s="10" t="s">
        <v>2088</v>
      </c>
      <c r="B1393" s="10" t="s">
        <v>1906</v>
      </c>
      <c r="C1393" s="10" t="s">
        <v>1307</v>
      </c>
      <c r="D1393" s="10" t="s">
        <v>3589</v>
      </c>
      <c r="E1393" s="12"/>
      <c r="F1393" s="12"/>
      <c r="I1393" s="12"/>
    </row>
    <row r="1394" spans="1:9" x14ac:dyDescent="0.2">
      <c r="A1394" s="10" t="s">
        <v>2087</v>
      </c>
      <c r="B1394" s="10" t="s">
        <v>1905</v>
      </c>
      <c r="C1394" s="10" t="s">
        <v>1727</v>
      </c>
      <c r="D1394" s="10" t="s">
        <v>3590</v>
      </c>
      <c r="E1394" s="12"/>
      <c r="F1394" s="12"/>
      <c r="I1394" s="12"/>
    </row>
    <row r="1395" spans="1:9" x14ac:dyDescent="0.2">
      <c r="A1395" s="10" t="s">
        <v>2087</v>
      </c>
      <c r="B1395" s="10" t="s">
        <v>1905</v>
      </c>
      <c r="C1395" s="10" t="s">
        <v>1553</v>
      </c>
      <c r="D1395" s="10" t="s">
        <v>2153</v>
      </c>
      <c r="E1395" s="12"/>
      <c r="F1395" s="12"/>
      <c r="I1395" s="12"/>
    </row>
    <row r="1396" spans="1:9" x14ac:dyDescent="0.2">
      <c r="A1396" s="10" t="s">
        <v>2087</v>
      </c>
      <c r="B1396" s="10" t="s">
        <v>1905</v>
      </c>
      <c r="C1396" s="10" t="s">
        <v>1406</v>
      </c>
      <c r="D1396" s="10" t="s">
        <v>3591</v>
      </c>
      <c r="E1396" s="12"/>
      <c r="F1396" s="12"/>
      <c r="I1396" s="12"/>
    </row>
    <row r="1397" spans="1:9" x14ac:dyDescent="0.2">
      <c r="A1397" s="10" t="s">
        <v>2087</v>
      </c>
      <c r="B1397" s="10" t="s">
        <v>1905</v>
      </c>
      <c r="C1397" s="10" t="s">
        <v>1306</v>
      </c>
      <c r="D1397" s="10" t="s">
        <v>3592</v>
      </c>
      <c r="E1397" s="12"/>
      <c r="F1397" s="12"/>
      <c r="I1397" s="12"/>
    </row>
    <row r="1398" spans="1:9" x14ac:dyDescent="0.2">
      <c r="A1398" s="10" t="s">
        <v>2087</v>
      </c>
      <c r="B1398" s="10" t="s">
        <v>1905</v>
      </c>
      <c r="C1398" s="10" t="s">
        <v>1102</v>
      </c>
      <c r="D1398" s="10" t="s">
        <v>2114</v>
      </c>
      <c r="E1398" s="12"/>
      <c r="F1398" s="12"/>
      <c r="I1398" s="12"/>
    </row>
    <row r="1399" spans="1:9" x14ac:dyDescent="0.2">
      <c r="A1399" s="10" t="s">
        <v>2087</v>
      </c>
      <c r="B1399" s="10" t="s">
        <v>1905</v>
      </c>
      <c r="C1399" s="10" t="s">
        <v>1190</v>
      </c>
      <c r="D1399" s="10" t="s">
        <v>2108</v>
      </c>
      <c r="E1399" s="12"/>
      <c r="F1399" s="12"/>
      <c r="I1399" s="12"/>
    </row>
    <row r="1400" spans="1:9" x14ac:dyDescent="0.2">
      <c r="A1400" s="10" t="s">
        <v>2087</v>
      </c>
      <c r="B1400" s="10" t="s">
        <v>1905</v>
      </c>
      <c r="C1400" s="10" t="s">
        <v>1117</v>
      </c>
      <c r="D1400" s="10" t="s">
        <v>3593</v>
      </c>
      <c r="E1400" s="12"/>
      <c r="F1400" s="12"/>
      <c r="I1400" s="12"/>
    </row>
    <row r="1401" spans="1:9" x14ac:dyDescent="0.2">
      <c r="A1401" s="10" t="s">
        <v>2087</v>
      </c>
      <c r="B1401" s="10" t="s">
        <v>1905</v>
      </c>
      <c r="C1401" s="10" t="s">
        <v>1106</v>
      </c>
      <c r="D1401" s="10" t="s">
        <v>3594</v>
      </c>
      <c r="E1401" s="12"/>
      <c r="F1401" s="12"/>
      <c r="I1401" s="12"/>
    </row>
    <row r="1402" spans="1:9" x14ac:dyDescent="0.2">
      <c r="A1402" s="10" t="s">
        <v>2087</v>
      </c>
      <c r="B1402" s="10" t="s">
        <v>1905</v>
      </c>
      <c r="C1402" s="10" t="s">
        <v>1068</v>
      </c>
      <c r="D1402" s="10" t="s">
        <v>3595</v>
      </c>
      <c r="E1402" s="12"/>
      <c r="F1402" s="12"/>
      <c r="I1402" s="12"/>
    </row>
    <row r="1403" spans="1:9" x14ac:dyDescent="0.2">
      <c r="A1403" s="10" t="s">
        <v>2087</v>
      </c>
      <c r="B1403" s="10" t="s">
        <v>1905</v>
      </c>
      <c r="C1403" s="10" t="s">
        <v>1035</v>
      </c>
      <c r="D1403" s="10" t="s">
        <v>3596</v>
      </c>
      <c r="E1403" s="12"/>
      <c r="F1403" s="12"/>
      <c r="I1403" s="12"/>
    </row>
    <row r="1404" spans="1:9" x14ac:dyDescent="0.2">
      <c r="A1404" s="10" t="s">
        <v>2087</v>
      </c>
      <c r="B1404" s="10" t="s">
        <v>1905</v>
      </c>
      <c r="C1404" s="10" t="s">
        <v>830</v>
      </c>
      <c r="D1404" s="10" t="s">
        <v>3597</v>
      </c>
      <c r="E1404" s="12"/>
      <c r="F1404" s="12"/>
      <c r="I1404" s="12"/>
    </row>
    <row r="1405" spans="1:9" x14ac:dyDescent="0.2">
      <c r="A1405" s="10" t="s">
        <v>2087</v>
      </c>
      <c r="B1405" s="10" t="s">
        <v>1905</v>
      </c>
      <c r="C1405" s="10" t="s">
        <v>977</v>
      </c>
      <c r="D1405" s="10" t="s">
        <v>3598</v>
      </c>
      <c r="E1405" s="12"/>
      <c r="F1405" s="12"/>
      <c r="I1405" s="12"/>
    </row>
    <row r="1406" spans="1:9" x14ac:dyDescent="0.2">
      <c r="A1406" s="10" t="s">
        <v>2087</v>
      </c>
      <c r="B1406" s="10" t="s">
        <v>1905</v>
      </c>
      <c r="C1406" s="10" t="s">
        <v>952</v>
      </c>
      <c r="D1406" s="10" t="s">
        <v>3599</v>
      </c>
      <c r="E1406" s="12"/>
      <c r="F1406" s="12"/>
      <c r="I1406" s="12"/>
    </row>
    <row r="1407" spans="1:9" x14ac:dyDescent="0.2">
      <c r="A1407" s="10" t="s">
        <v>2087</v>
      </c>
      <c r="B1407" s="10" t="s">
        <v>1905</v>
      </c>
      <c r="C1407" s="10" t="s">
        <v>927</v>
      </c>
      <c r="D1407" s="10" t="s">
        <v>3600</v>
      </c>
      <c r="E1407" s="12"/>
      <c r="F1407" s="12"/>
      <c r="I1407" s="12"/>
    </row>
    <row r="1408" spans="1:9" x14ac:dyDescent="0.2">
      <c r="A1408" s="10" t="s">
        <v>2087</v>
      </c>
      <c r="B1408" s="10" t="s">
        <v>1905</v>
      </c>
      <c r="C1408" s="10" t="s">
        <v>904</v>
      </c>
      <c r="D1408" s="10" t="s">
        <v>3601</v>
      </c>
      <c r="E1408" s="12"/>
      <c r="F1408" s="12"/>
      <c r="I1408" s="12"/>
    </row>
    <row r="1409" spans="1:9" x14ac:dyDescent="0.2">
      <c r="A1409" s="10" t="s">
        <v>2087</v>
      </c>
      <c r="B1409" s="10" t="s">
        <v>1905</v>
      </c>
      <c r="C1409" s="10" t="s">
        <v>882</v>
      </c>
      <c r="D1409" s="10" t="s">
        <v>3602</v>
      </c>
      <c r="E1409" s="12"/>
      <c r="F1409" s="12"/>
      <c r="I1409" s="12"/>
    </row>
    <row r="1410" spans="1:9" x14ac:dyDescent="0.2">
      <c r="A1410" s="10" t="s">
        <v>2087</v>
      </c>
      <c r="B1410" s="10" t="s">
        <v>1905</v>
      </c>
      <c r="C1410" s="10" t="s">
        <v>860</v>
      </c>
      <c r="D1410" s="10" t="s">
        <v>3603</v>
      </c>
      <c r="E1410" s="12"/>
      <c r="F1410" s="12"/>
      <c r="I1410" s="12"/>
    </row>
    <row r="1411" spans="1:9" x14ac:dyDescent="0.2">
      <c r="A1411" s="10" t="s">
        <v>2087</v>
      </c>
      <c r="B1411" s="10" t="s">
        <v>1905</v>
      </c>
      <c r="C1411" s="10" t="s">
        <v>839</v>
      </c>
      <c r="D1411" s="10" t="s">
        <v>3604</v>
      </c>
      <c r="E1411" s="12"/>
      <c r="F1411" s="12"/>
      <c r="I1411" s="12"/>
    </row>
    <row r="1412" spans="1:9" x14ac:dyDescent="0.2">
      <c r="A1412" s="10" t="s">
        <v>2087</v>
      </c>
      <c r="B1412" s="10" t="s">
        <v>1905</v>
      </c>
      <c r="C1412" s="10" t="s">
        <v>817</v>
      </c>
      <c r="D1412" s="10" t="s">
        <v>3605</v>
      </c>
      <c r="E1412" s="12"/>
      <c r="F1412" s="12"/>
      <c r="I1412" s="12"/>
    </row>
    <row r="1413" spans="1:9" x14ac:dyDescent="0.2">
      <c r="A1413" s="10" t="s">
        <v>2087</v>
      </c>
      <c r="B1413" s="10" t="s">
        <v>1905</v>
      </c>
      <c r="C1413" s="10" t="s">
        <v>796</v>
      </c>
      <c r="D1413" s="10" t="s">
        <v>3606</v>
      </c>
      <c r="E1413" s="12"/>
      <c r="F1413" s="12"/>
      <c r="I1413" s="12"/>
    </row>
    <row r="1414" spans="1:9" x14ac:dyDescent="0.2">
      <c r="A1414" s="10" t="s">
        <v>2087</v>
      </c>
      <c r="B1414" s="10" t="s">
        <v>1905</v>
      </c>
      <c r="C1414" s="10" t="s">
        <v>778</v>
      </c>
      <c r="D1414" s="10" t="s">
        <v>3607</v>
      </c>
      <c r="E1414" s="12"/>
      <c r="F1414" s="12"/>
      <c r="I1414" s="12"/>
    </row>
    <row r="1415" spans="1:9" x14ac:dyDescent="0.2">
      <c r="A1415" s="10" t="s">
        <v>2087</v>
      </c>
      <c r="B1415" s="10" t="s">
        <v>1905</v>
      </c>
      <c r="C1415" s="10" t="s">
        <v>759</v>
      </c>
      <c r="D1415" s="10" t="s">
        <v>3608</v>
      </c>
      <c r="E1415" s="12"/>
      <c r="F1415" s="12"/>
      <c r="I1415" s="12"/>
    </row>
    <row r="1416" spans="1:9" x14ac:dyDescent="0.2">
      <c r="A1416" s="10" t="s">
        <v>2087</v>
      </c>
      <c r="B1416" s="10" t="s">
        <v>1905</v>
      </c>
      <c r="C1416" s="10" t="s">
        <v>739</v>
      </c>
      <c r="D1416" s="10" t="s">
        <v>3609</v>
      </c>
      <c r="E1416" s="12"/>
      <c r="F1416" s="12"/>
      <c r="I1416" s="12"/>
    </row>
    <row r="1417" spans="1:9" x14ac:dyDescent="0.2">
      <c r="A1417" s="10" t="s">
        <v>2087</v>
      </c>
      <c r="B1417" s="10" t="s">
        <v>1905</v>
      </c>
      <c r="C1417" s="10" t="s">
        <v>720</v>
      </c>
      <c r="D1417" s="10" t="s">
        <v>3610</v>
      </c>
      <c r="E1417" s="12"/>
      <c r="F1417" s="12"/>
      <c r="I1417" s="12"/>
    </row>
    <row r="1418" spans="1:9" x14ac:dyDescent="0.2">
      <c r="A1418" s="10" t="s">
        <v>2087</v>
      </c>
      <c r="B1418" s="10" t="s">
        <v>1905</v>
      </c>
      <c r="C1418" s="10" t="s">
        <v>702</v>
      </c>
      <c r="D1418" s="10" t="s">
        <v>3611</v>
      </c>
      <c r="E1418" s="12"/>
      <c r="F1418" s="12"/>
      <c r="I1418" s="12"/>
    </row>
    <row r="1419" spans="1:9" x14ac:dyDescent="0.2">
      <c r="A1419" s="10" t="s">
        <v>2087</v>
      </c>
      <c r="B1419" s="10" t="s">
        <v>1905</v>
      </c>
      <c r="C1419" s="10" t="s">
        <v>688</v>
      </c>
      <c r="D1419" s="10" t="s">
        <v>3612</v>
      </c>
      <c r="E1419" s="12"/>
      <c r="F1419" s="12"/>
      <c r="I1419" s="12"/>
    </row>
    <row r="1420" spans="1:9" x14ac:dyDescent="0.2">
      <c r="A1420" s="10" t="s">
        <v>2087</v>
      </c>
      <c r="B1420" s="10" t="s">
        <v>1905</v>
      </c>
      <c r="C1420" s="10" t="s">
        <v>673</v>
      </c>
      <c r="D1420" s="10" t="s">
        <v>3613</v>
      </c>
      <c r="E1420" s="12"/>
      <c r="F1420" s="12"/>
      <c r="I1420" s="12"/>
    </row>
    <row r="1421" spans="1:9" x14ac:dyDescent="0.2">
      <c r="A1421" s="10" t="s">
        <v>2087</v>
      </c>
      <c r="B1421" s="10" t="s">
        <v>1905</v>
      </c>
      <c r="C1421" s="10" t="s">
        <v>658</v>
      </c>
      <c r="D1421" s="10" t="s">
        <v>3614</v>
      </c>
      <c r="E1421" s="12"/>
      <c r="F1421" s="12"/>
      <c r="I1421" s="12"/>
    </row>
    <row r="1422" spans="1:9" x14ac:dyDescent="0.2">
      <c r="A1422" s="10" t="s">
        <v>2087</v>
      </c>
      <c r="B1422" s="10" t="s">
        <v>1905</v>
      </c>
      <c r="C1422" s="10" t="s">
        <v>643</v>
      </c>
      <c r="D1422" s="10" t="s">
        <v>3615</v>
      </c>
      <c r="E1422" s="12"/>
      <c r="F1422" s="12"/>
      <c r="I1422" s="12"/>
    </row>
    <row r="1423" spans="1:9" x14ac:dyDescent="0.2">
      <c r="A1423" s="10" t="s">
        <v>2087</v>
      </c>
      <c r="B1423" s="10" t="s">
        <v>1905</v>
      </c>
      <c r="C1423" s="10" t="s">
        <v>629</v>
      </c>
      <c r="D1423" s="10" t="s">
        <v>3616</v>
      </c>
      <c r="E1423" s="12"/>
      <c r="F1423" s="12"/>
      <c r="I1423" s="12"/>
    </row>
    <row r="1424" spans="1:9" x14ac:dyDescent="0.2">
      <c r="A1424" s="10" t="s">
        <v>2087</v>
      </c>
      <c r="B1424" s="10" t="s">
        <v>1905</v>
      </c>
      <c r="C1424" s="10" t="s">
        <v>615</v>
      </c>
      <c r="D1424" s="10" t="s">
        <v>3617</v>
      </c>
      <c r="E1424" s="12"/>
      <c r="F1424" s="12"/>
      <c r="I1424" s="12"/>
    </row>
    <row r="1425" spans="1:9" x14ac:dyDescent="0.2">
      <c r="A1425" s="10" t="s">
        <v>2087</v>
      </c>
      <c r="B1425" s="10" t="s">
        <v>1905</v>
      </c>
      <c r="C1425" s="10" t="s">
        <v>600</v>
      </c>
      <c r="D1425" s="10" t="s">
        <v>3618</v>
      </c>
      <c r="E1425" s="12"/>
      <c r="F1425" s="12"/>
      <c r="I1425" s="12"/>
    </row>
    <row r="1426" spans="1:9" x14ac:dyDescent="0.2">
      <c r="A1426" s="10" t="s">
        <v>2087</v>
      </c>
      <c r="B1426" s="10" t="s">
        <v>1905</v>
      </c>
      <c r="C1426" s="10" t="s">
        <v>587</v>
      </c>
      <c r="D1426" s="10" t="s">
        <v>3619</v>
      </c>
      <c r="E1426" s="12"/>
      <c r="F1426" s="12"/>
      <c r="I1426" s="12"/>
    </row>
    <row r="1427" spans="1:9" x14ac:dyDescent="0.2">
      <c r="A1427" s="10" t="s">
        <v>2087</v>
      </c>
      <c r="B1427" s="10" t="s">
        <v>1905</v>
      </c>
      <c r="C1427" s="10" t="s">
        <v>574</v>
      </c>
      <c r="D1427" s="10" t="s">
        <v>3620</v>
      </c>
      <c r="E1427" s="12"/>
      <c r="F1427" s="12"/>
      <c r="I1427" s="12"/>
    </row>
    <row r="1428" spans="1:9" x14ac:dyDescent="0.2">
      <c r="A1428" s="10" t="s">
        <v>2087</v>
      </c>
      <c r="B1428" s="10" t="s">
        <v>1905</v>
      </c>
      <c r="C1428" s="10" t="s">
        <v>563</v>
      </c>
      <c r="D1428" s="10" t="s">
        <v>3621</v>
      </c>
      <c r="E1428" s="12"/>
      <c r="F1428" s="12"/>
      <c r="I1428" s="12"/>
    </row>
    <row r="1429" spans="1:9" x14ac:dyDescent="0.2">
      <c r="A1429" s="10" t="s">
        <v>2087</v>
      </c>
      <c r="B1429" s="10" t="s">
        <v>1905</v>
      </c>
      <c r="C1429" s="10" t="s">
        <v>553</v>
      </c>
      <c r="D1429" s="10" t="s">
        <v>3622</v>
      </c>
      <c r="E1429" s="12"/>
      <c r="F1429" s="12"/>
      <c r="I1429" s="12"/>
    </row>
    <row r="1430" spans="1:9" x14ac:dyDescent="0.2">
      <c r="A1430" s="10" t="s">
        <v>2087</v>
      </c>
      <c r="B1430" s="10" t="s">
        <v>1905</v>
      </c>
      <c r="C1430" s="10" t="s">
        <v>542</v>
      </c>
      <c r="D1430" s="10" t="s">
        <v>3623</v>
      </c>
      <c r="E1430" s="12"/>
      <c r="F1430" s="12"/>
      <c r="I1430" s="12"/>
    </row>
    <row r="1431" spans="1:9" x14ac:dyDescent="0.2">
      <c r="A1431" s="10" t="s">
        <v>2087</v>
      </c>
      <c r="B1431" s="10" t="s">
        <v>1905</v>
      </c>
      <c r="C1431" s="10" t="s">
        <v>488</v>
      </c>
      <c r="D1431" s="10" t="s">
        <v>3624</v>
      </c>
      <c r="E1431" s="12"/>
      <c r="F1431" s="12"/>
      <c r="I1431" s="12"/>
    </row>
    <row r="1432" spans="1:9" x14ac:dyDescent="0.2">
      <c r="A1432" s="10" t="s">
        <v>2087</v>
      </c>
      <c r="B1432" s="10" t="s">
        <v>1905</v>
      </c>
      <c r="C1432" s="10" t="s">
        <v>524</v>
      </c>
      <c r="D1432" s="10" t="s">
        <v>3625</v>
      </c>
      <c r="E1432" s="12"/>
      <c r="F1432" s="12"/>
      <c r="I1432" s="12"/>
    </row>
    <row r="1433" spans="1:9" x14ac:dyDescent="0.2">
      <c r="A1433" s="10" t="s">
        <v>2087</v>
      </c>
      <c r="B1433" s="10" t="s">
        <v>1905</v>
      </c>
      <c r="C1433" s="10" t="s">
        <v>513</v>
      </c>
      <c r="D1433" s="10" t="s">
        <v>3626</v>
      </c>
      <c r="E1433" s="12"/>
      <c r="F1433" s="12"/>
      <c r="I1433" s="12"/>
    </row>
    <row r="1434" spans="1:9" x14ac:dyDescent="0.2">
      <c r="A1434" s="10" t="s">
        <v>2087</v>
      </c>
      <c r="B1434" s="10" t="s">
        <v>1905</v>
      </c>
      <c r="C1434" s="10" t="s">
        <v>394</v>
      </c>
      <c r="D1434" s="10" t="s">
        <v>3627</v>
      </c>
      <c r="E1434" s="12"/>
      <c r="F1434" s="12"/>
      <c r="I1434" s="12"/>
    </row>
    <row r="1435" spans="1:9" x14ac:dyDescent="0.2">
      <c r="A1435" s="10" t="s">
        <v>2087</v>
      </c>
      <c r="B1435" s="10" t="s">
        <v>1905</v>
      </c>
      <c r="C1435" s="10" t="s">
        <v>492</v>
      </c>
      <c r="D1435" s="10" t="s">
        <v>3628</v>
      </c>
      <c r="E1435" s="12"/>
      <c r="F1435" s="12"/>
      <c r="I1435" s="12"/>
    </row>
    <row r="1436" spans="1:9" x14ac:dyDescent="0.2">
      <c r="A1436" s="10" t="s">
        <v>2087</v>
      </c>
      <c r="B1436" s="10" t="s">
        <v>1905</v>
      </c>
      <c r="C1436" s="10" t="s">
        <v>481</v>
      </c>
      <c r="D1436" s="10" t="s">
        <v>3629</v>
      </c>
      <c r="E1436" s="12"/>
      <c r="F1436" s="12"/>
      <c r="I1436" s="12"/>
    </row>
    <row r="1437" spans="1:9" x14ac:dyDescent="0.2">
      <c r="A1437" s="10" t="s">
        <v>2087</v>
      </c>
      <c r="B1437" s="10" t="s">
        <v>1905</v>
      </c>
      <c r="C1437" s="10" t="s">
        <v>352</v>
      </c>
      <c r="D1437" s="10" t="s">
        <v>3630</v>
      </c>
      <c r="E1437" s="12"/>
      <c r="F1437" s="12"/>
      <c r="I1437" s="12"/>
    </row>
    <row r="1438" spans="1:9" x14ac:dyDescent="0.2">
      <c r="A1438" s="10" t="s">
        <v>2087</v>
      </c>
      <c r="B1438" s="10" t="s">
        <v>1905</v>
      </c>
      <c r="C1438" s="10" t="s">
        <v>460</v>
      </c>
      <c r="D1438" s="10" t="s">
        <v>3631</v>
      </c>
      <c r="E1438" s="12"/>
      <c r="F1438" s="12"/>
      <c r="I1438" s="12"/>
    </row>
    <row r="1439" spans="1:9" x14ac:dyDescent="0.2">
      <c r="A1439" s="10" t="s">
        <v>2086</v>
      </c>
      <c r="B1439" s="10" t="s">
        <v>1904</v>
      </c>
      <c r="C1439" s="10" t="s">
        <v>1726</v>
      </c>
      <c r="D1439" s="10" t="s">
        <v>3632</v>
      </c>
      <c r="E1439" s="12"/>
      <c r="F1439" s="12"/>
      <c r="I1439" s="12"/>
    </row>
    <row r="1440" spans="1:9" x14ac:dyDescent="0.2">
      <c r="A1440" s="10" t="s">
        <v>2086</v>
      </c>
      <c r="B1440" s="10" t="s">
        <v>1904</v>
      </c>
      <c r="C1440" s="10" t="s">
        <v>1552</v>
      </c>
      <c r="D1440" s="10" t="s">
        <v>3633</v>
      </c>
      <c r="E1440" s="12"/>
      <c r="F1440" s="12"/>
      <c r="I1440" s="12"/>
    </row>
    <row r="1441" spans="1:9" x14ac:dyDescent="0.2">
      <c r="A1441" s="10" t="s">
        <v>2085</v>
      </c>
      <c r="B1441" s="10" t="s">
        <v>1903</v>
      </c>
      <c r="C1441" s="10" t="s">
        <v>1725</v>
      </c>
      <c r="D1441" s="10" t="s">
        <v>3634</v>
      </c>
      <c r="E1441" s="12"/>
      <c r="F1441" s="12"/>
      <c r="I1441" s="12"/>
    </row>
    <row r="1442" spans="1:9" x14ac:dyDescent="0.2">
      <c r="A1442" s="10" t="s">
        <v>2085</v>
      </c>
      <c r="B1442" s="10" t="s">
        <v>1903</v>
      </c>
      <c r="C1442" s="10" t="s">
        <v>664</v>
      </c>
      <c r="D1442" s="10" t="s">
        <v>3635</v>
      </c>
      <c r="E1442" s="12"/>
      <c r="F1442" s="12"/>
      <c r="I1442" s="12"/>
    </row>
    <row r="1443" spans="1:9" x14ac:dyDescent="0.2">
      <c r="A1443" s="10" t="s">
        <v>2085</v>
      </c>
      <c r="B1443" s="10" t="s">
        <v>1903</v>
      </c>
      <c r="C1443" s="10" t="s">
        <v>1405</v>
      </c>
      <c r="D1443" s="10" t="s">
        <v>3636</v>
      </c>
      <c r="E1443" s="12"/>
      <c r="F1443" s="12"/>
      <c r="I1443" s="12"/>
    </row>
    <row r="1444" spans="1:9" x14ac:dyDescent="0.2">
      <c r="A1444" s="10" t="s">
        <v>2085</v>
      </c>
      <c r="B1444" s="10" t="s">
        <v>1903</v>
      </c>
      <c r="C1444" s="10" t="s">
        <v>1305</v>
      </c>
      <c r="D1444" s="10" t="s">
        <v>3637</v>
      </c>
      <c r="E1444" s="12"/>
      <c r="F1444" s="12"/>
      <c r="I1444" s="12"/>
    </row>
    <row r="1445" spans="1:9" x14ac:dyDescent="0.2">
      <c r="A1445" s="10" t="s">
        <v>2085</v>
      </c>
      <c r="B1445" s="10" t="s">
        <v>1903</v>
      </c>
      <c r="C1445" s="10" t="s">
        <v>1241</v>
      </c>
      <c r="D1445" s="10" t="s">
        <v>3638</v>
      </c>
      <c r="E1445" s="12"/>
      <c r="F1445" s="12"/>
      <c r="I1445" s="12"/>
    </row>
    <row r="1446" spans="1:9" x14ac:dyDescent="0.2">
      <c r="A1446" s="10" t="s">
        <v>2085</v>
      </c>
      <c r="B1446" s="10" t="s">
        <v>1903</v>
      </c>
      <c r="C1446" s="10" t="s">
        <v>956</v>
      </c>
      <c r="D1446" s="10" t="s">
        <v>3639</v>
      </c>
      <c r="E1446" s="12"/>
      <c r="F1446" s="12"/>
      <c r="I1446" s="12"/>
    </row>
    <row r="1447" spans="1:9" x14ac:dyDescent="0.2">
      <c r="A1447" s="10" t="s">
        <v>2085</v>
      </c>
      <c r="B1447" s="10" t="s">
        <v>1903</v>
      </c>
      <c r="C1447" s="10" t="s">
        <v>1145</v>
      </c>
      <c r="D1447" s="10" t="s">
        <v>3640</v>
      </c>
      <c r="E1447" s="12"/>
      <c r="F1447" s="12"/>
      <c r="I1447" s="12"/>
    </row>
    <row r="1448" spans="1:9" x14ac:dyDescent="0.2">
      <c r="A1448" s="10" t="s">
        <v>2085</v>
      </c>
      <c r="B1448" s="10" t="s">
        <v>1903</v>
      </c>
      <c r="C1448" s="10" t="s">
        <v>1105</v>
      </c>
      <c r="D1448" s="10" t="s">
        <v>3641</v>
      </c>
      <c r="E1448" s="12"/>
      <c r="F1448" s="12"/>
      <c r="I1448" s="12"/>
    </row>
    <row r="1449" spans="1:9" x14ac:dyDescent="0.2">
      <c r="A1449" s="10" t="s">
        <v>2084</v>
      </c>
      <c r="B1449" s="10" t="s">
        <v>1902</v>
      </c>
      <c r="C1449" s="10" t="s">
        <v>1724</v>
      </c>
      <c r="D1449" s="10" t="s">
        <v>3642</v>
      </c>
      <c r="E1449" s="12"/>
      <c r="F1449" s="12"/>
      <c r="I1449" s="12"/>
    </row>
    <row r="1450" spans="1:9" x14ac:dyDescent="0.2">
      <c r="A1450" s="10" t="s">
        <v>2084</v>
      </c>
      <c r="B1450" s="10" t="s">
        <v>1902</v>
      </c>
      <c r="C1450" s="10" t="s">
        <v>1551</v>
      </c>
      <c r="D1450" s="10" t="s">
        <v>3643</v>
      </c>
      <c r="E1450" s="12"/>
      <c r="F1450" s="12"/>
      <c r="I1450" s="12"/>
    </row>
    <row r="1451" spans="1:9" x14ac:dyDescent="0.2">
      <c r="A1451" s="10" t="s">
        <v>2084</v>
      </c>
      <c r="B1451" s="10" t="s">
        <v>1902</v>
      </c>
      <c r="C1451" s="10" t="s">
        <v>1404</v>
      </c>
      <c r="D1451" s="10" t="s">
        <v>3644</v>
      </c>
      <c r="E1451" s="12"/>
      <c r="F1451" s="12"/>
      <c r="I1451" s="12"/>
    </row>
    <row r="1452" spans="1:9" x14ac:dyDescent="0.2">
      <c r="A1452" s="10" t="s">
        <v>2084</v>
      </c>
      <c r="B1452" s="10" t="s">
        <v>1902</v>
      </c>
      <c r="C1452" s="10" t="s">
        <v>1304</v>
      </c>
      <c r="D1452" s="10" t="s">
        <v>3645</v>
      </c>
      <c r="E1452" s="12"/>
      <c r="F1452" s="12"/>
      <c r="I1452" s="12"/>
    </row>
    <row r="1453" spans="1:9" x14ac:dyDescent="0.2">
      <c r="A1453" s="10" t="s">
        <v>2084</v>
      </c>
      <c r="B1453" s="10" t="s">
        <v>1902</v>
      </c>
      <c r="C1453" s="10" t="s">
        <v>1240</v>
      </c>
      <c r="D1453" s="10" t="s">
        <v>3646</v>
      </c>
      <c r="E1453" s="12"/>
      <c r="F1453" s="12"/>
      <c r="I1453" s="12"/>
    </row>
    <row r="1454" spans="1:9" x14ac:dyDescent="0.2">
      <c r="A1454" s="10" t="s">
        <v>2084</v>
      </c>
      <c r="B1454" s="10" t="s">
        <v>1902</v>
      </c>
      <c r="C1454" s="10" t="s">
        <v>508</v>
      </c>
      <c r="D1454" s="10" t="s">
        <v>3647</v>
      </c>
      <c r="E1454" s="12"/>
      <c r="F1454" s="12"/>
      <c r="I1454" s="12"/>
    </row>
    <row r="1455" spans="1:9" x14ac:dyDescent="0.2">
      <c r="A1455" s="10" t="s">
        <v>2084</v>
      </c>
      <c r="B1455" s="10" t="s">
        <v>1902</v>
      </c>
      <c r="C1455" s="10" t="s">
        <v>1144</v>
      </c>
      <c r="D1455" s="10" t="s">
        <v>3648</v>
      </c>
      <c r="E1455" s="12"/>
      <c r="F1455" s="12"/>
      <c r="I1455" s="12"/>
    </row>
    <row r="1456" spans="1:9" x14ac:dyDescent="0.2">
      <c r="A1456" s="10" t="s">
        <v>2084</v>
      </c>
      <c r="B1456" s="10" t="s">
        <v>1902</v>
      </c>
      <c r="C1456" s="10" t="s">
        <v>216</v>
      </c>
      <c r="D1456" s="10" t="s">
        <v>3649</v>
      </c>
      <c r="E1456" s="12"/>
      <c r="F1456" s="12"/>
      <c r="I1456" s="12"/>
    </row>
    <row r="1457" spans="1:9" x14ac:dyDescent="0.2">
      <c r="A1457" s="10" t="s">
        <v>2084</v>
      </c>
      <c r="B1457" s="10" t="s">
        <v>1902</v>
      </c>
      <c r="C1457" s="10" t="s">
        <v>1067</v>
      </c>
      <c r="D1457" s="10" t="s">
        <v>3650</v>
      </c>
      <c r="E1457" s="12"/>
      <c r="F1457" s="12"/>
      <c r="I1457" s="12"/>
    </row>
    <row r="1458" spans="1:9" x14ac:dyDescent="0.2">
      <c r="A1458" s="10" t="s">
        <v>2084</v>
      </c>
      <c r="B1458" s="10" t="s">
        <v>1902</v>
      </c>
      <c r="C1458" s="10" t="s">
        <v>1034</v>
      </c>
      <c r="D1458" s="10" t="s">
        <v>3651</v>
      </c>
      <c r="E1458" s="12"/>
      <c r="F1458" s="12"/>
      <c r="I1458" s="12"/>
    </row>
    <row r="1459" spans="1:9" x14ac:dyDescent="0.2">
      <c r="A1459" s="10" t="s">
        <v>2083</v>
      </c>
      <c r="B1459" s="10" t="s">
        <v>1901</v>
      </c>
      <c r="C1459" s="10" t="s">
        <v>1723</v>
      </c>
      <c r="D1459" s="10" t="s">
        <v>3652</v>
      </c>
      <c r="E1459" s="12"/>
      <c r="F1459" s="12"/>
      <c r="I1459" s="12"/>
    </row>
    <row r="1460" spans="1:9" x14ac:dyDescent="0.2">
      <c r="A1460" s="10" t="s">
        <v>2083</v>
      </c>
      <c r="B1460" s="10" t="s">
        <v>1901</v>
      </c>
      <c r="C1460" s="10" t="s">
        <v>1550</v>
      </c>
      <c r="D1460" s="10" t="s">
        <v>3653</v>
      </c>
      <c r="E1460" s="12"/>
      <c r="F1460" s="12"/>
      <c r="I1460" s="12"/>
    </row>
    <row r="1461" spans="1:9" x14ac:dyDescent="0.2">
      <c r="A1461" s="10" t="s">
        <v>2083</v>
      </c>
      <c r="B1461" s="10" t="s">
        <v>1901</v>
      </c>
      <c r="C1461" s="10" t="s">
        <v>1403</v>
      </c>
      <c r="D1461" s="10" t="s">
        <v>3654</v>
      </c>
      <c r="E1461" s="12"/>
      <c r="F1461" s="12"/>
      <c r="I1461" s="12"/>
    </row>
    <row r="1462" spans="1:9" x14ac:dyDescent="0.2">
      <c r="A1462" s="10" t="s">
        <v>2083</v>
      </c>
      <c r="B1462" s="10" t="s">
        <v>1901</v>
      </c>
      <c r="C1462" s="10" t="s">
        <v>1303</v>
      </c>
      <c r="D1462" s="10" t="s">
        <v>3655</v>
      </c>
      <c r="E1462" s="12"/>
      <c r="F1462" s="12"/>
      <c r="I1462" s="12"/>
    </row>
    <row r="1463" spans="1:9" x14ac:dyDescent="0.2">
      <c r="A1463" s="10" t="s">
        <v>2082</v>
      </c>
      <c r="B1463" s="10" t="s">
        <v>1900</v>
      </c>
      <c r="C1463" s="10" t="s">
        <v>1722</v>
      </c>
      <c r="D1463" s="10" t="s">
        <v>3656</v>
      </c>
      <c r="E1463" s="12"/>
      <c r="F1463" s="12"/>
      <c r="I1463" s="12"/>
    </row>
    <row r="1464" spans="1:9" x14ac:dyDescent="0.2">
      <c r="A1464" s="10" t="s">
        <v>2082</v>
      </c>
      <c r="B1464" s="10" t="s">
        <v>1900</v>
      </c>
      <c r="C1464" s="10" t="s">
        <v>1549</v>
      </c>
      <c r="D1464" s="10" t="s">
        <v>3657</v>
      </c>
      <c r="E1464" s="12"/>
      <c r="F1464" s="12"/>
      <c r="I1464" s="12"/>
    </row>
    <row r="1465" spans="1:9" x14ac:dyDescent="0.2">
      <c r="A1465" s="10" t="s">
        <v>2082</v>
      </c>
      <c r="B1465" s="10" t="s">
        <v>1900</v>
      </c>
      <c r="C1465" s="10" t="s">
        <v>1402</v>
      </c>
      <c r="D1465" s="10" t="s">
        <v>3658</v>
      </c>
      <c r="E1465" s="12"/>
      <c r="F1465" s="12"/>
      <c r="I1465" s="12"/>
    </row>
    <row r="1466" spans="1:9" x14ac:dyDescent="0.2">
      <c r="A1466" s="10" t="s">
        <v>2082</v>
      </c>
      <c r="B1466" s="10" t="s">
        <v>1900</v>
      </c>
      <c r="C1466" s="10" t="s">
        <v>1302</v>
      </c>
      <c r="D1466" s="10" t="s">
        <v>3659</v>
      </c>
      <c r="E1466" s="12"/>
      <c r="F1466" s="12"/>
      <c r="I1466" s="12"/>
    </row>
    <row r="1467" spans="1:9" x14ac:dyDescent="0.2">
      <c r="A1467" s="10" t="s">
        <v>2081</v>
      </c>
      <c r="B1467" s="10" t="s">
        <v>1899</v>
      </c>
      <c r="C1467" s="10" t="s">
        <v>916</v>
      </c>
      <c r="D1467" s="10" t="s">
        <v>3660</v>
      </c>
      <c r="E1467" s="12"/>
      <c r="F1467" s="12"/>
      <c r="I1467" s="12"/>
    </row>
    <row r="1468" spans="1:9" x14ac:dyDescent="0.2">
      <c r="A1468" s="10" t="s">
        <v>2081</v>
      </c>
      <c r="B1468" s="10" t="s">
        <v>1899</v>
      </c>
      <c r="C1468" s="10" t="s">
        <v>1548</v>
      </c>
      <c r="D1468" s="10" t="s">
        <v>3661</v>
      </c>
      <c r="E1468" s="12"/>
      <c r="F1468" s="12"/>
      <c r="I1468" s="12"/>
    </row>
    <row r="1469" spans="1:9" x14ac:dyDescent="0.2">
      <c r="A1469" s="10" t="s">
        <v>2081</v>
      </c>
      <c r="B1469" s="10" t="s">
        <v>1899</v>
      </c>
      <c r="C1469" s="10" t="s">
        <v>1401</v>
      </c>
      <c r="D1469" s="10" t="s">
        <v>3662</v>
      </c>
      <c r="E1469" s="12"/>
      <c r="F1469" s="12"/>
      <c r="I1469" s="12"/>
    </row>
    <row r="1470" spans="1:9" x14ac:dyDescent="0.2">
      <c r="A1470" s="10" t="s">
        <v>2081</v>
      </c>
      <c r="B1470" s="10" t="s">
        <v>1899</v>
      </c>
      <c r="C1470" s="10" t="s">
        <v>664</v>
      </c>
      <c r="D1470" s="10" t="s">
        <v>3663</v>
      </c>
      <c r="E1470" s="12"/>
      <c r="F1470" s="12"/>
      <c r="I1470" s="12"/>
    </row>
    <row r="1471" spans="1:9" x14ac:dyDescent="0.2">
      <c r="A1471" s="10" t="s">
        <v>2081</v>
      </c>
      <c r="B1471" s="10" t="s">
        <v>1899</v>
      </c>
      <c r="C1471" s="10" t="s">
        <v>271</v>
      </c>
      <c r="D1471" s="10" t="s">
        <v>3664</v>
      </c>
      <c r="E1471" s="12"/>
      <c r="F1471" s="12"/>
      <c r="I1471" s="12"/>
    </row>
    <row r="1472" spans="1:9" x14ac:dyDescent="0.2">
      <c r="A1472" s="10" t="s">
        <v>2081</v>
      </c>
      <c r="B1472" s="10" t="s">
        <v>1899</v>
      </c>
      <c r="C1472" s="10" t="s">
        <v>1189</v>
      </c>
      <c r="D1472" s="10" t="s">
        <v>3665</v>
      </c>
      <c r="E1472" s="12"/>
      <c r="F1472" s="12"/>
      <c r="I1472" s="12"/>
    </row>
    <row r="1473" spans="1:9" x14ac:dyDescent="0.2">
      <c r="A1473" s="10" t="s">
        <v>2081</v>
      </c>
      <c r="B1473" s="10" t="s">
        <v>1899</v>
      </c>
      <c r="C1473" s="10" t="s">
        <v>1143</v>
      </c>
      <c r="D1473" s="10" t="s">
        <v>3666</v>
      </c>
      <c r="E1473" s="12"/>
      <c r="F1473" s="12"/>
      <c r="I1473" s="12"/>
    </row>
    <row r="1474" spans="1:9" x14ac:dyDescent="0.2">
      <c r="A1474" s="10" t="s">
        <v>2081</v>
      </c>
      <c r="B1474" s="10" t="s">
        <v>1899</v>
      </c>
      <c r="C1474" s="10" t="s">
        <v>1104</v>
      </c>
      <c r="D1474" s="10" t="s">
        <v>3667</v>
      </c>
      <c r="E1474" s="12"/>
      <c r="F1474" s="12"/>
      <c r="I1474" s="12"/>
    </row>
    <row r="1475" spans="1:9" x14ac:dyDescent="0.2">
      <c r="A1475" s="10" t="s">
        <v>2081</v>
      </c>
      <c r="B1475" s="10" t="s">
        <v>1899</v>
      </c>
      <c r="C1475" s="10" t="s">
        <v>1066</v>
      </c>
      <c r="D1475" s="10" t="s">
        <v>3668</v>
      </c>
      <c r="E1475" s="12"/>
      <c r="F1475" s="12"/>
      <c r="I1475" s="12"/>
    </row>
    <row r="1476" spans="1:9" x14ac:dyDescent="0.2">
      <c r="A1476" s="10" t="s">
        <v>2081</v>
      </c>
      <c r="B1476" s="10" t="s">
        <v>1899</v>
      </c>
      <c r="C1476" s="10" t="s">
        <v>1033</v>
      </c>
      <c r="D1476" s="10" t="s">
        <v>3669</v>
      </c>
      <c r="E1476" s="12"/>
      <c r="F1476" s="12"/>
      <c r="I1476" s="12"/>
    </row>
    <row r="1477" spans="1:9" x14ac:dyDescent="0.2">
      <c r="A1477" s="10" t="s">
        <v>2081</v>
      </c>
      <c r="B1477" s="10" t="s">
        <v>1899</v>
      </c>
      <c r="C1477" s="10" t="s">
        <v>1005</v>
      </c>
      <c r="D1477" s="10" t="s">
        <v>3670</v>
      </c>
      <c r="E1477" s="12"/>
      <c r="F1477" s="12"/>
      <c r="I1477" s="12"/>
    </row>
    <row r="1478" spans="1:9" x14ac:dyDescent="0.2">
      <c r="A1478" s="10" t="s">
        <v>2081</v>
      </c>
      <c r="B1478" s="10" t="s">
        <v>1899</v>
      </c>
      <c r="C1478" s="10" t="s">
        <v>976</v>
      </c>
      <c r="D1478" s="10" t="s">
        <v>3671</v>
      </c>
      <c r="E1478" s="12"/>
      <c r="F1478" s="12"/>
      <c r="I1478" s="12"/>
    </row>
    <row r="1479" spans="1:9" x14ac:dyDescent="0.2">
      <c r="A1479" s="10" t="s">
        <v>2081</v>
      </c>
      <c r="B1479" s="10" t="s">
        <v>1899</v>
      </c>
      <c r="C1479" s="10" t="s">
        <v>951</v>
      </c>
      <c r="D1479" s="10" t="s">
        <v>3672</v>
      </c>
      <c r="E1479" s="12"/>
      <c r="F1479" s="12"/>
      <c r="I1479" s="12"/>
    </row>
    <row r="1480" spans="1:9" x14ac:dyDescent="0.2">
      <c r="A1480" s="10" t="s">
        <v>2081</v>
      </c>
      <c r="B1480" s="10" t="s">
        <v>1899</v>
      </c>
      <c r="C1480" s="10" t="s">
        <v>574</v>
      </c>
      <c r="D1480" s="10" t="s">
        <v>3673</v>
      </c>
      <c r="E1480" s="12"/>
      <c r="F1480" s="12"/>
      <c r="I1480" s="12"/>
    </row>
    <row r="1481" spans="1:9" x14ac:dyDescent="0.2">
      <c r="A1481" s="10" t="s">
        <v>2081</v>
      </c>
      <c r="B1481" s="10" t="s">
        <v>1899</v>
      </c>
      <c r="C1481" s="10" t="s">
        <v>903</v>
      </c>
      <c r="D1481" s="10" t="s">
        <v>3674</v>
      </c>
      <c r="E1481" s="12"/>
      <c r="F1481" s="12"/>
      <c r="I1481" s="12"/>
    </row>
    <row r="1482" spans="1:9" x14ac:dyDescent="0.2">
      <c r="A1482" s="10" t="s">
        <v>2080</v>
      </c>
      <c r="B1482" s="10" t="s">
        <v>1898</v>
      </c>
      <c r="C1482" s="10" t="s">
        <v>1721</v>
      </c>
      <c r="D1482" s="10" t="s">
        <v>3675</v>
      </c>
      <c r="E1482" s="12"/>
      <c r="F1482" s="12"/>
      <c r="I1482" s="12"/>
    </row>
    <row r="1483" spans="1:9" x14ac:dyDescent="0.2">
      <c r="A1483" s="10" t="s">
        <v>2080</v>
      </c>
      <c r="B1483" s="10" t="s">
        <v>1898</v>
      </c>
      <c r="C1483" s="10" t="s">
        <v>1547</v>
      </c>
      <c r="D1483" s="10" t="s">
        <v>3676</v>
      </c>
      <c r="E1483" s="12"/>
      <c r="F1483" s="12"/>
      <c r="I1483" s="12"/>
    </row>
    <row r="1484" spans="1:9" x14ac:dyDescent="0.2">
      <c r="A1484" s="10" t="s">
        <v>2080</v>
      </c>
      <c r="B1484" s="10" t="s">
        <v>1898</v>
      </c>
      <c r="C1484" s="10" t="s">
        <v>1400</v>
      </c>
      <c r="D1484" s="10" t="s">
        <v>3677</v>
      </c>
      <c r="E1484" s="12"/>
      <c r="F1484" s="12"/>
      <c r="I1484" s="12"/>
    </row>
    <row r="1485" spans="1:9" x14ac:dyDescent="0.2">
      <c r="A1485" s="10" t="s">
        <v>2079</v>
      </c>
      <c r="B1485" s="10" t="s">
        <v>1897</v>
      </c>
      <c r="C1485" s="10" t="s">
        <v>1720</v>
      </c>
      <c r="D1485" s="10" t="s">
        <v>3678</v>
      </c>
      <c r="E1485" s="12"/>
      <c r="F1485" s="12"/>
      <c r="I1485" s="12"/>
    </row>
    <row r="1486" spans="1:9" x14ac:dyDescent="0.2">
      <c r="A1486" s="10" t="s">
        <v>2079</v>
      </c>
      <c r="B1486" s="10" t="s">
        <v>1897</v>
      </c>
      <c r="C1486" s="10" t="s">
        <v>1546</v>
      </c>
      <c r="D1486" s="10" t="s">
        <v>3679</v>
      </c>
      <c r="E1486" s="12"/>
      <c r="F1486" s="12"/>
      <c r="I1486" s="12"/>
    </row>
    <row r="1487" spans="1:9" x14ac:dyDescent="0.2">
      <c r="A1487" s="10" t="s">
        <v>2079</v>
      </c>
      <c r="B1487" s="10" t="s">
        <v>1897</v>
      </c>
      <c r="C1487" s="10" t="s">
        <v>1399</v>
      </c>
      <c r="D1487" s="10" t="s">
        <v>3680</v>
      </c>
      <c r="E1487" s="12"/>
      <c r="F1487" s="12"/>
      <c r="I1487" s="12"/>
    </row>
    <row r="1488" spans="1:9" x14ac:dyDescent="0.2">
      <c r="A1488" s="10" t="s">
        <v>2079</v>
      </c>
      <c r="B1488" s="10" t="s">
        <v>1897</v>
      </c>
      <c r="C1488" s="10" t="s">
        <v>1301</v>
      </c>
      <c r="D1488" s="10" t="s">
        <v>3681</v>
      </c>
      <c r="E1488" s="12"/>
      <c r="F1488" s="12"/>
      <c r="I1488" s="12"/>
    </row>
    <row r="1489" spans="1:9" x14ac:dyDescent="0.2">
      <c r="A1489" s="10" t="s">
        <v>2078</v>
      </c>
      <c r="B1489" s="10" t="s">
        <v>1896</v>
      </c>
      <c r="C1489" s="10" t="s">
        <v>1719</v>
      </c>
      <c r="D1489" s="10" t="s">
        <v>3682</v>
      </c>
      <c r="E1489" s="12"/>
      <c r="F1489" s="12"/>
      <c r="I1489" s="12"/>
    </row>
    <row r="1490" spans="1:9" x14ac:dyDescent="0.2">
      <c r="A1490" s="10" t="s">
        <v>2078</v>
      </c>
      <c r="B1490" s="10" t="s">
        <v>1896</v>
      </c>
      <c r="C1490" s="10" t="s">
        <v>635</v>
      </c>
      <c r="D1490" s="10" t="s">
        <v>2092</v>
      </c>
      <c r="E1490" s="12"/>
      <c r="F1490" s="12"/>
      <c r="I1490" s="12"/>
    </row>
    <row r="1491" spans="1:9" x14ac:dyDescent="0.2">
      <c r="A1491" s="10" t="s">
        <v>2078</v>
      </c>
      <c r="B1491" s="10" t="s">
        <v>1896</v>
      </c>
      <c r="C1491" s="10" t="s">
        <v>1398</v>
      </c>
      <c r="D1491" s="10" t="s">
        <v>3683</v>
      </c>
      <c r="E1491" s="12"/>
      <c r="F1491" s="12"/>
      <c r="I1491" s="12"/>
    </row>
    <row r="1492" spans="1:9" x14ac:dyDescent="0.2">
      <c r="A1492" s="10" t="s">
        <v>2078</v>
      </c>
      <c r="B1492" s="10" t="s">
        <v>1896</v>
      </c>
      <c r="C1492" s="10" t="s">
        <v>1300</v>
      </c>
      <c r="D1492" s="10" t="s">
        <v>3684</v>
      </c>
      <c r="E1492" s="12"/>
      <c r="F1492" s="12"/>
      <c r="I1492" s="12"/>
    </row>
    <row r="1493" spans="1:9" x14ac:dyDescent="0.2">
      <c r="A1493" s="10" t="s">
        <v>2078</v>
      </c>
      <c r="B1493" s="10" t="s">
        <v>1896</v>
      </c>
      <c r="C1493" s="10" t="s">
        <v>1239</v>
      </c>
      <c r="D1493" s="10" t="s">
        <v>3685</v>
      </c>
      <c r="E1493" s="12"/>
      <c r="F1493" s="12"/>
      <c r="I1493" s="12"/>
    </row>
    <row r="1494" spans="1:9" x14ac:dyDescent="0.2">
      <c r="A1494" s="10" t="s">
        <v>2078</v>
      </c>
      <c r="B1494" s="10" t="s">
        <v>1896</v>
      </c>
      <c r="C1494" s="10" t="s">
        <v>1188</v>
      </c>
      <c r="D1494" s="10" t="s">
        <v>3686</v>
      </c>
      <c r="E1494" s="12"/>
      <c r="F1494" s="12"/>
      <c r="I1494" s="12"/>
    </row>
    <row r="1495" spans="1:9" x14ac:dyDescent="0.2">
      <c r="A1495" s="10" t="s">
        <v>2078</v>
      </c>
      <c r="B1495" s="10" t="s">
        <v>1896</v>
      </c>
      <c r="C1495" s="10" t="s">
        <v>371</v>
      </c>
      <c r="D1495" s="10" t="s">
        <v>3687</v>
      </c>
      <c r="E1495" s="12"/>
      <c r="F1495" s="12"/>
      <c r="I1495" s="12"/>
    </row>
    <row r="1496" spans="1:9" x14ac:dyDescent="0.2">
      <c r="A1496" s="10" t="s">
        <v>2078</v>
      </c>
      <c r="B1496" s="10" t="s">
        <v>1896</v>
      </c>
      <c r="C1496" s="10" t="s">
        <v>1103</v>
      </c>
      <c r="D1496" s="10" t="s">
        <v>3688</v>
      </c>
      <c r="E1496" s="12"/>
      <c r="F1496" s="12"/>
      <c r="I1496" s="12"/>
    </row>
    <row r="1497" spans="1:9" x14ac:dyDescent="0.2">
      <c r="A1497" s="10" t="s">
        <v>2077</v>
      </c>
      <c r="B1497" s="10" t="s">
        <v>1895</v>
      </c>
      <c r="C1497" s="10" t="s">
        <v>1718</v>
      </c>
      <c r="D1497" s="10" t="s">
        <v>3689</v>
      </c>
      <c r="E1497" s="12"/>
      <c r="F1497" s="12"/>
      <c r="I1497" s="12"/>
    </row>
    <row r="1498" spans="1:9" x14ac:dyDescent="0.2">
      <c r="A1498" s="10" t="s">
        <v>2077</v>
      </c>
      <c r="B1498" s="10" t="s">
        <v>1895</v>
      </c>
      <c r="C1498" s="10" t="s">
        <v>1545</v>
      </c>
      <c r="D1498" s="10" t="s">
        <v>3690</v>
      </c>
      <c r="E1498" s="12"/>
      <c r="F1498" s="12"/>
      <c r="I1498" s="12"/>
    </row>
    <row r="1499" spans="1:9" x14ac:dyDescent="0.2">
      <c r="A1499" s="10" t="s">
        <v>2077</v>
      </c>
      <c r="B1499" s="10" t="s">
        <v>1895</v>
      </c>
      <c r="C1499" s="10" t="s">
        <v>1397</v>
      </c>
      <c r="D1499" s="10" t="s">
        <v>3691</v>
      </c>
      <c r="E1499" s="12"/>
      <c r="F1499" s="12"/>
      <c r="I1499" s="12"/>
    </row>
    <row r="1500" spans="1:9" x14ac:dyDescent="0.2">
      <c r="A1500" s="10" t="s">
        <v>2076</v>
      </c>
      <c r="B1500" s="10" t="s">
        <v>1894</v>
      </c>
      <c r="C1500" s="10" t="s">
        <v>1717</v>
      </c>
      <c r="D1500" s="10" t="s">
        <v>3692</v>
      </c>
      <c r="E1500" s="12"/>
      <c r="F1500" s="12"/>
      <c r="I1500" s="12"/>
    </row>
    <row r="1501" spans="1:9" x14ac:dyDescent="0.2">
      <c r="A1501" s="10" t="s">
        <v>2076</v>
      </c>
      <c r="B1501" s="10" t="s">
        <v>1894</v>
      </c>
      <c r="C1501" s="10" t="s">
        <v>1544</v>
      </c>
      <c r="D1501" s="10" t="s">
        <v>3693</v>
      </c>
      <c r="E1501" s="12"/>
      <c r="F1501" s="12"/>
      <c r="I1501" s="12"/>
    </row>
    <row r="1502" spans="1:9" x14ac:dyDescent="0.2">
      <c r="A1502" s="10" t="s">
        <v>2076</v>
      </c>
      <c r="B1502" s="10" t="s">
        <v>1894</v>
      </c>
      <c r="C1502" s="10" t="s">
        <v>1396</v>
      </c>
      <c r="D1502" s="10" t="s">
        <v>3694</v>
      </c>
      <c r="E1502" s="12"/>
      <c r="F1502" s="12"/>
      <c r="I1502" s="12"/>
    </row>
    <row r="1503" spans="1:9" x14ac:dyDescent="0.2">
      <c r="A1503" s="10" t="s">
        <v>2075</v>
      </c>
      <c r="B1503" s="10" t="s">
        <v>1893</v>
      </c>
      <c r="C1503" s="10" t="s">
        <v>1716</v>
      </c>
      <c r="D1503" s="10" t="s">
        <v>3695</v>
      </c>
      <c r="E1503" s="12"/>
      <c r="F1503" s="12"/>
      <c r="I1503" s="12"/>
    </row>
    <row r="1504" spans="1:9" x14ac:dyDescent="0.2">
      <c r="A1504" s="10" t="s">
        <v>2075</v>
      </c>
      <c r="B1504" s="10" t="s">
        <v>1893</v>
      </c>
      <c r="C1504" s="10" t="s">
        <v>1543</v>
      </c>
      <c r="D1504" s="10" t="s">
        <v>3696</v>
      </c>
      <c r="E1504" s="12"/>
      <c r="F1504" s="12"/>
      <c r="I1504" s="12"/>
    </row>
    <row r="1505" spans="1:9" x14ac:dyDescent="0.2">
      <c r="A1505" s="10" t="s">
        <v>2075</v>
      </c>
      <c r="B1505" s="10" t="s">
        <v>1893</v>
      </c>
      <c r="C1505" s="10" t="s">
        <v>1395</v>
      </c>
      <c r="D1505" s="10" t="s">
        <v>3697</v>
      </c>
      <c r="E1505" s="12"/>
      <c r="F1505" s="12"/>
      <c r="I1505" s="12"/>
    </row>
    <row r="1506" spans="1:9" x14ac:dyDescent="0.2">
      <c r="A1506" s="10" t="s">
        <v>2074</v>
      </c>
      <c r="B1506" s="10" t="s">
        <v>1892</v>
      </c>
      <c r="C1506" s="10" t="s">
        <v>1715</v>
      </c>
      <c r="D1506" s="10" t="s">
        <v>3698</v>
      </c>
      <c r="E1506" s="12"/>
      <c r="F1506" s="12"/>
      <c r="I1506" s="12"/>
    </row>
    <row r="1507" spans="1:9" x14ac:dyDescent="0.2">
      <c r="A1507" s="10" t="s">
        <v>2074</v>
      </c>
      <c r="B1507" s="10" t="s">
        <v>1892</v>
      </c>
      <c r="C1507" s="10" t="s">
        <v>1542</v>
      </c>
      <c r="D1507" s="10" t="s">
        <v>3699</v>
      </c>
      <c r="E1507" s="12"/>
      <c r="F1507" s="12"/>
      <c r="I1507" s="12"/>
    </row>
    <row r="1508" spans="1:9" x14ac:dyDescent="0.2">
      <c r="A1508" s="10" t="s">
        <v>2074</v>
      </c>
      <c r="B1508" s="10" t="s">
        <v>1892</v>
      </c>
      <c r="C1508" s="10" t="s">
        <v>1394</v>
      </c>
      <c r="D1508" s="10" t="s">
        <v>3700</v>
      </c>
      <c r="E1508" s="12"/>
      <c r="F1508" s="12"/>
      <c r="I1508" s="12"/>
    </row>
    <row r="1509" spans="1:9" x14ac:dyDescent="0.2">
      <c r="A1509" s="10" t="s">
        <v>2073</v>
      </c>
      <c r="B1509" s="10" t="s">
        <v>1891</v>
      </c>
      <c r="C1509" s="10" t="s">
        <v>1714</v>
      </c>
      <c r="D1509" s="10" t="s">
        <v>3701</v>
      </c>
      <c r="E1509" s="12"/>
      <c r="F1509" s="12"/>
      <c r="I1509" s="12"/>
    </row>
    <row r="1510" spans="1:9" x14ac:dyDescent="0.2">
      <c r="A1510" s="10" t="s">
        <v>2073</v>
      </c>
      <c r="B1510" s="10" t="s">
        <v>1891</v>
      </c>
      <c r="C1510" s="10" t="s">
        <v>1541</v>
      </c>
      <c r="D1510" s="10" t="s">
        <v>3702</v>
      </c>
      <c r="E1510" s="12"/>
      <c r="F1510" s="12"/>
      <c r="I1510" s="12"/>
    </row>
    <row r="1511" spans="1:9" x14ac:dyDescent="0.2">
      <c r="A1511" s="10" t="s">
        <v>2072</v>
      </c>
      <c r="B1511" s="10" t="s">
        <v>1890</v>
      </c>
      <c r="C1511" s="10" t="s">
        <v>1713</v>
      </c>
      <c r="D1511" s="10" t="s">
        <v>3703</v>
      </c>
      <c r="E1511" s="12"/>
      <c r="F1511" s="12"/>
      <c r="I1511" s="12"/>
    </row>
    <row r="1512" spans="1:9" x14ac:dyDescent="0.2">
      <c r="A1512" s="10" t="s">
        <v>2072</v>
      </c>
      <c r="B1512" s="10" t="s">
        <v>1890</v>
      </c>
      <c r="C1512" s="10" t="s">
        <v>1540</v>
      </c>
      <c r="D1512" s="10" t="s">
        <v>3704</v>
      </c>
      <c r="E1512" s="12"/>
      <c r="F1512" s="12"/>
      <c r="I1512" s="12"/>
    </row>
    <row r="1513" spans="1:9" x14ac:dyDescent="0.2">
      <c r="A1513" s="10" t="s">
        <v>2072</v>
      </c>
      <c r="B1513" s="10" t="s">
        <v>1890</v>
      </c>
      <c r="C1513" s="10" t="s">
        <v>1393</v>
      </c>
      <c r="D1513" s="10" t="s">
        <v>2027</v>
      </c>
      <c r="E1513" s="12"/>
      <c r="F1513" s="12"/>
      <c r="I1513" s="12"/>
    </row>
    <row r="1514" spans="1:9" x14ac:dyDescent="0.2">
      <c r="A1514" s="10" t="s">
        <v>2071</v>
      </c>
      <c r="B1514" s="10" t="s">
        <v>1889</v>
      </c>
      <c r="C1514" s="10" t="s">
        <v>1712</v>
      </c>
      <c r="D1514" s="10" t="s">
        <v>3705</v>
      </c>
      <c r="E1514" s="12"/>
      <c r="F1514" s="12"/>
      <c r="I1514" s="12"/>
    </row>
    <row r="1515" spans="1:9" x14ac:dyDescent="0.2">
      <c r="A1515" s="10" t="s">
        <v>2071</v>
      </c>
      <c r="B1515" s="10" t="s">
        <v>1889</v>
      </c>
      <c r="C1515" s="10" t="s">
        <v>1539</v>
      </c>
      <c r="D1515" s="10" t="s">
        <v>3706</v>
      </c>
      <c r="E1515" s="12"/>
      <c r="F1515" s="12"/>
      <c r="I1515" s="12"/>
    </row>
    <row r="1516" spans="1:9" x14ac:dyDescent="0.2">
      <c r="A1516" s="10" t="s">
        <v>2071</v>
      </c>
      <c r="B1516" s="10" t="s">
        <v>1889</v>
      </c>
      <c r="C1516" s="10" t="s">
        <v>1392</v>
      </c>
      <c r="D1516" s="10" t="s">
        <v>3707</v>
      </c>
      <c r="E1516" s="12"/>
      <c r="F1516" s="12"/>
      <c r="I1516" s="12"/>
    </row>
    <row r="1517" spans="1:9" x14ac:dyDescent="0.2">
      <c r="A1517" s="10" t="s">
        <v>2070</v>
      </c>
      <c r="B1517" s="10" t="s">
        <v>1888</v>
      </c>
      <c r="C1517" s="10" t="s">
        <v>1711</v>
      </c>
      <c r="D1517" s="10" t="s">
        <v>3708</v>
      </c>
      <c r="E1517" s="12"/>
      <c r="F1517" s="12"/>
      <c r="I1517" s="12"/>
    </row>
    <row r="1518" spans="1:9" x14ac:dyDescent="0.2">
      <c r="A1518" s="10" t="s">
        <v>2070</v>
      </c>
      <c r="B1518" s="10" t="s">
        <v>1888</v>
      </c>
      <c r="C1518" s="10" t="s">
        <v>1538</v>
      </c>
      <c r="D1518" s="10" t="s">
        <v>3709</v>
      </c>
      <c r="E1518" s="12"/>
      <c r="F1518" s="12"/>
      <c r="I1518" s="12"/>
    </row>
    <row r="1519" spans="1:9" x14ac:dyDescent="0.2">
      <c r="A1519" s="10" t="s">
        <v>2069</v>
      </c>
      <c r="B1519" s="10" t="s">
        <v>1887</v>
      </c>
      <c r="C1519" s="10" t="s">
        <v>1710</v>
      </c>
      <c r="D1519" s="10" t="s">
        <v>3710</v>
      </c>
      <c r="E1519" s="12"/>
      <c r="F1519" s="12"/>
      <c r="I1519" s="12"/>
    </row>
    <row r="1520" spans="1:9" x14ac:dyDescent="0.2">
      <c r="A1520" s="10" t="s">
        <v>2069</v>
      </c>
      <c r="B1520" s="10" t="s">
        <v>1887</v>
      </c>
      <c r="C1520" s="10" t="s">
        <v>1537</v>
      </c>
      <c r="D1520" s="10" t="s">
        <v>3711</v>
      </c>
      <c r="E1520" s="12"/>
      <c r="F1520" s="12"/>
      <c r="I1520" s="12"/>
    </row>
    <row r="1521" spans="1:9" x14ac:dyDescent="0.2">
      <c r="A1521" s="10" t="s">
        <v>2069</v>
      </c>
      <c r="B1521" s="10" t="s">
        <v>1887</v>
      </c>
      <c r="C1521" s="10" t="s">
        <v>1391</v>
      </c>
      <c r="D1521" s="10" t="s">
        <v>3712</v>
      </c>
      <c r="E1521" s="12"/>
      <c r="F1521" s="12"/>
      <c r="I1521" s="12"/>
    </row>
    <row r="1522" spans="1:9" x14ac:dyDescent="0.2">
      <c r="A1522" s="10" t="s">
        <v>2068</v>
      </c>
      <c r="B1522" s="10" t="s">
        <v>1886</v>
      </c>
      <c r="C1522" s="10" t="s">
        <v>1709</v>
      </c>
      <c r="D1522" s="10" t="s">
        <v>3713</v>
      </c>
      <c r="E1522" s="12"/>
      <c r="F1522" s="12"/>
      <c r="I1522" s="12"/>
    </row>
    <row r="1523" spans="1:9" x14ac:dyDescent="0.2">
      <c r="A1523" s="10" t="s">
        <v>2068</v>
      </c>
      <c r="B1523" s="10" t="s">
        <v>1886</v>
      </c>
      <c r="C1523" s="10" t="s">
        <v>1536</v>
      </c>
      <c r="D1523" s="10" t="s">
        <v>3714</v>
      </c>
      <c r="E1523" s="12"/>
      <c r="F1523" s="12"/>
      <c r="I1523" s="12"/>
    </row>
    <row r="1524" spans="1:9" x14ac:dyDescent="0.2">
      <c r="A1524" s="10" t="s">
        <v>2068</v>
      </c>
      <c r="B1524" s="10" t="s">
        <v>1886</v>
      </c>
      <c r="C1524" s="10" t="s">
        <v>1390</v>
      </c>
      <c r="D1524" s="10" t="s">
        <v>3715</v>
      </c>
      <c r="E1524" s="12"/>
      <c r="F1524" s="12"/>
      <c r="I1524" s="12"/>
    </row>
    <row r="1525" spans="1:9" x14ac:dyDescent="0.2">
      <c r="A1525" s="10" t="s">
        <v>2067</v>
      </c>
      <c r="B1525" s="10" t="s">
        <v>1885</v>
      </c>
      <c r="C1525" s="10" t="s">
        <v>1708</v>
      </c>
      <c r="D1525" s="10" t="s">
        <v>3716</v>
      </c>
      <c r="E1525" s="12"/>
      <c r="F1525" s="12"/>
      <c r="I1525" s="12"/>
    </row>
    <row r="1526" spans="1:9" x14ac:dyDescent="0.2">
      <c r="A1526" s="10" t="s">
        <v>2067</v>
      </c>
      <c r="B1526" s="10" t="s">
        <v>1885</v>
      </c>
      <c r="C1526" s="10" t="s">
        <v>1535</v>
      </c>
      <c r="D1526" s="10" t="s">
        <v>3717</v>
      </c>
      <c r="E1526" s="12"/>
      <c r="F1526" s="12"/>
      <c r="I1526" s="12"/>
    </row>
    <row r="1527" spans="1:9" x14ac:dyDescent="0.2">
      <c r="A1527" s="10" t="s">
        <v>2067</v>
      </c>
      <c r="B1527" s="10" t="s">
        <v>1885</v>
      </c>
      <c r="C1527" s="10" t="s">
        <v>1389</v>
      </c>
      <c r="D1527" s="10" t="s">
        <v>3718</v>
      </c>
      <c r="E1527" s="12"/>
      <c r="F1527" s="12"/>
      <c r="I1527" s="12"/>
    </row>
    <row r="1528" spans="1:9" x14ac:dyDescent="0.2">
      <c r="A1528" s="10" t="s">
        <v>2066</v>
      </c>
      <c r="B1528" s="10" t="s">
        <v>1884</v>
      </c>
      <c r="C1528" s="10" t="s">
        <v>1707</v>
      </c>
      <c r="D1528" s="10" t="s">
        <v>3719</v>
      </c>
      <c r="E1528" s="12"/>
      <c r="F1528" s="12"/>
      <c r="I1528" s="12"/>
    </row>
    <row r="1529" spans="1:9" x14ac:dyDescent="0.2">
      <c r="A1529" s="10" t="s">
        <v>2066</v>
      </c>
      <c r="B1529" s="10" t="s">
        <v>1884</v>
      </c>
      <c r="C1529" s="10" t="s">
        <v>1534</v>
      </c>
      <c r="D1529" s="10" t="s">
        <v>3720</v>
      </c>
      <c r="E1529" s="12"/>
      <c r="F1529" s="12"/>
      <c r="I1529" s="12"/>
    </row>
    <row r="1530" spans="1:9" x14ac:dyDescent="0.2">
      <c r="A1530" s="10" t="s">
        <v>2066</v>
      </c>
      <c r="B1530" s="10" t="s">
        <v>1884</v>
      </c>
      <c r="C1530" s="10" t="s">
        <v>1388</v>
      </c>
      <c r="D1530" s="10" t="s">
        <v>3721</v>
      </c>
      <c r="E1530" s="12"/>
      <c r="F1530" s="12"/>
      <c r="I1530" s="12"/>
    </row>
    <row r="1531" spans="1:9" x14ac:dyDescent="0.2">
      <c r="A1531" s="10" t="s">
        <v>2066</v>
      </c>
      <c r="B1531" s="10" t="s">
        <v>1884</v>
      </c>
      <c r="C1531" s="10" t="s">
        <v>1299</v>
      </c>
      <c r="D1531" s="10" t="s">
        <v>3722</v>
      </c>
      <c r="E1531" s="12"/>
      <c r="F1531" s="12"/>
      <c r="I1531" s="12"/>
    </row>
    <row r="1532" spans="1:9" x14ac:dyDescent="0.2">
      <c r="A1532" s="10" t="s">
        <v>2066</v>
      </c>
      <c r="B1532" s="10" t="s">
        <v>1884</v>
      </c>
      <c r="C1532" s="10" t="s">
        <v>1238</v>
      </c>
      <c r="D1532" s="10" t="s">
        <v>3723</v>
      </c>
      <c r="E1532" s="12"/>
      <c r="F1532" s="12"/>
      <c r="I1532" s="12"/>
    </row>
    <row r="1533" spans="1:9" x14ac:dyDescent="0.2">
      <c r="A1533" s="10" t="s">
        <v>2065</v>
      </c>
      <c r="B1533" s="10" t="s">
        <v>1883</v>
      </c>
      <c r="C1533" s="10" t="s">
        <v>1706</v>
      </c>
      <c r="D1533" s="10" t="s">
        <v>3724</v>
      </c>
      <c r="E1533" s="12"/>
      <c r="F1533" s="12"/>
      <c r="I1533" s="12"/>
    </row>
    <row r="1534" spans="1:9" x14ac:dyDescent="0.2">
      <c r="A1534" s="10" t="s">
        <v>2065</v>
      </c>
      <c r="B1534" s="10" t="s">
        <v>1883</v>
      </c>
      <c r="C1534" s="10" t="s">
        <v>1533</v>
      </c>
      <c r="D1534" s="10" t="s">
        <v>3725</v>
      </c>
      <c r="E1534" s="12"/>
      <c r="F1534" s="12"/>
      <c r="I1534" s="12"/>
    </row>
    <row r="1535" spans="1:9" x14ac:dyDescent="0.2">
      <c r="A1535" s="10" t="s">
        <v>2064</v>
      </c>
      <c r="B1535" s="10" t="s">
        <v>1882</v>
      </c>
      <c r="C1535" s="10" t="s">
        <v>1705</v>
      </c>
      <c r="D1535" s="10" t="s">
        <v>3726</v>
      </c>
      <c r="E1535" s="12"/>
      <c r="F1535" s="12"/>
      <c r="I1535" s="12"/>
    </row>
    <row r="1536" spans="1:9" x14ac:dyDescent="0.2">
      <c r="A1536" s="10" t="s">
        <v>2064</v>
      </c>
      <c r="B1536" s="10" t="s">
        <v>1882</v>
      </c>
      <c r="C1536" s="10" t="s">
        <v>1532</v>
      </c>
      <c r="D1536" s="10" t="s">
        <v>3727</v>
      </c>
      <c r="E1536" s="12"/>
      <c r="F1536" s="12"/>
      <c r="I1536" s="12"/>
    </row>
    <row r="1537" spans="1:9" x14ac:dyDescent="0.2">
      <c r="A1537" s="10" t="s">
        <v>2063</v>
      </c>
      <c r="B1537" s="10" t="s">
        <v>1881</v>
      </c>
      <c r="C1537" s="10" t="s">
        <v>1704</v>
      </c>
      <c r="D1537" s="10" t="s">
        <v>3728</v>
      </c>
      <c r="E1537" s="12"/>
      <c r="F1537" s="12"/>
      <c r="I1537" s="12"/>
    </row>
    <row r="1538" spans="1:9" x14ac:dyDescent="0.2">
      <c r="A1538" s="10" t="s">
        <v>2063</v>
      </c>
      <c r="B1538" s="10" t="s">
        <v>1881</v>
      </c>
      <c r="C1538" s="10" t="s">
        <v>1531</v>
      </c>
      <c r="D1538" s="10" t="s">
        <v>3729</v>
      </c>
      <c r="E1538" s="12"/>
      <c r="F1538" s="12"/>
      <c r="I1538" s="12"/>
    </row>
    <row r="1539" spans="1:9" x14ac:dyDescent="0.2">
      <c r="A1539" s="10" t="s">
        <v>2063</v>
      </c>
      <c r="B1539" s="10" t="s">
        <v>1881</v>
      </c>
      <c r="C1539" s="10" t="s">
        <v>1387</v>
      </c>
      <c r="D1539" s="10" t="s">
        <v>3730</v>
      </c>
      <c r="E1539" s="12"/>
      <c r="F1539" s="12"/>
      <c r="I1539" s="12"/>
    </row>
    <row r="1540" spans="1:9" x14ac:dyDescent="0.2">
      <c r="A1540" s="10" t="s">
        <v>2063</v>
      </c>
      <c r="B1540" s="10" t="s">
        <v>1881</v>
      </c>
      <c r="C1540" s="10" t="s">
        <v>1298</v>
      </c>
      <c r="D1540" s="10" t="s">
        <v>3731</v>
      </c>
      <c r="E1540" s="12"/>
      <c r="F1540" s="12"/>
      <c r="I1540" s="12"/>
    </row>
    <row r="1541" spans="1:9" x14ac:dyDescent="0.2">
      <c r="A1541" s="10" t="s">
        <v>2063</v>
      </c>
      <c r="B1541" s="10" t="s">
        <v>1881</v>
      </c>
      <c r="C1541" s="10" t="s">
        <v>1237</v>
      </c>
      <c r="D1541" s="10" t="s">
        <v>3732</v>
      </c>
      <c r="E1541" s="12"/>
      <c r="F1541" s="12"/>
      <c r="I1541" s="12"/>
    </row>
    <row r="1542" spans="1:9" x14ac:dyDescent="0.2">
      <c r="A1542" s="10" t="s">
        <v>2062</v>
      </c>
      <c r="B1542" s="10" t="s">
        <v>1880</v>
      </c>
      <c r="C1542" s="10" t="s">
        <v>1703</v>
      </c>
      <c r="D1542" s="10" t="s">
        <v>3733</v>
      </c>
      <c r="E1542" s="12"/>
      <c r="F1542" s="12"/>
      <c r="I1542" s="12"/>
    </row>
    <row r="1543" spans="1:9" x14ac:dyDescent="0.2">
      <c r="A1543" s="10" t="s">
        <v>2062</v>
      </c>
      <c r="B1543" s="10" t="s">
        <v>1880</v>
      </c>
      <c r="C1543" s="10" t="s">
        <v>1530</v>
      </c>
      <c r="D1543" s="10" t="s">
        <v>3734</v>
      </c>
      <c r="E1543" s="12"/>
      <c r="F1543" s="12"/>
      <c r="I1543" s="12"/>
    </row>
    <row r="1544" spans="1:9" x14ac:dyDescent="0.2">
      <c r="A1544" s="10" t="s">
        <v>2061</v>
      </c>
      <c r="B1544" s="10" t="s">
        <v>1879</v>
      </c>
      <c r="C1544" s="10" t="s">
        <v>1702</v>
      </c>
      <c r="D1544" s="10" t="s">
        <v>3735</v>
      </c>
      <c r="E1544" s="12"/>
      <c r="F1544" s="12"/>
      <c r="I1544" s="12"/>
    </row>
    <row r="1545" spans="1:9" x14ac:dyDescent="0.2">
      <c r="A1545" s="10" t="s">
        <v>2061</v>
      </c>
      <c r="B1545" s="10" t="s">
        <v>1879</v>
      </c>
      <c r="C1545" s="10" t="s">
        <v>1529</v>
      </c>
      <c r="D1545" s="10" t="s">
        <v>3736</v>
      </c>
      <c r="E1545" s="12"/>
      <c r="F1545" s="12"/>
      <c r="I1545" s="12"/>
    </row>
    <row r="1546" spans="1:9" x14ac:dyDescent="0.2">
      <c r="A1546" s="10" t="s">
        <v>2061</v>
      </c>
      <c r="B1546" s="10" t="s">
        <v>1879</v>
      </c>
      <c r="C1546" s="10" t="s">
        <v>1386</v>
      </c>
      <c r="D1546" s="10" t="s">
        <v>3737</v>
      </c>
      <c r="E1546" s="12"/>
      <c r="F1546" s="12"/>
      <c r="I1546" s="12"/>
    </row>
    <row r="1547" spans="1:9" x14ac:dyDescent="0.2">
      <c r="A1547" s="10" t="s">
        <v>2061</v>
      </c>
      <c r="B1547" s="10" t="s">
        <v>1879</v>
      </c>
      <c r="C1547" s="10" t="s">
        <v>1297</v>
      </c>
      <c r="D1547" s="10" t="s">
        <v>3738</v>
      </c>
      <c r="E1547" s="12"/>
      <c r="F1547" s="12"/>
      <c r="I1547" s="12"/>
    </row>
    <row r="1548" spans="1:9" x14ac:dyDescent="0.2">
      <c r="A1548" s="10" t="s">
        <v>2061</v>
      </c>
      <c r="B1548" s="10" t="s">
        <v>1879</v>
      </c>
      <c r="C1548" s="10" t="s">
        <v>1236</v>
      </c>
      <c r="D1548" s="10" t="s">
        <v>3739</v>
      </c>
      <c r="E1548" s="12"/>
      <c r="F1548" s="12"/>
      <c r="I1548" s="12"/>
    </row>
    <row r="1549" spans="1:9" x14ac:dyDescent="0.2">
      <c r="A1549" s="10" t="s">
        <v>2061</v>
      </c>
      <c r="B1549" s="10" t="s">
        <v>1879</v>
      </c>
      <c r="C1549" s="10" t="s">
        <v>1075</v>
      </c>
      <c r="D1549" s="10" t="s">
        <v>3740</v>
      </c>
      <c r="E1549" s="12"/>
      <c r="F1549" s="12"/>
      <c r="I1549" s="12"/>
    </row>
    <row r="1550" spans="1:9" x14ac:dyDescent="0.2">
      <c r="A1550" s="10" t="s">
        <v>2060</v>
      </c>
      <c r="B1550" s="10" t="s">
        <v>1878</v>
      </c>
      <c r="C1550" s="10" t="s">
        <v>1701</v>
      </c>
      <c r="D1550" s="10" t="s">
        <v>3741</v>
      </c>
      <c r="E1550" s="12"/>
      <c r="F1550" s="12"/>
      <c r="I1550" s="12"/>
    </row>
    <row r="1551" spans="1:9" x14ac:dyDescent="0.2">
      <c r="A1551" s="10" t="s">
        <v>2060</v>
      </c>
      <c r="B1551" s="10" t="s">
        <v>1878</v>
      </c>
      <c r="C1551" s="10" t="s">
        <v>1528</v>
      </c>
      <c r="D1551" s="10" t="s">
        <v>3742</v>
      </c>
      <c r="E1551" s="12"/>
      <c r="F1551" s="12"/>
      <c r="I1551" s="12"/>
    </row>
    <row r="1552" spans="1:9" x14ac:dyDescent="0.2">
      <c r="A1552" s="10" t="s">
        <v>2060</v>
      </c>
      <c r="B1552" s="10" t="s">
        <v>1878</v>
      </c>
      <c r="C1552" s="10" t="s">
        <v>1385</v>
      </c>
      <c r="D1552" s="10" t="s">
        <v>3743</v>
      </c>
      <c r="E1552" s="12"/>
      <c r="F1552" s="12"/>
      <c r="I1552" s="12"/>
    </row>
    <row r="1553" spans="1:9" x14ac:dyDescent="0.2">
      <c r="A1553" s="10" t="s">
        <v>2059</v>
      </c>
      <c r="B1553" s="10" t="s">
        <v>1877</v>
      </c>
      <c r="C1553" s="10" t="s">
        <v>1700</v>
      </c>
      <c r="D1553" s="10" t="s">
        <v>3744</v>
      </c>
      <c r="E1553" s="12"/>
      <c r="F1553" s="12"/>
      <c r="I1553" s="12"/>
    </row>
    <row r="1554" spans="1:9" x14ac:dyDescent="0.2">
      <c r="A1554" s="10" t="s">
        <v>2059</v>
      </c>
      <c r="B1554" s="10" t="s">
        <v>1877</v>
      </c>
      <c r="C1554" s="10" t="s">
        <v>1527</v>
      </c>
      <c r="D1554" s="10" t="s">
        <v>3745</v>
      </c>
      <c r="E1554" s="12"/>
      <c r="F1554" s="12"/>
      <c r="I1554" s="12"/>
    </row>
    <row r="1555" spans="1:9" x14ac:dyDescent="0.2">
      <c r="A1555" s="10" t="s">
        <v>2058</v>
      </c>
      <c r="B1555" s="10" t="s">
        <v>1876</v>
      </c>
      <c r="C1555" s="10" t="s">
        <v>1699</v>
      </c>
      <c r="D1555" s="10" t="s">
        <v>3746</v>
      </c>
      <c r="E1555" s="12"/>
      <c r="F1555" s="12"/>
      <c r="I1555" s="12"/>
    </row>
    <row r="1556" spans="1:9" x14ac:dyDescent="0.2">
      <c r="A1556" s="10" t="s">
        <v>2058</v>
      </c>
      <c r="B1556" s="10" t="s">
        <v>1876</v>
      </c>
      <c r="C1556" s="10" t="s">
        <v>1526</v>
      </c>
      <c r="D1556" s="10" t="s">
        <v>3747</v>
      </c>
      <c r="E1556" s="12"/>
      <c r="F1556" s="12"/>
      <c r="I1556" s="12"/>
    </row>
    <row r="1557" spans="1:9" x14ac:dyDescent="0.2">
      <c r="A1557" s="10" t="s">
        <v>2058</v>
      </c>
      <c r="B1557" s="10" t="s">
        <v>1876</v>
      </c>
      <c r="C1557" s="10" t="s">
        <v>1384</v>
      </c>
      <c r="D1557" s="10" t="s">
        <v>3748</v>
      </c>
      <c r="E1557" s="12"/>
      <c r="F1557" s="12"/>
      <c r="I1557" s="12"/>
    </row>
    <row r="1558" spans="1:9" x14ac:dyDescent="0.2">
      <c r="A1558" s="10" t="s">
        <v>2058</v>
      </c>
      <c r="B1558" s="10" t="s">
        <v>1876</v>
      </c>
      <c r="C1558" s="10" t="s">
        <v>1296</v>
      </c>
      <c r="D1558" s="10" t="s">
        <v>2157</v>
      </c>
      <c r="E1558" s="12"/>
      <c r="F1558" s="12"/>
      <c r="I1558" s="12"/>
    </row>
    <row r="1559" spans="1:9" x14ac:dyDescent="0.2">
      <c r="A1559" s="10" t="s">
        <v>2058</v>
      </c>
      <c r="B1559" s="10" t="s">
        <v>1876</v>
      </c>
      <c r="C1559" s="10" t="s">
        <v>1235</v>
      </c>
      <c r="D1559" s="10" t="s">
        <v>3749</v>
      </c>
      <c r="E1559" s="12"/>
      <c r="F1559" s="12"/>
      <c r="I1559" s="12"/>
    </row>
    <row r="1560" spans="1:9" x14ac:dyDescent="0.2">
      <c r="A1560" s="10" t="s">
        <v>2058</v>
      </c>
      <c r="B1560" s="10" t="s">
        <v>1876</v>
      </c>
      <c r="C1560" s="10" t="s">
        <v>1187</v>
      </c>
      <c r="D1560" s="10" t="s">
        <v>3750</v>
      </c>
      <c r="E1560" s="12"/>
      <c r="F1560" s="12"/>
      <c r="I1560" s="12"/>
    </row>
    <row r="1561" spans="1:9" x14ac:dyDescent="0.2">
      <c r="A1561" s="10" t="s">
        <v>2058</v>
      </c>
      <c r="B1561" s="10" t="s">
        <v>1876</v>
      </c>
      <c r="C1561" s="10" t="s">
        <v>1036</v>
      </c>
      <c r="D1561" s="10" t="s">
        <v>3751</v>
      </c>
      <c r="E1561" s="12"/>
      <c r="F1561" s="12"/>
      <c r="I1561" s="12"/>
    </row>
    <row r="1562" spans="1:9" x14ac:dyDescent="0.2">
      <c r="A1562" s="10" t="s">
        <v>2058</v>
      </c>
      <c r="B1562" s="10" t="s">
        <v>1876</v>
      </c>
      <c r="C1562" s="10" t="s">
        <v>1102</v>
      </c>
      <c r="D1562" s="10" t="s">
        <v>3752</v>
      </c>
      <c r="E1562" s="12"/>
      <c r="F1562" s="12"/>
      <c r="I1562" s="12"/>
    </row>
    <row r="1563" spans="1:9" x14ac:dyDescent="0.2">
      <c r="A1563" s="10" t="s">
        <v>2058</v>
      </c>
      <c r="B1563" s="10" t="s">
        <v>1876</v>
      </c>
      <c r="C1563" s="10" t="s">
        <v>1065</v>
      </c>
      <c r="D1563" s="10" t="s">
        <v>3753</v>
      </c>
      <c r="E1563" s="12"/>
      <c r="F1563" s="12"/>
      <c r="I1563" s="12"/>
    </row>
    <row r="1564" spans="1:9" x14ac:dyDescent="0.2">
      <c r="A1564" s="10" t="s">
        <v>2058</v>
      </c>
      <c r="B1564" s="10" t="s">
        <v>1876</v>
      </c>
      <c r="C1564" s="10" t="s">
        <v>650</v>
      </c>
      <c r="D1564" s="10" t="s">
        <v>2093</v>
      </c>
      <c r="E1564" s="12"/>
      <c r="F1564" s="12"/>
      <c r="I1564" s="12"/>
    </row>
    <row r="1565" spans="1:9" x14ac:dyDescent="0.2">
      <c r="A1565" s="10" t="s">
        <v>2058</v>
      </c>
      <c r="B1565" s="10" t="s">
        <v>1876</v>
      </c>
      <c r="C1565" s="10" t="s">
        <v>1004</v>
      </c>
      <c r="D1565" s="10" t="s">
        <v>3754</v>
      </c>
      <c r="E1565" s="12"/>
      <c r="F1565" s="12"/>
      <c r="I1565" s="12"/>
    </row>
    <row r="1566" spans="1:9" x14ac:dyDescent="0.2">
      <c r="A1566" s="10" t="s">
        <v>2058</v>
      </c>
      <c r="B1566" s="10" t="s">
        <v>1876</v>
      </c>
      <c r="C1566" s="10" t="s">
        <v>387</v>
      </c>
      <c r="D1566" s="10" t="s">
        <v>3755</v>
      </c>
      <c r="E1566" s="12"/>
      <c r="F1566" s="12"/>
      <c r="I1566" s="12"/>
    </row>
    <row r="1567" spans="1:9" x14ac:dyDescent="0.2">
      <c r="A1567" s="10" t="s">
        <v>2058</v>
      </c>
      <c r="B1567" s="10" t="s">
        <v>1876</v>
      </c>
      <c r="C1567" s="10" t="s">
        <v>950</v>
      </c>
      <c r="D1567" s="10" t="s">
        <v>3756</v>
      </c>
      <c r="E1567" s="12"/>
      <c r="F1567" s="12"/>
      <c r="I1567" s="12"/>
    </row>
    <row r="1568" spans="1:9" x14ac:dyDescent="0.2">
      <c r="A1568" s="10" t="s">
        <v>2058</v>
      </c>
      <c r="B1568" s="10" t="s">
        <v>1876</v>
      </c>
      <c r="C1568" s="10" t="s">
        <v>926</v>
      </c>
      <c r="D1568" s="10" t="s">
        <v>2065</v>
      </c>
      <c r="E1568" s="12"/>
      <c r="F1568" s="12"/>
      <c r="I1568" s="12"/>
    </row>
    <row r="1569" spans="1:9" x14ac:dyDescent="0.2">
      <c r="A1569" s="10" t="s">
        <v>2058</v>
      </c>
      <c r="B1569" s="10" t="s">
        <v>1876</v>
      </c>
      <c r="C1569" s="10" t="s">
        <v>902</v>
      </c>
      <c r="D1569" s="10" t="s">
        <v>3757</v>
      </c>
      <c r="E1569" s="12"/>
      <c r="F1569" s="12"/>
      <c r="I1569" s="12"/>
    </row>
    <row r="1570" spans="1:9" x14ac:dyDescent="0.2">
      <c r="A1570" s="10" t="s">
        <v>2058</v>
      </c>
      <c r="B1570" s="10" t="s">
        <v>1876</v>
      </c>
      <c r="C1570" s="10" t="s">
        <v>881</v>
      </c>
      <c r="D1570" s="10" t="s">
        <v>3758</v>
      </c>
      <c r="E1570" s="12"/>
      <c r="F1570" s="12"/>
      <c r="I1570" s="12"/>
    </row>
    <row r="1571" spans="1:9" x14ac:dyDescent="0.2">
      <c r="A1571" s="10" t="s">
        <v>2058</v>
      </c>
      <c r="B1571" s="10" t="s">
        <v>1876</v>
      </c>
      <c r="C1571" s="10" t="s">
        <v>859</v>
      </c>
      <c r="D1571" s="10" t="s">
        <v>3759</v>
      </c>
      <c r="E1571" s="12"/>
      <c r="F1571" s="12"/>
      <c r="I1571" s="12"/>
    </row>
    <row r="1572" spans="1:9" x14ac:dyDescent="0.2">
      <c r="A1572" s="10" t="s">
        <v>2058</v>
      </c>
      <c r="B1572" s="10" t="s">
        <v>1876</v>
      </c>
      <c r="C1572" s="10" t="s">
        <v>557</v>
      </c>
      <c r="D1572" s="10" t="s">
        <v>3760</v>
      </c>
      <c r="E1572" s="12"/>
      <c r="F1572" s="12"/>
      <c r="I1572" s="12"/>
    </row>
    <row r="1573" spans="1:9" x14ac:dyDescent="0.2">
      <c r="A1573" s="10" t="s">
        <v>2058</v>
      </c>
      <c r="B1573" s="10" t="s">
        <v>1876</v>
      </c>
      <c r="C1573" s="10" t="s">
        <v>816</v>
      </c>
      <c r="D1573" s="10" t="s">
        <v>3761</v>
      </c>
      <c r="E1573" s="12"/>
      <c r="F1573" s="12"/>
      <c r="I1573" s="12"/>
    </row>
    <row r="1574" spans="1:9" x14ac:dyDescent="0.2">
      <c r="A1574" s="10" t="s">
        <v>2058</v>
      </c>
      <c r="B1574" s="10" t="s">
        <v>1876</v>
      </c>
      <c r="C1574" s="10" t="s">
        <v>795</v>
      </c>
      <c r="D1574" s="10" t="s">
        <v>3762</v>
      </c>
      <c r="E1574" s="12"/>
      <c r="F1574" s="12"/>
      <c r="I1574" s="12"/>
    </row>
    <row r="1575" spans="1:9" x14ac:dyDescent="0.2">
      <c r="A1575" s="10" t="s">
        <v>2058</v>
      </c>
      <c r="B1575" s="10" t="s">
        <v>1876</v>
      </c>
      <c r="C1575" s="10" t="s">
        <v>777</v>
      </c>
      <c r="D1575" s="10" t="s">
        <v>3763</v>
      </c>
      <c r="E1575" s="12"/>
      <c r="F1575" s="12"/>
      <c r="I1575" s="12"/>
    </row>
    <row r="1576" spans="1:9" x14ac:dyDescent="0.2">
      <c r="A1576" s="10" t="s">
        <v>2058</v>
      </c>
      <c r="B1576" s="10" t="s">
        <v>1876</v>
      </c>
      <c r="C1576" s="10" t="s">
        <v>758</v>
      </c>
      <c r="D1576" s="10" t="s">
        <v>3764</v>
      </c>
      <c r="E1576" s="12"/>
      <c r="F1576" s="12"/>
      <c r="I1576" s="12"/>
    </row>
    <row r="1577" spans="1:9" x14ac:dyDescent="0.2">
      <c r="A1577" s="10" t="s">
        <v>2058</v>
      </c>
      <c r="B1577" s="10" t="s">
        <v>1876</v>
      </c>
      <c r="C1577" s="10" t="s">
        <v>738</v>
      </c>
      <c r="D1577" s="10" t="s">
        <v>3765</v>
      </c>
      <c r="E1577" s="12"/>
      <c r="F1577" s="12"/>
      <c r="I1577" s="12"/>
    </row>
    <row r="1578" spans="1:9" x14ac:dyDescent="0.2">
      <c r="A1578" s="10" t="s">
        <v>2058</v>
      </c>
      <c r="B1578" s="10" t="s">
        <v>1876</v>
      </c>
      <c r="C1578" s="10" t="s">
        <v>719</v>
      </c>
      <c r="D1578" s="10" t="s">
        <v>3766</v>
      </c>
      <c r="E1578" s="12"/>
      <c r="F1578" s="12"/>
      <c r="I1578" s="12"/>
    </row>
    <row r="1579" spans="1:9" x14ac:dyDescent="0.2">
      <c r="A1579" s="10" t="s">
        <v>2058</v>
      </c>
      <c r="B1579" s="10" t="s">
        <v>1876</v>
      </c>
      <c r="C1579" s="10" t="s">
        <v>701</v>
      </c>
      <c r="D1579" s="10" t="s">
        <v>3767</v>
      </c>
      <c r="E1579" s="12"/>
      <c r="F1579" s="12"/>
      <c r="I1579" s="12"/>
    </row>
    <row r="1580" spans="1:9" x14ac:dyDescent="0.2">
      <c r="A1580" s="10" t="s">
        <v>2058</v>
      </c>
      <c r="B1580" s="10" t="s">
        <v>1876</v>
      </c>
      <c r="C1580" s="10" t="s">
        <v>687</v>
      </c>
      <c r="D1580" s="10" t="s">
        <v>3768</v>
      </c>
      <c r="E1580" s="12"/>
      <c r="F1580" s="12"/>
      <c r="I1580" s="12"/>
    </row>
    <row r="1581" spans="1:9" x14ac:dyDescent="0.2">
      <c r="A1581" s="10" t="s">
        <v>2058</v>
      </c>
      <c r="B1581" s="10" t="s">
        <v>1876</v>
      </c>
      <c r="C1581" s="10" t="s">
        <v>672</v>
      </c>
      <c r="D1581" s="10" t="s">
        <v>3769</v>
      </c>
      <c r="E1581" s="12"/>
      <c r="F1581" s="12"/>
      <c r="I1581" s="12"/>
    </row>
    <row r="1582" spans="1:9" x14ac:dyDescent="0.2">
      <c r="A1582" s="10" t="s">
        <v>2058</v>
      </c>
      <c r="B1582" s="10" t="s">
        <v>1876</v>
      </c>
      <c r="C1582" s="10" t="s">
        <v>657</v>
      </c>
      <c r="D1582" s="10" t="s">
        <v>3770</v>
      </c>
      <c r="E1582" s="12"/>
      <c r="F1582" s="12"/>
      <c r="I1582" s="12"/>
    </row>
    <row r="1583" spans="1:9" x14ac:dyDescent="0.2">
      <c r="A1583" s="10" t="s">
        <v>2058</v>
      </c>
      <c r="B1583" s="10" t="s">
        <v>1876</v>
      </c>
      <c r="C1583" s="10" t="s">
        <v>642</v>
      </c>
      <c r="D1583" s="10" t="s">
        <v>3771</v>
      </c>
      <c r="E1583" s="12"/>
      <c r="F1583" s="12"/>
      <c r="I1583" s="12"/>
    </row>
    <row r="1584" spans="1:9" x14ac:dyDescent="0.2">
      <c r="A1584" s="10" t="s">
        <v>2058</v>
      </c>
      <c r="B1584" s="10" t="s">
        <v>1876</v>
      </c>
      <c r="C1584" s="10" t="s">
        <v>165</v>
      </c>
      <c r="D1584" s="10" t="s">
        <v>3772</v>
      </c>
      <c r="E1584" s="12"/>
      <c r="F1584" s="12"/>
      <c r="I1584" s="12"/>
    </row>
    <row r="1585" spans="1:9" x14ac:dyDescent="0.2">
      <c r="A1585" s="10" t="s">
        <v>2058</v>
      </c>
      <c r="B1585" s="10" t="s">
        <v>1876</v>
      </c>
      <c r="C1585" s="10" t="s">
        <v>614</v>
      </c>
      <c r="D1585" s="10" t="s">
        <v>3773</v>
      </c>
      <c r="E1585" s="12"/>
      <c r="F1585" s="12"/>
      <c r="I1585" s="12"/>
    </row>
    <row r="1586" spans="1:9" x14ac:dyDescent="0.2">
      <c r="A1586" s="10" t="s">
        <v>2058</v>
      </c>
      <c r="B1586" s="10" t="s">
        <v>1876</v>
      </c>
      <c r="C1586" s="10" t="s">
        <v>599</v>
      </c>
      <c r="D1586" s="10" t="s">
        <v>3774</v>
      </c>
      <c r="E1586" s="12"/>
      <c r="F1586" s="12"/>
      <c r="I1586" s="12"/>
    </row>
    <row r="1587" spans="1:9" x14ac:dyDescent="0.2">
      <c r="A1587" s="10" t="s">
        <v>2058</v>
      </c>
      <c r="B1587" s="10" t="s">
        <v>1876</v>
      </c>
      <c r="C1587" s="10" t="s">
        <v>586</v>
      </c>
      <c r="D1587" s="10" t="s">
        <v>3775</v>
      </c>
      <c r="E1587" s="12"/>
      <c r="F1587" s="12"/>
      <c r="I1587" s="12"/>
    </row>
    <row r="1588" spans="1:9" x14ac:dyDescent="0.2">
      <c r="A1588" s="10" t="s">
        <v>2057</v>
      </c>
      <c r="B1588" s="10" t="s">
        <v>1875</v>
      </c>
      <c r="C1588" s="10" t="s">
        <v>1698</v>
      </c>
      <c r="D1588" s="10" t="s">
        <v>3776</v>
      </c>
      <c r="E1588" s="12"/>
      <c r="F1588" s="12"/>
      <c r="I1588" s="12"/>
    </row>
    <row r="1589" spans="1:9" x14ac:dyDescent="0.2">
      <c r="A1589" s="10" t="s">
        <v>2057</v>
      </c>
      <c r="B1589" s="10" t="s">
        <v>1875</v>
      </c>
      <c r="C1589" s="10" t="s">
        <v>1525</v>
      </c>
      <c r="D1589" s="10" t="s">
        <v>3777</v>
      </c>
      <c r="E1589" s="12"/>
      <c r="F1589" s="12"/>
      <c r="I1589" s="12"/>
    </row>
    <row r="1590" spans="1:9" x14ac:dyDescent="0.2">
      <c r="A1590" s="10" t="s">
        <v>2057</v>
      </c>
      <c r="B1590" s="10" t="s">
        <v>1875</v>
      </c>
      <c r="C1590" s="10" t="s">
        <v>1383</v>
      </c>
      <c r="D1590" s="10" t="s">
        <v>3778</v>
      </c>
      <c r="E1590" s="12"/>
      <c r="F1590" s="12"/>
      <c r="I1590" s="12"/>
    </row>
    <row r="1591" spans="1:9" x14ac:dyDescent="0.2">
      <c r="A1591" s="10" t="s">
        <v>2057</v>
      </c>
      <c r="B1591" s="10" t="s">
        <v>1875</v>
      </c>
      <c r="C1591" s="10" t="s">
        <v>1295</v>
      </c>
      <c r="D1591" s="10" t="s">
        <v>3779</v>
      </c>
      <c r="E1591" s="12"/>
      <c r="F1591" s="12"/>
      <c r="I1591" s="12"/>
    </row>
    <row r="1592" spans="1:9" x14ac:dyDescent="0.2">
      <c r="A1592" s="10" t="s">
        <v>2057</v>
      </c>
      <c r="B1592" s="10" t="s">
        <v>1875</v>
      </c>
      <c r="C1592" s="10" t="s">
        <v>1234</v>
      </c>
      <c r="D1592" s="10" t="s">
        <v>3780</v>
      </c>
      <c r="E1592" s="12"/>
      <c r="F1592" s="12"/>
      <c r="I1592" s="12"/>
    </row>
    <row r="1593" spans="1:9" x14ac:dyDescent="0.2">
      <c r="A1593" s="10" t="s">
        <v>2057</v>
      </c>
      <c r="B1593" s="10" t="s">
        <v>1875</v>
      </c>
      <c r="C1593" s="10" t="s">
        <v>1186</v>
      </c>
      <c r="D1593" s="10" t="s">
        <v>3781</v>
      </c>
      <c r="E1593" s="12"/>
      <c r="F1593" s="12"/>
      <c r="I1593" s="12"/>
    </row>
    <row r="1594" spans="1:9" x14ac:dyDescent="0.2">
      <c r="A1594" s="10" t="s">
        <v>2057</v>
      </c>
      <c r="B1594" s="10" t="s">
        <v>1875</v>
      </c>
      <c r="C1594" s="10" t="s">
        <v>1142</v>
      </c>
      <c r="D1594" s="10" t="s">
        <v>3782</v>
      </c>
      <c r="E1594" s="12"/>
      <c r="F1594" s="12"/>
      <c r="I1594" s="12"/>
    </row>
    <row r="1595" spans="1:9" x14ac:dyDescent="0.2">
      <c r="A1595" s="10" t="s">
        <v>2057</v>
      </c>
      <c r="B1595" s="10" t="s">
        <v>1875</v>
      </c>
      <c r="C1595" s="10" t="s">
        <v>1101</v>
      </c>
      <c r="D1595" s="10" t="s">
        <v>3783</v>
      </c>
      <c r="E1595" s="12"/>
      <c r="F1595" s="12"/>
      <c r="I1595" s="12"/>
    </row>
    <row r="1596" spans="1:9" x14ac:dyDescent="0.2">
      <c r="A1596" s="10" t="s">
        <v>2057</v>
      </c>
      <c r="B1596" s="10" t="s">
        <v>1875</v>
      </c>
      <c r="C1596" s="10" t="s">
        <v>1064</v>
      </c>
      <c r="D1596" s="10" t="s">
        <v>3784</v>
      </c>
      <c r="E1596" s="12"/>
      <c r="F1596" s="12"/>
      <c r="I1596" s="12"/>
    </row>
    <row r="1597" spans="1:9" x14ac:dyDescent="0.2">
      <c r="A1597" s="10" t="s">
        <v>2057</v>
      </c>
      <c r="B1597" s="10" t="s">
        <v>1875</v>
      </c>
      <c r="C1597" s="10" t="s">
        <v>1032</v>
      </c>
      <c r="D1597" s="10" t="s">
        <v>3785</v>
      </c>
      <c r="E1597" s="12"/>
      <c r="F1597" s="12"/>
      <c r="I1597" s="12"/>
    </row>
    <row r="1598" spans="1:9" x14ac:dyDescent="0.2">
      <c r="A1598" s="10" t="s">
        <v>2057</v>
      </c>
      <c r="B1598" s="10" t="s">
        <v>1875</v>
      </c>
      <c r="C1598" s="10" t="s">
        <v>1003</v>
      </c>
      <c r="D1598" s="10" t="s">
        <v>3786</v>
      </c>
      <c r="E1598" s="12"/>
      <c r="F1598" s="12"/>
      <c r="I1598" s="12"/>
    </row>
    <row r="1599" spans="1:9" x14ac:dyDescent="0.2">
      <c r="A1599" s="10" t="s">
        <v>2057</v>
      </c>
      <c r="B1599" s="10" t="s">
        <v>1875</v>
      </c>
      <c r="C1599" s="10" t="s">
        <v>975</v>
      </c>
      <c r="D1599" s="10" t="s">
        <v>3787</v>
      </c>
      <c r="E1599" s="12"/>
      <c r="F1599" s="12"/>
      <c r="I1599" s="12"/>
    </row>
    <row r="1600" spans="1:9" x14ac:dyDescent="0.2">
      <c r="A1600" s="10" t="s">
        <v>2057</v>
      </c>
      <c r="B1600" s="10" t="s">
        <v>1875</v>
      </c>
      <c r="C1600" s="10" t="s">
        <v>949</v>
      </c>
      <c r="D1600" s="10" t="s">
        <v>3788</v>
      </c>
      <c r="E1600" s="12"/>
      <c r="F1600" s="12"/>
      <c r="I1600" s="12"/>
    </row>
    <row r="1601" spans="1:9" x14ac:dyDescent="0.2">
      <c r="A1601" s="10" t="s">
        <v>2057</v>
      </c>
      <c r="B1601" s="10" t="s">
        <v>1875</v>
      </c>
      <c r="C1601" s="10" t="s">
        <v>925</v>
      </c>
      <c r="D1601" s="10" t="s">
        <v>3789</v>
      </c>
      <c r="E1601" s="12"/>
      <c r="F1601" s="12"/>
      <c r="I1601" s="12"/>
    </row>
    <row r="1602" spans="1:9" x14ac:dyDescent="0.2">
      <c r="A1602" s="10" t="s">
        <v>2057</v>
      </c>
      <c r="B1602" s="10" t="s">
        <v>1875</v>
      </c>
      <c r="C1602" s="10" t="s">
        <v>901</v>
      </c>
      <c r="D1602" s="10" t="s">
        <v>3790</v>
      </c>
      <c r="E1602" s="12"/>
      <c r="F1602" s="12"/>
      <c r="I1602" s="12"/>
    </row>
    <row r="1603" spans="1:9" x14ac:dyDescent="0.2">
      <c r="A1603" s="10" t="s">
        <v>2057</v>
      </c>
      <c r="B1603" s="10" t="s">
        <v>1875</v>
      </c>
      <c r="C1603" s="10" t="s">
        <v>880</v>
      </c>
      <c r="D1603" s="10" t="s">
        <v>3791</v>
      </c>
      <c r="E1603" s="12"/>
      <c r="F1603" s="12"/>
      <c r="I1603" s="12"/>
    </row>
    <row r="1604" spans="1:9" x14ac:dyDescent="0.2">
      <c r="A1604" s="10" t="s">
        <v>2057</v>
      </c>
      <c r="B1604" s="10" t="s">
        <v>1875</v>
      </c>
      <c r="C1604" s="10" t="s">
        <v>858</v>
      </c>
      <c r="D1604" s="10" t="s">
        <v>3792</v>
      </c>
      <c r="E1604" s="12"/>
      <c r="F1604" s="12"/>
      <c r="I1604" s="12"/>
    </row>
    <row r="1605" spans="1:9" x14ac:dyDescent="0.2">
      <c r="A1605" s="10" t="s">
        <v>2057</v>
      </c>
      <c r="B1605" s="10" t="s">
        <v>1875</v>
      </c>
      <c r="C1605" s="10" t="s">
        <v>838</v>
      </c>
      <c r="D1605" s="10" t="s">
        <v>3793</v>
      </c>
      <c r="E1605" s="12"/>
      <c r="F1605" s="12"/>
      <c r="I1605" s="12"/>
    </row>
    <row r="1606" spans="1:9" x14ac:dyDescent="0.2">
      <c r="A1606" s="10" t="s">
        <v>2057</v>
      </c>
      <c r="B1606" s="10" t="s">
        <v>1875</v>
      </c>
      <c r="C1606" s="10" t="s">
        <v>815</v>
      </c>
      <c r="D1606" s="10" t="s">
        <v>3794</v>
      </c>
      <c r="E1606" s="12"/>
      <c r="F1606" s="12"/>
      <c r="I1606" s="12"/>
    </row>
    <row r="1607" spans="1:9" x14ac:dyDescent="0.2">
      <c r="A1607" s="10" t="s">
        <v>2057</v>
      </c>
      <c r="B1607" s="10" t="s">
        <v>1875</v>
      </c>
      <c r="C1607" s="10" t="s">
        <v>794</v>
      </c>
      <c r="D1607" s="10" t="s">
        <v>3795</v>
      </c>
      <c r="E1607" s="12"/>
      <c r="F1607" s="12"/>
      <c r="I1607" s="12"/>
    </row>
    <row r="1608" spans="1:9" x14ac:dyDescent="0.2">
      <c r="A1608" s="10" t="s">
        <v>2057</v>
      </c>
      <c r="B1608" s="10" t="s">
        <v>1875</v>
      </c>
      <c r="C1608" s="10" t="s">
        <v>776</v>
      </c>
      <c r="D1608" s="10" t="s">
        <v>3796</v>
      </c>
      <c r="E1608" s="12"/>
      <c r="F1608" s="12"/>
      <c r="I1608" s="12"/>
    </row>
    <row r="1609" spans="1:9" x14ac:dyDescent="0.2">
      <c r="A1609" s="10" t="s">
        <v>2057</v>
      </c>
      <c r="B1609" s="10" t="s">
        <v>1875</v>
      </c>
      <c r="C1609" s="10" t="s">
        <v>757</v>
      </c>
      <c r="D1609" s="10" t="s">
        <v>3797</v>
      </c>
      <c r="E1609" s="12"/>
      <c r="F1609" s="12"/>
      <c r="I1609" s="12"/>
    </row>
    <row r="1610" spans="1:9" x14ac:dyDescent="0.2">
      <c r="A1610" s="10" t="s">
        <v>2057</v>
      </c>
      <c r="B1610" s="10" t="s">
        <v>1875</v>
      </c>
      <c r="C1610" s="10" t="s">
        <v>737</v>
      </c>
      <c r="D1610" s="10" t="s">
        <v>2013</v>
      </c>
      <c r="E1610" s="12"/>
      <c r="F1610" s="12"/>
      <c r="I1610" s="12"/>
    </row>
    <row r="1611" spans="1:9" x14ac:dyDescent="0.2">
      <c r="A1611" s="10" t="s">
        <v>2057</v>
      </c>
      <c r="B1611" s="10" t="s">
        <v>1875</v>
      </c>
      <c r="C1611" s="10" t="s">
        <v>718</v>
      </c>
      <c r="D1611" s="10" t="s">
        <v>3798</v>
      </c>
      <c r="E1611" s="12"/>
      <c r="F1611" s="12"/>
      <c r="I1611" s="12"/>
    </row>
    <row r="1612" spans="1:9" x14ac:dyDescent="0.2">
      <c r="A1612" s="10" t="s">
        <v>2056</v>
      </c>
      <c r="B1612" s="10" t="s">
        <v>1874</v>
      </c>
      <c r="C1612" s="10" t="s">
        <v>1697</v>
      </c>
      <c r="D1612" s="10" t="s">
        <v>3799</v>
      </c>
      <c r="E1612" s="12"/>
      <c r="F1612" s="12"/>
      <c r="I1612" s="12"/>
    </row>
    <row r="1613" spans="1:9" x14ac:dyDescent="0.2">
      <c r="A1613" s="10" t="s">
        <v>2056</v>
      </c>
      <c r="B1613" s="10" t="s">
        <v>1874</v>
      </c>
      <c r="C1613" s="10" t="s">
        <v>775</v>
      </c>
      <c r="D1613" s="10" t="s">
        <v>3800</v>
      </c>
      <c r="E1613" s="12"/>
      <c r="F1613" s="12"/>
      <c r="I1613" s="12"/>
    </row>
    <row r="1614" spans="1:9" x14ac:dyDescent="0.2">
      <c r="A1614" s="10" t="s">
        <v>2056</v>
      </c>
      <c r="B1614" s="10" t="s">
        <v>1874</v>
      </c>
      <c r="C1614" s="10" t="s">
        <v>1382</v>
      </c>
      <c r="D1614" s="10" t="s">
        <v>3801</v>
      </c>
      <c r="E1614" s="12"/>
      <c r="F1614" s="12"/>
      <c r="I1614" s="12"/>
    </row>
    <row r="1615" spans="1:9" x14ac:dyDescent="0.2">
      <c r="A1615" s="10" t="s">
        <v>2055</v>
      </c>
      <c r="B1615" s="10" t="s">
        <v>1873</v>
      </c>
      <c r="C1615" s="10" t="s">
        <v>1236</v>
      </c>
      <c r="D1615" s="10" t="s">
        <v>3802</v>
      </c>
      <c r="E1615" s="12"/>
      <c r="F1615" s="12"/>
      <c r="I1615" s="12"/>
    </row>
    <row r="1616" spans="1:9" x14ac:dyDescent="0.2">
      <c r="A1616" s="10" t="s">
        <v>2055</v>
      </c>
      <c r="B1616" s="10" t="s">
        <v>1873</v>
      </c>
      <c r="C1616" s="10" t="s">
        <v>1524</v>
      </c>
      <c r="D1616" s="10" t="s">
        <v>3803</v>
      </c>
      <c r="E1616" s="12"/>
      <c r="F1616" s="12"/>
      <c r="I1616" s="12"/>
    </row>
    <row r="1617" spans="1:9" x14ac:dyDescent="0.2">
      <c r="A1617" s="10" t="s">
        <v>2054</v>
      </c>
      <c r="B1617" s="10" t="s">
        <v>1872</v>
      </c>
      <c r="C1617" s="10" t="s">
        <v>1696</v>
      </c>
      <c r="D1617" s="10" t="s">
        <v>3804</v>
      </c>
      <c r="E1617" s="12"/>
      <c r="F1617" s="12"/>
      <c r="I1617" s="12"/>
    </row>
    <row r="1618" spans="1:9" x14ac:dyDescent="0.2">
      <c r="A1618" s="10" t="s">
        <v>2054</v>
      </c>
      <c r="B1618" s="10" t="s">
        <v>1872</v>
      </c>
      <c r="C1618" s="10" t="s">
        <v>1523</v>
      </c>
      <c r="D1618" s="10" t="s">
        <v>3805</v>
      </c>
      <c r="E1618" s="12"/>
      <c r="F1618" s="12"/>
      <c r="I1618" s="12"/>
    </row>
    <row r="1619" spans="1:9" x14ac:dyDescent="0.2">
      <c r="A1619" s="10" t="s">
        <v>2054</v>
      </c>
      <c r="B1619" s="10" t="s">
        <v>1872</v>
      </c>
      <c r="C1619" s="10" t="s">
        <v>1381</v>
      </c>
      <c r="D1619" s="10" t="s">
        <v>3806</v>
      </c>
      <c r="E1619" s="12"/>
      <c r="F1619" s="12"/>
      <c r="I1619" s="12"/>
    </row>
    <row r="1620" spans="1:9" x14ac:dyDescent="0.2">
      <c r="A1620" s="10" t="s">
        <v>2053</v>
      </c>
      <c r="B1620" s="10" t="s">
        <v>1871</v>
      </c>
      <c r="C1620" s="10" t="s">
        <v>1695</v>
      </c>
      <c r="D1620" s="10" t="s">
        <v>3807</v>
      </c>
      <c r="E1620" s="12"/>
      <c r="F1620" s="12"/>
      <c r="I1620" s="12"/>
    </row>
    <row r="1621" spans="1:9" x14ac:dyDescent="0.2">
      <c r="A1621" s="10" t="s">
        <v>2053</v>
      </c>
      <c r="B1621" s="10" t="s">
        <v>1871</v>
      </c>
      <c r="C1621" s="10" t="s">
        <v>1522</v>
      </c>
      <c r="D1621" s="10" t="s">
        <v>3808</v>
      </c>
      <c r="E1621" s="12"/>
      <c r="F1621" s="12"/>
      <c r="I1621" s="12"/>
    </row>
    <row r="1622" spans="1:9" x14ac:dyDescent="0.2">
      <c r="A1622" s="10" t="s">
        <v>2053</v>
      </c>
      <c r="B1622" s="10" t="s">
        <v>1871</v>
      </c>
      <c r="C1622" s="10" t="s">
        <v>1380</v>
      </c>
      <c r="D1622" s="10" t="s">
        <v>3809</v>
      </c>
      <c r="E1622" s="12"/>
      <c r="F1622" s="12"/>
      <c r="I1622" s="12"/>
    </row>
    <row r="1623" spans="1:9" x14ac:dyDescent="0.2">
      <c r="A1623" s="10" t="s">
        <v>2053</v>
      </c>
      <c r="B1623" s="10" t="s">
        <v>1871</v>
      </c>
      <c r="C1623" s="10" t="s">
        <v>1294</v>
      </c>
      <c r="D1623" s="10" t="s">
        <v>3810</v>
      </c>
      <c r="E1623" s="12"/>
      <c r="F1623" s="12"/>
      <c r="I1623" s="12"/>
    </row>
    <row r="1624" spans="1:9" x14ac:dyDescent="0.2">
      <c r="A1624" s="10" t="s">
        <v>2053</v>
      </c>
      <c r="B1624" s="10" t="s">
        <v>1871</v>
      </c>
      <c r="C1624" s="10" t="s">
        <v>1233</v>
      </c>
      <c r="D1624" s="10" t="s">
        <v>3811</v>
      </c>
      <c r="E1624" s="12"/>
      <c r="F1624" s="12"/>
      <c r="I1624" s="12"/>
    </row>
    <row r="1625" spans="1:9" x14ac:dyDescent="0.2">
      <c r="A1625" s="10" t="s">
        <v>2053</v>
      </c>
      <c r="B1625" s="10" t="s">
        <v>1871</v>
      </c>
      <c r="C1625" s="10" t="s">
        <v>1185</v>
      </c>
      <c r="D1625" s="10" t="s">
        <v>3812</v>
      </c>
      <c r="E1625" s="12"/>
      <c r="F1625" s="12"/>
      <c r="I1625" s="12"/>
    </row>
    <row r="1626" spans="1:9" x14ac:dyDescent="0.2">
      <c r="A1626" s="10" t="s">
        <v>2053</v>
      </c>
      <c r="B1626" s="10" t="s">
        <v>1871</v>
      </c>
      <c r="C1626" s="10" t="s">
        <v>1141</v>
      </c>
      <c r="D1626" s="10" t="s">
        <v>3813</v>
      </c>
      <c r="E1626" s="12"/>
      <c r="F1626" s="12"/>
      <c r="I1626" s="12"/>
    </row>
    <row r="1627" spans="1:9" x14ac:dyDescent="0.2">
      <c r="A1627" s="10" t="s">
        <v>2052</v>
      </c>
      <c r="B1627" s="10" t="s">
        <v>1870</v>
      </c>
      <c r="C1627" s="10" t="s">
        <v>1694</v>
      </c>
      <c r="D1627" s="10" t="s">
        <v>3814</v>
      </c>
      <c r="E1627" s="12"/>
      <c r="F1627" s="12"/>
      <c r="I1627" s="12"/>
    </row>
    <row r="1628" spans="1:9" x14ac:dyDescent="0.2">
      <c r="A1628" s="10" t="s">
        <v>2052</v>
      </c>
      <c r="B1628" s="10" t="s">
        <v>1870</v>
      </c>
      <c r="C1628" s="10" t="s">
        <v>1521</v>
      </c>
      <c r="D1628" s="10" t="s">
        <v>3815</v>
      </c>
      <c r="E1628" s="12"/>
      <c r="F1628" s="12"/>
      <c r="I1628" s="12"/>
    </row>
    <row r="1629" spans="1:9" x14ac:dyDescent="0.2">
      <c r="A1629" s="10" t="s">
        <v>2052</v>
      </c>
      <c r="B1629" s="10" t="s">
        <v>1870</v>
      </c>
      <c r="C1629" s="10" t="s">
        <v>1379</v>
      </c>
      <c r="D1629" s="10" t="s">
        <v>3816</v>
      </c>
      <c r="E1629" s="12"/>
      <c r="F1629" s="12"/>
      <c r="I1629" s="12"/>
    </row>
    <row r="1630" spans="1:9" x14ac:dyDescent="0.2">
      <c r="A1630" s="10" t="s">
        <v>2051</v>
      </c>
      <c r="B1630" s="10" t="s">
        <v>1869</v>
      </c>
      <c r="C1630" s="10" t="s">
        <v>1693</v>
      </c>
      <c r="D1630" s="10" t="s">
        <v>3817</v>
      </c>
      <c r="E1630" s="12"/>
      <c r="F1630" s="12"/>
      <c r="I1630" s="12"/>
    </row>
    <row r="1631" spans="1:9" x14ac:dyDescent="0.2">
      <c r="A1631" s="10" t="s">
        <v>2051</v>
      </c>
      <c r="B1631" s="10" t="s">
        <v>1869</v>
      </c>
      <c r="C1631" s="10" t="s">
        <v>1520</v>
      </c>
      <c r="D1631" s="10" t="s">
        <v>3818</v>
      </c>
      <c r="E1631" s="12"/>
      <c r="F1631" s="12"/>
      <c r="I1631" s="12"/>
    </row>
    <row r="1632" spans="1:9" x14ac:dyDescent="0.2">
      <c r="A1632" s="10" t="s">
        <v>2051</v>
      </c>
      <c r="B1632" s="10" t="s">
        <v>1869</v>
      </c>
      <c r="C1632" s="10" t="s">
        <v>1378</v>
      </c>
      <c r="D1632" s="10" t="s">
        <v>3819</v>
      </c>
      <c r="E1632" s="12"/>
      <c r="F1632" s="12"/>
      <c r="I1632" s="12"/>
    </row>
    <row r="1633" spans="1:9" x14ac:dyDescent="0.2">
      <c r="A1633" s="10" t="s">
        <v>2050</v>
      </c>
      <c r="B1633" s="10" t="s">
        <v>1868</v>
      </c>
      <c r="C1633" s="10" t="s">
        <v>1692</v>
      </c>
      <c r="D1633" s="10" t="s">
        <v>3820</v>
      </c>
      <c r="E1633" s="12"/>
      <c r="F1633" s="12"/>
      <c r="I1633" s="12"/>
    </row>
    <row r="1634" spans="1:9" x14ac:dyDescent="0.2">
      <c r="A1634" s="10" t="s">
        <v>2050</v>
      </c>
      <c r="B1634" s="10" t="s">
        <v>1868</v>
      </c>
      <c r="C1634" s="10" t="s">
        <v>1519</v>
      </c>
      <c r="D1634" s="10" t="s">
        <v>3821</v>
      </c>
      <c r="E1634" s="12"/>
      <c r="F1634" s="12"/>
      <c r="I1634" s="12"/>
    </row>
    <row r="1635" spans="1:9" x14ac:dyDescent="0.2">
      <c r="A1635" s="10" t="s">
        <v>2050</v>
      </c>
      <c r="B1635" s="10" t="s">
        <v>1868</v>
      </c>
      <c r="C1635" s="10" t="s">
        <v>1377</v>
      </c>
      <c r="D1635" s="10" t="s">
        <v>3822</v>
      </c>
      <c r="E1635" s="12"/>
      <c r="F1635" s="12"/>
      <c r="I1635" s="12"/>
    </row>
    <row r="1636" spans="1:9" x14ac:dyDescent="0.2">
      <c r="A1636" s="10" t="s">
        <v>2050</v>
      </c>
      <c r="B1636" s="10" t="s">
        <v>1868</v>
      </c>
      <c r="C1636" s="10" t="s">
        <v>1293</v>
      </c>
      <c r="D1636" s="10" t="s">
        <v>3823</v>
      </c>
      <c r="E1636" s="12"/>
      <c r="F1636" s="12"/>
      <c r="I1636" s="12"/>
    </row>
    <row r="1637" spans="1:9" x14ac:dyDescent="0.2">
      <c r="A1637" s="10" t="s">
        <v>2050</v>
      </c>
      <c r="B1637" s="10" t="s">
        <v>1868</v>
      </c>
      <c r="C1637" s="10" t="s">
        <v>1232</v>
      </c>
      <c r="D1637" s="10" t="s">
        <v>3824</v>
      </c>
      <c r="E1637" s="12"/>
      <c r="F1637" s="12"/>
      <c r="I1637" s="12"/>
    </row>
    <row r="1638" spans="1:9" x14ac:dyDescent="0.2">
      <c r="A1638" s="10" t="s">
        <v>2050</v>
      </c>
      <c r="B1638" s="10" t="s">
        <v>1868</v>
      </c>
      <c r="C1638" s="10" t="s">
        <v>1184</v>
      </c>
      <c r="D1638" s="10" t="s">
        <v>3825</v>
      </c>
      <c r="E1638" s="12"/>
      <c r="F1638" s="12"/>
      <c r="I1638" s="12"/>
    </row>
    <row r="1639" spans="1:9" x14ac:dyDescent="0.2">
      <c r="A1639" s="10" t="s">
        <v>2049</v>
      </c>
      <c r="B1639" s="10" t="s">
        <v>1867</v>
      </c>
      <c r="C1639" s="10" t="s">
        <v>1691</v>
      </c>
      <c r="D1639" s="10" t="s">
        <v>3826</v>
      </c>
      <c r="E1639" s="12"/>
      <c r="F1639" s="12"/>
      <c r="I1639" s="12"/>
    </row>
    <row r="1640" spans="1:9" x14ac:dyDescent="0.2">
      <c r="A1640" s="10" t="s">
        <v>2049</v>
      </c>
      <c r="B1640" s="10" t="s">
        <v>1867</v>
      </c>
      <c r="C1640" s="10" t="s">
        <v>1518</v>
      </c>
      <c r="D1640" s="10" t="s">
        <v>3827</v>
      </c>
      <c r="E1640" s="12"/>
      <c r="F1640" s="12"/>
      <c r="I1640" s="12"/>
    </row>
    <row r="1641" spans="1:9" x14ac:dyDescent="0.2">
      <c r="A1641" s="10" t="s">
        <v>2049</v>
      </c>
      <c r="B1641" s="10" t="s">
        <v>1867</v>
      </c>
      <c r="C1641" s="10" t="s">
        <v>1376</v>
      </c>
      <c r="D1641" s="10" t="s">
        <v>3828</v>
      </c>
      <c r="E1641" s="12"/>
      <c r="F1641" s="12"/>
      <c r="I1641" s="12"/>
    </row>
    <row r="1642" spans="1:9" x14ac:dyDescent="0.2">
      <c r="A1642" s="10" t="s">
        <v>2049</v>
      </c>
      <c r="B1642" s="10" t="s">
        <v>1867</v>
      </c>
      <c r="C1642" s="10" t="s">
        <v>1292</v>
      </c>
      <c r="D1642" s="10" t="s">
        <v>3829</v>
      </c>
      <c r="E1642" s="12"/>
      <c r="F1642" s="12"/>
      <c r="I1642" s="12"/>
    </row>
    <row r="1643" spans="1:9" x14ac:dyDescent="0.2">
      <c r="A1643" s="10" t="s">
        <v>2048</v>
      </c>
      <c r="B1643" s="10" t="s">
        <v>1866</v>
      </c>
      <c r="C1643" s="10" t="s">
        <v>1690</v>
      </c>
      <c r="D1643" s="10" t="s">
        <v>3830</v>
      </c>
      <c r="E1643" s="12"/>
      <c r="F1643" s="12"/>
      <c r="I1643" s="12"/>
    </row>
    <row r="1644" spans="1:9" x14ac:dyDescent="0.2">
      <c r="A1644" s="10" t="s">
        <v>2048</v>
      </c>
      <c r="B1644" s="10" t="s">
        <v>1866</v>
      </c>
      <c r="C1644" s="10" t="s">
        <v>1517</v>
      </c>
      <c r="D1644" s="10" t="s">
        <v>3831</v>
      </c>
      <c r="E1644" s="12"/>
      <c r="F1644" s="12"/>
      <c r="I1644" s="12"/>
    </row>
    <row r="1645" spans="1:9" x14ac:dyDescent="0.2">
      <c r="A1645" s="10" t="s">
        <v>2048</v>
      </c>
      <c r="B1645" s="10" t="s">
        <v>1866</v>
      </c>
      <c r="C1645" s="10" t="s">
        <v>1375</v>
      </c>
      <c r="D1645" s="10" t="s">
        <v>3832</v>
      </c>
      <c r="E1645" s="12"/>
      <c r="F1645" s="12"/>
      <c r="I1645" s="12"/>
    </row>
    <row r="1646" spans="1:9" x14ac:dyDescent="0.2">
      <c r="A1646" s="10" t="s">
        <v>2047</v>
      </c>
      <c r="B1646" s="10" t="s">
        <v>1865</v>
      </c>
      <c r="C1646" s="10" t="s">
        <v>1689</v>
      </c>
      <c r="D1646" s="10" t="s">
        <v>3833</v>
      </c>
      <c r="E1646" s="12"/>
      <c r="F1646" s="12"/>
      <c r="I1646" s="12"/>
    </row>
    <row r="1647" spans="1:9" x14ac:dyDescent="0.2">
      <c r="A1647" s="10" t="s">
        <v>2047</v>
      </c>
      <c r="B1647" s="10" t="s">
        <v>1865</v>
      </c>
      <c r="C1647" s="10" t="s">
        <v>1516</v>
      </c>
      <c r="D1647" s="10" t="s">
        <v>3834</v>
      </c>
      <c r="E1647" s="12"/>
      <c r="F1647" s="12"/>
      <c r="I1647" s="12"/>
    </row>
    <row r="1648" spans="1:9" x14ac:dyDescent="0.2">
      <c r="A1648" s="10" t="s">
        <v>2047</v>
      </c>
      <c r="B1648" s="10" t="s">
        <v>1865</v>
      </c>
      <c r="C1648" s="10" t="s">
        <v>1374</v>
      </c>
      <c r="D1648" s="10" t="s">
        <v>3835</v>
      </c>
      <c r="E1648" s="12"/>
      <c r="F1648" s="12"/>
      <c r="I1648" s="12"/>
    </row>
    <row r="1649" spans="1:9" x14ac:dyDescent="0.2">
      <c r="A1649" s="10" t="s">
        <v>2047</v>
      </c>
      <c r="B1649" s="10" t="s">
        <v>1865</v>
      </c>
      <c r="C1649" s="10" t="s">
        <v>1291</v>
      </c>
      <c r="D1649" s="10" t="s">
        <v>3836</v>
      </c>
      <c r="E1649" s="12"/>
      <c r="F1649" s="12"/>
      <c r="I1649" s="12"/>
    </row>
    <row r="1650" spans="1:9" x14ac:dyDescent="0.2">
      <c r="A1650" s="10" t="s">
        <v>2046</v>
      </c>
      <c r="B1650" s="10" t="s">
        <v>1864</v>
      </c>
      <c r="C1650" s="10" t="s">
        <v>1688</v>
      </c>
      <c r="D1650" s="10" t="s">
        <v>2117</v>
      </c>
      <c r="E1650" s="12"/>
      <c r="F1650" s="12"/>
      <c r="I1650" s="12"/>
    </row>
    <row r="1651" spans="1:9" x14ac:dyDescent="0.2">
      <c r="A1651" s="10" t="s">
        <v>2046</v>
      </c>
      <c r="B1651" s="10" t="s">
        <v>1864</v>
      </c>
      <c r="C1651" s="10" t="s">
        <v>1515</v>
      </c>
      <c r="D1651" s="10" t="s">
        <v>3837</v>
      </c>
      <c r="E1651" s="12"/>
      <c r="F1651" s="12"/>
      <c r="I1651" s="12"/>
    </row>
    <row r="1652" spans="1:9" x14ac:dyDescent="0.2">
      <c r="A1652" s="10" t="s">
        <v>2046</v>
      </c>
      <c r="B1652" s="10" t="s">
        <v>1864</v>
      </c>
      <c r="C1652" s="10" t="s">
        <v>1373</v>
      </c>
      <c r="D1652" s="10" t="s">
        <v>3838</v>
      </c>
      <c r="E1652" s="12"/>
      <c r="F1652" s="12"/>
      <c r="I1652" s="12"/>
    </row>
    <row r="1653" spans="1:9" x14ac:dyDescent="0.2">
      <c r="A1653" s="10" t="s">
        <v>2046</v>
      </c>
      <c r="B1653" s="10" t="s">
        <v>1864</v>
      </c>
      <c r="C1653" s="10" t="s">
        <v>1290</v>
      </c>
      <c r="D1653" s="10" t="s">
        <v>3839</v>
      </c>
      <c r="E1653" s="12"/>
      <c r="F1653" s="12"/>
      <c r="I1653" s="12"/>
    </row>
    <row r="1654" spans="1:9" x14ac:dyDescent="0.2">
      <c r="A1654" s="10" t="s">
        <v>2046</v>
      </c>
      <c r="B1654" s="10" t="s">
        <v>1864</v>
      </c>
      <c r="C1654" s="10" t="s">
        <v>1231</v>
      </c>
      <c r="D1654" s="10" t="s">
        <v>3840</v>
      </c>
      <c r="E1654" s="12"/>
      <c r="F1654" s="12"/>
      <c r="I1654" s="12"/>
    </row>
    <row r="1655" spans="1:9" x14ac:dyDescent="0.2">
      <c r="A1655" s="10" t="s">
        <v>2045</v>
      </c>
      <c r="B1655" s="10" t="s">
        <v>1863</v>
      </c>
      <c r="C1655" s="10" t="s">
        <v>1687</v>
      </c>
      <c r="D1655" s="10" t="s">
        <v>3841</v>
      </c>
      <c r="E1655" s="12"/>
      <c r="F1655" s="12"/>
      <c r="I1655" s="12"/>
    </row>
    <row r="1656" spans="1:9" x14ac:dyDescent="0.2">
      <c r="A1656" s="10" t="s">
        <v>2045</v>
      </c>
      <c r="B1656" s="10" t="s">
        <v>1863</v>
      </c>
      <c r="C1656" s="10" t="s">
        <v>1514</v>
      </c>
      <c r="D1656" s="10" t="s">
        <v>3842</v>
      </c>
      <c r="E1656" s="12"/>
      <c r="F1656" s="12"/>
      <c r="I1656" s="12"/>
    </row>
    <row r="1657" spans="1:9" x14ac:dyDescent="0.2">
      <c r="A1657" s="10" t="s">
        <v>2045</v>
      </c>
      <c r="B1657" s="10" t="s">
        <v>1863</v>
      </c>
      <c r="C1657" s="10" t="s">
        <v>1372</v>
      </c>
      <c r="D1657" s="10" t="s">
        <v>3843</v>
      </c>
      <c r="E1657" s="12"/>
      <c r="F1657" s="12"/>
      <c r="I1657" s="12"/>
    </row>
    <row r="1658" spans="1:9" x14ac:dyDescent="0.2">
      <c r="A1658" s="10" t="s">
        <v>2044</v>
      </c>
      <c r="B1658" s="10" t="s">
        <v>1862</v>
      </c>
      <c r="C1658" s="10" t="s">
        <v>1686</v>
      </c>
      <c r="D1658" s="10" t="s">
        <v>3844</v>
      </c>
      <c r="E1658" s="12"/>
      <c r="F1658" s="12"/>
      <c r="I1658" s="12"/>
    </row>
    <row r="1659" spans="1:9" x14ac:dyDescent="0.2">
      <c r="A1659" s="10" t="s">
        <v>2044</v>
      </c>
      <c r="B1659" s="10" t="s">
        <v>1862</v>
      </c>
      <c r="C1659" s="10" t="s">
        <v>1513</v>
      </c>
      <c r="D1659" s="10" t="s">
        <v>3845</v>
      </c>
      <c r="E1659" s="12"/>
      <c r="F1659" s="12"/>
      <c r="I1659" s="12"/>
    </row>
    <row r="1660" spans="1:9" x14ac:dyDescent="0.2">
      <c r="A1660" s="10" t="s">
        <v>2044</v>
      </c>
      <c r="B1660" s="10" t="s">
        <v>1862</v>
      </c>
      <c r="C1660" s="10" t="s">
        <v>1371</v>
      </c>
      <c r="D1660" s="10" t="s">
        <v>3846</v>
      </c>
      <c r="E1660" s="12"/>
      <c r="F1660" s="12"/>
      <c r="I1660" s="12"/>
    </row>
    <row r="1661" spans="1:9" x14ac:dyDescent="0.2">
      <c r="A1661" s="10" t="s">
        <v>2043</v>
      </c>
      <c r="B1661" s="10" t="s">
        <v>1861</v>
      </c>
      <c r="C1661" s="10" t="s">
        <v>1685</v>
      </c>
      <c r="D1661" s="10" t="s">
        <v>3847</v>
      </c>
      <c r="E1661" s="12"/>
      <c r="F1661" s="12"/>
      <c r="I1661" s="12"/>
    </row>
    <row r="1662" spans="1:9" x14ac:dyDescent="0.2">
      <c r="A1662" s="10" t="s">
        <v>2043</v>
      </c>
      <c r="B1662" s="10" t="s">
        <v>1861</v>
      </c>
      <c r="C1662" s="10" t="s">
        <v>1512</v>
      </c>
      <c r="D1662" s="10" t="s">
        <v>3848</v>
      </c>
      <c r="E1662" s="12"/>
      <c r="F1662" s="12"/>
      <c r="I1662" s="12"/>
    </row>
    <row r="1663" spans="1:9" x14ac:dyDescent="0.2">
      <c r="A1663" s="10" t="s">
        <v>2042</v>
      </c>
      <c r="B1663" s="10" t="s">
        <v>1860</v>
      </c>
      <c r="C1663" s="10" t="s">
        <v>1684</v>
      </c>
      <c r="D1663" s="10" t="s">
        <v>3849</v>
      </c>
      <c r="E1663" s="12"/>
      <c r="F1663" s="12"/>
      <c r="I1663" s="12"/>
    </row>
    <row r="1664" spans="1:9" x14ac:dyDescent="0.2">
      <c r="A1664" s="10" t="s">
        <v>2042</v>
      </c>
      <c r="B1664" s="10" t="s">
        <v>1860</v>
      </c>
      <c r="C1664" s="10" t="s">
        <v>1511</v>
      </c>
      <c r="D1664" s="10" t="s">
        <v>3850</v>
      </c>
      <c r="E1664" s="12"/>
      <c r="F1664" s="12"/>
      <c r="I1664" s="12"/>
    </row>
    <row r="1665" spans="1:9" x14ac:dyDescent="0.2">
      <c r="A1665" s="10" t="s">
        <v>2042</v>
      </c>
      <c r="B1665" s="10" t="s">
        <v>1860</v>
      </c>
      <c r="C1665" s="10" t="s">
        <v>1370</v>
      </c>
      <c r="D1665" s="10" t="s">
        <v>3851</v>
      </c>
      <c r="E1665" s="12"/>
      <c r="F1665" s="12"/>
      <c r="I1665" s="12"/>
    </row>
    <row r="1666" spans="1:9" x14ac:dyDescent="0.2">
      <c r="A1666" s="10" t="s">
        <v>2041</v>
      </c>
      <c r="B1666" s="10" t="s">
        <v>1859</v>
      </c>
      <c r="C1666" s="10" t="s">
        <v>1670</v>
      </c>
      <c r="D1666" s="10" t="s">
        <v>3852</v>
      </c>
      <c r="E1666" s="12"/>
      <c r="F1666" s="12"/>
      <c r="I1666" s="12"/>
    </row>
    <row r="1667" spans="1:9" x14ac:dyDescent="0.2">
      <c r="A1667" s="10" t="s">
        <v>2041</v>
      </c>
      <c r="B1667" s="10" t="s">
        <v>1859</v>
      </c>
      <c r="C1667" s="10" t="s">
        <v>1510</v>
      </c>
      <c r="D1667" s="10" t="s">
        <v>3853</v>
      </c>
      <c r="E1667" s="12"/>
      <c r="F1667" s="12"/>
      <c r="I1667" s="12"/>
    </row>
    <row r="1668" spans="1:9" x14ac:dyDescent="0.2">
      <c r="A1668" s="10" t="s">
        <v>2040</v>
      </c>
      <c r="B1668" s="10" t="s">
        <v>1858</v>
      </c>
      <c r="C1668" s="10" t="s">
        <v>1683</v>
      </c>
      <c r="D1668" s="10" t="s">
        <v>3854</v>
      </c>
      <c r="E1668" s="12"/>
      <c r="F1668" s="12"/>
      <c r="I1668" s="12"/>
    </row>
    <row r="1669" spans="1:9" x14ac:dyDescent="0.2">
      <c r="A1669" s="10" t="s">
        <v>2040</v>
      </c>
      <c r="B1669" s="10" t="s">
        <v>1858</v>
      </c>
      <c r="C1669" s="10" t="s">
        <v>1509</v>
      </c>
      <c r="D1669" s="10" t="s">
        <v>3855</v>
      </c>
      <c r="E1669" s="12"/>
      <c r="F1669" s="12"/>
      <c r="I1669" s="12"/>
    </row>
    <row r="1670" spans="1:9" x14ac:dyDescent="0.2">
      <c r="A1670" s="10" t="s">
        <v>2040</v>
      </c>
      <c r="B1670" s="10" t="s">
        <v>1858</v>
      </c>
      <c r="C1670" s="10" t="s">
        <v>1369</v>
      </c>
      <c r="D1670" s="10" t="s">
        <v>3856</v>
      </c>
      <c r="E1670" s="12"/>
      <c r="F1670" s="12"/>
      <c r="I1670" s="12"/>
    </row>
    <row r="1671" spans="1:9" x14ac:dyDescent="0.2">
      <c r="A1671" s="10" t="s">
        <v>2040</v>
      </c>
      <c r="B1671" s="10" t="s">
        <v>1858</v>
      </c>
      <c r="C1671" s="10" t="s">
        <v>1289</v>
      </c>
      <c r="D1671" s="10" t="s">
        <v>3857</v>
      </c>
      <c r="E1671" s="12"/>
      <c r="F1671" s="12"/>
      <c r="I1671" s="12"/>
    </row>
    <row r="1672" spans="1:9" x14ac:dyDescent="0.2">
      <c r="A1672" s="10" t="s">
        <v>2040</v>
      </c>
      <c r="B1672" s="10" t="s">
        <v>1858</v>
      </c>
      <c r="C1672" s="10" t="s">
        <v>1230</v>
      </c>
      <c r="D1672" s="10" t="s">
        <v>3858</v>
      </c>
      <c r="E1672" s="12"/>
      <c r="F1672" s="12"/>
      <c r="I1672" s="12"/>
    </row>
    <row r="1673" spans="1:9" x14ac:dyDescent="0.2">
      <c r="A1673" s="10" t="s">
        <v>2040</v>
      </c>
      <c r="B1673" s="10" t="s">
        <v>1858</v>
      </c>
      <c r="C1673" s="10" t="s">
        <v>1183</v>
      </c>
      <c r="D1673" s="10" t="s">
        <v>3859</v>
      </c>
      <c r="E1673" s="12"/>
      <c r="F1673" s="12"/>
      <c r="I1673" s="12"/>
    </row>
    <row r="1674" spans="1:9" x14ac:dyDescent="0.2">
      <c r="A1674" s="10" t="s">
        <v>2040</v>
      </c>
      <c r="B1674" s="10" t="s">
        <v>1858</v>
      </c>
      <c r="C1674" s="10" t="s">
        <v>1140</v>
      </c>
      <c r="D1674" s="10" t="s">
        <v>3860</v>
      </c>
      <c r="E1674" s="12"/>
      <c r="F1674" s="12"/>
      <c r="I1674" s="12"/>
    </row>
    <row r="1675" spans="1:9" x14ac:dyDescent="0.2">
      <c r="A1675" s="10" t="s">
        <v>2040</v>
      </c>
      <c r="B1675" s="10" t="s">
        <v>1858</v>
      </c>
      <c r="C1675" s="10" t="s">
        <v>1100</v>
      </c>
      <c r="D1675" s="10" t="s">
        <v>3861</v>
      </c>
      <c r="E1675" s="12"/>
      <c r="F1675" s="12"/>
      <c r="I1675" s="12"/>
    </row>
    <row r="1676" spans="1:9" x14ac:dyDescent="0.2">
      <c r="A1676" s="10" t="s">
        <v>2040</v>
      </c>
      <c r="B1676" s="10" t="s">
        <v>1858</v>
      </c>
      <c r="C1676" s="10" t="s">
        <v>1063</v>
      </c>
      <c r="D1676" s="10" t="s">
        <v>3862</v>
      </c>
      <c r="E1676" s="12"/>
      <c r="F1676" s="12"/>
      <c r="I1676" s="12"/>
    </row>
    <row r="1677" spans="1:9" x14ac:dyDescent="0.2">
      <c r="A1677" s="10" t="s">
        <v>2039</v>
      </c>
      <c r="B1677" s="10" t="s">
        <v>1857</v>
      </c>
      <c r="C1677" s="10" t="s">
        <v>1682</v>
      </c>
      <c r="D1677" s="10" t="s">
        <v>3863</v>
      </c>
      <c r="E1677" s="12"/>
      <c r="F1677" s="12"/>
      <c r="I1677" s="12"/>
    </row>
    <row r="1678" spans="1:9" x14ac:dyDescent="0.2">
      <c r="A1678" s="10" t="s">
        <v>2039</v>
      </c>
      <c r="B1678" s="10" t="s">
        <v>1857</v>
      </c>
      <c r="C1678" s="10" t="s">
        <v>1508</v>
      </c>
      <c r="D1678" s="10" t="s">
        <v>3864</v>
      </c>
      <c r="E1678" s="12"/>
      <c r="F1678" s="12"/>
      <c r="I1678" s="12"/>
    </row>
    <row r="1679" spans="1:9" x14ac:dyDescent="0.2">
      <c r="A1679" s="10" t="s">
        <v>2038</v>
      </c>
      <c r="B1679" s="10" t="s">
        <v>1856</v>
      </c>
      <c r="C1679" s="10" t="s">
        <v>635</v>
      </c>
      <c r="D1679" s="10" t="s">
        <v>3865</v>
      </c>
      <c r="E1679" s="12"/>
      <c r="F1679" s="12"/>
      <c r="I1679" s="12"/>
    </row>
    <row r="1680" spans="1:9" x14ac:dyDescent="0.2">
      <c r="A1680" s="10" t="s">
        <v>2038</v>
      </c>
      <c r="B1680" s="10" t="s">
        <v>1856</v>
      </c>
      <c r="C1680" s="10" t="s">
        <v>1507</v>
      </c>
      <c r="D1680" s="10" t="s">
        <v>3866</v>
      </c>
      <c r="E1680" s="12"/>
      <c r="F1680" s="12"/>
      <c r="I1680" s="12"/>
    </row>
    <row r="1681" spans="1:9" x14ac:dyDescent="0.2">
      <c r="A1681" s="10" t="s">
        <v>2038</v>
      </c>
      <c r="B1681" s="10" t="s">
        <v>1856</v>
      </c>
      <c r="C1681" s="10" t="s">
        <v>410</v>
      </c>
      <c r="D1681" s="10" t="s">
        <v>3867</v>
      </c>
      <c r="E1681" s="12"/>
      <c r="F1681" s="12"/>
      <c r="I1681" s="12"/>
    </row>
    <row r="1682" spans="1:9" x14ac:dyDescent="0.2">
      <c r="A1682" s="10" t="s">
        <v>2038</v>
      </c>
      <c r="B1682" s="10" t="s">
        <v>1856</v>
      </c>
      <c r="C1682" s="10" t="s">
        <v>1288</v>
      </c>
      <c r="D1682" s="10" t="s">
        <v>3868</v>
      </c>
      <c r="E1682" s="12"/>
      <c r="F1682" s="12"/>
      <c r="I1682" s="12"/>
    </row>
    <row r="1683" spans="1:9" x14ac:dyDescent="0.2">
      <c r="A1683" s="10" t="s">
        <v>2038</v>
      </c>
      <c r="B1683" s="10" t="s">
        <v>1856</v>
      </c>
      <c r="C1683" s="10" t="s">
        <v>1229</v>
      </c>
      <c r="D1683" s="10" t="s">
        <v>3869</v>
      </c>
      <c r="E1683" s="12"/>
      <c r="F1683" s="12"/>
      <c r="I1683" s="12"/>
    </row>
    <row r="1684" spans="1:9" x14ac:dyDescent="0.2">
      <c r="A1684" s="10" t="s">
        <v>2037</v>
      </c>
      <c r="B1684" s="10" t="s">
        <v>1855</v>
      </c>
      <c r="C1684" s="10" t="s">
        <v>1681</v>
      </c>
      <c r="D1684" s="10" t="s">
        <v>3870</v>
      </c>
      <c r="E1684" s="12"/>
      <c r="F1684" s="12"/>
      <c r="I1684" s="12"/>
    </row>
    <row r="1685" spans="1:9" x14ac:dyDescent="0.2">
      <c r="A1685" s="10" t="s">
        <v>2037</v>
      </c>
      <c r="B1685" s="10" t="s">
        <v>1855</v>
      </c>
      <c r="C1685" s="10" t="s">
        <v>1506</v>
      </c>
      <c r="D1685" s="10" t="s">
        <v>3871</v>
      </c>
      <c r="E1685" s="12"/>
      <c r="F1685" s="12"/>
      <c r="I1685" s="12"/>
    </row>
    <row r="1686" spans="1:9" x14ac:dyDescent="0.2">
      <c r="A1686" s="10" t="s">
        <v>2036</v>
      </c>
      <c r="B1686" s="10" t="s">
        <v>1854</v>
      </c>
      <c r="C1686" s="10" t="s">
        <v>1680</v>
      </c>
      <c r="D1686" s="10" t="s">
        <v>3872</v>
      </c>
      <c r="E1686" s="12"/>
      <c r="F1686" s="12"/>
      <c r="I1686" s="12"/>
    </row>
    <row r="1687" spans="1:9" x14ac:dyDescent="0.2">
      <c r="A1687" s="10" t="s">
        <v>2036</v>
      </c>
      <c r="B1687" s="10" t="s">
        <v>1854</v>
      </c>
      <c r="C1687" s="10" t="s">
        <v>1505</v>
      </c>
      <c r="D1687" s="10" t="s">
        <v>3873</v>
      </c>
      <c r="E1687" s="12"/>
      <c r="F1687" s="12"/>
      <c r="I1687" s="12"/>
    </row>
    <row r="1688" spans="1:9" x14ac:dyDescent="0.2">
      <c r="A1688" s="10" t="s">
        <v>2035</v>
      </c>
      <c r="B1688" s="10" t="s">
        <v>1853</v>
      </c>
      <c r="C1688" s="10" t="s">
        <v>1679</v>
      </c>
      <c r="D1688" s="10" t="s">
        <v>3874</v>
      </c>
      <c r="E1688" s="12"/>
      <c r="F1688" s="12"/>
      <c r="I1688" s="12"/>
    </row>
    <row r="1689" spans="1:9" x14ac:dyDescent="0.2">
      <c r="A1689" s="10" t="s">
        <v>2035</v>
      </c>
      <c r="B1689" s="10" t="s">
        <v>1853</v>
      </c>
      <c r="C1689" s="10" t="s">
        <v>1504</v>
      </c>
      <c r="D1689" s="10" t="s">
        <v>3875</v>
      </c>
      <c r="E1689" s="12"/>
      <c r="F1689" s="12"/>
      <c r="I1689" s="12"/>
    </row>
    <row r="1690" spans="1:9" x14ac:dyDescent="0.2">
      <c r="A1690" s="10" t="s">
        <v>2034</v>
      </c>
      <c r="B1690" s="10" t="s">
        <v>1852</v>
      </c>
      <c r="C1690" s="10" t="s">
        <v>1678</v>
      </c>
      <c r="D1690" s="10" t="s">
        <v>3876</v>
      </c>
      <c r="E1690" s="12"/>
      <c r="F1690" s="12"/>
      <c r="I1690" s="12"/>
    </row>
    <row r="1691" spans="1:9" x14ac:dyDescent="0.2">
      <c r="A1691" s="10" t="s">
        <v>2034</v>
      </c>
      <c r="B1691" s="10" t="s">
        <v>1852</v>
      </c>
      <c r="C1691" s="10" t="s">
        <v>1503</v>
      </c>
      <c r="D1691" s="10" t="s">
        <v>3877</v>
      </c>
      <c r="E1691" s="12"/>
      <c r="F1691" s="12"/>
      <c r="I1691" s="12"/>
    </row>
    <row r="1692" spans="1:9" x14ac:dyDescent="0.2">
      <c r="A1692" s="10" t="s">
        <v>2034</v>
      </c>
      <c r="B1692" s="10" t="s">
        <v>1852</v>
      </c>
      <c r="C1692" s="10" t="s">
        <v>1368</v>
      </c>
      <c r="D1692" s="10" t="s">
        <v>3878</v>
      </c>
      <c r="E1692" s="12"/>
      <c r="F1692" s="12"/>
      <c r="I1692" s="12"/>
    </row>
    <row r="1693" spans="1:9" x14ac:dyDescent="0.2">
      <c r="A1693" s="10" t="s">
        <v>2033</v>
      </c>
      <c r="B1693" s="10" t="s">
        <v>1851</v>
      </c>
      <c r="C1693" s="10" t="s">
        <v>1677</v>
      </c>
      <c r="D1693" s="10" t="s">
        <v>3879</v>
      </c>
      <c r="E1693" s="12"/>
      <c r="F1693" s="12"/>
      <c r="I1693" s="12"/>
    </row>
    <row r="1694" spans="1:9" x14ac:dyDescent="0.2">
      <c r="A1694" s="10" t="s">
        <v>2033</v>
      </c>
      <c r="B1694" s="10" t="s">
        <v>1851</v>
      </c>
      <c r="C1694" s="10" t="s">
        <v>1502</v>
      </c>
      <c r="D1694" s="10" t="s">
        <v>3880</v>
      </c>
      <c r="E1694" s="12"/>
      <c r="F1694" s="12"/>
      <c r="I1694" s="12"/>
    </row>
    <row r="1695" spans="1:9" x14ac:dyDescent="0.2">
      <c r="A1695" s="10" t="s">
        <v>2032</v>
      </c>
      <c r="B1695" s="10" t="s">
        <v>1850</v>
      </c>
      <c r="C1695" s="10" t="s">
        <v>1676</v>
      </c>
      <c r="D1695" s="10" t="s">
        <v>3881</v>
      </c>
      <c r="E1695" s="12"/>
      <c r="F1695" s="12"/>
      <c r="I1695" s="12"/>
    </row>
    <row r="1696" spans="1:9" x14ac:dyDescent="0.2">
      <c r="A1696" s="10" t="s">
        <v>2032</v>
      </c>
      <c r="B1696" s="10" t="s">
        <v>1850</v>
      </c>
      <c r="C1696" s="10" t="s">
        <v>1501</v>
      </c>
      <c r="D1696" s="10" t="s">
        <v>3882</v>
      </c>
      <c r="E1696" s="12"/>
      <c r="F1696" s="12"/>
      <c r="I1696" s="12"/>
    </row>
    <row r="1697" spans="1:9" x14ac:dyDescent="0.2">
      <c r="A1697" s="10" t="s">
        <v>2032</v>
      </c>
      <c r="B1697" s="10" t="s">
        <v>1850</v>
      </c>
      <c r="C1697" s="10" t="s">
        <v>1367</v>
      </c>
      <c r="D1697" s="10" t="s">
        <v>3883</v>
      </c>
      <c r="E1697" s="12"/>
      <c r="F1697" s="12"/>
      <c r="I1697" s="12"/>
    </row>
    <row r="1698" spans="1:9" x14ac:dyDescent="0.2">
      <c r="A1698" s="10" t="s">
        <v>2032</v>
      </c>
      <c r="B1698" s="10" t="s">
        <v>1850</v>
      </c>
      <c r="C1698" s="10" t="s">
        <v>1287</v>
      </c>
      <c r="D1698" s="10" t="s">
        <v>3884</v>
      </c>
      <c r="E1698" s="12"/>
      <c r="F1698" s="12"/>
      <c r="I1698" s="12"/>
    </row>
    <row r="1699" spans="1:9" x14ac:dyDescent="0.2">
      <c r="A1699" s="10" t="s">
        <v>2032</v>
      </c>
      <c r="B1699" s="10" t="s">
        <v>1850</v>
      </c>
      <c r="C1699" s="10" t="s">
        <v>1228</v>
      </c>
      <c r="D1699" s="10" t="s">
        <v>3885</v>
      </c>
      <c r="E1699" s="12"/>
      <c r="F1699" s="12"/>
      <c r="I1699" s="12"/>
    </row>
    <row r="1700" spans="1:9" x14ac:dyDescent="0.2">
      <c r="A1700" s="10" t="s">
        <v>2032</v>
      </c>
      <c r="B1700" s="10" t="s">
        <v>1850</v>
      </c>
      <c r="C1700" s="10" t="s">
        <v>1182</v>
      </c>
      <c r="D1700" s="10" t="s">
        <v>3886</v>
      </c>
      <c r="E1700" s="12"/>
      <c r="F1700" s="12"/>
      <c r="I1700" s="12"/>
    </row>
    <row r="1701" spans="1:9" x14ac:dyDescent="0.2">
      <c r="A1701" s="10" t="s">
        <v>2031</v>
      </c>
      <c r="B1701" s="10" t="s">
        <v>1849</v>
      </c>
      <c r="C1701" s="10" t="s">
        <v>1675</v>
      </c>
      <c r="D1701" s="10" t="s">
        <v>3887</v>
      </c>
      <c r="E1701" s="12"/>
      <c r="F1701" s="12"/>
      <c r="I1701" s="12"/>
    </row>
    <row r="1702" spans="1:9" x14ac:dyDescent="0.2">
      <c r="A1702" s="10" t="s">
        <v>2031</v>
      </c>
      <c r="B1702" s="10" t="s">
        <v>1849</v>
      </c>
      <c r="C1702" s="10" t="s">
        <v>1500</v>
      </c>
      <c r="D1702" s="10" t="s">
        <v>3888</v>
      </c>
      <c r="E1702" s="12"/>
      <c r="F1702" s="12"/>
      <c r="I1702" s="12"/>
    </row>
    <row r="1703" spans="1:9" x14ac:dyDescent="0.2">
      <c r="A1703" s="10" t="s">
        <v>2031</v>
      </c>
      <c r="B1703" s="10" t="s">
        <v>1849</v>
      </c>
      <c r="C1703" s="10" t="s">
        <v>1366</v>
      </c>
      <c r="D1703" s="10" t="s">
        <v>3889</v>
      </c>
      <c r="E1703" s="12"/>
      <c r="F1703" s="12"/>
      <c r="I1703" s="12"/>
    </row>
    <row r="1704" spans="1:9" x14ac:dyDescent="0.2">
      <c r="A1704" s="10" t="s">
        <v>2031</v>
      </c>
      <c r="B1704" s="10" t="s">
        <v>1849</v>
      </c>
      <c r="C1704" s="10" t="s">
        <v>1286</v>
      </c>
      <c r="D1704" s="10" t="s">
        <v>3890</v>
      </c>
      <c r="E1704" s="12"/>
      <c r="F1704" s="12"/>
      <c r="I1704" s="12"/>
    </row>
    <row r="1705" spans="1:9" x14ac:dyDescent="0.2">
      <c r="A1705" s="10" t="s">
        <v>2031</v>
      </c>
      <c r="B1705" s="10" t="s">
        <v>1849</v>
      </c>
      <c r="C1705" s="10" t="s">
        <v>1227</v>
      </c>
      <c r="D1705" s="10" t="s">
        <v>3891</v>
      </c>
      <c r="E1705" s="12"/>
      <c r="F1705" s="12"/>
      <c r="I1705" s="12"/>
    </row>
    <row r="1706" spans="1:9" x14ac:dyDescent="0.2">
      <c r="A1706" s="10" t="s">
        <v>2030</v>
      </c>
      <c r="B1706" s="10" t="s">
        <v>1848</v>
      </c>
      <c r="C1706" s="10" t="s">
        <v>1674</v>
      </c>
      <c r="D1706" s="10" t="s">
        <v>3892</v>
      </c>
      <c r="E1706" s="12"/>
      <c r="F1706" s="12"/>
      <c r="I1706" s="12"/>
    </row>
    <row r="1707" spans="1:9" x14ac:dyDescent="0.2">
      <c r="A1707" s="10" t="s">
        <v>2030</v>
      </c>
      <c r="B1707" s="10" t="s">
        <v>1848</v>
      </c>
      <c r="C1707" s="10" t="s">
        <v>1499</v>
      </c>
      <c r="D1707" s="10" t="s">
        <v>3893</v>
      </c>
      <c r="E1707" s="12"/>
      <c r="F1707" s="12"/>
      <c r="I1707" s="12"/>
    </row>
    <row r="1708" spans="1:9" x14ac:dyDescent="0.2">
      <c r="A1708" s="10" t="s">
        <v>2030</v>
      </c>
      <c r="B1708" s="10" t="s">
        <v>1848</v>
      </c>
      <c r="C1708" s="10" t="s">
        <v>1365</v>
      </c>
      <c r="D1708" s="10" t="s">
        <v>3894</v>
      </c>
      <c r="E1708" s="12"/>
      <c r="F1708" s="12"/>
      <c r="I1708" s="12"/>
    </row>
    <row r="1709" spans="1:9" x14ac:dyDescent="0.2">
      <c r="A1709" s="10" t="s">
        <v>2030</v>
      </c>
      <c r="B1709" s="10" t="s">
        <v>1848</v>
      </c>
      <c r="C1709" s="10" t="s">
        <v>1285</v>
      </c>
      <c r="D1709" s="10" t="s">
        <v>2030</v>
      </c>
      <c r="E1709" s="12"/>
      <c r="F1709" s="12"/>
      <c r="I1709" s="12"/>
    </row>
    <row r="1710" spans="1:9" x14ac:dyDescent="0.2">
      <c r="A1710" s="10" t="s">
        <v>2030</v>
      </c>
      <c r="B1710" s="10" t="s">
        <v>1848</v>
      </c>
      <c r="C1710" s="10" t="s">
        <v>1226</v>
      </c>
      <c r="D1710" s="10" t="s">
        <v>3895</v>
      </c>
      <c r="E1710" s="12"/>
      <c r="F1710" s="12"/>
      <c r="I1710" s="12"/>
    </row>
    <row r="1711" spans="1:9" x14ac:dyDescent="0.2">
      <c r="A1711" s="10" t="s">
        <v>2030</v>
      </c>
      <c r="B1711" s="10" t="s">
        <v>1848</v>
      </c>
      <c r="C1711" s="10" t="s">
        <v>1181</v>
      </c>
      <c r="D1711" s="10" t="s">
        <v>3896</v>
      </c>
      <c r="E1711" s="12"/>
      <c r="F1711" s="12"/>
      <c r="I1711" s="12"/>
    </row>
    <row r="1712" spans="1:9" x14ac:dyDescent="0.2">
      <c r="A1712" s="10" t="s">
        <v>2029</v>
      </c>
      <c r="B1712" s="10" t="s">
        <v>1847</v>
      </c>
      <c r="C1712" s="10" t="s">
        <v>1673</v>
      </c>
      <c r="D1712" s="10" t="s">
        <v>3897</v>
      </c>
      <c r="E1712" s="12"/>
      <c r="F1712" s="12"/>
      <c r="I1712" s="12"/>
    </row>
    <row r="1713" spans="1:9" x14ac:dyDescent="0.2">
      <c r="A1713" s="10" t="s">
        <v>2029</v>
      </c>
      <c r="B1713" s="10" t="s">
        <v>1847</v>
      </c>
      <c r="C1713" s="10" t="s">
        <v>433</v>
      </c>
      <c r="D1713" s="10" t="s">
        <v>3898</v>
      </c>
      <c r="E1713" s="12"/>
      <c r="F1713" s="12"/>
      <c r="I1713" s="12"/>
    </row>
    <row r="1714" spans="1:9" x14ac:dyDescent="0.2">
      <c r="A1714" s="10" t="s">
        <v>2029</v>
      </c>
      <c r="B1714" s="10" t="s">
        <v>1847</v>
      </c>
      <c r="C1714" s="10" t="s">
        <v>1364</v>
      </c>
      <c r="D1714" s="10" t="s">
        <v>3899</v>
      </c>
      <c r="E1714" s="12"/>
      <c r="F1714" s="12"/>
      <c r="I1714" s="12"/>
    </row>
    <row r="1715" spans="1:9" x14ac:dyDescent="0.2">
      <c r="A1715" s="10" t="s">
        <v>2029</v>
      </c>
      <c r="B1715" s="10" t="s">
        <v>1847</v>
      </c>
      <c r="C1715" s="10" t="s">
        <v>1284</v>
      </c>
      <c r="D1715" s="10" t="s">
        <v>3900</v>
      </c>
      <c r="E1715" s="12"/>
      <c r="F1715" s="12"/>
      <c r="I1715" s="12"/>
    </row>
    <row r="1716" spans="1:9" x14ac:dyDescent="0.2">
      <c r="A1716" s="10" t="s">
        <v>2029</v>
      </c>
      <c r="B1716" s="10" t="s">
        <v>1847</v>
      </c>
      <c r="C1716" s="10" t="s">
        <v>523</v>
      </c>
      <c r="D1716" s="10" t="s">
        <v>3901</v>
      </c>
      <c r="E1716" s="12"/>
      <c r="F1716" s="12"/>
      <c r="I1716" s="12"/>
    </row>
    <row r="1717" spans="1:9" x14ac:dyDescent="0.2">
      <c r="A1717" s="10" t="s">
        <v>2029</v>
      </c>
      <c r="B1717" s="10" t="s">
        <v>1847</v>
      </c>
      <c r="C1717" s="10" t="s">
        <v>1180</v>
      </c>
      <c r="D1717" s="10" t="s">
        <v>3902</v>
      </c>
      <c r="E1717" s="12"/>
      <c r="F1717" s="12"/>
      <c r="I1717" s="12"/>
    </row>
    <row r="1718" spans="1:9" x14ac:dyDescent="0.2">
      <c r="A1718" s="10" t="s">
        <v>2029</v>
      </c>
      <c r="B1718" s="10" t="s">
        <v>1847</v>
      </c>
      <c r="C1718" s="10" t="s">
        <v>1139</v>
      </c>
      <c r="D1718" s="10" t="s">
        <v>3903</v>
      </c>
      <c r="E1718" s="12"/>
      <c r="F1718" s="12"/>
      <c r="I1718" s="12"/>
    </row>
    <row r="1719" spans="1:9" x14ac:dyDescent="0.2">
      <c r="A1719" s="10" t="s">
        <v>2029</v>
      </c>
      <c r="B1719" s="10" t="s">
        <v>1847</v>
      </c>
      <c r="C1719" s="10" t="s">
        <v>1099</v>
      </c>
      <c r="D1719" s="10" t="s">
        <v>3904</v>
      </c>
      <c r="E1719" s="12"/>
      <c r="F1719" s="12"/>
      <c r="I1719" s="12"/>
    </row>
    <row r="1720" spans="1:9" x14ac:dyDescent="0.2">
      <c r="A1720" s="10" t="s">
        <v>2029</v>
      </c>
      <c r="B1720" s="10" t="s">
        <v>1847</v>
      </c>
      <c r="C1720" s="10" t="s">
        <v>1062</v>
      </c>
      <c r="D1720" s="10" t="s">
        <v>3905</v>
      </c>
      <c r="E1720" s="12"/>
      <c r="F1720" s="12"/>
      <c r="I1720" s="12"/>
    </row>
    <row r="1721" spans="1:9" x14ac:dyDescent="0.2">
      <c r="A1721" s="10" t="s">
        <v>2028</v>
      </c>
      <c r="B1721" s="10" t="s">
        <v>1846</v>
      </c>
      <c r="C1721" s="10" t="s">
        <v>1672</v>
      </c>
      <c r="D1721" s="10" t="s">
        <v>3906</v>
      </c>
      <c r="E1721" s="12"/>
      <c r="F1721" s="12"/>
      <c r="I1721" s="12"/>
    </row>
    <row r="1722" spans="1:9" x14ac:dyDescent="0.2">
      <c r="A1722" s="10" t="s">
        <v>2028</v>
      </c>
      <c r="B1722" s="10" t="s">
        <v>1846</v>
      </c>
      <c r="C1722" s="10" t="s">
        <v>1498</v>
      </c>
      <c r="D1722" s="10" t="s">
        <v>3907</v>
      </c>
      <c r="E1722" s="12"/>
      <c r="F1722" s="12"/>
      <c r="I1722" s="12"/>
    </row>
    <row r="1723" spans="1:9" x14ac:dyDescent="0.2">
      <c r="A1723" s="10" t="s">
        <v>2028</v>
      </c>
      <c r="B1723" s="10" t="s">
        <v>1846</v>
      </c>
      <c r="C1723" s="10" t="s">
        <v>1363</v>
      </c>
      <c r="D1723" s="10" t="s">
        <v>3908</v>
      </c>
      <c r="E1723" s="12"/>
      <c r="F1723" s="12"/>
      <c r="I1723" s="12"/>
    </row>
    <row r="1724" spans="1:9" x14ac:dyDescent="0.2">
      <c r="A1724" s="10" t="s">
        <v>2028</v>
      </c>
      <c r="B1724" s="10" t="s">
        <v>1846</v>
      </c>
      <c r="C1724" s="10" t="s">
        <v>1283</v>
      </c>
      <c r="D1724" s="10" t="s">
        <v>3909</v>
      </c>
      <c r="E1724" s="12"/>
      <c r="F1724" s="12"/>
      <c r="I1724" s="12"/>
    </row>
    <row r="1725" spans="1:9" x14ac:dyDescent="0.2">
      <c r="A1725" s="10" t="s">
        <v>2028</v>
      </c>
      <c r="B1725" s="10" t="s">
        <v>1846</v>
      </c>
      <c r="C1725" s="10" t="s">
        <v>1225</v>
      </c>
      <c r="D1725" s="10" t="s">
        <v>3910</v>
      </c>
      <c r="E1725" s="12"/>
      <c r="F1725" s="12"/>
      <c r="I1725" s="12"/>
    </row>
    <row r="1726" spans="1:9" x14ac:dyDescent="0.2">
      <c r="A1726" s="10" t="s">
        <v>2028</v>
      </c>
      <c r="B1726" s="10" t="s">
        <v>1846</v>
      </c>
      <c r="C1726" s="10" t="s">
        <v>1179</v>
      </c>
      <c r="D1726" s="10" t="s">
        <v>3911</v>
      </c>
      <c r="E1726" s="12"/>
      <c r="F1726" s="12"/>
      <c r="I1726" s="12"/>
    </row>
    <row r="1727" spans="1:9" x14ac:dyDescent="0.2">
      <c r="A1727" s="10" t="s">
        <v>92</v>
      </c>
      <c r="B1727" s="10" t="s">
        <v>1845</v>
      </c>
      <c r="C1727" s="10" t="s">
        <v>1671</v>
      </c>
      <c r="D1727" s="10" t="s">
        <v>3912</v>
      </c>
      <c r="E1727" s="12"/>
      <c r="F1727" s="12"/>
      <c r="I1727" s="12"/>
    </row>
    <row r="1728" spans="1:9" x14ac:dyDescent="0.2">
      <c r="A1728" s="10" t="s">
        <v>92</v>
      </c>
      <c r="B1728" s="10" t="s">
        <v>1845</v>
      </c>
      <c r="C1728" s="10" t="s">
        <v>1497</v>
      </c>
      <c r="D1728" s="10" t="s">
        <v>3913</v>
      </c>
      <c r="E1728" s="12"/>
      <c r="F1728" s="12"/>
      <c r="I1728" s="12"/>
    </row>
    <row r="1729" spans="1:9" x14ac:dyDescent="0.2">
      <c r="A1729" s="10" t="s">
        <v>92</v>
      </c>
      <c r="B1729" s="10" t="s">
        <v>1845</v>
      </c>
      <c r="C1729" s="10" t="s">
        <v>1147</v>
      </c>
      <c r="D1729" s="10" t="s">
        <v>3914</v>
      </c>
      <c r="E1729" s="12"/>
      <c r="F1729" s="12"/>
      <c r="I1729" s="12"/>
    </row>
    <row r="1730" spans="1:9" x14ac:dyDescent="0.2">
      <c r="A1730" s="10" t="s">
        <v>92</v>
      </c>
      <c r="B1730" s="10" t="s">
        <v>1845</v>
      </c>
      <c r="C1730" s="10" t="s">
        <v>1282</v>
      </c>
      <c r="D1730" s="10" t="s">
        <v>2110</v>
      </c>
      <c r="E1730" s="12"/>
      <c r="F1730" s="12"/>
      <c r="I1730" s="12"/>
    </row>
    <row r="1731" spans="1:9" x14ac:dyDescent="0.2">
      <c r="A1731" s="10" t="s">
        <v>92</v>
      </c>
      <c r="B1731" s="10" t="s">
        <v>1845</v>
      </c>
      <c r="C1731" s="10" t="s">
        <v>1068</v>
      </c>
      <c r="D1731" s="10" t="s">
        <v>3915</v>
      </c>
      <c r="E1731" s="12"/>
      <c r="F1731" s="12"/>
      <c r="I1731" s="12"/>
    </row>
    <row r="1732" spans="1:9" x14ac:dyDescent="0.2">
      <c r="A1732" s="10" t="s">
        <v>92</v>
      </c>
      <c r="B1732" s="10" t="s">
        <v>1845</v>
      </c>
      <c r="C1732" s="10" t="s">
        <v>1178</v>
      </c>
      <c r="D1732" s="10" t="s">
        <v>3916</v>
      </c>
      <c r="E1732" s="12"/>
      <c r="F1732" s="12"/>
      <c r="I1732" s="12"/>
    </row>
    <row r="1733" spans="1:9" x14ac:dyDescent="0.2">
      <c r="A1733" s="10" t="s">
        <v>92</v>
      </c>
      <c r="B1733" s="10" t="s">
        <v>1845</v>
      </c>
      <c r="C1733" s="10" t="s">
        <v>1138</v>
      </c>
      <c r="D1733" s="10" t="s">
        <v>3917</v>
      </c>
      <c r="E1733" s="12"/>
      <c r="F1733" s="12"/>
      <c r="I1733" s="12"/>
    </row>
    <row r="1734" spans="1:9" x14ac:dyDescent="0.2">
      <c r="A1734" s="10" t="s">
        <v>92</v>
      </c>
      <c r="B1734" s="10" t="s">
        <v>1845</v>
      </c>
      <c r="C1734" s="10" t="s">
        <v>1098</v>
      </c>
      <c r="D1734" s="10" t="s">
        <v>3918</v>
      </c>
      <c r="E1734" s="12"/>
      <c r="F1734" s="12"/>
      <c r="I1734" s="12"/>
    </row>
    <row r="1735" spans="1:9" x14ac:dyDescent="0.2">
      <c r="A1735" s="10" t="s">
        <v>92</v>
      </c>
      <c r="B1735" s="10" t="s">
        <v>1845</v>
      </c>
      <c r="C1735" s="10" t="s">
        <v>1030</v>
      </c>
      <c r="D1735" s="10" t="s">
        <v>3919</v>
      </c>
      <c r="E1735" s="12"/>
      <c r="F1735" s="12"/>
      <c r="I1735" s="12"/>
    </row>
    <row r="1736" spans="1:9" x14ac:dyDescent="0.2">
      <c r="A1736" s="10" t="s">
        <v>92</v>
      </c>
      <c r="B1736" s="10" t="s">
        <v>1845</v>
      </c>
      <c r="C1736" s="10" t="s">
        <v>1031</v>
      </c>
      <c r="D1736" s="10" t="s">
        <v>3920</v>
      </c>
      <c r="E1736" s="12"/>
      <c r="F1736" s="12"/>
      <c r="I1736" s="12"/>
    </row>
    <row r="1737" spans="1:9" x14ac:dyDescent="0.2">
      <c r="A1737" s="10" t="s">
        <v>92</v>
      </c>
      <c r="B1737" s="10" t="s">
        <v>1845</v>
      </c>
      <c r="C1737" s="10" t="s">
        <v>1002</v>
      </c>
      <c r="D1737" s="10" t="s">
        <v>3921</v>
      </c>
      <c r="E1737" s="12"/>
      <c r="F1737" s="12"/>
      <c r="I1737" s="12"/>
    </row>
    <row r="1738" spans="1:9" x14ac:dyDescent="0.2">
      <c r="A1738" s="10" t="s">
        <v>92</v>
      </c>
      <c r="B1738" s="10" t="s">
        <v>1845</v>
      </c>
      <c r="C1738" s="10" t="s">
        <v>974</v>
      </c>
      <c r="D1738" s="10" t="s">
        <v>3922</v>
      </c>
      <c r="E1738" s="12"/>
      <c r="F1738" s="12"/>
      <c r="I1738" s="12"/>
    </row>
    <row r="1739" spans="1:9" x14ac:dyDescent="0.2">
      <c r="A1739" s="10" t="s">
        <v>92</v>
      </c>
      <c r="B1739" s="10" t="s">
        <v>1845</v>
      </c>
      <c r="C1739" s="10" t="s">
        <v>948</v>
      </c>
      <c r="D1739" s="10" t="s">
        <v>3923</v>
      </c>
      <c r="E1739" s="12"/>
      <c r="F1739" s="12"/>
      <c r="I1739" s="12"/>
    </row>
    <row r="1740" spans="1:9" x14ac:dyDescent="0.2">
      <c r="A1740" s="10" t="s">
        <v>92</v>
      </c>
      <c r="B1740" s="10" t="s">
        <v>1845</v>
      </c>
      <c r="C1740" s="10" t="s">
        <v>707</v>
      </c>
      <c r="D1740" s="10" t="s">
        <v>3924</v>
      </c>
      <c r="E1740" s="12"/>
      <c r="F1740" s="12"/>
      <c r="I1740" s="12"/>
    </row>
    <row r="1741" spans="1:9" x14ac:dyDescent="0.2">
      <c r="A1741" s="10" t="s">
        <v>92</v>
      </c>
      <c r="B1741" s="10" t="s">
        <v>1845</v>
      </c>
      <c r="C1741" s="10" t="s">
        <v>315</v>
      </c>
      <c r="D1741" s="10" t="s">
        <v>3925</v>
      </c>
      <c r="E1741" s="12"/>
      <c r="F1741" s="12"/>
      <c r="I1741" s="12"/>
    </row>
    <row r="1742" spans="1:9" x14ac:dyDescent="0.2">
      <c r="A1742" s="10" t="s">
        <v>92</v>
      </c>
      <c r="B1742" s="10" t="s">
        <v>1845</v>
      </c>
      <c r="C1742" s="10" t="s">
        <v>879</v>
      </c>
      <c r="D1742" s="10" t="s">
        <v>3926</v>
      </c>
      <c r="E1742" s="12"/>
      <c r="F1742" s="12"/>
      <c r="I1742" s="12"/>
    </row>
    <row r="1743" spans="1:9" x14ac:dyDescent="0.2">
      <c r="A1743" s="10" t="s">
        <v>92</v>
      </c>
      <c r="B1743" s="10" t="s">
        <v>1845</v>
      </c>
      <c r="C1743" s="10" t="s">
        <v>620</v>
      </c>
      <c r="D1743" s="10" t="s">
        <v>3927</v>
      </c>
      <c r="E1743" s="12"/>
      <c r="F1743" s="12"/>
      <c r="I1743" s="12"/>
    </row>
    <row r="1744" spans="1:9" x14ac:dyDescent="0.2">
      <c r="A1744" s="10" t="s">
        <v>92</v>
      </c>
      <c r="B1744" s="10" t="s">
        <v>1845</v>
      </c>
      <c r="C1744" s="10" t="s">
        <v>837</v>
      </c>
      <c r="D1744" s="10" t="s">
        <v>3928</v>
      </c>
      <c r="E1744" s="12"/>
      <c r="F1744" s="12"/>
      <c r="I1744" s="12"/>
    </row>
    <row r="1745" spans="1:9" x14ac:dyDescent="0.2">
      <c r="A1745" s="10" t="s">
        <v>92</v>
      </c>
      <c r="B1745" s="10" t="s">
        <v>1845</v>
      </c>
      <c r="C1745" s="10" t="s">
        <v>591</v>
      </c>
      <c r="D1745" s="10" t="s">
        <v>3929</v>
      </c>
      <c r="E1745" s="12"/>
      <c r="F1745" s="12"/>
      <c r="I1745" s="12"/>
    </row>
    <row r="1746" spans="1:9" x14ac:dyDescent="0.2">
      <c r="A1746" s="10" t="s">
        <v>92</v>
      </c>
      <c r="B1746" s="10" t="s">
        <v>1845</v>
      </c>
      <c r="C1746" s="10" t="s">
        <v>793</v>
      </c>
      <c r="D1746" s="10" t="s">
        <v>3930</v>
      </c>
      <c r="E1746" s="12"/>
      <c r="F1746" s="12"/>
      <c r="I1746" s="12"/>
    </row>
    <row r="1747" spans="1:9" x14ac:dyDescent="0.2">
      <c r="A1747" s="10" t="s">
        <v>92</v>
      </c>
      <c r="B1747" s="10" t="s">
        <v>1845</v>
      </c>
      <c r="C1747" s="10" t="s">
        <v>775</v>
      </c>
      <c r="D1747" s="10" t="s">
        <v>3931</v>
      </c>
      <c r="E1747" s="12"/>
      <c r="F1747" s="12"/>
      <c r="I1747" s="12"/>
    </row>
    <row r="1748" spans="1:9" x14ac:dyDescent="0.2">
      <c r="A1748" s="10" t="s">
        <v>92</v>
      </c>
      <c r="B1748" s="10" t="s">
        <v>1845</v>
      </c>
      <c r="C1748" s="10" t="s">
        <v>756</v>
      </c>
      <c r="D1748" s="10" t="s">
        <v>3932</v>
      </c>
      <c r="E1748" s="12"/>
      <c r="F1748" s="12"/>
      <c r="I1748" s="12"/>
    </row>
    <row r="1749" spans="1:9" x14ac:dyDescent="0.2">
      <c r="A1749" s="10" t="s">
        <v>92</v>
      </c>
      <c r="B1749" s="10" t="s">
        <v>1845</v>
      </c>
      <c r="C1749" s="10" t="s">
        <v>736</v>
      </c>
      <c r="D1749" s="10" t="s">
        <v>3933</v>
      </c>
      <c r="E1749" s="12"/>
      <c r="F1749" s="12"/>
      <c r="I1749" s="12"/>
    </row>
    <row r="1750" spans="1:9" x14ac:dyDescent="0.2">
      <c r="A1750" s="10" t="s">
        <v>92</v>
      </c>
      <c r="B1750" s="10" t="s">
        <v>1845</v>
      </c>
      <c r="C1750" s="10" t="s">
        <v>717</v>
      </c>
      <c r="D1750" s="10" t="s">
        <v>3934</v>
      </c>
      <c r="E1750" s="12"/>
      <c r="F1750" s="12"/>
      <c r="I1750" s="12"/>
    </row>
    <row r="1751" spans="1:9" x14ac:dyDescent="0.2">
      <c r="A1751" s="10" t="s">
        <v>92</v>
      </c>
      <c r="B1751" s="10" t="s">
        <v>1845</v>
      </c>
      <c r="C1751" s="10" t="s">
        <v>432</v>
      </c>
      <c r="D1751" s="10" t="s">
        <v>3935</v>
      </c>
      <c r="E1751" s="12"/>
      <c r="F1751" s="12"/>
      <c r="I1751" s="12"/>
    </row>
    <row r="1752" spans="1:9" x14ac:dyDescent="0.2">
      <c r="A1752" s="10" t="s">
        <v>92</v>
      </c>
      <c r="B1752" s="10" t="s">
        <v>1845</v>
      </c>
      <c r="C1752" s="10" t="s">
        <v>686</v>
      </c>
      <c r="D1752" s="10" t="s">
        <v>3936</v>
      </c>
      <c r="E1752" s="12"/>
      <c r="F1752" s="12"/>
      <c r="I1752" s="12"/>
    </row>
    <row r="1753" spans="1:9" x14ac:dyDescent="0.2">
      <c r="A1753" s="10" t="s">
        <v>92</v>
      </c>
      <c r="B1753" s="10" t="s">
        <v>1845</v>
      </c>
      <c r="C1753" s="10" t="s">
        <v>671</v>
      </c>
      <c r="D1753" s="10" t="s">
        <v>3937</v>
      </c>
      <c r="E1753" s="12"/>
      <c r="F1753" s="12"/>
      <c r="I1753" s="12"/>
    </row>
    <row r="1754" spans="1:9" x14ac:dyDescent="0.2">
      <c r="A1754" s="10" t="s">
        <v>92</v>
      </c>
      <c r="B1754" s="10" t="s">
        <v>1845</v>
      </c>
      <c r="C1754" s="10" t="s">
        <v>656</v>
      </c>
      <c r="D1754" s="10" t="s">
        <v>3938</v>
      </c>
      <c r="E1754" s="12"/>
      <c r="F1754" s="12"/>
      <c r="I1754" s="12"/>
    </row>
    <row r="1755" spans="1:9" x14ac:dyDescent="0.2">
      <c r="A1755" s="10" t="s">
        <v>92</v>
      </c>
      <c r="B1755" s="10" t="s">
        <v>1845</v>
      </c>
      <c r="C1755" s="10" t="s">
        <v>641</v>
      </c>
      <c r="D1755" s="10" t="s">
        <v>3939</v>
      </c>
      <c r="E1755" s="12"/>
      <c r="F1755" s="12"/>
      <c r="I1755" s="12"/>
    </row>
    <row r="1756" spans="1:9" x14ac:dyDescent="0.2">
      <c r="A1756" s="10" t="s">
        <v>92</v>
      </c>
      <c r="B1756" s="10" t="s">
        <v>1845</v>
      </c>
      <c r="C1756" s="10" t="s">
        <v>628</v>
      </c>
      <c r="D1756" s="10" t="s">
        <v>3940</v>
      </c>
      <c r="E1756" s="12"/>
      <c r="F1756" s="12"/>
      <c r="I1756" s="12"/>
    </row>
    <row r="1757" spans="1:9" x14ac:dyDescent="0.2">
      <c r="A1757" s="10" t="s">
        <v>92</v>
      </c>
      <c r="B1757" s="10" t="s">
        <v>1845</v>
      </c>
      <c r="C1757" s="10" t="s">
        <v>613</v>
      </c>
      <c r="D1757" s="10" t="s">
        <v>3941</v>
      </c>
      <c r="E1757" s="12"/>
      <c r="F1757" s="12"/>
      <c r="I1757" s="12"/>
    </row>
    <row r="1758" spans="1:9" x14ac:dyDescent="0.2">
      <c r="A1758" s="10" t="s">
        <v>2027</v>
      </c>
      <c r="B1758" s="10" t="s">
        <v>1844</v>
      </c>
      <c r="C1758" s="10" t="s">
        <v>1670</v>
      </c>
      <c r="D1758" s="10" t="s">
        <v>3942</v>
      </c>
      <c r="E1758" s="12"/>
      <c r="F1758" s="12"/>
      <c r="I1758" s="12"/>
    </row>
    <row r="1759" spans="1:9" x14ac:dyDescent="0.2">
      <c r="A1759" s="10" t="s">
        <v>2027</v>
      </c>
      <c r="B1759" s="10" t="s">
        <v>1844</v>
      </c>
      <c r="C1759" s="10" t="s">
        <v>1496</v>
      </c>
      <c r="D1759" s="10" t="s">
        <v>3943</v>
      </c>
      <c r="E1759" s="12"/>
      <c r="F1759" s="12"/>
      <c r="I1759" s="12"/>
    </row>
    <row r="1760" spans="1:9" x14ac:dyDescent="0.2">
      <c r="A1760" s="10" t="s">
        <v>2027</v>
      </c>
      <c r="B1760" s="10" t="s">
        <v>1844</v>
      </c>
      <c r="C1760" s="10" t="s">
        <v>1362</v>
      </c>
      <c r="D1760" s="10" t="s">
        <v>3944</v>
      </c>
      <c r="E1760" s="12"/>
      <c r="F1760" s="12"/>
      <c r="I1760" s="12"/>
    </row>
    <row r="1761" spans="1:9" x14ac:dyDescent="0.2">
      <c r="A1761" s="10" t="s">
        <v>2026</v>
      </c>
      <c r="B1761" s="10" t="s">
        <v>1843</v>
      </c>
      <c r="C1761" s="10" t="s">
        <v>1669</v>
      </c>
      <c r="D1761" s="10" t="s">
        <v>2033</v>
      </c>
      <c r="E1761" s="12"/>
      <c r="F1761" s="12"/>
      <c r="I1761" s="12"/>
    </row>
    <row r="1762" spans="1:9" x14ac:dyDescent="0.2">
      <c r="A1762" s="10" t="s">
        <v>2026</v>
      </c>
      <c r="B1762" s="10" t="s">
        <v>1843</v>
      </c>
      <c r="C1762" s="10" t="s">
        <v>1495</v>
      </c>
      <c r="D1762" s="10" t="s">
        <v>3945</v>
      </c>
      <c r="E1762" s="12"/>
      <c r="F1762" s="12"/>
      <c r="I1762" s="12"/>
    </row>
    <row r="1763" spans="1:9" x14ac:dyDescent="0.2">
      <c r="A1763" s="10" t="s">
        <v>2026</v>
      </c>
      <c r="B1763" s="10" t="s">
        <v>1843</v>
      </c>
      <c r="C1763" s="10" t="s">
        <v>1361</v>
      </c>
      <c r="D1763" s="10" t="s">
        <v>3946</v>
      </c>
      <c r="E1763" s="12"/>
      <c r="F1763" s="12"/>
      <c r="I1763" s="12"/>
    </row>
    <row r="1764" spans="1:9" x14ac:dyDescent="0.2">
      <c r="A1764" s="10" t="s">
        <v>2026</v>
      </c>
      <c r="B1764" s="10" t="s">
        <v>1843</v>
      </c>
      <c r="C1764" s="10" t="s">
        <v>1281</v>
      </c>
      <c r="D1764" s="10" t="s">
        <v>3947</v>
      </c>
      <c r="E1764" s="12"/>
      <c r="F1764" s="12"/>
      <c r="I1764" s="12"/>
    </row>
    <row r="1765" spans="1:9" x14ac:dyDescent="0.2">
      <c r="A1765" s="10" t="s">
        <v>2025</v>
      </c>
      <c r="B1765" s="10" t="s">
        <v>1842</v>
      </c>
      <c r="C1765" s="10" t="s">
        <v>1089</v>
      </c>
      <c r="D1765" s="10" t="s">
        <v>3948</v>
      </c>
      <c r="E1765" s="12"/>
      <c r="F1765" s="12"/>
      <c r="I1765" s="12"/>
    </row>
    <row r="1766" spans="1:9" x14ac:dyDescent="0.2">
      <c r="A1766" s="10" t="s">
        <v>2025</v>
      </c>
      <c r="B1766" s="10" t="s">
        <v>1842</v>
      </c>
      <c r="C1766" s="10" t="s">
        <v>1494</v>
      </c>
      <c r="D1766" s="10" t="s">
        <v>3949</v>
      </c>
      <c r="E1766" s="12"/>
      <c r="F1766" s="12"/>
      <c r="I1766" s="12"/>
    </row>
    <row r="1767" spans="1:9" x14ac:dyDescent="0.2">
      <c r="A1767" s="10" t="s">
        <v>2025</v>
      </c>
      <c r="B1767" s="10" t="s">
        <v>1842</v>
      </c>
      <c r="C1767" s="10" t="s">
        <v>1360</v>
      </c>
      <c r="D1767" s="10" t="s">
        <v>3950</v>
      </c>
      <c r="E1767" s="12"/>
      <c r="F1767" s="12"/>
      <c r="I1767" s="12"/>
    </row>
    <row r="1768" spans="1:9" x14ac:dyDescent="0.2">
      <c r="A1768" s="10" t="s">
        <v>2024</v>
      </c>
      <c r="B1768" s="10" t="s">
        <v>1841</v>
      </c>
      <c r="C1768" s="10" t="s">
        <v>1668</v>
      </c>
      <c r="D1768" s="10" t="s">
        <v>3951</v>
      </c>
      <c r="E1768" s="12"/>
      <c r="F1768" s="12"/>
      <c r="I1768" s="12"/>
    </row>
    <row r="1769" spans="1:9" x14ac:dyDescent="0.2">
      <c r="A1769" s="10" t="s">
        <v>2024</v>
      </c>
      <c r="B1769" s="10" t="s">
        <v>1841</v>
      </c>
      <c r="C1769" s="10" t="s">
        <v>1493</v>
      </c>
      <c r="D1769" s="10" t="s">
        <v>3952</v>
      </c>
      <c r="E1769" s="12"/>
      <c r="F1769" s="12"/>
      <c r="I1769" s="12"/>
    </row>
    <row r="1770" spans="1:9" x14ac:dyDescent="0.2">
      <c r="A1770" s="10" t="s">
        <v>2023</v>
      </c>
      <c r="B1770" s="10" t="s">
        <v>1840</v>
      </c>
      <c r="C1770" s="10" t="s">
        <v>1667</v>
      </c>
      <c r="D1770" s="10" t="s">
        <v>3953</v>
      </c>
      <c r="E1770" s="12"/>
      <c r="F1770" s="12"/>
      <c r="I1770" s="12"/>
    </row>
    <row r="1771" spans="1:9" x14ac:dyDescent="0.2">
      <c r="A1771" s="10" t="s">
        <v>2023</v>
      </c>
      <c r="B1771" s="10" t="s">
        <v>1840</v>
      </c>
      <c r="C1771" s="10" t="s">
        <v>1492</v>
      </c>
      <c r="D1771" s="10" t="s">
        <v>3954</v>
      </c>
      <c r="E1771" s="12"/>
      <c r="F1771" s="12"/>
      <c r="I1771" s="12"/>
    </row>
    <row r="1772" spans="1:9" x14ac:dyDescent="0.2">
      <c r="A1772" s="10" t="s">
        <v>2022</v>
      </c>
      <c r="B1772" s="10" t="s">
        <v>1839</v>
      </c>
      <c r="C1772" s="10" t="s">
        <v>1666</v>
      </c>
      <c r="D1772" s="10" t="s">
        <v>3955</v>
      </c>
      <c r="E1772" s="12"/>
      <c r="F1772" s="12"/>
      <c r="I1772" s="12"/>
    </row>
    <row r="1773" spans="1:9" x14ac:dyDescent="0.2">
      <c r="A1773" s="10" t="s">
        <v>2022</v>
      </c>
      <c r="B1773" s="10" t="s">
        <v>1839</v>
      </c>
      <c r="C1773" s="10" t="s">
        <v>1491</v>
      </c>
      <c r="D1773" s="10" t="s">
        <v>3956</v>
      </c>
      <c r="E1773" s="12"/>
      <c r="F1773" s="12"/>
      <c r="I1773" s="12"/>
    </row>
    <row r="1774" spans="1:9" x14ac:dyDescent="0.2">
      <c r="A1774" s="10" t="s">
        <v>2021</v>
      </c>
      <c r="B1774" s="10" t="s">
        <v>1838</v>
      </c>
      <c r="C1774" s="10" t="s">
        <v>1665</v>
      </c>
      <c r="D1774" s="10" t="s">
        <v>3957</v>
      </c>
      <c r="E1774" s="12"/>
      <c r="F1774" s="12"/>
      <c r="I1774" s="12"/>
    </row>
    <row r="1775" spans="1:9" x14ac:dyDescent="0.2">
      <c r="A1775" s="10" t="s">
        <v>2021</v>
      </c>
      <c r="B1775" s="10" t="s">
        <v>1838</v>
      </c>
      <c r="C1775" s="10" t="s">
        <v>1490</v>
      </c>
      <c r="D1775" s="10" t="s">
        <v>3958</v>
      </c>
      <c r="E1775" s="12"/>
      <c r="F1775" s="12"/>
      <c r="I1775" s="12"/>
    </row>
    <row r="1776" spans="1:9" x14ac:dyDescent="0.2">
      <c r="A1776" s="10" t="s">
        <v>2021</v>
      </c>
      <c r="B1776" s="10" t="s">
        <v>1838</v>
      </c>
      <c r="C1776" s="10" t="s">
        <v>1359</v>
      </c>
      <c r="D1776" s="10" t="s">
        <v>3959</v>
      </c>
      <c r="E1776" s="12"/>
      <c r="F1776" s="12"/>
      <c r="I1776" s="12"/>
    </row>
    <row r="1777" spans="1:9" x14ac:dyDescent="0.2">
      <c r="A1777" s="10" t="s">
        <v>2021</v>
      </c>
      <c r="B1777" s="10" t="s">
        <v>1838</v>
      </c>
      <c r="C1777" s="10" t="s">
        <v>1280</v>
      </c>
      <c r="D1777" s="10" t="s">
        <v>3960</v>
      </c>
      <c r="E1777" s="12"/>
      <c r="F1777" s="12"/>
      <c r="I1777" s="12"/>
    </row>
    <row r="1778" spans="1:9" x14ac:dyDescent="0.2">
      <c r="A1778" s="10" t="s">
        <v>2020</v>
      </c>
      <c r="B1778" s="10" t="s">
        <v>1837</v>
      </c>
      <c r="C1778" s="10" t="s">
        <v>1664</v>
      </c>
      <c r="D1778" s="10" t="s">
        <v>3961</v>
      </c>
      <c r="E1778" s="12"/>
      <c r="F1778" s="12"/>
      <c r="I1778" s="12"/>
    </row>
    <row r="1779" spans="1:9" x14ac:dyDescent="0.2">
      <c r="A1779" s="10" t="s">
        <v>2020</v>
      </c>
      <c r="B1779" s="10" t="s">
        <v>1837</v>
      </c>
      <c r="C1779" s="10" t="s">
        <v>1489</v>
      </c>
      <c r="D1779" s="10" t="s">
        <v>3962</v>
      </c>
      <c r="E1779" s="12"/>
      <c r="F1779" s="12"/>
      <c r="I1779" s="12"/>
    </row>
    <row r="1780" spans="1:9" x14ac:dyDescent="0.2">
      <c r="A1780" s="10" t="s">
        <v>2020</v>
      </c>
      <c r="B1780" s="10" t="s">
        <v>1837</v>
      </c>
      <c r="C1780" s="10" t="s">
        <v>1358</v>
      </c>
      <c r="D1780" s="10" t="s">
        <v>3963</v>
      </c>
      <c r="E1780" s="12"/>
      <c r="F1780" s="12"/>
      <c r="I1780" s="12"/>
    </row>
    <row r="1781" spans="1:9" x14ac:dyDescent="0.2">
      <c r="A1781" s="10" t="s">
        <v>2019</v>
      </c>
      <c r="B1781" s="10" t="s">
        <v>1836</v>
      </c>
      <c r="C1781" s="10" t="s">
        <v>1663</v>
      </c>
      <c r="D1781" s="10" t="s">
        <v>3964</v>
      </c>
      <c r="E1781" s="12"/>
      <c r="F1781" s="12"/>
      <c r="I1781" s="12"/>
    </row>
    <row r="1782" spans="1:9" x14ac:dyDescent="0.2">
      <c r="A1782" s="10" t="s">
        <v>2019</v>
      </c>
      <c r="B1782" s="10" t="s">
        <v>1836</v>
      </c>
      <c r="C1782" s="10" t="s">
        <v>1488</v>
      </c>
      <c r="D1782" s="10" t="s">
        <v>3965</v>
      </c>
      <c r="E1782" s="12"/>
      <c r="F1782" s="12"/>
      <c r="I1782" s="12"/>
    </row>
    <row r="1783" spans="1:9" x14ac:dyDescent="0.2">
      <c r="A1783" s="10" t="s">
        <v>2018</v>
      </c>
      <c r="B1783" s="10" t="s">
        <v>1835</v>
      </c>
      <c r="C1783" s="10" t="s">
        <v>1662</v>
      </c>
      <c r="D1783" s="10" t="s">
        <v>3966</v>
      </c>
      <c r="E1783" s="12"/>
      <c r="F1783" s="12"/>
      <c r="I1783" s="12"/>
    </row>
    <row r="1784" spans="1:9" x14ac:dyDescent="0.2">
      <c r="A1784" s="10" t="s">
        <v>2018</v>
      </c>
      <c r="B1784" s="10" t="s">
        <v>1835</v>
      </c>
      <c r="C1784" s="10" t="s">
        <v>1487</v>
      </c>
      <c r="D1784" s="10" t="s">
        <v>3967</v>
      </c>
      <c r="E1784" s="12"/>
      <c r="F1784" s="12"/>
      <c r="I1784" s="12"/>
    </row>
    <row r="1785" spans="1:9" x14ac:dyDescent="0.2">
      <c r="A1785" s="10" t="s">
        <v>2017</v>
      </c>
      <c r="B1785" s="10" t="s">
        <v>1834</v>
      </c>
      <c r="C1785" s="10" t="s">
        <v>1661</v>
      </c>
      <c r="D1785" s="10" t="s">
        <v>3968</v>
      </c>
      <c r="E1785" s="12"/>
      <c r="F1785" s="12"/>
      <c r="I1785" s="12"/>
    </row>
    <row r="1786" spans="1:9" x14ac:dyDescent="0.2">
      <c r="A1786" s="10" t="s">
        <v>2017</v>
      </c>
      <c r="B1786" s="10" t="s">
        <v>1834</v>
      </c>
      <c r="C1786" s="10" t="s">
        <v>1486</v>
      </c>
      <c r="D1786" s="10" t="s">
        <v>3969</v>
      </c>
      <c r="E1786" s="12"/>
      <c r="F1786" s="12"/>
      <c r="I1786" s="12"/>
    </row>
    <row r="1787" spans="1:9" x14ac:dyDescent="0.2">
      <c r="A1787" s="10" t="s">
        <v>2017</v>
      </c>
      <c r="B1787" s="10" t="s">
        <v>1834</v>
      </c>
      <c r="C1787" s="10" t="s">
        <v>1357</v>
      </c>
      <c r="D1787" s="10" t="s">
        <v>3970</v>
      </c>
      <c r="E1787" s="12"/>
      <c r="F1787" s="12"/>
      <c r="I1787" s="12"/>
    </row>
    <row r="1788" spans="1:9" x14ac:dyDescent="0.2">
      <c r="A1788" s="10" t="s">
        <v>2017</v>
      </c>
      <c r="B1788" s="10" t="s">
        <v>1834</v>
      </c>
      <c r="C1788" s="10" t="s">
        <v>1279</v>
      </c>
      <c r="D1788" s="10" t="s">
        <v>3971</v>
      </c>
      <c r="E1788" s="12"/>
      <c r="F1788" s="12"/>
      <c r="I1788" s="12"/>
    </row>
    <row r="1789" spans="1:9" x14ac:dyDescent="0.2">
      <c r="A1789" s="10" t="s">
        <v>2017</v>
      </c>
      <c r="B1789" s="10" t="s">
        <v>1834</v>
      </c>
      <c r="C1789" s="10" t="s">
        <v>1224</v>
      </c>
      <c r="D1789" s="10" t="s">
        <v>3972</v>
      </c>
      <c r="E1789" s="12"/>
      <c r="F1789" s="12"/>
      <c r="I1789" s="12"/>
    </row>
    <row r="1790" spans="1:9" x14ac:dyDescent="0.2">
      <c r="A1790" s="10" t="s">
        <v>2017</v>
      </c>
      <c r="B1790" s="10" t="s">
        <v>1834</v>
      </c>
      <c r="C1790" s="10" t="s">
        <v>1177</v>
      </c>
      <c r="D1790" s="10" t="s">
        <v>3973</v>
      </c>
      <c r="E1790" s="12"/>
      <c r="F1790" s="12"/>
      <c r="I1790" s="12"/>
    </row>
    <row r="1791" spans="1:9" x14ac:dyDescent="0.2">
      <c r="A1791" s="10" t="s">
        <v>2017</v>
      </c>
      <c r="B1791" s="10" t="s">
        <v>1834</v>
      </c>
      <c r="C1791" s="10" t="s">
        <v>1137</v>
      </c>
      <c r="D1791" s="10" t="s">
        <v>3974</v>
      </c>
      <c r="E1791" s="12"/>
      <c r="F1791" s="12"/>
      <c r="I1791" s="12"/>
    </row>
    <row r="1792" spans="1:9" x14ac:dyDescent="0.2">
      <c r="A1792" s="10" t="s">
        <v>2017</v>
      </c>
      <c r="B1792" s="10" t="s">
        <v>1834</v>
      </c>
      <c r="C1792" s="10" t="s">
        <v>1097</v>
      </c>
      <c r="D1792" s="10" t="s">
        <v>3975</v>
      </c>
      <c r="E1792" s="12"/>
      <c r="F1792" s="12"/>
      <c r="I1792" s="12"/>
    </row>
    <row r="1793" spans="1:9" x14ac:dyDescent="0.2">
      <c r="A1793" s="10" t="s">
        <v>2017</v>
      </c>
      <c r="B1793" s="10" t="s">
        <v>1834</v>
      </c>
      <c r="C1793" s="10" t="s">
        <v>1061</v>
      </c>
      <c r="D1793" s="10" t="s">
        <v>3976</v>
      </c>
      <c r="E1793" s="12"/>
      <c r="F1793" s="12"/>
      <c r="I1793" s="12"/>
    </row>
    <row r="1794" spans="1:9" x14ac:dyDescent="0.2">
      <c r="A1794" s="10" t="s">
        <v>2017</v>
      </c>
      <c r="B1794" s="10" t="s">
        <v>1834</v>
      </c>
      <c r="C1794" s="10" t="s">
        <v>1030</v>
      </c>
      <c r="D1794" s="10" t="s">
        <v>3977</v>
      </c>
      <c r="E1794" s="12"/>
      <c r="F1794" s="12"/>
      <c r="I1794" s="12"/>
    </row>
    <row r="1795" spans="1:9" x14ac:dyDescent="0.2">
      <c r="A1795" s="10" t="s">
        <v>2017</v>
      </c>
      <c r="B1795" s="10" t="s">
        <v>1834</v>
      </c>
      <c r="C1795" s="10" t="s">
        <v>1001</v>
      </c>
      <c r="D1795" s="10" t="s">
        <v>3978</v>
      </c>
      <c r="E1795" s="12"/>
      <c r="F1795" s="12"/>
      <c r="I1795" s="12"/>
    </row>
    <row r="1796" spans="1:9" x14ac:dyDescent="0.2">
      <c r="A1796" s="10" t="s">
        <v>2017</v>
      </c>
      <c r="B1796" s="10" t="s">
        <v>1834</v>
      </c>
      <c r="C1796" s="10" t="s">
        <v>973</v>
      </c>
      <c r="D1796" s="10" t="s">
        <v>3979</v>
      </c>
      <c r="E1796" s="12"/>
      <c r="F1796" s="12"/>
      <c r="I1796" s="12"/>
    </row>
    <row r="1797" spans="1:9" x14ac:dyDescent="0.2">
      <c r="A1797" s="10" t="s">
        <v>2017</v>
      </c>
      <c r="B1797" s="10" t="s">
        <v>1834</v>
      </c>
      <c r="C1797" s="10" t="s">
        <v>947</v>
      </c>
      <c r="D1797" s="10" t="s">
        <v>3980</v>
      </c>
      <c r="E1797" s="12"/>
      <c r="F1797" s="12"/>
      <c r="I1797" s="12"/>
    </row>
    <row r="1798" spans="1:9" x14ac:dyDescent="0.2">
      <c r="A1798" s="10" t="s">
        <v>2017</v>
      </c>
      <c r="B1798" s="10" t="s">
        <v>1834</v>
      </c>
      <c r="C1798" s="10" t="s">
        <v>924</v>
      </c>
      <c r="D1798" s="10" t="s">
        <v>3981</v>
      </c>
      <c r="E1798" s="12"/>
      <c r="F1798" s="12"/>
      <c r="I1798" s="12"/>
    </row>
    <row r="1799" spans="1:9" x14ac:dyDescent="0.2">
      <c r="A1799" s="10" t="s">
        <v>2017</v>
      </c>
      <c r="B1799" s="10" t="s">
        <v>1834</v>
      </c>
      <c r="C1799" s="10" t="s">
        <v>900</v>
      </c>
      <c r="D1799" s="10" t="s">
        <v>3982</v>
      </c>
      <c r="E1799" s="12"/>
      <c r="F1799" s="12"/>
      <c r="I1799" s="12"/>
    </row>
    <row r="1800" spans="1:9" x14ac:dyDescent="0.2">
      <c r="A1800" s="10" t="s">
        <v>2017</v>
      </c>
      <c r="B1800" s="10" t="s">
        <v>1834</v>
      </c>
      <c r="C1800" s="10" t="s">
        <v>878</v>
      </c>
      <c r="D1800" s="10" t="s">
        <v>3983</v>
      </c>
      <c r="E1800" s="12"/>
      <c r="F1800" s="12"/>
      <c r="I1800" s="12"/>
    </row>
    <row r="1801" spans="1:9" x14ac:dyDescent="0.2">
      <c r="A1801" s="10" t="s">
        <v>2017</v>
      </c>
      <c r="B1801" s="10" t="s">
        <v>1834</v>
      </c>
      <c r="C1801" s="10" t="s">
        <v>857</v>
      </c>
      <c r="D1801" s="10" t="s">
        <v>3984</v>
      </c>
      <c r="E1801" s="12"/>
      <c r="F1801" s="12"/>
      <c r="I1801" s="12"/>
    </row>
    <row r="1802" spans="1:9" x14ac:dyDescent="0.2">
      <c r="A1802" s="10" t="s">
        <v>2017</v>
      </c>
      <c r="B1802" s="10" t="s">
        <v>1834</v>
      </c>
      <c r="C1802" s="10" t="s">
        <v>836</v>
      </c>
      <c r="D1802" s="10" t="s">
        <v>3985</v>
      </c>
      <c r="E1802" s="12"/>
      <c r="F1802" s="12"/>
      <c r="I1802" s="12"/>
    </row>
    <row r="1803" spans="1:9" x14ac:dyDescent="0.2">
      <c r="A1803" s="10" t="s">
        <v>2017</v>
      </c>
      <c r="B1803" s="10" t="s">
        <v>1834</v>
      </c>
      <c r="C1803" s="10" t="s">
        <v>814</v>
      </c>
      <c r="D1803" s="10" t="s">
        <v>3986</v>
      </c>
      <c r="E1803" s="12"/>
      <c r="F1803" s="12"/>
      <c r="I1803" s="12"/>
    </row>
    <row r="1804" spans="1:9" x14ac:dyDescent="0.2">
      <c r="A1804" s="10" t="s">
        <v>2017</v>
      </c>
      <c r="B1804" s="10" t="s">
        <v>1834</v>
      </c>
      <c r="C1804" s="10" t="s">
        <v>792</v>
      </c>
      <c r="D1804" s="10" t="s">
        <v>3987</v>
      </c>
      <c r="E1804" s="12"/>
      <c r="F1804" s="12"/>
      <c r="I1804" s="12"/>
    </row>
    <row r="1805" spans="1:9" x14ac:dyDescent="0.2">
      <c r="A1805" s="10" t="s">
        <v>2017</v>
      </c>
      <c r="B1805" s="10" t="s">
        <v>1834</v>
      </c>
      <c r="C1805" s="10" t="s">
        <v>774</v>
      </c>
      <c r="D1805" s="10" t="s">
        <v>3988</v>
      </c>
      <c r="E1805" s="12"/>
      <c r="F1805" s="12"/>
      <c r="I1805" s="12"/>
    </row>
    <row r="1806" spans="1:9" x14ac:dyDescent="0.2">
      <c r="A1806" s="10" t="s">
        <v>2017</v>
      </c>
      <c r="B1806" s="10" t="s">
        <v>1834</v>
      </c>
      <c r="C1806" s="10" t="s">
        <v>755</v>
      </c>
      <c r="D1806" s="10" t="s">
        <v>3989</v>
      </c>
      <c r="E1806" s="12"/>
      <c r="F1806" s="12"/>
      <c r="I1806" s="12"/>
    </row>
    <row r="1807" spans="1:9" x14ac:dyDescent="0.2">
      <c r="A1807" s="10" t="s">
        <v>2017</v>
      </c>
      <c r="B1807" s="10" t="s">
        <v>1834</v>
      </c>
      <c r="C1807" s="10" t="s">
        <v>735</v>
      </c>
      <c r="D1807" s="10" t="s">
        <v>3990</v>
      </c>
      <c r="E1807" s="12"/>
      <c r="F1807" s="12"/>
      <c r="I1807" s="12"/>
    </row>
    <row r="1808" spans="1:9" x14ac:dyDescent="0.2">
      <c r="A1808" s="10" t="s">
        <v>2017</v>
      </c>
      <c r="B1808" s="10" t="s">
        <v>1834</v>
      </c>
      <c r="C1808" s="10" t="s">
        <v>716</v>
      </c>
      <c r="D1808" s="10" t="s">
        <v>3991</v>
      </c>
      <c r="E1808" s="12"/>
      <c r="F1808" s="12"/>
      <c r="I1808" s="12"/>
    </row>
    <row r="1809" spans="1:9" x14ac:dyDescent="0.2">
      <c r="A1809" s="10" t="s">
        <v>2017</v>
      </c>
      <c r="B1809" s="10" t="s">
        <v>1834</v>
      </c>
      <c r="C1809" s="10" t="s">
        <v>700</v>
      </c>
      <c r="D1809" s="10" t="s">
        <v>3992</v>
      </c>
      <c r="E1809" s="12"/>
      <c r="F1809" s="12"/>
      <c r="I1809" s="12"/>
    </row>
    <row r="1810" spans="1:9" x14ac:dyDescent="0.2">
      <c r="A1810" s="10" t="s">
        <v>2017</v>
      </c>
      <c r="B1810" s="10" t="s">
        <v>1834</v>
      </c>
      <c r="C1810" s="10" t="s">
        <v>685</v>
      </c>
      <c r="D1810" s="10" t="s">
        <v>3993</v>
      </c>
      <c r="E1810" s="12"/>
      <c r="F1810" s="12"/>
      <c r="I1810" s="12"/>
    </row>
    <row r="1811" spans="1:9" x14ac:dyDescent="0.2">
      <c r="A1811" s="10" t="s">
        <v>2016</v>
      </c>
      <c r="B1811" s="10" t="s">
        <v>1833</v>
      </c>
      <c r="C1811" s="10" t="s">
        <v>1660</v>
      </c>
      <c r="D1811" s="10" t="s">
        <v>3994</v>
      </c>
      <c r="E1811" s="12"/>
      <c r="F1811" s="12"/>
      <c r="I1811" s="12"/>
    </row>
    <row r="1812" spans="1:9" x14ac:dyDescent="0.2">
      <c r="A1812" s="10" t="s">
        <v>2016</v>
      </c>
      <c r="B1812" s="10" t="s">
        <v>1833</v>
      </c>
      <c r="C1812" s="10" t="s">
        <v>1485</v>
      </c>
      <c r="D1812" s="10" t="s">
        <v>3995</v>
      </c>
      <c r="E1812" s="12"/>
      <c r="F1812" s="12"/>
      <c r="I1812" s="12"/>
    </row>
    <row r="1813" spans="1:9" x14ac:dyDescent="0.2">
      <c r="A1813" s="10" t="s">
        <v>2016</v>
      </c>
      <c r="B1813" s="10" t="s">
        <v>1833</v>
      </c>
      <c r="C1813" s="10" t="s">
        <v>1356</v>
      </c>
      <c r="D1813" s="10" t="s">
        <v>3996</v>
      </c>
      <c r="E1813" s="12"/>
      <c r="F1813" s="12"/>
      <c r="I1813" s="12"/>
    </row>
    <row r="1814" spans="1:9" x14ac:dyDescent="0.2">
      <c r="A1814" s="10" t="s">
        <v>2015</v>
      </c>
      <c r="B1814" s="10" t="s">
        <v>1832</v>
      </c>
      <c r="C1814" s="10" t="s">
        <v>1659</v>
      </c>
      <c r="D1814" s="10" t="s">
        <v>3997</v>
      </c>
      <c r="E1814" s="12"/>
      <c r="F1814" s="12"/>
      <c r="I1814" s="12"/>
    </row>
    <row r="1815" spans="1:9" x14ac:dyDescent="0.2">
      <c r="A1815" s="10" t="s">
        <v>2015</v>
      </c>
      <c r="B1815" s="10" t="s">
        <v>1832</v>
      </c>
      <c r="C1815" s="10" t="s">
        <v>1484</v>
      </c>
      <c r="D1815" s="10" t="s">
        <v>3998</v>
      </c>
      <c r="E1815" s="12"/>
      <c r="F1815" s="12"/>
      <c r="I1815" s="12"/>
    </row>
    <row r="1816" spans="1:9" x14ac:dyDescent="0.2">
      <c r="A1816" s="10" t="s">
        <v>2014</v>
      </c>
      <c r="B1816" s="10" t="s">
        <v>1831</v>
      </c>
      <c r="C1816" s="10" t="s">
        <v>1658</v>
      </c>
      <c r="D1816" s="10" t="s">
        <v>3999</v>
      </c>
      <c r="E1816" s="12"/>
      <c r="F1816" s="12"/>
      <c r="I1816" s="12"/>
    </row>
    <row r="1817" spans="1:9" x14ac:dyDescent="0.2">
      <c r="A1817" s="10" t="s">
        <v>2013</v>
      </c>
      <c r="B1817" s="10" t="s">
        <v>1830</v>
      </c>
      <c r="C1817" s="10" t="s">
        <v>1657</v>
      </c>
      <c r="D1817" s="10" t="s">
        <v>2043</v>
      </c>
      <c r="E1817" s="12"/>
      <c r="F1817" s="12"/>
      <c r="I1817" s="12"/>
    </row>
  </sheetData>
  <autoFilter ref="A1:C1817"/>
  <sortState ref="R2:R40">
    <sortCondition ref="R2"/>
  </sortState>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7030A0"/>
  </sheetPr>
  <dimension ref="A1:F200"/>
  <sheetViews>
    <sheetView workbookViewId="0">
      <selection activeCell="J185" sqref="J185"/>
    </sheetView>
  </sheetViews>
  <sheetFormatPr defaultRowHeight="12.75" x14ac:dyDescent="0.2"/>
  <cols>
    <col min="1" max="1" width="12" style="466" customWidth="1"/>
    <col min="2" max="2" width="9.42578125" style="466" customWidth="1"/>
    <col min="3" max="3" width="16.140625" style="466" customWidth="1"/>
    <col min="4" max="4" width="30.7109375" style="466" customWidth="1"/>
    <col min="5" max="5" width="15.85546875" style="466" customWidth="1"/>
    <col min="6" max="6" width="19" style="466" customWidth="1"/>
    <col min="7" max="256" width="9.140625" style="466"/>
    <col min="257" max="257" width="12" style="466" customWidth="1"/>
    <col min="258" max="258" width="9.42578125" style="466" customWidth="1"/>
    <col min="259" max="259" width="16.140625" style="466" customWidth="1"/>
    <col min="260" max="260" width="30.7109375" style="466" customWidth="1"/>
    <col min="261" max="261" width="15.85546875" style="466" customWidth="1"/>
    <col min="262" max="262" width="19" style="466" customWidth="1"/>
    <col min="263" max="512" width="9.140625" style="466"/>
    <col min="513" max="513" width="12" style="466" customWidth="1"/>
    <col min="514" max="514" width="9.42578125" style="466" customWidth="1"/>
    <col min="515" max="515" width="16.140625" style="466" customWidth="1"/>
    <col min="516" max="516" width="30.7109375" style="466" customWidth="1"/>
    <col min="517" max="517" width="15.85546875" style="466" customWidth="1"/>
    <col min="518" max="518" width="19" style="466" customWidth="1"/>
    <col min="519" max="768" width="9.140625" style="466"/>
    <col min="769" max="769" width="12" style="466" customWidth="1"/>
    <col min="770" max="770" width="9.42578125" style="466" customWidth="1"/>
    <col min="771" max="771" width="16.140625" style="466" customWidth="1"/>
    <col min="772" max="772" width="30.7109375" style="466" customWidth="1"/>
    <col min="773" max="773" width="15.85546875" style="466" customWidth="1"/>
    <col min="774" max="774" width="19" style="466" customWidth="1"/>
    <col min="775" max="1024" width="9.140625" style="466"/>
    <col min="1025" max="1025" width="12" style="466" customWidth="1"/>
    <col min="1026" max="1026" width="9.42578125" style="466" customWidth="1"/>
    <col min="1027" max="1027" width="16.140625" style="466" customWidth="1"/>
    <col min="1028" max="1028" width="30.7109375" style="466" customWidth="1"/>
    <col min="1029" max="1029" width="15.85546875" style="466" customWidth="1"/>
    <col min="1030" max="1030" width="19" style="466" customWidth="1"/>
    <col min="1031" max="1280" width="9.140625" style="466"/>
    <col min="1281" max="1281" width="12" style="466" customWidth="1"/>
    <col min="1282" max="1282" width="9.42578125" style="466" customWidth="1"/>
    <col min="1283" max="1283" width="16.140625" style="466" customWidth="1"/>
    <col min="1284" max="1284" width="30.7109375" style="466" customWidth="1"/>
    <col min="1285" max="1285" width="15.85546875" style="466" customWidth="1"/>
    <col min="1286" max="1286" width="19" style="466" customWidth="1"/>
    <col min="1287" max="1536" width="9.140625" style="466"/>
    <col min="1537" max="1537" width="12" style="466" customWidth="1"/>
    <col min="1538" max="1538" width="9.42578125" style="466" customWidth="1"/>
    <col min="1539" max="1539" width="16.140625" style="466" customWidth="1"/>
    <col min="1540" max="1540" width="30.7109375" style="466" customWidth="1"/>
    <col min="1541" max="1541" width="15.85546875" style="466" customWidth="1"/>
    <col min="1542" max="1542" width="19" style="466" customWidth="1"/>
    <col min="1543" max="1792" width="9.140625" style="466"/>
    <col min="1793" max="1793" width="12" style="466" customWidth="1"/>
    <col min="1794" max="1794" width="9.42578125" style="466" customWidth="1"/>
    <col min="1795" max="1795" width="16.140625" style="466" customWidth="1"/>
    <col min="1796" max="1796" width="30.7109375" style="466" customWidth="1"/>
    <col min="1797" max="1797" width="15.85546875" style="466" customWidth="1"/>
    <col min="1798" max="1798" width="19" style="466" customWidth="1"/>
    <col min="1799" max="2048" width="9.140625" style="466"/>
    <col min="2049" max="2049" width="12" style="466" customWidth="1"/>
    <col min="2050" max="2050" width="9.42578125" style="466" customWidth="1"/>
    <col min="2051" max="2051" width="16.140625" style="466" customWidth="1"/>
    <col min="2052" max="2052" width="30.7109375" style="466" customWidth="1"/>
    <col min="2053" max="2053" width="15.85546875" style="466" customWidth="1"/>
    <col min="2054" max="2054" width="19" style="466" customWidth="1"/>
    <col min="2055" max="2304" width="9.140625" style="466"/>
    <col min="2305" max="2305" width="12" style="466" customWidth="1"/>
    <col min="2306" max="2306" width="9.42578125" style="466" customWidth="1"/>
    <col min="2307" max="2307" width="16.140625" style="466" customWidth="1"/>
    <col min="2308" max="2308" width="30.7109375" style="466" customWidth="1"/>
    <col min="2309" max="2309" width="15.85546875" style="466" customWidth="1"/>
    <col min="2310" max="2310" width="19" style="466" customWidth="1"/>
    <col min="2311" max="2560" width="9.140625" style="466"/>
    <col min="2561" max="2561" width="12" style="466" customWidth="1"/>
    <col min="2562" max="2562" width="9.42578125" style="466" customWidth="1"/>
    <col min="2563" max="2563" width="16.140625" style="466" customWidth="1"/>
    <col min="2564" max="2564" width="30.7109375" style="466" customWidth="1"/>
    <col min="2565" max="2565" width="15.85546875" style="466" customWidth="1"/>
    <col min="2566" max="2566" width="19" style="466" customWidth="1"/>
    <col min="2567" max="2816" width="9.140625" style="466"/>
    <col min="2817" max="2817" width="12" style="466" customWidth="1"/>
    <col min="2818" max="2818" width="9.42578125" style="466" customWidth="1"/>
    <col min="2819" max="2819" width="16.140625" style="466" customWidth="1"/>
    <col min="2820" max="2820" width="30.7109375" style="466" customWidth="1"/>
    <col min="2821" max="2821" width="15.85546875" style="466" customWidth="1"/>
    <col min="2822" max="2822" width="19" style="466" customWidth="1"/>
    <col min="2823" max="3072" width="9.140625" style="466"/>
    <col min="3073" max="3073" width="12" style="466" customWidth="1"/>
    <col min="3074" max="3074" width="9.42578125" style="466" customWidth="1"/>
    <col min="3075" max="3075" width="16.140625" style="466" customWidth="1"/>
    <col min="3076" max="3076" width="30.7109375" style="466" customWidth="1"/>
    <col min="3077" max="3077" width="15.85546875" style="466" customWidth="1"/>
    <col min="3078" max="3078" width="19" style="466" customWidth="1"/>
    <col min="3079" max="3328" width="9.140625" style="466"/>
    <col min="3329" max="3329" width="12" style="466" customWidth="1"/>
    <col min="3330" max="3330" width="9.42578125" style="466" customWidth="1"/>
    <col min="3331" max="3331" width="16.140625" style="466" customWidth="1"/>
    <col min="3332" max="3332" width="30.7109375" style="466" customWidth="1"/>
    <col min="3333" max="3333" width="15.85546875" style="466" customWidth="1"/>
    <col min="3334" max="3334" width="19" style="466" customWidth="1"/>
    <col min="3335" max="3584" width="9.140625" style="466"/>
    <col min="3585" max="3585" width="12" style="466" customWidth="1"/>
    <col min="3586" max="3586" width="9.42578125" style="466" customWidth="1"/>
    <col min="3587" max="3587" width="16.140625" style="466" customWidth="1"/>
    <col min="3588" max="3588" width="30.7109375" style="466" customWidth="1"/>
    <col min="3589" max="3589" width="15.85546875" style="466" customWidth="1"/>
    <col min="3590" max="3590" width="19" style="466" customWidth="1"/>
    <col min="3591" max="3840" width="9.140625" style="466"/>
    <col min="3841" max="3841" width="12" style="466" customWidth="1"/>
    <col min="3842" max="3842" width="9.42578125" style="466" customWidth="1"/>
    <col min="3843" max="3843" width="16.140625" style="466" customWidth="1"/>
    <col min="3844" max="3844" width="30.7109375" style="466" customWidth="1"/>
    <col min="3845" max="3845" width="15.85546875" style="466" customWidth="1"/>
    <col min="3846" max="3846" width="19" style="466" customWidth="1"/>
    <col min="3847" max="4096" width="9.140625" style="466"/>
    <col min="4097" max="4097" width="12" style="466" customWidth="1"/>
    <col min="4098" max="4098" width="9.42578125" style="466" customWidth="1"/>
    <col min="4099" max="4099" width="16.140625" style="466" customWidth="1"/>
    <col min="4100" max="4100" width="30.7109375" style="466" customWidth="1"/>
    <col min="4101" max="4101" width="15.85546875" style="466" customWidth="1"/>
    <col min="4102" max="4102" width="19" style="466" customWidth="1"/>
    <col min="4103" max="4352" width="9.140625" style="466"/>
    <col min="4353" max="4353" width="12" style="466" customWidth="1"/>
    <col min="4354" max="4354" width="9.42578125" style="466" customWidth="1"/>
    <col min="4355" max="4355" width="16.140625" style="466" customWidth="1"/>
    <col min="4356" max="4356" width="30.7109375" style="466" customWidth="1"/>
    <col min="4357" max="4357" width="15.85546875" style="466" customWidth="1"/>
    <col min="4358" max="4358" width="19" style="466" customWidth="1"/>
    <col min="4359" max="4608" width="9.140625" style="466"/>
    <col min="4609" max="4609" width="12" style="466" customWidth="1"/>
    <col min="4610" max="4610" width="9.42578125" style="466" customWidth="1"/>
    <col min="4611" max="4611" width="16.140625" style="466" customWidth="1"/>
    <col min="4612" max="4612" width="30.7109375" style="466" customWidth="1"/>
    <col min="4613" max="4613" width="15.85546875" style="466" customWidth="1"/>
    <col min="4614" max="4614" width="19" style="466" customWidth="1"/>
    <col min="4615" max="4864" width="9.140625" style="466"/>
    <col min="4865" max="4865" width="12" style="466" customWidth="1"/>
    <col min="4866" max="4866" width="9.42578125" style="466" customWidth="1"/>
    <col min="4867" max="4867" width="16.140625" style="466" customWidth="1"/>
    <col min="4868" max="4868" width="30.7109375" style="466" customWidth="1"/>
    <col min="4869" max="4869" width="15.85546875" style="466" customWidth="1"/>
    <col min="4870" max="4870" width="19" style="466" customWidth="1"/>
    <col min="4871" max="5120" width="9.140625" style="466"/>
    <col min="5121" max="5121" width="12" style="466" customWidth="1"/>
    <col min="5122" max="5122" width="9.42578125" style="466" customWidth="1"/>
    <col min="5123" max="5123" width="16.140625" style="466" customWidth="1"/>
    <col min="5124" max="5124" width="30.7109375" style="466" customWidth="1"/>
    <col min="5125" max="5125" width="15.85546875" style="466" customWidth="1"/>
    <col min="5126" max="5126" width="19" style="466" customWidth="1"/>
    <col min="5127" max="5376" width="9.140625" style="466"/>
    <col min="5377" max="5377" width="12" style="466" customWidth="1"/>
    <col min="5378" max="5378" width="9.42578125" style="466" customWidth="1"/>
    <col min="5379" max="5379" width="16.140625" style="466" customWidth="1"/>
    <col min="5380" max="5380" width="30.7109375" style="466" customWidth="1"/>
    <col min="5381" max="5381" width="15.85546875" style="466" customWidth="1"/>
    <col min="5382" max="5382" width="19" style="466" customWidth="1"/>
    <col min="5383" max="5632" width="9.140625" style="466"/>
    <col min="5633" max="5633" width="12" style="466" customWidth="1"/>
    <col min="5634" max="5634" width="9.42578125" style="466" customWidth="1"/>
    <col min="5635" max="5635" width="16.140625" style="466" customWidth="1"/>
    <col min="5636" max="5636" width="30.7109375" style="466" customWidth="1"/>
    <col min="5637" max="5637" width="15.85546875" style="466" customWidth="1"/>
    <col min="5638" max="5638" width="19" style="466" customWidth="1"/>
    <col min="5639" max="5888" width="9.140625" style="466"/>
    <col min="5889" max="5889" width="12" style="466" customWidth="1"/>
    <col min="5890" max="5890" width="9.42578125" style="466" customWidth="1"/>
    <col min="5891" max="5891" width="16.140625" style="466" customWidth="1"/>
    <col min="5892" max="5892" width="30.7109375" style="466" customWidth="1"/>
    <col min="5893" max="5893" width="15.85546875" style="466" customWidth="1"/>
    <col min="5894" max="5894" width="19" style="466" customWidth="1"/>
    <col min="5895" max="6144" width="9.140625" style="466"/>
    <col min="6145" max="6145" width="12" style="466" customWidth="1"/>
    <col min="6146" max="6146" width="9.42578125" style="466" customWidth="1"/>
    <col min="6147" max="6147" width="16.140625" style="466" customWidth="1"/>
    <col min="6148" max="6148" width="30.7109375" style="466" customWidth="1"/>
    <col min="6149" max="6149" width="15.85546875" style="466" customWidth="1"/>
    <col min="6150" max="6150" width="19" style="466" customWidth="1"/>
    <col min="6151" max="6400" width="9.140625" style="466"/>
    <col min="6401" max="6401" width="12" style="466" customWidth="1"/>
    <col min="6402" max="6402" width="9.42578125" style="466" customWidth="1"/>
    <col min="6403" max="6403" width="16.140625" style="466" customWidth="1"/>
    <col min="6404" max="6404" width="30.7109375" style="466" customWidth="1"/>
    <col min="6405" max="6405" width="15.85546875" style="466" customWidth="1"/>
    <col min="6406" max="6406" width="19" style="466" customWidth="1"/>
    <col min="6407" max="6656" width="9.140625" style="466"/>
    <col min="6657" max="6657" width="12" style="466" customWidth="1"/>
    <col min="6658" max="6658" width="9.42578125" style="466" customWidth="1"/>
    <col min="6659" max="6659" width="16.140625" style="466" customWidth="1"/>
    <col min="6660" max="6660" width="30.7109375" style="466" customWidth="1"/>
    <col min="6661" max="6661" width="15.85546875" style="466" customWidth="1"/>
    <col min="6662" max="6662" width="19" style="466" customWidth="1"/>
    <col min="6663" max="6912" width="9.140625" style="466"/>
    <col min="6913" max="6913" width="12" style="466" customWidth="1"/>
    <col min="6914" max="6914" width="9.42578125" style="466" customWidth="1"/>
    <col min="6915" max="6915" width="16.140625" style="466" customWidth="1"/>
    <col min="6916" max="6916" width="30.7109375" style="466" customWidth="1"/>
    <col min="6917" max="6917" width="15.85546875" style="466" customWidth="1"/>
    <col min="6918" max="6918" width="19" style="466" customWidth="1"/>
    <col min="6919" max="7168" width="9.140625" style="466"/>
    <col min="7169" max="7169" width="12" style="466" customWidth="1"/>
    <col min="7170" max="7170" width="9.42578125" style="466" customWidth="1"/>
    <col min="7171" max="7171" width="16.140625" style="466" customWidth="1"/>
    <col min="7172" max="7172" width="30.7109375" style="466" customWidth="1"/>
    <col min="7173" max="7173" width="15.85546875" style="466" customWidth="1"/>
    <col min="7174" max="7174" width="19" style="466" customWidth="1"/>
    <col min="7175" max="7424" width="9.140625" style="466"/>
    <col min="7425" max="7425" width="12" style="466" customWidth="1"/>
    <col min="7426" max="7426" width="9.42578125" style="466" customWidth="1"/>
    <col min="7427" max="7427" width="16.140625" style="466" customWidth="1"/>
    <col min="7428" max="7428" width="30.7109375" style="466" customWidth="1"/>
    <col min="7429" max="7429" width="15.85546875" style="466" customWidth="1"/>
    <col min="7430" max="7430" width="19" style="466" customWidth="1"/>
    <col min="7431" max="7680" width="9.140625" style="466"/>
    <col min="7681" max="7681" width="12" style="466" customWidth="1"/>
    <col min="7682" max="7682" width="9.42578125" style="466" customWidth="1"/>
    <col min="7683" max="7683" width="16.140625" style="466" customWidth="1"/>
    <col min="7684" max="7684" width="30.7109375" style="466" customWidth="1"/>
    <col min="7685" max="7685" width="15.85546875" style="466" customWidth="1"/>
    <col min="7686" max="7686" width="19" style="466" customWidth="1"/>
    <col min="7687" max="7936" width="9.140625" style="466"/>
    <col min="7937" max="7937" width="12" style="466" customWidth="1"/>
    <col min="7938" max="7938" width="9.42578125" style="466" customWidth="1"/>
    <col min="7939" max="7939" width="16.140625" style="466" customWidth="1"/>
    <col min="7940" max="7940" width="30.7109375" style="466" customWidth="1"/>
    <col min="7941" max="7941" width="15.85546875" style="466" customWidth="1"/>
    <col min="7942" max="7942" width="19" style="466" customWidth="1"/>
    <col min="7943" max="8192" width="9.140625" style="466"/>
    <col min="8193" max="8193" width="12" style="466" customWidth="1"/>
    <col min="8194" max="8194" width="9.42578125" style="466" customWidth="1"/>
    <col min="8195" max="8195" width="16.140625" style="466" customWidth="1"/>
    <col min="8196" max="8196" width="30.7109375" style="466" customWidth="1"/>
    <col min="8197" max="8197" width="15.85546875" style="466" customWidth="1"/>
    <col min="8198" max="8198" width="19" style="466" customWidth="1"/>
    <col min="8199" max="8448" width="9.140625" style="466"/>
    <col min="8449" max="8449" width="12" style="466" customWidth="1"/>
    <col min="8450" max="8450" width="9.42578125" style="466" customWidth="1"/>
    <col min="8451" max="8451" width="16.140625" style="466" customWidth="1"/>
    <col min="8452" max="8452" width="30.7109375" style="466" customWidth="1"/>
    <col min="8453" max="8453" width="15.85546875" style="466" customWidth="1"/>
    <col min="8454" max="8454" width="19" style="466" customWidth="1"/>
    <col min="8455" max="8704" width="9.140625" style="466"/>
    <col min="8705" max="8705" width="12" style="466" customWidth="1"/>
    <col min="8706" max="8706" width="9.42578125" style="466" customWidth="1"/>
    <col min="8707" max="8707" width="16.140625" style="466" customWidth="1"/>
    <col min="8708" max="8708" width="30.7109375" style="466" customWidth="1"/>
    <col min="8709" max="8709" width="15.85546875" style="466" customWidth="1"/>
    <col min="8710" max="8710" width="19" style="466" customWidth="1"/>
    <col min="8711" max="8960" width="9.140625" style="466"/>
    <col min="8961" max="8961" width="12" style="466" customWidth="1"/>
    <col min="8962" max="8962" width="9.42578125" style="466" customWidth="1"/>
    <col min="8963" max="8963" width="16.140625" style="466" customWidth="1"/>
    <col min="8964" max="8964" width="30.7109375" style="466" customWidth="1"/>
    <col min="8965" max="8965" width="15.85546875" style="466" customWidth="1"/>
    <col min="8966" max="8966" width="19" style="466" customWidth="1"/>
    <col min="8967" max="9216" width="9.140625" style="466"/>
    <col min="9217" max="9217" width="12" style="466" customWidth="1"/>
    <col min="9218" max="9218" width="9.42578125" style="466" customWidth="1"/>
    <col min="9219" max="9219" width="16.140625" style="466" customWidth="1"/>
    <col min="9220" max="9220" width="30.7109375" style="466" customWidth="1"/>
    <col min="9221" max="9221" width="15.85546875" style="466" customWidth="1"/>
    <col min="9222" max="9222" width="19" style="466" customWidth="1"/>
    <col min="9223" max="9472" width="9.140625" style="466"/>
    <col min="9473" max="9473" width="12" style="466" customWidth="1"/>
    <col min="9474" max="9474" width="9.42578125" style="466" customWidth="1"/>
    <col min="9475" max="9475" width="16.140625" style="466" customWidth="1"/>
    <col min="9476" max="9476" width="30.7109375" style="466" customWidth="1"/>
    <col min="9477" max="9477" width="15.85546875" style="466" customWidth="1"/>
    <col min="9478" max="9478" width="19" style="466" customWidth="1"/>
    <col min="9479" max="9728" width="9.140625" style="466"/>
    <col min="9729" max="9729" width="12" style="466" customWidth="1"/>
    <col min="9730" max="9730" width="9.42578125" style="466" customWidth="1"/>
    <col min="9731" max="9731" width="16.140625" style="466" customWidth="1"/>
    <col min="9732" max="9732" width="30.7109375" style="466" customWidth="1"/>
    <col min="9733" max="9733" width="15.85546875" style="466" customWidth="1"/>
    <col min="9734" max="9734" width="19" style="466" customWidth="1"/>
    <col min="9735" max="9984" width="9.140625" style="466"/>
    <col min="9985" max="9985" width="12" style="466" customWidth="1"/>
    <col min="9986" max="9986" width="9.42578125" style="466" customWidth="1"/>
    <col min="9987" max="9987" width="16.140625" style="466" customWidth="1"/>
    <col min="9988" max="9988" width="30.7109375" style="466" customWidth="1"/>
    <col min="9989" max="9989" width="15.85546875" style="466" customWidth="1"/>
    <col min="9990" max="9990" width="19" style="466" customWidth="1"/>
    <col min="9991" max="10240" width="9.140625" style="466"/>
    <col min="10241" max="10241" width="12" style="466" customWidth="1"/>
    <col min="10242" max="10242" width="9.42578125" style="466" customWidth="1"/>
    <col min="10243" max="10243" width="16.140625" style="466" customWidth="1"/>
    <col min="10244" max="10244" width="30.7109375" style="466" customWidth="1"/>
    <col min="10245" max="10245" width="15.85546875" style="466" customWidth="1"/>
    <col min="10246" max="10246" width="19" style="466" customWidth="1"/>
    <col min="10247" max="10496" width="9.140625" style="466"/>
    <col min="10497" max="10497" width="12" style="466" customWidth="1"/>
    <col min="10498" max="10498" width="9.42578125" style="466" customWidth="1"/>
    <col min="10499" max="10499" width="16.140625" style="466" customWidth="1"/>
    <col min="10500" max="10500" width="30.7109375" style="466" customWidth="1"/>
    <col min="10501" max="10501" width="15.85546875" style="466" customWidth="1"/>
    <col min="10502" max="10502" width="19" style="466" customWidth="1"/>
    <col min="10503" max="10752" width="9.140625" style="466"/>
    <col min="10753" max="10753" width="12" style="466" customWidth="1"/>
    <col min="10754" max="10754" width="9.42578125" style="466" customWidth="1"/>
    <col min="10755" max="10755" width="16.140625" style="466" customWidth="1"/>
    <col min="10756" max="10756" width="30.7109375" style="466" customWidth="1"/>
    <col min="10757" max="10757" width="15.85546875" style="466" customWidth="1"/>
    <col min="10758" max="10758" width="19" style="466" customWidth="1"/>
    <col min="10759" max="11008" width="9.140625" style="466"/>
    <col min="11009" max="11009" width="12" style="466" customWidth="1"/>
    <col min="11010" max="11010" width="9.42578125" style="466" customWidth="1"/>
    <col min="11011" max="11011" width="16.140625" style="466" customWidth="1"/>
    <col min="11012" max="11012" width="30.7109375" style="466" customWidth="1"/>
    <col min="11013" max="11013" width="15.85546875" style="466" customWidth="1"/>
    <col min="11014" max="11014" width="19" style="466" customWidth="1"/>
    <col min="11015" max="11264" width="9.140625" style="466"/>
    <col min="11265" max="11265" width="12" style="466" customWidth="1"/>
    <col min="11266" max="11266" width="9.42578125" style="466" customWidth="1"/>
    <col min="11267" max="11267" width="16.140625" style="466" customWidth="1"/>
    <col min="11268" max="11268" width="30.7109375" style="466" customWidth="1"/>
    <col min="11269" max="11269" width="15.85546875" style="466" customWidth="1"/>
    <col min="11270" max="11270" width="19" style="466" customWidth="1"/>
    <col min="11271" max="11520" width="9.140625" style="466"/>
    <col min="11521" max="11521" width="12" style="466" customWidth="1"/>
    <col min="11522" max="11522" width="9.42578125" style="466" customWidth="1"/>
    <col min="11523" max="11523" width="16.140625" style="466" customWidth="1"/>
    <col min="11524" max="11524" width="30.7109375" style="466" customWidth="1"/>
    <col min="11525" max="11525" width="15.85546875" style="466" customWidth="1"/>
    <col min="11526" max="11526" width="19" style="466" customWidth="1"/>
    <col min="11527" max="11776" width="9.140625" style="466"/>
    <col min="11777" max="11777" width="12" style="466" customWidth="1"/>
    <col min="11778" max="11778" width="9.42578125" style="466" customWidth="1"/>
    <col min="11779" max="11779" width="16.140625" style="466" customWidth="1"/>
    <col min="11780" max="11780" width="30.7109375" style="466" customWidth="1"/>
    <col min="11781" max="11781" width="15.85546875" style="466" customWidth="1"/>
    <col min="11782" max="11782" width="19" style="466" customWidth="1"/>
    <col min="11783" max="12032" width="9.140625" style="466"/>
    <col min="12033" max="12033" width="12" style="466" customWidth="1"/>
    <col min="12034" max="12034" width="9.42578125" style="466" customWidth="1"/>
    <col min="12035" max="12035" width="16.140625" style="466" customWidth="1"/>
    <col min="12036" max="12036" width="30.7109375" style="466" customWidth="1"/>
    <col min="12037" max="12037" width="15.85546875" style="466" customWidth="1"/>
    <col min="12038" max="12038" width="19" style="466" customWidth="1"/>
    <col min="12039" max="12288" width="9.140625" style="466"/>
    <col min="12289" max="12289" width="12" style="466" customWidth="1"/>
    <col min="12290" max="12290" width="9.42578125" style="466" customWidth="1"/>
    <col min="12291" max="12291" width="16.140625" style="466" customWidth="1"/>
    <col min="12292" max="12292" width="30.7109375" style="466" customWidth="1"/>
    <col min="12293" max="12293" width="15.85546875" style="466" customWidth="1"/>
    <col min="12294" max="12294" width="19" style="466" customWidth="1"/>
    <col min="12295" max="12544" width="9.140625" style="466"/>
    <col min="12545" max="12545" width="12" style="466" customWidth="1"/>
    <col min="12546" max="12546" width="9.42578125" style="466" customWidth="1"/>
    <col min="12547" max="12547" width="16.140625" style="466" customWidth="1"/>
    <col min="12548" max="12548" width="30.7109375" style="466" customWidth="1"/>
    <col min="12549" max="12549" width="15.85546875" style="466" customWidth="1"/>
    <col min="12550" max="12550" width="19" style="466" customWidth="1"/>
    <col min="12551" max="12800" width="9.140625" style="466"/>
    <col min="12801" max="12801" width="12" style="466" customWidth="1"/>
    <col min="12802" max="12802" width="9.42578125" style="466" customWidth="1"/>
    <col min="12803" max="12803" width="16.140625" style="466" customWidth="1"/>
    <col min="12804" max="12804" width="30.7109375" style="466" customWidth="1"/>
    <col min="12805" max="12805" width="15.85546875" style="466" customWidth="1"/>
    <col min="12806" max="12806" width="19" style="466" customWidth="1"/>
    <col min="12807" max="13056" width="9.140625" style="466"/>
    <col min="13057" max="13057" width="12" style="466" customWidth="1"/>
    <col min="13058" max="13058" width="9.42578125" style="466" customWidth="1"/>
    <col min="13059" max="13059" width="16.140625" style="466" customWidth="1"/>
    <col min="13060" max="13060" width="30.7109375" style="466" customWidth="1"/>
    <col min="13061" max="13061" width="15.85546875" style="466" customWidth="1"/>
    <col min="13062" max="13062" width="19" style="466" customWidth="1"/>
    <col min="13063" max="13312" width="9.140625" style="466"/>
    <col min="13313" max="13313" width="12" style="466" customWidth="1"/>
    <col min="13314" max="13314" width="9.42578125" style="466" customWidth="1"/>
    <col min="13315" max="13315" width="16.140625" style="466" customWidth="1"/>
    <col min="13316" max="13316" width="30.7109375" style="466" customWidth="1"/>
    <col min="13317" max="13317" width="15.85546875" style="466" customWidth="1"/>
    <col min="13318" max="13318" width="19" style="466" customWidth="1"/>
    <col min="13319" max="13568" width="9.140625" style="466"/>
    <col min="13569" max="13569" width="12" style="466" customWidth="1"/>
    <col min="13570" max="13570" width="9.42578125" style="466" customWidth="1"/>
    <col min="13571" max="13571" width="16.140625" style="466" customWidth="1"/>
    <col min="13572" max="13572" width="30.7109375" style="466" customWidth="1"/>
    <col min="13573" max="13573" width="15.85546875" style="466" customWidth="1"/>
    <col min="13574" max="13574" width="19" style="466" customWidth="1"/>
    <col min="13575" max="13824" width="9.140625" style="466"/>
    <col min="13825" max="13825" width="12" style="466" customWidth="1"/>
    <col min="13826" max="13826" width="9.42578125" style="466" customWidth="1"/>
    <col min="13827" max="13827" width="16.140625" style="466" customWidth="1"/>
    <col min="13828" max="13828" width="30.7109375" style="466" customWidth="1"/>
    <col min="13829" max="13829" width="15.85546875" style="466" customWidth="1"/>
    <col min="13830" max="13830" width="19" style="466" customWidth="1"/>
    <col min="13831" max="14080" width="9.140625" style="466"/>
    <col min="14081" max="14081" width="12" style="466" customWidth="1"/>
    <col min="14082" max="14082" width="9.42578125" style="466" customWidth="1"/>
    <col min="14083" max="14083" width="16.140625" style="466" customWidth="1"/>
    <col min="14084" max="14084" width="30.7109375" style="466" customWidth="1"/>
    <col min="14085" max="14085" width="15.85546875" style="466" customWidth="1"/>
    <col min="14086" max="14086" width="19" style="466" customWidth="1"/>
    <col min="14087" max="14336" width="9.140625" style="466"/>
    <col min="14337" max="14337" width="12" style="466" customWidth="1"/>
    <col min="14338" max="14338" width="9.42578125" style="466" customWidth="1"/>
    <col min="14339" max="14339" width="16.140625" style="466" customWidth="1"/>
    <col min="14340" max="14340" width="30.7109375" style="466" customWidth="1"/>
    <col min="14341" max="14341" width="15.85546875" style="466" customWidth="1"/>
    <col min="14342" max="14342" width="19" style="466" customWidth="1"/>
    <col min="14343" max="14592" width="9.140625" style="466"/>
    <col min="14593" max="14593" width="12" style="466" customWidth="1"/>
    <col min="14594" max="14594" width="9.42578125" style="466" customWidth="1"/>
    <col min="14595" max="14595" width="16.140625" style="466" customWidth="1"/>
    <col min="14596" max="14596" width="30.7109375" style="466" customWidth="1"/>
    <col min="14597" max="14597" width="15.85546875" style="466" customWidth="1"/>
    <col min="14598" max="14598" width="19" style="466" customWidth="1"/>
    <col min="14599" max="14848" width="9.140625" style="466"/>
    <col min="14849" max="14849" width="12" style="466" customWidth="1"/>
    <col min="14850" max="14850" width="9.42578125" style="466" customWidth="1"/>
    <col min="14851" max="14851" width="16.140625" style="466" customWidth="1"/>
    <col min="14852" max="14852" width="30.7109375" style="466" customWidth="1"/>
    <col min="14853" max="14853" width="15.85546875" style="466" customWidth="1"/>
    <col min="14854" max="14854" width="19" style="466" customWidth="1"/>
    <col min="14855" max="15104" width="9.140625" style="466"/>
    <col min="15105" max="15105" width="12" style="466" customWidth="1"/>
    <col min="15106" max="15106" width="9.42578125" style="466" customWidth="1"/>
    <col min="15107" max="15107" width="16.140625" style="466" customWidth="1"/>
    <col min="15108" max="15108" width="30.7109375" style="466" customWidth="1"/>
    <col min="15109" max="15109" width="15.85546875" style="466" customWidth="1"/>
    <col min="15110" max="15110" width="19" style="466" customWidth="1"/>
    <col min="15111" max="15360" width="9.140625" style="466"/>
    <col min="15361" max="15361" width="12" style="466" customWidth="1"/>
    <col min="15362" max="15362" width="9.42578125" style="466" customWidth="1"/>
    <col min="15363" max="15363" width="16.140625" style="466" customWidth="1"/>
    <col min="15364" max="15364" width="30.7109375" style="466" customWidth="1"/>
    <col min="15365" max="15365" width="15.85546875" style="466" customWidth="1"/>
    <col min="15366" max="15366" width="19" style="466" customWidth="1"/>
    <col min="15367" max="15616" width="9.140625" style="466"/>
    <col min="15617" max="15617" width="12" style="466" customWidth="1"/>
    <col min="15618" max="15618" width="9.42578125" style="466" customWidth="1"/>
    <col min="15619" max="15619" width="16.140625" style="466" customWidth="1"/>
    <col min="15620" max="15620" width="30.7109375" style="466" customWidth="1"/>
    <col min="15621" max="15621" width="15.85546875" style="466" customWidth="1"/>
    <col min="15622" max="15622" width="19" style="466" customWidth="1"/>
    <col min="15623" max="15872" width="9.140625" style="466"/>
    <col min="15873" max="15873" width="12" style="466" customWidth="1"/>
    <col min="15874" max="15874" width="9.42578125" style="466" customWidth="1"/>
    <col min="15875" max="15875" width="16.140625" style="466" customWidth="1"/>
    <col min="15876" max="15876" width="30.7109375" style="466" customWidth="1"/>
    <col min="15877" max="15877" width="15.85546875" style="466" customWidth="1"/>
    <col min="15878" max="15878" width="19" style="466" customWidth="1"/>
    <col min="15879" max="16128" width="9.140625" style="466"/>
    <col min="16129" max="16129" width="12" style="466" customWidth="1"/>
    <col min="16130" max="16130" width="9.42578125" style="466" customWidth="1"/>
    <col min="16131" max="16131" width="16.140625" style="466" customWidth="1"/>
    <col min="16132" max="16132" width="30.7109375" style="466" customWidth="1"/>
    <col min="16133" max="16133" width="15.85546875" style="466" customWidth="1"/>
    <col min="16134" max="16134" width="19" style="466" customWidth="1"/>
    <col min="16135" max="16384" width="9.140625" style="466"/>
  </cols>
  <sheetData>
    <row r="1" spans="1:6" x14ac:dyDescent="0.2">
      <c r="A1" s="465" t="s">
        <v>8026</v>
      </c>
      <c r="B1" s="465" t="s">
        <v>8027</v>
      </c>
      <c r="C1" s="465" t="s">
        <v>7408</v>
      </c>
      <c r="D1" s="465" t="s">
        <v>2197</v>
      </c>
      <c r="E1" s="465" t="s">
        <v>8028</v>
      </c>
      <c r="F1" s="465" t="s">
        <v>8029</v>
      </c>
    </row>
    <row r="2" spans="1:6" x14ac:dyDescent="0.2">
      <c r="A2" s="465"/>
      <c r="B2" s="465"/>
      <c r="C2" s="465"/>
      <c r="D2" s="465"/>
      <c r="E2" s="465"/>
      <c r="F2" s="465"/>
    </row>
    <row r="3" spans="1:6" x14ac:dyDescent="0.2">
      <c r="A3" s="467" t="s">
        <v>8030</v>
      </c>
      <c r="B3" s="468" t="s">
        <v>2194</v>
      </c>
      <c r="C3" s="469" t="s">
        <v>8031</v>
      </c>
      <c r="D3" s="469" t="s">
        <v>2012</v>
      </c>
      <c r="E3" s="470">
        <v>7.9</v>
      </c>
      <c r="F3" s="470">
        <v>23.89</v>
      </c>
    </row>
    <row r="4" spans="1:6" x14ac:dyDescent="0.2">
      <c r="A4" s="467" t="s">
        <v>8030</v>
      </c>
      <c r="B4" s="468" t="s">
        <v>2193</v>
      </c>
      <c r="C4" s="469" t="s">
        <v>8031</v>
      </c>
      <c r="D4" s="469" t="s">
        <v>8032</v>
      </c>
      <c r="E4" s="470">
        <v>5.65</v>
      </c>
      <c r="F4" s="470">
        <v>15.430000000000001</v>
      </c>
    </row>
    <row r="5" spans="1:6" x14ac:dyDescent="0.2">
      <c r="A5" s="467" t="s">
        <v>8030</v>
      </c>
      <c r="B5" s="468" t="s">
        <v>2192</v>
      </c>
      <c r="C5" s="469" t="s">
        <v>8031</v>
      </c>
      <c r="D5" s="469" t="s">
        <v>2010</v>
      </c>
      <c r="E5" s="470">
        <v>5.61</v>
      </c>
      <c r="F5" s="470">
        <v>13.930000000000001</v>
      </c>
    </row>
    <row r="6" spans="1:6" x14ac:dyDescent="0.2">
      <c r="A6" s="467" t="s">
        <v>8030</v>
      </c>
      <c r="B6" s="468" t="s">
        <v>2191</v>
      </c>
      <c r="C6" s="469" t="s">
        <v>8031</v>
      </c>
      <c r="D6" s="469" t="s">
        <v>2009</v>
      </c>
      <c r="E6" s="470">
        <v>5.8000000000000007</v>
      </c>
      <c r="F6" s="470">
        <v>28.08</v>
      </c>
    </row>
    <row r="7" spans="1:6" x14ac:dyDescent="0.2">
      <c r="A7" s="467" t="s">
        <v>8030</v>
      </c>
      <c r="B7" s="468" t="s">
        <v>2190</v>
      </c>
      <c r="C7" s="469" t="s">
        <v>8031</v>
      </c>
      <c r="D7" s="469" t="s">
        <v>2008</v>
      </c>
      <c r="E7" s="470">
        <v>6.5200000000000005</v>
      </c>
      <c r="F7" s="470">
        <v>29.43</v>
      </c>
    </row>
    <row r="8" spans="1:6" x14ac:dyDescent="0.2">
      <c r="A8" s="467" t="s">
        <v>8030</v>
      </c>
      <c r="B8" s="468" t="s">
        <v>2189</v>
      </c>
      <c r="C8" s="469" t="s">
        <v>8031</v>
      </c>
      <c r="D8" s="469" t="s">
        <v>2007</v>
      </c>
      <c r="E8" s="470">
        <v>2.81</v>
      </c>
      <c r="F8" s="470">
        <v>32.340000000000003</v>
      </c>
    </row>
    <row r="9" spans="1:6" x14ac:dyDescent="0.2">
      <c r="A9" s="467" t="s">
        <v>8030</v>
      </c>
      <c r="B9" s="468" t="s">
        <v>2188</v>
      </c>
      <c r="C9" s="469" t="s">
        <v>8031</v>
      </c>
      <c r="D9" s="469" t="s">
        <v>2006</v>
      </c>
      <c r="E9" s="470">
        <v>4.9000000000000004</v>
      </c>
      <c r="F9" s="470">
        <v>17.380000000000003</v>
      </c>
    </row>
    <row r="10" spans="1:6" x14ac:dyDescent="0.2">
      <c r="A10" s="467" t="s">
        <v>8030</v>
      </c>
      <c r="B10" s="468" t="s">
        <v>2187</v>
      </c>
      <c r="C10" s="469" t="s">
        <v>8033</v>
      </c>
      <c r="D10" s="469" t="s">
        <v>2005</v>
      </c>
      <c r="E10" s="470">
        <v>5.61</v>
      </c>
      <c r="F10" s="470">
        <v>24.52</v>
      </c>
    </row>
    <row r="11" spans="1:6" x14ac:dyDescent="0.2">
      <c r="A11" s="467" t="s">
        <v>8030</v>
      </c>
      <c r="B11" s="468" t="s">
        <v>2186</v>
      </c>
      <c r="C11" s="469" t="s">
        <v>8033</v>
      </c>
      <c r="D11" s="469" t="s">
        <v>2004</v>
      </c>
      <c r="E11" s="470">
        <v>8.370000000000001</v>
      </c>
      <c r="F11" s="470">
        <v>33.22</v>
      </c>
    </row>
    <row r="12" spans="1:6" x14ac:dyDescent="0.2">
      <c r="A12" s="467" t="s">
        <v>8030</v>
      </c>
      <c r="B12" s="468" t="s">
        <v>2185</v>
      </c>
      <c r="C12" s="469" t="s">
        <v>8034</v>
      </c>
      <c r="D12" s="469" t="s">
        <v>2003</v>
      </c>
      <c r="E12" s="470">
        <v>4.7699999999999996</v>
      </c>
      <c r="F12" s="470">
        <v>21.53</v>
      </c>
    </row>
    <row r="13" spans="1:6" x14ac:dyDescent="0.2">
      <c r="A13" s="467" t="s">
        <v>8030</v>
      </c>
      <c r="B13" s="468" t="s">
        <v>2184</v>
      </c>
      <c r="C13" s="469" t="s">
        <v>8034</v>
      </c>
      <c r="D13" s="469" t="s">
        <v>2002</v>
      </c>
      <c r="E13" s="470">
        <v>7.7200000000000006</v>
      </c>
      <c r="F13" s="470">
        <v>23.23</v>
      </c>
    </row>
    <row r="14" spans="1:6" x14ac:dyDescent="0.2">
      <c r="A14" s="467" t="s">
        <v>8030</v>
      </c>
      <c r="B14" s="468" t="s">
        <v>2183</v>
      </c>
      <c r="C14" s="469" t="s">
        <v>8034</v>
      </c>
      <c r="D14" s="469" t="s">
        <v>2001</v>
      </c>
      <c r="E14" s="470">
        <v>4.09</v>
      </c>
      <c r="F14" s="470">
        <v>13.3</v>
      </c>
    </row>
    <row r="15" spans="1:6" x14ac:dyDescent="0.2">
      <c r="A15" s="467" t="s">
        <v>8030</v>
      </c>
      <c r="B15" s="468" t="s">
        <v>2182</v>
      </c>
      <c r="C15" s="469" t="s">
        <v>8034</v>
      </c>
      <c r="D15" s="469" t="s">
        <v>2000</v>
      </c>
      <c r="E15" s="470">
        <v>6.1000000000000005</v>
      </c>
      <c r="F15" s="470">
        <v>18.100000000000001</v>
      </c>
    </row>
    <row r="16" spans="1:6" x14ac:dyDescent="0.2">
      <c r="A16" s="467" t="s">
        <v>8030</v>
      </c>
      <c r="B16" s="468" t="s">
        <v>2181</v>
      </c>
      <c r="C16" s="469" t="s">
        <v>8034</v>
      </c>
      <c r="D16" s="469" t="s">
        <v>1999</v>
      </c>
      <c r="E16" s="470">
        <v>7.830000000000001</v>
      </c>
      <c r="F16" s="470">
        <v>33.17</v>
      </c>
    </row>
    <row r="17" spans="1:6" x14ac:dyDescent="0.2">
      <c r="A17" s="467" t="s">
        <v>8030</v>
      </c>
      <c r="B17" s="468" t="s">
        <v>2180</v>
      </c>
      <c r="C17" s="469" t="s">
        <v>8034</v>
      </c>
      <c r="D17" s="469" t="s">
        <v>1998</v>
      </c>
      <c r="E17" s="470">
        <v>6.39</v>
      </c>
      <c r="F17" s="470">
        <v>23.56</v>
      </c>
    </row>
    <row r="18" spans="1:6" x14ac:dyDescent="0.2">
      <c r="A18" s="467" t="s">
        <v>8030</v>
      </c>
      <c r="B18" s="468" t="s">
        <v>2179</v>
      </c>
      <c r="C18" s="469" t="s">
        <v>8034</v>
      </c>
      <c r="D18" s="469" t="s">
        <v>1997</v>
      </c>
      <c r="E18" s="470">
        <v>7.1099999999999994</v>
      </c>
      <c r="F18" s="470">
        <v>22.48</v>
      </c>
    </row>
    <row r="19" spans="1:6" x14ac:dyDescent="0.2">
      <c r="A19" s="467" t="s">
        <v>8030</v>
      </c>
      <c r="B19" s="468" t="s">
        <v>2178</v>
      </c>
      <c r="C19" s="469" t="s">
        <v>8035</v>
      </c>
      <c r="D19" s="469" t="s">
        <v>1996</v>
      </c>
      <c r="E19" s="470">
        <v>10.500000000000002</v>
      </c>
      <c r="F19" s="470">
        <v>54.88000000000001</v>
      </c>
    </row>
    <row r="20" spans="1:6" x14ac:dyDescent="0.2">
      <c r="A20" s="467" t="s">
        <v>8030</v>
      </c>
      <c r="B20" s="468" t="s">
        <v>2177</v>
      </c>
      <c r="C20" s="469" t="s">
        <v>8036</v>
      </c>
      <c r="D20" s="469" t="s">
        <v>1995</v>
      </c>
      <c r="E20" s="470">
        <v>2.2200000000000002</v>
      </c>
      <c r="F20" s="470">
        <v>31.080000000000002</v>
      </c>
    </row>
    <row r="21" spans="1:6" x14ac:dyDescent="0.2">
      <c r="A21" s="467" t="s">
        <v>8030</v>
      </c>
      <c r="B21" s="468" t="s">
        <v>2176</v>
      </c>
      <c r="C21" s="469" t="s">
        <v>8036</v>
      </c>
      <c r="D21" s="469" t="s">
        <v>1994</v>
      </c>
      <c r="E21" s="470">
        <v>10.41</v>
      </c>
      <c r="F21" s="470">
        <v>51.660000000000004</v>
      </c>
    </row>
    <row r="22" spans="1:6" x14ac:dyDescent="0.2">
      <c r="A22" s="467" t="s">
        <v>8030</v>
      </c>
      <c r="B22" s="468" t="s">
        <v>2175</v>
      </c>
      <c r="C22" s="469" t="s">
        <v>8036</v>
      </c>
      <c r="D22" s="469" t="s">
        <v>1993</v>
      </c>
      <c r="E22" s="470">
        <v>2.87</v>
      </c>
      <c r="F22" s="470">
        <v>31.180000000000003</v>
      </c>
    </row>
    <row r="23" spans="1:6" x14ac:dyDescent="0.2">
      <c r="A23" s="467" t="s">
        <v>8030</v>
      </c>
      <c r="B23" s="468" t="s">
        <v>2174</v>
      </c>
      <c r="C23" s="469" t="s">
        <v>8036</v>
      </c>
      <c r="D23" s="469" t="s">
        <v>1992</v>
      </c>
      <c r="E23" s="470">
        <v>9.4499999999999993</v>
      </c>
      <c r="F23" s="470">
        <v>53.32</v>
      </c>
    </row>
    <row r="24" spans="1:6" x14ac:dyDescent="0.2">
      <c r="A24" s="467" t="s">
        <v>8030</v>
      </c>
      <c r="B24" s="468" t="s">
        <v>2173</v>
      </c>
      <c r="C24" s="469" t="s">
        <v>8036</v>
      </c>
      <c r="D24" s="469" t="s">
        <v>1991</v>
      </c>
      <c r="E24" s="470">
        <v>1.56</v>
      </c>
      <c r="F24" s="470">
        <v>54.52</v>
      </c>
    </row>
    <row r="25" spans="1:6" x14ac:dyDescent="0.2">
      <c r="A25" s="467" t="s">
        <v>8030</v>
      </c>
      <c r="B25" s="468" t="s">
        <v>2172</v>
      </c>
      <c r="C25" s="469" t="s">
        <v>8037</v>
      </c>
      <c r="D25" s="469" t="s">
        <v>1990</v>
      </c>
      <c r="E25" s="470">
        <v>4.5600000000000005</v>
      </c>
      <c r="F25" s="470">
        <v>25.55</v>
      </c>
    </row>
    <row r="26" spans="1:6" x14ac:dyDescent="0.2">
      <c r="A26" s="467" t="s">
        <v>8030</v>
      </c>
      <c r="B26" s="468" t="s">
        <v>2171</v>
      </c>
      <c r="C26" s="469" t="s">
        <v>8037</v>
      </c>
      <c r="D26" s="469" t="s">
        <v>8038</v>
      </c>
      <c r="E26" s="470">
        <v>6.3100000000000005</v>
      </c>
      <c r="F26" s="470">
        <v>33.85</v>
      </c>
    </row>
    <row r="27" spans="1:6" x14ac:dyDescent="0.2">
      <c r="A27" s="467" t="s">
        <v>8030</v>
      </c>
      <c r="B27" s="468" t="s">
        <v>2170</v>
      </c>
      <c r="C27" s="469" t="s">
        <v>8039</v>
      </c>
      <c r="D27" s="469" t="s">
        <v>8040</v>
      </c>
      <c r="E27" s="470">
        <v>7.1000000000000005</v>
      </c>
      <c r="F27" s="470">
        <v>24.200000000000003</v>
      </c>
    </row>
    <row r="28" spans="1:6" x14ac:dyDescent="0.2">
      <c r="A28" s="467" t="s">
        <v>8030</v>
      </c>
      <c r="B28" s="468" t="s">
        <v>2169</v>
      </c>
      <c r="C28" s="469" t="s">
        <v>8039</v>
      </c>
      <c r="D28" s="469" t="s">
        <v>8041</v>
      </c>
      <c r="E28" s="470">
        <v>7.95</v>
      </c>
      <c r="F28" s="470">
        <v>19.09</v>
      </c>
    </row>
    <row r="29" spans="1:6" x14ac:dyDescent="0.2">
      <c r="A29" s="467" t="s">
        <v>8030</v>
      </c>
      <c r="B29" s="468" t="s">
        <v>2168</v>
      </c>
      <c r="C29" s="469" t="s">
        <v>8042</v>
      </c>
      <c r="D29" s="469" t="s">
        <v>1986</v>
      </c>
      <c r="E29" s="470">
        <v>3.61</v>
      </c>
      <c r="F29" s="470">
        <v>20.69</v>
      </c>
    </row>
    <row r="30" spans="1:6" x14ac:dyDescent="0.2">
      <c r="A30" s="467" t="s">
        <v>8030</v>
      </c>
      <c r="B30" s="468" t="s">
        <v>2167</v>
      </c>
      <c r="C30" s="469" t="s">
        <v>8042</v>
      </c>
      <c r="D30" s="469" t="s">
        <v>1985</v>
      </c>
      <c r="E30" s="470">
        <v>2.5700000000000003</v>
      </c>
      <c r="F30" s="470">
        <v>16.2</v>
      </c>
    </row>
    <row r="31" spans="1:6" x14ac:dyDescent="0.2">
      <c r="A31" s="467" t="s">
        <v>8030</v>
      </c>
      <c r="B31" s="468" t="s">
        <v>2166</v>
      </c>
      <c r="C31" s="469" t="s">
        <v>8043</v>
      </c>
      <c r="D31" s="469" t="s">
        <v>1984</v>
      </c>
      <c r="E31" s="470">
        <v>0.41000000000000003</v>
      </c>
      <c r="F31" s="470">
        <v>25.580000000000002</v>
      </c>
    </row>
    <row r="32" spans="1:6" x14ac:dyDescent="0.2">
      <c r="A32" s="467" t="s">
        <v>8030</v>
      </c>
      <c r="B32" s="468" t="s">
        <v>2165</v>
      </c>
      <c r="C32" s="469" t="s">
        <v>8043</v>
      </c>
      <c r="D32" s="469" t="s">
        <v>1983</v>
      </c>
      <c r="E32" s="470">
        <v>1.6500000000000001</v>
      </c>
      <c r="F32" s="470">
        <v>27.190000000000005</v>
      </c>
    </row>
    <row r="33" spans="1:6" x14ac:dyDescent="0.2">
      <c r="A33" s="467" t="s">
        <v>8030</v>
      </c>
      <c r="B33" s="468" t="s">
        <v>2164</v>
      </c>
      <c r="C33" s="469" t="s">
        <v>8044</v>
      </c>
      <c r="D33" s="469" t="s">
        <v>1982</v>
      </c>
      <c r="E33" s="470">
        <v>4.5999999999999996</v>
      </c>
      <c r="F33" s="470">
        <v>24.450000000000003</v>
      </c>
    </row>
    <row r="34" spans="1:6" x14ac:dyDescent="0.2">
      <c r="A34" s="467" t="s">
        <v>8030</v>
      </c>
      <c r="B34" s="468" t="s">
        <v>2163</v>
      </c>
      <c r="C34" s="469" t="s">
        <v>8045</v>
      </c>
      <c r="D34" s="469" t="s">
        <v>1981</v>
      </c>
      <c r="E34" s="470">
        <v>0.44</v>
      </c>
      <c r="F34" s="470">
        <v>18.64</v>
      </c>
    </row>
    <row r="35" spans="1:6" x14ac:dyDescent="0.2">
      <c r="A35" s="467" t="s">
        <v>8030</v>
      </c>
      <c r="B35" s="468" t="s">
        <v>2162</v>
      </c>
      <c r="C35" s="469" t="s">
        <v>8045</v>
      </c>
      <c r="D35" s="469" t="s">
        <v>1980</v>
      </c>
      <c r="E35" s="470">
        <v>2.91</v>
      </c>
      <c r="F35" s="470">
        <v>25.259999999999998</v>
      </c>
    </row>
    <row r="36" spans="1:6" x14ac:dyDescent="0.2">
      <c r="A36" s="467" t="s">
        <v>8030</v>
      </c>
      <c r="B36" s="468" t="s">
        <v>2161</v>
      </c>
      <c r="C36" s="469" t="s">
        <v>8045</v>
      </c>
      <c r="D36" s="469" t="s">
        <v>1979</v>
      </c>
      <c r="E36" s="470">
        <v>7.22</v>
      </c>
      <c r="F36" s="470">
        <v>42.54</v>
      </c>
    </row>
    <row r="37" spans="1:6" x14ac:dyDescent="0.2">
      <c r="A37" s="467" t="s">
        <v>8030</v>
      </c>
      <c r="B37" s="468" t="s">
        <v>2160</v>
      </c>
      <c r="C37" s="469" t="s">
        <v>8046</v>
      </c>
      <c r="D37" s="469" t="s">
        <v>1978</v>
      </c>
      <c r="E37" s="470">
        <v>9.5200000000000014</v>
      </c>
      <c r="F37" s="470">
        <v>56.13</v>
      </c>
    </row>
    <row r="38" spans="1:6" x14ac:dyDescent="0.2">
      <c r="A38" s="467" t="s">
        <v>8030</v>
      </c>
      <c r="B38" s="468" t="s">
        <v>2159</v>
      </c>
      <c r="C38" s="469" t="s">
        <v>8046</v>
      </c>
      <c r="D38" s="469" t="s">
        <v>1977</v>
      </c>
      <c r="E38" s="470">
        <v>4.1800000000000006</v>
      </c>
      <c r="F38" s="470">
        <v>48.67</v>
      </c>
    </row>
    <row r="39" spans="1:6" x14ac:dyDescent="0.2">
      <c r="A39" s="467" t="s">
        <v>8030</v>
      </c>
      <c r="B39" s="468" t="s">
        <v>2158</v>
      </c>
      <c r="C39" s="469" t="s">
        <v>8047</v>
      </c>
      <c r="D39" s="469" t="s">
        <v>1976</v>
      </c>
      <c r="E39" s="470">
        <v>6.0500000000000007</v>
      </c>
      <c r="F39" s="470">
        <v>30.330000000000002</v>
      </c>
    </row>
    <row r="40" spans="1:6" x14ac:dyDescent="0.2">
      <c r="A40" s="467" t="s">
        <v>8030</v>
      </c>
      <c r="B40" s="468" t="s">
        <v>2157</v>
      </c>
      <c r="C40" s="469" t="s">
        <v>8048</v>
      </c>
      <c r="D40" s="469" t="s">
        <v>8049</v>
      </c>
      <c r="E40" s="470">
        <v>4.07</v>
      </c>
      <c r="F40" s="470">
        <v>42.31</v>
      </c>
    </row>
    <row r="41" spans="1:6" x14ac:dyDescent="0.2">
      <c r="A41" s="467" t="s">
        <v>8030</v>
      </c>
      <c r="B41" s="468" t="s">
        <v>2156</v>
      </c>
      <c r="C41" s="469" t="s">
        <v>8050</v>
      </c>
      <c r="D41" s="469" t="s">
        <v>1974</v>
      </c>
      <c r="E41" s="470">
        <v>4.83</v>
      </c>
      <c r="F41" s="470">
        <v>19.89</v>
      </c>
    </row>
    <row r="42" spans="1:6" x14ac:dyDescent="0.2">
      <c r="A42" s="467" t="s">
        <v>8030</v>
      </c>
      <c r="B42" s="468" t="s">
        <v>2155</v>
      </c>
      <c r="C42" s="469" t="s">
        <v>8051</v>
      </c>
      <c r="D42" s="469" t="s">
        <v>1973</v>
      </c>
      <c r="E42" s="470">
        <v>7.76</v>
      </c>
      <c r="F42" s="470">
        <v>16.96</v>
      </c>
    </row>
    <row r="43" spans="1:6" x14ac:dyDescent="0.2">
      <c r="A43" s="467" t="s">
        <v>8030</v>
      </c>
      <c r="B43" s="468" t="s">
        <v>2154</v>
      </c>
      <c r="C43" s="469" t="s">
        <v>8052</v>
      </c>
      <c r="D43" s="469" t="s">
        <v>8053</v>
      </c>
      <c r="E43" s="470">
        <v>5.79</v>
      </c>
      <c r="F43" s="470">
        <v>25.990000000000002</v>
      </c>
    </row>
    <row r="44" spans="1:6" x14ac:dyDescent="0.2">
      <c r="A44" s="467" t="s">
        <v>8030</v>
      </c>
      <c r="B44" s="468" t="s">
        <v>2153</v>
      </c>
      <c r="C44" s="469" t="s">
        <v>8054</v>
      </c>
      <c r="D44" s="469" t="s">
        <v>8055</v>
      </c>
      <c r="E44" s="470">
        <v>6.8199999999999994</v>
      </c>
      <c r="F44" s="470">
        <v>19.440000000000001</v>
      </c>
    </row>
    <row r="45" spans="1:6" x14ac:dyDescent="0.2">
      <c r="A45" s="467" t="s">
        <v>8030</v>
      </c>
      <c r="B45" s="468" t="s">
        <v>2152</v>
      </c>
      <c r="C45" s="469" t="s">
        <v>8056</v>
      </c>
      <c r="D45" s="469" t="s">
        <v>8057</v>
      </c>
      <c r="E45" s="470">
        <v>10.500000000000002</v>
      </c>
      <c r="F45" s="470">
        <v>49.13</v>
      </c>
    </row>
    <row r="46" spans="1:6" x14ac:dyDescent="0.2">
      <c r="A46" s="467" t="s">
        <v>8030</v>
      </c>
      <c r="B46" s="468" t="s">
        <v>2151</v>
      </c>
      <c r="C46" s="469" t="s">
        <v>8058</v>
      </c>
      <c r="D46" s="469" t="s">
        <v>1969</v>
      </c>
      <c r="E46" s="470">
        <v>10.500000000000002</v>
      </c>
      <c r="F46" s="470">
        <v>45.11</v>
      </c>
    </row>
    <row r="47" spans="1:6" x14ac:dyDescent="0.2">
      <c r="A47" s="467" t="s">
        <v>8030</v>
      </c>
      <c r="B47" s="468" t="s">
        <v>2150</v>
      </c>
      <c r="C47" s="469" t="s">
        <v>8058</v>
      </c>
      <c r="D47" s="469" t="s">
        <v>1968</v>
      </c>
      <c r="E47" s="470">
        <v>7.48</v>
      </c>
      <c r="F47" s="470">
        <v>25.6</v>
      </c>
    </row>
    <row r="48" spans="1:6" x14ac:dyDescent="0.2">
      <c r="A48" s="467" t="s">
        <v>8030</v>
      </c>
      <c r="B48" s="468" t="s">
        <v>2149</v>
      </c>
      <c r="C48" s="469" t="s">
        <v>8058</v>
      </c>
      <c r="D48" s="469" t="s">
        <v>1967</v>
      </c>
      <c r="E48" s="470">
        <v>2.9000000000000004</v>
      </c>
      <c r="F48" s="470">
        <v>24.48</v>
      </c>
    </row>
    <row r="49" spans="1:6" x14ac:dyDescent="0.2">
      <c r="A49" s="467" t="s">
        <v>8030</v>
      </c>
      <c r="B49" s="468" t="s">
        <v>2148</v>
      </c>
      <c r="C49" s="469" t="s">
        <v>8058</v>
      </c>
      <c r="D49" s="469" t="s">
        <v>1966</v>
      </c>
      <c r="E49" s="470">
        <v>4.0100000000000007</v>
      </c>
      <c r="F49" s="470">
        <v>17.72</v>
      </c>
    </row>
    <row r="50" spans="1:6" x14ac:dyDescent="0.2">
      <c r="A50" s="467" t="s">
        <v>8030</v>
      </c>
      <c r="B50" s="468" t="s">
        <v>2147</v>
      </c>
      <c r="C50" s="469" t="s">
        <v>8058</v>
      </c>
      <c r="D50" s="469" t="s">
        <v>1965</v>
      </c>
      <c r="E50" s="470">
        <v>10.500000000000002</v>
      </c>
      <c r="F50" s="470">
        <v>92.09</v>
      </c>
    </row>
    <row r="51" spans="1:6" x14ac:dyDescent="0.2">
      <c r="A51" s="467" t="s">
        <v>8030</v>
      </c>
      <c r="B51" s="468" t="s">
        <v>2146</v>
      </c>
      <c r="C51" s="469" t="s">
        <v>8059</v>
      </c>
      <c r="D51" s="469" t="s">
        <v>1964</v>
      </c>
      <c r="E51" s="470">
        <v>1.5000000000000002</v>
      </c>
      <c r="F51" s="470">
        <v>14.360000000000001</v>
      </c>
    </row>
    <row r="52" spans="1:6" x14ac:dyDescent="0.2">
      <c r="A52" s="467" t="s">
        <v>8030</v>
      </c>
      <c r="B52" s="468" t="s">
        <v>2145</v>
      </c>
      <c r="C52" s="469" t="s">
        <v>8059</v>
      </c>
      <c r="D52" s="469" t="s">
        <v>1963</v>
      </c>
      <c r="E52" s="470">
        <v>4.1500000000000004</v>
      </c>
      <c r="F52" s="470">
        <v>21.19</v>
      </c>
    </row>
    <row r="53" spans="1:6" x14ac:dyDescent="0.2">
      <c r="A53" s="467" t="s">
        <v>8030</v>
      </c>
      <c r="B53" s="468" t="s">
        <v>2144</v>
      </c>
      <c r="C53" s="469" t="s">
        <v>8059</v>
      </c>
      <c r="D53" s="469" t="s">
        <v>1962</v>
      </c>
      <c r="E53" s="470">
        <v>5.38</v>
      </c>
      <c r="F53" s="470">
        <v>18.34</v>
      </c>
    </row>
    <row r="54" spans="1:6" x14ac:dyDescent="0.2">
      <c r="A54" s="467" t="s">
        <v>8030</v>
      </c>
      <c r="B54" s="468" t="s">
        <v>2143</v>
      </c>
      <c r="C54" s="469" t="s">
        <v>8059</v>
      </c>
      <c r="D54" s="469" t="s">
        <v>1961</v>
      </c>
      <c r="E54" s="470">
        <v>4.43</v>
      </c>
      <c r="F54" s="470">
        <v>17.46</v>
      </c>
    </row>
    <row r="55" spans="1:6" x14ac:dyDescent="0.2">
      <c r="A55" s="467" t="s">
        <v>8030</v>
      </c>
      <c r="B55" s="468" t="s">
        <v>2142</v>
      </c>
      <c r="C55" s="469" t="s">
        <v>8059</v>
      </c>
      <c r="D55" s="469" t="s">
        <v>1960</v>
      </c>
      <c r="E55" s="470">
        <v>3.2800000000000002</v>
      </c>
      <c r="F55" s="470">
        <v>10.870000000000001</v>
      </c>
    </row>
    <row r="56" spans="1:6" x14ac:dyDescent="0.2">
      <c r="A56" s="467" t="s">
        <v>8030</v>
      </c>
      <c r="B56" s="468" t="s">
        <v>2141</v>
      </c>
      <c r="C56" s="469" t="s">
        <v>8059</v>
      </c>
      <c r="D56" s="469" t="s">
        <v>1959</v>
      </c>
      <c r="E56" s="470">
        <v>2.9400000000000004</v>
      </c>
      <c r="F56" s="470">
        <v>20.97</v>
      </c>
    </row>
    <row r="57" spans="1:6" x14ac:dyDescent="0.2">
      <c r="A57" s="467" t="s">
        <v>8030</v>
      </c>
      <c r="B57" s="468" t="s">
        <v>2140</v>
      </c>
      <c r="C57" s="469" t="s">
        <v>8059</v>
      </c>
      <c r="D57" s="469" t="s">
        <v>1958</v>
      </c>
      <c r="E57" s="470">
        <v>7.1099999999999994</v>
      </c>
      <c r="F57" s="470">
        <v>25.220000000000002</v>
      </c>
    </row>
    <row r="58" spans="1:6" x14ac:dyDescent="0.2">
      <c r="A58" s="467" t="s">
        <v>8030</v>
      </c>
      <c r="B58" s="468" t="s">
        <v>2139</v>
      </c>
      <c r="C58" s="469" t="s">
        <v>8059</v>
      </c>
      <c r="D58" s="469" t="s">
        <v>1957</v>
      </c>
      <c r="E58" s="470">
        <v>5.43</v>
      </c>
      <c r="F58" s="470">
        <v>23.5</v>
      </c>
    </row>
    <row r="59" spans="1:6" x14ac:dyDescent="0.2">
      <c r="A59" s="467" t="s">
        <v>8030</v>
      </c>
      <c r="B59" s="468" t="s">
        <v>2138</v>
      </c>
      <c r="C59" s="469" t="s">
        <v>8059</v>
      </c>
      <c r="D59" s="469" t="s">
        <v>1956</v>
      </c>
      <c r="E59" s="470">
        <v>9.84</v>
      </c>
      <c r="F59" s="470">
        <v>34.25</v>
      </c>
    </row>
    <row r="60" spans="1:6" x14ac:dyDescent="0.2">
      <c r="A60" s="467" t="s">
        <v>8030</v>
      </c>
      <c r="B60" s="468" t="s">
        <v>2137</v>
      </c>
      <c r="C60" s="469" t="s">
        <v>8059</v>
      </c>
      <c r="D60" s="469" t="s">
        <v>1955</v>
      </c>
      <c r="E60" s="470">
        <v>8.68</v>
      </c>
      <c r="F60" s="470">
        <v>27.55</v>
      </c>
    </row>
    <row r="61" spans="1:6" x14ac:dyDescent="0.2">
      <c r="A61" s="467" t="s">
        <v>8030</v>
      </c>
      <c r="B61" s="468" t="s">
        <v>2136</v>
      </c>
      <c r="C61" s="469" t="s">
        <v>8059</v>
      </c>
      <c r="D61" s="469" t="s">
        <v>1954</v>
      </c>
      <c r="E61" s="470">
        <v>5.69</v>
      </c>
      <c r="F61" s="470">
        <v>38.870000000000005</v>
      </c>
    </row>
    <row r="62" spans="1:6" x14ac:dyDescent="0.2">
      <c r="A62" s="467" t="s">
        <v>8030</v>
      </c>
      <c r="B62" s="468" t="s">
        <v>2135</v>
      </c>
      <c r="C62" s="469" t="s">
        <v>8059</v>
      </c>
      <c r="D62" s="469" t="s">
        <v>1953</v>
      </c>
      <c r="E62" s="470">
        <v>6.63</v>
      </c>
      <c r="F62" s="470">
        <v>28.67</v>
      </c>
    </row>
    <row r="63" spans="1:6" x14ac:dyDescent="0.2">
      <c r="A63" s="467" t="s">
        <v>8030</v>
      </c>
      <c r="B63" s="468" t="s">
        <v>2134</v>
      </c>
      <c r="C63" s="469" t="s">
        <v>8059</v>
      </c>
      <c r="D63" s="469" t="s">
        <v>1952</v>
      </c>
      <c r="E63" s="470">
        <v>10.500000000000002</v>
      </c>
      <c r="F63" s="470">
        <v>29.95</v>
      </c>
    </row>
    <row r="64" spans="1:6" x14ac:dyDescent="0.2">
      <c r="A64" s="467" t="s">
        <v>8030</v>
      </c>
      <c r="B64" s="468" t="s">
        <v>2133</v>
      </c>
      <c r="C64" s="469" t="s">
        <v>8059</v>
      </c>
      <c r="D64" s="469" t="s">
        <v>1951</v>
      </c>
      <c r="E64" s="470">
        <v>8.7000000000000011</v>
      </c>
      <c r="F64" s="470">
        <v>30.820000000000004</v>
      </c>
    </row>
    <row r="65" spans="1:6" x14ac:dyDescent="0.2">
      <c r="A65" s="467" t="s">
        <v>8030</v>
      </c>
      <c r="B65" s="468" t="s">
        <v>2132</v>
      </c>
      <c r="C65" s="469" t="s">
        <v>8059</v>
      </c>
      <c r="D65" s="469" t="s">
        <v>1950</v>
      </c>
      <c r="E65" s="470">
        <v>3.52</v>
      </c>
      <c r="F65" s="470">
        <v>29.500000000000004</v>
      </c>
    </row>
    <row r="66" spans="1:6" x14ac:dyDescent="0.2">
      <c r="A66" s="467" t="s">
        <v>8030</v>
      </c>
      <c r="B66" s="468" t="s">
        <v>2131</v>
      </c>
      <c r="C66" s="469" t="s">
        <v>8060</v>
      </c>
      <c r="D66" s="469" t="s">
        <v>1949</v>
      </c>
      <c r="E66" s="470">
        <v>7.32</v>
      </c>
      <c r="F66" s="470">
        <v>27.900000000000002</v>
      </c>
    </row>
    <row r="67" spans="1:6" x14ac:dyDescent="0.2">
      <c r="A67" s="467" t="s">
        <v>8030</v>
      </c>
      <c r="B67" s="468" t="s">
        <v>2130</v>
      </c>
      <c r="C67" s="469" t="s">
        <v>8060</v>
      </c>
      <c r="D67" s="469" t="s">
        <v>8061</v>
      </c>
      <c r="E67" s="470">
        <v>2.23</v>
      </c>
      <c r="F67" s="470">
        <v>29.560000000000002</v>
      </c>
    </row>
    <row r="68" spans="1:6" x14ac:dyDescent="0.2">
      <c r="A68" s="467" t="s">
        <v>8030</v>
      </c>
      <c r="B68" s="468" t="s">
        <v>2129</v>
      </c>
      <c r="C68" s="469" t="s">
        <v>8060</v>
      </c>
      <c r="D68" s="469" t="s">
        <v>1947</v>
      </c>
      <c r="E68" s="470">
        <v>3.8</v>
      </c>
      <c r="F68" s="470">
        <v>28.99</v>
      </c>
    </row>
    <row r="69" spans="1:6" x14ac:dyDescent="0.2">
      <c r="A69" s="467" t="s">
        <v>8030</v>
      </c>
      <c r="B69" s="468" t="s">
        <v>2128</v>
      </c>
      <c r="C69" s="469" t="s">
        <v>8062</v>
      </c>
      <c r="D69" s="469" t="s">
        <v>1946</v>
      </c>
      <c r="E69" s="470">
        <v>3.52</v>
      </c>
      <c r="F69" s="470">
        <v>13.240000000000002</v>
      </c>
    </row>
    <row r="70" spans="1:6" x14ac:dyDescent="0.2">
      <c r="A70" s="467" t="s">
        <v>8030</v>
      </c>
      <c r="B70" s="468" t="s">
        <v>2127</v>
      </c>
      <c r="C70" s="469" t="s">
        <v>8062</v>
      </c>
      <c r="D70" s="469" t="s">
        <v>1945</v>
      </c>
      <c r="E70" s="470">
        <v>6.9500000000000011</v>
      </c>
      <c r="F70" s="470">
        <v>28.250000000000004</v>
      </c>
    </row>
    <row r="71" spans="1:6" x14ac:dyDescent="0.2">
      <c r="A71" s="467" t="s">
        <v>8030</v>
      </c>
      <c r="B71" s="468" t="s">
        <v>2126</v>
      </c>
      <c r="C71" s="469" t="s">
        <v>8062</v>
      </c>
      <c r="D71" s="469" t="s">
        <v>1944</v>
      </c>
      <c r="E71" s="470">
        <v>6.4300000000000006</v>
      </c>
      <c r="F71" s="470">
        <v>33.92</v>
      </c>
    </row>
    <row r="72" spans="1:6" x14ac:dyDescent="0.2">
      <c r="A72" s="467" t="s">
        <v>8030</v>
      </c>
      <c r="B72" s="468" t="s">
        <v>2125</v>
      </c>
      <c r="C72" s="469" t="s">
        <v>8063</v>
      </c>
      <c r="D72" s="469" t="s">
        <v>1943</v>
      </c>
      <c r="E72" s="470">
        <v>7.5400000000000009</v>
      </c>
      <c r="F72" s="470">
        <v>34.67</v>
      </c>
    </row>
    <row r="73" spans="1:6" x14ac:dyDescent="0.2">
      <c r="A73" s="467" t="s">
        <v>8030</v>
      </c>
      <c r="B73" s="468" t="s">
        <v>2124</v>
      </c>
      <c r="C73" s="469" t="s">
        <v>8064</v>
      </c>
      <c r="D73" s="469" t="s">
        <v>8065</v>
      </c>
      <c r="E73" s="470">
        <v>3.7600000000000002</v>
      </c>
      <c r="F73" s="470">
        <v>39.4</v>
      </c>
    </row>
    <row r="74" spans="1:6" x14ac:dyDescent="0.2">
      <c r="A74" s="467" t="s">
        <v>8030</v>
      </c>
      <c r="B74" s="468" t="s">
        <v>2123</v>
      </c>
      <c r="C74" s="469" t="s">
        <v>8064</v>
      </c>
      <c r="D74" s="469" t="s">
        <v>1941</v>
      </c>
      <c r="E74" s="470">
        <v>7.6800000000000006</v>
      </c>
      <c r="F74" s="470">
        <v>25.96</v>
      </c>
    </row>
    <row r="75" spans="1:6" x14ac:dyDescent="0.2">
      <c r="A75" s="467" t="s">
        <v>8030</v>
      </c>
      <c r="B75" s="468" t="s">
        <v>2122</v>
      </c>
      <c r="C75" s="469" t="s">
        <v>8066</v>
      </c>
      <c r="D75" s="469" t="s">
        <v>8067</v>
      </c>
      <c r="E75" s="470">
        <v>4.5000000000000009</v>
      </c>
      <c r="F75" s="470">
        <v>19.66</v>
      </c>
    </row>
    <row r="76" spans="1:6" x14ac:dyDescent="0.2">
      <c r="A76" s="467" t="s">
        <v>8030</v>
      </c>
      <c r="B76" s="468" t="s">
        <v>2121</v>
      </c>
      <c r="C76" s="469" t="s">
        <v>8068</v>
      </c>
      <c r="D76" s="469" t="s">
        <v>8069</v>
      </c>
      <c r="E76" s="470">
        <v>5.07</v>
      </c>
      <c r="F76" s="470">
        <v>38.659999999999997</v>
      </c>
    </row>
    <row r="77" spans="1:6" x14ac:dyDescent="0.2">
      <c r="A77" s="467" t="s">
        <v>8030</v>
      </c>
      <c r="B77" s="468" t="s">
        <v>2120</v>
      </c>
      <c r="C77" s="469" t="s">
        <v>8070</v>
      </c>
      <c r="D77" s="469" t="s">
        <v>1938</v>
      </c>
      <c r="E77" s="470">
        <v>10.040000000000001</v>
      </c>
      <c r="F77" s="470">
        <v>32.5</v>
      </c>
    </row>
    <row r="78" spans="1:6" x14ac:dyDescent="0.2">
      <c r="A78" s="467" t="s">
        <v>8030</v>
      </c>
      <c r="B78" s="468" t="s">
        <v>2119</v>
      </c>
      <c r="C78" s="469" t="s">
        <v>8070</v>
      </c>
      <c r="D78" s="469" t="s">
        <v>1937</v>
      </c>
      <c r="E78" s="470">
        <v>10.500000000000002</v>
      </c>
      <c r="F78" s="470">
        <v>56.169999999999995</v>
      </c>
    </row>
    <row r="79" spans="1:6" x14ac:dyDescent="0.2">
      <c r="A79" s="467" t="s">
        <v>8030</v>
      </c>
      <c r="B79" s="468" t="s">
        <v>2118</v>
      </c>
      <c r="C79" s="469" t="s">
        <v>8071</v>
      </c>
      <c r="D79" s="469" t="s">
        <v>7343</v>
      </c>
      <c r="E79" s="470">
        <v>4.5200000000000005</v>
      </c>
      <c r="F79" s="470">
        <v>28.08</v>
      </c>
    </row>
    <row r="80" spans="1:6" x14ac:dyDescent="0.2">
      <c r="A80" s="467" t="s">
        <v>8030</v>
      </c>
      <c r="B80" s="468" t="s">
        <v>2117</v>
      </c>
      <c r="C80" s="469" t="s">
        <v>8072</v>
      </c>
      <c r="D80" s="469" t="s">
        <v>1935</v>
      </c>
      <c r="E80" s="470">
        <v>5</v>
      </c>
      <c r="F80" s="470">
        <v>15.990000000000002</v>
      </c>
    </row>
    <row r="81" spans="1:6" x14ac:dyDescent="0.2">
      <c r="A81" s="467" t="s">
        <v>8030</v>
      </c>
      <c r="B81" s="468" t="s">
        <v>2116</v>
      </c>
      <c r="C81" s="469" t="s">
        <v>8073</v>
      </c>
      <c r="D81" s="469" t="s">
        <v>1934</v>
      </c>
      <c r="E81" s="470">
        <v>5.7700000000000005</v>
      </c>
      <c r="F81" s="470">
        <v>34.5</v>
      </c>
    </row>
    <row r="82" spans="1:6" x14ac:dyDescent="0.2">
      <c r="A82" s="467" t="s">
        <v>8030</v>
      </c>
      <c r="B82" s="468" t="s">
        <v>2115</v>
      </c>
      <c r="C82" s="469" t="s">
        <v>8073</v>
      </c>
      <c r="D82" s="469" t="s">
        <v>1933</v>
      </c>
      <c r="E82" s="470">
        <v>6.1700000000000008</v>
      </c>
      <c r="F82" s="470">
        <v>56.84</v>
      </c>
    </row>
    <row r="83" spans="1:6" x14ac:dyDescent="0.2">
      <c r="A83" s="467" t="s">
        <v>8030</v>
      </c>
      <c r="B83" s="468" t="s">
        <v>2114</v>
      </c>
      <c r="C83" s="469" t="s">
        <v>8074</v>
      </c>
      <c r="D83" s="469" t="s">
        <v>1932</v>
      </c>
      <c r="E83" s="470">
        <v>6.92</v>
      </c>
      <c r="F83" s="470">
        <v>25.81</v>
      </c>
    </row>
    <row r="84" spans="1:6" x14ac:dyDescent="0.2">
      <c r="A84" s="467" t="s">
        <v>8030</v>
      </c>
      <c r="B84" s="468" t="s">
        <v>2113</v>
      </c>
      <c r="C84" s="469" t="s">
        <v>8074</v>
      </c>
      <c r="D84" s="469" t="s">
        <v>1931</v>
      </c>
      <c r="E84" s="470">
        <v>5.04</v>
      </c>
      <c r="F84" s="470">
        <v>34.74</v>
      </c>
    </row>
    <row r="85" spans="1:6" x14ac:dyDescent="0.2">
      <c r="A85" s="467" t="s">
        <v>8030</v>
      </c>
      <c r="B85" s="468" t="s">
        <v>2112</v>
      </c>
      <c r="C85" s="469" t="s">
        <v>8074</v>
      </c>
      <c r="D85" s="469" t="s">
        <v>1930</v>
      </c>
      <c r="E85" s="470">
        <v>1.56</v>
      </c>
      <c r="F85" s="470">
        <v>28.000000000000004</v>
      </c>
    </row>
    <row r="86" spans="1:6" x14ac:dyDescent="0.2">
      <c r="A86" s="467" t="s">
        <v>8030</v>
      </c>
      <c r="B86" s="468" t="s">
        <v>2111</v>
      </c>
      <c r="C86" s="469" t="s">
        <v>8074</v>
      </c>
      <c r="D86" s="469" t="s">
        <v>1929</v>
      </c>
      <c r="E86" s="470">
        <v>5.03</v>
      </c>
      <c r="F86" s="470">
        <v>40.49</v>
      </c>
    </row>
    <row r="87" spans="1:6" x14ac:dyDescent="0.2">
      <c r="A87" s="467" t="s">
        <v>8030</v>
      </c>
      <c r="B87" s="468" t="s">
        <v>2110</v>
      </c>
      <c r="C87" s="469" t="s">
        <v>8074</v>
      </c>
      <c r="D87" s="469" t="s">
        <v>1928</v>
      </c>
      <c r="E87" s="470">
        <v>3.42</v>
      </c>
      <c r="F87" s="470">
        <v>24.55</v>
      </c>
    </row>
    <row r="88" spans="1:6" x14ac:dyDescent="0.2">
      <c r="A88" s="467" t="s">
        <v>8030</v>
      </c>
      <c r="B88" s="468" t="s">
        <v>2109</v>
      </c>
      <c r="C88" s="469" t="s">
        <v>8075</v>
      </c>
      <c r="D88" s="469" t="s">
        <v>1927</v>
      </c>
      <c r="E88" s="470">
        <v>2.4200000000000004</v>
      </c>
      <c r="F88" s="470">
        <v>21.53</v>
      </c>
    </row>
    <row r="89" spans="1:6" x14ac:dyDescent="0.2">
      <c r="A89" s="467" t="s">
        <v>8030</v>
      </c>
      <c r="B89" s="468" t="s">
        <v>2108</v>
      </c>
      <c r="C89" s="469" t="s">
        <v>8076</v>
      </c>
      <c r="D89" s="469" t="s">
        <v>1926</v>
      </c>
      <c r="E89" s="470">
        <v>0.88</v>
      </c>
      <c r="F89" s="470">
        <v>13.61</v>
      </c>
    </row>
    <row r="90" spans="1:6" x14ac:dyDescent="0.2">
      <c r="A90" s="467" t="s">
        <v>8030</v>
      </c>
      <c r="B90" s="468" t="s">
        <v>2107</v>
      </c>
      <c r="C90" s="469" t="s">
        <v>8076</v>
      </c>
      <c r="D90" s="469" t="s">
        <v>1925</v>
      </c>
      <c r="E90" s="470">
        <v>7.1000000000000005</v>
      </c>
      <c r="F90" s="470">
        <v>28.21</v>
      </c>
    </row>
    <row r="91" spans="1:6" x14ac:dyDescent="0.2">
      <c r="A91" s="467" t="s">
        <v>8030</v>
      </c>
      <c r="B91" s="468" t="s">
        <v>2106</v>
      </c>
      <c r="C91" s="469" t="s">
        <v>8076</v>
      </c>
      <c r="D91" s="469" t="s">
        <v>1924</v>
      </c>
      <c r="E91" s="470">
        <v>8.43</v>
      </c>
      <c r="F91" s="470">
        <v>23.040000000000003</v>
      </c>
    </row>
    <row r="92" spans="1:6" x14ac:dyDescent="0.2">
      <c r="A92" s="467" t="s">
        <v>8030</v>
      </c>
      <c r="B92" s="468" t="s">
        <v>2105</v>
      </c>
      <c r="C92" s="469" t="s">
        <v>8077</v>
      </c>
      <c r="D92" s="469" t="s">
        <v>1923</v>
      </c>
      <c r="E92" s="470">
        <v>4.5600000000000005</v>
      </c>
      <c r="F92" s="470">
        <v>17.580000000000002</v>
      </c>
    </row>
    <row r="93" spans="1:6" x14ac:dyDescent="0.2">
      <c r="A93" s="467" t="s">
        <v>8030</v>
      </c>
      <c r="B93" s="468" t="s">
        <v>2104</v>
      </c>
      <c r="C93" s="469" t="s">
        <v>8077</v>
      </c>
      <c r="D93" s="469" t="s">
        <v>8078</v>
      </c>
      <c r="E93" s="470">
        <v>4.8100000000000005</v>
      </c>
      <c r="F93" s="470">
        <v>18.130000000000003</v>
      </c>
    </row>
    <row r="94" spans="1:6" x14ac:dyDescent="0.2">
      <c r="A94" s="467" t="s">
        <v>8030</v>
      </c>
      <c r="B94" s="468" t="s">
        <v>2103</v>
      </c>
      <c r="C94" s="469" t="s">
        <v>8077</v>
      </c>
      <c r="D94" s="469" t="s">
        <v>7342</v>
      </c>
      <c r="E94" s="470">
        <v>6.0200000000000005</v>
      </c>
      <c r="F94" s="470">
        <v>25.28</v>
      </c>
    </row>
    <row r="95" spans="1:6" x14ac:dyDescent="0.2">
      <c r="A95" s="467" t="s">
        <v>8030</v>
      </c>
      <c r="B95" s="468" t="s">
        <v>2102</v>
      </c>
      <c r="C95" s="469" t="s">
        <v>8079</v>
      </c>
      <c r="D95" s="469" t="s">
        <v>1920</v>
      </c>
      <c r="E95" s="470">
        <v>9.66</v>
      </c>
      <c r="F95" s="470">
        <v>25.480000000000004</v>
      </c>
    </row>
    <row r="96" spans="1:6" x14ac:dyDescent="0.2">
      <c r="A96" s="467" t="s">
        <v>8030</v>
      </c>
      <c r="B96" s="468" t="s">
        <v>2101</v>
      </c>
      <c r="C96" s="469" t="s">
        <v>8079</v>
      </c>
      <c r="D96" s="469" t="s">
        <v>1919</v>
      </c>
      <c r="E96" s="470">
        <v>5.7600000000000007</v>
      </c>
      <c r="F96" s="470">
        <v>47.86</v>
      </c>
    </row>
    <row r="97" spans="1:6" x14ac:dyDescent="0.2">
      <c r="A97" s="467" t="s">
        <v>8030</v>
      </c>
      <c r="B97" s="468" t="s">
        <v>2100</v>
      </c>
      <c r="C97" s="469" t="s">
        <v>8079</v>
      </c>
      <c r="D97" s="469" t="s">
        <v>1918</v>
      </c>
      <c r="E97" s="470">
        <v>10.500000000000002</v>
      </c>
      <c r="F97" s="470">
        <v>44.91</v>
      </c>
    </row>
    <row r="98" spans="1:6" x14ac:dyDescent="0.2">
      <c r="A98" s="467" t="s">
        <v>8030</v>
      </c>
      <c r="B98" s="468" t="s">
        <v>2099</v>
      </c>
      <c r="C98" s="469" t="s">
        <v>8079</v>
      </c>
      <c r="D98" s="469" t="s">
        <v>1917</v>
      </c>
      <c r="E98" s="470">
        <v>10.23</v>
      </c>
      <c r="F98" s="470">
        <v>46.63</v>
      </c>
    </row>
    <row r="99" spans="1:6" x14ac:dyDescent="0.2">
      <c r="A99" s="467" t="s">
        <v>8030</v>
      </c>
      <c r="B99" s="468" t="s">
        <v>2098</v>
      </c>
      <c r="C99" s="469" t="s">
        <v>8079</v>
      </c>
      <c r="D99" s="469" t="s">
        <v>1916</v>
      </c>
      <c r="E99" s="470">
        <v>10.500000000000002</v>
      </c>
      <c r="F99" s="470">
        <v>17.64</v>
      </c>
    </row>
    <row r="100" spans="1:6" x14ac:dyDescent="0.2">
      <c r="A100" s="467" t="s">
        <v>8030</v>
      </c>
      <c r="B100" s="468" t="s">
        <v>2097</v>
      </c>
      <c r="C100" s="469" t="s">
        <v>8079</v>
      </c>
      <c r="D100" s="469" t="s">
        <v>1915</v>
      </c>
      <c r="E100" s="470">
        <v>4.2300000000000004</v>
      </c>
      <c r="F100" s="470">
        <v>57.410000000000004</v>
      </c>
    </row>
    <row r="101" spans="1:6" x14ac:dyDescent="0.2">
      <c r="A101" s="467" t="s">
        <v>8030</v>
      </c>
      <c r="B101" s="468" t="s">
        <v>2096</v>
      </c>
      <c r="C101" s="469" t="s">
        <v>8080</v>
      </c>
      <c r="D101" s="469" t="s">
        <v>1914</v>
      </c>
      <c r="E101" s="470">
        <v>7.9800000000000013</v>
      </c>
      <c r="F101" s="470">
        <v>38.190000000000005</v>
      </c>
    </row>
    <row r="102" spans="1:6" x14ac:dyDescent="0.2">
      <c r="A102" s="467" t="s">
        <v>8030</v>
      </c>
      <c r="B102" s="468" t="s">
        <v>2095</v>
      </c>
      <c r="C102" s="469" t="s">
        <v>8080</v>
      </c>
      <c r="D102" s="469" t="s">
        <v>1913</v>
      </c>
      <c r="E102" s="470">
        <v>7.32</v>
      </c>
      <c r="F102" s="470">
        <v>27.890000000000004</v>
      </c>
    </row>
    <row r="103" spans="1:6" x14ac:dyDescent="0.2">
      <c r="A103" s="467" t="s">
        <v>8030</v>
      </c>
      <c r="B103" s="468" t="s">
        <v>2094</v>
      </c>
      <c r="C103" s="469" t="s">
        <v>8080</v>
      </c>
      <c r="D103" s="469" t="s">
        <v>1912</v>
      </c>
      <c r="E103" s="470">
        <v>1.46</v>
      </c>
      <c r="F103" s="470">
        <v>26.61</v>
      </c>
    </row>
    <row r="104" spans="1:6" x14ac:dyDescent="0.2">
      <c r="A104" s="467" t="s">
        <v>8030</v>
      </c>
      <c r="B104" s="468" t="s">
        <v>2093</v>
      </c>
      <c r="C104" s="469" t="s">
        <v>8081</v>
      </c>
      <c r="D104" s="469" t="s">
        <v>1911</v>
      </c>
      <c r="E104" s="470">
        <v>2.92</v>
      </c>
      <c r="F104" s="470">
        <v>24.51</v>
      </c>
    </row>
    <row r="105" spans="1:6" x14ac:dyDescent="0.2">
      <c r="A105" s="467" t="s">
        <v>8030</v>
      </c>
      <c r="B105" s="468" t="s">
        <v>2092</v>
      </c>
      <c r="C105" s="469" t="s">
        <v>8081</v>
      </c>
      <c r="D105" s="469" t="s">
        <v>1910</v>
      </c>
      <c r="E105" s="470">
        <v>6.5500000000000007</v>
      </c>
      <c r="F105" s="470">
        <v>18.7</v>
      </c>
    </row>
    <row r="106" spans="1:6" x14ac:dyDescent="0.2">
      <c r="A106" s="467" t="s">
        <v>8030</v>
      </c>
      <c r="B106" s="468" t="s">
        <v>2091</v>
      </c>
      <c r="C106" s="469" t="s">
        <v>8081</v>
      </c>
      <c r="D106" s="469" t="s">
        <v>1909</v>
      </c>
      <c r="E106" s="470">
        <v>2.12</v>
      </c>
      <c r="F106" s="470">
        <v>23.64</v>
      </c>
    </row>
    <row r="107" spans="1:6" x14ac:dyDescent="0.2">
      <c r="A107" s="467" t="s">
        <v>8030</v>
      </c>
      <c r="B107" s="468" t="s">
        <v>2090</v>
      </c>
      <c r="C107" s="469" t="s">
        <v>8081</v>
      </c>
      <c r="D107" s="469" t="s">
        <v>1908</v>
      </c>
      <c r="E107" s="470">
        <v>10.14</v>
      </c>
      <c r="F107" s="470">
        <v>38.520000000000003</v>
      </c>
    </row>
    <row r="108" spans="1:6" x14ac:dyDescent="0.2">
      <c r="A108" s="467" t="s">
        <v>8030</v>
      </c>
      <c r="B108" s="468" t="s">
        <v>2089</v>
      </c>
      <c r="C108" s="469" t="s">
        <v>8082</v>
      </c>
      <c r="D108" s="469" t="s">
        <v>1907</v>
      </c>
      <c r="E108" s="470">
        <v>6.7700000000000014</v>
      </c>
      <c r="F108" s="470">
        <v>46.36</v>
      </c>
    </row>
    <row r="109" spans="1:6" x14ac:dyDescent="0.2">
      <c r="A109" s="467" t="s">
        <v>8030</v>
      </c>
      <c r="B109" s="468" t="s">
        <v>2088</v>
      </c>
      <c r="C109" s="469" t="s">
        <v>8082</v>
      </c>
      <c r="D109" s="469" t="s">
        <v>1906</v>
      </c>
      <c r="E109" s="470">
        <v>5.78</v>
      </c>
      <c r="F109" s="470">
        <v>22.57</v>
      </c>
    </row>
    <row r="110" spans="1:6" x14ac:dyDescent="0.2">
      <c r="A110" s="467" t="s">
        <v>8030</v>
      </c>
      <c r="B110" s="468" t="s">
        <v>2087</v>
      </c>
      <c r="C110" s="469" t="s">
        <v>8082</v>
      </c>
      <c r="D110" s="469" t="s">
        <v>1905</v>
      </c>
      <c r="E110" s="470">
        <v>2.44</v>
      </c>
      <c r="F110" s="470">
        <v>14.14</v>
      </c>
    </row>
    <row r="111" spans="1:6" x14ac:dyDescent="0.2">
      <c r="A111" s="467" t="s">
        <v>8030</v>
      </c>
      <c r="B111" s="468" t="s">
        <v>2086</v>
      </c>
      <c r="C111" s="469" t="s">
        <v>8083</v>
      </c>
      <c r="D111" s="469" t="s">
        <v>8084</v>
      </c>
      <c r="E111" s="470">
        <v>10.220000000000001</v>
      </c>
      <c r="F111" s="470">
        <v>42.13</v>
      </c>
    </row>
    <row r="112" spans="1:6" x14ac:dyDescent="0.2">
      <c r="A112" s="467" t="s">
        <v>8030</v>
      </c>
      <c r="B112" s="468" t="s">
        <v>2085</v>
      </c>
      <c r="C112" s="469" t="s">
        <v>8085</v>
      </c>
      <c r="D112" s="469" t="s">
        <v>8086</v>
      </c>
      <c r="E112" s="470">
        <v>10.500000000000002</v>
      </c>
      <c r="F112" s="470">
        <v>49.68</v>
      </c>
    </row>
    <row r="113" spans="1:6" x14ac:dyDescent="0.2">
      <c r="A113" s="467" t="s">
        <v>8030</v>
      </c>
      <c r="B113" s="468" t="s">
        <v>2084</v>
      </c>
      <c r="C113" s="469" t="s">
        <v>8087</v>
      </c>
      <c r="D113" s="469" t="s">
        <v>1902</v>
      </c>
      <c r="E113" s="470">
        <v>6.5100000000000007</v>
      </c>
      <c r="F113" s="470">
        <v>23.31</v>
      </c>
    </row>
    <row r="114" spans="1:6" x14ac:dyDescent="0.2">
      <c r="A114" s="467" t="s">
        <v>8030</v>
      </c>
      <c r="B114" s="468" t="s">
        <v>2083</v>
      </c>
      <c r="C114" s="469" t="s">
        <v>8087</v>
      </c>
      <c r="D114" s="469" t="s">
        <v>1901</v>
      </c>
      <c r="E114" s="470">
        <v>2.6</v>
      </c>
      <c r="F114" s="470">
        <v>27.060000000000002</v>
      </c>
    </row>
    <row r="115" spans="1:6" x14ac:dyDescent="0.2">
      <c r="A115" s="467" t="s">
        <v>8030</v>
      </c>
      <c r="B115" s="468" t="s">
        <v>2082</v>
      </c>
      <c r="C115" s="469" t="s">
        <v>8087</v>
      </c>
      <c r="D115" s="469" t="s">
        <v>1900</v>
      </c>
      <c r="E115" s="470">
        <v>5.46</v>
      </c>
      <c r="F115" s="470">
        <v>33.11</v>
      </c>
    </row>
    <row r="116" spans="1:6" x14ac:dyDescent="0.2">
      <c r="A116" s="467" t="s">
        <v>8030</v>
      </c>
      <c r="B116" s="468" t="s">
        <v>2081</v>
      </c>
      <c r="C116" s="469" t="s">
        <v>8088</v>
      </c>
      <c r="D116" s="469" t="s">
        <v>1899</v>
      </c>
      <c r="E116" s="470">
        <v>1.9900000000000002</v>
      </c>
      <c r="F116" s="470">
        <v>14.39</v>
      </c>
    </row>
    <row r="117" spans="1:6" x14ac:dyDescent="0.2">
      <c r="A117" s="467" t="s">
        <v>8030</v>
      </c>
      <c r="B117" s="468" t="s">
        <v>2080</v>
      </c>
      <c r="C117" s="469" t="s">
        <v>8088</v>
      </c>
      <c r="D117" s="469" t="s">
        <v>1898</v>
      </c>
      <c r="E117" s="470">
        <v>7.2000000000000011</v>
      </c>
      <c r="F117" s="470">
        <v>38.049999999999997</v>
      </c>
    </row>
    <row r="118" spans="1:6" x14ac:dyDescent="0.2">
      <c r="A118" s="467" t="s">
        <v>8030</v>
      </c>
      <c r="B118" s="468" t="s">
        <v>2079</v>
      </c>
      <c r="C118" s="469" t="s">
        <v>8089</v>
      </c>
      <c r="D118" s="469" t="s">
        <v>1897</v>
      </c>
      <c r="E118" s="470">
        <v>6.5700000000000012</v>
      </c>
      <c r="F118" s="470">
        <v>25.900000000000002</v>
      </c>
    </row>
    <row r="119" spans="1:6" x14ac:dyDescent="0.2">
      <c r="A119" s="467" t="s">
        <v>8030</v>
      </c>
      <c r="B119" s="468" t="s">
        <v>2078</v>
      </c>
      <c r="C119" s="469" t="s">
        <v>8089</v>
      </c>
      <c r="D119" s="469" t="s">
        <v>1896</v>
      </c>
      <c r="E119" s="470">
        <v>10.500000000000002</v>
      </c>
      <c r="F119" s="470">
        <v>31.2</v>
      </c>
    </row>
    <row r="120" spans="1:6" x14ac:dyDescent="0.2">
      <c r="A120" s="467" t="s">
        <v>8030</v>
      </c>
      <c r="B120" s="468" t="s">
        <v>2077</v>
      </c>
      <c r="C120" s="469" t="s">
        <v>8089</v>
      </c>
      <c r="D120" s="469" t="s">
        <v>1895</v>
      </c>
      <c r="E120" s="470">
        <v>2.4300000000000002</v>
      </c>
      <c r="F120" s="470">
        <v>23.01</v>
      </c>
    </row>
    <row r="121" spans="1:6" x14ac:dyDescent="0.2">
      <c r="A121" s="467" t="s">
        <v>8030</v>
      </c>
      <c r="B121" s="468" t="s">
        <v>2076</v>
      </c>
      <c r="C121" s="469" t="s">
        <v>8089</v>
      </c>
      <c r="D121" s="469" t="s">
        <v>1894</v>
      </c>
      <c r="E121" s="470">
        <v>4.54</v>
      </c>
      <c r="F121" s="470">
        <v>30.570000000000004</v>
      </c>
    </row>
    <row r="122" spans="1:6" x14ac:dyDescent="0.2">
      <c r="A122" s="467" t="s">
        <v>8030</v>
      </c>
      <c r="B122" s="468" t="s">
        <v>2075</v>
      </c>
      <c r="C122" s="469" t="s">
        <v>8090</v>
      </c>
      <c r="D122" s="469" t="s">
        <v>1893</v>
      </c>
      <c r="E122" s="470">
        <v>6.78</v>
      </c>
      <c r="F122" s="470">
        <v>24.85</v>
      </c>
    </row>
    <row r="123" spans="1:6" x14ac:dyDescent="0.2">
      <c r="A123" s="467" t="s">
        <v>8030</v>
      </c>
      <c r="B123" s="468" t="s">
        <v>2074</v>
      </c>
      <c r="C123" s="469" t="s">
        <v>8090</v>
      </c>
      <c r="D123" s="469" t="s">
        <v>1892</v>
      </c>
      <c r="E123" s="470">
        <v>2.3800000000000003</v>
      </c>
      <c r="F123" s="470">
        <v>19.8</v>
      </c>
    </row>
    <row r="124" spans="1:6" x14ac:dyDescent="0.2">
      <c r="A124" s="467" t="s">
        <v>8030</v>
      </c>
      <c r="B124" s="468" t="s">
        <v>2073</v>
      </c>
      <c r="C124" s="469" t="s">
        <v>8090</v>
      </c>
      <c r="D124" s="469" t="s">
        <v>1891</v>
      </c>
      <c r="E124" s="470">
        <v>3.0100000000000002</v>
      </c>
      <c r="F124" s="470">
        <v>25.740000000000002</v>
      </c>
    </row>
    <row r="125" spans="1:6" x14ac:dyDescent="0.2">
      <c r="A125" s="467" t="s">
        <v>8030</v>
      </c>
      <c r="B125" s="468" t="s">
        <v>2072</v>
      </c>
      <c r="C125" s="469" t="s">
        <v>8090</v>
      </c>
      <c r="D125" s="469" t="s">
        <v>1890</v>
      </c>
      <c r="E125" s="470">
        <v>4.4400000000000004</v>
      </c>
      <c r="F125" s="470">
        <v>23.78</v>
      </c>
    </row>
    <row r="126" spans="1:6" x14ac:dyDescent="0.2">
      <c r="A126" s="467" t="s">
        <v>8030</v>
      </c>
      <c r="B126" s="468" t="s">
        <v>2071</v>
      </c>
      <c r="C126" s="469" t="s">
        <v>8090</v>
      </c>
      <c r="D126" s="469" t="s">
        <v>1889</v>
      </c>
      <c r="E126" s="470">
        <v>3.75</v>
      </c>
      <c r="F126" s="470">
        <v>33.4</v>
      </c>
    </row>
    <row r="127" spans="1:6" x14ac:dyDescent="0.2">
      <c r="A127" s="467" t="s">
        <v>8030</v>
      </c>
      <c r="B127" s="468" t="s">
        <v>2070</v>
      </c>
      <c r="C127" s="469" t="s">
        <v>8090</v>
      </c>
      <c r="D127" s="469" t="s">
        <v>1888</v>
      </c>
      <c r="E127" s="470">
        <v>4.2</v>
      </c>
      <c r="F127" s="470">
        <v>40.14</v>
      </c>
    </row>
    <row r="128" spans="1:6" x14ac:dyDescent="0.2">
      <c r="A128" s="467" t="s">
        <v>8030</v>
      </c>
      <c r="B128" s="468" t="s">
        <v>2069</v>
      </c>
      <c r="C128" s="469" t="s">
        <v>8091</v>
      </c>
      <c r="D128" s="469" t="s">
        <v>1887</v>
      </c>
      <c r="E128" s="470">
        <v>0.82000000000000006</v>
      </c>
      <c r="F128" s="470">
        <v>19.410000000000004</v>
      </c>
    </row>
    <row r="129" spans="1:6" x14ac:dyDescent="0.2">
      <c r="A129" s="467" t="s">
        <v>8030</v>
      </c>
      <c r="B129" s="468" t="s">
        <v>2068</v>
      </c>
      <c r="C129" s="469" t="s">
        <v>8091</v>
      </c>
      <c r="D129" s="469" t="s">
        <v>1886</v>
      </c>
      <c r="E129" s="470">
        <v>8.48</v>
      </c>
      <c r="F129" s="470">
        <v>33.650000000000006</v>
      </c>
    </row>
    <row r="130" spans="1:6" x14ac:dyDescent="0.2">
      <c r="A130" s="467" t="s">
        <v>8030</v>
      </c>
      <c r="B130" s="468" t="s">
        <v>2067</v>
      </c>
      <c r="C130" s="469" t="s">
        <v>8092</v>
      </c>
      <c r="D130" s="469" t="s">
        <v>1885</v>
      </c>
      <c r="E130" s="470">
        <v>4.6900000000000004</v>
      </c>
      <c r="F130" s="470">
        <v>21.250000000000004</v>
      </c>
    </row>
    <row r="131" spans="1:6" x14ac:dyDescent="0.2">
      <c r="A131" s="467" t="s">
        <v>8030</v>
      </c>
      <c r="B131" s="468" t="s">
        <v>2066</v>
      </c>
      <c r="C131" s="469" t="s">
        <v>8092</v>
      </c>
      <c r="D131" s="469" t="s">
        <v>1884</v>
      </c>
      <c r="E131" s="470">
        <v>2.1800000000000002</v>
      </c>
      <c r="F131" s="470">
        <v>29.810000000000002</v>
      </c>
    </row>
    <row r="132" spans="1:6" x14ac:dyDescent="0.2">
      <c r="A132" s="467" t="s">
        <v>8030</v>
      </c>
      <c r="B132" s="468" t="s">
        <v>2065</v>
      </c>
      <c r="C132" s="469" t="s">
        <v>8093</v>
      </c>
      <c r="D132" s="469" t="s">
        <v>1883</v>
      </c>
      <c r="E132" s="470">
        <v>6.0500000000000007</v>
      </c>
      <c r="F132" s="470">
        <v>28.54</v>
      </c>
    </row>
    <row r="133" spans="1:6" x14ac:dyDescent="0.2">
      <c r="A133" s="467" t="s">
        <v>8030</v>
      </c>
      <c r="B133" s="468" t="s">
        <v>2064</v>
      </c>
      <c r="C133" s="469" t="s">
        <v>8094</v>
      </c>
      <c r="D133" s="469" t="s">
        <v>1882</v>
      </c>
      <c r="E133" s="470">
        <v>4.05</v>
      </c>
      <c r="F133" s="470">
        <v>28.93</v>
      </c>
    </row>
    <row r="134" spans="1:6" x14ac:dyDescent="0.2">
      <c r="A134" s="467" t="s">
        <v>8030</v>
      </c>
      <c r="B134" s="468" t="s">
        <v>2063</v>
      </c>
      <c r="C134" s="469" t="s">
        <v>8095</v>
      </c>
      <c r="D134" s="469" t="s">
        <v>1881</v>
      </c>
      <c r="E134" s="470">
        <v>4.72</v>
      </c>
      <c r="F134" s="470">
        <v>19.37</v>
      </c>
    </row>
    <row r="135" spans="1:6" x14ac:dyDescent="0.2">
      <c r="A135" s="467" t="s">
        <v>8030</v>
      </c>
      <c r="B135" s="468" t="s">
        <v>2062</v>
      </c>
      <c r="C135" s="469" t="s">
        <v>8096</v>
      </c>
      <c r="D135" s="469" t="s">
        <v>1880</v>
      </c>
      <c r="E135" s="470">
        <v>1.5700000000000003</v>
      </c>
      <c r="F135" s="470">
        <v>23.950000000000003</v>
      </c>
    </row>
    <row r="136" spans="1:6" x14ac:dyDescent="0.2">
      <c r="A136" s="467" t="s">
        <v>8030</v>
      </c>
      <c r="B136" s="468" t="s">
        <v>2061</v>
      </c>
      <c r="C136" s="469" t="s">
        <v>8097</v>
      </c>
      <c r="D136" s="469" t="s">
        <v>1879</v>
      </c>
      <c r="E136" s="470">
        <v>3.5900000000000003</v>
      </c>
      <c r="F136" s="470">
        <v>17.420000000000002</v>
      </c>
    </row>
    <row r="137" spans="1:6" x14ac:dyDescent="0.2">
      <c r="A137" s="467" t="s">
        <v>8030</v>
      </c>
      <c r="B137" s="468" t="s">
        <v>2060</v>
      </c>
      <c r="C137" s="469" t="s">
        <v>8097</v>
      </c>
      <c r="D137" s="469" t="s">
        <v>1878</v>
      </c>
      <c r="E137" s="470">
        <v>3.6500000000000004</v>
      </c>
      <c r="F137" s="470">
        <v>29.32</v>
      </c>
    </row>
    <row r="138" spans="1:6" x14ac:dyDescent="0.2">
      <c r="A138" s="467" t="s">
        <v>8030</v>
      </c>
      <c r="B138" s="468" t="s">
        <v>2059</v>
      </c>
      <c r="C138" s="469" t="s">
        <v>8097</v>
      </c>
      <c r="D138" s="469" t="s">
        <v>1877</v>
      </c>
      <c r="E138" s="470">
        <v>5.8800000000000008</v>
      </c>
      <c r="F138" s="470">
        <v>25.7</v>
      </c>
    </row>
    <row r="139" spans="1:6" x14ac:dyDescent="0.2">
      <c r="A139" s="467" t="s">
        <v>8030</v>
      </c>
      <c r="B139" s="468" t="s">
        <v>2058</v>
      </c>
      <c r="C139" s="469" t="s">
        <v>8098</v>
      </c>
      <c r="D139" s="469" t="s">
        <v>8099</v>
      </c>
      <c r="E139" s="470">
        <v>6.4600000000000009</v>
      </c>
      <c r="F139" s="470">
        <v>20.570000000000004</v>
      </c>
    </row>
    <row r="140" spans="1:6" x14ac:dyDescent="0.2">
      <c r="A140" s="467" t="s">
        <v>8030</v>
      </c>
      <c r="B140" s="468" t="s">
        <v>2057</v>
      </c>
      <c r="C140" s="469" t="s">
        <v>8098</v>
      </c>
      <c r="D140" s="469" t="s">
        <v>8100</v>
      </c>
      <c r="E140" s="470">
        <v>6.4200000000000008</v>
      </c>
      <c r="F140" s="470">
        <v>19.790000000000003</v>
      </c>
    </row>
    <row r="141" spans="1:6" x14ac:dyDescent="0.2">
      <c r="A141" s="467" t="s">
        <v>8030</v>
      </c>
      <c r="B141" s="468" t="s">
        <v>2056</v>
      </c>
      <c r="C141" s="469" t="s">
        <v>8101</v>
      </c>
      <c r="D141" s="469" t="s">
        <v>8102</v>
      </c>
      <c r="E141" s="470">
        <v>3.7000000000000006</v>
      </c>
      <c r="F141" s="470">
        <v>22.160000000000004</v>
      </c>
    </row>
    <row r="142" spans="1:6" x14ac:dyDescent="0.2">
      <c r="A142" s="467" t="s">
        <v>8030</v>
      </c>
      <c r="B142" s="468" t="s">
        <v>2055</v>
      </c>
      <c r="C142" s="469" t="s">
        <v>8101</v>
      </c>
      <c r="D142" s="469" t="s">
        <v>1873</v>
      </c>
      <c r="E142" s="470">
        <v>6.7700000000000014</v>
      </c>
      <c r="F142" s="470">
        <v>33.800000000000004</v>
      </c>
    </row>
    <row r="143" spans="1:6" x14ac:dyDescent="0.2">
      <c r="A143" s="467" t="s">
        <v>8030</v>
      </c>
      <c r="B143" s="468" t="s">
        <v>2054</v>
      </c>
      <c r="C143" s="469" t="s">
        <v>8103</v>
      </c>
      <c r="D143" s="469" t="s">
        <v>1872</v>
      </c>
      <c r="E143" s="470">
        <v>3.1900000000000004</v>
      </c>
      <c r="F143" s="470">
        <v>30.060000000000002</v>
      </c>
    </row>
    <row r="144" spans="1:6" x14ac:dyDescent="0.2">
      <c r="A144" s="467" t="s">
        <v>8030</v>
      </c>
      <c r="B144" s="468" t="s">
        <v>2053</v>
      </c>
      <c r="C144" s="469" t="s">
        <v>8103</v>
      </c>
      <c r="D144" s="469" t="s">
        <v>1871</v>
      </c>
      <c r="E144" s="470">
        <v>4.5600000000000005</v>
      </c>
      <c r="F144" s="470">
        <v>23.150000000000002</v>
      </c>
    </row>
    <row r="145" spans="1:6" x14ac:dyDescent="0.2">
      <c r="A145" s="467" t="s">
        <v>8030</v>
      </c>
      <c r="B145" s="468" t="s">
        <v>2052</v>
      </c>
      <c r="C145" s="469" t="s">
        <v>8103</v>
      </c>
      <c r="D145" s="469" t="s">
        <v>1870</v>
      </c>
      <c r="E145" s="470">
        <v>8.2200000000000006</v>
      </c>
      <c r="F145" s="470">
        <v>34.229999999999997</v>
      </c>
    </row>
    <row r="146" spans="1:6" x14ac:dyDescent="0.2">
      <c r="A146" s="467" t="s">
        <v>8030</v>
      </c>
      <c r="B146" s="468" t="s">
        <v>2051</v>
      </c>
      <c r="C146" s="469" t="s">
        <v>8104</v>
      </c>
      <c r="D146" s="469" t="s">
        <v>1869</v>
      </c>
      <c r="E146" s="470">
        <v>2.16</v>
      </c>
      <c r="F146" s="470">
        <v>27.1</v>
      </c>
    </row>
    <row r="147" spans="1:6" x14ac:dyDescent="0.2">
      <c r="A147" s="467" t="s">
        <v>8030</v>
      </c>
      <c r="B147" s="468" t="s">
        <v>2050</v>
      </c>
      <c r="C147" s="469" t="s">
        <v>8104</v>
      </c>
      <c r="D147" s="469" t="s">
        <v>1868</v>
      </c>
      <c r="E147" s="470">
        <v>3.9800000000000004</v>
      </c>
      <c r="F147" s="470">
        <v>16.25</v>
      </c>
    </row>
    <row r="148" spans="1:6" x14ac:dyDescent="0.2">
      <c r="A148" s="467" t="s">
        <v>8030</v>
      </c>
      <c r="B148" s="468" t="s">
        <v>2049</v>
      </c>
      <c r="C148" s="469" t="s">
        <v>8104</v>
      </c>
      <c r="D148" s="469" t="s">
        <v>8105</v>
      </c>
      <c r="E148" s="470">
        <v>3.12</v>
      </c>
      <c r="F148" s="470">
        <v>27.740000000000002</v>
      </c>
    </row>
    <row r="149" spans="1:6" x14ac:dyDescent="0.2">
      <c r="A149" s="467" t="s">
        <v>8030</v>
      </c>
      <c r="B149" s="468" t="s">
        <v>2048</v>
      </c>
      <c r="C149" s="469" t="s">
        <v>8106</v>
      </c>
      <c r="D149" s="469" t="s">
        <v>8107</v>
      </c>
      <c r="E149" s="470">
        <v>9.1999999999999993</v>
      </c>
      <c r="F149" s="470">
        <v>37.130000000000003</v>
      </c>
    </row>
    <row r="150" spans="1:6" x14ac:dyDescent="0.2">
      <c r="A150" s="467" t="s">
        <v>8030</v>
      </c>
      <c r="B150" s="468" t="s">
        <v>2047</v>
      </c>
      <c r="C150" s="469" t="s">
        <v>8106</v>
      </c>
      <c r="D150" s="469" t="s">
        <v>1865</v>
      </c>
      <c r="E150" s="470">
        <v>9.4300000000000015</v>
      </c>
      <c r="F150" s="470">
        <v>36.29</v>
      </c>
    </row>
    <row r="151" spans="1:6" x14ac:dyDescent="0.2">
      <c r="A151" s="467" t="s">
        <v>8030</v>
      </c>
      <c r="B151" s="468" t="s">
        <v>2046</v>
      </c>
      <c r="C151" s="469" t="s">
        <v>8106</v>
      </c>
      <c r="D151" s="469" t="s">
        <v>1864</v>
      </c>
      <c r="E151" s="470">
        <v>2.66</v>
      </c>
      <c r="F151" s="470">
        <v>16.400000000000002</v>
      </c>
    </row>
    <row r="152" spans="1:6" x14ac:dyDescent="0.2">
      <c r="A152" s="467" t="s">
        <v>8030</v>
      </c>
      <c r="B152" s="468" t="s">
        <v>2045</v>
      </c>
      <c r="C152" s="469" t="s">
        <v>8108</v>
      </c>
      <c r="D152" s="469" t="s">
        <v>1863</v>
      </c>
      <c r="E152" s="470">
        <v>6.34</v>
      </c>
      <c r="F152" s="470">
        <v>54.170000000000009</v>
      </c>
    </row>
    <row r="153" spans="1:6" x14ac:dyDescent="0.2">
      <c r="A153" s="467" t="s">
        <v>8030</v>
      </c>
      <c r="B153" s="468" t="s">
        <v>2044</v>
      </c>
      <c r="C153" s="469" t="s">
        <v>8109</v>
      </c>
      <c r="D153" s="469" t="s">
        <v>1862</v>
      </c>
      <c r="E153" s="470">
        <v>7.2900000000000009</v>
      </c>
      <c r="F153" s="470">
        <v>23.51</v>
      </c>
    </row>
    <row r="154" spans="1:6" x14ac:dyDescent="0.2">
      <c r="A154" s="467" t="s">
        <v>8030</v>
      </c>
      <c r="B154" s="468" t="s">
        <v>2043</v>
      </c>
      <c r="C154" s="469" t="s">
        <v>8109</v>
      </c>
      <c r="D154" s="469" t="s">
        <v>1861</v>
      </c>
      <c r="E154" s="470">
        <v>6.6700000000000008</v>
      </c>
      <c r="F154" s="470">
        <v>31.010000000000005</v>
      </c>
    </row>
    <row r="155" spans="1:6" x14ac:dyDescent="0.2">
      <c r="A155" s="467" t="s">
        <v>8030</v>
      </c>
      <c r="B155" s="468" t="s">
        <v>2042</v>
      </c>
      <c r="C155" s="469" t="s">
        <v>8110</v>
      </c>
      <c r="D155" s="469" t="s">
        <v>1860</v>
      </c>
      <c r="E155" s="470">
        <v>1.4700000000000002</v>
      </c>
      <c r="F155" s="470">
        <v>2.41</v>
      </c>
    </row>
    <row r="156" spans="1:6" x14ac:dyDescent="0.2">
      <c r="A156" s="467" t="s">
        <v>8030</v>
      </c>
      <c r="B156" s="468" t="s">
        <v>2041</v>
      </c>
      <c r="C156" s="469" t="s">
        <v>8110</v>
      </c>
      <c r="D156" s="469" t="s">
        <v>1859</v>
      </c>
      <c r="E156" s="470">
        <v>2.0900000000000003</v>
      </c>
      <c r="F156" s="470">
        <v>26.369999999999997</v>
      </c>
    </row>
    <row r="157" spans="1:6" x14ac:dyDescent="0.2">
      <c r="A157" s="467" t="s">
        <v>8030</v>
      </c>
      <c r="B157" s="468" t="s">
        <v>2040</v>
      </c>
      <c r="C157" s="469" t="s">
        <v>8111</v>
      </c>
      <c r="D157" s="469" t="s">
        <v>1858</v>
      </c>
      <c r="E157" s="470">
        <v>10.500000000000002</v>
      </c>
      <c r="F157" s="470">
        <v>26.21</v>
      </c>
    </row>
    <row r="158" spans="1:6" x14ac:dyDescent="0.2">
      <c r="A158" s="467" t="s">
        <v>8030</v>
      </c>
      <c r="B158" s="468" t="s">
        <v>2039</v>
      </c>
      <c r="C158" s="469" t="s">
        <v>8112</v>
      </c>
      <c r="D158" s="469" t="s">
        <v>1857</v>
      </c>
      <c r="E158" s="470">
        <v>5.61</v>
      </c>
      <c r="F158" s="470">
        <v>21.330000000000002</v>
      </c>
    </row>
    <row r="159" spans="1:6" x14ac:dyDescent="0.2">
      <c r="A159" s="467" t="s">
        <v>8030</v>
      </c>
      <c r="B159" s="468" t="s">
        <v>2038</v>
      </c>
      <c r="C159" s="469" t="s">
        <v>8112</v>
      </c>
      <c r="D159" s="469" t="s">
        <v>1856</v>
      </c>
      <c r="E159" s="470">
        <v>4.07</v>
      </c>
      <c r="F159" s="470">
        <v>17.34</v>
      </c>
    </row>
    <row r="160" spans="1:6" x14ac:dyDescent="0.2">
      <c r="A160" s="467" t="s">
        <v>8030</v>
      </c>
      <c r="B160" s="468" t="s">
        <v>2037</v>
      </c>
      <c r="C160" s="469" t="s">
        <v>8113</v>
      </c>
      <c r="D160" s="469" t="s">
        <v>1855</v>
      </c>
      <c r="E160" s="470">
        <v>4.8</v>
      </c>
      <c r="F160" s="470">
        <v>22.87</v>
      </c>
    </row>
    <row r="161" spans="1:6" x14ac:dyDescent="0.2">
      <c r="A161" s="467" t="s">
        <v>8030</v>
      </c>
      <c r="B161" s="468" t="s">
        <v>2036</v>
      </c>
      <c r="C161" s="469" t="s">
        <v>8113</v>
      </c>
      <c r="D161" s="469" t="s">
        <v>1854</v>
      </c>
      <c r="E161" s="470">
        <v>5.5200000000000005</v>
      </c>
      <c r="F161" s="470">
        <v>38.720000000000006</v>
      </c>
    </row>
    <row r="162" spans="1:6" x14ac:dyDescent="0.2">
      <c r="A162" s="467" t="s">
        <v>8030</v>
      </c>
      <c r="B162" s="468" t="s">
        <v>2035</v>
      </c>
      <c r="C162" s="469" t="s">
        <v>8113</v>
      </c>
      <c r="D162" s="469" t="s">
        <v>1853</v>
      </c>
      <c r="E162" s="470">
        <v>5.53</v>
      </c>
      <c r="F162" s="470">
        <v>34.400000000000006</v>
      </c>
    </row>
    <row r="163" spans="1:6" x14ac:dyDescent="0.2">
      <c r="A163" s="467" t="s">
        <v>8030</v>
      </c>
      <c r="B163" s="468" t="s">
        <v>2034</v>
      </c>
      <c r="C163" s="469" t="s">
        <v>8113</v>
      </c>
      <c r="D163" s="469" t="s">
        <v>1852</v>
      </c>
      <c r="E163" s="470">
        <v>3.9699999999999998</v>
      </c>
      <c r="F163" s="470">
        <v>28.720000000000002</v>
      </c>
    </row>
    <row r="164" spans="1:6" x14ac:dyDescent="0.2">
      <c r="A164" s="467" t="s">
        <v>8030</v>
      </c>
      <c r="B164" s="468" t="s">
        <v>2033</v>
      </c>
      <c r="C164" s="469" t="s">
        <v>8113</v>
      </c>
      <c r="D164" s="469" t="s">
        <v>1851</v>
      </c>
      <c r="E164" s="470">
        <v>8.6000000000000014</v>
      </c>
      <c r="F164" s="470">
        <v>40.300000000000004</v>
      </c>
    </row>
    <row r="165" spans="1:6" x14ac:dyDescent="0.2">
      <c r="A165" s="467" t="s">
        <v>8030</v>
      </c>
      <c r="B165" s="468" t="s">
        <v>2032</v>
      </c>
      <c r="C165" s="469" t="s">
        <v>8114</v>
      </c>
      <c r="D165" s="469" t="s">
        <v>8115</v>
      </c>
      <c r="E165" s="470">
        <v>5.89</v>
      </c>
      <c r="F165" s="470">
        <v>27.46</v>
      </c>
    </row>
    <row r="166" spans="1:6" x14ac:dyDescent="0.2">
      <c r="A166" s="467" t="s">
        <v>8030</v>
      </c>
      <c r="B166" s="468" t="s">
        <v>2031</v>
      </c>
      <c r="C166" s="469" t="s">
        <v>8114</v>
      </c>
      <c r="D166" s="469" t="s">
        <v>1849</v>
      </c>
      <c r="E166" s="470">
        <v>5.17</v>
      </c>
      <c r="F166" s="470">
        <v>19.690000000000001</v>
      </c>
    </row>
    <row r="167" spans="1:6" x14ac:dyDescent="0.2">
      <c r="A167" s="467" t="s">
        <v>8030</v>
      </c>
      <c r="B167" s="468" t="s">
        <v>2030</v>
      </c>
      <c r="C167" s="469" t="s">
        <v>8114</v>
      </c>
      <c r="D167" s="469" t="s">
        <v>1848</v>
      </c>
      <c r="E167" s="470">
        <v>6.3</v>
      </c>
      <c r="F167" s="470">
        <v>27.63</v>
      </c>
    </row>
    <row r="168" spans="1:6" x14ac:dyDescent="0.2">
      <c r="A168" s="467" t="s">
        <v>8030</v>
      </c>
      <c r="B168" s="468" t="s">
        <v>2029</v>
      </c>
      <c r="C168" s="469" t="s">
        <v>8114</v>
      </c>
      <c r="D168" s="469" t="s">
        <v>1847</v>
      </c>
      <c r="E168" s="470">
        <v>7.07</v>
      </c>
      <c r="F168" s="470">
        <v>24.500000000000004</v>
      </c>
    </row>
    <row r="169" spans="1:6" x14ac:dyDescent="0.2">
      <c r="A169" s="467" t="s">
        <v>8030</v>
      </c>
      <c r="B169" s="468" t="s">
        <v>2028</v>
      </c>
      <c r="C169" s="469" t="s">
        <v>8114</v>
      </c>
      <c r="D169" s="469" t="s">
        <v>1846</v>
      </c>
      <c r="E169" s="470">
        <v>3.35</v>
      </c>
      <c r="F169" s="470">
        <v>18.630000000000003</v>
      </c>
    </row>
    <row r="170" spans="1:6" x14ac:dyDescent="0.2">
      <c r="A170" s="467" t="s">
        <v>8030</v>
      </c>
      <c r="B170" s="468" t="s">
        <v>92</v>
      </c>
      <c r="C170" s="469" t="s">
        <v>8114</v>
      </c>
      <c r="D170" s="469" t="s">
        <v>8116</v>
      </c>
      <c r="E170" s="470">
        <v>5.67</v>
      </c>
      <c r="F170" s="470">
        <v>17.380000000000003</v>
      </c>
    </row>
    <row r="171" spans="1:6" x14ac:dyDescent="0.2">
      <c r="A171" s="467" t="s">
        <v>8030</v>
      </c>
      <c r="B171" s="468" t="s">
        <v>2027</v>
      </c>
      <c r="C171" s="469" t="s">
        <v>8114</v>
      </c>
      <c r="D171" s="469" t="s">
        <v>1844</v>
      </c>
      <c r="E171" s="470">
        <v>9.26</v>
      </c>
      <c r="F171" s="470">
        <v>37.1</v>
      </c>
    </row>
    <row r="172" spans="1:6" x14ac:dyDescent="0.2">
      <c r="A172" s="467" t="s">
        <v>8030</v>
      </c>
      <c r="B172" s="468" t="s">
        <v>2026</v>
      </c>
      <c r="C172" s="469" t="s">
        <v>8114</v>
      </c>
      <c r="D172" s="469" t="s">
        <v>8117</v>
      </c>
      <c r="E172" s="470">
        <v>8.5</v>
      </c>
      <c r="F172" s="470">
        <v>27.250000000000004</v>
      </c>
    </row>
    <row r="173" spans="1:6" x14ac:dyDescent="0.2">
      <c r="A173" s="467" t="s">
        <v>8030</v>
      </c>
      <c r="B173" s="468" t="s">
        <v>2025</v>
      </c>
      <c r="C173" s="469" t="s">
        <v>8114</v>
      </c>
      <c r="D173" s="469" t="s">
        <v>1842</v>
      </c>
      <c r="E173" s="470">
        <v>3.91</v>
      </c>
      <c r="F173" s="470">
        <v>23.84</v>
      </c>
    </row>
    <row r="174" spans="1:6" x14ac:dyDescent="0.2">
      <c r="A174" s="467" t="s">
        <v>8030</v>
      </c>
      <c r="B174" s="468" t="s">
        <v>2024</v>
      </c>
      <c r="C174" s="469" t="s">
        <v>8114</v>
      </c>
      <c r="D174" s="469" t="s">
        <v>1841</v>
      </c>
      <c r="E174" s="470">
        <v>0.24000000000000002</v>
      </c>
      <c r="F174" s="470">
        <v>49.260000000000005</v>
      </c>
    </row>
    <row r="175" spans="1:6" x14ac:dyDescent="0.2">
      <c r="A175" s="467" t="s">
        <v>8030</v>
      </c>
      <c r="B175" s="468" t="s">
        <v>2023</v>
      </c>
      <c r="C175" s="469" t="s">
        <v>8114</v>
      </c>
      <c r="D175" s="469" t="s">
        <v>8118</v>
      </c>
      <c r="E175" s="470">
        <v>7.37</v>
      </c>
      <c r="F175" s="470">
        <v>22.35</v>
      </c>
    </row>
    <row r="176" spans="1:6" x14ac:dyDescent="0.2">
      <c r="A176" s="467" t="s">
        <v>8030</v>
      </c>
      <c r="B176" s="468" t="s">
        <v>2022</v>
      </c>
      <c r="C176" s="469" t="s">
        <v>8114</v>
      </c>
      <c r="D176" s="469" t="s">
        <v>1839</v>
      </c>
      <c r="E176" s="470">
        <v>1.73</v>
      </c>
      <c r="F176" s="470">
        <v>46.190000000000005</v>
      </c>
    </row>
    <row r="177" spans="1:6" x14ac:dyDescent="0.2">
      <c r="A177" s="467" t="s">
        <v>8030</v>
      </c>
      <c r="B177" s="471" t="s">
        <v>2021</v>
      </c>
      <c r="C177" s="469" t="s">
        <v>8119</v>
      </c>
      <c r="D177" s="469" t="s">
        <v>1838</v>
      </c>
      <c r="E177" s="470">
        <v>2.52</v>
      </c>
      <c r="F177" s="470">
        <v>26.009999999999998</v>
      </c>
    </row>
    <row r="178" spans="1:6" x14ac:dyDescent="0.2">
      <c r="A178" s="467" t="s">
        <v>8030</v>
      </c>
      <c r="B178" s="471" t="s">
        <v>2020</v>
      </c>
      <c r="C178" s="469" t="s">
        <v>8119</v>
      </c>
      <c r="D178" s="469" t="s">
        <v>1837</v>
      </c>
      <c r="E178" s="470">
        <v>7.6400000000000006</v>
      </c>
      <c r="F178" s="470">
        <v>25.580000000000002</v>
      </c>
    </row>
    <row r="179" spans="1:6" x14ac:dyDescent="0.2">
      <c r="A179" s="467" t="s">
        <v>8030</v>
      </c>
      <c r="B179" s="471" t="s">
        <v>2019</v>
      </c>
      <c r="C179" s="469" t="s">
        <v>8119</v>
      </c>
      <c r="D179" s="469" t="s">
        <v>1836</v>
      </c>
      <c r="E179" s="470">
        <v>4.3900000000000006</v>
      </c>
      <c r="F179" s="470">
        <v>34.190000000000005</v>
      </c>
    </row>
    <row r="180" spans="1:6" x14ac:dyDescent="0.2">
      <c r="A180" s="467" t="s">
        <v>8030</v>
      </c>
      <c r="B180" s="471" t="s">
        <v>2018</v>
      </c>
      <c r="C180" s="469" t="s">
        <v>8119</v>
      </c>
      <c r="D180" s="469" t="s">
        <v>1835</v>
      </c>
      <c r="E180" s="470">
        <v>7.4300000000000006</v>
      </c>
      <c r="F180" s="470">
        <v>28.23</v>
      </c>
    </row>
    <row r="181" spans="1:6" x14ac:dyDescent="0.2">
      <c r="A181" s="467" t="s">
        <v>8030</v>
      </c>
      <c r="B181" s="468" t="s">
        <v>2017</v>
      </c>
      <c r="C181" s="469" t="s">
        <v>8120</v>
      </c>
      <c r="D181" s="469" t="s">
        <v>8121</v>
      </c>
      <c r="E181" s="470">
        <v>8.58</v>
      </c>
      <c r="F181" s="470">
        <v>23.44</v>
      </c>
    </row>
    <row r="182" spans="1:6" x14ac:dyDescent="0.2">
      <c r="A182" s="467" t="s">
        <v>8030</v>
      </c>
      <c r="B182" s="472" t="s">
        <v>8122</v>
      </c>
      <c r="C182" s="469" t="s">
        <v>8123</v>
      </c>
      <c r="D182" s="469" t="s">
        <v>8124</v>
      </c>
      <c r="E182" s="473" t="s">
        <v>8125</v>
      </c>
      <c r="F182" s="473" t="s">
        <v>8125</v>
      </c>
    </row>
    <row r="183" spans="1:6" x14ac:dyDescent="0.2">
      <c r="A183" s="467" t="s">
        <v>8030</v>
      </c>
      <c r="B183" s="468" t="s">
        <v>7359</v>
      </c>
      <c r="C183" s="469" t="s">
        <v>7334</v>
      </c>
      <c r="D183" s="474" t="s">
        <v>7360</v>
      </c>
      <c r="E183" s="470">
        <v>3.4300000000000006</v>
      </c>
      <c r="F183" s="470">
        <v>6.9</v>
      </c>
    </row>
    <row r="184" spans="1:6" x14ac:dyDescent="0.2">
      <c r="A184" s="467" t="s">
        <v>8030</v>
      </c>
      <c r="B184" s="468" t="s">
        <v>2016</v>
      </c>
      <c r="C184" s="469" t="s">
        <v>7334</v>
      </c>
      <c r="D184" s="474" t="s">
        <v>8126</v>
      </c>
      <c r="E184" s="470">
        <v>3.4800000000000004</v>
      </c>
      <c r="F184" s="470">
        <v>5.7100000000000009</v>
      </c>
    </row>
    <row r="185" spans="1:6" x14ac:dyDescent="0.2">
      <c r="A185" s="467" t="s">
        <v>8030</v>
      </c>
      <c r="B185" s="468" t="s">
        <v>2015</v>
      </c>
      <c r="C185" s="469" t="s">
        <v>7334</v>
      </c>
      <c r="D185" s="474" t="s">
        <v>7361</v>
      </c>
      <c r="E185" s="470">
        <v>10.500000000000002</v>
      </c>
      <c r="F185" s="470">
        <v>16.259999999999998</v>
      </c>
    </row>
    <row r="186" spans="1:6" x14ac:dyDescent="0.2">
      <c r="A186" s="467" t="s">
        <v>8030</v>
      </c>
      <c r="B186" s="468" t="s">
        <v>7362</v>
      </c>
      <c r="C186" s="469" t="s">
        <v>7334</v>
      </c>
      <c r="D186" s="474" t="s">
        <v>7363</v>
      </c>
      <c r="E186" s="470">
        <v>10.500000000000002</v>
      </c>
      <c r="F186" s="470">
        <v>6.92</v>
      </c>
    </row>
    <row r="187" spans="1:6" x14ac:dyDescent="0.2">
      <c r="A187" s="467" t="s">
        <v>8030</v>
      </c>
      <c r="B187" s="468" t="s">
        <v>7364</v>
      </c>
      <c r="C187" s="469" t="s">
        <v>7334</v>
      </c>
      <c r="D187" s="474" t="s">
        <v>7365</v>
      </c>
      <c r="E187" s="470">
        <v>10.500000000000002</v>
      </c>
      <c r="F187" s="470">
        <v>18.87</v>
      </c>
    </row>
    <row r="188" spans="1:6" x14ac:dyDescent="0.2">
      <c r="A188" s="467" t="s">
        <v>8030</v>
      </c>
      <c r="B188" s="468" t="s">
        <v>2014</v>
      </c>
      <c r="C188" s="469" t="s">
        <v>7334</v>
      </c>
      <c r="D188" s="474" t="s">
        <v>7366</v>
      </c>
      <c r="E188" s="470">
        <v>6.16</v>
      </c>
      <c r="F188" s="470">
        <v>6.97</v>
      </c>
    </row>
    <row r="189" spans="1:6" x14ac:dyDescent="0.2">
      <c r="A189" s="467" t="s">
        <v>8030</v>
      </c>
      <c r="B189" s="468" t="s">
        <v>3542</v>
      </c>
      <c r="C189" s="469" t="s">
        <v>7334</v>
      </c>
      <c r="D189" s="474" t="s">
        <v>7367</v>
      </c>
      <c r="E189" s="470">
        <v>6.2</v>
      </c>
      <c r="F189" s="470">
        <v>8.84</v>
      </c>
    </row>
    <row r="190" spans="1:6" x14ac:dyDescent="0.2">
      <c r="A190" s="467" t="s">
        <v>8030</v>
      </c>
      <c r="B190" s="468" t="s">
        <v>2533</v>
      </c>
      <c r="C190" s="469" t="s">
        <v>7334</v>
      </c>
      <c r="D190" s="474" t="s">
        <v>7368</v>
      </c>
      <c r="E190" s="470">
        <v>10.500000000000002</v>
      </c>
      <c r="F190" s="470">
        <v>19.57</v>
      </c>
    </row>
    <row r="191" spans="1:6" x14ac:dyDescent="0.2">
      <c r="A191" s="467" t="s">
        <v>8030</v>
      </c>
      <c r="B191" s="468" t="s">
        <v>7371</v>
      </c>
      <c r="C191" s="469" t="s">
        <v>7334</v>
      </c>
      <c r="D191" s="474" t="s">
        <v>8127</v>
      </c>
      <c r="E191" s="470">
        <v>10.500000000000002</v>
      </c>
      <c r="F191" s="470">
        <v>40.479999999999997</v>
      </c>
    </row>
    <row r="192" spans="1:6" x14ac:dyDescent="0.2">
      <c r="A192" s="467" t="s">
        <v>8030</v>
      </c>
      <c r="B192" s="468" t="s">
        <v>7375</v>
      </c>
      <c r="C192" s="469" t="s">
        <v>7334</v>
      </c>
      <c r="D192" s="474" t="s">
        <v>8128</v>
      </c>
      <c r="E192" s="470">
        <v>10.500000000000002</v>
      </c>
      <c r="F192" s="470">
        <v>14.92</v>
      </c>
    </row>
    <row r="193" spans="1:6" x14ac:dyDescent="0.2">
      <c r="A193" s="467" t="s">
        <v>8030</v>
      </c>
      <c r="B193" s="468" t="s">
        <v>8129</v>
      </c>
      <c r="C193" s="469" t="s">
        <v>7334</v>
      </c>
      <c r="D193" s="474" t="s">
        <v>8130</v>
      </c>
      <c r="E193" s="470">
        <v>10.500000000000002</v>
      </c>
      <c r="F193" s="470">
        <v>0</v>
      </c>
    </row>
    <row r="194" spans="1:6" x14ac:dyDescent="0.2">
      <c r="A194" s="467" t="s">
        <v>8030</v>
      </c>
      <c r="B194" s="468" t="s">
        <v>2535</v>
      </c>
      <c r="C194" s="469" t="s">
        <v>7334</v>
      </c>
      <c r="D194" s="474" t="s">
        <v>8131</v>
      </c>
      <c r="E194" s="475">
        <v>-3.32</v>
      </c>
      <c r="F194" s="475">
        <v>-6.45</v>
      </c>
    </row>
    <row r="195" spans="1:6" x14ac:dyDescent="0.2">
      <c r="A195" s="467" t="s">
        <v>8030</v>
      </c>
      <c r="B195" s="468" t="s">
        <v>2013</v>
      </c>
      <c r="C195" s="469" t="s">
        <v>7334</v>
      </c>
      <c r="D195" s="474" t="s">
        <v>8132</v>
      </c>
      <c r="E195" s="470">
        <v>3.88</v>
      </c>
      <c r="F195" s="470">
        <v>7.91</v>
      </c>
    </row>
    <row r="196" spans="1:6" x14ac:dyDescent="0.2">
      <c r="A196" s="467" t="s">
        <v>8030</v>
      </c>
      <c r="B196" s="468" t="s">
        <v>8133</v>
      </c>
      <c r="C196" s="469" t="s">
        <v>7334</v>
      </c>
      <c r="D196" s="474" t="s">
        <v>8134</v>
      </c>
      <c r="E196" s="470">
        <v>10.500000000000002</v>
      </c>
      <c r="F196" s="470">
        <v>74.940000000000012</v>
      </c>
    </row>
    <row r="197" spans="1:6" x14ac:dyDescent="0.2">
      <c r="A197" s="467" t="s">
        <v>8030</v>
      </c>
      <c r="B197" s="468" t="s">
        <v>2534</v>
      </c>
      <c r="C197" s="469" t="s">
        <v>7334</v>
      </c>
      <c r="D197" s="474" t="s">
        <v>8135</v>
      </c>
      <c r="E197" s="470">
        <v>1.1600000000000001</v>
      </c>
      <c r="F197" s="470">
        <v>0.01</v>
      </c>
    </row>
    <row r="198" spans="1:6" x14ac:dyDescent="0.2">
      <c r="A198" s="467" t="s">
        <v>8030</v>
      </c>
      <c r="B198" s="468" t="s">
        <v>7379</v>
      </c>
      <c r="C198" s="469" t="s">
        <v>7334</v>
      </c>
      <c r="D198" s="474" t="s">
        <v>7380</v>
      </c>
      <c r="E198" s="470">
        <v>3.0100000000000002</v>
      </c>
      <c r="F198" s="470">
        <v>0</v>
      </c>
    </row>
    <row r="199" spans="1:6" x14ac:dyDescent="0.2">
      <c r="A199" s="467" t="s">
        <v>8030</v>
      </c>
      <c r="B199" s="468" t="s">
        <v>7381</v>
      </c>
      <c r="C199" s="469" t="s">
        <v>7334</v>
      </c>
      <c r="D199" s="474" t="s">
        <v>7382</v>
      </c>
      <c r="E199" s="470">
        <v>3.02</v>
      </c>
      <c r="F199" s="470">
        <v>8.43</v>
      </c>
    </row>
    <row r="200" spans="1:6" x14ac:dyDescent="0.2">
      <c r="A200" s="467" t="s">
        <v>8030</v>
      </c>
      <c r="B200" s="468" t="s">
        <v>7383</v>
      </c>
      <c r="C200" s="469" t="s">
        <v>7334</v>
      </c>
      <c r="D200" s="474" t="s">
        <v>7384</v>
      </c>
      <c r="E200" s="470">
        <v>0</v>
      </c>
      <c r="F200" s="470">
        <v>0</v>
      </c>
    </row>
  </sheetData>
  <pageMargins left="0.25" right="0.25" top="1" bottom="1" header="0.5" footer="0.5"/>
  <pageSetup orientation="portrait" r:id="rId1"/>
  <headerFooter alignWithMargins="0">
    <oddHeader xml:space="preserve">&amp;CIndirect Cost Rates for Use FY13-14 Based on FY11-12 ADE Data
</oddHead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sheetPr>
  <dimension ref="A1:M2860"/>
  <sheetViews>
    <sheetView zoomScaleNormal="100" workbookViewId="0">
      <pane ySplit="1" topLeftCell="A2" activePane="bottomLeft" state="frozen"/>
      <selection pane="bottomLeft" activeCell="C18" sqref="C18:C19"/>
    </sheetView>
  </sheetViews>
  <sheetFormatPr defaultRowHeight="15" x14ac:dyDescent="0.25"/>
  <cols>
    <col min="1" max="1" width="16.140625" style="620" bestFit="1" customWidth="1"/>
    <col min="2" max="2" width="41.28515625" style="498" bestFit="1" customWidth="1"/>
    <col min="3" max="3" width="66.42578125" style="298" bestFit="1" customWidth="1"/>
    <col min="4" max="4" width="2.140625" style="298" bestFit="1" customWidth="1"/>
    <col min="5" max="5" width="9.140625" style="298"/>
    <col min="6" max="6" width="7.42578125" style="298" bestFit="1" customWidth="1"/>
    <col min="7" max="7" width="45" style="298" bestFit="1" customWidth="1"/>
    <col min="8" max="8" width="2.85546875" style="298" bestFit="1" customWidth="1"/>
    <col min="9" max="9" width="9.140625" style="298"/>
    <col min="10" max="10" width="9.140625" style="621"/>
    <col min="11" max="255" width="9.140625" style="298"/>
    <col min="256" max="256" width="11.28515625" style="298" bestFit="1" customWidth="1"/>
    <col min="257" max="257" width="40.7109375" style="298" bestFit="1" customWidth="1"/>
    <col min="258" max="258" width="68.7109375" style="298" bestFit="1" customWidth="1"/>
    <col min="259" max="511" width="9.140625" style="298"/>
    <col min="512" max="512" width="11.28515625" style="298" bestFit="1" customWidth="1"/>
    <col min="513" max="513" width="40.7109375" style="298" bestFit="1" customWidth="1"/>
    <col min="514" max="514" width="68.7109375" style="298" bestFit="1" customWidth="1"/>
    <col min="515" max="767" width="9.140625" style="298"/>
    <col min="768" max="768" width="11.28515625" style="298" bestFit="1" customWidth="1"/>
    <col min="769" max="769" width="40.7109375" style="298" bestFit="1" customWidth="1"/>
    <col min="770" max="770" width="68.7109375" style="298" bestFit="1" customWidth="1"/>
    <col min="771" max="1023" width="9.140625" style="298"/>
    <col min="1024" max="1024" width="11.28515625" style="298" bestFit="1" customWidth="1"/>
    <col min="1025" max="1025" width="40.7109375" style="298" bestFit="1" customWidth="1"/>
    <col min="1026" max="1026" width="68.7109375" style="298" bestFit="1" customWidth="1"/>
    <col min="1027" max="1279" width="9.140625" style="298"/>
    <col min="1280" max="1280" width="11.28515625" style="298" bestFit="1" customWidth="1"/>
    <col min="1281" max="1281" width="40.7109375" style="298" bestFit="1" customWidth="1"/>
    <col min="1282" max="1282" width="68.7109375" style="298" bestFit="1" customWidth="1"/>
    <col min="1283" max="1535" width="9.140625" style="298"/>
    <col min="1536" max="1536" width="11.28515625" style="298" bestFit="1" customWidth="1"/>
    <col min="1537" max="1537" width="40.7109375" style="298" bestFit="1" customWidth="1"/>
    <col min="1538" max="1538" width="68.7109375" style="298" bestFit="1" customWidth="1"/>
    <col min="1539" max="1791" width="9.140625" style="298"/>
    <col min="1792" max="1792" width="11.28515625" style="298" bestFit="1" customWidth="1"/>
    <col min="1793" max="1793" width="40.7109375" style="298" bestFit="1" customWidth="1"/>
    <col min="1794" max="1794" width="68.7109375" style="298" bestFit="1" customWidth="1"/>
    <col min="1795" max="2047" width="9.140625" style="298"/>
    <col min="2048" max="2048" width="11.28515625" style="298" bestFit="1" customWidth="1"/>
    <col min="2049" max="2049" width="40.7109375" style="298" bestFit="1" customWidth="1"/>
    <col min="2050" max="2050" width="68.7109375" style="298" bestFit="1" customWidth="1"/>
    <col min="2051" max="2303" width="9.140625" style="298"/>
    <col min="2304" max="2304" width="11.28515625" style="298" bestFit="1" customWidth="1"/>
    <col min="2305" max="2305" width="40.7109375" style="298" bestFit="1" customWidth="1"/>
    <col min="2306" max="2306" width="68.7109375" style="298" bestFit="1" customWidth="1"/>
    <col min="2307" max="2559" width="9.140625" style="298"/>
    <col min="2560" max="2560" width="11.28515625" style="298" bestFit="1" customWidth="1"/>
    <col min="2561" max="2561" width="40.7109375" style="298" bestFit="1" customWidth="1"/>
    <col min="2562" max="2562" width="68.7109375" style="298" bestFit="1" customWidth="1"/>
    <col min="2563" max="2815" width="9.140625" style="298"/>
    <col min="2816" max="2816" width="11.28515625" style="298" bestFit="1" customWidth="1"/>
    <col min="2817" max="2817" width="40.7109375" style="298" bestFit="1" customWidth="1"/>
    <col min="2818" max="2818" width="68.7109375" style="298" bestFit="1" customWidth="1"/>
    <col min="2819" max="3071" width="9.140625" style="298"/>
    <col min="3072" max="3072" width="11.28515625" style="298" bestFit="1" customWidth="1"/>
    <col min="3073" max="3073" width="40.7109375" style="298" bestFit="1" customWidth="1"/>
    <col min="3074" max="3074" width="68.7109375" style="298" bestFit="1" customWidth="1"/>
    <col min="3075" max="3327" width="9.140625" style="298"/>
    <col min="3328" max="3328" width="11.28515625" style="298" bestFit="1" customWidth="1"/>
    <col min="3329" max="3329" width="40.7109375" style="298" bestFit="1" customWidth="1"/>
    <col min="3330" max="3330" width="68.7109375" style="298" bestFit="1" customWidth="1"/>
    <col min="3331" max="3583" width="9.140625" style="298"/>
    <col min="3584" max="3584" width="11.28515625" style="298" bestFit="1" customWidth="1"/>
    <col min="3585" max="3585" width="40.7109375" style="298" bestFit="1" customWidth="1"/>
    <col min="3586" max="3586" width="68.7109375" style="298" bestFit="1" customWidth="1"/>
    <col min="3587" max="3839" width="9.140625" style="298"/>
    <col min="3840" max="3840" width="11.28515625" style="298" bestFit="1" customWidth="1"/>
    <col min="3841" max="3841" width="40.7109375" style="298" bestFit="1" customWidth="1"/>
    <col min="3842" max="3842" width="68.7109375" style="298" bestFit="1" customWidth="1"/>
    <col min="3843" max="4095" width="9.140625" style="298"/>
    <col min="4096" max="4096" width="11.28515625" style="298" bestFit="1" customWidth="1"/>
    <col min="4097" max="4097" width="40.7109375" style="298" bestFit="1" customWidth="1"/>
    <col min="4098" max="4098" width="68.7109375" style="298" bestFit="1" customWidth="1"/>
    <col min="4099" max="4351" width="9.140625" style="298"/>
    <col min="4352" max="4352" width="11.28515625" style="298" bestFit="1" customWidth="1"/>
    <col min="4353" max="4353" width="40.7109375" style="298" bestFit="1" customWidth="1"/>
    <col min="4354" max="4354" width="68.7109375" style="298" bestFit="1" customWidth="1"/>
    <col min="4355" max="4607" width="9.140625" style="298"/>
    <col min="4608" max="4608" width="11.28515625" style="298" bestFit="1" customWidth="1"/>
    <col min="4609" max="4609" width="40.7109375" style="298" bestFit="1" customWidth="1"/>
    <col min="4610" max="4610" width="68.7109375" style="298" bestFit="1" customWidth="1"/>
    <col min="4611" max="4863" width="9.140625" style="298"/>
    <col min="4864" max="4864" width="11.28515625" style="298" bestFit="1" customWidth="1"/>
    <col min="4865" max="4865" width="40.7109375" style="298" bestFit="1" customWidth="1"/>
    <col min="4866" max="4866" width="68.7109375" style="298" bestFit="1" customWidth="1"/>
    <col min="4867" max="5119" width="9.140625" style="298"/>
    <col min="5120" max="5120" width="11.28515625" style="298" bestFit="1" customWidth="1"/>
    <col min="5121" max="5121" width="40.7109375" style="298" bestFit="1" customWidth="1"/>
    <col min="5122" max="5122" width="68.7109375" style="298" bestFit="1" customWidth="1"/>
    <col min="5123" max="5375" width="9.140625" style="298"/>
    <col min="5376" max="5376" width="11.28515625" style="298" bestFit="1" customWidth="1"/>
    <col min="5377" max="5377" width="40.7109375" style="298" bestFit="1" customWidth="1"/>
    <col min="5378" max="5378" width="68.7109375" style="298" bestFit="1" customWidth="1"/>
    <col min="5379" max="5631" width="9.140625" style="298"/>
    <col min="5632" max="5632" width="11.28515625" style="298" bestFit="1" customWidth="1"/>
    <col min="5633" max="5633" width="40.7109375" style="298" bestFit="1" customWidth="1"/>
    <col min="5634" max="5634" width="68.7109375" style="298" bestFit="1" customWidth="1"/>
    <col min="5635" max="5887" width="9.140625" style="298"/>
    <col min="5888" max="5888" width="11.28515625" style="298" bestFit="1" customWidth="1"/>
    <col min="5889" max="5889" width="40.7109375" style="298" bestFit="1" customWidth="1"/>
    <col min="5890" max="5890" width="68.7109375" style="298" bestFit="1" customWidth="1"/>
    <col min="5891" max="6143" width="9.140625" style="298"/>
    <col min="6144" max="6144" width="11.28515625" style="298" bestFit="1" customWidth="1"/>
    <col min="6145" max="6145" width="40.7109375" style="298" bestFit="1" customWidth="1"/>
    <col min="6146" max="6146" width="68.7109375" style="298" bestFit="1" customWidth="1"/>
    <col min="6147" max="6399" width="9.140625" style="298"/>
    <col min="6400" max="6400" width="11.28515625" style="298" bestFit="1" customWidth="1"/>
    <col min="6401" max="6401" width="40.7109375" style="298" bestFit="1" customWidth="1"/>
    <col min="6402" max="6402" width="68.7109375" style="298" bestFit="1" customWidth="1"/>
    <col min="6403" max="6655" width="9.140625" style="298"/>
    <col min="6656" max="6656" width="11.28515625" style="298" bestFit="1" customWidth="1"/>
    <col min="6657" max="6657" width="40.7109375" style="298" bestFit="1" customWidth="1"/>
    <col min="6658" max="6658" width="68.7109375" style="298" bestFit="1" customWidth="1"/>
    <col min="6659" max="6911" width="9.140625" style="298"/>
    <col min="6912" max="6912" width="11.28515625" style="298" bestFit="1" customWidth="1"/>
    <col min="6913" max="6913" width="40.7109375" style="298" bestFit="1" customWidth="1"/>
    <col min="6914" max="6914" width="68.7109375" style="298" bestFit="1" customWidth="1"/>
    <col min="6915" max="7167" width="9.140625" style="298"/>
    <col min="7168" max="7168" width="11.28515625" style="298" bestFit="1" customWidth="1"/>
    <col min="7169" max="7169" width="40.7109375" style="298" bestFit="1" customWidth="1"/>
    <col min="7170" max="7170" width="68.7109375" style="298" bestFit="1" customWidth="1"/>
    <col min="7171" max="7423" width="9.140625" style="298"/>
    <col min="7424" max="7424" width="11.28515625" style="298" bestFit="1" customWidth="1"/>
    <col min="7425" max="7425" width="40.7109375" style="298" bestFit="1" customWidth="1"/>
    <col min="7426" max="7426" width="68.7109375" style="298" bestFit="1" customWidth="1"/>
    <col min="7427" max="7679" width="9.140625" style="298"/>
    <col min="7680" max="7680" width="11.28515625" style="298" bestFit="1" customWidth="1"/>
    <col min="7681" max="7681" width="40.7109375" style="298" bestFit="1" customWidth="1"/>
    <col min="7682" max="7682" width="68.7109375" style="298" bestFit="1" customWidth="1"/>
    <col min="7683" max="7935" width="9.140625" style="298"/>
    <col min="7936" max="7936" width="11.28515625" style="298" bestFit="1" customWidth="1"/>
    <col min="7937" max="7937" width="40.7109375" style="298" bestFit="1" customWidth="1"/>
    <col min="7938" max="7938" width="68.7109375" style="298" bestFit="1" customWidth="1"/>
    <col min="7939" max="8191" width="9.140625" style="298"/>
    <col min="8192" max="8192" width="11.28515625" style="298" bestFit="1" customWidth="1"/>
    <col min="8193" max="8193" width="40.7109375" style="298" bestFit="1" customWidth="1"/>
    <col min="8194" max="8194" width="68.7109375" style="298" bestFit="1" customWidth="1"/>
    <col min="8195" max="8447" width="9.140625" style="298"/>
    <col min="8448" max="8448" width="11.28515625" style="298" bestFit="1" customWidth="1"/>
    <col min="8449" max="8449" width="40.7109375" style="298" bestFit="1" customWidth="1"/>
    <col min="8450" max="8450" width="68.7109375" style="298" bestFit="1" customWidth="1"/>
    <col min="8451" max="8703" width="9.140625" style="298"/>
    <col min="8704" max="8704" width="11.28515625" style="298" bestFit="1" customWidth="1"/>
    <col min="8705" max="8705" width="40.7109375" style="298" bestFit="1" customWidth="1"/>
    <col min="8706" max="8706" width="68.7109375" style="298" bestFit="1" customWidth="1"/>
    <col min="8707" max="8959" width="9.140625" style="298"/>
    <col min="8960" max="8960" width="11.28515625" style="298" bestFit="1" customWidth="1"/>
    <col min="8961" max="8961" width="40.7109375" style="298" bestFit="1" customWidth="1"/>
    <col min="8962" max="8962" width="68.7109375" style="298" bestFit="1" customWidth="1"/>
    <col min="8963" max="9215" width="9.140625" style="298"/>
    <col min="9216" max="9216" width="11.28515625" style="298" bestFit="1" customWidth="1"/>
    <col min="9217" max="9217" width="40.7109375" style="298" bestFit="1" customWidth="1"/>
    <col min="9218" max="9218" width="68.7109375" style="298" bestFit="1" customWidth="1"/>
    <col min="9219" max="9471" width="9.140625" style="298"/>
    <col min="9472" max="9472" width="11.28515625" style="298" bestFit="1" customWidth="1"/>
    <col min="9473" max="9473" width="40.7109375" style="298" bestFit="1" customWidth="1"/>
    <col min="9474" max="9474" width="68.7109375" style="298" bestFit="1" customWidth="1"/>
    <col min="9475" max="9727" width="9.140625" style="298"/>
    <col min="9728" max="9728" width="11.28515625" style="298" bestFit="1" customWidth="1"/>
    <col min="9729" max="9729" width="40.7109375" style="298" bestFit="1" customWidth="1"/>
    <col min="9730" max="9730" width="68.7109375" style="298" bestFit="1" customWidth="1"/>
    <col min="9731" max="9983" width="9.140625" style="298"/>
    <col min="9984" max="9984" width="11.28515625" style="298" bestFit="1" customWidth="1"/>
    <col min="9985" max="9985" width="40.7109375" style="298" bestFit="1" customWidth="1"/>
    <col min="9986" max="9986" width="68.7109375" style="298" bestFit="1" customWidth="1"/>
    <col min="9987" max="10239" width="9.140625" style="298"/>
    <col min="10240" max="10240" width="11.28515625" style="298" bestFit="1" customWidth="1"/>
    <col min="10241" max="10241" width="40.7109375" style="298" bestFit="1" customWidth="1"/>
    <col min="10242" max="10242" width="68.7109375" style="298" bestFit="1" customWidth="1"/>
    <col min="10243" max="10495" width="9.140625" style="298"/>
    <col min="10496" max="10496" width="11.28515625" style="298" bestFit="1" customWidth="1"/>
    <col min="10497" max="10497" width="40.7109375" style="298" bestFit="1" customWidth="1"/>
    <col min="10498" max="10498" width="68.7109375" style="298" bestFit="1" customWidth="1"/>
    <col min="10499" max="10751" width="9.140625" style="298"/>
    <col min="10752" max="10752" width="11.28515625" style="298" bestFit="1" customWidth="1"/>
    <col min="10753" max="10753" width="40.7109375" style="298" bestFit="1" customWidth="1"/>
    <col min="10754" max="10754" width="68.7109375" style="298" bestFit="1" customWidth="1"/>
    <col min="10755" max="11007" width="9.140625" style="298"/>
    <col min="11008" max="11008" width="11.28515625" style="298" bestFit="1" customWidth="1"/>
    <col min="11009" max="11009" width="40.7109375" style="298" bestFit="1" customWidth="1"/>
    <col min="11010" max="11010" width="68.7109375" style="298" bestFit="1" customWidth="1"/>
    <col min="11011" max="11263" width="9.140625" style="298"/>
    <col min="11264" max="11264" width="11.28515625" style="298" bestFit="1" customWidth="1"/>
    <col min="11265" max="11265" width="40.7109375" style="298" bestFit="1" customWidth="1"/>
    <col min="11266" max="11266" width="68.7109375" style="298" bestFit="1" customWidth="1"/>
    <col min="11267" max="11519" width="9.140625" style="298"/>
    <col min="11520" max="11520" width="11.28515625" style="298" bestFit="1" customWidth="1"/>
    <col min="11521" max="11521" width="40.7109375" style="298" bestFit="1" customWidth="1"/>
    <col min="11522" max="11522" width="68.7109375" style="298" bestFit="1" customWidth="1"/>
    <col min="11523" max="11775" width="9.140625" style="298"/>
    <col min="11776" max="11776" width="11.28515625" style="298" bestFit="1" customWidth="1"/>
    <col min="11777" max="11777" width="40.7109375" style="298" bestFit="1" customWidth="1"/>
    <col min="11778" max="11778" width="68.7109375" style="298" bestFit="1" customWidth="1"/>
    <col min="11779" max="12031" width="9.140625" style="298"/>
    <col min="12032" max="12032" width="11.28515625" style="298" bestFit="1" customWidth="1"/>
    <col min="12033" max="12033" width="40.7109375" style="298" bestFit="1" customWidth="1"/>
    <col min="12034" max="12034" width="68.7109375" style="298" bestFit="1" customWidth="1"/>
    <col min="12035" max="12287" width="9.140625" style="298"/>
    <col min="12288" max="12288" width="11.28515625" style="298" bestFit="1" customWidth="1"/>
    <col min="12289" max="12289" width="40.7109375" style="298" bestFit="1" customWidth="1"/>
    <col min="12290" max="12290" width="68.7109375" style="298" bestFit="1" customWidth="1"/>
    <col min="12291" max="12543" width="9.140625" style="298"/>
    <col min="12544" max="12544" width="11.28515625" style="298" bestFit="1" customWidth="1"/>
    <col min="12545" max="12545" width="40.7109375" style="298" bestFit="1" customWidth="1"/>
    <col min="12546" max="12546" width="68.7109375" style="298" bestFit="1" customWidth="1"/>
    <col min="12547" max="12799" width="9.140625" style="298"/>
    <col min="12800" max="12800" width="11.28515625" style="298" bestFit="1" customWidth="1"/>
    <col min="12801" max="12801" width="40.7109375" style="298" bestFit="1" customWidth="1"/>
    <col min="12802" max="12802" width="68.7109375" style="298" bestFit="1" customWidth="1"/>
    <col min="12803" max="13055" width="9.140625" style="298"/>
    <col min="13056" max="13056" width="11.28515625" style="298" bestFit="1" customWidth="1"/>
    <col min="13057" max="13057" width="40.7109375" style="298" bestFit="1" customWidth="1"/>
    <col min="13058" max="13058" width="68.7109375" style="298" bestFit="1" customWidth="1"/>
    <col min="13059" max="13311" width="9.140625" style="298"/>
    <col min="13312" max="13312" width="11.28515625" style="298" bestFit="1" customWidth="1"/>
    <col min="13313" max="13313" width="40.7109375" style="298" bestFit="1" customWidth="1"/>
    <col min="13314" max="13314" width="68.7109375" style="298" bestFit="1" customWidth="1"/>
    <col min="13315" max="13567" width="9.140625" style="298"/>
    <col min="13568" max="13568" width="11.28515625" style="298" bestFit="1" customWidth="1"/>
    <col min="13569" max="13569" width="40.7109375" style="298" bestFit="1" customWidth="1"/>
    <col min="13570" max="13570" width="68.7109375" style="298" bestFit="1" customWidth="1"/>
    <col min="13571" max="13823" width="9.140625" style="298"/>
    <col min="13824" max="13824" width="11.28515625" style="298" bestFit="1" customWidth="1"/>
    <col min="13825" max="13825" width="40.7109375" style="298" bestFit="1" customWidth="1"/>
    <col min="13826" max="13826" width="68.7109375" style="298" bestFit="1" customWidth="1"/>
    <col min="13827" max="14079" width="9.140625" style="298"/>
    <col min="14080" max="14080" width="11.28515625" style="298" bestFit="1" customWidth="1"/>
    <col min="14081" max="14081" width="40.7109375" style="298" bestFit="1" customWidth="1"/>
    <col min="14082" max="14082" width="68.7109375" style="298" bestFit="1" customWidth="1"/>
    <col min="14083" max="14335" width="9.140625" style="298"/>
    <col min="14336" max="14336" width="11.28515625" style="298" bestFit="1" customWidth="1"/>
    <col min="14337" max="14337" width="40.7109375" style="298" bestFit="1" customWidth="1"/>
    <col min="14338" max="14338" width="68.7109375" style="298" bestFit="1" customWidth="1"/>
    <col min="14339" max="14591" width="9.140625" style="298"/>
    <col min="14592" max="14592" width="11.28515625" style="298" bestFit="1" customWidth="1"/>
    <col min="14593" max="14593" width="40.7109375" style="298" bestFit="1" customWidth="1"/>
    <col min="14594" max="14594" width="68.7109375" style="298" bestFit="1" customWidth="1"/>
    <col min="14595" max="14847" width="9.140625" style="298"/>
    <col min="14848" max="14848" width="11.28515625" style="298" bestFit="1" customWidth="1"/>
    <col min="14849" max="14849" width="40.7109375" style="298" bestFit="1" customWidth="1"/>
    <col min="14850" max="14850" width="68.7109375" style="298" bestFit="1" customWidth="1"/>
    <col min="14851" max="15103" width="9.140625" style="298"/>
    <col min="15104" max="15104" width="11.28515625" style="298" bestFit="1" customWidth="1"/>
    <col min="15105" max="15105" width="40.7109375" style="298" bestFit="1" customWidth="1"/>
    <col min="15106" max="15106" width="68.7109375" style="298" bestFit="1" customWidth="1"/>
    <col min="15107" max="15359" width="9.140625" style="298"/>
    <col min="15360" max="15360" width="11.28515625" style="298" bestFit="1" customWidth="1"/>
    <col min="15361" max="15361" width="40.7109375" style="298" bestFit="1" customWidth="1"/>
    <col min="15362" max="15362" width="68.7109375" style="298" bestFit="1" customWidth="1"/>
    <col min="15363" max="15615" width="9.140625" style="298"/>
    <col min="15616" max="15616" width="11.28515625" style="298" bestFit="1" customWidth="1"/>
    <col min="15617" max="15617" width="40.7109375" style="298" bestFit="1" customWidth="1"/>
    <col min="15618" max="15618" width="68.7109375" style="298" bestFit="1" customWidth="1"/>
    <col min="15619" max="15871" width="9.140625" style="298"/>
    <col min="15872" max="15872" width="11.28515625" style="298" bestFit="1" customWidth="1"/>
    <col min="15873" max="15873" width="40.7109375" style="298" bestFit="1" customWidth="1"/>
    <col min="15874" max="15874" width="68.7109375" style="298" bestFit="1" customWidth="1"/>
    <col min="15875" max="16127" width="9.140625" style="298"/>
    <col min="16128" max="16128" width="11.28515625" style="298" bestFit="1" customWidth="1"/>
    <col min="16129" max="16129" width="40.7109375" style="298" bestFit="1" customWidth="1"/>
    <col min="16130" max="16130" width="68.7109375" style="298" bestFit="1" customWidth="1"/>
    <col min="16131" max="16384" width="9.140625" style="298"/>
  </cols>
  <sheetData>
    <row r="1" spans="1:8" x14ac:dyDescent="0.25">
      <c r="A1" s="615" t="s">
        <v>2196</v>
      </c>
      <c r="B1" s="497" t="s">
        <v>2197</v>
      </c>
      <c r="C1" s="497" t="s">
        <v>2198</v>
      </c>
    </row>
    <row r="2" spans="1:8" x14ac:dyDescent="0.25">
      <c r="A2" s="616" t="s">
        <v>2194</v>
      </c>
      <c r="B2" s="602" t="s">
        <v>2012</v>
      </c>
      <c r="C2" s="298" t="s">
        <v>11781</v>
      </c>
      <c r="D2" s="594"/>
      <c r="E2" s="594"/>
      <c r="F2" s="594" t="s">
        <v>10181</v>
      </c>
      <c r="G2" s="594" t="s">
        <v>2247</v>
      </c>
      <c r="H2" s="594" t="s">
        <v>10176</v>
      </c>
    </row>
    <row r="3" spans="1:8" x14ac:dyDescent="0.25">
      <c r="A3" s="616" t="s">
        <v>2194</v>
      </c>
      <c r="B3" s="602" t="s">
        <v>2012</v>
      </c>
      <c r="C3" s="298" t="s">
        <v>11782</v>
      </c>
      <c r="D3" s="594"/>
      <c r="E3" s="594"/>
      <c r="F3" s="594" t="s">
        <v>10182</v>
      </c>
      <c r="G3" s="594" t="s">
        <v>2222</v>
      </c>
      <c r="H3" s="594" t="s">
        <v>10176</v>
      </c>
    </row>
    <row r="4" spans="1:8" x14ac:dyDescent="0.25">
      <c r="A4" s="616" t="s">
        <v>2194</v>
      </c>
      <c r="B4" s="602" t="s">
        <v>2012</v>
      </c>
      <c r="C4" s="298" t="s">
        <v>11783</v>
      </c>
      <c r="D4" s="594"/>
      <c r="E4" s="594"/>
      <c r="F4" s="594" t="s">
        <v>10183</v>
      </c>
      <c r="G4" s="594" t="s">
        <v>2209</v>
      </c>
      <c r="H4" s="594" t="s">
        <v>10176</v>
      </c>
    </row>
    <row r="5" spans="1:8" x14ac:dyDescent="0.25">
      <c r="A5" s="616" t="s">
        <v>2194</v>
      </c>
      <c r="B5" s="602" t="s">
        <v>2012</v>
      </c>
      <c r="C5" s="298" t="s">
        <v>11784</v>
      </c>
      <c r="D5" s="594"/>
      <c r="E5" s="594"/>
      <c r="F5" s="594" t="s">
        <v>10184</v>
      </c>
      <c r="G5" s="594" t="s">
        <v>2212</v>
      </c>
      <c r="H5" s="594" t="s">
        <v>10176</v>
      </c>
    </row>
    <row r="6" spans="1:8" x14ac:dyDescent="0.25">
      <c r="A6" s="616" t="s">
        <v>2194</v>
      </c>
      <c r="B6" s="602" t="s">
        <v>2012</v>
      </c>
      <c r="C6" s="298" t="s">
        <v>11785</v>
      </c>
      <c r="D6" s="594"/>
      <c r="E6" s="594"/>
      <c r="F6" s="594" t="s">
        <v>10185</v>
      </c>
      <c r="G6" s="594" t="s">
        <v>2218</v>
      </c>
      <c r="H6" s="594" t="s">
        <v>10176</v>
      </c>
    </row>
    <row r="7" spans="1:8" x14ac:dyDescent="0.25">
      <c r="A7" s="616" t="s">
        <v>2194</v>
      </c>
      <c r="B7" s="602" t="s">
        <v>2012</v>
      </c>
      <c r="C7" s="298" t="s">
        <v>11786</v>
      </c>
      <c r="D7" s="594"/>
      <c r="E7" s="594"/>
      <c r="F7" s="594" t="s">
        <v>10186</v>
      </c>
      <c r="G7" s="594" t="s">
        <v>2205</v>
      </c>
      <c r="H7" s="594" t="s">
        <v>10176</v>
      </c>
    </row>
    <row r="8" spans="1:8" x14ac:dyDescent="0.25">
      <c r="A8" s="616" t="s">
        <v>2194</v>
      </c>
      <c r="B8" s="602" t="s">
        <v>2012</v>
      </c>
      <c r="C8" s="298" t="s">
        <v>11787</v>
      </c>
      <c r="D8" s="594"/>
      <c r="E8" s="594"/>
      <c r="F8" s="594" t="s">
        <v>10187</v>
      </c>
      <c r="G8" s="594" t="s">
        <v>2234</v>
      </c>
      <c r="H8" s="594" t="s">
        <v>10176</v>
      </c>
    </row>
    <row r="9" spans="1:8" x14ac:dyDescent="0.25">
      <c r="A9" s="616" t="s">
        <v>2194</v>
      </c>
      <c r="B9" s="602" t="s">
        <v>2012</v>
      </c>
      <c r="C9" s="298" t="s">
        <v>11788</v>
      </c>
      <c r="D9" s="594"/>
      <c r="E9" s="594"/>
      <c r="F9" s="594" t="s">
        <v>10188</v>
      </c>
      <c r="G9" s="594" t="s">
        <v>2249</v>
      </c>
      <c r="H9" s="594" t="s">
        <v>10176</v>
      </c>
    </row>
    <row r="10" spans="1:8" x14ac:dyDescent="0.25">
      <c r="A10" s="616" t="s">
        <v>2194</v>
      </c>
      <c r="B10" s="602" t="s">
        <v>2012</v>
      </c>
      <c r="C10" s="298" t="s">
        <v>11789</v>
      </c>
      <c r="D10" s="594"/>
      <c r="E10" s="594"/>
      <c r="F10" s="594" t="s">
        <v>10189</v>
      </c>
      <c r="G10" s="594" t="s">
        <v>2252</v>
      </c>
      <c r="H10" s="594" t="s">
        <v>10176</v>
      </c>
    </row>
    <row r="11" spans="1:8" x14ac:dyDescent="0.25">
      <c r="A11" s="616" t="s">
        <v>2194</v>
      </c>
      <c r="B11" s="602" t="s">
        <v>2012</v>
      </c>
      <c r="C11" s="298" t="s">
        <v>11790</v>
      </c>
      <c r="D11" s="594"/>
      <c r="E11" s="594"/>
      <c r="F11" s="594" t="s">
        <v>10190</v>
      </c>
      <c r="G11" s="594" t="s">
        <v>2238</v>
      </c>
      <c r="H11" s="594" t="s">
        <v>10176</v>
      </c>
    </row>
    <row r="12" spans="1:8" x14ac:dyDescent="0.25">
      <c r="A12" s="616" t="s">
        <v>2194</v>
      </c>
      <c r="B12" s="602" t="s">
        <v>2012</v>
      </c>
      <c r="C12" s="298" t="s">
        <v>11791</v>
      </c>
      <c r="D12" s="594"/>
      <c r="E12" s="594"/>
      <c r="F12" s="594" t="s">
        <v>10191</v>
      </c>
      <c r="G12" s="594" t="s">
        <v>2215</v>
      </c>
      <c r="H12" s="594" t="s">
        <v>10176</v>
      </c>
    </row>
    <row r="13" spans="1:8" x14ac:dyDescent="0.25">
      <c r="A13" s="616" t="s">
        <v>2194</v>
      </c>
      <c r="B13" s="602" t="s">
        <v>2012</v>
      </c>
      <c r="C13" s="298" t="s">
        <v>11792</v>
      </c>
      <c r="D13" s="594"/>
      <c r="E13" s="594"/>
      <c r="F13" s="594" t="s">
        <v>10192</v>
      </c>
      <c r="G13" s="594" t="s">
        <v>2247</v>
      </c>
      <c r="H13" s="594" t="s">
        <v>10178</v>
      </c>
    </row>
    <row r="14" spans="1:8" x14ac:dyDescent="0.25">
      <c r="A14" s="616" t="s">
        <v>2194</v>
      </c>
      <c r="B14" s="602" t="s">
        <v>2012</v>
      </c>
      <c r="C14" s="298" t="s">
        <v>11793</v>
      </c>
      <c r="D14" s="594"/>
      <c r="E14" s="594"/>
      <c r="F14" s="594" t="s">
        <v>10193</v>
      </c>
      <c r="G14" s="594" t="s">
        <v>2222</v>
      </c>
      <c r="H14" s="594" t="s">
        <v>10178</v>
      </c>
    </row>
    <row r="15" spans="1:8" x14ac:dyDescent="0.25">
      <c r="A15" s="616" t="s">
        <v>2194</v>
      </c>
      <c r="B15" s="602" t="s">
        <v>2012</v>
      </c>
      <c r="C15" s="298" t="s">
        <v>11794</v>
      </c>
      <c r="D15" s="594"/>
      <c r="E15" s="594"/>
      <c r="F15" s="594" t="s">
        <v>10194</v>
      </c>
      <c r="G15" s="594" t="s">
        <v>2209</v>
      </c>
      <c r="H15" s="594" t="s">
        <v>10178</v>
      </c>
    </row>
    <row r="16" spans="1:8" x14ac:dyDescent="0.25">
      <c r="A16" s="616" t="s">
        <v>2194</v>
      </c>
      <c r="B16" s="602" t="s">
        <v>2012</v>
      </c>
      <c r="C16" s="298" t="s">
        <v>11795</v>
      </c>
      <c r="D16" s="594"/>
      <c r="E16" s="594"/>
      <c r="F16" s="594" t="s">
        <v>10195</v>
      </c>
      <c r="G16" s="594" t="s">
        <v>2212</v>
      </c>
      <c r="H16" s="594" t="s">
        <v>10178</v>
      </c>
    </row>
    <row r="17" spans="1:8" x14ac:dyDescent="0.25">
      <c r="A17" s="616" t="s">
        <v>2194</v>
      </c>
      <c r="B17" s="602" t="s">
        <v>2012</v>
      </c>
      <c r="C17" s="298" t="s">
        <v>11796</v>
      </c>
      <c r="D17" s="594"/>
      <c r="E17" s="594"/>
      <c r="F17" s="594" t="s">
        <v>10196</v>
      </c>
      <c r="G17" s="594" t="s">
        <v>2218</v>
      </c>
      <c r="H17" s="594" t="s">
        <v>10178</v>
      </c>
    </row>
    <row r="18" spans="1:8" x14ac:dyDescent="0.25">
      <c r="A18" s="616" t="s">
        <v>2194</v>
      </c>
      <c r="B18" s="602" t="s">
        <v>2012</v>
      </c>
      <c r="C18" s="298" t="s">
        <v>11797</v>
      </c>
      <c r="D18" s="594"/>
      <c r="E18" s="594"/>
      <c r="F18" s="594" t="s">
        <v>10197</v>
      </c>
      <c r="G18" s="594" t="s">
        <v>2205</v>
      </c>
      <c r="H18" s="594" t="s">
        <v>10178</v>
      </c>
    </row>
    <row r="19" spans="1:8" x14ac:dyDescent="0.25">
      <c r="A19" s="616" t="s">
        <v>2194</v>
      </c>
      <c r="B19" s="602" t="s">
        <v>2012</v>
      </c>
      <c r="C19" s="298" t="s">
        <v>11798</v>
      </c>
      <c r="D19" s="594"/>
      <c r="E19" s="594"/>
      <c r="F19" s="594" t="s">
        <v>10198</v>
      </c>
      <c r="G19" s="594" t="s">
        <v>2234</v>
      </c>
      <c r="H19" s="594" t="s">
        <v>10178</v>
      </c>
    </row>
    <row r="20" spans="1:8" x14ac:dyDescent="0.25">
      <c r="A20" s="616" t="s">
        <v>2194</v>
      </c>
      <c r="B20" s="602" t="s">
        <v>2012</v>
      </c>
      <c r="C20" s="298" t="s">
        <v>11799</v>
      </c>
      <c r="D20" s="594"/>
      <c r="E20" s="594"/>
      <c r="F20" s="594" t="s">
        <v>10199</v>
      </c>
      <c r="G20" s="594" t="s">
        <v>2249</v>
      </c>
      <c r="H20" s="594" t="s">
        <v>10178</v>
      </c>
    </row>
    <row r="21" spans="1:8" x14ac:dyDescent="0.25">
      <c r="A21" s="616" t="s">
        <v>2194</v>
      </c>
      <c r="B21" s="602" t="s">
        <v>2012</v>
      </c>
      <c r="C21" s="298" t="s">
        <v>11800</v>
      </c>
      <c r="D21" s="594"/>
      <c r="E21" s="594"/>
      <c r="F21" s="594" t="s">
        <v>10200</v>
      </c>
      <c r="G21" s="594" t="s">
        <v>2252</v>
      </c>
      <c r="H21" s="594" t="s">
        <v>10178</v>
      </c>
    </row>
    <row r="22" spans="1:8" x14ac:dyDescent="0.25">
      <c r="A22" s="616" t="s">
        <v>2194</v>
      </c>
      <c r="B22" s="602" t="s">
        <v>2012</v>
      </c>
      <c r="C22" s="298" t="s">
        <v>11801</v>
      </c>
      <c r="D22" s="594"/>
      <c r="E22" s="594"/>
      <c r="F22" s="594" t="s">
        <v>10201</v>
      </c>
      <c r="G22" s="594" t="s">
        <v>2230</v>
      </c>
      <c r="H22" s="594" t="s">
        <v>10178</v>
      </c>
    </row>
    <row r="23" spans="1:8" x14ac:dyDescent="0.25">
      <c r="A23" s="616" t="s">
        <v>2194</v>
      </c>
      <c r="B23" s="602" t="s">
        <v>2012</v>
      </c>
      <c r="C23" s="298" t="s">
        <v>11802</v>
      </c>
      <c r="D23" s="594"/>
      <c r="E23" s="594"/>
      <c r="F23" s="594" t="s">
        <v>10202</v>
      </c>
      <c r="G23" s="594" t="s">
        <v>2238</v>
      </c>
      <c r="H23" s="594" t="s">
        <v>10178</v>
      </c>
    </row>
    <row r="24" spans="1:8" x14ac:dyDescent="0.25">
      <c r="A24" s="616" t="s">
        <v>2194</v>
      </c>
      <c r="B24" s="602" t="s">
        <v>2012</v>
      </c>
      <c r="C24" s="298" t="s">
        <v>11803</v>
      </c>
      <c r="D24" s="594"/>
      <c r="E24" s="594"/>
      <c r="F24" s="594" t="s">
        <v>10203</v>
      </c>
      <c r="G24" s="594" t="s">
        <v>2215</v>
      </c>
      <c r="H24" s="594" t="s">
        <v>10178</v>
      </c>
    </row>
    <row r="25" spans="1:8" x14ac:dyDescent="0.25">
      <c r="A25" s="616" t="s">
        <v>2194</v>
      </c>
      <c r="B25" s="602" t="s">
        <v>2012</v>
      </c>
      <c r="C25" s="298" t="s">
        <v>11804</v>
      </c>
      <c r="D25" s="594"/>
      <c r="E25" s="594"/>
      <c r="F25" s="594" t="s">
        <v>10204</v>
      </c>
      <c r="G25" s="594" t="s">
        <v>2226</v>
      </c>
      <c r="H25" s="594" t="s">
        <v>10177</v>
      </c>
    </row>
    <row r="26" spans="1:8" x14ac:dyDescent="0.25">
      <c r="A26" s="616" t="s">
        <v>2194</v>
      </c>
      <c r="B26" s="602" t="s">
        <v>2012</v>
      </c>
      <c r="C26" s="298" t="s">
        <v>11805</v>
      </c>
      <c r="D26" s="594"/>
      <c r="E26" s="594"/>
      <c r="F26" s="594" t="s">
        <v>10205</v>
      </c>
      <c r="G26" s="594" t="s">
        <v>2203</v>
      </c>
      <c r="H26" s="594" t="s">
        <v>10177</v>
      </c>
    </row>
    <row r="27" spans="1:8" x14ac:dyDescent="0.25">
      <c r="A27" s="616" t="s">
        <v>2194</v>
      </c>
      <c r="B27" s="602" t="s">
        <v>2012</v>
      </c>
      <c r="C27" s="298" t="s">
        <v>11806</v>
      </c>
      <c r="D27" s="594"/>
      <c r="E27" s="594"/>
      <c r="F27" s="594" t="s">
        <v>10206</v>
      </c>
      <c r="G27" s="594" t="s">
        <v>2222</v>
      </c>
      <c r="H27" s="594" t="s">
        <v>10177</v>
      </c>
    </row>
    <row r="28" spans="1:8" x14ac:dyDescent="0.25">
      <c r="A28" s="616" t="s">
        <v>2194</v>
      </c>
      <c r="B28" s="602" t="s">
        <v>2012</v>
      </c>
      <c r="C28" s="298" t="s">
        <v>11807</v>
      </c>
      <c r="D28" s="594"/>
      <c r="E28" s="594"/>
      <c r="F28" s="594" t="s">
        <v>10207</v>
      </c>
      <c r="G28" s="594" t="s">
        <v>2252</v>
      </c>
      <c r="H28" s="594" t="s">
        <v>10177</v>
      </c>
    </row>
    <row r="29" spans="1:8" x14ac:dyDescent="0.25">
      <c r="A29" s="616" t="s">
        <v>2194</v>
      </c>
      <c r="B29" s="602" t="s">
        <v>2012</v>
      </c>
      <c r="C29" s="298" t="s">
        <v>11808</v>
      </c>
      <c r="D29" s="594"/>
      <c r="E29" s="594"/>
      <c r="F29" s="594" t="s">
        <v>10208</v>
      </c>
      <c r="G29" s="594" t="s">
        <v>2230</v>
      </c>
      <c r="H29" s="594" t="s">
        <v>10177</v>
      </c>
    </row>
    <row r="30" spans="1:8" x14ac:dyDescent="0.25">
      <c r="A30" s="616" t="s">
        <v>2194</v>
      </c>
      <c r="B30" s="602" t="s">
        <v>2012</v>
      </c>
      <c r="C30" s="298" t="s">
        <v>11809</v>
      </c>
      <c r="D30" s="594"/>
      <c r="E30" s="594"/>
      <c r="F30" s="594" t="s">
        <v>10209</v>
      </c>
      <c r="G30" s="594" t="s">
        <v>2242</v>
      </c>
      <c r="H30" s="594" t="s">
        <v>10177</v>
      </c>
    </row>
    <row r="31" spans="1:8" x14ac:dyDescent="0.25">
      <c r="A31" s="616" t="s">
        <v>2194</v>
      </c>
      <c r="B31" s="602" t="s">
        <v>2012</v>
      </c>
      <c r="C31" s="298" t="s">
        <v>11810</v>
      </c>
      <c r="D31" s="594"/>
      <c r="E31" s="594"/>
      <c r="F31" s="594" t="s">
        <v>10210</v>
      </c>
      <c r="G31" s="594" t="s">
        <v>2215</v>
      </c>
      <c r="H31" s="594" t="s">
        <v>10177</v>
      </c>
    </row>
    <row r="32" spans="1:8" x14ac:dyDescent="0.25">
      <c r="A32" s="616" t="s">
        <v>2193</v>
      </c>
      <c r="B32" s="602" t="s">
        <v>2011</v>
      </c>
      <c r="C32" s="298" t="s">
        <v>11811</v>
      </c>
      <c r="D32" s="594"/>
      <c r="E32" s="594"/>
      <c r="F32" s="594" t="s">
        <v>10211</v>
      </c>
      <c r="G32" s="594" t="s">
        <v>10180</v>
      </c>
      <c r="H32" s="594" t="s">
        <v>6439</v>
      </c>
    </row>
    <row r="33" spans="1:8" x14ac:dyDescent="0.25">
      <c r="A33" s="616" t="s">
        <v>2193</v>
      </c>
      <c r="B33" s="602" t="s">
        <v>2011</v>
      </c>
      <c r="C33" s="298" t="s">
        <v>11812</v>
      </c>
      <c r="D33" s="594"/>
      <c r="E33" s="594"/>
      <c r="F33" s="594" t="s">
        <v>10212</v>
      </c>
      <c r="G33" s="593" t="s">
        <v>2194</v>
      </c>
      <c r="H33" s="594" t="s">
        <v>10179</v>
      </c>
    </row>
    <row r="34" spans="1:8" x14ac:dyDescent="0.25">
      <c r="A34" s="616" t="s">
        <v>2193</v>
      </c>
      <c r="B34" s="602" t="s">
        <v>2011</v>
      </c>
      <c r="C34" s="298" t="s">
        <v>11813</v>
      </c>
      <c r="D34" s="594"/>
      <c r="E34" s="594"/>
      <c r="F34" s="594" t="s">
        <v>10213</v>
      </c>
      <c r="G34" s="593" t="s">
        <v>2194</v>
      </c>
      <c r="H34" s="594" t="s">
        <v>6440</v>
      </c>
    </row>
    <row r="35" spans="1:8" x14ac:dyDescent="0.25">
      <c r="A35" s="616" t="s">
        <v>2193</v>
      </c>
      <c r="B35" s="602" t="s">
        <v>2011</v>
      </c>
      <c r="C35" s="298" t="s">
        <v>11814</v>
      </c>
      <c r="D35" s="594"/>
      <c r="E35" s="594"/>
      <c r="F35" s="594" t="s">
        <v>8391</v>
      </c>
      <c r="G35" s="594" t="s">
        <v>2274</v>
      </c>
      <c r="H35" s="594" t="s">
        <v>10176</v>
      </c>
    </row>
    <row r="36" spans="1:8" x14ac:dyDescent="0.25">
      <c r="A36" s="616" t="s">
        <v>2193</v>
      </c>
      <c r="B36" s="602" t="s">
        <v>2011</v>
      </c>
      <c r="C36" s="298" t="s">
        <v>11815</v>
      </c>
      <c r="D36" s="594"/>
      <c r="E36" s="594"/>
      <c r="F36" s="594" t="s">
        <v>10214</v>
      </c>
      <c r="G36" s="594" t="s">
        <v>2141</v>
      </c>
      <c r="H36" s="594" t="s">
        <v>10176</v>
      </c>
    </row>
    <row r="37" spans="1:8" x14ac:dyDescent="0.25">
      <c r="A37" s="616" t="s">
        <v>2193</v>
      </c>
      <c r="B37" s="602" t="s">
        <v>2011</v>
      </c>
      <c r="C37" s="298" t="s">
        <v>11816</v>
      </c>
      <c r="D37" s="594"/>
      <c r="E37" s="594"/>
      <c r="F37" s="594" t="s">
        <v>8386</v>
      </c>
      <c r="G37" s="594" t="s">
        <v>2305</v>
      </c>
      <c r="H37" s="594" t="s">
        <v>10176</v>
      </c>
    </row>
    <row r="38" spans="1:8" x14ac:dyDescent="0.25">
      <c r="A38" s="616" t="s">
        <v>2193</v>
      </c>
      <c r="B38" s="602" t="s">
        <v>2011</v>
      </c>
      <c r="C38" s="298" t="s">
        <v>11817</v>
      </c>
      <c r="D38" s="594"/>
      <c r="E38" s="594"/>
      <c r="F38" s="594" t="s">
        <v>8390</v>
      </c>
      <c r="G38" s="594" t="s">
        <v>2273</v>
      </c>
      <c r="H38" s="594" t="s">
        <v>10176</v>
      </c>
    </row>
    <row r="39" spans="1:8" x14ac:dyDescent="0.25">
      <c r="A39" s="616" t="s">
        <v>2193</v>
      </c>
      <c r="B39" s="602" t="s">
        <v>2011</v>
      </c>
      <c r="C39" s="298" t="s">
        <v>11818</v>
      </c>
      <c r="D39" s="594"/>
      <c r="E39" s="594"/>
      <c r="F39" s="594" t="s">
        <v>8394</v>
      </c>
      <c r="G39" s="594" t="s">
        <v>2267</v>
      </c>
      <c r="H39" s="594" t="s">
        <v>10176</v>
      </c>
    </row>
    <row r="40" spans="1:8" x14ac:dyDescent="0.25">
      <c r="A40" s="616" t="s">
        <v>2193</v>
      </c>
      <c r="B40" s="602" t="s">
        <v>2011</v>
      </c>
      <c r="C40" s="298" t="s">
        <v>11819</v>
      </c>
      <c r="D40" s="594"/>
      <c r="E40" s="594"/>
      <c r="F40" s="594" t="s">
        <v>8396</v>
      </c>
      <c r="G40" s="594" t="s">
        <v>2069</v>
      </c>
      <c r="H40" s="594" t="s">
        <v>10176</v>
      </c>
    </row>
    <row r="41" spans="1:8" x14ac:dyDescent="0.25">
      <c r="A41" s="616" t="s">
        <v>2193</v>
      </c>
      <c r="B41" s="602" t="s">
        <v>2011</v>
      </c>
      <c r="C41" s="298" t="s">
        <v>11820</v>
      </c>
      <c r="D41" s="594"/>
      <c r="E41" s="594"/>
      <c r="F41" s="594" t="s">
        <v>8398</v>
      </c>
      <c r="G41" s="594" t="s">
        <v>2298</v>
      </c>
      <c r="H41" s="594" t="s">
        <v>10176</v>
      </c>
    </row>
    <row r="42" spans="1:8" x14ac:dyDescent="0.25">
      <c r="A42" s="616" t="s">
        <v>2193</v>
      </c>
      <c r="B42" s="602" t="s">
        <v>2011</v>
      </c>
      <c r="C42" s="298" t="s">
        <v>11821</v>
      </c>
      <c r="D42" s="594"/>
      <c r="E42" s="594"/>
      <c r="F42" s="594" t="s">
        <v>8401</v>
      </c>
      <c r="G42" s="594" t="s">
        <v>2281</v>
      </c>
      <c r="H42" s="594" t="s">
        <v>10176</v>
      </c>
    </row>
    <row r="43" spans="1:8" x14ac:dyDescent="0.25">
      <c r="A43" s="616" t="s">
        <v>2193</v>
      </c>
      <c r="B43" s="602" t="s">
        <v>2011</v>
      </c>
      <c r="C43" s="298" t="s">
        <v>11822</v>
      </c>
      <c r="D43" s="594"/>
      <c r="E43" s="594"/>
      <c r="F43" s="594" t="s">
        <v>8403</v>
      </c>
      <c r="G43" s="594" t="s">
        <v>2283</v>
      </c>
      <c r="H43" s="594" t="s">
        <v>10176</v>
      </c>
    </row>
    <row r="44" spans="1:8" x14ac:dyDescent="0.25">
      <c r="A44" s="616" t="s">
        <v>2193</v>
      </c>
      <c r="B44" s="602" t="s">
        <v>2011</v>
      </c>
      <c r="C44" s="298" t="s">
        <v>11823</v>
      </c>
      <c r="D44" s="594"/>
      <c r="E44" s="594"/>
      <c r="F44" s="594" t="s">
        <v>8407</v>
      </c>
      <c r="G44" s="594" t="s">
        <v>2285</v>
      </c>
      <c r="H44" s="594" t="s">
        <v>10176</v>
      </c>
    </row>
    <row r="45" spans="1:8" x14ac:dyDescent="0.25">
      <c r="A45" s="616" t="s">
        <v>2193</v>
      </c>
      <c r="B45" s="602" t="s">
        <v>2011</v>
      </c>
      <c r="C45" s="298" t="s">
        <v>11824</v>
      </c>
      <c r="D45" s="594"/>
      <c r="E45" s="594"/>
      <c r="F45" s="594" t="s">
        <v>8409</v>
      </c>
      <c r="G45" s="594" t="s">
        <v>2287</v>
      </c>
      <c r="H45" s="594" t="s">
        <v>10176</v>
      </c>
    </row>
    <row r="46" spans="1:8" x14ac:dyDescent="0.25">
      <c r="A46" s="616" t="s">
        <v>2193</v>
      </c>
      <c r="B46" s="602" t="s">
        <v>2011</v>
      </c>
      <c r="C46" s="298" t="s">
        <v>11825</v>
      </c>
      <c r="D46" s="594"/>
      <c r="E46" s="594"/>
      <c r="F46" s="594" t="s">
        <v>8416</v>
      </c>
      <c r="G46" s="594" t="s">
        <v>2292</v>
      </c>
      <c r="H46" s="594" t="s">
        <v>10176</v>
      </c>
    </row>
    <row r="47" spans="1:8" x14ac:dyDescent="0.25">
      <c r="A47" s="616" t="s">
        <v>2193</v>
      </c>
      <c r="B47" s="602" t="s">
        <v>2011</v>
      </c>
      <c r="C47" s="298" t="s">
        <v>11826</v>
      </c>
      <c r="D47" s="594"/>
      <c r="E47" s="594"/>
      <c r="F47" s="594" t="s">
        <v>8432</v>
      </c>
      <c r="G47" s="594" t="s">
        <v>2309</v>
      </c>
      <c r="H47" s="594" t="s">
        <v>10176</v>
      </c>
    </row>
    <row r="48" spans="1:8" x14ac:dyDescent="0.25">
      <c r="A48" s="616" t="s">
        <v>2193</v>
      </c>
      <c r="B48" s="602" t="s">
        <v>2011</v>
      </c>
      <c r="C48" s="298" t="s">
        <v>11827</v>
      </c>
      <c r="D48" s="594"/>
      <c r="E48" s="594"/>
      <c r="F48" s="594" t="s">
        <v>8439</v>
      </c>
      <c r="G48" s="594" t="s">
        <v>2319</v>
      </c>
      <c r="H48" s="594" t="s">
        <v>10176</v>
      </c>
    </row>
    <row r="49" spans="1:8" x14ac:dyDescent="0.25">
      <c r="A49" s="616" t="s">
        <v>2193</v>
      </c>
      <c r="B49" s="602" t="s">
        <v>2011</v>
      </c>
      <c r="C49" s="298" t="s">
        <v>11828</v>
      </c>
      <c r="D49" s="594"/>
      <c r="E49" s="594"/>
      <c r="F49" s="594" t="s">
        <v>8384</v>
      </c>
      <c r="G49" s="594" t="s">
        <v>2263</v>
      </c>
      <c r="H49" s="594" t="s">
        <v>10176</v>
      </c>
    </row>
    <row r="50" spans="1:8" x14ac:dyDescent="0.25">
      <c r="A50" s="616" t="s">
        <v>2193</v>
      </c>
      <c r="B50" s="602" t="s">
        <v>2011</v>
      </c>
      <c r="C50" s="298" t="s">
        <v>11829</v>
      </c>
      <c r="D50" s="594"/>
      <c r="E50" s="594"/>
      <c r="F50" s="594" t="s">
        <v>8389</v>
      </c>
      <c r="G50" s="594" t="s">
        <v>2272</v>
      </c>
      <c r="H50" s="594" t="s">
        <v>10176</v>
      </c>
    </row>
    <row r="51" spans="1:8" x14ac:dyDescent="0.25">
      <c r="A51" s="616" t="s">
        <v>2193</v>
      </c>
      <c r="B51" s="602" t="s">
        <v>2011</v>
      </c>
      <c r="C51" s="298" t="s">
        <v>11830</v>
      </c>
      <c r="D51" s="594"/>
      <c r="E51" s="594"/>
      <c r="F51" s="594" t="s">
        <v>8392</v>
      </c>
      <c r="G51" s="594" t="s">
        <v>2275</v>
      </c>
      <c r="H51" s="594" t="s">
        <v>10176</v>
      </c>
    </row>
    <row r="52" spans="1:8" x14ac:dyDescent="0.25">
      <c r="A52" s="616" t="s">
        <v>2193</v>
      </c>
      <c r="B52" s="602" t="s">
        <v>2011</v>
      </c>
      <c r="C52" s="298" t="s">
        <v>11831</v>
      </c>
      <c r="D52" s="594"/>
      <c r="E52" s="594"/>
      <c r="F52" s="594" t="s">
        <v>8393</v>
      </c>
      <c r="G52" s="594" t="s">
        <v>2310</v>
      </c>
      <c r="H52" s="594" t="s">
        <v>10176</v>
      </c>
    </row>
    <row r="53" spans="1:8" x14ac:dyDescent="0.25">
      <c r="A53" s="616" t="s">
        <v>2193</v>
      </c>
      <c r="B53" s="602" t="s">
        <v>2011</v>
      </c>
      <c r="C53" s="298" t="s">
        <v>11832</v>
      </c>
      <c r="D53" s="594"/>
      <c r="E53" s="594"/>
      <c r="F53" s="594" t="s">
        <v>8395</v>
      </c>
      <c r="G53" s="594" t="s">
        <v>2304</v>
      </c>
      <c r="H53" s="594" t="s">
        <v>10176</v>
      </c>
    </row>
    <row r="54" spans="1:8" x14ac:dyDescent="0.25">
      <c r="A54" s="616" t="s">
        <v>2193</v>
      </c>
      <c r="B54" s="602" t="s">
        <v>2011</v>
      </c>
      <c r="C54" s="298" t="s">
        <v>11833</v>
      </c>
      <c r="D54" s="594"/>
      <c r="E54" s="594"/>
      <c r="F54" s="594" t="s">
        <v>8397</v>
      </c>
      <c r="G54" s="594" t="s">
        <v>2299</v>
      </c>
      <c r="H54" s="594" t="s">
        <v>10176</v>
      </c>
    </row>
    <row r="55" spans="1:8" x14ac:dyDescent="0.25">
      <c r="A55" s="616" t="s">
        <v>2193</v>
      </c>
      <c r="B55" s="602" t="s">
        <v>2011</v>
      </c>
      <c r="C55" s="298" t="s">
        <v>11834</v>
      </c>
      <c r="D55" s="594"/>
      <c r="E55" s="594"/>
      <c r="F55" s="594" t="s">
        <v>8399</v>
      </c>
      <c r="G55" s="594" t="s">
        <v>2277</v>
      </c>
      <c r="H55" s="594" t="s">
        <v>10176</v>
      </c>
    </row>
    <row r="56" spans="1:8" x14ac:dyDescent="0.25">
      <c r="A56" s="616" t="s">
        <v>2193</v>
      </c>
      <c r="B56" s="602" t="s">
        <v>2011</v>
      </c>
      <c r="C56" s="298" t="s">
        <v>11835</v>
      </c>
      <c r="D56" s="594"/>
      <c r="E56" s="594"/>
      <c r="F56" s="594" t="s">
        <v>8424</v>
      </c>
      <c r="G56" s="594" t="s">
        <v>2296</v>
      </c>
      <c r="H56" s="594" t="s">
        <v>10176</v>
      </c>
    </row>
    <row r="57" spans="1:8" x14ac:dyDescent="0.25">
      <c r="A57" s="616" t="s">
        <v>2193</v>
      </c>
      <c r="B57" s="602" t="s">
        <v>2011</v>
      </c>
      <c r="C57" s="298" t="s">
        <v>11836</v>
      </c>
      <c r="D57" s="594"/>
      <c r="E57" s="594"/>
      <c r="F57" s="594" t="s">
        <v>8381</v>
      </c>
      <c r="G57" s="594" t="s">
        <v>2288</v>
      </c>
      <c r="H57" s="594" t="s">
        <v>10176</v>
      </c>
    </row>
    <row r="58" spans="1:8" x14ac:dyDescent="0.25">
      <c r="A58" s="616" t="s">
        <v>2193</v>
      </c>
      <c r="B58" s="602" t="s">
        <v>2011</v>
      </c>
      <c r="C58" s="298" t="s">
        <v>11837</v>
      </c>
      <c r="D58" s="594"/>
      <c r="E58" s="594"/>
      <c r="F58" s="594" t="s">
        <v>8433</v>
      </c>
      <c r="G58" s="594" t="s">
        <v>2313</v>
      </c>
      <c r="H58" s="594" t="s">
        <v>10176</v>
      </c>
    </row>
    <row r="59" spans="1:8" x14ac:dyDescent="0.25">
      <c r="A59" s="616" t="s">
        <v>2193</v>
      </c>
      <c r="B59" s="602" t="s">
        <v>2011</v>
      </c>
      <c r="C59" s="298" t="s">
        <v>11838</v>
      </c>
      <c r="D59" s="594"/>
      <c r="E59" s="594"/>
      <c r="F59" s="594" t="s">
        <v>8408</v>
      </c>
      <c r="G59" s="594" t="s">
        <v>2286</v>
      </c>
      <c r="H59" s="594" t="s">
        <v>10176</v>
      </c>
    </row>
    <row r="60" spans="1:8" x14ac:dyDescent="0.25">
      <c r="A60" s="616" t="s">
        <v>2193</v>
      </c>
      <c r="B60" s="602" t="s">
        <v>2011</v>
      </c>
      <c r="C60" s="298" t="s">
        <v>11839</v>
      </c>
      <c r="D60" s="594"/>
      <c r="E60" s="594"/>
      <c r="F60" s="594" t="s">
        <v>8438</v>
      </c>
      <c r="G60" s="594" t="s">
        <v>2318</v>
      </c>
      <c r="H60" s="594" t="s">
        <v>10176</v>
      </c>
    </row>
    <row r="61" spans="1:8" x14ac:dyDescent="0.25">
      <c r="A61" s="616" t="s">
        <v>2193</v>
      </c>
      <c r="B61" s="602" t="s">
        <v>2011</v>
      </c>
      <c r="C61" s="298" t="s">
        <v>11840</v>
      </c>
      <c r="D61" s="594"/>
      <c r="E61" s="594"/>
      <c r="F61" s="594" t="s">
        <v>8425</v>
      </c>
      <c r="G61" s="594" t="s">
        <v>2302</v>
      </c>
      <c r="H61" s="594" t="s">
        <v>10176</v>
      </c>
    </row>
    <row r="62" spans="1:8" x14ac:dyDescent="0.25">
      <c r="A62" s="616" t="s">
        <v>2193</v>
      </c>
      <c r="B62" s="602" t="s">
        <v>2011</v>
      </c>
      <c r="C62" s="298" t="s">
        <v>11841</v>
      </c>
      <c r="D62" s="594"/>
      <c r="E62" s="594"/>
      <c r="F62" s="594" t="s">
        <v>8413</v>
      </c>
      <c r="G62" s="594" t="s">
        <v>2290</v>
      </c>
      <c r="H62" s="594" t="s">
        <v>10176</v>
      </c>
    </row>
    <row r="63" spans="1:8" x14ac:dyDescent="0.25">
      <c r="A63" s="616" t="s">
        <v>2193</v>
      </c>
      <c r="B63" s="602" t="s">
        <v>2011</v>
      </c>
      <c r="C63" s="298" t="s">
        <v>11842</v>
      </c>
      <c r="D63" s="594"/>
      <c r="E63" s="594"/>
      <c r="F63" s="594" t="s">
        <v>8415</v>
      </c>
      <c r="G63" s="594" t="s">
        <v>2291</v>
      </c>
      <c r="H63" s="594" t="s">
        <v>10176</v>
      </c>
    </row>
    <row r="64" spans="1:8" x14ac:dyDescent="0.25">
      <c r="A64" s="616" t="s">
        <v>2193</v>
      </c>
      <c r="B64" s="602" t="s">
        <v>2011</v>
      </c>
      <c r="C64" s="298" t="s">
        <v>11843</v>
      </c>
      <c r="D64" s="594"/>
      <c r="E64" s="594"/>
      <c r="F64" s="594" t="s">
        <v>8379</v>
      </c>
      <c r="G64" s="594" t="s">
        <v>2279</v>
      </c>
      <c r="H64" s="594" t="s">
        <v>10176</v>
      </c>
    </row>
    <row r="65" spans="1:8" x14ac:dyDescent="0.25">
      <c r="A65" s="616" t="s">
        <v>2193</v>
      </c>
      <c r="B65" s="602" t="s">
        <v>2011</v>
      </c>
      <c r="C65" s="298" t="s">
        <v>11844</v>
      </c>
      <c r="D65" s="594"/>
      <c r="E65" s="594"/>
      <c r="F65" s="594" t="s">
        <v>10215</v>
      </c>
      <c r="G65" s="594" t="s">
        <v>2258</v>
      </c>
      <c r="H65" s="594" t="s">
        <v>10176</v>
      </c>
    </row>
    <row r="66" spans="1:8" x14ac:dyDescent="0.25">
      <c r="A66" s="616" t="s">
        <v>2193</v>
      </c>
      <c r="B66" s="602" t="s">
        <v>2011</v>
      </c>
      <c r="C66" s="298" t="s">
        <v>11845</v>
      </c>
      <c r="D66" s="594"/>
      <c r="E66" s="594"/>
      <c r="F66" s="594" t="s">
        <v>8427</v>
      </c>
      <c r="G66" s="594" t="s">
        <v>2306</v>
      </c>
      <c r="H66" s="594" t="s">
        <v>10176</v>
      </c>
    </row>
    <row r="67" spans="1:8" x14ac:dyDescent="0.25">
      <c r="A67" s="616" t="s">
        <v>2193</v>
      </c>
      <c r="B67" s="602" t="s">
        <v>2011</v>
      </c>
      <c r="C67" s="298" t="s">
        <v>11846</v>
      </c>
      <c r="D67" s="594"/>
      <c r="E67" s="594"/>
      <c r="F67" s="594" t="s">
        <v>10216</v>
      </c>
      <c r="G67" s="594" t="s">
        <v>2188</v>
      </c>
      <c r="H67" s="594" t="s">
        <v>10176</v>
      </c>
    </row>
    <row r="68" spans="1:8" x14ac:dyDescent="0.25">
      <c r="A68" s="616" t="s">
        <v>2193</v>
      </c>
      <c r="B68" s="602" t="s">
        <v>2011</v>
      </c>
      <c r="C68" s="298" t="s">
        <v>11847</v>
      </c>
      <c r="D68" s="594"/>
      <c r="E68" s="594"/>
      <c r="F68" s="594" t="s">
        <v>8426</v>
      </c>
      <c r="G68" s="594" t="s">
        <v>2312</v>
      </c>
      <c r="H68" s="594" t="s">
        <v>10176</v>
      </c>
    </row>
    <row r="69" spans="1:8" x14ac:dyDescent="0.25">
      <c r="A69" s="616" t="s">
        <v>2193</v>
      </c>
      <c r="B69" s="602" t="s">
        <v>2011</v>
      </c>
      <c r="C69" s="298" t="s">
        <v>11848</v>
      </c>
      <c r="D69" s="594"/>
      <c r="E69" s="594"/>
      <c r="F69" s="594" t="s">
        <v>8428</v>
      </c>
      <c r="G69" s="594" t="s">
        <v>2307</v>
      </c>
      <c r="H69" s="594" t="s">
        <v>10176</v>
      </c>
    </row>
    <row r="70" spans="1:8" x14ac:dyDescent="0.25">
      <c r="A70" s="616" t="s">
        <v>2193</v>
      </c>
      <c r="B70" s="602" t="s">
        <v>2011</v>
      </c>
      <c r="C70" s="298" t="s">
        <v>11849</v>
      </c>
      <c r="D70" s="594"/>
      <c r="E70" s="594"/>
      <c r="F70" s="594" t="s">
        <v>8419</v>
      </c>
      <c r="G70" s="594" t="s">
        <v>2297</v>
      </c>
      <c r="H70" s="594" t="s">
        <v>10176</v>
      </c>
    </row>
    <row r="71" spans="1:8" x14ac:dyDescent="0.25">
      <c r="A71" s="616" t="s">
        <v>2193</v>
      </c>
      <c r="B71" s="602" t="s">
        <v>2011</v>
      </c>
      <c r="C71" s="298" t="s">
        <v>11850</v>
      </c>
      <c r="D71" s="594"/>
      <c r="E71" s="594"/>
      <c r="F71" s="594" t="s">
        <v>8400</v>
      </c>
      <c r="G71" s="594" t="s">
        <v>2280</v>
      </c>
      <c r="H71" s="594" t="s">
        <v>10176</v>
      </c>
    </row>
    <row r="72" spans="1:8" x14ac:dyDescent="0.25">
      <c r="A72" s="616" t="s">
        <v>2193</v>
      </c>
      <c r="B72" s="602" t="s">
        <v>2011</v>
      </c>
      <c r="C72" s="298" t="s">
        <v>11851</v>
      </c>
      <c r="D72" s="594"/>
      <c r="E72" s="594"/>
      <c r="F72" s="594" t="s">
        <v>8421</v>
      </c>
      <c r="G72" s="594" t="s">
        <v>2295</v>
      </c>
      <c r="H72" s="594" t="s">
        <v>10176</v>
      </c>
    </row>
    <row r="73" spans="1:8" x14ac:dyDescent="0.25">
      <c r="A73" s="616" t="s">
        <v>2193</v>
      </c>
      <c r="B73" s="602" t="s">
        <v>2011</v>
      </c>
      <c r="C73" s="298" t="s">
        <v>11852</v>
      </c>
      <c r="D73" s="594"/>
      <c r="E73" s="594"/>
      <c r="F73" s="594" t="s">
        <v>8430</v>
      </c>
      <c r="G73" s="594" t="s">
        <v>2308</v>
      </c>
      <c r="H73" s="594" t="s">
        <v>10176</v>
      </c>
    </row>
    <row r="74" spans="1:8" x14ac:dyDescent="0.25">
      <c r="A74" s="616" t="s">
        <v>2193</v>
      </c>
      <c r="B74" s="602" t="s">
        <v>2011</v>
      </c>
      <c r="C74" s="298" t="s">
        <v>11853</v>
      </c>
      <c r="D74" s="594"/>
      <c r="E74" s="594"/>
      <c r="F74" s="594" t="s">
        <v>8434</v>
      </c>
      <c r="G74" s="594" t="s">
        <v>2316</v>
      </c>
      <c r="H74" s="594" t="s">
        <v>10176</v>
      </c>
    </row>
    <row r="75" spans="1:8" x14ac:dyDescent="0.25">
      <c r="A75" s="616" t="s">
        <v>2193</v>
      </c>
      <c r="B75" s="602" t="s">
        <v>2011</v>
      </c>
      <c r="C75" s="298" t="s">
        <v>11854</v>
      </c>
      <c r="D75" s="594"/>
      <c r="E75" s="594"/>
      <c r="F75" s="594" t="s">
        <v>8385</v>
      </c>
      <c r="G75" s="594" t="s">
        <v>2112</v>
      </c>
      <c r="H75" s="594" t="s">
        <v>10178</v>
      </c>
    </row>
    <row r="76" spans="1:8" x14ac:dyDescent="0.25">
      <c r="A76" s="616" t="s">
        <v>2193</v>
      </c>
      <c r="B76" s="602" t="s">
        <v>2011</v>
      </c>
      <c r="C76" s="298" t="s">
        <v>11855</v>
      </c>
      <c r="D76" s="594"/>
      <c r="E76" s="594"/>
      <c r="F76" s="594" t="s">
        <v>8382</v>
      </c>
      <c r="G76" s="594" t="s">
        <v>2315</v>
      </c>
      <c r="H76" s="594" t="s">
        <v>10178</v>
      </c>
    </row>
    <row r="77" spans="1:8" x14ac:dyDescent="0.25">
      <c r="A77" s="616" t="s">
        <v>2193</v>
      </c>
      <c r="B77" s="602" t="s">
        <v>2011</v>
      </c>
      <c r="C77" s="298" t="s">
        <v>11856</v>
      </c>
      <c r="D77" s="594"/>
      <c r="E77" s="594"/>
      <c r="F77" s="594" t="s">
        <v>8387</v>
      </c>
      <c r="G77" s="594" t="s">
        <v>2305</v>
      </c>
      <c r="H77" s="594" t="s">
        <v>10178</v>
      </c>
    </row>
    <row r="78" spans="1:8" x14ac:dyDescent="0.25">
      <c r="A78" s="616" t="s">
        <v>2193</v>
      </c>
      <c r="B78" s="602" t="s">
        <v>2011</v>
      </c>
      <c r="C78" s="298" t="s">
        <v>11857</v>
      </c>
      <c r="D78" s="594"/>
      <c r="E78" s="594"/>
      <c r="F78" s="594" t="s">
        <v>8404</v>
      </c>
      <c r="G78" s="594" t="s">
        <v>2283</v>
      </c>
      <c r="H78" s="594" t="s">
        <v>10178</v>
      </c>
    </row>
    <row r="79" spans="1:8" x14ac:dyDescent="0.25">
      <c r="A79" s="616" t="s">
        <v>2193</v>
      </c>
      <c r="B79" s="602" t="s">
        <v>2011</v>
      </c>
      <c r="C79" s="298" t="s">
        <v>11858</v>
      </c>
      <c r="D79" s="594"/>
      <c r="E79" s="594"/>
      <c r="F79" s="594" t="s">
        <v>8414</v>
      </c>
      <c r="G79" s="594" t="s">
        <v>2301</v>
      </c>
      <c r="H79" s="594" t="s">
        <v>10178</v>
      </c>
    </row>
    <row r="80" spans="1:8" x14ac:dyDescent="0.25">
      <c r="A80" s="616" t="s">
        <v>2193</v>
      </c>
      <c r="B80" s="602" t="s">
        <v>2011</v>
      </c>
      <c r="C80" s="298" t="s">
        <v>11859</v>
      </c>
      <c r="D80" s="594"/>
      <c r="E80" s="594"/>
      <c r="F80" s="594" t="s">
        <v>8405</v>
      </c>
      <c r="G80" s="594" t="s">
        <v>2303</v>
      </c>
      <c r="H80" s="594" t="s">
        <v>10178</v>
      </c>
    </row>
    <row r="81" spans="1:8" x14ac:dyDescent="0.25">
      <c r="A81" s="616" t="s">
        <v>2193</v>
      </c>
      <c r="B81" s="602" t="s">
        <v>2011</v>
      </c>
      <c r="C81" s="298" t="s">
        <v>11860</v>
      </c>
      <c r="D81" s="594"/>
      <c r="E81" s="594"/>
      <c r="F81" s="594" t="s">
        <v>8380</v>
      </c>
      <c r="G81" s="594" t="s">
        <v>2300</v>
      </c>
      <c r="H81" s="594" t="s">
        <v>10178</v>
      </c>
    </row>
    <row r="82" spans="1:8" x14ac:dyDescent="0.25">
      <c r="A82" s="616" t="s">
        <v>2193</v>
      </c>
      <c r="B82" s="602" t="s">
        <v>2011</v>
      </c>
      <c r="C82" s="298" t="s">
        <v>11861</v>
      </c>
      <c r="D82" s="594"/>
      <c r="E82" s="594"/>
      <c r="F82" s="594" t="s">
        <v>8437</v>
      </c>
      <c r="G82" s="594" t="s">
        <v>2317</v>
      </c>
      <c r="H82" s="594" t="s">
        <v>10178</v>
      </c>
    </row>
    <row r="83" spans="1:8" x14ac:dyDescent="0.25">
      <c r="A83" s="616" t="s">
        <v>2193</v>
      </c>
      <c r="B83" s="602" t="s">
        <v>2011</v>
      </c>
      <c r="C83" s="298" t="s">
        <v>11862</v>
      </c>
      <c r="D83" s="594"/>
      <c r="E83" s="594"/>
      <c r="F83" s="594" t="s">
        <v>8410</v>
      </c>
      <c r="G83" s="594" t="s">
        <v>2311</v>
      </c>
      <c r="H83" s="594" t="s">
        <v>10178</v>
      </c>
    </row>
    <row r="84" spans="1:8" x14ac:dyDescent="0.25">
      <c r="A84" s="616" t="s">
        <v>2193</v>
      </c>
      <c r="B84" s="602" t="s">
        <v>2011</v>
      </c>
      <c r="C84" s="298" t="s">
        <v>11863</v>
      </c>
      <c r="D84" s="594"/>
      <c r="E84" s="594"/>
      <c r="F84" s="594" t="s">
        <v>8417</v>
      </c>
      <c r="G84" s="594" t="s">
        <v>2294</v>
      </c>
      <c r="H84" s="594" t="s">
        <v>10178</v>
      </c>
    </row>
    <row r="85" spans="1:8" x14ac:dyDescent="0.25">
      <c r="A85" s="616" t="s">
        <v>2193</v>
      </c>
      <c r="B85" s="602" t="s">
        <v>2011</v>
      </c>
      <c r="C85" s="298" t="s">
        <v>11864</v>
      </c>
      <c r="D85" s="594"/>
      <c r="E85" s="594"/>
      <c r="F85" s="594" t="s">
        <v>8429</v>
      </c>
      <c r="G85" s="594" t="s">
        <v>2307</v>
      </c>
      <c r="H85" s="594" t="s">
        <v>10178</v>
      </c>
    </row>
    <row r="86" spans="1:8" x14ac:dyDescent="0.25">
      <c r="A86" s="616" t="s">
        <v>2193</v>
      </c>
      <c r="B86" s="602" t="s">
        <v>2011</v>
      </c>
      <c r="C86" s="298" t="s">
        <v>11865</v>
      </c>
      <c r="D86" s="594"/>
      <c r="E86" s="594"/>
      <c r="F86" s="594" t="s">
        <v>8420</v>
      </c>
      <c r="G86" s="594" t="s">
        <v>2297</v>
      </c>
      <c r="H86" s="594" t="s">
        <v>10178</v>
      </c>
    </row>
    <row r="87" spans="1:8" x14ac:dyDescent="0.25">
      <c r="A87" s="616" t="s">
        <v>2193</v>
      </c>
      <c r="B87" s="602" t="s">
        <v>2011</v>
      </c>
      <c r="C87" s="298" t="s">
        <v>11866</v>
      </c>
      <c r="D87" s="594"/>
      <c r="E87" s="594"/>
      <c r="F87" s="594" t="s">
        <v>10217</v>
      </c>
      <c r="G87" s="594" t="s">
        <v>2280</v>
      </c>
      <c r="H87" s="594" t="s">
        <v>10178</v>
      </c>
    </row>
    <row r="88" spans="1:8" x14ac:dyDescent="0.25">
      <c r="A88" s="616" t="s">
        <v>2193</v>
      </c>
      <c r="B88" s="602" t="s">
        <v>2011</v>
      </c>
      <c r="C88" s="298" t="s">
        <v>11867</v>
      </c>
      <c r="D88" s="594"/>
      <c r="E88" s="594"/>
      <c r="F88" s="594" t="s">
        <v>8422</v>
      </c>
      <c r="G88" s="594" t="s">
        <v>2295</v>
      </c>
      <c r="H88" s="594" t="s">
        <v>10178</v>
      </c>
    </row>
    <row r="89" spans="1:8" x14ac:dyDescent="0.25">
      <c r="A89" s="616" t="s">
        <v>2193</v>
      </c>
      <c r="B89" s="602" t="s">
        <v>2011</v>
      </c>
      <c r="C89" s="298" t="s">
        <v>11868</v>
      </c>
      <c r="D89" s="594"/>
      <c r="E89" s="594"/>
      <c r="F89" s="594" t="s">
        <v>8431</v>
      </c>
      <c r="G89" s="594" t="s">
        <v>2308</v>
      </c>
      <c r="H89" s="594" t="s">
        <v>10178</v>
      </c>
    </row>
    <row r="90" spans="1:8" x14ac:dyDescent="0.25">
      <c r="A90" s="616" t="s">
        <v>2193</v>
      </c>
      <c r="B90" s="602" t="s">
        <v>2011</v>
      </c>
      <c r="C90" s="298" t="s">
        <v>11869</v>
      </c>
      <c r="D90" s="594"/>
      <c r="E90" s="594"/>
      <c r="F90" s="594" t="s">
        <v>8435</v>
      </c>
      <c r="G90" s="594" t="s">
        <v>2316</v>
      </c>
      <c r="H90" s="594" t="s">
        <v>10178</v>
      </c>
    </row>
    <row r="91" spans="1:8" x14ac:dyDescent="0.25">
      <c r="A91" s="616" t="s">
        <v>2193</v>
      </c>
      <c r="B91" s="602" t="s">
        <v>2011</v>
      </c>
      <c r="C91" s="298" t="s">
        <v>11870</v>
      </c>
      <c r="D91" s="594"/>
      <c r="E91" s="594"/>
      <c r="F91" s="594" t="s">
        <v>8383</v>
      </c>
      <c r="G91" s="594" t="s">
        <v>2315</v>
      </c>
      <c r="H91" s="594" t="s">
        <v>10177</v>
      </c>
    </row>
    <row r="92" spans="1:8" x14ac:dyDescent="0.25">
      <c r="A92" s="616" t="s">
        <v>2193</v>
      </c>
      <c r="B92" s="602" t="s">
        <v>2011</v>
      </c>
      <c r="C92" s="298" t="s">
        <v>11871</v>
      </c>
      <c r="D92" s="594"/>
      <c r="E92" s="594"/>
      <c r="F92" s="594" t="s">
        <v>8411</v>
      </c>
      <c r="G92" s="594" t="s">
        <v>2314</v>
      </c>
      <c r="H92" s="594" t="s">
        <v>10177</v>
      </c>
    </row>
    <row r="93" spans="1:8" x14ac:dyDescent="0.25">
      <c r="A93" s="616" t="s">
        <v>2193</v>
      </c>
      <c r="B93" s="602" t="s">
        <v>2011</v>
      </c>
      <c r="C93" s="298" t="s">
        <v>11872</v>
      </c>
      <c r="D93" s="594"/>
      <c r="E93" s="594"/>
      <c r="F93" s="594" t="s">
        <v>8418</v>
      </c>
      <c r="G93" s="594" t="s">
        <v>2293</v>
      </c>
      <c r="H93" s="594" t="s">
        <v>10177</v>
      </c>
    </row>
    <row r="94" spans="1:8" x14ac:dyDescent="0.25">
      <c r="A94" s="616" t="s">
        <v>2193</v>
      </c>
      <c r="B94" s="602" t="s">
        <v>2011</v>
      </c>
      <c r="C94" s="298" t="s">
        <v>11873</v>
      </c>
      <c r="D94" s="594"/>
      <c r="E94" s="594"/>
      <c r="F94" s="594" t="s">
        <v>8402</v>
      </c>
      <c r="G94" s="594" t="s">
        <v>2282</v>
      </c>
      <c r="H94" s="594" t="s">
        <v>10177</v>
      </c>
    </row>
    <row r="95" spans="1:8" x14ac:dyDescent="0.25">
      <c r="A95" s="616" t="s">
        <v>2193</v>
      </c>
      <c r="B95" s="602" t="s">
        <v>2011</v>
      </c>
      <c r="C95" s="298" t="s">
        <v>11873</v>
      </c>
      <c r="D95" s="594"/>
      <c r="E95" s="594"/>
      <c r="F95" s="594" t="s">
        <v>8412</v>
      </c>
      <c r="G95" s="594" t="s">
        <v>2289</v>
      </c>
      <c r="H95" s="594" t="s">
        <v>10177</v>
      </c>
    </row>
    <row r="96" spans="1:8" x14ac:dyDescent="0.25">
      <c r="A96" s="616" t="s">
        <v>2193</v>
      </c>
      <c r="B96" s="602" t="s">
        <v>2011</v>
      </c>
      <c r="C96" s="298" t="s">
        <v>11874</v>
      </c>
      <c r="D96" s="594"/>
      <c r="E96" s="594"/>
      <c r="F96" s="594" t="s">
        <v>8406</v>
      </c>
      <c r="G96" s="594" t="s">
        <v>2284</v>
      </c>
      <c r="H96" s="594" t="s">
        <v>10177</v>
      </c>
    </row>
    <row r="97" spans="1:8" x14ac:dyDescent="0.25">
      <c r="A97" s="616" t="s">
        <v>2193</v>
      </c>
      <c r="B97" s="602" t="s">
        <v>2011</v>
      </c>
      <c r="C97" s="298" t="s">
        <v>11875</v>
      </c>
      <c r="D97" s="594"/>
      <c r="E97" s="594"/>
      <c r="F97" s="594" t="s">
        <v>10218</v>
      </c>
      <c r="G97" s="594" t="s">
        <v>2297</v>
      </c>
      <c r="H97" s="594" t="s">
        <v>10177</v>
      </c>
    </row>
    <row r="98" spans="1:8" x14ac:dyDescent="0.25">
      <c r="A98" s="616" t="s">
        <v>2193</v>
      </c>
      <c r="B98" s="602" t="s">
        <v>2011</v>
      </c>
      <c r="C98" s="298" t="s">
        <v>11876</v>
      </c>
      <c r="D98" s="594"/>
      <c r="E98" s="594"/>
      <c r="F98" s="594" t="s">
        <v>8423</v>
      </c>
      <c r="G98" s="594" t="s">
        <v>2295</v>
      </c>
      <c r="H98" s="594" t="s">
        <v>10177</v>
      </c>
    </row>
    <row r="99" spans="1:8" x14ac:dyDescent="0.25">
      <c r="A99" s="616" t="s">
        <v>2193</v>
      </c>
      <c r="B99" s="602" t="s">
        <v>2011</v>
      </c>
      <c r="C99" s="298" t="s">
        <v>11877</v>
      </c>
      <c r="D99" s="594"/>
      <c r="E99" s="594"/>
      <c r="F99" s="594" t="s">
        <v>8436</v>
      </c>
      <c r="G99" s="594" t="s">
        <v>2316</v>
      </c>
      <c r="H99" s="594" t="s">
        <v>10177</v>
      </c>
    </row>
    <row r="100" spans="1:8" x14ac:dyDescent="0.25">
      <c r="A100" s="616" t="s">
        <v>2193</v>
      </c>
      <c r="B100" s="602" t="s">
        <v>2011</v>
      </c>
      <c r="C100" s="298" t="s">
        <v>11878</v>
      </c>
      <c r="D100" s="594"/>
      <c r="E100" s="594"/>
      <c r="F100" s="594" t="s">
        <v>10219</v>
      </c>
      <c r="G100" s="594" t="s">
        <v>10220</v>
      </c>
      <c r="H100" s="594" t="s">
        <v>6439</v>
      </c>
    </row>
    <row r="101" spans="1:8" x14ac:dyDescent="0.25">
      <c r="A101" s="616" t="s">
        <v>2193</v>
      </c>
      <c r="B101" s="602" t="s">
        <v>2011</v>
      </c>
      <c r="C101" s="298" t="s">
        <v>11878</v>
      </c>
      <c r="D101" s="594"/>
      <c r="E101" s="594"/>
      <c r="F101" s="594" t="s">
        <v>10221</v>
      </c>
      <c r="G101" s="594" t="s">
        <v>10222</v>
      </c>
      <c r="H101" s="594" t="s">
        <v>6439</v>
      </c>
    </row>
    <row r="102" spans="1:8" x14ac:dyDescent="0.25">
      <c r="A102" s="616" t="s">
        <v>2193</v>
      </c>
      <c r="B102" s="602" t="s">
        <v>2011</v>
      </c>
      <c r="C102" s="298" t="s">
        <v>11879</v>
      </c>
      <c r="D102" s="594"/>
      <c r="E102" s="594"/>
      <c r="F102" s="594" t="s">
        <v>10223</v>
      </c>
      <c r="G102" s="594" t="s">
        <v>10224</v>
      </c>
      <c r="H102" s="594" t="s">
        <v>6439</v>
      </c>
    </row>
    <row r="103" spans="1:8" x14ac:dyDescent="0.25">
      <c r="A103" s="616" t="s">
        <v>2193</v>
      </c>
      <c r="B103" s="602" t="s">
        <v>2011</v>
      </c>
      <c r="C103" s="298" t="s">
        <v>11879</v>
      </c>
      <c r="D103" s="594"/>
      <c r="E103" s="594"/>
      <c r="F103" s="594" t="s">
        <v>10225</v>
      </c>
      <c r="G103" s="594" t="s">
        <v>10226</v>
      </c>
      <c r="H103" s="594" t="s">
        <v>6439</v>
      </c>
    </row>
    <row r="104" spans="1:8" x14ac:dyDescent="0.25">
      <c r="A104" s="616" t="s">
        <v>2193</v>
      </c>
      <c r="B104" s="602" t="s">
        <v>2011</v>
      </c>
      <c r="C104" s="298" t="s">
        <v>11879</v>
      </c>
      <c r="D104" s="594"/>
      <c r="E104" s="594"/>
      <c r="F104" s="594" t="s">
        <v>10227</v>
      </c>
      <c r="G104" s="594" t="s">
        <v>10228</v>
      </c>
      <c r="H104" s="594" t="s">
        <v>6439</v>
      </c>
    </row>
    <row r="105" spans="1:8" x14ac:dyDescent="0.25">
      <c r="A105" s="616" t="s">
        <v>2193</v>
      </c>
      <c r="B105" s="602" t="s">
        <v>2011</v>
      </c>
      <c r="C105" s="298" t="s">
        <v>11880</v>
      </c>
      <c r="D105" s="594"/>
      <c r="E105" s="594"/>
      <c r="F105" s="594" t="s">
        <v>10229</v>
      </c>
      <c r="G105" s="594" t="s">
        <v>10230</v>
      </c>
      <c r="H105" s="594" t="s">
        <v>6439</v>
      </c>
    </row>
    <row r="106" spans="1:8" x14ac:dyDescent="0.25">
      <c r="A106" s="616" t="s">
        <v>2193</v>
      </c>
      <c r="B106" s="602" t="s">
        <v>2011</v>
      </c>
      <c r="C106" s="298" t="s">
        <v>11881</v>
      </c>
      <c r="D106" s="594"/>
      <c r="E106" s="594"/>
      <c r="F106" s="594" t="s">
        <v>10231</v>
      </c>
      <c r="G106" s="594" t="s">
        <v>10232</v>
      </c>
      <c r="H106" s="594" t="s">
        <v>6439</v>
      </c>
    </row>
    <row r="107" spans="1:8" x14ac:dyDescent="0.25">
      <c r="A107" s="616" t="s">
        <v>2193</v>
      </c>
      <c r="B107" s="602" t="s">
        <v>2011</v>
      </c>
      <c r="C107" s="298" t="s">
        <v>11882</v>
      </c>
      <c r="D107" s="594"/>
      <c r="E107" s="594"/>
      <c r="F107" s="594" t="s">
        <v>10233</v>
      </c>
      <c r="G107" s="594" t="s">
        <v>10234</v>
      </c>
      <c r="H107" s="594" t="s">
        <v>6439</v>
      </c>
    </row>
    <row r="108" spans="1:8" x14ac:dyDescent="0.25">
      <c r="A108" s="616" t="s">
        <v>2193</v>
      </c>
      <c r="B108" s="602" t="s">
        <v>2011</v>
      </c>
      <c r="C108" s="298" t="s">
        <v>11883</v>
      </c>
      <c r="D108" s="594"/>
      <c r="E108" s="594"/>
      <c r="F108" s="594" t="s">
        <v>10235</v>
      </c>
      <c r="G108" s="594" t="s">
        <v>10236</v>
      </c>
      <c r="H108" s="594" t="s">
        <v>6439</v>
      </c>
    </row>
    <row r="109" spans="1:8" x14ac:dyDescent="0.25">
      <c r="A109" s="616" t="s">
        <v>2193</v>
      </c>
      <c r="B109" s="602" t="s">
        <v>2011</v>
      </c>
      <c r="C109" s="298" t="s">
        <v>11884</v>
      </c>
      <c r="D109" s="594"/>
      <c r="E109" s="594"/>
      <c r="F109" s="594" t="s">
        <v>10237</v>
      </c>
      <c r="G109" s="594" t="s">
        <v>10238</v>
      </c>
      <c r="H109" s="594" t="s">
        <v>6439</v>
      </c>
    </row>
    <row r="110" spans="1:8" x14ac:dyDescent="0.25">
      <c r="A110" s="616" t="s">
        <v>2193</v>
      </c>
      <c r="B110" s="602" t="s">
        <v>2011</v>
      </c>
      <c r="C110" s="298" t="s">
        <v>11885</v>
      </c>
      <c r="D110" s="594"/>
      <c r="E110" s="594"/>
      <c r="F110" s="594" t="s">
        <v>10239</v>
      </c>
      <c r="G110" s="594" t="s">
        <v>10240</v>
      </c>
      <c r="H110" s="594" t="s">
        <v>6439</v>
      </c>
    </row>
    <row r="111" spans="1:8" x14ac:dyDescent="0.25">
      <c r="A111" s="616" t="s">
        <v>2193</v>
      </c>
      <c r="B111" s="602" t="s">
        <v>2011</v>
      </c>
      <c r="C111" s="298" t="s">
        <v>11886</v>
      </c>
      <c r="D111" s="594"/>
      <c r="E111" s="594"/>
      <c r="F111" s="594" t="s">
        <v>10241</v>
      </c>
      <c r="G111" s="594" t="s">
        <v>10242</v>
      </c>
      <c r="H111" s="594" t="s">
        <v>6439</v>
      </c>
    </row>
    <row r="112" spans="1:8" x14ac:dyDescent="0.25">
      <c r="A112" s="616" t="s">
        <v>2192</v>
      </c>
      <c r="B112" s="602" t="s">
        <v>2010</v>
      </c>
      <c r="C112" s="298" t="s">
        <v>11887</v>
      </c>
      <c r="D112" s="594"/>
      <c r="E112" s="594"/>
      <c r="F112" s="594" t="s">
        <v>10243</v>
      </c>
      <c r="G112" s="594" t="s">
        <v>10244</v>
      </c>
      <c r="H112" s="594" t="s">
        <v>6439</v>
      </c>
    </row>
    <row r="113" spans="1:8" x14ac:dyDescent="0.25">
      <c r="A113" s="616" t="s">
        <v>2192</v>
      </c>
      <c r="B113" s="602" t="s">
        <v>2010</v>
      </c>
      <c r="C113" s="298" t="s">
        <v>11888</v>
      </c>
      <c r="D113" s="594"/>
      <c r="E113" s="594"/>
      <c r="F113" s="594" t="s">
        <v>8441</v>
      </c>
      <c r="G113" s="593" t="s">
        <v>2193</v>
      </c>
      <c r="H113" s="594" t="s">
        <v>10179</v>
      </c>
    </row>
    <row r="114" spans="1:8" x14ac:dyDescent="0.25">
      <c r="A114" s="616" t="s">
        <v>2192</v>
      </c>
      <c r="B114" s="602" t="s">
        <v>2010</v>
      </c>
      <c r="C114" s="298" t="s">
        <v>11889</v>
      </c>
      <c r="D114" s="594"/>
      <c r="E114" s="594"/>
      <c r="F114" s="594" t="s">
        <v>8440</v>
      </c>
      <c r="G114" s="593" t="s">
        <v>2193</v>
      </c>
      <c r="H114" s="594" t="s">
        <v>6440</v>
      </c>
    </row>
    <row r="115" spans="1:8" x14ac:dyDescent="0.25">
      <c r="A115" s="616" t="s">
        <v>2192</v>
      </c>
      <c r="B115" s="602" t="s">
        <v>2010</v>
      </c>
      <c r="C115" s="298" t="s">
        <v>11890</v>
      </c>
      <c r="D115" s="594"/>
      <c r="E115" s="594"/>
      <c r="F115" s="594" t="s">
        <v>8445</v>
      </c>
      <c r="G115" s="594" t="s">
        <v>2321</v>
      </c>
      <c r="H115" s="594" t="s">
        <v>10176</v>
      </c>
    </row>
    <row r="116" spans="1:8" x14ac:dyDescent="0.25">
      <c r="A116" s="616" t="s">
        <v>2192</v>
      </c>
      <c r="B116" s="602" t="s">
        <v>2010</v>
      </c>
      <c r="C116" s="298" t="s">
        <v>11891</v>
      </c>
      <c r="D116" s="594"/>
      <c r="E116" s="594"/>
      <c r="F116" s="594" t="s">
        <v>8446</v>
      </c>
      <c r="G116" s="594" t="s">
        <v>2322</v>
      </c>
      <c r="H116" s="594" t="s">
        <v>10176</v>
      </c>
    </row>
    <row r="117" spans="1:8" x14ac:dyDescent="0.25">
      <c r="A117" s="616" t="s">
        <v>2192</v>
      </c>
      <c r="B117" s="602" t="s">
        <v>2010</v>
      </c>
      <c r="C117" s="298" t="s">
        <v>11892</v>
      </c>
      <c r="D117" s="594"/>
      <c r="E117" s="594"/>
      <c r="F117" s="594" t="s">
        <v>10245</v>
      </c>
      <c r="G117" s="594" t="s">
        <v>2328</v>
      </c>
      <c r="H117" s="594" t="s">
        <v>10176</v>
      </c>
    </row>
    <row r="118" spans="1:8" x14ac:dyDescent="0.25">
      <c r="A118" s="616" t="s">
        <v>2192</v>
      </c>
      <c r="B118" s="602" t="s">
        <v>2010</v>
      </c>
      <c r="C118" s="298" t="s">
        <v>11893</v>
      </c>
      <c r="D118" s="594"/>
      <c r="E118" s="594"/>
      <c r="F118" s="594" t="s">
        <v>8451</v>
      </c>
      <c r="G118" s="594" t="s">
        <v>2324</v>
      </c>
      <c r="H118" s="594" t="s">
        <v>10176</v>
      </c>
    </row>
    <row r="119" spans="1:8" x14ac:dyDescent="0.25">
      <c r="A119" s="616" t="s">
        <v>2192</v>
      </c>
      <c r="B119" s="602" t="s">
        <v>2010</v>
      </c>
      <c r="C119" s="298" t="s">
        <v>11894</v>
      </c>
      <c r="D119" s="594"/>
      <c r="E119" s="594"/>
      <c r="F119" s="594" t="s">
        <v>8452</v>
      </c>
      <c r="G119" s="594" t="s">
        <v>2330</v>
      </c>
      <c r="H119" s="594" t="s">
        <v>10176</v>
      </c>
    </row>
    <row r="120" spans="1:8" x14ac:dyDescent="0.25">
      <c r="A120" s="616" t="s">
        <v>2192</v>
      </c>
      <c r="B120" s="602" t="s">
        <v>2010</v>
      </c>
      <c r="C120" s="298" t="s">
        <v>11895</v>
      </c>
      <c r="D120" s="594"/>
      <c r="E120" s="594"/>
      <c r="F120" s="594" t="s">
        <v>8447</v>
      </c>
      <c r="G120" s="594" t="s">
        <v>2323</v>
      </c>
      <c r="H120" s="594" t="s">
        <v>10176</v>
      </c>
    </row>
    <row r="121" spans="1:8" x14ac:dyDescent="0.25">
      <c r="A121" s="616" t="s">
        <v>2192</v>
      </c>
      <c r="B121" s="602" t="s">
        <v>2010</v>
      </c>
      <c r="C121" s="298" t="s">
        <v>11896</v>
      </c>
      <c r="D121" s="594"/>
      <c r="E121" s="594"/>
      <c r="F121" s="594" t="s">
        <v>10246</v>
      </c>
      <c r="G121" s="594" t="s">
        <v>2331</v>
      </c>
      <c r="H121" s="594" t="s">
        <v>10176</v>
      </c>
    </row>
    <row r="122" spans="1:8" x14ac:dyDescent="0.25">
      <c r="A122" s="616" t="s">
        <v>2192</v>
      </c>
      <c r="B122" s="602" t="s">
        <v>2010</v>
      </c>
      <c r="C122" s="298" t="s">
        <v>11897</v>
      </c>
      <c r="D122" s="594"/>
      <c r="E122" s="594"/>
      <c r="F122" s="594" t="s">
        <v>8449</v>
      </c>
      <c r="G122" s="594" t="s">
        <v>2326</v>
      </c>
      <c r="H122" s="594" t="s">
        <v>10176</v>
      </c>
    </row>
    <row r="123" spans="1:8" x14ac:dyDescent="0.25">
      <c r="A123" s="616" t="s">
        <v>2192</v>
      </c>
      <c r="B123" s="602" t="s">
        <v>2010</v>
      </c>
      <c r="C123" s="298" t="s">
        <v>11898</v>
      </c>
      <c r="D123" s="594"/>
      <c r="E123" s="594"/>
      <c r="F123" s="594" t="s">
        <v>8450</v>
      </c>
      <c r="G123" s="594" t="s">
        <v>2329</v>
      </c>
      <c r="H123" s="594" t="s">
        <v>10176</v>
      </c>
    </row>
    <row r="124" spans="1:8" x14ac:dyDescent="0.25">
      <c r="A124" s="616" t="s">
        <v>2192</v>
      </c>
      <c r="B124" s="602" t="s">
        <v>2010</v>
      </c>
      <c r="C124" s="298" t="s">
        <v>11899</v>
      </c>
      <c r="D124" s="594"/>
      <c r="E124" s="594"/>
      <c r="F124" s="594" t="s">
        <v>8442</v>
      </c>
      <c r="G124" s="594" t="s">
        <v>2193</v>
      </c>
      <c r="H124" s="594" t="s">
        <v>10178</v>
      </c>
    </row>
    <row r="125" spans="1:8" x14ac:dyDescent="0.25">
      <c r="A125" s="616" t="s">
        <v>2191</v>
      </c>
      <c r="B125" s="602" t="s">
        <v>8374</v>
      </c>
      <c r="C125" s="298" t="s">
        <v>11900</v>
      </c>
      <c r="D125" s="594"/>
      <c r="E125" s="594"/>
      <c r="F125" s="594" t="s">
        <v>8448</v>
      </c>
      <c r="G125" s="594" t="s">
        <v>2325</v>
      </c>
      <c r="H125" s="594" t="s">
        <v>10178</v>
      </c>
    </row>
    <row r="126" spans="1:8" x14ac:dyDescent="0.25">
      <c r="A126" s="616" t="s">
        <v>2191</v>
      </c>
      <c r="B126" s="602" t="s">
        <v>8374</v>
      </c>
      <c r="C126" s="298" t="s">
        <v>11901</v>
      </c>
      <c r="D126" s="594"/>
      <c r="E126" s="594"/>
      <c r="F126" s="594" t="s">
        <v>8443</v>
      </c>
      <c r="G126" s="594" t="s">
        <v>2327</v>
      </c>
      <c r="H126" s="594" t="s">
        <v>10177</v>
      </c>
    </row>
    <row r="127" spans="1:8" x14ac:dyDescent="0.25">
      <c r="A127" s="616" t="s">
        <v>2191</v>
      </c>
      <c r="B127" s="602" t="s">
        <v>8374</v>
      </c>
      <c r="C127" s="298" t="s">
        <v>11902</v>
      </c>
      <c r="D127" s="594"/>
      <c r="E127" s="594"/>
      <c r="F127" s="594" t="s">
        <v>8444</v>
      </c>
      <c r="G127" s="594" t="s">
        <v>2320</v>
      </c>
      <c r="H127" s="594" t="s">
        <v>10177</v>
      </c>
    </row>
    <row r="128" spans="1:8" x14ac:dyDescent="0.25">
      <c r="A128" s="616" t="s">
        <v>2191</v>
      </c>
      <c r="B128" s="602" t="s">
        <v>8374</v>
      </c>
      <c r="C128" s="298" t="s">
        <v>11903</v>
      </c>
      <c r="D128" s="594"/>
      <c r="E128" s="594"/>
      <c r="F128" s="594" t="s">
        <v>10247</v>
      </c>
      <c r="G128" s="594" t="s">
        <v>10248</v>
      </c>
      <c r="H128" s="594" t="s">
        <v>6439</v>
      </c>
    </row>
    <row r="129" spans="1:8" x14ac:dyDescent="0.25">
      <c r="A129" s="616" t="s">
        <v>2191</v>
      </c>
      <c r="B129" s="602" t="s">
        <v>8374</v>
      </c>
      <c r="C129" s="298" t="s">
        <v>11904</v>
      </c>
      <c r="D129" s="594"/>
      <c r="E129" s="594"/>
      <c r="F129" s="594" t="s">
        <v>8454</v>
      </c>
      <c r="G129" s="593" t="s">
        <v>2192</v>
      </c>
      <c r="H129" s="594" t="s">
        <v>10179</v>
      </c>
    </row>
    <row r="130" spans="1:8" x14ac:dyDescent="0.25">
      <c r="A130" s="616" t="s">
        <v>2191</v>
      </c>
      <c r="B130" s="602" t="s">
        <v>8374</v>
      </c>
      <c r="C130" s="298" t="s">
        <v>11905</v>
      </c>
      <c r="D130" s="594"/>
      <c r="E130" s="594"/>
      <c r="F130" s="594" t="s">
        <v>8453</v>
      </c>
      <c r="G130" s="593" t="s">
        <v>2192</v>
      </c>
      <c r="H130" s="594" t="s">
        <v>6440</v>
      </c>
    </row>
    <row r="131" spans="1:8" x14ac:dyDescent="0.25">
      <c r="A131" s="616" t="s">
        <v>2191</v>
      </c>
      <c r="B131" s="602" t="s">
        <v>8374</v>
      </c>
      <c r="C131" s="298" t="s">
        <v>11906</v>
      </c>
      <c r="D131" s="594"/>
      <c r="E131" s="594"/>
      <c r="F131" s="594" t="s">
        <v>8466</v>
      </c>
      <c r="G131" s="594" t="s">
        <v>2339</v>
      </c>
      <c r="H131" s="594" t="s">
        <v>10176</v>
      </c>
    </row>
    <row r="132" spans="1:8" x14ac:dyDescent="0.25">
      <c r="A132" s="616" t="s">
        <v>2191</v>
      </c>
      <c r="B132" s="602" t="s">
        <v>8374</v>
      </c>
      <c r="C132" s="298" t="s">
        <v>11907</v>
      </c>
      <c r="D132" s="594"/>
      <c r="E132" s="594"/>
      <c r="F132" s="594" t="s">
        <v>8470</v>
      </c>
      <c r="G132" s="594" t="s">
        <v>2343</v>
      </c>
      <c r="H132" s="594" t="s">
        <v>10176</v>
      </c>
    </row>
    <row r="133" spans="1:8" x14ac:dyDescent="0.25">
      <c r="A133" s="616" t="s">
        <v>2191</v>
      </c>
      <c r="B133" s="602" t="s">
        <v>8374</v>
      </c>
      <c r="C133" s="298" t="s">
        <v>11908</v>
      </c>
      <c r="D133" s="594"/>
      <c r="E133" s="594"/>
      <c r="F133" s="594" t="s">
        <v>8479</v>
      </c>
      <c r="G133" s="594" t="s">
        <v>2352</v>
      </c>
      <c r="H133" s="594" t="s">
        <v>10176</v>
      </c>
    </row>
    <row r="134" spans="1:8" x14ac:dyDescent="0.25">
      <c r="A134" s="616" t="s">
        <v>2191</v>
      </c>
      <c r="B134" s="602" t="s">
        <v>8374</v>
      </c>
      <c r="C134" s="298" t="s">
        <v>11909</v>
      </c>
      <c r="D134" s="594"/>
      <c r="E134" s="594"/>
      <c r="F134" s="594" t="s">
        <v>8467</v>
      </c>
      <c r="G134" s="594" t="s">
        <v>2341</v>
      </c>
      <c r="H134" s="594" t="s">
        <v>10176</v>
      </c>
    </row>
    <row r="135" spans="1:8" x14ac:dyDescent="0.25">
      <c r="A135" s="616" t="s">
        <v>2191</v>
      </c>
      <c r="B135" s="602" t="s">
        <v>8374</v>
      </c>
      <c r="C135" s="298" t="s">
        <v>11910</v>
      </c>
      <c r="D135" s="594"/>
      <c r="E135" s="594"/>
      <c r="F135" s="594" t="s">
        <v>8471</v>
      </c>
      <c r="G135" s="594" t="s">
        <v>2344</v>
      </c>
      <c r="H135" s="594" t="s">
        <v>10176</v>
      </c>
    </row>
    <row r="136" spans="1:8" x14ac:dyDescent="0.25">
      <c r="A136" s="616" t="s">
        <v>2191</v>
      </c>
      <c r="B136" s="602" t="s">
        <v>8374</v>
      </c>
      <c r="C136" s="298" t="s">
        <v>11911</v>
      </c>
      <c r="D136" s="594"/>
      <c r="E136" s="594"/>
      <c r="F136" s="594" t="s">
        <v>8461</v>
      </c>
      <c r="G136" s="594" t="s">
        <v>2336</v>
      </c>
      <c r="H136" s="594" t="s">
        <v>10176</v>
      </c>
    </row>
    <row r="137" spans="1:8" x14ac:dyDescent="0.25">
      <c r="A137" s="616" t="s">
        <v>2191</v>
      </c>
      <c r="B137" s="602" t="s">
        <v>8374</v>
      </c>
      <c r="C137" s="298" t="s">
        <v>11912</v>
      </c>
      <c r="D137" s="594"/>
      <c r="E137" s="594"/>
      <c r="F137" s="594" t="s">
        <v>8477</v>
      </c>
      <c r="G137" s="594" t="s">
        <v>2340</v>
      </c>
      <c r="H137" s="594" t="s">
        <v>10176</v>
      </c>
    </row>
    <row r="138" spans="1:8" x14ac:dyDescent="0.25">
      <c r="A138" s="616" t="s">
        <v>2191</v>
      </c>
      <c r="B138" s="602" t="s">
        <v>8374</v>
      </c>
      <c r="C138" s="298" t="s">
        <v>11913</v>
      </c>
      <c r="D138" s="594"/>
      <c r="E138" s="594"/>
      <c r="F138" s="594" t="s">
        <v>8482</v>
      </c>
      <c r="G138" s="594" t="s">
        <v>2355</v>
      </c>
      <c r="H138" s="594" t="s">
        <v>10176</v>
      </c>
    </row>
    <row r="139" spans="1:8" x14ac:dyDescent="0.25">
      <c r="A139" s="616" t="s">
        <v>2191</v>
      </c>
      <c r="B139" s="602" t="s">
        <v>8374</v>
      </c>
      <c r="C139" s="298" t="s">
        <v>11914</v>
      </c>
      <c r="D139" s="594"/>
      <c r="E139" s="594"/>
      <c r="F139" s="594" t="s">
        <v>8478</v>
      </c>
      <c r="G139" s="594" t="s">
        <v>2351</v>
      </c>
      <c r="H139" s="594" t="s">
        <v>10176</v>
      </c>
    </row>
    <row r="140" spans="1:8" x14ac:dyDescent="0.25">
      <c r="A140" s="616" t="s">
        <v>2191</v>
      </c>
      <c r="B140" s="602" t="s">
        <v>8374</v>
      </c>
      <c r="C140" s="298" t="s">
        <v>11915</v>
      </c>
      <c r="D140" s="594"/>
      <c r="E140" s="594"/>
      <c r="F140" s="594" t="s">
        <v>8455</v>
      </c>
      <c r="G140" s="594" t="s">
        <v>2332</v>
      </c>
      <c r="H140" s="594" t="s">
        <v>10176</v>
      </c>
    </row>
    <row r="141" spans="1:8" x14ac:dyDescent="0.25">
      <c r="A141" s="616" t="s">
        <v>2191</v>
      </c>
      <c r="B141" s="602" t="s">
        <v>8374</v>
      </c>
      <c r="C141" s="298" t="s">
        <v>11916</v>
      </c>
      <c r="D141" s="594"/>
      <c r="E141" s="594"/>
      <c r="F141" s="594" t="s">
        <v>8469</v>
      </c>
      <c r="G141" s="594" t="s">
        <v>2342</v>
      </c>
      <c r="H141" s="594" t="s">
        <v>10176</v>
      </c>
    </row>
    <row r="142" spans="1:8" x14ac:dyDescent="0.25">
      <c r="A142" s="616" t="s">
        <v>2191</v>
      </c>
      <c r="B142" s="602" t="s">
        <v>8374</v>
      </c>
      <c r="C142" s="298" t="s">
        <v>11917</v>
      </c>
      <c r="D142" s="594"/>
      <c r="E142" s="594"/>
      <c r="F142" s="594" t="s">
        <v>8476</v>
      </c>
      <c r="G142" s="594" t="s">
        <v>2350</v>
      </c>
      <c r="H142" s="594" t="s">
        <v>10176</v>
      </c>
    </row>
    <row r="143" spans="1:8" x14ac:dyDescent="0.25">
      <c r="A143" s="616" t="s">
        <v>2191</v>
      </c>
      <c r="B143" s="602" t="s">
        <v>8374</v>
      </c>
      <c r="C143" s="298" t="s">
        <v>11918</v>
      </c>
      <c r="D143" s="594"/>
      <c r="E143" s="594"/>
      <c r="F143" s="594" t="s">
        <v>8480</v>
      </c>
      <c r="G143" s="594" t="s">
        <v>2353</v>
      </c>
      <c r="H143" s="594" t="s">
        <v>10176</v>
      </c>
    </row>
    <row r="144" spans="1:8" x14ac:dyDescent="0.25">
      <c r="A144" s="616" t="s">
        <v>2191</v>
      </c>
      <c r="B144" s="602" t="s">
        <v>8374</v>
      </c>
      <c r="C144" s="298" t="s">
        <v>11919</v>
      </c>
      <c r="D144" s="594"/>
      <c r="E144" s="594"/>
      <c r="F144" s="594" t="s">
        <v>10249</v>
      </c>
      <c r="G144" s="594" t="s">
        <v>2349</v>
      </c>
      <c r="H144" s="594" t="s">
        <v>10176</v>
      </c>
    </row>
    <row r="145" spans="1:8" x14ac:dyDescent="0.25">
      <c r="A145" s="616" t="s">
        <v>2191</v>
      </c>
      <c r="B145" s="602" t="s">
        <v>8374</v>
      </c>
      <c r="C145" s="298" t="s">
        <v>11920</v>
      </c>
      <c r="D145" s="594"/>
      <c r="E145" s="594"/>
      <c r="F145" s="594" t="s">
        <v>8465</v>
      </c>
      <c r="G145" s="594" t="s">
        <v>2338</v>
      </c>
      <c r="H145" s="594" t="s">
        <v>10176</v>
      </c>
    </row>
    <row r="146" spans="1:8" x14ac:dyDescent="0.25">
      <c r="A146" s="616" t="s">
        <v>2191</v>
      </c>
      <c r="B146" s="602" t="s">
        <v>8374</v>
      </c>
      <c r="C146" s="298" t="s">
        <v>11921</v>
      </c>
      <c r="D146" s="594"/>
      <c r="E146" s="594"/>
      <c r="F146" s="594" t="s">
        <v>8457</v>
      </c>
      <c r="G146" s="594" t="s">
        <v>2333</v>
      </c>
      <c r="H146" s="594" t="s">
        <v>10176</v>
      </c>
    </row>
    <row r="147" spans="1:8" x14ac:dyDescent="0.25">
      <c r="A147" s="616" t="s">
        <v>2191</v>
      </c>
      <c r="B147" s="602" t="s">
        <v>8374</v>
      </c>
      <c r="C147" s="298" t="s">
        <v>11922</v>
      </c>
      <c r="D147" s="594"/>
      <c r="E147" s="594"/>
      <c r="F147" s="594" t="s">
        <v>8458</v>
      </c>
      <c r="G147" s="594" t="s">
        <v>2334</v>
      </c>
      <c r="H147" s="594" t="s">
        <v>10178</v>
      </c>
    </row>
    <row r="148" spans="1:8" x14ac:dyDescent="0.25">
      <c r="A148" s="616" t="s">
        <v>2191</v>
      </c>
      <c r="B148" s="602" t="s">
        <v>8374</v>
      </c>
      <c r="C148" s="298" t="s">
        <v>11923</v>
      </c>
      <c r="D148" s="594"/>
      <c r="E148" s="594"/>
      <c r="F148" s="594" t="s">
        <v>8481</v>
      </c>
      <c r="G148" s="594" t="s">
        <v>2354</v>
      </c>
      <c r="H148" s="594" t="s">
        <v>10178</v>
      </c>
    </row>
    <row r="149" spans="1:8" x14ac:dyDescent="0.25">
      <c r="A149" s="616" t="s">
        <v>2191</v>
      </c>
      <c r="B149" s="602" t="s">
        <v>8374</v>
      </c>
      <c r="C149" s="298" t="s">
        <v>11924</v>
      </c>
      <c r="D149" s="594"/>
      <c r="E149" s="594"/>
      <c r="F149" s="594" t="s">
        <v>8468</v>
      </c>
      <c r="G149" s="594" t="s">
        <v>2341</v>
      </c>
      <c r="H149" s="594" t="s">
        <v>10178</v>
      </c>
    </row>
    <row r="150" spans="1:8" x14ac:dyDescent="0.25">
      <c r="A150" s="616" t="s">
        <v>2191</v>
      </c>
      <c r="B150" s="602" t="s">
        <v>8374</v>
      </c>
      <c r="C150" s="298" t="s">
        <v>11925</v>
      </c>
      <c r="D150" s="594"/>
      <c r="E150" s="594"/>
      <c r="F150" s="594" t="s">
        <v>10250</v>
      </c>
      <c r="G150" s="594" t="s">
        <v>2344</v>
      </c>
      <c r="H150" s="594" t="s">
        <v>10178</v>
      </c>
    </row>
    <row r="151" spans="1:8" x14ac:dyDescent="0.25">
      <c r="A151" s="616" t="s">
        <v>2191</v>
      </c>
      <c r="B151" s="602" t="s">
        <v>8374</v>
      </c>
      <c r="C151" s="298" t="s">
        <v>11926</v>
      </c>
      <c r="D151" s="594"/>
      <c r="E151" s="594"/>
      <c r="F151" s="594" t="s">
        <v>8472</v>
      </c>
      <c r="G151" s="594" t="s">
        <v>2346</v>
      </c>
      <c r="H151" s="594" t="s">
        <v>10178</v>
      </c>
    </row>
    <row r="152" spans="1:8" x14ac:dyDescent="0.25">
      <c r="A152" s="616" t="s">
        <v>2191</v>
      </c>
      <c r="B152" s="602" t="s">
        <v>8374</v>
      </c>
      <c r="C152" s="298" t="s">
        <v>11927</v>
      </c>
      <c r="D152" s="594"/>
      <c r="E152" s="594"/>
      <c r="F152" s="594" t="s">
        <v>8462</v>
      </c>
      <c r="G152" s="594" t="s">
        <v>2336</v>
      </c>
      <c r="H152" s="594" t="s">
        <v>10178</v>
      </c>
    </row>
    <row r="153" spans="1:8" x14ac:dyDescent="0.25">
      <c r="A153" s="616" t="s">
        <v>2191</v>
      </c>
      <c r="B153" s="602" t="s">
        <v>8374</v>
      </c>
      <c r="C153" s="298" t="s">
        <v>11928</v>
      </c>
      <c r="D153" s="594"/>
      <c r="E153" s="594"/>
      <c r="F153" s="594" t="s">
        <v>8456</v>
      </c>
      <c r="G153" s="594" t="s">
        <v>2332</v>
      </c>
      <c r="H153" s="594" t="s">
        <v>10178</v>
      </c>
    </row>
    <row r="154" spans="1:8" x14ac:dyDescent="0.25">
      <c r="A154" s="616" t="s">
        <v>2191</v>
      </c>
      <c r="B154" s="602" t="s">
        <v>8374</v>
      </c>
      <c r="C154" s="298" t="s">
        <v>11929</v>
      </c>
      <c r="D154" s="594"/>
      <c r="E154" s="594"/>
      <c r="F154" s="594" t="s">
        <v>8473</v>
      </c>
      <c r="G154" s="594" t="s">
        <v>2345</v>
      </c>
      <c r="H154" s="594" t="s">
        <v>10178</v>
      </c>
    </row>
    <row r="155" spans="1:8" x14ac:dyDescent="0.25">
      <c r="A155" s="616" t="s">
        <v>2191</v>
      </c>
      <c r="B155" s="602" t="s">
        <v>8374</v>
      </c>
      <c r="C155" s="298" t="s">
        <v>11930</v>
      </c>
      <c r="D155" s="594"/>
      <c r="E155" s="594"/>
      <c r="F155" s="594" t="s">
        <v>8475</v>
      </c>
      <c r="G155" s="594" t="s">
        <v>2348</v>
      </c>
      <c r="H155" s="594" t="s">
        <v>10178</v>
      </c>
    </row>
    <row r="156" spans="1:8" x14ac:dyDescent="0.25">
      <c r="A156" s="616" t="s">
        <v>2191</v>
      </c>
      <c r="B156" s="602" t="s">
        <v>8374</v>
      </c>
      <c r="C156" s="298" t="s">
        <v>11931</v>
      </c>
      <c r="D156" s="594"/>
      <c r="E156" s="594"/>
      <c r="F156" s="594" t="s">
        <v>8460</v>
      </c>
      <c r="G156" s="594" t="s">
        <v>2335</v>
      </c>
      <c r="H156" s="594" t="s">
        <v>10177</v>
      </c>
    </row>
    <row r="157" spans="1:8" x14ac:dyDescent="0.25">
      <c r="A157" s="616" t="s">
        <v>2191</v>
      </c>
      <c r="B157" s="602" t="s">
        <v>8374</v>
      </c>
      <c r="C157" s="298" t="s">
        <v>11932</v>
      </c>
      <c r="D157" s="594"/>
      <c r="E157" s="594"/>
      <c r="F157" s="594" t="s">
        <v>8459</v>
      </c>
      <c r="G157" s="594" t="s">
        <v>2334</v>
      </c>
      <c r="H157" s="594" t="s">
        <v>10177</v>
      </c>
    </row>
    <row r="158" spans="1:8" x14ac:dyDescent="0.25">
      <c r="A158" s="616" t="s">
        <v>2191</v>
      </c>
      <c r="B158" s="602" t="s">
        <v>8374</v>
      </c>
      <c r="C158" s="298" t="s">
        <v>11932</v>
      </c>
      <c r="D158" s="594"/>
      <c r="E158" s="594"/>
      <c r="F158" s="594" t="s">
        <v>8474</v>
      </c>
      <c r="G158" s="594" t="s">
        <v>2347</v>
      </c>
      <c r="H158" s="594" t="s">
        <v>10177</v>
      </c>
    </row>
    <row r="159" spans="1:8" x14ac:dyDescent="0.25">
      <c r="A159" s="616" t="s">
        <v>2191</v>
      </c>
      <c r="B159" s="602" t="s">
        <v>8374</v>
      </c>
      <c r="C159" s="298" t="s">
        <v>11933</v>
      </c>
      <c r="D159" s="594"/>
      <c r="E159" s="594"/>
      <c r="F159" s="594" t="s">
        <v>8464</v>
      </c>
      <c r="G159" s="594" t="s">
        <v>2337</v>
      </c>
      <c r="H159" s="594" t="s">
        <v>10177</v>
      </c>
    </row>
    <row r="160" spans="1:8" x14ac:dyDescent="0.25">
      <c r="A160" s="616" t="s">
        <v>2191</v>
      </c>
      <c r="B160" s="602" t="s">
        <v>8374</v>
      </c>
      <c r="C160" s="298" t="s">
        <v>11934</v>
      </c>
      <c r="D160" s="594"/>
      <c r="E160" s="594"/>
      <c r="F160" s="594" t="s">
        <v>8463</v>
      </c>
      <c r="G160" s="594" t="s">
        <v>2104</v>
      </c>
      <c r="H160" s="594" t="s">
        <v>10177</v>
      </c>
    </row>
    <row r="161" spans="1:8" x14ac:dyDescent="0.25">
      <c r="A161" s="616" t="s">
        <v>2190</v>
      </c>
      <c r="B161" s="602" t="s">
        <v>2008</v>
      </c>
      <c r="C161" s="298" t="s">
        <v>11935</v>
      </c>
      <c r="D161" s="594"/>
      <c r="E161" s="594"/>
      <c r="F161" s="594" t="s">
        <v>10251</v>
      </c>
      <c r="G161" s="594" t="s">
        <v>10252</v>
      </c>
      <c r="H161" s="594" t="s">
        <v>10253</v>
      </c>
    </row>
    <row r="162" spans="1:8" x14ac:dyDescent="0.25">
      <c r="A162" s="616" t="s">
        <v>2190</v>
      </c>
      <c r="B162" s="602" t="s">
        <v>2008</v>
      </c>
      <c r="C162" s="298" t="s">
        <v>11936</v>
      </c>
      <c r="D162" s="594"/>
      <c r="E162" s="594"/>
      <c r="F162" s="594" t="s">
        <v>10254</v>
      </c>
      <c r="G162" s="594" t="s">
        <v>10255</v>
      </c>
      <c r="H162" s="594" t="s">
        <v>6439</v>
      </c>
    </row>
    <row r="163" spans="1:8" x14ac:dyDescent="0.25">
      <c r="A163" s="616" t="s">
        <v>2190</v>
      </c>
      <c r="B163" s="602" t="s">
        <v>2008</v>
      </c>
      <c r="C163" s="298" t="s">
        <v>11937</v>
      </c>
      <c r="D163" s="594"/>
      <c r="E163" s="594"/>
      <c r="F163" s="594" t="s">
        <v>10256</v>
      </c>
      <c r="G163" s="594" t="s">
        <v>10257</v>
      </c>
      <c r="H163" s="594" t="s">
        <v>6439</v>
      </c>
    </row>
    <row r="164" spans="1:8" x14ac:dyDescent="0.25">
      <c r="A164" s="617" t="s">
        <v>2190</v>
      </c>
      <c r="B164" s="602" t="s">
        <v>2008</v>
      </c>
      <c r="C164" s="298" t="s">
        <v>11938</v>
      </c>
      <c r="D164" s="594"/>
      <c r="E164" s="594"/>
      <c r="F164" s="594" t="s">
        <v>10258</v>
      </c>
      <c r="G164" s="594" t="s">
        <v>10259</v>
      </c>
      <c r="H164" s="594" t="s">
        <v>6439</v>
      </c>
    </row>
    <row r="165" spans="1:8" x14ac:dyDescent="0.25">
      <c r="A165" s="616" t="s">
        <v>2190</v>
      </c>
      <c r="B165" s="602" t="s">
        <v>2008</v>
      </c>
      <c r="C165" s="298" t="s">
        <v>11939</v>
      </c>
      <c r="D165" s="594"/>
      <c r="E165" s="594"/>
      <c r="F165" s="594" t="s">
        <v>10260</v>
      </c>
      <c r="G165" s="594" t="s">
        <v>10261</v>
      </c>
      <c r="H165" s="594" t="s">
        <v>6439</v>
      </c>
    </row>
    <row r="166" spans="1:8" x14ac:dyDescent="0.25">
      <c r="A166" s="616" t="s">
        <v>2190</v>
      </c>
      <c r="B166" s="602" t="s">
        <v>2008</v>
      </c>
      <c r="C166" s="298" t="s">
        <v>11940</v>
      </c>
      <c r="D166" s="594"/>
      <c r="E166" s="594"/>
      <c r="F166" s="594" t="s">
        <v>10262</v>
      </c>
      <c r="G166" s="594" t="s">
        <v>10263</v>
      </c>
      <c r="H166" s="594" t="s">
        <v>6439</v>
      </c>
    </row>
    <row r="167" spans="1:8" x14ac:dyDescent="0.25">
      <c r="A167" s="617" t="s">
        <v>2189</v>
      </c>
      <c r="B167" s="602" t="s">
        <v>2007</v>
      </c>
      <c r="C167" s="298" t="s">
        <v>11941</v>
      </c>
      <c r="D167" s="594"/>
      <c r="E167" s="594"/>
      <c r="F167" s="594" t="s">
        <v>8484</v>
      </c>
      <c r="G167" s="593" t="s">
        <v>2191</v>
      </c>
      <c r="H167" s="594" t="s">
        <v>10179</v>
      </c>
    </row>
    <row r="168" spans="1:8" x14ac:dyDescent="0.25">
      <c r="A168" s="616" t="s">
        <v>2189</v>
      </c>
      <c r="B168" s="602" t="s">
        <v>2007</v>
      </c>
      <c r="C168" s="298" t="s">
        <v>11942</v>
      </c>
      <c r="D168" s="594"/>
      <c r="E168" s="594"/>
      <c r="F168" s="594" t="s">
        <v>8483</v>
      </c>
      <c r="G168" s="593" t="s">
        <v>2191</v>
      </c>
      <c r="H168" s="594" t="s">
        <v>6440</v>
      </c>
    </row>
    <row r="169" spans="1:8" x14ac:dyDescent="0.25">
      <c r="A169" s="616" t="s">
        <v>2189</v>
      </c>
      <c r="B169" s="602" t="s">
        <v>2007</v>
      </c>
      <c r="C169" s="298" t="s">
        <v>11943</v>
      </c>
      <c r="D169" s="594"/>
      <c r="E169" s="594"/>
      <c r="F169" s="594" t="s">
        <v>10264</v>
      </c>
      <c r="G169" s="594" t="s">
        <v>2158</v>
      </c>
      <c r="H169" s="594" t="s">
        <v>10176</v>
      </c>
    </row>
    <row r="170" spans="1:8" x14ac:dyDescent="0.25">
      <c r="A170" s="616" t="s">
        <v>2188</v>
      </c>
      <c r="B170" s="602" t="s">
        <v>2006</v>
      </c>
      <c r="C170" s="298" t="s">
        <v>11944</v>
      </c>
      <c r="D170" s="594"/>
      <c r="E170" s="594"/>
      <c r="F170" s="594" t="s">
        <v>10265</v>
      </c>
      <c r="G170" s="594" t="s">
        <v>2358</v>
      </c>
      <c r="H170" s="594" t="s">
        <v>10176</v>
      </c>
    </row>
    <row r="171" spans="1:8" x14ac:dyDescent="0.25">
      <c r="A171" s="616" t="s">
        <v>2188</v>
      </c>
      <c r="B171" s="602" t="s">
        <v>2006</v>
      </c>
      <c r="C171" s="298" t="s">
        <v>11945</v>
      </c>
      <c r="D171" s="594"/>
      <c r="E171" s="594"/>
      <c r="F171" s="594" t="s">
        <v>10266</v>
      </c>
      <c r="G171" s="594" t="s">
        <v>2357</v>
      </c>
      <c r="H171" s="594" t="s">
        <v>10178</v>
      </c>
    </row>
    <row r="172" spans="1:8" x14ac:dyDescent="0.25">
      <c r="A172" s="616" t="s">
        <v>2188</v>
      </c>
      <c r="B172" s="602" t="s">
        <v>2006</v>
      </c>
      <c r="C172" s="298" t="s">
        <v>11946</v>
      </c>
      <c r="D172" s="594"/>
      <c r="E172" s="594"/>
      <c r="F172" s="594" t="s">
        <v>10267</v>
      </c>
      <c r="G172" s="594" t="s">
        <v>2356</v>
      </c>
      <c r="H172" s="594" t="s">
        <v>10177</v>
      </c>
    </row>
    <row r="173" spans="1:8" x14ac:dyDescent="0.25">
      <c r="A173" s="616" t="s">
        <v>2188</v>
      </c>
      <c r="B173" s="602" t="s">
        <v>2006</v>
      </c>
      <c r="C173" s="298" t="s">
        <v>11947</v>
      </c>
      <c r="D173" s="594"/>
      <c r="E173" s="594"/>
      <c r="F173" s="594" t="s">
        <v>10268</v>
      </c>
      <c r="G173" s="594" t="s">
        <v>10269</v>
      </c>
      <c r="H173" s="594" t="s">
        <v>6439</v>
      </c>
    </row>
    <row r="174" spans="1:8" x14ac:dyDescent="0.25">
      <c r="A174" s="616" t="s">
        <v>2188</v>
      </c>
      <c r="B174" s="602" t="s">
        <v>2006</v>
      </c>
      <c r="C174" s="298" t="s">
        <v>11948</v>
      </c>
      <c r="D174" s="594"/>
      <c r="E174" s="594"/>
      <c r="F174" s="594" t="s">
        <v>8486</v>
      </c>
      <c r="G174" s="593" t="s">
        <v>2190</v>
      </c>
      <c r="H174" s="594" t="s">
        <v>10179</v>
      </c>
    </row>
    <row r="175" spans="1:8" x14ac:dyDescent="0.25">
      <c r="A175" s="616" t="s">
        <v>2188</v>
      </c>
      <c r="B175" s="602" t="s">
        <v>2006</v>
      </c>
      <c r="C175" s="298" t="s">
        <v>11949</v>
      </c>
      <c r="D175" s="594"/>
      <c r="E175" s="594"/>
      <c r="F175" s="594" t="s">
        <v>8485</v>
      </c>
      <c r="G175" s="593" t="s">
        <v>2190</v>
      </c>
      <c r="H175" s="594" t="s">
        <v>6440</v>
      </c>
    </row>
    <row r="176" spans="1:8" x14ac:dyDescent="0.25">
      <c r="A176" s="616" t="s">
        <v>2188</v>
      </c>
      <c r="B176" s="602" t="s">
        <v>2006</v>
      </c>
      <c r="C176" s="298" t="s">
        <v>11950</v>
      </c>
      <c r="D176" s="594"/>
      <c r="E176" s="594"/>
      <c r="F176" s="594" t="s">
        <v>8488</v>
      </c>
      <c r="G176" s="593" t="s">
        <v>2189</v>
      </c>
      <c r="H176" s="594" t="s">
        <v>10179</v>
      </c>
    </row>
    <row r="177" spans="1:8" x14ac:dyDescent="0.25">
      <c r="A177" s="616" t="s">
        <v>2188</v>
      </c>
      <c r="B177" s="602" t="s">
        <v>2006</v>
      </c>
      <c r="C177" s="298" t="s">
        <v>11951</v>
      </c>
      <c r="D177" s="594"/>
      <c r="E177" s="594"/>
      <c r="F177" s="594" t="s">
        <v>8487</v>
      </c>
      <c r="G177" s="593" t="s">
        <v>2189</v>
      </c>
      <c r="H177" s="594" t="s">
        <v>6440</v>
      </c>
    </row>
    <row r="178" spans="1:8" x14ac:dyDescent="0.25">
      <c r="A178" s="616" t="s">
        <v>2188</v>
      </c>
      <c r="B178" s="602" t="s">
        <v>2006</v>
      </c>
      <c r="C178" s="298" t="s">
        <v>11952</v>
      </c>
      <c r="D178" s="594"/>
      <c r="E178" s="594"/>
      <c r="F178" s="594" t="s">
        <v>10270</v>
      </c>
      <c r="G178" s="594" t="s">
        <v>2368</v>
      </c>
      <c r="H178" s="594" t="s">
        <v>10176</v>
      </c>
    </row>
    <row r="179" spans="1:8" x14ac:dyDescent="0.25">
      <c r="A179" s="616" t="s">
        <v>2188</v>
      </c>
      <c r="B179" s="602" t="s">
        <v>2006</v>
      </c>
      <c r="C179" s="298" t="s">
        <v>11953</v>
      </c>
      <c r="D179" s="594"/>
      <c r="E179" s="594"/>
      <c r="F179" s="594" t="s">
        <v>8490</v>
      </c>
      <c r="G179" s="594" t="s">
        <v>2084</v>
      </c>
      <c r="H179" s="594" t="s">
        <v>10176</v>
      </c>
    </row>
    <row r="180" spans="1:8" x14ac:dyDescent="0.25">
      <c r="A180" s="616" t="s">
        <v>2188</v>
      </c>
      <c r="B180" s="602" t="s">
        <v>2006</v>
      </c>
      <c r="C180" s="298" t="s">
        <v>11954</v>
      </c>
      <c r="D180" s="594"/>
      <c r="E180" s="594"/>
      <c r="F180" s="594" t="s">
        <v>8493</v>
      </c>
      <c r="G180" s="594" t="s">
        <v>2367</v>
      </c>
      <c r="H180" s="594" t="s">
        <v>10176</v>
      </c>
    </row>
    <row r="181" spans="1:8" x14ac:dyDescent="0.25">
      <c r="A181" s="616" t="s">
        <v>2188</v>
      </c>
      <c r="B181" s="602" t="s">
        <v>2006</v>
      </c>
      <c r="C181" s="298" t="s">
        <v>11955</v>
      </c>
      <c r="D181" s="594"/>
      <c r="E181" s="594"/>
      <c r="F181" s="594" t="s">
        <v>8494</v>
      </c>
      <c r="G181" s="594" t="s">
        <v>2369</v>
      </c>
      <c r="H181" s="594" t="s">
        <v>10176</v>
      </c>
    </row>
    <row r="182" spans="1:8" x14ac:dyDescent="0.25">
      <c r="A182" s="616" t="s">
        <v>2188</v>
      </c>
      <c r="B182" s="602" t="s">
        <v>2006</v>
      </c>
      <c r="C182" s="298" t="s">
        <v>11956</v>
      </c>
      <c r="D182" s="594"/>
      <c r="E182" s="594"/>
      <c r="F182" s="594" t="s">
        <v>8501</v>
      </c>
      <c r="G182" s="594" t="s">
        <v>2374</v>
      </c>
      <c r="H182" s="594" t="s">
        <v>10176</v>
      </c>
    </row>
    <row r="183" spans="1:8" x14ac:dyDescent="0.25">
      <c r="A183" s="616" t="s">
        <v>2188</v>
      </c>
      <c r="B183" s="602" t="s">
        <v>2006</v>
      </c>
      <c r="C183" s="298" t="s">
        <v>11957</v>
      </c>
      <c r="D183" s="594"/>
      <c r="E183" s="594"/>
      <c r="F183" s="594" t="s">
        <v>8505</v>
      </c>
      <c r="G183" s="594" t="s">
        <v>2376</v>
      </c>
      <c r="H183" s="594" t="s">
        <v>10176</v>
      </c>
    </row>
    <row r="184" spans="1:8" x14ac:dyDescent="0.25">
      <c r="A184" s="616" t="s">
        <v>2188</v>
      </c>
      <c r="B184" s="602" t="s">
        <v>2006</v>
      </c>
      <c r="C184" s="298" t="s">
        <v>11958</v>
      </c>
      <c r="D184" s="594"/>
      <c r="E184" s="594"/>
      <c r="F184" s="594" t="s">
        <v>8507</v>
      </c>
      <c r="G184" s="594" t="s">
        <v>2378</v>
      </c>
      <c r="H184" s="594" t="s">
        <v>10176</v>
      </c>
    </row>
    <row r="185" spans="1:8" x14ac:dyDescent="0.25">
      <c r="A185" s="616" t="s">
        <v>2188</v>
      </c>
      <c r="B185" s="602" t="s">
        <v>2006</v>
      </c>
      <c r="C185" s="298" t="s">
        <v>11959</v>
      </c>
      <c r="D185" s="594"/>
      <c r="E185" s="594"/>
      <c r="F185" s="594" t="s">
        <v>8489</v>
      </c>
      <c r="G185" s="594" t="s">
        <v>2364</v>
      </c>
      <c r="H185" s="594" t="s">
        <v>10176</v>
      </c>
    </row>
    <row r="186" spans="1:8" x14ac:dyDescent="0.25">
      <c r="A186" s="616" t="s">
        <v>2188</v>
      </c>
      <c r="B186" s="602" t="s">
        <v>2006</v>
      </c>
      <c r="C186" s="298" t="s">
        <v>11960</v>
      </c>
      <c r="D186" s="594"/>
      <c r="E186" s="594"/>
      <c r="F186" s="594" t="s">
        <v>8492</v>
      </c>
      <c r="G186" s="594" t="s">
        <v>2365</v>
      </c>
      <c r="H186" s="594" t="s">
        <v>10176</v>
      </c>
    </row>
    <row r="187" spans="1:8" x14ac:dyDescent="0.25">
      <c r="A187" s="616" t="s">
        <v>2188</v>
      </c>
      <c r="B187" s="602" t="s">
        <v>2006</v>
      </c>
      <c r="C187" s="298" t="s">
        <v>11961</v>
      </c>
      <c r="D187" s="594"/>
      <c r="E187" s="594"/>
      <c r="F187" s="594" t="s">
        <v>8508</v>
      </c>
      <c r="G187" s="594" t="s">
        <v>2379</v>
      </c>
      <c r="H187" s="594" t="s">
        <v>10176</v>
      </c>
    </row>
    <row r="188" spans="1:8" x14ac:dyDescent="0.25">
      <c r="A188" s="616" t="s">
        <v>2188</v>
      </c>
      <c r="B188" s="602" t="s">
        <v>2006</v>
      </c>
      <c r="C188" s="298" t="s">
        <v>11962</v>
      </c>
      <c r="D188" s="594"/>
      <c r="E188" s="594"/>
      <c r="F188" s="594" t="s">
        <v>8509</v>
      </c>
      <c r="G188" s="594" t="s">
        <v>2380</v>
      </c>
      <c r="H188" s="594" t="s">
        <v>10176</v>
      </c>
    </row>
    <row r="189" spans="1:8" x14ac:dyDescent="0.25">
      <c r="A189" s="616" t="s">
        <v>2188</v>
      </c>
      <c r="B189" s="602" t="s">
        <v>2006</v>
      </c>
      <c r="C189" s="298" t="s">
        <v>11963</v>
      </c>
      <c r="D189" s="594"/>
      <c r="E189" s="594"/>
      <c r="F189" s="594" t="s">
        <v>8503</v>
      </c>
      <c r="G189" s="594" t="s">
        <v>2366</v>
      </c>
      <c r="H189" s="594" t="s">
        <v>10176</v>
      </c>
    </row>
    <row r="190" spans="1:8" x14ac:dyDescent="0.25">
      <c r="A190" s="616" t="s">
        <v>2188</v>
      </c>
      <c r="B190" s="602" t="s">
        <v>2006</v>
      </c>
      <c r="C190" s="298" t="s">
        <v>11964</v>
      </c>
      <c r="D190" s="594"/>
      <c r="E190" s="594"/>
      <c r="F190" s="594" t="s">
        <v>8506</v>
      </c>
      <c r="G190" s="594" t="s">
        <v>2377</v>
      </c>
      <c r="H190" s="594" t="s">
        <v>10176</v>
      </c>
    </row>
    <row r="191" spans="1:8" x14ac:dyDescent="0.25">
      <c r="A191" s="616" t="s">
        <v>2188</v>
      </c>
      <c r="B191" s="602" t="s">
        <v>2006</v>
      </c>
      <c r="C191" s="298" t="s">
        <v>11965</v>
      </c>
      <c r="D191" s="594"/>
      <c r="E191" s="594"/>
      <c r="F191" s="594" t="s">
        <v>8499</v>
      </c>
      <c r="G191" s="594" t="s">
        <v>2372</v>
      </c>
      <c r="H191" s="594" t="s">
        <v>10176</v>
      </c>
    </row>
    <row r="192" spans="1:8" x14ac:dyDescent="0.25">
      <c r="A192" s="616" t="s">
        <v>2188</v>
      </c>
      <c r="B192" s="602" t="s">
        <v>2006</v>
      </c>
      <c r="C192" s="298" t="s">
        <v>11966</v>
      </c>
      <c r="D192" s="594"/>
      <c r="E192" s="594"/>
      <c r="F192" s="594" t="s">
        <v>8496</v>
      </c>
      <c r="G192" s="594" t="s">
        <v>8497</v>
      </c>
      <c r="H192" s="594" t="s">
        <v>10176</v>
      </c>
    </row>
    <row r="193" spans="1:8" x14ac:dyDescent="0.25">
      <c r="A193" s="616" t="s">
        <v>2188</v>
      </c>
      <c r="B193" s="602" t="s">
        <v>2006</v>
      </c>
      <c r="C193" s="298" t="s">
        <v>11966</v>
      </c>
      <c r="D193" s="594"/>
      <c r="E193" s="594"/>
      <c r="F193" s="594" t="s">
        <v>8491</v>
      </c>
      <c r="G193" s="594" t="s">
        <v>2084</v>
      </c>
      <c r="H193" s="594" t="s">
        <v>10178</v>
      </c>
    </row>
    <row r="194" spans="1:8" x14ac:dyDescent="0.25">
      <c r="A194" s="616" t="s">
        <v>2188</v>
      </c>
      <c r="B194" s="602" t="s">
        <v>2006</v>
      </c>
      <c r="C194" s="298" t="s">
        <v>11967</v>
      </c>
      <c r="D194" s="594"/>
      <c r="E194" s="594"/>
      <c r="F194" s="594" t="s">
        <v>8504</v>
      </c>
      <c r="G194" s="594" t="s">
        <v>2375</v>
      </c>
      <c r="H194" s="594" t="s">
        <v>10178</v>
      </c>
    </row>
    <row r="195" spans="1:8" x14ac:dyDescent="0.25">
      <c r="A195" s="616" t="s">
        <v>2188</v>
      </c>
      <c r="B195" s="602" t="s">
        <v>2006</v>
      </c>
      <c r="C195" s="298" t="s">
        <v>11968</v>
      </c>
      <c r="D195" s="594"/>
      <c r="E195" s="594"/>
      <c r="F195" s="594" t="s">
        <v>8500</v>
      </c>
      <c r="G195" s="594" t="s">
        <v>2373</v>
      </c>
      <c r="H195" s="594" t="s">
        <v>10178</v>
      </c>
    </row>
    <row r="196" spans="1:8" x14ac:dyDescent="0.25">
      <c r="A196" s="616" t="s">
        <v>2188</v>
      </c>
      <c r="B196" s="602" t="s">
        <v>2006</v>
      </c>
      <c r="C196" s="298" t="s">
        <v>11969</v>
      </c>
      <c r="D196" s="594"/>
      <c r="E196" s="594"/>
      <c r="F196" s="594" t="s">
        <v>8502</v>
      </c>
      <c r="G196" s="594" t="s">
        <v>2371</v>
      </c>
      <c r="H196" s="594" t="s">
        <v>10178</v>
      </c>
    </row>
    <row r="197" spans="1:8" x14ac:dyDescent="0.25">
      <c r="A197" s="616" t="s">
        <v>2188</v>
      </c>
      <c r="B197" s="602" t="s">
        <v>2006</v>
      </c>
      <c r="C197" s="298" t="s">
        <v>11970</v>
      </c>
      <c r="D197" s="594"/>
      <c r="E197" s="594"/>
      <c r="F197" s="594" t="s">
        <v>8498</v>
      </c>
      <c r="G197" s="594" t="s">
        <v>8497</v>
      </c>
      <c r="H197" s="594" t="s">
        <v>10178</v>
      </c>
    </row>
    <row r="198" spans="1:8" x14ac:dyDescent="0.25">
      <c r="A198" s="616" t="s">
        <v>2188</v>
      </c>
      <c r="B198" s="602" t="s">
        <v>2006</v>
      </c>
      <c r="C198" s="298" t="s">
        <v>11971</v>
      </c>
      <c r="D198" s="594"/>
      <c r="E198" s="594"/>
      <c r="F198" s="594" t="s">
        <v>8510</v>
      </c>
      <c r="G198" s="594" t="s">
        <v>2381</v>
      </c>
      <c r="H198" s="594" t="s">
        <v>10177</v>
      </c>
    </row>
    <row r="199" spans="1:8" x14ac:dyDescent="0.25">
      <c r="A199" s="616" t="s">
        <v>2187</v>
      </c>
      <c r="B199" s="602" t="s">
        <v>6289</v>
      </c>
      <c r="C199" s="298" t="s">
        <v>11972</v>
      </c>
      <c r="D199" s="594"/>
      <c r="E199" s="594"/>
      <c r="F199" s="594" t="s">
        <v>8495</v>
      </c>
      <c r="G199" s="594" t="s">
        <v>2370</v>
      </c>
      <c r="H199" s="594" t="s">
        <v>10177</v>
      </c>
    </row>
    <row r="200" spans="1:8" x14ac:dyDescent="0.25">
      <c r="A200" s="616" t="s">
        <v>2187</v>
      </c>
      <c r="B200" s="602" t="s">
        <v>6289</v>
      </c>
      <c r="C200" s="298" t="s">
        <v>11973</v>
      </c>
      <c r="D200" s="594"/>
      <c r="E200" s="594"/>
      <c r="F200" s="594" t="s">
        <v>10271</v>
      </c>
      <c r="G200" s="594" t="s">
        <v>10272</v>
      </c>
      <c r="H200" s="594" t="s">
        <v>6439</v>
      </c>
    </row>
    <row r="201" spans="1:8" x14ac:dyDescent="0.25">
      <c r="A201" s="616" t="s">
        <v>2187</v>
      </c>
      <c r="B201" s="602" t="s">
        <v>6289</v>
      </c>
      <c r="C201" s="298" t="s">
        <v>11974</v>
      </c>
      <c r="D201" s="594"/>
      <c r="E201" s="594"/>
      <c r="F201" s="594" t="s">
        <v>10273</v>
      </c>
      <c r="G201" s="594" t="s">
        <v>10274</v>
      </c>
      <c r="H201" s="594" t="s">
        <v>6439</v>
      </c>
    </row>
    <row r="202" spans="1:8" x14ac:dyDescent="0.25">
      <c r="A202" s="616" t="s">
        <v>2187</v>
      </c>
      <c r="B202" s="602" t="s">
        <v>6289</v>
      </c>
      <c r="C202" s="298" t="s">
        <v>11975</v>
      </c>
      <c r="D202" s="594"/>
      <c r="E202" s="594"/>
      <c r="F202" s="594" t="s">
        <v>10275</v>
      </c>
      <c r="G202" s="594" t="s">
        <v>10276</v>
      </c>
      <c r="H202" s="594" t="s">
        <v>6439</v>
      </c>
    </row>
    <row r="203" spans="1:8" x14ac:dyDescent="0.25">
      <c r="A203" s="616" t="s">
        <v>2187</v>
      </c>
      <c r="B203" s="602" t="s">
        <v>6289</v>
      </c>
      <c r="C203" s="298" t="s">
        <v>11976</v>
      </c>
      <c r="D203" s="594"/>
      <c r="E203" s="594"/>
      <c r="F203" s="594" t="s">
        <v>10277</v>
      </c>
      <c r="G203" s="594" t="s">
        <v>10278</v>
      </c>
      <c r="H203" s="594" t="s">
        <v>6439</v>
      </c>
    </row>
    <row r="204" spans="1:8" x14ac:dyDescent="0.25">
      <c r="A204" s="616" t="s">
        <v>2187</v>
      </c>
      <c r="B204" s="602" t="s">
        <v>6289</v>
      </c>
      <c r="C204" s="298" t="s">
        <v>11977</v>
      </c>
      <c r="D204" s="594"/>
      <c r="E204" s="594"/>
      <c r="F204" s="594" t="s">
        <v>10279</v>
      </c>
      <c r="G204" s="594" t="s">
        <v>10280</v>
      </c>
      <c r="H204" s="594" t="s">
        <v>6439</v>
      </c>
    </row>
    <row r="205" spans="1:8" x14ac:dyDescent="0.25">
      <c r="A205" s="616" t="s">
        <v>2187</v>
      </c>
      <c r="B205" s="602" t="s">
        <v>6289</v>
      </c>
      <c r="C205" s="298" t="s">
        <v>11978</v>
      </c>
      <c r="D205" s="594"/>
      <c r="E205" s="594"/>
      <c r="F205" s="594" t="s">
        <v>10281</v>
      </c>
      <c r="G205" s="594" t="s">
        <v>10282</v>
      </c>
      <c r="H205" s="594" t="s">
        <v>6439</v>
      </c>
    </row>
    <row r="206" spans="1:8" x14ac:dyDescent="0.25">
      <c r="A206" s="616" t="s">
        <v>2187</v>
      </c>
      <c r="B206" s="602" t="s">
        <v>6289</v>
      </c>
      <c r="C206" s="298" t="s">
        <v>11979</v>
      </c>
      <c r="D206" s="594"/>
      <c r="E206" s="594"/>
      <c r="F206" s="594" t="s">
        <v>10283</v>
      </c>
      <c r="G206" s="594" t="s">
        <v>10284</v>
      </c>
      <c r="H206" s="594" t="s">
        <v>6439</v>
      </c>
    </row>
    <row r="207" spans="1:8" x14ac:dyDescent="0.25">
      <c r="A207" s="616" t="s">
        <v>2187</v>
      </c>
      <c r="B207" s="602" t="s">
        <v>6289</v>
      </c>
      <c r="C207" s="298" t="s">
        <v>11980</v>
      </c>
      <c r="D207" s="594"/>
      <c r="E207" s="594"/>
      <c r="F207" s="594" t="s">
        <v>10285</v>
      </c>
      <c r="G207" s="594" t="s">
        <v>10286</v>
      </c>
      <c r="H207" s="594" t="s">
        <v>6439</v>
      </c>
    </row>
    <row r="208" spans="1:8" x14ac:dyDescent="0.25">
      <c r="A208" s="617" t="s">
        <v>2186</v>
      </c>
      <c r="B208" s="602" t="s">
        <v>6290</v>
      </c>
      <c r="C208" s="298" t="s">
        <v>11981</v>
      </c>
      <c r="D208" s="594"/>
      <c r="E208" s="594"/>
      <c r="F208" s="594" t="s">
        <v>8512</v>
      </c>
      <c r="G208" s="593" t="s">
        <v>2188</v>
      </c>
      <c r="H208" s="594" t="s">
        <v>10179</v>
      </c>
    </row>
    <row r="209" spans="1:8" x14ac:dyDescent="0.25">
      <c r="A209" s="617" t="s">
        <v>2186</v>
      </c>
      <c r="B209" s="602" t="s">
        <v>6290</v>
      </c>
      <c r="C209" s="298" t="s">
        <v>11982</v>
      </c>
      <c r="D209" s="594"/>
      <c r="E209" s="594"/>
      <c r="F209" s="594" t="s">
        <v>8511</v>
      </c>
      <c r="G209" s="593" t="s">
        <v>2188</v>
      </c>
      <c r="H209" s="594" t="s">
        <v>6440</v>
      </c>
    </row>
    <row r="210" spans="1:8" x14ac:dyDescent="0.25">
      <c r="A210" s="616" t="s">
        <v>2185</v>
      </c>
      <c r="B210" s="602" t="s">
        <v>2003</v>
      </c>
      <c r="C210" s="298" t="s">
        <v>11983</v>
      </c>
      <c r="D210" s="594"/>
      <c r="E210" s="594"/>
      <c r="F210" s="594" t="s">
        <v>8514</v>
      </c>
      <c r="G210" s="594" t="s">
        <v>2382</v>
      </c>
      <c r="H210" s="594" t="s">
        <v>10176</v>
      </c>
    </row>
    <row r="211" spans="1:8" x14ac:dyDescent="0.25">
      <c r="A211" s="616" t="s">
        <v>2185</v>
      </c>
      <c r="B211" s="602" t="s">
        <v>2003</v>
      </c>
      <c r="C211" s="298" t="s">
        <v>11984</v>
      </c>
      <c r="D211" s="594"/>
      <c r="E211" s="594"/>
      <c r="F211" s="594" t="s">
        <v>8513</v>
      </c>
      <c r="G211" s="594" t="s">
        <v>2385</v>
      </c>
      <c r="H211" s="594" t="s">
        <v>10178</v>
      </c>
    </row>
    <row r="212" spans="1:8" x14ac:dyDescent="0.25">
      <c r="A212" s="616" t="s">
        <v>2185</v>
      </c>
      <c r="B212" s="602" t="s">
        <v>2003</v>
      </c>
      <c r="C212" s="298" t="s">
        <v>11985</v>
      </c>
      <c r="D212" s="594"/>
      <c r="E212" s="594"/>
      <c r="F212" s="594" t="s">
        <v>8516</v>
      </c>
      <c r="G212" s="594" t="s">
        <v>2384</v>
      </c>
      <c r="H212" s="594" t="s">
        <v>10178</v>
      </c>
    </row>
    <row r="213" spans="1:8" x14ac:dyDescent="0.25">
      <c r="A213" s="616" t="s">
        <v>2185</v>
      </c>
      <c r="B213" s="602" t="s">
        <v>2003</v>
      </c>
      <c r="C213" s="298" t="s">
        <v>11986</v>
      </c>
      <c r="D213" s="594"/>
      <c r="E213" s="594"/>
      <c r="F213" s="594" t="s">
        <v>8515</v>
      </c>
      <c r="G213" s="594" t="s">
        <v>2383</v>
      </c>
      <c r="H213" s="594" t="s">
        <v>10177</v>
      </c>
    </row>
    <row r="214" spans="1:8" x14ac:dyDescent="0.25">
      <c r="A214" s="616" t="s">
        <v>2185</v>
      </c>
      <c r="B214" s="602" t="s">
        <v>2003</v>
      </c>
      <c r="C214" s="298" t="s">
        <v>11987</v>
      </c>
      <c r="D214" s="594"/>
      <c r="E214" s="594"/>
      <c r="F214" s="594" t="s">
        <v>8517</v>
      </c>
      <c r="G214" s="594" t="s">
        <v>2384</v>
      </c>
      <c r="H214" s="594" t="s">
        <v>10177</v>
      </c>
    </row>
    <row r="215" spans="1:8" x14ac:dyDescent="0.25">
      <c r="A215" s="616" t="s">
        <v>2185</v>
      </c>
      <c r="B215" s="602" t="s">
        <v>2003</v>
      </c>
      <c r="C215" s="298" t="s">
        <v>11988</v>
      </c>
      <c r="D215" s="594"/>
      <c r="E215" s="594"/>
      <c r="F215" s="594" t="s">
        <v>10287</v>
      </c>
      <c r="G215" s="594" t="s">
        <v>10288</v>
      </c>
      <c r="H215" s="594" t="s">
        <v>6439</v>
      </c>
    </row>
    <row r="216" spans="1:8" x14ac:dyDescent="0.25">
      <c r="A216" s="616" t="s">
        <v>2185</v>
      </c>
      <c r="B216" s="602" t="s">
        <v>2003</v>
      </c>
      <c r="C216" s="298" t="s">
        <v>11989</v>
      </c>
      <c r="D216" s="594"/>
      <c r="E216" s="594"/>
      <c r="F216" s="594" t="s">
        <v>10289</v>
      </c>
      <c r="G216" s="594" t="s">
        <v>10290</v>
      </c>
      <c r="H216" s="594" t="s">
        <v>6439</v>
      </c>
    </row>
    <row r="217" spans="1:8" x14ac:dyDescent="0.25">
      <c r="A217" s="616" t="s">
        <v>2185</v>
      </c>
      <c r="B217" s="602" t="s">
        <v>2003</v>
      </c>
      <c r="C217" s="298" t="s">
        <v>11990</v>
      </c>
      <c r="D217" s="594"/>
      <c r="E217" s="594"/>
      <c r="F217" s="594" t="s">
        <v>10291</v>
      </c>
      <c r="G217" s="594" t="s">
        <v>10292</v>
      </c>
      <c r="H217" s="594" t="s">
        <v>6439</v>
      </c>
    </row>
    <row r="218" spans="1:8" x14ac:dyDescent="0.25">
      <c r="A218" s="616" t="s">
        <v>2185</v>
      </c>
      <c r="B218" s="602" t="s">
        <v>2003</v>
      </c>
      <c r="C218" s="298" t="s">
        <v>11991</v>
      </c>
      <c r="D218" s="594"/>
      <c r="E218" s="594"/>
      <c r="F218" s="594" t="s">
        <v>10293</v>
      </c>
      <c r="G218" s="594" t="s">
        <v>10294</v>
      </c>
      <c r="H218" s="594" t="s">
        <v>6439</v>
      </c>
    </row>
    <row r="219" spans="1:8" x14ac:dyDescent="0.25">
      <c r="A219" s="616" t="s">
        <v>2185</v>
      </c>
      <c r="B219" s="602" t="s">
        <v>2003</v>
      </c>
      <c r="C219" s="298" t="s">
        <v>11992</v>
      </c>
      <c r="D219" s="594"/>
      <c r="E219" s="594"/>
      <c r="F219" s="594" t="s">
        <v>8519</v>
      </c>
      <c r="G219" s="593" t="s">
        <v>2187</v>
      </c>
      <c r="H219" s="594" t="s">
        <v>10179</v>
      </c>
    </row>
    <row r="220" spans="1:8" x14ac:dyDescent="0.25">
      <c r="A220" s="616" t="s">
        <v>2185</v>
      </c>
      <c r="B220" s="602" t="s">
        <v>2003</v>
      </c>
      <c r="C220" s="298" t="s">
        <v>11993</v>
      </c>
      <c r="D220" s="594"/>
      <c r="E220" s="594"/>
      <c r="F220" s="594" t="s">
        <v>8518</v>
      </c>
      <c r="G220" s="593" t="s">
        <v>2187</v>
      </c>
      <c r="H220" s="594" t="s">
        <v>6440</v>
      </c>
    </row>
    <row r="221" spans="1:8" x14ac:dyDescent="0.25">
      <c r="A221" s="616" t="s">
        <v>2185</v>
      </c>
      <c r="B221" s="602" t="s">
        <v>2003</v>
      </c>
      <c r="C221" s="298" t="s">
        <v>11994</v>
      </c>
      <c r="D221" s="594"/>
      <c r="E221" s="594"/>
      <c r="F221" s="594" t="s">
        <v>8521</v>
      </c>
      <c r="G221" s="593" t="s">
        <v>2186</v>
      </c>
      <c r="H221" s="594" t="s">
        <v>10179</v>
      </c>
    </row>
    <row r="222" spans="1:8" x14ac:dyDescent="0.25">
      <c r="A222" s="616" t="s">
        <v>2185</v>
      </c>
      <c r="B222" s="602" t="s">
        <v>2003</v>
      </c>
      <c r="C222" s="298" t="s">
        <v>11995</v>
      </c>
      <c r="D222" s="594"/>
      <c r="E222" s="594"/>
      <c r="F222" s="594" t="s">
        <v>8520</v>
      </c>
      <c r="G222" s="593" t="s">
        <v>2186</v>
      </c>
      <c r="H222" s="594" t="s">
        <v>6440</v>
      </c>
    </row>
    <row r="223" spans="1:8" x14ac:dyDescent="0.25">
      <c r="A223" s="616" t="s">
        <v>2185</v>
      </c>
      <c r="B223" s="602" t="s">
        <v>2003</v>
      </c>
      <c r="C223" s="298" t="s">
        <v>11996</v>
      </c>
      <c r="D223" s="594"/>
      <c r="E223" s="594"/>
      <c r="F223" s="594" t="s">
        <v>8523</v>
      </c>
      <c r="G223" s="594" t="s">
        <v>2388</v>
      </c>
      <c r="H223" s="594" t="s">
        <v>10176</v>
      </c>
    </row>
    <row r="224" spans="1:8" x14ac:dyDescent="0.25">
      <c r="A224" s="616" t="s">
        <v>2184</v>
      </c>
      <c r="B224" s="602" t="s">
        <v>2002</v>
      </c>
      <c r="C224" s="298" t="s">
        <v>11997</v>
      </c>
      <c r="D224" s="594"/>
      <c r="E224" s="594"/>
      <c r="F224" s="594" t="s">
        <v>8524</v>
      </c>
      <c r="G224" s="594" t="s">
        <v>2389</v>
      </c>
      <c r="H224" s="594" t="s">
        <v>10176</v>
      </c>
    </row>
    <row r="225" spans="1:8" x14ac:dyDescent="0.25">
      <c r="A225" s="616" t="s">
        <v>2184</v>
      </c>
      <c r="B225" s="602" t="s">
        <v>2002</v>
      </c>
      <c r="C225" s="298" t="s">
        <v>11998</v>
      </c>
      <c r="D225" s="594"/>
      <c r="E225" s="594"/>
      <c r="F225" s="594" t="s">
        <v>8525</v>
      </c>
      <c r="G225" s="594" t="s">
        <v>2390</v>
      </c>
      <c r="H225" s="594" t="s">
        <v>10176</v>
      </c>
    </row>
    <row r="226" spans="1:8" x14ac:dyDescent="0.25">
      <c r="A226" s="616" t="s">
        <v>2184</v>
      </c>
      <c r="B226" s="602" t="s">
        <v>2002</v>
      </c>
      <c r="C226" s="298" t="s">
        <v>11999</v>
      </c>
      <c r="D226" s="594"/>
      <c r="E226" s="594"/>
      <c r="F226" s="594" t="s">
        <v>10295</v>
      </c>
      <c r="G226" s="594" t="s">
        <v>2392</v>
      </c>
      <c r="H226" s="594" t="s">
        <v>10176</v>
      </c>
    </row>
    <row r="227" spans="1:8" x14ac:dyDescent="0.25">
      <c r="A227" s="616" t="s">
        <v>2184</v>
      </c>
      <c r="B227" s="602" t="s">
        <v>2002</v>
      </c>
      <c r="C227" s="298" t="s">
        <v>12000</v>
      </c>
      <c r="D227" s="594"/>
      <c r="E227" s="594"/>
      <c r="F227" s="594" t="s">
        <v>8529</v>
      </c>
      <c r="G227" s="594" t="s">
        <v>2395</v>
      </c>
      <c r="H227" s="594" t="s">
        <v>10176</v>
      </c>
    </row>
    <row r="228" spans="1:8" x14ac:dyDescent="0.25">
      <c r="A228" s="616" t="s">
        <v>2184</v>
      </c>
      <c r="B228" s="602" t="s">
        <v>2002</v>
      </c>
      <c r="C228" s="298" t="s">
        <v>12001</v>
      </c>
      <c r="D228" s="594"/>
      <c r="E228" s="594"/>
      <c r="F228" s="594" t="s">
        <v>10296</v>
      </c>
      <c r="G228" s="594" t="s">
        <v>2388</v>
      </c>
      <c r="H228" s="594" t="s">
        <v>10178</v>
      </c>
    </row>
    <row r="229" spans="1:8" x14ac:dyDescent="0.25">
      <c r="A229" s="616" t="s">
        <v>2184</v>
      </c>
      <c r="B229" s="602" t="s">
        <v>2002</v>
      </c>
      <c r="C229" s="298" t="s">
        <v>12002</v>
      </c>
      <c r="D229" s="594"/>
      <c r="E229" s="594"/>
      <c r="F229" s="594" t="s">
        <v>10297</v>
      </c>
      <c r="G229" s="594" t="s">
        <v>2389</v>
      </c>
      <c r="H229" s="594" t="s">
        <v>10178</v>
      </c>
    </row>
    <row r="230" spans="1:8" x14ac:dyDescent="0.25">
      <c r="A230" s="616" t="s">
        <v>2184</v>
      </c>
      <c r="B230" s="602" t="s">
        <v>2002</v>
      </c>
      <c r="C230" s="298" t="s">
        <v>12003</v>
      </c>
      <c r="D230" s="594"/>
      <c r="E230" s="594"/>
      <c r="F230" s="594" t="s">
        <v>10298</v>
      </c>
      <c r="G230" s="594" t="s">
        <v>2390</v>
      </c>
      <c r="H230" s="594" t="s">
        <v>10178</v>
      </c>
    </row>
    <row r="231" spans="1:8" x14ac:dyDescent="0.25">
      <c r="A231" s="616" t="s">
        <v>2184</v>
      </c>
      <c r="B231" s="602" t="s">
        <v>2002</v>
      </c>
      <c r="C231" s="298" t="s">
        <v>12004</v>
      </c>
      <c r="D231" s="594"/>
      <c r="E231" s="594"/>
      <c r="F231" s="594" t="s">
        <v>10299</v>
      </c>
      <c r="G231" s="594" t="s">
        <v>2395</v>
      </c>
      <c r="H231" s="594" t="s">
        <v>10178</v>
      </c>
    </row>
    <row r="232" spans="1:8" x14ac:dyDescent="0.25">
      <c r="A232" s="616" t="s">
        <v>2183</v>
      </c>
      <c r="B232" s="602" t="s">
        <v>2001</v>
      </c>
      <c r="C232" s="298" t="s">
        <v>12005</v>
      </c>
      <c r="D232" s="594"/>
      <c r="E232" s="594"/>
      <c r="F232" s="594" t="s">
        <v>8527</v>
      </c>
      <c r="G232" s="594" t="s">
        <v>2052</v>
      </c>
      <c r="H232" s="594" t="s">
        <v>10178</v>
      </c>
    </row>
    <row r="233" spans="1:8" x14ac:dyDescent="0.25">
      <c r="A233" s="616" t="s">
        <v>2183</v>
      </c>
      <c r="B233" s="602" t="s">
        <v>2001</v>
      </c>
      <c r="C233" s="298" t="s">
        <v>12006</v>
      </c>
      <c r="D233" s="594"/>
      <c r="E233" s="594"/>
      <c r="F233" s="594" t="s">
        <v>8528</v>
      </c>
      <c r="G233" s="594" t="s">
        <v>2394</v>
      </c>
      <c r="H233" s="594" t="s">
        <v>10178</v>
      </c>
    </row>
    <row r="234" spans="1:8" x14ac:dyDescent="0.25">
      <c r="A234" s="616" t="s">
        <v>2183</v>
      </c>
      <c r="B234" s="602" t="s">
        <v>2001</v>
      </c>
      <c r="C234" s="298" t="s">
        <v>12007</v>
      </c>
      <c r="D234" s="594"/>
      <c r="E234" s="594"/>
      <c r="F234" s="594" t="s">
        <v>8522</v>
      </c>
      <c r="G234" s="594" t="s">
        <v>2391</v>
      </c>
      <c r="H234" s="594" t="s">
        <v>10177</v>
      </c>
    </row>
    <row r="235" spans="1:8" x14ac:dyDescent="0.25">
      <c r="A235" s="616" t="s">
        <v>2183</v>
      </c>
      <c r="B235" s="602" t="s">
        <v>2001</v>
      </c>
      <c r="C235" s="298" t="s">
        <v>12008</v>
      </c>
      <c r="D235" s="594"/>
      <c r="E235" s="594"/>
      <c r="F235" s="594" t="s">
        <v>8526</v>
      </c>
      <c r="G235" s="594" t="s">
        <v>2393</v>
      </c>
      <c r="H235" s="594" t="s">
        <v>10177</v>
      </c>
    </row>
    <row r="236" spans="1:8" x14ac:dyDescent="0.25">
      <c r="A236" s="616" t="s">
        <v>2183</v>
      </c>
      <c r="B236" s="602" t="s">
        <v>2001</v>
      </c>
      <c r="C236" s="298" t="s">
        <v>12009</v>
      </c>
      <c r="D236" s="594"/>
      <c r="E236" s="594"/>
      <c r="F236" s="594" t="s">
        <v>10300</v>
      </c>
      <c r="G236" s="594" t="s">
        <v>2052</v>
      </c>
      <c r="H236" s="594" t="s">
        <v>10177</v>
      </c>
    </row>
    <row r="237" spans="1:8" x14ac:dyDescent="0.25">
      <c r="A237" s="616" t="s">
        <v>2183</v>
      </c>
      <c r="B237" s="602" t="s">
        <v>2001</v>
      </c>
      <c r="C237" s="298" t="s">
        <v>12010</v>
      </c>
      <c r="D237" s="594"/>
      <c r="E237" s="594"/>
      <c r="F237" s="594" t="s">
        <v>10301</v>
      </c>
      <c r="G237" s="594" t="s">
        <v>10302</v>
      </c>
      <c r="H237" s="594" t="s">
        <v>6439</v>
      </c>
    </row>
    <row r="238" spans="1:8" x14ac:dyDescent="0.25">
      <c r="A238" s="616" t="s">
        <v>2183</v>
      </c>
      <c r="B238" s="602" t="s">
        <v>2001</v>
      </c>
      <c r="C238" s="298" t="s">
        <v>12011</v>
      </c>
      <c r="D238" s="594"/>
      <c r="E238" s="594"/>
      <c r="F238" s="594" t="s">
        <v>10303</v>
      </c>
      <c r="G238" s="594" t="s">
        <v>10304</v>
      </c>
      <c r="H238" s="594" t="s">
        <v>6439</v>
      </c>
    </row>
    <row r="239" spans="1:8" x14ac:dyDescent="0.25">
      <c r="A239" s="616" t="s">
        <v>2183</v>
      </c>
      <c r="B239" s="602" t="s">
        <v>2001</v>
      </c>
      <c r="C239" s="298" t="s">
        <v>12012</v>
      </c>
      <c r="D239" s="594"/>
      <c r="E239" s="594"/>
      <c r="F239" s="594" t="s">
        <v>10305</v>
      </c>
      <c r="G239" s="594" t="s">
        <v>10306</v>
      </c>
      <c r="H239" s="594" t="s">
        <v>6439</v>
      </c>
    </row>
    <row r="240" spans="1:8" x14ac:dyDescent="0.25">
      <c r="A240" s="616" t="s">
        <v>2183</v>
      </c>
      <c r="B240" s="602" t="s">
        <v>2001</v>
      </c>
      <c r="C240" s="298" t="s">
        <v>12013</v>
      </c>
      <c r="D240" s="594"/>
      <c r="E240" s="594"/>
      <c r="F240" s="594" t="s">
        <v>10307</v>
      </c>
      <c r="G240" s="594" t="s">
        <v>10308</v>
      </c>
      <c r="H240" s="594" t="s">
        <v>6439</v>
      </c>
    </row>
    <row r="241" spans="1:8" x14ac:dyDescent="0.25">
      <c r="A241" s="616" t="s">
        <v>2183</v>
      </c>
      <c r="B241" s="602" t="s">
        <v>2001</v>
      </c>
      <c r="C241" s="298" t="s">
        <v>12014</v>
      </c>
      <c r="D241" s="594"/>
      <c r="E241" s="594"/>
      <c r="F241" s="594" t="s">
        <v>8531</v>
      </c>
      <c r="G241" s="593" t="s">
        <v>2185</v>
      </c>
      <c r="H241" s="594" t="s">
        <v>10179</v>
      </c>
    </row>
    <row r="242" spans="1:8" x14ac:dyDescent="0.25">
      <c r="A242" s="616" t="s">
        <v>2183</v>
      </c>
      <c r="B242" s="602" t="s">
        <v>2001</v>
      </c>
      <c r="C242" s="298" t="s">
        <v>12015</v>
      </c>
      <c r="D242" s="594"/>
      <c r="E242" s="594"/>
      <c r="F242" s="594" t="s">
        <v>8530</v>
      </c>
      <c r="G242" s="593" t="s">
        <v>2185</v>
      </c>
      <c r="H242" s="594" t="s">
        <v>6440</v>
      </c>
    </row>
    <row r="243" spans="1:8" x14ac:dyDescent="0.25">
      <c r="A243" s="616" t="s">
        <v>2183</v>
      </c>
      <c r="B243" s="602" t="s">
        <v>2001</v>
      </c>
      <c r="C243" s="298" t="s">
        <v>12016</v>
      </c>
      <c r="D243" s="594"/>
      <c r="E243" s="594"/>
      <c r="F243" s="594" t="s">
        <v>10309</v>
      </c>
      <c r="G243" s="594" t="s">
        <v>2396</v>
      </c>
      <c r="H243" s="594" t="s">
        <v>10176</v>
      </c>
    </row>
    <row r="244" spans="1:8" x14ac:dyDescent="0.25">
      <c r="A244" s="616" t="s">
        <v>2183</v>
      </c>
      <c r="B244" s="602" t="s">
        <v>2001</v>
      </c>
      <c r="C244" s="298" t="s">
        <v>12017</v>
      </c>
      <c r="D244" s="594"/>
      <c r="E244" s="594"/>
      <c r="F244" s="594" t="s">
        <v>10310</v>
      </c>
      <c r="G244" s="594" t="s">
        <v>2399</v>
      </c>
      <c r="H244" s="594" t="s">
        <v>10176</v>
      </c>
    </row>
    <row r="245" spans="1:8" x14ac:dyDescent="0.25">
      <c r="A245" s="616" t="s">
        <v>2183</v>
      </c>
      <c r="B245" s="602" t="s">
        <v>2001</v>
      </c>
      <c r="C245" s="298" t="s">
        <v>12018</v>
      </c>
      <c r="D245" s="594"/>
      <c r="E245" s="594"/>
      <c r="F245" s="594" t="s">
        <v>8532</v>
      </c>
      <c r="G245" s="594" t="s">
        <v>2397</v>
      </c>
      <c r="H245" s="594" t="s">
        <v>10176</v>
      </c>
    </row>
    <row r="246" spans="1:8" x14ac:dyDescent="0.25">
      <c r="A246" s="616" t="s">
        <v>2183</v>
      </c>
      <c r="B246" s="602" t="s">
        <v>2001</v>
      </c>
      <c r="C246" s="298" t="s">
        <v>12019</v>
      </c>
      <c r="D246" s="594"/>
      <c r="E246" s="594"/>
      <c r="F246" s="594" t="s">
        <v>8533</v>
      </c>
      <c r="G246" s="594" t="s">
        <v>2399</v>
      </c>
      <c r="H246" s="594" t="s">
        <v>10178</v>
      </c>
    </row>
    <row r="247" spans="1:8" x14ac:dyDescent="0.25">
      <c r="A247" s="616" t="s">
        <v>2183</v>
      </c>
      <c r="B247" s="602" t="s">
        <v>2001</v>
      </c>
      <c r="C247" s="298" t="s">
        <v>12020</v>
      </c>
      <c r="D247" s="594"/>
      <c r="E247" s="594"/>
      <c r="F247" s="594" t="s">
        <v>8535</v>
      </c>
      <c r="G247" s="594" t="s">
        <v>2400</v>
      </c>
      <c r="H247" s="594" t="s">
        <v>10178</v>
      </c>
    </row>
    <row r="248" spans="1:8" x14ac:dyDescent="0.25">
      <c r="A248" s="616" t="s">
        <v>2183</v>
      </c>
      <c r="B248" s="602" t="s">
        <v>2001</v>
      </c>
      <c r="C248" s="298" t="s">
        <v>12021</v>
      </c>
      <c r="D248" s="594"/>
      <c r="E248" s="594"/>
      <c r="F248" s="594" t="s">
        <v>8534</v>
      </c>
      <c r="G248" s="594" t="s">
        <v>2398</v>
      </c>
      <c r="H248" s="594" t="s">
        <v>10177</v>
      </c>
    </row>
    <row r="249" spans="1:8" x14ac:dyDescent="0.25">
      <c r="A249" s="616" t="s">
        <v>2183</v>
      </c>
      <c r="B249" s="602" t="s">
        <v>2001</v>
      </c>
      <c r="C249" s="298" t="s">
        <v>12022</v>
      </c>
      <c r="D249" s="594"/>
      <c r="E249" s="594"/>
      <c r="F249" s="594" t="s">
        <v>8536</v>
      </c>
      <c r="G249" s="594" t="s">
        <v>2400</v>
      </c>
      <c r="H249" s="594" t="s">
        <v>10177</v>
      </c>
    </row>
    <row r="250" spans="1:8" x14ac:dyDescent="0.25">
      <c r="A250" s="616" t="s">
        <v>2183</v>
      </c>
      <c r="B250" s="602" t="s">
        <v>2001</v>
      </c>
      <c r="C250" s="298" t="s">
        <v>12023</v>
      </c>
      <c r="D250" s="594"/>
      <c r="E250" s="594"/>
      <c r="F250" s="594" t="s">
        <v>8538</v>
      </c>
      <c r="G250" s="593" t="s">
        <v>2184</v>
      </c>
      <c r="H250" s="594" t="s">
        <v>10179</v>
      </c>
    </row>
    <row r="251" spans="1:8" x14ac:dyDescent="0.25">
      <c r="A251" s="616" t="s">
        <v>2183</v>
      </c>
      <c r="B251" s="602" t="s">
        <v>2001</v>
      </c>
      <c r="C251" s="298" t="s">
        <v>12024</v>
      </c>
      <c r="D251" s="594"/>
      <c r="E251" s="594"/>
      <c r="F251" s="594" t="s">
        <v>8537</v>
      </c>
      <c r="G251" s="593" t="s">
        <v>2184</v>
      </c>
      <c r="H251" s="594" t="s">
        <v>6440</v>
      </c>
    </row>
    <row r="252" spans="1:8" x14ac:dyDescent="0.25">
      <c r="A252" s="616" t="s">
        <v>2183</v>
      </c>
      <c r="B252" s="602" t="s">
        <v>2001</v>
      </c>
      <c r="C252" s="298" t="s">
        <v>12025</v>
      </c>
      <c r="D252" s="594"/>
      <c r="E252" s="594"/>
      <c r="F252" s="594" t="s">
        <v>8542</v>
      </c>
      <c r="G252" s="594" t="s">
        <v>2401</v>
      </c>
      <c r="H252" s="594" t="s">
        <v>10176</v>
      </c>
    </row>
    <row r="253" spans="1:8" x14ac:dyDescent="0.25">
      <c r="A253" s="616" t="s">
        <v>2183</v>
      </c>
      <c r="B253" s="602" t="s">
        <v>2001</v>
      </c>
      <c r="C253" s="298" t="s">
        <v>12026</v>
      </c>
      <c r="D253" s="594"/>
      <c r="E253" s="594"/>
      <c r="F253" s="594" t="s">
        <v>8544</v>
      </c>
      <c r="G253" s="594" t="s">
        <v>2402</v>
      </c>
      <c r="H253" s="594" t="s">
        <v>10176</v>
      </c>
    </row>
    <row r="254" spans="1:8" x14ac:dyDescent="0.25">
      <c r="A254" s="616" t="s">
        <v>2183</v>
      </c>
      <c r="B254" s="602" t="s">
        <v>2001</v>
      </c>
      <c r="C254" s="298" t="s">
        <v>12027</v>
      </c>
      <c r="D254" s="594"/>
      <c r="E254" s="594"/>
      <c r="F254" s="594" t="s">
        <v>8570</v>
      </c>
      <c r="G254" s="594" t="s">
        <v>2424</v>
      </c>
      <c r="H254" s="594" t="s">
        <v>10176</v>
      </c>
    </row>
    <row r="255" spans="1:8" x14ac:dyDescent="0.25">
      <c r="A255" s="616" t="s">
        <v>2183</v>
      </c>
      <c r="B255" s="602" t="s">
        <v>2001</v>
      </c>
      <c r="C255" s="298" t="s">
        <v>12028</v>
      </c>
      <c r="D255" s="594"/>
      <c r="E255" s="594"/>
      <c r="F255" s="594" t="s">
        <v>8572</v>
      </c>
      <c r="G255" s="594" t="s">
        <v>2427</v>
      </c>
      <c r="H255" s="594" t="s">
        <v>10176</v>
      </c>
    </row>
    <row r="256" spans="1:8" x14ac:dyDescent="0.25">
      <c r="A256" s="616" t="s">
        <v>2183</v>
      </c>
      <c r="B256" s="602" t="s">
        <v>2001</v>
      </c>
      <c r="C256" s="298" t="s">
        <v>12029</v>
      </c>
      <c r="D256" s="594"/>
      <c r="E256" s="594"/>
      <c r="F256" s="594" t="s">
        <v>8546</v>
      </c>
      <c r="G256" s="594" t="s">
        <v>2404</v>
      </c>
      <c r="H256" s="594" t="s">
        <v>10176</v>
      </c>
    </row>
    <row r="257" spans="1:8" x14ac:dyDescent="0.25">
      <c r="A257" s="616" t="s">
        <v>2183</v>
      </c>
      <c r="B257" s="602" t="s">
        <v>2001</v>
      </c>
      <c r="C257" s="298" t="s">
        <v>12030</v>
      </c>
      <c r="D257" s="594"/>
      <c r="E257" s="594"/>
      <c r="F257" s="594" t="s">
        <v>8559</v>
      </c>
      <c r="G257" s="594" t="s">
        <v>2412</v>
      </c>
      <c r="H257" s="594" t="s">
        <v>10176</v>
      </c>
    </row>
    <row r="258" spans="1:8" x14ac:dyDescent="0.25">
      <c r="A258" s="616" t="s">
        <v>2183</v>
      </c>
      <c r="B258" s="602" t="s">
        <v>2001</v>
      </c>
      <c r="C258" s="298" t="s">
        <v>12031</v>
      </c>
      <c r="D258" s="594"/>
      <c r="E258" s="594"/>
      <c r="F258" s="594" t="s">
        <v>8561</v>
      </c>
      <c r="G258" s="594" t="s">
        <v>2415</v>
      </c>
      <c r="H258" s="594" t="s">
        <v>10176</v>
      </c>
    </row>
    <row r="259" spans="1:8" x14ac:dyDescent="0.25">
      <c r="A259" s="616" t="s">
        <v>2183</v>
      </c>
      <c r="B259" s="602" t="s">
        <v>2001</v>
      </c>
      <c r="C259" s="298" t="s">
        <v>12032</v>
      </c>
      <c r="D259" s="594"/>
      <c r="E259" s="594"/>
      <c r="F259" s="594" t="s">
        <v>8569</v>
      </c>
      <c r="G259" s="594" t="s">
        <v>2423</v>
      </c>
      <c r="H259" s="594" t="s">
        <v>10176</v>
      </c>
    </row>
    <row r="260" spans="1:8" x14ac:dyDescent="0.25">
      <c r="A260" s="616" t="s">
        <v>2183</v>
      </c>
      <c r="B260" s="602" t="s">
        <v>2001</v>
      </c>
      <c r="C260" s="298" t="s">
        <v>12033</v>
      </c>
      <c r="D260" s="594"/>
      <c r="E260" s="594"/>
      <c r="F260" s="594" t="s">
        <v>8571</v>
      </c>
      <c r="G260" s="594" t="s">
        <v>2426</v>
      </c>
      <c r="H260" s="594" t="s">
        <v>10176</v>
      </c>
    </row>
    <row r="261" spans="1:8" x14ac:dyDescent="0.25">
      <c r="A261" s="616" t="s">
        <v>2183</v>
      </c>
      <c r="B261" s="602" t="s">
        <v>2001</v>
      </c>
      <c r="C261" s="298" t="s">
        <v>12034</v>
      </c>
      <c r="D261" s="594"/>
      <c r="E261" s="594"/>
      <c r="F261" s="594" t="s">
        <v>8576</v>
      </c>
      <c r="G261" s="594" t="s">
        <v>2431</v>
      </c>
      <c r="H261" s="594" t="s">
        <v>10176</v>
      </c>
    </row>
    <row r="262" spans="1:8" x14ac:dyDescent="0.25">
      <c r="A262" s="616" t="s">
        <v>2183</v>
      </c>
      <c r="B262" s="602" t="s">
        <v>2001</v>
      </c>
      <c r="C262" s="298" t="s">
        <v>12035</v>
      </c>
      <c r="D262" s="594"/>
      <c r="E262" s="594"/>
      <c r="F262" s="594" t="s">
        <v>8580</v>
      </c>
      <c r="G262" s="594" t="s">
        <v>2435</v>
      </c>
      <c r="H262" s="594" t="s">
        <v>10176</v>
      </c>
    </row>
    <row r="263" spans="1:8" x14ac:dyDescent="0.25">
      <c r="A263" s="616" t="s">
        <v>2183</v>
      </c>
      <c r="B263" s="602" t="s">
        <v>2001</v>
      </c>
      <c r="C263" s="298" t="s">
        <v>12036</v>
      </c>
      <c r="D263" s="594"/>
      <c r="E263" s="594"/>
      <c r="F263" s="594" t="s">
        <v>8585</v>
      </c>
      <c r="G263" s="594" t="s">
        <v>2438</v>
      </c>
      <c r="H263" s="594" t="s">
        <v>10176</v>
      </c>
    </row>
    <row r="264" spans="1:8" x14ac:dyDescent="0.25">
      <c r="A264" s="616" t="s">
        <v>2183</v>
      </c>
      <c r="B264" s="602" t="s">
        <v>2001</v>
      </c>
      <c r="C264" s="298" t="s">
        <v>12037</v>
      </c>
      <c r="D264" s="594"/>
      <c r="E264" s="594"/>
      <c r="F264" s="594" t="s">
        <v>8588</v>
      </c>
      <c r="G264" s="594" t="s">
        <v>2441</v>
      </c>
      <c r="H264" s="594" t="s">
        <v>10176</v>
      </c>
    </row>
    <row r="265" spans="1:8" x14ac:dyDescent="0.25">
      <c r="A265" s="616" t="s">
        <v>2183</v>
      </c>
      <c r="B265" s="602" t="s">
        <v>2001</v>
      </c>
      <c r="C265" s="298" t="s">
        <v>12038</v>
      </c>
      <c r="D265" s="594"/>
      <c r="E265" s="594"/>
      <c r="F265" s="594" t="s">
        <v>8591</v>
      </c>
      <c r="G265" s="594" t="s">
        <v>2444</v>
      </c>
      <c r="H265" s="594" t="s">
        <v>10176</v>
      </c>
    </row>
    <row r="266" spans="1:8" x14ac:dyDescent="0.25">
      <c r="A266" s="616" t="s">
        <v>2183</v>
      </c>
      <c r="B266" s="602" t="s">
        <v>2001</v>
      </c>
      <c r="C266" s="298" t="s">
        <v>12039</v>
      </c>
      <c r="D266" s="594"/>
      <c r="E266" s="594"/>
      <c r="F266" s="594" t="s">
        <v>8598</v>
      </c>
      <c r="G266" s="594" t="s">
        <v>2452</v>
      </c>
      <c r="H266" s="594" t="s">
        <v>10176</v>
      </c>
    </row>
    <row r="267" spans="1:8" x14ac:dyDescent="0.25">
      <c r="A267" s="616" t="s">
        <v>2183</v>
      </c>
      <c r="B267" s="602" t="s">
        <v>2001</v>
      </c>
      <c r="C267" s="298" t="s">
        <v>12040</v>
      </c>
      <c r="D267" s="594"/>
      <c r="E267" s="594"/>
      <c r="F267" s="594" t="s">
        <v>8600</v>
      </c>
      <c r="G267" s="594" t="s">
        <v>2454</v>
      </c>
      <c r="H267" s="594" t="s">
        <v>10176</v>
      </c>
    </row>
    <row r="268" spans="1:8" x14ac:dyDescent="0.25">
      <c r="A268" s="616" t="s">
        <v>2183</v>
      </c>
      <c r="B268" s="602" t="s">
        <v>2001</v>
      </c>
      <c r="C268" s="298" t="s">
        <v>12041</v>
      </c>
      <c r="D268" s="594"/>
      <c r="E268" s="594"/>
      <c r="F268" s="594" t="s">
        <v>8549</v>
      </c>
      <c r="G268" s="594" t="s">
        <v>2109</v>
      </c>
      <c r="H268" s="594" t="s">
        <v>10176</v>
      </c>
    </row>
    <row r="269" spans="1:8" x14ac:dyDescent="0.25">
      <c r="A269" s="616" t="s">
        <v>2183</v>
      </c>
      <c r="B269" s="602" t="s">
        <v>2001</v>
      </c>
      <c r="C269" s="298" t="s">
        <v>12042</v>
      </c>
      <c r="D269" s="594"/>
      <c r="E269" s="594"/>
      <c r="F269" s="594" t="s">
        <v>8555</v>
      </c>
      <c r="G269" s="594" t="s">
        <v>2410</v>
      </c>
      <c r="H269" s="594" t="s">
        <v>10176</v>
      </c>
    </row>
    <row r="270" spans="1:8" x14ac:dyDescent="0.25">
      <c r="A270" s="616" t="s">
        <v>2183</v>
      </c>
      <c r="B270" s="602" t="s">
        <v>2001</v>
      </c>
      <c r="C270" s="298" t="s">
        <v>12043</v>
      </c>
      <c r="D270" s="594"/>
      <c r="E270" s="594"/>
      <c r="F270" s="594" t="s">
        <v>8558</v>
      </c>
      <c r="G270" s="594" t="s">
        <v>2411</v>
      </c>
      <c r="H270" s="594" t="s">
        <v>10176</v>
      </c>
    </row>
    <row r="271" spans="1:8" x14ac:dyDescent="0.25">
      <c r="A271" s="616" t="s">
        <v>2183</v>
      </c>
      <c r="B271" s="602" t="s">
        <v>2001</v>
      </c>
      <c r="C271" s="298" t="s">
        <v>12044</v>
      </c>
      <c r="D271" s="594"/>
      <c r="E271" s="594"/>
      <c r="F271" s="594" t="s">
        <v>8560</v>
      </c>
      <c r="G271" s="594" t="s">
        <v>2413</v>
      </c>
      <c r="H271" s="594" t="s">
        <v>10176</v>
      </c>
    </row>
    <row r="272" spans="1:8" x14ac:dyDescent="0.25">
      <c r="A272" s="616" t="s">
        <v>2183</v>
      </c>
      <c r="B272" s="602" t="s">
        <v>2001</v>
      </c>
      <c r="C272" s="298" t="s">
        <v>12045</v>
      </c>
      <c r="D272" s="594"/>
      <c r="E272" s="594"/>
      <c r="F272" s="594" t="s">
        <v>8562</v>
      </c>
      <c r="G272" s="594" t="s">
        <v>2416</v>
      </c>
      <c r="H272" s="594" t="s">
        <v>10176</v>
      </c>
    </row>
    <row r="273" spans="1:8" x14ac:dyDescent="0.25">
      <c r="A273" s="616" t="s">
        <v>2183</v>
      </c>
      <c r="B273" s="602" t="s">
        <v>2001</v>
      </c>
      <c r="C273" s="298" t="s">
        <v>12046</v>
      </c>
      <c r="D273" s="594"/>
      <c r="E273" s="594"/>
      <c r="F273" s="594" t="s">
        <v>8563</v>
      </c>
      <c r="G273" s="594" t="s">
        <v>2417</v>
      </c>
      <c r="H273" s="594" t="s">
        <v>10176</v>
      </c>
    </row>
    <row r="274" spans="1:8" x14ac:dyDescent="0.25">
      <c r="A274" s="616" t="s">
        <v>2183</v>
      </c>
      <c r="B274" s="602" t="s">
        <v>2001</v>
      </c>
      <c r="C274" s="298" t="s">
        <v>12047</v>
      </c>
      <c r="D274" s="594"/>
      <c r="E274" s="594"/>
      <c r="F274" s="594" t="s">
        <v>8565</v>
      </c>
      <c r="G274" s="594" t="s">
        <v>2419</v>
      </c>
      <c r="H274" s="594" t="s">
        <v>10176</v>
      </c>
    </row>
    <row r="275" spans="1:8" x14ac:dyDescent="0.25">
      <c r="A275" s="616" t="s">
        <v>2183</v>
      </c>
      <c r="B275" s="602" t="s">
        <v>2001</v>
      </c>
      <c r="C275" s="298" t="s">
        <v>12048</v>
      </c>
      <c r="D275" s="594"/>
      <c r="E275" s="594"/>
      <c r="F275" s="594" t="s">
        <v>8573</v>
      </c>
      <c r="G275" s="594" t="s">
        <v>2428</v>
      </c>
      <c r="H275" s="594" t="s">
        <v>10176</v>
      </c>
    </row>
    <row r="276" spans="1:8" x14ac:dyDescent="0.25">
      <c r="A276" s="616" t="s">
        <v>2183</v>
      </c>
      <c r="B276" s="602" t="s">
        <v>2001</v>
      </c>
      <c r="C276" s="298" t="s">
        <v>12049</v>
      </c>
      <c r="D276" s="594"/>
      <c r="E276" s="594"/>
      <c r="F276" s="594" t="s">
        <v>8575</v>
      </c>
      <c r="G276" s="594" t="s">
        <v>2430</v>
      </c>
      <c r="H276" s="594" t="s">
        <v>10176</v>
      </c>
    </row>
    <row r="277" spans="1:8" x14ac:dyDescent="0.25">
      <c r="A277" s="616" t="s">
        <v>2183</v>
      </c>
      <c r="B277" s="602" t="s">
        <v>2001</v>
      </c>
      <c r="C277" s="298" t="s">
        <v>12050</v>
      </c>
      <c r="D277" s="594"/>
      <c r="E277" s="594"/>
      <c r="F277" s="594" t="s">
        <v>8594</v>
      </c>
      <c r="G277" s="594" t="s">
        <v>2448</v>
      </c>
      <c r="H277" s="594" t="s">
        <v>10176</v>
      </c>
    </row>
    <row r="278" spans="1:8" x14ac:dyDescent="0.25">
      <c r="A278" s="616" t="s">
        <v>2183</v>
      </c>
      <c r="B278" s="602" t="s">
        <v>2001</v>
      </c>
      <c r="C278" s="298" t="s">
        <v>12051</v>
      </c>
      <c r="D278" s="594"/>
      <c r="E278" s="594"/>
      <c r="F278" s="594" t="s">
        <v>8597</v>
      </c>
      <c r="G278" s="594" t="s">
        <v>2451</v>
      </c>
      <c r="H278" s="594" t="s">
        <v>10176</v>
      </c>
    </row>
    <row r="279" spans="1:8" x14ac:dyDescent="0.25">
      <c r="A279" s="616" t="s">
        <v>2183</v>
      </c>
      <c r="B279" s="602" t="s">
        <v>2001</v>
      </c>
      <c r="C279" s="298" t="s">
        <v>12052</v>
      </c>
      <c r="D279" s="594"/>
      <c r="E279" s="594"/>
      <c r="F279" s="594" t="s">
        <v>8599</v>
      </c>
      <c r="G279" s="594" t="s">
        <v>2453</v>
      </c>
      <c r="H279" s="594" t="s">
        <v>10176</v>
      </c>
    </row>
    <row r="280" spans="1:8" x14ac:dyDescent="0.25">
      <c r="A280" s="616" t="s">
        <v>2183</v>
      </c>
      <c r="B280" s="602" t="s">
        <v>2001</v>
      </c>
      <c r="C280" s="298" t="s">
        <v>12053</v>
      </c>
      <c r="D280" s="594"/>
      <c r="E280" s="594"/>
      <c r="F280" s="594" t="s">
        <v>8590</v>
      </c>
      <c r="G280" s="594" t="s">
        <v>2443</v>
      </c>
      <c r="H280" s="594" t="s">
        <v>10176</v>
      </c>
    </row>
    <row r="281" spans="1:8" x14ac:dyDescent="0.25">
      <c r="A281" s="616" t="s">
        <v>2183</v>
      </c>
      <c r="B281" s="602" t="s">
        <v>2001</v>
      </c>
      <c r="C281" s="298" t="s">
        <v>12054</v>
      </c>
      <c r="D281" s="594"/>
      <c r="E281" s="594"/>
      <c r="F281" s="594" t="s">
        <v>8545</v>
      </c>
      <c r="G281" s="594" t="s">
        <v>2403</v>
      </c>
      <c r="H281" s="594" t="s">
        <v>10176</v>
      </c>
    </row>
    <row r="282" spans="1:8" x14ac:dyDescent="0.25">
      <c r="A282" s="616" t="s">
        <v>2183</v>
      </c>
      <c r="B282" s="602" t="s">
        <v>2001</v>
      </c>
      <c r="C282" s="298" t="s">
        <v>12055</v>
      </c>
      <c r="D282" s="594"/>
      <c r="E282" s="594"/>
      <c r="F282" s="594" t="s">
        <v>8579</v>
      </c>
      <c r="G282" s="594" t="s">
        <v>2434</v>
      </c>
      <c r="H282" s="594" t="s">
        <v>10176</v>
      </c>
    </row>
    <row r="283" spans="1:8" x14ac:dyDescent="0.25">
      <c r="A283" s="616" t="s">
        <v>2183</v>
      </c>
      <c r="B283" s="602" t="s">
        <v>2001</v>
      </c>
      <c r="C283" s="298" t="s">
        <v>12056</v>
      </c>
      <c r="D283" s="594"/>
      <c r="E283" s="594"/>
      <c r="F283" s="594" t="s">
        <v>8601</v>
      </c>
      <c r="G283" s="594" t="s">
        <v>2456</v>
      </c>
      <c r="H283" s="594" t="s">
        <v>10176</v>
      </c>
    </row>
    <row r="284" spans="1:8" x14ac:dyDescent="0.25">
      <c r="A284" s="616" t="s">
        <v>2183</v>
      </c>
      <c r="B284" s="602" t="s">
        <v>2001</v>
      </c>
      <c r="C284" s="298" t="s">
        <v>12057</v>
      </c>
      <c r="D284" s="594"/>
      <c r="E284" s="594"/>
      <c r="F284" s="594" t="s">
        <v>8543</v>
      </c>
      <c r="G284" s="594" t="s">
        <v>2414</v>
      </c>
      <c r="H284" s="594" t="s">
        <v>10176</v>
      </c>
    </row>
    <row r="285" spans="1:8" x14ac:dyDescent="0.25">
      <c r="A285" s="616" t="s">
        <v>2183</v>
      </c>
      <c r="B285" s="602" t="s">
        <v>2001</v>
      </c>
      <c r="C285" s="298" t="s">
        <v>12058</v>
      </c>
      <c r="D285" s="594"/>
      <c r="E285" s="594"/>
      <c r="F285" s="594" t="s">
        <v>8547</v>
      </c>
      <c r="G285" s="594" t="s">
        <v>2406</v>
      </c>
      <c r="H285" s="594" t="s">
        <v>10176</v>
      </c>
    </row>
    <row r="286" spans="1:8" x14ac:dyDescent="0.25">
      <c r="A286" s="616" t="s">
        <v>2183</v>
      </c>
      <c r="B286" s="602" t="s">
        <v>2001</v>
      </c>
      <c r="C286" s="298" t="s">
        <v>12059</v>
      </c>
      <c r="D286" s="594"/>
      <c r="E286" s="594"/>
      <c r="F286" s="594" t="s">
        <v>8557</v>
      </c>
      <c r="G286" s="594" t="s">
        <v>2425</v>
      </c>
      <c r="H286" s="594" t="s">
        <v>10176</v>
      </c>
    </row>
    <row r="287" spans="1:8" x14ac:dyDescent="0.25">
      <c r="A287" s="616" t="s">
        <v>2183</v>
      </c>
      <c r="B287" s="602" t="s">
        <v>2001</v>
      </c>
      <c r="C287" s="298" t="s">
        <v>12060</v>
      </c>
      <c r="D287" s="594"/>
      <c r="E287" s="594"/>
      <c r="F287" s="594" t="s">
        <v>8595</v>
      </c>
      <c r="G287" s="594" t="s">
        <v>2449</v>
      </c>
      <c r="H287" s="594" t="s">
        <v>10176</v>
      </c>
    </row>
    <row r="288" spans="1:8" x14ac:dyDescent="0.25">
      <c r="A288" s="616" t="s">
        <v>2183</v>
      </c>
      <c r="B288" s="602" t="s">
        <v>2001</v>
      </c>
      <c r="C288" s="298" t="s">
        <v>12061</v>
      </c>
      <c r="D288" s="594"/>
      <c r="E288" s="594"/>
      <c r="F288" s="594" t="s">
        <v>8539</v>
      </c>
      <c r="G288" s="594" t="s">
        <v>2421</v>
      </c>
      <c r="H288" s="594" t="s">
        <v>10176</v>
      </c>
    </row>
    <row r="289" spans="1:8" x14ac:dyDescent="0.25">
      <c r="A289" s="616" t="s">
        <v>2183</v>
      </c>
      <c r="B289" s="602" t="s">
        <v>2001</v>
      </c>
      <c r="C289" s="298" t="s">
        <v>12062</v>
      </c>
      <c r="D289" s="594"/>
      <c r="E289" s="594"/>
      <c r="F289" s="594" t="s">
        <v>8587</v>
      </c>
      <c r="G289" s="594" t="s">
        <v>2440</v>
      </c>
      <c r="H289" s="594" t="s">
        <v>10176</v>
      </c>
    </row>
    <row r="290" spans="1:8" x14ac:dyDescent="0.25">
      <c r="A290" s="616" t="s">
        <v>2183</v>
      </c>
      <c r="B290" s="602" t="s">
        <v>2001</v>
      </c>
      <c r="C290" s="298" t="s">
        <v>12063</v>
      </c>
      <c r="D290" s="594"/>
      <c r="E290" s="594"/>
      <c r="F290" s="594" t="s">
        <v>8592</v>
      </c>
      <c r="G290" s="594" t="s">
        <v>2445</v>
      </c>
      <c r="H290" s="594" t="s">
        <v>10176</v>
      </c>
    </row>
    <row r="291" spans="1:8" x14ac:dyDescent="0.25">
      <c r="A291" s="616" t="s">
        <v>2183</v>
      </c>
      <c r="B291" s="602" t="s">
        <v>2001</v>
      </c>
      <c r="C291" s="298" t="s">
        <v>12064</v>
      </c>
      <c r="D291" s="594"/>
      <c r="E291" s="594"/>
      <c r="F291" s="594" t="s">
        <v>8548</v>
      </c>
      <c r="G291" s="594" t="s">
        <v>2408</v>
      </c>
      <c r="H291" s="594" t="s">
        <v>10176</v>
      </c>
    </row>
    <row r="292" spans="1:8" x14ac:dyDescent="0.25">
      <c r="A292" s="616" t="s">
        <v>2183</v>
      </c>
      <c r="B292" s="602" t="s">
        <v>2001</v>
      </c>
      <c r="C292" s="298" t="s">
        <v>12065</v>
      </c>
      <c r="D292" s="594"/>
      <c r="E292" s="594"/>
      <c r="F292" s="594" t="s">
        <v>10311</v>
      </c>
      <c r="G292" s="594" t="s">
        <v>10312</v>
      </c>
      <c r="H292" s="594" t="s">
        <v>10176</v>
      </c>
    </row>
    <row r="293" spans="1:8" x14ac:dyDescent="0.25">
      <c r="A293" s="616" t="s">
        <v>2183</v>
      </c>
      <c r="B293" s="602" t="s">
        <v>2001</v>
      </c>
      <c r="C293" s="298" t="s">
        <v>12066</v>
      </c>
      <c r="D293" s="594"/>
      <c r="E293" s="594"/>
      <c r="F293" s="594" t="s">
        <v>8586</v>
      </c>
      <c r="G293" s="594" t="s">
        <v>2439</v>
      </c>
      <c r="H293" s="594" t="s">
        <v>10176</v>
      </c>
    </row>
    <row r="294" spans="1:8" x14ac:dyDescent="0.25">
      <c r="A294" s="616" t="s">
        <v>2183</v>
      </c>
      <c r="B294" s="602" t="s">
        <v>2001</v>
      </c>
      <c r="C294" s="298" t="s">
        <v>12067</v>
      </c>
      <c r="D294" s="594"/>
      <c r="E294" s="594"/>
      <c r="F294" s="594" t="s">
        <v>10313</v>
      </c>
      <c r="G294" s="594" t="s">
        <v>10314</v>
      </c>
      <c r="H294" s="594" t="s">
        <v>10176</v>
      </c>
    </row>
    <row r="295" spans="1:8" x14ac:dyDescent="0.25">
      <c r="A295" s="616" t="s">
        <v>2183</v>
      </c>
      <c r="B295" s="602" t="s">
        <v>2001</v>
      </c>
      <c r="C295" s="298" t="s">
        <v>12068</v>
      </c>
      <c r="D295" s="594"/>
      <c r="E295" s="594"/>
      <c r="F295" s="594" t="s">
        <v>8581</v>
      </c>
      <c r="G295" s="594" t="s">
        <v>2436</v>
      </c>
      <c r="H295" s="594" t="s">
        <v>10176</v>
      </c>
    </row>
    <row r="296" spans="1:8" x14ac:dyDescent="0.25">
      <c r="A296" s="616" t="s">
        <v>2183</v>
      </c>
      <c r="B296" s="602" t="s">
        <v>2001</v>
      </c>
      <c r="C296" s="298" t="s">
        <v>12069</v>
      </c>
      <c r="D296" s="594"/>
      <c r="E296" s="594"/>
      <c r="F296" s="594" t="s">
        <v>10315</v>
      </c>
      <c r="G296" s="594" t="s">
        <v>10316</v>
      </c>
      <c r="H296" s="594" t="s">
        <v>10176</v>
      </c>
    </row>
    <row r="297" spans="1:8" x14ac:dyDescent="0.25">
      <c r="A297" s="616" t="s">
        <v>2183</v>
      </c>
      <c r="B297" s="602" t="s">
        <v>2001</v>
      </c>
      <c r="C297" s="298" t="s">
        <v>12070</v>
      </c>
      <c r="D297" s="594"/>
      <c r="E297" s="594"/>
      <c r="F297" s="594" t="s">
        <v>10317</v>
      </c>
      <c r="G297" s="594" t="s">
        <v>10318</v>
      </c>
      <c r="H297" s="594" t="s">
        <v>10176</v>
      </c>
    </row>
    <row r="298" spans="1:8" x14ac:dyDescent="0.25">
      <c r="A298" s="616" t="s">
        <v>2183</v>
      </c>
      <c r="B298" s="602" t="s">
        <v>2001</v>
      </c>
      <c r="C298" s="298" t="s">
        <v>12070</v>
      </c>
      <c r="D298" s="594"/>
      <c r="E298" s="594"/>
      <c r="F298" s="594" t="s">
        <v>8577</v>
      </c>
      <c r="G298" s="594" t="s">
        <v>2405</v>
      </c>
      <c r="H298" s="594" t="s">
        <v>10176</v>
      </c>
    </row>
    <row r="299" spans="1:8" x14ac:dyDescent="0.25">
      <c r="A299" s="616" t="s">
        <v>2183</v>
      </c>
      <c r="B299" s="602" t="s">
        <v>2001</v>
      </c>
      <c r="C299" s="298" t="s">
        <v>12071</v>
      </c>
      <c r="D299" s="594"/>
      <c r="E299" s="594"/>
      <c r="F299" s="594" t="s">
        <v>8552</v>
      </c>
      <c r="G299" s="594" t="s">
        <v>2407</v>
      </c>
      <c r="H299" s="594" t="s">
        <v>10178</v>
      </c>
    </row>
    <row r="300" spans="1:8" x14ac:dyDescent="0.25">
      <c r="A300" s="616" t="s">
        <v>2183</v>
      </c>
      <c r="B300" s="602" t="s">
        <v>2001</v>
      </c>
      <c r="C300" s="298" t="s">
        <v>12072</v>
      </c>
      <c r="D300" s="594"/>
      <c r="E300" s="594"/>
      <c r="F300" s="594" t="s">
        <v>8553</v>
      </c>
      <c r="G300" s="594" t="s">
        <v>2455</v>
      </c>
      <c r="H300" s="594" t="s">
        <v>10178</v>
      </c>
    </row>
    <row r="301" spans="1:8" x14ac:dyDescent="0.25">
      <c r="A301" s="616" t="s">
        <v>2183</v>
      </c>
      <c r="B301" s="602" t="s">
        <v>2001</v>
      </c>
      <c r="C301" s="298" t="s">
        <v>12073</v>
      </c>
      <c r="D301" s="594"/>
      <c r="E301" s="594"/>
      <c r="F301" s="594" t="s">
        <v>8574</v>
      </c>
      <c r="G301" s="594" t="s">
        <v>2429</v>
      </c>
      <c r="H301" s="594" t="s">
        <v>10178</v>
      </c>
    </row>
    <row r="302" spans="1:8" x14ac:dyDescent="0.25">
      <c r="A302" s="616" t="s">
        <v>2183</v>
      </c>
      <c r="B302" s="602" t="s">
        <v>2001</v>
      </c>
      <c r="C302" s="298" t="s">
        <v>12074</v>
      </c>
      <c r="D302" s="594"/>
      <c r="E302" s="594"/>
      <c r="F302" s="594" t="s">
        <v>8550</v>
      </c>
      <c r="G302" s="594" t="s">
        <v>2109</v>
      </c>
      <c r="H302" s="594" t="s">
        <v>10178</v>
      </c>
    </row>
    <row r="303" spans="1:8" x14ac:dyDescent="0.25">
      <c r="A303" s="616" t="s">
        <v>2183</v>
      </c>
      <c r="B303" s="602" t="s">
        <v>2001</v>
      </c>
      <c r="C303" s="298" t="s">
        <v>12075</v>
      </c>
      <c r="D303" s="594"/>
      <c r="E303" s="594"/>
      <c r="F303" s="594" t="s">
        <v>8556</v>
      </c>
      <c r="G303" s="594" t="s">
        <v>2410</v>
      </c>
      <c r="H303" s="594" t="s">
        <v>10178</v>
      </c>
    </row>
    <row r="304" spans="1:8" x14ac:dyDescent="0.25">
      <c r="A304" s="616" t="s">
        <v>2183</v>
      </c>
      <c r="B304" s="602" t="s">
        <v>2001</v>
      </c>
      <c r="C304" s="298" t="s">
        <v>12076</v>
      </c>
      <c r="D304" s="594"/>
      <c r="E304" s="594"/>
      <c r="F304" s="594" t="s">
        <v>8566</v>
      </c>
      <c r="G304" s="594" t="s">
        <v>2420</v>
      </c>
      <c r="H304" s="594" t="s">
        <v>10178</v>
      </c>
    </row>
    <row r="305" spans="1:8" x14ac:dyDescent="0.25">
      <c r="A305" s="616" t="s">
        <v>2183</v>
      </c>
      <c r="B305" s="602" t="s">
        <v>2001</v>
      </c>
      <c r="C305" s="298" t="s">
        <v>12077</v>
      </c>
      <c r="D305" s="594"/>
      <c r="E305" s="594"/>
      <c r="F305" s="594" t="s">
        <v>8596</v>
      </c>
      <c r="G305" s="594" t="s">
        <v>2450</v>
      </c>
      <c r="H305" s="594" t="s">
        <v>10178</v>
      </c>
    </row>
    <row r="306" spans="1:8" x14ac:dyDescent="0.25">
      <c r="A306" s="616" t="s">
        <v>2183</v>
      </c>
      <c r="B306" s="602" t="s">
        <v>2001</v>
      </c>
      <c r="C306" s="298" t="s">
        <v>12078</v>
      </c>
      <c r="D306" s="594"/>
      <c r="E306" s="594"/>
      <c r="F306" s="594" t="s">
        <v>8541</v>
      </c>
      <c r="G306" s="594" t="s">
        <v>2446</v>
      </c>
      <c r="H306" s="594" t="s">
        <v>10178</v>
      </c>
    </row>
    <row r="307" spans="1:8" x14ac:dyDescent="0.25">
      <c r="A307" s="616" t="s">
        <v>2183</v>
      </c>
      <c r="B307" s="602" t="s">
        <v>2001</v>
      </c>
      <c r="C307" s="298" t="s">
        <v>12078</v>
      </c>
      <c r="D307" s="594"/>
      <c r="E307" s="594"/>
      <c r="F307" s="594" t="s">
        <v>10319</v>
      </c>
      <c r="G307" s="594" t="s">
        <v>2406</v>
      </c>
      <c r="H307" s="594" t="s">
        <v>10178</v>
      </c>
    </row>
    <row r="308" spans="1:8" x14ac:dyDescent="0.25">
      <c r="A308" s="616" t="s">
        <v>2183</v>
      </c>
      <c r="B308" s="602" t="s">
        <v>2001</v>
      </c>
      <c r="C308" s="298" t="s">
        <v>12079</v>
      </c>
      <c r="D308" s="594"/>
      <c r="E308" s="594"/>
      <c r="F308" s="594" t="s">
        <v>8578</v>
      </c>
      <c r="G308" s="594" t="s">
        <v>2432</v>
      </c>
      <c r="H308" s="594" t="s">
        <v>10178</v>
      </c>
    </row>
    <row r="309" spans="1:8" x14ac:dyDescent="0.25">
      <c r="A309" s="616" t="s">
        <v>2183</v>
      </c>
      <c r="B309" s="602" t="s">
        <v>2001</v>
      </c>
      <c r="C309" s="298" t="s">
        <v>12080</v>
      </c>
      <c r="D309" s="594"/>
      <c r="E309" s="594"/>
      <c r="F309" s="594" t="s">
        <v>8540</v>
      </c>
      <c r="G309" s="594" t="s">
        <v>2433</v>
      </c>
      <c r="H309" s="594" t="s">
        <v>10178</v>
      </c>
    </row>
    <row r="310" spans="1:8" x14ac:dyDescent="0.25">
      <c r="A310" s="616" t="s">
        <v>2183</v>
      </c>
      <c r="B310" s="602" t="s">
        <v>2001</v>
      </c>
      <c r="C310" s="298" t="s">
        <v>12080</v>
      </c>
      <c r="D310" s="594"/>
      <c r="E310" s="594"/>
      <c r="F310" s="594" t="s">
        <v>8589</v>
      </c>
      <c r="G310" s="594" t="s">
        <v>2442</v>
      </c>
      <c r="H310" s="594" t="s">
        <v>10178</v>
      </c>
    </row>
    <row r="311" spans="1:8" x14ac:dyDescent="0.25">
      <c r="A311" s="616" t="s">
        <v>2183</v>
      </c>
      <c r="B311" s="602" t="s">
        <v>2001</v>
      </c>
      <c r="C311" s="298" t="s">
        <v>12081</v>
      </c>
      <c r="D311" s="594"/>
      <c r="E311" s="594"/>
      <c r="F311" s="594" t="s">
        <v>8567</v>
      </c>
      <c r="G311" s="594" t="s">
        <v>2037</v>
      </c>
      <c r="H311" s="594" t="s">
        <v>10178</v>
      </c>
    </row>
    <row r="312" spans="1:8" x14ac:dyDescent="0.25">
      <c r="A312" s="616" t="s">
        <v>2183</v>
      </c>
      <c r="B312" s="602" t="s">
        <v>2001</v>
      </c>
      <c r="C312" s="298" t="s">
        <v>12082</v>
      </c>
      <c r="D312" s="594"/>
      <c r="E312" s="594"/>
      <c r="F312" s="594" t="s">
        <v>8582</v>
      </c>
      <c r="G312" s="594" t="s">
        <v>2436</v>
      </c>
      <c r="H312" s="594" t="s">
        <v>10178</v>
      </c>
    </row>
    <row r="313" spans="1:8" x14ac:dyDescent="0.25">
      <c r="A313" s="616" t="s">
        <v>2183</v>
      </c>
      <c r="B313" s="602" t="s">
        <v>2001</v>
      </c>
      <c r="C313" s="298" t="s">
        <v>12083</v>
      </c>
      <c r="D313" s="594"/>
      <c r="E313" s="594"/>
      <c r="F313" s="594" t="s">
        <v>8568</v>
      </c>
      <c r="G313" s="594" t="s">
        <v>2422</v>
      </c>
      <c r="H313" s="594" t="s">
        <v>10177</v>
      </c>
    </row>
    <row r="314" spans="1:8" x14ac:dyDescent="0.25">
      <c r="A314" s="616" t="s">
        <v>2183</v>
      </c>
      <c r="B314" s="602" t="s">
        <v>2001</v>
      </c>
      <c r="C314" s="298" t="s">
        <v>12084</v>
      </c>
      <c r="D314" s="594"/>
      <c r="E314" s="594"/>
      <c r="F314" s="594" t="s">
        <v>8554</v>
      </c>
      <c r="G314" s="594" t="s">
        <v>2103</v>
      </c>
      <c r="H314" s="594" t="s">
        <v>10177</v>
      </c>
    </row>
    <row r="315" spans="1:8" x14ac:dyDescent="0.25">
      <c r="A315" s="616" t="s">
        <v>2183</v>
      </c>
      <c r="B315" s="602" t="s">
        <v>2001</v>
      </c>
      <c r="C315" s="298" t="s">
        <v>12085</v>
      </c>
      <c r="D315" s="594"/>
      <c r="E315" s="594"/>
      <c r="F315" s="594" t="s">
        <v>8564</v>
      </c>
      <c r="G315" s="594" t="s">
        <v>2418</v>
      </c>
      <c r="H315" s="594" t="s">
        <v>10177</v>
      </c>
    </row>
    <row r="316" spans="1:8" x14ac:dyDescent="0.25">
      <c r="A316" s="616" t="s">
        <v>2183</v>
      </c>
      <c r="B316" s="602" t="s">
        <v>2001</v>
      </c>
      <c r="C316" s="298" t="s">
        <v>12086</v>
      </c>
      <c r="D316" s="594"/>
      <c r="E316" s="594"/>
      <c r="F316" s="594" t="s">
        <v>8593</v>
      </c>
      <c r="G316" s="594" t="s">
        <v>2447</v>
      </c>
      <c r="H316" s="594" t="s">
        <v>10177</v>
      </c>
    </row>
    <row r="317" spans="1:8" x14ac:dyDescent="0.25">
      <c r="A317" s="616" t="s">
        <v>2182</v>
      </c>
      <c r="B317" s="602" t="s">
        <v>2000</v>
      </c>
      <c r="C317" s="298" t="s">
        <v>12087</v>
      </c>
      <c r="D317" s="594"/>
      <c r="E317" s="594"/>
      <c r="F317" s="594" t="s">
        <v>8584</v>
      </c>
      <c r="G317" s="594" t="s">
        <v>2437</v>
      </c>
      <c r="H317" s="594" t="s">
        <v>10177</v>
      </c>
    </row>
    <row r="318" spans="1:8" x14ac:dyDescent="0.25">
      <c r="A318" s="616" t="s">
        <v>2182</v>
      </c>
      <c r="B318" s="602" t="s">
        <v>2000</v>
      </c>
      <c r="C318" s="298" t="s">
        <v>12088</v>
      </c>
      <c r="D318" s="594"/>
      <c r="E318" s="594"/>
      <c r="F318" s="594" t="s">
        <v>8551</v>
      </c>
      <c r="G318" s="594" t="s">
        <v>2409</v>
      </c>
      <c r="H318" s="594" t="s">
        <v>10177</v>
      </c>
    </row>
    <row r="319" spans="1:8" x14ac:dyDescent="0.25">
      <c r="A319" s="616" t="s">
        <v>2182</v>
      </c>
      <c r="B319" s="602" t="s">
        <v>2000</v>
      </c>
      <c r="C319" s="298" t="s">
        <v>12089</v>
      </c>
      <c r="D319" s="594"/>
      <c r="E319" s="594"/>
      <c r="F319" s="594" t="s">
        <v>8583</v>
      </c>
      <c r="G319" s="594" t="s">
        <v>2436</v>
      </c>
      <c r="H319" s="594" t="s">
        <v>10177</v>
      </c>
    </row>
    <row r="320" spans="1:8" x14ac:dyDescent="0.25">
      <c r="A320" s="616" t="s">
        <v>2182</v>
      </c>
      <c r="B320" s="602" t="s">
        <v>2000</v>
      </c>
      <c r="C320" s="298" t="s">
        <v>12090</v>
      </c>
      <c r="D320" s="594"/>
      <c r="E320" s="594"/>
      <c r="F320" s="594" t="s">
        <v>10320</v>
      </c>
      <c r="G320" s="594" t="s">
        <v>10321</v>
      </c>
      <c r="H320" s="594" t="s">
        <v>10253</v>
      </c>
    </row>
    <row r="321" spans="1:8" x14ac:dyDescent="0.25">
      <c r="A321" s="616" t="s">
        <v>2182</v>
      </c>
      <c r="B321" s="602" t="s">
        <v>2000</v>
      </c>
      <c r="C321" s="298" t="s">
        <v>12091</v>
      </c>
      <c r="D321" s="594"/>
      <c r="E321" s="594"/>
      <c r="F321" s="594" t="s">
        <v>10322</v>
      </c>
      <c r="G321" s="594" t="s">
        <v>10323</v>
      </c>
      <c r="H321" s="594" t="s">
        <v>6439</v>
      </c>
    </row>
    <row r="322" spans="1:8" x14ac:dyDescent="0.25">
      <c r="A322" s="616" t="s">
        <v>2182</v>
      </c>
      <c r="B322" s="602" t="s">
        <v>2000</v>
      </c>
      <c r="C322" s="298" t="s">
        <v>12092</v>
      </c>
      <c r="D322" s="594"/>
      <c r="E322" s="594"/>
      <c r="F322" s="594" t="s">
        <v>10324</v>
      </c>
      <c r="G322" s="594" t="s">
        <v>10325</v>
      </c>
      <c r="H322" s="594" t="s">
        <v>6439</v>
      </c>
    </row>
    <row r="323" spans="1:8" x14ac:dyDescent="0.25">
      <c r="A323" s="616" t="s">
        <v>2182</v>
      </c>
      <c r="B323" s="602" t="s">
        <v>2000</v>
      </c>
      <c r="C323" s="298" t="s">
        <v>12093</v>
      </c>
      <c r="D323" s="594"/>
      <c r="E323" s="594"/>
      <c r="F323" s="594" t="s">
        <v>10326</v>
      </c>
      <c r="G323" s="594" t="s">
        <v>10327</v>
      </c>
      <c r="H323" s="594" t="s">
        <v>6439</v>
      </c>
    </row>
    <row r="324" spans="1:8" x14ac:dyDescent="0.25">
      <c r="A324" s="616" t="s">
        <v>2182</v>
      </c>
      <c r="B324" s="602" t="s">
        <v>2000</v>
      </c>
      <c r="C324" s="298" t="s">
        <v>12094</v>
      </c>
      <c r="D324" s="594"/>
      <c r="E324" s="594"/>
      <c r="F324" s="594" t="s">
        <v>10328</v>
      </c>
      <c r="G324" s="594" t="s">
        <v>10329</v>
      </c>
      <c r="H324" s="594" t="s">
        <v>6439</v>
      </c>
    </row>
    <row r="325" spans="1:8" x14ac:dyDescent="0.25">
      <c r="A325" s="616" t="s">
        <v>2182</v>
      </c>
      <c r="B325" s="602" t="s">
        <v>2000</v>
      </c>
      <c r="C325" s="298" t="s">
        <v>12095</v>
      </c>
      <c r="D325" s="594"/>
      <c r="E325" s="594"/>
      <c r="F325" s="594" t="s">
        <v>10330</v>
      </c>
      <c r="G325" s="594" t="s">
        <v>10331</v>
      </c>
      <c r="H325" s="594" t="s">
        <v>6439</v>
      </c>
    </row>
    <row r="326" spans="1:8" x14ac:dyDescent="0.25">
      <c r="A326" s="616" t="s">
        <v>2182</v>
      </c>
      <c r="B326" s="602" t="s">
        <v>2000</v>
      </c>
      <c r="C326" s="298" t="s">
        <v>12096</v>
      </c>
      <c r="D326" s="594"/>
      <c r="E326" s="594"/>
      <c r="F326" s="594" t="s">
        <v>10332</v>
      </c>
      <c r="G326" s="594" t="s">
        <v>10333</v>
      </c>
      <c r="H326" s="594" t="s">
        <v>6439</v>
      </c>
    </row>
    <row r="327" spans="1:8" x14ac:dyDescent="0.25">
      <c r="A327" s="616" t="s">
        <v>2182</v>
      </c>
      <c r="B327" s="602" t="s">
        <v>2000</v>
      </c>
      <c r="C327" s="298" t="s">
        <v>12097</v>
      </c>
      <c r="D327" s="594"/>
      <c r="E327" s="594"/>
      <c r="F327" s="594" t="s">
        <v>10334</v>
      </c>
      <c r="G327" s="594" t="s">
        <v>10335</v>
      </c>
      <c r="H327" s="594" t="s">
        <v>6439</v>
      </c>
    </row>
    <row r="328" spans="1:8" x14ac:dyDescent="0.25">
      <c r="A328" s="616" t="s">
        <v>2182</v>
      </c>
      <c r="B328" s="602" t="s">
        <v>2000</v>
      </c>
      <c r="C328" s="298" t="s">
        <v>12098</v>
      </c>
      <c r="D328" s="594"/>
      <c r="E328" s="594"/>
      <c r="F328" s="594" t="s">
        <v>10336</v>
      </c>
      <c r="G328" s="594" t="s">
        <v>10337</v>
      </c>
      <c r="H328" s="594" t="s">
        <v>6439</v>
      </c>
    </row>
    <row r="329" spans="1:8" x14ac:dyDescent="0.25">
      <c r="A329" s="616" t="s">
        <v>2182</v>
      </c>
      <c r="B329" s="602" t="s">
        <v>2000</v>
      </c>
      <c r="C329" s="298" t="s">
        <v>12099</v>
      </c>
      <c r="D329" s="594"/>
      <c r="E329" s="594"/>
      <c r="F329" s="594" t="s">
        <v>10338</v>
      </c>
      <c r="G329" s="594" t="s">
        <v>10339</v>
      </c>
      <c r="H329" s="594" t="s">
        <v>6439</v>
      </c>
    </row>
    <row r="330" spans="1:8" x14ac:dyDescent="0.25">
      <c r="A330" s="616" t="s">
        <v>2182</v>
      </c>
      <c r="B330" s="602" t="s">
        <v>2000</v>
      </c>
      <c r="C330" s="298" t="s">
        <v>12100</v>
      </c>
      <c r="D330" s="594"/>
      <c r="E330" s="594"/>
      <c r="F330" s="594" t="s">
        <v>10340</v>
      </c>
      <c r="G330" s="594" t="s">
        <v>10341</v>
      </c>
      <c r="H330" s="594" t="s">
        <v>6439</v>
      </c>
    </row>
    <row r="331" spans="1:8" x14ac:dyDescent="0.25">
      <c r="A331" s="616" t="s">
        <v>2182</v>
      </c>
      <c r="B331" s="602" t="s">
        <v>2000</v>
      </c>
      <c r="C331" s="298" t="s">
        <v>12101</v>
      </c>
      <c r="D331" s="594"/>
      <c r="E331" s="594"/>
      <c r="F331" s="594" t="s">
        <v>10342</v>
      </c>
      <c r="G331" s="594" t="s">
        <v>10343</v>
      </c>
      <c r="H331" s="594" t="s">
        <v>6439</v>
      </c>
    </row>
    <row r="332" spans="1:8" x14ac:dyDescent="0.25">
      <c r="A332" s="616" t="s">
        <v>2182</v>
      </c>
      <c r="B332" s="602" t="s">
        <v>2000</v>
      </c>
      <c r="C332" s="298" t="s">
        <v>12102</v>
      </c>
      <c r="D332" s="594"/>
      <c r="E332" s="594"/>
      <c r="F332" s="594" t="s">
        <v>10344</v>
      </c>
      <c r="G332" s="594" t="s">
        <v>10345</v>
      </c>
      <c r="H332" s="594" t="s">
        <v>6439</v>
      </c>
    </row>
    <row r="333" spans="1:8" x14ac:dyDescent="0.25">
      <c r="A333" s="616" t="s">
        <v>2182</v>
      </c>
      <c r="B333" s="602" t="s">
        <v>2000</v>
      </c>
      <c r="C333" s="298" t="s">
        <v>12103</v>
      </c>
      <c r="D333" s="594"/>
      <c r="E333" s="594"/>
      <c r="F333" s="594" t="s">
        <v>10346</v>
      </c>
      <c r="G333" s="594" t="s">
        <v>10347</v>
      </c>
      <c r="H333" s="594" t="s">
        <v>6439</v>
      </c>
    </row>
    <row r="334" spans="1:8" x14ac:dyDescent="0.25">
      <c r="A334" s="616" t="s">
        <v>2182</v>
      </c>
      <c r="B334" s="602" t="s">
        <v>2000</v>
      </c>
      <c r="C334" s="298" t="s">
        <v>12104</v>
      </c>
      <c r="D334" s="594"/>
      <c r="E334" s="594"/>
      <c r="F334" s="594" t="s">
        <v>10348</v>
      </c>
      <c r="G334" s="594" t="s">
        <v>10349</v>
      </c>
      <c r="H334" s="594" t="s">
        <v>6439</v>
      </c>
    </row>
    <row r="335" spans="1:8" x14ac:dyDescent="0.25">
      <c r="A335" s="616" t="s">
        <v>2182</v>
      </c>
      <c r="B335" s="602" t="s">
        <v>2000</v>
      </c>
      <c r="C335" s="298" t="s">
        <v>12105</v>
      </c>
      <c r="D335" s="594"/>
      <c r="E335" s="594"/>
      <c r="F335" s="594" t="s">
        <v>10350</v>
      </c>
      <c r="G335" s="594" t="s">
        <v>10351</v>
      </c>
      <c r="H335" s="594" t="s">
        <v>6439</v>
      </c>
    </row>
    <row r="336" spans="1:8" x14ac:dyDescent="0.25">
      <c r="A336" s="616" t="s">
        <v>2182</v>
      </c>
      <c r="B336" s="602" t="s">
        <v>2000</v>
      </c>
      <c r="C336" s="298" t="s">
        <v>12106</v>
      </c>
      <c r="D336" s="594"/>
      <c r="E336" s="594"/>
      <c r="F336" s="594" t="s">
        <v>8603</v>
      </c>
      <c r="G336" s="593" t="s">
        <v>2183</v>
      </c>
      <c r="H336" s="594" t="s">
        <v>10179</v>
      </c>
    </row>
    <row r="337" spans="1:8" x14ac:dyDescent="0.25">
      <c r="A337" s="616" t="s">
        <v>2182</v>
      </c>
      <c r="B337" s="602" t="s">
        <v>2000</v>
      </c>
      <c r="C337" s="298" t="s">
        <v>12107</v>
      </c>
      <c r="D337" s="594"/>
      <c r="E337" s="594"/>
      <c r="F337" s="594" t="s">
        <v>8602</v>
      </c>
      <c r="G337" s="593" t="s">
        <v>2183</v>
      </c>
      <c r="H337" s="594" t="s">
        <v>6440</v>
      </c>
    </row>
    <row r="338" spans="1:8" x14ac:dyDescent="0.25">
      <c r="A338" s="616" t="s">
        <v>2182</v>
      </c>
      <c r="B338" s="602" t="s">
        <v>2000</v>
      </c>
      <c r="C338" s="298" t="s">
        <v>12108</v>
      </c>
      <c r="D338" s="594"/>
      <c r="E338" s="594"/>
      <c r="F338" s="594" t="s">
        <v>8618</v>
      </c>
      <c r="G338" s="594" t="s">
        <v>2470</v>
      </c>
      <c r="H338" s="594" t="s">
        <v>10176</v>
      </c>
    </row>
    <row r="339" spans="1:8" x14ac:dyDescent="0.25">
      <c r="A339" s="616" t="s">
        <v>2182</v>
      </c>
      <c r="B339" s="602" t="s">
        <v>2000</v>
      </c>
      <c r="C339" s="298" t="s">
        <v>12109</v>
      </c>
      <c r="D339" s="594"/>
      <c r="E339" s="594"/>
      <c r="F339" s="594" t="s">
        <v>8612</v>
      </c>
      <c r="G339" s="594" t="s">
        <v>2465</v>
      </c>
      <c r="H339" s="594" t="s">
        <v>10176</v>
      </c>
    </row>
    <row r="340" spans="1:8" x14ac:dyDescent="0.25">
      <c r="A340" s="616" t="s">
        <v>2182</v>
      </c>
      <c r="B340" s="602" t="s">
        <v>2000</v>
      </c>
      <c r="C340" s="298" t="s">
        <v>12110</v>
      </c>
      <c r="D340" s="594"/>
      <c r="E340" s="594"/>
      <c r="F340" s="594" t="s">
        <v>8605</v>
      </c>
      <c r="G340" s="594" t="s">
        <v>2462</v>
      </c>
      <c r="H340" s="594" t="s">
        <v>10176</v>
      </c>
    </row>
    <row r="341" spans="1:8" x14ac:dyDescent="0.25">
      <c r="A341" s="616" t="s">
        <v>2182</v>
      </c>
      <c r="B341" s="602" t="s">
        <v>2000</v>
      </c>
      <c r="C341" s="298" t="s">
        <v>12111</v>
      </c>
      <c r="D341" s="594"/>
      <c r="E341" s="594"/>
      <c r="F341" s="594" t="s">
        <v>8606</v>
      </c>
      <c r="G341" s="594" t="s">
        <v>2458</v>
      </c>
      <c r="H341" s="594" t="s">
        <v>10176</v>
      </c>
    </row>
    <row r="342" spans="1:8" x14ac:dyDescent="0.25">
      <c r="A342" s="616" t="s">
        <v>2182</v>
      </c>
      <c r="B342" s="602" t="s">
        <v>2000</v>
      </c>
      <c r="C342" s="298" t="s">
        <v>12111</v>
      </c>
      <c r="D342" s="594"/>
      <c r="E342" s="594"/>
      <c r="F342" s="594" t="s">
        <v>8616</v>
      </c>
      <c r="G342" s="594" t="s">
        <v>2468</v>
      </c>
      <c r="H342" s="594" t="s">
        <v>10176</v>
      </c>
    </row>
    <row r="343" spans="1:8" x14ac:dyDescent="0.25">
      <c r="A343" s="616" t="s">
        <v>2182</v>
      </c>
      <c r="B343" s="602" t="s">
        <v>2000</v>
      </c>
      <c r="C343" s="298" t="s">
        <v>12112</v>
      </c>
      <c r="D343" s="594"/>
      <c r="E343" s="594"/>
      <c r="F343" s="594" t="s">
        <v>8621</v>
      </c>
      <c r="G343" s="594" t="s">
        <v>2466</v>
      </c>
      <c r="H343" s="594" t="s">
        <v>10176</v>
      </c>
    </row>
    <row r="344" spans="1:8" x14ac:dyDescent="0.25">
      <c r="A344" s="616" t="s">
        <v>2182</v>
      </c>
      <c r="B344" s="602" t="s">
        <v>2000</v>
      </c>
      <c r="C344" s="298" t="s">
        <v>12113</v>
      </c>
      <c r="D344" s="594"/>
      <c r="E344" s="594"/>
      <c r="F344" s="594" t="s">
        <v>10352</v>
      </c>
      <c r="G344" s="594" t="s">
        <v>2478</v>
      </c>
      <c r="H344" s="594" t="s">
        <v>10176</v>
      </c>
    </row>
    <row r="345" spans="1:8" x14ac:dyDescent="0.25">
      <c r="A345" s="616" t="s">
        <v>2182</v>
      </c>
      <c r="B345" s="602" t="s">
        <v>2000</v>
      </c>
      <c r="C345" s="298" t="s">
        <v>12113</v>
      </c>
      <c r="D345" s="594"/>
      <c r="E345" s="594"/>
      <c r="F345" s="594" t="s">
        <v>8625</v>
      </c>
      <c r="G345" s="594" t="s">
        <v>2476</v>
      </c>
      <c r="H345" s="594" t="s">
        <v>10176</v>
      </c>
    </row>
    <row r="346" spans="1:8" x14ac:dyDescent="0.25">
      <c r="A346" s="616" t="s">
        <v>2182</v>
      </c>
      <c r="B346" s="602" t="s">
        <v>2000</v>
      </c>
      <c r="C346" s="298" t="s">
        <v>12114</v>
      </c>
      <c r="D346" s="594"/>
      <c r="E346" s="594"/>
      <c r="F346" s="594" t="s">
        <v>8607</v>
      </c>
      <c r="G346" s="594" t="s">
        <v>2459</v>
      </c>
      <c r="H346" s="594" t="s">
        <v>10176</v>
      </c>
    </row>
    <row r="347" spans="1:8" x14ac:dyDescent="0.25">
      <c r="A347" s="616" t="s">
        <v>2182</v>
      </c>
      <c r="B347" s="602" t="s">
        <v>2000</v>
      </c>
      <c r="C347" s="298" t="s">
        <v>12114</v>
      </c>
      <c r="D347" s="594"/>
      <c r="E347" s="594"/>
      <c r="F347" s="594" t="s">
        <v>8609</v>
      </c>
      <c r="G347" s="594" t="s">
        <v>2461</v>
      </c>
      <c r="H347" s="594" t="s">
        <v>10176</v>
      </c>
    </row>
    <row r="348" spans="1:8" x14ac:dyDescent="0.25">
      <c r="A348" s="616" t="s">
        <v>2182</v>
      </c>
      <c r="B348" s="602" t="s">
        <v>2000</v>
      </c>
      <c r="C348" s="298" t="s">
        <v>12115</v>
      </c>
      <c r="D348" s="594"/>
      <c r="E348" s="594"/>
      <c r="F348" s="594" t="s">
        <v>8622</v>
      </c>
      <c r="G348" s="594" t="s">
        <v>2477</v>
      </c>
      <c r="H348" s="594" t="s">
        <v>10176</v>
      </c>
    </row>
    <row r="349" spans="1:8" x14ac:dyDescent="0.25">
      <c r="A349" s="616" t="s">
        <v>2182</v>
      </c>
      <c r="B349" s="602" t="s">
        <v>2000</v>
      </c>
      <c r="C349" s="298" t="s">
        <v>12116</v>
      </c>
      <c r="D349" s="594"/>
      <c r="E349" s="594"/>
      <c r="F349" s="594" t="s">
        <v>8620</v>
      </c>
      <c r="G349" s="594" t="s">
        <v>2471</v>
      </c>
      <c r="H349" s="594" t="s">
        <v>10176</v>
      </c>
    </row>
    <row r="350" spans="1:8" x14ac:dyDescent="0.25">
      <c r="A350" s="616" t="s">
        <v>2182</v>
      </c>
      <c r="B350" s="602" t="s">
        <v>2000</v>
      </c>
      <c r="C350" s="298" t="s">
        <v>12117</v>
      </c>
      <c r="D350" s="594"/>
      <c r="E350" s="594"/>
      <c r="F350" s="594" t="s">
        <v>8627</v>
      </c>
      <c r="G350" s="594" t="s">
        <v>2479</v>
      </c>
      <c r="H350" s="594" t="s">
        <v>10176</v>
      </c>
    </row>
    <row r="351" spans="1:8" x14ac:dyDescent="0.25">
      <c r="A351" s="616" t="s">
        <v>2181</v>
      </c>
      <c r="B351" s="602" t="s">
        <v>1999</v>
      </c>
      <c r="C351" s="298" t="s">
        <v>12118</v>
      </c>
      <c r="D351" s="594"/>
      <c r="E351" s="594"/>
      <c r="F351" s="594" t="s">
        <v>8623</v>
      </c>
      <c r="G351" s="594" t="s">
        <v>2474</v>
      </c>
      <c r="H351" s="594" t="s">
        <v>10176</v>
      </c>
    </row>
    <row r="352" spans="1:8" x14ac:dyDescent="0.25">
      <c r="A352" s="616" t="s">
        <v>2181</v>
      </c>
      <c r="B352" s="602" t="s">
        <v>1999</v>
      </c>
      <c r="C352" s="298" t="s">
        <v>12119</v>
      </c>
      <c r="D352" s="594"/>
      <c r="E352" s="594"/>
      <c r="F352" s="594" t="s">
        <v>8624</v>
      </c>
      <c r="G352" s="594" t="s">
        <v>2475</v>
      </c>
      <c r="H352" s="594" t="s">
        <v>10176</v>
      </c>
    </row>
    <row r="353" spans="1:8" x14ac:dyDescent="0.25">
      <c r="A353" s="616" t="s">
        <v>2181</v>
      </c>
      <c r="B353" s="602" t="s">
        <v>1999</v>
      </c>
      <c r="C353" s="298" t="s">
        <v>12120</v>
      </c>
      <c r="D353" s="594"/>
      <c r="E353" s="594"/>
      <c r="F353" s="594" t="s">
        <v>8626</v>
      </c>
      <c r="G353" s="594" t="s">
        <v>2472</v>
      </c>
      <c r="H353" s="594" t="s">
        <v>10176</v>
      </c>
    </row>
    <row r="354" spans="1:8" x14ac:dyDescent="0.25">
      <c r="A354" s="616" t="s">
        <v>2180</v>
      </c>
      <c r="B354" s="602" t="s">
        <v>6291</v>
      </c>
      <c r="C354" s="298" t="s">
        <v>12121</v>
      </c>
      <c r="D354" s="594"/>
      <c r="E354" s="594"/>
      <c r="F354" s="594" t="s">
        <v>8619</v>
      </c>
      <c r="G354" s="594" t="s">
        <v>2470</v>
      </c>
      <c r="H354" s="594" t="s">
        <v>10178</v>
      </c>
    </row>
    <row r="355" spans="1:8" x14ac:dyDescent="0.25">
      <c r="A355" s="616" t="s">
        <v>2180</v>
      </c>
      <c r="B355" s="602" t="s">
        <v>6291</v>
      </c>
      <c r="C355" s="298" t="s">
        <v>12122</v>
      </c>
      <c r="D355" s="594"/>
      <c r="E355" s="594"/>
      <c r="F355" s="594" t="s">
        <v>8608</v>
      </c>
      <c r="G355" s="594" t="s">
        <v>2460</v>
      </c>
      <c r="H355" s="594" t="s">
        <v>10178</v>
      </c>
    </row>
    <row r="356" spans="1:8" x14ac:dyDescent="0.25">
      <c r="A356" s="616" t="s">
        <v>2180</v>
      </c>
      <c r="B356" s="602" t="s">
        <v>6291</v>
      </c>
      <c r="C356" s="298" t="s">
        <v>12123</v>
      </c>
      <c r="D356" s="594"/>
      <c r="E356" s="594"/>
      <c r="F356" s="594" t="s">
        <v>8610</v>
      </c>
      <c r="G356" s="594" t="s">
        <v>2463</v>
      </c>
      <c r="H356" s="594" t="s">
        <v>10178</v>
      </c>
    </row>
    <row r="357" spans="1:8" x14ac:dyDescent="0.25">
      <c r="A357" s="616" t="s">
        <v>2180</v>
      </c>
      <c r="B357" s="602" t="s">
        <v>6291</v>
      </c>
      <c r="C357" s="298" t="s">
        <v>12124</v>
      </c>
      <c r="D357" s="594"/>
      <c r="E357" s="594"/>
      <c r="F357" s="594" t="s">
        <v>8613</v>
      </c>
      <c r="G357" s="594" t="s">
        <v>2473</v>
      </c>
      <c r="H357" s="594" t="s">
        <v>10178</v>
      </c>
    </row>
    <row r="358" spans="1:8" x14ac:dyDescent="0.25">
      <c r="A358" s="616" t="s">
        <v>2180</v>
      </c>
      <c r="B358" s="602" t="s">
        <v>6291</v>
      </c>
      <c r="C358" s="298" t="s">
        <v>12125</v>
      </c>
      <c r="D358" s="594"/>
      <c r="E358" s="594"/>
      <c r="F358" s="594" t="s">
        <v>8617</v>
      </c>
      <c r="G358" s="594" t="s">
        <v>2468</v>
      </c>
      <c r="H358" s="594" t="s">
        <v>10178</v>
      </c>
    </row>
    <row r="359" spans="1:8" x14ac:dyDescent="0.25">
      <c r="A359" s="616" t="s">
        <v>2180</v>
      </c>
      <c r="B359" s="602" t="s">
        <v>6291</v>
      </c>
      <c r="C359" s="298" t="s">
        <v>12126</v>
      </c>
      <c r="D359" s="594"/>
      <c r="E359" s="594"/>
      <c r="F359" s="594" t="s">
        <v>8614</v>
      </c>
      <c r="G359" s="594" t="s">
        <v>2467</v>
      </c>
      <c r="H359" s="594" t="s">
        <v>10178</v>
      </c>
    </row>
    <row r="360" spans="1:8" x14ac:dyDescent="0.25">
      <c r="A360" s="616" t="s">
        <v>2180</v>
      </c>
      <c r="B360" s="602" t="s">
        <v>6291</v>
      </c>
      <c r="C360" s="298" t="s">
        <v>12127</v>
      </c>
      <c r="D360" s="594"/>
      <c r="E360" s="594"/>
      <c r="F360" s="594" t="s">
        <v>8604</v>
      </c>
      <c r="G360" s="594" t="s">
        <v>2457</v>
      </c>
      <c r="H360" s="594" t="s">
        <v>10177</v>
      </c>
    </row>
    <row r="361" spans="1:8" x14ac:dyDescent="0.25">
      <c r="A361" s="616" t="s">
        <v>2180</v>
      </c>
      <c r="B361" s="602" t="s">
        <v>6291</v>
      </c>
      <c r="C361" s="298" t="s">
        <v>12128</v>
      </c>
      <c r="D361" s="594"/>
      <c r="E361" s="594"/>
      <c r="F361" s="594" t="s">
        <v>8611</v>
      </c>
      <c r="G361" s="594" t="s">
        <v>2464</v>
      </c>
      <c r="H361" s="594" t="s">
        <v>10177</v>
      </c>
    </row>
    <row r="362" spans="1:8" x14ac:dyDescent="0.25">
      <c r="A362" s="616" t="s">
        <v>2180</v>
      </c>
      <c r="B362" s="602" t="s">
        <v>6291</v>
      </c>
      <c r="C362" s="298" t="s">
        <v>12129</v>
      </c>
      <c r="D362" s="594"/>
      <c r="E362" s="594"/>
      <c r="F362" s="594" t="s">
        <v>8615</v>
      </c>
      <c r="G362" s="594" t="s">
        <v>2469</v>
      </c>
      <c r="H362" s="594" t="s">
        <v>10177</v>
      </c>
    </row>
    <row r="363" spans="1:8" x14ac:dyDescent="0.25">
      <c r="A363" s="616" t="s">
        <v>2180</v>
      </c>
      <c r="B363" s="602" t="s">
        <v>6291</v>
      </c>
      <c r="C363" s="298" t="s">
        <v>12130</v>
      </c>
      <c r="D363" s="594"/>
      <c r="E363" s="594"/>
      <c r="F363" s="594" t="s">
        <v>10353</v>
      </c>
      <c r="G363" s="594" t="s">
        <v>10354</v>
      </c>
      <c r="H363" s="594" t="s">
        <v>6439</v>
      </c>
    </row>
    <row r="364" spans="1:8" x14ac:dyDescent="0.25">
      <c r="A364" s="616" t="s">
        <v>2180</v>
      </c>
      <c r="B364" s="602" t="s">
        <v>6291</v>
      </c>
      <c r="C364" s="298" t="s">
        <v>12131</v>
      </c>
      <c r="D364" s="594"/>
      <c r="E364" s="594"/>
      <c r="F364" s="594" t="s">
        <v>10355</v>
      </c>
      <c r="G364" s="594" t="s">
        <v>10356</v>
      </c>
      <c r="H364" s="594" t="s">
        <v>6439</v>
      </c>
    </row>
    <row r="365" spans="1:8" x14ac:dyDescent="0.25">
      <c r="A365" s="616" t="s">
        <v>2180</v>
      </c>
      <c r="B365" s="602" t="s">
        <v>6291</v>
      </c>
      <c r="C365" s="298" t="s">
        <v>12132</v>
      </c>
      <c r="D365" s="594"/>
      <c r="E365" s="594"/>
      <c r="F365" s="594" t="s">
        <v>10357</v>
      </c>
      <c r="G365" s="594" t="s">
        <v>10358</v>
      </c>
      <c r="H365" s="594" t="s">
        <v>6439</v>
      </c>
    </row>
    <row r="366" spans="1:8" x14ac:dyDescent="0.25">
      <c r="A366" s="616" t="s">
        <v>2180</v>
      </c>
      <c r="B366" s="602" t="s">
        <v>6291</v>
      </c>
      <c r="C366" s="298" t="s">
        <v>12133</v>
      </c>
      <c r="D366" s="594"/>
      <c r="E366" s="594"/>
      <c r="F366" s="594" t="s">
        <v>10359</v>
      </c>
      <c r="G366" s="594" t="s">
        <v>10360</v>
      </c>
      <c r="H366" s="594" t="s">
        <v>6439</v>
      </c>
    </row>
    <row r="367" spans="1:8" x14ac:dyDescent="0.25">
      <c r="A367" s="616" t="s">
        <v>2180</v>
      </c>
      <c r="B367" s="602" t="s">
        <v>6291</v>
      </c>
      <c r="C367" s="298" t="s">
        <v>12134</v>
      </c>
      <c r="D367" s="594"/>
      <c r="E367" s="594"/>
      <c r="F367" s="594" t="s">
        <v>10361</v>
      </c>
      <c r="G367" s="594" t="s">
        <v>10362</v>
      </c>
      <c r="H367" s="594" t="s">
        <v>6439</v>
      </c>
    </row>
    <row r="368" spans="1:8" x14ac:dyDescent="0.25">
      <c r="A368" s="616" t="s">
        <v>2180</v>
      </c>
      <c r="B368" s="602" t="s">
        <v>6291</v>
      </c>
      <c r="C368" s="298" t="s">
        <v>12135</v>
      </c>
      <c r="D368" s="594"/>
      <c r="E368" s="594"/>
      <c r="F368" s="594" t="s">
        <v>8629</v>
      </c>
      <c r="G368" s="593" t="s">
        <v>2182</v>
      </c>
      <c r="H368" s="594" t="s">
        <v>10179</v>
      </c>
    </row>
    <row r="369" spans="1:8" x14ac:dyDescent="0.25">
      <c r="A369" s="616" t="s">
        <v>2180</v>
      </c>
      <c r="B369" s="602" t="s">
        <v>6291</v>
      </c>
      <c r="C369" s="298" t="s">
        <v>12136</v>
      </c>
      <c r="D369" s="594"/>
      <c r="E369" s="594"/>
      <c r="F369" s="594" t="s">
        <v>8628</v>
      </c>
      <c r="G369" s="593" t="s">
        <v>2182</v>
      </c>
      <c r="H369" s="594" t="s">
        <v>6440</v>
      </c>
    </row>
    <row r="370" spans="1:8" x14ac:dyDescent="0.25">
      <c r="A370" s="616" t="s">
        <v>2180</v>
      </c>
      <c r="B370" s="602" t="s">
        <v>6291</v>
      </c>
      <c r="C370" s="298" t="s">
        <v>12137</v>
      </c>
      <c r="D370" s="594"/>
      <c r="E370" s="594"/>
      <c r="F370" s="594" t="s">
        <v>8631</v>
      </c>
      <c r="G370" s="593" t="s">
        <v>2181</v>
      </c>
      <c r="H370" s="594" t="s">
        <v>10179</v>
      </c>
    </row>
    <row r="371" spans="1:8" x14ac:dyDescent="0.25">
      <c r="A371" s="616" t="s">
        <v>2180</v>
      </c>
      <c r="B371" s="602" t="s">
        <v>6291</v>
      </c>
      <c r="C371" s="298" t="s">
        <v>12138</v>
      </c>
      <c r="D371" s="594"/>
      <c r="E371" s="594"/>
      <c r="F371" s="594" t="s">
        <v>8630</v>
      </c>
      <c r="G371" s="593" t="s">
        <v>2181</v>
      </c>
      <c r="H371" s="594" t="s">
        <v>6440</v>
      </c>
    </row>
    <row r="372" spans="1:8" x14ac:dyDescent="0.25">
      <c r="A372" s="616" t="s">
        <v>2180</v>
      </c>
      <c r="B372" s="602" t="s">
        <v>6291</v>
      </c>
      <c r="C372" s="298" t="s">
        <v>12139</v>
      </c>
      <c r="D372" s="594"/>
      <c r="E372" s="594"/>
      <c r="F372" s="594" t="s">
        <v>10363</v>
      </c>
      <c r="G372" s="594" t="s">
        <v>2488</v>
      </c>
      <c r="H372" s="594" t="s">
        <v>10176</v>
      </c>
    </row>
    <row r="373" spans="1:8" x14ac:dyDescent="0.25">
      <c r="A373" s="616" t="s">
        <v>2180</v>
      </c>
      <c r="B373" s="602" t="s">
        <v>6291</v>
      </c>
      <c r="C373" s="298" t="s">
        <v>12140</v>
      </c>
      <c r="D373" s="594"/>
      <c r="E373" s="594"/>
      <c r="F373" s="594" t="s">
        <v>8636</v>
      </c>
      <c r="G373" s="594" t="s">
        <v>2171</v>
      </c>
      <c r="H373" s="594" t="s">
        <v>10176</v>
      </c>
    </row>
    <row r="374" spans="1:8" x14ac:dyDescent="0.25">
      <c r="A374" s="616" t="s">
        <v>2180</v>
      </c>
      <c r="B374" s="602" t="s">
        <v>6291</v>
      </c>
      <c r="C374" s="298" t="s">
        <v>12141</v>
      </c>
      <c r="D374" s="594"/>
      <c r="E374" s="594"/>
      <c r="F374" s="594" t="s">
        <v>8645</v>
      </c>
      <c r="G374" s="594" t="s">
        <v>2493</v>
      </c>
      <c r="H374" s="594" t="s">
        <v>10176</v>
      </c>
    </row>
    <row r="375" spans="1:8" x14ac:dyDescent="0.25">
      <c r="A375" s="616" t="s">
        <v>2180</v>
      </c>
      <c r="B375" s="602" t="s">
        <v>6291</v>
      </c>
      <c r="C375" s="298" t="s">
        <v>12142</v>
      </c>
      <c r="D375" s="594"/>
      <c r="E375" s="594"/>
      <c r="F375" s="594" t="s">
        <v>8634</v>
      </c>
      <c r="G375" s="594" t="s">
        <v>2482</v>
      </c>
      <c r="H375" s="594" t="s">
        <v>10176</v>
      </c>
    </row>
    <row r="376" spans="1:8" x14ac:dyDescent="0.25">
      <c r="A376" s="616" t="s">
        <v>2180</v>
      </c>
      <c r="B376" s="602" t="s">
        <v>6291</v>
      </c>
      <c r="C376" s="298" t="s">
        <v>12143</v>
      </c>
      <c r="D376" s="594"/>
      <c r="E376" s="594"/>
      <c r="F376" s="594" t="s">
        <v>8642</v>
      </c>
      <c r="G376" s="594" t="s">
        <v>2492</v>
      </c>
      <c r="H376" s="594" t="s">
        <v>10176</v>
      </c>
    </row>
    <row r="377" spans="1:8" x14ac:dyDescent="0.25">
      <c r="A377" s="616" t="s">
        <v>2180</v>
      </c>
      <c r="B377" s="602" t="s">
        <v>6291</v>
      </c>
      <c r="C377" s="298" t="s">
        <v>12144</v>
      </c>
      <c r="D377" s="594"/>
      <c r="E377" s="594"/>
      <c r="F377" s="594" t="s">
        <v>8646</v>
      </c>
      <c r="G377" s="594" t="s">
        <v>2494</v>
      </c>
      <c r="H377" s="594" t="s">
        <v>10176</v>
      </c>
    </row>
    <row r="378" spans="1:8" x14ac:dyDescent="0.25">
      <c r="A378" s="616" t="s">
        <v>2180</v>
      </c>
      <c r="B378" s="602" t="s">
        <v>6291</v>
      </c>
      <c r="C378" s="298" t="s">
        <v>12145</v>
      </c>
      <c r="D378" s="594"/>
      <c r="E378" s="594"/>
      <c r="F378" s="594" t="s">
        <v>8649</v>
      </c>
      <c r="G378" s="594" t="s">
        <v>2496</v>
      </c>
      <c r="H378" s="594" t="s">
        <v>10176</v>
      </c>
    </row>
    <row r="379" spans="1:8" x14ac:dyDescent="0.25">
      <c r="A379" s="616" t="s">
        <v>2180</v>
      </c>
      <c r="B379" s="602" t="s">
        <v>6291</v>
      </c>
      <c r="C379" s="298" t="s">
        <v>12146</v>
      </c>
      <c r="D379" s="594"/>
      <c r="E379" s="594"/>
      <c r="F379" s="594" t="s">
        <v>8651</v>
      </c>
      <c r="G379" s="594" t="s">
        <v>2498</v>
      </c>
      <c r="H379" s="594" t="s">
        <v>10176</v>
      </c>
    </row>
    <row r="380" spans="1:8" x14ac:dyDescent="0.25">
      <c r="A380" s="616" t="s">
        <v>2180</v>
      </c>
      <c r="B380" s="602" t="s">
        <v>6291</v>
      </c>
      <c r="C380" s="298" t="s">
        <v>12147</v>
      </c>
      <c r="D380" s="594"/>
      <c r="E380" s="594"/>
      <c r="F380" s="594" t="s">
        <v>8653</v>
      </c>
      <c r="G380" s="594" t="s">
        <v>2500</v>
      </c>
      <c r="H380" s="594" t="s">
        <v>10176</v>
      </c>
    </row>
    <row r="381" spans="1:8" x14ac:dyDescent="0.25">
      <c r="A381" s="616" t="s">
        <v>2180</v>
      </c>
      <c r="B381" s="602" t="s">
        <v>6291</v>
      </c>
      <c r="C381" s="298" t="s">
        <v>12148</v>
      </c>
      <c r="D381" s="594"/>
      <c r="E381" s="594"/>
      <c r="F381" s="594" t="s">
        <v>8655</v>
      </c>
      <c r="G381" s="594" t="s">
        <v>2503</v>
      </c>
      <c r="H381" s="594" t="s">
        <v>10176</v>
      </c>
    </row>
    <row r="382" spans="1:8" x14ac:dyDescent="0.25">
      <c r="A382" s="616" t="s">
        <v>2180</v>
      </c>
      <c r="B382" s="602" t="s">
        <v>6291</v>
      </c>
      <c r="C382" s="298" t="s">
        <v>12149</v>
      </c>
      <c r="D382" s="594"/>
      <c r="E382" s="594"/>
      <c r="F382" s="594" t="s">
        <v>8662</v>
      </c>
      <c r="G382" s="594" t="s">
        <v>2510</v>
      </c>
      <c r="H382" s="594" t="s">
        <v>10176</v>
      </c>
    </row>
    <row r="383" spans="1:8" x14ac:dyDescent="0.25">
      <c r="A383" s="616" t="s">
        <v>2180</v>
      </c>
      <c r="B383" s="602" t="s">
        <v>6291</v>
      </c>
      <c r="C383" s="298" t="s">
        <v>12150</v>
      </c>
      <c r="D383" s="594"/>
      <c r="E383" s="594"/>
      <c r="F383" s="594" t="s">
        <v>8650</v>
      </c>
      <c r="G383" s="594" t="s">
        <v>2497</v>
      </c>
      <c r="H383" s="594" t="s">
        <v>10176</v>
      </c>
    </row>
    <row r="384" spans="1:8" x14ac:dyDescent="0.25">
      <c r="A384" s="616" t="s">
        <v>2180</v>
      </c>
      <c r="B384" s="602" t="s">
        <v>6291</v>
      </c>
      <c r="C384" s="298" t="s">
        <v>12151</v>
      </c>
      <c r="D384" s="594"/>
      <c r="E384" s="594"/>
      <c r="F384" s="594" t="s">
        <v>8664</v>
      </c>
      <c r="G384" s="594" t="s">
        <v>2512</v>
      </c>
      <c r="H384" s="594" t="s">
        <v>10176</v>
      </c>
    </row>
    <row r="385" spans="1:8" x14ac:dyDescent="0.25">
      <c r="A385" s="616" t="s">
        <v>2180</v>
      </c>
      <c r="B385" s="602" t="s">
        <v>6291</v>
      </c>
      <c r="C385" s="298" t="s">
        <v>12152</v>
      </c>
      <c r="D385" s="594"/>
      <c r="E385" s="594"/>
      <c r="F385" s="594" t="s">
        <v>8677</v>
      </c>
      <c r="G385" s="594" t="s">
        <v>2522</v>
      </c>
      <c r="H385" s="594" t="s">
        <v>10176</v>
      </c>
    </row>
    <row r="386" spans="1:8" x14ac:dyDescent="0.25">
      <c r="A386" s="616" t="s">
        <v>2180</v>
      </c>
      <c r="B386" s="602" t="s">
        <v>6291</v>
      </c>
      <c r="C386" s="298" t="s">
        <v>12153</v>
      </c>
      <c r="D386" s="594"/>
      <c r="E386" s="594"/>
      <c r="F386" s="594" t="s">
        <v>8684</v>
      </c>
      <c r="G386" s="594" t="s">
        <v>2527</v>
      </c>
      <c r="H386" s="594" t="s">
        <v>10176</v>
      </c>
    </row>
    <row r="387" spans="1:8" x14ac:dyDescent="0.25">
      <c r="A387" s="616" t="s">
        <v>2180</v>
      </c>
      <c r="B387" s="602" t="s">
        <v>6291</v>
      </c>
      <c r="C387" s="298" t="s">
        <v>12154</v>
      </c>
      <c r="D387" s="594"/>
      <c r="E387" s="594"/>
      <c r="F387" s="594" t="s">
        <v>8685</v>
      </c>
      <c r="G387" s="594" t="s">
        <v>2528</v>
      </c>
      <c r="H387" s="594" t="s">
        <v>10176</v>
      </c>
    </row>
    <row r="388" spans="1:8" x14ac:dyDescent="0.25">
      <c r="A388" s="616" t="s">
        <v>2180</v>
      </c>
      <c r="B388" s="602" t="s">
        <v>6291</v>
      </c>
      <c r="C388" s="298" t="s">
        <v>12155</v>
      </c>
      <c r="D388" s="594"/>
      <c r="E388" s="594"/>
      <c r="F388" s="594" t="s">
        <v>8691</v>
      </c>
      <c r="G388" s="594" t="s">
        <v>2532</v>
      </c>
      <c r="H388" s="594" t="s">
        <v>10176</v>
      </c>
    </row>
    <row r="389" spans="1:8" x14ac:dyDescent="0.25">
      <c r="A389" s="616" t="s">
        <v>2180</v>
      </c>
      <c r="B389" s="602" t="s">
        <v>6291</v>
      </c>
      <c r="C389" s="298" t="s">
        <v>12156</v>
      </c>
      <c r="D389" s="594"/>
      <c r="E389" s="594"/>
      <c r="F389" s="594" t="s">
        <v>8696</v>
      </c>
      <c r="G389" s="594" t="s">
        <v>2534</v>
      </c>
      <c r="H389" s="594" t="s">
        <v>10176</v>
      </c>
    </row>
    <row r="390" spans="1:8" x14ac:dyDescent="0.25">
      <c r="A390" s="616" t="s">
        <v>2180</v>
      </c>
      <c r="B390" s="602" t="s">
        <v>6291</v>
      </c>
      <c r="C390" s="298" t="s">
        <v>12157</v>
      </c>
      <c r="D390" s="594"/>
      <c r="E390" s="594"/>
      <c r="F390" s="594" t="s">
        <v>8699</v>
      </c>
      <c r="G390" s="594" t="s">
        <v>2537</v>
      </c>
      <c r="H390" s="594" t="s">
        <v>10176</v>
      </c>
    </row>
    <row r="391" spans="1:8" x14ac:dyDescent="0.25">
      <c r="A391" s="616" t="s">
        <v>2180</v>
      </c>
      <c r="B391" s="602" t="s">
        <v>6291</v>
      </c>
      <c r="C391" s="298" t="s">
        <v>12158</v>
      </c>
      <c r="D391" s="594"/>
      <c r="E391" s="594"/>
      <c r="F391" s="594" t="s">
        <v>8660</v>
      </c>
      <c r="G391" s="594" t="s">
        <v>2507</v>
      </c>
      <c r="H391" s="594" t="s">
        <v>10176</v>
      </c>
    </row>
    <row r="392" spans="1:8" x14ac:dyDescent="0.25">
      <c r="A392" s="616" t="s">
        <v>2180</v>
      </c>
      <c r="B392" s="602" t="s">
        <v>6291</v>
      </c>
      <c r="C392" s="298" t="s">
        <v>12159</v>
      </c>
      <c r="D392" s="594"/>
      <c r="E392" s="594"/>
      <c r="F392" s="594" t="s">
        <v>8674</v>
      </c>
      <c r="G392" s="594" t="s">
        <v>2521</v>
      </c>
      <c r="H392" s="594" t="s">
        <v>10176</v>
      </c>
    </row>
    <row r="393" spans="1:8" x14ac:dyDescent="0.25">
      <c r="A393" s="616" t="s">
        <v>2180</v>
      </c>
      <c r="B393" s="602" t="s">
        <v>6291</v>
      </c>
      <c r="C393" s="298" t="s">
        <v>12160</v>
      </c>
      <c r="D393" s="594"/>
      <c r="E393" s="594"/>
      <c r="F393" s="594" t="s">
        <v>8661</v>
      </c>
      <c r="G393" s="594" t="s">
        <v>2509</v>
      </c>
      <c r="H393" s="594" t="s">
        <v>10176</v>
      </c>
    </row>
    <row r="394" spans="1:8" x14ac:dyDescent="0.25">
      <c r="A394" s="616" t="s">
        <v>2180</v>
      </c>
      <c r="B394" s="602" t="s">
        <v>6291</v>
      </c>
      <c r="C394" s="298" t="s">
        <v>14384</v>
      </c>
      <c r="D394" s="594"/>
      <c r="E394" s="594"/>
      <c r="F394" s="594" t="s">
        <v>8688</v>
      </c>
      <c r="G394" s="594" t="s">
        <v>2530</v>
      </c>
      <c r="H394" s="594" t="s">
        <v>10176</v>
      </c>
    </row>
    <row r="395" spans="1:8" x14ac:dyDescent="0.25">
      <c r="A395" s="616" t="s">
        <v>2180</v>
      </c>
      <c r="B395" s="602" t="s">
        <v>6291</v>
      </c>
      <c r="C395" s="298" t="s">
        <v>12162</v>
      </c>
      <c r="D395" s="594"/>
      <c r="E395" s="594"/>
      <c r="F395" s="594" t="s">
        <v>8663</v>
      </c>
      <c r="G395" s="594" t="s">
        <v>2511</v>
      </c>
      <c r="H395" s="594" t="s">
        <v>10176</v>
      </c>
    </row>
    <row r="396" spans="1:8" x14ac:dyDescent="0.25">
      <c r="A396" s="616" t="s">
        <v>2180</v>
      </c>
      <c r="B396" s="602" t="s">
        <v>6291</v>
      </c>
      <c r="C396" s="298" t="s">
        <v>12163</v>
      </c>
      <c r="D396" s="594"/>
      <c r="E396" s="594"/>
      <c r="F396" s="594" t="s">
        <v>8692</v>
      </c>
      <c r="G396" s="594" t="s">
        <v>2533</v>
      </c>
      <c r="H396" s="594" t="s">
        <v>10176</v>
      </c>
    </row>
    <row r="397" spans="1:8" x14ac:dyDescent="0.25">
      <c r="A397" s="616" t="s">
        <v>2180</v>
      </c>
      <c r="B397" s="602" t="s">
        <v>6291</v>
      </c>
      <c r="C397" s="298" t="s">
        <v>12164</v>
      </c>
      <c r="D397" s="594"/>
      <c r="E397" s="594"/>
      <c r="F397" s="594" t="s">
        <v>8671</v>
      </c>
      <c r="G397" s="594" t="s">
        <v>2518</v>
      </c>
      <c r="H397" s="594" t="s">
        <v>10176</v>
      </c>
    </row>
    <row r="398" spans="1:8" x14ac:dyDescent="0.25">
      <c r="A398" s="616" t="s">
        <v>2180</v>
      </c>
      <c r="B398" s="602" t="s">
        <v>6291</v>
      </c>
      <c r="C398" s="298" t="s">
        <v>12165</v>
      </c>
      <c r="D398" s="594"/>
      <c r="E398" s="594"/>
      <c r="F398" s="594" t="s">
        <v>8668</v>
      </c>
      <c r="G398" s="594" t="s">
        <v>2514</v>
      </c>
      <c r="H398" s="594" t="s">
        <v>10176</v>
      </c>
    </row>
    <row r="399" spans="1:8" x14ac:dyDescent="0.25">
      <c r="A399" s="616" t="s">
        <v>2180</v>
      </c>
      <c r="B399" s="602" t="s">
        <v>6291</v>
      </c>
      <c r="C399" s="298" t="s">
        <v>12166</v>
      </c>
      <c r="D399" s="594"/>
      <c r="E399" s="594"/>
      <c r="F399" s="594" t="s">
        <v>8679</v>
      </c>
      <c r="G399" s="594" t="s">
        <v>2524</v>
      </c>
      <c r="H399" s="594" t="s">
        <v>10176</v>
      </c>
    </row>
    <row r="400" spans="1:8" x14ac:dyDescent="0.25">
      <c r="A400" s="616" t="s">
        <v>2180</v>
      </c>
      <c r="B400" s="602" t="s">
        <v>6291</v>
      </c>
      <c r="C400" s="298" t="s">
        <v>12167</v>
      </c>
      <c r="D400" s="594"/>
      <c r="E400" s="594"/>
      <c r="F400" s="594" t="s">
        <v>8640</v>
      </c>
      <c r="G400" s="594" t="s">
        <v>2486</v>
      </c>
      <c r="H400" s="594" t="s">
        <v>10176</v>
      </c>
    </row>
    <row r="401" spans="1:8" x14ac:dyDescent="0.25">
      <c r="A401" s="616" t="s">
        <v>2180</v>
      </c>
      <c r="B401" s="602" t="s">
        <v>6291</v>
      </c>
      <c r="C401" s="298" t="s">
        <v>12168</v>
      </c>
      <c r="D401" s="594"/>
      <c r="E401" s="594"/>
      <c r="F401" s="594" t="s">
        <v>8665</v>
      </c>
      <c r="G401" s="594" t="s">
        <v>2513</v>
      </c>
      <c r="H401" s="594" t="s">
        <v>10176</v>
      </c>
    </row>
    <row r="402" spans="1:8" x14ac:dyDescent="0.25">
      <c r="A402" s="616" t="s">
        <v>2180</v>
      </c>
      <c r="B402" s="602" t="s">
        <v>6291</v>
      </c>
      <c r="C402" s="298" t="s">
        <v>12169</v>
      </c>
      <c r="D402" s="594"/>
      <c r="E402" s="594"/>
      <c r="F402" s="594" t="s">
        <v>8700</v>
      </c>
      <c r="G402" s="594" t="s">
        <v>2539</v>
      </c>
      <c r="H402" s="594" t="s">
        <v>10176</v>
      </c>
    </row>
    <row r="403" spans="1:8" x14ac:dyDescent="0.25">
      <c r="A403" s="616" t="s">
        <v>2180</v>
      </c>
      <c r="B403" s="602" t="s">
        <v>6291</v>
      </c>
      <c r="C403" s="298" t="s">
        <v>12170</v>
      </c>
      <c r="D403" s="594"/>
      <c r="E403" s="594"/>
      <c r="F403" s="594" t="s">
        <v>8669</v>
      </c>
      <c r="G403" s="594" t="s">
        <v>2516</v>
      </c>
      <c r="H403" s="594" t="s">
        <v>10176</v>
      </c>
    </row>
    <row r="404" spans="1:8" x14ac:dyDescent="0.25">
      <c r="A404" s="616" t="s">
        <v>2180</v>
      </c>
      <c r="B404" s="602" t="s">
        <v>6291</v>
      </c>
      <c r="C404" s="298" t="s">
        <v>12171</v>
      </c>
      <c r="D404" s="594"/>
      <c r="E404" s="594"/>
      <c r="F404" s="594" t="s">
        <v>8637</v>
      </c>
      <c r="G404" s="594" t="s">
        <v>2484</v>
      </c>
      <c r="H404" s="594" t="s">
        <v>10176</v>
      </c>
    </row>
    <row r="405" spans="1:8" x14ac:dyDescent="0.25">
      <c r="A405" s="616" t="s">
        <v>2180</v>
      </c>
      <c r="B405" s="602" t="s">
        <v>6291</v>
      </c>
      <c r="C405" s="298" t="s">
        <v>12172</v>
      </c>
      <c r="D405" s="594"/>
      <c r="E405" s="594"/>
      <c r="F405" s="594" t="s">
        <v>8678</v>
      </c>
      <c r="G405" s="594" t="s">
        <v>2523</v>
      </c>
      <c r="H405" s="594" t="s">
        <v>10176</v>
      </c>
    </row>
    <row r="406" spans="1:8" x14ac:dyDescent="0.25">
      <c r="A406" s="616" t="s">
        <v>2180</v>
      </c>
      <c r="B406" s="602" t="s">
        <v>6291</v>
      </c>
      <c r="C406" s="298" t="s">
        <v>12173</v>
      </c>
      <c r="D406" s="594"/>
      <c r="E406" s="594"/>
      <c r="F406" s="594" t="s">
        <v>8683</v>
      </c>
      <c r="G406" s="594" t="s">
        <v>2526</v>
      </c>
      <c r="H406" s="594" t="s">
        <v>10176</v>
      </c>
    </row>
    <row r="407" spans="1:8" x14ac:dyDescent="0.25">
      <c r="A407" s="616" t="s">
        <v>2180</v>
      </c>
      <c r="B407" s="602" t="s">
        <v>6291</v>
      </c>
      <c r="C407" s="298" t="s">
        <v>12174</v>
      </c>
      <c r="D407" s="594"/>
      <c r="E407" s="594"/>
      <c r="F407" s="594" t="s">
        <v>8657</v>
      </c>
      <c r="G407" s="594" t="s">
        <v>2505</v>
      </c>
      <c r="H407" s="594" t="s">
        <v>10176</v>
      </c>
    </row>
    <row r="408" spans="1:8" x14ac:dyDescent="0.25">
      <c r="A408" s="616" t="s">
        <v>2180</v>
      </c>
      <c r="B408" s="602" t="s">
        <v>6291</v>
      </c>
      <c r="C408" s="298" t="s">
        <v>12175</v>
      </c>
      <c r="D408" s="594"/>
      <c r="E408" s="594"/>
      <c r="F408" s="594" t="s">
        <v>8689</v>
      </c>
      <c r="G408" s="594" t="s">
        <v>2531</v>
      </c>
      <c r="H408" s="594" t="s">
        <v>10176</v>
      </c>
    </row>
    <row r="409" spans="1:8" x14ac:dyDescent="0.25">
      <c r="A409" s="616" t="s">
        <v>2180</v>
      </c>
      <c r="B409" s="602" t="s">
        <v>6291</v>
      </c>
      <c r="C409" s="298" t="s">
        <v>12176</v>
      </c>
      <c r="D409" s="594"/>
      <c r="E409" s="594"/>
      <c r="F409" s="594" t="s">
        <v>8680</v>
      </c>
      <c r="G409" s="594" t="s">
        <v>2489</v>
      </c>
      <c r="H409" s="594" t="s">
        <v>10176</v>
      </c>
    </row>
    <row r="410" spans="1:8" x14ac:dyDescent="0.25">
      <c r="A410" s="616" t="s">
        <v>2180</v>
      </c>
      <c r="B410" s="602" t="s">
        <v>6291</v>
      </c>
      <c r="C410" s="298" t="s">
        <v>12177</v>
      </c>
      <c r="D410" s="594"/>
      <c r="E410" s="594"/>
      <c r="F410" s="594" t="s">
        <v>10364</v>
      </c>
      <c r="G410" s="594" t="s">
        <v>2508</v>
      </c>
      <c r="H410" s="594" t="s">
        <v>10176</v>
      </c>
    </row>
    <row r="411" spans="1:8" x14ac:dyDescent="0.25">
      <c r="A411" s="616" t="s">
        <v>2180</v>
      </c>
      <c r="B411" s="602" t="s">
        <v>6291</v>
      </c>
      <c r="C411" s="298" t="s">
        <v>12178</v>
      </c>
      <c r="D411" s="594"/>
      <c r="E411" s="594"/>
      <c r="F411" s="594" t="s">
        <v>8632</v>
      </c>
      <c r="G411" s="594" t="s">
        <v>2491</v>
      </c>
      <c r="H411" s="594" t="s">
        <v>10176</v>
      </c>
    </row>
    <row r="412" spans="1:8" x14ac:dyDescent="0.25">
      <c r="A412" s="616" t="s">
        <v>2180</v>
      </c>
      <c r="B412" s="602" t="s">
        <v>6291</v>
      </c>
      <c r="C412" s="298" t="s">
        <v>12179</v>
      </c>
      <c r="D412" s="594"/>
      <c r="E412" s="594"/>
      <c r="F412" s="594" t="s">
        <v>8693</v>
      </c>
      <c r="G412" s="594" t="s">
        <v>2536</v>
      </c>
      <c r="H412" s="594" t="s">
        <v>10176</v>
      </c>
    </row>
    <row r="413" spans="1:8" x14ac:dyDescent="0.25">
      <c r="A413" s="616" t="s">
        <v>2180</v>
      </c>
      <c r="B413" s="602" t="s">
        <v>6291</v>
      </c>
      <c r="C413" s="298" t="s">
        <v>12180</v>
      </c>
      <c r="D413" s="594"/>
      <c r="E413" s="594"/>
      <c r="F413" s="594" t="s">
        <v>10365</v>
      </c>
      <c r="G413" s="594" t="s">
        <v>2515</v>
      </c>
      <c r="H413" s="594" t="s">
        <v>10176</v>
      </c>
    </row>
    <row r="414" spans="1:8" x14ac:dyDescent="0.25">
      <c r="A414" s="616" t="s">
        <v>2180</v>
      </c>
      <c r="B414" s="602" t="s">
        <v>6291</v>
      </c>
      <c r="C414" s="298" t="s">
        <v>12181</v>
      </c>
      <c r="D414" s="594"/>
      <c r="E414" s="594"/>
      <c r="F414" s="594" t="s">
        <v>8654</v>
      </c>
      <c r="G414" s="594" t="s">
        <v>2502</v>
      </c>
      <c r="H414" s="594" t="s">
        <v>10176</v>
      </c>
    </row>
    <row r="415" spans="1:8" x14ac:dyDescent="0.25">
      <c r="A415" s="616" t="s">
        <v>2180</v>
      </c>
      <c r="B415" s="602" t="s">
        <v>6291</v>
      </c>
      <c r="C415" s="298" t="s">
        <v>12182</v>
      </c>
      <c r="D415" s="594"/>
      <c r="E415" s="594"/>
      <c r="F415" s="594" t="s">
        <v>10366</v>
      </c>
      <c r="G415" s="594" t="s">
        <v>10367</v>
      </c>
      <c r="H415" s="594" t="s">
        <v>10176</v>
      </c>
    </row>
    <row r="416" spans="1:8" x14ac:dyDescent="0.25">
      <c r="A416" s="616" t="s">
        <v>2180</v>
      </c>
      <c r="B416" s="602" t="s">
        <v>6291</v>
      </c>
      <c r="C416" s="298" t="s">
        <v>12183</v>
      </c>
      <c r="D416" s="594"/>
      <c r="E416" s="594"/>
      <c r="F416" s="594" t="s">
        <v>10368</v>
      </c>
      <c r="G416" s="594" t="s">
        <v>10369</v>
      </c>
      <c r="H416" s="594" t="s">
        <v>10176</v>
      </c>
    </row>
    <row r="417" spans="1:8" x14ac:dyDescent="0.25">
      <c r="A417" s="616" t="s">
        <v>2180</v>
      </c>
      <c r="B417" s="602" t="s">
        <v>6291</v>
      </c>
      <c r="C417" s="298" t="s">
        <v>12184</v>
      </c>
      <c r="D417" s="594"/>
      <c r="E417" s="594"/>
      <c r="F417" s="594" t="s">
        <v>8648</v>
      </c>
      <c r="G417" s="594" t="s">
        <v>2495</v>
      </c>
      <c r="H417" s="594" t="s">
        <v>10178</v>
      </c>
    </row>
    <row r="418" spans="1:8" x14ac:dyDescent="0.25">
      <c r="A418" s="616" t="s">
        <v>2180</v>
      </c>
      <c r="B418" s="602" t="s">
        <v>6291</v>
      </c>
      <c r="C418" s="298" t="s">
        <v>12185</v>
      </c>
      <c r="D418" s="594"/>
      <c r="E418" s="594"/>
      <c r="F418" s="594" t="s">
        <v>8639</v>
      </c>
      <c r="G418" s="594" t="s">
        <v>2487</v>
      </c>
      <c r="H418" s="594" t="s">
        <v>10178</v>
      </c>
    </row>
    <row r="419" spans="1:8" x14ac:dyDescent="0.25">
      <c r="A419" s="616" t="s">
        <v>2180</v>
      </c>
      <c r="B419" s="602" t="s">
        <v>6291</v>
      </c>
      <c r="C419" s="298" t="s">
        <v>12186</v>
      </c>
      <c r="D419" s="594"/>
      <c r="E419" s="594"/>
      <c r="F419" s="594" t="s">
        <v>8643</v>
      </c>
      <c r="G419" s="594" t="s">
        <v>2492</v>
      </c>
      <c r="H419" s="594" t="s">
        <v>10178</v>
      </c>
    </row>
    <row r="420" spans="1:8" x14ac:dyDescent="0.25">
      <c r="A420" s="616" t="s">
        <v>2180</v>
      </c>
      <c r="B420" s="602" t="s">
        <v>6291</v>
      </c>
      <c r="C420" s="298" t="s">
        <v>12187</v>
      </c>
      <c r="D420" s="594"/>
      <c r="E420" s="594"/>
      <c r="F420" s="594" t="s">
        <v>8647</v>
      </c>
      <c r="G420" s="594" t="s">
        <v>2494</v>
      </c>
      <c r="H420" s="594" t="s">
        <v>10178</v>
      </c>
    </row>
    <row r="421" spans="1:8" x14ac:dyDescent="0.25">
      <c r="A421" s="616" t="s">
        <v>2180</v>
      </c>
      <c r="B421" s="602" t="s">
        <v>6291</v>
      </c>
      <c r="C421" s="298" t="s">
        <v>12188</v>
      </c>
      <c r="D421" s="594"/>
      <c r="E421" s="594"/>
      <c r="F421" s="594" t="s">
        <v>8670</v>
      </c>
      <c r="G421" s="594" t="s">
        <v>2517</v>
      </c>
      <c r="H421" s="594" t="s">
        <v>10178</v>
      </c>
    </row>
    <row r="422" spans="1:8" x14ac:dyDescent="0.25">
      <c r="A422" s="616" t="s">
        <v>2180</v>
      </c>
      <c r="B422" s="602" t="s">
        <v>6291</v>
      </c>
      <c r="C422" s="298" t="s">
        <v>12189</v>
      </c>
      <c r="D422" s="594"/>
      <c r="E422" s="594"/>
      <c r="F422" s="594" t="s">
        <v>8652</v>
      </c>
      <c r="G422" s="594" t="s">
        <v>2499</v>
      </c>
      <c r="H422" s="594" t="s">
        <v>10178</v>
      </c>
    </row>
    <row r="423" spans="1:8" x14ac:dyDescent="0.25">
      <c r="A423" s="616" t="s">
        <v>2180</v>
      </c>
      <c r="B423" s="602" t="s">
        <v>6291</v>
      </c>
      <c r="C423" s="298" t="s">
        <v>12190</v>
      </c>
      <c r="D423" s="594"/>
      <c r="E423" s="594"/>
      <c r="F423" s="594" t="s">
        <v>8675</v>
      </c>
      <c r="G423" s="594" t="s">
        <v>2521</v>
      </c>
      <c r="H423" s="594" t="s">
        <v>10178</v>
      </c>
    </row>
    <row r="424" spans="1:8" x14ac:dyDescent="0.25">
      <c r="A424" s="616" t="s">
        <v>2180</v>
      </c>
      <c r="B424" s="602" t="s">
        <v>6291</v>
      </c>
      <c r="C424" s="298" t="s">
        <v>12191</v>
      </c>
      <c r="D424" s="594"/>
      <c r="E424" s="594"/>
      <c r="F424" s="594" t="s">
        <v>8672</v>
      </c>
      <c r="G424" s="594" t="s">
        <v>2518</v>
      </c>
      <c r="H424" s="594" t="s">
        <v>10178</v>
      </c>
    </row>
    <row r="425" spans="1:8" x14ac:dyDescent="0.25">
      <c r="A425" s="616" t="s">
        <v>2180</v>
      </c>
      <c r="B425" s="602" t="s">
        <v>6291</v>
      </c>
      <c r="C425" s="298" t="s">
        <v>12192</v>
      </c>
      <c r="D425" s="594"/>
      <c r="E425" s="594"/>
      <c r="F425" s="594" t="s">
        <v>8697</v>
      </c>
      <c r="G425" s="594" t="s">
        <v>2490</v>
      </c>
      <c r="H425" s="594" t="s">
        <v>10178</v>
      </c>
    </row>
    <row r="426" spans="1:8" x14ac:dyDescent="0.25">
      <c r="A426" s="616" t="s">
        <v>2180</v>
      </c>
      <c r="B426" s="602" t="s">
        <v>6291</v>
      </c>
      <c r="C426" s="298" t="s">
        <v>12193</v>
      </c>
      <c r="D426" s="594"/>
      <c r="E426" s="594"/>
      <c r="F426" s="594" t="s">
        <v>8641</v>
      </c>
      <c r="G426" s="594" t="s">
        <v>2486</v>
      </c>
      <c r="H426" s="594" t="s">
        <v>10178</v>
      </c>
    </row>
    <row r="427" spans="1:8" x14ac:dyDescent="0.25">
      <c r="A427" s="616" t="s">
        <v>2180</v>
      </c>
      <c r="B427" s="602" t="s">
        <v>6291</v>
      </c>
      <c r="C427" s="298" t="s">
        <v>12193</v>
      </c>
      <c r="D427" s="594"/>
      <c r="E427" s="594"/>
      <c r="F427" s="594" t="s">
        <v>8666</v>
      </c>
      <c r="G427" s="594" t="s">
        <v>2513</v>
      </c>
      <c r="H427" s="594" t="s">
        <v>10178</v>
      </c>
    </row>
    <row r="428" spans="1:8" x14ac:dyDescent="0.25">
      <c r="A428" s="616" t="s">
        <v>2180</v>
      </c>
      <c r="B428" s="602" t="s">
        <v>6291</v>
      </c>
      <c r="C428" s="298" t="s">
        <v>12194</v>
      </c>
      <c r="D428" s="594"/>
      <c r="E428" s="594"/>
      <c r="F428" s="594" t="s">
        <v>8638</v>
      </c>
      <c r="G428" s="594" t="s">
        <v>2484</v>
      </c>
      <c r="H428" s="594" t="s">
        <v>10178</v>
      </c>
    </row>
    <row r="429" spans="1:8" x14ac:dyDescent="0.25">
      <c r="A429" s="616" t="s">
        <v>2180</v>
      </c>
      <c r="B429" s="602" t="s">
        <v>6291</v>
      </c>
      <c r="C429" s="298" t="s">
        <v>12195</v>
      </c>
      <c r="D429" s="594"/>
      <c r="E429" s="594"/>
      <c r="F429" s="594" t="s">
        <v>8673</v>
      </c>
      <c r="G429" s="594" t="s">
        <v>2520</v>
      </c>
      <c r="H429" s="594" t="s">
        <v>10178</v>
      </c>
    </row>
    <row r="430" spans="1:8" x14ac:dyDescent="0.25">
      <c r="A430" s="616" t="s">
        <v>2180</v>
      </c>
      <c r="B430" s="602" t="s">
        <v>6291</v>
      </c>
      <c r="C430" s="298" t="s">
        <v>12196</v>
      </c>
      <c r="D430" s="594"/>
      <c r="E430" s="594"/>
      <c r="F430" s="594" t="s">
        <v>8658</v>
      </c>
      <c r="G430" s="594" t="s">
        <v>2505</v>
      </c>
      <c r="H430" s="594" t="s">
        <v>10178</v>
      </c>
    </row>
    <row r="431" spans="1:8" x14ac:dyDescent="0.25">
      <c r="A431" s="616" t="s">
        <v>2180</v>
      </c>
      <c r="B431" s="602" t="s">
        <v>6291</v>
      </c>
      <c r="C431" s="298" t="s">
        <v>12197</v>
      </c>
      <c r="D431" s="594"/>
      <c r="E431" s="594"/>
      <c r="F431" s="594" t="s">
        <v>8690</v>
      </c>
      <c r="G431" s="594" t="s">
        <v>2531</v>
      </c>
      <c r="H431" s="594" t="s">
        <v>10178</v>
      </c>
    </row>
    <row r="432" spans="1:8" x14ac:dyDescent="0.25">
      <c r="A432" s="616" t="s">
        <v>2180</v>
      </c>
      <c r="B432" s="602" t="s">
        <v>6291</v>
      </c>
      <c r="C432" s="298" t="s">
        <v>12198</v>
      </c>
      <c r="D432" s="594"/>
      <c r="E432" s="594"/>
      <c r="F432" s="594" t="s">
        <v>8681</v>
      </c>
      <c r="G432" s="594" t="s">
        <v>2489</v>
      </c>
      <c r="H432" s="594" t="s">
        <v>10178</v>
      </c>
    </row>
    <row r="433" spans="1:8" x14ac:dyDescent="0.25">
      <c r="A433" s="616" t="s">
        <v>2180</v>
      </c>
      <c r="B433" s="602" t="s">
        <v>6291</v>
      </c>
      <c r="C433" s="298" t="s">
        <v>12198</v>
      </c>
      <c r="D433" s="594"/>
      <c r="E433" s="594"/>
      <c r="F433" s="594" t="s">
        <v>8686</v>
      </c>
      <c r="G433" s="594" t="s">
        <v>2529</v>
      </c>
      <c r="H433" s="594" t="s">
        <v>10178</v>
      </c>
    </row>
    <row r="434" spans="1:8" x14ac:dyDescent="0.25">
      <c r="A434" s="616" t="s">
        <v>2180</v>
      </c>
      <c r="B434" s="602" t="s">
        <v>6291</v>
      </c>
      <c r="C434" s="298" t="s">
        <v>12199</v>
      </c>
      <c r="D434" s="594"/>
      <c r="E434" s="594"/>
      <c r="F434" s="594" t="s">
        <v>8633</v>
      </c>
      <c r="G434" s="594" t="s">
        <v>2491</v>
      </c>
      <c r="H434" s="594" t="s">
        <v>10178</v>
      </c>
    </row>
    <row r="435" spans="1:8" x14ac:dyDescent="0.25">
      <c r="A435" s="616" t="s">
        <v>2180</v>
      </c>
      <c r="B435" s="602" t="s">
        <v>6291</v>
      </c>
      <c r="C435" s="298" t="s">
        <v>12200</v>
      </c>
      <c r="D435" s="594"/>
      <c r="E435" s="594"/>
      <c r="F435" s="594" t="s">
        <v>8694</v>
      </c>
      <c r="G435" s="594" t="s">
        <v>2536</v>
      </c>
      <c r="H435" s="594" t="s">
        <v>10178</v>
      </c>
    </row>
    <row r="436" spans="1:8" x14ac:dyDescent="0.25">
      <c r="A436" s="616" t="s">
        <v>2180</v>
      </c>
      <c r="B436" s="602" t="s">
        <v>6291</v>
      </c>
      <c r="C436" s="298" t="s">
        <v>12201</v>
      </c>
      <c r="D436" s="594"/>
      <c r="E436" s="594"/>
      <c r="F436" s="594" t="s">
        <v>10370</v>
      </c>
      <c r="G436" s="594" t="s">
        <v>10369</v>
      </c>
      <c r="H436" s="594" t="s">
        <v>10178</v>
      </c>
    </row>
    <row r="437" spans="1:8" x14ac:dyDescent="0.25">
      <c r="A437" s="616" t="s">
        <v>2180</v>
      </c>
      <c r="B437" s="602" t="s">
        <v>6291</v>
      </c>
      <c r="C437" s="298" t="s">
        <v>12202</v>
      </c>
      <c r="D437" s="594"/>
      <c r="E437" s="594"/>
      <c r="F437" s="594" t="s">
        <v>8656</v>
      </c>
      <c r="G437" s="594" t="s">
        <v>2504</v>
      </c>
      <c r="H437" s="594" t="s">
        <v>10177</v>
      </c>
    </row>
    <row r="438" spans="1:8" x14ac:dyDescent="0.25">
      <c r="A438" s="616" t="s">
        <v>2180</v>
      </c>
      <c r="B438" s="602" t="s">
        <v>6291</v>
      </c>
      <c r="C438" s="298" t="s">
        <v>12203</v>
      </c>
      <c r="D438" s="594"/>
      <c r="E438" s="594"/>
      <c r="F438" s="594" t="s">
        <v>8682</v>
      </c>
      <c r="G438" s="594" t="s">
        <v>2525</v>
      </c>
      <c r="H438" s="594" t="s">
        <v>10177</v>
      </c>
    </row>
    <row r="439" spans="1:8" x14ac:dyDescent="0.25">
      <c r="A439" s="616" t="s">
        <v>2180</v>
      </c>
      <c r="B439" s="602" t="s">
        <v>6291</v>
      </c>
      <c r="C439" s="298" t="s">
        <v>12204</v>
      </c>
      <c r="D439" s="594"/>
      <c r="E439" s="594"/>
      <c r="F439" s="594" t="s">
        <v>8676</v>
      </c>
      <c r="G439" s="594" t="s">
        <v>2521</v>
      </c>
      <c r="H439" s="594" t="s">
        <v>10177</v>
      </c>
    </row>
    <row r="440" spans="1:8" x14ac:dyDescent="0.25">
      <c r="A440" s="616" t="s">
        <v>2179</v>
      </c>
      <c r="B440" s="602" t="s">
        <v>1997</v>
      </c>
      <c r="C440" s="298" t="s">
        <v>12205</v>
      </c>
      <c r="D440" s="594"/>
      <c r="E440" s="594"/>
      <c r="F440" s="594" t="s">
        <v>8698</v>
      </c>
      <c r="G440" s="594" t="s">
        <v>2490</v>
      </c>
      <c r="H440" s="594" t="s">
        <v>10177</v>
      </c>
    </row>
    <row r="441" spans="1:8" x14ac:dyDescent="0.25">
      <c r="A441" s="616" t="s">
        <v>2179</v>
      </c>
      <c r="B441" s="602" t="s">
        <v>1997</v>
      </c>
      <c r="C441" s="298" t="s">
        <v>12206</v>
      </c>
      <c r="D441" s="594"/>
      <c r="E441" s="594"/>
      <c r="F441" s="594" t="s">
        <v>8667</v>
      </c>
      <c r="G441" s="594" t="s">
        <v>2513</v>
      </c>
      <c r="H441" s="594" t="s">
        <v>10177</v>
      </c>
    </row>
    <row r="442" spans="1:8" x14ac:dyDescent="0.25">
      <c r="A442" s="617" t="s">
        <v>2179</v>
      </c>
      <c r="B442" s="602" t="s">
        <v>1997</v>
      </c>
      <c r="C442" s="298" t="s">
        <v>12207</v>
      </c>
      <c r="D442" s="594"/>
      <c r="E442" s="594"/>
      <c r="F442" s="594" t="s">
        <v>8644</v>
      </c>
      <c r="G442" s="594" t="s">
        <v>2485</v>
      </c>
      <c r="H442" s="594" t="s">
        <v>10177</v>
      </c>
    </row>
    <row r="443" spans="1:8" x14ac:dyDescent="0.25">
      <c r="A443" s="616" t="s">
        <v>2179</v>
      </c>
      <c r="B443" s="602" t="s">
        <v>1997</v>
      </c>
      <c r="C443" s="298" t="s">
        <v>12208</v>
      </c>
      <c r="D443" s="594"/>
      <c r="E443" s="594"/>
      <c r="F443" s="594" t="s">
        <v>8659</v>
      </c>
      <c r="G443" s="594" t="s">
        <v>2506</v>
      </c>
      <c r="H443" s="594" t="s">
        <v>10177</v>
      </c>
    </row>
    <row r="444" spans="1:8" x14ac:dyDescent="0.25">
      <c r="A444" s="617" t="s">
        <v>2179</v>
      </c>
      <c r="B444" s="602" t="s">
        <v>1997</v>
      </c>
      <c r="C444" s="298" t="s">
        <v>12209</v>
      </c>
      <c r="D444" s="594"/>
      <c r="E444" s="594"/>
      <c r="F444" s="594" t="s">
        <v>8687</v>
      </c>
      <c r="G444" s="594" t="s">
        <v>2538</v>
      </c>
      <c r="H444" s="594" t="s">
        <v>10177</v>
      </c>
    </row>
    <row r="445" spans="1:8" x14ac:dyDescent="0.25">
      <c r="A445" s="616" t="s">
        <v>2179</v>
      </c>
      <c r="B445" s="602" t="s">
        <v>1997</v>
      </c>
      <c r="C445" s="298" t="s">
        <v>12210</v>
      </c>
      <c r="D445" s="594"/>
      <c r="E445" s="594"/>
      <c r="F445" s="594" t="s">
        <v>8635</v>
      </c>
      <c r="G445" s="594" t="s">
        <v>2483</v>
      </c>
      <c r="H445" s="594" t="s">
        <v>10177</v>
      </c>
    </row>
    <row r="446" spans="1:8" x14ac:dyDescent="0.25">
      <c r="A446" s="617" t="s">
        <v>2179</v>
      </c>
      <c r="B446" s="602" t="s">
        <v>1997</v>
      </c>
      <c r="C446" s="298" t="s">
        <v>12211</v>
      </c>
      <c r="D446" s="594"/>
      <c r="E446" s="594"/>
      <c r="F446" s="594" t="s">
        <v>8695</v>
      </c>
      <c r="G446" s="594" t="s">
        <v>2535</v>
      </c>
      <c r="H446" s="594" t="s">
        <v>10177</v>
      </c>
    </row>
    <row r="447" spans="1:8" x14ac:dyDescent="0.25">
      <c r="A447" s="616" t="s">
        <v>2179</v>
      </c>
      <c r="B447" s="602" t="s">
        <v>1997</v>
      </c>
      <c r="C447" s="298" t="s">
        <v>12212</v>
      </c>
      <c r="D447" s="594"/>
      <c r="E447" s="594"/>
      <c r="F447" s="594" t="s">
        <v>10371</v>
      </c>
      <c r="G447" s="594" t="s">
        <v>10369</v>
      </c>
      <c r="H447" s="594" t="s">
        <v>10177</v>
      </c>
    </row>
    <row r="448" spans="1:8" x14ac:dyDescent="0.25">
      <c r="A448" s="617" t="s">
        <v>2179</v>
      </c>
      <c r="B448" s="602" t="s">
        <v>1997</v>
      </c>
      <c r="C448" s="298" t="s">
        <v>12213</v>
      </c>
      <c r="D448" s="594"/>
      <c r="E448" s="594"/>
      <c r="F448" s="594" t="s">
        <v>10372</v>
      </c>
      <c r="G448" s="594" t="s">
        <v>10373</v>
      </c>
      <c r="H448" s="594" t="s">
        <v>6439</v>
      </c>
    </row>
    <row r="449" spans="1:8" x14ac:dyDescent="0.25">
      <c r="A449" s="617" t="s">
        <v>2179</v>
      </c>
      <c r="B449" s="602" t="s">
        <v>1997</v>
      </c>
      <c r="C449" s="298" t="s">
        <v>12214</v>
      </c>
      <c r="D449" s="594"/>
      <c r="E449" s="594"/>
      <c r="F449" s="594" t="s">
        <v>10374</v>
      </c>
      <c r="G449" s="594" t="s">
        <v>10375</v>
      </c>
      <c r="H449" s="594" t="s">
        <v>6439</v>
      </c>
    </row>
    <row r="450" spans="1:8" x14ac:dyDescent="0.25">
      <c r="A450" s="616" t="s">
        <v>2179</v>
      </c>
      <c r="B450" s="602" t="s">
        <v>1997</v>
      </c>
      <c r="C450" s="298" t="s">
        <v>12215</v>
      </c>
      <c r="D450" s="594"/>
      <c r="E450" s="594"/>
      <c r="F450" s="594" t="s">
        <v>10376</v>
      </c>
      <c r="G450" s="594" t="s">
        <v>10377</v>
      </c>
      <c r="H450" s="594" t="s">
        <v>6439</v>
      </c>
    </row>
    <row r="451" spans="1:8" x14ac:dyDescent="0.25">
      <c r="A451" s="616" t="s">
        <v>2179</v>
      </c>
      <c r="B451" s="602" t="s">
        <v>1997</v>
      </c>
      <c r="C451" s="298" t="s">
        <v>12216</v>
      </c>
      <c r="D451" s="594"/>
      <c r="E451" s="594"/>
      <c r="F451" s="594" t="s">
        <v>10378</v>
      </c>
      <c r="G451" s="594" t="s">
        <v>10379</v>
      </c>
      <c r="H451" s="594" t="s">
        <v>6439</v>
      </c>
    </row>
    <row r="452" spans="1:8" x14ac:dyDescent="0.25">
      <c r="A452" s="616" t="s">
        <v>2179</v>
      </c>
      <c r="B452" s="602" t="s">
        <v>1997</v>
      </c>
      <c r="C452" s="298" t="s">
        <v>12217</v>
      </c>
      <c r="D452" s="594"/>
      <c r="E452" s="594"/>
      <c r="F452" s="594" t="s">
        <v>10380</v>
      </c>
      <c r="G452" s="594" t="s">
        <v>10381</v>
      </c>
      <c r="H452" s="594" t="s">
        <v>6439</v>
      </c>
    </row>
    <row r="453" spans="1:8" x14ac:dyDescent="0.25">
      <c r="A453" s="616" t="s">
        <v>2178</v>
      </c>
      <c r="B453" s="602" t="s">
        <v>1996</v>
      </c>
      <c r="C453" s="298" t="s">
        <v>12218</v>
      </c>
      <c r="D453" s="594"/>
      <c r="E453" s="594"/>
      <c r="F453" s="594" t="s">
        <v>10382</v>
      </c>
      <c r="G453" s="594" t="s">
        <v>10383</v>
      </c>
      <c r="H453" s="594" t="s">
        <v>6439</v>
      </c>
    </row>
    <row r="454" spans="1:8" x14ac:dyDescent="0.25">
      <c r="A454" s="616" t="s">
        <v>2178</v>
      </c>
      <c r="B454" s="602" t="s">
        <v>1996</v>
      </c>
      <c r="C454" s="298" t="s">
        <v>12219</v>
      </c>
      <c r="D454" s="594"/>
      <c r="E454" s="594"/>
      <c r="F454" s="594" t="s">
        <v>10384</v>
      </c>
      <c r="G454" s="594" t="s">
        <v>10385</v>
      </c>
      <c r="H454" s="594" t="s">
        <v>6439</v>
      </c>
    </row>
    <row r="455" spans="1:8" x14ac:dyDescent="0.25">
      <c r="A455" s="616" t="s">
        <v>2178</v>
      </c>
      <c r="B455" s="602" t="s">
        <v>1996</v>
      </c>
      <c r="C455" s="298" t="s">
        <v>12220</v>
      </c>
      <c r="D455" s="594"/>
      <c r="E455" s="594"/>
      <c r="F455" s="594" t="s">
        <v>10386</v>
      </c>
      <c r="G455" s="594" t="s">
        <v>10387</v>
      </c>
      <c r="H455" s="594" t="s">
        <v>6439</v>
      </c>
    </row>
    <row r="456" spans="1:8" x14ac:dyDescent="0.25">
      <c r="A456" s="616" t="s">
        <v>2178</v>
      </c>
      <c r="B456" s="602" t="s">
        <v>1996</v>
      </c>
      <c r="C456" s="298" t="s">
        <v>12221</v>
      </c>
      <c r="D456" s="594"/>
      <c r="E456" s="594"/>
      <c r="F456" s="594" t="s">
        <v>10388</v>
      </c>
      <c r="G456" s="594" t="s">
        <v>10389</v>
      </c>
      <c r="H456" s="594" t="s">
        <v>6439</v>
      </c>
    </row>
    <row r="457" spans="1:8" x14ac:dyDescent="0.25">
      <c r="A457" s="616" t="s">
        <v>2178</v>
      </c>
      <c r="B457" s="602" t="s">
        <v>1996</v>
      </c>
      <c r="C457" s="298" t="s">
        <v>12222</v>
      </c>
      <c r="D457" s="594"/>
      <c r="E457" s="594"/>
      <c r="F457" s="594" t="s">
        <v>10390</v>
      </c>
      <c r="G457" s="594" t="s">
        <v>10391</v>
      </c>
      <c r="H457" s="594" t="s">
        <v>6439</v>
      </c>
    </row>
    <row r="458" spans="1:8" x14ac:dyDescent="0.25">
      <c r="A458" s="616" t="s">
        <v>2178</v>
      </c>
      <c r="B458" s="602" t="s">
        <v>1996</v>
      </c>
      <c r="C458" s="298" t="s">
        <v>12223</v>
      </c>
      <c r="D458" s="594"/>
      <c r="E458" s="594"/>
      <c r="F458" s="594" t="s">
        <v>10392</v>
      </c>
      <c r="G458" s="594" t="s">
        <v>10393</v>
      </c>
      <c r="H458" s="594" t="s">
        <v>6439</v>
      </c>
    </row>
    <row r="459" spans="1:8" x14ac:dyDescent="0.25">
      <c r="A459" s="616" t="s">
        <v>2178</v>
      </c>
      <c r="B459" s="602" t="s">
        <v>1996</v>
      </c>
      <c r="C459" s="298" t="s">
        <v>12224</v>
      </c>
      <c r="D459" s="594"/>
      <c r="E459" s="594"/>
      <c r="F459" s="594" t="s">
        <v>10394</v>
      </c>
      <c r="G459" s="594" t="s">
        <v>10395</v>
      </c>
      <c r="H459" s="594" t="s">
        <v>6439</v>
      </c>
    </row>
    <row r="460" spans="1:8" x14ac:dyDescent="0.25">
      <c r="A460" s="616" t="s">
        <v>2178</v>
      </c>
      <c r="B460" s="602" t="s">
        <v>1996</v>
      </c>
      <c r="C460" s="298" t="s">
        <v>12225</v>
      </c>
      <c r="D460" s="594"/>
      <c r="E460" s="594"/>
      <c r="F460" s="594" t="s">
        <v>10396</v>
      </c>
      <c r="G460" s="594" t="s">
        <v>10397</v>
      </c>
      <c r="H460" s="594" t="s">
        <v>6439</v>
      </c>
    </row>
    <row r="461" spans="1:8" x14ac:dyDescent="0.25">
      <c r="A461" s="617" t="s">
        <v>2177</v>
      </c>
      <c r="B461" s="602" t="s">
        <v>6292</v>
      </c>
      <c r="C461" s="298" t="s">
        <v>12226</v>
      </c>
      <c r="D461" s="594"/>
      <c r="E461" s="594"/>
      <c r="F461" s="594" t="s">
        <v>10398</v>
      </c>
      <c r="G461" s="594" t="s">
        <v>10399</v>
      </c>
      <c r="H461" s="594" t="s">
        <v>6439</v>
      </c>
    </row>
    <row r="462" spans="1:8" x14ac:dyDescent="0.25">
      <c r="A462" s="617" t="s">
        <v>2177</v>
      </c>
      <c r="B462" s="602" t="s">
        <v>6292</v>
      </c>
      <c r="C462" s="298" t="s">
        <v>12227</v>
      </c>
      <c r="D462" s="594"/>
      <c r="E462" s="594"/>
      <c r="F462" s="594" t="s">
        <v>10400</v>
      </c>
      <c r="G462" s="594" t="s">
        <v>10401</v>
      </c>
      <c r="H462" s="594" t="s">
        <v>6439</v>
      </c>
    </row>
    <row r="463" spans="1:8" x14ac:dyDescent="0.25">
      <c r="A463" s="617" t="s">
        <v>2176</v>
      </c>
      <c r="B463" s="602" t="s">
        <v>6293</v>
      </c>
      <c r="C463" s="298" t="s">
        <v>12228</v>
      </c>
      <c r="D463" s="594"/>
      <c r="E463" s="594"/>
      <c r="F463" s="594" t="s">
        <v>10402</v>
      </c>
      <c r="G463" s="594" t="s">
        <v>10403</v>
      </c>
      <c r="H463" s="594" t="s">
        <v>6439</v>
      </c>
    </row>
    <row r="464" spans="1:8" x14ac:dyDescent="0.25">
      <c r="A464" s="617" t="s">
        <v>2176</v>
      </c>
      <c r="B464" s="602" t="s">
        <v>6293</v>
      </c>
      <c r="C464" s="298" t="s">
        <v>12229</v>
      </c>
      <c r="D464" s="594"/>
      <c r="E464" s="594"/>
      <c r="F464" s="594" t="s">
        <v>10404</v>
      </c>
      <c r="G464" s="594" t="s">
        <v>10405</v>
      </c>
      <c r="H464" s="594" t="s">
        <v>6439</v>
      </c>
    </row>
    <row r="465" spans="1:8" x14ac:dyDescent="0.25">
      <c r="A465" s="617" t="s">
        <v>2175</v>
      </c>
      <c r="B465" s="602" t="s">
        <v>6294</v>
      </c>
      <c r="C465" s="298" t="s">
        <v>12230</v>
      </c>
      <c r="D465" s="594"/>
      <c r="E465" s="594"/>
      <c r="F465" s="594" t="s">
        <v>10406</v>
      </c>
      <c r="G465" s="594" t="s">
        <v>10407</v>
      </c>
      <c r="H465" s="594" t="s">
        <v>6439</v>
      </c>
    </row>
    <row r="466" spans="1:8" x14ac:dyDescent="0.25">
      <c r="A466" s="617" t="s">
        <v>2175</v>
      </c>
      <c r="B466" s="602" t="s">
        <v>6294</v>
      </c>
      <c r="C466" s="298" t="s">
        <v>12231</v>
      </c>
      <c r="D466" s="594"/>
      <c r="E466" s="594"/>
      <c r="F466" s="594" t="s">
        <v>10408</v>
      </c>
      <c r="G466" s="594" t="s">
        <v>10409</v>
      </c>
      <c r="H466" s="594" t="s">
        <v>6439</v>
      </c>
    </row>
    <row r="467" spans="1:8" x14ac:dyDescent="0.25">
      <c r="A467" s="617" t="s">
        <v>2174</v>
      </c>
      <c r="B467" s="602" t="s">
        <v>6295</v>
      </c>
      <c r="C467" s="298" t="s">
        <v>12232</v>
      </c>
      <c r="D467" s="594"/>
      <c r="E467" s="594"/>
      <c r="F467" s="594" t="s">
        <v>10410</v>
      </c>
      <c r="G467" s="594" t="s">
        <v>10411</v>
      </c>
      <c r="H467" s="594" t="s">
        <v>6439</v>
      </c>
    </row>
    <row r="468" spans="1:8" x14ac:dyDescent="0.25">
      <c r="A468" s="617" t="s">
        <v>2174</v>
      </c>
      <c r="B468" s="602" t="s">
        <v>6295</v>
      </c>
      <c r="C468" s="298" t="s">
        <v>12233</v>
      </c>
      <c r="D468" s="594"/>
      <c r="E468" s="594"/>
      <c r="F468" s="594" t="s">
        <v>8702</v>
      </c>
      <c r="G468" s="593" t="s">
        <v>2180</v>
      </c>
      <c r="H468" s="594" t="s">
        <v>10179</v>
      </c>
    </row>
    <row r="469" spans="1:8" x14ac:dyDescent="0.25">
      <c r="A469" s="617" t="s">
        <v>2173</v>
      </c>
      <c r="B469" s="602" t="s">
        <v>6296</v>
      </c>
      <c r="C469" s="298" t="s">
        <v>12234</v>
      </c>
      <c r="D469" s="594"/>
      <c r="E469" s="594"/>
      <c r="F469" s="594" t="s">
        <v>8701</v>
      </c>
      <c r="G469" s="593" t="s">
        <v>2180</v>
      </c>
      <c r="H469" s="594" t="s">
        <v>6440</v>
      </c>
    </row>
    <row r="470" spans="1:8" x14ac:dyDescent="0.25">
      <c r="A470" s="617" t="s">
        <v>2173</v>
      </c>
      <c r="B470" s="602" t="s">
        <v>6296</v>
      </c>
      <c r="C470" s="298" t="s">
        <v>12235</v>
      </c>
      <c r="D470" s="594"/>
      <c r="E470" s="594"/>
      <c r="F470" s="594" t="s">
        <v>8703</v>
      </c>
      <c r="G470" s="594" t="s">
        <v>2540</v>
      </c>
      <c r="H470" s="594" t="s">
        <v>10176</v>
      </c>
    </row>
    <row r="471" spans="1:8" x14ac:dyDescent="0.25">
      <c r="A471" s="617" t="s">
        <v>2172</v>
      </c>
      <c r="B471" s="602" t="s">
        <v>6297</v>
      </c>
      <c r="C471" s="298" t="s">
        <v>12236</v>
      </c>
      <c r="D471" s="594"/>
      <c r="E471" s="594"/>
      <c r="F471" s="594" t="s">
        <v>10412</v>
      </c>
      <c r="G471" s="594" t="s">
        <v>10413</v>
      </c>
      <c r="H471" s="594" t="s">
        <v>10176</v>
      </c>
    </row>
    <row r="472" spans="1:8" x14ac:dyDescent="0.25">
      <c r="A472" s="617" t="s">
        <v>2172</v>
      </c>
      <c r="B472" s="602" t="s">
        <v>6297</v>
      </c>
      <c r="C472" s="298" t="s">
        <v>12237</v>
      </c>
      <c r="D472" s="594"/>
      <c r="E472" s="594"/>
      <c r="F472" s="594" t="s">
        <v>8706</v>
      </c>
      <c r="G472" s="594" t="s">
        <v>2542</v>
      </c>
      <c r="H472" s="594" t="s">
        <v>10176</v>
      </c>
    </row>
    <row r="473" spans="1:8" x14ac:dyDescent="0.25">
      <c r="A473" s="617" t="s">
        <v>2171</v>
      </c>
      <c r="B473" s="602" t="s">
        <v>6298</v>
      </c>
      <c r="C473" s="298" t="s">
        <v>12238</v>
      </c>
      <c r="D473" s="594"/>
      <c r="E473" s="594"/>
      <c r="F473" s="594" t="s">
        <v>8704</v>
      </c>
      <c r="G473" s="594" t="s">
        <v>2541</v>
      </c>
      <c r="H473" s="594" t="s">
        <v>10178</v>
      </c>
    </row>
    <row r="474" spans="1:8" x14ac:dyDescent="0.25">
      <c r="A474" s="617" t="s">
        <v>2171</v>
      </c>
      <c r="B474" s="602" t="s">
        <v>6298</v>
      </c>
      <c r="C474" s="298" t="s">
        <v>12239</v>
      </c>
      <c r="D474" s="594"/>
      <c r="E474" s="594"/>
      <c r="F474" s="594" t="s">
        <v>10414</v>
      </c>
      <c r="G474" s="594" t="s">
        <v>2540</v>
      </c>
      <c r="H474" s="594" t="s">
        <v>10178</v>
      </c>
    </row>
    <row r="475" spans="1:8" x14ac:dyDescent="0.25">
      <c r="A475" s="617" t="s">
        <v>2170</v>
      </c>
      <c r="B475" s="602" t="s">
        <v>1988</v>
      </c>
      <c r="C475" s="298" t="s">
        <v>12240</v>
      </c>
      <c r="D475" s="594"/>
      <c r="E475" s="594"/>
      <c r="F475" s="594" t="s">
        <v>10415</v>
      </c>
      <c r="G475" s="594" t="s">
        <v>10416</v>
      </c>
      <c r="H475" s="594" t="s">
        <v>10178</v>
      </c>
    </row>
    <row r="476" spans="1:8" x14ac:dyDescent="0.25">
      <c r="A476" s="617" t="s">
        <v>2170</v>
      </c>
      <c r="B476" s="602" t="s">
        <v>1988</v>
      </c>
      <c r="C476" s="298" t="s">
        <v>12241</v>
      </c>
      <c r="D476" s="594"/>
      <c r="E476" s="594"/>
      <c r="F476" s="594" t="s">
        <v>10417</v>
      </c>
      <c r="G476" s="594" t="s">
        <v>10413</v>
      </c>
      <c r="H476" s="594" t="s">
        <v>10178</v>
      </c>
    </row>
    <row r="477" spans="1:8" x14ac:dyDescent="0.25">
      <c r="A477" s="617" t="s">
        <v>2170</v>
      </c>
      <c r="B477" s="602" t="s">
        <v>1988</v>
      </c>
      <c r="C477" s="298" t="s">
        <v>12242</v>
      </c>
      <c r="D477" s="594"/>
      <c r="E477" s="594"/>
      <c r="F477" s="594" t="s">
        <v>10418</v>
      </c>
      <c r="G477" s="594" t="s">
        <v>10419</v>
      </c>
      <c r="H477" s="594" t="s">
        <v>10178</v>
      </c>
    </row>
    <row r="478" spans="1:8" x14ac:dyDescent="0.25">
      <c r="A478" s="617" t="s">
        <v>2170</v>
      </c>
      <c r="B478" s="602" t="s">
        <v>1988</v>
      </c>
      <c r="C478" s="298" t="s">
        <v>12243</v>
      </c>
      <c r="D478" s="594"/>
      <c r="E478" s="594"/>
      <c r="F478" s="594" t="s">
        <v>8707</v>
      </c>
      <c r="G478" s="594" t="s">
        <v>2542</v>
      </c>
      <c r="H478" s="594" t="s">
        <v>10178</v>
      </c>
    </row>
    <row r="479" spans="1:8" x14ac:dyDescent="0.25">
      <c r="A479" s="617" t="s">
        <v>2170</v>
      </c>
      <c r="B479" s="602" t="s">
        <v>1988</v>
      </c>
      <c r="C479" s="298" t="s">
        <v>12244</v>
      </c>
      <c r="D479" s="594"/>
      <c r="E479" s="594"/>
      <c r="F479" s="594" t="s">
        <v>8705</v>
      </c>
      <c r="G479" s="594" t="s">
        <v>2541</v>
      </c>
      <c r="H479" s="594" t="s">
        <v>10177</v>
      </c>
    </row>
    <row r="480" spans="1:8" x14ac:dyDescent="0.25">
      <c r="A480" s="617" t="s">
        <v>2170</v>
      </c>
      <c r="B480" s="602" t="s">
        <v>1988</v>
      </c>
      <c r="C480" s="298" t="s">
        <v>12245</v>
      </c>
      <c r="D480" s="594"/>
      <c r="E480" s="594"/>
      <c r="F480" s="594" t="s">
        <v>8388</v>
      </c>
      <c r="G480" s="594" t="s">
        <v>2270</v>
      </c>
      <c r="H480" s="594" t="s">
        <v>10177</v>
      </c>
    </row>
    <row r="481" spans="1:8" x14ac:dyDescent="0.25">
      <c r="A481" s="617" t="s">
        <v>2170</v>
      </c>
      <c r="B481" s="602" t="s">
        <v>1988</v>
      </c>
      <c r="C481" s="298" t="s">
        <v>12246</v>
      </c>
      <c r="D481" s="594"/>
      <c r="E481" s="594"/>
      <c r="F481" s="594" t="s">
        <v>10420</v>
      </c>
      <c r="G481" s="594" t="s">
        <v>10416</v>
      </c>
      <c r="H481" s="594" t="s">
        <v>10177</v>
      </c>
    </row>
    <row r="482" spans="1:8" x14ac:dyDescent="0.25">
      <c r="A482" s="617" t="s">
        <v>2170</v>
      </c>
      <c r="B482" s="602" t="s">
        <v>1988</v>
      </c>
      <c r="C482" s="298" t="s">
        <v>12247</v>
      </c>
      <c r="D482" s="594"/>
      <c r="E482" s="594"/>
      <c r="F482" s="594" t="s">
        <v>8708</v>
      </c>
      <c r="G482" s="594" t="s">
        <v>2542</v>
      </c>
      <c r="H482" s="594" t="s">
        <v>10177</v>
      </c>
    </row>
    <row r="483" spans="1:8" x14ac:dyDescent="0.25">
      <c r="A483" s="617" t="s">
        <v>2170</v>
      </c>
      <c r="B483" s="602" t="s">
        <v>1988</v>
      </c>
      <c r="C483" s="298" t="s">
        <v>12248</v>
      </c>
      <c r="D483" s="594"/>
      <c r="E483" s="594"/>
      <c r="F483" s="594" t="s">
        <v>8710</v>
      </c>
      <c r="G483" s="593" t="s">
        <v>2179</v>
      </c>
      <c r="H483" s="594" t="s">
        <v>10179</v>
      </c>
    </row>
    <row r="484" spans="1:8" x14ac:dyDescent="0.25">
      <c r="A484" s="617" t="s">
        <v>2170</v>
      </c>
      <c r="B484" s="602" t="s">
        <v>1988</v>
      </c>
      <c r="C484" s="298" t="s">
        <v>12249</v>
      </c>
      <c r="D484" s="594"/>
      <c r="E484" s="594"/>
      <c r="F484" s="594" t="s">
        <v>8709</v>
      </c>
      <c r="G484" s="593" t="s">
        <v>2179</v>
      </c>
      <c r="H484" s="594" t="s">
        <v>6440</v>
      </c>
    </row>
    <row r="485" spans="1:8" x14ac:dyDescent="0.25">
      <c r="A485" s="617" t="s">
        <v>2170</v>
      </c>
      <c r="B485" s="602" t="s">
        <v>1988</v>
      </c>
      <c r="C485" s="298" t="s">
        <v>12250</v>
      </c>
      <c r="D485" s="594"/>
      <c r="E485" s="594"/>
      <c r="F485" s="594" t="s">
        <v>8711</v>
      </c>
      <c r="G485" s="594" t="s">
        <v>2544</v>
      </c>
      <c r="H485" s="594" t="s">
        <v>10176</v>
      </c>
    </row>
    <row r="486" spans="1:8" x14ac:dyDescent="0.25">
      <c r="A486" s="617" t="s">
        <v>2170</v>
      </c>
      <c r="B486" s="602" t="s">
        <v>1988</v>
      </c>
      <c r="C486" s="298" t="s">
        <v>12251</v>
      </c>
      <c r="D486" s="594"/>
      <c r="E486" s="594"/>
      <c r="F486" s="594" t="s">
        <v>10421</v>
      </c>
      <c r="G486" s="594" t="s">
        <v>2546</v>
      </c>
      <c r="H486" s="594" t="s">
        <v>10176</v>
      </c>
    </row>
    <row r="487" spans="1:8" x14ac:dyDescent="0.25">
      <c r="A487" s="617" t="s">
        <v>2170</v>
      </c>
      <c r="B487" s="602" t="s">
        <v>1988</v>
      </c>
      <c r="C487" s="298" t="s">
        <v>12252</v>
      </c>
      <c r="D487" s="594"/>
      <c r="E487" s="594"/>
      <c r="F487" s="594" t="s">
        <v>8712</v>
      </c>
      <c r="G487" s="594" t="s">
        <v>2546</v>
      </c>
      <c r="H487" s="594" t="s">
        <v>10178</v>
      </c>
    </row>
    <row r="488" spans="1:8" x14ac:dyDescent="0.25">
      <c r="A488" s="617" t="s">
        <v>2170</v>
      </c>
      <c r="B488" s="602" t="s">
        <v>1988</v>
      </c>
      <c r="C488" s="298" t="s">
        <v>12253</v>
      </c>
      <c r="D488" s="594"/>
      <c r="E488" s="594"/>
      <c r="F488" s="594" t="s">
        <v>8713</v>
      </c>
      <c r="G488" s="594" t="s">
        <v>2545</v>
      </c>
      <c r="H488" s="594" t="s">
        <v>10177</v>
      </c>
    </row>
    <row r="489" spans="1:8" x14ac:dyDescent="0.25">
      <c r="A489" s="617" t="s">
        <v>2170</v>
      </c>
      <c r="B489" s="602" t="s">
        <v>1988</v>
      </c>
      <c r="C489" s="298" t="s">
        <v>12254</v>
      </c>
      <c r="D489" s="594"/>
      <c r="E489" s="594"/>
      <c r="F489" s="594" t="s">
        <v>10422</v>
      </c>
      <c r="G489" s="594" t="s">
        <v>10423</v>
      </c>
      <c r="H489" s="594" t="s">
        <v>6439</v>
      </c>
    </row>
    <row r="490" spans="1:8" x14ac:dyDescent="0.25">
      <c r="A490" s="617" t="s">
        <v>2170</v>
      </c>
      <c r="B490" s="602" t="s">
        <v>1988</v>
      </c>
      <c r="C490" s="298" t="s">
        <v>12255</v>
      </c>
      <c r="D490" s="594"/>
      <c r="E490" s="594"/>
      <c r="F490" s="594" t="s">
        <v>10424</v>
      </c>
      <c r="G490" s="594" t="s">
        <v>10425</v>
      </c>
      <c r="H490" s="594" t="s">
        <v>6439</v>
      </c>
    </row>
    <row r="491" spans="1:8" x14ac:dyDescent="0.25">
      <c r="A491" s="617" t="s">
        <v>2170</v>
      </c>
      <c r="B491" s="602" t="s">
        <v>1988</v>
      </c>
      <c r="C491" s="298" t="s">
        <v>12256</v>
      </c>
      <c r="D491" s="594"/>
      <c r="E491" s="594"/>
      <c r="F491" s="594" t="s">
        <v>10426</v>
      </c>
      <c r="G491" s="594" t="s">
        <v>10427</v>
      </c>
      <c r="H491" s="594" t="s">
        <v>6439</v>
      </c>
    </row>
    <row r="492" spans="1:8" x14ac:dyDescent="0.25">
      <c r="A492" s="617" t="s">
        <v>2170</v>
      </c>
      <c r="B492" s="602" t="s">
        <v>1988</v>
      </c>
      <c r="C492" s="298" t="s">
        <v>12257</v>
      </c>
      <c r="D492" s="594"/>
      <c r="E492" s="594"/>
      <c r="F492" s="594" t="s">
        <v>10428</v>
      </c>
      <c r="G492" s="594" t="s">
        <v>10429</v>
      </c>
      <c r="H492" s="594" t="s">
        <v>6439</v>
      </c>
    </row>
    <row r="493" spans="1:8" x14ac:dyDescent="0.25">
      <c r="A493" s="617" t="s">
        <v>2170</v>
      </c>
      <c r="B493" s="602" t="s">
        <v>1988</v>
      </c>
      <c r="C493" s="298" t="s">
        <v>12258</v>
      </c>
      <c r="D493" s="594"/>
      <c r="E493" s="594"/>
      <c r="F493" s="594" t="s">
        <v>10430</v>
      </c>
      <c r="G493" s="594" t="s">
        <v>10431</v>
      </c>
      <c r="H493" s="594" t="s">
        <v>6439</v>
      </c>
    </row>
    <row r="494" spans="1:8" x14ac:dyDescent="0.25">
      <c r="A494" s="617" t="s">
        <v>2170</v>
      </c>
      <c r="B494" s="602" t="s">
        <v>1988</v>
      </c>
      <c r="C494" s="298" t="s">
        <v>12259</v>
      </c>
      <c r="D494" s="594"/>
      <c r="E494" s="594"/>
      <c r="F494" s="594" t="s">
        <v>10432</v>
      </c>
      <c r="G494" s="594" t="s">
        <v>10433</v>
      </c>
      <c r="H494" s="594" t="s">
        <v>6439</v>
      </c>
    </row>
    <row r="495" spans="1:8" x14ac:dyDescent="0.25">
      <c r="A495" s="617" t="s">
        <v>2170</v>
      </c>
      <c r="B495" s="602" t="s">
        <v>1988</v>
      </c>
      <c r="C495" s="298" t="s">
        <v>12260</v>
      </c>
      <c r="D495" s="594"/>
      <c r="E495" s="594"/>
      <c r="F495" s="594" t="s">
        <v>8715</v>
      </c>
      <c r="G495" s="593" t="s">
        <v>2178</v>
      </c>
      <c r="H495" s="594" t="s">
        <v>10179</v>
      </c>
    </row>
    <row r="496" spans="1:8" x14ac:dyDescent="0.25">
      <c r="A496" s="617" t="s">
        <v>2170</v>
      </c>
      <c r="B496" s="602" t="s">
        <v>1988</v>
      </c>
      <c r="C496" s="298" t="s">
        <v>12261</v>
      </c>
      <c r="D496" s="594"/>
      <c r="E496" s="594"/>
      <c r="F496" s="594" t="s">
        <v>8714</v>
      </c>
      <c r="G496" s="593" t="s">
        <v>2178</v>
      </c>
      <c r="H496" s="594" t="s">
        <v>6440</v>
      </c>
    </row>
    <row r="497" spans="1:8" x14ac:dyDescent="0.25">
      <c r="A497" s="617" t="s">
        <v>2170</v>
      </c>
      <c r="B497" s="602" t="s">
        <v>1988</v>
      </c>
      <c r="C497" s="298" t="s">
        <v>12262</v>
      </c>
      <c r="D497" s="594"/>
      <c r="E497" s="594"/>
      <c r="F497" s="594" t="s">
        <v>8717</v>
      </c>
      <c r="G497" s="593" t="s">
        <v>2177</v>
      </c>
      <c r="H497" s="594" t="s">
        <v>10179</v>
      </c>
    </row>
    <row r="498" spans="1:8" x14ac:dyDescent="0.25">
      <c r="A498" s="617" t="s">
        <v>2170</v>
      </c>
      <c r="B498" s="602" t="s">
        <v>1988</v>
      </c>
      <c r="C498" s="298" t="s">
        <v>12263</v>
      </c>
      <c r="D498" s="594"/>
      <c r="E498" s="594"/>
      <c r="F498" s="594" t="s">
        <v>8716</v>
      </c>
      <c r="G498" s="593" t="s">
        <v>2177</v>
      </c>
      <c r="H498" s="594" t="s">
        <v>6440</v>
      </c>
    </row>
    <row r="499" spans="1:8" x14ac:dyDescent="0.25">
      <c r="A499" s="617" t="s">
        <v>2170</v>
      </c>
      <c r="B499" s="602" t="s">
        <v>1988</v>
      </c>
      <c r="C499" s="298" t="s">
        <v>12264</v>
      </c>
      <c r="D499" s="594"/>
      <c r="E499" s="594"/>
      <c r="F499" s="594" t="s">
        <v>8719</v>
      </c>
      <c r="G499" s="593" t="s">
        <v>2176</v>
      </c>
      <c r="H499" s="594" t="s">
        <v>10179</v>
      </c>
    </row>
    <row r="500" spans="1:8" x14ac:dyDescent="0.25">
      <c r="A500" s="617" t="s">
        <v>2170</v>
      </c>
      <c r="B500" s="602" t="s">
        <v>1988</v>
      </c>
      <c r="C500" s="298" t="s">
        <v>12265</v>
      </c>
      <c r="D500" s="594"/>
      <c r="E500" s="594"/>
      <c r="F500" s="594" t="s">
        <v>8718</v>
      </c>
      <c r="G500" s="593" t="s">
        <v>2176</v>
      </c>
      <c r="H500" s="594" t="s">
        <v>6440</v>
      </c>
    </row>
    <row r="501" spans="1:8" x14ac:dyDescent="0.25">
      <c r="A501" s="617" t="s">
        <v>2170</v>
      </c>
      <c r="B501" s="602" t="s">
        <v>1988</v>
      </c>
      <c r="C501" s="298" t="s">
        <v>12266</v>
      </c>
      <c r="D501" s="594"/>
      <c r="E501" s="594"/>
      <c r="F501" s="594" t="s">
        <v>8721</v>
      </c>
      <c r="G501" s="593" t="s">
        <v>2175</v>
      </c>
      <c r="H501" s="594" t="s">
        <v>10179</v>
      </c>
    </row>
    <row r="502" spans="1:8" x14ac:dyDescent="0.25">
      <c r="A502" s="617" t="s">
        <v>2170</v>
      </c>
      <c r="B502" s="602" t="s">
        <v>1988</v>
      </c>
      <c r="C502" s="298" t="s">
        <v>12267</v>
      </c>
      <c r="D502" s="594"/>
      <c r="E502" s="594"/>
      <c r="F502" s="594" t="s">
        <v>8720</v>
      </c>
      <c r="G502" s="593" t="s">
        <v>2175</v>
      </c>
      <c r="H502" s="594" t="s">
        <v>6440</v>
      </c>
    </row>
    <row r="503" spans="1:8" x14ac:dyDescent="0.25">
      <c r="A503" s="617" t="s">
        <v>2170</v>
      </c>
      <c r="B503" s="602" t="s">
        <v>1988</v>
      </c>
      <c r="C503" s="298" t="s">
        <v>12268</v>
      </c>
      <c r="D503" s="594"/>
      <c r="E503" s="594"/>
      <c r="F503" s="594" t="s">
        <v>8723</v>
      </c>
      <c r="G503" s="593" t="s">
        <v>2174</v>
      </c>
      <c r="H503" s="594" t="s">
        <v>10179</v>
      </c>
    </row>
    <row r="504" spans="1:8" x14ac:dyDescent="0.25">
      <c r="A504" s="617" t="s">
        <v>2170</v>
      </c>
      <c r="B504" s="602" t="s">
        <v>1988</v>
      </c>
      <c r="C504" s="298" t="s">
        <v>12269</v>
      </c>
      <c r="D504" s="594"/>
      <c r="E504" s="594"/>
      <c r="F504" s="594" t="s">
        <v>8722</v>
      </c>
      <c r="G504" s="593" t="s">
        <v>2174</v>
      </c>
      <c r="H504" s="594" t="s">
        <v>6440</v>
      </c>
    </row>
    <row r="505" spans="1:8" x14ac:dyDescent="0.25">
      <c r="A505" s="617" t="s">
        <v>2170</v>
      </c>
      <c r="B505" s="602" t="s">
        <v>1988</v>
      </c>
      <c r="C505" s="298" t="s">
        <v>12270</v>
      </c>
      <c r="D505" s="594"/>
      <c r="E505" s="594"/>
      <c r="F505" s="594" t="s">
        <v>8725</v>
      </c>
      <c r="G505" s="593" t="s">
        <v>2173</v>
      </c>
      <c r="H505" s="594" t="s">
        <v>10179</v>
      </c>
    </row>
    <row r="506" spans="1:8" x14ac:dyDescent="0.25">
      <c r="A506" s="617" t="s">
        <v>2170</v>
      </c>
      <c r="B506" s="602" t="s">
        <v>1988</v>
      </c>
      <c r="C506" s="298" t="s">
        <v>12271</v>
      </c>
      <c r="D506" s="594"/>
      <c r="E506" s="594"/>
      <c r="F506" s="594" t="s">
        <v>8724</v>
      </c>
      <c r="G506" s="593" t="s">
        <v>2173</v>
      </c>
      <c r="H506" s="594" t="s">
        <v>6440</v>
      </c>
    </row>
    <row r="507" spans="1:8" x14ac:dyDescent="0.25">
      <c r="A507" s="617" t="s">
        <v>2170</v>
      </c>
      <c r="B507" s="602" t="s">
        <v>1988</v>
      </c>
      <c r="C507" s="298" t="s">
        <v>12272</v>
      </c>
      <c r="D507" s="594"/>
      <c r="E507" s="594"/>
      <c r="F507" s="594" t="s">
        <v>8727</v>
      </c>
      <c r="G507" s="593" t="s">
        <v>2172</v>
      </c>
      <c r="H507" s="594" t="s">
        <v>10179</v>
      </c>
    </row>
    <row r="508" spans="1:8" x14ac:dyDescent="0.25">
      <c r="A508" s="617" t="s">
        <v>2170</v>
      </c>
      <c r="B508" s="602" t="s">
        <v>1988</v>
      </c>
      <c r="C508" s="298" t="s">
        <v>12273</v>
      </c>
      <c r="D508" s="594"/>
      <c r="E508" s="594"/>
      <c r="F508" s="594" t="s">
        <v>8726</v>
      </c>
      <c r="G508" s="593" t="s">
        <v>2172</v>
      </c>
      <c r="H508" s="594" t="s">
        <v>6440</v>
      </c>
    </row>
    <row r="509" spans="1:8" x14ac:dyDescent="0.25">
      <c r="A509" s="617" t="s">
        <v>2170</v>
      </c>
      <c r="B509" s="602" t="s">
        <v>1988</v>
      </c>
      <c r="C509" s="298" t="s">
        <v>12274</v>
      </c>
      <c r="D509" s="594"/>
      <c r="E509" s="594"/>
      <c r="F509" s="594" t="s">
        <v>8729</v>
      </c>
      <c r="G509" s="593" t="s">
        <v>2171</v>
      </c>
      <c r="H509" s="594" t="s">
        <v>10179</v>
      </c>
    </row>
    <row r="510" spans="1:8" x14ac:dyDescent="0.25">
      <c r="A510" s="617" t="s">
        <v>2170</v>
      </c>
      <c r="B510" s="602" t="s">
        <v>1988</v>
      </c>
      <c r="C510" s="298" t="s">
        <v>12275</v>
      </c>
      <c r="D510" s="594"/>
      <c r="E510" s="594"/>
      <c r="F510" s="594" t="s">
        <v>8728</v>
      </c>
      <c r="G510" s="593" t="s">
        <v>2171</v>
      </c>
      <c r="H510" s="594" t="s">
        <v>6440</v>
      </c>
    </row>
    <row r="511" spans="1:8" x14ac:dyDescent="0.25">
      <c r="A511" s="617" t="s">
        <v>2170</v>
      </c>
      <c r="B511" s="602" t="s">
        <v>1988</v>
      </c>
      <c r="C511" s="298" t="s">
        <v>12276</v>
      </c>
      <c r="D511" s="594"/>
      <c r="E511" s="594"/>
      <c r="F511" s="594" t="s">
        <v>8752</v>
      </c>
      <c r="G511" s="594" t="s">
        <v>2583</v>
      </c>
      <c r="H511" s="594" t="s">
        <v>10176</v>
      </c>
    </row>
    <row r="512" spans="1:8" x14ac:dyDescent="0.25">
      <c r="A512" s="617" t="s">
        <v>2170</v>
      </c>
      <c r="B512" s="602" t="s">
        <v>1988</v>
      </c>
      <c r="C512" s="298" t="s">
        <v>12277</v>
      </c>
      <c r="D512" s="594"/>
      <c r="E512" s="594"/>
      <c r="F512" s="594" t="s">
        <v>8745</v>
      </c>
      <c r="G512" s="594" t="s">
        <v>2578</v>
      </c>
      <c r="H512" s="594" t="s">
        <v>10176</v>
      </c>
    </row>
    <row r="513" spans="1:8" x14ac:dyDescent="0.25">
      <c r="A513" s="617" t="s">
        <v>2170</v>
      </c>
      <c r="B513" s="602" t="s">
        <v>1988</v>
      </c>
      <c r="C513" s="298" t="s">
        <v>12278</v>
      </c>
      <c r="D513" s="594"/>
      <c r="E513" s="594"/>
      <c r="F513" s="594" t="s">
        <v>8743</v>
      </c>
      <c r="G513" s="594" t="s">
        <v>2575</v>
      </c>
      <c r="H513" s="594" t="s">
        <v>10176</v>
      </c>
    </row>
    <row r="514" spans="1:8" x14ac:dyDescent="0.25">
      <c r="A514" s="617" t="s">
        <v>2170</v>
      </c>
      <c r="B514" s="602" t="s">
        <v>1988</v>
      </c>
      <c r="C514" s="298" t="s">
        <v>12279</v>
      </c>
      <c r="D514" s="594"/>
      <c r="E514" s="594"/>
      <c r="F514" s="594" t="s">
        <v>8739</v>
      </c>
      <c r="G514" s="594" t="s">
        <v>2572</v>
      </c>
      <c r="H514" s="594" t="s">
        <v>10176</v>
      </c>
    </row>
    <row r="515" spans="1:8" x14ac:dyDescent="0.25">
      <c r="A515" s="617" t="s">
        <v>2170</v>
      </c>
      <c r="B515" s="602" t="s">
        <v>1988</v>
      </c>
      <c r="C515" s="298" t="s">
        <v>12280</v>
      </c>
      <c r="D515" s="594"/>
      <c r="E515" s="594"/>
      <c r="F515" s="594" t="s">
        <v>8744</v>
      </c>
      <c r="G515" s="594" t="s">
        <v>2577</v>
      </c>
      <c r="H515" s="594" t="s">
        <v>10176</v>
      </c>
    </row>
    <row r="516" spans="1:8" x14ac:dyDescent="0.25">
      <c r="A516" s="617" t="s">
        <v>2170</v>
      </c>
      <c r="B516" s="602" t="s">
        <v>1988</v>
      </c>
      <c r="C516" s="298" t="s">
        <v>12281</v>
      </c>
      <c r="D516" s="594"/>
      <c r="E516" s="594"/>
      <c r="F516" s="594" t="s">
        <v>8757</v>
      </c>
      <c r="G516" s="594" t="s">
        <v>2588</v>
      </c>
      <c r="H516" s="594" t="s">
        <v>10176</v>
      </c>
    </row>
    <row r="517" spans="1:8" x14ac:dyDescent="0.25">
      <c r="A517" s="617" t="s">
        <v>2170</v>
      </c>
      <c r="B517" s="602" t="s">
        <v>1988</v>
      </c>
      <c r="C517" s="298" t="s">
        <v>12282</v>
      </c>
      <c r="D517" s="594"/>
      <c r="E517" s="594"/>
      <c r="F517" s="594" t="s">
        <v>8762</v>
      </c>
      <c r="G517" s="594" t="s">
        <v>2590</v>
      </c>
      <c r="H517" s="594" t="s">
        <v>10176</v>
      </c>
    </row>
    <row r="518" spans="1:8" x14ac:dyDescent="0.25">
      <c r="A518" s="617" t="s">
        <v>2170</v>
      </c>
      <c r="B518" s="602" t="s">
        <v>1988</v>
      </c>
      <c r="C518" s="298" t="s">
        <v>12283</v>
      </c>
      <c r="D518" s="594"/>
      <c r="E518" s="594"/>
      <c r="F518" s="594" t="s">
        <v>10434</v>
      </c>
      <c r="G518" s="594" t="s">
        <v>2592</v>
      </c>
      <c r="H518" s="594" t="s">
        <v>10176</v>
      </c>
    </row>
    <row r="519" spans="1:8" x14ac:dyDescent="0.25">
      <c r="A519" s="617" t="s">
        <v>2170</v>
      </c>
      <c r="B519" s="602" t="s">
        <v>1988</v>
      </c>
      <c r="C519" s="298" t="s">
        <v>12284</v>
      </c>
      <c r="D519" s="594"/>
      <c r="E519" s="594"/>
      <c r="F519" s="594" t="s">
        <v>8775</v>
      </c>
      <c r="G519" s="594" t="s">
        <v>2599</v>
      </c>
      <c r="H519" s="594" t="s">
        <v>10176</v>
      </c>
    </row>
    <row r="520" spans="1:8" x14ac:dyDescent="0.25">
      <c r="A520" s="617" t="s">
        <v>2170</v>
      </c>
      <c r="B520" s="602" t="s">
        <v>1988</v>
      </c>
      <c r="C520" s="298" t="s">
        <v>12285</v>
      </c>
      <c r="D520" s="594"/>
      <c r="E520" s="594"/>
      <c r="F520" s="594" t="s">
        <v>8787</v>
      </c>
      <c r="G520" s="594" t="s">
        <v>2614</v>
      </c>
      <c r="H520" s="594" t="s">
        <v>10176</v>
      </c>
    </row>
    <row r="521" spans="1:8" x14ac:dyDescent="0.25">
      <c r="A521" s="617" t="s">
        <v>2170</v>
      </c>
      <c r="B521" s="602" t="s">
        <v>1988</v>
      </c>
      <c r="C521" s="298" t="s">
        <v>12286</v>
      </c>
      <c r="D521" s="594"/>
      <c r="E521" s="594"/>
      <c r="F521" s="594" t="s">
        <v>8746</v>
      </c>
      <c r="G521" s="594" t="s">
        <v>2579</v>
      </c>
      <c r="H521" s="594" t="s">
        <v>10176</v>
      </c>
    </row>
    <row r="522" spans="1:8" x14ac:dyDescent="0.25">
      <c r="A522" s="617" t="s">
        <v>2170</v>
      </c>
      <c r="B522" s="602" t="s">
        <v>1988</v>
      </c>
      <c r="C522" s="298" t="s">
        <v>12287</v>
      </c>
      <c r="D522" s="594"/>
      <c r="E522" s="594"/>
      <c r="F522" s="594" t="s">
        <v>8756</v>
      </c>
      <c r="G522" s="594" t="s">
        <v>2586</v>
      </c>
      <c r="H522" s="594" t="s">
        <v>10176</v>
      </c>
    </row>
    <row r="523" spans="1:8" x14ac:dyDescent="0.25">
      <c r="A523" s="617" t="s">
        <v>2170</v>
      </c>
      <c r="B523" s="602" t="s">
        <v>1988</v>
      </c>
      <c r="C523" s="298" t="s">
        <v>12288</v>
      </c>
      <c r="D523" s="594"/>
      <c r="E523" s="594"/>
      <c r="F523" s="594" t="s">
        <v>8730</v>
      </c>
      <c r="G523" s="594" t="s">
        <v>2189</v>
      </c>
      <c r="H523" s="594" t="s">
        <v>10176</v>
      </c>
    </row>
    <row r="524" spans="1:8" x14ac:dyDescent="0.25">
      <c r="A524" s="617" t="s">
        <v>2170</v>
      </c>
      <c r="B524" s="602" t="s">
        <v>1988</v>
      </c>
      <c r="C524" s="298" t="s">
        <v>12289</v>
      </c>
      <c r="D524" s="594"/>
      <c r="E524" s="594"/>
      <c r="F524" s="594" t="s">
        <v>8731</v>
      </c>
      <c r="G524" s="594" t="s">
        <v>2567</v>
      </c>
      <c r="H524" s="594" t="s">
        <v>10176</v>
      </c>
    </row>
    <row r="525" spans="1:8" x14ac:dyDescent="0.25">
      <c r="A525" s="617" t="s">
        <v>2170</v>
      </c>
      <c r="B525" s="602" t="s">
        <v>1988</v>
      </c>
      <c r="C525" s="298" t="s">
        <v>12290</v>
      </c>
      <c r="D525" s="594"/>
      <c r="E525" s="594"/>
      <c r="F525" s="594" t="s">
        <v>8769</v>
      </c>
      <c r="G525" s="594" t="s">
        <v>2595</v>
      </c>
      <c r="H525" s="594" t="s">
        <v>10176</v>
      </c>
    </row>
    <row r="526" spans="1:8" x14ac:dyDescent="0.25">
      <c r="A526" s="617" t="s">
        <v>2170</v>
      </c>
      <c r="B526" s="602" t="s">
        <v>1988</v>
      </c>
      <c r="C526" s="298" t="s">
        <v>12291</v>
      </c>
      <c r="D526" s="594"/>
      <c r="E526" s="594"/>
      <c r="F526" s="594" t="s">
        <v>8774</v>
      </c>
      <c r="G526" s="594" t="s">
        <v>2598</v>
      </c>
      <c r="H526" s="594" t="s">
        <v>10176</v>
      </c>
    </row>
    <row r="527" spans="1:8" x14ac:dyDescent="0.25">
      <c r="A527" s="617" t="s">
        <v>2170</v>
      </c>
      <c r="B527" s="602" t="s">
        <v>1988</v>
      </c>
      <c r="C527" s="298" t="s">
        <v>12292</v>
      </c>
      <c r="D527" s="594"/>
      <c r="E527" s="594"/>
      <c r="F527" s="594" t="s">
        <v>8779</v>
      </c>
      <c r="G527" s="594" t="s">
        <v>2603</v>
      </c>
      <c r="H527" s="594" t="s">
        <v>10176</v>
      </c>
    </row>
    <row r="528" spans="1:8" x14ac:dyDescent="0.25">
      <c r="A528" s="617" t="s">
        <v>2170</v>
      </c>
      <c r="B528" s="602" t="s">
        <v>1988</v>
      </c>
      <c r="C528" s="298" t="s">
        <v>12293</v>
      </c>
      <c r="D528" s="594"/>
      <c r="E528" s="594"/>
      <c r="F528" s="594" t="s">
        <v>8777</v>
      </c>
      <c r="G528" s="594" t="s">
        <v>2601</v>
      </c>
      <c r="H528" s="594" t="s">
        <v>10176</v>
      </c>
    </row>
    <row r="529" spans="1:8" x14ac:dyDescent="0.25">
      <c r="A529" s="617" t="s">
        <v>2170</v>
      </c>
      <c r="B529" s="602" t="s">
        <v>1988</v>
      </c>
      <c r="C529" s="298" t="s">
        <v>12294</v>
      </c>
      <c r="D529" s="594"/>
      <c r="E529" s="594"/>
      <c r="F529" s="594" t="s">
        <v>8780</v>
      </c>
      <c r="G529" s="594" t="s">
        <v>2605</v>
      </c>
      <c r="H529" s="594" t="s">
        <v>10176</v>
      </c>
    </row>
    <row r="530" spans="1:8" x14ac:dyDescent="0.25">
      <c r="A530" s="617" t="s">
        <v>2170</v>
      </c>
      <c r="B530" s="602" t="s">
        <v>1988</v>
      </c>
      <c r="C530" s="298" t="s">
        <v>12295</v>
      </c>
      <c r="D530" s="594"/>
      <c r="E530" s="594"/>
      <c r="F530" s="594" t="s">
        <v>8782</v>
      </c>
      <c r="G530" s="594" t="s">
        <v>2606</v>
      </c>
      <c r="H530" s="594" t="s">
        <v>10176</v>
      </c>
    </row>
    <row r="531" spans="1:8" x14ac:dyDescent="0.25">
      <c r="A531" s="617" t="s">
        <v>2170</v>
      </c>
      <c r="B531" s="602" t="s">
        <v>1988</v>
      </c>
      <c r="C531" s="298" t="s">
        <v>12296</v>
      </c>
      <c r="D531" s="594"/>
      <c r="E531" s="594"/>
      <c r="F531" s="594" t="s">
        <v>8765</v>
      </c>
      <c r="G531" s="594" t="s">
        <v>2593</v>
      </c>
      <c r="H531" s="594" t="s">
        <v>10176</v>
      </c>
    </row>
    <row r="532" spans="1:8" x14ac:dyDescent="0.25">
      <c r="A532" s="617" t="s">
        <v>2170</v>
      </c>
      <c r="B532" s="602" t="s">
        <v>1988</v>
      </c>
      <c r="C532" s="298" t="s">
        <v>12297</v>
      </c>
      <c r="D532" s="594"/>
      <c r="E532" s="594"/>
      <c r="F532" s="594" t="s">
        <v>8749</v>
      </c>
      <c r="G532" s="594" t="s">
        <v>2581</v>
      </c>
      <c r="H532" s="594" t="s">
        <v>10176</v>
      </c>
    </row>
    <row r="533" spans="1:8" x14ac:dyDescent="0.25">
      <c r="A533" s="617" t="s">
        <v>2170</v>
      </c>
      <c r="B533" s="602" t="s">
        <v>1988</v>
      </c>
      <c r="C533" s="298" t="s">
        <v>12298</v>
      </c>
      <c r="D533" s="594"/>
      <c r="E533" s="594"/>
      <c r="F533" s="594" t="s">
        <v>8750</v>
      </c>
      <c r="G533" s="594" t="s">
        <v>2582</v>
      </c>
      <c r="H533" s="594" t="s">
        <v>10176</v>
      </c>
    </row>
    <row r="534" spans="1:8" x14ac:dyDescent="0.25">
      <c r="A534" s="617" t="s">
        <v>2170</v>
      </c>
      <c r="B534" s="602" t="s">
        <v>1988</v>
      </c>
      <c r="C534" s="298" t="s">
        <v>12299</v>
      </c>
      <c r="D534" s="594"/>
      <c r="E534" s="594"/>
      <c r="F534" s="594" t="s">
        <v>8741</v>
      </c>
      <c r="G534" s="594" t="s">
        <v>2573</v>
      </c>
      <c r="H534" s="594" t="s">
        <v>10176</v>
      </c>
    </row>
    <row r="535" spans="1:8" x14ac:dyDescent="0.25">
      <c r="A535" s="617" t="s">
        <v>2170</v>
      </c>
      <c r="B535" s="602" t="s">
        <v>1988</v>
      </c>
      <c r="C535" s="298" t="s">
        <v>12300</v>
      </c>
      <c r="D535" s="594"/>
      <c r="E535" s="594"/>
      <c r="F535" s="594" t="s">
        <v>8781</v>
      </c>
      <c r="G535" s="594" t="s">
        <v>2610</v>
      </c>
      <c r="H535" s="594" t="s">
        <v>10176</v>
      </c>
    </row>
    <row r="536" spans="1:8" x14ac:dyDescent="0.25">
      <c r="A536" s="617" t="s">
        <v>2170</v>
      </c>
      <c r="B536" s="602" t="s">
        <v>1988</v>
      </c>
      <c r="C536" s="298" t="s">
        <v>12301</v>
      </c>
      <c r="D536" s="594"/>
      <c r="E536" s="594"/>
      <c r="F536" s="594" t="s">
        <v>8738</v>
      </c>
      <c r="G536" s="594" t="s">
        <v>2571</v>
      </c>
      <c r="H536" s="594" t="s">
        <v>10176</v>
      </c>
    </row>
    <row r="537" spans="1:8" x14ac:dyDescent="0.25">
      <c r="A537" s="617" t="s">
        <v>2170</v>
      </c>
      <c r="B537" s="602" t="s">
        <v>1988</v>
      </c>
      <c r="C537" s="298" t="s">
        <v>12302</v>
      </c>
      <c r="D537" s="594"/>
      <c r="E537" s="594"/>
      <c r="F537" s="594" t="s">
        <v>8737</v>
      </c>
      <c r="G537" s="594" t="s">
        <v>2570</v>
      </c>
      <c r="H537" s="594" t="s">
        <v>10176</v>
      </c>
    </row>
    <row r="538" spans="1:8" x14ac:dyDescent="0.25">
      <c r="A538" s="617" t="s">
        <v>2170</v>
      </c>
      <c r="B538" s="602" t="s">
        <v>1988</v>
      </c>
      <c r="C538" s="298" t="s">
        <v>12302</v>
      </c>
      <c r="D538" s="594"/>
      <c r="E538" s="594"/>
      <c r="F538" s="594" t="s">
        <v>8740</v>
      </c>
      <c r="G538" s="594" t="s">
        <v>2574</v>
      </c>
      <c r="H538" s="594" t="s">
        <v>10176</v>
      </c>
    </row>
    <row r="539" spans="1:8" x14ac:dyDescent="0.25">
      <c r="A539" s="617" t="s">
        <v>2170</v>
      </c>
      <c r="B539" s="602" t="s">
        <v>1988</v>
      </c>
      <c r="C539" s="298" t="s">
        <v>12303</v>
      </c>
      <c r="D539" s="594"/>
      <c r="E539" s="594"/>
      <c r="F539" s="594" t="s">
        <v>8758</v>
      </c>
      <c r="G539" s="594" t="s">
        <v>2587</v>
      </c>
      <c r="H539" s="594" t="s">
        <v>10176</v>
      </c>
    </row>
    <row r="540" spans="1:8" x14ac:dyDescent="0.25">
      <c r="A540" s="617" t="s">
        <v>2170</v>
      </c>
      <c r="B540" s="602" t="s">
        <v>1988</v>
      </c>
      <c r="C540" s="298" t="s">
        <v>12304</v>
      </c>
      <c r="D540" s="594"/>
      <c r="E540" s="594"/>
      <c r="F540" s="594" t="s">
        <v>8732</v>
      </c>
      <c r="G540" s="594" t="s">
        <v>2569</v>
      </c>
      <c r="H540" s="594" t="s">
        <v>10176</v>
      </c>
    </row>
    <row r="541" spans="1:8" x14ac:dyDescent="0.25">
      <c r="A541" s="617" t="s">
        <v>2170</v>
      </c>
      <c r="B541" s="602" t="s">
        <v>1988</v>
      </c>
      <c r="C541" s="298" t="s">
        <v>12305</v>
      </c>
      <c r="D541" s="594"/>
      <c r="E541" s="594"/>
      <c r="F541" s="594" t="s">
        <v>8771</v>
      </c>
      <c r="G541" s="594" t="s">
        <v>8772</v>
      </c>
      <c r="H541" s="594" t="s">
        <v>10176</v>
      </c>
    </row>
    <row r="542" spans="1:8" x14ac:dyDescent="0.25">
      <c r="A542" s="617" t="s">
        <v>2170</v>
      </c>
      <c r="B542" s="602" t="s">
        <v>1988</v>
      </c>
      <c r="C542" s="298" t="s">
        <v>12306</v>
      </c>
      <c r="D542" s="594"/>
      <c r="E542" s="594"/>
      <c r="F542" s="594" t="s">
        <v>8760</v>
      </c>
      <c r="G542" s="594" t="s">
        <v>2604</v>
      </c>
      <c r="H542" s="594" t="s">
        <v>10176</v>
      </c>
    </row>
    <row r="543" spans="1:8" x14ac:dyDescent="0.25">
      <c r="A543" s="617" t="s">
        <v>2170</v>
      </c>
      <c r="B543" s="602" t="s">
        <v>1988</v>
      </c>
      <c r="C543" s="298" t="s">
        <v>12307</v>
      </c>
      <c r="D543" s="594"/>
      <c r="E543" s="594"/>
      <c r="F543" s="594" t="s">
        <v>10435</v>
      </c>
      <c r="G543" s="594" t="s">
        <v>10436</v>
      </c>
      <c r="H543" s="594" t="s">
        <v>10176</v>
      </c>
    </row>
    <row r="544" spans="1:8" x14ac:dyDescent="0.25">
      <c r="A544" s="617" t="s">
        <v>2170</v>
      </c>
      <c r="B544" s="602" t="s">
        <v>1988</v>
      </c>
      <c r="C544" s="298" t="s">
        <v>12308</v>
      </c>
      <c r="D544" s="594"/>
      <c r="E544" s="594"/>
      <c r="F544" s="594" t="s">
        <v>8733</v>
      </c>
      <c r="G544" s="594" t="s">
        <v>2185</v>
      </c>
      <c r="H544" s="594" t="s">
        <v>10176</v>
      </c>
    </row>
    <row r="545" spans="1:8" x14ac:dyDescent="0.25">
      <c r="A545" s="617" t="s">
        <v>2170</v>
      </c>
      <c r="B545" s="602" t="s">
        <v>1988</v>
      </c>
      <c r="C545" s="298" t="s">
        <v>12308</v>
      </c>
      <c r="D545" s="594"/>
      <c r="E545" s="594"/>
      <c r="F545" s="594" t="s">
        <v>8753</v>
      </c>
      <c r="G545" s="594" t="s">
        <v>2583</v>
      </c>
      <c r="H545" s="594" t="s">
        <v>10178</v>
      </c>
    </row>
    <row r="546" spans="1:8" x14ac:dyDescent="0.25">
      <c r="A546" s="617" t="s">
        <v>2170</v>
      </c>
      <c r="B546" s="602" t="s">
        <v>1988</v>
      </c>
      <c r="C546" s="298" t="s">
        <v>12308</v>
      </c>
      <c r="D546" s="594"/>
      <c r="E546" s="594"/>
      <c r="F546" s="594" t="s">
        <v>8747</v>
      </c>
      <c r="G546" s="594" t="s">
        <v>2051</v>
      </c>
      <c r="H546" s="594" t="s">
        <v>10178</v>
      </c>
    </row>
    <row r="547" spans="1:8" x14ac:dyDescent="0.25">
      <c r="A547" s="617" t="s">
        <v>2170</v>
      </c>
      <c r="B547" s="602" t="s">
        <v>1988</v>
      </c>
      <c r="C547" s="298" t="s">
        <v>12309</v>
      </c>
      <c r="D547" s="594"/>
      <c r="E547" s="594"/>
      <c r="F547" s="594" t="s">
        <v>8764</v>
      </c>
      <c r="G547" s="594" t="s">
        <v>2592</v>
      </c>
      <c r="H547" s="594" t="s">
        <v>10178</v>
      </c>
    </row>
    <row r="548" spans="1:8" x14ac:dyDescent="0.25">
      <c r="A548" s="617" t="s">
        <v>2170</v>
      </c>
      <c r="B548" s="602" t="s">
        <v>1988</v>
      </c>
      <c r="C548" s="298" t="s">
        <v>12309</v>
      </c>
      <c r="D548" s="594"/>
      <c r="E548" s="594"/>
      <c r="F548" s="594" t="s">
        <v>8766</v>
      </c>
      <c r="G548" s="594" t="s">
        <v>2594</v>
      </c>
      <c r="H548" s="594" t="s">
        <v>10178</v>
      </c>
    </row>
    <row r="549" spans="1:8" x14ac:dyDescent="0.25">
      <c r="A549" s="617" t="s">
        <v>2170</v>
      </c>
      <c r="B549" s="602" t="s">
        <v>1988</v>
      </c>
      <c r="C549" s="298" t="s">
        <v>12310</v>
      </c>
      <c r="D549" s="594"/>
      <c r="E549" s="594"/>
      <c r="F549" s="594" t="s">
        <v>8770</v>
      </c>
      <c r="G549" s="594" t="s">
        <v>2597</v>
      </c>
      <c r="H549" s="594" t="s">
        <v>10178</v>
      </c>
    </row>
    <row r="550" spans="1:8" x14ac:dyDescent="0.25">
      <c r="A550" s="617" t="s">
        <v>2170</v>
      </c>
      <c r="B550" s="602" t="s">
        <v>1988</v>
      </c>
      <c r="C550" s="298" t="s">
        <v>12310</v>
      </c>
      <c r="D550" s="594"/>
      <c r="E550" s="594"/>
      <c r="F550" s="594" t="s">
        <v>8788</v>
      </c>
      <c r="G550" s="594" t="s">
        <v>2614</v>
      </c>
      <c r="H550" s="594" t="s">
        <v>10178</v>
      </c>
    </row>
    <row r="551" spans="1:8" x14ac:dyDescent="0.25">
      <c r="A551" s="617" t="s">
        <v>2170</v>
      </c>
      <c r="B551" s="602" t="s">
        <v>1988</v>
      </c>
      <c r="C551" s="298" t="s">
        <v>12310</v>
      </c>
      <c r="D551" s="594"/>
      <c r="E551" s="594"/>
      <c r="F551" s="594" t="s">
        <v>8786</v>
      </c>
      <c r="G551" s="594" t="s">
        <v>2613</v>
      </c>
      <c r="H551" s="594" t="s">
        <v>10178</v>
      </c>
    </row>
    <row r="552" spans="1:8" x14ac:dyDescent="0.25">
      <c r="A552" s="617" t="s">
        <v>2170</v>
      </c>
      <c r="B552" s="602" t="s">
        <v>1988</v>
      </c>
      <c r="C552" s="298" t="s">
        <v>12311</v>
      </c>
      <c r="D552" s="594"/>
      <c r="E552" s="594"/>
      <c r="F552" s="594" t="s">
        <v>8736</v>
      </c>
      <c r="G552" s="594" t="s">
        <v>2568</v>
      </c>
      <c r="H552" s="594" t="s">
        <v>10178</v>
      </c>
    </row>
    <row r="553" spans="1:8" x14ac:dyDescent="0.25">
      <c r="A553" s="617" t="s">
        <v>2170</v>
      </c>
      <c r="B553" s="602" t="s">
        <v>1988</v>
      </c>
      <c r="C553" s="298" t="s">
        <v>12312</v>
      </c>
      <c r="D553" s="594"/>
      <c r="E553" s="594"/>
      <c r="F553" s="594" t="s">
        <v>8790</v>
      </c>
      <c r="G553" s="594" t="s">
        <v>2615</v>
      </c>
      <c r="H553" s="594" t="s">
        <v>10178</v>
      </c>
    </row>
    <row r="554" spans="1:8" x14ac:dyDescent="0.25">
      <c r="A554" s="617" t="s">
        <v>2170</v>
      </c>
      <c r="B554" s="602" t="s">
        <v>1988</v>
      </c>
      <c r="C554" s="298" t="s">
        <v>12313</v>
      </c>
      <c r="D554" s="594"/>
      <c r="E554" s="594"/>
      <c r="F554" s="594" t="s">
        <v>8763</v>
      </c>
      <c r="G554" s="594" t="s">
        <v>2612</v>
      </c>
      <c r="H554" s="594" t="s">
        <v>10178</v>
      </c>
    </row>
    <row r="555" spans="1:8" x14ac:dyDescent="0.25">
      <c r="A555" s="617" t="s">
        <v>2170</v>
      </c>
      <c r="B555" s="602" t="s">
        <v>1988</v>
      </c>
      <c r="C555" s="298" t="s">
        <v>12314</v>
      </c>
      <c r="D555" s="594"/>
      <c r="E555" s="594"/>
      <c r="F555" s="594" t="s">
        <v>8754</v>
      </c>
      <c r="G555" s="594" t="s">
        <v>2576</v>
      </c>
      <c r="H555" s="594" t="s">
        <v>10178</v>
      </c>
    </row>
    <row r="556" spans="1:8" x14ac:dyDescent="0.25">
      <c r="A556" s="617" t="s">
        <v>2170</v>
      </c>
      <c r="B556" s="602" t="s">
        <v>1988</v>
      </c>
      <c r="C556" s="298" t="s">
        <v>12314</v>
      </c>
      <c r="D556" s="594"/>
      <c r="E556" s="594"/>
      <c r="F556" s="594" t="s">
        <v>8751</v>
      </c>
      <c r="G556" s="594" t="s">
        <v>2582</v>
      </c>
      <c r="H556" s="594" t="s">
        <v>10178</v>
      </c>
    </row>
    <row r="557" spans="1:8" x14ac:dyDescent="0.25">
      <c r="A557" s="617" t="s">
        <v>2170</v>
      </c>
      <c r="B557" s="602" t="s">
        <v>1988</v>
      </c>
      <c r="C557" s="298" t="s">
        <v>12315</v>
      </c>
      <c r="D557" s="594"/>
      <c r="E557" s="594"/>
      <c r="F557" s="594" t="s">
        <v>8742</v>
      </c>
      <c r="G557" s="594" t="s">
        <v>2573</v>
      </c>
      <c r="H557" s="594" t="s">
        <v>10178</v>
      </c>
    </row>
    <row r="558" spans="1:8" x14ac:dyDescent="0.25">
      <c r="A558" s="617" t="s">
        <v>2170</v>
      </c>
      <c r="B558" s="602" t="s">
        <v>1988</v>
      </c>
      <c r="C558" s="298" t="s">
        <v>12316</v>
      </c>
      <c r="D558" s="594"/>
      <c r="E558" s="594"/>
      <c r="F558" s="594" t="s">
        <v>10437</v>
      </c>
      <c r="G558" s="594" t="s">
        <v>2610</v>
      </c>
      <c r="H558" s="594" t="s">
        <v>10178</v>
      </c>
    </row>
    <row r="559" spans="1:8" x14ac:dyDescent="0.25">
      <c r="A559" s="617" t="s">
        <v>2170</v>
      </c>
      <c r="B559" s="602" t="s">
        <v>1988</v>
      </c>
      <c r="C559" s="298" t="s">
        <v>12317</v>
      </c>
      <c r="D559" s="594"/>
      <c r="E559" s="594"/>
      <c r="F559" s="594" t="s">
        <v>8759</v>
      </c>
      <c r="G559" s="594" t="s">
        <v>2587</v>
      </c>
      <c r="H559" s="594" t="s">
        <v>10178</v>
      </c>
    </row>
    <row r="560" spans="1:8" x14ac:dyDescent="0.25">
      <c r="A560" s="617" t="s">
        <v>2170</v>
      </c>
      <c r="B560" s="602" t="s">
        <v>1988</v>
      </c>
      <c r="C560" s="298" t="s">
        <v>12318</v>
      </c>
      <c r="D560" s="594"/>
      <c r="E560" s="594"/>
      <c r="F560" s="594" t="s">
        <v>8773</v>
      </c>
      <c r="G560" s="594" t="s">
        <v>8772</v>
      </c>
      <c r="H560" s="594" t="s">
        <v>10178</v>
      </c>
    </row>
    <row r="561" spans="1:8" x14ac:dyDescent="0.25">
      <c r="A561" s="617" t="s">
        <v>2170</v>
      </c>
      <c r="B561" s="602" t="s">
        <v>1988</v>
      </c>
      <c r="C561" s="298" t="s">
        <v>12319</v>
      </c>
      <c r="D561" s="594"/>
      <c r="E561" s="594"/>
      <c r="F561" s="594" t="s">
        <v>8734</v>
      </c>
      <c r="G561" s="594" t="s">
        <v>2185</v>
      </c>
      <c r="H561" s="594" t="s">
        <v>10178</v>
      </c>
    </row>
    <row r="562" spans="1:8" x14ac:dyDescent="0.25">
      <c r="A562" s="617" t="s">
        <v>2170</v>
      </c>
      <c r="B562" s="602" t="s">
        <v>1988</v>
      </c>
      <c r="C562" s="298" t="s">
        <v>12320</v>
      </c>
      <c r="D562" s="594"/>
      <c r="E562" s="594"/>
      <c r="F562" s="594" t="s">
        <v>8755</v>
      </c>
      <c r="G562" s="594" t="s">
        <v>2584</v>
      </c>
      <c r="H562" s="594" t="s">
        <v>10177</v>
      </c>
    </row>
    <row r="563" spans="1:8" x14ac:dyDescent="0.25">
      <c r="A563" s="617" t="s">
        <v>2170</v>
      </c>
      <c r="B563" s="602" t="s">
        <v>1988</v>
      </c>
      <c r="C563" s="298" t="s">
        <v>12321</v>
      </c>
      <c r="D563" s="594"/>
      <c r="E563" s="594"/>
      <c r="F563" s="594" t="s">
        <v>8761</v>
      </c>
      <c r="G563" s="594" t="s">
        <v>2591</v>
      </c>
      <c r="H563" s="594" t="s">
        <v>10177</v>
      </c>
    </row>
    <row r="564" spans="1:8" x14ac:dyDescent="0.25">
      <c r="A564" s="617" t="s">
        <v>2170</v>
      </c>
      <c r="B564" s="602" t="s">
        <v>1988</v>
      </c>
      <c r="C564" s="298" t="s">
        <v>12322</v>
      </c>
      <c r="D564" s="594"/>
      <c r="E564" s="594"/>
      <c r="F564" s="594" t="s">
        <v>8767</v>
      </c>
      <c r="G564" s="594" t="s">
        <v>2594</v>
      </c>
      <c r="H564" s="594" t="s">
        <v>10177</v>
      </c>
    </row>
    <row r="565" spans="1:8" x14ac:dyDescent="0.25">
      <c r="A565" s="617" t="s">
        <v>2170</v>
      </c>
      <c r="B565" s="602" t="s">
        <v>1988</v>
      </c>
      <c r="C565" s="298" t="s">
        <v>12323</v>
      </c>
      <c r="D565" s="594"/>
      <c r="E565" s="594"/>
      <c r="F565" s="594" t="s">
        <v>8785</v>
      </c>
      <c r="G565" s="594" t="s">
        <v>2608</v>
      </c>
      <c r="H565" s="594" t="s">
        <v>10177</v>
      </c>
    </row>
    <row r="566" spans="1:8" x14ac:dyDescent="0.25">
      <c r="A566" s="617" t="s">
        <v>2170</v>
      </c>
      <c r="B566" s="602" t="s">
        <v>1988</v>
      </c>
      <c r="C566" s="298" t="s">
        <v>12324</v>
      </c>
      <c r="D566" s="594"/>
      <c r="E566" s="594"/>
      <c r="F566" s="594" t="s">
        <v>8789</v>
      </c>
      <c r="G566" s="594" t="s">
        <v>2614</v>
      </c>
      <c r="H566" s="594" t="s">
        <v>10177</v>
      </c>
    </row>
    <row r="567" spans="1:8" x14ac:dyDescent="0.25">
      <c r="A567" s="617" t="s">
        <v>2170</v>
      </c>
      <c r="B567" s="602" t="s">
        <v>1988</v>
      </c>
      <c r="C567" s="298" t="s">
        <v>12325</v>
      </c>
      <c r="D567" s="594"/>
      <c r="E567" s="594"/>
      <c r="F567" s="594" t="s">
        <v>8748</v>
      </c>
      <c r="G567" s="594" t="s">
        <v>2580</v>
      </c>
      <c r="H567" s="594" t="s">
        <v>10177</v>
      </c>
    </row>
    <row r="568" spans="1:8" x14ac:dyDescent="0.25">
      <c r="A568" s="617" t="s">
        <v>2170</v>
      </c>
      <c r="B568" s="602" t="s">
        <v>1988</v>
      </c>
      <c r="C568" s="298" t="s">
        <v>12326</v>
      </c>
      <c r="D568" s="594"/>
      <c r="E568" s="594"/>
      <c r="F568" s="594" t="s">
        <v>8776</v>
      </c>
      <c r="G568" s="594" t="s">
        <v>2600</v>
      </c>
      <c r="H568" s="594" t="s">
        <v>10177</v>
      </c>
    </row>
    <row r="569" spans="1:8" x14ac:dyDescent="0.25">
      <c r="A569" s="617" t="s">
        <v>2169</v>
      </c>
      <c r="B569" s="602" t="s">
        <v>1987</v>
      </c>
      <c r="C569" s="298" t="s">
        <v>12327</v>
      </c>
      <c r="D569" s="594"/>
      <c r="E569" s="594"/>
      <c r="F569" s="594" t="s">
        <v>8778</v>
      </c>
      <c r="G569" s="594" t="s">
        <v>2602</v>
      </c>
      <c r="H569" s="594" t="s">
        <v>10177</v>
      </c>
    </row>
    <row r="570" spans="1:8" x14ac:dyDescent="0.25">
      <c r="A570" s="617" t="s">
        <v>2169</v>
      </c>
      <c r="B570" s="602" t="s">
        <v>1987</v>
      </c>
      <c r="C570" s="298" t="s">
        <v>12328</v>
      </c>
      <c r="D570" s="594"/>
      <c r="E570" s="594"/>
      <c r="F570" s="594" t="s">
        <v>8783</v>
      </c>
      <c r="G570" s="594" t="s">
        <v>2607</v>
      </c>
      <c r="H570" s="594" t="s">
        <v>10177</v>
      </c>
    </row>
    <row r="571" spans="1:8" x14ac:dyDescent="0.25">
      <c r="A571" s="617" t="s">
        <v>2169</v>
      </c>
      <c r="B571" s="602" t="s">
        <v>1987</v>
      </c>
      <c r="C571" s="298" t="s">
        <v>12329</v>
      </c>
      <c r="D571" s="594"/>
      <c r="E571" s="594"/>
      <c r="F571" s="594" t="s">
        <v>8768</v>
      </c>
      <c r="G571" s="594" t="s">
        <v>2596</v>
      </c>
      <c r="H571" s="594" t="s">
        <v>10177</v>
      </c>
    </row>
    <row r="572" spans="1:8" x14ac:dyDescent="0.25">
      <c r="A572" s="617" t="s">
        <v>2169</v>
      </c>
      <c r="B572" s="602" t="s">
        <v>1987</v>
      </c>
      <c r="C572" s="298" t="s">
        <v>12330</v>
      </c>
      <c r="D572" s="594"/>
      <c r="E572" s="594"/>
      <c r="F572" s="594" t="s">
        <v>8784</v>
      </c>
      <c r="G572" s="594" t="s">
        <v>2611</v>
      </c>
      <c r="H572" s="594" t="s">
        <v>10177</v>
      </c>
    </row>
    <row r="573" spans="1:8" x14ac:dyDescent="0.25">
      <c r="A573" s="617" t="s">
        <v>2169</v>
      </c>
      <c r="B573" s="602" t="s">
        <v>1987</v>
      </c>
      <c r="C573" s="298" t="s">
        <v>12331</v>
      </c>
      <c r="D573" s="594"/>
      <c r="E573" s="594"/>
      <c r="F573" s="594" t="s">
        <v>8735</v>
      </c>
      <c r="G573" s="594" t="s">
        <v>2185</v>
      </c>
      <c r="H573" s="594" t="s">
        <v>10177</v>
      </c>
    </row>
    <row r="574" spans="1:8" x14ac:dyDescent="0.25">
      <c r="A574" s="617" t="s">
        <v>2169</v>
      </c>
      <c r="B574" s="602" t="s">
        <v>1987</v>
      </c>
      <c r="C574" s="298" t="s">
        <v>12332</v>
      </c>
      <c r="D574" s="594"/>
      <c r="E574" s="594"/>
      <c r="F574" s="594" t="s">
        <v>10438</v>
      </c>
      <c r="G574" s="594" t="s">
        <v>10439</v>
      </c>
      <c r="H574" s="594" t="s">
        <v>6439</v>
      </c>
    </row>
    <row r="575" spans="1:8" x14ac:dyDescent="0.25">
      <c r="A575" s="617" t="s">
        <v>2169</v>
      </c>
      <c r="B575" s="602" t="s">
        <v>1987</v>
      </c>
      <c r="C575" s="298" t="s">
        <v>12333</v>
      </c>
      <c r="D575" s="594"/>
      <c r="E575" s="594"/>
      <c r="F575" s="594" t="s">
        <v>10440</v>
      </c>
      <c r="G575" s="594" t="s">
        <v>10441</v>
      </c>
      <c r="H575" s="594" t="s">
        <v>6439</v>
      </c>
    </row>
    <row r="576" spans="1:8" x14ac:dyDescent="0.25">
      <c r="A576" s="617" t="s">
        <v>2169</v>
      </c>
      <c r="B576" s="602" t="s">
        <v>1987</v>
      </c>
      <c r="C576" s="298" t="s">
        <v>12334</v>
      </c>
      <c r="D576" s="594"/>
      <c r="E576" s="594"/>
      <c r="F576" s="594" t="s">
        <v>10442</v>
      </c>
      <c r="G576" s="594" t="s">
        <v>10443</v>
      </c>
      <c r="H576" s="594" t="s">
        <v>6439</v>
      </c>
    </row>
    <row r="577" spans="1:8" x14ac:dyDescent="0.25">
      <c r="A577" s="617" t="s">
        <v>2169</v>
      </c>
      <c r="B577" s="602" t="s">
        <v>1987</v>
      </c>
      <c r="C577" s="298" t="s">
        <v>12335</v>
      </c>
      <c r="D577" s="594"/>
      <c r="E577" s="594"/>
      <c r="F577" s="594" t="s">
        <v>10444</v>
      </c>
      <c r="G577" s="594" t="s">
        <v>10445</v>
      </c>
      <c r="H577" s="594" t="s">
        <v>6439</v>
      </c>
    </row>
    <row r="578" spans="1:8" x14ac:dyDescent="0.25">
      <c r="A578" s="617" t="s">
        <v>2169</v>
      </c>
      <c r="B578" s="602" t="s">
        <v>1987</v>
      </c>
      <c r="C578" s="298" t="s">
        <v>12336</v>
      </c>
      <c r="D578" s="594"/>
      <c r="E578" s="594"/>
      <c r="F578" s="594" t="s">
        <v>10446</v>
      </c>
      <c r="G578" s="594" t="s">
        <v>10447</v>
      </c>
      <c r="H578" s="594" t="s">
        <v>6439</v>
      </c>
    </row>
    <row r="579" spans="1:8" x14ac:dyDescent="0.25">
      <c r="A579" s="617" t="s">
        <v>2169</v>
      </c>
      <c r="B579" s="602" t="s">
        <v>1987</v>
      </c>
      <c r="C579" s="298" t="s">
        <v>12337</v>
      </c>
      <c r="D579" s="594"/>
      <c r="E579" s="594"/>
      <c r="F579" s="594" t="s">
        <v>10448</v>
      </c>
      <c r="G579" s="594" t="s">
        <v>10449</v>
      </c>
      <c r="H579" s="594" t="s">
        <v>6439</v>
      </c>
    </row>
    <row r="580" spans="1:8" x14ac:dyDescent="0.25">
      <c r="A580" s="617" t="s">
        <v>2169</v>
      </c>
      <c r="B580" s="602" t="s">
        <v>1987</v>
      </c>
      <c r="C580" s="298" t="s">
        <v>12338</v>
      </c>
      <c r="D580" s="594"/>
      <c r="E580" s="594"/>
      <c r="F580" s="594" t="s">
        <v>10450</v>
      </c>
      <c r="G580" s="594" t="s">
        <v>10451</v>
      </c>
      <c r="H580" s="594" t="s">
        <v>6439</v>
      </c>
    </row>
    <row r="581" spans="1:8" x14ac:dyDescent="0.25">
      <c r="A581" s="617" t="s">
        <v>2169</v>
      </c>
      <c r="B581" s="602" t="s">
        <v>1987</v>
      </c>
      <c r="C581" s="298" t="s">
        <v>12339</v>
      </c>
      <c r="D581" s="594"/>
      <c r="E581" s="594"/>
      <c r="F581" s="594" t="s">
        <v>10452</v>
      </c>
      <c r="G581" s="594" t="s">
        <v>10453</v>
      </c>
      <c r="H581" s="594" t="s">
        <v>6439</v>
      </c>
    </row>
    <row r="582" spans="1:8" x14ac:dyDescent="0.25">
      <c r="A582" s="617" t="s">
        <v>2169</v>
      </c>
      <c r="B582" s="602" t="s">
        <v>1987</v>
      </c>
      <c r="C582" s="298" t="s">
        <v>12340</v>
      </c>
      <c r="D582" s="594"/>
      <c r="E582" s="594"/>
      <c r="F582" s="594" t="s">
        <v>10454</v>
      </c>
      <c r="G582" s="594" t="s">
        <v>10455</v>
      </c>
      <c r="H582" s="594" t="s">
        <v>6439</v>
      </c>
    </row>
    <row r="583" spans="1:8" x14ac:dyDescent="0.25">
      <c r="A583" s="617" t="s">
        <v>2169</v>
      </c>
      <c r="B583" s="602" t="s">
        <v>1987</v>
      </c>
      <c r="C583" s="298" t="s">
        <v>12341</v>
      </c>
      <c r="D583" s="594"/>
      <c r="E583" s="594"/>
      <c r="F583" s="594" t="s">
        <v>10456</v>
      </c>
      <c r="G583" s="594" t="s">
        <v>10457</v>
      </c>
      <c r="H583" s="594" t="s">
        <v>6439</v>
      </c>
    </row>
    <row r="584" spans="1:8" x14ac:dyDescent="0.25">
      <c r="A584" s="617" t="s">
        <v>2169</v>
      </c>
      <c r="B584" s="602" t="s">
        <v>1987</v>
      </c>
      <c r="C584" s="298" t="s">
        <v>12342</v>
      </c>
      <c r="D584" s="594"/>
      <c r="E584" s="594"/>
      <c r="F584" s="594" t="s">
        <v>10458</v>
      </c>
      <c r="G584" s="594" t="s">
        <v>10459</v>
      </c>
      <c r="H584" s="594" t="s">
        <v>6439</v>
      </c>
    </row>
    <row r="585" spans="1:8" x14ac:dyDescent="0.25">
      <c r="A585" s="617" t="s">
        <v>2169</v>
      </c>
      <c r="B585" s="602" t="s">
        <v>1987</v>
      </c>
      <c r="C585" s="298" t="s">
        <v>12343</v>
      </c>
      <c r="D585" s="594"/>
      <c r="E585" s="594"/>
      <c r="F585" s="594" t="s">
        <v>10460</v>
      </c>
      <c r="G585" s="594" t="s">
        <v>10461</v>
      </c>
      <c r="H585" s="594" t="s">
        <v>6439</v>
      </c>
    </row>
    <row r="586" spans="1:8" x14ac:dyDescent="0.25">
      <c r="A586" s="617" t="s">
        <v>2169</v>
      </c>
      <c r="B586" s="602" t="s">
        <v>1987</v>
      </c>
      <c r="C586" s="298" t="s">
        <v>12344</v>
      </c>
      <c r="D586" s="594"/>
      <c r="E586" s="594"/>
      <c r="F586" s="594" t="s">
        <v>10462</v>
      </c>
      <c r="G586" s="594" t="s">
        <v>10463</v>
      </c>
      <c r="H586" s="594" t="s">
        <v>6439</v>
      </c>
    </row>
    <row r="587" spans="1:8" x14ac:dyDescent="0.25">
      <c r="A587" s="617" t="s">
        <v>2169</v>
      </c>
      <c r="B587" s="602" t="s">
        <v>1987</v>
      </c>
      <c r="C587" s="298" t="s">
        <v>12345</v>
      </c>
      <c r="D587" s="594"/>
      <c r="E587" s="594"/>
      <c r="F587" s="594" t="s">
        <v>10464</v>
      </c>
      <c r="G587" s="594" t="s">
        <v>10465</v>
      </c>
      <c r="H587" s="594" t="s">
        <v>6439</v>
      </c>
    </row>
    <row r="588" spans="1:8" x14ac:dyDescent="0.25">
      <c r="A588" s="617" t="s">
        <v>2169</v>
      </c>
      <c r="B588" s="602" t="s">
        <v>1987</v>
      </c>
      <c r="C588" s="298" t="s">
        <v>12346</v>
      </c>
      <c r="D588" s="594"/>
      <c r="E588" s="594"/>
      <c r="F588" s="594" t="s">
        <v>10466</v>
      </c>
      <c r="G588" s="594" t="s">
        <v>10467</v>
      </c>
      <c r="H588" s="594" t="s">
        <v>6439</v>
      </c>
    </row>
    <row r="589" spans="1:8" x14ac:dyDescent="0.25">
      <c r="A589" s="617" t="s">
        <v>2169</v>
      </c>
      <c r="B589" s="602" t="s">
        <v>1987</v>
      </c>
      <c r="C589" s="298" t="s">
        <v>12347</v>
      </c>
      <c r="D589" s="594"/>
      <c r="E589" s="594"/>
      <c r="F589" s="594" t="s">
        <v>10468</v>
      </c>
      <c r="G589" s="594" t="s">
        <v>10469</v>
      </c>
      <c r="H589" s="594" t="s">
        <v>6439</v>
      </c>
    </row>
    <row r="590" spans="1:8" x14ac:dyDescent="0.25">
      <c r="A590" s="617" t="s">
        <v>2169</v>
      </c>
      <c r="B590" s="602" t="s">
        <v>1987</v>
      </c>
      <c r="C590" s="298" t="s">
        <v>12348</v>
      </c>
      <c r="D590" s="594"/>
      <c r="E590" s="594"/>
      <c r="F590" s="594" t="s">
        <v>10470</v>
      </c>
      <c r="G590" s="594" t="s">
        <v>10471</v>
      </c>
      <c r="H590" s="594" t="s">
        <v>6439</v>
      </c>
    </row>
    <row r="591" spans="1:8" x14ac:dyDescent="0.25">
      <c r="A591" s="617" t="s">
        <v>2169</v>
      </c>
      <c r="B591" s="602" t="s">
        <v>1987</v>
      </c>
      <c r="C591" s="298" t="s">
        <v>12349</v>
      </c>
      <c r="D591" s="594"/>
      <c r="E591" s="594"/>
      <c r="F591" s="594" t="s">
        <v>10472</v>
      </c>
      <c r="G591" s="594" t="s">
        <v>10473</v>
      </c>
      <c r="H591" s="594" t="s">
        <v>6439</v>
      </c>
    </row>
    <row r="592" spans="1:8" x14ac:dyDescent="0.25">
      <c r="A592" s="617" t="s">
        <v>2169</v>
      </c>
      <c r="B592" s="602" t="s">
        <v>1987</v>
      </c>
      <c r="C592" s="298" t="s">
        <v>12350</v>
      </c>
      <c r="D592" s="594"/>
      <c r="E592" s="594"/>
      <c r="F592" s="594" t="s">
        <v>10474</v>
      </c>
      <c r="G592" s="594" t="s">
        <v>10475</v>
      </c>
      <c r="H592" s="594" t="s">
        <v>6439</v>
      </c>
    </row>
    <row r="593" spans="1:8" x14ac:dyDescent="0.25">
      <c r="A593" s="617" t="s">
        <v>2169</v>
      </c>
      <c r="B593" s="602" t="s">
        <v>1987</v>
      </c>
      <c r="C593" s="298" t="s">
        <v>12351</v>
      </c>
      <c r="D593" s="594"/>
      <c r="E593" s="594"/>
      <c r="F593" s="594" t="s">
        <v>10476</v>
      </c>
      <c r="G593" s="594" t="s">
        <v>10477</v>
      </c>
      <c r="H593" s="594" t="s">
        <v>6439</v>
      </c>
    </row>
    <row r="594" spans="1:8" x14ac:dyDescent="0.25">
      <c r="A594" s="617" t="s">
        <v>2169</v>
      </c>
      <c r="B594" s="602" t="s">
        <v>1987</v>
      </c>
      <c r="C594" s="298" t="s">
        <v>12352</v>
      </c>
      <c r="D594" s="594"/>
      <c r="E594" s="594"/>
      <c r="F594" s="594" t="s">
        <v>10478</v>
      </c>
      <c r="G594" s="594" t="s">
        <v>10479</v>
      </c>
      <c r="H594" s="594" t="s">
        <v>6439</v>
      </c>
    </row>
    <row r="595" spans="1:8" x14ac:dyDescent="0.25">
      <c r="A595" s="617" t="s">
        <v>2169</v>
      </c>
      <c r="B595" s="602" t="s">
        <v>1987</v>
      </c>
      <c r="C595" s="298" t="s">
        <v>12353</v>
      </c>
      <c r="D595" s="594"/>
      <c r="E595" s="594"/>
      <c r="F595" s="594" t="s">
        <v>10480</v>
      </c>
      <c r="G595" s="594" t="s">
        <v>10481</v>
      </c>
      <c r="H595" s="594" t="s">
        <v>6439</v>
      </c>
    </row>
    <row r="596" spans="1:8" x14ac:dyDescent="0.25">
      <c r="A596" s="617" t="s">
        <v>2169</v>
      </c>
      <c r="B596" s="602" t="s">
        <v>1987</v>
      </c>
      <c r="C596" s="298" t="s">
        <v>12354</v>
      </c>
      <c r="D596" s="594"/>
      <c r="E596" s="594"/>
      <c r="F596" s="594" t="s">
        <v>10482</v>
      </c>
      <c r="G596" s="594" t="s">
        <v>10483</v>
      </c>
      <c r="H596" s="594" t="s">
        <v>6439</v>
      </c>
    </row>
    <row r="597" spans="1:8" x14ac:dyDescent="0.25">
      <c r="A597" s="617" t="s">
        <v>2169</v>
      </c>
      <c r="B597" s="602" t="s">
        <v>1987</v>
      </c>
      <c r="C597" s="298" t="s">
        <v>12355</v>
      </c>
      <c r="D597" s="594"/>
      <c r="E597" s="594"/>
      <c r="F597" s="594" t="s">
        <v>10484</v>
      </c>
      <c r="G597" s="594" t="s">
        <v>10485</v>
      </c>
      <c r="H597" s="594" t="s">
        <v>6439</v>
      </c>
    </row>
    <row r="598" spans="1:8" x14ac:dyDescent="0.25">
      <c r="A598" s="617" t="s">
        <v>2169</v>
      </c>
      <c r="B598" s="602" t="s">
        <v>1987</v>
      </c>
      <c r="C598" s="298" t="s">
        <v>12356</v>
      </c>
      <c r="D598" s="594"/>
      <c r="E598" s="594"/>
      <c r="F598" s="594" t="s">
        <v>10486</v>
      </c>
      <c r="G598" s="594" t="s">
        <v>10487</v>
      </c>
      <c r="H598" s="594" t="s">
        <v>6439</v>
      </c>
    </row>
    <row r="599" spans="1:8" x14ac:dyDescent="0.25">
      <c r="A599" s="617" t="s">
        <v>2169</v>
      </c>
      <c r="B599" s="602" t="s">
        <v>1987</v>
      </c>
      <c r="C599" s="298" t="s">
        <v>12357</v>
      </c>
      <c r="D599" s="594"/>
      <c r="E599" s="594"/>
      <c r="F599" s="594" t="s">
        <v>10488</v>
      </c>
      <c r="G599" s="594" t="s">
        <v>10489</v>
      </c>
      <c r="H599" s="594" t="s">
        <v>6439</v>
      </c>
    </row>
    <row r="600" spans="1:8" x14ac:dyDescent="0.25">
      <c r="A600" s="617" t="s">
        <v>2169</v>
      </c>
      <c r="B600" s="602" t="s">
        <v>1987</v>
      </c>
      <c r="C600" s="298" t="s">
        <v>12358</v>
      </c>
      <c r="D600" s="594"/>
      <c r="E600" s="594"/>
      <c r="F600" s="594" t="s">
        <v>10490</v>
      </c>
      <c r="G600" s="594" t="s">
        <v>10491</v>
      </c>
      <c r="H600" s="594" t="s">
        <v>6439</v>
      </c>
    </row>
    <row r="601" spans="1:8" x14ac:dyDescent="0.25">
      <c r="A601" s="617" t="s">
        <v>2169</v>
      </c>
      <c r="B601" s="602" t="s">
        <v>1987</v>
      </c>
      <c r="C601" s="298" t="s">
        <v>12359</v>
      </c>
      <c r="D601" s="594"/>
      <c r="E601" s="594"/>
      <c r="F601" s="594" t="s">
        <v>10492</v>
      </c>
      <c r="G601" s="594" t="s">
        <v>10493</v>
      </c>
      <c r="H601" s="594" t="s">
        <v>6439</v>
      </c>
    </row>
    <row r="602" spans="1:8" x14ac:dyDescent="0.25">
      <c r="A602" s="617" t="s">
        <v>2169</v>
      </c>
      <c r="B602" s="602" t="s">
        <v>1987</v>
      </c>
      <c r="C602" s="298" t="s">
        <v>12360</v>
      </c>
      <c r="D602" s="594"/>
      <c r="E602" s="594"/>
      <c r="F602" s="594" t="s">
        <v>8792</v>
      </c>
      <c r="G602" s="593" t="s">
        <v>2170</v>
      </c>
      <c r="H602" s="594" t="s">
        <v>10179</v>
      </c>
    </row>
    <row r="603" spans="1:8" x14ac:dyDescent="0.25">
      <c r="A603" s="617" t="s">
        <v>2169</v>
      </c>
      <c r="B603" s="602" t="s">
        <v>1987</v>
      </c>
      <c r="C603" s="298" t="s">
        <v>12361</v>
      </c>
      <c r="D603" s="594"/>
      <c r="E603" s="594"/>
      <c r="F603" s="594" t="s">
        <v>8791</v>
      </c>
      <c r="G603" s="593" t="s">
        <v>2170</v>
      </c>
      <c r="H603" s="594" t="s">
        <v>6440</v>
      </c>
    </row>
    <row r="604" spans="1:8" x14ac:dyDescent="0.25">
      <c r="A604" s="617" t="s">
        <v>2169</v>
      </c>
      <c r="B604" s="602" t="s">
        <v>1987</v>
      </c>
      <c r="C604" s="298" t="s">
        <v>12362</v>
      </c>
      <c r="D604" s="594"/>
      <c r="E604" s="594"/>
      <c r="F604" s="594" t="s">
        <v>8826</v>
      </c>
      <c r="G604" s="594" t="s">
        <v>2640</v>
      </c>
      <c r="H604" s="594" t="s">
        <v>10176</v>
      </c>
    </row>
    <row r="605" spans="1:8" x14ac:dyDescent="0.25">
      <c r="A605" s="617" t="s">
        <v>2169</v>
      </c>
      <c r="B605" s="602" t="s">
        <v>1987</v>
      </c>
      <c r="C605" s="298" t="s">
        <v>12363</v>
      </c>
      <c r="D605" s="594"/>
      <c r="E605" s="594"/>
      <c r="F605" s="594" t="s">
        <v>8829</v>
      </c>
      <c r="G605" s="594" t="s">
        <v>2642</v>
      </c>
      <c r="H605" s="594" t="s">
        <v>10176</v>
      </c>
    </row>
    <row r="606" spans="1:8" x14ac:dyDescent="0.25">
      <c r="A606" s="617" t="s">
        <v>2169</v>
      </c>
      <c r="B606" s="602" t="s">
        <v>1987</v>
      </c>
      <c r="C606" s="298" t="s">
        <v>12364</v>
      </c>
      <c r="D606" s="594"/>
      <c r="E606" s="594"/>
      <c r="F606" s="594" t="s">
        <v>8800</v>
      </c>
      <c r="G606" s="594" t="s">
        <v>2620</v>
      </c>
      <c r="H606" s="594" t="s">
        <v>10176</v>
      </c>
    </row>
    <row r="607" spans="1:8" x14ac:dyDescent="0.25">
      <c r="A607" s="617" t="s">
        <v>2169</v>
      </c>
      <c r="B607" s="602" t="s">
        <v>1987</v>
      </c>
      <c r="C607" s="298" t="s">
        <v>12365</v>
      </c>
      <c r="D607" s="594"/>
      <c r="E607" s="594"/>
      <c r="F607" s="594" t="s">
        <v>8814</v>
      </c>
      <c r="G607" s="594" t="s">
        <v>2628</v>
      </c>
      <c r="H607" s="594" t="s">
        <v>10176</v>
      </c>
    </row>
    <row r="608" spans="1:8" x14ac:dyDescent="0.25">
      <c r="A608" s="617" t="s">
        <v>2169</v>
      </c>
      <c r="B608" s="602" t="s">
        <v>1987</v>
      </c>
      <c r="C608" s="298" t="s">
        <v>12366</v>
      </c>
      <c r="D608" s="594"/>
      <c r="E608" s="594"/>
      <c r="F608" s="594" t="s">
        <v>8816</v>
      </c>
      <c r="G608" s="594" t="s">
        <v>2631</v>
      </c>
      <c r="H608" s="594" t="s">
        <v>10176</v>
      </c>
    </row>
    <row r="609" spans="1:8" x14ac:dyDescent="0.25">
      <c r="A609" s="617" t="s">
        <v>2169</v>
      </c>
      <c r="B609" s="602" t="s">
        <v>1987</v>
      </c>
      <c r="C609" s="298" t="s">
        <v>12367</v>
      </c>
      <c r="D609" s="594"/>
      <c r="E609" s="594"/>
      <c r="F609" s="594" t="s">
        <v>8801</v>
      </c>
      <c r="G609" s="594" t="s">
        <v>2621</v>
      </c>
      <c r="H609" s="594" t="s">
        <v>10176</v>
      </c>
    </row>
    <row r="610" spans="1:8" x14ac:dyDescent="0.25">
      <c r="A610" s="617" t="s">
        <v>2169</v>
      </c>
      <c r="B610" s="602" t="s">
        <v>1987</v>
      </c>
      <c r="C610" s="298" t="s">
        <v>12368</v>
      </c>
      <c r="D610" s="594"/>
      <c r="E610" s="594"/>
      <c r="F610" s="594" t="s">
        <v>8813</v>
      </c>
      <c r="G610" s="594" t="s">
        <v>2627</v>
      </c>
      <c r="H610" s="594" t="s">
        <v>10176</v>
      </c>
    </row>
    <row r="611" spans="1:8" x14ac:dyDescent="0.25">
      <c r="A611" s="617" t="s">
        <v>2169</v>
      </c>
      <c r="B611" s="602" t="s">
        <v>1987</v>
      </c>
      <c r="C611" s="298" t="s">
        <v>12369</v>
      </c>
      <c r="D611" s="594"/>
      <c r="E611" s="594"/>
      <c r="F611" s="594" t="s">
        <v>8815</v>
      </c>
      <c r="G611" s="594" t="s">
        <v>2629</v>
      </c>
      <c r="H611" s="594" t="s">
        <v>10176</v>
      </c>
    </row>
    <row r="612" spans="1:8" x14ac:dyDescent="0.25">
      <c r="A612" s="617" t="s">
        <v>2169</v>
      </c>
      <c r="B612" s="602" t="s">
        <v>1987</v>
      </c>
      <c r="C612" s="298" t="s">
        <v>12370</v>
      </c>
      <c r="D612" s="594"/>
      <c r="E612" s="594"/>
      <c r="F612" s="594" t="s">
        <v>8817</v>
      </c>
      <c r="G612" s="594" t="s">
        <v>2632</v>
      </c>
      <c r="H612" s="594" t="s">
        <v>10176</v>
      </c>
    </row>
    <row r="613" spans="1:8" x14ac:dyDescent="0.25">
      <c r="A613" s="617" t="s">
        <v>2169</v>
      </c>
      <c r="B613" s="602" t="s">
        <v>1987</v>
      </c>
      <c r="C613" s="298" t="s">
        <v>12371</v>
      </c>
      <c r="D613" s="594"/>
      <c r="E613" s="594"/>
      <c r="F613" s="594" t="s">
        <v>8821</v>
      </c>
      <c r="G613" s="594" t="s">
        <v>2635</v>
      </c>
      <c r="H613" s="594" t="s">
        <v>10176</v>
      </c>
    </row>
    <row r="614" spans="1:8" x14ac:dyDescent="0.25">
      <c r="A614" s="617" t="s">
        <v>2169</v>
      </c>
      <c r="B614" s="602" t="s">
        <v>1987</v>
      </c>
      <c r="C614" s="298" t="s">
        <v>12372</v>
      </c>
      <c r="D614" s="594"/>
      <c r="E614" s="594"/>
      <c r="F614" s="594" t="s">
        <v>8823</v>
      </c>
      <c r="G614" s="594" t="s">
        <v>2637</v>
      </c>
      <c r="H614" s="594" t="s">
        <v>10176</v>
      </c>
    </row>
    <row r="615" spans="1:8" x14ac:dyDescent="0.25">
      <c r="A615" s="617" t="s">
        <v>2169</v>
      </c>
      <c r="B615" s="602" t="s">
        <v>1987</v>
      </c>
      <c r="C615" s="298" t="s">
        <v>12373</v>
      </c>
      <c r="D615" s="594"/>
      <c r="E615" s="594"/>
      <c r="F615" s="594" t="s">
        <v>8825</v>
      </c>
      <c r="G615" s="594" t="s">
        <v>2639</v>
      </c>
      <c r="H615" s="594" t="s">
        <v>10176</v>
      </c>
    </row>
    <row r="616" spans="1:8" x14ac:dyDescent="0.25">
      <c r="A616" s="617" t="s">
        <v>2169</v>
      </c>
      <c r="B616" s="602" t="s">
        <v>1987</v>
      </c>
      <c r="C616" s="298" t="s">
        <v>12374</v>
      </c>
      <c r="D616" s="594"/>
      <c r="E616" s="594"/>
      <c r="F616" s="594" t="s">
        <v>8830</v>
      </c>
      <c r="G616" s="594" t="s">
        <v>2643</v>
      </c>
      <c r="H616" s="594" t="s">
        <v>10176</v>
      </c>
    </row>
    <row r="617" spans="1:8" x14ac:dyDescent="0.25">
      <c r="A617" s="617" t="s">
        <v>2169</v>
      </c>
      <c r="B617" s="602" t="s">
        <v>1987</v>
      </c>
      <c r="C617" s="298" t="s">
        <v>12375</v>
      </c>
      <c r="D617" s="594"/>
      <c r="E617" s="594"/>
      <c r="F617" s="594" t="s">
        <v>8834</v>
      </c>
      <c r="G617" s="594" t="s">
        <v>2647</v>
      </c>
      <c r="H617" s="594" t="s">
        <v>10176</v>
      </c>
    </row>
    <row r="618" spans="1:8" x14ac:dyDescent="0.25">
      <c r="A618" s="617" t="s">
        <v>2169</v>
      </c>
      <c r="B618" s="602" t="s">
        <v>1987</v>
      </c>
      <c r="C618" s="298" t="s">
        <v>12376</v>
      </c>
      <c r="D618" s="594"/>
      <c r="E618" s="594"/>
      <c r="F618" s="594" t="s">
        <v>8840</v>
      </c>
      <c r="G618" s="594" t="s">
        <v>2652</v>
      </c>
      <c r="H618" s="594" t="s">
        <v>10176</v>
      </c>
    </row>
    <row r="619" spans="1:8" x14ac:dyDescent="0.25">
      <c r="A619" s="617" t="s">
        <v>2169</v>
      </c>
      <c r="B619" s="602" t="s">
        <v>1987</v>
      </c>
      <c r="C619" s="298" t="s">
        <v>12377</v>
      </c>
      <c r="D619" s="594"/>
      <c r="E619" s="594"/>
      <c r="F619" s="594" t="s">
        <v>8849</v>
      </c>
      <c r="G619" s="594" t="s">
        <v>2644</v>
      </c>
      <c r="H619" s="594" t="s">
        <v>10176</v>
      </c>
    </row>
    <row r="620" spans="1:8" x14ac:dyDescent="0.25">
      <c r="A620" s="617" t="s">
        <v>2169</v>
      </c>
      <c r="B620" s="602" t="s">
        <v>1987</v>
      </c>
      <c r="C620" s="298" t="s">
        <v>12378</v>
      </c>
      <c r="D620" s="594"/>
      <c r="E620" s="594"/>
      <c r="F620" s="594" t="s">
        <v>8855</v>
      </c>
      <c r="G620" s="594" t="s">
        <v>2661</v>
      </c>
      <c r="H620" s="594" t="s">
        <v>10176</v>
      </c>
    </row>
    <row r="621" spans="1:8" x14ac:dyDescent="0.25">
      <c r="A621" s="617" t="s">
        <v>2169</v>
      </c>
      <c r="B621" s="602" t="s">
        <v>1987</v>
      </c>
      <c r="C621" s="298" t="s">
        <v>12379</v>
      </c>
      <c r="D621" s="594"/>
      <c r="E621" s="594"/>
      <c r="F621" s="594" t="s">
        <v>8796</v>
      </c>
      <c r="G621" s="594" t="s">
        <v>2619</v>
      </c>
      <c r="H621" s="594" t="s">
        <v>10176</v>
      </c>
    </row>
    <row r="622" spans="1:8" x14ac:dyDescent="0.25">
      <c r="A622" s="617" t="s">
        <v>2169</v>
      </c>
      <c r="B622" s="602" t="s">
        <v>1987</v>
      </c>
      <c r="C622" s="298" t="s">
        <v>12380</v>
      </c>
      <c r="D622" s="594"/>
      <c r="E622" s="594"/>
      <c r="F622" s="594" t="s">
        <v>8818</v>
      </c>
      <c r="G622" s="594" t="s">
        <v>2633</v>
      </c>
      <c r="H622" s="594" t="s">
        <v>10176</v>
      </c>
    </row>
    <row r="623" spans="1:8" x14ac:dyDescent="0.25">
      <c r="A623" s="617" t="s">
        <v>2169</v>
      </c>
      <c r="B623" s="602" t="s">
        <v>1987</v>
      </c>
      <c r="C623" s="298" t="s">
        <v>12381</v>
      </c>
      <c r="D623" s="594"/>
      <c r="E623" s="594"/>
      <c r="F623" s="594" t="s">
        <v>8859</v>
      </c>
      <c r="G623" s="594" t="s">
        <v>2665</v>
      </c>
      <c r="H623" s="594" t="s">
        <v>10176</v>
      </c>
    </row>
    <row r="624" spans="1:8" x14ac:dyDescent="0.25">
      <c r="A624" s="617" t="s">
        <v>2169</v>
      </c>
      <c r="B624" s="602" t="s">
        <v>1987</v>
      </c>
      <c r="C624" s="298" t="s">
        <v>12382</v>
      </c>
      <c r="D624" s="594"/>
      <c r="E624" s="594"/>
      <c r="F624" s="594" t="s">
        <v>8824</v>
      </c>
      <c r="G624" s="594" t="s">
        <v>2638</v>
      </c>
      <c r="H624" s="594" t="s">
        <v>10176</v>
      </c>
    </row>
    <row r="625" spans="1:8" x14ac:dyDescent="0.25">
      <c r="A625" s="617" t="s">
        <v>2169</v>
      </c>
      <c r="B625" s="602" t="s">
        <v>1987</v>
      </c>
      <c r="C625" s="298" t="s">
        <v>12383</v>
      </c>
      <c r="D625" s="594"/>
      <c r="E625" s="594"/>
      <c r="F625" s="594" t="s">
        <v>8831</v>
      </c>
      <c r="G625" s="594" t="s">
        <v>2645</v>
      </c>
      <c r="H625" s="594" t="s">
        <v>10176</v>
      </c>
    </row>
    <row r="626" spans="1:8" x14ac:dyDescent="0.25">
      <c r="A626" s="617" t="s">
        <v>2169</v>
      </c>
      <c r="B626" s="602" t="s">
        <v>1987</v>
      </c>
      <c r="C626" s="298" t="s">
        <v>12384</v>
      </c>
      <c r="D626" s="594"/>
      <c r="E626" s="594"/>
      <c r="F626" s="594" t="s">
        <v>8835</v>
      </c>
      <c r="G626" s="594" t="s">
        <v>2648</v>
      </c>
      <c r="H626" s="594" t="s">
        <v>10176</v>
      </c>
    </row>
    <row r="627" spans="1:8" x14ac:dyDescent="0.25">
      <c r="A627" s="617" t="s">
        <v>2169</v>
      </c>
      <c r="B627" s="602" t="s">
        <v>1987</v>
      </c>
      <c r="C627" s="298" t="s">
        <v>12385</v>
      </c>
      <c r="D627" s="594"/>
      <c r="E627" s="594"/>
      <c r="F627" s="594" t="s">
        <v>8860</v>
      </c>
      <c r="G627" s="594" t="s">
        <v>2666</v>
      </c>
      <c r="H627" s="594" t="s">
        <v>10176</v>
      </c>
    </row>
    <row r="628" spans="1:8" x14ac:dyDescent="0.25">
      <c r="A628" s="617" t="s">
        <v>2169</v>
      </c>
      <c r="B628" s="602" t="s">
        <v>1987</v>
      </c>
      <c r="C628" s="298" t="s">
        <v>12386</v>
      </c>
      <c r="D628" s="594"/>
      <c r="E628" s="594"/>
      <c r="F628" s="594" t="s">
        <v>8839</v>
      </c>
      <c r="G628" s="594" t="s">
        <v>2630</v>
      </c>
      <c r="H628" s="594" t="s">
        <v>10176</v>
      </c>
    </row>
    <row r="629" spans="1:8" x14ac:dyDescent="0.25">
      <c r="A629" s="617" t="s">
        <v>2169</v>
      </c>
      <c r="B629" s="602" t="s">
        <v>1987</v>
      </c>
      <c r="C629" s="298" t="s">
        <v>12387</v>
      </c>
      <c r="D629" s="594"/>
      <c r="E629" s="594"/>
      <c r="F629" s="594" t="s">
        <v>8837</v>
      </c>
      <c r="G629" s="594" t="s">
        <v>2649</v>
      </c>
      <c r="H629" s="594" t="s">
        <v>10176</v>
      </c>
    </row>
    <row r="630" spans="1:8" x14ac:dyDescent="0.25">
      <c r="A630" s="617" t="s">
        <v>2169</v>
      </c>
      <c r="B630" s="602" t="s">
        <v>1987</v>
      </c>
      <c r="C630" s="298" t="s">
        <v>12388</v>
      </c>
      <c r="D630" s="594"/>
      <c r="E630" s="594"/>
      <c r="F630" s="594" t="s">
        <v>8861</v>
      </c>
      <c r="G630" s="594" t="s">
        <v>2667</v>
      </c>
      <c r="H630" s="594" t="s">
        <v>10176</v>
      </c>
    </row>
    <row r="631" spans="1:8" x14ac:dyDescent="0.25">
      <c r="A631" s="617" t="s">
        <v>2169</v>
      </c>
      <c r="B631" s="602" t="s">
        <v>1987</v>
      </c>
      <c r="C631" s="298" t="s">
        <v>12389</v>
      </c>
      <c r="D631" s="594"/>
      <c r="E631" s="594"/>
      <c r="F631" s="594" t="s">
        <v>8842</v>
      </c>
      <c r="G631" s="594" t="s">
        <v>2654</v>
      </c>
      <c r="H631" s="594" t="s">
        <v>10176</v>
      </c>
    </row>
    <row r="632" spans="1:8" x14ac:dyDescent="0.25">
      <c r="A632" s="617" t="s">
        <v>2169</v>
      </c>
      <c r="B632" s="602" t="s">
        <v>1987</v>
      </c>
      <c r="C632" s="298" t="s">
        <v>12390</v>
      </c>
      <c r="D632" s="594"/>
      <c r="E632" s="594"/>
      <c r="F632" s="594" t="s">
        <v>8794</v>
      </c>
      <c r="G632" s="594" t="s">
        <v>2618</v>
      </c>
      <c r="H632" s="594" t="s">
        <v>10176</v>
      </c>
    </row>
    <row r="633" spans="1:8" x14ac:dyDescent="0.25">
      <c r="A633" s="617" t="s">
        <v>2169</v>
      </c>
      <c r="B633" s="602" t="s">
        <v>1987</v>
      </c>
      <c r="C633" s="298" t="s">
        <v>12391</v>
      </c>
      <c r="D633" s="594"/>
      <c r="E633" s="594"/>
      <c r="F633" s="594" t="s">
        <v>8845</v>
      </c>
      <c r="G633" s="594" t="s">
        <v>2655</v>
      </c>
      <c r="H633" s="594" t="s">
        <v>10176</v>
      </c>
    </row>
    <row r="634" spans="1:8" x14ac:dyDescent="0.25">
      <c r="A634" s="617" t="s">
        <v>2169</v>
      </c>
      <c r="B634" s="602" t="s">
        <v>1987</v>
      </c>
      <c r="C634" s="298" t="s">
        <v>12392</v>
      </c>
      <c r="D634" s="594"/>
      <c r="E634" s="594"/>
      <c r="F634" s="594" t="s">
        <v>8819</v>
      </c>
      <c r="G634" s="594" t="s">
        <v>2634</v>
      </c>
      <c r="H634" s="594" t="s">
        <v>10176</v>
      </c>
    </row>
    <row r="635" spans="1:8" x14ac:dyDescent="0.25">
      <c r="A635" s="617" t="s">
        <v>2169</v>
      </c>
      <c r="B635" s="602" t="s">
        <v>1987</v>
      </c>
      <c r="C635" s="298" t="s">
        <v>12393</v>
      </c>
      <c r="D635" s="594"/>
      <c r="E635" s="594"/>
      <c r="F635" s="594" t="s">
        <v>8851</v>
      </c>
      <c r="G635" s="594" t="s">
        <v>2659</v>
      </c>
      <c r="H635" s="594" t="s">
        <v>10176</v>
      </c>
    </row>
    <row r="636" spans="1:8" x14ac:dyDescent="0.25">
      <c r="A636" s="617" t="s">
        <v>2169</v>
      </c>
      <c r="B636" s="602" t="s">
        <v>1987</v>
      </c>
      <c r="C636" s="298" t="s">
        <v>12394</v>
      </c>
      <c r="D636" s="594"/>
      <c r="E636" s="594"/>
      <c r="F636" s="594" t="s">
        <v>8854</v>
      </c>
      <c r="G636" s="594" t="s">
        <v>2660</v>
      </c>
      <c r="H636" s="594" t="s">
        <v>10176</v>
      </c>
    </row>
    <row r="637" spans="1:8" x14ac:dyDescent="0.25">
      <c r="A637" s="617" t="s">
        <v>2169</v>
      </c>
      <c r="B637" s="602" t="s">
        <v>1987</v>
      </c>
      <c r="C637" s="298" t="s">
        <v>12395</v>
      </c>
      <c r="D637" s="594"/>
      <c r="E637" s="594"/>
      <c r="F637" s="594" t="s">
        <v>8856</v>
      </c>
      <c r="G637" s="594" t="s">
        <v>2662</v>
      </c>
      <c r="H637" s="594" t="s">
        <v>10176</v>
      </c>
    </row>
    <row r="638" spans="1:8" x14ac:dyDescent="0.25">
      <c r="A638" s="617" t="s">
        <v>2169</v>
      </c>
      <c r="B638" s="602" t="s">
        <v>1987</v>
      </c>
      <c r="C638" s="298" t="s">
        <v>12396</v>
      </c>
      <c r="D638" s="594"/>
      <c r="E638" s="594"/>
      <c r="F638" s="594" t="s">
        <v>8803</v>
      </c>
      <c r="G638" s="594" t="s">
        <v>2150</v>
      </c>
      <c r="H638" s="594" t="s">
        <v>10176</v>
      </c>
    </row>
    <row r="639" spans="1:8" x14ac:dyDescent="0.25">
      <c r="A639" s="617" t="s">
        <v>2169</v>
      </c>
      <c r="B639" s="602" t="s">
        <v>1987</v>
      </c>
      <c r="C639" s="298" t="s">
        <v>12396</v>
      </c>
      <c r="D639" s="594"/>
      <c r="E639" s="594"/>
      <c r="F639" s="594" t="s">
        <v>8797</v>
      </c>
      <c r="G639" s="594" t="s">
        <v>2622</v>
      </c>
      <c r="H639" s="594" t="s">
        <v>10176</v>
      </c>
    </row>
    <row r="640" spans="1:8" x14ac:dyDescent="0.25">
      <c r="A640" s="617" t="s">
        <v>2169</v>
      </c>
      <c r="B640" s="602" t="s">
        <v>1987</v>
      </c>
      <c r="C640" s="298" t="s">
        <v>12397</v>
      </c>
      <c r="D640" s="594"/>
      <c r="E640" s="594"/>
      <c r="F640" s="594" t="s">
        <v>10494</v>
      </c>
      <c r="G640" s="594" t="s">
        <v>10495</v>
      </c>
      <c r="H640" s="594" t="s">
        <v>10176</v>
      </c>
    </row>
    <row r="641" spans="1:8" x14ac:dyDescent="0.25">
      <c r="A641" s="617" t="s">
        <v>2169</v>
      </c>
      <c r="B641" s="602" t="s">
        <v>1987</v>
      </c>
      <c r="C641" s="298" t="s">
        <v>12397</v>
      </c>
      <c r="D641" s="594"/>
      <c r="E641" s="594"/>
      <c r="F641" s="594" t="s">
        <v>8810</v>
      </c>
      <c r="G641" s="594" t="s">
        <v>2626</v>
      </c>
      <c r="H641" s="594" t="s">
        <v>10178</v>
      </c>
    </row>
    <row r="642" spans="1:8" x14ac:dyDescent="0.25">
      <c r="A642" s="617" t="s">
        <v>2169</v>
      </c>
      <c r="B642" s="602" t="s">
        <v>1987</v>
      </c>
      <c r="C642" s="298" t="s">
        <v>12398</v>
      </c>
      <c r="D642" s="594"/>
      <c r="E642" s="594"/>
      <c r="F642" s="594" t="s">
        <v>8812</v>
      </c>
      <c r="G642" s="594" t="s">
        <v>2120</v>
      </c>
      <c r="H642" s="594" t="s">
        <v>10178</v>
      </c>
    </row>
    <row r="643" spans="1:8" x14ac:dyDescent="0.25">
      <c r="A643" s="617" t="s">
        <v>2169</v>
      </c>
      <c r="B643" s="602" t="s">
        <v>1987</v>
      </c>
      <c r="C643" s="298" t="s">
        <v>12398</v>
      </c>
      <c r="D643" s="594"/>
      <c r="E643" s="594"/>
      <c r="F643" s="594" t="s">
        <v>8807</v>
      </c>
      <c r="G643" s="594" t="s">
        <v>2625</v>
      </c>
      <c r="H643" s="594" t="s">
        <v>10178</v>
      </c>
    </row>
    <row r="644" spans="1:8" x14ac:dyDescent="0.25">
      <c r="A644" s="617" t="s">
        <v>2169</v>
      </c>
      <c r="B644" s="602" t="s">
        <v>1987</v>
      </c>
      <c r="C644" s="298" t="s">
        <v>12399</v>
      </c>
      <c r="D644" s="594"/>
      <c r="E644" s="594"/>
      <c r="F644" s="594" t="s">
        <v>8809</v>
      </c>
      <c r="G644" s="594" t="s">
        <v>2651</v>
      </c>
      <c r="H644" s="594" t="s">
        <v>10178</v>
      </c>
    </row>
    <row r="645" spans="1:8" x14ac:dyDescent="0.25">
      <c r="A645" s="617" t="s">
        <v>2169</v>
      </c>
      <c r="B645" s="602" t="s">
        <v>1987</v>
      </c>
      <c r="C645" s="298" t="s">
        <v>12400</v>
      </c>
      <c r="D645" s="594"/>
      <c r="E645" s="594"/>
      <c r="F645" s="594" t="s">
        <v>10496</v>
      </c>
      <c r="G645" s="594" t="s">
        <v>2629</v>
      </c>
      <c r="H645" s="594" t="s">
        <v>10178</v>
      </c>
    </row>
    <row r="646" spans="1:8" x14ac:dyDescent="0.25">
      <c r="A646" s="617" t="s">
        <v>2169</v>
      </c>
      <c r="B646" s="602" t="s">
        <v>1987</v>
      </c>
      <c r="C646" s="298" t="s">
        <v>12401</v>
      </c>
      <c r="D646" s="594"/>
      <c r="E646" s="594"/>
      <c r="F646" s="594" t="s">
        <v>8827</v>
      </c>
      <c r="G646" s="594" t="s">
        <v>2641</v>
      </c>
      <c r="H646" s="594" t="s">
        <v>10178</v>
      </c>
    </row>
    <row r="647" spans="1:8" x14ac:dyDescent="0.25">
      <c r="A647" s="617" t="s">
        <v>2169</v>
      </c>
      <c r="B647" s="602" t="s">
        <v>1987</v>
      </c>
      <c r="C647" s="298" t="s">
        <v>12401</v>
      </c>
      <c r="D647" s="594"/>
      <c r="E647" s="594"/>
      <c r="F647" s="594" t="s">
        <v>8836</v>
      </c>
      <c r="G647" s="594" t="s">
        <v>2616</v>
      </c>
      <c r="H647" s="594" t="s">
        <v>10178</v>
      </c>
    </row>
    <row r="648" spans="1:8" x14ac:dyDescent="0.25">
      <c r="A648" s="617" t="s">
        <v>2169</v>
      </c>
      <c r="B648" s="602" t="s">
        <v>1987</v>
      </c>
      <c r="C648" s="298" t="s">
        <v>12402</v>
      </c>
      <c r="D648" s="594"/>
      <c r="E648" s="594"/>
      <c r="F648" s="594" t="s">
        <v>8838</v>
      </c>
      <c r="G648" s="594" t="s">
        <v>2650</v>
      </c>
      <c r="H648" s="594" t="s">
        <v>10178</v>
      </c>
    </row>
    <row r="649" spans="1:8" x14ac:dyDescent="0.25">
      <c r="A649" s="617" t="s">
        <v>2169</v>
      </c>
      <c r="B649" s="602" t="s">
        <v>1987</v>
      </c>
      <c r="C649" s="298" t="s">
        <v>12402</v>
      </c>
      <c r="D649" s="594"/>
      <c r="E649" s="594"/>
      <c r="F649" s="594" t="s">
        <v>8846</v>
      </c>
      <c r="G649" s="594" t="s">
        <v>2656</v>
      </c>
      <c r="H649" s="594" t="s">
        <v>10178</v>
      </c>
    </row>
    <row r="650" spans="1:8" x14ac:dyDescent="0.25">
      <c r="A650" s="617" t="s">
        <v>2169</v>
      </c>
      <c r="B650" s="602" t="s">
        <v>1987</v>
      </c>
      <c r="C650" s="298" t="s">
        <v>12403</v>
      </c>
      <c r="D650" s="594"/>
      <c r="E650" s="594"/>
      <c r="F650" s="594" t="s">
        <v>8850</v>
      </c>
      <c r="G650" s="594" t="s">
        <v>2644</v>
      </c>
      <c r="H650" s="594" t="s">
        <v>10178</v>
      </c>
    </row>
    <row r="651" spans="1:8" x14ac:dyDescent="0.25">
      <c r="A651" s="617" t="s">
        <v>2169</v>
      </c>
      <c r="B651" s="602" t="s">
        <v>1987</v>
      </c>
      <c r="C651" s="298" t="s">
        <v>12403</v>
      </c>
      <c r="D651" s="594"/>
      <c r="E651" s="594"/>
      <c r="F651" s="594" t="s">
        <v>8857</v>
      </c>
      <c r="G651" s="594" t="s">
        <v>2663</v>
      </c>
      <c r="H651" s="594" t="s">
        <v>10178</v>
      </c>
    </row>
    <row r="652" spans="1:8" x14ac:dyDescent="0.25">
      <c r="A652" s="617" t="s">
        <v>2169</v>
      </c>
      <c r="B652" s="602" t="s">
        <v>1987</v>
      </c>
      <c r="C652" s="298" t="s">
        <v>12404</v>
      </c>
      <c r="D652" s="594"/>
      <c r="E652" s="594"/>
      <c r="F652" s="594" t="s">
        <v>8858</v>
      </c>
      <c r="G652" s="594" t="s">
        <v>2664</v>
      </c>
      <c r="H652" s="594" t="s">
        <v>10178</v>
      </c>
    </row>
    <row r="653" spans="1:8" x14ac:dyDescent="0.25">
      <c r="A653" s="617" t="s">
        <v>2169</v>
      </c>
      <c r="B653" s="602" t="s">
        <v>1987</v>
      </c>
      <c r="C653" s="298" t="s">
        <v>12405</v>
      </c>
      <c r="D653" s="594"/>
      <c r="E653" s="594"/>
      <c r="F653" s="594" t="s">
        <v>8832</v>
      </c>
      <c r="G653" s="594" t="s">
        <v>2646</v>
      </c>
      <c r="H653" s="594" t="s">
        <v>10178</v>
      </c>
    </row>
    <row r="654" spans="1:8" x14ac:dyDescent="0.25">
      <c r="A654" s="617" t="s">
        <v>2169</v>
      </c>
      <c r="B654" s="602" t="s">
        <v>1987</v>
      </c>
      <c r="C654" s="298" t="s">
        <v>12405</v>
      </c>
      <c r="D654" s="594"/>
      <c r="E654" s="594"/>
      <c r="F654" s="594" t="s">
        <v>8843</v>
      </c>
      <c r="G654" s="594" t="s">
        <v>2654</v>
      </c>
      <c r="H654" s="594" t="s">
        <v>10178</v>
      </c>
    </row>
    <row r="655" spans="1:8" x14ac:dyDescent="0.25">
      <c r="A655" s="617" t="s">
        <v>2169</v>
      </c>
      <c r="B655" s="602" t="s">
        <v>1987</v>
      </c>
      <c r="C655" s="298" t="s">
        <v>12405</v>
      </c>
      <c r="D655" s="594"/>
      <c r="E655" s="594"/>
      <c r="F655" s="594" t="s">
        <v>8795</v>
      </c>
      <c r="G655" s="594" t="s">
        <v>2618</v>
      </c>
      <c r="H655" s="594" t="s">
        <v>10178</v>
      </c>
    </row>
    <row r="656" spans="1:8" x14ac:dyDescent="0.25">
      <c r="A656" s="617" t="s">
        <v>2169</v>
      </c>
      <c r="B656" s="602" t="s">
        <v>1987</v>
      </c>
      <c r="C656" s="298" t="s">
        <v>12406</v>
      </c>
      <c r="D656" s="594"/>
      <c r="E656" s="594"/>
      <c r="F656" s="594" t="s">
        <v>8848</v>
      </c>
      <c r="G656" s="594" t="s">
        <v>2657</v>
      </c>
      <c r="H656" s="594" t="s">
        <v>10178</v>
      </c>
    </row>
    <row r="657" spans="1:8" x14ac:dyDescent="0.25">
      <c r="A657" s="617" t="s">
        <v>2169</v>
      </c>
      <c r="B657" s="602" t="s">
        <v>1987</v>
      </c>
      <c r="C657" s="298" t="s">
        <v>12406</v>
      </c>
      <c r="D657" s="594"/>
      <c r="E657" s="594"/>
      <c r="F657" s="594" t="s">
        <v>8820</v>
      </c>
      <c r="G657" s="594" t="s">
        <v>2634</v>
      </c>
      <c r="H657" s="594" t="s">
        <v>10178</v>
      </c>
    </row>
    <row r="658" spans="1:8" x14ac:dyDescent="0.25">
      <c r="A658" s="617" t="s">
        <v>2169</v>
      </c>
      <c r="B658" s="602" t="s">
        <v>1987</v>
      </c>
      <c r="C658" s="298" t="s">
        <v>12407</v>
      </c>
      <c r="D658" s="594"/>
      <c r="E658" s="594"/>
      <c r="F658" s="594" t="s">
        <v>8852</v>
      </c>
      <c r="G658" s="594" t="s">
        <v>2659</v>
      </c>
      <c r="H658" s="594" t="s">
        <v>10178</v>
      </c>
    </row>
    <row r="659" spans="1:8" x14ac:dyDescent="0.25">
      <c r="A659" s="617" t="s">
        <v>2169</v>
      </c>
      <c r="B659" s="602" t="s">
        <v>1987</v>
      </c>
      <c r="C659" s="298" t="s">
        <v>12408</v>
      </c>
      <c r="D659" s="594"/>
      <c r="E659" s="594"/>
      <c r="F659" s="594" t="s">
        <v>8804</v>
      </c>
      <c r="G659" s="594" t="s">
        <v>2150</v>
      </c>
      <c r="H659" s="594" t="s">
        <v>10178</v>
      </c>
    </row>
    <row r="660" spans="1:8" x14ac:dyDescent="0.25">
      <c r="A660" s="617" t="s">
        <v>2169</v>
      </c>
      <c r="B660" s="602" t="s">
        <v>1987</v>
      </c>
      <c r="C660" s="298" t="s">
        <v>12409</v>
      </c>
      <c r="D660" s="594"/>
      <c r="E660" s="594"/>
      <c r="F660" s="594" t="s">
        <v>8798</v>
      </c>
      <c r="G660" s="594" t="s">
        <v>2622</v>
      </c>
      <c r="H660" s="594" t="s">
        <v>10178</v>
      </c>
    </row>
    <row r="661" spans="1:8" x14ac:dyDescent="0.25">
      <c r="A661" s="617" t="s">
        <v>2169</v>
      </c>
      <c r="B661" s="602" t="s">
        <v>1987</v>
      </c>
      <c r="C661" s="298" t="s">
        <v>12410</v>
      </c>
      <c r="D661" s="594"/>
      <c r="E661" s="594"/>
      <c r="F661" s="594" t="s">
        <v>8806</v>
      </c>
      <c r="G661" s="594" t="s">
        <v>2624</v>
      </c>
      <c r="H661" s="594" t="s">
        <v>10177</v>
      </c>
    </row>
    <row r="662" spans="1:8" x14ac:dyDescent="0.25">
      <c r="A662" s="617" t="s">
        <v>2169</v>
      </c>
      <c r="B662" s="602" t="s">
        <v>1987</v>
      </c>
      <c r="C662" s="298" t="s">
        <v>12410</v>
      </c>
      <c r="D662" s="594"/>
      <c r="E662" s="594"/>
      <c r="F662" s="594" t="s">
        <v>8841</v>
      </c>
      <c r="G662" s="594" t="s">
        <v>2653</v>
      </c>
      <c r="H662" s="594" t="s">
        <v>10177</v>
      </c>
    </row>
    <row r="663" spans="1:8" x14ac:dyDescent="0.25">
      <c r="A663" s="617" t="s">
        <v>2169</v>
      </c>
      <c r="B663" s="602" t="s">
        <v>1987</v>
      </c>
      <c r="C663" s="298" t="s">
        <v>12411</v>
      </c>
      <c r="D663" s="594"/>
      <c r="E663" s="594"/>
      <c r="F663" s="594" t="s">
        <v>8802</v>
      </c>
      <c r="G663" s="594" t="s">
        <v>2623</v>
      </c>
      <c r="H663" s="594" t="s">
        <v>10177</v>
      </c>
    </row>
    <row r="664" spans="1:8" x14ac:dyDescent="0.25">
      <c r="A664" s="617" t="s">
        <v>2169</v>
      </c>
      <c r="B664" s="602" t="s">
        <v>1987</v>
      </c>
      <c r="C664" s="298" t="s">
        <v>12411</v>
      </c>
      <c r="D664" s="594"/>
      <c r="E664" s="594"/>
      <c r="F664" s="594" t="s">
        <v>8808</v>
      </c>
      <c r="G664" s="594" t="s">
        <v>2136</v>
      </c>
      <c r="H664" s="594" t="s">
        <v>10177</v>
      </c>
    </row>
    <row r="665" spans="1:8" x14ac:dyDescent="0.25">
      <c r="A665" s="617" t="s">
        <v>2169</v>
      </c>
      <c r="B665" s="602" t="s">
        <v>1987</v>
      </c>
      <c r="C665" s="298" t="s">
        <v>12412</v>
      </c>
      <c r="D665" s="594"/>
      <c r="E665" s="594"/>
      <c r="F665" s="594" t="s">
        <v>8828</v>
      </c>
      <c r="G665" s="594" t="s">
        <v>2641</v>
      </c>
      <c r="H665" s="594" t="s">
        <v>10177</v>
      </c>
    </row>
    <row r="666" spans="1:8" x14ac:dyDescent="0.25">
      <c r="A666" s="617" t="s">
        <v>2169</v>
      </c>
      <c r="B666" s="602" t="s">
        <v>1987</v>
      </c>
      <c r="C666" s="298" t="s">
        <v>12413</v>
      </c>
      <c r="D666" s="594"/>
      <c r="E666" s="594"/>
      <c r="F666" s="594" t="s">
        <v>8844</v>
      </c>
      <c r="G666" s="594" t="s">
        <v>2658</v>
      </c>
      <c r="H666" s="594" t="s">
        <v>10177</v>
      </c>
    </row>
    <row r="667" spans="1:8" x14ac:dyDescent="0.25">
      <c r="A667" s="617" t="s">
        <v>2169</v>
      </c>
      <c r="B667" s="602" t="s">
        <v>1987</v>
      </c>
      <c r="C667" s="298" t="s">
        <v>12414</v>
      </c>
      <c r="D667" s="594"/>
      <c r="E667" s="594"/>
      <c r="F667" s="594" t="s">
        <v>8847</v>
      </c>
      <c r="G667" s="594" t="s">
        <v>2656</v>
      </c>
      <c r="H667" s="594" t="s">
        <v>10177</v>
      </c>
    </row>
    <row r="668" spans="1:8" x14ac:dyDescent="0.25">
      <c r="A668" s="617" t="s">
        <v>2169</v>
      </c>
      <c r="B668" s="602" t="s">
        <v>1987</v>
      </c>
      <c r="C668" s="298" t="s">
        <v>12415</v>
      </c>
      <c r="D668" s="594"/>
      <c r="E668" s="594"/>
      <c r="F668" s="594" t="s">
        <v>8793</v>
      </c>
      <c r="G668" s="594" t="s">
        <v>2617</v>
      </c>
      <c r="H668" s="594" t="s">
        <v>10177</v>
      </c>
    </row>
    <row r="669" spans="1:8" x14ac:dyDescent="0.25">
      <c r="A669" s="617" t="s">
        <v>2169</v>
      </c>
      <c r="B669" s="602" t="s">
        <v>1987</v>
      </c>
      <c r="C669" s="298" t="s">
        <v>12415</v>
      </c>
      <c r="D669" s="594"/>
      <c r="E669" s="594"/>
      <c r="F669" s="594" t="s">
        <v>8833</v>
      </c>
      <c r="G669" s="594" t="s">
        <v>2646</v>
      </c>
      <c r="H669" s="594" t="s">
        <v>10177</v>
      </c>
    </row>
    <row r="670" spans="1:8" x14ac:dyDescent="0.25">
      <c r="A670" s="617" t="s">
        <v>2169</v>
      </c>
      <c r="B670" s="602" t="s">
        <v>1987</v>
      </c>
      <c r="C670" s="298" t="s">
        <v>12416</v>
      </c>
      <c r="D670" s="594"/>
      <c r="E670" s="594"/>
      <c r="F670" s="594" t="s">
        <v>8811</v>
      </c>
      <c r="G670" s="594" t="s">
        <v>2121</v>
      </c>
      <c r="H670" s="594" t="s">
        <v>10177</v>
      </c>
    </row>
    <row r="671" spans="1:8" x14ac:dyDescent="0.25">
      <c r="A671" s="617" t="s">
        <v>2169</v>
      </c>
      <c r="B671" s="602" t="s">
        <v>1987</v>
      </c>
      <c r="C671" s="298" t="s">
        <v>12417</v>
      </c>
      <c r="D671" s="594"/>
      <c r="E671" s="594"/>
      <c r="F671" s="594" t="s">
        <v>8853</v>
      </c>
      <c r="G671" s="594" t="s">
        <v>2659</v>
      </c>
      <c r="H671" s="594" t="s">
        <v>10177</v>
      </c>
    </row>
    <row r="672" spans="1:8" x14ac:dyDescent="0.25">
      <c r="A672" s="617" t="s">
        <v>2169</v>
      </c>
      <c r="B672" s="602" t="s">
        <v>1987</v>
      </c>
      <c r="C672" s="298" t="s">
        <v>12418</v>
      </c>
      <c r="D672" s="594"/>
      <c r="E672" s="594"/>
      <c r="F672" s="594" t="s">
        <v>8805</v>
      </c>
      <c r="G672" s="594" t="s">
        <v>2150</v>
      </c>
      <c r="H672" s="594" t="s">
        <v>10177</v>
      </c>
    </row>
    <row r="673" spans="1:8" x14ac:dyDescent="0.25">
      <c r="A673" s="617" t="s">
        <v>2169</v>
      </c>
      <c r="B673" s="602" t="s">
        <v>1987</v>
      </c>
      <c r="C673" s="298" t="s">
        <v>12419</v>
      </c>
      <c r="D673" s="594"/>
      <c r="E673" s="594"/>
      <c r="F673" s="594" t="s">
        <v>8799</v>
      </c>
      <c r="G673" s="594" t="s">
        <v>2622</v>
      </c>
      <c r="H673" s="594" t="s">
        <v>10177</v>
      </c>
    </row>
    <row r="674" spans="1:8" x14ac:dyDescent="0.25">
      <c r="A674" s="617" t="s">
        <v>2169</v>
      </c>
      <c r="B674" s="602" t="s">
        <v>1987</v>
      </c>
      <c r="C674" s="298" t="s">
        <v>12420</v>
      </c>
      <c r="D674" s="594"/>
      <c r="E674" s="594"/>
      <c r="F674" s="594" t="s">
        <v>8822</v>
      </c>
      <c r="G674" s="594" t="s">
        <v>2636</v>
      </c>
      <c r="H674" s="594" t="s">
        <v>10177</v>
      </c>
    </row>
    <row r="675" spans="1:8" x14ac:dyDescent="0.25">
      <c r="A675" s="617" t="s">
        <v>2169</v>
      </c>
      <c r="B675" s="602" t="s">
        <v>1987</v>
      </c>
      <c r="C675" s="298" t="s">
        <v>12421</v>
      </c>
      <c r="D675" s="594"/>
      <c r="E675" s="594"/>
      <c r="F675" s="594" t="s">
        <v>10497</v>
      </c>
      <c r="G675" s="594" t="s">
        <v>10498</v>
      </c>
      <c r="H675" s="594" t="s">
        <v>6439</v>
      </c>
    </row>
    <row r="676" spans="1:8" x14ac:dyDescent="0.25">
      <c r="A676" s="617" t="s">
        <v>2169</v>
      </c>
      <c r="B676" s="602" t="s">
        <v>1987</v>
      </c>
      <c r="C676" s="298" t="s">
        <v>12422</v>
      </c>
      <c r="D676" s="594"/>
      <c r="E676" s="594"/>
      <c r="F676" s="594" t="s">
        <v>10499</v>
      </c>
      <c r="G676" s="594" t="s">
        <v>10500</v>
      </c>
      <c r="H676" s="594" t="s">
        <v>6439</v>
      </c>
    </row>
    <row r="677" spans="1:8" x14ac:dyDescent="0.25">
      <c r="A677" s="617" t="s">
        <v>2169</v>
      </c>
      <c r="B677" s="602" t="s">
        <v>1987</v>
      </c>
      <c r="C677" s="298" t="s">
        <v>12423</v>
      </c>
      <c r="D677" s="594"/>
      <c r="E677" s="594"/>
      <c r="F677" s="594" t="s">
        <v>10501</v>
      </c>
      <c r="G677" s="594" t="s">
        <v>10502</v>
      </c>
      <c r="H677" s="594" t="s">
        <v>6439</v>
      </c>
    </row>
    <row r="678" spans="1:8" x14ac:dyDescent="0.25">
      <c r="A678" s="617" t="s">
        <v>2169</v>
      </c>
      <c r="B678" s="602" t="s">
        <v>1987</v>
      </c>
      <c r="C678" s="298" t="s">
        <v>12424</v>
      </c>
      <c r="D678" s="594"/>
      <c r="E678" s="594"/>
      <c r="F678" s="594" t="s">
        <v>10503</v>
      </c>
      <c r="G678" s="594" t="s">
        <v>10504</v>
      </c>
      <c r="H678" s="594" t="s">
        <v>6439</v>
      </c>
    </row>
    <row r="679" spans="1:8" x14ac:dyDescent="0.25">
      <c r="A679" s="617" t="s">
        <v>2169</v>
      </c>
      <c r="B679" s="602" t="s">
        <v>1987</v>
      </c>
      <c r="C679" s="298" t="s">
        <v>12425</v>
      </c>
      <c r="D679" s="594"/>
      <c r="E679" s="594"/>
      <c r="F679" s="594" t="s">
        <v>10505</v>
      </c>
      <c r="G679" s="594" t="s">
        <v>10506</v>
      </c>
      <c r="H679" s="594" t="s">
        <v>6439</v>
      </c>
    </row>
    <row r="680" spans="1:8" x14ac:dyDescent="0.25">
      <c r="A680" s="617" t="s">
        <v>2169</v>
      </c>
      <c r="B680" s="602" t="s">
        <v>1987</v>
      </c>
      <c r="C680" s="298" t="s">
        <v>12426</v>
      </c>
      <c r="D680" s="594"/>
      <c r="E680" s="594"/>
      <c r="F680" s="594" t="s">
        <v>10507</v>
      </c>
      <c r="G680" s="594" t="s">
        <v>10508</v>
      </c>
      <c r="H680" s="594" t="s">
        <v>6439</v>
      </c>
    </row>
    <row r="681" spans="1:8" x14ac:dyDescent="0.25">
      <c r="A681" s="617" t="s">
        <v>2169</v>
      </c>
      <c r="B681" s="602" t="s">
        <v>1987</v>
      </c>
      <c r="C681" s="298" t="s">
        <v>12427</v>
      </c>
      <c r="D681" s="594"/>
      <c r="E681" s="594"/>
      <c r="F681" s="594" t="s">
        <v>10509</v>
      </c>
      <c r="G681" s="594" t="s">
        <v>10510</v>
      </c>
      <c r="H681" s="594" t="s">
        <v>6439</v>
      </c>
    </row>
    <row r="682" spans="1:8" x14ac:dyDescent="0.25">
      <c r="A682" s="617" t="s">
        <v>2169</v>
      </c>
      <c r="B682" s="602" t="s">
        <v>1987</v>
      </c>
      <c r="C682" s="298" t="s">
        <v>12428</v>
      </c>
      <c r="D682" s="594"/>
      <c r="E682" s="594"/>
      <c r="F682" s="594" t="s">
        <v>10511</v>
      </c>
      <c r="G682" s="594" t="s">
        <v>10512</v>
      </c>
      <c r="H682" s="594" t="s">
        <v>6439</v>
      </c>
    </row>
    <row r="683" spans="1:8" x14ac:dyDescent="0.25">
      <c r="A683" s="617" t="s">
        <v>2169</v>
      </c>
      <c r="B683" s="602" t="s">
        <v>1987</v>
      </c>
      <c r="C683" s="298" t="s">
        <v>12429</v>
      </c>
      <c r="D683" s="594"/>
      <c r="E683" s="594"/>
      <c r="F683" s="594" t="s">
        <v>10513</v>
      </c>
      <c r="G683" s="594" t="s">
        <v>10514</v>
      </c>
      <c r="H683" s="594" t="s">
        <v>6439</v>
      </c>
    </row>
    <row r="684" spans="1:8" x14ac:dyDescent="0.25">
      <c r="A684" s="617" t="s">
        <v>2169</v>
      </c>
      <c r="B684" s="602" t="s">
        <v>1987</v>
      </c>
      <c r="C684" s="298" t="s">
        <v>12430</v>
      </c>
      <c r="D684" s="594"/>
      <c r="E684" s="594"/>
      <c r="F684" s="594" t="s">
        <v>10515</v>
      </c>
      <c r="G684" s="594" t="s">
        <v>10516</v>
      </c>
      <c r="H684" s="594" t="s">
        <v>6439</v>
      </c>
    </row>
    <row r="685" spans="1:8" x14ac:dyDescent="0.25">
      <c r="A685" s="617" t="s">
        <v>2169</v>
      </c>
      <c r="B685" s="602" t="s">
        <v>1987</v>
      </c>
      <c r="C685" s="298" t="s">
        <v>12431</v>
      </c>
      <c r="D685" s="594"/>
      <c r="E685" s="594"/>
      <c r="F685" s="594" t="s">
        <v>10517</v>
      </c>
      <c r="G685" s="594" t="s">
        <v>10518</v>
      </c>
      <c r="H685" s="594" t="s">
        <v>6439</v>
      </c>
    </row>
    <row r="686" spans="1:8" x14ac:dyDescent="0.25">
      <c r="A686" s="617" t="s">
        <v>2168</v>
      </c>
      <c r="B686" s="602" t="s">
        <v>6299</v>
      </c>
      <c r="C686" s="298" t="s">
        <v>12432</v>
      </c>
      <c r="D686" s="594"/>
      <c r="E686" s="594"/>
      <c r="F686" s="594" t="s">
        <v>10519</v>
      </c>
      <c r="G686" s="594" t="s">
        <v>10520</v>
      </c>
      <c r="H686" s="594" t="s">
        <v>6439</v>
      </c>
    </row>
    <row r="687" spans="1:8" x14ac:dyDescent="0.25">
      <c r="A687" s="617" t="s">
        <v>2168</v>
      </c>
      <c r="B687" s="602" t="s">
        <v>6299</v>
      </c>
      <c r="C687" s="298" t="s">
        <v>12433</v>
      </c>
      <c r="D687" s="594"/>
      <c r="E687" s="594"/>
      <c r="F687" s="594" t="s">
        <v>10521</v>
      </c>
      <c r="G687" s="594" t="s">
        <v>10522</v>
      </c>
      <c r="H687" s="594" t="s">
        <v>6439</v>
      </c>
    </row>
    <row r="688" spans="1:8" x14ac:dyDescent="0.25">
      <c r="A688" s="617" t="s">
        <v>2167</v>
      </c>
      <c r="B688" s="602" t="s">
        <v>6300</v>
      </c>
      <c r="C688" s="298" t="s">
        <v>12434</v>
      </c>
      <c r="D688" s="594"/>
      <c r="E688" s="594"/>
      <c r="F688" s="594" t="s">
        <v>10523</v>
      </c>
      <c r="G688" s="594" t="s">
        <v>10524</v>
      </c>
      <c r="H688" s="594" t="s">
        <v>6439</v>
      </c>
    </row>
    <row r="689" spans="1:8" x14ac:dyDescent="0.25">
      <c r="A689" s="617" t="s">
        <v>2167</v>
      </c>
      <c r="B689" s="602" t="s">
        <v>6300</v>
      </c>
      <c r="C689" s="298" t="s">
        <v>12435</v>
      </c>
      <c r="D689" s="594"/>
      <c r="E689" s="594"/>
      <c r="F689" s="594" t="s">
        <v>10525</v>
      </c>
      <c r="G689" s="594" t="s">
        <v>10526</v>
      </c>
      <c r="H689" s="594" t="s">
        <v>6439</v>
      </c>
    </row>
    <row r="690" spans="1:8" x14ac:dyDescent="0.25">
      <c r="A690" s="617" t="s">
        <v>2167</v>
      </c>
      <c r="B690" s="602" t="s">
        <v>6300</v>
      </c>
      <c r="C690" s="298" t="s">
        <v>12436</v>
      </c>
      <c r="D690" s="594"/>
      <c r="E690" s="594"/>
      <c r="F690" s="594" t="s">
        <v>10527</v>
      </c>
      <c r="G690" s="594" t="s">
        <v>10528</v>
      </c>
      <c r="H690" s="594" t="s">
        <v>6439</v>
      </c>
    </row>
    <row r="691" spans="1:8" x14ac:dyDescent="0.25">
      <c r="A691" s="617" t="s">
        <v>2167</v>
      </c>
      <c r="B691" s="602" t="s">
        <v>6300</v>
      </c>
      <c r="C691" s="298" t="s">
        <v>12437</v>
      </c>
      <c r="D691" s="594"/>
      <c r="E691" s="594"/>
      <c r="F691" s="594" t="s">
        <v>10529</v>
      </c>
      <c r="G691" s="594" t="s">
        <v>10530</v>
      </c>
      <c r="H691" s="594" t="s">
        <v>6439</v>
      </c>
    </row>
    <row r="692" spans="1:8" x14ac:dyDescent="0.25">
      <c r="A692" s="617" t="s">
        <v>2167</v>
      </c>
      <c r="B692" s="602" t="s">
        <v>6300</v>
      </c>
      <c r="C692" s="298" t="s">
        <v>12438</v>
      </c>
      <c r="D692" s="594"/>
      <c r="E692" s="594"/>
      <c r="F692" s="594" t="s">
        <v>10531</v>
      </c>
      <c r="G692" s="594" t="s">
        <v>10532</v>
      </c>
      <c r="H692" s="594" t="s">
        <v>6439</v>
      </c>
    </row>
    <row r="693" spans="1:8" x14ac:dyDescent="0.25">
      <c r="A693" s="617" t="s">
        <v>2167</v>
      </c>
      <c r="B693" s="602" t="s">
        <v>6300</v>
      </c>
      <c r="C693" s="298" t="s">
        <v>12439</v>
      </c>
      <c r="D693" s="594"/>
      <c r="E693" s="594"/>
      <c r="F693" s="594" t="s">
        <v>10533</v>
      </c>
      <c r="G693" s="594" t="s">
        <v>10534</v>
      </c>
      <c r="H693" s="594" t="s">
        <v>6439</v>
      </c>
    </row>
    <row r="694" spans="1:8" x14ac:dyDescent="0.25">
      <c r="A694" s="617" t="s">
        <v>2167</v>
      </c>
      <c r="B694" s="602" t="s">
        <v>6300</v>
      </c>
      <c r="C694" s="298" t="s">
        <v>12440</v>
      </c>
      <c r="D694" s="594"/>
      <c r="E694" s="594"/>
      <c r="F694" s="594" t="s">
        <v>10535</v>
      </c>
      <c r="G694" s="594" t="s">
        <v>10536</v>
      </c>
      <c r="H694" s="594" t="s">
        <v>6439</v>
      </c>
    </row>
    <row r="695" spans="1:8" x14ac:dyDescent="0.25">
      <c r="A695" s="617" t="s">
        <v>2167</v>
      </c>
      <c r="B695" s="602" t="s">
        <v>6300</v>
      </c>
      <c r="C695" s="298" t="s">
        <v>12441</v>
      </c>
      <c r="D695" s="594"/>
      <c r="E695" s="594"/>
      <c r="F695" s="594" t="s">
        <v>10537</v>
      </c>
      <c r="G695" s="594" t="s">
        <v>10538</v>
      </c>
      <c r="H695" s="594" t="s">
        <v>6439</v>
      </c>
    </row>
    <row r="696" spans="1:8" x14ac:dyDescent="0.25">
      <c r="A696" s="617" t="s">
        <v>2167</v>
      </c>
      <c r="B696" s="602" t="s">
        <v>6300</v>
      </c>
      <c r="C696" s="298" t="s">
        <v>12441</v>
      </c>
      <c r="D696" s="594"/>
      <c r="E696" s="594"/>
      <c r="F696" s="594" t="s">
        <v>10539</v>
      </c>
      <c r="G696" s="594" t="s">
        <v>10540</v>
      </c>
      <c r="H696" s="594" t="s">
        <v>6439</v>
      </c>
    </row>
    <row r="697" spans="1:8" x14ac:dyDescent="0.25">
      <c r="A697" s="617" t="s">
        <v>2167</v>
      </c>
      <c r="B697" s="602" t="s">
        <v>6300</v>
      </c>
      <c r="C697" s="298" t="s">
        <v>12442</v>
      </c>
      <c r="D697" s="594"/>
      <c r="E697" s="594"/>
      <c r="F697" s="594" t="s">
        <v>10541</v>
      </c>
      <c r="G697" s="594" t="s">
        <v>10542</v>
      </c>
      <c r="H697" s="594" t="s">
        <v>6439</v>
      </c>
    </row>
    <row r="698" spans="1:8" x14ac:dyDescent="0.25">
      <c r="A698" s="617" t="s">
        <v>2167</v>
      </c>
      <c r="B698" s="602" t="s">
        <v>6300</v>
      </c>
      <c r="C698" s="298" t="s">
        <v>12442</v>
      </c>
      <c r="D698" s="594"/>
      <c r="E698" s="594"/>
      <c r="F698" s="594" t="s">
        <v>10543</v>
      </c>
      <c r="G698" s="594" t="s">
        <v>10544</v>
      </c>
      <c r="H698" s="594" t="s">
        <v>6439</v>
      </c>
    </row>
    <row r="699" spans="1:8" x14ac:dyDescent="0.25">
      <c r="A699" s="617" t="s">
        <v>2167</v>
      </c>
      <c r="B699" s="602" t="s">
        <v>6300</v>
      </c>
      <c r="C699" s="298" t="s">
        <v>12443</v>
      </c>
      <c r="D699" s="594"/>
      <c r="E699" s="594"/>
      <c r="F699" s="594" t="s">
        <v>10545</v>
      </c>
      <c r="G699" s="594" t="s">
        <v>10546</v>
      </c>
      <c r="H699" s="594" t="s">
        <v>6439</v>
      </c>
    </row>
    <row r="700" spans="1:8" x14ac:dyDescent="0.25">
      <c r="A700" s="617" t="s">
        <v>2167</v>
      </c>
      <c r="B700" s="602" t="s">
        <v>6300</v>
      </c>
      <c r="C700" s="298" t="s">
        <v>12444</v>
      </c>
      <c r="D700" s="594"/>
      <c r="E700" s="594"/>
      <c r="F700" s="594" t="s">
        <v>10547</v>
      </c>
      <c r="G700" s="594" t="s">
        <v>10548</v>
      </c>
      <c r="H700" s="594" t="s">
        <v>6439</v>
      </c>
    </row>
    <row r="701" spans="1:8" x14ac:dyDescent="0.25">
      <c r="A701" s="617" t="s">
        <v>2166</v>
      </c>
      <c r="B701" s="602" t="s">
        <v>6301</v>
      </c>
      <c r="C701" s="298" t="s">
        <v>12445</v>
      </c>
      <c r="D701" s="594"/>
      <c r="E701" s="594"/>
      <c r="F701" s="594" t="s">
        <v>10549</v>
      </c>
      <c r="G701" s="594" t="s">
        <v>10550</v>
      </c>
      <c r="H701" s="594" t="s">
        <v>6439</v>
      </c>
    </row>
    <row r="702" spans="1:8" x14ac:dyDescent="0.25">
      <c r="A702" s="617" t="s">
        <v>2166</v>
      </c>
      <c r="B702" s="602" t="s">
        <v>6301</v>
      </c>
      <c r="C702" s="298" t="s">
        <v>12446</v>
      </c>
      <c r="D702" s="594"/>
      <c r="E702" s="594"/>
      <c r="F702" s="594" t="s">
        <v>10551</v>
      </c>
      <c r="G702" s="594" t="s">
        <v>10552</v>
      </c>
      <c r="H702" s="594" t="s">
        <v>6439</v>
      </c>
    </row>
    <row r="703" spans="1:8" x14ac:dyDescent="0.25">
      <c r="A703" s="617" t="s">
        <v>2165</v>
      </c>
      <c r="B703" s="602" t="s">
        <v>6302</v>
      </c>
      <c r="C703" s="298" t="s">
        <v>12447</v>
      </c>
      <c r="D703" s="594"/>
      <c r="E703" s="594"/>
      <c r="F703" s="594" t="s">
        <v>10553</v>
      </c>
      <c r="G703" s="594" t="s">
        <v>10554</v>
      </c>
      <c r="H703" s="594" t="s">
        <v>6439</v>
      </c>
    </row>
    <row r="704" spans="1:8" x14ac:dyDescent="0.25">
      <c r="A704" s="617" t="s">
        <v>2165</v>
      </c>
      <c r="B704" s="602" t="s">
        <v>6302</v>
      </c>
      <c r="C704" s="298" t="s">
        <v>12448</v>
      </c>
      <c r="D704" s="594"/>
      <c r="E704" s="594"/>
      <c r="F704" s="594" t="s">
        <v>10555</v>
      </c>
      <c r="G704" s="594" t="s">
        <v>10556</v>
      </c>
      <c r="H704" s="594" t="s">
        <v>6439</v>
      </c>
    </row>
    <row r="705" spans="1:8" x14ac:dyDescent="0.25">
      <c r="A705" s="617" t="s">
        <v>2164</v>
      </c>
      <c r="B705" s="602" t="s">
        <v>6303</v>
      </c>
      <c r="C705" s="298" t="s">
        <v>12449</v>
      </c>
      <c r="D705" s="594"/>
      <c r="E705" s="594"/>
      <c r="F705" s="594" t="s">
        <v>10557</v>
      </c>
      <c r="G705" s="594" t="s">
        <v>10558</v>
      </c>
      <c r="H705" s="594" t="s">
        <v>6439</v>
      </c>
    </row>
    <row r="706" spans="1:8" x14ac:dyDescent="0.25">
      <c r="A706" s="617" t="s">
        <v>2164</v>
      </c>
      <c r="B706" s="602" t="s">
        <v>6303</v>
      </c>
      <c r="C706" s="298" t="s">
        <v>12450</v>
      </c>
      <c r="D706" s="594"/>
      <c r="E706" s="594"/>
      <c r="F706" s="594" t="s">
        <v>10559</v>
      </c>
      <c r="G706" s="594" t="s">
        <v>10560</v>
      </c>
      <c r="H706" s="594" t="s">
        <v>6439</v>
      </c>
    </row>
    <row r="707" spans="1:8" x14ac:dyDescent="0.25">
      <c r="A707" s="617" t="s">
        <v>2164</v>
      </c>
      <c r="B707" s="602" t="s">
        <v>6303</v>
      </c>
      <c r="C707" s="298" t="s">
        <v>12451</v>
      </c>
      <c r="D707" s="594"/>
      <c r="E707" s="594"/>
      <c r="F707" s="594" t="s">
        <v>10561</v>
      </c>
      <c r="G707" s="594" t="s">
        <v>10562</v>
      </c>
      <c r="H707" s="594" t="s">
        <v>6439</v>
      </c>
    </row>
    <row r="708" spans="1:8" x14ac:dyDescent="0.25">
      <c r="A708" s="617" t="s">
        <v>2163</v>
      </c>
      <c r="B708" s="602" t="s">
        <v>6304</v>
      </c>
      <c r="C708" s="298" t="s">
        <v>12452</v>
      </c>
      <c r="D708" s="594"/>
      <c r="E708" s="594"/>
      <c r="F708" s="594" t="s">
        <v>10563</v>
      </c>
      <c r="G708" s="594" t="s">
        <v>10564</v>
      </c>
      <c r="H708" s="594" t="s">
        <v>6439</v>
      </c>
    </row>
    <row r="709" spans="1:8" x14ac:dyDescent="0.25">
      <c r="A709" s="617" t="s">
        <v>2163</v>
      </c>
      <c r="B709" s="602" t="s">
        <v>6304</v>
      </c>
      <c r="C709" s="298" t="s">
        <v>12453</v>
      </c>
      <c r="D709" s="594"/>
      <c r="E709" s="594"/>
      <c r="F709" s="594" t="s">
        <v>10565</v>
      </c>
      <c r="G709" s="594" t="s">
        <v>10566</v>
      </c>
      <c r="H709" s="594" t="s">
        <v>6439</v>
      </c>
    </row>
    <row r="710" spans="1:8" x14ac:dyDescent="0.25">
      <c r="A710" s="617" t="s">
        <v>2163</v>
      </c>
      <c r="B710" s="602" t="s">
        <v>6304</v>
      </c>
      <c r="C710" s="298" t="s">
        <v>12454</v>
      </c>
      <c r="D710" s="594"/>
      <c r="E710" s="594"/>
      <c r="F710" s="594" t="s">
        <v>10567</v>
      </c>
      <c r="G710" s="594" t="s">
        <v>10568</v>
      </c>
      <c r="H710" s="594" t="s">
        <v>6439</v>
      </c>
    </row>
    <row r="711" spans="1:8" x14ac:dyDescent="0.25">
      <c r="A711" s="617" t="s">
        <v>2163</v>
      </c>
      <c r="B711" s="602" t="s">
        <v>6304</v>
      </c>
      <c r="C711" s="298" t="s">
        <v>12455</v>
      </c>
      <c r="D711" s="594"/>
      <c r="E711" s="594"/>
      <c r="F711" s="594" t="s">
        <v>10569</v>
      </c>
      <c r="G711" s="594" t="s">
        <v>10570</v>
      </c>
      <c r="H711" s="594" t="s">
        <v>6439</v>
      </c>
    </row>
    <row r="712" spans="1:8" x14ac:dyDescent="0.25">
      <c r="A712" s="618" t="s">
        <v>2163</v>
      </c>
      <c r="B712" s="602" t="s">
        <v>6304</v>
      </c>
      <c r="C712" s="298" t="s">
        <v>12456</v>
      </c>
      <c r="D712" s="594"/>
      <c r="E712" s="594"/>
      <c r="F712" s="594" t="s">
        <v>10571</v>
      </c>
      <c r="G712" s="594" t="s">
        <v>10572</v>
      </c>
      <c r="H712" s="594" t="s">
        <v>6439</v>
      </c>
    </row>
    <row r="713" spans="1:8" x14ac:dyDescent="0.25">
      <c r="A713" s="617" t="s">
        <v>2162</v>
      </c>
      <c r="B713" s="602" t="s">
        <v>1980</v>
      </c>
      <c r="C713" s="298" t="s">
        <v>12457</v>
      </c>
      <c r="D713" s="594"/>
      <c r="E713" s="594"/>
      <c r="F713" s="594" t="s">
        <v>10573</v>
      </c>
      <c r="G713" s="594" t="s">
        <v>10574</v>
      </c>
      <c r="H713" s="594" t="s">
        <v>6439</v>
      </c>
    </row>
    <row r="714" spans="1:8" x14ac:dyDescent="0.25">
      <c r="A714" s="617" t="s">
        <v>2162</v>
      </c>
      <c r="B714" s="602" t="s">
        <v>1980</v>
      </c>
      <c r="C714" s="298" t="s">
        <v>12458</v>
      </c>
      <c r="D714" s="594"/>
      <c r="E714" s="594"/>
      <c r="F714" s="594" t="s">
        <v>10575</v>
      </c>
      <c r="G714" s="594" t="s">
        <v>10576</v>
      </c>
      <c r="H714" s="594" t="s">
        <v>6439</v>
      </c>
    </row>
    <row r="715" spans="1:8" x14ac:dyDescent="0.25">
      <c r="A715" s="617" t="s">
        <v>2161</v>
      </c>
      <c r="B715" s="602" t="s">
        <v>6305</v>
      </c>
      <c r="C715" s="298" t="s">
        <v>12459</v>
      </c>
      <c r="D715" s="594"/>
      <c r="E715" s="594"/>
      <c r="F715" s="594" t="s">
        <v>10577</v>
      </c>
      <c r="G715" s="594" t="s">
        <v>10578</v>
      </c>
      <c r="H715" s="594" t="s">
        <v>6439</v>
      </c>
    </row>
    <row r="716" spans="1:8" x14ac:dyDescent="0.25">
      <c r="A716" s="617" t="s">
        <v>2161</v>
      </c>
      <c r="B716" s="602" t="s">
        <v>6305</v>
      </c>
      <c r="C716" s="298" t="s">
        <v>12460</v>
      </c>
      <c r="D716" s="594"/>
      <c r="E716" s="594"/>
      <c r="F716" s="594" t="s">
        <v>10579</v>
      </c>
      <c r="G716" s="594" t="s">
        <v>10580</v>
      </c>
      <c r="H716" s="594" t="s">
        <v>6439</v>
      </c>
    </row>
    <row r="717" spans="1:8" x14ac:dyDescent="0.25">
      <c r="A717" s="617" t="s">
        <v>2160</v>
      </c>
      <c r="B717" s="602" t="s">
        <v>6306</v>
      </c>
      <c r="C717" s="298" t="s">
        <v>12461</v>
      </c>
      <c r="D717" s="594"/>
      <c r="E717" s="594"/>
      <c r="F717" s="594" t="s">
        <v>10581</v>
      </c>
      <c r="G717" s="594" t="s">
        <v>10582</v>
      </c>
      <c r="H717" s="594" t="s">
        <v>6439</v>
      </c>
    </row>
    <row r="718" spans="1:8" x14ac:dyDescent="0.25">
      <c r="A718" s="617" t="s">
        <v>2160</v>
      </c>
      <c r="B718" s="602" t="s">
        <v>6306</v>
      </c>
      <c r="C718" s="298" t="s">
        <v>12462</v>
      </c>
      <c r="D718" s="594"/>
      <c r="E718" s="594"/>
      <c r="F718" s="594" t="s">
        <v>10583</v>
      </c>
      <c r="G718" s="594" t="s">
        <v>10584</v>
      </c>
      <c r="H718" s="594" t="s">
        <v>6439</v>
      </c>
    </row>
    <row r="719" spans="1:8" x14ac:dyDescent="0.25">
      <c r="A719" s="617" t="s">
        <v>2159</v>
      </c>
      <c r="B719" s="602" t="s">
        <v>6307</v>
      </c>
      <c r="C719" s="298" t="s">
        <v>12463</v>
      </c>
      <c r="D719" s="594"/>
      <c r="E719" s="594"/>
      <c r="F719" s="594" t="s">
        <v>10585</v>
      </c>
      <c r="G719" s="594" t="s">
        <v>10586</v>
      </c>
      <c r="H719" s="594" t="s">
        <v>6439</v>
      </c>
    </row>
    <row r="720" spans="1:8" x14ac:dyDescent="0.25">
      <c r="A720" s="617" t="s">
        <v>2159</v>
      </c>
      <c r="B720" s="602" t="s">
        <v>6307</v>
      </c>
      <c r="C720" s="298" t="s">
        <v>12464</v>
      </c>
      <c r="D720" s="594"/>
      <c r="E720" s="594"/>
      <c r="F720" s="594" t="s">
        <v>10587</v>
      </c>
      <c r="G720" s="594" t="s">
        <v>10588</v>
      </c>
      <c r="H720" s="594" t="s">
        <v>6439</v>
      </c>
    </row>
    <row r="721" spans="1:8" x14ac:dyDescent="0.25">
      <c r="A721" s="617" t="s">
        <v>2158</v>
      </c>
      <c r="B721" s="602" t="s">
        <v>6308</v>
      </c>
      <c r="C721" s="298" t="s">
        <v>12465</v>
      </c>
      <c r="D721" s="594"/>
      <c r="E721" s="594"/>
      <c r="F721" s="594" t="s">
        <v>10589</v>
      </c>
      <c r="G721" s="594" t="s">
        <v>10590</v>
      </c>
      <c r="H721" s="594" t="s">
        <v>6439</v>
      </c>
    </row>
    <row r="722" spans="1:8" x14ac:dyDescent="0.25">
      <c r="A722" s="617" t="s">
        <v>2158</v>
      </c>
      <c r="B722" s="602" t="s">
        <v>6308</v>
      </c>
      <c r="C722" s="298" t="s">
        <v>12466</v>
      </c>
      <c r="D722" s="594"/>
      <c r="E722" s="594"/>
      <c r="F722" s="594" t="s">
        <v>10591</v>
      </c>
      <c r="G722" s="594" t="s">
        <v>10592</v>
      </c>
      <c r="H722" s="594" t="s">
        <v>6439</v>
      </c>
    </row>
    <row r="723" spans="1:8" x14ac:dyDescent="0.25">
      <c r="A723" s="617" t="s">
        <v>2157</v>
      </c>
      <c r="B723" s="602" t="s">
        <v>6309</v>
      </c>
      <c r="C723" s="298" t="s">
        <v>12467</v>
      </c>
      <c r="D723" s="594"/>
      <c r="E723" s="594"/>
      <c r="F723" s="594" t="s">
        <v>10593</v>
      </c>
      <c r="G723" s="594" t="s">
        <v>10594</v>
      </c>
      <c r="H723" s="594" t="s">
        <v>6439</v>
      </c>
    </row>
    <row r="724" spans="1:8" x14ac:dyDescent="0.25">
      <c r="A724" s="617" t="s">
        <v>2157</v>
      </c>
      <c r="B724" s="602" t="s">
        <v>6309</v>
      </c>
      <c r="C724" s="298" t="s">
        <v>12468</v>
      </c>
      <c r="D724" s="594"/>
      <c r="E724" s="594"/>
      <c r="F724" s="594" t="s">
        <v>10595</v>
      </c>
      <c r="G724" s="594" t="s">
        <v>10596</v>
      </c>
      <c r="H724" s="594" t="s">
        <v>6439</v>
      </c>
    </row>
    <row r="725" spans="1:8" x14ac:dyDescent="0.25">
      <c r="A725" s="617" t="s">
        <v>2156</v>
      </c>
      <c r="B725" s="602" t="s">
        <v>1974</v>
      </c>
      <c r="C725" s="298" t="s">
        <v>12469</v>
      </c>
      <c r="D725" s="594"/>
      <c r="E725" s="594"/>
      <c r="F725" s="594" t="s">
        <v>10597</v>
      </c>
      <c r="G725" s="594" t="s">
        <v>10598</v>
      </c>
      <c r="H725" s="594" t="s">
        <v>6439</v>
      </c>
    </row>
    <row r="726" spans="1:8" x14ac:dyDescent="0.25">
      <c r="A726" s="617" t="s">
        <v>2156</v>
      </c>
      <c r="B726" s="602" t="s">
        <v>1974</v>
      </c>
      <c r="C726" s="298" t="s">
        <v>12470</v>
      </c>
      <c r="D726" s="594"/>
      <c r="E726" s="594"/>
      <c r="F726" s="594" t="s">
        <v>10599</v>
      </c>
      <c r="G726" s="594" t="s">
        <v>10600</v>
      </c>
      <c r="H726" s="594" t="s">
        <v>6439</v>
      </c>
    </row>
    <row r="727" spans="1:8" x14ac:dyDescent="0.25">
      <c r="A727" s="617" t="s">
        <v>2156</v>
      </c>
      <c r="B727" s="602" t="s">
        <v>1974</v>
      </c>
      <c r="C727" s="298" t="s">
        <v>12471</v>
      </c>
      <c r="D727" s="594"/>
      <c r="E727" s="594"/>
      <c r="F727" s="594" t="s">
        <v>10601</v>
      </c>
      <c r="G727" s="594" t="s">
        <v>10602</v>
      </c>
      <c r="H727" s="594" t="s">
        <v>6439</v>
      </c>
    </row>
    <row r="728" spans="1:8" x14ac:dyDescent="0.25">
      <c r="A728" s="617" t="s">
        <v>2156</v>
      </c>
      <c r="B728" s="602" t="s">
        <v>1974</v>
      </c>
      <c r="C728" s="298" t="s">
        <v>12472</v>
      </c>
      <c r="D728" s="594"/>
      <c r="E728" s="594"/>
      <c r="F728" s="594" t="s">
        <v>10603</v>
      </c>
      <c r="G728" s="594" t="s">
        <v>10604</v>
      </c>
      <c r="H728" s="594" t="s">
        <v>6439</v>
      </c>
    </row>
    <row r="729" spans="1:8" x14ac:dyDescent="0.25">
      <c r="A729" s="617" t="s">
        <v>2156</v>
      </c>
      <c r="B729" s="602" t="s">
        <v>1974</v>
      </c>
      <c r="C729" s="298" t="s">
        <v>12473</v>
      </c>
      <c r="D729" s="594"/>
      <c r="E729" s="594"/>
      <c r="F729" s="594" t="s">
        <v>10605</v>
      </c>
      <c r="G729" s="594" t="s">
        <v>10606</v>
      </c>
      <c r="H729" s="594" t="s">
        <v>6439</v>
      </c>
    </row>
    <row r="730" spans="1:8" x14ac:dyDescent="0.25">
      <c r="A730" s="617" t="s">
        <v>2156</v>
      </c>
      <c r="B730" s="602" t="s">
        <v>1974</v>
      </c>
      <c r="C730" s="298" t="s">
        <v>12474</v>
      </c>
      <c r="D730" s="594"/>
      <c r="E730" s="594"/>
      <c r="F730" s="594" t="s">
        <v>10607</v>
      </c>
      <c r="G730" s="594" t="s">
        <v>2088</v>
      </c>
      <c r="H730" s="594" t="s">
        <v>6439</v>
      </c>
    </row>
    <row r="731" spans="1:8" x14ac:dyDescent="0.25">
      <c r="A731" s="617" t="s">
        <v>2156</v>
      </c>
      <c r="B731" s="602" t="s">
        <v>1974</v>
      </c>
      <c r="C731" s="298" t="s">
        <v>12475</v>
      </c>
      <c r="D731" s="594"/>
      <c r="E731" s="594"/>
      <c r="F731" s="594" t="s">
        <v>10608</v>
      </c>
      <c r="G731" s="594" t="s">
        <v>10609</v>
      </c>
      <c r="H731" s="594" t="s">
        <v>6439</v>
      </c>
    </row>
    <row r="732" spans="1:8" x14ac:dyDescent="0.25">
      <c r="A732" s="617" t="s">
        <v>2156</v>
      </c>
      <c r="B732" s="602" t="s">
        <v>1974</v>
      </c>
      <c r="C732" s="298" t="s">
        <v>12476</v>
      </c>
      <c r="D732" s="594"/>
      <c r="E732" s="594"/>
      <c r="F732" s="594" t="s">
        <v>10610</v>
      </c>
      <c r="G732" s="594" t="s">
        <v>10611</v>
      </c>
      <c r="H732" s="594" t="s">
        <v>6439</v>
      </c>
    </row>
    <row r="733" spans="1:8" x14ac:dyDescent="0.25">
      <c r="A733" s="617" t="s">
        <v>2156</v>
      </c>
      <c r="B733" s="602" t="s">
        <v>1974</v>
      </c>
      <c r="C733" s="298" t="s">
        <v>12477</v>
      </c>
      <c r="D733" s="594"/>
      <c r="E733" s="594"/>
      <c r="F733" s="594" t="s">
        <v>10612</v>
      </c>
      <c r="G733" s="594" t="s">
        <v>10613</v>
      </c>
      <c r="H733" s="594" t="s">
        <v>6439</v>
      </c>
    </row>
    <row r="734" spans="1:8" x14ac:dyDescent="0.25">
      <c r="A734" s="617" t="s">
        <v>2156</v>
      </c>
      <c r="B734" s="602" t="s">
        <v>1974</v>
      </c>
      <c r="C734" s="298" t="s">
        <v>12478</v>
      </c>
      <c r="D734" s="594"/>
      <c r="E734" s="594"/>
      <c r="F734" s="594" t="s">
        <v>10614</v>
      </c>
      <c r="G734" s="594" t="s">
        <v>10615</v>
      </c>
      <c r="H734" s="594" t="s">
        <v>6439</v>
      </c>
    </row>
    <row r="735" spans="1:8" x14ac:dyDescent="0.25">
      <c r="A735" s="617" t="s">
        <v>2156</v>
      </c>
      <c r="B735" s="602" t="s">
        <v>1974</v>
      </c>
      <c r="C735" s="298" t="s">
        <v>12479</v>
      </c>
      <c r="D735" s="594"/>
      <c r="E735" s="594"/>
      <c r="F735" s="594" t="s">
        <v>10616</v>
      </c>
      <c r="G735" s="594" t="s">
        <v>10617</v>
      </c>
      <c r="H735" s="594" t="s">
        <v>6439</v>
      </c>
    </row>
    <row r="736" spans="1:8" x14ac:dyDescent="0.25">
      <c r="A736" s="617" t="s">
        <v>2156</v>
      </c>
      <c r="B736" s="602" t="s">
        <v>1974</v>
      </c>
      <c r="C736" s="298" t="s">
        <v>12480</v>
      </c>
      <c r="D736" s="594"/>
      <c r="E736" s="594"/>
      <c r="F736" s="594" t="s">
        <v>10618</v>
      </c>
      <c r="G736" s="594" t="s">
        <v>10619</v>
      </c>
      <c r="H736" s="594" t="s">
        <v>6439</v>
      </c>
    </row>
    <row r="737" spans="1:8" x14ac:dyDescent="0.25">
      <c r="A737" s="617" t="s">
        <v>2156</v>
      </c>
      <c r="B737" s="602" t="s">
        <v>1974</v>
      </c>
      <c r="C737" s="298" t="s">
        <v>12481</v>
      </c>
      <c r="D737" s="594"/>
      <c r="E737" s="594"/>
      <c r="F737" s="594" t="s">
        <v>10620</v>
      </c>
      <c r="G737" s="594" t="s">
        <v>10621</v>
      </c>
      <c r="H737" s="594" t="s">
        <v>6439</v>
      </c>
    </row>
    <row r="738" spans="1:8" x14ac:dyDescent="0.25">
      <c r="A738" s="617" t="s">
        <v>2156</v>
      </c>
      <c r="B738" s="602" t="s">
        <v>1974</v>
      </c>
      <c r="C738" s="298" t="s">
        <v>12482</v>
      </c>
      <c r="D738" s="594"/>
      <c r="E738" s="594"/>
      <c r="F738" s="594" t="s">
        <v>10622</v>
      </c>
      <c r="G738" s="594" t="s">
        <v>10623</v>
      </c>
      <c r="H738" s="594" t="s">
        <v>6439</v>
      </c>
    </row>
    <row r="739" spans="1:8" x14ac:dyDescent="0.25">
      <c r="A739" s="617" t="s">
        <v>2156</v>
      </c>
      <c r="B739" s="602" t="s">
        <v>1974</v>
      </c>
      <c r="C739" s="298" t="s">
        <v>12483</v>
      </c>
      <c r="D739" s="594"/>
      <c r="E739" s="594"/>
      <c r="F739" s="594" t="s">
        <v>10624</v>
      </c>
      <c r="G739" s="594" t="s">
        <v>10625</v>
      </c>
      <c r="H739" s="594" t="s">
        <v>6439</v>
      </c>
    </row>
    <row r="740" spans="1:8" x14ac:dyDescent="0.25">
      <c r="A740" s="617" t="s">
        <v>2156</v>
      </c>
      <c r="B740" s="602" t="s">
        <v>1974</v>
      </c>
      <c r="C740" s="298" t="s">
        <v>12484</v>
      </c>
      <c r="D740" s="594"/>
      <c r="E740" s="594"/>
      <c r="F740" s="594" t="s">
        <v>10626</v>
      </c>
      <c r="G740" s="594" t="s">
        <v>10627</v>
      </c>
      <c r="H740" s="594" t="s">
        <v>6439</v>
      </c>
    </row>
    <row r="741" spans="1:8" x14ac:dyDescent="0.25">
      <c r="A741" s="617" t="s">
        <v>2156</v>
      </c>
      <c r="B741" s="602" t="s">
        <v>1974</v>
      </c>
      <c r="C741" s="298" t="s">
        <v>12485</v>
      </c>
      <c r="D741" s="594"/>
      <c r="E741" s="594"/>
      <c r="F741" s="594" t="s">
        <v>10628</v>
      </c>
      <c r="G741" s="594" t="s">
        <v>10629</v>
      </c>
      <c r="H741" s="594" t="s">
        <v>6439</v>
      </c>
    </row>
    <row r="742" spans="1:8" x14ac:dyDescent="0.25">
      <c r="A742" s="617" t="s">
        <v>2156</v>
      </c>
      <c r="B742" s="602" t="s">
        <v>1974</v>
      </c>
      <c r="C742" s="298" t="s">
        <v>12486</v>
      </c>
      <c r="D742" s="594"/>
      <c r="E742" s="594"/>
      <c r="F742" s="594" t="s">
        <v>10630</v>
      </c>
      <c r="G742" s="594" t="s">
        <v>10631</v>
      </c>
      <c r="H742" s="594" t="s">
        <v>6439</v>
      </c>
    </row>
    <row r="743" spans="1:8" x14ac:dyDescent="0.25">
      <c r="A743" s="617" t="s">
        <v>2156</v>
      </c>
      <c r="B743" s="602" t="s">
        <v>1974</v>
      </c>
      <c r="C743" s="298" t="s">
        <v>12487</v>
      </c>
      <c r="D743" s="594"/>
      <c r="E743" s="594"/>
      <c r="F743" s="594" t="s">
        <v>10632</v>
      </c>
      <c r="G743" s="594" t="s">
        <v>10633</v>
      </c>
      <c r="H743" s="594" t="s">
        <v>6439</v>
      </c>
    </row>
    <row r="744" spans="1:8" x14ac:dyDescent="0.25">
      <c r="A744" s="617" t="s">
        <v>2156</v>
      </c>
      <c r="B744" s="602" t="s">
        <v>1974</v>
      </c>
      <c r="C744" s="298" t="s">
        <v>12488</v>
      </c>
      <c r="D744" s="594"/>
      <c r="E744" s="594"/>
      <c r="F744" s="594" t="s">
        <v>10634</v>
      </c>
      <c r="G744" s="594" t="s">
        <v>10635</v>
      </c>
      <c r="H744" s="594" t="s">
        <v>6439</v>
      </c>
    </row>
    <row r="745" spans="1:8" x14ac:dyDescent="0.25">
      <c r="A745" s="617" t="s">
        <v>2156</v>
      </c>
      <c r="B745" s="602" t="s">
        <v>1974</v>
      </c>
      <c r="C745" s="298" t="s">
        <v>12489</v>
      </c>
      <c r="D745" s="594"/>
      <c r="E745" s="594"/>
      <c r="F745" s="594" t="s">
        <v>8863</v>
      </c>
      <c r="G745" s="593" t="s">
        <v>2169</v>
      </c>
      <c r="H745" s="594" t="s">
        <v>10179</v>
      </c>
    </row>
    <row r="746" spans="1:8" x14ac:dyDescent="0.25">
      <c r="A746" s="617" t="s">
        <v>2156</v>
      </c>
      <c r="B746" s="602" t="s">
        <v>1974</v>
      </c>
      <c r="C746" s="298" t="s">
        <v>12490</v>
      </c>
      <c r="D746" s="594"/>
      <c r="E746" s="594"/>
      <c r="F746" s="594" t="s">
        <v>8862</v>
      </c>
      <c r="G746" s="593" t="s">
        <v>2169</v>
      </c>
      <c r="H746" s="594" t="s">
        <v>6440</v>
      </c>
    </row>
    <row r="747" spans="1:8" x14ac:dyDescent="0.25">
      <c r="A747" s="617" t="s">
        <v>2156</v>
      </c>
      <c r="B747" s="602" t="s">
        <v>1974</v>
      </c>
      <c r="C747" s="298" t="s">
        <v>12491</v>
      </c>
      <c r="D747" s="594"/>
      <c r="E747" s="594"/>
      <c r="F747" s="594" t="s">
        <v>8865</v>
      </c>
      <c r="G747" s="593" t="s">
        <v>2168</v>
      </c>
      <c r="H747" s="594" t="s">
        <v>10179</v>
      </c>
    </row>
    <row r="748" spans="1:8" x14ac:dyDescent="0.25">
      <c r="A748" s="617" t="s">
        <v>2156</v>
      </c>
      <c r="B748" s="602" t="s">
        <v>1974</v>
      </c>
      <c r="C748" s="298" t="s">
        <v>12492</v>
      </c>
      <c r="D748" s="594"/>
      <c r="E748" s="594"/>
      <c r="F748" s="594" t="s">
        <v>8864</v>
      </c>
      <c r="G748" s="593" t="s">
        <v>2168</v>
      </c>
      <c r="H748" s="594" t="s">
        <v>6440</v>
      </c>
    </row>
    <row r="749" spans="1:8" x14ac:dyDescent="0.25">
      <c r="A749" s="617" t="s">
        <v>2155</v>
      </c>
      <c r="B749" s="602" t="s">
        <v>1973</v>
      </c>
      <c r="C749" s="298" t="s">
        <v>12493</v>
      </c>
      <c r="D749" s="594"/>
      <c r="E749" s="594"/>
      <c r="F749" s="594" t="s">
        <v>8869</v>
      </c>
      <c r="G749" s="594" t="s">
        <v>2674</v>
      </c>
      <c r="H749" s="594" t="s">
        <v>10176</v>
      </c>
    </row>
    <row r="750" spans="1:8" x14ac:dyDescent="0.25">
      <c r="A750" s="617" t="s">
        <v>2155</v>
      </c>
      <c r="B750" s="602" t="s">
        <v>1973</v>
      </c>
      <c r="C750" s="298" t="s">
        <v>12494</v>
      </c>
      <c r="D750" s="594"/>
      <c r="E750" s="594"/>
      <c r="F750" s="594" t="s">
        <v>10636</v>
      </c>
      <c r="G750" s="594" t="s">
        <v>2677</v>
      </c>
      <c r="H750" s="594" t="s">
        <v>10176</v>
      </c>
    </row>
    <row r="751" spans="1:8" x14ac:dyDescent="0.25">
      <c r="A751" s="617" t="s">
        <v>2155</v>
      </c>
      <c r="B751" s="602" t="s">
        <v>1973</v>
      </c>
      <c r="C751" s="298" t="s">
        <v>12495</v>
      </c>
      <c r="D751" s="594"/>
      <c r="E751" s="594"/>
      <c r="F751" s="594" t="s">
        <v>10637</v>
      </c>
      <c r="G751" s="594" t="s">
        <v>2672</v>
      </c>
      <c r="H751" s="594" t="s">
        <v>10176</v>
      </c>
    </row>
    <row r="752" spans="1:8" x14ac:dyDescent="0.25">
      <c r="A752" s="617" t="s">
        <v>2155</v>
      </c>
      <c r="B752" s="602" t="s">
        <v>1973</v>
      </c>
      <c r="C752" s="298" t="s">
        <v>12496</v>
      </c>
      <c r="D752" s="594"/>
      <c r="E752" s="594"/>
      <c r="F752" s="594" t="s">
        <v>10638</v>
      </c>
      <c r="G752" s="594" t="s">
        <v>2675</v>
      </c>
      <c r="H752" s="594" t="s">
        <v>10176</v>
      </c>
    </row>
    <row r="753" spans="1:8" x14ac:dyDescent="0.25">
      <c r="A753" s="617" t="s">
        <v>2155</v>
      </c>
      <c r="B753" s="602" t="s">
        <v>1973</v>
      </c>
      <c r="C753" s="298" t="s">
        <v>12497</v>
      </c>
      <c r="D753" s="594"/>
      <c r="E753" s="594"/>
      <c r="F753" s="594" t="s">
        <v>8868</v>
      </c>
      <c r="G753" s="594" t="s">
        <v>2677</v>
      </c>
      <c r="H753" s="594" t="s">
        <v>10178</v>
      </c>
    </row>
    <row r="754" spans="1:8" x14ac:dyDescent="0.25">
      <c r="A754" s="617" t="s">
        <v>2155</v>
      </c>
      <c r="B754" s="602" t="s">
        <v>1973</v>
      </c>
      <c r="C754" s="298" t="s">
        <v>12498</v>
      </c>
      <c r="D754" s="594"/>
      <c r="E754" s="594"/>
      <c r="F754" s="594" t="s">
        <v>8866</v>
      </c>
      <c r="G754" s="594" t="s">
        <v>2672</v>
      </c>
      <c r="H754" s="594" t="s">
        <v>10178</v>
      </c>
    </row>
    <row r="755" spans="1:8" x14ac:dyDescent="0.25">
      <c r="A755" s="617" t="s">
        <v>2155</v>
      </c>
      <c r="B755" s="602" t="s">
        <v>1973</v>
      </c>
      <c r="C755" s="298" t="s">
        <v>12499</v>
      </c>
      <c r="D755" s="594"/>
      <c r="E755" s="594"/>
      <c r="F755" s="594" t="s">
        <v>8870</v>
      </c>
      <c r="G755" s="594" t="s">
        <v>2676</v>
      </c>
      <c r="H755" s="594" t="s">
        <v>10177</v>
      </c>
    </row>
    <row r="756" spans="1:8" x14ac:dyDescent="0.25">
      <c r="A756" s="617" t="s">
        <v>2155</v>
      </c>
      <c r="B756" s="602" t="s">
        <v>1973</v>
      </c>
      <c r="C756" s="298" t="s">
        <v>12500</v>
      </c>
      <c r="D756" s="594"/>
      <c r="E756" s="594"/>
      <c r="F756" s="594" t="s">
        <v>8867</v>
      </c>
      <c r="G756" s="594" t="s">
        <v>2673</v>
      </c>
      <c r="H756" s="594" t="s">
        <v>10177</v>
      </c>
    </row>
    <row r="757" spans="1:8" x14ac:dyDescent="0.25">
      <c r="A757" s="617" t="s">
        <v>2155</v>
      </c>
      <c r="B757" s="602" t="s">
        <v>1973</v>
      </c>
      <c r="C757" s="298" t="s">
        <v>12501</v>
      </c>
      <c r="D757" s="594"/>
      <c r="E757" s="594"/>
      <c r="F757" s="594" t="s">
        <v>10639</v>
      </c>
      <c r="G757" s="594" t="s">
        <v>10640</v>
      </c>
      <c r="H757" s="594" t="s">
        <v>6439</v>
      </c>
    </row>
    <row r="758" spans="1:8" x14ac:dyDescent="0.25">
      <c r="A758" s="617" t="s">
        <v>2155</v>
      </c>
      <c r="B758" s="602" t="s">
        <v>1973</v>
      </c>
      <c r="C758" s="298" t="s">
        <v>12502</v>
      </c>
      <c r="D758" s="594"/>
      <c r="E758" s="594"/>
      <c r="F758" s="594" t="s">
        <v>10641</v>
      </c>
      <c r="G758" s="594" t="s">
        <v>10642</v>
      </c>
      <c r="H758" s="594" t="s">
        <v>6439</v>
      </c>
    </row>
    <row r="759" spans="1:8" x14ac:dyDescent="0.25">
      <c r="A759" s="617" t="s">
        <v>2155</v>
      </c>
      <c r="B759" s="602" t="s">
        <v>1973</v>
      </c>
      <c r="C759" s="298" t="s">
        <v>12503</v>
      </c>
      <c r="D759" s="594"/>
      <c r="E759" s="594"/>
      <c r="F759" s="594" t="s">
        <v>10643</v>
      </c>
      <c r="G759" s="594" t="s">
        <v>10644</v>
      </c>
      <c r="H759" s="594" t="s">
        <v>6439</v>
      </c>
    </row>
    <row r="760" spans="1:8" x14ac:dyDescent="0.25">
      <c r="A760" s="617" t="s">
        <v>2155</v>
      </c>
      <c r="B760" s="602" t="s">
        <v>1973</v>
      </c>
      <c r="C760" s="298" t="s">
        <v>12504</v>
      </c>
      <c r="D760" s="594"/>
      <c r="E760" s="594"/>
      <c r="F760" s="594" t="s">
        <v>10645</v>
      </c>
      <c r="G760" s="594" t="s">
        <v>10646</v>
      </c>
      <c r="H760" s="594" t="s">
        <v>6439</v>
      </c>
    </row>
    <row r="761" spans="1:8" x14ac:dyDescent="0.25">
      <c r="A761" s="617" t="s">
        <v>2155</v>
      </c>
      <c r="B761" s="602" t="s">
        <v>1973</v>
      </c>
      <c r="C761" s="298" t="s">
        <v>12505</v>
      </c>
      <c r="D761" s="594"/>
      <c r="E761" s="594"/>
      <c r="F761" s="594" t="s">
        <v>10647</v>
      </c>
      <c r="G761" s="594" t="s">
        <v>10648</v>
      </c>
      <c r="H761" s="594" t="s">
        <v>6439</v>
      </c>
    </row>
    <row r="762" spans="1:8" x14ac:dyDescent="0.25">
      <c r="A762" s="617" t="s">
        <v>2155</v>
      </c>
      <c r="B762" s="602" t="s">
        <v>1973</v>
      </c>
      <c r="C762" s="298" t="s">
        <v>12506</v>
      </c>
      <c r="D762" s="594"/>
      <c r="E762" s="594"/>
      <c r="F762" s="594" t="s">
        <v>10649</v>
      </c>
      <c r="G762" s="594" t="s">
        <v>10650</v>
      </c>
      <c r="H762" s="594" t="s">
        <v>6439</v>
      </c>
    </row>
    <row r="763" spans="1:8" x14ac:dyDescent="0.25">
      <c r="A763" s="617" t="s">
        <v>2155</v>
      </c>
      <c r="B763" s="602" t="s">
        <v>1973</v>
      </c>
      <c r="C763" s="298" t="s">
        <v>12507</v>
      </c>
      <c r="D763" s="594"/>
      <c r="E763" s="594"/>
      <c r="F763" s="594" t="s">
        <v>8872</v>
      </c>
      <c r="G763" s="593" t="s">
        <v>2167</v>
      </c>
      <c r="H763" s="594" t="s">
        <v>10179</v>
      </c>
    </row>
    <row r="764" spans="1:8" x14ac:dyDescent="0.25">
      <c r="A764" s="617" t="s">
        <v>2155</v>
      </c>
      <c r="B764" s="602" t="s">
        <v>1973</v>
      </c>
      <c r="C764" s="298" t="s">
        <v>12508</v>
      </c>
      <c r="D764" s="594"/>
      <c r="E764" s="594"/>
      <c r="F764" s="594" t="s">
        <v>8871</v>
      </c>
      <c r="G764" s="593" t="s">
        <v>2167</v>
      </c>
      <c r="H764" s="594" t="s">
        <v>6440</v>
      </c>
    </row>
    <row r="765" spans="1:8" x14ac:dyDescent="0.25">
      <c r="A765" s="617" t="s">
        <v>2155</v>
      </c>
      <c r="B765" s="602" t="s">
        <v>1973</v>
      </c>
      <c r="C765" s="298" t="s">
        <v>12509</v>
      </c>
      <c r="D765" s="594"/>
      <c r="E765" s="594"/>
      <c r="F765" s="594" t="s">
        <v>8874</v>
      </c>
      <c r="G765" s="593" t="s">
        <v>2166</v>
      </c>
      <c r="H765" s="594" t="s">
        <v>10179</v>
      </c>
    </row>
    <row r="766" spans="1:8" x14ac:dyDescent="0.25">
      <c r="A766" s="617" t="s">
        <v>2155</v>
      </c>
      <c r="B766" s="602" t="s">
        <v>1973</v>
      </c>
      <c r="C766" s="298" t="s">
        <v>12510</v>
      </c>
      <c r="D766" s="594"/>
      <c r="E766" s="594"/>
      <c r="F766" s="594" t="s">
        <v>8873</v>
      </c>
      <c r="G766" s="593" t="s">
        <v>2166</v>
      </c>
      <c r="H766" s="594" t="s">
        <v>6440</v>
      </c>
    </row>
    <row r="767" spans="1:8" x14ac:dyDescent="0.25">
      <c r="A767" s="617" t="s">
        <v>2155</v>
      </c>
      <c r="B767" s="602" t="s">
        <v>1973</v>
      </c>
      <c r="C767" s="298" t="s">
        <v>12511</v>
      </c>
      <c r="D767" s="594"/>
      <c r="E767" s="594"/>
      <c r="F767" s="594" t="s">
        <v>8876</v>
      </c>
      <c r="G767" s="593" t="s">
        <v>2165</v>
      </c>
      <c r="H767" s="594" t="s">
        <v>10179</v>
      </c>
    </row>
    <row r="768" spans="1:8" x14ac:dyDescent="0.25">
      <c r="A768" s="617" t="s">
        <v>2155</v>
      </c>
      <c r="B768" s="602" t="s">
        <v>1973</v>
      </c>
      <c r="C768" s="298" t="s">
        <v>12512</v>
      </c>
      <c r="D768" s="594"/>
      <c r="E768" s="594"/>
      <c r="F768" s="594" t="s">
        <v>8875</v>
      </c>
      <c r="G768" s="593" t="s">
        <v>2165</v>
      </c>
      <c r="H768" s="594" t="s">
        <v>6440</v>
      </c>
    </row>
    <row r="769" spans="1:8" x14ac:dyDescent="0.25">
      <c r="A769" s="617" t="s">
        <v>2155</v>
      </c>
      <c r="B769" s="602" t="s">
        <v>1973</v>
      </c>
      <c r="C769" s="298" t="s">
        <v>12513</v>
      </c>
      <c r="D769" s="594"/>
      <c r="E769" s="594"/>
      <c r="F769" s="594" t="s">
        <v>8878</v>
      </c>
      <c r="G769" s="593" t="s">
        <v>2164</v>
      </c>
      <c r="H769" s="594" t="s">
        <v>10179</v>
      </c>
    </row>
    <row r="770" spans="1:8" x14ac:dyDescent="0.25">
      <c r="A770" s="617" t="s">
        <v>2155</v>
      </c>
      <c r="B770" s="602" t="s">
        <v>1973</v>
      </c>
      <c r="C770" s="298" t="s">
        <v>12514</v>
      </c>
      <c r="D770" s="594"/>
      <c r="E770" s="594"/>
      <c r="F770" s="594" t="s">
        <v>8877</v>
      </c>
      <c r="G770" s="593" t="s">
        <v>2164</v>
      </c>
      <c r="H770" s="594" t="s">
        <v>6440</v>
      </c>
    </row>
    <row r="771" spans="1:8" x14ac:dyDescent="0.25">
      <c r="A771" s="617" t="s">
        <v>2155</v>
      </c>
      <c r="B771" s="602" t="s">
        <v>1973</v>
      </c>
      <c r="C771" s="298" t="s">
        <v>12515</v>
      </c>
      <c r="D771" s="594"/>
      <c r="E771" s="594"/>
      <c r="F771" s="594" t="s">
        <v>8880</v>
      </c>
      <c r="G771" s="593" t="s">
        <v>2163</v>
      </c>
      <c r="H771" s="594" t="s">
        <v>10179</v>
      </c>
    </row>
    <row r="772" spans="1:8" x14ac:dyDescent="0.25">
      <c r="A772" s="617" t="s">
        <v>2155</v>
      </c>
      <c r="B772" s="602" t="s">
        <v>1973</v>
      </c>
      <c r="C772" s="298" t="s">
        <v>12516</v>
      </c>
      <c r="D772" s="594"/>
      <c r="E772" s="594"/>
      <c r="F772" s="594" t="s">
        <v>8879</v>
      </c>
      <c r="G772" s="593" t="s">
        <v>2163</v>
      </c>
      <c r="H772" s="594" t="s">
        <v>6440</v>
      </c>
    </row>
    <row r="773" spans="1:8" x14ac:dyDescent="0.25">
      <c r="A773" s="617" t="s">
        <v>2155</v>
      </c>
      <c r="B773" s="602" t="s">
        <v>1973</v>
      </c>
      <c r="C773" s="298" t="s">
        <v>12517</v>
      </c>
      <c r="D773" s="594"/>
      <c r="E773" s="594"/>
      <c r="F773" s="594" t="s">
        <v>8882</v>
      </c>
      <c r="G773" s="593" t="s">
        <v>2162</v>
      </c>
      <c r="H773" s="594" t="s">
        <v>10179</v>
      </c>
    </row>
    <row r="774" spans="1:8" x14ac:dyDescent="0.25">
      <c r="A774" s="617" t="s">
        <v>2155</v>
      </c>
      <c r="B774" s="602" t="s">
        <v>1973</v>
      </c>
      <c r="C774" s="298" t="s">
        <v>12518</v>
      </c>
      <c r="D774" s="594"/>
      <c r="E774" s="594"/>
      <c r="F774" s="594" t="s">
        <v>8881</v>
      </c>
      <c r="G774" s="593" t="s">
        <v>2162</v>
      </c>
      <c r="H774" s="594" t="s">
        <v>6440</v>
      </c>
    </row>
    <row r="775" spans="1:8" x14ac:dyDescent="0.25">
      <c r="A775" s="617" t="s">
        <v>2155</v>
      </c>
      <c r="B775" s="602" t="s">
        <v>1973</v>
      </c>
      <c r="C775" s="298" t="s">
        <v>12519</v>
      </c>
      <c r="D775" s="594"/>
      <c r="E775" s="594"/>
      <c r="F775" s="594" t="s">
        <v>8884</v>
      </c>
      <c r="G775" s="593" t="s">
        <v>2161</v>
      </c>
      <c r="H775" s="594" t="s">
        <v>10179</v>
      </c>
    </row>
    <row r="776" spans="1:8" x14ac:dyDescent="0.25">
      <c r="A776" s="617" t="s">
        <v>2155</v>
      </c>
      <c r="B776" s="602" t="s">
        <v>1973</v>
      </c>
      <c r="C776" s="298" t="s">
        <v>12520</v>
      </c>
      <c r="D776" s="594"/>
      <c r="E776" s="594"/>
      <c r="F776" s="594" t="s">
        <v>8883</v>
      </c>
      <c r="G776" s="593" t="s">
        <v>2161</v>
      </c>
      <c r="H776" s="594" t="s">
        <v>6440</v>
      </c>
    </row>
    <row r="777" spans="1:8" x14ac:dyDescent="0.25">
      <c r="A777" s="617" t="s">
        <v>2155</v>
      </c>
      <c r="B777" s="602" t="s">
        <v>1973</v>
      </c>
      <c r="C777" s="298" t="s">
        <v>12521</v>
      </c>
      <c r="D777" s="594"/>
      <c r="E777" s="594"/>
      <c r="F777" s="594" t="s">
        <v>8886</v>
      </c>
      <c r="G777" s="593" t="s">
        <v>2160</v>
      </c>
      <c r="H777" s="594" t="s">
        <v>10179</v>
      </c>
    </row>
    <row r="778" spans="1:8" x14ac:dyDescent="0.25">
      <c r="A778" s="617" t="s">
        <v>2155</v>
      </c>
      <c r="B778" s="602" t="s">
        <v>1973</v>
      </c>
      <c r="C778" s="298" t="s">
        <v>12522</v>
      </c>
      <c r="D778" s="594"/>
      <c r="E778" s="594"/>
      <c r="F778" s="594" t="s">
        <v>8885</v>
      </c>
      <c r="G778" s="593" t="s">
        <v>2160</v>
      </c>
      <c r="H778" s="594" t="s">
        <v>6440</v>
      </c>
    </row>
    <row r="779" spans="1:8" x14ac:dyDescent="0.25">
      <c r="A779" s="617" t="s">
        <v>2155</v>
      </c>
      <c r="B779" s="602" t="s">
        <v>1973</v>
      </c>
      <c r="C779" s="298" t="s">
        <v>12523</v>
      </c>
      <c r="D779" s="594"/>
      <c r="E779" s="594"/>
      <c r="F779" s="594" t="s">
        <v>8888</v>
      </c>
      <c r="G779" s="593" t="s">
        <v>2159</v>
      </c>
      <c r="H779" s="594" t="s">
        <v>10179</v>
      </c>
    </row>
    <row r="780" spans="1:8" x14ac:dyDescent="0.25">
      <c r="A780" s="617" t="s">
        <v>2155</v>
      </c>
      <c r="B780" s="602" t="s">
        <v>1973</v>
      </c>
      <c r="C780" s="298" t="s">
        <v>12524</v>
      </c>
      <c r="D780" s="594"/>
      <c r="E780" s="594"/>
      <c r="F780" s="594" t="s">
        <v>8887</v>
      </c>
      <c r="G780" s="593" t="s">
        <v>2159</v>
      </c>
      <c r="H780" s="594" t="s">
        <v>6440</v>
      </c>
    </row>
    <row r="781" spans="1:8" x14ac:dyDescent="0.25">
      <c r="A781" s="617" t="s">
        <v>2155</v>
      </c>
      <c r="B781" s="602" t="s">
        <v>1973</v>
      </c>
      <c r="C781" s="298" t="s">
        <v>12525</v>
      </c>
      <c r="D781" s="594"/>
      <c r="E781" s="594"/>
      <c r="F781" s="594" t="s">
        <v>8890</v>
      </c>
      <c r="G781" s="593" t="s">
        <v>2158</v>
      </c>
      <c r="H781" s="594" t="s">
        <v>10179</v>
      </c>
    </row>
    <row r="782" spans="1:8" x14ac:dyDescent="0.25">
      <c r="A782" s="617" t="s">
        <v>2155</v>
      </c>
      <c r="B782" s="602" t="s">
        <v>1973</v>
      </c>
      <c r="C782" s="298" t="s">
        <v>12526</v>
      </c>
      <c r="D782" s="594"/>
      <c r="E782" s="594"/>
      <c r="F782" s="594" t="s">
        <v>8889</v>
      </c>
      <c r="G782" s="593" t="s">
        <v>2158</v>
      </c>
      <c r="H782" s="594" t="s">
        <v>6440</v>
      </c>
    </row>
    <row r="783" spans="1:8" x14ac:dyDescent="0.25">
      <c r="A783" s="617" t="s">
        <v>2155</v>
      </c>
      <c r="B783" s="602" t="s">
        <v>1973</v>
      </c>
      <c r="C783" s="298" t="s">
        <v>12527</v>
      </c>
      <c r="D783" s="594"/>
      <c r="E783" s="594"/>
      <c r="F783" s="594" t="s">
        <v>8892</v>
      </c>
      <c r="G783" s="593" t="s">
        <v>2157</v>
      </c>
      <c r="H783" s="594" t="s">
        <v>10179</v>
      </c>
    </row>
    <row r="784" spans="1:8" x14ac:dyDescent="0.25">
      <c r="A784" s="617" t="s">
        <v>2155</v>
      </c>
      <c r="B784" s="602" t="s">
        <v>1973</v>
      </c>
      <c r="C784" s="298" t="s">
        <v>12528</v>
      </c>
      <c r="D784" s="594"/>
      <c r="E784" s="594"/>
      <c r="F784" s="594" t="s">
        <v>8891</v>
      </c>
      <c r="G784" s="593" t="s">
        <v>2157</v>
      </c>
      <c r="H784" s="594" t="s">
        <v>6440</v>
      </c>
    </row>
    <row r="785" spans="1:8" x14ac:dyDescent="0.25">
      <c r="A785" s="617" t="s">
        <v>2155</v>
      </c>
      <c r="B785" s="602" t="s">
        <v>1973</v>
      </c>
      <c r="C785" s="298" t="s">
        <v>12529</v>
      </c>
      <c r="D785" s="594"/>
      <c r="E785" s="594"/>
      <c r="F785" s="594" t="s">
        <v>8895</v>
      </c>
      <c r="G785" s="594" t="s">
        <v>2713</v>
      </c>
      <c r="H785" s="594" t="s">
        <v>10176</v>
      </c>
    </row>
    <row r="786" spans="1:8" x14ac:dyDescent="0.25">
      <c r="A786" s="617" t="s">
        <v>2155</v>
      </c>
      <c r="B786" s="602" t="s">
        <v>1973</v>
      </c>
      <c r="C786" s="298" t="s">
        <v>12530</v>
      </c>
      <c r="D786" s="594"/>
      <c r="E786" s="594"/>
      <c r="F786" s="594" t="s">
        <v>8904</v>
      </c>
      <c r="G786" s="594" t="s">
        <v>2721</v>
      </c>
      <c r="H786" s="594" t="s">
        <v>10176</v>
      </c>
    </row>
    <row r="787" spans="1:8" x14ac:dyDescent="0.25">
      <c r="A787" s="617" t="s">
        <v>2155</v>
      </c>
      <c r="B787" s="602" t="s">
        <v>1973</v>
      </c>
      <c r="C787" s="298" t="s">
        <v>12531</v>
      </c>
      <c r="D787" s="594"/>
      <c r="E787" s="594"/>
      <c r="F787" s="594" t="s">
        <v>10668</v>
      </c>
      <c r="G787" s="594" t="s">
        <v>2720</v>
      </c>
      <c r="H787" s="594" t="s">
        <v>10669</v>
      </c>
    </row>
    <row r="788" spans="1:8" x14ac:dyDescent="0.25">
      <c r="A788" s="617" t="s">
        <v>2155</v>
      </c>
      <c r="B788" s="602" t="s">
        <v>1973</v>
      </c>
      <c r="C788" s="298" t="s">
        <v>12532</v>
      </c>
      <c r="D788" s="594"/>
      <c r="E788" s="594"/>
      <c r="F788" s="594" t="s">
        <v>8908</v>
      </c>
      <c r="G788" s="594" t="s">
        <v>2723</v>
      </c>
      <c r="H788" s="594" t="s">
        <v>10176</v>
      </c>
    </row>
    <row r="789" spans="1:8" x14ac:dyDescent="0.25">
      <c r="A789" s="617" t="s">
        <v>2155</v>
      </c>
      <c r="B789" s="602" t="s">
        <v>1973</v>
      </c>
      <c r="C789" s="298" t="s">
        <v>12533</v>
      </c>
      <c r="D789" s="594"/>
      <c r="E789" s="594"/>
      <c r="F789" s="594" t="s">
        <v>8907</v>
      </c>
      <c r="G789" s="594" t="s">
        <v>2710</v>
      </c>
      <c r="H789" s="594" t="s">
        <v>10176</v>
      </c>
    </row>
    <row r="790" spans="1:8" x14ac:dyDescent="0.25">
      <c r="A790" s="617" t="s">
        <v>2155</v>
      </c>
      <c r="B790" s="602" t="s">
        <v>1973</v>
      </c>
      <c r="C790" s="298" t="s">
        <v>12534</v>
      </c>
      <c r="D790" s="594"/>
      <c r="E790" s="594"/>
      <c r="F790" s="594" t="s">
        <v>10651</v>
      </c>
      <c r="G790" s="594" t="s">
        <v>2709</v>
      </c>
      <c r="H790" s="594" t="s">
        <v>10176</v>
      </c>
    </row>
    <row r="791" spans="1:8" x14ac:dyDescent="0.25">
      <c r="A791" s="617" t="s">
        <v>2155</v>
      </c>
      <c r="B791" s="602" t="s">
        <v>1973</v>
      </c>
      <c r="C791" s="298" t="s">
        <v>12535</v>
      </c>
      <c r="D791" s="594"/>
      <c r="E791" s="594"/>
      <c r="F791" s="594" t="s">
        <v>10652</v>
      </c>
      <c r="G791" s="594" t="s">
        <v>2714</v>
      </c>
      <c r="H791" s="594" t="s">
        <v>10176</v>
      </c>
    </row>
    <row r="792" spans="1:8" x14ac:dyDescent="0.25">
      <c r="A792" s="617" t="s">
        <v>2155</v>
      </c>
      <c r="B792" s="602" t="s">
        <v>1973</v>
      </c>
      <c r="C792" s="298" t="s">
        <v>12536</v>
      </c>
      <c r="D792" s="594"/>
      <c r="E792" s="594"/>
      <c r="F792" s="594" t="s">
        <v>8901</v>
      </c>
      <c r="G792" s="594" t="s">
        <v>2719</v>
      </c>
      <c r="H792" s="594" t="s">
        <v>10176</v>
      </c>
    </row>
    <row r="793" spans="1:8" x14ac:dyDescent="0.25">
      <c r="A793" s="617" t="s">
        <v>2155</v>
      </c>
      <c r="B793" s="602" t="s">
        <v>1973</v>
      </c>
      <c r="C793" s="298" t="s">
        <v>12537</v>
      </c>
      <c r="D793" s="594"/>
      <c r="E793" s="594"/>
      <c r="F793" s="594" t="s">
        <v>8909</v>
      </c>
      <c r="G793" s="594" t="s">
        <v>2726</v>
      </c>
      <c r="H793" s="594" t="s">
        <v>10176</v>
      </c>
    </row>
    <row r="794" spans="1:8" x14ac:dyDescent="0.25">
      <c r="A794" s="617" t="s">
        <v>2155</v>
      </c>
      <c r="B794" s="602" t="s">
        <v>1973</v>
      </c>
      <c r="C794" s="298" t="s">
        <v>12538</v>
      </c>
      <c r="D794" s="594"/>
      <c r="E794" s="594"/>
      <c r="F794" s="594" t="s">
        <v>8894</v>
      </c>
      <c r="G794" s="594" t="s">
        <v>2712</v>
      </c>
      <c r="H794" s="594" t="s">
        <v>10178</v>
      </c>
    </row>
    <row r="795" spans="1:8" x14ac:dyDescent="0.25">
      <c r="A795" s="617" t="s">
        <v>2155</v>
      </c>
      <c r="B795" s="602" t="s">
        <v>1973</v>
      </c>
      <c r="C795" s="298" t="s">
        <v>12539</v>
      </c>
      <c r="D795" s="594"/>
      <c r="E795" s="594"/>
      <c r="F795" s="594" t="s">
        <v>8899</v>
      </c>
      <c r="G795" s="594" t="s">
        <v>2718</v>
      </c>
      <c r="H795" s="594" t="s">
        <v>10178</v>
      </c>
    </row>
    <row r="796" spans="1:8" x14ac:dyDescent="0.25">
      <c r="A796" s="617" t="s">
        <v>2155</v>
      </c>
      <c r="B796" s="602" t="s">
        <v>1973</v>
      </c>
      <c r="C796" s="298" t="s">
        <v>12540</v>
      </c>
      <c r="D796" s="594"/>
      <c r="E796" s="594"/>
      <c r="F796" s="594" t="s">
        <v>10653</v>
      </c>
      <c r="G796" s="594" t="s">
        <v>2713</v>
      </c>
      <c r="H796" s="594" t="s">
        <v>10178</v>
      </c>
    </row>
    <row r="797" spans="1:8" x14ac:dyDescent="0.25">
      <c r="A797" s="617" t="s">
        <v>2155</v>
      </c>
      <c r="B797" s="602" t="s">
        <v>1973</v>
      </c>
      <c r="C797" s="298" t="s">
        <v>12541</v>
      </c>
      <c r="D797" s="594"/>
      <c r="E797" s="594"/>
      <c r="F797" s="594" t="s">
        <v>8905</v>
      </c>
      <c r="G797" s="594" t="s">
        <v>2721</v>
      </c>
      <c r="H797" s="594" t="s">
        <v>10178</v>
      </c>
    </row>
    <row r="798" spans="1:8" x14ac:dyDescent="0.25">
      <c r="A798" s="617" t="s">
        <v>2155</v>
      </c>
      <c r="B798" s="602" t="s">
        <v>1973</v>
      </c>
      <c r="C798" s="298" t="s">
        <v>12542</v>
      </c>
      <c r="D798" s="594"/>
      <c r="E798" s="594"/>
      <c r="F798" s="594" t="s">
        <v>8897</v>
      </c>
      <c r="G798" s="594" t="s">
        <v>2715</v>
      </c>
      <c r="H798" s="594" t="s">
        <v>10178</v>
      </c>
    </row>
    <row r="799" spans="1:8" x14ac:dyDescent="0.25">
      <c r="A799" s="617" t="s">
        <v>2155</v>
      </c>
      <c r="B799" s="602" t="s">
        <v>1973</v>
      </c>
      <c r="C799" s="298" t="s">
        <v>12543</v>
      </c>
      <c r="D799" s="594"/>
      <c r="E799" s="594"/>
      <c r="F799" s="594" t="s">
        <v>8896</v>
      </c>
      <c r="G799" s="594" t="s">
        <v>2714</v>
      </c>
      <c r="H799" s="594" t="s">
        <v>10178</v>
      </c>
    </row>
    <row r="800" spans="1:8" x14ac:dyDescent="0.25">
      <c r="A800" s="617" t="s">
        <v>2155</v>
      </c>
      <c r="B800" s="602" t="s">
        <v>1973</v>
      </c>
      <c r="C800" s="298" t="s">
        <v>12544</v>
      </c>
      <c r="D800" s="594"/>
      <c r="E800" s="594"/>
      <c r="F800" s="594" t="s">
        <v>8902</v>
      </c>
      <c r="G800" s="594" t="s">
        <v>2719</v>
      </c>
      <c r="H800" s="594" t="s">
        <v>10178</v>
      </c>
    </row>
    <row r="801" spans="1:8" x14ac:dyDescent="0.25">
      <c r="A801" s="617" t="s">
        <v>2155</v>
      </c>
      <c r="B801" s="602" t="s">
        <v>1973</v>
      </c>
      <c r="C801" s="298" t="s">
        <v>12545</v>
      </c>
      <c r="D801" s="594"/>
      <c r="E801" s="594"/>
      <c r="F801" s="594" t="s">
        <v>10654</v>
      </c>
      <c r="G801" s="594" t="s">
        <v>2726</v>
      </c>
      <c r="H801" s="594" t="s">
        <v>10178</v>
      </c>
    </row>
    <row r="802" spans="1:8" x14ac:dyDescent="0.25">
      <c r="A802" s="617" t="s">
        <v>2155</v>
      </c>
      <c r="B802" s="602" t="s">
        <v>1973</v>
      </c>
      <c r="C802" s="298" t="s">
        <v>12546</v>
      </c>
      <c r="D802" s="594"/>
      <c r="E802" s="594"/>
      <c r="F802" s="594" t="s">
        <v>8910</v>
      </c>
      <c r="G802" s="594" t="s">
        <v>2727</v>
      </c>
      <c r="H802" s="594" t="s">
        <v>10178</v>
      </c>
    </row>
    <row r="803" spans="1:8" x14ac:dyDescent="0.25">
      <c r="A803" s="617" t="s">
        <v>2155</v>
      </c>
      <c r="B803" s="602" t="s">
        <v>1973</v>
      </c>
      <c r="C803" s="298" t="s">
        <v>12547</v>
      </c>
      <c r="D803" s="594"/>
      <c r="E803" s="594"/>
      <c r="F803" s="594" t="s">
        <v>8893</v>
      </c>
      <c r="G803" s="594" t="s">
        <v>2711</v>
      </c>
      <c r="H803" s="594" t="s">
        <v>10177</v>
      </c>
    </row>
    <row r="804" spans="1:8" x14ac:dyDescent="0.25">
      <c r="A804" s="617" t="s">
        <v>2155</v>
      </c>
      <c r="B804" s="602" t="s">
        <v>1973</v>
      </c>
      <c r="C804" s="298" t="s">
        <v>12548</v>
      </c>
      <c r="D804" s="594"/>
      <c r="E804" s="594"/>
      <c r="F804" s="594" t="s">
        <v>8900</v>
      </c>
      <c r="G804" s="594" t="s">
        <v>2717</v>
      </c>
      <c r="H804" s="594" t="s">
        <v>10177</v>
      </c>
    </row>
    <row r="805" spans="1:8" x14ac:dyDescent="0.25">
      <c r="A805" s="617" t="s">
        <v>2155</v>
      </c>
      <c r="B805" s="602" t="s">
        <v>1973</v>
      </c>
      <c r="C805" s="298" t="s">
        <v>12549</v>
      </c>
      <c r="D805" s="594"/>
      <c r="E805" s="594"/>
      <c r="F805" s="594" t="s">
        <v>8906</v>
      </c>
      <c r="G805" s="594" t="s">
        <v>2722</v>
      </c>
      <c r="H805" s="594" t="s">
        <v>10177</v>
      </c>
    </row>
    <row r="806" spans="1:8" x14ac:dyDescent="0.25">
      <c r="A806" s="617" t="s">
        <v>2155</v>
      </c>
      <c r="B806" s="602" t="s">
        <v>1973</v>
      </c>
      <c r="C806" s="298" t="s">
        <v>12550</v>
      </c>
      <c r="D806" s="594"/>
      <c r="E806" s="594"/>
      <c r="F806" s="594" t="s">
        <v>8898</v>
      </c>
      <c r="G806" s="594" t="s">
        <v>2715</v>
      </c>
      <c r="H806" s="594" t="s">
        <v>10177</v>
      </c>
    </row>
    <row r="807" spans="1:8" x14ac:dyDescent="0.25">
      <c r="A807" s="617" t="s">
        <v>2155</v>
      </c>
      <c r="B807" s="602" t="s">
        <v>1973</v>
      </c>
      <c r="C807" s="298" t="s">
        <v>12551</v>
      </c>
      <c r="D807" s="594"/>
      <c r="E807" s="594"/>
      <c r="F807" s="594" t="s">
        <v>8903</v>
      </c>
      <c r="G807" s="594" t="s">
        <v>2719</v>
      </c>
      <c r="H807" s="594" t="s">
        <v>10177</v>
      </c>
    </row>
    <row r="808" spans="1:8" x14ac:dyDescent="0.25">
      <c r="A808" s="617" t="s">
        <v>2155</v>
      </c>
      <c r="B808" s="602" t="s">
        <v>1973</v>
      </c>
      <c r="C808" s="298" t="s">
        <v>12552</v>
      </c>
      <c r="D808" s="594"/>
      <c r="E808" s="594"/>
      <c r="F808" s="594" t="s">
        <v>8911</v>
      </c>
      <c r="G808" s="594" t="s">
        <v>2727</v>
      </c>
      <c r="H808" s="594" t="s">
        <v>10177</v>
      </c>
    </row>
    <row r="809" spans="1:8" x14ac:dyDescent="0.25">
      <c r="A809" s="617" t="s">
        <v>2155</v>
      </c>
      <c r="B809" s="602" t="s">
        <v>1973</v>
      </c>
      <c r="C809" s="298" t="s">
        <v>12553</v>
      </c>
      <c r="D809" s="594"/>
      <c r="E809" s="594"/>
      <c r="F809" s="594" t="s">
        <v>10655</v>
      </c>
      <c r="G809" s="594" t="s">
        <v>10656</v>
      </c>
      <c r="H809" s="594" t="s">
        <v>6439</v>
      </c>
    </row>
    <row r="810" spans="1:8" x14ac:dyDescent="0.25">
      <c r="A810" s="617" t="s">
        <v>2155</v>
      </c>
      <c r="B810" s="602" t="s">
        <v>1973</v>
      </c>
      <c r="C810" s="298" t="s">
        <v>12554</v>
      </c>
      <c r="D810" s="594"/>
      <c r="E810" s="594"/>
      <c r="F810" s="594" t="s">
        <v>10657</v>
      </c>
      <c r="G810" s="594" t="s">
        <v>10658</v>
      </c>
      <c r="H810" s="594" t="s">
        <v>6439</v>
      </c>
    </row>
    <row r="811" spans="1:8" x14ac:dyDescent="0.25">
      <c r="A811" s="617" t="s">
        <v>2155</v>
      </c>
      <c r="B811" s="602" t="s">
        <v>1973</v>
      </c>
      <c r="C811" s="298" t="s">
        <v>12555</v>
      </c>
      <c r="D811" s="594"/>
      <c r="E811" s="594"/>
      <c r="F811" s="594" t="s">
        <v>10659</v>
      </c>
      <c r="G811" s="594" t="s">
        <v>10660</v>
      </c>
      <c r="H811" s="594" t="s">
        <v>6439</v>
      </c>
    </row>
    <row r="812" spans="1:8" x14ac:dyDescent="0.25">
      <c r="A812" s="617" t="s">
        <v>2155</v>
      </c>
      <c r="B812" s="602" t="s">
        <v>1973</v>
      </c>
      <c r="C812" s="298" t="s">
        <v>12556</v>
      </c>
      <c r="D812" s="594"/>
      <c r="E812" s="594"/>
      <c r="F812" s="594" t="s">
        <v>10661</v>
      </c>
      <c r="G812" s="594" t="s">
        <v>10662</v>
      </c>
      <c r="H812" s="594" t="s">
        <v>6439</v>
      </c>
    </row>
    <row r="813" spans="1:8" x14ac:dyDescent="0.25">
      <c r="A813" s="617" t="s">
        <v>2155</v>
      </c>
      <c r="B813" s="602" t="s">
        <v>1973</v>
      </c>
      <c r="C813" s="298" t="s">
        <v>12557</v>
      </c>
      <c r="D813" s="594"/>
      <c r="E813" s="594"/>
      <c r="F813" s="594" t="s">
        <v>10663</v>
      </c>
      <c r="G813" s="594" t="s">
        <v>2089</v>
      </c>
      <c r="H813" s="594" t="s">
        <v>6439</v>
      </c>
    </row>
    <row r="814" spans="1:8" x14ac:dyDescent="0.25">
      <c r="A814" s="617" t="s">
        <v>2155</v>
      </c>
      <c r="B814" s="602" t="s">
        <v>1973</v>
      </c>
      <c r="C814" s="298" t="s">
        <v>12558</v>
      </c>
      <c r="D814" s="594"/>
      <c r="E814" s="594"/>
      <c r="F814" s="594" t="s">
        <v>10664</v>
      </c>
      <c r="G814" s="594" t="s">
        <v>10665</v>
      </c>
      <c r="H814" s="594" t="s">
        <v>6439</v>
      </c>
    </row>
    <row r="815" spans="1:8" x14ac:dyDescent="0.25">
      <c r="A815" s="617" t="s">
        <v>2155</v>
      </c>
      <c r="B815" s="602" t="s">
        <v>1973</v>
      </c>
      <c r="C815" s="298" t="s">
        <v>12559</v>
      </c>
      <c r="D815" s="594"/>
      <c r="E815" s="594"/>
      <c r="F815" s="594" t="s">
        <v>10666</v>
      </c>
      <c r="G815" s="594" t="s">
        <v>10667</v>
      </c>
      <c r="H815" s="594" t="s">
        <v>6439</v>
      </c>
    </row>
    <row r="816" spans="1:8" x14ac:dyDescent="0.25">
      <c r="A816" s="617" t="s">
        <v>2155</v>
      </c>
      <c r="B816" s="602" t="s">
        <v>1973</v>
      </c>
      <c r="C816" s="298" t="s">
        <v>12560</v>
      </c>
      <c r="D816" s="594"/>
      <c r="E816" s="594"/>
      <c r="F816" s="594" t="s">
        <v>8913</v>
      </c>
      <c r="G816" s="593" t="s">
        <v>2156</v>
      </c>
      <c r="H816" s="594" t="s">
        <v>10179</v>
      </c>
    </row>
    <row r="817" spans="1:8" x14ac:dyDescent="0.25">
      <c r="A817" s="617" t="s">
        <v>2155</v>
      </c>
      <c r="B817" s="602" t="s">
        <v>1973</v>
      </c>
      <c r="C817" s="298" t="s">
        <v>12561</v>
      </c>
      <c r="D817" s="594"/>
      <c r="E817" s="594"/>
      <c r="F817" s="594" t="s">
        <v>8912</v>
      </c>
      <c r="G817" s="593" t="s">
        <v>2156</v>
      </c>
      <c r="H817" s="594" t="s">
        <v>6440</v>
      </c>
    </row>
    <row r="818" spans="1:8" x14ac:dyDescent="0.25">
      <c r="A818" s="617" t="s">
        <v>2155</v>
      </c>
      <c r="B818" s="602" t="s">
        <v>1973</v>
      </c>
      <c r="C818" s="298" t="s">
        <v>12562</v>
      </c>
      <c r="D818" s="594"/>
      <c r="E818" s="594"/>
      <c r="F818" s="594" t="s">
        <v>8917</v>
      </c>
      <c r="G818" s="594" t="s">
        <v>8918</v>
      </c>
      <c r="H818" s="594" t="s">
        <v>10176</v>
      </c>
    </row>
    <row r="819" spans="1:8" x14ac:dyDescent="0.25">
      <c r="A819" s="617" t="s">
        <v>2155</v>
      </c>
      <c r="B819" s="602" t="s">
        <v>1973</v>
      </c>
      <c r="C819" s="298" t="s">
        <v>12563</v>
      </c>
      <c r="D819" s="594"/>
      <c r="E819" s="594"/>
      <c r="F819" s="594" t="s">
        <v>8919</v>
      </c>
      <c r="G819" s="594" t="s">
        <v>2178</v>
      </c>
      <c r="H819" s="594" t="s">
        <v>10176</v>
      </c>
    </row>
    <row r="820" spans="1:8" x14ac:dyDescent="0.25">
      <c r="A820" s="617" t="s">
        <v>2155</v>
      </c>
      <c r="B820" s="602" t="s">
        <v>1973</v>
      </c>
      <c r="C820" s="298" t="s">
        <v>12564</v>
      </c>
      <c r="D820" s="594"/>
      <c r="E820" s="594"/>
      <c r="F820" s="594" t="s">
        <v>8920</v>
      </c>
      <c r="G820" s="594" t="s">
        <v>2733</v>
      </c>
      <c r="H820" s="594" t="s">
        <v>10176</v>
      </c>
    </row>
    <row r="821" spans="1:8" x14ac:dyDescent="0.25">
      <c r="A821" s="617" t="s">
        <v>2155</v>
      </c>
      <c r="B821" s="602" t="s">
        <v>1973</v>
      </c>
      <c r="C821" s="298" t="s">
        <v>12565</v>
      </c>
      <c r="D821" s="594"/>
      <c r="E821" s="594"/>
      <c r="F821" s="594" t="s">
        <v>8921</v>
      </c>
      <c r="G821" s="594" t="s">
        <v>2882</v>
      </c>
      <c r="H821" s="594" t="s">
        <v>10176</v>
      </c>
    </row>
    <row r="822" spans="1:8" x14ac:dyDescent="0.25">
      <c r="A822" s="617" t="s">
        <v>2155</v>
      </c>
      <c r="B822" s="602" t="s">
        <v>1973</v>
      </c>
      <c r="C822" s="298" t="s">
        <v>12566</v>
      </c>
      <c r="D822" s="594"/>
      <c r="E822" s="594"/>
      <c r="F822" s="594" t="s">
        <v>8922</v>
      </c>
      <c r="G822" s="594" t="s">
        <v>2734</v>
      </c>
      <c r="H822" s="594" t="s">
        <v>10176</v>
      </c>
    </row>
    <row r="823" spans="1:8" x14ac:dyDescent="0.25">
      <c r="A823" s="617" t="s">
        <v>2155</v>
      </c>
      <c r="B823" s="602" t="s">
        <v>1973</v>
      </c>
      <c r="C823" s="298" t="s">
        <v>12567</v>
      </c>
      <c r="D823" s="594"/>
      <c r="E823" s="594"/>
      <c r="F823" s="594" t="s">
        <v>8923</v>
      </c>
      <c r="G823" s="594" t="s">
        <v>2165</v>
      </c>
      <c r="H823" s="594" t="s">
        <v>10176</v>
      </c>
    </row>
    <row r="824" spans="1:8" x14ac:dyDescent="0.25">
      <c r="A824" s="617" t="s">
        <v>2155</v>
      </c>
      <c r="B824" s="602" t="s">
        <v>1973</v>
      </c>
      <c r="C824" s="298" t="s">
        <v>12568</v>
      </c>
      <c r="D824" s="594"/>
      <c r="E824" s="594"/>
      <c r="F824" s="594" t="s">
        <v>8924</v>
      </c>
      <c r="G824" s="594" t="s">
        <v>2164</v>
      </c>
      <c r="H824" s="594" t="s">
        <v>10176</v>
      </c>
    </row>
    <row r="825" spans="1:8" x14ac:dyDescent="0.25">
      <c r="A825" s="617" t="s">
        <v>2155</v>
      </c>
      <c r="B825" s="602" t="s">
        <v>1973</v>
      </c>
      <c r="C825" s="298" t="s">
        <v>12569</v>
      </c>
      <c r="D825" s="594"/>
      <c r="E825" s="594"/>
      <c r="F825" s="594" t="s">
        <v>8925</v>
      </c>
      <c r="G825" s="594" t="s">
        <v>2735</v>
      </c>
      <c r="H825" s="594" t="s">
        <v>10176</v>
      </c>
    </row>
    <row r="826" spans="1:8" x14ac:dyDescent="0.25">
      <c r="A826" s="617" t="s">
        <v>2155</v>
      </c>
      <c r="B826" s="602" t="s">
        <v>1973</v>
      </c>
      <c r="C826" s="298" t="s">
        <v>12570</v>
      </c>
      <c r="D826" s="594"/>
      <c r="E826" s="594"/>
      <c r="F826" s="594" t="s">
        <v>8926</v>
      </c>
      <c r="G826" s="594" t="s">
        <v>2736</v>
      </c>
      <c r="H826" s="594" t="s">
        <v>10176</v>
      </c>
    </row>
    <row r="827" spans="1:8" x14ac:dyDescent="0.25">
      <c r="A827" s="617" t="s">
        <v>2155</v>
      </c>
      <c r="B827" s="602" t="s">
        <v>1973</v>
      </c>
      <c r="C827" s="298" t="s">
        <v>12571</v>
      </c>
      <c r="D827" s="594"/>
      <c r="E827" s="594"/>
      <c r="F827" s="594" t="s">
        <v>8927</v>
      </c>
      <c r="G827" s="594" t="s">
        <v>2737</v>
      </c>
      <c r="H827" s="594" t="s">
        <v>10176</v>
      </c>
    </row>
    <row r="828" spans="1:8" x14ac:dyDescent="0.25">
      <c r="A828" s="617" t="s">
        <v>2155</v>
      </c>
      <c r="B828" s="602" t="s">
        <v>1973</v>
      </c>
      <c r="C828" s="298" t="s">
        <v>12572</v>
      </c>
      <c r="D828" s="594"/>
      <c r="E828" s="594"/>
      <c r="F828" s="594" t="s">
        <v>8928</v>
      </c>
      <c r="G828" s="594" t="s">
        <v>2738</v>
      </c>
      <c r="H828" s="594" t="s">
        <v>10176</v>
      </c>
    </row>
    <row r="829" spans="1:8" x14ac:dyDescent="0.25">
      <c r="A829" s="617" t="s">
        <v>2155</v>
      </c>
      <c r="B829" s="602" t="s">
        <v>1973</v>
      </c>
      <c r="C829" s="298" t="s">
        <v>12573</v>
      </c>
      <c r="D829" s="594"/>
      <c r="E829" s="594"/>
      <c r="F829" s="594" t="s">
        <v>8929</v>
      </c>
      <c r="G829" s="594" t="s">
        <v>2740</v>
      </c>
      <c r="H829" s="594" t="s">
        <v>10176</v>
      </c>
    </row>
    <row r="830" spans="1:8" x14ac:dyDescent="0.25">
      <c r="A830" s="617" t="s">
        <v>2155</v>
      </c>
      <c r="B830" s="602" t="s">
        <v>1973</v>
      </c>
      <c r="C830" s="298" t="s">
        <v>12574</v>
      </c>
      <c r="D830" s="594"/>
      <c r="E830" s="594"/>
      <c r="F830" s="594" t="s">
        <v>8933</v>
      </c>
      <c r="G830" s="594" t="s">
        <v>2741</v>
      </c>
      <c r="H830" s="594" t="s">
        <v>10176</v>
      </c>
    </row>
    <row r="831" spans="1:8" x14ac:dyDescent="0.25">
      <c r="A831" s="617" t="s">
        <v>2155</v>
      </c>
      <c r="B831" s="602" t="s">
        <v>1973</v>
      </c>
      <c r="C831" s="298" t="s">
        <v>12575</v>
      </c>
      <c r="D831" s="594"/>
      <c r="E831" s="594"/>
      <c r="F831" s="594" t="s">
        <v>8934</v>
      </c>
      <c r="G831" s="594" t="s">
        <v>2744</v>
      </c>
      <c r="H831" s="594" t="s">
        <v>10176</v>
      </c>
    </row>
    <row r="832" spans="1:8" x14ac:dyDescent="0.25">
      <c r="A832" s="617" t="s">
        <v>2155</v>
      </c>
      <c r="B832" s="602" t="s">
        <v>1973</v>
      </c>
      <c r="C832" s="298" t="s">
        <v>12576</v>
      </c>
      <c r="D832" s="594"/>
      <c r="E832" s="594"/>
      <c r="F832" s="594" t="s">
        <v>8936</v>
      </c>
      <c r="G832" s="594" t="s">
        <v>2119</v>
      </c>
      <c r="H832" s="594" t="s">
        <v>10176</v>
      </c>
    </row>
    <row r="833" spans="1:8" x14ac:dyDescent="0.25">
      <c r="A833" s="617" t="s">
        <v>2155</v>
      </c>
      <c r="B833" s="602" t="s">
        <v>1973</v>
      </c>
      <c r="C833" s="298" t="s">
        <v>12577</v>
      </c>
      <c r="D833" s="594"/>
      <c r="E833" s="594"/>
      <c r="F833" s="594" t="s">
        <v>8939</v>
      </c>
      <c r="G833" s="594" t="s">
        <v>2746</v>
      </c>
      <c r="H833" s="594" t="s">
        <v>10176</v>
      </c>
    </row>
    <row r="834" spans="1:8" x14ac:dyDescent="0.25">
      <c r="A834" s="617" t="s">
        <v>2155</v>
      </c>
      <c r="B834" s="602" t="s">
        <v>1973</v>
      </c>
      <c r="C834" s="298" t="s">
        <v>12578</v>
      </c>
      <c r="D834" s="594"/>
      <c r="E834" s="594"/>
      <c r="F834" s="594" t="s">
        <v>8941</v>
      </c>
      <c r="G834" s="594" t="s">
        <v>2748</v>
      </c>
      <c r="H834" s="594" t="s">
        <v>10176</v>
      </c>
    </row>
    <row r="835" spans="1:8" x14ac:dyDescent="0.25">
      <c r="A835" s="617" t="s">
        <v>2155</v>
      </c>
      <c r="B835" s="602" t="s">
        <v>1973</v>
      </c>
      <c r="C835" s="298" t="s">
        <v>12579</v>
      </c>
      <c r="D835" s="594"/>
      <c r="E835" s="594"/>
      <c r="F835" s="594" t="s">
        <v>8942</v>
      </c>
      <c r="G835" s="594" t="s">
        <v>2747</v>
      </c>
      <c r="H835" s="594" t="s">
        <v>10176</v>
      </c>
    </row>
    <row r="836" spans="1:8" x14ac:dyDescent="0.25">
      <c r="A836" s="617" t="s">
        <v>2155</v>
      </c>
      <c r="B836" s="602" t="s">
        <v>1973</v>
      </c>
      <c r="C836" s="298" t="s">
        <v>12580</v>
      </c>
      <c r="D836" s="594"/>
      <c r="E836" s="594"/>
      <c r="F836" s="594" t="s">
        <v>8943</v>
      </c>
      <c r="G836" s="594" t="s">
        <v>2749</v>
      </c>
      <c r="H836" s="594" t="s">
        <v>10176</v>
      </c>
    </row>
    <row r="837" spans="1:8" x14ac:dyDescent="0.25">
      <c r="A837" s="617" t="s">
        <v>2155</v>
      </c>
      <c r="B837" s="602" t="s">
        <v>1973</v>
      </c>
      <c r="C837" s="298" t="s">
        <v>12581</v>
      </c>
      <c r="D837" s="594"/>
      <c r="E837" s="594"/>
      <c r="F837" s="594" t="s">
        <v>8944</v>
      </c>
      <c r="G837" s="594" t="s">
        <v>2752</v>
      </c>
      <c r="H837" s="594" t="s">
        <v>10176</v>
      </c>
    </row>
    <row r="838" spans="1:8" x14ac:dyDescent="0.25">
      <c r="A838" s="617" t="s">
        <v>2155</v>
      </c>
      <c r="B838" s="602" t="s">
        <v>1973</v>
      </c>
      <c r="C838" s="298" t="s">
        <v>12582</v>
      </c>
      <c r="D838" s="594"/>
      <c r="E838" s="594"/>
      <c r="F838" s="594" t="s">
        <v>8945</v>
      </c>
      <c r="G838" s="594" t="s">
        <v>2753</v>
      </c>
      <c r="H838" s="594" t="s">
        <v>10176</v>
      </c>
    </row>
    <row r="839" spans="1:8" x14ac:dyDescent="0.25">
      <c r="A839" s="617" t="s">
        <v>2155</v>
      </c>
      <c r="B839" s="602" t="s">
        <v>1973</v>
      </c>
      <c r="C839" s="298" t="s">
        <v>12583</v>
      </c>
      <c r="D839" s="594"/>
      <c r="E839" s="594"/>
      <c r="F839" s="594" t="s">
        <v>8947</v>
      </c>
      <c r="G839" s="594" t="s">
        <v>2755</v>
      </c>
      <c r="H839" s="594" t="s">
        <v>10176</v>
      </c>
    </row>
    <row r="840" spans="1:8" x14ac:dyDescent="0.25">
      <c r="A840" s="617" t="s">
        <v>2155</v>
      </c>
      <c r="B840" s="602" t="s">
        <v>1973</v>
      </c>
      <c r="C840" s="298" t="s">
        <v>12584</v>
      </c>
      <c r="D840" s="594"/>
      <c r="E840" s="594"/>
      <c r="F840" s="594" t="s">
        <v>8948</v>
      </c>
      <c r="G840" s="594" t="s">
        <v>2756</v>
      </c>
      <c r="H840" s="594" t="s">
        <v>10176</v>
      </c>
    </row>
    <row r="841" spans="1:8" x14ac:dyDescent="0.25">
      <c r="A841" s="617" t="s">
        <v>2155</v>
      </c>
      <c r="B841" s="602" t="s">
        <v>1973</v>
      </c>
      <c r="C841" s="298" t="s">
        <v>12585</v>
      </c>
      <c r="D841" s="594"/>
      <c r="E841" s="594"/>
      <c r="F841" s="594" t="s">
        <v>8949</v>
      </c>
      <c r="G841" s="594" t="s">
        <v>2846</v>
      </c>
      <c r="H841" s="594" t="s">
        <v>10176</v>
      </c>
    </row>
    <row r="842" spans="1:8" x14ac:dyDescent="0.25">
      <c r="A842" s="617" t="s">
        <v>2155</v>
      </c>
      <c r="B842" s="602" t="s">
        <v>1973</v>
      </c>
      <c r="C842" s="298" t="s">
        <v>12586</v>
      </c>
      <c r="D842" s="594"/>
      <c r="E842" s="594"/>
      <c r="F842" s="594" t="s">
        <v>8951</v>
      </c>
      <c r="G842" s="594" t="s">
        <v>2763</v>
      </c>
      <c r="H842" s="594" t="s">
        <v>10176</v>
      </c>
    </row>
    <row r="843" spans="1:8" x14ac:dyDescent="0.25">
      <c r="A843" s="617" t="s">
        <v>2155</v>
      </c>
      <c r="B843" s="602" t="s">
        <v>1973</v>
      </c>
      <c r="C843" s="298" t="s">
        <v>12587</v>
      </c>
      <c r="D843" s="594"/>
      <c r="E843" s="594"/>
      <c r="F843" s="594" t="s">
        <v>8953</v>
      </c>
      <c r="G843" s="594" t="s">
        <v>2764</v>
      </c>
      <c r="H843" s="594" t="s">
        <v>10176</v>
      </c>
    </row>
    <row r="844" spans="1:8" x14ac:dyDescent="0.25">
      <c r="A844" s="617" t="s">
        <v>2155</v>
      </c>
      <c r="B844" s="602" t="s">
        <v>1973</v>
      </c>
      <c r="C844" s="298" t="s">
        <v>12588</v>
      </c>
      <c r="D844" s="594"/>
      <c r="E844" s="594"/>
      <c r="F844" s="594" t="s">
        <v>8954</v>
      </c>
      <c r="G844" s="594" t="s">
        <v>8955</v>
      </c>
      <c r="H844" s="594" t="s">
        <v>10176</v>
      </c>
    </row>
    <row r="845" spans="1:8" x14ac:dyDescent="0.25">
      <c r="A845" s="617" t="s">
        <v>2155</v>
      </c>
      <c r="B845" s="602" t="s">
        <v>1973</v>
      </c>
      <c r="C845" s="298" t="s">
        <v>12589</v>
      </c>
      <c r="D845" s="594"/>
      <c r="E845" s="594"/>
      <c r="F845" s="594" t="s">
        <v>8959</v>
      </c>
      <c r="G845" s="594" t="s">
        <v>2760</v>
      </c>
      <c r="H845" s="594" t="s">
        <v>10176</v>
      </c>
    </row>
    <row r="846" spans="1:8" x14ac:dyDescent="0.25">
      <c r="A846" s="617" t="s">
        <v>2155</v>
      </c>
      <c r="B846" s="602" t="s">
        <v>1973</v>
      </c>
      <c r="C846" s="298" t="s">
        <v>12590</v>
      </c>
      <c r="D846" s="594"/>
      <c r="E846" s="594"/>
      <c r="F846" s="594" t="s">
        <v>8969</v>
      </c>
      <c r="G846" s="594" t="s">
        <v>2758</v>
      </c>
      <c r="H846" s="594" t="s">
        <v>10176</v>
      </c>
    </row>
    <row r="847" spans="1:8" x14ac:dyDescent="0.25">
      <c r="A847" s="617" t="s">
        <v>2155</v>
      </c>
      <c r="B847" s="602" t="s">
        <v>1973</v>
      </c>
      <c r="C847" s="298" t="s">
        <v>12591</v>
      </c>
      <c r="D847" s="594"/>
      <c r="E847" s="594"/>
      <c r="F847" s="594" t="s">
        <v>8970</v>
      </c>
      <c r="G847" s="594" t="s">
        <v>8971</v>
      </c>
      <c r="H847" s="594" t="s">
        <v>10176</v>
      </c>
    </row>
    <row r="848" spans="1:8" x14ac:dyDescent="0.25">
      <c r="A848" s="617" t="s">
        <v>2155</v>
      </c>
      <c r="B848" s="602" t="s">
        <v>1973</v>
      </c>
      <c r="C848" s="298" t="s">
        <v>12592</v>
      </c>
      <c r="D848" s="594"/>
      <c r="E848" s="594"/>
      <c r="F848" s="594" t="s">
        <v>8975</v>
      </c>
      <c r="G848" s="594" t="s">
        <v>2768</v>
      </c>
      <c r="H848" s="594" t="s">
        <v>10176</v>
      </c>
    </row>
    <row r="849" spans="1:8" x14ac:dyDescent="0.25">
      <c r="A849" s="617" t="s">
        <v>2155</v>
      </c>
      <c r="B849" s="602" t="s">
        <v>1973</v>
      </c>
      <c r="C849" s="298" t="s">
        <v>12593</v>
      </c>
      <c r="D849" s="594"/>
      <c r="E849" s="594"/>
      <c r="F849" s="594" t="s">
        <v>10680</v>
      </c>
      <c r="G849" s="594" t="s">
        <v>2780</v>
      </c>
      <c r="H849" s="594" t="s">
        <v>10176</v>
      </c>
    </row>
    <row r="850" spans="1:8" x14ac:dyDescent="0.25">
      <c r="A850" s="617" t="s">
        <v>2155</v>
      </c>
      <c r="B850" s="602" t="s">
        <v>1973</v>
      </c>
      <c r="C850" s="298" t="s">
        <v>12594</v>
      </c>
      <c r="D850" s="594"/>
      <c r="E850" s="594"/>
      <c r="F850" s="594" t="s">
        <v>8976</v>
      </c>
      <c r="G850" s="594" t="s">
        <v>2775</v>
      </c>
      <c r="H850" s="594" t="s">
        <v>10176</v>
      </c>
    </row>
    <row r="851" spans="1:8" x14ac:dyDescent="0.25">
      <c r="A851" s="617" t="s">
        <v>2155</v>
      </c>
      <c r="B851" s="602" t="s">
        <v>1973</v>
      </c>
      <c r="C851" s="298" t="s">
        <v>12595</v>
      </c>
      <c r="D851" s="594"/>
      <c r="E851" s="594"/>
      <c r="F851" s="594" t="s">
        <v>8978</v>
      </c>
      <c r="G851" s="594" t="s">
        <v>2777</v>
      </c>
      <c r="H851" s="594" t="s">
        <v>10176</v>
      </c>
    </row>
    <row r="852" spans="1:8" x14ac:dyDescent="0.25">
      <c r="A852" s="617" t="s">
        <v>2155</v>
      </c>
      <c r="B852" s="602" t="s">
        <v>1973</v>
      </c>
      <c r="C852" s="298" t="s">
        <v>12596</v>
      </c>
      <c r="D852" s="594"/>
      <c r="E852" s="594"/>
      <c r="F852" s="594" t="s">
        <v>8981</v>
      </c>
      <c r="G852" s="594" t="s">
        <v>2778</v>
      </c>
      <c r="H852" s="594" t="s">
        <v>10176</v>
      </c>
    </row>
    <row r="853" spans="1:8" x14ac:dyDescent="0.25">
      <c r="A853" s="617" t="s">
        <v>2155</v>
      </c>
      <c r="B853" s="602" t="s">
        <v>1973</v>
      </c>
      <c r="C853" s="298" t="s">
        <v>12597</v>
      </c>
      <c r="D853" s="594"/>
      <c r="E853" s="594"/>
      <c r="F853" s="594" t="s">
        <v>8985</v>
      </c>
      <c r="G853" s="594" t="s">
        <v>2781</v>
      </c>
      <c r="H853" s="594" t="s">
        <v>10176</v>
      </c>
    </row>
    <row r="854" spans="1:8" x14ac:dyDescent="0.25">
      <c r="A854" s="617" t="s">
        <v>2155</v>
      </c>
      <c r="B854" s="602" t="s">
        <v>1973</v>
      </c>
      <c r="C854" s="298" t="s">
        <v>12598</v>
      </c>
      <c r="D854" s="594"/>
      <c r="E854" s="594"/>
      <c r="F854" s="594" t="s">
        <v>8988</v>
      </c>
      <c r="G854" s="594" t="s">
        <v>2783</v>
      </c>
      <c r="H854" s="594" t="s">
        <v>10176</v>
      </c>
    </row>
    <row r="855" spans="1:8" x14ac:dyDescent="0.25">
      <c r="A855" s="617" t="s">
        <v>2155</v>
      </c>
      <c r="B855" s="602" t="s">
        <v>1973</v>
      </c>
      <c r="C855" s="298" t="s">
        <v>12599</v>
      </c>
      <c r="D855" s="594"/>
      <c r="E855" s="594"/>
      <c r="F855" s="594" t="s">
        <v>8990</v>
      </c>
      <c r="G855" s="594" t="s">
        <v>2786</v>
      </c>
      <c r="H855" s="594" t="s">
        <v>10176</v>
      </c>
    </row>
    <row r="856" spans="1:8" x14ac:dyDescent="0.25">
      <c r="A856" s="617" t="s">
        <v>2155</v>
      </c>
      <c r="B856" s="602" t="s">
        <v>1973</v>
      </c>
      <c r="C856" s="298" t="s">
        <v>12600</v>
      </c>
      <c r="D856" s="594"/>
      <c r="E856" s="594"/>
      <c r="F856" s="594" t="s">
        <v>8991</v>
      </c>
      <c r="G856" s="594" t="s">
        <v>2787</v>
      </c>
      <c r="H856" s="594" t="s">
        <v>10176</v>
      </c>
    </row>
    <row r="857" spans="1:8" x14ac:dyDescent="0.25">
      <c r="A857" s="617" t="s">
        <v>2155</v>
      </c>
      <c r="B857" s="602" t="s">
        <v>1973</v>
      </c>
      <c r="C857" s="298" t="s">
        <v>12601</v>
      </c>
      <c r="D857" s="594"/>
      <c r="E857" s="594"/>
      <c r="F857" s="594" t="s">
        <v>8992</v>
      </c>
      <c r="G857" s="594" t="s">
        <v>2732</v>
      </c>
      <c r="H857" s="594" t="s">
        <v>10176</v>
      </c>
    </row>
    <row r="858" spans="1:8" x14ac:dyDescent="0.25">
      <c r="A858" s="617" t="s">
        <v>2155</v>
      </c>
      <c r="B858" s="602" t="s">
        <v>1973</v>
      </c>
      <c r="C858" s="298" t="s">
        <v>12602</v>
      </c>
      <c r="D858" s="594"/>
      <c r="E858" s="594"/>
      <c r="F858" s="594" t="s">
        <v>10898</v>
      </c>
      <c r="G858" s="594" t="s">
        <v>2789</v>
      </c>
      <c r="H858" s="594" t="s">
        <v>10176</v>
      </c>
    </row>
    <row r="859" spans="1:8" x14ac:dyDescent="0.25">
      <c r="A859" s="617" t="s">
        <v>2155</v>
      </c>
      <c r="B859" s="602" t="s">
        <v>1973</v>
      </c>
      <c r="C859" s="298" t="s">
        <v>12603</v>
      </c>
      <c r="D859" s="594"/>
      <c r="E859" s="594"/>
      <c r="F859" s="594" t="s">
        <v>8994</v>
      </c>
      <c r="G859" s="594" t="s">
        <v>2791</v>
      </c>
      <c r="H859" s="594" t="s">
        <v>10176</v>
      </c>
    </row>
    <row r="860" spans="1:8" x14ac:dyDescent="0.25">
      <c r="A860" s="617" t="s">
        <v>2155</v>
      </c>
      <c r="B860" s="602" t="s">
        <v>1973</v>
      </c>
      <c r="C860" s="298" t="s">
        <v>12604</v>
      </c>
      <c r="D860" s="594"/>
      <c r="E860" s="594"/>
      <c r="F860" s="594" t="s">
        <v>8995</v>
      </c>
      <c r="G860" s="594" t="s">
        <v>2792</v>
      </c>
      <c r="H860" s="594" t="s">
        <v>10176</v>
      </c>
    </row>
    <row r="861" spans="1:8" x14ac:dyDescent="0.25">
      <c r="A861" s="617" t="s">
        <v>2155</v>
      </c>
      <c r="B861" s="602" t="s">
        <v>1973</v>
      </c>
      <c r="C861" s="298" t="s">
        <v>12605</v>
      </c>
      <c r="D861" s="594"/>
      <c r="E861" s="594"/>
      <c r="F861" s="594" t="s">
        <v>8997</v>
      </c>
      <c r="G861" s="594" t="s">
        <v>2794</v>
      </c>
      <c r="H861" s="594" t="s">
        <v>10176</v>
      </c>
    </row>
    <row r="862" spans="1:8" x14ac:dyDescent="0.25">
      <c r="A862" s="617" t="s">
        <v>2155</v>
      </c>
      <c r="B862" s="602" t="s">
        <v>1973</v>
      </c>
      <c r="C862" s="298" t="s">
        <v>12606</v>
      </c>
      <c r="D862" s="594"/>
      <c r="E862" s="594"/>
      <c r="F862" s="594" t="s">
        <v>9000</v>
      </c>
      <c r="G862" s="594" t="s">
        <v>2795</v>
      </c>
      <c r="H862" s="594" t="s">
        <v>10176</v>
      </c>
    </row>
    <row r="863" spans="1:8" x14ac:dyDescent="0.25">
      <c r="A863" s="617" t="s">
        <v>2155</v>
      </c>
      <c r="B863" s="602" t="s">
        <v>1973</v>
      </c>
      <c r="C863" s="298" t="s">
        <v>12607</v>
      </c>
      <c r="D863" s="594"/>
      <c r="E863" s="594"/>
      <c r="F863" s="594" t="s">
        <v>9001</v>
      </c>
      <c r="G863" s="594" t="s">
        <v>2820</v>
      </c>
      <c r="H863" s="594" t="s">
        <v>10176</v>
      </c>
    </row>
    <row r="864" spans="1:8" x14ac:dyDescent="0.25">
      <c r="A864" s="617" t="s">
        <v>2155</v>
      </c>
      <c r="B864" s="602" t="s">
        <v>1973</v>
      </c>
      <c r="C864" s="298" t="s">
        <v>12608</v>
      </c>
      <c r="D864" s="594"/>
      <c r="E864" s="594"/>
      <c r="F864" s="594" t="s">
        <v>9003</v>
      </c>
      <c r="G864" s="594" t="s">
        <v>2796</v>
      </c>
      <c r="H864" s="594" t="s">
        <v>10176</v>
      </c>
    </row>
    <row r="865" spans="1:8" x14ac:dyDescent="0.25">
      <c r="A865" s="617" t="s">
        <v>2155</v>
      </c>
      <c r="B865" s="602" t="s">
        <v>1973</v>
      </c>
      <c r="C865" s="298" t="s">
        <v>12609</v>
      </c>
      <c r="D865" s="594"/>
      <c r="E865" s="594"/>
      <c r="F865" s="594" t="s">
        <v>9004</v>
      </c>
      <c r="G865" s="594" t="s">
        <v>2757</v>
      </c>
      <c r="H865" s="594" t="s">
        <v>10176</v>
      </c>
    </row>
    <row r="866" spans="1:8" x14ac:dyDescent="0.25">
      <c r="A866" s="617" t="s">
        <v>2155</v>
      </c>
      <c r="B866" s="602" t="s">
        <v>1973</v>
      </c>
      <c r="C866" s="298" t="s">
        <v>12610</v>
      </c>
      <c r="D866" s="594"/>
      <c r="E866" s="594"/>
      <c r="F866" s="594" t="s">
        <v>9005</v>
      </c>
      <c r="G866" s="594" t="s">
        <v>2797</v>
      </c>
      <c r="H866" s="594" t="s">
        <v>10176</v>
      </c>
    </row>
    <row r="867" spans="1:8" x14ac:dyDescent="0.25">
      <c r="A867" s="617" t="s">
        <v>2155</v>
      </c>
      <c r="B867" s="602" t="s">
        <v>1973</v>
      </c>
      <c r="C867" s="298" t="s">
        <v>12611</v>
      </c>
      <c r="D867" s="594"/>
      <c r="E867" s="594"/>
      <c r="F867" s="594" t="s">
        <v>9007</v>
      </c>
      <c r="G867" s="594" t="s">
        <v>2800</v>
      </c>
      <c r="H867" s="594" t="s">
        <v>10176</v>
      </c>
    </row>
    <row r="868" spans="1:8" x14ac:dyDescent="0.25">
      <c r="A868" s="617" t="s">
        <v>2155</v>
      </c>
      <c r="B868" s="602" t="s">
        <v>1973</v>
      </c>
      <c r="C868" s="298" t="s">
        <v>12612</v>
      </c>
      <c r="D868" s="594"/>
      <c r="E868" s="594"/>
      <c r="F868" s="594" t="s">
        <v>9008</v>
      </c>
      <c r="G868" s="594" t="s">
        <v>2803</v>
      </c>
      <c r="H868" s="594" t="s">
        <v>10176</v>
      </c>
    </row>
    <row r="869" spans="1:8" x14ac:dyDescent="0.25">
      <c r="A869" s="617" t="s">
        <v>2155</v>
      </c>
      <c r="B869" s="602" t="s">
        <v>1973</v>
      </c>
      <c r="C869" s="298" t="s">
        <v>12613</v>
      </c>
      <c r="D869" s="594"/>
      <c r="E869" s="594"/>
      <c r="F869" s="594" t="s">
        <v>10671</v>
      </c>
      <c r="G869" s="594" t="s">
        <v>10672</v>
      </c>
      <c r="H869" s="594" t="s">
        <v>10176</v>
      </c>
    </row>
    <row r="870" spans="1:8" x14ac:dyDescent="0.25">
      <c r="A870" s="617" t="s">
        <v>2155</v>
      </c>
      <c r="B870" s="602" t="s">
        <v>1973</v>
      </c>
      <c r="C870" s="298" t="s">
        <v>12614</v>
      </c>
      <c r="D870" s="594"/>
      <c r="E870" s="594"/>
      <c r="F870" s="594" t="s">
        <v>10674</v>
      </c>
      <c r="G870" s="594" t="s">
        <v>10675</v>
      </c>
      <c r="H870" s="594" t="s">
        <v>10176</v>
      </c>
    </row>
    <row r="871" spans="1:8" x14ac:dyDescent="0.25">
      <c r="A871" s="617" t="s">
        <v>2155</v>
      </c>
      <c r="B871" s="602" t="s">
        <v>1973</v>
      </c>
      <c r="C871" s="298" t="s">
        <v>12615</v>
      </c>
      <c r="D871" s="594"/>
      <c r="E871" s="594"/>
      <c r="F871" s="594" t="s">
        <v>9011</v>
      </c>
      <c r="G871" s="594" t="s">
        <v>2805</v>
      </c>
      <c r="H871" s="594" t="s">
        <v>10176</v>
      </c>
    </row>
    <row r="872" spans="1:8" x14ac:dyDescent="0.25">
      <c r="A872" s="617" t="s">
        <v>2155</v>
      </c>
      <c r="B872" s="602" t="s">
        <v>1973</v>
      </c>
      <c r="C872" s="298" t="s">
        <v>12616</v>
      </c>
      <c r="D872" s="594"/>
      <c r="E872" s="594"/>
      <c r="F872" s="594" t="s">
        <v>9012</v>
      </c>
      <c r="G872" s="594" t="s">
        <v>2784</v>
      </c>
      <c r="H872" s="594" t="s">
        <v>10176</v>
      </c>
    </row>
    <row r="873" spans="1:8" x14ac:dyDescent="0.25">
      <c r="A873" s="617" t="s">
        <v>2155</v>
      </c>
      <c r="B873" s="602" t="s">
        <v>1973</v>
      </c>
      <c r="C873" s="298" t="s">
        <v>12617</v>
      </c>
      <c r="D873" s="594"/>
      <c r="E873" s="594"/>
      <c r="F873" s="594" t="s">
        <v>9014</v>
      </c>
      <c r="G873" s="594" t="s">
        <v>9015</v>
      </c>
      <c r="H873" s="594" t="s">
        <v>10176</v>
      </c>
    </row>
    <row r="874" spans="1:8" x14ac:dyDescent="0.25">
      <c r="A874" s="617" t="s">
        <v>2155</v>
      </c>
      <c r="B874" s="602" t="s">
        <v>1973</v>
      </c>
      <c r="C874" s="298" t="s">
        <v>12618</v>
      </c>
      <c r="D874" s="594"/>
      <c r="E874" s="594"/>
      <c r="F874" s="594" t="s">
        <v>9018</v>
      </c>
      <c r="G874" s="594" t="s">
        <v>2807</v>
      </c>
      <c r="H874" s="594" t="s">
        <v>10176</v>
      </c>
    </row>
    <row r="875" spans="1:8" x14ac:dyDescent="0.25">
      <c r="A875" s="617" t="s">
        <v>2155</v>
      </c>
      <c r="B875" s="602" t="s">
        <v>1973</v>
      </c>
      <c r="C875" s="298" t="s">
        <v>12619</v>
      </c>
      <c r="D875" s="594"/>
      <c r="E875" s="594"/>
      <c r="F875" s="594" t="s">
        <v>9020</v>
      </c>
      <c r="G875" s="594" t="s">
        <v>2809</v>
      </c>
      <c r="H875" s="594" t="s">
        <v>10176</v>
      </c>
    </row>
    <row r="876" spans="1:8" x14ac:dyDescent="0.25">
      <c r="A876" s="617" t="s">
        <v>2155</v>
      </c>
      <c r="B876" s="602" t="s">
        <v>1973</v>
      </c>
      <c r="C876" s="298" t="s">
        <v>12620</v>
      </c>
      <c r="D876" s="594"/>
      <c r="E876" s="594"/>
      <c r="F876" s="594" t="s">
        <v>9021</v>
      </c>
      <c r="G876" s="594" t="s">
        <v>2812</v>
      </c>
      <c r="H876" s="594" t="s">
        <v>10176</v>
      </c>
    </row>
    <row r="877" spans="1:8" x14ac:dyDescent="0.25">
      <c r="A877" s="617" t="s">
        <v>2155</v>
      </c>
      <c r="B877" s="602" t="s">
        <v>1973</v>
      </c>
      <c r="C877" s="298" t="s">
        <v>12621</v>
      </c>
      <c r="D877" s="594"/>
      <c r="E877" s="594"/>
      <c r="F877" s="594" t="s">
        <v>10670</v>
      </c>
      <c r="G877" s="594" t="s">
        <v>2813</v>
      </c>
      <c r="H877" s="594" t="s">
        <v>10176</v>
      </c>
    </row>
    <row r="878" spans="1:8" x14ac:dyDescent="0.25">
      <c r="A878" s="617" t="s">
        <v>2155</v>
      </c>
      <c r="B878" s="602" t="s">
        <v>1973</v>
      </c>
      <c r="C878" s="298" t="s">
        <v>12622</v>
      </c>
      <c r="D878" s="594"/>
      <c r="E878" s="594"/>
      <c r="F878" s="594" t="s">
        <v>9025</v>
      </c>
      <c r="G878" s="594" t="s">
        <v>2814</v>
      </c>
      <c r="H878" s="594" t="s">
        <v>10176</v>
      </c>
    </row>
    <row r="879" spans="1:8" x14ac:dyDescent="0.25">
      <c r="A879" s="617" t="s">
        <v>2155</v>
      </c>
      <c r="B879" s="602" t="s">
        <v>1973</v>
      </c>
      <c r="C879" s="298" t="s">
        <v>12623</v>
      </c>
      <c r="D879" s="594"/>
      <c r="E879" s="594"/>
      <c r="F879" s="594" t="s">
        <v>9026</v>
      </c>
      <c r="G879" s="594" t="s">
        <v>2798</v>
      </c>
      <c r="H879" s="594" t="s">
        <v>10176</v>
      </c>
    </row>
    <row r="880" spans="1:8" x14ac:dyDescent="0.25">
      <c r="A880" s="617" t="s">
        <v>2155</v>
      </c>
      <c r="B880" s="602" t="s">
        <v>1973</v>
      </c>
      <c r="C880" s="298" t="s">
        <v>12624</v>
      </c>
      <c r="D880" s="594"/>
      <c r="E880" s="594"/>
      <c r="F880" s="594" t="s">
        <v>9027</v>
      </c>
      <c r="G880" s="594" t="s">
        <v>2815</v>
      </c>
      <c r="H880" s="594" t="s">
        <v>10176</v>
      </c>
    </row>
    <row r="881" spans="1:8" x14ac:dyDescent="0.25">
      <c r="A881" s="617" t="s">
        <v>2155</v>
      </c>
      <c r="B881" s="602" t="s">
        <v>1973</v>
      </c>
      <c r="C881" s="298" t="s">
        <v>12625</v>
      </c>
      <c r="D881" s="594"/>
      <c r="E881" s="594"/>
      <c r="F881" s="594" t="s">
        <v>9030</v>
      </c>
      <c r="G881" s="594" t="s">
        <v>2817</v>
      </c>
      <c r="H881" s="594" t="s">
        <v>10176</v>
      </c>
    </row>
    <row r="882" spans="1:8" x14ac:dyDescent="0.25">
      <c r="A882" s="617" t="s">
        <v>2155</v>
      </c>
      <c r="B882" s="602" t="s">
        <v>1973</v>
      </c>
      <c r="C882" s="298" t="s">
        <v>12626</v>
      </c>
      <c r="D882" s="594"/>
      <c r="E882" s="594"/>
      <c r="F882" s="594" t="s">
        <v>9032</v>
      </c>
      <c r="G882" s="594" t="s">
        <v>2818</v>
      </c>
      <c r="H882" s="594" t="s">
        <v>10176</v>
      </c>
    </row>
    <row r="883" spans="1:8" x14ac:dyDescent="0.25">
      <c r="A883" s="617" t="s">
        <v>2155</v>
      </c>
      <c r="B883" s="602" t="s">
        <v>1973</v>
      </c>
      <c r="C883" s="298" t="s">
        <v>12627</v>
      </c>
      <c r="D883" s="594"/>
      <c r="E883" s="594"/>
      <c r="F883" s="594" t="s">
        <v>9034</v>
      </c>
      <c r="G883" s="594" t="s">
        <v>2821</v>
      </c>
      <c r="H883" s="594" t="s">
        <v>10176</v>
      </c>
    </row>
    <row r="884" spans="1:8" x14ac:dyDescent="0.25">
      <c r="A884" s="617" t="s">
        <v>2155</v>
      </c>
      <c r="B884" s="602" t="s">
        <v>1973</v>
      </c>
      <c r="C884" s="298" t="s">
        <v>12628</v>
      </c>
      <c r="D884" s="594"/>
      <c r="E884" s="594"/>
      <c r="F884" s="594" t="s">
        <v>9036</v>
      </c>
      <c r="G884" s="594" t="s">
        <v>2823</v>
      </c>
      <c r="H884" s="594" t="s">
        <v>10176</v>
      </c>
    </row>
    <row r="885" spans="1:8" x14ac:dyDescent="0.25">
      <c r="A885" s="617" t="s">
        <v>2155</v>
      </c>
      <c r="B885" s="602" t="s">
        <v>1973</v>
      </c>
      <c r="C885" s="298" t="s">
        <v>12629</v>
      </c>
      <c r="D885" s="594"/>
      <c r="E885" s="594"/>
      <c r="F885" s="594" t="s">
        <v>9037</v>
      </c>
      <c r="G885" s="594" t="s">
        <v>2830</v>
      </c>
      <c r="H885" s="594" t="s">
        <v>10176</v>
      </c>
    </row>
    <row r="886" spans="1:8" x14ac:dyDescent="0.25">
      <c r="A886" s="617" t="s">
        <v>2155</v>
      </c>
      <c r="B886" s="602" t="s">
        <v>1973</v>
      </c>
      <c r="C886" s="298" t="s">
        <v>12630</v>
      </c>
      <c r="D886" s="594"/>
      <c r="E886" s="594"/>
      <c r="F886" s="594" t="s">
        <v>9038</v>
      </c>
      <c r="G886" s="594" t="s">
        <v>2824</v>
      </c>
      <c r="H886" s="594" t="s">
        <v>10176</v>
      </c>
    </row>
    <row r="887" spans="1:8" x14ac:dyDescent="0.25">
      <c r="A887" s="617" t="s">
        <v>2155</v>
      </c>
      <c r="B887" s="602" t="s">
        <v>1973</v>
      </c>
      <c r="C887" s="298" t="s">
        <v>12631</v>
      </c>
      <c r="D887" s="594"/>
      <c r="E887" s="594"/>
      <c r="F887" s="594" t="s">
        <v>9039</v>
      </c>
      <c r="G887" s="594" t="s">
        <v>2828</v>
      </c>
      <c r="H887" s="594" t="s">
        <v>10176</v>
      </c>
    </row>
    <row r="888" spans="1:8" x14ac:dyDescent="0.25">
      <c r="A888" s="617" t="s">
        <v>2155</v>
      </c>
      <c r="B888" s="602" t="s">
        <v>1973</v>
      </c>
      <c r="C888" s="298" t="s">
        <v>12632</v>
      </c>
      <c r="D888" s="594"/>
      <c r="E888" s="594"/>
      <c r="F888" s="594" t="s">
        <v>9040</v>
      </c>
      <c r="G888" s="594" t="s">
        <v>2825</v>
      </c>
      <c r="H888" s="594" t="s">
        <v>10176</v>
      </c>
    </row>
    <row r="889" spans="1:8" x14ac:dyDescent="0.25">
      <c r="A889" s="617" t="s">
        <v>2155</v>
      </c>
      <c r="B889" s="602" t="s">
        <v>1973</v>
      </c>
      <c r="C889" s="298" t="s">
        <v>12633</v>
      </c>
      <c r="D889" s="594"/>
      <c r="E889" s="594"/>
      <c r="F889" s="594" t="s">
        <v>9041</v>
      </c>
      <c r="G889" s="594" t="s">
        <v>2826</v>
      </c>
      <c r="H889" s="594" t="s">
        <v>10176</v>
      </c>
    </row>
    <row r="890" spans="1:8" x14ac:dyDescent="0.25">
      <c r="A890" s="617" t="s">
        <v>2155</v>
      </c>
      <c r="B890" s="602" t="s">
        <v>1973</v>
      </c>
      <c r="C890" s="298" t="s">
        <v>12634</v>
      </c>
      <c r="D890" s="594"/>
      <c r="E890" s="594"/>
      <c r="F890" s="594" t="s">
        <v>9045</v>
      </c>
      <c r="G890" s="594" t="s">
        <v>2832</v>
      </c>
      <c r="H890" s="594" t="s">
        <v>10176</v>
      </c>
    </row>
    <row r="891" spans="1:8" x14ac:dyDescent="0.25">
      <c r="A891" s="617" t="s">
        <v>2155</v>
      </c>
      <c r="B891" s="602" t="s">
        <v>1973</v>
      </c>
      <c r="C891" s="298" t="s">
        <v>12635</v>
      </c>
      <c r="D891" s="594"/>
      <c r="E891" s="594"/>
      <c r="F891" s="594" t="s">
        <v>9046</v>
      </c>
      <c r="G891" s="594" t="s">
        <v>2767</v>
      </c>
      <c r="H891" s="594" t="s">
        <v>10176</v>
      </c>
    </row>
    <row r="892" spans="1:8" x14ac:dyDescent="0.25">
      <c r="A892" s="617" t="s">
        <v>2155</v>
      </c>
      <c r="B892" s="602" t="s">
        <v>1973</v>
      </c>
      <c r="C892" s="298" t="s">
        <v>12636</v>
      </c>
      <c r="D892" s="594"/>
      <c r="E892" s="594"/>
      <c r="F892" s="594" t="s">
        <v>10899</v>
      </c>
      <c r="G892" s="594" t="s">
        <v>2834</v>
      </c>
      <c r="H892" s="594" t="s">
        <v>10176</v>
      </c>
    </row>
    <row r="893" spans="1:8" x14ac:dyDescent="0.25">
      <c r="A893" s="617" t="s">
        <v>2155</v>
      </c>
      <c r="B893" s="602" t="s">
        <v>1973</v>
      </c>
      <c r="C893" s="298" t="s">
        <v>12637</v>
      </c>
      <c r="D893" s="594"/>
      <c r="E893" s="594"/>
      <c r="F893" s="594" t="s">
        <v>9051</v>
      </c>
      <c r="G893" s="594" t="s">
        <v>2835</v>
      </c>
      <c r="H893" s="594" t="s">
        <v>10176</v>
      </c>
    </row>
    <row r="894" spans="1:8" x14ac:dyDescent="0.25">
      <c r="A894" s="617" t="s">
        <v>2155</v>
      </c>
      <c r="B894" s="602" t="s">
        <v>1973</v>
      </c>
      <c r="C894" s="298" t="s">
        <v>12638</v>
      </c>
      <c r="D894" s="594"/>
      <c r="E894" s="594"/>
      <c r="F894" s="594" t="s">
        <v>9057</v>
      </c>
      <c r="G894" s="594" t="s">
        <v>2729</v>
      </c>
      <c r="H894" s="594" t="s">
        <v>10176</v>
      </c>
    </row>
    <row r="895" spans="1:8" x14ac:dyDescent="0.25">
      <c r="A895" s="617" t="s">
        <v>2155</v>
      </c>
      <c r="B895" s="602" t="s">
        <v>1973</v>
      </c>
      <c r="C895" s="298" t="s">
        <v>12639</v>
      </c>
      <c r="D895" s="594"/>
      <c r="E895" s="594"/>
      <c r="F895" s="594" t="s">
        <v>9058</v>
      </c>
      <c r="G895" s="594" t="s">
        <v>2839</v>
      </c>
      <c r="H895" s="594" t="s">
        <v>10176</v>
      </c>
    </row>
    <row r="896" spans="1:8" x14ac:dyDescent="0.25">
      <c r="A896" s="617" t="s">
        <v>2155</v>
      </c>
      <c r="B896" s="602" t="s">
        <v>1973</v>
      </c>
      <c r="C896" s="298" t="s">
        <v>12640</v>
      </c>
      <c r="D896" s="594"/>
      <c r="E896" s="594"/>
      <c r="F896" s="594" t="s">
        <v>9060</v>
      </c>
      <c r="G896" s="594" t="s">
        <v>2840</v>
      </c>
      <c r="H896" s="594" t="s">
        <v>10176</v>
      </c>
    </row>
    <row r="897" spans="1:8" x14ac:dyDescent="0.25">
      <c r="A897" s="617" t="s">
        <v>2155</v>
      </c>
      <c r="B897" s="602" t="s">
        <v>1973</v>
      </c>
      <c r="C897" s="298" t="s">
        <v>12641</v>
      </c>
      <c r="D897" s="594"/>
      <c r="E897" s="594"/>
      <c r="F897" s="594" t="s">
        <v>9063</v>
      </c>
      <c r="G897" s="594" t="s">
        <v>2842</v>
      </c>
      <c r="H897" s="594" t="s">
        <v>10176</v>
      </c>
    </row>
    <row r="898" spans="1:8" x14ac:dyDescent="0.25">
      <c r="A898" s="617" t="s">
        <v>2155</v>
      </c>
      <c r="B898" s="602" t="s">
        <v>1973</v>
      </c>
      <c r="C898" s="298" t="s">
        <v>12642</v>
      </c>
      <c r="D898" s="594"/>
      <c r="E898" s="594"/>
      <c r="F898" s="594" t="s">
        <v>10900</v>
      </c>
      <c r="G898" s="594" t="s">
        <v>2843</v>
      </c>
      <c r="H898" s="594" t="s">
        <v>10176</v>
      </c>
    </row>
    <row r="899" spans="1:8" x14ac:dyDescent="0.25">
      <c r="A899" s="617" t="s">
        <v>2155</v>
      </c>
      <c r="B899" s="602" t="s">
        <v>1973</v>
      </c>
      <c r="C899" s="298" t="s">
        <v>12643</v>
      </c>
      <c r="D899" s="594"/>
      <c r="E899" s="594"/>
      <c r="F899" s="594" t="s">
        <v>9064</v>
      </c>
      <c r="G899" s="594" t="s">
        <v>2844</v>
      </c>
      <c r="H899" s="594" t="s">
        <v>10176</v>
      </c>
    </row>
    <row r="900" spans="1:8" x14ac:dyDescent="0.25">
      <c r="A900" s="617" t="s">
        <v>2155</v>
      </c>
      <c r="B900" s="602" t="s">
        <v>1973</v>
      </c>
      <c r="C900" s="298" t="s">
        <v>12644</v>
      </c>
      <c r="D900" s="594"/>
      <c r="E900" s="594"/>
      <c r="F900" s="594" t="s">
        <v>9066</v>
      </c>
      <c r="G900" s="594" t="s">
        <v>2785</v>
      </c>
      <c r="H900" s="594" t="s">
        <v>10176</v>
      </c>
    </row>
    <row r="901" spans="1:8" x14ac:dyDescent="0.25">
      <c r="A901" s="617" t="s">
        <v>2155</v>
      </c>
      <c r="B901" s="602" t="s">
        <v>1973</v>
      </c>
      <c r="C901" s="298" t="s">
        <v>12645</v>
      </c>
      <c r="D901" s="594"/>
      <c r="E901" s="594"/>
      <c r="F901" s="594" t="s">
        <v>9068</v>
      </c>
      <c r="G901" s="594" t="s">
        <v>2845</v>
      </c>
      <c r="H901" s="594" t="s">
        <v>10176</v>
      </c>
    </row>
    <row r="902" spans="1:8" x14ac:dyDescent="0.25">
      <c r="A902" s="617" t="s">
        <v>2155</v>
      </c>
      <c r="B902" s="602" t="s">
        <v>1973</v>
      </c>
      <c r="C902" s="298" t="s">
        <v>12646</v>
      </c>
      <c r="D902" s="594"/>
      <c r="E902" s="594"/>
      <c r="F902" s="594" t="s">
        <v>10678</v>
      </c>
      <c r="G902" s="594" t="s">
        <v>10679</v>
      </c>
      <c r="H902" s="594" t="s">
        <v>10176</v>
      </c>
    </row>
    <row r="903" spans="1:8" x14ac:dyDescent="0.25">
      <c r="A903" s="617" t="s">
        <v>2155</v>
      </c>
      <c r="B903" s="602" t="s">
        <v>1973</v>
      </c>
      <c r="C903" s="298" t="s">
        <v>12647</v>
      </c>
      <c r="D903" s="594"/>
      <c r="E903" s="594"/>
      <c r="F903" s="594" t="s">
        <v>9074</v>
      </c>
      <c r="G903" s="594" t="s">
        <v>2848</v>
      </c>
      <c r="H903" s="594" t="s">
        <v>10176</v>
      </c>
    </row>
    <row r="904" spans="1:8" x14ac:dyDescent="0.25">
      <c r="A904" s="617" t="s">
        <v>2155</v>
      </c>
      <c r="B904" s="602" t="s">
        <v>1973</v>
      </c>
      <c r="C904" s="298" t="s">
        <v>12648</v>
      </c>
      <c r="D904" s="594"/>
      <c r="E904" s="594"/>
      <c r="F904" s="594" t="s">
        <v>10901</v>
      </c>
      <c r="G904" s="594" t="s">
        <v>2849</v>
      </c>
      <c r="H904" s="594" t="s">
        <v>10176</v>
      </c>
    </row>
    <row r="905" spans="1:8" x14ac:dyDescent="0.25">
      <c r="A905" s="617" t="s">
        <v>2155</v>
      </c>
      <c r="B905" s="602" t="s">
        <v>1973</v>
      </c>
      <c r="C905" s="298" t="s">
        <v>12649</v>
      </c>
      <c r="D905" s="594"/>
      <c r="E905" s="594"/>
      <c r="F905" s="594" t="s">
        <v>9077</v>
      </c>
      <c r="G905" s="594" t="s">
        <v>2850</v>
      </c>
      <c r="H905" s="594" t="s">
        <v>10176</v>
      </c>
    </row>
    <row r="906" spans="1:8" x14ac:dyDescent="0.25">
      <c r="A906" s="617" t="s">
        <v>2155</v>
      </c>
      <c r="B906" s="602" t="s">
        <v>1973</v>
      </c>
      <c r="C906" s="298" t="s">
        <v>12650</v>
      </c>
      <c r="D906" s="594"/>
      <c r="E906" s="594"/>
      <c r="F906" s="594" t="s">
        <v>10902</v>
      </c>
      <c r="G906" s="594" t="s">
        <v>2745</v>
      </c>
      <c r="H906" s="594" t="s">
        <v>10176</v>
      </c>
    </row>
    <row r="907" spans="1:8" x14ac:dyDescent="0.25">
      <c r="A907" s="617" t="s">
        <v>2155</v>
      </c>
      <c r="B907" s="602" t="s">
        <v>1973</v>
      </c>
      <c r="C907" s="298" t="s">
        <v>12651</v>
      </c>
      <c r="D907" s="594"/>
      <c r="E907" s="594"/>
      <c r="F907" s="594" t="s">
        <v>9078</v>
      </c>
      <c r="G907" s="594" t="s">
        <v>2851</v>
      </c>
      <c r="H907" s="594" t="s">
        <v>10176</v>
      </c>
    </row>
    <row r="908" spans="1:8" x14ac:dyDescent="0.25">
      <c r="A908" s="617" t="s">
        <v>2155</v>
      </c>
      <c r="B908" s="602" t="s">
        <v>1973</v>
      </c>
      <c r="C908" s="298" t="s">
        <v>12652</v>
      </c>
      <c r="D908" s="594"/>
      <c r="E908" s="594"/>
      <c r="F908" s="594" t="s">
        <v>9082</v>
      </c>
      <c r="G908" s="594" t="s">
        <v>2854</v>
      </c>
      <c r="H908" s="594" t="s">
        <v>10176</v>
      </c>
    </row>
    <row r="909" spans="1:8" x14ac:dyDescent="0.25">
      <c r="A909" s="617" t="s">
        <v>2155</v>
      </c>
      <c r="B909" s="602" t="s">
        <v>1973</v>
      </c>
      <c r="C909" s="298" t="s">
        <v>12653</v>
      </c>
      <c r="D909" s="594"/>
      <c r="E909" s="594"/>
      <c r="F909" s="594" t="s">
        <v>9084</v>
      </c>
      <c r="G909" s="594" t="s">
        <v>2856</v>
      </c>
      <c r="H909" s="594" t="s">
        <v>10176</v>
      </c>
    </row>
    <row r="910" spans="1:8" x14ac:dyDescent="0.25">
      <c r="A910" s="617" t="s">
        <v>2155</v>
      </c>
      <c r="B910" s="602" t="s">
        <v>1973</v>
      </c>
      <c r="C910" s="298" t="s">
        <v>12654</v>
      </c>
      <c r="D910" s="594"/>
      <c r="E910" s="594"/>
      <c r="F910" s="594" t="s">
        <v>9085</v>
      </c>
      <c r="G910" s="594" t="s">
        <v>2857</v>
      </c>
      <c r="H910" s="594" t="s">
        <v>10176</v>
      </c>
    </row>
    <row r="911" spans="1:8" x14ac:dyDescent="0.25">
      <c r="A911" s="617" t="s">
        <v>2155</v>
      </c>
      <c r="B911" s="602" t="s">
        <v>1973</v>
      </c>
      <c r="C911" s="298" t="s">
        <v>12655</v>
      </c>
      <c r="D911" s="594"/>
      <c r="E911" s="594"/>
      <c r="F911" s="594" t="s">
        <v>9089</v>
      </c>
      <c r="G911" s="594" t="s">
        <v>2858</v>
      </c>
      <c r="H911" s="594" t="s">
        <v>10176</v>
      </c>
    </row>
    <row r="912" spans="1:8" x14ac:dyDescent="0.25">
      <c r="A912" s="617" t="s">
        <v>2155</v>
      </c>
      <c r="B912" s="602" t="s">
        <v>1973</v>
      </c>
      <c r="C912" s="298" t="s">
        <v>12656</v>
      </c>
      <c r="D912" s="594"/>
      <c r="E912" s="594"/>
      <c r="F912" s="594" t="s">
        <v>9091</v>
      </c>
      <c r="G912" s="594" t="s">
        <v>2860</v>
      </c>
      <c r="H912" s="594" t="s">
        <v>10176</v>
      </c>
    </row>
    <row r="913" spans="1:8" x14ac:dyDescent="0.25">
      <c r="A913" s="617" t="s">
        <v>2155</v>
      </c>
      <c r="B913" s="602" t="s">
        <v>1973</v>
      </c>
      <c r="C913" s="298" t="s">
        <v>12657</v>
      </c>
      <c r="D913" s="594"/>
      <c r="E913" s="594"/>
      <c r="F913" s="594" t="s">
        <v>10673</v>
      </c>
      <c r="G913" s="594" t="s">
        <v>2865</v>
      </c>
      <c r="H913" s="594" t="s">
        <v>10176</v>
      </c>
    </row>
    <row r="914" spans="1:8" x14ac:dyDescent="0.25">
      <c r="A914" s="617" t="s">
        <v>2155</v>
      </c>
      <c r="B914" s="602" t="s">
        <v>1973</v>
      </c>
      <c r="C914" s="298" t="s">
        <v>12658</v>
      </c>
      <c r="D914" s="594"/>
      <c r="E914" s="594"/>
      <c r="F914" s="594" t="s">
        <v>9094</v>
      </c>
      <c r="G914" s="594" t="s">
        <v>2862</v>
      </c>
      <c r="H914" s="594" t="s">
        <v>10176</v>
      </c>
    </row>
    <row r="915" spans="1:8" x14ac:dyDescent="0.25">
      <c r="A915" s="617" t="s">
        <v>2155</v>
      </c>
      <c r="B915" s="602" t="s">
        <v>1973</v>
      </c>
      <c r="C915" s="298" t="s">
        <v>12659</v>
      </c>
      <c r="D915" s="594"/>
      <c r="E915" s="594"/>
      <c r="F915" s="594" t="s">
        <v>9095</v>
      </c>
      <c r="G915" s="594" t="s">
        <v>2863</v>
      </c>
      <c r="H915" s="594" t="s">
        <v>10176</v>
      </c>
    </row>
    <row r="916" spans="1:8" x14ac:dyDescent="0.25">
      <c r="A916" s="617" t="s">
        <v>2155</v>
      </c>
      <c r="B916" s="602" t="s">
        <v>1973</v>
      </c>
      <c r="C916" s="298" t="s">
        <v>12660</v>
      </c>
      <c r="D916" s="594"/>
      <c r="E916" s="594"/>
      <c r="F916" s="594" t="s">
        <v>9096</v>
      </c>
      <c r="G916" s="594" t="s">
        <v>2864</v>
      </c>
      <c r="H916" s="594" t="s">
        <v>10176</v>
      </c>
    </row>
    <row r="917" spans="1:8" x14ac:dyDescent="0.25">
      <c r="A917" s="617" t="s">
        <v>2155</v>
      </c>
      <c r="B917" s="602" t="s">
        <v>1973</v>
      </c>
      <c r="C917" s="298" t="s">
        <v>12661</v>
      </c>
      <c r="D917" s="594"/>
      <c r="E917" s="594"/>
      <c r="F917" s="594" t="s">
        <v>10676</v>
      </c>
      <c r="G917" s="594" t="s">
        <v>10677</v>
      </c>
      <c r="H917" s="594" t="s">
        <v>10176</v>
      </c>
    </row>
    <row r="918" spans="1:8" x14ac:dyDescent="0.25">
      <c r="A918" s="617" t="s">
        <v>2155</v>
      </c>
      <c r="B918" s="602" t="s">
        <v>1973</v>
      </c>
      <c r="C918" s="298" t="s">
        <v>12662</v>
      </c>
      <c r="D918" s="594"/>
      <c r="E918" s="594"/>
      <c r="F918" s="594" t="s">
        <v>9099</v>
      </c>
      <c r="G918" s="594" t="s">
        <v>2874</v>
      </c>
      <c r="H918" s="594" t="s">
        <v>10176</v>
      </c>
    </row>
    <row r="919" spans="1:8" x14ac:dyDescent="0.25">
      <c r="A919" s="617" t="s">
        <v>2155</v>
      </c>
      <c r="B919" s="602" t="s">
        <v>1973</v>
      </c>
      <c r="C919" s="298" t="s">
        <v>12663</v>
      </c>
      <c r="D919" s="594"/>
      <c r="E919" s="594"/>
      <c r="F919" s="594" t="s">
        <v>9100</v>
      </c>
      <c r="G919" s="594" t="s">
        <v>2875</v>
      </c>
      <c r="H919" s="594" t="s">
        <v>10176</v>
      </c>
    </row>
    <row r="920" spans="1:8" x14ac:dyDescent="0.25">
      <c r="A920" s="617" t="s">
        <v>2155</v>
      </c>
      <c r="B920" s="602" t="s">
        <v>1973</v>
      </c>
      <c r="C920" s="298" t="s">
        <v>12664</v>
      </c>
      <c r="D920" s="594"/>
      <c r="E920" s="594"/>
      <c r="F920" s="594" t="s">
        <v>9101</v>
      </c>
      <c r="G920" s="594" t="s">
        <v>2876</v>
      </c>
      <c r="H920" s="594" t="s">
        <v>10176</v>
      </c>
    </row>
    <row r="921" spans="1:8" x14ac:dyDescent="0.25">
      <c r="A921" s="617" t="s">
        <v>2155</v>
      </c>
      <c r="B921" s="602" t="s">
        <v>1973</v>
      </c>
      <c r="C921" s="298" t="s">
        <v>12665</v>
      </c>
      <c r="D921" s="594"/>
      <c r="E921" s="594"/>
      <c r="F921" s="594" t="s">
        <v>9104</v>
      </c>
      <c r="G921" s="594" t="s">
        <v>2878</v>
      </c>
      <c r="H921" s="594" t="s">
        <v>10176</v>
      </c>
    </row>
    <row r="922" spans="1:8" x14ac:dyDescent="0.25">
      <c r="A922" s="617" t="s">
        <v>2155</v>
      </c>
      <c r="B922" s="602" t="s">
        <v>1973</v>
      </c>
      <c r="C922" s="298" t="s">
        <v>12666</v>
      </c>
      <c r="D922" s="594"/>
      <c r="E922" s="594"/>
      <c r="F922" s="594" t="s">
        <v>9105</v>
      </c>
      <c r="G922" s="594" t="s">
        <v>2879</v>
      </c>
      <c r="H922" s="594" t="s">
        <v>10176</v>
      </c>
    </row>
    <row r="923" spans="1:8" x14ac:dyDescent="0.25">
      <c r="A923" s="617" t="s">
        <v>2155</v>
      </c>
      <c r="B923" s="602" t="s">
        <v>1973</v>
      </c>
      <c r="C923" s="298" t="s">
        <v>12667</v>
      </c>
      <c r="D923" s="594"/>
      <c r="E923" s="594"/>
      <c r="F923" s="594" t="s">
        <v>9107</v>
      </c>
      <c r="G923" s="594" t="s">
        <v>2881</v>
      </c>
      <c r="H923" s="594" t="s">
        <v>10176</v>
      </c>
    </row>
    <row r="924" spans="1:8" x14ac:dyDescent="0.25">
      <c r="A924" s="617" t="s">
        <v>2155</v>
      </c>
      <c r="B924" s="602" t="s">
        <v>1973</v>
      </c>
      <c r="C924" s="298" t="s">
        <v>12668</v>
      </c>
      <c r="D924" s="594"/>
      <c r="E924" s="594"/>
      <c r="F924" s="594" t="s">
        <v>9108</v>
      </c>
      <c r="G924" s="594" t="s">
        <v>2880</v>
      </c>
      <c r="H924" s="594" t="s">
        <v>10176</v>
      </c>
    </row>
    <row r="925" spans="1:8" x14ac:dyDescent="0.25">
      <c r="A925" s="617" t="s">
        <v>2155</v>
      </c>
      <c r="B925" s="602" t="s">
        <v>1973</v>
      </c>
      <c r="C925" s="298" t="s">
        <v>12669</v>
      </c>
      <c r="D925" s="594"/>
      <c r="E925" s="594"/>
      <c r="F925" s="594" t="s">
        <v>9111</v>
      </c>
      <c r="G925" s="594" t="s">
        <v>2014</v>
      </c>
      <c r="H925" s="594" t="s">
        <v>10176</v>
      </c>
    </row>
    <row r="926" spans="1:8" x14ac:dyDescent="0.25">
      <c r="A926" s="617" t="s">
        <v>2155</v>
      </c>
      <c r="B926" s="602" t="s">
        <v>1973</v>
      </c>
      <c r="C926" s="298" t="s">
        <v>12670</v>
      </c>
      <c r="D926" s="594"/>
      <c r="E926" s="594"/>
      <c r="F926" s="594" t="s">
        <v>9118</v>
      </c>
      <c r="G926" s="594" t="s">
        <v>2889</v>
      </c>
      <c r="H926" s="594" t="s">
        <v>10176</v>
      </c>
    </row>
    <row r="927" spans="1:8" x14ac:dyDescent="0.25">
      <c r="A927" s="617" t="s">
        <v>2155</v>
      </c>
      <c r="B927" s="602" t="s">
        <v>1973</v>
      </c>
      <c r="C927" s="298" t="s">
        <v>12671</v>
      </c>
      <c r="D927" s="594"/>
      <c r="E927" s="594"/>
      <c r="F927" s="594" t="s">
        <v>9119</v>
      </c>
      <c r="G927" s="594" t="s">
        <v>2742</v>
      </c>
      <c r="H927" s="594" t="s">
        <v>10176</v>
      </c>
    </row>
    <row r="928" spans="1:8" x14ac:dyDescent="0.25">
      <c r="A928" s="617" t="s">
        <v>2155</v>
      </c>
      <c r="B928" s="602" t="s">
        <v>1973</v>
      </c>
      <c r="C928" s="298" t="s">
        <v>12672</v>
      </c>
      <c r="D928" s="594"/>
      <c r="E928" s="594"/>
      <c r="F928" s="594" t="s">
        <v>9120</v>
      </c>
      <c r="G928" s="594" t="s">
        <v>2890</v>
      </c>
      <c r="H928" s="594" t="s">
        <v>10176</v>
      </c>
    </row>
    <row r="929" spans="1:8" x14ac:dyDescent="0.25">
      <c r="A929" s="617" t="s">
        <v>2155</v>
      </c>
      <c r="B929" s="602" t="s">
        <v>1973</v>
      </c>
      <c r="C929" s="298" t="s">
        <v>12673</v>
      </c>
      <c r="D929" s="594"/>
      <c r="E929" s="594"/>
      <c r="F929" s="594" t="s">
        <v>9122</v>
      </c>
      <c r="G929" s="594" t="s">
        <v>2891</v>
      </c>
      <c r="H929" s="594" t="s">
        <v>10176</v>
      </c>
    </row>
    <row r="930" spans="1:8" x14ac:dyDescent="0.25">
      <c r="A930" s="617" t="s">
        <v>2155</v>
      </c>
      <c r="B930" s="602" t="s">
        <v>1973</v>
      </c>
      <c r="C930" s="298" t="s">
        <v>12674</v>
      </c>
      <c r="D930" s="594"/>
      <c r="E930" s="594"/>
      <c r="F930" s="594" t="s">
        <v>9131</v>
      </c>
      <c r="G930" s="594" t="s">
        <v>2892</v>
      </c>
      <c r="H930" s="594" t="s">
        <v>10176</v>
      </c>
    </row>
    <row r="931" spans="1:8" x14ac:dyDescent="0.25">
      <c r="A931" s="617" t="s">
        <v>2155</v>
      </c>
      <c r="B931" s="602" t="s">
        <v>1973</v>
      </c>
      <c r="C931" s="298" t="s">
        <v>12675</v>
      </c>
      <c r="D931" s="594"/>
      <c r="E931" s="594"/>
      <c r="F931" s="594" t="s">
        <v>8930</v>
      </c>
      <c r="G931" s="594" t="s">
        <v>2740</v>
      </c>
      <c r="H931" s="594" t="s">
        <v>10178</v>
      </c>
    </row>
    <row r="932" spans="1:8" x14ac:dyDescent="0.25">
      <c r="A932" s="617" t="s">
        <v>2155</v>
      </c>
      <c r="B932" s="602" t="s">
        <v>1973</v>
      </c>
      <c r="C932" s="298" t="s">
        <v>12676</v>
      </c>
      <c r="D932" s="594"/>
      <c r="E932" s="594"/>
      <c r="F932" s="594" t="s">
        <v>8935</v>
      </c>
      <c r="G932" s="594" t="s">
        <v>2744</v>
      </c>
      <c r="H932" s="594" t="s">
        <v>10178</v>
      </c>
    </row>
    <row r="933" spans="1:8" x14ac:dyDescent="0.25">
      <c r="A933" s="617" t="s">
        <v>2155</v>
      </c>
      <c r="B933" s="602" t="s">
        <v>1973</v>
      </c>
      <c r="C933" s="298" t="s">
        <v>12677</v>
      </c>
      <c r="D933" s="594"/>
      <c r="E933" s="594"/>
      <c r="F933" s="594" t="s">
        <v>10685</v>
      </c>
      <c r="G933" s="594" t="s">
        <v>2731</v>
      </c>
      <c r="H933" s="594" t="s">
        <v>10178</v>
      </c>
    </row>
    <row r="934" spans="1:8" x14ac:dyDescent="0.25">
      <c r="A934" s="617" t="s">
        <v>2155</v>
      </c>
      <c r="B934" s="602" t="s">
        <v>1973</v>
      </c>
      <c r="C934" s="298" t="s">
        <v>12678</v>
      </c>
      <c r="D934" s="594"/>
      <c r="E934" s="594"/>
      <c r="F934" s="594" t="s">
        <v>8950</v>
      </c>
      <c r="G934" s="594" t="s">
        <v>2774</v>
      </c>
      <c r="H934" s="594" t="s">
        <v>10178</v>
      </c>
    </row>
    <row r="935" spans="1:8" x14ac:dyDescent="0.25">
      <c r="A935" s="617" t="s">
        <v>2155</v>
      </c>
      <c r="B935" s="602" t="s">
        <v>1973</v>
      </c>
      <c r="C935" s="298" t="s">
        <v>12679</v>
      </c>
      <c r="D935" s="594"/>
      <c r="E935" s="594"/>
      <c r="F935" s="594" t="s">
        <v>8952</v>
      </c>
      <c r="G935" s="594" t="s">
        <v>2763</v>
      </c>
      <c r="H935" s="594" t="s">
        <v>10178</v>
      </c>
    </row>
    <row r="936" spans="1:8" x14ac:dyDescent="0.25">
      <c r="A936" s="617" t="s">
        <v>2155</v>
      </c>
      <c r="B936" s="602" t="s">
        <v>1973</v>
      </c>
      <c r="C936" s="298" t="s">
        <v>12680</v>
      </c>
      <c r="D936" s="594"/>
      <c r="E936" s="594"/>
      <c r="F936" s="594" t="s">
        <v>10686</v>
      </c>
      <c r="G936" s="594" t="s">
        <v>2764</v>
      </c>
      <c r="H936" s="594" t="s">
        <v>10178</v>
      </c>
    </row>
    <row r="937" spans="1:8" x14ac:dyDescent="0.25">
      <c r="A937" s="617" t="s">
        <v>2155</v>
      </c>
      <c r="B937" s="602" t="s">
        <v>1973</v>
      </c>
      <c r="C937" s="298" t="s">
        <v>12681</v>
      </c>
      <c r="D937" s="594"/>
      <c r="E937" s="594"/>
      <c r="F937" s="594" t="s">
        <v>8957</v>
      </c>
      <c r="G937" s="594" t="s">
        <v>8958</v>
      </c>
      <c r="H937" s="594" t="s">
        <v>10178</v>
      </c>
    </row>
    <row r="938" spans="1:8" x14ac:dyDescent="0.25">
      <c r="A938" s="617" t="s">
        <v>2155</v>
      </c>
      <c r="B938" s="602" t="s">
        <v>1973</v>
      </c>
      <c r="C938" s="298" t="s">
        <v>12682</v>
      </c>
      <c r="D938" s="594"/>
      <c r="E938" s="594"/>
      <c r="F938" s="594" t="s">
        <v>10681</v>
      </c>
      <c r="G938" s="594" t="s">
        <v>2760</v>
      </c>
      <c r="H938" s="594" t="s">
        <v>10178</v>
      </c>
    </row>
    <row r="939" spans="1:8" x14ac:dyDescent="0.25">
      <c r="A939" s="617" t="s">
        <v>2155</v>
      </c>
      <c r="B939" s="602" t="s">
        <v>1973</v>
      </c>
      <c r="C939" s="298" t="s">
        <v>12683</v>
      </c>
      <c r="D939" s="594"/>
      <c r="E939" s="594"/>
      <c r="F939" s="594" t="s">
        <v>8960</v>
      </c>
      <c r="G939" s="594" t="s">
        <v>2772</v>
      </c>
      <c r="H939" s="594" t="s">
        <v>10178</v>
      </c>
    </row>
    <row r="940" spans="1:8" x14ac:dyDescent="0.25">
      <c r="A940" s="617" t="s">
        <v>2155</v>
      </c>
      <c r="B940" s="602" t="s">
        <v>1973</v>
      </c>
      <c r="C940" s="298" t="s">
        <v>12684</v>
      </c>
      <c r="D940" s="594"/>
      <c r="E940" s="594"/>
      <c r="F940" s="594" t="s">
        <v>8961</v>
      </c>
      <c r="G940" s="594" t="s">
        <v>2762</v>
      </c>
      <c r="H940" s="594" t="s">
        <v>10178</v>
      </c>
    </row>
    <row r="941" spans="1:8" x14ac:dyDescent="0.25">
      <c r="A941" s="617" t="s">
        <v>2155</v>
      </c>
      <c r="B941" s="602" t="s">
        <v>1973</v>
      </c>
      <c r="C941" s="298" t="s">
        <v>12685</v>
      </c>
      <c r="D941" s="594"/>
      <c r="E941" s="594"/>
      <c r="F941" s="594" t="s">
        <v>8963</v>
      </c>
      <c r="G941" s="594" t="s">
        <v>2766</v>
      </c>
      <c r="H941" s="594" t="s">
        <v>10178</v>
      </c>
    </row>
    <row r="942" spans="1:8" x14ac:dyDescent="0.25">
      <c r="A942" s="617" t="s">
        <v>2155</v>
      </c>
      <c r="B942" s="602" t="s">
        <v>1973</v>
      </c>
      <c r="C942" s="298" t="s">
        <v>12686</v>
      </c>
      <c r="D942" s="594"/>
      <c r="E942" s="594"/>
      <c r="F942" s="594" t="s">
        <v>10692</v>
      </c>
      <c r="G942" s="594" t="s">
        <v>8966</v>
      </c>
      <c r="H942" s="594" t="s">
        <v>10178</v>
      </c>
    </row>
    <row r="943" spans="1:8" x14ac:dyDescent="0.25">
      <c r="A943" s="617" t="s">
        <v>2155</v>
      </c>
      <c r="B943" s="602" t="s">
        <v>1973</v>
      </c>
      <c r="C943" s="298" t="s">
        <v>12687</v>
      </c>
      <c r="D943" s="594"/>
      <c r="E943" s="594"/>
      <c r="F943" s="594" t="s">
        <v>8967</v>
      </c>
      <c r="G943" s="594" t="s">
        <v>2761</v>
      </c>
      <c r="H943" s="594" t="s">
        <v>10178</v>
      </c>
    </row>
    <row r="944" spans="1:8" x14ac:dyDescent="0.25">
      <c r="A944" s="617" t="s">
        <v>2155</v>
      </c>
      <c r="B944" s="602" t="s">
        <v>1973</v>
      </c>
      <c r="C944" s="298" t="s">
        <v>12688</v>
      </c>
      <c r="D944" s="594"/>
      <c r="E944" s="594"/>
      <c r="F944" s="594" t="s">
        <v>8972</v>
      </c>
      <c r="G944" s="594" t="s">
        <v>2759</v>
      </c>
      <c r="H944" s="594" t="s">
        <v>10178</v>
      </c>
    </row>
    <row r="945" spans="1:8" x14ac:dyDescent="0.25">
      <c r="A945" s="617" t="s">
        <v>2155</v>
      </c>
      <c r="B945" s="602" t="s">
        <v>1973</v>
      </c>
      <c r="C945" s="298" t="s">
        <v>12689</v>
      </c>
      <c r="D945" s="594"/>
      <c r="E945" s="594"/>
      <c r="F945" s="594" t="s">
        <v>10687</v>
      </c>
      <c r="G945" s="594" t="s">
        <v>10688</v>
      </c>
      <c r="H945" s="594" t="s">
        <v>10178</v>
      </c>
    </row>
    <row r="946" spans="1:8" x14ac:dyDescent="0.25">
      <c r="A946" s="617" t="s">
        <v>2155</v>
      </c>
      <c r="B946" s="602" t="s">
        <v>1973</v>
      </c>
      <c r="C946" s="298" t="s">
        <v>12690</v>
      </c>
      <c r="D946" s="594"/>
      <c r="E946" s="594"/>
      <c r="F946" s="594" t="s">
        <v>8974</v>
      </c>
      <c r="G946" s="594" t="s">
        <v>2769</v>
      </c>
      <c r="H946" s="594" t="s">
        <v>10178</v>
      </c>
    </row>
    <row r="947" spans="1:8" x14ac:dyDescent="0.25">
      <c r="A947" s="617" t="s">
        <v>2155</v>
      </c>
      <c r="B947" s="602" t="s">
        <v>1973</v>
      </c>
      <c r="C947" s="298" t="s">
        <v>12691</v>
      </c>
      <c r="D947" s="594"/>
      <c r="E947" s="594"/>
      <c r="F947" s="594" t="s">
        <v>10689</v>
      </c>
      <c r="G947" s="594" t="s">
        <v>10690</v>
      </c>
      <c r="H947" s="594" t="s">
        <v>10178</v>
      </c>
    </row>
    <row r="948" spans="1:8" x14ac:dyDescent="0.25">
      <c r="A948" s="617" t="s">
        <v>2155</v>
      </c>
      <c r="B948" s="602" t="s">
        <v>1973</v>
      </c>
      <c r="C948" s="298" t="s">
        <v>12692</v>
      </c>
      <c r="D948" s="594"/>
      <c r="E948" s="594"/>
      <c r="F948" s="594" t="s">
        <v>8986</v>
      </c>
      <c r="G948" s="594" t="s">
        <v>2781</v>
      </c>
      <c r="H948" s="594" t="s">
        <v>10178</v>
      </c>
    </row>
    <row r="949" spans="1:8" x14ac:dyDescent="0.25">
      <c r="A949" s="617" t="s">
        <v>2155</v>
      </c>
      <c r="B949" s="602" t="s">
        <v>1973</v>
      </c>
      <c r="C949" s="298" t="s">
        <v>12693</v>
      </c>
      <c r="D949" s="594"/>
      <c r="E949" s="594"/>
      <c r="F949" s="594" t="s">
        <v>8996</v>
      </c>
      <c r="G949" s="594" t="s">
        <v>2793</v>
      </c>
      <c r="H949" s="594" t="s">
        <v>10178</v>
      </c>
    </row>
    <row r="950" spans="1:8" x14ac:dyDescent="0.25">
      <c r="A950" s="617" t="s">
        <v>2155</v>
      </c>
      <c r="B950" s="602" t="s">
        <v>1973</v>
      </c>
      <c r="C950" s="298" t="s">
        <v>12694</v>
      </c>
      <c r="D950" s="594"/>
      <c r="E950" s="594"/>
      <c r="F950" s="594" t="s">
        <v>8998</v>
      </c>
      <c r="G950" s="594" t="s">
        <v>2794</v>
      </c>
      <c r="H950" s="594" t="s">
        <v>10178</v>
      </c>
    </row>
    <row r="951" spans="1:8" x14ac:dyDescent="0.25">
      <c r="A951" s="617" t="s">
        <v>2155</v>
      </c>
      <c r="B951" s="602" t="s">
        <v>1973</v>
      </c>
      <c r="C951" s="298" t="s">
        <v>12695</v>
      </c>
      <c r="D951" s="594"/>
      <c r="E951" s="594"/>
      <c r="F951" s="594" t="s">
        <v>8999</v>
      </c>
      <c r="G951" s="594" t="s">
        <v>2790</v>
      </c>
      <c r="H951" s="594" t="s">
        <v>10178</v>
      </c>
    </row>
    <row r="952" spans="1:8" x14ac:dyDescent="0.25">
      <c r="A952" s="617" t="s">
        <v>2155</v>
      </c>
      <c r="B952" s="602" t="s">
        <v>1973</v>
      </c>
      <c r="C952" s="298" t="s">
        <v>12696</v>
      </c>
      <c r="D952" s="594"/>
      <c r="E952" s="594"/>
      <c r="F952" s="594" t="s">
        <v>9002</v>
      </c>
      <c r="G952" s="594" t="s">
        <v>2820</v>
      </c>
      <c r="H952" s="594" t="s">
        <v>10178</v>
      </c>
    </row>
    <row r="953" spans="1:8" x14ac:dyDescent="0.25">
      <c r="A953" s="617" t="s">
        <v>2155</v>
      </c>
      <c r="B953" s="602" t="s">
        <v>1973</v>
      </c>
      <c r="C953" s="298" t="s">
        <v>12697</v>
      </c>
      <c r="D953" s="594"/>
      <c r="E953" s="594"/>
      <c r="F953" s="594" t="s">
        <v>9006</v>
      </c>
      <c r="G953" s="594" t="s">
        <v>2799</v>
      </c>
      <c r="H953" s="594" t="s">
        <v>10178</v>
      </c>
    </row>
    <row r="954" spans="1:8" x14ac:dyDescent="0.25">
      <c r="A954" s="617" t="s">
        <v>2155</v>
      </c>
      <c r="B954" s="602" t="s">
        <v>1973</v>
      </c>
      <c r="C954" s="298" t="s">
        <v>12698</v>
      </c>
      <c r="D954" s="594"/>
      <c r="E954" s="594"/>
      <c r="F954" s="594" t="s">
        <v>9009</v>
      </c>
      <c r="G954" s="594" t="s">
        <v>2803</v>
      </c>
      <c r="H954" s="594" t="s">
        <v>10178</v>
      </c>
    </row>
    <row r="955" spans="1:8" x14ac:dyDescent="0.25">
      <c r="A955" s="617" t="s">
        <v>2155</v>
      </c>
      <c r="B955" s="602" t="s">
        <v>1973</v>
      </c>
      <c r="C955" s="298" t="s">
        <v>12699</v>
      </c>
      <c r="D955" s="594"/>
      <c r="E955" s="594"/>
      <c r="F955" s="594" t="s">
        <v>9010</v>
      </c>
      <c r="G955" s="594" t="s">
        <v>2804</v>
      </c>
      <c r="H955" s="594" t="s">
        <v>10178</v>
      </c>
    </row>
    <row r="956" spans="1:8" x14ac:dyDescent="0.25">
      <c r="A956" s="617" t="s">
        <v>2155</v>
      </c>
      <c r="B956" s="602" t="s">
        <v>1973</v>
      </c>
      <c r="C956" s="298" t="s">
        <v>12700</v>
      </c>
      <c r="D956" s="594"/>
      <c r="E956" s="594"/>
      <c r="F956" s="594" t="s">
        <v>9013</v>
      </c>
      <c r="G956" s="594" t="s">
        <v>2784</v>
      </c>
      <c r="H956" s="594" t="s">
        <v>10178</v>
      </c>
    </row>
    <row r="957" spans="1:8" x14ac:dyDescent="0.25">
      <c r="A957" s="617" t="s">
        <v>2155</v>
      </c>
      <c r="B957" s="602" t="s">
        <v>1973</v>
      </c>
      <c r="C957" s="298" t="s">
        <v>12701</v>
      </c>
      <c r="D957" s="594"/>
      <c r="E957" s="594"/>
      <c r="F957" s="594" t="s">
        <v>9016</v>
      </c>
      <c r="G957" s="594" t="s">
        <v>2770</v>
      </c>
      <c r="H957" s="594" t="s">
        <v>10178</v>
      </c>
    </row>
    <row r="958" spans="1:8" x14ac:dyDescent="0.25">
      <c r="A958" s="617" t="s">
        <v>2155</v>
      </c>
      <c r="B958" s="602" t="s">
        <v>1973</v>
      </c>
      <c r="C958" s="298" t="s">
        <v>12702</v>
      </c>
      <c r="D958" s="594"/>
      <c r="E958" s="594"/>
      <c r="F958" s="594" t="s">
        <v>10691</v>
      </c>
      <c r="G958" s="594" t="s">
        <v>2812</v>
      </c>
      <c r="H958" s="594" t="s">
        <v>10178</v>
      </c>
    </row>
    <row r="959" spans="1:8" x14ac:dyDescent="0.25">
      <c r="A959" s="617" t="s">
        <v>2155</v>
      </c>
      <c r="B959" s="602" t="s">
        <v>1973</v>
      </c>
      <c r="C959" s="298" t="s">
        <v>12703</v>
      </c>
      <c r="D959" s="594"/>
      <c r="E959" s="594"/>
      <c r="F959" s="594" t="s">
        <v>9022</v>
      </c>
      <c r="G959" s="594" t="s">
        <v>2810</v>
      </c>
      <c r="H959" s="594" t="s">
        <v>10178</v>
      </c>
    </row>
    <row r="960" spans="1:8" x14ac:dyDescent="0.25">
      <c r="A960" s="617" t="s">
        <v>2155</v>
      </c>
      <c r="B960" s="602" t="s">
        <v>1973</v>
      </c>
      <c r="C960" s="298" t="s">
        <v>12704</v>
      </c>
      <c r="D960" s="594"/>
      <c r="E960" s="594"/>
      <c r="F960" s="594" t="s">
        <v>9024</v>
      </c>
      <c r="G960" s="594" t="s">
        <v>2813</v>
      </c>
      <c r="H960" s="594" t="s">
        <v>10178</v>
      </c>
    </row>
    <row r="961" spans="1:8" x14ac:dyDescent="0.25">
      <c r="A961" s="617" t="s">
        <v>2155</v>
      </c>
      <c r="B961" s="602" t="s">
        <v>1973</v>
      </c>
      <c r="C961" s="298" t="s">
        <v>12705</v>
      </c>
      <c r="D961" s="594"/>
      <c r="E961" s="594"/>
      <c r="F961" s="594" t="s">
        <v>9028</v>
      </c>
      <c r="G961" s="594" t="s">
        <v>2815</v>
      </c>
      <c r="H961" s="594" t="s">
        <v>10178</v>
      </c>
    </row>
    <row r="962" spans="1:8" x14ac:dyDescent="0.25">
      <c r="A962" s="617" t="s">
        <v>2155</v>
      </c>
      <c r="B962" s="602" t="s">
        <v>1973</v>
      </c>
      <c r="C962" s="298" t="s">
        <v>12706</v>
      </c>
      <c r="D962" s="594"/>
      <c r="E962" s="594"/>
      <c r="F962" s="594" t="s">
        <v>10683</v>
      </c>
      <c r="G962" s="594" t="s">
        <v>2817</v>
      </c>
      <c r="H962" s="594" t="s">
        <v>10178</v>
      </c>
    </row>
    <row r="963" spans="1:8" x14ac:dyDescent="0.25">
      <c r="A963" s="617" t="s">
        <v>2155</v>
      </c>
      <c r="B963" s="602" t="s">
        <v>1973</v>
      </c>
      <c r="C963" s="298" t="s">
        <v>12707</v>
      </c>
      <c r="D963" s="594"/>
      <c r="E963" s="594"/>
      <c r="F963" s="594" t="s">
        <v>9031</v>
      </c>
      <c r="G963" s="594" t="s">
        <v>2816</v>
      </c>
      <c r="H963" s="594" t="s">
        <v>10178</v>
      </c>
    </row>
    <row r="964" spans="1:8" x14ac:dyDescent="0.25">
      <c r="A964" s="617" t="s">
        <v>2155</v>
      </c>
      <c r="B964" s="602" t="s">
        <v>1973</v>
      </c>
      <c r="C964" s="298" t="s">
        <v>12708</v>
      </c>
      <c r="D964" s="594"/>
      <c r="E964" s="594"/>
      <c r="F964" s="594" t="s">
        <v>9035</v>
      </c>
      <c r="G964" s="594" t="s">
        <v>2822</v>
      </c>
      <c r="H964" s="594" t="s">
        <v>10178</v>
      </c>
    </row>
    <row r="965" spans="1:8" x14ac:dyDescent="0.25">
      <c r="A965" s="617" t="s">
        <v>2155</v>
      </c>
      <c r="B965" s="602" t="s">
        <v>1973</v>
      </c>
      <c r="C965" s="298" t="s">
        <v>12709</v>
      </c>
      <c r="D965" s="594"/>
      <c r="E965" s="594"/>
      <c r="F965" s="594" t="s">
        <v>9042</v>
      </c>
      <c r="G965" s="594" t="s">
        <v>2829</v>
      </c>
      <c r="H965" s="594" t="s">
        <v>10178</v>
      </c>
    </row>
    <row r="966" spans="1:8" x14ac:dyDescent="0.25">
      <c r="A966" s="617" t="s">
        <v>2155</v>
      </c>
      <c r="B966" s="602" t="s">
        <v>1973</v>
      </c>
      <c r="C966" s="298" t="s">
        <v>12710</v>
      </c>
      <c r="D966" s="594"/>
      <c r="E966" s="594"/>
      <c r="F966" s="594" t="s">
        <v>10684</v>
      </c>
      <c r="G966" s="594" t="s">
        <v>2754</v>
      </c>
      <c r="H966" s="594" t="s">
        <v>10178</v>
      </c>
    </row>
    <row r="967" spans="1:8" x14ac:dyDescent="0.25">
      <c r="A967" s="617" t="s">
        <v>2155</v>
      </c>
      <c r="B967" s="602" t="s">
        <v>1973</v>
      </c>
      <c r="C967" s="298" t="s">
        <v>12711</v>
      </c>
      <c r="D967" s="594"/>
      <c r="E967" s="594"/>
      <c r="F967" s="594" t="s">
        <v>9044</v>
      </c>
      <c r="G967" s="594" t="s">
        <v>2827</v>
      </c>
      <c r="H967" s="594" t="s">
        <v>10178</v>
      </c>
    </row>
    <row r="968" spans="1:8" x14ac:dyDescent="0.25">
      <c r="A968" s="617" t="s">
        <v>2155</v>
      </c>
      <c r="B968" s="602" t="s">
        <v>1973</v>
      </c>
      <c r="C968" s="298" t="s">
        <v>12712</v>
      </c>
      <c r="D968" s="594"/>
      <c r="E968" s="594"/>
      <c r="F968" s="594" t="s">
        <v>9047</v>
      </c>
      <c r="G968" s="594" t="s">
        <v>2767</v>
      </c>
      <c r="H968" s="594" t="s">
        <v>10178</v>
      </c>
    </row>
    <row r="969" spans="1:8" x14ac:dyDescent="0.25">
      <c r="A969" s="617" t="s">
        <v>2155</v>
      </c>
      <c r="B969" s="602" t="s">
        <v>1973</v>
      </c>
      <c r="C969" s="298" t="s">
        <v>12713</v>
      </c>
      <c r="D969" s="594"/>
      <c r="E969" s="594"/>
      <c r="F969" s="594" t="s">
        <v>9048</v>
      </c>
      <c r="G969" s="594" t="s">
        <v>2833</v>
      </c>
      <c r="H969" s="594" t="s">
        <v>10178</v>
      </c>
    </row>
    <row r="970" spans="1:8" x14ac:dyDescent="0.25">
      <c r="A970" s="617" t="s">
        <v>2155</v>
      </c>
      <c r="B970" s="602" t="s">
        <v>1973</v>
      </c>
      <c r="C970" s="298" t="s">
        <v>12714</v>
      </c>
      <c r="D970" s="594"/>
      <c r="E970" s="594"/>
      <c r="F970" s="594" t="s">
        <v>9049</v>
      </c>
      <c r="G970" s="594" t="s">
        <v>2836</v>
      </c>
      <c r="H970" s="594" t="s">
        <v>10178</v>
      </c>
    </row>
    <row r="971" spans="1:8" x14ac:dyDescent="0.25">
      <c r="A971" s="617" t="s">
        <v>2155</v>
      </c>
      <c r="B971" s="602" t="s">
        <v>1973</v>
      </c>
      <c r="C971" s="298" t="s">
        <v>12715</v>
      </c>
      <c r="D971" s="594"/>
      <c r="E971" s="594"/>
      <c r="F971" s="594" t="s">
        <v>9055</v>
      </c>
      <c r="G971" s="594" t="s">
        <v>2739</v>
      </c>
      <c r="H971" s="594" t="s">
        <v>10178</v>
      </c>
    </row>
    <row r="972" spans="1:8" x14ac:dyDescent="0.25">
      <c r="A972" s="617" t="s">
        <v>2155</v>
      </c>
      <c r="B972" s="602" t="s">
        <v>1973</v>
      </c>
      <c r="C972" s="298" t="s">
        <v>12716</v>
      </c>
      <c r="D972" s="594"/>
      <c r="E972" s="594"/>
      <c r="F972" s="594" t="s">
        <v>10682</v>
      </c>
      <c r="G972" s="594" t="s">
        <v>2729</v>
      </c>
      <c r="H972" s="594" t="s">
        <v>10178</v>
      </c>
    </row>
    <row r="973" spans="1:8" x14ac:dyDescent="0.25">
      <c r="A973" s="617" t="s">
        <v>2155</v>
      </c>
      <c r="B973" s="602" t="s">
        <v>1973</v>
      </c>
      <c r="C973" s="298" t="s">
        <v>12717</v>
      </c>
      <c r="D973" s="594"/>
      <c r="E973" s="594"/>
      <c r="F973" s="594" t="s">
        <v>9059</v>
      </c>
      <c r="G973" s="594" t="s">
        <v>2839</v>
      </c>
      <c r="H973" s="594" t="s">
        <v>10178</v>
      </c>
    </row>
    <row r="974" spans="1:8" x14ac:dyDescent="0.25">
      <c r="A974" s="617" t="s">
        <v>2155</v>
      </c>
      <c r="B974" s="602" t="s">
        <v>1973</v>
      </c>
      <c r="C974" s="298" t="s">
        <v>12718</v>
      </c>
      <c r="D974" s="594"/>
      <c r="E974" s="594"/>
      <c r="F974" s="594" t="s">
        <v>9061</v>
      </c>
      <c r="G974" s="594" t="s">
        <v>2840</v>
      </c>
      <c r="H974" s="594" t="s">
        <v>10178</v>
      </c>
    </row>
    <row r="975" spans="1:8" x14ac:dyDescent="0.25">
      <c r="A975" s="617" t="s">
        <v>2155</v>
      </c>
      <c r="B975" s="602" t="s">
        <v>1973</v>
      </c>
      <c r="C975" s="298" t="s">
        <v>12719</v>
      </c>
      <c r="D975" s="594"/>
      <c r="E975" s="594"/>
      <c r="F975" s="594" t="s">
        <v>9065</v>
      </c>
      <c r="G975" s="594" t="s">
        <v>2844</v>
      </c>
      <c r="H975" s="594" t="s">
        <v>10178</v>
      </c>
    </row>
    <row r="976" spans="1:8" x14ac:dyDescent="0.25">
      <c r="A976" s="617" t="s">
        <v>2155</v>
      </c>
      <c r="B976" s="602" t="s">
        <v>1973</v>
      </c>
      <c r="C976" s="298" t="s">
        <v>12720</v>
      </c>
      <c r="D976" s="594"/>
      <c r="E976" s="594"/>
      <c r="F976" s="594" t="s">
        <v>9067</v>
      </c>
      <c r="G976" s="594" t="s">
        <v>2785</v>
      </c>
      <c r="H976" s="594" t="s">
        <v>10178</v>
      </c>
    </row>
    <row r="977" spans="1:8" x14ac:dyDescent="0.25">
      <c r="A977" s="617" t="s">
        <v>2155</v>
      </c>
      <c r="B977" s="602" t="s">
        <v>1973</v>
      </c>
      <c r="C977" s="298" t="s">
        <v>12721</v>
      </c>
      <c r="D977" s="594"/>
      <c r="E977" s="594"/>
      <c r="F977" s="594" t="s">
        <v>9069</v>
      </c>
      <c r="G977" s="594" t="s">
        <v>2845</v>
      </c>
      <c r="H977" s="594" t="s">
        <v>10178</v>
      </c>
    </row>
    <row r="978" spans="1:8" x14ac:dyDescent="0.25">
      <c r="A978" s="617" t="s">
        <v>2155</v>
      </c>
      <c r="B978" s="602" t="s">
        <v>1973</v>
      </c>
      <c r="C978" s="298" t="s">
        <v>12722</v>
      </c>
      <c r="D978" s="594"/>
      <c r="E978" s="594"/>
      <c r="F978" s="594" t="s">
        <v>9070</v>
      </c>
      <c r="G978" s="594" t="s">
        <v>2841</v>
      </c>
      <c r="H978" s="594" t="s">
        <v>10178</v>
      </c>
    </row>
    <row r="979" spans="1:8" x14ac:dyDescent="0.25">
      <c r="A979" s="617" t="s">
        <v>2155</v>
      </c>
      <c r="B979" s="602" t="s">
        <v>1973</v>
      </c>
      <c r="C979" s="298" t="s">
        <v>12722</v>
      </c>
      <c r="D979" s="594"/>
      <c r="E979" s="594"/>
      <c r="F979" s="594" t="s">
        <v>9079</v>
      </c>
      <c r="G979" s="594" t="s">
        <v>2852</v>
      </c>
      <c r="H979" s="594" t="s">
        <v>10178</v>
      </c>
    </row>
    <row r="980" spans="1:8" x14ac:dyDescent="0.25">
      <c r="A980" s="617" t="s">
        <v>2155</v>
      </c>
      <c r="B980" s="602" t="s">
        <v>1973</v>
      </c>
      <c r="C980" s="298" t="s">
        <v>12723</v>
      </c>
      <c r="D980" s="594"/>
      <c r="E980" s="594"/>
      <c r="F980" s="594" t="s">
        <v>9081</v>
      </c>
      <c r="G980" s="594" t="s">
        <v>2853</v>
      </c>
      <c r="H980" s="594" t="s">
        <v>10178</v>
      </c>
    </row>
    <row r="981" spans="1:8" x14ac:dyDescent="0.25">
      <c r="A981" s="617" t="s">
        <v>2155</v>
      </c>
      <c r="B981" s="602" t="s">
        <v>1973</v>
      </c>
      <c r="C981" s="298" t="s">
        <v>12723</v>
      </c>
      <c r="D981" s="594"/>
      <c r="E981" s="594"/>
      <c r="F981" s="594" t="s">
        <v>9083</v>
      </c>
      <c r="G981" s="594" t="s">
        <v>2854</v>
      </c>
      <c r="H981" s="594" t="s">
        <v>10178</v>
      </c>
    </row>
    <row r="982" spans="1:8" x14ac:dyDescent="0.25">
      <c r="A982" s="617" t="s">
        <v>2155</v>
      </c>
      <c r="B982" s="602" t="s">
        <v>1973</v>
      </c>
      <c r="C982" s="298" t="s">
        <v>12723</v>
      </c>
      <c r="D982" s="594"/>
      <c r="E982" s="594"/>
      <c r="F982" s="594" t="s">
        <v>9086</v>
      </c>
      <c r="G982" s="594" t="s">
        <v>2801</v>
      </c>
      <c r="H982" s="594" t="s">
        <v>10178</v>
      </c>
    </row>
    <row r="983" spans="1:8" x14ac:dyDescent="0.25">
      <c r="A983" s="617" t="s">
        <v>2155</v>
      </c>
      <c r="B983" s="602" t="s">
        <v>1973</v>
      </c>
      <c r="C983" s="298" t="s">
        <v>12724</v>
      </c>
      <c r="D983" s="594"/>
      <c r="E983" s="594"/>
      <c r="F983" s="594" t="s">
        <v>9087</v>
      </c>
      <c r="G983" s="594" t="s">
        <v>2866</v>
      </c>
      <c r="H983" s="594" t="s">
        <v>10178</v>
      </c>
    </row>
    <row r="984" spans="1:8" x14ac:dyDescent="0.25">
      <c r="A984" s="617" t="s">
        <v>2155</v>
      </c>
      <c r="B984" s="602" t="s">
        <v>1973</v>
      </c>
      <c r="C984" s="298" t="s">
        <v>12725</v>
      </c>
      <c r="D984" s="594"/>
      <c r="E984" s="594"/>
      <c r="F984" s="594" t="s">
        <v>9092</v>
      </c>
      <c r="G984" s="594" t="s">
        <v>2873</v>
      </c>
      <c r="H984" s="594" t="s">
        <v>10178</v>
      </c>
    </row>
    <row r="985" spans="1:8" x14ac:dyDescent="0.25">
      <c r="A985" s="617" t="s">
        <v>2155</v>
      </c>
      <c r="B985" s="602" t="s">
        <v>1973</v>
      </c>
      <c r="C985" s="298" t="s">
        <v>12726</v>
      </c>
      <c r="D985" s="594"/>
      <c r="E985" s="594"/>
      <c r="F985" s="594" t="s">
        <v>9102</v>
      </c>
      <c r="G985" s="594" t="s">
        <v>2884</v>
      </c>
      <c r="H985" s="594" t="s">
        <v>10178</v>
      </c>
    </row>
    <row r="986" spans="1:8" x14ac:dyDescent="0.25">
      <c r="A986" s="617" t="s">
        <v>2155</v>
      </c>
      <c r="B986" s="602" t="s">
        <v>1973</v>
      </c>
      <c r="C986" s="298" t="s">
        <v>12726</v>
      </c>
      <c r="D986" s="594"/>
      <c r="E986" s="594"/>
      <c r="F986" s="594" t="s">
        <v>9106</v>
      </c>
      <c r="G986" s="594" t="s">
        <v>2879</v>
      </c>
      <c r="H986" s="594" t="s">
        <v>10178</v>
      </c>
    </row>
    <row r="987" spans="1:8" x14ac:dyDescent="0.25">
      <c r="A987" s="617" t="s">
        <v>2155</v>
      </c>
      <c r="B987" s="602" t="s">
        <v>1973</v>
      </c>
      <c r="C987" s="298" t="s">
        <v>12727</v>
      </c>
      <c r="D987" s="594"/>
      <c r="E987" s="594"/>
      <c r="F987" s="594" t="s">
        <v>9109</v>
      </c>
      <c r="G987" s="594" t="s">
        <v>2885</v>
      </c>
      <c r="H987" s="594" t="s">
        <v>10178</v>
      </c>
    </row>
    <row r="988" spans="1:8" x14ac:dyDescent="0.25">
      <c r="A988" s="617" t="s">
        <v>2155</v>
      </c>
      <c r="B988" s="602" t="s">
        <v>1973</v>
      </c>
      <c r="C988" s="298" t="s">
        <v>12727</v>
      </c>
      <c r="D988" s="594"/>
      <c r="E988" s="594"/>
      <c r="F988" s="594" t="s">
        <v>9112</v>
      </c>
      <c r="G988" s="594" t="s">
        <v>2868</v>
      </c>
      <c r="H988" s="594" t="s">
        <v>10178</v>
      </c>
    </row>
    <row r="989" spans="1:8" x14ac:dyDescent="0.25">
      <c r="A989" s="617" t="s">
        <v>2155</v>
      </c>
      <c r="B989" s="602" t="s">
        <v>1973</v>
      </c>
      <c r="C989" s="298" t="s">
        <v>12728</v>
      </c>
      <c r="D989" s="594"/>
      <c r="E989" s="594"/>
      <c r="F989" s="594" t="s">
        <v>9115</v>
      </c>
      <c r="G989" s="594" t="s">
        <v>2872</v>
      </c>
      <c r="H989" s="594" t="s">
        <v>10178</v>
      </c>
    </row>
    <row r="990" spans="1:8" x14ac:dyDescent="0.25">
      <c r="A990" s="617" t="s">
        <v>2155</v>
      </c>
      <c r="B990" s="602" t="s">
        <v>1973</v>
      </c>
      <c r="C990" s="298" t="s">
        <v>12729</v>
      </c>
      <c r="D990" s="594"/>
      <c r="E990" s="594"/>
      <c r="F990" s="594" t="s">
        <v>9116</v>
      </c>
      <c r="G990" s="594" t="s">
        <v>2869</v>
      </c>
      <c r="H990" s="594" t="s">
        <v>10178</v>
      </c>
    </row>
    <row r="991" spans="1:8" x14ac:dyDescent="0.25">
      <c r="A991" s="617" t="s">
        <v>2155</v>
      </c>
      <c r="B991" s="602" t="s">
        <v>1973</v>
      </c>
      <c r="C991" s="298" t="s">
        <v>12729</v>
      </c>
      <c r="D991" s="594"/>
      <c r="E991" s="594"/>
      <c r="F991" s="594" t="s">
        <v>9121</v>
      </c>
      <c r="G991" s="594" t="s">
        <v>2890</v>
      </c>
      <c r="H991" s="594" t="s">
        <v>10178</v>
      </c>
    </row>
    <row r="992" spans="1:8" x14ac:dyDescent="0.25">
      <c r="A992" s="617" t="s">
        <v>2155</v>
      </c>
      <c r="B992" s="602" t="s">
        <v>1973</v>
      </c>
      <c r="C992" s="298" t="s">
        <v>12730</v>
      </c>
      <c r="D992" s="594"/>
      <c r="E992" s="594"/>
      <c r="F992" s="594" t="s">
        <v>9123</v>
      </c>
      <c r="G992" s="594" t="s">
        <v>2891</v>
      </c>
      <c r="H992" s="594" t="s">
        <v>10178</v>
      </c>
    </row>
    <row r="993" spans="1:8" x14ac:dyDescent="0.25">
      <c r="A993" s="617" t="s">
        <v>2155</v>
      </c>
      <c r="B993" s="602" t="s">
        <v>1973</v>
      </c>
      <c r="C993" s="298" t="s">
        <v>12731</v>
      </c>
      <c r="D993" s="594"/>
      <c r="E993" s="594"/>
      <c r="F993" s="594" t="s">
        <v>9125</v>
      </c>
      <c r="G993" s="594" t="s">
        <v>2886</v>
      </c>
      <c r="H993" s="594" t="s">
        <v>10178</v>
      </c>
    </row>
    <row r="994" spans="1:8" x14ac:dyDescent="0.25">
      <c r="A994" s="617" t="s">
        <v>2155</v>
      </c>
      <c r="B994" s="602" t="s">
        <v>1973</v>
      </c>
      <c r="C994" s="298" t="s">
        <v>12732</v>
      </c>
      <c r="D994" s="594"/>
      <c r="E994" s="594"/>
      <c r="F994" s="594" t="s">
        <v>9127</v>
      </c>
      <c r="G994" s="594" t="s">
        <v>2888</v>
      </c>
      <c r="H994" s="594" t="s">
        <v>10178</v>
      </c>
    </row>
    <row r="995" spans="1:8" x14ac:dyDescent="0.25">
      <c r="A995" s="617" t="s">
        <v>2155</v>
      </c>
      <c r="B995" s="602" t="s">
        <v>1973</v>
      </c>
      <c r="C995" s="298" t="s">
        <v>12733</v>
      </c>
      <c r="D995" s="594"/>
      <c r="E995" s="594"/>
      <c r="F995" s="594" t="s">
        <v>9129</v>
      </c>
      <c r="G995" s="594" t="s">
        <v>2867</v>
      </c>
      <c r="H995" s="594" t="s">
        <v>10178</v>
      </c>
    </row>
    <row r="996" spans="1:8" x14ac:dyDescent="0.25">
      <c r="A996" s="617" t="s">
        <v>2155</v>
      </c>
      <c r="B996" s="602" t="s">
        <v>1973</v>
      </c>
      <c r="C996" s="298" t="s">
        <v>12734</v>
      </c>
      <c r="D996" s="594"/>
      <c r="E996" s="594"/>
      <c r="F996" s="594" t="s">
        <v>9130</v>
      </c>
      <c r="G996" s="594" t="s">
        <v>2870</v>
      </c>
      <c r="H996" s="594" t="s">
        <v>10178</v>
      </c>
    </row>
    <row r="997" spans="1:8" x14ac:dyDescent="0.25">
      <c r="A997" s="617" t="s">
        <v>2155</v>
      </c>
      <c r="B997" s="602" t="s">
        <v>1973</v>
      </c>
      <c r="C997" s="298" t="s">
        <v>12735</v>
      </c>
      <c r="D997" s="594"/>
      <c r="E997" s="594"/>
      <c r="F997" s="594" t="s">
        <v>9132</v>
      </c>
      <c r="G997" s="594" t="s">
        <v>2892</v>
      </c>
      <c r="H997" s="594" t="s">
        <v>10178</v>
      </c>
    </row>
    <row r="998" spans="1:8" x14ac:dyDescent="0.25">
      <c r="A998" s="617" t="s">
        <v>2155</v>
      </c>
      <c r="B998" s="602" t="s">
        <v>1973</v>
      </c>
      <c r="C998" s="298" t="s">
        <v>12736</v>
      </c>
      <c r="D998" s="594"/>
      <c r="E998" s="594"/>
      <c r="F998" s="594" t="s">
        <v>8914</v>
      </c>
      <c r="G998" s="594" t="s">
        <v>2194</v>
      </c>
      <c r="H998" s="594" t="s">
        <v>10177</v>
      </c>
    </row>
    <row r="999" spans="1:8" x14ac:dyDescent="0.25">
      <c r="A999" s="617" t="s">
        <v>2155</v>
      </c>
      <c r="B999" s="602" t="s">
        <v>1973</v>
      </c>
      <c r="C999" s="298" t="s">
        <v>12737</v>
      </c>
      <c r="D999" s="594"/>
      <c r="E999" s="594"/>
      <c r="F999" s="594" t="s">
        <v>8915</v>
      </c>
      <c r="G999" s="594" t="s">
        <v>2191</v>
      </c>
      <c r="H999" s="594" t="s">
        <v>10177</v>
      </c>
    </row>
    <row r="1000" spans="1:8" x14ac:dyDescent="0.25">
      <c r="A1000" s="617" t="s">
        <v>2155</v>
      </c>
      <c r="B1000" s="602" t="s">
        <v>1973</v>
      </c>
      <c r="C1000" s="298" t="s">
        <v>12738</v>
      </c>
      <c r="D1000" s="594"/>
      <c r="E1000" s="594"/>
      <c r="F1000" s="594" t="s">
        <v>8916</v>
      </c>
      <c r="G1000" s="594" t="s">
        <v>2730</v>
      </c>
      <c r="H1000" s="594" t="s">
        <v>10177</v>
      </c>
    </row>
    <row r="1001" spans="1:8" x14ac:dyDescent="0.25">
      <c r="A1001" s="617" t="s">
        <v>2155</v>
      </c>
      <c r="B1001" s="602" t="s">
        <v>1973</v>
      </c>
      <c r="C1001" s="298" t="s">
        <v>12739</v>
      </c>
      <c r="D1001" s="594"/>
      <c r="E1001" s="594"/>
      <c r="F1001" s="594" t="s">
        <v>8931</v>
      </c>
      <c r="G1001" s="594" t="s">
        <v>2750</v>
      </c>
      <c r="H1001" s="594" t="s">
        <v>10177</v>
      </c>
    </row>
    <row r="1002" spans="1:8" x14ac:dyDescent="0.25">
      <c r="A1002" s="617" t="s">
        <v>2155</v>
      </c>
      <c r="B1002" s="602" t="s">
        <v>1973</v>
      </c>
      <c r="C1002" s="298" t="s">
        <v>12740</v>
      </c>
      <c r="D1002" s="594"/>
      <c r="E1002" s="594"/>
      <c r="F1002" s="594" t="s">
        <v>8932</v>
      </c>
      <c r="G1002" s="594" t="s">
        <v>2743</v>
      </c>
      <c r="H1002" s="594" t="s">
        <v>10177</v>
      </c>
    </row>
    <row r="1003" spans="1:8" x14ac:dyDescent="0.25">
      <c r="A1003" s="617" t="s">
        <v>2155</v>
      </c>
      <c r="B1003" s="602" t="s">
        <v>1973</v>
      </c>
      <c r="C1003" s="298" t="s">
        <v>12741</v>
      </c>
      <c r="D1003" s="594"/>
      <c r="E1003" s="594"/>
      <c r="F1003" s="594" t="s">
        <v>8937</v>
      </c>
      <c r="G1003" s="594" t="s">
        <v>8938</v>
      </c>
      <c r="H1003" s="594" t="s">
        <v>10177</v>
      </c>
    </row>
    <row r="1004" spans="1:8" x14ac:dyDescent="0.25">
      <c r="A1004" s="617" t="s">
        <v>2155</v>
      </c>
      <c r="B1004" s="602" t="s">
        <v>1973</v>
      </c>
      <c r="C1004" s="298" t="s">
        <v>12742</v>
      </c>
      <c r="D1004" s="594"/>
      <c r="E1004" s="594"/>
      <c r="F1004" s="594" t="s">
        <v>8940</v>
      </c>
      <c r="G1004" s="594" t="s">
        <v>2751</v>
      </c>
      <c r="H1004" s="594" t="s">
        <v>10177</v>
      </c>
    </row>
    <row r="1005" spans="1:8" x14ac:dyDescent="0.25">
      <c r="A1005" s="617" t="s">
        <v>2155</v>
      </c>
      <c r="B1005" s="602" t="s">
        <v>1973</v>
      </c>
      <c r="C1005" s="298" t="s">
        <v>12743</v>
      </c>
      <c r="D1005" s="594"/>
      <c r="E1005" s="594"/>
      <c r="F1005" s="594" t="s">
        <v>8946</v>
      </c>
      <c r="G1005" s="594" t="s">
        <v>2731</v>
      </c>
      <c r="H1005" s="594" t="s">
        <v>10177</v>
      </c>
    </row>
    <row r="1006" spans="1:8" x14ac:dyDescent="0.25">
      <c r="A1006" s="617" t="s">
        <v>2155</v>
      </c>
      <c r="B1006" s="602" t="s">
        <v>1973</v>
      </c>
      <c r="C1006" s="298" t="s">
        <v>12744</v>
      </c>
      <c r="D1006" s="594"/>
      <c r="E1006" s="594"/>
      <c r="F1006" s="594" t="s">
        <v>8956</v>
      </c>
      <c r="G1006" s="594" t="s">
        <v>2771</v>
      </c>
      <c r="H1006" s="594" t="s">
        <v>10177</v>
      </c>
    </row>
    <row r="1007" spans="1:8" x14ac:dyDescent="0.25">
      <c r="A1007" s="617" t="s">
        <v>2155</v>
      </c>
      <c r="B1007" s="602" t="s">
        <v>1973</v>
      </c>
      <c r="C1007" s="298" t="s">
        <v>12745</v>
      </c>
      <c r="D1007" s="594"/>
      <c r="E1007" s="594"/>
      <c r="F1007" s="594" t="s">
        <v>10695</v>
      </c>
      <c r="G1007" s="594" t="s">
        <v>10696</v>
      </c>
      <c r="H1007" s="594" t="s">
        <v>10177</v>
      </c>
    </row>
    <row r="1008" spans="1:8" x14ac:dyDescent="0.25">
      <c r="A1008" s="617" t="s">
        <v>2155</v>
      </c>
      <c r="B1008" s="602" t="s">
        <v>1973</v>
      </c>
      <c r="C1008" s="298" t="s">
        <v>12746</v>
      </c>
      <c r="D1008" s="594"/>
      <c r="E1008" s="594"/>
      <c r="F1008" s="594" t="s">
        <v>8962</v>
      </c>
      <c r="G1008" s="594" t="s">
        <v>2762</v>
      </c>
      <c r="H1008" s="594" t="s">
        <v>10177</v>
      </c>
    </row>
    <row r="1009" spans="1:8" x14ac:dyDescent="0.25">
      <c r="A1009" s="617" t="s">
        <v>2155</v>
      </c>
      <c r="B1009" s="602" t="s">
        <v>1973</v>
      </c>
      <c r="C1009" s="298" t="s">
        <v>12747</v>
      </c>
      <c r="D1009" s="594"/>
      <c r="E1009" s="594"/>
      <c r="F1009" s="594" t="s">
        <v>8964</v>
      </c>
      <c r="G1009" s="594" t="s">
        <v>2766</v>
      </c>
      <c r="H1009" s="594" t="s">
        <v>10177</v>
      </c>
    </row>
    <row r="1010" spans="1:8" x14ac:dyDescent="0.25">
      <c r="A1010" s="617" t="s">
        <v>2155</v>
      </c>
      <c r="B1010" s="602" t="s">
        <v>1973</v>
      </c>
      <c r="C1010" s="298" t="s">
        <v>12748</v>
      </c>
      <c r="D1010" s="594"/>
      <c r="E1010" s="594"/>
      <c r="F1010" s="594" t="s">
        <v>8965</v>
      </c>
      <c r="G1010" s="594" t="s">
        <v>2773</v>
      </c>
      <c r="H1010" s="594" t="s">
        <v>10177</v>
      </c>
    </row>
    <row r="1011" spans="1:8" x14ac:dyDescent="0.25">
      <c r="A1011" s="617" t="s">
        <v>2155</v>
      </c>
      <c r="B1011" s="602" t="s">
        <v>1973</v>
      </c>
      <c r="C1011" s="298" t="s">
        <v>12749</v>
      </c>
      <c r="D1011" s="594"/>
      <c r="E1011" s="594"/>
      <c r="F1011" s="594" t="s">
        <v>8968</v>
      </c>
      <c r="G1011" s="594" t="s">
        <v>2761</v>
      </c>
      <c r="H1011" s="594" t="s">
        <v>10177</v>
      </c>
    </row>
    <row r="1012" spans="1:8" x14ac:dyDescent="0.25">
      <c r="A1012" s="617" t="s">
        <v>2155</v>
      </c>
      <c r="B1012" s="602" t="s">
        <v>1973</v>
      </c>
      <c r="C1012" s="298" t="s">
        <v>12750</v>
      </c>
      <c r="D1012" s="594"/>
      <c r="E1012" s="594"/>
      <c r="F1012" s="594" t="s">
        <v>8973</v>
      </c>
      <c r="G1012" s="594" t="s">
        <v>2759</v>
      </c>
      <c r="H1012" s="594" t="s">
        <v>10177</v>
      </c>
    </row>
    <row r="1013" spans="1:8" x14ac:dyDescent="0.25">
      <c r="A1013" s="617" t="s">
        <v>2155</v>
      </c>
      <c r="B1013" s="602" t="s">
        <v>1973</v>
      </c>
      <c r="C1013" s="298" t="s">
        <v>12751</v>
      </c>
      <c r="D1013" s="594"/>
      <c r="E1013" s="594"/>
      <c r="F1013" s="594" t="s">
        <v>8977</v>
      </c>
      <c r="G1013" s="594" t="s">
        <v>2776</v>
      </c>
      <c r="H1013" s="594" t="s">
        <v>10177</v>
      </c>
    </row>
    <row r="1014" spans="1:8" x14ac:dyDescent="0.25">
      <c r="A1014" s="617" t="s">
        <v>2155</v>
      </c>
      <c r="B1014" s="602" t="s">
        <v>1973</v>
      </c>
      <c r="C1014" s="298" t="s">
        <v>12752</v>
      </c>
      <c r="D1014" s="594"/>
      <c r="E1014" s="594"/>
      <c r="F1014" s="594" t="s">
        <v>8979</v>
      </c>
      <c r="G1014" s="594" t="s">
        <v>8980</v>
      </c>
      <c r="H1014" s="594" t="s">
        <v>10177</v>
      </c>
    </row>
    <row r="1015" spans="1:8" x14ac:dyDescent="0.25">
      <c r="A1015" s="617" t="s">
        <v>2155</v>
      </c>
      <c r="B1015" s="602" t="s">
        <v>1973</v>
      </c>
      <c r="C1015" s="298" t="s">
        <v>12753</v>
      </c>
      <c r="D1015" s="594"/>
      <c r="E1015" s="594"/>
      <c r="F1015" s="594" t="s">
        <v>8982</v>
      </c>
      <c r="G1015" s="594" t="s">
        <v>2779</v>
      </c>
      <c r="H1015" s="594" t="s">
        <v>10177</v>
      </c>
    </row>
    <row r="1016" spans="1:8" x14ac:dyDescent="0.25">
      <c r="A1016" s="617" t="s">
        <v>2155</v>
      </c>
      <c r="B1016" s="602" t="s">
        <v>1973</v>
      </c>
      <c r="C1016" s="298" t="s">
        <v>12754</v>
      </c>
      <c r="D1016" s="594"/>
      <c r="E1016" s="594"/>
      <c r="F1016" s="594" t="s">
        <v>8983</v>
      </c>
      <c r="G1016" s="594" t="s">
        <v>2883</v>
      </c>
      <c r="H1016" s="594" t="s">
        <v>10177</v>
      </c>
    </row>
    <row r="1017" spans="1:8" x14ac:dyDescent="0.25">
      <c r="A1017" s="617" t="s">
        <v>2155</v>
      </c>
      <c r="B1017" s="602" t="s">
        <v>1973</v>
      </c>
      <c r="C1017" s="298" t="s">
        <v>12755</v>
      </c>
      <c r="D1017" s="594"/>
      <c r="E1017" s="594"/>
      <c r="F1017" s="594" t="s">
        <v>8984</v>
      </c>
      <c r="G1017" s="594" t="s">
        <v>2802</v>
      </c>
      <c r="H1017" s="594" t="s">
        <v>10177</v>
      </c>
    </row>
    <row r="1018" spans="1:8" x14ac:dyDescent="0.25">
      <c r="A1018" s="617" t="s">
        <v>2155</v>
      </c>
      <c r="B1018" s="602" t="s">
        <v>1973</v>
      </c>
      <c r="C1018" s="298" t="s">
        <v>12756</v>
      </c>
      <c r="D1018" s="594"/>
      <c r="E1018" s="594"/>
      <c r="F1018" s="594" t="s">
        <v>8987</v>
      </c>
      <c r="G1018" s="594" t="s">
        <v>2781</v>
      </c>
      <c r="H1018" s="594" t="s">
        <v>10177</v>
      </c>
    </row>
    <row r="1019" spans="1:8" x14ac:dyDescent="0.25">
      <c r="A1019" s="617" t="s">
        <v>2155</v>
      </c>
      <c r="B1019" s="602" t="s">
        <v>1973</v>
      </c>
      <c r="C1019" s="298" t="s">
        <v>12757</v>
      </c>
      <c r="D1019" s="594"/>
      <c r="E1019" s="594"/>
      <c r="F1019" s="594" t="s">
        <v>8989</v>
      </c>
      <c r="G1019" s="594" t="s">
        <v>2040</v>
      </c>
      <c r="H1019" s="594" t="s">
        <v>10177</v>
      </c>
    </row>
    <row r="1020" spans="1:8" x14ac:dyDescent="0.25">
      <c r="A1020" s="617" t="s">
        <v>2155</v>
      </c>
      <c r="B1020" s="602" t="s">
        <v>1973</v>
      </c>
      <c r="C1020" s="298" t="s">
        <v>12758</v>
      </c>
      <c r="D1020" s="594"/>
      <c r="E1020" s="594"/>
      <c r="F1020" s="594" t="s">
        <v>8993</v>
      </c>
      <c r="G1020" s="594" t="s">
        <v>2788</v>
      </c>
      <c r="H1020" s="594" t="s">
        <v>10177</v>
      </c>
    </row>
    <row r="1021" spans="1:8" x14ac:dyDescent="0.25">
      <c r="A1021" s="617" t="s">
        <v>2155</v>
      </c>
      <c r="B1021" s="602" t="s">
        <v>1973</v>
      </c>
      <c r="C1021" s="298" t="s">
        <v>12759</v>
      </c>
      <c r="D1021" s="594"/>
      <c r="E1021" s="594"/>
      <c r="F1021" s="594" t="s">
        <v>10693</v>
      </c>
      <c r="G1021" s="594" t="s">
        <v>10694</v>
      </c>
      <c r="H1021" s="594" t="s">
        <v>10177</v>
      </c>
    </row>
    <row r="1022" spans="1:8" x14ac:dyDescent="0.25">
      <c r="A1022" s="617" t="s">
        <v>2155</v>
      </c>
      <c r="B1022" s="602" t="s">
        <v>1973</v>
      </c>
      <c r="C1022" s="298" t="s">
        <v>12760</v>
      </c>
      <c r="D1022" s="594"/>
      <c r="E1022" s="594"/>
      <c r="F1022" s="594" t="s">
        <v>9017</v>
      </c>
      <c r="G1022" s="594" t="s">
        <v>2806</v>
      </c>
      <c r="H1022" s="594" t="s">
        <v>10177</v>
      </c>
    </row>
    <row r="1023" spans="1:8" x14ac:dyDescent="0.25">
      <c r="A1023" s="617" t="s">
        <v>2155</v>
      </c>
      <c r="B1023" s="602" t="s">
        <v>1973</v>
      </c>
      <c r="C1023" s="298" t="s">
        <v>12761</v>
      </c>
      <c r="D1023" s="594"/>
      <c r="E1023" s="594"/>
      <c r="F1023" s="594" t="s">
        <v>9019</v>
      </c>
      <c r="G1023" s="594" t="s">
        <v>2808</v>
      </c>
      <c r="H1023" s="594" t="s">
        <v>10177</v>
      </c>
    </row>
    <row r="1024" spans="1:8" x14ac:dyDescent="0.25">
      <c r="A1024" s="617" t="s">
        <v>2155</v>
      </c>
      <c r="B1024" s="602" t="s">
        <v>1973</v>
      </c>
      <c r="C1024" s="298" t="s">
        <v>12762</v>
      </c>
      <c r="D1024" s="594"/>
      <c r="E1024" s="594"/>
      <c r="F1024" s="594" t="s">
        <v>9023</v>
      </c>
      <c r="G1024" s="594" t="s">
        <v>2811</v>
      </c>
      <c r="H1024" s="594" t="s">
        <v>10177</v>
      </c>
    </row>
    <row r="1025" spans="1:8" x14ac:dyDescent="0.25">
      <c r="A1025" s="617" t="s">
        <v>2155</v>
      </c>
      <c r="B1025" s="602" t="s">
        <v>1973</v>
      </c>
      <c r="C1025" s="298" t="s">
        <v>12763</v>
      </c>
      <c r="D1025" s="594"/>
      <c r="E1025" s="594"/>
      <c r="F1025" s="594" t="s">
        <v>9029</v>
      </c>
      <c r="G1025" s="594" t="s">
        <v>2815</v>
      </c>
      <c r="H1025" s="594" t="s">
        <v>10177</v>
      </c>
    </row>
    <row r="1026" spans="1:8" x14ac:dyDescent="0.25">
      <c r="A1026" s="617" t="s">
        <v>2155</v>
      </c>
      <c r="B1026" s="602" t="s">
        <v>1973</v>
      </c>
      <c r="C1026" s="298" t="s">
        <v>12764</v>
      </c>
      <c r="D1026" s="594"/>
      <c r="E1026" s="594"/>
      <c r="F1026" s="594" t="s">
        <v>9033</v>
      </c>
      <c r="G1026" s="594" t="s">
        <v>2819</v>
      </c>
      <c r="H1026" s="594" t="s">
        <v>10177</v>
      </c>
    </row>
    <row r="1027" spans="1:8" x14ac:dyDescent="0.25">
      <c r="A1027" s="617" t="s">
        <v>2155</v>
      </c>
      <c r="B1027" s="602" t="s">
        <v>1973</v>
      </c>
      <c r="C1027" s="298" t="s">
        <v>12765</v>
      </c>
      <c r="D1027" s="594"/>
      <c r="E1027" s="594"/>
      <c r="F1027" s="594" t="s">
        <v>9043</v>
      </c>
      <c r="G1027" s="594" t="s">
        <v>2754</v>
      </c>
      <c r="H1027" s="594" t="s">
        <v>10177</v>
      </c>
    </row>
    <row r="1028" spans="1:8" x14ac:dyDescent="0.25">
      <c r="A1028" s="617" t="s">
        <v>2155</v>
      </c>
      <c r="B1028" s="602" t="s">
        <v>1973</v>
      </c>
      <c r="C1028" s="298" t="s">
        <v>12766</v>
      </c>
      <c r="D1028" s="594"/>
      <c r="E1028" s="594"/>
      <c r="F1028" s="594" t="s">
        <v>9050</v>
      </c>
      <c r="G1028" s="594" t="s">
        <v>2836</v>
      </c>
      <c r="H1028" s="594" t="s">
        <v>10177</v>
      </c>
    </row>
    <row r="1029" spans="1:8" x14ac:dyDescent="0.25">
      <c r="A1029" s="617" t="s">
        <v>2155</v>
      </c>
      <c r="B1029" s="602" t="s">
        <v>1973</v>
      </c>
      <c r="C1029" s="298" t="s">
        <v>12767</v>
      </c>
      <c r="D1029" s="594"/>
      <c r="E1029" s="594"/>
      <c r="F1029" s="594" t="s">
        <v>9052</v>
      </c>
      <c r="G1029" s="594" t="s">
        <v>9053</v>
      </c>
      <c r="H1029" s="594" t="s">
        <v>10177</v>
      </c>
    </row>
    <row r="1030" spans="1:8" x14ac:dyDescent="0.25">
      <c r="A1030" s="617" t="s">
        <v>2155</v>
      </c>
      <c r="B1030" s="602" t="s">
        <v>1973</v>
      </c>
      <c r="C1030" s="298" t="s">
        <v>12768</v>
      </c>
      <c r="D1030" s="594"/>
      <c r="E1030" s="594"/>
      <c r="F1030" s="594" t="s">
        <v>9054</v>
      </c>
      <c r="G1030" s="594" t="s">
        <v>2837</v>
      </c>
      <c r="H1030" s="594" t="s">
        <v>10177</v>
      </c>
    </row>
    <row r="1031" spans="1:8" x14ac:dyDescent="0.25">
      <c r="A1031" s="617" t="s">
        <v>2155</v>
      </c>
      <c r="B1031" s="602" t="s">
        <v>1973</v>
      </c>
      <c r="C1031" s="298" t="s">
        <v>12769</v>
      </c>
      <c r="D1031" s="594"/>
      <c r="E1031" s="594"/>
      <c r="F1031" s="594" t="s">
        <v>9056</v>
      </c>
      <c r="G1031" s="594" t="s">
        <v>2739</v>
      </c>
      <c r="H1031" s="594" t="s">
        <v>10177</v>
      </c>
    </row>
    <row r="1032" spans="1:8" x14ac:dyDescent="0.25">
      <c r="A1032" s="617" t="s">
        <v>2155</v>
      </c>
      <c r="B1032" s="602" t="s">
        <v>1973</v>
      </c>
      <c r="C1032" s="298" t="s">
        <v>12770</v>
      </c>
      <c r="D1032" s="594"/>
      <c r="E1032" s="594"/>
      <c r="F1032" s="594" t="s">
        <v>9062</v>
      </c>
      <c r="G1032" s="594" t="s">
        <v>2765</v>
      </c>
      <c r="H1032" s="594" t="s">
        <v>10177</v>
      </c>
    </row>
    <row r="1033" spans="1:8" x14ac:dyDescent="0.25">
      <c r="A1033" s="617" t="s">
        <v>2155</v>
      </c>
      <c r="B1033" s="602" t="s">
        <v>1973</v>
      </c>
      <c r="C1033" s="298" t="s">
        <v>12771</v>
      </c>
      <c r="D1033" s="594"/>
      <c r="E1033" s="594"/>
      <c r="F1033" s="594" t="s">
        <v>9071</v>
      </c>
      <c r="G1033" s="594" t="s">
        <v>2841</v>
      </c>
      <c r="H1033" s="594" t="s">
        <v>10177</v>
      </c>
    </row>
    <row r="1034" spans="1:8" x14ac:dyDescent="0.25">
      <c r="A1034" s="617" t="s">
        <v>2155</v>
      </c>
      <c r="B1034" s="602" t="s">
        <v>1973</v>
      </c>
      <c r="C1034" s="298" t="s">
        <v>12772</v>
      </c>
      <c r="D1034" s="594"/>
      <c r="E1034" s="594"/>
      <c r="F1034" s="594" t="s">
        <v>9072</v>
      </c>
      <c r="G1034" s="594" t="s">
        <v>9073</v>
      </c>
      <c r="H1034" s="594" t="s">
        <v>10177</v>
      </c>
    </row>
    <row r="1035" spans="1:8" x14ac:dyDescent="0.25">
      <c r="A1035" s="617" t="s">
        <v>2155</v>
      </c>
      <c r="B1035" s="602" t="s">
        <v>1973</v>
      </c>
      <c r="C1035" s="298" t="s">
        <v>12773</v>
      </c>
      <c r="D1035" s="594"/>
      <c r="E1035" s="594"/>
      <c r="F1035" s="594" t="s">
        <v>9075</v>
      </c>
      <c r="G1035" s="594" t="s">
        <v>9076</v>
      </c>
      <c r="H1035" s="594" t="s">
        <v>10177</v>
      </c>
    </row>
    <row r="1036" spans="1:8" x14ac:dyDescent="0.25">
      <c r="A1036" s="617" t="s">
        <v>2155</v>
      </c>
      <c r="B1036" s="602" t="s">
        <v>1973</v>
      </c>
      <c r="C1036" s="298" t="s">
        <v>12774</v>
      </c>
      <c r="D1036" s="594"/>
      <c r="E1036" s="594"/>
      <c r="F1036" s="594" t="s">
        <v>9080</v>
      </c>
      <c r="G1036" s="594" t="s">
        <v>2852</v>
      </c>
      <c r="H1036" s="594" t="s">
        <v>10177</v>
      </c>
    </row>
    <row r="1037" spans="1:8" x14ac:dyDescent="0.25">
      <c r="A1037" s="617" t="s">
        <v>2155</v>
      </c>
      <c r="B1037" s="602" t="s">
        <v>1973</v>
      </c>
      <c r="C1037" s="298" t="s">
        <v>12775</v>
      </c>
      <c r="D1037" s="594"/>
      <c r="E1037" s="594"/>
      <c r="F1037" s="594" t="s">
        <v>9088</v>
      </c>
      <c r="G1037" s="594" t="s">
        <v>2859</v>
      </c>
      <c r="H1037" s="594" t="s">
        <v>10177</v>
      </c>
    </row>
    <row r="1038" spans="1:8" x14ac:dyDescent="0.25">
      <c r="A1038" s="617" t="s">
        <v>2155</v>
      </c>
      <c r="B1038" s="602" t="s">
        <v>1973</v>
      </c>
      <c r="C1038" s="298" t="s">
        <v>12776</v>
      </c>
      <c r="D1038" s="594"/>
      <c r="E1038" s="594"/>
      <c r="F1038" s="594" t="s">
        <v>9090</v>
      </c>
      <c r="G1038" s="594" t="s">
        <v>2861</v>
      </c>
      <c r="H1038" s="594" t="s">
        <v>10177</v>
      </c>
    </row>
    <row r="1039" spans="1:8" x14ac:dyDescent="0.25">
      <c r="A1039" s="617" t="s">
        <v>2155</v>
      </c>
      <c r="B1039" s="602" t="s">
        <v>1973</v>
      </c>
      <c r="C1039" s="298" t="s">
        <v>12777</v>
      </c>
      <c r="D1039" s="594"/>
      <c r="E1039" s="594"/>
      <c r="F1039" s="594" t="s">
        <v>9093</v>
      </c>
      <c r="G1039" s="594" t="s">
        <v>2873</v>
      </c>
      <c r="H1039" s="594" t="s">
        <v>10177</v>
      </c>
    </row>
    <row r="1040" spans="1:8" x14ac:dyDescent="0.25">
      <c r="A1040" s="617" t="s">
        <v>2155</v>
      </c>
      <c r="B1040" s="602" t="s">
        <v>1973</v>
      </c>
      <c r="C1040" s="298" t="s">
        <v>12778</v>
      </c>
      <c r="D1040" s="594"/>
      <c r="E1040" s="594"/>
      <c r="F1040" s="594" t="s">
        <v>9097</v>
      </c>
      <c r="G1040" s="594" t="s">
        <v>9098</v>
      </c>
      <c r="H1040" s="594" t="s">
        <v>10177</v>
      </c>
    </row>
    <row r="1041" spans="1:8" x14ac:dyDescent="0.25">
      <c r="A1041" s="617" t="s">
        <v>2155</v>
      </c>
      <c r="B1041" s="602" t="s">
        <v>1973</v>
      </c>
      <c r="C1041" s="298" t="s">
        <v>12779</v>
      </c>
      <c r="D1041" s="594"/>
      <c r="E1041" s="594"/>
      <c r="F1041" s="594" t="s">
        <v>9103</v>
      </c>
      <c r="G1041" s="594" t="s">
        <v>2877</v>
      </c>
      <c r="H1041" s="594" t="s">
        <v>10177</v>
      </c>
    </row>
    <row r="1042" spans="1:8" x14ac:dyDescent="0.25">
      <c r="A1042" s="617" t="s">
        <v>2155</v>
      </c>
      <c r="B1042" s="602" t="s">
        <v>1973</v>
      </c>
      <c r="C1042" s="298" t="s">
        <v>12780</v>
      </c>
      <c r="D1042" s="594"/>
      <c r="E1042" s="594"/>
      <c r="F1042" s="594" t="s">
        <v>9110</v>
      </c>
      <c r="G1042" s="594" t="s">
        <v>2885</v>
      </c>
      <c r="H1042" s="594" t="s">
        <v>10177</v>
      </c>
    </row>
    <row r="1043" spans="1:8" x14ac:dyDescent="0.25">
      <c r="A1043" s="617" t="s">
        <v>2155</v>
      </c>
      <c r="B1043" s="602" t="s">
        <v>1973</v>
      </c>
      <c r="C1043" s="298" t="s">
        <v>12781</v>
      </c>
      <c r="D1043" s="594"/>
      <c r="E1043" s="594"/>
      <c r="F1043" s="594" t="s">
        <v>9113</v>
      </c>
      <c r="G1043" s="594" t="s">
        <v>9114</v>
      </c>
      <c r="H1043" s="594" t="s">
        <v>10177</v>
      </c>
    </row>
    <row r="1044" spans="1:8" x14ac:dyDescent="0.25">
      <c r="A1044" s="617" t="s">
        <v>2155</v>
      </c>
      <c r="B1044" s="602" t="s">
        <v>1973</v>
      </c>
      <c r="C1044" s="298" t="s">
        <v>12782</v>
      </c>
      <c r="D1044" s="594"/>
      <c r="E1044" s="594"/>
      <c r="F1044" s="594" t="s">
        <v>9117</v>
      </c>
      <c r="G1044" s="594" t="s">
        <v>2887</v>
      </c>
      <c r="H1044" s="594" t="s">
        <v>10177</v>
      </c>
    </row>
    <row r="1045" spans="1:8" x14ac:dyDescent="0.25">
      <c r="A1045" s="617" t="s">
        <v>2155</v>
      </c>
      <c r="B1045" s="602" t="s">
        <v>1973</v>
      </c>
      <c r="C1045" s="298" t="s">
        <v>12783</v>
      </c>
      <c r="D1045" s="594"/>
      <c r="E1045" s="594"/>
      <c r="F1045" s="594" t="s">
        <v>9124</v>
      </c>
      <c r="G1045" s="594" t="s">
        <v>2871</v>
      </c>
      <c r="H1045" s="594" t="s">
        <v>10177</v>
      </c>
    </row>
    <row r="1046" spans="1:8" x14ac:dyDescent="0.25">
      <c r="A1046" s="617" t="s">
        <v>2155</v>
      </c>
      <c r="B1046" s="602" t="s">
        <v>1973</v>
      </c>
      <c r="C1046" s="298" t="s">
        <v>12784</v>
      </c>
      <c r="D1046" s="594"/>
      <c r="E1046" s="594"/>
      <c r="F1046" s="594" t="s">
        <v>9126</v>
      </c>
      <c r="G1046" s="594" t="s">
        <v>2886</v>
      </c>
      <c r="H1046" s="594" t="s">
        <v>10177</v>
      </c>
    </row>
    <row r="1047" spans="1:8" x14ac:dyDescent="0.25">
      <c r="A1047" s="617" t="s">
        <v>2155</v>
      </c>
      <c r="B1047" s="602" t="s">
        <v>1973</v>
      </c>
      <c r="C1047" s="298" t="s">
        <v>12785</v>
      </c>
      <c r="D1047" s="594"/>
      <c r="E1047" s="594"/>
      <c r="F1047" s="594" t="s">
        <v>9128</v>
      </c>
      <c r="G1047" s="594" t="s">
        <v>2888</v>
      </c>
      <c r="H1047" s="594" t="s">
        <v>10177</v>
      </c>
    </row>
    <row r="1048" spans="1:8" x14ac:dyDescent="0.25">
      <c r="A1048" s="617" t="s">
        <v>2155</v>
      </c>
      <c r="B1048" s="602" t="s">
        <v>1973</v>
      </c>
      <c r="C1048" s="298" t="s">
        <v>12786</v>
      </c>
      <c r="D1048" s="594"/>
      <c r="E1048" s="594"/>
      <c r="F1048" s="594" t="s">
        <v>10148</v>
      </c>
      <c r="G1048" s="594" t="s">
        <v>10149</v>
      </c>
      <c r="H1048" s="594" t="s">
        <v>10253</v>
      </c>
    </row>
    <row r="1049" spans="1:8" x14ac:dyDescent="0.25">
      <c r="A1049" s="617" t="s">
        <v>2155</v>
      </c>
      <c r="B1049" s="602" t="s">
        <v>1973</v>
      </c>
      <c r="C1049" s="298" t="s">
        <v>12787</v>
      </c>
      <c r="D1049" s="594"/>
      <c r="E1049" s="594"/>
      <c r="F1049" s="594" t="s">
        <v>10861</v>
      </c>
      <c r="G1049" s="594" t="s">
        <v>10862</v>
      </c>
      <c r="H1049" s="594" t="s">
        <v>6439</v>
      </c>
    </row>
    <row r="1050" spans="1:8" x14ac:dyDescent="0.25">
      <c r="A1050" s="617" t="s">
        <v>2155</v>
      </c>
      <c r="B1050" s="602" t="s">
        <v>1973</v>
      </c>
      <c r="C1050" s="298" t="s">
        <v>12788</v>
      </c>
      <c r="D1050" s="594"/>
      <c r="E1050" s="594"/>
      <c r="F1050" s="594" t="s">
        <v>10865</v>
      </c>
      <c r="G1050" s="594" t="s">
        <v>10866</v>
      </c>
      <c r="H1050" s="594" t="s">
        <v>6439</v>
      </c>
    </row>
    <row r="1051" spans="1:8" x14ac:dyDescent="0.25">
      <c r="A1051" s="617" t="s">
        <v>2155</v>
      </c>
      <c r="B1051" s="602" t="s">
        <v>1973</v>
      </c>
      <c r="C1051" s="298" t="s">
        <v>12789</v>
      </c>
      <c r="D1051" s="594"/>
      <c r="E1051" s="594"/>
      <c r="F1051" s="594" t="s">
        <v>10888</v>
      </c>
      <c r="G1051" s="594" t="s">
        <v>10889</v>
      </c>
      <c r="H1051" s="594" t="s">
        <v>6439</v>
      </c>
    </row>
    <row r="1052" spans="1:8" x14ac:dyDescent="0.25">
      <c r="A1052" s="617" t="s">
        <v>2154</v>
      </c>
      <c r="B1052" s="602" t="s">
        <v>14387</v>
      </c>
      <c r="C1052" s="298" t="s">
        <v>12790</v>
      </c>
      <c r="D1052" s="594"/>
      <c r="E1052" s="594"/>
      <c r="F1052" s="594" t="s">
        <v>10845</v>
      </c>
      <c r="G1052" s="594" t="s">
        <v>10846</v>
      </c>
      <c r="H1052" s="594" t="s">
        <v>6439</v>
      </c>
    </row>
    <row r="1053" spans="1:8" x14ac:dyDescent="0.25">
      <c r="A1053" s="617" t="s">
        <v>2154</v>
      </c>
      <c r="B1053" s="602" t="s">
        <v>14387</v>
      </c>
      <c r="C1053" s="298" t="s">
        <v>12791</v>
      </c>
      <c r="D1053" s="594"/>
      <c r="E1053" s="594"/>
      <c r="F1053" s="594" t="s">
        <v>10843</v>
      </c>
      <c r="G1053" s="594" t="s">
        <v>10844</v>
      </c>
      <c r="H1053" s="594" t="s">
        <v>6439</v>
      </c>
    </row>
    <row r="1054" spans="1:8" x14ac:dyDescent="0.25">
      <c r="A1054" s="617" t="s">
        <v>2153</v>
      </c>
      <c r="B1054" s="602" t="s">
        <v>1971</v>
      </c>
      <c r="C1054" s="298" t="s">
        <v>12792</v>
      </c>
      <c r="D1054" s="594"/>
      <c r="E1054" s="594"/>
      <c r="F1054" s="594" t="s">
        <v>10851</v>
      </c>
      <c r="G1054" s="594" t="s">
        <v>10852</v>
      </c>
      <c r="H1054" s="594" t="s">
        <v>6439</v>
      </c>
    </row>
    <row r="1055" spans="1:8" x14ac:dyDescent="0.25">
      <c r="A1055" s="617" t="s">
        <v>2153</v>
      </c>
      <c r="B1055" s="602" t="s">
        <v>1971</v>
      </c>
      <c r="C1055" s="298" t="s">
        <v>12793</v>
      </c>
      <c r="D1055" s="594"/>
      <c r="E1055" s="594"/>
      <c r="F1055" s="594" t="s">
        <v>10849</v>
      </c>
      <c r="G1055" s="594" t="s">
        <v>10850</v>
      </c>
      <c r="H1055" s="594" t="s">
        <v>6439</v>
      </c>
    </row>
    <row r="1056" spans="1:8" x14ac:dyDescent="0.25">
      <c r="A1056" s="617" t="s">
        <v>2153</v>
      </c>
      <c r="B1056" s="602" t="s">
        <v>1971</v>
      </c>
      <c r="C1056" s="298" t="s">
        <v>12794</v>
      </c>
      <c r="D1056" s="594"/>
      <c r="E1056" s="594"/>
      <c r="F1056" s="594" t="s">
        <v>10853</v>
      </c>
      <c r="G1056" s="594" t="s">
        <v>10854</v>
      </c>
      <c r="H1056" s="594" t="s">
        <v>6439</v>
      </c>
    </row>
    <row r="1057" spans="1:8" x14ac:dyDescent="0.25">
      <c r="A1057" s="617" t="s">
        <v>2153</v>
      </c>
      <c r="B1057" s="602" t="s">
        <v>1971</v>
      </c>
      <c r="C1057" s="298" t="s">
        <v>12795</v>
      </c>
      <c r="D1057" s="594"/>
      <c r="E1057" s="594"/>
      <c r="F1057" s="594" t="s">
        <v>10879</v>
      </c>
      <c r="G1057" s="594" t="s">
        <v>2050</v>
      </c>
      <c r="H1057" s="594" t="s">
        <v>6439</v>
      </c>
    </row>
    <row r="1058" spans="1:8" x14ac:dyDescent="0.25">
      <c r="A1058" s="617" t="s">
        <v>2153</v>
      </c>
      <c r="B1058" s="602" t="s">
        <v>1971</v>
      </c>
      <c r="C1058" s="298" t="s">
        <v>12796</v>
      </c>
      <c r="D1058" s="594"/>
      <c r="E1058" s="594"/>
      <c r="F1058" s="594" t="s">
        <v>10871</v>
      </c>
      <c r="G1058" s="594" t="s">
        <v>10872</v>
      </c>
      <c r="H1058" s="594" t="s">
        <v>6439</v>
      </c>
    </row>
    <row r="1059" spans="1:8" x14ac:dyDescent="0.25">
      <c r="A1059" s="617" t="s">
        <v>2153</v>
      </c>
      <c r="B1059" s="602" t="s">
        <v>1971</v>
      </c>
      <c r="C1059" s="298" t="s">
        <v>12797</v>
      </c>
      <c r="D1059" s="594"/>
      <c r="E1059" s="594"/>
      <c r="F1059" s="594" t="s">
        <v>10877</v>
      </c>
      <c r="G1059" s="594" t="s">
        <v>10878</v>
      </c>
      <c r="H1059" s="594" t="s">
        <v>6439</v>
      </c>
    </row>
    <row r="1060" spans="1:8" x14ac:dyDescent="0.25">
      <c r="A1060" s="617" t="s">
        <v>2153</v>
      </c>
      <c r="B1060" s="602" t="s">
        <v>1971</v>
      </c>
      <c r="C1060" s="298" t="s">
        <v>12798</v>
      </c>
      <c r="D1060" s="594"/>
      <c r="E1060" s="594"/>
      <c r="F1060" s="594" t="s">
        <v>10886</v>
      </c>
      <c r="G1060" s="594" t="s">
        <v>10887</v>
      </c>
      <c r="H1060" s="594" t="s">
        <v>6439</v>
      </c>
    </row>
    <row r="1061" spans="1:8" x14ac:dyDescent="0.25">
      <c r="A1061" s="617" t="s">
        <v>2153</v>
      </c>
      <c r="B1061" s="602" t="s">
        <v>1971</v>
      </c>
      <c r="C1061" s="298" t="s">
        <v>12799</v>
      </c>
      <c r="D1061" s="594"/>
      <c r="E1061" s="594"/>
      <c r="F1061" s="594" t="s">
        <v>10873</v>
      </c>
      <c r="G1061" s="594" t="s">
        <v>10874</v>
      </c>
      <c r="H1061" s="594" t="s">
        <v>6439</v>
      </c>
    </row>
    <row r="1062" spans="1:8" x14ac:dyDescent="0.25">
      <c r="A1062" s="617" t="s">
        <v>2153</v>
      </c>
      <c r="B1062" s="602" t="s">
        <v>1971</v>
      </c>
      <c r="C1062" s="298" t="s">
        <v>12800</v>
      </c>
      <c r="D1062" s="594"/>
      <c r="E1062" s="594"/>
      <c r="F1062" s="594" t="s">
        <v>10859</v>
      </c>
      <c r="G1062" s="594" t="s">
        <v>10860</v>
      </c>
      <c r="H1062" s="594" t="s">
        <v>6439</v>
      </c>
    </row>
    <row r="1063" spans="1:8" x14ac:dyDescent="0.25">
      <c r="A1063" s="617" t="s">
        <v>2153</v>
      </c>
      <c r="B1063" s="602" t="s">
        <v>1971</v>
      </c>
      <c r="C1063" s="298" t="s">
        <v>12801</v>
      </c>
      <c r="D1063" s="594"/>
      <c r="E1063" s="594"/>
      <c r="F1063" s="594" t="s">
        <v>10857</v>
      </c>
      <c r="G1063" s="594" t="s">
        <v>10858</v>
      </c>
      <c r="H1063" s="594" t="s">
        <v>6439</v>
      </c>
    </row>
    <row r="1064" spans="1:8" x14ac:dyDescent="0.25">
      <c r="A1064" s="617" t="s">
        <v>2153</v>
      </c>
      <c r="B1064" s="602" t="s">
        <v>1971</v>
      </c>
      <c r="C1064" s="298" t="s">
        <v>12802</v>
      </c>
      <c r="D1064" s="594"/>
      <c r="E1064" s="594"/>
      <c r="F1064" s="594" t="s">
        <v>10855</v>
      </c>
      <c r="G1064" s="594" t="s">
        <v>10856</v>
      </c>
      <c r="H1064" s="594" t="s">
        <v>6439</v>
      </c>
    </row>
    <row r="1065" spans="1:8" x14ac:dyDescent="0.25">
      <c r="A1065" s="617" t="s">
        <v>2153</v>
      </c>
      <c r="B1065" s="602" t="s">
        <v>1971</v>
      </c>
      <c r="C1065" s="298" t="s">
        <v>12803</v>
      </c>
      <c r="D1065" s="594"/>
      <c r="E1065" s="594"/>
      <c r="F1065" s="594" t="s">
        <v>10847</v>
      </c>
      <c r="G1065" s="594" t="s">
        <v>10848</v>
      </c>
      <c r="H1065" s="594" t="s">
        <v>6439</v>
      </c>
    </row>
    <row r="1066" spans="1:8" x14ac:dyDescent="0.25">
      <c r="A1066" s="617" t="s">
        <v>2153</v>
      </c>
      <c r="B1066" s="602" t="s">
        <v>1971</v>
      </c>
      <c r="C1066" s="298" t="s">
        <v>12804</v>
      </c>
      <c r="D1066" s="594"/>
      <c r="E1066" s="594"/>
      <c r="F1066" s="594" t="s">
        <v>10875</v>
      </c>
      <c r="G1066" s="594" t="s">
        <v>10876</v>
      </c>
      <c r="H1066" s="594" t="s">
        <v>6439</v>
      </c>
    </row>
    <row r="1067" spans="1:8" x14ac:dyDescent="0.25">
      <c r="A1067" s="617" t="s">
        <v>2153</v>
      </c>
      <c r="B1067" s="602" t="s">
        <v>1971</v>
      </c>
      <c r="C1067" s="298" t="s">
        <v>12805</v>
      </c>
      <c r="D1067" s="594"/>
      <c r="E1067" s="594"/>
      <c r="F1067" s="594" t="s">
        <v>10813</v>
      </c>
      <c r="G1067" s="594" t="s">
        <v>10814</v>
      </c>
      <c r="H1067" s="594" t="s">
        <v>6439</v>
      </c>
    </row>
    <row r="1068" spans="1:8" x14ac:dyDescent="0.25">
      <c r="A1068" s="617" t="s">
        <v>2153</v>
      </c>
      <c r="B1068" s="602" t="s">
        <v>1971</v>
      </c>
      <c r="C1068" s="298" t="s">
        <v>12806</v>
      </c>
      <c r="D1068" s="594"/>
      <c r="E1068" s="594"/>
      <c r="F1068" s="594" t="s">
        <v>10815</v>
      </c>
      <c r="G1068" s="594" t="s">
        <v>10816</v>
      </c>
      <c r="H1068" s="594" t="s">
        <v>6439</v>
      </c>
    </row>
    <row r="1069" spans="1:8" x14ac:dyDescent="0.25">
      <c r="A1069" s="617" t="s">
        <v>2153</v>
      </c>
      <c r="B1069" s="602" t="s">
        <v>1971</v>
      </c>
      <c r="C1069" s="298" t="s">
        <v>12807</v>
      </c>
      <c r="D1069" s="594"/>
      <c r="E1069" s="594"/>
      <c r="F1069" s="594" t="s">
        <v>10817</v>
      </c>
      <c r="G1069" s="594" t="s">
        <v>10818</v>
      </c>
      <c r="H1069" s="594" t="s">
        <v>6439</v>
      </c>
    </row>
    <row r="1070" spans="1:8" x14ac:dyDescent="0.25">
      <c r="A1070" s="617" t="s">
        <v>2153</v>
      </c>
      <c r="B1070" s="602" t="s">
        <v>1971</v>
      </c>
      <c r="C1070" s="298" t="s">
        <v>12808</v>
      </c>
      <c r="D1070" s="594"/>
      <c r="E1070" s="594"/>
      <c r="F1070" s="594" t="s">
        <v>10783</v>
      </c>
      <c r="G1070" s="594" t="s">
        <v>10784</v>
      </c>
      <c r="H1070" s="594" t="s">
        <v>6439</v>
      </c>
    </row>
    <row r="1071" spans="1:8" x14ac:dyDescent="0.25">
      <c r="A1071" s="617" t="s">
        <v>2153</v>
      </c>
      <c r="B1071" s="602" t="s">
        <v>1971</v>
      </c>
      <c r="C1071" s="298" t="s">
        <v>12809</v>
      </c>
      <c r="D1071" s="594"/>
      <c r="E1071" s="594"/>
      <c r="F1071" s="594" t="s">
        <v>10785</v>
      </c>
      <c r="G1071" s="594" t="s">
        <v>10786</v>
      </c>
      <c r="H1071" s="594" t="s">
        <v>6439</v>
      </c>
    </row>
    <row r="1072" spans="1:8" x14ac:dyDescent="0.25">
      <c r="A1072" s="617" t="s">
        <v>2153</v>
      </c>
      <c r="B1072" s="602" t="s">
        <v>1971</v>
      </c>
      <c r="C1072" s="298" t="s">
        <v>12810</v>
      </c>
      <c r="D1072" s="594"/>
      <c r="E1072" s="594"/>
      <c r="F1072" s="594" t="s">
        <v>10787</v>
      </c>
      <c r="G1072" s="594" t="s">
        <v>10788</v>
      </c>
      <c r="H1072" s="594" t="s">
        <v>6439</v>
      </c>
    </row>
    <row r="1073" spans="1:8" x14ac:dyDescent="0.25">
      <c r="A1073" s="617" t="s">
        <v>2153</v>
      </c>
      <c r="B1073" s="602" t="s">
        <v>1971</v>
      </c>
      <c r="C1073" s="298" t="s">
        <v>12811</v>
      </c>
      <c r="D1073" s="594"/>
      <c r="E1073" s="594"/>
      <c r="F1073" s="594" t="s">
        <v>10789</v>
      </c>
      <c r="G1073" s="594" t="s">
        <v>10790</v>
      </c>
      <c r="H1073" s="594" t="s">
        <v>6439</v>
      </c>
    </row>
    <row r="1074" spans="1:8" x14ac:dyDescent="0.25">
      <c r="A1074" s="617" t="s">
        <v>2153</v>
      </c>
      <c r="B1074" s="602" t="s">
        <v>1971</v>
      </c>
      <c r="C1074" s="298" t="s">
        <v>12812</v>
      </c>
      <c r="D1074" s="594"/>
      <c r="E1074" s="594"/>
      <c r="F1074" s="594" t="s">
        <v>10791</v>
      </c>
      <c r="G1074" s="594" t="s">
        <v>10792</v>
      </c>
      <c r="H1074" s="594" t="s">
        <v>6439</v>
      </c>
    </row>
    <row r="1075" spans="1:8" x14ac:dyDescent="0.25">
      <c r="A1075" s="617" t="s">
        <v>2153</v>
      </c>
      <c r="B1075" s="602" t="s">
        <v>1971</v>
      </c>
      <c r="C1075" s="298" t="s">
        <v>12813</v>
      </c>
      <c r="D1075" s="594"/>
      <c r="E1075" s="594"/>
      <c r="F1075" s="594" t="s">
        <v>10793</v>
      </c>
      <c r="G1075" s="594" t="s">
        <v>10794</v>
      </c>
      <c r="H1075" s="594" t="s">
        <v>6439</v>
      </c>
    </row>
    <row r="1076" spans="1:8" x14ac:dyDescent="0.25">
      <c r="A1076" s="617" t="s">
        <v>2153</v>
      </c>
      <c r="B1076" s="602" t="s">
        <v>1971</v>
      </c>
      <c r="C1076" s="298" t="s">
        <v>12814</v>
      </c>
      <c r="D1076" s="594"/>
      <c r="E1076" s="594"/>
      <c r="F1076" s="594" t="s">
        <v>10795</v>
      </c>
      <c r="G1076" s="594" t="s">
        <v>10796</v>
      </c>
      <c r="H1076" s="594" t="s">
        <v>6439</v>
      </c>
    </row>
    <row r="1077" spans="1:8" x14ac:dyDescent="0.25">
      <c r="A1077" s="617" t="s">
        <v>2153</v>
      </c>
      <c r="B1077" s="602" t="s">
        <v>1971</v>
      </c>
      <c r="C1077" s="298" t="s">
        <v>12815</v>
      </c>
      <c r="D1077" s="594"/>
      <c r="E1077" s="594"/>
      <c r="F1077" s="594" t="s">
        <v>10797</v>
      </c>
      <c r="G1077" s="594" t="s">
        <v>10798</v>
      </c>
      <c r="H1077" s="594" t="s">
        <v>6439</v>
      </c>
    </row>
    <row r="1078" spans="1:8" x14ac:dyDescent="0.25">
      <c r="A1078" s="617" t="s">
        <v>2153</v>
      </c>
      <c r="B1078" s="602" t="s">
        <v>1971</v>
      </c>
      <c r="C1078" s="298" t="s">
        <v>12816</v>
      </c>
      <c r="D1078" s="594"/>
      <c r="E1078" s="594"/>
      <c r="F1078" s="594" t="s">
        <v>10799</v>
      </c>
      <c r="G1078" s="594" t="s">
        <v>10800</v>
      </c>
      <c r="H1078" s="594" t="s">
        <v>6439</v>
      </c>
    </row>
    <row r="1079" spans="1:8" x14ac:dyDescent="0.25">
      <c r="A1079" s="617" t="s">
        <v>2153</v>
      </c>
      <c r="B1079" s="602" t="s">
        <v>1971</v>
      </c>
      <c r="C1079" s="298" t="s">
        <v>12817</v>
      </c>
      <c r="D1079" s="594"/>
      <c r="E1079" s="594"/>
      <c r="F1079" s="594" t="s">
        <v>10803</v>
      </c>
      <c r="G1079" s="594" t="s">
        <v>10804</v>
      </c>
      <c r="H1079" s="594" t="s">
        <v>6439</v>
      </c>
    </row>
    <row r="1080" spans="1:8" x14ac:dyDescent="0.25">
      <c r="A1080" s="617" t="s">
        <v>2153</v>
      </c>
      <c r="B1080" s="602" t="s">
        <v>1971</v>
      </c>
      <c r="C1080" s="298" t="s">
        <v>12818</v>
      </c>
      <c r="D1080" s="594"/>
      <c r="E1080" s="594"/>
      <c r="F1080" s="594" t="s">
        <v>10805</v>
      </c>
      <c r="G1080" s="594" t="s">
        <v>10806</v>
      </c>
      <c r="H1080" s="594" t="s">
        <v>6439</v>
      </c>
    </row>
    <row r="1081" spans="1:8" x14ac:dyDescent="0.25">
      <c r="A1081" s="617" t="s">
        <v>2153</v>
      </c>
      <c r="B1081" s="602" t="s">
        <v>1971</v>
      </c>
      <c r="C1081" s="298" t="s">
        <v>12819</v>
      </c>
      <c r="D1081" s="594"/>
      <c r="E1081" s="594"/>
      <c r="F1081" s="594" t="s">
        <v>10807</v>
      </c>
      <c r="G1081" s="594" t="s">
        <v>10808</v>
      </c>
      <c r="H1081" s="594" t="s">
        <v>6439</v>
      </c>
    </row>
    <row r="1082" spans="1:8" x14ac:dyDescent="0.25">
      <c r="A1082" s="617" t="s">
        <v>2153</v>
      </c>
      <c r="B1082" s="602" t="s">
        <v>1971</v>
      </c>
      <c r="C1082" s="298" t="s">
        <v>12820</v>
      </c>
      <c r="D1082" s="594"/>
      <c r="E1082" s="594"/>
      <c r="F1082" s="594" t="s">
        <v>10809</v>
      </c>
      <c r="G1082" s="594" t="s">
        <v>10810</v>
      </c>
      <c r="H1082" s="594" t="s">
        <v>6439</v>
      </c>
    </row>
    <row r="1083" spans="1:8" x14ac:dyDescent="0.25">
      <c r="A1083" s="617" t="s">
        <v>2153</v>
      </c>
      <c r="B1083" s="602" t="s">
        <v>1971</v>
      </c>
      <c r="C1083" s="298" t="s">
        <v>12821</v>
      </c>
      <c r="D1083" s="594"/>
      <c r="E1083" s="594"/>
      <c r="F1083" s="594" t="s">
        <v>10882</v>
      </c>
      <c r="G1083" s="594" t="s">
        <v>10883</v>
      </c>
      <c r="H1083" s="594" t="s">
        <v>6439</v>
      </c>
    </row>
    <row r="1084" spans="1:8" x14ac:dyDescent="0.25">
      <c r="A1084" s="617" t="s">
        <v>2153</v>
      </c>
      <c r="B1084" s="602" t="s">
        <v>1971</v>
      </c>
      <c r="C1084" s="298" t="s">
        <v>12822</v>
      </c>
      <c r="D1084" s="594"/>
      <c r="E1084" s="594"/>
      <c r="F1084" s="594" t="s">
        <v>10880</v>
      </c>
      <c r="G1084" s="594" t="s">
        <v>10881</v>
      </c>
      <c r="H1084" s="594" t="s">
        <v>6439</v>
      </c>
    </row>
    <row r="1085" spans="1:8" x14ac:dyDescent="0.25">
      <c r="A1085" s="617" t="s">
        <v>2153</v>
      </c>
      <c r="B1085" s="602" t="s">
        <v>1971</v>
      </c>
      <c r="C1085" s="298" t="s">
        <v>12823</v>
      </c>
      <c r="D1085" s="594"/>
      <c r="E1085" s="594"/>
      <c r="F1085" s="594" t="s">
        <v>10884</v>
      </c>
      <c r="G1085" s="594" t="s">
        <v>10885</v>
      </c>
      <c r="H1085" s="594" t="s">
        <v>6439</v>
      </c>
    </row>
    <row r="1086" spans="1:8" x14ac:dyDescent="0.25">
      <c r="A1086" s="617" t="s">
        <v>2153</v>
      </c>
      <c r="B1086" s="602" t="s">
        <v>1971</v>
      </c>
      <c r="C1086" s="298" t="s">
        <v>12824</v>
      </c>
      <c r="D1086" s="594"/>
      <c r="E1086" s="594"/>
      <c r="F1086" s="594" t="s">
        <v>10801</v>
      </c>
      <c r="G1086" s="594" t="s">
        <v>10802</v>
      </c>
      <c r="H1086" s="594" t="s">
        <v>6439</v>
      </c>
    </row>
    <row r="1087" spans="1:8" x14ac:dyDescent="0.25">
      <c r="A1087" s="617" t="s">
        <v>2153</v>
      </c>
      <c r="B1087" s="602" t="s">
        <v>1971</v>
      </c>
      <c r="C1087" s="298" t="s">
        <v>12825</v>
      </c>
      <c r="D1087" s="594"/>
      <c r="E1087" s="594"/>
      <c r="F1087" s="594" t="s">
        <v>10869</v>
      </c>
      <c r="G1087" s="594" t="s">
        <v>10870</v>
      </c>
      <c r="H1087" s="594" t="s">
        <v>6439</v>
      </c>
    </row>
    <row r="1088" spans="1:8" x14ac:dyDescent="0.25">
      <c r="A1088" s="617" t="s">
        <v>2153</v>
      </c>
      <c r="B1088" s="602" t="s">
        <v>1971</v>
      </c>
      <c r="C1088" s="298" t="s">
        <v>12826</v>
      </c>
      <c r="D1088" s="594"/>
      <c r="E1088" s="594"/>
      <c r="F1088" s="594" t="s">
        <v>10863</v>
      </c>
      <c r="G1088" s="594" t="s">
        <v>10864</v>
      </c>
      <c r="H1088" s="594" t="s">
        <v>6439</v>
      </c>
    </row>
    <row r="1089" spans="1:8" x14ac:dyDescent="0.25">
      <c r="A1089" s="617" t="s">
        <v>2153</v>
      </c>
      <c r="B1089" s="602" t="s">
        <v>1971</v>
      </c>
      <c r="C1089" s="298" t="s">
        <v>12827</v>
      </c>
      <c r="D1089" s="594"/>
      <c r="E1089" s="594"/>
      <c r="F1089" s="594" t="s">
        <v>10896</v>
      </c>
      <c r="G1089" s="594" t="s">
        <v>10897</v>
      </c>
      <c r="H1089" s="594" t="s">
        <v>6439</v>
      </c>
    </row>
    <row r="1090" spans="1:8" x14ac:dyDescent="0.25">
      <c r="A1090" s="617" t="s">
        <v>2153</v>
      </c>
      <c r="B1090" s="602" t="s">
        <v>1971</v>
      </c>
      <c r="C1090" s="298" t="s">
        <v>12828</v>
      </c>
      <c r="D1090" s="594"/>
      <c r="E1090" s="594"/>
      <c r="F1090" s="594" t="s">
        <v>10892</v>
      </c>
      <c r="G1090" s="594" t="s">
        <v>10893</v>
      </c>
      <c r="H1090" s="594" t="s">
        <v>6439</v>
      </c>
    </row>
    <row r="1091" spans="1:8" x14ac:dyDescent="0.25">
      <c r="A1091" s="617" t="s">
        <v>2153</v>
      </c>
      <c r="B1091" s="602" t="s">
        <v>1971</v>
      </c>
      <c r="C1091" s="298" t="s">
        <v>12829</v>
      </c>
      <c r="D1091" s="594"/>
      <c r="E1091" s="594"/>
      <c r="F1091" s="594" t="s">
        <v>10890</v>
      </c>
      <c r="G1091" s="594" t="s">
        <v>10891</v>
      </c>
      <c r="H1091" s="594" t="s">
        <v>6439</v>
      </c>
    </row>
    <row r="1092" spans="1:8" x14ac:dyDescent="0.25">
      <c r="A1092" s="617" t="s">
        <v>2153</v>
      </c>
      <c r="B1092" s="602" t="s">
        <v>1971</v>
      </c>
      <c r="C1092" s="298" t="s">
        <v>12830</v>
      </c>
      <c r="D1092" s="594"/>
      <c r="E1092" s="594"/>
      <c r="F1092" s="594" t="s">
        <v>10811</v>
      </c>
      <c r="G1092" s="594" t="s">
        <v>10812</v>
      </c>
      <c r="H1092" s="594" t="s">
        <v>6439</v>
      </c>
    </row>
    <row r="1093" spans="1:8" x14ac:dyDescent="0.25">
      <c r="A1093" s="617" t="s">
        <v>2153</v>
      </c>
      <c r="B1093" s="602" t="s">
        <v>1971</v>
      </c>
      <c r="C1093" s="298" t="s">
        <v>12831</v>
      </c>
      <c r="D1093" s="594"/>
      <c r="E1093" s="594"/>
      <c r="F1093" s="594" t="s">
        <v>10819</v>
      </c>
      <c r="G1093" s="594" t="s">
        <v>10820</v>
      </c>
      <c r="H1093" s="594" t="s">
        <v>6439</v>
      </c>
    </row>
    <row r="1094" spans="1:8" x14ac:dyDescent="0.25">
      <c r="A1094" s="617" t="s">
        <v>2153</v>
      </c>
      <c r="B1094" s="602" t="s">
        <v>1971</v>
      </c>
      <c r="C1094" s="298" t="s">
        <v>12832</v>
      </c>
      <c r="D1094" s="594"/>
      <c r="E1094" s="594"/>
      <c r="F1094" s="594" t="s">
        <v>10821</v>
      </c>
      <c r="G1094" s="594" t="s">
        <v>10822</v>
      </c>
      <c r="H1094" s="594" t="s">
        <v>6439</v>
      </c>
    </row>
    <row r="1095" spans="1:8" x14ac:dyDescent="0.25">
      <c r="A1095" s="617" t="s">
        <v>2153</v>
      </c>
      <c r="B1095" s="602" t="s">
        <v>1971</v>
      </c>
      <c r="C1095" s="298" t="s">
        <v>12833</v>
      </c>
      <c r="D1095" s="594"/>
      <c r="E1095" s="594"/>
      <c r="F1095" s="594" t="s">
        <v>10823</v>
      </c>
      <c r="G1095" s="594" t="s">
        <v>10824</v>
      </c>
      <c r="H1095" s="594" t="s">
        <v>6439</v>
      </c>
    </row>
    <row r="1096" spans="1:8" x14ac:dyDescent="0.25">
      <c r="A1096" s="617" t="s">
        <v>2153</v>
      </c>
      <c r="B1096" s="602" t="s">
        <v>1971</v>
      </c>
      <c r="C1096" s="298" t="s">
        <v>12834</v>
      </c>
      <c r="D1096" s="594"/>
      <c r="E1096" s="594"/>
      <c r="F1096" s="594" t="s">
        <v>10825</v>
      </c>
      <c r="G1096" s="594" t="s">
        <v>10826</v>
      </c>
      <c r="H1096" s="594" t="s">
        <v>6439</v>
      </c>
    </row>
    <row r="1097" spans="1:8" x14ac:dyDescent="0.25">
      <c r="A1097" s="617" t="s">
        <v>2153</v>
      </c>
      <c r="B1097" s="602" t="s">
        <v>1971</v>
      </c>
      <c r="C1097" s="298" t="s">
        <v>12835</v>
      </c>
      <c r="D1097" s="594"/>
      <c r="E1097" s="594"/>
      <c r="F1097" s="594" t="s">
        <v>10827</v>
      </c>
      <c r="G1097" s="594" t="s">
        <v>10828</v>
      </c>
      <c r="H1097" s="594" t="s">
        <v>6439</v>
      </c>
    </row>
    <row r="1098" spans="1:8" x14ac:dyDescent="0.25">
      <c r="A1098" s="617" t="s">
        <v>2153</v>
      </c>
      <c r="B1098" s="602" t="s">
        <v>1971</v>
      </c>
      <c r="C1098" s="298" t="s">
        <v>12836</v>
      </c>
      <c r="D1098" s="594"/>
      <c r="E1098" s="594"/>
      <c r="F1098" s="594" t="s">
        <v>10829</v>
      </c>
      <c r="G1098" s="594" t="s">
        <v>10830</v>
      </c>
      <c r="H1098" s="594" t="s">
        <v>6439</v>
      </c>
    </row>
    <row r="1099" spans="1:8" x14ac:dyDescent="0.25">
      <c r="A1099" s="617" t="s">
        <v>2153</v>
      </c>
      <c r="B1099" s="602" t="s">
        <v>1971</v>
      </c>
      <c r="C1099" s="298" t="s">
        <v>12837</v>
      </c>
      <c r="D1099" s="594"/>
      <c r="E1099" s="594"/>
      <c r="F1099" s="594" t="s">
        <v>10831</v>
      </c>
      <c r="G1099" s="594" t="s">
        <v>10832</v>
      </c>
      <c r="H1099" s="594" t="s">
        <v>6439</v>
      </c>
    </row>
    <row r="1100" spans="1:8" x14ac:dyDescent="0.25">
      <c r="A1100" s="617" t="s">
        <v>2153</v>
      </c>
      <c r="B1100" s="602" t="s">
        <v>1971</v>
      </c>
      <c r="C1100" s="298" t="s">
        <v>12838</v>
      </c>
      <c r="D1100" s="594"/>
      <c r="E1100" s="594"/>
      <c r="F1100" s="594" t="s">
        <v>10833</v>
      </c>
      <c r="G1100" s="594" t="s">
        <v>10834</v>
      </c>
      <c r="H1100" s="594" t="s">
        <v>6439</v>
      </c>
    </row>
    <row r="1101" spans="1:8" x14ac:dyDescent="0.25">
      <c r="A1101" s="617" t="s">
        <v>2153</v>
      </c>
      <c r="B1101" s="602" t="s">
        <v>1971</v>
      </c>
      <c r="C1101" s="298" t="s">
        <v>12839</v>
      </c>
      <c r="D1101" s="594"/>
      <c r="E1101" s="594"/>
      <c r="F1101" s="594" t="s">
        <v>10835</v>
      </c>
      <c r="G1101" s="594" t="s">
        <v>10836</v>
      </c>
      <c r="H1101" s="594" t="s">
        <v>6439</v>
      </c>
    </row>
    <row r="1102" spans="1:8" x14ac:dyDescent="0.25">
      <c r="A1102" s="617" t="s">
        <v>2153</v>
      </c>
      <c r="B1102" s="602" t="s">
        <v>1971</v>
      </c>
      <c r="C1102" s="298" t="s">
        <v>12840</v>
      </c>
      <c r="D1102" s="594"/>
      <c r="E1102" s="594"/>
      <c r="F1102" s="594" t="s">
        <v>10837</v>
      </c>
      <c r="G1102" s="594" t="s">
        <v>10838</v>
      </c>
      <c r="H1102" s="594" t="s">
        <v>6439</v>
      </c>
    </row>
    <row r="1103" spans="1:8" x14ac:dyDescent="0.25">
      <c r="A1103" s="617" t="s">
        <v>2153</v>
      </c>
      <c r="B1103" s="602" t="s">
        <v>1971</v>
      </c>
      <c r="C1103" s="298" t="s">
        <v>12841</v>
      </c>
      <c r="D1103" s="594"/>
      <c r="E1103" s="594"/>
      <c r="F1103" s="594" t="s">
        <v>10839</v>
      </c>
      <c r="G1103" s="594" t="s">
        <v>10840</v>
      </c>
      <c r="H1103" s="594" t="s">
        <v>6439</v>
      </c>
    </row>
    <row r="1104" spans="1:8" x14ac:dyDescent="0.25">
      <c r="A1104" s="617" t="s">
        <v>2153</v>
      </c>
      <c r="B1104" s="602" t="s">
        <v>1971</v>
      </c>
      <c r="C1104" s="298" t="s">
        <v>12842</v>
      </c>
      <c r="D1104" s="594"/>
      <c r="E1104" s="594"/>
      <c r="F1104" s="594" t="s">
        <v>10841</v>
      </c>
      <c r="G1104" s="594" t="s">
        <v>10842</v>
      </c>
      <c r="H1104" s="594" t="s">
        <v>6439</v>
      </c>
    </row>
    <row r="1105" spans="1:8" x14ac:dyDescent="0.25">
      <c r="A1105" s="617" t="s">
        <v>2153</v>
      </c>
      <c r="B1105" s="602" t="s">
        <v>1971</v>
      </c>
      <c r="C1105" s="298" t="s">
        <v>12843</v>
      </c>
      <c r="D1105" s="594"/>
      <c r="E1105" s="594"/>
      <c r="F1105" s="594" t="s">
        <v>10697</v>
      </c>
      <c r="G1105" s="594" t="s">
        <v>10698</v>
      </c>
      <c r="H1105" s="594" t="s">
        <v>6439</v>
      </c>
    </row>
    <row r="1106" spans="1:8" x14ac:dyDescent="0.25">
      <c r="A1106" s="617" t="s">
        <v>2153</v>
      </c>
      <c r="B1106" s="602" t="s">
        <v>1971</v>
      </c>
      <c r="C1106" s="298" t="s">
        <v>12844</v>
      </c>
      <c r="D1106" s="594"/>
      <c r="E1106" s="594"/>
      <c r="F1106" s="594" t="s">
        <v>10699</v>
      </c>
      <c r="G1106" s="594" t="s">
        <v>10700</v>
      </c>
      <c r="H1106" s="594" t="s">
        <v>6439</v>
      </c>
    </row>
    <row r="1107" spans="1:8" x14ac:dyDescent="0.25">
      <c r="A1107" s="617" t="s">
        <v>2153</v>
      </c>
      <c r="B1107" s="602" t="s">
        <v>1971</v>
      </c>
      <c r="C1107" s="298" t="s">
        <v>12845</v>
      </c>
      <c r="D1107" s="594"/>
      <c r="E1107" s="594"/>
      <c r="F1107" s="594" t="s">
        <v>10701</v>
      </c>
      <c r="G1107" s="594" t="s">
        <v>10702</v>
      </c>
      <c r="H1107" s="594" t="s">
        <v>6439</v>
      </c>
    </row>
    <row r="1108" spans="1:8" x14ac:dyDescent="0.25">
      <c r="A1108" s="617" t="s">
        <v>2153</v>
      </c>
      <c r="B1108" s="602" t="s">
        <v>1971</v>
      </c>
      <c r="C1108" s="298" t="s">
        <v>12846</v>
      </c>
      <c r="D1108" s="594"/>
      <c r="E1108" s="594"/>
      <c r="F1108" s="594" t="s">
        <v>10703</v>
      </c>
      <c r="G1108" s="594" t="s">
        <v>10704</v>
      </c>
      <c r="H1108" s="594" t="s">
        <v>6439</v>
      </c>
    </row>
    <row r="1109" spans="1:8" x14ac:dyDescent="0.25">
      <c r="A1109" s="617" t="s">
        <v>2153</v>
      </c>
      <c r="B1109" s="602" t="s">
        <v>1971</v>
      </c>
      <c r="C1109" s="298" t="s">
        <v>12847</v>
      </c>
      <c r="D1109" s="594"/>
      <c r="E1109" s="594"/>
      <c r="F1109" s="594" t="s">
        <v>10705</v>
      </c>
      <c r="G1109" s="594" t="s">
        <v>10706</v>
      </c>
      <c r="H1109" s="594" t="s">
        <v>6439</v>
      </c>
    </row>
    <row r="1110" spans="1:8" x14ac:dyDescent="0.25">
      <c r="A1110" s="617" t="s">
        <v>2153</v>
      </c>
      <c r="B1110" s="602" t="s">
        <v>1971</v>
      </c>
      <c r="C1110" s="298" t="s">
        <v>12848</v>
      </c>
      <c r="D1110" s="594"/>
      <c r="E1110" s="594"/>
      <c r="F1110" s="594" t="s">
        <v>10707</v>
      </c>
      <c r="G1110" s="594" t="s">
        <v>10708</v>
      </c>
      <c r="H1110" s="594" t="s">
        <v>6439</v>
      </c>
    </row>
    <row r="1111" spans="1:8" x14ac:dyDescent="0.25">
      <c r="A1111" s="617" t="s">
        <v>2153</v>
      </c>
      <c r="B1111" s="602" t="s">
        <v>1971</v>
      </c>
      <c r="C1111" s="298" t="s">
        <v>12849</v>
      </c>
      <c r="D1111" s="594"/>
      <c r="E1111" s="594"/>
      <c r="F1111" s="594" t="s">
        <v>10709</v>
      </c>
      <c r="G1111" s="594" t="s">
        <v>10710</v>
      </c>
      <c r="H1111" s="594" t="s">
        <v>6439</v>
      </c>
    </row>
    <row r="1112" spans="1:8" x14ac:dyDescent="0.25">
      <c r="A1112" s="617" t="s">
        <v>2153</v>
      </c>
      <c r="B1112" s="602" t="s">
        <v>1971</v>
      </c>
      <c r="C1112" s="298" t="s">
        <v>12850</v>
      </c>
      <c r="D1112" s="594"/>
      <c r="E1112" s="594"/>
      <c r="F1112" s="594" t="s">
        <v>10711</v>
      </c>
      <c r="G1112" s="594" t="s">
        <v>10712</v>
      </c>
      <c r="H1112" s="594" t="s">
        <v>6439</v>
      </c>
    </row>
    <row r="1113" spans="1:8" x14ac:dyDescent="0.25">
      <c r="A1113" s="617" t="s">
        <v>2153</v>
      </c>
      <c r="B1113" s="602" t="s">
        <v>1971</v>
      </c>
      <c r="C1113" s="298" t="s">
        <v>12851</v>
      </c>
      <c r="D1113" s="594"/>
      <c r="E1113" s="594"/>
      <c r="F1113" s="594" t="s">
        <v>10713</v>
      </c>
      <c r="G1113" s="594" t="s">
        <v>10714</v>
      </c>
      <c r="H1113" s="594" t="s">
        <v>6439</v>
      </c>
    </row>
    <row r="1114" spans="1:8" x14ac:dyDescent="0.25">
      <c r="A1114" s="617" t="s">
        <v>2153</v>
      </c>
      <c r="B1114" s="602" t="s">
        <v>1971</v>
      </c>
      <c r="C1114" s="298" t="s">
        <v>12852</v>
      </c>
      <c r="D1114" s="594"/>
      <c r="E1114" s="594"/>
      <c r="F1114" s="594" t="s">
        <v>10715</v>
      </c>
      <c r="G1114" s="594" t="s">
        <v>10716</v>
      </c>
      <c r="H1114" s="594" t="s">
        <v>6439</v>
      </c>
    </row>
    <row r="1115" spans="1:8" x14ac:dyDescent="0.25">
      <c r="A1115" s="617" t="s">
        <v>2153</v>
      </c>
      <c r="B1115" s="602" t="s">
        <v>1971</v>
      </c>
      <c r="C1115" s="298" t="s">
        <v>12853</v>
      </c>
      <c r="D1115" s="594"/>
      <c r="E1115" s="594"/>
      <c r="F1115" s="594" t="s">
        <v>10717</v>
      </c>
      <c r="G1115" s="594" t="s">
        <v>10718</v>
      </c>
      <c r="H1115" s="594" t="s">
        <v>6439</v>
      </c>
    </row>
    <row r="1116" spans="1:8" x14ac:dyDescent="0.25">
      <c r="A1116" s="617" t="s">
        <v>2153</v>
      </c>
      <c r="B1116" s="602" t="s">
        <v>1971</v>
      </c>
      <c r="C1116" s="298" t="s">
        <v>12854</v>
      </c>
      <c r="D1116" s="594"/>
      <c r="E1116" s="594"/>
      <c r="F1116" s="594" t="s">
        <v>10719</v>
      </c>
      <c r="G1116" s="594" t="s">
        <v>10720</v>
      </c>
      <c r="H1116" s="594" t="s">
        <v>6439</v>
      </c>
    </row>
    <row r="1117" spans="1:8" x14ac:dyDescent="0.25">
      <c r="A1117" s="617" t="s">
        <v>2153</v>
      </c>
      <c r="B1117" s="602" t="s">
        <v>1971</v>
      </c>
      <c r="C1117" s="298" t="s">
        <v>12855</v>
      </c>
      <c r="D1117" s="594"/>
      <c r="E1117" s="594"/>
      <c r="F1117" s="594" t="s">
        <v>10721</v>
      </c>
      <c r="G1117" s="594" t="s">
        <v>10722</v>
      </c>
      <c r="H1117" s="594" t="s">
        <v>6439</v>
      </c>
    </row>
    <row r="1118" spans="1:8" x14ac:dyDescent="0.25">
      <c r="A1118" s="617" t="s">
        <v>2153</v>
      </c>
      <c r="B1118" s="602" t="s">
        <v>1971</v>
      </c>
      <c r="C1118" s="298" t="s">
        <v>12856</v>
      </c>
      <c r="D1118" s="594"/>
      <c r="E1118" s="594"/>
      <c r="F1118" s="594" t="s">
        <v>10723</v>
      </c>
      <c r="G1118" s="594" t="s">
        <v>10724</v>
      </c>
      <c r="H1118" s="594" t="s">
        <v>6439</v>
      </c>
    </row>
    <row r="1119" spans="1:8" x14ac:dyDescent="0.25">
      <c r="A1119" s="617" t="s">
        <v>2153</v>
      </c>
      <c r="B1119" s="602" t="s">
        <v>1971</v>
      </c>
      <c r="C1119" s="298" t="s">
        <v>12857</v>
      </c>
      <c r="D1119" s="594"/>
      <c r="E1119" s="594"/>
      <c r="F1119" s="594" t="s">
        <v>10725</v>
      </c>
      <c r="G1119" s="594" t="s">
        <v>10726</v>
      </c>
      <c r="H1119" s="594" t="s">
        <v>6439</v>
      </c>
    </row>
    <row r="1120" spans="1:8" x14ac:dyDescent="0.25">
      <c r="A1120" s="617" t="s">
        <v>2153</v>
      </c>
      <c r="B1120" s="602" t="s">
        <v>1971</v>
      </c>
      <c r="C1120" s="298" t="s">
        <v>12858</v>
      </c>
      <c r="D1120" s="594"/>
      <c r="E1120" s="594"/>
      <c r="F1120" s="594" t="s">
        <v>10727</v>
      </c>
      <c r="G1120" s="594" t="s">
        <v>10728</v>
      </c>
      <c r="H1120" s="594" t="s">
        <v>6439</v>
      </c>
    </row>
    <row r="1121" spans="1:8" x14ac:dyDescent="0.25">
      <c r="A1121" s="617" t="s">
        <v>2153</v>
      </c>
      <c r="B1121" s="602" t="s">
        <v>1971</v>
      </c>
      <c r="C1121" s="298" t="s">
        <v>12859</v>
      </c>
      <c r="D1121" s="594"/>
      <c r="E1121" s="594"/>
      <c r="F1121" s="594" t="s">
        <v>10729</v>
      </c>
      <c r="G1121" s="594" t="s">
        <v>10730</v>
      </c>
      <c r="H1121" s="594" t="s">
        <v>6439</v>
      </c>
    </row>
    <row r="1122" spans="1:8" x14ac:dyDescent="0.25">
      <c r="A1122" s="617" t="s">
        <v>2153</v>
      </c>
      <c r="B1122" s="602" t="s">
        <v>1971</v>
      </c>
      <c r="C1122" s="298" t="s">
        <v>12860</v>
      </c>
      <c r="D1122" s="594"/>
      <c r="E1122" s="594"/>
      <c r="F1122" s="594" t="s">
        <v>10731</v>
      </c>
      <c r="G1122" s="594" t="s">
        <v>10732</v>
      </c>
      <c r="H1122" s="594" t="s">
        <v>6439</v>
      </c>
    </row>
    <row r="1123" spans="1:8" x14ac:dyDescent="0.25">
      <c r="A1123" s="617" t="s">
        <v>2153</v>
      </c>
      <c r="B1123" s="602" t="s">
        <v>1971</v>
      </c>
      <c r="C1123" s="298" t="s">
        <v>12861</v>
      </c>
      <c r="D1123" s="594"/>
      <c r="E1123" s="594"/>
      <c r="F1123" s="594" t="s">
        <v>10733</v>
      </c>
      <c r="G1123" s="594" t="s">
        <v>10734</v>
      </c>
      <c r="H1123" s="594" t="s">
        <v>6439</v>
      </c>
    </row>
    <row r="1124" spans="1:8" x14ac:dyDescent="0.25">
      <c r="A1124" s="617" t="s">
        <v>2153</v>
      </c>
      <c r="B1124" s="602" t="s">
        <v>1971</v>
      </c>
      <c r="C1124" s="298" t="s">
        <v>12862</v>
      </c>
      <c r="D1124" s="594"/>
      <c r="E1124" s="594"/>
      <c r="F1124" s="594" t="s">
        <v>10735</v>
      </c>
      <c r="G1124" s="594" t="s">
        <v>10736</v>
      </c>
      <c r="H1124" s="594" t="s">
        <v>6439</v>
      </c>
    </row>
    <row r="1125" spans="1:8" x14ac:dyDescent="0.25">
      <c r="A1125" s="617" t="s">
        <v>2153</v>
      </c>
      <c r="B1125" s="602" t="s">
        <v>1971</v>
      </c>
      <c r="C1125" s="298" t="s">
        <v>12863</v>
      </c>
      <c r="D1125" s="594"/>
      <c r="E1125" s="594"/>
      <c r="F1125" s="594" t="s">
        <v>10737</v>
      </c>
      <c r="G1125" s="594" t="s">
        <v>10738</v>
      </c>
      <c r="H1125" s="594" t="s">
        <v>6439</v>
      </c>
    </row>
    <row r="1126" spans="1:8" x14ac:dyDescent="0.25">
      <c r="A1126" s="617" t="s">
        <v>2153</v>
      </c>
      <c r="B1126" s="602" t="s">
        <v>1971</v>
      </c>
      <c r="C1126" s="298" t="s">
        <v>12864</v>
      </c>
      <c r="D1126" s="594"/>
      <c r="E1126" s="594"/>
      <c r="F1126" s="594" t="s">
        <v>10739</v>
      </c>
      <c r="G1126" s="594" t="s">
        <v>10740</v>
      </c>
      <c r="H1126" s="594" t="s">
        <v>6439</v>
      </c>
    </row>
    <row r="1127" spans="1:8" x14ac:dyDescent="0.25">
      <c r="A1127" s="617" t="s">
        <v>2153</v>
      </c>
      <c r="B1127" s="602" t="s">
        <v>1971</v>
      </c>
      <c r="C1127" s="298" t="s">
        <v>12865</v>
      </c>
      <c r="D1127" s="594"/>
      <c r="E1127" s="594"/>
      <c r="F1127" s="594" t="s">
        <v>10741</v>
      </c>
      <c r="G1127" s="594" t="s">
        <v>10742</v>
      </c>
      <c r="H1127" s="594" t="s">
        <v>6439</v>
      </c>
    </row>
    <row r="1128" spans="1:8" x14ac:dyDescent="0.25">
      <c r="A1128" s="617" t="s">
        <v>2153</v>
      </c>
      <c r="B1128" s="602" t="s">
        <v>1971</v>
      </c>
      <c r="C1128" s="298" t="s">
        <v>12866</v>
      </c>
      <c r="D1128" s="594"/>
      <c r="E1128" s="594"/>
      <c r="F1128" s="594" t="s">
        <v>10743</v>
      </c>
      <c r="G1128" s="594" t="s">
        <v>10744</v>
      </c>
      <c r="H1128" s="594" t="s">
        <v>6439</v>
      </c>
    </row>
    <row r="1129" spans="1:8" x14ac:dyDescent="0.25">
      <c r="A1129" s="617" t="s">
        <v>2153</v>
      </c>
      <c r="B1129" s="602" t="s">
        <v>1971</v>
      </c>
      <c r="C1129" s="298" t="s">
        <v>12867</v>
      </c>
      <c r="D1129" s="594"/>
      <c r="E1129" s="594"/>
      <c r="F1129" s="594" t="s">
        <v>10745</v>
      </c>
      <c r="G1129" s="594" t="s">
        <v>10746</v>
      </c>
      <c r="H1129" s="594" t="s">
        <v>6439</v>
      </c>
    </row>
    <row r="1130" spans="1:8" x14ac:dyDescent="0.25">
      <c r="A1130" s="617" t="s">
        <v>2153</v>
      </c>
      <c r="B1130" s="602" t="s">
        <v>1971</v>
      </c>
      <c r="C1130" s="298" t="s">
        <v>12868</v>
      </c>
      <c r="D1130" s="594"/>
      <c r="E1130" s="594"/>
      <c r="F1130" s="594" t="s">
        <v>10747</v>
      </c>
      <c r="G1130" s="594" t="s">
        <v>10748</v>
      </c>
      <c r="H1130" s="594" t="s">
        <v>6439</v>
      </c>
    </row>
    <row r="1131" spans="1:8" x14ac:dyDescent="0.25">
      <c r="A1131" s="617" t="s">
        <v>2153</v>
      </c>
      <c r="B1131" s="602" t="s">
        <v>1971</v>
      </c>
      <c r="C1131" s="298" t="s">
        <v>12869</v>
      </c>
      <c r="D1131" s="594"/>
      <c r="E1131" s="594"/>
      <c r="F1131" s="594" t="s">
        <v>10749</v>
      </c>
      <c r="G1131" s="594" t="s">
        <v>10750</v>
      </c>
      <c r="H1131" s="594" t="s">
        <v>6439</v>
      </c>
    </row>
    <row r="1132" spans="1:8" x14ac:dyDescent="0.25">
      <c r="A1132" s="617" t="s">
        <v>2153</v>
      </c>
      <c r="B1132" s="602" t="s">
        <v>1971</v>
      </c>
      <c r="C1132" s="298" t="s">
        <v>12870</v>
      </c>
      <c r="D1132" s="594"/>
      <c r="E1132" s="594"/>
      <c r="F1132" s="594" t="s">
        <v>10751</v>
      </c>
      <c r="G1132" s="594" t="s">
        <v>10752</v>
      </c>
      <c r="H1132" s="594" t="s">
        <v>6439</v>
      </c>
    </row>
    <row r="1133" spans="1:8" x14ac:dyDescent="0.25">
      <c r="A1133" s="617" t="s">
        <v>2153</v>
      </c>
      <c r="B1133" s="602" t="s">
        <v>1971</v>
      </c>
      <c r="C1133" s="298" t="s">
        <v>12871</v>
      </c>
      <c r="D1133" s="594"/>
      <c r="E1133" s="594"/>
      <c r="F1133" s="594" t="s">
        <v>10753</v>
      </c>
      <c r="G1133" s="594" t="s">
        <v>10754</v>
      </c>
      <c r="H1133" s="594" t="s">
        <v>6439</v>
      </c>
    </row>
    <row r="1134" spans="1:8" x14ac:dyDescent="0.25">
      <c r="A1134" s="617" t="s">
        <v>2153</v>
      </c>
      <c r="B1134" s="602" t="s">
        <v>1971</v>
      </c>
      <c r="C1134" s="298" t="s">
        <v>12872</v>
      </c>
      <c r="D1134" s="594"/>
      <c r="E1134" s="594"/>
      <c r="F1134" s="594" t="s">
        <v>10755</v>
      </c>
      <c r="G1134" s="594" t="s">
        <v>10756</v>
      </c>
      <c r="H1134" s="594" t="s">
        <v>6439</v>
      </c>
    </row>
    <row r="1135" spans="1:8" x14ac:dyDescent="0.25">
      <c r="A1135" s="617" t="s">
        <v>2153</v>
      </c>
      <c r="B1135" s="602" t="s">
        <v>1971</v>
      </c>
      <c r="C1135" s="298" t="s">
        <v>12873</v>
      </c>
      <c r="D1135" s="594"/>
      <c r="E1135" s="594"/>
      <c r="F1135" s="594" t="s">
        <v>10757</v>
      </c>
      <c r="G1135" s="594" t="s">
        <v>10758</v>
      </c>
      <c r="H1135" s="594" t="s">
        <v>6439</v>
      </c>
    </row>
    <row r="1136" spans="1:8" x14ac:dyDescent="0.25">
      <c r="A1136" s="617" t="s">
        <v>2153</v>
      </c>
      <c r="B1136" s="602" t="s">
        <v>1971</v>
      </c>
      <c r="C1136" s="298" t="s">
        <v>12874</v>
      </c>
      <c r="D1136" s="594"/>
      <c r="E1136" s="594"/>
      <c r="F1136" s="594" t="s">
        <v>10759</v>
      </c>
      <c r="G1136" s="594" t="s">
        <v>10760</v>
      </c>
      <c r="H1136" s="594" t="s">
        <v>6439</v>
      </c>
    </row>
    <row r="1137" spans="1:8" x14ac:dyDescent="0.25">
      <c r="A1137" s="617" t="s">
        <v>2153</v>
      </c>
      <c r="B1137" s="602" t="s">
        <v>1971</v>
      </c>
      <c r="C1137" s="298" t="s">
        <v>12875</v>
      </c>
      <c r="D1137" s="594"/>
      <c r="E1137" s="594"/>
      <c r="F1137" s="594" t="s">
        <v>10761</v>
      </c>
      <c r="G1137" s="594" t="s">
        <v>10762</v>
      </c>
      <c r="H1137" s="594" t="s">
        <v>6439</v>
      </c>
    </row>
    <row r="1138" spans="1:8" x14ac:dyDescent="0.25">
      <c r="A1138" s="617" t="s">
        <v>2153</v>
      </c>
      <c r="B1138" s="602" t="s">
        <v>1971</v>
      </c>
      <c r="C1138" s="298" t="s">
        <v>12876</v>
      </c>
      <c r="D1138" s="594"/>
      <c r="E1138" s="594"/>
      <c r="F1138" s="594" t="s">
        <v>10763</v>
      </c>
      <c r="G1138" s="594" t="s">
        <v>10764</v>
      </c>
      <c r="H1138" s="594" t="s">
        <v>6439</v>
      </c>
    </row>
    <row r="1139" spans="1:8" x14ac:dyDescent="0.25">
      <c r="A1139" s="617" t="s">
        <v>2153</v>
      </c>
      <c r="B1139" s="602" t="s">
        <v>1971</v>
      </c>
      <c r="C1139" s="298" t="s">
        <v>12877</v>
      </c>
      <c r="D1139" s="594"/>
      <c r="E1139" s="594"/>
      <c r="F1139" s="594" t="s">
        <v>10765</v>
      </c>
      <c r="G1139" s="594" t="s">
        <v>10766</v>
      </c>
      <c r="H1139" s="594" t="s">
        <v>6439</v>
      </c>
    </row>
    <row r="1140" spans="1:8" x14ac:dyDescent="0.25">
      <c r="A1140" s="617" t="s">
        <v>2153</v>
      </c>
      <c r="B1140" s="602" t="s">
        <v>1971</v>
      </c>
      <c r="C1140" s="298" t="s">
        <v>12878</v>
      </c>
      <c r="D1140" s="594"/>
      <c r="E1140" s="594"/>
      <c r="F1140" s="594" t="s">
        <v>10767</v>
      </c>
      <c r="G1140" s="594" t="s">
        <v>10768</v>
      </c>
      <c r="H1140" s="594" t="s">
        <v>6439</v>
      </c>
    </row>
    <row r="1141" spans="1:8" x14ac:dyDescent="0.25">
      <c r="A1141" s="617" t="s">
        <v>2153</v>
      </c>
      <c r="B1141" s="602" t="s">
        <v>1971</v>
      </c>
      <c r="C1141" s="298" t="s">
        <v>12879</v>
      </c>
      <c r="D1141" s="594"/>
      <c r="E1141" s="594"/>
      <c r="F1141" s="594" t="s">
        <v>10769</v>
      </c>
      <c r="G1141" s="594" t="s">
        <v>10770</v>
      </c>
      <c r="H1141" s="594" t="s">
        <v>6439</v>
      </c>
    </row>
    <row r="1142" spans="1:8" x14ac:dyDescent="0.25">
      <c r="A1142" s="617" t="s">
        <v>2153</v>
      </c>
      <c r="B1142" s="602" t="s">
        <v>1971</v>
      </c>
      <c r="C1142" s="298" t="s">
        <v>12880</v>
      </c>
      <c r="D1142" s="594"/>
      <c r="E1142" s="594"/>
      <c r="F1142" s="594" t="s">
        <v>10771</v>
      </c>
      <c r="G1142" s="594" t="s">
        <v>10772</v>
      </c>
      <c r="H1142" s="594" t="s">
        <v>6439</v>
      </c>
    </row>
    <row r="1143" spans="1:8" x14ac:dyDescent="0.25">
      <c r="A1143" s="617" t="s">
        <v>2153</v>
      </c>
      <c r="B1143" s="602" t="s">
        <v>1971</v>
      </c>
      <c r="C1143" s="298" t="s">
        <v>12881</v>
      </c>
      <c r="D1143" s="594"/>
      <c r="E1143" s="594"/>
      <c r="F1143" s="594" t="s">
        <v>10773</v>
      </c>
      <c r="G1143" s="594" t="s">
        <v>10774</v>
      </c>
      <c r="H1143" s="594" t="s">
        <v>6439</v>
      </c>
    </row>
    <row r="1144" spans="1:8" x14ac:dyDescent="0.25">
      <c r="A1144" s="617" t="s">
        <v>2153</v>
      </c>
      <c r="B1144" s="602" t="s">
        <v>1971</v>
      </c>
      <c r="C1144" s="298" t="s">
        <v>12882</v>
      </c>
      <c r="D1144" s="594"/>
      <c r="E1144" s="594"/>
      <c r="F1144" s="594" t="s">
        <v>10775</v>
      </c>
      <c r="G1144" s="594" t="s">
        <v>10776</v>
      </c>
      <c r="H1144" s="594" t="s">
        <v>6439</v>
      </c>
    </row>
    <row r="1145" spans="1:8" x14ac:dyDescent="0.25">
      <c r="A1145" s="617" t="s">
        <v>2153</v>
      </c>
      <c r="B1145" s="602" t="s">
        <v>1971</v>
      </c>
      <c r="C1145" s="298" t="s">
        <v>12883</v>
      </c>
      <c r="D1145" s="594"/>
      <c r="E1145" s="594"/>
      <c r="F1145" s="594" t="s">
        <v>10777</v>
      </c>
      <c r="G1145" s="594" t="s">
        <v>10778</v>
      </c>
      <c r="H1145" s="594" t="s">
        <v>6439</v>
      </c>
    </row>
    <row r="1146" spans="1:8" x14ac:dyDescent="0.25">
      <c r="A1146" s="617" t="s">
        <v>2153</v>
      </c>
      <c r="B1146" s="602" t="s">
        <v>1971</v>
      </c>
      <c r="C1146" s="298" t="s">
        <v>12884</v>
      </c>
      <c r="D1146" s="594"/>
      <c r="E1146" s="594"/>
      <c r="F1146" s="594" t="s">
        <v>10779</v>
      </c>
      <c r="G1146" s="594" t="s">
        <v>10780</v>
      </c>
      <c r="H1146" s="594" t="s">
        <v>6439</v>
      </c>
    </row>
    <row r="1147" spans="1:8" x14ac:dyDescent="0.25">
      <c r="A1147" s="617" t="s">
        <v>2153</v>
      </c>
      <c r="B1147" s="602" t="s">
        <v>1971</v>
      </c>
      <c r="C1147" s="298" t="s">
        <v>12885</v>
      </c>
      <c r="D1147" s="594"/>
      <c r="E1147" s="594"/>
      <c r="F1147" s="594" t="s">
        <v>10781</v>
      </c>
      <c r="G1147" s="594" t="s">
        <v>10782</v>
      </c>
      <c r="H1147" s="594" t="s">
        <v>6439</v>
      </c>
    </row>
    <row r="1148" spans="1:8" x14ac:dyDescent="0.25">
      <c r="A1148" s="617" t="s">
        <v>2153</v>
      </c>
      <c r="B1148" s="602" t="s">
        <v>1971</v>
      </c>
      <c r="C1148" s="298" t="s">
        <v>12886</v>
      </c>
      <c r="D1148" s="594"/>
      <c r="E1148" s="594"/>
      <c r="F1148" s="594" t="s">
        <v>10894</v>
      </c>
      <c r="G1148" s="594" t="s">
        <v>10895</v>
      </c>
      <c r="H1148" s="594" t="s">
        <v>6439</v>
      </c>
    </row>
    <row r="1149" spans="1:8" x14ac:dyDescent="0.25">
      <c r="A1149" s="617" t="s">
        <v>2153</v>
      </c>
      <c r="B1149" s="602" t="s">
        <v>1971</v>
      </c>
      <c r="C1149" s="298" t="s">
        <v>12887</v>
      </c>
      <c r="D1149" s="594"/>
      <c r="E1149" s="594"/>
      <c r="F1149" s="594" t="s">
        <v>10867</v>
      </c>
      <c r="G1149" s="594" t="s">
        <v>10868</v>
      </c>
      <c r="H1149" s="594" t="s">
        <v>6439</v>
      </c>
    </row>
    <row r="1150" spans="1:8" x14ac:dyDescent="0.25">
      <c r="A1150" s="617" t="s">
        <v>2153</v>
      </c>
      <c r="B1150" s="602" t="s">
        <v>1971</v>
      </c>
      <c r="C1150" s="298" t="s">
        <v>12888</v>
      </c>
      <c r="D1150" s="594"/>
      <c r="E1150" s="594"/>
      <c r="F1150" s="594" t="s">
        <v>9134</v>
      </c>
      <c r="G1150" s="593" t="s">
        <v>2155</v>
      </c>
      <c r="H1150" s="594" t="s">
        <v>10179</v>
      </c>
    </row>
    <row r="1151" spans="1:8" x14ac:dyDescent="0.25">
      <c r="A1151" s="617" t="s">
        <v>2153</v>
      </c>
      <c r="B1151" s="602" t="s">
        <v>1971</v>
      </c>
      <c r="C1151" s="298" t="s">
        <v>12889</v>
      </c>
      <c r="D1151" s="594"/>
      <c r="E1151" s="594"/>
      <c r="F1151" s="594" t="s">
        <v>9133</v>
      </c>
      <c r="G1151" s="593" t="s">
        <v>2155</v>
      </c>
      <c r="H1151" s="594" t="s">
        <v>6440</v>
      </c>
    </row>
    <row r="1152" spans="1:8" x14ac:dyDescent="0.25">
      <c r="A1152" s="617" t="s">
        <v>2153</v>
      </c>
      <c r="B1152" s="602" t="s">
        <v>1971</v>
      </c>
      <c r="C1152" s="298" t="s">
        <v>12890</v>
      </c>
      <c r="D1152" s="594"/>
      <c r="E1152" s="594"/>
      <c r="F1152" s="594" t="s">
        <v>9136</v>
      </c>
      <c r="G1152" s="593" t="s">
        <v>2154</v>
      </c>
      <c r="H1152" s="594" t="s">
        <v>10179</v>
      </c>
    </row>
    <row r="1153" spans="1:8" x14ac:dyDescent="0.25">
      <c r="A1153" s="617" t="s">
        <v>2153</v>
      </c>
      <c r="B1153" s="602" t="s">
        <v>1971</v>
      </c>
      <c r="C1153" s="298" t="s">
        <v>12891</v>
      </c>
      <c r="D1153" s="594"/>
      <c r="E1153" s="594"/>
      <c r="F1153" s="594" t="s">
        <v>9135</v>
      </c>
      <c r="G1153" s="593" t="s">
        <v>2154</v>
      </c>
      <c r="H1153" s="594" t="s">
        <v>6440</v>
      </c>
    </row>
    <row r="1154" spans="1:8" x14ac:dyDescent="0.25">
      <c r="A1154" s="617" t="s">
        <v>2153</v>
      </c>
      <c r="B1154" s="602" t="s">
        <v>1971</v>
      </c>
      <c r="C1154" s="298" t="s">
        <v>12892</v>
      </c>
      <c r="D1154" s="594"/>
      <c r="E1154" s="594"/>
      <c r="F1154" s="594" t="s">
        <v>9181</v>
      </c>
      <c r="G1154" s="594" t="s">
        <v>2927</v>
      </c>
      <c r="H1154" s="594" t="s">
        <v>10176</v>
      </c>
    </row>
    <row r="1155" spans="1:8" x14ac:dyDescent="0.25">
      <c r="A1155" s="617" t="s">
        <v>2153</v>
      </c>
      <c r="B1155" s="602" t="s">
        <v>1971</v>
      </c>
      <c r="C1155" s="298" t="s">
        <v>12893</v>
      </c>
      <c r="D1155" s="594"/>
      <c r="E1155" s="594"/>
      <c r="F1155" s="594" t="s">
        <v>9238</v>
      </c>
      <c r="G1155" s="594" t="s">
        <v>2976</v>
      </c>
      <c r="H1155" s="594" t="s">
        <v>10176</v>
      </c>
    </row>
    <row r="1156" spans="1:8" x14ac:dyDescent="0.25">
      <c r="A1156" s="617" t="s">
        <v>2153</v>
      </c>
      <c r="B1156" s="602" t="s">
        <v>1971</v>
      </c>
      <c r="C1156" s="298" t="s">
        <v>12893</v>
      </c>
      <c r="D1156" s="594"/>
      <c r="E1156" s="594"/>
      <c r="F1156" s="594" t="s">
        <v>9137</v>
      </c>
      <c r="G1156" s="594" t="s">
        <v>2895</v>
      </c>
      <c r="H1156" s="594" t="s">
        <v>10176</v>
      </c>
    </row>
    <row r="1157" spans="1:8" x14ac:dyDescent="0.25">
      <c r="A1157" s="617" t="s">
        <v>2153</v>
      </c>
      <c r="B1157" s="602" t="s">
        <v>1971</v>
      </c>
      <c r="C1157" s="298" t="s">
        <v>12894</v>
      </c>
      <c r="D1157" s="594"/>
      <c r="E1157" s="594"/>
      <c r="F1157" s="594" t="s">
        <v>9150</v>
      </c>
      <c r="G1157" s="594" t="s">
        <v>2899</v>
      </c>
      <c r="H1157" s="594" t="s">
        <v>10176</v>
      </c>
    </row>
    <row r="1158" spans="1:8" x14ac:dyDescent="0.25">
      <c r="A1158" s="617" t="s">
        <v>2153</v>
      </c>
      <c r="B1158" s="602" t="s">
        <v>1971</v>
      </c>
      <c r="C1158" s="298" t="s">
        <v>12895</v>
      </c>
      <c r="D1158" s="594"/>
      <c r="E1158" s="594"/>
      <c r="F1158" s="594" t="s">
        <v>10903</v>
      </c>
      <c r="G1158" s="594" t="s">
        <v>2922</v>
      </c>
      <c r="H1158" s="594" t="s">
        <v>10176</v>
      </c>
    </row>
    <row r="1159" spans="1:8" x14ac:dyDescent="0.25">
      <c r="A1159" s="617" t="s">
        <v>2153</v>
      </c>
      <c r="B1159" s="602" t="s">
        <v>1971</v>
      </c>
      <c r="C1159" s="298" t="s">
        <v>12895</v>
      </c>
      <c r="D1159" s="594"/>
      <c r="E1159" s="594"/>
      <c r="F1159" s="594" t="s">
        <v>9166</v>
      </c>
      <c r="G1159" s="594" t="s">
        <v>2914</v>
      </c>
      <c r="H1159" s="594" t="s">
        <v>10176</v>
      </c>
    </row>
    <row r="1160" spans="1:8" x14ac:dyDescent="0.25">
      <c r="A1160" s="617" t="s">
        <v>2153</v>
      </c>
      <c r="B1160" s="602" t="s">
        <v>1971</v>
      </c>
      <c r="C1160" s="298" t="s">
        <v>12896</v>
      </c>
      <c r="D1160" s="594"/>
      <c r="E1160" s="594"/>
      <c r="F1160" s="594" t="s">
        <v>9171</v>
      </c>
      <c r="G1160" s="594" t="s">
        <v>2957</v>
      </c>
      <c r="H1160" s="594" t="s">
        <v>10176</v>
      </c>
    </row>
    <row r="1161" spans="1:8" x14ac:dyDescent="0.25">
      <c r="A1161" s="617" t="s">
        <v>2153</v>
      </c>
      <c r="B1161" s="602" t="s">
        <v>1971</v>
      </c>
      <c r="C1161" s="298" t="s">
        <v>12897</v>
      </c>
      <c r="D1161" s="594"/>
      <c r="E1161" s="594"/>
      <c r="F1161" s="594" t="s">
        <v>9173</v>
      </c>
      <c r="G1161" s="594" t="s">
        <v>2921</v>
      </c>
      <c r="H1161" s="594" t="s">
        <v>10176</v>
      </c>
    </row>
    <row r="1162" spans="1:8" x14ac:dyDescent="0.25">
      <c r="A1162" s="617" t="s">
        <v>2153</v>
      </c>
      <c r="B1162" s="602" t="s">
        <v>1971</v>
      </c>
      <c r="C1162" s="298" t="s">
        <v>12897</v>
      </c>
      <c r="D1162" s="594"/>
      <c r="E1162" s="594"/>
      <c r="F1162" s="594" t="s">
        <v>9180</v>
      </c>
      <c r="G1162" s="594" t="s">
        <v>2926</v>
      </c>
      <c r="H1162" s="594" t="s">
        <v>10176</v>
      </c>
    </row>
    <row r="1163" spans="1:8" x14ac:dyDescent="0.25">
      <c r="A1163" s="617" t="s">
        <v>2153</v>
      </c>
      <c r="B1163" s="602" t="s">
        <v>1971</v>
      </c>
      <c r="C1163" s="298" t="s">
        <v>12898</v>
      </c>
      <c r="D1163" s="594"/>
      <c r="E1163" s="594"/>
      <c r="F1163" s="594" t="s">
        <v>9202</v>
      </c>
      <c r="G1163" s="594" t="s">
        <v>2917</v>
      </c>
      <c r="H1163" s="594" t="s">
        <v>10176</v>
      </c>
    </row>
    <row r="1164" spans="1:8" x14ac:dyDescent="0.25">
      <c r="A1164" s="617" t="s">
        <v>2153</v>
      </c>
      <c r="B1164" s="602" t="s">
        <v>1971</v>
      </c>
      <c r="C1164" s="298" t="s">
        <v>12899</v>
      </c>
      <c r="D1164" s="594"/>
      <c r="E1164" s="594"/>
      <c r="F1164" s="594" t="s">
        <v>9212</v>
      </c>
      <c r="G1164" s="594" t="s">
        <v>2945</v>
      </c>
      <c r="H1164" s="594" t="s">
        <v>10176</v>
      </c>
    </row>
    <row r="1165" spans="1:8" x14ac:dyDescent="0.25">
      <c r="A1165" s="617" t="s">
        <v>2153</v>
      </c>
      <c r="B1165" s="602" t="s">
        <v>1971</v>
      </c>
      <c r="C1165" s="298" t="s">
        <v>12900</v>
      </c>
      <c r="D1165" s="594"/>
      <c r="E1165" s="594"/>
      <c r="F1165" s="594" t="s">
        <v>9216</v>
      </c>
      <c r="G1165" s="594" t="s">
        <v>2947</v>
      </c>
      <c r="H1165" s="594" t="s">
        <v>10176</v>
      </c>
    </row>
    <row r="1166" spans="1:8" x14ac:dyDescent="0.25">
      <c r="A1166" s="617" t="s">
        <v>2153</v>
      </c>
      <c r="B1166" s="602" t="s">
        <v>1971</v>
      </c>
      <c r="C1166" s="298" t="s">
        <v>12901</v>
      </c>
      <c r="D1166" s="594"/>
      <c r="E1166" s="594"/>
      <c r="F1166" s="594" t="s">
        <v>9219</v>
      </c>
      <c r="G1166" s="594" t="s">
        <v>2950</v>
      </c>
      <c r="H1166" s="594" t="s">
        <v>10176</v>
      </c>
    </row>
    <row r="1167" spans="1:8" x14ac:dyDescent="0.25">
      <c r="A1167" s="617" t="s">
        <v>2153</v>
      </c>
      <c r="B1167" s="602" t="s">
        <v>1971</v>
      </c>
      <c r="C1167" s="298" t="s">
        <v>12902</v>
      </c>
      <c r="D1167" s="594"/>
      <c r="E1167" s="594"/>
      <c r="F1167" s="594" t="s">
        <v>9221</v>
      </c>
      <c r="G1167" s="594" t="s">
        <v>2959</v>
      </c>
      <c r="H1167" s="594" t="s">
        <v>10176</v>
      </c>
    </row>
    <row r="1168" spans="1:8" x14ac:dyDescent="0.25">
      <c r="A1168" s="617" t="s">
        <v>2153</v>
      </c>
      <c r="B1168" s="602" t="s">
        <v>1971</v>
      </c>
      <c r="C1168" s="298" t="s">
        <v>12903</v>
      </c>
      <c r="D1168" s="594"/>
      <c r="E1168" s="594"/>
      <c r="F1168" s="594" t="s">
        <v>9229</v>
      </c>
      <c r="G1168" s="594" t="s">
        <v>2961</v>
      </c>
      <c r="H1168" s="594" t="s">
        <v>10176</v>
      </c>
    </row>
    <row r="1169" spans="1:8" x14ac:dyDescent="0.25">
      <c r="A1169" s="617" t="s">
        <v>2153</v>
      </c>
      <c r="B1169" s="602" t="s">
        <v>1971</v>
      </c>
      <c r="C1169" s="298" t="s">
        <v>12904</v>
      </c>
      <c r="D1169" s="594"/>
      <c r="E1169" s="594"/>
      <c r="F1169" s="594" t="s">
        <v>9151</v>
      </c>
      <c r="G1169" s="594" t="s">
        <v>2901</v>
      </c>
      <c r="H1169" s="594" t="s">
        <v>10176</v>
      </c>
    </row>
    <row r="1170" spans="1:8" x14ac:dyDescent="0.25">
      <c r="A1170" s="617" t="s">
        <v>2153</v>
      </c>
      <c r="B1170" s="602" t="s">
        <v>1971</v>
      </c>
      <c r="C1170" s="298" t="s">
        <v>12905</v>
      </c>
      <c r="D1170" s="594"/>
      <c r="E1170" s="594"/>
      <c r="F1170" s="594" t="s">
        <v>9152</v>
      </c>
      <c r="G1170" s="594" t="s">
        <v>2902</v>
      </c>
      <c r="H1170" s="594" t="s">
        <v>10176</v>
      </c>
    </row>
    <row r="1171" spans="1:8" x14ac:dyDescent="0.25">
      <c r="A1171" s="617" t="s">
        <v>2153</v>
      </c>
      <c r="B1171" s="602" t="s">
        <v>1971</v>
      </c>
      <c r="C1171" s="298" t="s">
        <v>12906</v>
      </c>
      <c r="D1171" s="594"/>
      <c r="E1171" s="594"/>
      <c r="F1171" s="594" t="s">
        <v>9160</v>
      </c>
      <c r="G1171" s="594" t="s">
        <v>2908</v>
      </c>
      <c r="H1171" s="594" t="s">
        <v>10176</v>
      </c>
    </row>
    <row r="1172" spans="1:8" x14ac:dyDescent="0.25">
      <c r="A1172" s="617" t="s">
        <v>2153</v>
      </c>
      <c r="B1172" s="602" t="s">
        <v>1971</v>
      </c>
      <c r="C1172" s="298" t="s">
        <v>12907</v>
      </c>
      <c r="D1172" s="594"/>
      <c r="E1172" s="594"/>
      <c r="F1172" s="594" t="s">
        <v>9163</v>
      </c>
      <c r="G1172" s="594" t="s">
        <v>2913</v>
      </c>
      <c r="H1172" s="594" t="s">
        <v>10176</v>
      </c>
    </row>
    <row r="1173" spans="1:8" x14ac:dyDescent="0.25">
      <c r="A1173" s="617" t="s">
        <v>2152</v>
      </c>
      <c r="B1173" s="602" t="s">
        <v>1970</v>
      </c>
      <c r="C1173" s="298" t="s">
        <v>12908</v>
      </c>
      <c r="D1173" s="594"/>
      <c r="E1173" s="594"/>
      <c r="F1173" s="594" t="s">
        <v>9167</v>
      </c>
      <c r="G1173" s="594" t="s">
        <v>2915</v>
      </c>
      <c r="H1173" s="594" t="s">
        <v>10176</v>
      </c>
    </row>
    <row r="1174" spans="1:8" x14ac:dyDescent="0.25">
      <c r="A1174" s="617" t="s">
        <v>2152</v>
      </c>
      <c r="B1174" s="602" t="s">
        <v>1970</v>
      </c>
      <c r="C1174" s="298" t="s">
        <v>12909</v>
      </c>
      <c r="D1174" s="594"/>
      <c r="E1174" s="594"/>
      <c r="F1174" s="594" t="s">
        <v>9172</v>
      </c>
      <c r="G1174" s="594" t="s">
        <v>2907</v>
      </c>
      <c r="H1174" s="594" t="s">
        <v>10176</v>
      </c>
    </row>
    <row r="1175" spans="1:8" x14ac:dyDescent="0.25">
      <c r="A1175" s="617" t="s">
        <v>2152</v>
      </c>
      <c r="B1175" s="602" t="s">
        <v>1970</v>
      </c>
      <c r="C1175" s="298" t="s">
        <v>12910</v>
      </c>
      <c r="D1175" s="594"/>
      <c r="E1175" s="594"/>
      <c r="F1175" s="594" t="s">
        <v>9191</v>
      </c>
      <c r="G1175" s="594" t="s">
        <v>2933</v>
      </c>
      <c r="H1175" s="594" t="s">
        <v>10176</v>
      </c>
    </row>
    <row r="1176" spans="1:8" x14ac:dyDescent="0.25">
      <c r="A1176" s="617" t="s">
        <v>2152</v>
      </c>
      <c r="B1176" s="602" t="s">
        <v>1970</v>
      </c>
      <c r="C1176" s="298" t="s">
        <v>12911</v>
      </c>
      <c r="D1176" s="594"/>
      <c r="E1176" s="594"/>
      <c r="F1176" s="594" t="s">
        <v>9234</v>
      </c>
      <c r="G1176" s="594" t="s">
        <v>2972</v>
      </c>
      <c r="H1176" s="594" t="s">
        <v>10176</v>
      </c>
    </row>
    <row r="1177" spans="1:8" x14ac:dyDescent="0.25">
      <c r="A1177" s="617" t="s">
        <v>2152</v>
      </c>
      <c r="B1177" s="602" t="s">
        <v>1970</v>
      </c>
      <c r="C1177" s="298" t="s">
        <v>12912</v>
      </c>
      <c r="D1177" s="594"/>
      <c r="E1177" s="594"/>
      <c r="F1177" s="594" t="s">
        <v>9237</v>
      </c>
      <c r="G1177" s="594" t="s">
        <v>2975</v>
      </c>
      <c r="H1177" s="594" t="s">
        <v>10176</v>
      </c>
    </row>
    <row r="1178" spans="1:8" x14ac:dyDescent="0.25">
      <c r="A1178" s="617" t="s">
        <v>2152</v>
      </c>
      <c r="B1178" s="602" t="s">
        <v>1970</v>
      </c>
      <c r="C1178" s="298" t="s">
        <v>12913</v>
      </c>
      <c r="D1178" s="594"/>
      <c r="E1178" s="594"/>
      <c r="F1178" s="594" t="s">
        <v>9232</v>
      </c>
      <c r="G1178" s="594" t="s">
        <v>2968</v>
      </c>
      <c r="H1178" s="594" t="s">
        <v>10176</v>
      </c>
    </row>
    <row r="1179" spans="1:8" x14ac:dyDescent="0.25">
      <c r="A1179" s="617" t="s">
        <v>2152</v>
      </c>
      <c r="B1179" s="602" t="s">
        <v>1970</v>
      </c>
      <c r="C1179" s="298" t="s">
        <v>12914</v>
      </c>
      <c r="D1179" s="594"/>
      <c r="E1179" s="594"/>
      <c r="F1179" s="594" t="s">
        <v>9192</v>
      </c>
      <c r="G1179" s="594" t="s">
        <v>2934</v>
      </c>
      <c r="H1179" s="594" t="s">
        <v>10176</v>
      </c>
    </row>
    <row r="1180" spans="1:8" x14ac:dyDescent="0.25">
      <c r="A1180" s="617" t="s">
        <v>2152</v>
      </c>
      <c r="B1180" s="602" t="s">
        <v>1970</v>
      </c>
      <c r="C1180" s="298" t="s">
        <v>12915</v>
      </c>
      <c r="D1180" s="594"/>
      <c r="E1180" s="594"/>
      <c r="F1180" s="594" t="s">
        <v>9225</v>
      </c>
      <c r="G1180" s="594" t="s">
        <v>2954</v>
      </c>
      <c r="H1180" s="594" t="s">
        <v>10176</v>
      </c>
    </row>
    <row r="1181" spans="1:8" x14ac:dyDescent="0.25">
      <c r="A1181" s="617" t="s">
        <v>2152</v>
      </c>
      <c r="B1181" s="602" t="s">
        <v>1970</v>
      </c>
      <c r="C1181" s="298" t="s">
        <v>12916</v>
      </c>
      <c r="D1181" s="594"/>
      <c r="E1181" s="594"/>
      <c r="F1181" s="594" t="s">
        <v>9165</v>
      </c>
      <c r="G1181" s="594" t="s">
        <v>2912</v>
      </c>
      <c r="H1181" s="594" t="s">
        <v>10176</v>
      </c>
    </row>
    <row r="1182" spans="1:8" x14ac:dyDescent="0.25">
      <c r="A1182" s="617" t="s">
        <v>2152</v>
      </c>
      <c r="B1182" s="602" t="s">
        <v>1970</v>
      </c>
      <c r="C1182" s="298" t="s">
        <v>12917</v>
      </c>
      <c r="D1182" s="594"/>
      <c r="E1182" s="594"/>
      <c r="F1182" s="594" t="s">
        <v>9143</v>
      </c>
      <c r="G1182" s="594" t="s">
        <v>2897</v>
      </c>
      <c r="H1182" s="594" t="s">
        <v>10176</v>
      </c>
    </row>
    <row r="1183" spans="1:8" x14ac:dyDescent="0.25">
      <c r="A1183" s="617" t="s">
        <v>2152</v>
      </c>
      <c r="B1183" s="602" t="s">
        <v>1970</v>
      </c>
      <c r="C1183" s="298" t="s">
        <v>12918</v>
      </c>
      <c r="D1183" s="594"/>
      <c r="E1183" s="594"/>
      <c r="F1183" s="594" t="s">
        <v>9161</v>
      </c>
      <c r="G1183" s="594" t="s">
        <v>2944</v>
      </c>
      <c r="H1183" s="594" t="s">
        <v>10176</v>
      </c>
    </row>
    <row r="1184" spans="1:8" x14ac:dyDescent="0.25">
      <c r="A1184" s="617" t="s">
        <v>2152</v>
      </c>
      <c r="B1184" s="602" t="s">
        <v>1970</v>
      </c>
      <c r="C1184" s="298" t="s">
        <v>12919</v>
      </c>
      <c r="D1184" s="594"/>
      <c r="E1184" s="594"/>
      <c r="F1184" s="594" t="s">
        <v>9139</v>
      </c>
      <c r="G1184" s="594" t="s">
        <v>2896</v>
      </c>
      <c r="H1184" s="594" t="s">
        <v>10176</v>
      </c>
    </row>
    <row r="1185" spans="1:8" x14ac:dyDescent="0.25">
      <c r="A1185" s="617" t="s">
        <v>2152</v>
      </c>
      <c r="B1185" s="602" t="s">
        <v>1970</v>
      </c>
      <c r="C1185" s="298" t="s">
        <v>12920</v>
      </c>
      <c r="D1185" s="594"/>
      <c r="E1185" s="594"/>
      <c r="F1185" s="594" t="s">
        <v>9177</v>
      </c>
      <c r="G1185" s="594" t="s">
        <v>2971</v>
      </c>
      <c r="H1185" s="594" t="s">
        <v>10176</v>
      </c>
    </row>
    <row r="1186" spans="1:8" x14ac:dyDescent="0.25">
      <c r="A1186" s="617" t="s">
        <v>2152</v>
      </c>
      <c r="B1186" s="602" t="s">
        <v>1970</v>
      </c>
      <c r="C1186" s="298" t="s">
        <v>12921</v>
      </c>
      <c r="D1186" s="594"/>
      <c r="E1186" s="594"/>
      <c r="F1186" s="594" t="s">
        <v>9176</v>
      </c>
      <c r="G1186" s="594" t="s">
        <v>2938</v>
      </c>
      <c r="H1186" s="594" t="s">
        <v>10176</v>
      </c>
    </row>
    <row r="1187" spans="1:8" x14ac:dyDescent="0.25">
      <c r="A1187" s="617" t="s">
        <v>2152</v>
      </c>
      <c r="B1187" s="602" t="s">
        <v>1970</v>
      </c>
      <c r="C1187" s="298" t="s">
        <v>12922</v>
      </c>
      <c r="D1187" s="594"/>
      <c r="E1187" s="594"/>
      <c r="F1187" s="594" t="s">
        <v>9178</v>
      </c>
      <c r="G1187" s="594" t="s">
        <v>2960</v>
      </c>
      <c r="H1187" s="594" t="s">
        <v>10176</v>
      </c>
    </row>
    <row r="1188" spans="1:8" x14ac:dyDescent="0.25">
      <c r="A1188" s="617" t="s">
        <v>2152</v>
      </c>
      <c r="B1188" s="602" t="s">
        <v>1970</v>
      </c>
      <c r="C1188" s="298" t="s">
        <v>12923</v>
      </c>
      <c r="D1188" s="594"/>
      <c r="E1188" s="594"/>
      <c r="F1188" s="594" t="s">
        <v>9206</v>
      </c>
      <c r="G1188" s="594" t="s">
        <v>2942</v>
      </c>
      <c r="H1188" s="594" t="s">
        <v>10176</v>
      </c>
    </row>
    <row r="1189" spans="1:8" x14ac:dyDescent="0.25">
      <c r="A1189" s="617" t="s">
        <v>2152</v>
      </c>
      <c r="B1189" s="602" t="s">
        <v>1970</v>
      </c>
      <c r="C1189" s="298" t="s">
        <v>12924</v>
      </c>
      <c r="D1189" s="594"/>
      <c r="E1189" s="594"/>
      <c r="F1189" s="594" t="s">
        <v>9149</v>
      </c>
      <c r="G1189" s="594" t="s">
        <v>2898</v>
      </c>
      <c r="H1189" s="594" t="s">
        <v>10176</v>
      </c>
    </row>
    <row r="1190" spans="1:8" x14ac:dyDescent="0.25">
      <c r="A1190" s="617" t="s">
        <v>2152</v>
      </c>
      <c r="B1190" s="602" t="s">
        <v>1970</v>
      </c>
      <c r="C1190" s="298" t="s">
        <v>12925</v>
      </c>
      <c r="D1190" s="594"/>
      <c r="E1190" s="594"/>
      <c r="F1190" s="594" t="s">
        <v>9200</v>
      </c>
      <c r="G1190" s="594" t="s">
        <v>2939</v>
      </c>
      <c r="H1190" s="594" t="s">
        <v>10176</v>
      </c>
    </row>
    <row r="1191" spans="1:8" x14ac:dyDescent="0.25">
      <c r="A1191" s="617" t="s">
        <v>2152</v>
      </c>
      <c r="B1191" s="602" t="s">
        <v>1970</v>
      </c>
      <c r="C1191" s="298" t="s">
        <v>12926</v>
      </c>
      <c r="D1191" s="594"/>
      <c r="E1191" s="594"/>
      <c r="F1191" s="594" t="s">
        <v>9201</v>
      </c>
      <c r="G1191" s="594" t="s">
        <v>2937</v>
      </c>
      <c r="H1191" s="594" t="s">
        <v>10176</v>
      </c>
    </row>
    <row r="1192" spans="1:8" x14ac:dyDescent="0.25">
      <c r="A1192" s="617" t="s">
        <v>2152</v>
      </c>
      <c r="B1192" s="602" t="s">
        <v>1970</v>
      </c>
      <c r="C1192" s="298" t="s">
        <v>12927</v>
      </c>
      <c r="D1192" s="594"/>
      <c r="E1192" s="594"/>
      <c r="F1192" s="594" t="s">
        <v>9213</v>
      </c>
      <c r="G1192" s="594" t="s">
        <v>2946</v>
      </c>
      <c r="H1192" s="594" t="s">
        <v>10176</v>
      </c>
    </row>
    <row r="1193" spans="1:8" x14ac:dyDescent="0.25">
      <c r="A1193" s="617" t="s">
        <v>2152</v>
      </c>
      <c r="B1193" s="602" t="s">
        <v>1970</v>
      </c>
      <c r="C1193" s="298" t="s">
        <v>12928</v>
      </c>
      <c r="D1193" s="594"/>
      <c r="E1193" s="594"/>
      <c r="F1193" s="594" t="s">
        <v>9233</v>
      </c>
      <c r="G1193" s="594" t="s">
        <v>2969</v>
      </c>
      <c r="H1193" s="594" t="s">
        <v>10176</v>
      </c>
    </row>
    <row r="1194" spans="1:8" x14ac:dyDescent="0.25">
      <c r="A1194" s="617" t="s">
        <v>2152</v>
      </c>
      <c r="B1194" s="602" t="s">
        <v>1970</v>
      </c>
      <c r="C1194" s="298" t="s">
        <v>12929</v>
      </c>
      <c r="D1194" s="594"/>
      <c r="E1194" s="594"/>
      <c r="F1194" s="594" t="s">
        <v>9217</v>
      </c>
      <c r="G1194" s="594" t="s">
        <v>2948</v>
      </c>
      <c r="H1194" s="594" t="s">
        <v>10176</v>
      </c>
    </row>
    <row r="1195" spans="1:8" x14ac:dyDescent="0.25">
      <c r="A1195" s="617" t="s">
        <v>2152</v>
      </c>
      <c r="B1195" s="602" t="s">
        <v>1970</v>
      </c>
      <c r="C1195" s="298" t="s">
        <v>12930</v>
      </c>
      <c r="D1195" s="594"/>
      <c r="E1195" s="594"/>
      <c r="F1195" s="594" t="s">
        <v>9175</v>
      </c>
      <c r="G1195" s="594" t="s">
        <v>2924</v>
      </c>
      <c r="H1195" s="594" t="s">
        <v>10176</v>
      </c>
    </row>
    <row r="1196" spans="1:8" x14ac:dyDescent="0.25">
      <c r="A1196" s="617" t="s">
        <v>2152</v>
      </c>
      <c r="B1196" s="602" t="s">
        <v>1970</v>
      </c>
      <c r="C1196" s="298" t="s">
        <v>12931</v>
      </c>
      <c r="D1196" s="594"/>
      <c r="E1196" s="594"/>
      <c r="F1196" s="594" t="s">
        <v>9187</v>
      </c>
      <c r="G1196" s="594" t="s">
        <v>2930</v>
      </c>
      <c r="H1196" s="594" t="s">
        <v>10176</v>
      </c>
    </row>
    <row r="1197" spans="1:8" x14ac:dyDescent="0.25">
      <c r="A1197" s="617" t="s">
        <v>2152</v>
      </c>
      <c r="B1197" s="602" t="s">
        <v>1970</v>
      </c>
      <c r="C1197" s="298" t="s">
        <v>12932</v>
      </c>
      <c r="D1197" s="594"/>
      <c r="E1197" s="594"/>
      <c r="F1197" s="594" t="s">
        <v>9223</v>
      </c>
      <c r="G1197" s="594" t="s">
        <v>2952</v>
      </c>
      <c r="H1197" s="594" t="s">
        <v>10176</v>
      </c>
    </row>
    <row r="1198" spans="1:8" x14ac:dyDescent="0.25">
      <c r="A1198" s="617" t="s">
        <v>2152</v>
      </c>
      <c r="B1198" s="602" t="s">
        <v>1970</v>
      </c>
      <c r="C1198" s="298" t="s">
        <v>12933</v>
      </c>
      <c r="D1198" s="594"/>
      <c r="E1198" s="594"/>
      <c r="F1198" s="594" t="s">
        <v>9218</v>
      </c>
      <c r="G1198" s="594" t="s">
        <v>2949</v>
      </c>
      <c r="H1198" s="594" t="s">
        <v>10176</v>
      </c>
    </row>
    <row r="1199" spans="1:8" x14ac:dyDescent="0.25">
      <c r="A1199" s="617" t="s">
        <v>2152</v>
      </c>
      <c r="B1199" s="602" t="s">
        <v>1970</v>
      </c>
      <c r="C1199" s="298" t="s">
        <v>12934</v>
      </c>
      <c r="D1199" s="594"/>
      <c r="E1199" s="594"/>
      <c r="F1199" s="594" t="s">
        <v>9226</v>
      </c>
      <c r="G1199" s="594" t="s">
        <v>2955</v>
      </c>
      <c r="H1199" s="594" t="s">
        <v>10176</v>
      </c>
    </row>
    <row r="1200" spans="1:8" x14ac:dyDescent="0.25">
      <c r="A1200" s="617" t="s">
        <v>2152</v>
      </c>
      <c r="B1200" s="602" t="s">
        <v>1970</v>
      </c>
      <c r="C1200" s="298" t="s">
        <v>12935</v>
      </c>
      <c r="D1200" s="594"/>
      <c r="E1200" s="594"/>
      <c r="F1200" s="594" t="s">
        <v>9231</v>
      </c>
      <c r="G1200" s="594" t="s">
        <v>2965</v>
      </c>
      <c r="H1200" s="594" t="s">
        <v>10176</v>
      </c>
    </row>
    <row r="1201" spans="1:8" x14ac:dyDescent="0.25">
      <c r="A1201" s="617" t="s">
        <v>2152</v>
      </c>
      <c r="B1201" s="602" t="s">
        <v>1970</v>
      </c>
      <c r="C1201" s="298" t="s">
        <v>12936</v>
      </c>
      <c r="D1201" s="594"/>
      <c r="E1201" s="594"/>
      <c r="F1201" s="594" t="s">
        <v>9182</v>
      </c>
      <c r="G1201" s="594" t="s">
        <v>2928</v>
      </c>
      <c r="H1201" s="594" t="s">
        <v>10176</v>
      </c>
    </row>
    <row r="1202" spans="1:8" x14ac:dyDescent="0.25">
      <c r="A1202" s="617" t="s">
        <v>2152</v>
      </c>
      <c r="B1202" s="602" t="s">
        <v>1970</v>
      </c>
      <c r="C1202" s="298" t="s">
        <v>12937</v>
      </c>
      <c r="D1202" s="594"/>
      <c r="E1202" s="594"/>
      <c r="F1202" s="594" t="s">
        <v>9155</v>
      </c>
      <c r="G1202" s="594" t="s">
        <v>2905</v>
      </c>
      <c r="H1202" s="594" t="s">
        <v>10176</v>
      </c>
    </row>
    <row r="1203" spans="1:8" x14ac:dyDescent="0.25">
      <c r="A1203" s="617" t="s">
        <v>2151</v>
      </c>
      <c r="B1203" s="602" t="s">
        <v>6310</v>
      </c>
      <c r="C1203" s="298" t="s">
        <v>12938</v>
      </c>
      <c r="D1203" s="594"/>
      <c r="E1203" s="594"/>
      <c r="F1203" s="594" t="s">
        <v>9230</v>
      </c>
      <c r="G1203" s="594" t="s">
        <v>2964</v>
      </c>
      <c r="H1203" s="594" t="s">
        <v>10176</v>
      </c>
    </row>
    <row r="1204" spans="1:8" x14ac:dyDescent="0.25">
      <c r="A1204" s="617" t="s">
        <v>2151</v>
      </c>
      <c r="B1204" s="602" t="s">
        <v>6310</v>
      </c>
      <c r="C1204" s="298" t="s">
        <v>12939</v>
      </c>
      <c r="D1204" s="594"/>
      <c r="E1204" s="594"/>
      <c r="F1204" s="594" t="s">
        <v>9179</v>
      </c>
      <c r="G1204" s="594" t="s">
        <v>2925</v>
      </c>
      <c r="H1204" s="594" t="s">
        <v>10176</v>
      </c>
    </row>
    <row r="1205" spans="1:8" x14ac:dyDescent="0.25">
      <c r="A1205" s="617" t="s">
        <v>2151</v>
      </c>
      <c r="B1205" s="602" t="s">
        <v>6310</v>
      </c>
      <c r="C1205" s="298" t="s">
        <v>12940</v>
      </c>
      <c r="D1205" s="594"/>
      <c r="E1205" s="594"/>
      <c r="F1205" s="594" t="s">
        <v>9193</v>
      </c>
      <c r="G1205" s="594" t="s">
        <v>2935</v>
      </c>
      <c r="H1205" s="594" t="s">
        <v>10176</v>
      </c>
    </row>
    <row r="1206" spans="1:8" x14ac:dyDescent="0.25">
      <c r="A1206" s="617" t="s">
        <v>2151</v>
      </c>
      <c r="B1206" s="602" t="s">
        <v>6310</v>
      </c>
      <c r="C1206" s="298" t="s">
        <v>12941</v>
      </c>
      <c r="D1206" s="594"/>
      <c r="E1206" s="594"/>
      <c r="F1206" s="594" t="s">
        <v>9236</v>
      </c>
      <c r="G1206" s="594" t="s">
        <v>2974</v>
      </c>
      <c r="H1206" s="594" t="s">
        <v>10176</v>
      </c>
    </row>
    <row r="1207" spans="1:8" x14ac:dyDescent="0.25">
      <c r="A1207" s="617" t="s">
        <v>2151</v>
      </c>
      <c r="B1207" s="602" t="s">
        <v>6310</v>
      </c>
      <c r="C1207" s="298" t="s">
        <v>12942</v>
      </c>
      <c r="D1207" s="594"/>
      <c r="E1207" s="594"/>
      <c r="F1207" s="594" t="s">
        <v>9209</v>
      </c>
      <c r="G1207" s="594" t="s">
        <v>2967</v>
      </c>
      <c r="H1207" s="594" t="s">
        <v>10176</v>
      </c>
    </row>
    <row r="1208" spans="1:8" x14ac:dyDescent="0.25">
      <c r="A1208" s="617" t="s">
        <v>2151</v>
      </c>
      <c r="B1208" s="602" t="s">
        <v>6310</v>
      </c>
      <c r="C1208" s="298" t="s">
        <v>12943</v>
      </c>
      <c r="D1208" s="594"/>
      <c r="E1208" s="594"/>
      <c r="F1208" s="594" t="s">
        <v>9199</v>
      </c>
      <c r="G1208" s="594" t="s">
        <v>2962</v>
      </c>
      <c r="H1208" s="594" t="s">
        <v>10176</v>
      </c>
    </row>
    <row r="1209" spans="1:8" x14ac:dyDescent="0.25">
      <c r="A1209" s="617" t="s">
        <v>2151</v>
      </c>
      <c r="B1209" s="602" t="s">
        <v>6310</v>
      </c>
      <c r="C1209" s="298" t="s">
        <v>12944</v>
      </c>
      <c r="D1209" s="594"/>
      <c r="E1209" s="594"/>
      <c r="F1209" s="594" t="s">
        <v>9196</v>
      </c>
      <c r="G1209" s="594" t="s">
        <v>2923</v>
      </c>
      <c r="H1209" s="594" t="s">
        <v>10176</v>
      </c>
    </row>
    <row r="1210" spans="1:8" x14ac:dyDescent="0.25">
      <c r="A1210" s="617" t="s">
        <v>2151</v>
      </c>
      <c r="B1210" s="602" t="s">
        <v>6310</v>
      </c>
      <c r="C1210" s="298" t="s">
        <v>12945</v>
      </c>
      <c r="D1210" s="594"/>
      <c r="E1210" s="594"/>
      <c r="F1210" s="594" t="s">
        <v>9147</v>
      </c>
      <c r="G1210" s="594" t="s">
        <v>2929</v>
      </c>
      <c r="H1210" s="594" t="s">
        <v>10176</v>
      </c>
    </row>
    <row r="1211" spans="1:8" x14ac:dyDescent="0.25">
      <c r="A1211" s="617" t="s">
        <v>2151</v>
      </c>
      <c r="B1211" s="602" t="s">
        <v>6310</v>
      </c>
      <c r="C1211" s="298" t="s">
        <v>12946</v>
      </c>
      <c r="D1211" s="594"/>
      <c r="E1211" s="594"/>
      <c r="F1211" s="594" t="s">
        <v>9146</v>
      </c>
      <c r="G1211" s="594" t="s">
        <v>2910</v>
      </c>
      <c r="H1211" s="594" t="s">
        <v>10176</v>
      </c>
    </row>
    <row r="1212" spans="1:8" x14ac:dyDescent="0.25">
      <c r="A1212" s="617" t="s">
        <v>2150</v>
      </c>
      <c r="B1212" s="602" t="s">
        <v>6311</v>
      </c>
      <c r="C1212" s="298" t="s">
        <v>12947</v>
      </c>
      <c r="D1212" s="594"/>
      <c r="E1212" s="594"/>
      <c r="F1212" s="594" t="s">
        <v>9140</v>
      </c>
      <c r="G1212" s="594" t="s">
        <v>2900</v>
      </c>
      <c r="H1212" s="594" t="s">
        <v>10176</v>
      </c>
    </row>
    <row r="1213" spans="1:8" x14ac:dyDescent="0.25">
      <c r="A1213" s="617" t="s">
        <v>2150</v>
      </c>
      <c r="B1213" s="602" t="s">
        <v>6311</v>
      </c>
      <c r="C1213" s="298" t="s">
        <v>12948</v>
      </c>
      <c r="D1213" s="594"/>
      <c r="E1213" s="594"/>
      <c r="F1213" s="594" t="s">
        <v>9157</v>
      </c>
      <c r="G1213" s="594" t="s">
        <v>2911</v>
      </c>
      <c r="H1213" s="594" t="s">
        <v>10176</v>
      </c>
    </row>
    <row r="1214" spans="1:8" x14ac:dyDescent="0.25">
      <c r="A1214" s="617" t="s">
        <v>2149</v>
      </c>
      <c r="B1214" s="602" t="s">
        <v>1967</v>
      </c>
      <c r="C1214" s="298" t="s">
        <v>12949</v>
      </c>
      <c r="D1214" s="594"/>
      <c r="E1214" s="594"/>
      <c r="F1214" s="594" t="s">
        <v>10904</v>
      </c>
      <c r="G1214" s="594" t="s">
        <v>10905</v>
      </c>
      <c r="H1214" s="594" t="s">
        <v>10176</v>
      </c>
    </row>
    <row r="1215" spans="1:8" x14ac:dyDescent="0.25">
      <c r="A1215" s="617" t="s">
        <v>2149</v>
      </c>
      <c r="B1215" s="602" t="s">
        <v>1967</v>
      </c>
      <c r="C1215" s="298" t="s">
        <v>12950</v>
      </c>
      <c r="D1215" s="594"/>
      <c r="E1215" s="594"/>
      <c r="F1215" s="594" t="s">
        <v>9204</v>
      </c>
      <c r="G1215" s="594" t="s">
        <v>9205</v>
      </c>
      <c r="H1215" s="594" t="s">
        <v>10176</v>
      </c>
    </row>
    <row r="1216" spans="1:8" x14ac:dyDescent="0.25">
      <c r="A1216" s="617" t="s">
        <v>2148</v>
      </c>
      <c r="B1216" s="602" t="s">
        <v>1966</v>
      </c>
      <c r="C1216" s="298" t="s">
        <v>12951</v>
      </c>
      <c r="D1216" s="594"/>
      <c r="E1216" s="594"/>
      <c r="F1216" s="594" t="s">
        <v>9185</v>
      </c>
      <c r="G1216" s="594" t="s">
        <v>9186</v>
      </c>
      <c r="H1216" s="594" t="s">
        <v>10176</v>
      </c>
    </row>
    <row r="1217" spans="1:8" x14ac:dyDescent="0.25">
      <c r="A1217" s="617" t="s">
        <v>2148</v>
      </c>
      <c r="B1217" s="602" t="s">
        <v>1966</v>
      </c>
      <c r="C1217" s="298" t="s">
        <v>12952</v>
      </c>
      <c r="D1217" s="594"/>
      <c r="E1217" s="594"/>
      <c r="F1217" s="594" t="s">
        <v>10906</v>
      </c>
      <c r="G1217" s="594" t="s">
        <v>10907</v>
      </c>
      <c r="H1217" s="594" t="s">
        <v>10176</v>
      </c>
    </row>
    <row r="1218" spans="1:8" x14ac:dyDescent="0.25">
      <c r="A1218" s="617" t="s">
        <v>2147</v>
      </c>
      <c r="B1218" s="602" t="s">
        <v>1965</v>
      </c>
      <c r="C1218" s="298" t="s">
        <v>12953</v>
      </c>
      <c r="D1218" s="594"/>
      <c r="E1218" s="594"/>
      <c r="F1218" s="594" t="s">
        <v>10908</v>
      </c>
      <c r="G1218" s="594" t="s">
        <v>10909</v>
      </c>
      <c r="H1218" s="594" t="s">
        <v>10176</v>
      </c>
    </row>
    <row r="1219" spans="1:8" x14ac:dyDescent="0.25">
      <c r="A1219" s="617" t="s">
        <v>2147</v>
      </c>
      <c r="B1219" s="602" t="s">
        <v>1965</v>
      </c>
      <c r="C1219" s="298" t="s">
        <v>12954</v>
      </c>
      <c r="D1219" s="594"/>
      <c r="E1219" s="594"/>
      <c r="F1219" s="594" t="s">
        <v>10910</v>
      </c>
      <c r="G1219" s="594" t="s">
        <v>10911</v>
      </c>
      <c r="H1219" s="594" t="s">
        <v>10176</v>
      </c>
    </row>
    <row r="1220" spans="1:8" x14ac:dyDescent="0.25">
      <c r="A1220" s="617" t="s">
        <v>2146</v>
      </c>
      <c r="B1220" s="602" t="s">
        <v>6312</v>
      </c>
      <c r="C1220" s="298" t="s">
        <v>12955</v>
      </c>
      <c r="D1220" s="594"/>
      <c r="E1220" s="594"/>
      <c r="F1220" s="594" t="s">
        <v>9138</v>
      </c>
      <c r="G1220" s="594" t="s">
        <v>2895</v>
      </c>
      <c r="H1220" s="594" t="s">
        <v>10178</v>
      </c>
    </row>
    <row r="1221" spans="1:8" x14ac:dyDescent="0.25">
      <c r="A1221" s="617" t="s">
        <v>2146</v>
      </c>
      <c r="B1221" s="602" t="s">
        <v>6312</v>
      </c>
      <c r="C1221" s="298" t="s">
        <v>12956</v>
      </c>
      <c r="D1221" s="594"/>
      <c r="E1221" s="594"/>
      <c r="F1221" s="594" t="s">
        <v>10912</v>
      </c>
      <c r="G1221" s="594" t="s">
        <v>2899</v>
      </c>
      <c r="H1221" s="594" t="s">
        <v>10178</v>
      </c>
    </row>
    <row r="1222" spans="1:8" x14ac:dyDescent="0.25">
      <c r="A1222" s="617" t="s">
        <v>2145</v>
      </c>
      <c r="B1222" s="602" t="s">
        <v>1963</v>
      </c>
      <c r="C1222" s="298" t="s">
        <v>12957</v>
      </c>
      <c r="D1222" s="594"/>
      <c r="E1222" s="594"/>
      <c r="F1222" s="594" t="s">
        <v>10913</v>
      </c>
      <c r="G1222" s="594" t="s">
        <v>2914</v>
      </c>
      <c r="H1222" s="594" t="s">
        <v>10178</v>
      </c>
    </row>
    <row r="1223" spans="1:8" x14ac:dyDescent="0.25">
      <c r="A1223" s="617" t="s">
        <v>2145</v>
      </c>
      <c r="B1223" s="602" t="s">
        <v>1963</v>
      </c>
      <c r="C1223" s="298" t="s">
        <v>12958</v>
      </c>
      <c r="D1223" s="594"/>
      <c r="E1223" s="594"/>
      <c r="F1223" s="594" t="s">
        <v>9168</v>
      </c>
      <c r="G1223" s="594" t="s">
        <v>2916</v>
      </c>
      <c r="H1223" s="594" t="s">
        <v>10178</v>
      </c>
    </row>
    <row r="1224" spans="1:8" x14ac:dyDescent="0.25">
      <c r="A1224" s="617" t="s">
        <v>2145</v>
      </c>
      <c r="B1224" s="602" t="s">
        <v>1963</v>
      </c>
      <c r="C1224" s="298" t="s">
        <v>12959</v>
      </c>
      <c r="D1224" s="594"/>
      <c r="E1224" s="594"/>
      <c r="F1224" s="594" t="s">
        <v>9169</v>
      </c>
      <c r="G1224" s="594" t="s">
        <v>2903</v>
      </c>
      <c r="H1224" s="594" t="s">
        <v>10178</v>
      </c>
    </row>
    <row r="1225" spans="1:8" x14ac:dyDescent="0.25">
      <c r="A1225" s="617" t="s">
        <v>2145</v>
      </c>
      <c r="B1225" s="602" t="s">
        <v>1963</v>
      </c>
      <c r="C1225" s="298" t="s">
        <v>12960</v>
      </c>
      <c r="D1225" s="594"/>
      <c r="E1225" s="594"/>
      <c r="F1225" s="594" t="s">
        <v>10914</v>
      </c>
      <c r="G1225" s="594" t="s">
        <v>2957</v>
      </c>
      <c r="H1225" s="594" t="s">
        <v>10178</v>
      </c>
    </row>
    <row r="1226" spans="1:8" x14ac:dyDescent="0.25">
      <c r="A1226" s="617" t="s">
        <v>2145</v>
      </c>
      <c r="B1226" s="602" t="s">
        <v>1963</v>
      </c>
      <c r="C1226" s="298" t="s">
        <v>12961</v>
      </c>
      <c r="D1226" s="594"/>
      <c r="E1226" s="594"/>
      <c r="F1226" s="594" t="s">
        <v>10915</v>
      </c>
      <c r="G1226" s="594" t="s">
        <v>2921</v>
      </c>
      <c r="H1226" s="594" t="s">
        <v>10178</v>
      </c>
    </row>
    <row r="1227" spans="1:8" x14ac:dyDescent="0.25">
      <c r="A1227" s="617" t="s">
        <v>2145</v>
      </c>
      <c r="B1227" s="602" t="s">
        <v>1963</v>
      </c>
      <c r="C1227" s="298" t="s">
        <v>12962</v>
      </c>
      <c r="D1227" s="594"/>
      <c r="E1227" s="594"/>
      <c r="F1227" s="594" t="s">
        <v>10916</v>
      </c>
      <c r="G1227" s="594" t="s">
        <v>2926</v>
      </c>
      <c r="H1227" s="594" t="s">
        <v>10178</v>
      </c>
    </row>
    <row r="1228" spans="1:8" x14ac:dyDescent="0.25">
      <c r="A1228" s="617" t="s">
        <v>2145</v>
      </c>
      <c r="B1228" s="602" t="s">
        <v>1963</v>
      </c>
      <c r="C1228" s="298" t="s">
        <v>12963</v>
      </c>
      <c r="D1228" s="594"/>
      <c r="E1228" s="594"/>
      <c r="F1228" s="594" t="s">
        <v>9203</v>
      </c>
      <c r="G1228" s="594" t="s">
        <v>2917</v>
      </c>
      <c r="H1228" s="594" t="s">
        <v>10178</v>
      </c>
    </row>
    <row r="1229" spans="1:8" x14ac:dyDescent="0.25">
      <c r="A1229" s="617" t="s">
        <v>2145</v>
      </c>
      <c r="B1229" s="602" t="s">
        <v>1963</v>
      </c>
      <c r="C1229" s="298" t="s">
        <v>12964</v>
      </c>
      <c r="D1229" s="594"/>
      <c r="E1229" s="594"/>
      <c r="F1229" s="594" t="s">
        <v>10917</v>
      </c>
      <c r="G1229" s="594" t="s">
        <v>2947</v>
      </c>
      <c r="H1229" s="594" t="s">
        <v>10178</v>
      </c>
    </row>
    <row r="1230" spans="1:8" x14ac:dyDescent="0.25">
      <c r="A1230" s="617" t="s">
        <v>2145</v>
      </c>
      <c r="B1230" s="602" t="s">
        <v>1963</v>
      </c>
      <c r="C1230" s="298" t="s">
        <v>12965</v>
      </c>
      <c r="D1230" s="594"/>
      <c r="E1230" s="594"/>
      <c r="F1230" s="594" t="s">
        <v>9220</v>
      </c>
      <c r="G1230" s="594" t="s">
        <v>2950</v>
      </c>
      <c r="H1230" s="594" t="s">
        <v>10178</v>
      </c>
    </row>
    <row r="1231" spans="1:8" x14ac:dyDescent="0.25">
      <c r="A1231" s="617" t="s">
        <v>2145</v>
      </c>
      <c r="B1231" s="602" t="s">
        <v>1963</v>
      </c>
      <c r="C1231" s="298" t="s">
        <v>12966</v>
      </c>
      <c r="D1231" s="594"/>
      <c r="E1231" s="594"/>
      <c r="F1231" s="594" t="s">
        <v>9224</v>
      </c>
      <c r="G1231" s="594" t="s">
        <v>2953</v>
      </c>
      <c r="H1231" s="594" t="s">
        <v>10178</v>
      </c>
    </row>
    <row r="1232" spans="1:8" x14ac:dyDescent="0.25">
      <c r="A1232" s="617" t="s">
        <v>2145</v>
      </c>
      <c r="B1232" s="602" t="s">
        <v>1963</v>
      </c>
      <c r="C1232" s="298" t="s">
        <v>12967</v>
      </c>
      <c r="D1232" s="594"/>
      <c r="E1232" s="594"/>
      <c r="F1232" s="594" t="s">
        <v>10918</v>
      </c>
      <c r="G1232" s="594" t="s">
        <v>2961</v>
      </c>
      <c r="H1232" s="594" t="s">
        <v>10178</v>
      </c>
    </row>
    <row r="1233" spans="1:8" x14ac:dyDescent="0.25">
      <c r="A1233" s="617" t="s">
        <v>2145</v>
      </c>
      <c r="B1233" s="602" t="s">
        <v>1963</v>
      </c>
      <c r="C1233" s="298" t="s">
        <v>12968</v>
      </c>
      <c r="D1233" s="594"/>
      <c r="E1233" s="594"/>
      <c r="F1233" s="594" t="s">
        <v>10919</v>
      </c>
      <c r="G1233" s="594" t="s">
        <v>2902</v>
      </c>
      <c r="H1233" s="594" t="s">
        <v>10178</v>
      </c>
    </row>
    <row r="1234" spans="1:8" x14ac:dyDescent="0.25">
      <c r="A1234" s="617" t="s">
        <v>2145</v>
      </c>
      <c r="B1234" s="602" t="s">
        <v>1963</v>
      </c>
      <c r="C1234" s="298" t="s">
        <v>12969</v>
      </c>
      <c r="D1234" s="594"/>
      <c r="E1234" s="594"/>
      <c r="F1234" s="594" t="s">
        <v>10920</v>
      </c>
      <c r="G1234" s="594" t="s">
        <v>2908</v>
      </c>
      <c r="H1234" s="594" t="s">
        <v>10178</v>
      </c>
    </row>
    <row r="1235" spans="1:8" x14ac:dyDescent="0.25">
      <c r="A1235" s="617" t="s">
        <v>2145</v>
      </c>
      <c r="B1235" s="602" t="s">
        <v>1963</v>
      </c>
      <c r="C1235" s="298" t="s">
        <v>12970</v>
      </c>
      <c r="D1235" s="594"/>
      <c r="E1235" s="594"/>
      <c r="F1235" s="594" t="s">
        <v>9164</v>
      </c>
      <c r="G1235" s="594" t="s">
        <v>2913</v>
      </c>
      <c r="H1235" s="594" t="s">
        <v>10178</v>
      </c>
    </row>
    <row r="1236" spans="1:8" x14ac:dyDescent="0.25">
      <c r="A1236" s="617" t="s">
        <v>2145</v>
      </c>
      <c r="B1236" s="602" t="s">
        <v>1963</v>
      </c>
      <c r="C1236" s="298" t="s">
        <v>12971</v>
      </c>
      <c r="D1236" s="594"/>
      <c r="E1236" s="594"/>
      <c r="F1236" s="594" t="s">
        <v>10921</v>
      </c>
      <c r="G1236" s="594" t="s">
        <v>2915</v>
      </c>
      <c r="H1236" s="594" t="s">
        <v>10178</v>
      </c>
    </row>
    <row r="1237" spans="1:8" x14ac:dyDescent="0.25">
      <c r="A1237" s="617" t="s">
        <v>2145</v>
      </c>
      <c r="B1237" s="602" t="s">
        <v>1963</v>
      </c>
      <c r="C1237" s="298" t="s">
        <v>12972</v>
      </c>
      <c r="D1237" s="594"/>
      <c r="E1237" s="594"/>
      <c r="F1237" s="594" t="s">
        <v>10922</v>
      </c>
      <c r="G1237" s="594" t="s">
        <v>2907</v>
      </c>
      <c r="H1237" s="594" t="s">
        <v>10178</v>
      </c>
    </row>
    <row r="1238" spans="1:8" x14ac:dyDescent="0.25">
      <c r="A1238" s="617" t="s">
        <v>2145</v>
      </c>
      <c r="B1238" s="602" t="s">
        <v>1963</v>
      </c>
      <c r="C1238" s="298" t="s">
        <v>12973</v>
      </c>
      <c r="D1238" s="594"/>
      <c r="E1238" s="594"/>
      <c r="F1238" s="594" t="s">
        <v>9228</v>
      </c>
      <c r="G1238" s="594" t="s">
        <v>2958</v>
      </c>
      <c r="H1238" s="594" t="s">
        <v>10178</v>
      </c>
    </row>
    <row r="1239" spans="1:8" x14ac:dyDescent="0.25">
      <c r="A1239" s="617" t="s">
        <v>2145</v>
      </c>
      <c r="B1239" s="602" t="s">
        <v>1963</v>
      </c>
      <c r="C1239" s="298" t="s">
        <v>12974</v>
      </c>
      <c r="D1239" s="594"/>
      <c r="E1239" s="594"/>
      <c r="F1239" s="594" t="s">
        <v>10923</v>
      </c>
      <c r="G1239" s="594" t="s">
        <v>2972</v>
      </c>
      <c r="H1239" s="594" t="s">
        <v>10178</v>
      </c>
    </row>
    <row r="1240" spans="1:8" x14ac:dyDescent="0.25">
      <c r="A1240" s="617" t="s">
        <v>2145</v>
      </c>
      <c r="B1240" s="602" t="s">
        <v>1963</v>
      </c>
      <c r="C1240" s="298" t="s">
        <v>12975</v>
      </c>
      <c r="D1240" s="594"/>
      <c r="E1240" s="594"/>
      <c r="F1240" s="594" t="s">
        <v>10924</v>
      </c>
      <c r="G1240" s="594" t="s">
        <v>2975</v>
      </c>
      <c r="H1240" s="594" t="s">
        <v>10178</v>
      </c>
    </row>
    <row r="1241" spans="1:8" x14ac:dyDescent="0.25">
      <c r="A1241" s="617" t="s">
        <v>2145</v>
      </c>
      <c r="B1241" s="602" t="s">
        <v>1963</v>
      </c>
      <c r="C1241" s="298" t="s">
        <v>12976</v>
      </c>
      <c r="D1241" s="594"/>
      <c r="E1241" s="594"/>
      <c r="F1241" s="594" t="s">
        <v>10925</v>
      </c>
      <c r="G1241" s="594" t="s">
        <v>2968</v>
      </c>
      <c r="H1241" s="594" t="s">
        <v>10178</v>
      </c>
    </row>
    <row r="1242" spans="1:8" x14ac:dyDescent="0.25">
      <c r="A1242" s="617" t="s">
        <v>2145</v>
      </c>
      <c r="B1242" s="602" t="s">
        <v>1963</v>
      </c>
      <c r="C1242" s="298" t="s">
        <v>12977</v>
      </c>
      <c r="D1242" s="594"/>
      <c r="E1242" s="594"/>
      <c r="F1242" s="594" t="s">
        <v>10926</v>
      </c>
      <c r="G1242" s="594" t="s">
        <v>2934</v>
      </c>
      <c r="H1242" s="594" t="s">
        <v>10178</v>
      </c>
    </row>
    <row r="1243" spans="1:8" x14ac:dyDescent="0.25">
      <c r="A1243" s="617" t="s">
        <v>2145</v>
      </c>
      <c r="B1243" s="602" t="s">
        <v>1963</v>
      </c>
      <c r="C1243" s="298" t="s">
        <v>12978</v>
      </c>
      <c r="D1243" s="594"/>
      <c r="E1243" s="594"/>
      <c r="F1243" s="594" t="s">
        <v>10927</v>
      </c>
      <c r="G1243" s="594" t="s">
        <v>2954</v>
      </c>
      <c r="H1243" s="594" t="s">
        <v>10178</v>
      </c>
    </row>
    <row r="1244" spans="1:8" x14ac:dyDescent="0.25">
      <c r="A1244" s="617" t="s">
        <v>2145</v>
      </c>
      <c r="B1244" s="602" t="s">
        <v>1963</v>
      </c>
      <c r="C1244" s="298" t="s">
        <v>12979</v>
      </c>
      <c r="D1244" s="594"/>
      <c r="E1244" s="594"/>
      <c r="F1244" s="594" t="s">
        <v>10928</v>
      </c>
      <c r="G1244" s="594" t="s">
        <v>2912</v>
      </c>
      <c r="H1244" s="594" t="s">
        <v>10178</v>
      </c>
    </row>
    <row r="1245" spans="1:8" x14ac:dyDescent="0.25">
      <c r="A1245" s="617" t="s">
        <v>2145</v>
      </c>
      <c r="B1245" s="602" t="s">
        <v>1963</v>
      </c>
      <c r="C1245" s="298" t="s">
        <v>12980</v>
      </c>
      <c r="D1245" s="594"/>
      <c r="E1245" s="594"/>
      <c r="F1245" s="594" t="s">
        <v>9144</v>
      </c>
      <c r="G1245" s="594" t="s">
        <v>2897</v>
      </c>
      <c r="H1245" s="594" t="s">
        <v>10178</v>
      </c>
    </row>
    <row r="1246" spans="1:8" x14ac:dyDescent="0.25">
      <c r="A1246" s="617" t="s">
        <v>2145</v>
      </c>
      <c r="B1246" s="602" t="s">
        <v>1963</v>
      </c>
      <c r="C1246" s="298" t="s">
        <v>12981</v>
      </c>
      <c r="D1246" s="594"/>
      <c r="E1246" s="594"/>
      <c r="F1246" s="594" t="s">
        <v>9162</v>
      </c>
      <c r="G1246" s="594" t="s">
        <v>2944</v>
      </c>
      <c r="H1246" s="594" t="s">
        <v>10178</v>
      </c>
    </row>
    <row r="1247" spans="1:8" x14ac:dyDescent="0.25">
      <c r="A1247" s="617" t="s">
        <v>2145</v>
      </c>
      <c r="B1247" s="602" t="s">
        <v>1963</v>
      </c>
      <c r="C1247" s="298" t="s">
        <v>12982</v>
      </c>
      <c r="D1247" s="594"/>
      <c r="E1247" s="594"/>
      <c r="F1247" s="594" t="s">
        <v>10929</v>
      </c>
      <c r="G1247" s="594" t="s">
        <v>2896</v>
      </c>
      <c r="H1247" s="594" t="s">
        <v>10178</v>
      </c>
    </row>
    <row r="1248" spans="1:8" x14ac:dyDescent="0.25">
      <c r="A1248" s="617" t="s">
        <v>2145</v>
      </c>
      <c r="B1248" s="602" t="s">
        <v>1963</v>
      </c>
      <c r="C1248" s="298" t="s">
        <v>12983</v>
      </c>
      <c r="D1248" s="594"/>
      <c r="E1248" s="594"/>
      <c r="F1248" s="594" t="s">
        <v>10930</v>
      </c>
      <c r="G1248" s="594" t="s">
        <v>2971</v>
      </c>
      <c r="H1248" s="594" t="s">
        <v>10178</v>
      </c>
    </row>
    <row r="1249" spans="1:8" x14ac:dyDescent="0.25">
      <c r="A1249" s="617" t="s">
        <v>2145</v>
      </c>
      <c r="B1249" s="602" t="s">
        <v>1963</v>
      </c>
      <c r="C1249" s="298" t="s">
        <v>12984</v>
      </c>
      <c r="D1249" s="594"/>
      <c r="E1249" s="594"/>
      <c r="F1249" s="594" t="s">
        <v>10931</v>
      </c>
      <c r="G1249" s="594" t="s">
        <v>2938</v>
      </c>
      <c r="H1249" s="594" t="s">
        <v>10178</v>
      </c>
    </row>
    <row r="1250" spans="1:8" x14ac:dyDescent="0.25">
      <c r="A1250" s="617" t="s">
        <v>2145</v>
      </c>
      <c r="B1250" s="602" t="s">
        <v>1963</v>
      </c>
      <c r="C1250" s="298" t="s">
        <v>12985</v>
      </c>
      <c r="D1250" s="594"/>
      <c r="E1250" s="594"/>
      <c r="F1250" s="594" t="s">
        <v>10932</v>
      </c>
      <c r="G1250" s="594" t="s">
        <v>2960</v>
      </c>
      <c r="H1250" s="594" t="s">
        <v>10178</v>
      </c>
    </row>
    <row r="1251" spans="1:8" x14ac:dyDescent="0.25">
      <c r="A1251" s="617" t="s">
        <v>2145</v>
      </c>
      <c r="B1251" s="602" t="s">
        <v>1963</v>
      </c>
      <c r="C1251" s="298" t="s">
        <v>12986</v>
      </c>
      <c r="D1251" s="594"/>
      <c r="E1251" s="594"/>
      <c r="F1251" s="594" t="s">
        <v>10933</v>
      </c>
      <c r="G1251" s="594" t="s">
        <v>2898</v>
      </c>
      <c r="H1251" s="594" t="s">
        <v>10178</v>
      </c>
    </row>
    <row r="1252" spans="1:8" x14ac:dyDescent="0.25">
      <c r="A1252" s="617" t="s">
        <v>2145</v>
      </c>
      <c r="B1252" s="602" t="s">
        <v>1963</v>
      </c>
      <c r="C1252" s="298" t="s">
        <v>12987</v>
      </c>
      <c r="D1252" s="594"/>
      <c r="E1252" s="594"/>
      <c r="F1252" s="594" t="s">
        <v>10934</v>
      </c>
      <c r="G1252" s="594" t="s">
        <v>2939</v>
      </c>
      <c r="H1252" s="594" t="s">
        <v>10178</v>
      </c>
    </row>
    <row r="1253" spans="1:8" x14ac:dyDescent="0.25">
      <c r="A1253" s="617" t="s">
        <v>2144</v>
      </c>
      <c r="B1253" s="602" t="s">
        <v>1962</v>
      </c>
      <c r="C1253" s="298" t="s">
        <v>12988</v>
      </c>
      <c r="D1253" s="594"/>
      <c r="E1253" s="594"/>
      <c r="F1253" s="594" t="s">
        <v>10935</v>
      </c>
      <c r="G1253" s="594" t="s">
        <v>2937</v>
      </c>
      <c r="H1253" s="594" t="s">
        <v>10178</v>
      </c>
    </row>
    <row r="1254" spans="1:8" x14ac:dyDescent="0.25">
      <c r="A1254" s="617" t="s">
        <v>2144</v>
      </c>
      <c r="B1254" s="602" t="s">
        <v>1962</v>
      </c>
      <c r="C1254" s="298" t="s">
        <v>12989</v>
      </c>
      <c r="D1254" s="594"/>
      <c r="E1254" s="594"/>
      <c r="F1254" s="594" t="s">
        <v>10936</v>
      </c>
      <c r="G1254" s="594" t="s">
        <v>2946</v>
      </c>
      <c r="H1254" s="594" t="s">
        <v>10178</v>
      </c>
    </row>
    <row r="1255" spans="1:8" x14ac:dyDescent="0.25">
      <c r="A1255" s="617" t="s">
        <v>2144</v>
      </c>
      <c r="B1255" s="602" t="s">
        <v>1962</v>
      </c>
      <c r="C1255" s="298" t="s">
        <v>12990</v>
      </c>
      <c r="D1255" s="594"/>
      <c r="E1255" s="594"/>
      <c r="F1255" s="594" t="s">
        <v>9214</v>
      </c>
      <c r="G1255" s="594" t="s">
        <v>2963</v>
      </c>
      <c r="H1255" s="594" t="s">
        <v>10178</v>
      </c>
    </row>
    <row r="1256" spans="1:8" x14ac:dyDescent="0.25">
      <c r="A1256" s="617" t="s">
        <v>2144</v>
      </c>
      <c r="B1256" s="602" t="s">
        <v>1962</v>
      </c>
      <c r="C1256" s="298" t="s">
        <v>12991</v>
      </c>
      <c r="D1256" s="594"/>
      <c r="E1256" s="594"/>
      <c r="F1256" s="594" t="s">
        <v>10937</v>
      </c>
      <c r="G1256" s="594" t="s">
        <v>2969</v>
      </c>
      <c r="H1256" s="594" t="s">
        <v>10178</v>
      </c>
    </row>
    <row r="1257" spans="1:8" x14ac:dyDescent="0.25">
      <c r="A1257" s="617" t="s">
        <v>2144</v>
      </c>
      <c r="B1257" s="602" t="s">
        <v>1962</v>
      </c>
      <c r="C1257" s="298" t="s">
        <v>12992</v>
      </c>
      <c r="D1257" s="594"/>
      <c r="E1257" s="594"/>
      <c r="F1257" s="594" t="s">
        <v>9215</v>
      </c>
      <c r="G1257" s="594" t="s">
        <v>2966</v>
      </c>
      <c r="H1257" s="594" t="s">
        <v>10178</v>
      </c>
    </row>
    <row r="1258" spans="1:8" x14ac:dyDescent="0.25">
      <c r="A1258" s="617" t="s">
        <v>2144</v>
      </c>
      <c r="B1258" s="602" t="s">
        <v>1962</v>
      </c>
      <c r="C1258" s="298" t="s">
        <v>12993</v>
      </c>
      <c r="D1258" s="594"/>
      <c r="E1258" s="594"/>
      <c r="F1258" s="594" t="s">
        <v>10938</v>
      </c>
      <c r="G1258" s="594" t="s">
        <v>2948</v>
      </c>
      <c r="H1258" s="594" t="s">
        <v>10178</v>
      </c>
    </row>
    <row r="1259" spans="1:8" x14ac:dyDescent="0.25">
      <c r="A1259" s="617" t="s">
        <v>2144</v>
      </c>
      <c r="B1259" s="602" t="s">
        <v>1962</v>
      </c>
      <c r="C1259" s="298" t="s">
        <v>12994</v>
      </c>
      <c r="D1259" s="594"/>
      <c r="E1259" s="594"/>
      <c r="F1259" s="594" t="s">
        <v>10939</v>
      </c>
      <c r="G1259" s="594" t="s">
        <v>2924</v>
      </c>
      <c r="H1259" s="594" t="s">
        <v>10178</v>
      </c>
    </row>
    <row r="1260" spans="1:8" x14ac:dyDescent="0.25">
      <c r="A1260" s="617" t="s">
        <v>2144</v>
      </c>
      <c r="B1260" s="602" t="s">
        <v>1962</v>
      </c>
      <c r="C1260" s="298" t="s">
        <v>12995</v>
      </c>
      <c r="D1260" s="594"/>
      <c r="E1260" s="594"/>
      <c r="F1260" s="594" t="s">
        <v>10940</v>
      </c>
      <c r="G1260" s="594" t="s">
        <v>2930</v>
      </c>
      <c r="H1260" s="594" t="s">
        <v>10178</v>
      </c>
    </row>
    <row r="1261" spans="1:8" x14ac:dyDescent="0.25">
      <c r="A1261" s="617" t="s">
        <v>2144</v>
      </c>
      <c r="B1261" s="602" t="s">
        <v>1962</v>
      </c>
      <c r="C1261" s="298" t="s">
        <v>12996</v>
      </c>
      <c r="D1261" s="594"/>
      <c r="E1261" s="594"/>
      <c r="F1261" s="594" t="s">
        <v>10941</v>
      </c>
      <c r="G1261" s="594" t="s">
        <v>2952</v>
      </c>
      <c r="H1261" s="594" t="s">
        <v>10178</v>
      </c>
    </row>
    <row r="1262" spans="1:8" x14ac:dyDescent="0.25">
      <c r="A1262" s="617" t="s">
        <v>2144</v>
      </c>
      <c r="B1262" s="602" t="s">
        <v>1962</v>
      </c>
      <c r="C1262" s="298" t="s">
        <v>12997</v>
      </c>
      <c r="D1262" s="594"/>
      <c r="E1262" s="594"/>
      <c r="F1262" s="594" t="s">
        <v>9207</v>
      </c>
      <c r="G1262" s="594" t="s">
        <v>2941</v>
      </c>
      <c r="H1262" s="594" t="s">
        <v>10178</v>
      </c>
    </row>
    <row r="1263" spans="1:8" x14ac:dyDescent="0.25">
      <c r="A1263" s="617" t="s">
        <v>2144</v>
      </c>
      <c r="B1263" s="602" t="s">
        <v>1962</v>
      </c>
      <c r="C1263" s="298" t="s">
        <v>12998</v>
      </c>
      <c r="D1263" s="594"/>
      <c r="E1263" s="594"/>
      <c r="F1263" s="594" t="s">
        <v>10942</v>
      </c>
      <c r="G1263" s="594" t="s">
        <v>2955</v>
      </c>
      <c r="H1263" s="594" t="s">
        <v>10178</v>
      </c>
    </row>
    <row r="1264" spans="1:8" x14ac:dyDescent="0.25">
      <c r="A1264" s="617" t="s">
        <v>2144</v>
      </c>
      <c r="B1264" s="602" t="s">
        <v>1962</v>
      </c>
      <c r="C1264" s="298" t="s">
        <v>12999</v>
      </c>
      <c r="D1264" s="594"/>
      <c r="E1264" s="594"/>
      <c r="F1264" s="594" t="s">
        <v>10943</v>
      </c>
      <c r="G1264" s="594" t="s">
        <v>2965</v>
      </c>
      <c r="H1264" s="594" t="s">
        <v>10178</v>
      </c>
    </row>
    <row r="1265" spans="1:8" x14ac:dyDescent="0.25">
      <c r="A1265" s="617" t="s">
        <v>2144</v>
      </c>
      <c r="B1265" s="602" t="s">
        <v>1962</v>
      </c>
      <c r="C1265" s="298" t="s">
        <v>13000</v>
      </c>
      <c r="D1265" s="594"/>
      <c r="E1265" s="594"/>
      <c r="F1265" s="594" t="s">
        <v>9156</v>
      </c>
      <c r="G1265" s="594" t="s">
        <v>2905</v>
      </c>
      <c r="H1265" s="594" t="s">
        <v>10178</v>
      </c>
    </row>
    <row r="1266" spans="1:8" x14ac:dyDescent="0.25">
      <c r="A1266" s="617" t="s">
        <v>2144</v>
      </c>
      <c r="B1266" s="602" t="s">
        <v>1962</v>
      </c>
      <c r="C1266" s="298" t="s">
        <v>13001</v>
      </c>
      <c r="D1266" s="594"/>
      <c r="E1266" s="594"/>
      <c r="F1266" s="594" t="s">
        <v>10944</v>
      </c>
      <c r="G1266" s="594" t="s">
        <v>2964</v>
      </c>
      <c r="H1266" s="594" t="s">
        <v>10178</v>
      </c>
    </row>
    <row r="1267" spans="1:8" x14ac:dyDescent="0.25">
      <c r="A1267" s="617" t="s">
        <v>2144</v>
      </c>
      <c r="B1267" s="602" t="s">
        <v>1962</v>
      </c>
      <c r="C1267" s="298" t="s">
        <v>13002</v>
      </c>
      <c r="D1267" s="594"/>
      <c r="E1267" s="594"/>
      <c r="F1267" s="594" t="s">
        <v>10945</v>
      </c>
      <c r="G1267" s="594" t="s">
        <v>2925</v>
      </c>
      <c r="H1267" s="594" t="s">
        <v>10178</v>
      </c>
    </row>
    <row r="1268" spans="1:8" x14ac:dyDescent="0.25">
      <c r="A1268" s="617" t="s">
        <v>2144</v>
      </c>
      <c r="B1268" s="602" t="s">
        <v>1962</v>
      </c>
      <c r="C1268" s="298" t="s">
        <v>13003</v>
      </c>
      <c r="D1268" s="594"/>
      <c r="E1268" s="594"/>
      <c r="F1268" s="594" t="s">
        <v>9210</v>
      </c>
      <c r="G1268" s="594" t="s">
        <v>2967</v>
      </c>
      <c r="H1268" s="594" t="s">
        <v>10178</v>
      </c>
    </row>
    <row r="1269" spans="1:8" x14ac:dyDescent="0.25">
      <c r="A1269" s="617" t="s">
        <v>2144</v>
      </c>
      <c r="B1269" s="602" t="s">
        <v>1962</v>
      </c>
      <c r="C1269" s="298" t="s">
        <v>13004</v>
      </c>
      <c r="D1269" s="594"/>
      <c r="E1269" s="594"/>
      <c r="F1269" s="594" t="s">
        <v>10946</v>
      </c>
      <c r="G1269" s="594" t="s">
        <v>2962</v>
      </c>
      <c r="H1269" s="594" t="s">
        <v>10178</v>
      </c>
    </row>
    <row r="1270" spans="1:8" x14ac:dyDescent="0.25">
      <c r="A1270" s="617" t="s">
        <v>2144</v>
      </c>
      <c r="B1270" s="602" t="s">
        <v>1962</v>
      </c>
      <c r="C1270" s="298" t="s">
        <v>13005</v>
      </c>
      <c r="D1270" s="594"/>
      <c r="E1270" s="594"/>
      <c r="F1270" s="594" t="s">
        <v>9197</v>
      </c>
      <c r="G1270" s="594" t="s">
        <v>2923</v>
      </c>
      <c r="H1270" s="594" t="s">
        <v>10178</v>
      </c>
    </row>
    <row r="1271" spans="1:8" x14ac:dyDescent="0.25">
      <c r="A1271" s="619">
        <v>1000</v>
      </c>
      <c r="B1271" s="602" t="s">
        <v>1961</v>
      </c>
      <c r="C1271" s="298" t="s">
        <v>13006</v>
      </c>
      <c r="D1271" s="594"/>
      <c r="E1271" s="594"/>
      <c r="F1271" s="594" t="s">
        <v>10947</v>
      </c>
      <c r="G1271" s="594" t="s">
        <v>2910</v>
      </c>
      <c r="H1271" s="594" t="s">
        <v>10178</v>
      </c>
    </row>
    <row r="1272" spans="1:8" x14ac:dyDescent="0.25">
      <c r="A1272" s="619">
        <v>1000</v>
      </c>
      <c r="B1272" s="602" t="s">
        <v>1961</v>
      </c>
      <c r="C1272" s="298" t="s">
        <v>13007</v>
      </c>
      <c r="D1272" s="594"/>
      <c r="E1272" s="594"/>
      <c r="F1272" s="594" t="s">
        <v>9145</v>
      </c>
      <c r="G1272" s="594" t="s">
        <v>2909</v>
      </c>
      <c r="H1272" s="594" t="s">
        <v>10178</v>
      </c>
    </row>
    <row r="1273" spans="1:8" x14ac:dyDescent="0.25">
      <c r="A1273" s="619">
        <v>1000</v>
      </c>
      <c r="B1273" s="602" t="s">
        <v>1961</v>
      </c>
      <c r="C1273" s="298" t="s">
        <v>13008</v>
      </c>
      <c r="D1273" s="594"/>
      <c r="E1273" s="594"/>
      <c r="F1273" s="594" t="s">
        <v>9148</v>
      </c>
      <c r="G1273" s="594" t="s">
        <v>2940</v>
      </c>
      <c r="H1273" s="594" t="s">
        <v>10178</v>
      </c>
    </row>
    <row r="1274" spans="1:8" x14ac:dyDescent="0.25">
      <c r="A1274" s="619">
        <v>1000</v>
      </c>
      <c r="B1274" s="602" t="s">
        <v>1961</v>
      </c>
      <c r="C1274" s="298" t="s">
        <v>13009</v>
      </c>
      <c r="D1274" s="594"/>
      <c r="E1274" s="594"/>
      <c r="F1274" s="594" t="s">
        <v>9194</v>
      </c>
      <c r="G1274" s="594" t="s">
        <v>2970</v>
      </c>
      <c r="H1274" s="594" t="s">
        <v>10178</v>
      </c>
    </row>
    <row r="1275" spans="1:8" x14ac:dyDescent="0.25">
      <c r="A1275" s="619">
        <v>1000</v>
      </c>
      <c r="B1275" s="602" t="s">
        <v>1961</v>
      </c>
      <c r="C1275" s="298" t="s">
        <v>13010</v>
      </c>
      <c r="D1275" s="594"/>
      <c r="E1275" s="594"/>
      <c r="F1275" s="594" t="s">
        <v>9141</v>
      </c>
      <c r="G1275" s="594" t="s">
        <v>2900</v>
      </c>
      <c r="H1275" s="594" t="s">
        <v>10178</v>
      </c>
    </row>
    <row r="1276" spans="1:8" x14ac:dyDescent="0.25">
      <c r="A1276" s="619">
        <v>1000</v>
      </c>
      <c r="B1276" s="602" t="s">
        <v>1961</v>
      </c>
      <c r="C1276" s="298" t="s">
        <v>13011</v>
      </c>
      <c r="D1276" s="594"/>
      <c r="E1276" s="594"/>
      <c r="F1276" s="594" t="s">
        <v>9158</v>
      </c>
      <c r="G1276" s="594" t="s">
        <v>2911</v>
      </c>
      <c r="H1276" s="594" t="s">
        <v>10178</v>
      </c>
    </row>
    <row r="1277" spans="1:8" x14ac:dyDescent="0.25">
      <c r="A1277" s="619">
        <v>1000</v>
      </c>
      <c r="B1277" s="602" t="s">
        <v>1961</v>
      </c>
      <c r="C1277" s="298" t="s">
        <v>13012</v>
      </c>
      <c r="D1277" s="594"/>
      <c r="E1277" s="594"/>
      <c r="F1277" s="594" t="s">
        <v>10948</v>
      </c>
      <c r="G1277" s="594" t="s">
        <v>9205</v>
      </c>
      <c r="H1277" s="594" t="s">
        <v>10178</v>
      </c>
    </row>
    <row r="1278" spans="1:8" x14ac:dyDescent="0.25">
      <c r="A1278" s="619">
        <v>1000</v>
      </c>
      <c r="B1278" s="602" t="s">
        <v>1961</v>
      </c>
      <c r="C1278" s="298" t="s">
        <v>13013</v>
      </c>
      <c r="D1278" s="594"/>
      <c r="E1278" s="594"/>
      <c r="F1278" s="594" t="s">
        <v>9183</v>
      </c>
      <c r="G1278" s="594" t="s">
        <v>9184</v>
      </c>
      <c r="H1278" s="594" t="s">
        <v>10178</v>
      </c>
    </row>
    <row r="1279" spans="1:8" x14ac:dyDescent="0.25">
      <c r="A1279" s="619">
        <v>1000</v>
      </c>
      <c r="B1279" s="602" t="s">
        <v>1961</v>
      </c>
      <c r="C1279" s="298" t="s">
        <v>13014</v>
      </c>
      <c r="D1279" s="594"/>
      <c r="E1279" s="594"/>
      <c r="F1279" s="594" t="s">
        <v>9142</v>
      </c>
      <c r="G1279" s="594" t="s">
        <v>2918</v>
      </c>
      <c r="H1279" s="594" t="s">
        <v>10177</v>
      </c>
    </row>
    <row r="1280" spans="1:8" x14ac:dyDescent="0.25">
      <c r="A1280" s="619">
        <v>1000</v>
      </c>
      <c r="B1280" s="602" t="s">
        <v>1961</v>
      </c>
      <c r="C1280" s="298" t="s">
        <v>13015</v>
      </c>
      <c r="D1280" s="594"/>
      <c r="E1280" s="594"/>
      <c r="F1280" s="594" t="s">
        <v>9154</v>
      </c>
      <c r="G1280" s="594" t="s">
        <v>2906</v>
      </c>
      <c r="H1280" s="594" t="s">
        <v>10177</v>
      </c>
    </row>
    <row r="1281" spans="1:8" x14ac:dyDescent="0.25">
      <c r="A1281" s="619">
        <v>1000</v>
      </c>
      <c r="B1281" s="602" t="s">
        <v>1961</v>
      </c>
      <c r="C1281" s="298" t="s">
        <v>13016</v>
      </c>
      <c r="D1281" s="594"/>
      <c r="E1281" s="594"/>
      <c r="F1281" s="594" t="s">
        <v>9188</v>
      </c>
      <c r="G1281" s="594" t="s">
        <v>2931</v>
      </c>
      <c r="H1281" s="594" t="s">
        <v>10177</v>
      </c>
    </row>
    <row r="1282" spans="1:8" x14ac:dyDescent="0.25">
      <c r="A1282" s="619">
        <v>1000</v>
      </c>
      <c r="B1282" s="602" t="s">
        <v>1961</v>
      </c>
      <c r="C1282" s="298" t="s">
        <v>13017</v>
      </c>
      <c r="D1282" s="594"/>
      <c r="E1282" s="594"/>
      <c r="F1282" s="594" t="s">
        <v>9235</v>
      </c>
      <c r="G1282" s="594" t="s">
        <v>2973</v>
      </c>
      <c r="H1282" s="594" t="s">
        <v>10177</v>
      </c>
    </row>
    <row r="1283" spans="1:8" x14ac:dyDescent="0.25">
      <c r="A1283" s="619">
        <v>1000</v>
      </c>
      <c r="B1283" s="602" t="s">
        <v>1961</v>
      </c>
      <c r="C1283" s="298" t="s">
        <v>13018</v>
      </c>
      <c r="D1283" s="594"/>
      <c r="E1283" s="594"/>
      <c r="F1283" s="594" t="s">
        <v>9170</v>
      </c>
      <c r="G1283" s="594" t="s">
        <v>2919</v>
      </c>
      <c r="H1283" s="594" t="s">
        <v>10177</v>
      </c>
    </row>
    <row r="1284" spans="1:8" x14ac:dyDescent="0.25">
      <c r="A1284" s="619">
        <v>1000</v>
      </c>
      <c r="B1284" s="602" t="s">
        <v>1961</v>
      </c>
      <c r="C1284" s="298" t="s">
        <v>13019</v>
      </c>
      <c r="D1284" s="594"/>
      <c r="E1284" s="594"/>
      <c r="F1284" s="594" t="s">
        <v>9174</v>
      </c>
      <c r="G1284" s="594" t="s">
        <v>2920</v>
      </c>
      <c r="H1284" s="594" t="s">
        <v>10177</v>
      </c>
    </row>
    <row r="1285" spans="1:8" x14ac:dyDescent="0.25">
      <c r="A1285" s="619">
        <v>1000</v>
      </c>
      <c r="B1285" s="602" t="s">
        <v>1961</v>
      </c>
      <c r="C1285" s="298" t="s">
        <v>13020</v>
      </c>
      <c r="D1285" s="594"/>
      <c r="E1285" s="594"/>
      <c r="F1285" s="594" t="s">
        <v>9227</v>
      </c>
      <c r="G1285" s="594" t="s">
        <v>2956</v>
      </c>
      <c r="H1285" s="594" t="s">
        <v>10177</v>
      </c>
    </row>
    <row r="1286" spans="1:8" x14ac:dyDescent="0.25">
      <c r="A1286" s="619">
        <v>1010</v>
      </c>
      <c r="B1286" s="602" t="s">
        <v>1960</v>
      </c>
      <c r="C1286" s="298" t="s">
        <v>13021</v>
      </c>
      <c r="D1286" s="594"/>
      <c r="E1286" s="594"/>
      <c r="F1286" s="594" t="s">
        <v>9153</v>
      </c>
      <c r="G1286" s="594" t="s">
        <v>2904</v>
      </c>
      <c r="H1286" s="594" t="s">
        <v>10177</v>
      </c>
    </row>
    <row r="1287" spans="1:8" x14ac:dyDescent="0.25">
      <c r="A1287" s="619">
        <v>1010</v>
      </c>
      <c r="B1287" s="602" t="s">
        <v>1960</v>
      </c>
      <c r="C1287" s="298" t="s">
        <v>13022</v>
      </c>
      <c r="D1287" s="594"/>
      <c r="E1287" s="594"/>
      <c r="F1287" s="594" t="s">
        <v>9208</v>
      </c>
      <c r="G1287" s="594" t="s">
        <v>2943</v>
      </c>
      <c r="H1287" s="594" t="s">
        <v>10177</v>
      </c>
    </row>
    <row r="1288" spans="1:8" x14ac:dyDescent="0.25">
      <c r="A1288" s="619">
        <v>1010</v>
      </c>
      <c r="B1288" s="602" t="s">
        <v>1960</v>
      </c>
      <c r="C1288" s="298" t="s">
        <v>13023</v>
      </c>
      <c r="D1288" s="594"/>
      <c r="E1288" s="594"/>
      <c r="F1288" s="594" t="s">
        <v>9222</v>
      </c>
      <c r="G1288" s="594" t="s">
        <v>2951</v>
      </c>
      <c r="H1288" s="594" t="s">
        <v>10177</v>
      </c>
    </row>
    <row r="1289" spans="1:8" x14ac:dyDescent="0.25">
      <c r="A1289" s="619">
        <v>1010</v>
      </c>
      <c r="B1289" s="602" t="s">
        <v>1960</v>
      </c>
      <c r="C1289" s="298" t="s">
        <v>13024</v>
      </c>
      <c r="D1289" s="594"/>
      <c r="E1289" s="594"/>
      <c r="F1289" s="594" t="s">
        <v>9211</v>
      </c>
      <c r="G1289" s="594" t="s">
        <v>2967</v>
      </c>
      <c r="H1289" s="594" t="s">
        <v>10177</v>
      </c>
    </row>
    <row r="1290" spans="1:8" x14ac:dyDescent="0.25">
      <c r="A1290" s="619">
        <v>1010</v>
      </c>
      <c r="B1290" s="602" t="s">
        <v>1960</v>
      </c>
      <c r="C1290" s="298" t="s">
        <v>13025</v>
      </c>
      <c r="D1290" s="594"/>
      <c r="E1290" s="594"/>
      <c r="F1290" s="594" t="s">
        <v>9189</v>
      </c>
      <c r="G1290" s="594" t="s">
        <v>2932</v>
      </c>
      <c r="H1290" s="594" t="s">
        <v>10177</v>
      </c>
    </row>
    <row r="1291" spans="1:8" x14ac:dyDescent="0.25">
      <c r="A1291" s="619">
        <v>1010</v>
      </c>
      <c r="B1291" s="602" t="s">
        <v>1960</v>
      </c>
      <c r="C1291" s="298" t="s">
        <v>13026</v>
      </c>
      <c r="D1291" s="594"/>
      <c r="E1291" s="594"/>
      <c r="F1291" s="594" t="s">
        <v>9198</v>
      </c>
      <c r="G1291" s="594" t="s">
        <v>2923</v>
      </c>
      <c r="H1291" s="594" t="s">
        <v>10177</v>
      </c>
    </row>
    <row r="1292" spans="1:8" x14ac:dyDescent="0.25">
      <c r="A1292" s="619">
        <v>1010</v>
      </c>
      <c r="B1292" s="602" t="s">
        <v>1960</v>
      </c>
      <c r="C1292" s="298" t="s">
        <v>13027</v>
      </c>
      <c r="D1292" s="594"/>
      <c r="E1292" s="594"/>
      <c r="F1292" s="594" t="s">
        <v>9190</v>
      </c>
      <c r="G1292" s="594" t="s">
        <v>2936</v>
      </c>
      <c r="H1292" s="594" t="s">
        <v>10177</v>
      </c>
    </row>
    <row r="1293" spans="1:8" x14ac:dyDescent="0.25">
      <c r="A1293" s="619">
        <v>1010</v>
      </c>
      <c r="B1293" s="602" t="s">
        <v>1960</v>
      </c>
      <c r="C1293" s="298" t="s">
        <v>13028</v>
      </c>
      <c r="D1293" s="594"/>
      <c r="E1293" s="594"/>
      <c r="F1293" s="594" t="s">
        <v>9195</v>
      </c>
      <c r="G1293" s="594" t="s">
        <v>2970</v>
      </c>
      <c r="H1293" s="594" t="s">
        <v>10177</v>
      </c>
    </row>
    <row r="1294" spans="1:8" x14ac:dyDescent="0.25">
      <c r="A1294" s="619">
        <v>1010</v>
      </c>
      <c r="B1294" s="602" t="s">
        <v>1960</v>
      </c>
      <c r="C1294" s="298" t="s">
        <v>13029</v>
      </c>
      <c r="D1294" s="594"/>
      <c r="E1294" s="594"/>
      <c r="F1294" s="594" t="s">
        <v>9159</v>
      </c>
      <c r="G1294" s="594" t="s">
        <v>2911</v>
      </c>
      <c r="H1294" s="594" t="s">
        <v>10177</v>
      </c>
    </row>
    <row r="1295" spans="1:8" x14ac:dyDescent="0.25">
      <c r="A1295" s="619">
        <v>1010</v>
      </c>
      <c r="B1295" s="602" t="s">
        <v>1960</v>
      </c>
      <c r="C1295" s="298" t="s">
        <v>13030</v>
      </c>
      <c r="D1295" s="594"/>
      <c r="E1295" s="594"/>
      <c r="F1295" s="594" t="s">
        <v>10949</v>
      </c>
      <c r="G1295" s="594" t="s">
        <v>10950</v>
      </c>
      <c r="H1295" s="594" t="s">
        <v>6439</v>
      </c>
    </row>
    <row r="1296" spans="1:8" x14ac:dyDescent="0.25">
      <c r="A1296" s="619">
        <v>1010</v>
      </c>
      <c r="B1296" s="602" t="s">
        <v>1960</v>
      </c>
      <c r="C1296" s="298" t="s">
        <v>13031</v>
      </c>
      <c r="D1296" s="594"/>
      <c r="E1296" s="594"/>
      <c r="F1296" s="594" t="s">
        <v>10951</v>
      </c>
      <c r="G1296" s="594" t="s">
        <v>10952</v>
      </c>
      <c r="H1296" s="594" t="s">
        <v>6439</v>
      </c>
    </row>
    <row r="1297" spans="1:8" x14ac:dyDescent="0.25">
      <c r="A1297" s="619">
        <v>1010</v>
      </c>
      <c r="B1297" s="602" t="s">
        <v>1960</v>
      </c>
      <c r="C1297" s="298" t="s">
        <v>13032</v>
      </c>
      <c r="D1297" s="594"/>
      <c r="E1297" s="594"/>
      <c r="F1297" s="594" t="s">
        <v>10953</v>
      </c>
      <c r="G1297" s="594" t="s">
        <v>10954</v>
      </c>
      <c r="H1297" s="594" t="s">
        <v>6439</v>
      </c>
    </row>
    <row r="1298" spans="1:8" x14ac:dyDescent="0.25">
      <c r="A1298" s="619">
        <v>1010</v>
      </c>
      <c r="B1298" s="602" t="s">
        <v>1960</v>
      </c>
      <c r="C1298" s="298" t="s">
        <v>13033</v>
      </c>
      <c r="D1298" s="594"/>
      <c r="E1298" s="594"/>
      <c r="F1298" s="594" t="s">
        <v>10955</v>
      </c>
      <c r="G1298" s="594" t="s">
        <v>10956</v>
      </c>
      <c r="H1298" s="594" t="s">
        <v>6439</v>
      </c>
    </row>
    <row r="1299" spans="1:8" x14ac:dyDescent="0.25">
      <c r="A1299" s="619">
        <v>1010</v>
      </c>
      <c r="B1299" s="602" t="s">
        <v>1960</v>
      </c>
      <c r="C1299" s="298" t="s">
        <v>13034</v>
      </c>
      <c r="D1299" s="594"/>
      <c r="E1299" s="594"/>
      <c r="F1299" s="594" t="s">
        <v>10957</v>
      </c>
      <c r="G1299" s="594" t="s">
        <v>10958</v>
      </c>
      <c r="H1299" s="594" t="s">
        <v>6439</v>
      </c>
    </row>
    <row r="1300" spans="1:8" x14ac:dyDescent="0.25">
      <c r="A1300" s="619">
        <v>1010</v>
      </c>
      <c r="B1300" s="602" t="s">
        <v>1960</v>
      </c>
      <c r="C1300" s="298" t="s">
        <v>13035</v>
      </c>
      <c r="D1300" s="594"/>
      <c r="E1300" s="594"/>
      <c r="F1300" s="594" t="s">
        <v>10959</v>
      </c>
      <c r="G1300" s="594" t="s">
        <v>10960</v>
      </c>
      <c r="H1300" s="594" t="s">
        <v>6439</v>
      </c>
    </row>
    <row r="1301" spans="1:8" x14ac:dyDescent="0.25">
      <c r="A1301" s="619">
        <v>1010</v>
      </c>
      <c r="B1301" s="602" t="s">
        <v>1960</v>
      </c>
      <c r="C1301" s="298" t="s">
        <v>13036</v>
      </c>
      <c r="D1301" s="594"/>
      <c r="E1301" s="594"/>
      <c r="F1301" s="594" t="s">
        <v>10961</v>
      </c>
      <c r="G1301" s="594" t="s">
        <v>10962</v>
      </c>
      <c r="H1301" s="594" t="s">
        <v>6439</v>
      </c>
    </row>
    <row r="1302" spans="1:8" x14ac:dyDescent="0.25">
      <c r="A1302" s="619">
        <v>1010</v>
      </c>
      <c r="B1302" s="602" t="s">
        <v>1960</v>
      </c>
      <c r="C1302" s="298" t="s">
        <v>13037</v>
      </c>
      <c r="D1302" s="594"/>
      <c r="E1302" s="594"/>
      <c r="F1302" s="594" t="s">
        <v>10963</v>
      </c>
      <c r="G1302" s="594" t="s">
        <v>10964</v>
      </c>
      <c r="H1302" s="594" t="s">
        <v>6439</v>
      </c>
    </row>
    <row r="1303" spans="1:8" x14ac:dyDescent="0.25">
      <c r="A1303" s="619">
        <v>1010</v>
      </c>
      <c r="B1303" s="602" t="s">
        <v>1960</v>
      </c>
      <c r="C1303" s="298" t="s">
        <v>13038</v>
      </c>
      <c r="D1303" s="594"/>
      <c r="E1303" s="594"/>
      <c r="F1303" s="594" t="s">
        <v>10965</v>
      </c>
      <c r="G1303" s="594" t="s">
        <v>10966</v>
      </c>
      <c r="H1303" s="594" t="s">
        <v>6439</v>
      </c>
    </row>
    <row r="1304" spans="1:8" x14ac:dyDescent="0.25">
      <c r="A1304" s="619">
        <v>1010</v>
      </c>
      <c r="B1304" s="602" t="s">
        <v>1960</v>
      </c>
      <c r="C1304" s="298" t="s">
        <v>13039</v>
      </c>
      <c r="D1304" s="594"/>
      <c r="E1304" s="594"/>
      <c r="F1304" s="594" t="s">
        <v>10967</v>
      </c>
      <c r="G1304" s="594" t="s">
        <v>10968</v>
      </c>
      <c r="H1304" s="594" t="s">
        <v>6439</v>
      </c>
    </row>
    <row r="1305" spans="1:8" x14ac:dyDescent="0.25">
      <c r="A1305" s="619">
        <v>1010</v>
      </c>
      <c r="B1305" s="602" t="s">
        <v>1960</v>
      </c>
      <c r="C1305" s="298" t="s">
        <v>13040</v>
      </c>
      <c r="D1305" s="594"/>
      <c r="E1305" s="594"/>
      <c r="F1305" s="594" t="s">
        <v>10969</v>
      </c>
      <c r="G1305" s="594" t="s">
        <v>10970</v>
      </c>
      <c r="H1305" s="594" t="s">
        <v>6439</v>
      </c>
    </row>
    <row r="1306" spans="1:8" x14ac:dyDescent="0.25">
      <c r="A1306" s="619">
        <v>1010</v>
      </c>
      <c r="B1306" s="602" t="s">
        <v>1960</v>
      </c>
      <c r="C1306" s="298" t="s">
        <v>13041</v>
      </c>
      <c r="D1306" s="594"/>
      <c r="E1306" s="594"/>
      <c r="F1306" s="594" t="s">
        <v>10971</v>
      </c>
      <c r="G1306" s="594" t="s">
        <v>10972</v>
      </c>
      <c r="H1306" s="594" t="s">
        <v>6439</v>
      </c>
    </row>
    <row r="1307" spans="1:8" x14ac:dyDescent="0.25">
      <c r="A1307" s="619">
        <v>1010</v>
      </c>
      <c r="B1307" s="602" t="s">
        <v>1960</v>
      </c>
      <c r="C1307" s="298" t="s">
        <v>13042</v>
      </c>
      <c r="D1307" s="594"/>
      <c r="E1307" s="594"/>
      <c r="F1307" s="594" t="s">
        <v>10973</v>
      </c>
      <c r="G1307" s="594" t="s">
        <v>10974</v>
      </c>
      <c r="H1307" s="594" t="s">
        <v>6439</v>
      </c>
    </row>
    <row r="1308" spans="1:8" x14ac:dyDescent="0.25">
      <c r="A1308" s="619">
        <v>1010</v>
      </c>
      <c r="B1308" s="602" t="s">
        <v>1960</v>
      </c>
      <c r="C1308" s="298" t="s">
        <v>13043</v>
      </c>
      <c r="D1308" s="594"/>
      <c r="E1308" s="594"/>
      <c r="F1308" s="594" t="s">
        <v>10975</v>
      </c>
      <c r="G1308" s="594" t="s">
        <v>10976</v>
      </c>
      <c r="H1308" s="594" t="s">
        <v>6439</v>
      </c>
    </row>
    <row r="1309" spans="1:8" x14ac:dyDescent="0.25">
      <c r="A1309" s="619">
        <v>1010</v>
      </c>
      <c r="B1309" s="602" t="s">
        <v>1960</v>
      </c>
      <c r="C1309" s="298" t="s">
        <v>13044</v>
      </c>
      <c r="D1309" s="594"/>
      <c r="E1309" s="594"/>
      <c r="F1309" s="594" t="s">
        <v>10977</v>
      </c>
      <c r="G1309" s="594" t="s">
        <v>10978</v>
      </c>
      <c r="H1309" s="594" t="s">
        <v>6439</v>
      </c>
    </row>
    <row r="1310" spans="1:8" x14ac:dyDescent="0.25">
      <c r="A1310" s="619">
        <v>1010</v>
      </c>
      <c r="B1310" s="602" t="s">
        <v>1960</v>
      </c>
      <c r="C1310" s="298" t="s">
        <v>13045</v>
      </c>
      <c r="D1310" s="594"/>
      <c r="E1310" s="594"/>
      <c r="F1310" s="594" t="s">
        <v>10979</v>
      </c>
      <c r="G1310" s="594" t="s">
        <v>10980</v>
      </c>
      <c r="H1310" s="594" t="s">
        <v>6439</v>
      </c>
    </row>
    <row r="1311" spans="1:8" x14ac:dyDescent="0.25">
      <c r="A1311" s="619">
        <v>1010</v>
      </c>
      <c r="B1311" s="602" t="s">
        <v>1960</v>
      </c>
      <c r="C1311" s="298" t="s">
        <v>13046</v>
      </c>
      <c r="D1311" s="594"/>
      <c r="E1311" s="594"/>
      <c r="F1311" s="594" t="s">
        <v>9240</v>
      </c>
      <c r="G1311" s="593" t="s">
        <v>2153</v>
      </c>
      <c r="H1311" s="594" t="s">
        <v>10179</v>
      </c>
    </row>
    <row r="1312" spans="1:8" x14ac:dyDescent="0.25">
      <c r="A1312" s="619">
        <v>1010</v>
      </c>
      <c r="B1312" s="602" t="s">
        <v>1960</v>
      </c>
      <c r="C1312" s="298" t="s">
        <v>13047</v>
      </c>
      <c r="D1312" s="594"/>
      <c r="E1312" s="594"/>
      <c r="F1312" s="594" t="s">
        <v>9239</v>
      </c>
      <c r="G1312" s="593" t="s">
        <v>2153</v>
      </c>
      <c r="H1312" s="594" t="s">
        <v>6440</v>
      </c>
    </row>
    <row r="1313" spans="1:8" x14ac:dyDescent="0.25">
      <c r="A1313" s="619">
        <v>1010</v>
      </c>
      <c r="B1313" s="602" t="s">
        <v>1960</v>
      </c>
      <c r="C1313" s="298" t="s">
        <v>13048</v>
      </c>
      <c r="D1313" s="594"/>
      <c r="E1313" s="594"/>
      <c r="F1313" s="594" t="s">
        <v>9254</v>
      </c>
      <c r="G1313" s="594" t="s">
        <v>2986</v>
      </c>
      <c r="H1313" s="594" t="s">
        <v>10176</v>
      </c>
    </row>
    <row r="1314" spans="1:8" x14ac:dyDescent="0.25">
      <c r="A1314" s="619">
        <v>1010</v>
      </c>
      <c r="B1314" s="602" t="s">
        <v>1960</v>
      </c>
      <c r="C1314" s="298" t="s">
        <v>13049</v>
      </c>
      <c r="D1314" s="594"/>
      <c r="E1314" s="594"/>
      <c r="F1314" s="594" t="s">
        <v>9245</v>
      </c>
      <c r="G1314" s="594" t="s">
        <v>2977</v>
      </c>
      <c r="H1314" s="594" t="s">
        <v>10176</v>
      </c>
    </row>
    <row r="1315" spans="1:8" x14ac:dyDescent="0.25">
      <c r="A1315" s="619">
        <v>1010</v>
      </c>
      <c r="B1315" s="602" t="s">
        <v>1960</v>
      </c>
      <c r="C1315" s="298" t="s">
        <v>13050</v>
      </c>
      <c r="D1315" s="594"/>
      <c r="E1315" s="594"/>
      <c r="F1315" s="594" t="s">
        <v>9250</v>
      </c>
      <c r="G1315" s="594" t="s">
        <v>2982</v>
      </c>
      <c r="H1315" s="594" t="s">
        <v>10176</v>
      </c>
    </row>
    <row r="1316" spans="1:8" x14ac:dyDescent="0.25">
      <c r="A1316" s="619">
        <v>1010</v>
      </c>
      <c r="B1316" s="602" t="s">
        <v>1960</v>
      </c>
      <c r="C1316" s="298" t="s">
        <v>13051</v>
      </c>
      <c r="D1316" s="594"/>
      <c r="E1316" s="594"/>
      <c r="F1316" s="594" t="s">
        <v>9256</v>
      </c>
      <c r="G1316" s="594" t="s">
        <v>2987</v>
      </c>
      <c r="H1316" s="594" t="s">
        <v>10176</v>
      </c>
    </row>
    <row r="1317" spans="1:8" x14ac:dyDescent="0.25">
      <c r="A1317" s="619">
        <v>1010</v>
      </c>
      <c r="B1317" s="602" t="s">
        <v>1960</v>
      </c>
      <c r="C1317" s="298" t="s">
        <v>13052</v>
      </c>
      <c r="D1317" s="594"/>
      <c r="E1317" s="594"/>
      <c r="F1317" s="594" t="s">
        <v>9258</v>
      </c>
      <c r="G1317" s="594" t="s">
        <v>2992</v>
      </c>
      <c r="H1317" s="594" t="s">
        <v>10176</v>
      </c>
    </row>
    <row r="1318" spans="1:8" x14ac:dyDescent="0.25">
      <c r="A1318" s="619">
        <v>1010</v>
      </c>
      <c r="B1318" s="602" t="s">
        <v>1960</v>
      </c>
      <c r="C1318" s="298" t="s">
        <v>13053</v>
      </c>
      <c r="D1318" s="594"/>
      <c r="E1318" s="594"/>
      <c r="F1318" s="594" t="s">
        <v>9248</v>
      </c>
      <c r="G1318" s="594" t="s">
        <v>2981</v>
      </c>
      <c r="H1318" s="594" t="s">
        <v>10176</v>
      </c>
    </row>
    <row r="1319" spans="1:8" x14ac:dyDescent="0.25">
      <c r="A1319" s="619">
        <v>1010</v>
      </c>
      <c r="B1319" s="602" t="s">
        <v>1960</v>
      </c>
      <c r="C1319" s="298" t="s">
        <v>13054</v>
      </c>
      <c r="D1319" s="594"/>
      <c r="E1319" s="594"/>
      <c r="F1319" s="594" t="s">
        <v>9253</v>
      </c>
      <c r="G1319" s="594" t="s">
        <v>2074</v>
      </c>
      <c r="H1319" s="594" t="s">
        <v>10176</v>
      </c>
    </row>
    <row r="1320" spans="1:8" x14ac:dyDescent="0.25">
      <c r="A1320" s="619">
        <v>1010</v>
      </c>
      <c r="B1320" s="602" t="s">
        <v>1960</v>
      </c>
      <c r="C1320" s="298" t="s">
        <v>13055</v>
      </c>
      <c r="D1320" s="594"/>
      <c r="E1320" s="594"/>
      <c r="F1320" s="594" t="s">
        <v>9241</v>
      </c>
      <c r="G1320" s="594" t="s">
        <v>2991</v>
      </c>
      <c r="H1320" s="594" t="s">
        <v>10176</v>
      </c>
    </row>
    <row r="1321" spans="1:8" x14ac:dyDescent="0.25">
      <c r="A1321" s="619">
        <v>1010</v>
      </c>
      <c r="B1321" s="602" t="s">
        <v>1960</v>
      </c>
      <c r="C1321" s="298" t="s">
        <v>13056</v>
      </c>
      <c r="D1321" s="594"/>
      <c r="E1321" s="594"/>
      <c r="F1321" s="594" t="s">
        <v>9242</v>
      </c>
      <c r="G1321" s="594" t="s">
        <v>2980</v>
      </c>
      <c r="H1321" s="594" t="s">
        <v>10176</v>
      </c>
    </row>
    <row r="1322" spans="1:8" x14ac:dyDescent="0.25">
      <c r="A1322" s="619">
        <v>1010</v>
      </c>
      <c r="B1322" s="602" t="s">
        <v>1960</v>
      </c>
      <c r="C1322" s="298" t="s">
        <v>13057</v>
      </c>
      <c r="D1322" s="594"/>
      <c r="E1322" s="594"/>
      <c r="F1322" s="594" t="s">
        <v>10981</v>
      </c>
      <c r="G1322" s="594" t="s">
        <v>2993</v>
      </c>
      <c r="H1322" s="594" t="s">
        <v>10176</v>
      </c>
    </row>
    <row r="1323" spans="1:8" x14ac:dyDescent="0.25">
      <c r="A1323" s="619">
        <v>1010</v>
      </c>
      <c r="B1323" s="602" t="s">
        <v>1960</v>
      </c>
      <c r="C1323" s="298" t="s">
        <v>13058</v>
      </c>
      <c r="D1323" s="594"/>
      <c r="E1323" s="594"/>
      <c r="F1323" s="594" t="s">
        <v>9255</v>
      </c>
      <c r="G1323" s="594" t="s">
        <v>2988</v>
      </c>
      <c r="H1323" s="594" t="s">
        <v>10176</v>
      </c>
    </row>
    <row r="1324" spans="1:8" x14ac:dyDescent="0.25">
      <c r="A1324" s="619">
        <v>1010</v>
      </c>
      <c r="B1324" s="602" t="s">
        <v>1960</v>
      </c>
      <c r="C1324" s="298" t="s">
        <v>13059</v>
      </c>
      <c r="D1324" s="594"/>
      <c r="E1324" s="594"/>
      <c r="F1324" s="594" t="s">
        <v>9261</v>
      </c>
      <c r="G1324" s="594" t="s">
        <v>2994</v>
      </c>
      <c r="H1324" s="594" t="s">
        <v>10176</v>
      </c>
    </row>
    <row r="1325" spans="1:8" x14ac:dyDescent="0.25">
      <c r="A1325" s="619">
        <v>1010</v>
      </c>
      <c r="B1325" s="602" t="s">
        <v>1960</v>
      </c>
      <c r="C1325" s="298" t="s">
        <v>13060</v>
      </c>
      <c r="D1325" s="594"/>
      <c r="E1325" s="594"/>
      <c r="F1325" s="594" t="s">
        <v>9247</v>
      </c>
      <c r="G1325" s="594" t="s">
        <v>2979</v>
      </c>
      <c r="H1325" s="594" t="s">
        <v>10178</v>
      </c>
    </row>
    <row r="1326" spans="1:8" x14ac:dyDescent="0.25">
      <c r="A1326" s="619">
        <v>1010</v>
      </c>
      <c r="B1326" s="602" t="s">
        <v>1960</v>
      </c>
      <c r="C1326" s="298" t="s">
        <v>13061</v>
      </c>
      <c r="D1326" s="594"/>
      <c r="E1326" s="594"/>
      <c r="F1326" s="594" t="s">
        <v>9252</v>
      </c>
      <c r="G1326" s="594" t="s">
        <v>2984</v>
      </c>
      <c r="H1326" s="594" t="s">
        <v>10178</v>
      </c>
    </row>
    <row r="1327" spans="1:8" x14ac:dyDescent="0.25">
      <c r="A1327" s="619">
        <v>1010</v>
      </c>
      <c r="B1327" s="602" t="s">
        <v>1960</v>
      </c>
      <c r="C1327" s="298" t="s">
        <v>13062</v>
      </c>
      <c r="D1327" s="594"/>
      <c r="E1327" s="594"/>
      <c r="F1327" s="594" t="s">
        <v>9257</v>
      </c>
      <c r="G1327" s="594" t="s">
        <v>2987</v>
      </c>
      <c r="H1327" s="594" t="s">
        <v>10178</v>
      </c>
    </row>
    <row r="1328" spans="1:8" x14ac:dyDescent="0.25">
      <c r="A1328" s="619">
        <v>1010</v>
      </c>
      <c r="B1328" s="602" t="s">
        <v>1960</v>
      </c>
      <c r="C1328" s="298" t="s">
        <v>13063</v>
      </c>
      <c r="D1328" s="594"/>
      <c r="E1328" s="594"/>
      <c r="F1328" s="594" t="s">
        <v>9249</v>
      </c>
      <c r="G1328" s="594" t="s">
        <v>2981</v>
      </c>
      <c r="H1328" s="594" t="s">
        <v>10178</v>
      </c>
    </row>
    <row r="1329" spans="1:8" x14ac:dyDescent="0.25">
      <c r="A1329" s="619">
        <v>1010</v>
      </c>
      <c r="B1329" s="602" t="s">
        <v>1960</v>
      </c>
      <c r="C1329" s="298" t="s">
        <v>13064</v>
      </c>
      <c r="D1329" s="594"/>
      <c r="E1329" s="594"/>
      <c r="F1329" s="594" t="s">
        <v>9243</v>
      </c>
      <c r="G1329" s="594" t="s">
        <v>2985</v>
      </c>
      <c r="H1329" s="594" t="s">
        <v>10178</v>
      </c>
    </row>
    <row r="1330" spans="1:8" x14ac:dyDescent="0.25">
      <c r="A1330" s="619">
        <v>1010</v>
      </c>
      <c r="B1330" s="602" t="s">
        <v>1960</v>
      </c>
      <c r="C1330" s="298" t="s">
        <v>13065</v>
      </c>
      <c r="D1330" s="594"/>
      <c r="E1330" s="594"/>
      <c r="F1330" s="594" t="s">
        <v>9259</v>
      </c>
      <c r="G1330" s="594" t="s">
        <v>2993</v>
      </c>
      <c r="H1330" s="594" t="s">
        <v>10178</v>
      </c>
    </row>
    <row r="1331" spans="1:8" x14ac:dyDescent="0.25">
      <c r="A1331" s="619">
        <v>1010</v>
      </c>
      <c r="B1331" s="602" t="s">
        <v>1960</v>
      </c>
      <c r="C1331" s="298" t="s">
        <v>13066</v>
      </c>
      <c r="D1331" s="594"/>
      <c r="E1331" s="594"/>
      <c r="F1331" s="594" t="s">
        <v>9262</v>
      </c>
      <c r="G1331" s="594" t="s">
        <v>2994</v>
      </c>
      <c r="H1331" s="594" t="s">
        <v>10178</v>
      </c>
    </row>
    <row r="1332" spans="1:8" x14ac:dyDescent="0.25">
      <c r="A1332" s="619">
        <v>1010</v>
      </c>
      <c r="B1332" s="602" t="s">
        <v>1960</v>
      </c>
      <c r="C1332" s="298" t="s">
        <v>13067</v>
      </c>
      <c r="D1332" s="594"/>
      <c r="E1332" s="594"/>
      <c r="F1332" s="594" t="s">
        <v>9246</v>
      </c>
      <c r="G1332" s="594" t="s">
        <v>2978</v>
      </c>
      <c r="H1332" s="594" t="s">
        <v>10177</v>
      </c>
    </row>
    <row r="1333" spans="1:8" x14ac:dyDescent="0.25">
      <c r="A1333" s="619">
        <v>1010</v>
      </c>
      <c r="B1333" s="602" t="s">
        <v>1960</v>
      </c>
      <c r="C1333" s="298" t="s">
        <v>13068</v>
      </c>
      <c r="D1333" s="594"/>
      <c r="E1333" s="594"/>
      <c r="F1333" s="594" t="s">
        <v>9251</v>
      </c>
      <c r="G1333" s="594" t="s">
        <v>2983</v>
      </c>
      <c r="H1333" s="594" t="s">
        <v>10177</v>
      </c>
    </row>
    <row r="1334" spans="1:8" x14ac:dyDescent="0.25">
      <c r="A1334" s="619">
        <v>1010</v>
      </c>
      <c r="B1334" s="602" t="s">
        <v>1960</v>
      </c>
      <c r="C1334" s="298" t="s">
        <v>13069</v>
      </c>
      <c r="D1334" s="594"/>
      <c r="E1334" s="594"/>
      <c r="F1334" s="594" t="s">
        <v>9244</v>
      </c>
      <c r="G1334" s="594" t="s">
        <v>2990</v>
      </c>
      <c r="H1334" s="594" t="s">
        <v>10177</v>
      </c>
    </row>
    <row r="1335" spans="1:8" x14ac:dyDescent="0.25">
      <c r="A1335" s="619">
        <v>1010</v>
      </c>
      <c r="B1335" s="602" t="s">
        <v>1960</v>
      </c>
      <c r="C1335" s="298" t="s">
        <v>13070</v>
      </c>
      <c r="D1335" s="594"/>
      <c r="E1335" s="594"/>
      <c r="F1335" s="594" t="s">
        <v>9260</v>
      </c>
      <c r="G1335" s="594" t="s">
        <v>2993</v>
      </c>
      <c r="H1335" s="594" t="s">
        <v>10177</v>
      </c>
    </row>
    <row r="1336" spans="1:8" x14ac:dyDescent="0.25">
      <c r="A1336" s="619">
        <v>1010</v>
      </c>
      <c r="B1336" s="602" t="s">
        <v>1960</v>
      </c>
      <c r="C1336" s="298" t="s">
        <v>13071</v>
      </c>
      <c r="D1336" s="594"/>
      <c r="E1336" s="594"/>
      <c r="F1336" s="594" t="s">
        <v>9263</v>
      </c>
      <c r="G1336" s="594" t="s">
        <v>2994</v>
      </c>
      <c r="H1336" s="594" t="s">
        <v>10177</v>
      </c>
    </row>
    <row r="1337" spans="1:8" x14ac:dyDescent="0.25">
      <c r="A1337" s="619">
        <v>1010</v>
      </c>
      <c r="B1337" s="602" t="s">
        <v>1960</v>
      </c>
      <c r="C1337" s="298" t="s">
        <v>13072</v>
      </c>
      <c r="D1337" s="594"/>
      <c r="E1337" s="594"/>
      <c r="F1337" s="594" t="s">
        <v>10982</v>
      </c>
      <c r="G1337" s="594" t="s">
        <v>10983</v>
      </c>
      <c r="H1337" s="594" t="s">
        <v>6439</v>
      </c>
    </row>
    <row r="1338" spans="1:8" x14ac:dyDescent="0.25">
      <c r="A1338" s="619">
        <v>1010</v>
      </c>
      <c r="B1338" s="602" t="s">
        <v>1960</v>
      </c>
      <c r="C1338" s="298" t="s">
        <v>13073</v>
      </c>
      <c r="D1338" s="594"/>
      <c r="E1338" s="594"/>
      <c r="F1338" s="594" t="s">
        <v>10984</v>
      </c>
      <c r="G1338" s="594" t="s">
        <v>10985</v>
      </c>
      <c r="H1338" s="594" t="s">
        <v>6439</v>
      </c>
    </row>
    <row r="1339" spans="1:8" x14ac:dyDescent="0.25">
      <c r="A1339" s="619">
        <v>1010</v>
      </c>
      <c r="B1339" s="602" t="s">
        <v>1960</v>
      </c>
      <c r="C1339" s="298" t="s">
        <v>13074</v>
      </c>
      <c r="D1339" s="594"/>
      <c r="E1339" s="594"/>
      <c r="F1339" s="594" t="s">
        <v>10986</v>
      </c>
      <c r="G1339" s="594" t="s">
        <v>10987</v>
      </c>
      <c r="H1339" s="594" t="s">
        <v>6439</v>
      </c>
    </row>
    <row r="1340" spans="1:8" x14ac:dyDescent="0.25">
      <c r="A1340" s="619">
        <v>1010</v>
      </c>
      <c r="B1340" s="602" t="s">
        <v>1960</v>
      </c>
      <c r="C1340" s="298" t="s">
        <v>13075</v>
      </c>
      <c r="D1340" s="594"/>
      <c r="E1340" s="594"/>
      <c r="F1340" s="594" t="s">
        <v>10988</v>
      </c>
      <c r="G1340" s="594" t="s">
        <v>10989</v>
      </c>
      <c r="H1340" s="594" t="s">
        <v>6439</v>
      </c>
    </row>
    <row r="1341" spans="1:8" x14ac:dyDescent="0.25">
      <c r="A1341" s="619">
        <v>1010</v>
      </c>
      <c r="B1341" s="602" t="s">
        <v>1960</v>
      </c>
      <c r="C1341" s="298" t="s">
        <v>13076</v>
      </c>
      <c r="D1341" s="594"/>
      <c r="E1341" s="594"/>
      <c r="F1341" s="594" t="s">
        <v>10990</v>
      </c>
      <c r="G1341" s="594" t="s">
        <v>2015</v>
      </c>
      <c r="H1341" s="594" t="s">
        <v>6439</v>
      </c>
    </row>
    <row r="1342" spans="1:8" x14ac:dyDescent="0.25">
      <c r="A1342" s="619">
        <v>1010</v>
      </c>
      <c r="B1342" s="602" t="s">
        <v>1960</v>
      </c>
      <c r="C1342" s="298" t="s">
        <v>13077</v>
      </c>
      <c r="D1342" s="594"/>
      <c r="E1342" s="594"/>
      <c r="F1342" s="594" t="s">
        <v>10991</v>
      </c>
      <c r="G1342" s="594" t="s">
        <v>10992</v>
      </c>
      <c r="H1342" s="594" t="s">
        <v>6439</v>
      </c>
    </row>
    <row r="1343" spans="1:8" x14ac:dyDescent="0.25">
      <c r="A1343" s="619">
        <v>1010</v>
      </c>
      <c r="B1343" s="602" t="s">
        <v>1960</v>
      </c>
      <c r="C1343" s="298" t="s">
        <v>13078</v>
      </c>
      <c r="D1343" s="594"/>
      <c r="E1343" s="594"/>
      <c r="F1343" s="594" t="s">
        <v>9265</v>
      </c>
      <c r="G1343" s="593" t="s">
        <v>2152</v>
      </c>
      <c r="H1343" s="594" t="s">
        <v>10179</v>
      </c>
    </row>
    <row r="1344" spans="1:8" x14ac:dyDescent="0.25">
      <c r="A1344" s="619">
        <v>1010</v>
      </c>
      <c r="B1344" s="602" t="s">
        <v>1960</v>
      </c>
      <c r="C1344" s="298" t="s">
        <v>13079</v>
      </c>
      <c r="D1344" s="594"/>
      <c r="E1344" s="594"/>
      <c r="F1344" s="594" t="s">
        <v>9264</v>
      </c>
      <c r="G1344" s="593" t="s">
        <v>2152</v>
      </c>
      <c r="H1344" s="594" t="s">
        <v>6440</v>
      </c>
    </row>
    <row r="1345" spans="1:8" x14ac:dyDescent="0.25">
      <c r="A1345" s="619">
        <v>1010</v>
      </c>
      <c r="B1345" s="602" t="s">
        <v>1960</v>
      </c>
      <c r="C1345" s="298" t="s">
        <v>13080</v>
      </c>
      <c r="D1345" s="594"/>
      <c r="E1345" s="594"/>
      <c r="F1345" s="594" t="s">
        <v>9266</v>
      </c>
      <c r="G1345" s="594" t="s">
        <v>2999</v>
      </c>
      <c r="H1345" s="594" t="s">
        <v>10176</v>
      </c>
    </row>
    <row r="1346" spans="1:8" x14ac:dyDescent="0.25">
      <c r="A1346" s="619">
        <v>1010</v>
      </c>
      <c r="B1346" s="602" t="s">
        <v>1960</v>
      </c>
      <c r="C1346" s="298" t="s">
        <v>13081</v>
      </c>
      <c r="D1346" s="594"/>
      <c r="E1346" s="594"/>
      <c r="F1346" s="594" t="s">
        <v>10993</v>
      </c>
      <c r="G1346" s="594" t="s">
        <v>3002</v>
      </c>
      <c r="H1346" s="594" t="s">
        <v>10176</v>
      </c>
    </row>
    <row r="1347" spans="1:8" x14ac:dyDescent="0.25">
      <c r="A1347" s="619">
        <v>1010</v>
      </c>
      <c r="B1347" s="602" t="s">
        <v>1960</v>
      </c>
      <c r="C1347" s="298" t="s">
        <v>13082</v>
      </c>
      <c r="D1347" s="594"/>
      <c r="E1347" s="594"/>
      <c r="F1347" s="594" t="s">
        <v>9271</v>
      </c>
      <c r="G1347" s="594" t="s">
        <v>3000</v>
      </c>
      <c r="H1347" s="594" t="s">
        <v>10176</v>
      </c>
    </row>
    <row r="1348" spans="1:8" x14ac:dyDescent="0.25">
      <c r="A1348" s="619">
        <v>1010</v>
      </c>
      <c r="B1348" s="602" t="s">
        <v>1960</v>
      </c>
      <c r="C1348" s="298" t="s">
        <v>13083</v>
      </c>
      <c r="D1348" s="594"/>
      <c r="E1348" s="594"/>
      <c r="F1348" s="594" t="s">
        <v>10994</v>
      </c>
      <c r="G1348" s="594" t="s">
        <v>2997</v>
      </c>
      <c r="H1348" s="594" t="s">
        <v>10176</v>
      </c>
    </row>
    <row r="1349" spans="1:8" x14ac:dyDescent="0.25">
      <c r="A1349" s="619">
        <v>1010</v>
      </c>
      <c r="B1349" s="602" t="s">
        <v>1960</v>
      </c>
      <c r="C1349" s="298" t="s">
        <v>13084</v>
      </c>
      <c r="D1349" s="594"/>
      <c r="E1349" s="594"/>
      <c r="F1349" s="594" t="s">
        <v>9272</v>
      </c>
      <c r="G1349" s="594" t="s">
        <v>3001</v>
      </c>
      <c r="H1349" s="594" t="s">
        <v>10176</v>
      </c>
    </row>
    <row r="1350" spans="1:8" x14ac:dyDescent="0.25">
      <c r="A1350" s="619">
        <v>1010</v>
      </c>
      <c r="B1350" s="602" t="s">
        <v>1960</v>
      </c>
      <c r="C1350" s="298" t="s">
        <v>13085</v>
      </c>
      <c r="D1350" s="594"/>
      <c r="E1350" s="594"/>
      <c r="F1350" s="594" t="s">
        <v>9267</v>
      </c>
      <c r="G1350" s="594" t="s">
        <v>2999</v>
      </c>
      <c r="H1350" s="594" t="s">
        <v>10178</v>
      </c>
    </row>
    <row r="1351" spans="1:8" x14ac:dyDescent="0.25">
      <c r="A1351" s="619">
        <v>1010</v>
      </c>
      <c r="B1351" s="602" t="s">
        <v>1960</v>
      </c>
      <c r="C1351" s="298" t="s">
        <v>13086</v>
      </c>
      <c r="D1351" s="594"/>
      <c r="E1351" s="594"/>
      <c r="F1351" s="594" t="s">
        <v>9268</v>
      </c>
      <c r="G1351" s="594" t="s">
        <v>2996</v>
      </c>
      <c r="H1351" s="594" t="s">
        <v>10178</v>
      </c>
    </row>
    <row r="1352" spans="1:8" x14ac:dyDescent="0.25">
      <c r="A1352" s="619">
        <v>1010</v>
      </c>
      <c r="B1352" s="602" t="s">
        <v>1960</v>
      </c>
      <c r="C1352" s="298" t="s">
        <v>13087</v>
      </c>
      <c r="D1352" s="594"/>
      <c r="E1352" s="594"/>
      <c r="F1352" s="594" t="s">
        <v>9269</v>
      </c>
      <c r="G1352" s="594" t="s">
        <v>2995</v>
      </c>
      <c r="H1352" s="594" t="s">
        <v>10177</v>
      </c>
    </row>
    <row r="1353" spans="1:8" x14ac:dyDescent="0.25">
      <c r="A1353" s="619">
        <v>1010</v>
      </c>
      <c r="B1353" s="602" t="s">
        <v>1960</v>
      </c>
      <c r="C1353" s="298" t="s">
        <v>13088</v>
      </c>
      <c r="D1353" s="594"/>
      <c r="E1353" s="594"/>
      <c r="F1353" s="594" t="s">
        <v>9270</v>
      </c>
      <c r="G1353" s="594" t="s">
        <v>2998</v>
      </c>
      <c r="H1353" s="594" t="s">
        <v>10177</v>
      </c>
    </row>
    <row r="1354" spans="1:8" x14ac:dyDescent="0.25">
      <c r="A1354" s="619">
        <v>1010</v>
      </c>
      <c r="B1354" s="602" t="s">
        <v>1960</v>
      </c>
      <c r="C1354" s="298" t="s">
        <v>13089</v>
      </c>
      <c r="D1354" s="594"/>
      <c r="E1354" s="594"/>
      <c r="F1354" s="594" t="s">
        <v>9274</v>
      </c>
      <c r="G1354" s="593" t="s">
        <v>2151</v>
      </c>
      <c r="H1354" s="594" t="s">
        <v>10179</v>
      </c>
    </row>
    <row r="1355" spans="1:8" x14ac:dyDescent="0.25">
      <c r="A1355" s="619">
        <v>1010</v>
      </c>
      <c r="B1355" s="602" t="s">
        <v>1960</v>
      </c>
      <c r="C1355" s="298" t="s">
        <v>13090</v>
      </c>
      <c r="D1355" s="594"/>
      <c r="E1355" s="594"/>
      <c r="F1355" s="594" t="s">
        <v>9273</v>
      </c>
      <c r="G1355" s="593" t="s">
        <v>2151</v>
      </c>
      <c r="H1355" s="594" t="s">
        <v>6440</v>
      </c>
    </row>
    <row r="1356" spans="1:8" x14ac:dyDescent="0.25">
      <c r="A1356" s="619">
        <v>1010</v>
      </c>
      <c r="B1356" s="602" t="s">
        <v>1960</v>
      </c>
      <c r="C1356" s="298" t="s">
        <v>13091</v>
      </c>
      <c r="D1356" s="594"/>
      <c r="E1356" s="594"/>
      <c r="F1356" s="594" t="s">
        <v>9276</v>
      </c>
      <c r="G1356" s="593" t="s">
        <v>2150</v>
      </c>
      <c r="H1356" s="594" t="s">
        <v>10179</v>
      </c>
    </row>
    <row r="1357" spans="1:8" x14ac:dyDescent="0.25">
      <c r="A1357" s="619">
        <v>1010</v>
      </c>
      <c r="B1357" s="602" t="s">
        <v>1960</v>
      </c>
      <c r="C1357" s="298" t="s">
        <v>13091</v>
      </c>
      <c r="D1357" s="594"/>
      <c r="E1357" s="594"/>
      <c r="F1357" s="594" t="s">
        <v>9275</v>
      </c>
      <c r="G1357" s="593" t="s">
        <v>2150</v>
      </c>
      <c r="H1357" s="594" t="s">
        <v>6440</v>
      </c>
    </row>
    <row r="1358" spans="1:8" x14ac:dyDescent="0.25">
      <c r="A1358" s="619">
        <v>1010</v>
      </c>
      <c r="B1358" s="602" t="s">
        <v>1960</v>
      </c>
      <c r="C1358" s="298" t="s">
        <v>13091</v>
      </c>
      <c r="D1358" s="594"/>
      <c r="E1358" s="594"/>
      <c r="F1358" s="594" t="s">
        <v>9278</v>
      </c>
      <c r="G1358" s="593" t="s">
        <v>2149</v>
      </c>
      <c r="H1358" s="594" t="s">
        <v>10179</v>
      </c>
    </row>
    <row r="1359" spans="1:8" x14ac:dyDescent="0.25">
      <c r="A1359" s="619">
        <v>1010</v>
      </c>
      <c r="B1359" s="602" t="s">
        <v>1960</v>
      </c>
      <c r="C1359" s="298" t="s">
        <v>13092</v>
      </c>
      <c r="D1359" s="594"/>
      <c r="E1359" s="594"/>
      <c r="F1359" s="594" t="s">
        <v>9277</v>
      </c>
      <c r="G1359" s="593" t="s">
        <v>2149</v>
      </c>
      <c r="H1359" s="594" t="s">
        <v>6440</v>
      </c>
    </row>
    <row r="1360" spans="1:8" x14ac:dyDescent="0.25">
      <c r="A1360" s="619">
        <v>1010</v>
      </c>
      <c r="B1360" s="602" t="s">
        <v>1960</v>
      </c>
      <c r="C1360" s="298" t="s">
        <v>13093</v>
      </c>
      <c r="D1360" s="594"/>
      <c r="E1360" s="594"/>
      <c r="F1360" s="594" t="s">
        <v>9280</v>
      </c>
      <c r="G1360" s="593" t="s">
        <v>2148</v>
      </c>
      <c r="H1360" s="594" t="s">
        <v>10179</v>
      </c>
    </row>
    <row r="1361" spans="1:8" x14ac:dyDescent="0.25">
      <c r="A1361" s="619">
        <v>1010</v>
      </c>
      <c r="B1361" s="602" t="s">
        <v>1960</v>
      </c>
      <c r="C1361" s="298" t="s">
        <v>13093</v>
      </c>
      <c r="D1361" s="594"/>
      <c r="E1361" s="594"/>
      <c r="F1361" s="594" t="s">
        <v>9279</v>
      </c>
      <c r="G1361" s="593" t="s">
        <v>2148</v>
      </c>
      <c r="H1361" s="594" t="s">
        <v>6440</v>
      </c>
    </row>
    <row r="1362" spans="1:8" x14ac:dyDescent="0.25">
      <c r="A1362" s="619">
        <v>1010</v>
      </c>
      <c r="B1362" s="602" t="s">
        <v>1960</v>
      </c>
      <c r="C1362" s="298" t="s">
        <v>13094</v>
      </c>
      <c r="D1362" s="594"/>
      <c r="E1362" s="594"/>
      <c r="F1362" s="594" t="s">
        <v>9282</v>
      </c>
      <c r="G1362" s="593" t="s">
        <v>2147</v>
      </c>
      <c r="H1362" s="594" t="s">
        <v>10179</v>
      </c>
    </row>
    <row r="1363" spans="1:8" x14ac:dyDescent="0.25">
      <c r="A1363" s="619">
        <v>1010</v>
      </c>
      <c r="B1363" s="602" t="s">
        <v>1960</v>
      </c>
      <c r="C1363" s="298" t="s">
        <v>13095</v>
      </c>
      <c r="D1363" s="594"/>
      <c r="E1363" s="594"/>
      <c r="F1363" s="594" t="s">
        <v>9281</v>
      </c>
      <c r="G1363" s="593" t="s">
        <v>2147</v>
      </c>
      <c r="H1363" s="594" t="s">
        <v>6440</v>
      </c>
    </row>
    <row r="1364" spans="1:8" x14ac:dyDescent="0.25">
      <c r="A1364" s="619">
        <v>1010</v>
      </c>
      <c r="B1364" s="602" t="s">
        <v>1960</v>
      </c>
      <c r="C1364" s="298" t="s">
        <v>13096</v>
      </c>
      <c r="D1364" s="594"/>
      <c r="E1364" s="594"/>
      <c r="F1364" s="594" t="s">
        <v>9284</v>
      </c>
      <c r="G1364" s="593" t="s">
        <v>2146</v>
      </c>
      <c r="H1364" s="594" t="s">
        <v>10179</v>
      </c>
    </row>
    <row r="1365" spans="1:8" x14ac:dyDescent="0.25">
      <c r="A1365" s="619">
        <v>1010</v>
      </c>
      <c r="B1365" s="602" t="s">
        <v>1960</v>
      </c>
      <c r="C1365" s="298" t="s">
        <v>13096</v>
      </c>
      <c r="D1365" s="594"/>
      <c r="E1365" s="594"/>
      <c r="F1365" s="594" t="s">
        <v>9283</v>
      </c>
      <c r="G1365" s="593" t="s">
        <v>2146</v>
      </c>
      <c r="H1365" s="594" t="s">
        <v>6440</v>
      </c>
    </row>
    <row r="1366" spans="1:8" x14ac:dyDescent="0.25">
      <c r="A1366" s="619">
        <v>1010</v>
      </c>
      <c r="B1366" s="602" t="s">
        <v>1960</v>
      </c>
      <c r="C1366" s="298" t="s">
        <v>13097</v>
      </c>
      <c r="D1366" s="594"/>
      <c r="E1366" s="594"/>
      <c r="F1366" s="594" t="s">
        <v>9289</v>
      </c>
      <c r="G1366" s="594" t="s">
        <v>3018</v>
      </c>
      <c r="H1366" s="594" t="s">
        <v>10176</v>
      </c>
    </row>
    <row r="1367" spans="1:8" x14ac:dyDescent="0.25">
      <c r="A1367" s="619">
        <v>1010</v>
      </c>
      <c r="B1367" s="602" t="s">
        <v>1960</v>
      </c>
      <c r="C1367" s="298" t="s">
        <v>13098</v>
      </c>
      <c r="D1367" s="594"/>
      <c r="E1367" s="594"/>
      <c r="F1367" s="594" t="s">
        <v>9286</v>
      </c>
      <c r="G1367" s="594" t="s">
        <v>2143</v>
      </c>
      <c r="H1367" s="594" t="s">
        <v>10176</v>
      </c>
    </row>
    <row r="1368" spans="1:8" x14ac:dyDescent="0.25">
      <c r="A1368" s="619">
        <v>1010</v>
      </c>
      <c r="B1368" s="602" t="s">
        <v>1960</v>
      </c>
      <c r="C1368" s="298" t="s">
        <v>13099</v>
      </c>
      <c r="D1368" s="594"/>
      <c r="E1368" s="594"/>
      <c r="F1368" s="594" t="s">
        <v>9299</v>
      </c>
      <c r="G1368" s="594" t="s">
        <v>3026</v>
      </c>
      <c r="H1368" s="594" t="s">
        <v>10176</v>
      </c>
    </row>
    <row r="1369" spans="1:8" x14ac:dyDescent="0.25">
      <c r="A1369" s="619">
        <v>1010</v>
      </c>
      <c r="B1369" s="602" t="s">
        <v>1960</v>
      </c>
      <c r="C1369" s="298" t="s">
        <v>13099</v>
      </c>
      <c r="D1369" s="594"/>
      <c r="E1369" s="594"/>
      <c r="F1369" s="594" t="s">
        <v>9303</v>
      </c>
      <c r="G1369" s="594" t="s">
        <v>3030</v>
      </c>
      <c r="H1369" s="594" t="s">
        <v>10176</v>
      </c>
    </row>
    <row r="1370" spans="1:8" x14ac:dyDescent="0.25">
      <c r="A1370" s="619">
        <v>1010</v>
      </c>
      <c r="B1370" s="602" t="s">
        <v>1960</v>
      </c>
      <c r="C1370" s="298" t="s">
        <v>13099</v>
      </c>
      <c r="D1370" s="594"/>
      <c r="E1370" s="594"/>
      <c r="F1370" s="594" t="s">
        <v>9306</v>
      </c>
      <c r="G1370" s="594" t="s">
        <v>3033</v>
      </c>
      <c r="H1370" s="594" t="s">
        <v>10176</v>
      </c>
    </row>
    <row r="1371" spans="1:8" x14ac:dyDescent="0.25">
      <c r="A1371" s="619">
        <v>1010</v>
      </c>
      <c r="B1371" s="602" t="s">
        <v>1960</v>
      </c>
      <c r="C1371" s="298" t="s">
        <v>13100</v>
      </c>
      <c r="D1371" s="594"/>
      <c r="E1371" s="594"/>
      <c r="F1371" s="594" t="s">
        <v>9308</v>
      </c>
      <c r="G1371" s="594" t="s">
        <v>3035</v>
      </c>
      <c r="H1371" s="594" t="s">
        <v>10176</v>
      </c>
    </row>
    <row r="1372" spans="1:8" x14ac:dyDescent="0.25">
      <c r="A1372" s="619">
        <v>1010</v>
      </c>
      <c r="B1372" s="602" t="s">
        <v>1960</v>
      </c>
      <c r="C1372" s="298" t="s">
        <v>13101</v>
      </c>
      <c r="D1372" s="594"/>
      <c r="E1372" s="594"/>
      <c r="F1372" s="594" t="s">
        <v>9288</v>
      </c>
      <c r="G1372" s="594" t="s">
        <v>3016</v>
      </c>
      <c r="H1372" s="594" t="s">
        <v>10176</v>
      </c>
    </row>
    <row r="1373" spans="1:8" x14ac:dyDescent="0.25">
      <c r="A1373" s="619">
        <v>1010</v>
      </c>
      <c r="B1373" s="602" t="s">
        <v>1960</v>
      </c>
      <c r="C1373" s="298" t="s">
        <v>13101</v>
      </c>
      <c r="D1373" s="594"/>
      <c r="E1373" s="594"/>
      <c r="F1373" s="594" t="s">
        <v>9305</v>
      </c>
      <c r="G1373" s="594" t="s">
        <v>3032</v>
      </c>
      <c r="H1373" s="594" t="s">
        <v>10176</v>
      </c>
    </row>
    <row r="1374" spans="1:8" x14ac:dyDescent="0.25">
      <c r="A1374" s="619">
        <v>1010</v>
      </c>
      <c r="B1374" s="602" t="s">
        <v>1960</v>
      </c>
      <c r="C1374" s="298" t="s">
        <v>13102</v>
      </c>
      <c r="D1374" s="594"/>
      <c r="E1374" s="594"/>
      <c r="F1374" s="594" t="s">
        <v>9307</v>
      </c>
      <c r="G1374" s="594" t="s">
        <v>3034</v>
      </c>
      <c r="H1374" s="594" t="s">
        <v>10176</v>
      </c>
    </row>
    <row r="1375" spans="1:8" x14ac:dyDescent="0.25">
      <c r="A1375" s="619">
        <v>1010</v>
      </c>
      <c r="B1375" s="602" t="s">
        <v>1960</v>
      </c>
      <c r="C1375" s="298" t="s">
        <v>13103</v>
      </c>
      <c r="D1375" s="594"/>
      <c r="E1375" s="594"/>
      <c r="F1375" s="594" t="s">
        <v>9297</v>
      </c>
      <c r="G1375" s="594" t="s">
        <v>3025</v>
      </c>
      <c r="H1375" s="594" t="s">
        <v>10176</v>
      </c>
    </row>
    <row r="1376" spans="1:8" x14ac:dyDescent="0.25">
      <c r="A1376" s="619">
        <v>1010</v>
      </c>
      <c r="B1376" s="602" t="s">
        <v>1960</v>
      </c>
      <c r="C1376" s="298" t="s">
        <v>13104</v>
      </c>
      <c r="D1376" s="594"/>
      <c r="E1376" s="594"/>
      <c r="F1376" s="594" t="s">
        <v>9295</v>
      </c>
      <c r="G1376" s="594" t="s">
        <v>3021</v>
      </c>
      <c r="H1376" s="594" t="s">
        <v>10176</v>
      </c>
    </row>
    <row r="1377" spans="1:8" x14ac:dyDescent="0.25">
      <c r="A1377" s="619">
        <v>1010</v>
      </c>
      <c r="B1377" s="602" t="s">
        <v>1960</v>
      </c>
      <c r="C1377" s="298" t="s">
        <v>13105</v>
      </c>
      <c r="D1377" s="594"/>
      <c r="E1377" s="594"/>
      <c r="F1377" s="594" t="s">
        <v>9309</v>
      </c>
      <c r="G1377" s="594" t="s">
        <v>3036</v>
      </c>
      <c r="H1377" s="594" t="s">
        <v>10176</v>
      </c>
    </row>
    <row r="1378" spans="1:8" x14ac:dyDescent="0.25">
      <c r="A1378" s="619">
        <v>1010</v>
      </c>
      <c r="B1378" s="602" t="s">
        <v>1960</v>
      </c>
      <c r="C1378" s="298" t="s">
        <v>13106</v>
      </c>
      <c r="D1378" s="594"/>
      <c r="E1378" s="594"/>
      <c r="F1378" s="594" t="s">
        <v>9296</v>
      </c>
      <c r="G1378" s="594" t="s">
        <v>3024</v>
      </c>
      <c r="H1378" s="594" t="s">
        <v>10176</v>
      </c>
    </row>
    <row r="1379" spans="1:8" x14ac:dyDescent="0.25">
      <c r="A1379" s="619">
        <v>1010</v>
      </c>
      <c r="B1379" s="602" t="s">
        <v>1960</v>
      </c>
      <c r="C1379" s="298" t="s">
        <v>13106</v>
      </c>
      <c r="D1379" s="594"/>
      <c r="E1379" s="594"/>
      <c r="F1379" s="594" t="s">
        <v>9300</v>
      </c>
      <c r="G1379" s="594" t="s">
        <v>3027</v>
      </c>
      <c r="H1379" s="594" t="s">
        <v>10176</v>
      </c>
    </row>
    <row r="1380" spans="1:8" x14ac:dyDescent="0.25">
      <c r="A1380" s="619">
        <v>1010</v>
      </c>
      <c r="B1380" s="602" t="s">
        <v>1960</v>
      </c>
      <c r="C1380" s="298" t="s">
        <v>13106</v>
      </c>
      <c r="D1380" s="594"/>
      <c r="E1380" s="594"/>
      <c r="F1380" s="594" t="s">
        <v>9302</v>
      </c>
      <c r="G1380" s="594" t="s">
        <v>3029</v>
      </c>
      <c r="H1380" s="594" t="s">
        <v>10176</v>
      </c>
    </row>
    <row r="1381" spans="1:8" x14ac:dyDescent="0.25">
      <c r="A1381" s="619">
        <v>1010</v>
      </c>
      <c r="B1381" s="602" t="s">
        <v>1960</v>
      </c>
      <c r="C1381" s="298" t="s">
        <v>13107</v>
      </c>
      <c r="D1381" s="594"/>
      <c r="E1381" s="594"/>
      <c r="F1381" s="594" t="s">
        <v>10995</v>
      </c>
      <c r="G1381" s="594" t="s">
        <v>3014</v>
      </c>
      <c r="H1381" s="594" t="s">
        <v>10176</v>
      </c>
    </row>
    <row r="1382" spans="1:8" x14ac:dyDescent="0.25">
      <c r="A1382" s="619">
        <v>1010</v>
      </c>
      <c r="B1382" s="602" t="s">
        <v>1960</v>
      </c>
      <c r="C1382" s="298" t="s">
        <v>13108</v>
      </c>
      <c r="D1382" s="594"/>
      <c r="E1382" s="594"/>
      <c r="F1382" s="594" t="s">
        <v>9287</v>
      </c>
      <c r="G1382" s="594" t="s">
        <v>3015</v>
      </c>
      <c r="H1382" s="594" t="s">
        <v>10178</v>
      </c>
    </row>
    <row r="1383" spans="1:8" x14ac:dyDescent="0.25">
      <c r="A1383" s="619">
        <v>1010</v>
      </c>
      <c r="B1383" s="602" t="s">
        <v>1960</v>
      </c>
      <c r="C1383" s="298" t="s">
        <v>13109</v>
      </c>
      <c r="D1383" s="594"/>
      <c r="E1383" s="594"/>
      <c r="F1383" s="594" t="s">
        <v>9290</v>
      </c>
      <c r="G1383" s="594" t="s">
        <v>3017</v>
      </c>
      <c r="H1383" s="594" t="s">
        <v>10178</v>
      </c>
    </row>
    <row r="1384" spans="1:8" x14ac:dyDescent="0.25">
      <c r="A1384" s="619">
        <v>1010</v>
      </c>
      <c r="B1384" s="602" t="s">
        <v>1960</v>
      </c>
      <c r="C1384" s="298" t="s">
        <v>13110</v>
      </c>
      <c r="D1384" s="594"/>
      <c r="E1384" s="594"/>
      <c r="F1384" s="594" t="s">
        <v>9301</v>
      </c>
      <c r="G1384" s="594" t="s">
        <v>3028</v>
      </c>
      <c r="H1384" s="594" t="s">
        <v>10178</v>
      </c>
    </row>
    <row r="1385" spans="1:8" x14ac:dyDescent="0.25">
      <c r="A1385" s="619">
        <v>1010</v>
      </c>
      <c r="B1385" s="602" t="s">
        <v>1960</v>
      </c>
      <c r="C1385" s="298" t="s">
        <v>13111</v>
      </c>
      <c r="D1385" s="594"/>
      <c r="E1385" s="594"/>
      <c r="F1385" s="594" t="s">
        <v>9294</v>
      </c>
      <c r="G1385" s="594" t="s">
        <v>3023</v>
      </c>
      <c r="H1385" s="594" t="s">
        <v>10178</v>
      </c>
    </row>
    <row r="1386" spans="1:8" x14ac:dyDescent="0.25">
      <c r="A1386" s="619">
        <v>1010</v>
      </c>
      <c r="B1386" s="602" t="s">
        <v>1960</v>
      </c>
      <c r="C1386" s="298" t="s">
        <v>13112</v>
      </c>
      <c r="D1386" s="594"/>
      <c r="E1386" s="594"/>
      <c r="F1386" s="594" t="s">
        <v>9298</v>
      </c>
      <c r="G1386" s="594" t="s">
        <v>3025</v>
      </c>
      <c r="H1386" s="594" t="s">
        <v>10178</v>
      </c>
    </row>
    <row r="1387" spans="1:8" x14ac:dyDescent="0.25">
      <c r="A1387" s="619">
        <v>1010</v>
      </c>
      <c r="B1387" s="602" t="s">
        <v>1960</v>
      </c>
      <c r="C1387" s="298" t="s">
        <v>13113</v>
      </c>
      <c r="D1387" s="594"/>
      <c r="E1387" s="594"/>
      <c r="F1387" s="594" t="s">
        <v>10996</v>
      </c>
      <c r="G1387" s="594" t="s">
        <v>3020</v>
      </c>
      <c r="H1387" s="594" t="s">
        <v>10178</v>
      </c>
    </row>
    <row r="1388" spans="1:8" x14ac:dyDescent="0.25">
      <c r="A1388" s="619">
        <v>1010</v>
      </c>
      <c r="B1388" s="602" t="s">
        <v>1960</v>
      </c>
      <c r="C1388" s="298" t="s">
        <v>13114</v>
      </c>
      <c r="D1388" s="594"/>
      <c r="E1388" s="594"/>
      <c r="F1388" s="594" t="s">
        <v>9285</v>
      </c>
      <c r="G1388" s="594" t="s">
        <v>3014</v>
      </c>
      <c r="H1388" s="594" t="s">
        <v>10178</v>
      </c>
    </row>
    <row r="1389" spans="1:8" x14ac:dyDescent="0.25">
      <c r="A1389" s="619">
        <v>1010</v>
      </c>
      <c r="B1389" s="602" t="s">
        <v>1960</v>
      </c>
      <c r="C1389" s="298" t="s">
        <v>13115</v>
      </c>
      <c r="D1389" s="594"/>
      <c r="E1389" s="594"/>
      <c r="F1389" s="594" t="s">
        <v>9291</v>
      </c>
      <c r="G1389" s="594" t="s">
        <v>3019</v>
      </c>
      <c r="H1389" s="594" t="s">
        <v>10177</v>
      </c>
    </row>
    <row r="1390" spans="1:8" x14ac:dyDescent="0.25">
      <c r="A1390" s="619">
        <v>1010</v>
      </c>
      <c r="B1390" s="602" t="s">
        <v>1960</v>
      </c>
      <c r="C1390" s="298" t="s">
        <v>13116</v>
      </c>
      <c r="D1390" s="594"/>
      <c r="E1390" s="594"/>
      <c r="F1390" s="594" t="s">
        <v>9293</v>
      </c>
      <c r="G1390" s="594" t="s">
        <v>3022</v>
      </c>
      <c r="H1390" s="594" t="s">
        <v>10177</v>
      </c>
    </row>
    <row r="1391" spans="1:8" x14ac:dyDescent="0.25">
      <c r="A1391" s="619">
        <v>1010</v>
      </c>
      <c r="B1391" s="602" t="s">
        <v>1960</v>
      </c>
      <c r="C1391" s="298" t="s">
        <v>13117</v>
      </c>
      <c r="D1391" s="594"/>
      <c r="E1391" s="594"/>
      <c r="F1391" s="594" t="s">
        <v>9304</v>
      </c>
      <c r="G1391" s="594" t="s">
        <v>3031</v>
      </c>
      <c r="H1391" s="594" t="s">
        <v>10177</v>
      </c>
    </row>
    <row r="1392" spans="1:8" x14ac:dyDescent="0.25">
      <c r="A1392" s="619">
        <v>1010</v>
      </c>
      <c r="B1392" s="602" t="s">
        <v>1960</v>
      </c>
      <c r="C1392" s="298" t="s">
        <v>13118</v>
      </c>
      <c r="D1392" s="594"/>
      <c r="E1392" s="594"/>
      <c r="F1392" s="594" t="s">
        <v>9292</v>
      </c>
      <c r="G1392" s="594" t="s">
        <v>3020</v>
      </c>
      <c r="H1392" s="594" t="s">
        <v>10177</v>
      </c>
    </row>
    <row r="1393" spans="1:8" x14ac:dyDescent="0.25">
      <c r="A1393" s="619">
        <v>1010</v>
      </c>
      <c r="B1393" s="602" t="s">
        <v>1960</v>
      </c>
      <c r="C1393" s="298" t="s">
        <v>13119</v>
      </c>
      <c r="D1393" s="594"/>
      <c r="E1393" s="594"/>
      <c r="F1393" s="594" t="s">
        <v>10997</v>
      </c>
      <c r="G1393" s="594" t="s">
        <v>3014</v>
      </c>
      <c r="H1393" s="594" t="s">
        <v>10177</v>
      </c>
    </row>
    <row r="1394" spans="1:8" x14ac:dyDescent="0.25">
      <c r="A1394" s="619">
        <v>1010</v>
      </c>
      <c r="B1394" s="602" t="s">
        <v>1960</v>
      </c>
      <c r="C1394" s="298" t="s">
        <v>13120</v>
      </c>
      <c r="D1394" s="594"/>
      <c r="E1394" s="594"/>
      <c r="F1394" s="594" t="s">
        <v>10998</v>
      </c>
      <c r="G1394" s="594" t="s">
        <v>10999</v>
      </c>
      <c r="H1394" s="594" t="s">
        <v>10253</v>
      </c>
    </row>
    <row r="1395" spans="1:8" x14ac:dyDescent="0.25">
      <c r="A1395" s="619">
        <v>1010</v>
      </c>
      <c r="B1395" s="602" t="s">
        <v>1960</v>
      </c>
      <c r="C1395" s="298" t="s">
        <v>13121</v>
      </c>
      <c r="D1395" s="594"/>
      <c r="E1395" s="594"/>
      <c r="F1395" s="594" t="s">
        <v>11000</v>
      </c>
      <c r="G1395" s="594" t="s">
        <v>11001</v>
      </c>
      <c r="H1395" s="594" t="s">
        <v>6439</v>
      </c>
    </row>
    <row r="1396" spans="1:8" x14ac:dyDescent="0.25">
      <c r="A1396" s="619">
        <v>1010</v>
      </c>
      <c r="B1396" s="602" t="s">
        <v>1960</v>
      </c>
      <c r="C1396" s="298" t="s">
        <v>13122</v>
      </c>
      <c r="D1396" s="594"/>
      <c r="E1396" s="594"/>
      <c r="F1396" s="594" t="s">
        <v>9311</v>
      </c>
      <c r="G1396" s="593" t="s">
        <v>2145</v>
      </c>
      <c r="H1396" s="594" t="s">
        <v>10179</v>
      </c>
    </row>
    <row r="1397" spans="1:8" x14ac:dyDescent="0.25">
      <c r="A1397" s="619">
        <v>1010</v>
      </c>
      <c r="B1397" s="602" t="s">
        <v>1960</v>
      </c>
      <c r="C1397" s="298" t="s">
        <v>13123</v>
      </c>
      <c r="D1397" s="594"/>
      <c r="E1397" s="594"/>
      <c r="F1397" s="594" t="s">
        <v>9310</v>
      </c>
      <c r="G1397" s="593" t="s">
        <v>2145</v>
      </c>
      <c r="H1397" s="594" t="s">
        <v>6440</v>
      </c>
    </row>
    <row r="1398" spans="1:8" x14ac:dyDescent="0.25">
      <c r="A1398" s="619">
        <v>1010</v>
      </c>
      <c r="B1398" s="602" t="s">
        <v>1960</v>
      </c>
      <c r="C1398" s="298" t="s">
        <v>13124</v>
      </c>
      <c r="D1398" s="594"/>
      <c r="E1398" s="594"/>
      <c r="F1398" s="594" t="s">
        <v>9312</v>
      </c>
      <c r="G1398" s="594" t="s">
        <v>3038</v>
      </c>
      <c r="H1398" s="594" t="s">
        <v>10176</v>
      </c>
    </row>
    <row r="1399" spans="1:8" x14ac:dyDescent="0.25">
      <c r="A1399" s="619">
        <v>1010</v>
      </c>
      <c r="B1399" s="602" t="s">
        <v>1960</v>
      </c>
      <c r="C1399" s="298" t="s">
        <v>13125</v>
      </c>
      <c r="D1399" s="594"/>
      <c r="E1399" s="594"/>
      <c r="F1399" s="594" t="s">
        <v>9318</v>
      </c>
      <c r="G1399" s="594" t="s">
        <v>3043</v>
      </c>
      <c r="H1399" s="594" t="s">
        <v>10176</v>
      </c>
    </row>
    <row r="1400" spans="1:8" x14ac:dyDescent="0.25">
      <c r="A1400" s="619">
        <v>1010</v>
      </c>
      <c r="B1400" s="602" t="s">
        <v>1960</v>
      </c>
      <c r="C1400" s="298" t="s">
        <v>13126</v>
      </c>
      <c r="D1400" s="594"/>
      <c r="E1400" s="594"/>
      <c r="F1400" s="594" t="s">
        <v>9313</v>
      </c>
      <c r="G1400" s="594" t="s">
        <v>3046</v>
      </c>
      <c r="H1400" s="594" t="s">
        <v>10176</v>
      </c>
    </row>
    <row r="1401" spans="1:8" x14ac:dyDescent="0.25">
      <c r="A1401" s="619">
        <v>1010</v>
      </c>
      <c r="B1401" s="602" t="s">
        <v>1960</v>
      </c>
      <c r="C1401" s="298" t="s">
        <v>13127</v>
      </c>
      <c r="D1401" s="594"/>
      <c r="E1401" s="594"/>
      <c r="F1401" s="594" t="s">
        <v>9321</v>
      </c>
      <c r="G1401" s="594" t="s">
        <v>3045</v>
      </c>
      <c r="H1401" s="594" t="s">
        <v>10176</v>
      </c>
    </row>
    <row r="1402" spans="1:8" x14ac:dyDescent="0.25">
      <c r="A1402" s="619">
        <v>1010</v>
      </c>
      <c r="B1402" s="602" t="s">
        <v>1960</v>
      </c>
      <c r="C1402" s="298" t="s">
        <v>13128</v>
      </c>
      <c r="D1402" s="594"/>
      <c r="E1402" s="594"/>
      <c r="F1402" s="594" t="s">
        <v>9316</v>
      </c>
      <c r="G1402" s="594" t="s">
        <v>3041</v>
      </c>
      <c r="H1402" s="594" t="s">
        <v>10176</v>
      </c>
    </row>
    <row r="1403" spans="1:8" x14ac:dyDescent="0.25">
      <c r="A1403" s="619">
        <v>1020</v>
      </c>
      <c r="B1403" s="602" t="s">
        <v>1959</v>
      </c>
      <c r="C1403" s="298" t="s">
        <v>13129</v>
      </c>
      <c r="D1403" s="594"/>
      <c r="E1403" s="594"/>
      <c r="F1403" s="594" t="s">
        <v>9323</v>
      </c>
      <c r="G1403" s="594" t="s">
        <v>3049</v>
      </c>
      <c r="H1403" s="594" t="s">
        <v>10176</v>
      </c>
    </row>
    <row r="1404" spans="1:8" x14ac:dyDescent="0.25">
      <c r="A1404" s="619">
        <v>1020</v>
      </c>
      <c r="B1404" s="602" t="s">
        <v>1959</v>
      </c>
      <c r="C1404" s="298" t="s">
        <v>13130</v>
      </c>
      <c r="D1404" s="594"/>
      <c r="E1404" s="594"/>
      <c r="F1404" s="594" t="s">
        <v>9325</v>
      </c>
      <c r="G1404" s="594" t="s">
        <v>3051</v>
      </c>
      <c r="H1404" s="594" t="s">
        <v>10176</v>
      </c>
    </row>
    <row r="1405" spans="1:8" x14ac:dyDescent="0.25">
      <c r="A1405" s="619">
        <v>1020</v>
      </c>
      <c r="B1405" s="602" t="s">
        <v>1959</v>
      </c>
      <c r="C1405" s="298" t="s">
        <v>13131</v>
      </c>
      <c r="D1405" s="594"/>
      <c r="E1405" s="594"/>
      <c r="F1405" s="594" t="s">
        <v>11002</v>
      </c>
      <c r="G1405" s="594" t="s">
        <v>3050</v>
      </c>
      <c r="H1405" s="594" t="s">
        <v>10176</v>
      </c>
    </row>
    <row r="1406" spans="1:8" x14ac:dyDescent="0.25">
      <c r="A1406" s="619">
        <v>1020</v>
      </c>
      <c r="B1406" s="602" t="s">
        <v>1959</v>
      </c>
      <c r="C1406" s="298" t="s">
        <v>13132</v>
      </c>
      <c r="D1406" s="594"/>
      <c r="E1406" s="594"/>
      <c r="F1406" s="594" t="s">
        <v>9315</v>
      </c>
      <c r="G1406" s="594" t="s">
        <v>3039</v>
      </c>
      <c r="H1406" s="594" t="s">
        <v>10176</v>
      </c>
    </row>
    <row r="1407" spans="1:8" x14ac:dyDescent="0.25">
      <c r="A1407" s="619">
        <v>1020</v>
      </c>
      <c r="B1407" s="602" t="s">
        <v>1959</v>
      </c>
      <c r="C1407" s="298" t="s">
        <v>13133</v>
      </c>
      <c r="D1407" s="594"/>
      <c r="E1407" s="594"/>
      <c r="F1407" s="594" t="s">
        <v>9319</v>
      </c>
      <c r="G1407" s="594" t="s">
        <v>3047</v>
      </c>
      <c r="H1407" s="594" t="s">
        <v>10176</v>
      </c>
    </row>
    <row r="1408" spans="1:8" x14ac:dyDescent="0.25">
      <c r="A1408" s="619">
        <v>1020</v>
      </c>
      <c r="B1408" s="602" t="s">
        <v>1959</v>
      </c>
      <c r="C1408" s="298" t="s">
        <v>13134</v>
      </c>
      <c r="D1408" s="594"/>
      <c r="E1408" s="594"/>
      <c r="F1408" s="594" t="s">
        <v>9314</v>
      </c>
      <c r="G1408" s="594" t="s">
        <v>3040</v>
      </c>
      <c r="H1408" s="594" t="s">
        <v>10178</v>
      </c>
    </row>
    <row r="1409" spans="1:8" x14ac:dyDescent="0.25">
      <c r="A1409" s="619">
        <v>1020</v>
      </c>
      <c r="B1409" s="602" t="s">
        <v>1959</v>
      </c>
      <c r="C1409" s="298" t="s">
        <v>13135</v>
      </c>
      <c r="D1409" s="594"/>
      <c r="E1409" s="594"/>
      <c r="F1409" s="594" t="s">
        <v>9320</v>
      </c>
      <c r="G1409" s="594" t="s">
        <v>3044</v>
      </c>
      <c r="H1409" s="594" t="s">
        <v>10178</v>
      </c>
    </row>
    <row r="1410" spans="1:8" x14ac:dyDescent="0.25">
      <c r="A1410" s="619">
        <v>1020</v>
      </c>
      <c r="B1410" s="602" t="s">
        <v>1959</v>
      </c>
      <c r="C1410" s="298" t="s">
        <v>13136</v>
      </c>
      <c r="D1410" s="594"/>
      <c r="E1410" s="594"/>
      <c r="F1410" s="594" t="s">
        <v>9322</v>
      </c>
      <c r="G1410" s="594" t="s">
        <v>3048</v>
      </c>
      <c r="H1410" s="594" t="s">
        <v>10178</v>
      </c>
    </row>
    <row r="1411" spans="1:8" x14ac:dyDescent="0.25">
      <c r="A1411" s="619">
        <v>1020</v>
      </c>
      <c r="B1411" s="602" t="s">
        <v>1959</v>
      </c>
      <c r="C1411" s="298" t="s">
        <v>13137</v>
      </c>
      <c r="D1411" s="594"/>
      <c r="E1411" s="594"/>
      <c r="F1411" s="594" t="s">
        <v>11003</v>
      </c>
      <c r="G1411" s="594" t="s">
        <v>3039</v>
      </c>
      <c r="H1411" s="594" t="s">
        <v>10178</v>
      </c>
    </row>
    <row r="1412" spans="1:8" x14ac:dyDescent="0.25">
      <c r="A1412" s="619">
        <v>1020</v>
      </c>
      <c r="B1412" s="602" t="s">
        <v>1959</v>
      </c>
      <c r="C1412" s="298" t="s">
        <v>13138</v>
      </c>
      <c r="D1412" s="594"/>
      <c r="E1412" s="594"/>
      <c r="F1412" s="594" t="s">
        <v>9317</v>
      </c>
      <c r="G1412" s="594" t="s">
        <v>3042</v>
      </c>
      <c r="H1412" s="594" t="s">
        <v>10177</v>
      </c>
    </row>
    <row r="1413" spans="1:8" x14ac:dyDescent="0.25">
      <c r="A1413" s="619">
        <v>1020</v>
      </c>
      <c r="B1413" s="602" t="s">
        <v>1959</v>
      </c>
      <c r="C1413" s="298" t="s">
        <v>13139</v>
      </c>
      <c r="D1413" s="594"/>
      <c r="E1413" s="594"/>
      <c r="F1413" s="594" t="s">
        <v>9324</v>
      </c>
      <c r="G1413" s="594" t="s">
        <v>3037</v>
      </c>
      <c r="H1413" s="594" t="s">
        <v>10177</v>
      </c>
    </row>
    <row r="1414" spans="1:8" x14ac:dyDescent="0.25">
      <c r="A1414" s="619">
        <v>1020</v>
      </c>
      <c r="B1414" s="602" t="s">
        <v>1959</v>
      </c>
      <c r="C1414" s="298" t="s">
        <v>13140</v>
      </c>
      <c r="D1414" s="594"/>
      <c r="E1414" s="594"/>
      <c r="F1414" s="594" t="s">
        <v>9326</v>
      </c>
      <c r="G1414" s="594" t="s">
        <v>3052</v>
      </c>
      <c r="H1414" s="594" t="s">
        <v>10177</v>
      </c>
    </row>
    <row r="1415" spans="1:8" x14ac:dyDescent="0.25">
      <c r="A1415" s="619">
        <v>1030</v>
      </c>
      <c r="B1415" s="602" t="s">
        <v>1958</v>
      </c>
      <c r="C1415" s="298" t="s">
        <v>13141</v>
      </c>
      <c r="D1415" s="594"/>
      <c r="E1415" s="594"/>
      <c r="F1415" s="594" t="s">
        <v>11004</v>
      </c>
      <c r="G1415" s="594" t="s">
        <v>11005</v>
      </c>
      <c r="H1415" s="594" t="s">
        <v>6439</v>
      </c>
    </row>
    <row r="1416" spans="1:8" x14ac:dyDescent="0.25">
      <c r="A1416" s="619">
        <v>1030</v>
      </c>
      <c r="B1416" s="602" t="s">
        <v>1958</v>
      </c>
      <c r="C1416" s="298" t="s">
        <v>13142</v>
      </c>
      <c r="D1416" s="594"/>
      <c r="E1416" s="594"/>
      <c r="F1416" s="594" t="s">
        <v>9328</v>
      </c>
      <c r="G1416" s="593" t="s">
        <v>2144</v>
      </c>
      <c r="H1416" s="594" t="s">
        <v>10179</v>
      </c>
    </row>
    <row r="1417" spans="1:8" x14ac:dyDescent="0.25">
      <c r="A1417" s="619">
        <v>1030</v>
      </c>
      <c r="B1417" s="602" t="s">
        <v>1958</v>
      </c>
      <c r="C1417" s="298" t="s">
        <v>13143</v>
      </c>
      <c r="D1417" s="594"/>
      <c r="E1417" s="594"/>
      <c r="F1417" s="594" t="s">
        <v>9327</v>
      </c>
      <c r="G1417" s="593" t="s">
        <v>2144</v>
      </c>
      <c r="H1417" s="594" t="s">
        <v>6440</v>
      </c>
    </row>
    <row r="1418" spans="1:8" x14ac:dyDescent="0.25">
      <c r="A1418" s="619">
        <v>1030</v>
      </c>
      <c r="B1418" s="602" t="s">
        <v>1958</v>
      </c>
      <c r="C1418" s="298" t="s">
        <v>13144</v>
      </c>
      <c r="D1418" s="594"/>
      <c r="E1418" s="594"/>
      <c r="F1418" s="594" t="s">
        <v>9332</v>
      </c>
      <c r="G1418" s="594" t="s">
        <v>3053</v>
      </c>
      <c r="H1418" s="594" t="s">
        <v>10176</v>
      </c>
    </row>
    <row r="1419" spans="1:8" x14ac:dyDescent="0.25">
      <c r="A1419" s="619">
        <v>1030</v>
      </c>
      <c r="B1419" s="602" t="s">
        <v>1958</v>
      </c>
      <c r="C1419" s="298" t="s">
        <v>13145</v>
      </c>
      <c r="D1419" s="594"/>
      <c r="E1419" s="594"/>
      <c r="F1419" s="594" t="s">
        <v>9339</v>
      </c>
      <c r="G1419" s="594" t="s">
        <v>3061</v>
      </c>
      <c r="H1419" s="594" t="s">
        <v>10176</v>
      </c>
    </row>
    <row r="1420" spans="1:8" x14ac:dyDescent="0.25">
      <c r="A1420" s="619">
        <v>1030</v>
      </c>
      <c r="B1420" s="602" t="s">
        <v>1958</v>
      </c>
      <c r="C1420" s="298" t="s">
        <v>13146</v>
      </c>
      <c r="D1420" s="594"/>
      <c r="E1420" s="594"/>
      <c r="F1420" s="594" t="s">
        <v>9334</v>
      </c>
      <c r="G1420" s="594" t="s">
        <v>3054</v>
      </c>
      <c r="H1420" s="594" t="s">
        <v>10176</v>
      </c>
    </row>
    <row r="1421" spans="1:8" x14ac:dyDescent="0.25">
      <c r="A1421" s="619">
        <v>1040</v>
      </c>
      <c r="B1421" s="602" t="s">
        <v>1957</v>
      </c>
      <c r="C1421" s="298" t="s">
        <v>13147</v>
      </c>
      <c r="D1421" s="594"/>
      <c r="E1421" s="594"/>
      <c r="F1421" s="594" t="s">
        <v>9336</v>
      </c>
      <c r="G1421" s="594" t="s">
        <v>3060</v>
      </c>
      <c r="H1421" s="594" t="s">
        <v>10176</v>
      </c>
    </row>
    <row r="1422" spans="1:8" x14ac:dyDescent="0.25">
      <c r="A1422" s="619">
        <v>1040</v>
      </c>
      <c r="B1422" s="602" t="s">
        <v>1957</v>
      </c>
      <c r="C1422" s="298" t="s">
        <v>13148</v>
      </c>
      <c r="D1422" s="594"/>
      <c r="E1422" s="594"/>
      <c r="F1422" s="594" t="s">
        <v>9338</v>
      </c>
      <c r="G1422" s="594" t="s">
        <v>3058</v>
      </c>
      <c r="H1422" s="594" t="s">
        <v>10176</v>
      </c>
    </row>
    <row r="1423" spans="1:8" x14ac:dyDescent="0.25">
      <c r="A1423" s="619">
        <v>1040</v>
      </c>
      <c r="B1423" s="602" t="s">
        <v>1957</v>
      </c>
      <c r="C1423" s="298" t="s">
        <v>13149</v>
      </c>
      <c r="D1423" s="594"/>
      <c r="E1423" s="594"/>
      <c r="F1423" s="594" t="s">
        <v>9333</v>
      </c>
      <c r="G1423" s="594" t="s">
        <v>3056</v>
      </c>
      <c r="H1423" s="594" t="s">
        <v>10176</v>
      </c>
    </row>
    <row r="1424" spans="1:8" x14ac:dyDescent="0.25">
      <c r="A1424" s="619">
        <v>1040</v>
      </c>
      <c r="B1424" s="602" t="s">
        <v>1957</v>
      </c>
      <c r="C1424" s="298" t="s">
        <v>13150</v>
      </c>
      <c r="D1424" s="594"/>
      <c r="E1424" s="594"/>
      <c r="F1424" s="594" t="s">
        <v>9340</v>
      </c>
      <c r="G1424" s="594" t="s">
        <v>3062</v>
      </c>
      <c r="H1424" s="594" t="s">
        <v>10176</v>
      </c>
    </row>
    <row r="1425" spans="1:8" x14ac:dyDescent="0.25">
      <c r="A1425" s="619">
        <v>1040</v>
      </c>
      <c r="B1425" s="602" t="s">
        <v>1957</v>
      </c>
      <c r="C1425" s="298" t="s">
        <v>13151</v>
      </c>
      <c r="D1425" s="594"/>
      <c r="E1425" s="594"/>
      <c r="F1425" s="594" t="s">
        <v>9341</v>
      </c>
      <c r="G1425" s="594" t="s">
        <v>3063</v>
      </c>
      <c r="H1425" s="594" t="s">
        <v>10176</v>
      </c>
    </row>
    <row r="1426" spans="1:8" x14ac:dyDescent="0.25">
      <c r="A1426" s="619">
        <v>1040</v>
      </c>
      <c r="B1426" s="602" t="s">
        <v>1957</v>
      </c>
      <c r="C1426" s="298" t="s">
        <v>13152</v>
      </c>
      <c r="D1426" s="594"/>
      <c r="E1426" s="594"/>
      <c r="F1426" s="594" t="s">
        <v>9329</v>
      </c>
      <c r="G1426" s="594" t="s">
        <v>3059</v>
      </c>
      <c r="H1426" s="594" t="s">
        <v>10178</v>
      </c>
    </row>
    <row r="1427" spans="1:8" x14ac:dyDescent="0.25">
      <c r="A1427" s="619">
        <v>1040</v>
      </c>
      <c r="B1427" s="602" t="s">
        <v>1957</v>
      </c>
      <c r="C1427" s="298" t="s">
        <v>13153</v>
      </c>
      <c r="D1427" s="594"/>
      <c r="E1427" s="594"/>
      <c r="F1427" s="594" t="s">
        <v>9335</v>
      </c>
      <c r="G1427" s="594" t="s">
        <v>3057</v>
      </c>
      <c r="H1427" s="594" t="s">
        <v>10178</v>
      </c>
    </row>
    <row r="1428" spans="1:8" x14ac:dyDescent="0.25">
      <c r="A1428" s="619">
        <v>1040</v>
      </c>
      <c r="B1428" s="602" t="s">
        <v>1957</v>
      </c>
      <c r="C1428" s="298" t="s">
        <v>13154</v>
      </c>
      <c r="D1428" s="594"/>
      <c r="E1428" s="594"/>
      <c r="F1428" s="594" t="s">
        <v>9331</v>
      </c>
      <c r="G1428" s="594" t="s">
        <v>3055</v>
      </c>
      <c r="H1428" s="594" t="s">
        <v>10178</v>
      </c>
    </row>
    <row r="1429" spans="1:8" x14ac:dyDescent="0.25">
      <c r="A1429" s="619">
        <v>1040</v>
      </c>
      <c r="B1429" s="602" t="s">
        <v>1957</v>
      </c>
      <c r="C1429" s="298" t="s">
        <v>13155</v>
      </c>
      <c r="D1429" s="594"/>
      <c r="E1429" s="594"/>
      <c r="F1429" s="594" t="s">
        <v>9330</v>
      </c>
      <c r="G1429" s="594" t="s">
        <v>3059</v>
      </c>
      <c r="H1429" s="594" t="s">
        <v>10177</v>
      </c>
    </row>
    <row r="1430" spans="1:8" x14ac:dyDescent="0.25">
      <c r="A1430" s="619">
        <v>1040</v>
      </c>
      <c r="B1430" s="602" t="s">
        <v>1957</v>
      </c>
      <c r="C1430" s="298" t="s">
        <v>13156</v>
      </c>
      <c r="D1430" s="594"/>
      <c r="E1430" s="594"/>
      <c r="F1430" s="594" t="s">
        <v>9337</v>
      </c>
      <c r="G1430" s="594" t="s">
        <v>2028</v>
      </c>
      <c r="H1430" s="594" t="s">
        <v>10177</v>
      </c>
    </row>
    <row r="1431" spans="1:8" x14ac:dyDescent="0.25">
      <c r="A1431" s="619">
        <v>1040</v>
      </c>
      <c r="B1431" s="602" t="s">
        <v>1957</v>
      </c>
      <c r="C1431" s="298" t="s">
        <v>13157</v>
      </c>
      <c r="D1431" s="594"/>
      <c r="E1431" s="594"/>
      <c r="F1431" s="594" t="s">
        <v>9343</v>
      </c>
      <c r="G1431" s="593">
        <v>1000</v>
      </c>
      <c r="H1431" s="594" t="s">
        <v>10179</v>
      </c>
    </row>
    <row r="1432" spans="1:8" x14ac:dyDescent="0.25">
      <c r="A1432" s="619">
        <v>1040</v>
      </c>
      <c r="B1432" s="602" t="s">
        <v>1957</v>
      </c>
      <c r="C1432" s="298" t="s">
        <v>13158</v>
      </c>
      <c r="D1432" s="594"/>
      <c r="E1432" s="594"/>
      <c r="F1432" s="594" t="s">
        <v>9342</v>
      </c>
      <c r="G1432" s="593">
        <v>1000</v>
      </c>
      <c r="H1432" s="594" t="s">
        <v>6440</v>
      </c>
    </row>
    <row r="1433" spans="1:8" x14ac:dyDescent="0.25">
      <c r="A1433" s="619">
        <v>1040</v>
      </c>
      <c r="B1433" s="602" t="s">
        <v>1957</v>
      </c>
      <c r="C1433" s="298" t="s">
        <v>13159</v>
      </c>
      <c r="D1433" s="594"/>
      <c r="E1433" s="594"/>
      <c r="F1433" s="594" t="s">
        <v>9368</v>
      </c>
      <c r="G1433" s="594" t="s">
        <v>3079</v>
      </c>
      <c r="H1433" s="594" t="s">
        <v>10176</v>
      </c>
    </row>
    <row r="1434" spans="1:8" x14ac:dyDescent="0.25">
      <c r="A1434" s="619">
        <v>1040</v>
      </c>
      <c r="B1434" s="602" t="s">
        <v>1957</v>
      </c>
      <c r="C1434" s="298" t="s">
        <v>13160</v>
      </c>
      <c r="D1434" s="594"/>
      <c r="E1434" s="594"/>
      <c r="F1434" s="594" t="s">
        <v>9401</v>
      </c>
      <c r="G1434" s="594" t="s">
        <v>3115</v>
      </c>
      <c r="H1434" s="594" t="s">
        <v>10176</v>
      </c>
    </row>
    <row r="1435" spans="1:8" x14ac:dyDescent="0.25">
      <c r="A1435" s="619">
        <v>1040</v>
      </c>
      <c r="B1435" s="602" t="s">
        <v>1957</v>
      </c>
      <c r="C1435" s="298" t="s">
        <v>13161</v>
      </c>
      <c r="D1435" s="594"/>
      <c r="E1435" s="594"/>
      <c r="F1435" s="594" t="s">
        <v>9346</v>
      </c>
      <c r="G1435" s="594" t="s">
        <v>3066</v>
      </c>
      <c r="H1435" s="594" t="s">
        <v>10176</v>
      </c>
    </row>
    <row r="1436" spans="1:8" x14ac:dyDescent="0.25">
      <c r="A1436" s="619">
        <v>1040</v>
      </c>
      <c r="B1436" s="602" t="s">
        <v>1957</v>
      </c>
      <c r="C1436" s="298" t="s">
        <v>13162</v>
      </c>
      <c r="D1436" s="594"/>
      <c r="E1436" s="594"/>
      <c r="F1436" s="594" t="s">
        <v>9370</v>
      </c>
      <c r="G1436" s="594" t="s">
        <v>3084</v>
      </c>
      <c r="H1436" s="594" t="s">
        <v>10176</v>
      </c>
    </row>
    <row r="1437" spans="1:8" x14ac:dyDescent="0.25">
      <c r="A1437" s="619">
        <v>1040</v>
      </c>
      <c r="B1437" s="602" t="s">
        <v>1957</v>
      </c>
      <c r="C1437" s="298" t="s">
        <v>13163</v>
      </c>
      <c r="D1437" s="594"/>
      <c r="E1437" s="594"/>
      <c r="F1437" s="594" t="s">
        <v>9350</v>
      </c>
      <c r="G1437" s="594" t="s">
        <v>3068</v>
      </c>
      <c r="H1437" s="594" t="s">
        <v>10176</v>
      </c>
    </row>
    <row r="1438" spans="1:8" x14ac:dyDescent="0.25">
      <c r="A1438" s="619">
        <v>1040</v>
      </c>
      <c r="B1438" s="602" t="s">
        <v>1957</v>
      </c>
      <c r="C1438" s="298" t="s">
        <v>13164</v>
      </c>
      <c r="D1438" s="594"/>
      <c r="E1438" s="594"/>
      <c r="F1438" s="594" t="s">
        <v>9351</v>
      </c>
      <c r="G1438" s="594" t="s">
        <v>3069</v>
      </c>
      <c r="H1438" s="594" t="s">
        <v>10176</v>
      </c>
    </row>
    <row r="1439" spans="1:8" x14ac:dyDescent="0.25">
      <c r="A1439" s="619">
        <v>1040</v>
      </c>
      <c r="B1439" s="602" t="s">
        <v>1957</v>
      </c>
      <c r="C1439" s="298" t="s">
        <v>13165</v>
      </c>
      <c r="D1439" s="594"/>
      <c r="E1439" s="594"/>
      <c r="F1439" s="594" t="s">
        <v>9353</v>
      </c>
      <c r="G1439" s="594" t="s">
        <v>3070</v>
      </c>
      <c r="H1439" s="594" t="s">
        <v>10176</v>
      </c>
    </row>
    <row r="1440" spans="1:8" x14ac:dyDescent="0.25">
      <c r="A1440" s="619">
        <v>1040</v>
      </c>
      <c r="B1440" s="602" t="s">
        <v>1957</v>
      </c>
      <c r="C1440" s="298" t="s">
        <v>13166</v>
      </c>
      <c r="D1440" s="594"/>
      <c r="E1440" s="594"/>
      <c r="F1440" s="594" t="s">
        <v>9356</v>
      </c>
      <c r="G1440" s="594" t="s">
        <v>3072</v>
      </c>
      <c r="H1440" s="594" t="s">
        <v>10176</v>
      </c>
    </row>
    <row r="1441" spans="1:8" x14ac:dyDescent="0.25">
      <c r="A1441" s="619">
        <v>1040</v>
      </c>
      <c r="B1441" s="602" t="s">
        <v>1957</v>
      </c>
      <c r="C1441" s="298" t="s">
        <v>13167</v>
      </c>
      <c r="D1441" s="594"/>
      <c r="E1441" s="594"/>
      <c r="F1441" s="594" t="s">
        <v>9352</v>
      </c>
      <c r="G1441" s="594" t="s">
        <v>2124</v>
      </c>
      <c r="H1441" s="594" t="s">
        <v>10176</v>
      </c>
    </row>
    <row r="1442" spans="1:8" x14ac:dyDescent="0.25">
      <c r="A1442" s="619">
        <v>1040</v>
      </c>
      <c r="B1442" s="602" t="s">
        <v>1957</v>
      </c>
      <c r="C1442" s="298" t="s">
        <v>13168</v>
      </c>
      <c r="D1442" s="594"/>
      <c r="E1442" s="594"/>
      <c r="F1442" s="594" t="s">
        <v>9362</v>
      </c>
      <c r="G1442" s="594" t="s">
        <v>3075</v>
      </c>
      <c r="H1442" s="594" t="s">
        <v>10176</v>
      </c>
    </row>
    <row r="1443" spans="1:8" x14ac:dyDescent="0.25">
      <c r="A1443" s="619">
        <v>1040</v>
      </c>
      <c r="B1443" s="602" t="s">
        <v>1957</v>
      </c>
      <c r="C1443" s="298" t="s">
        <v>13169</v>
      </c>
      <c r="D1443" s="594"/>
      <c r="E1443" s="594"/>
      <c r="F1443" s="594" t="s">
        <v>9366</v>
      </c>
      <c r="G1443" s="594" t="s">
        <v>3077</v>
      </c>
      <c r="H1443" s="594" t="s">
        <v>10176</v>
      </c>
    </row>
    <row r="1444" spans="1:8" x14ac:dyDescent="0.25">
      <c r="A1444" s="619">
        <v>1040</v>
      </c>
      <c r="B1444" s="602" t="s">
        <v>1957</v>
      </c>
      <c r="C1444" s="298" t="s">
        <v>13170</v>
      </c>
      <c r="D1444" s="594"/>
      <c r="E1444" s="594"/>
      <c r="F1444" s="594" t="s">
        <v>9369</v>
      </c>
      <c r="G1444" s="594" t="s">
        <v>3080</v>
      </c>
      <c r="H1444" s="594" t="s">
        <v>10176</v>
      </c>
    </row>
    <row r="1445" spans="1:8" x14ac:dyDescent="0.25">
      <c r="A1445" s="619">
        <v>1040</v>
      </c>
      <c r="B1445" s="602" t="s">
        <v>1957</v>
      </c>
      <c r="C1445" s="298" t="s">
        <v>13171</v>
      </c>
      <c r="D1445" s="594"/>
      <c r="E1445" s="594"/>
      <c r="F1445" s="594" t="s">
        <v>9371</v>
      </c>
      <c r="G1445" s="594" t="s">
        <v>3081</v>
      </c>
      <c r="H1445" s="594" t="s">
        <v>10176</v>
      </c>
    </row>
    <row r="1446" spans="1:8" x14ac:dyDescent="0.25">
      <c r="A1446" s="619">
        <v>1040</v>
      </c>
      <c r="B1446" s="602" t="s">
        <v>1957</v>
      </c>
      <c r="C1446" s="298" t="s">
        <v>13172</v>
      </c>
      <c r="D1446" s="594"/>
      <c r="E1446" s="594"/>
      <c r="F1446" s="594" t="s">
        <v>9379</v>
      </c>
      <c r="G1446" s="594" t="s">
        <v>3092</v>
      </c>
      <c r="H1446" s="594" t="s">
        <v>10176</v>
      </c>
    </row>
    <row r="1447" spans="1:8" x14ac:dyDescent="0.25">
      <c r="A1447" s="619">
        <v>1040</v>
      </c>
      <c r="B1447" s="602" t="s">
        <v>1957</v>
      </c>
      <c r="C1447" s="298" t="s">
        <v>13173</v>
      </c>
      <c r="D1447" s="594"/>
      <c r="E1447" s="594"/>
      <c r="F1447" s="594" t="s">
        <v>9381</v>
      </c>
      <c r="G1447" s="594" t="s">
        <v>3089</v>
      </c>
      <c r="H1447" s="594" t="s">
        <v>10176</v>
      </c>
    </row>
    <row r="1448" spans="1:8" x14ac:dyDescent="0.25">
      <c r="A1448" s="619">
        <v>1040</v>
      </c>
      <c r="B1448" s="602" t="s">
        <v>1957</v>
      </c>
      <c r="C1448" s="298" t="s">
        <v>13174</v>
      </c>
      <c r="D1448" s="594"/>
      <c r="E1448" s="594"/>
      <c r="F1448" s="594" t="s">
        <v>9383</v>
      </c>
      <c r="G1448" s="594" t="s">
        <v>3096</v>
      </c>
      <c r="H1448" s="594" t="s">
        <v>10176</v>
      </c>
    </row>
    <row r="1449" spans="1:8" x14ac:dyDescent="0.25">
      <c r="A1449" s="619">
        <v>1040</v>
      </c>
      <c r="B1449" s="602" t="s">
        <v>1957</v>
      </c>
      <c r="C1449" s="298" t="s">
        <v>13175</v>
      </c>
      <c r="D1449" s="594"/>
      <c r="E1449" s="594"/>
      <c r="F1449" s="594" t="s">
        <v>9385</v>
      </c>
      <c r="G1449" s="594" t="s">
        <v>3098</v>
      </c>
      <c r="H1449" s="594" t="s">
        <v>10176</v>
      </c>
    </row>
    <row r="1450" spans="1:8" x14ac:dyDescent="0.25">
      <c r="A1450" s="619">
        <v>1040</v>
      </c>
      <c r="B1450" s="602" t="s">
        <v>1957</v>
      </c>
      <c r="C1450" s="298" t="s">
        <v>13176</v>
      </c>
      <c r="D1450" s="594"/>
      <c r="E1450" s="594"/>
      <c r="F1450" s="594" t="s">
        <v>9388</v>
      </c>
      <c r="G1450" s="594" t="s">
        <v>3102</v>
      </c>
      <c r="H1450" s="594" t="s">
        <v>10176</v>
      </c>
    </row>
    <row r="1451" spans="1:8" x14ac:dyDescent="0.25">
      <c r="A1451" s="619">
        <v>1040</v>
      </c>
      <c r="B1451" s="602" t="s">
        <v>1957</v>
      </c>
      <c r="C1451" s="298" t="s">
        <v>13177</v>
      </c>
      <c r="D1451" s="594"/>
      <c r="E1451" s="594"/>
      <c r="F1451" s="594" t="s">
        <v>9389</v>
      </c>
      <c r="G1451" s="594" t="s">
        <v>3103</v>
      </c>
      <c r="H1451" s="594" t="s">
        <v>10176</v>
      </c>
    </row>
    <row r="1452" spans="1:8" x14ac:dyDescent="0.25">
      <c r="A1452" s="619">
        <v>1040</v>
      </c>
      <c r="B1452" s="602" t="s">
        <v>1957</v>
      </c>
      <c r="C1452" s="298" t="s">
        <v>13178</v>
      </c>
      <c r="D1452" s="594"/>
      <c r="E1452" s="594"/>
      <c r="F1452" s="594" t="s">
        <v>9391</v>
      </c>
      <c r="G1452" s="594" t="s">
        <v>3106</v>
      </c>
      <c r="H1452" s="594" t="s">
        <v>10176</v>
      </c>
    </row>
    <row r="1453" spans="1:8" x14ac:dyDescent="0.25">
      <c r="A1453" s="619">
        <v>1040</v>
      </c>
      <c r="B1453" s="602" t="s">
        <v>1957</v>
      </c>
      <c r="C1453" s="298" t="s">
        <v>13179</v>
      </c>
      <c r="D1453" s="594"/>
      <c r="E1453" s="594"/>
      <c r="F1453" s="594" t="s">
        <v>9395</v>
      </c>
      <c r="G1453" s="594" t="s">
        <v>3111</v>
      </c>
      <c r="H1453" s="594" t="s">
        <v>10176</v>
      </c>
    </row>
    <row r="1454" spans="1:8" x14ac:dyDescent="0.25">
      <c r="A1454" s="619">
        <v>1040</v>
      </c>
      <c r="B1454" s="602" t="s">
        <v>1957</v>
      </c>
      <c r="C1454" s="298" t="s">
        <v>13180</v>
      </c>
      <c r="D1454" s="594"/>
      <c r="E1454" s="594"/>
      <c r="F1454" s="594" t="s">
        <v>9400</v>
      </c>
      <c r="G1454" s="594" t="s">
        <v>3113</v>
      </c>
      <c r="H1454" s="594" t="s">
        <v>10176</v>
      </c>
    </row>
    <row r="1455" spans="1:8" x14ac:dyDescent="0.25">
      <c r="A1455" s="619">
        <v>1040</v>
      </c>
      <c r="B1455" s="602" t="s">
        <v>1957</v>
      </c>
      <c r="C1455" s="298" t="s">
        <v>13181</v>
      </c>
      <c r="D1455" s="594"/>
      <c r="E1455" s="594"/>
      <c r="F1455" s="594" t="s">
        <v>9404</v>
      </c>
      <c r="G1455" s="594" t="s">
        <v>3104</v>
      </c>
      <c r="H1455" s="594" t="s">
        <v>10176</v>
      </c>
    </row>
    <row r="1456" spans="1:8" x14ac:dyDescent="0.25">
      <c r="A1456" s="619">
        <v>1040</v>
      </c>
      <c r="B1456" s="602" t="s">
        <v>1957</v>
      </c>
      <c r="C1456" s="298" t="s">
        <v>13182</v>
      </c>
      <c r="D1456" s="594"/>
      <c r="E1456" s="594"/>
      <c r="F1456" s="594" t="s">
        <v>9374</v>
      </c>
      <c r="G1456" s="594" t="s">
        <v>3083</v>
      </c>
      <c r="H1456" s="594" t="s">
        <v>10176</v>
      </c>
    </row>
    <row r="1457" spans="1:8" x14ac:dyDescent="0.25">
      <c r="A1457" s="619">
        <v>1040</v>
      </c>
      <c r="B1457" s="602" t="s">
        <v>1957</v>
      </c>
      <c r="C1457" s="298" t="s">
        <v>13183</v>
      </c>
      <c r="D1457" s="594"/>
      <c r="E1457" s="594"/>
      <c r="F1457" s="594" t="s">
        <v>9396</v>
      </c>
      <c r="G1457" s="594" t="s">
        <v>3112</v>
      </c>
      <c r="H1457" s="594" t="s">
        <v>10176</v>
      </c>
    </row>
    <row r="1458" spans="1:8" x14ac:dyDescent="0.25">
      <c r="A1458" s="619">
        <v>1040</v>
      </c>
      <c r="B1458" s="602" t="s">
        <v>1957</v>
      </c>
      <c r="C1458" s="298" t="s">
        <v>13184</v>
      </c>
      <c r="D1458" s="594"/>
      <c r="E1458" s="594"/>
      <c r="F1458" s="594" t="s">
        <v>9375</v>
      </c>
      <c r="G1458" s="594" t="s">
        <v>3086</v>
      </c>
      <c r="H1458" s="594" t="s">
        <v>10176</v>
      </c>
    </row>
    <row r="1459" spans="1:8" x14ac:dyDescent="0.25">
      <c r="A1459" s="619">
        <v>1040</v>
      </c>
      <c r="B1459" s="602" t="s">
        <v>1957</v>
      </c>
      <c r="C1459" s="298" t="s">
        <v>13185</v>
      </c>
      <c r="D1459" s="594"/>
      <c r="E1459" s="594"/>
      <c r="F1459" s="594" t="s">
        <v>9377</v>
      </c>
      <c r="G1459" s="594" t="s">
        <v>3088</v>
      </c>
      <c r="H1459" s="594" t="s">
        <v>10176</v>
      </c>
    </row>
    <row r="1460" spans="1:8" x14ac:dyDescent="0.25">
      <c r="A1460" s="619">
        <v>1040</v>
      </c>
      <c r="B1460" s="602" t="s">
        <v>1957</v>
      </c>
      <c r="C1460" s="298" t="s">
        <v>13186</v>
      </c>
      <c r="D1460" s="594"/>
      <c r="E1460" s="594"/>
      <c r="F1460" s="594" t="s">
        <v>9380</v>
      </c>
      <c r="G1460" s="594" t="s">
        <v>3116</v>
      </c>
      <c r="H1460" s="594" t="s">
        <v>10176</v>
      </c>
    </row>
    <row r="1461" spans="1:8" x14ac:dyDescent="0.25">
      <c r="A1461" s="619">
        <v>1040</v>
      </c>
      <c r="B1461" s="602" t="s">
        <v>1957</v>
      </c>
      <c r="C1461" s="298" t="s">
        <v>13187</v>
      </c>
      <c r="D1461" s="594"/>
      <c r="E1461" s="594"/>
      <c r="F1461" s="594" t="s">
        <v>9382</v>
      </c>
      <c r="G1461" s="594" t="s">
        <v>3094</v>
      </c>
      <c r="H1461" s="594" t="s">
        <v>10176</v>
      </c>
    </row>
    <row r="1462" spans="1:8" x14ac:dyDescent="0.25">
      <c r="A1462" s="619">
        <v>1050</v>
      </c>
      <c r="B1462" s="602" t="s">
        <v>1956</v>
      </c>
      <c r="C1462" s="298" t="s">
        <v>13188</v>
      </c>
      <c r="D1462" s="594"/>
      <c r="E1462" s="594"/>
      <c r="F1462" s="594" t="s">
        <v>9405</v>
      </c>
      <c r="G1462" s="594" t="s">
        <v>3120</v>
      </c>
      <c r="H1462" s="594" t="s">
        <v>10176</v>
      </c>
    </row>
    <row r="1463" spans="1:8" x14ac:dyDescent="0.25">
      <c r="A1463" s="619">
        <v>1050</v>
      </c>
      <c r="B1463" s="602" t="s">
        <v>1956</v>
      </c>
      <c r="C1463" s="298" t="s">
        <v>13189</v>
      </c>
      <c r="D1463" s="594"/>
      <c r="E1463" s="594"/>
      <c r="F1463" s="594" t="s">
        <v>9397</v>
      </c>
      <c r="G1463" s="594" t="s">
        <v>3110</v>
      </c>
      <c r="H1463" s="594" t="s">
        <v>10176</v>
      </c>
    </row>
    <row r="1464" spans="1:8" x14ac:dyDescent="0.25">
      <c r="A1464" s="619">
        <v>1060</v>
      </c>
      <c r="B1464" s="602" t="s">
        <v>1955</v>
      </c>
      <c r="C1464" s="298" t="s">
        <v>13190</v>
      </c>
      <c r="D1464" s="594"/>
      <c r="E1464" s="594"/>
      <c r="F1464" s="594" t="s">
        <v>9365</v>
      </c>
      <c r="G1464" s="594" t="s">
        <v>3076</v>
      </c>
      <c r="H1464" s="594" t="s">
        <v>10176</v>
      </c>
    </row>
    <row r="1465" spans="1:8" x14ac:dyDescent="0.25">
      <c r="A1465" s="619">
        <v>1060</v>
      </c>
      <c r="B1465" s="602" t="s">
        <v>1955</v>
      </c>
      <c r="C1465" s="298" t="s">
        <v>13191</v>
      </c>
      <c r="D1465" s="594"/>
      <c r="E1465" s="594"/>
      <c r="F1465" s="594" t="s">
        <v>9355</v>
      </c>
      <c r="G1465" s="594" t="s">
        <v>3095</v>
      </c>
      <c r="H1465" s="594" t="s">
        <v>10176</v>
      </c>
    </row>
    <row r="1466" spans="1:8" x14ac:dyDescent="0.25">
      <c r="A1466" s="619">
        <v>1070</v>
      </c>
      <c r="B1466" s="602" t="s">
        <v>1954</v>
      </c>
      <c r="C1466" s="298" t="s">
        <v>13192</v>
      </c>
      <c r="D1466" s="594"/>
      <c r="E1466" s="594"/>
      <c r="F1466" s="594" t="s">
        <v>9390</v>
      </c>
      <c r="G1466" s="594" t="s">
        <v>3105</v>
      </c>
      <c r="H1466" s="594" t="s">
        <v>10176</v>
      </c>
    </row>
    <row r="1467" spans="1:8" x14ac:dyDescent="0.25">
      <c r="A1467" s="619">
        <v>1070</v>
      </c>
      <c r="B1467" s="602" t="s">
        <v>1954</v>
      </c>
      <c r="C1467" s="298" t="s">
        <v>13193</v>
      </c>
      <c r="D1467" s="594"/>
      <c r="E1467" s="594"/>
      <c r="F1467" s="594" t="s">
        <v>9394</v>
      </c>
      <c r="G1467" s="594" t="s">
        <v>3109</v>
      </c>
      <c r="H1467" s="594" t="s">
        <v>10176</v>
      </c>
    </row>
    <row r="1468" spans="1:8" x14ac:dyDescent="0.25">
      <c r="A1468" s="619">
        <v>1070</v>
      </c>
      <c r="B1468" s="602" t="s">
        <v>1954</v>
      </c>
      <c r="C1468" s="298" t="s">
        <v>13194</v>
      </c>
      <c r="D1468" s="594"/>
      <c r="E1468" s="594"/>
      <c r="F1468" s="594" t="s">
        <v>9347</v>
      </c>
      <c r="G1468" s="594" t="s">
        <v>3064</v>
      </c>
      <c r="H1468" s="594" t="s">
        <v>10176</v>
      </c>
    </row>
    <row r="1469" spans="1:8" x14ac:dyDescent="0.25">
      <c r="A1469" s="619">
        <v>1070</v>
      </c>
      <c r="B1469" s="602" t="s">
        <v>1954</v>
      </c>
      <c r="C1469" s="298" t="s">
        <v>11885</v>
      </c>
      <c r="D1469" s="594"/>
      <c r="E1469" s="594"/>
      <c r="F1469" s="594" t="s">
        <v>9403</v>
      </c>
      <c r="G1469" s="594" t="s">
        <v>3118</v>
      </c>
      <c r="H1469" s="594" t="s">
        <v>10176</v>
      </c>
    </row>
    <row r="1470" spans="1:8" x14ac:dyDescent="0.25">
      <c r="A1470" s="619">
        <v>1070</v>
      </c>
      <c r="B1470" s="602" t="s">
        <v>1954</v>
      </c>
      <c r="C1470" s="298" t="s">
        <v>13195</v>
      </c>
      <c r="D1470" s="594"/>
      <c r="E1470" s="594"/>
      <c r="F1470" s="594" t="s">
        <v>11006</v>
      </c>
      <c r="G1470" s="594" t="s">
        <v>3079</v>
      </c>
      <c r="H1470" s="594" t="s">
        <v>10178</v>
      </c>
    </row>
    <row r="1471" spans="1:8" x14ac:dyDescent="0.25">
      <c r="A1471" s="619">
        <v>1080</v>
      </c>
      <c r="B1471" s="602" t="s">
        <v>6313</v>
      </c>
      <c r="C1471" s="298" t="s">
        <v>13196</v>
      </c>
      <c r="D1471" s="594"/>
      <c r="E1471" s="594"/>
      <c r="F1471" s="594" t="s">
        <v>11007</v>
      </c>
      <c r="G1471" s="594" t="s">
        <v>3115</v>
      </c>
      <c r="H1471" s="594" t="s">
        <v>10178</v>
      </c>
    </row>
    <row r="1472" spans="1:8" x14ac:dyDescent="0.25">
      <c r="A1472" s="619">
        <v>1080</v>
      </c>
      <c r="B1472" s="602" t="s">
        <v>6313</v>
      </c>
      <c r="C1472" s="298" t="s">
        <v>13197</v>
      </c>
      <c r="D1472" s="594"/>
      <c r="E1472" s="594"/>
      <c r="F1472" s="594" t="s">
        <v>9372</v>
      </c>
      <c r="G1472" s="594" t="s">
        <v>3082</v>
      </c>
      <c r="H1472" s="594" t="s">
        <v>10178</v>
      </c>
    </row>
    <row r="1473" spans="1:8" x14ac:dyDescent="0.25">
      <c r="A1473" s="619">
        <v>1080</v>
      </c>
      <c r="B1473" s="602" t="s">
        <v>6313</v>
      </c>
      <c r="C1473" s="298" t="s">
        <v>13198</v>
      </c>
      <c r="D1473" s="594"/>
      <c r="E1473" s="594"/>
      <c r="F1473" s="594" t="s">
        <v>11008</v>
      </c>
      <c r="G1473" s="594" t="s">
        <v>3069</v>
      </c>
      <c r="H1473" s="594" t="s">
        <v>10178</v>
      </c>
    </row>
    <row r="1474" spans="1:8" x14ac:dyDescent="0.25">
      <c r="A1474" s="619">
        <v>1080</v>
      </c>
      <c r="B1474" s="602" t="s">
        <v>6313</v>
      </c>
      <c r="C1474" s="298" t="s">
        <v>13199</v>
      </c>
      <c r="D1474" s="594"/>
      <c r="E1474" s="594"/>
      <c r="F1474" s="594" t="s">
        <v>9373</v>
      </c>
      <c r="G1474" s="594" t="s">
        <v>3093</v>
      </c>
      <c r="H1474" s="594" t="s">
        <v>10178</v>
      </c>
    </row>
    <row r="1475" spans="1:8" x14ac:dyDescent="0.25">
      <c r="A1475" s="619">
        <v>1080</v>
      </c>
      <c r="B1475" s="602" t="s">
        <v>6313</v>
      </c>
      <c r="C1475" s="298" t="s">
        <v>13200</v>
      </c>
      <c r="D1475" s="594"/>
      <c r="E1475" s="594"/>
      <c r="F1475" s="594" t="s">
        <v>9393</v>
      </c>
      <c r="G1475" s="594" t="s">
        <v>3108</v>
      </c>
      <c r="H1475" s="594" t="s">
        <v>10178</v>
      </c>
    </row>
    <row r="1476" spans="1:8" x14ac:dyDescent="0.25">
      <c r="A1476" s="619">
        <v>1080</v>
      </c>
      <c r="B1476" s="602" t="s">
        <v>6313</v>
      </c>
      <c r="C1476" s="298" t="s">
        <v>13201</v>
      </c>
      <c r="D1476" s="594"/>
      <c r="E1476" s="594"/>
      <c r="F1476" s="594" t="s">
        <v>9402</v>
      </c>
      <c r="G1476" s="594" t="s">
        <v>3119</v>
      </c>
      <c r="H1476" s="594" t="s">
        <v>10178</v>
      </c>
    </row>
    <row r="1477" spans="1:8" x14ac:dyDescent="0.25">
      <c r="A1477" s="619">
        <v>1080</v>
      </c>
      <c r="B1477" s="602" t="s">
        <v>6313</v>
      </c>
      <c r="C1477" s="298" t="s">
        <v>13202</v>
      </c>
      <c r="D1477" s="594"/>
      <c r="E1477" s="594"/>
      <c r="F1477" s="594" t="s">
        <v>9363</v>
      </c>
      <c r="G1477" s="594" t="s">
        <v>3099</v>
      </c>
      <c r="H1477" s="594" t="s">
        <v>10178</v>
      </c>
    </row>
    <row r="1478" spans="1:8" x14ac:dyDescent="0.25">
      <c r="A1478" s="619">
        <v>1080</v>
      </c>
      <c r="B1478" s="602" t="s">
        <v>6313</v>
      </c>
      <c r="C1478" s="298" t="s">
        <v>13203</v>
      </c>
      <c r="D1478" s="594"/>
      <c r="E1478" s="594"/>
      <c r="F1478" s="594" t="s">
        <v>9376</v>
      </c>
      <c r="G1478" s="594" t="s">
        <v>3087</v>
      </c>
      <c r="H1478" s="594" t="s">
        <v>10178</v>
      </c>
    </row>
    <row r="1479" spans="1:8" x14ac:dyDescent="0.25">
      <c r="A1479" s="619">
        <v>1080</v>
      </c>
      <c r="B1479" s="602" t="s">
        <v>6313</v>
      </c>
      <c r="C1479" s="298" t="s">
        <v>13204</v>
      </c>
      <c r="D1479" s="594"/>
      <c r="E1479" s="594"/>
      <c r="F1479" s="594" t="s">
        <v>9398</v>
      </c>
      <c r="G1479" s="594" t="s">
        <v>3110</v>
      </c>
      <c r="H1479" s="594" t="s">
        <v>10178</v>
      </c>
    </row>
    <row r="1480" spans="1:8" x14ac:dyDescent="0.25">
      <c r="A1480" s="619">
        <v>1080</v>
      </c>
      <c r="B1480" s="602" t="s">
        <v>6313</v>
      </c>
      <c r="C1480" s="298" t="s">
        <v>13205</v>
      </c>
      <c r="D1480" s="594"/>
      <c r="E1480" s="594"/>
      <c r="F1480" s="594" t="s">
        <v>9386</v>
      </c>
      <c r="G1480" s="594" t="s">
        <v>3100</v>
      </c>
      <c r="H1480" s="594" t="s">
        <v>10178</v>
      </c>
    </row>
    <row r="1481" spans="1:8" x14ac:dyDescent="0.25">
      <c r="A1481" s="619">
        <v>1080</v>
      </c>
      <c r="B1481" s="602" t="s">
        <v>6313</v>
      </c>
      <c r="C1481" s="298" t="s">
        <v>13206</v>
      </c>
      <c r="D1481" s="594"/>
      <c r="E1481" s="594"/>
      <c r="F1481" s="594" t="s">
        <v>9392</v>
      </c>
      <c r="G1481" s="594" t="s">
        <v>3107</v>
      </c>
      <c r="H1481" s="594" t="s">
        <v>10178</v>
      </c>
    </row>
    <row r="1482" spans="1:8" x14ac:dyDescent="0.25">
      <c r="A1482" s="619">
        <v>1080</v>
      </c>
      <c r="B1482" s="602" t="s">
        <v>6313</v>
      </c>
      <c r="C1482" s="298" t="s">
        <v>13207</v>
      </c>
      <c r="D1482" s="594"/>
      <c r="E1482" s="594"/>
      <c r="F1482" s="594" t="s">
        <v>9348</v>
      </c>
      <c r="G1482" s="594" t="s">
        <v>3064</v>
      </c>
      <c r="H1482" s="594" t="s">
        <v>10178</v>
      </c>
    </row>
    <row r="1483" spans="1:8" x14ac:dyDescent="0.25">
      <c r="A1483" s="619">
        <v>1080</v>
      </c>
      <c r="B1483" s="602" t="s">
        <v>6313</v>
      </c>
      <c r="C1483" s="298" t="s">
        <v>13208</v>
      </c>
      <c r="D1483" s="594"/>
      <c r="E1483" s="594"/>
      <c r="F1483" s="594" t="s">
        <v>9367</v>
      </c>
      <c r="G1483" s="594" t="s">
        <v>3078</v>
      </c>
      <c r="H1483" s="594" t="s">
        <v>10178</v>
      </c>
    </row>
    <row r="1484" spans="1:8" x14ac:dyDescent="0.25">
      <c r="A1484" s="619">
        <v>1080</v>
      </c>
      <c r="B1484" s="602" t="s">
        <v>6313</v>
      </c>
      <c r="C1484" s="298" t="s">
        <v>13209</v>
      </c>
      <c r="D1484" s="594"/>
      <c r="E1484" s="594"/>
      <c r="F1484" s="594" t="s">
        <v>9344</v>
      </c>
      <c r="G1484" s="594" t="s">
        <v>3065</v>
      </c>
      <c r="H1484" s="594" t="s">
        <v>10178</v>
      </c>
    </row>
    <row r="1485" spans="1:8" x14ac:dyDescent="0.25">
      <c r="A1485" s="619">
        <v>1110</v>
      </c>
      <c r="B1485" s="602" t="s">
        <v>1952</v>
      </c>
      <c r="C1485" s="298" t="s">
        <v>13210</v>
      </c>
      <c r="D1485" s="594"/>
      <c r="E1485" s="594"/>
      <c r="F1485" s="594" t="s">
        <v>9399</v>
      </c>
      <c r="G1485" s="594" t="s">
        <v>3085</v>
      </c>
      <c r="H1485" s="594" t="s">
        <v>10178</v>
      </c>
    </row>
    <row r="1486" spans="1:8" x14ac:dyDescent="0.25">
      <c r="A1486" s="619">
        <v>1110</v>
      </c>
      <c r="B1486" s="602" t="s">
        <v>1952</v>
      </c>
      <c r="C1486" s="298" t="s">
        <v>13211</v>
      </c>
      <c r="D1486" s="594"/>
      <c r="E1486" s="594"/>
      <c r="F1486" s="594" t="s">
        <v>9358</v>
      </c>
      <c r="G1486" s="594" t="s">
        <v>3073</v>
      </c>
      <c r="H1486" s="594" t="s">
        <v>10177</v>
      </c>
    </row>
    <row r="1487" spans="1:8" x14ac:dyDescent="0.25">
      <c r="A1487" s="619">
        <v>1110</v>
      </c>
      <c r="B1487" s="602" t="s">
        <v>1952</v>
      </c>
      <c r="C1487" s="298" t="s">
        <v>13212</v>
      </c>
      <c r="D1487" s="594"/>
      <c r="E1487" s="594"/>
      <c r="F1487" s="594" t="s">
        <v>9359</v>
      </c>
      <c r="G1487" s="594" t="s">
        <v>3074</v>
      </c>
      <c r="H1487" s="594" t="s">
        <v>10177</v>
      </c>
    </row>
    <row r="1488" spans="1:8" x14ac:dyDescent="0.25">
      <c r="A1488" s="619">
        <v>1110</v>
      </c>
      <c r="B1488" s="602" t="s">
        <v>1952</v>
      </c>
      <c r="C1488" s="298" t="s">
        <v>13213</v>
      </c>
      <c r="D1488" s="594"/>
      <c r="E1488" s="594"/>
      <c r="F1488" s="594" t="s">
        <v>9387</v>
      </c>
      <c r="G1488" s="594" t="s">
        <v>3101</v>
      </c>
      <c r="H1488" s="594" t="s">
        <v>10177</v>
      </c>
    </row>
    <row r="1489" spans="1:8" x14ac:dyDescent="0.25">
      <c r="A1489" s="619">
        <v>1110</v>
      </c>
      <c r="B1489" s="602" t="s">
        <v>1952</v>
      </c>
      <c r="C1489" s="298" t="s">
        <v>13214</v>
      </c>
      <c r="D1489" s="594"/>
      <c r="E1489" s="594"/>
      <c r="F1489" s="594" t="s">
        <v>9354</v>
      </c>
      <c r="G1489" s="594" t="s">
        <v>3071</v>
      </c>
      <c r="H1489" s="594" t="s">
        <v>10177</v>
      </c>
    </row>
    <row r="1490" spans="1:8" x14ac:dyDescent="0.25">
      <c r="A1490" s="619">
        <v>1110</v>
      </c>
      <c r="B1490" s="602" t="s">
        <v>1952</v>
      </c>
      <c r="C1490" s="298" t="s">
        <v>13215</v>
      </c>
      <c r="D1490" s="594"/>
      <c r="E1490" s="594"/>
      <c r="F1490" s="594" t="s">
        <v>9357</v>
      </c>
      <c r="G1490" s="594" t="s">
        <v>2090</v>
      </c>
      <c r="H1490" s="594" t="s">
        <v>10177</v>
      </c>
    </row>
    <row r="1491" spans="1:8" x14ac:dyDescent="0.25">
      <c r="A1491" s="619">
        <v>1110</v>
      </c>
      <c r="B1491" s="602" t="s">
        <v>1952</v>
      </c>
      <c r="C1491" s="298" t="s">
        <v>13216</v>
      </c>
      <c r="D1491" s="594"/>
      <c r="E1491" s="594"/>
      <c r="F1491" s="594" t="s">
        <v>9364</v>
      </c>
      <c r="G1491" s="594" t="s">
        <v>3099</v>
      </c>
      <c r="H1491" s="594" t="s">
        <v>10177</v>
      </c>
    </row>
    <row r="1492" spans="1:8" x14ac:dyDescent="0.25">
      <c r="A1492" s="619">
        <v>1110</v>
      </c>
      <c r="B1492" s="602" t="s">
        <v>1952</v>
      </c>
      <c r="C1492" s="298" t="s">
        <v>13217</v>
      </c>
      <c r="D1492" s="594"/>
      <c r="E1492" s="594"/>
      <c r="F1492" s="594" t="s">
        <v>9378</v>
      </c>
      <c r="G1492" s="594" t="s">
        <v>3090</v>
      </c>
      <c r="H1492" s="594" t="s">
        <v>10177</v>
      </c>
    </row>
    <row r="1493" spans="1:8" x14ac:dyDescent="0.25">
      <c r="A1493" s="619">
        <v>1110</v>
      </c>
      <c r="B1493" s="602" t="s">
        <v>1952</v>
      </c>
      <c r="C1493" s="298" t="s">
        <v>13218</v>
      </c>
      <c r="D1493" s="594"/>
      <c r="E1493" s="594"/>
      <c r="F1493" s="594" t="s">
        <v>9384</v>
      </c>
      <c r="G1493" s="594" t="s">
        <v>3097</v>
      </c>
      <c r="H1493" s="594" t="s">
        <v>10177</v>
      </c>
    </row>
    <row r="1494" spans="1:8" x14ac:dyDescent="0.25">
      <c r="A1494" s="619">
        <v>1110</v>
      </c>
      <c r="B1494" s="602" t="s">
        <v>1952</v>
      </c>
      <c r="C1494" s="298" t="s">
        <v>13219</v>
      </c>
      <c r="D1494" s="594"/>
      <c r="E1494" s="594"/>
      <c r="F1494" s="594" t="s">
        <v>9349</v>
      </c>
      <c r="G1494" s="594" t="s">
        <v>3114</v>
      </c>
      <c r="H1494" s="594" t="s">
        <v>10177</v>
      </c>
    </row>
    <row r="1495" spans="1:8" x14ac:dyDescent="0.25">
      <c r="A1495" s="619">
        <v>1110</v>
      </c>
      <c r="B1495" s="602" t="s">
        <v>1952</v>
      </c>
      <c r="C1495" s="298" t="s">
        <v>13220</v>
      </c>
      <c r="D1495" s="594"/>
      <c r="E1495" s="594"/>
      <c r="F1495" s="594" t="s">
        <v>9345</v>
      </c>
      <c r="G1495" s="594" t="s">
        <v>3065</v>
      </c>
      <c r="H1495" s="594" t="s">
        <v>10177</v>
      </c>
    </row>
    <row r="1496" spans="1:8" x14ac:dyDescent="0.25">
      <c r="A1496" s="619">
        <v>1110</v>
      </c>
      <c r="B1496" s="602" t="s">
        <v>1952</v>
      </c>
      <c r="C1496" s="298" t="s">
        <v>13221</v>
      </c>
      <c r="D1496" s="594"/>
      <c r="E1496" s="594"/>
      <c r="F1496" s="594" t="s">
        <v>9360</v>
      </c>
      <c r="G1496" s="594" t="s">
        <v>9361</v>
      </c>
      <c r="H1496" s="594" t="s">
        <v>10177</v>
      </c>
    </row>
    <row r="1497" spans="1:8" x14ac:dyDescent="0.25">
      <c r="A1497" s="619">
        <v>1110</v>
      </c>
      <c r="B1497" s="602" t="s">
        <v>1952</v>
      </c>
      <c r="C1497" s="298" t="s">
        <v>13222</v>
      </c>
      <c r="D1497" s="594"/>
      <c r="E1497" s="594"/>
      <c r="F1497" s="594" t="s">
        <v>11009</v>
      </c>
      <c r="G1497" s="594" t="s">
        <v>11010</v>
      </c>
      <c r="H1497" s="594" t="s">
        <v>6439</v>
      </c>
    </row>
    <row r="1498" spans="1:8" x14ac:dyDescent="0.25">
      <c r="A1498" s="619">
        <v>1110</v>
      </c>
      <c r="B1498" s="602" t="s">
        <v>1952</v>
      </c>
      <c r="C1498" s="298" t="s">
        <v>13223</v>
      </c>
      <c r="D1498" s="594"/>
      <c r="E1498" s="594"/>
      <c r="F1498" s="594" t="s">
        <v>11011</v>
      </c>
      <c r="G1498" s="594" t="s">
        <v>11012</v>
      </c>
      <c r="H1498" s="594" t="s">
        <v>6439</v>
      </c>
    </row>
    <row r="1499" spans="1:8" x14ac:dyDescent="0.25">
      <c r="A1499" s="619">
        <v>1110</v>
      </c>
      <c r="B1499" s="602" t="s">
        <v>1952</v>
      </c>
      <c r="C1499" s="298" t="s">
        <v>13224</v>
      </c>
      <c r="D1499" s="594"/>
      <c r="E1499" s="594"/>
      <c r="F1499" s="594" t="s">
        <v>11013</v>
      </c>
      <c r="G1499" s="594" t="s">
        <v>11014</v>
      </c>
      <c r="H1499" s="594" t="s">
        <v>6439</v>
      </c>
    </row>
    <row r="1500" spans="1:8" x14ac:dyDescent="0.25">
      <c r="A1500" s="619">
        <v>1110</v>
      </c>
      <c r="B1500" s="602" t="s">
        <v>1952</v>
      </c>
      <c r="C1500" s="298" t="s">
        <v>13225</v>
      </c>
      <c r="D1500" s="594"/>
      <c r="E1500" s="594"/>
      <c r="F1500" s="594" t="s">
        <v>11015</v>
      </c>
      <c r="G1500" s="594" t="s">
        <v>11016</v>
      </c>
      <c r="H1500" s="594" t="s">
        <v>6439</v>
      </c>
    </row>
    <row r="1501" spans="1:8" x14ac:dyDescent="0.25">
      <c r="A1501" s="619">
        <v>1110</v>
      </c>
      <c r="B1501" s="602" t="s">
        <v>1952</v>
      </c>
      <c r="C1501" s="298" t="s">
        <v>13226</v>
      </c>
      <c r="D1501" s="594"/>
      <c r="E1501" s="594"/>
      <c r="F1501" s="594" t="s">
        <v>11017</v>
      </c>
      <c r="G1501" s="594" t="s">
        <v>11018</v>
      </c>
      <c r="H1501" s="594" t="s">
        <v>6439</v>
      </c>
    </row>
    <row r="1502" spans="1:8" x14ac:dyDescent="0.25">
      <c r="A1502" s="619">
        <v>1110</v>
      </c>
      <c r="B1502" s="602" t="s">
        <v>1952</v>
      </c>
      <c r="C1502" s="298" t="s">
        <v>13227</v>
      </c>
      <c r="D1502" s="594"/>
      <c r="E1502" s="594"/>
      <c r="F1502" s="594" t="s">
        <v>11019</v>
      </c>
      <c r="G1502" s="594" t="s">
        <v>11020</v>
      </c>
      <c r="H1502" s="594" t="s">
        <v>6439</v>
      </c>
    </row>
    <row r="1503" spans="1:8" x14ac:dyDescent="0.25">
      <c r="A1503" s="619">
        <v>1110</v>
      </c>
      <c r="B1503" s="602" t="s">
        <v>1952</v>
      </c>
      <c r="C1503" s="298" t="s">
        <v>13228</v>
      </c>
      <c r="D1503" s="594"/>
      <c r="E1503" s="594"/>
      <c r="F1503" s="594" t="s">
        <v>11021</v>
      </c>
      <c r="G1503" s="594" t="s">
        <v>11022</v>
      </c>
      <c r="H1503" s="594" t="s">
        <v>6439</v>
      </c>
    </row>
    <row r="1504" spans="1:8" x14ac:dyDescent="0.25">
      <c r="A1504" s="619">
        <v>1110</v>
      </c>
      <c r="B1504" s="602" t="s">
        <v>1952</v>
      </c>
      <c r="C1504" s="298" t="s">
        <v>13229</v>
      </c>
      <c r="D1504" s="594"/>
      <c r="E1504" s="594"/>
      <c r="F1504" s="594" t="s">
        <v>11023</v>
      </c>
      <c r="G1504" s="594" t="s">
        <v>11024</v>
      </c>
      <c r="H1504" s="594" t="s">
        <v>6439</v>
      </c>
    </row>
    <row r="1505" spans="1:8" x14ac:dyDescent="0.25">
      <c r="A1505" s="619">
        <v>1110</v>
      </c>
      <c r="B1505" s="602" t="s">
        <v>1952</v>
      </c>
      <c r="C1505" s="298" t="s">
        <v>13230</v>
      </c>
      <c r="D1505" s="594"/>
      <c r="E1505" s="594"/>
      <c r="F1505" s="594" t="s">
        <v>11025</v>
      </c>
      <c r="G1505" s="594" t="s">
        <v>11026</v>
      </c>
      <c r="H1505" s="594" t="s">
        <v>6439</v>
      </c>
    </row>
    <row r="1506" spans="1:8" x14ac:dyDescent="0.25">
      <c r="A1506" s="619">
        <v>1110</v>
      </c>
      <c r="B1506" s="602" t="s">
        <v>1952</v>
      </c>
      <c r="C1506" s="298" t="s">
        <v>13231</v>
      </c>
      <c r="D1506" s="594"/>
      <c r="E1506" s="594"/>
      <c r="F1506" s="594" t="s">
        <v>11027</v>
      </c>
      <c r="G1506" s="594" t="s">
        <v>11028</v>
      </c>
      <c r="H1506" s="594" t="s">
        <v>6439</v>
      </c>
    </row>
    <row r="1507" spans="1:8" x14ac:dyDescent="0.25">
      <c r="A1507" s="619">
        <v>1110</v>
      </c>
      <c r="B1507" s="602" t="s">
        <v>1952</v>
      </c>
      <c r="C1507" s="298" t="s">
        <v>13232</v>
      </c>
      <c r="D1507" s="594"/>
      <c r="E1507" s="594"/>
      <c r="F1507" s="594" t="s">
        <v>11029</v>
      </c>
      <c r="G1507" s="594" t="s">
        <v>11030</v>
      </c>
      <c r="H1507" s="594" t="s">
        <v>6439</v>
      </c>
    </row>
    <row r="1508" spans="1:8" x14ac:dyDescent="0.25">
      <c r="A1508" s="619">
        <v>1110</v>
      </c>
      <c r="B1508" s="602" t="s">
        <v>1952</v>
      </c>
      <c r="C1508" s="298" t="s">
        <v>13233</v>
      </c>
      <c r="D1508" s="594"/>
      <c r="E1508" s="594"/>
      <c r="F1508" s="594" t="s">
        <v>11031</v>
      </c>
      <c r="G1508" s="594" t="s">
        <v>11032</v>
      </c>
      <c r="H1508" s="594" t="s">
        <v>6439</v>
      </c>
    </row>
    <row r="1509" spans="1:8" x14ac:dyDescent="0.25">
      <c r="A1509" s="619">
        <v>1110</v>
      </c>
      <c r="B1509" s="602" t="s">
        <v>1952</v>
      </c>
      <c r="C1509" s="298" t="s">
        <v>13234</v>
      </c>
      <c r="D1509" s="594"/>
      <c r="E1509" s="594"/>
      <c r="F1509" s="594" t="s">
        <v>11033</v>
      </c>
      <c r="G1509" s="594" t="s">
        <v>11034</v>
      </c>
      <c r="H1509" s="594" t="s">
        <v>6439</v>
      </c>
    </row>
    <row r="1510" spans="1:8" x14ac:dyDescent="0.25">
      <c r="A1510" s="619">
        <v>1110</v>
      </c>
      <c r="B1510" s="602" t="s">
        <v>1952</v>
      </c>
      <c r="C1510" s="298" t="s">
        <v>13235</v>
      </c>
      <c r="D1510" s="594"/>
      <c r="E1510" s="594"/>
      <c r="F1510" s="594" t="s">
        <v>11035</v>
      </c>
      <c r="G1510" s="594" t="s">
        <v>11036</v>
      </c>
      <c r="H1510" s="594" t="s">
        <v>6439</v>
      </c>
    </row>
    <row r="1511" spans="1:8" x14ac:dyDescent="0.25">
      <c r="A1511" s="619">
        <v>1110</v>
      </c>
      <c r="B1511" s="602" t="s">
        <v>1952</v>
      </c>
      <c r="C1511" s="298" t="s">
        <v>13236</v>
      </c>
      <c r="D1511" s="594"/>
      <c r="E1511" s="594"/>
      <c r="F1511" s="594" t="s">
        <v>11037</v>
      </c>
      <c r="G1511" s="594" t="s">
        <v>11038</v>
      </c>
      <c r="H1511" s="594" t="s">
        <v>6439</v>
      </c>
    </row>
    <row r="1512" spans="1:8" x14ac:dyDescent="0.25">
      <c r="A1512" s="619">
        <v>1110</v>
      </c>
      <c r="B1512" s="602" t="s">
        <v>1952</v>
      </c>
      <c r="C1512" s="298" t="s">
        <v>13237</v>
      </c>
      <c r="D1512" s="594"/>
      <c r="E1512" s="594"/>
      <c r="F1512" s="594" t="s">
        <v>11039</v>
      </c>
      <c r="G1512" s="594" t="s">
        <v>11040</v>
      </c>
      <c r="H1512" s="594" t="s">
        <v>6439</v>
      </c>
    </row>
    <row r="1513" spans="1:8" x14ac:dyDescent="0.25">
      <c r="A1513" s="619">
        <v>1110</v>
      </c>
      <c r="B1513" s="602" t="s">
        <v>1952</v>
      </c>
      <c r="C1513" s="298" t="s">
        <v>13238</v>
      </c>
      <c r="D1513" s="594"/>
      <c r="E1513" s="594"/>
      <c r="F1513" s="594" t="s">
        <v>11041</v>
      </c>
      <c r="G1513" s="594" t="s">
        <v>11042</v>
      </c>
      <c r="H1513" s="594" t="s">
        <v>6439</v>
      </c>
    </row>
    <row r="1514" spans="1:8" x14ac:dyDescent="0.25">
      <c r="A1514" s="619">
        <v>1110</v>
      </c>
      <c r="B1514" s="602" t="s">
        <v>1952</v>
      </c>
      <c r="C1514" s="298" t="s">
        <v>13239</v>
      </c>
      <c r="D1514" s="594"/>
      <c r="E1514" s="594"/>
      <c r="F1514" s="594" t="s">
        <v>11043</v>
      </c>
      <c r="G1514" s="594" t="s">
        <v>11044</v>
      </c>
      <c r="H1514" s="594" t="s">
        <v>6439</v>
      </c>
    </row>
    <row r="1515" spans="1:8" x14ac:dyDescent="0.25">
      <c r="A1515" s="619">
        <v>1110</v>
      </c>
      <c r="B1515" s="602" t="s">
        <v>1952</v>
      </c>
      <c r="C1515" s="298" t="s">
        <v>13239</v>
      </c>
      <c r="D1515" s="594"/>
      <c r="E1515" s="594"/>
      <c r="F1515" s="594" t="s">
        <v>11045</v>
      </c>
      <c r="G1515" s="594" t="s">
        <v>11046</v>
      </c>
      <c r="H1515" s="594" t="s">
        <v>6439</v>
      </c>
    </row>
    <row r="1516" spans="1:8" x14ac:dyDescent="0.25">
      <c r="A1516" s="619">
        <v>1110</v>
      </c>
      <c r="B1516" s="602" t="s">
        <v>1952</v>
      </c>
      <c r="C1516" s="298" t="s">
        <v>13240</v>
      </c>
      <c r="D1516" s="594"/>
      <c r="E1516" s="594"/>
      <c r="F1516" s="594" t="s">
        <v>11047</v>
      </c>
      <c r="G1516" s="594" t="s">
        <v>11048</v>
      </c>
      <c r="H1516" s="594" t="s">
        <v>6439</v>
      </c>
    </row>
    <row r="1517" spans="1:8" x14ac:dyDescent="0.25">
      <c r="A1517" s="619">
        <v>1110</v>
      </c>
      <c r="B1517" s="602" t="s">
        <v>1952</v>
      </c>
      <c r="C1517" s="298" t="s">
        <v>13241</v>
      </c>
      <c r="D1517" s="594"/>
      <c r="E1517" s="594"/>
      <c r="F1517" s="594" t="s">
        <v>11049</v>
      </c>
      <c r="G1517" s="594" t="s">
        <v>11050</v>
      </c>
      <c r="H1517" s="594" t="s">
        <v>6439</v>
      </c>
    </row>
    <row r="1518" spans="1:8" x14ac:dyDescent="0.25">
      <c r="A1518" s="619">
        <v>1110</v>
      </c>
      <c r="B1518" s="602" t="s">
        <v>1952</v>
      </c>
      <c r="C1518" s="298" t="s">
        <v>13241</v>
      </c>
      <c r="D1518" s="594"/>
      <c r="E1518" s="594"/>
      <c r="F1518" s="594" t="s">
        <v>11051</v>
      </c>
      <c r="G1518" s="594" t="s">
        <v>11052</v>
      </c>
      <c r="H1518" s="594" t="s">
        <v>6439</v>
      </c>
    </row>
    <row r="1519" spans="1:8" x14ac:dyDescent="0.25">
      <c r="A1519" s="619">
        <v>1110</v>
      </c>
      <c r="B1519" s="602" t="s">
        <v>1952</v>
      </c>
      <c r="C1519" s="298" t="s">
        <v>13241</v>
      </c>
      <c r="D1519" s="594"/>
      <c r="E1519" s="594"/>
      <c r="F1519" s="594" t="s">
        <v>11053</v>
      </c>
      <c r="G1519" s="594" t="s">
        <v>11054</v>
      </c>
      <c r="H1519" s="594" t="s">
        <v>6439</v>
      </c>
    </row>
    <row r="1520" spans="1:8" x14ac:dyDescent="0.25">
      <c r="A1520" s="619">
        <v>1110</v>
      </c>
      <c r="B1520" s="602" t="s">
        <v>1952</v>
      </c>
      <c r="C1520" s="298" t="s">
        <v>13242</v>
      </c>
      <c r="D1520" s="594"/>
      <c r="E1520" s="594"/>
      <c r="F1520" s="594" t="s">
        <v>11055</v>
      </c>
      <c r="G1520" s="594" t="s">
        <v>11056</v>
      </c>
      <c r="H1520" s="594" t="s">
        <v>6439</v>
      </c>
    </row>
    <row r="1521" spans="1:8" x14ac:dyDescent="0.25">
      <c r="A1521" s="619">
        <v>1110</v>
      </c>
      <c r="B1521" s="602" t="s">
        <v>1952</v>
      </c>
      <c r="C1521" s="298" t="s">
        <v>13243</v>
      </c>
      <c r="D1521" s="594"/>
      <c r="E1521" s="594"/>
      <c r="F1521" s="594" t="s">
        <v>11057</v>
      </c>
      <c r="G1521" s="594" t="s">
        <v>11058</v>
      </c>
      <c r="H1521" s="594" t="s">
        <v>6439</v>
      </c>
    </row>
    <row r="1522" spans="1:8" x14ac:dyDescent="0.25">
      <c r="A1522" s="619">
        <v>1110</v>
      </c>
      <c r="B1522" s="602" t="s">
        <v>1952</v>
      </c>
      <c r="C1522" s="298" t="s">
        <v>13244</v>
      </c>
      <c r="D1522" s="594"/>
      <c r="E1522" s="594"/>
      <c r="F1522" s="594" t="s">
        <v>11059</v>
      </c>
      <c r="G1522" s="594" t="s">
        <v>11060</v>
      </c>
      <c r="H1522" s="594" t="s">
        <v>6439</v>
      </c>
    </row>
    <row r="1523" spans="1:8" x14ac:dyDescent="0.25">
      <c r="A1523" s="619">
        <v>1110</v>
      </c>
      <c r="B1523" s="602" t="s">
        <v>1952</v>
      </c>
      <c r="C1523" s="298" t="s">
        <v>13244</v>
      </c>
      <c r="D1523" s="594"/>
      <c r="E1523" s="594"/>
      <c r="F1523" s="594" t="s">
        <v>11061</v>
      </c>
      <c r="G1523" s="594" t="s">
        <v>11062</v>
      </c>
      <c r="H1523" s="594" t="s">
        <v>6439</v>
      </c>
    </row>
    <row r="1524" spans="1:8" x14ac:dyDescent="0.25">
      <c r="A1524" s="619">
        <v>1110</v>
      </c>
      <c r="B1524" s="602" t="s">
        <v>1952</v>
      </c>
      <c r="C1524" s="298" t="s">
        <v>13244</v>
      </c>
      <c r="D1524" s="594"/>
      <c r="E1524" s="594"/>
      <c r="F1524" s="594" t="s">
        <v>11063</v>
      </c>
      <c r="G1524" s="594" t="s">
        <v>11064</v>
      </c>
      <c r="H1524" s="594" t="s">
        <v>6439</v>
      </c>
    </row>
    <row r="1525" spans="1:8" x14ac:dyDescent="0.25">
      <c r="A1525" s="619">
        <v>1110</v>
      </c>
      <c r="B1525" s="602" t="s">
        <v>1952</v>
      </c>
      <c r="C1525" s="298" t="s">
        <v>13245</v>
      </c>
      <c r="D1525" s="594"/>
      <c r="E1525" s="594"/>
      <c r="F1525" s="594" t="s">
        <v>11065</v>
      </c>
      <c r="G1525" s="594" t="s">
        <v>11066</v>
      </c>
      <c r="H1525" s="594" t="s">
        <v>6439</v>
      </c>
    </row>
    <row r="1526" spans="1:8" x14ac:dyDescent="0.25">
      <c r="A1526" s="619">
        <v>1110</v>
      </c>
      <c r="B1526" s="602" t="s">
        <v>1952</v>
      </c>
      <c r="C1526" s="298" t="s">
        <v>13246</v>
      </c>
      <c r="D1526" s="594"/>
      <c r="E1526" s="594"/>
      <c r="F1526" s="594" t="s">
        <v>11067</v>
      </c>
      <c r="G1526" s="594" t="s">
        <v>11068</v>
      </c>
      <c r="H1526" s="594" t="s">
        <v>6439</v>
      </c>
    </row>
    <row r="1527" spans="1:8" x14ac:dyDescent="0.25">
      <c r="A1527" s="619">
        <v>1110</v>
      </c>
      <c r="B1527" s="602" t="s">
        <v>1952</v>
      </c>
      <c r="C1527" s="298" t="s">
        <v>13247</v>
      </c>
      <c r="D1527" s="594"/>
      <c r="E1527" s="594"/>
      <c r="F1527" s="594" t="s">
        <v>11069</v>
      </c>
      <c r="G1527" s="594" t="s">
        <v>11070</v>
      </c>
      <c r="H1527" s="594" t="s">
        <v>6439</v>
      </c>
    </row>
    <row r="1528" spans="1:8" x14ac:dyDescent="0.25">
      <c r="A1528" s="619">
        <v>1110</v>
      </c>
      <c r="B1528" s="602" t="s">
        <v>1952</v>
      </c>
      <c r="C1528" s="298" t="s">
        <v>13247</v>
      </c>
      <c r="D1528" s="594"/>
      <c r="E1528" s="594"/>
      <c r="F1528" s="594" t="s">
        <v>11071</v>
      </c>
      <c r="G1528" s="594" t="s">
        <v>11072</v>
      </c>
      <c r="H1528" s="594" t="s">
        <v>6439</v>
      </c>
    </row>
    <row r="1529" spans="1:8" x14ac:dyDescent="0.25">
      <c r="A1529" s="619">
        <v>1110</v>
      </c>
      <c r="B1529" s="602" t="s">
        <v>1952</v>
      </c>
      <c r="C1529" s="298" t="s">
        <v>13247</v>
      </c>
      <c r="D1529" s="594"/>
      <c r="E1529" s="594"/>
      <c r="F1529" s="594" t="s">
        <v>11073</v>
      </c>
      <c r="G1529" s="594" t="s">
        <v>11074</v>
      </c>
      <c r="H1529" s="594" t="s">
        <v>6439</v>
      </c>
    </row>
    <row r="1530" spans="1:8" x14ac:dyDescent="0.25">
      <c r="A1530" s="619">
        <v>1110</v>
      </c>
      <c r="B1530" s="602" t="s">
        <v>1952</v>
      </c>
      <c r="C1530" s="298" t="s">
        <v>13248</v>
      </c>
      <c r="D1530" s="594"/>
      <c r="E1530" s="594"/>
      <c r="F1530" s="594" t="s">
        <v>11075</v>
      </c>
      <c r="G1530" s="594" t="s">
        <v>11076</v>
      </c>
      <c r="H1530" s="594" t="s">
        <v>6439</v>
      </c>
    </row>
    <row r="1531" spans="1:8" x14ac:dyDescent="0.25">
      <c r="A1531" s="619">
        <v>1110</v>
      </c>
      <c r="B1531" s="602" t="s">
        <v>1952</v>
      </c>
      <c r="C1531" s="298" t="s">
        <v>13249</v>
      </c>
      <c r="D1531" s="594"/>
      <c r="E1531" s="594"/>
      <c r="F1531" s="594" t="s">
        <v>11077</v>
      </c>
      <c r="G1531" s="594" t="s">
        <v>11078</v>
      </c>
      <c r="H1531" s="594" t="s">
        <v>6439</v>
      </c>
    </row>
    <row r="1532" spans="1:8" x14ac:dyDescent="0.25">
      <c r="A1532" s="619">
        <v>1110</v>
      </c>
      <c r="B1532" s="602" t="s">
        <v>1952</v>
      </c>
      <c r="C1532" s="298" t="s">
        <v>13250</v>
      </c>
      <c r="D1532" s="594"/>
      <c r="E1532" s="594"/>
      <c r="F1532" s="594" t="s">
        <v>11079</v>
      </c>
      <c r="G1532" s="594" t="s">
        <v>11080</v>
      </c>
      <c r="H1532" s="594" t="s">
        <v>6439</v>
      </c>
    </row>
    <row r="1533" spans="1:8" x14ac:dyDescent="0.25">
      <c r="A1533" s="619">
        <v>1110</v>
      </c>
      <c r="B1533" s="602" t="s">
        <v>1952</v>
      </c>
      <c r="C1533" s="298" t="s">
        <v>13251</v>
      </c>
      <c r="D1533" s="594"/>
      <c r="E1533" s="594"/>
      <c r="F1533" s="594" t="s">
        <v>11081</v>
      </c>
      <c r="G1533" s="594" t="s">
        <v>11082</v>
      </c>
      <c r="H1533" s="594" t="s">
        <v>6439</v>
      </c>
    </row>
    <row r="1534" spans="1:8" x14ac:dyDescent="0.25">
      <c r="A1534" s="619">
        <v>1110</v>
      </c>
      <c r="B1534" s="602" t="s">
        <v>1952</v>
      </c>
      <c r="C1534" s="298" t="s">
        <v>13252</v>
      </c>
      <c r="D1534" s="594"/>
      <c r="E1534" s="594"/>
      <c r="F1534" s="594" t="s">
        <v>11083</v>
      </c>
      <c r="G1534" s="594" t="s">
        <v>11084</v>
      </c>
      <c r="H1534" s="594" t="s">
        <v>6439</v>
      </c>
    </row>
    <row r="1535" spans="1:8" x14ac:dyDescent="0.25">
      <c r="A1535" s="619">
        <v>1110</v>
      </c>
      <c r="B1535" s="602" t="s">
        <v>1952</v>
      </c>
      <c r="C1535" s="298" t="s">
        <v>13253</v>
      </c>
      <c r="D1535" s="594"/>
      <c r="E1535" s="594"/>
      <c r="F1535" s="594" t="s">
        <v>11085</v>
      </c>
      <c r="G1535" s="594" t="s">
        <v>11086</v>
      </c>
      <c r="H1535" s="594" t="s">
        <v>6439</v>
      </c>
    </row>
    <row r="1536" spans="1:8" x14ac:dyDescent="0.25">
      <c r="A1536" s="619">
        <v>1120</v>
      </c>
      <c r="B1536" s="602" t="s">
        <v>1951</v>
      </c>
      <c r="C1536" s="298" t="s">
        <v>13254</v>
      </c>
      <c r="D1536" s="594"/>
      <c r="E1536" s="594"/>
      <c r="F1536" s="594" t="s">
        <v>11087</v>
      </c>
      <c r="G1536" s="594" t="s">
        <v>11088</v>
      </c>
      <c r="H1536" s="594" t="s">
        <v>6439</v>
      </c>
    </row>
    <row r="1537" spans="1:8" x14ac:dyDescent="0.25">
      <c r="A1537" s="619">
        <v>1120</v>
      </c>
      <c r="B1537" s="602" t="s">
        <v>1951</v>
      </c>
      <c r="C1537" s="298" t="s">
        <v>13255</v>
      </c>
      <c r="D1537" s="594"/>
      <c r="E1537" s="594"/>
      <c r="F1537" s="594" t="s">
        <v>11089</v>
      </c>
      <c r="G1537" s="594" t="s">
        <v>11090</v>
      </c>
      <c r="H1537" s="594" t="s">
        <v>6439</v>
      </c>
    </row>
    <row r="1538" spans="1:8" x14ac:dyDescent="0.25">
      <c r="A1538" s="619">
        <v>1130</v>
      </c>
      <c r="B1538" s="602" t="s">
        <v>4022</v>
      </c>
      <c r="C1538" s="298" t="s">
        <v>13256</v>
      </c>
      <c r="D1538" s="594"/>
      <c r="E1538" s="594"/>
      <c r="F1538" s="594" t="s">
        <v>11091</v>
      </c>
      <c r="G1538" s="594" t="s">
        <v>11092</v>
      </c>
      <c r="H1538" s="594" t="s">
        <v>6439</v>
      </c>
    </row>
    <row r="1539" spans="1:8" x14ac:dyDescent="0.25">
      <c r="A1539" s="619">
        <v>1130</v>
      </c>
      <c r="B1539" s="602" t="s">
        <v>4022</v>
      </c>
      <c r="C1539" s="298" t="s">
        <v>13257</v>
      </c>
      <c r="D1539" s="594"/>
      <c r="E1539" s="594"/>
      <c r="F1539" s="594" t="s">
        <v>11093</v>
      </c>
      <c r="G1539" s="594" t="s">
        <v>11094</v>
      </c>
      <c r="H1539" s="594" t="s">
        <v>6439</v>
      </c>
    </row>
    <row r="1540" spans="1:8" x14ac:dyDescent="0.25">
      <c r="A1540" s="619">
        <v>1140</v>
      </c>
      <c r="B1540" s="602" t="s">
        <v>6314</v>
      </c>
      <c r="C1540" s="298" t="s">
        <v>13258</v>
      </c>
      <c r="D1540" s="594"/>
      <c r="E1540" s="594"/>
      <c r="F1540" s="594" t="s">
        <v>11095</v>
      </c>
      <c r="G1540" s="594" t="s">
        <v>11096</v>
      </c>
      <c r="H1540" s="594" t="s">
        <v>6439</v>
      </c>
    </row>
    <row r="1541" spans="1:8" x14ac:dyDescent="0.25">
      <c r="A1541" s="619">
        <v>1140</v>
      </c>
      <c r="B1541" s="602" t="s">
        <v>6314</v>
      </c>
      <c r="C1541" s="298" t="s">
        <v>13259</v>
      </c>
      <c r="D1541" s="594"/>
      <c r="E1541" s="594"/>
      <c r="F1541" s="594" t="s">
        <v>11097</v>
      </c>
      <c r="G1541" s="594" t="s">
        <v>11098</v>
      </c>
      <c r="H1541" s="594" t="s">
        <v>6439</v>
      </c>
    </row>
    <row r="1542" spans="1:8" x14ac:dyDescent="0.25">
      <c r="A1542" s="619">
        <v>1140</v>
      </c>
      <c r="B1542" s="602" t="s">
        <v>6314</v>
      </c>
      <c r="C1542" s="298" t="s">
        <v>13260</v>
      </c>
      <c r="D1542" s="594"/>
      <c r="E1542" s="594"/>
      <c r="F1542" s="594" t="s">
        <v>11099</v>
      </c>
      <c r="G1542" s="594" t="s">
        <v>11100</v>
      </c>
      <c r="H1542" s="594" t="s">
        <v>6439</v>
      </c>
    </row>
    <row r="1543" spans="1:8" x14ac:dyDescent="0.25">
      <c r="A1543" s="619">
        <v>1140</v>
      </c>
      <c r="B1543" s="602" t="s">
        <v>6314</v>
      </c>
      <c r="C1543" s="298" t="s">
        <v>13261</v>
      </c>
      <c r="D1543" s="594"/>
      <c r="E1543" s="594"/>
      <c r="F1543" s="594" t="s">
        <v>11101</v>
      </c>
      <c r="G1543" s="594" t="s">
        <v>11102</v>
      </c>
      <c r="H1543" s="594" t="s">
        <v>6439</v>
      </c>
    </row>
    <row r="1544" spans="1:8" x14ac:dyDescent="0.25">
      <c r="A1544" s="619">
        <v>1140</v>
      </c>
      <c r="B1544" s="602" t="s">
        <v>6314</v>
      </c>
      <c r="C1544" s="298" t="s">
        <v>13262</v>
      </c>
      <c r="D1544" s="594"/>
      <c r="E1544" s="594"/>
      <c r="F1544" s="594" t="s">
        <v>11103</v>
      </c>
      <c r="G1544" s="594" t="s">
        <v>11104</v>
      </c>
      <c r="H1544" s="594" t="s">
        <v>6439</v>
      </c>
    </row>
    <row r="1545" spans="1:8" x14ac:dyDescent="0.25">
      <c r="A1545" s="619">
        <v>1140</v>
      </c>
      <c r="B1545" s="602" t="s">
        <v>6314</v>
      </c>
      <c r="C1545" s="298" t="s">
        <v>13263</v>
      </c>
      <c r="D1545" s="594"/>
      <c r="E1545" s="594"/>
      <c r="F1545" s="594" t="s">
        <v>11105</v>
      </c>
      <c r="G1545" s="594" t="s">
        <v>11106</v>
      </c>
      <c r="H1545" s="594" t="s">
        <v>6439</v>
      </c>
    </row>
    <row r="1546" spans="1:8" x14ac:dyDescent="0.25">
      <c r="A1546" s="619">
        <v>1140</v>
      </c>
      <c r="B1546" s="602" t="s">
        <v>6314</v>
      </c>
      <c r="C1546" s="298" t="s">
        <v>13264</v>
      </c>
      <c r="D1546" s="594"/>
      <c r="E1546" s="594"/>
      <c r="F1546" s="594" t="s">
        <v>11107</v>
      </c>
      <c r="G1546" s="594" t="s">
        <v>11108</v>
      </c>
      <c r="H1546" s="594" t="s">
        <v>6439</v>
      </c>
    </row>
    <row r="1547" spans="1:8" x14ac:dyDescent="0.25">
      <c r="A1547" s="619">
        <v>1140</v>
      </c>
      <c r="B1547" s="602" t="s">
        <v>6314</v>
      </c>
      <c r="C1547" s="298" t="s">
        <v>13265</v>
      </c>
      <c r="D1547" s="594"/>
      <c r="E1547" s="594"/>
      <c r="F1547" s="594" t="s">
        <v>11109</v>
      </c>
      <c r="G1547" s="594" t="s">
        <v>11110</v>
      </c>
      <c r="H1547" s="594" t="s">
        <v>6439</v>
      </c>
    </row>
    <row r="1548" spans="1:8" x14ac:dyDescent="0.25">
      <c r="A1548" s="619">
        <v>1140</v>
      </c>
      <c r="B1548" s="602" t="s">
        <v>6314</v>
      </c>
      <c r="C1548" s="298" t="s">
        <v>13266</v>
      </c>
      <c r="D1548" s="594"/>
      <c r="E1548" s="594"/>
      <c r="F1548" s="594" t="s">
        <v>11111</v>
      </c>
      <c r="G1548" s="594" t="s">
        <v>11112</v>
      </c>
      <c r="H1548" s="594" t="s">
        <v>6439</v>
      </c>
    </row>
    <row r="1549" spans="1:8" x14ac:dyDescent="0.25">
      <c r="A1549" s="619">
        <v>1140</v>
      </c>
      <c r="B1549" s="602" t="s">
        <v>6314</v>
      </c>
      <c r="C1549" s="298" t="s">
        <v>13267</v>
      </c>
      <c r="D1549" s="594"/>
      <c r="E1549" s="594"/>
      <c r="F1549" s="594" t="s">
        <v>11113</v>
      </c>
      <c r="G1549" s="594" t="s">
        <v>11114</v>
      </c>
      <c r="H1549" s="594" t="s">
        <v>6439</v>
      </c>
    </row>
    <row r="1550" spans="1:8" x14ac:dyDescent="0.25">
      <c r="A1550" s="619">
        <v>1140</v>
      </c>
      <c r="B1550" s="602" t="s">
        <v>6314</v>
      </c>
      <c r="C1550" s="298" t="s">
        <v>13268</v>
      </c>
      <c r="D1550" s="594"/>
      <c r="E1550" s="594"/>
      <c r="F1550" s="594" t="s">
        <v>11115</v>
      </c>
      <c r="G1550" s="594" t="s">
        <v>11116</v>
      </c>
      <c r="H1550" s="594" t="s">
        <v>6439</v>
      </c>
    </row>
    <row r="1551" spans="1:8" x14ac:dyDescent="0.25">
      <c r="A1551" s="619">
        <v>1140</v>
      </c>
      <c r="B1551" s="602" t="s">
        <v>6314</v>
      </c>
      <c r="C1551" s="298" t="s">
        <v>13269</v>
      </c>
      <c r="D1551" s="594"/>
      <c r="E1551" s="594"/>
      <c r="F1551" s="594" t="s">
        <v>11117</v>
      </c>
      <c r="G1551" s="594" t="s">
        <v>11118</v>
      </c>
      <c r="H1551" s="594" t="s">
        <v>6439</v>
      </c>
    </row>
    <row r="1552" spans="1:8" x14ac:dyDescent="0.25">
      <c r="A1552" s="619">
        <v>1140</v>
      </c>
      <c r="B1552" s="602" t="s">
        <v>6314</v>
      </c>
      <c r="C1552" s="298" t="s">
        <v>13270</v>
      </c>
      <c r="D1552" s="594"/>
      <c r="E1552" s="594"/>
      <c r="F1552" s="594" t="s">
        <v>11119</v>
      </c>
      <c r="G1552" s="594" t="s">
        <v>11120</v>
      </c>
      <c r="H1552" s="594" t="s">
        <v>6439</v>
      </c>
    </row>
    <row r="1553" spans="1:8" x14ac:dyDescent="0.25">
      <c r="A1553" s="619">
        <v>1140</v>
      </c>
      <c r="B1553" s="602" t="s">
        <v>6314</v>
      </c>
      <c r="C1553" s="298" t="s">
        <v>13271</v>
      </c>
      <c r="D1553" s="594"/>
      <c r="E1553" s="594"/>
      <c r="F1553" s="594" t="s">
        <v>11121</v>
      </c>
      <c r="G1553" s="594" t="s">
        <v>11122</v>
      </c>
      <c r="H1553" s="594" t="s">
        <v>6439</v>
      </c>
    </row>
    <row r="1554" spans="1:8" x14ac:dyDescent="0.25">
      <c r="A1554" s="619">
        <v>1140</v>
      </c>
      <c r="B1554" s="602" t="s">
        <v>6314</v>
      </c>
      <c r="C1554" s="298" t="s">
        <v>13272</v>
      </c>
      <c r="D1554" s="594"/>
      <c r="E1554" s="594"/>
      <c r="F1554" s="594" t="s">
        <v>11123</v>
      </c>
      <c r="G1554" s="594" t="s">
        <v>11124</v>
      </c>
      <c r="H1554" s="594" t="s">
        <v>6439</v>
      </c>
    </row>
    <row r="1555" spans="1:8" x14ac:dyDescent="0.25">
      <c r="A1555" s="619">
        <v>1140</v>
      </c>
      <c r="B1555" s="602" t="s">
        <v>6314</v>
      </c>
      <c r="C1555" s="298" t="s">
        <v>13273</v>
      </c>
      <c r="D1555" s="594"/>
      <c r="E1555" s="594"/>
      <c r="F1555" s="594" t="s">
        <v>11125</v>
      </c>
      <c r="G1555" s="594" t="s">
        <v>11126</v>
      </c>
      <c r="H1555" s="594" t="s">
        <v>6439</v>
      </c>
    </row>
    <row r="1556" spans="1:8" x14ac:dyDescent="0.25">
      <c r="A1556" s="619">
        <v>1140</v>
      </c>
      <c r="B1556" s="602" t="s">
        <v>6314</v>
      </c>
      <c r="C1556" s="298" t="s">
        <v>13273</v>
      </c>
      <c r="D1556" s="594"/>
      <c r="E1556" s="594"/>
      <c r="F1556" s="594" t="s">
        <v>11127</v>
      </c>
      <c r="G1556" s="594" t="s">
        <v>11128</v>
      </c>
      <c r="H1556" s="594" t="s">
        <v>6439</v>
      </c>
    </row>
    <row r="1557" spans="1:8" x14ac:dyDescent="0.25">
      <c r="A1557" s="619">
        <v>1140</v>
      </c>
      <c r="B1557" s="602" t="s">
        <v>6314</v>
      </c>
      <c r="C1557" s="298" t="s">
        <v>13274</v>
      </c>
      <c r="D1557" s="594"/>
      <c r="E1557" s="594"/>
      <c r="F1557" s="594" t="s">
        <v>11129</v>
      </c>
      <c r="G1557" s="594" t="s">
        <v>11130</v>
      </c>
      <c r="H1557" s="594" t="s">
        <v>6439</v>
      </c>
    </row>
    <row r="1558" spans="1:8" x14ac:dyDescent="0.25">
      <c r="A1558" s="619">
        <v>1140</v>
      </c>
      <c r="B1558" s="602" t="s">
        <v>6314</v>
      </c>
      <c r="C1558" s="298" t="s">
        <v>13275</v>
      </c>
      <c r="D1558" s="594"/>
      <c r="E1558" s="594"/>
      <c r="F1558" s="594" t="s">
        <v>11131</v>
      </c>
      <c r="G1558" s="594" t="s">
        <v>11132</v>
      </c>
      <c r="H1558" s="594" t="s">
        <v>6439</v>
      </c>
    </row>
    <row r="1559" spans="1:8" x14ac:dyDescent="0.25">
      <c r="A1559" s="619">
        <v>1140</v>
      </c>
      <c r="B1559" s="602" t="s">
        <v>6314</v>
      </c>
      <c r="C1559" s="298" t="s">
        <v>13276</v>
      </c>
      <c r="D1559" s="594"/>
      <c r="E1559" s="594"/>
      <c r="F1559" s="594" t="s">
        <v>11133</v>
      </c>
      <c r="G1559" s="594" t="s">
        <v>11134</v>
      </c>
      <c r="H1559" s="594" t="s">
        <v>6439</v>
      </c>
    </row>
    <row r="1560" spans="1:8" x14ac:dyDescent="0.25">
      <c r="A1560" s="619">
        <v>1140</v>
      </c>
      <c r="B1560" s="602" t="s">
        <v>6314</v>
      </c>
      <c r="C1560" s="298" t="s">
        <v>13277</v>
      </c>
      <c r="D1560" s="594"/>
      <c r="E1560" s="594"/>
      <c r="F1560" s="594" t="s">
        <v>9407</v>
      </c>
      <c r="G1560" s="593">
        <v>1010</v>
      </c>
      <c r="H1560" s="594" t="s">
        <v>10179</v>
      </c>
    </row>
    <row r="1561" spans="1:8" x14ac:dyDescent="0.25">
      <c r="A1561" s="619">
        <v>1150</v>
      </c>
      <c r="B1561" s="602" t="s">
        <v>6315</v>
      </c>
      <c r="C1561" s="298" t="s">
        <v>13278</v>
      </c>
      <c r="D1561" s="594"/>
      <c r="E1561" s="594"/>
      <c r="F1561" s="594" t="s">
        <v>9406</v>
      </c>
      <c r="G1561" s="593">
        <v>1010</v>
      </c>
      <c r="H1561" s="594" t="s">
        <v>6440</v>
      </c>
    </row>
    <row r="1562" spans="1:8" x14ac:dyDescent="0.25">
      <c r="A1562" s="619">
        <v>1150</v>
      </c>
      <c r="B1562" s="602" t="s">
        <v>6315</v>
      </c>
      <c r="C1562" s="298" t="s">
        <v>13279</v>
      </c>
      <c r="D1562" s="594"/>
      <c r="E1562" s="594"/>
      <c r="F1562" s="594" t="s">
        <v>9414</v>
      </c>
      <c r="G1562" s="594" t="s">
        <v>3126</v>
      </c>
      <c r="H1562" s="594" t="s">
        <v>10176</v>
      </c>
    </row>
    <row r="1563" spans="1:8" x14ac:dyDescent="0.25">
      <c r="A1563" s="619">
        <v>1150</v>
      </c>
      <c r="B1563" s="602" t="s">
        <v>6315</v>
      </c>
      <c r="C1563" s="298" t="s">
        <v>13280</v>
      </c>
      <c r="D1563" s="594"/>
      <c r="E1563" s="594"/>
      <c r="F1563" s="594" t="s">
        <v>9408</v>
      </c>
      <c r="G1563" s="594" t="s">
        <v>3123</v>
      </c>
      <c r="H1563" s="594" t="s">
        <v>10176</v>
      </c>
    </row>
    <row r="1564" spans="1:8" x14ac:dyDescent="0.25">
      <c r="A1564" s="619">
        <v>1150</v>
      </c>
      <c r="B1564" s="602" t="s">
        <v>6315</v>
      </c>
      <c r="C1564" s="298" t="s">
        <v>13281</v>
      </c>
      <c r="D1564" s="594"/>
      <c r="E1564" s="594"/>
      <c r="F1564" s="594" t="s">
        <v>9412</v>
      </c>
      <c r="G1564" s="594" t="s">
        <v>3121</v>
      </c>
      <c r="H1564" s="594" t="s">
        <v>10176</v>
      </c>
    </row>
    <row r="1565" spans="1:8" x14ac:dyDescent="0.25">
      <c r="A1565" s="619">
        <v>1150</v>
      </c>
      <c r="B1565" s="602" t="s">
        <v>6315</v>
      </c>
      <c r="C1565" s="298" t="s">
        <v>13282</v>
      </c>
      <c r="D1565" s="594"/>
      <c r="E1565" s="594"/>
      <c r="F1565" s="594" t="s">
        <v>9413</v>
      </c>
      <c r="G1565" s="594" t="s">
        <v>3128</v>
      </c>
      <c r="H1565" s="594" t="s">
        <v>10176</v>
      </c>
    </row>
    <row r="1566" spans="1:8" x14ac:dyDescent="0.25">
      <c r="A1566" s="619">
        <v>1150</v>
      </c>
      <c r="B1566" s="602" t="s">
        <v>6315</v>
      </c>
      <c r="C1566" s="298" t="s">
        <v>13283</v>
      </c>
      <c r="D1566" s="594"/>
      <c r="E1566" s="594"/>
      <c r="F1566" s="594" t="s">
        <v>9409</v>
      </c>
      <c r="G1566" s="594" t="s">
        <v>3124</v>
      </c>
      <c r="H1566" s="594" t="s">
        <v>10176</v>
      </c>
    </row>
    <row r="1567" spans="1:8" x14ac:dyDescent="0.25">
      <c r="A1567" s="619">
        <v>1150</v>
      </c>
      <c r="B1567" s="602" t="s">
        <v>6315</v>
      </c>
      <c r="C1567" s="298" t="s">
        <v>13284</v>
      </c>
      <c r="D1567" s="594"/>
      <c r="E1567" s="594"/>
      <c r="F1567" s="594" t="s">
        <v>11135</v>
      </c>
      <c r="G1567" s="594" t="s">
        <v>3122</v>
      </c>
      <c r="H1567" s="594" t="s">
        <v>10176</v>
      </c>
    </row>
    <row r="1568" spans="1:8" x14ac:dyDescent="0.25">
      <c r="A1568" s="619">
        <v>1160</v>
      </c>
      <c r="B1568" s="602" t="s">
        <v>6316</v>
      </c>
      <c r="C1568" s="298" t="s">
        <v>13285</v>
      </c>
      <c r="D1568" s="594"/>
      <c r="E1568" s="594"/>
      <c r="F1568" s="594" t="s">
        <v>9415</v>
      </c>
      <c r="G1568" s="594" t="s">
        <v>3127</v>
      </c>
      <c r="H1568" s="594" t="s">
        <v>10176</v>
      </c>
    </row>
    <row r="1569" spans="1:8" x14ac:dyDescent="0.25">
      <c r="A1569" s="619">
        <v>1160</v>
      </c>
      <c r="B1569" s="602" t="s">
        <v>6316</v>
      </c>
      <c r="C1569" s="298" t="s">
        <v>13286</v>
      </c>
      <c r="D1569" s="594"/>
      <c r="E1569" s="594"/>
      <c r="F1569" s="594" t="s">
        <v>11136</v>
      </c>
      <c r="G1569" s="594" t="s">
        <v>3126</v>
      </c>
      <c r="H1569" s="594" t="s">
        <v>10178</v>
      </c>
    </row>
    <row r="1570" spans="1:8" x14ac:dyDescent="0.25">
      <c r="A1570" s="619">
        <v>1180</v>
      </c>
      <c r="B1570" s="602" t="s">
        <v>6317</v>
      </c>
      <c r="C1570" s="298" t="s">
        <v>13287</v>
      </c>
      <c r="D1570" s="594"/>
      <c r="E1570" s="594"/>
      <c r="F1570" s="594" t="s">
        <v>11137</v>
      </c>
      <c r="G1570" s="594" t="s">
        <v>3123</v>
      </c>
      <c r="H1570" s="594" t="s">
        <v>10178</v>
      </c>
    </row>
    <row r="1571" spans="1:8" x14ac:dyDescent="0.25">
      <c r="A1571" s="619">
        <v>1180</v>
      </c>
      <c r="B1571" s="602" t="s">
        <v>6317</v>
      </c>
      <c r="C1571" s="298" t="s">
        <v>14385</v>
      </c>
      <c r="D1571" s="594"/>
      <c r="E1571" s="594"/>
      <c r="F1571" s="594" t="s">
        <v>9410</v>
      </c>
      <c r="G1571" s="594" t="s">
        <v>3125</v>
      </c>
      <c r="H1571" s="594" t="s">
        <v>10178</v>
      </c>
    </row>
    <row r="1572" spans="1:8" x14ac:dyDescent="0.25">
      <c r="A1572" s="619">
        <v>1180</v>
      </c>
      <c r="B1572" s="602" t="s">
        <v>6317</v>
      </c>
      <c r="C1572" s="298" t="s">
        <v>13289</v>
      </c>
      <c r="D1572" s="594"/>
      <c r="E1572" s="594"/>
      <c r="F1572" s="594" t="s">
        <v>11138</v>
      </c>
      <c r="G1572" s="594" t="s">
        <v>3121</v>
      </c>
      <c r="H1572" s="594" t="s">
        <v>10178</v>
      </c>
    </row>
    <row r="1573" spans="1:8" x14ac:dyDescent="0.25">
      <c r="A1573" s="619">
        <v>1180</v>
      </c>
      <c r="B1573" s="602" t="s">
        <v>6317</v>
      </c>
      <c r="C1573" s="298" t="s">
        <v>13290</v>
      </c>
      <c r="D1573" s="594"/>
      <c r="E1573" s="594"/>
      <c r="F1573" s="594" t="s">
        <v>11139</v>
      </c>
      <c r="G1573" s="594" t="s">
        <v>3128</v>
      </c>
      <c r="H1573" s="594" t="s">
        <v>10178</v>
      </c>
    </row>
    <row r="1574" spans="1:8" x14ac:dyDescent="0.25">
      <c r="A1574" s="619">
        <v>1180</v>
      </c>
      <c r="B1574" s="602" t="s">
        <v>6317</v>
      </c>
      <c r="C1574" s="298" t="s">
        <v>13291</v>
      </c>
      <c r="D1574" s="594"/>
      <c r="E1574" s="594"/>
      <c r="F1574" s="594" t="s">
        <v>11140</v>
      </c>
      <c r="G1574" s="594" t="s">
        <v>3124</v>
      </c>
      <c r="H1574" s="594" t="s">
        <v>10178</v>
      </c>
    </row>
    <row r="1575" spans="1:8" x14ac:dyDescent="0.25">
      <c r="A1575" s="619">
        <v>1180</v>
      </c>
      <c r="B1575" s="602" t="s">
        <v>6317</v>
      </c>
      <c r="C1575" s="298" t="s">
        <v>13292</v>
      </c>
      <c r="D1575" s="594"/>
      <c r="E1575" s="594"/>
      <c r="F1575" s="594" t="s">
        <v>11141</v>
      </c>
      <c r="G1575" s="594" t="s">
        <v>3127</v>
      </c>
      <c r="H1575" s="594" t="s">
        <v>10178</v>
      </c>
    </row>
    <row r="1576" spans="1:8" x14ac:dyDescent="0.25">
      <c r="A1576" s="619">
        <v>1180</v>
      </c>
      <c r="B1576" s="602" t="s">
        <v>6317</v>
      </c>
      <c r="C1576" s="298" t="s">
        <v>13293</v>
      </c>
      <c r="D1576" s="594"/>
      <c r="E1576" s="594"/>
      <c r="F1576" s="594" t="s">
        <v>9416</v>
      </c>
      <c r="G1576" s="594" t="s">
        <v>3991</v>
      </c>
      <c r="H1576" s="594" t="s">
        <v>10178</v>
      </c>
    </row>
    <row r="1577" spans="1:8" x14ac:dyDescent="0.25">
      <c r="A1577" s="619">
        <v>1180</v>
      </c>
      <c r="B1577" s="602" t="s">
        <v>6317</v>
      </c>
      <c r="C1577" s="298" t="s">
        <v>13294</v>
      </c>
      <c r="D1577" s="594"/>
      <c r="E1577" s="594"/>
      <c r="F1577" s="594" t="s">
        <v>9411</v>
      </c>
      <c r="G1577" s="594" t="s">
        <v>2101</v>
      </c>
      <c r="H1577" s="594" t="s">
        <v>10177</v>
      </c>
    </row>
    <row r="1578" spans="1:8" x14ac:dyDescent="0.25">
      <c r="A1578" s="619">
        <v>1180</v>
      </c>
      <c r="B1578" s="602" t="s">
        <v>6317</v>
      </c>
      <c r="C1578" s="298" t="s">
        <v>13295</v>
      </c>
      <c r="D1578" s="594"/>
      <c r="E1578" s="594"/>
      <c r="F1578" s="594" t="s">
        <v>9417</v>
      </c>
      <c r="G1578" s="594" t="s">
        <v>3990</v>
      </c>
      <c r="H1578" s="594" t="s">
        <v>10177</v>
      </c>
    </row>
    <row r="1579" spans="1:8" x14ac:dyDescent="0.25">
      <c r="A1579" s="619">
        <v>1180</v>
      </c>
      <c r="B1579" s="602" t="s">
        <v>6317</v>
      </c>
      <c r="C1579" s="298" t="s">
        <v>13296</v>
      </c>
      <c r="D1579" s="594"/>
      <c r="E1579" s="594"/>
      <c r="F1579" s="594" t="s">
        <v>11142</v>
      </c>
      <c r="G1579" s="594" t="s">
        <v>11143</v>
      </c>
      <c r="H1579" s="594" t="s">
        <v>6439</v>
      </c>
    </row>
    <row r="1580" spans="1:8" x14ac:dyDescent="0.25">
      <c r="A1580" s="619">
        <v>1180</v>
      </c>
      <c r="B1580" s="602" t="s">
        <v>6317</v>
      </c>
      <c r="C1580" s="298" t="s">
        <v>13297</v>
      </c>
      <c r="D1580" s="594"/>
      <c r="E1580" s="594"/>
      <c r="F1580" s="594" t="s">
        <v>11144</v>
      </c>
      <c r="G1580" s="594" t="s">
        <v>11145</v>
      </c>
      <c r="H1580" s="594" t="s">
        <v>6439</v>
      </c>
    </row>
    <row r="1581" spans="1:8" x14ac:dyDescent="0.25">
      <c r="A1581" s="619">
        <v>1180</v>
      </c>
      <c r="B1581" s="602" t="s">
        <v>6317</v>
      </c>
      <c r="C1581" s="298" t="s">
        <v>13298</v>
      </c>
      <c r="D1581" s="594"/>
      <c r="E1581" s="594"/>
      <c r="F1581" s="594" t="s">
        <v>9419</v>
      </c>
      <c r="G1581" s="593">
        <v>1020</v>
      </c>
      <c r="H1581" s="594" t="s">
        <v>10179</v>
      </c>
    </row>
    <row r="1582" spans="1:8" x14ac:dyDescent="0.25">
      <c r="A1582" s="619">
        <v>1180</v>
      </c>
      <c r="B1582" s="602" t="s">
        <v>6317</v>
      </c>
      <c r="C1582" s="298" t="s">
        <v>13299</v>
      </c>
      <c r="D1582" s="594"/>
      <c r="E1582" s="594"/>
      <c r="F1582" s="594" t="s">
        <v>9418</v>
      </c>
      <c r="G1582" s="593">
        <v>1020</v>
      </c>
      <c r="H1582" s="594" t="s">
        <v>6440</v>
      </c>
    </row>
    <row r="1583" spans="1:8" x14ac:dyDescent="0.25">
      <c r="A1583" s="619">
        <v>1180</v>
      </c>
      <c r="B1583" s="602" t="s">
        <v>6317</v>
      </c>
      <c r="C1583" s="298" t="s">
        <v>13300</v>
      </c>
      <c r="D1583" s="594"/>
      <c r="E1583" s="594"/>
      <c r="F1583" s="594" t="s">
        <v>9420</v>
      </c>
      <c r="G1583" s="594" t="s">
        <v>3129</v>
      </c>
      <c r="H1583" s="594" t="s">
        <v>10176</v>
      </c>
    </row>
    <row r="1584" spans="1:8" x14ac:dyDescent="0.25">
      <c r="A1584" s="619">
        <v>1180</v>
      </c>
      <c r="B1584" s="602" t="s">
        <v>6317</v>
      </c>
      <c r="C1584" s="298" t="s">
        <v>13301</v>
      </c>
      <c r="D1584" s="594"/>
      <c r="E1584" s="594"/>
      <c r="F1584" s="594" t="s">
        <v>9423</v>
      </c>
      <c r="G1584" s="594" t="s">
        <v>3132</v>
      </c>
      <c r="H1584" s="594" t="s">
        <v>10176</v>
      </c>
    </row>
    <row r="1585" spans="1:8" x14ac:dyDescent="0.25">
      <c r="A1585" s="619">
        <v>1180</v>
      </c>
      <c r="B1585" s="602" t="s">
        <v>6317</v>
      </c>
      <c r="C1585" s="298" t="s">
        <v>13302</v>
      </c>
      <c r="D1585" s="594"/>
      <c r="E1585" s="594"/>
      <c r="F1585" s="594" t="s">
        <v>11146</v>
      </c>
      <c r="G1585" s="594" t="s">
        <v>3132</v>
      </c>
      <c r="H1585" s="594" t="s">
        <v>10178</v>
      </c>
    </row>
    <row r="1586" spans="1:8" x14ac:dyDescent="0.25">
      <c r="A1586" s="619">
        <v>1180</v>
      </c>
      <c r="B1586" s="602" t="s">
        <v>6317</v>
      </c>
      <c r="C1586" s="298" t="s">
        <v>13303</v>
      </c>
      <c r="D1586" s="594"/>
      <c r="E1586" s="594"/>
      <c r="F1586" s="594" t="s">
        <v>9421</v>
      </c>
      <c r="G1586" s="594" t="s">
        <v>3131</v>
      </c>
      <c r="H1586" s="594" t="s">
        <v>10178</v>
      </c>
    </row>
    <row r="1587" spans="1:8" x14ac:dyDescent="0.25">
      <c r="A1587" s="619">
        <v>1180</v>
      </c>
      <c r="B1587" s="602" t="s">
        <v>6317</v>
      </c>
      <c r="C1587" s="298" t="s">
        <v>13303</v>
      </c>
      <c r="D1587" s="594"/>
      <c r="E1587" s="594"/>
      <c r="F1587" s="594" t="s">
        <v>9422</v>
      </c>
      <c r="G1587" s="594" t="s">
        <v>3130</v>
      </c>
      <c r="H1587" s="594" t="s">
        <v>10177</v>
      </c>
    </row>
    <row r="1588" spans="1:8" x14ac:dyDescent="0.25">
      <c r="A1588" s="619">
        <v>1180</v>
      </c>
      <c r="B1588" s="602" t="s">
        <v>6317</v>
      </c>
      <c r="C1588" s="298" t="s">
        <v>13303</v>
      </c>
      <c r="D1588" s="594"/>
      <c r="E1588" s="594"/>
      <c r="F1588" s="594" t="s">
        <v>9425</v>
      </c>
      <c r="G1588" s="593">
        <v>1030</v>
      </c>
      <c r="H1588" s="594" t="s">
        <v>10179</v>
      </c>
    </row>
    <row r="1589" spans="1:8" x14ac:dyDescent="0.25">
      <c r="A1589" s="619">
        <v>1180</v>
      </c>
      <c r="B1589" s="602" t="s">
        <v>6317</v>
      </c>
      <c r="C1589" s="298" t="s">
        <v>13304</v>
      </c>
      <c r="D1589" s="594"/>
      <c r="E1589" s="594"/>
      <c r="F1589" s="594" t="s">
        <v>9424</v>
      </c>
      <c r="G1589" s="593">
        <v>1030</v>
      </c>
      <c r="H1589" s="594" t="s">
        <v>6440</v>
      </c>
    </row>
    <row r="1590" spans="1:8" x14ac:dyDescent="0.25">
      <c r="A1590" s="619">
        <v>1180</v>
      </c>
      <c r="B1590" s="602" t="s">
        <v>6317</v>
      </c>
      <c r="C1590" s="298" t="s">
        <v>13305</v>
      </c>
      <c r="D1590" s="594"/>
      <c r="E1590" s="594"/>
      <c r="F1590" s="594" t="s">
        <v>9426</v>
      </c>
      <c r="G1590" s="594" t="s">
        <v>3133</v>
      </c>
      <c r="H1590" s="594" t="s">
        <v>10176</v>
      </c>
    </row>
    <row r="1591" spans="1:8" x14ac:dyDescent="0.25">
      <c r="A1591" s="619">
        <v>1180</v>
      </c>
      <c r="B1591" s="602" t="s">
        <v>6317</v>
      </c>
      <c r="C1591" s="298" t="s">
        <v>13306</v>
      </c>
      <c r="D1591" s="594"/>
      <c r="E1591" s="594"/>
      <c r="F1591" s="594" t="s">
        <v>9434</v>
      </c>
      <c r="G1591" s="594" t="s">
        <v>3136</v>
      </c>
      <c r="H1591" s="594" t="s">
        <v>10176</v>
      </c>
    </row>
    <row r="1592" spans="1:8" x14ac:dyDescent="0.25">
      <c r="A1592" s="619">
        <v>1180</v>
      </c>
      <c r="B1592" s="602" t="s">
        <v>6317</v>
      </c>
      <c r="C1592" s="298" t="s">
        <v>13307</v>
      </c>
      <c r="D1592" s="594"/>
      <c r="E1592" s="594"/>
      <c r="F1592" s="594" t="s">
        <v>9427</v>
      </c>
      <c r="G1592" s="594" t="s">
        <v>3134</v>
      </c>
      <c r="H1592" s="594" t="s">
        <v>10176</v>
      </c>
    </row>
    <row r="1593" spans="1:8" x14ac:dyDescent="0.25">
      <c r="A1593" s="619">
        <v>1180</v>
      </c>
      <c r="B1593" s="602" t="s">
        <v>6317</v>
      </c>
      <c r="C1593" s="298" t="s">
        <v>13308</v>
      </c>
      <c r="D1593" s="594"/>
      <c r="E1593" s="594"/>
      <c r="F1593" s="594" t="s">
        <v>9436</v>
      </c>
      <c r="G1593" s="594" t="s">
        <v>3157</v>
      </c>
      <c r="H1593" s="594" t="s">
        <v>10176</v>
      </c>
    </row>
    <row r="1594" spans="1:8" x14ac:dyDescent="0.25">
      <c r="A1594" s="619">
        <v>1195</v>
      </c>
      <c r="B1594" s="602" t="s">
        <v>6318</v>
      </c>
      <c r="C1594" s="298" t="s">
        <v>13309</v>
      </c>
      <c r="D1594" s="594"/>
      <c r="E1594" s="594"/>
      <c r="F1594" s="594" t="s">
        <v>9443</v>
      </c>
      <c r="G1594" s="594" t="s">
        <v>2047</v>
      </c>
      <c r="H1594" s="594" t="s">
        <v>10176</v>
      </c>
    </row>
    <row r="1595" spans="1:8" x14ac:dyDescent="0.25">
      <c r="A1595" s="619">
        <v>1195</v>
      </c>
      <c r="B1595" s="602" t="s">
        <v>6318</v>
      </c>
      <c r="C1595" s="298" t="s">
        <v>13310</v>
      </c>
      <c r="D1595" s="594"/>
      <c r="E1595" s="594"/>
      <c r="F1595" s="594" t="s">
        <v>9444</v>
      </c>
      <c r="G1595" s="594" t="s">
        <v>3144</v>
      </c>
      <c r="H1595" s="594" t="s">
        <v>10176</v>
      </c>
    </row>
    <row r="1596" spans="1:8" x14ac:dyDescent="0.25">
      <c r="A1596" s="619">
        <v>1195</v>
      </c>
      <c r="B1596" s="602" t="s">
        <v>6318</v>
      </c>
      <c r="C1596" s="298" t="s">
        <v>13311</v>
      </c>
      <c r="D1596" s="594"/>
      <c r="E1596" s="594"/>
      <c r="F1596" s="594" t="s">
        <v>11163</v>
      </c>
      <c r="G1596" s="594" t="s">
        <v>3145</v>
      </c>
      <c r="H1596" s="594" t="s">
        <v>10669</v>
      </c>
    </row>
    <row r="1597" spans="1:8" x14ac:dyDescent="0.25">
      <c r="A1597" s="619">
        <v>1195</v>
      </c>
      <c r="B1597" s="602" t="s">
        <v>6318</v>
      </c>
      <c r="C1597" s="298" t="s">
        <v>13312</v>
      </c>
      <c r="D1597" s="594"/>
      <c r="E1597" s="594"/>
      <c r="F1597" s="594" t="s">
        <v>9445</v>
      </c>
      <c r="G1597" s="594" t="s">
        <v>3146</v>
      </c>
      <c r="H1597" s="594" t="s">
        <v>10176</v>
      </c>
    </row>
    <row r="1598" spans="1:8" x14ac:dyDescent="0.25">
      <c r="A1598" s="619">
        <v>1195</v>
      </c>
      <c r="B1598" s="602" t="s">
        <v>6318</v>
      </c>
      <c r="C1598" s="298" t="s">
        <v>13313</v>
      </c>
      <c r="D1598" s="594"/>
      <c r="E1598" s="594"/>
      <c r="F1598" s="594" t="s">
        <v>9451</v>
      </c>
      <c r="G1598" s="594" t="s">
        <v>3152</v>
      </c>
      <c r="H1598" s="594" t="s">
        <v>10176</v>
      </c>
    </row>
    <row r="1599" spans="1:8" x14ac:dyDescent="0.25">
      <c r="A1599" s="619">
        <v>1195</v>
      </c>
      <c r="B1599" s="602" t="s">
        <v>6318</v>
      </c>
      <c r="C1599" s="298" t="s">
        <v>13314</v>
      </c>
      <c r="D1599" s="594"/>
      <c r="E1599" s="594"/>
      <c r="F1599" s="594" t="s">
        <v>9454</v>
      </c>
      <c r="G1599" s="594" t="s">
        <v>3155</v>
      </c>
      <c r="H1599" s="594" t="s">
        <v>10176</v>
      </c>
    </row>
    <row r="1600" spans="1:8" x14ac:dyDescent="0.25">
      <c r="A1600" s="619">
        <v>1195</v>
      </c>
      <c r="B1600" s="602" t="s">
        <v>6318</v>
      </c>
      <c r="C1600" s="298" t="s">
        <v>13315</v>
      </c>
      <c r="D1600" s="594"/>
      <c r="E1600" s="594"/>
      <c r="F1600" s="594" t="s">
        <v>9440</v>
      </c>
      <c r="G1600" s="594" t="s">
        <v>3141</v>
      </c>
      <c r="H1600" s="594" t="s">
        <v>10176</v>
      </c>
    </row>
    <row r="1601" spans="1:8" x14ac:dyDescent="0.25">
      <c r="A1601" s="619">
        <v>1195</v>
      </c>
      <c r="B1601" s="602" t="s">
        <v>6318</v>
      </c>
      <c r="C1601" s="298" t="s">
        <v>13316</v>
      </c>
      <c r="D1601" s="594"/>
      <c r="E1601" s="594"/>
      <c r="F1601" s="594" t="s">
        <v>9442</v>
      </c>
      <c r="G1601" s="594" t="s">
        <v>3143</v>
      </c>
      <c r="H1601" s="594" t="s">
        <v>10176</v>
      </c>
    </row>
    <row r="1602" spans="1:8" x14ac:dyDescent="0.25">
      <c r="A1602" s="619">
        <v>1195</v>
      </c>
      <c r="B1602" s="602" t="s">
        <v>6318</v>
      </c>
      <c r="C1602" s="298" t="s">
        <v>13317</v>
      </c>
      <c r="D1602" s="594"/>
      <c r="E1602" s="594"/>
      <c r="F1602" s="594" t="s">
        <v>9457</v>
      </c>
      <c r="G1602" s="594" t="s">
        <v>3160</v>
      </c>
      <c r="H1602" s="594" t="s">
        <v>10176</v>
      </c>
    </row>
    <row r="1603" spans="1:8" x14ac:dyDescent="0.25">
      <c r="A1603" s="619">
        <v>1195</v>
      </c>
      <c r="B1603" s="602" t="s">
        <v>6318</v>
      </c>
      <c r="C1603" s="298" t="s">
        <v>13318</v>
      </c>
      <c r="D1603" s="594"/>
      <c r="E1603" s="594"/>
      <c r="F1603" s="594" t="s">
        <v>9459</v>
      </c>
      <c r="G1603" s="594" t="s">
        <v>3162</v>
      </c>
      <c r="H1603" s="594" t="s">
        <v>10176</v>
      </c>
    </row>
    <row r="1604" spans="1:8" x14ac:dyDescent="0.25">
      <c r="A1604" s="619">
        <v>1195</v>
      </c>
      <c r="B1604" s="602" t="s">
        <v>6318</v>
      </c>
      <c r="C1604" s="298" t="s">
        <v>13319</v>
      </c>
      <c r="D1604" s="594"/>
      <c r="E1604" s="594"/>
      <c r="F1604" s="594" t="s">
        <v>9453</v>
      </c>
      <c r="G1604" s="594" t="s">
        <v>3154</v>
      </c>
      <c r="H1604" s="594" t="s">
        <v>10176</v>
      </c>
    </row>
    <row r="1605" spans="1:8" x14ac:dyDescent="0.25">
      <c r="A1605" s="619">
        <v>1195</v>
      </c>
      <c r="B1605" s="602" t="s">
        <v>6318</v>
      </c>
      <c r="C1605" s="298" t="s">
        <v>13320</v>
      </c>
      <c r="D1605" s="594"/>
      <c r="E1605" s="594"/>
      <c r="F1605" s="594" t="s">
        <v>9448</v>
      </c>
      <c r="G1605" s="594" t="s">
        <v>3149</v>
      </c>
      <c r="H1605" s="594" t="s">
        <v>10176</v>
      </c>
    </row>
    <row r="1606" spans="1:8" x14ac:dyDescent="0.25">
      <c r="A1606" s="619">
        <v>1195</v>
      </c>
      <c r="B1606" s="602" t="s">
        <v>6318</v>
      </c>
      <c r="C1606" s="298" t="s">
        <v>13321</v>
      </c>
      <c r="D1606" s="594"/>
      <c r="E1606" s="594"/>
      <c r="F1606" s="594" t="s">
        <v>9450</v>
      </c>
      <c r="G1606" s="594" t="s">
        <v>3151</v>
      </c>
      <c r="H1606" s="594" t="s">
        <v>10176</v>
      </c>
    </row>
    <row r="1607" spans="1:8" x14ac:dyDescent="0.25">
      <c r="A1607" s="619">
        <v>1195</v>
      </c>
      <c r="B1607" s="602" t="s">
        <v>6318</v>
      </c>
      <c r="C1607" s="298" t="s">
        <v>13322</v>
      </c>
      <c r="D1607" s="594"/>
      <c r="E1607" s="594"/>
      <c r="F1607" s="594" t="s">
        <v>9430</v>
      </c>
      <c r="G1607" s="594" t="s">
        <v>2186</v>
      </c>
      <c r="H1607" s="594" t="s">
        <v>10176</v>
      </c>
    </row>
    <row r="1608" spans="1:8" x14ac:dyDescent="0.25">
      <c r="A1608" s="619">
        <v>1195</v>
      </c>
      <c r="B1608" s="602" t="s">
        <v>6318</v>
      </c>
      <c r="C1608" s="298" t="s">
        <v>13323</v>
      </c>
      <c r="D1608" s="594"/>
      <c r="E1608" s="594"/>
      <c r="F1608" s="594" t="s">
        <v>9435</v>
      </c>
      <c r="G1608" s="594" t="s">
        <v>3139</v>
      </c>
      <c r="H1608" s="594" t="s">
        <v>10176</v>
      </c>
    </row>
    <row r="1609" spans="1:8" x14ac:dyDescent="0.25">
      <c r="A1609" s="619">
        <v>1220</v>
      </c>
      <c r="B1609" s="602" t="s">
        <v>1944</v>
      </c>
      <c r="C1609" s="298" t="s">
        <v>13324</v>
      </c>
      <c r="D1609" s="594"/>
      <c r="E1609" s="594"/>
      <c r="F1609" s="594" t="s">
        <v>11147</v>
      </c>
      <c r="G1609" s="594" t="s">
        <v>11148</v>
      </c>
      <c r="H1609" s="594" t="s">
        <v>10176</v>
      </c>
    </row>
    <row r="1610" spans="1:8" x14ac:dyDescent="0.25">
      <c r="A1610" s="619">
        <v>1220</v>
      </c>
      <c r="B1610" s="602" t="s">
        <v>1944</v>
      </c>
      <c r="C1610" s="298" t="s">
        <v>13325</v>
      </c>
      <c r="D1610" s="594"/>
      <c r="E1610" s="594"/>
      <c r="F1610" s="594" t="s">
        <v>11149</v>
      </c>
      <c r="G1610" s="594" t="s">
        <v>11150</v>
      </c>
      <c r="H1610" s="594" t="s">
        <v>10176</v>
      </c>
    </row>
    <row r="1611" spans="1:8" x14ac:dyDescent="0.25">
      <c r="A1611" s="619">
        <v>1330</v>
      </c>
      <c r="B1611" s="602" t="s">
        <v>6319</v>
      </c>
      <c r="C1611" s="298" t="s">
        <v>13326</v>
      </c>
      <c r="D1611" s="594"/>
      <c r="E1611" s="594"/>
      <c r="F1611" s="594" t="s">
        <v>9428</v>
      </c>
      <c r="G1611" s="594" t="s">
        <v>3138</v>
      </c>
      <c r="H1611" s="594" t="s">
        <v>10178</v>
      </c>
    </row>
    <row r="1612" spans="1:8" x14ac:dyDescent="0.25">
      <c r="A1612" s="619">
        <v>1330</v>
      </c>
      <c r="B1612" s="602" t="s">
        <v>6319</v>
      </c>
      <c r="C1612" s="298" t="s">
        <v>13327</v>
      </c>
      <c r="D1612" s="594"/>
      <c r="E1612" s="594"/>
      <c r="F1612" s="594" t="s">
        <v>11151</v>
      </c>
      <c r="G1612" s="594" t="s">
        <v>3137</v>
      </c>
      <c r="H1612" s="594" t="s">
        <v>10178</v>
      </c>
    </row>
    <row r="1613" spans="1:8" x14ac:dyDescent="0.25">
      <c r="A1613" s="619">
        <v>1340</v>
      </c>
      <c r="B1613" s="602" t="s">
        <v>6320</v>
      </c>
      <c r="C1613" s="298" t="s">
        <v>13328</v>
      </c>
      <c r="D1613" s="594"/>
      <c r="E1613" s="594"/>
      <c r="F1613" s="594" t="s">
        <v>11152</v>
      </c>
      <c r="G1613" s="594" t="s">
        <v>3157</v>
      </c>
      <c r="H1613" s="594" t="s">
        <v>10178</v>
      </c>
    </row>
    <row r="1614" spans="1:8" x14ac:dyDescent="0.25">
      <c r="A1614" s="619">
        <v>1340</v>
      </c>
      <c r="B1614" s="602" t="s">
        <v>6320</v>
      </c>
      <c r="C1614" s="298" t="s">
        <v>13329</v>
      </c>
      <c r="D1614" s="594"/>
      <c r="E1614" s="594"/>
      <c r="F1614" s="594" t="s">
        <v>9441</v>
      </c>
      <c r="G1614" s="594" t="s">
        <v>3142</v>
      </c>
      <c r="H1614" s="594" t="s">
        <v>10178</v>
      </c>
    </row>
    <row r="1615" spans="1:8" x14ac:dyDescent="0.25">
      <c r="A1615" s="619">
        <v>1350</v>
      </c>
      <c r="B1615" s="602" t="s">
        <v>1941</v>
      </c>
      <c r="C1615" s="298" t="s">
        <v>13330</v>
      </c>
      <c r="D1615" s="594"/>
      <c r="E1615" s="594"/>
      <c r="F1615" s="594" t="s">
        <v>9447</v>
      </c>
      <c r="G1615" s="594" t="s">
        <v>3148</v>
      </c>
      <c r="H1615" s="594" t="s">
        <v>10178</v>
      </c>
    </row>
    <row r="1616" spans="1:8" x14ac:dyDescent="0.25">
      <c r="A1616" s="619">
        <v>1350</v>
      </c>
      <c r="B1616" s="602" t="s">
        <v>1941</v>
      </c>
      <c r="C1616" s="298" t="s">
        <v>13331</v>
      </c>
      <c r="D1616" s="594"/>
      <c r="E1616" s="594"/>
      <c r="F1616" s="594" t="s">
        <v>9458</v>
      </c>
      <c r="G1616" s="594" t="s">
        <v>3161</v>
      </c>
      <c r="H1616" s="594" t="s">
        <v>10178</v>
      </c>
    </row>
    <row r="1617" spans="1:8" x14ac:dyDescent="0.25">
      <c r="A1617" s="619">
        <v>1350</v>
      </c>
      <c r="B1617" s="602" t="s">
        <v>1941</v>
      </c>
      <c r="C1617" s="298" t="s">
        <v>13332</v>
      </c>
      <c r="D1617" s="594"/>
      <c r="E1617" s="594"/>
      <c r="F1617" s="594" t="s">
        <v>9437</v>
      </c>
      <c r="G1617" s="594" t="s">
        <v>3159</v>
      </c>
      <c r="H1617" s="594" t="s">
        <v>10178</v>
      </c>
    </row>
    <row r="1618" spans="1:8" x14ac:dyDescent="0.25">
      <c r="A1618" s="619">
        <v>1350</v>
      </c>
      <c r="B1618" s="602" t="s">
        <v>1941</v>
      </c>
      <c r="C1618" s="298" t="s">
        <v>13333</v>
      </c>
      <c r="D1618" s="594"/>
      <c r="E1618" s="594"/>
      <c r="F1618" s="594" t="s">
        <v>9431</v>
      </c>
      <c r="G1618" s="594" t="s">
        <v>2186</v>
      </c>
      <c r="H1618" s="594" t="s">
        <v>10178</v>
      </c>
    </row>
    <row r="1619" spans="1:8" x14ac:dyDescent="0.25">
      <c r="A1619" s="619">
        <v>1350</v>
      </c>
      <c r="B1619" s="602" t="s">
        <v>1941</v>
      </c>
      <c r="C1619" s="298" t="s">
        <v>13334</v>
      </c>
      <c r="D1619" s="594"/>
      <c r="E1619" s="594"/>
      <c r="F1619" s="594" t="s">
        <v>9455</v>
      </c>
      <c r="G1619" s="594" t="s">
        <v>3156</v>
      </c>
      <c r="H1619" s="594" t="s">
        <v>10178</v>
      </c>
    </row>
    <row r="1620" spans="1:8" x14ac:dyDescent="0.25">
      <c r="A1620" s="619">
        <v>1350</v>
      </c>
      <c r="B1620" s="602" t="s">
        <v>1941</v>
      </c>
      <c r="C1620" s="298" t="s">
        <v>13335</v>
      </c>
      <c r="D1620" s="594"/>
      <c r="E1620" s="594"/>
      <c r="F1620" s="594" t="s">
        <v>11153</v>
      </c>
      <c r="G1620" s="594" t="s">
        <v>11154</v>
      </c>
      <c r="H1620" s="594" t="s">
        <v>10178</v>
      </c>
    </row>
    <row r="1621" spans="1:8" x14ac:dyDescent="0.25">
      <c r="A1621" s="619">
        <v>1350</v>
      </c>
      <c r="B1621" s="602" t="s">
        <v>1941</v>
      </c>
      <c r="C1621" s="298" t="s">
        <v>13336</v>
      </c>
      <c r="D1621" s="594"/>
      <c r="E1621" s="594"/>
      <c r="F1621" s="594" t="s">
        <v>9449</v>
      </c>
      <c r="G1621" s="594" t="s">
        <v>3150</v>
      </c>
      <c r="H1621" s="594" t="s">
        <v>10177</v>
      </c>
    </row>
    <row r="1622" spans="1:8" x14ac:dyDescent="0.25">
      <c r="A1622" s="619">
        <v>1350</v>
      </c>
      <c r="B1622" s="602" t="s">
        <v>1941</v>
      </c>
      <c r="C1622" s="298" t="s">
        <v>13337</v>
      </c>
      <c r="D1622" s="594"/>
      <c r="E1622" s="594"/>
      <c r="F1622" s="594" t="s">
        <v>9429</v>
      </c>
      <c r="G1622" s="594" t="s">
        <v>3135</v>
      </c>
      <c r="H1622" s="594" t="s">
        <v>10177</v>
      </c>
    </row>
    <row r="1623" spans="1:8" x14ac:dyDescent="0.25">
      <c r="A1623" s="619">
        <v>1360</v>
      </c>
      <c r="B1623" s="602" t="s">
        <v>1940</v>
      </c>
      <c r="C1623" s="298" t="s">
        <v>13338</v>
      </c>
      <c r="D1623" s="594"/>
      <c r="E1623" s="594"/>
      <c r="F1623" s="594" t="s">
        <v>9433</v>
      </c>
      <c r="G1623" s="594" t="s">
        <v>3137</v>
      </c>
      <c r="H1623" s="594" t="s">
        <v>10177</v>
      </c>
    </row>
    <row r="1624" spans="1:8" x14ac:dyDescent="0.25">
      <c r="A1624" s="619">
        <v>1360</v>
      </c>
      <c r="B1624" s="602" t="s">
        <v>1940</v>
      </c>
      <c r="C1624" s="298" t="s">
        <v>13339</v>
      </c>
      <c r="D1624" s="594"/>
      <c r="E1624" s="594"/>
      <c r="F1624" s="594" t="s">
        <v>9446</v>
      </c>
      <c r="G1624" s="594" t="s">
        <v>3147</v>
      </c>
      <c r="H1624" s="594" t="s">
        <v>10177</v>
      </c>
    </row>
    <row r="1625" spans="1:8" x14ac:dyDescent="0.25">
      <c r="A1625" s="619">
        <v>1360</v>
      </c>
      <c r="B1625" s="602" t="s">
        <v>1940</v>
      </c>
      <c r="C1625" s="298" t="s">
        <v>13340</v>
      </c>
      <c r="D1625" s="594"/>
      <c r="E1625" s="594"/>
      <c r="F1625" s="594" t="s">
        <v>9439</v>
      </c>
      <c r="G1625" s="594" t="s">
        <v>3140</v>
      </c>
      <c r="H1625" s="594" t="s">
        <v>10177</v>
      </c>
    </row>
    <row r="1626" spans="1:8" x14ac:dyDescent="0.25">
      <c r="A1626" s="619">
        <v>1360</v>
      </c>
      <c r="B1626" s="602" t="s">
        <v>1940</v>
      </c>
      <c r="C1626" s="298" t="s">
        <v>13341</v>
      </c>
      <c r="D1626" s="594"/>
      <c r="E1626" s="594"/>
      <c r="F1626" s="594" t="s">
        <v>9438</v>
      </c>
      <c r="G1626" s="594" t="s">
        <v>3158</v>
      </c>
      <c r="H1626" s="594" t="s">
        <v>10177</v>
      </c>
    </row>
    <row r="1627" spans="1:8" x14ac:dyDescent="0.25">
      <c r="A1627" s="619">
        <v>1360</v>
      </c>
      <c r="B1627" s="602" t="s">
        <v>1940</v>
      </c>
      <c r="C1627" s="298" t="s">
        <v>13342</v>
      </c>
      <c r="D1627" s="594"/>
      <c r="E1627" s="594"/>
      <c r="F1627" s="594" t="s">
        <v>9452</v>
      </c>
      <c r="G1627" s="594" t="s">
        <v>3153</v>
      </c>
      <c r="H1627" s="594" t="s">
        <v>10177</v>
      </c>
    </row>
    <row r="1628" spans="1:8" x14ac:dyDescent="0.25">
      <c r="A1628" s="619">
        <v>1360</v>
      </c>
      <c r="B1628" s="602" t="s">
        <v>1940</v>
      </c>
      <c r="C1628" s="298" t="s">
        <v>13343</v>
      </c>
      <c r="D1628" s="594"/>
      <c r="E1628" s="594"/>
      <c r="F1628" s="594" t="s">
        <v>9432</v>
      </c>
      <c r="G1628" s="594" t="s">
        <v>2186</v>
      </c>
      <c r="H1628" s="594" t="s">
        <v>10177</v>
      </c>
    </row>
    <row r="1629" spans="1:8" x14ac:dyDescent="0.25">
      <c r="A1629" s="619">
        <v>1360</v>
      </c>
      <c r="B1629" s="602" t="s">
        <v>1940</v>
      </c>
      <c r="C1629" s="298" t="s">
        <v>13344</v>
      </c>
      <c r="D1629" s="594"/>
      <c r="E1629" s="594"/>
      <c r="F1629" s="594" t="s">
        <v>9456</v>
      </c>
      <c r="G1629" s="594" t="s">
        <v>3156</v>
      </c>
      <c r="H1629" s="594" t="s">
        <v>10177</v>
      </c>
    </row>
    <row r="1630" spans="1:8" x14ac:dyDescent="0.25">
      <c r="A1630" s="619">
        <v>1360</v>
      </c>
      <c r="B1630" s="602" t="s">
        <v>1940</v>
      </c>
      <c r="C1630" s="298" t="s">
        <v>13345</v>
      </c>
      <c r="D1630" s="594"/>
      <c r="E1630" s="594"/>
      <c r="F1630" s="594" t="s">
        <v>11155</v>
      </c>
      <c r="G1630" s="594" t="s">
        <v>11156</v>
      </c>
      <c r="H1630" s="594" t="s">
        <v>6439</v>
      </c>
    </row>
    <row r="1631" spans="1:8" x14ac:dyDescent="0.25">
      <c r="A1631" s="619">
        <v>1360</v>
      </c>
      <c r="B1631" s="602" t="s">
        <v>1940</v>
      </c>
      <c r="C1631" s="298" t="s">
        <v>13346</v>
      </c>
      <c r="D1631" s="594"/>
      <c r="E1631" s="594"/>
      <c r="F1631" s="594" t="s">
        <v>11157</v>
      </c>
      <c r="G1631" s="594" t="s">
        <v>11158</v>
      </c>
      <c r="H1631" s="594" t="s">
        <v>6439</v>
      </c>
    </row>
    <row r="1632" spans="1:8" x14ac:dyDescent="0.25">
      <c r="A1632" s="619">
        <v>1360</v>
      </c>
      <c r="B1632" s="602" t="s">
        <v>1940</v>
      </c>
      <c r="C1632" s="298" t="s">
        <v>13347</v>
      </c>
      <c r="D1632" s="594"/>
      <c r="E1632" s="594"/>
      <c r="F1632" s="594" t="s">
        <v>11159</v>
      </c>
      <c r="G1632" s="594" t="s">
        <v>11160</v>
      </c>
      <c r="H1632" s="594" t="s">
        <v>6439</v>
      </c>
    </row>
    <row r="1633" spans="1:8" x14ac:dyDescent="0.25">
      <c r="A1633" s="619">
        <v>1360</v>
      </c>
      <c r="B1633" s="602" t="s">
        <v>1940</v>
      </c>
      <c r="C1633" s="298" t="s">
        <v>13347</v>
      </c>
      <c r="D1633" s="594"/>
      <c r="E1633" s="594"/>
      <c r="F1633" s="594" t="s">
        <v>11161</v>
      </c>
      <c r="G1633" s="594" t="s">
        <v>11162</v>
      </c>
      <c r="H1633" s="594" t="s">
        <v>6439</v>
      </c>
    </row>
    <row r="1634" spans="1:8" x14ac:dyDescent="0.25">
      <c r="A1634" s="619">
        <v>1360</v>
      </c>
      <c r="B1634" s="602" t="s">
        <v>1940</v>
      </c>
      <c r="C1634" s="298" t="s">
        <v>13348</v>
      </c>
      <c r="D1634" s="594"/>
      <c r="E1634" s="594"/>
      <c r="F1634" s="594" t="s">
        <v>9461</v>
      </c>
      <c r="G1634" s="593">
        <v>1040</v>
      </c>
      <c r="H1634" s="594" t="s">
        <v>10179</v>
      </c>
    </row>
    <row r="1635" spans="1:8" x14ac:dyDescent="0.25">
      <c r="A1635" s="619">
        <v>1360</v>
      </c>
      <c r="B1635" s="602" t="s">
        <v>1940</v>
      </c>
      <c r="C1635" s="298" t="s">
        <v>13349</v>
      </c>
      <c r="D1635" s="594"/>
      <c r="E1635" s="594"/>
      <c r="F1635" s="594" t="s">
        <v>9460</v>
      </c>
      <c r="G1635" s="593">
        <v>1040</v>
      </c>
      <c r="H1635" s="594" t="s">
        <v>6440</v>
      </c>
    </row>
    <row r="1636" spans="1:8" x14ac:dyDescent="0.25">
      <c r="A1636" s="619">
        <v>1360</v>
      </c>
      <c r="B1636" s="602" t="s">
        <v>1940</v>
      </c>
      <c r="C1636" s="298" t="s">
        <v>13350</v>
      </c>
      <c r="D1636" s="594"/>
      <c r="E1636" s="594"/>
      <c r="F1636" s="594" t="s">
        <v>9463</v>
      </c>
      <c r="G1636" s="593">
        <v>1050</v>
      </c>
      <c r="H1636" s="594" t="s">
        <v>10179</v>
      </c>
    </row>
    <row r="1637" spans="1:8" x14ac:dyDescent="0.25">
      <c r="A1637" s="619">
        <v>1360</v>
      </c>
      <c r="B1637" s="602" t="s">
        <v>1940</v>
      </c>
      <c r="C1637" s="298" t="s">
        <v>13351</v>
      </c>
      <c r="D1637" s="594"/>
      <c r="E1637" s="594"/>
      <c r="F1637" s="594" t="s">
        <v>9462</v>
      </c>
      <c r="G1637" s="593">
        <v>1050</v>
      </c>
      <c r="H1637" s="594" t="s">
        <v>6440</v>
      </c>
    </row>
    <row r="1638" spans="1:8" x14ac:dyDescent="0.25">
      <c r="A1638" s="619">
        <v>1360</v>
      </c>
      <c r="B1638" s="602" t="s">
        <v>1940</v>
      </c>
      <c r="C1638" s="298" t="s">
        <v>13352</v>
      </c>
      <c r="D1638" s="594"/>
      <c r="E1638" s="594"/>
      <c r="F1638" s="594" t="s">
        <v>9465</v>
      </c>
      <c r="G1638" s="593">
        <v>1060</v>
      </c>
      <c r="H1638" s="594" t="s">
        <v>10179</v>
      </c>
    </row>
    <row r="1639" spans="1:8" x14ac:dyDescent="0.25">
      <c r="A1639" s="619">
        <v>1380</v>
      </c>
      <c r="B1639" s="602" t="s">
        <v>1939</v>
      </c>
      <c r="C1639" s="298" t="s">
        <v>13353</v>
      </c>
      <c r="D1639" s="594"/>
      <c r="E1639" s="594"/>
      <c r="F1639" s="594" t="s">
        <v>9464</v>
      </c>
      <c r="G1639" s="593">
        <v>1060</v>
      </c>
      <c r="H1639" s="594" t="s">
        <v>6440</v>
      </c>
    </row>
    <row r="1640" spans="1:8" x14ac:dyDescent="0.25">
      <c r="A1640" s="619">
        <v>1380</v>
      </c>
      <c r="B1640" s="602" t="s">
        <v>1939</v>
      </c>
      <c r="C1640" s="298" t="s">
        <v>13354</v>
      </c>
      <c r="D1640" s="594"/>
      <c r="E1640" s="594"/>
      <c r="F1640" s="594" t="s">
        <v>9467</v>
      </c>
      <c r="G1640" s="593">
        <v>1070</v>
      </c>
      <c r="H1640" s="594" t="s">
        <v>10179</v>
      </c>
    </row>
    <row r="1641" spans="1:8" x14ac:dyDescent="0.25">
      <c r="A1641" s="619">
        <v>1390</v>
      </c>
      <c r="B1641" s="602" t="s">
        <v>6321</v>
      </c>
      <c r="C1641" s="298" t="s">
        <v>13355</v>
      </c>
      <c r="D1641" s="594"/>
      <c r="E1641" s="594"/>
      <c r="F1641" s="594" t="s">
        <v>9466</v>
      </c>
      <c r="G1641" s="593">
        <v>1070</v>
      </c>
      <c r="H1641" s="594" t="s">
        <v>6440</v>
      </c>
    </row>
    <row r="1642" spans="1:8" x14ac:dyDescent="0.25">
      <c r="A1642" s="619">
        <v>1390</v>
      </c>
      <c r="B1642" s="602" t="s">
        <v>6321</v>
      </c>
      <c r="C1642" s="298" t="s">
        <v>13356</v>
      </c>
      <c r="D1642" s="594"/>
      <c r="E1642" s="594"/>
      <c r="F1642" s="594" t="s">
        <v>9468</v>
      </c>
      <c r="G1642" s="594" t="s">
        <v>3170</v>
      </c>
      <c r="H1642" s="594" t="s">
        <v>10176</v>
      </c>
    </row>
    <row r="1643" spans="1:8" x14ac:dyDescent="0.25">
      <c r="A1643" s="619">
        <v>1400</v>
      </c>
      <c r="B1643" s="602" t="s">
        <v>6322</v>
      </c>
      <c r="C1643" s="298" t="s">
        <v>13357</v>
      </c>
      <c r="D1643" s="594"/>
      <c r="E1643" s="594"/>
      <c r="F1643" s="594" t="s">
        <v>9476</v>
      </c>
      <c r="G1643" s="594" t="s">
        <v>3175</v>
      </c>
      <c r="H1643" s="594" t="s">
        <v>10176</v>
      </c>
    </row>
    <row r="1644" spans="1:8" x14ac:dyDescent="0.25">
      <c r="A1644" s="619">
        <v>1400</v>
      </c>
      <c r="B1644" s="602" t="s">
        <v>6322</v>
      </c>
      <c r="C1644" s="298" t="s">
        <v>13358</v>
      </c>
      <c r="D1644" s="594"/>
      <c r="E1644" s="594"/>
      <c r="F1644" s="594" t="s">
        <v>9469</v>
      </c>
      <c r="G1644" s="594" t="s">
        <v>3178</v>
      </c>
      <c r="H1644" s="594" t="s">
        <v>10176</v>
      </c>
    </row>
    <row r="1645" spans="1:8" x14ac:dyDescent="0.25">
      <c r="A1645" s="619">
        <v>1410</v>
      </c>
      <c r="B1645" s="602" t="s">
        <v>6391</v>
      </c>
      <c r="C1645" s="298" t="s">
        <v>13359</v>
      </c>
      <c r="D1645" s="594"/>
      <c r="E1645" s="594"/>
      <c r="F1645" s="594" t="s">
        <v>9472</v>
      </c>
      <c r="G1645" s="594" t="s">
        <v>3171</v>
      </c>
      <c r="H1645" s="594" t="s">
        <v>10176</v>
      </c>
    </row>
    <row r="1646" spans="1:8" x14ac:dyDescent="0.25">
      <c r="A1646" s="619">
        <v>1410</v>
      </c>
      <c r="B1646" s="602" t="s">
        <v>6391</v>
      </c>
      <c r="C1646" s="298" t="s">
        <v>13360</v>
      </c>
      <c r="D1646" s="594"/>
      <c r="E1646" s="594"/>
      <c r="F1646" s="594" t="s">
        <v>9477</v>
      </c>
      <c r="G1646" s="594" t="s">
        <v>3177</v>
      </c>
      <c r="H1646" s="594" t="s">
        <v>10176</v>
      </c>
    </row>
    <row r="1647" spans="1:8" x14ac:dyDescent="0.25">
      <c r="A1647" s="619">
        <v>1420</v>
      </c>
      <c r="B1647" s="602" t="s">
        <v>6323</v>
      </c>
      <c r="C1647" s="298" t="s">
        <v>13361</v>
      </c>
      <c r="D1647" s="594"/>
      <c r="E1647" s="594"/>
      <c r="F1647" s="594" t="s">
        <v>9470</v>
      </c>
      <c r="G1647" s="594" t="s">
        <v>3174</v>
      </c>
      <c r="H1647" s="594" t="s">
        <v>10176</v>
      </c>
    </row>
    <row r="1648" spans="1:8" x14ac:dyDescent="0.25">
      <c r="A1648" s="619">
        <v>1420</v>
      </c>
      <c r="B1648" s="602" t="s">
        <v>6323</v>
      </c>
      <c r="C1648" s="298" t="s">
        <v>13362</v>
      </c>
      <c r="D1648" s="594"/>
      <c r="E1648" s="594"/>
      <c r="F1648" s="594" t="s">
        <v>11164</v>
      </c>
      <c r="G1648" s="594" t="s">
        <v>3170</v>
      </c>
      <c r="H1648" s="594" t="s">
        <v>10178</v>
      </c>
    </row>
    <row r="1649" spans="1:8" x14ac:dyDescent="0.25">
      <c r="A1649" s="619">
        <v>1420</v>
      </c>
      <c r="B1649" s="602" t="s">
        <v>6323</v>
      </c>
      <c r="C1649" s="298" t="s">
        <v>13363</v>
      </c>
      <c r="D1649" s="594"/>
      <c r="E1649" s="594"/>
      <c r="F1649" s="594" t="s">
        <v>9473</v>
      </c>
      <c r="G1649" s="594" t="s">
        <v>3173</v>
      </c>
      <c r="H1649" s="594" t="s">
        <v>10178</v>
      </c>
    </row>
    <row r="1650" spans="1:8" x14ac:dyDescent="0.25">
      <c r="A1650" s="619">
        <v>1420</v>
      </c>
      <c r="B1650" s="602" t="s">
        <v>6323</v>
      </c>
      <c r="C1650" s="298" t="s">
        <v>13364</v>
      </c>
      <c r="D1650" s="594"/>
      <c r="E1650" s="594"/>
      <c r="F1650" s="594" t="s">
        <v>11165</v>
      </c>
      <c r="G1650" s="594" t="s">
        <v>3175</v>
      </c>
      <c r="H1650" s="594" t="s">
        <v>10178</v>
      </c>
    </row>
    <row r="1651" spans="1:8" x14ac:dyDescent="0.25">
      <c r="A1651" s="619">
        <v>1420</v>
      </c>
      <c r="B1651" s="602" t="s">
        <v>6323</v>
      </c>
      <c r="C1651" s="298" t="s">
        <v>13365</v>
      </c>
      <c r="D1651" s="594"/>
      <c r="E1651" s="594"/>
      <c r="F1651" s="594" t="s">
        <v>11166</v>
      </c>
      <c r="G1651" s="594" t="s">
        <v>3178</v>
      </c>
      <c r="H1651" s="594" t="s">
        <v>10178</v>
      </c>
    </row>
    <row r="1652" spans="1:8" x14ac:dyDescent="0.25">
      <c r="A1652" s="619">
        <v>1420</v>
      </c>
      <c r="B1652" s="602" t="s">
        <v>6323</v>
      </c>
      <c r="C1652" s="298" t="s">
        <v>13366</v>
      </c>
      <c r="D1652" s="594"/>
      <c r="E1652" s="594"/>
      <c r="F1652" s="594" t="s">
        <v>11167</v>
      </c>
      <c r="G1652" s="594" t="s">
        <v>3171</v>
      </c>
      <c r="H1652" s="594" t="s">
        <v>10178</v>
      </c>
    </row>
    <row r="1653" spans="1:8" x14ac:dyDescent="0.25">
      <c r="A1653" s="619">
        <v>1420</v>
      </c>
      <c r="B1653" s="602" t="s">
        <v>6323</v>
      </c>
      <c r="C1653" s="298" t="s">
        <v>13367</v>
      </c>
      <c r="D1653" s="594"/>
      <c r="E1653" s="594"/>
      <c r="F1653" s="594" t="s">
        <v>11168</v>
      </c>
      <c r="G1653" s="594" t="s">
        <v>3177</v>
      </c>
      <c r="H1653" s="594" t="s">
        <v>10178</v>
      </c>
    </row>
    <row r="1654" spans="1:8" x14ac:dyDescent="0.25">
      <c r="A1654" s="619">
        <v>1420</v>
      </c>
      <c r="B1654" s="602" t="s">
        <v>6323</v>
      </c>
      <c r="C1654" s="298" t="s">
        <v>13368</v>
      </c>
      <c r="D1654" s="594"/>
      <c r="E1654" s="594"/>
      <c r="F1654" s="594" t="s">
        <v>9471</v>
      </c>
      <c r="G1654" s="594" t="s">
        <v>3174</v>
      </c>
      <c r="H1654" s="594" t="s">
        <v>10178</v>
      </c>
    </row>
    <row r="1655" spans="1:8" x14ac:dyDescent="0.25">
      <c r="A1655" s="619">
        <v>1420</v>
      </c>
      <c r="B1655" s="602" t="s">
        <v>6323</v>
      </c>
      <c r="C1655" s="298" t="s">
        <v>13369</v>
      </c>
      <c r="D1655" s="594"/>
      <c r="E1655" s="594"/>
      <c r="F1655" s="594" t="s">
        <v>9474</v>
      </c>
      <c r="G1655" s="594" t="s">
        <v>3172</v>
      </c>
      <c r="H1655" s="594" t="s">
        <v>10177</v>
      </c>
    </row>
    <row r="1656" spans="1:8" x14ac:dyDescent="0.25">
      <c r="A1656" s="619">
        <v>1420</v>
      </c>
      <c r="B1656" s="602" t="s">
        <v>6323</v>
      </c>
      <c r="C1656" s="298" t="s">
        <v>13370</v>
      </c>
      <c r="D1656" s="594"/>
      <c r="E1656" s="594"/>
      <c r="F1656" s="594" t="s">
        <v>9475</v>
      </c>
      <c r="G1656" s="594" t="s">
        <v>3176</v>
      </c>
      <c r="H1656" s="594" t="s">
        <v>10177</v>
      </c>
    </row>
    <row r="1657" spans="1:8" x14ac:dyDescent="0.25">
      <c r="A1657" s="619">
        <v>1420</v>
      </c>
      <c r="B1657" s="602" t="s">
        <v>6323</v>
      </c>
      <c r="C1657" s="298" t="s">
        <v>13371</v>
      </c>
      <c r="D1657" s="594"/>
      <c r="E1657" s="594"/>
      <c r="F1657" s="594" t="s">
        <v>11169</v>
      </c>
      <c r="G1657" s="594" t="s">
        <v>11170</v>
      </c>
      <c r="H1657" s="594" t="s">
        <v>6439</v>
      </c>
    </row>
    <row r="1658" spans="1:8" x14ac:dyDescent="0.25">
      <c r="A1658" s="619">
        <v>1420</v>
      </c>
      <c r="B1658" s="602" t="s">
        <v>6323</v>
      </c>
      <c r="C1658" s="298" t="s">
        <v>13372</v>
      </c>
      <c r="D1658" s="594"/>
      <c r="E1658" s="594"/>
      <c r="F1658" s="594" t="s">
        <v>11171</v>
      </c>
      <c r="G1658" s="594" t="s">
        <v>11172</v>
      </c>
      <c r="H1658" s="594" t="s">
        <v>6439</v>
      </c>
    </row>
    <row r="1659" spans="1:8" x14ac:dyDescent="0.25">
      <c r="A1659" s="619">
        <v>1420</v>
      </c>
      <c r="B1659" s="602" t="s">
        <v>6323</v>
      </c>
      <c r="C1659" s="298" t="s">
        <v>13373</v>
      </c>
      <c r="D1659" s="594"/>
      <c r="E1659" s="594"/>
      <c r="F1659" s="594" t="s">
        <v>11173</v>
      </c>
      <c r="G1659" s="594" t="s">
        <v>11174</v>
      </c>
      <c r="H1659" s="594" t="s">
        <v>6439</v>
      </c>
    </row>
    <row r="1660" spans="1:8" x14ac:dyDescent="0.25">
      <c r="A1660" s="619">
        <v>1420</v>
      </c>
      <c r="B1660" s="602" t="s">
        <v>6323</v>
      </c>
      <c r="C1660" s="298" t="s">
        <v>13374</v>
      </c>
      <c r="D1660" s="594"/>
      <c r="E1660" s="594"/>
      <c r="F1660" s="594" t="s">
        <v>11175</v>
      </c>
      <c r="G1660" s="594" t="s">
        <v>11176</v>
      </c>
      <c r="H1660" s="594" t="s">
        <v>6439</v>
      </c>
    </row>
    <row r="1661" spans="1:8" x14ac:dyDescent="0.25">
      <c r="A1661" s="619">
        <v>1420</v>
      </c>
      <c r="B1661" s="602" t="s">
        <v>6323</v>
      </c>
      <c r="C1661" s="298" t="s">
        <v>13375</v>
      </c>
      <c r="D1661" s="594"/>
      <c r="E1661" s="594"/>
      <c r="F1661" s="594" t="s">
        <v>9479</v>
      </c>
      <c r="G1661" s="593">
        <v>1080</v>
      </c>
      <c r="H1661" s="594" t="s">
        <v>10179</v>
      </c>
    </row>
    <row r="1662" spans="1:8" x14ac:dyDescent="0.25">
      <c r="A1662" s="619">
        <v>1420</v>
      </c>
      <c r="B1662" s="602" t="s">
        <v>6323</v>
      </c>
      <c r="C1662" s="298" t="s">
        <v>13376</v>
      </c>
      <c r="D1662" s="594"/>
      <c r="E1662" s="594"/>
      <c r="F1662" s="594" t="s">
        <v>9478</v>
      </c>
      <c r="G1662" s="593">
        <v>1080</v>
      </c>
      <c r="H1662" s="594" t="s">
        <v>6440</v>
      </c>
    </row>
    <row r="1663" spans="1:8" x14ac:dyDescent="0.25">
      <c r="A1663" s="619">
        <v>1420</v>
      </c>
      <c r="B1663" s="602" t="s">
        <v>6323</v>
      </c>
      <c r="C1663" s="298" t="s">
        <v>13377</v>
      </c>
      <c r="D1663" s="594"/>
      <c r="E1663" s="594"/>
      <c r="F1663" s="594" t="s">
        <v>9508</v>
      </c>
      <c r="G1663" s="594" t="s">
        <v>3199</v>
      </c>
      <c r="H1663" s="594" t="s">
        <v>10176</v>
      </c>
    </row>
    <row r="1664" spans="1:8" x14ac:dyDescent="0.25">
      <c r="A1664" s="619">
        <v>1420</v>
      </c>
      <c r="B1664" s="602" t="s">
        <v>6323</v>
      </c>
      <c r="C1664" s="298" t="s">
        <v>13378</v>
      </c>
      <c r="D1664" s="594"/>
      <c r="E1664" s="594"/>
      <c r="F1664" s="594" t="s">
        <v>9482</v>
      </c>
      <c r="G1664" s="594" t="s">
        <v>3180</v>
      </c>
      <c r="H1664" s="594" t="s">
        <v>10176</v>
      </c>
    </row>
    <row r="1665" spans="1:8" x14ac:dyDescent="0.25">
      <c r="A1665" s="619">
        <v>1420</v>
      </c>
      <c r="B1665" s="602" t="s">
        <v>6323</v>
      </c>
      <c r="C1665" s="298" t="s">
        <v>13379</v>
      </c>
      <c r="D1665" s="594"/>
      <c r="E1665" s="594"/>
      <c r="F1665" s="594" t="s">
        <v>9486</v>
      </c>
      <c r="G1665" s="594" t="s">
        <v>3181</v>
      </c>
      <c r="H1665" s="594" t="s">
        <v>10176</v>
      </c>
    </row>
    <row r="1666" spans="1:8" x14ac:dyDescent="0.25">
      <c r="A1666" s="619">
        <v>1420</v>
      </c>
      <c r="B1666" s="602" t="s">
        <v>6323</v>
      </c>
      <c r="C1666" s="298" t="s">
        <v>13380</v>
      </c>
      <c r="D1666" s="594"/>
      <c r="E1666" s="594"/>
      <c r="F1666" s="594" t="s">
        <v>9493</v>
      </c>
      <c r="G1666" s="594" t="s">
        <v>3186</v>
      </c>
      <c r="H1666" s="594" t="s">
        <v>10176</v>
      </c>
    </row>
    <row r="1667" spans="1:8" x14ac:dyDescent="0.25">
      <c r="A1667" s="619">
        <v>1420</v>
      </c>
      <c r="B1667" s="602" t="s">
        <v>6323</v>
      </c>
      <c r="C1667" s="298" t="s">
        <v>13381</v>
      </c>
      <c r="D1667" s="594"/>
      <c r="E1667" s="594"/>
      <c r="F1667" s="594" t="s">
        <v>9506</v>
      </c>
      <c r="G1667" s="594" t="s">
        <v>3196</v>
      </c>
      <c r="H1667" s="594" t="s">
        <v>10176</v>
      </c>
    </row>
    <row r="1668" spans="1:8" x14ac:dyDescent="0.25">
      <c r="A1668" s="619">
        <v>1420</v>
      </c>
      <c r="B1668" s="602" t="s">
        <v>6323</v>
      </c>
      <c r="C1668" s="298" t="s">
        <v>13382</v>
      </c>
      <c r="D1668" s="594"/>
      <c r="E1668" s="594"/>
      <c r="F1668" s="594" t="s">
        <v>9497</v>
      </c>
      <c r="G1668" s="594" t="s">
        <v>3189</v>
      </c>
      <c r="H1668" s="594" t="s">
        <v>10176</v>
      </c>
    </row>
    <row r="1669" spans="1:8" x14ac:dyDescent="0.25">
      <c r="A1669" s="619">
        <v>1420</v>
      </c>
      <c r="B1669" s="602" t="s">
        <v>6323</v>
      </c>
      <c r="C1669" s="298" t="s">
        <v>13383</v>
      </c>
      <c r="D1669" s="594"/>
      <c r="E1669" s="594"/>
      <c r="F1669" s="594" t="s">
        <v>9494</v>
      </c>
      <c r="G1669" s="594" t="s">
        <v>3187</v>
      </c>
      <c r="H1669" s="594" t="s">
        <v>10176</v>
      </c>
    </row>
    <row r="1670" spans="1:8" x14ac:dyDescent="0.25">
      <c r="A1670" s="619">
        <v>1420</v>
      </c>
      <c r="B1670" s="602" t="s">
        <v>6323</v>
      </c>
      <c r="C1670" s="298" t="s">
        <v>13384</v>
      </c>
      <c r="D1670" s="594"/>
      <c r="E1670" s="594"/>
      <c r="F1670" s="594" t="s">
        <v>9501</v>
      </c>
      <c r="G1670" s="594" t="s">
        <v>3192</v>
      </c>
      <c r="H1670" s="594" t="s">
        <v>10176</v>
      </c>
    </row>
    <row r="1671" spans="1:8" x14ac:dyDescent="0.25">
      <c r="A1671" s="619">
        <v>1420</v>
      </c>
      <c r="B1671" s="602" t="s">
        <v>6323</v>
      </c>
      <c r="C1671" s="298" t="s">
        <v>13385</v>
      </c>
      <c r="D1671" s="594"/>
      <c r="E1671" s="594"/>
      <c r="F1671" s="594" t="s">
        <v>9480</v>
      </c>
      <c r="G1671" s="594" t="s">
        <v>3179</v>
      </c>
      <c r="H1671" s="594" t="s">
        <v>10176</v>
      </c>
    </row>
    <row r="1672" spans="1:8" x14ac:dyDescent="0.25">
      <c r="A1672" s="619">
        <v>1420</v>
      </c>
      <c r="B1672" s="602" t="s">
        <v>6323</v>
      </c>
      <c r="C1672" s="298" t="s">
        <v>13386</v>
      </c>
      <c r="D1672" s="594"/>
      <c r="E1672" s="594"/>
      <c r="F1672" s="594" t="s">
        <v>9499</v>
      </c>
      <c r="G1672" s="594" t="s">
        <v>3190</v>
      </c>
      <c r="H1672" s="594" t="s">
        <v>10176</v>
      </c>
    </row>
    <row r="1673" spans="1:8" x14ac:dyDescent="0.25">
      <c r="A1673" s="619">
        <v>1420</v>
      </c>
      <c r="B1673" s="602" t="s">
        <v>6323</v>
      </c>
      <c r="C1673" s="298" t="s">
        <v>13387</v>
      </c>
      <c r="D1673" s="594"/>
      <c r="E1673" s="594"/>
      <c r="F1673" s="594" t="s">
        <v>9505</v>
      </c>
      <c r="G1673" s="594" t="s">
        <v>3195</v>
      </c>
      <c r="H1673" s="594" t="s">
        <v>10176</v>
      </c>
    </row>
    <row r="1674" spans="1:8" x14ac:dyDescent="0.25">
      <c r="A1674" s="619">
        <v>1420</v>
      </c>
      <c r="B1674" s="602" t="s">
        <v>6323</v>
      </c>
      <c r="C1674" s="298" t="s">
        <v>13388</v>
      </c>
      <c r="D1674" s="594"/>
      <c r="E1674" s="594"/>
      <c r="F1674" s="594" t="s">
        <v>9500</v>
      </c>
      <c r="G1674" s="594" t="s">
        <v>3191</v>
      </c>
      <c r="H1674" s="594" t="s">
        <v>10176</v>
      </c>
    </row>
    <row r="1675" spans="1:8" x14ac:dyDescent="0.25">
      <c r="A1675" s="619">
        <v>1420</v>
      </c>
      <c r="B1675" s="602" t="s">
        <v>6323</v>
      </c>
      <c r="C1675" s="298" t="s">
        <v>13389</v>
      </c>
      <c r="D1675" s="594"/>
      <c r="E1675" s="594"/>
      <c r="F1675" s="594" t="s">
        <v>9483</v>
      </c>
      <c r="G1675" s="594" t="s">
        <v>3184</v>
      </c>
      <c r="H1675" s="594" t="s">
        <v>10176</v>
      </c>
    </row>
    <row r="1676" spans="1:8" x14ac:dyDescent="0.25">
      <c r="A1676" s="619">
        <v>1420</v>
      </c>
      <c r="B1676" s="602" t="s">
        <v>6323</v>
      </c>
      <c r="C1676" s="298" t="s">
        <v>13390</v>
      </c>
      <c r="D1676" s="594"/>
      <c r="E1676" s="594"/>
      <c r="F1676" s="594" t="s">
        <v>9491</v>
      </c>
      <c r="G1676" s="594" t="s">
        <v>3197</v>
      </c>
      <c r="H1676" s="594" t="s">
        <v>10176</v>
      </c>
    </row>
    <row r="1677" spans="1:8" x14ac:dyDescent="0.25">
      <c r="A1677" s="619">
        <v>1420</v>
      </c>
      <c r="B1677" s="602" t="s">
        <v>6323</v>
      </c>
      <c r="C1677" s="298" t="s">
        <v>13391</v>
      </c>
      <c r="D1677" s="594"/>
      <c r="E1677" s="594"/>
      <c r="F1677" s="594" t="s">
        <v>9487</v>
      </c>
      <c r="G1677" s="594" t="s">
        <v>3183</v>
      </c>
      <c r="H1677" s="594" t="s">
        <v>10178</v>
      </c>
    </row>
    <row r="1678" spans="1:8" x14ac:dyDescent="0.25">
      <c r="A1678" s="619">
        <v>1420</v>
      </c>
      <c r="B1678" s="602" t="s">
        <v>6323</v>
      </c>
      <c r="C1678" s="298" t="s">
        <v>13392</v>
      </c>
      <c r="D1678" s="594"/>
      <c r="E1678" s="594"/>
      <c r="F1678" s="594" t="s">
        <v>9490</v>
      </c>
      <c r="G1678" s="594" t="s">
        <v>3185</v>
      </c>
      <c r="H1678" s="594" t="s">
        <v>10178</v>
      </c>
    </row>
    <row r="1679" spans="1:8" x14ac:dyDescent="0.25">
      <c r="A1679" s="619">
        <v>1420</v>
      </c>
      <c r="B1679" s="602" t="s">
        <v>6323</v>
      </c>
      <c r="C1679" s="298" t="s">
        <v>13393</v>
      </c>
      <c r="D1679" s="594"/>
      <c r="E1679" s="594"/>
      <c r="F1679" s="594" t="s">
        <v>9498</v>
      </c>
      <c r="G1679" s="594" t="s">
        <v>3189</v>
      </c>
      <c r="H1679" s="594" t="s">
        <v>10178</v>
      </c>
    </row>
    <row r="1680" spans="1:8" x14ac:dyDescent="0.25">
      <c r="A1680" s="619">
        <v>1420</v>
      </c>
      <c r="B1680" s="602" t="s">
        <v>6323</v>
      </c>
      <c r="C1680" s="298" t="s">
        <v>13394</v>
      </c>
      <c r="D1680" s="594"/>
      <c r="E1680" s="594"/>
      <c r="F1680" s="594" t="s">
        <v>9504</v>
      </c>
      <c r="G1680" s="594" t="s">
        <v>3194</v>
      </c>
      <c r="H1680" s="594" t="s">
        <v>10178</v>
      </c>
    </row>
    <row r="1681" spans="1:8" x14ac:dyDescent="0.25">
      <c r="A1681" s="619">
        <v>1420</v>
      </c>
      <c r="B1681" s="602" t="s">
        <v>6323</v>
      </c>
      <c r="C1681" s="298" t="s">
        <v>13395</v>
      </c>
      <c r="D1681" s="594"/>
      <c r="E1681" s="594"/>
      <c r="F1681" s="594" t="s">
        <v>9502</v>
      </c>
      <c r="G1681" s="594" t="s">
        <v>3192</v>
      </c>
      <c r="H1681" s="594" t="s">
        <v>10178</v>
      </c>
    </row>
    <row r="1682" spans="1:8" x14ac:dyDescent="0.25">
      <c r="A1682" s="619">
        <v>1420</v>
      </c>
      <c r="B1682" s="602" t="s">
        <v>6323</v>
      </c>
      <c r="C1682" s="298" t="s">
        <v>13396</v>
      </c>
      <c r="D1682" s="594"/>
      <c r="E1682" s="594"/>
      <c r="F1682" s="594" t="s">
        <v>9481</v>
      </c>
      <c r="G1682" s="594" t="s">
        <v>3179</v>
      </c>
      <c r="H1682" s="594" t="s">
        <v>10178</v>
      </c>
    </row>
    <row r="1683" spans="1:8" x14ac:dyDescent="0.25">
      <c r="A1683" s="619">
        <v>1420</v>
      </c>
      <c r="B1683" s="602" t="s">
        <v>6323</v>
      </c>
      <c r="C1683" s="298" t="s">
        <v>13397</v>
      </c>
      <c r="D1683" s="594"/>
      <c r="E1683" s="594"/>
      <c r="F1683" s="594" t="s">
        <v>9484</v>
      </c>
      <c r="G1683" s="594" t="s">
        <v>3184</v>
      </c>
      <c r="H1683" s="594" t="s">
        <v>10178</v>
      </c>
    </row>
    <row r="1684" spans="1:8" x14ac:dyDescent="0.25">
      <c r="A1684" s="619">
        <v>1420</v>
      </c>
      <c r="B1684" s="602" t="s">
        <v>6323</v>
      </c>
      <c r="C1684" s="298" t="s">
        <v>13398</v>
      </c>
      <c r="D1684" s="594"/>
      <c r="E1684" s="594"/>
      <c r="F1684" s="594" t="s">
        <v>9492</v>
      </c>
      <c r="G1684" s="594" t="s">
        <v>3197</v>
      </c>
      <c r="H1684" s="594" t="s">
        <v>10178</v>
      </c>
    </row>
    <row r="1685" spans="1:8" x14ac:dyDescent="0.25">
      <c r="A1685" s="619">
        <v>1420</v>
      </c>
      <c r="B1685" s="602" t="s">
        <v>6323</v>
      </c>
      <c r="C1685" s="298" t="s">
        <v>13399</v>
      </c>
      <c r="D1685" s="594"/>
      <c r="E1685" s="594"/>
      <c r="F1685" s="594" t="s">
        <v>9495</v>
      </c>
      <c r="G1685" s="594" t="s">
        <v>3188</v>
      </c>
      <c r="H1685" s="594" t="s">
        <v>10178</v>
      </c>
    </row>
    <row r="1686" spans="1:8" x14ac:dyDescent="0.25">
      <c r="A1686" s="619">
        <v>1420</v>
      </c>
      <c r="B1686" s="602" t="s">
        <v>6323</v>
      </c>
      <c r="C1686" s="298" t="s">
        <v>13400</v>
      </c>
      <c r="D1686" s="594"/>
      <c r="E1686" s="594"/>
      <c r="F1686" s="594" t="s">
        <v>9488</v>
      </c>
      <c r="G1686" s="594" t="s">
        <v>3182</v>
      </c>
      <c r="H1686" s="594" t="s">
        <v>10177</v>
      </c>
    </row>
    <row r="1687" spans="1:8" x14ac:dyDescent="0.25">
      <c r="A1687" s="619">
        <v>1420</v>
      </c>
      <c r="B1687" s="602" t="s">
        <v>6323</v>
      </c>
      <c r="C1687" s="298" t="s">
        <v>13401</v>
      </c>
      <c r="D1687" s="594"/>
      <c r="E1687" s="594"/>
      <c r="F1687" s="594" t="s">
        <v>9503</v>
      </c>
      <c r="G1687" s="594" t="s">
        <v>3193</v>
      </c>
      <c r="H1687" s="594" t="s">
        <v>10177</v>
      </c>
    </row>
    <row r="1688" spans="1:8" x14ac:dyDescent="0.25">
      <c r="A1688" s="619">
        <v>1420</v>
      </c>
      <c r="B1688" s="602" t="s">
        <v>6323</v>
      </c>
      <c r="C1688" s="298" t="s">
        <v>13402</v>
      </c>
      <c r="D1688" s="594"/>
      <c r="E1688" s="594"/>
      <c r="F1688" s="594" t="s">
        <v>9485</v>
      </c>
      <c r="G1688" s="594" t="s">
        <v>3184</v>
      </c>
      <c r="H1688" s="594" t="s">
        <v>10177</v>
      </c>
    </row>
    <row r="1689" spans="1:8" x14ac:dyDescent="0.25">
      <c r="A1689" s="619">
        <v>1420</v>
      </c>
      <c r="B1689" s="602" t="s">
        <v>6323</v>
      </c>
      <c r="C1689" s="298" t="s">
        <v>13403</v>
      </c>
      <c r="D1689" s="594"/>
      <c r="E1689" s="594"/>
      <c r="F1689" s="594" t="s">
        <v>9507</v>
      </c>
      <c r="G1689" s="594" t="s">
        <v>3198</v>
      </c>
      <c r="H1689" s="594" t="s">
        <v>10177</v>
      </c>
    </row>
    <row r="1690" spans="1:8" x14ac:dyDescent="0.25">
      <c r="A1690" s="619">
        <v>1420</v>
      </c>
      <c r="B1690" s="602" t="s">
        <v>6323</v>
      </c>
      <c r="C1690" s="298" t="s">
        <v>13404</v>
      </c>
      <c r="D1690" s="594"/>
      <c r="E1690" s="594"/>
      <c r="F1690" s="594" t="s">
        <v>9489</v>
      </c>
      <c r="G1690" s="594" t="s">
        <v>3978</v>
      </c>
      <c r="H1690" s="594" t="s">
        <v>10177</v>
      </c>
    </row>
    <row r="1691" spans="1:8" x14ac:dyDescent="0.25">
      <c r="A1691" s="619">
        <v>1420</v>
      </c>
      <c r="B1691" s="602" t="s">
        <v>6323</v>
      </c>
      <c r="C1691" s="298" t="s">
        <v>13405</v>
      </c>
      <c r="D1691" s="594"/>
      <c r="E1691" s="594"/>
      <c r="F1691" s="594" t="s">
        <v>9496</v>
      </c>
      <c r="G1691" s="594" t="s">
        <v>3188</v>
      </c>
      <c r="H1691" s="594" t="s">
        <v>10177</v>
      </c>
    </row>
    <row r="1692" spans="1:8" x14ac:dyDescent="0.25">
      <c r="A1692" s="619">
        <v>1420</v>
      </c>
      <c r="B1692" s="602" t="s">
        <v>6323</v>
      </c>
      <c r="C1692" s="298" t="s">
        <v>13406</v>
      </c>
      <c r="D1692" s="594"/>
      <c r="E1692" s="594"/>
      <c r="F1692" s="594" t="s">
        <v>11177</v>
      </c>
      <c r="G1692" s="594" t="s">
        <v>11178</v>
      </c>
      <c r="H1692" s="594" t="s">
        <v>6439</v>
      </c>
    </row>
    <row r="1693" spans="1:8" x14ac:dyDescent="0.25">
      <c r="A1693" s="619">
        <v>1420</v>
      </c>
      <c r="B1693" s="602" t="s">
        <v>6323</v>
      </c>
      <c r="C1693" s="298" t="s">
        <v>13407</v>
      </c>
      <c r="D1693" s="594"/>
      <c r="E1693" s="594"/>
      <c r="F1693" s="594" t="s">
        <v>11179</v>
      </c>
      <c r="G1693" s="594" t="s">
        <v>11180</v>
      </c>
      <c r="H1693" s="594" t="s">
        <v>6439</v>
      </c>
    </row>
    <row r="1694" spans="1:8" x14ac:dyDescent="0.25">
      <c r="A1694" s="619">
        <v>1420</v>
      </c>
      <c r="B1694" s="602" t="s">
        <v>6323</v>
      </c>
      <c r="C1694" s="298" t="s">
        <v>13408</v>
      </c>
      <c r="D1694" s="594"/>
      <c r="E1694" s="594"/>
      <c r="F1694" s="594" t="s">
        <v>11181</v>
      </c>
      <c r="G1694" s="594" t="s">
        <v>11182</v>
      </c>
      <c r="H1694" s="594" t="s">
        <v>6439</v>
      </c>
    </row>
    <row r="1695" spans="1:8" x14ac:dyDescent="0.25">
      <c r="A1695" s="619">
        <v>1420</v>
      </c>
      <c r="B1695" s="602" t="s">
        <v>6323</v>
      </c>
      <c r="C1695" s="298" t="s">
        <v>13409</v>
      </c>
      <c r="D1695" s="594"/>
      <c r="E1695" s="594"/>
      <c r="F1695" s="594" t="s">
        <v>11183</v>
      </c>
      <c r="G1695" s="594" t="s">
        <v>11184</v>
      </c>
      <c r="H1695" s="594" t="s">
        <v>6439</v>
      </c>
    </row>
    <row r="1696" spans="1:8" x14ac:dyDescent="0.25">
      <c r="A1696" s="619">
        <v>1420</v>
      </c>
      <c r="B1696" s="602" t="s">
        <v>6323</v>
      </c>
      <c r="C1696" s="298" t="s">
        <v>13410</v>
      </c>
      <c r="D1696" s="594"/>
      <c r="E1696" s="594"/>
      <c r="F1696" s="594" t="s">
        <v>11185</v>
      </c>
      <c r="G1696" s="594" t="s">
        <v>11186</v>
      </c>
      <c r="H1696" s="594" t="s">
        <v>6439</v>
      </c>
    </row>
    <row r="1697" spans="1:8" x14ac:dyDescent="0.25">
      <c r="A1697" s="619">
        <v>1420</v>
      </c>
      <c r="B1697" s="602" t="s">
        <v>6323</v>
      </c>
      <c r="C1697" s="298" t="s">
        <v>13411</v>
      </c>
      <c r="D1697" s="594"/>
      <c r="E1697" s="594"/>
      <c r="F1697" s="594" t="s">
        <v>11187</v>
      </c>
      <c r="G1697" s="594" t="s">
        <v>11188</v>
      </c>
      <c r="H1697" s="594" t="s">
        <v>6439</v>
      </c>
    </row>
    <row r="1698" spans="1:8" x14ac:dyDescent="0.25">
      <c r="A1698" s="619">
        <v>1420</v>
      </c>
      <c r="B1698" s="602" t="s">
        <v>6323</v>
      </c>
      <c r="C1698" s="298" t="s">
        <v>13412</v>
      </c>
      <c r="D1698" s="594"/>
      <c r="E1698" s="594"/>
      <c r="F1698" s="594" t="s">
        <v>11189</v>
      </c>
      <c r="G1698" s="594" t="s">
        <v>11190</v>
      </c>
      <c r="H1698" s="594" t="s">
        <v>6439</v>
      </c>
    </row>
    <row r="1699" spans="1:8" x14ac:dyDescent="0.25">
      <c r="A1699" s="619">
        <v>1420</v>
      </c>
      <c r="B1699" s="602" t="s">
        <v>6323</v>
      </c>
      <c r="C1699" s="298" t="s">
        <v>13413</v>
      </c>
      <c r="D1699" s="594"/>
      <c r="E1699" s="594"/>
      <c r="F1699" s="594" t="s">
        <v>11191</v>
      </c>
      <c r="G1699" s="594" t="s">
        <v>11192</v>
      </c>
      <c r="H1699" s="594" t="s">
        <v>6439</v>
      </c>
    </row>
    <row r="1700" spans="1:8" x14ac:dyDescent="0.25">
      <c r="A1700" s="619">
        <v>1420</v>
      </c>
      <c r="B1700" s="602" t="s">
        <v>6323</v>
      </c>
      <c r="C1700" s="298" t="s">
        <v>13414</v>
      </c>
      <c r="D1700" s="594"/>
      <c r="E1700" s="594"/>
      <c r="F1700" s="594" t="s">
        <v>11193</v>
      </c>
      <c r="G1700" s="594" t="s">
        <v>11194</v>
      </c>
      <c r="H1700" s="594" t="s">
        <v>6439</v>
      </c>
    </row>
    <row r="1701" spans="1:8" x14ac:dyDescent="0.25">
      <c r="A1701" s="619">
        <v>1420</v>
      </c>
      <c r="B1701" s="602" t="s">
        <v>6323</v>
      </c>
      <c r="C1701" s="298" t="s">
        <v>13415</v>
      </c>
      <c r="D1701" s="594"/>
      <c r="E1701" s="594"/>
      <c r="F1701" s="594" t="s">
        <v>11195</v>
      </c>
      <c r="G1701" s="594" t="s">
        <v>11196</v>
      </c>
      <c r="H1701" s="594" t="s">
        <v>6439</v>
      </c>
    </row>
    <row r="1702" spans="1:8" x14ac:dyDescent="0.25">
      <c r="A1702" s="619">
        <v>1420</v>
      </c>
      <c r="B1702" s="602" t="s">
        <v>6323</v>
      </c>
      <c r="C1702" s="298" t="s">
        <v>13416</v>
      </c>
      <c r="D1702" s="594"/>
      <c r="E1702" s="594"/>
      <c r="F1702" s="594" t="s">
        <v>11197</v>
      </c>
      <c r="G1702" s="594" t="s">
        <v>11198</v>
      </c>
      <c r="H1702" s="594" t="s">
        <v>6439</v>
      </c>
    </row>
    <row r="1703" spans="1:8" x14ac:dyDescent="0.25">
      <c r="A1703" s="619">
        <v>1420</v>
      </c>
      <c r="B1703" s="602" t="s">
        <v>6323</v>
      </c>
      <c r="C1703" s="298" t="s">
        <v>13417</v>
      </c>
      <c r="D1703" s="594"/>
      <c r="E1703" s="594"/>
      <c r="F1703" s="594" t="s">
        <v>9510</v>
      </c>
      <c r="G1703" s="593">
        <v>1110</v>
      </c>
      <c r="H1703" s="594" t="s">
        <v>10179</v>
      </c>
    </row>
    <row r="1704" spans="1:8" x14ac:dyDescent="0.25">
      <c r="A1704" s="619">
        <v>1420</v>
      </c>
      <c r="B1704" s="602" t="s">
        <v>6323</v>
      </c>
      <c r="C1704" s="298" t="s">
        <v>13418</v>
      </c>
      <c r="D1704" s="594"/>
      <c r="E1704" s="594"/>
      <c r="F1704" s="594" t="s">
        <v>9509</v>
      </c>
      <c r="G1704" s="593">
        <v>1110</v>
      </c>
      <c r="H1704" s="594" t="s">
        <v>6440</v>
      </c>
    </row>
    <row r="1705" spans="1:8" x14ac:dyDescent="0.25">
      <c r="A1705" s="619">
        <v>1420</v>
      </c>
      <c r="B1705" s="602" t="s">
        <v>6323</v>
      </c>
      <c r="C1705" s="298" t="s">
        <v>13419</v>
      </c>
      <c r="D1705" s="594"/>
      <c r="E1705" s="594"/>
      <c r="F1705" s="594" t="s">
        <v>9512</v>
      </c>
      <c r="G1705" s="593">
        <v>1120</v>
      </c>
      <c r="H1705" s="594" t="s">
        <v>10179</v>
      </c>
    </row>
    <row r="1706" spans="1:8" x14ac:dyDescent="0.25">
      <c r="A1706" s="619">
        <v>1420</v>
      </c>
      <c r="B1706" s="602" t="s">
        <v>6323</v>
      </c>
      <c r="C1706" s="298" t="s">
        <v>13420</v>
      </c>
      <c r="D1706" s="594"/>
      <c r="E1706" s="594"/>
      <c r="F1706" s="594" t="s">
        <v>9511</v>
      </c>
      <c r="G1706" s="593">
        <v>1120</v>
      </c>
      <c r="H1706" s="594" t="s">
        <v>6440</v>
      </c>
    </row>
    <row r="1707" spans="1:8" x14ac:dyDescent="0.25">
      <c r="A1707" s="619">
        <v>1420</v>
      </c>
      <c r="B1707" s="602" t="s">
        <v>6323</v>
      </c>
      <c r="C1707" s="298" t="s">
        <v>13421</v>
      </c>
      <c r="D1707" s="594"/>
      <c r="E1707" s="594"/>
      <c r="F1707" s="594" t="s">
        <v>9514</v>
      </c>
      <c r="G1707" s="593">
        <v>1130</v>
      </c>
      <c r="H1707" s="594" t="s">
        <v>10179</v>
      </c>
    </row>
    <row r="1708" spans="1:8" x14ac:dyDescent="0.25">
      <c r="A1708" s="619">
        <v>1420</v>
      </c>
      <c r="B1708" s="602" t="s">
        <v>6323</v>
      </c>
      <c r="C1708" s="298" t="s">
        <v>13422</v>
      </c>
      <c r="D1708" s="594"/>
      <c r="E1708" s="594"/>
      <c r="F1708" s="594" t="s">
        <v>9513</v>
      </c>
      <c r="G1708" s="593">
        <v>1130</v>
      </c>
      <c r="H1708" s="594" t="s">
        <v>6440</v>
      </c>
    </row>
    <row r="1709" spans="1:8" x14ac:dyDescent="0.25">
      <c r="A1709" s="619">
        <v>1420</v>
      </c>
      <c r="B1709" s="602" t="s">
        <v>6323</v>
      </c>
      <c r="C1709" s="298" t="s">
        <v>13423</v>
      </c>
      <c r="D1709" s="594"/>
      <c r="E1709" s="594"/>
      <c r="F1709" s="594" t="s">
        <v>9519</v>
      </c>
      <c r="G1709" s="594" t="s">
        <v>3210</v>
      </c>
      <c r="H1709" s="594" t="s">
        <v>10176</v>
      </c>
    </row>
    <row r="1710" spans="1:8" x14ac:dyDescent="0.25">
      <c r="A1710" s="619">
        <v>1420</v>
      </c>
      <c r="B1710" s="602" t="s">
        <v>6323</v>
      </c>
      <c r="C1710" s="298" t="s">
        <v>13424</v>
      </c>
      <c r="D1710" s="594"/>
      <c r="E1710" s="594"/>
      <c r="F1710" s="594" t="s">
        <v>9521</v>
      </c>
      <c r="G1710" s="594" t="s">
        <v>3211</v>
      </c>
      <c r="H1710" s="594" t="s">
        <v>10176</v>
      </c>
    </row>
    <row r="1711" spans="1:8" x14ac:dyDescent="0.25">
      <c r="A1711" s="619">
        <v>1420</v>
      </c>
      <c r="B1711" s="602" t="s">
        <v>6323</v>
      </c>
      <c r="C1711" s="298" t="s">
        <v>13425</v>
      </c>
      <c r="D1711" s="594"/>
      <c r="E1711" s="594"/>
      <c r="F1711" s="594" t="s">
        <v>9522</v>
      </c>
      <c r="G1711" s="594" t="s">
        <v>3212</v>
      </c>
      <c r="H1711" s="594" t="s">
        <v>10176</v>
      </c>
    </row>
    <row r="1712" spans="1:8" x14ac:dyDescent="0.25">
      <c r="A1712" s="619">
        <v>1420</v>
      </c>
      <c r="B1712" s="602" t="s">
        <v>6323</v>
      </c>
      <c r="C1712" s="298" t="s">
        <v>13426</v>
      </c>
      <c r="D1712" s="594"/>
      <c r="E1712" s="594"/>
      <c r="F1712" s="594" t="s">
        <v>9525</v>
      </c>
      <c r="G1712" s="594" t="s">
        <v>3208</v>
      </c>
      <c r="H1712" s="594" t="s">
        <v>10176</v>
      </c>
    </row>
    <row r="1713" spans="1:8" x14ac:dyDescent="0.25">
      <c r="A1713" s="619">
        <v>1420</v>
      </c>
      <c r="B1713" s="602" t="s">
        <v>6323</v>
      </c>
      <c r="C1713" s="298" t="s">
        <v>13427</v>
      </c>
      <c r="D1713" s="594"/>
      <c r="E1713" s="594"/>
      <c r="F1713" s="594" t="s">
        <v>9526</v>
      </c>
      <c r="G1713" s="594" t="s">
        <v>3214</v>
      </c>
      <c r="H1713" s="594" t="s">
        <v>10176</v>
      </c>
    </row>
    <row r="1714" spans="1:8" x14ac:dyDescent="0.25">
      <c r="A1714" s="619">
        <v>1420</v>
      </c>
      <c r="B1714" s="602" t="s">
        <v>6323</v>
      </c>
      <c r="C1714" s="298" t="s">
        <v>13428</v>
      </c>
      <c r="D1714" s="594"/>
      <c r="E1714" s="594"/>
      <c r="F1714" s="594" t="s">
        <v>9523</v>
      </c>
      <c r="G1714" s="594" t="s">
        <v>3213</v>
      </c>
      <c r="H1714" s="594" t="s">
        <v>10176</v>
      </c>
    </row>
    <row r="1715" spans="1:8" x14ac:dyDescent="0.25">
      <c r="A1715" s="619">
        <v>1420</v>
      </c>
      <c r="B1715" s="602" t="s">
        <v>6323</v>
      </c>
      <c r="C1715" s="298" t="s">
        <v>13429</v>
      </c>
      <c r="D1715" s="594"/>
      <c r="E1715" s="594"/>
      <c r="F1715" s="594" t="s">
        <v>9520</v>
      </c>
      <c r="G1715" s="594" t="s">
        <v>3210</v>
      </c>
      <c r="H1715" s="594" t="s">
        <v>10178</v>
      </c>
    </row>
    <row r="1716" spans="1:8" x14ac:dyDescent="0.25">
      <c r="A1716" s="619">
        <v>1420</v>
      </c>
      <c r="B1716" s="602" t="s">
        <v>6323</v>
      </c>
      <c r="C1716" s="298" t="s">
        <v>13430</v>
      </c>
      <c r="D1716" s="594"/>
      <c r="E1716" s="594"/>
      <c r="F1716" s="594" t="s">
        <v>9517</v>
      </c>
      <c r="G1716" s="594" t="s">
        <v>3207</v>
      </c>
      <c r="H1716" s="594" t="s">
        <v>10178</v>
      </c>
    </row>
    <row r="1717" spans="1:8" x14ac:dyDescent="0.25">
      <c r="A1717" s="619">
        <v>1420</v>
      </c>
      <c r="B1717" s="602" t="s">
        <v>6323</v>
      </c>
      <c r="C1717" s="298" t="s">
        <v>13431</v>
      </c>
      <c r="D1717" s="594"/>
      <c r="E1717" s="594"/>
      <c r="F1717" s="594" t="s">
        <v>11199</v>
      </c>
      <c r="G1717" s="594" t="s">
        <v>3208</v>
      </c>
      <c r="H1717" s="594" t="s">
        <v>10178</v>
      </c>
    </row>
    <row r="1718" spans="1:8" x14ac:dyDescent="0.25">
      <c r="A1718" s="619">
        <v>1420</v>
      </c>
      <c r="B1718" s="602" t="s">
        <v>6323</v>
      </c>
      <c r="C1718" s="298" t="s">
        <v>13432</v>
      </c>
      <c r="D1718" s="594"/>
      <c r="E1718" s="594"/>
      <c r="F1718" s="594" t="s">
        <v>9524</v>
      </c>
      <c r="G1718" s="594" t="s">
        <v>3213</v>
      </c>
      <c r="H1718" s="594" t="s">
        <v>10178</v>
      </c>
    </row>
    <row r="1719" spans="1:8" x14ac:dyDescent="0.25">
      <c r="A1719" s="619">
        <v>1420</v>
      </c>
      <c r="B1719" s="602" t="s">
        <v>6323</v>
      </c>
      <c r="C1719" s="298" t="s">
        <v>13433</v>
      </c>
      <c r="D1719" s="594"/>
      <c r="E1719" s="594"/>
      <c r="F1719" s="594" t="s">
        <v>9515</v>
      </c>
      <c r="G1719" s="594" t="s">
        <v>3209</v>
      </c>
      <c r="H1719" s="594" t="s">
        <v>10178</v>
      </c>
    </row>
    <row r="1720" spans="1:8" x14ac:dyDescent="0.25">
      <c r="A1720" s="619">
        <v>1420</v>
      </c>
      <c r="B1720" s="602" t="s">
        <v>6323</v>
      </c>
      <c r="C1720" s="298" t="s">
        <v>13434</v>
      </c>
      <c r="D1720" s="594"/>
      <c r="E1720" s="594"/>
      <c r="F1720" s="594" t="s">
        <v>9518</v>
      </c>
      <c r="G1720" s="594" t="s">
        <v>3206</v>
      </c>
      <c r="H1720" s="594" t="s">
        <v>10177</v>
      </c>
    </row>
    <row r="1721" spans="1:8" x14ac:dyDescent="0.25">
      <c r="A1721" s="619">
        <v>1420</v>
      </c>
      <c r="B1721" s="602" t="s">
        <v>6323</v>
      </c>
      <c r="C1721" s="298" t="s">
        <v>13435</v>
      </c>
      <c r="D1721" s="594"/>
      <c r="E1721" s="594"/>
      <c r="F1721" s="594" t="s">
        <v>9516</v>
      </c>
      <c r="G1721" s="594" t="s">
        <v>3209</v>
      </c>
      <c r="H1721" s="594" t="s">
        <v>10177</v>
      </c>
    </row>
    <row r="1722" spans="1:8" x14ac:dyDescent="0.25">
      <c r="A1722" s="619">
        <v>1420</v>
      </c>
      <c r="B1722" s="602" t="s">
        <v>6323</v>
      </c>
      <c r="C1722" s="298" t="s">
        <v>13436</v>
      </c>
      <c r="D1722" s="594"/>
      <c r="E1722" s="594"/>
      <c r="F1722" s="594" t="s">
        <v>11200</v>
      </c>
      <c r="G1722" s="594" t="s">
        <v>11201</v>
      </c>
      <c r="H1722" s="594" t="s">
        <v>10253</v>
      </c>
    </row>
    <row r="1723" spans="1:8" x14ac:dyDescent="0.25">
      <c r="A1723" s="619">
        <v>1420</v>
      </c>
      <c r="B1723" s="602" t="s">
        <v>6323</v>
      </c>
      <c r="C1723" s="298" t="s">
        <v>13437</v>
      </c>
      <c r="D1723" s="594"/>
      <c r="E1723" s="594"/>
      <c r="F1723" s="594" t="s">
        <v>11202</v>
      </c>
      <c r="G1723" s="594" t="s">
        <v>11203</v>
      </c>
      <c r="H1723" s="594" t="s">
        <v>6439</v>
      </c>
    </row>
    <row r="1724" spans="1:8" x14ac:dyDescent="0.25">
      <c r="A1724" s="619">
        <v>1420</v>
      </c>
      <c r="B1724" s="602" t="s">
        <v>6323</v>
      </c>
      <c r="C1724" s="298" t="s">
        <v>13438</v>
      </c>
      <c r="D1724" s="594"/>
      <c r="E1724" s="594"/>
      <c r="F1724" s="594" t="s">
        <v>11204</v>
      </c>
      <c r="G1724" s="594" t="s">
        <v>11205</v>
      </c>
      <c r="H1724" s="594" t="s">
        <v>6439</v>
      </c>
    </row>
    <row r="1725" spans="1:8" x14ac:dyDescent="0.25">
      <c r="A1725" s="619">
        <v>1420</v>
      </c>
      <c r="B1725" s="602" t="s">
        <v>6323</v>
      </c>
      <c r="C1725" s="298" t="s">
        <v>13439</v>
      </c>
      <c r="D1725" s="594"/>
      <c r="E1725" s="594"/>
      <c r="F1725" s="594" t="s">
        <v>11206</v>
      </c>
      <c r="G1725" s="594" t="s">
        <v>11207</v>
      </c>
      <c r="H1725" s="594" t="s">
        <v>6439</v>
      </c>
    </row>
    <row r="1726" spans="1:8" x14ac:dyDescent="0.25">
      <c r="A1726" s="619">
        <v>1420</v>
      </c>
      <c r="B1726" s="602" t="s">
        <v>6323</v>
      </c>
      <c r="C1726" s="298" t="s">
        <v>13440</v>
      </c>
      <c r="D1726" s="594"/>
      <c r="E1726" s="594"/>
      <c r="F1726" s="594" t="s">
        <v>11208</v>
      </c>
      <c r="G1726" s="594" t="s">
        <v>11209</v>
      </c>
      <c r="H1726" s="594" t="s">
        <v>6439</v>
      </c>
    </row>
    <row r="1727" spans="1:8" x14ac:dyDescent="0.25">
      <c r="A1727" s="619">
        <v>1420</v>
      </c>
      <c r="B1727" s="602" t="s">
        <v>6323</v>
      </c>
      <c r="C1727" s="298" t="s">
        <v>13441</v>
      </c>
      <c r="D1727" s="594"/>
      <c r="E1727" s="594"/>
      <c r="F1727" s="594" t="s">
        <v>11210</v>
      </c>
      <c r="G1727" s="594" t="s">
        <v>11211</v>
      </c>
      <c r="H1727" s="594" t="s">
        <v>6439</v>
      </c>
    </row>
    <row r="1728" spans="1:8" x14ac:dyDescent="0.25">
      <c r="A1728" s="619">
        <v>1420</v>
      </c>
      <c r="B1728" s="602" t="s">
        <v>6323</v>
      </c>
      <c r="C1728" s="298" t="s">
        <v>13442</v>
      </c>
      <c r="D1728" s="594"/>
      <c r="E1728" s="594"/>
      <c r="F1728" s="594" t="s">
        <v>11212</v>
      </c>
      <c r="G1728" s="594" t="s">
        <v>11213</v>
      </c>
      <c r="H1728" s="594" t="s">
        <v>6439</v>
      </c>
    </row>
    <row r="1729" spans="1:8" x14ac:dyDescent="0.25">
      <c r="A1729" s="619">
        <v>1420</v>
      </c>
      <c r="B1729" s="602" t="s">
        <v>6323</v>
      </c>
      <c r="C1729" s="298" t="s">
        <v>13443</v>
      </c>
      <c r="D1729" s="594"/>
      <c r="E1729" s="594"/>
      <c r="F1729" s="594" t="s">
        <v>11214</v>
      </c>
      <c r="G1729" s="594" t="s">
        <v>11215</v>
      </c>
      <c r="H1729" s="594" t="s">
        <v>6439</v>
      </c>
    </row>
    <row r="1730" spans="1:8" x14ac:dyDescent="0.25">
      <c r="A1730" s="619">
        <v>1420</v>
      </c>
      <c r="B1730" s="602" t="s">
        <v>6323</v>
      </c>
      <c r="C1730" s="298" t="s">
        <v>13444</v>
      </c>
      <c r="D1730" s="594"/>
      <c r="E1730" s="594"/>
      <c r="F1730" s="594" t="s">
        <v>11216</v>
      </c>
      <c r="G1730" s="594" t="s">
        <v>11217</v>
      </c>
      <c r="H1730" s="594" t="s">
        <v>6439</v>
      </c>
    </row>
    <row r="1731" spans="1:8" x14ac:dyDescent="0.25">
      <c r="A1731" s="619">
        <v>1420</v>
      </c>
      <c r="B1731" s="602" t="s">
        <v>6323</v>
      </c>
      <c r="C1731" s="298" t="s">
        <v>13445</v>
      </c>
      <c r="D1731" s="594"/>
      <c r="E1731" s="594"/>
      <c r="F1731" s="594" t="s">
        <v>11218</v>
      </c>
      <c r="G1731" s="594" t="s">
        <v>11219</v>
      </c>
      <c r="H1731" s="594" t="s">
        <v>6439</v>
      </c>
    </row>
    <row r="1732" spans="1:8" x14ac:dyDescent="0.25">
      <c r="A1732" s="619">
        <v>1420</v>
      </c>
      <c r="B1732" s="602" t="s">
        <v>6323</v>
      </c>
      <c r="C1732" s="298" t="s">
        <v>13446</v>
      </c>
      <c r="D1732" s="594"/>
      <c r="E1732" s="594"/>
      <c r="F1732" s="594" t="s">
        <v>9528</v>
      </c>
      <c r="G1732" s="593">
        <v>1140</v>
      </c>
      <c r="H1732" s="594" t="s">
        <v>10179</v>
      </c>
    </row>
    <row r="1733" spans="1:8" x14ac:dyDescent="0.25">
      <c r="A1733" s="619">
        <v>1420</v>
      </c>
      <c r="B1733" s="602" t="s">
        <v>6323</v>
      </c>
      <c r="C1733" s="298" t="s">
        <v>13447</v>
      </c>
      <c r="D1733" s="594"/>
      <c r="E1733" s="594"/>
      <c r="F1733" s="594" t="s">
        <v>9527</v>
      </c>
      <c r="G1733" s="593">
        <v>1140</v>
      </c>
      <c r="H1733" s="594" t="s">
        <v>6440</v>
      </c>
    </row>
    <row r="1734" spans="1:8" x14ac:dyDescent="0.25">
      <c r="A1734" s="619">
        <v>1420</v>
      </c>
      <c r="B1734" s="602" t="s">
        <v>6323</v>
      </c>
      <c r="C1734" s="298" t="s">
        <v>13448</v>
      </c>
      <c r="D1734" s="594"/>
      <c r="E1734" s="594"/>
      <c r="F1734" s="594" t="s">
        <v>9530</v>
      </c>
      <c r="G1734" s="594" t="s">
        <v>3217</v>
      </c>
      <c r="H1734" s="594" t="s">
        <v>10176</v>
      </c>
    </row>
    <row r="1735" spans="1:8" x14ac:dyDescent="0.25">
      <c r="A1735" s="619">
        <v>1420</v>
      </c>
      <c r="B1735" s="602" t="s">
        <v>6323</v>
      </c>
      <c r="C1735" s="298" t="s">
        <v>13449</v>
      </c>
      <c r="D1735" s="594"/>
      <c r="E1735" s="594"/>
      <c r="F1735" s="594" t="s">
        <v>9532</v>
      </c>
      <c r="G1735" s="594" t="s">
        <v>3219</v>
      </c>
      <c r="H1735" s="594" t="s">
        <v>10176</v>
      </c>
    </row>
    <row r="1736" spans="1:8" x14ac:dyDescent="0.25">
      <c r="A1736" s="619">
        <v>1420</v>
      </c>
      <c r="B1736" s="602" t="s">
        <v>6323</v>
      </c>
      <c r="C1736" s="298" t="s">
        <v>13450</v>
      </c>
      <c r="D1736" s="594"/>
      <c r="E1736" s="594"/>
      <c r="F1736" s="594" t="s">
        <v>9531</v>
      </c>
      <c r="G1736" s="594" t="s">
        <v>3218</v>
      </c>
      <c r="H1736" s="594" t="s">
        <v>10178</v>
      </c>
    </row>
    <row r="1737" spans="1:8" x14ac:dyDescent="0.25">
      <c r="A1737" s="619">
        <v>1420</v>
      </c>
      <c r="B1737" s="602" t="s">
        <v>6323</v>
      </c>
      <c r="C1737" s="298" t="s">
        <v>13451</v>
      </c>
      <c r="D1737" s="594"/>
      <c r="E1737" s="594"/>
      <c r="F1737" s="594" t="s">
        <v>9529</v>
      </c>
      <c r="G1737" s="594" t="s">
        <v>3215</v>
      </c>
      <c r="H1737" s="594" t="s">
        <v>10177</v>
      </c>
    </row>
    <row r="1738" spans="1:8" x14ac:dyDescent="0.25">
      <c r="A1738" s="619">
        <v>1420</v>
      </c>
      <c r="B1738" s="602" t="s">
        <v>6323</v>
      </c>
      <c r="C1738" s="298" t="s">
        <v>13452</v>
      </c>
      <c r="D1738" s="594"/>
      <c r="E1738" s="594"/>
      <c r="F1738" s="594" t="s">
        <v>11220</v>
      </c>
      <c r="G1738" s="594" t="s">
        <v>11221</v>
      </c>
      <c r="H1738" s="594" t="s">
        <v>6439</v>
      </c>
    </row>
    <row r="1739" spans="1:8" x14ac:dyDescent="0.25">
      <c r="A1739" s="619">
        <v>1420</v>
      </c>
      <c r="B1739" s="602" t="s">
        <v>6323</v>
      </c>
      <c r="C1739" s="298" t="s">
        <v>13453</v>
      </c>
      <c r="D1739" s="594"/>
      <c r="E1739" s="594"/>
      <c r="F1739" s="594" t="s">
        <v>11222</v>
      </c>
      <c r="G1739" s="594" t="s">
        <v>11223</v>
      </c>
      <c r="H1739" s="594" t="s">
        <v>6439</v>
      </c>
    </row>
    <row r="1740" spans="1:8" x14ac:dyDescent="0.25">
      <c r="A1740" s="619">
        <v>1420</v>
      </c>
      <c r="B1740" s="602" t="s">
        <v>6323</v>
      </c>
      <c r="C1740" s="298" t="s">
        <v>13454</v>
      </c>
      <c r="D1740" s="594"/>
      <c r="E1740" s="594"/>
      <c r="F1740" s="594" t="s">
        <v>11224</v>
      </c>
      <c r="G1740" s="594" t="s">
        <v>11225</v>
      </c>
      <c r="H1740" s="594" t="s">
        <v>6439</v>
      </c>
    </row>
    <row r="1741" spans="1:8" x14ac:dyDescent="0.25">
      <c r="A1741" s="619">
        <v>1420</v>
      </c>
      <c r="B1741" s="602" t="s">
        <v>6323</v>
      </c>
      <c r="C1741" s="298" t="s">
        <v>13455</v>
      </c>
      <c r="D1741" s="594"/>
      <c r="E1741" s="594"/>
      <c r="F1741" s="594" t="s">
        <v>9534</v>
      </c>
      <c r="G1741" s="593">
        <v>1150</v>
      </c>
      <c r="H1741" s="594" t="s">
        <v>10179</v>
      </c>
    </row>
    <row r="1742" spans="1:8" x14ac:dyDescent="0.25">
      <c r="A1742" s="619">
        <v>1420</v>
      </c>
      <c r="B1742" s="602" t="s">
        <v>6323</v>
      </c>
      <c r="C1742" s="298" t="s">
        <v>13456</v>
      </c>
      <c r="D1742" s="594"/>
      <c r="E1742" s="594"/>
      <c r="F1742" s="594" t="s">
        <v>9533</v>
      </c>
      <c r="G1742" s="593">
        <v>1150</v>
      </c>
      <c r="H1742" s="594" t="s">
        <v>6440</v>
      </c>
    </row>
    <row r="1743" spans="1:8" x14ac:dyDescent="0.25">
      <c r="A1743" s="619">
        <v>1420</v>
      </c>
      <c r="B1743" s="602" t="s">
        <v>6323</v>
      </c>
      <c r="C1743" s="298" t="s">
        <v>13457</v>
      </c>
      <c r="D1743" s="594"/>
      <c r="E1743" s="594"/>
      <c r="F1743" s="594" t="s">
        <v>9536</v>
      </c>
      <c r="G1743" s="593">
        <v>1160</v>
      </c>
      <c r="H1743" s="594" t="s">
        <v>10179</v>
      </c>
    </row>
    <row r="1744" spans="1:8" x14ac:dyDescent="0.25">
      <c r="A1744" s="619">
        <v>1420</v>
      </c>
      <c r="B1744" s="602" t="s">
        <v>6323</v>
      </c>
      <c r="C1744" s="298" t="s">
        <v>13458</v>
      </c>
      <c r="D1744" s="594"/>
      <c r="E1744" s="594"/>
      <c r="F1744" s="594" t="s">
        <v>9535</v>
      </c>
      <c r="G1744" s="593">
        <v>1160</v>
      </c>
      <c r="H1744" s="594" t="s">
        <v>6440</v>
      </c>
    </row>
    <row r="1745" spans="1:8" x14ac:dyDescent="0.25">
      <c r="A1745" s="619">
        <v>1420</v>
      </c>
      <c r="B1745" s="602" t="s">
        <v>6323</v>
      </c>
      <c r="C1745" s="298" t="s">
        <v>13459</v>
      </c>
      <c r="D1745" s="594"/>
      <c r="E1745" s="594"/>
      <c r="F1745" s="594" t="s">
        <v>9539</v>
      </c>
      <c r="G1745" s="594" t="s">
        <v>2162</v>
      </c>
      <c r="H1745" s="594" t="s">
        <v>10176</v>
      </c>
    </row>
    <row r="1746" spans="1:8" x14ac:dyDescent="0.25">
      <c r="A1746" s="619">
        <v>1420</v>
      </c>
      <c r="B1746" s="602" t="s">
        <v>6323</v>
      </c>
      <c r="C1746" s="298" t="s">
        <v>13460</v>
      </c>
      <c r="D1746" s="594"/>
      <c r="E1746" s="594"/>
      <c r="F1746" s="594" t="s">
        <v>11226</v>
      </c>
      <c r="G1746" s="594" t="s">
        <v>3225</v>
      </c>
      <c r="H1746" s="594" t="s">
        <v>10176</v>
      </c>
    </row>
    <row r="1747" spans="1:8" x14ac:dyDescent="0.25">
      <c r="A1747" s="619">
        <v>1420</v>
      </c>
      <c r="B1747" s="602" t="s">
        <v>6323</v>
      </c>
      <c r="C1747" s="298" t="s">
        <v>13461</v>
      </c>
      <c r="D1747" s="594"/>
      <c r="E1747" s="594"/>
      <c r="F1747" s="594" t="s">
        <v>9537</v>
      </c>
      <c r="G1747" s="594" t="s">
        <v>3224</v>
      </c>
      <c r="H1747" s="594" t="s">
        <v>10176</v>
      </c>
    </row>
    <row r="1748" spans="1:8" x14ac:dyDescent="0.25">
      <c r="A1748" s="619">
        <v>1420</v>
      </c>
      <c r="B1748" s="602" t="s">
        <v>6323</v>
      </c>
      <c r="C1748" s="298" t="s">
        <v>13462</v>
      </c>
      <c r="D1748" s="594"/>
      <c r="E1748" s="594"/>
      <c r="F1748" s="594" t="s">
        <v>11227</v>
      </c>
      <c r="G1748" s="594" t="s">
        <v>3222</v>
      </c>
      <c r="H1748" s="594" t="s">
        <v>10176</v>
      </c>
    </row>
    <row r="1749" spans="1:8" x14ac:dyDescent="0.25">
      <c r="A1749" s="619">
        <v>1420</v>
      </c>
      <c r="B1749" s="602" t="s">
        <v>6323</v>
      </c>
      <c r="C1749" s="298" t="s">
        <v>13463</v>
      </c>
      <c r="D1749" s="594"/>
      <c r="E1749" s="594"/>
      <c r="F1749" s="594" t="s">
        <v>9544</v>
      </c>
      <c r="G1749" s="594" t="s">
        <v>3226</v>
      </c>
      <c r="H1749" s="594" t="s">
        <v>10176</v>
      </c>
    </row>
    <row r="1750" spans="1:8" x14ac:dyDescent="0.25">
      <c r="A1750" s="619">
        <v>1420</v>
      </c>
      <c r="B1750" s="602" t="s">
        <v>6323</v>
      </c>
      <c r="C1750" s="298" t="s">
        <v>13464</v>
      </c>
      <c r="D1750" s="594"/>
      <c r="E1750" s="594"/>
      <c r="F1750" s="594" t="s">
        <v>9545</v>
      </c>
      <c r="G1750" s="594" t="s">
        <v>3227</v>
      </c>
      <c r="H1750" s="594" t="s">
        <v>10176</v>
      </c>
    </row>
    <row r="1751" spans="1:8" x14ac:dyDescent="0.25">
      <c r="A1751" s="619">
        <v>1420</v>
      </c>
      <c r="B1751" s="602" t="s">
        <v>6323</v>
      </c>
      <c r="C1751" s="298" t="s">
        <v>13465</v>
      </c>
      <c r="D1751" s="594"/>
      <c r="E1751" s="594"/>
      <c r="F1751" s="594" t="s">
        <v>9549</v>
      </c>
      <c r="G1751" s="594" t="s">
        <v>3231</v>
      </c>
      <c r="H1751" s="594" t="s">
        <v>10176</v>
      </c>
    </row>
    <row r="1752" spans="1:8" x14ac:dyDescent="0.25">
      <c r="A1752" s="619">
        <v>1420</v>
      </c>
      <c r="B1752" s="602" t="s">
        <v>6323</v>
      </c>
      <c r="C1752" s="298" t="s">
        <v>13466</v>
      </c>
      <c r="D1752" s="594"/>
      <c r="E1752" s="594"/>
      <c r="F1752" s="594" t="s">
        <v>9546</v>
      </c>
      <c r="G1752" s="594" t="s">
        <v>3229</v>
      </c>
      <c r="H1752" s="594" t="s">
        <v>10178</v>
      </c>
    </row>
    <row r="1753" spans="1:8" x14ac:dyDescent="0.25">
      <c r="A1753" s="619">
        <v>1420</v>
      </c>
      <c r="B1753" s="602" t="s">
        <v>6323</v>
      </c>
      <c r="C1753" s="298" t="s">
        <v>13467</v>
      </c>
      <c r="D1753" s="594"/>
      <c r="E1753" s="594"/>
      <c r="F1753" s="594" t="s">
        <v>9543</v>
      </c>
      <c r="G1753" s="594" t="s">
        <v>3225</v>
      </c>
      <c r="H1753" s="594" t="s">
        <v>10178</v>
      </c>
    </row>
    <row r="1754" spans="1:8" x14ac:dyDescent="0.25">
      <c r="A1754" s="619">
        <v>1420</v>
      </c>
      <c r="B1754" s="602" t="s">
        <v>6323</v>
      </c>
      <c r="C1754" s="298" t="s">
        <v>13468</v>
      </c>
      <c r="D1754" s="594"/>
      <c r="E1754" s="594"/>
      <c r="F1754" s="594" t="s">
        <v>9538</v>
      </c>
      <c r="G1754" s="594" t="s">
        <v>3224</v>
      </c>
      <c r="H1754" s="594" t="s">
        <v>10178</v>
      </c>
    </row>
    <row r="1755" spans="1:8" x14ac:dyDescent="0.25">
      <c r="A1755" s="619">
        <v>1420</v>
      </c>
      <c r="B1755" s="602" t="s">
        <v>6323</v>
      </c>
      <c r="C1755" s="298" t="s">
        <v>13469</v>
      </c>
      <c r="D1755" s="594"/>
      <c r="E1755" s="594"/>
      <c r="F1755" s="594" t="s">
        <v>9540</v>
      </c>
      <c r="G1755" s="594" t="s">
        <v>3222</v>
      </c>
      <c r="H1755" s="594" t="s">
        <v>10178</v>
      </c>
    </row>
    <row r="1756" spans="1:8" x14ac:dyDescent="0.25">
      <c r="A1756" s="619">
        <v>1420</v>
      </c>
      <c r="B1756" s="602" t="s">
        <v>6323</v>
      </c>
      <c r="C1756" s="298" t="s">
        <v>13470</v>
      </c>
      <c r="D1756" s="594"/>
      <c r="E1756" s="594"/>
      <c r="F1756" s="594" t="s">
        <v>9541</v>
      </c>
      <c r="G1756" s="594" t="s">
        <v>3221</v>
      </c>
      <c r="H1756" s="594" t="s">
        <v>10177</v>
      </c>
    </row>
    <row r="1757" spans="1:8" x14ac:dyDescent="0.25">
      <c r="A1757" s="619">
        <v>1420</v>
      </c>
      <c r="B1757" s="602" t="s">
        <v>6323</v>
      </c>
      <c r="C1757" s="298" t="s">
        <v>13471</v>
      </c>
      <c r="D1757" s="594"/>
      <c r="E1757" s="594"/>
      <c r="F1757" s="594" t="s">
        <v>9542</v>
      </c>
      <c r="G1757" s="594" t="s">
        <v>3223</v>
      </c>
      <c r="H1757" s="594" t="s">
        <v>10177</v>
      </c>
    </row>
    <row r="1758" spans="1:8" x14ac:dyDescent="0.25">
      <c r="A1758" s="619">
        <v>1420</v>
      </c>
      <c r="B1758" s="602" t="s">
        <v>6323</v>
      </c>
      <c r="C1758" s="298" t="s">
        <v>13472</v>
      </c>
      <c r="D1758" s="594"/>
      <c r="E1758" s="594"/>
      <c r="F1758" s="594" t="s">
        <v>9547</v>
      </c>
      <c r="G1758" s="594" t="s">
        <v>3228</v>
      </c>
      <c r="H1758" s="594" t="s">
        <v>10177</v>
      </c>
    </row>
    <row r="1759" spans="1:8" x14ac:dyDescent="0.25">
      <c r="A1759" s="619">
        <v>1420</v>
      </c>
      <c r="B1759" s="602" t="s">
        <v>6323</v>
      </c>
      <c r="C1759" s="298" t="s">
        <v>13473</v>
      </c>
      <c r="D1759" s="594"/>
      <c r="E1759" s="594"/>
      <c r="F1759" s="594" t="s">
        <v>9548</v>
      </c>
      <c r="G1759" s="594" t="s">
        <v>3230</v>
      </c>
      <c r="H1759" s="594" t="s">
        <v>10177</v>
      </c>
    </row>
    <row r="1760" spans="1:8" x14ac:dyDescent="0.25">
      <c r="A1760" s="619">
        <v>1420</v>
      </c>
      <c r="B1760" s="602" t="s">
        <v>6323</v>
      </c>
      <c r="C1760" s="298" t="s">
        <v>13474</v>
      </c>
      <c r="D1760" s="594"/>
      <c r="E1760" s="594"/>
      <c r="F1760" s="594" t="s">
        <v>11228</v>
      </c>
      <c r="G1760" s="594" t="s">
        <v>11229</v>
      </c>
      <c r="H1760" s="594" t="s">
        <v>6439</v>
      </c>
    </row>
    <row r="1761" spans="1:8" x14ac:dyDescent="0.25">
      <c r="A1761" s="619">
        <v>1420</v>
      </c>
      <c r="B1761" s="602" t="s">
        <v>6323</v>
      </c>
      <c r="C1761" s="298" t="s">
        <v>13475</v>
      </c>
      <c r="D1761" s="594"/>
      <c r="E1761" s="594"/>
      <c r="F1761" s="594" t="s">
        <v>11230</v>
      </c>
      <c r="G1761" s="594" t="s">
        <v>11231</v>
      </c>
      <c r="H1761" s="594" t="s">
        <v>6439</v>
      </c>
    </row>
    <row r="1762" spans="1:8" x14ac:dyDescent="0.25">
      <c r="A1762" s="619">
        <v>1420</v>
      </c>
      <c r="B1762" s="602" t="s">
        <v>6323</v>
      </c>
      <c r="C1762" s="298" t="s">
        <v>13476</v>
      </c>
      <c r="D1762" s="594"/>
      <c r="E1762" s="594"/>
      <c r="F1762" s="594" t="s">
        <v>11232</v>
      </c>
      <c r="G1762" s="594" t="s">
        <v>11233</v>
      </c>
      <c r="H1762" s="594" t="s">
        <v>6439</v>
      </c>
    </row>
    <row r="1763" spans="1:8" x14ac:dyDescent="0.25">
      <c r="A1763" s="619">
        <v>1420</v>
      </c>
      <c r="B1763" s="602" t="s">
        <v>6323</v>
      </c>
      <c r="C1763" s="298" t="s">
        <v>13477</v>
      </c>
      <c r="D1763" s="594"/>
      <c r="E1763" s="594"/>
      <c r="F1763" s="594" t="s">
        <v>11234</v>
      </c>
      <c r="G1763" s="594" t="s">
        <v>11235</v>
      </c>
      <c r="H1763" s="594" t="s">
        <v>6439</v>
      </c>
    </row>
    <row r="1764" spans="1:8" x14ac:dyDescent="0.25">
      <c r="A1764" s="619">
        <v>1420</v>
      </c>
      <c r="B1764" s="602" t="s">
        <v>6323</v>
      </c>
      <c r="C1764" s="298" t="s">
        <v>13478</v>
      </c>
      <c r="D1764" s="594"/>
      <c r="E1764" s="594"/>
      <c r="F1764" s="594" t="s">
        <v>11236</v>
      </c>
      <c r="G1764" s="594" t="s">
        <v>11237</v>
      </c>
      <c r="H1764" s="594" t="s">
        <v>6439</v>
      </c>
    </row>
    <row r="1765" spans="1:8" x14ac:dyDescent="0.25">
      <c r="A1765" s="619">
        <v>1420</v>
      </c>
      <c r="B1765" s="602" t="s">
        <v>6323</v>
      </c>
      <c r="C1765" s="298" t="s">
        <v>13479</v>
      </c>
      <c r="D1765" s="594"/>
      <c r="E1765" s="594"/>
      <c r="F1765" s="594" t="s">
        <v>11238</v>
      </c>
      <c r="G1765" s="594" t="s">
        <v>11239</v>
      </c>
      <c r="H1765" s="594" t="s">
        <v>6439</v>
      </c>
    </row>
    <row r="1766" spans="1:8" x14ac:dyDescent="0.25">
      <c r="A1766" s="619">
        <v>1420</v>
      </c>
      <c r="B1766" s="602" t="s">
        <v>6323</v>
      </c>
      <c r="C1766" s="298" t="s">
        <v>13480</v>
      </c>
      <c r="D1766" s="594"/>
      <c r="E1766" s="594"/>
      <c r="F1766" s="594" t="s">
        <v>11240</v>
      </c>
      <c r="G1766" s="594" t="s">
        <v>11241</v>
      </c>
      <c r="H1766" s="594" t="s">
        <v>6439</v>
      </c>
    </row>
    <row r="1767" spans="1:8" x14ac:dyDescent="0.25">
      <c r="A1767" s="619">
        <v>1420</v>
      </c>
      <c r="B1767" s="602" t="s">
        <v>6323</v>
      </c>
      <c r="C1767" s="298" t="s">
        <v>13481</v>
      </c>
      <c r="D1767" s="594"/>
      <c r="E1767" s="594"/>
      <c r="F1767" s="594" t="s">
        <v>11242</v>
      </c>
      <c r="G1767" s="594" t="s">
        <v>11243</v>
      </c>
      <c r="H1767" s="594" t="s">
        <v>6439</v>
      </c>
    </row>
    <row r="1768" spans="1:8" x14ac:dyDescent="0.25">
      <c r="A1768" s="619">
        <v>1420</v>
      </c>
      <c r="B1768" s="602" t="s">
        <v>6323</v>
      </c>
      <c r="C1768" s="298" t="s">
        <v>13482</v>
      </c>
      <c r="D1768" s="594"/>
      <c r="E1768" s="594"/>
      <c r="F1768" s="594" t="s">
        <v>11244</v>
      </c>
      <c r="G1768" s="594" t="s">
        <v>11245</v>
      </c>
      <c r="H1768" s="594" t="s">
        <v>6439</v>
      </c>
    </row>
    <row r="1769" spans="1:8" x14ac:dyDescent="0.25">
      <c r="A1769" s="619">
        <v>1420</v>
      </c>
      <c r="B1769" s="602" t="s">
        <v>6323</v>
      </c>
      <c r="C1769" s="298" t="s">
        <v>13483</v>
      </c>
      <c r="D1769" s="594"/>
      <c r="E1769" s="594"/>
      <c r="F1769" s="594" t="s">
        <v>11246</v>
      </c>
      <c r="G1769" s="594" t="s">
        <v>11247</v>
      </c>
      <c r="H1769" s="594" t="s">
        <v>6439</v>
      </c>
    </row>
    <row r="1770" spans="1:8" x14ac:dyDescent="0.25">
      <c r="A1770" s="619">
        <v>1420</v>
      </c>
      <c r="B1770" s="602" t="s">
        <v>6323</v>
      </c>
      <c r="C1770" s="298" t="s">
        <v>13484</v>
      </c>
      <c r="D1770" s="594"/>
      <c r="E1770" s="594"/>
      <c r="F1770" s="594" t="s">
        <v>11248</v>
      </c>
      <c r="G1770" s="594" t="s">
        <v>11249</v>
      </c>
      <c r="H1770" s="594" t="s">
        <v>6439</v>
      </c>
    </row>
    <row r="1771" spans="1:8" x14ac:dyDescent="0.25">
      <c r="A1771" s="619">
        <v>1420</v>
      </c>
      <c r="B1771" s="602" t="s">
        <v>6323</v>
      </c>
      <c r="C1771" s="298" t="s">
        <v>13485</v>
      </c>
      <c r="D1771" s="594"/>
      <c r="E1771" s="594"/>
      <c r="F1771" s="594" t="s">
        <v>11250</v>
      </c>
      <c r="G1771" s="594" t="s">
        <v>11251</v>
      </c>
      <c r="H1771" s="594" t="s">
        <v>6439</v>
      </c>
    </row>
    <row r="1772" spans="1:8" x14ac:dyDescent="0.25">
      <c r="A1772" s="619">
        <v>1420</v>
      </c>
      <c r="B1772" s="602" t="s">
        <v>6323</v>
      </c>
      <c r="C1772" s="298" t="s">
        <v>13486</v>
      </c>
      <c r="D1772" s="594"/>
      <c r="E1772" s="594"/>
      <c r="F1772" s="594" t="s">
        <v>9551</v>
      </c>
      <c r="G1772" s="593">
        <v>1180</v>
      </c>
      <c r="H1772" s="594" t="s">
        <v>10179</v>
      </c>
    </row>
    <row r="1773" spans="1:8" x14ac:dyDescent="0.25">
      <c r="A1773" s="619">
        <v>1420</v>
      </c>
      <c r="B1773" s="602" t="s">
        <v>6323</v>
      </c>
      <c r="C1773" s="298" t="s">
        <v>13487</v>
      </c>
      <c r="D1773" s="594"/>
      <c r="E1773" s="594"/>
      <c r="F1773" s="594" t="s">
        <v>9550</v>
      </c>
      <c r="G1773" s="593">
        <v>1180</v>
      </c>
      <c r="H1773" s="594" t="s">
        <v>6440</v>
      </c>
    </row>
    <row r="1774" spans="1:8" x14ac:dyDescent="0.25">
      <c r="A1774" s="619">
        <v>1420</v>
      </c>
      <c r="B1774" s="602" t="s">
        <v>6323</v>
      </c>
      <c r="C1774" s="298" t="s">
        <v>13488</v>
      </c>
      <c r="D1774" s="594"/>
      <c r="E1774" s="594"/>
      <c r="F1774" s="594" t="s">
        <v>9556</v>
      </c>
      <c r="G1774" s="594" t="s">
        <v>3237</v>
      </c>
      <c r="H1774" s="594" t="s">
        <v>10176</v>
      </c>
    </row>
    <row r="1775" spans="1:8" x14ac:dyDescent="0.25">
      <c r="A1775" s="619">
        <v>1420</v>
      </c>
      <c r="B1775" s="602" t="s">
        <v>6323</v>
      </c>
      <c r="C1775" s="298" t="s">
        <v>13489</v>
      </c>
      <c r="D1775" s="594"/>
      <c r="E1775" s="594"/>
      <c r="F1775" s="594" t="s">
        <v>11252</v>
      </c>
      <c r="G1775" s="594" t="s">
        <v>3239</v>
      </c>
      <c r="H1775" s="594" t="s">
        <v>10176</v>
      </c>
    </row>
    <row r="1776" spans="1:8" x14ac:dyDescent="0.25">
      <c r="A1776" s="619">
        <v>1420</v>
      </c>
      <c r="B1776" s="602" t="s">
        <v>6323</v>
      </c>
      <c r="C1776" s="298" t="s">
        <v>13490</v>
      </c>
      <c r="D1776" s="594"/>
      <c r="E1776" s="594"/>
      <c r="F1776" s="594" t="s">
        <v>11253</v>
      </c>
      <c r="G1776" s="594" t="s">
        <v>3240</v>
      </c>
      <c r="H1776" s="594" t="s">
        <v>10176</v>
      </c>
    </row>
    <row r="1777" spans="1:8" x14ac:dyDescent="0.25">
      <c r="A1777" s="619">
        <v>1420</v>
      </c>
      <c r="B1777" s="602" t="s">
        <v>6323</v>
      </c>
      <c r="C1777" s="298" t="s">
        <v>13491</v>
      </c>
      <c r="D1777" s="594"/>
      <c r="E1777" s="594"/>
      <c r="F1777" s="594" t="s">
        <v>9555</v>
      </c>
      <c r="G1777" s="594" t="s">
        <v>3236</v>
      </c>
      <c r="H1777" s="594" t="s">
        <v>10176</v>
      </c>
    </row>
    <row r="1778" spans="1:8" x14ac:dyDescent="0.25">
      <c r="A1778" s="619">
        <v>1420</v>
      </c>
      <c r="B1778" s="602" t="s">
        <v>6323</v>
      </c>
      <c r="C1778" s="298" t="s">
        <v>13492</v>
      </c>
      <c r="D1778" s="594"/>
      <c r="E1778" s="594"/>
      <c r="F1778" s="594" t="s">
        <v>9561</v>
      </c>
      <c r="G1778" s="594" t="s">
        <v>3241</v>
      </c>
      <c r="H1778" s="594" t="s">
        <v>10176</v>
      </c>
    </row>
    <row r="1779" spans="1:8" x14ac:dyDescent="0.25">
      <c r="A1779" s="619">
        <v>1420</v>
      </c>
      <c r="B1779" s="602" t="s">
        <v>6323</v>
      </c>
      <c r="C1779" s="298" t="s">
        <v>13493</v>
      </c>
      <c r="D1779" s="594"/>
      <c r="E1779" s="594"/>
      <c r="F1779" s="594" t="s">
        <v>9560</v>
      </c>
      <c r="G1779" s="594" t="s">
        <v>3232</v>
      </c>
      <c r="H1779" s="594" t="s">
        <v>10176</v>
      </c>
    </row>
    <row r="1780" spans="1:8" x14ac:dyDescent="0.25">
      <c r="A1780" s="619">
        <v>1420</v>
      </c>
      <c r="B1780" s="602" t="s">
        <v>6323</v>
      </c>
      <c r="C1780" s="298" t="s">
        <v>13494</v>
      </c>
      <c r="D1780" s="594"/>
      <c r="E1780" s="594"/>
      <c r="F1780" s="594" t="s">
        <v>9554</v>
      </c>
      <c r="G1780" s="594" t="s">
        <v>3235</v>
      </c>
      <c r="H1780" s="594" t="s">
        <v>10176</v>
      </c>
    </row>
    <row r="1781" spans="1:8" x14ac:dyDescent="0.25">
      <c r="A1781" s="619">
        <v>1420</v>
      </c>
      <c r="B1781" s="602" t="s">
        <v>6323</v>
      </c>
      <c r="C1781" s="298" t="s">
        <v>13495</v>
      </c>
      <c r="D1781" s="594"/>
      <c r="E1781" s="594"/>
      <c r="F1781" s="594" t="s">
        <v>9553</v>
      </c>
      <c r="G1781" s="594" t="s">
        <v>3234</v>
      </c>
      <c r="H1781" s="594" t="s">
        <v>10176</v>
      </c>
    </row>
    <row r="1782" spans="1:8" x14ac:dyDescent="0.25">
      <c r="A1782" s="619">
        <v>1420</v>
      </c>
      <c r="B1782" s="602" t="s">
        <v>6323</v>
      </c>
      <c r="C1782" s="298" t="s">
        <v>13496</v>
      </c>
      <c r="D1782" s="594"/>
      <c r="E1782" s="594"/>
      <c r="F1782" s="594" t="s">
        <v>9557</v>
      </c>
      <c r="G1782" s="594" t="s">
        <v>3239</v>
      </c>
      <c r="H1782" s="594" t="s">
        <v>10178</v>
      </c>
    </row>
    <row r="1783" spans="1:8" x14ac:dyDescent="0.25">
      <c r="A1783" s="619">
        <v>1420</v>
      </c>
      <c r="B1783" s="602" t="s">
        <v>6323</v>
      </c>
      <c r="C1783" s="298" t="s">
        <v>13497</v>
      </c>
      <c r="D1783" s="594"/>
      <c r="E1783" s="594"/>
      <c r="F1783" s="594" t="s">
        <v>9559</v>
      </c>
      <c r="G1783" s="594" t="s">
        <v>3240</v>
      </c>
      <c r="H1783" s="594" t="s">
        <v>10178</v>
      </c>
    </row>
    <row r="1784" spans="1:8" x14ac:dyDescent="0.25">
      <c r="A1784" s="619">
        <v>1420</v>
      </c>
      <c r="B1784" s="602" t="s">
        <v>6323</v>
      </c>
      <c r="C1784" s="298" t="s">
        <v>13498</v>
      </c>
      <c r="D1784" s="594"/>
      <c r="E1784" s="594"/>
      <c r="F1784" s="594" t="s">
        <v>9552</v>
      </c>
      <c r="G1784" s="594" t="s">
        <v>3233</v>
      </c>
      <c r="H1784" s="594" t="s">
        <v>10177</v>
      </c>
    </row>
    <row r="1785" spans="1:8" x14ac:dyDescent="0.25">
      <c r="A1785" s="619">
        <v>1420</v>
      </c>
      <c r="B1785" s="602" t="s">
        <v>6323</v>
      </c>
      <c r="C1785" s="298" t="s">
        <v>13499</v>
      </c>
      <c r="D1785" s="594"/>
      <c r="E1785" s="594"/>
      <c r="F1785" s="594" t="s">
        <v>9558</v>
      </c>
      <c r="G1785" s="594" t="s">
        <v>3238</v>
      </c>
      <c r="H1785" s="594" t="s">
        <v>10177</v>
      </c>
    </row>
    <row r="1786" spans="1:8" x14ac:dyDescent="0.25">
      <c r="A1786" s="619">
        <v>1420</v>
      </c>
      <c r="B1786" s="602" t="s">
        <v>6323</v>
      </c>
      <c r="C1786" s="298" t="s">
        <v>13500</v>
      </c>
      <c r="D1786" s="594"/>
      <c r="E1786" s="594"/>
      <c r="F1786" s="594" t="s">
        <v>11254</v>
      </c>
      <c r="G1786" s="594" t="s">
        <v>11255</v>
      </c>
      <c r="H1786" s="594" t="s">
        <v>6439</v>
      </c>
    </row>
    <row r="1787" spans="1:8" x14ac:dyDescent="0.25">
      <c r="A1787" s="619">
        <v>1420</v>
      </c>
      <c r="B1787" s="602" t="s">
        <v>6323</v>
      </c>
      <c r="C1787" s="298" t="s">
        <v>13501</v>
      </c>
      <c r="D1787" s="594"/>
      <c r="E1787" s="594"/>
      <c r="F1787" s="594" t="s">
        <v>11256</v>
      </c>
      <c r="G1787" s="594" t="s">
        <v>11257</v>
      </c>
      <c r="H1787" s="594" t="s">
        <v>6439</v>
      </c>
    </row>
    <row r="1788" spans="1:8" x14ac:dyDescent="0.25">
      <c r="A1788" s="619">
        <v>1420</v>
      </c>
      <c r="B1788" s="602" t="s">
        <v>6323</v>
      </c>
      <c r="C1788" s="298" t="s">
        <v>13502</v>
      </c>
      <c r="D1788" s="594"/>
      <c r="E1788" s="594"/>
      <c r="F1788" s="594" t="s">
        <v>9563</v>
      </c>
      <c r="G1788" s="593">
        <v>1195</v>
      </c>
      <c r="H1788" s="594" t="s">
        <v>10179</v>
      </c>
    </row>
    <row r="1789" spans="1:8" x14ac:dyDescent="0.25">
      <c r="A1789" s="619">
        <v>1420</v>
      </c>
      <c r="B1789" s="602" t="s">
        <v>6323</v>
      </c>
      <c r="C1789" s="298" t="s">
        <v>13503</v>
      </c>
      <c r="D1789" s="594"/>
      <c r="E1789" s="594"/>
      <c r="F1789" s="594" t="s">
        <v>9562</v>
      </c>
      <c r="G1789" s="593">
        <v>1195</v>
      </c>
      <c r="H1789" s="594" t="s">
        <v>6440</v>
      </c>
    </row>
    <row r="1790" spans="1:8" x14ac:dyDescent="0.25">
      <c r="A1790" s="619">
        <v>1420</v>
      </c>
      <c r="B1790" s="602" t="s">
        <v>6323</v>
      </c>
      <c r="C1790" s="298" t="s">
        <v>13504</v>
      </c>
      <c r="D1790" s="594"/>
      <c r="E1790" s="594"/>
      <c r="F1790" s="594" t="s">
        <v>9565</v>
      </c>
      <c r="G1790" s="593">
        <v>1220</v>
      </c>
      <c r="H1790" s="594" t="s">
        <v>10179</v>
      </c>
    </row>
    <row r="1791" spans="1:8" x14ac:dyDescent="0.25">
      <c r="A1791" s="619">
        <v>1420</v>
      </c>
      <c r="B1791" s="602" t="s">
        <v>6323</v>
      </c>
      <c r="C1791" s="298" t="s">
        <v>13505</v>
      </c>
      <c r="D1791" s="594"/>
      <c r="E1791" s="594"/>
      <c r="F1791" s="594" t="s">
        <v>9564</v>
      </c>
      <c r="G1791" s="593">
        <v>1220</v>
      </c>
      <c r="H1791" s="594" t="s">
        <v>6440</v>
      </c>
    </row>
    <row r="1792" spans="1:8" x14ac:dyDescent="0.25">
      <c r="A1792" s="619">
        <v>1420</v>
      </c>
      <c r="B1792" s="602" t="s">
        <v>6323</v>
      </c>
      <c r="C1792" s="298" t="s">
        <v>13506</v>
      </c>
      <c r="D1792" s="594"/>
      <c r="E1792" s="594"/>
      <c r="F1792" s="594" t="s">
        <v>9567</v>
      </c>
      <c r="G1792" s="593">
        <v>1330</v>
      </c>
      <c r="H1792" s="594" t="s">
        <v>10179</v>
      </c>
    </row>
    <row r="1793" spans="1:8" x14ac:dyDescent="0.25">
      <c r="A1793" s="619">
        <v>1420</v>
      </c>
      <c r="B1793" s="602" t="s">
        <v>6323</v>
      </c>
      <c r="C1793" s="298" t="s">
        <v>13507</v>
      </c>
      <c r="D1793" s="594"/>
      <c r="E1793" s="594"/>
      <c r="F1793" s="594" t="s">
        <v>9566</v>
      </c>
      <c r="G1793" s="593">
        <v>1330</v>
      </c>
      <c r="H1793" s="594" t="s">
        <v>6440</v>
      </c>
    </row>
    <row r="1794" spans="1:8" x14ac:dyDescent="0.25">
      <c r="A1794" s="619">
        <v>1420</v>
      </c>
      <c r="B1794" s="602" t="s">
        <v>6323</v>
      </c>
      <c r="C1794" s="298" t="s">
        <v>13508</v>
      </c>
      <c r="D1794" s="594"/>
      <c r="E1794" s="594"/>
      <c r="F1794" s="594" t="s">
        <v>9569</v>
      </c>
      <c r="G1794" s="593">
        <v>1340</v>
      </c>
      <c r="H1794" s="594" t="s">
        <v>10179</v>
      </c>
    </row>
    <row r="1795" spans="1:8" x14ac:dyDescent="0.25">
      <c r="A1795" s="619">
        <v>1420</v>
      </c>
      <c r="B1795" s="602" t="s">
        <v>6323</v>
      </c>
      <c r="C1795" s="298" t="s">
        <v>13509</v>
      </c>
      <c r="D1795" s="594"/>
      <c r="E1795" s="594"/>
      <c r="F1795" s="594" t="s">
        <v>9568</v>
      </c>
      <c r="G1795" s="593">
        <v>1340</v>
      </c>
      <c r="H1795" s="594" t="s">
        <v>6440</v>
      </c>
    </row>
    <row r="1796" spans="1:8" x14ac:dyDescent="0.25">
      <c r="A1796" s="619">
        <v>1420</v>
      </c>
      <c r="B1796" s="602" t="s">
        <v>6323</v>
      </c>
      <c r="C1796" s="298" t="s">
        <v>13510</v>
      </c>
      <c r="D1796" s="594"/>
      <c r="E1796" s="594"/>
      <c r="F1796" s="594" t="s">
        <v>9571</v>
      </c>
      <c r="G1796" s="594" t="s">
        <v>3252</v>
      </c>
      <c r="H1796" s="594" t="s">
        <v>10176</v>
      </c>
    </row>
    <row r="1797" spans="1:8" x14ac:dyDescent="0.25">
      <c r="A1797" s="619">
        <v>1420</v>
      </c>
      <c r="B1797" s="602" t="s">
        <v>6323</v>
      </c>
      <c r="C1797" s="298" t="s">
        <v>13511</v>
      </c>
      <c r="D1797" s="594"/>
      <c r="E1797" s="594"/>
      <c r="F1797" s="594" t="s">
        <v>9572</v>
      </c>
      <c r="G1797" s="594" t="s">
        <v>3254</v>
      </c>
      <c r="H1797" s="594" t="s">
        <v>10176</v>
      </c>
    </row>
    <row r="1798" spans="1:8" x14ac:dyDescent="0.25">
      <c r="A1798" s="619">
        <v>1420</v>
      </c>
      <c r="B1798" s="602" t="s">
        <v>6323</v>
      </c>
      <c r="C1798" s="298" t="s">
        <v>13512</v>
      </c>
      <c r="D1798" s="594"/>
      <c r="E1798" s="594"/>
      <c r="F1798" s="594" t="s">
        <v>11270</v>
      </c>
      <c r="G1798" s="594" t="s">
        <v>3253</v>
      </c>
      <c r="H1798" s="594" t="s">
        <v>10669</v>
      </c>
    </row>
    <row r="1799" spans="1:8" x14ac:dyDescent="0.25">
      <c r="A1799" s="619">
        <v>1420</v>
      </c>
      <c r="B1799" s="602" t="s">
        <v>6323</v>
      </c>
      <c r="C1799" s="298" t="s">
        <v>13513</v>
      </c>
      <c r="D1799" s="594"/>
      <c r="E1799" s="594"/>
      <c r="F1799" s="594" t="s">
        <v>9570</v>
      </c>
      <c r="G1799" s="594" t="s">
        <v>3251</v>
      </c>
      <c r="H1799" s="594" t="s">
        <v>10178</v>
      </c>
    </row>
    <row r="1800" spans="1:8" x14ac:dyDescent="0.25">
      <c r="A1800" s="619">
        <v>1420</v>
      </c>
      <c r="B1800" s="602" t="s">
        <v>6323</v>
      </c>
      <c r="C1800" s="298" t="s">
        <v>13514</v>
      </c>
      <c r="D1800" s="594"/>
      <c r="E1800" s="594"/>
      <c r="F1800" s="594" t="s">
        <v>9573</v>
      </c>
      <c r="G1800" s="594" t="s">
        <v>3254</v>
      </c>
      <c r="H1800" s="594" t="s">
        <v>10178</v>
      </c>
    </row>
    <row r="1801" spans="1:8" x14ac:dyDescent="0.25">
      <c r="A1801" s="619">
        <v>1420</v>
      </c>
      <c r="B1801" s="602" t="s">
        <v>6323</v>
      </c>
      <c r="C1801" s="298" t="s">
        <v>13515</v>
      </c>
      <c r="D1801" s="594"/>
      <c r="E1801" s="594"/>
      <c r="F1801" s="594" t="s">
        <v>9574</v>
      </c>
      <c r="G1801" s="594" t="s">
        <v>3255</v>
      </c>
      <c r="H1801" s="594" t="s">
        <v>10177</v>
      </c>
    </row>
    <row r="1802" spans="1:8" x14ac:dyDescent="0.25">
      <c r="A1802" s="619">
        <v>1420</v>
      </c>
      <c r="B1802" s="602" t="s">
        <v>6323</v>
      </c>
      <c r="C1802" s="298" t="s">
        <v>13516</v>
      </c>
      <c r="D1802" s="594"/>
      <c r="E1802" s="594"/>
      <c r="F1802" s="594" t="s">
        <v>11258</v>
      </c>
      <c r="G1802" s="594" t="s">
        <v>11259</v>
      </c>
      <c r="H1802" s="594" t="s">
        <v>6439</v>
      </c>
    </row>
    <row r="1803" spans="1:8" x14ac:dyDescent="0.25">
      <c r="A1803" s="619">
        <v>1420</v>
      </c>
      <c r="B1803" s="602" t="s">
        <v>6323</v>
      </c>
      <c r="C1803" s="298" t="s">
        <v>13517</v>
      </c>
      <c r="D1803" s="594"/>
      <c r="E1803" s="594"/>
      <c r="F1803" s="594" t="s">
        <v>11260</v>
      </c>
      <c r="G1803" s="594" t="s">
        <v>11261</v>
      </c>
      <c r="H1803" s="594" t="s">
        <v>6439</v>
      </c>
    </row>
    <row r="1804" spans="1:8" x14ac:dyDescent="0.25">
      <c r="A1804" s="619">
        <v>1420</v>
      </c>
      <c r="B1804" s="602" t="s">
        <v>6323</v>
      </c>
      <c r="C1804" s="298" t="s">
        <v>13518</v>
      </c>
      <c r="D1804" s="594"/>
      <c r="E1804" s="594"/>
      <c r="F1804" s="594" t="s">
        <v>11262</v>
      </c>
      <c r="G1804" s="594" t="s">
        <v>11263</v>
      </c>
      <c r="H1804" s="594" t="s">
        <v>6439</v>
      </c>
    </row>
    <row r="1805" spans="1:8" x14ac:dyDescent="0.25">
      <c r="A1805" s="619">
        <v>1420</v>
      </c>
      <c r="B1805" s="602" t="s">
        <v>6323</v>
      </c>
      <c r="C1805" s="298" t="s">
        <v>13519</v>
      </c>
      <c r="D1805" s="594"/>
      <c r="E1805" s="594"/>
      <c r="F1805" s="594" t="s">
        <v>11264</v>
      </c>
      <c r="G1805" s="594" t="s">
        <v>11265</v>
      </c>
      <c r="H1805" s="594" t="s">
        <v>6439</v>
      </c>
    </row>
    <row r="1806" spans="1:8" x14ac:dyDescent="0.25">
      <c r="A1806" s="619">
        <v>1420</v>
      </c>
      <c r="B1806" s="602" t="s">
        <v>6323</v>
      </c>
      <c r="C1806" s="298" t="s">
        <v>13520</v>
      </c>
      <c r="D1806" s="594"/>
      <c r="E1806" s="594"/>
      <c r="F1806" s="594" t="s">
        <v>11266</v>
      </c>
      <c r="G1806" s="594" t="s">
        <v>11267</v>
      </c>
      <c r="H1806" s="594" t="s">
        <v>6439</v>
      </c>
    </row>
    <row r="1807" spans="1:8" x14ac:dyDescent="0.25">
      <c r="A1807" s="619">
        <v>1420</v>
      </c>
      <c r="B1807" s="602" t="s">
        <v>6323</v>
      </c>
      <c r="C1807" s="298" t="s">
        <v>13521</v>
      </c>
      <c r="D1807" s="594"/>
      <c r="E1807" s="594"/>
      <c r="F1807" s="594" t="s">
        <v>11268</v>
      </c>
      <c r="G1807" s="594" t="s">
        <v>11269</v>
      </c>
      <c r="H1807" s="594" t="s">
        <v>6439</v>
      </c>
    </row>
    <row r="1808" spans="1:8" x14ac:dyDescent="0.25">
      <c r="A1808" s="619">
        <v>1420</v>
      </c>
      <c r="B1808" s="602" t="s">
        <v>6323</v>
      </c>
      <c r="C1808" s="298" t="s">
        <v>13522</v>
      </c>
      <c r="D1808" s="594"/>
      <c r="E1808" s="594"/>
      <c r="F1808" s="594" t="s">
        <v>9576</v>
      </c>
      <c r="G1808" s="593">
        <v>1350</v>
      </c>
      <c r="H1808" s="594" t="s">
        <v>10179</v>
      </c>
    </row>
    <row r="1809" spans="1:8" x14ac:dyDescent="0.25">
      <c r="A1809" s="619">
        <v>1420</v>
      </c>
      <c r="B1809" s="602" t="s">
        <v>6323</v>
      </c>
      <c r="C1809" s="298" t="s">
        <v>13523</v>
      </c>
      <c r="D1809" s="594"/>
      <c r="E1809" s="594"/>
      <c r="F1809" s="594" t="s">
        <v>9575</v>
      </c>
      <c r="G1809" s="593">
        <v>1350</v>
      </c>
      <c r="H1809" s="594" t="s">
        <v>6440</v>
      </c>
    </row>
    <row r="1810" spans="1:8" x14ac:dyDescent="0.25">
      <c r="A1810" s="619">
        <v>1420</v>
      </c>
      <c r="B1810" s="602" t="s">
        <v>6323</v>
      </c>
      <c r="C1810" s="298" t="s">
        <v>13524</v>
      </c>
      <c r="D1810" s="594"/>
      <c r="E1810" s="594"/>
      <c r="F1810" s="594" t="s">
        <v>9579</v>
      </c>
      <c r="G1810" s="594" t="s">
        <v>3257</v>
      </c>
      <c r="H1810" s="594" t="s">
        <v>10176</v>
      </c>
    </row>
    <row r="1811" spans="1:8" x14ac:dyDescent="0.25">
      <c r="A1811" s="619">
        <v>1420</v>
      </c>
      <c r="B1811" s="602" t="s">
        <v>6323</v>
      </c>
      <c r="C1811" s="298" t="s">
        <v>13525</v>
      </c>
      <c r="D1811" s="594"/>
      <c r="E1811" s="594"/>
      <c r="F1811" s="594" t="s">
        <v>11271</v>
      </c>
      <c r="G1811" s="594" t="s">
        <v>11272</v>
      </c>
      <c r="H1811" s="594" t="s">
        <v>10176</v>
      </c>
    </row>
    <row r="1812" spans="1:8" x14ac:dyDescent="0.25">
      <c r="A1812" s="619">
        <v>1420</v>
      </c>
      <c r="B1812" s="602" t="s">
        <v>6323</v>
      </c>
      <c r="C1812" s="298" t="s">
        <v>13526</v>
      </c>
      <c r="D1812" s="594"/>
      <c r="E1812" s="594"/>
      <c r="F1812" s="594" t="s">
        <v>9582</v>
      </c>
      <c r="G1812" s="594" t="s">
        <v>3260</v>
      </c>
      <c r="H1812" s="594" t="s">
        <v>10176</v>
      </c>
    </row>
    <row r="1813" spans="1:8" x14ac:dyDescent="0.25">
      <c r="A1813" s="619">
        <v>1420</v>
      </c>
      <c r="B1813" s="602" t="s">
        <v>6323</v>
      </c>
      <c r="C1813" s="298" t="s">
        <v>13527</v>
      </c>
      <c r="D1813" s="594"/>
      <c r="E1813" s="594"/>
      <c r="F1813" s="594" t="s">
        <v>11273</v>
      </c>
      <c r="G1813" s="594" t="s">
        <v>11274</v>
      </c>
      <c r="H1813" s="594" t="s">
        <v>10176</v>
      </c>
    </row>
    <row r="1814" spans="1:8" x14ac:dyDescent="0.25">
      <c r="A1814" s="619">
        <v>1420</v>
      </c>
      <c r="B1814" s="602" t="s">
        <v>6323</v>
      </c>
      <c r="C1814" s="298" t="s">
        <v>13528</v>
      </c>
      <c r="D1814" s="594"/>
      <c r="E1814" s="594"/>
      <c r="F1814" s="594" t="s">
        <v>9581</v>
      </c>
      <c r="G1814" s="594" t="s">
        <v>3259</v>
      </c>
      <c r="H1814" s="594" t="s">
        <v>10178</v>
      </c>
    </row>
    <row r="1815" spans="1:8" x14ac:dyDescent="0.25">
      <c r="A1815" s="619">
        <v>1420</v>
      </c>
      <c r="B1815" s="602" t="s">
        <v>6323</v>
      </c>
      <c r="C1815" s="298" t="s">
        <v>13529</v>
      </c>
      <c r="D1815" s="594"/>
      <c r="E1815" s="594"/>
      <c r="F1815" s="594" t="s">
        <v>9577</v>
      </c>
      <c r="G1815" s="594" t="s">
        <v>3256</v>
      </c>
      <c r="H1815" s="594" t="s">
        <v>10178</v>
      </c>
    </row>
    <row r="1816" spans="1:8" x14ac:dyDescent="0.25">
      <c r="A1816" s="619">
        <v>1420</v>
      </c>
      <c r="B1816" s="602" t="s">
        <v>6323</v>
      </c>
      <c r="C1816" s="298" t="s">
        <v>13530</v>
      </c>
      <c r="D1816" s="594"/>
      <c r="E1816" s="594"/>
      <c r="F1816" s="594" t="s">
        <v>9583</v>
      </c>
      <c r="G1816" s="594" t="s">
        <v>3260</v>
      </c>
      <c r="H1816" s="594" t="s">
        <v>10178</v>
      </c>
    </row>
    <row r="1817" spans="1:8" x14ac:dyDescent="0.25">
      <c r="A1817" s="619">
        <v>1420</v>
      </c>
      <c r="B1817" s="602" t="s">
        <v>6323</v>
      </c>
      <c r="C1817" s="298" t="s">
        <v>13531</v>
      </c>
      <c r="D1817" s="594"/>
      <c r="E1817" s="594"/>
      <c r="F1817" s="594" t="s">
        <v>9578</v>
      </c>
      <c r="G1817" s="594" t="s">
        <v>3256</v>
      </c>
      <c r="H1817" s="594" t="s">
        <v>10177</v>
      </c>
    </row>
    <row r="1818" spans="1:8" x14ac:dyDescent="0.25">
      <c r="A1818" s="619">
        <v>1420</v>
      </c>
      <c r="B1818" s="602" t="s">
        <v>6323</v>
      </c>
      <c r="C1818" s="298" t="s">
        <v>13532</v>
      </c>
      <c r="D1818" s="594"/>
      <c r="E1818" s="594"/>
      <c r="F1818" s="594" t="s">
        <v>9584</v>
      </c>
      <c r="G1818" s="594" t="s">
        <v>3260</v>
      </c>
      <c r="H1818" s="594" t="s">
        <v>10177</v>
      </c>
    </row>
    <row r="1819" spans="1:8" x14ac:dyDescent="0.25">
      <c r="A1819" s="619">
        <v>1420</v>
      </c>
      <c r="B1819" s="602" t="s">
        <v>6323</v>
      </c>
      <c r="C1819" s="298" t="s">
        <v>13533</v>
      </c>
      <c r="D1819" s="594"/>
      <c r="E1819" s="594"/>
      <c r="F1819" s="594" t="s">
        <v>9580</v>
      </c>
      <c r="G1819" s="594" t="s">
        <v>3258</v>
      </c>
      <c r="H1819" s="594" t="s">
        <v>10177</v>
      </c>
    </row>
    <row r="1820" spans="1:8" x14ac:dyDescent="0.25">
      <c r="A1820" s="619">
        <v>1420</v>
      </c>
      <c r="B1820" s="602" t="s">
        <v>6323</v>
      </c>
      <c r="C1820" s="298" t="s">
        <v>13534</v>
      </c>
      <c r="D1820" s="594"/>
      <c r="E1820" s="594"/>
      <c r="F1820" s="594" t="s">
        <v>11275</v>
      </c>
      <c r="G1820" s="594" t="s">
        <v>11276</v>
      </c>
      <c r="H1820" s="594" t="s">
        <v>6439</v>
      </c>
    </row>
    <row r="1821" spans="1:8" x14ac:dyDescent="0.25">
      <c r="A1821" s="619">
        <v>1420</v>
      </c>
      <c r="B1821" s="602" t="s">
        <v>6323</v>
      </c>
      <c r="C1821" s="298" t="s">
        <v>13535</v>
      </c>
      <c r="D1821" s="594"/>
      <c r="E1821" s="594"/>
      <c r="F1821" s="594" t="s">
        <v>11277</v>
      </c>
      <c r="G1821" s="594" t="s">
        <v>11278</v>
      </c>
      <c r="H1821" s="594" t="s">
        <v>6439</v>
      </c>
    </row>
    <row r="1822" spans="1:8" x14ac:dyDescent="0.25">
      <c r="A1822" s="619">
        <v>1420</v>
      </c>
      <c r="B1822" s="602" t="s">
        <v>6323</v>
      </c>
      <c r="C1822" s="298" t="s">
        <v>13536</v>
      </c>
      <c r="D1822" s="594"/>
      <c r="E1822" s="594"/>
      <c r="F1822" s="594" t="s">
        <v>11279</v>
      </c>
      <c r="G1822" s="594" t="s">
        <v>11280</v>
      </c>
      <c r="H1822" s="594" t="s">
        <v>6439</v>
      </c>
    </row>
    <row r="1823" spans="1:8" x14ac:dyDescent="0.25">
      <c r="A1823" s="619">
        <v>1420</v>
      </c>
      <c r="B1823" s="602" t="s">
        <v>6323</v>
      </c>
      <c r="C1823" s="298" t="s">
        <v>13537</v>
      </c>
      <c r="D1823" s="594"/>
      <c r="E1823" s="594"/>
      <c r="F1823" s="594" t="s">
        <v>11281</v>
      </c>
      <c r="G1823" s="594" t="s">
        <v>11282</v>
      </c>
      <c r="H1823" s="594" t="s">
        <v>6439</v>
      </c>
    </row>
    <row r="1824" spans="1:8" x14ac:dyDescent="0.25">
      <c r="A1824" s="619">
        <v>1420</v>
      </c>
      <c r="B1824" s="602" t="s">
        <v>6323</v>
      </c>
      <c r="C1824" s="298" t="s">
        <v>13538</v>
      </c>
      <c r="D1824" s="594"/>
      <c r="E1824" s="594"/>
      <c r="F1824" s="594" t="s">
        <v>11283</v>
      </c>
      <c r="G1824" s="594" t="s">
        <v>11284</v>
      </c>
      <c r="H1824" s="594" t="s">
        <v>6439</v>
      </c>
    </row>
    <row r="1825" spans="1:8" x14ac:dyDescent="0.25">
      <c r="A1825" s="619">
        <v>1420</v>
      </c>
      <c r="B1825" s="602" t="s">
        <v>6323</v>
      </c>
      <c r="C1825" s="298" t="s">
        <v>13539</v>
      </c>
      <c r="D1825" s="594"/>
      <c r="E1825" s="594"/>
      <c r="F1825" s="594" t="s">
        <v>11285</v>
      </c>
      <c r="G1825" s="594" t="s">
        <v>11286</v>
      </c>
      <c r="H1825" s="594" t="s">
        <v>6439</v>
      </c>
    </row>
    <row r="1826" spans="1:8" x14ac:dyDescent="0.25">
      <c r="A1826" s="619">
        <v>1420</v>
      </c>
      <c r="B1826" s="602" t="s">
        <v>6323</v>
      </c>
      <c r="C1826" s="298" t="s">
        <v>13540</v>
      </c>
      <c r="D1826" s="594"/>
      <c r="E1826" s="594"/>
      <c r="F1826" s="594" t="s">
        <v>11287</v>
      </c>
      <c r="G1826" s="594" t="s">
        <v>11288</v>
      </c>
      <c r="H1826" s="594" t="s">
        <v>6439</v>
      </c>
    </row>
    <row r="1827" spans="1:8" x14ac:dyDescent="0.25">
      <c r="A1827" s="619">
        <v>1420</v>
      </c>
      <c r="B1827" s="602" t="s">
        <v>6323</v>
      </c>
      <c r="C1827" s="298" t="s">
        <v>13541</v>
      </c>
      <c r="D1827" s="594"/>
      <c r="E1827" s="594"/>
      <c r="F1827" s="594" t="s">
        <v>11289</v>
      </c>
      <c r="G1827" s="594" t="s">
        <v>11290</v>
      </c>
      <c r="H1827" s="594" t="s">
        <v>6439</v>
      </c>
    </row>
    <row r="1828" spans="1:8" x14ac:dyDescent="0.25">
      <c r="A1828" s="619">
        <v>1420</v>
      </c>
      <c r="B1828" s="602" t="s">
        <v>6323</v>
      </c>
      <c r="C1828" s="298" t="s">
        <v>13542</v>
      </c>
      <c r="D1828" s="594"/>
      <c r="E1828" s="594"/>
      <c r="F1828" s="594" t="s">
        <v>9586</v>
      </c>
      <c r="G1828" s="593">
        <v>1360</v>
      </c>
      <c r="H1828" s="594" t="s">
        <v>10179</v>
      </c>
    </row>
    <row r="1829" spans="1:8" x14ac:dyDescent="0.25">
      <c r="A1829" s="619">
        <v>1420</v>
      </c>
      <c r="B1829" s="602" t="s">
        <v>6323</v>
      </c>
      <c r="C1829" s="298" t="s">
        <v>13543</v>
      </c>
      <c r="D1829" s="594"/>
      <c r="E1829" s="594"/>
      <c r="F1829" s="594" t="s">
        <v>9585</v>
      </c>
      <c r="G1829" s="593">
        <v>1360</v>
      </c>
      <c r="H1829" s="594" t="s">
        <v>6440</v>
      </c>
    </row>
    <row r="1830" spans="1:8" x14ac:dyDescent="0.25">
      <c r="A1830" s="619">
        <v>1420</v>
      </c>
      <c r="B1830" s="602" t="s">
        <v>6323</v>
      </c>
      <c r="C1830" s="298" t="s">
        <v>13544</v>
      </c>
      <c r="D1830" s="594"/>
      <c r="E1830" s="594"/>
      <c r="F1830" s="594" t="s">
        <v>9588</v>
      </c>
      <c r="G1830" s="593">
        <v>1380</v>
      </c>
      <c r="H1830" s="594" t="s">
        <v>10179</v>
      </c>
    </row>
    <row r="1831" spans="1:8" x14ac:dyDescent="0.25">
      <c r="A1831" s="619">
        <v>1420</v>
      </c>
      <c r="B1831" s="602" t="s">
        <v>6323</v>
      </c>
      <c r="C1831" s="298" t="s">
        <v>13545</v>
      </c>
      <c r="D1831" s="594"/>
      <c r="E1831" s="594"/>
      <c r="F1831" s="594" t="s">
        <v>9587</v>
      </c>
      <c r="G1831" s="593">
        <v>1380</v>
      </c>
      <c r="H1831" s="594" t="s">
        <v>6440</v>
      </c>
    </row>
    <row r="1832" spans="1:8" x14ac:dyDescent="0.25">
      <c r="A1832" s="619">
        <v>1420</v>
      </c>
      <c r="B1832" s="602" t="s">
        <v>6323</v>
      </c>
      <c r="C1832" s="298" t="s">
        <v>13546</v>
      </c>
      <c r="D1832" s="594"/>
      <c r="E1832" s="594"/>
      <c r="F1832" s="594" t="s">
        <v>9590</v>
      </c>
      <c r="G1832" s="593">
        <v>1390</v>
      </c>
      <c r="H1832" s="594" t="s">
        <v>10179</v>
      </c>
    </row>
    <row r="1833" spans="1:8" x14ac:dyDescent="0.25">
      <c r="A1833" s="619">
        <v>1420</v>
      </c>
      <c r="B1833" s="602" t="s">
        <v>6323</v>
      </c>
      <c r="C1833" s="298" t="s">
        <v>13547</v>
      </c>
      <c r="D1833" s="594"/>
      <c r="E1833" s="594"/>
      <c r="F1833" s="594" t="s">
        <v>9589</v>
      </c>
      <c r="G1833" s="593">
        <v>1390</v>
      </c>
      <c r="H1833" s="594" t="s">
        <v>6440</v>
      </c>
    </row>
    <row r="1834" spans="1:8" x14ac:dyDescent="0.25">
      <c r="A1834" s="619">
        <v>1420</v>
      </c>
      <c r="B1834" s="602" t="s">
        <v>6323</v>
      </c>
      <c r="C1834" s="298" t="s">
        <v>13548</v>
      </c>
      <c r="D1834" s="594"/>
      <c r="E1834" s="594"/>
      <c r="F1834" s="594" t="s">
        <v>9592</v>
      </c>
      <c r="G1834" s="593">
        <v>1400</v>
      </c>
      <c r="H1834" s="594" t="s">
        <v>10179</v>
      </c>
    </row>
    <row r="1835" spans="1:8" x14ac:dyDescent="0.25">
      <c r="A1835" s="619">
        <v>1420</v>
      </c>
      <c r="B1835" s="602" t="s">
        <v>6323</v>
      </c>
      <c r="C1835" s="298" t="s">
        <v>13549</v>
      </c>
      <c r="D1835" s="594"/>
      <c r="E1835" s="594"/>
      <c r="F1835" s="594" t="s">
        <v>9591</v>
      </c>
      <c r="G1835" s="593">
        <v>1400</v>
      </c>
      <c r="H1835" s="594" t="s">
        <v>6440</v>
      </c>
    </row>
    <row r="1836" spans="1:8" x14ac:dyDescent="0.25">
      <c r="A1836" s="619">
        <v>1420</v>
      </c>
      <c r="B1836" s="602" t="s">
        <v>6323</v>
      </c>
      <c r="C1836" s="298" t="s">
        <v>13550</v>
      </c>
      <c r="D1836" s="594"/>
      <c r="E1836" s="594"/>
      <c r="F1836" s="594" t="s">
        <v>9594</v>
      </c>
      <c r="G1836" s="593">
        <v>1410</v>
      </c>
      <c r="H1836" s="594" t="s">
        <v>10179</v>
      </c>
    </row>
    <row r="1837" spans="1:8" x14ac:dyDescent="0.25">
      <c r="A1837" s="619">
        <v>1420</v>
      </c>
      <c r="B1837" s="602" t="s">
        <v>6323</v>
      </c>
      <c r="C1837" s="298" t="s">
        <v>13551</v>
      </c>
      <c r="D1837" s="594"/>
      <c r="E1837" s="594"/>
      <c r="F1837" s="594" t="s">
        <v>9593</v>
      </c>
      <c r="G1837" s="593">
        <v>1410</v>
      </c>
      <c r="H1837" s="594" t="s">
        <v>6440</v>
      </c>
    </row>
    <row r="1838" spans="1:8" x14ac:dyDescent="0.25">
      <c r="A1838" s="619">
        <v>1420</v>
      </c>
      <c r="B1838" s="602" t="s">
        <v>6323</v>
      </c>
      <c r="C1838" s="298" t="s">
        <v>13552</v>
      </c>
      <c r="D1838" s="594"/>
      <c r="E1838" s="594"/>
      <c r="F1838" s="594" t="s">
        <v>9658</v>
      </c>
      <c r="G1838" s="594" t="s">
        <v>3318</v>
      </c>
      <c r="H1838" s="594" t="s">
        <v>10176</v>
      </c>
    </row>
    <row r="1839" spans="1:8" x14ac:dyDescent="0.25">
      <c r="A1839" s="619">
        <v>1420</v>
      </c>
      <c r="B1839" s="602" t="s">
        <v>6323</v>
      </c>
      <c r="C1839" s="298" t="s">
        <v>13553</v>
      </c>
      <c r="D1839" s="594"/>
      <c r="E1839" s="594"/>
      <c r="F1839" s="594" t="s">
        <v>9661</v>
      </c>
      <c r="G1839" s="594" t="s">
        <v>3321</v>
      </c>
      <c r="H1839" s="594" t="s">
        <v>10176</v>
      </c>
    </row>
    <row r="1840" spans="1:8" x14ac:dyDescent="0.25">
      <c r="A1840" s="619">
        <v>1420</v>
      </c>
      <c r="B1840" s="602" t="s">
        <v>6323</v>
      </c>
      <c r="C1840" s="298" t="s">
        <v>13554</v>
      </c>
      <c r="D1840" s="594"/>
      <c r="E1840" s="594"/>
      <c r="F1840" s="594" t="s">
        <v>9663</v>
      </c>
      <c r="G1840" s="594" t="s">
        <v>3323</v>
      </c>
      <c r="H1840" s="594" t="s">
        <v>10176</v>
      </c>
    </row>
    <row r="1841" spans="1:8" x14ac:dyDescent="0.25">
      <c r="A1841" s="619">
        <v>1420</v>
      </c>
      <c r="B1841" s="602" t="s">
        <v>6323</v>
      </c>
      <c r="C1841" s="298" t="s">
        <v>13555</v>
      </c>
      <c r="D1841" s="594"/>
      <c r="E1841" s="594"/>
      <c r="F1841" s="594" t="s">
        <v>9665</v>
      </c>
      <c r="G1841" s="594" t="s">
        <v>3325</v>
      </c>
      <c r="H1841" s="594" t="s">
        <v>10176</v>
      </c>
    </row>
    <row r="1842" spans="1:8" x14ac:dyDescent="0.25">
      <c r="A1842" s="619">
        <v>1420</v>
      </c>
      <c r="B1842" s="602" t="s">
        <v>6323</v>
      </c>
      <c r="C1842" s="298" t="s">
        <v>13556</v>
      </c>
      <c r="D1842" s="594"/>
      <c r="E1842" s="594"/>
      <c r="F1842" s="594" t="s">
        <v>9609</v>
      </c>
      <c r="G1842" s="594" t="s">
        <v>3277</v>
      </c>
      <c r="H1842" s="594" t="s">
        <v>10176</v>
      </c>
    </row>
    <row r="1843" spans="1:8" x14ac:dyDescent="0.25">
      <c r="A1843" s="619">
        <v>1420</v>
      </c>
      <c r="B1843" s="602" t="s">
        <v>6323</v>
      </c>
      <c r="C1843" s="298" t="s">
        <v>13557</v>
      </c>
      <c r="D1843" s="594"/>
      <c r="E1843" s="594"/>
      <c r="F1843" s="594" t="s">
        <v>9611</v>
      </c>
      <c r="G1843" s="594" t="s">
        <v>3279</v>
      </c>
      <c r="H1843" s="594" t="s">
        <v>10176</v>
      </c>
    </row>
    <row r="1844" spans="1:8" x14ac:dyDescent="0.25">
      <c r="A1844" s="619">
        <v>1420</v>
      </c>
      <c r="B1844" s="602" t="s">
        <v>6323</v>
      </c>
      <c r="C1844" s="298" t="s">
        <v>13558</v>
      </c>
      <c r="D1844" s="594"/>
      <c r="E1844" s="594"/>
      <c r="F1844" s="594" t="s">
        <v>9614</v>
      </c>
      <c r="G1844" s="594" t="s">
        <v>3281</v>
      </c>
      <c r="H1844" s="594" t="s">
        <v>10176</v>
      </c>
    </row>
    <row r="1845" spans="1:8" x14ac:dyDescent="0.25">
      <c r="A1845" s="619">
        <v>1420</v>
      </c>
      <c r="B1845" s="602" t="s">
        <v>6323</v>
      </c>
      <c r="C1845" s="298" t="s">
        <v>13558</v>
      </c>
      <c r="D1845" s="594"/>
      <c r="E1845" s="594"/>
      <c r="F1845" s="594" t="s">
        <v>9616</v>
      </c>
      <c r="G1845" s="594" t="s">
        <v>3283</v>
      </c>
      <c r="H1845" s="594" t="s">
        <v>10176</v>
      </c>
    </row>
    <row r="1846" spans="1:8" x14ac:dyDescent="0.25">
      <c r="A1846" s="619">
        <v>1420</v>
      </c>
      <c r="B1846" s="602" t="s">
        <v>6323</v>
      </c>
      <c r="C1846" s="298" t="s">
        <v>13559</v>
      </c>
      <c r="D1846" s="594"/>
      <c r="E1846" s="594"/>
      <c r="F1846" s="594" t="s">
        <v>9625</v>
      </c>
      <c r="G1846" s="594" t="s">
        <v>2095</v>
      </c>
      <c r="H1846" s="594" t="s">
        <v>10176</v>
      </c>
    </row>
    <row r="1847" spans="1:8" x14ac:dyDescent="0.25">
      <c r="A1847" s="619">
        <v>1420</v>
      </c>
      <c r="B1847" s="602" t="s">
        <v>6323</v>
      </c>
      <c r="C1847" s="298" t="s">
        <v>13560</v>
      </c>
      <c r="D1847" s="594"/>
      <c r="E1847" s="594"/>
      <c r="F1847" s="594" t="s">
        <v>9628</v>
      </c>
      <c r="G1847" s="594" t="s">
        <v>3291</v>
      </c>
      <c r="H1847" s="594" t="s">
        <v>10176</v>
      </c>
    </row>
    <row r="1848" spans="1:8" x14ac:dyDescent="0.25">
      <c r="A1848" s="619">
        <v>1420</v>
      </c>
      <c r="B1848" s="602" t="s">
        <v>6323</v>
      </c>
      <c r="C1848" s="298" t="s">
        <v>13560</v>
      </c>
      <c r="D1848" s="594"/>
      <c r="E1848" s="594"/>
      <c r="F1848" s="594" t="s">
        <v>9629</v>
      </c>
      <c r="G1848" s="594" t="s">
        <v>3294</v>
      </c>
      <c r="H1848" s="594" t="s">
        <v>10176</v>
      </c>
    </row>
    <row r="1849" spans="1:8" x14ac:dyDescent="0.25">
      <c r="A1849" s="619">
        <v>1420</v>
      </c>
      <c r="B1849" s="602" t="s">
        <v>6323</v>
      </c>
      <c r="C1849" s="298" t="s">
        <v>13561</v>
      </c>
      <c r="D1849" s="594"/>
      <c r="E1849" s="594"/>
      <c r="F1849" s="594" t="s">
        <v>9641</v>
      </c>
      <c r="G1849" s="594" t="s">
        <v>3304</v>
      </c>
      <c r="H1849" s="594" t="s">
        <v>10176</v>
      </c>
    </row>
    <row r="1850" spans="1:8" x14ac:dyDescent="0.25">
      <c r="A1850" s="619">
        <v>1420</v>
      </c>
      <c r="B1850" s="602" t="s">
        <v>6323</v>
      </c>
      <c r="C1850" s="298" t="s">
        <v>13562</v>
      </c>
      <c r="D1850" s="594"/>
      <c r="E1850" s="594"/>
      <c r="F1850" s="594" t="s">
        <v>9595</v>
      </c>
      <c r="G1850" s="594" t="s">
        <v>2192</v>
      </c>
      <c r="H1850" s="594" t="s">
        <v>10176</v>
      </c>
    </row>
    <row r="1851" spans="1:8" x14ac:dyDescent="0.25">
      <c r="A1851" s="619">
        <v>1420</v>
      </c>
      <c r="B1851" s="602" t="s">
        <v>6323</v>
      </c>
      <c r="C1851" s="298" t="s">
        <v>13562</v>
      </c>
      <c r="D1851" s="594"/>
      <c r="E1851" s="594"/>
      <c r="F1851" s="594" t="s">
        <v>9602</v>
      </c>
      <c r="G1851" s="594" t="s">
        <v>3270</v>
      </c>
      <c r="H1851" s="594" t="s">
        <v>10176</v>
      </c>
    </row>
    <row r="1852" spans="1:8" x14ac:dyDescent="0.25">
      <c r="A1852" s="619">
        <v>1420</v>
      </c>
      <c r="B1852" s="602" t="s">
        <v>6323</v>
      </c>
      <c r="C1852" s="298" t="s">
        <v>13563</v>
      </c>
      <c r="D1852" s="594"/>
      <c r="E1852" s="594"/>
      <c r="F1852" s="594" t="s">
        <v>9605</v>
      </c>
      <c r="G1852" s="594" t="s">
        <v>3275</v>
      </c>
      <c r="H1852" s="594" t="s">
        <v>10176</v>
      </c>
    </row>
    <row r="1853" spans="1:8" x14ac:dyDescent="0.25">
      <c r="A1853" s="619">
        <v>1420</v>
      </c>
      <c r="B1853" s="602" t="s">
        <v>6323</v>
      </c>
      <c r="C1853" s="298" t="s">
        <v>13564</v>
      </c>
      <c r="D1853" s="594"/>
      <c r="E1853" s="594"/>
      <c r="F1853" s="594" t="s">
        <v>9610</v>
      </c>
      <c r="G1853" s="594" t="s">
        <v>3278</v>
      </c>
      <c r="H1853" s="594" t="s">
        <v>10176</v>
      </c>
    </row>
    <row r="1854" spans="1:8" x14ac:dyDescent="0.25">
      <c r="A1854" s="619">
        <v>1420</v>
      </c>
      <c r="B1854" s="602" t="s">
        <v>6323</v>
      </c>
      <c r="C1854" s="298" t="s">
        <v>13565</v>
      </c>
      <c r="D1854" s="594"/>
      <c r="E1854" s="594"/>
      <c r="F1854" s="594" t="s">
        <v>9612</v>
      </c>
      <c r="G1854" s="594" t="s">
        <v>2148</v>
      </c>
      <c r="H1854" s="594" t="s">
        <v>10176</v>
      </c>
    </row>
    <row r="1855" spans="1:8" x14ac:dyDescent="0.25">
      <c r="A1855" s="619">
        <v>1420</v>
      </c>
      <c r="B1855" s="602" t="s">
        <v>6323</v>
      </c>
      <c r="C1855" s="298" t="s">
        <v>13566</v>
      </c>
      <c r="D1855" s="594"/>
      <c r="E1855" s="594"/>
      <c r="F1855" s="594" t="s">
        <v>9623</v>
      </c>
      <c r="G1855" s="594" t="s">
        <v>3286</v>
      </c>
      <c r="H1855" s="594" t="s">
        <v>10176</v>
      </c>
    </row>
    <row r="1856" spans="1:8" x14ac:dyDescent="0.25">
      <c r="A1856" s="619">
        <v>1420</v>
      </c>
      <c r="B1856" s="602" t="s">
        <v>6323</v>
      </c>
      <c r="C1856" s="298" t="s">
        <v>13567</v>
      </c>
      <c r="D1856" s="594"/>
      <c r="E1856" s="594"/>
      <c r="F1856" s="594" t="s">
        <v>9626</v>
      </c>
      <c r="G1856" s="594" t="s">
        <v>3289</v>
      </c>
      <c r="H1856" s="594" t="s">
        <v>10176</v>
      </c>
    </row>
    <row r="1857" spans="1:8" x14ac:dyDescent="0.25">
      <c r="A1857" s="619">
        <v>1420</v>
      </c>
      <c r="B1857" s="602" t="s">
        <v>6323</v>
      </c>
      <c r="C1857" s="298" t="s">
        <v>13568</v>
      </c>
      <c r="D1857" s="594"/>
      <c r="E1857" s="594"/>
      <c r="F1857" s="594" t="s">
        <v>9638</v>
      </c>
      <c r="G1857" s="594" t="s">
        <v>3301</v>
      </c>
      <c r="H1857" s="594" t="s">
        <v>10176</v>
      </c>
    </row>
    <row r="1858" spans="1:8" x14ac:dyDescent="0.25">
      <c r="A1858" s="619">
        <v>1420</v>
      </c>
      <c r="B1858" s="602" t="s">
        <v>6323</v>
      </c>
      <c r="C1858" s="298" t="s">
        <v>13569</v>
      </c>
      <c r="D1858" s="594"/>
      <c r="E1858" s="594"/>
      <c r="F1858" s="594" t="s">
        <v>9642</v>
      </c>
      <c r="G1858" s="594" t="s">
        <v>3305</v>
      </c>
      <c r="H1858" s="594" t="s">
        <v>10176</v>
      </c>
    </row>
    <row r="1859" spans="1:8" x14ac:dyDescent="0.25">
      <c r="A1859" s="619">
        <v>1420</v>
      </c>
      <c r="B1859" s="602" t="s">
        <v>6323</v>
      </c>
      <c r="C1859" s="298" t="s">
        <v>13570</v>
      </c>
      <c r="D1859" s="594"/>
      <c r="E1859" s="594"/>
      <c r="F1859" s="594" t="s">
        <v>9644</v>
      </c>
      <c r="G1859" s="594" t="s">
        <v>3307</v>
      </c>
      <c r="H1859" s="594" t="s">
        <v>10176</v>
      </c>
    </row>
    <row r="1860" spans="1:8" x14ac:dyDescent="0.25">
      <c r="A1860" s="619">
        <v>1420</v>
      </c>
      <c r="B1860" s="602" t="s">
        <v>6323</v>
      </c>
      <c r="C1860" s="298" t="s">
        <v>13571</v>
      </c>
      <c r="D1860" s="594"/>
      <c r="E1860" s="594"/>
      <c r="F1860" s="594" t="s">
        <v>9652</v>
      </c>
      <c r="G1860" s="594" t="s">
        <v>3314</v>
      </c>
      <c r="H1860" s="594" t="s">
        <v>10176</v>
      </c>
    </row>
    <row r="1861" spans="1:8" x14ac:dyDescent="0.25">
      <c r="A1861" s="619">
        <v>1420</v>
      </c>
      <c r="B1861" s="602" t="s">
        <v>6323</v>
      </c>
      <c r="C1861" s="298" t="s">
        <v>13572</v>
      </c>
      <c r="D1861" s="594"/>
      <c r="E1861" s="594"/>
      <c r="F1861" s="594" t="s">
        <v>9655</v>
      </c>
      <c r="G1861" s="594" t="s">
        <v>3316</v>
      </c>
      <c r="H1861" s="594" t="s">
        <v>10176</v>
      </c>
    </row>
    <row r="1862" spans="1:8" x14ac:dyDescent="0.25">
      <c r="A1862" s="619">
        <v>1420</v>
      </c>
      <c r="B1862" s="602" t="s">
        <v>6323</v>
      </c>
      <c r="C1862" s="298" t="s">
        <v>13573</v>
      </c>
      <c r="D1862" s="594"/>
      <c r="E1862" s="594"/>
      <c r="F1862" s="594" t="s">
        <v>11291</v>
      </c>
      <c r="G1862" s="594" t="s">
        <v>3365</v>
      </c>
      <c r="H1862" s="594" t="s">
        <v>10176</v>
      </c>
    </row>
    <row r="1863" spans="1:8" x14ac:dyDescent="0.25">
      <c r="A1863" s="619">
        <v>1420</v>
      </c>
      <c r="B1863" s="602" t="s">
        <v>6323</v>
      </c>
      <c r="C1863" s="298" t="s">
        <v>13574</v>
      </c>
      <c r="D1863" s="594"/>
      <c r="E1863" s="594"/>
      <c r="F1863" s="594" t="s">
        <v>9662</v>
      </c>
      <c r="G1863" s="594" t="s">
        <v>3322</v>
      </c>
      <c r="H1863" s="594" t="s">
        <v>10176</v>
      </c>
    </row>
    <row r="1864" spans="1:8" x14ac:dyDescent="0.25">
      <c r="A1864" s="619">
        <v>1420</v>
      </c>
      <c r="B1864" s="602" t="s">
        <v>6323</v>
      </c>
      <c r="C1864" s="298" t="s">
        <v>13575</v>
      </c>
      <c r="D1864" s="594"/>
      <c r="E1864" s="594"/>
      <c r="F1864" s="594" t="s">
        <v>9668</v>
      </c>
      <c r="G1864" s="594" t="s">
        <v>3329</v>
      </c>
      <c r="H1864" s="594" t="s">
        <v>10176</v>
      </c>
    </row>
    <row r="1865" spans="1:8" x14ac:dyDescent="0.25">
      <c r="A1865" s="619">
        <v>1420</v>
      </c>
      <c r="B1865" s="602" t="s">
        <v>6323</v>
      </c>
      <c r="C1865" s="298" t="s">
        <v>13576</v>
      </c>
      <c r="D1865" s="594"/>
      <c r="E1865" s="594"/>
      <c r="F1865" s="594" t="s">
        <v>9675</v>
      </c>
      <c r="G1865" s="594" t="s">
        <v>3391</v>
      </c>
      <c r="H1865" s="594" t="s">
        <v>10176</v>
      </c>
    </row>
    <row r="1866" spans="1:8" x14ac:dyDescent="0.25">
      <c r="A1866" s="619">
        <v>1420</v>
      </c>
      <c r="B1866" s="602" t="s">
        <v>6323</v>
      </c>
      <c r="C1866" s="298" t="s">
        <v>13577</v>
      </c>
      <c r="D1866" s="594"/>
      <c r="E1866" s="594"/>
      <c r="F1866" s="594" t="s">
        <v>9678</v>
      </c>
      <c r="G1866" s="594" t="s">
        <v>3337</v>
      </c>
      <c r="H1866" s="594" t="s">
        <v>10176</v>
      </c>
    </row>
    <row r="1867" spans="1:8" x14ac:dyDescent="0.25">
      <c r="A1867" s="619">
        <v>1420</v>
      </c>
      <c r="B1867" s="602" t="s">
        <v>6323</v>
      </c>
      <c r="C1867" s="298" t="s">
        <v>13578</v>
      </c>
      <c r="D1867" s="594"/>
      <c r="E1867" s="594"/>
      <c r="F1867" s="594" t="s">
        <v>9682</v>
      </c>
      <c r="G1867" s="594" t="s">
        <v>3339</v>
      </c>
      <c r="H1867" s="594" t="s">
        <v>10176</v>
      </c>
    </row>
    <row r="1868" spans="1:8" x14ac:dyDescent="0.25">
      <c r="A1868" s="619">
        <v>1420</v>
      </c>
      <c r="B1868" s="602" t="s">
        <v>6323</v>
      </c>
      <c r="C1868" s="298" t="s">
        <v>13579</v>
      </c>
      <c r="D1868" s="594"/>
      <c r="E1868" s="594"/>
      <c r="F1868" s="594" t="s">
        <v>9684</v>
      </c>
      <c r="G1868" s="594" t="s">
        <v>3341</v>
      </c>
      <c r="H1868" s="594" t="s">
        <v>10176</v>
      </c>
    </row>
    <row r="1869" spans="1:8" x14ac:dyDescent="0.25">
      <c r="A1869" s="619">
        <v>1420</v>
      </c>
      <c r="B1869" s="602" t="s">
        <v>6323</v>
      </c>
      <c r="C1869" s="298" t="s">
        <v>13580</v>
      </c>
      <c r="D1869" s="594"/>
      <c r="E1869" s="594"/>
      <c r="F1869" s="594" t="s">
        <v>9686</v>
      </c>
      <c r="G1869" s="594" t="s">
        <v>3343</v>
      </c>
      <c r="H1869" s="594" t="s">
        <v>10176</v>
      </c>
    </row>
    <row r="1870" spans="1:8" x14ac:dyDescent="0.25">
      <c r="A1870" s="619">
        <v>1420</v>
      </c>
      <c r="B1870" s="602" t="s">
        <v>6323</v>
      </c>
      <c r="C1870" s="298" t="s">
        <v>13581</v>
      </c>
      <c r="D1870" s="594"/>
      <c r="E1870" s="594"/>
      <c r="F1870" s="594" t="s">
        <v>9689</v>
      </c>
      <c r="G1870" s="594" t="s">
        <v>3345</v>
      </c>
      <c r="H1870" s="594" t="s">
        <v>10176</v>
      </c>
    </row>
    <row r="1871" spans="1:8" x14ac:dyDescent="0.25">
      <c r="A1871" s="619">
        <v>1420</v>
      </c>
      <c r="B1871" s="602" t="s">
        <v>6323</v>
      </c>
      <c r="C1871" s="298" t="s">
        <v>13582</v>
      </c>
      <c r="D1871" s="594"/>
      <c r="E1871" s="594"/>
      <c r="F1871" s="594" t="s">
        <v>9691</v>
      </c>
      <c r="G1871" s="594" t="s">
        <v>3348</v>
      </c>
      <c r="H1871" s="594" t="s">
        <v>10176</v>
      </c>
    </row>
    <row r="1872" spans="1:8" x14ac:dyDescent="0.25">
      <c r="A1872" s="619">
        <v>1420</v>
      </c>
      <c r="B1872" s="602" t="s">
        <v>6323</v>
      </c>
      <c r="C1872" s="298" t="s">
        <v>13583</v>
      </c>
      <c r="D1872" s="594"/>
      <c r="E1872" s="594"/>
      <c r="F1872" s="594" t="s">
        <v>9698</v>
      </c>
      <c r="G1872" s="594" t="s">
        <v>3352</v>
      </c>
      <c r="H1872" s="594" t="s">
        <v>10176</v>
      </c>
    </row>
    <row r="1873" spans="1:8" x14ac:dyDescent="0.25">
      <c r="A1873" s="619">
        <v>1420</v>
      </c>
      <c r="B1873" s="602" t="s">
        <v>6323</v>
      </c>
      <c r="C1873" s="298" t="s">
        <v>13584</v>
      </c>
      <c r="D1873" s="594"/>
      <c r="E1873" s="594"/>
      <c r="F1873" s="594" t="s">
        <v>9643</v>
      </c>
      <c r="G1873" s="594" t="s">
        <v>3306</v>
      </c>
      <c r="H1873" s="594" t="s">
        <v>10176</v>
      </c>
    </row>
    <row r="1874" spans="1:8" x14ac:dyDescent="0.25">
      <c r="A1874" s="619">
        <v>1420</v>
      </c>
      <c r="B1874" s="602" t="s">
        <v>6323</v>
      </c>
      <c r="C1874" s="298" t="s">
        <v>13585</v>
      </c>
      <c r="D1874" s="594"/>
      <c r="E1874" s="594"/>
      <c r="F1874" s="594" t="s">
        <v>9645</v>
      </c>
      <c r="G1874" s="594" t="s">
        <v>3310</v>
      </c>
      <c r="H1874" s="594" t="s">
        <v>10176</v>
      </c>
    </row>
    <row r="1875" spans="1:8" x14ac:dyDescent="0.25">
      <c r="A1875" s="619">
        <v>1420</v>
      </c>
      <c r="B1875" s="602" t="s">
        <v>6323</v>
      </c>
      <c r="C1875" s="298" t="s">
        <v>13586</v>
      </c>
      <c r="D1875" s="594"/>
      <c r="E1875" s="594"/>
      <c r="F1875" s="594" t="s">
        <v>9701</v>
      </c>
      <c r="G1875" s="594" t="s">
        <v>3356</v>
      </c>
      <c r="H1875" s="594" t="s">
        <v>10176</v>
      </c>
    </row>
    <row r="1876" spans="1:8" x14ac:dyDescent="0.25">
      <c r="A1876" s="619">
        <v>1420</v>
      </c>
      <c r="B1876" s="602" t="s">
        <v>6323</v>
      </c>
      <c r="C1876" s="298" t="s">
        <v>13587</v>
      </c>
      <c r="D1876" s="594"/>
      <c r="E1876" s="594"/>
      <c r="F1876" s="594" t="s">
        <v>9705</v>
      </c>
      <c r="G1876" s="594" t="s">
        <v>3358</v>
      </c>
      <c r="H1876" s="594" t="s">
        <v>10176</v>
      </c>
    </row>
    <row r="1877" spans="1:8" x14ac:dyDescent="0.25">
      <c r="A1877" s="619">
        <v>1420</v>
      </c>
      <c r="B1877" s="602" t="s">
        <v>6323</v>
      </c>
      <c r="C1877" s="298" t="s">
        <v>13588</v>
      </c>
      <c r="D1877" s="594"/>
      <c r="E1877" s="594"/>
      <c r="F1877" s="594" t="s">
        <v>9710</v>
      </c>
      <c r="G1877" s="594" t="s">
        <v>3362</v>
      </c>
      <c r="H1877" s="594" t="s">
        <v>10176</v>
      </c>
    </row>
    <row r="1878" spans="1:8" x14ac:dyDescent="0.25">
      <c r="A1878" s="619">
        <v>1420</v>
      </c>
      <c r="B1878" s="602" t="s">
        <v>6323</v>
      </c>
      <c r="C1878" s="298" t="s">
        <v>13589</v>
      </c>
      <c r="D1878" s="594"/>
      <c r="E1878" s="594"/>
      <c r="F1878" s="594" t="s">
        <v>9721</v>
      </c>
      <c r="G1878" s="594" t="s">
        <v>3370</v>
      </c>
      <c r="H1878" s="594" t="s">
        <v>10176</v>
      </c>
    </row>
    <row r="1879" spans="1:8" x14ac:dyDescent="0.25">
      <c r="A1879" s="619">
        <v>1420</v>
      </c>
      <c r="B1879" s="602" t="s">
        <v>6323</v>
      </c>
      <c r="C1879" s="298" t="s">
        <v>13590</v>
      </c>
      <c r="D1879" s="594"/>
      <c r="E1879" s="594"/>
      <c r="F1879" s="594" t="s">
        <v>9723</v>
      </c>
      <c r="G1879" s="594" t="s">
        <v>3372</v>
      </c>
      <c r="H1879" s="594" t="s">
        <v>10176</v>
      </c>
    </row>
    <row r="1880" spans="1:8" x14ac:dyDescent="0.25">
      <c r="A1880" s="619">
        <v>1420</v>
      </c>
      <c r="B1880" s="602" t="s">
        <v>6323</v>
      </c>
      <c r="C1880" s="298" t="s">
        <v>13591</v>
      </c>
      <c r="D1880" s="594"/>
      <c r="E1880" s="594"/>
      <c r="F1880" s="594" t="s">
        <v>9725</v>
      </c>
      <c r="G1880" s="594" t="s">
        <v>3374</v>
      </c>
      <c r="H1880" s="594" t="s">
        <v>10176</v>
      </c>
    </row>
    <row r="1881" spans="1:8" x14ac:dyDescent="0.25">
      <c r="A1881" s="619">
        <v>1420</v>
      </c>
      <c r="B1881" s="602" t="s">
        <v>6323</v>
      </c>
      <c r="C1881" s="298" t="s">
        <v>13592</v>
      </c>
      <c r="D1881" s="594"/>
      <c r="E1881" s="594"/>
      <c r="F1881" s="594" t="s">
        <v>9727</v>
      </c>
      <c r="G1881" s="594" t="s">
        <v>3376</v>
      </c>
      <c r="H1881" s="594" t="s">
        <v>10176</v>
      </c>
    </row>
    <row r="1882" spans="1:8" x14ac:dyDescent="0.25">
      <c r="A1882" s="619">
        <v>1420</v>
      </c>
      <c r="B1882" s="602" t="s">
        <v>6323</v>
      </c>
      <c r="C1882" s="298" t="s">
        <v>13593</v>
      </c>
      <c r="D1882" s="594"/>
      <c r="E1882" s="594"/>
      <c r="F1882" s="594" t="s">
        <v>9729</v>
      </c>
      <c r="G1882" s="594" t="s">
        <v>3378</v>
      </c>
      <c r="H1882" s="594" t="s">
        <v>10176</v>
      </c>
    </row>
    <row r="1883" spans="1:8" x14ac:dyDescent="0.25">
      <c r="A1883" s="619">
        <v>1420</v>
      </c>
      <c r="B1883" s="602" t="s">
        <v>6323</v>
      </c>
      <c r="C1883" s="298" t="s">
        <v>13594</v>
      </c>
      <c r="D1883" s="594"/>
      <c r="E1883" s="594"/>
      <c r="F1883" s="594" t="s">
        <v>9731</v>
      </c>
      <c r="G1883" s="594" t="s">
        <v>3380</v>
      </c>
      <c r="H1883" s="594" t="s">
        <v>10176</v>
      </c>
    </row>
    <row r="1884" spans="1:8" x14ac:dyDescent="0.25">
      <c r="A1884" s="619">
        <v>1420</v>
      </c>
      <c r="B1884" s="602" t="s">
        <v>6323</v>
      </c>
      <c r="C1884" s="298" t="s">
        <v>13595</v>
      </c>
      <c r="D1884" s="594"/>
      <c r="E1884" s="594"/>
      <c r="F1884" s="594" t="s">
        <v>9738</v>
      </c>
      <c r="G1884" s="594" t="s">
        <v>3287</v>
      </c>
      <c r="H1884" s="594" t="s">
        <v>10176</v>
      </c>
    </row>
    <row r="1885" spans="1:8" x14ac:dyDescent="0.25">
      <c r="A1885" s="619">
        <v>1420</v>
      </c>
      <c r="B1885" s="602" t="s">
        <v>6323</v>
      </c>
      <c r="C1885" s="298" t="s">
        <v>13596</v>
      </c>
      <c r="D1885" s="594"/>
      <c r="E1885" s="594"/>
      <c r="F1885" s="594" t="s">
        <v>9741</v>
      </c>
      <c r="G1885" s="594" t="s">
        <v>3388</v>
      </c>
      <c r="H1885" s="594" t="s">
        <v>10176</v>
      </c>
    </row>
    <row r="1886" spans="1:8" x14ac:dyDescent="0.25">
      <c r="A1886" s="619">
        <v>1420</v>
      </c>
      <c r="B1886" s="602" t="s">
        <v>6323</v>
      </c>
      <c r="C1886" s="298" t="s">
        <v>13597</v>
      </c>
      <c r="D1886" s="594"/>
      <c r="E1886" s="594"/>
      <c r="F1886" s="594" t="s">
        <v>9743</v>
      </c>
      <c r="G1886" s="594" t="s">
        <v>3390</v>
      </c>
      <c r="H1886" s="594" t="s">
        <v>10176</v>
      </c>
    </row>
    <row r="1887" spans="1:8" x14ac:dyDescent="0.25">
      <c r="A1887" s="619">
        <v>1420</v>
      </c>
      <c r="B1887" s="602" t="s">
        <v>6323</v>
      </c>
      <c r="C1887" s="298" t="s">
        <v>13598</v>
      </c>
      <c r="D1887" s="594"/>
      <c r="E1887" s="594"/>
      <c r="F1887" s="594" t="s">
        <v>9745</v>
      </c>
      <c r="G1887" s="594" t="s">
        <v>3393</v>
      </c>
      <c r="H1887" s="594" t="s">
        <v>10176</v>
      </c>
    </row>
    <row r="1888" spans="1:8" x14ac:dyDescent="0.25">
      <c r="A1888" s="619">
        <v>1420</v>
      </c>
      <c r="B1888" s="602" t="s">
        <v>6323</v>
      </c>
      <c r="C1888" s="298" t="s">
        <v>13599</v>
      </c>
      <c r="D1888" s="594"/>
      <c r="E1888" s="594"/>
      <c r="F1888" s="594" t="s">
        <v>9750</v>
      </c>
      <c r="G1888" s="594" t="s">
        <v>3395</v>
      </c>
      <c r="H1888" s="594" t="s">
        <v>10176</v>
      </c>
    </row>
    <row r="1889" spans="1:8" x14ac:dyDescent="0.25">
      <c r="A1889" s="619">
        <v>1420</v>
      </c>
      <c r="B1889" s="602" t="s">
        <v>6323</v>
      </c>
      <c r="C1889" s="298" t="s">
        <v>13600</v>
      </c>
      <c r="D1889" s="594"/>
      <c r="E1889" s="594"/>
      <c r="F1889" s="594" t="s">
        <v>9753</v>
      </c>
      <c r="G1889" s="594" t="s">
        <v>3397</v>
      </c>
      <c r="H1889" s="594" t="s">
        <v>10176</v>
      </c>
    </row>
    <row r="1890" spans="1:8" x14ac:dyDescent="0.25">
      <c r="A1890" s="619">
        <v>1420</v>
      </c>
      <c r="B1890" s="602" t="s">
        <v>6323</v>
      </c>
      <c r="C1890" s="298" t="s">
        <v>13601</v>
      </c>
      <c r="D1890" s="594"/>
      <c r="E1890" s="594"/>
      <c r="F1890" s="594" t="s">
        <v>9754</v>
      </c>
      <c r="G1890" s="594" t="s">
        <v>3399</v>
      </c>
      <c r="H1890" s="594" t="s">
        <v>10176</v>
      </c>
    </row>
    <row r="1891" spans="1:8" x14ac:dyDescent="0.25">
      <c r="A1891" s="619">
        <v>1420</v>
      </c>
      <c r="B1891" s="602" t="s">
        <v>6323</v>
      </c>
      <c r="C1891" s="298" t="s">
        <v>13602</v>
      </c>
      <c r="D1891" s="594"/>
      <c r="E1891" s="594"/>
      <c r="F1891" s="594" t="s">
        <v>9651</v>
      </c>
      <c r="G1891" s="594" t="s">
        <v>3311</v>
      </c>
      <c r="H1891" s="594" t="s">
        <v>10176</v>
      </c>
    </row>
    <row r="1892" spans="1:8" x14ac:dyDescent="0.25">
      <c r="A1892" s="619">
        <v>1420</v>
      </c>
      <c r="B1892" s="602" t="s">
        <v>6323</v>
      </c>
      <c r="C1892" s="298" t="s">
        <v>13603</v>
      </c>
      <c r="D1892" s="594"/>
      <c r="E1892" s="594"/>
      <c r="F1892" s="594" t="s">
        <v>9654</v>
      </c>
      <c r="G1892" s="594" t="s">
        <v>3315</v>
      </c>
      <c r="H1892" s="594" t="s">
        <v>10176</v>
      </c>
    </row>
    <row r="1893" spans="1:8" x14ac:dyDescent="0.25">
      <c r="A1893" s="619">
        <v>1420</v>
      </c>
      <c r="B1893" s="602" t="s">
        <v>6323</v>
      </c>
      <c r="C1893" s="298" t="s">
        <v>13604</v>
      </c>
      <c r="D1893" s="594"/>
      <c r="E1893" s="594"/>
      <c r="F1893" s="594" t="s">
        <v>9756</v>
      </c>
      <c r="G1893" s="594" t="s">
        <v>3401</v>
      </c>
      <c r="H1893" s="594" t="s">
        <v>10176</v>
      </c>
    </row>
    <row r="1894" spans="1:8" x14ac:dyDescent="0.25">
      <c r="A1894" s="619">
        <v>1430</v>
      </c>
      <c r="B1894" s="602" t="s">
        <v>6324</v>
      </c>
      <c r="C1894" s="298" t="s">
        <v>13605</v>
      </c>
      <c r="D1894" s="594"/>
      <c r="E1894" s="594"/>
      <c r="F1894" s="594" t="s">
        <v>9758</v>
      </c>
      <c r="G1894" s="594" t="s">
        <v>3403</v>
      </c>
      <c r="H1894" s="594" t="s">
        <v>10176</v>
      </c>
    </row>
    <row r="1895" spans="1:8" x14ac:dyDescent="0.25">
      <c r="A1895" s="619">
        <v>1430</v>
      </c>
      <c r="B1895" s="602" t="s">
        <v>6324</v>
      </c>
      <c r="C1895" s="298" t="s">
        <v>13606</v>
      </c>
      <c r="D1895" s="594"/>
      <c r="E1895" s="594"/>
      <c r="F1895" s="594" t="s">
        <v>9762</v>
      </c>
      <c r="G1895" s="594" t="s">
        <v>3404</v>
      </c>
      <c r="H1895" s="594" t="s">
        <v>10176</v>
      </c>
    </row>
    <row r="1896" spans="1:8" x14ac:dyDescent="0.25">
      <c r="A1896" s="619">
        <v>1440</v>
      </c>
      <c r="B1896" s="602" t="s">
        <v>6325</v>
      </c>
      <c r="C1896" s="298" t="s">
        <v>13607</v>
      </c>
      <c r="D1896" s="594"/>
      <c r="E1896" s="594"/>
      <c r="F1896" s="594" t="s">
        <v>9764</v>
      </c>
      <c r="G1896" s="594" t="s">
        <v>3407</v>
      </c>
      <c r="H1896" s="594" t="s">
        <v>10176</v>
      </c>
    </row>
    <row r="1897" spans="1:8" x14ac:dyDescent="0.25">
      <c r="A1897" s="619">
        <v>1440</v>
      </c>
      <c r="B1897" s="602" t="s">
        <v>6325</v>
      </c>
      <c r="C1897" s="298" t="s">
        <v>13608</v>
      </c>
      <c r="D1897" s="594"/>
      <c r="E1897" s="594"/>
      <c r="F1897" s="594" t="s">
        <v>9766</v>
      </c>
      <c r="G1897" s="594" t="s">
        <v>3409</v>
      </c>
      <c r="H1897" s="594" t="s">
        <v>10176</v>
      </c>
    </row>
    <row r="1898" spans="1:8" x14ac:dyDescent="0.25">
      <c r="A1898" s="619">
        <v>1450</v>
      </c>
      <c r="B1898" s="602" t="s">
        <v>6326</v>
      </c>
      <c r="C1898" s="298" t="s">
        <v>13609</v>
      </c>
      <c r="D1898" s="594"/>
      <c r="E1898" s="594"/>
      <c r="F1898" s="594" t="s">
        <v>9772</v>
      </c>
      <c r="G1898" s="594" t="s">
        <v>3415</v>
      </c>
      <c r="H1898" s="594" t="s">
        <v>10176</v>
      </c>
    </row>
    <row r="1899" spans="1:8" x14ac:dyDescent="0.25">
      <c r="A1899" s="619">
        <v>1450</v>
      </c>
      <c r="B1899" s="602" t="s">
        <v>6326</v>
      </c>
      <c r="C1899" s="298" t="s">
        <v>13610</v>
      </c>
      <c r="D1899" s="594"/>
      <c r="E1899" s="594"/>
      <c r="F1899" s="594" t="s">
        <v>9774</v>
      </c>
      <c r="G1899" s="594" t="s">
        <v>3416</v>
      </c>
      <c r="H1899" s="594" t="s">
        <v>10176</v>
      </c>
    </row>
    <row r="1900" spans="1:8" x14ac:dyDescent="0.25">
      <c r="A1900" s="619">
        <v>1460</v>
      </c>
      <c r="B1900" s="602" t="s">
        <v>6327</v>
      </c>
      <c r="C1900" s="298" t="s">
        <v>13611</v>
      </c>
      <c r="D1900" s="594"/>
      <c r="E1900" s="594"/>
      <c r="F1900" s="594" t="s">
        <v>9778</v>
      </c>
      <c r="G1900" s="594" t="s">
        <v>3418</v>
      </c>
      <c r="H1900" s="594" t="s">
        <v>10176</v>
      </c>
    </row>
    <row r="1901" spans="1:8" x14ac:dyDescent="0.25">
      <c r="A1901" s="619">
        <v>1460</v>
      </c>
      <c r="B1901" s="602" t="s">
        <v>6327</v>
      </c>
      <c r="C1901" s="298" t="s">
        <v>13612</v>
      </c>
      <c r="D1901" s="594"/>
      <c r="E1901" s="594"/>
      <c r="F1901" s="594" t="s">
        <v>9780</v>
      </c>
      <c r="G1901" s="594" t="s">
        <v>3420</v>
      </c>
      <c r="H1901" s="594" t="s">
        <v>10176</v>
      </c>
    </row>
    <row r="1902" spans="1:8" x14ac:dyDescent="0.25">
      <c r="A1902" s="619">
        <v>1480</v>
      </c>
      <c r="B1902" s="602" t="s">
        <v>6328</v>
      </c>
      <c r="C1902" s="298" t="s">
        <v>13613</v>
      </c>
      <c r="D1902" s="594"/>
      <c r="E1902" s="594"/>
      <c r="F1902" s="594" t="s">
        <v>9785</v>
      </c>
      <c r="G1902" s="594" t="s">
        <v>3425</v>
      </c>
      <c r="H1902" s="594" t="s">
        <v>10176</v>
      </c>
    </row>
    <row r="1903" spans="1:8" x14ac:dyDescent="0.25">
      <c r="A1903" s="619">
        <v>1480</v>
      </c>
      <c r="B1903" s="602" t="s">
        <v>6328</v>
      </c>
      <c r="C1903" s="298" t="s">
        <v>13614</v>
      </c>
      <c r="D1903" s="594"/>
      <c r="E1903" s="594"/>
      <c r="F1903" s="594" t="s">
        <v>9666</v>
      </c>
      <c r="G1903" s="594" t="s">
        <v>3326</v>
      </c>
      <c r="H1903" s="594" t="s">
        <v>10176</v>
      </c>
    </row>
    <row r="1904" spans="1:8" x14ac:dyDescent="0.25">
      <c r="A1904" s="619">
        <v>1490</v>
      </c>
      <c r="B1904" s="602" t="s">
        <v>6329</v>
      </c>
      <c r="C1904" s="298" t="s">
        <v>13615</v>
      </c>
      <c r="D1904" s="594"/>
      <c r="E1904" s="594"/>
      <c r="F1904" s="594" t="s">
        <v>9755</v>
      </c>
      <c r="G1904" s="594" t="s">
        <v>3400</v>
      </c>
      <c r="H1904" s="594" t="s">
        <v>10176</v>
      </c>
    </row>
    <row r="1905" spans="1:8" x14ac:dyDescent="0.25">
      <c r="A1905" s="619">
        <v>1490</v>
      </c>
      <c r="B1905" s="602" t="s">
        <v>6329</v>
      </c>
      <c r="C1905" s="298" t="s">
        <v>13616</v>
      </c>
      <c r="D1905" s="594"/>
      <c r="E1905" s="594"/>
      <c r="F1905" s="594" t="s">
        <v>9667</v>
      </c>
      <c r="G1905" s="594" t="s">
        <v>3328</v>
      </c>
      <c r="H1905" s="594" t="s">
        <v>10176</v>
      </c>
    </row>
    <row r="1906" spans="1:8" x14ac:dyDescent="0.25">
      <c r="A1906" s="619">
        <v>1500</v>
      </c>
      <c r="B1906" s="602" t="s">
        <v>6330</v>
      </c>
      <c r="C1906" s="298" t="s">
        <v>13617</v>
      </c>
      <c r="D1906" s="594"/>
      <c r="E1906" s="594"/>
      <c r="F1906" s="594" t="s">
        <v>11292</v>
      </c>
      <c r="G1906" s="594" t="s">
        <v>3334</v>
      </c>
      <c r="H1906" s="594" t="s">
        <v>10176</v>
      </c>
    </row>
    <row r="1907" spans="1:8" x14ac:dyDescent="0.25">
      <c r="A1907" s="619">
        <v>1500</v>
      </c>
      <c r="B1907" s="602" t="s">
        <v>6330</v>
      </c>
      <c r="C1907" s="298" t="s">
        <v>13618</v>
      </c>
      <c r="D1907" s="594"/>
      <c r="E1907" s="594"/>
      <c r="F1907" s="594" t="s">
        <v>9677</v>
      </c>
      <c r="G1907" s="594" t="s">
        <v>3336</v>
      </c>
      <c r="H1907" s="594" t="s">
        <v>10176</v>
      </c>
    </row>
    <row r="1908" spans="1:8" x14ac:dyDescent="0.25">
      <c r="A1908" s="619">
        <v>1510</v>
      </c>
      <c r="B1908" s="602" t="s">
        <v>6331</v>
      </c>
      <c r="C1908" s="298" t="s">
        <v>13619</v>
      </c>
      <c r="D1908" s="594"/>
      <c r="E1908" s="594"/>
      <c r="F1908" s="594" t="s">
        <v>9681</v>
      </c>
      <c r="G1908" s="594" t="s">
        <v>3338</v>
      </c>
      <c r="H1908" s="594" t="s">
        <v>10176</v>
      </c>
    </row>
    <row r="1909" spans="1:8" x14ac:dyDescent="0.25">
      <c r="A1909" s="619">
        <v>1510</v>
      </c>
      <c r="B1909" s="602" t="s">
        <v>6331</v>
      </c>
      <c r="C1909" s="298" t="s">
        <v>13620</v>
      </c>
      <c r="D1909" s="594"/>
      <c r="E1909" s="594"/>
      <c r="F1909" s="594" t="s">
        <v>9763</v>
      </c>
      <c r="G1909" s="594" t="s">
        <v>3406</v>
      </c>
      <c r="H1909" s="594" t="s">
        <v>10176</v>
      </c>
    </row>
    <row r="1910" spans="1:8" x14ac:dyDescent="0.25">
      <c r="A1910" s="619">
        <v>1520</v>
      </c>
      <c r="B1910" s="602" t="s">
        <v>6332</v>
      </c>
      <c r="C1910" s="298" t="s">
        <v>13621</v>
      </c>
      <c r="D1910" s="594"/>
      <c r="E1910" s="594"/>
      <c r="F1910" s="594" t="s">
        <v>9685</v>
      </c>
      <c r="G1910" s="594" t="s">
        <v>3342</v>
      </c>
      <c r="H1910" s="594" t="s">
        <v>10176</v>
      </c>
    </row>
    <row r="1911" spans="1:8" x14ac:dyDescent="0.25">
      <c r="A1911" s="619">
        <v>1520</v>
      </c>
      <c r="B1911" s="602" t="s">
        <v>6332</v>
      </c>
      <c r="C1911" s="298" t="s">
        <v>13622</v>
      </c>
      <c r="D1911" s="594"/>
      <c r="E1911" s="594"/>
      <c r="F1911" s="594" t="s">
        <v>9687</v>
      </c>
      <c r="G1911" s="594" t="s">
        <v>3344</v>
      </c>
      <c r="H1911" s="594" t="s">
        <v>10176</v>
      </c>
    </row>
    <row r="1912" spans="1:8" x14ac:dyDescent="0.25">
      <c r="A1912" s="619">
        <v>1520</v>
      </c>
      <c r="B1912" s="602" t="s">
        <v>6332</v>
      </c>
      <c r="C1912" s="298" t="s">
        <v>13623</v>
      </c>
      <c r="D1912" s="594"/>
      <c r="E1912" s="594"/>
      <c r="F1912" s="594" t="s">
        <v>9765</v>
      </c>
      <c r="G1912" s="594" t="s">
        <v>3408</v>
      </c>
      <c r="H1912" s="594" t="s">
        <v>10176</v>
      </c>
    </row>
    <row r="1913" spans="1:8" x14ac:dyDescent="0.25">
      <c r="A1913" s="619">
        <v>1520</v>
      </c>
      <c r="B1913" s="602" t="s">
        <v>6332</v>
      </c>
      <c r="C1913" s="298" t="s">
        <v>13624</v>
      </c>
      <c r="D1913" s="594"/>
      <c r="E1913" s="594"/>
      <c r="F1913" s="594" t="s">
        <v>9767</v>
      </c>
      <c r="G1913" s="594" t="s">
        <v>3410</v>
      </c>
      <c r="H1913" s="594" t="s">
        <v>10176</v>
      </c>
    </row>
    <row r="1914" spans="1:8" x14ac:dyDescent="0.25">
      <c r="A1914" s="619">
        <v>1520</v>
      </c>
      <c r="B1914" s="602" t="s">
        <v>6332</v>
      </c>
      <c r="C1914" s="298" t="s">
        <v>13625</v>
      </c>
      <c r="D1914" s="594"/>
      <c r="E1914" s="594"/>
      <c r="F1914" s="594" t="s">
        <v>9697</v>
      </c>
      <c r="G1914" s="594" t="s">
        <v>3351</v>
      </c>
      <c r="H1914" s="594" t="s">
        <v>10176</v>
      </c>
    </row>
    <row r="1915" spans="1:8" x14ac:dyDescent="0.25">
      <c r="A1915" s="619">
        <v>1520</v>
      </c>
      <c r="B1915" s="602" t="s">
        <v>6332</v>
      </c>
      <c r="C1915" s="298" t="s">
        <v>13626</v>
      </c>
      <c r="D1915" s="594"/>
      <c r="E1915" s="594"/>
      <c r="F1915" s="594" t="s">
        <v>9771</v>
      </c>
      <c r="G1915" s="594" t="s">
        <v>3414</v>
      </c>
      <c r="H1915" s="594" t="s">
        <v>10176</v>
      </c>
    </row>
    <row r="1916" spans="1:8" x14ac:dyDescent="0.25">
      <c r="A1916" s="619">
        <v>1520</v>
      </c>
      <c r="B1916" s="602" t="s">
        <v>6332</v>
      </c>
      <c r="C1916" s="298" t="s">
        <v>13627</v>
      </c>
      <c r="D1916" s="594"/>
      <c r="E1916" s="594"/>
      <c r="F1916" s="594" t="s">
        <v>9773</v>
      </c>
      <c r="G1916" s="594" t="s">
        <v>3419</v>
      </c>
      <c r="H1916" s="594" t="s">
        <v>10176</v>
      </c>
    </row>
    <row r="1917" spans="1:8" x14ac:dyDescent="0.25">
      <c r="A1917" s="619">
        <v>1520</v>
      </c>
      <c r="B1917" s="602" t="s">
        <v>6332</v>
      </c>
      <c r="C1917" s="298" t="s">
        <v>13628</v>
      </c>
      <c r="D1917" s="594"/>
      <c r="E1917" s="594"/>
      <c r="F1917" s="594" t="s">
        <v>9779</v>
      </c>
      <c r="G1917" s="594" t="s">
        <v>3299</v>
      </c>
      <c r="H1917" s="594" t="s">
        <v>10176</v>
      </c>
    </row>
    <row r="1918" spans="1:8" x14ac:dyDescent="0.25">
      <c r="A1918" s="619">
        <v>1520</v>
      </c>
      <c r="B1918" s="602" t="s">
        <v>6332</v>
      </c>
      <c r="C1918" s="298" t="s">
        <v>13629</v>
      </c>
      <c r="D1918" s="594"/>
      <c r="E1918" s="594"/>
      <c r="F1918" s="594" t="s">
        <v>9690</v>
      </c>
      <c r="G1918" s="594" t="s">
        <v>3347</v>
      </c>
      <c r="H1918" s="594" t="s">
        <v>10176</v>
      </c>
    </row>
    <row r="1919" spans="1:8" x14ac:dyDescent="0.25">
      <c r="A1919" s="619">
        <v>1520</v>
      </c>
      <c r="B1919" s="602" t="s">
        <v>6332</v>
      </c>
      <c r="C1919" s="298" t="s">
        <v>13630</v>
      </c>
      <c r="D1919" s="594"/>
      <c r="E1919" s="594"/>
      <c r="F1919" s="594" t="s">
        <v>9692</v>
      </c>
      <c r="G1919" s="594" t="s">
        <v>3384</v>
      </c>
      <c r="H1919" s="594" t="s">
        <v>10176</v>
      </c>
    </row>
    <row r="1920" spans="1:8" x14ac:dyDescent="0.25">
      <c r="A1920" s="619">
        <v>1520</v>
      </c>
      <c r="B1920" s="602" t="s">
        <v>6332</v>
      </c>
      <c r="C1920" s="298" t="s">
        <v>13631</v>
      </c>
      <c r="D1920" s="594"/>
      <c r="E1920" s="594"/>
      <c r="F1920" s="594" t="s">
        <v>9783</v>
      </c>
      <c r="G1920" s="594" t="s">
        <v>3423</v>
      </c>
      <c r="H1920" s="594" t="s">
        <v>10176</v>
      </c>
    </row>
    <row r="1921" spans="1:8" x14ac:dyDescent="0.25">
      <c r="A1921" s="619">
        <v>1520</v>
      </c>
      <c r="B1921" s="602" t="s">
        <v>6332</v>
      </c>
      <c r="C1921" s="298" t="s">
        <v>13632</v>
      </c>
      <c r="D1921" s="594"/>
      <c r="E1921" s="594"/>
      <c r="F1921" s="594" t="s">
        <v>9784</v>
      </c>
      <c r="G1921" s="594" t="s">
        <v>3424</v>
      </c>
      <c r="H1921" s="594" t="s">
        <v>10176</v>
      </c>
    </row>
    <row r="1922" spans="1:8" x14ac:dyDescent="0.25">
      <c r="A1922" s="619">
        <v>1520</v>
      </c>
      <c r="B1922" s="602" t="s">
        <v>6332</v>
      </c>
      <c r="C1922" s="298" t="s">
        <v>13633</v>
      </c>
      <c r="D1922" s="594"/>
      <c r="E1922" s="594"/>
      <c r="F1922" s="594" t="s">
        <v>9704</v>
      </c>
      <c r="G1922" s="594" t="s">
        <v>3357</v>
      </c>
      <c r="H1922" s="594" t="s">
        <v>10176</v>
      </c>
    </row>
    <row r="1923" spans="1:8" x14ac:dyDescent="0.25">
      <c r="A1923" s="619">
        <v>1520</v>
      </c>
      <c r="B1923" s="602" t="s">
        <v>6332</v>
      </c>
      <c r="C1923" s="298" t="s">
        <v>13634</v>
      </c>
      <c r="D1923" s="594"/>
      <c r="E1923" s="594"/>
      <c r="F1923" s="594" t="s">
        <v>9706</v>
      </c>
      <c r="G1923" s="594" t="s">
        <v>3359</v>
      </c>
      <c r="H1923" s="594" t="s">
        <v>10176</v>
      </c>
    </row>
    <row r="1924" spans="1:8" x14ac:dyDescent="0.25">
      <c r="A1924" s="619">
        <v>1520</v>
      </c>
      <c r="B1924" s="602" t="s">
        <v>6332</v>
      </c>
      <c r="C1924" s="298" t="s">
        <v>13635</v>
      </c>
      <c r="D1924" s="594"/>
      <c r="E1924" s="594"/>
      <c r="F1924" s="594" t="s">
        <v>9700</v>
      </c>
      <c r="G1924" s="594" t="s">
        <v>3355</v>
      </c>
      <c r="H1924" s="594" t="s">
        <v>10176</v>
      </c>
    </row>
    <row r="1925" spans="1:8" x14ac:dyDescent="0.25">
      <c r="A1925" s="619">
        <v>1520</v>
      </c>
      <c r="B1925" s="602" t="s">
        <v>6332</v>
      </c>
      <c r="C1925" s="298" t="s">
        <v>13636</v>
      </c>
      <c r="D1925" s="594"/>
      <c r="E1925" s="594"/>
      <c r="F1925" s="594" t="s">
        <v>9711</v>
      </c>
      <c r="G1925" s="594" t="s">
        <v>3363</v>
      </c>
      <c r="H1925" s="594" t="s">
        <v>10176</v>
      </c>
    </row>
    <row r="1926" spans="1:8" x14ac:dyDescent="0.25">
      <c r="A1926" s="619">
        <v>1520</v>
      </c>
      <c r="B1926" s="602" t="s">
        <v>6332</v>
      </c>
      <c r="C1926" s="298" t="s">
        <v>13637</v>
      </c>
      <c r="D1926" s="594"/>
      <c r="E1926" s="594"/>
      <c r="F1926" s="594" t="s">
        <v>9709</v>
      </c>
      <c r="G1926" s="594" t="s">
        <v>3361</v>
      </c>
      <c r="H1926" s="594" t="s">
        <v>10176</v>
      </c>
    </row>
    <row r="1927" spans="1:8" x14ac:dyDescent="0.25">
      <c r="A1927" s="619">
        <v>1520</v>
      </c>
      <c r="B1927" s="602" t="s">
        <v>6332</v>
      </c>
      <c r="C1927" s="298" t="s">
        <v>13638</v>
      </c>
      <c r="D1927" s="594"/>
      <c r="E1927" s="594"/>
      <c r="F1927" s="594" t="s">
        <v>9775</v>
      </c>
      <c r="G1927" s="594" t="s">
        <v>3426</v>
      </c>
      <c r="H1927" s="594" t="s">
        <v>10176</v>
      </c>
    </row>
    <row r="1928" spans="1:8" x14ac:dyDescent="0.25">
      <c r="A1928" s="619">
        <v>1520</v>
      </c>
      <c r="B1928" s="602" t="s">
        <v>6332</v>
      </c>
      <c r="C1928" s="298" t="s">
        <v>13639</v>
      </c>
      <c r="D1928" s="594"/>
      <c r="E1928" s="594"/>
      <c r="F1928" s="594" t="s">
        <v>9714</v>
      </c>
      <c r="G1928" s="594" t="s">
        <v>3366</v>
      </c>
      <c r="H1928" s="594" t="s">
        <v>10176</v>
      </c>
    </row>
    <row r="1929" spans="1:8" x14ac:dyDescent="0.25">
      <c r="A1929" s="619">
        <v>1520</v>
      </c>
      <c r="B1929" s="602" t="s">
        <v>6332</v>
      </c>
      <c r="C1929" s="298" t="s">
        <v>13640</v>
      </c>
      <c r="D1929" s="594"/>
      <c r="E1929" s="594"/>
      <c r="F1929" s="594" t="s">
        <v>9718</v>
      </c>
      <c r="G1929" s="594" t="s">
        <v>3331</v>
      </c>
      <c r="H1929" s="594" t="s">
        <v>10176</v>
      </c>
    </row>
    <row r="1930" spans="1:8" x14ac:dyDescent="0.25">
      <c r="A1930" s="619">
        <v>1520</v>
      </c>
      <c r="B1930" s="602" t="s">
        <v>6332</v>
      </c>
      <c r="C1930" s="298" t="s">
        <v>13641</v>
      </c>
      <c r="D1930" s="594"/>
      <c r="E1930" s="594"/>
      <c r="F1930" s="594" t="s">
        <v>9722</v>
      </c>
      <c r="G1930" s="594" t="s">
        <v>3371</v>
      </c>
      <c r="H1930" s="594" t="s">
        <v>10176</v>
      </c>
    </row>
    <row r="1931" spans="1:8" x14ac:dyDescent="0.25">
      <c r="A1931" s="619">
        <v>1520</v>
      </c>
      <c r="B1931" s="602" t="s">
        <v>6332</v>
      </c>
      <c r="C1931" s="298" t="s">
        <v>13642</v>
      </c>
      <c r="D1931" s="594"/>
      <c r="E1931" s="594"/>
      <c r="F1931" s="594" t="s">
        <v>9724</v>
      </c>
      <c r="G1931" s="594" t="s">
        <v>3373</v>
      </c>
      <c r="H1931" s="594" t="s">
        <v>10176</v>
      </c>
    </row>
    <row r="1932" spans="1:8" x14ac:dyDescent="0.25">
      <c r="A1932" s="619">
        <v>1530</v>
      </c>
      <c r="B1932" s="602" t="s">
        <v>6333</v>
      </c>
      <c r="C1932" s="298" t="s">
        <v>13643</v>
      </c>
      <c r="D1932" s="594"/>
      <c r="E1932" s="594"/>
      <c r="F1932" s="594" t="s">
        <v>9726</v>
      </c>
      <c r="G1932" s="594" t="s">
        <v>3375</v>
      </c>
      <c r="H1932" s="594" t="s">
        <v>10176</v>
      </c>
    </row>
    <row r="1933" spans="1:8" x14ac:dyDescent="0.25">
      <c r="A1933" s="619">
        <v>1530</v>
      </c>
      <c r="B1933" s="602" t="s">
        <v>6333</v>
      </c>
      <c r="C1933" s="298" t="s">
        <v>13644</v>
      </c>
      <c r="D1933" s="594"/>
      <c r="E1933" s="594"/>
      <c r="F1933" s="594" t="s">
        <v>9736</v>
      </c>
      <c r="G1933" s="594" t="s">
        <v>3385</v>
      </c>
      <c r="H1933" s="594" t="s">
        <v>10176</v>
      </c>
    </row>
    <row r="1934" spans="1:8" x14ac:dyDescent="0.25">
      <c r="A1934" s="619">
        <v>1530</v>
      </c>
      <c r="B1934" s="602" t="s">
        <v>6333</v>
      </c>
      <c r="C1934" s="298" t="s">
        <v>13645</v>
      </c>
      <c r="D1934" s="594"/>
      <c r="E1934" s="594"/>
      <c r="F1934" s="594" t="s">
        <v>9737</v>
      </c>
      <c r="G1934" s="594" t="s">
        <v>3386</v>
      </c>
      <c r="H1934" s="594" t="s">
        <v>10176</v>
      </c>
    </row>
    <row r="1935" spans="1:8" x14ac:dyDescent="0.25">
      <c r="A1935" s="619">
        <v>1530</v>
      </c>
      <c r="B1935" s="602" t="s">
        <v>6333</v>
      </c>
      <c r="C1935" s="298" t="s">
        <v>13646</v>
      </c>
      <c r="D1935" s="594"/>
      <c r="E1935" s="594"/>
      <c r="F1935" s="594" t="s">
        <v>9734</v>
      </c>
      <c r="G1935" s="594" t="s">
        <v>3383</v>
      </c>
      <c r="H1935" s="594" t="s">
        <v>10176</v>
      </c>
    </row>
    <row r="1936" spans="1:8" x14ac:dyDescent="0.25">
      <c r="A1936" s="619">
        <v>1530</v>
      </c>
      <c r="B1936" s="602" t="s">
        <v>6333</v>
      </c>
      <c r="C1936" s="298" t="s">
        <v>13647</v>
      </c>
      <c r="D1936" s="594"/>
      <c r="E1936" s="594"/>
      <c r="F1936" s="594" t="s">
        <v>9630</v>
      </c>
      <c r="G1936" s="594" t="s">
        <v>3290</v>
      </c>
      <c r="H1936" s="594" t="s">
        <v>10176</v>
      </c>
    </row>
    <row r="1937" spans="1:8" x14ac:dyDescent="0.25">
      <c r="A1937" s="619">
        <v>1530</v>
      </c>
      <c r="B1937" s="602" t="s">
        <v>6333</v>
      </c>
      <c r="C1937" s="298" t="s">
        <v>13648</v>
      </c>
      <c r="D1937" s="594"/>
      <c r="E1937" s="594"/>
      <c r="F1937" s="594" t="s">
        <v>9730</v>
      </c>
      <c r="G1937" s="594" t="s">
        <v>3379</v>
      </c>
      <c r="H1937" s="594" t="s">
        <v>10176</v>
      </c>
    </row>
    <row r="1938" spans="1:8" x14ac:dyDescent="0.25">
      <c r="A1938" s="619">
        <v>1530</v>
      </c>
      <c r="B1938" s="602" t="s">
        <v>6333</v>
      </c>
      <c r="C1938" s="298" t="s">
        <v>13648</v>
      </c>
      <c r="D1938" s="594"/>
      <c r="E1938" s="594"/>
      <c r="F1938" s="594" t="s">
        <v>9733</v>
      </c>
      <c r="G1938" s="594" t="s">
        <v>3382</v>
      </c>
      <c r="H1938" s="594" t="s">
        <v>10176</v>
      </c>
    </row>
    <row r="1939" spans="1:8" x14ac:dyDescent="0.25">
      <c r="A1939" s="619">
        <v>1530</v>
      </c>
      <c r="B1939" s="602" t="s">
        <v>6333</v>
      </c>
      <c r="C1939" s="298" t="s">
        <v>13648</v>
      </c>
      <c r="D1939" s="594"/>
      <c r="E1939" s="594"/>
      <c r="F1939" s="594" t="s">
        <v>9740</v>
      </c>
      <c r="G1939" s="594" t="s">
        <v>3387</v>
      </c>
      <c r="H1939" s="594" t="s">
        <v>10176</v>
      </c>
    </row>
    <row r="1940" spans="1:8" x14ac:dyDescent="0.25">
      <c r="A1940" s="619">
        <v>1530</v>
      </c>
      <c r="B1940" s="602" t="s">
        <v>6333</v>
      </c>
      <c r="C1940" s="298" t="s">
        <v>13649</v>
      </c>
      <c r="D1940" s="594"/>
      <c r="E1940" s="594"/>
      <c r="F1940" s="594" t="s">
        <v>9742</v>
      </c>
      <c r="G1940" s="594" t="s">
        <v>3389</v>
      </c>
      <c r="H1940" s="594" t="s">
        <v>10176</v>
      </c>
    </row>
    <row r="1941" spans="1:8" x14ac:dyDescent="0.25">
      <c r="A1941" s="619">
        <v>1530</v>
      </c>
      <c r="B1941" s="602" t="s">
        <v>6333</v>
      </c>
      <c r="C1941" s="298" t="s">
        <v>13649</v>
      </c>
      <c r="D1941" s="594"/>
      <c r="E1941" s="594"/>
      <c r="F1941" s="594" t="s">
        <v>9744</v>
      </c>
      <c r="G1941" s="594" t="s">
        <v>3392</v>
      </c>
      <c r="H1941" s="594" t="s">
        <v>10176</v>
      </c>
    </row>
    <row r="1942" spans="1:8" x14ac:dyDescent="0.25">
      <c r="A1942" s="619">
        <v>1530</v>
      </c>
      <c r="B1942" s="602" t="s">
        <v>6333</v>
      </c>
      <c r="C1942" s="298" t="s">
        <v>13650</v>
      </c>
      <c r="D1942" s="594"/>
      <c r="E1942" s="594"/>
      <c r="F1942" s="594" t="s">
        <v>9749</v>
      </c>
      <c r="G1942" s="594" t="s">
        <v>3297</v>
      </c>
      <c r="H1942" s="594" t="s">
        <v>10176</v>
      </c>
    </row>
    <row r="1943" spans="1:8" x14ac:dyDescent="0.25">
      <c r="A1943" s="619">
        <v>1530</v>
      </c>
      <c r="B1943" s="602" t="s">
        <v>6333</v>
      </c>
      <c r="C1943" s="298" t="s">
        <v>13651</v>
      </c>
      <c r="D1943" s="594"/>
      <c r="E1943" s="594"/>
      <c r="F1943" s="594" t="s">
        <v>9613</v>
      </c>
      <c r="G1943" s="594" t="s">
        <v>3280</v>
      </c>
      <c r="H1943" s="594" t="s">
        <v>10176</v>
      </c>
    </row>
    <row r="1944" spans="1:8" x14ac:dyDescent="0.25">
      <c r="A1944" s="619">
        <v>1540</v>
      </c>
      <c r="B1944" s="602" t="s">
        <v>1924</v>
      </c>
      <c r="C1944" s="298" t="s">
        <v>13652</v>
      </c>
      <c r="D1944" s="594"/>
      <c r="E1944" s="594"/>
      <c r="F1944" s="594" t="s">
        <v>9656</v>
      </c>
      <c r="G1944" s="594" t="s">
        <v>3317</v>
      </c>
      <c r="H1944" s="594" t="s">
        <v>10176</v>
      </c>
    </row>
    <row r="1945" spans="1:8" x14ac:dyDescent="0.25">
      <c r="A1945" s="619">
        <v>1540</v>
      </c>
      <c r="B1945" s="602" t="s">
        <v>1924</v>
      </c>
      <c r="C1945" s="298" t="s">
        <v>13653</v>
      </c>
      <c r="D1945" s="594"/>
      <c r="E1945" s="594"/>
      <c r="F1945" s="594" t="s">
        <v>9759</v>
      </c>
      <c r="G1945" s="594" t="s">
        <v>3405</v>
      </c>
      <c r="H1945" s="594" t="s">
        <v>10176</v>
      </c>
    </row>
    <row r="1946" spans="1:8" x14ac:dyDescent="0.25">
      <c r="A1946" s="619">
        <v>1550</v>
      </c>
      <c r="B1946" s="602" t="s">
        <v>6334</v>
      </c>
      <c r="C1946" s="298" t="s">
        <v>13654</v>
      </c>
      <c r="D1946" s="594"/>
      <c r="E1946" s="594"/>
      <c r="F1946" s="594" t="s">
        <v>9600</v>
      </c>
      <c r="G1946" s="594" t="s">
        <v>3272</v>
      </c>
      <c r="H1946" s="594" t="s">
        <v>10176</v>
      </c>
    </row>
    <row r="1947" spans="1:8" x14ac:dyDescent="0.25">
      <c r="A1947" s="619">
        <v>1550</v>
      </c>
      <c r="B1947" s="602" t="s">
        <v>6334</v>
      </c>
      <c r="C1947" s="298" t="s">
        <v>13655</v>
      </c>
      <c r="D1947" s="594"/>
      <c r="E1947" s="594"/>
      <c r="F1947" s="594" t="s">
        <v>9746</v>
      </c>
      <c r="G1947" s="594" t="s">
        <v>3394</v>
      </c>
      <c r="H1947" s="594" t="s">
        <v>10176</v>
      </c>
    </row>
    <row r="1948" spans="1:8" x14ac:dyDescent="0.25">
      <c r="A1948" s="619">
        <v>1550</v>
      </c>
      <c r="B1948" s="602" t="s">
        <v>6334</v>
      </c>
      <c r="C1948" s="298" t="s">
        <v>13656</v>
      </c>
      <c r="D1948" s="594"/>
      <c r="E1948" s="594"/>
      <c r="F1948" s="594" t="s">
        <v>11293</v>
      </c>
      <c r="G1948" s="594" t="s">
        <v>3313</v>
      </c>
      <c r="H1948" s="594" t="s">
        <v>10176</v>
      </c>
    </row>
    <row r="1949" spans="1:8" x14ac:dyDescent="0.25">
      <c r="A1949" s="619">
        <v>1550</v>
      </c>
      <c r="B1949" s="602" t="s">
        <v>6334</v>
      </c>
      <c r="C1949" s="298" t="s">
        <v>13657</v>
      </c>
      <c r="D1949" s="594"/>
      <c r="E1949" s="594"/>
      <c r="F1949" s="594" t="s">
        <v>9618</v>
      </c>
      <c r="G1949" s="594" t="s">
        <v>9619</v>
      </c>
      <c r="H1949" s="594" t="s">
        <v>10176</v>
      </c>
    </row>
    <row r="1950" spans="1:8" x14ac:dyDescent="0.25">
      <c r="A1950" s="619">
        <v>1550</v>
      </c>
      <c r="B1950" s="602" t="s">
        <v>6334</v>
      </c>
      <c r="C1950" s="298" t="s">
        <v>13658</v>
      </c>
      <c r="D1950" s="594"/>
      <c r="E1950" s="594"/>
      <c r="F1950" s="594" t="s">
        <v>11294</v>
      </c>
      <c r="G1950" s="594" t="s">
        <v>11295</v>
      </c>
      <c r="H1950" s="594" t="s">
        <v>10176</v>
      </c>
    </row>
    <row r="1951" spans="1:8" x14ac:dyDescent="0.25">
      <c r="A1951" s="619">
        <v>1550</v>
      </c>
      <c r="B1951" s="602" t="s">
        <v>6334</v>
      </c>
      <c r="C1951" s="298" t="s">
        <v>13659</v>
      </c>
      <c r="D1951" s="594"/>
      <c r="E1951" s="594"/>
      <c r="F1951" s="594" t="s">
        <v>9752</v>
      </c>
      <c r="G1951" s="594" t="s">
        <v>3398</v>
      </c>
      <c r="H1951" s="594" t="s">
        <v>10176</v>
      </c>
    </row>
    <row r="1952" spans="1:8" x14ac:dyDescent="0.25">
      <c r="A1952" s="619">
        <v>1550</v>
      </c>
      <c r="B1952" s="602" t="s">
        <v>6334</v>
      </c>
      <c r="C1952" s="298" t="s">
        <v>13660</v>
      </c>
      <c r="D1952" s="594"/>
      <c r="E1952" s="594"/>
      <c r="F1952" s="594" t="s">
        <v>9659</v>
      </c>
      <c r="G1952" s="594" t="s">
        <v>3319</v>
      </c>
      <c r="H1952" s="594" t="s">
        <v>10176</v>
      </c>
    </row>
    <row r="1953" spans="1:8" x14ac:dyDescent="0.25">
      <c r="A1953" s="619">
        <v>1550</v>
      </c>
      <c r="B1953" s="602" t="s">
        <v>6334</v>
      </c>
      <c r="C1953" s="298" t="s">
        <v>13661</v>
      </c>
      <c r="D1953" s="594"/>
      <c r="E1953" s="594"/>
      <c r="F1953" s="594" t="s">
        <v>11296</v>
      </c>
      <c r="G1953" s="594" t="s">
        <v>3421</v>
      </c>
      <c r="H1953" s="594" t="s">
        <v>10176</v>
      </c>
    </row>
    <row r="1954" spans="1:8" x14ac:dyDescent="0.25">
      <c r="A1954" s="619">
        <v>1550</v>
      </c>
      <c r="B1954" s="602" t="s">
        <v>6334</v>
      </c>
      <c r="C1954" s="298" t="s">
        <v>13662</v>
      </c>
      <c r="D1954" s="594"/>
      <c r="E1954" s="594"/>
      <c r="F1954" s="594" t="s">
        <v>11297</v>
      </c>
      <c r="G1954" s="594" t="s">
        <v>3318</v>
      </c>
      <c r="H1954" s="594" t="s">
        <v>10178</v>
      </c>
    </row>
    <row r="1955" spans="1:8" x14ac:dyDescent="0.25">
      <c r="A1955" s="619">
        <v>1550</v>
      </c>
      <c r="B1955" s="602" t="s">
        <v>6334</v>
      </c>
      <c r="C1955" s="298" t="s">
        <v>13663</v>
      </c>
      <c r="D1955" s="594"/>
      <c r="E1955" s="594"/>
      <c r="F1955" s="594" t="s">
        <v>11298</v>
      </c>
      <c r="G1955" s="594" t="s">
        <v>3321</v>
      </c>
      <c r="H1955" s="594" t="s">
        <v>10178</v>
      </c>
    </row>
    <row r="1956" spans="1:8" x14ac:dyDescent="0.25">
      <c r="A1956" s="619">
        <v>1550</v>
      </c>
      <c r="B1956" s="602" t="s">
        <v>6334</v>
      </c>
      <c r="C1956" s="298" t="s">
        <v>13664</v>
      </c>
      <c r="D1956" s="594"/>
      <c r="E1956" s="594"/>
      <c r="F1956" s="594" t="s">
        <v>11299</v>
      </c>
      <c r="G1956" s="594" t="s">
        <v>3323</v>
      </c>
      <c r="H1956" s="594" t="s">
        <v>10178</v>
      </c>
    </row>
    <row r="1957" spans="1:8" x14ac:dyDescent="0.25">
      <c r="A1957" s="619">
        <v>1550</v>
      </c>
      <c r="B1957" s="602" t="s">
        <v>6334</v>
      </c>
      <c r="C1957" s="298" t="s">
        <v>13665</v>
      </c>
      <c r="D1957" s="594"/>
      <c r="E1957" s="594"/>
      <c r="F1957" s="594" t="s">
        <v>11300</v>
      </c>
      <c r="G1957" s="594" t="s">
        <v>3325</v>
      </c>
      <c r="H1957" s="594" t="s">
        <v>10178</v>
      </c>
    </row>
    <row r="1958" spans="1:8" x14ac:dyDescent="0.25">
      <c r="A1958" s="619">
        <v>1550</v>
      </c>
      <c r="B1958" s="602" t="s">
        <v>6334</v>
      </c>
      <c r="C1958" s="298" t="s">
        <v>13666</v>
      </c>
      <c r="D1958" s="594"/>
      <c r="E1958" s="594"/>
      <c r="F1958" s="594" t="s">
        <v>9596</v>
      </c>
      <c r="G1958" s="594" t="s">
        <v>3354</v>
      </c>
      <c r="H1958" s="594" t="s">
        <v>10178</v>
      </c>
    </row>
    <row r="1959" spans="1:8" x14ac:dyDescent="0.25">
      <c r="A1959" s="619">
        <v>1550</v>
      </c>
      <c r="B1959" s="602" t="s">
        <v>6334</v>
      </c>
      <c r="C1959" s="298" t="s">
        <v>13667</v>
      </c>
      <c r="D1959" s="594"/>
      <c r="E1959" s="594"/>
      <c r="F1959" s="594" t="s">
        <v>11301</v>
      </c>
      <c r="G1959" s="594" t="s">
        <v>3277</v>
      </c>
      <c r="H1959" s="594" t="s">
        <v>10178</v>
      </c>
    </row>
    <row r="1960" spans="1:8" x14ac:dyDescent="0.25">
      <c r="A1960" s="619">
        <v>1550</v>
      </c>
      <c r="B1960" s="602" t="s">
        <v>6334</v>
      </c>
      <c r="C1960" s="298" t="s">
        <v>13668</v>
      </c>
      <c r="D1960" s="594"/>
      <c r="E1960" s="594"/>
      <c r="F1960" s="594" t="s">
        <v>11302</v>
      </c>
      <c r="G1960" s="594" t="s">
        <v>3281</v>
      </c>
      <c r="H1960" s="594" t="s">
        <v>10178</v>
      </c>
    </row>
    <row r="1961" spans="1:8" x14ac:dyDescent="0.25">
      <c r="A1961" s="619">
        <v>1550</v>
      </c>
      <c r="B1961" s="602" t="s">
        <v>6334</v>
      </c>
      <c r="C1961" s="298" t="s">
        <v>13669</v>
      </c>
      <c r="D1961" s="594"/>
      <c r="E1961" s="594"/>
      <c r="F1961" s="594" t="s">
        <v>11303</v>
      </c>
      <c r="G1961" s="594" t="s">
        <v>3283</v>
      </c>
      <c r="H1961" s="594" t="s">
        <v>10178</v>
      </c>
    </row>
    <row r="1962" spans="1:8" x14ac:dyDescent="0.25">
      <c r="A1962" s="619">
        <v>1550</v>
      </c>
      <c r="B1962" s="602" t="s">
        <v>6334</v>
      </c>
      <c r="C1962" s="298" t="s">
        <v>13670</v>
      </c>
      <c r="D1962" s="594"/>
      <c r="E1962" s="594"/>
      <c r="F1962" s="594" t="s">
        <v>11304</v>
      </c>
      <c r="G1962" s="594" t="s">
        <v>2095</v>
      </c>
      <c r="H1962" s="594" t="s">
        <v>10178</v>
      </c>
    </row>
    <row r="1963" spans="1:8" x14ac:dyDescent="0.25">
      <c r="A1963" s="619">
        <v>1550</v>
      </c>
      <c r="B1963" s="602" t="s">
        <v>6334</v>
      </c>
      <c r="C1963" s="298" t="s">
        <v>13671</v>
      </c>
      <c r="D1963" s="594"/>
      <c r="E1963" s="594"/>
      <c r="F1963" s="594" t="s">
        <v>11305</v>
      </c>
      <c r="G1963" s="594" t="s">
        <v>3291</v>
      </c>
      <c r="H1963" s="594" t="s">
        <v>10178</v>
      </c>
    </row>
    <row r="1964" spans="1:8" x14ac:dyDescent="0.25">
      <c r="A1964" s="619">
        <v>1550</v>
      </c>
      <c r="B1964" s="602" t="s">
        <v>6334</v>
      </c>
      <c r="C1964" s="298" t="s">
        <v>13672</v>
      </c>
      <c r="D1964" s="594"/>
      <c r="E1964" s="594"/>
      <c r="F1964" s="594" t="s">
        <v>11306</v>
      </c>
      <c r="G1964" s="594" t="s">
        <v>3294</v>
      </c>
      <c r="H1964" s="594" t="s">
        <v>10178</v>
      </c>
    </row>
    <row r="1965" spans="1:8" x14ac:dyDescent="0.25">
      <c r="A1965" s="619">
        <v>1550</v>
      </c>
      <c r="B1965" s="602" t="s">
        <v>6334</v>
      </c>
      <c r="C1965" s="298" t="s">
        <v>13673</v>
      </c>
      <c r="D1965" s="594"/>
      <c r="E1965" s="594"/>
      <c r="F1965" s="594" t="s">
        <v>9634</v>
      </c>
      <c r="G1965" s="594" t="s">
        <v>3295</v>
      </c>
      <c r="H1965" s="594" t="s">
        <v>10178</v>
      </c>
    </row>
    <row r="1966" spans="1:8" x14ac:dyDescent="0.25">
      <c r="A1966" s="619">
        <v>1550</v>
      </c>
      <c r="B1966" s="602" t="s">
        <v>6334</v>
      </c>
      <c r="C1966" s="298" t="s">
        <v>13674</v>
      </c>
      <c r="D1966" s="594"/>
      <c r="E1966" s="594"/>
      <c r="F1966" s="594" t="s">
        <v>9637</v>
      </c>
      <c r="G1966" s="594" t="s">
        <v>3298</v>
      </c>
      <c r="H1966" s="594" t="s">
        <v>10178</v>
      </c>
    </row>
    <row r="1967" spans="1:8" x14ac:dyDescent="0.25">
      <c r="A1967" s="619">
        <v>1550</v>
      </c>
      <c r="B1967" s="602" t="s">
        <v>6334</v>
      </c>
      <c r="C1967" s="298" t="s">
        <v>13675</v>
      </c>
      <c r="D1967" s="594"/>
      <c r="E1967" s="594"/>
      <c r="F1967" s="594" t="s">
        <v>9639</v>
      </c>
      <c r="G1967" s="594" t="s">
        <v>3302</v>
      </c>
      <c r="H1967" s="594" t="s">
        <v>10178</v>
      </c>
    </row>
    <row r="1968" spans="1:8" x14ac:dyDescent="0.25">
      <c r="A1968" s="619">
        <v>1550</v>
      </c>
      <c r="B1968" s="602" t="s">
        <v>6334</v>
      </c>
      <c r="C1968" s="298" t="s">
        <v>13676</v>
      </c>
      <c r="D1968" s="594"/>
      <c r="E1968" s="594"/>
      <c r="F1968" s="594" t="s">
        <v>11307</v>
      </c>
      <c r="G1968" s="594" t="s">
        <v>3304</v>
      </c>
      <c r="H1968" s="594" t="s">
        <v>10178</v>
      </c>
    </row>
    <row r="1969" spans="1:8" x14ac:dyDescent="0.25">
      <c r="A1969" s="619">
        <v>1550</v>
      </c>
      <c r="B1969" s="602" t="s">
        <v>6334</v>
      </c>
      <c r="C1969" s="298" t="s">
        <v>13677</v>
      </c>
      <c r="D1969" s="594"/>
      <c r="E1969" s="594"/>
      <c r="F1969" s="594" t="s">
        <v>11308</v>
      </c>
      <c r="G1969" s="594" t="s">
        <v>2192</v>
      </c>
      <c r="H1969" s="594" t="s">
        <v>10178</v>
      </c>
    </row>
    <row r="1970" spans="1:8" x14ac:dyDescent="0.25">
      <c r="A1970" s="619">
        <v>1550</v>
      </c>
      <c r="B1970" s="602" t="s">
        <v>6334</v>
      </c>
      <c r="C1970" s="298" t="s">
        <v>13678</v>
      </c>
      <c r="D1970" s="594"/>
      <c r="E1970" s="594"/>
      <c r="F1970" s="594" t="s">
        <v>11309</v>
      </c>
      <c r="G1970" s="594" t="s">
        <v>3353</v>
      </c>
      <c r="H1970" s="594" t="s">
        <v>10178</v>
      </c>
    </row>
    <row r="1971" spans="1:8" x14ac:dyDescent="0.25">
      <c r="A1971" s="619">
        <v>1550</v>
      </c>
      <c r="B1971" s="602" t="s">
        <v>6334</v>
      </c>
      <c r="C1971" s="298" t="s">
        <v>13679</v>
      </c>
      <c r="D1971" s="594"/>
      <c r="E1971" s="594"/>
      <c r="F1971" s="594" t="s">
        <v>11310</v>
      </c>
      <c r="G1971" s="594" t="s">
        <v>3270</v>
      </c>
      <c r="H1971" s="594" t="s">
        <v>10178</v>
      </c>
    </row>
    <row r="1972" spans="1:8" x14ac:dyDescent="0.25">
      <c r="A1972" s="619">
        <v>1550</v>
      </c>
      <c r="B1972" s="602" t="s">
        <v>6334</v>
      </c>
      <c r="C1972" s="298" t="s">
        <v>13680</v>
      </c>
      <c r="D1972" s="594"/>
      <c r="E1972" s="594"/>
      <c r="F1972" s="594" t="s">
        <v>9606</v>
      </c>
      <c r="G1972" s="594" t="s">
        <v>3275</v>
      </c>
      <c r="H1972" s="594" t="s">
        <v>10178</v>
      </c>
    </row>
    <row r="1973" spans="1:8" x14ac:dyDescent="0.25">
      <c r="A1973" s="619">
        <v>1550</v>
      </c>
      <c r="B1973" s="602" t="s">
        <v>6334</v>
      </c>
      <c r="C1973" s="298" t="s">
        <v>13681</v>
      </c>
      <c r="D1973" s="594"/>
      <c r="E1973" s="594"/>
      <c r="F1973" s="594" t="s">
        <v>9608</v>
      </c>
      <c r="G1973" s="594" t="s">
        <v>3276</v>
      </c>
      <c r="H1973" s="594" t="s">
        <v>10178</v>
      </c>
    </row>
    <row r="1974" spans="1:8" x14ac:dyDescent="0.25">
      <c r="A1974" s="619">
        <v>1550</v>
      </c>
      <c r="B1974" s="602" t="s">
        <v>6334</v>
      </c>
      <c r="C1974" s="298" t="s">
        <v>13682</v>
      </c>
      <c r="D1974" s="594"/>
      <c r="E1974" s="594"/>
      <c r="F1974" s="594" t="s">
        <v>9617</v>
      </c>
      <c r="G1974" s="594" t="s">
        <v>3284</v>
      </c>
      <c r="H1974" s="594" t="s">
        <v>10178</v>
      </c>
    </row>
    <row r="1975" spans="1:8" x14ac:dyDescent="0.25">
      <c r="A1975" s="619">
        <v>1550</v>
      </c>
      <c r="B1975" s="602" t="s">
        <v>6334</v>
      </c>
      <c r="C1975" s="298" t="s">
        <v>13683</v>
      </c>
      <c r="D1975" s="594"/>
      <c r="E1975" s="594"/>
      <c r="F1975" s="594" t="s">
        <v>9624</v>
      </c>
      <c r="G1975" s="594" t="s">
        <v>3286</v>
      </c>
      <c r="H1975" s="594" t="s">
        <v>10178</v>
      </c>
    </row>
    <row r="1976" spans="1:8" x14ac:dyDescent="0.25">
      <c r="A1976" s="619">
        <v>1550</v>
      </c>
      <c r="B1976" s="602" t="s">
        <v>6334</v>
      </c>
      <c r="C1976" s="298" t="s">
        <v>13684</v>
      </c>
      <c r="D1976" s="594"/>
      <c r="E1976" s="594"/>
      <c r="F1976" s="594" t="s">
        <v>11311</v>
      </c>
      <c r="G1976" s="594" t="s">
        <v>3289</v>
      </c>
      <c r="H1976" s="594" t="s">
        <v>10178</v>
      </c>
    </row>
    <row r="1977" spans="1:8" x14ac:dyDescent="0.25">
      <c r="A1977" s="619">
        <v>1550</v>
      </c>
      <c r="B1977" s="602" t="s">
        <v>6334</v>
      </c>
      <c r="C1977" s="298" t="s">
        <v>13685</v>
      </c>
      <c r="D1977" s="594"/>
      <c r="E1977" s="594"/>
      <c r="F1977" s="594" t="s">
        <v>9636</v>
      </c>
      <c r="G1977" s="594" t="s">
        <v>3300</v>
      </c>
      <c r="H1977" s="594" t="s">
        <v>10178</v>
      </c>
    </row>
    <row r="1978" spans="1:8" x14ac:dyDescent="0.25">
      <c r="A1978" s="619">
        <v>1550</v>
      </c>
      <c r="B1978" s="602" t="s">
        <v>6334</v>
      </c>
      <c r="C1978" s="298" t="s">
        <v>13686</v>
      </c>
      <c r="D1978" s="594"/>
      <c r="E1978" s="594"/>
      <c r="F1978" s="594" t="s">
        <v>11312</v>
      </c>
      <c r="G1978" s="594" t="s">
        <v>3301</v>
      </c>
      <c r="H1978" s="594" t="s">
        <v>10178</v>
      </c>
    </row>
    <row r="1979" spans="1:8" x14ac:dyDescent="0.25">
      <c r="A1979" s="619">
        <v>1550</v>
      </c>
      <c r="B1979" s="602" t="s">
        <v>6334</v>
      </c>
      <c r="C1979" s="298" t="s">
        <v>13687</v>
      </c>
      <c r="D1979" s="594"/>
      <c r="E1979" s="594"/>
      <c r="F1979" s="594" t="s">
        <v>9640</v>
      </c>
      <c r="G1979" s="594" t="s">
        <v>3303</v>
      </c>
      <c r="H1979" s="594" t="s">
        <v>10178</v>
      </c>
    </row>
    <row r="1980" spans="1:8" x14ac:dyDescent="0.25">
      <c r="A1980" s="619">
        <v>1550</v>
      </c>
      <c r="B1980" s="602" t="s">
        <v>6334</v>
      </c>
      <c r="C1980" s="298" t="s">
        <v>13688</v>
      </c>
      <c r="D1980" s="594"/>
      <c r="E1980" s="594"/>
      <c r="F1980" s="594" t="s">
        <v>11313</v>
      </c>
      <c r="G1980" s="594" t="s">
        <v>3305</v>
      </c>
      <c r="H1980" s="594" t="s">
        <v>10178</v>
      </c>
    </row>
    <row r="1981" spans="1:8" x14ac:dyDescent="0.25">
      <c r="A1981" s="619">
        <v>1550</v>
      </c>
      <c r="B1981" s="602" t="s">
        <v>6334</v>
      </c>
      <c r="C1981" s="298" t="s">
        <v>13689</v>
      </c>
      <c r="D1981" s="594"/>
      <c r="E1981" s="594"/>
      <c r="F1981" s="594" t="s">
        <v>9648</v>
      </c>
      <c r="G1981" s="594" t="s">
        <v>2045</v>
      </c>
      <c r="H1981" s="594" t="s">
        <v>10178</v>
      </c>
    </row>
    <row r="1982" spans="1:8" x14ac:dyDescent="0.25">
      <c r="A1982" s="619">
        <v>1550</v>
      </c>
      <c r="B1982" s="602" t="s">
        <v>6334</v>
      </c>
      <c r="C1982" s="298" t="s">
        <v>13690</v>
      </c>
      <c r="D1982" s="594"/>
      <c r="E1982" s="594"/>
      <c r="F1982" s="594" t="s">
        <v>11314</v>
      </c>
      <c r="G1982" s="594" t="s">
        <v>3314</v>
      </c>
      <c r="H1982" s="594" t="s">
        <v>10178</v>
      </c>
    </row>
    <row r="1983" spans="1:8" x14ac:dyDescent="0.25">
      <c r="A1983" s="619">
        <v>1550</v>
      </c>
      <c r="B1983" s="602" t="s">
        <v>6334</v>
      </c>
      <c r="C1983" s="298" t="s">
        <v>13691</v>
      </c>
      <c r="D1983" s="594"/>
      <c r="E1983" s="594"/>
      <c r="F1983" s="594" t="s">
        <v>11315</v>
      </c>
      <c r="G1983" s="594" t="s">
        <v>3316</v>
      </c>
      <c r="H1983" s="594" t="s">
        <v>10178</v>
      </c>
    </row>
    <row r="1984" spans="1:8" x14ac:dyDescent="0.25">
      <c r="A1984" s="619">
        <v>1550</v>
      </c>
      <c r="B1984" s="602" t="s">
        <v>6334</v>
      </c>
      <c r="C1984" s="298" t="s">
        <v>13692</v>
      </c>
      <c r="D1984" s="594"/>
      <c r="E1984" s="594"/>
      <c r="F1984" s="594" t="s">
        <v>11316</v>
      </c>
      <c r="G1984" s="594" t="s">
        <v>3322</v>
      </c>
      <c r="H1984" s="594" t="s">
        <v>10178</v>
      </c>
    </row>
    <row r="1985" spans="1:8" x14ac:dyDescent="0.25">
      <c r="A1985" s="619">
        <v>1550</v>
      </c>
      <c r="B1985" s="602" t="s">
        <v>6334</v>
      </c>
      <c r="C1985" s="298" t="s">
        <v>13693</v>
      </c>
      <c r="D1985" s="594"/>
      <c r="E1985" s="594"/>
      <c r="F1985" s="594" t="s">
        <v>9669</v>
      </c>
      <c r="G1985" s="594" t="s">
        <v>3329</v>
      </c>
      <c r="H1985" s="594" t="s">
        <v>10178</v>
      </c>
    </row>
    <row r="1986" spans="1:8" x14ac:dyDescent="0.25">
      <c r="A1986" s="619">
        <v>1550</v>
      </c>
      <c r="B1986" s="602" t="s">
        <v>6334</v>
      </c>
      <c r="C1986" s="298" t="s">
        <v>13694</v>
      </c>
      <c r="D1986" s="594"/>
      <c r="E1986" s="594"/>
      <c r="F1986" s="594" t="s">
        <v>11317</v>
      </c>
      <c r="G1986" s="594" t="s">
        <v>3391</v>
      </c>
      <c r="H1986" s="594" t="s">
        <v>10178</v>
      </c>
    </row>
    <row r="1987" spans="1:8" x14ac:dyDescent="0.25">
      <c r="A1987" s="619">
        <v>1550</v>
      </c>
      <c r="B1987" s="602" t="s">
        <v>6334</v>
      </c>
      <c r="C1987" s="298" t="s">
        <v>13695</v>
      </c>
      <c r="D1987" s="594"/>
      <c r="E1987" s="594"/>
      <c r="F1987" s="594" t="s">
        <v>9676</v>
      </c>
      <c r="G1987" s="594" t="s">
        <v>3335</v>
      </c>
      <c r="H1987" s="594" t="s">
        <v>10178</v>
      </c>
    </row>
    <row r="1988" spans="1:8" x14ac:dyDescent="0.25">
      <c r="A1988" s="619">
        <v>1550</v>
      </c>
      <c r="B1988" s="602" t="s">
        <v>6334</v>
      </c>
      <c r="C1988" s="298" t="s">
        <v>13696</v>
      </c>
      <c r="D1988" s="594"/>
      <c r="E1988" s="594"/>
      <c r="F1988" s="594" t="s">
        <v>11318</v>
      </c>
      <c r="G1988" s="594" t="s">
        <v>3337</v>
      </c>
      <c r="H1988" s="594" t="s">
        <v>10178</v>
      </c>
    </row>
    <row r="1989" spans="1:8" x14ac:dyDescent="0.25">
      <c r="A1989" s="619">
        <v>1550</v>
      </c>
      <c r="B1989" s="602" t="s">
        <v>6334</v>
      </c>
      <c r="C1989" s="298" t="s">
        <v>13697</v>
      </c>
      <c r="D1989" s="594"/>
      <c r="E1989" s="594"/>
      <c r="F1989" s="594" t="s">
        <v>11319</v>
      </c>
      <c r="G1989" s="594" t="s">
        <v>3339</v>
      </c>
      <c r="H1989" s="594" t="s">
        <v>10178</v>
      </c>
    </row>
    <row r="1990" spans="1:8" x14ac:dyDescent="0.25">
      <c r="A1990" s="619">
        <v>1550</v>
      </c>
      <c r="B1990" s="602" t="s">
        <v>6334</v>
      </c>
      <c r="C1990" s="298" t="s">
        <v>13698</v>
      </c>
      <c r="D1990" s="594"/>
      <c r="E1990" s="594"/>
      <c r="F1990" s="594" t="s">
        <v>11320</v>
      </c>
      <c r="G1990" s="594" t="s">
        <v>3341</v>
      </c>
      <c r="H1990" s="594" t="s">
        <v>10178</v>
      </c>
    </row>
    <row r="1991" spans="1:8" x14ac:dyDescent="0.25">
      <c r="A1991" s="619">
        <v>1550</v>
      </c>
      <c r="B1991" s="602" t="s">
        <v>6334</v>
      </c>
      <c r="C1991" s="298" t="s">
        <v>13699</v>
      </c>
      <c r="D1991" s="594"/>
      <c r="E1991" s="594"/>
      <c r="F1991" s="594" t="s">
        <v>11321</v>
      </c>
      <c r="G1991" s="594" t="s">
        <v>3343</v>
      </c>
      <c r="H1991" s="594" t="s">
        <v>10178</v>
      </c>
    </row>
    <row r="1992" spans="1:8" x14ac:dyDescent="0.25">
      <c r="A1992" s="619">
        <v>1550</v>
      </c>
      <c r="B1992" s="602" t="s">
        <v>6334</v>
      </c>
      <c r="C1992" s="298" t="s">
        <v>13700</v>
      </c>
      <c r="D1992" s="594"/>
      <c r="E1992" s="594"/>
      <c r="F1992" s="594" t="s">
        <v>11322</v>
      </c>
      <c r="G1992" s="594" t="s">
        <v>3345</v>
      </c>
      <c r="H1992" s="594" t="s">
        <v>10178</v>
      </c>
    </row>
    <row r="1993" spans="1:8" x14ac:dyDescent="0.25">
      <c r="A1993" s="619">
        <v>1550</v>
      </c>
      <c r="B1993" s="602" t="s">
        <v>6334</v>
      </c>
      <c r="C1993" s="298" t="s">
        <v>13701</v>
      </c>
      <c r="D1993" s="594"/>
      <c r="E1993" s="594"/>
      <c r="F1993" s="594" t="s">
        <v>11323</v>
      </c>
      <c r="G1993" s="594" t="s">
        <v>3348</v>
      </c>
      <c r="H1993" s="594" t="s">
        <v>10178</v>
      </c>
    </row>
    <row r="1994" spans="1:8" x14ac:dyDescent="0.25">
      <c r="A1994" s="619">
        <v>1550</v>
      </c>
      <c r="B1994" s="602" t="s">
        <v>6334</v>
      </c>
      <c r="C1994" s="298" t="s">
        <v>13702</v>
      </c>
      <c r="D1994" s="594"/>
      <c r="E1994" s="594"/>
      <c r="F1994" s="594" t="s">
        <v>9695</v>
      </c>
      <c r="G1994" s="594" t="s">
        <v>3349</v>
      </c>
      <c r="H1994" s="594" t="s">
        <v>10178</v>
      </c>
    </row>
    <row r="1995" spans="1:8" x14ac:dyDescent="0.25">
      <c r="A1995" s="619">
        <v>1550</v>
      </c>
      <c r="B1995" s="602" t="s">
        <v>6334</v>
      </c>
      <c r="C1995" s="298" t="s">
        <v>13703</v>
      </c>
      <c r="D1995" s="594"/>
      <c r="E1995" s="594"/>
      <c r="F1995" s="594" t="s">
        <v>11324</v>
      </c>
      <c r="G1995" s="594" t="s">
        <v>3306</v>
      </c>
      <c r="H1995" s="594" t="s">
        <v>10178</v>
      </c>
    </row>
    <row r="1996" spans="1:8" x14ac:dyDescent="0.25">
      <c r="A1996" s="619">
        <v>1550</v>
      </c>
      <c r="B1996" s="602" t="s">
        <v>6334</v>
      </c>
      <c r="C1996" s="298" t="s">
        <v>13704</v>
      </c>
      <c r="D1996" s="594"/>
      <c r="E1996" s="594"/>
      <c r="F1996" s="594" t="s">
        <v>9646</v>
      </c>
      <c r="G1996" s="594" t="s">
        <v>3310</v>
      </c>
      <c r="H1996" s="594" t="s">
        <v>10178</v>
      </c>
    </row>
    <row r="1997" spans="1:8" x14ac:dyDescent="0.25">
      <c r="A1997" s="619">
        <v>1550</v>
      </c>
      <c r="B1997" s="602" t="s">
        <v>6334</v>
      </c>
      <c r="C1997" s="298" t="s">
        <v>13705</v>
      </c>
      <c r="D1997" s="594"/>
      <c r="E1997" s="594"/>
      <c r="F1997" s="594" t="s">
        <v>9649</v>
      </c>
      <c r="G1997" s="594" t="s">
        <v>3309</v>
      </c>
      <c r="H1997" s="594" t="s">
        <v>10178</v>
      </c>
    </row>
    <row r="1998" spans="1:8" x14ac:dyDescent="0.25">
      <c r="A1998" s="619">
        <v>1550</v>
      </c>
      <c r="B1998" s="602" t="s">
        <v>6334</v>
      </c>
      <c r="C1998" s="298" t="s">
        <v>13706</v>
      </c>
      <c r="D1998" s="594"/>
      <c r="E1998" s="594"/>
      <c r="F1998" s="594" t="s">
        <v>9702</v>
      </c>
      <c r="G1998" s="594" t="s">
        <v>3356</v>
      </c>
      <c r="H1998" s="594" t="s">
        <v>10178</v>
      </c>
    </row>
    <row r="1999" spans="1:8" x14ac:dyDescent="0.25">
      <c r="A1999" s="619">
        <v>1550</v>
      </c>
      <c r="B1999" s="602" t="s">
        <v>6334</v>
      </c>
      <c r="C1999" s="298" t="s">
        <v>13707</v>
      </c>
      <c r="D1999" s="594"/>
      <c r="E1999" s="594"/>
      <c r="F1999" s="594" t="s">
        <v>11325</v>
      </c>
      <c r="G1999" s="594" t="s">
        <v>3358</v>
      </c>
      <c r="H1999" s="594" t="s">
        <v>10178</v>
      </c>
    </row>
    <row r="2000" spans="1:8" x14ac:dyDescent="0.25">
      <c r="A2000" s="619">
        <v>1550</v>
      </c>
      <c r="B2000" s="602" t="s">
        <v>6334</v>
      </c>
      <c r="C2000" s="298" t="s">
        <v>13708</v>
      </c>
      <c r="D2000" s="594"/>
      <c r="E2000" s="594"/>
      <c r="F2000" s="594" t="s">
        <v>9708</v>
      </c>
      <c r="G2000" s="594" t="s">
        <v>3360</v>
      </c>
      <c r="H2000" s="594" t="s">
        <v>10178</v>
      </c>
    </row>
    <row r="2001" spans="1:8" x14ac:dyDescent="0.25">
      <c r="A2001" s="619">
        <v>1550</v>
      </c>
      <c r="B2001" s="602" t="s">
        <v>6334</v>
      </c>
      <c r="C2001" s="298" t="s">
        <v>13709</v>
      </c>
      <c r="D2001" s="594"/>
      <c r="E2001" s="594"/>
      <c r="F2001" s="594" t="s">
        <v>11326</v>
      </c>
      <c r="G2001" s="594" t="s">
        <v>3362</v>
      </c>
      <c r="H2001" s="594" t="s">
        <v>10178</v>
      </c>
    </row>
    <row r="2002" spans="1:8" x14ac:dyDescent="0.25">
      <c r="A2002" s="619">
        <v>1550</v>
      </c>
      <c r="B2002" s="602" t="s">
        <v>6334</v>
      </c>
      <c r="C2002" s="298" t="s">
        <v>13710</v>
      </c>
      <c r="D2002" s="594"/>
      <c r="E2002" s="594"/>
      <c r="F2002" s="594" t="s">
        <v>9715</v>
      </c>
      <c r="G2002" s="594" t="s">
        <v>3367</v>
      </c>
      <c r="H2002" s="594" t="s">
        <v>10178</v>
      </c>
    </row>
    <row r="2003" spans="1:8" x14ac:dyDescent="0.25">
      <c r="A2003" s="619">
        <v>1550</v>
      </c>
      <c r="B2003" s="602" t="s">
        <v>6334</v>
      </c>
      <c r="C2003" s="298" t="s">
        <v>13711</v>
      </c>
      <c r="D2003" s="594"/>
      <c r="E2003" s="594"/>
      <c r="F2003" s="594" t="s">
        <v>9717</v>
      </c>
      <c r="G2003" s="594" t="s">
        <v>3369</v>
      </c>
      <c r="H2003" s="594" t="s">
        <v>10178</v>
      </c>
    </row>
    <row r="2004" spans="1:8" x14ac:dyDescent="0.25">
      <c r="A2004" s="619">
        <v>1550</v>
      </c>
      <c r="B2004" s="602" t="s">
        <v>6334</v>
      </c>
      <c r="C2004" s="298" t="s">
        <v>13712</v>
      </c>
      <c r="D2004" s="594"/>
      <c r="E2004" s="594"/>
      <c r="F2004" s="594" t="s">
        <v>11327</v>
      </c>
      <c r="G2004" s="594" t="s">
        <v>3372</v>
      </c>
      <c r="H2004" s="594" t="s">
        <v>10178</v>
      </c>
    </row>
    <row r="2005" spans="1:8" x14ac:dyDescent="0.25">
      <c r="A2005" s="619">
        <v>1550</v>
      </c>
      <c r="B2005" s="602" t="s">
        <v>6334</v>
      </c>
      <c r="C2005" s="298" t="s">
        <v>13713</v>
      </c>
      <c r="D2005" s="594"/>
      <c r="E2005" s="594"/>
      <c r="F2005" s="594" t="s">
        <v>11328</v>
      </c>
      <c r="G2005" s="594" t="s">
        <v>3374</v>
      </c>
      <c r="H2005" s="594" t="s">
        <v>10178</v>
      </c>
    </row>
    <row r="2006" spans="1:8" x14ac:dyDescent="0.25">
      <c r="A2006" s="619">
        <v>1550</v>
      </c>
      <c r="B2006" s="602" t="s">
        <v>6334</v>
      </c>
      <c r="C2006" s="298" t="s">
        <v>13714</v>
      </c>
      <c r="D2006" s="594"/>
      <c r="E2006" s="594"/>
      <c r="F2006" s="594" t="s">
        <v>11329</v>
      </c>
      <c r="G2006" s="594" t="s">
        <v>3376</v>
      </c>
      <c r="H2006" s="594" t="s">
        <v>10178</v>
      </c>
    </row>
    <row r="2007" spans="1:8" x14ac:dyDescent="0.25">
      <c r="A2007" s="619">
        <v>1550</v>
      </c>
      <c r="B2007" s="602" t="s">
        <v>6334</v>
      </c>
      <c r="C2007" s="298" t="s">
        <v>13715</v>
      </c>
      <c r="D2007" s="594"/>
      <c r="E2007" s="594"/>
      <c r="F2007" s="594" t="s">
        <v>11330</v>
      </c>
      <c r="G2007" s="594" t="s">
        <v>3378</v>
      </c>
      <c r="H2007" s="594" t="s">
        <v>10178</v>
      </c>
    </row>
    <row r="2008" spans="1:8" x14ac:dyDescent="0.25">
      <c r="A2008" s="619">
        <v>1550</v>
      </c>
      <c r="B2008" s="602" t="s">
        <v>6334</v>
      </c>
      <c r="C2008" s="298" t="s">
        <v>13716</v>
      </c>
      <c r="D2008" s="594"/>
      <c r="E2008" s="594"/>
      <c r="F2008" s="594" t="s">
        <v>11331</v>
      </c>
      <c r="G2008" s="594" t="s">
        <v>3380</v>
      </c>
      <c r="H2008" s="594" t="s">
        <v>10178</v>
      </c>
    </row>
    <row r="2009" spans="1:8" x14ac:dyDescent="0.25">
      <c r="A2009" s="619">
        <v>1550</v>
      </c>
      <c r="B2009" s="602" t="s">
        <v>6334</v>
      </c>
      <c r="C2009" s="298" t="s">
        <v>13717</v>
      </c>
      <c r="D2009" s="594"/>
      <c r="E2009" s="594"/>
      <c r="F2009" s="594" t="s">
        <v>9739</v>
      </c>
      <c r="G2009" s="594" t="s">
        <v>3287</v>
      </c>
      <c r="H2009" s="594" t="s">
        <v>10178</v>
      </c>
    </row>
    <row r="2010" spans="1:8" x14ac:dyDescent="0.25">
      <c r="A2010" s="619">
        <v>1550</v>
      </c>
      <c r="B2010" s="602" t="s">
        <v>6334</v>
      </c>
      <c r="C2010" s="298" t="s">
        <v>13718</v>
      </c>
      <c r="D2010" s="594"/>
      <c r="E2010" s="594"/>
      <c r="F2010" s="594" t="s">
        <v>11332</v>
      </c>
      <c r="G2010" s="594" t="s">
        <v>3388</v>
      </c>
      <c r="H2010" s="594" t="s">
        <v>10178</v>
      </c>
    </row>
    <row r="2011" spans="1:8" x14ac:dyDescent="0.25">
      <c r="A2011" s="619">
        <v>1550</v>
      </c>
      <c r="B2011" s="602" t="s">
        <v>6334</v>
      </c>
      <c r="C2011" s="298" t="s">
        <v>13719</v>
      </c>
      <c r="D2011" s="594"/>
      <c r="E2011" s="594"/>
      <c r="F2011" s="594" t="s">
        <v>11333</v>
      </c>
      <c r="G2011" s="594" t="s">
        <v>3390</v>
      </c>
      <c r="H2011" s="594" t="s">
        <v>10178</v>
      </c>
    </row>
    <row r="2012" spans="1:8" x14ac:dyDescent="0.25">
      <c r="A2012" s="619">
        <v>1550</v>
      </c>
      <c r="B2012" s="602" t="s">
        <v>6334</v>
      </c>
      <c r="C2012" s="298" t="s">
        <v>13719</v>
      </c>
      <c r="D2012" s="594"/>
      <c r="E2012" s="594"/>
      <c r="F2012" s="594" t="s">
        <v>11334</v>
      </c>
      <c r="G2012" s="594" t="s">
        <v>3393</v>
      </c>
      <c r="H2012" s="594" t="s">
        <v>10178</v>
      </c>
    </row>
    <row r="2013" spans="1:8" x14ac:dyDescent="0.25">
      <c r="A2013" s="619">
        <v>1550</v>
      </c>
      <c r="B2013" s="602" t="s">
        <v>6334</v>
      </c>
      <c r="C2013" s="298" t="s">
        <v>13720</v>
      </c>
      <c r="D2013" s="594"/>
      <c r="E2013" s="594"/>
      <c r="F2013" s="594" t="s">
        <v>11335</v>
      </c>
      <c r="G2013" s="594" t="s">
        <v>3395</v>
      </c>
      <c r="H2013" s="594" t="s">
        <v>10178</v>
      </c>
    </row>
    <row r="2014" spans="1:8" x14ac:dyDescent="0.25">
      <c r="A2014" s="619">
        <v>1550</v>
      </c>
      <c r="B2014" s="602" t="s">
        <v>6334</v>
      </c>
      <c r="C2014" s="298" t="s">
        <v>13721</v>
      </c>
      <c r="D2014" s="594"/>
      <c r="E2014" s="594"/>
      <c r="F2014" s="594" t="s">
        <v>11336</v>
      </c>
      <c r="G2014" s="594" t="s">
        <v>3397</v>
      </c>
      <c r="H2014" s="594" t="s">
        <v>10178</v>
      </c>
    </row>
    <row r="2015" spans="1:8" x14ac:dyDescent="0.25">
      <c r="A2015" s="619">
        <v>1550</v>
      </c>
      <c r="B2015" s="602" t="s">
        <v>6334</v>
      </c>
      <c r="C2015" s="298" t="s">
        <v>13722</v>
      </c>
      <c r="D2015" s="594"/>
      <c r="E2015" s="594"/>
      <c r="F2015" s="594" t="s">
        <v>11337</v>
      </c>
      <c r="G2015" s="594" t="s">
        <v>3399</v>
      </c>
      <c r="H2015" s="594" t="s">
        <v>10178</v>
      </c>
    </row>
    <row r="2016" spans="1:8" x14ac:dyDescent="0.25">
      <c r="A2016" s="619">
        <v>1550</v>
      </c>
      <c r="B2016" s="602" t="s">
        <v>6334</v>
      </c>
      <c r="C2016" s="298" t="s">
        <v>13723</v>
      </c>
      <c r="D2016" s="594"/>
      <c r="E2016" s="594"/>
      <c r="F2016" s="594" t="s">
        <v>11338</v>
      </c>
      <c r="G2016" s="594" t="s">
        <v>3311</v>
      </c>
      <c r="H2016" s="594" t="s">
        <v>10178</v>
      </c>
    </row>
    <row r="2017" spans="1:8" x14ac:dyDescent="0.25">
      <c r="A2017" s="619">
        <v>1550</v>
      </c>
      <c r="B2017" s="602" t="s">
        <v>6334</v>
      </c>
      <c r="C2017" s="298" t="s">
        <v>13724</v>
      </c>
      <c r="D2017" s="594"/>
      <c r="E2017" s="594"/>
      <c r="F2017" s="594" t="s">
        <v>11339</v>
      </c>
      <c r="G2017" s="594" t="s">
        <v>3315</v>
      </c>
      <c r="H2017" s="594" t="s">
        <v>10178</v>
      </c>
    </row>
    <row r="2018" spans="1:8" x14ac:dyDescent="0.25">
      <c r="A2018" s="619">
        <v>1550</v>
      </c>
      <c r="B2018" s="602" t="s">
        <v>6334</v>
      </c>
      <c r="C2018" s="298" t="s">
        <v>13725</v>
      </c>
      <c r="D2018" s="594"/>
      <c r="E2018" s="594"/>
      <c r="F2018" s="594" t="s">
        <v>11340</v>
      </c>
      <c r="G2018" s="594" t="s">
        <v>3401</v>
      </c>
      <c r="H2018" s="594" t="s">
        <v>10178</v>
      </c>
    </row>
    <row r="2019" spans="1:8" x14ac:dyDescent="0.25">
      <c r="A2019" s="619">
        <v>1560</v>
      </c>
      <c r="B2019" s="602" t="s">
        <v>6335</v>
      </c>
      <c r="C2019" s="298" t="s">
        <v>13726</v>
      </c>
      <c r="D2019" s="594"/>
      <c r="E2019" s="594"/>
      <c r="F2019" s="594" t="s">
        <v>11341</v>
      </c>
      <c r="G2019" s="594" t="s">
        <v>3403</v>
      </c>
      <c r="H2019" s="594" t="s">
        <v>10178</v>
      </c>
    </row>
    <row r="2020" spans="1:8" x14ac:dyDescent="0.25">
      <c r="A2020" s="619">
        <v>1560</v>
      </c>
      <c r="B2020" s="602" t="s">
        <v>6335</v>
      </c>
      <c r="C2020" s="298" t="s">
        <v>13727</v>
      </c>
      <c r="D2020" s="594"/>
      <c r="E2020" s="594"/>
      <c r="F2020" s="594" t="s">
        <v>11342</v>
      </c>
      <c r="G2020" s="594" t="s">
        <v>3404</v>
      </c>
      <c r="H2020" s="594" t="s">
        <v>10178</v>
      </c>
    </row>
    <row r="2021" spans="1:8" x14ac:dyDescent="0.25">
      <c r="A2021" s="619">
        <v>1560</v>
      </c>
      <c r="B2021" s="602" t="s">
        <v>6335</v>
      </c>
      <c r="C2021" s="298" t="s">
        <v>13728</v>
      </c>
      <c r="D2021" s="594"/>
      <c r="E2021" s="594"/>
      <c r="F2021" s="594" t="s">
        <v>11343</v>
      </c>
      <c r="G2021" s="594" t="s">
        <v>3407</v>
      </c>
      <c r="H2021" s="594" t="s">
        <v>10178</v>
      </c>
    </row>
    <row r="2022" spans="1:8" x14ac:dyDescent="0.25">
      <c r="A2022" s="619">
        <v>1560</v>
      </c>
      <c r="B2022" s="602" t="s">
        <v>6335</v>
      </c>
      <c r="C2022" s="298" t="s">
        <v>13729</v>
      </c>
      <c r="D2022" s="594"/>
      <c r="E2022" s="594"/>
      <c r="F2022" s="594" t="s">
        <v>11344</v>
      </c>
      <c r="G2022" s="594" t="s">
        <v>3409</v>
      </c>
      <c r="H2022" s="594" t="s">
        <v>10178</v>
      </c>
    </row>
    <row r="2023" spans="1:8" x14ac:dyDescent="0.25">
      <c r="A2023" s="619">
        <v>1560</v>
      </c>
      <c r="B2023" s="602" t="s">
        <v>6335</v>
      </c>
      <c r="C2023" s="298" t="s">
        <v>13730</v>
      </c>
      <c r="D2023" s="594"/>
      <c r="E2023" s="594"/>
      <c r="F2023" s="594" t="s">
        <v>11345</v>
      </c>
      <c r="G2023" s="594" t="s">
        <v>3415</v>
      </c>
      <c r="H2023" s="594" t="s">
        <v>10178</v>
      </c>
    </row>
    <row r="2024" spans="1:8" x14ac:dyDescent="0.25">
      <c r="A2024" s="619">
        <v>1560</v>
      </c>
      <c r="B2024" s="602" t="s">
        <v>6335</v>
      </c>
      <c r="C2024" s="298" t="s">
        <v>13731</v>
      </c>
      <c r="D2024" s="594"/>
      <c r="E2024" s="594"/>
      <c r="F2024" s="594" t="s">
        <v>11346</v>
      </c>
      <c r="G2024" s="594" t="s">
        <v>3418</v>
      </c>
      <c r="H2024" s="594" t="s">
        <v>10178</v>
      </c>
    </row>
    <row r="2025" spans="1:8" x14ac:dyDescent="0.25">
      <c r="A2025" s="619">
        <v>1560</v>
      </c>
      <c r="B2025" s="602" t="s">
        <v>6335</v>
      </c>
      <c r="C2025" s="298" t="s">
        <v>13732</v>
      </c>
      <c r="D2025" s="594"/>
      <c r="E2025" s="594"/>
      <c r="F2025" s="594" t="s">
        <v>11347</v>
      </c>
      <c r="G2025" s="594" t="s">
        <v>3420</v>
      </c>
      <c r="H2025" s="594" t="s">
        <v>10178</v>
      </c>
    </row>
    <row r="2026" spans="1:8" x14ac:dyDescent="0.25">
      <c r="A2026" s="619">
        <v>1560</v>
      </c>
      <c r="B2026" s="602" t="s">
        <v>6335</v>
      </c>
      <c r="C2026" s="298" t="s">
        <v>13733</v>
      </c>
      <c r="D2026" s="594"/>
      <c r="E2026" s="594"/>
      <c r="F2026" s="594" t="s">
        <v>11348</v>
      </c>
      <c r="G2026" s="594" t="s">
        <v>3425</v>
      </c>
      <c r="H2026" s="594" t="s">
        <v>10178</v>
      </c>
    </row>
    <row r="2027" spans="1:8" x14ac:dyDescent="0.25">
      <c r="A2027" s="619">
        <v>1560</v>
      </c>
      <c r="B2027" s="602" t="s">
        <v>6335</v>
      </c>
      <c r="C2027" s="298" t="s">
        <v>13734</v>
      </c>
      <c r="D2027" s="594"/>
      <c r="E2027" s="594"/>
      <c r="F2027" s="594" t="s">
        <v>9653</v>
      </c>
      <c r="G2027" s="594" t="s">
        <v>3312</v>
      </c>
      <c r="H2027" s="594" t="s">
        <v>10178</v>
      </c>
    </row>
    <row r="2028" spans="1:8" x14ac:dyDescent="0.25">
      <c r="A2028" s="619">
        <v>1560</v>
      </c>
      <c r="B2028" s="602" t="s">
        <v>6335</v>
      </c>
      <c r="C2028" s="298" t="s">
        <v>13735</v>
      </c>
      <c r="D2028" s="594"/>
      <c r="E2028" s="594"/>
      <c r="F2028" s="594" t="s">
        <v>11349</v>
      </c>
      <c r="G2028" s="594" t="s">
        <v>3326</v>
      </c>
      <c r="H2028" s="594" t="s">
        <v>10178</v>
      </c>
    </row>
    <row r="2029" spans="1:8" x14ac:dyDescent="0.25">
      <c r="A2029" s="619">
        <v>1560</v>
      </c>
      <c r="B2029" s="602" t="s">
        <v>6335</v>
      </c>
      <c r="C2029" s="298" t="s">
        <v>13736</v>
      </c>
      <c r="D2029" s="594"/>
      <c r="E2029" s="594"/>
      <c r="F2029" s="594" t="s">
        <v>11350</v>
      </c>
      <c r="G2029" s="594" t="s">
        <v>3400</v>
      </c>
      <c r="H2029" s="594" t="s">
        <v>10178</v>
      </c>
    </row>
    <row r="2030" spans="1:8" x14ac:dyDescent="0.25">
      <c r="A2030" s="619">
        <v>1560</v>
      </c>
      <c r="B2030" s="602" t="s">
        <v>6335</v>
      </c>
      <c r="C2030" s="298" t="s">
        <v>13737</v>
      </c>
      <c r="D2030" s="594"/>
      <c r="E2030" s="594"/>
      <c r="F2030" s="594" t="s">
        <v>11351</v>
      </c>
      <c r="G2030" s="594" t="s">
        <v>3328</v>
      </c>
      <c r="H2030" s="594" t="s">
        <v>10178</v>
      </c>
    </row>
    <row r="2031" spans="1:8" x14ac:dyDescent="0.25">
      <c r="A2031" s="619">
        <v>1560</v>
      </c>
      <c r="B2031" s="602" t="s">
        <v>6335</v>
      </c>
      <c r="C2031" s="298" t="s">
        <v>13738</v>
      </c>
      <c r="D2031" s="594"/>
      <c r="E2031" s="594"/>
      <c r="F2031" s="594" t="s">
        <v>9757</v>
      </c>
      <c r="G2031" s="594" t="s">
        <v>3402</v>
      </c>
      <c r="H2031" s="594" t="s">
        <v>10178</v>
      </c>
    </row>
    <row r="2032" spans="1:8" x14ac:dyDescent="0.25">
      <c r="A2032" s="619">
        <v>1560</v>
      </c>
      <c r="B2032" s="602" t="s">
        <v>6335</v>
      </c>
      <c r="C2032" s="298" t="s">
        <v>13739</v>
      </c>
      <c r="D2032" s="594"/>
      <c r="E2032" s="594"/>
      <c r="F2032" s="594" t="s">
        <v>11352</v>
      </c>
      <c r="G2032" s="594" t="s">
        <v>3336</v>
      </c>
      <c r="H2032" s="594" t="s">
        <v>10178</v>
      </c>
    </row>
    <row r="2033" spans="1:8" x14ac:dyDescent="0.25">
      <c r="A2033" s="619">
        <v>1560</v>
      </c>
      <c r="B2033" s="602" t="s">
        <v>6335</v>
      </c>
      <c r="C2033" s="298" t="s">
        <v>13740</v>
      </c>
      <c r="D2033" s="594"/>
      <c r="E2033" s="594"/>
      <c r="F2033" s="594" t="s">
        <v>11353</v>
      </c>
      <c r="G2033" s="594" t="s">
        <v>3338</v>
      </c>
      <c r="H2033" s="594" t="s">
        <v>10178</v>
      </c>
    </row>
    <row r="2034" spans="1:8" x14ac:dyDescent="0.25">
      <c r="A2034" s="619">
        <v>1560</v>
      </c>
      <c r="B2034" s="602" t="s">
        <v>6335</v>
      </c>
      <c r="C2034" s="298" t="s">
        <v>13741</v>
      </c>
      <c r="D2034" s="594"/>
      <c r="E2034" s="594"/>
      <c r="F2034" s="594" t="s">
        <v>11354</v>
      </c>
      <c r="G2034" s="594" t="s">
        <v>3406</v>
      </c>
      <c r="H2034" s="594" t="s">
        <v>10178</v>
      </c>
    </row>
    <row r="2035" spans="1:8" x14ac:dyDescent="0.25">
      <c r="A2035" s="619">
        <v>1560</v>
      </c>
      <c r="B2035" s="602" t="s">
        <v>6335</v>
      </c>
      <c r="C2035" s="298" t="s">
        <v>13742</v>
      </c>
      <c r="D2035" s="594"/>
      <c r="E2035" s="594"/>
      <c r="F2035" s="594" t="s">
        <v>11355</v>
      </c>
      <c r="G2035" s="594" t="s">
        <v>3342</v>
      </c>
      <c r="H2035" s="594" t="s">
        <v>10178</v>
      </c>
    </row>
    <row r="2036" spans="1:8" x14ac:dyDescent="0.25">
      <c r="A2036" s="619">
        <v>1560</v>
      </c>
      <c r="B2036" s="602" t="s">
        <v>6335</v>
      </c>
      <c r="C2036" s="298" t="s">
        <v>13743</v>
      </c>
      <c r="D2036" s="594"/>
      <c r="E2036" s="594"/>
      <c r="F2036" s="594" t="s">
        <v>9688</v>
      </c>
      <c r="G2036" s="594" t="s">
        <v>3344</v>
      </c>
      <c r="H2036" s="594" t="s">
        <v>10178</v>
      </c>
    </row>
    <row r="2037" spans="1:8" x14ac:dyDescent="0.25">
      <c r="A2037" s="619">
        <v>1560</v>
      </c>
      <c r="B2037" s="602" t="s">
        <v>6335</v>
      </c>
      <c r="C2037" s="298" t="s">
        <v>13744</v>
      </c>
      <c r="D2037" s="594"/>
      <c r="E2037" s="594"/>
      <c r="F2037" s="594" t="s">
        <v>11356</v>
      </c>
      <c r="G2037" s="594" t="s">
        <v>3408</v>
      </c>
      <c r="H2037" s="594" t="s">
        <v>10178</v>
      </c>
    </row>
    <row r="2038" spans="1:8" x14ac:dyDescent="0.25">
      <c r="A2038" s="619">
        <v>1560</v>
      </c>
      <c r="B2038" s="602" t="s">
        <v>6335</v>
      </c>
      <c r="C2038" s="298" t="s">
        <v>13745</v>
      </c>
      <c r="D2038" s="594"/>
      <c r="E2038" s="594"/>
      <c r="F2038" s="594" t="s">
        <v>11357</v>
      </c>
      <c r="G2038" s="594" t="s">
        <v>3410</v>
      </c>
      <c r="H2038" s="594" t="s">
        <v>10178</v>
      </c>
    </row>
    <row r="2039" spans="1:8" x14ac:dyDescent="0.25">
      <c r="A2039" s="619">
        <v>1560</v>
      </c>
      <c r="B2039" s="602" t="s">
        <v>6335</v>
      </c>
      <c r="C2039" s="298" t="s">
        <v>13746</v>
      </c>
      <c r="D2039" s="594"/>
      <c r="E2039" s="594"/>
      <c r="F2039" s="594" t="s">
        <v>11358</v>
      </c>
      <c r="G2039" s="594" t="s">
        <v>3351</v>
      </c>
      <c r="H2039" s="594" t="s">
        <v>10178</v>
      </c>
    </row>
    <row r="2040" spans="1:8" x14ac:dyDescent="0.25">
      <c r="A2040" s="619">
        <v>1560</v>
      </c>
      <c r="B2040" s="602" t="s">
        <v>6335</v>
      </c>
      <c r="C2040" s="298" t="s">
        <v>13747</v>
      </c>
      <c r="D2040" s="594"/>
      <c r="E2040" s="594"/>
      <c r="F2040" s="594" t="s">
        <v>11359</v>
      </c>
      <c r="G2040" s="594" t="s">
        <v>3414</v>
      </c>
      <c r="H2040" s="594" t="s">
        <v>10178</v>
      </c>
    </row>
    <row r="2041" spans="1:8" x14ac:dyDescent="0.25">
      <c r="A2041" s="619">
        <v>1560</v>
      </c>
      <c r="B2041" s="602" t="s">
        <v>6335</v>
      </c>
      <c r="C2041" s="298" t="s">
        <v>13748</v>
      </c>
      <c r="D2041" s="594"/>
      <c r="E2041" s="594"/>
      <c r="F2041" s="594" t="s">
        <v>11360</v>
      </c>
      <c r="G2041" s="594" t="s">
        <v>3419</v>
      </c>
      <c r="H2041" s="594" t="s">
        <v>10178</v>
      </c>
    </row>
    <row r="2042" spans="1:8" x14ac:dyDescent="0.25">
      <c r="A2042" s="619">
        <v>1560</v>
      </c>
      <c r="B2042" s="602" t="s">
        <v>6335</v>
      </c>
      <c r="C2042" s="298" t="s">
        <v>13749</v>
      </c>
      <c r="D2042" s="594"/>
      <c r="E2042" s="594"/>
      <c r="F2042" s="594" t="s">
        <v>9777</v>
      </c>
      <c r="G2042" s="594" t="s">
        <v>3417</v>
      </c>
      <c r="H2042" s="594" t="s">
        <v>10178</v>
      </c>
    </row>
    <row r="2043" spans="1:8" x14ac:dyDescent="0.25">
      <c r="A2043" s="619">
        <v>1560</v>
      </c>
      <c r="B2043" s="602" t="s">
        <v>6335</v>
      </c>
      <c r="C2043" s="298" t="s">
        <v>13750</v>
      </c>
      <c r="D2043" s="594"/>
      <c r="E2043" s="594"/>
      <c r="F2043" s="594" t="s">
        <v>11361</v>
      </c>
      <c r="G2043" s="594" t="s">
        <v>3299</v>
      </c>
      <c r="H2043" s="594" t="s">
        <v>10178</v>
      </c>
    </row>
    <row r="2044" spans="1:8" x14ac:dyDescent="0.25">
      <c r="A2044" s="619">
        <v>1560</v>
      </c>
      <c r="B2044" s="602" t="s">
        <v>6335</v>
      </c>
      <c r="C2044" s="298" t="s">
        <v>13751</v>
      </c>
      <c r="D2044" s="594"/>
      <c r="E2044" s="594"/>
      <c r="F2044" s="594" t="s">
        <v>9770</v>
      </c>
      <c r="G2044" s="594" t="s">
        <v>3413</v>
      </c>
      <c r="H2044" s="594" t="s">
        <v>10178</v>
      </c>
    </row>
    <row r="2045" spans="1:8" x14ac:dyDescent="0.25">
      <c r="A2045" s="619">
        <v>1560</v>
      </c>
      <c r="B2045" s="602" t="s">
        <v>6335</v>
      </c>
      <c r="C2045" s="298" t="s">
        <v>13752</v>
      </c>
      <c r="D2045" s="594"/>
      <c r="E2045" s="594"/>
      <c r="F2045" s="594" t="s">
        <v>11362</v>
      </c>
      <c r="G2045" s="594" t="s">
        <v>3347</v>
      </c>
      <c r="H2045" s="594" t="s">
        <v>10178</v>
      </c>
    </row>
    <row r="2046" spans="1:8" x14ac:dyDescent="0.25">
      <c r="A2046" s="619">
        <v>1560</v>
      </c>
      <c r="B2046" s="602" t="s">
        <v>6335</v>
      </c>
      <c r="C2046" s="298" t="s">
        <v>13753</v>
      </c>
      <c r="D2046" s="594"/>
      <c r="E2046" s="594"/>
      <c r="F2046" s="594" t="s">
        <v>9693</v>
      </c>
      <c r="G2046" s="594" t="s">
        <v>3384</v>
      </c>
      <c r="H2046" s="594" t="s">
        <v>10178</v>
      </c>
    </row>
    <row r="2047" spans="1:8" x14ac:dyDescent="0.25">
      <c r="A2047" s="619">
        <v>1560</v>
      </c>
      <c r="B2047" s="602" t="s">
        <v>6335</v>
      </c>
      <c r="C2047" s="298" t="s">
        <v>13754</v>
      </c>
      <c r="D2047" s="594"/>
      <c r="E2047" s="594"/>
      <c r="F2047" s="594" t="s">
        <v>11363</v>
      </c>
      <c r="G2047" s="594" t="s">
        <v>3423</v>
      </c>
      <c r="H2047" s="594" t="s">
        <v>10178</v>
      </c>
    </row>
    <row r="2048" spans="1:8" x14ac:dyDescent="0.25">
      <c r="A2048" s="619">
        <v>1560</v>
      </c>
      <c r="B2048" s="602" t="s">
        <v>6335</v>
      </c>
      <c r="C2048" s="298" t="s">
        <v>13755</v>
      </c>
      <c r="D2048" s="594"/>
      <c r="E2048" s="594"/>
      <c r="F2048" s="594" t="s">
        <v>9707</v>
      </c>
      <c r="G2048" s="594" t="s">
        <v>3359</v>
      </c>
      <c r="H2048" s="594" t="s">
        <v>10178</v>
      </c>
    </row>
    <row r="2049" spans="1:8" x14ac:dyDescent="0.25">
      <c r="A2049" s="619">
        <v>1560</v>
      </c>
      <c r="B2049" s="602" t="s">
        <v>6335</v>
      </c>
      <c r="C2049" s="298" t="s">
        <v>13756</v>
      </c>
      <c r="D2049" s="594"/>
      <c r="E2049" s="594"/>
      <c r="F2049" s="594" t="s">
        <v>11364</v>
      </c>
      <c r="G2049" s="594" t="s">
        <v>3355</v>
      </c>
      <c r="H2049" s="594" t="s">
        <v>10178</v>
      </c>
    </row>
    <row r="2050" spans="1:8" x14ac:dyDescent="0.25">
      <c r="A2050" s="619">
        <v>1560</v>
      </c>
      <c r="B2050" s="602" t="s">
        <v>6335</v>
      </c>
      <c r="C2050" s="298" t="s">
        <v>13757</v>
      </c>
      <c r="D2050" s="594"/>
      <c r="E2050" s="594"/>
      <c r="F2050" s="594" t="s">
        <v>9712</v>
      </c>
      <c r="G2050" s="594" t="s">
        <v>3363</v>
      </c>
      <c r="H2050" s="594" t="s">
        <v>10178</v>
      </c>
    </row>
    <row r="2051" spans="1:8" x14ac:dyDescent="0.25">
      <c r="A2051" s="619">
        <v>1560</v>
      </c>
      <c r="B2051" s="602" t="s">
        <v>6335</v>
      </c>
      <c r="C2051" s="298" t="s">
        <v>13758</v>
      </c>
      <c r="D2051" s="594"/>
      <c r="E2051" s="594"/>
      <c r="F2051" s="594" t="s">
        <v>11365</v>
      </c>
      <c r="G2051" s="594" t="s">
        <v>3361</v>
      </c>
      <c r="H2051" s="594" t="s">
        <v>10178</v>
      </c>
    </row>
    <row r="2052" spans="1:8" x14ac:dyDescent="0.25">
      <c r="A2052" s="619">
        <v>1560</v>
      </c>
      <c r="B2052" s="602" t="s">
        <v>6335</v>
      </c>
      <c r="C2052" s="298" t="s">
        <v>13759</v>
      </c>
      <c r="D2052" s="594"/>
      <c r="E2052" s="594"/>
      <c r="F2052" s="594" t="s">
        <v>9776</v>
      </c>
      <c r="G2052" s="594" t="s">
        <v>3426</v>
      </c>
      <c r="H2052" s="594" t="s">
        <v>10178</v>
      </c>
    </row>
    <row r="2053" spans="1:8" x14ac:dyDescent="0.25">
      <c r="A2053" s="619">
        <v>1560</v>
      </c>
      <c r="B2053" s="602" t="s">
        <v>6335</v>
      </c>
      <c r="C2053" s="298" t="s">
        <v>13760</v>
      </c>
      <c r="D2053" s="594"/>
      <c r="E2053" s="594"/>
      <c r="F2053" s="594" t="s">
        <v>11366</v>
      </c>
      <c r="G2053" s="594" t="s">
        <v>3366</v>
      </c>
      <c r="H2053" s="594" t="s">
        <v>10178</v>
      </c>
    </row>
    <row r="2054" spans="1:8" x14ac:dyDescent="0.25">
      <c r="A2054" s="619">
        <v>1560</v>
      </c>
      <c r="B2054" s="602" t="s">
        <v>6335</v>
      </c>
      <c r="C2054" s="298" t="s">
        <v>13761</v>
      </c>
      <c r="D2054" s="594"/>
      <c r="E2054" s="594"/>
      <c r="F2054" s="594" t="s">
        <v>9716</v>
      </c>
      <c r="G2054" s="594" t="s">
        <v>3368</v>
      </c>
      <c r="H2054" s="594" t="s">
        <v>10178</v>
      </c>
    </row>
    <row r="2055" spans="1:8" x14ac:dyDescent="0.25">
      <c r="A2055" s="619">
        <v>1560</v>
      </c>
      <c r="B2055" s="602" t="s">
        <v>6335</v>
      </c>
      <c r="C2055" s="298" t="s">
        <v>13762</v>
      </c>
      <c r="D2055" s="594"/>
      <c r="E2055" s="594"/>
      <c r="F2055" s="594" t="s">
        <v>11367</v>
      </c>
      <c r="G2055" s="594" t="s">
        <v>3331</v>
      </c>
      <c r="H2055" s="594" t="s">
        <v>10178</v>
      </c>
    </row>
    <row r="2056" spans="1:8" x14ac:dyDescent="0.25">
      <c r="A2056" s="619">
        <v>1560</v>
      </c>
      <c r="B2056" s="602" t="s">
        <v>6335</v>
      </c>
      <c r="C2056" s="298" t="s">
        <v>13763</v>
      </c>
      <c r="D2056" s="594"/>
      <c r="E2056" s="594"/>
      <c r="F2056" s="594" t="s">
        <v>9719</v>
      </c>
      <c r="G2056" s="594" t="s">
        <v>3332</v>
      </c>
      <c r="H2056" s="594" t="s">
        <v>10178</v>
      </c>
    </row>
    <row r="2057" spans="1:8" x14ac:dyDescent="0.25">
      <c r="A2057" s="619">
        <v>1560</v>
      </c>
      <c r="B2057" s="602" t="s">
        <v>6335</v>
      </c>
      <c r="C2057" s="298" t="s">
        <v>13764</v>
      </c>
      <c r="D2057" s="594"/>
      <c r="E2057" s="594"/>
      <c r="F2057" s="594" t="s">
        <v>11368</v>
      </c>
      <c r="G2057" s="594" t="s">
        <v>3371</v>
      </c>
      <c r="H2057" s="594" t="s">
        <v>10178</v>
      </c>
    </row>
    <row r="2058" spans="1:8" x14ac:dyDescent="0.25">
      <c r="A2058" s="619">
        <v>1560</v>
      </c>
      <c r="B2058" s="602" t="s">
        <v>6335</v>
      </c>
      <c r="C2058" s="298" t="s">
        <v>13765</v>
      </c>
      <c r="D2058" s="594"/>
      <c r="E2058" s="594"/>
      <c r="F2058" s="594" t="s">
        <v>11369</v>
      </c>
      <c r="G2058" s="594" t="s">
        <v>3373</v>
      </c>
      <c r="H2058" s="594" t="s">
        <v>10178</v>
      </c>
    </row>
    <row r="2059" spans="1:8" x14ac:dyDescent="0.25">
      <c r="A2059" s="619">
        <v>1560</v>
      </c>
      <c r="B2059" s="602" t="s">
        <v>6335</v>
      </c>
      <c r="C2059" s="298" t="s">
        <v>13766</v>
      </c>
      <c r="D2059" s="594"/>
      <c r="E2059" s="594"/>
      <c r="F2059" s="594" t="s">
        <v>11370</v>
      </c>
      <c r="G2059" s="594" t="s">
        <v>3375</v>
      </c>
      <c r="H2059" s="594" t="s">
        <v>10178</v>
      </c>
    </row>
    <row r="2060" spans="1:8" x14ac:dyDescent="0.25">
      <c r="A2060" s="619">
        <v>1560</v>
      </c>
      <c r="B2060" s="602" t="s">
        <v>6335</v>
      </c>
      <c r="C2060" s="298" t="s">
        <v>13767</v>
      </c>
      <c r="D2060" s="594"/>
      <c r="E2060" s="594"/>
      <c r="F2060" s="594" t="s">
        <v>11371</v>
      </c>
      <c r="G2060" s="594" t="s">
        <v>3385</v>
      </c>
      <c r="H2060" s="594" t="s">
        <v>10178</v>
      </c>
    </row>
    <row r="2061" spans="1:8" x14ac:dyDescent="0.25">
      <c r="A2061" s="619">
        <v>1560</v>
      </c>
      <c r="B2061" s="602" t="s">
        <v>6335</v>
      </c>
      <c r="C2061" s="298" t="s">
        <v>13768</v>
      </c>
      <c r="D2061" s="594"/>
      <c r="E2061" s="594"/>
      <c r="F2061" s="594" t="s">
        <v>11372</v>
      </c>
      <c r="G2061" s="594" t="s">
        <v>3386</v>
      </c>
      <c r="H2061" s="594" t="s">
        <v>10178</v>
      </c>
    </row>
    <row r="2062" spans="1:8" x14ac:dyDescent="0.25">
      <c r="A2062" s="619">
        <v>1560</v>
      </c>
      <c r="B2062" s="602" t="s">
        <v>6335</v>
      </c>
      <c r="C2062" s="298" t="s">
        <v>13769</v>
      </c>
      <c r="D2062" s="594"/>
      <c r="E2062" s="594"/>
      <c r="F2062" s="594" t="s">
        <v>9696</v>
      </c>
      <c r="G2062" s="594" t="s">
        <v>3350</v>
      </c>
      <c r="H2062" s="594" t="s">
        <v>10178</v>
      </c>
    </row>
    <row r="2063" spans="1:8" x14ac:dyDescent="0.25">
      <c r="A2063" s="619">
        <v>1560</v>
      </c>
      <c r="B2063" s="602" t="s">
        <v>6335</v>
      </c>
      <c r="C2063" s="298" t="s">
        <v>13770</v>
      </c>
      <c r="D2063" s="594"/>
      <c r="E2063" s="594"/>
      <c r="F2063" s="594" t="s">
        <v>9735</v>
      </c>
      <c r="G2063" s="594" t="s">
        <v>3383</v>
      </c>
      <c r="H2063" s="594" t="s">
        <v>10178</v>
      </c>
    </row>
    <row r="2064" spans="1:8" x14ac:dyDescent="0.25">
      <c r="A2064" s="619">
        <v>1560</v>
      </c>
      <c r="B2064" s="602" t="s">
        <v>6335</v>
      </c>
      <c r="C2064" s="298" t="s">
        <v>13771</v>
      </c>
      <c r="D2064" s="594"/>
      <c r="E2064" s="594"/>
      <c r="F2064" s="594" t="s">
        <v>9631</v>
      </c>
      <c r="G2064" s="594" t="s">
        <v>3290</v>
      </c>
      <c r="H2064" s="594" t="s">
        <v>10178</v>
      </c>
    </row>
    <row r="2065" spans="1:8" x14ac:dyDescent="0.25">
      <c r="A2065" s="619">
        <v>1560</v>
      </c>
      <c r="B2065" s="602" t="s">
        <v>6335</v>
      </c>
      <c r="C2065" s="298" t="s">
        <v>13772</v>
      </c>
      <c r="D2065" s="594"/>
      <c r="E2065" s="594"/>
      <c r="F2065" s="594" t="s">
        <v>11373</v>
      </c>
      <c r="G2065" s="594" t="s">
        <v>3379</v>
      </c>
      <c r="H2065" s="594" t="s">
        <v>10178</v>
      </c>
    </row>
    <row r="2066" spans="1:8" x14ac:dyDescent="0.25">
      <c r="A2066" s="619">
        <v>1560</v>
      </c>
      <c r="B2066" s="602" t="s">
        <v>6335</v>
      </c>
      <c r="C2066" s="298" t="s">
        <v>13773</v>
      </c>
      <c r="D2066" s="594"/>
      <c r="E2066" s="594"/>
      <c r="F2066" s="594" t="s">
        <v>11374</v>
      </c>
      <c r="G2066" s="594" t="s">
        <v>3382</v>
      </c>
      <c r="H2066" s="594" t="s">
        <v>10178</v>
      </c>
    </row>
    <row r="2067" spans="1:8" x14ac:dyDescent="0.25">
      <c r="A2067" s="619">
        <v>1560</v>
      </c>
      <c r="B2067" s="602" t="s">
        <v>6335</v>
      </c>
      <c r="C2067" s="298" t="s">
        <v>13774</v>
      </c>
      <c r="D2067" s="594"/>
      <c r="E2067" s="594"/>
      <c r="F2067" s="594" t="s">
        <v>11375</v>
      </c>
      <c r="G2067" s="594" t="s">
        <v>3387</v>
      </c>
      <c r="H2067" s="594" t="s">
        <v>10178</v>
      </c>
    </row>
    <row r="2068" spans="1:8" x14ac:dyDescent="0.25">
      <c r="A2068" s="619">
        <v>1560</v>
      </c>
      <c r="B2068" s="602" t="s">
        <v>6335</v>
      </c>
      <c r="C2068" s="298" t="s">
        <v>13775</v>
      </c>
      <c r="D2068" s="594"/>
      <c r="E2068" s="594"/>
      <c r="F2068" s="594" t="s">
        <v>11376</v>
      </c>
      <c r="G2068" s="594" t="s">
        <v>3392</v>
      </c>
      <c r="H2068" s="594" t="s">
        <v>10178</v>
      </c>
    </row>
    <row r="2069" spans="1:8" x14ac:dyDescent="0.25">
      <c r="A2069" s="619">
        <v>1560</v>
      </c>
      <c r="B2069" s="602" t="s">
        <v>6335</v>
      </c>
      <c r="C2069" s="298" t="s">
        <v>13776</v>
      </c>
      <c r="D2069" s="594"/>
      <c r="E2069" s="594"/>
      <c r="F2069" s="594" t="s">
        <v>11377</v>
      </c>
      <c r="G2069" s="594" t="s">
        <v>3297</v>
      </c>
      <c r="H2069" s="594" t="s">
        <v>10178</v>
      </c>
    </row>
    <row r="2070" spans="1:8" x14ac:dyDescent="0.25">
      <c r="A2070" s="619">
        <v>1560</v>
      </c>
      <c r="B2070" s="602" t="s">
        <v>6335</v>
      </c>
      <c r="C2070" s="298" t="s">
        <v>13777</v>
      </c>
      <c r="D2070" s="594"/>
      <c r="E2070" s="594"/>
      <c r="F2070" s="594" t="s">
        <v>11378</v>
      </c>
      <c r="G2070" s="594" t="s">
        <v>3280</v>
      </c>
      <c r="H2070" s="594" t="s">
        <v>10178</v>
      </c>
    </row>
    <row r="2071" spans="1:8" x14ac:dyDescent="0.25">
      <c r="A2071" s="619">
        <v>1570</v>
      </c>
      <c r="B2071" s="602" t="s">
        <v>6336</v>
      </c>
      <c r="C2071" s="298" t="s">
        <v>13778</v>
      </c>
      <c r="D2071" s="594"/>
      <c r="E2071" s="594"/>
      <c r="F2071" s="594" t="s">
        <v>9657</v>
      </c>
      <c r="G2071" s="594" t="s">
        <v>3317</v>
      </c>
      <c r="H2071" s="594" t="s">
        <v>10178</v>
      </c>
    </row>
    <row r="2072" spans="1:8" x14ac:dyDescent="0.25">
      <c r="A2072" s="619">
        <v>1570</v>
      </c>
      <c r="B2072" s="602" t="s">
        <v>6336</v>
      </c>
      <c r="C2072" s="298" t="s">
        <v>13779</v>
      </c>
      <c r="D2072" s="594"/>
      <c r="E2072" s="594"/>
      <c r="F2072" s="594" t="s">
        <v>9679</v>
      </c>
      <c r="G2072" s="594" t="s">
        <v>3293</v>
      </c>
      <c r="H2072" s="594" t="s">
        <v>10178</v>
      </c>
    </row>
    <row r="2073" spans="1:8" x14ac:dyDescent="0.25">
      <c r="A2073" s="619">
        <v>1570</v>
      </c>
      <c r="B2073" s="602" t="s">
        <v>6336</v>
      </c>
      <c r="C2073" s="298" t="s">
        <v>13780</v>
      </c>
      <c r="D2073" s="594"/>
      <c r="E2073" s="594"/>
      <c r="F2073" s="594" t="s">
        <v>9760</v>
      </c>
      <c r="G2073" s="594" t="s">
        <v>3405</v>
      </c>
      <c r="H2073" s="594" t="s">
        <v>10178</v>
      </c>
    </row>
    <row r="2074" spans="1:8" x14ac:dyDescent="0.25">
      <c r="A2074" s="619">
        <v>1570</v>
      </c>
      <c r="B2074" s="602" t="s">
        <v>6336</v>
      </c>
      <c r="C2074" s="298" t="s">
        <v>13781</v>
      </c>
      <c r="D2074" s="594"/>
      <c r="E2074" s="594"/>
      <c r="F2074" s="594" t="s">
        <v>9601</v>
      </c>
      <c r="G2074" s="594" t="s">
        <v>3272</v>
      </c>
      <c r="H2074" s="594" t="s">
        <v>10178</v>
      </c>
    </row>
    <row r="2075" spans="1:8" x14ac:dyDescent="0.25">
      <c r="A2075" s="619">
        <v>1570</v>
      </c>
      <c r="B2075" s="602" t="s">
        <v>6336</v>
      </c>
      <c r="C2075" s="298" t="s">
        <v>13782</v>
      </c>
      <c r="D2075" s="594"/>
      <c r="E2075" s="594"/>
      <c r="F2075" s="594" t="s">
        <v>9747</v>
      </c>
      <c r="G2075" s="594" t="s">
        <v>3394</v>
      </c>
      <c r="H2075" s="594" t="s">
        <v>10178</v>
      </c>
    </row>
    <row r="2076" spans="1:8" x14ac:dyDescent="0.25">
      <c r="A2076" s="619">
        <v>1570</v>
      </c>
      <c r="B2076" s="602" t="s">
        <v>6336</v>
      </c>
      <c r="C2076" s="298" t="s">
        <v>13783</v>
      </c>
      <c r="D2076" s="594"/>
      <c r="E2076" s="594"/>
      <c r="F2076" s="594" t="s">
        <v>9671</v>
      </c>
      <c r="G2076" s="594" t="s">
        <v>3327</v>
      </c>
      <c r="H2076" s="594" t="s">
        <v>10178</v>
      </c>
    </row>
    <row r="2077" spans="1:8" x14ac:dyDescent="0.25">
      <c r="A2077" s="619">
        <v>1570</v>
      </c>
      <c r="B2077" s="602" t="s">
        <v>6336</v>
      </c>
      <c r="C2077" s="298" t="s">
        <v>13784</v>
      </c>
      <c r="D2077" s="594"/>
      <c r="E2077" s="594"/>
      <c r="F2077" s="594" t="s">
        <v>9620</v>
      </c>
      <c r="G2077" s="594" t="s">
        <v>9619</v>
      </c>
      <c r="H2077" s="594" t="s">
        <v>10178</v>
      </c>
    </row>
    <row r="2078" spans="1:8" x14ac:dyDescent="0.25">
      <c r="A2078" s="619">
        <v>1570</v>
      </c>
      <c r="B2078" s="602" t="s">
        <v>6336</v>
      </c>
      <c r="C2078" s="298" t="s">
        <v>13785</v>
      </c>
      <c r="D2078" s="594"/>
      <c r="E2078" s="594"/>
      <c r="F2078" s="594" t="s">
        <v>11379</v>
      </c>
      <c r="G2078" s="594" t="s">
        <v>11295</v>
      </c>
      <c r="H2078" s="594" t="s">
        <v>10178</v>
      </c>
    </row>
    <row r="2079" spans="1:8" x14ac:dyDescent="0.25">
      <c r="A2079" s="619">
        <v>1580</v>
      </c>
      <c r="B2079" s="602" t="s">
        <v>1920</v>
      </c>
      <c r="C2079" s="298" t="s">
        <v>13786</v>
      </c>
      <c r="D2079" s="594"/>
      <c r="E2079" s="594"/>
      <c r="F2079" s="594" t="s">
        <v>11380</v>
      </c>
      <c r="G2079" s="594" t="s">
        <v>3319</v>
      </c>
      <c r="H2079" s="594" t="s">
        <v>10178</v>
      </c>
    </row>
    <row r="2080" spans="1:8" x14ac:dyDescent="0.25">
      <c r="A2080" s="619">
        <v>1580</v>
      </c>
      <c r="B2080" s="602" t="s">
        <v>1920</v>
      </c>
      <c r="C2080" s="298" t="s">
        <v>13787</v>
      </c>
      <c r="D2080" s="594"/>
      <c r="E2080" s="594"/>
      <c r="F2080" s="594" t="s">
        <v>9782</v>
      </c>
      <c r="G2080" s="594" t="s">
        <v>3421</v>
      </c>
      <c r="H2080" s="594" t="s">
        <v>10178</v>
      </c>
    </row>
    <row r="2081" spans="1:8" x14ac:dyDescent="0.25">
      <c r="A2081" s="619">
        <v>1580</v>
      </c>
      <c r="B2081" s="602" t="s">
        <v>1920</v>
      </c>
      <c r="C2081" s="298" t="s">
        <v>13788</v>
      </c>
      <c r="D2081" s="594"/>
      <c r="E2081" s="594"/>
      <c r="F2081" s="594" t="s">
        <v>9599</v>
      </c>
      <c r="G2081" s="594" t="s">
        <v>3269</v>
      </c>
      <c r="H2081" s="594" t="s">
        <v>10177</v>
      </c>
    </row>
    <row r="2082" spans="1:8" x14ac:dyDescent="0.25">
      <c r="A2082" s="619">
        <v>1580</v>
      </c>
      <c r="B2082" s="602" t="s">
        <v>1920</v>
      </c>
      <c r="C2082" s="298" t="s">
        <v>13789</v>
      </c>
      <c r="D2082" s="594"/>
      <c r="E2082" s="594"/>
      <c r="F2082" s="594" t="s">
        <v>9604</v>
      </c>
      <c r="G2082" s="594" t="s">
        <v>3273</v>
      </c>
      <c r="H2082" s="594" t="s">
        <v>10177</v>
      </c>
    </row>
    <row r="2083" spans="1:8" x14ac:dyDescent="0.25">
      <c r="A2083" s="619">
        <v>1580</v>
      </c>
      <c r="B2083" s="602" t="s">
        <v>1920</v>
      </c>
      <c r="C2083" s="298" t="s">
        <v>13790</v>
      </c>
      <c r="D2083" s="594"/>
      <c r="E2083" s="594"/>
      <c r="F2083" s="594" t="s">
        <v>9597</v>
      </c>
      <c r="G2083" s="594" t="s">
        <v>3354</v>
      </c>
      <c r="H2083" s="594" t="s">
        <v>10177</v>
      </c>
    </row>
    <row r="2084" spans="1:8" x14ac:dyDescent="0.25">
      <c r="A2084" s="619">
        <v>1580</v>
      </c>
      <c r="B2084" s="602" t="s">
        <v>1920</v>
      </c>
      <c r="C2084" s="298" t="s">
        <v>13790</v>
      </c>
      <c r="D2084" s="594"/>
      <c r="E2084" s="594"/>
      <c r="F2084" s="594" t="s">
        <v>9607</v>
      </c>
      <c r="G2084" s="594" t="s">
        <v>3274</v>
      </c>
      <c r="H2084" s="594" t="s">
        <v>10177</v>
      </c>
    </row>
    <row r="2085" spans="1:8" x14ac:dyDescent="0.25">
      <c r="A2085" s="619">
        <v>1580</v>
      </c>
      <c r="B2085" s="602" t="s">
        <v>1920</v>
      </c>
      <c r="C2085" s="298" t="s">
        <v>13791</v>
      </c>
      <c r="D2085" s="594"/>
      <c r="E2085" s="594"/>
      <c r="F2085" s="594" t="s">
        <v>9622</v>
      </c>
      <c r="G2085" s="594" t="s">
        <v>3285</v>
      </c>
      <c r="H2085" s="594" t="s">
        <v>10177</v>
      </c>
    </row>
    <row r="2086" spans="1:8" x14ac:dyDescent="0.25">
      <c r="A2086" s="619">
        <v>1580</v>
      </c>
      <c r="B2086" s="602" t="s">
        <v>1920</v>
      </c>
      <c r="C2086" s="298" t="s">
        <v>13792</v>
      </c>
      <c r="D2086" s="594"/>
      <c r="E2086" s="594"/>
      <c r="F2086" s="594" t="s">
        <v>9627</v>
      </c>
      <c r="G2086" s="594" t="s">
        <v>3288</v>
      </c>
      <c r="H2086" s="594" t="s">
        <v>10177</v>
      </c>
    </row>
    <row r="2087" spans="1:8" x14ac:dyDescent="0.25">
      <c r="A2087" s="619">
        <v>1590</v>
      </c>
      <c r="B2087" s="602" t="s">
        <v>1919</v>
      </c>
      <c r="C2087" s="298" t="s">
        <v>13793</v>
      </c>
      <c r="D2087" s="594"/>
      <c r="E2087" s="594"/>
      <c r="F2087" s="594" t="s">
        <v>9598</v>
      </c>
      <c r="G2087" s="594" t="s">
        <v>3353</v>
      </c>
      <c r="H2087" s="594" t="s">
        <v>10177</v>
      </c>
    </row>
    <row r="2088" spans="1:8" x14ac:dyDescent="0.25">
      <c r="A2088" s="619">
        <v>1590</v>
      </c>
      <c r="B2088" s="602" t="s">
        <v>1919</v>
      </c>
      <c r="C2088" s="298" t="s">
        <v>13794</v>
      </c>
      <c r="D2088" s="594"/>
      <c r="E2088" s="594"/>
      <c r="F2088" s="594" t="s">
        <v>9603</v>
      </c>
      <c r="G2088" s="594" t="s">
        <v>3271</v>
      </c>
      <c r="H2088" s="594" t="s">
        <v>10177</v>
      </c>
    </row>
    <row r="2089" spans="1:8" x14ac:dyDescent="0.25">
      <c r="A2089" s="619">
        <v>1600</v>
      </c>
      <c r="B2089" s="602" t="s">
        <v>1918</v>
      </c>
      <c r="C2089" s="298" t="s">
        <v>13795</v>
      </c>
      <c r="D2089" s="594"/>
      <c r="E2089" s="594"/>
      <c r="F2089" s="594" t="s">
        <v>9633</v>
      </c>
      <c r="G2089" s="594" t="s">
        <v>3292</v>
      </c>
      <c r="H2089" s="594" t="s">
        <v>10177</v>
      </c>
    </row>
    <row r="2090" spans="1:8" x14ac:dyDescent="0.25">
      <c r="A2090" s="619">
        <v>1600</v>
      </c>
      <c r="B2090" s="602" t="s">
        <v>1918</v>
      </c>
      <c r="C2090" s="298" t="s">
        <v>13796</v>
      </c>
      <c r="D2090" s="594"/>
      <c r="E2090" s="594"/>
      <c r="F2090" s="594" t="s">
        <v>9635</v>
      </c>
      <c r="G2090" s="594" t="s">
        <v>3296</v>
      </c>
      <c r="H2090" s="594" t="s">
        <v>10177</v>
      </c>
    </row>
    <row r="2091" spans="1:8" x14ac:dyDescent="0.25">
      <c r="A2091" s="619">
        <v>1620</v>
      </c>
      <c r="B2091" s="602" t="s">
        <v>1917</v>
      </c>
      <c r="C2091" s="298" t="s">
        <v>13797</v>
      </c>
      <c r="D2091" s="594"/>
      <c r="E2091" s="594"/>
      <c r="F2091" s="594" t="s">
        <v>9650</v>
      </c>
      <c r="G2091" s="594" t="s">
        <v>3308</v>
      </c>
      <c r="H2091" s="594" t="s">
        <v>10177</v>
      </c>
    </row>
    <row r="2092" spans="1:8" x14ac:dyDescent="0.25">
      <c r="A2092" s="619">
        <v>1620</v>
      </c>
      <c r="B2092" s="602" t="s">
        <v>1917</v>
      </c>
      <c r="C2092" s="298" t="s">
        <v>13798</v>
      </c>
      <c r="D2092" s="594"/>
      <c r="E2092" s="594"/>
      <c r="F2092" s="594" t="s">
        <v>9660</v>
      </c>
      <c r="G2092" s="594" t="s">
        <v>3320</v>
      </c>
      <c r="H2092" s="594" t="s">
        <v>10177</v>
      </c>
    </row>
    <row r="2093" spans="1:8" x14ac:dyDescent="0.25">
      <c r="A2093" s="619">
        <v>1750</v>
      </c>
      <c r="B2093" s="602" t="s">
        <v>1916</v>
      </c>
      <c r="C2093" s="298" t="s">
        <v>13799</v>
      </c>
      <c r="D2093" s="594"/>
      <c r="E2093" s="594"/>
      <c r="F2093" s="594" t="s">
        <v>9664</v>
      </c>
      <c r="G2093" s="594" t="s">
        <v>3324</v>
      </c>
      <c r="H2093" s="594" t="s">
        <v>10177</v>
      </c>
    </row>
    <row r="2094" spans="1:8" x14ac:dyDescent="0.25">
      <c r="A2094" s="619">
        <v>1750</v>
      </c>
      <c r="B2094" s="602" t="s">
        <v>1916</v>
      </c>
      <c r="C2094" s="298" t="s">
        <v>13800</v>
      </c>
      <c r="D2094" s="594"/>
      <c r="E2094" s="594"/>
      <c r="F2094" s="594" t="s">
        <v>9670</v>
      </c>
      <c r="G2094" s="594" t="s">
        <v>3329</v>
      </c>
      <c r="H2094" s="594" t="s">
        <v>10177</v>
      </c>
    </row>
    <row r="2095" spans="1:8" x14ac:dyDescent="0.25">
      <c r="A2095" s="619">
        <v>1760</v>
      </c>
      <c r="B2095" s="602" t="s">
        <v>1915</v>
      </c>
      <c r="C2095" s="298" t="s">
        <v>13801</v>
      </c>
      <c r="D2095" s="594"/>
      <c r="E2095" s="594"/>
      <c r="F2095" s="594" t="s">
        <v>9699</v>
      </c>
      <c r="G2095" s="594" t="s">
        <v>3346</v>
      </c>
      <c r="H2095" s="594" t="s">
        <v>10177</v>
      </c>
    </row>
    <row r="2096" spans="1:8" x14ac:dyDescent="0.25">
      <c r="A2096" s="619">
        <v>1760</v>
      </c>
      <c r="B2096" s="602" t="s">
        <v>1915</v>
      </c>
      <c r="C2096" s="298" t="s">
        <v>13802</v>
      </c>
      <c r="D2096" s="594"/>
      <c r="E2096" s="594"/>
      <c r="F2096" s="594" t="s">
        <v>9647</v>
      </c>
      <c r="G2096" s="594" t="s">
        <v>3310</v>
      </c>
      <c r="H2096" s="594" t="s">
        <v>10177</v>
      </c>
    </row>
    <row r="2097" spans="1:8" x14ac:dyDescent="0.25">
      <c r="A2097" s="619">
        <v>1780</v>
      </c>
      <c r="B2097" s="602" t="s">
        <v>6337</v>
      </c>
      <c r="C2097" s="298" t="s">
        <v>13803</v>
      </c>
      <c r="D2097" s="594"/>
      <c r="E2097" s="594"/>
      <c r="F2097" s="594" t="s">
        <v>9703</v>
      </c>
      <c r="G2097" s="594" t="s">
        <v>3356</v>
      </c>
      <c r="H2097" s="594" t="s">
        <v>10177</v>
      </c>
    </row>
    <row r="2098" spans="1:8" x14ac:dyDescent="0.25">
      <c r="A2098" s="619">
        <v>1780</v>
      </c>
      <c r="B2098" s="602" t="s">
        <v>6337</v>
      </c>
      <c r="C2098" s="298" t="s">
        <v>13804</v>
      </c>
      <c r="D2098" s="594"/>
      <c r="E2098" s="594"/>
      <c r="F2098" s="594" t="s">
        <v>9768</v>
      </c>
      <c r="G2098" s="594" t="s">
        <v>3411</v>
      </c>
      <c r="H2098" s="594" t="s">
        <v>10177</v>
      </c>
    </row>
    <row r="2099" spans="1:8" x14ac:dyDescent="0.25">
      <c r="A2099" s="619">
        <v>1790</v>
      </c>
      <c r="B2099" s="602" t="s">
        <v>6338</v>
      </c>
      <c r="C2099" s="298" t="s">
        <v>13805</v>
      </c>
      <c r="D2099" s="594"/>
      <c r="E2099" s="594"/>
      <c r="F2099" s="594" t="s">
        <v>9781</v>
      </c>
      <c r="G2099" s="594" t="s">
        <v>3422</v>
      </c>
      <c r="H2099" s="594" t="s">
        <v>10177</v>
      </c>
    </row>
    <row r="2100" spans="1:8" x14ac:dyDescent="0.25">
      <c r="A2100" s="619">
        <v>1790</v>
      </c>
      <c r="B2100" s="602" t="s">
        <v>6338</v>
      </c>
      <c r="C2100" s="298" t="s">
        <v>13806</v>
      </c>
      <c r="D2100" s="594"/>
      <c r="E2100" s="594"/>
      <c r="F2100" s="594" t="s">
        <v>9751</v>
      </c>
      <c r="G2100" s="594" t="s">
        <v>3396</v>
      </c>
      <c r="H2100" s="594" t="s">
        <v>10177</v>
      </c>
    </row>
    <row r="2101" spans="1:8" x14ac:dyDescent="0.25">
      <c r="A2101" s="619">
        <v>1810</v>
      </c>
      <c r="B2101" s="602" t="s">
        <v>6339</v>
      </c>
      <c r="C2101" s="298" t="s">
        <v>13807</v>
      </c>
      <c r="D2101" s="594"/>
      <c r="E2101" s="594"/>
      <c r="F2101" s="594" t="s">
        <v>9673</v>
      </c>
      <c r="G2101" s="594" t="s">
        <v>3330</v>
      </c>
      <c r="H2101" s="594" t="s">
        <v>10177</v>
      </c>
    </row>
    <row r="2102" spans="1:8" x14ac:dyDescent="0.25">
      <c r="A2102" s="619">
        <v>1810</v>
      </c>
      <c r="B2102" s="602" t="s">
        <v>6339</v>
      </c>
      <c r="C2102" s="298" t="s">
        <v>13808</v>
      </c>
      <c r="D2102" s="594"/>
      <c r="E2102" s="594"/>
      <c r="F2102" s="594" t="s">
        <v>9674</v>
      </c>
      <c r="G2102" s="594" t="s">
        <v>3333</v>
      </c>
      <c r="H2102" s="594" t="s">
        <v>10177</v>
      </c>
    </row>
    <row r="2103" spans="1:8" x14ac:dyDescent="0.25">
      <c r="A2103" s="619">
        <v>1828</v>
      </c>
      <c r="B2103" s="602" t="s">
        <v>6340</v>
      </c>
      <c r="C2103" s="298" t="s">
        <v>13809</v>
      </c>
      <c r="D2103" s="594"/>
      <c r="E2103" s="594"/>
      <c r="F2103" s="594" t="s">
        <v>9683</v>
      </c>
      <c r="G2103" s="594" t="s">
        <v>3340</v>
      </c>
      <c r="H2103" s="594" t="s">
        <v>10177</v>
      </c>
    </row>
    <row r="2104" spans="1:8" x14ac:dyDescent="0.25">
      <c r="A2104" s="619">
        <v>1828</v>
      </c>
      <c r="B2104" s="602" t="s">
        <v>6340</v>
      </c>
      <c r="C2104" s="298" t="s">
        <v>13810</v>
      </c>
      <c r="D2104" s="594"/>
      <c r="E2104" s="594"/>
      <c r="F2104" s="594" t="s">
        <v>9615</v>
      </c>
      <c r="G2104" s="594" t="s">
        <v>3282</v>
      </c>
      <c r="H2104" s="594" t="s">
        <v>10177</v>
      </c>
    </row>
    <row r="2105" spans="1:8" x14ac:dyDescent="0.25">
      <c r="A2105" s="619">
        <v>1828</v>
      </c>
      <c r="B2105" s="602" t="s">
        <v>6340</v>
      </c>
      <c r="C2105" s="298" t="s">
        <v>13811</v>
      </c>
      <c r="D2105" s="594"/>
      <c r="E2105" s="594"/>
      <c r="F2105" s="594" t="s">
        <v>9694</v>
      </c>
      <c r="G2105" s="594" t="s">
        <v>3384</v>
      </c>
      <c r="H2105" s="594" t="s">
        <v>10177</v>
      </c>
    </row>
    <row r="2106" spans="1:8" x14ac:dyDescent="0.25">
      <c r="A2106" s="619">
        <v>1828</v>
      </c>
      <c r="B2106" s="602" t="s">
        <v>6340</v>
      </c>
      <c r="C2106" s="298" t="s">
        <v>13812</v>
      </c>
      <c r="D2106" s="594"/>
      <c r="E2106" s="594"/>
      <c r="F2106" s="594" t="s">
        <v>9713</v>
      </c>
      <c r="G2106" s="594" t="s">
        <v>3364</v>
      </c>
      <c r="H2106" s="594" t="s">
        <v>10177</v>
      </c>
    </row>
    <row r="2107" spans="1:8" x14ac:dyDescent="0.25">
      <c r="A2107" s="619">
        <v>1828</v>
      </c>
      <c r="B2107" s="602" t="s">
        <v>6340</v>
      </c>
      <c r="C2107" s="298" t="s">
        <v>13813</v>
      </c>
      <c r="D2107" s="594"/>
      <c r="E2107" s="594"/>
      <c r="F2107" s="594" t="s">
        <v>11381</v>
      </c>
      <c r="G2107" s="594" t="s">
        <v>3331</v>
      </c>
      <c r="H2107" s="594" t="s">
        <v>10177</v>
      </c>
    </row>
    <row r="2108" spans="1:8" x14ac:dyDescent="0.25">
      <c r="A2108" s="619">
        <v>1828</v>
      </c>
      <c r="B2108" s="602" t="s">
        <v>6340</v>
      </c>
      <c r="C2108" s="298" t="s">
        <v>13814</v>
      </c>
      <c r="D2108" s="594"/>
      <c r="E2108" s="594"/>
      <c r="F2108" s="594" t="s">
        <v>9720</v>
      </c>
      <c r="G2108" s="594" t="s">
        <v>3332</v>
      </c>
      <c r="H2108" s="594" t="s">
        <v>10177</v>
      </c>
    </row>
    <row r="2109" spans="1:8" x14ac:dyDescent="0.25">
      <c r="A2109" s="619">
        <v>1828</v>
      </c>
      <c r="B2109" s="602" t="s">
        <v>6340</v>
      </c>
      <c r="C2109" s="298" t="s">
        <v>13815</v>
      </c>
      <c r="D2109" s="594"/>
      <c r="E2109" s="594"/>
      <c r="F2109" s="594" t="s">
        <v>9728</v>
      </c>
      <c r="G2109" s="594" t="s">
        <v>3377</v>
      </c>
      <c r="H2109" s="594" t="s">
        <v>10177</v>
      </c>
    </row>
    <row r="2110" spans="1:8" x14ac:dyDescent="0.25">
      <c r="A2110" s="619">
        <v>1828</v>
      </c>
      <c r="B2110" s="602" t="s">
        <v>6340</v>
      </c>
      <c r="C2110" s="298" t="s">
        <v>13816</v>
      </c>
      <c r="D2110" s="594"/>
      <c r="E2110" s="594"/>
      <c r="F2110" s="594" t="s">
        <v>9632</v>
      </c>
      <c r="G2110" s="594" t="s">
        <v>3290</v>
      </c>
      <c r="H2110" s="594" t="s">
        <v>10177</v>
      </c>
    </row>
    <row r="2111" spans="1:8" x14ac:dyDescent="0.25">
      <c r="A2111" s="619">
        <v>1828</v>
      </c>
      <c r="B2111" s="602" t="s">
        <v>6340</v>
      </c>
      <c r="C2111" s="298" t="s">
        <v>13817</v>
      </c>
      <c r="D2111" s="594"/>
      <c r="E2111" s="594"/>
      <c r="F2111" s="594" t="s">
        <v>9732</v>
      </c>
      <c r="G2111" s="594" t="s">
        <v>3381</v>
      </c>
      <c r="H2111" s="594" t="s">
        <v>10177</v>
      </c>
    </row>
    <row r="2112" spans="1:8" x14ac:dyDescent="0.25">
      <c r="A2112" s="619">
        <v>1828</v>
      </c>
      <c r="B2112" s="602" t="s">
        <v>6340</v>
      </c>
      <c r="C2112" s="298" t="s">
        <v>13818</v>
      </c>
      <c r="D2112" s="594"/>
      <c r="E2112" s="594"/>
      <c r="F2112" s="594" t="s">
        <v>9680</v>
      </c>
      <c r="G2112" s="594" t="s">
        <v>3293</v>
      </c>
      <c r="H2112" s="594" t="s">
        <v>10177</v>
      </c>
    </row>
    <row r="2113" spans="1:8" x14ac:dyDescent="0.25">
      <c r="A2113" s="619">
        <v>1850</v>
      </c>
      <c r="B2113" s="602" t="s">
        <v>6341</v>
      </c>
      <c r="C2113" s="298" t="s">
        <v>13819</v>
      </c>
      <c r="D2113" s="594"/>
      <c r="E2113" s="594"/>
      <c r="F2113" s="594" t="s">
        <v>9761</v>
      </c>
      <c r="G2113" s="594" t="s">
        <v>3405</v>
      </c>
      <c r="H2113" s="594" t="s">
        <v>10177</v>
      </c>
    </row>
    <row r="2114" spans="1:8" x14ac:dyDescent="0.25">
      <c r="A2114" s="619">
        <v>1850</v>
      </c>
      <c r="B2114" s="602" t="s">
        <v>6341</v>
      </c>
      <c r="C2114" s="298" t="s">
        <v>13820</v>
      </c>
      <c r="D2114" s="594"/>
      <c r="E2114" s="594"/>
      <c r="F2114" s="594" t="s">
        <v>9748</v>
      </c>
      <c r="G2114" s="594" t="s">
        <v>3394</v>
      </c>
      <c r="H2114" s="594" t="s">
        <v>10177</v>
      </c>
    </row>
    <row r="2115" spans="1:8" x14ac:dyDescent="0.25">
      <c r="A2115" s="619">
        <v>1860</v>
      </c>
      <c r="B2115" s="602" t="s">
        <v>6342</v>
      </c>
      <c r="C2115" s="298" t="s">
        <v>13821</v>
      </c>
      <c r="D2115" s="594"/>
      <c r="E2115" s="594"/>
      <c r="F2115" s="594" t="s">
        <v>9769</v>
      </c>
      <c r="G2115" s="594" t="s">
        <v>3412</v>
      </c>
      <c r="H2115" s="594" t="s">
        <v>10177</v>
      </c>
    </row>
    <row r="2116" spans="1:8" x14ac:dyDescent="0.25">
      <c r="A2116" s="619">
        <v>1860</v>
      </c>
      <c r="B2116" s="602" t="s">
        <v>6342</v>
      </c>
      <c r="C2116" s="298" t="s">
        <v>13822</v>
      </c>
      <c r="D2116" s="594"/>
      <c r="E2116" s="594"/>
      <c r="F2116" s="594" t="s">
        <v>9672</v>
      </c>
      <c r="G2116" s="594" t="s">
        <v>3327</v>
      </c>
      <c r="H2116" s="594" t="s">
        <v>10177</v>
      </c>
    </row>
    <row r="2117" spans="1:8" x14ac:dyDescent="0.25">
      <c r="A2117" s="619">
        <v>1870</v>
      </c>
      <c r="B2117" s="602" t="s">
        <v>6343</v>
      </c>
      <c r="C2117" s="298" t="s">
        <v>13823</v>
      </c>
      <c r="D2117" s="594"/>
      <c r="E2117" s="594"/>
      <c r="F2117" s="594" t="s">
        <v>9621</v>
      </c>
      <c r="G2117" s="594" t="s">
        <v>9619</v>
      </c>
      <c r="H2117" s="594" t="s">
        <v>10177</v>
      </c>
    </row>
    <row r="2118" spans="1:8" x14ac:dyDescent="0.25">
      <c r="A2118" s="619">
        <v>1870</v>
      </c>
      <c r="B2118" s="602" t="s">
        <v>6343</v>
      </c>
      <c r="C2118" s="298" t="s">
        <v>13824</v>
      </c>
      <c r="D2118" s="594"/>
      <c r="E2118" s="594"/>
      <c r="F2118" s="594" t="s">
        <v>11382</v>
      </c>
      <c r="G2118" s="594" t="s">
        <v>11383</v>
      </c>
      <c r="H2118" s="594" t="s">
        <v>10253</v>
      </c>
    </row>
    <row r="2119" spans="1:8" x14ac:dyDescent="0.25">
      <c r="A2119" s="619">
        <v>1980</v>
      </c>
      <c r="B2119" s="602" t="s">
        <v>1907</v>
      </c>
      <c r="C2119" s="298" t="s">
        <v>13825</v>
      </c>
      <c r="D2119" s="594"/>
      <c r="E2119" s="594"/>
      <c r="F2119" s="594" t="s">
        <v>11384</v>
      </c>
      <c r="G2119" s="594" t="s">
        <v>11385</v>
      </c>
      <c r="H2119" s="594" t="s">
        <v>6439</v>
      </c>
    </row>
    <row r="2120" spans="1:8" x14ac:dyDescent="0.25">
      <c r="A2120" s="619">
        <v>1980</v>
      </c>
      <c r="B2120" s="602" t="s">
        <v>1907</v>
      </c>
      <c r="C2120" s="298" t="s">
        <v>13826</v>
      </c>
      <c r="D2120" s="594"/>
      <c r="E2120" s="594"/>
      <c r="F2120" s="594" t="s">
        <v>11386</v>
      </c>
      <c r="G2120" s="594" t="s">
        <v>11387</v>
      </c>
      <c r="H2120" s="594" t="s">
        <v>6439</v>
      </c>
    </row>
    <row r="2121" spans="1:8" x14ac:dyDescent="0.25">
      <c r="A2121" s="619">
        <v>1990</v>
      </c>
      <c r="B2121" s="602" t="s">
        <v>1906</v>
      </c>
      <c r="C2121" s="298" t="s">
        <v>13827</v>
      </c>
      <c r="D2121" s="594"/>
      <c r="E2121" s="594"/>
      <c r="F2121" s="594" t="s">
        <v>11388</v>
      </c>
      <c r="G2121" s="594" t="s">
        <v>11389</v>
      </c>
      <c r="H2121" s="594" t="s">
        <v>6439</v>
      </c>
    </row>
    <row r="2122" spans="1:8" x14ac:dyDescent="0.25">
      <c r="A2122" s="619">
        <v>1990</v>
      </c>
      <c r="B2122" s="602" t="s">
        <v>1906</v>
      </c>
      <c r="C2122" s="298" t="s">
        <v>13828</v>
      </c>
      <c r="D2122" s="594"/>
      <c r="E2122" s="594"/>
      <c r="F2122" s="594" t="s">
        <v>11390</v>
      </c>
      <c r="G2122" s="594" t="s">
        <v>11391</v>
      </c>
      <c r="H2122" s="594" t="s">
        <v>6439</v>
      </c>
    </row>
    <row r="2123" spans="1:8" x14ac:dyDescent="0.25">
      <c r="A2123" s="619">
        <v>2000</v>
      </c>
      <c r="B2123" s="602" t="s">
        <v>1905</v>
      </c>
      <c r="C2123" s="298" t="s">
        <v>13829</v>
      </c>
      <c r="D2123" s="594"/>
      <c r="E2123" s="594"/>
      <c r="F2123" s="594" t="s">
        <v>11392</v>
      </c>
      <c r="G2123" s="594" t="s">
        <v>11393</v>
      </c>
      <c r="H2123" s="594" t="s">
        <v>6439</v>
      </c>
    </row>
    <row r="2124" spans="1:8" x14ac:dyDescent="0.25">
      <c r="A2124" s="619">
        <v>2000</v>
      </c>
      <c r="B2124" s="602" t="s">
        <v>1905</v>
      </c>
      <c r="C2124" s="298" t="s">
        <v>13830</v>
      </c>
      <c r="D2124" s="594"/>
      <c r="E2124" s="594"/>
      <c r="F2124" s="594" t="s">
        <v>11394</v>
      </c>
      <c r="G2124" s="594" t="s">
        <v>11395</v>
      </c>
      <c r="H2124" s="594" t="s">
        <v>6439</v>
      </c>
    </row>
    <row r="2125" spans="1:8" x14ac:dyDescent="0.25">
      <c r="A2125" s="619">
        <v>2000</v>
      </c>
      <c r="B2125" s="602" t="s">
        <v>1905</v>
      </c>
      <c r="C2125" s="298" t="s">
        <v>13831</v>
      </c>
      <c r="D2125" s="594"/>
      <c r="E2125" s="594"/>
      <c r="F2125" s="594" t="s">
        <v>11396</v>
      </c>
      <c r="G2125" s="594" t="s">
        <v>11397</v>
      </c>
      <c r="H2125" s="594" t="s">
        <v>6439</v>
      </c>
    </row>
    <row r="2126" spans="1:8" x14ac:dyDescent="0.25">
      <c r="A2126" s="619">
        <v>2000</v>
      </c>
      <c r="B2126" s="602" t="s">
        <v>1905</v>
      </c>
      <c r="C2126" s="298" t="s">
        <v>13832</v>
      </c>
      <c r="D2126" s="594"/>
      <c r="E2126" s="594"/>
      <c r="F2126" s="594" t="s">
        <v>11398</v>
      </c>
      <c r="G2126" s="594" t="s">
        <v>11399</v>
      </c>
      <c r="H2126" s="594" t="s">
        <v>6439</v>
      </c>
    </row>
    <row r="2127" spans="1:8" x14ac:dyDescent="0.25">
      <c r="A2127" s="619">
        <v>2000</v>
      </c>
      <c r="B2127" s="602" t="s">
        <v>1905</v>
      </c>
      <c r="C2127" s="298" t="s">
        <v>13833</v>
      </c>
      <c r="D2127" s="594"/>
      <c r="E2127" s="594"/>
      <c r="F2127" s="594" t="s">
        <v>11400</v>
      </c>
      <c r="G2127" s="594" t="s">
        <v>11401</v>
      </c>
      <c r="H2127" s="594" t="s">
        <v>6439</v>
      </c>
    </row>
    <row r="2128" spans="1:8" x14ac:dyDescent="0.25">
      <c r="A2128" s="619">
        <v>2000</v>
      </c>
      <c r="B2128" s="602" t="s">
        <v>1905</v>
      </c>
      <c r="C2128" s="298" t="s">
        <v>13834</v>
      </c>
      <c r="D2128" s="594"/>
      <c r="E2128" s="594"/>
      <c r="F2128" s="594" t="s">
        <v>11402</v>
      </c>
      <c r="G2128" s="594" t="s">
        <v>11403</v>
      </c>
      <c r="H2128" s="594" t="s">
        <v>6439</v>
      </c>
    </row>
    <row r="2129" spans="1:8" x14ac:dyDescent="0.25">
      <c r="A2129" s="619">
        <v>2000</v>
      </c>
      <c r="B2129" s="602" t="s">
        <v>1905</v>
      </c>
      <c r="C2129" s="298" t="s">
        <v>13835</v>
      </c>
      <c r="D2129" s="594"/>
      <c r="E2129" s="594"/>
      <c r="F2129" s="594" t="s">
        <v>11404</v>
      </c>
      <c r="G2129" s="594" t="s">
        <v>11405</v>
      </c>
      <c r="H2129" s="594" t="s">
        <v>6439</v>
      </c>
    </row>
    <row r="2130" spans="1:8" x14ac:dyDescent="0.25">
      <c r="A2130" s="619">
        <v>2000</v>
      </c>
      <c r="B2130" s="602" t="s">
        <v>1905</v>
      </c>
      <c r="C2130" s="298" t="s">
        <v>13836</v>
      </c>
      <c r="D2130" s="594"/>
      <c r="E2130" s="594"/>
      <c r="F2130" s="594" t="s">
        <v>11406</v>
      </c>
      <c r="G2130" s="594" t="s">
        <v>11407</v>
      </c>
      <c r="H2130" s="594" t="s">
        <v>6439</v>
      </c>
    </row>
    <row r="2131" spans="1:8" x14ac:dyDescent="0.25">
      <c r="A2131" s="619">
        <v>2000</v>
      </c>
      <c r="B2131" s="602" t="s">
        <v>1905</v>
      </c>
      <c r="C2131" s="298" t="s">
        <v>13837</v>
      </c>
      <c r="D2131" s="594"/>
      <c r="E2131" s="594"/>
      <c r="F2131" s="594" t="s">
        <v>11408</v>
      </c>
      <c r="G2131" s="594" t="s">
        <v>11409</v>
      </c>
      <c r="H2131" s="594" t="s">
        <v>6439</v>
      </c>
    </row>
    <row r="2132" spans="1:8" x14ac:dyDescent="0.25">
      <c r="A2132" s="619">
        <v>2000</v>
      </c>
      <c r="B2132" s="602" t="s">
        <v>1905</v>
      </c>
      <c r="C2132" s="298" t="s">
        <v>13838</v>
      </c>
      <c r="D2132" s="594"/>
      <c r="E2132" s="594"/>
      <c r="F2132" s="594" t="s">
        <v>11410</v>
      </c>
      <c r="G2132" s="594" t="s">
        <v>11411</v>
      </c>
      <c r="H2132" s="594" t="s">
        <v>6439</v>
      </c>
    </row>
    <row r="2133" spans="1:8" x14ac:dyDescent="0.25">
      <c r="A2133" s="619">
        <v>2000</v>
      </c>
      <c r="B2133" s="602" t="s">
        <v>1905</v>
      </c>
      <c r="C2133" s="298" t="s">
        <v>13839</v>
      </c>
      <c r="D2133" s="594"/>
      <c r="E2133" s="594"/>
      <c r="F2133" s="594" t="s">
        <v>11412</v>
      </c>
      <c r="G2133" s="594" t="s">
        <v>11413</v>
      </c>
      <c r="H2133" s="594" t="s">
        <v>6439</v>
      </c>
    </row>
    <row r="2134" spans="1:8" x14ac:dyDescent="0.25">
      <c r="A2134" s="619">
        <v>2000</v>
      </c>
      <c r="B2134" s="602" t="s">
        <v>1905</v>
      </c>
      <c r="C2134" s="298" t="s">
        <v>13840</v>
      </c>
      <c r="D2134" s="594"/>
      <c r="E2134" s="594"/>
      <c r="F2134" s="594" t="s">
        <v>11414</v>
      </c>
      <c r="G2134" s="594" t="s">
        <v>11415</v>
      </c>
      <c r="H2134" s="594" t="s">
        <v>6439</v>
      </c>
    </row>
    <row r="2135" spans="1:8" x14ac:dyDescent="0.25">
      <c r="A2135" s="619">
        <v>2000</v>
      </c>
      <c r="B2135" s="602" t="s">
        <v>1905</v>
      </c>
      <c r="C2135" s="298" t="s">
        <v>13841</v>
      </c>
      <c r="D2135" s="594"/>
      <c r="E2135" s="594"/>
      <c r="F2135" s="594" t="s">
        <v>11416</v>
      </c>
      <c r="G2135" s="594" t="s">
        <v>11417</v>
      </c>
      <c r="H2135" s="594" t="s">
        <v>6439</v>
      </c>
    </row>
    <row r="2136" spans="1:8" x14ac:dyDescent="0.25">
      <c r="A2136" s="619">
        <v>2000</v>
      </c>
      <c r="B2136" s="602" t="s">
        <v>1905</v>
      </c>
      <c r="C2136" s="298" t="s">
        <v>13842</v>
      </c>
      <c r="D2136" s="594"/>
      <c r="E2136" s="594"/>
      <c r="F2136" s="594" t="s">
        <v>11418</v>
      </c>
      <c r="G2136" s="594" t="s">
        <v>11419</v>
      </c>
      <c r="H2136" s="594" t="s">
        <v>6439</v>
      </c>
    </row>
    <row r="2137" spans="1:8" x14ac:dyDescent="0.25">
      <c r="A2137" s="619">
        <v>2000</v>
      </c>
      <c r="B2137" s="602" t="s">
        <v>1905</v>
      </c>
      <c r="C2137" s="298" t="s">
        <v>13843</v>
      </c>
      <c r="D2137" s="594"/>
      <c r="E2137" s="594"/>
      <c r="F2137" s="594" t="s">
        <v>11420</v>
      </c>
      <c r="G2137" s="594" t="s">
        <v>11421</v>
      </c>
      <c r="H2137" s="594" t="s">
        <v>6439</v>
      </c>
    </row>
    <row r="2138" spans="1:8" x14ac:dyDescent="0.25">
      <c r="A2138" s="619">
        <v>2000</v>
      </c>
      <c r="B2138" s="602" t="s">
        <v>1905</v>
      </c>
      <c r="C2138" s="298" t="s">
        <v>13844</v>
      </c>
      <c r="D2138" s="594"/>
      <c r="E2138" s="594"/>
      <c r="F2138" s="594" t="s">
        <v>11422</v>
      </c>
      <c r="G2138" s="594" t="s">
        <v>11423</v>
      </c>
      <c r="H2138" s="594" t="s">
        <v>6439</v>
      </c>
    </row>
    <row r="2139" spans="1:8" x14ac:dyDescent="0.25">
      <c r="A2139" s="619">
        <v>2000</v>
      </c>
      <c r="B2139" s="602" t="s">
        <v>1905</v>
      </c>
      <c r="C2139" s="298" t="s">
        <v>13845</v>
      </c>
      <c r="D2139" s="594"/>
      <c r="E2139" s="594"/>
      <c r="F2139" s="594" t="s">
        <v>11424</v>
      </c>
      <c r="G2139" s="594" t="s">
        <v>11425</v>
      </c>
      <c r="H2139" s="594" t="s">
        <v>6439</v>
      </c>
    </row>
    <row r="2140" spans="1:8" x14ac:dyDescent="0.25">
      <c r="A2140" s="619">
        <v>2000</v>
      </c>
      <c r="B2140" s="602" t="s">
        <v>1905</v>
      </c>
      <c r="C2140" s="298" t="s">
        <v>13846</v>
      </c>
      <c r="D2140" s="594"/>
      <c r="E2140" s="594"/>
      <c r="F2140" s="594" t="s">
        <v>11426</v>
      </c>
      <c r="G2140" s="594" t="s">
        <v>11427</v>
      </c>
      <c r="H2140" s="594" t="s">
        <v>6439</v>
      </c>
    </row>
    <row r="2141" spans="1:8" x14ac:dyDescent="0.25">
      <c r="A2141" s="619">
        <v>2000</v>
      </c>
      <c r="B2141" s="602" t="s">
        <v>1905</v>
      </c>
      <c r="C2141" s="298" t="s">
        <v>13847</v>
      </c>
      <c r="D2141" s="594"/>
      <c r="E2141" s="594"/>
      <c r="F2141" s="594" t="s">
        <v>11428</v>
      </c>
      <c r="G2141" s="594" t="s">
        <v>11429</v>
      </c>
      <c r="H2141" s="594" t="s">
        <v>6439</v>
      </c>
    </row>
    <row r="2142" spans="1:8" x14ac:dyDescent="0.25">
      <c r="A2142" s="619">
        <v>2000</v>
      </c>
      <c r="B2142" s="602" t="s">
        <v>1905</v>
      </c>
      <c r="C2142" s="298" t="s">
        <v>13848</v>
      </c>
      <c r="D2142" s="594"/>
      <c r="E2142" s="594"/>
      <c r="F2142" s="594" t="s">
        <v>11430</v>
      </c>
      <c r="G2142" s="594" t="s">
        <v>11431</v>
      </c>
      <c r="H2142" s="594" t="s">
        <v>6439</v>
      </c>
    </row>
    <row r="2143" spans="1:8" x14ac:dyDescent="0.25">
      <c r="A2143" s="619">
        <v>2000</v>
      </c>
      <c r="B2143" s="602" t="s">
        <v>1905</v>
      </c>
      <c r="C2143" s="298" t="s">
        <v>13849</v>
      </c>
      <c r="D2143" s="594"/>
      <c r="E2143" s="594"/>
      <c r="F2143" s="594" t="s">
        <v>11432</v>
      </c>
      <c r="G2143" s="594" t="s">
        <v>11433</v>
      </c>
      <c r="H2143" s="594" t="s">
        <v>6439</v>
      </c>
    </row>
    <row r="2144" spans="1:8" x14ac:dyDescent="0.25">
      <c r="A2144" s="619">
        <v>2000</v>
      </c>
      <c r="B2144" s="602" t="s">
        <v>1905</v>
      </c>
      <c r="C2144" s="298" t="s">
        <v>13850</v>
      </c>
      <c r="D2144" s="594"/>
      <c r="E2144" s="594"/>
      <c r="F2144" s="594" t="s">
        <v>11434</v>
      </c>
      <c r="G2144" s="594" t="s">
        <v>11435</v>
      </c>
      <c r="H2144" s="594" t="s">
        <v>6439</v>
      </c>
    </row>
    <row r="2145" spans="1:8" x14ac:dyDescent="0.25">
      <c r="A2145" s="619">
        <v>2000</v>
      </c>
      <c r="B2145" s="602" t="s">
        <v>1905</v>
      </c>
      <c r="C2145" s="298" t="s">
        <v>13851</v>
      </c>
      <c r="D2145" s="594"/>
      <c r="E2145" s="594"/>
      <c r="F2145" s="594" t="s">
        <v>11436</v>
      </c>
      <c r="G2145" s="594" t="s">
        <v>11437</v>
      </c>
      <c r="H2145" s="594" t="s">
        <v>6439</v>
      </c>
    </row>
    <row r="2146" spans="1:8" x14ac:dyDescent="0.25">
      <c r="A2146" s="619">
        <v>2000</v>
      </c>
      <c r="B2146" s="602" t="s">
        <v>1905</v>
      </c>
      <c r="C2146" s="298" t="s">
        <v>13852</v>
      </c>
      <c r="D2146" s="594"/>
      <c r="E2146" s="594"/>
      <c r="F2146" s="594" t="s">
        <v>11438</v>
      </c>
      <c r="G2146" s="594" t="s">
        <v>11439</v>
      </c>
      <c r="H2146" s="594" t="s">
        <v>6439</v>
      </c>
    </row>
    <row r="2147" spans="1:8" x14ac:dyDescent="0.25">
      <c r="A2147" s="619">
        <v>2000</v>
      </c>
      <c r="B2147" s="602" t="s">
        <v>1905</v>
      </c>
      <c r="C2147" s="298" t="s">
        <v>13853</v>
      </c>
      <c r="D2147" s="594"/>
      <c r="E2147" s="594"/>
      <c r="F2147" s="594" t="s">
        <v>11440</v>
      </c>
      <c r="G2147" s="594" t="s">
        <v>11441</v>
      </c>
      <c r="H2147" s="594" t="s">
        <v>6439</v>
      </c>
    </row>
    <row r="2148" spans="1:8" x14ac:dyDescent="0.25">
      <c r="A2148" s="619">
        <v>2000</v>
      </c>
      <c r="B2148" s="602" t="s">
        <v>1905</v>
      </c>
      <c r="C2148" s="298" t="s">
        <v>13854</v>
      </c>
      <c r="D2148" s="594"/>
      <c r="E2148" s="594"/>
      <c r="F2148" s="594" t="s">
        <v>11442</v>
      </c>
      <c r="G2148" s="594" t="s">
        <v>11443</v>
      </c>
      <c r="H2148" s="594" t="s">
        <v>6439</v>
      </c>
    </row>
    <row r="2149" spans="1:8" x14ac:dyDescent="0.25">
      <c r="A2149" s="619">
        <v>2000</v>
      </c>
      <c r="B2149" s="602" t="s">
        <v>1905</v>
      </c>
      <c r="C2149" s="298" t="s">
        <v>13855</v>
      </c>
      <c r="D2149" s="594"/>
      <c r="E2149" s="594"/>
      <c r="F2149" s="594" t="s">
        <v>11444</v>
      </c>
      <c r="G2149" s="594" t="s">
        <v>11445</v>
      </c>
      <c r="H2149" s="594" t="s">
        <v>6439</v>
      </c>
    </row>
    <row r="2150" spans="1:8" x14ac:dyDescent="0.25">
      <c r="A2150" s="619">
        <v>2000</v>
      </c>
      <c r="B2150" s="602" t="s">
        <v>1905</v>
      </c>
      <c r="C2150" s="298" t="s">
        <v>13856</v>
      </c>
      <c r="D2150" s="594"/>
      <c r="E2150" s="594"/>
      <c r="F2150" s="594" t="s">
        <v>11446</v>
      </c>
      <c r="G2150" s="594" t="s">
        <v>11447</v>
      </c>
      <c r="H2150" s="594" t="s">
        <v>6439</v>
      </c>
    </row>
    <row r="2151" spans="1:8" x14ac:dyDescent="0.25">
      <c r="A2151" s="619">
        <v>2000</v>
      </c>
      <c r="B2151" s="602" t="s">
        <v>1905</v>
      </c>
      <c r="C2151" s="298" t="s">
        <v>13857</v>
      </c>
      <c r="D2151" s="594"/>
      <c r="E2151" s="594"/>
      <c r="F2151" s="594" t="s">
        <v>11448</v>
      </c>
      <c r="G2151" s="594" t="s">
        <v>11449</v>
      </c>
      <c r="H2151" s="594" t="s">
        <v>6439</v>
      </c>
    </row>
    <row r="2152" spans="1:8" x14ac:dyDescent="0.25">
      <c r="A2152" s="619">
        <v>2000</v>
      </c>
      <c r="B2152" s="602" t="s">
        <v>1905</v>
      </c>
      <c r="C2152" s="298" t="s">
        <v>13858</v>
      </c>
      <c r="D2152" s="594"/>
      <c r="E2152" s="594"/>
      <c r="F2152" s="594" t="s">
        <v>11450</v>
      </c>
      <c r="G2152" s="594" t="s">
        <v>11451</v>
      </c>
      <c r="H2152" s="594" t="s">
        <v>6439</v>
      </c>
    </row>
    <row r="2153" spans="1:8" x14ac:dyDescent="0.25">
      <c r="A2153" s="619">
        <v>2000</v>
      </c>
      <c r="B2153" s="602" t="s">
        <v>1905</v>
      </c>
      <c r="C2153" s="298" t="s">
        <v>13859</v>
      </c>
      <c r="D2153" s="594"/>
      <c r="E2153" s="594"/>
      <c r="F2153" s="594" t="s">
        <v>11452</v>
      </c>
      <c r="G2153" s="594" t="s">
        <v>11453</v>
      </c>
      <c r="H2153" s="594" t="s">
        <v>6439</v>
      </c>
    </row>
    <row r="2154" spans="1:8" x14ac:dyDescent="0.25">
      <c r="A2154" s="619">
        <v>2000</v>
      </c>
      <c r="B2154" s="602" t="s">
        <v>1905</v>
      </c>
      <c r="C2154" s="298" t="s">
        <v>13860</v>
      </c>
      <c r="D2154" s="594"/>
      <c r="E2154" s="594"/>
      <c r="F2154" s="594" t="s">
        <v>11454</v>
      </c>
      <c r="G2154" s="594" t="s">
        <v>11455</v>
      </c>
      <c r="H2154" s="594" t="s">
        <v>6439</v>
      </c>
    </row>
    <row r="2155" spans="1:8" x14ac:dyDescent="0.25">
      <c r="A2155" s="619">
        <v>2000</v>
      </c>
      <c r="B2155" s="602" t="s">
        <v>1905</v>
      </c>
      <c r="C2155" s="298" t="s">
        <v>13861</v>
      </c>
      <c r="D2155" s="594"/>
      <c r="E2155" s="594"/>
      <c r="F2155" s="594" t="s">
        <v>11456</v>
      </c>
      <c r="G2155" s="594" t="s">
        <v>11457</v>
      </c>
      <c r="H2155" s="594" t="s">
        <v>6439</v>
      </c>
    </row>
    <row r="2156" spans="1:8" x14ac:dyDescent="0.25">
      <c r="A2156" s="619">
        <v>2000</v>
      </c>
      <c r="B2156" s="602" t="s">
        <v>1905</v>
      </c>
      <c r="C2156" s="298" t="s">
        <v>13862</v>
      </c>
      <c r="D2156" s="594"/>
      <c r="E2156" s="594"/>
      <c r="F2156" s="594" t="s">
        <v>11458</v>
      </c>
      <c r="G2156" s="594" t="s">
        <v>11459</v>
      </c>
      <c r="H2156" s="594" t="s">
        <v>6439</v>
      </c>
    </row>
    <row r="2157" spans="1:8" x14ac:dyDescent="0.25">
      <c r="A2157" s="619">
        <v>2000</v>
      </c>
      <c r="B2157" s="602" t="s">
        <v>1905</v>
      </c>
      <c r="C2157" s="298" t="s">
        <v>13863</v>
      </c>
      <c r="D2157" s="594"/>
      <c r="E2157" s="594"/>
      <c r="F2157" s="594" t="s">
        <v>11460</v>
      </c>
      <c r="G2157" s="594" t="s">
        <v>11461</v>
      </c>
      <c r="H2157" s="594" t="s">
        <v>6439</v>
      </c>
    </row>
    <row r="2158" spans="1:8" x14ac:dyDescent="0.25">
      <c r="A2158" s="619">
        <v>2000</v>
      </c>
      <c r="B2158" s="602" t="s">
        <v>1905</v>
      </c>
      <c r="C2158" s="298" t="s">
        <v>13864</v>
      </c>
      <c r="D2158" s="594"/>
      <c r="E2158" s="594"/>
      <c r="F2158" s="594" t="s">
        <v>11462</v>
      </c>
      <c r="G2158" s="594" t="s">
        <v>11463</v>
      </c>
      <c r="H2158" s="594" t="s">
        <v>6439</v>
      </c>
    </row>
    <row r="2159" spans="1:8" x14ac:dyDescent="0.25">
      <c r="A2159" s="619">
        <v>2000</v>
      </c>
      <c r="B2159" s="602" t="s">
        <v>1905</v>
      </c>
      <c r="C2159" s="298" t="s">
        <v>13865</v>
      </c>
      <c r="D2159" s="594"/>
      <c r="E2159" s="594"/>
      <c r="F2159" s="594" t="s">
        <v>11464</v>
      </c>
      <c r="G2159" s="594" t="s">
        <v>11465</v>
      </c>
      <c r="H2159" s="594" t="s">
        <v>6439</v>
      </c>
    </row>
    <row r="2160" spans="1:8" x14ac:dyDescent="0.25">
      <c r="A2160" s="619">
        <v>2000</v>
      </c>
      <c r="B2160" s="602" t="s">
        <v>1905</v>
      </c>
      <c r="C2160" s="298" t="s">
        <v>13866</v>
      </c>
      <c r="D2160" s="594"/>
      <c r="E2160" s="594"/>
      <c r="F2160" s="594" t="s">
        <v>11466</v>
      </c>
      <c r="G2160" s="594" t="s">
        <v>11467</v>
      </c>
      <c r="H2160" s="594" t="s">
        <v>6439</v>
      </c>
    </row>
    <row r="2161" spans="1:8" x14ac:dyDescent="0.25">
      <c r="A2161" s="619">
        <v>2000</v>
      </c>
      <c r="B2161" s="602" t="s">
        <v>1905</v>
      </c>
      <c r="C2161" s="298" t="s">
        <v>13867</v>
      </c>
      <c r="D2161" s="594"/>
      <c r="E2161" s="594"/>
      <c r="F2161" s="594" t="s">
        <v>11468</v>
      </c>
      <c r="G2161" s="594" t="s">
        <v>11469</v>
      </c>
      <c r="H2161" s="594" t="s">
        <v>6439</v>
      </c>
    </row>
    <row r="2162" spans="1:8" x14ac:dyDescent="0.25">
      <c r="A2162" s="619">
        <v>2000</v>
      </c>
      <c r="B2162" s="602" t="s">
        <v>1905</v>
      </c>
      <c r="C2162" s="298" t="s">
        <v>13868</v>
      </c>
      <c r="D2162" s="594"/>
      <c r="E2162" s="594"/>
      <c r="F2162" s="594" t="s">
        <v>11470</v>
      </c>
      <c r="G2162" s="594" t="s">
        <v>11471</v>
      </c>
      <c r="H2162" s="594" t="s">
        <v>6439</v>
      </c>
    </row>
    <row r="2163" spans="1:8" x14ac:dyDescent="0.25">
      <c r="A2163" s="619">
        <v>2000</v>
      </c>
      <c r="B2163" s="602" t="s">
        <v>1905</v>
      </c>
      <c r="C2163" s="298" t="s">
        <v>13869</v>
      </c>
      <c r="D2163" s="594"/>
      <c r="E2163" s="594"/>
      <c r="F2163" s="594" t="s">
        <v>11472</v>
      </c>
      <c r="G2163" s="594" t="s">
        <v>11473</v>
      </c>
      <c r="H2163" s="594" t="s">
        <v>6439</v>
      </c>
    </row>
    <row r="2164" spans="1:8" x14ac:dyDescent="0.25">
      <c r="A2164" s="619">
        <v>2000</v>
      </c>
      <c r="B2164" s="602" t="s">
        <v>1905</v>
      </c>
      <c r="C2164" s="298" t="s">
        <v>13870</v>
      </c>
      <c r="D2164" s="594"/>
      <c r="E2164" s="594"/>
      <c r="F2164" s="594" t="s">
        <v>11474</v>
      </c>
      <c r="G2164" s="594" t="s">
        <v>11475</v>
      </c>
      <c r="H2164" s="594" t="s">
        <v>6439</v>
      </c>
    </row>
    <row r="2165" spans="1:8" x14ac:dyDescent="0.25">
      <c r="A2165" s="619">
        <v>2000</v>
      </c>
      <c r="B2165" s="602" t="s">
        <v>1905</v>
      </c>
      <c r="C2165" s="298" t="s">
        <v>13871</v>
      </c>
      <c r="D2165" s="594"/>
      <c r="E2165" s="594"/>
      <c r="F2165" s="594" t="s">
        <v>11476</v>
      </c>
      <c r="G2165" s="594" t="s">
        <v>11477</v>
      </c>
      <c r="H2165" s="594" t="s">
        <v>6439</v>
      </c>
    </row>
    <row r="2166" spans="1:8" x14ac:dyDescent="0.25">
      <c r="A2166" s="619">
        <v>2000</v>
      </c>
      <c r="B2166" s="602" t="s">
        <v>1905</v>
      </c>
      <c r="C2166" s="298" t="s">
        <v>13872</v>
      </c>
      <c r="D2166" s="594"/>
      <c r="E2166" s="594"/>
      <c r="F2166" s="594" t="s">
        <v>11478</v>
      </c>
      <c r="G2166" s="594" t="s">
        <v>11479</v>
      </c>
      <c r="H2166" s="594" t="s">
        <v>6439</v>
      </c>
    </row>
    <row r="2167" spans="1:8" x14ac:dyDescent="0.25">
      <c r="A2167" s="619">
        <v>2000</v>
      </c>
      <c r="B2167" s="602" t="s">
        <v>1905</v>
      </c>
      <c r="C2167" s="298" t="s">
        <v>13873</v>
      </c>
      <c r="D2167" s="594"/>
      <c r="E2167" s="594"/>
      <c r="F2167" s="594" t="s">
        <v>11480</v>
      </c>
      <c r="G2167" s="594" t="s">
        <v>11481</v>
      </c>
      <c r="H2167" s="594" t="s">
        <v>6439</v>
      </c>
    </row>
    <row r="2168" spans="1:8" x14ac:dyDescent="0.25">
      <c r="A2168" s="619">
        <v>2000</v>
      </c>
      <c r="B2168" s="602" t="s">
        <v>1905</v>
      </c>
      <c r="C2168" s="298" t="s">
        <v>13874</v>
      </c>
      <c r="D2168" s="594"/>
      <c r="E2168" s="594"/>
      <c r="F2168" s="594" t="s">
        <v>11482</v>
      </c>
      <c r="G2168" s="594" t="s">
        <v>11483</v>
      </c>
      <c r="H2168" s="594" t="s">
        <v>6439</v>
      </c>
    </row>
    <row r="2169" spans="1:8" x14ac:dyDescent="0.25">
      <c r="A2169" s="619">
        <v>2000</v>
      </c>
      <c r="B2169" s="602" t="s">
        <v>1905</v>
      </c>
      <c r="C2169" s="298" t="s">
        <v>13875</v>
      </c>
      <c r="D2169" s="594"/>
      <c r="E2169" s="594"/>
      <c r="F2169" s="594" t="s">
        <v>11484</v>
      </c>
      <c r="G2169" s="594" t="s">
        <v>11485</v>
      </c>
      <c r="H2169" s="594" t="s">
        <v>6439</v>
      </c>
    </row>
    <row r="2170" spans="1:8" x14ac:dyDescent="0.25">
      <c r="A2170" s="619">
        <v>2000</v>
      </c>
      <c r="B2170" s="602" t="s">
        <v>1905</v>
      </c>
      <c r="C2170" s="298" t="s">
        <v>13876</v>
      </c>
      <c r="D2170" s="594"/>
      <c r="E2170" s="594"/>
      <c r="F2170" s="594" t="s">
        <v>11486</v>
      </c>
      <c r="G2170" s="594" t="s">
        <v>11487</v>
      </c>
      <c r="H2170" s="594" t="s">
        <v>6439</v>
      </c>
    </row>
    <row r="2171" spans="1:8" x14ac:dyDescent="0.25">
      <c r="A2171" s="619">
        <v>2000</v>
      </c>
      <c r="B2171" s="602" t="s">
        <v>1905</v>
      </c>
      <c r="C2171" s="298" t="s">
        <v>13877</v>
      </c>
      <c r="D2171" s="594"/>
      <c r="E2171" s="594"/>
      <c r="F2171" s="594" t="s">
        <v>11488</v>
      </c>
      <c r="G2171" s="594" t="s">
        <v>11489</v>
      </c>
      <c r="H2171" s="594" t="s">
        <v>6439</v>
      </c>
    </row>
    <row r="2172" spans="1:8" x14ac:dyDescent="0.25">
      <c r="A2172" s="619">
        <v>2000</v>
      </c>
      <c r="B2172" s="602" t="s">
        <v>1905</v>
      </c>
      <c r="C2172" s="298" t="s">
        <v>13878</v>
      </c>
      <c r="D2172" s="594"/>
      <c r="E2172" s="594"/>
      <c r="F2172" s="594" t="s">
        <v>11490</v>
      </c>
      <c r="G2172" s="594" t="s">
        <v>11491</v>
      </c>
      <c r="H2172" s="594" t="s">
        <v>6439</v>
      </c>
    </row>
    <row r="2173" spans="1:8" x14ac:dyDescent="0.25">
      <c r="A2173" s="619">
        <v>2000</v>
      </c>
      <c r="B2173" s="602" t="s">
        <v>1905</v>
      </c>
      <c r="C2173" s="298" t="s">
        <v>13879</v>
      </c>
      <c r="D2173" s="594"/>
      <c r="E2173" s="594"/>
      <c r="F2173" s="594" t="s">
        <v>11492</v>
      </c>
      <c r="G2173" s="594" t="s">
        <v>11493</v>
      </c>
      <c r="H2173" s="594" t="s">
        <v>6439</v>
      </c>
    </row>
    <row r="2174" spans="1:8" x14ac:dyDescent="0.25">
      <c r="A2174" s="619">
        <v>2000</v>
      </c>
      <c r="B2174" s="602" t="s">
        <v>1905</v>
      </c>
      <c r="C2174" s="298" t="s">
        <v>13880</v>
      </c>
      <c r="D2174" s="594"/>
      <c r="E2174" s="594"/>
      <c r="F2174" s="594" t="s">
        <v>11494</v>
      </c>
      <c r="G2174" s="594" t="s">
        <v>11495</v>
      </c>
      <c r="H2174" s="594" t="s">
        <v>6439</v>
      </c>
    </row>
    <row r="2175" spans="1:8" x14ac:dyDescent="0.25">
      <c r="A2175" s="619">
        <v>2000</v>
      </c>
      <c r="B2175" s="602" t="s">
        <v>1905</v>
      </c>
      <c r="C2175" s="298" t="s">
        <v>13881</v>
      </c>
      <c r="D2175" s="594"/>
      <c r="E2175" s="594"/>
      <c r="F2175" s="594" t="s">
        <v>11496</v>
      </c>
      <c r="G2175" s="594" t="s">
        <v>11497</v>
      </c>
      <c r="H2175" s="594" t="s">
        <v>6439</v>
      </c>
    </row>
    <row r="2176" spans="1:8" x14ac:dyDescent="0.25">
      <c r="A2176" s="619">
        <v>2000</v>
      </c>
      <c r="B2176" s="602" t="s">
        <v>1905</v>
      </c>
      <c r="C2176" s="298" t="s">
        <v>13882</v>
      </c>
      <c r="D2176" s="594"/>
      <c r="E2176" s="594"/>
      <c r="F2176" s="594" t="s">
        <v>11498</v>
      </c>
      <c r="G2176" s="594" t="s">
        <v>11499</v>
      </c>
      <c r="H2176" s="594" t="s">
        <v>6439</v>
      </c>
    </row>
    <row r="2177" spans="1:8" x14ac:dyDescent="0.25">
      <c r="A2177" s="619">
        <v>2000</v>
      </c>
      <c r="B2177" s="602" t="s">
        <v>1905</v>
      </c>
      <c r="C2177" s="298" t="s">
        <v>13883</v>
      </c>
      <c r="D2177" s="594"/>
      <c r="E2177" s="594"/>
      <c r="F2177" s="594" t="s">
        <v>11500</v>
      </c>
      <c r="G2177" s="594" t="s">
        <v>11501</v>
      </c>
      <c r="H2177" s="594" t="s">
        <v>6439</v>
      </c>
    </row>
    <row r="2178" spans="1:8" x14ac:dyDescent="0.25">
      <c r="A2178" s="619">
        <v>2000</v>
      </c>
      <c r="B2178" s="602" t="s">
        <v>1905</v>
      </c>
      <c r="C2178" s="298" t="s">
        <v>13884</v>
      </c>
      <c r="D2178" s="594"/>
      <c r="E2178" s="594"/>
      <c r="F2178" s="594" t="s">
        <v>11502</v>
      </c>
      <c r="G2178" s="594" t="s">
        <v>11503</v>
      </c>
      <c r="H2178" s="594" t="s">
        <v>6439</v>
      </c>
    </row>
    <row r="2179" spans="1:8" x14ac:dyDescent="0.25">
      <c r="A2179" s="619">
        <v>2000</v>
      </c>
      <c r="B2179" s="602" t="s">
        <v>1905</v>
      </c>
      <c r="C2179" s="298" t="s">
        <v>13885</v>
      </c>
      <c r="D2179" s="594"/>
      <c r="E2179" s="594"/>
      <c r="F2179" s="594" t="s">
        <v>9787</v>
      </c>
      <c r="G2179" s="593">
        <v>1420</v>
      </c>
      <c r="H2179" s="594" t="s">
        <v>10179</v>
      </c>
    </row>
    <row r="2180" spans="1:8" x14ac:dyDescent="0.25">
      <c r="A2180" s="619">
        <v>2000</v>
      </c>
      <c r="B2180" s="602" t="s">
        <v>1905</v>
      </c>
      <c r="C2180" s="298" t="s">
        <v>13886</v>
      </c>
      <c r="D2180" s="594"/>
      <c r="E2180" s="594"/>
      <c r="F2180" s="594" t="s">
        <v>9786</v>
      </c>
      <c r="G2180" s="593">
        <v>1420</v>
      </c>
      <c r="H2180" s="594" t="s">
        <v>6440</v>
      </c>
    </row>
    <row r="2181" spans="1:8" x14ac:dyDescent="0.25">
      <c r="A2181" s="619">
        <v>2000</v>
      </c>
      <c r="B2181" s="602" t="s">
        <v>1905</v>
      </c>
      <c r="C2181" s="298" t="s">
        <v>13887</v>
      </c>
      <c r="D2181" s="594"/>
      <c r="E2181" s="594"/>
      <c r="F2181" s="594" t="s">
        <v>9789</v>
      </c>
      <c r="G2181" s="593">
        <v>1430</v>
      </c>
      <c r="H2181" s="594" t="s">
        <v>10179</v>
      </c>
    </row>
    <row r="2182" spans="1:8" x14ac:dyDescent="0.25">
      <c r="A2182" s="619">
        <v>2000</v>
      </c>
      <c r="B2182" s="602" t="s">
        <v>1905</v>
      </c>
      <c r="C2182" s="298" t="s">
        <v>13888</v>
      </c>
      <c r="D2182" s="594"/>
      <c r="E2182" s="594"/>
      <c r="F2182" s="594" t="s">
        <v>9788</v>
      </c>
      <c r="G2182" s="593">
        <v>1430</v>
      </c>
      <c r="H2182" s="594" t="s">
        <v>6440</v>
      </c>
    </row>
    <row r="2183" spans="1:8" x14ac:dyDescent="0.25">
      <c r="A2183" s="619">
        <v>2000</v>
      </c>
      <c r="B2183" s="602" t="s">
        <v>1905</v>
      </c>
      <c r="C2183" s="298" t="s">
        <v>13889</v>
      </c>
      <c r="D2183" s="594"/>
      <c r="E2183" s="594"/>
      <c r="F2183" s="594" t="s">
        <v>9791</v>
      </c>
      <c r="G2183" s="593">
        <v>1440</v>
      </c>
      <c r="H2183" s="594" t="s">
        <v>10179</v>
      </c>
    </row>
    <row r="2184" spans="1:8" x14ac:dyDescent="0.25">
      <c r="A2184" s="619">
        <v>2000</v>
      </c>
      <c r="B2184" s="602" t="s">
        <v>1905</v>
      </c>
      <c r="C2184" s="298" t="s">
        <v>13890</v>
      </c>
      <c r="D2184" s="594"/>
      <c r="E2184" s="594"/>
      <c r="F2184" s="594" t="s">
        <v>9790</v>
      </c>
      <c r="G2184" s="593">
        <v>1440</v>
      </c>
      <c r="H2184" s="594" t="s">
        <v>6440</v>
      </c>
    </row>
    <row r="2185" spans="1:8" x14ac:dyDescent="0.25">
      <c r="A2185" s="619">
        <v>2000</v>
      </c>
      <c r="B2185" s="602" t="s">
        <v>1905</v>
      </c>
      <c r="C2185" s="298" t="s">
        <v>13891</v>
      </c>
      <c r="D2185" s="594"/>
      <c r="E2185" s="594"/>
      <c r="F2185" s="594" t="s">
        <v>9793</v>
      </c>
      <c r="G2185" s="593">
        <v>1450</v>
      </c>
      <c r="H2185" s="594" t="s">
        <v>10179</v>
      </c>
    </row>
    <row r="2186" spans="1:8" x14ac:dyDescent="0.25">
      <c r="A2186" s="619">
        <v>2000</v>
      </c>
      <c r="B2186" s="602" t="s">
        <v>1905</v>
      </c>
      <c r="C2186" s="298" t="s">
        <v>13892</v>
      </c>
      <c r="D2186" s="594"/>
      <c r="E2186" s="594"/>
      <c r="F2186" s="594" t="s">
        <v>9792</v>
      </c>
      <c r="G2186" s="593">
        <v>1450</v>
      </c>
      <c r="H2186" s="594" t="s">
        <v>6440</v>
      </c>
    </row>
    <row r="2187" spans="1:8" x14ac:dyDescent="0.25">
      <c r="A2187" s="619">
        <v>2000</v>
      </c>
      <c r="B2187" s="602" t="s">
        <v>1905</v>
      </c>
      <c r="C2187" s="298" t="s">
        <v>13893</v>
      </c>
      <c r="D2187" s="594"/>
      <c r="E2187" s="594"/>
      <c r="F2187" s="594" t="s">
        <v>9795</v>
      </c>
      <c r="G2187" s="593">
        <v>1460</v>
      </c>
      <c r="H2187" s="594" t="s">
        <v>10179</v>
      </c>
    </row>
    <row r="2188" spans="1:8" x14ac:dyDescent="0.25">
      <c r="A2188" s="619">
        <v>2010</v>
      </c>
      <c r="B2188" s="602" t="s">
        <v>1904</v>
      </c>
      <c r="C2188" s="298" t="s">
        <v>13894</v>
      </c>
      <c r="D2188" s="594"/>
      <c r="E2188" s="594"/>
      <c r="F2188" s="594" t="s">
        <v>9794</v>
      </c>
      <c r="G2188" s="593">
        <v>1460</v>
      </c>
      <c r="H2188" s="594" t="s">
        <v>6440</v>
      </c>
    </row>
    <row r="2189" spans="1:8" x14ac:dyDescent="0.25">
      <c r="A2189" s="619">
        <v>2010</v>
      </c>
      <c r="B2189" s="602" t="s">
        <v>1904</v>
      </c>
      <c r="C2189" s="298" t="s">
        <v>13895</v>
      </c>
      <c r="D2189" s="594"/>
      <c r="E2189" s="594"/>
      <c r="F2189" s="594" t="s">
        <v>9797</v>
      </c>
      <c r="G2189" s="593">
        <v>1480</v>
      </c>
      <c r="H2189" s="594" t="s">
        <v>10179</v>
      </c>
    </row>
    <row r="2190" spans="1:8" x14ac:dyDescent="0.25">
      <c r="A2190" s="619">
        <v>2020</v>
      </c>
      <c r="B2190" s="602" t="s">
        <v>8011</v>
      </c>
      <c r="C2190" s="298" t="s">
        <v>13896</v>
      </c>
      <c r="D2190" s="594"/>
      <c r="E2190" s="594"/>
      <c r="F2190" s="594" t="s">
        <v>9796</v>
      </c>
      <c r="G2190" s="593">
        <v>1480</v>
      </c>
      <c r="H2190" s="594" t="s">
        <v>6440</v>
      </c>
    </row>
    <row r="2191" spans="1:8" x14ac:dyDescent="0.25">
      <c r="A2191" s="619">
        <v>2020</v>
      </c>
      <c r="B2191" s="602" t="s">
        <v>8011</v>
      </c>
      <c r="C2191" s="298" t="s">
        <v>13897</v>
      </c>
      <c r="D2191" s="594"/>
      <c r="E2191" s="594"/>
      <c r="F2191" s="594" t="s">
        <v>9799</v>
      </c>
      <c r="G2191" s="593">
        <v>1490</v>
      </c>
      <c r="H2191" s="594" t="s">
        <v>10179</v>
      </c>
    </row>
    <row r="2192" spans="1:8" x14ac:dyDescent="0.25">
      <c r="A2192" s="619">
        <v>2020</v>
      </c>
      <c r="B2192" s="602" t="s">
        <v>8011</v>
      </c>
      <c r="C2192" s="298" t="s">
        <v>13898</v>
      </c>
      <c r="D2192" s="594"/>
      <c r="E2192" s="594"/>
      <c r="F2192" s="594" t="s">
        <v>9798</v>
      </c>
      <c r="G2192" s="593">
        <v>1490</v>
      </c>
      <c r="H2192" s="594" t="s">
        <v>6440</v>
      </c>
    </row>
    <row r="2193" spans="1:8" x14ac:dyDescent="0.25">
      <c r="A2193" s="619">
        <v>2020</v>
      </c>
      <c r="B2193" s="602" t="s">
        <v>8011</v>
      </c>
      <c r="C2193" s="298" t="s">
        <v>13899</v>
      </c>
      <c r="D2193" s="594"/>
      <c r="E2193" s="594"/>
      <c r="F2193" s="594" t="s">
        <v>9801</v>
      </c>
      <c r="G2193" s="593">
        <v>1500</v>
      </c>
      <c r="H2193" s="594" t="s">
        <v>10179</v>
      </c>
    </row>
    <row r="2194" spans="1:8" x14ac:dyDescent="0.25">
      <c r="A2194" s="619">
        <v>2020</v>
      </c>
      <c r="B2194" s="602" t="s">
        <v>8011</v>
      </c>
      <c r="C2194" s="298" t="s">
        <v>13900</v>
      </c>
      <c r="D2194" s="594"/>
      <c r="E2194" s="594"/>
      <c r="F2194" s="594" t="s">
        <v>9800</v>
      </c>
      <c r="G2194" s="593">
        <v>1500</v>
      </c>
      <c r="H2194" s="594" t="s">
        <v>6440</v>
      </c>
    </row>
    <row r="2195" spans="1:8" x14ac:dyDescent="0.25">
      <c r="A2195" s="619">
        <v>2020</v>
      </c>
      <c r="B2195" s="602" t="s">
        <v>8011</v>
      </c>
      <c r="C2195" s="298" t="s">
        <v>13901</v>
      </c>
      <c r="D2195" s="594"/>
      <c r="E2195" s="594"/>
      <c r="F2195" s="594" t="s">
        <v>9803</v>
      </c>
      <c r="G2195" s="593">
        <v>1510</v>
      </c>
      <c r="H2195" s="594" t="s">
        <v>10179</v>
      </c>
    </row>
    <row r="2196" spans="1:8" x14ac:dyDescent="0.25">
      <c r="A2196" s="619">
        <v>2020</v>
      </c>
      <c r="B2196" s="602" t="s">
        <v>8011</v>
      </c>
      <c r="C2196" s="298" t="s">
        <v>13902</v>
      </c>
      <c r="D2196" s="594"/>
      <c r="E2196" s="594"/>
      <c r="F2196" s="594" t="s">
        <v>9802</v>
      </c>
      <c r="G2196" s="593">
        <v>1510</v>
      </c>
      <c r="H2196" s="594" t="s">
        <v>6440</v>
      </c>
    </row>
    <row r="2197" spans="1:8" x14ac:dyDescent="0.25">
      <c r="A2197" s="619">
        <v>2020</v>
      </c>
      <c r="B2197" s="602" t="s">
        <v>8011</v>
      </c>
      <c r="C2197" s="298" t="s">
        <v>13903</v>
      </c>
      <c r="D2197" s="594"/>
      <c r="E2197" s="594"/>
      <c r="F2197" s="594" t="s">
        <v>9804</v>
      </c>
      <c r="G2197" s="594" t="s">
        <v>3448</v>
      </c>
      <c r="H2197" s="594" t="s">
        <v>10176</v>
      </c>
    </row>
    <row r="2198" spans="1:8" x14ac:dyDescent="0.25">
      <c r="A2198" s="619">
        <v>2020</v>
      </c>
      <c r="B2198" s="602" t="s">
        <v>8011</v>
      </c>
      <c r="C2198" s="298" t="s">
        <v>13904</v>
      </c>
      <c r="D2198" s="594"/>
      <c r="E2198" s="594"/>
      <c r="F2198" s="594" t="s">
        <v>9811</v>
      </c>
      <c r="G2198" s="594" t="s">
        <v>3453</v>
      </c>
      <c r="H2198" s="594" t="s">
        <v>10176</v>
      </c>
    </row>
    <row r="2199" spans="1:8" x14ac:dyDescent="0.25">
      <c r="A2199" s="619">
        <v>2020</v>
      </c>
      <c r="B2199" s="602" t="s">
        <v>8011</v>
      </c>
      <c r="C2199" s="298" t="s">
        <v>13905</v>
      </c>
      <c r="D2199" s="594"/>
      <c r="E2199" s="594"/>
      <c r="F2199" s="594" t="s">
        <v>9813</v>
      </c>
      <c r="G2199" s="594" t="s">
        <v>3455</v>
      </c>
      <c r="H2199" s="594" t="s">
        <v>10176</v>
      </c>
    </row>
    <row r="2200" spans="1:8" x14ac:dyDescent="0.25">
      <c r="A2200" s="619">
        <v>2035</v>
      </c>
      <c r="B2200" s="602" t="s">
        <v>6344</v>
      </c>
      <c r="C2200" s="298" t="s">
        <v>13906</v>
      </c>
      <c r="D2200" s="594"/>
      <c r="E2200" s="594"/>
      <c r="F2200" s="594" t="s">
        <v>9806</v>
      </c>
      <c r="G2200" s="594" t="s">
        <v>3451</v>
      </c>
      <c r="H2200" s="594" t="s">
        <v>10176</v>
      </c>
    </row>
    <row r="2201" spans="1:8" x14ac:dyDescent="0.25">
      <c r="A2201" s="619">
        <v>2035</v>
      </c>
      <c r="B2201" s="602" t="s">
        <v>6344</v>
      </c>
      <c r="C2201" s="298" t="s">
        <v>13907</v>
      </c>
      <c r="D2201" s="594"/>
      <c r="E2201" s="594"/>
      <c r="F2201" s="594" t="s">
        <v>9815</v>
      </c>
      <c r="G2201" s="594" t="s">
        <v>3456</v>
      </c>
      <c r="H2201" s="594" t="s">
        <v>10176</v>
      </c>
    </row>
    <row r="2202" spans="1:8" x14ac:dyDescent="0.25">
      <c r="A2202" s="619">
        <v>2035</v>
      </c>
      <c r="B2202" s="602" t="s">
        <v>6344</v>
      </c>
      <c r="C2202" s="298" t="s">
        <v>13908</v>
      </c>
      <c r="D2202" s="594"/>
      <c r="E2202" s="594"/>
      <c r="F2202" s="594" t="s">
        <v>9807</v>
      </c>
      <c r="G2202" s="594" t="s">
        <v>2035</v>
      </c>
      <c r="H2202" s="594" t="s">
        <v>10176</v>
      </c>
    </row>
    <row r="2203" spans="1:8" x14ac:dyDescent="0.25">
      <c r="A2203" s="619">
        <v>2035</v>
      </c>
      <c r="B2203" s="602" t="s">
        <v>6344</v>
      </c>
      <c r="C2203" s="298" t="s">
        <v>13909</v>
      </c>
      <c r="D2203" s="594"/>
      <c r="E2203" s="594"/>
      <c r="F2203" s="594" t="s">
        <v>9812</v>
      </c>
      <c r="G2203" s="594" t="s">
        <v>3454</v>
      </c>
      <c r="H2203" s="594" t="s">
        <v>10176</v>
      </c>
    </row>
    <row r="2204" spans="1:8" x14ac:dyDescent="0.25">
      <c r="A2204" s="619">
        <v>2035</v>
      </c>
      <c r="B2204" s="602" t="s">
        <v>6344</v>
      </c>
      <c r="C2204" s="298" t="s">
        <v>13910</v>
      </c>
      <c r="D2204" s="594"/>
      <c r="E2204" s="594"/>
      <c r="F2204" s="594" t="s">
        <v>11504</v>
      </c>
      <c r="G2204" s="594" t="s">
        <v>11505</v>
      </c>
      <c r="H2204" s="594" t="s">
        <v>10176</v>
      </c>
    </row>
    <row r="2205" spans="1:8" x14ac:dyDescent="0.25">
      <c r="A2205" s="619">
        <v>2035</v>
      </c>
      <c r="B2205" s="602" t="s">
        <v>6344</v>
      </c>
      <c r="C2205" s="298" t="s">
        <v>13911</v>
      </c>
      <c r="D2205" s="594"/>
      <c r="E2205" s="594"/>
      <c r="F2205" s="594" t="s">
        <v>9810</v>
      </c>
      <c r="G2205" s="594" t="s">
        <v>3452</v>
      </c>
      <c r="H2205" s="594" t="s">
        <v>10178</v>
      </c>
    </row>
    <row r="2206" spans="1:8" x14ac:dyDescent="0.25">
      <c r="A2206" s="619">
        <v>2035</v>
      </c>
      <c r="B2206" s="602" t="s">
        <v>6344</v>
      </c>
      <c r="C2206" s="298" t="s">
        <v>13912</v>
      </c>
      <c r="D2206" s="594"/>
      <c r="E2206" s="594"/>
      <c r="F2206" s="594" t="s">
        <v>9814</v>
      </c>
      <c r="G2206" s="594" t="s">
        <v>3450</v>
      </c>
      <c r="H2206" s="594" t="s">
        <v>10178</v>
      </c>
    </row>
    <row r="2207" spans="1:8" x14ac:dyDescent="0.25">
      <c r="A2207" s="619">
        <v>2035</v>
      </c>
      <c r="B2207" s="602" t="s">
        <v>6344</v>
      </c>
      <c r="C2207" s="298" t="s">
        <v>13913</v>
      </c>
      <c r="D2207" s="594"/>
      <c r="E2207" s="594"/>
      <c r="F2207" s="594" t="s">
        <v>11506</v>
      </c>
      <c r="G2207" s="594" t="s">
        <v>11505</v>
      </c>
      <c r="H2207" s="594" t="s">
        <v>10178</v>
      </c>
    </row>
    <row r="2208" spans="1:8" x14ac:dyDescent="0.25">
      <c r="A2208" s="619">
        <v>2035</v>
      </c>
      <c r="B2208" s="602" t="s">
        <v>6344</v>
      </c>
      <c r="C2208" s="298" t="s">
        <v>13914</v>
      </c>
      <c r="D2208" s="594"/>
      <c r="E2208" s="594"/>
      <c r="F2208" s="594" t="s">
        <v>9805</v>
      </c>
      <c r="G2208" s="594" t="s">
        <v>3449</v>
      </c>
      <c r="H2208" s="594" t="s">
        <v>10177</v>
      </c>
    </row>
    <row r="2209" spans="1:8" x14ac:dyDescent="0.25">
      <c r="A2209" s="619">
        <v>2035</v>
      </c>
      <c r="B2209" s="602" t="s">
        <v>6344</v>
      </c>
      <c r="C2209" s="298" t="s">
        <v>13915</v>
      </c>
      <c r="D2209" s="594"/>
      <c r="E2209" s="594"/>
      <c r="F2209" s="594" t="s">
        <v>11507</v>
      </c>
      <c r="G2209" s="594" t="s">
        <v>11505</v>
      </c>
      <c r="H2209" s="594" t="s">
        <v>10177</v>
      </c>
    </row>
    <row r="2210" spans="1:8" x14ac:dyDescent="0.25">
      <c r="A2210" s="619">
        <v>2035</v>
      </c>
      <c r="B2210" s="602" t="s">
        <v>6344</v>
      </c>
      <c r="C2210" s="298" t="s">
        <v>13916</v>
      </c>
      <c r="D2210" s="594"/>
      <c r="E2210" s="594"/>
      <c r="F2210" s="594" t="s">
        <v>9808</v>
      </c>
      <c r="G2210" s="594" t="s">
        <v>9809</v>
      </c>
      <c r="H2210" s="594" t="s">
        <v>10177</v>
      </c>
    </row>
    <row r="2211" spans="1:8" x14ac:dyDescent="0.25">
      <c r="A2211" s="619">
        <v>2035</v>
      </c>
      <c r="B2211" s="602" t="s">
        <v>6344</v>
      </c>
      <c r="C2211" s="298" t="s">
        <v>13917</v>
      </c>
      <c r="D2211" s="594"/>
      <c r="E2211" s="594"/>
      <c r="F2211" s="594" t="s">
        <v>11508</v>
      </c>
      <c r="G2211" s="594" t="s">
        <v>11509</v>
      </c>
      <c r="H2211" s="594" t="s">
        <v>10253</v>
      </c>
    </row>
    <row r="2212" spans="1:8" x14ac:dyDescent="0.25">
      <c r="A2212" s="619">
        <v>2035</v>
      </c>
      <c r="B2212" s="602" t="s">
        <v>6344</v>
      </c>
      <c r="C2212" s="298" t="s">
        <v>13918</v>
      </c>
      <c r="D2212" s="594"/>
      <c r="E2212" s="594"/>
      <c r="F2212" s="594" t="s">
        <v>11510</v>
      </c>
      <c r="G2212" s="594" t="s">
        <v>11511</v>
      </c>
      <c r="H2212" s="594" t="s">
        <v>6439</v>
      </c>
    </row>
    <row r="2213" spans="1:8" x14ac:dyDescent="0.25">
      <c r="A2213" s="619">
        <v>2035</v>
      </c>
      <c r="B2213" s="602" t="s">
        <v>6344</v>
      </c>
      <c r="C2213" s="298" t="s">
        <v>13919</v>
      </c>
      <c r="D2213" s="594"/>
      <c r="E2213" s="594"/>
      <c r="F2213" s="594" t="s">
        <v>11512</v>
      </c>
      <c r="G2213" s="594" t="s">
        <v>11513</v>
      </c>
      <c r="H2213" s="594" t="s">
        <v>6439</v>
      </c>
    </row>
    <row r="2214" spans="1:8" x14ac:dyDescent="0.25">
      <c r="A2214" s="619">
        <v>2055</v>
      </c>
      <c r="B2214" s="602" t="s">
        <v>6345</v>
      </c>
      <c r="C2214" s="298" t="s">
        <v>13920</v>
      </c>
      <c r="D2214" s="594"/>
      <c r="E2214" s="594"/>
      <c r="F2214" s="594" t="s">
        <v>11514</v>
      </c>
      <c r="G2214" s="594" t="s">
        <v>11515</v>
      </c>
      <c r="H2214" s="594" t="s">
        <v>6439</v>
      </c>
    </row>
    <row r="2215" spans="1:8" x14ac:dyDescent="0.25">
      <c r="A2215" s="619">
        <v>2055</v>
      </c>
      <c r="B2215" s="602" t="s">
        <v>6345</v>
      </c>
      <c r="C2215" s="298" t="s">
        <v>13921</v>
      </c>
      <c r="D2215" s="594"/>
      <c r="E2215" s="594"/>
      <c r="F2215" s="594" t="s">
        <v>11516</v>
      </c>
      <c r="G2215" s="594" t="s">
        <v>11517</v>
      </c>
      <c r="H2215" s="594" t="s">
        <v>6439</v>
      </c>
    </row>
    <row r="2216" spans="1:8" x14ac:dyDescent="0.25">
      <c r="A2216" s="619">
        <v>2070</v>
      </c>
      <c r="B2216" s="602" t="s">
        <v>6346</v>
      </c>
      <c r="C2216" s="298" t="s">
        <v>13922</v>
      </c>
      <c r="D2216" s="594"/>
      <c r="E2216" s="594"/>
      <c r="F2216" s="594" t="s">
        <v>11518</v>
      </c>
      <c r="G2216" s="594" t="s">
        <v>11519</v>
      </c>
      <c r="H2216" s="594" t="s">
        <v>6439</v>
      </c>
    </row>
    <row r="2217" spans="1:8" x14ac:dyDescent="0.25">
      <c r="A2217" s="619">
        <v>2070</v>
      </c>
      <c r="B2217" s="602" t="s">
        <v>6346</v>
      </c>
      <c r="C2217" s="298" t="s">
        <v>13923</v>
      </c>
      <c r="D2217" s="594"/>
      <c r="E2217" s="594"/>
      <c r="F2217" s="594" t="s">
        <v>11520</v>
      </c>
      <c r="G2217" s="594" t="s">
        <v>11521</v>
      </c>
      <c r="H2217" s="594" t="s">
        <v>6439</v>
      </c>
    </row>
    <row r="2218" spans="1:8" x14ac:dyDescent="0.25">
      <c r="A2218" s="619">
        <v>2180</v>
      </c>
      <c r="B2218" s="602" t="s">
        <v>6347</v>
      </c>
      <c r="C2218" s="298" t="s">
        <v>13924</v>
      </c>
      <c r="D2218" s="594"/>
      <c r="E2218" s="594"/>
      <c r="F2218" s="594" t="s">
        <v>11522</v>
      </c>
      <c r="G2218" s="594" t="s">
        <v>11523</v>
      </c>
      <c r="H2218" s="594" t="s">
        <v>6439</v>
      </c>
    </row>
    <row r="2219" spans="1:8" x14ac:dyDescent="0.25">
      <c r="A2219" s="619">
        <v>2180</v>
      </c>
      <c r="B2219" s="602" t="s">
        <v>6347</v>
      </c>
      <c r="C2219" s="298" t="s">
        <v>13925</v>
      </c>
      <c r="D2219" s="594"/>
      <c r="E2219" s="594"/>
      <c r="F2219" s="594" t="s">
        <v>11524</v>
      </c>
      <c r="G2219" s="594" t="s">
        <v>11525</v>
      </c>
      <c r="H2219" s="594" t="s">
        <v>6439</v>
      </c>
    </row>
    <row r="2220" spans="1:8" x14ac:dyDescent="0.25">
      <c r="A2220" s="619">
        <v>2180</v>
      </c>
      <c r="B2220" s="602" t="s">
        <v>6347</v>
      </c>
      <c r="C2220" s="298" t="s">
        <v>13926</v>
      </c>
      <c r="D2220" s="594"/>
      <c r="E2220" s="594"/>
      <c r="F2220" s="594" t="s">
        <v>11526</v>
      </c>
      <c r="G2220" s="594" t="s">
        <v>11527</v>
      </c>
      <c r="H2220" s="594" t="s">
        <v>6439</v>
      </c>
    </row>
    <row r="2221" spans="1:8" x14ac:dyDescent="0.25">
      <c r="A2221" s="619">
        <v>2180</v>
      </c>
      <c r="B2221" s="602" t="s">
        <v>6347</v>
      </c>
      <c r="C2221" s="298" t="s">
        <v>13927</v>
      </c>
      <c r="D2221" s="594"/>
      <c r="E2221" s="594"/>
      <c r="F2221" s="594" t="s">
        <v>11528</v>
      </c>
      <c r="G2221" s="594" t="s">
        <v>11529</v>
      </c>
      <c r="H2221" s="594" t="s">
        <v>6439</v>
      </c>
    </row>
    <row r="2222" spans="1:8" x14ac:dyDescent="0.25">
      <c r="A2222" s="619">
        <v>2180</v>
      </c>
      <c r="B2222" s="602" t="s">
        <v>6347</v>
      </c>
      <c r="C2222" s="298" t="s">
        <v>13928</v>
      </c>
      <c r="D2222" s="594"/>
      <c r="E2222" s="594"/>
      <c r="F2222" s="594" t="s">
        <v>11530</v>
      </c>
      <c r="G2222" s="594" t="s">
        <v>11531</v>
      </c>
      <c r="H2222" s="594" t="s">
        <v>6439</v>
      </c>
    </row>
    <row r="2223" spans="1:8" x14ac:dyDescent="0.25">
      <c r="A2223" s="619">
        <v>2180</v>
      </c>
      <c r="B2223" s="602" t="s">
        <v>6347</v>
      </c>
      <c r="C2223" s="298" t="s">
        <v>13929</v>
      </c>
      <c r="D2223" s="594"/>
      <c r="E2223" s="594"/>
      <c r="F2223" s="594" t="s">
        <v>11532</v>
      </c>
      <c r="G2223" s="594" t="s">
        <v>11533</v>
      </c>
      <c r="H2223" s="594" t="s">
        <v>6439</v>
      </c>
    </row>
    <row r="2224" spans="1:8" x14ac:dyDescent="0.25">
      <c r="A2224" s="619">
        <v>2180</v>
      </c>
      <c r="B2224" s="602" t="s">
        <v>6347</v>
      </c>
      <c r="C2224" s="298" t="s">
        <v>13930</v>
      </c>
      <c r="D2224" s="594"/>
      <c r="E2224" s="594"/>
      <c r="F2224" s="594" t="s">
        <v>11534</v>
      </c>
      <c r="G2224" s="594" t="s">
        <v>11535</v>
      </c>
      <c r="H2224" s="594" t="s">
        <v>6439</v>
      </c>
    </row>
    <row r="2225" spans="1:8" x14ac:dyDescent="0.25">
      <c r="A2225" s="619">
        <v>2180</v>
      </c>
      <c r="B2225" s="602" t="s">
        <v>6347</v>
      </c>
      <c r="C2225" s="298" t="s">
        <v>13931</v>
      </c>
      <c r="D2225" s="594"/>
      <c r="E2225" s="594"/>
      <c r="F2225" s="594" t="s">
        <v>11536</v>
      </c>
      <c r="G2225" s="594" t="s">
        <v>11537</v>
      </c>
      <c r="H2225" s="594" t="s">
        <v>6439</v>
      </c>
    </row>
    <row r="2226" spans="1:8" x14ac:dyDescent="0.25">
      <c r="A2226" s="619">
        <v>2180</v>
      </c>
      <c r="B2226" s="602" t="s">
        <v>6347</v>
      </c>
      <c r="C2226" s="298" t="s">
        <v>13932</v>
      </c>
      <c r="D2226" s="594"/>
      <c r="E2226" s="594"/>
      <c r="F2226" s="594" t="s">
        <v>11538</v>
      </c>
      <c r="G2226" s="594" t="s">
        <v>11539</v>
      </c>
      <c r="H2226" s="594" t="s">
        <v>6439</v>
      </c>
    </row>
    <row r="2227" spans="1:8" x14ac:dyDescent="0.25">
      <c r="A2227" s="619">
        <v>2180</v>
      </c>
      <c r="B2227" s="602" t="s">
        <v>6347</v>
      </c>
      <c r="C2227" s="298" t="s">
        <v>13933</v>
      </c>
      <c r="D2227" s="594"/>
      <c r="E2227" s="594"/>
      <c r="F2227" s="594" t="s">
        <v>11540</v>
      </c>
      <c r="G2227" s="594" t="s">
        <v>11541</v>
      </c>
      <c r="H2227" s="594" t="s">
        <v>6439</v>
      </c>
    </row>
    <row r="2228" spans="1:8" x14ac:dyDescent="0.25">
      <c r="A2228" s="619">
        <v>2180</v>
      </c>
      <c r="B2228" s="602" t="s">
        <v>6347</v>
      </c>
      <c r="C2228" s="298" t="s">
        <v>13934</v>
      </c>
      <c r="D2228" s="594"/>
      <c r="E2228" s="594"/>
      <c r="F2228" s="594" t="s">
        <v>11542</v>
      </c>
      <c r="G2228" s="594" t="s">
        <v>11543</v>
      </c>
      <c r="H2228" s="594" t="s">
        <v>6439</v>
      </c>
    </row>
    <row r="2229" spans="1:8" x14ac:dyDescent="0.25">
      <c r="A2229" s="619">
        <v>2180</v>
      </c>
      <c r="B2229" s="602" t="s">
        <v>6347</v>
      </c>
      <c r="C2229" s="298" t="s">
        <v>13935</v>
      </c>
      <c r="D2229" s="594"/>
      <c r="E2229" s="594"/>
      <c r="F2229" s="594" t="s">
        <v>11544</v>
      </c>
      <c r="G2229" s="594" t="s">
        <v>11545</v>
      </c>
      <c r="H2229" s="594" t="s">
        <v>6439</v>
      </c>
    </row>
    <row r="2230" spans="1:8" x14ac:dyDescent="0.25">
      <c r="A2230" s="619">
        <v>2180</v>
      </c>
      <c r="B2230" s="602" t="s">
        <v>6347</v>
      </c>
      <c r="C2230" s="298" t="s">
        <v>13936</v>
      </c>
      <c r="D2230" s="594"/>
      <c r="E2230" s="594"/>
      <c r="F2230" s="594" t="s">
        <v>11546</v>
      </c>
      <c r="G2230" s="594" t="s">
        <v>11547</v>
      </c>
      <c r="H2230" s="594" t="s">
        <v>6439</v>
      </c>
    </row>
    <row r="2231" spans="1:8" x14ac:dyDescent="0.25">
      <c r="A2231" s="619">
        <v>2180</v>
      </c>
      <c r="B2231" s="602" t="s">
        <v>6347</v>
      </c>
      <c r="C2231" s="298" t="s">
        <v>13937</v>
      </c>
      <c r="D2231" s="594"/>
      <c r="E2231" s="594"/>
      <c r="F2231" s="594" t="s">
        <v>11548</v>
      </c>
      <c r="G2231" s="594" t="s">
        <v>11549</v>
      </c>
      <c r="H2231" s="594" t="s">
        <v>6439</v>
      </c>
    </row>
    <row r="2232" spans="1:8" x14ac:dyDescent="0.25">
      <c r="A2232" s="619">
        <v>2180</v>
      </c>
      <c r="B2232" s="602" t="s">
        <v>6347</v>
      </c>
      <c r="C2232" s="298" t="s">
        <v>13938</v>
      </c>
      <c r="D2232" s="594"/>
      <c r="E2232" s="594"/>
      <c r="F2232" s="594" t="s">
        <v>11550</v>
      </c>
      <c r="G2232" s="594" t="s">
        <v>11551</v>
      </c>
      <c r="H2232" s="594" t="s">
        <v>6439</v>
      </c>
    </row>
    <row r="2233" spans="1:8" x14ac:dyDescent="0.25">
      <c r="A2233" s="619">
        <v>2180</v>
      </c>
      <c r="B2233" s="602" t="s">
        <v>6347</v>
      </c>
      <c r="C2233" s="298" t="s">
        <v>13939</v>
      </c>
      <c r="D2233" s="594"/>
      <c r="E2233" s="594"/>
      <c r="F2233" s="594" t="s">
        <v>11552</v>
      </c>
      <c r="G2233" s="594" t="s">
        <v>11553</v>
      </c>
      <c r="H2233" s="594" t="s">
        <v>6439</v>
      </c>
    </row>
    <row r="2234" spans="1:8" x14ac:dyDescent="0.25">
      <c r="A2234" s="619">
        <v>2180</v>
      </c>
      <c r="B2234" s="602" t="s">
        <v>6347</v>
      </c>
      <c r="C2234" s="298" t="s">
        <v>13940</v>
      </c>
      <c r="D2234" s="594"/>
      <c r="E2234" s="594"/>
      <c r="F2234" s="594" t="s">
        <v>9817</v>
      </c>
      <c r="G2234" s="593">
        <v>1520</v>
      </c>
      <c r="H2234" s="594" t="s">
        <v>10179</v>
      </c>
    </row>
    <row r="2235" spans="1:8" x14ac:dyDescent="0.25">
      <c r="A2235" s="619">
        <v>2180</v>
      </c>
      <c r="B2235" s="602" t="s">
        <v>6347</v>
      </c>
      <c r="C2235" s="298" t="s">
        <v>13941</v>
      </c>
      <c r="D2235" s="594"/>
      <c r="E2235" s="594"/>
      <c r="F2235" s="594" t="s">
        <v>9816</v>
      </c>
      <c r="G2235" s="593">
        <v>1520</v>
      </c>
      <c r="H2235" s="594" t="s">
        <v>6440</v>
      </c>
    </row>
    <row r="2236" spans="1:8" x14ac:dyDescent="0.25">
      <c r="A2236" s="619">
        <v>2180</v>
      </c>
      <c r="B2236" s="602" t="s">
        <v>6347</v>
      </c>
      <c r="C2236" s="298" t="s">
        <v>13942</v>
      </c>
      <c r="D2236" s="594"/>
      <c r="E2236" s="594"/>
      <c r="F2236" s="594" t="s">
        <v>11554</v>
      </c>
      <c r="G2236" s="594" t="s">
        <v>3457</v>
      </c>
      <c r="H2236" s="594" t="s">
        <v>10176</v>
      </c>
    </row>
    <row r="2237" spans="1:8" x14ac:dyDescent="0.25">
      <c r="A2237" s="619">
        <v>2190</v>
      </c>
      <c r="B2237" s="602" t="s">
        <v>6348</v>
      </c>
      <c r="C2237" s="298" t="s">
        <v>13943</v>
      </c>
      <c r="D2237" s="594"/>
      <c r="E2237" s="594"/>
      <c r="F2237" s="594" t="s">
        <v>11555</v>
      </c>
      <c r="G2237" s="594" t="s">
        <v>3458</v>
      </c>
      <c r="H2237" s="594" t="s">
        <v>10178</v>
      </c>
    </row>
    <row r="2238" spans="1:8" x14ac:dyDescent="0.25">
      <c r="A2238" s="619">
        <v>2190</v>
      </c>
      <c r="B2238" s="602" t="s">
        <v>6348</v>
      </c>
      <c r="C2238" s="298" t="s">
        <v>13944</v>
      </c>
      <c r="D2238" s="594"/>
      <c r="E2238" s="594"/>
      <c r="F2238" s="594" t="s">
        <v>11556</v>
      </c>
      <c r="G2238" s="594" t="s">
        <v>2160</v>
      </c>
      <c r="H2238" s="594" t="s">
        <v>10177</v>
      </c>
    </row>
    <row r="2239" spans="1:8" x14ac:dyDescent="0.25">
      <c r="A2239" s="619">
        <v>2395</v>
      </c>
      <c r="B2239" s="594" t="s">
        <v>6400</v>
      </c>
      <c r="C2239" s="298" t="s">
        <v>13945</v>
      </c>
      <c r="D2239" s="594"/>
      <c r="E2239" s="594"/>
      <c r="F2239" s="594" t="s">
        <v>11557</v>
      </c>
      <c r="G2239" s="594" t="s">
        <v>11558</v>
      </c>
      <c r="H2239" s="594" t="s">
        <v>6439</v>
      </c>
    </row>
    <row r="2240" spans="1:8" x14ac:dyDescent="0.25">
      <c r="A2240" s="619">
        <v>2395</v>
      </c>
      <c r="B2240" s="594" t="s">
        <v>6400</v>
      </c>
      <c r="C2240" s="298" t="s">
        <v>13946</v>
      </c>
      <c r="D2240" s="594"/>
      <c r="E2240" s="594"/>
      <c r="F2240" s="594" t="s">
        <v>11559</v>
      </c>
      <c r="G2240" s="594" t="s">
        <v>11560</v>
      </c>
      <c r="H2240" s="594" t="s">
        <v>6439</v>
      </c>
    </row>
    <row r="2241" spans="1:8" x14ac:dyDescent="0.25">
      <c r="A2241" s="619">
        <v>2395</v>
      </c>
      <c r="B2241" s="594" t="s">
        <v>6400</v>
      </c>
      <c r="C2241" s="298" t="s">
        <v>13947</v>
      </c>
      <c r="D2241" s="594"/>
      <c r="E2241" s="594"/>
      <c r="F2241" s="594" t="s">
        <v>11561</v>
      </c>
      <c r="G2241" s="594" t="s">
        <v>11562</v>
      </c>
      <c r="H2241" s="594" t="s">
        <v>6439</v>
      </c>
    </row>
    <row r="2242" spans="1:8" x14ac:dyDescent="0.25">
      <c r="A2242" s="619">
        <v>2395</v>
      </c>
      <c r="B2242" s="594" t="s">
        <v>6400</v>
      </c>
      <c r="C2242" s="298" t="s">
        <v>13948</v>
      </c>
      <c r="D2242" s="594"/>
      <c r="E2242" s="594"/>
      <c r="F2242" s="594" t="s">
        <v>11563</v>
      </c>
      <c r="G2242" s="594" t="s">
        <v>11564</v>
      </c>
      <c r="H2242" s="594" t="s">
        <v>6439</v>
      </c>
    </row>
    <row r="2243" spans="1:8" x14ac:dyDescent="0.25">
      <c r="A2243" s="619">
        <v>2395</v>
      </c>
      <c r="B2243" s="594" t="s">
        <v>6400</v>
      </c>
      <c r="C2243" s="298" t="s">
        <v>13949</v>
      </c>
      <c r="D2243" s="594"/>
      <c r="E2243" s="594"/>
      <c r="F2243" s="594" t="s">
        <v>11565</v>
      </c>
      <c r="G2243" s="594" t="s">
        <v>11566</v>
      </c>
      <c r="H2243" s="594" t="s">
        <v>6439</v>
      </c>
    </row>
    <row r="2244" spans="1:8" x14ac:dyDescent="0.25">
      <c r="A2244" s="619">
        <v>2395</v>
      </c>
      <c r="B2244" s="594" t="s">
        <v>6400</v>
      </c>
      <c r="C2244" s="298" t="s">
        <v>13950</v>
      </c>
      <c r="D2244" s="594"/>
      <c r="E2244" s="594"/>
      <c r="F2244" s="594" t="s">
        <v>11567</v>
      </c>
      <c r="G2244" s="594" t="s">
        <v>11568</v>
      </c>
      <c r="H2244" s="594" t="s">
        <v>6439</v>
      </c>
    </row>
    <row r="2245" spans="1:8" x14ac:dyDescent="0.25">
      <c r="A2245" s="619">
        <v>2405</v>
      </c>
      <c r="B2245" s="602" t="s">
        <v>6349</v>
      </c>
      <c r="C2245" s="298" t="s">
        <v>13951</v>
      </c>
      <c r="D2245" s="594"/>
      <c r="E2245" s="594"/>
      <c r="F2245" s="594" t="s">
        <v>11569</v>
      </c>
      <c r="G2245" s="594" t="s">
        <v>11570</v>
      </c>
      <c r="H2245" s="594" t="s">
        <v>6439</v>
      </c>
    </row>
    <row r="2246" spans="1:8" x14ac:dyDescent="0.25">
      <c r="A2246" s="619">
        <v>2405</v>
      </c>
      <c r="B2246" s="602" t="s">
        <v>6349</v>
      </c>
      <c r="C2246" s="298" t="s">
        <v>13952</v>
      </c>
      <c r="D2246" s="594"/>
      <c r="E2246" s="594"/>
      <c r="F2246" s="594" t="s">
        <v>9819</v>
      </c>
      <c r="G2246" s="593">
        <v>1530</v>
      </c>
      <c r="H2246" s="594" t="s">
        <v>10179</v>
      </c>
    </row>
    <row r="2247" spans="1:8" x14ac:dyDescent="0.25">
      <c r="A2247" s="619">
        <v>2405</v>
      </c>
      <c r="B2247" s="602" t="s">
        <v>6349</v>
      </c>
      <c r="C2247" s="298" t="s">
        <v>13953</v>
      </c>
      <c r="D2247" s="594"/>
      <c r="E2247" s="594"/>
      <c r="F2247" s="594" t="s">
        <v>9818</v>
      </c>
      <c r="G2247" s="593">
        <v>1530</v>
      </c>
      <c r="H2247" s="594" t="s">
        <v>6440</v>
      </c>
    </row>
    <row r="2248" spans="1:8" x14ac:dyDescent="0.25">
      <c r="A2248" s="619">
        <v>2405</v>
      </c>
      <c r="B2248" s="602" t="s">
        <v>6349</v>
      </c>
      <c r="C2248" s="298" t="s">
        <v>13954</v>
      </c>
      <c r="D2248" s="594"/>
      <c r="E2248" s="594"/>
      <c r="F2248" s="594" t="s">
        <v>9821</v>
      </c>
      <c r="G2248" s="593">
        <v>1540</v>
      </c>
      <c r="H2248" s="594" t="s">
        <v>10179</v>
      </c>
    </row>
    <row r="2249" spans="1:8" x14ac:dyDescent="0.25">
      <c r="A2249" s="619">
        <v>2405</v>
      </c>
      <c r="B2249" s="602" t="s">
        <v>6349</v>
      </c>
      <c r="C2249" s="298" t="s">
        <v>13955</v>
      </c>
      <c r="D2249" s="594"/>
      <c r="E2249" s="594"/>
      <c r="F2249" s="594" t="s">
        <v>9820</v>
      </c>
      <c r="G2249" s="593">
        <v>1540</v>
      </c>
      <c r="H2249" s="594" t="s">
        <v>6440</v>
      </c>
    </row>
    <row r="2250" spans="1:8" x14ac:dyDescent="0.25">
      <c r="A2250" s="619">
        <v>2405</v>
      </c>
      <c r="B2250" s="602" t="s">
        <v>6349</v>
      </c>
      <c r="C2250" s="298" t="s">
        <v>13956</v>
      </c>
      <c r="D2250" s="594"/>
      <c r="E2250" s="594"/>
      <c r="F2250" s="594" t="s">
        <v>9830</v>
      </c>
      <c r="G2250" s="594" t="s">
        <v>3465</v>
      </c>
      <c r="H2250" s="594" t="s">
        <v>10176</v>
      </c>
    </row>
    <row r="2251" spans="1:8" x14ac:dyDescent="0.25">
      <c r="A2251" s="619">
        <v>2405</v>
      </c>
      <c r="B2251" s="602" t="s">
        <v>6349</v>
      </c>
      <c r="C2251" s="298" t="s">
        <v>13957</v>
      </c>
      <c r="D2251" s="594"/>
      <c r="E2251" s="594"/>
      <c r="F2251" s="594" t="s">
        <v>9839</v>
      </c>
      <c r="G2251" s="594" t="s">
        <v>3476</v>
      </c>
      <c r="H2251" s="594" t="s">
        <v>10176</v>
      </c>
    </row>
    <row r="2252" spans="1:8" x14ac:dyDescent="0.25">
      <c r="A2252" s="619">
        <v>2405</v>
      </c>
      <c r="B2252" s="602" t="s">
        <v>6349</v>
      </c>
      <c r="C2252" s="298" t="s">
        <v>13958</v>
      </c>
      <c r="D2252" s="594"/>
      <c r="E2252" s="594"/>
      <c r="F2252" s="594" t="s">
        <v>9844</v>
      </c>
      <c r="G2252" s="594" t="s">
        <v>3480</v>
      </c>
      <c r="H2252" s="594" t="s">
        <v>10176</v>
      </c>
    </row>
    <row r="2253" spans="1:8" x14ac:dyDescent="0.25">
      <c r="A2253" s="619">
        <v>2405</v>
      </c>
      <c r="B2253" s="602" t="s">
        <v>6349</v>
      </c>
      <c r="C2253" s="298" t="s">
        <v>13959</v>
      </c>
      <c r="D2253" s="594"/>
      <c r="E2253" s="594"/>
      <c r="F2253" s="594" t="s">
        <v>9845</v>
      </c>
      <c r="G2253" s="594" t="s">
        <v>3482</v>
      </c>
      <c r="H2253" s="594" t="s">
        <v>10176</v>
      </c>
    </row>
    <row r="2254" spans="1:8" x14ac:dyDescent="0.25">
      <c r="A2254" s="619">
        <v>2405</v>
      </c>
      <c r="B2254" s="602" t="s">
        <v>6349</v>
      </c>
      <c r="C2254" s="298" t="s">
        <v>13960</v>
      </c>
      <c r="D2254" s="594"/>
      <c r="E2254" s="594"/>
      <c r="F2254" s="594" t="s">
        <v>9847</v>
      </c>
      <c r="G2254" s="594" t="s">
        <v>3484</v>
      </c>
      <c r="H2254" s="594" t="s">
        <v>10176</v>
      </c>
    </row>
    <row r="2255" spans="1:8" x14ac:dyDescent="0.25">
      <c r="A2255" s="619">
        <v>2405</v>
      </c>
      <c r="B2255" s="602" t="s">
        <v>6349</v>
      </c>
      <c r="C2255" s="298" t="s">
        <v>13961</v>
      </c>
      <c r="D2255" s="594"/>
      <c r="E2255" s="594"/>
      <c r="F2255" s="594" t="s">
        <v>9851</v>
      </c>
      <c r="G2255" s="594" t="s">
        <v>3486</v>
      </c>
      <c r="H2255" s="594" t="s">
        <v>10176</v>
      </c>
    </row>
    <row r="2256" spans="1:8" x14ac:dyDescent="0.25">
      <c r="A2256" s="619">
        <v>2405</v>
      </c>
      <c r="B2256" s="602" t="s">
        <v>6349</v>
      </c>
      <c r="C2256" s="298" t="s">
        <v>13962</v>
      </c>
      <c r="D2256" s="594"/>
      <c r="E2256" s="594"/>
      <c r="F2256" s="594" t="s">
        <v>9853</v>
      </c>
      <c r="G2256" s="594" t="s">
        <v>3488</v>
      </c>
      <c r="H2256" s="594" t="s">
        <v>10176</v>
      </c>
    </row>
    <row r="2257" spans="1:8" x14ac:dyDescent="0.25">
      <c r="A2257" s="619">
        <v>2505</v>
      </c>
      <c r="B2257" s="602" t="s">
        <v>6401</v>
      </c>
      <c r="C2257" s="298" t="s">
        <v>13963</v>
      </c>
      <c r="D2257" s="594"/>
      <c r="E2257" s="594"/>
      <c r="F2257" s="594" t="s">
        <v>9857</v>
      </c>
      <c r="G2257" s="594" t="s">
        <v>3490</v>
      </c>
      <c r="H2257" s="594" t="s">
        <v>10176</v>
      </c>
    </row>
    <row r="2258" spans="1:8" x14ac:dyDescent="0.25">
      <c r="A2258" s="619">
        <v>2505</v>
      </c>
      <c r="B2258" s="602" t="s">
        <v>6401</v>
      </c>
      <c r="C2258" s="298" t="s">
        <v>13964</v>
      </c>
      <c r="D2258" s="594"/>
      <c r="E2258" s="594"/>
      <c r="F2258" s="594" t="s">
        <v>9870</v>
      </c>
      <c r="G2258" s="594" t="s">
        <v>3498</v>
      </c>
      <c r="H2258" s="594" t="s">
        <v>10176</v>
      </c>
    </row>
    <row r="2259" spans="1:8" x14ac:dyDescent="0.25">
      <c r="A2259" s="619">
        <v>2515</v>
      </c>
      <c r="B2259" s="594" t="s">
        <v>6402</v>
      </c>
      <c r="C2259" s="298" t="s">
        <v>13965</v>
      </c>
      <c r="D2259" s="594"/>
      <c r="E2259" s="594"/>
      <c r="F2259" s="594" t="s">
        <v>9873</v>
      </c>
      <c r="G2259" s="594" t="s">
        <v>3502</v>
      </c>
      <c r="H2259" s="594" t="s">
        <v>10176</v>
      </c>
    </row>
    <row r="2260" spans="1:8" x14ac:dyDescent="0.25">
      <c r="A2260" s="619">
        <v>2515</v>
      </c>
      <c r="B2260" s="594" t="s">
        <v>6402</v>
      </c>
      <c r="C2260" s="298" t="s">
        <v>13966</v>
      </c>
      <c r="D2260" s="594"/>
      <c r="E2260" s="594"/>
      <c r="F2260" s="594" t="s">
        <v>9875</v>
      </c>
      <c r="G2260" s="594" t="s">
        <v>3504</v>
      </c>
      <c r="H2260" s="594" t="s">
        <v>10176</v>
      </c>
    </row>
    <row r="2261" spans="1:8" x14ac:dyDescent="0.25">
      <c r="A2261" s="619">
        <v>2520</v>
      </c>
      <c r="B2261" s="602" t="s">
        <v>6350</v>
      </c>
      <c r="C2261" s="298" t="s">
        <v>13967</v>
      </c>
      <c r="D2261" s="594"/>
      <c r="E2261" s="594"/>
      <c r="F2261" s="594" t="s">
        <v>9877</v>
      </c>
      <c r="G2261" s="594" t="s">
        <v>3506</v>
      </c>
      <c r="H2261" s="594" t="s">
        <v>10176</v>
      </c>
    </row>
    <row r="2262" spans="1:8" x14ac:dyDescent="0.25">
      <c r="A2262" s="619">
        <v>2520</v>
      </c>
      <c r="B2262" s="602" t="s">
        <v>6350</v>
      </c>
      <c r="C2262" s="298" t="s">
        <v>13968</v>
      </c>
      <c r="D2262" s="594"/>
      <c r="E2262" s="594"/>
      <c r="F2262" s="594" t="s">
        <v>9840</v>
      </c>
      <c r="G2262" s="594" t="s">
        <v>3481</v>
      </c>
      <c r="H2262" s="594" t="s">
        <v>10176</v>
      </c>
    </row>
    <row r="2263" spans="1:8" x14ac:dyDescent="0.25">
      <c r="A2263" s="619">
        <v>2520</v>
      </c>
      <c r="B2263" s="602" t="s">
        <v>6350</v>
      </c>
      <c r="C2263" s="298" t="s">
        <v>13969</v>
      </c>
      <c r="D2263" s="594"/>
      <c r="E2263" s="594"/>
      <c r="F2263" s="594" t="s">
        <v>9828</v>
      </c>
      <c r="G2263" s="594" t="s">
        <v>3463</v>
      </c>
      <c r="H2263" s="594" t="s">
        <v>10176</v>
      </c>
    </row>
    <row r="2264" spans="1:8" x14ac:dyDescent="0.25">
      <c r="A2264" s="619">
        <v>2520</v>
      </c>
      <c r="B2264" s="602" t="s">
        <v>6350</v>
      </c>
      <c r="C2264" s="298" t="s">
        <v>13970</v>
      </c>
      <c r="D2264" s="594"/>
      <c r="E2264" s="594"/>
      <c r="F2264" s="594" t="s">
        <v>9829</v>
      </c>
      <c r="G2264" s="594" t="s">
        <v>3464</v>
      </c>
      <c r="H2264" s="594" t="s">
        <v>10176</v>
      </c>
    </row>
    <row r="2265" spans="1:8" x14ac:dyDescent="0.25">
      <c r="A2265" s="619">
        <v>2520</v>
      </c>
      <c r="B2265" s="602" t="s">
        <v>6350</v>
      </c>
      <c r="C2265" s="298" t="s">
        <v>13971</v>
      </c>
      <c r="D2265" s="594"/>
      <c r="E2265" s="594"/>
      <c r="F2265" s="594" t="s">
        <v>9833</v>
      </c>
      <c r="G2265" s="594" t="s">
        <v>3469</v>
      </c>
      <c r="H2265" s="594" t="s">
        <v>10176</v>
      </c>
    </row>
    <row r="2266" spans="1:8" x14ac:dyDescent="0.25">
      <c r="A2266" s="619">
        <v>2520</v>
      </c>
      <c r="B2266" s="602" t="s">
        <v>6350</v>
      </c>
      <c r="C2266" s="298" t="s">
        <v>13972</v>
      </c>
      <c r="D2266" s="594"/>
      <c r="E2266" s="594"/>
      <c r="F2266" s="594" t="s">
        <v>9835</v>
      </c>
      <c r="G2266" s="594" t="s">
        <v>3472</v>
      </c>
      <c r="H2266" s="594" t="s">
        <v>10176</v>
      </c>
    </row>
    <row r="2267" spans="1:8" x14ac:dyDescent="0.25">
      <c r="A2267" s="619">
        <v>2530</v>
      </c>
      <c r="B2267" s="602" t="s">
        <v>6351</v>
      </c>
      <c r="C2267" s="298" t="s">
        <v>13973</v>
      </c>
      <c r="D2267" s="594"/>
      <c r="E2267" s="594"/>
      <c r="F2267" s="594" t="s">
        <v>9826</v>
      </c>
      <c r="G2267" s="594" t="s">
        <v>2168</v>
      </c>
      <c r="H2267" s="594" t="s">
        <v>10176</v>
      </c>
    </row>
    <row r="2268" spans="1:8" x14ac:dyDescent="0.25">
      <c r="A2268" s="619">
        <v>2530</v>
      </c>
      <c r="B2268" s="602" t="s">
        <v>6351</v>
      </c>
      <c r="C2268" s="298" t="s">
        <v>13974</v>
      </c>
      <c r="D2268" s="594"/>
      <c r="E2268" s="594"/>
      <c r="F2268" s="594" t="s">
        <v>9876</v>
      </c>
      <c r="G2268" s="594" t="s">
        <v>3505</v>
      </c>
      <c r="H2268" s="594" t="s">
        <v>10176</v>
      </c>
    </row>
    <row r="2269" spans="1:8" x14ac:dyDescent="0.25">
      <c r="A2269" s="619">
        <v>2535</v>
      </c>
      <c r="B2269" s="602" t="s">
        <v>1891</v>
      </c>
      <c r="C2269" s="298" t="s">
        <v>13975</v>
      </c>
      <c r="D2269" s="594"/>
      <c r="E2269" s="594"/>
      <c r="F2269" s="594" t="s">
        <v>9842</v>
      </c>
      <c r="G2269" s="594" t="s">
        <v>3478</v>
      </c>
      <c r="H2269" s="594" t="s">
        <v>10176</v>
      </c>
    </row>
    <row r="2270" spans="1:8" x14ac:dyDescent="0.25">
      <c r="A2270" s="619">
        <v>2535</v>
      </c>
      <c r="B2270" s="602" t="s">
        <v>1891</v>
      </c>
      <c r="C2270" s="298" t="s">
        <v>13976</v>
      </c>
      <c r="D2270" s="594"/>
      <c r="E2270" s="594"/>
      <c r="F2270" s="594" t="s">
        <v>9878</v>
      </c>
      <c r="G2270" s="594" t="s">
        <v>3507</v>
      </c>
      <c r="H2270" s="594" t="s">
        <v>10176</v>
      </c>
    </row>
    <row r="2271" spans="1:8" x14ac:dyDescent="0.25">
      <c r="A2271" s="619">
        <v>2540</v>
      </c>
      <c r="B2271" s="602" t="s">
        <v>6352</v>
      </c>
      <c r="C2271" s="298" t="s">
        <v>13977</v>
      </c>
      <c r="D2271" s="594"/>
      <c r="E2271" s="594"/>
      <c r="F2271" s="594" t="s">
        <v>9852</v>
      </c>
      <c r="G2271" s="594" t="s">
        <v>3487</v>
      </c>
      <c r="H2271" s="594" t="s">
        <v>10176</v>
      </c>
    </row>
    <row r="2272" spans="1:8" x14ac:dyDescent="0.25">
      <c r="A2272" s="619">
        <v>2540</v>
      </c>
      <c r="B2272" s="602" t="s">
        <v>6352</v>
      </c>
      <c r="C2272" s="298" t="s">
        <v>13978</v>
      </c>
      <c r="D2272" s="594"/>
      <c r="E2272" s="594"/>
      <c r="F2272" s="594" t="s">
        <v>9879</v>
      </c>
      <c r="G2272" s="594" t="s">
        <v>3508</v>
      </c>
      <c r="H2272" s="594" t="s">
        <v>10176</v>
      </c>
    </row>
    <row r="2273" spans="1:8" x14ac:dyDescent="0.25">
      <c r="A2273" s="619">
        <v>2560</v>
      </c>
      <c r="B2273" s="602" t="s">
        <v>1889</v>
      </c>
      <c r="C2273" s="298" t="s">
        <v>13979</v>
      </c>
      <c r="D2273" s="594"/>
      <c r="E2273" s="594"/>
      <c r="F2273" s="594" t="s">
        <v>9854</v>
      </c>
      <c r="G2273" s="594" t="s">
        <v>3489</v>
      </c>
      <c r="H2273" s="594" t="s">
        <v>10176</v>
      </c>
    </row>
    <row r="2274" spans="1:8" x14ac:dyDescent="0.25">
      <c r="A2274" s="619">
        <v>2560</v>
      </c>
      <c r="B2274" s="602" t="s">
        <v>1889</v>
      </c>
      <c r="C2274" s="298" t="s">
        <v>13980</v>
      </c>
      <c r="D2274" s="594"/>
      <c r="E2274" s="594"/>
      <c r="F2274" s="594" t="s">
        <v>9881</v>
      </c>
      <c r="G2274" s="594" t="s">
        <v>3473</v>
      </c>
      <c r="H2274" s="594" t="s">
        <v>10176</v>
      </c>
    </row>
    <row r="2275" spans="1:8" x14ac:dyDescent="0.25">
      <c r="A2275" s="619">
        <v>2570</v>
      </c>
      <c r="B2275" s="602" t="s">
        <v>1888</v>
      </c>
      <c r="C2275" s="298" t="s">
        <v>13981</v>
      </c>
      <c r="D2275" s="594"/>
      <c r="E2275" s="594"/>
      <c r="F2275" s="594" t="s">
        <v>9883</v>
      </c>
      <c r="G2275" s="594" t="s">
        <v>3511</v>
      </c>
      <c r="H2275" s="594" t="s">
        <v>10176</v>
      </c>
    </row>
    <row r="2276" spans="1:8" x14ac:dyDescent="0.25">
      <c r="A2276" s="619">
        <v>2570</v>
      </c>
      <c r="B2276" s="602" t="s">
        <v>1888</v>
      </c>
      <c r="C2276" s="298" t="s">
        <v>13982</v>
      </c>
      <c r="D2276" s="594"/>
      <c r="E2276" s="594"/>
      <c r="F2276" s="594" t="s">
        <v>9872</v>
      </c>
      <c r="G2276" s="594" t="s">
        <v>3500</v>
      </c>
      <c r="H2276" s="594" t="s">
        <v>10176</v>
      </c>
    </row>
    <row r="2277" spans="1:8" x14ac:dyDescent="0.25">
      <c r="A2277" s="619">
        <v>2580</v>
      </c>
      <c r="B2277" s="602" t="s">
        <v>6353</v>
      </c>
      <c r="C2277" s="298" t="s">
        <v>13983</v>
      </c>
      <c r="D2277" s="594"/>
      <c r="E2277" s="594"/>
      <c r="F2277" s="594" t="s">
        <v>9841</v>
      </c>
      <c r="G2277" s="594" t="s">
        <v>3477</v>
      </c>
      <c r="H2277" s="594" t="s">
        <v>10176</v>
      </c>
    </row>
    <row r="2278" spans="1:8" x14ac:dyDescent="0.25">
      <c r="A2278" s="619">
        <v>2580</v>
      </c>
      <c r="B2278" s="602" t="s">
        <v>6353</v>
      </c>
      <c r="C2278" s="298" t="s">
        <v>13984</v>
      </c>
      <c r="D2278" s="594"/>
      <c r="E2278" s="594"/>
      <c r="F2278" s="594" t="s">
        <v>9858</v>
      </c>
      <c r="G2278" s="594" t="s">
        <v>3491</v>
      </c>
      <c r="H2278" s="594" t="s">
        <v>10176</v>
      </c>
    </row>
    <row r="2279" spans="1:8" x14ac:dyDescent="0.25">
      <c r="A2279" s="619">
        <v>2590</v>
      </c>
      <c r="B2279" s="602" t="s">
        <v>6354</v>
      </c>
      <c r="C2279" s="298" t="s">
        <v>13985</v>
      </c>
      <c r="D2279" s="594"/>
      <c r="E2279" s="594"/>
      <c r="F2279" s="594" t="s">
        <v>9822</v>
      </c>
      <c r="G2279" s="594" t="s">
        <v>3501</v>
      </c>
      <c r="H2279" s="594" t="s">
        <v>10176</v>
      </c>
    </row>
    <row r="2280" spans="1:8" x14ac:dyDescent="0.25">
      <c r="A2280" s="619">
        <v>2590</v>
      </c>
      <c r="B2280" s="602" t="s">
        <v>6354</v>
      </c>
      <c r="C2280" s="298" t="s">
        <v>13986</v>
      </c>
      <c r="D2280" s="594"/>
      <c r="E2280" s="594"/>
      <c r="F2280" s="594" t="s">
        <v>9825</v>
      </c>
      <c r="G2280" s="594" t="s">
        <v>3512</v>
      </c>
      <c r="H2280" s="594" t="s">
        <v>10176</v>
      </c>
    </row>
    <row r="2281" spans="1:8" x14ac:dyDescent="0.25">
      <c r="A2281" s="619">
        <v>2600</v>
      </c>
      <c r="B2281" s="602" t="s">
        <v>1885</v>
      </c>
      <c r="C2281" s="298" t="s">
        <v>13987</v>
      </c>
      <c r="D2281" s="594"/>
      <c r="E2281" s="594"/>
      <c r="F2281" s="594" t="s">
        <v>9871</v>
      </c>
      <c r="G2281" s="594" t="s">
        <v>3499</v>
      </c>
      <c r="H2281" s="594" t="s">
        <v>10176</v>
      </c>
    </row>
    <row r="2282" spans="1:8" x14ac:dyDescent="0.25">
      <c r="A2282" s="619">
        <v>2600</v>
      </c>
      <c r="B2282" s="602" t="s">
        <v>1885</v>
      </c>
      <c r="C2282" s="298" t="s">
        <v>13988</v>
      </c>
      <c r="D2282" s="594"/>
      <c r="E2282" s="594"/>
      <c r="F2282" s="594" t="s">
        <v>9827</v>
      </c>
      <c r="G2282" s="594" t="s">
        <v>3466</v>
      </c>
      <c r="H2282" s="594" t="s">
        <v>10176</v>
      </c>
    </row>
    <row r="2283" spans="1:8" x14ac:dyDescent="0.25">
      <c r="A2283" s="619">
        <v>2610</v>
      </c>
      <c r="B2283" s="602" t="s">
        <v>6355</v>
      </c>
      <c r="C2283" s="298" t="s">
        <v>13989</v>
      </c>
      <c r="D2283" s="594"/>
      <c r="E2283" s="594"/>
      <c r="F2283" s="594" t="s">
        <v>9867</v>
      </c>
      <c r="G2283" s="594" t="s">
        <v>3496</v>
      </c>
      <c r="H2283" s="594" t="s">
        <v>10176</v>
      </c>
    </row>
    <row r="2284" spans="1:8" x14ac:dyDescent="0.25">
      <c r="A2284" s="619">
        <v>2610</v>
      </c>
      <c r="B2284" s="602" t="s">
        <v>6355</v>
      </c>
      <c r="C2284" s="298" t="s">
        <v>13990</v>
      </c>
      <c r="D2284" s="594"/>
      <c r="E2284" s="594"/>
      <c r="F2284" s="594" t="s">
        <v>11571</v>
      </c>
      <c r="G2284" s="594" t="s">
        <v>11572</v>
      </c>
      <c r="H2284" s="594" t="s">
        <v>10176</v>
      </c>
    </row>
    <row r="2285" spans="1:8" x14ac:dyDescent="0.25">
      <c r="A2285" s="619">
        <v>2620</v>
      </c>
      <c r="B2285" s="602" t="s">
        <v>6356</v>
      </c>
      <c r="C2285" s="298" t="s">
        <v>13991</v>
      </c>
      <c r="D2285" s="594"/>
      <c r="E2285" s="594"/>
      <c r="F2285" s="594" t="s">
        <v>9855</v>
      </c>
      <c r="G2285" s="594" t="s">
        <v>9856</v>
      </c>
      <c r="H2285" s="594" t="s">
        <v>10176</v>
      </c>
    </row>
    <row r="2286" spans="1:8" x14ac:dyDescent="0.25">
      <c r="A2286" s="619">
        <v>2620</v>
      </c>
      <c r="B2286" s="602" t="s">
        <v>6356</v>
      </c>
      <c r="C2286" s="298" t="s">
        <v>13992</v>
      </c>
      <c r="D2286" s="594"/>
      <c r="E2286" s="594"/>
      <c r="F2286" s="594" t="s">
        <v>9859</v>
      </c>
      <c r="G2286" s="594" t="s">
        <v>3497</v>
      </c>
      <c r="H2286" s="594" t="s">
        <v>10176</v>
      </c>
    </row>
    <row r="2287" spans="1:8" x14ac:dyDescent="0.25">
      <c r="A2287" s="619">
        <v>2630</v>
      </c>
      <c r="B2287" s="602" t="s">
        <v>6357</v>
      </c>
      <c r="C2287" s="298" t="s">
        <v>13993</v>
      </c>
      <c r="D2287" s="594"/>
      <c r="E2287" s="594"/>
      <c r="F2287" s="594" t="s">
        <v>9832</v>
      </c>
      <c r="G2287" s="594" t="s">
        <v>3468</v>
      </c>
      <c r="H2287" s="594" t="s">
        <v>10178</v>
      </c>
    </row>
    <row r="2288" spans="1:8" x14ac:dyDescent="0.25">
      <c r="A2288" s="619">
        <v>2630</v>
      </c>
      <c r="B2288" s="602" t="s">
        <v>6357</v>
      </c>
      <c r="C2288" s="298" t="s">
        <v>13994</v>
      </c>
      <c r="D2288" s="594"/>
      <c r="E2288" s="594"/>
      <c r="F2288" s="594" t="s">
        <v>9834</v>
      </c>
      <c r="G2288" s="594" t="s">
        <v>3470</v>
      </c>
      <c r="H2288" s="594" t="s">
        <v>10178</v>
      </c>
    </row>
    <row r="2289" spans="1:8" x14ac:dyDescent="0.25">
      <c r="A2289" s="619">
        <v>2640</v>
      </c>
      <c r="B2289" s="602" t="s">
        <v>1881</v>
      </c>
      <c r="C2289" s="298" t="s">
        <v>13995</v>
      </c>
      <c r="D2289" s="594"/>
      <c r="E2289" s="594"/>
      <c r="F2289" s="594" t="s">
        <v>9848</v>
      </c>
      <c r="G2289" s="594" t="s">
        <v>3484</v>
      </c>
      <c r="H2289" s="594" t="s">
        <v>10178</v>
      </c>
    </row>
    <row r="2290" spans="1:8" x14ac:dyDescent="0.25">
      <c r="A2290" s="619">
        <v>2640</v>
      </c>
      <c r="B2290" s="602" t="s">
        <v>1881</v>
      </c>
      <c r="C2290" s="298" t="s">
        <v>13996</v>
      </c>
      <c r="D2290" s="594"/>
      <c r="E2290" s="594"/>
      <c r="F2290" s="594" t="s">
        <v>9880</v>
      </c>
      <c r="G2290" s="594" t="s">
        <v>3509</v>
      </c>
      <c r="H2290" s="594" t="s">
        <v>10178</v>
      </c>
    </row>
    <row r="2291" spans="1:8" x14ac:dyDescent="0.25">
      <c r="A2291" s="619">
        <v>2640</v>
      </c>
      <c r="B2291" s="602" t="s">
        <v>1881</v>
      </c>
      <c r="C2291" s="298" t="s">
        <v>13997</v>
      </c>
      <c r="D2291" s="594"/>
      <c r="E2291" s="594"/>
      <c r="F2291" s="594" t="s">
        <v>9882</v>
      </c>
      <c r="G2291" s="594" t="s">
        <v>3510</v>
      </c>
      <c r="H2291" s="594" t="s">
        <v>10178</v>
      </c>
    </row>
    <row r="2292" spans="1:8" x14ac:dyDescent="0.25">
      <c r="A2292" s="619">
        <v>2640</v>
      </c>
      <c r="B2292" s="602" t="s">
        <v>1881</v>
      </c>
      <c r="C2292" s="298" t="s">
        <v>13998</v>
      </c>
      <c r="D2292" s="594"/>
      <c r="E2292" s="594"/>
      <c r="F2292" s="594" t="s">
        <v>11573</v>
      </c>
      <c r="G2292" s="594" t="s">
        <v>3481</v>
      </c>
      <c r="H2292" s="594" t="s">
        <v>10178</v>
      </c>
    </row>
    <row r="2293" spans="1:8" x14ac:dyDescent="0.25">
      <c r="A2293" s="619">
        <v>2640</v>
      </c>
      <c r="B2293" s="602" t="s">
        <v>1881</v>
      </c>
      <c r="C2293" s="298" t="s">
        <v>13999</v>
      </c>
      <c r="D2293" s="594"/>
      <c r="E2293" s="594"/>
      <c r="F2293" s="594" t="s">
        <v>9831</v>
      </c>
      <c r="G2293" s="594" t="s">
        <v>3467</v>
      </c>
      <c r="H2293" s="594" t="s">
        <v>10178</v>
      </c>
    </row>
    <row r="2294" spans="1:8" x14ac:dyDescent="0.25">
      <c r="A2294" s="619">
        <v>2640</v>
      </c>
      <c r="B2294" s="602" t="s">
        <v>1881</v>
      </c>
      <c r="C2294" s="298" t="s">
        <v>14000</v>
      </c>
      <c r="D2294" s="594"/>
      <c r="E2294" s="594"/>
      <c r="F2294" s="594" t="s">
        <v>9843</v>
      </c>
      <c r="G2294" s="594" t="s">
        <v>3479</v>
      </c>
      <c r="H2294" s="594" t="s">
        <v>10178</v>
      </c>
    </row>
    <row r="2295" spans="1:8" x14ac:dyDescent="0.25">
      <c r="A2295" s="619">
        <v>2640</v>
      </c>
      <c r="B2295" s="602" t="s">
        <v>1881</v>
      </c>
      <c r="C2295" s="298" t="s">
        <v>14001</v>
      </c>
      <c r="D2295" s="594"/>
      <c r="E2295" s="594"/>
      <c r="F2295" s="594" t="s">
        <v>9846</v>
      </c>
      <c r="G2295" s="594" t="s">
        <v>3483</v>
      </c>
      <c r="H2295" s="594" t="s">
        <v>10178</v>
      </c>
    </row>
    <row r="2296" spans="1:8" x14ac:dyDescent="0.25">
      <c r="A2296" s="619">
        <v>2640</v>
      </c>
      <c r="B2296" s="602" t="s">
        <v>1881</v>
      </c>
      <c r="C2296" s="298" t="s">
        <v>14002</v>
      </c>
      <c r="D2296" s="594"/>
      <c r="E2296" s="594"/>
      <c r="F2296" s="594" t="s">
        <v>9850</v>
      </c>
      <c r="G2296" s="594" t="s">
        <v>3485</v>
      </c>
      <c r="H2296" s="594" t="s">
        <v>10178</v>
      </c>
    </row>
    <row r="2297" spans="1:8" x14ac:dyDescent="0.25">
      <c r="A2297" s="619">
        <v>2640</v>
      </c>
      <c r="B2297" s="602" t="s">
        <v>1881</v>
      </c>
      <c r="C2297" s="298" t="s">
        <v>14003</v>
      </c>
      <c r="D2297" s="594"/>
      <c r="E2297" s="594"/>
      <c r="F2297" s="594" t="s">
        <v>9823</v>
      </c>
      <c r="G2297" s="594" t="s">
        <v>3501</v>
      </c>
      <c r="H2297" s="594" t="s">
        <v>10178</v>
      </c>
    </row>
    <row r="2298" spans="1:8" x14ac:dyDescent="0.25">
      <c r="A2298" s="619">
        <v>2650</v>
      </c>
      <c r="B2298" s="602" t="s">
        <v>6358</v>
      </c>
      <c r="C2298" s="298" t="s">
        <v>14004</v>
      </c>
      <c r="D2298" s="594"/>
      <c r="E2298" s="594"/>
      <c r="F2298" s="594" t="s">
        <v>9862</v>
      </c>
      <c r="G2298" s="594" t="s">
        <v>3492</v>
      </c>
      <c r="H2298" s="594" t="s">
        <v>10178</v>
      </c>
    </row>
    <row r="2299" spans="1:8" x14ac:dyDescent="0.25">
      <c r="A2299" s="619">
        <v>2650</v>
      </c>
      <c r="B2299" s="602" t="s">
        <v>6358</v>
      </c>
      <c r="C2299" s="298" t="s">
        <v>14005</v>
      </c>
      <c r="D2299" s="594"/>
      <c r="E2299" s="594"/>
      <c r="F2299" s="594" t="s">
        <v>9866</v>
      </c>
      <c r="G2299" s="594" t="s">
        <v>3495</v>
      </c>
      <c r="H2299" s="594" t="s">
        <v>10178</v>
      </c>
    </row>
    <row r="2300" spans="1:8" x14ac:dyDescent="0.25">
      <c r="A2300" s="619">
        <v>2660</v>
      </c>
      <c r="B2300" s="602" t="s">
        <v>6359</v>
      </c>
      <c r="C2300" s="298" t="s">
        <v>14006</v>
      </c>
      <c r="D2300" s="594"/>
      <c r="E2300" s="594"/>
      <c r="F2300" s="594" t="s">
        <v>9868</v>
      </c>
      <c r="G2300" s="594" t="s">
        <v>3496</v>
      </c>
      <c r="H2300" s="594" t="s">
        <v>10178</v>
      </c>
    </row>
    <row r="2301" spans="1:8" x14ac:dyDescent="0.25">
      <c r="A2301" s="619">
        <v>2660</v>
      </c>
      <c r="B2301" s="602" t="s">
        <v>6359</v>
      </c>
      <c r="C2301" s="298" t="s">
        <v>14007</v>
      </c>
      <c r="D2301" s="594"/>
      <c r="E2301" s="594"/>
      <c r="F2301" s="594" t="s">
        <v>11574</v>
      </c>
      <c r="G2301" s="594" t="s">
        <v>9856</v>
      </c>
      <c r="H2301" s="594" t="s">
        <v>10178</v>
      </c>
    </row>
    <row r="2302" spans="1:8" x14ac:dyDescent="0.25">
      <c r="A2302" s="619">
        <v>2660</v>
      </c>
      <c r="B2302" s="602" t="s">
        <v>6359</v>
      </c>
      <c r="C2302" s="298" t="s">
        <v>14008</v>
      </c>
      <c r="D2302" s="594"/>
      <c r="E2302" s="594"/>
      <c r="F2302" s="594" t="s">
        <v>9860</v>
      </c>
      <c r="G2302" s="594" t="s">
        <v>3497</v>
      </c>
      <c r="H2302" s="594" t="s">
        <v>10178</v>
      </c>
    </row>
    <row r="2303" spans="1:8" x14ac:dyDescent="0.25">
      <c r="A2303" s="619">
        <v>2660</v>
      </c>
      <c r="B2303" s="602" t="s">
        <v>6359</v>
      </c>
      <c r="C2303" s="298" t="s">
        <v>14009</v>
      </c>
      <c r="D2303" s="594"/>
      <c r="E2303" s="594"/>
      <c r="F2303" s="594" t="s">
        <v>9836</v>
      </c>
      <c r="G2303" s="594" t="s">
        <v>3474</v>
      </c>
      <c r="H2303" s="594" t="s">
        <v>10177</v>
      </c>
    </row>
    <row r="2304" spans="1:8" x14ac:dyDescent="0.25">
      <c r="A2304" s="619">
        <v>2660</v>
      </c>
      <c r="B2304" s="602" t="s">
        <v>6359</v>
      </c>
      <c r="C2304" s="298" t="s">
        <v>14010</v>
      </c>
      <c r="D2304" s="594"/>
      <c r="E2304" s="594"/>
      <c r="F2304" s="594" t="s">
        <v>9849</v>
      </c>
      <c r="G2304" s="594" t="s">
        <v>3484</v>
      </c>
      <c r="H2304" s="594" t="s">
        <v>10177</v>
      </c>
    </row>
    <row r="2305" spans="1:8" x14ac:dyDescent="0.25">
      <c r="A2305" s="619">
        <v>2660</v>
      </c>
      <c r="B2305" s="602" t="s">
        <v>6359</v>
      </c>
      <c r="C2305" s="298" t="s">
        <v>14011</v>
      </c>
      <c r="D2305" s="594"/>
      <c r="E2305" s="594"/>
      <c r="F2305" s="594" t="s">
        <v>9864</v>
      </c>
      <c r="G2305" s="594" t="s">
        <v>3494</v>
      </c>
      <c r="H2305" s="594" t="s">
        <v>10177</v>
      </c>
    </row>
    <row r="2306" spans="1:8" x14ac:dyDescent="0.25">
      <c r="A2306" s="619">
        <v>2660</v>
      </c>
      <c r="B2306" s="602" t="s">
        <v>6359</v>
      </c>
      <c r="C2306" s="298" t="s">
        <v>14012</v>
      </c>
      <c r="D2306" s="594"/>
      <c r="E2306" s="594"/>
      <c r="F2306" s="594" t="s">
        <v>9838</v>
      </c>
      <c r="G2306" s="594" t="s">
        <v>3471</v>
      </c>
      <c r="H2306" s="594" t="s">
        <v>10177</v>
      </c>
    </row>
    <row r="2307" spans="1:8" x14ac:dyDescent="0.25">
      <c r="A2307" s="619">
        <v>2670</v>
      </c>
      <c r="B2307" s="602" t="s">
        <v>6360</v>
      </c>
      <c r="C2307" s="298" t="s">
        <v>14013</v>
      </c>
      <c r="D2307" s="594"/>
      <c r="E2307" s="594"/>
      <c r="F2307" s="594" t="s">
        <v>9837</v>
      </c>
      <c r="G2307" s="594" t="s">
        <v>3475</v>
      </c>
      <c r="H2307" s="594" t="s">
        <v>10177</v>
      </c>
    </row>
    <row r="2308" spans="1:8" x14ac:dyDescent="0.25">
      <c r="A2308" s="619">
        <v>2670</v>
      </c>
      <c r="B2308" s="602" t="s">
        <v>6360</v>
      </c>
      <c r="C2308" s="298" t="s">
        <v>14014</v>
      </c>
      <c r="D2308" s="594"/>
      <c r="E2308" s="594"/>
      <c r="F2308" s="594" t="s">
        <v>9824</v>
      </c>
      <c r="G2308" s="594" t="s">
        <v>3501</v>
      </c>
      <c r="H2308" s="594" t="s">
        <v>10177</v>
      </c>
    </row>
    <row r="2309" spans="1:8" x14ac:dyDescent="0.25">
      <c r="A2309" s="619">
        <v>2680</v>
      </c>
      <c r="B2309" s="602" t="s">
        <v>6361</v>
      </c>
      <c r="C2309" s="298" t="s">
        <v>14015</v>
      </c>
      <c r="D2309" s="594"/>
      <c r="E2309" s="594"/>
      <c r="F2309" s="594" t="s">
        <v>9874</v>
      </c>
      <c r="G2309" s="594" t="s">
        <v>3503</v>
      </c>
      <c r="H2309" s="594" t="s">
        <v>10177</v>
      </c>
    </row>
    <row r="2310" spans="1:8" x14ac:dyDescent="0.25">
      <c r="A2310" s="619">
        <v>2680</v>
      </c>
      <c r="B2310" s="602" t="s">
        <v>6361</v>
      </c>
      <c r="C2310" s="298" t="s">
        <v>14016</v>
      </c>
      <c r="D2310" s="594"/>
      <c r="E2310" s="594"/>
      <c r="F2310" s="594" t="s">
        <v>9863</v>
      </c>
      <c r="G2310" s="594" t="s">
        <v>3492</v>
      </c>
      <c r="H2310" s="594" t="s">
        <v>10177</v>
      </c>
    </row>
    <row r="2311" spans="1:8" x14ac:dyDescent="0.25">
      <c r="A2311" s="619">
        <v>2690</v>
      </c>
      <c r="B2311" s="602" t="s">
        <v>1876</v>
      </c>
      <c r="C2311" s="298" t="s">
        <v>14017</v>
      </c>
      <c r="D2311" s="594"/>
      <c r="E2311" s="594"/>
      <c r="F2311" s="594" t="s">
        <v>9865</v>
      </c>
      <c r="G2311" s="594" t="s">
        <v>3493</v>
      </c>
      <c r="H2311" s="594" t="s">
        <v>10177</v>
      </c>
    </row>
    <row r="2312" spans="1:8" x14ac:dyDescent="0.25">
      <c r="A2312" s="619">
        <v>2690</v>
      </c>
      <c r="B2312" s="602" t="s">
        <v>1876</v>
      </c>
      <c r="C2312" s="298" t="s">
        <v>14018</v>
      </c>
      <c r="D2312" s="594"/>
      <c r="E2312" s="594"/>
      <c r="F2312" s="594" t="s">
        <v>9869</v>
      </c>
      <c r="G2312" s="594" t="s">
        <v>3496</v>
      </c>
      <c r="H2312" s="594" t="s">
        <v>10177</v>
      </c>
    </row>
    <row r="2313" spans="1:8" x14ac:dyDescent="0.25">
      <c r="A2313" s="619">
        <v>2690</v>
      </c>
      <c r="B2313" s="602" t="s">
        <v>1876</v>
      </c>
      <c r="C2313" s="298" t="s">
        <v>14019</v>
      </c>
      <c r="D2313" s="594"/>
      <c r="E2313" s="594"/>
      <c r="F2313" s="594" t="s">
        <v>9861</v>
      </c>
      <c r="G2313" s="594" t="s">
        <v>3497</v>
      </c>
      <c r="H2313" s="594" t="s">
        <v>10177</v>
      </c>
    </row>
    <row r="2314" spans="1:8" x14ac:dyDescent="0.25">
      <c r="A2314" s="619">
        <v>2690</v>
      </c>
      <c r="B2314" s="602" t="s">
        <v>1876</v>
      </c>
      <c r="C2314" s="298" t="s">
        <v>14020</v>
      </c>
      <c r="D2314" s="594"/>
      <c r="E2314" s="594"/>
      <c r="F2314" s="594" t="s">
        <v>11575</v>
      </c>
      <c r="G2314" s="594" t="s">
        <v>11576</v>
      </c>
      <c r="H2314" s="594" t="s">
        <v>6439</v>
      </c>
    </row>
    <row r="2315" spans="1:8" x14ac:dyDescent="0.25">
      <c r="A2315" s="619">
        <v>2690</v>
      </c>
      <c r="B2315" s="602" t="s">
        <v>1876</v>
      </c>
      <c r="C2315" s="298" t="s">
        <v>14021</v>
      </c>
      <c r="D2315" s="594"/>
      <c r="E2315" s="594"/>
      <c r="F2315" s="594" t="s">
        <v>11577</v>
      </c>
      <c r="G2315" s="594" t="s">
        <v>11578</v>
      </c>
      <c r="H2315" s="594" t="s">
        <v>6439</v>
      </c>
    </row>
    <row r="2316" spans="1:8" x14ac:dyDescent="0.25">
      <c r="A2316" s="619">
        <v>2690</v>
      </c>
      <c r="B2316" s="602" t="s">
        <v>1876</v>
      </c>
      <c r="C2316" s="298" t="s">
        <v>14022</v>
      </c>
      <c r="D2316" s="594"/>
      <c r="E2316" s="594"/>
      <c r="F2316" s="594" t="s">
        <v>11579</v>
      </c>
      <c r="G2316" s="594" t="s">
        <v>11580</v>
      </c>
      <c r="H2316" s="594" t="s">
        <v>6439</v>
      </c>
    </row>
    <row r="2317" spans="1:8" x14ac:dyDescent="0.25">
      <c r="A2317" s="619">
        <v>2690</v>
      </c>
      <c r="B2317" s="602" t="s">
        <v>1876</v>
      </c>
      <c r="C2317" s="298" t="s">
        <v>14023</v>
      </c>
      <c r="D2317" s="594"/>
      <c r="E2317" s="594"/>
      <c r="F2317" s="594" t="s">
        <v>11581</v>
      </c>
      <c r="G2317" s="594" t="s">
        <v>11582</v>
      </c>
      <c r="H2317" s="594" t="s">
        <v>6439</v>
      </c>
    </row>
    <row r="2318" spans="1:8" x14ac:dyDescent="0.25">
      <c r="A2318" s="619">
        <v>2690</v>
      </c>
      <c r="B2318" s="602" t="s">
        <v>1876</v>
      </c>
      <c r="C2318" s="298" t="s">
        <v>14024</v>
      </c>
      <c r="D2318" s="594"/>
      <c r="E2318" s="594"/>
      <c r="F2318" s="594" t="s">
        <v>11583</v>
      </c>
      <c r="G2318" s="594" t="s">
        <v>11584</v>
      </c>
      <c r="H2318" s="594" t="s">
        <v>6439</v>
      </c>
    </row>
    <row r="2319" spans="1:8" x14ac:dyDescent="0.25">
      <c r="A2319" s="619">
        <v>2690</v>
      </c>
      <c r="B2319" s="602" t="s">
        <v>1876</v>
      </c>
      <c r="C2319" s="298" t="s">
        <v>14025</v>
      </c>
      <c r="D2319" s="594"/>
      <c r="E2319" s="594"/>
      <c r="F2319" s="594" t="s">
        <v>11585</v>
      </c>
      <c r="G2319" s="594" t="s">
        <v>11586</v>
      </c>
      <c r="H2319" s="594" t="s">
        <v>6439</v>
      </c>
    </row>
    <row r="2320" spans="1:8" x14ac:dyDescent="0.25">
      <c r="A2320" s="619">
        <v>2690</v>
      </c>
      <c r="B2320" s="602" t="s">
        <v>1876</v>
      </c>
      <c r="C2320" s="298" t="s">
        <v>14026</v>
      </c>
      <c r="D2320" s="594"/>
      <c r="E2320" s="594"/>
      <c r="F2320" s="594" t="s">
        <v>11587</v>
      </c>
      <c r="G2320" s="594" t="s">
        <v>11588</v>
      </c>
      <c r="H2320" s="594" t="s">
        <v>6439</v>
      </c>
    </row>
    <row r="2321" spans="1:8" x14ac:dyDescent="0.25">
      <c r="A2321" s="619">
        <v>2690</v>
      </c>
      <c r="B2321" s="602" t="s">
        <v>1876</v>
      </c>
      <c r="C2321" s="298" t="s">
        <v>14027</v>
      </c>
      <c r="D2321" s="594"/>
      <c r="E2321" s="594"/>
      <c r="F2321" s="594" t="s">
        <v>11589</v>
      </c>
      <c r="G2321" s="594" t="s">
        <v>11590</v>
      </c>
      <c r="H2321" s="594" t="s">
        <v>6439</v>
      </c>
    </row>
    <row r="2322" spans="1:8" x14ac:dyDescent="0.25">
      <c r="A2322" s="619">
        <v>2690</v>
      </c>
      <c r="B2322" s="602" t="s">
        <v>1876</v>
      </c>
      <c r="C2322" s="298" t="s">
        <v>14028</v>
      </c>
      <c r="D2322" s="594"/>
      <c r="E2322" s="594"/>
      <c r="F2322" s="594" t="s">
        <v>11591</v>
      </c>
      <c r="G2322" s="594" t="s">
        <v>11592</v>
      </c>
      <c r="H2322" s="594" t="s">
        <v>6439</v>
      </c>
    </row>
    <row r="2323" spans="1:8" x14ac:dyDescent="0.25">
      <c r="A2323" s="619">
        <v>2690</v>
      </c>
      <c r="B2323" s="602" t="s">
        <v>1876</v>
      </c>
      <c r="C2323" s="298" t="s">
        <v>14029</v>
      </c>
      <c r="D2323" s="594"/>
      <c r="E2323" s="594"/>
      <c r="F2323" s="594" t="s">
        <v>11593</v>
      </c>
      <c r="G2323" s="594" t="s">
        <v>11594</v>
      </c>
      <c r="H2323" s="594" t="s">
        <v>6439</v>
      </c>
    </row>
    <row r="2324" spans="1:8" x14ac:dyDescent="0.25">
      <c r="A2324" s="619">
        <v>2690</v>
      </c>
      <c r="B2324" s="602" t="s">
        <v>1876</v>
      </c>
      <c r="C2324" s="298" t="s">
        <v>14030</v>
      </c>
      <c r="D2324" s="594"/>
      <c r="E2324" s="594"/>
      <c r="F2324" s="594" t="s">
        <v>11595</v>
      </c>
      <c r="G2324" s="594" t="s">
        <v>11596</v>
      </c>
      <c r="H2324" s="594" t="s">
        <v>6439</v>
      </c>
    </row>
    <row r="2325" spans="1:8" x14ac:dyDescent="0.25">
      <c r="A2325" s="619">
        <v>2690</v>
      </c>
      <c r="B2325" s="602" t="s">
        <v>1876</v>
      </c>
      <c r="C2325" s="298" t="s">
        <v>14031</v>
      </c>
      <c r="D2325" s="594"/>
      <c r="E2325" s="594"/>
      <c r="F2325" s="594" t="s">
        <v>11597</v>
      </c>
      <c r="G2325" s="594" t="s">
        <v>11598</v>
      </c>
      <c r="H2325" s="594" t="s">
        <v>6439</v>
      </c>
    </row>
    <row r="2326" spans="1:8" x14ac:dyDescent="0.25">
      <c r="A2326" s="619">
        <v>2690</v>
      </c>
      <c r="B2326" s="602" t="s">
        <v>1876</v>
      </c>
      <c r="C2326" s="298" t="s">
        <v>14032</v>
      </c>
      <c r="D2326" s="594"/>
      <c r="E2326" s="594"/>
      <c r="F2326" s="594" t="s">
        <v>11599</v>
      </c>
      <c r="G2326" s="594" t="s">
        <v>11600</v>
      </c>
      <c r="H2326" s="594" t="s">
        <v>6439</v>
      </c>
    </row>
    <row r="2327" spans="1:8" x14ac:dyDescent="0.25">
      <c r="A2327" s="619">
        <v>2690</v>
      </c>
      <c r="B2327" s="602" t="s">
        <v>1876</v>
      </c>
      <c r="C2327" s="298" t="s">
        <v>14033</v>
      </c>
      <c r="D2327" s="594"/>
      <c r="E2327" s="594"/>
      <c r="F2327" s="594" t="s">
        <v>11601</v>
      </c>
      <c r="G2327" s="594" t="s">
        <v>11602</v>
      </c>
      <c r="H2327" s="594" t="s">
        <v>6439</v>
      </c>
    </row>
    <row r="2328" spans="1:8" x14ac:dyDescent="0.25">
      <c r="A2328" s="619">
        <v>2690</v>
      </c>
      <c r="B2328" s="602" t="s">
        <v>1876</v>
      </c>
      <c r="C2328" s="298" t="s">
        <v>14034</v>
      </c>
      <c r="D2328" s="594"/>
      <c r="E2328" s="594"/>
      <c r="F2328" s="594" t="s">
        <v>11603</v>
      </c>
      <c r="G2328" s="594" t="s">
        <v>11604</v>
      </c>
      <c r="H2328" s="594" t="s">
        <v>6439</v>
      </c>
    </row>
    <row r="2329" spans="1:8" x14ac:dyDescent="0.25">
      <c r="A2329" s="619">
        <v>2690</v>
      </c>
      <c r="B2329" s="602" t="s">
        <v>1876</v>
      </c>
      <c r="C2329" s="298" t="s">
        <v>14035</v>
      </c>
      <c r="D2329" s="594"/>
      <c r="E2329" s="594"/>
      <c r="F2329" s="594" t="s">
        <v>11605</v>
      </c>
      <c r="G2329" s="594" t="s">
        <v>11606</v>
      </c>
      <c r="H2329" s="594" t="s">
        <v>6439</v>
      </c>
    </row>
    <row r="2330" spans="1:8" x14ac:dyDescent="0.25">
      <c r="A2330" s="619">
        <v>2690</v>
      </c>
      <c r="B2330" s="602" t="s">
        <v>1876</v>
      </c>
      <c r="C2330" s="298" t="s">
        <v>14036</v>
      </c>
      <c r="D2330" s="594"/>
      <c r="E2330" s="594"/>
      <c r="F2330" s="594" t="s">
        <v>11607</v>
      </c>
      <c r="G2330" s="594" t="s">
        <v>11608</v>
      </c>
      <c r="H2330" s="594" t="s">
        <v>6439</v>
      </c>
    </row>
    <row r="2331" spans="1:8" x14ac:dyDescent="0.25">
      <c r="A2331" s="619">
        <v>2690</v>
      </c>
      <c r="B2331" s="602" t="s">
        <v>1876</v>
      </c>
      <c r="C2331" s="298" t="s">
        <v>14037</v>
      </c>
      <c r="D2331" s="594"/>
      <c r="E2331" s="594"/>
      <c r="F2331" s="594" t="s">
        <v>11609</v>
      </c>
      <c r="G2331" s="594" t="s">
        <v>11610</v>
      </c>
      <c r="H2331" s="594" t="s">
        <v>6439</v>
      </c>
    </row>
    <row r="2332" spans="1:8" x14ac:dyDescent="0.25">
      <c r="A2332" s="619">
        <v>2690</v>
      </c>
      <c r="B2332" s="602" t="s">
        <v>1876</v>
      </c>
      <c r="C2332" s="298" t="s">
        <v>14038</v>
      </c>
      <c r="D2332" s="594"/>
      <c r="E2332" s="594"/>
      <c r="F2332" s="594" t="s">
        <v>11611</v>
      </c>
      <c r="G2332" s="594" t="s">
        <v>11612</v>
      </c>
      <c r="H2332" s="594" t="s">
        <v>6439</v>
      </c>
    </row>
    <row r="2333" spans="1:8" x14ac:dyDescent="0.25">
      <c r="A2333" s="619">
        <v>2690</v>
      </c>
      <c r="B2333" s="602" t="s">
        <v>1876</v>
      </c>
      <c r="C2333" s="298" t="s">
        <v>14039</v>
      </c>
      <c r="D2333" s="594"/>
      <c r="E2333" s="594"/>
      <c r="F2333" s="594" t="s">
        <v>9885</v>
      </c>
      <c r="G2333" s="593">
        <v>1550</v>
      </c>
      <c r="H2333" s="594" t="s">
        <v>10179</v>
      </c>
    </row>
    <row r="2334" spans="1:8" x14ac:dyDescent="0.25">
      <c r="A2334" s="619">
        <v>2690</v>
      </c>
      <c r="B2334" s="602" t="s">
        <v>1876</v>
      </c>
      <c r="C2334" s="298" t="s">
        <v>14040</v>
      </c>
      <c r="D2334" s="594"/>
      <c r="E2334" s="594"/>
      <c r="F2334" s="594" t="s">
        <v>9884</v>
      </c>
      <c r="G2334" s="593">
        <v>1550</v>
      </c>
      <c r="H2334" s="594" t="s">
        <v>6440</v>
      </c>
    </row>
    <row r="2335" spans="1:8" x14ac:dyDescent="0.25">
      <c r="A2335" s="619">
        <v>2690</v>
      </c>
      <c r="B2335" s="602" t="s">
        <v>1876</v>
      </c>
      <c r="C2335" s="298" t="s">
        <v>14041</v>
      </c>
      <c r="D2335" s="594"/>
      <c r="E2335" s="594"/>
      <c r="F2335" s="594" t="s">
        <v>9890</v>
      </c>
      <c r="G2335" s="594" t="s">
        <v>2156</v>
      </c>
      <c r="H2335" s="594" t="s">
        <v>10176</v>
      </c>
    </row>
    <row r="2336" spans="1:8" x14ac:dyDescent="0.25">
      <c r="A2336" s="619">
        <v>2690</v>
      </c>
      <c r="B2336" s="602" t="s">
        <v>1876</v>
      </c>
      <c r="C2336" s="298" t="s">
        <v>14042</v>
      </c>
      <c r="D2336" s="594"/>
      <c r="E2336" s="594"/>
      <c r="F2336" s="594" t="s">
        <v>9892</v>
      </c>
      <c r="G2336" s="594" t="s">
        <v>3517</v>
      </c>
      <c r="H2336" s="594" t="s">
        <v>10176</v>
      </c>
    </row>
    <row r="2337" spans="1:8" x14ac:dyDescent="0.25">
      <c r="A2337" s="619">
        <v>2690</v>
      </c>
      <c r="B2337" s="602" t="s">
        <v>1876</v>
      </c>
      <c r="C2337" s="298" t="s">
        <v>14043</v>
      </c>
      <c r="D2337" s="594"/>
      <c r="E2337" s="594"/>
      <c r="F2337" s="594" t="s">
        <v>9893</v>
      </c>
      <c r="G2337" s="594" t="s">
        <v>3518</v>
      </c>
      <c r="H2337" s="594" t="s">
        <v>10176</v>
      </c>
    </row>
    <row r="2338" spans="1:8" x14ac:dyDescent="0.25">
      <c r="A2338" s="619">
        <v>2690</v>
      </c>
      <c r="B2338" s="602" t="s">
        <v>1876</v>
      </c>
      <c r="C2338" s="298" t="s">
        <v>14044</v>
      </c>
      <c r="D2338" s="594"/>
      <c r="E2338" s="594"/>
      <c r="F2338" s="594" t="s">
        <v>9896</v>
      </c>
      <c r="G2338" s="594" t="s">
        <v>3521</v>
      </c>
      <c r="H2338" s="594" t="s">
        <v>10176</v>
      </c>
    </row>
    <row r="2339" spans="1:8" x14ac:dyDescent="0.25">
      <c r="A2339" s="619">
        <v>2690</v>
      </c>
      <c r="B2339" s="602" t="s">
        <v>1876</v>
      </c>
      <c r="C2339" s="298" t="s">
        <v>14045</v>
      </c>
      <c r="D2339" s="594"/>
      <c r="E2339" s="594"/>
      <c r="F2339" s="594" t="s">
        <v>9898</v>
      </c>
      <c r="G2339" s="594" t="s">
        <v>3524</v>
      </c>
      <c r="H2339" s="594" t="s">
        <v>10176</v>
      </c>
    </row>
    <row r="2340" spans="1:8" x14ac:dyDescent="0.25">
      <c r="A2340" s="619">
        <v>2690</v>
      </c>
      <c r="B2340" s="602" t="s">
        <v>1876</v>
      </c>
      <c r="C2340" s="298" t="s">
        <v>14046</v>
      </c>
      <c r="D2340" s="594"/>
      <c r="E2340" s="594"/>
      <c r="F2340" s="594" t="s">
        <v>9909</v>
      </c>
      <c r="G2340" s="594" t="s">
        <v>3530</v>
      </c>
      <c r="H2340" s="594" t="s">
        <v>10176</v>
      </c>
    </row>
    <row r="2341" spans="1:8" x14ac:dyDescent="0.25">
      <c r="A2341" s="619">
        <v>2690</v>
      </c>
      <c r="B2341" s="602" t="s">
        <v>1876</v>
      </c>
      <c r="C2341" s="298" t="s">
        <v>14047</v>
      </c>
      <c r="D2341" s="594"/>
      <c r="E2341" s="594"/>
      <c r="F2341" s="594" t="s">
        <v>9915</v>
      </c>
      <c r="G2341" s="594" t="s">
        <v>3535</v>
      </c>
      <c r="H2341" s="594" t="s">
        <v>10176</v>
      </c>
    </row>
    <row r="2342" spans="1:8" x14ac:dyDescent="0.25">
      <c r="A2342" s="619">
        <v>2690</v>
      </c>
      <c r="B2342" s="602" t="s">
        <v>1876</v>
      </c>
      <c r="C2342" s="298" t="s">
        <v>14048</v>
      </c>
      <c r="D2342" s="594"/>
      <c r="E2342" s="594"/>
      <c r="F2342" s="594" t="s">
        <v>9918</v>
      </c>
      <c r="G2342" s="594" t="s">
        <v>3540</v>
      </c>
      <c r="H2342" s="594" t="s">
        <v>10176</v>
      </c>
    </row>
    <row r="2343" spans="1:8" x14ac:dyDescent="0.25">
      <c r="A2343" s="619">
        <v>2690</v>
      </c>
      <c r="B2343" s="602" t="s">
        <v>1876</v>
      </c>
      <c r="C2343" s="298" t="s">
        <v>14049</v>
      </c>
      <c r="D2343" s="594"/>
      <c r="E2343" s="594"/>
      <c r="F2343" s="594" t="s">
        <v>9920</v>
      </c>
      <c r="G2343" s="594" t="s">
        <v>3542</v>
      </c>
      <c r="H2343" s="594" t="s">
        <v>10176</v>
      </c>
    </row>
    <row r="2344" spans="1:8" x14ac:dyDescent="0.25">
      <c r="A2344" s="619">
        <v>2690</v>
      </c>
      <c r="B2344" s="602" t="s">
        <v>1876</v>
      </c>
      <c r="C2344" s="298" t="s">
        <v>14050</v>
      </c>
      <c r="D2344" s="594"/>
      <c r="E2344" s="594"/>
      <c r="F2344" s="594" t="s">
        <v>9887</v>
      </c>
      <c r="G2344" s="594" t="s">
        <v>3514</v>
      </c>
      <c r="H2344" s="594" t="s">
        <v>10176</v>
      </c>
    </row>
    <row r="2345" spans="1:8" x14ac:dyDescent="0.25">
      <c r="A2345" s="619">
        <v>2690</v>
      </c>
      <c r="B2345" s="602" t="s">
        <v>1876</v>
      </c>
      <c r="C2345" s="298" t="s">
        <v>14051</v>
      </c>
      <c r="D2345" s="594"/>
      <c r="E2345" s="594"/>
      <c r="F2345" s="594" t="s">
        <v>9889</v>
      </c>
      <c r="G2345" s="594" t="s">
        <v>3513</v>
      </c>
      <c r="H2345" s="594" t="s">
        <v>10176</v>
      </c>
    </row>
    <row r="2346" spans="1:8" x14ac:dyDescent="0.25">
      <c r="A2346" s="619">
        <v>2690</v>
      </c>
      <c r="B2346" s="602" t="s">
        <v>1876</v>
      </c>
      <c r="C2346" s="298" t="s">
        <v>14052</v>
      </c>
      <c r="D2346" s="594"/>
      <c r="E2346" s="594"/>
      <c r="F2346" s="594" t="s">
        <v>9891</v>
      </c>
      <c r="G2346" s="594" t="s">
        <v>2154</v>
      </c>
      <c r="H2346" s="594" t="s">
        <v>10176</v>
      </c>
    </row>
    <row r="2347" spans="1:8" x14ac:dyDescent="0.25">
      <c r="A2347" s="619">
        <v>2690</v>
      </c>
      <c r="B2347" s="602" t="s">
        <v>1876</v>
      </c>
      <c r="C2347" s="298" t="s">
        <v>14053</v>
      </c>
      <c r="D2347" s="594"/>
      <c r="E2347" s="594"/>
      <c r="F2347" s="594" t="s">
        <v>9894</v>
      </c>
      <c r="G2347" s="594" t="s">
        <v>3519</v>
      </c>
      <c r="H2347" s="594" t="s">
        <v>10176</v>
      </c>
    </row>
    <row r="2348" spans="1:8" x14ac:dyDescent="0.25">
      <c r="A2348" s="619">
        <v>2690</v>
      </c>
      <c r="B2348" s="602" t="s">
        <v>1876</v>
      </c>
      <c r="C2348" s="298" t="s">
        <v>14054</v>
      </c>
      <c r="D2348" s="594"/>
      <c r="E2348" s="594"/>
      <c r="F2348" s="594" t="s">
        <v>9897</v>
      </c>
      <c r="G2348" s="594" t="s">
        <v>3523</v>
      </c>
      <c r="H2348" s="594" t="s">
        <v>10176</v>
      </c>
    </row>
    <row r="2349" spans="1:8" x14ac:dyDescent="0.25">
      <c r="A2349" s="619">
        <v>2690</v>
      </c>
      <c r="B2349" s="602" t="s">
        <v>1876</v>
      </c>
      <c r="C2349" s="298" t="s">
        <v>14055</v>
      </c>
      <c r="D2349" s="594"/>
      <c r="E2349" s="594"/>
      <c r="F2349" s="594" t="s">
        <v>11613</v>
      </c>
      <c r="G2349" s="594" t="s">
        <v>3537</v>
      </c>
      <c r="H2349" s="594" t="s">
        <v>10176</v>
      </c>
    </row>
    <row r="2350" spans="1:8" x14ac:dyDescent="0.25">
      <c r="A2350" s="619">
        <v>2690</v>
      </c>
      <c r="B2350" s="602" t="s">
        <v>1876</v>
      </c>
      <c r="C2350" s="298" t="s">
        <v>14056</v>
      </c>
      <c r="D2350" s="594"/>
      <c r="E2350" s="594"/>
      <c r="F2350" s="594" t="s">
        <v>9902</v>
      </c>
      <c r="G2350" s="594" t="s">
        <v>3526</v>
      </c>
      <c r="H2350" s="594" t="s">
        <v>10176</v>
      </c>
    </row>
    <row r="2351" spans="1:8" x14ac:dyDescent="0.25">
      <c r="A2351" s="619">
        <v>2690</v>
      </c>
      <c r="B2351" s="602" t="s">
        <v>1876</v>
      </c>
      <c r="C2351" s="298" t="s">
        <v>14057</v>
      </c>
      <c r="D2351" s="594"/>
      <c r="E2351" s="594"/>
      <c r="F2351" s="594" t="s">
        <v>9923</v>
      </c>
      <c r="G2351" s="594" t="s">
        <v>3544</v>
      </c>
      <c r="H2351" s="594" t="s">
        <v>10176</v>
      </c>
    </row>
    <row r="2352" spans="1:8" x14ac:dyDescent="0.25">
      <c r="A2352" s="619">
        <v>2690</v>
      </c>
      <c r="B2352" s="602" t="s">
        <v>1876</v>
      </c>
      <c r="C2352" s="298" t="s">
        <v>14058</v>
      </c>
      <c r="D2352" s="594"/>
      <c r="E2352" s="594"/>
      <c r="F2352" s="594" t="s">
        <v>9914</v>
      </c>
      <c r="G2352" s="594" t="s">
        <v>3534</v>
      </c>
      <c r="H2352" s="594" t="s">
        <v>10176</v>
      </c>
    </row>
    <row r="2353" spans="1:8" x14ac:dyDescent="0.25">
      <c r="A2353" s="619">
        <v>2690</v>
      </c>
      <c r="B2353" s="602" t="s">
        <v>1876</v>
      </c>
      <c r="C2353" s="298" t="s">
        <v>14059</v>
      </c>
      <c r="D2353" s="594"/>
      <c r="E2353" s="594"/>
      <c r="F2353" s="594" t="s">
        <v>9912</v>
      </c>
      <c r="G2353" s="594" t="s">
        <v>3533</v>
      </c>
      <c r="H2353" s="594" t="s">
        <v>10176</v>
      </c>
    </row>
    <row r="2354" spans="1:8" x14ac:dyDescent="0.25">
      <c r="A2354" s="619">
        <v>2690</v>
      </c>
      <c r="B2354" s="602" t="s">
        <v>1876</v>
      </c>
      <c r="C2354" s="298" t="s">
        <v>14060</v>
      </c>
      <c r="D2354" s="594"/>
      <c r="E2354" s="594"/>
      <c r="F2354" s="594" t="s">
        <v>9911</v>
      </c>
      <c r="G2354" s="594" t="s">
        <v>3532</v>
      </c>
      <c r="H2354" s="594" t="s">
        <v>10176</v>
      </c>
    </row>
    <row r="2355" spans="1:8" x14ac:dyDescent="0.25">
      <c r="A2355" s="619">
        <v>2690</v>
      </c>
      <c r="B2355" s="602" t="s">
        <v>1876</v>
      </c>
      <c r="C2355" s="298" t="s">
        <v>14061</v>
      </c>
      <c r="D2355" s="594"/>
      <c r="E2355" s="594"/>
      <c r="F2355" s="594" t="s">
        <v>9916</v>
      </c>
      <c r="G2355" s="594" t="s">
        <v>3536</v>
      </c>
      <c r="H2355" s="594" t="s">
        <v>10176</v>
      </c>
    </row>
    <row r="2356" spans="1:8" x14ac:dyDescent="0.25">
      <c r="A2356" s="619">
        <v>2690</v>
      </c>
      <c r="B2356" s="602" t="s">
        <v>1876</v>
      </c>
      <c r="C2356" s="298" t="s">
        <v>14062</v>
      </c>
      <c r="D2356" s="594"/>
      <c r="E2356" s="594"/>
      <c r="F2356" s="594" t="s">
        <v>9895</v>
      </c>
      <c r="G2356" s="594" t="s">
        <v>3520</v>
      </c>
      <c r="H2356" s="594" t="s">
        <v>10176</v>
      </c>
    </row>
    <row r="2357" spans="1:8" x14ac:dyDescent="0.25">
      <c r="A2357" s="619">
        <v>2690</v>
      </c>
      <c r="B2357" s="602" t="s">
        <v>1876</v>
      </c>
      <c r="C2357" s="298" t="s">
        <v>14063</v>
      </c>
      <c r="D2357" s="594"/>
      <c r="E2357" s="594"/>
      <c r="F2357" s="594" t="s">
        <v>9903</v>
      </c>
      <c r="G2357" s="594" t="s">
        <v>3527</v>
      </c>
      <c r="H2357" s="594" t="s">
        <v>10176</v>
      </c>
    </row>
    <row r="2358" spans="1:8" x14ac:dyDescent="0.25">
      <c r="A2358" s="619">
        <v>2690</v>
      </c>
      <c r="B2358" s="602" t="s">
        <v>1876</v>
      </c>
      <c r="C2358" s="298" t="s">
        <v>14064</v>
      </c>
      <c r="D2358" s="594"/>
      <c r="E2358" s="594"/>
      <c r="F2358" s="594" t="s">
        <v>11614</v>
      </c>
      <c r="G2358" s="594" t="s">
        <v>11615</v>
      </c>
      <c r="H2358" s="594" t="s">
        <v>10176</v>
      </c>
    </row>
    <row r="2359" spans="1:8" x14ac:dyDescent="0.25">
      <c r="A2359" s="619">
        <v>2690</v>
      </c>
      <c r="B2359" s="602" t="s">
        <v>1876</v>
      </c>
      <c r="C2359" s="298" t="s">
        <v>14065</v>
      </c>
      <c r="D2359" s="594"/>
      <c r="E2359" s="594"/>
      <c r="F2359" s="594" t="s">
        <v>9899</v>
      </c>
      <c r="G2359" s="594" t="s">
        <v>3525</v>
      </c>
      <c r="H2359" s="594" t="s">
        <v>10176</v>
      </c>
    </row>
    <row r="2360" spans="1:8" x14ac:dyDescent="0.25">
      <c r="A2360" s="619">
        <v>2690</v>
      </c>
      <c r="B2360" s="602" t="s">
        <v>1876</v>
      </c>
      <c r="C2360" s="298" t="s">
        <v>14066</v>
      </c>
      <c r="D2360" s="594"/>
      <c r="E2360" s="594"/>
      <c r="F2360" s="594" t="s">
        <v>9886</v>
      </c>
      <c r="G2360" s="594" t="s">
        <v>2166</v>
      </c>
      <c r="H2360" s="594" t="s">
        <v>10178</v>
      </c>
    </row>
    <row r="2361" spans="1:8" x14ac:dyDescent="0.25">
      <c r="A2361" s="619">
        <v>2690</v>
      </c>
      <c r="B2361" s="602" t="s">
        <v>1876</v>
      </c>
      <c r="C2361" s="298" t="s">
        <v>14067</v>
      </c>
      <c r="D2361" s="594"/>
      <c r="E2361" s="594"/>
      <c r="F2361" s="594" t="s">
        <v>9906</v>
      </c>
      <c r="G2361" s="594" t="s">
        <v>3516</v>
      </c>
      <c r="H2361" s="594" t="s">
        <v>10178</v>
      </c>
    </row>
    <row r="2362" spans="1:8" x14ac:dyDescent="0.25">
      <c r="A2362" s="619">
        <v>2700</v>
      </c>
      <c r="B2362" s="602" t="s">
        <v>1875</v>
      </c>
      <c r="C2362" s="298" t="s">
        <v>14068</v>
      </c>
      <c r="D2362" s="594"/>
      <c r="E2362" s="594"/>
      <c r="F2362" s="594" t="s">
        <v>9921</v>
      </c>
      <c r="G2362" s="594" t="s">
        <v>3543</v>
      </c>
      <c r="H2362" s="594" t="s">
        <v>10178</v>
      </c>
    </row>
    <row r="2363" spans="1:8" x14ac:dyDescent="0.25">
      <c r="A2363" s="619">
        <v>2700</v>
      </c>
      <c r="B2363" s="602" t="s">
        <v>1875</v>
      </c>
      <c r="C2363" s="298" t="s">
        <v>14069</v>
      </c>
      <c r="D2363" s="594"/>
      <c r="E2363" s="594"/>
      <c r="F2363" s="594" t="s">
        <v>9908</v>
      </c>
      <c r="G2363" s="594" t="s">
        <v>3529</v>
      </c>
      <c r="H2363" s="594" t="s">
        <v>10178</v>
      </c>
    </row>
    <row r="2364" spans="1:8" x14ac:dyDescent="0.25">
      <c r="A2364" s="619">
        <v>2700</v>
      </c>
      <c r="B2364" s="602" t="s">
        <v>1875</v>
      </c>
      <c r="C2364" s="298" t="s">
        <v>14070</v>
      </c>
      <c r="D2364" s="594"/>
      <c r="E2364" s="594"/>
      <c r="F2364" s="594" t="s">
        <v>9913</v>
      </c>
      <c r="G2364" s="594" t="s">
        <v>3533</v>
      </c>
      <c r="H2364" s="594" t="s">
        <v>10178</v>
      </c>
    </row>
    <row r="2365" spans="1:8" x14ac:dyDescent="0.25">
      <c r="A2365" s="619">
        <v>2700</v>
      </c>
      <c r="B2365" s="602" t="s">
        <v>1875</v>
      </c>
      <c r="C2365" s="298" t="s">
        <v>14071</v>
      </c>
      <c r="D2365" s="594"/>
      <c r="E2365" s="594"/>
      <c r="F2365" s="594" t="s">
        <v>9904</v>
      </c>
      <c r="G2365" s="594" t="s">
        <v>3527</v>
      </c>
      <c r="H2365" s="594" t="s">
        <v>10178</v>
      </c>
    </row>
    <row r="2366" spans="1:8" x14ac:dyDescent="0.25">
      <c r="A2366" s="619">
        <v>2700</v>
      </c>
      <c r="B2366" s="602" t="s">
        <v>1875</v>
      </c>
      <c r="C2366" s="298" t="s">
        <v>14072</v>
      </c>
      <c r="D2366" s="594"/>
      <c r="E2366" s="594"/>
      <c r="F2366" s="594" t="s">
        <v>11616</v>
      </c>
      <c r="G2366" s="594" t="s">
        <v>11615</v>
      </c>
      <c r="H2366" s="594" t="s">
        <v>10178</v>
      </c>
    </row>
    <row r="2367" spans="1:8" x14ac:dyDescent="0.25">
      <c r="A2367" s="619">
        <v>2700</v>
      </c>
      <c r="B2367" s="602" t="s">
        <v>1875</v>
      </c>
      <c r="C2367" s="298" t="s">
        <v>14073</v>
      </c>
      <c r="D2367" s="594"/>
      <c r="E2367" s="594"/>
      <c r="F2367" s="594" t="s">
        <v>9900</v>
      </c>
      <c r="G2367" s="594" t="s">
        <v>3525</v>
      </c>
      <c r="H2367" s="594" t="s">
        <v>10178</v>
      </c>
    </row>
    <row r="2368" spans="1:8" x14ac:dyDescent="0.25">
      <c r="A2368" s="619">
        <v>2700</v>
      </c>
      <c r="B2368" s="602" t="s">
        <v>1875</v>
      </c>
      <c r="C2368" s="298" t="s">
        <v>14074</v>
      </c>
      <c r="D2368" s="594"/>
      <c r="E2368" s="594"/>
      <c r="F2368" s="594" t="s">
        <v>9919</v>
      </c>
      <c r="G2368" s="594" t="s">
        <v>3541</v>
      </c>
      <c r="H2368" s="594" t="s">
        <v>10178</v>
      </c>
    </row>
    <row r="2369" spans="1:8" x14ac:dyDescent="0.25">
      <c r="A2369" s="619">
        <v>2700</v>
      </c>
      <c r="B2369" s="602" t="s">
        <v>1875</v>
      </c>
      <c r="C2369" s="298" t="s">
        <v>14075</v>
      </c>
      <c r="D2369" s="594"/>
      <c r="E2369" s="594"/>
      <c r="F2369" s="594" t="s">
        <v>9888</v>
      </c>
      <c r="G2369" s="594" t="s">
        <v>3515</v>
      </c>
      <c r="H2369" s="594" t="s">
        <v>10177</v>
      </c>
    </row>
    <row r="2370" spans="1:8" x14ac:dyDescent="0.25">
      <c r="A2370" s="619">
        <v>2700</v>
      </c>
      <c r="B2370" s="602" t="s">
        <v>1875</v>
      </c>
      <c r="C2370" s="298" t="s">
        <v>14076</v>
      </c>
      <c r="D2370" s="594"/>
      <c r="E2370" s="594"/>
      <c r="F2370" s="594" t="s">
        <v>9922</v>
      </c>
      <c r="G2370" s="594" t="s">
        <v>3522</v>
      </c>
      <c r="H2370" s="594" t="s">
        <v>10177</v>
      </c>
    </row>
    <row r="2371" spans="1:8" x14ac:dyDescent="0.25">
      <c r="A2371" s="619">
        <v>2700</v>
      </c>
      <c r="B2371" s="602" t="s">
        <v>1875</v>
      </c>
      <c r="C2371" s="298" t="s">
        <v>14077</v>
      </c>
      <c r="D2371" s="594"/>
      <c r="E2371" s="594"/>
      <c r="F2371" s="594" t="s">
        <v>9917</v>
      </c>
      <c r="G2371" s="594" t="s">
        <v>3539</v>
      </c>
      <c r="H2371" s="594" t="s">
        <v>10177</v>
      </c>
    </row>
    <row r="2372" spans="1:8" x14ac:dyDescent="0.25">
      <c r="A2372" s="619">
        <v>2700</v>
      </c>
      <c r="B2372" s="602" t="s">
        <v>1875</v>
      </c>
      <c r="C2372" s="298" t="s">
        <v>14078</v>
      </c>
      <c r="D2372" s="594"/>
      <c r="E2372" s="594"/>
      <c r="F2372" s="594" t="s">
        <v>9907</v>
      </c>
      <c r="G2372" s="594" t="s">
        <v>3528</v>
      </c>
      <c r="H2372" s="594" t="s">
        <v>10177</v>
      </c>
    </row>
    <row r="2373" spans="1:8" x14ac:dyDescent="0.25">
      <c r="A2373" s="619">
        <v>2700</v>
      </c>
      <c r="B2373" s="602" t="s">
        <v>1875</v>
      </c>
      <c r="C2373" s="298" t="s">
        <v>14079</v>
      </c>
      <c r="D2373" s="594"/>
      <c r="E2373" s="594"/>
      <c r="F2373" s="594" t="s">
        <v>9910</v>
      </c>
      <c r="G2373" s="594" t="s">
        <v>3531</v>
      </c>
      <c r="H2373" s="594" t="s">
        <v>10177</v>
      </c>
    </row>
    <row r="2374" spans="1:8" x14ac:dyDescent="0.25">
      <c r="A2374" s="619">
        <v>2700</v>
      </c>
      <c r="B2374" s="602" t="s">
        <v>1875</v>
      </c>
      <c r="C2374" s="298" t="s">
        <v>14080</v>
      </c>
      <c r="D2374" s="594"/>
      <c r="E2374" s="594"/>
      <c r="F2374" s="594" t="s">
        <v>9905</v>
      </c>
      <c r="G2374" s="594" t="s">
        <v>3527</v>
      </c>
      <c r="H2374" s="594" t="s">
        <v>10177</v>
      </c>
    </row>
    <row r="2375" spans="1:8" x14ac:dyDescent="0.25">
      <c r="A2375" s="619">
        <v>2700</v>
      </c>
      <c r="B2375" s="602" t="s">
        <v>1875</v>
      </c>
      <c r="C2375" s="298" t="s">
        <v>14081</v>
      </c>
      <c r="D2375" s="594"/>
      <c r="E2375" s="594"/>
      <c r="F2375" s="594" t="s">
        <v>9901</v>
      </c>
      <c r="G2375" s="594" t="s">
        <v>3525</v>
      </c>
      <c r="H2375" s="594" t="s">
        <v>10177</v>
      </c>
    </row>
    <row r="2376" spans="1:8" x14ac:dyDescent="0.25">
      <c r="A2376" s="619">
        <v>2700</v>
      </c>
      <c r="B2376" s="602" t="s">
        <v>1875</v>
      </c>
      <c r="C2376" s="298" t="s">
        <v>14082</v>
      </c>
      <c r="D2376" s="594"/>
      <c r="E2376" s="594"/>
      <c r="F2376" s="594" t="s">
        <v>11617</v>
      </c>
      <c r="G2376" s="594" t="s">
        <v>11618</v>
      </c>
      <c r="H2376" s="594" t="s">
        <v>6439</v>
      </c>
    </row>
    <row r="2377" spans="1:8" x14ac:dyDescent="0.25">
      <c r="A2377" s="619">
        <v>2700</v>
      </c>
      <c r="B2377" s="602" t="s">
        <v>1875</v>
      </c>
      <c r="C2377" s="298" t="s">
        <v>14083</v>
      </c>
      <c r="D2377" s="594"/>
      <c r="E2377" s="594"/>
      <c r="F2377" s="594" t="s">
        <v>11619</v>
      </c>
      <c r="G2377" s="594" t="s">
        <v>11620</v>
      </c>
      <c r="H2377" s="594" t="s">
        <v>6439</v>
      </c>
    </row>
    <row r="2378" spans="1:8" x14ac:dyDescent="0.25">
      <c r="A2378" s="619">
        <v>2700</v>
      </c>
      <c r="B2378" s="602" t="s">
        <v>1875</v>
      </c>
      <c r="C2378" s="298" t="s">
        <v>14084</v>
      </c>
      <c r="D2378" s="594"/>
      <c r="E2378" s="594"/>
      <c r="F2378" s="594" t="s">
        <v>11621</v>
      </c>
      <c r="G2378" s="594" t="s">
        <v>11622</v>
      </c>
      <c r="H2378" s="594" t="s">
        <v>6439</v>
      </c>
    </row>
    <row r="2379" spans="1:8" x14ac:dyDescent="0.25">
      <c r="A2379" s="619">
        <v>2700</v>
      </c>
      <c r="B2379" s="602" t="s">
        <v>1875</v>
      </c>
      <c r="C2379" s="298" t="s">
        <v>14085</v>
      </c>
      <c r="D2379" s="594"/>
      <c r="E2379" s="594"/>
      <c r="F2379" s="594" t="s">
        <v>11623</v>
      </c>
      <c r="G2379" s="594" t="s">
        <v>11624</v>
      </c>
      <c r="H2379" s="594" t="s">
        <v>6439</v>
      </c>
    </row>
    <row r="2380" spans="1:8" x14ac:dyDescent="0.25">
      <c r="A2380" s="619">
        <v>2700</v>
      </c>
      <c r="B2380" s="602" t="s">
        <v>1875</v>
      </c>
      <c r="C2380" s="298" t="s">
        <v>14086</v>
      </c>
      <c r="D2380" s="594"/>
      <c r="E2380" s="594"/>
      <c r="F2380" s="594" t="s">
        <v>11625</v>
      </c>
      <c r="G2380" s="594" t="s">
        <v>11626</v>
      </c>
      <c r="H2380" s="594" t="s">
        <v>6439</v>
      </c>
    </row>
    <row r="2381" spans="1:8" x14ac:dyDescent="0.25">
      <c r="A2381" s="619">
        <v>2700</v>
      </c>
      <c r="B2381" s="602" t="s">
        <v>1875</v>
      </c>
      <c r="C2381" s="298" t="s">
        <v>14087</v>
      </c>
      <c r="D2381" s="594"/>
      <c r="E2381" s="594"/>
      <c r="F2381" s="594" t="s">
        <v>11627</v>
      </c>
      <c r="G2381" s="594" t="s">
        <v>11628</v>
      </c>
      <c r="H2381" s="594" t="s">
        <v>6439</v>
      </c>
    </row>
    <row r="2382" spans="1:8" x14ac:dyDescent="0.25">
      <c r="A2382" s="619">
        <v>2700</v>
      </c>
      <c r="B2382" s="602" t="s">
        <v>1875</v>
      </c>
      <c r="C2382" s="298" t="s">
        <v>14088</v>
      </c>
      <c r="D2382" s="594"/>
      <c r="E2382" s="594"/>
      <c r="F2382" s="594" t="s">
        <v>11629</v>
      </c>
      <c r="G2382" s="594" t="s">
        <v>11630</v>
      </c>
      <c r="H2382" s="594" t="s">
        <v>6439</v>
      </c>
    </row>
    <row r="2383" spans="1:8" x14ac:dyDescent="0.25">
      <c r="A2383" s="619">
        <v>2700</v>
      </c>
      <c r="B2383" s="602" t="s">
        <v>1875</v>
      </c>
      <c r="C2383" s="298" t="s">
        <v>14089</v>
      </c>
      <c r="D2383" s="594"/>
      <c r="E2383" s="594"/>
      <c r="F2383" s="594" t="s">
        <v>11631</v>
      </c>
      <c r="G2383" s="594" t="s">
        <v>11632</v>
      </c>
      <c r="H2383" s="594" t="s">
        <v>6439</v>
      </c>
    </row>
    <row r="2384" spans="1:8" x14ac:dyDescent="0.25">
      <c r="A2384" s="619">
        <v>2700</v>
      </c>
      <c r="B2384" s="602" t="s">
        <v>1875</v>
      </c>
      <c r="C2384" s="298" t="s">
        <v>14090</v>
      </c>
      <c r="D2384" s="594"/>
      <c r="E2384" s="594"/>
      <c r="F2384" s="594" t="s">
        <v>11633</v>
      </c>
      <c r="G2384" s="594" t="s">
        <v>11634</v>
      </c>
      <c r="H2384" s="594" t="s">
        <v>6439</v>
      </c>
    </row>
    <row r="2385" spans="1:8" x14ac:dyDescent="0.25">
      <c r="A2385" s="619">
        <v>2700</v>
      </c>
      <c r="B2385" s="602" t="s">
        <v>1875</v>
      </c>
      <c r="C2385" s="298" t="s">
        <v>14091</v>
      </c>
      <c r="D2385" s="594"/>
      <c r="E2385" s="594"/>
      <c r="F2385" s="594" t="s">
        <v>11635</v>
      </c>
      <c r="G2385" s="594" t="s">
        <v>11636</v>
      </c>
      <c r="H2385" s="594" t="s">
        <v>6439</v>
      </c>
    </row>
    <row r="2386" spans="1:8" x14ac:dyDescent="0.25">
      <c r="A2386" s="619">
        <v>2700</v>
      </c>
      <c r="B2386" s="602" t="s">
        <v>1875</v>
      </c>
      <c r="C2386" s="298" t="s">
        <v>14092</v>
      </c>
      <c r="D2386" s="594"/>
      <c r="E2386" s="594"/>
      <c r="F2386" s="594" t="s">
        <v>11637</v>
      </c>
      <c r="G2386" s="594" t="s">
        <v>11638</v>
      </c>
      <c r="H2386" s="594" t="s">
        <v>6439</v>
      </c>
    </row>
    <row r="2387" spans="1:8" x14ac:dyDescent="0.25">
      <c r="A2387" s="619">
        <v>2700</v>
      </c>
      <c r="B2387" s="602" t="s">
        <v>1875</v>
      </c>
      <c r="C2387" s="298" t="s">
        <v>14093</v>
      </c>
      <c r="D2387" s="594"/>
      <c r="E2387" s="594"/>
      <c r="F2387" s="594" t="s">
        <v>11639</v>
      </c>
      <c r="G2387" s="594" t="s">
        <v>11640</v>
      </c>
      <c r="H2387" s="594" t="s">
        <v>6439</v>
      </c>
    </row>
    <row r="2388" spans="1:8" x14ac:dyDescent="0.25">
      <c r="A2388" s="619">
        <v>2700</v>
      </c>
      <c r="B2388" s="602" t="s">
        <v>1875</v>
      </c>
      <c r="C2388" s="298" t="s">
        <v>14094</v>
      </c>
      <c r="D2388" s="594"/>
      <c r="E2388" s="594"/>
      <c r="F2388" s="594" t="s">
        <v>11641</v>
      </c>
      <c r="G2388" s="594" t="s">
        <v>11642</v>
      </c>
      <c r="H2388" s="594" t="s">
        <v>6439</v>
      </c>
    </row>
    <row r="2389" spans="1:8" x14ac:dyDescent="0.25">
      <c r="A2389" s="619">
        <v>2700</v>
      </c>
      <c r="B2389" s="602" t="s">
        <v>1875</v>
      </c>
      <c r="C2389" s="298" t="s">
        <v>14095</v>
      </c>
      <c r="D2389" s="594"/>
      <c r="E2389" s="594"/>
      <c r="F2389" s="594" t="s">
        <v>9925</v>
      </c>
      <c r="G2389" s="593">
        <v>1560</v>
      </c>
      <c r="H2389" s="594" t="s">
        <v>10179</v>
      </c>
    </row>
    <row r="2390" spans="1:8" x14ac:dyDescent="0.25">
      <c r="A2390" s="619">
        <v>2700</v>
      </c>
      <c r="B2390" s="602" t="s">
        <v>1875</v>
      </c>
      <c r="C2390" s="298" t="s">
        <v>14096</v>
      </c>
      <c r="D2390" s="594"/>
      <c r="E2390" s="594"/>
      <c r="F2390" s="594" t="s">
        <v>9924</v>
      </c>
      <c r="G2390" s="593">
        <v>1560</v>
      </c>
      <c r="H2390" s="594" t="s">
        <v>6440</v>
      </c>
    </row>
    <row r="2391" spans="1:8" x14ac:dyDescent="0.25">
      <c r="A2391" s="619">
        <v>2700</v>
      </c>
      <c r="B2391" s="602" t="s">
        <v>1875</v>
      </c>
      <c r="C2391" s="298" t="s">
        <v>14097</v>
      </c>
      <c r="D2391" s="594"/>
      <c r="E2391" s="594"/>
      <c r="F2391" s="594" t="s">
        <v>9929</v>
      </c>
      <c r="G2391" s="594" t="s">
        <v>2048</v>
      </c>
      <c r="H2391" s="594" t="s">
        <v>10176</v>
      </c>
    </row>
    <row r="2392" spans="1:8" x14ac:dyDescent="0.25">
      <c r="A2392" s="619">
        <v>2710</v>
      </c>
      <c r="B2392" s="602" t="s">
        <v>1874</v>
      </c>
      <c r="C2392" s="298" t="s">
        <v>14098</v>
      </c>
      <c r="D2392" s="594"/>
      <c r="E2392" s="594"/>
      <c r="F2392" s="594" t="s">
        <v>9926</v>
      </c>
      <c r="G2392" s="594" t="s">
        <v>3547</v>
      </c>
      <c r="H2392" s="594" t="s">
        <v>10176</v>
      </c>
    </row>
    <row r="2393" spans="1:8" x14ac:dyDescent="0.25">
      <c r="A2393" s="619">
        <v>2710</v>
      </c>
      <c r="B2393" s="602" t="s">
        <v>1874</v>
      </c>
      <c r="C2393" s="298" t="s">
        <v>14099</v>
      </c>
      <c r="D2393" s="594"/>
      <c r="E2393" s="594"/>
      <c r="F2393" s="594" t="s">
        <v>9930</v>
      </c>
      <c r="G2393" s="594" t="s">
        <v>3546</v>
      </c>
      <c r="H2393" s="594" t="s">
        <v>10178</v>
      </c>
    </row>
    <row r="2394" spans="1:8" x14ac:dyDescent="0.25">
      <c r="A2394" s="619">
        <v>2720</v>
      </c>
      <c r="B2394" s="602" t="s">
        <v>6362</v>
      </c>
      <c r="C2394" s="298" t="s">
        <v>14100</v>
      </c>
      <c r="D2394" s="594"/>
      <c r="E2394" s="594"/>
      <c r="F2394" s="594" t="s">
        <v>9927</v>
      </c>
      <c r="G2394" s="594" t="s">
        <v>3547</v>
      </c>
      <c r="H2394" s="594" t="s">
        <v>10178</v>
      </c>
    </row>
    <row r="2395" spans="1:8" x14ac:dyDescent="0.25">
      <c r="A2395" s="619">
        <v>2720</v>
      </c>
      <c r="B2395" s="602" t="s">
        <v>6362</v>
      </c>
      <c r="C2395" s="298" t="s">
        <v>14101</v>
      </c>
      <c r="D2395" s="594"/>
      <c r="E2395" s="594"/>
      <c r="F2395" s="594" t="s">
        <v>9931</v>
      </c>
      <c r="G2395" s="594" t="s">
        <v>3545</v>
      </c>
      <c r="H2395" s="594" t="s">
        <v>10177</v>
      </c>
    </row>
    <row r="2396" spans="1:8" x14ac:dyDescent="0.25">
      <c r="A2396" s="619">
        <v>2730</v>
      </c>
      <c r="B2396" s="602" t="s">
        <v>6363</v>
      </c>
      <c r="C2396" s="298" t="s">
        <v>14102</v>
      </c>
      <c r="D2396" s="594"/>
      <c r="E2396" s="594"/>
      <c r="F2396" s="594" t="s">
        <v>9928</v>
      </c>
      <c r="G2396" s="594" t="s">
        <v>3547</v>
      </c>
      <c r="H2396" s="594" t="s">
        <v>10177</v>
      </c>
    </row>
    <row r="2397" spans="1:8" x14ac:dyDescent="0.25">
      <c r="A2397" s="619">
        <v>2730</v>
      </c>
      <c r="B2397" s="602" t="s">
        <v>6363</v>
      </c>
      <c r="C2397" s="298" t="s">
        <v>14103</v>
      </c>
      <c r="D2397" s="594"/>
      <c r="E2397" s="594"/>
      <c r="F2397" s="594" t="s">
        <v>9933</v>
      </c>
      <c r="G2397" s="593">
        <v>1570</v>
      </c>
      <c r="H2397" s="594" t="s">
        <v>10179</v>
      </c>
    </row>
    <row r="2398" spans="1:8" x14ac:dyDescent="0.25">
      <c r="A2398" s="619">
        <v>2740</v>
      </c>
      <c r="B2398" s="602" t="s">
        <v>6364</v>
      </c>
      <c r="C2398" s="298" t="s">
        <v>14104</v>
      </c>
      <c r="D2398" s="594"/>
      <c r="E2398" s="594"/>
      <c r="F2398" s="594" t="s">
        <v>9932</v>
      </c>
      <c r="G2398" s="593">
        <v>1570</v>
      </c>
      <c r="H2398" s="594" t="s">
        <v>6440</v>
      </c>
    </row>
    <row r="2399" spans="1:8" x14ac:dyDescent="0.25">
      <c r="A2399" s="619">
        <v>2740</v>
      </c>
      <c r="B2399" s="602" t="s">
        <v>6364</v>
      </c>
      <c r="C2399" s="298" t="s">
        <v>14105</v>
      </c>
      <c r="D2399" s="594"/>
      <c r="E2399" s="594"/>
      <c r="F2399" s="594" t="s">
        <v>11643</v>
      </c>
      <c r="G2399" s="594" t="s">
        <v>3548</v>
      </c>
      <c r="H2399" s="594" t="s">
        <v>10176</v>
      </c>
    </row>
    <row r="2400" spans="1:8" x14ac:dyDescent="0.25">
      <c r="A2400" s="619">
        <v>2740</v>
      </c>
      <c r="B2400" s="602" t="s">
        <v>6364</v>
      </c>
      <c r="C2400" s="298" t="s">
        <v>14106</v>
      </c>
      <c r="D2400" s="594"/>
      <c r="E2400" s="594"/>
      <c r="F2400" s="594" t="s">
        <v>11644</v>
      </c>
      <c r="G2400" s="594" t="s">
        <v>3549</v>
      </c>
      <c r="H2400" s="594" t="s">
        <v>10176</v>
      </c>
    </row>
    <row r="2401" spans="1:8" x14ac:dyDescent="0.25">
      <c r="A2401" s="619">
        <v>2740</v>
      </c>
      <c r="B2401" s="602" t="s">
        <v>6364</v>
      </c>
      <c r="C2401" s="298" t="s">
        <v>14107</v>
      </c>
      <c r="D2401" s="594"/>
      <c r="E2401" s="594"/>
      <c r="F2401" s="594" t="s">
        <v>11645</v>
      </c>
      <c r="G2401" s="594" t="s">
        <v>3551</v>
      </c>
      <c r="H2401" s="594" t="s">
        <v>10178</v>
      </c>
    </row>
    <row r="2402" spans="1:8" x14ac:dyDescent="0.25">
      <c r="A2402" s="619">
        <v>2740</v>
      </c>
      <c r="B2402" s="602" t="s">
        <v>6364</v>
      </c>
      <c r="C2402" s="298" t="s">
        <v>14108</v>
      </c>
      <c r="D2402" s="594"/>
      <c r="E2402" s="594"/>
      <c r="F2402" s="594" t="s">
        <v>11646</v>
      </c>
      <c r="G2402" s="594" t="s">
        <v>3550</v>
      </c>
      <c r="H2402" s="594" t="s">
        <v>10177</v>
      </c>
    </row>
    <row r="2403" spans="1:8" x14ac:dyDescent="0.25">
      <c r="A2403" s="619">
        <v>2740</v>
      </c>
      <c r="B2403" s="602" t="s">
        <v>6364</v>
      </c>
      <c r="C2403" s="298" t="s">
        <v>14109</v>
      </c>
      <c r="D2403" s="594"/>
      <c r="E2403" s="594"/>
      <c r="F2403" s="594" t="s">
        <v>11647</v>
      </c>
      <c r="G2403" s="594" t="s">
        <v>11648</v>
      </c>
      <c r="H2403" s="594" t="s">
        <v>6439</v>
      </c>
    </row>
    <row r="2404" spans="1:8" x14ac:dyDescent="0.25">
      <c r="A2404" s="619">
        <v>2740</v>
      </c>
      <c r="B2404" s="602" t="s">
        <v>6364</v>
      </c>
      <c r="C2404" s="298" t="s">
        <v>14110</v>
      </c>
      <c r="D2404" s="594"/>
      <c r="E2404" s="594"/>
      <c r="F2404" s="594" t="s">
        <v>11649</v>
      </c>
      <c r="G2404" s="594" t="s">
        <v>11650</v>
      </c>
      <c r="H2404" s="594" t="s">
        <v>6439</v>
      </c>
    </row>
    <row r="2405" spans="1:8" x14ac:dyDescent="0.25">
      <c r="A2405" s="619">
        <v>2740</v>
      </c>
      <c r="B2405" s="602" t="s">
        <v>6364</v>
      </c>
      <c r="C2405" s="298" t="s">
        <v>14111</v>
      </c>
      <c r="D2405" s="594"/>
      <c r="E2405" s="594"/>
      <c r="F2405" s="594" t="s">
        <v>9935</v>
      </c>
      <c r="G2405" s="593">
        <v>1580</v>
      </c>
      <c r="H2405" s="594" t="s">
        <v>10179</v>
      </c>
    </row>
    <row r="2406" spans="1:8" x14ac:dyDescent="0.25">
      <c r="A2406" s="619">
        <v>2740</v>
      </c>
      <c r="B2406" s="602" t="s">
        <v>6364</v>
      </c>
      <c r="C2406" s="298" t="s">
        <v>14112</v>
      </c>
      <c r="D2406" s="594"/>
      <c r="E2406" s="594"/>
      <c r="F2406" s="594" t="s">
        <v>9934</v>
      </c>
      <c r="G2406" s="593">
        <v>1580</v>
      </c>
      <c r="H2406" s="594" t="s">
        <v>6440</v>
      </c>
    </row>
    <row r="2407" spans="1:8" x14ac:dyDescent="0.25">
      <c r="A2407" s="619">
        <v>2740</v>
      </c>
      <c r="B2407" s="602" t="s">
        <v>6364</v>
      </c>
      <c r="C2407" s="298" t="s">
        <v>14113</v>
      </c>
      <c r="D2407" s="594"/>
      <c r="E2407" s="594"/>
      <c r="F2407" s="594" t="s">
        <v>9937</v>
      </c>
      <c r="G2407" s="593">
        <v>1590</v>
      </c>
      <c r="H2407" s="594" t="s">
        <v>10179</v>
      </c>
    </row>
    <row r="2408" spans="1:8" x14ac:dyDescent="0.25">
      <c r="A2408" s="619">
        <v>2740</v>
      </c>
      <c r="B2408" s="602" t="s">
        <v>6364</v>
      </c>
      <c r="C2408" s="298" t="s">
        <v>14114</v>
      </c>
      <c r="D2408" s="594"/>
      <c r="E2408" s="594"/>
      <c r="F2408" s="594" t="s">
        <v>9936</v>
      </c>
      <c r="G2408" s="593">
        <v>1590</v>
      </c>
      <c r="H2408" s="594" t="s">
        <v>6440</v>
      </c>
    </row>
    <row r="2409" spans="1:8" x14ac:dyDescent="0.25">
      <c r="A2409" s="619">
        <v>2740</v>
      </c>
      <c r="B2409" s="602" t="s">
        <v>6364</v>
      </c>
      <c r="C2409" s="298" t="s">
        <v>14115</v>
      </c>
      <c r="D2409" s="594"/>
      <c r="E2409" s="594"/>
      <c r="F2409" s="594" t="s">
        <v>9939</v>
      </c>
      <c r="G2409" s="593">
        <v>1600</v>
      </c>
      <c r="H2409" s="594" t="s">
        <v>10179</v>
      </c>
    </row>
    <row r="2410" spans="1:8" x14ac:dyDescent="0.25">
      <c r="A2410" s="619">
        <v>2740</v>
      </c>
      <c r="B2410" s="602" t="s">
        <v>6364</v>
      </c>
      <c r="C2410" s="298" t="s">
        <v>14116</v>
      </c>
      <c r="D2410" s="594"/>
      <c r="E2410" s="594"/>
      <c r="F2410" s="594" t="s">
        <v>9938</v>
      </c>
      <c r="G2410" s="593">
        <v>1600</v>
      </c>
      <c r="H2410" s="594" t="s">
        <v>6440</v>
      </c>
    </row>
    <row r="2411" spans="1:8" x14ac:dyDescent="0.25">
      <c r="A2411" s="619">
        <v>2750</v>
      </c>
      <c r="B2411" s="602" t="s">
        <v>6365</v>
      </c>
      <c r="C2411" s="298" t="s">
        <v>14117</v>
      </c>
      <c r="D2411" s="594"/>
      <c r="E2411" s="594"/>
      <c r="F2411" s="594" t="s">
        <v>9941</v>
      </c>
      <c r="G2411" s="593">
        <v>1620</v>
      </c>
      <c r="H2411" s="594" t="s">
        <v>10179</v>
      </c>
    </row>
    <row r="2412" spans="1:8" x14ac:dyDescent="0.25">
      <c r="A2412" s="619">
        <v>2750</v>
      </c>
      <c r="B2412" s="602" t="s">
        <v>6365</v>
      </c>
      <c r="C2412" s="298" t="s">
        <v>14118</v>
      </c>
      <c r="D2412" s="594"/>
      <c r="E2412" s="594"/>
      <c r="F2412" s="594" t="s">
        <v>9940</v>
      </c>
      <c r="G2412" s="593">
        <v>1620</v>
      </c>
      <c r="H2412" s="594" t="s">
        <v>6440</v>
      </c>
    </row>
    <row r="2413" spans="1:8" x14ac:dyDescent="0.25">
      <c r="A2413" s="619">
        <v>2760</v>
      </c>
      <c r="B2413" s="602" t="s">
        <v>6366</v>
      </c>
      <c r="C2413" s="298" t="s">
        <v>14119</v>
      </c>
      <c r="D2413" s="594"/>
      <c r="E2413" s="594"/>
      <c r="F2413" s="594" t="s">
        <v>9943</v>
      </c>
      <c r="G2413" s="593">
        <v>1750</v>
      </c>
      <c r="H2413" s="594" t="s">
        <v>10179</v>
      </c>
    </row>
    <row r="2414" spans="1:8" x14ac:dyDescent="0.25">
      <c r="A2414" s="619">
        <v>2760</v>
      </c>
      <c r="B2414" s="602" t="s">
        <v>6366</v>
      </c>
      <c r="C2414" s="298" t="s">
        <v>14120</v>
      </c>
      <c r="D2414" s="594"/>
      <c r="E2414" s="594"/>
      <c r="F2414" s="594" t="s">
        <v>9942</v>
      </c>
      <c r="G2414" s="593">
        <v>1750</v>
      </c>
      <c r="H2414" s="594" t="s">
        <v>6440</v>
      </c>
    </row>
    <row r="2415" spans="1:8" x14ac:dyDescent="0.25">
      <c r="A2415" s="619">
        <v>2770</v>
      </c>
      <c r="B2415" s="602" t="s">
        <v>6367</v>
      </c>
      <c r="C2415" s="298" t="s">
        <v>14121</v>
      </c>
      <c r="D2415" s="594"/>
      <c r="E2415" s="594"/>
      <c r="F2415" s="594" t="s">
        <v>9945</v>
      </c>
      <c r="G2415" s="593">
        <v>1760</v>
      </c>
      <c r="H2415" s="594" t="s">
        <v>10179</v>
      </c>
    </row>
    <row r="2416" spans="1:8" x14ac:dyDescent="0.25">
      <c r="A2416" s="619">
        <v>2770</v>
      </c>
      <c r="B2416" s="602" t="s">
        <v>6367</v>
      </c>
      <c r="C2416" s="298" t="s">
        <v>14122</v>
      </c>
      <c r="D2416" s="594"/>
      <c r="E2416" s="594"/>
      <c r="F2416" s="594" t="s">
        <v>9944</v>
      </c>
      <c r="G2416" s="593">
        <v>1760</v>
      </c>
      <c r="H2416" s="594" t="s">
        <v>6440</v>
      </c>
    </row>
    <row r="2417" spans="1:8" x14ac:dyDescent="0.25">
      <c r="A2417" s="619">
        <v>2770</v>
      </c>
      <c r="B2417" s="602" t="s">
        <v>6367</v>
      </c>
      <c r="C2417" s="298" t="s">
        <v>14123</v>
      </c>
      <c r="D2417" s="594"/>
      <c r="E2417" s="594"/>
      <c r="F2417" s="594" t="s">
        <v>9947</v>
      </c>
      <c r="G2417" s="593">
        <v>1780</v>
      </c>
      <c r="H2417" s="594" t="s">
        <v>10179</v>
      </c>
    </row>
    <row r="2418" spans="1:8" x14ac:dyDescent="0.25">
      <c r="A2418" s="619">
        <v>2770</v>
      </c>
      <c r="B2418" s="602" t="s">
        <v>6367</v>
      </c>
      <c r="C2418" s="298" t="s">
        <v>14124</v>
      </c>
      <c r="D2418" s="594"/>
      <c r="E2418" s="594"/>
      <c r="F2418" s="594" t="s">
        <v>9946</v>
      </c>
      <c r="G2418" s="593">
        <v>1780</v>
      </c>
      <c r="H2418" s="594" t="s">
        <v>6440</v>
      </c>
    </row>
    <row r="2419" spans="1:8" x14ac:dyDescent="0.25">
      <c r="A2419" s="619">
        <v>2770</v>
      </c>
      <c r="B2419" s="602" t="s">
        <v>6367</v>
      </c>
      <c r="C2419" s="298" t="s">
        <v>14125</v>
      </c>
      <c r="D2419" s="594"/>
      <c r="E2419" s="594"/>
      <c r="F2419" s="594" t="s">
        <v>9949</v>
      </c>
      <c r="G2419" s="593">
        <v>1790</v>
      </c>
      <c r="H2419" s="594" t="s">
        <v>10179</v>
      </c>
    </row>
    <row r="2420" spans="1:8" x14ac:dyDescent="0.25">
      <c r="A2420" s="619">
        <v>2770</v>
      </c>
      <c r="B2420" s="602" t="s">
        <v>6367</v>
      </c>
      <c r="C2420" s="298" t="s">
        <v>14126</v>
      </c>
      <c r="D2420" s="594"/>
      <c r="E2420" s="594"/>
      <c r="F2420" s="594" t="s">
        <v>9948</v>
      </c>
      <c r="G2420" s="593">
        <v>1790</v>
      </c>
      <c r="H2420" s="594" t="s">
        <v>6440</v>
      </c>
    </row>
    <row r="2421" spans="1:8" x14ac:dyDescent="0.25">
      <c r="A2421" s="619">
        <v>2770</v>
      </c>
      <c r="B2421" s="602" t="s">
        <v>6367</v>
      </c>
      <c r="C2421" s="298" t="s">
        <v>14127</v>
      </c>
      <c r="D2421" s="594"/>
      <c r="E2421" s="594"/>
      <c r="F2421" s="594" t="s">
        <v>9951</v>
      </c>
      <c r="G2421" s="593">
        <v>1810</v>
      </c>
      <c r="H2421" s="594" t="s">
        <v>10179</v>
      </c>
    </row>
    <row r="2422" spans="1:8" x14ac:dyDescent="0.25">
      <c r="A2422" s="619">
        <v>2770</v>
      </c>
      <c r="B2422" s="602" t="s">
        <v>6367</v>
      </c>
      <c r="C2422" s="298" t="s">
        <v>14128</v>
      </c>
      <c r="D2422" s="594"/>
      <c r="E2422" s="594"/>
      <c r="F2422" s="594" t="s">
        <v>9950</v>
      </c>
      <c r="G2422" s="593">
        <v>1810</v>
      </c>
      <c r="H2422" s="594" t="s">
        <v>6440</v>
      </c>
    </row>
    <row r="2423" spans="1:8" x14ac:dyDescent="0.25">
      <c r="A2423" s="619">
        <v>2770</v>
      </c>
      <c r="B2423" s="602" t="s">
        <v>6367</v>
      </c>
      <c r="C2423" s="298" t="s">
        <v>14129</v>
      </c>
      <c r="D2423" s="594"/>
      <c r="E2423" s="594"/>
      <c r="F2423" s="594" t="s">
        <v>11651</v>
      </c>
      <c r="G2423" s="594" t="s">
        <v>3575</v>
      </c>
      <c r="H2423" s="594" t="s">
        <v>10176</v>
      </c>
    </row>
    <row r="2424" spans="1:8" x14ac:dyDescent="0.25">
      <c r="A2424" s="619">
        <v>2770</v>
      </c>
      <c r="B2424" s="602" t="s">
        <v>6367</v>
      </c>
      <c r="C2424" s="298" t="s">
        <v>14130</v>
      </c>
      <c r="D2424" s="594"/>
      <c r="E2424" s="594"/>
      <c r="F2424" s="594" t="s">
        <v>9953</v>
      </c>
      <c r="G2424" s="594" t="s">
        <v>2126</v>
      </c>
      <c r="H2424" s="594" t="s">
        <v>10176</v>
      </c>
    </row>
    <row r="2425" spans="1:8" x14ac:dyDescent="0.25">
      <c r="A2425" s="619">
        <v>2770</v>
      </c>
      <c r="B2425" s="602" t="s">
        <v>6367</v>
      </c>
      <c r="C2425" s="298" t="s">
        <v>14131</v>
      </c>
      <c r="D2425" s="594"/>
      <c r="E2425" s="594"/>
      <c r="F2425" s="594" t="s">
        <v>9956</v>
      </c>
      <c r="G2425" s="594" t="s">
        <v>3574</v>
      </c>
      <c r="H2425" s="594" t="s">
        <v>10176</v>
      </c>
    </row>
    <row r="2426" spans="1:8" x14ac:dyDescent="0.25">
      <c r="A2426" s="619">
        <v>2770</v>
      </c>
      <c r="B2426" s="602" t="s">
        <v>6367</v>
      </c>
      <c r="C2426" s="298" t="s">
        <v>14132</v>
      </c>
      <c r="D2426" s="594"/>
      <c r="E2426" s="594"/>
      <c r="F2426" s="594" t="s">
        <v>9952</v>
      </c>
      <c r="G2426" s="594" t="s">
        <v>3572</v>
      </c>
      <c r="H2426" s="594" t="s">
        <v>10176</v>
      </c>
    </row>
    <row r="2427" spans="1:8" x14ac:dyDescent="0.25">
      <c r="A2427" s="619">
        <v>2780</v>
      </c>
      <c r="B2427" s="602" t="s">
        <v>1867</v>
      </c>
      <c r="C2427" s="298" t="s">
        <v>14133</v>
      </c>
      <c r="D2427" s="594"/>
      <c r="E2427" s="594"/>
      <c r="F2427" s="594" t="s">
        <v>9954</v>
      </c>
      <c r="G2427" s="594" t="s">
        <v>3573</v>
      </c>
      <c r="H2427" s="594" t="s">
        <v>10178</v>
      </c>
    </row>
    <row r="2428" spans="1:8" x14ac:dyDescent="0.25">
      <c r="A2428" s="619">
        <v>2780</v>
      </c>
      <c r="B2428" s="602" t="s">
        <v>1867</v>
      </c>
      <c r="C2428" s="298" t="s">
        <v>14134</v>
      </c>
      <c r="D2428" s="594"/>
      <c r="E2428" s="594"/>
      <c r="F2428" s="594" t="s">
        <v>9957</v>
      </c>
      <c r="G2428" s="594" t="s">
        <v>3577</v>
      </c>
      <c r="H2428" s="594" t="s">
        <v>10178</v>
      </c>
    </row>
    <row r="2429" spans="1:8" x14ac:dyDescent="0.25">
      <c r="A2429" s="619">
        <v>2790</v>
      </c>
      <c r="B2429" s="602" t="s">
        <v>1866</v>
      </c>
      <c r="C2429" s="298" t="s">
        <v>14135</v>
      </c>
      <c r="D2429" s="594"/>
      <c r="E2429" s="594"/>
      <c r="F2429" s="594" t="s">
        <v>11652</v>
      </c>
      <c r="G2429" s="594" t="s">
        <v>2126</v>
      </c>
      <c r="H2429" s="594" t="s">
        <v>10178</v>
      </c>
    </row>
    <row r="2430" spans="1:8" x14ac:dyDescent="0.25">
      <c r="A2430" s="619">
        <v>2790</v>
      </c>
      <c r="B2430" s="602" t="s">
        <v>1866</v>
      </c>
      <c r="C2430" s="298" t="s">
        <v>14136</v>
      </c>
      <c r="D2430" s="594"/>
      <c r="E2430" s="594"/>
      <c r="F2430" s="594" t="s">
        <v>9955</v>
      </c>
      <c r="G2430" s="594" t="s">
        <v>3573</v>
      </c>
      <c r="H2430" s="594" t="s">
        <v>10177</v>
      </c>
    </row>
    <row r="2431" spans="1:8" x14ac:dyDescent="0.25">
      <c r="A2431" s="619">
        <v>2800</v>
      </c>
      <c r="B2431" s="602" t="s">
        <v>1865</v>
      </c>
      <c r="C2431" s="298" t="s">
        <v>14137</v>
      </c>
      <c r="D2431" s="594"/>
      <c r="E2431" s="594"/>
      <c r="F2431" s="594" t="s">
        <v>9958</v>
      </c>
      <c r="G2431" s="594" t="s">
        <v>3576</v>
      </c>
      <c r="H2431" s="594" t="s">
        <v>10177</v>
      </c>
    </row>
    <row r="2432" spans="1:8" x14ac:dyDescent="0.25">
      <c r="A2432" s="619">
        <v>2800</v>
      </c>
      <c r="B2432" s="602" t="s">
        <v>1865</v>
      </c>
      <c r="C2432" s="298" t="s">
        <v>14138</v>
      </c>
      <c r="D2432" s="594"/>
      <c r="E2432" s="594"/>
      <c r="F2432" s="594" t="s">
        <v>11653</v>
      </c>
      <c r="G2432" s="594" t="s">
        <v>11654</v>
      </c>
      <c r="H2432" s="594" t="s">
        <v>6439</v>
      </c>
    </row>
    <row r="2433" spans="1:8" x14ac:dyDescent="0.25">
      <c r="A2433" s="619">
        <v>2810</v>
      </c>
      <c r="B2433" s="602" t="s">
        <v>1864</v>
      </c>
      <c r="C2433" s="298" t="s">
        <v>14139</v>
      </c>
      <c r="D2433" s="594"/>
      <c r="E2433" s="594"/>
      <c r="F2433" s="594" t="s">
        <v>11655</v>
      </c>
      <c r="G2433" s="594" t="s">
        <v>11656</v>
      </c>
      <c r="H2433" s="594" t="s">
        <v>6439</v>
      </c>
    </row>
    <row r="2434" spans="1:8" x14ac:dyDescent="0.25">
      <c r="A2434" s="619">
        <v>2810</v>
      </c>
      <c r="B2434" s="602" t="s">
        <v>1864</v>
      </c>
      <c r="C2434" s="298" t="s">
        <v>14140</v>
      </c>
      <c r="D2434" s="594"/>
      <c r="E2434" s="594"/>
      <c r="F2434" s="594" t="s">
        <v>11657</v>
      </c>
      <c r="G2434" s="594" t="s">
        <v>11658</v>
      </c>
      <c r="H2434" s="594" t="s">
        <v>6439</v>
      </c>
    </row>
    <row r="2435" spans="1:8" x14ac:dyDescent="0.25">
      <c r="A2435" s="619">
        <v>2820</v>
      </c>
      <c r="B2435" s="602" t="s">
        <v>1863</v>
      </c>
      <c r="C2435" s="298" t="s">
        <v>14141</v>
      </c>
      <c r="D2435" s="594"/>
      <c r="E2435" s="594"/>
      <c r="F2435" s="594" t="s">
        <v>9960</v>
      </c>
      <c r="G2435" s="593">
        <v>1828</v>
      </c>
      <c r="H2435" s="594" t="s">
        <v>10179</v>
      </c>
    </row>
    <row r="2436" spans="1:8" x14ac:dyDescent="0.25">
      <c r="A2436" s="619">
        <v>2820</v>
      </c>
      <c r="B2436" s="602" t="s">
        <v>1863</v>
      </c>
      <c r="C2436" s="298" t="s">
        <v>14142</v>
      </c>
      <c r="D2436" s="594"/>
      <c r="E2436" s="594"/>
      <c r="F2436" s="594" t="s">
        <v>9959</v>
      </c>
      <c r="G2436" s="593">
        <v>1828</v>
      </c>
      <c r="H2436" s="594" t="s">
        <v>6440</v>
      </c>
    </row>
    <row r="2437" spans="1:8" x14ac:dyDescent="0.25">
      <c r="A2437" s="619">
        <v>2830</v>
      </c>
      <c r="B2437" s="602" t="s">
        <v>6368</v>
      </c>
      <c r="C2437" s="298" t="s">
        <v>14143</v>
      </c>
      <c r="D2437" s="594"/>
      <c r="E2437" s="594"/>
      <c r="F2437" s="594" t="s">
        <v>9962</v>
      </c>
      <c r="G2437" s="593">
        <v>1850</v>
      </c>
      <c r="H2437" s="594" t="s">
        <v>10179</v>
      </c>
    </row>
    <row r="2438" spans="1:8" x14ac:dyDescent="0.25">
      <c r="A2438" s="619">
        <v>2830</v>
      </c>
      <c r="B2438" s="602" t="s">
        <v>6368</v>
      </c>
      <c r="C2438" s="298" t="s">
        <v>14144</v>
      </c>
      <c r="D2438" s="594"/>
      <c r="E2438" s="594"/>
      <c r="F2438" s="594" t="s">
        <v>9961</v>
      </c>
      <c r="G2438" s="593">
        <v>1850</v>
      </c>
      <c r="H2438" s="594" t="s">
        <v>6440</v>
      </c>
    </row>
    <row r="2439" spans="1:8" x14ac:dyDescent="0.25">
      <c r="A2439" s="619">
        <v>2840</v>
      </c>
      <c r="B2439" s="602" t="s">
        <v>6369</v>
      </c>
      <c r="C2439" s="298" t="s">
        <v>14145</v>
      </c>
      <c r="D2439" s="594"/>
      <c r="E2439" s="594"/>
      <c r="F2439" s="594" t="s">
        <v>9964</v>
      </c>
      <c r="G2439" s="593">
        <v>1860</v>
      </c>
      <c r="H2439" s="594" t="s">
        <v>10179</v>
      </c>
    </row>
    <row r="2440" spans="1:8" x14ac:dyDescent="0.25">
      <c r="A2440" s="619">
        <v>2840</v>
      </c>
      <c r="B2440" s="602" t="s">
        <v>6369</v>
      </c>
      <c r="C2440" s="298" t="s">
        <v>14146</v>
      </c>
      <c r="D2440" s="594"/>
      <c r="E2440" s="594"/>
      <c r="F2440" s="594" t="s">
        <v>9963</v>
      </c>
      <c r="G2440" s="593">
        <v>1860</v>
      </c>
      <c r="H2440" s="594" t="s">
        <v>6440</v>
      </c>
    </row>
    <row r="2441" spans="1:8" x14ac:dyDescent="0.25">
      <c r="A2441" s="619">
        <v>2862</v>
      </c>
      <c r="B2441" s="602" t="s">
        <v>6370</v>
      </c>
      <c r="C2441" s="298" t="s">
        <v>14147</v>
      </c>
      <c r="D2441" s="594"/>
      <c r="E2441" s="594"/>
      <c r="F2441" s="594" t="s">
        <v>9966</v>
      </c>
      <c r="G2441" s="593">
        <v>1870</v>
      </c>
      <c r="H2441" s="594" t="s">
        <v>10179</v>
      </c>
    </row>
    <row r="2442" spans="1:8" x14ac:dyDescent="0.25">
      <c r="A2442" s="619">
        <v>2862</v>
      </c>
      <c r="B2442" s="602" t="s">
        <v>6370</v>
      </c>
      <c r="C2442" s="298" t="s">
        <v>14148</v>
      </c>
      <c r="D2442" s="594"/>
      <c r="E2442" s="594"/>
      <c r="F2442" s="594" t="s">
        <v>9965</v>
      </c>
      <c r="G2442" s="593">
        <v>1870</v>
      </c>
      <c r="H2442" s="594" t="s">
        <v>6440</v>
      </c>
    </row>
    <row r="2443" spans="1:8" x14ac:dyDescent="0.25">
      <c r="A2443" s="619">
        <v>2865</v>
      </c>
      <c r="B2443" s="602" t="s">
        <v>11766</v>
      </c>
      <c r="C2443" s="298" t="s">
        <v>14149</v>
      </c>
      <c r="D2443" s="594"/>
      <c r="E2443" s="594"/>
      <c r="F2443" s="594" t="s">
        <v>9968</v>
      </c>
      <c r="G2443" s="593">
        <v>1980</v>
      </c>
      <c r="H2443" s="594" t="s">
        <v>10179</v>
      </c>
    </row>
    <row r="2444" spans="1:8" x14ac:dyDescent="0.25">
      <c r="A2444" s="619">
        <v>2865</v>
      </c>
      <c r="B2444" s="602" t="s">
        <v>11766</v>
      </c>
      <c r="C2444" s="298" t="s">
        <v>14150</v>
      </c>
      <c r="D2444" s="594"/>
      <c r="E2444" s="594"/>
      <c r="F2444" s="594" t="s">
        <v>9967</v>
      </c>
      <c r="G2444" s="593">
        <v>1980</v>
      </c>
      <c r="H2444" s="594" t="s">
        <v>6440</v>
      </c>
    </row>
    <row r="2445" spans="1:8" x14ac:dyDescent="0.25">
      <c r="A2445" s="619">
        <v>3000</v>
      </c>
      <c r="B2445" s="602" t="s">
        <v>6372</v>
      </c>
      <c r="C2445" s="298" t="s">
        <v>14151</v>
      </c>
      <c r="D2445" s="594"/>
      <c r="E2445" s="594"/>
      <c r="F2445" s="594" t="s">
        <v>9970</v>
      </c>
      <c r="G2445" s="593">
        <v>1990</v>
      </c>
      <c r="H2445" s="594" t="s">
        <v>10179</v>
      </c>
    </row>
    <row r="2446" spans="1:8" x14ac:dyDescent="0.25">
      <c r="A2446" s="619">
        <v>3000</v>
      </c>
      <c r="B2446" s="602" t="s">
        <v>6372</v>
      </c>
      <c r="C2446" s="298" t="s">
        <v>14152</v>
      </c>
      <c r="D2446" s="594"/>
      <c r="E2446" s="594"/>
      <c r="F2446" s="594" t="s">
        <v>9969</v>
      </c>
      <c r="G2446" s="593">
        <v>1990</v>
      </c>
      <c r="H2446" s="594" t="s">
        <v>6440</v>
      </c>
    </row>
    <row r="2447" spans="1:8" x14ac:dyDescent="0.25">
      <c r="A2447" s="619">
        <v>3000</v>
      </c>
      <c r="B2447" s="602" t="s">
        <v>6372</v>
      </c>
      <c r="C2447" s="298" t="s">
        <v>14153</v>
      </c>
      <c r="D2447" s="594"/>
      <c r="E2447" s="594"/>
      <c r="F2447" s="594" t="s">
        <v>9983</v>
      </c>
      <c r="G2447" s="594" t="s">
        <v>3595</v>
      </c>
      <c r="H2447" s="594" t="s">
        <v>10176</v>
      </c>
    </row>
    <row r="2448" spans="1:8" x14ac:dyDescent="0.25">
      <c r="A2448" s="619">
        <v>3000</v>
      </c>
      <c r="B2448" s="602" t="s">
        <v>6372</v>
      </c>
      <c r="C2448" s="298" t="s">
        <v>14154</v>
      </c>
      <c r="D2448" s="594"/>
      <c r="E2448" s="594"/>
      <c r="F2448" s="594" t="s">
        <v>10013</v>
      </c>
      <c r="G2448" s="594" t="s">
        <v>3624</v>
      </c>
      <c r="H2448" s="594" t="s">
        <v>10176</v>
      </c>
    </row>
    <row r="2449" spans="1:8" x14ac:dyDescent="0.25">
      <c r="A2449" s="619">
        <v>3000</v>
      </c>
      <c r="B2449" s="602" t="s">
        <v>6372</v>
      </c>
      <c r="C2449" s="298" t="s">
        <v>14155</v>
      </c>
      <c r="D2449" s="594"/>
      <c r="E2449" s="594"/>
      <c r="F2449" s="594" t="s">
        <v>9971</v>
      </c>
      <c r="G2449" s="594" t="s">
        <v>3590</v>
      </c>
      <c r="H2449" s="594" t="s">
        <v>10176</v>
      </c>
    </row>
    <row r="2450" spans="1:8" x14ac:dyDescent="0.25">
      <c r="A2450" s="619">
        <v>3000</v>
      </c>
      <c r="B2450" s="602" t="s">
        <v>6372</v>
      </c>
      <c r="C2450" s="298" t="s">
        <v>14156</v>
      </c>
      <c r="D2450" s="594"/>
      <c r="E2450" s="594"/>
      <c r="F2450" s="594" t="s">
        <v>9976</v>
      </c>
      <c r="G2450" s="594" t="s">
        <v>3591</v>
      </c>
      <c r="H2450" s="594" t="s">
        <v>10176</v>
      </c>
    </row>
    <row r="2451" spans="1:8" x14ac:dyDescent="0.25">
      <c r="A2451" s="619">
        <v>3000</v>
      </c>
      <c r="B2451" s="602" t="s">
        <v>6372</v>
      </c>
      <c r="C2451" s="298" t="s">
        <v>14157</v>
      </c>
      <c r="D2451" s="594"/>
      <c r="E2451" s="594"/>
      <c r="F2451" s="594" t="s">
        <v>9978</v>
      </c>
      <c r="G2451" s="594" t="s">
        <v>2108</v>
      </c>
      <c r="H2451" s="594" t="s">
        <v>10176</v>
      </c>
    </row>
    <row r="2452" spans="1:8" x14ac:dyDescent="0.25">
      <c r="A2452" s="619">
        <v>3000</v>
      </c>
      <c r="B2452" s="602" t="s">
        <v>6372</v>
      </c>
      <c r="C2452" s="298" t="s">
        <v>14158</v>
      </c>
      <c r="D2452" s="594"/>
      <c r="E2452" s="594"/>
      <c r="F2452" s="594" t="s">
        <v>9988</v>
      </c>
      <c r="G2452" s="594" t="s">
        <v>3602</v>
      </c>
      <c r="H2452" s="594" t="s">
        <v>10176</v>
      </c>
    </row>
    <row r="2453" spans="1:8" x14ac:dyDescent="0.25">
      <c r="A2453" s="619">
        <v>3000</v>
      </c>
      <c r="B2453" s="602" t="s">
        <v>6372</v>
      </c>
      <c r="C2453" s="298" t="s">
        <v>14159</v>
      </c>
      <c r="D2453" s="594"/>
      <c r="E2453" s="594"/>
      <c r="F2453" s="594" t="s">
        <v>9997</v>
      </c>
      <c r="G2453" s="594" t="s">
        <v>3608</v>
      </c>
      <c r="H2453" s="594" t="s">
        <v>10176</v>
      </c>
    </row>
    <row r="2454" spans="1:8" x14ac:dyDescent="0.25">
      <c r="A2454" s="619">
        <v>3000</v>
      </c>
      <c r="B2454" s="602" t="s">
        <v>6372</v>
      </c>
      <c r="C2454" s="298" t="s">
        <v>14160</v>
      </c>
      <c r="D2454" s="594"/>
      <c r="E2454" s="594"/>
      <c r="F2454" s="594" t="s">
        <v>9998</v>
      </c>
      <c r="G2454" s="594" t="s">
        <v>3610</v>
      </c>
      <c r="H2454" s="594" t="s">
        <v>10176</v>
      </c>
    </row>
    <row r="2455" spans="1:8" x14ac:dyDescent="0.25">
      <c r="A2455" s="619">
        <v>3000</v>
      </c>
      <c r="B2455" s="602" t="s">
        <v>6372</v>
      </c>
      <c r="C2455" s="298" t="s">
        <v>14160</v>
      </c>
      <c r="D2455" s="594"/>
      <c r="E2455" s="594"/>
      <c r="F2455" s="594" t="s">
        <v>10005</v>
      </c>
      <c r="G2455" s="594" t="s">
        <v>3615</v>
      </c>
      <c r="H2455" s="594" t="s">
        <v>10176</v>
      </c>
    </row>
    <row r="2456" spans="1:8" x14ac:dyDescent="0.25">
      <c r="A2456" s="619">
        <v>3000</v>
      </c>
      <c r="B2456" s="602" t="s">
        <v>6372</v>
      </c>
      <c r="C2456" s="298" t="s">
        <v>14161</v>
      </c>
      <c r="D2456" s="594"/>
      <c r="E2456" s="594"/>
      <c r="F2456" s="594" t="s">
        <v>10006</v>
      </c>
      <c r="G2456" s="594" t="s">
        <v>3616</v>
      </c>
      <c r="H2456" s="594" t="s">
        <v>10176</v>
      </c>
    </row>
    <row r="2457" spans="1:8" x14ac:dyDescent="0.25">
      <c r="A2457" s="619">
        <v>3000</v>
      </c>
      <c r="B2457" s="602" t="s">
        <v>6372</v>
      </c>
      <c r="C2457" s="298" t="s">
        <v>14162</v>
      </c>
      <c r="D2457" s="594"/>
      <c r="E2457" s="594"/>
      <c r="F2457" s="594" t="s">
        <v>10015</v>
      </c>
      <c r="G2457" s="594" t="s">
        <v>3627</v>
      </c>
      <c r="H2457" s="594" t="s">
        <v>10176</v>
      </c>
    </row>
    <row r="2458" spans="1:8" x14ac:dyDescent="0.25">
      <c r="A2458" s="619">
        <v>3000</v>
      </c>
      <c r="B2458" s="602" t="s">
        <v>6372</v>
      </c>
      <c r="C2458" s="298" t="s">
        <v>14163</v>
      </c>
      <c r="D2458" s="594"/>
      <c r="E2458" s="594"/>
      <c r="F2458" s="594" t="s">
        <v>10017</v>
      </c>
      <c r="G2458" s="594" t="s">
        <v>3629</v>
      </c>
      <c r="H2458" s="594" t="s">
        <v>10176</v>
      </c>
    </row>
    <row r="2459" spans="1:8" x14ac:dyDescent="0.25">
      <c r="A2459" s="619">
        <v>3010</v>
      </c>
      <c r="B2459" s="602" t="s">
        <v>6373</v>
      </c>
      <c r="C2459" s="298" t="s">
        <v>14164</v>
      </c>
      <c r="D2459" s="594"/>
      <c r="E2459" s="594"/>
      <c r="F2459" s="594" t="s">
        <v>10019</v>
      </c>
      <c r="G2459" s="594" t="s">
        <v>3625</v>
      </c>
      <c r="H2459" s="594" t="s">
        <v>10176</v>
      </c>
    </row>
    <row r="2460" spans="1:8" x14ac:dyDescent="0.25">
      <c r="A2460" s="619">
        <v>3010</v>
      </c>
      <c r="B2460" s="602" t="s">
        <v>6373</v>
      </c>
      <c r="C2460" s="298" t="s">
        <v>14165</v>
      </c>
      <c r="D2460" s="594"/>
      <c r="E2460" s="594"/>
      <c r="F2460" s="594" t="s">
        <v>9980</v>
      </c>
      <c r="G2460" s="594" t="s">
        <v>3594</v>
      </c>
      <c r="H2460" s="594" t="s">
        <v>10176</v>
      </c>
    </row>
    <row r="2461" spans="1:8" x14ac:dyDescent="0.25">
      <c r="A2461" s="619">
        <v>3020</v>
      </c>
      <c r="B2461" s="602" t="s">
        <v>6374</v>
      </c>
      <c r="C2461" s="298" t="s">
        <v>14166</v>
      </c>
      <c r="D2461" s="594"/>
      <c r="E2461" s="594"/>
      <c r="F2461" s="594" t="s">
        <v>9986</v>
      </c>
      <c r="G2461" s="594" t="s">
        <v>3614</v>
      </c>
      <c r="H2461" s="594" t="s">
        <v>10176</v>
      </c>
    </row>
    <row r="2462" spans="1:8" x14ac:dyDescent="0.25">
      <c r="A2462" s="619">
        <v>3020</v>
      </c>
      <c r="B2462" s="602" t="s">
        <v>6374</v>
      </c>
      <c r="C2462" s="298" t="s">
        <v>14167</v>
      </c>
      <c r="D2462" s="594"/>
      <c r="E2462" s="594"/>
      <c r="F2462" s="594" t="s">
        <v>9981</v>
      </c>
      <c r="G2462" s="594" t="s">
        <v>3607</v>
      </c>
      <c r="H2462" s="594" t="s">
        <v>10176</v>
      </c>
    </row>
    <row r="2463" spans="1:8" x14ac:dyDescent="0.25">
      <c r="A2463" s="619">
        <v>3020</v>
      </c>
      <c r="B2463" s="602" t="s">
        <v>6374</v>
      </c>
      <c r="C2463" s="298" t="s">
        <v>14168</v>
      </c>
      <c r="D2463" s="594"/>
      <c r="E2463" s="594"/>
      <c r="F2463" s="594" t="s">
        <v>9984</v>
      </c>
      <c r="G2463" s="594" t="s">
        <v>3596</v>
      </c>
      <c r="H2463" s="594" t="s">
        <v>10176</v>
      </c>
    </row>
    <row r="2464" spans="1:8" x14ac:dyDescent="0.25">
      <c r="A2464" s="619">
        <v>3020</v>
      </c>
      <c r="B2464" s="602" t="s">
        <v>6374</v>
      </c>
      <c r="C2464" s="298" t="s">
        <v>14169</v>
      </c>
      <c r="D2464" s="594"/>
      <c r="E2464" s="594"/>
      <c r="F2464" s="594" t="s">
        <v>11708</v>
      </c>
      <c r="G2464" s="594" t="s">
        <v>3601</v>
      </c>
      <c r="H2464" s="594" t="s">
        <v>10669</v>
      </c>
    </row>
    <row r="2465" spans="1:8" x14ac:dyDescent="0.25">
      <c r="A2465" s="619">
        <v>3020</v>
      </c>
      <c r="B2465" s="602" t="s">
        <v>6374</v>
      </c>
      <c r="C2465" s="298" t="s">
        <v>14170</v>
      </c>
      <c r="D2465" s="594"/>
      <c r="E2465" s="594"/>
      <c r="F2465" s="594" t="s">
        <v>10016</v>
      </c>
      <c r="G2465" s="594" t="s">
        <v>3628</v>
      </c>
      <c r="H2465" s="594" t="s">
        <v>10176</v>
      </c>
    </row>
    <row r="2466" spans="1:8" x14ac:dyDescent="0.25">
      <c r="A2466" s="619">
        <v>3020</v>
      </c>
      <c r="B2466" s="602" t="s">
        <v>6374</v>
      </c>
      <c r="C2466" s="298" t="s">
        <v>14171</v>
      </c>
      <c r="D2466" s="594"/>
      <c r="E2466" s="594"/>
      <c r="F2466" s="594" t="s">
        <v>10020</v>
      </c>
      <c r="G2466" s="594" t="s">
        <v>3631</v>
      </c>
      <c r="H2466" s="594" t="s">
        <v>10176</v>
      </c>
    </row>
    <row r="2467" spans="1:8" x14ac:dyDescent="0.25">
      <c r="A2467" s="619">
        <v>3020</v>
      </c>
      <c r="B2467" s="602" t="s">
        <v>6374</v>
      </c>
      <c r="C2467" s="298" t="s">
        <v>14172</v>
      </c>
      <c r="D2467" s="594"/>
      <c r="E2467" s="594"/>
      <c r="F2467" s="594" t="s">
        <v>10002</v>
      </c>
      <c r="G2467" s="594" t="s">
        <v>3612</v>
      </c>
      <c r="H2467" s="594" t="s">
        <v>10176</v>
      </c>
    </row>
    <row r="2468" spans="1:8" x14ac:dyDescent="0.25">
      <c r="A2468" s="619">
        <v>3020</v>
      </c>
      <c r="B2468" s="602" t="s">
        <v>6374</v>
      </c>
      <c r="C2468" s="298" t="s">
        <v>14173</v>
      </c>
      <c r="D2468" s="594"/>
      <c r="E2468" s="594"/>
      <c r="F2468" s="594" t="s">
        <v>9973</v>
      </c>
      <c r="G2468" s="594" t="s">
        <v>3623</v>
      </c>
      <c r="H2468" s="594" t="s">
        <v>10176</v>
      </c>
    </row>
    <row r="2469" spans="1:8" x14ac:dyDescent="0.25">
      <c r="A2469" s="619">
        <v>3030</v>
      </c>
      <c r="B2469" s="602" t="s">
        <v>6375</v>
      </c>
      <c r="C2469" s="298" t="s">
        <v>14174</v>
      </c>
      <c r="D2469" s="594"/>
      <c r="E2469" s="594"/>
      <c r="F2469" s="594" t="s">
        <v>9974</v>
      </c>
      <c r="G2469" s="594" t="s">
        <v>3619</v>
      </c>
      <c r="H2469" s="594" t="s">
        <v>10176</v>
      </c>
    </row>
    <row r="2470" spans="1:8" x14ac:dyDescent="0.25">
      <c r="A2470" s="619">
        <v>3030</v>
      </c>
      <c r="B2470" s="602" t="s">
        <v>6375</v>
      </c>
      <c r="C2470" s="298" t="s">
        <v>14175</v>
      </c>
      <c r="D2470" s="594"/>
      <c r="E2470" s="594"/>
      <c r="F2470" s="594" t="s">
        <v>10009</v>
      </c>
      <c r="G2470" s="594" t="s">
        <v>3620</v>
      </c>
      <c r="H2470" s="594" t="s">
        <v>10176</v>
      </c>
    </row>
    <row r="2471" spans="1:8" x14ac:dyDescent="0.25">
      <c r="A2471" s="619">
        <v>3040</v>
      </c>
      <c r="B2471" s="602" t="s">
        <v>6376</v>
      </c>
      <c r="C2471" s="298" t="s">
        <v>14176</v>
      </c>
      <c r="D2471" s="594"/>
      <c r="E2471" s="594"/>
      <c r="F2471" s="594" t="s">
        <v>10014</v>
      </c>
      <c r="G2471" s="594" t="s">
        <v>3626</v>
      </c>
      <c r="H2471" s="594" t="s">
        <v>10176</v>
      </c>
    </row>
    <row r="2472" spans="1:8" x14ac:dyDescent="0.25">
      <c r="A2472" s="619">
        <v>3040</v>
      </c>
      <c r="B2472" s="602" t="s">
        <v>6376</v>
      </c>
      <c r="C2472" s="298" t="s">
        <v>14177</v>
      </c>
      <c r="D2472" s="594"/>
      <c r="E2472" s="594"/>
      <c r="F2472" s="594" t="s">
        <v>9979</v>
      </c>
      <c r="G2472" s="594" t="s">
        <v>3593</v>
      </c>
      <c r="H2472" s="594" t="s">
        <v>10176</v>
      </c>
    </row>
    <row r="2473" spans="1:8" x14ac:dyDescent="0.25">
      <c r="A2473" s="619">
        <v>3050</v>
      </c>
      <c r="B2473" s="602" t="s">
        <v>6377</v>
      </c>
      <c r="C2473" s="298" t="s">
        <v>14178</v>
      </c>
      <c r="D2473" s="594"/>
      <c r="E2473" s="594"/>
      <c r="F2473" s="594" t="s">
        <v>9999</v>
      </c>
      <c r="G2473" s="594" t="s">
        <v>3611</v>
      </c>
      <c r="H2473" s="594" t="s">
        <v>10176</v>
      </c>
    </row>
    <row r="2474" spans="1:8" x14ac:dyDescent="0.25">
      <c r="A2474" s="619">
        <v>3050</v>
      </c>
      <c r="B2474" s="602" t="s">
        <v>6377</v>
      </c>
      <c r="C2474" s="298" t="s">
        <v>14179</v>
      </c>
      <c r="D2474" s="594"/>
      <c r="E2474" s="594"/>
      <c r="F2474" s="594" t="s">
        <v>11659</v>
      </c>
      <c r="G2474" s="594" t="s">
        <v>3592</v>
      </c>
      <c r="H2474" s="594" t="s">
        <v>10176</v>
      </c>
    </row>
    <row r="2475" spans="1:8" x14ac:dyDescent="0.25">
      <c r="A2475" s="619">
        <v>3060</v>
      </c>
      <c r="B2475" s="602" t="s">
        <v>1852</v>
      </c>
      <c r="C2475" s="298" t="s">
        <v>14180</v>
      </c>
      <c r="D2475" s="594"/>
      <c r="E2475" s="594"/>
      <c r="F2475" s="594" t="s">
        <v>11660</v>
      </c>
      <c r="G2475" s="594" t="s">
        <v>3609</v>
      </c>
      <c r="H2475" s="594" t="s">
        <v>10176</v>
      </c>
    </row>
    <row r="2476" spans="1:8" x14ac:dyDescent="0.25">
      <c r="A2476" s="619">
        <v>3060</v>
      </c>
      <c r="B2476" s="602" t="s">
        <v>1852</v>
      </c>
      <c r="C2476" s="298" t="s">
        <v>14181</v>
      </c>
      <c r="D2476" s="594"/>
      <c r="E2476" s="594"/>
      <c r="F2476" s="594" t="s">
        <v>11661</v>
      </c>
      <c r="G2476" s="594" t="s">
        <v>11662</v>
      </c>
      <c r="H2476" s="594" t="s">
        <v>10176</v>
      </c>
    </row>
    <row r="2477" spans="1:8" x14ac:dyDescent="0.25">
      <c r="A2477" s="619">
        <v>3070</v>
      </c>
      <c r="B2477" s="602" t="s">
        <v>6378</v>
      </c>
      <c r="C2477" s="298" t="s">
        <v>14182</v>
      </c>
      <c r="D2477" s="594"/>
      <c r="E2477" s="594"/>
      <c r="F2477" s="594" t="s">
        <v>9995</v>
      </c>
      <c r="G2477" s="594" t="s">
        <v>9996</v>
      </c>
      <c r="H2477" s="594" t="s">
        <v>10176</v>
      </c>
    </row>
    <row r="2478" spans="1:8" x14ac:dyDescent="0.25">
      <c r="A2478" s="619">
        <v>3070</v>
      </c>
      <c r="B2478" s="602" t="s">
        <v>6378</v>
      </c>
      <c r="C2478" s="298" t="s">
        <v>14183</v>
      </c>
      <c r="D2478" s="594"/>
      <c r="E2478" s="594"/>
      <c r="F2478" s="594" t="s">
        <v>9992</v>
      </c>
      <c r="G2478" s="594" t="s">
        <v>3605</v>
      </c>
      <c r="H2478" s="594" t="s">
        <v>10178</v>
      </c>
    </row>
    <row r="2479" spans="1:8" x14ac:dyDescent="0.25">
      <c r="A2479" s="619">
        <v>3080</v>
      </c>
      <c r="B2479" s="602" t="s">
        <v>6379</v>
      </c>
      <c r="C2479" s="298" t="s">
        <v>14184</v>
      </c>
      <c r="D2479" s="594"/>
      <c r="E2479" s="594"/>
      <c r="F2479" s="594" t="s">
        <v>9975</v>
      </c>
      <c r="G2479" s="594" t="s">
        <v>2153</v>
      </c>
      <c r="H2479" s="594" t="s">
        <v>10178</v>
      </c>
    </row>
    <row r="2480" spans="1:8" x14ac:dyDescent="0.25">
      <c r="A2480" s="619">
        <v>3080</v>
      </c>
      <c r="B2480" s="602" t="s">
        <v>6379</v>
      </c>
      <c r="C2480" s="298" t="s">
        <v>14185</v>
      </c>
      <c r="D2480" s="594"/>
      <c r="E2480" s="594"/>
      <c r="F2480" s="594" t="s">
        <v>9985</v>
      </c>
      <c r="G2480" s="594" t="s">
        <v>3597</v>
      </c>
      <c r="H2480" s="594" t="s">
        <v>10178</v>
      </c>
    </row>
    <row r="2481" spans="1:8" x14ac:dyDescent="0.25">
      <c r="A2481" s="619">
        <v>3080</v>
      </c>
      <c r="B2481" s="602" t="s">
        <v>6379</v>
      </c>
      <c r="C2481" s="298" t="s">
        <v>14186</v>
      </c>
      <c r="D2481" s="594"/>
      <c r="E2481" s="594"/>
      <c r="F2481" s="594" t="s">
        <v>9987</v>
      </c>
      <c r="G2481" s="594" t="s">
        <v>3599</v>
      </c>
      <c r="H2481" s="594" t="s">
        <v>10178</v>
      </c>
    </row>
    <row r="2482" spans="1:8" x14ac:dyDescent="0.25">
      <c r="A2482" s="619">
        <v>3080</v>
      </c>
      <c r="B2482" s="602" t="s">
        <v>6379</v>
      </c>
      <c r="C2482" s="298" t="s">
        <v>14187</v>
      </c>
      <c r="D2482" s="594"/>
      <c r="E2482" s="594"/>
      <c r="F2482" s="594" t="s">
        <v>9989</v>
      </c>
      <c r="G2482" s="594" t="s">
        <v>3602</v>
      </c>
      <c r="H2482" s="594" t="s">
        <v>10178</v>
      </c>
    </row>
    <row r="2483" spans="1:8" x14ac:dyDescent="0.25">
      <c r="A2483" s="619">
        <v>3080</v>
      </c>
      <c r="B2483" s="602" t="s">
        <v>6379</v>
      </c>
      <c r="C2483" s="298" t="s">
        <v>14188</v>
      </c>
      <c r="D2483" s="594"/>
      <c r="E2483" s="594"/>
      <c r="F2483" s="594" t="s">
        <v>10010</v>
      </c>
      <c r="G2483" s="594" t="s">
        <v>3621</v>
      </c>
      <c r="H2483" s="594" t="s">
        <v>10178</v>
      </c>
    </row>
    <row r="2484" spans="1:8" x14ac:dyDescent="0.25">
      <c r="A2484" s="619">
        <v>3080</v>
      </c>
      <c r="B2484" s="602" t="s">
        <v>6379</v>
      </c>
      <c r="C2484" s="298" t="s">
        <v>14189</v>
      </c>
      <c r="D2484" s="594"/>
      <c r="E2484" s="594"/>
      <c r="F2484" s="594" t="s">
        <v>9982</v>
      </c>
      <c r="G2484" s="594" t="s">
        <v>3607</v>
      </c>
      <c r="H2484" s="594" t="s">
        <v>10178</v>
      </c>
    </row>
    <row r="2485" spans="1:8" x14ac:dyDescent="0.25">
      <c r="A2485" s="619">
        <v>3080</v>
      </c>
      <c r="B2485" s="602" t="s">
        <v>6379</v>
      </c>
      <c r="C2485" s="298" t="s">
        <v>14190</v>
      </c>
      <c r="D2485" s="594"/>
      <c r="E2485" s="594"/>
      <c r="F2485" s="594" t="s">
        <v>10018</v>
      </c>
      <c r="G2485" s="594" t="s">
        <v>3630</v>
      </c>
      <c r="H2485" s="594" t="s">
        <v>10178</v>
      </c>
    </row>
    <row r="2486" spans="1:8" x14ac:dyDescent="0.25">
      <c r="A2486" s="619">
        <v>3080</v>
      </c>
      <c r="B2486" s="602" t="s">
        <v>6379</v>
      </c>
      <c r="C2486" s="298" t="s">
        <v>14191</v>
      </c>
      <c r="D2486" s="594"/>
      <c r="E2486" s="594"/>
      <c r="F2486" s="594" t="s">
        <v>10004</v>
      </c>
      <c r="G2486" s="594" t="s">
        <v>3613</v>
      </c>
      <c r="H2486" s="594" t="s">
        <v>10178</v>
      </c>
    </row>
    <row r="2487" spans="1:8" x14ac:dyDescent="0.25">
      <c r="A2487" s="619">
        <v>3085</v>
      </c>
      <c r="B2487" s="602" t="s">
        <v>6380</v>
      </c>
      <c r="C2487" s="298" t="s">
        <v>14192</v>
      </c>
      <c r="D2487" s="594"/>
      <c r="E2487" s="594"/>
      <c r="F2487" s="594" t="s">
        <v>10007</v>
      </c>
      <c r="G2487" s="594" t="s">
        <v>3617</v>
      </c>
      <c r="H2487" s="594" t="s">
        <v>10178</v>
      </c>
    </row>
    <row r="2488" spans="1:8" x14ac:dyDescent="0.25">
      <c r="A2488" s="619">
        <v>3085</v>
      </c>
      <c r="B2488" s="602" t="s">
        <v>6380</v>
      </c>
      <c r="C2488" s="298" t="s">
        <v>14193</v>
      </c>
      <c r="D2488" s="594"/>
      <c r="E2488" s="594"/>
      <c r="F2488" s="594" t="s">
        <v>10012</v>
      </c>
      <c r="G2488" s="594" t="s">
        <v>3622</v>
      </c>
      <c r="H2488" s="594" t="s">
        <v>10178</v>
      </c>
    </row>
    <row r="2489" spans="1:8" x14ac:dyDescent="0.25">
      <c r="A2489" s="619">
        <v>3085</v>
      </c>
      <c r="B2489" s="602" t="s">
        <v>6380</v>
      </c>
      <c r="C2489" s="298" t="s">
        <v>14194</v>
      </c>
      <c r="D2489" s="594"/>
      <c r="E2489" s="594"/>
      <c r="F2489" s="594" t="s">
        <v>9972</v>
      </c>
      <c r="G2489" s="594" t="s">
        <v>3598</v>
      </c>
      <c r="H2489" s="594" t="s">
        <v>10178</v>
      </c>
    </row>
    <row r="2490" spans="1:8" x14ac:dyDescent="0.25">
      <c r="A2490" s="619">
        <v>3085</v>
      </c>
      <c r="B2490" s="602" t="s">
        <v>6380</v>
      </c>
      <c r="C2490" s="298" t="s">
        <v>14195</v>
      </c>
      <c r="D2490" s="594"/>
      <c r="E2490" s="594"/>
      <c r="F2490" s="594" t="s">
        <v>10000</v>
      </c>
      <c r="G2490" s="594" t="s">
        <v>3611</v>
      </c>
      <c r="H2490" s="594" t="s">
        <v>10178</v>
      </c>
    </row>
    <row r="2491" spans="1:8" x14ac:dyDescent="0.25">
      <c r="A2491" s="619">
        <v>3085</v>
      </c>
      <c r="B2491" s="602" t="s">
        <v>6380</v>
      </c>
      <c r="C2491" s="298" t="s">
        <v>14196</v>
      </c>
      <c r="D2491" s="594"/>
      <c r="E2491" s="594"/>
      <c r="F2491" s="594" t="s">
        <v>11663</v>
      </c>
      <c r="G2491" s="594" t="s">
        <v>9996</v>
      </c>
      <c r="H2491" s="594" t="s">
        <v>10178</v>
      </c>
    </row>
    <row r="2492" spans="1:8" x14ac:dyDescent="0.25">
      <c r="A2492" s="619">
        <v>3085</v>
      </c>
      <c r="B2492" s="602" t="s">
        <v>6380</v>
      </c>
      <c r="C2492" s="298" t="s">
        <v>14197</v>
      </c>
      <c r="D2492" s="594"/>
      <c r="E2492" s="594"/>
      <c r="F2492" s="594" t="s">
        <v>9993</v>
      </c>
      <c r="G2492" s="594" t="s">
        <v>3606</v>
      </c>
      <c r="H2492" s="594" t="s">
        <v>10178</v>
      </c>
    </row>
    <row r="2493" spans="1:8" x14ac:dyDescent="0.25">
      <c r="A2493" s="619">
        <v>3085</v>
      </c>
      <c r="B2493" s="602" t="s">
        <v>6380</v>
      </c>
      <c r="C2493" s="298" t="s">
        <v>14198</v>
      </c>
      <c r="D2493" s="594"/>
      <c r="E2493" s="594"/>
      <c r="F2493" s="594" t="s">
        <v>9991</v>
      </c>
      <c r="G2493" s="594" t="s">
        <v>3604</v>
      </c>
      <c r="H2493" s="594" t="s">
        <v>10177</v>
      </c>
    </row>
    <row r="2494" spans="1:8" x14ac:dyDescent="0.25">
      <c r="A2494" s="619">
        <v>3085</v>
      </c>
      <c r="B2494" s="602" t="s">
        <v>6380</v>
      </c>
      <c r="C2494" s="298" t="s">
        <v>14199</v>
      </c>
      <c r="D2494" s="594"/>
      <c r="E2494" s="594"/>
      <c r="F2494" s="594" t="s">
        <v>9990</v>
      </c>
      <c r="G2494" s="594" t="s">
        <v>3602</v>
      </c>
      <c r="H2494" s="594" t="s">
        <v>10177</v>
      </c>
    </row>
    <row r="2495" spans="1:8" x14ac:dyDescent="0.25">
      <c r="A2495" s="619">
        <v>3090</v>
      </c>
      <c r="B2495" s="602" t="s">
        <v>14386</v>
      </c>
      <c r="C2495" s="298" t="s">
        <v>14200</v>
      </c>
      <c r="D2495" s="594"/>
      <c r="E2495" s="594"/>
      <c r="F2495" s="594" t="s">
        <v>10003</v>
      </c>
      <c r="G2495" s="594" t="s">
        <v>3600</v>
      </c>
      <c r="H2495" s="594" t="s">
        <v>10177</v>
      </c>
    </row>
    <row r="2496" spans="1:8" x14ac:dyDescent="0.25">
      <c r="A2496" s="619">
        <v>3090</v>
      </c>
      <c r="B2496" s="602" t="s">
        <v>14386</v>
      </c>
      <c r="C2496" s="298" t="s">
        <v>14201</v>
      </c>
      <c r="D2496" s="594"/>
      <c r="E2496" s="594"/>
      <c r="F2496" s="594" t="s">
        <v>10008</v>
      </c>
      <c r="G2496" s="594" t="s">
        <v>3618</v>
      </c>
      <c r="H2496" s="594" t="s">
        <v>10177</v>
      </c>
    </row>
    <row r="2497" spans="1:8" x14ac:dyDescent="0.25">
      <c r="A2497" s="619">
        <v>3090</v>
      </c>
      <c r="B2497" s="602" t="s">
        <v>14386</v>
      </c>
      <c r="C2497" s="298" t="s">
        <v>14202</v>
      </c>
      <c r="D2497" s="594"/>
      <c r="E2497" s="594"/>
      <c r="F2497" s="594" t="s">
        <v>10011</v>
      </c>
      <c r="G2497" s="594" t="s">
        <v>3621</v>
      </c>
      <c r="H2497" s="594" t="s">
        <v>10177</v>
      </c>
    </row>
    <row r="2498" spans="1:8" x14ac:dyDescent="0.25">
      <c r="A2498" s="619">
        <v>3090</v>
      </c>
      <c r="B2498" s="602" t="s">
        <v>14386</v>
      </c>
      <c r="C2498" s="298" t="s">
        <v>14203</v>
      </c>
      <c r="D2498" s="594"/>
      <c r="E2498" s="594"/>
      <c r="F2498" s="594" t="s">
        <v>9977</v>
      </c>
      <c r="G2498" s="594" t="s">
        <v>2114</v>
      </c>
      <c r="H2498" s="594" t="s">
        <v>10177</v>
      </c>
    </row>
    <row r="2499" spans="1:8" x14ac:dyDescent="0.25">
      <c r="A2499" s="619">
        <v>3090</v>
      </c>
      <c r="B2499" s="602" t="s">
        <v>14386</v>
      </c>
      <c r="C2499" s="298" t="s">
        <v>14204</v>
      </c>
      <c r="D2499" s="594"/>
      <c r="E2499" s="594"/>
      <c r="F2499" s="594" t="s">
        <v>11664</v>
      </c>
      <c r="G2499" s="594" t="s">
        <v>3598</v>
      </c>
      <c r="H2499" s="594" t="s">
        <v>10177</v>
      </c>
    </row>
    <row r="2500" spans="1:8" x14ac:dyDescent="0.25">
      <c r="A2500" s="619">
        <v>3090</v>
      </c>
      <c r="B2500" s="602" t="s">
        <v>14386</v>
      </c>
      <c r="C2500" s="298" t="s">
        <v>14205</v>
      </c>
      <c r="D2500" s="594"/>
      <c r="E2500" s="594"/>
      <c r="F2500" s="594" t="s">
        <v>10001</v>
      </c>
      <c r="G2500" s="594" t="s">
        <v>3611</v>
      </c>
      <c r="H2500" s="594" t="s">
        <v>10177</v>
      </c>
    </row>
    <row r="2501" spans="1:8" x14ac:dyDescent="0.25">
      <c r="A2501" s="619">
        <v>3090</v>
      </c>
      <c r="B2501" s="602" t="s">
        <v>14386</v>
      </c>
      <c r="C2501" s="298" t="s">
        <v>14206</v>
      </c>
      <c r="D2501" s="594"/>
      <c r="E2501" s="594"/>
      <c r="F2501" s="594" t="s">
        <v>9994</v>
      </c>
      <c r="G2501" s="594" t="s">
        <v>3606</v>
      </c>
      <c r="H2501" s="594" t="s">
        <v>10177</v>
      </c>
    </row>
    <row r="2502" spans="1:8" x14ac:dyDescent="0.25">
      <c r="A2502" s="619">
        <v>3090</v>
      </c>
      <c r="B2502" s="602" t="s">
        <v>14386</v>
      </c>
      <c r="C2502" s="298" t="s">
        <v>14207</v>
      </c>
      <c r="D2502" s="594"/>
      <c r="E2502" s="594"/>
      <c r="F2502" s="594" t="s">
        <v>11665</v>
      </c>
      <c r="G2502" s="594" t="s">
        <v>11666</v>
      </c>
      <c r="H2502" s="594" t="s">
        <v>10253</v>
      </c>
    </row>
    <row r="2503" spans="1:8" x14ac:dyDescent="0.25">
      <c r="A2503" s="619">
        <v>3090</v>
      </c>
      <c r="B2503" s="602" t="s">
        <v>14386</v>
      </c>
      <c r="C2503" s="298" t="s">
        <v>14208</v>
      </c>
      <c r="D2503" s="594"/>
      <c r="E2503" s="594"/>
      <c r="F2503" s="594" t="s">
        <v>11667</v>
      </c>
      <c r="G2503" s="594" t="s">
        <v>11668</v>
      </c>
      <c r="H2503" s="594" t="s">
        <v>6439</v>
      </c>
    </row>
    <row r="2504" spans="1:8" x14ac:dyDescent="0.25">
      <c r="A2504" s="619">
        <v>3100</v>
      </c>
      <c r="B2504" s="602" t="s">
        <v>6381</v>
      </c>
      <c r="C2504" s="298" t="s">
        <v>14209</v>
      </c>
      <c r="D2504" s="594"/>
      <c r="E2504" s="594"/>
      <c r="F2504" s="594" t="s">
        <v>11669</v>
      </c>
      <c r="G2504" s="594" t="s">
        <v>11670</v>
      </c>
      <c r="H2504" s="594" t="s">
        <v>6439</v>
      </c>
    </row>
    <row r="2505" spans="1:8" x14ac:dyDescent="0.25">
      <c r="A2505" s="619">
        <v>3100</v>
      </c>
      <c r="B2505" s="602" t="s">
        <v>6381</v>
      </c>
      <c r="C2505" s="298" t="s">
        <v>14210</v>
      </c>
      <c r="D2505" s="594"/>
      <c r="E2505" s="594"/>
      <c r="F2505" s="594" t="s">
        <v>11671</v>
      </c>
      <c r="G2505" s="594" t="s">
        <v>11672</v>
      </c>
      <c r="H2505" s="594" t="s">
        <v>6439</v>
      </c>
    </row>
    <row r="2506" spans="1:8" x14ac:dyDescent="0.25">
      <c r="A2506" s="619">
        <v>3100</v>
      </c>
      <c r="B2506" s="602" t="s">
        <v>6381</v>
      </c>
      <c r="C2506" s="298" t="s">
        <v>14211</v>
      </c>
      <c r="D2506" s="594"/>
      <c r="E2506" s="594"/>
      <c r="F2506" s="594" t="s">
        <v>11673</v>
      </c>
      <c r="G2506" s="594" t="s">
        <v>11674</v>
      </c>
      <c r="H2506" s="594" t="s">
        <v>6439</v>
      </c>
    </row>
    <row r="2507" spans="1:8" x14ac:dyDescent="0.25">
      <c r="A2507" s="619">
        <v>3100</v>
      </c>
      <c r="B2507" s="602" t="s">
        <v>6381</v>
      </c>
      <c r="C2507" s="298" t="s">
        <v>14212</v>
      </c>
      <c r="D2507" s="594"/>
      <c r="E2507" s="594"/>
      <c r="F2507" s="594" t="s">
        <v>11675</v>
      </c>
      <c r="G2507" s="594" t="s">
        <v>11676</v>
      </c>
      <c r="H2507" s="594" t="s">
        <v>6439</v>
      </c>
    </row>
    <row r="2508" spans="1:8" x14ac:dyDescent="0.25">
      <c r="A2508" s="619">
        <v>3100</v>
      </c>
      <c r="B2508" s="602" t="s">
        <v>6381</v>
      </c>
      <c r="C2508" s="298" t="s">
        <v>14213</v>
      </c>
      <c r="D2508" s="594"/>
      <c r="E2508" s="594"/>
      <c r="F2508" s="594" t="s">
        <v>11677</v>
      </c>
      <c r="G2508" s="594" t="s">
        <v>11678</v>
      </c>
      <c r="H2508" s="594" t="s">
        <v>6439</v>
      </c>
    </row>
    <row r="2509" spans="1:8" x14ac:dyDescent="0.25">
      <c r="A2509" s="619">
        <v>3100</v>
      </c>
      <c r="B2509" s="602" t="s">
        <v>6381</v>
      </c>
      <c r="C2509" s="298" t="s">
        <v>14214</v>
      </c>
      <c r="D2509" s="594"/>
      <c r="E2509" s="594"/>
      <c r="F2509" s="594" t="s">
        <v>11679</v>
      </c>
      <c r="G2509" s="594" t="s">
        <v>11680</v>
      </c>
      <c r="H2509" s="594" t="s">
        <v>6439</v>
      </c>
    </row>
    <row r="2510" spans="1:8" x14ac:dyDescent="0.25">
      <c r="A2510" s="619">
        <v>3100</v>
      </c>
      <c r="B2510" s="602" t="s">
        <v>6381</v>
      </c>
      <c r="C2510" s="298" t="s">
        <v>14215</v>
      </c>
      <c r="D2510" s="594"/>
      <c r="E2510" s="594"/>
      <c r="F2510" s="594" t="s">
        <v>11681</v>
      </c>
      <c r="G2510" s="594" t="s">
        <v>11682</v>
      </c>
      <c r="H2510" s="594" t="s">
        <v>6439</v>
      </c>
    </row>
    <row r="2511" spans="1:8" x14ac:dyDescent="0.25">
      <c r="A2511" s="619">
        <v>3100</v>
      </c>
      <c r="B2511" s="602" t="s">
        <v>6381</v>
      </c>
      <c r="C2511" s="298" t="s">
        <v>14216</v>
      </c>
      <c r="D2511" s="594"/>
      <c r="E2511" s="594"/>
      <c r="F2511" s="594" t="s">
        <v>11683</v>
      </c>
      <c r="G2511" s="594" t="s">
        <v>11684</v>
      </c>
      <c r="H2511" s="594" t="s">
        <v>6439</v>
      </c>
    </row>
    <row r="2512" spans="1:8" x14ac:dyDescent="0.25">
      <c r="A2512" s="619">
        <v>3100</v>
      </c>
      <c r="B2512" s="602" t="s">
        <v>6381</v>
      </c>
      <c r="C2512" s="298" t="s">
        <v>14217</v>
      </c>
      <c r="D2512" s="594"/>
      <c r="E2512" s="594"/>
      <c r="F2512" s="594" t="s">
        <v>11685</v>
      </c>
      <c r="G2512" s="594" t="s">
        <v>11686</v>
      </c>
      <c r="H2512" s="594" t="s">
        <v>6439</v>
      </c>
    </row>
    <row r="2513" spans="1:8" x14ac:dyDescent="0.25">
      <c r="A2513" s="619">
        <v>3100</v>
      </c>
      <c r="B2513" s="602" t="s">
        <v>6381</v>
      </c>
      <c r="C2513" s="298" t="s">
        <v>14218</v>
      </c>
      <c r="D2513" s="594"/>
      <c r="E2513" s="594"/>
      <c r="F2513" s="594" t="s">
        <v>11687</v>
      </c>
      <c r="G2513" s="594" t="s">
        <v>11688</v>
      </c>
      <c r="H2513" s="594" t="s">
        <v>6439</v>
      </c>
    </row>
    <row r="2514" spans="1:8" x14ac:dyDescent="0.25">
      <c r="A2514" s="619">
        <v>3100</v>
      </c>
      <c r="B2514" s="602" t="s">
        <v>6381</v>
      </c>
      <c r="C2514" s="298" t="s">
        <v>14219</v>
      </c>
      <c r="D2514" s="594"/>
      <c r="E2514" s="594"/>
      <c r="F2514" s="594" t="s">
        <v>11689</v>
      </c>
      <c r="G2514" s="594" t="s">
        <v>11690</v>
      </c>
      <c r="H2514" s="594" t="s">
        <v>6439</v>
      </c>
    </row>
    <row r="2515" spans="1:8" x14ac:dyDescent="0.25">
      <c r="A2515" s="619">
        <v>3100</v>
      </c>
      <c r="B2515" s="602" t="s">
        <v>6381</v>
      </c>
      <c r="C2515" s="298" t="s">
        <v>14220</v>
      </c>
      <c r="D2515" s="594"/>
      <c r="E2515" s="594"/>
      <c r="F2515" s="594" t="s">
        <v>11691</v>
      </c>
      <c r="G2515" s="594" t="s">
        <v>11692</v>
      </c>
      <c r="H2515" s="594" t="s">
        <v>6439</v>
      </c>
    </row>
    <row r="2516" spans="1:8" x14ac:dyDescent="0.25">
      <c r="A2516" s="619">
        <v>3100</v>
      </c>
      <c r="B2516" s="602" t="s">
        <v>6381</v>
      </c>
      <c r="C2516" s="298" t="s">
        <v>14221</v>
      </c>
      <c r="D2516" s="594"/>
      <c r="E2516" s="594"/>
      <c r="F2516" s="594" t="s">
        <v>11693</v>
      </c>
      <c r="G2516" s="594" t="s">
        <v>11694</v>
      </c>
      <c r="H2516" s="594" t="s">
        <v>6439</v>
      </c>
    </row>
    <row r="2517" spans="1:8" x14ac:dyDescent="0.25">
      <c r="A2517" s="619">
        <v>3100</v>
      </c>
      <c r="B2517" s="602" t="s">
        <v>6381</v>
      </c>
      <c r="C2517" s="298" t="s">
        <v>14222</v>
      </c>
      <c r="D2517" s="594"/>
      <c r="E2517" s="594"/>
      <c r="F2517" s="594" t="s">
        <v>11695</v>
      </c>
      <c r="G2517" s="594" t="s">
        <v>2053</v>
      </c>
      <c r="H2517" s="594" t="s">
        <v>6439</v>
      </c>
    </row>
    <row r="2518" spans="1:8" x14ac:dyDescent="0.25">
      <c r="A2518" s="619">
        <v>3100</v>
      </c>
      <c r="B2518" s="602" t="s">
        <v>6381</v>
      </c>
      <c r="C2518" s="298" t="s">
        <v>14223</v>
      </c>
      <c r="D2518" s="594"/>
      <c r="E2518" s="594"/>
      <c r="F2518" s="594" t="s">
        <v>11696</v>
      </c>
      <c r="G2518" s="594" t="s">
        <v>11697</v>
      </c>
      <c r="H2518" s="594" t="s">
        <v>6439</v>
      </c>
    </row>
    <row r="2519" spans="1:8" x14ac:dyDescent="0.25">
      <c r="A2519" s="619">
        <v>3100</v>
      </c>
      <c r="B2519" s="602" t="s">
        <v>6381</v>
      </c>
      <c r="C2519" s="298" t="s">
        <v>14224</v>
      </c>
      <c r="D2519" s="594"/>
      <c r="E2519" s="594"/>
      <c r="F2519" s="594" t="s">
        <v>11698</v>
      </c>
      <c r="G2519" s="594" t="s">
        <v>11699</v>
      </c>
      <c r="H2519" s="594" t="s">
        <v>6439</v>
      </c>
    </row>
    <row r="2520" spans="1:8" x14ac:dyDescent="0.25">
      <c r="A2520" s="619">
        <v>3100</v>
      </c>
      <c r="B2520" s="602" t="s">
        <v>6381</v>
      </c>
      <c r="C2520" s="298" t="s">
        <v>14225</v>
      </c>
      <c r="D2520" s="594"/>
      <c r="E2520" s="594"/>
      <c r="F2520" s="594" t="s">
        <v>11700</v>
      </c>
      <c r="G2520" s="594" t="s">
        <v>11701</v>
      </c>
      <c r="H2520" s="594" t="s">
        <v>6439</v>
      </c>
    </row>
    <row r="2521" spans="1:8" x14ac:dyDescent="0.25">
      <c r="A2521" s="619">
        <v>3100</v>
      </c>
      <c r="B2521" s="602" t="s">
        <v>6381</v>
      </c>
      <c r="C2521" s="298" t="s">
        <v>14226</v>
      </c>
      <c r="D2521" s="594"/>
      <c r="E2521" s="594"/>
      <c r="F2521" s="594" t="s">
        <v>11702</v>
      </c>
      <c r="G2521" s="594" t="s">
        <v>11703</v>
      </c>
      <c r="H2521" s="594" t="s">
        <v>6439</v>
      </c>
    </row>
    <row r="2522" spans="1:8" x14ac:dyDescent="0.25">
      <c r="A2522" s="619">
        <v>3100</v>
      </c>
      <c r="B2522" s="602" t="s">
        <v>6381</v>
      </c>
      <c r="C2522" s="298" t="s">
        <v>14227</v>
      </c>
      <c r="D2522" s="594"/>
      <c r="E2522" s="594"/>
      <c r="F2522" s="594" t="s">
        <v>11704</v>
      </c>
      <c r="G2522" s="594" t="s">
        <v>11705</v>
      </c>
      <c r="H2522" s="594" t="s">
        <v>6439</v>
      </c>
    </row>
    <row r="2523" spans="1:8" x14ac:dyDescent="0.25">
      <c r="A2523" s="619">
        <v>3110</v>
      </c>
      <c r="B2523" s="602" t="s">
        <v>6382</v>
      </c>
      <c r="C2523" s="298" t="s">
        <v>14228</v>
      </c>
      <c r="D2523" s="594"/>
      <c r="E2523" s="594"/>
      <c r="F2523" s="594" t="s">
        <v>11706</v>
      </c>
      <c r="G2523" s="594" t="s">
        <v>11707</v>
      </c>
      <c r="H2523" s="594" t="s">
        <v>6439</v>
      </c>
    </row>
    <row r="2524" spans="1:8" x14ac:dyDescent="0.25">
      <c r="A2524" s="619">
        <v>3110</v>
      </c>
      <c r="B2524" s="602" t="s">
        <v>6382</v>
      </c>
      <c r="C2524" s="298" t="s">
        <v>14229</v>
      </c>
      <c r="D2524" s="594"/>
      <c r="E2524" s="594"/>
      <c r="F2524" s="594" t="s">
        <v>10022</v>
      </c>
      <c r="G2524" s="593">
        <v>2000</v>
      </c>
      <c r="H2524" s="594" t="s">
        <v>10179</v>
      </c>
    </row>
    <row r="2525" spans="1:8" x14ac:dyDescent="0.25">
      <c r="A2525" s="619">
        <v>3120</v>
      </c>
      <c r="B2525" s="602" t="s">
        <v>1845</v>
      </c>
      <c r="C2525" s="298" t="s">
        <v>14230</v>
      </c>
      <c r="D2525" s="594"/>
      <c r="E2525" s="594"/>
      <c r="F2525" s="594" t="s">
        <v>10021</v>
      </c>
      <c r="G2525" s="593">
        <v>2000</v>
      </c>
      <c r="H2525" s="594" t="s">
        <v>6440</v>
      </c>
    </row>
    <row r="2526" spans="1:8" x14ac:dyDescent="0.25">
      <c r="A2526" s="619">
        <v>3120</v>
      </c>
      <c r="B2526" s="602" t="s">
        <v>1845</v>
      </c>
      <c r="C2526" s="298" t="s">
        <v>14231</v>
      </c>
      <c r="D2526" s="594"/>
      <c r="E2526" s="594"/>
      <c r="F2526" s="594" t="s">
        <v>10024</v>
      </c>
      <c r="G2526" s="593">
        <v>2010</v>
      </c>
      <c r="H2526" s="594" t="s">
        <v>10179</v>
      </c>
    </row>
    <row r="2527" spans="1:8" x14ac:dyDescent="0.25">
      <c r="A2527" s="619">
        <v>3120</v>
      </c>
      <c r="B2527" s="602" t="s">
        <v>1845</v>
      </c>
      <c r="C2527" s="298" t="s">
        <v>14232</v>
      </c>
      <c r="D2527" s="594"/>
      <c r="E2527" s="594"/>
      <c r="F2527" s="594" t="s">
        <v>10023</v>
      </c>
      <c r="G2527" s="593">
        <v>2010</v>
      </c>
      <c r="H2527" s="594" t="s">
        <v>6440</v>
      </c>
    </row>
    <row r="2528" spans="1:8" x14ac:dyDescent="0.25">
      <c r="A2528" s="619">
        <v>3120</v>
      </c>
      <c r="B2528" s="602" t="s">
        <v>1845</v>
      </c>
      <c r="C2528" s="298" t="s">
        <v>14233</v>
      </c>
      <c r="D2528" s="594"/>
      <c r="E2528" s="594"/>
      <c r="F2528" s="594" t="s">
        <v>10025</v>
      </c>
      <c r="G2528" s="594" t="s">
        <v>3640</v>
      </c>
      <c r="H2528" s="594" t="s">
        <v>10176</v>
      </c>
    </row>
    <row r="2529" spans="1:8" x14ac:dyDescent="0.25">
      <c r="A2529" s="619">
        <v>3120</v>
      </c>
      <c r="B2529" s="602" t="s">
        <v>1845</v>
      </c>
      <c r="C2529" s="298" t="s">
        <v>14234</v>
      </c>
      <c r="D2529" s="594"/>
      <c r="E2529" s="594"/>
      <c r="F2529" s="594" t="s">
        <v>10030</v>
      </c>
      <c r="G2529" s="594" t="s">
        <v>3641</v>
      </c>
      <c r="H2529" s="594" t="s">
        <v>10176</v>
      </c>
    </row>
    <row r="2530" spans="1:8" x14ac:dyDescent="0.25">
      <c r="A2530" s="619">
        <v>3120</v>
      </c>
      <c r="B2530" s="602" t="s">
        <v>1845</v>
      </c>
      <c r="C2530" s="298" t="s">
        <v>14235</v>
      </c>
      <c r="D2530" s="594"/>
      <c r="E2530" s="594"/>
      <c r="F2530" s="594" t="s">
        <v>11709</v>
      </c>
      <c r="G2530" s="594" t="s">
        <v>3635</v>
      </c>
      <c r="H2530" s="594" t="s">
        <v>10176</v>
      </c>
    </row>
    <row r="2531" spans="1:8" x14ac:dyDescent="0.25">
      <c r="A2531" s="619">
        <v>3120</v>
      </c>
      <c r="B2531" s="602" t="s">
        <v>1845</v>
      </c>
      <c r="C2531" s="298" t="s">
        <v>14236</v>
      </c>
      <c r="D2531" s="594"/>
      <c r="E2531" s="594"/>
      <c r="F2531" s="594" t="s">
        <v>10027</v>
      </c>
      <c r="G2531" s="594" t="s">
        <v>3636</v>
      </c>
      <c r="H2531" s="594" t="s">
        <v>10176</v>
      </c>
    </row>
    <row r="2532" spans="1:8" x14ac:dyDescent="0.25">
      <c r="A2532" s="619">
        <v>3120</v>
      </c>
      <c r="B2532" s="602" t="s">
        <v>1845</v>
      </c>
      <c r="C2532" s="298" t="s">
        <v>14237</v>
      </c>
      <c r="D2532" s="594"/>
      <c r="E2532" s="594"/>
      <c r="F2532" s="594" t="s">
        <v>10029</v>
      </c>
      <c r="G2532" s="594" t="s">
        <v>3639</v>
      </c>
      <c r="H2532" s="594" t="s">
        <v>10176</v>
      </c>
    </row>
    <row r="2533" spans="1:8" x14ac:dyDescent="0.25">
      <c r="A2533" s="619">
        <v>3120</v>
      </c>
      <c r="B2533" s="602" t="s">
        <v>1845</v>
      </c>
      <c r="C2533" s="298" t="s">
        <v>14238</v>
      </c>
      <c r="D2533" s="594"/>
      <c r="E2533" s="594"/>
      <c r="F2533" s="594" t="s">
        <v>10026</v>
      </c>
      <c r="G2533" s="594" t="s">
        <v>3634</v>
      </c>
      <c r="H2533" s="594" t="s">
        <v>10178</v>
      </c>
    </row>
    <row r="2534" spans="1:8" x14ac:dyDescent="0.25">
      <c r="A2534" s="619">
        <v>3120</v>
      </c>
      <c r="B2534" s="602" t="s">
        <v>1845</v>
      </c>
      <c r="C2534" s="298" t="s">
        <v>14239</v>
      </c>
      <c r="D2534" s="594"/>
      <c r="E2534" s="594"/>
      <c r="F2534" s="594" t="s">
        <v>10028</v>
      </c>
      <c r="G2534" s="594" t="s">
        <v>3638</v>
      </c>
      <c r="H2534" s="594" t="s">
        <v>10177</v>
      </c>
    </row>
    <row r="2535" spans="1:8" x14ac:dyDescent="0.25">
      <c r="A2535" s="619">
        <v>3120</v>
      </c>
      <c r="B2535" s="602" t="s">
        <v>1845</v>
      </c>
      <c r="C2535" s="298" t="s">
        <v>14240</v>
      </c>
      <c r="D2535" s="594"/>
      <c r="E2535" s="594"/>
      <c r="F2535" s="594" t="s">
        <v>11710</v>
      </c>
      <c r="G2535" s="594" t="s">
        <v>11711</v>
      </c>
      <c r="H2535" s="594" t="s">
        <v>6439</v>
      </c>
    </row>
    <row r="2536" spans="1:8" x14ac:dyDescent="0.25">
      <c r="A2536" s="619">
        <v>3120</v>
      </c>
      <c r="B2536" s="602" t="s">
        <v>1845</v>
      </c>
      <c r="C2536" s="298" t="s">
        <v>14241</v>
      </c>
      <c r="D2536" s="594"/>
      <c r="E2536" s="594"/>
      <c r="F2536" s="594" t="s">
        <v>11712</v>
      </c>
      <c r="G2536" s="594" t="s">
        <v>11713</v>
      </c>
      <c r="H2536" s="594" t="s">
        <v>6439</v>
      </c>
    </row>
    <row r="2537" spans="1:8" x14ac:dyDescent="0.25">
      <c r="A2537" s="619">
        <v>3120</v>
      </c>
      <c r="B2537" s="602" t="s">
        <v>1845</v>
      </c>
      <c r="C2537" s="298" t="s">
        <v>14242</v>
      </c>
      <c r="D2537" s="594"/>
      <c r="E2537" s="594"/>
      <c r="F2537" s="594" t="s">
        <v>10032</v>
      </c>
      <c r="G2537" s="593">
        <v>2020</v>
      </c>
      <c r="H2537" s="594" t="s">
        <v>10179</v>
      </c>
    </row>
    <row r="2538" spans="1:8" x14ac:dyDescent="0.25">
      <c r="A2538" s="619">
        <v>3120</v>
      </c>
      <c r="B2538" s="602" t="s">
        <v>1845</v>
      </c>
      <c r="C2538" s="298" t="s">
        <v>14243</v>
      </c>
      <c r="D2538" s="594"/>
      <c r="E2538" s="594"/>
      <c r="F2538" s="594" t="s">
        <v>10031</v>
      </c>
      <c r="G2538" s="593">
        <v>2020</v>
      </c>
      <c r="H2538" s="594" t="s">
        <v>6440</v>
      </c>
    </row>
    <row r="2539" spans="1:8" x14ac:dyDescent="0.25">
      <c r="A2539" s="619">
        <v>3120</v>
      </c>
      <c r="B2539" s="602" t="s">
        <v>1845</v>
      </c>
      <c r="C2539" s="298" t="s">
        <v>14244</v>
      </c>
      <c r="D2539" s="594"/>
      <c r="E2539" s="594"/>
      <c r="F2539" s="594" t="s">
        <v>10033</v>
      </c>
      <c r="G2539" s="594" t="s">
        <v>3642</v>
      </c>
      <c r="H2539" s="594" t="s">
        <v>10176</v>
      </c>
    </row>
    <row r="2540" spans="1:8" x14ac:dyDescent="0.25">
      <c r="A2540" s="619">
        <v>3120</v>
      </c>
      <c r="B2540" s="602" t="s">
        <v>1845</v>
      </c>
      <c r="C2540" s="298" t="s">
        <v>14245</v>
      </c>
      <c r="D2540" s="594"/>
      <c r="E2540" s="594"/>
      <c r="F2540" s="594" t="s">
        <v>10035</v>
      </c>
      <c r="G2540" s="594" t="s">
        <v>3644</v>
      </c>
      <c r="H2540" s="594" t="s">
        <v>10176</v>
      </c>
    </row>
    <row r="2541" spans="1:8" x14ac:dyDescent="0.25">
      <c r="A2541" s="619">
        <v>3120</v>
      </c>
      <c r="B2541" s="602" t="s">
        <v>1845</v>
      </c>
      <c r="C2541" s="298" t="s">
        <v>14246</v>
      </c>
      <c r="D2541" s="594"/>
      <c r="E2541" s="594"/>
      <c r="F2541" s="594" t="s">
        <v>10036</v>
      </c>
      <c r="G2541" s="594" t="s">
        <v>3645</v>
      </c>
      <c r="H2541" s="594" t="s">
        <v>10176</v>
      </c>
    </row>
    <row r="2542" spans="1:8" x14ac:dyDescent="0.25">
      <c r="A2542" s="619">
        <v>3120</v>
      </c>
      <c r="B2542" s="602" t="s">
        <v>1845</v>
      </c>
      <c r="C2542" s="298" t="s">
        <v>14247</v>
      </c>
      <c r="D2542" s="594"/>
      <c r="E2542" s="594"/>
      <c r="F2542" s="594" t="s">
        <v>11714</v>
      </c>
      <c r="G2542" s="594" t="s">
        <v>3650</v>
      </c>
      <c r="H2542" s="594" t="s">
        <v>10176</v>
      </c>
    </row>
    <row r="2543" spans="1:8" x14ac:dyDescent="0.25">
      <c r="A2543" s="619">
        <v>3120</v>
      </c>
      <c r="B2543" s="602" t="s">
        <v>1845</v>
      </c>
      <c r="C2543" s="298" t="s">
        <v>14248</v>
      </c>
      <c r="D2543" s="594"/>
      <c r="E2543" s="594"/>
      <c r="F2543" s="594" t="s">
        <v>10037</v>
      </c>
      <c r="G2543" s="594" t="s">
        <v>3646</v>
      </c>
      <c r="H2543" s="594" t="s">
        <v>10176</v>
      </c>
    </row>
    <row r="2544" spans="1:8" x14ac:dyDescent="0.25">
      <c r="A2544" s="619">
        <v>3120</v>
      </c>
      <c r="B2544" s="602" t="s">
        <v>1845</v>
      </c>
      <c r="C2544" s="298" t="s">
        <v>14249</v>
      </c>
      <c r="D2544" s="594"/>
      <c r="E2544" s="594"/>
      <c r="F2544" s="594" t="s">
        <v>10038</v>
      </c>
      <c r="G2544" s="594" t="s">
        <v>3647</v>
      </c>
      <c r="H2544" s="594" t="s">
        <v>10176</v>
      </c>
    </row>
    <row r="2545" spans="1:8" x14ac:dyDescent="0.25">
      <c r="A2545" s="619">
        <v>3120</v>
      </c>
      <c r="B2545" s="602" t="s">
        <v>1845</v>
      </c>
      <c r="C2545" s="298" t="s">
        <v>14250</v>
      </c>
      <c r="D2545" s="594"/>
      <c r="E2545" s="594"/>
      <c r="F2545" s="594" t="s">
        <v>10040</v>
      </c>
      <c r="G2545" s="594" t="s">
        <v>3649</v>
      </c>
      <c r="H2545" s="594" t="s">
        <v>10176</v>
      </c>
    </row>
    <row r="2546" spans="1:8" x14ac:dyDescent="0.25">
      <c r="A2546" s="619">
        <v>3120</v>
      </c>
      <c r="B2546" s="602" t="s">
        <v>1845</v>
      </c>
      <c r="C2546" s="298" t="s">
        <v>14251</v>
      </c>
      <c r="D2546" s="594"/>
      <c r="E2546" s="594"/>
      <c r="F2546" s="594" t="s">
        <v>11715</v>
      </c>
      <c r="G2546" s="594" t="s">
        <v>11716</v>
      </c>
      <c r="H2546" s="594" t="s">
        <v>10176</v>
      </c>
    </row>
    <row r="2547" spans="1:8" x14ac:dyDescent="0.25">
      <c r="A2547" s="619">
        <v>3120</v>
      </c>
      <c r="B2547" s="602" t="s">
        <v>1845</v>
      </c>
      <c r="C2547" s="298" t="s">
        <v>14252</v>
      </c>
      <c r="D2547" s="594"/>
      <c r="E2547" s="594"/>
      <c r="F2547" s="594" t="s">
        <v>11717</v>
      </c>
      <c r="G2547" s="594" t="s">
        <v>3642</v>
      </c>
      <c r="H2547" s="594" t="s">
        <v>10178</v>
      </c>
    </row>
    <row r="2548" spans="1:8" x14ac:dyDescent="0.25">
      <c r="A2548" s="619">
        <v>3120</v>
      </c>
      <c r="B2548" s="602" t="s">
        <v>1845</v>
      </c>
      <c r="C2548" s="298" t="s">
        <v>14253</v>
      </c>
      <c r="D2548" s="594"/>
      <c r="E2548" s="594"/>
      <c r="F2548" s="594" t="s">
        <v>10034</v>
      </c>
      <c r="G2548" s="594" t="s">
        <v>3643</v>
      </c>
      <c r="H2548" s="594" t="s">
        <v>10178</v>
      </c>
    </row>
    <row r="2549" spans="1:8" x14ac:dyDescent="0.25">
      <c r="A2549" s="619">
        <v>3120</v>
      </c>
      <c r="B2549" s="602" t="s">
        <v>1845</v>
      </c>
      <c r="C2549" s="298" t="s">
        <v>14254</v>
      </c>
      <c r="D2549" s="594"/>
      <c r="E2549" s="594"/>
      <c r="F2549" s="594" t="s">
        <v>11718</v>
      </c>
      <c r="G2549" s="594" t="s">
        <v>11716</v>
      </c>
      <c r="H2549" s="594" t="s">
        <v>10178</v>
      </c>
    </row>
    <row r="2550" spans="1:8" x14ac:dyDescent="0.25">
      <c r="A2550" s="619">
        <v>3120</v>
      </c>
      <c r="B2550" s="602" t="s">
        <v>1845</v>
      </c>
      <c r="C2550" s="298" t="s">
        <v>14255</v>
      </c>
      <c r="D2550" s="594"/>
      <c r="E2550" s="594"/>
      <c r="F2550" s="594" t="s">
        <v>10039</v>
      </c>
      <c r="G2550" s="594" t="s">
        <v>3648</v>
      </c>
      <c r="H2550" s="594" t="s">
        <v>10177</v>
      </c>
    </row>
    <row r="2551" spans="1:8" x14ac:dyDescent="0.25">
      <c r="A2551" s="619">
        <v>3120</v>
      </c>
      <c r="B2551" s="602" t="s">
        <v>1845</v>
      </c>
      <c r="C2551" s="298" t="s">
        <v>14256</v>
      </c>
      <c r="D2551" s="594"/>
      <c r="E2551" s="594"/>
      <c r="F2551" s="594" t="s">
        <v>10041</v>
      </c>
      <c r="G2551" s="594" t="s">
        <v>3651</v>
      </c>
      <c r="H2551" s="594" t="s">
        <v>10177</v>
      </c>
    </row>
    <row r="2552" spans="1:8" x14ac:dyDescent="0.25">
      <c r="A2552" s="619">
        <v>3120</v>
      </c>
      <c r="B2552" s="602" t="s">
        <v>1845</v>
      </c>
      <c r="C2552" s="298" t="s">
        <v>14257</v>
      </c>
      <c r="D2552" s="594"/>
      <c r="E2552" s="594"/>
      <c r="F2552" s="594" t="s">
        <v>11719</v>
      </c>
      <c r="G2552" s="594" t="s">
        <v>11720</v>
      </c>
      <c r="H2552" s="594" t="s">
        <v>6439</v>
      </c>
    </row>
    <row r="2553" spans="1:8" x14ac:dyDescent="0.25">
      <c r="A2553" s="619">
        <v>3120</v>
      </c>
      <c r="B2553" s="602" t="s">
        <v>1845</v>
      </c>
      <c r="C2553" s="298" t="s">
        <v>14258</v>
      </c>
      <c r="D2553" s="594"/>
      <c r="E2553" s="594"/>
      <c r="F2553" s="594" t="s">
        <v>11721</v>
      </c>
      <c r="G2553" s="594" t="s">
        <v>11722</v>
      </c>
      <c r="H2553" s="594" t="s">
        <v>6439</v>
      </c>
    </row>
    <row r="2554" spans="1:8" x14ac:dyDescent="0.25">
      <c r="A2554" s="619">
        <v>3120</v>
      </c>
      <c r="B2554" s="602" t="s">
        <v>1845</v>
      </c>
      <c r="C2554" s="298" t="s">
        <v>14259</v>
      </c>
      <c r="D2554" s="594"/>
      <c r="E2554" s="594"/>
      <c r="F2554" s="594" t="s">
        <v>11723</v>
      </c>
      <c r="G2554" s="594" t="s">
        <v>11724</v>
      </c>
      <c r="H2554" s="594" t="s">
        <v>6439</v>
      </c>
    </row>
    <row r="2555" spans="1:8" x14ac:dyDescent="0.25">
      <c r="A2555" s="619">
        <v>3120</v>
      </c>
      <c r="B2555" s="602" t="s">
        <v>1845</v>
      </c>
      <c r="C2555" s="298" t="s">
        <v>14260</v>
      </c>
      <c r="D2555" s="594"/>
      <c r="E2555" s="594"/>
      <c r="F2555" s="594" t="s">
        <v>11725</v>
      </c>
      <c r="G2555" s="594" t="s">
        <v>11726</v>
      </c>
      <c r="H2555" s="594" t="s">
        <v>6439</v>
      </c>
    </row>
    <row r="2556" spans="1:8" x14ac:dyDescent="0.25">
      <c r="A2556" s="619">
        <v>3120</v>
      </c>
      <c r="B2556" s="602" t="s">
        <v>1845</v>
      </c>
      <c r="C2556" s="298" t="s">
        <v>14261</v>
      </c>
      <c r="D2556" s="594"/>
      <c r="E2556" s="594"/>
      <c r="F2556" s="594" t="s">
        <v>11727</v>
      </c>
      <c r="G2556" s="594" t="s">
        <v>11728</v>
      </c>
      <c r="H2556" s="594" t="s">
        <v>6439</v>
      </c>
    </row>
    <row r="2557" spans="1:8" x14ac:dyDescent="0.25">
      <c r="A2557" s="619">
        <v>3120</v>
      </c>
      <c r="B2557" s="602" t="s">
        <v>1845</v>
      </c>
      <c r="C2557" s="298" t="s">
        <v>14262</v>
      </c>
      <c r="D2557" s="594"/>
      <c r="E2557" s="594"/>
      <c r="F2557" s="594" t="s">
        <v>11729</v>
      </c>
      <c r="G2557" s="594" t="s">
        <v>11730</v>
      </c>
      <c r="H2557" s="594" t="s">
        <v>6439</v>
      </c>
    </row>
    <row r="2558" spans="1:8" x14ac:dyDescent="0.25">
      <c r="A2558" s="619">
        <v>3120</v>
      </c>
      <c r="B2558" s="602" t="s">
        <v>1845</v>
      </c>
      <c r="C2558" s="298" t="s">
        <v>14263</v>
      </c>
      <c r="D2558" s="594"/>
      <c r="E2558" s="594"/>
      <c r="F2558" s="594" t="s">
        <v>11731</v>
      </c>
      <c r="G2558" s="594" t="s">
        <v>11732</v>
      </c>
      <c r="H2558" s="594" t="s">
        <v>6439</v>
      </c>
    </row>
    <row r="2559" spans="1:8" x14ac:dyDescent="0.25">
      <c r="A2559" s="619">
        <v>3120</v>
      </c>
      <c r="B2559" s="602" t="s">
        <v>1845</v>
      </c>
      <c r="C2559" s="298" t="s">
        <v>14264</v>
      </c>
      <c r="D2559" s="594"/>
      <c r="E2559" s="594"/>
      <c r="F2559" s="594" t="s">
        <v>10043</v>
      </c>
      <c r="G2559" s="593">
        <v>2035</v>
      </c>
      <c r="H2559" s="594" t="s">
        <v>10179</v>
      </c>
    </row>
    <row r="2560" spans="1:8" x14ac:dyDescent="0.25">
      <c r="A2560" s="619">
        <v>3120</v>
      </c>
      <c r="B2560" s="602" t="s">
        <v>1845</v>
      </c>
      <c r="C2560" s="298" t="s">
        <v>14265</v>
      </c>
      <c r="D2560" s="594"/>
      <c r="E2560" s="594"/>
      <c r="F2560" s="594" t="s">
        <v>10042</v>
      </c>
      <c r="G2560" s="593">
        <v>2035</v>
      </c>
      <c r="H2560" s="594" t="s">
        <v>6440</v>
      </c>
    </row>
    <row r="2561" spans="1:8" x14ac:dyDescent="0.25">
      <c r="A2561" s="619">
        <v>3120</v>
      </c>
      <c r="B2561" s="602" t="s">
        <v>1845</v>
      </c>
      <c r="C2561" s="298" t="s">
        <v>14266</v>
      </c>
      <c r="D2561" s="594"/>
      <c r="E2561" s="594"/>
      <c r="F2561" s="594" t="s">
        <v>10045</v>
      </c>
      <c r="G2561" s="593">
        <v>2055</v>
      </c>
      <c r="H2561" s="594" t="s">
        <v>10179</v>
      </c>
    </row>
    <row r="2562" spans="1:8" x14ac:dyDescent="0.25">
      <c r="A2562" s="619">
        <v>3120</v>
      </c>
      <c r="B2562" s="602" t="s">
        <v>1845</v>
      </c>
      <c r="C2562" s="298" t="s">
        <v>14267</v>
      </c>
      <c r="D2562" s="594"/>
      <c r="E2562" s="594"/>
      <c r="F2562" s="594" t="s">
        <v>10044</v>
      </c>
      <c r="G2562" s="593">
        <v>2055</v>
      </c>
      <c r="H2562" s="594" t="s">
        <v>6440</v>
      </c>
    </row>
    <row r="2563" spans="1:8" x14ac:dyDescent="0.25">
      <c r="A2563" s="619">
        <v>3120</v>
      </c>
      <c r="B2563" s="602" t="s">
        <v>1845</v>
      </c>
      <c r="C2563" s="298" t="s">
        <v>14268</v>
      </c>
      <c r="D2563" s="594"/>
      <c r="E2563" s="594"/>
      <c r="F2563" s="594" t="s">
        <v>10047</v>
      </c>
      <c r="G2563" s="593">
        <v>2070</v>
      </c>
      <c r="H2563" s="594" t="s">
        <v>10179</v>
      </c>
    </row>
    <row r="2564" spans="1:8" x14ac:dyDescent="0.25">
      <c r="A2564" s="619">
        <v>3120</v>
      </c>
      <c r="B2564" s="602" t="s">
        <v>1845</v>
      </c>
      <c r="C2564" s="298" t="s">
        <v>14269</v>
      </c>
      <c r="D2564" s="594"/>
      <c r="E2564" s="594"/>
      <c r="F2564" s="594" t="s">
        <v>10046</v>
      </c>
      <c r="G2564" s="593">
        <v>2070</v>
      </c>
      <c r="H2564" s="594" t="s">
        <v>6440</v>
      </c>
    </row>
    <row r="2565" spans="1:8" x14ac:dyDescent="0.25">
      <c r="A2565" s="619">
        <v>3120</v>
      </c>
      <c r="B2565" s="602" t="s">
        <v>1845</v>
      </c>
      <c r="C2565" s="298" t="s">
        <v>14270</v>
      </c>
      <c r="D2565" s="594"/>
      <c r="E2565" s="594"/>
      <c r="F2565" s="594" t="s">
        <v>11733</v>
      </c>
      <c r="G2565" s="594" t="s">
        <v>3663</v>
      </c>
      <c r="H2565" s="594" t="s">
        <v>10176</v>
      </c>
    </row>
    <row r="2566" spans="1:8" x14ac:dyDescent="0.25">
      <c r="A2566" s="619">
        <v>3120</v>
      </c>
      <c r="B2566" s="602" t="s">
        <v>1845</v>
      </c>
      <c r="C2566" s="298" t="s">
        <v>14271</v>
      </c>
      <c r="D2566" s="594"/>
      <c r="E2566" s="594"/>
      <c r="F2566" s="594" t="s">
        <v>10057</v>
      </c>
      <c r="G2566" s="594" t="s">
        <v>3667</v>
      </c>
      <c r="H2566" s="594" t="s">
        <v>10176</v>
      </c>
    </row>
    <row r="2567" spans="1:8" x14ac:dyDescent="0.25">
      <c r="A2567" s="619">
        <v>3120</v>
      </c>
      <c r="B2567" s="602" t="s">
        <v>1845</v>
      </c>
      <c r="C2567" s="298" t="s">
        <v>14272</v>
      </c>
      <c r="D2567" s="594"/>
      <c r="E2567" s="594"/>
      <c r="F2567" s="594" t="s">
        <v>10062</v>
      </c>
      <c r="G2567" s="594" t="s">
        <v>3673</v>
      </c>
      <c r="H2567" s="594" t="s">
        <v>10176</v>
      </c>
    </row>
    <row r="2568" spans="1:8" x14ac:dyDescent="0.25">
      <c r="A2568" s="619">
        <v>3120</v>
      </c>
      <c r="B2568" s="602" t="s">
        <v>1845</v>
      </c>
      <c r="C2568" s="298" t="s">
        <v>14273</v>
      </c>
      <c r="D2568" s="594"/>
      <c r="E2568" s="594"/>
      <c r="F2568" s="594" t="s">
        <v>10049</v>
      </c>
      <c r="G2568" s="594" t="s">
        <v>3662</v>
      </c>
      <c r="H2568" s="594" t="s">
        <v>10176</v>
      </c>
    </row>
    <row r="2569" spans="1:8" x14ac:dyDescent="0.25">
      <c r="A2569" s="619">
        <v>3120</v>
      </c>
      <c r="B2569" s="602" t="s">
        <v>1845</v>
      </c>
      <c r="C2569" s="298" t="s">
        <v>14274</v>
      </c>
      <c r="D2569" s="594"/>
      <c r="E2569" s="594"/>
      <c r="F2569" s="594" t="s">
        <v>10050</v>
      </c>
      <c r="G2569" s="594" t="s">
        <v>3664</v>
      </c>
      <c r="H2569" s="594" t="s">
        <v>10176</v>
      </c>
    </row>
    <row r="2570" spans="1:8" x14ac:dyDescent="0.25">
      <c r="A2570" s="619">
        <v>3120</v>
      </c>
      <c r="B2570" s="602" t="s">
        <v>1845</v>
      </c>
      <c r="C2570" s="298" t="s">
        <v>14274</v>
      </c>
      <c r="D2570" s="594"/>
      <c r="E2570" s="594"/>
      <c r="F2570" s="594" t="s">
        <v>10056</v>
      </c>
      <c r="G2570" s="594" t="s">
        <v>3666</v>
      </c>
      <c r="H2570" s="594" t="s">
        <v>10176</v>
      </c>
    </row>
    <row r="2571" spans="1:8" x14ac:dyDescent="0.25">
      <c r="A2571" s="619">
        <v>3120</v>
      </c>
      <c r="B2571" s="602" t="s">
        <v>1845</v>
      </c>
      <c r="C2571" s="298" t="s">
        <v>14275</v>
      </c>
      <c r="D2571" s="594"/>
      <c r="E2571" s="594"/>
      <c r="F2571" s="594" t="s">
        <v>10058</v>
      </c>
      <c r="G2571" s="594" t="s">
        <v>3668</v>
      </c>
      <c r="H2571" s="594" t="s">
        <v>10176</v>
      </c>
    </row>
    <row r="2572" spans="1:8" x14ac:dyDescent="0.25">
      <c r="A2572" s="619">
        <v>3120</v>
      </c>
      <c r="B2572" s="602" t="s">
        <v>1845</v>
      </c>
      <c r="C2572" s="298" t="s">
        <v>14276</v>
      </c>
      <c r="D2572" s="594"/>
      <c r="E2572" s="594"/>
      <c r="F2572" s="594" t="s">
        <v>10053</v>
      </c>
      <c r="G2572" s="594" t="s">
        <v>3672</v>
      </c>
      <c r="H2572" s="594" t="s">
        <v>10176</v>
      </c>
    </row>
    <row r="2573" spans="1:8" x14ac:dyDescent="0.25">
      <c r="A2573" s="619">
        <v>3120</v>
      </c>
      <c r="B2573" s="602" t="s">
        <v>1845</v>
      </c>
      <c r="C2573" s="298" t="s">
        <v>14277</v>
      </c>
      <c r="D2573" s="594"/>
      <c r="E2573" s="594"/>
      <c r="F2573" s="594" t="s">
        <v>10048</v>
      </c>
      <c r="G2573" s="594" t="s">
        <v>3660</v>
      </c>
      <c r="H2573" s="594" t="s">
        <v>10178</v>
      </c>
    </row>
    <row r="2574" spans="1:8" x14ac:dyDescent="0.25">
      <c r="A2574" s="619">
        <v>3120</v>
      </c>
      <c r="B2574" s="602" t="s">
        <v>1845</v>
      </c>
      <c r="C2574" s="298" t="s">
        <v>14278</v>
      </c>
      <c r="D2574" s="594"/>
      <c r="E2574" s="594"/>
      <c r="F2574" s="594" t="s">
        <v>10051</v>
      </c>
      <c r="G2574" s="594" t="s">
        <v>3661</v>
      </c>
      <c r="H2574" s="594" t="s">
        <v>10178</v>
      </c>
    </row>
    <row r="2575" spans="1:8" x14ac:dyDescent="0.25">
      <c r="A2575" s="619">
        <v>3120</v>
      </c>
      <c r="B2575" s="602" t="s">
        <v>1845</v>
      </c>
      <c r="C2575" s="298" t="s">
        <v>14278</v>
      </c>
      <c r="D2575" s="594"/>
      <c r="E2575" s="594"/>
      <c r="F2575" s="594" t="s">
        <v>10059</v>
      </c>
      <c r="G2575" s="594" t="s">
        <v>3670</v>
      </c>
      <c r="H2575" s="594" t="s">
        <v>10178</v>
      </c>
    </row>
    <row r="2576" spans="1:8" x14ac:dyDescent="0.25">
      <c r="A2576" s="619">
        <v>3120</v>
      </c>
      <c r="B2576" s="602" t="s">
        <v>1845</v>
      </c>
      <c r="C2576" s="298" t="s">
        <v>14279</v>
      </c>
      <c r="D2576" s="594"/>
      <c r="E2576" s="594"/>
      <c r="F2576" s="594" t="s">
        <v>10054</v>
      </c>
      <c r="G2576" s="594" t="s">
        <v>3672</v>
      </c>
      <c r="H2576" s="594" t="s">
        <v>10178</v>
      </c>
    </row>
    <row r="2577" spans="1:8" x14ac:dyDescent="0.25">
      <c r="A2577" s="619">
        <v>3120</v>
      </c>
      <c r="B2577" s="602" t="s">
        <v>1845</v>
      </c>
      <c r="C2577" s="298" t="s">
        <v>14280</v>
      </c>
      <c r="D2577" s="594"/>
      <c r="E2577" s="594"/>
      <c r="F2577" s="594" t="s">
        <v>10063</v>
      </c>
      <c r="G2577" s="594" t="s">
        <v>3674</v>
      </c>
      <c r="H2577" s="594" t="s">
        <v>10177</v>
      </c>
    </row>
    <row r="2578" spans="1:8" x14ac:dyDescent="0.25">
      <c r="A2578" s="619">
        <v>3120</v>
      </c>
      <c r="B2578" s="602" t="s">
        <v>1845</v>
      </c>
      <c r="C2578" s="298" t="s">
        <v>14281</v>
      </c>
      <c r="D2578" s="594"/>
      <c r="E2578" s="594"/>
      <c r="F2578" s="594" t="s">
        <v>10052</v>
      </c>
      <c r="G2578" s="594" t="s">
        <v>3665</v>
      </c>
      <c r="H2578" s="594" t="s">
        <v>10177</v>
      </c>
    </row>
    <row r="2579" spans="1:8" x14ac:dyDescent="0.25">
      <c r="A2579" s="619">
        <v>3130</v>
      </c>
      <c r="B2579" s="602" t="s">
        <v>6383</v>
      </c>
      <c r="C2579" s="298" t="s">
        <v>14282</v>
      </c>
      <c r="D2579" s="594"/>
      <c r="E2579" s="594"/>
      <c r="F2579" s="594" t="s">
        <v>10060</v>
      </c>
      <c r="G2579" s="594" t="s">
        <v>3669</v>
      </c>
      <c r="H2579" s="594" t="s">
        <v>10177</v>
      </c>
    </row>
    <row r="2580" spans="1:8" x14ac:dyDescent="0.25">
      <c r="A2580" s="619">
        <v>3130</v>
      </c>
      <c r="B2580" s="602" t="s">
        <v>6383</v>
      </c>
      <c r="C2580" s="298" t="s">
        <v>14283</v>
      </c>
      <c r="D2580" s="594"/>
      <c r="E2580" s="594"/>
      <c r="F2580" s="594" t="s">
        <v>10061</v>
      </c>
      <c r="G2580" s="594" t="s">
        <v>3671</v>
      </c>
      <c r="H2580" s="594" t="s">
        <v>10177</v>
      </c>
    </row>
    <row r="2581" spans="1:8" x14ac:dyDescent="0.25">
      <c r="A2581" s="619">
        <v>3130</v>
      </c>
      <c r="B2581" s="602" t="s">
        <v>6383</v>
      </c>
      <c r="C2581" s="298" t="s">
        <v>14284</v>
      </c>
      <c r="D2581" s="594"/>
      <c r="E2581" s="594"/>
      <c r="F2581" s="594" t="s">
        <v>10055</v>
      </c>
      <c r="G2581" s="594" t="s">
        <v>3672</v>
      </c>
      <c r="H2581" s="594" t="s">
        <v>10177</v>
      </c>
    </row>
    <row r="2582" spans="1:8" x14ac:dyDescent="0.25">
      <c r="A2582" s="619">
        <v>3130</v>
      </c>
      <c r="B2582" s="602" t="s">
        <v>6383</v>
      </c>
      <c r="C2582" s="298" t="s">
        <v>14285</v>
      </c>
      <c r="D2582" s="594"/>
      <c r="E2582" s="594"/>
      <c r="F2582" s="594" t="s">
        <v>11734</v>
      </c>
      <c r="G2582" s="594" t="s">
        <v>11735</v>
      </c>
      <c r="H2582" s="594" t="s">
        <v>6439</v>
      </c>
    </row>
    <row r="2583" spans="1:8" x14ac:dyDescent="0.25">
      <c r="A2583" s="619">
        <v>3130</v>
      </c>
      <c r="B2583" s="602" t="s">
        <v>6383</v>
      </c>
      <c r="C2583" s="298" t="s">
        <v>14286</v>
      </c>
      <c r="D2583" s="594"/>
      <c r="E2583" s="594"/>
      <c r="F2583" s="594" t="s">
        <v>10065</v>
      </c>
      <c r="G2583" s="593">
        <v>2180</v>
      </c>
      <c r="H2583" s="594" t="s">
        <v>10179</v>
      </c>
    </row>
    <row r="2584" spans="1:8" x14ac:dyDescent="0.25">
      <c r="A2584" s="619">
        <v>3140</v>
      </c>
      <c r="B2584" s="602" t="s">
        <v>14388</v>
      </c>
      <c r="C2584" s="298" t="s">
        <v>14287</v>
      </c>
      <c r="D2584" s="594"/>
      <c r="E2584" s="594"/>
      <c r="F2584" s="594" t="s">
        <v>10064</v>
      </c>
      <c r="G2584" s="593">
        <v>2180</v>
      </c>
      <c r="H2584" s="594" t="s">
        <v>6440</v>
      </c>
    </row>
    <row r="2585" spans="1:8" x14ac:dyDescent="0.25">
      <c r="A2585" s="619">
        <v>3140</v>
      </c>
      <c r="B2585" s="602" t="s">
        <v>14388</v>
      </c>
      <c r="C2585" s="298" t="s">
        <v>14288</v>
      </c>
      <c r="D2585" s="594"/>
      <c r="E2585" s="594"/>
      <c r="F2585" s="594" t="s">
        <v>10067</v>
      </c>
      <c r="G2585" s="593">
        <v>2190</v>
      </c>
      <c r="H2585" s="594" t="s">
        <v>10179</v>
      </c>
    </row>
    <row r="2586" spans="1:8" x14ac:dyDescent="0.25">
      <c r="A2586" s="619">
        <v>3140</v>
      </c>
      <c r="B2586" s="602" t="s">
        <v>14388</v>
      </c>
      <c r="C2586" s="298" t="s">
        <v>14289</v>
      </c>
      <c r="D2586" s="594"/>
      <c r="E2586" s="594"/>
      <c r="F2586" s="594" t="s">
        <v>10066</v>
      </c>
      <c r="G2586" s="593">
        <v>2190</v>
      </c>
      <c r="H2586" s="594" t="s">
        <v>6440</v>
      </c>
    </row>
    <row r="2587" spans="1:8" x14ac:dyDescent="0.25">
      <c r="A2587" s="619">
        <v>3140</v>
      </c>
      <c r="B2587" s="602" t="s">
        <v>14388</v>
      </c>
      <c r="C2587" s="298" t="s">
        <v>14290</v>
      </c>
      <c r="D2587" s="594"/>
      <c r="E2587" s="594"/>
      <c r="F2587" s="594" t="s">
        <v>10070</v>
      </c>
      <c r="G2587" s="594" t="s">
        <v>3678</v>
      </c>
      <c r="H2587" s="594" t="s">
        <v>10176</v>
      </c>
    </row>
    <row r="2588" spans="1:8" x14ac:dyDescent="0.25">
      <c r="A2588" s="619">
        <v>3140</v>
      </c>
      <c r="B2588" s="602" t="s">
        <v>14388</v>
      </c>
      <c r="C2588" s="298" t="s">
        <v>14291</v>
      </c>
      <c r="D2588" s="594"/>
      <c r="E2588" s="594"/>
      <c r="F2588" s="594" t="s">
        <v>10071</v>
      </c>
      <c r="G2588" s="594" t="s">
        <v>3681</v>
      </c>
      <c r="H2588" s="594" t="s">
        <v>10176</v>
      </c>
    </row>
    <row r="2589" spans="1:8" x14ac:dyDescent="0.25">
      <c r="A2589" s="619">
        <v>3140</v>
      </c>
      <c r="B2589" s="602" t="s">
        <v>14388</v>
      </c>
      <c r="C2589" s="298" t="s">
        <v>14292</v>
      </c>
      <c r="D2589" s="594"/>
      <c r="E2589" s="594"/>
      <c r="F2589" s="594" t="s">
        <v>10068</v>
      </c>
      <c r="G2589" s="594" t="s">
        <v>3680</v>
      </c>
      <c r="H2589" s="594" t="s">
        <v>10178</v>
      </c>
    </row>
    <row r="2590" spans="1:8" x14ac:dyDescent="0.25">
      <c r="A2590" s="619">
        <v>3140</v>
      </c>
      <c r="B2590" s="602" t="s">
        <v>14388</v>
      </c>
      <c r="C2590" s="298" t="s">
        <v>14293</v>
      </c>
      <c r="D2590" s="594"/>
      <c r="E2590" s="594"/>
      <c r="F2590" s="594" t="s">
        <v>10069</v>
      </c>
      <c r="G2590" s="594" t="s">
        <v>3679</v>
      </c>
      <c r="H2590" s="594" t="s">
        <v>10177</v>
      </c>
    </row>
    <row r="2591" spans="1:8" x14ac:dyDescent="0.25">
      <c r="A2591" s="619">
        <v>3140</v>
      </c>
      <c r="B2591" s="602" t="s">
        <v>14388</v>
      </c>
      <c r="C2591" s="298" t="s">
        <v>14294</v>
      </c>
      <c r="D2591" s="594"/>
      <c r="E2591" s="594"/>
      <c r="F2591" s="594" t="s">
        <v>10073</v>
      </c>
      <c r="G2591" s="593">
        <v>2395</v>
      </c>
      <c r="H2591" s="594" t="s">
        <v>10179</v>
      </c>
    </row>
    <row r="2592" spans="1:8" x14ac:dyDescent="0.25">
      <c r="A2592" s="619">
        <v>3145</v>
      </c>
      <c r="B2592" s="602" t="s">
        <v>6384</v>
      </c>
      <c r="C2592" s="298" t="s">
        <v>14295</v>
      </c>
      <c r="D2592" s="594"/>
      <c r="E2592" s="594"/>
      <c r="F2592" s="594" t="s">
        <v>10072</v>
      </c>
      <c r="G2592" s="593">
        <v>2395</v>
      </c>
      <c r="H2592" s="594" t="s">
        <v>6440</v>
      </c>
    </row>
    <row r="2593" spans="1:8" x14ac:dyDescent="0.25">
      <c r="A2593" s="619">
        <v>3145</v>
      </c>
      <c r="B2593" s="602" t="s">
        <v>6384</v>
      </c>
      <c r="C2593" s="298" t="s">
        <v>14296</v>
      </c>
      <c r="D2593" s="594"/>
      <c r="E2593" s="594"/>
      <c r="F2593" s="594" t="s">
        <v>10078</v>
      </c>
      <c r="G2593" s="594" t="s">
        <v>3685</v>
      </c>
      <c r="H2593" s="594" t="s">
        <v>10176</v>
      </c>
    </row>
    <row r="2594" spans="1:8" x14ac:dyDescent="0.25">
      <c r="A2594" s="619">
        <v>3146</v>
      </c>
      <c r="B2594" s="602" t="s">
        <v>6385</v>
      </c>
      <c r="C2594" s="298" t="s">
        <v>14297</v>
      </c>
      <c r="D2594" s="594"/>
      <c r="E2594" s="594"/>
      <c r="F2594" s="594" t="s">
        <v>10074</v>
      </c>
      <c r="G2594" s="594" t="s">
        <v>3682</v>
      </c>
      <c r="H2594" s="594" t="s">
        <v>10176</v>
      </c>
    </row>
    <row r="2595" spans="1:8" x14ac:dyDescent="0.25">
      <c r="A2595" s="619">
        <v>3146</v>
      </c>
      <c r="B2595" s="602" t="s">
        <v>6385</v>
      </c>
      <c r="C2595" s="298" t="s">
        <v>14298</v>
      </c>
      <c r="D2595" s="594"/>
      <c r="E2595" s="594"/>
      <c r="F2595" s="594" t="s">
        <v>10075</v>
      </c>
      <c r="G2595" s="594" t="s">
        <v>2092</v>
      </c>
      <c r="H2595" s="594" t="s">
        <v>10176</v>
      </c>
    </row>
    <row r="2596" spans="1:8" x14ac:dyDescent="0.25">
      <c r="A2596" s="619">
        <v>3147</v>
      </c>
      <c r="B2596" s="602" t="s">
        <v>6386</v>
      </c>
      <c r="C2596" s="298" t="s">
        <v>14299</v>
      </c>
      <c r="D2596" s="594"/>
      <c r="E2596" s="594"/>
      <c r="F2596" s="594" t="s">
        <v>11736</v>
      </c>
      <c r="G2596" s="594" t="s">
        <v>3688</v>
      </c>
      <c r="H2596" s="594" t="s">
        <v>10176</v>
      </c>
    </row>
    <row r="2597" spans="1:8" x14ac:dyDescent="0.25">
      <c r="A2597" s="619">
        <v>3147</v>
      </c>
      <c r="B2597" s="602" t="s">
        <v>6386</v>
      </c>
      <c r="C2597" s="298" t="s">
        <v>14300</v>
      </c>
      <c r="D2597" s="594"/>
      <c r="E2597" s="594"/>
      <c r="F2597" s="594" t="s">
        <v>10080</v>
      </c>
      <c r="G2597" s="594" t="s">
        <v>3687</v>
      </c>
      <c r="H2597" s="594" t="s">
        <v>10176</v>
      </c>
    </row>
    <row r="2598" spans="1:8" x14ac:dyDescent="0.25">
      <c r="A2598" s="619">
        <v>3148</v>
      </c>
      <c r="B2598" s="602" t="s">
        <v>6387</v>
      </c>
      <c r="C2598" s="298" t="s">
        <v>14301</v>
      </c>
      <c r="D2598" s="594"/>
      <c r="E2598" s="594"/>
      <c r="F2598" s="594" t="s">
        <v>11737</v>
      </c>
      <c r="G2598" s="594" t="s">
        <v>3682</v>
      </c>
      <c r="H2598" s="594" t="s">
        <v>10178</v>
      </c>
    </row>
    <row r="2599" spans="1:8" x14ac:dyDescent="0.25">
      <c r="A2599" s="619">
        <v>3148</v>
      </c>
      <c r="B2599" s="602" t="s">
        <v>6387</v>
      </c>
      <c r="C2599" s="298" t="s">
        <v>14302</v>
      </c>
      <c r="D2599" s="594"/>
      <c r="E2599" s="594"/>
      <c r="F2599" s="594" t="s">
        <v>10076</v>
      </c>
      <c r="G2599" s="594" t="s">
        <v>3684</v>
      </c>
      <c r="H2599" s="594" t="s">
        <v>10178</v>
      </c>
    </row>
    <row r="2600" spans="1:8" x14ac:dyDescent="0.25">
      <c r="A2600" s="619">
        <v>3200</v>
      </c>
      <c r="B2600" s="602" t="s">
        <v>1838</v>
      </c>
      <c r="C2600" s="298" t="s">
        <v>14303</v>
      </c>
      <c r="D2600" s="594"/>
      <c r="E2600" s="594"/>
      <c r="F2600" s="594" t="s">
        <v>10077</v>
      </c>
      <c r="G2600" s="594" t="s">
        <v>3683</v>
      </c>
      <c r="H2600" s="594" t="s">
        <v>10177</v>
      </c>
    </row>
    <row r="2601" spans="1:8" x14ac:dyDescent="0.25">
      <c r="A2601" s="619">
        <v>3200</v>
      </c>
      <c r="B2601" s="602" t="s">
        <v>1838</v>
      </c>
      <c r="C2601" s="298" t="s">
        <v>14304</v>
      </c>
      <c r="D2601" s="594"/>
      <c r="E2601" s="594"/>
      <c r="F2601" s="594" t="s">
        <v>10079</v>
      </c>
      <c r="G2601" s="594" t="s">
        <v>3686</v>
      </c>
      <c r="H2601" s="594" t="s">
        <v>10177</v>
      </c>
    </row>
    <row r="2602" spans="1:8" x14ac:dyDescent="0.25">
      <c r="A2602" s="619">
        <v>3210</v>
      </c>
      <c r="B2602" s="602" t="s">
        <v>6388</v>
      </c>
      <c r="C2602" s="298" t="s">
        <v>14305</v>
      </c>
      <c r="D2602" s="594"/>
      <c r="E2602" s="594"/>
      <c r="F2602" s="594" t="s">
        <v>11738</v>
      </c>
      <c r="G2602" s="594" t="s">
        <v>11739</v>
      </c>
      <c r="H2602" s="594" t="s">
        <v>6439</v>
      </c>
    </row>
    <row r="2603" spans="1:8" x14ac:dyDescent="0.25">
      <c r="A2603" s="619">
        <v>3210</v>
      </c>
      <c r="B2603" s="602" t="s">
        <v>6388</v>
      </c>
      <c r="C2603" s="298" t="s">
        <v>14306</v>
      </c>
      <c r="D2603" s="594"/>
      <c r="E2603" s="594"/>
      <c r="F2603" s="594" t="s">
        <v>11740</v>
      </c>
      <c r="G2603" s="594" t="s">
        <v>11741</v>
      </c>
      <c r="H2603" s="594" t="s">
        <v>6439</v>
      </c>
    </row>
    <row r="2604" spans="1:8" x14ac:dyDescent="0.25">
      <c r="A2604" s="619">
        <v>3220</v>
      </c>
      <c r="B2604" s="602" t="s">
        <v>6389</v>
      </c>
      <c r="C2604" s="298" t="s">
        <v>14307</v>
      </c>
      <c r="D2604" s="594"/>
      <c r="E2604" s="594"/>
      <c r="F2604" s="594" t="s">
        <v>10082</v>
      </c>
      <c r="G2604" s="593">
        <v>2405</v>
      </c>
      <c r="H2604" s="594" t="s">
        <v>10179</v>
      </c>
    </row>
    <row r="2605" spans="1:8" x14ac:dyDescent="0.25">
      <c r="A2605" s="619">
        <v>3220</v>
      </c>
      <c r="B2605" s="602" t="s">
        <v>6389</v>
      </c>
      <c r="C2605" s="298" t="s">
        <v>14308</v>
      </c>
      <c r="D2605" s="594"/>
      <c r="E2605" s="594"/>
      <c r="F2605" s="594" t="s">
        <v>10081</v>
      </c>
      <c r="G2605" s="593">
        <v>2405</v>
      </c>
      <c r="H2605" s="594" t="s">
        <v>6440</v>
      </c>
    </row>
    <row r="2606" spans="1:8" x14ac:dyDescent="0.25">
      <c r="A2606" s="619">
        <v>3230</v>
      </c>
      <c r="B2606" s="602" t="s">
        <v>6390</v>
      </c>
      <c r="C2606" s="298" t="s">
        <v>14309</v>
      </c>
      <c r="D2606" s="594"/>
      <c r="E2606" s="594"/>
      <c r="F2606" s="594" t="s">
        <v>10084</v>
      </c>
      <c r="G2606" s="593">
        <v>2505</v>
      </c>
      <c r="H2606" s="594" t="s">
        <v>10179</v>
      </c>
    </row>
    <row r="2607" spans="1:8" x14ac:dyDescent="0.25">
      <c r="A2607" s="619">
        <v>3230</v>
      </c>
      <c r="B2607" s="602" t="s">
        <v>6390</v>
      </c>
      <c r="C2607" s="298" t="s">
        <v>14310</v>
      </c>
      <c r="D2607" s="594"/>
      <c r="E2607" s="594"/>
      <c r="F2607" s="594" t="s">
        <v>10083</v>
      </c>
      <c r="G2607" s="593">
        <v>2505</v>
      </c>
      <c r="H2607" s="594" t="s">
        <v>6440</v>
      </c>
    </row>
    <row r="2608" spans="1:8" x14ac:dyDescent="0.25">
      <c r="A2608" s="619">
        <v>8001</v>
      </c>
      <c r="B2608" s="602" t="s">
        <v>1834</v>
      </c>
      <c r="C2608" s="298" t="s">
        <v>14311</v>
      </c>
      <c r="D2608" s="594"/>
      <c r="E2608" s="594"/>
      <c r="F2608" s="594" t="s">
        <v>10086</v>
      </c>
      <c r="G2608" s="593">
        <v>2515</v>
      </c>
      <c r="H2608" s="594" t="s">
        <v>10179</v>
      </c>
    </row>
    <row r="2609" spans="1:8" x14ac:dyDescent="0.25">
      <c r="A2609" s="619">
        <v>8001</v>
      </c>
      <c r="B2609" s="602" t="s">
        <v>1834</v>
      </c>
      <c r="C2609" s="298" t="s">
        <v>14312</v>
      </c>
      <c r="D2609" s="594"/>
      <c r="E2609" s="594"/>
      <c r="F2609" s="594" t="s">
        <v>10085</v>
      </c>
      <c r="G2609" s="593">
        <v>2515</v>
      </c>
      <c r="H2609" s="594" t="s">
        <v>6440</v>
      </c>
    </row>
    <row r="2610" spans="1:8" x14ac:dyDescent="0.25">
      <c r="A2610" s="619">
        <v>8001</v>
      </c>
      <c r="B2610" s="602" t="s">
        <v>1834</v>
      </c>
      <c r="C2610" s="298" t="s">
        <v>14313</v>
      </c>
      <c r="D2610" s="594"/>
      <c r="E2610" s="594"/>
      <c r="F2610" s="594" t="s">
        <v>10087</v>
      </c>
      <c r="G2610" s="594" t="s">
        <v>3695</v>
      </c>
      <c r="H2610" s="594" t="s">
        <v>10176</v>
      </c>
    </row>
    <row r="2611" spans="1:8" x14ac:dyDescent="0.25">
      <c r="A2611" s="619">
        <v>8001</v>
      </c>
      <c r="B2611" s="602" t="s">
        <v>1834</v>
      </c>
      <c r="C2611" s="298" t="s">
        <v>14314</v>
      </c>
      <c r="D2611" s="594"/>
      <c r="E2611" s="594"/>
      <c r="F2611" s="594" t="s">
        <v>10088</v>
      </c>
      <c r="G2611" s="594" t="s">
        <v>3697</v>
      </c>
      <c r="H2611" s="594" t="s">
        <v>10176</v>
      </c>
    </row>
    <row r="2612" spans="1:8" x14ac:dyDescent="0.25">
      <c r="A2612" s="619">
        <v>8001</v>
      </c>
      <c r="B2612" s="602" t="s">
        <v>1834</v>
      </c>
      <c r="C2612" s="298" t="s">
        <v>14315</v>
      </c>
      <c r="D2612" s="594"/>
      <c r="E2612" s="594"/>
      <c r="F2612" s="594" t="s">
        <v>11742</v>
      </c>
      <c r="G2612" s="594" t="s">
        <v>3695</v>
      </c>
      <c r="H2612" s="594" t="s">
        <v>10178</v>
      </c>
    </row>
    <row r="2613" spans="1:8" x14ac:dyDescent="0.25">
      <c r="A2613" s="619">
        <v>8001</v>
      </c>
      <c r="B2613" s="602" t="s">
        <v>1834</v>
      </c>
      <c r="C2613" s="298" t="s">
        <v>14316</v>
      </c>
      <c r="D2613" s="594"/>
      <c r="E2613" s="594"/>
      <c r="F2613" s="594" t="s">
        <v>10089</v>
      </c>
      <c r="G2613" s="594" t="s">
        <v>3696</v>
      </c>
      <c r="H2613" s="594" t="s">
        <v>10178</v>
      </c>
    </row>
    <row r="2614" spans="1:8" x14ac:dyDescent="0.25">
      <c r="A2614" s="619">
        <v>8001</v>
      </c>
      <c r="B2614" s="602" t="s">
        <v>1834</v>
      </c>
      <c r="C2614" s="298" t="s">
        <v>14317</v>
      </c>
      <c r="D2614" s="594"/>
      <c r="E2614" s="594"/>
      <c r="F2614" s="594" t="s">
        <v>10090</v>
      </c>
      <c r="G2614" s="594" t="s">
        <v>3696</v>
      </c>
      <c r="H2614" s="594" t="s">
        <v>10177</v>
      </c>
    </row>
    <row r="2615" spans="1:8" x14ac:dyDescent="0.25">
      <c r="A2615" s="619">
        <v>8001</v>
      </c>
      <c r="B2615" s="602" t="s">
        <v>1834</v>
      </c>
      <c r="C2615" s="298" t="s">
        <v>14318</v>
      </c>
      <c r="D2615" s="594"/>
      <c r="E2615" s="594"/>
      <c r="F2615" s="594" t="s">
        <v>11743</v>
      </c>
      <c r="G2615" s="594" t="s">
        <v>11744</v>
      </c>
      <c r="H2615" s="594" t="s">
        <v>6439</v>
      </c>
    </row>
    <row r="2616" spans="1:8" x14ac:dyDescent="0.25">
      <c r="A2616" s="619">
        <v>8001</v>
      </c>
      <c r="B2616" s="602" t="s">
        <v>1834</v>
      </c>
      <c r="C2616" s="298" t="s">
        <v>14319</v>
      </c>
      <c r="D2616" s="594"/>
      <c r="E2616" s="594"/>
      <c r="F2616" s="594" t="s">
        <v>10092</v>
      </c>
      <c r="G2616" s="593">
        <v>2520</v>
      </c>
      <c r="H2616" s="594" t="s">
        <v>10179</v>
      </c>
    </row>
    <row r="2617" spans="1:8" x14ac:dyDescent="0.25">
      <c r="A2617" s="619">
        <v>8001</v>
      </c>
      <c r="B2617" s="602" t="s">
        <v>1834</v>
      </c>
      <c r="C2617" s="298" t="s">
        <v>14320</v>
      </c>
      <c r="D2617" s="594"/>
      <c r="E2617" s="594"/>
      <c r="F2617" s="594" t="s">
        <v>10091</v>
      </c>
      <c r="G2617" s="593">
        <v>2520</v>
      </c>
      <c r="H2617" s="594" t="s">
        <v>6440</v>
      </c>
    </row>
    <row r="2618" spans="1:8" x14ac:dyDescent="0.25">
      <c r="A2618" s="619">
        <v>8001</v>
      </c>
      <c r="B2618" s="602" t="s">
        <v>1834</v>
      </c>
      <c r="C2618" s="298" t="s">
        <v>14321</v>
      </c>
      <c r="D2618" s="594"/>
      <c r="E2618" s="594"/>
      <c r="F2618" s="594" t="s">
        <v>10094</v>
      </c>
      <c r="G2618" s="593">
        <v>2530</v>
      </c>
      <c r="H2618" s="594" t="s">
        <v>10179</v>
      </c>
    </row>
    <row r="2619" spans="1:8" x14ac:dyDescent="0.25">
      <c r="A2619" s="619">
        <v>8001</v>
      </c>
      <c r="B2619" s="602" t="s">
        <v>1834</v>
      </c>
      <c r="C2619" s="298" t="s">
        <v>14322</v>
      </c>
      <c r="D2619" s="594"/>
      <c r="E2619" s="594"/>
      <c r="F2619" s="594" t="s">
        <v>10093</v>
      </c>
      <c r="G2619" s="593">
        <v>2530</v>
      </c>
      <c r="H2619" s="594" t="s">
        <v>6440</v>
      </c>
    </row>
    <row r="2620" spans="1:8" x14ac:dyDescent="0.25">
      <c r="A2620" s="619">
        <v>8001</v>
      </c>
      <c r="B2620" s="602" t="s">
        <v>1834</v>
      </c>
      <c r="C2620" s="298" t="s">
        <v>14323</v>
      </c>
      <c r="D2620" s="594"/>
      <c r="E2620" s="594"/>
      <c r="F2620" s="594" t="s">
        <v>10096</v>
      </c>
      <c r="G2620" s="593">
        <v>2535</v>
      </c>
      <c r="H2620" s="594" t="s">
        <v>10179</v>
      </c>
    </row>
    <row r="2621" spans="1:8" x14ac:dyDescent="0.25">
      <c r="A2621" s="619">
        <v>8001</v>
      </c>
      <c r="B2621" s="602" t="s">
        <v>1834</v>
      </c>
      <c r="C2621" s="298" t="s">
        <v>14324</v>
      </c>
      <c r="D2621" s="594"/>
      <c r="E2621" s="594"/>
      <c r="F2621" s="594" t="s">
        <v>10095</v>
      </c>
      <c r="G2621" s="593">
        <v>2535</v>
      </c>
      <c r="H2621" s="594" t="s">
        <v>6440</v>
      </c>
    </row>
    <row r="2622" spans="1:8" x14ac:dyDescent="0.25">
      <c r="A2622" s="619">
        <v>8001</v>
      </c>
      <c r="B2622" s="602" t="s">
        <v>1834</v>
      </c>
      <c r="C2622" s="298" t="s">
        <v>14325</v>
      </c>
      <c r="D2622" s="594"/>
      <c r="E2622" s="594"/>
      <c r="F2622" s="594" t="s">
        <v>10098</v>
      </c>
      <c r="G2622" s="593">
        <v>2540</v>
      </c>
      <c r="H2622" s="594" t="s">
        <v>10179</v>
      </c>
    </row>
    <row r="2623" spans="1:8" x14ac:dyDescent="0.25">
      <c r="A2623" s="619">
        <v>8001</v>
      </c>
      <c r="B2623" s="602" t="s">
        <v>1834</v>
      </c>
      <c r="C2623" s="298" t="s">
        <v>14326</v>
      </c>
      <c r="D2623" s="594"/>
      <c r="E2623" s="594"/>
      <c r="F2623" s="594" t="s">
        <v>10097</v>
      </c>
      <c r="G2623" s="593">
        <v>2540</v>
      </c>
      <c r="H2623" s="594" t="s">
        <v>6440</v>
      </c>
    </row>
    <row r="2624" spans="1:8" x14ac:dyDescent="0.25">
      <c r="A2624" s="619">
        <v>8001</v>
      </c>
      <c r="B2624" s="602" t="s">
        <v>1834</v>
      </c>
      <c r="C2624" s="298" t="s">
        <v>14327</v>
      </c>
      <c r="D2624" s="594"/>
      <c r="E2624" s="594"/>
      <c r="F2624" s="594" t="s">
        <v>10100</v>
      </c>
      <c r="G2624" s="593">
        <v>2560</v>
      </c>
      <c r="H2624" s="594" t="s">
        <v>10179</v>
      </c>
    </row>
    <row r="2625" spans="1:8" x14ac:dyDescent="0.25">
      <c r="A2625" s="619">
        <v>8001</v>
      </c>
      <c r="B2625" s="602" t="s">
        <v>1834</v>
      </c>
      <c r="C2625" s="298" t="s">
        <v>14328</v>
      </c>
      <c r="D2625" s="594"/>
      <c r="E2625" s="594"/>
      <c r="F2625" s="594" t="s">
        <v>10099</v>
      </c>
      <c r="G2625" s="593">
        <v>2560</v>
      </c>
      <c r="H2625" s="594" t="s">
        <v>6440</v>
      </c>
    </row>
    <row r="2626" spans="1:8" x14ac:dyDescent="0.25">
      <c r="A2626" s="619">
        <v>8001</v>
      </c>
      <c r="B2626" s="602" t="s">
        <v>1834</v>
      </c>
      <c r="C2626" s="298" t="s">
        <v>14329</v>
      </c>
      <c r="D2626" s="594"/>
      <c r="E2626" s="594"/>
      <c r="F2626" s="594" t="s">
        <v>10102</v>
      </c>
      <c r="G2626" s="593">
        <v>2570</v>
      </c>
      <c r="H2626" s="594" t="s">
        <v>10179</v>
      </c>
    </row>
    <row r="2627" spans="1:8" x14ac:dyDescent="0.25">
      <c r="A2627" s="619">
        <v>8001</v>
      </c>
      <c r="B2627" s="602" t="s">
        <v>1834</v>
      </c>
      <c r="C2627" s="298" t="s">
        <v>14330</v>
      </c>
      <c r="D2627" s="594"/>
      <c r="E2627" s="594"/>
      <c r="F2627" s="594" t="s">
        <v>10101</v>
      </c>
      <c r="G2627" s="593">
        <v>2570</v>
      </c>
      <c r="H2627" s="594" t="s">
        <v>6440</v>
      </c>
    </row>
    <row r="2628" spans="1:8" x14ac:dyDescent="0.25">
      <c r="A2628" s="619">
        <v>8001</v>
      </c>
      <c r="B2628" s="602" t="s">
        <v>1834</v>
      </c>
      <c r="C2628" s="298" t="s">
        <v>14331</v>
      </c>
      <c r="D2628" s="594"/>
      <c r="E2628" s="594"/>
      <c r="F2628" s="594" t="s">
        <v>10104</v>
      </c>
      <c r="G2628" s="593">
        <v>2580</v>
      </c>
      <c r="H2628" s="594" t="s">
        <v>10179</v>
      </c>
    </row>
    <row r="2629" spans="1:8" x14ac:dyDescent="0.25">
      <c r="A2629" s="619">
        <v>8001</v>
      </c>
      <c r="B2629" s="602" t="s">
        <v>1834</v>
      </c>
      <c r="C2629" s="298" t="s">
        <v>14332</v>
      </c>
      <c r="D2629" s="594"/>
      <c r="E2629" s="594"/>
      <c r="F2629" s="594" t="s">
        <v>10103</v>
      </c>
      <c r="G2629" s="593">
        <v>2580</v>
      </c>
      <c r="H2629" s="594" t="s">
        <v>6440</v>
      </c>
    </row>
    <row r="2630" spans="1:8" x14ac:dyDescent="0.25">
      <c r="A2630" s="619">
        <v>8001</v>
      </c>
      <c r="B2630" s="602" t="s">
        <v>1834</v>
      </c>
      <c r="C2630" s="298" t="s">
        <v>14333</v>
      </c>
      <c r="D2630" s="594"/>
      <c r="E2630" s="594"/>
      <c r="F2630" s="594" t="s">
        <v>10106</v>
      </c>
      <c r="G2630" s="593">
        <v>2590</v>
      </c>
      <c r="H2630" s="594" t="s">
        <v>10179</v>
      </c>
    </row>
    <row r="2631" spans="1:8" x14ac:dyDescent="0.25">
      <c r="A2631" s="619">
        <v>8001</v>
      </c>
      <c r="B2631" s="602" t="s">
        <v>1834</v>
      </c>
      <c r="C2631" s="298" t="s">
        <v>14334</v>
      </c>
      <c r="D2631" s="594"/>
      <c r="E2631" s="594"/>
      <c r="F2631" s="594" t="s">
        <v>10105</v>
      </c>
      <c r="G2631" s="593">
        <v>2590</v>
      </c>
      <c r="H2631" s="594" t="s">
        <v>6440</v>
      </c>
    </row>
    <row r="2632" spans="1:8" x14ac:dyDescent="0.25">
      <c r="A2632" s="619">
        <v>8001</v>
      </c>
      <c r="B2632" s="602" t="s">
        <v>1834</v>
      </c>
      <c r="C2632" s="298" t="s">
        <v>14335</v>
      </c>
      <c r="D2632" s="594"/>
      <c r="E2632" s="594"/>
      <c r="F2632" s="594" t="s">
        <v>10108</v>
      </c>
      <c r="G2632" s="593">
        <v>2600</v>
      </c>
      <c r="H2632" s="594" t="s">
        <v>10179</v>
      </c>
    </row>
    <row r="2633" spans="1:8" x14ac:dyDescent="0.25">
      <c r="A2633" s="619">
        <v>8001</v>
      </c>
      <c r="B2633" s="602" t="s">
        <v>1834</v>
      </c>
      <c r="C2633" s="298" t="s">
        <v>14336</v>
      </c>
      <c r="D2633" s="594"/>
      <c r="E2633" s="594"/>
      <c r="F2633" s="594" t="s">
        <v>10107</v>
      </c>
      <c r="G2633" s="593">
        <v>2600</v>
      </c>
      <c r="H2633" s="594" t="s">
        <v>6440</v>
      </c>
    </row>
    <row r="2634" spans="1:8" x14ac:dyDescent="0.25">
      <c r="A2634" s="619">
        <v>8001</v>
      </c>
      <c r="B2634" s="602" t="s">
        <v>1834</v>
      </c>
      <c r="C2634" s="298" t="s">
        <v>14337</v>
      </c>
      <c r="D2634" s="594"/>
      <c r="E2634" s="594"/>
      <c r="F2634" s="594" t="s">
        <v>10110</v>
      </c>
      <c r="G2634" s="593">
        <v>2610</v>
      </c>
      <c r="H2634" s="594" t="s">
        <v>10179</v>
      </c>
    </row>
    <row r="2635" spans="1:8" x14ac:dyDescent="0.25">
      <c r="A2635" s="619">
        <v>8001</v>
      </c>
      <c r="B2635" s="602" t="s">
        <v>1834</v>
      </c>
      <c r="C2635" s="298" t="s">
        <v>14338</v>
      </c>
      <c r="D2635" s="594"/>
      <c r="E2635" s="594"/>
      <c r="F2635" s="594" t="s">
        <v>10109</v>
      </c>
      <c r="G2635" s="593">
        <v>2610</v>
      </c>
      <c r="H2635" s="594" t="s">
        <v>6440</v>
      </c>
    </row>
    <row r="2636" spans="1:8" x14ac:dyDescent="0.25">
      <c r="A2636" s="619">
        <v>8001</v>
      </c>
      <c r="B2636" s="602" t="s">
        <v>1834</v>
      </c>
      <c r="C2636" s="298" t="s">
        <v>14339</v>
      </c>
      <c r="D2636" s="594"/>
      <c r="E2636" s="594"/>
      <c r="F2636" s="594" t="s">
        <v>10112</v>
      </c>
      <c r="G2636" s="593">
        <v>2620</v>
      </c>
      <c r="H2636" s="594" t="s">
        <v>10179</v>
      </c>
    </row>
    <row r="2637" spans="1:8" x14ac:dyDescent="0.25">
      <c r="A2637" s="619">
        <v>8001</v>
      </c>
      <c r="B2637" s="602" t="s">
        <v>1834</v>
      </c>
      <c r="C2637" s="298" t="s">
        <v>14340</v>
      </c>
      <c r="D2637" s="594"/>
      <c r="E2637" s="594"/>
      <c r="F2637" s="594" t="s">
        <v>10111</v>
      </c>
      <c r="G2637" s="593">
        <v>2620</v>
      </c>
      <c r="H2637" s="594" t="s">
        <v>6440</v>
      </c>
    </row>
    <row r="2638" spans="1:8" x14ac:dyDescent="0.25">
      <c r="A2638" s="619">
        <v>8001</v>
      </c>
      <c r="B2638" s="602" t="s">
        <v>1834</v>
      </c>
      <c r="C2638" s="298" t="s">
        <v>14341</v>
      </c>
      <c r="D2638" s="594"/>
      <c r="E2638" s="594"/>
      <c r="F2638" s="594" t="s">
        <v>10114</v>
      </c>
      <c r="G2638" s="593">
        <v>2630</v>
      </c>
      <c r="H2638" s="594" t="s">
        <v>10179</v>
      </c>
    </row>
    <row r="2639" spans="1:8" x14ac:dyDescent="0.25">
      <c r="A2639" s="619">
        <v>8001</v>
      </c>
      <c r="B2639" s="602" t="s">
        <v>1834</v>
      </c>
      <c r="C2639" s="298" t="s">
        <v>14342</v>
      </c>
      <c r="D2639" s="594"/>
      <c r="E2639" s="594"/>
      <c r="F2639" s="594" t="s">
        <v>10113</v>
      </c>
      <c r="G2639" s="593">
        <v>2630</v>
      </c>
      <c r="H2639" s="594" t="s">
        <v>6440</v>
      </c>
    </row>
    <row r="2640" spans="1:8" x14ac:dyDescent="0.25">
      <c r="A2640" s="619">
        <v>8001</v>
      </c>
      <c r="B2640" s="602" t="s">
        <v>1834</v>
      </c>
      <c r="C2640" s="298" t="s">
        <v>14343</v>
      </c>
      <c r="D2640" s="594"/>
      <c r="E2640" s="594"/>
      <c r="F2640" s="594" t="s">
        <v>11745</v>
      </c>
      <c r="G2640" s="594" t="s">
        <v>3731</v>
      </c>
      <c r="H2640" s="594" t="s">
        <v>10176</v>
      </c>
    </row>
    <row r="2641" spans="1:8" x14ac:dyDescent="0.25">
      <c r="A2641" s="619">
        <v>8001</v>
      </c>
      <c r="B2641" s="602" t="s">
        <v>1834</v>
      </c>
      <c r="C2641" s="298" t="s">
        <v>14344</v>
      </c>
      <c r="D2641" s="594"/>
      <c r="E2641" s="594"/>
      <c r="F2641" s="594" t="s">
        <v>10117</v>
      </c>
      <c r="G2641" s="594" t="s">
        <v>3729</v>
      </c>
      <c r="H2641" s="594" t="s">
        <v>10176</v>
      </c>
    </row>
    <row r="2642" spans="1:8" x14ac:dyDescent="0.25">
      <c r="A2642" s="619">
        <v>8001</v>
      </c>
      <c r="B2642" s="602" t="s">
        <v>1834</v>
      </c>
      <c r="C2642" s="298" t="s">
        <v>14345</v>
      </c>
      <c r="D2642" s="594"/>
      <c r="E2642" s="594"/>
      <c r="F2642" s="594" t="s">
        <v>10115</v>
      </c>
      <c r="G2642" s="594" t="s">
        <v>3728</v>
      </c>
      <c r="H2642" s="594" t="s">
        <v>10176</v>
      </c>
    </row>
    <row r="2643" spans="1:8" x14ac:dyDescent="0.25">
      <c r="A2643" s="619">
        <v>8001</v>
      </c>
      <c r="B2643" s="602" t="s">
        <v>1834</v>
      </c>
      <c r="C2643" s="298" t="s">
        <v>14346</v>
      </c>
      <c r="D2643" s="594"/>
      <c r="E2643" s="594"/>
      <c r="F2643" s="594" t="s">
        <v>10118</v>
      </c>
      <c r="G2643" s="594" t="s">
        <v>3731</v>
      </c>
      <c r="H2643" s="594" t="s">
        <v>10178</v>
      </c>
    </row>
    <row r="2644" spans="1:8" x14ac:dyDescent="0.25">
      <c r="A2644" s="619">
        <v>8001</v>
      </c>
      <c r="B2644" s="602" t="s">
        <v>1834</v>
      </c>
      <c r="C2644" s="298" t="s">
        <v>14347</v>
      </c>
      <c r="D2644" s="594"/>
      <c r="E2644" s="594"/>
      <c r="F2644" s="594" t="s">
        <v>10116</v>
      </c>
      <c r="G2644" s="594" t="s">
        <v>3728</v>
      </c>
      <c r="H2644" s="594" t="s">
        <v>10178</v>
      </c>
    </row>
    <row r="2645" spans="1:8" x14ac:dyDescent="0.25">
      <c r="A2645" s="619">
        <v>8001</v>
      </c>
      <c r="B2645" s="602" t="s">
        <v>1834</v>
      </c>
      <c r="C2645" s="298" t="s">
        <v>14348</v>
      </c>
      <c r="D2645" s="594"/>
      <c r="E2645" s="594"/>
      <c r="F2645" s="594" t="s">
        <v>10119</v>
      </c>
      <c r="G2645" s="594" t="s">
        <v>3730</v>
      </c>
      <c r="H2645" s="594" t="s">
        <v>10177</v>
      </c>
    </row>
    <row r="2646" spans="1:8" x14ac:dyDescent="0.25">
      <c r="A2646" s="619">
        <v>8001</v>
      </c>
      <c r="B2646" s="602" t="s">
        <v>1834</v>
      </c>
      <c r="C2646" s="298" t="s">
        <v>14349</v>
      </c>
      <c r="D2646" s="594"/>
      <c r="E2646" s="594"/>
      <c r="F2646" s="594" t="s">
        <v>11746</v>
      </c>
      <c r="G2646" s="594" t="s">
        <v>11747</v>
      </c>
      <c r="H2646" s="594" t="s">
        <v>6439</v>
      </c>
    </row>
    <row r="2647" spans="1:8" x14ac:dyDescent="0.25">
      <c r="A2647" s="619">
        <v>8001</v>
      </c>
      <c r="B2647" s="602" t="s">
        <v>1834</v>
      </c>
      <c r="C2647" s="298" t="s">
        <v>14350</v>
      </c>
      <c r="D2647" s="594"/>
      <c r="E2647" s="594"/>
      <c r="F2647" s="594" t="s">
        <v>11748</v>
      </c>
      <c r="G2647" s="594" t="s">
        <v>11749</v>
      </c>
      <c r="H2647" s="594" t="s">
        <v>6439</v>
      </c>
    </row>
    <row r="2648" spans="1:8" x14ac:dyDescent="0.25">
      <c r="A2648" s="619">
        <v>8001</v>
      </c>
      <c r="B2648" s="602" t="s">
        <v>1834</v>
      </c>
      <c r="C2648" s="298" t="s">
        <v>14351</v>
      </c>
      <c r="D2648" s="594"/>
      <c r="E2648" s="594"/>
      <c r="F2648" s="594" t="s">
        <v>11750</v>
      </c>
      <c r="G2648" s="594" t="s">
        <v>11751</v>
      </c>
      <c r="H2648" s="594" t="s">
        <v>6439</v>
      </c>
    </row>
    <row r="2649" spans="1:8" x14ac:dyDescent="0.25">
      <c r="A2649" s="619">
        <v>8001</v>
      </c>
      <c r="B2649" s="602" t="s">
        <v>1834</v>
      </c>
      <c r="C2649" s="298" t="s">
        <v>14352</v>
      </c>
      <c r="D2649" s="594"/>
      <c r="E2649" s="594"/>
      <c r="F2649" s="594" t="s">
        <v>11752</v>
      </c>
      <c r="G2649" s="594" t="s">
        <v>11753</v>
      </c>
      <c r="H2649" s="594" t="s">
        <v>6439</v>
      </c>
    </row>
    <row r="2650" spans="1:8" x14ac:dyDescent="0.25">
      <c r="A2650" s="619">
        <v>8001</v>
      </c>
      <c r="B2650" s="602" t="s">
        <v>1834</v>
      </c>
      <c r="C2650" s="298" t="s">
        <v>14353</v>
      </c>
      <c r="D2650" s="594"/>
      <c r="E2650" s="594"/>
      <c r="F2650" s="594" t="s">
        <v>11754</v>
      </c>
      <c r="G2650" s="594" t="s">
        <v>11755</v>
      </c>
      <c r="H2650" s="594" t="s">
        <v>6439</v>
      </c>
    </row>
    <row r="2651" spans="1:8" x14ac:dyDescent="0.25">
      <c r="A2651" s="619">
        <v>8001</v>
      </c>
      <c r="B2651" s="602" t="s">
        <v>1834</v>
      </c>
      <c r="C2651" s="298" t="s">
        <v>14354</v>
      </c>
      <c r="D2651" s="594"/>
      <c r="E2651" s="594"/>
      <c r="F2651" s="594" t="s">
        <v>11756</v>
      </c>
      <c r="G2651" s="594" t="s">
        <v>11757</v>
      </c>
      <c r="H2651" s="594" t="s">
        <v>6439</v>
      </c>
    </row>
    <row r="2652" spans="1:8" x14ac:dyDescent="0.25">
      <c r="A2652" s="619">
        <v>8001</v>
      </c>
      <c r="B2652" s="602" t="s">
        <v>1834</v>
      </c>
      <c r="C2652" s="298" t="s">
        <v>14355</v>
      </c>
      <c r="D2652" s="594"/>
      <c r="E2652" s="594"/>
      <c r="F2652" s="594" t="s">
        <v>11758</v>
      </c>
      <c r="G2652" s="594" t="s">
        <v>11759</v>
      </c>
      <c r="H2652" s="594" t="s">
        <v>6439</v>
      </c>
    </row>
    <row r="2653" spans="1:8" x14ac:dyDescent="0.25">
      <c r="A2653" s="619">
        <v>8001</v>
      </c>
      <c r="B2653" s="602" t="s">
        <v>1834</v>
      </c>
      <c r="C2653" s="298" t="s">
        <v>14356</v>
      </c>
      <c r="D2653" s="594"/>
      <c r="E2653" s="594"/>
      <c r="F2653" s="594" t="s">
        <v>10121</v>
      </c>
      <c r="G2653" s="593">
        <v>2640</v>
      </c>
      <c r="H2653" s="594" t="s">
        <v>10179</v>
      </c>
    </row>
    <row r="2654" spans="1:8" x14ac:dyDescent="0.25">
      <c r="A2654" s="619">
        <v>8001</v>
      </c>
      <c r="B2654" s="602" t="s">
        <v>1834</v>
      </c>
      <c r="C2654" s="298" t="s">
        <v>14357</v>
      </c>
      <c r="D2654" s="594"/>
      <c r="E2654" s="594"/>
      <c r="F2654" s="594" t="s">
        <v>10120</v>
      </c>
      <c r="G2654" s="593">
        <v>2640</v>
      </c>
      <c r="H2654" s="594" t="s">
        <v>6440</v>
      </c>
    </row>
    <row r="2655" spans="1:8" x14ac:dyDescent="0.25">
      <c r="A2655" s="619">
        <v>8001</v>
      </c>
      <c r="B2655" s="602" t="s">
        <v>1834</v>
      </c>
      <c r="C2655" s="298" t="s">
        <v>14358</v>
      </c>
      <c r="D2655" s="594"/>
      <c r="E2655" s="594"/>
      <c r="F2655" s="594" t="s">
        <v>10123</v>
      </c>
      <c r="G2655" s="593">
        <v>2650</v>
      </c>
      <c r="H2655" s="594" t="s">
        <v>10179</v>
      </c>
    </row>
    <row r="2656" spans="1:8" x14ac:dyDescent="0.25">
      <c r="A2656" s="619">
        <v>8001</v>
      </c>
      <c r="B2656" s="602" t="s">
        <v>1834</v>
      </c>
      <c r="C2656" s="298" t="s">
        <v>14359</v>
      </c>
      <c r="D2656" s="594"/>
      <c r="E2656" s="594"/>
      <c r="F2656" s="594" t="s">
        <v>10122</v>
      </c>
      <c r="G2656" s="593">
        <v>2650</v>
      </c>
      <c r="H2656" s="594" t="s">
        <v>6440</v>
      </c>
    </row>
    <row r="2657" spans="1:8" x14ac:dyDescent="0.25">
      <c r="A2657" s="619">
        <v>8001</v>
      </c>
      <c r="B2657" s="602" t="s">
        <v>1834</v>
      </c>
      <c r="C2657" s="298" t="s">
        <v>14360</v>
      </c>
      <c r="D2657" s="594"/>
      <c r="E2657" s="594"/>
      <c r="F2657" s="594" t="s">
        <v>10124</v>
      </c>
      <c r="G2657" s="594" t="s">
        <v>3735</v>
      </c>
      <c r="H2657" s="594" t="s">
        <v>10176</v>
      </c>
    </row>
    <row r="2658" spans="1:8" x14ac:dyDescent="0.25">
      <c r="A2658" s="619">
        <v>8001</v>
      </c>
      <c r="B2658" s="602" t="s">
        <v>1834</v>
      </c>
      <c r="C2658" s="298" t="s">
        <v>14361</v>
      </c>
      <c r="D2658" s="594"/>
      <c r="E2658" s="594"/>
      <c r="F2658" s="594" t="s">
        <v>11760</v>
      </c>
      <c r="G2658" s="594" t="s">
        <v>3738</v>
      </c>
      <c r="H2658" s="594" t="s">
        <v>10176</v>
      </c>
    </row>
    <row r="2659" spans="1:8" x14ac:dyDescent="0.25">
      <c r="A2659" s="619">
        <v>9000</v>
      </c>
      <c r="B2659" s="602" t="s">
        <v>4024</v>
      </c>
      <c r="C2659" s="298" t="s">
        <v>14362</v>
      </c>
      <c r="D2659" s="594"/>
      <c r="E2659" s="594"/>
      <c r="F2659" s="594" t="s">
        <v>10128</v>
      </c>
      <c r="G2659" s="594" t="s">
        <v>3740</v>
      </c>
      <c r="H2659" s="594" t="s">
        <v>10176</v>
      </c>
    </row>
    <row r="2660" spans="1:8" x14ac:dyDescent="0.25">
      <c r="A2660" s="619">
        <v>9000</v>
      </c>
      <c r="B2660" s="602" t="s">
        <v>4024</v>
      </c>
      <c r="C2660" s="298" t="s">
        <v>14363</v>
      </c>
      <c r="D2660" s="594"/>
      <c r="E2660" s="594"/>
      <c r="F2660" s="594" t="s">
        <v>10127</v>
      </c>
      <c r="G2660" s="594" t="s">
        <v>3739</v>
      </c>
      <c r="H2660" s="594" t="s">
        <v>10176</v>
      </c>
    </row>
    <row r="2661" spans="1:8" x14ac:dyDescent="0.25">
      <c r="A2661" s="619">
        <v>9030</v>
      </c>
      <c r="B2661" s="602" t="s">
        <v>1833</v>
      </c>
      <c r="C2661" s="298" t="s">
        <v>14364</v>
      </c>
      <c r="D2661" s="594"/>
      <c r="E2661" s="594"/>
      <c r="F2661" s="594" t="s">
        <v>11761</v>
      </c>
      <c r="G2661" s="594" t="s">
        <v>3735</v>
      </c>
      <c r="H2661" s="594" t="s">
        <v>10178</v>
      </c>
    </row>
    <row r="2662" spans="1:8" x14ac:dyDescent="0.25">
      <c r="A2662" s="619">
        <v>9030</v>
      </c>
      <c r="B2662" s="602" t="s">
        <v>1833</v>
      </c>
      <c r="C2662" s="298" t="s">
        <v>14365</v>
      </c>
      <c r="D2662" s="594"/>
      <c r="E2662" s="594"/>
      <c r="F2662" s="594" t="s">
        <v>10125</v>
      </c>
      <c r="G2662" s="594" t="s">
        <v>3737</v>
      </c>
      <c r="H2662" s="594" t="s">
        <v>10178</v>
      </c>
    </row>
    <row r="2663" spans="1:8" x14ac:dyDescent="0.25">
      <c r="A2663" s="619">
        <v>9035</v>
      </c>
      <c r="B2663" s="602" t="s">
        <v>1832</v>
      </c>
      <c r="C2663" s="298" t="s">
        <v>14366</v>
      </c>
      <c r="D2663" s="594"/>
      <c r="E2663" s="594"/>
      <c r="F2663" s="594" t="s">
        <v>10126</v>
      </c>
      <c r="G2663" s="594" t="s">
        <v>3736</v>
      </c>
      <c r="H2663" s="594" t="s">
        <v>10177</v>
      </c>
    </row>
    <row r="2664" spans="1:8" x14ac:dyDescent="0.25">
      <c r="A2664" s="619">
        <v>9035</v>
      </c>
      <c r="B2664" s="602" t="s">
        <v>1832</v>
      </c>
      <c r="C2664" s="298" t="s">
        <v>14367</v>
      </c>
      <c r="D2664" s="594"/>
      <c r="E2664" s="594"/>
      <c r="F2664" s="594" t="s">
        <v>11762</v>
      </c>
      <c r="G2664" s="594" t="s">
        <v>11763</v>
      </c>
      <c r="H2664" s="594" t="s">
        <v>6439</v>
      </c>
    </row>
    <row r="2665" spans="1:8" x14ac:dyDescent="0.25">
      <c r="A2665" s="619">
        <v>9035</v>
      </c>
      <c r="B2665" s="602" t="s">
        <v>1832</v>
      </c>
      <c r="C2665" s="298" t="s">
        <v>14368</v>
      </c>
      <c r="D2665" s="594"/>
      <c r="E2665" s="594"/>
      <c r="F2665" s="594" t="s">
        <v>11764</v>
      </c>
      <c r="G2665" s="594" t="s">
        <v>11765</v>
      </c>
      <c r="H2665" s="594" t="s">
        <v>6439</v>
      </c>
    </row>
    <row r="2666" spans="1:8" x14ac:dyDescent="0.25">
      <c r="A2666" s="619">
        <v>9035</v>
      </c>
      <c r="B2666" s="602" t="s">
        <v>1832</v>
      </c>
      <c r="C2666" s="298" t="s">
        <v>14415</v>
      </c>
      <c r="D2666" s="594"/>
      <c r="E2666" s="594"/>
      <c r="F2666" s="594"/>
      <c r="G2666" s="594" t="s">
        <v>95</v>
      </c>
      <c r="H2666" s="594" t="s">
        <v>6440</v>
      </c>
    </row>
    <row r="2667" spans="1:8" x14ac:dyDescent="0.25">
      <c r="A2667" s="619">
        <v>9035</v>
      </c>
      <c r="B2667" s="602" t="s">
        <v>1832</v>
      </c>
      <c r="C2667" s="298" t="s">
        <v>14416</v>
      </c>
      <c r="D2667" s="594"/>
      <c r="E2667" s="594"/>
      <c r="F2667" s="594"/>
      <c r="G2667" s="594" t="s">
        <v>2240</v>
      </c>
      <c r="H2667" s="594" t="s">
        <v>10179</v>
      </c>
    </row>
    <row r="2668" spans="1:8" x14ac:dyDescent="0.25">
      <c r="A2668" s="619">
        <v>9050</v>
      </c>
      <c r="B2668" s="602" t="s">
        <v>1831</v>
      </c>
      <c r="C2668" s="298" t="s">
        <v>14369</v>
      </c>
      <c r="D2668" s="594"/>
      <c r="E2668" s="594"/>
      <c r="F2668" s="594" t="s">
        <v>10130</v>
      </c>
      <c r="G2668" s="593">
        <v>2660</v>
      </c>
      <c r="H2668" s="594" t="s">
        <v>10179</v>
      </c>
    </row>
    <row r="2669" spans="1:8" x14ac:dyDescent="0.25">
      <c r="A2669" s="619">
        <v>9050</v>
      </c>
      <c r="B2669" s="602" t="s">
        <v>1831</v>
      </c>
      <c r="C2669" s="298" t="s">
        <v>14370</v>
      </c>
      <c r="D2669" s="594"/>
      <c r="E2669" s="594"/>
      <c r="F2669" s="594" t="s">
        <v>10129</v>
      </c>
      <c r="G2669" s="593">
        <v>2660</v>
      </c>
      <c r="H2669" s="594" t="s">
        <v>6440</v>
      </c>
    </row>
    <row r="2670" spans="1:8" x14ac:dyDescent="0.25">
      <c r="A2670" s="619">
        <v>9050</v>
      </c>
      <c r="B2670" s="602" t="s">
        <v>1831</v>
      </c>
      <c r="C2670" s="298" t="s">
        <v>14417</v>
      </c>
      <c r="D2670" s="594"/>
      <c r="E2670" s="594"/>
      <c r="F2670" s="594"/>
      <c r="G2670" s="594" t="s">
        <v>95</v>
      </c>
      <c r="H2670" s="594" t="s">
        <v>6440</v>
      </c>
    </row>
    <row r="2671" spans="1:8" x14ac:dyDescent="0.25">
      <c r="A2671" s="619">
        <v>9050</v>
      </c>
      <c r="B2671" s="602" t="s">
        <v>1831</v>
      </c>
      <c r="C2671" s="298" t="s">
        <v>14418</v>
      </c>
      <c r="D2671" s="594"/>
      <c r="E2671" s="594"/>
      <c r="F2671" s="594"/>
      <c r="G2671" s="594" t="s">
        <v>2240</v>
      </c>
      <c r="H2671" s="594" t="s">
        <v>10179</v>
      </c>
    </row>
    <row r="2672" spans="1:8" x14ac:dyDescent="0.25">
      <c r="A2672" s="619">
        <v>9130</v>
      </c>
      <c r="B2672" s="602" t="s">
        <v>1830</v>
      </c>
      <c r="C2672" s="298" t="s">
        <v>14371</v>
      </c>
      <c r="D2672" s="594"/>
      <c r="E2672" s="594"/>
      <c r="F2672" s="594" t="s">
        <v>10132</v>
      </c>
      <c r="G2672" s="593">
        <v>2670</v>
      </c>
      <c r="H2672" s="594" t="s">
        <v>10179</v>
      </c>
    </row>
    <row r="2673" spans="1:8" x14ac:dyDescent="0.25">
      <c r="A2673" s="619">
        <v>9130</v>
      </c>
      <c r="B2673" s="602" t="s">
        <v>1830</v>
      </c>
      <c r="C2673" s="298" t="s">
        <v>14372</v>
      </c>
      <c r="D2673" s="594"/>
      <c r="E2673" s="594"/>
      <c r="F2673" s="594" t="s">
        <v>10131</v>
      </c>
      <c r="G2673" s="593">
        <v>2670</v>
      </c>
      <c r="H2673" s="594" t="s">
        <v>6440</v>
      </c>
    </row>
    <row r="2674" spans="1:8" x14ac:dyDescent="0.25">
      <c r="A2674" s="619">
        <v>9130</v>
      </c>
      <c r="B2674" s="602" t="s">
        <v>1830</v>
      </c>
      <c r="C2674" s="298" t="s">
        <v>14373</v>
      </c>
      <c r="D2674" s="594"/>
      <c r="E2674" s="594"/>
      <c r="F2674" s="594" t="s">
        <v>10134</v>
      </c>
      <c r="G2674" s="593">
        <v>2680</v>
      </c>
      <c r="H2674" s="594" t="s">
        <v>10179</v>
      </c>
    </row>
    <row r="2675" spans="1:8" x14ac:dyDescent="0.25">
      <c r="A2675" s="619">
        <v>9130</v>
      </c>
      <c r="B2675" s="602" t="s">
        <v>1830</v>
      </c>
      <c r="C2675" s="298" t="s">
        <v>14374</v>
      </c>
      <c r="D2675" s="594"/>
      <c r="E2675" s="594"/>
      <c r="F2675" s="594" t="s">
        <v>10133</v>
      </c>
      <c r="G2675" s="593">
        <v>2680</v>
      </c>
      <c r="H2675" s="594" t="s">
        <v>6440</v>
      </c>
    </row>
    <row r="2676" spans="1:8" x14ac:dyDescent="0.25">
      <c r="A2676" s="619">
        <v>9130</v>
      </c>
      <c r="B2676" s="602" t="s">
        <v>1830</v>
      </c>
      <c r="C2676" s="298" t="s">
        <v>14375</v>
      </c>
      <c r="D2676" s="594"/>
      <c r="E2676" s="594"/>
      <c r="F2676" s="594" t="s">
        <v>10141</v>
      </c>
      <c r="G2676" s="594" t="s">
        <v>3759</v>
      </c>
      <c r="H2676" s="594" t="s">
        <v>10176</v>
      </c>
    </row>
    <row r="2677" spans="1:8" x14ac:dyDescent="0.25">
      <c r="A2677" s="619">
        <v>9170</v>
      </c>
      <c r="B2677" s="602" t="s">
        <v>11768</v>
      </c>
      <c r="C2677" s="298" t="s">
        <v>14376</v>
      </c>
      <c r="D2677" s="594"/>
      <c r="E2677" s="594"/>
      <c r="F2677" s="594" t="s">
        <v>10142</v>
      </c>
      <c r="G2677" s="594" t="s">
        <v>3761</v>
      </c>
      <c r="H2677" s="594" t="s">
        <v>10176</v>
      </c>
    </row>
    <row r="2678" spans="1:8" x14ac:dyDescent="0.25">
      <c r="A2678" s="619">
        <v>9170</v>
      </c>
      <c r="B2678" s="602" t="s">
        <v>11768</v>
      </c>
      <c r="C2678" s="298" t="s">
        <v>14377</v>
      </c>
      <c r="D2678" s="594"/>
      <c r="E2678" s="594"/>
      <c r="F2678" s="594" t="s">
        <v>10136</v>
      </c>
      <c r="G2678" s="594" t="s">
        <v>3747</v>
      </c>
      <c r="H2678" s="594" t="s">
        <v>10176</v>
      </c>
    </row>
    <row r="2679" spans="1:8" x14ac:dyDescent="0.25">
      <c r="A2679" s="619">
        <v>9170</v>
      </c>
      <c r="B2679" s="602" t="s">
        <v>11768</v>
      </c>
      <c r="C2679" s="298" t="s">
        <v>14378</v>
      </c>
      <c r="D2679" s="594"/>
      <c r="E2679" s="594"/>
      <c r="F2679" s="594" t="s">
        <v>10138</v>
      </c>
      <c r="G2679" s="594" t="s">
        <v>2157</v>
      </c>
      <c r="H2679" s="594" t="s">
        <v>10176</v>
      </c>
    </row>
    <row r="2680" spans="1:8" x14ac:dyDescent="0.25">
      <c r="A2680" s="619">
        <v>9170</v>
      </c>
      <c r="B2680" s="602" t="s">
        <v>11768</v>
      </c>
      <c r="C2680" s="298" t="s">
        <v>14379</v>
      </c>
      <c r="D2680" s="594"/>
      <c r="E2680" s="594"/>
      <c r="F2680" s="594" t="s">
        <v>10140</v>
      </c>
      <c r="G2680" s="594" t="s">
        <v>3750</v>
      </c>
      <c r="H2680" s="594" t="s">
        <v>10176</v>
      </c>
    </row>
    <row r="2681" spans="1:8" x14ac:dyDescent="0.25">
      <c r="A2681" s="619">
        <v>9170</v>
      </c>
      <c r="B2681" s="602" t="s">
        <v>11768</v>
      </c>
      <c r="C2681" s="298" t="s">
        <v>14380</v>
      </c>
      <c r="D2681" s="594"/>
      <c r="E2681" s="594"/>
      <c r="F2681" s="594" t="s">
        <v>10135</v>
      </c>
      <c r="G2681" s="594" t="s">
        <v>3746</v>
      </c>
      <c r="H2681" s="594" t="s">
        <v>10176</v>
      </c>
    </row>
    <row r="2682" spans="1:8" x14ac:dyDescent="0.25">
      <c r="A2682" s="619">
        <v>9170</v>
      </c>
      <c r="B2682" s="602" t="s">
        <v>11768</v>
      </c>
      <c r="C2682" s="298" t="s">
        <v>14381</v>
      </c>
      <c r="D2682" s="594"/>
      <c r="E2682" s="594"/>
      <c r="F2682" s="594" t="s">
        <v>10137</v>
      </c>
      <c r="G2682" s="594" t="s">
        <v>3748</v>
      </c>
      <c r="H2682" s="594" t="s">
        <v>10176</v>
      </c>
    </row>
    <row r="2683" spans="1:8" x14ac:dyDescent="0.25">
      <c r="A2683" s="619">
        <v>9170</v>
      </c>
      <c r="B2683" s="602" t="s">
        <v>11768</v>
      </c>
      <c r="C2683" s="298" t="s">
        <v>14382</v>
      </c>
      <c r="D2683" s="594"/>
      <c r="E2683" s="594"/>
      <c r="F2683" s="594" t="s">
        <v>10139</v>
      </c>
      <c r="G2683" s="594" t="s">
        <v>3749</v>
      </c>
      <c r="H2683" s="594" t="s">
        <v>10176</v>
      </c>
    </row>
    <row r="2684" spans="1:8" x14ac:dyDescent="0.25">
      <c r="A2684" s="620" t="s">
        <v>7362</v>
      </c>
      <c r="B2684" s="498" t="s">
        <v>14389</v>
      </c>
      <c r="C2684" s="298" t="s">
        <v>14395</v>
      </c>
      <c r="F2684" s="298" t="s">
        <v>10143</v>
      </c>
      <c r="G2684" s="594" t="s">
        <v>95</v>
      </c>
      <c r="H2684" s="594" t="s">
        <v>6440</v>
      </c>
    </row>
    <row r="2685" spans="1:8" x14ac:dyDescent="0.25">
      <c r="A2685" s="620" t="s">
        <v>7362</v>
      </c>
      <c r="B2685" s="498" t="s">
        <v>14389</v>
      </c>
      <c r="C2685" s="298" t="s">
        <v>14396</v>
      </c>
      <c r="F2685" s="298" t="s">
        <v>10143</v>
      </c>
      <c r="G2685" s="594" t="s">
        <v>2240</v>
      </c>
      <c r="H2685" s="594" t="s">
        <v>10179</v>
      </c>
    </row>
    <row r="2686" spans="1:8" x14ac:dyDescent="0.25">
      <c r="A2686" s="620" t="s">
        <v>3542</v>
      </c>
      <c r="B2686" s="498" t="s">
        <v>7367</v>
      </c>
      <c r="C2686" s="298" t="s">
        <v>14397</v>
      </c>
      <c r="F2686" s="298" t="s">
        <v>10143</v>
      </c>
      <c r="G2686" s="594" t="s">
        <v>95</v>
      </c>
      <c r="H2686" s="594" t="s">
        <v>6440</v>
      </c>
    </row>
    <row r="2687" spans="1:8" x14ac:dyDescent="0.25">
      <c r="A2687" s="620" t="s">
        <v>3542</v>
      </c>
      <c r="B2687" s="498" t="s">
        <v>7367</v>
      </c>
      <c r="C2687" s="298" t="s">
        <v>14398</v>
      </c>
      <c r="F2687" s="298" t="s">
        <v>10143</v>
      </c>
      <c r="G2687" s="594" t="s">
        <v>2240</v>
      </c>
      <c r="H2687" s="594" t="s">
        <v>10179</v>
      </c>
    </row>
    <row r="2688" spans="1:8" x14ac:dyDescent="0.25">
      <c r="A2688" s="620" t="s">
        <v>2533</v>
      </c>
      <c r="B2688" s="498" t="s">
        <v>7368</v>
      </c>
      <c r="C2688" s="298" t="s">
        <v>14399</v>
      </c>
      <c r="F2688" s="298" t="s">
        <v>10143</v>
      </c>
      <c r="G2688" s="594" t="s">
        <v>95</v>
      </c>
      <c r="H2688" s="594" t="s">
        <v>6440</v>
      </c>
    </row>
    <row r="2689" spans="1:12" x14ac:dyDescent="0.25">
      <c r="A2689" s="620" t="s">
        <v>2533</v>
      </c>
      <c r="B2689" s="498" t="s">
        <v>7368</v>
      </c>
      <c r="C2689" s="298" t="s">
        <v>14400</v>
      </c>
      <c r="F2689" s="298" t="s">
        <v>10143</v>
      </c>
      <c r="G2689" s="594" t="s">
        <v>2240</v>
      </c>
      <c r="H2689" s="594" t="s">
        <v>10179</v>
      </c>
      <c r="J2689" s="597" t="s">
        <v>7359</v>
      </c>
      <c r="K2689" s="624" t="s">
        <v>7360</v>
      </c>
      <c r="L2689" s="505"/>
    </row>
    <row r="2690" spans="1:12" x14ac:dyDescent="0.25">
      <c r="A2690" s="620" t="s">
        <v>7369</v>
      </c>
      <c r="B2690" s="498" t="s">
        <v>7370</v>
      </c>
      <c r="C2690" s="298" t="s">
        <v>14401</v>
      </c>
      <c r="F2690" s="298" t="s">
        <v>10143</v>
      </c>
      <c r="G2690" s="594" t="s">
        <v>95</v>
      </c>
      <c r="H2690" s="594" t="s">
        <v>6440</v>
      </c>
      <c r="J2690" s="622" t="s">
        <v>2016</v>
      </c>
      <c r="K2690" s="594" t="s">
        <v>1833</v>
      </c>
    </row>
    <row r="2691" spans="1:12" x14ac:dyDescent="0.25">
      <c r="A2691" s="620" t="s">
        <v>7369</v>
      </c>
      <c r="B2691" s="498" t="s">
        <v>7370</v>
      </c>
      <c r="C2691" s="298" t="s">
        <v>14402</v>
      </c>
      <c r="F2691" s="298" t="s">
        <v>10143</v>
      </c>
      <c r="G2691" s="594" t="s">
        <v>2240</v>
      </c>
      <c r="H2691" s="594" t="s">
        <v>10179</v>
      </c>
      <c r="J2691" s="622" t="s">
        <v>2015</v>
      </c>
      <c r="K2691" s="594" t="s">
        <v>1832</v>
      </c>
    </row>
    <row r="2692" spans="1:12" x14ac:dyDescent="0.25">
      <c r="A2692" s="620" t="s">
        <v>7371</v>
      </c>
      <c r="B2692" s="498" t="s">
        <v>7372</v>
      </c>
      <c r="C2692" s="298" t="s">
        <v>14403</v>
      </c>
      <c r="F2692" s="298" t="s">
        <v>10143</v>
      </c>
      <c r="G2692" s="594" t="s">
        <v>95</v>
      </c>
      <c r="H2692" s="594" t="s">
        <v>6440</v>
      </c>
      <c r="J2692" s="622" t="s">
        <v>7362</v>
      </c>
      <c r="K2692" s="594" t="s">
        <v>14389</v>
      </c>
    </row>
    <row r="2693" spans="1:12" x14ac:dyDescent="0.25">
      <c r="A2693" s="620" t="s">
        <v>7371</v>
      </c>
      <c r="B2693" s="498" t="s">
        <v>7372</v>
      </c>
      <c r="C2693" s="298" t="s">
        <v>14404</v>
      </c>
      <c r="F2693" s="298" t="s">
        <v>10143</v>
      </c>
      <c r="G2693" s="594" t="s">
        <v>2240</v>
      </c>
      <c r="H2693" s="594" t="s">
        <v>10179</v>
      </c>
      <c r="J2693" s="622" t="s">
        <v>2014</v>
      </c>
      <c r="K2693" s="594" t="s">
        <v>1831</v>
      </c>
    </row>
    <row r="2694" spans="1:12" x14ac:dyDescent="0.25">
      <c r="A2694" s="620" t="s">
        <v>3863</v>
      </c>
      <c r="B2694" s="498" t="s">
        <v>7373</v>
      </c>
      <c r="C2694" s="298" t="s">
        <v>14405</v>
      </c>
      <c r="F2694" s="298" t="s">
        <v>10143</v>
      </c>
      <c r="G2694" s="594" t="s">
        <v>95</v>
      </c>
      <c r="H2694" s="594" t="s">
        <v>6440</v>
      </c>
      <c r="J2694" s="622" t="s">
        <v>2013</v>
      </c>
      <c r="K2694" s="594" t="s">
        <v>1830</v>
      </c>
    </row>
    <row r="2695" spans="1:12" x14ac:dyDescent="0.25">
      <c r="A2695" s="620" t="s">
        <v>3863</v>
      </c>
      <c r="B2695" s="498" t="s">
        <v>7373</v>
      </c>
      <c r="C2695" s="298" t="s">
        <v>14406</v>
      </c>
      <c r="F2695" s="298" t="s">
        <v>10143</v>
      </c>
      <c r="G2695" s="594" t="s">
        <v>2240</v>
      </c>
      <c r="H2695" s="594" t="s">
        <v>10179</v>
      </c>
      <c r="J2695" s="622" t="s">
        <v>8261</v>
      </c>
      <c r="K2695" s="594" t="s">
        <v>11768</v>
      </c>
    </row>
    <row r="2696" spans="1:12" ht="17.25" customHeight="1" x14ac:dyDescent="0.25">
      <c r="A2696" s="620" t="s">
        <v>2556</v>
      </c>
      <c r="B2696" s="498" t="s">
        <v>7374</v>
      </c>
      <c r="C2696" s="298" t="s">
        <v>14407</v>
      </c>
      <c r="F2696" s="298" t="s">
        <v>10143</v>
      </c>
      <c r="G2696" s="594" t="s">
        <v>95</v>
      </c>
      <c r="H2696" s="594" t="s">
        <v>6440</v>
      </c>
      <c r="J2696" s="623" t="s">
        <v>2014</v>
      </c>
      <c r="K2696" s="165" t="s">
        <v>1831</v>
      </c>
    </row>
    <row r="2697" spans="1:12" ht="17.25" customHeight="1" x14ac:dyDescent="0.25">
      <c r="A2697" s="620" t="s">
        <v>2556</v>
      </c>
      <c r="B2697" s="498" t="s">
        <v>7374</v>
      </c>
      <c r="C2697" s="298" t="s">
        <v>14408</v>
      </c>
      <c r="F2697" s="298" t="s">
        <v>10143</v>
      </c>
      <c r="G2697" s="594" t="s">
        <v>2240</v>
      </c>
      <c r="H2697" s="594" t="s">
        <v>10179</v>
      </c>
      <c r="J2697" s="623" t="s">
        <v>3542</v>
      </c>
      <c r="K2697" s="165" t="s">
        <v>7367</v>
      </c>
    </row>
    <row r="2698" spans="1:12" ht="17.25" customHeight="1" x14ac:dyDescent="0.25">
      <c r="A2698" s="620" t="s">
        <v>7375</v>
      </c>
      <c r="B2698" s="498" t="s">
        <v>7376</v>
      </c>
      <c r="C2698" s="298" t="s">
        <v>14409</v>
      </c>
      <c r="F2698" s="298" t="s">
        <v>10143</v>
      </c>
      <c r="G2698" s="594" t="s">
        <v>95</v>
      </c>
      <c r="H2698" s="594" t="s">
        <v>6440</v>
      </c>
      <c r="J2698" s="623" t="s">
        <v>2533</v>
      </c>
      <c r="K2698" s="165" t="s">
        <v>7368</v>
      </c>
    </row>
    <row r="2699" spans="1:12" ht="17.25" customHeight="1" x14ac:dyDescent="0.25">
      <c r="A2699" s="620" t="s">
        <v>7375</v>
      </c>
      <c r="B2699" s="498" t="s">
        <v>7376</v>
      </c>
      <c r="C2699" s="298" t="s">
        <v>14410</v>
      </c>
      <c r="F2699" s="298" t="s">
        <v>10143</v>
      </c>
      <c r="G2699" s="594" t="s">
        <v>2240</v>
      </c>
      <c r="H2699" s="594" t="s">
        <v>10179</v>
      </c>
      <c r="J2699" s="623" t="s">
        <v>7369</v>
      </c>
      <c r="K2699" s="165" t="s">
        <v>7370</v>
      </c>
    </row>
    <row r="2700" spans="1:12" ht="17.25" customHeight="1" x14ac:dyDescent="0.25">
      <c r="A2700" s="620" t="s">
        <v>2535</v>
      </c>
      <c r="B2700" s="498" t="s">
        <v>7377</v>
      </c>
      <c r="C2700" s="298" t="s">
        <v>14411</v>
      </c>
      <c r="F2700" s="298" t="s">
        <v>10143</v>
      </c>
      <c r="G2700" s="594" t="s">
        <v>95</v>
      </c>
      <c r="H2700" s="594" t="s">
        <v>6440</v>
      </c>
      <c r="J2700" s="623" t="s">
        <v>7371</v>
      </c>
      <c r="K2700" s="165" t="s">
        <v>7372</v>
      </c>
    </row>
    <row r="2701" spans="1:12" ht="17.25" customHeight="1" x14ac:dyDescent="0.25">
      <c r="A2701" s="620" t="s">
        <v>2535</v>
      </c>
      <c r="B2701" s="498" t="s">
        <v>7377</v>
      </c>
      <c r="C2701" s="298" t="s">
        <v>14412</v>
      </c>
      <c r="F2701" s="298" t="s">
        <v>10143</v>
      </c>
      <c r="G2701" s="594" t="s">
        <v>2240</v>
      </c>
      <c r="H2701" s="594" t="s">
        <v>10179</v>
      </c>
      <c r="J2701" s="623" t="s">
        <v>3863</v>
      </c>
      <c r="K2701" s="165" t="s">
        <v>7373</v>
      </c>
    </row>
    <row r="2702" spans="1:12" ht="17.25" customHeight="1" x14ac:dyDescent="0.25">
      <c r="A2702" s="620" t="s">
        <v>7383</v>
      </c>
      <c r="B2702" s="498" t="s">
        <v>7384</v>
      </c>
      <c r="C2702" s="298" t="s">
        <v>14413</v>
      </c>
      <c r="F2702" s="298" t="s">
        <v>10143</v>
      </c>
      <c r="G2702" s="594" t="s">
        <v>95</v>
      </c>
      <c r="H2702" s="594" t="s">
        <v>6440</v>
      </c>
      <c r="J2702" s="623" t="s">
        <v>2556</v>
      </c>
      <c r="K2702" s="165" t="s">
        <v>7374</v>
      </c>
    </row>
    <row r="2703" spans="1:12" ht="17.25" customHeight="1" x14ac:dyDescent="0.25">
      <c r="A2703" s="620" t="s">
        <v>7383</v>
      </c>
      <c r="B2703" s="498" t="s">
        <v>7384</v>
      </c>
      <c r="C2703" s="298" t="s">
        <v>14414</v>
      </c>
      <c r="F2703" s="298" t="s">
        <v>10143</v>
      </c>
      <c r="G2703" s="594" t="s">
        <v>2240</v>
      </c>
      <c r="H2703" s="594" t="s">
        <v>10179</v>
      </c>
      <c r="J2703" s="623" t="s">
        <v>7375</v>
      </c>
      <c r="K2703" s="165" t="s">
        <v>7376</v>
      </c>
    </row>
    <row r="2704" spans="1:12" ht="17.25" customHeight="1" x14ac:dyDescent="0.25">
      <c r="A2704" s="620" t="s">
        <v>7359</v>
      </c>
      <c r="B2704" s="498" t="s">
        <v>7360</v>
      </c>
      <c r="C2704" s="298" t="s">
        <v>14419</v>
      </c>
      <c r="F2704" s="298" t="s">
        <v>10143</v>
      </c>
      <c r="G2704" s="594" t="s">
        <v>95</v>
      </c>
      <c r="H2704" s="594" t="s">
        <v>6440</v>
      </c>
      <c r="J2704" s="623" t="s">
        <v>2535</v>
      </c>
      <c r="K2704" s="165" t="s">
        <v>7377</v>
      </c>
    </row>
    <row r="2705" spans="1:13" ht="17.25" customHeight="1" x14ac:dyDescent="0.25">
      <c r="A2705" s="620" t="s">
        <v>7359</v>
      </c>
      <c r="B2705" s="498" t="s">
        <v>7360</v>
      </c>
      <c r="C2705" s="298" t="s">
        <v>14420</v>
      </c>
      <c r="F2705" s="298" t="s">
        <v>10143</v>
      </c>
      <c r="G2705" s="594" t="s">
        <v>2240</v>
      </c>
      <c r="H2705" s="594" t="s">
        <v>10179</v>
      </c>
      <c r="J2705" s="623" t="s">
        <v>2013</v>
      </c>
      <c r="K2705" s="165" t="s">
        <v>1830</v>
      </c>
    </row>
    <row r="2706" spans="1:13" ht="17.25" customHeight="1" x14ac:dyDescent="0.25">
      <c r="A2706" s="620" t="s">
        <v>2534</v>
      </c>
      <c r="B2706" s="498" t="s">
        <v>8135</v>
      </c>
      <c r="C2706" s="298" t="s">
        <v>14421</v>
      </c>
      <c r="F2706" s="298" t="s">
        <v>10143</v>
      </c>
      <c r="G2706" s="594" t="s">
        <v>95</v>
      </c>
      <c r="H2706" s="594" t="s">
        <v>6440</v>
      </c>
      <c r="J2706" s="614" t="s">
        <v>2534</v>
      </c>
      <c r="K2706" s="625" t="s">
        <v>7378</v>
      </c>
      <c r="L2706" s="505"/>
      <c r="M2706" s="505"/>
    </row>
    <row r="2707" spans="1:13" ht="17.25" customHeight="1" x14ac:dyDescent="0.25">
      <c r="A2707" s="620" t="s">
        <v>2534</v>
      </c>
      <c r="B2707" s="498" t="s">
        <v>8135</v>
      </c>
      <c r="C2707" s="298" t="s">
        <v>14422</v>
      </c>
      <c r="F2707" s="298" t="s">
        <v>10143</v>
      </c>
      <c r="G2707" s="594" t="s">
        <v>2240</v>
      </c>
      <c r="H2707" s="594" t="s">
        <v>10179</v>
      </c>
      <c r="J2707" s="614" t="s">
        <v>7379</v>
      </c>
      <c r="K2707" s="625" t="s">
        <v>7380</v>
      </c>
      <c r="L2707" s="505"/>
    </row>
    <row r="2708" spans="1:13" ht="17.25" customHeight="1" x14ac:dyDescent="0.25">
      <c r="A2708" s="620" t="s">
        <v>7379</v>
      </c>
      <c r="B2708" s="498" t="s">
        <v>7380</v>
      </c>
      <c r="C2708" s="298" t="s">
        <v>14423</v>
      </c>
      <c r="F2708" s="298" t="s">
        <v>10143</v>
      </c>
      <c r="G2708" s="594" t="s">
        <v>95</v>
      </c>
      <c r="H2708" s="594" t="s">
        <v>6440</v>
      </c>
      <c r="J2708" s="614" t="s">
        <v>7381</v>
      </c>
      <c r="K2708" s="625" t="s">
        <v>7382</v>
      </c>
    </row>
    <row r="2709" spans="1:13" ht="17.25" customHeight="1" x14ac:dyDescent="0.25">
      <c r="A2709" s="620" t="s">
        <v>7379</v>
      </c>
      <c r="B2709" s="498" t="s">
        <v>7380</v>
      </c>
      <c r="C2709" s="298" t="s">
        <v>14424</v>
      </c>
      <c r="F2709" s="298" t="s">
        <v>10143</v>
      </c>
      <c r="G2709" s="594" t="s">
        <v>2240</v>
      </c>
      <c r="H2709" s="594" t="s">
        <v>10179</v>
      </c>
      <c r="J2709" s="623" t="s">
        <v>7383</v>
      </c>
      <c r="K2709" s="165" t="s">
        <v>7384</v>
      </c>
    </row>
    <row r="2710" spans="1:13" ht="17.25" customHeight="1" x14ac:dyDescent="0.25">
      <c r="A2710" s="620" t="s">
        <v>7381</v>
      </c>
      <c r="B2710" s="498" t="s">
        <v>7382</v>
      </c>
      <c r="C2710" s="298" t="s">
        <v>14425</v>
      </c>
      <c r="F2710" s="298" t="s">
        <v>10143</v>
      </c>
      <c r="G2710" s="594" t="s">
        <v>95</v>
      </c>
      <c r="H2710" s="594" t="s">
        <v>6440</v>
      </c>
      <c r="J2710" s="623" t="s">
        <v>8261</v>
      </c>
      <c r="K2710" s="165" t="s">
        <v>8262</v>
      </c>
    </row>
    <row r="2711" spans="1:13" ht="17.25" customHeight="1" x14ac:dyDescent="0.25">
      <c r="A2711" s="620" t="s">
        <v>7381</v>
      </c>
      <c r="B2711" s="498" t="s">
        <v>7382</v>
      </c>
      <c r="C2711" s="298" t="s">
        <v>14426</v>
      </c>
      <c r="F2711" s="298" t="s">
        <v>10143</v>
      </c>
      <c r="G2711" s="594" t="s">
        <v>2240</v>
      </c>
      <c r="H2711" s="594" t="s">
        <v>10179</v>
      </c>
    </row>
    <row r="2712" spans="1:13" x14ac:dyDescent="0.25">
      <c r="F2712" s="298" t="s">
        <v>10143</v>
      </c>
      <c r="G2712" s="298" t="s">
        <v>10143</v>
      </c>
    </row>
    <row r="2713" spans="1:13" x14ac:dyDescent="0.25">
      <c r="F2713" s="298" t="s">
        <v>10143</v>
      </c>
      <c r="G2713" s="298" t="s">
        <v>10143</v>
      </c>
    </row>
    <row r="2714" spans="1:13" x14ac:dyDescent="0.25">
      <c r="F2714" s="298" t="s">
        <v>10143</v>
      </c>
      <c r="G2714" s="298" t="s">
        <v>10143</v>
      </c>
    </row>
    <row r="2715" spans="1:13" x14ac:dyDescent="0.25">
      <c r="F2715" s="298" t="s">
        <v>10143</v>
      </c>
      <c r="G2715" s="298" t="s">
        <v>10143</v>
      </c>
    </row>
    <row r="2716" spans="1:13" x14ac:dyDescent="0.25">
      <c r="F2716" s="298" t="s">
        <v>10143</v>
      </c>
      <c r="G2716" s="298" t="s">
        <v>10143</v>
      </c>
    </row>
    <row r="2717" spans="1:13" x14ac:dyDescent="0.25">
      <c r="F2717" s="298" t="s">
        <v>10143</v>
      </c>
      <c r="G2717" s="298" t="s">
        <v>10143</v>
      </c>
    </row>
    <row r="2718" spans="1:13" x14ac:dyDescent="0.25">
      <c r="F2718" s="298" t="s">
        <v>10143</v>
      </c>
      <c r="G2718" s="298" t="s">
        <v>10143</v>
      </c>
    </row>
    <row r="2719" spans="1:13" x14ac:dyDescent="0.25">
      <c r="F2719" s="298" t="s">
        <v>10143</v>
      </c>
      <c r="G2719" s="298" t="s">
        <v>10143</v>
      </c>
    </row>
    <row r="2720" spans="1:13" x14ac:dyDescent="0.25">
      <c r="F2720" s="298" t="s">
        <v>10143</v>
      </c>
      <c r="G2720" s="298" t="s">
        <v>10143</v>
      </c>
    </row>
    <row r="2721" spans="6:7" x14ac:dyDescent="0.25">
      <c r="F2721" s="298" t="s">
        <v>10143</v>
      </c>
      <c r="G2721" s="298" t="s">
        <v>10143</v>
      </c>
    </row>
    <row r="2722" spans="6:7" x14ac:dyDescent="0.25">
      <c r="F2722" s="298" t="s">
        <v>10143</v>
      </c>
      <c r="G2722" s="298" t="s">
        <v>10143</v>
      </c>
    </row>
    <row r="2723" spans="6:7" x14ac:dyDescent="0.25">
      <c r="F2723" s="298" t="s">
        <v>10143</v>
      </c>
      <c r="G2723" s="298" t="s">
        <v>10143</v>
      </c>
    </row>
    <row r="2724" spans="6:7" x14ac:dyDescent="0.25">
      <c r="F2724" s="298" t="s">
        <v>10143</v>
      </c>
      <c r="G2724" s="298" t="s">
        <v>10143</v>
      </c>
    </row>
    <row r="2725" spans="6:7" x14ac:dyDescent="0.25">
      <c r="F2725" s="298" t="s">
        <v>10143</v>
      </c>
      <c r="G2725" s="298" t="s">
        <v>10143</v>
      </c>
    </row>
    <row r="2726" spans="6:7" x14ac:dyDescent="0.25">
      <c r="F2726" s="298" t="s">
        <v>10143</v>
      </c>
      <c r="G2726" s="298" t="s">
        <v>10143</v>
      </c>
    </row>
    <row r="2727" spans="6:7" x14ac:dyDescent="0.25">
      <c r="F2727" s="298" t="s">
        <v>10143</v>
      </c>
      <c r="G2727" s="298" t="s">
        <v>10143</v>
      </c>
    </row>
    <row r="2728" spans="6:7" x14ac:dyDescent="0.25">
      <c r="F2728" s="298" t="s">
        <v>10143</v>
      </c>
      <c r="G2728" s="298" t="s">
        <v>10143</v>
      </c>
    </row>
    <row r="2729" spans="6:7" x14ac:dyDescent="0.25">
      <c r="F2729" s="298" t="s">
        <v>10143</v>
      </c>
      <c r="G2729" s="298" t="s">
        <v>10143</v>
      </c>
    </row>
    <row r="2730" spans="6:7" x14ac:dyDescent="0.25">
      <c r="F2730" s="298" t="s">
        <v>10143</v>
      </c>
      <c r="G2730" s="298" t="s">
        <v>10143</v>
      </c>
    </row>
    <row r="2731" spans="6:7" x14ac:dyDescent="0.25">
      <c r="F2731" s="298" t="s">
        <v>10143</v>
      </c>
      <c r="G2731" s="298" t="s">
        <v>10143</v>
      </c>
    </row>
    <row r="2732" spans="6:7" x14ac:dyDescent="0.25">
      <c r="F2732" s="298" t="s">
        <v>10143</v>
      </c>
      <c r="G2732" s="298" t="s">
        <v>10143</v>
      </c>
    </row>
    <row r="2733" spans="6:7" x14ac:dyDescent="0.25">
      <c r="F2733" s="298" t="s">
        <v>10143</v>
      </c>
      <c r="G2733" s="298" t="s">
        <v>10143</v>
      </c>
    </row>
    <row r="2734" spans="6:7" x14ac:dyDescent="0.25">
      <c r="F2734" s="298" t="s">
        <v>10143</v>
      </c>
      <c r="G2734" s="298" t="s">
        <v>10143</v>
      </c>
    </row>
    <row r="2735" spans="6:7" x14ac:dyDescent="0.25">
      <c r="F2735" s="298" t="s">
        <v>10143</v>
      </c>
      <c r="G2735" s="298" t="s">
        <v>10143</v>
      </c>
    </row>
    <row r="2736" spans="6:7" x14ac:dyDescent="0.25">
      <c r="F2736" s="298" t="s">
        <v>10143</v>
      </c>
      <c r="G2736" s="298" t="s">
        <v>10143</v>
      </c>
    </row>
    <row r="2737" spans="6:7" x14ac:dyDescent="0.25">
      <c r="F2737" s="298" t="s">
        <v>10143</v>
      </c>
      <c r="G2737" s="298" t="s">
        <v>10143</v>
      </c>
    </row>
    <row r="2738" spans="6:7" x14ac:dyDescent="0.25">
      <c r="F2738" s="298" t="s">
        <v>10143</v>
      </c>
      <c r="G2738" s="298" t="s">
        <v>10143</v>
      </c>
    </row>
    <row r="2739" spans="6:7" x14ac:dyDescent="0.25">
      <c r="F2739" s="298" t="s">
        <v>10143</v>
      </c>
      <c r="G2739" s="298" t="s">
        <v>10143</v>
      </c>
    </row>
    <row r="2740" spans="6:7" x14ac:dyDescent="0.25">
      <c r="F2740" s="298" t="s">
        <v>10143</v>
      </c>
      <c r="G2740" s="298" t="s">
        <v>10143</v>
      </c>
    </row>
    <row r="2741" spans="6:7" x14ac:dyDescent="0.25">
      <c r="F2741" s="298" t="s">
        <v>10143</v>
      </c>
      <c r="G2741" s="298" t="s">
        <v>10143</v>
      </c>
    </row>
    <row r="2742" spans="6:7" x14ac:dyDescent="0.25">
      <c r="F2742" s="298" t="s">
        <v>10143</v>
      </c>
      <c r="G2742" s="298" t="s">
        <v>10143</v>
      </c>
    </row>
    <row r="2743" spans="6:7" x14ac:dyDescent="0.25">
      <c r="F2743" s="298" t="s">
        <v>10143</v>
      </c>
      <c r="G2743" s="298" t="s">
        <v>10143</v>
      </c>
    </row>
    <row r="2744" spans="6:7" x14ac:dyDescent="0.25">
      <c r="F2744" s="298" t="s">
        <v>10143</v>
      </c>
      <c r="G2744" s="298" t="s">
        <v>10143</v>
      </c>
    </row>
    <row r="2745" spans="6:7" x14ac:dyDescent="0.25">
      <c r="F2745" s="298" t="s">
        <v>10143</v>
      </c>
      <c r="G2745" s="298" t="s">
        <v>10143</v>
      </c>
    </row>
    <row r="2746" spans="6:7" x14ac:dyDescent="0.25">
      <c r="F2746" s="298" t="s">
        <v>10143</v>
      </c>
      <c r="G2746" s="298" t="s">
        <v>10143</v>
      </c>
    </row>
    <row r="2747" spans="6:7" x14ac:dyDescent="0.25">
      <c r="F2747" s="298" t="s">
        <v>10143</v>
      </c>
      <c r="G2747" s="298" t="s">
        <v>10143</v>
      </c>
    </row>
    <row r="2748" spans="6:7" x14ac:dyDescent="0.25">
      <c r="F2748" s="298" t="s">
        <v>10143</v>
      </c>
      <c r="G2748" s="298" t="s">
        <v>10143</v>
      </c>
    </row>
    <row r="2749" spans="6:7" x14ac:dyDescent="0.25">
      <c r="F2749" s="298" t="s">
        <v>10143</v>
      </c>
      <c r="G2749" s="298" t="s">
        <v>10143</v>
      </c>
    </row>
    <row r="2750" spans="6:7" x14ac:dyDescent="0.25">
      <c r="F2750" s="298" t="s">
        <v>10143</v>
      </c>
      <c r="G2750" s="298" t="s">
        <v>10143</v>
      </c>
    </row>
    <row r="2751" spans="6:7" x14ac:dyDescent="0.25">
      <c r="F2751" s="298" t="s">
        <v>10143</v>
      </c>
      <c r="G2751" s="298" t="s">
        <v>10143</v>
      </c>
    </row>
    <row r="2752" spans="6:7" x14ac:dyDescent="0.25">
      <c r="F2752" s="298" t="s">
        <v>10143</v>
      </c>
      <c r="G2752" s="298" t="s">
        <v>10143</v>
      </c>
    </row>
    <row r="2753" spans="6:7" x14ac:dyDescent="0.25">
      <c r="F2753" s="298" t="s">
        <v>10143</v>
      </c>
      <c r="G2753" s="298" t="s">
        <v>10143</v>
      </c>
    </row>
    <row r="2754" spans="6:7" x14ac:dyDescent="0.25">
      <c r="F2754" s="298" t="s">
        <v>10143</v>
      </c>
      <c r="G2754" s="298" t="s">
        <v>10143</v>
      </c>
    </row>
    <row r="2755" spans="6:7" x14ac:dyDescent="0.25">
      <c r="F2755" s="298" t="s">
        <v>10143</v>
      </c>
      <c r="G2755" s="298" t="s">
        <v>10143</v>
      </c>
    </row>
    <row r="2756" spans="6:7" x14ac:dyDescent="0.25">
      <c r="F2756" s="298" t="s">
        <v>10143</v>
      </c>
      <c r="G2756" s="298" t="s">
        <v>10143</v>
      </c>
    </row>
    <row r="2757" spans="6:7" x14ac:dyDescent="0.25">
      <c r="F2757" s="298" t="s">
        <v>10143</v>
      </c>
      <c r="G2757" s="298" t="s">
        <v>10143</v>
      </c>
    </row>
    <row r="2758" spans="6:7" x14ac:dyDescent="0.25">
      <c r="F2758" s="298" t="s">
        <v>10143</v>
      </c>
      <c r="G2758" s="298" t="s">
        <v>10143</v>
      </c>
    </row>
    <row r="2759" spans="6:7" x14ac:dyDescent="0.25">
      <c r="F2759" s="298" t="s">
        <v>10143</v>
      </c>
      <c r="G2759" s="298" t="s">
        <v>10143</v>
      </c>
    </row>
    <row r="2760" spans="6:7" x14ac:dyDescent="0.25">
      <c r="F2760" s="298" t="s">
        <v>10143</v>
      </c>
      <c r="G2760" s="298" t="s">
        <v>10143</v>
      </c>
    </row>
    <row r="2761" spans="6:7" x14ac:dyDescent="0.25">
      <c r="F2761" s="298" t="s">
        <v>10143</v>
      </c>
      <c r="G2761" s="298" t="s">
        <v>10143</v>
      </c>
    </row>
    <row r="2762" spans="6:7" x14ac:dyDescent="0.25">
      <c r="F2762" s="298" t="s">
        <v>10143</v>
      </c>
      <c r="G2762" s="298" t="s">
        <v>10143</v>
      </c>
    </row>
    <row r="2763" spans="6:7" x14ac:dyDescent="0.25">
      <c r="F2763" s="298" t="s">
        <v>10143</v>
      </c>
      <c r="G2763" s="298" t="s">
        <v>10143</v>
      </c>
    </row>
    <row r="2764" spans="6:7" x14ac:dyDescent="0.25">
      <c r="F2764" s="298" t="s">
        <v>10143</v>
      </c>
      <c r="G2764" s="298" t="s">
        <v>10143</v>
      </c>
    </row>
    <row r="2765" spans="6:7" x14ac:dyDescent="0.25">
      <c r="F2765" s="298" t="s">
        <v>10143</v>
      </c>
      <c r="G2765" s="298" t="s">
        <v>10143</v>
      </c>
    </row>
    <row r="2766" spans="6:7" x14ac:dyDescent="0.25">
      <c r="F2766" s="298" t="s">
        <v>10143</v>
      </c>
      <c r="G2766" s="298" t="s">
        <v>10143</v>
      </c>
    </row>
    <row r="2767" spans="6:7" x14ac:dyDescent="0.25">
      <c r="F2767" s="298" t="s">
        <v>10143</v>
      </c>
      <c r="G2767" s="298" t="s">
        <v>10143</v>
      </c>
    </row>
    <row r="2768" spans="6:7" x14ac:dyDescent="0.25">
      <c r="F2768" s="298" t="s">
        <v>10143</v>
      </c>
      <c r="G2768" s="298" t="s">
        <v>10143</v>
      </c>
    </row>
    <row r="2769" spans="6:7" x14ac:dyDescent="0.25">
      <c r="F2769" s="298" t="s">
        <v>10143</v>
      </c>
      <c r="G2769" s="298" t="s">
        <v>10143</v>
      </c>
    </row>
    <row r="2770" spans="6:7" x14ac:dyDescent="0.25">
      <c r="F2770" s="298" t="s">
        <v>10143</v>
      </c>
      <c r="G2770" s="298" t="s">
        <v>10143</v>
      </c>
    </row>
    <row r="2771" spans="6:7" x14ac:dyDescent="0.25">
      <c r="F2771" s="298" t="s">
        <v>10143</v>
      </c>
      <c r="G2771" s="298" t="s">
        <v>10143</v>
      </c>
    </row>
    <row r="2772" spans="6:7" x14ac:dyDescent="0.25">
      <c r="F2772" s="298" t="s">
        <v>10143</v>
      </c>
      <c r="G2772" s="298" t="s">
        <v>10143</v>
      </c>
    </row>
    <row r="2773" spans="6:7" x14ac:dyDescent="0.25">
      <c r="F2773" s="298" t="s">
        <v>10143</v>
      </c>
      <c r="G2773" s="298" t="s">
        <v>10143</v>
      </c>
    </row>
    <row r="2774" spans="6:7" x14ac:dyDescent="0.25">
      <c r="F2774" s="298" t="s">
        <v>10143</v>
      </c>
      <c r="G2774" s="298" t="s">
        <v>10143</v>
      </c>
    </row>
    <row r="2775" spans="6:7" x14ac:dyDescent="0.25">
      <c r="F2775" s="298" t="s">
        <v>10143</v>
      </c>
      <c r="G2775" s="298" t="s">
        <v>10143</v>
      </c>
    </row>
    <row r="2776" spans="6:7" x14ac:dyDescent="0.25">
      <c r="F2776" s="298" t="s">
        <v>10143</v>
      </c>
      <c r="G2776" s="298" t="s">
        <v>10143</v>
      </c>
    </row>
    <row r="2777" spans="6:7" x14ac:dyDescent="0.25">
      <c r="F2777" s="298" t="s">
        <v>10143</v>
      </c>
      <c r="G2777" s="298" t="s">
        <v>10143</v>
      </c>
    </row>
    <row r="2778" spans="6:7" x14ac:dyDescent="0.25">
      <c r="F2778" s="298" t="s">
        <v>10143</v>
      </c>
      <c r="G2778" s="298" t="s">
        <v>10143</v>
      </c>
    </row>
    <row r="2779" spans="6:7" x14ac:dyDescent="0.25">
      <c r="F2779" s="298" t="s">
        <v>10143</v>
      </c>
      <c r="G2779" s="298" t="s">
        <v>10143</v>
      </c>
    </row>
    <row r="2780" spans="6:7" x14ac:dyDescent="0.25">
      <c r="F2780" s="298" t="s">
        <v>10143</v>
      </c>
      <c r="G2780" s="298" t="s">
        <v>10143</v>
      </c>
    </row>
    <row r="2781" spans="6:7" x14ac:dyDescent="0.25">
      <c r="F2781" s="298" t="s">
        <v>10143</v>
      </c>
      <c r="G2781" s="298" t="s">
        <v>10143</v>
      </c>
    </row>
    <row r="2782" spans="6:7" x14ac:dyDescent="0.25">
      <c r="F2782" s="298" t="s">
        <v>10143</v>
      </c>
      <c r="G2782" s="298" t="s">
        <v>10143</v>
      </c>
    </row>
    <row r="2783" spans="6:7" x14ac:dyDescent="0.25">
      <c r="F2783" s="298" t="s">
        <v>10143</v>
      </c>
      <c r="G2783" s="298" t="s">
        <v>10143</v>
      </c>
    </row>
    <row r="2784" spans="6:7" x14ac:dyDescent="0.25">
      <c r="F2784" s="298" t="s">
        <v>10143</v>
      </c>
      <c r="G2784" s="298" t="s">
        <v>10143</v>
      </c>
    </row>
    <row r="2785" spans="6:7" x14ac:dyDescent="0.25">
      <c r="F2785" s="298" t="s">
        <v>10143</v>
      </c>
      <c r="G2785" s="298" t="s">
        <v>10143</v>
      </c>
    </row>
    <row r="2786" spans="6:7" x14ac:dyDescent="0.25">
      <c r="F2786" s="298" t="s">
        <v>10143</v>
      </c>
      <c r="G2786" s="298" t="s">
        <v>10143</v>
      </c>
    </row>
    <row r="2787" spans="6:7" x14ac:dyDescent="0.25">
      <c r="F2787" s="298" t="s">
        <v>10143</v>
      </c>
      <c r="G2787" s="298" t="s">
        <v>10143</v>
      </c>
    </row>
    <row r="2788" spans="6:7" x14ac:dyDescent="0.25">
      <c r="F2788" s="298" t="s">
        <v>10143</v>
      </c>
      <c r="G2788" s="298" t="s">
        <v>10143</v>
      </c>
    </row>
    <row r="2789" spans="6:7" x14ac:dyDescent="0.25">
      <c r="F2789" s="298" t="s">
        <v>10143</v>
      </c>
      <c r="G2789" s="298" t="s">
        <v>10143</v>
      </c>
    </row>
    <row r="2790" spans="6:7" x14ac:dyDescent="0.25">
      <c r="F2790" s="298" t="s">
        <v>10143</v>
      </c>
      <c r="G2790" s="298" t="s">
        <v>10143</v>
      </c>
    </row>
    <row r="2791" spans="6:7" x14ac:dyDescent="0.25">
      <c r="F2791" s="298" t="s">
        <v>10143</v>
      </c>
      <c r="G2791" s="298" t="s">
        <v>10143</v>
      </c>
    </row>
    <row r="2792" spans="6:7" x14ac:dyDescent="0.25">
      <c r="F2792" s="298" t="s">
        <v>10143</v>
      </c>
      <c r="G2792" s="298" t="s">
        <v>10143</v>
      </c>
    </row>
    <row r="2793" spans="6:7" x14ac:dyDescent="0.25">
      <c r="F2793" s="298" t="s">
        <v>10143</v>
      </c>
      <c r="G2793" s="298" t="s">
        <v>10143</v>
      </c>
    </row>
    <row r="2794" spans="6:7" x14ac:dyDescent="0.25">
      <c r="F2794" s="298" t="s">
        <v>10143</v>
      </c>
      <c r="G2794" s="298" t="s">
        <v>10143</v>
      </c>
    </row>
    <row r="2795" spans="6:7" x14ac:dyDescent="0.25">
      <c r="F2795" s="298" t="s">
        <v>10143</v>
      </c>
      <c r="G2795" s="298" t="s">
        <v>10143</v>
      </c>
    </row>
    <row r="2796" spans="6:7" x14ac:dyDescent="0.25">
      <c r="F2796" s="298" t="s">
        <v>10143</v>
      </c>
      <c r="G2796" s="298" t="s">
        <v>10143</v>
      </c>
    </row>
    <row r="2797" spans="6:7" x14ac:dyDescent="0.25">
      <c r="F2797" s="298" t="s">
        <v>10143</v>
      </c>
      <c r="G2797" s="298" t="s">
        <v>10143</v>
      </c>
    </row>
    <row r="2798" spans="6:7" x14ac:dyDescent="0.25">
      <c r="F2798" s="298" t="s">
        <v>10143</v>
      </c>
      <c r="G2798" s="298" t="s">
        <v>10143</v>
      </c>
    </row>
    <row r="2799" spans="6:7" x14ac:dyDescent="0.25">
      <c r="F2799" s="298" t="s">
        <v>10143</v>
      </c>
      <c r="G2799" s="298" t="s">
        <v>10143</v>
      </c>
    </row>
    <row r="2800" spans="6:7" x14ac:dyDescent="0.25">
      <c r="F2800" s="298" t="s">
        <v>10143</v>
      </c>
      <c r="G2800" s="298" t="s">
        <v>10143</v>
      </c>
    </row>
    <row r="2801" spans="6:7" x14ac:dyDescent="0.25">
      <c r="F2801" s="298" t="s">
        <v>10143</v>
      </c>
      <c r="G2801" s="298" t="s">
        <v>10143</v>
      </c>
    </row>
    <row r="2802" spans="6:7" x14ac:dyDescent="0.25">
      <c r="F2802" s="298" t="s">
        <v>10143</v>
      </c>
      <c r="G2802" s="298" t="s">
        <v>10143</v>
      </c>
    </row>
    <row r="2803" spans="6:7" x14ac:dyDescent="0.25">
      <c r="F2803" s="298" t="s">
        <v>10143</v>
      </c>
      <c r="G2803" s="298" t="s">
        <v>10143</v>
      </c>
    </row>
    <row r="2804" spans="6:7" x14ac:dyDescent="0.25">
      <c r="F2804" s="298" t="s">
        <v>10143</v>
      </c>
      <c r="G2804" s="298" t="s">
        <v>10143</v>
      </c>
    </row>
    <row r="2805" spans="6:7" x14ac:dyDescent="0.25">
      <c r="F2805" s="298" t="s">
        <v>10143</v>
      </c>
      <c r="G2805" s="298" t="s">
        <v>10143</v>
      </c>
    </row>
    <row r="2806" spans="6:7" x14ac:dyDescent="0.25">
      <c r="F2806" s="298" t="s">
        <v>10143</v>
      </c>
      <c r="G2806" s="298" t="s">
        <v>10143</v>
      </c>
    </row>
    <row r="2807" spans="6:7" x14ac:dyDescent="0.25">
      <c r="F2807" s="298" t="s">
        <v>10143</v>
      </c>
      <c r="G2807" s="298" t="s">
        <v>10143</v>
      </c>
    </row>
    <row r="2808" spans="6:7" x14ac:dyDescent="0.25">
      <c r="F2808" s="298" t="s">
        <v>10143</v>
      </c>
      <c r="G2808" s="298" t="s">
        <v>10143</v>
      </c>
    </row>
    <row r="2809" spans="6:7" x14ac:dyDescent="0.25">
      <c r="F2809" s="298" t="s">
        <v>10143</v>
      </c>
      <c r="G2809" s="298" t="s">
        <v>10143</v>
      </c>
    </row>
    <row r="2810" spans="6:7" x14ac:dyDescent="0.25">
      <c r="F2810" s="298" t="s">
        <v>10143</v>
      </c>
      <c r="G2810" s="298" t="s">
        <v>10143</v>
      </c>
    </row>
    <row r="2811" spans="6:7" x14ac:dyDescent="0.25">
      <c r="F2811" s="298" t="s">
        <v>10143</v>
      </c>
      <c r="G2811" s="298" t="s">
        <v>10143</v>
      </c>
    </row>
    <row r="2812" spans="6:7" x14ac:dyDescent="0.25">
      <c r="F2812" s="298" t="s">
        <v>10143</v>
      </c>
      <c r="G2812" s="298" t="s">
        <v>10143</v>
      </c>
    </row>
    <row r="2813" spans="6:7" x14ac:dyDescent="0.25">
      <c r="F2813" s="298" t="s">
        <v>10143</v>
      </c>
      <c r="G2813" s="298" t="s">
        <v>10143</v>
      </c>
    </row>
    <row r="2814" spans="6:7" x14ac:dyDescent="0.25">
      <c r="F2814" s="298" t="s">
        <v>10143</v>
      </c>
      <c r="G2814" s="298" t="s">
        <v>10143</v>
      </c>
    </row>
    <row r="2815" spans="6:7" x14ac:dyDescent="0.25">
      <c r="F2815" s="298" t="s">
        <v>10143</v>
      </c>
      <c r="G2815" s="298" t="s">
        <v>10143</v>
      </c>
    </row>
    <row r="2816" spans="6:7" x14ac:dyDescent="0.25">
      <c r="F2816" s="298" t="s">
        <v>10143</v>
      </c>
      <c r="G2816" s="298" t="s">
        <v>10143</v>
      </c>
    </row>
    <row r="2817" spans="6:7" x14ac:dyDescent="0.25">
      <c r="F2817" s="298" t="s">
        <v>10143</v>
      </c>
      <c r="G2817" s="298" t="s">
        <v>10143</v>
      </c>
    </row>
    <row r="2818" spans="6:7" x14ac:dyDescent="0.25">
      <c r="F2818" s="298" t="s">
        <v>10143</v>
      </c>
      <c r="G2818" s="298" t="s">
        <v>10143</v>
      </c>
    </row>
    <row r="2819" spans="6:7" x14ac:dyDescent="0.25">
      <c r="F2819" s="298" t="s">
        <v>10143</v>
      </c>
      <c r="G2819" s="298" t="s">
        <v>10143</v>
      </c>
    </row>
    <row r="2820" spans="6:7" x14ac:dyDescent="0.25">
      <c r="F2820" s="298" t="s">
        <v>10143</v>
      </c>
      <c r="G2820" s="298" t="s">
        <v>10143</v>
      </c>
    </row>
    <row r="2821" spans="6:7" x14ac:dyDescent="0.25">
      <c r="F2821" s="298" t="s">
        <v>10143</v>
      </c>
      <c r="G2821" s="298" t="s">
        <v>10143</v>
      </c>
    </row>
    <row r="2822" spans="6:7" x14ac:dyDescent="0.25">
      <c r="F2822" s="298" t="s">
        <v>10143</v>
      </c>
      <c r="G2822" s="298" t="s">
        <v>10143</v>
      </c>
    </row>
    <row r="2823" spans="6:7" x14ac:dyDescent="0.25">
      <c r="F2823" s="298" t="s">
        <v>10143</v>
      </c>
      <c r="G2823" s="298" t="s">
        <v>10143</v>
      </c>
    </row>
    <row r="2824" spans="6:7" x14ac:dyDescent="0.25">
      <c r="F2824" s="298" t="s">
        <v>10143</v>
      </c>
      <c r="G2824" s="298" t="s">
        <v>10143</v>
      </c>
    </row>
    <row r="2825" spans="6:7" x14ac:dyDescent="0.25">
      <c r="F2825" s="298" t="s">
        <v>10143</v>
      </c>
      <c r="G2825" s="298" t="s">
        <v>10143</v>
      </c>
    </row>
    <row r="2826" spans="6:7" x14ac:dyDescent="0.25">
      <c r="F2826" s="298" t="s">
        <v>10143</v>
      </c>
      <c r="G2826" s="298" t="s">
        <v>10143</v>
      </c>
    </row>
    <row r="2827" spans="6:7" x14ac:dyDescent="0.25">
      <c r="F2827" s="298" t="s">
        <v>10143</v>
      </c>
      <c r="G2827" s="298" t="s">
        <v>10143</v>
      </c>
    </row>
    <row r="2828" spans="6:7" x14ac:dyDescent="0.25">
      <c r="F2828" s="298" t="s">
        <v>10143</v>
      </c>
      <c r="G2828" s="298" t="s">
        <v>10143</v>
      </c>
    </row>
    <row r="2829" spans="6:7" x14ac:dyDescent="0.25">
      <c r="F2829" s="298" t="s">
        <v>10143</v>
      </c>
      <c r="G2829" s="298" t="s">
        <v>10143</v>
      </c>
    </row>
    <row r="2830" spans="6:7" x14ac:dyDescent="0.25">
      <c r="F2830" s="298" t="s">
        <v>10143</v>
      </c>
      <c r="G2830" s="298" t="s">
        <v>10143</v>
      </c>
    </row>
    <row r="2831" spans="6:7" x14ac:dyDescent="0.25">
      <c r="F2831" s="298" t="s">
        <v>10143</v>
      </c>
      <c r="G2831" s="298" t="s">
        <v>10143</v>
      </c>
    </row>
    <row r="2832" spans="6:7" x14ac:dyDescent="0.25">
      <c r="F2832" s="298" t="s">
        <v>10143</v>
      </c>
      <c r="G2832" s="298" t="s">
        <v>10143</v>
      </c>
    </row>
    <row r="2833" spans="6:7" x14ac:dyDescent="0.25">
      <c r="F2833" s="298" t="s">
        <v>10143</v>
      </c>
      <c r="G2833" s="298" t="s">
        <v>10143</v>
      </c>
    </row>
    <row r="2834" spans="6:7" x14ac:dyDescent="0.25">
      <c r="F2834" s="298" t="s">
        <v>10143</v>
      </c>
      <c r="G2834" s="298" t="s">
        <v>10143</v>
      </c>
    </row>
    <row r="2835" spans="6:7" x14ac:dyDescent="0.25">
      <c r="F2835" s="298" t="s">
        <v>10143</v>
      </c>
      <c r="G2835" s="298" t="s">
        <v>10143</v>
      </c>
    </row>
    <row r="2836" spans="6:7" x14ac:dyDescent="0.25">
      <c r="F2836" s="298" t="s">
        <v>10143</v>
      </c>
      <c r="G2836" s="298" t="s">
        <v>10143</v>
      </c>
    </row>
    <row r="2837" spans="6:7" x14ac:dyDescent="0.25">
      <c r="F2837" s="298" t="s">
        <v>10143</v>
      </c>
      <c r="G2837" s="298" t="s">
        <v>10143</v>
      </c>
    </row>
    <row r="2838" spans="6:7" x14ac:dyDescent="0.25">
      <c r="F2838" s="298" t="s">
        <v>10143</v>
      </c>
      <c r="G2838" s="298" t="s">
        <v>10143</v>
      </c>
    </row>
    <row r="2839" spans="6:7" x14ac:dyDescent="0.25">
      <c r="F2839" s="298" t="s">
        <v>10143</v>
      </c>
      <c r="G2839" s="298" t="s">
        <v>10143</v>
      </c>
    </row>
    <row r="2840" spans="6:7" x14ac:dyDescent="0.25">
      <c r="F2840" s="298" t="s">
        <v>10143</v>
      </c>
      <c r="G2840" s="298" t="s">
        <v>10143</v>
      </c>
    </row>
    <row r="2841" spans="6:7" x14ac:dyDescent="0.25">
      <c r="F2841" s="298" t="s">
        <v>10143</v>
      </c>
      <c r="G2841" s="298" t="s">
        <v>10143</v>
      </c>
    </row>
    <row r="2842" spans="6:7" x14ac:dyDescent="0.25">
      <c r="F2842" s="298" t="s">
        <v>10143</v>
      </c>
      <c r="G2842" s="298" t="s">
        <v>10143</v>
      </c>
    </row>
    <row r="2843" spans="6:7" x14ac:dyDescent="0.25">
      <c r="F2843" s="298" t="s">
        <v>10143</v>
      </c>
      <c r="G2843" s="298" t="s">
        <v>10143</v>
      </c>
    </row>
    <row r="2844" spans="6:7" x14ac:dyDescent="0.25">
      <c r="F2844" s="298" t="s">
        <v>10143</v>
      </c>
      <c r="G2844" s="298" t="s">
        <v>10143</v>
      </c>
    </row>
    <row r="2845" spans="6:7" x14ac:dyDescent="0.25">
      <c r="F2845" s="298" t="s">
        <v>10143</v>
      </c>
      <c r="G2845" s="298" t="s">
        <v>10143</v>
      </c>
    </row>
    <row r="2846" spans="6:7" x14ac:dyDescent="0.25">
      <c r="F2846" s="298" t="s">
        <v>10143</v>
      </c>
      <c r="G2846" s="298" t="s">
        <v>10143</v>
      </c>
    </row>
    <row r="2847" spans="6:7" x14ac:dyDescent="0.25">
      <c r="F2847" s="298" t="s">
        <v>10143</v>
      </c>
      <c r="G2847" s="298" t="s">
        <v>10143</v>
      </c>
    </row>
    <row r="2848" spans="6:7" x14ac:dyDescent="0.25">
      <c r="F2848" s="298" t="s">
        <v>10143</v>
      </c>
      <c r="G2848" s="298" t="s">
        <v>10143</v>
      </c>
    </row>
    <row r="2849" spans="6:7" x14ac:dyDescent="0.25">
      <c r="F2849" s="298" t="s">
        <v>10143</v>
      </c>
      <c r="G2849" s="298" t="s">
        <v>10143</v>
      </c>
    </row>
    <row r="2850" spans="6:7" x14ac:dyDescent="0.25">
      <c r="F2850" s="298" t="s">
        <v>10143</v>
      </c>
      <c r="G2850" s="298" t="s">
        <v>10143</v>
      </c>
    </row>
    <row r="2851" spans="6:7" x14ac:dyDescent="0.25">
      <c r="F2851" s="298" t="s">
        <v>10143</v>
      </c>
      <c r="G2851" s="298" t="s">
        <v>10143</v>
      </c>
    </row>
    <row r="2852" spans="6:7" x14ac:dyDescent="0.25">
      <c r="F2852" s="298" t="s">
        <v>10143</v>
      </c>
      <c r="G2852" s="298" t="s">
        <v>10143</v>
      </c>
    </row>
    <row r="2853" spans="6:7" x14ac:dyDescent="0.25">
      <c r="F2853" s="298" t="s">
        <v>10143</v>
      </c>
      <c r="G2853" s="298" t="s">
        <v>10143</v>
      </c>
    </row>
    <row r="2854" spans="6:7" x14ac:dyDescent="0.25">
      <c r="F2854" s="298" t="s">
        <v>10143</v>
      </c>
      <c r="G2854" s="298" t="s">
        <v>10143</v>
      </c>
    </row>
    <row r="2855" spans="6:7" x14ac:dyDescent="0.25">
      <c r="F2855" s="298" t="s">
        <v>10143</v>
      </c>
      <c r="G2855" s="298" t="s">
        <v>10143</v>
      </c>
    </row>
    <row r="2856" spans="6:7" x14ac:dyDescent="0.25">
      <c r="F2856" s="298" t="s">
        <v>10143</v>
      </c>
      <c r="G2856" s="298" t="s">
        <v>10143</v>
      </c>
    </row>
    <row r="2857" spans="6:7" x14ac:dyDescent="0.25">
      <c r="F2857" s="298" t="s">
        <v>10143</v>
      </c>
      <c r="G2857" s="298" t="s">
        <v>10143</v>
      </c>
    </row>
    <row r="2858" spans="6:7" x14ac:dyDescent="0.25">
      <c r="F2858" s="298" t="s">
        <v>10143</v>
      </c>
      <c r="G2858" s="298" t="s">
        <v>10143</v>
      </c>
    </row>
    <row r="2859" spans="6:7" x14ac:dyDescent="0.25">
      <c r="F2859" s="298" t="s">
        <v>10143</v>
      </c>
      <c r="G2859" s="298" t="s">
        <v>10143</v>
      </c>
    </row>
    <row r="2860" spans="6:7" x14ac:dyDescent="0.25">
      <c r="F2860" s="298" t="s">
        <v>10143</v>
      </c>
      <c r="G2860" s="298" t="s">
        <v>10143</v>
      </c>
    </row>
  </sheetData>
  <autoFilter ref="A1:H286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7030A0"/>
  </sheetPr>
  <dimension ref="A1:GR1494"/>
  <sheetViews>
    <sheetView zoomScaleNormal="100" workbookViewId="0">
      <pane ySplit="2" topLeftCell="A3" activePane="bottomLeft" state="frozen"/>
      <selection pane="bottomLeft" activeCell="J1" sqref="J1:J1048576"/>
    </sheetView>
  </sheetViews>
  <sheetFormatPr defaultColWidth="39.140625" defaultRowHeight="15" x14ac:dyDescent="0.25"/>
  <cols>
    <col min="1" max="3" width="19.42578125" style="536" customWidth="1"/>
    <col min="4" max="4" width="13.5703125" style="536" bestFit="1" customWidth="1"/>
    <col min="5" max="5" width="12.140625" style="536" bestFit="1" customWidth="1"/>
    <col min="6" max="6" width="14.5703125" style="536" bestFit="1" customWidth="1"/>
    <col min="7" max="7" width="16.28515625" style="536" bestFit="1" customWidth="1"/>
    <col min="8" max="8" width="15.7109375" style="536" bestFit="1" customWidth="1"/>
    <col min="9" max="9" width="23.7109375" style="536" bestFit="1" customWidth="1"/>
    <col min="10" max="10" width="14.140625" style="536" bestFit="1" customWidth="1"/>
    <col min="11" max="11" width="11.42578125" style="536" bestFit="1" customWidth="1"/>
    <col min="12" max="12" width="15.140625" style="536" bestFit="1" customWidth="1"/>
    <col min="13" max="13" width="11.5703125" style="536" bestFit="1" customWidth="1"/>
    <col min="14" max="14" width="14" style="536" bestFit="1" customWidth="1"/>
    <col min="15" max="15" width="21.42578125" style="536" bestFit="1" customWidth="1"/>
    <col min="16" max="16" width="9.42578125" style="536" bestFit="1" customWidth="1"/>
    <col min="17" max="17" width="24" style="536" bestFit="1" customWidth="1"/>
    <col min="18" max="18" width="11.28515625" style="536" bestFit="1" customWidth="1"/>
    <col min="19" max="19" width="14.42578125" style="536" bestFit="1" customWidth="1"/>
    <col min="20" max="20" width="16.42578125" style="536" bestFit="1" customWidth="1"/>
    <col min="21" max="21" width="10" style="536" bestFit="1" customWidth="1"/>
    <col min="22" max="22" width="11.7109375" style="536" bestFit="1" customWidth="1"/>
    <col min="23" max="23" width="16" style="536" bestFit="1" customWidth="1"/>
    <col min="24" max="24" width="14" style="536" bestFit="1" customWidth="1"/>
    <col min="25" max="25" width="20.85546875" style="536" bestFit="1" customWidth="1"/>
    <col min="26" max="26" width="20.140625" style="536" bestFit="1" customWidth="1"/>
    <col min="27" max="27" width="16.85546875" style="536" bestFit="1" customWidth="1"/>
    <col min="28" max="28" width="11.28515625" style="536" bestFit="1" customWidth="1"/>
    <col min="29" max="29" width="14.7109375" style="536" bestFit="1" customWidth="1"/>
    <col min="30" max="30" width="22.42578125" style="536" bestFit="1" customWidth="1"/>
    <col min="31" max="31" width="16.42578125" style="536" bestFit="1" customWidth="1"/>
    <col min="32" max="32" width="20.85546875" style="536" bestFit="1" customWidth="1"/>
    <col min="33" max="33" width="11.7109375" style="536" bestFit="1" customWidth="1"/>
    <col min="34" max="34" width="20.85546875" style="536" bestFit="1" customWidth="1"/>
    <col min="35" max="35" width="15.28515625" style="536" bestFit="1" customWidth="1"/>
    <col min="36" max="36" width="19.28515625" style="536" bestFit="1" customWidth="1"/>
    <col min="37" max="37" width="22.7109375" style="536" bestFit="1" customWidth="1"/>
    <col min="38" max="38" width="34.85546875" style="536" bestFit="1" customWidth="1"/>
    <col min="39" max="39" width="19" style="536" bestFit="1" customWidth="1"/>
    <col min="40" max="40" width="17.5703125" style="536" bestFit="1" customWidth="1"/>
    <col min="41" max="41" width="24.7109375" style="536" bestFit="1" customWidth="1"/>
    <col min="42" max="42" width="21.5703125" style="536" bestFit="1" customWidth="1"/>
    <col min="43" max="43" width="19.42578125" style="536" bestFit="1" customWidth="1"/>
    <col min="44" max="44" width="13.28515625" style="536" bestFit="1" customWidth="1"/>
    <col min="45" max="45" width="10.28515625" style="536" bestFit="1" customWidth="1"/>
    <col min="46" max="46" width="14.7109375" style="536" bestFit="1" customWidth="1"/>
    <col min="47" max="47" width="10.5703125" style="536" bestFit="1" customWidth="1"/>
    <col min="48" max="48" width="10.28515625" style="536" bestFit="1" customWidth="1"/>
    <col min="49" max="49" width="12" style="536" bestFit="1" customWidth="1"/>
    <col min="50" max="50" width="11.7109375" style="536" bestFit="1" customWidth="1"/>
    <col min="51" max="52" width="11.85546875" style="536" bestFit="1" customWidth="1"/>
    <col min="53" max="53" width="21.85546875" style="536" bestFit="1" customWidth="1"/>
    <col min="54" max="54" width="23.7109375" style="536" bestFit="1" customWidth="1"/>
    <col min="55" max="55" width="20.42578125" style="536" bestFit="1" customWidth="1"/>
    <col min="56" max="56" width="12.140625" style="536" bestFit="1" customWidth="1"/>
    <col min="57" max="57" width="11.28515625" style="536" bestFit="1" customWidth="1"/>
    <col min="58" max="58" width="12.5703125" style="536" bestFit="1" customWidth="1"/>
    <col min="59" max="59" width="12.28515625" style="536" bestFit="1" customWidth="1"/>
    <col min="60" max="60" width="16.42578125" style="536" bestFit="1" customWidth="1"/>
    <col min="61" max="61" width="10.5703125" style="536" bestFit="1" customWidth="1"/>
    <col min="62" max="62" width="12.28515625" style="536" bestFit="1" customWidth="1"/>
    <col min="63" max="63" width="18" style="536" bestFit="1" customWidth="1"/>
    <col min="64" max="64" width="16" style="536" bestFit="1" customWidth="1"/>
    <col min="65" max="65" width="13.85546875" style="536" bestFit="1" customWidth="1"/>
    <col min="66" max="66" width="14.28515625" style="536" bestFit="1" customWidth="1"/>
    <col min="67" max="67" width="18.7109375" style="536" bestFit="1" customWidth="1"/>
    <col min="68" max="68" width="13.5703125" style="536" bestFit="1" customWidth="1"/>
    <col min="69" max="69" width="11.85546875" style="536" bestFit="1" customWidth="1"/>
    <col min="70" max="70" width="18.85546875" style="536" bestFit="1" customWidth="1"/>
    <col min="71" max="71" width="17" style="536" bestFit="1" customWidth="1"/>
    <col min="72" max="72" width="13.7109375" style="536" bestFit="1" customWidth="1"/>
    <col min="73" max="73" width="27" style="536" bestFit="1" customWidth="1"/>
    <col min="74" max="74" width="21.85546875" style="536" bestFit="1" customWidth="1"/>
    <col min="75" max="75" width="15" style="536" bestFit="1" customWidth="1"/>
    <col min="76" max="76" width="12.140625" style="536" bestFit="1" customWidth="1"/>
    <col min="77" max="77" width="15.5703125" style="536" bestFit="1" customWidth="1"/>
    <col min="78" max="78" width="21.85546875" style="536" bestFit="1" customWidth="1"/>
    <col min="79" max="79" width="9.5703125" style="536" bestFit="1" customWidth="1"/>
    <col min="80" max="80" width="15.140625" style="536" bestFit="1" customWidth="1"/>
    <col min="81" max="81" width="19.7109375" style="536" bestFit="1" customWidth="1"/>
    <col min="82" max="82" width="13.7109375" style="536" bestFit="1" customWidth="1"/>
    <col min="83" max="83" width="13.42578125" style="536" bestFit="1" customWidth="1"/>
    <col min="84" max="84" width="12.140625" style="536" bestFit="1" customWidth="1"/>
    <col min="85" max="85" width="17.5703125" style="536" bestFit="1" customWidth="1"/>
    <col min="86" max="86" width="16.140625" style="536" bestFit="1" customWidth="1"/>
    <col min="87" max="87" width="13.28515625" style="536" bestFit="1" customWidth="1"/>
    <col min="88" max="88" width="15.42578125" style="536" bestFit="1" customWidth="1"/>
    <col min="89" max="89" width="13.42578125" style="536" bestFit="1" customWidth="1"/>
    <col min="90" max="90" width="11.28515625" style="536" bestFit="1" customWidth="1"/>
    <col min="91" max="91" width="15.28515625" style="536" bestFit="1" customWidth="1"/>
    <col min="92" max="92" width="14.28515625" style="536" bestFit="1" customWidth="1"/>
    <col min="93" max="93" width="11" style="536" bestFit="1" customWidth="1"/>
    <col min="94" max="94" width="24" style="536" bestFit="1" customWidth="1"/>
    <col min="95" max="95" width="23.28515625" style="536" bestFit="1" customWidth="1"/>
    <col min="96" max="96" width="23.5703125" style="536" bestFit="1" customWidth="1"/>
    <col min="97" max="97" width="25.85546875" style="536" bestFit="1" customWidth="1"/>
    <col min="98" max="98" width="20.140625" style="536" bestFit="1" customWidth="1"/>
    <col min="99" max="99" width="18" style="536" bestFit="1" customWidth="1"/>
    <col min="100" max="100" width="11.7109375" style="536" bestFit="1" customWidth="1"/>
    <col min="101" max="101" width="13.140625" style="536" bestFit="1" customWidth="1"/>
    <col min="102" max="102" width="11.28515625" style="536" bestFit="1" customWidth="1"/>
    <col min="103" max="103" width="16.5703125" style="536" bestFit="1" customWidth="1"/>
    <col min="104" max="104" width="13.85546875" style="536" bestFit="1" customWidth="1"/>
    <col min="105" max="105" width="12.85546875" style="536" bestFit="1" customWidth="1"/>
    <col min="106" max="106" width="13.85546875" style="536" bestFit="1" customWidth="1"/>
    <col min="107" max="107" width="18.28515625" style="536" bestFit="1" customWidth="1"/>
    <col min="108" max="108" width="23.28515625" style="536" bestFit="1" customWidth="1"/>
    <col min="109" max="109" width="23.7109375" style="536" bestFit="1" customWidth="1"/>
    <col min="110" max="110" width="24" style="536" bestFit="1" customWidth="1"/>
    <col min="111" max="111" width="24.42578125" style="536" bestFit="1" customWidth="1"/>
    <col min="112" max="112" width="14.5703125" style="536" bestFit="1" customWidth="1"/>
    <col min="113" max="113" width="13.140625" style="536" bestFit="1" customWidth="1"/>
    <col min="114" max="114" width="24" style="536" bestFit="1" customWidth="1"/>
    <col min="115" max="115" width="14.140625" style="536" bestFit="1" customWidth="1"/>
    <col min="116" max="116" width="12" style="536" bestFit="1" customWidth="1"/>
    <col min="117" max="117" width="18.5703125" style="536" bestFit="1" customWidth="1"/>
    <col min="118" max="118" width="22.140625" style="536" bestFit="1" customWidth="1"/>
    <col min="119" max="119" width="15.28515625" style="536" bestFit="1" customWidth="1"/>
    <col min="120" max="120" width="14.85546875" style="536" bestFit="1" customWidth="1"/>
    <col min="121" max="121" width="15.28515625" style="536" bestFit="1" customWidth="1"/>
    <col min="122" max="122" width="15" style="536" bestFit="1" customWidth="1"/>
    <col min="123" max="123" width="12" style="536" bestFit="1" customWidth="1"/>
    <col min="124" max="124" width="11.140625" style="536" bestFit="1" customWidth="1"/>
    <col min="125" max="125" width="9.42578125" style="536" bestFit="1" customWidth="1"/>
    <col min="126" max="126" width="10.140625" style="536" bestFit="1" customWidth="1"/>
    <col min="127" max="127" width="12.42578125" style="536" bestFit="1" customWidth="1"/>
    <col min="128" max="128" width="17" style="536" bestFit="1" customWidth="1"/>
    <col min="129" max="129" width="17.7109375" style="536" bestFit="1" customWidth="1"/>
    <col min="130" max="130" width="14" style="536" bestFit="1" customWidth="1"/>
    <col min="131" max="131" width="13.28515625" style="536" bestFit="1" customWidth="1"/>
    <col min="132" max="132" width="8.28515625" style="536" bestFit="1" customWidth="1"/>
    <col min="133" max="133" width="14.140625" style="536" bestFit="1" customWidth="1"/>
    <col min="134" max="134" width="11.28515625" style="536" bestFit="1" customWidth="1"/>
    <col min="135" max="135" width="10.42578125" style="536" bestFit="1" customWidth="1"/>
    <col min="136" max="136" width="13.5703125" style="536" bestFit="1" customWidth="1"/>
    <col min="137" max="137" width="14.5703125" style="536" bestFit="1" customWidth="1"/>
    <col min="138" max="138" width="18.28515625" style="536" bestFit="1" customWidth="1"/>
    <col min="139" max="139" width="11.5703125" style="536" bestFit="1" customWidth="1"/>
    <col min="140" max="140" width="13.140625" style="536" bestFit="1" customWidth="1"/>
    <col min="141" max="141" width="13.7109375" style="536" bestFit="1" customWidth="1"/>
    <col min="142" max="142" width="16.28515625" style="536" bestFit="1" customWidth="1"/>
    <col min="143" max="143" width="15" style="536" bestFit="1" customWidth="1"/>
    <col min="144" max="144" width="12.28515625" style="536" bestFit="1" customWidth="1"/>
    <col min="145" max="145" width="24.28515625" style="536" bestFit="1" customWidth="1"/>
    <col min="146" max="146" width="17.5703125" style="536" bestFit="1" customWidth="1"/>
    <col min="147" max="147" width="22.28515625" style="536" bestFit="1" customWidth="1"/>
    <col min="148" max="148" width="9.85546875" style="536" bestFit="1" customWidth="1"/>
    <col min="149" max="149" width="12.28515625" style="536" bestFit="1" customWidth="1"/>
    <col min="150" max="150" width="12.140625" style="536" bestFit="1" customWidth="1"/>
    <col min="151" max="151" width="13.140625" style="536" bestFit="1" customWidth="1"/>
    <col min="152" max="153" width="14.85546875" style="536" bestFit="1" customWidth="1"/>
    <col min="154" max="154" width="18.28515625" style="536" bestFit="1" customWidth="1"/>
    <col min="155" max="155" width="12.28515625" style="536" bestFit="1" customWidth="1"/>
    <col min="156" max="156" width="25.28515625" style="536" bestFit="1" customWidth="1"/>
    <col min="157" max="157" width="21.42578125" style="536" bestFit="1" customWidth="1"/>
    <col min="158" max="158" width="10.42578125" style="536" bestFit="1" customWidth="1"/>
    <col min="159" max="159" width="13.85546875" style="536" bestFit="1" customWidth="1"/>
    <col min="160" max="160" width="8" style="536" bestFit="1" customWidth="1"/>
    <col min="161" max="161" width="14.140625" style="536" bestFit="1" customWidth="1"/>
    <col min="162" max="162" width="15" style="536" bestFit="1" customWidth="1"/>
    <col min="163" max="163" width="18" style="536" bestFit="1" customWidth="1"/>
    <col min="164" max="164" width="11.140625" style="536" bestFit="1" customWidth="1"/>
    <col min="165" max="165" width="17.85546875" style="536" bestFit="1" customWidth="1"/>
    <col min="166" max="166" width="13.85546875" style="536" bestFit="1" customWidth="1"/>
    <col min="167" max="167" width="26.42578125" style="536" bestFit="1" customWidth="1"/>
    <col min="168" max="168" width="9.7109375" style="536" bestFit="1" customWidth="1"/>
    <col min="169" max="169" width="18.28515625" style="536" bestFit="1" customWidth="1"/>
    <col min="170" max="170" width="21.140625" style="536" bestFit="1" customWidth="1"/>
    <col min="171" max="171" width="19.42578125" style="536" bestFit="1" customWidth="1"/>
    <col min="172" max="172" width="17" style="536" bestFit="1" customWidth="1"/>
    <col min="173" max="173" width="12.85546875" style="536" bestFit="1" customWidth="1"/>
    <col min="174" max="174" width="13.85546875" style="536" bestFit="1" customWidth="1"/>
    <col min="175" max="175" width="7.7109375" style="536" bestFit="1" customWidth="1"/>
    <col min="176" max="177" width="10.5703125" style="536" bestFit="1" customWidth="1"/>
    <col min="178" max="178" width="10.28515625" style="536" bestFit="1" customWidth="1"/>
    <col min="179" max="179" width="26.42578125" style="536" bestFit="1" customWidth="1"/>
    <col min="180" max="180" width="36.5703125" style="536" bestFit="1" customWidth="1"/>
    <col min="181" max="181" width="17.85546875" style="536" bestFit="1" customWidth="1"/>
    <col min="182" max="182" width="17.5703125" style="536" bestFit="1" customWidth="1"/>
    <col min="183" max="183" width="18.5703125" style="536" bestFit="1" customWidth="1"/>
    <col min="184" max="184" width="16.140625" style="536" bestFit="1" customWidth="1"/>
    <col min="185" max="185" width="16.7109375" style="536" bestFit="1" customWidth="1"/>
    <col min="186" max="186" width="16.140625" style="536" bestFit="1" customWidth="1"/>
    <col min="187" max="187" width="20.42578125" style="536" bestFit="1" customWidth="1"/>
    <col min="188" max="188" width="19.42578125" style="536" bestFit="1" customWidth="1"/>
    <col min="189" max="189" width="24.42578125" style="536" bestFit="1" customWidth="1"/>
    <col min="190" max="190" width="23.85546875" style="536" bestFit="1" customWidth="1"/>
    <col min="191" max="191" width="16.7109375" style="536" bestFit="1" customWidth="1"/>
    <col min="192" max="192" width="18.85546875" style="536" bestFit="1" customWidth="1"/>
    <col min="193" max="193" width="16.7109375" style="536" bestFit="1" customWidth="1"/>
    <col min="194" max="194" width="16.42578125" style="536" bestFit="1" customWidth="1"/>
    <col min="195" max="195" width="52.7109375" style="536" bestFit="1" customWidth="1"/>
    <col min="196" max="196" width="15.7109375" style="536" bestFit="1" customWidth="1"/>
    <col min="197" max="197" width="19.7109375" style="536" bestFit="1" customWidth="1"/>
    <col min="198" max="198" width="19.140625" style="536" bestFit="1" customWidth="1"/>
    <col min="199" max="199" width="14.7109375" style="536" bestFit="1" customWidth="1"/>
    <col min="200" max="16384" width="39.140625" style="536"/>
  </cols>
  <sheetData>
    <row r="1" spans="1:200" x14ac:dyDescent="0.25">
      <c r="A1" s="536" t="s">
        <v>2194</v>
      </c>
      <c r="B1" s="536" t="s">
        <v>2193</v>
      </c>
      <c r="C1" s="536" t="s">
        <v>2192</v>
      </c>
      <c r="D1" s="536" t="s">
        <v>2191</v>
      </c>
      <c r="E1" s="536" t="s">
        <v>2190</v>
      </c>
      <c r="F1" s="536" t="s">
        <v>2189</v>
      </c>
      <c r="G1" s="536" t="s">
        <v>2188</v>
      </c>
      <c r="H1" s="536" t="s">
        <v>2187</v>
      </c>
      <c r="I1" s="536" t="s">
        <v>2186</v>
      </c>
      <c r="J1" s="536" t="s">
        <v>2185</v>
      </c>
      <c r="K1" s="536" t="s">
        <v>2184</v>
      </c>
      <c r="L1" s="536" t="s">
        <v>2183</v>
      </c>
      <c r="M1" s="536" t="s">
        <v>2182</v>
      </c>
      <c r="N1" s="536" t="s">
        <v>2181</v>
      </c>
      <c r="O1" s="536" t="s">
        <v>2180</v>
      </c>
      <c r="P1" s="536" t="s">
        <v>2179</v>
      </c>
      <c r="Q1" s="536" t="s">
        <v>2178</v>
      </c>
      <c r="R1" s="536" t="s">
        <v>2177</v>
      </c>
      <c r="S1" s="536" t="s">
        <v>2176</v>
      </c>
      <c r="T1" s="536" t="s">
        <v>2175</v>
      </c>
      <c r="U1" s="536" t="s">
        <v>2174</v>
      </c>
      <c r="V1" s="536" t="s">
        <v>2173</v>
      </c>
      <c r="W1" s="536" t="s">
        <v>2172</v>
      </c>
      <c r="X1" s="536" t="s">
        <v>2171</v>
      </c>
      <c r="Y1" s="536" t="s">
        <v>2170</v>
      </c>
      <c r="Z1" s="536" t="s">
        <v>2169</v>
      </c>
      <c r="AA1" s="536" t="s">
        <v>2168</v>
      </c>
      <c r="AB1" s="536" t="s">
        <v>2167</v>
      </c>
      <c r="AC1" s="536" t="s">
        <v>2166</v>
      </c>
      <c r="AD1" s="536" t="s">
        <v>2165</v>
      </c>
      <c r="AE1" s="536" t="s">
        <v>2164</v>
      </c>
      <c r="AF1" s="536" t="s">
        <v>2163</v>
      </c>
      <c r="AG1" s="536" t="s">
        <v>2162</v>
      </c>
      <c r="AH1" s="536" t="s">
        <v>2161</v>
      </c>
      <c r="AI1" s="536" t="s">
        <v>2160</v>
      </c>
      <c r="AJ1" s="536" t="s">
        <v>2159</v>
      </c>
      <c r="AK1" s="536" t="s">
        <v>2158</v>
      </c>
      <c r="AL1" s="536" t="s">
        <v>2157</v>
      </c>
      <c r="AM1" s="537" t="s">
        <v>2156</v>
      </c>
      <c r="AN1" s="536" t="s">
        <v>2155</v>
      </c>
      <c r="AO1" s="536" t="s">
        <v>2154</v>
      </c>
      <c r="AP1" s="536" t="s">
        <v>2153</v>
      </c>
      <c r="AQ1" s="536" t="s">
        <v>2152</v>
      </c>
      <c r="AR1" s="536" t="s">
        <v>2151</v>
      </c>
      <c r="AS1" s="536" t="s">
        <v>2150</v>
      </c>
      <c r="AT1" s="536" t="s">
        <v>2149</v>
      </c>
      <c r="AU1" s="536" t="s">
        <v>2148</v>
      </c>
      <c r="AV1" s="536" t="s">
        <v>2147</v>
      </c>
      <c r="AW1" s="536" t="s">
        <v>2146</v>
      </c>
      <c r="AX1" s="536" t="s">
        <v>2145</v>
      </c>
      <c r="AY1" s="536" t="s">
        <v>2144</v>
      </c>
      <c r="AZ1" s="536" t="s">
        <v>2143</v>
      </c>
      <c r="BA1" s="536" t="s">
        <v>2142</v>
      </c>
      <c r="BB1" s="536" t="s">
        <v>2141</v>
      </c>
      <c r="BC1" s="536" t="s">
        <v>2140</v>
      </c>
      <c r="BD1" s="536" t="s">
        <v>2139</v>
      </c>
      <c r="BE1" s="536" t="s">
        <v>2138</v>
      </c>
      <c r="BF1" s="536" t="s">
        <v>2137</v>
      </c>
      <c r="BG1" s="536" t="s">
        <v>2136</v>
      </c>
      <c r="BH1" s="536" t="s">
        <v>2135</v>
      </c>
      <c r="BI1" s="536" t="s">
        <v>2134</v>
      </c>
      <c r="BJ1" s="536" t="s">
        <v>2133</v>
      </c>
      <c r="BK1" s="536" t="s">
        <v>2132</v>
      </c>
      <c r="BL1" s="536" t="s">
        <v>2131</v>
      </c>
      <c r="BM1" s="536" t="s">
        <v>2130</v>
      </c>
      <c r="BN1" s="536" t="s">
        <v>2129</v>
      </c>
      <c r="BO1" s="536" t="s">
        <v>2128</v>
      </c>
      <c r="BP1" s="536" t="s">
        <v>2127</v>
      </c>
      <c r="BQ1" s="536" t="s">
        <v>2126</v>
      </c>
      <c r="BR1" s="536" t="s">
        <v>2125</v>
      </c>
      <c r="BS1" s="536" t="s">
        <v>2124</v>
      </c>
      <c r="BT1" s="536" t="s">
        <v>2123</v>
      </c>
      <c r="BU1" s="536" t="s">
        <v>2122</v>
      </c>
      <c r="BV1" s="536" t="s">
        <v>2121</v>
      </c>
      <c r="BW1" s="536" t="s">
        <v>2120</v>
      </c>
      <c r="BX1" s="536" t="s">
        <v>2119</v>
      </c>
      <c r="BY1" s="536" t="s">
        <v>2118</v>
      </c>
      <c r="BZ1" s="536" t="s">
        <v>2117</v>
      </c>
      <c r="CA1" s="536" t="s">
        <v>2116</v>
      </c>
      <c r="CB1" s="536" t="s">
        <v>2115</v>
      </c>
      <c r="CC1" s="536" t="s">
        <v>2114</v>
      </c>
      <c r="CD1" s="536" t="s">
        <v>2113</v>
      </c>
      <c r="CE1" s="536" t="s">
        <v>2112</v>
      </c>
      <c r="CF1" s="536" t="s">
        <v>2111</v>
      </c>
      <c r="CG1" s="536" t="s">
        <v>2110</v>
      </c>
      <c r="CH1" s="536" t="s">
        <v>2109</v>
      </c>
      <c r="CI1" s="536" t="s">
        <v>2108</v>
      </c>
      <c r="CJ1" s="536" t="s">
        <v>2107</v>
      </c>
      <c r="CK1" s="536" t="s">
        <v>2106</v>
      </c>
      <c r="CL1" s="536" t="s">
        <v>2105</v>
      </c>
      <c r="CM1" s="536" t="s">
        <v>2104</v>
      </c>
      <c r="CN1" s="536" t="s">
        <v>2103</v>
      </c>
      <c r="CO1" s="536" t="s">
        <v>2102</v>
      </c>
      <c r="CP1" s="536" t="s">
        <v>2101</v>
      </c>
      <c r="CQ1" s="536" t="s">
        <v>2100</v>
      </c>
      <c r="CR1" s="536" t="s">
        <v>2099</v>
      </c>
      <c r="CS1" s="536" t="s">
        <v>2098</v>
      </c>
      <c r="CT1" s="536" t="s">
        <v>2097</v>
      </c>
      <c r="CU1" s="536" t="s">
        <v>2096</v>
      </c>
      <c r="CV1" s="536" t="s">
        <v>2095</v>
      </c>
      <c r="CW1" s="536" t="s">
        <v>2094</v>
      </c>
      <c r="CX1" s="536" t="s">
        <v>2093</v>
      </c>
      <c r="CY1" s="536" t="s">
        <v>2092</v>
      </c>
      <c r="CZ1" s="536" t="s">
        <v>2091</v>
      </c>
      <c r="DA1" s="536" t="s">
        <v>2090</v>
      </c>
      <c r="DB1" s="536" t="s">
        <v>2089</v>
      </c>
      <c r="DC1" s="536" t="s">
        <v>2088</v>
      </c>
      <c r="DD1" s="536" t="s">
        <v>2087</v>
      </c>
      <c r="DE1" s="536" t="s">
        <v>2086</v>
      </c>
      <c r="DF1" s="536" t="s">
        <v>2085</v>
      </c>
      <c r="DG1" s="536" t="s">
        <v>2084</v>
      </c>
      <c r="DH1" s="536" t="s">
        <v>2083</v>
      </c>
      <c r="DI1" s="536" t="s">
        <v>2082</v>
      </c>
      <c r="DJ1" s="536" t="s">
        <v>2081</v>
      </c>
      <c r="DK1" s="536" t="s">
        <v>2080</v>
      </c>
      <c r="DL1" s="536" t="s">
        <v>2079</v>
      </c>
      <c r="DM1" s="536" t="s">
        <v>2078</v>
      </c>
      <c r="DN1" s="536" t="s">
        <v>2077</v>
      </c>
      <c r="DO1" s="536" t="s">
        <v>2076</v>
      </c>
      <c r="DP1" s="536" t="s">
        <v>2075</v>
      </c>
      <c r="DQ1" s="536" t="s">
        <v>2074</v>
      </c>
      <c r="DR1" s="536" t="s">
        <v>2073</v>
      </c>
      <c r="DS1" s="536" t="s">
        <v>2072</v>
      </c>
      <c r="DT1" s="536" t="s">
        <v>2071</v>
      </c>
      <c r="DU1" s="536" t="s">
        <v>2070</v>
      </c>
      <c r="DV1" s="536" t="s">
        <v>2069</v>
      </c>
      <c r="DW1" s="536" t="s">
        <v>2068</v>
      </c>
      <c r="DX1" s="536" t="s">
        <v>2067</v>
      </c>
      <c r="DY1" s="536" t="s">
        <v>2066</v>
      </c>
      <c r="DZ1" s="536" t="s">
        <v>2065</v>
      </c>
      <c r="EA1" s="536" t="s">
        <v>2064</v>
      </c>
      <c r="EB1" s="536" t="s">
        <v>2063</v>
      </c>
      <c r="EC1" s="536" t="s">
        <v>2062</v>
      </c>
      <c r="ED1" s="536" t="s">
        <v>2061</v>
      </c>
      <c r="EE1" s="536" t="s">
        <v>2060</v>
      </c>
      <c r="EF1" s="536" t="s">
        <v>2059</v>
      </c>
      <c r="EG1" s="536" t="s">
        <v>2058</v>
      </c>
      <c r="EH1" s="536" t="s">
        <v>2057</v>
      </c>
      <c r="EI1" s="536" t="s">
        <v>2056</v>
      </c>
      <c r="EJ1" s="536" t="s">
        <v>2055</v>
      </c>
      <c r="EK1" s="536" t="s">
        <v>2054</v>
      </c>
      <c r="EL1" s="536" t="s">
        <v>2053</v>
      </c>
      <c r="EM1" s="536" t="s">
        <v>2052</v>
      </c>
      <c r="EN1" s="536" t="s">
        <v>2051</v>
      </c>
      <c r="EO1" s="536" t="s">
        <v>2050</v>
      </c>
      <c r="EP1" s="536" t="s">
        <v>2049</v>
      </c>
      <c r="EQ1" s="536" t="s">
        <v>2048</v>
      </c>
      <c r="ER1" s="536" t="s">
        <v>2047</v>
      </c>
      <c r="ES1" s="536" t="s">
        <v>2046</v>
      </c>
      <c r="ET1" s="536" t="s">
        <v>2045</v>
      </c>
      <c r="EU1" s="536" t="s">
        <v>2044</v>
      </c>
      <c r="EV1" s="536" t="s">
        <v>2043</v>
      </c>
      <c r="EW1" s="536" t="s">
        <v>2042</v>
      </c>
      <c r="EX1" s="536" t="s">
        <v>2041</v>
      </c>
      <c r="EY1" s="536" t="s">
        <v>2040</v>
      </c>
      <c r="EZ1" s="536" t="s">
        <v>2039</v>
      </c>
      <c r="FA1" s="536" t="s">
        <v>2038</v>
      </c>
      <c r="FB1" s="536" t="s">
        <v>2037</v>
      </c>
      <c r="FC1" s="536" t="s">
        <v>2036</v>
      </c>
      <c r="FD1" s="536" t="s">
        <v>2035</v>
      </c>
      <c r="FE1" s="536" t="s">
        <v>2034</v>
      </c>
      <c r="FF1" s="536" t="s">
        <v>2033</v>
      </c>
      <c r="FG1" s="536" t="s">
        <v>2032</v>
      </c>
      <c r="FH1" s="536" t="s">
        <v>2031</v>
      </c>
      <c r="FI1" s="536" t="s">
        <v>2030</v>
      </c>
      <c r="FJ1" s="536" t="s">
        <v>2029</v>
      </c>
      <c r="FK1" s="536" t="s">
        <v>2028</v>
      </c>
      <c r="FL1" s="536" t="s">
        <v>92</v>
      </c>
      <c r="FM1" s="536" t="s">
        <v>2027</v>
      </c>
      <c r="FN1" s="536" t="s">
        <v>2026</v>
      </c>
      <c r="FO1" s="536" t="s">
        <v>2025</v>
      </c>
      <c r="FP1" s="536" t="s">
        <v>2024</v>
      </c>
      <c r="FQ1" s="536" t="s">
        <v>2023</v>
      </c>
      <c r="FR1" s="536" t="s">
        <v>2022</v>
      </c>
      <c r="FS1" s="536" t="s">
        <v>2021</v>
      </c>
      <c r="FT1" s="536" t="s">
        <v>2020</v>
      </c>
      <c r="FU1" s="536" t="s">
        <v>2019</v>
      </c>
      <c r="FV1" s="536" t="s">
        <v>2018</v>
      </c>
      <c r="FW1" s="536" t="s">
        <v>2017</v>
      </c>
      <c r="FX1" s="536" t="s">
        <v>4023</v>
      </c>
      <c r="FY1" s="536" t="s">
        <v>7359</v>
      </c>
      <c r="FZ1" s="536" t="s">
        <v>2016</v>
      </c>
      <c r="GA1" s="536" t="s">
        <v>2015</v>
      </c>
      <c r="GB1" s="536" t="s">
        <v>7362</v>
      </c>
      <c r="GC1" s="536" t="s">
        <v>7364</v>
      </c>
      <c r="GD1" s="536" t="s">
        <v>2014</v>
      </c>
      <c r="GE1" s="536" t="s">
        <v>3542</v>
      </c>
      <c r="GF1" s="536" t="s">
        <v>2533</v>
      </c>
      <c r="GG1" s="536" t="s">
        <v>7369</v>
      </c>
      <c r="GH1" s="536" t="s">
        <v>7371</v>
      </c>
      <c r="GI1" s="536" t="s">
        <v>3863</v>
      </c>
      <c r="GJ1" s="536" t="s">
        <v>2556</v>
      </c>
      <c r="GK1" s="536" t="s">
        <v>7375</v>
      </c>
      <c r="GL1" s="536" t="s">
        <v>2535</v>
      </c>
      <c r="GM1" s="536" t="s">
        <v>2013</v>
      </c>
      <c r="GN1" s="536" t="s">
        <v>2534</v>
      </c>
      <c r="GO1" s="536" t="s">
        <v>7379</v>
      </c>
      <c r="GP1" s="536" t="s">
        <v>7381</v>
      </c>
      <c r="GQ1" s="536" t="s">
        <v>7383</v>
      </c>
      <c r="GR1" s="498" t="s">
        <v>8261</v>
      </c>
    </row>
    <row r="2" spans="1:200" ht="30" x14ac:dyDescent="0.25">
      <c r="A2" s="168" t="s">
        <v>2012</v>
      </c>
      <c r="B2" s="168" t="s">
        <v>2011</v>
      </c>
      <c r="C2" s="168" t="s">
        <v>2010</v>
      </c>
      <c r="D2" s="168" t="s">
        <v>8374</v>
      </c>
      <c r="E2" s="168" t="s">
        <v>2008</v>
      </c>
      <c r="F2" s="168" t="s">
        <v>2007</v>
      </c>
      <c r="G2" s="168" t="s">
        <v>2006</v>
      </c>
      <c r="H2" s="168" t="s">
        <v>6289</v>
      </c>
      <c r="I2" s="168" t="s">
        <v>6290</v>
      </c>
      <c r="J2" s="168" t="s">
        <v>2003</v>
      </c>
      <c r="K2" s="168" t="s">
        <v>2002</v>
      </c>
      <c r="L2" s="168" t="s">
        <v>2001</v>
      </c>
      <c r="M2" s="168" t="s">
        <v>2000</v>
      </c>
      <c r="N2" s="168" t="s">
        <v>1999</v>
      </c>
      <c r="O2" s="168" t="s">
        <v>6291</v>
      </c>
      <c r="P2" s="168" t="s">
        <v>1997</v>
      </c>
      <c r="Q2" s="168" t="s">
        <v>1996</v>
      </c>
      <c r="R2" s="168" t="s">
        <v>6292</v>
      </c>
      <c r="S2" s="168" t="s">
        <v>6293</v>
      </c>
      <c r="T2" s="168" t="s">
        <v>6294</v>
      </c>
      <c r="U2" s="168" t="s">
        <v>6295</v>
      </c>
      <c r="V2" s="168" t="s">
        <v>6296</v>
      </c>
      <c r="W2" s="168" t="s">
        <v>6297</v>
      </c>
      <c r="X2" s="168" t="s">
        <v>6298</v>
      </c>
      <c r="Y2" s="168" t="s">
        <v>1988</v>
      </c>
      <c r="Z2" s="168" t="s">
        <v>1987</v>
      </c>
      <c r="AA2" s="168" t="s">
        <v>6299</v>
      </c>
      <c r="AB2" s="168" t="s">
        <v>6300</v>
      </c>
      <c r="AC2" s="168" t="s">
        <v>6301</v>
      </c>
      <c r="AD2" s="168" t="s">
        <v>6302</v>
      </c>
      <c r="AE2" s="168" t="s">
        <v>6303</v>
      </c>
      <c r="AF2" s="168" t="s">
        <v>6304</v>
      </c>
      <c r="AG2" s="168" t="s">
        <v>1980</v>
      </c>
      <c r="AH2" s="168" t="s">
        <v>6305</v>
      </c>
      <c r="AI2" s="168" t="s">
        <v>6306</v>
      </c>
      <c r="AJ2" s="168" t="s">
        <v>6307</v>
      </c>
      <c r="AK2" s="168" t="s">
        <v>6308</v>
      </c>
      <c r="AL2" s="168" t="s">
        <v>6309</v>
      </c>
      <c r="AM2" s="168" t="s">
        <v>8010</v>
      </c>
      <c r="AN2" s="168" t="s">
        <v>1973</v>
      </c>
      <c r="AO2" s="168" t="s">
        <v>1972</v>
      </c>
      <c r="AP2" s="168" t="s">
        <v>1971</v>
      </c>
      <c r="AQ2" s="168" t="s">
        <v>1970</v>
      </c>
      <c r="AR2" s="168" t="s">
        <v>6310</v>
      </c>
      <c r="AS2" s="168" t="s">
        <v>6311</v>
      </c>
      <c r="AT2" s="168" t="s">
        <v>1967</v>
      </c>
      <c r="AU2" s="168" t="s">
        <v>1966</v>
      </c>
      <c r="AV2" s="168" t="s">
        <v>1965</v>
      </c>
      <c r="AW2" s="168" t="s">
        <v>6312</v>
      </c>
      <c r="AX2" s="168" t="s">
        <v>1963</v>
      </c>
      <c r="AY2" s="168" t="s">
        <v>1962</v>
      </c>
      <c r="AZ2" s="168" t="s">
        <v>1961</v>
      </c>
      <c r="BA2" s="168" t="s">
        <v>1960</v>
      </c>
      <c r="BB2" s="168" t="s">
        <v>1959</v>
      </c>
      <c r="BC2" s="168" t="s">
        <v>1958</v>
      </c>
      <c r="BD2" s="168" t="s">
        <v>1957</v>
      </c>
      <c r="BE2" s="168" t="s">
        <v>1956</v>
      </c>
      <c r="BF2" s="168" t="s">
        <v>1955</v>
      </c>
      <c r="BG2" s="168" t="s">
        <v>1954</v>
      </c>
      <c r="BH2" s="168" t="s">
        <v>6313</v>
      </c>
      <c r="BI2" s="168" t="s">
        <v>1952</v>
      </c>
      <c r="BJ2" s="168" t="s">
        <v>1951</v>
      </c>
      <c r="BK2" s="168" t="s">
        <v>4022</v>
      </c>
      <c r="BL2" s="168" t="s">
        <v>6314</v>
      </c>
      <c r="BM2" s="168" t="s">
        <v>6315</v>
      </c>
      <c r="BN2" s="168" t="s">
        <v>6316</v>
      </c>
      <c r="BO2" s="168" t="s">
        <v>6317</v>
      </c>
      <c r="BP2" s="168" t="s">
        <v>6318</v>
      </c>
      <c r="BQ2" s="168" t="s">
        <v>1944</v>
      </c>
      <c r="BR2" s="168" t="s">
        <v>6319</v>
      </c>
      <c r="BS2" s="168" t="s">
        <v>6320</v>
      </c>
      <c r="BT2" s="168" t="s">
        <v>1941</v>
      </c>
      <c r="BU2" s="168" t="s">
        <v>1940</v>
      </c>
      <c r="BV2" s="168" t="s">
        <v>1939</v>
      </c>
      <c r="BW2" s="168" t="s">
        <v>6321</v>
      </c>
      <c r="BX2" s="168" t="s">
        <v>6322</v>
      </c>
      <c r="BY2" s="168" t="s">
        <v>6391</v>
      </c>
      <c r="BZ2" s="168" t="s">
        <v>6323</v>
      </c>
      <c r="CA2" s="168" t="s">
        <v>6324</v>
      </c>
      <c r="CB2" s="168" t="s">
        <v>6325</v>
      </c>
      <c r="CC2" s="168" t="s">
        <v>6326</v>
      </c>
      <c r="CD2" s="168" t="s">
        <v>6327</v>
      </c>
      <c r="CE2" s="168" t="s">
        <v>6328</v>
      </c>
      <c r="CF2" s="168" t="s">
        <v>6329</v>
      </c>
      <c r="CG2" s="168" t="s">
        <v>6330</v>
      </c>
      <c r="CH2" s="168" t="s">
        <v>6331</v>
      </c>
      <c r="CI2" s="168" t="s">
        <v>6332</v>
      </c>
      <c r="CJ2" s="168" t="s">
        <v>6333</v>
      </c>
      <c r="CK2" s="168" t="s">
        <v>1924</v>
      </c>
      <c r="CL2" s="168" t="s">
        <v>6334</v>
      </c>
      <c r="CM2" s="168" t="s">
        <v>6335</v>
      </c>
      <c r="CN2" s="168" t="s">
        <v>6336</v>
      </c>
      <c r="CO2" s="168" t="s">
        <v>1920</v>
      </c>
      <c r="CP2" s="168" t="s">
        <v>1919</v>
      </c>
      <c r="CQ2" s="168" t="s">
        <v>1918</v>
      </c>
      <c r="CR2" s="168" t="s">
        <v>1917</v>
      </c>
      <c r="CS2" s="168" t="s">
        <v>1916</v>
      </c>
      <c r="CT2" s="168" t="s">
        <v>1915</v>
      </c>
      <c r="CU2" s="168" t="s">
        <v>6337</v>
      </c>
      <c r="CV2" s="168" t="s">
        <v>6338</v>
      </c>
      <c r="CW2" s="168" t="s">
        <v>6339</v>
      </c>
      <c r="CX2" s="168" t="s">
        <v>6340</v>
      </c>
      <c r="CY2" s="168" t="s">
        <v>6341</v>
      </c>
      <c r="CZ2" s="168" t="s">
        <v>6342</v>
      </c>
      <c r="DA2" s="168" t="s">
        <v>6343</v>
      </c>
      <c r="DB2" s="168" t="s">
        <v>1907</v>
      </c>
      <c r="DC2" s="168" t="s">
        <v>1906</v>
      </c>
      <c r="DD2" s="168" t="s">
        <v>1905</v>
      </c>
      <c r="DE2" s="168" t="s">
        <v>1904</v>
      </c>
      <c r="DF2" s="165" t="s">
        <v>8011</v>
      </c>
      <c r="DG2" s="168" t="s">
        <v>6344</v>
      </c>
      <c r="DH2" s="168" t="s">
        <v>6345</v>
      </c>
      <c r="DI2" s="168" t="s">
        <v>6346</v>
      </c>
      <c r="DJ2" s="168" t="s">
        <v>6347</v>
      </c>
      <c r="DK2" s="168" t="s">
        <v>6348</v>
      </c>
      <c r="DL2" s="168" t="s">
        <v>6400</v>
      </c>
      <c r="DM2" s="168" t="s">
        <v>6349</v>
      </c>
      <c r="DN2" s="168" t="s">
        <v>6401</v>
      </c>
      <c r="DO2" s="168" t="s">
        <v>6402</v>
      </c>
      <c r="DP2" s="168" t="s">
        <v>6350</v>
      </c>
      <c r="DQ2" s="168" t="s">
        <v>6351</v>
      </c>
      <c r="DR2" s="168" t="s">
        <v>1891</v>
      </c>
      <c r="DS2" s="168" t="s">
        <v>6352</v>
      </c>
      <c r="DT2" s="168" t="s">
        <v>1889</v>
      </c>
      <c r="DU2" s="168" t="s">
        <v>1888</v>
      </c>
      <c r="DV2" s="168" t="s">
        <v>6353</v>
      </c>
      <c r="DW2" s="168" t="s">
        <v>6354</v>
      </c>
      <c r="DX2" s="168" t="s">
        <v>1885</v>
      </c>
      <c r="DY2" s="168" t="s">
        <v>6355</v>
      </c>
      <c r="DZ2" s="168" t="s">
        <v>6356</v>
      </c>
      <c r="EA2" s="168" t="s">
        <v>6357</v>
      </c>
      <c r="EB2" s="168" t="s">
        <v>1881</v>
      </c>
      <c r="EC2" s="168" t="s">
        <v>6358</v>
      </c>
      <c r="ED2" s="168" t="s">
        <v>6359</v>
      </c>
      <c r="EE2" s="168" t="s">
        <v>6360</v>
      </c>
      <c r="EF2" s="168" t="s">
        <v>6361</v>
      </c>
      <c r="EG2" s="168" t="s">
        <v>1876</v>
      </c>
      <c r="EH2" s="168" t="s">
        <v>1875</v>
      </c>
      <c r="EI2" s="168" t="s">
        <v>1874</v>
      </c>
      <c r="EJ2" s="168" t="s">
        <v>6362</v>
      </c>
      <c r="EK2" s="168" t="s">
        <v>6363</v>
      </c>
      <c r="EL2" s="168" t="s">
        <v>6364</v>
      </c>
      <c r="EM2" s="168" t="s">
        <v>6365</v>
      </c>
      <c r="EN2" s="168" t="s">
        <v>6366</v>
      </c>
      <c r="EO2" s="168" t="s">
        <v>6367</v>
      </c>
      <c r="EP2" s="168" t="s">
        <v>1867</v>
      </c>
      <c r="EQ2" s="168" t="s">
        <v>1866</v>
      </c>
      <c r="ER2" s="168" t="s">
        <v>1865</v>
      </c>
      <c r="ES2" s="168" t="s">
        <v>1864</v>
      </c>
      <c r="ET2" s="168" t="s">
        <v>1863</v>
      </c>
      <c r="EU2" s="168" t="s">
        <v>6368</v>
      </c>
      <c r="EV2" s="168" t="s">
        <v>6369</v>
      </c>
      <c r="EW2" s="168" t="s">
        <v>6370</v>
      </c>
      <c r="EX2" s="168" t="s">
        <v>6371</v>
      </c>
      <c r="EY2" s="168" t="s">
        <v>6372</v>
      </c>
      <c r="EZ2" s="168" t="s">
        <v>6373</v>
      </c>
      <c r="FA2" s="168" t="s">
        <v>6374</v>
      </c>
      <c r="FB2" s="168" t="s">
        <v>6375</v>
      </c>
      <c r="FC2" s="168" t="s">
        <v>6376</v>
      </c>
      <c r="FD2" s="168" t="s">
        <v>6377</v>
      </c>
      <c r="FE2" s="168" t="s">
        <v>1852</v>
      </c>
      <c r="FF2" s="168" t="s">
        <v>6378</v>
      </c>
      <c r="FG2" s="168" t="s">
        <v>6379</v>
      </c>
      <c r="FH2" s="168" t="s">
        <v>6380</v>
      </c>
      <c r="FI2" s="168" t="s">
        <v>6403</v>
      </c>
      <c r="FJ2" s="168" t="s">
        <v>6381</v>
      </c>
      <c r="FK2" s="168" t="s">
        <v>6382</v>
      </c>
      <c r="FL2" s="168" t="s">
        <v>1845</v>
      </c>
      <c r="FM2" s="168" t="s">
        <v>6383</v>
      </c>
      <c r="FN2" s="168" t="s">
        <v>6404</v>
      </c>
      <c r="FO2" s="168" t="s">
        <v>6384</v>
      </c>
      <c r="FP2" s="168" t="s">
        <v>6385</v>
      </c>
      <c r="FQ2" s="168" t="s">
        <v>6386</v>
      </c>
      <c r="FR2" s="168" t="s">
        <v>6387</v>
      </c>
      <c r="FS2" s="168" t="s">
        <v>1838</v>
      </c>
      <c r="FT2" s="168" t="s">
        <v>6388</v>
      </c>
      <c r="FU2" s="168" t="s">
        <v>6389</v>
      </c>
      <c r="FV2" s="168" t="s">
        <v>6390</v>
      </c>
      <c r="FW2" s="168" t="s">
        <v>1834</v>
      </c>
      <c r="FX2" s="168" t="s">
        <v>4024</v>
      </c>
      <c r="FY2" s="168" t="s">
        <v>7360</v>
      </c>
      <c r="FZ2" s="168" t="s">
        <v>1833</v>
      </c>
      <c r="GA2" s="168" t="s">
        <v>1832</v>
      </c>
      <c r="GB2" s="168" t="s">
        <v>7363</v>
      </c>
      <c r="GC2" s="168" t="s">
        <v>7365</v>
      </c>
      <c r="GD2" s="168" t="s">
        <v>1831</v>
      </c>
      <c r="GE2" s="168" t="s">
        <v>7367</v>
      </c>
      <c r="GF2" s="168" t="s">
        <v>7368</v>
      </c>
      <c r="GG2" s="168" t="s">
        <v>7370</v>
      </c>
      <c r="GH2" s="168" t="s">
        <v>7372</v>
      </c>
      <c r="GI2" s="168" t="s">
        <v>7373</v>
      </c>
      <c r="GJ2" s="168" t="s">
        <v>7374</v>
      </c>
      <c r="GK2" s="168" t="s">
        <v>7376</v>
      </c>
      <c r="GL2" s="168" t="s">
        <v>7377</v>
      </c>
      <c r="GM2" s="168" t="s">
        <v>1830</v>
      </c>
      <c r="GN2" s="168" t="s">
        <v>7378</v>
      </c>
      <c r="GO2" s="168" t="s">
        <v>7380</v>
      </c>
      <c r="GP2" s="168" t="s">
        <v>7382</v>
      </c>
      <c r="GQ2" s="168" t="s">
        <v>7384</v>
      </c>
      <c r="GR2" s="498" t="s">
        <v>8262</v>
      </c>
    </row>
    <row r="3" spans="1:200" ht="60" x14ac:dyDescent="0.25">
      <c r="A3" s="536" t="s">
        <v>11781</v>
      </c>
      <c r="B3" s="536" t="s">
        <v>11811</v>
      </c>
      <c r="C3" s="536" t="s">
        <v>11887</v>
      </c>
      <c r="D3" s="536" t="s">
        <v>11900</v>
      </c>
      <c r="E3" s="536" t="s">
        <v>11935</v>
      </c>
      <c r="F3" s="298" t="s">
        <v>11941</v>
      </c>
      <c r="G3" s="298" t="s">
        <v>11944</v>
      </c>
      <c r="H3" s="298" t="s">
        <v>11972</v>
      </c>
      <c r="I3" s="298" t="s">
        <v>11981</v>
      </c>
      <c r="J3" s="298" t="s">
        <v>11983</v>
      </c>
      <c r="K3" s="298" t="s">
        <v>11997</v>
      </c>
      <c r="L3" s="298" t="s">
        <v>12005</v>
      </c>
      <c r="M3" s="298" t="s">
        <v>12087</v>
      </c>
      <c r="N3" s="298" t="s">
        <v>12118</v>
      </c>
      <c r="O3" s="298" t="s">
        <v>12121</v>
      </c>
      <c r="P3" s="298" t="s">
        <v>12205</v>
      </c>
      <c r="Q3" s="298" t="s">
        <v>12218</v>
      </c>
      <c r="R3" s="298" t="s">
        <v>12226</v>
      </c>
      <c r="S3" s="298" t="s">
        <v>12228</v>
      </c>
      <c r="T3" s="298" t="s">
        <v>12230</v>
      </c>
      <c r="U3" s="298" t="s">
        <v>12232</v>
      </c>
      <c r="V3" s="298" t="s">
        <v>12234</v>
      </c>
      <c r="W3" s="298" t="s">
        <v>12236</v>
      </c>
      <c r="X3" s="298" t="s">
        <v>12238</v>
      </c>
      <c r="Y3" s="298" t="s">
        <v>12240</v>
      </c>
      <c r="Z3" s="298" t="s">
        <v>12327</v>
      </c>
      <c r="AA3" s="298" t="s">
        <v>12432</v>
      </c>
      <c r="AB3" s="298" t="s">
        <v>12434</v>
      </c>
      <c r="AC3" s="298" t="s">
        <v>12445</v>
      </c>
      <c r="AD3" s="298" t="s">
        <v>12447</v>
      </c>
      <c r="AE3" s="298" t="s">
        <v>12449</v>
      </c>
      <c r="AF3" s="298" t="s">
        <v>12452</v>
      </c>
      <c r="AG3" s="298" t="s">
        <v>12457</v>
      </c>
      <c r="AH3" s="298" t="s">
        <v>12459</v>
      </c>
      <c r="AI3" s="298" t="s">
        <v>12461</v>
      </c>
      <c r="AJ3" s="298" t="s">
        <v>12463</v>
      </c>
      <c r="AK3" s="298" t="s">
        <v>12465</v>
      </c>
      <c r="AL3" s="298" t="s">
        <v>12467</v>
      </c>
      <c r="AM3" s="298" t="s">
        <v>12469</v>
      </c>
      <c r="AN3" s="298" t="s">
        <v>12493</v>
      </c>
      <c r="AO3" s="298" t="s">
        <v>12790</v>
      </c>
      <c r="AP3" s="298" t="s">
        <v>12792</v>
      </c>
      <c r="AQ3" s="298" t="s">
        <v>12908</v>
      </c>
      <c r="AR3" s="298" t="s">
        <v>12938</v>
      </c>
      <c r="AS3" s="298" t="s">
        <v>12947</v>
      </c>
      <c r="AT3" s="298" t="s">
        <v>12949</v>
      </c>
      <c r="AU3" s="298" t="s">
        <v>12951</v>
      </c>
      <c r="AV3" s="298" t="s">
        <v>12953</v>
      </c>
      <c r="AW3" s="298" t="s">
        <v>12955</v>
      </c>
      <c r="AX3" s="298" t="s">
        <v>12957</v>
      </c>
      <c r="AY3" s="298" t="s">
        <v>12988</v>
      </c>
      <c r="AZ3" s="298" t="s">
        <v>13006</v>
      </c>
      <c r="BA3" s="298" t="s">
        <v>13021</v>
      </c>
      <c r="BB3" s="298" t="s">
        <v>13129</v>
      </c>
      <c r="BC3" s="298" t="s">
        <v>13141</v>
      </c>
      <c r="BD3" s="298" t="s">
        <v>13147</v>
      </c>
      <c r="BE3" s="298" t="s">
        <v>13188</v>
      </c>
      <c r="BF3" s="298" t="s">
        <v>13190</v>
      </c>
      <c r="BG3" s="298" t="s">
        <v>13192</v>
      </c>
      <c r="BH3" s="298" t="s">
        <v>13196</v>
      </c>
      <c r="BI3" s="298" t="s">
        <v>13210</v>
      </c>
      <c r="BJ3" s="298" t="s">
        <v>13254</v>
      </c>
      <c r="BK3" s="298" t="s">
        <v>13256</v>
      </c>
      <c r="BL3" s="298" t="s">
        <v>13258</v>
      </c>
      <c r="BM3" s="298" t="s">
        <v>13278</v>
      </c>
      <c r="BN3" s="298" t="s">
        <v>13285</v>
      </c>
      <c r="BO3" s="298" t="s">
        <v>13287</v>
      </c>
      <c r="BP3" s="298" t="s">
        <v>13309</v>
      </c>
      <c r="BQ3" s="298" t="s">
        <v>13324</v>
      </c>
      <c r="BR3" s="298" t="s">
        <v>13326</v>
      </c>
      <c r="BS3" s="298" t="s">
        <v>13328</v>
      </c>
      <c r="BT3" s="298" t="s">
        <v>13330</v>
      </c>
      <c r="BU3" s="298" t="s">
        <v>13338</v>
      </c>
      <c r="BV3" s="298" t="s">
        <v>13353</v>
      </c>
      <c r="BW3" s="298" t="s">
        <v>13355</v>
      </c>
      <c r="BX3" s="298" t="s">
        <v>13357</v>
      </c>
      <c r="BY3" s="298" t="s">
        <v>13359</v>
      </c>
      <c r="BZ3" s="298" t="s">
        <v>13361</v>
      </c>
      <c r="CA3" s="298" t="s">
        <v>13605</v>
      </c>
      <c r="CB3" s="298" t="s">
        <v>13607</v>
      </c>
      <c r="CC3" s="298" t="s">
        <v>13609</v>
      </c>
      <c r="CD3" s="298" t="s">
        <v>13611</v>
      </c>
      <c r="CE3" s="298" t="s">
        <v>13613</v>
      </c>
      <c r="CF3" s="298" t="s">
        <v>13615</v>
      </c>
      <c r="CG3" s="298" t="s">
        <v>13617</v>
      </c>
      <c r="CH3" s="298" t="s">
        <v>13619</v>
      </c>
      <c r="CI3" s="298" t="s">
        <v>13621</v>
      </c>
      <c r="CJ3" s="298" t="s">
        <v>13643</v>
      </c>
      <c r="CK3" s="298" t="s">
        <v>13652</v>
      </c>
      <c r="CL3" s="298" t="s">
        <v>13654</v>
      </c>
      <c r="CM3" s="298" t="s">
        <v>13726</v>
      </c>
      <c r="CN3" s="298" t="s">
        <v>13778</v>
      </c>
      <c r="CO3" s="298" t="s">
        <v>13786</v>
      </c>
      <c r="CP3" s="298" t="s">
        <v>13793</v>
      </c>
      <c r="CQ3" s="298" t="s">
        <v>13795</v>
      </c>
      <c r="CR3" s="298" t="s">
        <v>13797</v>
      </c>
      <c r="CS3" s="298" t="s">
        <v>13799</v>
      </c>
      <c r="CT3" s="298" t="s">
        <v>13801</v>
      </c>
      <c r="CU3" s="298" t="s">
        <v>13803</v>
      </c>
      <c r="CV3" s="298" t="s">
        <v>13805</v>
      </c>
      <c r="CW3" s="298" t="s">
        <v>13807</v>
      </c>
      <c r="CX3" s="298" t="s">
        <v>13809</v>
      </c>
      <c r="CY3" s="298" t="s">
        <v>13819</v>
      </c>
      <c r="CZ3" s="298" t="s">
        <v>13821</v>
      </c>
      <c r="DA3" s="298" t="s">
        <v>13823</v>
      </c>
      <c r="DB3" s="298" t="s">
        <v>13825</v>
      </c>
      <c r="DC3" s="298" t="s">
        <v>13827</v>
      </c>
      <c r="DD3" s="298" t="s">
        <v>13829</v>
      </c>
      <c r="DE3" s="298" t="s">
        <v>13894</v>
      </c>
      <c r="DF3" s="298" t="s">
        <v>13896</v>
      </c>
      <c r="DG3" s="298" t="s">
        <v>13906</v>
      </c>
      <c r="DH3" s="298" t="s">
        <v>13920</v>
      </c>
      <c r="DI3" s="298" t="s">
        <v>13922</v>
      </c>
      <c r="DJ3" s="298" t="s">
        <v>13924</v>
      </c>
      <c r="DK3" s="298" t="s">
        <v>13943</v>
      </c>
      <c r="DL3" s="298" t="s">
        <v>13945</v>
      </c>
      <c r="DM3" s="298" t="s">
        <v>13951</v>
      </c>
      <c r="DN3" s="298" t="s">
        <v>13963</v>
      </c>
      <c r="DO3" s="298" t="s">
        <v>13965</v>
      </c>
      <c r="DP3" s="298" t="s">
        <v>13967</v>
      </c>
      <c r="DQ3" s="298" t="s">
        <v>13973</v>
      </c>
      <c r="DR3" s="298" t="s">
        <v>13975</v>
      </c>
      <c r="DS3" s="298" t="s">
        <v>13977</v>
      </c>
      <c r="DT3" s="298" t="s">
        <v>13979</v>
      </c>
      <c r="DU3" s="298" t="s">
        <v>13981</v>
      </c>
      <c r="DV3" s="298" t="s">
        <v>13983</v>
      </c>
      <c r="DW3" s="298" t="s">
        <v>13985</v>
      </c>
      <c r="DX3" s="298" t="s">
        <v>13987</v>
      </c>
      <c r="DY3" s="298" t="s">
        <v>13989</v>
      </c>
      <c r="DZ3" s="298" t="s">
        <v>13991</v>
      </c>
      <c r="EA3" s="298" t="s">
        <v>13993</v>
      </c>
      <c r="EB3" s="298" t="s">
        <v>13995</v>
      </c>
      <c r="EC3" s="298" t="s">
        <v>14004</v>
      </c>
      <c r="ED3" s="298" t="s">
        <v>14006</v>
      </c>
      <c r="EE3" s="298" t="s">
        <v>14013</v>
      </c>
      <c r="EF3" s="298" t="s">
        <v>14015</v>
      </c>
      <c r="EG3" s="298" t="s">
        <v>14017</v>
      </c>
      <c r="EH3" s="298" t="s">
        <v>14068</v>
      </c>
      <c r="EI3" s="298" t="s">
        <v>14098</v>
      </c>
      <c r="EJ3" s="298" t="s">
        <v>14100</v>
      </c>
      <c r="EK3" s="298" t="s">
        <v>14102</v>
      </c>
      <c r="EL3" s="298" t="s">
        <v>14104</v>
      </c>
      <c r="EM3" s="298" t="s">
        <v>14117</v>
      </c>
      <c r="EN3" s="298" t="s">
        <v>14119</v>
      </c>
      <c r="EO3" s="298" t="s">
        <v>14121</v>
      </c>
      <c r="EP3" s="298" t="s">
        <v>14133</v>
      </c>
      <c r="EQ3" s="298" t="s">
        <v>14135</v>
      </c>
      <c r="ER3" s="298" t="s">
        <v>14137</v>
      </c>
      <c r="ES3" s="298" t="s">
        <v>14139</v>
      </c>
      <c r="ET3" s="298" t="s">
        <v>14141</v>
      </c>
      <c r="EU3" s="298" t="s">
        <v>14143</v>
      </c>
      <c r="EV3" s="298" t="s">
        <v>14145</v>
      </c>
      <c r="EW3" s="298" t="s">
        <v>14147</v>
      </c>
      <c r="EX3" s="298" t="s">
        <v>14149</v>
      </c>
      <c r="EY3" s="298" t="s">
        <v>14151</v>
      </c>
      <c r="EZ3" s="298" t="s">
        <v>14164</v>
      </c>
      <c r="FA3" s="298" t="s">
        <v>14166</v>
      </c>
      <c r="FB3" s="298" t="s">
        <v>14174</v>
      </c>
      <c r="FC3" s="298" t="s">
        <v>14176</v>
      </c>
      <c r="FD3" s="298" t="s">
        <v>14178</v>
      </c>
      <c r="FE3" s="298" t="s">
        <v>14180</v>
      </c>
      <c r="FF3" s="298" t="s">
        <v>14182</v>
      </c>
      <c r="FG3" s="298" t="s">
        <v>14184</v>
      </c>
      <c r="FH3" s="298" t="s">
        <v>14192</v>
      </c>
      <c r="FI3" s="298" t="s">
        <v>14200</v>
      </c>
      <c r="FJ3" s="298" t="s">
        <v>14209</v>
      </c>
      <c r="FK3" s="298" t="s">
        <v>14228</v>
      </c>
      <c r="FL3" s="298" t="s">
        <v>14230</v>
      </c>
      <c r="FM3" s="298" t="s">
        <v>14282</v>
      </c>
      <c r="FN3" s="298" t="s">
        <v>14287</v>
      </c>
      <c r="FO3" s="298" t="s">
        <v>14295</v>
      </c>
      <c r="FP3" s="298" t="s">
        <v>14297</v>
      </c>
      <c r="FQ3" s="298" t="s">
        <v>14299</v>
      </c>
      <c r="FR3" s="298" t="s">
        <v>14301</v>
      </c>
      <c r="FS3" s="298" t="s">
        <v>14303</v>
      </c>
      <c r="FT3" s="298" t="s">
        <v>14305</v>
      </c>
      <c r="FU3" s="298" t="s">
        <v>14307</v>
      </c>
      <c r="FV3" s="298" t="s">
        <v>14309</v>
      </c>
      <c r="FW3" s="298" t="s">
        <v>14311</v>
      </c>
      <c r="FX3" s="298" t="s">
        <v>14362</v>
      </c>
      <c r="FY3" s="298" t="s">
        <v>14419</v>
      </c>
      <c r="FZ3" s="298" t="s">
        <v>14364</v>
      </c>
      <c r="GA3" s="298" t="s">
        <v>14366</v>
      </c>
      <c r="GB3" s="298" t="s">
        <v>14395</v>
      </c>
      <c r="GD3" s="298" t="s">
        <v>14369</v>
      </c>
      <c r="GE3" s="298" t="s">
        <v>14397</v>
      </c>
      <c r="GF3" s="298" t="s">
        <v>14399</v>
      </c>
      <c r="GG3" s="298" t="s">
        <v>14401</v>
      </c>
      <c r="GH3" s="298" t="s">
        <v>14403</v>
      </c>
      <c r="GI3" s="298" t="s">
        <v>14405</v>
      </c>
      <c r="GJ3" s="298" t="s">
        <v>14407</v>
      </c>
      <c r="GK3" s="298" t="s">
        <v>14409</v>
      </c>
      <c r="GL3" s="298" t="s">
        <v>14411</v>
      </c>
      <c r="GM3" s="298" t="s">
        <v>14371</v>
      </c>
      <c r="GN3" s="298" t="s">
        <v>14421</v>
      </c>
      <c r="GO3" s="298" t="s">
        <v>14423</v>
      </c>
      <c r="GP3" s="298" t="s">
        <v>14425</v>
      </c>
      <c r="GQ3" s="298" t="s">
        <v>14413</v>
      </c>
      <c r="GR3" s="298" t="s">
        <v>14376</v>
      </c>
    </row>
    <row r="4" spans="1:200" ht="60" x14ac:dyDescent="0.25">
      <c r="A4" s="536" t="s">
        <v>11782</v>
      </c>
      <c r="B4" s="536" t="s">
        <v>11812</v>
      </c>
      <c r="C4" s="536" t="s">
        <v>11888</v>
      </c>
      <c r="D4" s="536" t="s">
        <v>11901</v>
      </c>
      <c r="E4" s="536" t="s">
        <v>11936</v>
      </c>
      <c r="F4" s="298" t="s">
        <v>11942</v>
      </c>
      <c r="G4" s="298" t="s">
        <v>11945</v>
      </c>
      <c r="H4" s="298" t="s">
        <v>11973</v>
      </c>
      <c r="I4" s="298" t="s">
        <v>11982</v>
      </c>
      <c r="J4" s="298" t="s">
        <v>11984</v>
      </c>
      <c r="K4" s="298" t="s">
        <v>11998</v>
      </c>
      <c r="L4" s="298" t="s">
        <v>12006</v>
      </c>
      <c r="M4" s="298" t="s">
        <v>12088</v>
      </c>
      <c r="N4" s="298" t="s">
        <v>12119</v>
      </c>
      <c r="O4" s="298" t="s">
        <v>12122</v>
      </c>
      <c r="P4" s="298" t="s">
        <v>12206</v>
      </c>
      <c r="Q4" s="298" t="s">
        <v>12219</v>
      </c>
      <c r="R4" s="298" t="s">
        <v>12227</v>
      </c>
      <c r="S4" s="298" t="s">
        <v>12229</v>
      </c>
      <c r="T4" s="298" t="s">
        <v>12231</v>
      </c>
      <c r="U4" s="298" t="s">
        <v>12233</v>
      </c>
      <c r="V4" s="298" t="s">
        <v>12235</v>
      </c>
      <c r="W4" s="298" t="s">
        <v>12237</v>
      </c>
      <c r="X4" s="298" t="s">
        <v>12239</v>
      </c>
      <c r="Y4" s="298" t="s">
        <v>12241</v>
      </c>
      <c r="Z4" s="298" t="s">
        <v>12328</v>
      </c>
      <c r="AA4" s="298" t="s">
        <v>12433</v>
      </c>
      <c r="AB4" s="298" t="s">
        <v>12435</v>
      </c>
      <c r="AC4" s="298" t="s">
        <v>12446</v>
      </c>
      <c r="AD4" s="298" t="s">
        <v>12448</v>
      </c>
      <c r="AE4" s="298" t="s">
        <v>12450</v>
      </c>
      <c r="AF4" s="298" t="s">
        <v>12453</v>
      </c>
      <c r="AG4" s="298" t="s">
        <v>12458</v>
      </c>
      <c r="AH4" s="298" t="s">
        <v>12460</v>
      </c>
      <c r="AI4" s="298" t="s">
        <v>12462</v>
      </c>
      <c r="AJ4" s="298" t="s">
        <v>12464</v>
      </c>
      <c r="AK4" s="298" t="s">
        <v>12466</v>
      </c>
      <c r="AL4" s="298" t="s">
        <v>12468</v>
      </c>
      <c r="AM4" s="298" t="s">
        <v>12470</v>
      </c>
      <c r="AN4" s="298" t="s">
        <v>12494</v>
      </c>
      <c r="AO4" s="298" t="s">
        <v>12791</v>
      </c>
      <c r="AP4" s="298" t="s">
        <v>12793</v>
      </c>
      <c r="AQ4" s="298" t="s">
        <v>12909</v>
      </c>
      <c r="AR4" s="298" t="s">
        <v>12939</v>
      </c>
      <c r="AS4" s="298" t="s">
        <v>12948</v>
      </c>
      <c r="AT4" s="298" t="s">
        <v>12950</v>
      </c>
      <c r="AU4" s="298" t="s">
        <v>12952</v>
      </c>
      <c r="AV4" s="298" t="s">
        <v>12954</v>
      </c>
      <c r="AW4" s="298" t="s">
        <v>12956</v>
      </c>
      <c r="AX4" s="298" t="s">
        <v>12958</v>
      </c>
      <c r="AY4" s="298" t="s">
        <v>12989</v>
      </c>
      <c r="AZ4" s="298" t="s">
        <v>13007</v>
      </c>
      <c r="BA4" s="298" t="s">
        <v>13022</v>
      </c>
      <c r="BB4" s="298" t="s">
        <v>13130</v>
      </c>
      <c r="BC4" s="298" t="s">
        <v>13142</v>
      </c>
      <c r="BD4" s="298" t="s">
        <v>13148</v>
      </c>
      <c r="BE4" s="298" t="s">
        <v>13189</v>
      </c>
      <c r="BF4" s="298" t="s">
        <v>13191</v>
      </c>
      <c r="BG4" s="298" t="s">
        <v>13193</v>
      </c>
      <c r="BH4" s="298" t="s">
        <v>13197</v>
      </c>
      <c r="BI4" s="298" t="s">
        <v>13211</v>
      </c>
      <c r="BJ4" s="298" t="s">
        <v>13255</v>
      </c>
      <c r="BK4" s="298" t="s">
        <v>13257</v>
      </c>
      <c r="BL4" s="298" t="s">
        <v>13259</v>
      </c>
      <c r="BM4" s="298" t="s">
        <v>13279</v>
      </c>
      <c r="BN4" s="298" t="s">
        <v>13286</v>
      </c>
      <c r="BO4" s="298" t="s">
        <v>13288</v>
      </c>
      <c r="BP4" s="298" t="s">
        <v>13310</v>
      </c>
      <c r="BQ4" s="298" t="s">
        <v>13325</v>
      </c>
      <c r="BR4" s="298" t="s">
        <v>13327</v>
      </c>
      <c r="BS4" s="298" t="s">
        <v>13329</v>
      </c>
      <c r="BT4" s="298" t="s">
        <v>13331</v>
      </c>
      <c r="BU4" s="298" t="s">
        <v>13339</v>
      </c>
      <c r="BV4" s="298" t="s">
        <v>13354</v>
      </c>
      <c r="BW4" s="298" t="s">
        <v>13356</v>
      </c>
      <c r="BX4" s="298" t="s">
        <v>13358</v>
      </c>
      <c r="BY4" s="298" t="s">
        <v>13360</v>
      </c>
      <c r="BZ4" s="298" t="s">
        <v>13362</v>
      </c>
      <c r="CA4" s="298" t="s">
        <v>13606</v>
      </c>
      <c r="CB4" s="298" t="s">
        <v>13608</v>
      </c>
      <c r="CC4" s="298" t="s">
        <v>13610</v>
      </c>
      <c r="CD4" s="298" t="s">
        <v>13612</v>
      </c>
      <c r="CE4" s="298" t="s">
        <v>13614</v>
      </c>
      <c r="CF4" s="298" t="s">
        <v>13616</v>
      </c>
      <c r="CG4" s="298" t="s">
        <v>13618</v>
      </c>
      <c r="CH4" s="298" t="s">
        <v>13620</v>
      </c>
      <c r="CI4" s="298" t="s">
        <v>13622</v>
      </c>
      <c r="CJ4" s="298" t="s">
        <v>13644</v>
      </c>
      <c r="CK4" s="298" t="s">
        <v>13653</v>
      </c>
      <c r="CL4" s="298" t="s">
        <v>13655</v>
      </c>
      <c r="CM4" s="298" t="s">
        <v>13727</v>
      </c>
      <c r="CN4" s="298" t="s">
        <v>13779</v>
      </c>
      <c r="CO4" s="298" t="s">
        <v>13787</v>
      </c>
      <c r="CP4" s="298" t="s">
        <v>13794</v>
      </c>
      <c r="CQ4" s="298" t="s">
        <v>13796</v>
      </c>
      <c r="CR4" s="298" t="s">
        <v>13798</v>
      </c>
      <c r="CS4" s="298" t="s">
        <v>13800</v>
      </c>
      <c r="CT4" s="298" t="s">
        <v>13802</v>
      </c>
      <c r="CU4" s="298" t="s">
        <v>13804</v>
      </c>
      <c r="CV4" s="298" t="s">
        <v>13806</v>
      </c>
      <c r="CW4" s="298" t="s">
        <v>13808</v>
      </c>
      <c r="CX4" s="298" t="s">
        <v>13810</v>
      </c>
      <c r="CY4" s="298" t="s">
        <v>13820</v>
      </c>
      <c r="CZ4" s="298" t="s">
        <v>13822</v>
      </c>
      <c r="DA4" s="298" t="s">
        <v>13824</v>
      </c>
      <c r="DB4" s="298" t="s">
        <v>13826</v>
      </c>
      <c r="DC4" s="298" t="s">
        <v>13828</v>
      </c>
      <c r="DD4" s="298" t="s">
        <v>13830</v>
      </c>
      <c r="DE4" s="298" t="s">
        <v>13895</v>
      </c>
      <c r="DF4" s="298" t="s">
        <v>13897</v>
      </c>
      <c r="DG4" s="298" t="s">
        <v>13907</v>
      </c>
      <c r="DH4" s="298" t="s">
        <v>13921</v>
      </c>
      <c r="DI4" s="298" t="s">
        <v>13923</v>
      </c>
      <c r="DJ4" s="298" t="s">
        <v>13925</v>
      </c>
      <c r="DK4" s="298" t="s">
        <v>13944</v>
      </c>
      <c r="DL4" s="298" t="s">
        <v>13946</v>
      </c>
      <c r="DM4" s="298" t="s">
        <v>13952</v>
      </c>
      <c r="DN4" s="298" t="s">
        <v>13964</v>
      </c>
      <c r="DO4" s="298" t="s">
        <v>13966</v>
      </c>
      <c r="DP4" s="298" t="s">
        <v>13968</v>
      </c>
      <c r="DQ4" s="298" t="s">
        <v>13974</v>
      </c>
      <c r="DR4" s="298" t="s">
        <v>13976</v>
      </c>
      <c r="DS4" s="298" t="s">
        <v>13978</v>
      </c>
      <c r="DT4" s="298" t="s">
        <v>13980</v>
      </c>
      <c r="DU4" s="298" t="s">
        <v>13982</v>
      </c>
      <c r="DV4" s="298" t="s">
        <v>13984</v>
      </c>
      <c r="DW4" s="298" t="s">
        <v>13986</v>
      </c>
      <c r="DX4" s="298" t="s">
        <v>13988</v>
      </c>
      <c r="DY4" s="298" t="s">
        <v>13990</v>
      </c>
      <c r="DZ4" s="298" t="s">
        <v>13992</v>
      </c>
      <c r="EA4" s="298" t="s">
        <v>13994</v>
      </c>
      <c r="EB4" s="298" t="s">
        <v>13996</v>
      </c>
      <c r="EC4" s="298" t="s">
        <v>14005</v>
      </c>
      <c r="ED4" s="298" t="s">
        <v>14007</v>
      </c>
      <c r="EE4" s="298" t="s">
        <v>14014</v>
      </c>
      <c r="EF4" s="298" t="s">
        <v>14016</v>
      </c>
      <c r="EG4" s="298" t="s">
        <v>14018</v>
      </c>
      <c r="EH4" s="298" t="s">
        <v>14069</v>
      </c>
      <c r="EI4" s="298" t="s">
        <v>14099</v>
      </c>
      <c r="EJ4" s="298" t="s">
        <v>14101</v>
      </c>
      <c r="EK4" s="298" t="s">
        <v>14103</v>
      </c>
      <c r="EL4" s="298" t="s">
        <v>14105</v>
      </c>
      <c r="EM4" s="298" t="s">
        <v>14118</v>
      </c>
      <c r="EN4" s="298" t="s">
        <v>14120</v>
      </c>
      <c r="EO4" s="298" t="s">
        <v>14122</v>
      </c>
      <c r="EP4" s="298" t="s">
        <v>14134</v>
      </c>
      <c r="EQ4" s="298" t="s">
        <v>14136</v>
      </c>
      <c r="ER4" s="298" t="s">
        <v>14138</v>
      </c>
      <c r="ES4" s="298" t="s">
        <v>14140</v>
      </c>
      <c r="ET4" s="298" t="s">
        <v>14142</v>
      </c>
      <c r="EU4" s="298" t="s">
        <v>14144</v>
      </c>
      <c r="EV4" s="298" t="s">
        <v>14146</v>
      </c>
      <c r="EW4" s="298" t="s">
        <v>14148</v>
      </c>
      <c r="EX4" s="298" t="s">
        <v>14150</v>
      </c>
      <c r="EY4" s="298" t="s">
        <v>14152</v>
      </c>
      <c r="EZ4" s="298" t="s">
        <v>14165</v>
      </c>
      <c r="FA4" s="298" t="s">
        <v>14167</v>
      </c>
      <c r="FB4" s="298" t="s">
        <v>14175</v>
      </c>
      <c r="FC4" s="298" t="s">
        <v>14177</v>
      </c>
      <c r="FD4" s="298" t="s">
        <v>14179</v>
      </c>
      <c r="FE4" s="298" t="s">
        <v>14181</v>
      </c>
      <c r="FF4" s="298" t="s">
        <v>14183</v>
      </c>
      <c r="FG4" s="298" t="s">
        <v>14185</v>
      </c>
      <c r="FH4" s="298" t="s">
        <v>14193</v>
      </c>
      <c r="FI4" s="298" t="s">
        <v>14201</v>
      </c>
      <c r="FJ4" s="298" t="s">
        <v>14210</v>
      </c>
      <c r="FK4" s="298" t="s">
        <v>14229</v>
      </c>
      <c r="FL4" s="298" t="s">
        <v>14231</v>
      </c>
      <c r="FM4" s="298" t="s">
        <v>14283</v>
      </c>
      <c r="FN4" s="298" t="s">
        <v>14288</v>
      </c>
      <c r="FO4" s="298" t="s">
        <v>14296</v>
      </c>
      <c r="FP4" s="298" t="s">
        <v>14298</v>
      </c>
      <c r="FQ4" s="298" t="s">
        <v>14300</v>
      </c>
      <c r="FR4" s="298" t="s">
        <v>14302</v>
      </c>
      <c r="FS4" s="298" t="s">
        <v>14304</v>
      </c>
      <c r="FT4" s="298" t="s">
        <v>14306</v>
      </c>
      <c r="FU4" s="298" t="s">
        <v>14308</v>
      </c>
      <c r="FV4" s="298" t="s">
        <v>14310</v>
      </c>
      <c r="FW4" s="298" t="s">
        <v>14312</v>
      </c>
      <c r="FX4" s="298" t="s">
        <v>14363</v>
      </c>
      <c r="FY4" s="298" t="s">
        <v>14420</v>
      </c>
      <c r="FZ4" s="298" t="s">
        <v>14365</v>
      </c>
      <c r="GA4" s="298" t="s">
        <v>14367</v>
      </c>
      <c r="GB4" s="298" t="s">
        <v>14396</v>
      </c>
      <c r="GD4" s="298" t="s">
        <v>14370</v>
      </c>
      <c r="GE4" s="298" t="s">
        <v>14398</v>
      </c>
      <c r="GF4" s="298" t="s">
        <v>14400</v>
      </c>
      <c r="GG4" s="298" t="s">
        <v>14402</v>
      </c>
      <c r="GH4" s="298" t="s">
        <v>14404</v>
      </c>
      <c r="GI4" s="298" t="s">
        <v>14406</v>
      </c>
      <c r="GJ4" s="298" t="s">
        <v>14408</v>
      </c>
      <c r="GK4" s="298" t="s">
        <v>14410</v>
      </c>
      <c r="GL4" s="298" t="s">
        <v>14412</v>
      </c>
      <c r="GM4" s="298" t="s">
        <v>14372</v>
      </c>
      <c r="GN4" s="298" t="s">
        <v>14422</v>
      </c>
      <c r="GO4" s="298" t="s">
        <v>14424</v>
      </c>
      <c r="GP4" s="298" t="s">
        <v>14426</v>
      </c>
      <c r="GQ4" s="298" t="s">
        <v>14414</v>
      </c>
      <c r="GR4" s="298" t="s">
        <v>14377</v>
      </c>
    </row>
    <row r="5" spans="1:200" ht="60" x14ac:dyDescent="0.25">
      <c r="A5" s="536" t="s">
        <v>11783</v>
      </c>
      <c r="B5" s="536" t="s">
        <v>11813</v>
      </c>
      <c r="C5" s="536" t="s">
        <v>11889</v>
      </c>
      <c r="D5" s="536" t="s">
        <v>11902</v>
      </c>
      <c r="E5" s="536" t="s">
        <v>11937</v>
      </c>
      <c r="F5" s="298" t="s">
        <v>11943</v>
      </c>
      <c r="G5" s="298" t="s">
        <v>11946</v>
      </c>
      <c r="H5" s="298" t="s">
        <v>11974</v>
      </c>
      <c r="J5" s="298" t="s">
        <v>11985</v>
      </c>
      <c r="K5" s="298" t="s">
        <v>11999</v>
      </c>
      <c r="L5" s="298" t="s">
        <v>12007</v>
      </c>
      <c r="M5" s="298" t="s">
        <v>12089</v>
      </c>
      <c r="N5" s="298" t="s">
        <v>12120</v>
      </c>
      <c r="O5" s="298" t="s">
        <v>12123</v>
      </c>
      <c r="P5" s="298" t="s">
        <v>12207</v>
      </c>
      <c r="Q5" s="298" t="s">
        <v>12220</v>
      </c>
      <c r="Y5" s="298" t="s">
        <v>12242</v>
      </c>
      <c r="Z5" s="298" t="s">
        <v>12329</v>
      </c>
      <c r="AB5" s="298" t="s">
        <v>12436</v>
      </c>
      <c r="AE5" s="298" t="s">
        <v>12451</v>
      </c>
      <c r="AF5" s="298" t="s">
        <v>12454</v>
      </c>
      <c r="AM5" s="298" t="s">
        <v>12471</v>
      </c>
      <c r="AN5" s="298" t="s">
        <v>12495</v>
      </c>
      <c r="AP5" s="298" t="s">
        <v>12794</v>
      </c>
      <c r="AQ5" s="298" t="s">
        <v>12910</v>
      </c>
      <c r="AR5" s="298" t="s">
        <v>12940</v>
      </c>
      <c r="AX5" s="298" t="s">
        <v>12959</v>
      </c>
      <c r="AY5" s="298" t="s">
        <v>12990</v>
      </c>
      <c r="AZ5" s="298" t="s">
        <v>13008</v>
      </c>
      <c r="BA5" s="298" t="s">
        <v>13023</v>
      </c>
      <c r="BB5" s="298" t="s">
        <v>13131</v>
      </c>
      <c r="BC5" s="298" t="s">
        <v>13143</v>
      </c>
      <c r="BD5" s="298" t="s">
        <v>13149</v>
      </c>
      <c r="BG5" s="298" t="s">
        <v>13194</v>
      </c>
      <c r="BH5" s="298" t="s">
        <v>13198</v>
      </c>
      <c r="BI5" s="298" t="s">
        <v>13212</v>
      </c>
      <c r="BL5" s="298" t="s">
        <v>13260</v>
      </c>
      <c r="BM5" s="298" t="s">
        <v>13280</v>
      </c>
      <c r="BO5" s="298" t="s">
        <v>13289</v>
      </c>
      <c r="BP5" s="298" t="s">
        <v>13311</v>
      </c>
      <c r="BT5" s="298" t="s">
        <v>13332</v>
      </c>
      <c r="BU5" s="298" t="s">
        <v>13340</v>
      </c>
      <c r="BZ5" s="298" t="s">
        <v>13363</v>
      </c>
      <c r="CH5" s="538"/>
      <c r="CI5" s="298" t="s">
        <v>13623</v>
      </c>
      <c r="CJ5" s="298" t="s">
        <v>13645</v>
      </c>
      <c r="CL5" s="298" t="s">
        <v>13656</v>
      </c>
      <c r="CM5" s="298" t="s">
        <v>13728</v>
      </c>
      <c r="CN5" s="298" t="s">
        <v>13780</v>
      </c>
      <c r="CO5" s="298" t="s">
        <v>13788</v>
      </c>
      <c r="CX5" s="298" t="s">
        <v>13811</v>
      </c>
      <c r="DD5" s="298" t="s">
        <v>13831</v>
      </c>
      <c r="DF5" s="298" t="s">
        <v>13898</v>
      </c>
      <c r="DG5" s="298" t="s">
        <v>13908</v>
      </c>
      <c r="DJ5" s="298" t="s">
        <v>13926</v>
      </c>
      <c r="DL5" s="298" t="s">
        <v>13947</v>
      </c>
      <c r="DM5" s="298" t="s">
        <v>13953</v>
      </c>
      <c r="DP5" s="298" t="s">
        <v>13969</v>
      </c>
      <c r="EB5" s="298" t="s">
        <v>13997</v>
      </c>
      <c r="ED5" s="298" t="s">
        <v>14008</v>
      </c>
      <c r="EG5" s="298" t="s">
        <v>14019</v>
      </c>
      <c r="EH5" s="298" t="s">
        <v>14070</v>
      </c>
      <c r="EL5" s="298" t="s">
        <v>14106</v>
      </c>
      <c r="EO5" s="298" t="s">
        <v>14123</v>
      </c>
      <c r="EY5" s="298" t="s">
        <v>14153</v>
      </c>
      <c r="FA5" s="298" t="s">
        <v>14168</v>
      </c>
      <c r="FG5" s="298" t="s">
        <v>14186</v>
      </c>
      <c r="FH5" s="298" t="s">
        <v>14194</v>
      </c>
      <c r="FI5" s="298" t="s">
        <v>14202</v>
      </c>
      <c r="FJ5" s="298" t="s">
        <v>14211</v>
      </c>
      <c r="FL5" s="298" t="s">
        <v>14232</v>
      </c>
      <c r="FM5" s="298" t="s">
        <v>14284</v>
      </c>
      <c r="FN5" s="298" t="s">
        <v>14289</v>
      </c>
      <c r="FW5" s="298" t="s">
        <v>14313</v>
      </c>
      <c r="GA5" s="298" t="s">
        <v>14368</v>
      </c>
      <c r="GD5" s="298" t="s">
        <v>14417</v>
      </c>
      <c r="GM5" s="298" t="s">
        <v>14373</v>
      </c>
      <c r="GR5" s="298" t="s">
        <v>14378</v>
      </c>
    </row>
    <row r="6" spans="1:200" ht="60" x14ac:dyDescent="0.25">
      <c r="A6" s="536" t="s">
        <v>11784</v>
      </c>
      <c r="B6" s="536" t="s">
        <v>11814</v>
      </c>
      <c r="C6" s="536" t="s">
        <v>11890</v>
      </c>
      <c r="D6" s="536" t="s">
        <v>11903</v>
      </c>
      <c r="E6" s="536" t="s">
        <v>11938</v>
      </c>
      <c r="G6" s="298" t="s">
        <v>11947</v>
      </c>
      <c r="H6" s="298" t="s">
        <v>11975</v>
      </c>
      <c r="I6"/>
      <c r="J6" s="298" t="s">
        <v>11986</v>
      </c>
      <c r="K6" s="298" t="s">
        <v>12000</v>
      </c>
      <c r="L6" s="298" t="s">
        <v>12008</v>
      </c>
      <c r="M6" s="298" t="s">
        <v>12090</v>
      </c>
      <c r="O6" s="298" t="s">
        <v>12124</v>
      </c>
      <c r="P6" s="298" t="s">
        <v>12208</v>
      </c>
      <c r="Q6" s="298" t="s">
        <v>12221</v>
      </c>
      <c r="Y6" s="298" t="s">
        <v>12243</v>
      </c>
      <c r="Z6" s="298" t="s">
        <v>12330</v>
      </c>
      <c r="AB6" s="298" t="s">
        <v>12437</v>
      </c>
      <c r="AF6" s="298" t="s">
        <v>12455</v>
      </c>
      <c r="AM6" s="298" t="s">
        <v>12472</v>
      </c>
      <c r="AN6" s="298" t="s">
        <v>12496</v>
      </c>
      <c r="AP6" s="298" t="s">
        <v>12795</v>
      </c>
      <c r="AQ6" s="298" t="s">
        <v>12911</v>
      </c>
      <c r="AR6" s="298" t="s">
        <v>12941</v>
      </c>
      <c r="AX6" s="298" t="s">
        <v>12960</v>
      </c>
      <c r="AY6" s="298" t="s">
        <v>12991</v>
      </c>
      <c r="AZ6" s="298" t="s">
        <v>13009</v>
      </c>
      <c r="BA6" s="298" t="s">
        <v>13024</v>
      </c>
      <c r="BB6" s="298" t="s">
        <v>13132</v>
      </c>
      <c r="BC6" s="298" t="s">
        <v>13144</v>
      </c>
      <c r="BD6" s="298" t="s">
        <v>13150</v>
      </c>
      <c r="BG6" s="298" t="s">
        <v>11885</v>
      </c>
      <c r="BH6" s="298" t="s">
        <v>13199</v>
      </c>
      <c r="BI6" s="298" t="s">
        <v>13213</v>
      </c>
      <c r="BL6" s="298" t="s">
        <v>13261</v>
      </c>
      <c r="BM6" s="298" t="s">
        <v>13281</v>
      </c>
      <c r="BO6" s="298" t="s">
        <v>13290</v>
      </c>
      <c r="BP6" s="298" t="s">
        <v>13312</v>
      </c>
      <c r="BT6" s="298" t="s">
        <v>13333</v>
      </c>
      <c r="BU6" s="298" t="s">
        <v>13341</v>
      </c>
      <c r="BZ6" s="298" t="s">
        <v>13364</v>
      </c>
      <c r="CI6" s="298" t="s">
        <v>13624</v>
      </c>
      <c r="CJ6" s="298" t="s">
        <v>13646</v>
      </c>
      <c r="CL6" s="298" t="s">
        <v>13657</v>
      </c>
      <c r="CM6" s="298" t="s">
        <v>13729</v>
      </c>
      <c r="CN6" s="298" t="s">
        <v>13781</v>
      </c>
      <c r="CO6" s="298" t="s">
        <v>13789</v>
      </c>
      <c r="CX6" s="298" t="s">
        <v>13812</v>
      </c>
      <c r="DD6" s="298" t="s">
        <v>13832</v>
      </c>
      <c r="DF6" s="298" t="s">
        <v>13899</v>
      </c>
      <c r="DG6" s="298" t="s">
        <v>13909</v>
      </c>
      <c r="DJ6" s="298" t="s">
        <v>13927</v>
      </c>
      <c r="DL6" s="298" t="s">
        <v>13948</v>
      </c>
      <c r="DM6" s="298" t="s">
        <v>13954</v>
      </c>
      <c r="DP6" s="298" t="s">
        <v>13970</v>
      </c>
      <c r="EB6" s="298" t="s">
        <v>13998</v>
      </c>
      <c r="ED6" s="298" t="s">
        <v>14009</v>
      </c>
      <c r="EG6" s="298" t="s">
        <v>14020</v>
      </c>
      <c r="EH6" s="298" t="s">
        <v>14071</v>
      </c>
      <c r="EL6" s="298" t="s">
        <v>14107</v>
      </c>
      <c r="EO6" s="298" t="s">
        <v>14124</v>
      </c>
      <c r="EY6" s="298" t="s">
        <v>14154</v>
      </c>
      <c r="FA6" s="298" t="s">
        <v>14169</v>
      </c>
      <c r="FG6" s="298" t="s">
        <v>14187</v>
      </c>
      <c r="FH6" s="298" t="s">
        <v>14195</v>
      </c>
      <c r="FI6" s="298" t="s">
        <v>14203</v>
      </c>
      <c r="FJ6" s="298" t="s">
        <v>14212</v>
      </c>
      <c r="FL6" s="298" t="s">
        <v>14233</v>
      </c>
      <c r="FM6" s="298" t="s">
        <v>14285</v>
      </c>
      <c r="FN6" s="298" t="s">
        <v>14290</v>
      </c>
      <c r="FW6" s="298" t="s">
        <v>14314</v>
      </c>
      <c r="GA6" s="298" t="s">
        <v>14415</v>
      </c>
      <c r="GD6" s="298" t="s">
        <v>14418</v>
      </c>
      <c r="GM6" s="298" t="s">
        <v>14374</v>
      </c>
      <c r="GR6" s="298" t="s">
        <v>14379</v>
      </c>
    </row>
    <row r="7" spans="1:200" ht="60" x14ac:dyDescent="0.25">
      <c r="A7" s="536" t="s">
        <v>11785</v>
      </c>
      <c r="B7" s="536" t="s">
        <v>11815</v>
      </c>
      <c r="C7" s="536" t="s">
        <v>11891</v>
      </c>
      <c r="D7" s="536" t="s">
        <v>11904</v>
      </c>
      <c r="E7" s="536" t="s">
        <v>11939</v>
      </c>
      <c r="F7"/>
      <c r="G7" s="298" t="s">
        <v>11948</v>
      </c>
      <c r="H7" s="298" t="s">
        <v>11976</v>
      </c>
      <c r="I7"/>
      <c r="J7" s="298" t="s">
        <v>11987</v>
      </c>
      <c r="K7" s="298" t="s">
        <v>12001</v>
      </c>
      <c r="L7" s="298" t="s">
        <v>12009</v>
      </c>
      <c r="M7" s="298" t="s">
        <v>12091</v>
      </c>
      <c r="O7" s="298" t="s">
        <v>12125</v>
      </c>
      <c r="P7" s="298" t="s">
        <v>12209</v>
      </c>
      <c r="Q7" s="298" t="s">
        <v>12222</v>
      </c>
      <c r="Y7" s="298" t="s">
        <v>12244</v>
      </c>
      <c r="Z7" s="298" t="s">
        <v>12331</v>
      </c>
      <c r="AB7" s="298" t="s">
        <v>12438</v>
      </c>
      <c r="AF7" s="298" t="s">
        <v>12456</v>
      </c>
      <c r="AM7" s="298" t="s">
        <v>12473</v>
      </c>
      <c r="AN7" s="298" t="s">
        <v>12497</v>
      </c>
      <c r="AP7" s="298" t="s">
        <v>12796</v>
      </c>
      <c r="AQ7" s="298" t="s">
        <v>12912</v>
      </c>
      <c r="AR7" s="298" t="s">
        <v>12942</v>
      </c>
      <c r="AX7" s="298" t="s">
        <v>12961</v>
      </c>
      <c r="AY7" s="298" t="s">
        <v>12992</v>
      </c>
      <c r="AZ7" s="298" t="s">
        <v>13010</v>
      </c>
      <c r="BA7" s="298" t="s">
        <v>13025</v>
      </c>
      <c r="BB7" s="298" t="s">
        <v>13133</v>
      </c>
      <c r="BC7" s="298" t="s">
        <v>13145</v>
      </c>
      <c r="BD7" s="298" t="s">
        <v>13151</v>
      </c>
      <c r="BG7" s="298" t="s">
        <v>13195</v>
      </c>
      <c r="BH7" s="298" t="s">
        <v>13200</v>
      </c>
      <c r="BI7" s="298" t="s">
        <v>13214</v>
      </c>
      <c r="BL7" s="298" t="s">
        <v>13262</v>
      </c>
      <c r="BM7" s="298" t="s">
        <v>13282</v>
      </c>
      <c r="BO7" s="298" t="s">
        <v>13291</v>
      </c>
      <c r="BP7" s="298" t="s">
        <v>13313</v>
      </c>
      <c r="BT7" s="298" t="s">
        <v>13334</v>
      </c>
      <c r="BU7" s="298" t="s">
        <v>13342</v>
      </c>
      <c r="BZ7" s="298" t="s">
        <v>13365</v>
      </c>
      <c r="CI7" s="298" t="s">
        <v>13625</v>
      </c>
      <c r="CJ7" s="298" t="s">
        <v>13647</v>
      </c>
      <c r="CL7" s="298" t="s">
        <v>13658</v>
      </c>
      <c r="CM7" s="298" t="s">
        <v>13730</v>
      </c>
      <c r="CN7" s="298" t="s">
        <v>13782</v>
      </c>
      <c r="CO7" s="298" t="s">
        <v>13790</v>
      </c>
      <c r="CX7" s="298" t="s">
        <v>13813</v>
      </c>
      <c r="DD7" s="298" t="s">
        <v>13833</v>
      </c>
      <c r="DF7" s="298" t="s">
        <v>13900</v>
      </c>
      <c r="DG7" s="298" t="s">
        <v>13910</v>
      </c>
      <c r="DJ7" s="298" t="s">
        <v>13928</v>
      </c>
      <c r="DL7" s="298" t="s">
        <v>13949</v>
      </c>
      <c r="DM7" s="298" t="s">
        <v>13955</v>
      </c>
      <c r="DP7" s="298" t="s">
        <v>13971</v>
      </c>
      <c r="EB7" s="298" t="s">
        <v>13999</v>
      </c>
      <c r="ED7" s="298" t="s">
        <v>14010</v>
      </c>
      <c r="EG7" s="298" t="s">
        <v>14021</v>
      </c>
      <c r="EH7" s="298" t="s">
        <v>14072</v>
      </c>
      <c r="EL7" s="298" t="s">
        <v>14108</v>
      </c>
      <c r="EO7" s="298" t="s">
        <v>14125</v>
      </c>
      <c r="EY7" s="298" t="s">
        <v>14155</v>
      </c>
      <c r="FA7" s="298" t="s">
        <v>14170</v>
      </c>
      <c r="FG7" s="298" t="s">
        <v>14188</v>
      </c>
      <c r="FH7" s="298" t="s">
        <v>14196</v>
      </c>
      <c r="FI7" s="298" t="s">
        <v>14204</v>
      </c>
      <c r="FJ7" s="298" t="s">
        <v>14213</v>
      </c>
      <c r="FL7" s="298" t="s">
        <v>14234</v>
      </c>
      <c r="FM7" s="298" t="s">
        <v>14286</v>
      </c>
      <c r="FN7" s="298" t="s">
        <v>14291</v>
      </c>
      <c r="FW7" s="298" t="s">
        <v>14315</v>
      </c>
      <c r="GA7" s="298" t="s">
        <v>14416</v>
      </c>
      <c r="GM7" s="298" t="s">
        <v>14375</v>
      </c>
      <c r="GR7" s="298" t="s">
        <v>14380</v>
      </c>
    </row>
    <row r="8" spans="1:200" ht="60" x14ac:dyDescent="0.25">
      <c r="A8" s="536" t="s">
        <v>11786</v>
      </c>
      <c r="B8" s="536" t="s">
        <v>11816</v>
      </c>
      <c r="C8" s="536" t="s">
        <v>11892</v>
      </c>
      <c r="D8" s="536" t="s">
        <v>11905</v>
      </c>
      <c r="E8" s="536" t="s">
        <v>11940</v>
      </c>
      <c r="F8"/>
      <c r="G8" s="298" t="s">
        <v>11949</v>
      </c>
      <c r="H8" s="298" t="s">
        <v>11977</v>
      </c>
      <c r="I8"/>
      <c r="J8" s="298" t="s">
        <v>11988</v>
      </c>
      <c r="K8" s="298" t="s">
        <v>12002</v>
      </c>
      <c r="L8" s="298" t="s">
        <v>12010</v>
      </c>
      <c r="M8" s="298" t="s">
        <v>12092</v>
      </c>
      <c r="O8" s="298" t="s">
        <v>12126</v>
      </c>
      <c r="P8" s="298" t="s">
        <v>12210</v>
      </c>
      <c r="Q8" s="298" t="s">
        <v>12223</v>
      </c>
      <c r="Y8" s="298" t="s">
        <v>12245</v>
      </c>
      <c r="Z8" s="298" t="s">
        <v>12332</v>
      </c>
      <c r="AB8" s="298" t="s">
        <v>12439</v>
      </c>
      <c r="AM8" s="298" t="s">
        <v>12474</v>
      </c>
      <c r="AN8" s="298" t="s">
        <v>12498</v>
      </c>
      <c r="AP8" s="298" t="s">
        <v>12797</v>
      </c>
      <c r="AQ8" s="298" t="s">
        <v>12913</v>
      </c>
      <c r="AR8" s="298" t="s">
        <v>12943</v>
      </c>
      <c r="AX8" s="298" t="s">
        <v>12962</v>
      </c>
      <c r="AY8" s="298" t="s">
        <v>12993</v>
      </c>
      <c r="AZ8" s="298" t="s">
        <v>13011</v>
      </c>
      <c r="BA8" s="298" t="s">
        <v>13026</v>
      </c>
      <c r="BB8" s="298" t="s">
        <v>13134</v>
      </c>
      <c r="BC8" s="298" t="s">
        <v>13146</v>
      </c>
      <c r="BD8" s="298" t="s">
        <v>13152</v>
      </c>
      <c r="BH8" s="298" t="s">
        <v>13201</v>
      </c>
      <c r="BI8" s="298" t="s">
        <v>13215</v>
      </c>
      <c r="BL8" s="298" t="s">
        <v>13263</v>
      </c>
      <c r="BM8" s="298" t="s">
        <v>13283</v>
      </c>
      <c r="BO8" s="298" t="s">
        <v>13292</v>
      </c>
      <c r="BP8" s="298" t="s">
        <v>13314</v>
      </c>
      <c r="BT8" s="298" t="s">
        <v>13335</v>
      </c>
      <c r="BU8" s="298" t="s">
        <v>13343</v>
      </c>
      <c r="BZ8" s="298" t="s">
        <v>13366</v>
      </c>
      <c r="CI8" s="298" t="s">
        <v>13626</v>
      </c>
      <c r="CJ8" s="298" t="s">
        <v>13648</v>
      </c>
      <c r="CL8" s="298" t="s">
        <v>13659</v>
      </c>
      <c r="CM8" s="298" t="s">
        <v>13731</v>
      </c>
      <c r="CN8" s="298" t="s">
        <v>13783</v>
      </c>
      <c r="CO8" s="298" t="s">
        <v>13791</v>
      </c>
      <c r="CX8" s="298" t="s">
        <v>13814</v>
      </c>
      <c r="DD8" s="298" t="s">
        <v>13834</v>
      </c>
      <c r="DF8" s="298" t="s">
        <v>13901</v>
      </c>
      <c r="DG8" s="298" t="s">
        <v>13911</v>
      </c>
      <c r="DJ8" s="298" t="s">
        <v>13929</v>
      </c>
      <c r="DL8" s="298" t="s">
        <v>13950</v>
      </c>
      <c r="DM8" s="298" t="s">
        <v>13956</v>
      </c>
      <c r="DP8" s="298" t="s">
        <v>13972</v>
      </c>
      <c r="EB8" s="298" t="s">
        <v>14000</v>
      </c>
      <c r="ED8" s="298" t="s">
        <v>14011</v>
      </c>
      <c r="EG8" s="298" t="s">
        <v>14022</v>
      </c>
      <c r="EH8" s="298" t="s">
        <v>14073</v>
      </c>
      <c r="EL8" s="298" t="s">
        <v>14109</v>
      </c>
      <c r="EO8" s="298" t="s">
        <v>14126</v>
      </c>
      <c r="EY8" s="298" t="s">
        <v>14156</v>
      </c>
      <c r="FA8" s="298" t="s">
        <v>14171</v>
      </c>
      <c r="FG8" s="298" t="s">
        <v>14189</v>
      </c>
      <c r="FH8" s="298" t="s">
        <v>14197</v>
      </c>
      <c r="FI8" s="298" t="s">
        <v>14205</v>
      </c>
      <c r="FJ8" s="298" t="s">
        <v>14214</v>
      </c>
      <c r="FL8" s="298" t="s">
        <v>14235</v>
      </c>
      <c r="FN8" s="298" t="s">
        <v>14292</v>
      </c>
      <c r="FW8" s="298" t="s">
        <v>14316</v>
      </c>
      <c r="GR8" s="298" t="s">
        <v>14381</v>
      </c>
    </row>
    <row r="9" spans="1:200" ht="60" x14ac:dyDescent="0.25">
      <c r="A9" s="536" t="s">
        <v>11787</v>
      </c>
      <c r="B9" s="536" t="s">
        <v>11817</v>
      </c>
      <c r="C9" s="536" t="s">
        <v>11893</v>
      </c>
      <c r="D9" s="536" t="s">
        <v>11906</v>
      </c>
      <c r="F9"/>
      <c r="G9" s="298" t="s">
        <v>11950</v>
      </c>
      <c r="H9" s="298" t="s">
        <v>11978</v>
      </c>
      <c r="I9"/>
      <c r="J9" s="298" t="s">
        <v>11989</v>
      </c>
      <c r="K9" s="298" t="s">
        <v>12003</v>
      </c>
      <c r="L9" s="298" t="s">
        <v>12011</v>
      </c>
      <c r="M9" s="298" t="s">
        <v>12093</v>
      </c>
      <c r="O9" s="298" t="s">
        <v>12127</v>
      </c>
      <c r="P9" s="298" t="s">
        <v>12211</v>
      </c>
      <c r="Q9" s="298" t="s">
        <v>12224</v>
      </c>
      <c r="Y9" s="298" t="s">
        <v>12246</v>
      </c>
      <c r="Z9" s="298" t="s">
        <v>12333</v>
      </c>
      <c r="AB9" s="298" t="s">
        <v>12440</v>
      </c>
      <c r="AM9" s="298" t="s">
        <v>12475</v>
      </c>
      <c r="AN9" s="298" t="s">
        <v>12499</v>
      </c>
      <c r="AP9" s="298" t="s">
        <v>12798</v>
      </c>
      <c r="AQ9" s="298" t="s">
        <v>12914</v>
      </c>
      <c r="AR9" s="298" t="s">
        <v>12944</v>
      </c>
      <c r="AX9" s="298" t="s">
        <v>12963</v>
      </c>
      <c r="AY9" s="298" t="s">
        <v>12994</v>
      </c>
      <c r="AZ9" s="298" t="s">
        <v>13012</v>
      </c>
      <c r="BA9" s="298" t="s">
        <v>13027</v>
      </c>
      <c r="BB9" s="298" t="s">
        <v>13135</v>
      </c>
      <c r="BD9" s="298" t="s">
        <v>13153</v>
      </c>
      <c r="BH9" s="298" t="s">
        <v>13202</v>
      </c>
      <c r="BI9" s="298" t="s">
        <v>13216</v>
      </c>
      <c r="BL9" s="298" t="s">
        <v>13264</v>
      </c>
      <c r="BM9" s="298" t="s">
        <v>13284</v>
      </c>
      <c r="BO9" s="298" t="s">
        <v>13293</v>
      </c>
      <c r="BP9" s="298" t="s">
        <v>13315</v>
      </c>
      <c r="BT9" s="298" t="s">
        <v>13336</v>
      </c>
      <c r="BU9" s="298" t="s">
        <v>13344</v>
      </c>
      <c r="BZ9" s="298" t="s">
        <v>13367</v>
      </c>
      <c r="CI9" s="298" t="s">
        <v>13627</v>
      </c>
      <c r="CJ9" s="298" t="s">
        <v>13648</v>
      </c>
      <c r="CL9" s="298" t="s">
        <v>13660</v>
      </c>
      <c r="CM9" s="298" t="s">
        <v>13732</v>
      </c>
      <c r="CN9" s="298" t="s">
        <v>13784</v>
      </c>
      <c r="CO9" s="298" t="s">
        <v>13792</v>
      </c>
      <c r="CX9" s="298" t="s">
        <v>13815</v>
      </c>
      <c r="DD9" s="298" t="s">
        <v>13835</v>
      </c>
      <c r="DF9" s="298" t="s">
        <v>13902</v>
      </c>
      <c r="DG9" s="298" t="s">
        <v>13912</v>
      </c>
      <c r="DJ9" s="298" t="s">
        <v>13930</v>
      </c>
      <c r="DM9" s="298" t="s">
        <v>13957</v>
      </c>
      <c r="EB9" s="298" t="s">
        <v>14001</v>
      </c>
      <c r="ED9" s="298" t="s">
        <v>14012</v>
      </c>
      <c r="EG9" s="298" t="s">
        <v>14023</v>
      </c>
      <c r="EH9" s="298" t="s">
        <v>14074</v>
      </c>
      <c r="EL9" s="298" t="s">
        <v>14110</v>
      </c>
      <c r="EO9" s="298" t="s">
        <v>14127</v>
      </c>
      <c r="EY9" s="298" t="s">
        <v>14157</v>
      </c>
      <c r="FA9" s="298" t="s">
        <v>14172</v>
      </c>
      <c r="FG9" s="298" t="s">
        <v>14190</v>
      </c>
      <c r="FH9" s="298" t="s">
        <v>14198</v>
      </c>
      <c r="FI9" s="298" t="s">
        <v>14206</v>
      </c>
      <c r="FJ9" s="298" t="s">
        <v>14215</v>
      </c>
      <c r="FL9" s="298" t="s">
        <v>14236</v>
      </c>
      <c r="FN9" s="298" t="s">
        <v>14293</v>
      </c>
      <c r="FW9" s="298" t="s">
        <v>14317</v>
      </c>
      <c r="GR9" s="298" t="s">
        <v>14382</v>
      </c>
    </row>
    <row r="10" spans="1:200" ht="45" x14ac:dyDescent="0.25">
      <c r="A10" s="536" t="s">
        <v>11788</v>
      </c>
      <c r="B10" s="536" t="s">
        <v>11818</v>
      </c>
      <c r="C10" s="536" t="s">
        <v>11894</v>
      </c>
      <c r="D10" s="536" t="s">
        <v>11907</v>
      </c>
      <c r="E10"/>
      <c r="F10"/>
      <c r="G10" s="298" t="s">
        <v>11951</v>
      </c>
      <c r="H10" s="298" t="s">
        <v>11979</v>
      </c>
      <c r="I10"/>
      <c r="J10" s="298" t="s">
        <v>11990</v>
      </c>
      <c r="K10" s="298" t="s">
        <v>12004</v>
      </c>
      <c r="L10" s="298" t="s">
        <v>12012</v>
      </c>
      <c r="M10" s="298" t="s">
        <v>12094</v>
      </c>
      <c r="O10" s="298" t="s">
        <v>12128</v>
      </c>
      <c r="P10" s="298" t="s">
        <v>12212</v>
      </c>
      <c r="Q10" s="298" t="s">
        <v>12225</v>
      </c>
      <c r="Y10" s="298" t="s">
        <v>12247</v>
      </c>
      <c r="Z10" s="298" t="s">
        <v>12334</v>
      </c>
      <c r="AB10" s="298" t="s">
        <v>12441</v>
      </c>
      <c r="AM10" s="298" t="s">
        <v>12476</v>
      </c>
      <c r="AN10" s="298" t="s">
        <v>12500</v>
      </c>
      <c r="AP10" s="298" t="s">
        <v>12799</v>
      </c>
      <c r="AQ10" s="298" t="s">
        <v>12915</v>
      </c>
      <c r="AR10" s="298" t="s">
        <v>12945</v>
      </c>
      <c r="AX10" s="298" t="s">
        <v>12964</v>
      </c>
      <c r="AY10" s="298" t="s">
        <v>12995</v>
      </c>
      <c r="AZ10" s="298" t="s">
        <v>13013</v>
      </c>
      <c r="BA10" s="298" t="s">
        <v>13028</v>
      </c>
      <c r="BB10" s="298" t="s">
        <v>13136</v>
      </c>
      <c r="BD10" s="298" t="s">
        <v>13154</v>
      </c>
      <c r="BH10" s="298" t="s">
        <v>13203</v>
      </c>
      <c r="BI10" s="298" t="s">
        <v>13217</v>
      </c>
      <c r="BL10" s="298" t="s">
        <v>13265</v>
      </c>
      <c r="BO10" s="298" t="s">
        <v>13294</v>
      </c>
      <c r="BP10" s="298" t="s">
        <v>13316</v>
      </c>
      <c r="BT10" s="298" t="s">
        <v>13337</v>
      </c>
      <c r="BU10" s="298" t="s">
        <v>13345</v>
      </c>
      <c r="BZ10" s="298" t="s">
        <v>13368</v>
      </c>
      <c r="CI10" s="298" t="s">
        <v>13628</v>
      </c>
      <c r="CJ10" s="298" t="s">
        <v>13648</v>
      </c>
      <c r="CL10" s="298" t="s">
        <v>13661</v>
      </c>
      <c r="CM10" s="298" t="s">
        <v>13733</v>
      </c>
      <c r="CN10" s="298" t="s">
        <v>13785</v>
      </c>
      <c r="CX10" s="298" t="s">
        <v>13816</v>
      </c>
      <c r="DD10" s="298" t="s">
        <v>13836</v>
      </c>
      <c r="DF10" s="298" t="s">
        <v>13903</v>
      </c>
      <c r="DG10" s="298" t="s">
        <v>13913</v>
      </c>
      <c r="DJ10" s="298" t="s">
        <v>13931</v>
      </c>
      <c r="DM10" s="298" t="s">
        <v>13958</v>
      </c>
      <c r="EB10" s="298" t="s">
        <v>14002</v>
      </c>
      <c r="EG10" s="298" t="s">
        <v>14024</v>
      </c>
      <c r="EH10" s="298" t="s">
        <v>14075</v>
      </c>
      <c r="EL10" s="298" t="s">
        <v>14111</v>
      </c>
      <c r="EO10" s="298" t="s">
        <v>14128</v>
      </c>
      <c r="EY10" s="298" t="s">
        <v>14158</v>
      </c>
      <c r="FA10" s="298" t="s">
        <v>14173</v>
      </c>
      <c r="FG10" s="298" t="s">
        <v>14191</v>
      </c>
      <c r="FH10" s="298" t="s">
        <v>14199</v>
      </c>
      <c r="FI10" s="298" t="s">
        <v>14207</v>
      </c>
      <c r="FJ10" s="298" t="s">
        <v>14216</v>
      </c>
      <c r="FL10" s="298" t="s">
        <v>14237</v>
      </c>
      <c r="FN10" s="298" t="s">
        <v>14294</v>
      </c>
      <c r="FW10" s="298" t="s">
        <v>14318</v>
      </c>
    </row>
    <row r="11" spans="1:200" ht="60" x14ac:dyDescent="0.25">
      <c r="A11" s="536" t="s">
        <v>11789</v>
      </c>
      <c r="B11" s="536" t="s">
        <v>11819</v>
      </c>
      <c r="C11" s="536" t="s">
        <v>11895</v>
      </c>
      <c r="D11" s="536" t="s">
        <v>11908</v>
      </c>
      <c r="E11"/>
      <c r="F11"/>
      <c r="G11" s="298" t="s">
        <v>11952</v>
      </c>
      <c r="H11" s="298" t="s">
        <v>11980</v>
      </c>
      <c r="I11"/>
      <c r="J11" s="298" t="s">
        <v>11991</v>
      </c>
      <c r="L11" s="298" t="s">
        <v>12013</v>
      </c>
      <c r="M11" s="298" t="s">
        <v>12095</v>
      </c>
      <c r="O11" s="298" t="s">
        <v>12129</v>
      </c>
      <c r="P11" s="298" t="s">
        <v>12213</v>
      </c>
      <c r="Y11" s="298" t="s">
        <v>12248</v>
      </c>
      <c r="Z11" s="298" t="s">
        <v>12335</v>
      </c>
      <c r="AB11" s="298" t="s">
        <v>12441</v>
      </c>
      <c r="AM11" s="298" t="s">
        <v>12477</v>
      </c>
      <c r="AN11" s="298" t="s">
        <v>12501</v>
      </c>
      <c r="AP11" s="298" t="s">
        <v>12800</v>
      </c>
      <c r="AQ11" s="298" t="s">
        <v>12916</v>
      </c>
      <c r="AR11" s="298" t="s">
        <v>12946</v>
      </c>
      <c r="AX11" s="298" t="s">
        <v>12965</v>
      </c>
      <c r="AY11" s="298" t="s">
        <v>12996</v>
      </c>
      <c r="AZ11" s="298" t="s">
        <v>13014</v>
      </c>
      <c r="BA11" s="298" t="s">
        <v>13029</v>
      </c>
      <c r="BB11" s="298" t="s">
        <v>13137</v>
      </c>
      <c r="BD11" s="298" t="s">
        <v>13155</v>
      </c>
      <c r="BH11" s="298" t="s">
        <v>13204</v>
      </c>
      <c r="BI11" s="298" t="s">
        <v>13218</v>
      </c>
      <c r="BL11" s="298" t="s">
        <v>13266</v>
      </c>
      <c r="BO11" s="298" t="s">
        <v>13295</v>
      </c>
      <c r="BP11" s="298" t="s">
        <v>13317</v>
      </c>
      <c r="BU11" s="298" t="s">
        <v>13346</v>
      </c>
      <c r="BZ11" s="298" t="s">
        <v>13369</v>
      </c>
      <c r="CI11" s="298" t="s">
        <v>13629</v>
      </c>
      <c r="CJ11" s="298" t="s">
        <v>13649</v>
      </c>
      <c r="CL11" s="298" t="s">
        <v>13662</v>
      </c>
      <c r="CM11" s="298" t="s">
        <v>13734</v>
      </c>
      <c r="CX11" s="298" t="s">
        <v>13817</v>
      </c>
      <c r="DD11" s="298" t="s">
        <v>13837</v>
      </c>
      <c r="DF11" s="298" t="s">
        <v>13904</v>
      </c>
      <c r="DG11" s="298" t="s">
        <v>13914</v>
      </c>
      <c r="DJ11" s="298" t="s">
        <v>13932</v>
      </c>
      <c r="DM11" s="298" t="s">
        <v>13959</v>
      </c>
      <c r="EB11" s="298" t="s">
        <v>14003</v>
      </c>
      <c r="EG11" s="298" t="s">
        <v>14025</v>
      </c>
      <c r="EH11" s="298" t="s">
        <v>14076</v>
      </c>
      <c r="EL11" s="298" t="s">
        <v>14112</v>
      </c>
      <c r="EO11" s="298" t="s">
        <v>14129</v>
      </c>
      <c r="EY11" s="298" t="s">
        <v>14159</v>
      </c>
      <c r="FI11" s="298" t="s">
        <v>14208</v>
      </c>
      <c r="FJ11" s="298" t="s">
        <v>14217</v>
      </c>
      <c r="FL11" s="298" t="s">
        <v>14238</v>
      </c>
      <c r="FW11" s="298" t="s">
        <v>14319</v>
      </c>
    </row>
    <row r="12" spans="1:200" ht="60" x14ac:dyDescent="0.25">
      <c r="A12" s="536" t="s">
        <v>11790</v>
      </c>
      <c r="B12" s="536" t="s">
        <v>11820</v>
      </c>
      <c r="C12" s="536" t="s">
        <v>11896</v>
      </c>
      <c r="D12" s="536" t="s">
        <v>11909</v>
      </c>
      <c r="E12"/>
      <c r="F12"/>
      <c r="G12" s="298" t="s">
        <v>11953</v>
      </c>
      <c r="I12"/>
      <c r="J12" s="298" t="s">
        <v>11992</v>
      </c>
      <c r="L12" s="298" t="s">
        <v>12014</v>
      </c>
      <c r="M12" s="298" t="s">
        <v>12096</v>
      </c>
      <c r="O12" s="298" t="s">
        <v>12130</v>
      </c>
      <c r="P12" s="298" t="s">
        <v>12214</v>
      </c>
      <c r="Y12" s="298" t="s">
        <v>12249</v>
      </c>
      <c r="Z12" s="298" t="s">
        <v>12336</v>
      </c>
      <c r="AB12" s="298" t="s">
        <v>12442</v>
      </c>
      <c r="AM12" s="298" t="s">
        <v>12478</v>
      </c>
      <c r="AN12" s="298" t="s">
        <v>12502</v>
      </c>
      <c r="AP12" s="298" t="s">
        <v>12801</v>
      </c>
      <c r="AQ12" s="298" t="s">
        <v>12917</v>
      </c>
      <c r="AX12" s="298" t="s">
        <v>12966</v>
      </c>
      <c r="AY12" s="298" t="s">
        <v>12997</v>
      </c>
      <c r="AZ12" s="298" t="s">
        <v>13015</v>
      </c>
      <c r="BA12" s="298" t="s">
        <v>13030</v>
      </c>
      <c r="BB12" s="298" t="s">
        <v>13138</v>
      </c>
      <c r="BD12" s="298" t="s">
        <v>13156</v>
      </c>
      <c r="BH12" s="298" t="s">
        <v>13205</v>
      </c>
      <c r="BI12" s="298" t="s">
        <v>13219</v>
      </c>
      <c r="BL12" s="298" t="s">
        <v>13267</v>
      </c>
      <c r="BO12" s="298" t="s">
        <v>13296</v>
      </c>
      <c r="BP12" s="298" t="s">
        <v>13318</v>
      </c>
      <c r="BU12" s="298" t="s">
        <v>13347</v>
      </c>
      <c r="BZ12" s="298" t="s">
        <v>13370</v>
      </c>
      <c r="CI12" s="298" t="s">
        <v>13630</v>
      </c>
      <c r="CJ12" s="298" t="s">
        <v>13649</v>
      </c>
      <c r="CL12" s="298" t="s">
        <v>13663</v>
      </c>
      <c r="CM12" s="298" t="s">
        <v>13735</v>
      </c>
      <c r="CX12" s="298" t="s">
        <v>13818</v>
      </c>
      <c r="DD12" s="298" t="s">
        <v>13838</v>
      </c>
      <c r="DF12" s="298" t="s">
        <v>13905</v>
      </c>
      <c r="DG12" s="298" t="s">
        <v>13915</v>
      </c>
      <c r="DJ12" s="298" t="s">
        <v>13933</v>
      </c>
      <c r="DM12" s="298" t="s">
        <v>13960</v>
      </c>
      <c r="EG12" s="298" t="s">
        <v>14026</v>
      </c>
      <c r="EH12" s="298" t="s">
        <v>14077</v>
      </c>
      <c r="EL12" s="298" t="s">
        <v>14113</v>
      </c>
      <c r="EO12" s="298" t="s">
        <v>14130</v>
      </c>
      <c r="EY12" s="298" t="s">
        <v>14160</v>
      </c>
      <c r="FJ12" s="298" t="s">
        <v>14218</v>
      </c>
      <c r="FL12" s="298" t="s">
        <v>14239</v>
      </c>
      <c r="FW12" s="298" t="s">
        <v>14320</v>
      </c>
    </row>
    <row r="13" spans="1:200" ht="60" x14ac:dyDescent="0.25">
      <c r="A13" s="536" t="s">
        <v>11791</v>
      </c>
      <c r="B13" s="536" t="s">
        <v>11821</v>
      </c>
      <c r="C13" s="536" t="s">
        <v>11897</v>
      </c>
      <c r="D13" s="536" t="s">
        <v>11910</v>
      </c>
      <c r="E13"/>
      <c r="F13"/>
      <c r="G13" s="298" t="s">
        <v>11954</v>
      </c>
      <c r="H13"/>
      <c r="I13"/>
      <c r="J13" s="298" t="s">
        <v>11993</v>
      </c>
      <c r="L13" s="298" t="s">
        <v>12015</v>
      </c>
      <c r="M13" s="298" t="s">
        <v>12097</v>
      </c>
      <c r="O13" s="298" t="s">
        <v>12131</v>
      </c>
      <c r="P13" s="298" t="s">
        <v>12215</v>
      </c>
      <c r="Y13" s="298" t="s">
        <v>12250</v>
      </c>
      <c r="Z13" s="298" t="s">
        <v>12337</v>
      </c>
      <c r="AB13" s="298" t="s">
        <v>12442</v>
      </c>
      <c r="AM13" s="298" t="s">
        <v>12479</v>
      </c>
      <c r="AN13" s="298" t="s">
        <v>12503</v>
      </c>
      <c r="AP13" s="298" t="s">
        <v>12802</v>
      </c>
      <c r="AQ13" s="298" t="s">
        <v>12918</v>
      </c>
      <c r="AX13" s="298" t="s">
        <v>12967</v>
      </c>
      <c r="AY13" s="298" t="s">
        <v>12998</v>
      </c>
      <c r="AZ13" s="298" t="s">
        <v>13016</v>
      </c>
      <c r="BA13" s="298" t="s">
        <v>13031</v>
      </c>
      <c r="BB13" s="298" t="s">
        <v>13139</v>
      </c>
      <c r="BD13" s="298" t="s">
        <v>13157</v>
      </c>
      <c r="BH13" s="298" t="s">
        <v>13206</v>
      </c>
      <c r="BI13" s="298" t="s">
        <v>13220</v>
      </c>
      <c r="BL13" s="298" t="s">
        <v>13268</v>
      </c>
      <c r="BO13" s="298" t="s">
        <v>13297</v>
      </c>
      <c r="BP13" s="298" t="s">
        <v>13319</v>
      </c>
      <c r="BU13" s="298" t="s">
        <v>13347</v>
      </c>
      <c r="BZ13" s="298" t="s">
        <v>13371</v>
      </c>
      <c r="CI13" s="298" t="s">
        <v>13631</v>
      </c>
      <c r="CJ13" s="298" t="s">
        <v>13650</v>
      </c>
      <c r="CL13" s="298" t="s">
        <v>13664</v>
      </c>
      <c r="CM13" s="298" t="s">
        <v>13736</v>
      </c>
      <c r="DD13" s="298" t="s">
        <v>13839</v>
      </c>
      <c r="DG13" s="298" t="s">
        <v>13916</v>
      </c>
      <c r="DJ13" s="298" t="s">
        <v>13934</v>
      </c>
      <c r="DM13" s="298" t="s">
        <v>13961</v>
      </c>
      <c r="EG13" s="298" t="s">
        <v>14027</v>
      </c>
      <c r="EH13" s="298" t="s">
        <v>14078</v>
      </c>
      <c r="EL13" s="298" t="s">
        <v>14114</v>
      </c>
      <c r="EO13" s="298" t="s">
        <v>14131</v>
      </c>
      <c r="EY13" s="298" t="s">
        <v>14160</v>
      </c>
      <c r="FJ13" s="298" t="s">
        <v>14219</v>
      </c>
      <c r="FL13" s="298" t="s">
        <v>14240</v>
      </c>
      <c r="FW13" s="298" t="s">
        <v>14321</v>
      </c>
    </row>
    <row r="14" spans="1:200" ht="60" x14ac:dyDescent="0.25">
      <c r="A14" s="536" t="s">
        <v>11792</v>
      </c>
      <c r="B14" s="536" t="s">
        <v>11822</v>
      </c>
      <c r="C14" s="536" t="s">
        <v>11898</v>
      </c>
      <c r="D14" s="536" t="s">
        <v>11911</v>
      </c>
      <c r="E14"/>
      <c r="F14"/>
      <c r="G14" s="298" t="s">
        <v>11955</v>
      </c>
      <c r="H14"/>
      <c r="I14"/>
      <c r="J14" s="298" t="s">
        <v>11994</v>
      </c>
      <c r="L14" s="298" t="s">
        <v>12016</v>
      </c>
      <c r="M14" s="298" t="s">
        <v>12098</v>
      </c>
      <c r="O14" s="298" t="s">
        <v>12132</v>
      </c>
      <c r="P14" s="298" t="s">
        <v>12216</v>
      </c>
      <c r="Y14" s="298" t="s">
        <v>12251</v>
      </c>
      <c r="Z14" s="298" t="s">
        <v>12338</v>
      </c>
      <c r="AB14" s="298" t="s">
        <v>12443</v>
      </c>
      <c r="AM14" s="298" t="s">
        <v>12480</v>
      </c>
      <c r="AN14" s="298" t="s">
        <v>12504</v>
      </c>
      <c r="AP14" s="298" t="s">
        <v>12803</v>
      </c>
      <c r="AQ14" s="298" t="s">
        <v>12919</v>
      </c>
      <c r="AX14" s="298" t="s">
        <v>12968</v>
      </c>
      <c r="AY14" s="298" t="s">
        <v>12999</v>
      </c>
      <c r="AZ14" s="298" t="s">
        <v>13017</v>
      </c>
      <c r="BA14" s="298" t="s">
        <v>13032</v>
      </c>
      <c r="BB14" s="298" t="s">
        <v>13140</v>
      </c>
      <c r="BD14" s="298" t="s">
        <v>13158</v>
      </c>
      <c r="BH14" s="298" t="s">
        <v>13207</v>
      </c>
      <c r="BI14" s="298" t="s">
        <v>13221</v>
      </c>
      <c r="BL14" s="298" t="s">
        <v>13269</v>
      </c>
      <c r="BO14" s="298" t="s">
        <v>13298</v>
      </c>
      <c r="BP14" s="298" t="s">
        <v>13320</v>
      </c>
      <c r="BU14" s="298" t="s">
        <v>13348</v>
      </c>
      <c r="BZ14" s="298" t="s">
        <v>13372</v>
      </c>
      <c r="CI14" s="298" t="s">
        <v>13632</v>
      </c>
      <c r="CJ14" s="298" t="s">
        <v>13651</v>
      </c>
      <c r="CL14" s="298" t="s">
        <v>13665</v>
      </c>
      <c r="CM14" s="298" t="s">
        <v>13737</v>
      </c>
      <c r="DD14" s="298" t="s">
        <v>13840</v>
      </c>
      <c r="DG14" s="298" t="s">
        <v>13917</v>
      </c>
      <c r="DJ14" s="298" t="s">
        <v>13935</v>
      </c>
      <c r="DM14" s="298" t="s">
        <v>13962</v>
      </c>
      <c r="EG14" s="298" t="s">
        <v>14028</v>
      </c>
      <c r="EH14" s="298" t="s">
        <v>14079</v>
      </c>
      <c r="EL14" s="298" t="s">
        <v>14115</v>
      </c>
      <c r="EO14" s="298" t="s">
        <v>14132</v>
      </c>
      <c r="EY14" s="298" t="s">
        <v>14161</v>
      </c>
      <c r="FJ14" s="298" t="s">
        <v>14220</v>
      </c>
      <c r="FL14" s="298" t="s">
        <v>14241</v>
      </c>
      <c r="FW14" s="298" t="s">
        <v>14322</v>
      </c>
    </row>
    <row r="15" spans="1:200" ht="60" x14ac:dyDescent="0.25">
      <c r="A15" s="536" t="s">
        <v>11793</v>
      </c>
      <c r="B15" s="536" t="s">
        <v>11823</v>
      </c>
      <c r="C15" s="536" t="s">
        <v>11899</v>
      </c>
      <c r="D15" s="536" t="s">
        <v>11912</v>
      </c>
      <c r="E15"/>
      <c r="F15"/>
      <c r="G15" s="298" t="s">
        <v>11956</v>
      </c>
      <c r="H15"/>
      <c r="I15"/>
      <c r="J15" s="298" t="s">
        <v>11995</v>
      </c>
      <c r="L15" s="298" t="s">
        <v>12017</v>
      </c>
      <c r="M15" s="298" t="s">
        <v>12099</v>
      </c>
      <c r="O15" s="298" t="s">
        <v>12133</v>
      </c>
      <c r="P15" s="298" t="s">
        <v>12217</v>
      </c>
      <c r="Y15" s="298" t="s">
        <v>12252</v>
      </c>
      <c r="Z15" s="298" t="s">
        <v>12339</v>
      </c>
      <c r="AB15" s="298" t="s">
        <v>12444</v>
      </c>
      <c r="AM15" s="298" t="s">
        <v>12481</v>
      </c>
      <c r="AN15" s="298" t="s">
        <v>12505</v>
      </c>
      <c r="AP15" s="298" t="s">
        <v>12804</v>
      </c>
      <c r="AQ15" s="298" t="s">
        <v>12920</v>
      </c>
      <c r="AX15" s="298" t="s">
        <v>12969</v>
      </c>
      <c r="AY15" s="298" t="s">
        <v>13000</v>
      </c>
      <c r="AZ15" s="298" t="s">
        <v>13018</v>
      </c>
      <c r="BA15" s="298" t="s">
        <v>13033</v>
      </c>
      <c r="BD15" s="298" t="s">
        <v>13159</v>
      </c>
      <c r="BH15" s="298" t="s">
        <v>13208</v>
      </c>
      <c r="BI15" s="298" t="s">
        <v>13222</v>
      </c>
      <c r="BL15" s="298" t="s">
        <v>13270</v>
      </c>
      <c r="BO15" s="298" t="s">
        <v>13299</v>
      </c>
      <c r="BP15" s="298" t="s">
        <v>13321</v>
      </c>
      <c r="BU15" s="298" t="s">
        <v>13349</v>
      </c>
      <c r="BZ15" s="298" t="s">
        <v>13373</v>
      </c>
      <c r="CI15" s="298" t="s">
        <v>13633</v>
      </c>
      <c r="CL15" s="298" t="s">
        <v>13666</v>
      </c>
      <c r="CM15" s="298" t="s">
        <v>13738</v>
      </c>
      <c r="DD15" s="298" t="s">
        <v>13841</v>
      </c>
      <c r="DG15" s="298" t="s">
        <v>13918</v>
      </c>
      <c r="DJ15" s="298" t="s">
        <v>13936</v>
      </c>
      <c r="EG15" s="298" t="s">
        <v>14029</v>
      </c>
      <c r="EH15" s="298" t="s">
        <v>14080</v>
      </c>
      <c r="EL15" s="298" t="s">
        <v>14116</v>
      </c>
      <c r="EY15" s="298" t="s">
        <v>14162</v>
      </c>
      <c r="FJ15" s="298" t="s">
        <v>14221</v>
      </c>
      <c r="FL15" s="298" t="s">
        <v>14242</v>
      </c>
      <c r="FW15" s="298" t="s">
        <v>14323</v>
      </c>
    </row>
    <row r="16" spans="1:200" ht="45" x14ac:dyDescent="0.25">
      <c r="A16" s="536" t="s">
        <v>11794</v>
      </c>
      <c r="B16" s="536" t="s">
        <v>11824</v>
      </c>
      <c r="D16" s="536" t="s">
        <v>11913</v>
      </c>
      <c r="E16"/>
      <c r="F16"/>
      <c r="G16" s="298" t="s">
        <v>11957</v>
      </c>
      <c r="H16"/>
      <c r="I16"/>
      <c r="J16" s="298" t="s">
        <v>11996</v>
      </c>
      <c r="L16" s="298" t="s">
        <v>12018</v>
      </c>
      <c r="M16" s="298" t="s">
        <v>12100</v>
      </c>
      <c r="O16" s="298" t="s">
        <v>12134</v>
      </c>
      <c r="Y16" s="298" t="s">
        <v>12253</v>
      </c>
      <c r="Z16" s="298" t="s">
        <v>12340</v>
      </c>
      <c r="AM16" s="298" t="s">
        <v>12482</v>
      </c>
      <c r="AN16" s="298" t="s">
        <v>12506</v>
      </c>
      <c r="AP16" s="298" t="s">
        <v>12805</v>
      </c>
      <c r="AQ16" s="298" t="s">
        <v>12921</v>
      </c>
      <c r="AX16" s="298" t="s">
        <v>12970</v>
      </c>
      <c r="AY16" s="298" t="s">
        <v>13001</v>
      </c>
      <c r="AZ16" s="298" t="s">
        <v>13019</v>
      </c>
      <c r="BA16" s="298" t="s">
        <v>13034</v>
      </c>
      <c r="BD16" s="298" t="s">
        <v>13160</v>
      </c>
      <c r="BH16" s="298" t="s">
        <v>13209</v>
      </c>
      <c r="BI16" s="298" t="s">
        <v>13223</v>
      </c>
      <c r="BL16" s="298" t="s">
        <v>13271</v>
      </c>
      <c r="BO16" s="298" t="s">
        <v>13300</v>
      </c>
      <c r="BP16" s="298" t="s">
        <v>13322</v>
      </c>
      <c r="BU16" s="298" t="s">
        <v>13350</v>
      </c>
      <c r="BZ16" s="298" t="s">
        <v>13374</v>
      </c>
      <c r="CI16" s="298" t="s">
        <v>13634</v>
      </c>
      <c r="CL16" s="298" t="s">
        <v>13667</v>
      </c>
      <c r="CM16" s="298" t="s">
        <v>13739</v>
      </c>
      <c r="DD16" s="298" t="s">
        <v>13842</v>
      </c>
      <c r="DG16" s="298" t="s">
        <v>13919</v>
      </c>
      <c r="DJ16" s="298" t="s">
        <v>13937</v>
      </c>
      <c r="EG16" s="298" t="s">
        <v>14030</v>
      </c>
      <c r="EH16" s="298" t="s">
        <v>14081</v>
      </c>
      <c r="EY16" s="298" t="s">
        <v>14163</v>
      </c>
      <c r="FJ16" s="298" t="s">
        <v>14222</v>
      </c>
      <c r="FL16" s="298" t="s">
        <v>14243</v>
      </c>
      <c r="FW16" s="298" t="s">
        <v>14324</v>
      </c>
    </row>
    <row r="17" spans="1:179" ht="45" x14ac:dyDescent="0.25">
      <c r="A17" s="536" t="s">
        <v>11795</v>
      </c>
      <c r="B17" s="536" t="s">
        <v>11825</v>
      </c>
      <c r="C17"/>
      <c r="D17" s="536" t="s">
        <v>11914</v>
      </c>
      <c r="E17"/>
      <c r="F17"/>
      <c r="G17" s="298" t="s">
        <v>11958</v>
      </c>
      <c r="H17"/>
      <c r="I17"/>
      <c r="L17" s="298" t="s">
        <v>12019</v>
      </c>
      <c r="M17" s="298" t="s">
        <v>12101</v>
      </c>
      <c r="O17" s="298" t="s">
        <v>12135</v>
      </c>
      <c r="Y17" s="298" t="s">
        <v>12254</v>
      </c>
      <c r="Z17" s="298" t="s">
        <v>12341</v>
      </c>
      <c r="AM17" s="298" t="s">
        <v>12483</v>
      </c>
      <c r="AN17" s="298" t="s">
        <v>12507</v>
      </c>
      <c r="AP17" s="298" t="s">
        <v>12806</v>
      </c>
      <c r="AQ17" s="298" t="s">
        <v>12922</v>
      </c>
      <c r="AX17" s="298" t="s">
        <v>12971</v>
      </c>
      <c r="AY17" s="298" t="s">
        <v>13002</v>
      </c>
      <c r="AZ17" s="298" t="s">
        <v>13020</v>
      </c>
      <c r="BA17" s="298" t="s">
        <v>13035</v>
      </c>
      <c r="BD17" s="298" t="s">
        <v>13161</v>
      </c>
      <c r="BI17" s="298" t="s">
        <v>13224</v>
      </c>
      <c r="BL17" s="298" t="s">
        <v>13272</v>
      </c>
      <c r="BO17" s="298" t="s">
        <v>13301</v>
      </c>
      <c r="BP17" s="298" t="s">
        <v>13323</v>
      </c>
      <c r="BU17" s="298" t="s">
        <v>13351</v>
      </c>
      <c r="BZ17" s="298" t="s">
        <v>13375</v>
      </c>
      <c r="CI17" s="298" t="s">
        <v>13635</v>
      </c>
      <c r="CL17" s="298" t="s">
        <v>13668</v>
      </c>
      <c r="CM17" s="298" t="s">
        <v>13740</v>
      </c>
      <c r="DD17" s="298" t="s">
        <v>13843</v>
      </c>
      <c r="DJ17" s="298" t="s">
        <v>13938</v>
      </c>
      <c r="EG17" s="298" t="s">
        <v>14031</v>
      </c>
      <c r="EH17" s="298" t="s">
        <v>14082</v>
      </c>
      <c r="FJ17" s="298" t="s">
        <v>14223</v>
      </c>
      <c r="FL17" s="298" t="s">
        <v>14244</v>
      </c>
      <c r="FW17" s="298" t="s">
        <v>14325</v>
      </c>
    </row>
    <row r="18" spans="1:179" ht="45" x14ac:dyDescent="0.25">
      <c r="A18" s="536" t="s">
        <v>11796</v>
      </c>
      <c r="B18" s="536" t="s">
        <v>11826</v>
      </c>
      <c r="C18"/>
      <c r="D18" s="536" t="s">
        <v>11915</v>
      </c>
      <c r="E18"/>
      <c r="F18"/>
      <c r="G18" s="298" t="s">
        <v>11959</v>
      </c>
      <c r="H18"/>
      <c r="I18"/>
      <c r="L18" s="298" t="s">
        <v>12020</v>
      </c>
      <c r="M18" s="298" t="s">
        <v>12102</v>
      </c>
      <c r="O18" s="298" t="s">
        <v>12136</v>
      </c>
      <c r="Y18" s="298" t="s">
        <v>12255</v>
      </c>
      <c r="Z18" s="298" t="s">
        <v>12342</v>
      </c>
      <c r="AM18" s="298" t="s">
        <v>12484</v>
      </c>
      <c r="AN18" s="298" t="s">
        <v>12508</v>
      </c>
      <c r="AP18" s="298" t="s">
        <v>12807</v>
      </c>
      <c r="AQ18" s="298" t="s">
        <v>12923</v>
      </c>
      <c r="AX18" s="298" t="s">
        <v>12972</v>
      </c>
      <c r="AY18" s="298" t="s">
        <v>13003</v>
      </c>
      <c r="BA18" s="298" t="s">
        <v>13036</v>
      </c>
      <c r="BD18" s="298" t="s">
        <v>13162</v>
      </c>
      <c r="BI18" s="298" t="s">
        <v>13225</v>
      </c>
      <c r="BL18" s="298" t="s">
        <v>13273</v>
      </c>
      <c r="BO18" s="298" t="s">
        <v>13302</v>
      </c>
      <c r="BU18" s="298" t="s">
        <v>13352</v>
      </c>
      <c r="BZ18" s="298" t="s">
        <v>13376</v>
      </c>
      <c r="CI18" s="298" t="s">
        <v>13636</v>
      </c>
      <c r="CL18" s="298" t="s">
        <v>13669</v>
      </c>
      <c r="CM18" s="298" t="s">
        <v>13741</v>
      </c>
      <c r="DD18" s="298" t="s">
        <v>13844</v>
      </c>
      <c r="DJ18" s="298" t="s">
        <v>13939</v>
      </c>
      <c r="EG18" s="298" t="s">
        <v>14032</v>
      </c>
      <c r="EH18" s="298" t="s">
        <v>14083</v>
      </c>
      <c r="FJ18" s="298" t="s">
        <v>14224</v>
      </c>
      <c r="FL18" s="298" t="s">
        <v>14245</v>
      </c>
      <c r="FW18" s="298" t="s">
        <v>14326</v>
      </c>
    </row>
    <row r="19" spans="1:179" ht="45" x14ac:dyDescent="0.25">
      <c r="A19" s="536" t="s">
        <v>11797</v>
      </c>
      <c r="B19" s="536" t="s">
        <v>11827</v>
      </c>
      <c r="C19"/>
      <c r="D19" s="536" t="s">
        <v>11916</v>
      </c>
      <c r="E19"/>
      <c r="F19"/>
      <c r="G19" s="298" t="s">
        <v>11960</v>
      </c>
      <c r="H19"/>
      <c r="I19"/>
      <c r="L19" s="298" t="s">
        <v>12021</v>
      </c>
      <c r="M19" s="298" t="s">
        <v>12103</v>
      </c>
      <c r="O19" s="298" t="s">
        <v>12137</v>
      </c>
      <c r="Y19" s="298" t="s">
        <v>12256</v>
      </c>
      <c r="Z19" s="298" t="s">
        <v>12343</v>
      </c>
      <c r="AM19" s="298" t="s">
        <v>12485</v>
      </c>
      <c r="AN19" s="298" t="s">
        <v>12509</v>
      </c>
      <c r="AP19" s="298" t="s">
        <v>12808</v>
      </c>
      <c r="AQ19" s="298" t="s">
        <v>12924</v>
      </c>
      <c r="AX19" s="298" t="s">
        <v>12973</v>
      </c>
      <c r="AY19" s="298" t="s">
        <v>13004</v>
      </c>
      <c r="BA19" s="298" t="s">
        <v>13037</v>
      </c>
      <c r="BD19" s="298" t="s">
        <v>13163</v>
      </c>
      <c r="BI19" s="298" t="s">
        <v>13226</v>
      </c>
      <c r="BL19" s="298" t="s">
        <v>13273</v>
      </c>
      <c r="BO19" s="298" t="s">
        <v>13303</v>
      </c>
      <c r="BZ19" s="298" t="s">
        <v>13377</v>
      </c>
      <c r="CI19" s="298" t="s">
        <v>13637</v>
      </c>
      <c r="CL19" s="298" t="s">
        <v>13670</v>
      </c>
      <c r="CM19" s="298" t="s">
        <v>13742</v>
      </c>
      <c r="DD19" s="298" t="s">
        <v>13845</v>
      </c>
      <c r="DJ19" s="298" t="s">
        <v>13940</v>
      </c>
      <c r="EG19" s="298" t="s">
        <v>14033</v>
      </c>
      <c r="EH19" s="298" t="s">
        <v>14084</v>
      </c>
      <c r="FJ19" s="298" t="s">
        <v>14225</v>
      </c>
      <c r="FL19" s="298" t="s">
        <v>14246</v>
      </c>
      <c r="FW19" s="298" t="s">
        <v>14327</v>
      </c>
    </row>
    <row r="20" spans="1:179" ht="45" x14ac:dyDescent="0.25">
      <c r="A20" s="536" t="s">
        <v>11798</v>
      </c>
      <c r="B20" s="536" t="s">
        <v>11828</v>
      </c>
      <c r="C20"/>
      <c r="D20" s="536" t="s">
        <v>11917</v>
      </c>
      <c r="E20"/>
      <c r="F20"/>
      <c r="G20" s="298" t="s">
        <v>11961</v>
      </c>
      <c r="H20"/>
      <c r="I20"/>
      <c r="L20" s="298" t="s">
        <v>12022</v>
      </c>
      <c r="M20" s="298" t="s">
        <v>12104</v>
      </c>
      <c r="O20" s="298" t="s">
        <v>12138</v>
      </c>
      <c r="Y20" s="298" t="s">
        <v>12257</v>
      </c>
      <c r="Z20" s="298" t="s">
        <v>12344</v>
      </c>
      <c r="AM20" s="298" t="s">
        <v>12486</v>
      </c>
      <c r="AN20" s="298" t="s">
        <v>12510</v>
      </c>
      <c r="AP20" s="298" t="s">
        <v>12809</v>
      </c>
      <c r="AQ20" s="298" t="s">
        <v>12925</v>
      </c>
      <c r="AX20" s="298" t="s">
        <v>12974</v>
      </c>
      <c r="AY20" s="298" t="s">
        <v>13005</v>
      </c>
      <c r="BA20" s="298" t="s">
        <v>13038</v>
      </c>
      <c r="BD20" s="298" t="s">
        <v>13164</v>
      </c>
      <c r="BI20" s="298" t="s">
        <v>13227</v>
      </c>
      <c r="BL20" s="298" t="s">
        <v>13274</v>
      </c>
      <c r="BO20" s="298" t="s">
        <v>13303</v>
      </c>
      <c r="BZ20" s="298" t="s">
        <v>13378</v>
      </c>
      <c r="CI20" s="298" t="s">
        <v>13638</v>
      </c>
      <c r="CL20" s="298" t="s">
        <v>13671</v>
      </c>
      <c r="CM20" s="298" t="s">
        <v>13743</v>
      </c>
      <c r="DD20" s="298" t="s">
        <v>13846</v>
      </c>
      <c r="DJ20" s="298" t="s">
        <v>13941</v>
      </c>
      <c r="EG20" s="298" t="s">
        <v>14034</v>
      </c>
      <c r="EH20" s="298" t="s">
        <v>14085</v>
      </c>
      <c r="FJ20" s="298" t="s">
        <v>14226</v>
      </c>
      <c r="FL20" s="298" t="s">
        <v>14247</v>
      </c>
      <c r="FW20" s="298" t="s">
        <v>14328</v>
      </c>
    </row>
    <row r="21" spans="1:179" ht="45" x14ac:dyDescent="0.25">
      <c r="A21" s="536" t="s">
        <v>11799</v>
      </c>
      <c r="B21" s="536" t="s">
        <v>11829</v>
      </c>
      <c r="C21"/>
      <c r="D21" s="536" t="s">
        <v>11918</v>
      </c>
      <c r="E21"/>
      <c r="F21"/>
      <c r="G21" s="298" t="s">
        <v>11962</v>
      </c>
      <c r="H21"/>
      <c r="I21"/>
      <c r="L21" s="298" t="s">
        <v>12023</v>
      </c>
      <c r="M21" s="298" t="s">
        <v>12105</v>
      </c>
      <c r="O21" s="298" t="s">
        <v>12139</v>
      </c>
      <c r="Y21" s="298" t="s">
        <v>12258</v>
      </c>
      <c r="Z21" s="298" t="s">
        <v>12345</v>
      </c>
      <c r="AM21" s="298" t="s">
        <v>12487</v>
      </c>
      <c r="AN21" s="298" t="s">
        <v>12511</v>
      </c>
      <c r="AP21" s="298" t="s">
        <v>12810</v>
      </c>
      <c r="AQ21" s="298" t="s">
        <v>12926</v>
      </c>
      <c r="AX21" s="298" t="s">
        <v>12975</v>
      </c>
      <c r="BA21" s="298" t="s">
        <v>13039</v>
      </c>
      <c r="BD21" s="298" t="s">
        <v>13165</v>
      </c>
      <c r="BI21" s="298" t="s">
        <v>13228</v>
      </c>
      <c r="BL21" s="298" t="s">
        <v>13275</v>
      </c>
      <c r="BO21" s="298" t="s">
        <v>13303</v>
      </c>
      <c r="BZ21" s="298" t="s">
        <v>13379</v>
      </c>
      <c r="CI21" s="298" t="s">
        <v>13639</v>
      </c>
      <c r="CL21" s="298" t="s">
        <v>13672</v>
      </c>
      <c r="CM21" s="298" t="s">
        <v>13744</v>
      </c>
      <c r="DD21" s="298" t="s">
        <v>13847</v>
      </c>
      <c r="DJ21" s="298" t="s">
        <v>13942</v>
      </c>
      <c r="EG21" s="298" t="s">
        <v>14035</v>
      </c>
      <c r="EH21" s="298" t="s">
        <v>14086</v>
      </c>
      <c r="FJ21" s="298" t="s">
        <v>14227</v>
      </c>
      <c r="FL21" s="298" t="s">
        <v>14248</v>
      </c>
      <c r="FW21" s="298" t="s">
        <v>14329</v>
      </c>
    </row>
    <row r="22" spans="1:179" ht="60" x14ac:dyDescent="0.25">
      <c r="A22" s="536" t="s">
        <v>11800</v>
      </c>
      <c r="B22" s="536" t="s">
        <v>11830</v>
      </c>
      <c r="C22"/>
      <c r="D22" s="536" t="s">
        <v>11919</v>
      </c>
      <c r="E22"/>
      <c r="F22"/>
      <c r="G22" s="298" t="s">
        <v>11963</v>
      </c>
      <c r="H22"/>
      <c r="I22"/>
      <c r="L22" s="298" t="s">
        <v>12024</v>
      </c>
      <c r="M22" s="298" t="s">
        <v>12106</v>
      </c>
      <c r="O22" s="298" t="s">
        <v>12140</v>
      </c>
      <c r="Y22" s="298" t="s">
        <v>12259</v>
      </c>
      <c r="Z22" s="298" t="s">
        <v>12346</v>
      </c>
      <c r="AM22" s="298" t="s">
        <v>12488</v>
      </c>
      <c r="AN22" s="298" t="s">
        <v>12512</v>
      </c>
      <c r="AP22" s="298" t="s">
        <v>12811</v>
      </c>
      <c r="AQ22" s="298" t="s">
        <v>12927</v>
      </c>
      <c r="AX22" s="298" t="s">
        <v>12976</v>
      </c>
      <c r="BA22" s="298" t="s">
        <v>13040</v>
      </c>
      <c r="BD22" s="298" t="s">
        <v>13166</v>
      </c>
      <c r="BI22" s="298" t="s">
        <v>13229</v>
      </c>
      <c r="BL22" s="298" t="s">
        <v>13276</v>
      </c>
      <c r="BO22" s="298" t="s">
        <v>13304</v>
      </c>
      <c r="BZ22" s="298" t="s">
        <v>13380</v>
      </c>
      <c r="CI22" s="298" t="s">
        <v>13640</v>
      </c>
      <c r="CL22" s="298" t="s">
        <v>13673</v>
      </c>
      <c r="CM22" s="298" t="s">
        <v>13745</v>
      </c>
      <c r="DD22" s="298" t="s">
        <v>13848</v>
      </c>
      <c r="EG22" s="298" t="s">
        <v>14036</v>
      </c>
      <c r="EH22" s="298" t="s">
        <v>14087</v>
      </c>
      <c r="FL22" s="298" t="s">
        <v>14249</v>
      </c>
      <c r="FW22" s="298" t="s">
        <v>14330</v>
      </c>
    </row>
    <row r="23" spans="1:179" ht="60" x14ac:dyDescent="0.25">
      <c r="A23" s="536" t="s">
        <v>11801</v>
      </c>
      <c r="B23" s="536" t="s">
        <v>11831</v>
      </c>
      <c r="C23"/>
      <c r="D23" s="536" t="s">
        <v>11920</v>
      </c>
      <c r="E23"/>
      <c r="F23"/>
      <c r="G23" s="298" t="s">
        <v>11964</v>
      </c>
      <c r="H23"/>
      <c r="I23"/>
      <c r="L23" s="298" t="s">
        <v>12025</v>
      </c>
      <c r="M23" s="298" t="s">
        <v>12107</v>
      </c>
      <c r="O23" s="298" t="s">
        <v>12141</v>
      </c>
      <c r="Y23" s="298" t="s">
        <v>12260</v>
      </c>
      <c r="Z23" s="298" t="s">
        <v>12347</v>
      </c>
      <c r="AM23" s="298" t="s">
        <v>12489</v>
      </c>
      <c r="AN23" s="298" t="s">
        <v>12513</v>
      </c>
      <c r="AP23" s="298" t="s">
        <v>12812</v>
      </c>
      <c r="AQ23" s="298" t="s">
        <v>12928</v>
      </c>
      <c r="AX23" s="298" t="s">
        <v>12977</v>
      </c>
      <c r="BA23" s="298" t="s">
        <v>13041</v>
      </c>
      <c r="BD23" s="298" t="s">
        <v>13167</v>
      </c>
      <c r="BI23" s="298" t="s">
        <v>13230</v>
      </c>
      <c r="BL23" s="298" t="s">
        <v>13277</v>
      </c>
      <c r="BO23" s="298" t="s">
        <v>13305</v>
      </c>
      <c r="BZ23" s="298" t="s">
        <v>13381</v>
      </c>
      <c r="CI23" s="298" t="s">
        <v>13641</v>
      </c>
      <c r="CL23" s="298" t="s">
        <v>13674</v>
      </c>
      <c r="CM23" s="298" t="s">
        <v>13746</v>
      </c>
      <c r="DD23" s="298" t="s">
        <v>13849</v>
      </c>
      <c r="EG23" s="298" t="s">
        <v>14037</v>
      </c>
      <c r="EH23" s="298" t="s">
        <v>14088</v>
      </c>
      <c r="FL23" s="298" t="s">
        <v>14250</v>
      </c>
      <c r="FW23" s="298" t="s">
        <v>14331</v>
      </c>
    </row>
    <row r="24" spans="1:179" ht="45" x14ac:dyDescent="0.25">
      <c r="A24" s="536" t="s">
        <v>11802</v>
      </c>
      <c r="B24" s="536" t="s">
        <v>11832</v>
      </c>
      <c r="C24"/>
      <c r="D24" s="536" t="s">
        <v>11921</v>
      </c>
      <c r="E24"/>
      <c r="F24"/>
      <c r="G24" s="298" t="s">
        <v>11965</v>
      </c>
      <c r="H24"/>
      <c r="I24"/>
      <c r="L24" s="298" t="s">
        <v>12026</v>
      </c>
      <c r="M24" s="298" t="s">
        <v>12108</v>
      </c>
      <c r="O24" s="298" t="s">
        <v>12142</v>
      </c>
      <c r="Y24" s="298" t="s">
        <v>12261</v>
      </c>
      <c r="Z24" s="298" t="s">
        <v>12348</v>
      </c>
      <c r="AM24" s="298" t="s">
        <v>12490</v>
      </c>
      <c r="AN24" s="298" t="s">
        <v>12514</v>
      </c>
      <c r="AP24" s="298" t="s">
        <v>12813</v>
      </c>
      <c r="AQ24" s="298" t="s">
        <v>12929</v>
      </c>
      <c r="AX24" s="298" t="s">
        <v>12978</v>
      </c>
      <c r="BA24" s="298" t="s">
        <v>13042</v>
      </c>
      <c r="BD24" s="298" t="s">
        <v>13168</v>
      </c>
      <c r="BI24" s="298" t="s">
        <v>13231</v>
      </c>
      <c r="BO24" s="298" t="s">
        <v>13306</v>
      </c>
      <c r="BZ24" s="298" t="s">
        <v>13382</v>
      </c>
      <c r="CI24" s="298" t="s">
        <v>13642</v>
      </c>
      <c r="CL24" s="298" t="s">
        <v>13675</v>
      </c>
      <c r="CM24" s="298" t="s">
        <v>13747</v>
      </c>
      <c r="DD24" s="298" t="s">
        <v>13850</v>
      </c>
      <c r="EG24" s="298" t="s">
        <v>14038</v>
      </c>
      <c r="EH24" s="298" t="s">
        <v>14089</v>
      </c>
      <c r="FL24" s="298" t="s">
        <v>14251</v>
      </c>
      <c r="FW24" s="298" t="s">
        <v>14332</v>
      </c>
    </row>
    <row r="25" spans="1:179" ht="45" x14ac:dyDescent="0.25">
      <c r="A25" s="536" t="s">
        <v>11803</v>
      </c>
      <c r="B25" s="536" t="s">
        <v>11833</v>
      </c>
      <c r="C25"/>
      <c r="D25" s="536" t="s">
        <v>11922</v>
      </c>
      <c r="E25"/>
      <c r="F25"/>
      <c r="G25" s="298" t="s">
        <v>11966</v>
      </c>
      <c r="H25"/>
      <c r="I25"/>
      <c r="L25" s="298" t="s">
        <v>12027</v>
      </c>
      <c r="M25" s="298" t="s">
        <v>12109</v>
      </c>
      <c r="O25" s="298" t="s">
        <v>12143</v>
      </c>
      <c r="Y25" s="298" t="s">
        <v>12262</v>
      </c>
      <c r="Z25" s="298" t="s">
        <v>12349</v>
      </c>
      <c r="AM25" s="298" t="s">
        <v>12491</v>
      </c>
      <c r="AN25" s="298" t="s">
        <v>12515</v>
      </c>
      <c r="AP25" s="298" t="s">
        <v>12814</v>
      </c>
      <c r="AQ25" s="298" t="s">
        <v>12930</v>
      </c>
      <c r="AX25" s="298" t="s">
        <v>12979</v>
      </c>
      <c r="BA25" s="298" t="s">
        <v>13043</v>
      </c>
      <c r="BD25" s="298" t="s">
        <v>13169</v>
      </c>
      <c r="BI25" s="298" t="s">
        <v>13232</v>
      </c>
      <c r="BO25" s="298" t="s">
        <v>13307</v>
      </c>
      <c r="BZ25" s="298" t="s">
        <v>13383</v>
      </c>
      <c r="CL25" s="298" t="s">
        <v>13676</v>
      </c>
      <c r="CM25" s="298" t="s">
        <v>13748</v>
      </c>
      <c r="DD25" s="298" t="s">
        <v>13851</v>
      </c>
      <c r="EG25" s="298" t="s">
        <v>14039</v>
      </c>
      <c r="EH25" s="298" t="s">
        <v>14090</v>
      </c>
      <c r="FL25" s="298" t="s">
        <v>14252</v>
      </c>
      <c r="FW25" s="298" t="s">
        <v>14333</v>
      </c>
    </row>
    <row r="26" spans="1:179" ht="45" x14ac:dyDescent="0.25">
      <c r="A26" s="536" t="s">
        <v>11804</v>
      </c>
      <c r="B26" s="536" t="s">
        <v>11834</v>
      </c>
      <c r="C26"/>
      <c r="D26" s="536" t="s">
        <v>11923</v>
      </c>
      <c r="E26"/>
      <c r="F26"/>
      <c r="G26" s="298" t="s">
        <v>11967</v>
      </c>
      <c r="H26"/>
      <c r="I26"/>
      <c r="L26" s="298" t="s">
        <v>12028</v>
      </c>
      <c r="M26" s="298" t="s">
        <v>12110</v>
      </c>
      <c r="O26" s="298" t="s">
        <v>12144</v>
      </c>
      <c r="Y26" s="298" t="s">
        <v>12263</v>
      </c>
      <c r="Z26" s="298" t="s">
        <v>12350</v>
      </c>
      <c r="AM26" s="298" t="s">
        <v>12492</v>
      </c>
      <c r="AN26" s="298" t="s">
        <v>12516</v>
      </c>
      <c r="AP26" s="298" t="s">
        <v>12815</v>
      </c>
      <c r="AQ26" s="298" t="s">
        <v>12931</v>
      </c>
      <c r="AX26" s="298" t="s">
        <v>12980</v>
      </c>
      <c r="BA26" s="298" t="s">
        <v>13044</v>
      </c>
      <c r="BD26" s="298" t="s">
        <v>13170</v>
      </c>
      <c r="BI26" s="298" t="s">
        <v>13233</v>
      </c>
      <c r="BO26" s="298" t="s">
        <v>13308</v>
      </c>
      <c r="BZ26" s="298" t="s">
        <v>13384</v>
      </c>
      <c r="CL26" s="298" t="s">
        <v>13677</v>
      </c>
      <c r="CM26" s="298" t="s">
        <v>13749</v>
      </c>
      <c r="DD26" s="298" t="s">
        <v>13852</v>
      </c>
      <c r="EG26" s="298" t="s">
        <v>14040</v>
      </c>
      <c r="EH26" s="298" t="s">
        <v>14091</v>
      </c>
      <c r="FL26" s="298" t="s">
        <v>14253</v>
      </c>
      <c r="FW26" s="298" t="s">
        <v>14334</v>
      </c>
    </row>
    <row r="27" spans="1:179" ht="45" x14ac:dyDescent="0.25">
      <c r="A27" s="536" t="s">
        <v>11805</v>
      </c>
      <c r="B27" s="536" t="s">
        <v>11835</v>
      </c>
      <c r="C27"/>
      <c r="D27" s="536" t="s">
        <v>11924</v>
      </c>
      <c r="E27"/>
      <c r="F27"/>
      <c r="G27" s="298" t="s">
        <v>11968</v>
      </c>
      <c r="H27"/>
      <c r="I27"/>
      <c r="L27" s="298" t="s">
        <v>12029</v>
      </c>
      <c r="M27" s="298" t="s">
        <v>12111</v>
      </c>
      <c r="O27" s="298" t="s">
        <v>12145</v>
      </c>
      <c r="Y27" s="298" t="s">
        <v>12264</v>
      </c>
      <c r="Z27" s="298" t="s">
        <v>12351</v>
      </c>
      <c r="AN27" s="298" t="s">
        <v>12517</v>
      </c>
      <c r="AP27" s="298" t="s">
        <v>12816</v>
      </c>
      <c r="AQ27" s="298" t="s">
        <v>12932</v>
      </c>
      <c r="AX27" s="298" t="s">
        <v>12981</v>
      </c>
      <c r="BA27" s="298" t="s">
        <v>13045</v>
      </c>
      <c r="BD27" s="298" t="s">
        <v>13171</v>
      </c>
      <c r="BI27" s="298" t="s">
        <v>13234</v>
      </c>
      <c r="BZ27" s="298" t="s">
        <v>13385</v>
      </c>
      <c r="CL27" s="298" t="s">
        <v>13678</v>
      </c>
      <c r="CM27" s="298" t="s">
        <v>13750</v>
      </c>
      <c r="DD27" s="298" t="s">
        <v>13853</v>
      </c>
      <c r="EG27" s="298" t="s">
        <v>14041</v>
      </c>
      <c r="EH27" s="298" t="s">
        <v>14092</v>
      </c>
      <c r="FL27" s="298" t="s">
        <v>14254</v>
      </c>
      <c r="FW27" s="298" t="s">
        <v>14335</v>
      </c>
    </row>
    <row r="28" spans="1:179" ht="45" x14ac:dyDescent="0.25">
      <c r="A28" s="536" t="s">
        <v>11806</v>
      </c>
      <c r="B28" s="536" t="s">
        <v>11836</v>
      </c>
      <c r="C28"/>
      <c r="D28" s="536" t="s">
        <v>11925</v>
      </c>
      <c r="E28"/>
      <c r="F28"/>
      <c r="G28" s="298" t="s">
        <v>11969</v>
      </c>
      <c r="H28"/>
      <c r="I28"/>
      <c r="L28" s="298" t="s">
        <v>12030</v>
      </c>
      <c r="M28" s="298" t="s">
        <v>12112</v>
      </c>
      <c r="O28" s="298" t="s">
        <v>12146</v>
      </c>
      <c r="Y28" s="298" t="s">
        <v>12265</v>
      </c>
      <c r="Z28" s="298" t="s">
        <v>12352</v>
      </c>
      <c r="AN28" s="298" t="s">
        <v>12518</v>
      </c>
      <c r="AP28" s="298" t="s">
        <v>12817</v>
      </c>
      <c r="AQ28" s="298" t="s">
        <v>12933</v>
      </c>
      <c r="AX28" s="298" t="s">
        <v>12982</v>
      </c>
      <c r="BA28" s="298" t="s">
        <v>13046</v>
      </c>
      <c r="BD28" s="298" t="s">
        <v>13172</v>
      </c>
      <c r="BI28" s="298" t="s">
        <v>13235</v>
      </c>
      <c r="BZ28" s="298" t="s">
        <v>13386</v>
      </c>
      <c r="CL28" s="298" t="s">
        <v>13679</v>
      </c>
      <c r="CM28" s="298" t="s">
        <v>13751</v>
      </c>
      <c r="DD28" s="298" t="s">
        <v>13854</v>
      </c>
      <c r="EG28" s="298" t="s">
        <v>14042</v>
      </c>
      <c r="EH28" s="298" t="s">
        <v>14093</v>
      </c>
      <c r="FL28" s="298" t="s">
        <v>14255</v>
      </c>
      <c r="FW28" s="298" t="s">
        <v>14336</v>
      </c>
    </row>
    <row r="29" spans="1:179" ht="45" x14ac:dyDescent="0.25">
      <c r="A29" s="536" t="s">
        <v>11807</v>
      </c>
      <c r="B29" s="536" t="s">
        <v>11837</v>
      </c>
      <c r="C29"/>
      <c r="D29" s="536" t="s">
        <v>11926</v>
      </c>
      <c r="E29"/>
      <c r="F29"/>
      <c r="G29" s="298" t="s">
        <v>11970</v>
      </c>
      <c r="H29"/>
      <c r="I29"/>
      <c r="L29" s="298" t="s">
        <v>12031</v>
      </c>
      <c r="M29" s="298" t="s">
        <v>12113</v>
      </c>
      <c r="O29" s="298" t="s">
        <v>12147</v>
      </c>
      <c r="Y29" s="298" t="s">
        <v>12266</v>
      </c>
      <c r="Z29" s="298" t="s">
        <v>12353</v>
      </c>
      <c r="AN29" s="298" t="s">
        <v>12519</v>
      </c>
      <c r="AP29" s="298" t="s">
        <v>12818</v>
      </c>
      <c r="AQ29" s="298" t="s">
        <v>12934</v>
      </c>
      <c r="AX29" s="298" t="s">
        <v>12983</v>
      </c>
      <c r="BA29" s="298" t="s">
        <v>13047</v>
      </c>
      <c r="BD29" s="298" t="s">
        <v>13173</v>
      </c>
      <c r="BI29" s="298" t="s">
        <v>13236</v>
      </c>
      <c r="BZ29" s="298" t="s">
        <v>13387</v>
      </c>
      <c r="CL29" s="298" t="s">
        <v>13680</v>
      </c>
      <c r="CM29" s="298" t="s">
        <v>13752</v>
      </c>
      <c r="DD29" s="298" t="s">
        <v>13855</v>
      </c>
      <c r="EG29" s="298" t="s">
        <v>14043</v>
      </c>
      <c r="EH29" s="298" t="s">
        <v>14094</v>
      </c>
      <c r="FL29" s="298" t="s">
        <v>14256</v>
      </c>
      <c r="FW29" s="298" t="s">
        <v>14337</v>
      </c>
    </row>
    <row r="30" spans="1:179" ht="45" x14ac:dyDescent="0.25">
      <c r="A30" s="536" t="s">
        <v>11808</v>
      </c>
      <c r="B30" s="536" t="s">
        <v>11838</v>
      </c>
      <c r="C30"/>
      <c r="D30" s="536" t="s">
        <v>11927</v>
      </c>
      <c r="E30"/>
      <c r="F30"/>
      <c r="G30" s="298" t="s">
        <v>11971</v>
      </c>
      <c r="H30"/>
      <c r="I30"/>
      <c r="L30" s="298" t="s">
        <v>12032</v>
      </c>
      <c r="M30" s="298" t="s">
        <v>12114</v>
      </c>
      <c r="O30" s="298" t="s">
        <v>12148</v>
      </c>
      <c r="Y30" s="298" t="s">
        <v>12267</v>
      </c>
      <c r="Z30" s="298" t="s">
        <v>12354</v>
      </c>
      <c r="AN30" s="298" t="s">
        <v>12520</v>
      </c>
      <c r="AP30" s="298" t="s">
        <v>12819</v>
      </c>
      <c r="AQ30" s="298" t="s">
        <v>12935</v>
      </c>
      <c r="AX30" s="298" t="s">
        <v>12984</v>
      </c>
      <c r="BA30" s="298" t="s">
        <v>13048</v>
      </c>
      <c r="BD30" s="298" t="s">
        <v>13174</v>
      </c>
      <c r="BI30" s="298" t="s">
        <v>13237</v>
      </c>
      <c r="BZ30" s="298" t="s">
        <v>13388</v>
      </c>
      <c r="CL30" s="298" t="s">
        <v>13681</v>
      </c>
      <c r="CM30" s="298" t="s">
        <v>13753</v>
      </c>
      <c r="DD30" s="298" t="s">
        <v>13856</v>
      </c>
      <c r="EG30" s="298" t="s">
        <v>14044</v>
      </c>
      <c r="EH30" s="298" t="s">
        <v>14095</v>
      </c>
      <c r="FL30" s="298" t="s">
        <v>14257</v>
      </c>
      <c r="FW30" s="298" t="s">
        <v>14338</v>
      </c>
    </row>
    <row r="31" spans="1:179" ht="45" x14ac:dyDescent="0.25">
      <c r="A31" s="536" t="s">
        <v>11809</v>
      </c>
      <c r="B31" s="536" t="s">
        <v>11839</v>
      </c>
      <c r="C31"/>
      <c r="D31" s="536" t="s">
        <v>11928</v>
      </c>
      <c r="E31"/>
      <c r="F31"/>
      <c r="H31"/>
      <c r="I31"/>
      <c r="L31" s="298" t="s">
        <v>12033</v>
      </c>
      <c r="M31" s="298" t="s">
        <v>12115</v>
      </c>
      <c r="O31" s="298" t="s">
        <v>12149</v>
      </c>
      <c r="Y31" s="298" t="s">
        <v>12268</v>
      </c>
      <c r="Z31" s="298" t="s">
        <v>12355</v>
      </c>
      <c r="AN31" s="298" t="s">
        <v>12521</v>
      </c>
      <c r="AP31" s="298" t="s">
        <v>12820</v>
      </c>
      <c r="AQ31" s="298" t="s">
        <v>12936</v>
      </c>
      <c r="AX31" s="298" t="s">
        <v>12985</v>
      </c>
      <c r="BA31" s="298" t="s">
        <v>13049</v>
      </c>
      <c r="BD31" s="298" t="s">
        <v>13175</v>
      </c>
      <c r="BI31" s="298" t="s">
        <v>13238</v>
      </c>
      <c r="BZ31" s="298" t="s">
        <v>13389</v>
      </c>
      <c r="CL31" s="298" t="s">
        <v>13682</v>
      </c>
      <c r="CM31" s="298" t="s">
        <v>13754</v>
      </c>
      <c r="DD31" s="298" t="s">
        <v>13857</v>
      </c>
      <c r="EG31" s="298" t="s">
        <v>14045</v>
      </c>
      <c r="EH31" s="298" t="s">
        <v>14096</v>
      </c>
      <c r="FL31" s="298" t="s">
        <v>14258</v>
      </c>
      <c r="FW31" s="298" t="s">
        <v>14339</v>
      </c>
    </row>
    <row r="32" spans="1:179" ht="45" x14ac:dyDescent="0.25">
      <c r="A32" s="536" t="s">
        <v>11810</v>
      </c>
      <c r="B32" s="536" t="s">
        <v>11840</v>
      </c>
      <c r="C32"/>
      <c r="D32" s="536" t="s">
        <v>11929</v>
      </c>
      <c r="E32"/>
      <c r="F32"/>
      <c r="G32"/>
      <c r="H32"/>
      <c r="I32"/>
      <c r="L32" s="298" t="s">
        <v>12034</v>
      </c>
      <c r="M32" s="298" t="s">
        <v>12116</v>
      </c>
      <c r="O32" s="298" t="s">
        <v>12150</v>
      </c>
      <c r="Y32" s="298" t="s">
        <v>12269</v>
      </c>
      <c r="Z32" s="298" t="s">
        <v>12356</v>
      </c>
      <c r="AN32" s="298" t="s">
        <v>12522</v>
      </c>
      <c r="AP32" s="298" t="s">
        <v>12821</v>
      </c>
      <c r="AQ32" s="298" t="s">
        <v>12937</v>
      </c>
      <c r="AX32" s="298" t="s">
        <v>12986</v>
      </c>
      <c r="BA32" s="298" t="s">
        <v>13050</v>
      </c>
      <c r="BD32" s="298" t="s">
        <v>13176</v>
      </c>
      <c r="BI32" s="298" t="s">
        <v>13239</v>
      </c>
      <c r="BZ32" s="298" t="s">
        <v>13390</v>
      </c>
      <c r="CL32" s="298" t="s">
        <v>13683</v>
      </c>
      <c r="CM32" s="298" t="s">
        <v>13755</v>
      </c>
      <c r="DD32" s="298" t="s">
        <v>13858</v>
      </c>
      <c r="EG32" s="298" t="s">
        <v>14046</v>
      </c>
      <c r="EH32" s="298" t="s">
        <v>14097</v>
      </c>
      <c r="FL32" s="298" t="s">
        <v>14259</v>
      </c>
      <c r="FW32" s="298" t="s">
        <v>14340</v>
      </c>
    </row>
    <row r="33" spans="1:179" ht="45" x14ac:dyDescent="0.25">
      <c r="B33" s="536" t="s">
        <v>11841</v>
      </c>
      <c r="C33"/>
      <c r="D33" s="536" t="s">
        <v>11930</v>
      </c>
      <c r="E33"/>
      <c r="F33"/>
      <c r="G33"/>
      <c r="H33"/>
      <c r="I33"/>
      <c r="L33" s="298" t="s">
        <v>12035</v>
      </c>
      <c r="M33" s="298" t="s">
        <v>12117</v>
      </c>
      <c r="O33" s="298" t="s">
        <v>12151</v>
      </c>
      <c r="Y33" s="298" t="s">
        <v>12270</v>
      </c>
      <c r="Z33" s="298" t="s">
        <v>12357</v>
      </c>
      <c r="AN33" s="298" t="s">
        <v>12523</v>
      </c>
      <c r="AP33" s="298" t="s">
        <v>12822</v>
      </c>
      <c r="AX33" s="298" t="s">
        <v>12987</v>
      </c>
      <c r="BA33" s="298" t="s">
        <v>13051</v>
      </c>
      <c r="BD33" s="298" t="s">
        <v>13177</v>
      </c>
      <c r="BI33" s="298" t="s">
        <v>13239</v>
      </c>
      <c r="BZ33" s="298" t="s">
        <v>13391</v>
      </c>
      <c r="CL33" s="298" t="s">
        <v>13684</v>
      </c>
      <c r="CM33" s="298" t="s">
        <v>13756</v>
      </c>
      <c r="DD33" s="298" t="s">
        <v>13859</v>
      </c>
      <c r="EG33" s="298" t="s">
        <v>14047</v>
      </c>
      <c r="FL33" s="298" t="s">
        <v>14260</v>
      </c>
      <c r="FW33" s="298" t="s">
        <v>14341</v>
      </c>
    </row>
    <row r="34" spans="1:179" ht="60" x14ac:dyDescent="0.25">
      <c r="A34"/>
      <c r="B34" s="536" t="s">
        <v>11842</v>
      </c>
      <c r="C34"/>
      <c r="D34" s="536" t="s">
        <v>11931</v>
      </c>
      <c r="E34"/>
      <c r="F34"/>
      <c r="G34"/>
      <c r="H34"/>
      <c r="I34"/>
      <c r="L34" s="298" t="s">
        <v>12036</v>
      </c>
      <c r="O34" s="298" t="s">
        <v>12152</v>
      </c>
      <c r="Y34" s="298" t="s">
        <v>12271</v>
      </c>
      <c r="Z34" s="298" t="s">
        <v>12358</v>
      </c>
      <c r="AN34" s="298" t="s">
        <v>12524</v>
      </c>
      <c r="AP34" s="298" t="s">
        <v>12823</v>
      </c>
      <c r="BA34" s="298" t="s">
        <v>13052</v>
      </c>
      <c r="BD34" s="298" t="s">
        <v>13178</v>
      </c>
      <c r="BI34" s="298" t="s">
        <v>13240</v>
      </c>
      <c r="BZ34" s="298" t="s">
        <v>13392</v>
      </c>
      <c r="CL34" s="298" t="s">
        <v>13685</v>
      </c>
      <c r="CM34" s="298" t="s">
        <v>13757</v>
      </c>
      <c r="DD34" s="298" t="s">
        <v>13860</v>
      </c>
      <c r="EG34" s="298" t="s">
        <v>14048</v>
      </c>
      <c r="FL34" s="298" t="s">
        <v>14261</v>
      </c>
      <c r="FW34" s="298" t="s">
        <v>14342</v>
      </c>
    </row>
    <row r="35" spans="1:179" ht="45" x14ac:dyDescent="0.25">
      <c r="A35"/>
      <c r="B35" s="536" t="s">
        <v>11843</v>
      </c>
      <c r="C35"/>
      <c r="D35" s="536" t="s">
        <v>11932</v>
      </c>
      <c r="E35"/>
      <c r="F35"/>
      <c r="G35"/>
      <c r="H35"/>
      <c r="I35"/>
      <c r="L35" s="298" t="s">
        <v>12037</v>
      </c>
      <c r="M35"/>
      <c r="O35" s="298" t="s">
        <v>12153</v>
      </c>
      <c r="Y35" s="298" t="s">
        <v>12272</v>
      </c>
      <c r="Z35" s="298" t="s">
        <v>12359</v>
      </c>
      <c r="AN35" s="298" t="s">
        <v>12525</v>
      </c>
      <c r="AP35" s="298" t="s">
        <v>12824</v>
      </c>
      <c r="BA35" s="298" t="s">
        <v>13053</v>
      </c>
      <c r="BD35" s="298" t="s">
        <v>13179</v>
      </c>
      <c r="BI35" s="298" t="s">
        <v>13241</v>
      </c>
      <c r="BZ35" s="298" t="s">
        <v>13393</v>
      </c>
      <c r="CL35" s="298" t="s">
        <v>13686</v>
      </c>
      <c r="CM35" s="298" t="s">
        <v>13758</v>
      </c>
      <c r="DD35" s="298" t="s">
        <v>13861</v>
      </c>
      <c r="EG35" s="298" t="s">
        <v>14049</v>
      </c>
      <c r="FL35" s="298" t="s">
        <v>14262</v>
      </c>
      <c r="FW35" s="298" t="s">
        <v>14343</v>
      </c>
    </row>
    <row r="36" spans="1:179" ht="30" x14ac:dyDescent="0.25">
      <c r="A36"/>
      <c r="B36" s="536" t="s">
        <v>11844</v>
      </c>
      <c r="C36"/>
      <c r="D36" s="536" t="s">
        <v>11933</v>
      </c>
      <c r="E36"/>
      <c r="F36"/>
      <c r="G36"/>
      <c r="H36"/>
      <c r="I36"/>
      <c r="L36" s="298" t="s">
        <v>12038</v>
      </c>
      <c r="M36"/>
      <c r="O36" s="298" t="s">
        <v>12154</v>
      </c>
      <c r="Y36" s="298" t="s">
        <v>12273</v>
      </c>
      <c r="Z36" s="298" t="s">
        <v>12360</v>
      </c>
      <c r="AN36" s="298" t="s">
        <v>12526</v>
      </c>
      <c r="AP36" s="298" t="s">
        <v>12825</v>
      </c>
      <c r="BA36" s="298" t="s">
        <v>13054</v>
      </c>
      <c r="BD36" s="298" t="s">
        <v>13180</v>
      </c>
      <c r="BI36" s="298" t="s">
        <v>13241</v>
      </c>
      <c r="BZ36" s="298" t="s">
        <v>13394</v>
      </c>
      <c r="CL36" s="298" t="s">
        <v>13687</v>
      </c>
      <c r="CM36" s="298" t="s">
        <v>13759</v>
      </c>
      <c r="DD36" s="298" t="s">
        <v>13862</v>
      </c>
      <c r="EG36" s="298" t="s">
        <v>14050</v>
      </c>
      <c r="FL36" s="298" t="s">
        <v>14263</v>
      </c>
      <c r="FW36" s="298" t="s">
        <v>14344</v>
      </c>
    </row>
    <row r="37" spans="1:179" ht="30" x14ac:dyDescent="0.25">
      <c r="A37"/>
      <c r="B37" s="536" t="s">
        <v>11845</v>
      </c>
      <c r="C37"/>
      <c r="D37" s="536" t="s">
        <v>11934</v>
      </c>
      <c r="E37"/>
      <c r="F37"/>
      <c r="G37"/>
      <c r="H37"/>
      <c r="I37"/>
      <c r="L37" s="298" t="s">
        <v>12039</v>
      </c>
      <c r="M37"/>
      <c r="O37" s="298" t="s">
        <v>12155</v>
      </c>
      <c r="Y37" s="298" t="s">
        <v>12274</v>
      </c>
      <c r="Z37" s="298" t="s">
        <v>12361</v>
      </c>
      <c r="AN37" s="298" t="s">
        <v>12527</v>
      </c>
      <c r="AP37" s="298" t="s">
        <v>12826</v>
      </c>
      <c r="BA37" s="298" t="s">
        <v>13055</v>
      </c>
      <c r="BD37" s="298" t="s">
        <v>13181</v>
      </c>
      <c r="BI37" s="298" t="s">
        <v>13241</v>
      </c>
      <c r="BZ37" s="298" t="s">
        <v>13395</v>
      </c>
      <c r="CL37" s="298" t="s">
        <v>13688</v>
      </c>
      <c r="CM37" s="298" t="s">
        <v>13760</v>
      </c>
      <c r="DD37" s="298" t="s">
        <v>13863</v>
      </c>
      <c r="EG37" s="298" t="s">
        <v>14051</v>
      </c>
      <c r="FL37" s="298" t="s">
        <v>14264</v>
      </c>
      <c r="FW37" s="298" t="s">
        <v>14345</v>
      </c>
    </row>
    <row r="38" spans="1:179" ht="30" x14ac:dyDescent="0.25">
      <c r="A38"/>
      <c r="B38" s="536" t="s">
        <v>11846</v>
      </c>
      <c r="C38"/>
      <c r="E38"/>
      <c r="F38"/>
      <c r="G38"/>
      <c r="H38"/>
      <c r="I38"/>
      <c r="L38" s="298" t="s">
        <v>12040</v>
      </c>
      <c r="M38"/>
      <c r="O38" s="298" t="s">
        <v>12156</v>
      </c>
      <c r="Y38" s="298" t="s">
        <v>12275</v>
      </c>
      <c r="Z38" s="298" t="s">
        <v>12362</v>
      </c>
      <c r="AN38" s="298" t="s">
        <v>12528</v>
      </c>
      <c r="AP38" s="298" t="s">
        <v>12827</v>
      </c>
      <c r="BA38" s="298" t="s">
        <v>13056</v>
      </c>
      <c r="BD38" s="298" t="s">
        <v>13182</v>
      </c>
      <c r="BI38" s="298" t="s">
        <v>13242</v>
      </c>
      <c r="BZ38" s="298" t="s">
        <v>13396</v>
      </c>
      <c r="CL38" s="298" t="s">
        <v>13689</v>
      </c>
      <c r="CM38" s="298" t="s">
        <v>13761</v>
      </c>
      <c r="DD38" s="298" t="s">
        <v>13864</v>
      </c>
      <c r="EG38" s="298" t="s">
        <v>14052</v>
      </c>
      <c r="FL38" s="298" t="s">
        <v>14265</v>
      </c>
      <c r="FW38" s="298" t="s">
        <v>14346</v>
      </c>
    </row>
    <row r="39" spans="1:179" ht="30" x14ac:dyDescent="0.25">
      <c r="A39"/>
      <c r="B39" s="536" t="s">
        <v>11847</v>
      </c>
      <c r="C39"/>
      <c r="D39"/>
      <c r="E39"/>
      <c r="F39"/>
      <c r="G39"/>
      <c r="H39"/>
      <c r="I39"/>
      <c r="L39" s="298" t="s">
        <v>12041</v>
      </c>
      <c r="M39"/>
      <c r="O39" s="298" t="s">
        <v>12157</v>
      </c>
      <c r="Y39" s="298" t="s">
        <v>12276</v>
      </c>
      <c r="Z39" s="298" t="s">
        <v>12363</v>
      </c>
      <c r="AN39" s="298" t="s">
        <v>12529</v>
      </c>
      <c r="AP39" s="298" t="s">
        <v>12828</v>
      </c>
      <c r="BA39" s="298" t="s">
        <v>13057</v>
      </c>
      <c r="BD39" s="298" t="s">
        <v>13183</v>
      </c>
      <c r="BI39" s="298" t="s">
        <v>13243</v>
      </c>
      <c r="BZ39" s="298" t="s">
        <v>13397</v>
      </c>
      <c r="CL39" s="298" t="s">
        <v>13690</v>
      </c>
      <c r="CM39" s="298" t="s">
        <v>13762</v>
      </c>
      <c r="DD39" s="298" t="s">
        <v>13865</v>
      </c>
      <c r="EG39" s="298" t="s">
        <v>14053</v>
      </c>
      <c r="FL39" s="298" t="s">
        <v>14266</v>
      </c>
      <c r="FW39" s="298" t="s">
        <v>14347</v>
      </c>
    </row>
    <row r="40" spans="1:179" ht="30" x14ac:dyDescent="0.25">
      <c r="A40"/>
      <c r="B40" s="536" t="s">
        <v>11848</v>
      </c>
      <c r="C40"/>
      <c r="D40"/>
      <c r="E40"/>
      <c r="F40"/>
      <c r="G40"/>
      <c r="H40"/>
      <c r="I40"/>
      <c r="L40" s="298" t="s">
        <v>12042</v>
      </c>
      <c r="M40"/>
      <c r="O40" s="298" t="s">
        <v>12158</v>
      </c>
      <c r="Y40" s="298" t="s">
        <v>12277</v>
      </c>
      <c r="Z40" s="298" t="s">
        <v>12364</v>
      </c>
      <c r="AN40" s="298" t="s">
        <v>12530</v>
      </c>
      <c r="AP40" s="298" t="s">
        <v>12829</v>
      </c>
      <c r="BA40" s="298" t="s">
        <v>13058</v>
      </c>
      <c r="BD40" s="298" t="s">
        <v>13184</v>
      </c>
      <c r="BI40" s="298" t="s">
        <v>13244</v>
      </c>
      <c r="BZ40" s="298" t="s">
        <v>13398</v>
      </c>
      <c r="CL40" s="298" t="s">
        <v>13691</v>
      </c>
      <c r="CM40" s="298" t="s">
        <v>13763</v>
      </c>
      <c r="DD40" s="298" t="s">
        <v>13866</v>
      </c>
      <c r="EG40" s="298" t="s">
        <v>14054</v>
      </c>
      <c r="FL40" s="298" t="s">
        <v>14267</v>
      </c>
      <c r="FW40" s="298" t="s">
        <v>14348</v>
      </c>
    </row>
    <row r="41" spans="1:179" ht="30" x14ac:dyDescent="0.25">
      <c r="A41"/>
      <c r="B41" s="536" t="s">
        <v>11849</v>
      </c>
      <c r="C41"/>
      <c r="D41"/>
      <c r="E41"/>
      <c r="F41"/>
      <c r="G41"/>
      <c r="H41"/>
      <c r="I41"/>
      <c r="L41" s="298" t="s">
        <v>12043</v>
      </c>
      <c r="M41"/>
      <c r="O41" s="298" t="s">
        <v>12159</v>
      </c>
      <c r="Y41" s="298" t="s">
        <v>12278</v>
      </c>
      <c r="Z41" s="298" t="s">
        <v>12365</v>
      </c>
      <c r="AN41" s="298" t="s">
        <v>12531</v>
      </c>
      <c r="AP41" s="298" t="s">
        <v>12830</v>
      </c>
      <c r="BA41" s="298" t="s">
        <v>13059</v>
      </c>
      <c r="BD41" s="298" t="s">
        <v>13185</v>
      </c>
      <c r="BI41" s="298" t="s">
        <v>13244</v>
      </c>
      <c r="BZ41" s="298" t="s">
        <v>13399</v>
      </c>
      <c r="CL41" s="298" t="s">
        <v>13692</v>
      </c>
      <c r="CM41" s="298" t="s">
        <v>13764</v>
      </c>
      <c r="DD41" s="298" t="s">
        <v>13867</v>
      </c>
      <c r="EG41" s="298" t="s">
        <v>14055</v>
      </c>
      <c r="FL41" s="298" t="s">
        <v>14268</v>
      </c>
      <c r="FW41" s="298" t="s">
        <v>14349</v>
      </c>
    </row>
    <row r="42" spans="1:179" ht="30" x14ac:dyDescent="0.25">
      <c r="A42"/>
      <c r="B42" s="536" t="s">
        <v>11850</v>
      </c>
      <c r="C42"/>
      <c r="D42"/>
      <c r="E42"/>
      <c r="F42"/>
      <c r="G42"/>
      <c r="H42"/>
      <c r="I42"/>
      <c r="L42" s="298" t="s">
        <v>12044</v>
      </c>
      <c r="M42"/>
      <c r="O42" s="298" t="s">
        <v>12160</v>
      </c>
      <c r="Y42" s="298" t="s">
        <v>12279</v>
      </c>
      <c r="Z42" s="298" t="s">
        <v>12366</v>
      </c>
      <c r="AN42" s="298" t="s">
        <v>12532</v>
      </c>
      <c r="AP42" s="298" t="s">
        <v>12831</v>
      </c>
      <c r="BA42" s="298" t="s">
        <v>13060</v>
      </c>
      <c r="BD42" s="298" t="s">
        <v>13186</v>
      </c>
      <c r="BI42" s="298" t="s">
        <v>13244</v>
      </c>
      <c r="BZ42" s="298" t="s">
        <v>13400</v>
      </c>
      <c r="CL42" s="298" t="s">
        <v>13693</v>
      </c>
      <c r="CM42" s="298" t="s">
        <v>13765</v>
      </c>
      <c r="DD42" s="298" t="s">
        <v>13868</v>
      </c>
      <c r="EG42" s="298" t="s">
        <v>14056</v>
      </c>
      <c r="FL42" s="298" t="s">
        <v>14269</v>
      </c>
      <c r="FW42" s="298" t="s">
        <v>14350</v>
      </c>
    </row>
    <row r="43" spans="1:179" ht="30" x14ac:dyDescent="0.25">
      <c r="A43"/>
      <c r="B43" s="536" t="s">
        <v>11851</v>
      </c>
      <c r="C43"/>
      <c r="D43"/>
      <c r="E43"/>
      <c r="F43"/>
      <c r="G43"/>
      <c r="H43"/>
      <c r="I43"/>
      <c r="L43" s="298" t="s">
        <v>12045</v>
      </c>
      <c r="M43"/>
      <c r="O43" s="298" t="s">
        <v>12161</v>
      </c>
      <c r="Y43" s="298" t="s">
        <v>12280</v>
      </c>
      <c r="Z43" s="298" t="s">
        <v>12367</v>
      </c>
      <c r="AN43" s="298" t="s">
        <v>12533</v>
      </c>
      <c r="AP43" s="298" t="s">
        <v>12832</v>
      </c>
      <c r="BA43" s="298" t="s">
        <v>13061</v>
      </c>
      <c r="BD43" s="298" t="s">
        <v>13187</v>
      </c>
      <c r="BI43" s="298" t="s">
        <v>13245</v>
      </c>
      <c r="BZ43" s="298" t="s">
        <v>13401</v>
      </c>
      <c r="CL43" s="298" t="s">
        <v>13694</v>
      </c>
      <c r="CM43" s="298" t="s">
        <v>13766</v>
      </c>
      <c r="DD43" s="298" t="s">
        <v>13869</v>
      </c>
      <c r="EG43" s="298" t="s">
        <v>14057</v>
      </c>
      <c r="FL43" s="298" t="s">
        <v>14270</v>
      </c>
      <c r="FW43" s="298" t="s">
        <v>14351</v>
      </c>
    </row>
    <row r="44" spans="1:179" ht="30" x14ac:dyDescent="0.25">
      <c r="A44"/>
      <c r="B44" s="536" t="s">
        <v>11852</v>
      </c>
      <c r="C44"/>
      <c r="D44"/>
      <c r="E44"/>
      <c r="F44"/>
      <c r="G44"/>
      <c r="H44"/>
      <c r="I44"/>
      <c r="L44" s="298" t="s">
        <v>12046</v>
      </c>
      <c r="M44"/>
      <c r="O44" s="298" t="s">
        <v>12162</v>
      </c>
      <c r="Y44" s="298" t="s">
        <v>12281</v>
      </c>
      <c r="Z44" s="298" t="s">
        <v>12368</v>
      </c>
      <c r="AN44" s="298" t="s">
        <v>12534</v>
      </c>
      <c r="AP44" s="298" t="s">
        <v>12833</v>
      </c>
      <c r="BA44" s="298" t="s">
        <v>13062</v>
      </c>
      <c r="BI44" s="298" t="s">
        <v>13246</v>
      </c>
      <c r="BZ44" s="298" t="s">
        <v>13402</v>
      </c>
      <c r="CL44" s="298" t="s">
        <v>13695</v>
      </c>
      <c r="CM44" s="298" t="s">
        <v>13767</v>
      </c>
      <c r="DD44" s="298" t="s">
        <v>13870</v>
      </c>
      <c r="EG44" s="298" t="s">
        <v>14058</v>
      </c>
      <c r="FL44" s="298" t="s">
        <v>14271</v>
      </c>
      <c r="FW44" s="298" t="s">
        <v>14352</v>
      </c>
    </row>
    <row r="45" spans="1:179" ht="30" x14ac:dyDescent="0.25">
      <c r="A45"/>
      <c r="B45" s="536" t="s">
        <v>11853</v>
      </c>
      <c r="C45"/>
      <c r="D45"/>
      <c r="E45"/>
      <c r="F45"/>
      <c r="G45"/>
      <c r="H45"/>
      <c r="I45"/>
      <c r="L45" s="298" t="s">
        <v>12047</v>
      </c>
      <c r="M45"/>
      <c r="O45" s="298" t="s">
        <v>12163</v>
      </c>
      <c r="Y45" s="298" t="s">
        <v>12282</v>
      </c>
      <c r="Z45" s="298" t="s">
        <v>12369</v>
      </c>
      <c r="AN45" s="298" t="s">
        <v>12535</v>
      </c>
      <c r="AP45" s="298" t="s">
        <v>12834</v>
      </c>
      <c r="BA45" s="298" t="s">
        <v>13063</v>
      </c>
      <c r="BI45" s="298" t="s">
        <v>13247</v>
      </c>
      <c r="BZ45" s="298" t="s">
        <v>13403</v>
      </c>
      <c r="CL45" s="298" t="s">
        <v>13696</v>
      </c>
      <c r="CM45" s="298" t="s">
        <v>13768</v>
      </c>
      <c r="DD45" s="298" t="s">
        <v>13871</v>
      </c>
      <c r="EG45" s="298" t="s">
        <v>14059</v>
      </c>
      <c r="FL45" s="298" t="s">
        <v>14272</v>
      </c>
      <c r="FW45" s="298" t="s">
        <v>14353</v>
      </c>
    </row>
    <row r="46" spans="1:179" ht="45" x14ac:dyDescent="0.25">
      <c r="A46"/>
      <c r="B46" s="536" t="s">
        <v>11854</v>
      </c>
      <c r="C46"/>
      <c r="D46"/>
      <c r="E46"/>
      <c r="F46"/>
      <c r="G46"/>
      <c r="H46"/>
      <c r="I46"/>
      <c r="L46" s="298" t="s">
        <v>12048</v>
      </c>
      <c r="M46"/>
      <c r="O46" s="298" t="s">
        <v>12164</v>
      </c>
      <c r="Y46" s="298" t="s">
        <v>12283</v>
      </c>
      <c r="Z46" s="298" t="s">
        <v>12370</v>
      </c>
      <c r="AN46" s="298" t="s">
        <v>12536</v>
      </c>
      <c r="AP46" s="298" t="s">
        <v>12835</v>
      </c>
      <c r="BA46" s="298" t="s">
        <v>13064</v>
      </c>
      <c r="BI46" s="298" t="s">
        <v>13247</v>
      </c>
      <c r="BZ46" s="298" t="s">
        <v>13404</v>
      </c>
      <c r="CL46" s="298" t="s">
        <v>13697</v>
      </c>
      <c r="CM46" s="298" t="s">
        <v>13769</v>
      </c>
      <c r="DD46" s="298" t="s">
        <v>13872</v>
      </c>
      <c r="EG46" s="298" t="s">
        <v>14060</v>
      </c>
      <c r="FL46" s="298" t="s">
        <v>14273</v>
      </c>
      <c r="FW46" s="298" t="s">
        <v>14354</v>
      </c>
    </row>
    <row r="47" spans="1:179" ht="30" x14ac:dyDescent="0.25">
      <c r="A47"/>
      <c r="B47" s="536" t="s">
        <v>11855</v>
      </c>
      <c r="C47"/>
      <c r="D47"/>
      <c r="E47"/>
      <c r="F47"/>
      <c r="G47"/>
      <c r="H47"/>
      <c r="I47"/>
      <c r="L47" s="298" t="s">
        <v>12049</v>
      </c>
      <c r="M47"/>
      <c r="O47" s="298" t="s">
        <v>12165</v>
      </c>
      <c r="Y47" s="298" t="s">
        <v>12284</v>
      </c>
      <c r="Z47" s="298" t="s">
        <v>12371</v>
      </c>
      <c r="AN47" s="298" t="s">
        <v>12537</v>
      </c>
      <c r="AP47" s="298" t="s">
        <v>12836</v>
      </c>
      <c r="BA47" s="298" t="s">
        <v>13065</v>
      </c>
      <c r="BI47" s="298" t="s">
        <v>13247</v>
      </c>
      <c r="BZ47" s="298" t="s">
        <v>13405</v>
      </c>
      <c r="CL47" s="298" t="s">
        <v>13698</v>
      </c>
      <c r="CM47" s="298" t="s">
        <v>13770</v>
      </c>
      <c r="DD47" s="298" t="s">
        <v>13873</v>
      </c>
      <c r="EG47" s="298" t="s">
        <v>14061</v>
      </c>
      <c r="FL47" s="298" t="s">
        <v>14274</v>
      </c>
      <c r="FW47" s="298" t="s">
        <v>14355</v>
      </c>
    </row>
    <row r="48" spans="1:179" ht="60" x14ac:dyDescent="0.25">
      <c r="A48"/>
      <c r="B48" s="536" t="s">
        <v>11856</v>
      </c>
      <c r="C48"/>
      <c r="D48"/>
      <c r="E48"/>
      <c r="F48"/>
      <c r="G48"/>
      <c r="H48"/>
      <c r="I48"/>
      <c r="L48" s="298" t="s">
        <v>12050</v>
      </c>
      <c r="M48"/>
      <c r="O48" s="298" t="s">
        <v>12166</v>
      </c>
      <c r="Y48" s="298" t="s">
        <v>12285</v>
      </c>
      <c r="Z48" s="298" t="s">
        <v>12372</v>
      </c>
      <c r="AN48" s="298" t="s">
        <v>12538</v>
      </c>
      <c r="AP48" s="298" t="s">
        <v>12837</v>
      </c>
      <c r="BA48" s="298" t="s">
        <v>13066</v>
      </c>
      <c r="BI48" s="298" t="s">
        <v>13248</v>
      </c>
      <c r="BZ48" s="298" t="s">
        <v>13406</v>
      </c>
      <c r="CL48" s="298" t="s">
        <v>13699</v>
      </c>
      <c r="CM48" s="298" t="s">
        <v>13771</v>
      </c>
      <c r="DD48" s="298" t="s">
        <v>13874</v>
      </c>
      <c r="EG48" s="298" t="s">
        <v>14062</v>
      </c>
      <c r="FL48" s="298" t="s">
        <v>14274</v>
      </c>
      <c r="FW48" s="298" t="s">
        <v>14356</v>
      </c>
    </row>
    <row r="49" spans="1:179" ht="30" x14ac:dyDescent="0.25">
      <c r="A49"/>
      <c r="B49" s="536" t="s">
        <v>11857</v>
      </c>
      <c r="C49"/>
      <c r="D49"/>
      <c r="E49"/>
      <c r="F49"/>
      <c r="G49"/>
      <c r="H49"/>
      <c r="I49"/>
      <c r="L49" s="298" t="s">
        <v>12051</v>
      </c>
      <c r="M49"/>
      <c r="O49" s="298" t="s">
        <v>12167</v>
      </c>
      <c r="Y49" s="298" t="s">
        <v>12286</v>
      </c>
      <c r="Z49" s="298" t="s">
        <v>12373</v>
      </c>
      <c r="AN49" s="298" t="s">
        <v>12539</v>
      </c>
      <c r="AP49" s="298" t="s">
        <v>12838</v>
      </c>
      <c r="BA49" s="298" t="s">
        <v>13067</v>
      </c>
      <c r="BI49" s="298" t="s">
        <v>13249</v>
      </c>
      <c r="BZ49" s="298" t="s">
        <v>13407</v>
      </c>
      <c r="CL49" s="298" t="s">
        <v>13700</v>
      </c>
      <c r="CM49" s="298" t="s">
        <v>13772</v>
      </c>
      <c r="DD49" s="298" t="s">
        <v>13875</v>
      </c>
      <c r="EG49" s="298" t="s">
        <v>14063</v>
      </c>
      <c r="FL49" s="298" t="s">
        <v>14275</v>
      </c>
      <c r="FW49" s="298" t="s">
        <v>14357</v>
      </c>
    </row>
    <row r="50" spans="1:179" ht="30" x14ac:dyDescent="0.25">
      <c r="A50"/>
      <c r="B50" s="536" t="s">
        <v>11858</v>
      </c>
      <c r="C50"/>
      <c r="D50"/>
      <c r="E50"/>
      <c r="F50"/>
      <c r="G50"/>
      <c r="H50"/>
      <c r="I50"/>
      <c r="L50" s="298" t="s">
        <v>12052</v>
      </c>
      <c r="M50"/>
      <c r="O50" s="298" t="s">
        <v>12168</v>
      </c>
      <c r="Y50" s="298" t="s">
        <v>12287</v>
      </c>
      <c r="Z50" s="298" t="s">
        <v>12374</v>
      </c>
      <c r="AN50" s="298" t="s">
        <v>12540</v>
      </c>
      <c r="AP50" s="298" t="s">
        <v>12839</v>
      </c>
      <c r="BA50" s="298" t="s">
        <v>13068</v>
      </c>
      <c r="BI50" s="298" t="s">
        <v>13250</v>
      </c>
      <c r="BZ50" s="298" t="s">
        <v>13408</v>
      </c>
      <c r="CL50" s="298" t="s">
        <v>13701</v>
      </c>
      <c r="CM50" s="298" t="s">
        <v>13773</v>
      </c>
      <c r="DD50" s="298" t="s">
        <v>13876</v>
      </c>
      <c r="EG50" s="298" t="s">
        <v>14064</v>
      </c>
      <c r="FL50" s="298" t="s">
        <v>14276</v>
      </c>
      <c r="FW50" s="298" t="s">
        <v>14358</v>
      </c>
    </row>
    <row r="51" spans="1:179" ht="30" x14ac:dyDescent="0.25">
      <c r="A51"/>
      <c r="B51" s="536" t="s">
        <v>11859</v>
      </c>
      <c r="C51"/>
      <c r="D51"/>
      <c r="E51"/>
      <c r="F51"/>
      <c r="G51"/>
      <c r="H51"/>
      <c r="I51"/>
      <c r="L51" s="298" t="s">
        <v>12053</v>
      </c>
      <c r="M51"/>
      <c r="O51" s="298" t="s">
        <v>12169</v>
      </c>
      <c r="Y51" s="298" t="s">
        <v>12288</v>
      </c>
      <c r="Z51" s="298" t="s">
        <v>12375</v>
      </c>
      <c r="AN51" s="298" t="s">
        <v>12541</v>
      </c>
      <c r="AP51" s="298" t="s">
        <v>12840</v>
      </c>
      <c r="BA51" s="298" t="s">
        <v>13069</v>
      </c>
      <c r="BI51" s="298" t="s">
        <v>13251</v>
      </c>
      <c r="BZ51" s="298" t="s">
        <v>13409</v>
      </c>
      <c r="CL51" s="298" t="s">
        <v>13702</v>
      </c>
      <c r="CM51" s="298" t="s">
        <v>13774</v>
      </c>
      <c r="DD51" s="298" t="s">
        <v>13877</v>
      </c>
      <c r="EG51" s="298" t="s">
        <v>14065</v>
      </c>
      <c r="FL51" s="298" t="s">
        <v>14277</v>
      </c>
      <c r="FW51" s="298" t="s">
        <v>14359</v>
      </c>
    </row>
    <row r="52" spans="1:179" ht="30" x14ac:dyDescent="0.25">
      <c r="A52"/>
      <c r="B52" s="536" t="s">
        <v>11860</v>
      </c>
      <c r="C52"/>
      <c r="D52"/>
      <c r="E52"/>
      <c r="F52"/>
      <c r="G52"/>
      <c r="H52"/>
      <c r="I52"/>
      <c r="L52" s="298" t="s">
        <v>12054</v>
      </c>
      <c r="M52"/>
      <c r="O52" s="298" t="s">
        <v>12170</v>
      </c>
      <c r="Y52" s="298" t="s">
        <v>12289</v>
      </c>
      <c r="Z52" s="298" t="s">
        <v>12376</v>
      </c>
      <c r="AN52" s="298" t="s">
        <v>12542</v>
      </c>
      <c r="AP52" s="298" t="s">
        <v>12841</v>
      </c>
      <c r="BA52" s="298" t="s">
        <v>13070</v>
      </c>
      <c r="BI52" s="298" t="s">
        <v>13252</v>
      </c>
      <c r="BZ52" s="298" t="s">
        <v>13410</v>
      </c>
      <c r="CL52" s="298" t="s">
        <v>13703</v>
      </c>
      <c r="CM52" s="298" t="s">
        <v>13775</v>
      </c>
      <c r="DD52" s="298" t="s">
        <v>13878</v>
      </c>
      <c r="EG52" s="298" t="s">
        <v>14066</v>
      </c>
      <c r="FL52" s="298" t="s">
        <v>14278</v>
      </c>
      <c r="FW52" s="298" t="s">
        <v>14360</v>
      </c>
    </row>
    <row r="53" spans="1:179" x14ac:dyDescent="0.25">
      <c r="A53"/>
      <c r="B53" s="536" t="s">
        <v>11861</v>
      </c>
      <c r="C53"/>
      <c r="D53"/>
      <c r="E53"/>
      <c r="F53"/>
      <c r="G53"/>
      <c r="H53"/>
      <c r="I53"/>
      <c r="L53" s="298" t="s">
        <v>12055</v>
      </c>
      <c r="M53"/>
      <c r="O53" s="298" t="s">
        <v>12171</v>
      </c>
      <c r="Y53" s="298" t="s">
        <v>12290</v>
      </c>
      <c r="Z53" s="298" t="s">
        <v>12377</v>
      </c>
      <c r="AN53" s="298" t="s">
        <v>12543</v>
      </c>
      <c r="AP53" s="298" t="s">
        <v>12842</v>
      </c>
      <c r="BA53" s="298" t="s">
        <v>13071</v>
      </c>
      <c r="BI53" s="298" t="s">
        <v>13253</v>
      </c>
      <c r="BZ53" s="298" t="s">
        <v>13411</v>
      </c>
      <c r="CL53" s="298" t="s">
        <v>13704</v>
      </c>
      <c r="CM53" s="298" t="s">
        <v>13776</v>
      </c>
      <c r="DD53" s="298" t="s">
        <v>13879</v>
      </c>
      <c r="EG53" s="298" t="s">
        <v>14067</v>
      </c>
      <c r="FL53" s="298" t="s">
        <v>14278</v>
      </c>
      <c r="FW53" s="298" t="s">
        <v>14361</v>
      </c>
    </row>
    <row r="54" spans="1:179" x14ac:dyDescent="0.25">
      <c r="A54"/>
      <c r="B54" s="536" t="s">
        <v>11862</v>
      </c>
      <c r="C54"/>
      <c r="D54"/>
      <c r="E54"/>
      <c r="F54"/>
      <c r="G54"/>
      <c r="H54"/>
      <c r="I54"/>
      <c r="L54" s="298" t="s">
        <v>12056</v>
      </c>
      <c r="M54"/>
      <c r="O54" s="298" t="s">
        <v>12172</v>
      </c>
      <c r="Y54" s="298" t="s">
        <v>12291</v>
      </c>
      <c r="Z54" s="298" t="s">
        <v>12378</v>
      </c>
      <c r="AN54" s="298" t="s">
        <v>12544</v>
      </c>
      <c r="AP54" s="298" t="s">
        <v>12843</v>
      </c>
      <c r="BA54" s="298" t="s">
        <v>13072</v>
      </c>
      <c r="BZ54" s="298" t="s">
        <v>13412</v>
      </c>
      <c r="CL54" s="298" t="s">
        <v>13705</v>
      </c>
      <c r="CM54" s="298" t="s">
        <v>13777</v>
      </c>
      <c r="DD54" s="298" t="s">
        <v>13880</v>
      </c>
      <c r="FL54" s="298" t="s">
        <v>14279</v>
      </c>
    </row>
    <row r="55" spans="1:179" ht="30" x14ac:dyDescent="0.25">
      <c r="A55"/>
      <c r="B55" s="536" t="s">
        <v>11863</v>
      </c>
      <c r="C55"/>
      <c r="D55"/>
      <c r="E55"/>
      <c r="F55"/>
      <c r="G55"/>
      <c r="H55"/>
      <c r="I55"/>
      <c r="L55" s="298" t="s">
        <v>12057</v>
      </c>
      <c r="M55"/>
      <c r="O55" s="298" t="s">
        <v>12173</v>
      </c>
      <c r="Y55" s="298" t="s">
        <v>12292</v>
      </c>
      <c r="Z55" s="298" t="s">
        <v>12379</v>
      </c>
      <c r="AN55" s="298" t="s">
        <v>12545</v>
      </c>
      <c r="AP55" s="298" t="s">
        <v>12844</v>
      </c>
      <c r="BA55" s="298" t="s">
        <v>13073</v>
      </c>
      <c r="BZ55" s="298" t="s">
        <v>13413</v>
      </c>
      <c r="CL55" s="298" t="s">
        <v>13706</v>
      </c>
      <c r="DD55" s="298" t="s">
        <v>13881</v>
      </c>
      <c r="FL55" s="298" t="s">
        <v>14280</v>
      </c>
    </row>
    <row r="56" spans="1:179" ht="30" x14ac:dyDescent="0.25">
      <c r="A56"/>
      <c r="B56" s="536" t="s">
        <v>11864</v>
      </c>
      <c r="C56"/>
      <c r="D56"/>
      <c r="E56"/>
      <c r="F56"/>
      <c r="G56"/>
      <c r="H56"/>
      <c r="I56"/>
      <c r="L56" s="298" t="s">
        <v>12058</v>
      </c>
      <c r="M56"/>
      <c r="O56" s="298" t="s">
        <v>12174</v>
      </c>
      <c r="Y56" s="298" t="s">
        <v>12293</v>
      </c>
      <c r="Z56" s="298" t="s">
        <v>12380</v>
      </c>
      <c r="AN56" s="298" t="s">
        <v>12546</v>
      </c>
      <c r="AP56" s="298" t="s">
        <v>12845</v>
      </c>
      <c r="BA56" s="298" t="s">
        <v>13074</v>
      </c>
      <c r="BZ56" s="298" t="s">
        <v>13414</v>
      </c>
      <c r="CL56" s="298" t="s">
        <v>13707</v>
      </c>
      <c r="DD56" s="298" t="s">
        <v>13882</v>
      </c>
      <c r="FL56" s="298" t="s">
        <v>14281</v>
      </c>
    </row>
    <row r="57" spans="1:179" ht="30" x14ac:dyDescent="0.25">
      <c r="A57"/>
      <c r="B57" s="536" t="s">
        <v>11865</v>
      </c>
      <c r="C57"/>
      <c r="D57"/>
      <c r="E57"/>
      <c r="F57"/>
      <c r="G57"/>
      <c r="H57"/>
      <c r="I57"/>
      <c r="L57" s="298" t="s">
        <v>12059</v>
      </c>
      <c r="M57"/>
      <c r="O57" s="298" t="s">
        <v>12175</v>
      </c>
      <c r="Y57" s="298" t="s">
        <v>12294</v>
      </c>
      <c r="Z57" s="298" t="s">
        <v>12381</v>
      </c>
      <c r="AN57" s="298" t="s">
        <v>12547</v>
      </c>
      <c r="AP57" s="298" t="s">
        <v>12846</v>
      </c>
      <c r="BA57" s="298" t="s">
        <v>13075</v>
      </c>
      <c r="BZ57" s="298" t="s">
        <v>13415</v>
      </c>
      <c r="CL57" s="298" t="s">
        <v>13708</v>
      </c>
      <c r="DD57" s="298" t="s">
        <v>13883</v>
      </c>
    </row>
    <row r="58" spans="1:179" ht="30" x14ac:dyDescent="0.25">
      <c r="A58"/>
      <c r="B58" s="536" t="s">
        <v>11866</v>
      </c>
      <c r="C58"/>
      <c r="D58"/>
      <c r="E58"/>
      <c r="F58"/>
      <c r="G58"/>
      <c r="H58"/>
      <c r="I58"/>
      <c r="L58" s="298" t="s">
        <v>12060</v>
      </c>
      <c r="M58"/>
      <c r="O58" s="298" t="s">
        <v>12176</v>
      </c>
      <c r="Y58" s="298" t="s">
        <v>12295</v>
      </c>
      <c r="Z58" s="298" t="s">
        <v>12382</v>
      </c>
      <c r="AN58" s="298" t="s">
        <v>12548</v>
      </c>
      <c r="AP58" s="298" t="s">
        <v>12847</v>
      </c>
      <c r="BA58" s="298" t="s">
        <v>13076</v>
      </c>
      <c r="BZ58" s="298" t="s">
        <v>13416</v>
      </c>
      <c r="CL58" s="298" t="s">
        <v>13709</v>
      </c>
      <c r="DD58" s="298" t="s">
        <v>13884</v>
      </c>
    </row>
    <row r="59" spans="1:179" ht="30" x14ac:dyDescent="0.25">
      <c r="A59"/>
      <c r="B59" s="536" t="s">
        <v>11867</v>
      </c>
      <c r="C59"/>
      <c r="D59"/>
      <c r="E59"/>
      <c r="F59"/>
      <c r="G59"/>
      <c r="H59"/>
      <c r="I59"/>
      <c r="L59" s="298" t="s">
        <v>12061</v>
      </c>
      <c r="M59"/>
      <c r="O59" s="298" t="s">
        <v>12177</v>
      </c>
      <c r="Y59" s="298" t="s">
        <v>12296</v>
      </c>
      <c r="Z59" s="298" t="s">
        <v>12383</v>
      </c>
      <c r="AN59" s="298" t="s">
        <v>12549</v>
      </c>
      <c r="AP59" s="298" t="s">
        <v>12848</v>
      </c>
      <c r="BA59" s="298" t="s">
        <v>13077</v>
      </c>
      <c r="BZ59" s="298" t="s">
        <v>13417</v>
      </c>
      <c r="CL59" s="298" t="s">
        <v>13710</v>
      </c>
      <c r="DD59" s="298" t="s">
        <v>13885</v>
      </c>
    </row>
    <row r="60" spans="1:179" ht="30" x14ac:dyDescent="0.25">
      <c r="A60"/>
      <c r="B60" s="536" t="s">
        <v>11868</v>
      </c>
      <c r="C60"/>
      <c r="D60"/>
      <c r="E60"/>
      <c r="F60"/>
      <c r="G60"/>
      <c r="H60"/>
      <c r="I60"/>
      <c r="L60" s="298" t="s">
        <v>12062</v>
      </c>
      <c r="M60"/>
      <c r="O60" s="298" t="s">
        <v>12178</v>
      </c>
      <c r="Y60" s="298" t="s">
        <v>12297</v>
      </c>
      <c r="Z60" s="298" t="s">
        <v>12384</v>
      </c>
      <c r="AN60" s="298" t="s">
        <v>12550</v>
      </c>
      <c r="AP60" s="298" t="s">
        <v>12849</v>
      </c>
      <c r="BA60" s="298" t="s">
        <v>13078</v>
      </c>
      <c r="BZ60" s="298" t="s">
        <v>13418</v>
      </c>
      <c r="CL60" s="298" t="s">
        <v>13711</v>
      </c>
      <c r="DD60" s="298" t="s">
        <v>13886</v>
      </c>
    </row>
    <row r="61" spans="1:179" ht="30" x14ac:dyDescent="0.25">
      <c r="A61"/>
      <c r="B61" s="536" t="s">
        <v>11869</v>
      </c>
      <c r="C61"/>
      <c r="D61"/>
      <c r="E61"/>
      <c r="F61"/>
      <c r="G61"/>
      <c r="H61"/>
      <c r="I61"/>
      <c r="L61" s="298" t="s">
        <v>12063</v>
      </c>
      <c r="M61"/>
      <c r="O61" s="298" t="s">
        <v>12179</v>
      </c>
      <c r="Y61" s="298" t="s">
        <v>12298</v>
      </c>
      <c r="Z61" s="298" t="s">
        <v>12385</v>
      </c>
      <c r="AN61" s="298" t="s">
        <v>12551</v>
      </c>
      <c r="AP61" s="298" t="s">
        <v>12850</v>
      </c>
      <c r="BA61" s="298" t="s">
        <v>13079</v>
      </c>
      <c r="BZ61" s="298" t="s">
        <v>13419</v>
      </c>
      <c r="CL61" s="298" t="s">
        <v>13712</v>
      </c>
      <c r="DD61" s="298" t="s">
        <v>13887</v>
      </c>
    </row>
    <row r="62" spans="1:179" ht="30" x14ac:dyDescent="0.25">
      <c r="A62"/>
      <c r="B62" s="536" t="s">
        <v>11870</v>
      </c>
      <c r="C62"/>
      <c r="D62"/>
      <c r="E62"/>
      <c r="F62"/>
      <c r="G62"/>
      <c r="H62"/>
      <c r="I62"/>
      <c r="L62" s="298" t="s">
        <v>12064</v>
      </c>
      <c r="M62"/>
      <c r="O62" s="298" t="s">
        <v>12180</v>
      </c>
      <c r="Y62" s="298" t="s">
        <v>12299</v>
      </c>
      <c r="Z62" s="298" t="s">
        <v>12386</v>
      </c>
      <c r="AN62" s="298" t="s">
        <v>12552</v>
      </c>
      <c r="AP62" s="298" t="s">
        <v>12851</v>
      </c>
      <c r="BA62" s="298" t="s">
        <v>13080</v>
      </c>
      <c r="BZ62" s="298" t="s">
        <v>13420</v>
      </c>
      <c r="CL62" s="298" t="s">
        <v>13713</v>
      </c>
      <c r="DD62" s="298" t="s">
        <v>13888</v>
      </c>
    </row>
    <row r="63" spans="1:179" ht="30" x14ac:dyDescent="0.25">
      <c r="A63"/>
      <c r="B63" s="536" t="s">
        <v>11871</v>
      </c>
      <c r="C63"/>
      <c r="D63"/>
      <c r="E63"/>
      <c r="F63"/>
      <c r="G63"/>
      <c r="H63"/>
      <c r="I63"/>
      <c r="L63" s="298" t="s">
        <v>12065</v>
      </c>
      <c r="M63"/>
      <c r="O63" s="298" t="s">
        <v>12181</v>
      </c>
      <c r="Y63" s="298" t="s">
        <v>12300</v>
      </c>
      <c r="Z63" s="298" t="s">
        <v>12387</v>
      </c>
      <c r="AN63" s="298" t="s">
        <v>12553</v>
      </c>
      <c r="AP63" s="298" t="s">
        <v>12852</v>
      </c>
      <c r="BA63" s="298" t="s">
        <v>13081</v>
      </c>
      <c r="BZ63" s="298" t="s">
        <v>13421</v>
      </c>
      <c r="CL63" s="298" t="s">
        <v>13714</v>
      </c>
      <c r="DD63" s="298" t="s">
        <v>13889</v>
      </c>
    </row>
    <row r="64" spans="1:179" ht="30" x14ac:dyDescent="0.25">
      <c r="A64"/>
      <c r="B64" s="536" t="s">
        <v>11872</v>
      </c>
      <c r="C64"/>
      <c r="D64"/>
      <c r="E64"/>
      <c r="F64"/>
      <c r="G64"/>
      <c r="H64"/>
      <c r="I64"/>
      <c r="L64" s="298" t="s">
        <v>12066</v>
      </c>
      <c r="M64"/>
      <c r="O64" s="298" t="s">
        <v>12182</v>
      </c>
      <c r="Y64" s="298" t="s">
        <v>12301</v>
      </c>
      <c r="Z64" s="298" t="s">
        <v>12388</v>
      </c>
      <c r="AN64" s="298" t="s">
        <v>12554</v>
      </c>
      <c r="AP64" s="298" t="s">
        <v>12853</v>
      </c>
      <c r="BA64" s="298" t="s">
        <v>13082</v>
      </c>
      <c r="BZ64" s="298" t="s">
        <v>13422</v>
      </c>
      <c r="CL64" s="298" t="s">
        <v>13715</v>
      </c>
      <c r="DD64" s="298" t="s">
        <v>13890</v>
      </c>
    </row>
    <row r="65" spans="1:108" ht="30" x14ac:dyDescent="0.25">
      <c r="A65"/>
      <c r="B65" s="536" t="s">
        <v>11873</v>
      </c>
      <c r="C65"/>
      <c r="D65"/>
      <c r="E65"/>
      <c r="F65"/>
      <c r="G65"/>
      <c r="H65"/>
      <c r="I65"/>
      <c r="L65" s="298" t="s">
        <v>12067</v>
      </c>
      <c r="M65"/>
      <c r="O65" s="298" t="s">
        <v>12183</v>
      </c>
      <c r="Y65" s="298" t="s">
        <v>12302</v>
      </c>
      <c r="Z65" s="298" t="s">
        <v>12389</v>
      </c>
      <c r="AN65" s="298" t="s">
        <v>12555</v>
      </c>
      <c r="AP65" s="298" t="s">
        <v>12854</v>
      </c>
      <c r="BA65" s="298" t="s">
        <v>13083</v>
      </c>
      <c r="BZ65" s="298" t="s">
        <v>13423</v>
      </c>
      <c r="CL65" s="298" t="s">
        <v>13716</v>
      </c>
      <c r="DD65" s="298" t="s">
        <v>13891</v>
      </c>
    </row>
    <row r="66" spans="1:108" ht="30" x14ac:dyDescent="0.25">
      <c r="A66"/>
      <c r="B66" s="536" t="s">
        <v>11874</v>
      </c>
      <c r="C66"/>
      <c r="D66"/>
      <c r="E66"/>
      <c r="F66"/>
      <c r="G66"/>
      <c r="H66"/>
      <c r="I66"/>
      <c r="L66" s="298" t="s">
        <v>12068</v>
      </c>
      <c r="M66"/>
      <c r="O66" s="298" t="s">
        <v>12184</v>
      </c>
      <c r="Y66" s="298" t="s">
        <v>12302</v>
      </c>
      <c r="Z66" s="298" t="s">
        <v>12390</v>
      </c>
      <c r="AN66" s="298" t="s">
        <v>12556</v>
      </c>
      <c r="AP66" s="298" t="s">
        <v>12855</v>
      </c>
      <c r="BA66" s="298" t="s">
        <v>13084</v>
      </c>
      <c r="BZ66" s="298" t="s">
        <v>13424</v>
      </c>
      <c r="CL66" s="298" t="s">
        <v>13717</v>
      </c>
      <c r="DD66" s="298" t="s">
        <v>13892</v>
      </c>
    </row>
    <row r="67" spans="1:108" ht="30" x14ac:dyDescent="0.25">
      <c r="A67"/>
      <c r="B67" s="536" t="s">
        <v>11875</v>
      </c>
      <c r="C67"/>
      <c r="D67"/>
      <c r="E67"/>
      <c r="F67"/>
      <c r="G67"/>
      <c r="H67"/>
      <c r="I67"/>
      <c r="L67" s="298" t="s">
        <v>12069</v>
      </c>
      <c r="M67"/>
      <c r="O67" s="298" t="s">
        <v>12185</v>
      </c>
      <c r="Y67" s="298" t="s">
        <v>12303</v>
      </c>
      <c r="Z67" s="298" t="s">
        <v>12391</v>
      </c>
      <c r="AN67" s="298" t="s">
        <v>12557</v>
      </c>
      <c r="AP67" s="298" t="s">
        <v>12856</v>
      </c>
      <c r="BA67" s="298" t="s">
        <v>13085</v>
      </c>
      <c r="BZ67" s="298" t="s">
        <v>13425</v>
      </c>
      <c r="CL67" s="298" t="s">
        <v>13718</v>
      </c>
      <c r="DD67" s="298" t="s">
        <v>13893</v>
      </c>
    </row>
    <row r="68" spans="1:108" ht="30" x14ac:dyDescent="0.25">
      <c r="A68"/>
      <c r="B68" s="536" t="s">
        <v>11876</v>
      </c>
      <c r="C68"/>
      <c r="D68"/>
      <c r="E68"/>
      <c r="F68"/>
      <c r="G68"/>
      <c r="H68"/>
      <c r="I68"/>
      <c r="L68" s="298" t="s">
        <v>12070</v>
      </c>
      <c r="M68"/>
      <c r="O68" s="298" t="s">
        <v>12186</v>
      </c>
      <c r="Y68" s="298" t="s">
        <v>12304</v>
      </c>
      <c r="Z68" s="298" t="s">
        <v>12392</v>
      </c>
      <c r="AN68" s="298" t="s">
        <v>12558</v>
      </c>
      <c r="AP68" s="298" t="s">
        <v>12857</v>
      </c>
      <c r="BA68" s="298" t="s">
        <v>13086</v>
      </c>
      <c r="BZ68" s="298" t="s">
        <v>13426</v>
      </c>
      <c r="CL68" s="298" t="s">
        <v>13719</v>
      </c>
    </row>
    <row r="69" spans="1:108" ht="30" x14ac:dyDescent="0.25">
      <c r="A69"/>
      <c r="B69" s="536" t="s">
        <v>11877</v>
      </c>
      <c r="C69"/>
      <c r="D69"/>
      <c r="E69"/>
      <c r="F69"/>
      <c r="G69"/>
      <c r="H69"/>
      <c r="I69"/>
      <c r="L69" s="298" t="s">
        <v>12071</v>
      </c>
      <c r="M69"/>
      <c r="O69" s="298" t="s">
        <v>12187</v>
      </c>
      <c r="Y69" s="298" t="s">
        <v>12305</v>
      </c>
      <c r="Z69" s="298" t="s">
        <v>12393</v>
      </c>
      <c r="AN69" s="298" t="s">
        <v>12559</v>
      </c>
      <c r="AP69" s="298" t="s">
        <v>12858</v>
      </c>
      <c r="BA69" s="298" t="s">
        <v>13087</v>
      </c>
      <c r="BZ69" s="298" t="s">
        <v>13427</v>
      </c>
      <c r="CL69" s="298" t="s">
        <v>13719</v>
      </c>
    </row>
    <row r="70" spans="1:108" ht="30" x14ac:dyDescent="0.25">
      <c r="A70"/>
      <c r="B70" s="536" t="s">
        <v>11878</v>
      </c>
      <c r="C70"/>
      <c r="D70"/>
      <c r="E70"/>
      <c r="F70"/>
      <c r="G70"/>
      <c r="H70"/>
      <c r="I70"/>
      <c r="L70" s="298" t="s">
        <v>12072</v>
      </c>
      <c r="M70"/>
      <c r="O70" s="298" t="s">
        <v>12188</v>
      </c>
      <c r="Y70" s="298" t="s">
        <v>12306</v>
      </c>
      <c r="Z70" s="298" t="s">
        <v>12394</v>
      </c>
      <c r="AN70" s="298" t="s">
        <v>12560</v>
      </c>
      <c r="AP70" s="298" t="s">
        <v>12859</v>
      </c>
      <c r="BA70" s="298" t="s">
        <v>13088</v>
      </c>
      <c r="BZ70" s="298" t="s">
        <v>13428</v>
      </c>
      <c r="CL70" s="298" t="s">
        <v>13720</v>
      </c>
    </row>
    <row r="71" spans="1:108" ht="30" x14ac:dyDescent="0.25">
      <c r="A71"/>
      <c r="B71" s="536" t="s">
        <v>11879</v>
      </c>
      <c r="C71"/>
      <c r="D71"/>
      <c r="E71"/>
      <c r="F71"/>
      <c r="G71"/>
      <c r="H71"/>
      <c r="I71"/>
      <c r="L71" s="298" t="s">
        <v>12073</v>
      </c>
      <c r="M71"/>
      <c r="O71" s="298" t="s">
        <v>12189</v>
      </c>
      <c r="Y71" s="298" t="s">
        <v>12307</v>
      </c>
      <c r="Z71" s="298" t="s">
        <v>12395</v>
      </c>
      <c r="AN71" s="298" t="s">
        <v>12561</v>
      </c>
      <c r="AP71" s="298" t="s">
        <v>12860</v>
      </c>
      <c r="BA71" s="298" t="s">
        <v>13089</v>
      </c>
      <c r="BZ71" s="298" t="s">
        <v>13429</v>
      </c>
      <c r="CL71" s="298" t="s">
        <v>13721</v>
      </c>
    </row>
    <row r="72" spans="1:108" ht="30" x14ac:dyDescent="0.25">
      <c r="A72"/>
      <c r="B72" s="536" t="s">
        <v>11880</v>
      </c>
      <c r="C72"/>
      <c r="D72"/>
      <c r="E72"/>
      <c r="F72"/>
      <c r="G72"/>
      <c r="H72"/>
      <c r="I72"/>
      <c r="L72" s="298" t="s">
        <v>12074</v>
      </c>
      <c r="M72"/>
      <c r="O72" s="298" t="s">
        <v>12190</v>
      </c>
      <c r="Y72" s="298" t="s">
        <v>12308</v>
      </c>
      <c r="Z72" s="298" t="s">
        <v>12396</v>
      </c>
      <c r="AN72" s="298" t="s">
        <v>12562</v>
      </c>
      <c r="AP72" s="298" t="s">
        <v>12861</v>
      </c>
      <c r="BA72" s="298" t="s">
        <v>13090</v>
      </c>
      <c r="BZ72" s="298" t="s">
        <v>13430</v>
      </c>
      <c r="CL72" s="298" t="s">
        <v>13722</v>
      </c>
    </row>
    <row r="73" spans="1:108" ht="30" x14ac:dyDescent="0.25">
      <c r="A73"/>
      <c r="B73" s="536" t="s">
        <v>11881</v>
      </c>
      <c r="C73"/>
      <c r="D73"/>
      <c r="E73"/>
      <c r="F73"/>
      <c r="G73"/>
      <c r="H73"/>
      <c r="I73"/>
      <c r="L73" s="298" t="s">
        <v>12075</v>
      </c>
      <c r="M73"/>
      <c r="O73" s="298" t="s">
        <v>12191</v>
      </c>
      <c r="Y73" s="298" t="s">
        <v>12308</v>
      </c>
      <c r="Z73" s="298" t="s">
        <v>12396</v>
      </c>
      <c r="AN73" s="298" t="s">
        <v>12563</v>
      </c>
      <c r="AP73" s="298" t="s">
        <v>12862</v>
      </c>
      <c r="BA73" s="298" t="s">
        <v>13091</v>
      </c>
      <c r="BZ73" s="298" t="s">
        <v>13431</v>
      </c>
      <c r="CL73" s="298" t="s">
        <v>13723</v>
      </c>
    </row>
    <row r="74" spans="1:108" ht="30" x14ac:dyDescent="0.25">
      <c r="A74"/>
      <c r="B74" s="536" t="s">
        <v>11882</v>
      </c>
      <c r="C74"/>
      <c r="D74"/>
      <c r="E74"/>
      <c r="F74"/>
      <c r="G74"/>
      <c r="H74"/>
      <c r="I74"/>
      <c r="L74" s="298" t="s">
        <v>12076</v>
      </c>
      <c r="M74"/>
      <c r="O74" s="298" t="s">
        <v>12192</v>
      </c>
      <c r="Y74" s="298" t="s">
        <v>12308</v>
      </c>
      <c r="Z74" s="298" t="s">
        <v>12397</v>
      </c>
      <c r="AN74" s="298" t="s">
        <v>12564</v>
      </c>
      <c r="AP74" s="298" t="s">
        <v>12863</v>
      </c>
      <c r="BA74" s="298" t="s">
        <v>13091</v>
      </c>
      <c r="BZ74" s="298" t="s">
        <v>13432</v>
      </c>
      <c r="CL74" s="298" t="s">
        <v>13724</v>
      </c>
    </row>
    <row r="75" spans="1:108" ht="30" x14ac:dyDescent="0.25">
      <c r="A75"/>
      <c r="B75" s="536" t="s">
        <v>11883</v>
      </c>
      <c r="C75"/>
      <c r="D75"/>
      <c r="E75"/>
      <c r="F75"/>
      <c r="G75"/>
      <c r="H75"/>
      <c r="I75"/>
      <c r="L75" s="298" t="s">
        <v>12077</v>
      </c>
      <c r="M75"/>
      <c r="O75" s="298" t="s">
        <v>12193</v>
      </c>
      <c r="Y75" s="298" t="s">
        <v>12309</v>
      </c>
      <c r="Z75" s="298" t="s">
        <v>12397</v>
      </c>
      <c r="AN75" s="298" t="s">
        <v>12565</v>
      </c>
      <c r="AP75" s="298" t="s">
        <v>12864</v>
      </c>
      <c r="BA75" s="298" t="s">
        <v>13091</v>
      </c>
      <c r="BZ75" s="298" t="s">
        <v>13433</v>
      </c>
      <c r="CL75" s="298" t="s">
        <v>13725</v>
      </c>
    </row>
    <row r="76" spans="1:108" ht="30" x14ac:dyDescent="0.25">
      <c r="A76"/>
      <c r="B76" s="536" t="s">
        <v>11884</v>
      </c>
      <c r="C76"/>
      <c r="D76"/>
      <c r="E76"/>
      <c r="F76"/>
      <c r="G76"/>
      <c r="H76"/>
      <c r="I76"/>
      <c r="L76" s="298" t="s">
        <v>12078</v>
      </c>
      <c r="M76"/>
      <c r="O76" s="298" t="s">
        <v>12193</v>
      </c>
      <c r="Y76" s="298" t="s">
        <v>12309</v>
      </c>
      <c r="Z76" s="298" t="s">
        <v>12398</v>
      </c>
      <c r="AN76" s="298" t="s">
        <v>12566</v>
      </c>
      <c r="AP76" s="298" t="s">
        <v>12865</v>
      </c>
      <c r="BA76" s="298" t="s">
        <v>13092</v>
      </c>
      <c r="BZ76" s="298" t="s">
        <v>13434</v>
      </c>
    </row>
    <row r="77" spans="1:108" x14ac:dyDescent="0.25">
      <c r="A77"/>
      <c r="B77" s="536" t="s">
        <v>11885</v>
      </c>
      <c r="C77"/>
      <c r="D77"/>
      <c r="E77"/>
      <c r="F77"/>
      <c r="G77"/>
      <c r="H77"/>
      <c r="I77"/>
      <c r="L77" s="298" t="s">
        <v>12079</v>
      </c>
      <c r="M77"/>
      <c r="O77" s="298" t="s">
        <v>12194</v>
      </c>
      <c r="Y77" s="298" t="s">
        <v>12310</v>
      </c>
      <c r="Z77" s="298" t="s">
        <v>12398</v>
      </c>
      <c r="AN77" s="298" t="s">
        <v>12567</v>
      </c>
      <c r="AP77" s="298" t="s">
        <v>12866</v>
      </c>
      <c r="BA77" s="298" t="s">
        <v>13093</v>
      </c>
      <c r="BZ77" s="298" t="s">
        <v>13435</v>
      </c>
    </row>
    <row r="78" spans="1:108" x14ac:dyDescent="0.25">
      <c r="A78"/>
      <c r="B78" s="536" t="s">
        <v>11886</v>
      </c>
      <c r="C78"/>
      <c r="D78"/>
      <c r="E78"/>
      <c r="F78"/>
      <c r="G78"/>
      <c r="H78"/>
      <c r="I78"/>
      <c r="L78" s="298" t="s">
        <v>12080</v>
      </c>
      <c r="M78"/>
      <c r="O78" s="298" t="s">
        <v>12195</v>
      </c>
      <c r="Y78" s="298" t="s">
        <v>12310</v>
      </c>
      <c r="Z78" s="298" t="s">
        <v>12399</v>
      </c>
      <c r="AN78" s="298" t="s">
        <v>12568</v>
      </c>
      <c r="AP78" s="298" t="s">
        <v>12867</v>
      </c>
      <c r="BA78" s="298" t="s">
        <v>13093</v>
      </c>
      <c r="BZ78" s="298" t="s">
        <v>13436</v>
      </c>
    </row>
    <row r="79" spans="1:108" x14ac:dyDescent="0.25">
      <c r="A79"/>
      <c r="C79"/>
      <c r="D79"/>
      <c r="E79"/>
      <c r="F79"/>
      <c r="G79"/>
      <c r="H79"/>
      <c r="I79"/>
      <c r="L79" s="298" t="s">
        <v>12081</v>
      </c>
      <c r="M79"/>
      <c r="O79" s="298" t="s">
        <v>12196</v>
      </c>
      <c r="Y79" s="298" t="s">
        <v>12310</v>
      </c>
      <c r="Z79" s="298" t="s">
        <v>12400</v>
      </c>
      <c r="AN79" s="298" t="s">
        <v>12569</v>
      </c>
      <c r="AP79" s="298" t="s">
        <v>12868</v>
      </c>
      <c r="BA79" s="298" t="s">
        <v>13094</v>
      </c>
      <c r="BZ79" s="298" t="s">
        <v>13437</v>
      </c>
    </row>
    <row r="80" spans="1:108" x14ac:dyDescent="0.25">
      <c r="A80"/>
      <c r="B80"/>
      <c r="C80"/>
      <c r="D80"/>
      <c r="E80"/>
      <c r="F80"/>
      <c r="G80"/>
      <c r="H80"/>
      <c r="I80"/>
      <c r="L80" s="298" t="s">
        <v>12082</v>
      </c>
      <c r="M80"/>
      <c r="O80" s="298" t="s">
        <v>12197</v>
      </c>
      <c r="Y80" s="298" t="s">
        <v>12311</v>
      </c>
      <c r="Z80" s="298" t="s">
        <v>12401</v>
      </c>
      <c r="AN80" s="298" t="s">
        <v>12570</v>
      </c>
      <c r="AP80" s="298" t="s">
        <v>12869</v>
      </c>
      <c r="BA80" s="298" t="s">
        <v>13095</v>
      </c>
      <c r="BZ80" s="298" t="s">
        <v>13438</v>
      </c>
    </row>
    <row r="81" spans="1:78" x14ac:dyDescent="0.25">
      <c r="A81"/>
      <c r="B81"/>
      <c r="C81"/>
      <c r="D81"/>
      <c r="E81"/>
      <c r="F81"/>
      <c r="G81"/>
      <c r="H81"/>
      <c r="I81"/>
      <c r="L81" s="298" t="s">
        <v>12083</v>
      </c>
      <c r="M81"/>
      <c r="O81" s="298" t="s">
        <v>12198</v>
      </c>
      <c r="Y81" s="298" t="s">
        <v>12312</v>
      </c>
      <c r="Z81" s="298" t="s">
        <v>12401</v>
      </c>
      <c r="AN81" s="298" t="s">
        <v>12571</v>
      </c>
      <c r="AP81" s="298" t="s">
        <v>12870</v>
      </c>
      <c r="BA81" s="298" t="s">
        <v>13096</v>
      </c>
      <c r="BZ81" s="298" t="s">
        <v>13439</v>
      </c>
    </row>
    <row r="82" spans="1:78" x14ac:dyDescent="0.25">
      <c r="A82"/>
      <c r="B82"/>
      <c r="C82"/>
      <c r="D82"/>
      <c r="E82"/>
      <c r="F82"/>
      <c r="G82"/>
      <c r="H82"/>
      <c r="I82"/>
      <c r="L82" s="298" t="s">
        <v>12084</v>
      </c>
      <c r="M82"/>
      <c r="O82" s="298" t="s">
        <v>12198</v>
      </c>
      <c r="Y82" s="298" t="s">
        <v>12313</v>
      </c>
      <c r="Z82" s="298" t="s">
        <v>12402</v>
      </c>
      <c r="AN82" s="298" t="s">
        <v>12572</v>
      </c>
      <c r="AP82" s="298" t="s">
        <v>12871</v>
      </c>
      <c r="BA82" s="298" t="s">
        <v>13096</v>
      </c>
      <c r="BZ82" s="298" t="s">
        <v>13440</v>
      </c>
    </row>
    <row r="83" spans="1:78" x14ac:dyDescent="0.25">
      <c r="A83"/>
      <c r="B83"/>
      <c r="C83"/>
      <c r="D83"/>
      <c r="E83"/>
      <c r="F83"/>
      <c r="G83"/>
      <c r="H83"/>
      <c r="I83"/>
      <c r="L83" s="298" t="s">
        <v>12085</v>
      </c>
      <c r="M83"/>
      <c r="O83" s="298" t="s">
        <v>12199</v>
      </c>
      <c r="Y83" s="298" t="s">
        <v>12314</v>
      </c>
      <c r="Z83" s="298" t="s">
        <v>12402</v>
      </c>
      <c r="AN83" s="298" t="s">
        <v>12573</v>
      </c>
      <c r="AP83" s="298" t="s">
        <v>12872</v>
      </c>
      <c r="BA83" s="298" t="s">
        <v>13097</v>
      </c>
      <c r="BZ83" s="298" t="s">
        <v>13441</v>
      </c>
    </row>
    <row r="84" spans="1:78" x14ac:dyDescent="0.25">
      <c r="A84"/>
      <c r="B84"/>
      <c r="C84"/>
      <c r="D84"/>
      <c r="E84"/>
      <c r="F84"/>
      <c r="G84"/>
      <c r="H84"/>
      <c r="I84"/>
      <c r="L84" s="298" t="s">
        <v>12086</v>
      </c>
      <c r="M84"/>
      <c r="O84" s="298" t="s">
        <v>12200</v>
      </c>
      <c r="Y84" s="298" t="s">
        <v>12314</v>
      </c>
      <c r="Z84" s="298" t="s">
        <v>12403</v>
      </c>
      <c r="AN84" s="298" t="s">
        <v>12574</v>
      </c>
      <c r="AP84" s="298" t="s">
        <v>12873</v>
      </c>
      <c r="BA84" s="298" t="s">
        <v>13098</v>
      </c>
      <c r="BZ84" s="298" t="s">
        <v>13442</v>
      </c>
    </row>
    <row r="85" spans="1:78" x14ac:dyDescent="0.25">
      <c r="A85"/>
      <c r="B85"/>
      <c r="C85"/>
      <c r="D85"/>
      <c r="E85"/>
      <c r="F85"/>
      <c r="G85"/>
      <c r="H85"/>
      <c r="I85"/>
      <c r="M85"/>
      <c r="O85" s="298" t="s">
        <v>12201</v>
      </c>
      <c r="Y85" s="298" t="s">
        <v>12315</v>
      </c>
      <c r="Z85" s="298" t="s">
        <v>12403</v>
      </c>
      <c r="AN85" s="298" t="s">
        <v>12575</v>
      </c>
      <c r="AP85" s="298" t="s">
        <v>12874</v>
      </c>
      <c r="BA85" s="298" t="s">
        <v>13099</v>
      </c>
      <c r="BZ85" s="298" t="s">
        <v>13443</v>
      </c>
    </row>
    <row r="86" spans="1:78" x14ac:dyDescent="0.25">
      <c r="A86"/>
      <c r="B86"/>
      <c r="C86"/>
      <c r="D86"/>
      <c r="E86"/>
      <c r="F86"/>
      <c r="G86"/>
      <c r="H86"/>
      <c r="I86"/>
      <c r="L86"/>
      <c r="M86"/>
      <c r="O86" s="298" t="s">
        <v>12202</v>
      </c>
      <c r="Y86" s="298" t="s">
        <v>12316</v>
      </c>
      <c r="Z86" s="298" t="s">
        <v>12404</v>
      </c>
      <c r="AN86" s="298" t="s">
        <v>12576</v>
      </c>
      <c r="AP86" s="298" t="s">
        <v>12875</v>
      </c>
      <c r="BA86" s="298" t="s">
        <v>13099</v>
      </c>
      <c r="BZ86" s="298" t="s">
        <v>13444</v>
      </c>
    </row>
    <row r="87" spans="1:78" x14ac:dyDescent="0.25">
      <c r="A87"/>
      <c r="B87"/>
      <c r="C87"/>
      <c r="D87"/>
      <c r="E87"/>
      <c r="F87"/>
      <c r="G87"/>
      <c r="H87"/>
      <c r="I87"/>
      <c r="L87"/>
      <c r="M87"/>
      <c r="O87" s="298" t="s">
        <v>12203</v>
      </c>
      <c r="Y87" s="298" t="s">
        <v>12317</v>
      </c>
      <c r="Z87" s="298" t="s">
        <v>12405</v>
      </c>
      <c r="AN87" s="298" t="s">
        <v>12577</v>
      </c>
      <c r="AP87" s="298" t="s">
        <v>12876</v>
      </c>
      <c r="BA87" s="298" t="s">
        <v>13099</v>
      </c>
      <c r="BZ87" s="298" t="s">
        <v>13445</v>
      </c>
    </row>
    <row r="88" spans="1:78" x14ac:dyDescent="0.25">
      <c r="A88"/>
      <c r="B88"/>
      <c r="C88"/>
      <c r="D88"/>
      <c r="E88"/>
      <c r="F88"/>
      <c r="G88"/>
      <c r="H88"/>
      <c r="I88"/>
      <c r="L88"/>
      <c r="M88"/>
      <c r="O88" s="298" t="s">
        <v>12204</v>
      </c>
      <c r="Y88" s="298" t="s">
        <v>12318</v>
      </c>
      <c r="Z88" s="298" t="s">
        <v>12405</v>
      </c>
      <c r="AN88" s="298" t="s">
        <v>12578</v>
      </c>
      <c r="AP88" s="298" t="s">
        <v>12877</v>
      </c>
      <c r="BA88" s="298" t="s">
        <v>13100</v>
      </c>
      <c r="BZ88" s="298" t="s">
        <v>13446</v>
      </c>
    </row>
    <row r="89" spans="1:78" x14ac:dyDescent="0.25">
      <c r="A89"/>
      <c r="B89"/>
      <c r="C89"/>
      <c r="D89"/>
      <c r="E89"/>
      <c r="F89"/>
      <c r="G89"/>
      <c r="H89"/>
      <c r="I89"/>
      <c r="L89"/>
      <c r="M89"/>
      <c r="Y89" s="298" t="s">
        <v>12319</v>
      </c>
      <c r="Z89" s="298" t="s">
        <v>12405</v>
      </c>
      <c r="AN89" s="298" t="s">
        <v>12579</v>
      </c>
      <c r="AP89" s="298" t="s">
        <v>12878</v>
      </c>
      <c r="BA89" s="298" t="s">
        <v>13101</v>
      </c>
      <c r="BZ89" s="298" t="s">
        <v>13447</v>
      </c>
    </row>
    <row r="90" spans="1:78" x14ac:dyDescent="0.25">
      <c r="A90"/>
      <c r="B90"/>
      <c r="C90"/>
      <c r="D90"/>
      <c r="E90"/>
      <c r="F90"/>
      <c r="G90"/>
      <c r="H90"/>
      <c r="I90"/>
      <c r="L90"/>
      <c r="M90"/>
      <c r="Y90" s="298" t="s">
        <v>12320</v>
      </c>
      <c r="Z90" s="298" t="s">
        <v>12406</v>
      </c>
      <c r="AN90" s="298" t="s">
        <v>12580</v>
      </c>
      <c r="AP90" s="298" t="s">
        <v>12879</v>
      </c>
      <c r="BA90" s="298" t="s">
        <v>13101</v>
      </c>
      <c r="BZ90" s="298" t="s">
        <v>13448</v>
      </c>
    </row>
    <row r="91" spans="1:78" x14ac:dyDescent="0.25">
      <c r="A91"/>
      <c r="B91"/>
      <c r="C91"/>
      <c r="D91"/>
      <c r="E91"/>
      <c r="F91"/>
      <c r="G91"/>
      <c r="H91"/>
      <c r="I91"/>
      <c r="L91"/>
      <c r="M91"/>
      <c r="Y91" s="298" t="s">
        <v>12321</v>
      </c>
      <c r="Z91" s="298" t="s">
        <v>12406</v>
      </c>
      <c r="AN91" s="298" t="s">
        <v>12581</v>
      </c>
      <c r="AP91" s="298" t="s">
        <v>12880</v>
      </c>
      <c r="BA91" s="298" t="s">
        <v>13102</v>
      </c>
      <c r="BZ91" s="298" t="s">
        <v>13449</v>
      </c>
    </row>
    <row r="92" spans="1:78" x14ac:dyDescent="0.25">
      <c r="A92"/>
      <c r="B92"/>
      <c r="C92"/>
      <c r="D92"/>
      <c r="E92"/>
      <c r="F92"/>
      <c r="G92"/>
      <c r="H92"/>
      <c r="I92"/>
      <c r="L92"/>
      <c r="M92"/>
      <c r="Y92" s="298" t="s">
        <v>12322</v>
      </c>
      <c r="Z92" s="298" t="s">
        <v>12407</v>
      </c>
      <c r="AN92" s="298" t="s">
        <v>12582</v>
      </c>
      <c r="AP92" s="298" t="s">
        <v>12881</v>
      </c>
      <c r="BA92" s="298" t="s">
        <v>13103</v>
      </c>
      <c r="BZ92" s="298" t="s">
        <v>13450</v>
      </c>
    </row>
    <row r="93" spans="1:78" x14ac:dyDescent="0.25">
      <c r="A93"/>
      <c r="B93"/>
      <c r="C93"/>
      <c r="D93"/>
      <c r="E93"/>
      <c r="F93"/>
      <c r="G93"/>
      <c r="H93"/>
      <c r="I93"/>
      <c r="L93"/>
      <c r="M93"/>
      <c r="Y93" s="298" t="s">
        <v>12323</v>
      </c>
      <c r="Z93" s="298" t="s">
        <v>12408</v>
      </c>
      <c r="AN93" s="298" t="s">
        <v>12583</v>
      </c>
      <c r="AP93" s="298" t="s">
        <v>12882</v>
      </c>
      <c r="BA93" s="298" t="s">
        <v>13104</v>
      </c>
      <c r="BZ93" s="298" t="s">
        <v>13451</v>
      </c>
    </row>
    <row r="94" spans="1:78" x14ac:dyDescent="0.25">
      <c r="A94"/>
      <c r="B94"/>
      <c r="C94"/>
      <c r="D94"/>
      <c r="E94"/>
      <c r="F94"/>
      <c r="G94"/>
      <c r="H94"/>
      <c r="I94"/>
      <c r="L94"/>
      <c r="M94"/>
      <c r="Y94" s="298" t="s">
        <v>12324</v>
      </c>
      <c r="Z94" s="298" t="s">
        <v>12409</v>
      </c>
      <c r="AN94" s="298" t="s">
        <v>12584</v>
      </c>
      <c r="AP94" s="298" t="s">
        <v>12883</v>
      </c>
      <c r="BA94" s="298" t="s">
        <v>13105</v>
      </c>
      <c r="BZ94" s="298" t="s">
        <v>13452</v>
      </c>
    </row>
    <row r="95" spans="1:78" x14ac:dyDescent="0.25">
      <c r="A95"/>
      <c r="B95"/>
      <c r="C95"/>
      <c r="D95"/>
      <c r="E95"/>
      <c r="F95"/>
      <c r="G95"/>
      <c r="H95"/>
      <c r="I95"/>
      <c r="L95"/>
      <c r="M95"/>
      <c r="Y95" s="298" t="s">
        <v>12325</v>
      </c>
      <c r="Z95" s="298" t="s">
        <v>12410</v>
      </c>
      <c r="AN95" s="298" t="s">
        <v>12585</v>
      </c>
      <c r="AP95" s="298" t="s">
        <v>12884</v>
      </c>
      <c r="BA95" s="298" t="s">
        <v>13106</v>
      </c>
      <c r="BZ95" s="298" t="s">
        <v>13453</v>
      </c>
    </row>
    <row r="96" spans="1:78" x14ac:dyDescent="0.25">
      <c r="A96"/>
      <c r="B96"/>
      <c r="C96"/>
      <c r="D96"/>
      <c r="E96"/>
      <c r="F96"/>
      <c r="G96"/>
      <c r="H96"/>
      <c r="I96"/>
      <c r="L96"/>
      <c r="M96"/>
      <c r="Y96" s="298" t="s">
        <v>12326</v>
      </c>
      <c r="Z96" s="298" t="s">
        <v>12410</v>
      </c>
      <c r="AN96" s="298" t="s">
        <v>12586</v>
      </c>
      <c r="AP96" s="298" t="s">
        <v>12885</v>
      </c>
      <c r="BA96" s="298" t="s">
        <v>13106</v>
      </c>
      <c r="BZ96" s="298" t="s">
        <v>13454</v>
      </c>
    </row>
    <row r="97" spans="1:78" x14ac:dyDescent="0.25">
      <c r="A97"/>
      <c r="B97"/>
      <c r="C97"/>
      <c r="D97"/>
      <c r="E97"/>
      <c r="F97"/>
      <c r="G97"/>
      <c r="H97"/>
      <c r="I97"/>
      <c r="L97"/>
      <c r="M97"/>
      <c r="Z97" s="298" t="s">
        <v>12411</v>
      </c>
      <c r="AN97" s="298" t="s">
        <v>12587</v>
      </c>
      <c r="AP97" s="298" t="s">
        <v>12886</v>
      </c>
      <c r="BA97" s="298" t="s">
        <v>13106</v>
      </c>
      <c r="BZ97" s="298" t="s">
        <v>13455</v>
      </c>
    </row>
    <row r="98" spans="1:78" x14ac:dyDescent="0.25">
      <c r="A98"/>
      <c r="B98"/>
      <c r="C98"/>
      <c r="D98"/>
      <c r="E98"/>
      <c r="F98"/>
      <c r="G98"/>
      <c r="H98"/>
      <c r="I98"/>
      <c r="L98"/>
      <c r="M98"/>
      <c r="Z98" s="298" t="s">
        <v>12411</v>
      </c>
      <c r="AN98" s="298" t="s">
        <v>12588</v>
      </c>
      <c r="AP98" s="298" t="s">
        <v>12887</v>
      </c>
      <c r="BA98" s="298" t="s">
        <v>13107</v>
      </c>
      <c r="BZ98" s="298" t="s">
        <v>13456</v>
      </c>
    </row>
    <row r="99" spans="1:78" x14ac:dyDescent="0.25">
      <c r="A99"/>
      <c r="B99"/>
      <c r="C99"/>
      <c r="D99"/>
      <c r="E99"/>
      <c r="F99"/>
      <c r="G99"/>
      <c r="H99"/>
      <c r="I99"/>
      <c r="L99"/>
      <c r="M99"/>
      <c r="Z99" s="298" t="s">
        <v>12412</v>
      </c>
      <c r="AN99" s="298" t="s">
        <v>12589</v>
      </c>
      <c r="AP99" s="298" t="s">
        <v>12888</v>
      </c>
      <c r="BA99" s="298" t="s">
        <v>13108</v>
      </c>
      <c r="BZ99" s="298" t="s">
        <v>13457</v>
      </c>
    </row>
    <row r="100" spans="1:78" x14ac:dyDescent="0.25">
      <c r="A100"/>
      <c r="B100"/>
      <c r="C100"/>
      <c r="D100"/>
      <c r="E100"/>
      <c r="F100"/>
      <c r="G100"/>
      <c r="H100"/>
      <c r="I100"/>
      <c r="L100"/>
      <c r="M100"/>
      <c r="Z100" s="298" t="s">
        <v>12413</v>
      </c>
      <c r="AN100" s="298" t="s">
        <v>12590</v>
      </c>
      <c r="AP100" s="298" t="s">
        <v>12889</v>
      </c>
      <c r="BA100" s="298" t="s">
        <v>13109</v>
      </c>
      <c r="BZ100" s="298" t="s">
        <v>13458</v>
      </c>
    </row>
    <row r="101" spans="1:78" x14ac:dyDescent="0.25">
      <c r="A101"/>
      <c r="B101"/>
      <c r="C101"/>
      <c r="D101"/>
      <c r="E101"/>
      <c r="F101"/>
      <c r="G101"/>
      <c r="H101"/>
      <c r="I101"/>
      <c r="L101"/>
      <c r="M101"/>
      <c r="Z101" s="298" t="s">
        <v>12414</v>
      </c>
      <c r="AN101" s="298" t="s">
        <v>12591</v>
      </c>
      <c r="AP101" s="298" t="s">
        <v>12890</v>
      </c>
      <c r="BA101" s="298" t="s">
        <v>13110</v>
      </c>
      <c r="BZ101" s="298" t="s">
        <v>13459</v>
      </c>
    </row>
    <row r="102" spans="1:78" x14ac:dyDescent="0.25">
      <c r="A102"/>
      <c r="B102"/>
      <c r="C102"/>
      <c r="D102"/>
      <c r="E102"/>
      <c r="F102"/>
      <c r="G102"/>
      <c r="H102"/>
      <c r="I102"/>
      <c r="L102"/>
      <c r="M102"/>
      <c r="Z102" s="298" t="s">
        <v>12415</v>
      </c>
      <c r="AN102" s="298" t="s">
        <v>12592</v>
      </c>
      <c r="AP102" s="298" t="s">
        <v>12891</v>
      </c>
      <c r="BA102" s="298" t="s">
        <v>13111</v>
      </c>
      <c r="BZ102" s="298" t="s">
        <v>13460</v>
      </c>
    </row>
    <row r="103" spans="1:78" x14ac:dyDescent="0.25">
      <c r="A103"/>
      <c r="B103"/>
      <c r="C103"/>
      <c r="D103"/>
      <c r="E103"/>
      <c r="F103"/>
      <c r="G103"/>
      <c r="H103"/>
      <c r="I103"/>
      <c r="L103"/>
      <c r="M103"/>
      <c r="Z103" s="298" t="s">
        <v>12415</v>
      </c>
      <c r="AN103" s="298" t="s">
        <v>12593</v>
      </c>
      <c r="AP103" s="298" t="s">
        <v>12892</v>
      </c>
      <c r="BA103" s="298" t="s">
        <v>13112</v>
      </c>
      <c r="BZ103" s="298" t="s">
        <v>13461</v>
      </c>
    </row>
    <row r="104" spans="1:78" x14ac:dyDescent="0.25">
      <c r="A104"/>
      <c r="B104"/>
      <c r="C104"/>
      <c r="D104"/>
      <c r="E104"/>
      <c r="F104"/>
      <c r="G104"/>
      <c r="H104"/>
      <c r="I104"/>
      <c r="L104"/>
      <c r="M104"/>
      <c r="Z104" s="298" t="s">
        <v>12416</v>
      </c>
      <c r="AN104" s="298" t="s">
        <v>12594</v>
      </c>
      <c r="AP104" s="298" t="s">
        <v>12893</v>
      </c>
      <c r="BA104" s="298" t="s">
        <v>13113</v>
      </c>
      <c r="BZ104" s="298" t="s">
        <v>13462</v>
      </c>
    </row>
    <row r="105" spans="1:78" x14ac:dyDescent="0.25">
      <c r="A105"/>
      <c r="B105"/>
      <c r="C105"/>
      <c r="D105"/>
      <c r="E105"/>
      <c r="F105"/>
      <c r="G105"/>
      <c r="H105"/>
      <c r="I105"/>
      <c r="L105"/>
      <c r="M105"/>
      <c r="Z105" s="298" t="s">
        <v>12417</v>
      </c>
      <c r="AN105" s="298" t="s">
        <v>12595</v>
      </c>
      <c r="AP105" s="298" t="s">
        <v>12893</v>
      </c>
      <c r="BA105" s="298" t="s">
        <v>13114</v>
      </c>
      <c r="BZ105" s="298" t="s">
        <v>13463</v>
      </c>
    </row>
    <row r="106" spans="1:78" x14ac:dyDescent="0.25">
      <c r="A106"/>
      <c r="B106"/>
      <c r="C106"/>
      <c r="D106"/>
      <c r="E106"/>
      <c r="F106"/>
      <c r="G106"/>
      <c r="H106"/>
      <c r="I106"/>
      <c r="L106"/>
      <c r="M106"/>
      <c r="Z106" s="298" t="s">
        <v>12418</v>
      </c>
      <c r="AN106" s="298" t="s">
        <v>12596</v>
      </c>
      <c r="AP106" s="298" t="s">
        <v>12894</v>
      </c>
      <c r="BA106" s="298" t="s">
        <v>13115</v>
      </c>
      <c r="BZ106" s="298" t="s">
        <v>13464</v>
      </c>
    </row>
    <row r="107" spans="1:78" x14ac:dyDescent="0.25">
      <c r="A107"/>
      <c r="B107"/>
      <c r="C107"/>
      <c r="D107"/>
      <c r="E107"/>
      <c r="F107"/>
      <c r="G107"/>
      <c r="H107"/>
      <c r="I107"/>
      <c r="L107"/>
      <c r="M107"/>
      <c r="Z107" s="298" t="s">
        <v>12419</v>
      </c>
      <c r="AN107" s="298" t="s">
        <v>12597</v>
      </c>
      <c r="AP107" s="298" t="s">
        <v>12895</v>
      </c>
      <c r="BA107" s="298" t="s">
        <v>13116</v>
      </c>
      <c r="BZ107" s="298" t="s">
        <v>13465</v>
      </c>
    </row>
    <row r="108" spans="1:78" x14ac:dyDescent="0.25">
      <c r="A108"/>
      <c r="B108"/>
      <c r="C108"/>
      <c r="D108"/>
      <c r="E108"/>
      <c r="F108"/>
      <c r="G108"/>
      <c r="H108"/>
      <c r="I108"/>
      <c r="L108"/>
      <c r="M108"/>
      <c r="Z108" s="298" t="s">
        <v>12420</v>
      </c>
      <c r="AN108" s="298" t="s">
        <v>12598</v>
      </c>
      <c r="AP108" s="298" t="s">
        <v>12895</v>
      </c>
      <c r="BA108" s="298" t="s">
        <v>13117</v>
      </c>
      <c r="BZ108" s="298" t="s">
        <v>13466</v>
      </c>
    </row>
    <row r="109" spans="1:78" x14ac:dyDescent="0.25">
      <c r="A109"/>
      <c r="B109"/>
      <c r="C109"/>
      <c r="D109"/>
      <c r="E109"/>
      <c r="F109"/>
      <c r="G109"/>
      <c r="H109"/>
      <c r="I109"/>
      <c r="L109"/>
      <c r="M109"/>
      <c r="Z109" s="298" t="s">
        <v>12421</v>
      </c>
      <c r="AN109" s="298" t="s">
        <v>12599</v>
      </c>
      <c r="AP109" s="298" t="s">
        <v>12896</v>
      </c>
      <c r="BA109" s="298" t="s">
        <v>13118</v>
      </c>
      <c r="BZ109" s="298" t="s">
        <v>13467</v>
      </c>
    </row>
    <row r="110" spans="1:78" x14ac:dyDescent="0.25">
      <c r="A110"/>
      <c r="B110"/>
      <c r="C110"/>
      <c r="D110"/>
      <c r="E110"/>
      <c r="F110"/>
      <c r="G110"/>
      <c r="H110"/>
      <c r="I110"/>
      <c r="L110"/>
      <c r="M110"/>
      <c r="Z110" s="298" t="s">
        <v>12422</v>
      </c>
      <c r="AN110" s="298" t="s">
        <v>12600</v>
      </c>
      <c r="AP110" s="298" t="s">
        <v>12897</v>
      </c>
      <c r="BA110" s="298" t="s">
        <v>13119</v>
      </c>
      <c r="BZ110" s="298" t="s">
        <v>13468</v>
      </c>
    </row>
    <row r="111" spans="1:78" x14ac:dyDescent="0.25">
      <c r="A111"/>
      <c r="B111"/>
      <c r="C111"/>
      <c r="D111"/>
      <c r="E111"/>
      <c r="F111"/>
      <c r="G111"/>
      <c r="H111"/>
      <c r="I111"/>
      <c r="L111"/>
      <c r="M111"/>
      <c r="Z111" s="298" t="s">
        <v>12423</v>
      </c>
      <c r="AN111" s="298" t="s">
        <v>12601</v>
      </c>
      <c r="AP111" s="298" t="s">
        <v>12897</v>
      </c>
      <c r="BA111" s="298" t="s">
        <v>13120</v>
      </c>
      <c r="BZ111" s="298" t="s">
        <v>13469</v>
      </c>
    </row>
    <row r="112" spans="1:78" x14ac:dyDescent="0.25">
      <c r="A112"/>
      <c r="B112"/>
      <c r="C112"/>
      <c r="D112"/>
      <c r="E112"/>
      <c r="F112"/>
      <c r="G112"/>
      <c r="H112"/>
      <c r="I112"/>
      <c r="L112"/>
      <c r="M112"/>
      <c r="Z112" s="298" t="s">
        <v>12424</v>
      </c>
      <c r="AN112" s="298" t="s">
        <v>12602</v>
      </c>
      <c r="AP112" s="298" t="s">
        <v>12898</v>
      </c>
      <c r="BA112" s="298" t="s">
        <v>13121</v>
      </c>
      <c r="BZ112" s="298" t="s">
        <v>13470</v>
      </c>
    </row>
    <row r="113" spans="1:78" x14ac:dyDescent="0.25">
      <c r="A113"/>
      <c r="B113"/>
      <c r="C113"/>
      <c r="D113"/>
      <c r="E113"/>
      <c r="F113"/>
      <c r="G113"/>
      <c r="H113"/>
      <c r="I113"/>
      <c r="L113"/>
      <c r="M113"/>
      <c r="Z113" s="298" t="s">
        <v>12425</v>
      </c>
      <c r="AN113" s="298" t="s">
        <v>12603</v>
      </c>
      <c r="AP113" s="298" t="s">
        <v>12899</v>
      </c>
      <c r="BA113" s="298" t="s">
        <v>13122</v>
      </c>
      <c r="BZ113" s="298" t="s">
        <v>13471</v>
      </c>
    </row>
    <row r="114" spans="1:78" x14ac:dyDescent="0.25">
      <c r="A114"/>
      <c r="B114"/>
      <c r="C114"/>
      <c r="D114"/>
      <c r="E114"/>
      <c r="F114"/>
      <c r="G114"/>
      <c r="H114"/>
      <c r="I114"/>
      <c r="L114"/>
      <c r="M114"/>
      <c r="Z114" s="298" t="s">
        <v>12426</v>
      </c>
      <c r="AN114" s="298" t="s">
        <v>12604</v>
      </c>
      <c r="AP114" s="298" t="s">
        <v>12900</v>
      </c>
      <c r="BA114" s="298" t="s">
        <v>13123</v>
      </c>
      <c r="BZ114" s="298" t="s">
        <v>13472</v>
      </c>
    </row>
    <row r="115" spans="1:78" x14ac:dyDescent="0.25">
      <c r="A115"/>
      <c r="B115"/>
      <c r="C115"/>
      <c r="D115"/>
      <c r="E115"/>
      <c r="F115"/>
      <c r="G115"/>
      <c r="H115"/>
      <c r="I115"/>
      <c r="L115"/>
      <c r="M115"/>
      <c r="Z115" s="298" t="s">
        <v>12427</v>
      </c>
      <c r="AN115" s="298" t="s">
        <v>12605</v>
      </c>
      <c r="AP115" s="298" t="s">
        <v>12901</v>
      </c>
      <c r="BA115" s="298" t="s">
        <v>13124</v>
      </c>
      <c r="BZ115" s="298" t="s">
        <v>13473</v>
      </c>
    </row>
    <row r="116" spans="1:78" x14ac:dyDescent="0.25">
      <c r="A116"/>
      <c r="B116"/>
      <c r="C116"/>
      <c r="D116"/>
      <c r="E116"/>
      <c r="F116"/>
      <c r="G116"/>
      <c r="H116"/>
      <c r="I116"/>
      <c r="L116"/>
      <c r="M116"/>
      <c r="Z116" s="298" t="s">
        <v>12428</v>
      </c>
      <c r="AN116" s="298" t="s">
        <v>12606</v>
      </c>
      <c r="AP116" s="298" t="s">
        <v>12902</v>
      </c>
      <c r="BA116" s="298" t="s">
        <v>13125</v>
      </c>
      <c r="BZ116" s="298" t="s">
        <v>13474</v>
      </c>
    </row>
    <row r="117" spans="1:78" x14ac:dyDescent="0.25">
      <c r="A117"/>
      <c r="B117"/>
      <c r="C117"/>
      <c r="D117"/>
      <c r="E117"/>
      <c r="F117"/>
      <c r="G117"/>
      <c r="H117"/>
      <c r="I117"/>
      <c r="L117"/>
      <c r="M117"/>
      <c r="Z117" s="298" t="s">
        <v>12429</v>
      </c>
      <c r="AN117" s="298" t="s">
        <v>12607</v>
      </c>
      <c r="AP117" s="298" t="s">
        <v>12903</v>
      </c>
      <c r="BA117" s="298" t="s">
        <v>13126</v>
      </c>
      <c r="BZ117" s="298" t="s">
        <v>13475</v>
      </c>
    </row>
    <row r="118" spans="1:78" x14ac:dyDescent="0.25">
      <c r="A118"/>
      <c r="B118"/>
      <c r="C118"/>
      <c r="D118"/>
      <c r="E118"/>
      <c r="F118"/>
      <c r="G118"/>
      <c r="H118"/>
      <c r="I118"/>
      <c r="L118"/>
      <c r="M118"/>
      <c r="Z118" s="298" t="s">
        <v>12430</v>
      </c>
      <c r="AN118" s="298" t="s">
        <v>12608</v>
      </c>
      <c r="AP118" s="298" t="s">
        <v>12904</v>
      </c>
      <c r="BA118" s="298" t="s">
        <v>13127</v>
      </c>
      <c r="BZ118" s="298" t="s">
        <v>13476</v>
      </c>
    </row>
    <row r="119" spans="1:78" x14ac:dyDescent="0.25">
      <c r="A119"/>
      <c r="B119"/>
      <c r="C119"/>
      <c r="D119"/>
      <c r="E119"/>
      <c r="F119"/>
      <c r="G119"/>
      <c r="H119"/>
      <c r="I119"/>
      <c r="L119"/>
      <c r="M119"/>
      <c r="Z119" s="298" t="s">
        <v>12431</v>
      </c>
      <c r="AN119" s="298" t="s">
        <v>12609</v>
      </c>
      <c r="AP119" s="298" t="s">
        <v>12905</v>
      </c>
      <c r="BA119" s="298" t="s">
        <v>13128</v>
      </c>
      <c r="BZ119" s="298" t="s">
        <v>13477</v>
      </c>
    </row>
    <row r="120" spans="1:78" x14ac:dyDescent="0.25">
      <c r="A120"/>
      <c r="B120"/>
      <c r="C120"/>
      <c r="D120"/>
      <c r="E120"/>
      <c r="F120"/>
      <c r="G120"/>
      <c r="H120"/>
      <c r="I120"/>
      <c r="L120"/>
      <c r="M120"/>
      <c r="AN120" s="298" t="s">
        <v>12610</v>
      </c>
      <c r="AP120" s="298" t="s">
        <v>12906</v>
      </c>
      <c r="BZ120" s="298" t="s">
        <v>13478</v>
      </c>
    </row>
    <row r="121" spans="1:78" x14ac:dyDescent="0.25">
      <c r="A121"/>
      <c r="B121"/>
      <c r="C121"/>
      <c r="D121"/>
      <c r="E121"/>
      <c r="F121"/>
      <c r="G121"/>
      <c r="H121"/>
      <c r="I121"/>
      <c r="L121"/>
      <c r="M121"/>
      <c r="AN121" s="298" t="s">
        <v>12611</v>
      </c>
      <c r="AP121" s="298" t="s">
        <v>12907</v>
      </c>
      <c r="BZ121" s="298" t="s">
        <v>13479</v>
      </c>
    </row>
    <row r="122" spans="1:78" x14ac:dyDescent="0.25">
      <c r="A122"/>
      <c r="B122"/>
      <c r="C122"/>
      <c r="D122"/>
      <c r="E122"/>
      <c r="F122"/>
      <c r="G122"/>
      <c r="H122"/>
      <c r="I122"/>
      <c r="L122"/>
      <c r="M122"/>
      <c r="AN122" s="298" t="s">
        <v>12612</v>
      </c>
      <c r="BZ122" s="298" t="s">
        <v>13480</v>
      </c>
    </row>
    <row r="123" spans="1:78" x14ac:dyDescent="0.25">
      <c r="A123"/>
      <c r="B123"/>
      <c r="C123"/>
      <c r="D123"/>
      <c r="E123"/>
      <c r="F123"/>
      <c r="G123"/>
      <c r="H123"/>
      <c r="I123"/>
      <c r="L123"/>
      <c r="M123"/>
      <c r="AN123" s="298" t="s">
        <v>12613</v>
      </c>
      <c r="BZ123" s="298" t="s">
        <v>13481</v>
      </c>
    </row>
    <row r="124" spans="1:78" x14ac:dyDescent="0.25">
      <c r="A124"/>
      <c r="B124"/>
      <c r="C124"/>
      <c r="D124"/>
      <c r="E124"/>
      <c r="F124"/>
      <c r="G124"/>
      <c r="H124"/>
      <c r="I124"/>
      <c r="L124"/>
      <c r="M124"/>
      <c r="AN124" s="298" t="s">
        <v>12614</v>
      </c>
      <c r="BZ124" s="298" t="s">
        <v>13482</v>
      </c>
    </row>
    <row r="125" spans="1:78" x14ac:dyDescent="0.25">
      <c r="A125"/>
      <c r="B125"/>
      <c r="C125"/>
      <c r="D125"/>
      <c r="E125"/>
      <c r="F125"/>
      <c r="G125"/>
      <c r="H125"/>
      <c r="I125"/>
      <c r="L125"/>
      <c r="M125"/>
      <c r="AN125" s="298" t="s">
        <v>12615</v>
      </c>
      <c r="BZ125" s="298" t="s">
        <v>13483</v>
      </c>
    </row>
    <row r="126" spans="1:78" x14ac:dyDescent="0.25">
      <c r="A126"/>
      <c r="B126"/>
      <c r="C126"/>
      <c r="D126"/>
      <c r="E126"/>
      <c r="F126"/>
      <c r="G126"/>
      <c r="H126"/>
      <c r="I126"/>
      <c r="L126"/>
      <c r="M126"/>
      <c r="AN126" s="298" t="s">
        <v>12616</v>
      </c>
      <c r="BZ126" s="298" t="s">
        <v>13484</v>
      </c>
    </row>
    <row r="127" spans="1:78" x14ac:dyDescent="0.25">
      <c r="A127"/>
      <c r="B127"/>
      <c r="C127"/>
      <c r="D127"/>
      <c r="E127"/>
      <c r="F127"/>
      <c r="G127"/>
      <c r="H127"/>
      <c r="I127"/>
      <c r="L127"/>
      <c r="M127"/>
      <c r="AN127" s="298" t="s">
        <v>12617</v>
      </c>
      <c r="BZ127" s="298" t="s">
        <v>13485</v>
      </c>
    </row>
    <row r="128" spans="1:78" x14ac:dyDescent="0.25">
      <c r="A128"/>
      <c r="B128"/>
      <c r="C128"/>
      <c r="D128"/>
      <c r="E128"/>
      <c r="F128"/>
      <c r="G128"/>
      <c r="H128"/>
      <c r="I128"/>
      <c r="L128"/>
      <c r="M128"/>
      <c r="AN128" s="298" t="s">
        <v>12618</v>
      </c>
      <c r="BZ128" s="298" t="s">
        <v>13486</v>
      </c>
    </row>
    <row r="129" spans="1:78" x14ac:dyDescent="0.25">
      <c r="A129"/>
      <c r="B129"/>
      <c r="C129"/>
      <c r="D129"/>
      <c r="E129"/>
      <c r="F129"/>
      <c r="G129"/>
      <c r="H129"/>
      <c r="I129"/>
      <c r="L129"/>
      <c r="M129"/>
      <c r="AN129" s="298" t="s">
        <v>12619</v>
      </c>
      <c r="BZ129" s="298" t="s">
        <v>13487</v>
      </c>
    </row>
    <row r="130" spans="1:78" x14ac:dyDescent="0.25">
      <c r="A130"/>
      <c r="B130"/>
      <c r="C130"/>
      <c r="D130"/>
      <c r="E130"/>
      <c r="F130"/>
      <c r="G130"/>
      <c r="H130"/>
      <c r="I130"/>
      <c r="L130"/>
      <c r="M130"/>
      <c r="AN130" s="298" t="s">
        <v>12620</v>
      </c>
      <c r="BZ130" s="298" t="s">
        <v>13488</v>
      </c>
    </row>
    <row r="131" spans="1:78" x14ac:dyDescent="0.25">
      <c r="A131"/>
      <c r="B131"/>
      <c r="C131"/>
      <c r="D131"/>
      <c r="E131"/>
      <c r="F131"/>
      <c r="G131"/>
      <c r="H131"/>
      <c r="I131"/>
      <c r="L131"/>
      <c r="M131"/>
      <c r="AN131" s="298" t="s">
        <v>12621</v>
      </c>
      <c r="BZ131" s="298" t="s">
        <v>13489</v>
      </c>
    </row>
    <row r="132" spans="1:78" x14ac:dyDescent="0.25">
      <c r="A132"/>
      <c r="B132"/>
      <c r="C132"/>
      <c r="D132"/>
      <c r="E132"/>
      <c r="F132"/>
      <c r="G132"/>
      <c r="H132"/>
      <c r="I132"/>
      <c r="L132"/>
      <c r="M132"/>
      <c r="AN132" s="298" t="s">
        <v>12622</v>
      </c>
      <c r="BZ132" s="298" t="s">
        <v>13490</v>
      </c>
    </row>
    <row r="133" spans="1:78" x14ac:dyDescent="0.25">
      <c r="A133"/>
      <c r="B133"/>
      <c r="C133"/>
      <c r="D133"/>
      <c r="E133"/>
      <c r="F133"/>
      <c r="G133"/>
      <c r="H133"/>
      <c r="I133"/>
      <c r="L133"/>
      <c r="M133"/>
      <c r="AN133" s="298" t="s">
        <v>12623</v>
      </c>
      <c r="BZ133" s="298" t="s">
        <v>13491</v>
      </c>
    </row>
    <row r="134" spans="1:78" x14ac:dyDescent="0.25">
      <c r="A134"/>
      <c r="B134"/>
      <c r="C134"/>
      <c r="D134"/>
      <c r="E134"/>
      <c r="F134"/>
      <c r="G134"/>
      <c r="H134"/>
      <c r="I134"/>
      <c r="L134"/>
      <c r="M134"/>
      <c r="AN134" s="298" t="s">
        <v>12624</v>
      </c>
      <c r="BZ134" s="298" t="s">
        <v>13492</v>
      </c>
    </row>
    <row r="135" spans="1:78" x14ac:dyDescent="0.25">
      <c r="A135"/>
      <c r="B135"/>
      <c r="C135"/>
      <c r="D135"/>
      <c r="E135"/>
      <c r="F135"/>
      <c r="G135"/>
      <c r="H135"/>
      <c r="I135"/>
      <c r="L135"/>
      <c r="M135"/>
      <c r="AN135" s="298" t="s">
        <v>12625</v>
      </c>
      <c r="BZ135" s="298" t="s">
        <v>13493</v>
      </c>
    </row>
    <row r="136" spans="1:78" x14ac:dyDescent="0.25">
      <c r="A136"/>
      <c r="B136"/>
      <c r="C136"/>
      <c r="D136"/>
      <c r="E136"/>
      <c r="F136"/>
      <c r="G136"/>
      <c r="H136"/>
      <c r="I136"/>
      <c r="L136"/>
      <c r="M136"/>
      <c r="AN136" s="298" t="s">
        <v>12626</v>
      </c>
      <c r="BZ136" s="298" t="s">
        <v>13494</v>
      </c>
    </row>
    <row r="137" spans="1:78" x14ac:dyDescent="0.25">
      <c r="A137"/>
      <c r="B137"/>
      <c r="C137"/>
      <c r="D137"/>
      <c r="E137"/>
      <c r="F137"/>
      <c r="G137"/>
      <c r="H137"/>
      <c r="I137"/>
      <c r="L137"/>
      <c r="M137"/>
      <c r="AN137" s="298" t="s">
        <v>12627</v>
      </c>
      <c r="BZ137" s="298" t="s">
        <v>13495</v>
      </c>
    </row>
    <row r="138" spans="1:78" x14ac:dyDescent="0.25">
      <c r="A138"/>
      <c r="B138"/>
      <c r="C138"/>
      <c r="D138"/>
      <c r="E138"/>
      <c r="F138"/>
      <c r="G138"/>
      <c r="H138"/>
      <c r="I138"/>
      <c r="L138"/>
      <c r="M138"/>
      <c r="AN138" s="298" t="s">
        <v>12628</v>
      </c>
      <c r="BZ138" s="298" t="s">
        <v>13496</v>
      </c>
    </row>
    <row r="139" spans="1:78" x14ac:dyDescent="0.25">
      <c r="A139"/>
      <c r="B139"/>
      <c r="C139"/>
      <c r="D139"/>
      <c r="E139"/>
      <c r="F139"/>
      <c r="G139"/>
      <c r="H139"/>
      <c r="I139"/>
      <c r="L139"/>
      <c r="M139"/>
      <c r="AN139" s="298" t="s">
        <v>12629</v>
      </c>
      <c r="BZ139" s="298" t="s">
        <v>13497</v>
      </c>
    </row>
    <row r="140" spans="1:78" x14ac:dyDescent="0.25">
      <c r="A140"/>
      <c r="B140"/>
      <c r="C140"/>
      <c r="D140"/>
      <c r="E140"/>
      <c r="F140"/>
      <c r="G140"/>
      <c r="H140"/>
      <c r="I140"/>
      <c r="L140"/>
      <c r="M140"/>
      <c r="AN140" s="298" t="s">
        <v>12630</v>
      </c>
      <c r="BZ140" s="298" t="s">
        <v>13498</v>
      </c>
    </row>
    <row r="141" spans="1:78" x14ac:dyDescent="0.25">
      <c r="A141"/>
      <c r="B141"/>
      <c r="C141"/>
      <c r="D141"/>
      <c r="E141"/>
      <c r="F141"/>
      <c r="G141"/>
      <c r="H141"/>
      <c r="I141"/>
      <c r="L141"/>
      <c r="M141"/>
      <c r="AN141" s="298" t="s">
        <v>12631</v>
      </c>
      <c r="BZ141" s="298" t="s">
        <v>13499</v>
      </c>
    </row>
    <row r="142" spans="1:78" x14ac:dyDescent="0.25">
      <c r="A142"/>
      <c r="B142"/>
      <c r="C142"/>
      <c r="D142"/>
      <c r="E142"/>
      <c r="F142"/>
      <c r="G142"/>
      <c r="H142"/>
      <c r="I142"/>
      <c r="L142"/>
      <c r="M142"/>
      <c r="AN142" s="298" t="s">
        <v>12632</v>
      </c>
      <c r="BZ142" s="298" t="s">
        <v>13500</v>
      </c>
    </row>
    <row r="143" spans="1:78" x14ac:dyDescent="0.25">
      <c r="A143"/>
      <c r="B143"/>
      <c r="C143"/>
      <c r="D143"/>
      <c r="E143"/>
      <c r="F143"/>
      <c r="G143"/>
      <c r="H143"/>
      <c r="I143"/>
      <c r="L143"/>
      <c r="M143"/>
      <c r="AN143" s="298" t="s">
        <v>12633</v>
      </c>
      <c r="BZ143" s="298" t="s">
        <v>13501</v>
      </c>
    </row>
    <row r="144" spans="1:78" x14ac:dyDescent="0.25">
      <c r="A144"/>
      <c r="B144"/>
      <c r="C144"/>
      <c r="D144"/>
      <c r="E144"/>
      <c r="F144"/>
      <c r="G144"/>
      <c r="H144"/>
      <c r="I144"/>
      <c r="L144"/>
      <c r="M144"/>
      <c r="AN144" s="298" t="s">
        <v>12634</v>
      </c>
      <c r="BZ144" s="298" t="s">
        <v>13502</v>
      </c>
    </row>
    <row r="145" spans="1:78" x14ac:dyDescent="0.25">
      <c r="A145"/>
      <c r="B145"/>
      <c r="C145"/>
      <c r="D145"/>
      <c r="E145"/>
      <c r="F145"/>
      <c r="G145"/>
      <c r="H145"/>
      <c r="I145"/>
      <c r="L145"/>
      <c r="M145"/>
      <c r="AN145" s="298" t="s">
        <v>12635</v>
      </c>
      <c r="BZ145" s="298" t="s">
        <v>13503</v>
      </c>
    </row>
    <row r="146" spans="1:78" x14ac:dyDescent="0.25">
      <c r="A146"/>
      <c r="B146"/>
      <c r="C146"/>
      <c r="D146"/>
      <c r="E146"/>
      <c r="F146"/>
      <c r="G146"/>
      <c r="H146"/>
      <c r="I146"/>
      <c r="L146"/>
      <c r="M146"/>
      <c r="AN146" s="298" t="s">
        <v>12636</v>
      </c>
      <c r="BZ146" s="298" t="s">
        <v>13504</v>
      </c>
    </row>
    <row r="147" spans="1:78" x14ac:dyDescent="0.25">
      <c r="A147"/>
      <c r="B147"/>
      <c r="C147"/>
      <c r="D147"/>
      <c r="E147"/>
      <c r="F147"/>
      <c r="G147"/>
      <c r="H147"/>
      <c r="I147"/>
      <c r="L147"/>
      <c r="M147"/>
      <c r="AN147" s="298" t="s">
        <v>12637</v>
      </c>
      <c r="BZ147" s="298" t="s">
        <v>13505</v>
      </c>
    </row>
    <row r="148" spans="1:78" x14ac:dyDescent="0.25">
      <c r="A148"/>
      <c r="B148"/>
      <c r="C148"/>
      <c r="D148"/>
      <c r="E148"/>
      <c r="F148"/>
      <c r="G148"/>
      <c r="H148"/>
      <c r="I148"/>
      <c r="L148"/>
      <c r="M148"/>
      <c r="AN148" s="298" t="s">
        <v>12638</v>
      </c>
      <c r="BZ148" s="298" t="s">
        <v>13506</v>
      </c>
    </row>
    <row r="149" spans="1:78" x14ac:dyDescent="0.25">
      <c r="A149"/>
      <c r="B149"/>
      <c r="C149"/>
      <c r="D149"/>
      <c r="E149"/>
      <c r="F149"/>
      <c r="G149"/>
      <c r="H149"/>
      <c r="I149"/>
      <c r="L149"/>
      <c r="M149"/>
      <c r="AN149" s="298" t="s">
        <v>12639</v>
      </c>
      <c r="BZ149" s="298" t="s">
        <v>13507</v>
      </c>
    </row>
    <row r="150" spans="1:78" x14ac:dyDescent="0.25">
      <c r="A150"/>
      <c r="B150"/>
      <c r="C150"/>
      <c r="D150"/>
      <c r="E150"/>
      <c r="F150"/>
      <c r="G150"/>
      <c r="H150"/>
      <c r="I150"/>
      <c r="L150"/>
      <c r="M150"/>
      <c r="AN150" s="298" t="s">
        <v>12640</v>
      </c>
      <c r="BZ150" s="298" t="s">
        <v>13508</v>
      </c>
    </row>
    <row r="151" spans="1:78" x14ac:dyDescent="0.25">
      <c r="A151"/>
      <c r="B151"/>
      <c r="C151"/>
      <c r="D151"/>
      <c r="E151"/>
      <c r="F151"/>
      <c r="G151"/>
      <c r="H151"/>
      <c r="I151"/>
      <c r="L151"/>
      <c r="M151"/>
      <c r="AN151" s="298" t="s">
        <v>12641</v>
      </c>
      <c r="BZ151" s="298" t="s">
        <v>13509</v>
      </c>
    </row>
    <row r="152" spans="1:78" x14ac:dyDescent="0.25">
      <c r="A152"/>
      <c r="B152"/>
      <c r="C152"/>
      <c r="D152"/>
      <c r="E152"/>
      <c r="F152"/>
      <c r="G152"/>
      <c r="H152"/>
      <c r="I152"/>
      <c r="L152"/>
      <c r="M152"/>
      <c r="AN152" s="298" t="s">
        <v>12642</v>
      </c>
      <c r="BZ152" s="298" t="s">
        <v>13510</v>
      </c>
    </row>
    <row r="153" spans="1:78" x14ac:dyDescent="0.25">
      <c r="A153"/>
      <c r="B153"/>
      <c r="C153"/>
      <c r="D153"/>
      <c r="E153"/>
      <c r="F153"/>
      <c r="G153"/>
      <c r="H153"/>
      <c r="I153"/>
      <c r="L153"/>
      <c r="M153"/>
      <c r="AN153" s="298" t="s">
        <v>12643</v>
      </c>
      <c r="BZ153" s="298" t="s">
        <v>13511</v>
      </c>
    </row>
    <row r="154" spans="1:78" x14ac:dyDescent="0.25">
      <c r="A154"/>
      <c r="B154"/>
      <c r="C154"/>
      <c r="D154"/>
      <c r="E154"/>
      <c r="F154"/>
      <c r="G154"/>
      <c r="H154"/>
      <c r="I154"/>
      <c r="L154"/>
      <c r="M154"/>
      <c r="AN154" s="298" t="s">
        <v>12644</v>
      </c>
      <c r="BZ154" s="298" t="s">
        <v>13512</v>
      </c>
    </row>
    <row r="155" spans="1:78" x14ac:dyDescent="0.25">
      <c r="A155"/>
      <c r="B155"/>
      <c r="C155"/>
      <c r="D155"/>
      <c r="E155"/>
      <c r="F155"/>
      <c r="G155"/>
      <c r="H155"/>
      <c r="I155"/>
      <c r="L155"/>
      <c r="M155"/>
      <c r="AN155" s="298" t="s">
        <v>12645</v>
      </c>
      <c r="BZ155" s="298" t="s">
        <v>13513</v>
      </c>
    </row>
    <row r="156" spans="1:78" x14ac:dyDescent="0.25">
      <c r="A156"/>
      <c r="B156"/>
      <c r="C156"/>
      <c r="D156"/>
      <c r="E156"/>
      <c r="F156"/>
      <c r="G156"/>
      <c r="H156"/>
      <c r="I156"/>
      <c r="L156"/>
      <c r="M156"/>
      <c r="AN156" s="298" t="s">
        <v>12646</v>
      </c>
      <c r="BZ156" s="298" t="s">
        <v>13514</v>
      </c>
    </row>
    <row r="157" spans="1:78" x14ac:dyDescent="0.25">
      <c r="A157"/>
      <c r="B157"/>
      <c r="C157"/>
      <c r="D157"/>
      <c r="E157"/>
      <c r="F157"/>
      <c r="G157"/>
      <c r="H157"/>
      <c r="I157"/>
      <c r="L157"/>
      <c r="M157"/>
      <c r="AN157" s="298" t="s">
        <v>12647</v>
      </c>
      <c r="BZ157" s="298" t="s">
        <v>13515</v>
      </c>
    </row>
    <row r="158" spans="1:78" x14ac:dyDescent="0.25">
      <c r="A158"/>
      <c r="B158"/>
      <c r="C158"/>
      <c r="D158"/>
      <c r="E158"/>
      <c r="F158"/>
      <c r="G158"/>
      <c r="H158"/>
      <c r="I158"/>
      <c r="L158"/>
      <c r="M158"/>
      <c r="AN158" s="298" t="s">
        <v>12648</v>
      </c>
      <c r="BZ158" s="298" t="s">
        <v>13516</v>
      </c>
    </row>
    <row r="159" spans="1:78" x14ac:dyDescent="0.25">
      <c r="A159"/>
      <c r="B159"/>
      <c r="C159"/>
      <c r="D159"/>
      <c r="E159"/>
      <c r="F159"/>
      <c r="G159"/>
      <c r="H159"/>
      <c r="I159"/>
      <c r="L159"/>
      <c r="M159"/>
      <c r="AN159" s="298" t="s">
        <v>12649</v>
      </c>
      <c r="BZ159" s="298" t="s">
        <v>13517</v>
      </c>
    </row>
    <row r="160" spans="1:78" x14ac:dyDescent="0.25">
      <c r="A160"/>
      <c r="B160"/>
      <c r="C160"/>
      <c r="D160"/>
      <c r="E160"/>
      <c r="F160"/>
      <c r="G160"/>
      <c r="H160"/>
      <c r="I160"/>
      <c r="L160"/>
      <c r="M160"/>
      <c r="AN160" s="298" t="s">
        <v>12650</v>
      </c>
      <c r="BZ160" s="298" t="s">
        <v>13518</v>
      </c>
    </row>
    <row r="161" spans="1:78" x14ac:dyDescent="0.25">
      <c r="A161"/>
      <c r="B161"/>
      <c r="C161"/>
      <c r="D161"/>
      <c r="E161"/>
      <c r="F161"/>
      <c r="G161"/>
      <c r="H161"/>
      <c r="I161"/>
      <c r="L161"/>
      <c r="M161"/>
      <c r="AN161" s="298" t="s">
        <v>12651</v>
      </c>
      <c r="BZ161" s="298" t="s">
        <v>13519</v>
      </c>
    </row>
    <row r="162" spans="1:78" x14ac:dyDescent="0.25">
      <c r="A162"/>
      <c r="B162"/>
      <c r="C162"/>
      <c r="D162"/>
      <c r="E162"/>
      <c r="F162"/>
      <c r="G162"/>
      <c r="H162"/>
      <c r="I162"/>
      <c r="L162"/>
      <c r="M162"/>
      <c r="AN162" s="298" t="s">
        <v>12652</v>
      </c>
      <c r="BZ162" s="298" t="s">
        <v>13520</v>
      </c>
    </row>
    <row r="163" spans="1:78" x14ac:dyDescent="0.25">
      <c r="A163"/>
      <c r="B163"/>
      <c r="C163"/>
      <c r="D163"/>
      <c r="E163"/>
      <c r="F163"/>
      <c r="G163"/>
      <c r="H163"/>
      <c r="I163"/>
      <c r="L163"/>
      <c r="M163"/>
      <c r="AN163" s="298" t="s">
        <v>12653</v>
      </c>
      <c r="BZ163" s="298" t="s">
        <v>13521</v>
      </c>
    </row>
    <row r="164" spans="1:78" x14ac:dyDescent="0.25">
      <c r="A164"/>
      <c r="B164"/>
      <c r="C164"/>
      <c r="D164"/>
      <c r="E164"/>
      <c r="F164"/>
      <c r="G164"/>
      <c r="H164"/>
      <c r="I164"/>
      <c r="L164"/>
      <c r="M164"/>
      <c r="AN164" s="298" t="s">
        <v>12654</v>
      </c>
      <c r="BZ164" s="298" t="s">
        <v>13522</v>
      </c>
    </row>
    <row r="165" spans="1:78" x14ac:dyDescent="0.25">
      <c r="A165"/>
      <c r="B165"/>
      <c r="C165"/>
      <c r="D165"/>
      <c r="E165"/>
      <c r="F165"/>
      <c r="G165"/>
      <c r="H165"/>
      <c r="I165"/>
      <c r="L165"/>
      <c r="M165"/>
      <c r="AN165" s="298" t="s">
        <v>12655</v>
      </c>
      <c r="BZ165" s="298" t="s">
        <v>13523</v>
      </c>
    </row>
    <row r="166" spans="1:78" x14ac:dyDescent="0.25">
      <c r="A166"/>
      <c r="B166"/>
      <c r="C166"/>
      <c r="D166"/>
      <c r="E166"/>
      <c r="F166"/>
      <c r="G166"/>
      <c r="H166"/>
      <c r="I166"/>
      <c r="L166"/>
      <c r="M166"/>
      <c r="AN166" s="298" t="s">
        <v>12656</v>
      </c>
      <c r="BZ166" s="298" t="s">
        <v>13524</v>
      </c>
    </row>
    <row r="167" spans="1:78" x14ac:dyDescent="0.25">
      <c r="A167"/>
      <c r="B167"/>
      <c r="C167"/>
      <c r="D167"/>
      <c r="E167"/>
      <c r="F167"/>
      <c r="G167"/>
      <c r="H167"/>
      <c r="I167"/>
      <c r="L167"/>
      <c r="M167"/>
      <c r="AN167" s="298" t="s">
        <v>12657</v>
      </c>
      <c r="BZ167" s="298" t="s">
        <v>13525</v>
      </c>
    </row>
    <row r="168" spans="1:78" x14ac:dyDescent="0.25">
      <c r="A168"/>
      <c r="B168"/>
      <c r="C168"/>
      <c r="D168"/>
      <c r="E168"/>
      <c r="F168"/>
      <c r="G168"/>
      <c r="H168"/>
      <c r="I168"/>
      <c r="L168"/>
      <c r="M168"/>
      <c r="AN168" s="298" t="s">
        <v>12658</v>
      </c>
      <c r="BZ168" s="298" t="s">
        <v>13526</v>
      </c>
    </row>
    <row r="169" spans="1:78" x14ac:dyDescent="0.25">
      <c r="A169"/>
      <c r="B169"/>
      <c r="C169"/>
      <c r="D169"/>
      <c r="E169"/>
      <c r="F169"/>
      <c r="G169"/>
      <c r="H169"/>
      <c r="I169"/>
      <c r="L169"/>
      <c r="M169"/>
      <c r="AN169" s="298" t="s">
        <v>12659</v>
      </c>
      <c r="BZ169" s="298" t="s">
        <v>13527</v>
      </c>
    </row>
    <row r="170" spans="1:78" x14ac:dyDescent="0.25">
      <c r="A170"/>
      <c r="B170"/>
      <c r="C170"/>
      <c r="D170"/>
      <c r="E170"/>
      <c r="F170"/>
      <c r="G170"/>
      <c r="H170"/>
      <c r="I170"/>
      <c r="L170"/>
      <c r="M170"/>
      <c r="AN170" s="298" t="s">
        <v>12660</v>
      </c>
      <c r="BZ170" s="298" t="s">
        <v>13528</v>
      </c>
    </row>
    <row r="171" spans="1:78" x14ac:dyDescent="0.25">
      <c r="A171"/>
      <c r="B171"/>
      <c r="C171"/>
      <c r="D171"/>
      <c r="E171"/>
      <c r="F171"/>
      <c r="G171"/>
      <c r="H171"/>
      <c r="I171"/>
      <c r="L171"/>
      <c r="M171"/>
      <c r="AN171" s="298" t="s">
        <v>12661</v>
      </c>
      <c r="BZ171" s="298" t="s">
        <v>13529</v>
      </c>
    </row>
    <row r="172" spans="1:78" x14ac:dyDescent="0.25">
      <c r="A172"/>
      <c r="B172"/>
      <c r="C172"/>
      <c r="D172"/>
      <c r="E172"/>
      <c r="F172"/>
      <c r="G172"/>
      <c r="H172"/>
      <c r="I172"/>
      <c r="L172"/>
      <c r="M172"/>
      <c r="AN172" s="298" t="s">
        <v>12662</v>
      </c>
      <c r="BZ172" s="298" t="s">
        <v>13530</v>
      </c>
    </row>
    <row r="173" spans="1:78" x14ac:dyDescent="0.25">
      <c r="A173"/>
      <c r="B173"/>
      <c r="C173"/>
      <c r="D173"/>
      <c r="E173"/>
      <c r="F173"/>
      <c r="G173"/>
      <c r="H173"/>
      <c r="I173"/>
      <c r="L173"/>
      <c r="M173"/>
      <c r="AN173" s="298" t="s">
        <v>12663</v>
      </c>
      <c r="BZ173" s="298" t="s">
        <v>13531</v>
      </c>
    </row>
    <row r="174" spans="1:78" x14ac:dyDescent="0.25">
      <c r="A174"/>
      <c r="B174"/>
      <c r="C174"/>
      <c r="D174"/>
      <c r="E174"/>
      <c r="F174"/>
      <c r="G174"/>
      <c r="H174"/>
      <c r="I174"/>
      <c r="L174"/>
      <c r="M174"/>
      <c r="AN174" s="298" t="s">
        <v>12664</v>
      </c>
      <c r="BZ174" s="298" t="s">
        <v>13532</v>
      </c>
    </row>
    <row r="175" spans="1:78" x14ac:dyDescent="0.25">
      <c r="A175"/>
      <c r="B175"/>
      <c r="C175"/>
      <c r="D175"/>
      <c r="E175"/>
      <c r="F175"/>
      <c r="G175"/>
      <c r="H175"/>
      <c r="I175"/>
      <c r="L175"/>
      <c r="M175"/>
      <c r="AN175" s="298" t="s">
        <v>12665</v>
      </c>
      <c r="BZ175" s="298" t="s">
        <v>13533</v>
      </c>
    </row>
    <row r="176" spans="1:78" x14ac:dyDescent="0.25">
      <c r="A176"/>
      <c r="B176"/>
      <c r="C176"/>
      <c r="D176"/>
      <c r="E176"/>
      <c r="F176"/>
      <c r="G176"/>
      <c r="H176"/>
      <c r="I176"/>
      <c r="L176"/>
      <c r="M176"/>
      <c r="AN176" s="298" t="s">
        <v>12666</v>
      </c>
      <c r="BZ176" s="298" t="s">
        <v>13534</v>
      </c>
    </row>
    <row r="177" spans="1:78" x14ac:dyDescent="0.25">
      <c r="A177"/>
      <c r="B177"/>
      <c r="C177"/>
      <c r="D177"/>
      <c r="E177"/>
      <c r="F177"/>
      <c r="G177"/>
      <c r="H177"/>
      <c r="I177"/>
      <c r="L177"/>
      <c r="M177"/>
      <c r="AN177" s="298" t="s">
        <v>12667</v>
      </c>
      <c r="BZ177" s="298" t="s">
        <v>13535</v>
      </c>
    </row>
    <row r="178" spans="1:78" x14ac:dyDescent="0.25">
      <c r="A178"/>
      <c r="B178"/>
      <c r="C178"/>
      <c r="D178"/>
      <c r="E178"/>
      <c r="F178"/>
      <c r="G178"/>
      <c r="H178"/>
      <c r="I178"/>
      <c r="L178"/>
      <c r="M178"/>
      <c r="AN178" s="298" t="s">
        <v>12668</v>
      </c>
      <c r="BZ178" s="298" t="s">
        <v>13536</v>
      </c>
    </row>
    <row r="179" spans="1:78" x14ac:dyDescent="0.25">
      <c r="A179"/>
      <c r="B179"/>
      <c r="C179"/>
      <c r="D179"/>
      <c r="E179"/>
      <c r="F179"/>
      <c r="G179"/>
      <c r="H179"/>
      <c r="I179"/>
      <c r="L179"/>
      <c r="M179"/>
      <c r="AN179" s="298" t="s">
        <v>12669</v>
      </c>
      <c r="BZ179" s="298" t="s">
        <v>13537</v>
      </c>
    </row>
    <row r="180" spans="1:78" x14ac:dyDescent="0.25">
      <c r="A180"/>
      <c r="B180"/>
      <c r="C180"/>
      <c r="D180"/>
      <c r="E180"/>
      <c r="F180"/>
      <c r="G180"/>
      <c r="H180"/>
      <c r="I180"/>
      <c r="L180"/>
      <c r="M180"/>
      <c r="AN180" s="298" t="s">
        <v>12670</v>
      </c>
      <c r="BZ180" s="298" t="s">
        <v>13538</v>
      </c>
    </row>
    <row r="181" spans="1:78" x14ac:dyDescent="0.25">
      <c r="A181"/>
      <c r="B181"/>
      <c r="C181"/>
      <c r="D181"/>
      <c r="E181"/>
      <c r="F181"/>
      <c r="G181"/>
      <c r="H181"/>
      <c r="I181"/>
      <c r="L181"/>
      <c r="M181"/>
      <c r="AN181" s="298" t="s">
        <v>12671</v>
      </c>
      <c r="BZ181" s="298" t="s">
        <v>13539</v>
      </c>
    </row>
    <row r="182" spans="1:78" x14ac:dyDescent="0.25">
      <c r="A182"/>
      <c r="B182"/>
      <c r="C182"/>
      <c r="D182"/>
      <c r="E182"/>
      <c r="F182"/>
      <c r="G182"/>
      <c r="H182"/>
      <c r="I182"/>
      <c r="L182"/>
      <c r="M182"/>
      <c r="AN182" s="298" t="s">
        <v>12672</v>
      </c>
      <c r="BZ182" s="298" t="s">
        <v>13540</v>
      </c>
    </row>
    <row r="183" spans="1:78" x14ac:dyDescent="0.25">
      <c r="A183"/>
      <c r="B183"/>
      <c r="C183"/>
      <c r="D183"/>
      <c r="E183"/>
      <c r="F183"/>
      <c r="G183"/>
      <c r="H183"/>
      <c r="I183"/>
      <c r="L183"/>
      <c r="M183"/>
      <c r="AN183" s="298" t="s">
        <v>12673</v>
      </c>
      <c r="BZ183" s="298" t="s">
        <v>13541</v>
      </c>
    </row>
    <row r="184" spans="1:78" x14ac:dyDescent="0.25">
      <c r="A184"/>
      <c r="B184"/>
      <c r="C184"/>
      <c r="D184"/>
      <c r="E184"/>
      <c r="F184"/>
      <c r="G184"/>
      <c r="H184"/>
      <c r="I184"/>
      <c r="L184"/>
      <c r="M184"/>
      <c r="AN184" s="298" t="s">
        <v>12674</v>
      </c>
      <c r="BZ184" s="298" t="s">
        <v>13542</v>
      </c>
    </row>
    <row r="185" spans="1:78" x14ac:dyDescent="0.25">
      <c r="A185"/>
      <c r="B185"/>
      <c r="C185"/>
      <c r="D185"/>
      <c r="E185"/>
      <c r="F185"/>
      <c r="G185"/>
      <c r="H185"/>
      <c r="I185"/>
      <c r="L185"/>
      <c r="M185"/>
      <c r="AN185" s="298" t="s">
        <v>12675</v>
      </c>
      <c r="BZ185" s="298" t="s">
        <v>13543</v>
      </c>
    </row>
    <row r="186" spans="1:78" x14ac:dyDescent="0.25">
      <c r="A186"/>
      <c r="B186"/>
      <c r="C186"/>
      <c r="D186"/>
      <c r="E186"/>
      <c r="F186"/>
      <c r="G186"/>
      <c r="H186"/>
      <c r="I186"/>
      <c r="L186"/>
      <c r="M186"/>
      <c r="AN186" s="298" t="s">
        <v>12676</v>
      </c>
      <c r="BZ186" s="298" t="s">
        <v>13544</v>
      </c>
    </row>
    <row r="187" spans="1:78" x14ac:dyDescent="0.25">
      <c r="A187"/>
      <c r="B187"/>
      <c r="C187"/>
      <c r="D187"/>
      <c r="E187"/>
      <c r="F187"/>
      <c r="G187"/>
      <c r="H187"/>
      <c r="I187"/>
      <c r="L187"/>
      <c r="M187"/>
      <c r="AN187" s="298" t="s">
        <v>12677</v>
      </c>
      <c r="BZ187" s="298" t="s">
        <v>13545</v>
      </c>
    </row>
    <row r="188" spans="1:78" x14ac:dyDescent="0.25">
      <c r="A188"/>
      <c r="B188"/>
      <c r="C188"/>
      <c r="D188"/>
      <c r="E188"/>
      <c r="F188"/>
      <c r="G188"/>
      <c r="H188"/>
      <c r="I188"/>
      <c r="L188"/>
      <c r="M188"/>
      <c r="AN188" s="298" t="s">
        <v>12678</v>
      </c>
      <c r="BZ188" s="298" t="s">
        <v>13546</v>
      </c>
    </row>
    <row r="189" spans="1:78" x14ac:dyDescent="0.25">
      <c r="A189"/>
      <c r="B189"/>
      <c r="C189"/>
      <c r="D189"/>
      <c r="E189"/>
      <c r="F189"/>
      <c r="G189"/>
      <c r="H189"/>
      <c r="I189"/>
      <c r="L189"/>
      <c r="M189"/>
      <c r="AN189" s="298" t="s">
        <v>12679</v>
      </c>
      <c r="BZ189" s="298" t="s">
        <v>13547</v>
      </c>
    </row>
    <row r="190" spans="1:78" x14ac:dyDescent="0.25">
      <c r="A190"/>
      <c r="B190"/>
      <c r="C190"/>
      <c r="D190"/>
      <c r="E190"/>
      <c r="F190"/>
      <c r="G190"/>
      <c r="H190"/>
      <c r="I190"/>
      <c r="L190"/>
      <c r="M190"/>
      <c r="AN190" s="298" t="s">
        <v>12680</v>
      </c>
      <c r="BZ190" s="298" t="s">
        <v>13548</v>
      </c>
    </row>
    <row r="191" spans="1:78" x14ac:dyDescent="0.25">
      <c r="A191"/>
      <c r="B191"/>
      <c r="C191"/>
      <c r="D191"/>
      <c r="E191"/>
      <c r="F191"/>
      <c r="G191"/>
      <c r="H191"/>
      <c r="I191"/>
      <c r="L191"/>
      <c r="M191"/>
      <c r="AN191" s="298" t="s">
        <v>12681</v>
      </c>
      <c r="BZ191" s="298" t="s">
        <v>13549</v>
      </c>
    </row>
    <row r="192" spans="1:78" x14ac:dyDescent="0.25">
      <c r="A192"/>
      <c r="B192"/>
      <c r="C192"/>
      <c r="D192"/>
      <c r="E192"/>
      <c r="F192"/>
      <c r="G192"/>
      <c r="H192"/>
      <c r="I192"/>
      <c r="L192"/>
      <c r="M192"/>
      <c r="AN192" s="298" t="s">
        <v>12682</v>
      </c>
      <c r="BZ192" s="298" t="s">
        <v>13550</v>
      </c>
    </row>
    <row r="193" spans="1:78" x14ac:dyDescent="0.25">
      <c r="A193"/>
      <c r="B193"/>
      <c r="C193"/>
      <c r="D193"/>
      <c r="E193"/>
      <c r="F193"/>
      <c r="G193"/>
      <c r="H193"/>
      <c r="I193"/>
      <c r="L193"/>
      <c r="M193"/>
      <c r="AN193" s="298" t="s">
        <v>12683</v>
      </c>
      <c r="BZ193" s="298" t="s">
        <v>13551</v>
      </c>
    </row>
    <row r="194" spans="1:78" x14ac:dyDescent="0.25">
      <c r="A194"/>
      <c r="B194"/>
      <c r="C194"/>
      <c r="D194"/>
      <c r="E194"/>
      <c r="F194"/>
      <c r="G194"/>
      <c r="H194"/>
      <c r="I194"/>
      <c r="L194"/>
      <c r="M194"/>
      <c r="AN194" s="298" t="s">
        <v>12684</v>
      </c>
      <c r="BZ194" s="298" t="s">
        <v>13552</v>
      </c>
    </row>
    <row r="195" spans="1:78" x14ac:dyDescent="0.25">
      <c r="A195"/>
      <c r="B195"/>
      <c r="C195"/>
      <c r="D195"/>
      <c r="E195"/>
      <c r="F195"/>
      <c r="G195"/>
      <c r="H195"/>
      <c r="I195"/>
      <c r="L195"/>
      <c r="M195"/>
      <c r="AN195" s="298" t="s">
        <v>12685</v>
      </c>
      <c r="BZ195" s="298" t="s">
        <v>13553</v>
      </c>
    </row>
    <row r="196" spans="1:78" x14ac:dyDescent="0.25">
      <c r="A196"/>
      <c r="B196"/>
      <c r="C196"/>
      <c r="D196"/>
      <c r="E196"/>
      <c r="F196"/>
      <c r="G196"/>
      <c r="H196"/>
      <c r="I196"/>
      <c r="L196"/>
      <c r="M196"/>
      <c r="AN196" s="298" t="s">
        <v>12686</v>
      </c>
      <c r="BZ196" s="298" t="s">
        <v>13554</v>
      </c>
    </row>
    <row r="197" spans="1:78" x14ac:dyDescent="0.25">
      <c r="A197"/>
      <c r="B197"/>
      <c r="C197"/>
      <c r="D197"/>
      <c r="E197"/>
      <c r="F197"/>
      <c r="G197"/>
      <c r="H197"/>
      <c r="I197"/>
      <c r="L197"/>
      <c r="M197"/>
      <c r="AN197" s="298" t="s">
        <v>12687</v>
      </c>
      <c r="BZ197" s="298" t="s">
        <v>13555</v>
      </c>
    </row>
    <row r="198" spans="1:78" x14ac:dyDescent="0.25">
      <c r="A198"/>
      <c r="B198"/>
      <c r="C198"/>
      <c r="D198"/>
      <c r="E198"/>
      <c r="F198"/>
      <c r="G198"/>
      <c r="H198"/>
      <c r="I198"/>
      <c r="L198"/>
      <c r="M198"/>
      <c r="AN198" s="298" t="s">
        <v>12688</v>
      </c>
      <c r="BZ198" s="298" t="s">
        <v>13556</v>
      </c>
    </row>
    <row r="199" spans="1:78" x14ac:dyDescent="0.25">
      <c r="A199"/>
      <c r="B199"/>
      <c r="C199"/>
      <c r="D199"/>
      <c r="E199"/>
      <c r="F199"/>
      <c r="G199"/>
      <c r="H199"/>
      <c r="I199"/>
      <c r="L199"/>
      <c r="M199"/>
      <c r="AN199" s="298" t="s">
        <v>12689</v>
      </c>
      <c r="BZ199" s="298" t="s">
        <v>13557</v>
      </c>
    </row>
    <row r="200" spans="1:78" x14ac:dyDescent="0.25">
      <c r="A200"/>
      <c r="B200"/>
      <c r="C200"/>
      <c r="D200"/>
      <c r="E200"/>
      <c r="F200"/>
      <c r="G200"/>
      <c r="H200"/>
      <c r="I200"/>
      <c r="L200"/>
      <c r="M200"/>
      <c r="AN200" s="298" t="s">
        <v>12690</v>
      </c>
      <c r="BZ200" s="298" t="s">
        <v>13558</v>
      </c>
    </row>
    <row r="201" spans="1:78" x14ac:dyDescent="0.25">
      <c r="A201"/>
      <c r="B201"/>
      <c r="C201"/>
      <c r="D201"/>
      <c r="E201"/>
      <c r="F201"/>
      <c r="G201"/>
      <c r="H201"/>
      <c r="I201"/>
      <c r="L201"/>
      <c r="M201"/>
      <c r="AN201" s="298" t="s">
        <v>12691</v>
      </c>
      <c r="BZ201" s="298" t="s">
        <v>13558</v>
      </c>
    </row>
    <row r="202" spans="1:78" x14ac:dyDescent="0.25">
      <c r="A202"/>
      <c r="B202"/>
      <c r="C202"/>
      <c r="D202"/>
      <c r="E202"/>
      <c r="F202"/>
      <c r="G202"/>
      <c r="H202"/>
      <c r="I202"/>
      <c r="L202"/>
      <c r="M202"/>
      <c r="AN202" s="298" t="s">
        <v>12692</v>
      </c>
      <c r="BZ202" s="298" t="s">
        <v>13559</v>
      </c>
    </row>
    <row r="203" spans="1:78" x14ac:dyDescent="0.25">
      <c r="A203"/>
      <c r="B203"/>
      <c r="C203"/>
      <c r="D203"/>
      <c r="E203"/>
      <c r="F203"/>
      <c r="G203"/>
      <c r="H203"/>
      <c r="I203"/>
      <c r="L203"/>
      <c r="M203"/>
      <c r="AN203" s="298" t="s">
        <v>12693</v>
      </c>
      <c r="BZ203" s="298" t="s">
        <v>13560</v>
      </c>
    </row>
    <row r="204" spans="1:78" x14ac:dyDescent="0.25">
      <c r="A204"/>
      <c r="B204"/>
      <c r="C204"/>
      <c r="D204"/>
      <c r="E204"/>
      <c r="F204"/>
      <c r="G204"/>
      <c r="H204"/>
      <c r="I204"/>
      <c r="L204"/>
      <c r="M204"/>
      <c r="AN204" s="298" t="s">
        <v>12694</v>
      </c>
      <c r="BZ204" s="298" t="s">
        <v>13560</v>
      </c>
    </row>
    <row r="205" spans="1:78" x14ac:dyDescent="0.25">
      <c r="A205"/>
      <c r="B205"/>
      <c r="C205"/>
      <c r="D205"/>
      <c r="E205"/>
      <c r="F205"/>
      <c r="G205"/>
      <c r="H205"/>
      <c r="I205"/>
      <c r="L205"/>
      <c r="M205"/>
      <c r="AN205" s="298" t="s">
        <v>12695</v>
      </c>
      <c r="BZ205" s="298" t="s">
        <v>13561</v>
      </c>
    </row>
    <row r="206" spans="1:78" x14ac:dyDescent="0.25">
      <c r="A206"/>
      <c r="B206"/>
      <c r="C206"/>
      <c r="D206"/>
      <c r="E206"/>
      <c r="F206"/>
      <c r="G206"/>
      <c r="H206"/>
      <c r="I206"/>
      <c r="L206"/>
      <c r="M206"/>
      <c r="AN206" s="298" t="s">
        <v>12696</v>
      </c>
      <c r="BZ206" s="298" t="s">
        <v>13562</v>
      </c>
    </row>
    <row r="207" spans="1:78" x14ac:dyDescent="0.25">
      <c r="A207"/>
      <c r="B207"/>
      <c r="C207"/>
      <c r="D207"/>
      <c r="E207"/>
      <c r="F207"/>
      <c r="G207"/>
      <c r="H207"/>
      <c r="I207"/>
      <c r="L207"/>
      <c r="M207"/>
      <c r="AN207" s="298" t="s">
        <v>12697</v>
      </c>
      <c r="BZ207" s="298" t="s">
        <v>13562</v>
      </c>
    </row>
    <row r="208" spans="1:78" x14ac:dyDescent="0.25">
      <c r="A208"/>
      <c r="B208"/>
      <c r="C208"/>
      <c r="D208"/>
      <c r="E208"/>
      <c r="F208"/>
      <c r="G208"/>
      <c r="H208"/>
      <c r="I208"/>
      <c r="L208"/>
      <c r="M208"/>
      <c r="AN208" s="298" t="s">
        <v>12698</v>
      </c>
      <c r="BZ208" s="298" t="s">
        <v>13563</v>
      </c>
    </row>
    <row r="209" spans="1:78" x14ac:dyDescent="0.25">
      <c r="A209"/>
      <c r="B209"/>
      <c r="C209"/>
      <c r="D209"/>
      <c r="E209"/>
      <c r="F209"/>
      <c r="G209"/>
      <c r="H209"/>
      <c r="I209"/>
      <c r="L209"/>
      <c r="M209"/>
      <c r="AN209" s="298" t="s">
        <v>12699</v>
      </c>
      <c r="BZ209" s="298" t="s">
        <v>13564</v>
      </c>
    </row>
    <row r="210" spans="1:78" x14ac:dyDescent="0.25">
      <c r="A210"/>
      <c r="B210"/>
      <c r="C210"/>
      <c r="D210"/>
      <c r="E210"/>
      <c r="F210"/>
      <c r="G210"/>
      <c r="H210"/>
      <c r="I210"/>
      <c r="L210"/>
      <c r="M210"/>
      <c r="AN210" s="298" t="s">
        <v>12700</v>
      </c>
      <c r="BZ210" s="298" t="s">
        <v>13565</v>
      </c>
    </row>
    <row r="211" spans="1:78" x14ac:dyDescent="0.25">
      <c r="A211"/>
      <c r="B211"/>
      <c r="C211"/>
      <c r="D211"/>
      <c r="E211"/>
      <c r="F211"/>
      <c r="G211"/>
      <c r="H211"/>
      <c r="I211"/>
      <c r="L211"/>
      <c r="M211"/>
      <c r="AN211" s="298" t="s">
        <v>12701</v>
      </c>
      <c r="BZ211" s="298" t="s">
        <v>13566</v>
      </c>
    </row>
    <row r="212" spans="1:78" x14ac:dyDescent="0.25">
      <c r="A212"/>
      <c r="B212"/>
      <c r="C212"/>
      <c r="D212"/>
      <c r="E212"/>
      <c r="F212"/>
      <c r="G212"/>
      <c r="H212"/>
      <c r="I212"/>
      <c r="L212"/>
      <c r="M212"/>
      <c r="AN212" s="298" t="s">
        <v>12702</v>
      </c>
      <c r="BZ212" s="298" t="s">
        <v>13567</v>
      </c>
    </row>
    <row r="213" spans="1:78" x14ac:dyDescent="0.25">
      <c r="A213"/>
      <c r="B213"/>
      <c r="C213"/>
      <c r="D213"/>
      <c r="E213"/>
      <c r="F213"/>
      <c r="G213"/>
      <c r="H213"/>
      <c r="I213"/>
      <c r="L213"/>
      <c r="M213"/>
      <c r="AN213" s="298" t="s">
        <v>12703</v>
      </c>
      <c r="BZ213" s="298" t="s">
        <v>13568</v>
      </c>
    </row>
    <row r="214" spans="1:78" x14ac:dyDescent="0.25">
      <c r="A214"/>
      <c r="B214"/>
      <c r="C214"/>
      <c r="D214"/>
      <c r="E214"/>
      <c r="F214"/>
      <c r="G214"/>
      <c r="H214"/>
      <c r="I214"/>
      <c r="L214"/>
      <c r="M214"/>
      <c r="AN214" s="298" t="s">
        <v>12704</v>
      </c>
      <c r="BZ214" s="298" t="s">
        <v>13569</v>
      </c>
    </row>
    <row r="215" spans="1:78" x14ac:dyDescent="0.25">
      <c r="A215"/>
      <c r="B215"/>
      <c r="C215"/>
      <c r="D215"/>
      <c r="E215"/>
      <c r="F215"/>
      <c r="G215"/>
      <c r="H215"/>
      <c r="I215"/>
      <c r="L215"/>
      <c r="M215"/>
      <c r="AN215" s="298" t="s">
        <v>12705</v>
      </c>
      <c r="BZ215" s="298" t="s">
        <v>13570</v>
      </c>
    </row>
    <row r="216" spans="1:78" x14ac:dyDescent="0.25">
      <c r="A216"/>
      <c r="B216"/>
      <c r="C216"/>
      <c r="D216"/>
      <c r="E216"/>
      <c r="F216"/>
      <c r="G216"/>
      <c r="H216"/>
      <c r="I216"/>
      <c r="L216"/>
      <c r="M216"/>
      <c r="AN216" s="298" t="s">
        <v>12706</v>
      </c>
      <c r="BZ216" s="298" t="s">
        <v>13571</v>
      </c>
    </row>
    <row r="217" spans="1:78" x14ac:dyDescent="0.25">
      <c r="A217"/>
      <c r="B217"/>
      <c r="C217"/>
      <c r="D217"/>
      <c r="E217"/>
      <c r="F217"/>
      <c r="G217"/>
      <c r="H217"/>
      <c r="I217"/>
      <c r="L217"/>
      <c r="M217"/>
      <c r="AN217" s="298" t="s">
        <v>12707</v>
      </c>
      <c r="BZ217" s="298" t="s">
        <v>13572</v>
      </c>
    </row>
    <row r="218" spans="1:78" x14ac:dyDescent="0.25">
      <c r="A218"/>
      <c r="B218"/>
      <c r="C218"/>
      <c r="D218"/>
      <c r="E218"/>
      <c r="F218"/>
      <c r="G218"/>
      <c r="H218"/>
      <c r="I218"/>
      <c r="L218"/>
      <c r="M218"/>
      <c r="AN218" s="298" t="s">
        <v>12708</v>
      </c>
      <c r="BZ218" s="298" t="s">
        <v>13573</v>
      </c>
    </row>
    <row r="219" spans="1:78" x14ac:dyDescent="0.25">
      <c r="A219"/>
      <c r="B219"/>
      <c r="C219"/>
      <c r="D219"/>
      <c r="E219"/>
      <c r="F219"/>
      <c r="G219"/>
      <c r="H219"/>
      <c r="I219"/>
      <c r="L219"/>
      <c r="M219"/>
      <c r="AN219" s="298" t="s">
        <v>12709</v>
      </c>
      <c r="BZ219" s="298" t="s">
        <v>13574</v>
      </c>
    </row>
    <row r="220" spans="1:78" x14ac:dyDescent="0.25">
      <c r="A220"/>
      <c r="B220"/>
      <c r="C220"/>
      <c r="D220"/>
      <c r="E220"/>
      <c r="F220"/>
      <c r="G220"/>
      <c r="H220"/>
      <c r="I220"/>
      <c r="L220"/>
      <c r="M220"/>
      <c r="AN220" s="298" t="s">
        <v>12710</v>
      </c>
      <c r="BZ220" s="298" t="s">
        <v>13575</v>
      </c>
    </row>
    <row r="221" spans="1:78" x14ac:dyDescent="0.25">
      <c r="A221"/>
      <c r="B221"/>
      <c r="C221"/>
      <c r="D221"/>
      <c r="E221"/>
      <c r="F221"/>
      <c r="G221"/>
      <c r="H221"/>
      <c r="I221"/>
      <c r="L221"/>
      <c r="M221"/>
      <c r="AN221" s="298" t="s">
        <v>12711</v>
      </c>
      <c r="BZ221" s="298" t="s">
        <v>13576</v>
      </c>
    </row>
    <row r="222" spans="1:78" x14ac:dyDescent="0.25">
      <c r="A222"/>
      <c r="B222"/>
      <c r="C222"/>
      <c r="D222"/>
      <c r="E222"/>
      <c r="F222"/>
      <c r="G222"/>
      <c r="H222"/>
      <c r="I222"/>
      <c r="L222"/>
      <c r="M222"/>
      <c r="AN222" s="298" t="s">
        <v>12712</v>
      </c>
      <c r="BZ222" s="298" t="s">
        <v>13577</v>
      </c>
    </row>
    <row r="223" spans="1:78" x14ac:dyDescent="0.25">
      <c r="A223"/>
      <c r="B223"/>
      <c r="C223"/>
      <c r="D223"/>
      <c r="E223"/>
      <c r="F223"/>
      <c r="G223"/>
      <c r="H223"/>
      <c r="I223"/>
      <c r="L223"/>
      <c r="M223"/>
      <c r="AN223" s="298" t="s">
        <v>12713</v>
      </c>
      <c r="BZ223" s="298" t="s">
        <v>13578</v>
      </c>
    </row>
    <row r="224" spans="1:78" x14ac:dyDescent="0.25">
      <c r="A224"/>
      <c r="B224"/>
      <c r="C224"/>
      <c r="D224"/>
      <c r="E224"/>
      <c r="F224"/>
      <c r="G224"/>
      <c r="H224"/>
      <c r="I224"/>
      <c r="L224"/>
      <c r="M224"/>
      <c r="AN224" s="298" t="s">
        <v>12714</v>
      </c>
      <c r="BZ224" s="298" t="s">
        <v>13579</v>
      </c>
    </row>
    <row r="225" spans="1:78" x14ac:dyDescent="0.25">
      <c r="A225"/>
      <c r="B225"/>
      <c r="C225"/>
      <c r="D225"/>
      <c r="E225"/>
      <c r="F225"/>
      <c r="G225"/>
      <c r="H225"/>
      <c r="I225"/>
      <c r="L225"/>
      <c r="M225"/>
      <c r="AN225" s="298" t="s">
        <v>12715</v>
      </c>
      <c r="BZ225" s="298" t="s">
        <v>13580</v>
      </c>
    </row>
    <row r="226" spans="1:78" x14ac:dyDescent="0.25">
      <c r="A226"/>
      <c r="B226"/>
      <c r="C226"/>
      <c r="D226"/>
      <c r="E226"/>
      <c r="F226"/>
      <c r="G226"/>
      <c r="H226"/>
      <c r="I226"/>
      <c r="L226"/>
      <c r="M226"/>
      <c r="AN226" s="298" t="s">
        <v>12716</v>
      </c>
      <c r="BZ226" s="298" t="s">
        <v>13581</v>
      </c>
    </row>
    <row r="227" spans="1:78" x14ac:dyDescent="0.25">
      <c r="A227"/>
      <c r="B227"/>
      <c r="C227"/>
      <c r="D227"/>
      <c r="E227"/>
      <c r="F227"/>
      <c r="G227"/>
      <c r="H227"/>
      <c r="I227"/>
      <c r="L227"/>
      <c r="M227"/>
      <c r="AN227" s="298" t="s">
        <v>12717</v>
      </c>
      <c r="BZ227" s="298" t="s">
        <v>13582</v>
      </c>
    </row>
    <row r="228" spans="1:78" x14ac:dyDescent="0.25">
      <c r="A228"/>
      <c r="B228"/>
      <c r="C228"/>
      <c r="D228"/>
      <c r="E228"/>
      <c r="F228"/>
      <c r="G228"/>
      <c r="H228"/>
      <c r="I228"/>
      <c r="L228"/>
      <c r="M228"/>
      <c r="AN228" s="298" t="s">
        <v>12718</v>
      </c>
      <c r="BZ228" s="298" t="s">
        <v>13583</v>
      </c>
    </row>
    <row r="229" spans="1:78" x14ac:dyDescent="0.25">
      <c r="A229"/>
      <c r="B229"/>
      <c r="C229"/>
      <c r="D229"/>
      <c r="E229"/>
      <c r="F229"/>
      <c r="G229"/>
      <c r="H229"/>
      <c r="I229"/>
      <c r="L229"/>
      <c r="M229"/>
      <c r="AN229" s="298" t="s">
        <v>12719</v>
      </c>
      <c r="BZ229" s="298" t="s">
        <v>13584</v>
      </c>
    </row>
    <row r="230" spans="1:78" x14ac:dyDescent="0.25">
      <c r="A230"/>
      <c r="B230"/>
      <c r="C230"/>
      <c r="D230"/>
      <c r="E230"/>
      <c r="F230"/>
      <c r="G230"/>
      <c r="H230"/>
      <c r="I230"/>
      <c r="L230"/>
      <c r="M230"/>
      <c r="AN230" s="298" t="s">
        <v>12720</v>
      </c>
      <c r="BZ230" s="298" t="s">
        <v>13585</v>
      </c>
    </row>
    <row r="231" spans="1:78" x14ac:dyDescent="0.25">
      <c r="A231"/>
      <c r="B231"/>
      <c r="C231"/>
      <c r="D231"/>
      <c r="E231"/>
      <c r="F231"/>
      <c r="G231"/>
      <c r="H231"/>
      <c r="I231"/>
      <c r="L231"/>
      <c r="M231"/>
      <c r="AN231" s="298" t="s">
        <v>12721</v>
      </c>
      <c r="BZ231" s="298" t="s">
        <v>13586</v>
      </c>
    </row>
    <row r="232" spans="1:78" x14ac:dyDescent="0.25">
      <c r="A232"/>
      <c r="B232"/>
      <c r="C232"/>
      <c r="D232"/>
      <c r="E232"/>
      <c r="F232"/>
      <c r="G232"/>
      <c r="H232"/>
      <c r="I232"/>
      <c r="L232"/>
      <c r="M232"/>
      <c r="AN232" s="298" t="s">
        <v>12722</v>
      </c>
      <c r="BZ232" s="298" t="s">
        <v>13587</v>
      </c>
    </row>
    <row r="233" spans="1:78" x14ac:dyDescent="0.25">
      <c r="A233"/>
      <c r="B233"/>
      <c r="C233"/>
      <c r="D233"/>
      <c r="E233"/>
      <c r="F233"/>
      <c r="G233"/>
      <c r="H233"/>
      <c r="I233"/>
      <c r="L233"/>
      <c r="M233"/>
      <c r="AN233" s="298" t="s">
        <v>12722</v>
      </c>
      <c r="BZ233" s="298" t="s">
        <v>13588</v>
      </c>
    </row>
    <row r="234" spans="1:78" x14ac:dyDescent="0.25">
      <c r="A234"/>
      <c r="B234"/>
      <c r="C234"/>
      <c r="D234"/>
      <c r="E234"/>
      <c r="F234"/>
      <c r="G234"/>
      <c r="H234"/>
      <c r="I234"/>
      <c r="L234"/>
      <c r="M234"/>
      <c r="AN234" s="298" t="s">
        <v>12723</v>
      </c>
      <c r="BZ234" s="298" t="s">
        <v>13589</v>
      </c>
    </row>
    <row r="235" spans="1:78" x14ac:dyDescent="0.25">
      <c r="A235"/>
      <c r="B235"/>
      <c r="C235"/>
      <c r="D235"/>
      <c r="E235"/>
      <c r="F235"/>
      <c r="G235"/>
      <c r="H235"/>
      <c r="I235"/>
      <c r="L235"/>
      <c r="M235"/>
      <c r="AN235" s="298" t="s">
        <v>12723</v>
      </c>
      <c r="BZ235" s="298" t="s">
        <v>13590</v>
      </c>
    </row>
    <row r="236" spans="1:78" x14ac:dyDescent="0.25">
      <c r="A236"/>
      <c r="B236"/>
      <c r="C236"/>
      <c r="D236"/>
      <c r="E236"/>
      <c r="F236"/>
      <c r="G236"/>
      <c r="H236"/>
      <c r="I236"/>
      <c r="L236"/>
      <c r="M236"/>
      <c r="AN236" s="298" t="s">
        <v>12723</v>
      </c>
      <c r="BZ236" s="298" t="s">
        <v>13591</v>
      </c>
    </row>
    <row r="237" spans="1:78" x14ac:dyDescent="0.25">
      <c r="A237"/>
      <c r="B237"/>
      <c r="C237"/>
      <c r="D237"/>
      <c r="E237"/>
      <c r="F237"/>
      <c r="G237"/>
      <c r="H237"/>
      <c r="I237"/>
      <c r="L237"/>
      <c r="M237"/>
      <c r="AN237" s="298" t="s">
        <v>12724</v>
      </c>
      <c r="BZ237" s="298" t="s">
        <v>13592</v>
      </c>
    </row>
    <row r="238" spans="1:78" x14ac:dyDescent="0.25">
      <c r="A238"/>
      <c r="B238"/>
      <c r="C238"/>
      <c r="D238"/>
      <c r="E238"/>
      <c r="F238"/>
      <c r="G238"/>
      <c r="H238"/>
      <c r="I238"/>
      <c r="L238"/>
      <c r="M238"/>
      <c r="AN238" s="298" t="s">
        <v>12725</v>
      </c>
      <c r="BZ238" s="298" t="s">
        <v>13593</v>
      </c>
    </row>
    <row r="239" spans="1:78" x14ac:dyDescent="0.25">
      <c r="A239"/>
      <c r="B239"/>
      <c r="C239"/>
      <c r="D239"/>
      <c r="E239"/>
      <c r="F239"/>
      <c r="G239"/>
      <c r="H239"/>
      <c r="I239"/>
      <c r="L239"/>
      <c r="M239"/>
      <c r="AN239" s="298" t="s">
        <v>12726</v>
      </c>
      <c r="BZ239" s="298" t="s">
        <v>13594</v>
      </c>
    </row>
    <row r="240" spans="1:78" x14ac:dyDescent="0.25">
      <c r="A240"/>
      <c r="B240"/>
      <c r="C240"/>
      <c r="D240"/>
      <c r="E240"/>
      <c r="F240"/>
      <c r="G240"/>
      <c r="H240"/>
      <c r="I240"/>
      <c r="L240"/>
      <c r="M240"/>
      <c r="AN240" s="298" t="s">
        <v>12726</v>
      </c>
      <c r="BZ240" s="298" t="s">
        <v>13595</v>
      </c>
    </row>
    <row r="241" spans="1:78" x14ac:dyDescent="0.25">
      <c r="A241"/>
      <c r="B241"/>
      <c r="C241"/>
      <c r="D241"/>
      <c r="E241"/>
      <c r="F241"/>
      <c r="G241"/>
      <c r="H241"/>
      <c r="I241"/>
      <c r="L241"/>
      <c r="M241"/>
      <c r="AN241" s="298" t="s">
        <v>12727</v>
      </c>
      <c r="BZ241" s="298" t="s">
        <v>13596</v>
      </c>
    </row>
    <row r="242" spans="1:78" x14ac:dyDescent="0.25">
      <c r="A242"/>
      <c r="B242"/>
      <c r="C242"/>
      <c r="D242"/>
      <c r="E242"/>
      <c r="F242"/>
      <c r="G242"/>
      <c r="H242"/>
      <c r="I242"/>
      <c r="L242"/>
      <c r="M242"/>
      <c r="AN242" s="298" t="s">
        <v>12727</v>
      </c>
      <c r="BZ242" s="298" t="s">
        <v>13597</v>
      </c>
    </row>
    <row r="243" spans="1:78" x14ac:dyDescent="0.25">
      <c r="A243"/>
      <c r="B243"/>
      <c r="C243"/>
      <c r="D243"/>
      <c r="E243"/>
      <c r="F243"/>
      <c r="G243"/>
      <c r="H243"/>
      <c r="I243"/>
      <c r="L243"/>
      <c r="M243"/>
      <c r="AN243" s="298" t="s">
        <v>12728</v>
      </c>
      <c r="BZ243" s="298" t="s">
        <v>13598</v>
      </c>
    </row>
    <row r="244" spans="1:78" x14ac:dyDescent="0.25">
      <c r="A244"/>
      <c r="B244"/>
      <c r="C244"/>
      <c r="D244"/>
      <c r="E244"/>
      <c r="F244"/>
      <c r="G244"/>
      <c r="H244"/>
      <c r="I244"/>
      <c r="L244"/>
      <c r="M244"/>
      <c r="AN244" s="298" t="s">
        <v>12729</v>
      </c>
      <c r="BZ244" s="298" t="s">
        <v>13599</v>
      </c>
    </row>
    <row r="245" spans="1:78" x14ac:dyDescent="0.25">
      <c r="A245"/>
      <c r="B245"/>
      <c r="C245"/>
      <c r="D245"/>
      <c r="E245"/>
      <c r="F245"/>
      <c r="G245"/>
      <c r="H245"/>
      <c r="I245"/>
      <c r="L245"/>
      <c r="M245"/>
      <c r="AN245" s="298" t="s">
        <v>12729</v>
      </c>
      <c r="BZ245" s="298" t="s">
        <v>13600</v>
      </c>
    </row>
    <row r="246" spans="1:78" x14ac:dyDescent="0.25">
      <c r="A246"/>
      <c r="B246"/>
      <c r="C246"/>
      <c r="D246"/>
      <c r="E246"/>
      <c r="F246"/>
      <c r="G246"/>
      <c r="H246"/>
      <c r="I246"/>
      <c r="L246"/>
      <c r="M246"/>
      <c r="AN246" s="298" t="s">
        <v>12730</v>
      </c>
      <c r="BZ246" s="298" t="s">
        <v>13601</v>
      </c>
    </row>
    <row r="247" spans="1:78" x14ac:dyDescent="0.25">
      <c r="A247"/>
      <c r="B247"/>
      <c r="C247"/>
      <c r="D247"/>
      <c r="E247"/>
      <c r="F247"/>
      <c r="G247"/>
      <c r="H247"/>
      <c r="I247"/>
      <c r="L247"/>
      <c r="M247"/>
      <c r="AN247" s="298" t="s">
        <v>12731</v>
      </c>
      <c r="BZ247" s="298" t="s">
        <v>13602</v>
      </c>
    </row>
    <row r="248" spans="1:78" x14ac:dyDescent="0.25">
      <c r="A248"/>
      <c r="B248"/>
      <c r="C248"/>
      <c r="D248"/>
      <c r="E248"/>
      <c r="F248"/>
      <c r="G248"/>
      <c r="H248"/>
      <c r="I248"/>
      <c r="L248"/>
      <c r="M248"/>
      <c r="AN248" s="298" t="s">
        <v>12732</v>
      </c>
      <c r="BZ248" s="298" t="s">
        <v>13603</v>
      </c>
    </row>
    <row r="249" spans="1:78" x14ac:dyDescent="0.25">
      <c r="A249"/>
      <c r="B249"/>
      <c r="C249"/>
      <c r="D249"/>
      <c r="E249"/>
      <c r="F249"/>
      <c r="G249"/>
      <c r="H249"/>
      <c r="I249"/>
      <c r="L249"/>
      <c r="M249"/>
      <c r="AN249" s="298" t="s">
        <v>12733</v>
      </c>
      <c r="BZ249" s="298" t="s">
        <v>13604</v>
      </c>
    </row>
    <row r="250" spans="1:78" x14ac:dyDescent="0.25">
      <c r="A250"/>
      <c r="B250"/>
      <c r="C250"/>
      <c r="D250"/>
      <c r="E250"/>
      <c r="F250"/>
      <c r="G250"/>
      <c r="H250"/>
      <c r="I250"/>
      <c r="L250"/>
      <c r="M250"/>
      <c r="AN250" s="298" t="s">
        <v>12734</v>
      </c>
      <c r="AX250" s="538"/>
    </row>
    <row r="251" spans="1:78" x14ac:dyDescent="0.25">
      <c r="A251"/>
      <c r="B251"/>
      <c r="C251"/>
      <c r="D251"/>
      <c r="E251"/>
      <c r="F251"/>
      <c r="G251"/>
      <c r="H251"/>
      <c r="I251"/>
      <c r="L251"/>
      <c r="M251"/>
      <c r="AN251" s="298" t="s">
        <v>12735</v>
      </c>
      <c r="AX251" s="538"/>
    </row>
    <row r="252" spans="1:78" x14ac:dyDescent="0.25">
      <c r="A252"/>
      <c r="B252"/>
      <c r="C252"/>
      <c r="D252"/>
      <c r="E252"/>
      <c r="F252"/>
      <c r="G252"/>
      <c r="H252"/>
      <c r="I252"/>
      <c r="L252"/>
      <c r="M252"/>
      <c r="AN252" s="298" t="s">
        <v>12736</v>
      </c>
      <c r="AX252" s="538"/>
    </row>
    <row r="253" spans="1:78" x14ac:dyDescent="0.25">
      <c r="A253"/>
      <c r="B253"/>
      <c r="C253"/>
      <c r="D253"/>
      <c r="E253"/>
      <c r="F253"/>
      <c r="G253"/>
      <c r="H253"/>
      <c r="I253"/>
      <c r="L253"/>
      <c r="M253"/>
      <c r="AN253" s="298" t="s">
        <v>12737</v>
      </c>
    </row>
    <row r="254" spans="1:78" x14ac:dyDescent="0.25">
      <c r="A254"/>
      <c r="B254"/>
      <c r="C254"/>
      <c r="D254"/>
      <c r="E254"/>
      <c r="F254"/>
      <c r="G254"/>
      <c r="H254"/>
      <c r="I254"/>
      <c r="L254"/>
      <c r="M254"/>
      <c r="AN254" s="298" t="s">
        <v>12738</v>
      </c>
    </row>
    <row r="255" spans="1:78" x14ac:dyDescent="0.25">
      <c r="A255"/>
      <c r="B255"/>
      <c r="C255"/>
      <c r="D255"/>
      <c r="E255"/>
      <c r="F255"/>
      <c r="G255"/>
      <c r="H255"/>
      <c r="I255"/>
      <c r="L255"/>
      <c r="M255"/>
      <c r="AN255" s="298" t="s">
        <v>12739</v>
      </c>
    </row>
    <row r="256" spans="1:78" x14ac:dyDescent="0.25">
      <c r="A256"/>
      <c r="B256"/>
      <c r="C256"/>
      <c r="D256"/>
      <c r="E256"/>
      <c r="F256"/>
      <c r="G256"/>
      <c r="H256"/>
      <c r="I256"/>
      <c r="L256"/>
      <c r="M256"/>
      <c r="AN256" s="298" t="s">
        <v>12740</v>
      </c>
    </row>
    <row r="257" spans="1:50" x14ac:dyDescent="0.25">
      <c r="A257"/>
      <c r="B257"/>
      <c r="C257"/>
      <c r="D257"/>
      <c r="E257"/>
      <c r="F257"/>
      <c r="G257"/>
      <c r="H257"/>
      <c r="I257"/>
      <c r="L257"/>
      <c r="M257"/>
      <c r="AN257" s="298" t="s">
        <v>12741</v>
      </c>
    </row>
    <row r="258" spans="1:50" x14ac:dyDescent="0.25">
      <c r="A258"/>
      <c r="B258"/>
      <c r="C258"/>
      <c r="D258"/>
      <c r="E258"/>
      <c r="F258"/>
      <c r="G258"/>
      <c r="H258"/>
      <c r="I258"/>
      <c r="L258"/>
      <c r="M258"/>
      <c r="AN258" s="298" t="s">
        <v>12742</v>
      </c>
    </row>
    <row r="259" spans="1:50" x14ac:dyDescent="0.25">
      <c r="A259"/>
      <c r="B259"/>
      <c r="C259"/>
      <c r="D259"/>
      <c r="E259"/>
      <c r="F259"/>
      <c r="G259"/>
      <c r="H259"/>
      <c r="I259"/>
      <c r="L259"/>
      <c r="M259"/>
      <c r="AN259" s="298" t="s">
        <v>12743</v>
      </c>
      <c r="AX259" s="538"/>
    </row>
    <row r="260" spans="1:50" x14ac:dyDescent="0.25">
      <c r="A260"/>
      <c r="B260"/>
      <c r="C260"/>
      <c r="D260"/>
      <c r="E260"/>
      <c r="F260"/>
      <c r="G260"/>
      <c r="H260"/>
      <c r="I260"/>
      <c r="L260"/>
      <c r="M260"/>
      <c r="AN260" s="298" t="s">
        <v>12744</v>
      </c>
      <c r="AX260" s="538"/>
    </row>
    <row r="261" spans="1:50" x14ac:dyDescent="0.25">
      <c r="A261"/>
      <c r="B261"/>
      <c r="C261"/>
      <c r="D261"/>
      <c r="E261"/>
      <c r="F261"/>
      <c r="G261"/>
      <c r="H261"/>
      <c r="I261"/>
      <c r="L261"/>
      <c r="M261"/>
      <c r="AN261" s="298" t="s">
        <v>12745</v>
      </c>
      <c r="AX261" s="538"/>
    </row>
    <row r="262" spans="1:50" x14ac:dyDescent="0.25">
      <c r="A262"/>
      <c r="B262"/>
      <c r="C262"/>
      <c r="D262"/>
      <c r="E262"/>
      <c r="F262"/>
      <c r="G262"/>
      <c r="H262"/>
      <c r="I262"/>
      <c r="L262"/>
      <c r="M262"/>
      <c r="AN262" s="298" t="s">
        <v>12746</v>
      </c>
    </row>
    <row r="263" spans="1:50" x14ac:dyDescent="0.25">
      <c r="A263"/>
      <c r="B263"/>
      <c r="C263"/>
      <c r="D263"/>
      <c r="E263"/>
      <c r="F263"/>
      <c r="G263"/>
      <c r="H263"/>
      <c r="I263"/>
      <c r="L263"/>
      <c r="M263"/>
      <c r="AN263" s="298" t="s">
        <v>12747</v>
      </c>
    </row>
    <row r="264" spans="1:50" x14ac:dyDescent="0.25">
      <c r="A264"/>
      <c r="B264"/>
      <c r="C264"/>
      <c r="D264"/>
      <c r="E264"/>
      <c r="F264"/>
      <c r="G264"/>
      <c r="H264"/>
      <c r="I264"/>
      <c r="L264"/>
      <c r="M264"/>
      <c r="AN264" s="298" t="s">
        <v>12748</v>
      </c>
    </row>
    <row r="265" spans="1:50" x14ac:dyDescent="0.25">
      <c r="A265"/>
      <c r="B265"/>
      <c r="C265"/>
      <c r="D265"/>
      <c r="E265"/>
      <c r="F265"/>
      <c r="G265"/>
      <c r="H265"/>
      <c r="I265"/>
      <c r="L265"/>
      <c r="M265"/>
      <c r="AN265" s="298" t="s">
        <v>12749</v>
      </c>
    </row>
    <row r="266" spans="1:50" x14ac:dyDescent="0.25">
      <c r="A266"/>
      <c r="B266"/>
      <c r="C266"/>
      <c r="D266"/>
      <c r="E266"/>
      <c r="F266"/>
      <c r="G266"/>
      <c r="H266"/>
      <c r="I266"/>
      <c r="L266"/>
      <c r="M266"/>
      <c r="AN266" s="298" t="s">
        <v>12750</v>
      </c>
    </row>
    <row r="267" spans="1:50" x14ac:dyDescent="0.25">
      <c r="A267"/>
      <c r="B267"/>
      <c r="C267"/>
      <c r="D267"/>
      <c r="E267"/>
      <c r="F267"/>
      <c r="G267"/>
      <c r="H267"/>
      <c r="I267"/>
      <c r="L267"/>
      <c r="M267"/>
      <c r="AN267" s="298" t="s">
        <v>12751</v>
      </c>
    </row>
    <row r="268" spans="1:50" x14ac:dyDescent="0.25">
      <c r="A268"/>
      <c r="B268"/>
      <c r="C268"/>
      <c r="D268"/>
      <c r="E268"/>
      <c r="F268"/>
      <c r="G268"/>
      <c r="H268"/>
      <c r="I268"/>
      <c r="L268"/>
      <c r="M268"/>
      <c r="AN268" s="298" t="s">
        <v>12752</v>
      </c>
    </row>
    <row r="269" spans="1:50" x14ac:dyDescent="0.25">
      <c r="A269"/>
      <c r="B269"/>
      <c r="C269"/>
      <c r="D269"/>
      <c r="E269"/>
      <c r="F269"/>
      <c r="G269"/>
      <c r="H269"/>
      <c r="I269"/>
      <c r="L269"/>
      <c r="M269"/>
      <c r="AN269" s="298" t="s">
        <v>12753</v>
      </c>
    </row>
    <row r="270" spans="1:50" x14ac:dyDescent="0.25">
      <c r="A270"/>
      <c r="B270"/>
      <c r="C270"/>
      <c r="D270"/>
      <c r="E270"/>
      <c r="F270"/>
      <c r="G270"/>
      <c r="H270"/>
      <c r="I270"/>
      <c r="L270"/>
      <c r="M270"/>
      <c r="AN270" s="298" t="s">
        <v>12754</v>
      </c>
    </row>
    <row r="271" spans="1:50" x14ac:dyDescent="0.25">
      <c r="A271"/>
      <c r="B271"/>
      <c r="C271"/>
      <c r="D271"/>
      <c r="E271"/>
      <c r="F271"/>
      <c r="G271"/>
      <c r="H271"/>
      <c r="I271"/>
      <c r="L271"/>
      <c r="M271"/>
      <c r="AN271" s="298" t="s">
        <v>12755</v>
      </c>
    </row>
    <row r="272" spans="1:50" x14ac:dyDescent="0.25">
      <c r="A272"/>
      <c r="B272"/>
      <c r="C272"/>
      <c r="D272"/>
      <c r="E272"/>
      <c r="F272"/>
      <c r="G272"/>
      <c r="H272"/>
      <c r="I272"/>
      <c r="L272"/>
      <c r="M272"/>
      <c r="AN272" s="298" t="s">
        <v>12756</v>
      </c>
    </row>
    <row r="273" spans="1:40" x14ac:dyDescent="0.25">
      <c r="A273"/>
      <c r="B273"/>
      <c r="C273"/>
      <c r="D273"/>
      <c r="E273"/>
      <c r="F273"/>
      <c r="G273"/>
      <c r="H273"/>
      <c r="I273"/>
      <c r="L273"/>
      <c r="M273"/>
      <c r="AN273" s="298" t="s">
        <v>12757</v>
      </c>
    </row>
    <row r="274" spans="1:40" x14ac:dyDescent="0.25">
      <c r="A274"/>
      <c r="B274"/>
      <c r="C274"/>
      <c r="D274"/>
      <c r="E274"/>
      <c r="F274"/>
      <c r="G274"/>
      <c r="H274"/>
      <c r="I274"/>
      <c r="L274"/>
      <c r="M274"/>
      <c r="AN274" s="298" t="s">
        <v>12758</v>
      </c>
    </row>
    <row r="275" spans="1:40" x14ac:dyDescent="0.25">
      <c r="A275"/>
      <c r="B275"/>
      <c r="C275"/>
      <c r="D275"/>
      <c r="E275"/>
      <c r="F275"/>
      <c r="G275"/>
      <c r="H275"/>
      <c r="I275"/>
      <c r="L275"/>
      <c r="M275"/>
      <c r="AN275" s="298" t="s">
        <v>12759</v>
      </c>
    </row>
    <row r="276" spans="1:40" x14ac:dyDescent="0.25">
      <c r="A276"/>
      <c r="B276"/>
      <c r="C276"/>
      <c r="D276"/>
      <c r="E276"/>
      <c r="F276"/>
      <c r="G276"/>
      <c r="H276"/>
      <c r="I276"/>
      <c r="L276"/>
      <c r="M276"/>
      <c r="AN276" s="298" t="s">
        <v>12760</v>
      </c>
    </row>
    <row r="277" spans="1:40" x14ac:dyDescent="0.25">
      <c r="A277"/>
      <c r="B277"/>
      <c r="C277"/>
      <c r="D277"/>
      <c r="E277"/>
      <c r="F277"/>
      <c r="G277"/>
      <c r="H277"/>
      <c r="I277"/>
      <c r="L277"/>
      <c r="M277"/>
      <c r="AN277" s="298" t="s">
        <v>12761</v>
      </c>
    </row>
    <row r="278" spans="1:40" x14ac:dyDescent="0.25">
      <c r="A278"/>
      <c r="B278"/>
      <c r="C278"/>
      <c r="D278"/>
      <c r="E278"/>
      <c r="F278"/>
      <c r="G278"/>
      <c r="H278"/>
      <c r="I278"/>
      <c r="L278"/>
      <c r="M278"/>
      <c r="AN278" s="298" t="s">
        <v>12762</v>
      </c>
    </row>
    <row r="279" spans="1:40" x14ac:dyDescent="0.25">
      <c r="A279"/>
      <c r="B279"/>
      <c r="C279"/>
      <c r="D279"/>
      <c r="E279"/>
      <c r="F279"/>
      <c r="G279"/>
      <c r="H279"/>
      <c r="I279"/>
      <c r="L279"/>
      <c r="M279"/>
      <c r="AN279" s="298" t="s">
        <v>12763</v>
      </c>
    </row>
    <row r="280" spans="1:40" x14ac:dyDescent="0.25">
      <c r="A280"/>
      <c r="B280"/>
      <c r="C280"/>
      <c r="D280"/>
      <c r="E280"/>
      <c r="F280"/>
      <c r="G280"/>
      <c r="H280"/>
      <c r="I280"/>
      <c r="L280"/>
      <c r="M280"/>
      <c r="AN280" s="298" t="s">
        <v>12764</v>
      </c>
    </row>
    <row r="281" spans="1:40" x14ac:dyDescent="0.25">
      <c r="A281"/>
      <c r="B281"/>
      <c r="C281"/>
      <c r="D281"/>
      <c r="E281"/>
      <c r="F281"/>
      <c r="G281"/>
      <c r="H281"/>
      <c r="I281"/>
      <c r="L281"/>
      <c r="M281"/>
      <c r="AN281" s="298" t="s">
        <v>12765</v>
      </c>
    </row>
    <row r="282" spans="1:40" x14ac:dyDescent="0.25">
      <c r="A282"/>
      <c r="B282"/>
      <c r="C282"/>
      <c r="D282"/>
      <c r="E282"/>
      <c r="F282"/>
      <c r="G282"/>
      <c r="H282"/>
      <c r="I282"/>
      <c r="L282"/>
      <c r="M282"/>
      <c r="AN282" s="298" t="s">
        <v>12766</v>
      </c>
    </row>
    <row r="283" spans="1:40" x14ac:dyDescent="0.25">
      <c r="A283"/>
      <c r="B283"/>
      <c r="C283"/>
      <c r="D283"/>
      <c r="E283"/>
      <c r="F283"/>
      <c r="G283"/>
      <c r="H283"/>
      <c r="I283"/>
      <c r="L283"/>
      <c r="M283"/>
      <c r="AN283" s="298" t="s">
        <v>12767</v>
      </c>
    </row>
    <row r="284" spans="1:40" x14ac:dyDescent="0.25">
      <c r="A284"/>
      <c r="B284"/>
      <c r="C284"/>
      <c r="D284"/>
      <c r="E284"/>
      <c r="F284"/>
      <c r="G284"/>
      <c r="H284"/>
      <c r="I284"/>
      <c r="L284"/>
      <c r="M284"/>
      <c r="AN284" s="298" t="s">
        <v>12768</v>
      </c>
    </row>
    <row r="285" spans="1:40" x14ac:dyDescent="0.25">
      <c r="A285"/>
      <c r="B285"/>
      <c r="C285"/>
      <c r="D285"/>
      <c r="E285"/>
      <c r="F285"/>
      <c r="G285"/>
      <c r="H285"/>
      <c r="I285"/>
      <c r="L285"/>
      <c r="M285"/>
      <c r="AN285" s="298" t="s">
        <v>12769</v>
      </c>
    </row>
    <row r="286" spans="1:40" x14ac:dyDescent="0.25">
      <c r="A286"/>
      <c r="B286"/>
      <c r="C286"/>
      <c r="D286"/>
      <c r="E286"/>
      <c r="F286"/>
      <c r="G286"/>
      <c r="H286"/>
      <c r="I286"/>
      <c r="L286"/>
      <c r="M286"/>
      <c r="AN286" s="298" t="s">
        <v>12770</v>
      </c>
    </row>
    <row r="287" spans="1:40" x14ac:dyDescent="0.25">
      <c r="A287"/>
      <c r="B287"/>
      <c r="C287"/>
      <c r="D287"/>
      <c r="E287"/>
      <c r="F287"/>
      <c r="G287"/>
      <c r="H287"/>
      <c r="I287"/>
      <c r="L287"/>
      <c r="M287"/>
      <c r="AN287" s="298" t="s">
        <v>12771</v>
      </c>
    </row>
    <row r="288" spans="1:40" x14ac:dyDescent="0.25">
      <c r="A288"/>
      <c r="B288"/>
      <c r="C288"/>
      <c r="D288"/>
      <c r="E288"/>
      <c r="F288"/>
      <c r="G288"/>
      <c r="H288"/>
      <c r="I288"/>
      <c r="L288"/>
      <c r="M288"/>
      <c r="AN288" s="298" t="s">
        <v>12772</v>
      </c>
    </row>
    <row r="289" spans="1:40" x14ac:dyDescent="0.25">
      <c r="A289"/>
      <c r="B289"/>
      <c r="C289"/>
      <c r="D289"/>
      <c r="E289"/>
      <c r="F289"/>
      <c r="G289"/>
      <c r="H289"/>
      <c r="I289"/>
      <c r="L289"/>
      <c r="M289"/>
      <c r="AN289" s="298" t="s">
        <v>12773</v>
      </c>
    </row>
    <row r="290" spans="1:40" x14ac:dyDescent="0.25">
      <c r="A290"/>
      <c r="B290"/>
      <c r="C290"/>
      <c r="D290"/>
      <c r="E290"/>
      <c r="F290"/>
      <c r="G290"/>
      <c r="H290"/>
      <c r="I290"/>
      <c r="L290"/>
      <c r="M290"/>
      <c r="AN290" s="298" t="s">
        <v>12774</v>
      </c>
    </row>
    <row r="291" spans="1:40" x14ac:dyDescent="0.25">
      <c r="A291"/>
      <c r="B291"/>
      <c r="C291"/>
      <c r="D291"/>
      <c r="E291"/>
      <c r="F291"/>
      <c r="G291"/>
      <c r="H291"/>
      <c r="I291"/>
      <c r="L291"/>
      <c r="M291"/>
      <c r="AN291" s="298" t="s">
        <v>12775</v>
      </c>
    </row>
    <row r="292" spans="1:40" x14ac:dyDescent="0.25">
      <c r="A292"/>
      <c r="B292"/>
      <c r="C292"/>
      <c r="D292"/>
      <c r="E292"/>
      <c r="F292"/>
      <c r="G292"/>
      <c r="H292"/>
      <c r="I292"/>
      <c r="L292"/>
      <c r="M292"/>
      <c r="AN292" s="298" t="s">
        <v>12776</v>
      </c>
    </row>
    <row r="293" spans="1:40" x14ac:dyDescent="0.25">
      <c r="A293"/>
      <c r="B293"/>
      <c r="C293"/>
      <c r="D293"/>
      <c r="E293"/>
      <c r="F293"/>
      <c r="G293"/>
      <c r="H293"/>
      <c r="I293"/>
      <c r="L293"/>
      <c r="M293"/>
      <c r="AN293" s="298" t="s">
        <v>12777</v>
      </c>
    </row>
    <row r="294" spans="1:40" x14ac:dyDescent="0.25">
      <c r="A294"/>
      <c r="B294"/>
      <c r="C294"/>
      <c r="D294"/>
      <c r="E294"/>
      <c r="F294"/>
      <c r="G294"/>
      <c r="H294"/>
      <c r="I294"/>
      <c r="L294"/>
      <c r="M294"/>
      <c r="AN294" s="298" t="s">
        <v>12778</v>
      </c>
    </row>
    <row r="295" spans="1:40" x14ac:dyDescent="0.25">
      <c r="A295"/>
      <c r="B295"/>
      <c r="C295"/>
      <c r="D295"/>
      <c r="E295"/>
      <c r="F295"/>
      <c r="G295"/>
      <c r="H295"/>
      <c r="I295"/>
      <c r="L295"/>
      <c r="M295"/>
      <c r="AN295" s="298" t="s">
        <v>12779</v>
      </c>
    </row>
    <row r="296" spans="1:40" x14ac:dyDescent="0.25">
      <c r="A296"/>
      <c r="B296"/>
      <c r="C296"/>
      <c r="D296"/>
      <c r="E296"/>
      <c r="F296"/>
      <c r="G296"/>
      <c r="H296"/>
      <c r="I296"/>
      <c r="L296"/>
      <c r="M296"/>
      <c r="AN296" s="298" t="s">
        <v>12780</v>
      </c>
    </row>
    <row r="297" spans="1:40" x14ac:dyDescent="0.25">
      <c r="A297"/>
      <c r="B297"/>
      <c r="C297"/>
      <c r="D297"/>
      <c r="E297"/>
      <c r="F297"/>
      <c r="G297"/>
      <c r="H297"/>
      <c r="I297"/>
      <c r="L297"/>
      <c r="M297"/>
      <c r="AN297" s="298" t="s">
        <v>12781</v>
      </c>
    </row>
    <row r="298" spans="1:40" x14ac:dyDescent="0.25">
      <c r="A298"/>
      <c r="B298"/>
      <c r="C298"/>
      <c r="D298"/>
      <c r="E298"/>
      <c r="F298"/>
      <c r="G298"/>
      <c r="H298"/>
      <c r="I298"/>
      <c r="L298"/>
      <c r="M298"/>
      <c r="AN298" s="298" t="s">
        <v>12782</v>
      </c>
    </row>
    <row r="299" spans="1:40" x14ac:dyDescent="0.25">
      <c r="A299"/>
      <c r="B299"/>
      <c r="C299"/>
      <c r="D299"/>
      <c r="E299"/>
      <c r="F299"/>
      <c r="G299"/>
      <c r="H299"/>
      <c r="I299"/>
      <c r="L299"/>
      <c r="M299"/>
      <c r="AN299" s="298" t="s">
        <v>12783</v>
      </c>
    </row>
    <row r="300" spans="1:40" x14ac:dyDescent="0.25">
      <c r="A300"/>
      <c r="B300"/>
      <c r="C300"/>
      <c r="D300"/>
      <c r="E300"/>
      <c r="F300"/>
      <c r="G300"/>
      <c r="H300"/>
      <c r="I300"/>
      <c r="L300"/>
      <c r="M300"/>
      <c r="AN300" s="298" t="s">
        <v>12784</v>
      </c>
    </row>
    <row r="301" spans="1:40" x14ac:dyDescent="0.25">
      <c r="A301"/>
      <c r="B301"/>
      <c r="C301"/>
      <c r="D301"/>
      <c r="E301"/>
      <c r="F301"/>
      <c r="G301"/>
      <c r="H301"/>
      <c r="I301"/>
      <c r="L301"/>
      <c r="M301"/>
      <c r="AN301" s="298" t="s">
        <v>12785</v>
      </c>
    </row>
    <row r="302" spans="1:40" x14ac:dyDescent="0.25">
      <c r="A302"/>
      <c r="B302"/>
      <c r="C302"/>
      <c r="D302"/>
      <c r="E302"/>
      <c r="F302"/>
      <c r="G302"/>
      <c r="H302"/>
      <c r="I302"/>
      <c r="L302"/>
      <c r="M302"/>
      <c r="AN302" s="298" t="s">
        <v>12786</v>
      </c>
    </row>
    <row r="303" spans="1:40" x14ac:dyDescent="0.25">
      <c r="A303"/>
      <c r="B303"/>
      <c r="C303"/>
      <c r="D303"/>
      <c r="E303"/>
      <c r="F303"/>
      <c r="G303"/>
      <c r="H303"/>
      <c r="I303"/>
      <c r="L303"/>
      <c r="M303"/>
      <c r="AN303" s="298" t="s">
        <v>12787</v>
      </c>
    </row>
    <row r="304" spans="1:40" x14ac:dyDescent="0.25">
      <c r="A304"/>
      <c r="B304"/>
      <c r="C304"/>
      <c r="D304"/>
      <c r="E304"/>
      <c r="F304"/>
      <c r="G304"/>
      <c r="H304"/>
      <c r="I304"/>
      <c r="L304"/>
      <c r="M304"/>
      <c r="AN304" s="298" t="s">
        <v>12788</v>
      </c>
    </row>
    <row r="305" spans="1:181" x14ac:dyDescent="0.25">
      <c r="A305"/>
      <c r="B305"/>
      <c r="C305"/>
      <c r="D305"/>
      <c r="E305"/>
      <c r="F305"/>
      <c r="G305"/>
      <c r="H305"/>
      <c r="I305"/>
      <c r="L305"/>
      <c r="M305"/>
      <c r="AN305" s="298" t="s">
        <v>12789</v>
      </c>
    </row>
    <row r="306" spans="1:181" x14ac:dyDescent="0.25">
      <c r="A306"/>
      <c r="B306"/>
      <c r="C306"/>
      <c r="D306"/>
      <c r="E306"/>
      <c r="F306"/>
      <c r="G306"/>
      <c r="H306"/>
      <c r="I306"/>
      <c r="L306"/>
      <c r="M306"/>
      <c r="AN306" s="594"/>
    </row>
    <row r="307" spans="1:181" x14ac:dyDescent="0.25">
      <c r="A307"/>
      <c r="B307"/>
      <c r="C307"/>
      <c r="D307"/>
      <c r="E307"/>
      <c r="F307"/>
      <c r="G307"/>
      <c r="H307"/>
      <c r="I307"/>
      <c r="L307"/>
      <c r="M307"/>
      <c r="AN307" s="594"/>
      <c r="FY307" s="536" t="s">
        <v>7995</v>
      </c>
    </row>
    <row r="308" spans="1:181" ht="90" x14ac:dyDescent="0.25">
      <c r="A308"/>
      <c r="B308"/>
      <c r="C308"/>
      <c r="D308"/>
      <c r="E308"/>
      <c r="F308"/>
      <c r="G308"/>
      <c r="H308"/>
      <c r="I308"/>
      <c r="L308"/>
      <c r="M308"/>
      <c r="AX308" s="536" t="s">
        <v>6257</v>
      </c>
    </row>
    <row r="309" spans="1:181" ht="60" x14ac:dyDescent="0.25">
      <c r="A309"/>
      <c r="B309"/>
      <c r="C309"/>
      <c r="D309"/>
      <c r="E309"/>
      <c r="F309"/>
      <c r="G309"/>
      <c r="H309"/>
      <c r="I309"/>
      <c r="L309"/>
      <c r="M309"/>
      <c r="AX309" s="536" t="s">
        <v>5707</v>
      </c>
    </row>
    <row r="310" spans="1:181" ht="60" x14ac:dyDescent="0.25">
      <c r="A310"/>
      <c r="B310"/>
      <c r="C310"/>
      <c r="D310"/>
      <c r="E310"/>
      <c r="F310"/>
      <c r="G310"/>
      <c r="H310"/>
      <c r="I310"/>
      <c r="L310"/>
      <c r="M310"/>
      <c r="AX310" s="536" t="s">
        <v>5708</v>
      </c>
    </row>
    <row r="311" spans="1:181" ht="45" x14ac:dyDescent="0.25">
      <c r="A311"/>
      <c r="B311"/>
      <c r="C311"/>
      <c r="D311"/>
      <c r="E311"/>
      <c r="F311"/>
      <c r="G311"/>
      <c r="H311"/>
      <c r="I311"/>
      <c r="L311"/>
      <c r="M311"/>
      <c r="AX311" s="536" t="s">
        <v>6249</v>
      </c>
    </row>
    <row r="312" spans="1:181" ht="45" x14ac:dyDescent="0.25">
      <c r="A312"/>
      <c r="B312"/>
      <c r="C312"/>
      <c r="D312"/>
      <c r="E312"/>
      <c r="F312"/>
      <c r="G312"/>
      <c r="H312"/>
      <c r="I312"/>
      <c r="L312"/>
      <c r="M312"/>
      <c r="AX312" s="536" t="s">
        <v>6250</v>
      </c>
    </row>
    <row r="313" spans="1:181" ht="45" x14ac:dyDescent="0.25">
      <c r="A313"/>
      <c r="B313"/>
      <c r="C313"/>
      <c r="D313"/>
      <c r="E313"/>
      <c r="F313"/>
      <c r="G313"/>
      <c r="H313"/>
      <c r="I313"/>
      <c r="L313"/>
      <c r="M313"/>
      <c r="AX313" s="536" t="s">
        <v>6251</v>
      </c>
    </row>
    <row r="314" spans="1:181" ht="75" x14ac:dyDescent="0.25">
      <c r="A314"/>
      <c r="B314"/>
      <c r="C314"/>
      <c r="D314"/>
      <c r="E314"/>
      <c r="F314"/>
      <c r="G314"/>
      <c r="H314"/>
      <c r="I314"/>
      <c r="L314"/>
      <c r="M314"/>
      <c r="AX314" s="536" t="s">
        <v>5710</v>
      </c>
    </row>
    <row r="315" spans="1:181" ht="75" x14ac:dyDescent="0.25">
      <c r="A315"/>
      <c r="B315"/>
      <c r="C315"/>
      <c r="D315"/>
      <c r="E315"/>
      <c r="F315"/>
      <c r="G315"/>
      <c r="H315"/>
      <c r="I315"/>
      <c r="L315"/>
      <c r="M315"/>
      <c r="AX315" s="536" t="s">
        <v>5709</v>
      </c>
    </row>
    <row r="316" spans="1:181" ht="45" x14ac:dyDescent="0.25">
      <c r="A316"/>
      <c r="B316"/>
      <c r="C316"/>
      <c r="D316"/>
      <c r="E316"/>
      <c r="F316"/>
      <c r="G316"/>
      <c r="H316"/>
      <c r="I316"/>
      <c r="L316"/>
      <c r="M316"/>
      <c r="AX316" s="536" t="s">
        <v>5711</v>
      </c>
    </row>
    <row r="317" spans="1:181" ht="60" x14ac:dyDescent="0.25">
      <c r="A317"/>
      <c r="B317"/>
      <c r="C317"/>
      <c r="D317"/>
      <c r="E317"/>
      <c r="F317"/>
      <c r="G317"/>
      <c r="H317"/>
      <c r="I317"/>
      <c r="L317"/>
      <c r="M317"/>
      <c r="AX317" s="536" t="s">
        <v>5712</v>
      </c>
    </row>
    <row r="318" spans="1:181" ht="60" x14ac:dyDescent="0.25">
      <c r="A318"/>
      <c r="B318"/>
      <c r="C318"/>
      <c r="D318"/>
      <c r="E318"/>
      <c r="F318"/>
      <c r="G318"/>
      <c r="H318"/>
      <c r="I318"/>
      <c r="L318"/>
      <c r="M318"/>
      <c r="AX318" s="536" t="s">
        <v>5713</v>
      </c>
    </row>
    <row r="319" spans="1:181" ht="45" x14ac:dyDescent="0.25">
      <c r="A319"/>
      <c r="B319"/>
      <c r="C319"/>
      <c r="D319"/>
      <c r="E319"/>
      <c r="F319"/>
      <c r="G319"/>
      <c r="H319"/>
      <c r="I319"/>
      <c r="L319"/>
      <c r="M319"/>
      <c r="AX319" s="536" t="s">
        <v>6252</v>
      </c>
    </row>
    <row r="320" spans="1:181" ht="45" x14ac:dyDescent="0.25">
      <c r="A320"/>
      <c r="B320"/>
      <c r="C320"/>
      <c r="D320"/>
      <c r="E320"/>
      <c r="F320"/>
      <c r="G320"/>
      <c r="H320"/>
      <c r="I320"/>
      <c r="L320"/>
      <c r="M320"/>
      <c r="AX320" s="536" t="s">
        <v>6253</v>
      </c>
    </row>
    <row r="321" spans="1:50" ht="45" x14ac:dyDescent="0.25">
      <c r="A321"/>
      <c r="B321"/>
      <c r="C321"/>
      <c r="D321"/>
      <c r="E321"/>
      <c r="F321"/>
      <c r="G321"/>
      <c r="H321"/>
      <c r="I321"/>
      <c r="L321"/>
      <c r="M321"/>
      <c r="AX321" s="536" t="s">
        <v>6254</v>
      </c>
    </row>
    <row r="322" spans="1:50" ht="60" x14ac:dyDescent="0.25">
      <c r="A322"/>
      <c r="B322"/>
      <c r="C322"/>
      <c r="D322"/>
      <c r="E322"/>
      <c r="F322"/>
      <c r="G322"/>
      <c r="H322"/>
      <c r="I322"/>
      <c r="L322"/>
      <c r="M322"/>
      <c r="AX322" s="536" t="s">
        <v>4474</v>
      </c>
    </row>
    <row r="323" spans="1:50" ht="75" x14ac:dyDescent="0.25">
      <c r="A323"/>
      <c r="B323"/>
      <c r="C323"/>
      <c r="D323"/>
      <c r="E323"/>
      <c r="F323"/>
      <c r="G323"/>
      <c r="H323"/>
      <c r="I323"/>
      <c r="L323"/>
      <c r="M323"/>
      <c r="AX323" s="536" t="s">
        <v>5714</v>
      </c>
    </row>
    <row r="324" spans="1:50" ht="60" x14ac:dyDescent="0.25">
      <c r="A324"/>
      <c r="B324"/>
      <c r="C324"/>
      <c r="D324"/>
      <c r="E324"/>
      <c r="F324"/>
      <c r="G324"/>
      <c r="H324"/>
      <c r="I324"/>
      <c r="L324"/>
      <c r="M324"/>
      <c r="AX324" s="536" t="s">
        <v>5715</v>
      </c>
    </row>
    <row r="325" spans="1:50" ht="60" x14ac:dyDescent="0.25">
      <c r="A325"/>
      <c r="B325"/>
      <c r="C325"/>
      <c r="D325"/>
      <c r="E325"/>
      <c r="F325"/>
      <c r="G325"/>
      <c r="H325"/>
      <c r="I325"/>
      <c r="L325"/>
      <c r="M325"/>
      <c r="AX325" s="536" t="s">
        <v>5716</v>
      </c>
    </row>
    <row r="326" spans="1:50" ht="60" x14ac:dyDescent="0.25">
      <c r="A326"/>
      <c r="B326"/>
      <c r="C326"/>
      <c r="D326"/>
      <c r="E326"/>
      <c r="F326"/>
      <c r="G326"/>
      <c r="H326"/>
      <c r="I326"/>
      <c r="L326"/>
      <c r="M326"/>
      <c r="AX326" s="536" t="s">
        <v>5717</v>
      </c>
    </row>
    <row r="327" spans="1:50" ht="60" x14ac:dyDescent="0.25">
      <c r="A327"/>
      <c r="B327"/>
      <c r="C327"/>
      <c r="D327"/>
      <c r="E327"/>
      <c r="F327"/>
      <c r="G327"/>
      <c r="H327"/>
      <c r="I327"/>
      <c r="L327"/>
      <c r="M327"/>
      <c r="AX327" s="536" t="s">
        <v>5718</v>
      </c>
    </row>
    <row r="328" spans="1:50" ht="75" x14ac:dyDescent="0.25">
      <c r="A328"/>
      <c r="B328"/>
      <c r="C328"/>
      <c r="D328"/>
      <c r="E328"/>
      <c r="F328"/>
      <c r="G328"/>
      <c r="H328"/>
      <c r="I328"/>
      <c r="L328"/>
      <c r="M328"/>
      <c r="AX328" s="536" t="s">
        <v>5719</v>
      </c>
    </row>
    <row r="329" spans="1:50" ht="60" x14ac:dyDescent="0.25">
      <c r="A329"/>
      <c r="B329"/>
      <c r="C329"/>
      <c r="D329"/>
      <c r="E329"/>
      <c r="F329"/>
      <c r="G329"/>
      <c r="H329"/>
      <c r="I329"/>
      <c r="L329"/>
      <c r="M329"/>
      <c r="AX329" s="536" t="s">
        <v>5720</v>
      </c>
    </row>
    <row r="330" spans="1:50" ht="60" x14ac:dyDescent="0.25">
      <c r="A330"/>
      <c r="B330"/>
      <c r="C330"/>
      <c r="D330"/>
      <c r="E330"/>
      <c r="F330"/>
      <c r="G330"/>
      <c r="H330"/>
      <c r="I330"/>
      <c r="L330"/>
      <c r="M330"/>
      <c r="AX330" s="536" t="s">
        <v>5721</v>
      </c>
    </row>
    <row r="331" spans="1:50" ht="60" x14ac:dyDescent="0.25">
      <c r="A331"/>
      <c r="B331"/>
      <c r="C331"/>
      <c r="D331"/>
      <c r="E331"/>
      <c r="F331"/>
      <c r="G331"/>
      <c r="H331"/>
      <c r="I331"/>
      <c r="L331"/>
      <c r="M331"/>
      <c r="AX331" s="536" t="s">
        <v>5722</v>
      </c>
    </row>
    <row r="332" spans="1:50" ht="60" x14ac:dyDescent="0.25">
      <c r="A332"/>
      <c r="B332"/>
      <c r="C332"/>
      <c r="D332"/>
      <c r="E332"/>
      <c r="F332"/>
      <c r="G332"/>
      <c r="H332"/>
      <c r="I332"/>
      <c r="L332"/>
      <c r="M332"/>
      <c r="AX332" s="536" t="s">
        <v>5723</v>
      </c>
    </row>
    <row r="333" spans="1:50" ht="60" x14ac:dyDescent="0.25">
      <c r="A333"/>
      <c r="B333"/>
      <c r="C333"/>
      <c r="D333"/>
      <c r="E333"/>
      <c r="F333"/>
      <c r="G333"/>
      <c r="H333"/>
      <c r="I333"/>
      <c r="L333"/>
      <c r="M333"/>
      <c r="AX333" s="536" t="s">
        <v>5724</v>
      </c>
    </row>
    <row r="334" spans="1:50" ht="60" x14ac:dyDescent="0.25">
      <c r="A334"/>
      <c r="B334"/>
      <c r="C334"/>
      <c r="D334"/>
      <c r="E334"/>
      <c r="F334"/>
      <c r="G334"/>
      <c r="H334"/>
      <c r="I334"/>
      <c r="L334"/>
      <c r="M334"/>
      <c r="AX334" s="536" t="s">
        <v>5725</v>
      </c>
    </row>
    <row r="335" spans="1:50" ht="60" x14ac:dyDescent="0.25">
      <c r="A335"/>
      <c r="B335"/>
      <c r="C335"/>
      <c r="D335"/>
      <c r="E335"/>
      <c r="F335"/>
      <c r="G335"/>
      <c r="H335"/>
      <c r="I335"/>
      <c r="L335"/>
      <c r="M335"/>
      <c r="AX335" s="536" t="s">
        <v>5726</v>
      </c>
    </row>
    <row r="336" spans="1:50" ht="60" x14ac:dyDescent="0.25">
      <c r="A336"/>
      <c r="B336"/>
      <c r="C336"/>
      <c r="D336"/>
      <c r="E336"/>
      <c r="F336"/>
      <c r="G336"/>
      <c r="H336"/>
      <c r="I336"/>
      <c r="L336"/>
      <c r="M336"/>
      <c r="AX336" s="536" t="s">
        <v>8263</v>
      </c>
    </row>
    <row r="337" spans="1:50" ht="60" x14ac:dyDescent="0.25">
      <c r="A337"/>
      <c r="B337"/>
      <c r="C337"/>
      <c r="D337"/>
      <c r="E337"/>
      <c r="F337"/>
      <c r="G337"/>
      <c r="H337"/>
      <c r="I337"/>
      <c r="L337"/>
      <c r="M337"/>
      <c r="AX337" s="536" t="s">
        <v>8264</v>
      </c>
    </row>
    <row r="338" spans="1:50" ht="45" x14ac:dyDescent="0.25">
      <c r="A338"/>
      <c r="B338"/>
      <c r="C338"/>
      <c r="D338"/>
      <c r="E338"/>
      <c r="F338"/>
      <c r="G338"/>
      <c r="H338"/>
      <c r="I338"/>
      <c r="L338"/>
      <c r="M338"/>
      <c r="AX338" s="536" t="s">
        <v>8265</v>
      </c>
    </row>
    <row r="339" spans="1:50" ht="60" x14ac:dyDescent="0.25">
      <c r="A339"/>
      <c r="B339"/>
      <c r="C339"/>
      <c r="D339"/>
      <c r="E339"/>
      <c r="F339"/>
      <c r="G339"/>
      <c r="H339"/>
      <c r="I339"/>
      <c r="L339"/>
      <c r="M339"/>
      <c r="AX339" s="536" t="s">
        <v>8266</v>
      </c>
    </row>
    <row r="340" spans="1:50" ht="60" x14ac:dyDescent="0.25">
      <c r="A340"/>
      <c r="B340"/>
      <c r="C340"/>
      <c r="D340"/>
      <c r="E340"/>
      <c r="F340"/>
      <c r="G340"/>
      <c r="H340"/>
      <c r="I340"/>
      <c r="L340"/>
      <c r="M340"/>
      <c r="AX340" s="536" t="s">
        <v>8267</v>
      </c>
    </row>
    <row r="341" spans="1:50" ht="60" x14ac:dyDescent="0.25">
      <c r="A341"/>
      <c r="B341"/>
      <c r="C341"/>
      <c r="D341"/>
      <c r="E341"/>
      <c r="F341"/>
      <c r="G341"/>
      <c r="H341"/>
      <c r="I341"/>
      <c r="L341"/>
      <c r="M341"/>
      <c r="AX341" s="536" t="s">
        <v>8268</v>
      </c>
    </row>
    <row r="342" spans="1:50" ht="60" x14ac:dyDescent="0.25">
      <c r="A342"/>
      <c r="B342"/>
      <c r="C342"/>
      <c r="D342"/>
      <c r="E342"/>
      <c r="F342"/>
      <c r="G342"/>
      <c r="H342"/>
      <c r="I342"/>
      <c r="L342"/>
      <c r="M342"/>
      <c r="AX342" s="536" t="s">
        <v>8269</v>
      </c>
    </row>
    <row r="343" spans="1:50" ht="45" x14ac:dyDescent="0.25">
      <c r="A343"/>
      <c r="B343"/>
      <c r="C343"/>
      <c r="D343"/>
      <c r="E343"/>
      <c r="F343"/>
      <c r="G343"/>
      <c r="H343"/>
      <c r="I343"/>
      <c r="L343"/>
      <c r="M343"/>
      <c r="AX343" s="536" t="s">
        <v>8270</v>
      </c>
    </row>
    <row r="344" spans="1:50" ht="60" x14ac:dyDescent="0.25">
      <c r="A344"/>
      <c r="B344"/>
      <c r="C344"/>
      <c r="D344"/>
      <c r="E344"/>
      <c r="F344"/>
      <c r="G344"/>
      <c r="H344"/>
      <c r="I344"/>
      <c r="L344"/>
      <c r="M344"/>
      <c r="AX344" s="536" t="s">
        <v>8271</v>
      </c>
    </row>
    <row r="345" spans="1:50" ht="60" x14ac:dyDescent="0.25">
      <c r="A345"/>
      <c r="B345"/>
      <c r="C345"/>
      <c r="D345"/>
      <c r="E345"/>
      <c r="F345"/>
      <c r="G345"/>
      <c r="H345"/>
      <c r="I345"/>
      <c r="L345"/>
      <c r="M345"/>
      <c r="AX345" s="536" t="s">
        <v>8272</v>
      </c>
    </row>
    <row r="346" spans="1:50" ht="45" x14ac:dyDescent="0.25">
      <c r="A346"/>
      <c r="B346"/>
      <c r="C346"/>
      <c r="D346"/>
      <c r="E346"/>
      <c r="F346"/>
      <c r="G346"/>
      <c r="H346"/>
      <c r="I346"/>
      <c r="L346"/>
      <c r="M346"/>
      <c r="AX346" s="536" t="s">
        <v>8273</v>
      </c>
    </row>
    <row r="347" spans="1:50" ht="45" x14ac:dyDescent="0.25">
      <c r="A347"/>
      <c r="B347"/>
      <c r="C347"/>
      <c r="D347"/>
      <c r="E347"/>
      <c r="F347"/>
      <c r="G347"/>
      <c r="H347"/>
      <c r="I347"/>
      <c r="L347"/>
      <c r="M347"/>
      <c r="AX347" s="536" t="s">
        <v>8274</v>
      </c>
    </row>
    <row r="348" spans="1:50" ht="60" x14ac:dyDescent="0.25">
      <c r="A348"/>
      <c r="B348"/>
      <c r="C348"/>
      <c r="D348"/>
      <c r="E348"/>
      <c r="F348"/>
      <c r="G348"/>
      <c r="H348"/>
      <c r="I348"/>
      <c r="L348"/>
      <c r="M348"/>
      <c r="AX348" s="536" t="s">
        <v>8275</v>
      </c>
    </row>
    <row r="349" spans="1:50" ht="45" x14ac:dyDescent="0.25">
      <c r="A349"/>
      <c r="B349"/>
      <c r="C349"/>
      <c r="D349"/>
      <c r="E349"/>
      <c r="F349"/>
      <c r="G349"/>
      <c r="H349"/>
      <c r="I349"/>
      <c r="L349"/>
      <c r="M349"/>
      <c r="AX349" s="536" t="s">
        <v>8276</v>
      </c>
    </row>
    <row r="350" spans="1:50" ht="60" x14ac:dyDescent="0.25">
      <c r="A350"/>
      <c r="B350"/>
      <c r="C350"/>
      <c r="D350"/>
      <c r="E350"/>
      <c r="F350"/>
      <c r="G350"/>
      <c r="H350"/>
      <c r="I350"/>
      <c r="L350"/>
      <c r="M350"/>
      <c r="AX350" s="536" t="s">
        <v>8277</v>
      </c>
    </row>
    <row r="351" spans="1:50" ht="60" x14ac:dyDescent="0.25">
      <c r="A351"/>
      <c r="B351"/>
      <c r="C351"/>
      <c r="D351"/>
      <c r="E351"/>
      <c r="F351"/>
      <c r="G351"/>
      <c r="H351"/>
      <c r="I351"/>
      <c r="L351"/>
      <c r="M351"/>
      <c r="AX351" s="536" t="s">
        <v>8278</v>
      </c>
    </row>
    <row r="352" spans="1:50" ht="60" x14ac:dyDescent="0.25">
      <c r="A352"/>
      <c r="B352"/>
      <c r="C352"/>
      <c r="D352"/>
      <c r="E352"/>
      <c r="F352"/>
      <c r="G352"/>
      <c r="H352"/>
      <c r="I352"/>
      <c r="L352"/>
      <c r="M352"/>
      <c r="AX352" s="536" t="s">
        <v>8279</v>
      </c>
    </row>
    <row r="353" spans="1:50" ht="60" x14ac:dyDescent="0.25">
      <c r="A353"/>
      <c r="B353"/>
      <c r="C353"/>
      <c r="D353"/>
      <c r="E353"/>
      <c r="F353"/>
      <c r="G353"/>
      <c r="H353"/>
      <c r="I353"/>
      <c r="L353"/>
      <c r="M353"/>
      <c r="AX353" s="536" t="s">
        <v>8280</v>
      </c>
    </row>
    <row r="354" spans="1:50" ht="45" x14ac:dyDescent="0.25">
      <c r="A354"/>
      <c r="B354"/>
      <c r="C354"/>
      <c r="D354"/>
      <c r="E354"/>
      <c r="F354"/>
      <c r="G354"/>
      <c r="H354"/>
      <c r="I354"/>
      <c r="L354"/>
      <c r="M354"/>
      <c r="AX354" s="536" t="s">
        <v>8281</v>
      </c>
    </row>
    <row r="355" spans="1:50" ht="45" x14ac:dyDescent="0.25">
      <c r="A355"/>
      <c r="B355"/>
      <c r="C355"/>
      <c r="D355"/>
      <c r="E355"/>
      <c r="F355"/>
      <c r="G355"/>
      <c r="H355"/>
      <c r="I355"/>
      <c r="L355"/>
      <c r="M355"/>
      <c r="AX355" s="536" t="s">
        <v>6545</v>
      </c>
    </row>
    <row r="356" spans="1:50" ht="30" x14ac:dyDescent="0.25">
      <c r="A356"/>
      <c r="B356"/>
      <c r="C356"/>
      <c r="D356"/>
      <c r="E356"/>
      <c r="F356"/>
      <c r="G356"/>
      <c r="H356"/>
      <c r="I356"/>
      <c r="L356"/>
      <c r="M356"/>
      <c r="AX356" s="536" t="s">
        <v>8165</v>
      </c>
    </row>
    <row r="357" spans="1:50" ht="60" x14ac:dyDescent="0.25">
      <c r="A357"/>
      <c r="B357"/>
      <c r="C357"/>
      <c r="D357"/>
      <c r="E357"/>
      <c r="F357"/>
      <c r="G357"/>
      <c r="H357"/>
      <c r="I357"/>
      <c r="L357"/>
      <c r="M357"/>
      <c r="AX357" s="536" t="s">
        <v>5727</v>
      </c>
    </row>
    <row r="358" spans="1:50" ht="60" x14ac:dyDescent="0.25">
      <c r="A358"/>
      <c r="B358"/>
      <c r="C358"/>
      <c r="D358"/>
      <c r="E358"/>
      <c r="F358"/>
      <c r="G358"/>
      <c r="H358"/>
      <c r="I358"/>
      <c r="L358"/>
      <c r="M358"/>
      <c r="AX358" s="536" t="s">
        <v>5728</v>
      </c>
    </row>
    <row r="359" spans="1:50" ht="45" x14ac:dyDescent="0.25">
      <c r="A359"/>
      <c r="B359"/>
      <c r="C359"/>
      <c r="D359"/>
      <c r="E359"/>
      <c r="F359"/>
      <c r="G359"/>
      <c r="H359"/>
      <c r="I359"/>
      <c r="L359"/>
      <c r="M359"/>
      <c r="AX359" s="536" t="s">
        <v>5729</v>
      </c>
    </row>
    <row r="360" spans="1:50" ht="60" x14ac:dyDescent="0.25">
      <c r="A360"/>
      <c r="B360"/>
      <c r="C360"/>
      <c r="D360"/>
      <c r="E360"/>
      <c r="F360"/>
      <c r="G360"/>
      <c r="H360"/>
      <c r="I360"/>
      <c r="L360"/>
      <c r="M360"/>
      <c r="AX360" s="536" t="s">
        <v>4475</v>
      </c>
    </row>
    <row r="361" spans="1:50" ht="75" x14ac:dyDescent="0.25">
      <c r="A361"/>
      <c r="B361"/>
      <c r="C361"/>
      <c r="D361"/>
      <c r="E361"/>
      <c r="F361"/>
      <c r="G361"/>
      <c r="H361"/>
      <c r="I361"/>
      <c r="L361"/>
      <c r="M361"/>
      <c r="AX361" s="536" t="s">
        <v>5730</v>
      </c>
    </row>
    <row r="362" spans="1:50" ht="60" x14ac:dyDescent="0.25">
      <c r="A362"/>
      <c r="B362"/>
      <c r="C362"/>
      <c r="D362"/>
      <c r="E362"/>
      <c r="F362"/>
      <c r="G362"/>
      <c r="H362"/>
      <c r="I362"/>
      <c r="L362"/>
      <c r="M362"/>
      <c r="AX362" s="536" t="s">
        <v>5731</v>
      </c>
    </row>
    <row r="363" spans="1:50" ht="75" x14ac:dyDescent="0.25">
      <c r="A363"/>
      <c r="B363"/>
      <c r="C363"/>
      <c r="D363"/>
      <c r="E363"/>
      <c r="F363"/>
      <c r="G363"/>
      <c r="H363"/>
      <c r="I363"/>
      <c r="L363"/>
      <c r="M363"/>
      <c r="AX363" s="536" t="s">
        <v>5732</v>
      </c>
    </row>
    <row r="364" spans="1:50" ht="60" x14ac:dyDescent="0.25">
      <c r="A364"/>
      <c r="B364"/>
      <c r="C364"/>
      <c r="D364"/>
      <c r="E364"/>
      <c r="F364"/>
      <c r="G364"/>
      <c r="H364"/>
      <c r="I364"/>
      <c r="L364"/>
      <c r="M364"/>
      <c r="AX364" s="536" t="s">
        <v>5733</v>
      </c>
    </row>
    <row r="365" spans="1:50" ht="75" x14ac:dyDescent="0.25">
      <c r="A365"/>
      <c r="B365"/>
      <c r="C365"/>
      <c r="D365"/>
      <c r="E365"/>
      <c r="F365"/>
      <c r="G365"/>
      <c r="H365"/>
      <c r="I365"/>
      <c r="L365"/>
      <c r="M365"/>
      <c r="AX365" s="536" t="s">
        <v>5734</v>
      </c>
    </row>
    <row r="366" spans="1:50" ht="75" x14ac:dyDescent="0.25">
      <c r="A366"/>
      <c r="B366"/>
      <c r="C366"/>
      <c r="D366"/>
      <c r="E366"/>
      <c r="F366"/>
      <c r="G366"/>
      <c r="H366"/>
      <c r="I366"/>
      <c r="L366"/>
      <c r="M366"/>
      <c r="AX366" s="536" t="s">
        <v>5735</v>
      </c>
    </row>
    <row r="367" spans="1:50" ht="60" x14ac:dyDescent="0.25">
      <c r="A367"/>
      <c r="B367"/>
      <c r="C367"/>
      <c r="D367"/>
      <c r="E367"/>
      <c r="F367"/>
      <c r="G367"/>
      <c r="H367"/>
      <c r="I367"/>
      <c r="L367"/>
      <c r="M367"/>
      <c r="AX367" s="536" t="s">
        <v>4476</v>
      </c>
    </row>
    <row r="368" spans="1:50" ht="75" x14ac:dyDescent="0.25">
      <c r="A368"/>
      <c r="B368"/>
      <c r="C368"/>
      <c r="D368"/>
      <c r="E368"/>
      <c r="F368"/>
      <c r="G368"/>
      <c r="H368"/>
      <c r="I368"/>
      <c r="L368"/>
      <c r="M368"/>
      <c r="AX368" s="536" t="s">
        <v>5736</v>
      </c>
    </row>
    <row r="369" spans="1:50" ht="75" x14ac:dyDescent="0.25">
      <c r="A369"/>
      <c r="B369"/>
      <c r="C369"/>
      <c r="D369"/>
      <c r="E369"/>
      <c r="F369"/>
      <c r="G369"/>
      <c r="H369"/>
      <c r="I369"/>
      <c r="L369"/>
      <c r="M369"/>
      <c r="AX369" s="536" t="s">
        <v>5737</v>
      </c>
    </row>
    <row r="370" spans="1:50" ht="30" x14ac:dyDescent="0.25">
      <c r="A370"/>
      <c r="B370"/>
      <c r="C370"/>
      <c r="D370"/>
      <c r="E370"/>
      <c r="F370"/>
      <c r="G370"/>
      <c r="H370"/>
      <c r="I370"/>
      <c r="L370"/>
      <c r="M370"/>
      <c r="AX370" s="536" t="s">
        <v>6258</v>
      </c>
    </row>
    <row r="371" spans="1:50" ht="30" x14ac:dyDescent="0.25">
      <c r="A371"/>
      <c r="B371"/>
      <c r="C371"/>
      <c r="D371"/>
      <c r="E371"/>
      <c r="F371"/>
      <c r="G371"/>
      <c r="H371"/>
      <c r="I371"/>
      <c r="L371"/>
      <c r="M371"/>
      <c r="AX371" s="536" t="s">
        <v>6259</v>
      </c>
    </row>
    <row r="372" spans="1:50" ht="30" x14ac:dyDescent="0.25">
      <c r="A372"/>
      <c r="B372"/>
      <c r="C372"/>
      <c r="D372"/>
      <c r="E372"/>
      <c r="F372"/>
      <c r="G372"/>
      <c r="H372"/>
      <c r="I372"/>
      <c r="L372"/>
      <c r="M372"/>
      <c r="AX372" s="536" t="s">
        <v>6260</v>
      </c>
    </row>
    <row r="373" spans="1:50" ht="60" x14ac:dyDescent="0.25">
      <c r="A373"/>
      <c r="B373"/>
      <c r="C373"/>
      <c r="D373"/>
      <c r="E373"/>
      <c r="F373"/>
      <c r="G373"/>
      <c r="H373"/>
      <c r="I373"/>
      <c r="L373"/>
      <c r="M373"/>
      <c r="AX373" s="536" t="s">
        <v>5738</v>
      </c>
    </row>
    <row r="374" spans="1:50" ht="60" x14ac:dyDescent="0.25">
      <c r="A374"/>
      <c r="B374"/>
      <c r="C374"/>
      <c r="D374"/>
      <c r="E374"/>
      <c r="F374"/>
      <c r="G374"/>
      <c r="H374"/>
      <c r="I374"/>
      <c r="L374"/>
      <c r="M374"/>
      <c r="AX374" s="536" t="s">
        <v>5739</v>
      </c>
    </row>
    <row r="375" spans="1:50" ht="60" x14ac:dyDescent="0.25">
      <c r="A375"/>
      <c r="B375"/>
      <c r="C375"/>
      <c r="D375"/>
      <c r="E375"/>
      <c r="F375"/>
      <c r="G375"/>
      <c r="H375"/>
      <c r="I375"/>
      <c r="L375"/>
      <c r="M375"/>
      <c r="AX375" s="536" t="s">
        <v>5741</v>
      </c>
    </row>
    <row r="376" spans="1:50" ht="60" x14ac:dyDescent="0.25">
      <c r="A376"/>
      <c r="B376"/>
      <c r="C376"/>
      <c r="D376"/>
      <c r="E376"/>
      <c r="F376"/>
      <c r="G376"/>
      <c r="H376"/>
      <c r="I376"/>
      <c r="L376"/>
      <c r="M376"/>
      <c r="AX376" s="536" t="s">
        <v>8282</v>
      </c>
    </row>
    <row r="377" spans="1:50" ht="60" x14ac:dyDescent="0.25">
      <c r="A377"/>
      <c r="B377"/>
      <c r="C377"/>
      <c r="D377"/>
      <c r="E377"/>
      <c r="F377"/>
      <c r="G377"/>
      <c r="H377"/>
      <c r="I377"/>
      <c r="L377"/>
      <c r="M377"/>
      <c r="AX377" s="536" t="s">
        <v>5742</v>
      </c>
    </row>
    <row r="378" spans="1:50" ht="45" x14ac:dyDescent="0.25">
      <c r="A378"/>
      <c r="B378"/>
      <c r="C378"/>
      <c r="D378"/>
      <c r="E378"/>
      <c r="F378"/>
      <c r="G378"/>
      <c r="H378"/>
      <c r="I378"/>
      <c r="L378"/>
      <c r="M378"/>
      <c r="AX378" s="536" t="s">
        <v>5743</v>
      </c>
    </row>
    <row r="379" spans="1:50" ht="60" x14ac:dyDescent="0.25">
      <c r="A379"/>
      <c r="B379"/>
      <c r="C379"/>
      <c r="D379"/>
      <c r="E379"/>
      <c r="F379"/>
      <c r="G379"/>
      <c r="H379"/>
      <c r="I379"/>
      <c r="L379"/>
      <c r="M379"/>
      <c r="AX379" s="536" t="s">
        <v>5744</v>
      </c>
    </row>
    <row r="380" spans="1:50" ht="60" x14ac:dyDescent="0.25">
      <c r="A380"/>
      <c r="B380"/>
      <c r="C380"/>
      <c r="D380"/>
      <c r="E380"/>
      <c r="F380"/>
      <c r="G380"/>
      <c r="H380"/>
      <c r="I380"/>
      <c r="L380"/>
      <c r="M380"/>
      <c r="AX380" s="536" t="s">
        <v>4477</v>
      </c>
    </row>
    <row r="381" spans="1:50" ht="45" x14ac:dyDescent="0.25">
      <c r="A381"/>
      <c r="B381"/>
      <c r="C381"/>
      <c r="D381"/>
      <c r="E381"/>
      <c r="F381"/>
      <c r="G381"/>
      <c r="H381"/>
      <c r="I381"/>
      <c r="L381"/>
      <c r="M381"/>
      <c r="AX381" s="536" t="s">
        <v>6261</v>
      </c>
    </row>
    <row r="382" spans="1:50" ht="60" x14ac:dyDescent="0.25">
      <c r="A382"/>
      <c r="B382"/>
      <c r="C382"/>
      <c r="D382"/>
      <c r="E382"/>
      <c r="F382"/>
      <c r="G382"/>
      <c r="H382"/>
      <c r="I382"/>
      <c r="L382"/>
      <c r="M382"/>
      <c r="AX382" s="536" t="s">
        <v>5745</v>
      </c>
    </row>
    <row r="383" spans="1:50" ht="60" x14ac:dyDescent="0.25">
      <c r="A383"/>
      <c r="B383"/>
      <c r="C383"/>
      <c r="D383"/>
      <c r="E383"/>
      <c r="F383"/>
      <c r="G383"/>
      <c r="H383"/>
      <c r="I383"/>
      <c r="L383"/>
      <c r="M383"/>
      <c r="AX383" s="536" t="s">
        <v>5746</v>
      </c>
    </row>
    <row r="384" spans="1:50" ht="60" x14ac:dyDescent="0.25">
      <c r="A384"/>
      <c r="B384"/>
      <c r="C384"/>
      <c r="D384"/>
      <c r="E384"/>
      <c r="F384"/>
      <c r="G384"/>
      <c r="H384"/>
      <c r="I384"/>
      <c r="L384"/>
      <c r="M384"/>
      <c r="AX384" s="536" t="s">
        <v>5747</v>
      </c>
    </row>
    <row r="385" spans="1:50" ht="60" x14ac:dyDescent="0.25">
      <c r="A385"/>
      <c r="B385"/>
      <c r="C385"/>
      <c r="D385"/>
      <c r="E385"/>
      <c r="F385"/>
      <c r="G385"/>
      <c r="H385"/>
      <c r="I385"/>
      <c r="L385"/>
      <c r="M385"/>
      <c r="AX385" s="536" t="s">
        <v>5748</v>
      </c>
    </row>
    <row r="386" spans="1:50" ht="45" x14ac:dyDescent="0.25">
      <c r="A386"/>
      <c r="B386"/>
      <c r="C386"/>
      <c r="D386"/>
      <c r="E386"/>
      <c r="F386"/>
      <c r="G386"/>
      <c r="H386"/>
      <c r="I386"/>
      <c r="L386"/>
      <c r="M386"/>
      <c r="AX386" s="536" t="s">
        <v>5749</v>
      </c>
    </row>
    <row r="387" spans="1:50" ht="75" x14ac:dyDescent="0.25">
      <c r="A387"/>
      <c r="B387"/>
      <c r="C387"/>
      <c r="D387"/>
      <c r="E387"/>
      <c r="F387"/>
      <c r="G387"/>
      <c r="H387"/>
      <c r="I387"/>
      <c r="L387"/>
      <c r="M387"/>
      <c r="AX387" s="536" t="s">
        <v>4478</v>
      </c>
    </row>
    <row r="388" spans="1:50" ht="60" x14ac:dyDescent="0.25">
      <c r="A388"/>
      <c r="B388"/>
      <c r="C388"/>
      <c r="D388"/>
      <c r="E388"/>
      <c r="F388"/>
      <c r="G388"/>
      <c r="H388"/>
      <c r="I388"/>
      <c r="L388"/>
      <c r="M388"/>
      <c r="AX388" s="536" t="s">
        <v>5750</v>
      </c>
    </row>
    <row r="389" spans="1:50" ht="60" x14ac:dyDescent="0.25">
      <c r="A389"/>
      <c r="B389"/>
      <c r="C389"/>
      <c r="D389"/>
      <c r="E389"/>
      <c r="F389"/>
      <c r="G389"/>
      <c r="H389"/>
      <c r="I389"/>
      <c r="L389"/>
      <c r="M389"/>
      <c r="AX389" s="536" t="s">
        <v>5751</v>
      </c>
    </row>
    <row r="390" spans="1:50" ht="45" x14ac:dyDescent="0.25">
      <c r="A390"/>
      <c r="B390"/>
      <c r="C390"/>
      <c r="D390"/>
      <c r="E390"/>
      <c r="F390"/>
      <c r="G390"/>
      <c r="H390"/>
      <c r="I390"/>
      <c r="L390"/>
      <c r="M390"/>
      <c r="AX390" s="536" t="s">
        <v>5752</v>
      </c>
    </row>
    <row r="391" spans="1:50" ht="45" x14ac:dyDescent="0.25">
      <c r="A391"/>
      <c r="B391"/>
      <c r="C391"/>
      <c r="D391"/>
      <c r="E391"/>
      <c r="F391"/>
      <c r="G391"/>
      <c r="H391"/>
      <c r="I391"/>
      <c r="L391"/>
      <c r="M391"/>
      <c r="AX391" s="536" t="s">
        <v>5754</v>
      </c>
    </row>
    <row r="392" spans="1:50" ht="45" x14ac:dyDescent="0.25">
      <c r="A392"/>
      <c r="B392"/>
      <c r="C392"/>
      <c r="D392"/>
      <c r="E392"/>
      <c r="F392"/>
      <c r="G392"/>
      <c r="H392"/>
      <c r="I392"/>
      <c r="L392"/>
      <c r="M392"/>
      <c r="AX392" s="536" t="s">
        <v>5753</v>
      </c>
    </row>
    <row r="393" spans="1:50" ht="60" x14ac:dyDescent="0.25">
      <c r="A393"/>
      <c r="B393"/>
      <c r="C393"/>
      <c r="D393"/>
      <c r="E393"/>
      <c r="F393"/>
      <c r="G393"/>
      <c r="H393"/>
      <c r="I393"/>
      <c r="L393"/>
      <c r="M393"/>
      <c r="AX393" s="536" t="s">
        <v>4479</v>
      </c>
    </row>
    <row r="394" spans="1:50" ht="60" x14ac:dyDescent="0.25">
      <c r="A394"/>
      <c r="B394"/>
      <c r="C394"/>
      <c r="D394"/>
      <c r="E394"/>
      <c r="F394"/>
      <c r="G394"/>
      <c r="H394"/>
      <c r="I394"/>
      <c r="L394"/>
      <c r="M394"/>
      <c r="AX394" s="536" t="s">
        <v>5755</v>
      </c>
    </row>
    <row r="395" spans="1:50" ht="60" x14ac:dyDescent="0.25">
      <c r="A395"/>
      <c r="B395"/>
      <c r="C395"/>
      <c r="D395"/>
      <c r="E395"/>
      <c r="F395"/>
      <c r="G395"/>
      <c r="H395"/>
      <c r="I395"/>
      <c r="L395"/>
      <c r="M395"/>
      <c r="AX395" s="536" t="s">
        <v>4480</v>
      </c>
    </row>
    <row r="396" spans="1:50" ht="60" x14ac:dyDescent="0.25">
      <c r="A396"/>
      <c r="B396"/>
      <c r="C396"/>
      <c r="D396"/>
      <c r="E396"/>
      <c r="F396"/>
      <c r="G396"/>
      <c r="H396"/>
      <c r="I396"/>
      <c r="L396"/>
      <c r="M396"/>
      <c r="AX396" s="536" t="s">
        <v>5756</v>
      </c>
    </row>
    <row r="397" spans="1:50" ht="60" x14ac:dyDescent="0.25">
      <c r="A397"/>
      <c r="B397"/>
      <c r="C397"/>
      <c r="D397"/>
      <c r="E397"/>
      <c r="F397"/>
      <c r="G397"/>
      <c r="H397"/>
      <c r="I397"/>
      <c r="L397"/>
      <c r="M397"/>
      <c r="AX397" s="536" t="s">
        <v>5757</v>
      </c>
    </row>
    <row r="398" spans="1:50" ht="60" x14ac:dyDescent="0.25">
      <c r="A398"/>
      <c r="B398"/>
      <c r="C398"/>
      <c r="D398"/>
      <c r="E398"/>
      <c r="F398"/>
      <c r="G398"/>
      <c r="H398"/>
      <c r="I398"/>
      <c r="L398"/>
      <c r="M398"/>
      <c r="AX398" s="536" t="s">
        <v>4481</v>
      </c>
    </row>
    <row r="399" spans="1:50" ht="45" x14ac:dyDescent="0.25">
      <c r="A399"/>
      <c r="B399"/>
      <c r="C399"/>
      <c r="D399"/>
      <c r="E399"/>
      <c r="F399"/>
      <c r="G399"/>
      <c r="H399"/>
      <c r="I399"/>
      <c r="L399"/>
      <c r="M399"/>
      <c r="AX399" s="536" t="s">
        <v>8283</v>
      </c>
    </row>
    <row r="400" spans="1:50" ht="30" x14ac:dyDescent="0.25">
      <c r="A400"/>
      <c r="B400"/>
      <c r="C400"/>
      <c r="D400"/>
      <c r="E400"/>
      <c r="F400"/>
      <c r="G400"/>
      <c r="H400"/>
      <c r="I400"/>
      <c r="L400"/>
      <c r="M400"/>
      <c r="AX400" s="536" t="s">
        <v>8284</v>
      </c>
    </row>
    <row r="401" spans="1:50" ht="45" x14ac:dyDescent="0.25">
      <c r="A401"/>
      <c r="B401"/>
      <c r="C401"/>
      <c r="D401"/>
      <c r="E401"/>
      <c r="F401"/>
      <c r="G401"/>
      <c r="H401"/>
      <c r="I401"/>
      <c r="L401"/>
      <c r="M401"/>
      <c r="AX401" s="536" t="s">
        <v>8285</v>
      </c>
    </row>
    <row r="402" spans="1:50" ht="45" x14ac:dyDescent="0.25">
      <c r="A402"/>
      <c r="B402"/>
      <c r="C402"/>
      <c r="D402"/>
      <c r="E402"/>
      <c r="F402"/>
      <c r="G402"/>
      <c r="H402"/>
      <c r="I402"/>
      <c r="L402"/>
      <c r="M402"/>
      <c r="AX402" s="536" t="s">
        <v>8286</v>
      </c>
    </row>
    <row r="403" spans="1:50" ht="45" x14ac:dyDescent="0.25">
      <c r="A403"/>
      <c r="B403"/>
      <c r="C403"/>
      <c r="D403"/>
      <c r="E403"/>
      <c r="F403"/>
      <c r="G403"/>
      <c r="H403"/>
      <c r="I403"/>
      <c r="L403"/>
      <c r="M403"/>
      <c r="AX403" s="536" t="s">
        <v>8287</v>
      </c>
    </row>
    <row r="404" spans="1:50" ht="60" x14ac:dyDescent="0.25">
      <c r="A404"/>
      <c r="B404"/>
      <c r="C404"/>
      <c r="D404"/>
      <c r="E404"/>
      <c r="F404"/>
      <c r="G404"/>
      <c r="H404"/>
      <c r="I404"/>
      <c r="L404"/>
      <c r="M404"/>
      <c r="AX404" s="536" t="s">
        <v>8288</v>
      </c>
    </row>
    <row r="405" spans="1:50" ht="60" x14ac:dyDescent="0.25">
      <c r="A405"/>
      <c r="B405"/>
      <c r="C405"/>
      <c r="D405"/>
      <c r="E405"/>
      <c r="F405"/>
      <c r="G405"/>
      <c r="H405"/>
      <c r="I405"/>
      <c r="L405"/>
      <c r="M405"/>
      <c r="AX405" s="536" t="s">
        <v>8289</v>
      </c>
    </row>
    <row r="406" spans="1:50" ht="60" x14ac:dyDescent="0.25">
      <c r="A406"/>
      <c r="B406"/>
      <c r="C406"/>
      <c r="D406"/>
      <c r="E406"/>
      <c r="F406"/>
      <c r="G406"/>
      <c r="H406"/>
      <c r="I406"/>
      <c r="L406"/>
      <c r="M406"/>
      <c r="AX406" s="536" t="s">
        <v>8290</v>
      </c>
    </row>
    <row r="407" spans="1:50" ht="60" x14ac:dyDescent="0.25">
      <c r="A407"/>
      <c r="B407"/>
      <c r="C407"/>
      <c r="D407"/>
      <c r="E407"/>
      <c r="F407"/>
      <c r="G407"/>
      <c r="H407"/>
      <c r="I407"/>
      <c r="L407"/>
      <c r="M407"/>
      <c r="AX407" s="536" t="s">
        <v>8291</v>
      </c>
    </row>
    <row r="408" spans="1:50" ht="45" x14ac:dyDescent="0.25">
      <c r="A408"/>
      <c r="B408"/>
      <c r="C408"/>
      <c r="D408"/>
      <c r="E408"/>
      <c r="F408"/>
      <c r="G408"/>
      <c r="H408"/>
      <c r="I408"/>
      <c r="L408"/>
      <c r="M408"/>
      <c r="AX408" s="536" t="s">
        <v>8292</v>
      </c>
    </row>
    <row r="409" spans="1:50" ht="45" x14ac:dyDescent="0.25">
      <c r="A409"/>
      <c r="B409"/>
      <c r="C409"/>
      <c r="D409"/>
      <c r="E409"/>
      <c r="F409"/>
      <c r="G409"/>
      <c r="H409"/>
      <c r="I409"/>
      <c r="L409"/>
      <c r="M409"/>
      <c r="AX409" s="536" t="s">
        <v>6546</v>
      </c>
    </row>
    <row r="410" spans="1:50" ht="30" x14ac:dyDescent="0.25">
      <c r="A410"/>
      <c r="B410"/>
      <c r="C410"/>
      <c r="D410"/>
      <c r="E410"/>
      <c r="F410"/>
      <c r="G410"/>
      <c r="H410"/>
      <c r="I410"/>
      <c r="L410"/>
      <c r="M410"/>
      <c r="AX410" s="536" t="s">
        <v>8166</v>
      </c>
    </row>
    <row r="411" spans="1:50" ht="60" x14ac:dyDescent="0.25">
      <c r="A411"/>
      <c r="B411"/>
      <c r="C411"/>
      <c r="D411"/>
      <c r="E411"/>
      <c r="F411"/>
      <c r="G411"/>
      <c r="H411"/>
      <c r="I411"/>
      <c r="L411"/>
      <c r="M411"/>
      <c r="AX411" s="536" t="s">
        <v>5758</v>
      </c>
    </row>
    <row r="412" spans="1:50" ht="60" x14ac:dyDescent="0.25">
      <c r="A412"/>
      <c r="B412"/>
      <c r="C412"/>
      <c r="D412"/>
      <c r="E412"/>
      <c r="F412"/>
      <c r="G412"/>
      <c r="H412"/>
      <c r="I412"/>
      <c r="L412"/>
      <c r="M412"/>
      <c r="AX412" s="536" t="s">
        <v>5760</v>
      </c>
    </row>
    <row r="413" spans="1:50" ht="60" x14ac:dyDescent="0.25">
      <c r="A413"/>
      <c r="B413"/>
      <c r="C413"/>
      <c r="D413"/>
      <c r="E413"/>
      <c r="F413"/>
      <c r="G413"/>
      <c r="H413"/>
      <c r="I413"/>
      <c r="L413"/>
      <c r="M413"/>
      <c r="AX413" s="536" t="s">
        <v>5759</v>
      </c>
    </row>
    <row r="414" spans="1:50" ht="45" x14ac:dyDescent="0.25">
      <c r="A414"/>
      <c r="B414"/>
      <c r="C414"/>
      <c r="D414"/>
      <c r="E414"/>
      <c r="F414"/>
      <c r="G414"/>
      <c r="H414"/>
      <c r="I414"/>
      <c r="L414"/>
      <c r="M414"/>
      <c r="AX414" s="536" t="s">
        <v>4482</v>
      </c>
    </row>
    <row r="415" spans="1:50" ht="60" x14ac:dyDescent="0.25">
      <c r="A415"/>
      <c r="B415"/>
      <c r="C415"/>
      <c r="D415"/>
      <c r="E415"/>
      <c r="F415"/>
      <c r="G415"/>
      <c r="H415"/>
      <c r="I415"/>
      <c r="L415"/>
      <c r="M415"/>
      <c r="AX415" s="536" t="s">
        <v>5761</v>
      </c>
    </row>
    <row r="416" spans="1:50" ht="45" x14ac:dyDescent="0.25">
      <c r="A416"/>
      <c r="B416"/>
      <c r="C416"/>
      <c r="D416"/>
      <c r="E416"/>
      <c r="F416"/>
      <c r="G416"/>
      <c r="H416"/>
      <c r="I416"/>
      <c r="L416"/>
      <c r="M416"/>
      <c r="AX416" s="536" t="s">
        <v>5762</v>
      </c>
    </row>
    <row r="417" spans="1:50" ht="45" x14ac:dyDescent="0.25">
      <c r="A417"/>
      <c r="B417"/>
      <c r="C417"/>
      <c r="D417"/>
      <c r="E417"/>
      <c r="F417"/>
      <c r="G417"/>
      <c r="H417"/>
      <c r="I417"/>
      <c r="L417"/>
      <c r="M417"/>
      <c r="AX417" s="536" t="s">
        <v>6547</v>
      </c>
    </row>
    <row r="418" spans="1:50" ht="30" x14ac:dyDescent="0.25">
      <c r="A418"/>
      <c r="B418"/>
      <c r="C418"/>
      <c r="D418"/>
      <c r="E418"/>
      <c r="F418"/>
      <c r="G418"/>
      <c r="H418"/>
      <c r="I418"/>
      <c r="L418"/>
      <c r="M418"/>
      <c r="AX418" s="536" t="s">
        <v>8167</v>
      </c>
    </row>
    <row r="419" spans="1:50" ht="45" x14ac:dyDescent="0.25">
      <c r="A419"/>
      <c r="B419"/>
      <c r="C419"/>
      <c r="D419"/>
      <c r="E419"/>
      <c r="F419"/>
      <c r="G419"/>
      <c r="H419"/>
      <c r="I419"/>
      <c r="L419"/>
      <c r="M419"/>
      <c r="AX419" s="536" t="s">
        <v>6548</v>
      </c>
    </row>
    <row r="420" spans="1:50" ht="30" x14ac:dyDescent="0.25">
      <c r="A420"/>
      <c r="B420"/>
      <c r="C420"/>
      <c r="D420"/>
      <c r="E420"/>
      <c r="F420"/>
      <c r="G420"/>
      <c r="H420"/>
      <c r="I420"/>
      <c r="L420"/>
      <c r="M420"/>
      <c r="AX420" s="536" t="s">
        <v>8168</v>
      </c>
    </row>
    <row r="421" spans="1:50" ht="45" x14ac:dyDescent="0.25">
      <c r="A421"/>
      <c r="B421"/>
      <c r="C421"/>
      <c r="D421"/>
      <c r="E421"/>
      <c r="F421"/>
      <c r="G421"/>
      <c r="H421"/>
      <c r="I421"/>
      <c r="L421"/>
      <c r="M421"/>
      <c r="AX421" s="536" t="s">
        <v>6549</v>
      </c>
    </row>
    <row r="422" spans="1:50" ht="30" x14ac:dyDescent="0.25">
      <c r="A422"/>
      <c r="B422"/>
      <c r="C422"/>
      <c r="D422"/>
      <c r="E422"/>
      <c r="F422"/>
      <c r="G422"/>
      <c r="H422"/>
      <c r="I422"/>
      <c r="L422"/>
      <c r="M422"/>
      <c r="AX422" s="536" t="s">
        <v>8169</v>
      </c>
    </row>
    <row r="423" spans="1:50" ht="45" x14ac:dyDescent="0.25">
      <c r="A423"/>
      <c r="B423"/>
      <c r="C423"/>
      <c r="D423"/>
      <c r="E423"/>
      <c r="F423"/>
      <c r="G423"/>
      <c r="H423"/>
      <c r="I423"/>
      <c r="L423"/>
      <c r="M423"/>
      <c r="AX423" s="536" t="s">
        <v>6550</v>
      </c>
    </row>
    <row r="424" spans="1:50" ht="30" x14ac:dyDescent="0.25">
      <c r="A424"/>
      <c r="B424"/>
      <c r="C424"/>
      <c r="D424"/>
      <c r="E424"/>
      <c r="F424"/>
      <c r="G424"/>
      <c r="H424"/>
      <c r="I424"/>
      <c r="L424"/>
      <c r="M424"/>
      <c r="AX424" s="536" t="s">
        <v>8170</v>
      </c>
    </row>
    <row r="425" spans="1:50" ht="45" x14ac:dyDescent="0.25">
      <c r="A425"/>
      <c r="B425"/>
      <c r="C425"/>
      <c r="D425"/>
      <c r="E425"/>
      <c r="F425"/>
      <c r="G425"/>
      <c r="H425"/>
      <c r="I425"/>
      <c r="L425"/>
      <c r="M425"/>
      <c r="AX425" s="536" t="s">
        <v>6551</v>
      </c>
    </row>
    <row r="426" spans="1:50" ht="30" x14ac:dyDescent="0.25">
      <c r="A426"/>
      <c r="B426"/>
      <c r="C426"/>
      <c r="D426"/>
      <c r="E426"/>
      <c r="F426"/>
      <c r="G426"/>
      <c r="H426"/>
      <c r="I426"/>
      <c r="L426"/>
      <c r="M426"/>
      <c r="AX426" s="536" t="s">
        <v>8171</v>
      </c>
    </row>
    <row r="427" spans="1:50" ht="60" x14ac:dyDescent="0.25">
      <c r="A427"/>
      <c r="B427"/>
      <c r="C427"/>
      <c r="D427"/>
      <c r="E427"/>
      <c r="F427"/>
      <c r="G427"/>
      <c r="H427"/>
      <c r="I427"/>
      <c r="L427"/>
      <c r="M427"/>
      <c r="AX427" s="536" t="s">
        <v>5769</v>
      </c>
    </row>
    <row r="428" spans="1:50" ht="60" x14ac:dyDescent="0.25">
      <c r="A428"/>
      <c r="B428"/>
      <c r="C428"/>
      <c r="D428"/>
      <c r="E428"/>
      <c r="F428"/>
      <c r="G428"/>
      <c r="H428"/>
      <c r="I428"/>
      <c r="L428"/>
      <c r="M428"/>
      <c r="AX428" s="536" t="s">
        <v>5771</v>
      </c>
    </row>
    <row r="429" spans="1:50" ht="60" x14ac:dyDescent="0.25">
      <c r="A429"/>
      <c r="B429"/>
      <c r="C429"/>
      <c r="D429"/>
      <c r="E429"/>
      <c r="F429"/>
      <c r="G429"/>
      <c r="H429"/>
      <c r="I429"/>
      <c r="L429"/>
      <c r="M429"/>
      <c r="AX429" s="536" t="s">
        <v>5770</v>
      </c>
    </row>
    <row r="430" spans="1:50" ht="60" x14ac:dyDescent="0.25">
      <c r="A430"/>
      <c r="B430"/>
      <c r="C430"/>
      <c r="D430"/>
      <c r="E430"/>
      <c r="F430"/>
      <c r="G430"/>
      <c r="H430"/>
      <c r="I430"/>
      <c r="L430"/>
      <c r="M430"/>
      <c r="AX430" s="536" t="s">
        <v>5772</v>
      </c>
    </row>
    <row r="431" spans="1:50" ht="60" x14ac:dyDescent="0.25">
      <c r="A431"/>
      <c r="B431"/>
      <c r="C431"/>
      <c r="D431"/>
      <c r="E431"/>
      <c r="F431"/>
      <c r="G431"/>
      <c r="H431"/>
      <c r="I431"/>
      <c r="L431"/>
      <c r="M431"/>
      <c r="AX431" s="536" t="s">
        <v>5774</v>
      </c>
    </row>
    <row r="432" spans="1:50" ht="60" x14ac:dyDescent="0.25">
      <c r="A432"/>
      <c r="B432"/>
      <c r="C432"/>
      <c r="D432"/>
      <c r="E432"/>
      <c r="F432"/>
      <c r="G432"/>
      <c r="H432"/>
      <c r="I432"/>
      <c r="L432"/>
      <c r="M432"/>
      <c r="AX432" s="536" t="s">
        <v>5773</v>
      </c>
    </row>
    <row r="433" spans="1:50" ht="45" x14ac:dyDescent="0.25">
      <c r="A433"/>
      <c r="B433"/>
      <c r="C433"/>
      <c r="D433"/>
      <c r="E433"/>
      <c r="F433"/>
      <c r="G433"/>
      <c r="H433"/>
      <c r="I433"/>
      <c r="L433"/>
      <c r="M433"/>
      <c r="AX433" s="536" t="s">
        <v>6552</v>
      </c>
    </row>
    <row r="434" spans="1:50" ht="30" x14ac:dyDescent="0.25">
      <c r="A434"/>
      <c r="B434"/>
      <c r="C434"/>
      <c r="D434"/>
      <c r="E434"/>
      <c r="F434"/>
      <c r="G434"/>
      <c r="H434"/>
      <c r="I434"/>
      <c r="L434"/>
      <c r="M434"/>
      <c r="AX434" s="536" t="s">
        <v>8172</v>
      </c>
    </row>
    <row r="435" spans="1:50" ht="45" x14ac:dyDescent="0.25">
      <c r="A435"/>
      <c r="B435"/>
      <c r="C435"/>
      <c r="D435"/>
      <c r="E435"/>
      <c r="F435"/>
      <c r="G435"/>
      <c r="H435"/>
      <c r="I435"/>
      <c r="L435"/>
      <c r="M435"/>
      <c r="AX435" s="536" t="s">
        <v>6553</v>
      </c>
    </row>
    <row r="436" spans="1:50" ht="30" x14ac:dyDescent="0.25">
      <c r="A436"/>
      <c r="B436"/>
      <c r="C436"/>
      <c r="D436"/>
      <c r="E436"/>
      <c r="F436"/>
      <c r="G436"/>
      <c r="H436"/>
      <c r="I436"/>
      <c r="L436"/>
      <c r="M436"/>
      <c r="AX436" s="536" t="s">
        <v>8173</v>
      </c>
    </row>
    <row r="437" spans="1:50" ht="45" x14ac:dyDescent="0.25">
      <c r="A437"/>
      <c r="B437"/>
      <c r="C437"/>
      <c r="D437"/>
      <c r="E437"/>
      <c r="F437"/>
      <c r="G437"/>
      <c r="H437"/>
      <c r="I437"/>
      <c r="L437"/>
      <c r="M437"/>
      <c r="AX437" s="536" t="s">
        <v>6554</v>
      </c>
    </row>
    <row r="438" spans="1:50" ht="30" x14ac:dyDescent="0.25">
      <c r="A438"/>
      <c r="B438"/>
      <c r="C438"/>
      <c r="D438"/>
      <c r="E438"/>
      <c r="F438"/>
      <c r="G438"/>
      <c r="H438"/>
      <c r="I438"/>
      <c r="L438"/>
      <c r="M438"/>
      <c r="AX438" s="536" t="s">
        <v>8174</v>
      </c>
    </row>
    <row r="439" spans="1:50" ht="45" x14ac:dyDescent="0.25">
      <c r="A439"/>
      <c r="B439"/>
      <c r="C439"/>
      <c r="D439"/>
      <c r="E439"/>
      <c r="F439"/>
      <c r="G439"/>
      <c r="H439"/>
      <c r="I439"/>
      <c r="L439"/>
      <c r="M439"/>
      <c r="AX439" s="536" t="s">
        <v>6555</v>
      </c>
    </row>
    <row r="440" spans="1:50" ht="30" x14ac:dyDescent="0.25">
      <c r="A440"/>
      <c r="B440"/>
      <c r="C440"/>
      <c r="D440"/>
      <c r="E440"/>
      <c r="F440"/>
      <c r="G440"/>
      <c r="H440"/>
      <c r="I440"/>
      <c r="L440"/>
      <c r="M440"/>
      <c r="AX440" s="536" t="s">
        <v>8175</v>
      </c>
    </row>
    <row r="441" spans="1:50" ht="60" x14ac:dyDescent="0.25">
      <c r="A441"/>
      <c r="B441"/>
      <c r="C441"/>
      <c r="D441"/>
      <c r="E441"/>
      <c r="F441"/>
      <c r="G441"/>
      <c r="H441"/>
      <c r="I441"/>
      <c r="L441"/>
      <c r="M441"/>
      <c r="AX441" s="536" t="s">
        <v>4494</v>
      </c>
    </row>
    <row r="442" spans="1:50" ht="60" x14ac:dyDescent="0.25">
      <c r="A442"/>
      <c r="B442"/>
      <c r="C442"/>
      <c r="D442"/>
      <c r="E442"/>
      <c r="F442"/>
      <c r="G442"/>
      <c r="H442"/>
      <c r="I442"/>
      <c r="L442"/>
      <c r="M442"/>
      <c r="AX442" s="536" t="s">
        <v>5781</v>
      </c>
    </row>
    <row r="443" spans="1:50" ht="60" x14ac:dyDescent="0.25">
      <c r="A443"/>
      <c r="B443"/>
      <c r="C443"/>
      <c r="D443"/>
      <c r="E443"/>
      <c r="F443"/>
      <c r="G443"/>
      <c r="H443"/>
      <c r="I443"/>
      <c r="L443"/>
      <c r="M443"/>
      <c r="AX443" s="536" t="s">
        <v>5783</v>
      </c>
    </row>
    <row r="444" spans="1:50" ht="60" x14ac:dyDescent="0.25">
      <c r="A444"/>
      <c r="B444"/>
      <c r="C444"/>
      <c r="D444"/>
      <c r="E444"/>
      <c r="F444"/>
      <c r="G444"/>
      <c r="H444"/>
      <c r="I444"/>
      <c r="L444"/>
      <c r="M444"/>
      <c r="AX444" s="536" t="s">
        <v>5782</v>
      </c>
    </row>
    <row r="445" spans="1:50" ht="75" x14ac:dyDescent="0.25">
      <c r="A445"/>
      <c r="B445"/>
      <c r="C445"/>
      <c r="D445"/>
      <c r="E445"/>
      <c r="F445"/>
      <c r="G445"/>
      <c r="H445"/>
      <c r="I445"/>
      <c r="L445"/>
      <c r="M445"/>
      <c r="AX445" s="536" t="s">
        <v>4496</v>
      </c>
    </row>
    <row r="446" spans="1:50" ht="75" x14ac:dyDescent="0.25">
      <c r="A446"/>
      <c r="B446"/>
      <c r="C446"/>
      <c r="D446"/>
      <c r="E446"/>
      <c r="F446"/>
      <c r="G446"/>
      <c r="H446"/>
      <c r="I446"/>
      <c r="L446"/>
      <c r="M446"/>
      <c r="AX446" s="536" t="s">
        <v>4495</v>
      </c>
    </row>
    <row r="447" spans="1:50" ht="45" x14ac:dyDescent="0.25">
      <c r="A447"/>
      <c r="B447"/>
      <c r="C447"/>
      <c r="D447"/>
      <c r="E447"/>
      <c r="F447"/>
      <c r="G447"/>
      <c r="H447"/>
      <c r="I447"/>
      <c r="L447"/>
      <c r="M447"/>
      <c r="AX447" s="536" t="s">
        <v>6556</v>
      </c>
    </row>
    <row r="448" spans="1:50" ht="30" x14ac:dyDescent="0.25">
      <c r="A448"/>
      <c r="B448"/>
      <c r="C448"/>
      <c r="D448"/>
      <c r="E448"/>
      <c r="F448"/>
      <c r="G448"/>
      <c r="H448"/>
      <c r="I448"/>
      <c r="L448"/>
      <c r="M448"/>
      <c r="AX448" s="536" t="s">
        <v>8176</v>
      </c>
    </row>
    <row r="449" spans="1:50" ht="60" x14ac:dyDescent="0.25">
      <c r="A449"/>
      <c r="B449"/>
      <c r="C449"/>
      <c r="D449"/>
      <c r="E449"/>
      <c r="F449"/>
      <c r="G449"/>
      <c r="H449"/>
      <c r="I449"/>
      <c r="L449"/>
      <c r="M449"/>
      <c r="AX449" s="536" t="s">
        <v>4497</v>
      </c>
    </row>
    <row r="450" spans="1:50" ht="60" x14ac:dyDescent="0.25">
      <c r="A450"/>
      <c r="B450"/>
      <c r="C450"/>
      <c r="D450"/>
      <c r="E450"/>
      <c r="F450"/>
      <c r="G450"/>
      <c r="H450"/>
      <c r="I450"/>
      <c r="L450"/>
      <c r="M450"/>
      <c r="AX450" s="536" t="s">
        <v>4498</v>
      </c>
    </row>
    <row r="451" spans="1:50" ht="75" x14ac:dyDescent="0.25">
      <c r="A451"/>
      <c r="B451"/>
      <c r="C451"/>
      <c r="D451"/>
      <c r="E451"/>
      <c r="F451"/>
      <c r="G451"/>
      <c r="H451"/>
      <c r="I451"/>
      <c r="L451"/>
      <c r="M451"/>
      <c r="AX451" s="536" t="s">
        <v>5785</v>
      </c>
    </row>
    <row r="452" spans="1:50" ht="75" x14ac:dyDescent="0.25">
      <c r="A452"/>
      <c r="B452"/>
      <c r="C452"/>
      <c r="D452"/>
      <c r="E452"/>
      <c r="F452"/>
      <c r="G452"/>
      <c r="H452"/>
      <c r="I452"/>
      <c r="L452"/>
      <c r="M452"/>
      <c r="AX452" s="536" t="s">
        <v>5784</v>
      </c>
    </row>
    <row r="453" spans="1:50" ht="60" x14ac:dyDescent="0.25">
      <c r="A453"/>
      <c r="B453"/>
      <c r="C453"/>
      <c r="D453"/>
      <c r="E453"/>
      <c r="F453"/>
      <c r="G453"/>
      <c r="H453"/>
      <c r="I453"/>
      <c r="L453"/>
      <c r="M453"/>
      <c r="AX453" s="536" t="s">
        <v>4499</v>
      </c>
    </row>
    <row r="454" spans="1:50" ht="60" x14ac:dyDescent="0.25">
      <c r="A454"/>
      <c r="B454"/>
      <c r="C454"/>
      <c r="D454"/>
      <c r="E454"/>
      <c r="F454"/>
      <c r="G454"/>
      <c r="H454"/>
      <c r="I454"/>
      <c r="L454"/>
      <c r="M454"/>
      <c r="AX454" s="536" t="s">
        <v>5786</v>
      </c>
    </row>
    <row r="455" spans="1:50" ht="45" x14ac:dyDescent="0.25">
      <c r="A455"/>
      <c r="B455"/>
      <c r="C455"/>
      <c r="D455"/>
      <c r="E455"/>
      <c r="F455"/>
      <c r="G455"/>
      <c r="H455"/>
      <c r="I455"/>
      <c r="L455"/>
      <c r="M455"/>
      <c r="AX455" s="536" t="s">
        <v>5787</v>
      </c>
    </row>
    <row r="456" spans="1:50" ht="60" x14ac:dyDescent="0.25">
      <c r="A456"/>
      <c r="B456"/>
      <c r="C456"/>
      <c r="D456"/>
      <c r="E456"/>
      <c r="F456"/>
      <c r="G456"/>
      <c r="H456"/>
      <c r="I456"/>
      <c r="L456"/>
      <c r="M456"/>
      <c r="AX456" s="536" t="s">
        <v>8293</v>
      </c>
    </row>
    <row r="457" spans="1:50" ht="45" x14ac:dyDescent="0.25">
      <c r="A457"/>
      <c r="B457"/>
      <c r="C457"/>
      <c r="D457"/>
      <c r="E457"/>
      <c r="F457"/>
      <c r="G457"/>
      <c r="H457"/>
      <c r="I457"/>
      <c r="L457"/>
      <c r="M457"/>
      <c r="AX457" s="536" t="s">
        <v>6557</v>
      </c>
    </row>
    <row r="458" spans="1:50" ht="30" x14ac:dyDescent="0.25">
      <c r="A458"/>
      <c r="B458"/>
      <c r="C458"/>
      <c r="D458"/>
      <c r="E458"/>
      <c r="F458"/>
      <c r="G458"/>
      <c r="H458"/>
      <c r="I458"/>
      <c r="L458"/>
      <c r="M458"/>
      <c r="AX458" s="536" t="s">
        <v>8177</v>
      </c>
    </row>
    <row r="459" spans="1:50" ht="45" x14ac:dyDescent="0.25">
      <c r="A459"/>
      <c r="B459"/>
      <c r="C459"/>
      <c r="D459"/>
      <c r="E459"/>
      <c r="F459"/>
      <c r="G459"/>
      <c r="H459"/>
      <c r="I459"/>
      <c r="L459"/>
      <c r="M459"/>
      <c r="AX459" s="536" t="s">
        <v>6558</v>
      </c>
    </row>
    <row r="460" spans="1:50" ht="30" x14ac:dyDescent="0.25">
      <c r="A460"/>
      <c r="B460"/>
      <c r="C460"/>
      <c r="D460"/>
      <c r="E460"/>
      <c r="F460"/>
      <c r="G460"/>
      <c r="H460"/>
      <c r="I460"/>
      <c r="L460"/>
      <c r="M460"/>
      <c r="AX460" s="536" t="s">
        <v>8178</v>
      </c>
    </row>
    <row r="461" spans="1:50" ht="45" x14ac:dyDescent="0.25">
      <c r="A461"/>
      <c r="B461"/>
      <c r="C461"/>
      <c r="D461"/>
      <c r="E461"/>
      <c r="F461"/>
      <c r="G461"/>
      <c r="H461"/>
      <c r="I461"/>
      <c r="L461"/>
      <c r="M461"/>
      <c r="AX461" s="536" t="s">
        <v>6559</v>
      </c>
    </row>
    <row r="462" spans="1:50" ht="30" x14ac:dyDescent="0.25">
      <c r="A462"/>
      <c r="B462"/>
      <c r="C462"/>
      <c r="D462"/>
      <c r="E462"/>
      <c r="F462"/>
      <c r="G462"/>
      <c r="H462"/>
      <c r="I462"/>
      <c r="L462"/>
      <c r="M462"/>
      <c r="AX462" s="536" t="s">
        <v>8179</v>
      </c>
    </row>
    <row r="463" spans="1:50" ht="45" x14ac:dyDescent="0.25">
      <c r="A463"/>
      <c r="B463"/>
      <c r="C463"/>
      <c r="D463"/>
      <c r="E463"/>
      <c r="F463"/>
      <c r="G463"/>
      <c r="H463"/>
      <c r="I463"/>
      <c r="L463"/>
      <c r="M463"/>
      <c r="AX463" s="536" t="s">
        <v>6560</v>
      </c>
    </row>
    <row r="464" spans="1:50" ht="30" x14ac:dyDescent="0.25">
      <c r="A464"/>
      <c r="B464"/>
      <c r="C464"/>
      <c r="D464"/>
      <c r="E464"/>
      <c r="F464"/>
      <c r="G464"/>
      <c r="H464"/>
      <c r="I464"/>
      <c r="L464"/>
      <c r="M464"/>
      <c r="AX464" s="536" t="s">
        <v>8180</v>
      </c>
    </row>
    <row r="465" spans="1:50" ht="45" x14ac:dyDescent="0.25">
      <c r="A465"/>
      <c r="B465"/>
      <c r="C465"/>
      <c r="D465"/>
      <c r="E465"/>
      <c r="F465"/>
      <c r="G465"/>
      <c r="H465"/>
      <c r="I465"/>
      <c r="L465"/>
      <c r="M465"/>
      <c r="AX465" s="536" t="s">
        <v>6561</v>
      </c>
    </row>
    <row r="466" spans="1:50" ht="30" x14ac:dyDescent="0.25">
      <c r="A466"/>
      <c r="B466"/>
      <c r="C466"/>
      <c r="D466"/>
      <c r="E466"/>
      <c r="F466"/>
      <c r="G466"/>
      <c r="H466"/>
      <c r="I466"/>
      <c r="L466"/>
      <c r="M466"/>
      <c r="AX466" s="536" t="s">
        <v>8181</v>
      </c>
    </row>
    <row r="467" spans="1:50" ht="45" x14ac:dyDescent="0.25">
      <c r="A467"/>
      <c r="B467"/>
      <c r="C467"/>
      <c r="D467"/>
      <c r="E467"/>
      <c r="F467"/>
      <c r="G467"/>
      <c r="H467"/>
      <c r="I467"/>
      <c r="L467"/>
      <c r="M467"/>
      <c r="AX467" s="536" t="s">
        <v>5796</v>
      </c>
    </row>
    <row r="468" spans="1:50" ht="75" x14ac:dyDescent="0.25">
      <c r="A468"/>
      <c r="B468"/>
      <c r="C468"/>
      <c r="D468"/>
      <c r="E468"/>
      <c r="F468"/>
      <c r="G468"/>
      <c r="H468"/>
      <c r="I468"/>
      <c r="L468"/>
      <c r="M468"/>
      <c r="AX468" s="536" t="s">
        <v>4504</v>
      </c>
    </row>
    <row r="469" spans="1:50" ht="75" x14ac:dyDescent="0.25">
      <c r="A469"/>
      <c r="B469"/>
      <c r="C469"/>
      <c r="D469"/>
      <c r="E469"/>
      <c r="F469"/>
      <c r="G469"/>
      <c r="H469"/>
      <c r="I469"/>
      <c r="L469"/>
      <c r="M469"/>
      <c r="AX469" s="536" t="s">
        <v>5797</v>
      </c>
    </row>
    <row r="470" spans="1:50" ht="60" x14ac:dyDescent="0.25">
      <c r="A470"/>
      <c r="B470"/>
      <c r="C470"/>
      <c r="D470"/>
      <c r="E470"/>
      <c r="F470"/>
      <c r="G470"/>
      <c r="H470"/>
      <c r="I470"/>
      <c r="L470"/>
      <c r="M470"/>
      <c r="AX470" s="536" t="s">
        <v>5798</v>
      </c>
    </row>
    <row r="471" spans="1:50" ht="45" x14ac:dyDescent="0.25">
      <c r="A471"/>
      <c r="B471"/>
      <c r="C471"/>
      <c r="D471"/>
      <c r="E471"/>
      <c r="F471"/>
      <c r="G471"/>
      <c r="H471"/>
      <c r="I471"/>
      <c r="L471"/>
      <c r="M471"/>
      <c r="AX471" s="536" t="s">
        <v>6562</v>
      </c>
    </row>
    <row r="472" spans="1:50" ht="30" x14ac:dyDescent="0.25">
      <c r="A472"/>
      <c r="B472"/>
      <c r="C472"/>
      <c r="D472"/>
      <c r="E472"/>
      <c r="F472"/>
      <c r="G472"/>
      <c r="H472"/>
      <c r="I472"/>
      <c r="L472"/>
      <c r="M472"/>
      <c r="AX472" s="536" t="s">
        <v>8182</v>
      </c>
    </row>
    <row r="473" spans="1:50" ht="60" x14ac:dyDescent="0.25">
      <c r="A473"/>
      <c r="B473"/>
      <c r="C473"/>
      <c r="D473"/>
      <c r="E473"/>
      <c r="F473"/>
      <c r="G473"/>
      <c r="H473"/>
      <c r="I473"/>
      <c r="L473"/>
      <c r="M473"/>
      <c r="AX473" s="536" t="s">
        <v>5799</v>
      </c>
    </row>
    <row r="474" spans="1:50" ht="45" x14ac:dyDescent="0.25">
      <c r="A474"/>
      <c r="B474"/>
      <c r="C474"/>
      <c r="D474"/>
      <c r="E474"/>
      <c r="F474"/>
      <c r="G474"/>
      <c r="H474"/>
      <c r="I474"/>
      <c r="L474"/>
      <c r="M474"/>
      <c r="AX474" s="536" t="s">
        <v>5800</v>
      </c>
    </row>
    <row r="475" spans="1:50" ht="60" x14ac:dyDescent="0.25">
      <c r="A475"/>
      <c r="B475"/>
      <c r="C475"/>
      <c r="D475"/>
      <c r="E475"/>
      <c r="F475"/>
      <c r="G475"/>
      <c r="H475"/>
      <c r="I475"/>
      <c r="L475"/>
      <c r="M475"/>
      <c r="AX475" s="536" t="s">
        <v>5801</v>
      </c>
    </row>
    <row r="476" spans="1:50" ht="60" x14ac:dyDescent="0.25">
      <c r="A476"/>
      <c r="B476"/>
      <c r="C476"/>
      <c r="D476"/>
      <c r="E476"/>
      <c r="F476"/>
      <c r="G476"/>
      <c r="H476"/>
      <c r="I476"/>
      <c r="L476"/>
      <c r="M476"/>
      <c r="AX476" s="536" t="s">
        <v>4505</v>
      </c>
    </row>
    <row r="477" spans="1:50" ht="60" x14ac:dyDescent="0.25">
      <c r="A477"/>
      <c r="B477"/>
      <c r="C477"/>
      <c r="D477"/>
      <c r="E477"/>
      <c r="F477"/>
      <c r="G477"/>
      <c r="H477"/>
      <c r="I477"/>
      <c r="L477"/>
      <c r="M477"/>
      <c r="AX477" s="536" t="s">
        <v>5802</v>
      </c>
    </row>
    <row r="478" spans="1:50" ht="60" x14ac:dyDescent="0.25">
      <c r="A478"/>
      <c r="B478"/>
      <c r="C478"/>
      <c r="D478"/>
      <c r="E478"/>
      <c r="F478"/>
      <c r="G478"/>
      <c r="H478"/>
      <c r="I478"/>
      <c r="L478"/>
      <c r="M478"/>
      <c r="AX478" s="536" t="s">
        <v>5803</v>
      </c>
    </row>
    <row r="479" spans="1:50" ht="45" x14ac:dyDescent="0.25">
      <c r="A479"/>
      <c r="B479"/>
      <c r="C479"/>
      <c r="D479"/>
      <c r="E479"/>
      <c r="F479"/>
      <c r="G479"/>
      <c r="H479"/>
      <c r="I479"/>
      <c r="L479"/>
      <c r="M479"/>
      <c r="AX479" s="536" t="s">
        <v>5804</v>
      </c>
    </row>
    <row r="480" spans="1:50" ht="60" x14ac:dyDescent="0.25">
      <c r="A480"/>
      <c r="B480"/>
      <c r="C480"/>
      <c r="D480"/>
      <c r="E480"/>
      <c r="F480"/>
      <c r="G480"/>
      <c r="H480"/>
      <c r="I480"/>
      <c r="L480"/>
      <c r="M480"/>
      <c r="AX480" s="536" t="s">
        <v>4506</v>
      </c>
    </row>
    <row r="481" spans="1:50" ht="60" x14ac:dyDescent="0.25">
      <c r="A481"/>
      <c r="B481"/>
      <c r="C481"/>
      <c r="D481"/>
      <c r="E481"/>
      <c r="F481"/>
      <c r="G481"/>
      <c r="H481"/>
      <c r="I481"/>
      <c r="L481"/>
      <c r="M481"/>
      <c r="AX481" s="536" t="s">
        <v>4507</v>
      </c>
    </row>
    <row r="482" spans="1:50" ht="60" x14ac:dyDescent="0.25">
      <c r="A482"/>
      <c r="B482"/>
      <c r="C482"/>
      <c r="D482"/>
      <c r="E482"/>
      <c r="F482"/>
      <c r="G482"/>
      <c r="H482"/>
      <c r="I482"/>
      <c r="L482"/>
      <c r="M482"/>
      <c r="AX482" s="536" t="s">
        <v>4508</v>
      </c>
    </row>
    <row r="483" spans="1:50" ht="60" x14ac:dyDescent="0.25">
      <c r="A483"/>
      <c r="B483"/>
      <c r="C483"/>
      <c r="D483"/>
      <c r="E483"/>
      <c r="F483"/>
      <c r="G483"/>
      <c r="H483"/>
      <c r="I483"/>
      <c r="L483"/>
      <c r="M483"/>
      <c r="AX483" s="536" t="s">
        <v>5805</v>
      </c>
    </row>
    <row r="484" spans="1:50" ht="60" x14ac:dyDescent="0.25">
      <c r="A484"/>
      <c r="B484"/>
      <c r="C484"/>
      <c r="D484"/>
      <c r="E484"/>
      <c r="F484"/>
      <c r="G484"/>
      <c r="H484"/>
      <c r="I484"/>
      <c r="L484"/>
      <c r="M484"/>
      <c r="AX484" s="536" t="s">
        <v>5806</v>
      </c>
    </row>
    <row r="485" spans="1:50" ht="60" x14ac:dyDescent="0.25">
      <c r="A485"/>
      <c r="B485"/>
      <c r="C485"/>
      <c r="D485"/>
      <c r="E485"/>
      <c r="F485"/>
      <c r="G485"/>
      <c r="H485"/>
      <c r="I485"/>
      <c r="L485"/>
      <c r="M485"/>
      <c r="AX485" s="536" t="s">
        <v>4509</v>
      </c>
    </row>
    <row r="486" spans="1:50" ht="75" x14ac:dyDescent="0.25">
      <c r="A486"/>
      <c r="B486"/>
      <c r="C486"/>
      <c r="D486"/>
      <c r="E486"/>
      <c r="F486"/>
      <c r="G486"/>
      <c r="H486"/>
      <c r="I486"/>
      <c r="L486"/>
      <c r="M486"/>
      <c r="AX486" s="536" t="s">
        <v>4510</v>
      </c>
    </row>
    <row r="487" spans="1:50" ht="45" x14ac:dyDescent="0.25">
      <c r="A487"/>
      <c r="B487"/>
      <c r="C487"/>
      <c r="D487"/>
      <c r="E487"/>
      <c r="F487"/>
      <c r="G487"/>
      <c r="H487"/>
      <c r="I487"/>
      <c r="L487"/>
      <c r="M487"/>
      <c r="AX487" s="536" t="s">
        <v>5807</v>
      </c>
    </row>
    <row r="488" spans="1:50" ht="75" x14ac:dyDescent="0.25">
      <c r="A488"/>
      <c r="B488"/>
      <c r="C488"/>
      <c r="D488"/>
      <c r="E488"/>
      <c r="F488"/>
      <c r="G488"/>
      <c r="H488"/>
      <c r="I488"/>
      <c r="L488"/>
      <c r="M488"/>
      <c r="AX488" s="536" t="s">
        <v>6262</v>
      </c>
    </row>
    <row r="489" spans="1:50" ht="60" x14ac:dyDescent="0.25">
      <c r="A489"/>
      <c r="B489"/>
      <c r="C489"/>
      <c r="D489"/>
      <c r="E489"/>
      <c r="F489"/>
      <c r="G489"/>
      <c r="H489"/>
      <c r="I489"/>
      <c r="L489"/>
      <c r="M489"/>
      <c r="AX489" s="536" t="s">
        <v>5808</v>
      </c>
    </row>
    <row r="490" spans="1:50" ht="60" x14ac:dyDescent="0.25">
      <c r="A490"/>
      <c r="B490"/>
      <c r="C490"/>
      <c r="D490"/>
      <c r="E490"/>
      <c r="F490"/>
      <c r="G490"/>
      <c r="H490"/>
      <c r="I490"/>
      <c r="L490"/>
      <c r="M490"/>
      <c r="AX490" s="536" t="s">
        <v>4511</v>
      </c>
    </row>
    <row r="491" spans="1:50" ht="45" x14ac:dyDescent="0.25">
      <c r="A491"/>
      <c r="B491"/>
      <c r="C491"/>
      <c r="D491"/>
      <c r="E491"/>
      <c r="F491"/>
      <c r="G491"/>
      <c r="H491"/>
      <c r="I491"/>
      <c r="L491"/>
      <c r="M491"/>
      <c r="AX491" s="536" t="s">
        <v>4512</v>
      </c>
    </row>
    <row r="492" spans="1:50" ht="45" x14ac:dyDescent="0.25">
      <c r="A492"/>
      <c r="B492"/>
      <c r="C492"/>
      <c r="D492"/>
      <c r="E492"/>
      <c r="F492"/>
      <c r="G492"/>
      <c r="H492"/>
      <c r="I492"/>
      <c r="L492"/>
      <c r="M492"/>
      <c r="AX492" s="536" t="s">
        <v>5810</v>
      </c>
    </row>
    <row r="493" spans="1:50" ht="45" x14ac:dyDescent="0.25">
      <c r="A493"/>
      <c r="B493"/>
      <c r="C493"/>
      <c r="D493"/>
      <c r="E493"/>
      <c r="F493"/>
      <c r="G493"/>
      <c r="H493"/>
      <c r="I493"/>
      <c r="L493"/>
      <c r="M493"/>
      <c r="AX493" s="536" t="s">
        <v>5809</v>
      </c>
    </row>
    <row r="494" spans="1:50" ht="60" x14ac:dyDescent="0.25">
      <c r="A494"/>
      <c r="B494"/>
      <c r="C494"/>
      <c r="D494"/>
      <c r="E494"/>
      <c r="F494"/>
      <c r="G494"/>
      <c r="H494"/>
      <c r="I494"/>
      <c r="L494"/>
      <c r="M494"/>
      <c r="AX494" s="536" t="s">
        <v>5812</v>
      </c>
    </row>
    <row r="495" spans="1:50" ht="60" x14ac:dyDescent="0.25">
      <c r="A495"/>
      <c r="B495"/>
      <c r="C495"/>
      <c r="D495"/>
      <c r="E495"/>
      <c r="F495"/>
      <c r="G495"/>
      <c r="H495"/>
      <c r="I495"/>
      <c r="L495"/>
      <c r="M495"/>
      <c r="AX495" s="536" t="s">
        <v>5813</v>
      </c>
    </row>
    <row r="496" spans="1:50" ht="75" x14ac:dyDescent="0.25">
      <c r="A496"/>
      <c r="B496"/>
      <c r="C496"/>
      <c r="D496"/>
      <c r="E496"/>
      <c r="F496"/>
      <c r="G496"/>
      <c r="H496"/>
      <c r="I496"/>
      <c r="L496"/>
      <c r="M496"/>
      <c r="AX496" s="536" t="s">
        <v>5814</v>
      </c>
    </row>
    <row r="497" spans="1:50" ht="75" x14ac:dyDescent="0.25">
      <c r="A497"/>
      <c r="B497"/>
      <c r="C497"/>
      <c r="D497"/>
      <c r="E497"/>
      <c r="F497"/>
      <c r="G497"/>
      <c r="H497"/>
      <c r="I497"/>
      <c r="L497"/>
      <c r="M497"/>
      <c r="AX497" s="536" t="s">
        <v>5816</v>
      </c>
    </row>
    <row r="498" spans="1:50" ht="75" x14ac:dyDescent="0.25">
      <c r="A498"/>
      <c r="B498"/>
      <c r="C498"/>
      <c r="D498"/>
      <c r="E498"/>
      <c r="F498"/>
      <c r="G498"/>
      <c r="H498"/>
      <c r="I498"/>
      <c r="L498"/>
      <c r="M498"/>
      <c r="AX498" s="536" t="s">
        <v>5815</v>
      </c>
    </row>
    <row r="499" spans="1:50" ht="75" x14ac:dyDescent="0.25">
      <c r="A499"/>
      <c r="B499"/>
      <c r="C499"/>
      <c r="D499"/>
      <c r="E499"/>
      <c r="F499"/>
      <c r="G499"/>
      <c r="H499"/>
      <c r="I499"/>
      <c r="L499"/>
      <c r="M499"/>
      <c r="AX499" s="536" t="s">
        <v>10144</v>
      </c>
    </row>
    <row r="500" spans="1:50" ht="90" x14ac:dyDescent="0.25">
      <c r="A500"/>
      <c r="B500"/>
      <c r="C500"/>
      <c r="D500"/>
      <c r="E500"/>
      <c r="F500"/>
      <c r="G500"/>
      <c r="H500"/>
      <c r="I500"/>
      <c r="L500"/>
      <c r="M500"/>
      <c r="AX500" s="536" t="s">
        <v>4513</v>
      </c>
    </row>
    <row r="501" spans="1:50" ht="60" x14ac:dyDescent="0.25">
      <c r="A501"/>
      <c r="B501"/>
      <c r="C501"/>
      <c r="D501"/>
      <c r="E501"/>
      <c r="F501"/>
      <c r="G501"/>
      <c r="H501"/>
      <c r="I501"/>
      <c r="L501"/>
      <c r="M501"/>
      <c r="AX501" s="536" t="s">
        <v>5817</v>
      </c>
    </row>
    <row r="502" spans="1:50" ht="90" x14ac:dyDescent="0.25">
      <c r="A502"/>
      <c r="B502"/>
      <c r="C502"/>
      <c r="D502"/>
      <c r="E502"/>
      <c r="F502"/>
      <c r="G502"/>
      <c r="H502"/>
      <c r="I502"/>
      <c r="L502"/>
      <c r="M502"/>
      <c r="AX502" s="536" t="s">
        <v>6263</v>
      </c>
    </row>
    <row r="503" spans="1:50" ht="90" x14ac:dyDescent="0.25">
      <c r="A503"/>
      <c r="B503"/>
      <c r="C503"/>
      <c r="D503"/>
      <c r="E503"/>
      <c r="F503"/>
      <c r="G503"/>
      <c r="H503"/>
      <c r="I503"/>
      <c r="L503"/>
      <c r="M503"/>
      <c r="AX503" s="536" t="s">
        <v>6264</v>
      </c>
    </row>
    <row r="504" spans="1:50" ht="90" x14ac:dyDescent="0.25">
      <c r="A504"/>
      <c r="B504"/>
      <c r="C504"/>
      <c r="D504"/>
      <c r="E504"/>
      <c r="F504"/>
      <c r="G504"/>
      <c r="H504"/>
      <c r="I504"/>
      <c r="L504"/>
      <c r="M504"/>
      <c r="AX504" s="536" t="s">
        <v>6265</v>
      </c>
    </row>
    <row r="505" spans="1:50" ht="60" x14ac:dyDescent="0.25">
      <c r="A505"/>
      <c r="B505"/>
      <c r="C505"/>
      <c r="D505"/>
      <c r="E505"/>
      <c r="F505"/>
      <c r="G505"/>
      <c r="H505"/>
      <c r="I505"/>
      <c r="L505"/>
      <c r="M505"/>
      <c r="AX505" s="536" t="s">
        <v>5818</v>
      </c>
    </row>
    <row r="506" spans="1:50" ht="60" x14ac:dyDescent="0.25">
      <c r="A506"/>
      <c r="B506"/>
      <c r="C506"/>
      <c r="D506"/>
      <c r="E506"/>
      <c r="F506"/>
      <c r="G506"/>
      <c r="H506"/>
      <c r="I506"/>
      <c r="L506"/>
      <c r="M506"/>
      <c r="AX506" s="536" t="s">
        <v>6266</v>
      </c>
    </row>
    <row r="507" spans="1:50" ht="60" x14ac:dyDescent="0.25">
      <c r="A507"/>
      <c r="B507"/>
      <c r="C507"/>
      <c r="D507"/>
      <c r="E507"/>
      <c r="F507"/>
      <c r="G507"/>
      <c r="H507"/>
      <c r="I507"/>
      <c r="L507"/>
      <c r="M507"/>
      <c r="AX507" s="536" t="s">
        <v>6267</v>
      </c>
    </row>
    <row r="508" spans="1:50" ht="60" x14ac:dyDescent="0.25">
      <c r="A508"/>
      <c r="B508"/>
      <c r="C508"/>
      <c r="D508"/>
      <c r="E508"/>
      <c r="F508"/>
      <c r="G508"/>
      <c r="H508"/>
      <c r="I508"/>
      <c r="L508"/>
      <c r="M508"/>
      <c r="AX508" s="536" t="s">
        <v>5819</v>
      </c>
    </row>
    <row r="509" spans="1:50" ht="75" x14ac:dyDescent="0.25">
      <c r="A509"/>
      <c r="B509"/>
      <c r="C509"/>
      <c r="D509"/>
      <c r="E509"/>
      <c r="F509"/>
      <c r="G509"/>
      <c r="H509"/>
      <c r="I509"/>
      <c r="L509"/>
      <c r="M509"/>
      <c r="AX509" s="536" t="s">
        <v>5820</v>
      </c>
    </row>
    <row r="510" spans="1:50" ht="60" x14ac:dyDescent="0.25">
      <c r="A510"/>
      <c r="B510"/>
      <c r="C510"/>
      <c r="D510"/>
      <c r="E510"/>
      <c r="F510"/>
      <c r="G510"/>
      <c r="H510"/>
      <c r="I510"/>
      <c r="L510"/>
      <c r="M510"/>
      <c r="AX510" s="536" t="s">
        <v>4514</v>
      </c>
    </row>
    <row r="511" spans="1:50" ht="60" x14ac:dyDescent="0.25">
      <c r="A511"/>
      <c r="B511"/>
      <c r="C511"/>
      <c r="D511"/>
      <c r="E511"/>
      <c r="F511"/>
      <c r="G511"/>
      <c r="H511"/>
      <c r="I511"/>
      <c r="L511"/>
      <c r="M511"/>
      <c r="AX511" s="536" t="s">
        <v>6268</v>
      </c>
    </row>
    <row r="512" spans="1:50" ht="75" x14ac:dyDescent="0.25">
      <c r="A512"/>
      <c r="B512"/>
      <c r="C512"/>
      <c r="D512"/>
      <c r="E512"/>
      <c r="F512"/>
      <c r="G512"/>
      <c r="H512"/>
      <c r="I512"/>
      <c r="L512"/>
      <c r="M512"/>
      <c r="AX512" s="536" t="s">
        <v>5821</v>
      </c>
    </row>
    <row r="513" spans="1:50" ht="75" x14ac:dyDescent="0.25">
      <c r="A513"/>
      <c r="B513"/>
      <c r="C513"/>
      <c r="D513"/>
      <c r="E513"/>
      <c r="F513"/>
      <c r="G513"/>
      <c r="H513"/>
      <c r="I513"/>
      <c r="L513"/>
      <c r="M513"/>
      <c r="AX513" s="536" t="s">
        <v>5822</v>
      </c>
    </row>
    <row r="514" spans="1:50" ht="45" x14ac:dyDescent="0.25">
      <c r="A514"/>
      <c r="B514"/>
      <c r="C514"/>
      <c r="D514"/>
      <c r="E514"/>
      <c r="F514"/>
      <c r="G514"/>
      <c r="H514"/>
      <c r="I514"/>
      <c r="L514"/>
      <c r="M514"/>
      <c r="AX514" s="536" t="s">
        <v>5823</v>
      </c>
    </row>
    <row r="515" spans="1:50" ht="60" x14ac:dyDescent="0.25">
      <c r="A515"/>
      <c r="B515"/>
      <c r="C515"/>
      <c r="D515"/>
      <c r="E515"/>
      <c r="F515"/>
      <c r="G515"/>
      <c r="H515"/>
      <c r="I515"/>
      <c r="L515"/>
      <c r="M515"/>
      <c r="AX515" s="536" t="s">
        <v>5824</v>
      </c>
    </row>
    <row r="516" spans="1:50" ht="45" x14ac:dyDescent="0.25">
      <c r="A516"/>
      <c r="B516"/>
      <c r="C516"/>
      <c r="D516"/>
      <c r="E516"/>
      <c r="F516"/>
      <c r="G516"/>
      <c r="H516"/>
      <c r="I516"/>
      <c r="L516"/>
      <c r="M516"/>
      <c r="AX516" s="536" t="s">
        <v>5826</v>
      </c>
    </row>
    <row r="517" spans="1:50" ht="45" x14ac:dyDescent="0.25">
      <c r="A517"/>
      <c r="B517"/>
      <c r="C517"/>
      <c r="D517"/>
      <c r="E517"/>
      <c r="F517"/>
      <c r="G517"/>
      <c r="H517"/>
      <c r="I517"/>
      <c r="L517"/>
      <c r="M517"/>
      <c r="AX517" s="536" t="s">
        <v>5825</v>
      </c>
    </row>
    <row r="518" spans="1:50" ht="60" x14ac:dyDescent="0.25">
      <c r="A518"/>
      <c r="B518"/>
      <c r="C518"/>
      <c r="D518"/>
      <c r="E518"/>
      <c r="F518"/>
      <c r="G518"/>
      <c r="H518"/>
      <c r="I518"/>
      <c r="L518"/>
      <c r="M518"/>
      <c r="AX518" s="536" t="s">
        <v>5827</v>
      </c>
    </row>
    <row r="519" spans="1:50" ht="75" x14ac:dyDescent="0.25">
      <c r="A519"/>
      <c r="B519"/>
      <c r="C519"/>
      <c r="D519"/>
      <c r="E519"/>
      <c r="F519"/>
      <c r="G519"/>
      <c r="H519"/>
      <c r="I519"/>
      <c r="L519"/>
      <c r="M519"/>
      <c r="AX519" s="536" t="s">
        <v>4515</v>
      </c>
    </row>
    <row r="520" spans="1:50" ht="60" x14ac:dyDescent="0.25">
      <c r="A520"/>
      <c r="B520"/>
      <c r="C520"/>
      <c r="D520"/>
      <c r="E520"/>
      <c r="F520"/>
      <c r="G520"/>
      <c r="H520"/>
      <c r="I520"/>
      <c r="L520"/>
      <c r="M520"/>
      <c r="AX520" s="536" t="s">
        <v>5828</v>
      </c>
    </row>
    <row r="521" spans="1:50" ht="60" x14ac:dyDescent="0.25">
      <c r="A521"/>
      <c r="B521"/>
      <c r="C521"/>
      <c r="D521"/>
      <c r="E521"/>
      <c r="F521"/>
      <c r="G521"/>
      <c r="H521"/>
      <c r="I521"/>
      <c r="L521"/>
      <c r="M521"/>
      <c r="AX521" s="536" t="s">
        <v>5829</v>
      </c>
    </row>
    <row r="522" spans="1:50" ht="75" x14ac:dyDescent="0.25">
      <c r="A522"/>
      <c r="B522"/>
      <c r="C522"/>
      <c r="D522"/>
      <c r="E522"/>
      <c r="F522"/>
      <c r="G522"/>
      <c r="H522"/>
      <c r="I522"/>
      <c r="L522"/>
      <c r="M522"/>
      <c r="AX522" s="536" t="s">
        <v>5830</v>
      </c>
    </row>
    <row r="523" spans="1:50" ht="60" x14ac:dyDescent="0.25">
      <c r="A523"/>
      <c r="B523"/>
      <c r="C523"/>
      <c r="D523"/>
      <c r="E523"/>
      <c r="F523"/>
      <c r="G523"/>
      <c r="H523"/>
      <c r="I523"/>
      <c r="L523"/>
      <c r="M523"/>
      <c r="AX523" s="536" t="s">
        <v>5831</v>
      </c>
    </row>
    <row r="524" spans="1:50" ht="60" x14ac:dyDescent="0.25">
      <c r="A524"/>
      <c r="B524"/>
      <c r="C524"/>
      <c r="D524"/>
      <c r="E524"/>
      <c r="F524"/>
      <c r="G524"/>
      <c r="H524"/>
      <c r="I524"/>
      <c r="L524"/>
      <c r="M524"/>
      <c r="AX524" s="536" t="s">
        <v>5832</v>
      </c>
    </row>
    <row r="525" spans="1:50" ht="60" x14ac:dyDescent="0.25">
      <c r="A525"/>
      <c r="B525"/>
      <c r="C525"/>
      <c r="D525"/>
      <c r="E525"/>
      <c r="F525"/>
      <c r="G525"/>
      <c r="H525"/>
      <c r="I525"/>
      <c r="L525"/>
      <c r="M525"/>
      <c r="AX525" s="536" t="s">
        <v>5833</v>
      </c>
    </row>
    <row r="526" spans="1:50" ht="60" x14ac:dyDescent="0.25">
      <c r="A526"/>
      <c r="B526"/>
      <c r="C526"/>
      <c r="D526"/>
      <c r="E526"/>
      <c r="F526"/>
      <c r="G526"/>
      <c r="H526"/>
      <c r="I526"/>
      <c r="L526"/>
      <c r="M526"/>
      <c r="AX526" s="536" t="s">
        <v>5834</v>
      </c>
    </row>
    <row r="527" spans="1:50" ht="75" x14ac:dyDescent="0.25">
      <c r="A527"/>
      <c r="B527"/>
      <c r="C527"/>
      <c r="D527"/>
      <c r="E527"/>
      <c r="F527"/>
      <c r="G527"/>
      <c r="H527"/>
      <c r="I527"/>
      <c r="L527"/>
      <c r="M527"/>
      <c r="AX527" s="536" t="s">
        <v>8294</v>
      </c>
    </row>
    <row r="528" spans="1:50" ht="60" x14ac:dyDescent="0.25">
      <c r="A528"/>
      <c r="B528"/>
      <c r="C528"/>
      <c r="D528"/>
      <c r="E528"/>
      <c r="F528"/>
      <c r="G528"/>
      <c r="H528"/>
      <c r="I528"/>
      <c r="L528"/>
      <c r="M528"/>
      <c r="AX528" s="536" t="s">
        <v>8295</v>
      </c>
    </row>
    <row r="529" spans="1:50" ht="60" x14ac:dyDescent="0.25">
      <c r="A529"/>
      <c r="B529"/>
      <c r="C529"/>
      <c r="D529"/>
      <c r="E529"/>
      <c r="F529"/>
      <c r="G529"/>
      <c r="H529"/>
      <c r="I529"/>
      <c r="L529"/>
      <c r="M529"/>
      <c r="AX529" s="536" t="s">
        <v>8296</v>
      </c>
    </row>
    <row r="530" spans="1:50" ht="60" x14ac:dyDescent="0.25">
      <c r="A530"/>
      <c r="B530"/>
      <c r="C530"/>
      <c r="D530"/>
      <c r="E530"/>
      <c r="F530"/>
      <c r="G530"/>
      <c r="H530"/>
      <c r="I530"/>
      <c r="L530"/>
      <c r="M530"/>
      <c r="AX530" s="536" t="s">
        <v>8297</v>
      </c>
    </row>
    <row r="531" spans="1:50" ht="60" x14ac:dyDescent="0.25">
      <c r="A531"/>
      <c r="B531"/>
      <c r="C531"/>
      <c r="D531"/>
      <c r="E531"/>
      <c r="F531"/>
      <c r="G531"/>
      <c r="H531"/>
      <c r="I531"/>
      <c r="L531"/>
      <c r="M531"/>
      <c r="AX531" s="536" t="s">
        <v>8298</v>
      </c>
    </row>
    <row r="532" spans="1:50" ht="60" x14ac:dyDescent="0.25">
      <c r="A532"/>
      <c r="B532"/>
      <c r="C532"/>
      <c r="D532"/>
      <c r="E532"/>
      <c r="F532"/>
      <c r="G532"/>
      <c r="H532"/>
      <c r="I532"/>
      <c r="L532"/>
      <c r="M532"/>
      <c r="AX532" s="536" t="s">
        <v>8299</v>
      </c>
    </row>
    <row r="533" spans="1:50" ht="60" x14ac:dyDescent="0.25">
      <c r="A533"/>
      <c r="B533"/>
      <c r="C533"/>
      <c r="D533"/>
      <c r="E533"/>
      <c r="F533"/>
      <c r="G533"/>
      <c r="H533"/>
      <c r="I533"/>
      <c r="L533"/>
      <c r="M533"/>
      <c r="AX533" s="536" t="s">
        <v>8300</v>
      </c>
    </row>
    <row r="534" spans="1:50" ht="60" x14ac:dyDescent="0.25">
      <c r="A534"/>
      <c r="B534"/>
      <c r="C534"/>
      <c r="D534"/>
      <c r="E534"/>
      <c r="F534"/>
      <c r="G534"/>
      <c r="H534"/>
      <c r="I534"/>
      <c r="L534"/>
      <c r="M534"/>
      <c r="AX534" s="536" t="s">
        <v>8301</v>
      </c>
    </row>
    <row r="535" spans="1:50" ht="45" x14ac:dyDescent="0.25">
      <c r="A535"/>
      <c r="B535"/>
      <c r="C535"/>
      <c r="D535"/>
      <c r="E535"/>
      <c r="F535"/>
      <c r="G535"/>
      <c r="H535"/>
      <c r="I535"/>
      <c r="L535"/>
      <c r="M535"/>
      <c r="AX535" s="536" t="s">
        <v>8302</v>
      </c>
    </row>
    <row r="536" spans="1:50" ht="75" x14ac:dyDescent="0.25">
      <c r="A536"/>
      <c r="B536"/>
      <c r="C536"/>
      <c r="D536"/>
      <c r="E536"/>
      <c r="F536"/>
      <c r="G536"/>
      <c r="H536"/>
      <c r="I536"/>
      <c r="L536"/>
      <c r="M536"/>
      <c r="AX536" s="536" t="s">
        <v>8303</v>
      </c>
    </row>
    <row r="537" spans="1:50" ht="45" x14ac:dyDescent="0.25">
      <c r="A537"/>
      <c r="B537"/>
      <c r="C537"/>
      <c r="D537"/>
      <c r="E537"/>
      <c r="F537"/>
      <c r="G537"/>
      <c r="H537"/>
      <c r="I537"/>
      <c r="L537"/>
      <c r="M537"/>
      <c r="AX537" s="536" t="s">
        <v>8304</v>
      </c>
    </row>
    <row r="538" spans="1:50" ht="45" x14ac:dyDescent="0.25">
      <c r="A538"/>
      <c r="B538"/>
      <c r="C538"/>
      <c r="D538"/>
      <c r="E538"/>
      <c r="F538"/>
      <c r="G538"/>
      <c r="H538"/>
      <c r="I538"/>
      <c r="L538"/>
      <c r="M538"/>
      <c r="AX538" s="536" t="s">
        <v>6563</v>
      </c>
    </row>
    <row r="539" spans="1:50" ht="30" x14ac:dyDescent="0.25">
      <c r="A539"/>
      <c r="B539"/>
      <c r="C539"/>
      <c r="D539"/>
      <c r="E539"/>
      <c r="F539"/>
      <c r="G539"/>
      <c r="H539"/>
      <c r="I539"/>
      <c r="L539"/>
      <c r="M539"/>
      <c r="AX539" s="536" t="s">
        <v>8183</v>
      </c>
    </row>
    <row r="540" spans="1:50" ht="45" x14ac:dyDescent="0.25">
      <c r="A540"/>
      <c r="B540"/>
      <c r="C540"/>
      <c r="D540"/>
      <c r="E540"/>
      <c r="F540"/>
      <c r="G540"/>
      <c r="H540"/>
      <c r="I540"/>
      <c r="L540"/>
      <c r="M540"/>
      <c r="AX540" s="536" t="s">
        <v>6564</v>
      </c>
    </row>
    <row r="541" spans="1:50" ht="30" x14ac:dyDescent="0.25">
      <c r="A541"/>
      <c r="B541"/>
      <c r="C541"/>
      <c r="D541"/>
      <c r="E541"/>
      <c r="F541"/>
      <c r="G541"/>
      <c r="H541"/>
      <c r="I541"/>
      <c r="L541"/>
      <c r="M541"/>
      <c r="AX541" s="536" t="s">
        <v>8184</v>
      </c>
    </row>
    <row r="542" spans="1:50" ht="45" x14ac:dyDescent="0.25">
      <c r="A542"/>
      <c r="B542"/>
      <c r="C542"/>
      <c r="D542"/>
      <c r="E542"/>
      <c r="F542"/>
      <c r="G542"/>
      <c r="H542"/>
      <c r="I542"/>
      <c r="L542"/>
      <c r="M542"/>
      <c r="AX542" s="536" t="s">
        <v>4519</v>
      </c>
    </row>
    <row r="543" spans="1:50" ht="60" x14ac:dyDescent="0.25">
      <c r="A543"/>
      <c r="B543"/>
      <c r="C543"/>
      <c r="D543"/>
      <c r="E543"/>
      <c r="F543"/>
      <c r="G543"/>
      <c r="H543"/>
      <c r="I543"/>
      <c r="L543"/>
      <c r="M543"/>
      <c r="AX543" s="536" t="s">
        <v>5838</v>
      </c>
    </row>
    <row r="544" spans="1:50" ht="60" x14ac:dyDescent="0.25">
      <c r="A544"/>
      <c r="B544"/>
      <c r="C544"/>
      <c r="D544"/>
      <c r="E544"/>
      <c r="F544"/>
      <c r="G544"/>
      <c r="H544"/>
      <c r="I544"/>
      <c r="L544"/>
      <c r="M544"/>
      <c r="AX544" s="536" t="s">
        <v>4520</v>
      </c>
    </row>
    <row r="545" spans="1:50" ht="45" x14ac:dyDescent="0.25">
      <c r="A545"/>
      <c r="B545"/>
      <c r="C545"/>
      <c r="D545"/>
      <c r="E545"/>
      <c r="F545"/>
      <c r="G545"/>
      <c r="H545"/>
      <c r="I545"/>
      <c r="L545"/>
      <c r="M545"/>
      <c r="AX545" s="536" t="s">
        <v>8305</v>
      </c>
    </row>
    <row r="546" spans="1:50" ht="45" x14ac:dyDescent="0.25">
      <c r="A546"/>
      <c r="B546"/>
      <c r="C546"/>
      <c r="D546"/>
      <c r="E546"/>
      <c r="F546"/>
      <c r="G546"/>
      <c r="H546"/>
      <c r="I546"/>
      <c r="L546"/>
      <c r="M546"/>
      <c r="AX546" s="536" t="s">
        <v>8306</v>
      </c>
    </row>
    <row r="547" spans="1:50" ht="60" x14ac:dyDescent="0.25">
      <c r="A547"/>
      <c r="B547"/>
      <c r="C547"/>
      <c r="D547"/>
      <c r="E547"/>
      <c r="F547"/>
      <c r="G547"/>
      <c r="H547"/>
      <c r="I547"/>
      <c r="L547"/>
      <c r="M547"/>
      <c r="AX547" s="536" t="s">
        <v>5840</v>
      </c>
    </row>
    <row r="548" spans="1:50" ht="60" x14ac:dyDescent="0.25">
      <c r="A548"/>
      <c r="B548"/>
      <c r="C548"/>
      <c r="D548"/>
      <c r="E548"/>
      <c r="F548"/>
      <c r="G548"/>
      <c r="H548"/>
      <c r="I548"/>
      <c r="L548"/>
      <c r="M548"/>
      <c r="AX548" s="536" t="s">
        <v>5841</v>
      </c>
    </row>
    <row r="549" spans="1:50" ht="60" x14ac:dyDescent="0.25">
      <c r="A549"/>
      <c r="B549"/>
      <c r="C549"/>
      <c r="D549"/>
      <c r="E549"/>
      <c r="F549"/>
      <c r="G549"/>
      <c r="H549"/>
      <c r="I549"/>
      <c r="L549"/>
      <c r="M549"/>
      <c r="AX549" s="536" t="s">
        <v>5842</v>
      </c>
    </row>
    <row r="550" spans="1:50" ht="45" x14ac:dyDescent="0.25">
      <c r="A550"/>
      <c r="B550"/>
      <c r="C550"/>
      <c r="D550"/>
      <c r="E550"/>
      <c r="F550"/>
      <c r="G550"/>
      <c r="H550"/>
      <c r="I550"/>
      <c r="L550"/>
      <c r="M550"/>
      <c r="AX550" s="536" t="s">
        <v>8307</v>
      </c>
    </row>
    <row r="551" spans="1:50" ht="45" x14ac:dyDescent="0.25">
      <c r="A551"/>
      <c r="B551"/>
      <c r="C551"/>
      <c r="D551"/>
      <c r="E551"/>
      <c r="F551"/>
      <c r="G551"/>
      <c r="H551"/>
      <c r="I551"/>
      <c r="L551"/>
      <c r="M551"/>
      <c r="AX551" s="536" t="s">
        <v>6565</v>
      </c>
    </row>
    <row r="552" spans="1:50" ht="30" x14ac:dyDescent="0.25">
      <c r="A552"/>
      <c r="B552"/>
      <c r="C552"/>
      <c r="D552"/>
      <c r="E552"/>
      <c r="F552"/>
      <c r="G552"/>
      <c r="H552"/>
      <c r="I552"/>
      <c r="L552"/>
      <c r="M552"/>
      <c r="AX552" s="536" t="s">
        <v>8185</v>
      </c>
    </row>
    <row r="553" spans="1:50" ht="60" x14ac:dyDescent="0.25">
      <c r="A553"/>
      <c r="B553"/>
      <c r="C553"/>
      <c r="D553"/>
      <c r="E553"/>
      <c r="F553"/>
      <c r="G553"/>
      <c r="H553"/>
      <c r="I553"/>
      <c r="L553"/>
      <c r="M553"/>
      <c r="AX553" s="536" t="s">
        <v>4521</v>
      </c>
    </row>
    <row r="554" spans="1:50" ht="60" x14ac:dyDescent="0.25">
      <c r="A554"/>
      <c r="B554"/>
      <c r="C554"/>
      <c r="D554"/>
      <c r="E554"/>
      <c r="F554"/>
      <c r="G554"/>
      <c r="H554"/>
      <c r="I554"/>
      <c r="L554"/>
      <c r="M554"/>
      <c r="AX554" s="536" t="s">
        <v>5843</v>
      </c>
    </row>
    <row r="555" spans="1:50" ht="60" x14ac:dyDescent="0.25">
      <c r="A555"/>
      <c r="B555"/>
      <c r="C555"/>
      <c r="D555"/>
      <c r="E555"/>
      <c r="F555"/>
      <c r="G555"/>
      <c r="H555"/>
      <c r="I555"/>
      <c r="L555"/>
      <c r="M555"/>
      <c r="AX555" s="536" t="s">
        <v>4522</v>
      </c>
    </row>
    <row r="556" spans="1:50" ht="75" x14ac:dyDescent="0.25">
      <c r="A556"/>
      <c r="B556"/>
      <c r="C556"/>
      <c r="D556"/>
      <c r="E556"/>
      <c r="F556"/>
      <c r="G556"/>
      <c r="H556"/>
      <c r="I556"/>
      <c r="L556"/>
      <c r="M556"/>
      <c r="AX556" s="536" t="s">
        <v>4523</v>
      </c>
    </row>
    <row r="557" spans="1:50" ht="60" x14ac:dyDescent="0.25">
      <c r="A557"/>
      <c r="B557"/>
      <c r="C557"/>
      <c r="D557"/>
      <c r="E557"/>
      <c r="F557"/>
      <c r="G557"/>
      <c r="H557"/>
      <c r="I557"/>
      <c r="L557"/>
      <c r="M557"/>
      <c r="AX557" s="536" t="s">
        <v>4524</v>
      </c>
    </row>
    <row r="558" spans="1:50" ht="60" x14ac:dyDescent="0.25">
      <c r="A558"/>
      <c r="B558"/>
      <c r="C558"/>
      <c r="D558"/>
      <c r="E558"/>
      <c r="F558"/>
      <c r="G558"/>
      <c r="H558"/>
      <c r="I558"/>
      <c r="L558"/>
      <c r="M558"/>
      <c r="AX558" s="536" t="s">
        <v>4525</v>
      </c>
    </row>
    <row r="559" spans="1:50" ht="60" x14ac:dyDescent="0.25">
      <c r="A559"/>
      <c r="B559"/>
      <c r="C559"/>
      <c r="D559"/>
      <c r="E559"/>
      <c r="F559"/>
      <c r="G559"/>
      <c r="H559"/>
      <c r="I559"/>
      <c r="L559"/>
      <c r="M559"/>
      <c r="AX559" s="536" t="s">
        <v>5844</v>
      </c>
    </row>
    <row r="560" spans="1:50" ht="75" x14ac:dyDescent="0.25">
      <c r="A560"/>
      <c r="B560"/>
      <c r="C560"/>
      <c r="D560"/>
      <c r="E560"/>
      <c r="F560"/>
      <c r="G560"/>
      <c r="H560"/>
      <c r="I560"/>
      <c r="L560"/>
      <c r="M560"/>
      <c r="AX560" s="536" t="s">
        <v>4526</v>
      </c>
    </row>
    <row r="561" spans="1:50" ht="75" x14ac:dyDescent="0.25">
      <c r="A561"/>
      <c r="B561"/>
      <c r="C561"/>
      <c r="D561"/>
      <c r="E561"/>
      <c r="F561"/>
      <c r="G561"/>
      <c r="H561"/>
      <c r="I561"/>
      <c r="L561"/>
      <c r="M561"/>
      <c r="AX561" s="536" t="s">
        <v>5845</v>
      </c>
    </row>
    <row r="562" spans="1:50" ht="45" x14ac:dyDescent="0.25">
      <c r="A562"/>
      <c r="B562"/>
      <c r="C562"/>
      <c r="D562"/>
      <c r="E562"/>
      <c r="F562"/>
      <c r="G562"/>
      <c r="H562"/>
      <c r="I562"/>
      <c r="L562"/>
      <c r="M562"/>
      <c r="AX562" s="536" t="s">
        <v>8308</v>
      </c>
    </row>
    <row r="563" spans="1:50" ht="60" x14ac:dyDescent="0.25">
      <c r="A563"/>
      <c r="B563"/>
      <c r="C563"/>
      <c r="D563"/>
      <c r="E563"/>
      <c r="F563"/>
      <c r="G563"/>
      <c r="H563"/>
      <c r="I563"/>
      <c r="L563"/>
      <c r="M563"/>
      <c r="AX563" s="536" t="s">
        <v>8309</v>
      </c>
    </row>
    <row r="564" spans="1:50" ht="75" x14ac:dyDescent="0.25">
      <c r="A564"/>
      <c r="B564"/>
      <c r="C564"/>
      <c r="D564"/>
      <c r="E564"/>
      <c r="F564"/>
      <c r="G564"/>
      <c r="H564"/>
      <c r="I564"/>
      <c r="L564"/>
      <c r="M564"/>
      <c r="AX564" s="536" t="s">
        <v>8310</v>
      </c>
    </row>
    <row r="565" spans="1:50" ht="45" x14ac:dyDescent="0.25">
      <c r="A565"/>
      <c r="B565"/>
      <c r="C565"/>
      <c r="D565"/>
      <c r="E565"/>
      <c r="F565"/>
      <c r="G565"/>
      <c r="H565"/>
      <c r="I565"/>
      <c r="L565"/>
      <c r="M565"/>
      <c r="AX565" s="536" t="s">
        <v>6566</v>
      </c>
    </row>
    <row r="566" spans="1:50" ht="30" x14ac:dyDescent="0.25">
      <c r="A566"/>
      <c r="B566"/>
      <c r="C566"/>
      <c r="D566"/>
      <c r="E566"/>
      <c r="F566"/>
      <c r="G566"/>
      <c r="H566"/>
      <c r="I566"/>
      <c r="L566"/>
      <c r="M566"/>
      <c r="AX566" s="536" t="s">
        <v>8186</v>
      </c>
    </row>
    <row r="567" spans="1:50" ht="45" x14ac:dyDescent="0.25">
      <c r="A567"/>
      <c r="B567"/>
      <c r="C567"/>
      <c r="D567"/>
      <c r="E567"/>
      <c r="F567"/>
      <c r="G567"/>
      <c r="H567"/>
      <c r="I567"/>
      <c r="L567"/>
      <c r="M567"/>
      <c r="AX567" s="536" t="s">
        <v>6567</v>
      </c>
    </row>
    <row r="568" spans="1:50" ht="30" x14ac:dyDescent="0.25">
      <c r="A568"/>
      <c r="B568"/>
      <c r="C568"/>
      <c r="D568"/>
      <c r="E568"/>
      <c r="F568"/>
      <c r="G568"/>
      <c r="H568"/>
      <c r="I568"/>
      <c r="L568"/>
      <c r="M568"/>
      <c r="AX568" s="536" t="s">
        <v>8187</v>
      </c>
    </row>
    <row r="569" spans="1:50" ht="45" x14ac:dyDescent="0.25">
      <c r="A569"/>
      <c r="B569"/>
      <c r="C569"/>
      <c r="D569"/>
      <c r="E569"/>
      <c r="F569"/>
      <c r="G569"/>
      <c r="H569"/>
      <c r="I569"/>
      <c r="L569"/>
      <c r="M569"/>
      <c r="AX569" s="536" t="s">
        <v>6568</v>
      </c>
    </row>
    <row r="570" spans="1:50" ht="30" x14ac:dyDescent="0.25">
      <c r="A570"/>
      <c r="B570"/>
      <c r="C570"/>
      <c r="D570"/>
      <c r="E570"/>
      <c r="F570"/>
      <c r="G570"/>
      <c r="H570"/>
      <c r="I570"/>
      <c r="L570"/>
      <c r="M570"/>
      <c r="AX570" s="536" t="s">
        <v>8188</v>
      </c>
    </row>
    <row r="571" spans="1:50" ht="60" x14ac:dyDescent="0.25">
      <c r="A571"/>
      <c r="B571"/>
      <c r="C571"/>
      <c r="D571"/>
      <c r="E571"/>
      <c r="F571"/>
      <c r="G571"/>
      <c r="H571"/>
      <c r="I571"/>
      <c r="L571"/>
      <c r="M571"/>
      <c r="AX571" s="536" t="s">
        <v>5847</v>
      </c>
    </row>
    <row r="572" spans="1:50" ht="75" x14ac:dyDescent="0.25">
      <c r="A572"/>
      <c r="B572"/>
      <c r="C572"/>
      <c r="D572"/>
      <c r="E572"/>
      <c r="F572"/>
      <c r="G572"/>
      <c r="H572"/>
      <c r="I572"/>
      <c r="L572"/>
      <c r="M572"/>
      <c r="AX572" s="536" t="s">
        <v>4532</v>
      </c>
    </row>
    <row r="573" spans="1:50" ht="60" x14ac:dyDescent="0.25">
      <c r="A573"/>
      <c r="B573"/>
      <c r="C573"/>
      <c r="D573"/>
      <c r="E573"/>
      <c r="F573"/>
      <c r="G573"/>
      <c r="H573"/>
      <c r="I573"/>
      <c r="L573"/>
      <c r="M573"/>
      <c r="AX573" s="536" t="s">
        <v>4533</v>
      </c>
    </row>
    <row r="574" spans="1:50" ht="60" x14ac:dyDescent="0.25">
      <c r="A574"/>
      <c r="B574"/>
      <c r="C574"/>
      <c r="D574"/>
      <c r="E574"/>
      <c r="F574"/>
      <c r="G574"/>
      <c r="H574"/>
      <c r="I574"/>
      <c r="L574"/>
      <c r="M574"/>
      <c r="AX574" s="536" t="s">
        <v>5848</v>
      </c>
    </row>
    <row r="575" spans="1:50" ht="45" x14ac:dyDescent="0.25">
      <c r="A575"/>
      <c r="B575"/>
      <c r="C575"/>
      <c r="D575"/>
      <c r="E575"/>
      <c r="F575"/>
      <c r="G575"/>
      <c r="H575"/>
      <c r="I575"/>
      <c r="L575"/>
      <c r="M575"/>
      <c r="AX575" s="536" t="s">
        <v>5849</v>
      </c>
    </row>
    <row r="576" spans="1:50" ht="45" x14ac:dyDescent="0.25">
      <c r="A576"/>
      <c r="B576"/>
      <c r="C576"/>
      <c r="D576"/>
      <c r="E576"/>
      <c r="F576"/>
      <c r="G576"/>
      <c r="H576"/>
      <c r="I576"/>
      <c r="L576"/>
      <c r="M576"/>
      <c r="AX576" s="536" t="s">
        <v>5850</v>
      </c>
    </row>
    <row r="577" spans="1:50" ht="45" x14ac:dyDescent="0.25">
      <c r="A577"/>
      <c r="B577"/>
      <c r="C577"/>
      <c r="D577"/>
      <c r="E577"/>
      <c r="F577"/>
      <c r="G577"/>
      <c r="H577"/>
      <c r="I577"/>
      <c r="L577"/>
      <c r="M577"/>
      <c r="AX577" s="536" t="s">
        <v>5852</v>
      </c>
    </row>
    <row r="578" spans="1:50" ht="45" x14ac:dyDescent="0.25">
      <c r="A578"/>
      <c r="B578"/>
      <c r="C578"/>
      <c r="D578"/>
      <c r="E578"/>
      <c r="F578"/>
      <c r="G578"/>
      <c r="H578"/>
      <c r="I578"/>
      <c r="L578"/>
      <c r="M578"/>
      <c r="AX578" s="536" t="s">
        <v>5851</v>
      </c>
    </row>
    <row r="579" spans="1:50" ht="60" x14ac:dyDescent="0.25">
      <c r="A579"/>
      <c r="B579"/>
      <c r="C579"/>
      <c r="D579"/>
      <c r="E579"/>
      <c r="F579"/>
      <c r="G579"/>
      <c r="H579"/>
      <c r="I579"/>
      <c r="L579"/>
      <c r="M579"/>
      <c r="AX579" s="536" t="s">
        <v>4534</v>
      </c>
    </row>
    <row r="580" spans="1:50" ht="60" x14ac:dyDescent="0.25">
      <c r="A580"/>
      <c r="B580"/>
      <c r="C580"/>
      <c r="D580"/>
      <c r="E580"/>
      <c r="F580"/>
      <c r="G580"/>
      <c r="H580"/>
      <c r="I580"/>
      <c r="L580"/>
      <c r="M580"/>
      <c r="AX580" s="536" t="s">
        <v>4535</v>
      </c>
    </row>
    <row r="581" spans="1:50" ht="60" x14ac:dyDescent="0.25">
      <c r="A581"/>
      <c r="B581"/>
      <c r="C581"/>
      <c r="D581"/>
      <c r="E581"/>
      <c r="F581"/>
      <c r="G581"/>
      <c r="H581"/>
      <c r="I581"/>
      <c r="L581"/>
      <c r="M581"/>
      <c r="AX581" s="536" t="s">
        <v>4536</v>
      </c>
    </row>
    <row r="582" spans="1:50" ht="60" x14ac:dyDescent="0.25">
      <c r="A582"/>
      <c r="B582"/>
      <c r="C582"/>
      <c r="D582"/>
      <c r="E582"/>
      <c r="F582"/>
      <c r="G582"/>
      <c r="H582"/>
      <c r="I582"/>
      <c r="L582"/>
      <c r="M582"/>
      <c r="AX582" s="536" t="s">
        <v>5853</v>
      </c>
    </row>
    <row r="583" spans="1:50" ht="45" x14ac:dyDescent="0.25">
      <c r="A583"/>
      <c r="B583"/>
      <c r="C583"/>
      <c r="D583"/>
      <c r="E583"/>
      <c r="F583"/>
      <c r="G583"/>
      <c r="H583"/>
      <c r="I583"/>
      <c r="L583"/>
      <c r="M583"/>
      <c r="AX583" s="536" t="s">
        <v>5854</v>
      </c>
    </row>
    <row r="584" spans="1:50" ht="60" x14ac:dyDescent="0.25">
      <c r="A584"/>
      <c r="B584"/>
      <c r="C584"/>
      <c r="D584"/>
      <c r="E584"/>
      <c r="F584"/>
      <c r="G584"/>
      <c r="H584"/>
      <c r="I584"/>
      <c r="L584"/>
      <c r="M584"/>
      <c r="AX584" s="536" t="s">
        <v>4537</v>
      </c>
    </row>
    <row r="585" spans="1:50" ht="60" x14ac:dyDescent="0.25">
      <c r="A585"/>
      <c r="B585"/>
      <c r="C585"/>
      <c r="D585"/>
      <c r="E585"/>
      <c r="F585"/>
      <c r="G585"/>
      <c r="H585"/>
      <c r="I585"/>
      <c r="L585"/>
      <c r="M585"/>
      <c r="AX585" s="536" t="s">
        <v>4538</v>
      </c>
    </row>
    <row r="586" spans="1:50" ht="60" x14ac:dyDescent="0.25">
      <c r="A586"/>
      <c r="B586"/>
      <c r="C586"/>
      <c r="D586"/>
      <c r="E586"/>
      <c r="F586"/>
      <c r="G586"/>
      <c r="H586"/>
      <c r="I586"/>
      <c r="L586"/>
      <c r="M586"/>
      <c r="AX586" s="536" t="s">
        <v>5855</v>
      </c>
    </row>
    <row r="587" spans="1:50" ht="75" x14ac:dyDescent="0.25">
      <c r="A587"/>
      <c r="B587"/>
      <c r="C587"/>
      <c r="D587"/>
      <c r="E587"/>
      <c r="F587"/>
      <c r="G587"/>
      <c r="H587"/>
      <c r="I587"/>
      <c r="L587"/>
      <c r="M587"/>
      <c r="AX587" s="536" t="s">
        <v>8311</v>
      </c>
    </row>
    <row r="588" spans="1:50" ht="75" x14ac:dyDescent="0.25">
      <c r="A588"/>
      <c r="B588"/>
      <c r="C588"/>
      <c r="D588"/>
      <c r="E588"/>
      <c r="F588"/>
      <c r="G588"/>
      <c r="H588"/>
      <c r="I588"/>
      <c r="L588"/>
      <c r="M588"/>
      <c r="AX588" s="536" t="s">
        <v>8312</v>
      </c>
    </row>
    <row r="589" spans="1:50" ht="60" x14ac:dyDescent="0.25">
      <c r="A589"/>
      <c r="B589"/>
      <c r="C589"/>
      <c r="D589"/>
      <c r="E589"/>
      <c r="F589"/>
      <c r="G589"/>
      <c r="H589"/>
      <c r="I589"/>
      <c r="L589"/>
      <c r="M589"/>
      <c r="AX589" s="536" t="s">
        <v>8313</v>
      </c>
    </row>
    <row r="590" spans="1:50" ht="45" x14ac:dyDescent="0.25">
      <c r="A590"/>
      <c r="B590"/>
      <c r="C590"/>
      <c r="D590"/>
      <c r="E590"/>
      <c r="F590"/>
      <c r="G590"/>
      <c r="H590"/>
      <c r="I590"/>
      <c r="L590"/>
      <c r="M590"/>
      <c r="AX590" s="536" t="s">
        <v>6569</v>
      </c>
    </row>
    <row r="591" spans="1:50" ht="30" x14ac:dyDescent="0.25">
      <c r="A591"/>
      <c r="B591"/>
      <c r="C591"/>
      <c r="D591"/>
      <c r="E591"/>
      <c r="F591"/>
      <c r="G591"/>
      <c r="H591"/>
      <c r="I591"/>
      <c r="L591"/>
      <c r="M591"/>
      <c r="AX591" s="536" t="s">
        <v>8189</v>
      </c>
    </row>
    <row r="592" spans="1:50" ht="75" x14ac:dyDescent="0.25">
      <c r="A592"/>
      <c r="B592"/>
      <c r="C592"/>
      <c r="D592"/>
      <c r="E592"/>
      <c r="F592"/>
      <c r="G592"/>
      <c r="H592"/>
      <c r="I592"/>
      <c r="L592"/>
      <c r="M592"/>
      <c r="AX592" s="536" t="s">
        <v>4539</v>
      </c>
    </row>
    <row r="593" spans="1:50" ht="75" x14ac:dyDescent="0.25">
      <c r="A593"/>
      <c r="B593"/>
      <c r="C593"/>
      <c r="D593"/>
      <c r="E593"/>
      <c r="F593"/>
      <c r="G593"/>
      <c r="H593"/>
      <c r="I593"/>
      <c r="L593"/>
      <c r="M593"/>
      <c r="AX593" s="536" t="s">
        <v>5856</v>
      </c>
    </row>
    <row r="594" spans="1:50" ht="45" x14ac:dyDescent="0.25">
      <c r="A594"/>
      <c r="B594"/>
      <c r="C594"/>
      <c r="D594"/>
      <c r="E594"/>
      <c r="F594"/>
      <c r="G594"/>
      <c r="H594"/>
      <c r="I594"/>
      <c r="L594"/>
      <c r="M594"/>
      <c r="AX594" s="536" t="s">
        <v>5857</v>
      </c>
    </row>
    <row r="595" spans="1:50" ht="75" x14ac:dyDescent="0.25">
      <c r="A595"/>
      <c r="B595"/>
      <c r="C595"/>
      <c r="D595"/>
      <c r="E595"/>
      <c r="F595"/>
      <c r="G595"/>
      <c r="H595"/>
      <c r="I595"/>
      <c r="L595"/>
      <c r="M595"/>
      <c r="AX595" s="536" t="s">
        <v>4540</v>
      </c>
    </row>
    <row r="596" spans="1:50" ht="75" x14ac:dyDescent="0.25">
      <c r="A596"/>
      <c r="B596"/>
      <c r="C596"/>
      <c r="D596"/>
      <c r="E596"/>
      <c r="F596"/>
      <c r="G596"/>
      <c r="H596"/>
      <c r="I596"/>
      <c r="L596"/>
      <c r="M596"/>
      <c r="AX596" s="536" t="s">
        <v>4541</v>
      </c>
    </row>
    <row r="597" spans="1:50" ht="45" x14ac:dyDescent="0.25">
      <c r="A597"/>
      <c r="B597"/>
      <c r="C597"/>
      <c r="D597"/>
      <c r="E597"/>
      <c r="F597"/>
      <c r="G597"/>
      <c r="H597"/>
      <c r="I597"/>
      <c r="L597"/>
      <c r="M597"/>
      <c r="AX597" s="536" t="s">
        <v>6570</v>
      </c>
    </row>
    <row r="598" spans="1:50" ht="30" x14ac:dyDescent="0.25">
      <c r="A598"/>
      <c r="B598"/>
      <c r="C598"/>
      <c r="D598"/>
      <c r="E598"/>
      <c r="F598"/>
      <c r="G598"/>
      <c r="H598"/>
      <c r="I598"/>
      <c r="L598"/>
      <c r="M598"/>
      <c r="AX598" s="536" t="s">
        <v>8190</v>
      </c>
    </row>
    <row r="599" spans="1:50" ht="60" x14ac:dyDescent="0.25">
      <c r="A599"/>
      <c r="B599"/>
      <c r="C599"/>
      <c r="D599"/>
      <c r="E599"/>
      <c r="F599"/>
      <c r="G599"/>
      <c r="H599"/>
      <c r="I599"/>
      <c r="L599"/>
      <c r="M599"/>
      <c r="AX599" s="536" t="s">
        <v>5858</v>
      </c>
    </row>
    <row r="600" spans="1:50" ht="45" x14ac:dyDescent="0.25">
      <c r="A600"/>
      <c r="B600"/>
      <c r="C600"/>
      <c r="D600"/>
      <c r="E600"/>
      <c r="F600"/>
      <c r="G600"/>
      <c r="H600"/>
      <c r="I600"/>
      <c r="L600"/>
      <c r="M600"/>
      <c r="AX600" s="536" t="s">
        <v>5859</v>
      </c>
    </row>
    <row r="601" spans="1:50" ht="75" x14ac:dyDescent="0.25">
      <c r="A601"/>
      <c r="B601"/>
      <c r="C601"/>
      <c r="D601"/>
      <c r="E601"/>
      <c r="F601"/>
      <c r="G601"/>
      <c r="H601"/>
      <c r="I601"/>
      <c r="L601"/>
      <c r="M601"/>
      <c r="AX601" s="536" t="s">
        <v>4542</v>
      </c>
    </row>
    <row r="602" spans="1:50" ht="60" x14ac:dyDescent="0.25">
      <c r="A602"/>
      <c r="B602"/>
      <c r="C602"/>
      <c r="D602"/>
      <c r="E602"/>
      <c r="F602"/>
      <c r="G602"/>
      <c r="H602"/>
      <c r="I602"/>
      <c r="L602"/>
      <c r="M602"/>
      <c r="AX602" s="536" t="s">
        <v>4543</v>
      </c>
    </row>
    <row r="603" spans="1:50" ht="45" x14ac:dyDescent="0.25">
      <c r="A603"/>
      <c r="B603"/>
      <c r="C603"/>
      <c r="D603"/>
      <c r="E603"/>
      <c r="F603"/>
      <c r="G603"/>
      <c r="H603"/>
      <c r="I603"/>
      <c r="L603"/>
      <c r="M603"/>
      <c r="AX603" s="536" t="s">
        <v>6571</v>
      </c>
    </row>
    <row r="604" spans="1:50" ht="30" x14ac:dyDescent="0.25">
      <c r="A604"/>
      <c r="B604"/>
      <c r="C604"/>
      <c r="D604"/>
      <c r="E604"/>
      <c r="F604"/>
      <c r="G604"/>
      <c r="H604"/>
      <c r="I604"/>
      <c r="L604"/>
      <c r="M604"/>
      <c r="AX604" s="536" t="s">
        <v>8191</v>
      </c>
    </row>
    <row r="605" spans="1:50" ht="60" x14ac:dyDescent="0.25">
      <c r="A605"/>
      <c r="B605"/>
      <c r="C605"/>
      <c r="D605"/>
      <c r="E605"/>
      <c r="F605"/>
      <c r="G605"/>
      <c r="H605"/>
      <c r="I605"/>
      <c r="L605"/>
      <c r="M605"/>
      <c r="AX605" s="536" t="s">
        <v>5860</v>
      </c>
    </row>
    <row r="606" spans="1:50" ht="60" x14ac:dyDescent="0.25">
      <c r="A606"/>
      <c r="B606"/>
      <c r="C606"/>
      <c r="D606"/>
      <c r="E606"/>
      <c r="F606"/>
      <c r="G606"/>
      <c r="H606"/>
      <c r="I606"/>
      <c r="L606"/>
      <c r="M606"/>
      <c r="AX606" s="536" t="s">
        <v>4544</v>
      </c>
    </row>
    <row r="607" spans="1:50" ht="60" x14ac:dyDescent="0.25">
      <c r="A607"/>
      <c r="B607"/>
      <c r="C607"/>
      <c r="D607"/>
      <c r="E607"/>
      <c r="F607"/>
      <c r="G607"/>
      <c r="H607"/>
      <c r="I607"/>
      <c r="L607"/>
      <c r="M607"/>
      <c r="AX607" s="536" t="s">
        <v>5861</v>
      </c>
    </row>
    <row r="608" spans="1:50" ht="45" x14ac:dyDescent="0.25">
      <c r="A608"/>
      <c r="B608"/>
      <c r="C608"/>
      <c r="D608"/>
      <c r="E608"/>
      <c r="F608"/>
      <c r="G608"/>
      <c r="H608"/>
      <c r="I608"/>
      <c r="L608"/>
      <c r="M608"/>
      <c r="AX608" s="536" t="s">
        <v>5862</v>
      </c>
    </row>
    <row r="609" spans="1:50" ht="60" x14ac:dyDescent="0.25">
      <c r="A609"/>
      <c r="B609"/>
      <c r="C609"/>
      <c r="D609"/>
      <c r="E609"/>
      <c r="F609"/>
      <c r="G609"/>
      <c r="H609"/>
      <c r="I609"/>
      <c r="L609"/>
      <c r="M609"/>
      <c r="AX609" s="536" t="s">
        <v>4545</v>
      </c>
    </row>
    <row r="610" spans="1:50" ht="45" x14ac:dyDescent="0.25">
      <c r="A610"/>
      <c r="B610"/>
      <c r="C610"/>
      <c r="D610"/>
      <c r="E610"/>
      <c r="F610"/>
      <c r="G610"/>
      <c r="H610"/>
      <c r="I610"/>
      <c r="L610"/>
      <c r="M610"/>
      <c r="AX610" s="536" t="s">
        <v>5863</v>
      </c>
    </row>
    <row r="611" spans="1:50" ht="60" x14ac:dyDescent="0.25">
      <c r="A611"/>
      <c r="B611"/>
      <c r="C611"/>
      <c r="D611"/>
      <c r="E611"/>
      <c r="F611"/>
      <c r="G611"/>
      <c r="H611"/>
      <c r="I611"/>
      <c r="L611"/>
      <c r="M611"/>
      <c r="AX611" s="536" t="s">
        <v>4546</v>
      </c>
    </row>
    <row r="612" spans="1:50" ht="75" x14ac:dyDescent="0.25">
      <c r="A612"/>
      <c r="B612"/>
      <c r="C612"/>
      <c r="D612"/>
      <c r="E612"/>
      <c r="F612"/>
      <c r="G612"/>
      <c r="H612"/>
      <c r="I612"/>
      <c r="L612"/>
      <c r="M612"/>
      <c r="AX612" s="538" t="s">
        <v>4547</v>
      </c>
    </row>
    <row r="613" spans="1:50" ht="60" x14ac:dyDescent="0.25">
      <c r="A613"/>
      <c r="B613"/>
      <c r="C613"/>
      <c r="D613"/>
      <c r="E613"/>
      <c r="F613"/>
      <c r="G613"/>
      <c r="H613"/>
      <c r="I613"/>
      <c r="L613"/>
      <c r="M613"/>
      <c r="AX613" s="536" t="s">
        <v>8314</v>
      </c>
    </row>
    <row r="614" spans="1:50" ht="60" x14ac:dyDescent="0.25">
      <c r="A614"/>
      <c r="B614"/>
      <c r="C614"/>
      <c r="D614"/>
      <c r="E614"/>
      <c r="F614"/>
      <c r="G614"/>
      <c r="H614"/>
      <c r="I614"/>
      <c r="L614"/>
      <c r="M614"/>
      <c r="AX614" s="536" t="s">
        <v>8315</v>
      </c>
    </row>
    <row r="615" spans="1:50" ht="45" x14ac:dyDescent="0.25">
      <c r="A615"/>
      <c r="B615"/>
      <c r="C615"/>
      <c r="D615"/>
      <c r="E615"/>
      <c r="F615"/>
      <c r="G615"/>
      <c r="H615"/>
      <c r="I615"/>
      <c r="L615"/>
      <c r="M615"/>
      <c r="AX615" s="536" t="s">
        <v>6572</v>
      </c>
    </row>
    <row r="616" spans="1:50" ht="30" x14ac:dyDescent="0.25">
      <c r="A616"/>
      <c r="B616"/>
      <c r="C616"/>
      <c r="D616"/>
      <c r="E616"/>
      <c r="F616"/>
      <c r="G616"/>
      <c r="H616"/>
      <c r="I616"/>
      <c r="L616"/>
      <c r="M616"/>
      <c r="AX616" s="536" t="s">
        <v>8192</v>
      </c>
    </row>
    <row r="617" spans="1:50" ht="45" x14ac:dyDescent="0.25">
      <c r="A617"/>
      <c r="B617"/>
      <c r="C617"/>
      <c r="D617"/>
      <c r="E617"/>
      <c r="F617"/>
      <c r="G617"/>
      <c r="H617"/>
      <c r="I617"/>
      <c r="L617"/>
      <c r="M617"/>
      <c r="AX617" s="536" t="s">
        <v>6573</v>
      </c>
    </row>
    <row r="618" spans="1:50" ht="30" x14ac:dyDescent="0.25">
      <c r="A618"/>
      <c r="B618"/>
      <c r="C618"/>
      <c r="D618"/>
      <c r="E618"/>
      <c r="F618"/>
      <c r="G618"/>
      <c r="H618"/>
      <c r="I618"/>
      <c r="L618"/>
      <c r="M618"/>
      <c r="AX618" s="536" t="s">
        <v>8193</v>
      </c>
    </row>
    <row r="619" spans="1:50" ht="45" x14ac:dyDescent="0.25">
      <c r="A619"/>
      <c r="B619"/>
      <c r="C619"/>
      <c r="D619"/>
      <c r="E619"/>
      <c r="F619"/>
      <c r="G619"/>
      <c r="H619"/>
      <c r="I619"/>
      <c r="L619"/>
      <c r="M619"/>
      <c r="AX619" s="536" t="s">
        <v>6574</v>
      </c>
    </row>
    <row r="620" spans="1:50" ht="30" x14ac:dyDescent="0.25">
      <c r="A620"/>
      <c r="B620"/>
      <c r="C620"/>
      <c r="D620"/>
      <c r="E620"/>
      <c r="F620"/>
      <c r="G620"/>
      <c r="H620"/>
      <c r="I620"/>
      <c r="L620"/>
      <c r="M620"/>
      <c r="AX620" s="536" t="s">
        <v>8194</v>
      </c>
    </row>
    <row r="621" spans="1:50" ht="60" x14ac:dyDescent="0.25">
      <c r="A621"/>
      <c r="B621"/>
      <c r="C621"/>
      <c r="D621"/>
      <c r="E621"/>
      <c r="F621"/>
      <c r="G621"/>
      <c r="H621"/>
      <c r="I621"/>
      <c r="L621"/>
      <c r="M621"/>
      <c r="AX621" s="536" t="s">
        <v>4553</v>
      </c>
    </row>
    <row r="622" spans="1:50" ht="60" x14ac:dyDescent="0.25">
      <c r="A622"/>
      <c r="B622"/>
      <c r="C622"/>
      <c r="D622"/>
      <c r="E622"/>
      <c r="F622"/>
      <c r="G622"/>
      <c r="H622"/>
      <c r="I622"/>
      <c r="L622"/>
      <c r="M622"/>
      <c r="AX622" s="536" t="s">
        <v>4554</v>
      </c>
    </row>
    <row r="623" spans="1:50" ht="60" x14ac:dyDescent="0.25">
      <c r="A623"/>
      <c r="B623"/>
      <c r="C623"/>
      <c r="D623"/>
      <c r="E623"/>
      <c r="F623"/>
      <c r="G623"/>
      <c r="H623"/>
      <c r="I623"/>
      <c r="L623"/>
      <c r="M623"/>
      <c r="AX623" s="536" t="s">
        <v>5866</v>
      </c>
    </row>
    <row r="624" spans="1:50" ht="60" x14ac:dyDescent="0.25">
      <c r="A624"/>
      <c r="B624"/>
      <c r="C624"/>
      <c r="D624"/>
      <c r="E624"/>
      <c r="F624"/>
      <c r="G624"/>
      <c r="H624"/>
      <c r="I624"/>
      <c r="L624"/>
      <c r="M624"/>
      <c r="AX624" s="536" t="s">
        <v>5865</v>
      </c>
    </row>
    <row r="625" spans="1:50" ht="75" x14ac:dyDescent="0.25">
      <c r="A625"/>
      <c r="B625"/>
      <c r="C625"/>
      <c r="D625"/>
      <c r="E625"/>
      <c r="F625"/>
      <c r="G625"/>
      <c r="H625"/>
      <c r="I625"/>
      <c r="L625"/>
      <c r="M625"/>
      <c r="AX625" s="536" t="s">
        <v>8316</v>
      </c>
    </row>
    <row r="626" spans="1:50" ht="60" x14ac:dyDescent="0.25">
      <c r="A626"/>
      <c r="B626"/>
      <c r="C626"/>
      <c r="D626"/>
      <c r="E626"/>
      <c r="F626"/>
      <c r="G626"/>
      <c r="H626"/>
      <c r="I626"/>
      <c r="L626"/>
      <c r="M626"/>
      <c r="AX626" s="536" t="s">
        <v>8317</v>
      </c>
    </row>
    <row r="627" spans="1:50" ht="45" x14ac:dyDescent="0.25">
      <c r="A627"/>
      <c r="B627"/>
      <c r="C627"/>
      <c r="D627"/>
      <c r="E627"/>
      <c r="F627"/>
      <c r="G627"/>
      <c r="H627"/>
      <c r="I627"/>
      <c r="L627"/>
      <c r="M627"/>
      <c r="AX627" s="536" t="s">
        <v>8318</v>
      </c>
    </row>
    <row r="628" spans="1:50" ht="45" x14ac:dyDescent="0.25">
      <c r="A628"/>
      <c r="B628"/>
      <c r="C628"/>
      <c r="D628"/>
      <c r="E628"/>
      <c r="F628"/>
      <c r="G628"/>
      <c r="H628"/>
      <c r="I628"/>
      <c r="L628"/>
      <c r="M628"/>
      <c r="AX628" s="536" t="s">
        <v>6575</v>
      </c>
    </row>
    <row r="629" spans="1:50" ht="30" x14ac:dyDescent="0.25">
      <c r="A629"/>
      <c r="B629"/>
      <c r="C629"/>
      <c r="D629"/>
      <c r="E629"/>
      <c r="F629"/>
      <c r="G629"/>
      <c r="H629"/>
      <c r="I629"/>
      <c r="L629"/>
      <c r="M629"/>
      <c r="AX629" s="536" t="s">
        <v>8195</v>
      </c>
    </row>
    <row r="630" spans="1:50" ht="60" x14ac:dyDescent="0.25">
      <c r="A630"/>
      <c r="B630"/>
      <c r="C630"/>
      <c r="D630"/>
      <c r="E630"/>
      <c r="F630"/>
      <c r="G630"/>
      <c r="H630"/>
      <c r="I630"/>
      <c r="L630"/>
      <c r="M630"/>
      <c r="AX630" s="536" t="s">
        <v>4555</v>
      </c>
    </row>
    <row r="631" spans="1:50" ht="75" x14ac:dyDescent="0.25">
      <c r="A631"/>
      <c r="B631"/>
      <c r="C631"/>
      <c r="D631"/>
      <c r="E631"/>
      <c r="F631"/>
      <c r="G631"/>
      <c r="H631"/>
      <c r="I631"/>
      <c r="L631"/>
      <c r="M631"/>
      <c r="AX631" s="536" t="s">
        <v>4557</v>
      </c>
    </row>
    <row r="632" spans="1:50" ht="75" x14ac:dyDescent="0.25">
      <c r="A632"/>
      <c r="B632"/>
      <c r="C632"/>
      <c r="D632"/>
      <c r="E632"/>
      <c r="F632"/>
      <c r="G632"/>
      <c r="H632"/>
      <c r="I632"/>
      <c r="L632"/>
      <c r="M632"/>
      <c r="AX632" s="536" t="s">
        <v>4556</v>
      </c>
    </row>
    <row r="633" spans="1:50" ht="60" x14ac:dyDescent="0.25">
      <c r="A633"/>
      <c r="B633"/>
      <c r="C633"/>
      <c r="D633"/>
      <c r="E633"/>
      <c r="F633"/>
      <c r="G633"/>
      <c r="H633"/>
      <c r="I633"/>
      <c r="L633"/>
      <c r="M633"/>
      <c r="AX633" s="536" t="s">
        <v>4558</v>
      </c>
    </row>
    <row r="634" spans="1:50" ht="45" x14ac:dyDescent="0.25">
      <c r="A634"/>
      <c r="B634"/>
      <c r="C634"/>
      <c r="D634"/>
      <c r="E634"/>
      <c r="F634"/>
      <c r="G634"/>
      <c r="H634"/>
      <c r="I634"/>
      <c r="L634"/>
      <c r="M634"/>
      <c r="AX634" s="536" t="s">
        <v>8319</v>
      </c>
    </row>
    <row r="635" spans="1:50" ht="60" x14ac:dyDescent="0.25">
      <c r="A635"/>
      <c r="B635"/>
      <c r="C635"/>
      <c r="D635"/>
      <c r="E635"/>
      <c r="F635"/>
      <c r="G635"/>
      <c r="H635"/>
      <c r="I635"/>
      <c r="L635"/>
      <c r="M635"/>
      <c r="AX635" s="536" t="s">
        <v>8320</v>
      </c>
    </row>
    <row r="636" spans="1:50" ht="45" x14ac:dyDescent="0.25">
      <c r="A636"/>
      <c r="B636"/>
      <c r="C636"/>
      <c r="D636"/>
      <c r="E636"/>
      <c r="F636"/>
      <c r="G636"/>
      <c r="H636"/>
      <c r="I636"/>
      <c r="L636"/>
      <c r="M636"/>
      <c r="AX636" s="536" t="s">
        <v>6576</v>
      </c>
    </row>
    <row r="637" spans="1:50" ht="30" x14ac:dyDescent="0.25">
      <c r="A637"/>
      <c r="B637"/>
      <c r="C637"/>
      <c r="D637"/>
      <c r="E637"/>
      <c r="F637"/>
      <c r="G637"/>
      <c r="H637"/>
      <c r="I637"/>
      <c r="L637"/>
      <c r="M637"/>
      <c r="AX637" s="536" t="s">
        <v>8196</v>
      </c>
    </row>
    <row r="638" spans="1:50" ht="45" x14ac:dyDescent="0.25">
      <c r="A638"/>
      <c r="B638"/>
      <c r="C638"/>
      <c r="D638"/>
      <c r="E638"/>
      <c r="F638"/>
      <c r="G638"/>
      <c r="H638"/>
      <c r="I638"/>
      <c r="L638"/>
      <c r="M638"/>
      <c r="AX638" s="536" t="s">
        <v>6577</v>
      </c>
    </row>
    <row r="639" spans="1:50" ht="30" x14ac:dyDescent="0.25">
      <c r="A639"/>
      <c r="B639"/>
      <c r="C639"/>
      <c r="D639"/>
      <c r="E639"/>
      <c r="F639"/>
      <c r="G639"/>
      <c r="H639"/>
      <c r="I639"/>
      <c r="L639"/>
      <c r="M639"/>
      <c r="AX639" s="536" t="s">
        <v>8197</v>
      </c>
    </row>
    <row r="640" spans="1:50" ht="45" x14ac:dyDescent="0.25">
      <c r="A640"/>
      <c r="B640"/>
      <c r="C640"/>
      <c r="D640"/>
      <c r="E640"/>
      <c r="F640"/>
      <c r="G640"/>
      <c r="H640"/>
      <c r="I640"/>
      <c r="L640"/>
      <c r="M640"/>
      <c r="AX640" s="536" t="s">
        <v>6578</v>
      </c>
    </row>
    <row r="641" spans="1:50" ht="30" x14ac:dyDescent="0.25">
      <c r="A641"/>
      <c r="B641"/>
      <c r="C641"/>
      <c r="D641"/>
      <c r="E641"/>
      <c r="F641"/>
      <c r="G641"/>
      <c r="H641"/>
      <c r="I641"/>
      <c r="L641"/>
      <c r="M641"/>
      <c r="AX641" s="536" t="s">
        <v>8198</v>
      </c>
    </row>
    <row r="642" spans="1:50" ht="45" x14ac:dyDescent="0.25">
      <c r="A642"/>
      <c r="B642"/>
      <c r="C642"/>
      <c r="D642"/>
      <c r="E642"/>
      <c r="F642"/>
      <c r="G642"/>
      <c r="H642"/>
      <c r="I642"/>
      <c r="L642"/>
      <c r="M642"/>
      <c r="AX642" s="536" t="s">
        <v>6579</v>
      </c>
    </row>
    <row r="643" spans="1:50" ht="30" x14ac:dyDescent="0.25">
      <c r="A643"/>
      <c r="B643"/>
      <c r="C643"/>
      <c r="D643"/>
      <c r="E643"/>
      <c r="F643"/>
      <c r="G643"/>
      <c r="H643"/>
      <c r="I643"/>
      <c r="L643"/>
      <c r="M643"/>
      <c r="AX643" s="536" t="s">
        <v>8199</v>
      </c>
    </row>
    <row r="644" spans="1:50" ht="45" x14ac:dyDescent="0.25">
      <c r="A644"/>
      <c r="B644"/>
      <c r="C644"/>
      <c r="D644"/>
      <c r="E644"/>
      <c r="F644"/>
      <c r="G644"/>
      <c r="H644"/>
      <c r="I644"/>
      <c r="L644"/>
      <c r="M644"/>
      <c r="AX644" s="536" t="s">
        <v>6580</v>
      </c>
    </row>
    <row r="645" spans="1:50" ht="30" x14ac:dyDescent="0.25">
      <c r="A645"/>
      <c r="B645"/>
      <c r="C645"/>
      <c r="D645"/>
      <c r="E645"/>
      <c r="F645"/>
      <c r="G645"/>
      <c r="H645"/>
      <c r="I645"/>
      <c r="L645"/>
      <c r="M645"/>
      <c r="AX645" s="536" t="s">
        <v>8200</v>
      </c>
    </row>
    <row r="646" spans="1:50" ht="45" x14ac:dyDescent="0.25">
      <c r="A646"/>
      <c r="B646"/>
      <c r="C646"/>
      <c r="D646"/>
      <c r="E646"/>
      <c r="F646"/>
      <c r="G646"/>
      <c r="H646"/>
      <c r="I646"/>
      <c r="L646"/>
      <c r="M646"/>
      <c r="AX646" s="536" t="s">
        <v>6581</v>
      </c>
    </row>
    <row r="647" spans="1:50" ht="30" x14ac:dyDescent="0.25">
      <c r="A647"/>
      <c r="B647"/>
      <c r="C647"/>
      <c r="D647"/>
      <c r="E647"/>
      <c r="F647"/>
      <c r="G647"/>
      <c r="H647"/>
      <c r="I647"/>
      <c r="L647"/>
      <c r="M647"/>
      <c r="AX647" s="536" t="s">
        <v>8201</v>
      </c>
    </row>
    <row r="648" spans="1:50" ht="45" x14ac:dyDescent="0.25">
      <c r="A648"/>
      <c r="B648"/>
      <c r="C648"/>
      <c r="D648"/>
      <c r="E648"/>
      <c r="F648"/>
      <c r="G648"/>
      <c r="H648"/>
      <c r="I648"/>
      <c r="L648"/>
      <c r="M648"/>
      <c r="AX648" s="536" t="s">
        <v>6582</v>
      </c>
    </row>
    <row r="649" spans="1:50" ht="30" x14ac:dyDescent="0.25">
      <c r="A649"/>
      <c r="B649"/>
      <c r="C649"/>
      <c r="D649"/>
      <c r="E649"/>
      <c r="F649"/>
      <c r="G649"/>
      <c r="H649"/>
      <c r="I649"/>
      <c r="L649"/>
      <c r="M649"/>
      <c r="AX649" s="536" t="s">
        <v>8202</v>
      </c>
    </row>
    <row r="650" spans="1:50" ht="45" x14ac:dyDescent="0.25">
      <c r="A650"/>
      <c r="B650"/>
      <c r="C650"/>
      <c r="D650"/>
      <c r="E650"/>
      <c r="F650"/>
      <c r="G650"/>
      <c r="H650"/>
      <c r="I650"/>
      <c r="L650"/>
      <c r="M650"/>
      <c r="AX650" s="536" t="s">
        <v>6583</v>
      </c>
    </row>
    <row r="651" spans="1:50" ht="30" x14ac:dyDescent="0.25">
      <c r="A651"/>
      <c r="B651"/>
      <c r="C651"/>
      <c r="D651"/>
      <c r="E651"/>
      <c r="F651"/>
      <c r="G651"/>
      <c r="H651"/>
      <c r="I651"/>
      <c r="L651"/>
      <c r="M651"/>
      <c r="AX651" s="536" t="s">
        <v>8203</v>
      </c>
    </row>
    <row r="652" spans="1:50" ht="60" x14ac:dyDescent="0.25">
      <c r="A652"/>
      <c r="B652"/>
      <c r="C652"/>
      <c r="D652"/>
      <c r="E652"/>
      <c r="F652"/>
      <c r="G652"/>
      <c r="H652"/>
      <c r="I652"/>
      <c r="L652"/>
      <c r="M652"/>
      <c r="AX652" s="536" t="s">
        <v>4569</v>
      </c>
    </row>
    <row r="653" spans="1:50" ht="60" x14ac:dyDescent="0.25">
      <c r="A653"/>
      <c r="B653"/>
      <c r="C653"/>
      <c r="D653"/>
      <c r="E653"/>
      <c r="F653"/>
      <c r="G653"/>
      <c r="H653"/>
      <c r="I653"/>
      <c r="L653"/>
      <c r="M653"/>
      <c r="AX653" s="536" t="s">
        <v>4570</v>
      </c>
    </row>
    <row r="654" spans="1:50" ht="75" x14ac:dyDescent="0.25">
      <c r="A654"/>
      <c r="B654"/>
      <c r="C654"/>
      <c r="D654"/>
      <c r="E654"/>
      <c r="F654"/>
      <c r="G654"/>
      <c r="H654"/>
      <c r="I654"/>
      <c r="L654"/>
      <c r="M654"/>
      <c r="AX654" s="536" t="s">
        <v>4571</v>
      </c>
    </row>
    <row r="655" spans="1:50" ht="75" x14ac:dyDescent="0.25">
      <c r="A655"/>
      <c r="B655"/>
      <c r="C655"/>
      <c r="D655"/>
      <c r="E655"/>
      <c r="F655"/>
      <c r="G655"/>
      <c r="H655"/>
      <c r="I655"/>
      <c r="L655"/>
      <c r="M655"/>
      <c r="AX655" s="536" t="s">
        <v>4572</v>
      </c>
    </row>
    <row r="656" spans="1:50" ht="60" x14ac:dyDescent="0.25">
      <c r="A656"/>
      <c r="B656"/>
      <c r="C656"/>
      <c r="D656"/>
      <c r="E656"/>
      <c r="F656"/>
      <c r="G656"/>
      <c r="H656"/>
      <c r="I656"/>
      <c r="L656"/>
      <c r="M656"/>
      <c r="AX656" s="536" t="s">
        <v>4573</v>
      </c>
    </row>
    <row r="657" spans="1:50" ht="60" x14ac:dyDescent="0.25">
      <c r="A657"/>
      <c r="B657"/>
      <c r="C657"/>
      <c r="D657"/>
      <c r="E657"/>
      <c r="F657"/>
      <c r="G657"/>
      <c r="H657"/>
      <c r="I657"/>
      <c r="L657"/>
      <c r="M657"/>
      <c r="AX657" s="536" t="s">
        <v>4574</v>
      </c>
    </row>
    <row r="658" spans="1:50" ht="45" x14ac:dyDescent="0.25">
      <c r="A658"/>
      <c r="B658"/>
      <c r="C658"/>
      <c r="D658"/>
      <c r="E658"/>
      <c r="F658"/>
      <c r="G658"/>
      <c r="H658"/>
      <c r="I658"/>
      <c r="L658"/>
      <c r="M658"/>
      <c r="AX658" s="536" t="s">
        <v>5878</v>
      </c>
    </row>
    <row r="659" spans="1:50" ht="60" x14ac:dyDescent="0.25">
      <c r="A659"/>
      <c r="B659"/>
      <c r="C659"/>
      <c r="D659"/>
      <c r="E659"/>
      <c r="F659"/>
      <c r="G659"/>
      <c r="H659"/>
      <c r="I659"/>
      <c r="L659"/>
      <c r="M659"/>
      <c r="AX659" s="536" t="s">
        <v>8321</v>
      </c>
    </row>
    <row r="660" spans="1:50" ht="45" x14ac:dyDescent="0.25">
      <c r="A660"/>
      <c r="B660"/>
      <c r="C660"/>
      <c r="D660"/>
      <c r="E660"/>
      <c r="F660"/>
      <c r="G660"/>
      <c r="H660"/>
      <c r="I660"/>
      <c r="L660"/>
      <c r="M660"/>
      <c r="AX660" s="536" t="s">
        <v>6584</v>
      </c>
    </row>
    <row r="661" spans="1:50" ht="30" x14ac:dyDescent="0.25">
      <c r="A661"/>
      <c r="B661"/>
      <c r="C661"/>
      <c r="D661"/>
      <c r="E661"/>
      <c r="F661"/>
      <c r="G661"/>
      <c r="H661"/>
      <c r="I661"/>
      <c r="L661"/>
      <c r="M661"/>
      <c r="AX661" s="536" t="s">
        <v>8204</v>
      </c>
    </row>
    <row r="662" spans="1:50" ht="45" x14ac:dyDescent="0.25">
      <c r="A662"/>
      <c r="B662"/>
      <c r="C662"/>
      <c r="D662"/>
      <c r="E662"/>
      <c r="F662"/>
      <c r="G662"/>
      <c r="H662"/>
      <c r="I662"/>
      <c r="L662"/>
      <c r="M662"/>
      <c r="AX662" s="536" t="s">
        <v>6585</v>
      </c>
    </row>
    <row r="663" spans="1:50" ht="30" x14ac:dyDescent="0.25">
      <c r="A663"/>
      <c r="B663"/>
      <c r="C663"/>
      <c r="D663"/>
      <c r="E663"/>
      <c r="F663"/>
      <c r="G663"/>
      <c r="H663"/>
      <c r="I663"/>
      <c r="L663"/>
      <c r="M663"/>
      <c r="AX663" s="536" t="s">
        <v>8205</v>
      </c>
    </row>
    <row r="664" spans="1:50" ht="45" x14ac:dyDescent="0.25">
      <c r="A664"/>
      <c r="B664"/>
      <c r="C664"/>
      <c r="D664"/>
      <c r="E664"/>
      <c r="F664"/>
      <c r="G664"/>
      <c r="H664"/>
      <c r="I664"/>
      <c r="L664"/>
      <c r="M664"/>
      <c r="AX664" s="536" t="s">
        <v>6586</v>
      </c>
    </row>
    <row r="665" spans="1:50" ht="30" x14ac:dyDescent="0.25">
      <c r="A665"/>
      <c r="B665"/>
      <c r="C665"/>
      <c r="D665"/>
      <c r="E665"/>
      <c r="F665"/>
      <c r="G665"/>
      <c r="H665"/>
      <c r="I665"/>
      <c r="L665"/>
      <c r="M665"/>
      <c r="AX665" s="536" t="s">
        <v>8206</v>
      </c>
    </row>
    <row r="666" spans="1:50" ht="75" x14ac:dyDescent="0.25">
      <c r="A666"/>
      <c r="B666"/>
      <c r="C666"/>
      <c r="D666"/>
      <c r="E666"/>
      <c r="F666"/>
      <c r="G666"/>
      <c r="H666"/>
      <c r="I666"/>
      <c r="L666"/>
      <c r="M666"/>
      <c r="AX666" s="536" t="s">
        <v>5883</v>
      </c>
    </row>
    <row r="667" spans="1:50" ht="75" x14ac:dyDescent="0.25">
      <c r="A667"/>
      <c r="B667"/>
      <c r="C667"/>
      <c r="D667"/>
      <c r="E667"/>
      <c r="F667"/>
      <c r="G667"/>
      <c r="H667"/>
      <c r="I667"/>
      <c r="L667"/>
      <c r="M667"/>
      <c r="AX667" s="536" t="s">
        <v>5884</v>
      </c>
    </row>
    <row r="668" spans="1:50" ht="60" x14ac:dyDescent="0.25">
      <c r="A668"/>
      <c r="B668"/>
      <c r="C668"/>
      <c r="D668"/>
      <c r="E668"/>
      <c r="F668"/>
      <c r="G668"/>
      <c r="H668"/>
      <c r="I668"/>
      <c r="L668"/>
      <c r="M668"/>
      <c r="AX668" s="536" t="s">
        <v>4577</v>
      </c>
    </row>
    <row r="669" spans="1:50" ht="60" x14ac:dyDescent="0.25">
      <c r="A669"/>
      <c r="B669"/>
      <c r="C669"/>
      <c r="D669"/>
      <c r="E669"/>
      <c r="F669"/>
      <c r="G669"/>
      <c r="H669"/>
      <c r="I669"/>
      <c r="L669"/>
      <c r="M669"/>
      <c r="AX669" s="536" t="s">
        <v>5885</v>
      </c>
    </row>
    <row r="670" spans="1:50" ht="45" x14ac:dyDescent="0.25">
      <c r="A670"/>
      <c r="B670"/>
      <c r="C670"/>
      <c r="D670"/>
      <c r="E670"/>
      <c r="F670"/>
      <c r="G670"/>
      <c r="H670"/>
      <c r="I670"/>
      <c r="L670"/>
      <c r="M670"/>
      <c r="AX670" s="536" t="s">
        <v>5887</v>
      </c>
    </row>
    <row r="671" spans="1:50" ht="45" x14ac:dyDescent="0.25">
      <c r="A671"/>
      <c r="B671"/>
      <c r="C671"/>
      <c r="D671"/>
      <c r="E671"/>
      <c r="F671"/>
      <c r="G671"/>
      <c r="H671"/>
      <c r="I671"/>
      <c r="L671"/>
      <c r="M671"/>
      <c r="AX671" s="536" t="s">
        <v>6587</v>
      </c>
    </row>
    <row r="672" spans="1:50" ht="30" x14ac:dyDescent="0.25">
      <c r="A672"/>
      <c r="B672"/>
      <c r="C672"/>
      <c r="D672"/>
      <c r="E672"/>
      <c r="F672"/>
      <c r="G672"/>
      <c r="H672"/>
      <c r="I672"/>
      <c r="L672"/>
      <c r="M672"/>
      <c r="AX672" s="536" t="s">
        <v>8207</v>
      </c>
    </row>
    <row r="673" spans="1:50" ht="45" x14ac:dyDescent="0.25">
      <c r="A673"/>
      <c r="B673"/>
      <c r="C673"/>
      <c r="D673"/>
      <c r="E673"/>
      <c r="F673"/>
      <c r="G673"/>
      <c r="H673"/>
      <c r="I673"/>
      <c r="L673"/>
      <c r="M673"/>
      <c r="AX673" s="536" t="s">
        <v>6588</v>
      </c>
    </row>
    <row r="674" spans="1:50" ht="30" x14ac:dyDescent="0.25">
      <c r="A674"/>
      <c r="B674"/>
      <c r="C674"/>
      <c r="D674"/>
      <c r="E674"/>
      <c r="F674"/>
      <c r="G674"/>
      <c r="H674"/>
      <c r="I674"/>
      <c r="L674"/>
      <c r="M674"/>
      <c r="AX674" s="536" t="s">
        <v>8208</v>
      </c>
    </row>
    <row r="675" spans="1:50" ht="60" x14ac:dyDescent="0.25">
      <c r="A675"/>
      <c r="B675"/>
      <c r="C675"/>
      <c r="D675"/>
      <c r="E675"/>
      <c r="F675"/>
      <c r="G675"/>
      <c r="H675"/>
      <c r="I675"/>
      <c r="L675"/>
      <c r="M675"/>
      <c r="AX675" s="536" t="s">
        <v>4579</v>
      </c>
    </row>
    <row r="676" spans="1:50" ht="60" x14ac:dyDescent="0.25">
      <c r="A676"/>
      <c r="B676"/>
      <c r="C676"/>
      <c r="D676"/>
      <c r="E676"/>
      <c r="F676"/>
      <c r="G676"/>
      <c r="H676"/>
      <c r="I676"/>
      <c r="L676"/>
      <c r="M676"/>
      <c r="AX676" s="536" t="s">
        <v>4580</v>
      </c>
    </row>
    <row r="677" spans="1:50" ht="45" x14ac:dyDescent="0.25">
      <c r="A677"/>
      <c r="B677"/>
      <c r="C677"/>
      <c r="D677"/>
      <c r="E677"/>
      <c r="F677"/>
      <c r="G677"/>
      <c r="H677"/>
      <c r="I677"/>
      <c r="L677"/>
      <c r="M677"/>
      <c r="AX677" s="536" t="s">
        <v>4581</v>
      </c>
    </row>
    <row r="678" spans="1:50" ht="60" x14ac:dyDescent="0.25">
      <c r="A678"/>
      <c r="B678"/>
      <c r="C678"/>
      <c r="D678"/>
      <c r="E678"/>
      <c r="F678"/>
      <c r="G678"/>
      <c r="H678"/>
      <c r="I678"/>
      <c r="L678"/>
      <c r="M678"/>
      <c r="AX678" s="536" t="s">
        <v>4582</v>
      </c>
    </row>
    <row r="679" spans="1:50" ht="60" x14ac:dyDescent="0.25">
      <c r="A679"/>
      <c r="B679"/>
      <c r="C679"/>
      <c r="D679"/>
      <c r="E679"/>
      <c r="F679"/>
      <c r="G679"/>
      <c r="H679"/>
      <c r="I679"/>
      <c r="L679"/>
      <c r="M679"/>
      <c r="AX679" s="536" t="s">
        <v>4583</v>
      </c>
    </row>
    <row r="680" spans="1:50" ht="45" x14ac:dyDescent="0.25">
      <c r="A680"/>
      <c r="B680"/>
      <c r="C680"/>
      <c r="D680"/>
      <c r="E680"/>
      <c r="F680"/>
      <c r="G680"/>
      <c r="H680"/>
      <c r="I680"/>
      <c r="L680"/>
      <c r="M680"/>
      <c r="AX680" s="536" t="s">
        <v>6589</v>
      </c>
    </row>
    <row r="681" spans="1:50" ht="30" x14ac:dyDescent="0.25">
      <c r="A681"/>
      <c r="B681"/>
      <c r="C681"/>
      <c r="D681"/>
      <c r="E681"/>
      <c r="F681"/>
      <c r="G681"/>
      <c r="H681"/>
      <c r="I681"/>
      <c r="L681"/>
      <c r="M681"/>
      <c r="AX681" s="536" t="s">
        <v>8209</v>
      </c>
    </row>
    <row r="682" spans="1:50" ht="45" x14ac:dyDescent="0.25">
      <c r="A682"/>
      <c r="B682"/>
      <c r="C682"/>
      <c r="D682"/>
      <c r="E682"/>
      <c r="F682"/>
      <c r="G682"/>
      <c r="H682"/>
      <c r="I682"/>
      <c r="L682"/>
      <c r="M682"/>
      <c r="AX682" s="536" t="s">
        <v>6590</v>
      </c>
    </row>
    <row r="683" spans="1:50" ht="30" x14ac:dyDescent="0.25">
      <c r="A683"/>
      <c r="B683"/>
      <c r="C683"/>
      <c r="D683"/>
      <c r="E683"/>
      <c r="F683"/>
      <c r="G683"/>
      <c r="H683"/>
      <c r="I683"/>
      <c r="L683"/>
      <c r="M683"/>
      <c r="AX683" s="536" t="s">
        <v>8210</v>
      </c>
    </row>
    <row r="684" spans="1:50" ht="45" x14ac:dyDescent="0.25">
      <c r="A684"/>
      <c r="B684"/>
      <c r="C684"/>
      <c r="D684"/>
      <c r="E684"/>
      <c r="F684"/>
      <c r="G684"/>
      <c r="H684"/>
      <c r="I684"/>
      <c r="L684"/>
      <c r="M684"/>
      <c r="AX684" s="536" t="s">
        <v>6591</v>
      </c>
    </row>
    <row r="685" spans="1:50" ht="30" x14ac:dyDescent="0.25">
      <c r="A685"/>
      <c r="B685"/>
      <c r="C685"/>
      <c r="D685"/>
      <c r="E685"/>
      <c r="F685"/>
      <c r="G685"/>
      <c r="H685"/>
      <c r="I685"/>
      <c r="L685"/>
      <c r="M685"/>
      <c r="AX685" s="536" t="s">
        <v>8211</v>
      </c>
    </row>
    <row r="686" spans="1:50" ht="60" x14ac:dyDescent="0.25">
      <c r="A686"/>
      <c r="B686"/>
      <c r="C686"/>
      <c r="D686"/>
      <c r="E686"/>
      <c r="F686"/>
      <c r="G686"/>
      <c r="H686"/>
      <c r="I686"/>
      <c r="L686"/>
      <c r="M686"/>
      <c r="AX686" s="536" t="s">
        <v>5894</v>
      </c>
    </row>
    <row r="687" spans="1:50" ht="75" x14ac:dyDescent="0.25">
      <c r="A687"/>
      <c r="B687"/>
      <c r="C687"/>
      <c r="D687"/>
      <c r="E687"/>
      <c r="F687"/>
      <c r="G687"/>
      <c r="H687"/>
      <c r="I687"/>
      <c r="L687"/>
      <c r="M687"/>
      <c r="AX687" s="536" t="s">
        <v>4586</v>
      </c>
    </row>
    <row r="688" spans="1:50" ht="60" x14ac:dyDescent="0.25">
      <c r="A688"/>
      <c r="B688"/>
      <c r="C688"/>
      <c r="D688"/>
      <c r="E688"/>
      <c r="F688"/>
      <c r="G688"/>
      <c r="H688"/>
      <c r="I688"/>
      <c r="L688"/>
      <c r="M688"/>
      <c r="AX688" s="536" t="s">
        <v>4587</v>
      </c>
    </row>
    <row r="689" spans="1:50" ht="60" x14ac:dyDescent="0.25">
      <c r="A689"/>
      <c r="B689"/>
      <c r="C689"/>
      <c r="D689"/>
      <c r="E689"/>
      <c r="F689"/>
      <c r="G689"/>
      <c r="H689"/>
      <c r="I689"/>
      <c r="L689"/>
      <c r="M689"/>
      <c r="AX689" s="536" t="s">
        <v>4588</v>
      </c>
    </row>
    <row r="690" spans="1:50" ht="75" x14ac:dyDescent="0.25">
      <c r="A690"/>
      <c r="B690"/>
      <c r="C690"/>
      <c r="D690"/>
      <c r="E690"/>
      <c r="F690"/>
      <c r="G690"/>
      <c r="H690"/>
      <c r="I690"/>
      <c r="L690"/>
      <c r="M690"/>
      <c r="AX690" s="536" t="s">
        <v>4589</v>
      </c>
    </row>
    <row r="691" spans="1:50" ht="60" x14ac:dyDescent="0.25">
      <c r="A691"/>
      <c r="B691"/>
      <c r="C691"/>
      <c r="D691"/>
      <c r="E691"/>
      <c r="F691"/>
      <c r="G691"/>
      <c r="H691"/>
      <c r="I691"/>
      <c r="L691"/>
      <c r="M691"/>
      <c r="AX691" s="536" t="s">
        <v>4590</v>
      </c>
    </row>
    <row r="692" spans="1:50" ht="60" x14ac:dyDescent="0.25">
      <c r="A692"/>
      <c r="B692"/>
      <c r="C692"/>
      <c r="D692"/>
      <c r="E692"/>
      <c r="F692"/>
      <c r="G692"/>
      <c r="H692"/>
      <c r="I692"/>
      <c r="L692"/>
      <c r="M692"/>
      <c r="AX692" s="536" t="s">
        <v>4591</v>
      </c>
    </row>
    <row r="693" spans="1:50" ht="45" x14ac:dyDescent="0.25">
      <c r="A693"/>
      <c r="B693"/>
      <c r="C693"/>
      <c r="D693"/>
      <c r="E693"/>
      <c r="F693"/>
      <c r="G693"/>
      <c r="H693"/>
      <c r="I693"/>
      <c r="L693"/>
      <c r="M693"/>
      <c r="AX693" s="536" t="s">
        <v>5895</v>
      </c>
    </row>
    <row r="694" spans="1:50" ht="45" x14ac:dyDescent="0.25">
      <c r="A694"/>
      <c r="B694"/>
      <c r="C694"/>
      <c r="D694"/>
      <c r="E694"/>
      <c r="F694"/>
      <c r="G694"/>
      <c r="H694"/>
      <c r="I694"/>
      <c r="L694"/>
      <c r="M694"/>
      <c r="AX694" s="536" t="s">
        <v>5896</v>
      </c>
    </row>
    <row r="695" spans="1:50" ht="75" x14ac:dyDescent="0.25">
      <c r="A695"/>
      <c r="B695"/>
      <c r="C695"/>
      <c r="D695"/>
      <c r="E695"/>
      <c r="F695"/>
      <c r="G695"/>
      <c r="H695"/>
      <c r="I695"/>
      <c r="L695"/>
      <c r="M695"/>
      <c r="AX695" s="536" t="s">
        <v>5897</v>
      </c>
    </row>
    <row r="696" spans="1:50" ht="75" x14ac:dyDescent="0.25">
      <c r="A696"/>
      <c r="B696"/>
      <c r="C696"/>
      <c r="D696"/>
      <c r="E696"/>
      <c r="F696"/>
      <c r="G696"/>
      <c r="H696"/>
      <c r="I696"/>
      <c r="L696"/>
      <c r="M696"/>
      <c r="AX696" s="536" t="s">
        <v>4592</v>
      </c>
    </row>
    <row r="697" spans="1:50" ht="75" x14ac:dyDescent="0.25">
      <c r="A697"/>
      <c r="B697"/>
      <c r="C697"/>
      <c r="D697"/>
      <c r="E697"/>
      <c r="F697"/>
      <c r="G697"/>
      <c r="H697"/>
      <c r="I697"/>
      <c r="L697"/>
      <c r="M697"/>
      <c r="AX697" s="536" t="s">
        <v>5898</v>
      </c>
    </row>
    <row r="698" spans="1:50" ht="60" x14ac:dyDescent="0.25">
      <c r="A698"/>
      <c r="B698"/>
      <c r="C698"/>
      <c r="D698"/>
      <c r="E698"/>
      <c r="F698"/>
      <c r="G698"/>
      <c r="H698"/>
      <c r="I698"/>
      <c r="L698"/>
      <c r="M698"/>
      <c r="AX698" s="536" t="s">
        <v>5899</v>
      </c>
    </row>
    <row r="699" spans="1:50" ht="60" x14ac:dyDescent="0.25">
      <c r="A699"/>
      <c r="B699"/>
      <c r="C699"/>
      <c r="D699"/>
      <c r="E699"/>
      <c r="F699"/>
      <c r="G699"/>
      <c r="H699"/>
      <c r="I699"/>
      <c r="L699"/>
      <c r="M699"/>
      <c r="AX699" s="536" t="s">
        <v>5900</v>
      </c>
    </row>
    <row r="700" spans="1:50" ht="60" x14ac:dyDescent="0.25">
      <c r="A700"/>
      <c r="B700"/>
      <c r="C700"/>
      <c r="D700"/>
      <c r="E700"/>
      <c r="F700"/>
      <c r="G700"/>
      <c r="H700"/>
      <c r="I700"/>
      <c r="L700"/>
      <c r="M700"/>
      <c r="AX700" s="536" t="s">
        <v>4593</v>
      </c>
    </row>
    <row r="701" spans="1:50" ht="75" x14ac:dyDescent="0.25">
      <c r="A701"/>
      <c r="B701"/>
      <c r="C701"/>
      <c r="D701"/>
      <c r="E701"/>
      <c r="F701"/>
      <c r="G701"/>
      <c r="H701"/>
      <c r="I701"/>
      <c r="L701"/>
      <c r="M701"/>
      <c r="AX701" s="536" t="s">
        <v>5901</v>
      </c>
    </row>
    <row r="702" spans="1:50" ht="75" x14ac:dyDescent="0.25">
      <c r="A702"/>
      <c r="B702"/>
      <c r="C702"/>
      <c r="D702"/>
      <c r="E702"/>
      <c r="F702"/>
      <c r="G702"/>
      <c r="H702"/>
      <c r="I702"/>
      <c r="L702"/>
      <c r="M702"/>
      <c r="AX702" s="536" t="s">
        <v>5902</v>
      </c>
    </row>
    <row r="703" spans="1:50" ht="45" x14ac:dyDescent="0.25">
      <c r="A703"/>
      <c r="B703"/>
      <c r="C703"/>
      <c r="D703"/>
      <c r="E703"/>
      <c r="F703"/>
      <c r="G703"/>
      <c r="H703"/>
      <c r="I703"/>
      <c r="L703"/>
      <c r="M703"/>
      <c r="AX703" s="536" t="s">
        <v>5903</v>
      </c>
    </row>
    <row r="704" spans="1:50" ht="60" x14ac:dyDescent="0.25">
      <c r="A704"/>
      <c r="B704"/>
      <c r="C704"/>
      <c r="D704"/>
      <c r="E704"/>
      <c r="F704"/>
      <c r="G704"/>
      <c r="H704"/>
      <c r="I704"/>
      <c r="L704"/>
      <c r="M704"/>
      <c r="AX704" s="536" t="s">
        <v>8335</v>
      </c>
    </row>
    <row r="705" spans="1:50" ht="60" x14ac:dyDescent="0.25">
      <c r="A705"/>
      <c r="B705"/>
      <c r="C705"/>
      <c r="D705"/>
      <c r="E705"/>
      <c r="F705"/>
      <c r="G705"/>
      <c r="H705"/>
      <c r="I705"/>
      <c r="L705"/>
      <c r="M705"/>
      <c r="AX705" s="536" t="s">
        <v>4594</v>
      </c>
    </row>
    <row r="706" spans="1:50" ht="75" x14ac:dyDescent="0.25">
      <c r="A706"/>
      <c r="B706"/>
      <c r="C706"/>
      <c r="D706"/>
      <c r="E706"/>
      <c r="F706"/>
      <c r="G706"/>
      <c r="H706"/>
      <c r="I706"/>
      <c r="L706"/>
      <c r="M706"/>
      <c r="AX706" s="536" t="s">
        <v>5904</v>
      </c>
    </row>
    <row r="707" spans="1:50" ht="60" x14ac:dyDescent="0.25">
      <c r="A707"/>
      <c r="B707"/>
      <c r="C707"/>
      <c r="D707"/>
      <c r="E707"/>
      <c r="F707"/>
      <c r="G707"/>
      <c r="H707"/>
      <c r="I707"/>
      <c r="L707"/>
      <c r="M707"/>
      <c r="AX707" s="536" t="s">
        <v>8322</v>
      </c>
    </row>
    <row r="708" spans="1:50" ht="60" x14ac:dyDescent="0.25">
      <c r="A708"/>
      <c r="B708"/>
      <c r="C708"/>
      <c r="D708"/>
      <c r="E708"/>
      <c r="F708"/>
      <c r="G708"/>
      <c r="H708"/>
      <c r="I708"/>
      <c r="L708"/>
      <c r="M708"/>
      <c r="AX708" s="536" t="s">
        <v>5905</v>
      </c>
    </row>
    <row r="709" spans="1:50" ht="60" x14ac:dyDescent="0.25">
      <c r="A709"/>
      <c r="B709"/>
      <c r="C709"/>
      <c r="D709"/>
      <c r="E709"/>
      <c r="F709"/>
      <c r="G709"/>
      <c r="H709"/>
      <c r="I709"/>
      <c r="L709"/>
      <c r="M709"/>
      <c r="AX709" s="536" t="s">
        <v>4596</v>
      </c>
    </row>
    <row r="710" spans="1:50" ht="75" x14ac:dyDescent="0.25">
      <c r="A710"/>
      <c r="B710"/>
      <c r="C710"/>
      <c r="D710"/>
      <c r="E710"/>
      <c r="F710"/>
      <c r="G710"/>
      <c r="H710"/>
      <c r="I710"/>
      <c r="L710"/>
      <c r="M710"/>
      <c r="AX710" s="536" t="s">
        <v>5906</v>
      </c>
    </row>
    <row r="711" spans="1:50" ht="60" x14ac:dyDescent="0.25">
      <c r="A711"/>
      <c r="B711"/>
      <c r="C711"/>
      <c r="D711"/>
      <c r="E711"/>
      <c r="F711"/>
      <c r="G711"/>
      <c r="H711"/>
      <c r="I711"/>
      <c r="L711"/>
      <c r="M711"/>
      <c r="AX711" s="536" t="s">
        <v>4597</v>
      </c>
    </row>
    <row r="712" spans="1:50" ht="90" x14ac:dyDescent="0.25">
      <c r="A712"/>
      <c r="B712"/>
      <c r="C712"/>
      <c r="D712"/>
      <c r="E712"/>
      <c r="F712"/>
      <c r="G712"/>
      <c r="H712"/>
      <c r="I712"/>
      <c r="L712"/>
      <c r="M712"/>
      <c r="AX712" s="536" t="s">
        <v>8323</v>
      </c>
    </row>
    <row r="713" spans="1:50" ht="45" x14ac:dyDescent="0.25">
      <c r="A713"/>
      <c r="B713"/>
      <c r="C713"/>
      <c r="D713"/>
      <c r="E713"/>
      <c r="F713"/>
      <c r="G713"/>
      <c r="H713"/>
      <c r="I713"/>
      <c r="L713"/>
      <c r="M713"/>
      <c r="AX713" s="536" t="s">
        <v>8324</v>
      </c>
    </row>
    <row r="714" spans="1:50" ht="45" x14ac:dyDescent="0.25">
      <c r="A714"/>
      <c r="B714"/>
      <c r="C714"/>
      <c r="D714"/>
      <c r="E714"/>
      <c r="F714"/>
      <c r="G714"/>
      <c r="H714"/>
      <c r="I714"/>
      <c r="L714"/>
      <c r="M714"/>
      <c r="AX714" s="536" t="s">
        <v>8325</v>
      </c>
    </row>
    <row r="715" spans="1:50" ht="60" x14ac:dyDescent="0.25">
      <c r="A715"/>
      <c r="B715"/>
      <c r="C715"/>
      <c r="D715"/>
      <c r="E715"/>
      <c r="F715"/>
      <c r="G715"/>
      <c r="H715"/>
      <c r="I715"/>
      <c r="L715"/>
      <c r="M715"/>
      <c r="AX715" s="536" t="s">
        <v>4600</v>
      </c>
    </row>
    <row r="716" spans="1:50" ht="90" x14ac:dyDescent="0.25">
      <c r="A716"/>
      <c r="B716"/>
      <c r="C716"/>
      <c r="D716"/>
      <c r="E716"/>
      <c r="F716"/>
      <c r="G716"/>
      <c r="H716"/>
      <c r="I716"/>
      <c r="L716"/>
      <c r="M716"/>
      <c r="AX716" s="536" t="s">
        <v>6269</v>
      </c>
    </row>
    <row r="717" spans="1:50" ht="60" x14ac:dyDescent="0.25">
      <c r="A717"/>
      <c r="B717"/>
      <c r="C717"/>
      <c r="D717"/>
      <c r="E717"/>
      <c r="F717"/>
      <c r="G717"/>
      <c r="H717"/>
      <c r="I717"/>
      <c r="L717"/>
      <c r="M717"/>
      <c r="AX717" s="536" t="s">
        <v>5907</v>
      </c>
    </row>
    <row r="718" spans="1:50" ht="60" x14ac:dyDescent="0.25">
      <c r="A718"/>
      <c r="B718"/>
      <c r="C718"/>
      <c r="D718"/>
      <c r="E718"/>
      <c r="F718"/>
      <c r="G718"/>
      <c r="H718"/>
      <c r="I718"/>
      <c r="L718"/>
      <c r="M718"/>
      <c r="AX718" s="536" t="s">
        <v>4601</v>
      </c>
    </row>
    <row r="719" spans="1:50" ht="90" x14ac:dyDescent="0.25">
      <c r="A719"/>
      <c r="B719"/>
      <c r="C719"/>
      <c r="D719"/>
      <c r="E719"/>
      <c r="F719"/>
      <c r="G719"/>
      <c r="H719"/>
      <c r="I719"/>
      <c r="L719"/>
      <c r="M719"/>
      <c r="AX719" s="536" t="s">
        <v>5908</v>
      </c>
    </row>
    <row r="720" spans="1:50" ht="90" x14ac:dyDescent="0.25">
      <c r="A720"/>
      <c r="B720"/>
      <c r="C720"/>
      <c r="D720"/>
      <c r="E720"/>
      <c r="F720"/>
      <c r="G720"/>
      <c r="H720"/>
      <c r="I720"/>
      <c r="L720"/>
      <c r="M720"/>
      <c r="AX720" s="536" t="s">
        <v>5909</v>
      </c>
    </row>
    <row r="721" spans="1:50" ht="60" x14ac:dyDescent="0.25">
      <c r="A721"/>
      <c r="B721"/>
      <c r="C721"/>
      <c r="D721"/>
      <c r="E721"/>
      <c r="F721"/>
      <c r="G721"/>
      <c r="H721"/>
      <c r="I721"/>
      <c r="L721"/>
      <c r="M721"/>
      <c r="AX721" s="536" t="s">
        <v>8326</v>
      </c>
    </row>
    <row r="722" spans="1:50" ht="60" x14ac:dyDescent="0.25">
      <c r="A722"/>
      <c r="B722"/>
      <c r="C722"/>
      <c r="D722"/>
      <c r="E722"/>
      <c r="F722"/>
      <c r="G722"/>
      <c r="H722"/>
      <c r="I722"/>
      <c r="L722"/>
      <c r="M722"/>
      <c r="AX722" s="536" t="s">
        <v>8327</v>
      </c>
    </row>
    <row r="723" spans="1:50" ht="45" x14ac:dyDescent="0.25">
      <c r="A723"/>
      <c r="B723"/>
      <c r="C723"/>
      <c r="D723"/>
      <c r="E723"/>
      <c r="F723"/>
      <c r="G723"/>
      <c r="H723"/>
      <c r="I723"/>
      <c r="L723"/>
      <c r="M723"/>
      <c r="AX723" s="536" t="s">
        <v>5910</v>
      </c>
    </row>
    <row r="724" spans="1:50" ht="60" x14ac:dyDescent="0.25">
      <c r="A724"/>
      <c r="B724"/>
      <c r="C724"/>
      <c r="D724"/>
      <c r="E724"/>
      <c r="F724"/>
      <c r="G724"/>
      <c r="H724"/>
      <c r="I724"/>
      <c r="L724"/>
      <c r="M724"/>
      <c r="AX724" s="536" t="s">
        <v>4604</v>
      </c>
    </row>
    <row r="725" spans="1:50" ht="60" x14ac:dyDescent="0.25">
      <c r="A725"/>
      <c r="B725"/>
      <c r="C725"/>
      <c r="D725"/>
      <c r="E725"/>
      <c r="F725"/>
      <c r="G725"/>
      <c r="H725"/>
      <c r="I725"/>
      <c r="L725"/>
      <c r="M725"/>
      <c r="AX725" s="536" t="s">
        <v>5911</v>
      </c>
    </row>
    <row r="726" spans="1:50" ht="60" x14ac:dyDescent="0.25">
      <c r="A726"/>
      <c r="B726"/>
      <c r="C726"/>
      <c r="D726"/>
      <c r="E726"/>
      <c r="F726"/>
      <c r="G726"/>
      <c r="H726"/>
      <c r="I726"/>
      <c r="L726"/>
      <c r="M726"/>
      <c r="AX726" s="536" t="s">
        <v>4605</v>
      </c>
    </row>
    <row r="727" spans="1:50" ht="60" x14ac:dyDescent="0.25">
      <c r="A727"/>
      <c r="B727"/>
      <c r="C727"/>
      <c r="D727"/>
      <c r="E727"/>
      <c r="F727"/>
      <c r="G727"/>
      <c r="H727"/>
      <c r="I727"/>
      <c r="L727"/>
      <c r="M727"/>
      <c r="AX727" s="536" t="s">
        <v>8328</v>
      </c>
    </row>
    <row r="728" spans="1:50" ht="60" x14ac:dyDescent="0.25">
      <c r="A728"/>
      <c r="B728"/>
      <c r="C728"/>
      <c r="D728"/>
      <c r="E728"/>
      <c r="F728"/>
      <c r="G728"/>
      <c r="H728"/>
      <c r="I728"/>
      <c r="L728"/>
      <c r="M728"/>
      <c r="AX728" s="536" t="s">
        <v>8329</v>
      </c>
    </row>
    <row r="729" spans="1:50" ht="60" x14ac:dyDescent="0.25">
      <c r="A729"/>
      <c r="B729"/>
      <c r="C729"/>
      <c r="D729"/>
      <c r="E729"/>
      <c r="F729"/>
      <c r="G729"/>
      <c r="H729"/>
      <c r="I729"/>
      <c r="L729"/>
      <c r="M729"/>
      <c r="AX729" s="536" t="s">
        <v>8330</v>
      </c>
    </row>
    <row r="730" spans="1:50" ht="60" x14ac:dyDescent="0.25">
      <c r="A730"/>
      <c r="B730"/>
      <c r="C730"/>
      <c r="D730"/>
      <c r="E730"/>
      <c r="F730"/>
      <c r="G730"/>
      <c r="H730"/>
      <c r="I730"/>
      <c r="L730"/>
      <c r="M730"/>
      <c r="AX730" s="536" t="s">
        <v>8331</v>
      </c>
    </row>
    <row r="731" spans="1:50" ht="45" x14ac:dyDescent="0.25">
      <c r="A731"/>
      <c r="B731"/>
      <c r="C731"/>
      <c r="D731"/>
      <c r="E731"/>
      <c r="F731"/>
      <c r="G731"/>
      <c r="H731"/>
      <c r="I731"/>
      <c r="L731"/>
      <c r="M731"/>
      <c r="AX731" s="536" t="s">
        <v>8332</v>
      </c>
    </row>
    <row r="732" spans="1:50" ht="75" x14ac:dyDescent="0.25">
      <c r="A732"/>
      <c r="B732"/>
      <c r="C732"/>
      <c r="D732"/>
      <c r="E732"/>
      <c r="F732"/>
      <c r="G732"/>
      <c r="H732"/>
      <c r="I732"/>
      <c r="L732"/>
      <c r="M732"/>
      <c r="AX732" s="536" t="s">
        <v>8333</v>
      </c>
    </row>
    <row r="733" spans="1:50" ht="60" x14ac:dyDescent="0.25">
      <c r="A733"/>
      <c r="B733"/>
      <c r="C733"/>
      <c r="D733"/>
      <c r="E733"/>
      <c r="F733"/>
      <c r="G733"/>
      <c r="H733"/>
      <c r="I733"/>
      <c r="L733"/>
      <c r="M733"/>
      <c r="AX733" s="536" t="s">
        <v>8334</v>
      </c>
    </row>
    <row r="734" spans="1:50" ht="45" x14ac:dyDescent="0.25">
      <c r="A734"/>
      <c r="B734"/>
      <c r="C734"/>
      <c r="D734"/>
      <c r="E734"/>
      <c r="F734"/>
      <c r="G734"/>
      <c r="H734"/>
      <c r="I734"/>
      <c r="L734"/>
      <c r="M734"/>
      <c r="AX734" s="536" t="s">
        <v>6592</v>
      </c>
    </row>
    <row r="735" spans="1:50" ht="30" x14ac:dyDescent="0.25">
      <c r="A735"/>
      <c r="B735"/>
      <c r="C735"/>
      <c r="D735"/>
      <c r="E735"/>
      <c r="F735"/>
      <c r="G735"/>
      <c r="H735"/>
      <c r="I735"/>
      <c r="L735"/>
      <c r="M735"/>
      <c r="AX735" s="536" t="s">
        <v>8212</v>
      </c>
    </row>
    <row r="736" spans="1:50" ht="60" x14ac:dyDescent="0.25">
      <c r="A736"/>
      <c r="B736"/>
      <c r="C736"/>
      <c r="D736"/>
      <c r="E736"/>
      <c r="F736"/>
      <c r="G736"/>
      <c r="H736"/>
      <c r="I736"/>
      <c r="L736"/>
      <c r="M736"/>
      <c r="AX736" s="536" t="s">
        <v>5915</v>
      </c>
    </row>
    <row r="737" spans="1:50" ht="60" x14ac:dyDescent="0.25">
      <c r="A737"/>
      <c r="B737"/>
      <c r="C737"/>
      <c r="D737"/>
      <c r="E737"/>
      <c r="F737"/>
      <c r="G737"/>
      <c r="H737"/>
      <c r="I737"/>
      <c r="L737"/>
      <c r="M737"/>
      <c r="AX737" s="536" t="s">
        <v>4606</v>
      </c>
    </row>
    <row r="738" spans="1:50" ht="60" x14ac:dyDescent="0.25">
      <c r="A738"/>
      <c r="B738"/>
      <c r="C738"/>
      <c r="D738"/>
      <c r="E738"/>
      <c r="F738"/>
      <c r="G738"/>
      <c r="H738"/>
      <c r="I738"/>
      <c r="L738"/>
      <c r="M738"/>
      <c r="AX738" s="536" t="s">
        <v>4607</v>
      </c>
    </row>
    <row r="739" spans="1:50" ht="60" x14ac:dyDescent="0.25">
      <c r="A739"/>
      <c r="B739"/>
      <c r="C739"/>
      <c r="D739"/>
      <c r="E739"/>
      <c r="F739"/>
      <c r="G739"/>
      <c r="H739"/>
      <c r="I739"/>
      <c r="L739"/>
      <c r="M739"/>
      <c r="AX739" s="536" t="s">
        <v>4608</v>
      </c>
    </row>
    <row r="740" spans="1:50" ht="60" x14ac:dyDescent="0.25">
      <c r="A740"/>
      <c r="B740"/>
      <c r="C740"/>
      <c r="D740"/>
      <c r="E740"/>
      <c r="F740"/>
      <c r="G740"/>
      <c r="H740"/>
      <c r="I740"/>
      <c r="L740"/>
      <c r="M740"/>
      <c r="AX740" s="536" t="s">
        <v>5916</v>
      </c>
    </row>
    <row r="741" spans="1:50" ht="60" x14ac:dyDescent="0.25">
      <c r="A741"/>
      <c r="B741"/>
      <c r="C741"/>
      <c r="D741"/>
      <c r="E741"/>
      <c r="F741"/>
      <c r="G741"/>
      <c r="H741"/>
      <c r="I741"/>
      <c r="L741"/>
      <c r="M741"/>
      <c r="AX741" s="536" t="s">
        <v>5917</v>
      </c>
    </row>
    <row r="742" spans="1:50" ht="45" x14ac:dyDescent="0.25">
      <c r="A742"/>
      <c r="B742"/>
      <c r="C742"/>
      <c r="D742"/>
      <c r="E742"/>
      <c r="F742"/>
      <c r="G742"/>
      <c r="H742"/>
      <c r="I742"/>
      <c r="L742"/>
      <c r="M742"/>
      <c r="AX742" s="538" t="s">
        <v>10145</v>
      </c>
    </row>
    <row r="743" spans="1:50" ht="45" x14ac:dyDescent="0.25">
      <c r="A743"/>
      <c r="B743"/>
      <c r="C743"/>
      <c r="D743"/>
      <c r="E743"/>
      <c r="F743"/>
      <c r="G743"/>
      <c r="H743"/>
      <c r="I743"/>
      <c r="L743"/>
      <c r="M743"/>
      <c r="AX743" s="538" t="s">
        <v>10146</v>
      </c>
    </row>
    <row r="744" spans="1:50" ht="30" x14ac:dyDescent="0.25">
      <c r="A744"/>
      <c r="B744"/>
      <c r="C744"/>
      <c r="D744"/>
      <c r="E744"/>
      <c r="F744"/>
      <c r="G744"/>
      <c r="H744"/>
      <c r="I744"/>
      <c r="L744"/>
      <c r="M744"/>
      <c r="AX744" s="536" t="s">
        <v>5918</v>
      </c>
    </row>
    <row r="745" spans="1:50" ht="30" x14ac:dyDescent="0.25">
      <c r="A745"/>
      <c r="B745"/>
      <c r="C745"/>
      <c r="D745"/>
      <c r="E745"/>
      <c r="F745"/>
      <c r="G745"/>
      <c r="H745"/>
      <c r="I745"/>
      <c r="L745"/>
      <c r="M745"/>
      <c r="AX745" s="536" t="s">
        <v>5920</v>
      </c>
    </row>
    <row r="746" spans="1:50" ht="30" x14ac:dyDescent="0.25">
      <c r="A746"/>
      <c r="B746"/>
      <c r="C746"/>
      <c r="D746"/>
      <c r="E746"/>
      <c r="F746"/>
      <c r="G746"/>
      <c r="H746"/>
      <c r="I746"/>
      <c r="L746"/>
      <c r="M746"/>
      <c r="AX746" s="536" t="s">
        <v>5919</v>
      </c>
    </row>
    <row r="747" spans="1:50" ht="60" x14ac:dyDescent="0.25">
      <c r="A747"/>
      <c r="B747"/>
      <c r="C747"/>
      <c r="D747"/>
      <c r="E747"/>
      <c r="F747"/>
      <c r="G747"/>
      <c r="H747"/>
      <c r="I747"/>
      <c r="L747"/>
      <c r="M747"/>
      <c r="AX747" s="536" t="s">
        <v>4609</v>
      </c>
    </row>
    <row r="748" spans="1:50" ht="75" x14ac:dyDescent="0.25">
      <c r="A748"/>
      <c r="B748"/>
      <c r="C748"/>
      <c r="D748"/>
      <c r="E748"/>
      <c r="F748"/>
      <c r="G748"/>
      <c r="H748"/>
      <c r="I748"/>
      <c r="L748"/>
      <c r="M748"/>
      <c r="AX748" s="536" t="s">
        <v>5921</v>
      </c>
    </row>
    <row r="749" spans="1:50" ht="75" x14ac:dyDescent="0.25">
      <c r="A749"/>
      <c r="B749"/>
      <c r="C749"/>
      <c r="D749"/>
      <c r="E749"/>
      <c r="F749"/>
      <c r="G749"/>
      <c r="H749"/>
      <c r="I749"/>
      <c r="L749"/>
      <c r="M749"/>
      <c r="AX749" s="536" t="s">
        <v>5922</v>
      </c>
    </row>
    <row r="750" spans="1:50" ht="60" x14ac:dyDescent="0.25">
      <c r="A750"/>
      <c r="B750"/>
      <c r="C750"/>
      <c r="D750"/>
      <c r="E750"/>
      <c r="F750"/>
      <c r="G750"/>
      <c r="H750"/>
      <c r="I750"/>
      <c r="L750"/>
      <c r="M750"/>
      <c r="AX750" s="536" t="s">
        <v>5923</v>
      </c>
    </row>
    <row r="751" spans="1:50" ht="75" x14ac:dyDescent="0.25">
      <c r="A751"/>
      <c r="B751"/>
      <c r="C751"/>
      <c r="D751"/>
      <c r="E751"/>
      <c r="F751"/>
      <c r="G751"/>
      <c r="H751"/>
      <c r="I751"/>
      <c r="L751"/>
      <c r="M751"/>
      <c r="AX751" s="536" t="s">
        <v>4610</v>
      </c>
    </row>
    <row r="752" spans="1:50" ht="75" x14ac:dyDescent="0.25">
      <c r="A752"/>
      <c r="B752"/>
      <c r="C752"/>
      <c r="D752"/>
      <c r="E752"/>
      <c r="F752"/>
      <c r="G752"/>
      <c r="H752"/>
      <c r="I752"/>
      <c r="L752"/>
      <c r="M752"/>
      <c r="AX752" s="536" t="s">
        <v>5924</v>
      </c>
    </row>
    <row r="753" spans="1:50" ht="60" x14ac:dyDescent="0.25">
      <c r="A753"/>
      <c r="B753"/>
      <c r="C753"/>
      <c r="D753"/>
      <c r="E753"/>
      <c r="F753"/>
      <c r="G753"/>
      <c r="H753"/>
      <c r="I753"/>
      <c r="L753"/>
      <c r="M753"/>
      <c r="AX753" s="536" t="s">
        <v>5925</v>
      </c>
    </row>
    <row r="754" spans="1:50" ht="60" x14ac:dyDescent="0.25">
      <c r="A754"/>
      <c r="B754"/>
      <c r="C754"/>
      <c r="D754"/>
      <c r="E754"/>
      <c r="F754"/>
      <c r="G754"/>
      <c r="H754"/>
      <c r="I754"/>
      <c r="L754"/>
      <c r="M754"/>
      <c r="AX754" s="536" t="s">
        <v>4611</v>
      </c>
    </row>
    <row r="755" spans="1:50" ht="60" x14ac:dyDescent="0.25">
      <c r="A755"/>
      <c r="B755"/>
      <c r="C755"/>
      <c r="D755"/>
      <c r="E755"/>
      <c r="F755"/>
      <c r="G755"/>
      <c r="H755"/>
      <c r="I755"/>
      <c r="L755"/>
      <c r="M755"/>
      <c r="AX755" s="536" t="s">
        <v>5926</v>
      </c>
    </row>
    <row r="756" spans="1:50" ht="45" x14ac:dyDescent="0.25">
      <c r="A756"/>
      <c r="B756"/>
      <c r="C756"/>
      <c r="D756"/>
      <c r="E756"/>
      <c r="F756"/>
      <c r="G756"/>
      <c r="H756"/>
      <c r="I756"/>
      <c r="L756"/>
      <c r="M756"/>
      <c r="AX756" s="536" t="s">
        <v>5927</v>
      </c>
    </row>
    <row r="757" spans="1:50" ht="75" x14ac:dyDescent="0.25">
      <c r="A757"/>
      <c r="B757"/>
      <c r="C757"/>
      <c r="D757"/>
      <c r="E757"/>
      <c r="F757"/>
      <c r="G757"/>
      <c r="H757"/>
      <c r="I757"/>
      <c r="L757"/>
      <c r="M757"/>
      <c r="AX757" s="536" t="s">
        <v>8336</v>
      </c>
    </row>
    <row r="758" spans="1:50" ht="60" x14ac:dyDescent="0.25">
      <c r="A758"/>
      <c r="B758"/>
      <c r="C758"/>
      <c r="D758"/>
      <c r="E758"/>
      <c r="F758"/>
      <c r="G758"/>
      <c r="H758"/>
      <c r="I758"/>
      <c r="L758"/>
      <c r="M758"/>
      <c r="AX758" s="536" t="s">
        <v>5929</v>
      </c>
    </row>
    <row r="759" spans="1:50" ht="60" x14ac:dyDescent="0.25">
      <c r="A759"/>
      <c r="B759"/>
      <c r="C759"/>
      <c r="D759"/>
      <c r="E759"/>
      <c r="F759"/>
      <c r="G759"/>
      <c r="H759"/>
      <c r="I759"/>
      <c r="L759"/>
      <c r="M759"/>
      <c r="AX759" s="536" t="s">
        <v>4612</v>
      </c>
    </row>
    <row r="760" spans="1:50" ht="60" x14ac:dyDescent="0.25">
      <c r="A760"/>
      <c r="B760"/>
      <c r="C760"/>
      <c r="D760"/>
      <c r="E760"/>
      <c r="F760"/>
      <c r="G760"/>
      <c r="H760"/>
      <c r="I760"/>
      <c r="L760"/>
      <c r="M760"/>
      <c r="AX760" s="536" t="s">
        <v>5930</v>
      </c>
    </row>
    <row r="761" spans="1:50" ht="60" x14ac:dyDescent="0.25">
      <c r="A761"/>
      <c r="B761"/>
      <c r="C761"/>
      <c r="D761"/>
      <c r="E761"/>
      <c r="F761"/>
      <c r="G761"/>
      <c r="H761"/>
      <c r="I761"/>
      <c r="L761"/>
      <c r="M761"/>
      <c r="AX761" s="536" t="s">
        <v>5931</v>
      </c>
    </row>
    <row r="762" spans="1:50" ht="75" x14ac:dyDescent="0.25">
      <c r="A762"/>
      <c r="B762"/>
      <c r="C762"/>
      <c r="D762"/>
      <c r="E762"/>
      <c r="F762"/>
      <c r="G762"/>
      <c r="H762"/>
      <c r="I762"/>
      <c r="L762"/>
      <c r="M762"/>
      <c r="AX762" s="536" t="s">
        <v>5932</v>
      </c>
    </row>
    <row r="763" spans="1:50" ht="60" x14ac:dyDescent="0.25">
      <c r="A763"/>
      <c r="B763"/>
      <c r="C763"/>
      <c r="D763"/>
      <c r="E763"/>
      <c r="F763"/>
      <c r="G763"/>
      <c r="H763"/>
      <c r="I763"/>
      <c r="L763"/>
      <c r="M763"/>
      <c r="AX763" s="536" t="s">
        <v>4613</v>
      </c>
    </row>
    <row r="764" spans="1:50" ht="60" x14ac:dyDescent="0.25">
      <c r="A764"/>
      <c r="B764"/>
      <c r="C764"/>
      <c r="D764"/>
      <c r="E764"/>
      <c r="F764"/>
      <c r="G764"/>
      <c r="H764"/>
      <c r="I764"/>
      <c r="L764"/>
      <c r="M764"/>
      <c r="AX764" s="536" t="s">
        <v>5933</v>
      </c>
    </row>
    <row r="765" spans="1:50" ht="75" x14ac:dyDescent="0.25">
      <c r="A765"/>
      <c r="B765"/>
      <c r="C765"/>
      <c r="D765"/>
      <c r="E765"/>
      <c r="F765"/>
      <c r="G765"/>
      <c r="H765"/>
      <c r="I765"/>
      <c r="L765"/>
      <c r="M765"/>
      <c r="AX765" s="536" t="s">
        <v>8337</v>
      </c>
    </row>
    <row r="766" spans="1:50" ht="45" x14ac:dyDescent="0.25">
      <c r="A766"/>
      <c r="B766"/>
      <c r="C766"/>
      <c r="D766"/>
      <c r="E766"/>
      <c r="F766"/>
      <c r="G766"/>
      <c r="H766"/>
      <c r="I766"/>
      <c r="L766"/>
      <c r="M766"/>
      <c r="AX766" s="536" t="s">
        <v>6593</v>
      </c>
    </row>
    <row r="767" spans="1:50" ht="30" x14ac:dyDescent="0.25">
      <c r="A767"/>
      <c r="B767"/>
      <c r="C767"/>
      <c r="D767"/>
      <c r="E767"/>
      <c r="F767"/>
      <c r="G767"/>
      <c r="H767"/>
      <c r="I767"/>
      <c r="L767"/>
      <c r="M767"/>
      <c r="AX767" s="536" t="s">
        <v>8213</v>
      </c>
    </row>
    <row r="768" spans="1:50" ht="45" x14ac:dyDescent="0.25">
      <c r="A768"/>
      <c r="B768"/>
      <c r="C768"/>
      <c r="D768"/>
      <c r="E768"/>
      <c r="F768"/>
      <c r="G768"/>
      <c r="H768"/>
      <c r="I768"/>
      <c r="L768"/>
      <c r="M768"/>
      <c r="AX768" s="536" t="s">
        <v>6594</v>
      </c>
    </row>
    <row r="769" spans="1:50" ht="30" x14ac:dyDescent="0.25">
      <c r="A769"/>
      <c r="B769"/>
      <c r="C769"/>
      <c r="D769"/>
      <c r="E769"/>
      <c r="F769"/>
      <c r="G769"/>
      <c r="H769"/>
      <c r="I769"/>
      <c r="L769"/>
      <c r="M769"/>
      <c r="AX769" s="536" t="s">
        <v>8214</v>
      </c>
    </row>
    <row r="770" spans="1:50" ht="45" x14ac:dyDescent="0.25">
      <c r="A770"/>
      <c r="B770"/>
      <c r="C770"/>
      <c r="D770"/>
      <c r="E770"/>
      <c r="F770"/>
      <c r="G770"/>
      <c r="H770"/>
      <c r="I770"/>
      <c r="L770"/>
      <c r="M770"/>
      <c r="AX770" s="536" t="s">
        <v>6595</v>
      </c>
    </row>
    <row r="771" spans="1:50" ht="30" x14ac:dyDescent="0.25">
      <c r="A771"/>
      <c r="B771"/>
      <c r="C771"/>
      <c r="D771"/>
      <c r="E771"/>
      <c r="F771"/>
      <c r="G771"/>
      <c r="H771"/>
      <c r="I771"/>
      <c r="L771"/>
      <c r="M771"/>
      <c r="AX771" s="536" t="s">
        <v>8215</v>
      </c>
    </row>
    <row r="772" spans="1:50" ht="60" x14ac:dyDescent="0.25">
      <c r="A772"/>
      <c r="B772"/>
      <c r="C772"/>
      <c r="D772"/>
      <c r="E772"/>
      <c r="F772"/>
      <c r="G772"/>
      <c r="H772"/>
      <c r="I772"/>
      <c r="L772"/>
      <c r="M772"/>
      <c r="AX772" s="536" t="s">
        <v>5938</v>
      </c>
    </row>
    <row r="773" spans="1:50" ht="45" x14ac:dyDescent="0.25">
      <c r="A773"/>
      <c r="B773"/>
      <c r="C773"/>
      <c r="D773"/>
      <c r="E773"/>
      <c r="F773"/>
      <c r="G773"/>
      <c r="H773"/>
      <c r="I773"/>
      <c r="L773"/>
      <c r="M773"/>
      <c r="AX773" s="536" t="s">
        <v>5940</v>
      </c>
    </row>
    <row r="774" spans="1:50" ht="60" x14ac:dyDescent="0.25">
      <c r="A774"/>
      <c r="B774"/>
      <c r="C774"/>
      <c r="D774"/>
      <c r="E774"/>
      <c r="F774"/>
      <c r="G774"/>
      <c r="H774"/>
      <c r="I774"/>
      <c r="L774"/>
      <c r="M774"/>
      <c r="AX774" s="536" t="s">
        <v>4616</v>
      </c>
    </row>
    <row r="775" spans="1:50" ht="45" x14ac:dyDescent="0.25">
      <c r="A775"/>
      <c r="B775"/>
      <c r="C775"/>
      <c r="D775"/>
      <c r="E775"/>
      <c r="F775"/>
      <c r="G775"/>
      <c r="H775"/>
      <c r="I775"/>
      <c r="L775"/>
      <c r="M775"/>
      <c r="AX775" s="536" t="s">
        <v>6596</v>
      </c>
    </row>
    <row r="776" spans="1:50" ht="30" x14ac:dyDescent="0.25">
      <c r="A776"/>
      <c r="B776"/>
      <c r="C776"/>
      <c r="D776"/>
      <c r="E776"/>
      <c r="F776"/>
      <c r="G776"/>
      <c r="H776"/>
      <c r="I776"/>
      <c r="L776"/>
      <c r="M776"/>
      <c r="AX776" s="536" t="s">
        <v>8216</v>
      </c>
    </row>
    <row r="777" spans="1:50" ht="60" x14ac:dyDescent="0.25">
      <c r="A777"/>
      <c r="B777"/>
      <c r="C777"/>
      <c r="D777"/>
      <c r="E777"/>
      <c r="F777"/>
      <c r="G777"/>
      <c r="H777"/>
      <c r="I777"/>
      <c r="L777"/>
      <c r="M777"/>
      <c r="AX777" s="536" t="s">
        <v>5941</v>
      </c>
    </row>
    <row r="778" spans="1:50" ht="60" x14ac:dyDescent="0.25">
      <c r="A778"/>
      <c r="B778"/>
      <c r="C778"/>
      <c r="D778"/>
      <c r="E778"/>
      <c r="F778"/>
      <c r="G778"/>
      <c r="H778"/>
      <c r="I778"/>
      <c r="L778"/>
      <c r="M778"/>
      <c r="AX778" s="536" t="s">
        <v>5942</v>
      </c>
    </row>
    <row r="779" spans="1:50" ht="60" x14ac:dyDescent="0.25">
      <c r="A779"/>
      <c r="B779"/>
      <c r="C779"/>
      <c r="D779"/>
      <c r="E779"/>
      <c r="F779"/>
      <c r="G779"/>
      <c r="H779"/>
      <c r="I779"/>
      <c r="L779"/>
      <c r="M779"/>
      <c r="AX779" s="536" t="s">
        <v>5943</v>
      </c>
    </row>
    <row r="780" spans="1:50" ht="60" x14ac:dyDescent="0.25">
      <c r="A780"/>
      <c r="B780"/>
      <c r="C780"/>
      <c r="D780"/>
      <c r="E780"/>
      <c r="F780"/>
      <c r="G780"/>
      <c r="H780"/>
      <c r="I780"/>
      <c r="L780"/>
      <c r="M780"/>
      <c r="AX780" s="538" t="s">
        <v>4617</v>
      </c>
    </row>
    <row r="781" spans="1:50" ht="60" x14ac:dyDescent="0.25">
      <c r="A781"/>
      <c r="B781"/>
      <c r="C781"/>
      <c r="D781"/>
      <c r="E781"/>
      <c r="F781"/>
      <c r="G781"/>
      <c r="H781"/>
      <c r="I781"/>
      <c r="L781"/>
      <c r="M781"/>
      <c r="AX781" s="536" t="s">
        <v>5945</v>
      </c>
    </row>
    <row r="782" spans="1:50" ht="60" x14ac:dyDescent="0.25">
      <c r="A782"/>
      <c r="B782"/>
      <c r="C782"/>
      <c r="D782"/>
      <c r="E782"/>
      <c r="F782"/>
      <c r="G782"/>
      <c r="H782"/>
      <c r="I782"/>
      <c r="L782"/>
      <c r="M782"/>
      <c r="AX782" s="536" t="s">
        <v>5944</v>
      </c>
    </row>
    <row r="783" spans="1:50" ht="60" x14ac:dyDescent="0.25">
      <c r="A783"/>
      <c r="B783"/>
      <c r="C783"/>
      <c r="D783"/>
      <c r="E783"/>
      <c r="F783"/>
      <c r="G783"/>
      <c r="H783"/>
      <c r="I783"/>
      <c r="L783"/>
      <c r="M783"/>
      <c r="AX783" s="536" t="s">
        <v>4618</v>
      </c>
    </row>
    <row r="784" spans="1:50" ht="60" x14ac:dyDescent="0.25">
      <c r="A784"/>
      <c r="B784"/>
      <c r="C784"/>
      <c r="D784"/>
      <c r="E784"/>
      <c r="F784"/>
      <c r="G784"/>
      <c r="H784"/>
      <c r="I784"/>
      <c r="L784"/>
      <c r="M784"/>
      <c r="AX784" s="536" t="s">
        <v>5946</v>
      </c>
    </row>
    <row r="785" spans="1:50" ht="60" x14ac:dyDescent="0.25">
      <c r="A785"/>
      <c r="B785"/>
      <c r="C785"/>
      <c r="D785"/>
      <c r="E785"/>
      <c r="F785"/>
      <c r="G785"/>
      <c r="H785"/>
      <c r="I785"/>
      <c r="L785"/>
      <c r="M785"/>
      <c r="AX785" s="536" t="s">
        <v>5947</v>
      </c>
    </row>
    <row r="786" spans="1:50" ht="60" x14ac:dyDescent="0.25">
      <c r="A786"/>
      <c r="B786"/>
      <c r="C786"/>
      <c r="D786"/>
      <c r="E786"/>
      <c r="F786"/>
      <c r="G786"/>
      <c r="H786"/>
      <c r="I786"/>
      <c r="L786"/>
      <c r="M786"/>
      <c r="AX786" s="536" t="s">
        <v>5949</v>
      </c>
    </row>
    <row r="787" spans="1:50" ht="60" x14ac:dyDescent="0.25">
      <c r="A787"/>
      <c r="B787"/>
      <c r="C787"/>
      <c r="D787"/>
      <c r="E787"/>
      <c r="F787"/>
      <c r="G787"/>
      <c r="H787"/>
      <c r="I787"/>
      <c r="L787"/>
      <c r="M787"/>
      <c r="AX787" s="536" t="s">
        <v>5948</v>
      </c>
    </row>
    <row r="788" spans="1:50" ht="60" x14ac:dyDescent="0.25">
      <c r="A788"/>
      <c r="B788"/>
      <c r="C788"/>
      <c r="D788"/>
      <c r="E788"/>
      <c r="F788"/>
      <c r="G788"/>
      <c r="H788"/>
      <c r="I788"/>
      <c r="L788"/>
      <c r="M788"/>
      <c r="AX788" s="536" t="s">
        <v>8338</v>
      </c>
    </row>
    <row r="789" spans="1:50" ht="45" x14ac:dyDescent="0.25">
      <c r="A789"/>
      <c r="B789"/>
      <c r="C789"/>
      <c r="D789"/>
      <c r="E789"/>
      <c r="F789"/>
      <c r="G789"/>
      <c r="H789"/>
      <c r="I789"/>
      <c r="L789"/>
      <c r="M789"/>
      <c r="AX789" s="536" t="s">
        <v>6597</v>
      </c>
    </row>
    <row r="790" spans="1:50" ht="30" x14ac:dyDescent="0.25">
      <c r="A790"/>
      <c r="B790"/>
      <c r="C790"/>
      <c r="D790"/>
      <c r="E790"/>
      <c r="F790"/>
      <c r="G790"/>
      <c r="H790"/>
      <c r="I790"/>
      <c r="L790"/>
      <c r="M790"/>
      <c r="AX790" s="536" t="s">
        <v>8217</v>
      </c>
    </row>
    <row r="791" spans="1:50" ht="45" x14ac:dyDescent="0.25">
      <c r="A791"/>
      <c r="B791"/>
      <c r="C791"/>
      <c r="D791"/>
      <c r="E791"/>
      <c r="F791"/>
      <c r="G791"/>
      <c r="H791"/>
      <c r="I791"/>
      <c r="L791"/>
      <c r="M791"/>
      <c r="AX791" s="536" t="s">
        <v>6598</v>
      </c>
    </row>
    <row r="792" spans="1:50" ht="30" x14ac:dyDescent="0.25">
      <c r="A792"/>
      <c r="B792"/>
      <c r="C792"/>
      <c r="D792"/>
      <c r="E792"/>
      <c r="F792"/>
      <c r="G792"/>
      <c r="H792"/>
      <c r="I792"/>
      <c r="L792"/>
      <c r="M792"/>
      <c r="AX792" s="536" t="s">
        <v>8218</v>
      </c>
    </row>
    <row r="793" spans="1:50" ht="45" x14ac:dyDescent="0.25">
      <c r="A793"/>
      <c r="B793"/>
      <c r="C793"/>
      <c r="D793"/>
      <c r="E793"/>
      <c r="F793"/>
      <c r="G793"/>
      <c r="H793"/>
      <c r="I793"/>
      <c r="L793"/>
      <c r="M793"/>
      <c r="AX793" s="536" t="s">
        <v>6599</v>
      </c>
    </row>
    <row r="794" spans="1:50" ht="30" x14ac:dyDescent="0.25">
      <c r="A794"/>
      <c r="B794"/>
      <c r="C794"/>
      <c r="D794"/>
      <c r="E794"/>
      <c r="F794"/>
      <c r="G794"/>
      <c r="H794"/>
      <c r="I794"/>
      <c r="L794"/>
      <c r="M794"/>
      <c r="AX794" s="536" t="s">
        <v>8219</v>
      </c>
    </row>
    <row r="795" spans="1:50" ht="60" x14ac:dyDescent="0.25">
      <c r="A795"/>
      <c r="B795"/>
      <c r="C795"/>
      <c r="D795"/>
      <c r="E795"/>
      <c r="F795"/>
      <c r="G795"/>
      <c r="H795"/>
      <c r="I795"/>
      <c r="L795"/>
      <c r="M795"/>
      <c r="AX795" s="536" t="s">
        <v>5954</v>
      </c>
    </row>
    <row r="796" spans="1:50" ht="60" x14ac:dyDescent="0.25">
      <c r="A796"/>
      <c r="B796"/>
      <c r="C796"/>
      <c r="D796"/>
      <c r="E796"/>
      <c r="F796"/>
      <c r="G796"/>
      <c r="H796"/>
      <c r="I796"/>
      <c r="L796"/>
      <c r="M796"/>
      <c r="AX796" s="536" t="s">
        <v>5955</v>
      </c>
    </row>
    <row r="797" spans="1:50" ht="60" x14ac:dyDescent="0.25">
      <c r="A797"/>
      <c r="B797"/>
      <c r="C797"/>
      <c r="D797"/>
      <c r="E797"/>
      <c r="F797"/>
      <c r="G797"/>
      <c r="H797"/>
      <c r="I797"/>
      <c r="L797"/>
      <c r="M797"/>
      <c r="AX797" s="536" t="s">
        <v>4621</v>
      </c>
    </row>
    <row r="798" spans="1:50" ht="75" x14ac:dyDescent="0.25">
      <c r="A798"/>
      <c r="B798"/>
      <c r="C798"/>
      <c r="D798"/>
      <c r="E798"/>
      <c r="F798"/>
      <c r="G798"/>
      <c r="H798"/>
      <c r="I798"/>
      <c r="L798"/>
      <c r="M798"/>
      <c r="AX798" s="536" t="s">
        <v>5956</v>
      </c>
    </row>
    <row r="799" spans="1:50" ht="60" x14ac:dyDescent="0.25">
      <c r="A799"/>
      <c r="B799"/>
      <c r="C799"/>
      <c r="D799"/>
      <c r="E799"/>
      <c r="F799"/>
      <c r="G799"/>
      <c r="H799"/>
      <c r="I799"/>
      <c r="L799"/>
      <c r="M799"/>
      <c r="AX799" s="536" t="s">
        <v>5957</v>
      </c>
    </row>
    <row r="800" spans="1:50" ht="75" x14ac:dyDescent="0.25">
      <c r="A800"/>
      <c r="B800"/>
      <c r="C800"/>
      <c r="D800"/>
      <c r="E800"/>
      <c r="F800"/>
      <c r="G800"/>
      <c r="H800"/>
      <c r="I800"/>
      <c r="L800"/>
      <c r="M800"/>
      <c r="AX800" s="536" t="s">
        <v>4622</v>
      </c>
    </row>
    <row r="801" spans="1:50" ht="60" x14ac:dyDescent="0.25">
      <c r="A801"/>
      <c r="B801"/>
      <c r="C801"/>
      <c r="D801"/>
      <c r="E801"/>
      <c r="F801"/>
      <c r="G801"/>
      <c r="H801"/>
      <c r="I801"/>
      <c r="L801"/>
      <c r="M801"/>
      <c r="AX801" s="536" t="s">
        <v>8339</v>
      </c>
    </row>
    <row r="802" spans="1:50" ht="60" x14ac:dyDescent="0.25">
      <c r="A802"/>
      <c r="B802"/>
      <c r="C802"/>
      <c r="D802"/>
      <c r="E802"/>
      <c r="F802"/>
      <c r="G802"/>
      <c r="H802"/>
      <c r="I802"/>
      <c r="L802"/>
      <c r="M802"/>
      <c r="AX802" s="536" t="s">
        <v>8340</v>
      </c>
    </row>
    <row r="803" spans="1:50" ht="45" x14ac:dyDescent="0.25">
      <c r="A803"/>
      <c r="B803"/>
      <c r="C803"/>
      <c r="D803"/>
      <c r="E803"/>
      <c r="F803"/>
      <c r="G803"/>
      <c r="H803"/>
      <c r="I803"/>
      <c r="L803"/>
      <c r="M803"/>
      <c r="AX803" s="536" t="s">
        <v>6600</v>
      </c>
    </row>
    <row r="804" spans="1:50" ht="30" x14ac:dyDescent="0.25">
      <c r="A804"/>
      <c r="B804"/>
      <c r="C804"/>
      <c r="D804"/>
      <c r="E804"/>
      <c r="F804"/>
      <c r="G804"/>
      <c r="H804"/>
      <c r="I804"/>
      <c r="L804"/>
      <c r="M804"/>
      <c r="AX804" s="536" t="s">
        <v>8220</v>
      </c>
    </row>
    <row r="805" spans="1:50" ht="45" x14ac:dyDescent="0.25">
      <c r="A805"/>
      <c r="B805"/>
      <c r="C805"/>
      <c r="D805"/>
      <c r="E805"/>
      <c r="F805"/>
      <c r="G805"/>
      <c r="H805"/>
      <c r="I805"/>
      <c r="L805"/>
      <c r="M805"/>
      <c r="AX805" s="536" t="s">
        <v>6601</v>
      </c>
    </row>
    <row r="806" spans="1:50" ht="30" x14ac:dyDescent="0.25">
      <c r="A806"/>
      <c r="B806"/>
      <c r="C806"/>
      <c r="D806"/>
      <c r="E806"/>
      <c r="F806"/>
      <c r="G806"/>
      <c r="H806"/>
      <c r="I806"/>
      <c r="L806"/>
      <c r="M806"/>
      <c r="AX806" s="536" t="s">
        <v>8221</v>
      </c>
    </row>
    <row r="807" spans="1:50" ht="45" x14ac:dyDescent="0.25">
      <c r="A807"/>
      <c r="B807"/>
      <c r="C807"/>
      <c r="D807"/>
      <c r="E807"/>
      <c r="F807"/>
      <c r="G807"/>
      <c r="H807"/>
      <c r="I807"/>
      <c r="L807"/>
      <c r="M807"/>
      <c r="AX807" s="536" t="s">
        <v>6602</v>
      </c>
    </row>
    <row r="808" spans="1:50" ht="30" x14ac:dyDescent="0.25">
      <c r="A808"/>
      <c r="B808"/>
      <c r="C808"/>
      <c r="D808"/>
      <c r="E808"/>
      <c r="F808"/>
      <c r="G808"/>
      <c r="H808"/>
      <c r="I808"/>
      <c r="L808"/>
      <c r="M808"/>
      <c r="AX808" s="536" t="s">
        <v>8222</v>
      </c>
    </row>
    <row r="809" spans="1:50" ht="60" x14ac:dyDescent="0.25">
      <c r="A809"/>
      <c r="B809"/>
      <c r="C809"/>
      <c r="D809"/>
      <c r="E809"/>
      <c r="F809"/>
      <c r="G809"/>
      <c r="H809"/>
      <c r="I809"/>
      <c r="L809"/>
      <c r="M809"/>
      <c r="AX809" s="536" t="s">
        <v>5962</v>
      </c>
    </row>
    <row r="810" spans="1:50" ht="60" x14ac:dyDescent="0.25">
      <c r="A810"/>
      <c r="B810"/>
      <c r="C810"/>
      <c r="D810"/>
      <c r="E810"/>
      <c r="F810"/>
      <c r="G810"/>
      <c r="H810"/>
      <c r="I810"/>
      <c r="L810"/>
      <c r="M810"/>
      <c r="AX810" s="536" t="s">
        <v>5964</v>
      </c>
    </row>
    <row r="811" spans="1:50" ht="60" x14ac:dyDescent="0.25">
      <c r="A811"/>
      <c r="B811"/>
      <c r="C811"/>
      <c r="D811"/>
      <c r="E811"/>
      <c r="F811"/>
      <c r="G811"/>
      <c r="H811"/>
      <c r="I811"/>
      <c r="L811"/>
      <c r="M811"/>
      <c r="AX811" s="536" t="s">
        <v>5963</v>
      </c>
    </row>
    <row r="812" spans="1:50" ht="45" x14ac:dyDescent="0.25">
      <c r="A812"/>
      <c r="B812"/>
      <c r="C812"/>
      <c r="D812"/>
      <c r="E812"/>
      <c r="F812"/>
      <c r="G812"/>
      <c r="H812"/>
      <c r="I812"/>
      <c r="L812"/>
      <c r="M812"/>
      <c r="AX812" s="536" t="s">
        <v>8341</v>
      </c>
    </row>
    <row r="813" spans="1:50" ht="45" x14ac:dyDescent="0.25">
      <c r="A813"/>
      <c r="B813"/>
      <c r="C813"/>
      <c r="D813"/>
      <c r="E813"/>
      <c r="F813"/>
      <c r="G813"/>
      <c r="H813"/>
      <c r="I813"/>
      <c r="L813"/>
      <c r="M813"/>
      <c r="AX813" s="536" t="s">
        <v>8342</v>
      </c>
    </row>
    <row r="814" spans="1:50" ht="45" x14ac:dyDescent="0.25">
      <c r="A814"/>
      <c r="B814"/>
      <c r="C814"/>
      <c r="D814"/>
      <c r="E814"/>
      <c r="F814"/>
      <c r="G814"/>
      <c r="H814"/>
      <c r="I814"/>
      <c r="L814"/>
      <c r="M814"/>
      <c r="AX814" s="536" t="s">
        <v>8343</v>
      </c>
    </row>
    <row r="815" spans="1:50" ht="45" x14ac:dyDescent="0.25">
      <c r="A815"/>
      <c r="B815"/>
      <c r="C815"/>
      <c r="D815"/>
      <c r="E815"/>
      <c r="F815"/>
      <c r="G815"/>
      <c r="H815"/>
      <c r="I815"/>
      <c r="L815"/>
      <c r="M815"/>
      <c r="AX815" s="536" t="s">
        <v>6603</v>
      </c>
    </row>
    <row r="816" spans="1:50" ht="30" x14ac:dyDescent="0.25">
      <c r="A816"/>
      <c r="B816"/>
      <c r="C816"/>
      <c r="D816"/>
      <c r="E816"/>
      <c r="F816"/>
      <c r="G816"/>
      <c r="H816"/>
      <c r="I816"/>
      <c r="L816"/>
      <c r="M816"/>
      <c r="AX816" s="536" t="s">
        <v>8223</v>
      </c>
    </row>
    <row r="817" spans="1:50" ht="105" x14ac:dyDescent="0.25">
      <c r="A817"/>
      <c r="B817"/>
      <c r="C817"/>
      <c r="D817"/>
      <c r="E817"/>
      <c r="F817"/>
      <c r="G817"/>
      <c r="H817"/>
      <c r="I817"/>
      <c r="L817"/>
      <c r="M817"/>
      <c r="AX817" s="536" t="s">
        <v>6270</v>
      </c>
    </row>
    <row r="818" spans="1:50" ht="60" x14ac:dyDescent="0.25">
      <c r="A818"/>
      <c r="B818"/>
      <c r="C818"/>
      <c r="D818"/>
      <c r="E818"/>
      <c r="F818"/>
      <c r="G818"/>
      <c r="H818"/>
      <c r="I818"/>
      <c r="L818"/>
      <c r="M818"/>
      <c r="AX818" s="536" t="s">
        <v>5966</v>
      </c>
    </row>
    <row r="819" spans="1:50" ht="60" x14ac:dyDescent="0.25">
      <c r="A819"/>
      <c r="B819"/>
      <c r="C819"/>
      <c r="D819"/>
      <c r="E819"/>
      <c r="F819"/>
      <c r="G819"/>
      <c r="H819"/>
      <c r="I819"/>
      <c r="L819"/>
      <c r="M819"/>
      <c r="AX819" s="536" t="s">
        <v>4628</v>
      </c>
    </row>
    <row r="820" spans="1:50" ht="60" x14ac:dyDescent="0.25">
      <c r="A820"/>
      <c r="B820"/>
      <c r="C820"/>
      <c r="D820"/>
      <c r="E820"/>
      <c r="F820"/>
      <c r="G820"/>
      <c r="H820"/>
      <c r="I820"/>
      <c r="L820"/>
      <c r="M820"/>
      <c r="AX820" s="536" t="s">
        <v>4629</v>
      </c>
    </row>
    <row r="821" spans="1:50" ht="45" x14ac:dyDescent="0.25">
      <c r="A821"/>
      <c r="B821"/>
      <c r="C821"/>
      <c r="D821"/>
      <c r="E821"/>
      <c r="F821"/>
      <c r="G821"/>
      <c r="H821"/>
      <c r="I821"/>
      <c r="L821"/>
      <c r="M821"/>
      <c r="AX821" s="536" t="s">
        <v>5967</v>
      </c>
    </row>
    <row r="822" spans="1:50" ht="45" x14ac:dyDescent="0.25">
      <c r="A822"/>
      <c r="B822"/>
      <c r="C822"/>
      <c r="D822"/>
      <c r="E822"/>
      <c r="F822"/>
      <c r="G822"/>
      <c r="H822"/>
      <c r="I822"/>
      <c r="L822"/>
      <c r="M822"/>
      <c r="AX822" s="536" t="s">
        <v>6604</v>
      </c>
    </row>
    <row r="823" spans="1:50" ht="30" x14ac:dyDescent="0.25">
      <c r="A823"/>
      <c r="B823"/>
      <c r="C823"/>
      <c r="D823"/>
      <c r="E823"/>
      <c r="F823"/>
      <c r="G823"/>
      <c r="H823"/>
      <c r="I823"/>
      <c r="L823"/>
      <c r="M823"/>
      <c r="AX823" s="536" t="s">
        <v>8224</v>
      </c>
    </row>
    <row r="824" spans="1:50" ht="45" x14ac:dyDescent="0.25">
      <c r="A824"/>
      <c r="B824"/>
      <c r="C824"/>
      <c r="D824"/>
      <c r="E824"/>
      <c r="F824"/>
      <c r="G824"/>
      <c r="H824"/>
      <c r="I824"/>
      <c r="L824"/>
      <c r="M824"/>
      <c r="AX824" s="536" t="s">
        <v>6605</v>
      </c>
    </row>
    <row r="825" spans="1:50" ht="30" x14ac:dyDescent="0.25">
      <c r="A825"/>
      <c r="B825"/>
      <c r="C825"/>
      <c r="D825"/>
      <c r="E825"/>
      <c r="F825"/>
      <c r="G825"/>
      <c r="H825"/>
      <c r="I825"/>
      <c r="L825"/>
      <c r="M825"/>
      <c r="AX825" s="536" t="s">
        <v>8225</v>
      </c>
    </row>
    <row r="826" spans="1:50" ht="45" x14ac:dyDescent="0.25">
      <c r="A826"/>
      <c r="B826"/>
      <c r="C826"/>
      <c r="D826"/>
      <c r="E826"/>
      <c r="F826"/>
      <c r="G826"/>
      <c r="H826"/>
      <c r="I826"/>
      <c r="L826"/>
      <c r="M826"/>
      <c r="AX826" s="536" t="s">
        <v>6606</v>
      </c>
    </row>
    <row r="827" spans="1:50" ht="30" x14ac:dyDescent="0.25">
      <c r="A827"/>
      <c r="B827"/>
      <c r="C827"/>
      <c r="D827"/>
      <c r="E827"/>
      <c r="F827"/>
      <c r="G827"/>
      <c r="H827"/>
      <c r="I827"/>
      <c r="L827"/>
      <c r="M827"/>
      <c r="AX827" s="536" t="s">
        <v>8226</v>
      </c>
    </row>
    <row r="828" spans="1:50" ht="45" x14ac:dyDescent="0.25">
      <c r="A828"/>
      <c r="B828"/>
      <c r="C828"/>
      <c r="D828"/>
      <c r="E828"/>
      <c r="F828"/>
      <c r="G828"/>
      <c r="H828"/>
      <c r="I828"/>
      <c r="L828"/>
      <c r="M828"/>
      <c r="AX828" s="536" t="s">
        <v>6607</v>
      </c>
    </row>
    <row r="829" spans="1:50" ht="30" x14ac:dyDescent="0.25">
      <c r="A829"/>
      <c r="B829"/>
      <c r="C829"/>
      <c r="D829"/>
      <c r="E829"/>
      <c r="F829"/>
      <c r="G829"/>
      <c r="H829"/>
      <c r="I829"/>
      <c r="L829"/>
      <c r="M829"/>
      <c r="AX829" s="536" t="s">
        <v>8227</v>
      </c>
    </row>
    <row r="830" spans="1:50" ht="75" x14ac:dyDescent="0.25">
      <c r="A830"/>
      <c r="B830"/>
      <c r="C830"/>
      <c r="D830"/>
      <c r="E830"/>
      <c r="F830"/>
      <c r="G830"/>
      <c r="H830"/>
      <c r="I830"/>
      <c r="L830"/>
      <c r="M830"/>
      <c r="AX830" s="536" t="s">
        <v>6271</v>
      </c>
    </row>
    <row r="831" spans="1:50" ht="75" x14ac:dyDescent="0.25">
      <c r="A831"/>
      <c r="B831"/>
      <c r="C831"/>
      <c r="D831"/>
      <c r="E831"/>
      <c r="F831"/>
      <c r="G831"/>
      <c r="H831"/>
      <c r="I831"/>
      <c r="L831"/>
      <c r="M831"/>
      <c r="AX831" s="536" t="s">
        <v>6272</v>
      </c>
    </row>
    <row r="832" spans="1:50" ht="60" x14ac:dyDescent="0.25">
      <c r="A832"/>
      <c r="B832"/>
      <c r="C832"/>
      <c r="D832"/>
      <c r="E832"/>
      <c r="F832"/>
      <c r="G832"/>
      <c r="H832"/>
      <c r="I832"/>
      <c r="L832"/>
      <c r="M832"/>
      <c r="AX832" s="536" t="s">
        <v>4635</v>
      </c>
    </row>
    <row r="833" spans="1:50" ht="45" x14ac:dyDescent="0.25">
      <c r="A833"/>
      <c r="B833"/>
      <c r="C833"/>
      <c r="D833"/>
      <c r="E833"/>
      <c r="F833"/>
      <c r="G833"/>
      <c r="H833"/>
      <c r="I833"/>
      <c r="L833"/>
      <c r="M833"/>
      <c r="AX833" s="536" t="s">
        <v>5973</v>
      </c>
    </row>
    <row r="834" spans="1:50" ht="45" x14ac:dyDescent="0.25">
      <c r="A834"/>
      <c r="B834"/>
      <c r="C834"/>
      <c r="D834"/>
      <c r="E834"/>
      <c r="F834"/>
      <c r="G834"/>
      <c r="H834"/>
      <c r="I834"/>
      <c r="L834"/>
      <c r="M834"/>
      <c r="AX834" s="536" t="s">
        <v>5972</v>
      </c>
    </row>
    <row r="835" spans="1:50" ht="45" x14ac:dyDescent="0.25">
      <c r="A835"/>
      <c r="B835"/>
      <c r="C835"/>
      <c r="D835"/>
      <c r="E835"/>
      <c r="F835"/>
      <c r="G835"/>
      <c r="H835"/>
      <c r="I835"/>
      <c r="L835"/>
      <c r="M835"/>
      <c r="AX835" s="536" t="s">
        <v>6608</v>
      </c>
    </row>
    <row r="836" spans="1:50" ht="30" x14ac:dyDescent="0.25">
      <c r="A836"/>
      <c r="B836"/>
      <c r="C836"/>
      <c r="D836"/>
      <c r="E836"/>
      <c r="F836"/>
      <c r="G836"/>
      <c r="H836"/>
      <c r="I836"/>
      <c r="L836"/>
      <c r="M836"/>
      <c r="AX836" s="536" t="s">
        <v>8228</v>
      </c>
    </row>
    <row r="837" spans="1:50" ht="45" x14ac:dyDescent="0.25">
      <c r="A837"/>
      <c r="B837"/>
      <c r="C837"/>
      <c r="D837"/>
      <c r="E837"/>
      <c r="F837"/>
      <c r="G837"/>
      <c r="H837"/>
      <c r="I837"/>
      <c r="L837"/>
      <c r="M837"/>
      <c r="AX837" s="536" t="s">
        <v>6609</v>
      </c>
    </row>
    <row r="838" spans="1:50" ht="30" x14ac:dyDescent="0.25">
      <c r="A838"/>
      <c r="B838"/>
      <c r="C838"/>
      <c r="D838"/>
      <c r="E838"/>
      <c r="F838"/>
      <c r="G838"/>
      <c r="H838"/>
      <c r="I838"/>
      <c r="L838"/>
      <c r="M838"/>
      <c r="AX838" s="536" t="s">
        <v>8229</v>
      </c>
    </row>
    <row r="839" spans="1:50" ht="75" x14ac:dyDescent="0.25">
      <c r="A839"/>
      <c r="B839"/>
      <c r="C839"/>
      <c r="D839"/>
      <c r="E839"/>
      <c r="F839"/>
      <c r="G839"/>
      <c r="H839"/>
      <c r="I839"/>
      <c r="L839"/>
      <c r="M839"/>
      <c r="AX839" s="536" t="s">
        <v>4638</v>
      </c>
    </row>
    <row r="840" spans="1:50" ht="75" x14ac:dyDescent="0.25">
      <c r="A840"/>
      <c r="B840"/>
      <c r="C840"/>
      <c r="D840"/>
      <c r="E840"/>
      <c r="F840"/>
      <c r="G840"/>
      <c r="H840"/>
      <c r="I840"/>
      <c r="L840"/>
      <c r="M840"/>
      <c r="AX840" s="536" t="s">
        <v>5975</v>
      </c>
    </row>
    <row r="841" spans="1:50" ht="60" x14ac:dyDescent="0.25">
      <c r="A841"/>
      <c r="B841"/>
      <c r="C841"/>
      <c r="D841"/>
      <c r="E841"/>
      <c r="F841"/>
      <c r="G841"/>
      <c r="H841"/>
      <c r="I841"/>
      <c r="L841"/>
      <c r="M841"/>
      <c r="AX841" s="536" t="s">
        <v>5976</v>
      </c>
    </row>
    <row r="842" spans="1:50" ht="60" x14ac:dyDescent="0.25">
      <c r="A842"/>
      <c r="B842"/>
      <c r="C842"/>
      <c r="D842"/>
      <c r="E842"/>
      <c r="F842"/>
      <c r="G842"/>
      <c r="H842"/>
      <c r="I842"/>
      <c r="L842"/>
      <c r="M842"/>
      <c r="AX842" s="536" t="s">
        <v>5977</v>
      </c>
    </row>
    <row r="843" spans="1:50" ht="75" x14ac:dyDescent="0.25">
      <c r="A843"/>
      <c r="B843"/>
      <c r="C843"/>
      <c r="D843"/>
      <c r="E843"/>
      <c r="F843"/>
      <c r="G843"/>
      <c r="H843"/>
      <c r="I843"/>
      <c r="L843"/>
      <c r="M843"/>
      <c r="AX843" s="536" t="s">
        <v>4639</v>
      </c>
    </row>
    <row r="844" spans="1:50" ht="60" x14ac:dyDescent="0.25">
      <c r="A844"/>
      <c r="B844"/>
      <c r="C844"/>
      <c r="D844"/>
      <c r="E844"/>
      <c r="F844"/>
      <c r="G844"/>
      <c r="H844"/>
      <c r="I844"/>
      <c r="L844"/>
      <c r="M844"/>
      <c r="AX844" s="536" t="s">
        <v>5978</v>
      </c>
    </row>
    <row r="845" spans="1:50" ht="45" x14ac:dyDescent="0.25">
      <c r="A845"/>
      <c r="B845"/>
      <c r="C845"/>
      <c r="D845"/>
      <c r="E845"/>
      <c r="F845"/>
      <c r="G845"/>
      <c r="H845"/>
      <c r="I845"/>
      <c r="L845"/>
      <c r="M845"/>
      <c r="AX845" s="536" t="s">
        <v>5979</v>
      </c>
    </row>
    <row r="846" spans="1:50" ht="75" x14ac:dyDescent="0.25">
      <c r="A846"/>
      <c r="B846"/>
      <c r="C846"/>
      <c r="D846"/>
      <c r="E846"/>
      <c r="F846"/>
      <c r="G846"/>
      <c r="H846"/>
      <c r="I846"/>
      <c r="L846"/>
      <c r="M846"/>
      <c r="AX846" s="536" t="s">
        <v>5980</v>
      </c>
    </row>
    <row r="847" spans="1:50" ht="60" x14ac:dyDescent="0.25">
      <c r="A847"/>
      <c r="B847"/>
      <c r="C847"/>
      <c r="D847"/>
      <c r="E847"/>
      <c r="F847"/>
      <c r="G847"/>
      <c r="H847"/>
      <c r="I847"/>
      <c r="L847"/>
      <c r="M847"/>
      <c r="AX847" s="536" t="s">
        <v>5981</v>
      </c>
    </row>
    <row r="848" spans="1:50" ht="60" x14ac:dyDescent="0.25">
      <c r="A848"/>
      <c r="B848"/>
      <c r="C848"/>
      <c r="D848"/>
      <c r="E848"/>
      <c r="F848"/>
      <c r="G848"/>
      <c r="H848"/>
      <c r="I848"/>
      <c r="L848"/>
      <c r="M848"/>
      <c r="AX848" s="536" t="s">
        <v>8344</v>
      </c>
    </row>
    <row r="849" spans="1:50" ht="60" x14ac:dyDescent="0.25">
      <c r="A849"/>
      <c r="B849"/>
      <c r="C849"/>
      <c r="D849"/>
      <c r="E849"/>
      <c r="F849"/>
      <c r="G849"/>
      <c r="H849"/>
      <c r="I849"/>
      <c r="L849"/>
      <c r="M849"/>
      <c r="AX849" s="536" t="s">
        <v>8345</v>
      </c>
    </row>
    <row r="850" spans="1:50" ht="60" x14ac:dyDescent="0.25">
      <c r="A850"/>
      <c r="B850"/>
      <c r="C850"/>
      <c r="D850"/>
      <c r="E850"/>
      <c r="F850"/>
      <c r="G850"/>
      <c r="H850"/>
      <c r="I850"/>
      <c r="L850"/>
      <c r="M850"/>
      <c r="AX850" s="536" t="s">
        <v>8346</v>
      </c>
    </row>
    <row r="851" spans="1:50" ht="45" x14ac:dyDescent="0.25">
      <c r="A851"/>
      <c r="B851"/>
      <c r="C851"/>
      <c r="D851"/>
      <c r="E851"/>
      <c r="F851"/>
      <c r="G851"/>
      <c r="H851"/>
      <c r="I851"/>
      <c r="L851"/>
      <c r="M851"/>
      <c r="AX851" s="536" t="s">
        <v>6610</v>
      </c>
    </row>
    <row r="852" spans="1:50" ht="30" x14ac:dyDescent="0.25">
      <c r="A852"/>
      <c r="B852"/>
      <c r="C852"/>
      <c r="D852"/>
      <c r="E852"/>
      <c r="F852"/>
      <c r="G852"/>
      <c r="H852"/>
      <c r="I852"/>
      <c r="L852"/>
      <c r="M852"/>
      <c r="AX852" s="536" t="s">
        <v>8230</v>
      </c>
    </row>
    <row r="853" spans="1:50" ht="45" x14ac:dyDescent="0.25">
      <c r="A853"/>
      <c r="B853"/>
      <c r="C853"/>
      <c r="D853"/>
      <c r="E853"/>
      <c r="F853"/>
      <c r="G853"/>
      <c r="H853"/>
      <c r="I853"/>
      <c r="L853"/>
      <c r="M853"/>
      <c r="AX853" s="536" t="s">
        <v>6611</v>
      </c>
    </row>
    <row r="854" spans="1:50" ht="30" x14ac:dyDescent="0.25">
      <c r="A854"/>
      <c r="B854"/>
      <c r="C854"/>
      <c r="D854"/>
      <c r="E854"/>
      <c r="F854"/>
      <c r="G854"/>
      <c r="H854"/>
      <c r="I854"/>
      <c r="L854"/>
      <c r="M854"/>
      <c r="AX854" s="536" t="s">
        <v>8231</v>
      </c>
    </row>
    <row r="855" spans="1:50" ht="60" x14ac:dyDescent="0.25">
      <c r="A855"/>
      <c r="B855"/>
      <c r="C855"/>
      <c r="D855"/>
      <c r="E855"/>
      <c r="F855"/>
      <c r="G855"/>
      <c r="H855"/>
      <c r="I855"/>
      <c r="L855"/>
      <c r="M855"/>
      <c r="AX855" s="536" t="s">
        <v>4641</v>
      </c>
    </row>
    <row r="856" spans="1:50" ht="60" x14ac:dyDescent="0.25">
      <c r="A856"/>
      <c r="B856"/>
      <c r="C856"/>
      <c r="D856"/>
      <c r="E856"/>
      <c r="F856"/>
      <c r="G856"/>
      <c r="H856"/>
      <c r="I856"/>
      <c r="L856"/>
      <c r="M856"/>
      <c r="AX856" s="536" t="s">
        <v>4642</v>
      </c>
    </row>
    <row r="857" spans="1:50" ht="60" x14ac:dyDescent="0.25">
      <c r="A857"/>
      <c r="B857"/>
      <c r="C857"/>
      <c r="D857"/>
      <c r="E857"/>
      <c r="F857"/>
      <c r="G857"/>
      <c r="H857"/>
      <c r="I857"/>
      <c r="L857"/>
      <c r="M857"/>
      <c r="AX857" s="536" t="s">
        <v>5984</v>
      </c>
    </row>
    <row r="858" spans="1:50" ht="60" x14ac:dyDescent="0.25">
      <c r="A858"/>
      <c r="B858"/>
      <c r="C858"/>
      <c r="D858"/>
      <c r="E858"/>
      <c r="F858"/>
      <c r="G858"/>
      <c r="H858"/>
      <c r="I858"/>
      <c r="L858"/>
      <c r="M858"/>
      <c r="AX858" s="536" t="s">
        <v>5985</v>
      </c>
    </row>
    <row r="859" spans="1:50" ht="60" x14ac:dyDescent="0.25">
      <c r="A859"/>
      <c r="B859"/>
      <c r="C859"/>
      <c r="D859"/>
      <c r="E859"/>
      <c r="F859"/>
      <c r="G859"/>
      <c r="H859"/>
      <c r="I859"/>
      <c r="L859"/>
      <c r="M859"/>
      <c r="AX859" s="536" t="s">
        <v>5986</v>
      </c>
    </row>
    <row r="860" spans="1:50" ht="60" x14ac:dyDescent="0.25">
      <c r="A860"/>
      <c r="B860"/>
      <c r="C860"/>
      <c r="D860"/>
      <c r="E860"/>
      <c r="F860"/>
      <c r="G860"/>
      <c r="H860"/>
      <c r="I860"/>
      <c r="L860"/>
      <c r="M860"/>
      <c r="AX860" s="536" t="s">
        <v>8347</v>
      </c>
    </row>
    <row r="861" spans="1:50" ht="45" x14ac:dyDescent="0.25">
      <c r="A861"/>
      <c r="B861"/>
      <c r="C861"/>
      <c r="D861"/>
      <c r="E861"/>
      <c r="F861"/>
      <c r="G861"/>
      <c r="H861"/>
      <c r="I861"/>
      <c r="L861"/>
      <c r="M861"/>
      <c r="AX861" s="536" t="s">
        <v>6612</v>
      </c>
    </row>
    <row r="862" spans="1:50" ht="30" x14ac:dyDescent="0.25">
      <c r="A862"/>
      <c r="B862"/>
      <c r="C862"/>
      <c r="D862"/>
      <c r="E862"/>
      <c r="F862"/>
      <c r="G862"/>
      <c r="H862"/>
      <c r="I862"/>
      <c r="L862"/>
      <c r="M862"/>
      <c r="AX862" s="536" t="s">
        <v>8232</v>
      </c>
    </row>
    <row r="863" spans="1:50" ht="45" x14ac:dyDescent="0.25">
      <c r="A863"/>
      <c r="B863"/>
      <c r="C863"/>
      <c r="D863"/>
      <c r="E863"/>
      <c r="F863"/>
      <c r="G863"/>
      <c r="H863"/>
      <c r="I863"/>
      <c r="L863"/>
      <c r="M863"/>
      <c r="AX863" s="536" t="s">
        <v>6613</v>
      </c>
    </row>
    <row r="864" spans="1:50" ht="30" x14ac:dyDescent="0.25">
      <c r="A864"/>
      <c r="B864"/>
      <c r="C864"/>
      <c r="D864"/>
      <c r="E864"/>
      <c r="F864"/>
      <c r="G864"/>
      <c r="H864"/>
      <c r="I864"/>
      <c r="L864"/>
      <c r="M864"/>
      <c r="AX864" s="536" t="s">
        <v>8233</v>
      </c>
    </row>
    <row r="865" spans="1:50" ht="45" x14ac:dyDescent="0.25">
      <c r="A865"/>
      <c r="B865"/>
      <c r="C865"/>
      <c r="D865"/>
      <c r="E865"/>
      <c r="F865"/>
      <c r="G865"/>
      <c r="H865"/>
      <c r="I865"/>
      <c r="L865"/>
      <c r="M865"/>
      <c r="AX865" s="536" t="s">
        <v>6614</v>
      </c>
    </row>
    <row r="866" spans="1:50" ht="30" x14ac:dyDescent="0.25">
      <c r="A866"/>
      <c r="B866"/>
      <c r="C866"/>
      <c r="D866"/>
      <c r="E866"/>
      <c r="F866"/>
      <c r="G866"/>
      <c r="H866"/>
      <c r="I866"/>
      <c r="L866"/>
      <c r="M866"/>
      <c r="AX866" s="536" t="s">
        <v>8234</v>
      </c>
    </row>
    <row r="867" spans="1:50" ht="45" x14ac:dyDescent="0.25">
      <c r="A867"/>
      <c r="B867"/>
      <c r="C867"/>
      <c r="D867"/>
      <c r="E867"/>
      <c r="F867"/>
      <c r="G867"/>
      <c r="H867"/>
      <c r="I867"/>
      <c r="L867"/>
      <c r="M867"/>
      <c r="AX867" s="536" t="s">
        <v>6615</v>
      </c>
    </row>
    <row r="868" spans="1:50" ht="30" x14ac:dyDescent="0.25">
      <c r="A868"/>
      <c r="B868"/>
      <c r="C868"/>
      <c r="D868"/>
      <c r="E868"/>
      <c r="F868"/>
      <c r="G868"/>
      <c r="H868"/>
      <c r="I868"/>
      <c r="L868"/>
      <c r="M868"/>
      <c r="AX868" s="536" t="s">
        <v>8235</v>
      </c>
    </row>
    <row r="869" spans="1:50" ht="45" x14ac:dyDescent="0.25">
      <c r="A869"/>
      <c r="B869"/>
      <c r="C869"/>
      <c r="D869"/>
      <c r="E869"/>
      <c r="F869"/>
      <c r="G869"/>
      <c r="H869"/>
      <c r="I869"/>
      <c r="L869"/>
      <c r="M869"/>
      <c r="AX869" s="536" t="s">
        <v>6616</v>
      </c>
    </row>
    <row r="870" spans="1:50" ht="30" x14ac:dyDescent="0.25">
      <c r="A870"/>
      <c r="B870"/>
      <c r="C870"/>
      <c r="D870"/>
      <c r="E870"/>
      <c r="F870"/>
      <c r="G870"/>
      <c r="H870"/>
      <c r="I870"/>
      <c r="L870"/>
      <c r="M870"/>
      <c r="AX870" s="536" t="s">
        <v>8236</v>
      </c>
    </row>
    <row r="871" spans="1:50" ht="45" x14ac:dyDescent="0.25">
      <c r="A871"/>
      <c r="B871"/>
      <c r="C871"/>
      <c r="D871"/>
      <c r="E871"/>
      <c r="F871"/>
      <c r="G871"/>
      <c r="H871"/>
      <c r="I871"/>
      <c r="L871"/>
      <c r="M871"/>
      <c r="AX871" s="536" t="s">
        <v>6617</v>
      </c>
    </row>
    <row r="872" spans="1:50" ht="30" x14ac:dyDescent="0.25">
      <c r="A872"/>
      <c r="B872"/>
      <c r="C872"/>
      <c r="D872"/>
      <c r="E872"/>
      <c r="F872"/>
      <c r="G872"/>
      <c r="H872"/>
      <c r="I872"/>
      <c r="L872"/>
      <c r="M872"/>
      <c r="AX872" s="536" t="s">
        <v>8237</v>
      </c>
    </row>
    <row r="873" spans="1:50" ht="60" x14ac:dyDescent="0.25">
      <c r="A873"/>
      <c r="B873"/>
      <c r="C873"/>
      <c r="D873"/>
      <c r="E873"/>
      <c r="F873"/>
      <c r="G873"/>
      <c r="H873"/>
      <c r="I873"/>
      <c r="L873"/>
      <c r="M873"/>
      <c r="AX873" s="536" t="s">
        <v>4650</v>
      </c>
    </row>
    <row r="874" spans="1:50" ht="60" x14ac:dyDescent="0.25">
      <c r="A874"/>
      <c r="B874"/>
      <c r="C874"/>
      <c r="D874"/>
      <c r="E874"/>
      <c r="F874"/>
      <c r="G874"/>
      <c r="H874"/>
      <c r="I874"/>
      <c r="L874"/>
      <c r="M874"/>
      <c r="AX874" s="536" t="s">
        <v>4651</v>
      </c>
    </row>
    <row r="875" spans="1:50" ht="75" x14ac:dyDescent="0.25">
      <c r="A875"/>
      <c r="B875"/>
      <c r="C875"/>
      <c r="D875"/>
      <c r="E875"/>
      <c r="F875"/>
      <c r="G875"/>
      <c r="H875"/>
      <c r="I875"/>
      <c r="L875"/>
      <c r="M875"/>
      <c r="AX875" s="536" t="s">
        <v>5996</v>
      </c>
    </row>
    <row r="876" spans="1:50" ht="60" x14ac:dyDescent="0.25">
      <c r="A876"/>
      <c r="B876"/>
      <c r="C876"/>
      <c r="D876"/>
      <c r="E876"/>
      <c r="F876"/>
      <c r="G876"/>
      <c r="H876"/>
      <c r="I876"/>
      <c r="L876"/>
      <c r="M876"/>
      <c r="AX876" s="536" t="s">
        <v>4652</v>
      </c>
    </row>
    <row r="877" spans="1:50" ht="75" x14ac:dyDescent="0.25">
      <c r="A877"/>
      <c r="B877"/>
      <c r="C877"/>
      <c r="D877"/>
      <c r="E877"/>
      <c r="F877"/>
      <c r="G877"/>
      <c r="H877"/>
      <c r="I877"/>
      <c r="L877"/>
      <c r="M877"/>
      <c r="AX877" s="536" t="s">
        <v>5997</v>
      </c>
    </row>
    <row r="878" spans="1:50" ht="45" x14ac:dyDescent="0.25">
      <c r="A878"/>
      <c r="B878"/>
      <c r="C878"/>
      <c r="D878"/>
      <c r="E878"/>
      <c r="F878"/>
      <c r="G878"/>
      <c r="H878"/>
      <c r="I878"/>
      <c r="L878"/>
      <c r="M878"/>
      <c r="AX878" s="536" t="s">
        <v>5998</v>
      </c>
    </row>
    <row r="879" spans="1:50" ht="45" x14ac:dyDescent="0.25">
      <c r="A879"/>
      <c r="B879"/>
      <c r="C879"/>
      <c r="D879"/>
      <c r="E879"/>
      <c r="F879"/>
      <c r="G879"/>
      <c r="H879"/>
      <c r="I879"/>
      <c r="L879"/>
      <c r="M879"/>
      <c r="AX879" s="536" t="s">
        <v>6618</v>
      </c>
    </row>
    <row r="880" spans="1:50" ht="30" x14ac:dyDescent="0.25">
      <c r="A880"/>
      <c r="B880"/>
      <c r="C880"/>
      <c r="D880"/>
      <c r="E880"/>
      <c r="F880"/>
      <c r="G880"/>
      <c r="H880"/>
      <c r="I880"/>
      <c r="L880"/>
      <c r="M880"/>
      <c r="AX880" s="536" t="s">
        <v>8238</v>
      </c>
    </row>
    <row r="881" spans="1:50" ht="75" x14ac:dyDescent="0.25">
      <c r="A881"/>
      <c r="B881"/>
      <c r="C881"/>
      <c r="D881"/>
      <c r="E881"/>
      <c r="F881"/>
      <c r="G881"/>
      <c r="H881"/>
      <c r="I881"/>
      <c r="L881"/>
      <c r="M881"/>
      <c r="AX881" s="536" t="s">
        <v>4653</v>
      </c>
    </row>
    <row r="882" spans="1:50" ht="60" x14ac:dyDescent="0.25">
      <c r="A882"/>
      <c r="B882"/>
      <c r="C882"/>
      <c r="D882"/>
      <c r="E882"/>
      <c r="F882"/>
      <c r="G882"/>
      <c r="H882"/>
      <c r="I882"/>
      <c r="L882"/>
      <c r="M882"/>
      <c r="AX882" s="536" t="s">
        <v>5999</v>
      </c>
    </row>
    <row r="883" spans="1:50" ht="60" x14ac:dyDescent="0.25">
      <c r="A883"/>
      <c r="B883"/>
      <c r="C883"/>
      <c r="D883"/>
      <c r="E883"/>
      <c r="F883"/>
      <c r="G883"/>
      <c r="H883"/>
      <c r="I883"/>
      <c r="L883"/>
      <c r="M883"/>
      <c r="AX883" s="536" t="s">
        <v>6000</v>
      </c>
    </row>
    <row r="884" spans="1:50" ht="45" x14ac:dyDescent="0.25">
      <c r="A884"/>
      <c r="B884"/>
      <c r="C884"/>
      <c r="D884"/>
      <c r="E884"/>
      <c r="F884"/>
      <c r="G884"/>
      <c r="H884"/>
      <c r="I884"/>
      <c r="L884"/>
      <c r="M884"/>
      <c r="AX884" s="536" t="s">
        <v>6001</v>
      </c>
    </row>
    <row r="885" spans="1:50" ht="60" x14ac:dyDescent="0.25">
      <c r="A885"/>
      <c r="B885"/>
      <c r="C885"/>
      <c r="D885"/>
      <c r="E885"/>
      <c r="F885"/>
      <c r="G885"/>
      <c r="H885"/>
      <c r="I885"/>
      <c r="L885"/>
      <c r="M885"/>
      <c r="AX885" s="536" t="s">
        <v>4654</v>
      </c>
    </row>
    <row r="886" spans="1:50" ht="45" x14ac:dyDescent="0.25">
      <c r="A886"/>
      <c r="B886"/>
      <c r="C886"/>
      <c r="D886"/>
      <c r="E886"/>
      <c r="F886"/>
      <c r="G886"/>
      <c r="H886"/>
      <c r="I886"/>
      <c r="L886"/>
      <c r="M886"/>
      <c r="AX886" s="536" t="s">
        <v>6619</v>
      </c>
    </row>
    <row r="887" spans="1:50" ht="30" x14ac:dyDescent="0.25">
      <c r="A887"/>
      <c r="B887"/>
      <c r="C887"/>
      <c r="D887"/>
      <c r="E887"/>
      <c r="F887"/>
      <c r="G887"/>
      <c r="H887"/>
      <c r="I887"/>
      <c r="L887"/>
      <c r="M887"/>
      <c r="AX887" s="536" t="s">
        <v>8239</v>
      </c>
    </row>
    <row r="888" spans="1:50" ht="90" x14ac:dyDescent="0.25">
      <c r="A888"/>
      <c r="B888"/>
      <c r="C888"/>
      <c r="D888"/>
      <c r="E888"/>
      <c r="F888"/>
      <c r="G888"/>
      <c r="H888"/>
      <c r="I888"/>
      <c r="L888"/>
      <c r="M888"/>
      <c r="AX888" s="536" t="s">
        <v>6002</v>
      </c>
    </row>
    <row r="889" spans="1:50" ht="90" x14ac:dyDescent="0.25">
      <c r="A889"/>
      <c r="B889"/>
      <c r="C889"/>
      <c r="D889"/>
      <c r="E889"/>
      <c r="F889"/>
      <c r="G889"/>
      <c r="H889"/>
      <c r="I889"/>
      <c r="L889"/>
      <c r="M889"/>
      <c r="AX889" s="536" t="s">
        <v>6003</v>
      </c>
    </row>
    <row r="890" spans="1:50" ht="75" x14ac:dyDescent="0.25">
      <c r="A890"/>
      <c r="B890"/>
      <c r="C890"/>
      <c r="D890"/>
      <c r="E890"/>
      <c r="F890"/>
      <c r="G890"/>
      <c r="H890"/>
      <c r="I890"/>
      <c r="L890"/>
      <c r="M890"/>
      <c r="AX890" s="536" t="s">
        <v>6004</v>
      </c>
    </row>
    <row r="891" spans="1:50" ht="60" x14ac:dyDescent="0.25">
      <c r="A891"/>
      <c r="B891"/>
      <c r="C891"/>
      <c r="D891"/>
      <c r="E891"/>
      <c r="F891"/>
      <c r="G891"/>
      <c r="H891"/>
      <c r="I891"/>
      <c r="L891"/>
      <c r="M891"/>
      <c r="AX891" s="536" t="s">
        <v>4655</v>
      </c>
    </row>
    <row r="892" spans="1:50" ht="75" x14ac:dyDescent="0.25">
      <c r="A892"/>
      <c r="B892"/>
      <c r="C892"/>
      <c r="D892"/>
      <c r="E892"/>
      <c r="F892"/>
      <c r="G892"/>
      <c r="H892"/>
      <c r="I892"/>
      <c r="L892"/>
      <c r="M892"/>
      <c r="AX892" s="536" t="s">
        <v>6273</v>
      </c>
    </row>
    <row r="893" spans="1:50" ht="60" x14ac:dyDescent="0.25">
      <c r="A893"/>
      <c r="B893"/>
      <c r="C893"/>
      <c r="D893"/>
      <c r="E893"/>
      <c r="F893"/>
      <c r="G893"/>
      <c r="H893"/>
      <c r="I893"/>
      <c r="L893"/>
      <c r="M893"/>
      <c r="AX893" s="536" t="s">
        <v>6005</v>
      </c>
    </row>
    <row r="894" spans="1:50" ht="75" x14ac:dyDescent="0.25">
      <c r="A894"/>
      <c r="B894"/>
      <c r="C894"/>
      <c r="D894"/>
      <c r="E894"/>
      <c r="F894"/>
      <c r="G894"/>
      <c r="H894"/>
      <c r="I894"/>
      <c r="L894"/>
      <c r="M894"/>
      <c r="AX894" s="536" t="s">
        <v>6006</v>
      </c>
    </row>
    <row r="895" spans="1:50" ht="45" x14ac:dyDescent="0.25">
      <c r="A895"/>
      <c r="B895"/>
      <c r="C895"/>
      <c r="D895"/>
      <c r="E895"/>
      <c r="F895"/>
      <c r="G895"/>
      <c r="H895"/>
      <c r="I895"/>
      <c r="L895"/>
      <c r="M895"/>
      <c r="AX895" s="536" t="s">
        <v>6620</v>
      </c>
    </row>
    <row r="896" spans="1:50" ht="30" x14ac:dyDescent="0.25">
      <c r="A896"/>
      <c r="B896"/>
      <c r="C896"/>
      <c r="D896"/>
      <c r="E896"/>
      <c r="F896"/>
      <c r="G896"/>
      <c r="H896"/>
      <c r="I896"/>
      <c r="L896"/>
      <c r="M896"/>
      <c r="AX896" s="536" t="s">
        <v>8240</v>
      </c>
    </row>
    <row r="897" spans="1:50" ht="60" x14ac:dyDescent="0.25">
      <c r="A897"/>
      <c r="B897"/>
      <c r="C897"/>
      <c r="D897"/>
      <c r="E897"/>
      <c r="F897"/>
      <c r="G897"/>
      <c r="H897"/>
      <c r="I897"/>
      <c r="L897"/>
      <c r="M897"/>
      <c r="AX897" s="536" t="s">
        <v>6007</v>
      </c>
    </row>
    <row r="898" spans="1:50" ht="75" x14ac:dyDescent="0.25">
      <c r="A898"/>
      <c r="B898"/>
      <c r="C898"/>
      <c r="D898"/>
      <c r="E898"/>
      <c r="F898"/>
      <c r="G898"/>
      <c r="H898"/>
      <c r="I898"/>
      <c r="L898"/>
      <c r="M898"/>
      <c r="AX898" s="536" t="s">
        <v>4656</v>
      </c>
    </row>
    <row r="899" spans="1:50" ht="60" x14ac:dyDescent="0.25">
      <c r="A899"/>
      <c r="B899"/>
      <c r="C899"/>
      <c r="D899"/>
      <c r="E899"/>
      <c r="F899"/>
      <c r="G899"/>
      <c r="H899"/>
      <c r="I899"/>
      <c r="L899"/>
      <c r="M899"/>
      <c r="AX899" s="536" t="s">
        <v>6008</v>
      </c>
    </row>
    <row r="900" spans="1:50" ht="60" x14ac:dyDescent="0.25">
      <c r="A900"/>
      <c r="B900"/>
      <c r="C900"/>
      <c r="D900"/>
      <c r="E900"/>
      <c r="F900"/>
      <c r="G900"/>
      <c r="H900"/>
      <c r="I900"/>
      <c r="L900"/>
      <c r="M900"/>
      <c r="AX900" s="536" t="s">
        <v>4657</v>
      </c>
    </row>
    <row r="901" spans="1:50" ht="45" x14ac:dyDescent="0.25">
      <c r="A901"/>
      <c r="B901"/>
      <c r="C901"/>
      <c r="D901"/>
      <c r="E901"/>
      <c r="F901"/>
      <c r="G901"/>
      <c r="H901"/>
      <c r="I901"/>
      <c r="L901"/>
      <c r="M901"/>
      <c r="AX901" s="536" t="s">
        <v>6009</v>
      </c>
    </row>
    <row r="902" spans="1:50" ht="60" x14ac:dyDescent="0.25">
      <c r="A902"/>
      <c r="B902"/>
      <c r="C902"/>
      <c r="D902"/>
      <c r="E902"/>
      <c r="F902"/>
      <c r="G902"/>
      <c r="H902"/>
      <c r="I902"/>
      <c r="L902"/>
      <c r="M902"/>
      <c r="AX902" s="536" t="s">
        <v>6010</v>
      </c>
    </row>
    <row r="903" spans="1:50" ht="60" x14ac:dyDescent="0.25">
      <c r="A903"/>
      <c r="B903"/>
      <c r="C903"/>
      <c r="D903"/>
      <c r="E903"/>
      <c r="F903"/>
      <c r="G903"/>
      <c r="H903"/>
      <c r="I903"/>
      <c r="L903"/>
      <c r="M903"/>
      <c r="AX903" s="536" t="s">
        <v>6011</v>
      </c>
    </row>
    <row r="904" spans="1:50" ht="60" x14ac:dyDescent="0.25">
      <c r="A904"/>
      <c r="B904"/>
      <c r="C904"/>
      <c r="D904"/>
      <c r="E904"/>
      <c r="F904"/>
      <c r="G904"/>
      <c r="H904"/>
      <c r="I904"/>
      <c r="L904"/>
      <c r="M904"/>
      <c r="AX904" s="536" t="s">
        <v>6012</v>
      </c>
    </row>
    <row r="905" spans="1:50" ht="60" x14ac:dyDescent="0.25">
      <c r="A905"/>
      <c r="B905"/>
      <c r="C905"/>
      <c r="D905"/>
      <c r="E905"/>
      <c r="F905"/>
      <c r="G905"/>
      <c r="H905"/>
      <c r="I905"/>
      <c r="L905"/>
      <c r="M905"/>
      <c r="AX905" s="536" t="s">
        <v>6013</v>
      </c>
    </row>
    <row r="906" spans="1:50" ht="45" x14ac:dyDescent="0.25">
      <c r="A906"/>
      <c r="B906"/>
      <c r="C906"/>
      <c r="D906"/>
      <c r="E906"/>
      <c r="F906"/>
      <c r="G906"/>
      <c r="H906"/>
      <c r="I906"/>
      <c r="L906"/>
      <c r="M906"/>
      <c r="AX906" s="536" t="s">
        <v>6014</v>
      </c>
    </row>
    <row r="907" spans="1:50" ht="45" x14ac:dyDescent="0.25">
      <c r="A907"/>
      <c r="B907"/>
      <c r="C907"/>
      <c r="D907"/>
      <c r="E907"/>
      <c r="F907"/>
      <c r="G907"/>
      <c r="H907"/>
      <c r="I907"/>
      <c r="L907"/>
      <c r="M907"/>
      <c r="AX907" s="536" t="s">
        <v>6621</v>
      </c>
    </row>
    <row r="908" spans="1:50" ht="30" x14ac:dyDescent="0.25">
      <c r="A908"/>
      <c r="B908"/>
      <c r="C908"/>
      <c r="D908"/>
      <c r="E908"/>
      <c r="F908"/>
      <c r="G908"/>
      <c r="H908"/>
      <c r="I908"/>
      <c r="L908"/>
      <c r="M908"/>
      <c r="AX908" s="536" t="s">
        <v>8241</v>
      </c>
    </row>
    <row r="909" spans="1:50" ht="60" x14ac:dyDescent="0.25">
      <c r="A909"/>
      <c r="B909"/>
      <c r="C909"/>
      <c r="D909"/>
      <c r="E909"/>
      <c r="F909"/>
      <c r="G909"/>
      <c r="H909"/>
      <c r="I909"/>
      <c r="L909"/>
      <c r="M909"/>
      <c r="AX909" s="536" t="s">
        <v>6015</v>
      </c>
    </row>
    <row r="910" spans="1:50" ht="60" x14ac:dyDescent="0.25">
      <c r="A910"/>
      <c r="B910"/>
      <c r="C910"/>
      <c r="D910"/>
      <c r="E910"/>
      <c r="F910"/>
      <c r="G910"/>
      <c r="H910"/>
      <c r="I910"/>
      <c r="L910"/>
      <c r="M910"/>
      <c r="AX910" s="536" t="s">
        <v>6016</v>
      </c>
    </row>
    <row r="911" spans="1:50" ht="60" x14ac:dyDescent="0.25">
      <c r="A911"/>
      <c r="B911"/>
      <c r="C911"/>
      <c r="D911"/>
      <c r="E911"/>
      <c r="F911"/>
      <c r="G911"/>
      <c r="H911"/>
      <c r="I911"/>
      <c r="L911"/>
      <c r="M911"/>
      <c r="AX911" s="536" t="s">
        <v>4658</v>
      </c>
    </row>
    <row r="912" spans="1:50" ht="60" x14ac:dyDescent="0.25">
      <c r="A912"/>
      <c r="B912"/>
      <c r="C912"/>
      <c r="D912"/>
      <c r="E912"/>
      <c r="F912"/>
      <c r="G912"/>
      <c r="H912"/>
      <c r="I912"/>
      <c r="L912"/>
      <c r="M912"/>
      <c r="AX912" s="536" t="s">
        <v>4659</v>
      </c>
    </row>
    <row r="913" spans="1:50" ht="60" x14ac:dyDescent="0.25">
      <c r="A913"/>
      <c r="B913"/>
      <c r="C913"/>
      <c r="D913"/>
      <c r="E913"/>
      <c r="F913"/>
      <c r="G913"/>
      <c r="H913"/>
      <c r="I913"/>
      <c r="L913"/>
      <c r="M913"/>
      <c r="AX913" s="536" t="s">
        <v>6017</v>
      </c>
    </row>
    <row r="914" spans="1:50" ht="75" x14ac:dyDescent="0.25">
      <c r="A914"/>
      <c r="B914"/>
      <c r="C914"/>
      <c r="D914"/>
      <c r="E914"/>
      <c r="F914"/>
      <c r="G914"/>
      <c r="H914"/>
      <c r="I914"/>
      <c r="L914"/>
      <c r="M914"/>
      <c r="AX914" s="536" t="s">
        <v>6018</v>
      </c>
    </row>
    <row r="915" spans="1:50" ht="45" x14ac:dyDescent="0.25">
      <c r="A915"/>
      <c r="B915"/>
      <c r="C915"/>
      <c r="D915"/>
      <c r="E915"/>
      <c r="F915"/>
      <c r="G915"/>
      <c r="H915"/>
      <c r="I915"/>
      <c r="L915"/>
      <c r="M915"/>
      <c r="AX915" s="536" t="s">
        <v>6019</v>
      </c>
    </row>
    <row r="916" spans="1:50" ht="45" x14ac:dyDescent="0.25">
      <c r="A916"/>
      <c r="B916"/>
      <c r="C916"/>
      <c r="D916"/>
      <c r="E916"/>
      <c r="F916"/>
      <c r="G916"/>
      <c r="H916"/>
      <c r="I916"/>
      <c r="L916"/>
      <c r="M916"/>
      <c r="AX916" s="536" t="s">
        <v>6622</v>
      </c>
    </row>
    <row r="917" spans="1:50" ht="30" x14ac:dyDescent="0.25">
      <c r="A917"/>
      <c r="B917"/>
      <c r="C917"/>
      <c r="D917"/>
      <c r="E917"/>
      <c r="F917"/>
      <c r="G917"/>
      <c r="H917"/>
      <c r="I917"/>
      <c r="L917"/>
      <c r="M917"/>
      <c r="AX917" s="536" t="s">
        <v>8242</v>
      </c>
    </row>
    <row r="918" spans="1:50" ht="60" x14ac:dyDescent="0.25">
      <c r="A918"/>
      <c r="B918"/>
      <c r="C918"/>
      <c r="D918"/>
      <c r="E918"/>
      <c r="F918"/>
      <c r="G918"/>
      <c r="H918"/>
      <c r="I918"/>
      <c r="L918"/>
      <c r="M918"/>
      <c r="AX918" s="536" t="s">
        <v>6020</v>
      </c>
    </row>
    <row r="919" spans="1:50" ht="75" x14ac:dyDescent="0.25">
      <c r="A919"/>
      <c r="B919"/>
      <c r="C919"/>
      <c r="D919"/>
      <c r="E919"/>
      <c r="F919"/>
      <c r="G919"/>
      <c r="H919"/>
      <c r="I919"/>
      <c r="L919"/>
      <c r="M919"/>
      <c r="AX919" s="536" t="s">
        <v>6021</v>
      </c>
    </row>
    <row r="920" spans="1:50" ht="75" x14ac:dyDescent="0.25">
      <c r="A920"/>
      <c r="B920"/>
      <c r="C920"/>
      <c r="D920"/>
      <c r="E920"/>
      <c r="F920"/>
      <c r="G920"/>
      <c r="H920"/>
      <c r="I920"/>
      <c r="L920"/>
      <c r="M920"/>
      <c r="AX920" s="536" t="s">
        <v>6022</v>
      </c>
    </row>
    <row r="921" spans="1:50" ht="60" x14ac:dyDescent="0.25">
      <c r="A921"/>
      <c r="B921"/>
      <c r="C921"/>
      <c r="D921"/>
      <c r="E921"/>
      <c r="F921"/>
      <c r="G921"/>
      <c r="H921"/>
      <c r="I921"/>
      <c r="L921"/>
      <c r="M921"/>
      <c r="AX921" s="536" t="s">
        <v>4660</v>
      </c>
    </row>
    <row r="922" spans="1:50" ht="60" x14ac:dyDescent="0.25">
      <c r="A922"/>
      <c r="B922"/>
      <c r="C922"/>
      <c r="D922"/>
      <c r="E922"/>
      <c r="F922"/>
      <c r="G922"/>
      <c r="H922"/>
      <c r="I922"/>
      <c r="L922"/>
      <c r="M922"/>
      <c r="AX922" s="536" t="s">
        <v>8348</v>
      </c>
    </row>
    <row r="923" spans="1:50" ht="60" x14ac:dyDescent="0.25">
      <c r="A923"/>
      <c r="B923"/>
      <c r="C923"/>
      <c r="D923"/>
      <c r="E923"/>
      <c r="F923"/>
      <c r="G923"/>
      <c r="H923"/>
      <c r="I923"/>
      <c r="L923"/>
      <c r="M923"/>
      <c r="AX923" s="536" t="s">
        <v>6023</v>
      </c>
    </row>
    <row r="924" spans="1:50" ht="60" x14ac:dyDescent="0.25">
      <c r="A924"/>
      <c r="B924"/>
      <c r="C924"/>
      <c r="D924"/>
      <c r="E924"/>
      <c r="F924"/>
      <c r="G924"/>
      <c r="H924"/>
      <c r="I924"/>
      <c r="L924"/>
      <c r="M924"/>
      <c r="AX924" s="536" t="s">
        <v>4661</v>
      </c>
    </row>
    <row r="925" spans="1:50" ht="60" x14ac:dyDescent="0.25">
      <c r="A925"/>
      <c r="B925"/>
      <c r="C925"/>
      <c r="D925"/>
      <c r="E925"/>
      <c r="F925"/>
      <c r="G925"/>
      <c r="H925"/>
      <c r="I925"/>
      <c r="L925"/>
      <c r="M925"/>
      <c r="AX925" s="536" t="s">
        <v>6024</v>
      </c>
    </row>
    <row r="926" spans="1:50" ht="60" x14ac:dyDescent="0.25">
      <c r="A926"/>
      <c r="B926"/>
      <c r="C926"/>
      <c r="D926"/>
      <c r="E926"/>
      <c r="F926"/>
      <c r="G926"/>
      <c r="H926"/>
      <c r="I926"/>
      <c r="L926"/>
      <c r="M926"/>
      <c r="AX926" s="536" t="s">
        <v>6025</v>
      </c>
    </row>
    <row r="927" spans="1:50" ht="45" x14ac:dyDescent="0.25">
      <c r="A927"/>
      <c r="B927"/>
      <c r="C927"/>
      <c r="D927"/>
      <c r="E927"/>
      <c r="F927"/>
      <c r="G927"/>
      <c r="H927"/>
      <c r="I927"/>
      <c r="L927"/>
      <c r="M927"/>
      <c r="AX927" s="536" t="s">
        <v>6026</v>
      </c>
    </row>
    <row r="928" spans="1:50" ht="60" x14ac:dyDescent="0.25">
      <c r="A928"/>
      <c r="B928"/>
      <c r="C928"/>
      <c r="D928"/>
      <c r="E928"/>
      <c r="F928"/>
      <c r="G928"/>
      <c r="H928"/>
      <c r="I928"/>
      <c r="L928"/>
      <c r="M928"/>
      <c r="AX928" s="536" t="s">
        <v>6027</v>
      </c>
    </row>
    <row r="929" spans="1:50" ht="60" x14ac:dyDescent="0.25">
      <c r="A929"/>
      <c r="B929"/>
      <c r="C929"/>
      <c r="D929"/>
      <c r="E929"/>
      <c r="F929"/>
      <c r="G929"/>
      <c r="H929"/>
      <c r="I929"/>
      <c r="L929"/>
      <c r="M929"/>
      <c r="AX929" s="536" t="s">
        <v>6029</v>
      </c>
    </row>
    <row r="930" spans="1:50" ht="60" x14ac:dyDescent="0.25">
      <c r="A930"/>
      <c r="B930"/>
      <c r="C930"/>
      <c r="D930"/>
      <c r="E930"/>
      <c r="F930"/>
      <c r="G930"/>
      <c r="H930"/>
      <c r="I930"/>
      <c r="L930"/>
      <c r="M930"/>
      <c r="AX930" s="536" t="s">
        <v>6028</v>
      </c>
    </row>
    <row r="931" spans="1:50" ht="60" x14ac:dyDescent="0.25">
      <c r="A931"/>
      <c r="B931"/>
      <c r="C931"/>
      <c r="D931"/>
      <c r="E931"/>
      <c r="F931"/>
      <c r="G931"/>
      <c r="H931"/>
      <c r="I931"/>
      <c r="L931"/>
      <c r="M931"/>
      <c r="AX931" s="536" t="s">
        <v>6030</v>
      </c>
    </row>
    <row r="932" spans="1:50" ht="75" x14ac:dyDescent="0.25">
      <c r="A932"/>
      <c r="B932"/>
      <c r="C932"/>
      <c r="D932"/>
      <c r="E932"/>
      <c r="F932"/>
      <c r="G932"/>
      <c r="H932"/>
      <c r="I932"/>
      <c r="L932"/>
      <c r="M932"/>
      <c r="AX932" s="536" t="s">
        <v>4662</v>
      </c>
    </row>
    <row r="933" spans="1:50" ht="60" x14ac:dyDescent="0.25">
      <c r="A933"/>
      <c r="B933"/>
      <c r="C933"/>
      <c r="D933"/>
      <c r="E933"/>
      <c r="F933"/>
      <c r="G933"/>
      <c r="H933"/>
      <c r="I933"/>
      <c r="L933"/>
      <c r="M933"/>
      <c r="AX933" s="536" t="s">
        <v>8349</v>
      </c>
    </row>
    <row r="934" spans="1:50" ht="60" x14ac:dyDescent="0.25">
      <c r="A934"/>
      <c r="B934"/>
      <c r="C934"/>
      <c r="D934"/>
      <c r="E934"/>
      <c r="F934"/>
      <c r="G934"/>
      <c r="H934"/>
      <c r="I934"/>
      <c r="L934"/>
      <c r="M934"/>
      <c r="AX934" s="536" t="s">
        <v>6031</v>
      </c>
    </row>
    <row r="935" spans="1:50" ht="45" x14ac:dyDescent="0.25">
      <c r="A935"/>
      <c r="B935"/>
      <c r="C935"/>
      <c r="D935"/>
      <c r="E935"/>
      <c r="F935"/>
      <c r="G935"/>
      <c r="H935"/>
      <c r="I935"/>
      <c r="L935"/>
      <c r="M935"/>
      <c r="AX935" s="536" t="s">
        <v>6032</v>
      </c>
    </row>
    <row r="936" spans="1:50" ht="45" x14ac:dyDescent="0.25">
      <c r="A936"/>
      <c r="B936"/>
      <c r="C936"/>
      <c r="D936"/>
      <c r="E936"/>
      <c r="F936"/>
      <c r="G936"/>
      <c r="H936"/>
      <c r="I936"/>
      <c r="L936"/>
      <c r="M936"/>
      <c r="AX936" s="536" t="s">
        <v>6034</v>
      </c>
    </row>
    <row r="937" spans="1:50" ht="45" x14ac:dyDescent="0.25">
      <c r="A937"/>
      <c r="B937"/>
      <c r="C937"/>
      <c r="D937"/>
      <c r="E937"/>
      <c r="F937"/>
      <c r="G937"/>
      <c r="H937"/>
      <c r="I937"/>
      <c r="L937"/>
      <c r="M937"/>
      <c r="AX937" s="536" t="s">
        <v>6033</v>
      </c>
    </row>
    <row r="938" spans="1:50" ht="60" x14ac:dyDescent="0.25">
      <c r="A938"/>
      <c r="B938"/>
      <c r="C938"/>
      <c r="D938"/>
      <c r="E938"/>
      <c r="F938"/>
      <c r="G938"/>
      <c r="H938"/>
      <c r="I938"/>
      <c r="L938"/>
      <c r="M938"/>
      <c r="AX938" s="536" t="s">
        <v>6035</v>
      </c>
    </row>
    <row r="939" spans="1:50" ht="60" x14ac:dyDescent="0.25">
      <c r="A939"/>
      <c r="B939"/>
      <c r="C939"/>
      <c r="D939"/>
      <c r="E939"/>
      <c r="F939"/>
      <c r="G939"/>
      <c r="H939"/>
      <c r="I939"/>
      <c r="L939"/>
      <c r="M939"/>
      <c r="AX939" s="536" t="s">
        <v>6036</v>
      </c>
    </row>
    <row r="940" spans="1:50" ht="60" x14ac:dyDescent="0.25">
      <c r="A940"/>
      <c r="B940"/>
      <c r="C940"/>
      <c r="D940"/>
      <c r="E940"/>
      <c r="F940"/>
      <c r="G940"/>
      <c r="H940"/>
      <c r="I940"/>
      <c r="L940"/>
      <c r="M940"/>
      <c r="AX940" s="536" t="s">
        <v>6037</v>
      </c>
    </row>
    <row r="941" spans="1:50" ht="60" x14ac:dyDescent="0.25">
      <c r="A941"/>
      <c r="B941"/>
      <c r="C941"/>
      <c r="D941"/>
      <c r="E941"/>
      <c r="F941"/>
      <c r="G941"/>
      <c r="H941"/>
      <c r="I941"/>
      <c r="L941"/>
      <c r="M941"/>
      <c r="AX941" s="536" t="s">
        <v>6038</v>
      </c>
    </row>
    <row r="942" spans="1:50" ht="60" x14ac:dyDescent="0.25">
      <c r="A942"/>
      <c r="B942"/>
      <c r="C942"/>
      <c r="D942"/>
      <c r="E942"/>
      <c r="F942"/>
      <c r="G942"/>
      <c r="H942"/>
      <c r="I942"/>
      <c r="L942"/>
      <c r="M942"/>
      <c r="AX942" s="536" t="s">
        <v>4663</v>
      </c>
    </row>
    <row r="943" spans="1:50" ht="45" x14ac:dyDescent="0.25">
      <c r="A943"/>
      <c r="B943"/>
      <c r="C943"/>
      <c r="D943"/>
      <c r="E943"/>
      <c r="F943"/>
      <c r="G943"/>
      <c r="H943"/>
      <c r="I943"/>
      <c r="L943"/>
      <c r="M943"/>
      <c r="AX943" s="536" t="s">
        <v>6039</v>
      </c>
    </row>
    <row r="944" spans="1:50" ht="60" x14ac:dyDescent="0.25">
      <c r="A944"/>
      <c r="B944"/>
      <c r="C944"/>
      <c r="D944"/>
      <c r="E944"/>
      <c r="F944"/>
      <c r="G944"/>
      <c r="H944"/>
      <c r="I944"/>
      <c r="L944"/>
      <c r="M944"/>
      <c r="AX944" s="536" t="s">
        <v>6040</v>
      </c>
    </row>
    <row r="945" spans="1:50" ht="60" x14ac:dyDescent="0.25">
      <c r="A945"/>
      <c r="B945"/>
      <c r="C945"/>
      <c r="D945"/>
      <c r="E945"/>
      <c r="F945"/>
      <c r="G945"/>
      <c r="H945"/>
      <c r="I945"/>
      <c r="L945"/>
      <c r="M945"/>
      <c r="AX945" s="536" t="s">
        <v>4664</v>
      </c>
    </row>
    <row r="946" spans="1:50" ht="60" x14ac:dyDescent="0.25">
      <c r="A946"/>
      <c r="B946"/>
      <c r="C946"/>
      <c r="D946"/>
      <c r="E946"/>
      <c r="F946"/>
      <c r="G946"/>
      <c r="H946"/>
      <c r="I946"/>
      <c r="L946"/>
      <c r="M946"/>
      <c r="AX946" s="536" t="s">
        <v>4665</v>
      </c>
    </row>
    <row r="947" spans="1:50" ht="60" x14ac:dyDescent="0.25">
      <c r="A947"/>
      <c r="B947"/>
      <c r="C947"/>
      <c r="D947"/>
      <c r="E947"/>
      <c r="F947"/>
      <c r="G947"/>
      <c r="H947"/>
      <c r="I947"/>
      <c r="L947"/>
      <c r="M947"/>
      <c r="AX947" s="536" t="s">
        <v>6041</v>
      </c>
    </row>
    <row r="948" spans="1:50" ht="60" x14ac:dyDescent="0.25">
      <c r="A948"/>
      <c r="B948"/>
      <c r="C948"/>
      <c r="D948"/>
      <c r="E948"/>
      <c r="F948"/>
      <c r="G948"/>
      <c r="H948"/>
      <c r="I948"/>
      <c r="L948"/>
      <c r="M948"/>
      <c r="AX948" s="536" t="s">
        <v>6042</v>
      </c>
    </row>
    <row r="949" spans="1:50" ht="60" x14ac:dyDescent="0.25">
      <c r="A949"/>
      <c r="B949"/>
      <c r="C949"/>
      <c r="D949"/>
      <c r="E949"/>
      <c r="F949"/>
      <c r="G949"/>
      <c r="H949"/>
      <c r="I949"/>
      <c r="L949"/>
      <c r="M949"/>
      <c r="AX949" s="536" t="s">
        <v>6043</v>
      </c>
    </row>
    <row r="950" spans="1:50" ht="60" x14ac:dyDescent="0.25">
      <c r="A950"/>
      <c r="B950"/>
      <c r="C950"/>
      <c r="D950"/>
      <c r="E950"/>
      <c r="F950"/>
      <c r="G950"/>
      <c r="H950"/>
      <c r="I950"/>
      <c r="L950"/>
      <c r="M950"/>
      <c r="AX950" s="536" t="s">
        <v>8243</v>
      </c>
    </row>
    <row r="951" spans="1:50" ht="45" x14ac:dyDescent="0.25">
      <c r="A951"/>
      <c r="B951"/>
      <c r="C951"/>
      <c r="D951"/>
      <c r="E951"/>
      <c r="F951"/>
      <c r="G951"/>
      <c r="H951"/>
      <c r="I951"/>
      <c r="L951"/>
      <c r="M951"/>
      <c r="AX951" s="536" t="s">
        <v>6044</v>
      </c>
    </row>
    <row r="952" spans="1:50" ht="75" x14ac:dyDescent="0.25">
      <c r="A952"/>
      <c r="B952"/>
      <c r="C952"/>
      <c r="D952"/>
      <c r="E952"/>
      <c r="F952"/>
      <c r="G952"/>
      <c r="H952"/>
      <c r="I952"/>
      <c r="L952"/>
      <c r="M952"/>
      <c r="AX952" s="536" t="s">
        <v>6275</v>
      </c>
    </row>
    <row r="953" spans="1:50" ht="60" x14ac:dyDescent="0.25">
      <c r="A953"/>
      <c r="B953"/>
      <c r="C953"/>
      <c r="D953"/>
      <c r="E953"/>
      <c r="F953"/>
      <c r="G953"/>
      <c r="H953"/>
      <c r="I953"/>
      <c r="L953"/>
      <c r="M953"/>
      <c r="AX953" s="536" t="s">
        <v>4666</v>
      </c>
    </row>
    <row r="954" spans="1:50" ht="60" x14ac:dyDescent="0.25">
      <c r="A954"/>
      <c r="B954"/>
      <c r="C954"/>
      <c r="D954"/>
      <c r="E954"/>
      <c r="F954"/>
      <c r="G954"/>
      <c r="H954"/>
      <c r="I954"/>
      <c r="L954"/>
      <c r="M954"/>
      <c r="AX954" s="536" t="s">
        <v>6045</v>
      </c>
    </row>
    <row r="955" spans="1:50" ht="60" x14ac:dyDescent="0.25">
      <c r="A955"/>
      <c r="B955"/>
      <c r="C955"/>
      <c r="D955"/>
      <c r="E955"/>
      <c r="F955"/>
      <c r="G955"/>
      <c r="H955"/>
      <c r="I955"/>
      <c r="L955"/>
      <c r="M955"/>
      <c r="AX955" s="536" t="s">
        <v>6046</v>
      </c>
    </row>
    <row r="956" spans="1:50" ht="75" x14ac:dyDescent="0.25">
      <c r="A956"/>
      <c r="B956"/>
      <c r="C956"/>
      <c r="D956"/>
      <c r="E956"/>
      <c r="F956"/>
      <c r="G956"/>
      <c r="H956"/>
      <c r="I956"/>
      <c r="L956"/>
      <c r="M956"/>
      <c r="AX956" s="536" t="s">
        <v>6049</v>
      </c>
    </row>
    <row r="957" spans="1:50" ht="75" x14ac:dyDescent="0.25">
      <c r="A957"/>
      <c r="B957"/>
      <c r="C957"/>
      <c r="D957"/>
      <c r="E957"/>
      <c r="F957"/>
      <c r="G957"/>
      <c r="H957"/>
      <c r="I957"/>
      <c r="L957"/>
      <c r="M957"/>
      <c r="AX957" s="536" t="s">
        <v>6048</v>
      </c>
    </row>
    <row r="958" spans="1:50" ht="75" x14ac:dyDescent="0.25">
      <c r="A958"/>
      <c r="B958"/>
      <c r="C958"/>
      <c r="D958"/>
      <c r="E958"/>
      <c r="F958"/>
      <c r="G958"/>
      <c r="H958"/>
      <c r="I958"/>
      <c r="L958"/>
      <c r="M958"/>
      <c r="AX958" s="536" t="s">
        <v>6050</v>
      </c>
    </row>
    <row r="959" spans="1:50" ht="45" x14ac:dyDescent="0.25">
      <c r="A959"/>
      <c r="B959"/>
      <c r="C959"/>
      <c r="D959"/>
      <c r="E959"/>
      <c r="F959"/>
      <c r="G959"/>
      <c r="H959"/>
      <c r="I959"/>
      <c r="L959"/>
      <c r="M959"/>
      <c r="AX959" s="536" t="s">
        <v>6051</v>
      </c>
    </row>
    <row r="960" spans="1:50" ht="45" x14ac:dyDescent="0.25">
      <c r="A960"/>
      <c r="B960"/>
      <c r="C960"/>
      <c r="D960"/>
      <c r="E960"/>
      <c r="F960"/>
      <c r="G960"/>
      <c r="H960"/>
      <c r="I960"/>
      <c r="L960"/>
      <c r="M960"/>
      <c r="AX960" s="536" t="s">
        <v>6052</v>
      </c>
    </row>
    <row r="961" spans="1:50" ht="60" x14ac:dyDescent="0.25">
      <c r="A961"/>
      <c r="B961"/>
      <c r="C961"/>
      <c r="D961"/>
      <c r="E961"/>
      <c r="F961"/>
      <c r="G961"/>
      <c r="H961"/>
      <c r="I961"/>
      <c r="L961"/>
      <c r="M961"/>
      <c r="AX961" s="536" t="s">
        <v>8350</v>
      </c>
    </row>
    <row r="962" spans="1:50" ht="60" x14ac:dyDescent="0.25">
      <c r="A962"/>
      <c r="B962"/>
      <c r="C962"/>
      <c r="D962"/>
      <c r="E962"/>
      <c r="F962"/>
      <c r="G962"/>
      <c r="H962"/>
      <c r="I962"/>
      <c r="L962"/>
      <c r="M962"/>
      <c r="AX962" s="536" t="s">
        <v>8351</v>
      </c>
    </row>
    <row r="963" spans="1:50" ht="75" x14ac:dyDescent="0.25">
      <c r="A963"/>
      <c r="B963"/>
      <c r="C963"/>
      <c r="D963"/>
      <c r="E963"/>
      <c r="F963"/>
      <c r="G963"/>
      <c r="H963"/>
      <c r="I963"/>
      <c r="L963"/>
      <c r="M963"/>
      <c r="AX963" s="536" t="s">
        <v>8352</v>
      </c>
    </row>
    <row r="964" spans="1:50" ht="60" x14ac:dyDescent="0.25">
      <c r="A964"/>
      <c r="B964"/>
      <c r="C964"/>
      <c r="D964"/>
      <c r="E964"/>
      <c r="F964"/>
      <c r="G964"/>
      <c r="H964"/>
      <c r="I964"/>
      <c r="L964"/>
      <c r="M964"/>
      <c r="AX964" s="536" t="s">
        <v>8353</v>
      </c>
    </row>
    <row r="965" spans="1:50" ht="75" x14ac:dyDescent="0.25">
      <c r="A965"/>
      <c r="B965"/>
      <c r="C965"/>
      <c r="D965"/>
      <c r="E965"/>
      <c r="F965"/>
      <c r="G965"/>
      <c r="H965"/>
      <c r="I965"/>
      <c r="L965"/>
      <c r="M965"/>
      <c r="AX965" s="536" t="s">
        <v>8354</v>
      </c>
    </row>
    <row r="966" spans="1:50" ht="60" x14ac:dyDescent="0.25">
      <c r="A966"/>
      <c r="B966"/>
      <c r="C966"/>
      <c r="D966"/>
      <c r="E966"/>
      <c r="F966"/>
      <c r="G966"/>
      <c r="H966"/>
      <c r="I966"/>
      <c r="L966"/>
      <c r="M966"/>
      <c r="AX966" s="536" t="s">
        <v>8355</v>
      </c>
    </row>
    <row r="967" spans="1:50" ht="45" x14ac:dyDescent="0.25">
      <c r="A967"/>
      <c r="B967"/>
      <c r="C967"/>
      <c r="D967"/>
      <c r="E967"/>
      <c r="F967"/>
      <c r="G967"/>
      <c r="H967"/>
      <c r="I967"/>
      <c r="L967"/>
      <c r="M967"/>
      <c r="AX967" s="536" t="s">
        <v>8356</v>
      </c>
    </row>
    <row r="968" spans="1:50" ht="60" x14ac:dyDescent="0.25">
      <c r="A968"/>
      <c r="B968"/>
      <c r="C968"/>
      <c r="D968"/>
      <c r="E968"/>
      <c r="F968"/>
      <c r="G968"/>
      <c r="H968"/>
      <c r="I968"/>
      <c r="L968"/>
      <c r="M968"/>
      <c r="AX968" s="536" t="s">
        <v>8357</v>
      </c>
    </row>
    <row r="969" spans="1:50" ht="45" x14ac:dyDescent="0.25">
      <c r="A969"/>
      <c r="B969"/>
      <c r="C969"/>
      <c r="D969"/>
      <c r="E969"/>
      <c r="F969"/>
      <c r="G969"/>
      <c r="H969"/>
      <c r="I969"/>
      <c r="L969"/>
      <c r="M969"/>
      <c r="AX969" s="536" t="s">
        <v>6623</v>
      </c>
    </row>
    <row r="970" spans="1:50" ht="30" x14ac:dyDescent="0.25">
      <c r="A970"/>
      <c r="B970"/>
      <c r="C970"/>
      <c r="D970"/>
      <c r="E970"/>
      <c r="F970"/>
      <c r="G970"/>
      <c r="H970"/>
      <c r="I970"/>
      <c r="L970"/>
      <c r="M970"/>
      <c r="AX970" s="536" t="s">
        <v>8244</v>
      </c>
    </row>
    <row r="971" spans="1:50" ht="45" x14ac:dyDescent="0.25">
      <c r="A971"/>
      <c r="B971"/>
      <c r="C971"/>
      <c r="D971"/>
      <c r="E971"/>
      <c r="F971"/>
      <c r="G971"/>
      <c r="H971"/>
      <c r="I971"/>
      <c r="L971"/>
      <c r="M971"/>
      <c r="AX971" s="536" t="s">
        <v>6624</v>
      </c>
    </row>
    <row r="972" spans="1:50" ht="30" x14ac:dyDescent="0.25">
      <c r="A972"/>
      <c r="B972"/>
      <c r="C972"/>
      <c r="D972"/>
      <c r="E972"/>
      <c r="F972"/>
      <c r="G972"/>
      <c r="H972"/>
      <c r="I972"/>
      <c r="L972"/>
      <c r="M972"/>
      <c r="AX972" s="536" t="s">
        <v>8245</v>
      </c>
    </row>
    <row r="973" spans="1:50" ht="60" x14ac:dyDescent="0.25">
      <c r="A973"/>
      <c r="B973"/>
      <c r="C973"/>
      <c r="D973"/>
      <c r="E973"/>
      <c r="F973"/>
      <c r="G973"/>
      <c r="H973"/>
      <c r="I973"/>
      <c r="L973"/>
      <c r="M973"/>
      <c r="AX973" s="536" t="s">
        <v>6057</v>
      </c>
    </row>
    <row r="974" spans="1:50" ht="45" x14ac:dyDescent="0.25">
      <c r="A974"/>
      <c r="B974"/>
      <c r="C974"/>
      <c r="D974"/>
      <c r="E974"/>
      <c r="F974"/>
      <c r="G974"/>
      <c r="H974"/>
      <c r="I974"/>
      <c r="L974"/>
      <c r="M974"/>
      <c r="AX974" s="536" t="s">
        <v>6058</v>
      </c>
    </row>
    <row r="975" spans="1:50" ht="75" x14ac:dyDescent="0.25">
      <c r="A975"/>
      <c r="B975"/>
      <c r="C975"/>
      <c r="D975"/>
      <c r="E975"/>
      <c r="F975"/>
      <c r="G975"/>
      <c r="H975"/>
      <c r="I975"/>
      <c r="L975"/>
      <c r="M975"/>
      <c r="AX975" s="536" t="s">
        <v>4669</v>
      </c>
    </row>
    <row r="976" spans="1:50" ht="60" x14ac:dyDescent="0.25">
      <c r="A976"/>
      <c r="B976"/>
      <c r="C976"/>
      <c r="D976"/>
      <c r="E976"/>
      <c r="F976"/>
      <c r="G976"/>
      <c r="H976"/>
      <c r="I976"/>
      <c r="L976"/>
      <c r="M976"/>
      <c r="AX976" s="536" t="s">
        <v>4670</v>
      </c>
    </row>
    <row r="977" spans="1:50" ht="45" x14ac:dyDescent="0.25">
      <c r="A977"/>
      <c r="B977"/>
      <c r="C977"/>
      <c r="D977"/>
      <c r="E977"/>
      <c r="F977"/>
      <c r="G977"/>
      <c r="H977"/>
      <c r="I977"/>
      <c r="L977"/>
      <c r="M977"/>
      <c r="AX977" s="536" t="s">
        <v>6625</v>
      </c>
    </row>
    <row r="978" spans="1:50" ht="30" x14ac:dyDescent="0.25">
      <c r="A978"/>
      <c r="B978"/>
      <c r="C978"/>
      <c r="D978"/>
      <c r="E978"/>
      <c r="F978"/>
      <c r="G978"/>
      <c r="H978"/>
      <c r="I978"/>
      <c r="L978"/>
      <c r="M978"/>
      <c r="AX978" s="536" t="s">
        <v>8246</v>
      </c>
    </row>
    <row r="979" spans="1:50" ht="45" x14ac:dyDescent="0.25">
      <c r="A979"/>
      <c r="B979"/>
      <c r="C979"/>
      <c r="D979"/>
      <c r="E979"/>
      <c r="F979"/>
      <c r="G979"/>
      <c r="H979"/>
      <c r="I979"/>
      <c r="L979"/>
      <c r="M979"/>
      <c r="AX979" s="536" t="s">
        <v>6626</v>
      </c>
    </row>
    <row r="980" spans="1:50" ht="30" x14ac:dyDescent="0.25">
      <c r="A980"/>
      <c r="B980"/>
      <c r="C980"/>
      <c r="D980"/>
      <c r="E980"/>
      <c r="F980"/>
      <c r="G980"/>
      <c r="H980"/>
      <c r="I980"/>
      <c r="L980"/>
      <c r="M980"/>
      <c r="AX980" s="536" t="s">
        <v>8247</v>
      </c>
    </row>
    <row r="981" spans="1:50" ht="45" x14ac:dyDescent="0.25">
      <c r="A981"/>
      <c r="B981"/>
      <c r="C981"/>
      <c r="D981"/>
      <c r="E981"/>
      <c r="F981"/>
      <c r="G981"/>
      <c r="H981"/>
      <c r="I981"/>
      <c r="L981"/>
      <c r="M981"/>
      <c r="AX981" s="536" t="s">
        <v>6627</v>
      </c>
    </row>
    <row r="982" spans="1:50" ht="30" x14ac:dyDescent="0.25">
      <c r="A982"/>
      <c r="B982"/>
      <c r="C982"/>
      <c r="D982"/>
      <c r="E982"/>
      <c r="F982"/>
      <c r="G982"/>
      <c r="H982"/>
      <c r="I982"/>
      <c r="L982"/>
      <c r="M982"/>
      <c r="AX982" s="536" t="s">
        <v>8248</v>
      </c>
    </row>
    <row r="983" spans="1:50" ht="45" x14ac:dyDescent="0.25">
      <c r="A983"/>
      <c r="B983"/>
      <c r="C983"/>
      <c r="D983"/>
      <c r="E983"/>
      <c r="F983"/>
      <c r="G983"/>
      <c r="H983"/>
      <c r="I983"/>
      <c r="L983"/>
      <c r="M983"/>
      <c r="AX983" s="536" t="s">
        <v>6628</v>
      </c>
    </row>
    <row r="984" spans="1:50" ht="30" x14ac:dyDescent="0.25">
      <c r="A984"/>
      <c r="B984"/>
      <c r="C984"/>
      <c r="D984"/>
      <c r="E984"/>
      <c r="F984"/>
      <c r="G984"/>
      <c r="H984"/>
      <c r="I984"/>
      <c r="L984"/>
      <c r="M984"/>
      <c r="AX984" s="536" t="s">
        <v>8249</v>
      </c>
    </row>
    <row r="985" spans="1:50" ht="45" x14ac:dyDescent="0.25">
      <c r="A985"/>
      <c r="B985"/>
      <c r="C985"/>
      <c r="D985"/>
      <c r="E985"/>
      <c r="F985"/>
      <c r="G985"/>
      <c r="H985"/>
      <c r="I985"/>
      <c r="L985"/>
      <c r="M985"/>
      <c r="AX985" s="536" t="s">
        <v>6629</v>
      </c>
    </row>
    <row r="986" spans="1:50" ht="30" x14ac:dyDescent="0.25">
      <c r="A986"/>
      <c r="B986"/>
      <c r="C986"/>
      <c r="D986"/>
      <c r="E986"/>
      <c r="F986"/>
      <c r="G986"/>
      <c r="H986"/>
      <c r="I986"/>
      <c r="L986"/>
      <c r="M986"/>
      <c r="AX986" s="536" t="s">
        <v>8250</v>
      </c>
    </row>
    <row r="987" spans="1:50" ht="60" x14ac:dyDescent="0.25">
      <c r="A987"/>
      <c r="B987"/>
      <c r="C987"/>
      <c r="D987"/>
      <c r="E987"/>
      <c r="F987"/>
      <c r="G987"/>
      <c r="H987"/>
      <c r="I987"/>
      <c r="L987"/>
      <c r="M987"/>
      <c r="AX987" s="536" t="s">
        <v>4678</v>
      </c>
    </row>
    <row r="988" spans="1:50" ht="75" x14ac:dyDescent="0.25">
      <c r="A988"/>
      <c r="B988"/>
      <c r="C988"/>
      <c r="D988"/>
      <c r="E988"/>
      <c r="F988"/>
      <c r="G988"/>
      <c r="H988"/>
      <c r="I988"/>
      <c r="L988"/>
      <c r="M988"/>
      <c r="AX988" s="536" t="s">
        <v>4680</v>
      </c>
    </row>
    <row r="989" spans="1:50" ht="45" x14ac:dyDescent="0.25">
      <c r="A989"/>
      <c r="B989"/>
      <c r="C989"/>
      <c r="D989"/>
      <c r="E989"/>
      <c r="F989"/>
      <c r="G989"/>
      <c r="H989"/>
      <c r="I989"/>
      <c r="L989"/>
      <c r="M989"/>
      <c r="AX989" s="536" t="s">
        <v>4681</v>
      </c>
    </row>
    <row r="990" spans="1:50" ht="45" x14ac:dyDescent="0.25">
      <c r="A990"/>
      <c r="B990"/>
      <c r="C990"/>
      <c r="D990"/>
      <c r="E990"/>
      <c r="F990"/>
      <c r="G990"/>
      <c r="H990"/>
      <c r="I990"/>
      <c r="L990"/>
      <c r="M990"/>
      <c r="AX990" s="536" t="s">
        <v>6630</v>
      </c>
    </row>
    <row r="991" spans="1:50" ht="30" x14ac:dyDescent="0.25">
      <c r="A991"/>
      <c r="B991"/>
      <c r="C991"/>
      <c r="D991"/>
      <c r="E991"/>
      <c r="F991"/>
      <c r="G991"/>
      <c r="H991"/>
      <c r="I991"/>
      <c r="L991"/>
      <c r="M991"/>
      <c r="AX991" s="536" t="s">
        <v>8251</v>
      </c>
    </row>
    <row r="992" spans="1:50" ht="60" x14ac:dyDescent="0.25">
      <c r="A992"/>
      <c r="B992"/>
      <c r="C992"/>
      <c r="D992"/>
      <c r="E992"/>
      <c r="F992"/>
      <c r="G992"/>
      <c r="H992"/>
      <c r="I992"/>
      <c r="L992"/>
      <c r="M992"/>
      <c r="AX992" s="536" t="s">
        <v>4682</v>
      </c>
    </row>
    <row r="993" spans="1:50" ht="60" x14ac:dyDescent="0.25">
      <c r="A993"/>
      <c r="B993"/>
      <c r="C993"/>
      <c r="D993"/>
      <c r="E993"/>
      <c r="F993"/>
      <c r="G993"/>
      <c r="H993"/>
      <c r="I993"/>
      <c r="L993"/>
      <c r="M993"/>
      <c r="AX993" s="536" t="s">
        <v>4683</v>
      </c>
    </row>
    <row r="994" spans="1:50" ht="45" x14ac:dyDescent="0.25">
      <c r="A994"/>
      <c r="B994"/>
      <c r="C994"/>
      <c r="D994"/>
      <c r="E994"/>
      <c r="F994"/>
      <c r="G994"/>
      <c r="H994"/>
      <c r="I994"/>
      <c r="L994"/>
      <c r="M994"/>
      <c r="AX994" s="536" t="s">
        <v>6065</v>
      </c>
    </row>
    <row r="995" spans="1:50" ht="45" x14ac:dyDescent="0.25">
      <c r="A995"/>
      <c r="B995"/>
      <c r="C995"/>
      <c r="D995"/>
      <c r="E995"/>
      <c r="F995"/>
      <c r="G995"/>
      <c r="H995"/>
      <c r="I995"/>
      <c r="L995"/>
      <c r="M995"/>
      <c r="AX995" s="536" t="s">
        <v>6631</v>
      </c>
    </row>
    <row r="996" spans="1:50" ht="30" x14ac:dyDescent="0.25">
      <c r="A996"/>
      <c r="B996"/>
      <c r="C996"/>
      <c r="D996"/>
      <c r="E996"/>
      <c r="F996"/>
      <c r="G996"/>
      <c r="H996"/>
      <c r="I996"/>
      <c r="L996"/>
      <c r="M996"/>
      <c r="AX996" s="536" t="s">
        <v>8252</v>
      </c>
    </row>
    <row r="997" spans="1:50" ht="45" x14ac:dyDescent="0.25">
      <c r="A997"/>
      <c r="B997"/>
      <c r="C997"/>
      <c r="D997"/>
      <c r="E997"/>
      <c r="F997"/>
      <c r="G997"/>
      <c r="H997"/>
      <c r="I997"/>
      <c r="L997"/>
      <c r="M997"/>
      <c r="AX997" s="536" t="s">
        <v>6632</v>
      </c>
    </row>
    <row r="998" spans="1:50" ht="30" x14ac:dyDescent="0.25">
      <c r="A998"/>
      <c r="B998"/>
      <c r="C998"/>
      <c r="D998"/>
      <c r="E998"/>
      <c r="F998"/>
      <c r="G998"/>
      <c r="H998"/>
      <c r="I998"/>
      <c r="L998"/>
      <c r="M998"/>
      <c r="AX998" s="536" t="s">
        <v>8253</v>
      </c>
    </row>
    <row r="999" spans="1:50" ht="45" x14ac:dyDescent="0.25">
      <c r="A999"/>
      <c r="B999"/>
      <c r="C999"/>
      <c r="D999"/>
      <c r="E999"/>
      <c r="F999"/>
      <c r="G999"/>
      <c r="H999"/>
      <c r="I999"/>
      <c r="L999"/>
      <c r="M999"/>
      <c r="AX999" s="536" t="s">
        <v>6633</v>
      </c>
    </row>
    <row r="1000" spans="1:50" ht="30" x14ac:dyDescent="0.25">
      <c r="A1000"/>
      <c r="B1000"/>
      <c r="C1000"/>
      <c r="D1000"/>
      <c r="E1000"/>
      <c r="F1000"/>
      <c r="G1000"/>
      <c r="H1000"/>
      <c r="I1000"/>
      <c r="L1000"/>
      <c r="M1000"/>
      <c r="AX1000" s="536" t="s">
        <v>8254</v>
      </c>
    </row>
    <row r="1001" spans="1:50" ht="60" x14ac:dyDescent="0.25">
      <c r="A1001"/>
      <c r="B1001"/>
      <c r="C1001"/>
      <c r="D1001"/>
      <c r="E1001"/>
      <c r="F1001"/>
      <c r="G1001"/>
      <c r="H1001"/>
      <c r="I1001"/>
      <c r="L1001"/>
      <c r="M1001"/>
      <c r="AX1001" s="536" t="s">
        <v>4685</v>
      </c>
    </row>
    <row r="1002" spans="1:50" ht="60" x14ac:dyDescent="0.25">
      <c r="A1002"/>
      <c r="B1002"/>
      <c r="C1002"/>
      <c r="D1002"/>
      <c r="E1002"/>
      <c r="F1002"/>
      <c r="G1002"/>
      <c r="H1002"/>
      <c r="I1002"/>
      <c r="L1002"/>
      <c r="M1002"/>
      <c r="AX1002" s="536" t="s">
        <v>4686</v>
      </c>
    </row>
    <row r="1003" spans="1:50" ht="45" x14ac:dyDescent="0.25">
      <c r="A1003"/>
      <c r="B1003"/>
      <c r="C1003"/>
      <c r="D1003"/>
      <c r="E1003"/>
      <c r="F1003"/>
      <c r="G1003"/>
      <c r="H1003"/>
      <c r="I1003"/>
      <c r="L1003"/>
      <c r="M1003"/>
      <c r="AX1003" s="536" t="s">
        <v>6071</v>
      </c>
    </row>
    <row r="1004" spans="1:50" ht="45" x14ac:dyDescent="0.25">
      <c r="A1004"/>
      <c r="B1004"/>
      <c r="C1004"/>
      <c r="D1004"/>
      <c r="E1004"/>
      <c r="F1004"/>
      <c r="G1004"/>
      <c r="H1004"/>
      <c r="I1004"/>
      <c r="L1004"/>
      <c r="M1004"/>
      <c r="AX1004" s="536" t="s">
        <v>6072</v>
      </c>
    </row>
    <row r="1005" spans="1:50" ht="45" x14ac:dyDescent="0.25">
      <c r="A1005"/>
      <c r="B1005"/>
      <c r="C1005"/>
      <c r="D1005"/>
      <c r="E1005"/>
      <c r="F1005"/>
      <c r="G1005"/>
      <c r="H1005"/>
      <c r="I1005"/>
      <c r="L1005"/>
      <c r="M1005"/>
      <c r="AX1005" s="536" t="s">
        <v>6073</v>
      </c>
    </row>
    <row r="1006" spans="1:50" ht="90" x14ac:dyDescent="0.25">
      <c r="A1006"/>
      <c r="B1006"/>
      <c r="C1006"/>
      <c r="D1006"/>
      <c r="E1006"/>
      <c r="F1006"/>
      <c r="G1006"/>
      <c r="H1006"/>
      <c r="I1006"/>
      <c r="L1006"/>
      <c r="M1006"/>
      <c r="AX1006" s="536" t="s">
        <v>4687</v>
      </c>
    </row>
    <row r="1007" spans="1:50" ht="45" x14ac:dyDescent="0.25">
      <c r="A1007"/>
      <c r="B1007"/>
      <c r="C1007"/>
      <c r="D1007"/>
      <c r="E1007"/>
      <c r="F1007"/>
      <c r="G1007"/>
      <c r="H1007"/>
      <c r="I1007"/>
      <c r="L1007"/>
      <c r="M1007"/>
      <c r="AX1007" s="536" t="s">
        <v>4688</v>
      </c>
    </row>
    <row r="1008" spans="1:50" ht="45" x14ac:dyDescent="0.25">
      <c r="A1008"/>
      <c r="B1008"/>
      <c r="C1008"/>
      <c r="D1008"/>
      <c r="E1008"/>
      <c r="F1008"/>
      <c r="G1008"/>
      <c r="H1008"/>
      <c r="I1008"/>
      <c r="L1008"/>
      <c r="M1008"/>
      <c r="AX1008" s="536" t="s">
        <v>4689</v>
      </c>
    </row>
    <row r="1009" spans="1:50" ht="75" x14ac:dyDescent="0.25">
      <c r="A1009"/>
      <c r="B1009"/>
      <c r="C1009"/>
      <c r="D1009"/>
      <c r="E1009"/>
      <c r="F1009"/>
      <c r="G1009"/>
      <c r="H1009"/>
      <c r="I1009"/>
      <c r="L1009"/>
      <c r="M1009"/>
      <c r="AX1009" s="536" t="s">
        <v>6276</v>
      </c>
    </row>
    <row r="1010" spans="1:50" ht="75" x14ac:dyDescent="0.25">
      <c r="A1010"/>
      <c r="B1010"/>
      <c r="C1010"/>
      <c r="D1010"/>
      <c r="E1010"/>
      <c r="F1010"/>
      <c r="G1010"/>
      <c r="H1010"/>
      <c r="I1010"/>
      <c r="L1010"/>
      <c r="M1010"/>
      <c r="AX1010" s="536" t="s">
        <v>6277</v>
      </c>
    </row>
    <row r="1011" spans="1:50" ht="45" x14ac:dyDescent="0.25">
      <c r="A1011"/>
      <c r="B1011"/>
      <c r="C1011"/>
      <c r="D1011"/>
      <c r="E1011"/>
      <c r="F1011"/>
      <c r="G1011"/>
      <c r="H1011"/>
      <c r="I1011"/>
      <c r="L1011"/>
      <c r="M1011"/>
      <c r="AX1011" s="536" t="s">
        <v>6074</v>
      </c>
    </row>
    <row r="1012" spans="1:50" ht="45" x14ac:dyDescent="0.25">
      <c r="A1012"/>
      <c r="B1012"/>
      <c r="C1012"/>
      <c r="D1012"/>
      <c r="E1012"/>
      <c r="F1012"/>
      <c r="G1012"/>
      <c r="H1012"/>
      <c r="I1012"/>
      <c r="L1012"/>
      <c r="M1012"/>
      <c r="AX1012" s="536" t="s">
        <v>6076</v>
      </c>
    </row>
    <row r="1013" spans="1:50" ht="45" x14ac:dyDescent="0.25">
      <c r="A1013"/>
      <c r="B1013"/>
      <c r="C1013"/>
      <c r="D1013"/>
      <c r="E1013"/>
      <c r="F1013"/>
      <c r="G1013"/>
      <c r="H1013"/>
      <c r="I1013"/>
      <c r="L1013"/>
      <c r="M1013"/>
      <c r="AX1013" s="536" t="s">
        <v>6075</v>
      </c>
    </row>
    <row r="1014" spans="1:50" ht="60" x14ac:dyDescent="0.25">
      <c r="A1014"/>
      <c r="B1014"/>
      <c r="C1014"/>
      <c r="D1014"/>
      <c r="E1014"/>
      <c r="F1014"/>
      <c r="G1014"/>
      <c r="H1014"/>
      <c r="I1014"/>
      <c r="L1014"/>
      <c r="M1014"/>
      <c r="AX1014" s="536" t="s">
        <v>4690</v>
      </c>
    </row>
    <row r="1015" spans="1:50" ht="60" x14ac:dyDescent="0.25">
      <c r="A1015"/>
      <c r="B1015"/>
      <c r="C1015"/>
      <c r="D1015"/>
      <c r="E1015"/>
      <c r="F1015"/>
      <c r="G1015"/>
      <c r="H1015"/>
      <c r="I1015"/>
      <c r="L1015"/>
      <c r="M1015"/>
      <c r="AX1015" s="536" t="s">
        <v>4691</v>
      </c>
    </row>
    <row r="1016" spans="1:50" ht="75" x14ac:dyDescent="0.25">
      <c r="A1016"/>
      <c r="B1016"/>
      <c r="C1016"/>
      <c r="D1016"/>
      <c r="E1016"/>
      <c r="F1016"/>
      <c r="G1016"/>
      <c r="H1016"/>
      <c r="I1016"/>
      <c r="L1016"/>
      <c r="M1016"/>
      <c r="AX1016" s="536" t="s">
        <v>6077</v>
      </c>
    </row>
    <row r="1017" spans="1:50" ht="75" x14ac:dyDescent="0.25">
      <c r="A1017"/>
      <c r="B1017"/>
      <c r="C1017"/>
      <c r="D1017"/>
      <c r="E1017"/>
      <c r="F1017"/>
      <c r="G1017"/>
      <c r="H1017"/>
      <c r="I1017"/>
      <c r="L1017"/>
      <c r="M1017"/>
      <c r="AX1017" s="536" t="s">
        <v>6078</v>
      </c>
    </row>
    <row r="1018" spans="1:50" ht="75" x14ac:dyDescent="0.25">
      <c r="A1018"/>
      <c r="B1018"/>
      <c r="C1018"/>
      <c r="D1018"/>
      <c r="E1018"/>
      <c r="F1018"/>
      <c r="G1018"/>
      <c r="H1018"/>
      <c r="I1018"/>
      <c r="L1018"/>
      <c r="M1018"/>
      <c r="AX1018" s="536" t="s">
        <v>6079</v>
      </c>
    </row>
    <row r="1019" spans="1:50" ht="60" x14ac:dyDescent="0.25">
      <c r="A1019"/>
      <c r="B1019"/>
      <c r="C1019"/>
      <c r="D1019"/>
      <c r="E1019"/>
      <c r="F1019"/>
      <c r="G1019"/>
      <c r="H1019"/>
      <c r="I1019"/>
      <c r="L1019"/>
      <c r="M1019"/>
      <c r="AX1019" s="536" t="s">
        <v>4692</v>
      </c>
    </row>
    <row r="1020" spans="1:50" ht="60" x14ac:dyDescent="0.25">
      <c r="A1020"/>
      <c r="B1020"/>
      <c r="C1020"/>
      <c r="D1020"/>
      <c r="E1020"/>
      <c r="F1020"/>
      <c r="G1020"/>
      <c r="H1020"/>
      <c r="I1020"/>
      <c r="L1020"/>
      <c r="M1020"/>
      <c r="AX1020" s="536" t="s">
        <v>8358</v>
      </c>
    </row>
    <row r="1021" spans="1:50" ht="60" x14ac:dyDescent="0.25">
      <c r="A1021"/>
      <c r="B1021"/>
      <c r="C1021"/>
      <c r="D1021"/>
      <c r="E1021"/>
      <c r="F1021"/>
      <c r="G1021"/>
      <c r="H1021"/>
      <c r="I1021"/>
      <c r="L1021"/>
      <c r="M1021"/>
      <c r="AX1021" s="536" t="s">
        <v>4695</v>
      </c>
    </row>
    <row r="1022" spans="1:50" ht="60" x14ac:dyDescent="0.25">
      <c r="A1022"/>
      <c r="B1022"/>
      <c r="C1022"/>
      <c r="D1022"/>
      <c r="E1022"/>
      <c r="F1022"/>
      <c r="G1022"/>
      <c r="H1022"/>
      <c r="I1022"/>
      <c r="L1022"/>
      <c r="M1022"/>
      <c r="AX1022" s="536" t="s">
        <v>4696</v>
      </c>
    </row>
    <row r="1023" spans="1:50" ht="75" x14ac:dyDescent="0.25">
      <c r="A1023"/>
      <c r="B1023"/>
      <c r="C1023"/>
      <c r="D1023"/>
      <c r="E1023"/>
      <c r="F1023"/>
      <c r="G1023"/>
      <c r="H1023"/>
      <c r="I1023"/>
      <c r="L1023"/>
      <c r="M1023"/>
      <c r="AX1023" s="536" t="s">
        <v>6080</v>
      </c>
    </row>
    <row r="1024" spans="1:50" ht="60" x14ac:dyDescent="0.25">
      <c r="A1024"/>
      <c r="B1024"/>
      <c r="C1024"/>
      <c r="D1024"/>
      <c r="E1024"/>
      <c r="F1024"/>
      <c r="G1024"/>
      <c r="H1024"/>
      <c r="I1024"/>
      <c r="L1024"/>
      <c r="M1024"/>
      <c r="AX1024" s="536" t="s">
        <v>6278</v>
      </c>
    </row>
    <row r="1025" spans="1:50" ht="60" x14ac:dyDescent="0.25">
      <c r="A1025"/>
      <c r="B1025"/>
      <c r="C1025"/>
      <c r="D1025"/>
      <c r="E1025"/>
      <c r="F1025"/>
      <c r="G1025"/>
      <c r="H1025"/>
      <c r="I1025"/>
      <c r="L1025"/>
      <c r="M1025"/>
      <c r="AX1025" s="536" t="s">
        <v>6279</v>
      </c>
    </row>
    <row r="1026" spans="1:50" ht="90" x14ac:dyDescent="0.25">
      <c r="A1026"/>
      <c r="B1026"/>
      <c r="C1026"/>
      <c r="D1026"/>
      <c r="E1026"/>
      <c r="F1026"/>
      <c r="G1026"/>
      <c r="H1026"/>
      <c r="I1026"/>
      <c r="L1026"/>
      <c r="M1026"/>
      <c r="AX1026" s="536" t="s">
        <v>8359</v>
      </c>
    </row>
    <row r="1027" spans="1:50" ht="75" x14ac:dyDescent="0.25">
      <c r="A1027"/>
      <c r="B1027"/>
      <c r="C1027"/>
      <c r="D1027"/>
      <c r="E1027"/>
      <c r="F1027"/>
      <c r="G1027"/>
      <c r="H1027"/>
      <c r="I1027"/>
      <c r="L1027"/>
      <c r="M1027"/>
      <c r="AX1027" s="536" t="s">
        <v>8360</v>
      </c>
    </row>
    <row r="1028" spans="1:50" ht="60" x14ac:dyDescent="0.25">
      <c r="A1028"/>
      <c r="B1028"/>
      <c r="C1028"/>
      <c r="D1028"/>
      <c r="E1028"/>
      <c r="F1028"/>
      <c r="G1028"/>
      <c r="H1028"/>
      <c r="I1028"/>
      <c r="L1028"/>
      <c r="M1028"/>
      <c r="AX1028" s="536" t="s">
        <v>8361</v>
      </c>
    </row>
    <row r="1029" spans="1:50" ht="60" x14ac:dyDescent="0.25">
      <c r="A1029"/>
      <c r="B1029"/>
      <c r="C1029"/>
      <c r="D1029"/>
      <c r="E1029"/>
      <c r="F1029"/>
      <c r="G1029"/>
      <c r="H1029"/>
      <c r="I1029"/>
      <c r="L1029"/>
      <c r="M1029"/>
      <c r="AX1029" s="536" t="s">
        <v>4717</v>
      </c>
    </row>
    <row r="1030" spans="1:50" ht="60" x14ac:dyDescent="0.25">
      <c r="A1030"/>
      <c r="B1030"/>
      <c r="C1030"/>
      <c r="D1030"/>
      <c r="E1030"/>
      <c r="F1030"/>
      <c r="G1030"/>
      <c r="H1030"/>
      <c r="I1030"/>
      <c r="L1030"/>
      <c r="M1030"/>
      <c r="AX1030" s="536" t="s">
        <v>6081</v>
      </c>
    </row>
    <row r="1031" spans="1:50" ht="75" x14ac:dyDescent="0.25">
      <c r="A1031"/>
      <c r="B1031"/>
      <c r="C1031"/>
      <c r="D1031"/>
      <c r="E1031"/>
      <c r="F1031"/>
      <c r="G1031"/>
      <c r="H1031"/>
      <c r="I1031"/>
      <c r="L1031"/>
      <c r="M1031"/>
      <c r="AX1031" s="536" t="s">
        <v>8362</v>
      </c>
    </row>
    <row r="1032" spans="1:50" ht="75" x14ac:dyDescent="0.25">
      <c r="A1032"/>
      <c r="B1032"/>
      <c r="C1032"/>
      <c r="D1032"/>
      <c r="E1032"/>
      <c r="F1032"/>
      <c r="G1032"/>
      <c r="H1032"/>
      <c r="I1032"/>
      <c r="L1032"/>
      <c r="M1032"/>
      <c r="AX1032" s="536" t="s">
        <v>8363</v>
      </c>
    </row>
    <row r="1033" spans="1:50" ht="90" x14ac:dyDescent="0.25">
      <c r="A1033"/>
      <c r="B1033"/>
      <c r="C1033"/>
      <c r="D1033"/>
      <c r="E1033"/>
      <c r="F1033"/>
      <c r="G1033"/>
      <c r="H1033"/>
      <c r="I1033"/>
      <c r="L1033"/>
      <c r="M1033"/>
      <c r="AX1033" s="536" t="s">
        <v>4698</v>
      </c>
    </row>
    <row r="1034" spans="1:50" ht="75" x14ac:dyDescent="0.25">
      <c r="A1034"/>
      <c r="B1034"/>
      <c r="C1034"/>
      <c r="D1034"/>
      <c r="E1034"/>
      <c r="F1034"/>
      <c r="G1034"/>
      <c r="H1034"/>
      <c r="I1034"/>
      <c r="L1034"/>
      <c r="M1034"/>
      <c r="AX1034" s="536" t="s">
        <v>4699</v>
      </c>
    </row>
    <row r="1035" spans="1:50" ht="75" x14ac:dyDescent="0.25">
      <c r="A1035"/>
      <c r="B1035"/>
      <c r="C1035"/>
      <c r="D1035"/>
      <c r="E1035"/>
      <c r="F1035"/>
      <c r="G1035"/>
      <c r="H1035"/>
      <c r="I1035"/>
      <c r="L1035"/>
      <c r="M1035"/>
      <c r="AX1035" s="536" t="s">
        <v>4700</v>
      </c>
    </row>
    <row r="1036" spans="1:50" ht="75" x14ac:dyDescent="0.25">
      <c r="A1036"/>
      <c r="B1036"/>
      <c r="C1036"/>
      <c r="D1036"/>
      <c r="E1036"/>
      <c r="F1036"/>
      <c r="G1036"/>
      <c r="H1036"/>
      <c r="I1036"/>
      <c r="L1036"/>
      <c r="M1036"/>
      <c r="AX1036" s="536" t="s">
        <v>4701</v>
      </c>
    </row>
    <row r="1037" spans="1:50" ht="60" x14ac:dyDescent="0.25">
      <c r="A1037"/>
      <c r="B1037"/>
      <c r="C1037"/>
      <c r="D1037"/>
      <c r="E1037"/>
      <c r="F1037"/>
      <c r="G1037"/>
      <c r="H1037"/>
      <c r="I1037"/>
      <c r="L1037"/>
      <c r="M1037"/>
      <c r="AX1037" s="536" t="s">
        <v>6082</v>
      </c>
    </row>
    <row r="1038" spans="1:50" ht="60" x14ac:dyDescent="0.25">
      <c r="A1038"/>
      <c r="B1038"/>
      <c r="C1038"/>
      <c r="D1038"/>
      <c r="E1038"/>
      <c r="F1038"/>
      <c r="G1038"/>
      <c r="H1038"/>
      <c r="I1038"/>
      <c r="L1038"/>
      <c r="M1038"/>
      <c r="AX1038" s="536" t="s">
        <v>6083</v>
      </c>
    </row>
    <row r="1039" spans="1:50" ht="90" x14ac:dyDescent="0.25">
      <c r="A1039"/>
      <c r="B1039"/>
      <c r="C1039"/>
      <c r="D1039"/>
      <c r="E1039"/>
      <c r="F1039"/>
      <c r="G1039"/>
      <c r="H1039"/>
      <c r="I1039"/>
      <c r="L1039"/>
      <c r="M1039"/>
      <c r="AX1039" s="536" t="s">
        <v>6085</v>
      </c>
    </row>
    <row r="1040" spans="1:50" ht="90" x14ac:dyDescent="0.25">
      <c r="A1040"/>
      <c r="B1040"/>
      <c r="C1040"/>
      <c r="D1040"/>
      <c r="E1040"/>
      <c r="F1040"/>
      <c r="G1040"/>
      <c r="H1040"/>
      <c r="I1040"/>
      <c r="L1040"/>
      <c r="M1040"/>
      <c r="AX1040" s="536" t="s">
        <v>6084</v>
      </c>
    </row>
    <row r="1041" spans="1:50" ht="30" x14ac:dyDescent="0.25">
      <c r="A1041"/>
      <c r="B1041"/>
      <c r="C1041"/>
      <c r="D1041"/>
      <c r="E1041"/>
      <c r="F1041"/>
      <c r="G1041"/>
      <c r="H1041"/>
      <c r="I1041"/>
      <c r="L1041"/>
      <c r="M1041"/>
      <c r="AX1041" s="536" t="s">
        <v>4702</v>
      </c>
    </row>
    <row r="1042" spans="1:50" ht="30" x14ac:dyDescent="0.25">
      <c r="A1042"/>
      <c r="B1042"/>
      <c r="C1042"/>
      <c r="D1042"/>
      <c r="E1042"/>
      <c r="F1042"/>
      <c r="G1042"/>
      <c r="H1042"/>
      <c r="I1042"/>
      <c r="L1042"/>
      <c r="M1042"/>
      <c r="AX1042" s="536" t="s">
        <v>4704</v>
      </c>
    </row>
    <row r="1043" spans="1:50" ht="30" x14ac:dyDescent="0.25">
      <c r="A1043"/>
      <c r="B1043"/>
      <c r="C1043"/>
      <c r="D1043"/>
      <c r="E1043"/>
      <c r="F1043"/>
      <c r="G1043"/>
      <c r="H1043"/>
      <c r="I1043"/>
      <c r="L1043"/>
      <c r="M1043"/>
      <c r="AX1043" s="536" t="s">
        <v>4703</v>
      </c>
    </row>
    <row r="1044" spans="1:50" ht="105" x14ac:dyDescent="0.25">
      <c r="A1044"/>
      <c r="B1044"/>
      <c r="C1044"/>
      <c r="D1044"/>
      <c r="E1044"/>
      <c r="F1044"/>
      <c r="G1044"/>
      <c r="H1044"/>
      <c r="I1044"/>
      <c r="L1044"/>
      <c r="M1044"/>
      <c r="AX1044" s="536" t="s">
        <v>8364</v>
      </c>
    </row>
    <row r="1045" spans="1:50" ht="120" x14ac:dyDescent="0.25">
      <c r="A1045"/>
      <c r="B1045"/>
      <c r="C1045"/>
      <c r="D1045"/>
      <c r="E1045"/>
      <c r="F1045"/>
      <c r="G1045"/>
      <c r="H1045"/>
      <c r="I1045"/>
      <c r="L1045"/>
      <c r="M1045"/>
      <c r="AX1045" s="536" t="s">
        <v>8365</v>
      </c>
    </row>
    <row r="1046" spans="1:50" ht="75" x14ac:dyDescent="0.25">
      <c r="A1046"/>
      <c r="B1046"/>
      <c r="C1046"/>
      <c r="D1046"/>
      <c r="E1046"/>
      <c r="F1046"/>
      <c r="G1046"/>
      <c r="H1046"/>
      <c r="I1046"/>
      <c r="L1046"/>
      <c r="M1046"/>
      <c r="AX1046" s="536" t="s">
        <v>8366</v>
      </c>
    </row>
    <row r="1047" spans="1:50" ht="75" x14ac:dyDescent="0.25">
      <c r="A1047"/>
      <c r="B1047"/>
      <c r="C1047"/>
      <c r="D1047"/>
      <c r="E1047"/>
      <c r="F1047"/>
      <c r="G1047"/>
      <c r="H1047"/>
      <c r="I1047"/>
      <c r="L1047"/>
      <c r="M1047"/>
      <c r="AX1047" s="536" t="s">
        <v>8367</v>
      </c>
    </row>
    <row r="1048" spans="1:50" ht="45" x14ac:dyDescent="0.25">
      <c r="A1048"/>
      <c r="B1048"/>
      <c r="C1048"/>
      <c r="D1048"/>
      <c r="E1048"/>
      <c r="F1048"/>
      <c r="G1048"/>
      <c r="H1048"/>
      <c r="I1048"/>
      <c r="L1048"/>
      <c r="M1048"/>
      <c r="AX1048" s="536" t="s">
        <v>6634</v>
      </c>
    </row>
    <row r="1049" spans="1:50" ht="30" x14ac:dyDescent="0.25">
      <c r="A1049"/>
      <c r="B1049"/>
      <c r="C1049"/>
      <c r="D1049"/>
      <c r="E1049"/>
      <c r="F1049"/>
      <c r="G1049"/>
      <c r="H1049"/>
      <c r="I1049"/>
      <c r="L1049"/>
      <c r="M1049"/>
      <c r="AX1049" s="536" t="s">
        <v>8255</v>
      </c>
    </row>
    <row r="1050" spans="1:50" ht="45" x14ac:dyDescent="0.25">
      <c r="A1050"/>
      <c r="B1050"/>
      <c r="C1050"/>
      <c r="D1050"/>
      <c r="E1050"/>
      <c r="F1050"/>
      <c r="G1050"/>
      <c r="H1050"/>
      <c r="I1050"/>
      <c r="L1050"/>
      <c r="M1050"/>
      <c r="AX1050" s="536" t="s">
        <v>6635</v>
      </c>
    </row>
    <row r="1051" spans="1:50" ht="30" x14ac:dyDescent="0.25">
      <c r="A1051"/>
      <c r="B1051"/>
      <c r="C1051"/>
      <c r="D1051"/>
      <c r="E1051"/>
      <c r="F1051"/>
      <c r="G1051"/>
      <c r="H1051"/>
      <c r="I1051"/>
      <c r="L1051"/>
      <c r="M1051"/>
      <c r="AX1051" s="536" t="s">
        <v>8256</v>
      </c>
    </row>
    <row r="1052" spans="1:50" ht="60" x14ac:dyDescent="0.25">
      <c r="A1052"/>
      <c r="B1052"/>
      <c r="C1052"/>
      <c r="D1052"/>
      <c r="E1052"/>
      <c r="F1052"/>
      <c r="G1052"/>
      <c r="H1052"/>
      <c r="I1052"/>
      <c r="L1052"/>
      <c r="M1052"/>
      <c r="AX1052" s="536" t="s">
        <v>6089</v>
      </c>
    </row>
    <row r="1053" spans="1:50" ht="60" x14ac:dyDescent="0.25">
      <c r="A1053"/>
      <c r="B1053"/>
      <c r="C1053"/>
      <c r="D1053"/>
      <c r="E1053"/>
      <c r="F1053"/>
      <c r="G1053"/>
      <c r="H1053"/>
      <c r="I1053"/>
      <c r="L1053"/>
      <c r="M1053"/>
      <c r="AX1053" s="536" t="s">
        <v>6088</v>
      </c>
    </row>
    <row r="1054" spans="1:50" ht="45" x14ac:dyDescent="0.25">
      <c r="A1054"/>
      <c r="B1054"/>
      <c r="C1054"/>
      <c r="D1054"/>
      <c r="E1054"/>
      <c r="F1054"/>
      <c r="G1054"/>
      <c r="H1054"/>
      <c r="I1054"/>
      <c r="L1054"/>
      <c r="M1054"/>
      <c r="AX1054" s="536" t="s">
        <v>6636</v>
      </c>
    </row>
    <row r="1055" spans="1:50" ht="30" x14ac:dyDescent="0.25">
      <c r="A1055"/>
      <c r="B1055"/>
      <c r="C1055"/>
      <c r="D1055"/>
      <c r="E1055"/>
      <c r="F1055"/>
      <c r="G1055"/>
      <c r="H1055"/>
      <c r="I1055"/>
      <c r="L1055"/>
      <c r="M1055"/>
      <c r="AX1055" s="536" t="s">
        <v>8257</v>
      </c>
    </row>
    <row r="1056" spans="1:50" ht="60" x14ac:dyDescent="0.25">
      <c r="A1056"/>
      <c r="B1056"/>
      <c r="C1056"/>
      <c r="D1056"/>
      <c r="E1056"/>
      <c r="F1056"/>
      <c r="G1056"/>
      <c r="H1056"/>
      <c r="I1056"/>
      <c r="L1056"/>
      <c r="M1056"/>
      <c r="AX1056" s="536" t="s">
        <v>6285</v>
      </c>
    </row>
    <row r="1057" spans="1:200" ht="75" x14ac:dyDescent="0.25">
      <c r="A1057"/>
      <c r="B1057"/>
      <c r="C1057"/>
      <c r="D1057"/>
      <c r="E1057"/>
      <c r="F1057"/>
      <c r="G1057"/>
      <c r="H1057"/>
      <c r="I1057"/>
      <c r="L1057"/>
      <c r="M1057"/>
      <c r="AX1057" s="536" t="s">
        <v>6093</v>
      </c>
    </row>
    <row r="1058" spans="1:200" ht="45" x14ac:dyDescent="0.25">
      <c r="A1058"/>
      <c r="B1058"/>
      <c r="C1058"/>
      <c r="D1058"/>
      <c r="E1058"/>
      <c r="F1058"/>
      <c r="G1058"/>
      <c r="H1058"/>
      <c r="I1058"/>
      <c r="L1058"/>
      <c r="M1058"/>
      <c r="AX1058" s="536" t="s">
        <v>6637</v>
      </c>
    </row>
    <row r="1059" spans="1:200" ht="30" x14ac:dyDescent="0.25">
      <c r="A1059"/>
      <c r="B1059"/>
      <c r="C1059"/>
      <c r="D1059"/>
      <c r="E1059"/>
      <c r="F1059"/>
      <c r="G1059"/>
      <c r="H1059"/>
      <c r="I1059"/>
      <c r="L1059"/>
      <c r="M1059"/>
      <c r="AX1059" s="536" t="s">
        <v>8258</v>
      </c>
    </row>
    <row r="1060" spans="1:200" ht="60" x14ac:dyDescent="0.25">
      <c r="A1060"/>
      <c r="B1060"/>
      <c r="C1060"/>
      <c r="D1060"/>
      <c r="E1060"/>
      <c r="F1060"/>
      <c r="G1060"/>
      <c r="H1060"/>
      <c r="I1060"/>
      <c r="L1060"/>
      <c r="M1060"/>
      <c r="AX1060" s="536" t="s">
        <v>6095</v>
      </c>
    </row>
    <row r="1061" spans="1:200" ht="60" x14ac:dyDescent="0.25">
      <c r="A1061"/>
      <c r="B1061"/>
      <c r="C1061"/>
      <c r="D1061"/>
      <c r="E1061"/>
      <c r="F1061"/>
      <c r="G1061"/>
      <c r="H1061"/>
      <c r="I1061"/>
      <c r="L1061"/>
      <c r="M1061"/>
      <c r="AX1061" s="536" t="s">
        <v>6094</v>
      </c>
    </row>
    <row r="1062" spans="1:200" ht="45" x14ac:dyDescent="0.25">
      <c r="A1062"/>
      <c r="B1062"/>
      <c r="C1062"/>
      <c r="D1062"/>
      <c r="E1062"/>
      <c r="F1062"/>
      <c r="G1062"/>
      <c r="H1062"/>
      <c r="I1062"/>
      <c r="L1062"/>
      <c r="M1062"/>
      <c r="AX1062" s="536" t="s">
        <v>6638</v>
      </c>
    </row>
    <row r="1063" spans="1:200" ht="30" x14ac:dyDescent="0.25">
      <c r="A1063"/>
      <c r="B1063"/>
      <c r="C1063"/>
      <c r="D1063"/>
      <c r="E1063"/>
      <c r="F1063"/>
      <c r="G1063"/>
      <c r="H1063"/>
      <c r="I1063"/>
      <c r="L1063"/>
      <c r="M1063"/>
      <c r="AX1063" s="536" t="s">
        <v>8259</v>
      </c>
    </row>
    <row r="1064" spans="1:200" ht="75" x14ac:dyDescent="0.25">
      <c r="A1064"/>
      <c r="B1064"/>
      <c r="C1064"/>
      <c r="D1064"/>
      <c r="E1064"/>
      <c r="F1064"/>
      <c r="G1064"/>
      <c r="H1064"/>
      <c r="I1064"/>
      <c r="L1064"/>
      <c r="M1064"/>
      <c r="AX1064" s="536" t="s">
        <v>8368</v>
      </c>
    </row>
    <row r="1065" spans="1:200" ht="75" x14ac:dyDescent="0.25">
      <c r="A1065"/>
      <c r="B1065"/>
      <c r="C1065"/>
      <c r="D1065"/>
      <c r="E1065"/>
      <c r="F1065"/>
      <c r="G1065"/>
      <c r="H1065"/>
      <c r="I1065"/>
      <c r="L1065"/>
      <c r="M1065"/>
      <c r="AX1065" s="536" t="s">
        <v>8369</v>
      </c>
    </row>
    <row r="1066" spans="1:200" ht="75" x14ac:dyDescent="0.25">
      <c r="A1066"/>
      <c r="B1066"/>
      <c r="C1066"/>
      <c r="D1066"/>
      <c r="E1066"/>
      <c r="F1066"/>
      <c r="G1066"/>
      <c r="H1066"/>
      <c r="I1066"/>
      <c r="L1066"/>
      <c r="M1066"/>
      <c r="AX1066" s="536" t="s">
        <v>8370</v>
      </c>
    </row>
    <row r="1067" spans="1:200" ht="45" x14ac:dyDescent="0.25">
      <c r="A1067"/>
      <c r="B1067"/>
      <c r="C1067"/>
      <c r="D1067"/>
      <c r="E1067"/>
      <c r="F1067"/>
      <c r="G1067"/>
      <c r="H1067"/>
      <c r="I1067"/>
      <c r="L1067"/>
      <c r="M1067"/>
      <c r="AX1067" s="536" t="s">
        <v>6639</v>
      </c>
    </row>
    <row r="1068" spans="1:200" ht="30" x14ac:dyDescent="0.25">
      <c r="A1068"/>
      <c r="B1068"/>
      <c r="C1068"/>
      <c r="D1068"/>
      <c r="E1068"/>
      <c r="F1068"/>
      <c r="G1068"/>
      <c r="H1068"/>
      <c r="I1068"/>
      <c r="L1068"/>
      <c r="M1068"/>
      <c r="AX1068" s="536" t="s">
        <v>8260</v>
      </c>
    </row>
    <row r="1069" spans="1:200" ht="60" x14ac:dyDescent="0.25">
      <c r="A1069"/>
      <c r="B1069"/>
      <c r="C1069"/>
      <c r="D1069"/>
      <c r="E1069"/>
      <c r="F1069"/>
      <c r="G1069"/>
      <c r="H1069"/>
      <c r="I1069"/>
      <c r="L1069"/>
      <c r="M1069"/>
      <c r="AX1069" s="536" t="s">
        <v>8371</v>
      </c>
    </row>
    <row r="1070" spans="1:200" ht="60" x14ac:dyDescent="0.25">
      <c r="A1070"/>
      <c r="B1070"/>
      <c r="C1070"/>
      <c r="D1070"/>
      <c r="E1070"/>
      <c r="F1070"/>
      <c r="G1070"/>
      <c r="H1070"/>
      <c r="I1070"/>
      <c r="L1070"/>
      <c r="M1070"/>
      <c r="AX1070" s="536" t="s">
        <v>8372</v>
      </c>
    </row>
    <row r="1071" spans="1:200" ht="60" x14ac:dyDescent="0.25">
      <c r="A1071"/>
      <c r="B1071"/>
      <c r="C1071"/>
      <c r="D1071"/>
      <c r="E1071"/>
      <c r="F1071"/>
      <c r="G1071"/>
      <c r="H1071"/>
      <c r="I1071"/>
      <c r="L1071"/>
      <c r="M1071"/>
      <c r="AX1071" s="536" t="s">
        <v>8373</v>
      </c>
    </row>
    <row r="1072" spans="1:200" x14ac:dyDescent="0.2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c r="GK1072"/>
      <c r="GL1072"/>
      <c r="GM1072"/>
      <c r="GN1072"/>
      <c r="GO1072"/>
      <c r="GP1072"/>
      <c r="GQ1072"/>
      <c r="GR1072"/>
    </row>
    <row r="1073" spans="1:200" x14ac:dyDescent="0.2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c r="GK1073"/>
      <c r="GL1073"/>
      <c r="GM1073"/>
      <c r="GN1073"/>
      <c r="GO1073"/>
      <c r="GP1073"/>
      <c r="GQ1073"/>
      <c r="GR1073"/>
    </row>
    <row r="1074" spans="1:200" x14ac:dyDescent="0.2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c r="GI1074"/>
      <c r="GJ1074"/>
      <c r="GK1074"/>
      <c r="GL1074"/>
      <c r="GM1074"/>
      <c r="GN1074"/>
      <c r="GO1074"/>
      <c r="GP1074"/>
      <c r="GQ1074"/>
      <c r="GR1074"/>
    </row>
    <row r="1075" spans="1:200" x14ac:dyDescent="0.2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c r="GI1075"/>
      <c r="GJ1075"/>
      <c r="GK1075"/>
      <c r="GL1075"/>
      <c r="GM1075"/>
      <c r="GN1075"/>
      <c r="GO1075"/>
      <c r="GP1075"/>
      <c r="GQ1075"/>
      <c r="GR1075"/>
    </row>
    <row r="1076" spans="1:200" x14ac:dyDescent="0.2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c r="GI1076"/>
      <c r="GJ1076"/>
      <c r="GK1076"/>
      <c r="GL1076"/>
      <c r="GM1076"/>
      <c r="GN1076"/>
      <c r="GO1076"/>
      <c r="GP1076"/>
      <c r="GQ1076"/>
      <c r="GR1076"/>
    </row>
    <row r="1077" spans="1:200" x14ac:dyDescent="0.2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c r="GI1077"/>
      <c r="GJ1077"/>
      <c r="GK1077"/>
      <c r="GL1077"/>
      <c r="GM1077"/>
      <c r="GN1077"/>
      <c r="GO1077"/>
      <c r="GP1077"/>
      <c r="GQ1077"/>
      <c r="GR1077"/>
    </row>
    <row r="1078" spans="1:200" x14ac:dyDescent="0.2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c r="GK1078"/>
      <c r="GL1078"/>
      <c r="GM1078"/>
      <c r="GN1078"/>
      <c r="GO1078"/>
      <c r="GP1078"/>
      <c r="GQ1078"/>
      <c r="GR1078"/>
    </row>
    <row r="1079" spans="1:200" x14ac:dyDescent="0.2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c r="GI1079"/>
      <c r="GJ1079"/>
      <c r="GK1079"/>
      <c r="GL1079"/>
      <c r="GM1079"/>
      <c r="GN1079"/>
      <c r="GO1079"/>
      <c r="GP1079"/>
      <c r="GQ1079"/>
      <c r="GR1079"/>
    </row>
    <row r="1080" spans="1:200" x14ac:dyDescent="0.2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c r="GK1080"/>
      <c r="GL1080"/>
      <c r="GM1080"/>
      <c r="GN1080"/>
      <c r="GO1080"/>
      <c r="GP1080"/>
      <c r="GQ1080"/>
      <c r="GR1080"/>
    </row>
    <row r="1081" spans="1:200" x14ac:dyDescent="0.2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c r="GI1081"/>
      <c r="GJ1081"/>
      <c r="GK1081"/>
      <c r="GL1081"/>
      <c r="GM1081"/>
      <c r="GN1081"/>
      <c r="GO1081"/>
      <c r="GP1081"/>
      <c r="GQ1081"/>
      <c r="GR1081"/>
    </row>
    <row r="1082" spans="1:200" x14ac:dyDescent="0.2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c r="GI1082"/>
      <c r="GJ1082"/>
      <c r="GK1082"/>
      <c r="GL1082"/>
      <c r="GM1082"/>
      <c r="GN1082"/>
      <c r="GO1082"/>
      <c r="GP1082"/>
      <c r="GQ1082"/>
      <c r="GR1082"/>
    </row>
    <row r="1083" spans="1:200" x14ac:dyDescent="0.2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c r="GI1083"/>
      <c r="GJ1083"/>
      <c r="GK1083"/>
      <c r="GL1083"/>
      <c r="GM1083"/>
      <c r="GN1083"/>
      <c r="GO1083"/>
      <c r="GP1083"/>
      <c r="GQ1083"/>
      <c r="GR1083"/>
    </row>
    <row r="1084" spans="1:200" x14ac:dyDescent="0.2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c r="GI1084"/>
      <c r="GJ1084"/>
      <c r="GK1084"/>
      <c r="GL1084"/>
      <c r="GM1084"/>
      <c r="GN1084"/>
      <c r="GO1084"/>
      <c r="GP1084"/>
      <c r="GQ1084"/>
      <c r="GR1084"/>
    </row>
    <row r="1085" spans="1:200" x14ac:dyDescent="0.2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c r="GI1085"/>
      <c r="GJ1085"/>
      <c r="GK1085"/>
      <c r="GL1085"/>
      <c r="GM1085"/>
      <c r="GN1085"/>
      <c r="GO1085"/>
      <c r="GP1085"/>
      <c r="GQ1085"/>
      <c r="GR1085"/>
    </row>
    <row r="1086" spans="1:200" x14ac:dyDescent="0.2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c r="GI1086"/>
      <c r="GJ1086"/>
      <c r="GK1086"/>
      <c r="GL1086"/>
      <c r="GM1086"/>
      <c r="GN1086"/>
      <c r="GO1086"/>
      <c r="GP1086"/>
      <c r="GQ1086"/>
      <c r="GR1086"/>
    </row>
    <row r="1087" spans="1:200" x14ac:dyDescent="0.2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c r="GI1087"/>
      <c r="GJ1087"/>
      <c r="GK1087"/>
      <c r="GL1087"/>
      <c r="GM1087"/>
      <c r="GN1087"/>
      <c r="GO1087"/>
      <c r="GP1087"/>
      <c r="GQ1087"/>
      <c r="GR1087"/>
    </row>
    <row r="1088" spans="1:200" x14ac:dyDescent="0.2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c r="GI1088"/>
      <c r="GJ1088"/>
      <c r="GK1088"/>
      <c r="GL1088"/>
      <c r="GM1088"/>
      <c r="GN1088"/>
      <c r="GO1088"/>
      <c r="GP1088"/>
      <c r="GQ1088"/>
      <c r="GR1088"/>
    </row>
    <row r="1089" spans="1:200" x14ac:dyDescent="0.2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c r="GI1089"/>
      <c r="GJ1089"/>
      <c r="GK1089"/>
      <c r="GL1089"/>
      <c r="GM1089"/>
      <c r="GN1089"/>
      <c r="GO1089"/>
      <c r="GP1089"/>
      <c r="GQ1089"/>
      <c r="GR1089"/>
    </row>
    <row r="1090" spans="1:200" x14ac:dyDescent="0.2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c r="GI1090"/>
      <c r="GJ1090"/>
      <c r="GK1090"/>
      <c r="GL1090"/>
      <c r="GM1090"/>
      <c r="GN1090"/>
      <c r="GO1090"/>
      <c r="GP1090"/>
      <c r="GQ1090"/>
      <c r="GR1090"/>
    </row>
    <row r="1091" spans="1:200" x14ac:dyDescent="0.2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c r="GI1091"/>
      <c r="GJ1091"/>
      <c r="GK1091"/>
      <c r="GL1091"/>
      <c r="GM1091"/>
      <c r="GN1091"/>
      <c r="GO1091"/>
      <c r="GP1091"/>
      <c r="GQ1091"/>
      <c r="GR1091"/>
    </row>
    <row r="1092" spans="1:200" x14ac:dyDescent="0.2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c r="GI1092"/>
      <c r="GJ1092"/>
      <c r="GK1092"/>
      <c r="GL1092"/>
      <c r="GM1092"/>
      <c r="GN1092"/>
      <c r="GO1092"/>
      <c r="GP1092"/>
      <c r="GQ1092"/>
      <c r="GR1092"/>
    </row>
    <row r="1093" spans="1:200" x14ac:dyDescent="0.2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c r="GI1093"/>
      <c r="GJ1093"/>
      <c r="GK1093"/>
      <c r="GL1093"/>
      <c r="GM1093"/>
      <c r="GN1093"/>
      <c r="GO1093"/>
      <c r="GP1093"/>
      <c r="GQ1093"/>
      <c r="GR1093"/>
    </row>
    <row r="1094" spans="1:200" x14ac:dyDescent="0.2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c r="GI1094"/>
      <c r="GJ1094"/>
      <c r="GK1094"/>
      <c r="GL1094"/>
      <c r="GM1094"/>
      <c r="GN1094"/>
      <c r="GO1094"/>
      <c r="GP1094"/>
      <c r="GQ1094"/>
      <c r="GR1094"/>
    </row>
    <row r="1095" spans="1:200" x14ac:dyDescent="0.2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c r="GI1095"/>
      <c r="GJ1095"/>
      <c r="GK1095"/>
      <c r="GL1095"/>
      <c r="GM1095"/>
      <c r="GN1095"/>
      <c r="GO1095"/>
      <c r="GP1095"/>
      <c r="GQ1095"/>
      <c r="GR1095"/>
    </row>
    <row r="1096" spans="1:200" x14ac:dyDescent="0.2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c r="GI1096"/>
      <c r="GJ1096"/>
      <c r="GK1096"/>
      <c r="GL1096"/>
      <c r="GM1096"/>
      <c r="GN1096"/>
      <c r="GO1096"/>
      <c r="GP1096"/>
      <c r="GQ1096"/>
      <c r="GR1096"/>
    </row>
    <row r="1097" spans="1:200" x14ac:dyDescent="0.2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c r="GI1097"/>
      <c r="GJ1097"/>
      <c r="GK1097"/>
      <c r="GL1097"/>
      <c r="GM1097"/>
      <c r="GN1097"/>
      <c r="GO1097"/>
      <c r="GP1097"/>
      <c r="GQ1097"/>
      <c r="GR1097"/>
    </row>
    <row r="1098" spans="1:200" x14ac:dyDescent="0.2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c r="GK1098"/>
      <c r="GL1098"/>
      <c r="GM1098"/>
      <c r="GN1098"/>
      <c r="GO1098"/>
      <c r="GP1098"/>
      <c r="GQ1098"/>
      <c r="GR1098"/>
    </row>
    <row r="1099" spans="1:200" x14ac:dyDescent="0.2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c r="GK1099"/>
      <c r="GL1099"/>
      <c r="GM1099"/>
      <c r="GN1099"/>
      <c r="GO1099"/>
      <c r="GP1099"/>
      <c r="GQ1099"/>
      <c r="GR1099"/>
    </row>
    <row r="1100" spans="1:200" x14ac:dyDescent="0.2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c r="GK1100"/>
      <c r="GL1100"/>
      <c r="GM1100"/>
      <c r="GN1100"/>
      <c r="GO1100"/>
      <c r="GP1100"/>
      <c r="GQ1100"/>
      <c r="GR1100"/>
    </row>
    <row r="1101" spans="1:200" x14ac:dyDescent="0.2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c r="GK1101"/>
      <c r="GL1101"/>
      <c r="GM1101"/>
      <c r="GN1101"/>
      <c r="GO1101"/>
      <c r="GP1101"/>
      <c r="GQ1101"/>
      <c r="GR1101"/>
    </row>
    <row r="1102" spans="1:200" x14ac:dyDescent="0.2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c r="GI1102"/>
      <c r="GJ1102"/>
      <c r="GK1102"/>
      <c r="GL1102"/>
      <c r="GM1102"/>
      <c r="GN1102"/>
      <c r="GO1102"/>
      <c r="GP1102"/>
      <c r="GQ1102"/>
      <c r="GR1102"/>
    </row>
    <row r="1103" spans="1:200" x14ac:dyDescent="0.2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c r="GI1103"/>
      <c r="GJ1103"/>
      <c r="GK1103"/>
      <c r="GL1103"/>
      <c r="GM1103"/>
      <c r="GN1103"/>
      <c r="GO1103"/>
      <c r="GP1103"/>
      <c r="GQ1103"/>
      <c r="GR1103"/>
    </row>
    <row r="1104" spans="1:200" x14ac:dyDescent="0.2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c r="GK1104"/>
      <c r="GL1104"/>
      <c r="GM1104"/>
      <c r="GN1104"/>
      <c r="GO1104"/>
      <c r="GP1104"/>
      <c r="GQ1104"/>
      <c r="GR1104"/>
    </row>
    <row r="1105" spans="1:200" x14ac:dyDescent="0.2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c r="GI1105"/>
      <c r="GJ1105"/>
      <c r="GK1105"/>
      <c r="GL1105"/>
      <c r="GM1105"/>
      <c r="GN1105"/>
      <c r="GO1105"/>
      <c r="GP1105"/>
      <c r="GQ1105"/>
      <c r="GR1105"/>
    </row>
    <row r="1106" spans="1:200" x14ac:dyDescent="0.2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c r="GK1106"/>
      <c r="GL1106"/>
      <c r="GM1106"/>
      <c r="GN1106"/>
      <c r="GO1106"/>
      <c r="GP1106"/>
      <c r="GQ1106"/>
      <c r="GR1106"/>
    </row>
    <row r="1107" spans="1:200" x14ac:dyDescent="0.2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c r="GI1107"/>
      <c r="GJ1107"/>
      <c r="GK1107"/>
      <c r="GL1107"/>
      <c r="GM1107"/>
      <c r="GN1107"/>
      <c r="GO1107"/>
      <c r="GP1107"/>
      <c r="GQ1107"/>
      <c r="GR1107"/>
    </row>
    <row r="1108" spans="1:200" x14ac:dyDescent="0.2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c r="GI1108"/>
      <c r="GJ1108"/>
      <c r="GK1108"/>
      <c r="GL1108"/>
      <c r="GM1108"/>
      <c r="GN1108"/>
      <c r="GO1108"/>
      <c r="GP1108"/>
      <c r="GQ1108"/>
      <c r="GR1108"/>
    </row>
    <row r="1109" spans="1:200" x14ac:dyDescent="0.2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c r="GI1109"/>
      <c r="GJ1109"/>
      <c r="GK1109"/>
      <c r="GL1109"/>
      <c r="GM1109"/>
      <c r="GN1109"/>
      <c r="GO1109"/>
      <c r="GP1109"/>
      <c r="GQ1109"/>
      <c r="GR1109"/>
    </row>
    <row r="1110" spans="1:200" x14ac:dyDescent="0.2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c r="GI1110"/>
      <c r="GJ1110"/>
      <c r="GK1110"/>
      <c r="GL1110"/>
      <c r="GM1110"/>
      <c r="GN1110"/>
      <c r="GO1110"/>
      <c r="GP1110"/>
      <c r="GQ1110"/>
      <c r="GR1110"/>
    </row>
    <row r="1111" spans="1:200" x14ac:dyDescent="0.2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c r="GK1111"/>
      <c r="GL1111"/>
      <c r="GM1111"/>
      <c r="GN1111"/>
      <c r="GO1111"/>
      <c r="GP1111"/>
      <c r="GQ1111"/>
      <c r="GR1111"/>
    </row>
    <row r="1112" spans="1:200" x14ac:dyDescent="0.2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c r="GK1112"/>
      <c r="GL1112"/>
      <c r="GM1112"/>
      <c r="GN1112"/>
      <c r="GO1112"/>
      <c r="GP1112"/>
      <c r="GQ1112"/>
      <c r="GR1112"/>
    </row>
    <row r="1113" spans="1:200" x14ac:dyDescent="0.2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c r="GI1113"/>
      <c r="GJ1113"/>
      <c r="GK1113"/>
      <c r="GL1113"/>
      <c r="GM1113"/>
      <c r="GN1113"/>
      <c r="GO1113"/>
      <c r="GP1113"/>
      <c r="GQ1113"/>
      <c r="GR1113"/>
    </row>
    <row r="1114" spans="1:200" x14ac:dyDescent="0.2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c r="GI1114"/>
      <c r="GJ1114"/>
      <c r="GK1114"/>
      <c r="GL1114"/>
      <c r="GM1114"/>
      <c r="GN1114"/>
      <c r="GO1114"/>
      <c r="GP1114"/>
      <c r="GQ1114"/>
      <c r="GR1114"/>
    </row>
    <row r="1115" spans="1:200" x14ac:dyDescent="0.2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c r="GK1115"/>
      <c r="GL1115"/>
      <c r="GM1115"/>
      <c r="GN1115"/>
      <c r="GO1115"/>
      <c r="GP1115"/>
      <c r="GQ1115"/>
      <c r="GR1115"/>
    </row>
    <row r="1116" spans="1:200" x14ac:dyDescent="0.2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c r="GK1116"/>
      <c r="GL1116"/>
      <c r="GM1116"/>
      <c r="GN1116"/>
      <c r="GO1116"/>
      <c r="GP1116"/>
      <c r="GQ1116"/>
      <c r="GR1116"/>
    </row>
    <row r="1117" spans="1:200" x14ac:dyDescent="0.2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c r="GK1117"/>
      <c r="GL1117"/>
      <c r="GM1117"/>
      <c r="GN1117"/>
      <c r="GO1117"/>
      <c r="GP1117"/>
      <c r="GQ1117"/>
      <c r="GR1117"/>
    </row>
    <row r="1118" spans="1:200" x14ac:dyDescent="0.2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c r="GK1118"/>
      <c r="GL1118"/>
      <c r="GM1118"/>
      <c r="GN1118"/>
      <c r="GO1118"/>
      <c r="GP1118"/>
      <c r="GQ1118"/>
      <c r="GR1118"/>
    </row>
    <row r="1119" spans="1:200" x14ac:dyDescent="0.2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c r="GK1119"/>
      <c r="GL1119"/>
      <c r="GM1119"/>
      <c r="GN1119"/>
      <c r="GO1119"/>
      <c r="GP1119"/>
      <c r="GQ1119"/>
      <c r="GR1119"/>
    </row>
    <row r="1120" spans="1:200" x14ac:dyDescent="0.2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c r="GK1120"/>
      <c r="GL1120"/>
      <c r="GM1120"/>
      <c r="GN1120"/>
      <c r="GO1120"/>
      <c r="GP1120"/>
      <c r="GQ1120"/>
      <c r="GR1120"/>
    </row>
    <row r="1121" spans="1:200" x14ac:dyDescent="0.2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c r="GI1121"/>
      <c r="GJ1121"/>
      <c r="GK1121"/>
      <c r="GL1121"/>
      <c r="GM1121"/>
      <c r="GN1121"/>
      <c r="GO1121"/>
      <c r="GP1121"/>
      <c r="GQ1121"/>
      <c r="GR1121"/>
    </row>
    <row r="1122" spans="1:200" x14ac:dyDescent="0.2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c r="GI1122"/>
      <c r="GJ1122"/>
      <c r="GK1122"/>
      <c r="GL1122"/>
      <c r="GM1122"/>
      <c r="GN1122"/>
      <c r="GO1122"/>
      <c r="GP1122"/>
      <c r="GQ1122"/>
      <c r="GR1122"/>
    </row>
    <row r="1123" spans="1:200" x14ac:dyDescent="0.2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c r="GK1123"/>
      <c r="GL1123"/>
      <c r="GM1123"/>
      <c r="GN1123"/>
      <c r="GO1123"/>
      <c r="GP1123"/>
      <c r="GQ1123"/>
      <c r="GR1123"/>
    </row>
    <row r="1124" spans="1:200" x14ac:dyDescent="0.2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c r="GK1124"/>
      <c r="GL1124"/>
      <c r="GM1124"/>
      <c r="GN1124"/>
      <c r="GO1124"/>
      <c r="GP1124"/>
      <c r="GQ1124"/>
      <c r="GR1124"/>
    </row>
    <row r="1125" spans="1:200" x14ac:dyDescent="0.2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c r="AX1125"/>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c r="GI1125"/>
      <c r="GJ1125"/>
      <c r="GK1125"/>
      <c r="GL1125"/>
      <c r="GM1125"/>
      <c r="GN1125"/>
      <c r="GO1125"/>
      <c r="GP1125"/>
      <c r="GQ1125"/>
      <c r="GR1125"/>
    </row>
    <row r="1126" spans="1:200" x14ac:dyDescent="0.2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c r="AX1126"/>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c r="GI1126"/>
      <c r="GJ1126"/>
      <c r="GK1126"/>
      <c r="GL1126"/>
      <c r="GM1126"/>
      <c r="GN1126"/>
      <c r="GO1126"/>
      <c r="GP1126"/>
      <c r="GQ1126"/>
      <c r="GR1126"/>
    </row>
    <row r="1127" spans="1:200" x14ac:dyDescent="0.2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c r="AX1127"/>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c r="GI1127"/>
      <c r="GJ1127"/>
      <c r="GK1127"/>
      <c r="GL1127"/>
      <c r="GM1127"/>
      <c r="GN1127"/>
      <c r="GO1127"/>
      <c r="GP1127"/>
      <c r="GQ1127"/>
      <c r="GR1127"/>
    </row>
    <row r="1128" spans="1:200" x14ac:dyDescent="0.2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c r="AX1128"/>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c r="GI1128"/>
      <c r="GJ1128"/>
      <c r="GK1128"/>
      <c r="GL1128"/>
      <c r="GM1128"/>
      <c r="GN1128"/>
      <c r="GO1128"/>
      <c r="GP1128"/>
      <c r="GQ1128"/>
      <c r="GR1128"/>
    </row>
    <row r="1129" spans="1:200" x14ac:dyDescent="0.2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c r="AX1129"/>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c r="GI1129"/>
      <c r="GJ1129"/>
      <c r="GK1129"/>
      <c r="GL1129"/>
      <c r="GM1129"/>
      <c r="GN1129"/>
      <c r="GO1129"/>
      <c r="GP1129"/>
      <c r="GQ1129"/>
      <c r="GR1129"/>
    </row>
    <row r="1130" spans="1:200" x14ac:dyDescent="0.2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c r="AX1130"/>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c r="GI1130"/>
      <c r="GJ1130"/>
      <c r="GK1130"/>
      <c r="GL1130"/>
      <c r="GM1130"/>
      <c r="GN1130"/>
      <c r="GO1130"/>
      <c r="GP1130"/>
      <c r="GQ1130"/>
      <c r="GR1130"/>
    </row>
    <row r="1131" spans="1:200" x14ac:dyDescent="0.2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c r="AX1131"/>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c r="GI1131"/>
      <c r="GJ1131"/>
      <c r="GK1131"/>
      <c r="GL1131"/>
      <c r="GM1131"/>
      <c r="GN1131"/>
      <c r="GO1131"/>
      <c r="GP1131"/>
      <c r="GQ1131"/>
      <c r="GR1131"/>
    </row>
    <row r="1132" spans="1:200" x14ac:dyDescent="0.2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c r="AX1132"/>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c r="GI1132"/>
      <c r="GJ1132"/>
      <c r="GK1132"/>
      <c r="GL1132"/>
      <c r="GM1132"/>
      <c r="GN1132"/>
      <c r="GO1132"/>
      <c r="GP1132"/>
      <c r="GQ1132"/>
      <c r="GR1132"/>
    </row>
    <row r="1133" spans="1:200" x14ac:dyDescent="0.2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c r="AX1133"/>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c r="GI1133"/>
      <c r="GJ1133"/>
      <c r="GK1133"/>
      <c r="GL1133"/>
      <c r="GM1133"/>
      <c r="GN1133"/>
      <c r="GO1133"/>
      <c r="GP1133"/>
      <c r="GQ1133"/>
      <c r="GR1133"/>
    </row>
    <row r="1134" spans="1:200" x14ac:dyDescent="0.2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c r="AX1134"/>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c r="GI1134"/>
      <c r="GJ1134"/>
      <c r="GK1134"/>
      <c r="GL1134"/>
      <c r="GM1134"/>
      <c r="GN1134"/>
      <c r="GO1134"/>
      <c r="GP1134"/>
      <c r="GQ1134"/>
      <c r="GR1134"/>
    </row>
    <row r="1135" spans="1:200" x14ac:dyDescent="0.2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c r="AX1135"/>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c r="GI1135"/>
      <c r="GJ1135"/>
      <c r="GK1135"/>
      <c r="GL1135"/>
      <c r="GM1135"/>
      <c r="GN1135"/>
      <c r="GO1135"/>
      <c r="GP1135"/>
      <c r="GQ1135"/>
      <c r="GR1135"/>
    </row>
    <row r="1136" spans="1:200" x14ac:dyDescent="0.2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c r="AX1136"/>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c r="GI1136"/>
      <c r="GJ1136"/>
      <c r="GK1136"/>
      <c r="GL1136"/>
      <c r="GM1136"/>
      <c r="GN1136"/>
      <c r="GO1136"/>
      <c r="GP1136"/>
      <c r="GQ1136"/>
      <c r="GR1136"/>
    </row>
    <row r="1137" spans="1:200" x14ac:dyDescent="0.2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c r="AU1137"/>
      <c r="AV1137"/>
      <c r="AW1137"/>
      <c r="AX1137"/>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c r="GI1137"/>
      <c r="GJ1137"/>
      <c r="GK1137"/>
      <c r="GL1137"/>
      <c r="GM1137"/>
      <c r="GN1137"/>
      <c r="GO1137"/>
      <c r="GP1137"/>
      <c r="GQ1137"/>
      <c r="GR1137"/>
    </row>
    <row r="1138" spans="1:200" x14ac:dyDescent="0.2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c r="AX1138"/>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c r="GI1138"/>
      <c r="GJ1138"/>
      <c r="GK1138"/>
      <c r="GL1138"/>
      <c r="GM1138"/>
      <c r="GN1138"/>
      <c r="GO1138"/>
      <c r="GP1138"/>
      <c r="GQ1138"/>
      <c r="GR1138"/>
    </row>
    <row r="1139" spans="1:200" x14ac:dyDescent="0.2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c r="AX1139"/>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c r="GI1139"/>
      <c r="GJ1139"/>
      <c r="GK1139"/>
      <c r="GL1139"/>
      <c r="GM1139"/>
      <c r="GN1139"/>
      <c r="GO1139"/>
      <c r="GP1139"/>
      <c r="GQ1139"/>
      <c r="GR1139"/>
    </row>
    <row r="1140" spans="1:200" x14ac:dyDescent="0.2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c r="AX1140"/>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c r="GI1140"/>
      <c r="GJ1140"/>
      <c r="GK1140"/>
      <c r="GL1140"/>
      <c r="GM1140"/>
      <c r="GN1140"/>
      <c r="GO1140"/>
      <c r="GP1140"/>
      <c r="GQ1140"/>
      <c r="GR1140"/>
    </row>
    <row r="1141" spans="1:200" x14ac:dyDescent="0.2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c r="AU1141"/>
      <c r="AV1141"/>
      <c r="AW1141"/>
      <c r="AX1141"/>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c r="GI1141"/>
      <c r="GJ1141"/>
      <c r="GK1141"/>
      <c r="GL1141"/>
      <c r="GM1141"/>
      <c r="GN1141"/>
      <c r="GO1141"/>
      <c r="GP1141"/>
      <c r="GQ1141"/>
      <c r="GR1141"/>
    </row>
    <row r="1142" spans="1:200" x14ac:dyDescent="0.2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c r="AX1142"/>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c r="GI1142"/>
      <c r="GJ1142"/>
      <c r="GK1142"/>
      <c r="GL1142"/>
      <c r="GM1142"/>
      <c r="GN1142"/>
      <c r="GO1142"/>
      <c r="GP1142"/>
      <c r="GQ1142"/>
      <c r="GR1142"/>
    </row>
    <row r="1143" spans="1:200" x14ac:dyDescent="0.2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c r="AX1143"/>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c r="GI1143"/>
      <c r="GJ1143"/>
      <c r="GK1143"/>
      <c r="GL1143"/>
      <c r="GM1143"/>
      <c r="GN1143"/>
      <c r="GO1143"/>
      <c r="GP1143"/>
      <c r="GQ1143"/>
      <c r="GR1143"/>
    </row>
    <row r="1144" spans="1:200" x14ac:dyDescent="0.2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c r="AX1144"/>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c r="GI1144"/>
      <c r="GJ1144"/>
      <c r="GK1144"/>
      <c r="GL1144"/>
      <c r="GM1144"/>
      <c r="GN1144"/>
      <c r="GO1144"/>
      <c r="GP1144"/>
      <c r="GQ1144"/>
      <c r="GR1144"/>
    </row>
    <row r="1145" spans="1:200" x14ac:dyDescent="0.2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c r="AX1145"/>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c r="GI1145"/>
      <c r="GJ1145"/>
      <c r="GK1145"/>
      <c r="GL1145"/>
      <c r="GM1145"/>
      <c r="GN1145"/>
      <c r="GO1145"/>
      <c r="GP1145"/>
      <c r="GQ1145"/>
      <c r="GR1145"/>
    </row>
    <row r="1146" spans="1:200" x14ac:dyDescent="0.2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c r="AX1146"/>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c r="GI1146"/>
      <c r="GJ1146"/>
      <c r="GK1146"/>
      <c r="GL1146"/>
      <c r="GM1146"/>
      <c r="GN1146"/>
      <c r="GO1146"/>
      <c r="GP1146"/>
      <c r="GQ1146"/>
      <c r="GR1146"/>
    </row>
    <row r="1147" spans="1:200" x14ac:dyDescent="0.2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c r="AX1147"/>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c r="GI1147"/>
      <c r="GJ1147"/>
      <c r="GK1147"/>
      <c r="GL1147"/>
      <c r="GM1147"/>
      <c r="GN1147"/>
      <c r="GO1147"/>
      <c r="GP1147"/>
      <c r="GQ1147"/>
      <c r="GR1147"/>
    </row>
    <row r="1148" spans="1:200" x14ac:dyDescent="0.2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c r="AU1148"/>
      <c r="AV1148"/>
      <c r="AW1148"/>
      <c r="AX1148"/>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c r="GI1148"/>
      <c r="GJ1148"/>
      <c r="GK1148"/>
      <c r="GL1148"/>
      <c r="GM1148"/>
      <c r="GN1148"/>
      <c r="GO1148"/>
      <c r="GP1148"/>
      <c r="GQ1148"/>
      <c r="GR1148"/>
    </row>
    <row r="1149" spans="1:200" x14ac:dyDescent="0.2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c r="AX1149"/>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c r="GI1149"/>
      <c r="GJ1149"/>
      <c r="GK1149"/>
      <c r="GL1149"/>
      <c r="GM1149"/>
      <c r="GN1149"/>
      <c r="GO1149"/>
      <c r="GP1149"/>
      <c r="GQ1149"/>
      <c r="GR1149"/>
    </row>
    <row r="1150" spans="1:200" x14ac:dyDescent="0.2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c r="AX1150"/>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c r="GI1150"/>
      <c r="GJ1150"/>
      <c r="GK1150"/>
      <c r="GL1150"/>
      <c r="GM1150"/>
      <c r="GN1150"/>
      <c r="GO1150"/>
      <c r="GP1150"/>
      <c r="GQ1150"/>
      <c r="GR1150"/>
    </row>
    <row r="1151" spans="1:200" x14ac:dyDescent="0.2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c r="AX1151"/>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c r="GI1151"/>
      <c r="GJ1151"/>
      <c r="GK1151"/>
      <c r="GL1151"/>
      <c r="GM1151"/>
      <c r="GN1151"/>
      <c r="GO1151"/>
      <c r="GP1151"/>
      <c r="GQ1151"/>
      <c r="GR1151"/>
    </row>
    <row r="1152" spans="1:200" x14ac:dyDescent="0.2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c r="AX1152"/>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c r="GI1152"/>
      <c r="GJ1152"/>
      <c r="GK1152"/>
      <c r="GL1152"/>
      <c r="GM1152"/>
      <c r="GN1152"/>
      <c r="GO1152"/>
      <c r="GP1152"/>
      <c r="GQ1152"/>
      <c r="GR1152"/>
    </row>
    <row r="1153" spans="1:200" x14ac:dyDescent="0.2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c r="AX1153"/>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c r="GI1153"/>
      <c r="GJ1153"/>
      <c r="GK1153"/>
      <c r="GL1153"/>
      <c r="GM1153"/>
      <c r="GN1153"/>
      <c r="GO1153"/>
      <c r="GP1153"/>
      <c r="GQ1153"/>
      <c r="GR1153"/>
    </row>
    <row r="1154" spans="1:200" x14ac:dyDescent="0.2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c r="AX1154"/>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c r="GI1154"/>
      <c r="GJ1154"/>
      <c r="GK1154"/>
      <c r="GL1154"/>
      <c r="GM1154"/>
      <c r="GN1154"/>
      <c r="GO1154"/>
      <c r="GP1154"/>
      <c r="GQ1154"/>
      <c r="GR1154"/>
    </row>
    <row r="1155" spans="1:200" x14ac:dyDescent="0.2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c r="AX1155"/>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c r="GI1155"/>
      <c r="GJ1155"/>
      <c r="GK1155"/>
      <c r="GL1155"/>
      <c r="GM1155"/>
      <c r="GN1155"/>
      <c r="GO1155"/>
      <c r="GP1155"/>
      <c r="GQ1155"/>
      <c r="GR1155"/>
    </row>
    <row r="1156" spans="1:200" x14ac:dyDescent="0.2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c r="AX1156"/>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c r="GI1156"/>
      <c r="GJ1156"/>
      <c r="GK1156"/>
      <c r="GL1156"/>
      <c r="GM1156"/>
      <c r="GN1156"/>
      <c r="GO1156"/>
      <c r="GP1156"/>
      <c r="GQ1156"/>
      <c r="GR1156"/>
    </row>
    <row r="1157" spans="1:200" x14ac:dyDescent="0.2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c r="AX1157"/>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c r="GI1157"/>
      <c r="GJ1157"/>
      <c r="GK1157"/>
      <c r="GL1157"/>
      <c r="GM1157"/>
      <c r="GN1157"/>
      <c r="GO1157"/>
      <c r="GP1157"/>
      <c r="GQ1157"/>
      <c r="GR1157"/>
    </row>
    <row r="1158" spans="1:200" x14ac:dyDescent="0.2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c r="AX1158"/>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c r="GI1158"/>
      <c r="GJ1158"/>
      <c r="GK1158"/>
      <c r="GL1158"/>
      <c r="GM1158"/>
      <c r="GN1158"/>
      <c r="GO1158"/>
      <c r="GP1158"/>
      <c r="GQ1158"/>
      <c r="GR1158"/>
    </row>
    <row r="1159" spans="1:200" x14ac:dyDescent="0.2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c r="AU1159"/>
      <c r="AV1159"/>
      <c r="AW1159"/>
      <c r="AX1159"/>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c r="GI1159"/>
      <c r="GJ1159"/>
      <c r="GK1159"/>
      <c r="GL1159"/>
      <c r="GM1159"/>
      <c r="GN1159"/>
      <c r="GO1159"/>
      <c r="GP1159"/>
      <c r="GQ1159"/>
      <c r="GR1159"/>
    </row>
    <row r="1160" spans="1:200" x14ac:dyDescent="0.2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c r="AX1160"/>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c r="GI1160"/>
      <c r="GJ1160"/>
      <c r="GK1160"/>
      <c r="GL1160"/>
      <c r="GM1160"/>
      <c r="GN1160"/>
      <c r="GO1160"/>
      <c r="GP1160"/>
      <c r="GQ1160"/>
      <c r="GR1160"/>
    </row>
    <row r="1161" spans="1:200" x14ac:dyDescent="0.2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c r="AX1161"/>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c r="GI1161"/>
      <c r="GJ1161"/>
      <c r="GK1161"/>
      <c r="GL1161"/>
      <c r="GM1161"/>
      <c r="GN1161"/>
      <c r="GO1161"/>
      <c r="GP1161"/>
      <c r="GQ1161"/>
      <c r="GR1161"/>
    </row>
    <row r="1162" spans="1:200" x14ac:dyDescent="0.2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c r="AU1162"/>
      <c r="AV1162"/>
      <c r="AW1162"/>
      <c r="AX1162"/>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c r="GI1162"/>
      <c r="GJ1162"/>
      <c r="GK1162"/>
      <c r="GL1162"/>
      <c r="GM1162"/>
      <c r="GN1162"/>
      <c r="GO1162"/>
      <c r="GP1162"/>
      <c r="GQ1162"/>
      <c r="GR1162"/>
    </row>
    <row r="1163" spans="1:200" x14ac:dyDescent="0.2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c r="AX1163"/>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c r="GI1163"/>
      <c r="GJ1163"/>
      <c r="GK1163"/>
      <c r="GL1163"/>
      <c r="GM1163"/>
      <c r="GN1163"/>
      <c r="GO1163"/>
      <c r="GP1163"/>
      <c r="GQ1163"/>
      <c r="GR1163"/>
    </row>
    <row r="1164" spans="1:200" x14ac:dyDescent="0.2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c r="AX1164"/>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c r="GI1164"/>
      <c r="GJ1164"/>
      <c r="GK1164"/>
      <c r="GL1164"/>
      <c r="GM1164"/>
      <c r="GN1164"/>
      <c r="GO1164"/>
      <c r="GP1164"/>
      <c r="GQ1164"/>
      <c r="GR1164"/>
    </row>
    <row r="1165" spans="1:200" x14ac:dyDescent="0.2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c r="AX1165"/>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c r="GI1165"/>
      <c r="GJ1165"/>
      <c r="GK1165"/>
      <c r="GL1165"/>
      <c r="GM1165"/>
      <c r="GN1165"/>
      <c r="GO1165"/>
      <c r="GP1165"/>
      <c r="GQ1165"/>
      <c r="GR1165"/>
    </row>
    <row r="1166" spans="1:200" x14ac:dyDescent="0.2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c r="AX1166"/>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c r="GI1166"/>
      <c r="GJ1166"/>
      <c r="GK1166"/>
      <c r="GL1166"/>
      <c r="GM1166"/>
      <c r="GN1166"/>
      <c r="GO1166"/>
      <c r="GP1166"/>
      <c r="GQ1166"/>
      <c r="GR1166"/>
    </row>
    <row r="1167" spans="1:200" x14ac:dyDescent="0.2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c r="AU1167"/>
      <c r="AV1167"/>
      <c r="AW1167"/>
      <c r="AX1167"/>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c r="GI1167"/>
      <c r="GJ1167"/>
      <c r="GK1167"/>
      <c r="GL1167"/>
      <c r="GM1167"/>
      <c r="GN1167"/>
      <c r="GO1167"/>
      <c r="GP1167"/>
      <c r="GQ1167"/>
      <c r="GR1167"/>
    </row>
    <row r="1168" spans="1:200" x14ac:dyDescent="0.2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c r="AX1168"/>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c r="GI1168"/>
      <c r="GJ1168"/>
      <c r="GK1168"/>
      <c r="GL1168"/>
      <c r="GM1168"/>
      <c r="GN1168"/>
      <c r="GO1168"/>
      <c r="GP1168"/>
      <c r="GQ1168"/>
      <c r="GR1168"/>
    </row>
    <row r="1169" spans="1:200" x14ac:dyDescent="0.2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c r="AX1169"/>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c r="GI1169"/>
      <c r="GJ1169"/>
      <c r="GK1169"/>
      <c r="GL1169"/>
      <c r="GM1169"/>
      <c r="GN1169"/>
      <c r="GO1169"/>
      <c r="GP1169"/>
      <c r="GQ1169"/>
      <c r="GR1169"/>
    </row>
    <row r="1170" spans="1:200" x14ac:dyDescent="0.2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c r="AX1170"/>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c r="GI1170"/>
      <c r="GJ1170"/>
      <c r="GK1170"/>
      <c r="GL1170"/>
      <c r="GM1170"/>
      <c r="GN1170"/>
      <c r="GO1170"/>
      <c r="GP1170"/>
      <c r="GQ1170"/>
      <c r="GR1170"/>
    </row>
    <row r="1171" spans="1:200" x14ac:dyDescent="0.2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c r="AX1171"/>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c r="GI1171"/>
      <c r="GJ1171"/>
      <c r="GK1171"/>
      <c r="GL1171"/>
      <c r="GM1171"/>
      <c r="GN1171"/>
      <c r="GO1171"/>
      <c r="GP1171"/>
      <c r="GQ1171"/>
      <c r="GR1171"/>
    </row>
    <row r="1172" spans="1:200" x14ac:dyDescent="0.2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c r="AU1172"/>
      <c r="AV1172"/>
      <c r="AW1172"/>
      <c r="AX1172"/>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c r="GI1172"/>
      <c r="GJ1172"/>
      <c r="GK1172"/>
      <c r="GL1172"/>
      <c r="GM1172"/>
      <c r="GN1172"/>
      <c r="GO1172"/>
      <c r="GP1172"/>
      <c r="GQ1172"/>
      <c r="GR1172"/>
    </row>
    <row r="1173" spans="1:200" x14ac:dyDescent="0.2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c r="AU1173"/>
      <c r="AV1173"/>
      <c r="AW1173"/>
      <c r="AX1173"/>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c r="GI1173"/>
      <c r="GJ1173"/>
      <c r="GK1173"/>
      <c r="GL1173"/>
      <c r="GM1173"/>
      <c r="GN1173"/>
      <c r="GO1173"/>
      <c r="GP1173"/>
      <c r="GQ1173"/>
      <c r="GR1173"/>
    </row>
    <row r="1174" spans="1:200" x14ac:dyDescent="0.2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c r="AX1174"/>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c r="GI1174"/>
      <c r="GJ1174"/>
      <c r="GK1174"/>
      <c r="GL1174"/>
      <c r="GM1174"/>
      <c r="GN1174"/>
      <c r="GO1174"/>
      <c r="GP1174"/>
      <c r="GQ1174"/>
      <c r="GR1174"/>
    </row>
    <row r="1175" spans="1:200" x14ac:dyDescent="0.2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c r="AX1175"/>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c r="GI1175"/>
      <c r="GJ1175"/>
      <c r="GK1175"/>
      <c r="GL1175"/>
      <c r="GM1175"/>
      <c r="GN1175"/>
      <c r="GO1175"/>
      <c r="GP1175"/>
      <c r="GQ1175"/>
      <c r="GR1175"/>
    </row>
    <row r="1176" spans="1:200" x14ac:dyDescent="0.2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c r="AX1176"/>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c r="GI1176"/>
      <c r="GJ1176"/>
      <c r="GK1176"/>
      <c r="GL1176"/>
      <c r="GM1176"/>
      <c r="GN1176"/>
      <c r="GO1176"/>
      <c r="GP1176"/>
      <c r="GQ1176"/>
      <c r="GR1176"/>
    </row>
    <row r="1177" spans="1:200" x14ac:dyDescent="0.2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c r="AX1177"/>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c r="GI1177"/>
      <c r="GJ1177"/>
      <c r="GK1177"/>
      <c r="GL1177"/>
      <c r="GM1177"/>
      <c r="GN1177"/>
      <c r="GO1177"/>
      <c r="GP1177"/>
      <c r="GQ1177"/>
      <c r="GR1177"/>
    </row>
    <row r="1178" spans="1:200" x14ac:dyDescent="0.2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c r="AX1178"/>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c r="GI1178"/>
      <c r="GJ1178"/>
      <c r="GK1178"/>
      <c r="GL1178"/>
      <c r="GM1178"/>
      <c r="GN1178"/>
      <c r="GO1178"/>
      <c r="GP1178"/>
      <c r="GQ1178"/>
      <c r="GR1178"/>
    </row>
    <row r="1179" spans="1:200" x14ac:dyDescent="0.2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c r="AX1179"/>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c r="GI1179"/>
      <c r="GJ1179"/>
      <c r="GK1179"/>
      <c r="GL1179"/>
      <c r="GM1179"/>
      <c r="GN1179"/>
      <c r="GO1179"/>
      <c r="GP1179"/>
      <c r="GQ1179"/>
      <c r="GR1179"/>
    </row>
    <row r="1180" spans="1:200" x14ac:dyDescent="0.2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c r="AX1180"/>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c r="GI1180"/>
      <c r="GJ1180"/>
      <c r="GK1180"/>
      <c r="GL1180"/>
      <c r="GM1180"/>
      <c r="GN1180"/>
      <c r="GO1180"/>
      <c r="GP1180"/>
      <c r="GQ1180"/>
      <c r="GR1180"/>
    </row>
    <row r="1181" spans="1:200" x14ac:dyDescent="0.2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c r="AX1181"/>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c r="GI1181"/>
      <c r="GJ1181"/>
      <c r="GK1181"/>
      <c r="GL1181"/>
      <c r="GM1181"/>
      <c r="GN1181"/>
      <c r="GO1181"/>
      <c r="GP1181"/>
      <c r="GQ1181"/>
      <c r="GR1181"/>
    </row>
    <row r="1182" spans="1:200" x14ac:dyDescent="0.2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c r="AX1182"/>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c r="GI1182"/>
      <c r="GJ1182"/>
      <c r="GK1182"/>
      <c r="GL1182"/>
      <c r="GM1182"/>
      <c r="GN1182"/>
      <c r="GO1182"/>
      <c r="GP1182"/>
      <c r="GQ1182"/>
      <c r="GR1182"/>
    </row>
    <row r="1183" spans="1:200" x14ac:dyDescent="0.2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c r="AX1183"/>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c r="GI1183"/>
      <c r="GJ1183"/>
      <c r="GK1183"/>
      <c r="GL1183"/>
      <c r="GM1183"/>
      <c r="GN1183"/>
      <c r="GO1183"/>
      <c r="GP1183"/>
      <c r="GQ1183"/>
      <c r="GR1183"/>
    </row>
    <row r="1184" spans="1:200" x14ac:dyDescent="0.2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c r="AX1184"/>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c r="GI1184"/>
      <c r="GJ1184"/>
      <c r="GK1184"/>
      <c r="GL1184"/>
      <c r="GM1184"/>
      <c r="GN1184"/>
      <c r="GO1184"/>
      <c r="GP1184"/>
      <c r="GQ1184"/>
      <c r="GR1184"/>
    </row>
    <row r="1185" spans="1:200" x14ac:dyDescent="0.2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c r="AX1185"/>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c r="GI1185"/>
      <c r="GJ1185"/>
      <c r="GK1185"/>
      <c r="GL1185"/>
      <c r="GM1185"/>
      <c r="GN1185"/>
      <c r="GO1185"/>
      <c r="GP1185"/>
      <c r="GQ1185"/>
      <c r="GR1185"/>
    </row>
    <row r="1186" spans="1:200" x14ac:dyDescent="0.2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c r="AX1186"/>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c r="GI1186"/>
      <c r="GJ1186"/>
      <c r="GK1186"/>
      <c r="GL1186"/>
      <c r="GM1186"/>
      <c r="GN1186"/>
      <c r="GO1186"/>
      <c r="GP1186"/>
      <c r="GQ1186"/>
      <c r="GR1186"/>
    </row>
    <row r="1187" spans="1:200" x14ac:dyDescent="0.2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c r="AX1187"/>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c r="GI1187"/>
      <c r="GJ1187"/>
      <c r="GK1187"/>
      <c r="GL1187"/>
      <c r="GM1187"/>
      <c r="GN1187"/>
      <c r="GO1187"/>
      <c r="GP1187"/>
      <c r="GQ1187"/>
      <c r="GR1187"/>
    </row>
    <row r="1188" spans="1:200" x14ac:dyDescent="0.2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c r="AX1188"/>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c r="GI1188"/>
      <c r="GJ1188"/>
      <c r="GK1188"/>
      <c r="GL1188"/>
      <c r="GM1188"/>
      <c r="GN1188"/>
      <c r="GO1188"/>
      <c r="GP1188"/>
      <c r="GQ1188"/>
      <c r="GR1188"/>
    </row>
    <row r="1189" spans="1:200" x14ac:dyDescent="0.2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c r="AX1189"/>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c r="GI1189"/>
      <c r="GJ1189"/>
      <c r="GK1189"/>
      <c r="GL1189"/>
      <c r="GM1189"/>
      <c r="GN1189"/>
      <c r="GO1189"/>
      <c r="GP1189"/>
      <c r="GQ1189"/>
      <c r="GR1189"/>
    </row>
    <row r="1190" spans="1:200" x14ac:dyDescent="0.2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c r="AX1190"/>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c r="GI1190"/>
      <c r="GJ1190"/>
      <c r="GK1190"/>
      <c r="GL1190"/>
      <c r="GM1190"/>
      <c r="GN1190"/>
      <c r="GO1190"/>
      <c r="GP1190"/>
      <c r="GQ1190"/>
      <c r="GR1190"/>
    </row>
    <row r="1191" spans="1:200" x14ac:dyDescent="0.2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c r="AX1191"/>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c r="GI1191"/>
      <c r="GJ1191"/>
      <c r="GK1191"/>
      <c r="GL1191"/>
      <c r="GM1191"/>
      <c r="GN1191"/>
      <c r="GO1191"/>
      <c r="GP1191"/>
      <c r="GQ1191"/>
      <c r="GR1191"/>
    </row>
    <row r="1192" spans="1:200" x14ac:dyDescent="0.2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c r="AX1192"/>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c r="GI1192"/>
      <c r="GJ1192"/>
      <c r="GK1192"/>
      <c r="GL1192"/>
      <c r="GM1192"/>
      <c r="GN1192"/>
      <c r="GO1192"/>
      <c r="GP1192"/>
      <c r="GQ1192"/>
      <c r="GR1192"/>
    </row>
    <row r="1193" spans="1:200" x14ac:dyDescent="0.2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c r="AX1193"/>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c r="GI1193"/>
      <c r="GJ1193"/>
      <c r="GK1193"/>
      <c r="GL1193"/>
      <c r="GM1193"/>
      <c r="GN1193"/>
      <c r="GO1193"/>
      <c r="GP1193"/>
      <c r="GQ1193"/>
      <c r="GR1193"/>
    </row>
    <row r="1194" spans="1:200" x14ac:dyDescent="0.2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c r="AX1194"/>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c r="GI1194"/>
      <c r="GJ1194"/>
      <c r="GK1194"/>
      <c r="GL1194"/>
      <c r="GM1194"/>
      <c r="GN1194"/>
      <c r="GO1194"/>
      <c r="GP1194"/>
      <c r="GQ1194"/>
      <c r="GR1194"/>
    </row>
    <row r="1195" spans="1:200" x14ac:dyDescent="0.2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c r="AX1195"/>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c r="GI1195"/>
      <c r="GJ1195"/>
      <c r="GK1195"/>
      <c r="GL1195"/>
      <c r="GM1195"/>
      <c r="GN1195"/>
      <c r="GO1195"/>
      <c r="GP1195"/>
      <c r="GQ1195"/>
      <c r="GR1195"/>
    </row>
    <row r="1196" spans="1:200" x14ac:dyDescent="0.2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c r="AX1196"/>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c r="GG1196"/>
      <c r="GH1196"/>
      <c r="GI1196"/>
      <c r="GJ1196"/>
      <c r="GK1196"/>
      <c r="GL1196"/>
      <c r="GM1196"/>
      <c r="GN1196"/>
      <c r="GO1196"/>
      <c r="GP1196"/>
      <c r="GQ1196"/>
      <c r="GR1196"/>
    </row>
    <row r="1197" spans="1:200" x14ac:dyDescent="0.2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c r="AW1197"/>
      <c r="AX1197"/>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c r="GG1197"/>
      <c r="GH1197"/>
      <c r="GI1197"/>
      <c r="GJ1197"/>
      <c r="GK1197"/>
      <c r="GL1197"/>
      <c r="GM1197"/>
      <c r="GN1197"/>
      <c r="GO1197"/>
      <c r="GP1197"/>
      <c r="GQ1197"/>
      <c r="GR1197"/>
    </row>
    <row r="1198" spans="1:200" x14ac:dyDescent="0.2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c r="AW1198"/>
      <c r="AX1198"/>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c r="GG1198"/>
      <c r="GH1198"/>
      <c r="GI1198"/>
      <c r="GJ1198"/>
      <c r="GK1198"/>
      <c r="GL1198"/>
      <c r="GM1198"/>
      <c r="GN1198"/>
      <c r="GO1198"/>
      <c r="GP1198"/>
      <c r="GQ1198"/>
      <c r="GR1198"/>
    </row>
    <row r="1199" spans="1:200" x14ac:dyDescent="0.2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c r="AW1199"/>
      <c r="AX1199"/>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c r="GI1199"/>
      <c r="GJ1199"/>
      <c r="GK1199"/>
      <c r="GL1199"/>
      <c r="GM1199"/>
      <c r="GN1199"/>
      <c r="GO1199"/>
      <c r="GP1199"/>
      <c r="GQ1199"/>
      <c r="GR1199"/>
    </row>
    <row r="1200" spans="1:200" x14ac:dyDescent="0.2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c r="AW1200"/>
      <c r="AX1200"/>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c r="GG1200"/>
      <c r="GH1200"/>
      <c r="GI1200"/>
      <c r="GJ1200"/>
      <c r="GK1200"/>
      <c r="GL1200"/>
      <c r="GM1200"/>
      <c r="GN1200"/>
      <c r="GO1200"/>
      <c r="GP1200"/>
      <c r="GQ1200"/>
      <c r="GR1200"/>
    </row>
    <row r="1201" spans="1:200" x14ac:dyDescent="0.2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c r="AW1201"/>
      <c r="AX1201"/>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c r="GG1201"/>
      <c r="GH1201"/>
      <c r="GI1201"/>
      <c r="GJ1201"/>
      <c r="GK1201"/>
      <c r="GL1201"/>
      <c r="GM1201"/>
      <c r="GN1201"/>
      <c r="GO1201"/>
      <c r="GP1201"/>
      <c r="GQ1201"/>
      <c r="GR1201"/>
    </row>
    <row r="1202" spans="1:200" x14ac:dyDescent="0.2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c r="AW1202"/>
      <c r="AX1202"/>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c r="GI1202"/>
      <c r="GJ1202"/>
      <c r="GK1202"/>
      <c r="GL1202"/>
      <c r="GM1202"/>
      <c r="GN1202"/>
      <c r="GO1202"/>
      <c r="GP1202"/>
      <c r="GQ1202"/>
      <c r="GR1202"/>
    </row>
    <row r="1203" spans="1:200" x14ac:dyDescent="0.2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c r="AX1203"/>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c r="GG1203"/>
      <c r="GH1203"/>
      <c r="GI1203"/>
      <c r="GJ1203"/>
      <c r="GK1203"/>
      <c r="GL1203"/>
      <c r="GM1203"/>
      <c r="GN1203"/>
      <c r="GO1203"/>
      <c r="GP1203"/>
      <c r="GQ1203"/>
      <c r="GR1203"/>
    </row>
    <row r="1204" spans="1:200" x14ac:dyDescent="0.2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c r="AX1204"/>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c r="GG1204"/>
      <c r="GH1204"/>
      <c r="GI1204"/>
      <c r="GJ1204"/>
      <c r="GK1204"/>
      <c r="GL1204"/>
      <c r="GM1204"/>
      <c r="GN1204"/>
      <c r="GO1204"/>
      <c r="GP1204"/>
      <c r="GQ1204"/>
      <c r="GR1204"/>
    </row>
    <row r="1205" spans="1:200" x14ac:dyDescent="0.2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c r="AX1205"/>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c r="GG1205"/>
      <c r="GH1205"/>
      <c r="GI1205"/>
      <c r="GJ1205"/>
      <c r="GK1205"/>
      <c r="GL1205"/>
      <c r="GM1205"/>
      <c r="GN1205"/>
      <c r="GO1205"/>
      <c r="GP1205"/>
      <c r="GQ1205"/>
      <c r="GR1205"/>
    </row>
    <row r="1206" spans="1:200" x14ac:dyDescent="0.2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c r="AW1206"/>
      <c r="AX1206"/>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c r="GI1206"/>
      <c r="GJ1206"/>
      <c r="GK1206"/>
      <c r="GL1206"/>
      <c r="GM1206"/>
      <c r="GN1206"/>
      <c r="GO1206"/>
      <c r="GP1206"/>
      <c r="GQ1206"/>
      <c r="GR1206"/>
    </row>
    <row r="1207" spans="1:200" x14ac:dyDescent="0.2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c r="AX1207"/>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c r="GG1207"/>
      <c r="GH1207"/>
      <c r="GI1207"/>
      <c r="GJ1207"/>
      <c r="GK1207"/>
      <c r="GL1207"/>
      <c r="GM1207"/>
      <c r="GN1207"/>
      <c r="GO1207"/>
      <c r="GP1207"/>
      <c r="GQ1207"/>
      <c r="GR1207"/>
    </row>
    <row r="1208" spans="1:200" x14ac:dyDescent="0.2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c r="AX1208"/>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c r="GG1208"/>
      <c r="GH1208"/>
      <c r="GI1208"/>
      <c r="GJ1208"/>
      <c r="GK1208"/>
      <c r="GL1208"/>
      <c r="GM1208"/>
      <c r="GN1208"/>
      <c r="GO1208"/>
      <c r="GP1208"/>
      <c r="GQ1208"/>
      <c r="GR1208"/>
    </row>
    <row r="1209" spans="1:200" x14ac:dyDescent="0.2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c r="AX1209"/>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c r="FS1209"/>
      <c r="FT1209"/>
      <c r="FU1209"/>
      <c r="FV1209"/>
      <c r="FW1209"/>
      <c r="FX1209"/>
      <c r="FY1209"/>
      <c r="FZ1209"/>
      <c r="GA1209"/>
      <c r="GB1209"/>
      <c r="GC1209"/>
      <c r="GD1209"/>
      <c r="GE1209"/>
      <c r="GF1209"/>
      <c r="GG1209"/>
      <c r="GH1209"/>
      <c r="GI1209"/>
      <c r="GJ1209"/>
      <c r="GK1209"/>
      <c r="GL1209"/>
      <c r="GM1209"/>
      <c r="GN1209"/>
      <c r="GO1209"/>
      <c r="GP1209"/>
      <c r="GQ1209"/>
      <c r="GR1209"/>
    </row>
    <row r="1210" spans="1:200" x14ac:dyDescent="0.2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c r="AW1210"/>
      <c r="AX1210"/>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c r="FN1210"/>
      <c r="FO1210"/>
      <c r="FP1210"/>
      <c r="FQ1210"/>
      <c r="FR1210"/>
      <c r="FS1210"/>
      <c r="FT1210"/>
      <c r="FU1210"/>
      <c r="FV1210"/>
      <c r="FW1210"/>
      <c r="FX1210"/>
      <c r="FY1210"/>
      <c r="FZ1210"/>
      <c r="GA1210"/>
      <c r="GB1210"/>
      <c r="GC1210"/>
      <c r="GD1210"/>
      <c r="GE1210"/>
      <c r="GF1210"/>
      <c r="GG1210"/>
      <c r="GH1210"/>
      <c r="GI1210"/>
      <c r="GJ1210"/>
      <c r="GK1210"/>
      <c r="GL1210"/>
      <c r="GM1210"/>
      <c r="GN1210"/>
      <c r="GO1210"/>
      <c r="GP1210"/>
      <c r="GQ1210"/>
      <c r="GR1210"/>
    </row>
    <row r="1211" spans="1:200" x14ac:dyDescent="0.2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c r="AW1211"/>
      <c r="AX1211"/>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c r="FS1211"/>
      <c r="FT1211"/>
      <c r="FU1211"/>
      <c r="FV1211"/>
      <c r="FW1211"/>
      <c r="FX1211"/>
      <c r="FY1211"/>
      <c r="FZ1211"/>
      <c r="GA1211"/>
      <c r="GB1211"/>
      <c r="GC1211"/>
      <c r="GD1211"/>
      <c r="GE1211"/>
      <c r="GF1211"/>
      <c r="GG1211"/>
      <c r="GH1211"/>
      <c r="GI1211"/>
      <c r="GJ1211"/>
      <c r="GK1211"/>
      <c r="GL1211"/>
      <c r="GM1211"/>
      <c r="GN1211"/>
      <c r="GO1211"/>
      <c r="GP1211"/>
      <c r="GQ1211"/>
      <c r="GR1211"/>
    </row>
    <row r="1212" spans="1:200" x14ac:dyDescent="0.2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c r="AX1212"/>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c r="FN1212"/>
      <c r="FO1212"/>
      <c r="FP1212"/>
      <c r="FQ1212"/>
      <c r="FR1212"/>
      <c r="FS1212"/>
      <c r="FT1212"/>
      <c r="FU1212"/>
      <c r="FV1212"/>
      <c r="FW1212"/>
      <c r="FX1212"/>
      <c r="FY1212"/>
      <c r="FZ1212"/>
      <c r="GA1212"/>
      <c r="GB1212"/>
      <c r="GC1212"/>
      <c r="GD1212"/>
      <c r="GE1212"/>
      <c r="GF1212"/>
      <c r="GG1212"/>
      <c r="GH1212"/>
      <c r="GI1212"/>
      <c r="GJ1212"/>
      <c r="GK1212"/>
      <c r="GL1212"/>
      <c r="GM1212"/>
      <c r="GN1212"/>
      <c r="GO1212"/>
      <c r="GP1212"/>
      <c r="GQ1212"/>
      <c r="GR1212"/>
    </row>
    <row r="1213" spans="1:200" x14ac:dyDescent="0.2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c r="AX1213"/>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c r="FN1213"/>
      <c r="FO1213"/>
      <c r="FP1213"/>
      <c r="FQ1213"/>
      <c r="FR1213"/>
      <c r="FS1213"/>
      <c r="FT1213"/>
      <c r="FU1213"/>
      <c r="FV1213"/>
      <c r="FW1213"/>
      <c r="FX1213"/>
      <c r="FY1213"/>
      <c r="FZ1213"/>
      <c r="GA1213"/>
      <c r="GB1213"/>
      <c r="GC1213"/>
      <c r="GD1213"/>
      <c r="GE1213"/>
      <c r="GF1213"/>
      <c r="GG1213"/>
      <c r="GH1213"/>
      <c r="GI1213"/>
      <c r="GJ1213"/>
      <c r="GK1213"/>
      <c r="GL1213"/>
      <c r="GM1213"/>
      <c r="GN1213"/>
      <c r="GO1213"/>
      <c r="GP1213"/>
      <c r="GQ1213"/>
      <c r="GR1213"/>
    </row>
    <row r="1214" spans="1:200" x14ac:dyDescent="0.2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c r="AX1214"/>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c r="FN1214"/>
      <c r="FO1214"/>
      <c r="FP1214"/>
      <c r="FQ1214"/>
      <c r="FR1214"/>
      <c r="FS1214"/>
      <c r="FT1214"/>
      <c r="FU1214"/>
      <c r="FV1214"/>
      <c r="FW1214"/>
      <c r="FX1214"/>
      <c r="FY1214"/>
      <c r="FZ1214"/>
      <c r="GA1214"/>
      <c r="GB1214"/>
      <c r="GC1214"/>
      <c r="GD1214"/>
      <c r="GE1214"/>
      <c r="GF1214"/>
      <c r="GG1214"/>
      <c r="GH1214"/>
      <c r="GI1214"/>
      <c r="GJ1214"/>
      <c r="GK1214"/>
      <c r="GL1214"/>
      <c r="GM1214"/>
      <c r="GN1214"/>
      <c r="GO1214"/>
      <c r="GP1214"/>
      <c r="GQ1214"/>
      <c r="GR1214"/>
    </row>
    <row r="1215" spans="1:200" x14ac:dyDescent="0.2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c r="AQ1215"/>
      <c r="AR1215"/>
      <c r="AS1215"/>
      <c r="AT1215"/>
      <c r="AU1215"/>
      <c r="AV1215"/>
      <c r="AW1215"/>
      <c r="AX1215"/>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c r="FN1215"/>
      <c r="FO1215"/>
      <c r="FP1215"/>
      <c r="FQ1215"/>
      <c r="FR1215"/>
      <c r="FS1215"/>
      <c r="FT1215"/>
      <c r="FU1215"/>
      <c r="FV1215"/>
      <c r="FW1215"/>
      <c r="FX1215"/>
      <c r="FY1215"/>
      <c r="FZ1215"/>
      <c r="GA1215"/>
      <c r="GB1215"/>
      <c r="GC1215"/>
      <c r="GD1215"/>
      <c r="GE1215"/>
      <c r="GF1215"/>
      <c r="GG1215"/>
      <c r="GH1215"/>
      <c r="GI1215"/>
      <c r="GJ1215"/>
      <c r="GK1215"/>
      <c r="GL1215"/>
      <c r="GM1215"/>
      <c r="GN1215"/>
      <c r="GO1215"/>
      <c r="GP1215"/>
      <c r="GQ1215"/>
      <c r="GR1215"/>
    </row>
    <row r="1216" spans="1:200" x14ac:dyDescent="0.2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c r="AX1216"/>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c r="FN1216"/>
      <c r="FO1216"/>
      <c r="FP1216"/>
      <c r="FQ1216"/>
      <c r="FR1216"/>
      <c r="FS1216"/>
      <c r="FT1216"/>
      <c r="FU1216"/>
      <c r="FV1216"/>
      <c r="FW1216"/>
      <c r="FX1216"/>
      <c r="FY1216"/>
      <c r="FZ1216"/>
      <c r="GA1216"/>
      <c r="GB1216"/>
      <c r="GC1216"/>
      <c r="GD1216"/>
      <c r="GE1216"/>
      <c r="GF1216"/>
      <c r="GG1216"/>
      <c r="GH1216"/>
      <c r="GI1216"/>
      <c r="GJ1216"/>
      <c r="GK1216"/>
      <c r="GL1216"/>
      <c r="GM1216"/>
      <c r="GN1216"/>
      <c r="GO1216"/>
      <c r="GP1216"/>
      <c r="GQ1216"/>
      <c r="GR1216"/>
    </row>
    <row r="1217" spans="1:200" x14ac:dyDescent="0.2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c r="AW1217"/>
      <c r="AX1217"/>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c r="FC1217"/>
      <c r="FD1217"/>
      <c r="FE1217"/>
      <c r="FF1217"/>
      <c r="FG1217"/>
      <c r="FH1217"/>
      <c r="FI1217"/>
      <c r="FJ1217"/>
      <c r="FK1217"/>
      <c r="FL1217"/>
      <c r="FM1217"/>
      <c r="FN1217"/>
      <c r="FO1217"/>
      <c r="FP1217"/>
      <c r="FQ1217"/>
      <c r="FR1217"/>
      <c r="FS1217"/>
      <c r="FT1217"/>
      <c r="FU1217"/>
      <c r="FV1217"/>
      <c r="FW1217"/>
      <c r="FX1217"/>
      <c r="FY1217"/>
      <c r="FZ1217"/>
      <c r="GA1217"/>
      <c r="GB1217"/>
      <c r="GC1217"/>
      <c r="GD1217"/>
      <c r="GE1217"/>
      <c r="GF1217"/>
      <c r="GG1217"/>
      <c r="GH1217"/>
      <c r="GI1217"/>
      <c r="GJ1217"/>
      <c r="GK1217"/>
      <c r="GL1217"/>
      <c r="GM1217"/>
      <c r="GN1217"/>
      <c r="GO1217"/>
      <c r="GP1217"/>
      <c r="GQ1217"/>
      <c r="GR1217"/>
    </row>
    <row r="1218" spans="1:200" x14ac:dyDescent="0.2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c r="AX1218"/>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c r="FC1218"/>
      <c r="FD1218"/>
      <c r="FE1218"/>
      <c r="FF1218"/>
      <c r="FG1218"/>
      <c r="FH1218"/>
      <c r="FI1218"/>
      <c r="FJ1218"/>
      <c r="FK1218"/>
      <c r="FL1218"/>
      <c r="FM1218"/>
      <c r="FN1218"/>
      <c r="FO1218"/>
      <c r="FP1218"/>
      <c r="FQ1218"/>
      <c r="FR1218"/>
      <c r="FS1218"/>
      <c r="FT1218"/>
      <c r="FU1218"/>
      <c r="FV1218"/>
      <c r="FW1218"/>
      <c r="FX1218"/>
      <c r="FY1218"/>
      <c r="FZ1218"/>
      <c r="GA1218"/>
      <c r="GB1218"/>
      <c r="GC1218"/>
      <c r="GD1218"/>
      <c r="GE1218"/>
      <c r="GF1218"/>
      <c r="GG1218"/>
      <c r="GH1218"/>
      <c r="GI1218"/>
      <c r="GJ1218"/>
      <c r="GK1218"/>
      <c r="GL1218"/>
      <c r="GM1218"/>
      <c r="GN1218"/>
      <c r="GO1218"/>
      <c r="GP1218"/>
      <c r="GQ1218"/>
      <c r="GR1218"/>
    </row>
    <row r="1219" spans="1:200" x14ac:dyDescent="0.2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c r="AW1219"/>
      <c r="AX1219"/>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c r="FN1219"/>
      <c r="FO1219"/>
      <c r="FP1219"/>
      <c r="FQ1219"/>
      <c r="FR1219"/>
      <c r="FS1219"/>
      <c r="FT1219"/>
      <c r="FU1219"/>
      <c r="FV1219"/>
      <c r="FW1219"/>
      <c r="FX1219"/>
      <c r="FY1219"/>
      <c r="FZ1219"/>
      <c r="GA1219"/>
      <c r="GB1219"/>
      <c r="GC1219"/>
      <c r="GD1219"/>
      <c r="GE1219"/>
      <c r="GF1219"/>
      <c r="GG1219"/>
      <c r="GH1219"/>
      <c r="GI1219"/>
      <c r="GJ1219"/>
      <c r="GK1219"/>
      <c r="GL1219"/>
      <c r="GM1219"/>
      <c r="GN1219"/>
      <c r="GO1219"/>
      <c r="GP1219"/>
      <c r="GQ1219"/>
      <c r="GR1219"/>
    </row>
    <row r="1220" spans="1:200" x14ac:dyDescent="0.2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c r="AW1220"/>
      <c r="AX1220"/>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c r="EX1220"/>
      <c r="EY1220"/>
      <c r="EZ1220"/>
      <c r="FA1220"/>
      <c r="FB1220"/>
      <c r="FC1220"/>
      <c r="FD1220"/>
      <c r="FE1220"/>
      <c r="FF1220"/>
      <c r="FG1220"/>
      <c r="FH1220"/>
      <c r="FI1220"/>
      <c r="FJ1220"/>
      <c r="FK1220"/>
      <c r="FL1220"/>
      <c r="FM1220"/>
      <c r="FN1220"/>
      <c r="FO1220"/>
      <c r="FP1220"/>
      <c r="FQ1220"/>
      <c r="FR1220"/>
      <c r="FS1220"/>
      <c r="FT1220"/>
      <c r="FU1220"/>
      <c r="FV1220"/>
      <c r="FW1220"/>
      <c r="FX1220"/>
      <c r="FY1220"/>
      <c r="FZ1220"/>
      <c r="GA1220"/>
      <c r="GB1220"/>
      <c r="GC1220"/>
      <c r="GD1220"/>
      <c r="GE1220"/>
      <c r="GF1220"/>
      <c r="GG1220"/>
      <c r="GH1220"/>
      <c r="GI1220"/>
      <c r="GJ1220"/>
      <c r="GK1220"/>
      <c r="GL1220"/>
      <c r="GM1220"/>
      <c r="GN1220"/>
      <c r="GO1220"/>
      <c r="GP1220"/>
      <c r="GQ1220"/>
      <c r="GR1220"/>
    </row>
    <row r="1221" spans="1:200" x14ac:dyDescent="0.2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c r="AW1221"/>
      <c r="AX1221"/>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c r="EX1221"/>
      <c r="EY1221"/>
      <c r="EZ1221"/>
      <c r="FA1221"/>
      <c r="FB1221"/>
      <c r="FC1221"/>
      <c r="FD1221"/>
      <c r="FE1221"/>
      <c r="FF1221"/>
      <c r="FG1221"/>
      <c r="FH1221"/>
      <c r="FI1221"/>
      <c r="FJ1221"/>
      <c r="FK1221"/>
      <c r="FL1221"/>
      <c r="FM1221"/>
      <c r="FN1221"/>
      <c r="FO1221"/>
      <c r="FP1221"/>
      <c r="FQ1221"/>
      <c r="FR1221"/>
      <c r="FS1221"/>
      <c r="FT1221"/>
      <c r="FU1221"/>
      <c r="FV1221"/>
      <c r="FW1221"/>
      <c r="FX1221"/>
      <c r="FY1221"/>
      <c r="FZ1221"/>
      <c r="GA1221"/>
      <c r="GB1221"/>
      <c r="GC1221"/>
      <c r="GD1221"/>
      <c r="GE1221"/>
      <c r="GF1221"/>
      <c r="GG1221"/>
      <c r="GH1221"/>
      <c r="GI1221"/>
      <c r="GJ1221"/>
      <c r="GK1221"/>
      <c r="GL1221"/>
      <c r="GM1221"/>
      <c r="GN1221"/>
      <c r="GO1221"/>
      <c r="GP1221"/>
      <c r="GQ1221"/>
      <c r="GR1221"/>
    </row>
    <row r="1222" spans="1:200" x14ac:dyDescent="0.2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c r="AX1222"/>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c r="EX1222"/>
      <c r="EY1222"/>
      <c r="EZ1222"/>
      <c r="FA1222"/>
      <c r="FB1222"/>
      <c r="FC1222"/>
      <c r="FD1222"/>
      <c r="FE1222"/>
      <c r="FF1222"/>
      <c r="FG1222"/>
      <c r="FH1222"/>
      <c r="FI1222"/>
      <c r="FJ1222"/>
      <c r="FK1222"/>
      <c r="FL1222"/>
      <c r="FM1222"/>
      <c r="FN1222"/>
      <c r="FO1222"/>
      <c r="FP1222"/>
      <c r="FQ1222"/>
      <c r="FR1222"/>
      <c r="FS1222"/>
      <c r="FT1222"/>
      <c r="FU1222"/>
      <c r="FV1222"/>
      <c r="FW1222"/>
      <c r="FX1222"/>
      <c r="FY1222"/>
      <c r="FZ1222"/>
      <c r="GA1222"/>
      <c r="GB1222"/>
      <c r="GC1222"/>
      <c r="GD1222"/>
      <c r="GE1222"/>
      <c r="GF1222"/>
      <c r="GG1222"/>
      <c r="GH1222"/>
      <c r="GI1222"/>
      <c r="GJ1222"/>
      <c r="GK1222"/>
      <c r="GL1222"/>
      <c r="GM1222"/>
      <c r="GN1222"/>
      <c r="GO1222"/>
      <c r="GP1222"/>
      <c r="GQ1222"/>
      <c r="GR1222"/>
    </row>
    <row r="1223" spans="1:200" x14ac:dyDescent="0.2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c r="AW1223"/>
      <c r="AX1223"/>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c r="FC1223"/>
      <c r="FD1223"/>
      <c r="FE1223"/>
      <c r="FF1223"/>
      <c r="FG1223"/>
      <c r="FH1223"/>
      <c r="FI1223"/>
      <c r="FJ1223"/>
      <c r="FK1223"/>
      <c r="FL1223"/>
      <c r="FM1223"/>
      <c r="FN1223"/>
      <c r="FO1223"/>
      <c r="FP1223"/>
      <c r="FQ1223"/>
      <c r="FR1223"/>
      <c r="FS1223"/>
      <c r="FT1223"/>
      <c r="FU1223"/>
      <c r="FV1223"/>
      <c r="FW1223"/>
      <c r="FX1223"/>
      <c r="FY1223"/>
      <c r="FZ1223"/>
      <c r="GA1223"/>
      <c r="GB1223"/>
      <c r="GC1223"/>
      <c r="GD1223"/>
      <c r="GE1223"/>
      <c r="GF1223"/>
      <c r="GG1223"/>
      <c r="GH1223"/>
      <c r="GI1223"/>
      <c r="GJ1223"/>
      <c r="GK1223"/>
      <c r="GL1223"/>
      <c r="GM1223"/>
      <c r="GN1223"/>
      <c r="GO1223"/>
      <c r="GP1223"/>
      <c r="GQ1223"/>
      <c r="GR1223"/>
    </row>
    <row r="1224" spans="1:200" x14ac:dyDescent="0.2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c r="AX1224"/>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c r="EX1224"/>
      <c r="EY1224"/>
      <c r="EZ1224"/>
      <c r="FA1224"/>
      <c r="FB1224"/>
      <c r="FC1224"/>
      <c r="FD1224"/>
      <c r="FE1224"/>
      <c r="FF1224"/>
      <c r="FG1224"/>
      <c r="FH1224"/>
      <c r="FI1224"/>
      <c r="FJ1224"/>
      <c r="FK1224"/>
      <c r="FL1224"/>
      <c r="FM1224"/>
      <c r="FN1224"/>
      <c r="FO1224"/>
      <c r="FP1224"/>
      <c r="FQ1224"/>
      <c r="FR1224"/>
      <c r="FS1224"/>
      <c r="FT1224"/>
      <c r="FU1224"/>
      <c r="FV1224"/>
      <c r="FW1224"/>
      <c r="FX1224"/>
      <c r="FY1224"/>
      <c r="FZ1224"/>
      <c r="GA1224"/>
      <c r="GB1224"/>
      <c r="GC1224"/>
      <c r="GD1224"/>
      <c r="GE1224"/>
      <c r="GF1224"/>
      <c r="GG1224"/>
      <c r="GH1224"/>
      <c r="GI1224"/>
      <c r="GJ1224"/>
      <c r="GK1224"/>
      <c r="GL1224"/>
      <c r="GM1224"/>
      <c r="GN1224"/>
      <c r="GO1224"/>
      <c r="GP1224"/>
      <c r="GQ1224"/>
      <c r="GR1224"/>
    </row>
    <row r="1225" spans="1:200" x14ac:dyDescent="0.2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c r="AX1225"/>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c r="FC1225"/>
      <c r="FD1225"/>
      <c r="FE1225"/>
      <c r="FF1225"/>
      <c r="FG1225"/>
      <c r="FH1225"/>
      <c r="FI1225"/>
      <c r="FJ1225"/>
      <c r="FK1225"/>
      <c r="FL1225"/>
      <c r="FM1225"/>
      <c r="FN1225"/>
      <c r="FO1225"/>
      <c r="FP1225"/>
      <c r="FQ1225"/>
      <c r="FR1225"/>
      <c r="FS1225"/>
      <c r="FT1225"/>
      <c r="FU1225"/>
      <c r="FV1225"/>
      <c r="FW1225"/>
      <c r="FX1225"/>
      <c r="FY1225"/>
      <c r="FZ1225"/>
      <c r="GA1225"/>
      <c r="GB1225"/>
      <c r="GC1225"/>
      <c r="GD1225"/>
      <c r="GE1225"/>
      <c r="GF1225"/>
      <c r="GG1225"/>
      <c r="GH1225"/>
      <c r="GI1225"/>
      <c r="GJ1225"/>
      <c r="GK1225"/>
      <c r="GL1225"/>
      <c r="GM1225"/>
      <c r="GN1225"/>
      <c r="GO1225"/>
      <c r="GP1225"/>
      <c r="GQ1225"/>
      <c r="GR1225"/>
    </row>
    <row r="1226" spans="1:200" x14ac:dyDescent="0.2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c r="AX1226"/>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c r="FC1226"/>
      <c r="FD1226"/>
      <c r="FE1226"/>
      <c r="FF1226"/>
      <c r="FG1226"/>
      <c r="FH1226"/>
      <c r="FI1226"/>
      <c r="FJ1226"/>
      <c r="FK1226"/>
      <c r="FL1226"/>
      <c r="FM1226"/>
      <c r="FN1226"/>
      <c r="FO1226"/>
      <c r="FP1226"/>
      <c r="FQ1226"/>
      <c r="FR1226"/>
      <c r="FS1226"/>
      <c r="FT1226"/>
      <c r="FU1226"/>
      <c r="FV1226"/>
      <c r="FW1226"/>
      <c r="FX1226"/>
      <c r="FY1226"/>
      <c r="FZ1226"/>
      <c r="GA1226"/>
      <c r="GB1226"/>
      <c r="GC1226"/>
      <c r="GD1226"/>
      <c r="GE1226"/>
      <c r="GF1226"/>
      <c r="GG1226"/>
      <c r="GH1226"/>
      <c r="GI1226"/>
      <c r="GJ1226"/>
      <c r="GK1226"/>
      <c r="GL1226"/>
      <c r="GM1226"/>
      <c r="GN1226"/>
      <c r="GO1226"/>
      <c r="GP1226"/>
      <c r="GQ1226"/>
      <c r="GR1226"/>
    </row>
    <row r="1227" spans="1:200" x14ac:dyDescent="0.2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c r="AX1227"/>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c r="GG1227"/>
      <c r="GH1227"/>
      <c r="GI1227"/>
      <c r="GJ1227"/>
      <c r="GK1227"/>
      <c r="GL1227"/>
      <c r="GM1227"/>
      <c r="GN1227"/>
      <c r="GO1227"/>
      <c r="GP1227"/>
      <c r="GQ1227"/>
      <c r="GR1227"/>
    </row>
    <row r="1228" spans="1:200" x14ac:dyDescent="0.2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c r="AX1228"/>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c r="FS1228"/>
      <c r="FT1228"/>
      <c r="FU1228"/>
      <c r="FV1228"/>
      <c r="FW1228"/>
      <c r="FX1228"/>
      <c r="FY1228"/>
      <c r="FZ1228"/>
      <c r="GA1228"/>
      <c r="GB1228"/>
      <c r="GC1228"/>
      <c r="GD1228"/>
      <c r="GE1228"/>
      <c r="GF1228"/>
      <c r="GG1228"/>
      <c r="GH1228"/>
      <c r="GI1228"/>
      <c r="GJ1228"/>
      <c r="GK1228"/>
      <c r="GL1228"/>
      <c r="GM1228"/>
      <c r="GN1228"/>
      <c r="GO1228"/>
      <c r="GP1228"/>
      <c r="GQ1228"/>
      <c r="GR1228"/>
    </row>
    <row r="1229" spans="1:200" x14ac:dyDescent="0.2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c r="AW1229"/>
      <c r="AX1229"/>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c r="FS1229"/>
      <c r="FT1229"/>
      <c r="FU1229"/>
      <c r="FV1229"/>
      <c r="FW1229"/>
      <c r="FX1229"/>
      <c r="FY1229"/>
      <c r="FZ1229"/>
      <c r="GA1229"/>
      <c r="GB1229"/>
      <c r="GC1229"/>
      <c r="GD1229"/>
      <c r="GE1229"/>
      <c r="GF1229"/>
      <c r="GG1229"/>
      <c r="GH1229"/>
      <c r="GI1229"/>
      <c r="GJ1229"/>
      <c r="GK1229"/>
      <c r="GL1229"/>
      <c r="GM1229"/>
      <c r="GN1229"/>
      <c r="GO1229"/>
      <c r="GP1229"/>
      <c r="GQ1229"/>
      <c r="GR1229"/>
    </row>
    <row r="1230" spans="1:200" x14ac:dyDescent="0.2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c r="AW1230"/>
      <c r="AX1230"/>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c r="FN1230"/>
      <c r="FO1230"/>
      <c r="FP1230"/>
      <c r="FQ1230"/>
      <c r="FR1230"/>
      <c r="FS1230"/>
      <c r="FT1230"/>
      <c r="FU1230"/>
      <c r="FV1230"/>
      <c r="FW1230"/>
      <c r="FX1230"/>
      <c r="FY1230"/>
      <c r="FZ1230"/>
      <c r="GA1230"/>
      <c r="GB1230"/>
      <c r="GC1230"/>
      <c r="GD1230"/>
      <c r="GE1230"/>
      <c r="GF1230"/>
      <c r="GG1230"/>
      <c r="GH1230"/>
      <c r="GI1230"/>
      <c r="GJ1230"/>
      <c r="GK1230"/>
      <c r="GL1230"/>
      <c r="GM1230"/>
      <c r="GN1230"/>
      <c r="GO1230"/>
      <c r="GP1230"/>
      <c r="GQ1230"/>
      <c r="GR1230"/>
    </row>
    <row r="1231" spans="1:200" x14ac:dyDescent="0.2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c r="AX1231"/>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c r="FC1231"/>
      <c r="FD1231"/>
      <c r="FE1231"/>
      <c r="FF1231"/>
      <c r="FG1231"/>
      <c r="FH1231"/>
      <c r="FI1231"/>
      <c r="FJ1231"/>
      <c r="FK1231"/>
      <c r="FL1231"/>
      <c r="FM1231"/>
      <c r="FN1231"/>
      <c r="FO1231"/>
      <c r="FP1231"/>
      <c r="FQ1231"/>
      <c r="FR1231"/>
      <c r="FS1231"/>
      <c r="FT1231"/>
      <c r="FU1231"/>
      <c r="FV1231"/>
      <c r="FW1231"/>
      <c r="FX1231"/>
      <c r="FY1231"/>
      <c r="FZ1231"/>
      <c r="GA1231"/>
      <c r="GB1231"/>
      <c r="GC1231"/>
      <c r="GD1231"/>
      <c r="GE1231"/>
      <c r="GF1231"/>
      <c r="GG1231"/>
      <c r="GH1231"/>
      <c r="GI1231"/>
      <c r="GJ1231"/>
      <c r="GK1231"/>
      <c r="GL1231"/>
      <c r="GM1231"/>
      <c r="GN1231"/>
      <c r="GO1231"/>
      <c r="GP1231"/>
      <c r="GQ1231"/>
      <c r="GR1231"/>
    </row>
    <row r="1232" spans="1:200" x14ac:dyDescent="0.2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c r="AX1232"/>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c r="EX1232"/>
      <c r="EY1232"/>
      <c r="EZ1232"/>
      <c r="FA1232"/>
      <c r="FB1232"/>
      <c r="FC1232"/>
      <c r="FD1232"/>
      <c r="FE1232"/>
      <c r="FF1232"/>
      <c r="FG1232"/>
      <c r="FH1232"/>
      <c r="FI1232"/>
      <c r="FJ1232"/>
      <c r="FK1232"/>
      <c r="FL1232"/>
      <c r="FM1232"/>
      <c r="FN1232"/>
      <c r="FO1232"/>
      <c r="FP1232"/>
      <c r="FQ1232"/>
      <c r="FR1232"/>
      <c r="FS1232"/>
      <c r="FT1232"/>
      <c r="FU1232"/>
      <c r="FV1232"/>
      <c r="FW1232"/>
      <c r="FX1232"/>
      <c r="FY1232"/>
      <c r="FZ1232"/>
      <c r="GA1232"/>
      <c r="GB1232"/>
      <c r="GC1232"/>
      <c r="GD1232"/>
      <c r="GE1232"/>
      <c r="GF1232"/>
      <c r="GG1232"/>
      <c r="GH1232"/>
      <c r="GI1232"/>
      <c r="GJ1232"/>
      <c r="GK1232"/>
      <c r="GL1232"/>
      <c r="GM1232"/>
      <c r="GN1232"/>
      <c r="GO1232"/>
      <c r="GP1232"/>
      <c r="GQ1232"/>
      <c r="GR1232"/>
    </row>
    <row r="1233" spans="1:200" x14ac:dyDescent="0.2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c r="AX1233"/>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c r="FN1233"/>
      <c r="FO1233"/>
      <c r="FP1233"/>
      <c r="FQ1233"/>
      <c r="FR1233"/>
      <c r="FS1233"/>
      <c r="FT1233"/>
      <c r="FU1233"/>
      <c r="FV1233"/>
      <c r="FW1233"/>
      <c r="FX1233"/>
      <c r="FY1233"/>
      <c r="FZ1233"/>
      <c r="GA1233"/>
      <c r="GB1233"/>
      <c r="GC1233"/>
      <c r="GD1233"/>
      <c r="GE1233"/>
      <c r="GF1233"/>
      <c r="GG1233"/>
      <c r="GH1233"/>
      <c r="GI1233"/>
      <c r="GJ1233"/>
      <c r="GK1233"/>
      <c r="GL1233"/>
      <c r="GM1233"/>
      <c r="GN1233"/>
      <c r="GO1233"/>
      <c r="GP1233"/>
      <c r="GQ1233"/>
      <c r="GR1233"/>
    </row>
    <row r="1234" spans="1:200" x14ac:dyDescent="0.2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c r="AX1234"/>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c r="FC1234"/>
      <c r="FD1234"/>
      <c r="FE1234"/>
      <c r="FF1234"/>
      <c r="FG1234"/>
      <c r="FH1234"/>
      <c r="FI1234"/>
      <c r="FJ1234"/>
      <c r="FK1234"/>
      <c r="FL1234"/>
      <c r="FM1234"/>
      <c r="FN1234"/>
      <c r="FO1234"/>
      <c r="FP1234"/>
      <c r="FQ1234"/>
      <c r="FR1234"/>
      <c r="FS1234"/>
      <c r="FT1234"/>
      <c r="FU1234"/>
      <c r="FV1234"/>
      <c r="FW1234"/>
      <c r="FX1234"/>
      <c r="FY1234"/>
      <c r="FZ1234"/>
      <c r="GA1234"/>
      <c r="GB1234"/>
      <c r="GC1234"/>
      <c r="GD1234"/>
      <c r="GE1234"/>
      <c r="GF1234"/>
      <c r="GG1234"/>
      <c r="GH1234"/>
      <c r="GI1234"/>
      <c r="GJ1234"/>
      <c r="GK1234"/>
      <c r="GL1234"/>
      <c r="GM1234"/>
      <c r="GN1234"/>
      <c r="GO1234"/>
      <c r="GP1234"/>
      <c r="GQ1234"/>
      <c r="GR1234"/>
    </row>
    <row r="1235" spans="1:200" x14ac:dyDescent="0.2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c r="AX1235"/>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c r="EX1235"/>
      <c r="EY1235"/>
      <c r="EZ1235"/>
      <c r="FA1235"/>
      <c r="FB1235"/>
      <c r="FC1235"/>
      <c r="FD1235"/>
      <c r="FE1235"/>
      <c r="FF1235"/>
      <c r="FG1235"/>
      <c r="FH1235"/>
      <c r="FI1235"/>
      <c r="FJ1235"/>
      <c r="FK1235"/>
      <c r="FL1235"/>
      <c r="FM1235"/>
      <c r="FN1235"/>
      <c r="FO1235"/>
      <c r="FP1235"/>
      <c r="FQ1235"/>
      <c r="FR1235"/>
      <c r="FS1235"/>
      <c r="FT1235"/>
      <c r="FU1235"/>
      <c r="FV1235"/>
      <c r="FW1235"/>
      <c r="FX1235"/>
      <c r="FY1235"/>
      <c r="FZ1235"/>
      <c r="GA1235"/>
      <c r="GB1235"/>
      <c r="GC1235"/>
      <c r="GD1235"/>
      <c r="GE1235"/>
      <c r="GF1235"/>
      <c r="GG1235"/>
      <c r="GH1235"/>
      <c r="GI1235"/>
      <c r="GJ1235"/>
      <c r="GK1235"/>
      <c r="GL1235"/>
      <c r="GM1235"/>
      <c r="GN1235"/>
      <c r="GO1235"/>
      <c r="GP1235"/>
      <c r="GQ1235"/>
      <c r="GR1235"/>
    </row>
    <row r="1236" spans="1:200" x14ac:dyDescent="0.2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c r="AX1236"/>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c r="EX1236"/>
      <c r="EY1236"/>
      <c r="EZ1236"/>
      <c r="FA1236"/>
      <c r="FB1236"/>
      <c r="FC1236"/>
      <c r="FD1236"/>
      <c r="FE1236"/>
      <c r="FF1236"/>
      <c r="FG1236"/>
      <c r="FH1236"/>
      <c r="FI1236"/>
      <c r="FJ1236"/>
      <c r="FK1236"/>
      <c r="FL1236"/>
      <c r="FM1236"/>
      <c r="FN1236"/>
      <c r="FO1236"/>
      <c r="FP1236"/>
      <c r="FQ1236"/>
      <c r="FR1236"/>
      <c r="FS1236"/>
      <c r="FT1236"/>
      <c r="FU1236"/>
      <c r="FV1236"/>
      <c r="FW1236"/>
      <c r="FX1236"/>
      <c r="FY1236"/>
      <c r="FZ1236"/>
      <c r="GA1236"/>
      <c r="GB1236"/>
      <c r="GC1236"/>
      <c r="GD1236"/>
      <c r="GE1236"/>
      <c r="GF1236"/>
      <c r="GG1236"/>
      <c r="GH1236"/>
      <c r="GI1236"/>
      <c r="GJ1236"/>
      <c r="GK1236"/>
      <c r="GL1236"/>
      <c r="GM1236"/>
      <c r="GN1236"/>
      <c r="GO1236"/>
      <c r="GP1236"/>
      <c r="GQ1236"/>
      <c r="GR1236"/>
    </row>
    <row r="1237" spans="1:200" x14ac:dyDescent="0.2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c r="AW1237"/>
      <c r="AX1237"/>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c r="FN1237"/>
      <c r="FO1237"/>
      <c r="FP1237"/>
      <c r="FQ1237"/>
      <c r="FR1237"/>
      <c r="FS1237"/>
      <c r="FT1237"/>
      <c r="FU1237"/>
      <c r="FV1237"/>
      <c r="FW1237"/>
      <c r="FX1237"/>
      <c r="FY1237"/>
      <c r="FZ1237"/>
      <c r="GA1237"/>
      <c r="GB1237"/>
      <c r="GC1237"/>
      <c r="GD1237"/>
      <c r="GE1237"/>
      <c r="GF1237"/>
      <c r="GG1237"/>
      <c r="GH1237"/>
      <c r="GI1237"/>
      <c r="GJ1237"/>
      <c r="GK1237"/>
      <c r="GL1237"/>
      <c r="GM1237"/>
      <c r="GN1237"/>
      <c r="GO1237"/>
      <c r="GP1237"/>
      <c r="GQ1237"/>
      <c r="GR1237"/>
    </row>
    <row r="1238" spans="1:200" x14ac:dyDescent="0.2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c r="AW1238"/>
      <c r="AX1238"/>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c r="EU1238"/>
      <c r="EV1238"/>
      <c r="EW1238"/>
      <c r="EX1238"/>
      <c r="EY1238"/>
      <c r="EZ1238"/>
      <c r="FA1238"/>
      <c r="FB1238"/>
      <c r="FC1238"/>
      <c r="FD1238"/>
      <c r="FE1238"/>
      <c r="FF1238"/>
      <c r="FG1238"/>
      <c r="FH1238"/>
      <c r="FI1238"/>
      <c r="FJ1238"/>
      <c r="FK1238"/>
      <c r="FL1238"/>
      <c r="FM1238"/>
      <c r="FN1238"/>
      <c r="FO1238"/>
      <c r="FP1238"/>
      <c r="FQ1238"/>
      <c r="FR1238"/>
      <c r="FS1238"/>
      <c r="FT1238"/>
      <c r="FU1238"/>
      <c r="FV1238"/>
      <c r="FW1238"/>
      <c r="FX1238"/>
      <c r="FY1238"/>
      <c r="FZ1238"/>
      <c r="GA1238"/>
      <c r="GB1238"/>
      <c r="GC1238"/>
      <c r="GD1238"/>
      <c r="GE1238"/>
      <c r="GF1238"/>
      <c r="GG1238"/>
      <c r="GH1238"/>
      <c r="GI1238"/>
      <c r="GJ1238"/>
      <c r="GK1238"/>
      <c r="GL1238"/>
      <c r="GM1238"/>
      <c r="GN1238"/>
      <c r="GO1238"/>
      <c r="GP1238"/>
      <c r="GQ1238"/>
      <c r="GR1238"/>
    </row>
    <row r="1239" spans="1:200" x14ac:dyDescent="0.2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c r="AX1239"/>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c r="FC1239"/>
      <c r="FD1239"/>
      <c r="FE1239"/>
      <c r="FF1239"/>
      <c r="FG1239"/>
      <c r="FH1239"/>
      <c r="FI1239"/>
      <c r="FJ1239"/>
      <c r="FK1239"/>
      <c r="FL1239"/>
      <c r="FM1239"/>
      <c r="FN1239"/>
      <c r="FO1239"/>
      <c r="FP1239"/>
      <c r="FQ1239"/>
      <c r="FR1239"/>
      <c r="FS1239"/>
      <c r="FT1239"/>
      <c r="FU1239"/>
      <c r="FV1239"/>
      <c r="FW1239"/>
      <c r="FX1239"/>
      <c r="FY1239"/>
      <c r="FZ1239"/>
      <c r="GA1239"/>
      <c r="GB1239"/>
      <c r="GC1239"/>
      <c r="GD1239"/>
      <c r="GE1239"/>
      <c r="GF1239"/>
      <c r="GG1239"/>
      <c r="GH1239"/>
      <c r="GI1239"/>
      <c r="GJ1239"/>
      <c r="GK1239"/>
      <c r="GL1239"/>
      <c r="GM1239"/>
      <c r="GN1239"/>
      <c r="GO1239"/>
      <c r="GP1239"/>
      <c r="GQ1239"/>
      <c r="GR1239"/>
    </row>
    <row r="1240" spans="1:200" x14ac:dyDescent="0.2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c r="AX1240"/>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c r="EU1240"/>
      <c r="EV1240"/>
      <c r="EW1240"/>
      <c r="EX1240"/>
      <c r="EY1240"/>
      <c r="EZ1240"/>
      <c r="FA1240"/>
      <c r="FB1240"/>
      <c r="FC1240"/>
      <c r="FD1240"/>
      <c r="FE1240"/>
      <c r="FF1240"/>
      <c r="FG1240"/>
      <c r="FH1240"/>
      <c r="FI1240"/>
      <c r="FJ1240"/>
      <c r="FK1240"/>
      <c r="FL1240"/>
      <c r="FM1240"/>
      <c r="FN1240"/>
      <c r="FO1240"/>
      <c r="FP1240"/>
      <c r="FQ1240"/>
      <c r="FR1240"/>
      <c r="FS1240"/>
      <c r="FT1240"/>
      <c r="FU1240"/>
      <c r="FV1240"/>
      <c r="FW1240"/>
      <c r="FX1240"/>
      <c r="FY1240"/>
      <c r="FZ1240"/>
      <c r="GA1240"/>
      <c r="GB1240"/>
      <c r="GC1240"/>
      <c r="GD1240"/>
      <c r="GE1240"/>
      <c r="GF1240"/>
      <c r="GG1240"/>
      <c r="GH1240"/>
      <c r="GI1240"/>
      <c r="GJ1240"/>
      <c r="GK1240"/>
      <c r="GL1240"/>
      <c r="GM1240"/>
      <c r="GN1240"/>
      <c r="GO1240"/>
      <c r="GP1240"/>
      <c r="GQ1240"/>
      <c r="GR1240"/>
    </row>
    <row r="1241" spans="1:200" x14ac:dyDescent="0.2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c r="AW1241"/>
      <c r="AX1241"/>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c r="EX1241"/>
      <c r="EY1241"/>
      <c r="EZ1241"/>
      <c r="FA1241"/>
      <c r="FB1241"/>
      <c r="FC1241"/>
      <c r="FD1241"/>
      <c r="FE1241"/>
      <c r="FF1241"/>
      <c r="FG1241"/>
      <c r="FH1241"/>
      <c r="FI1241"/>
      <c r="FJ1241"/>
      <c r="FK1241"/>
      <c r="FL1241"/>
      <c r="FM1241"/>
      <c r="FN1241"/>
      <c r="FO1241"/>
      <c r="FP1241"/>
      <c r="FQ1241"/>
      <c r="FR1241"/>
      <c r="FS1241"/>
      <c r="FT1241"/>
      <c r="FU1241"/>
      <c r="FV1241"/>
      <c r="FW1241"/>
      <c r="FX1241"/>
      <c r="FY1241"/>
      <c r="FZ1241"/>
      <c r="GA1241"/>
      <c r="GB1241"/>
      <c r="GC1241"/>
      <c r="GD1241"/>
      <c r="GE1241"/>
      <c r="GF1241"/>
      <c r="GG1241"/>
      <c r="GH1241"/>
      <c r="GI1241"/>
      <c r="GJ1241"/>
      <c r="GK1241"/>
      <c r="GL1241"/>
      <c r="GM1241"/>
      <c r="GN1241"/>
      <c r="GO1241"/>
      <c r="GP1241"/>
      <c r="GQ1241"/>
      <c r="GR1241"/>
    </row>
    <row r="1242" spans="1:200" x14ac:dyDescent="0.2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c r="AX1242"/>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c r="EX1242"/>
      <c r="EY1242"/>
      <c r="EZ1242"/>
      <c r="FA1242"/>
      <c r="FB1242"/>
      <c r="FC1242"/>
      <c r="FD1242"/>
      <c r="FE1242"/>
      <c r="FF1242"/>
      <c r="FG1242"/>
      <c r="FH1242"/>
      <c r="FI1242"/>
      <c r="FJ1242"/>
      <c r="FK1242"/>
      <c r="FL1242"/>
      <c r="FM1242"/>
      <c r="FN1242"/>
      <c r="FO1242"/>
      <c r="FP1242"/>
      <c r="FQ1242"/>
      <c r="FR1242"/>
      <c r="FS1242"/>
      <c r="FT1242"/>
      <c r="FU1242"/>
      <c r="FV1242"/>
      <c r="FW1242"/>
      <c r="FX1242"/>
      <c r="FY1242"/>
      <c r="FZ1242"/>
      <c r="GA1242"/>
      <c r="GB1242"/>
      <c r="GC1242"/>
      <c r="GD1242"/>
      <c r="GE1242"/>
      <c r="GF1242"/>
      <c r="GG1242"/>
      <c r="GH1242"/>
      <c r="GI1242"/>
      <c r="GJ1242"/>
      <c r="GK1242"/>
      <c r="GL1242"/>
      <c r="GM1242"/>
      <c r="GN1242"/>
      <c r="GO1242"/>
      <c r="GP1242"/>
      <c r="GQ1242"/>
      <c r="GR1242"/>
    </row>
    <row r="1243" spans="1:200" x14ac:dyDescent="0.2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c r="AX1243"/>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c r="EU1243"/>
      <c r="EV1243"/>
      <c r="EW1243"/>
      <c r="EX1243"/>
      <c r="EY1243"/>
      <c r="EZ1243"/>
      <c r="FA1243"/>
      <c r="FB1243"/>
      <c r="FC1243"/>
      <c r="FD1243"/>
      <c r="FE1243"/>
      <c r="FF1243"/>
      <c r="FG1243"/>
      <c r="FH1243"/>
      <c r="FI1243"/>
      <c r="FJ1243"/>
      <c r="FK1243"/>
      <c r="FL1243"/>
      <c r="FM1243"/>
      <c r="FN1243"/>
      <c r="FO1243"/>
      <c r="FP1243"/>
      <c r="FQ1243"/>
      <c r="FR1243"/>
      <c r="FS1243"/>
      <c r="FT1243"/>
      <c r="FU1243"/>
      <c r="FV1243"/>
      <c r="FW1243"/>
      <c r="FX1243"/>
      <c r="FY1243"/>
      <c r="FZ1243"/>
      <c r="GA1243"/>
      <c r="GB1243"/>
      <c r="GC1243"/>
      <c r="GD1243"/>
      <c r="GE1243"/>
      <c r="GF1243"/>
      <c r="GG1243"/>
      <c r="GH1243"/>
      <c r="GI1243"/>
      <c r="GJ1243"/>
      <c r="GK1243"/>
      <c r="GL1243"/>
      <c r="GM1243"/>
      <c r="GN1243"/>
      <c r="GO1243"/>
      <c r="GP1243"/>
      <c r="GQ1243"/>
      <c r="GR1243"/>
    </row>
    <row r="1244" spans="1:200" x14ac:dyDescent="0.2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c r="AX1244"/>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c r="EU1244"/>
      <c r="EV1244"/>
      <c r="EW1244"/>
      <c r="EX1244"/>
      <c r="EY1244"/>
      <c r="EZ1244"/>
      <c r="FA1244"/>
      <c r="FB1244"/>
      <c r="FC1244"/>
      <c r="FD1244"/>
      <c r="FE1244"/>
      <c r="FF1244"/>
      <c r="FG1244"/>
      <c r="FH1244"/>
      <c r="FI1244"/>
      <c r="FJ1244"/>
      <c r="FK1244"/>
      <c r="FL1244"/>
      <c r="FM1244"/>
      <c r="FN1244"/>
      <c r="FO1244"/>
      <c r="FP1244"/>
      <c r="FQ1244"/>
      <c r="FR1244"/>
      <c r="FS1244"/>
      <c r="FT1244"/>
      <c r="FU1244"/>
      <c r="FV1244"/>
      <c r="FW1244"/>
      <c r="FX1244"/>
      <c r="FY1244"/>
      <c r="FZ1244"/>
      <c r="GA1244"/>
      <c r="GB1244"/>
      <c r="GC1244"/>
      <c r="GD1244"/>
      <c r="GE1244"/>
      <c r="GF1244"/>
      <c r="GG1244"/>
      <c r="GH1244"/>
      <c r="GI1244"/>
      <c r="GJ1244"/>
      <c r="GK1244"/>
      <c r="GL1244"/>
      <c r="GM1244"/>
      <c r="GN1244"/>
      <c r="GO1244"/>
      <c r="GP1244"/>
      <c r="GQ1244"/>
      <c r="GR1244"/>
    </row>
    <row r="1245" spans="1:200" x14ac:dyDescent="0.2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c r="AX1245"/>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c r="EX1245"/>
      <c r="EY1245"/>
      <c r="EZ1245"/>
      <c r="FA1245"/>
      <c r="FB1245"/>
      <c r="FC1245"/>
      <c r="FD1245"/>
      <c r="FE1245"/>
      <c r="FF1245"/>
      <c r="FG1245"/>
      <c r="FH1245"/>
      <c r="FI1245"/>
      <c r="FJ1245"/>
      <c r="FK1245"/>
      <c r="FL1245"/>
      <c r="FM1245"/>
      <c r="FN1245"/>
      <c r="FO1245"/>
      <c r="FP1245"/>
      <c r="FQ1245"/>
      <c r="FR1245"/>
      <c r="FS1245"/>
      <c r="FT1245"/>
      <c r="FU1245"/>
      <c r="FV1245"/>
      <c r="FW1245"/>
      <c r="FX1245"/>
      <c r="FY1245"/>
      <c r="FZ1245"/>
      <c r="GA1245"/>
      <c r="GB1245"/>
      <c r="GC1245"/>
      <c r="GD1245"/>
      <c r="GE1245"/>
      <c r="GF1245"/>
      <c r="GG1245"/>
      <c r="GH1245"/>
      <c r="GI1245"/>
      <c r="GJ1245"/>
      <c r="GK1245"/>
      <c r="GL1245"/>
      <c r="GM1245"/>
      <c r="GN1245"/>
      <c r="GO1245"/>
      <c r="GP1245"/>
      <c r="GQ1245"/>
      <c r="GR1245"/>
    </row>
    <row r="1246" spans="1:200" x14ac:dyDescent="0.2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c r="AW1246"/>
      <c r="AX1246"/>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c r="FC1246"/>
      <c r="FD1246"/>
      <c r="FE1246"/>
      <c r="FF1246"/>
      <c r="FG1246"/>
      <c r="FH1246"/>
      <c r="FI1246"/>
      <c r="FJ1246"/>
      <c r="FK1246"/>
      <c r="FL1246"/>
      <c r="FM1246"/>
      <c r="FN1246"/>
      <c r="FO1246"/>
      <c r="FP1246"/>
      <c r="FQ1246"/>
      <c r="FR1246"/>
      <c r="FS1246"/>
      <c r="FT1246"/>
      <c r="FU1246"/>
      <c r="FV1246"/>
      <c r="FW1246"/>
      <c r="FX1246"/>
      <c r="FY1246"/>
      <c r="FZ1246"/>
      <c r="GA1246"/>
      <c r="GB1246"/>
      <c r="GC1246"/>
      <c r="GD1246"/>
      <c r="GE1246"/>
      <c r="GF1246"/>
      <c r="GG1246"/>
      <c r="GH1246"/>
      <c r="GI1246"/>
      <c r="GJ1246"/>
      <c r="GK1246"/>
      <c r="GL1246"/>
      <c r="GM1246"/>
      <c r="GN1246"/>
      <c r="GO1246"/>
      <c r="GP1246"/>
      <c r="GQ1246"/>
      <c r="GR1246"/>
    </row>
    <row r="1247" spans="1:200" x14ac:dyDescent="0.2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c r="AX1247"/>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c r="FN1247"/>
      <c r="FO1247"/>
      <c r="FP1247"/>
      <c r="FQ1247"/>
      <c r="FR1247"/>
      <c r="FS1247"/>
      <c r="FT1247"/>
      <c r="FU1247"/>
      <c r="FV1247"/>
      <c r="FW1247"/>
      <c r="FX1247"/>
      <c r="FY1247"/>
      <c r="FZ1247"/>
      <c r="GA1247"/>
      <c r="GB1247"/>
      <c r="GC1247"/>
      <c r="GD1247"/>
      <c r="GE1247"/>
      <c r="GF1247"/>
      <c r="GG1247"/>
      <c r="GH1247"/>
      <c r="GI1247"/>
      <c r="GJ1247"/>
      <c r="GK1247"/>
      <c r="GL1247"/>
      <c r="GM1247"/>
      <c r="GN1247"/>
      <c r="GO1247"/>
      <c r="GP1247"/>
      <c r="GQ1247"/>
      <c r="GR1247"/>
    </row>
    <row r="1248" spans="1:200" x14ac:dyDescent="0.2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c r="AW1248"/>
      <c r="AX1248"/>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c r="EX1248"/>
      <c r="EY1248"/>
      <c r="EZ1248"/>
      <c r="FA1248"/>
      <c r="FB1248"/>
      <c r="FC1248"/>
      <c r="FD1248"/>
      <c r="FE1248"/>
      <c r="FF1248"/>
      <c r="FG1248"/>
      <c r="FH1248"/>
      <c r="FI1248"/>
      <c r="FJ1248"/>
      <c r="FK1248"/>
      <c r="FL1248"/>
      <c r="FM1248"/>
      <c r="FN1248"/>
      <c r="FO1248"/>
      <c r="FP1248"/>
      <c r="FQ1248"/>
      <c r="FR1248"/>
      <c r="FS1248"/>
      <c r="FT1248"/>
      <c r="FU1248"/>
      <c r="FV1248"/>
      <c r="FW1248"/>
      <c r="FX1248"/>
      <c r="FY1248"/>
      <c r="FZ1248"/>
      <c r="GA1248"/>
      <c r="GB1248"/>
      <c r="GC1248"/>
      <c r="GD1248"/>
      <c r="GE1248"/>
      <c r="GF1248"/>
      <c r="GG1248"/>
      <c r="GH1248"/>
      <c r="GI1248"/>
      <c r="GJ1248"/>
      <c r="GK1248"/>
      <c r="GL1248"/>
      <c r="GM1248"/>
      <c r="GN1248"/>
      <c r="GO1248"/>
      <c r="GP1248"/>
      <c r="GQ1248"/>
      <c r="GR1248"/>
    </row>
    <row r="1249" spans="1:200" x14ac:dyDescent="0.2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c r="AW1249"/>
      <c r="AX1249"/>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c r="EU1249"/>
      <c r="EV1249"/>
      <c r="EW1249"/>
      <c r="EX1249"/>
      <c r="EY1249"/>
      <c r="EZ1249"/>
      <c r="FA1249"/>
      <c r="FB1249"/>
      <c r="FC1249"/>
      <c r="FD1249"/>
      <c r="FE1249"/>
      <c r="FF1249"/>
      <c r="FG1249"/>
      <c r="FH1249"/>
      <c r="FI1249"/>
      <c r="FJ1249"/>
      <c r="FK1249"/>
      <c r="FL1249"/>
      <c r="FM1249"/>
      <c r="FN1249"/>
      <c r="FO1249"/>
      <c r="FP1249"/>
      <c r="FQ1249"/>
      <c r="FR1249"/>
      <c r="FS1249"/>
      <c r="FT1249"/>
      <c r="FU1249"/>
      <c r="FV1249"/>
      <c r="FW1249"/>
      <c r="FX1249"/>
      <c r="FY1249"/>
      <c r="FZ1249"/>
      <c r="GA1249"/>
      <c r="GB1249"/>
      <c r="GC1249"/>
      <c r="GD1249"/>
      <c r="GE1249"/>
      <c r="GF1249"/>
      <c r="GG1249"/>
      <c r="GH1249"/>
      <c r="GI1249"/>
      <c r="GJ1249"/>
      <c r="GK1249"/>
      <c r="GL1249"/>
      <c r="GM1249"/>
      <c r="GN1249"/>
      <c r="GO1249"/>
      <c r="GP1249"/>
      <c r="GQ1249"/>
      <c r="GR1249"/>
    </row>
    <row r="1250" spans="1:200" x14ac:dyDescent="0.2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c r="AW1250"/>
      <c r="AX1250"/>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c r="EU1250"/>
      <c r="EV1250"/>
      <c r="EW1250"/>
      <c r="EX1250"/>
      <c r="EY1250"/>
      <c r="EZ1250"/>
      <c r="FA1250"/>
      <c r="FB1250"/>
      <c r="FC1250"/>
      <c r="FD1250"/>
      <c r="FE1250"/>
      <c r="FF1250"/>
      <c r="FG1250"/>
      <c r="FH1250"/>
      <c r="FI1250"/>
      <c r="FJ1250"/>
      <c r="FK1250"/>
      <c r="FL1250"/>
      <c r="FM1250"/>
      <c r="FN1250"/>
      <c r="FO1250"/>
      <c r="FP1250"/>
      <c r="FQ1250"/>
      <c r="FR1250"/>
      <c r="FS1250"/>
      <c r="FT1250"/>
      <c r="FU1250"/>
      <c r="FV1250"/>
      <c r="FW1250"/>
      <c r="FX1250"/>
      <c r="FY1250"/>
      <c r="FZ1250"/>
      <c r="GA1250"/>
      <c r="GB1250"/>
      <c r="GC1250"/>
      <c r="GD1250"/>
      <c r="GE1250"/>
      <c r="GF1250"/>
      <c r="GG1250"/>
      <c r="GH1250"/>
      <c r="GI1250"/>
      <c r="GJ1250"/>
      <c r="GK1250"/>
      <c r="GL1250"/>
      <c r="GM1250"/>
      <c r="GN1250"/>
      <c r="GO1250"/>
      <c r="GP1250"/>
      <c r="GQ1250"/>
      <c r="GR1250"/>
    </row>
    <row r="1251" spans="1:200" x14ac:dyDescent="0.2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c r="AW1251"/>
      <c r="AX1251"/>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c r="FC1251"/>
      <c r="FD1251"/>
      <c r="FE1251"/>
      <c r="FF1251"/>
      <c r="FG1251"/>
      <c r="FH1251"/>
      <c r="FI1251"/>
      <c r="FJ1251"/>
      <c r="FK1251"/>
      <c r="FL1251"/>
      <c r="FM1251"/>
      <c r="FN1251"/>
      <c r="FO1251"/>
      <c r="FP1251"/>
      <c r="FQ1251"/>
      <c r="FR1251"/>
      <c r="FS1251"/>
      <c r="FT1251"/>
      <c r="FU1251"/>
      <c r="FV1251"/>
      <c r="FW1251"/>
      <c r="FX1251"/>
      <c r="FY1251"/>
      <c r="FZ1251"/>
      <c r="GA1251"/>
      <c r="GB1251"/>
      <c r="GC1251"/>
      <c r="GD1251"/>
      <c r="GE1251"/>
      <c r="GF1251"/>
      <c r="GG1251"/>
      <c r="GH1251"/>
      <c r="GI1251"/>
      <c r="GJ1251"/>
      <c r="GK1251"/>
      <c r="GL1251"/>
      <c r="GM1251"/>
      <c r="GN1251"/>
      <c r="GO1251"/>
      <c r="GP1251"/>
      <c r="GQ1251"/>
      <c r="GR1251"/>
    </row>
    <row r="1252" spans="1:200" x14ac:dyDescent="0.2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c r="AW1252"/>
      <c r="AX1252"/>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c r="EU1252"/>
      <c r="EV1252"/>
      <c r="EW1252"/>
      <c r="EX1252"/>
      <c r="EY1252"/>
      <c r="EZ1252"/>
      <c r="FA1252"/>
      <c r="FB1252"/>
      <c r="FC1252"/>
      <c r="FD1252"/>
      <c r="FE1252"/>
      <c r="FF1252"/>
      <c r="FG1252"/>
      <c r="FH1252"/>
      <c r="FI1252"/>
      <c r="FJ1252"/>
      <c r="FK1252"/>
      <c r="FL1252"/>
      <c r="FM1252"/>
      <c r="FN1252"/>
      <c r="FO1252"/>
      <c r="FP1252"/>
      <c r="FQ1252"/>
      <c r="FR1252"/>
      <c r="FS1252"/>
      <c r="FT1252"/>
      <c r="FU1252"/>
      <c r="FV1252"/>
      <c r="FW1252"/>
      <c r="FX1252"/>
      <c r="FY1252"/>
      <c r="FZ1252"/>
      <c r="GA1252"/>
      <c r="GB1252"/>
      <c r="GC1252"/>
      <c r="GD1252"/>
      <c r="GE1252"/>
      <c r="GF1252"/>
      <c r="GG1252"/>
      <c r="GH1252"/>
      <c r="GI1252"/>
      <c r="GJ1252"/>
      <c r="GK1252"/>
      <c r="GL1252"/>
      <c r="GM1252"/>
      <c r="GN1252"/>
      <c r="GO1252"/>
      <c r="GP1252"/>
      <c r="GQ1252"/>
      <c r="GR1252"/>
    </row>
    <row r="1253" spans="1:200" x14ac:dyDescent="0.2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c r="AV1253"/>
      <c r="AW1253"/>
      <c r="AX1253"/>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c r="EX1253"/>
      <c r="EY1253"/>
      <c r="EZ1253"/>
      <c r="FA1253"/>
      <c r="FB1253"/>
      <c r="FC1253"/>
      <c r="FD1253"/>
      <c r="FE1253"/>
      <c r="FF1253"/>
      <c r="FG1253"/>
      <c r="FH1253"/>
      <c r="FI1253"/>
      <c r="FJ1253"/>
      <c r="FK1253"/>
      <c r="FL1253"/>
      <c r="FM1253"/>
      <c r="FN1253"/>
      <c r="FO1253"/>
      <c r="FP1253"/>
      <c r="FQ1253"/>
      <c r="FR1253"/>
      <c r="FS1253"/>
      <c r="FT1253"/>
      <c r="FU1253"/>
      <c r="FV1253"/>
      <c r="FW1253"/>
      <c r="FX1253"/>
      <c r="FY1253"/>
      <c r="FZ1253"/>
      <c r="GA1253"/>
      <c r="GB1253"/>
      <c r="GC1253"/>
      <c r="GD1253"/>
      <c r="GE1253"/>
      <c r="GF1253"/>
      <c r="GG1253"/>
      <c r="GH1253"/>
      <c r="GI1253"/>
      <c r="GJ1253"/>
      <c r="GK1253"/>
      <c r="GL1253"/>
      <c r="GM1253"/>
      <c r="GN1253"/>
      <c r="GO1253"/>
      <c r="GP1253"/>
      <c r="GQ1253"/>
      <c r="GR1253"/>
    </row>
    <row r="1254" spans="1:200" x14ac:dyDescent="0.2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c r="AW1254"/>
      <c r="AX1254"/>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c r="EX1254"/>
      <c r="EY1254"/>
      <c r="EZ1254"/>
      <c r="FA1254"/>
      <c r="FB1254"/>
      <c r="FC1254"/>
      <c r="FD1254"/>
      <c r="FE1254"/>
      <c r="FF1254"/>
      <c r="FG1254"/>
      <c r="FH1254"/>
      <c r="FI1254"/>
      <c r="FJ1254"/>
      <c r="FK1254"/>
      <c r="FL1254"/>
      <c r="FM1254"/>
      <c r="FN1254"/>
      <c r="FO1254"/>
      <c r="FP1254"/>
      <c r="FQ1254"/>
      <c r="FR1254"/>
      <c r="FS1254"/>
      <c r="FT1254"/>
      <c r="FU1254"/>
      <c r="FV1254"/>
      <c r="FW1254"/>
      <c r="FX1254"/>
      <c r="FY1254"/>
      <c r="FZ1254"/>
      <c r="GA1254"/>
      <c r="GB1254"/>
      <c r="GC1254"/>
      <c r="GD1254"/>
      <c r="GE1254"/>
      <c r="GF1254"/>
      <c r="GG1254"/>
      <c r="GH1254"/>
      <c r="GI1254"/>
      <c r="GJ1254"/>
      <c r="GK1254"/>
      <c r="GL1254"/>
      <c r="GM1254"/>
      <c r="GN1254"/>
      <c r="GO1254"/>
      <c r="GP1254"/>
      <c r="GQ1254"/>
      <c r="GR1254"/>
    </row>
    <row r="1255" spans="1:200" x14ac:dyDescent="0.2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c r="AV1255"/>
      <c r="AW1255"/>
      <c r="AX1255"/>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c r="ES1255"/>
      <c r="ET1255"/>
      <c r="EU1255"/>
      <c r="EV1255"/>
      <c r="EW1255"/>
      <c r="EX1255"/>
      <c r="EY1255"/>
      <c r="EZ1255"/>
      <c r="FA1255"/>
      <c r="FB1255"/>
      <c r="FC1255"/>
      <c r="FD1255"/>
      <c r="FE1255"/>
      <c r="FF1255"/>
      <c r="FG1255"/>
      <c r="FH1255"/>
      <c r="FI1255"/>
      <c r="FJ1255"/>
      <c r="FK1255"/>
      <c r="FL1255"/>
      <c r="FM1255"/>
      <c r="FN1255"/>
      <c r="FO1255"/>
      <c r="FP1255"/>
      <c r="FQ1255"/>
      <c r="FR1255"/>
      <c r="FS1255"/>
      <c r="FT1255"/>
      <c r="FU1255"/>
      <c r="FV1255"/>
      <c r="FW1255"/>
      <c r="FX1255"/>
      <c r="FY1255"/>
      <c r="FZ1255"/>
      <c r="GA1255"/>
      <c r="GB1255"/>
      <c r="GC1255"/>
      <c r="GD1255"/>
      <c r="GE1255"/>
      <c r="GF1255"/>
      <c r="GG1255"/>
      <c r="GH1255"/>
      <c r="GI1255"/>
      <c r="GJ1255"/>
      <c r="GK1255"/>
      <c r="GL1255"/>
      <c r="GM1255"/>
      <c r="GN1255"/>
      <c r="GO1255"/>
      <c r="GP1255"/>
      <c r="GQ1255"/>
      <c r="GR1255"/>
    </row>
    <row r="1256" spans="1:200" x14ac:dyDescent="0.2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c r="AW1256"/>
      <c r="AX1256"/>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c r="ES1256"/>
      <c r="ET1256"/>
      <c r="EU1256"/>
      <c r="EV1256"/>
      <c r="EW1256"/>
      <c r="EX1256"/>
      <c r="EY1256"/>
      <c r="EZ1256"/>
      <c r="FA1256"/>
      <c r="FB1256"/>
      <c r="FC1256"/>
      <c r="FD1256"/>
      <c r="FE1256"/>
      <c r="FF1256"/>
      <c r="FG1256"/>
      <c r="FH1256"/>
      <c r="FI1256"/>
      <c r="FJ1256"/>
      <c r="FK1256"/>
      <c r="FL1256"/>
      <c r="FM1256"/>
      <c r="FN1256"/>
      <c r="FO1256"/>
      <c r="FP1256"/>
      <c r="FQ1256"/>
      <c r="FR1256"/>
      <c r="FS1256"/>
      <c r="FT1256"/>
      <c r="FU1256"/>
      <c r="FV1256"/>
      <c r="FW1256"/>
      <c r="FX1256"/>
      <c r="FY1256"/>
      <c r="FZ1256"/>
      <c r="GA1256"/>
      <c r="GB1256"/>
      <c r="GC1256"/>
      <c r="GD1256"/>
      <c r="GE1256"/>
      <c r="GF1256"/>
      <c r="GG1256"/>
      <c r="GH1256"/>
      <c r="GI1256"/>
      <c r="GJ1256"/>
      <c r="GK1256"/>
      <c r="GL1256"/>
      <c r="GM1256"/>
      <c r="GN1256"/>
      <c r="GO1256"/>
      <c r="GP1256"/>
      <c r="GQ1256"/>
      <c r="GR1256"/>
    </row>
    <row r="1257" spans="1:200" x14ac:dyDescent="0.2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c r="AW1257"/>
      <c r="AX1257"/>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c r="FC1257"/>
      <c r="FD1257"/>
      <c r="FE1257"/>
      <c r="FF1257"/>
      <c r="FG1257"/>
      <c r="FH1257"/>
      <c r="FI1257"/>
      <c r="FJ1257"/>
      <c r="FK1257"/>
      <c r="FL1257"/>
      <c r="FM1257"/>
      <c r="FN1257"/>
      <c r="FO1257"/>
      <c r="FP1257"/>
      <c r="FQ1257"/>
      <c r="FR1257"/>
      <c r="FS1257"/>
      <c r="FT1257"/>
      <c r="FU1257"/>
      <c r="FV1257"/>
      <c r="FW1257"/>
      <c r="FX1257"/>
      <c r="FY1257"/>
      <c r="FZ1257"/>
      <c r="GA1257"/>
      <c r="GB1257"/>
      <c r="GC1257"/>
      <c r="GD1257"/>
      <c r="GE1257"/>
      <c r="GF1257"/>
      <c r="GG1257"/>
      <c r="GH1257"/>
      <c r="GI1257"/>
      <c r="GJ1257"/>
      <c r="GK1257"/>
      <c r="GL1257"/>
      <c r="GM1257"/>
      <c r="GN1257"/>
      <c r="GO1257"/>
      <c r="GP1257"/>
      <c r="GQ1257"/>
      <c r="GR1257"/>
    </row>
    <row r="1258" spans="1:200" x14ac:dyDescent="0.2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c r="AW1258"/>
      <c r="AX1258"/>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c r="EX1258"/>
      <c r="EY1258"/>
      <c r="EZ1258"/>
      <c r="FA1258"/>
      <c r="FB1258"/>
      <c r="FC1258"/>
      <c r="FD1258"/>
      <c r="FE1258"/>
      <c r="FF1258"/>
      <c r="FG1258"/>
      <c r="FH1258"/>
      <c r="FI1258"/>
      <c r="FJ1258"/>
      <c r="FK1258"/>
      <c r="FL1258"/>
      <c r="FM1258"/>
      <c r="FN1258"/>
      <c r="FO1258"/>
      <c r="FP1258"/>
      <c r="FQ1258"/>
      <c r="FR1258"/>
      <c r="FS1258"/>
      <c r="FT1258"/>
      <c r="FU1258"/>
      <c r="FV1258"/>
      <c r="FW1258"/>
      <c r="FX1258"/>
      <c r="FY1258"/>
      <c r="FZ1258"/>
      <c r="GA1258"/>
      <c r="GB1258"/>
      <c r="GC1258"/>
      <c r="GD1258"/>
      <c r="GE1258"/>
      <c r="GF1258"/>
      <c r="GG1258"/>
      <c r="GH1258"/>
      <c r="GI1258"/>
      <c r="GJ1258"/>
      <c r="GK1258"/>
      <c r="GL1258"/>
      <c r="GM1258"/>
      <c r="GN1258"/>
      <c r="GO1258"/>
      <c r="GP1258"/>
      <c r="GQ1258"/>
      <c r="GR1258"/>
    </row>
    <row r="1259" spans="1:200" x14ac:dyDescent="0.2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c r="AW1259"/>
      <c r="AX1259"/>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c r="EX1259"/>
      <c r="EY1259"/>
      <c r="EZ1259"/>
      <c r="FA1259"/>
      <c r="FB1259"/>
      <c r="FC1259"/>
      <c r="FD1259"/>
      <c r="FE1259"/>
      <c r="FF1259"/>
      <c r="FG1259"/>
      <c r="FH1259"/>
      <c r="FI1259"/>
      <c r="FJ1259"/>
      <c r="FK1259"/>
      <c r="FL1259"/>
      <c r="FM1259"/>
      <c r="FN1259"/>
      <c r="FO1259"/>
      <c r="FP1259"/>
      <c r="FQ1259"/>
      <c r="FR1259"/>
      <c r="FS1259"/>
      <c r="FT1259"/>
      <c r="FU1259"/>
      <c r="FV1259"/>
      <c r="FW1259"/>
      <c r="FX1259"/>
      <c r="FY1259"/>
      <c r="FZ1259"/>
      <c r="GA1259"/>
      <c r="GB1259"/>
      <c r="GC1259"/>
      <c r="GD1259"/>
      <c r="GE1259"/>
      <c r="GF1259"/>
      <c r="GG1259"/>
      <c r="GH1259"/>
      <c r="GI1259"/>
      <c r="GJ1259"/>
      <c r="GK1259"/>
      <c r="GL1259"/>
      <c r="GM1259"/>
      <c r="GN1259"/>
      <c r="GO1259"/>
      <c r="GP1259"/>
      <c r="GQ1259"/>
      <c r="GR1259"/>
    </row>
    <row r="1260" spans="1:200" x14ac:dyDescent="0.2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c r="AW1260"/>
      <c r="AX1260"/>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c r="EU1260"/>
      <c r="EV1260"/>
      <c r="EW1260"/>
      <c r="EX1260"/>
      <c r="EY1260"/>
      <c r="EZ1260"/>
      <c r="FA1260"/>
      <c r="FB1260"/>
      <c r="FC1260"/>
      <c r="FD1260"/>
      <c r="FE1260"/>
      <c r="FF1260"/>
      <c r="FG1260"/>
      <c r="FH1260"/>
      <c r="FI1260"/>
      <c r="FJ1260"/>
      <c r="FK1260"/>
      <c r="FL1260"/>
      <c r="FM1260"/>
      <c r="FN1260"/>
      <c r="FO1260"/>
      <c r="FP1260"/>
      <c r="FQ1260"/>
      <c r="FR1260"/>
      <c r="FS1260"/>
      <c r="FT1260"/>
      <c r="FU1260"/>
      <c r="FV1260"/>
      <c r="FW1260"/>
      <c r="FX1260"/>
      <c r="FY1260"/>
      <c r="FZ1260"/>
      <c r="GA1260"/>
      <c r="GB1260"/>
      <c r="GC1260"/>
      <c r="GD1260"/>
      <c r="GE1260"/>
      <c r="GF1260"/>
      <c r="GG1260"/>
      <c r="GH1260"/>
      <c r="GI1260"/>
      <c r="GJ1260"/>
      <c r="GK1260"/>
      <c r="GL1260"/>
      <c r="GM1260"/>
      <c r="GN1260"/>
      <c r="GO1260"/>
      <c r="GP1260"/>
      <c r="GQ1260"/>
      <c r="GR1260"/>
    </row>
    <row r="1261" spans="1:200" x14ac:dyDescent="0.2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c r="AW1261"/>
      <c r="AX1261"/>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c r="EX1261"/>
      <c r="EY1261"/>
      <c r="EZ1261"/>
      <c r="FA1261"/>
      <c r="FB1261"/>
      <c r="FC1261"/>
      <c r="FD1261"/>
      <c r="FE1261"/>
      <c r="FF1261"/>
      <c r="FG1261"/>
      <c r="FH1261"/>
      <c r="FI1261"/>
      <c r="FJ1261"/>
      <c r="FK1261"/>
      <c r="FL1261"/>
      <c r="FM1261"/>
      <c r="FN1261"/>
      <c r="FO1261"/>
      <c r="FP1261"/>
      <c r="FQ1261"/>
      <c r="FR1261"/>
      <c r="FS1261"/>
      <c r="FT1261"/>
      <c r="FU1261"/>
      <c r="FV1261"/>
      <c r="FW1261"/>
      <c r="FX1261"/>
      <c r="FY1261"/>
      <c r="FZ1261"/>
      <c r="GA1261"/>
      <c r="GB1261"/>
      <c r="GC1261"/>
      <c r="GD1261"/>
      <c r="GE1261"/>
      <c r="GF1261"/>
      <c r="GG1261"/>
      <c r="GH1261"/>
      <c r="GI1261"/>
      <c r="GJ1261"/>
      <c r="GK1261"/>
      <c r="GL1261"/>
      <c r="GM1261"/>
      <c r="GN1261"/>
      <c r="GO1261"/>
      <c r="GP1261"/>
      <c r="GQ1261"/>
      <c r="GR1261"/>
    </row>
    <row r="1262" spans="1:200" x14ac:dyDescent="0.2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c r="AW1262"/>
      <c r="AX1262"/>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c r="EX1262"/>
      <c r="EY1262"/>
      <c r="EZ1262"/>
      <c r="FA1262"/>
      <c r="FB1262"/>
      <c r="FC1262"/>
      <c r="FD1262"/>
      <c r="FE1262"/>
      <c r="FF1262"/>
      <c r="FG1262"/>
      <c r="FH1262"/>
      <c r="FI1262"/>
      <c r="FJ1262"/>
      <c r="FK1262"/>
      <c r="FL1262"/>
      <c r="FM1262"/>
      <c r="FN1262"/>
      <c r="FO1262"/>
      <c r="FP1262"/>
      <c r="FQ1262"/>
      <c r="FR1262"/>
      <c r="FS1262"/>
      <c r="FT1262"/>
      <c r="FU1262"/>
      <c r="FV1262"/>
      <c r="FW1262"/>
      <c r="FX1262"/>
      <c r="FY1262"/>
      <c r="FZ1262"/>
      <c r="GA1262"/>
      <c r="GB1262"/>
      <c r="GC1262"/>
      <c r="GD1262"/>
      <c r="GE1262"/>
      <c r="GF1262"/>
      <c r="GG1262"/>
      <c r="GH1262"/>
      <c r="GI1262"/>
      <c r="GJ1262"/>
      <c r="GK1262"/>
      <c r="GL1262"/>
      <c r="GM1262"/>
      <c r="GN1262"/>
      <c r="GO1262"/>
      <c r="GP1262"/>
      <c r="GQ1262"/>
      <c r="GR1262"/>
    </row>
    <row r="1263" spans="1:200" x14ac:dyDescent="0.2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c r="AW1263"/>
      <c r="AX1263"/>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c r="EX1263"/>
      <c r="EY1263"/>
      <c r="EZ1263"/>
      <c r="FA1263"/>
      <c r="FB1263"/>
      <c r="FC1263"/>
      <c r="FD1263"/>
      <c r="FE1263"/>
      <c r="FF1263"/>
      <c r="FG1263"/>
      <c r="FH1263"/>
      <c r="FI1263"/>
      <c r="FJ1263"/>
      <c r="FK1263"/>
      <c r="FL1263"/>
      <c r="FM1263"/>
      <c r="FN1263"/>
      <c r="FO1263"/>
      <c r="FP1263"/>
      <c r="FQ1263"/>
      <c r="FR1263"/>
      <c r="FS1263"/>
      <c r="FT1263"/>
      <c r="FU1263"/>
      <c r="FV1263"/>
      <c r="FW1263"/>
      <c r="FX1263"/>
      <c r="FY1263"/>
      <c r="FZ1263"/>
      <c r="GA1263"/>
      <c r="GB1263"/>
      <c r="GC1263"/>
      <c r="GD1263"/>
      <c r="GE1263"/>
      <c r="GF1263"/>
      <c r="GG1263"/>
      <c r="GH1263"/>
      <c r="GI1263"/>
      <c r="GJ1263"/>
      <c r="GK1263"/>
      <c r="GL1263"/>
      <c r="GM1263"/>
      <c r="GN1263"/>
      <c r="GO1263"/>
      <c r="GP1263"/>
      <c r="GQ1263"/>
      <c r="GR1263"/>
    </row>
    <row r="1264" spans="1:200" x14ac:dyDescent="0.2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c r="AW1264"/>
      <c r="AX1264"/>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c r="EX1264"/>
      <c r="EY1264"/>
      <c r="EZ1264"/>
      <c r="FA1264"/>
      <c r="FB1264"/>
      <c r="FC1264"/>
      <c r="FD1264"/>
      <c r="FE1264"/>
      <c r="FF1264"/>
      <c r="FG1264"/>
      <c r="FH1264"/>
      <c r="FI1264"/>
      <c r="FJ1264"/>
      <c r="FK1264"/>
      <c r="FL1264"/>
      <c r="FM1264"/>
      <c r="FN1264"/>
      <c r="FO1264"/>
      <c r="FP1264"/>
      <c r="FQ1264"/>
      <c r="FR1264"/>
      <c r="FS1264"/>
      <c r="FT1264"/>
      <c r="FU1264"/>
      <c r="FV1264"/>
      <c r="FW1264"/>
      <c r="FX1264"/>
      <c r="FY1264"/>
      <c r="FZ1264"/>
      <c r="GA1264"/>
      <c r="GB1264"/>
      <c r="GC1264"/>
      <c r="GD1264"/>
      <c r="GE1264"/>
      <c r="GF1264"/>
      <c r="GG1264"/>
      <c r="GH1264"/>
      <c r="GI1264"/>
      <c r="GJ1264"/>
      <c r="GK1264"/>
      <c r="GL1264"/>
      <c r="GM1264"/>
      <c r="GN1264"/>
      <c r="GO1264"/>
      <c r="GP1264"/>
      <c r="GQ1264"/>
      <c r="GR1264"/>
    </row>
    <row r="1265" spans="1:200" x14ac:dyDescent="0.2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c r="AW1265"/>
      <c r="AX1265"/>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c r="FC1265"/>
      <c r="FD1265"/>
      <c r="FE1265"/>
      <c r="FF1265"/>
      <c r="FG1265"/>
      <c r="FH1265"/>
      <c r="FI1265"/>
      <c r="FJ1265"/>
      <c r="FK1265"/>
      <c r="FL1265"/>
      <c r="FM1265"/>
      <c r="FN1265"/>
      <c r="FO1265"/>
      <c r="FP1265"/>
      <c r="FQ1265"/>
      <c r="FR1265"/>
      <c r="FS1265"/>
      <c r="FT1265"/>
      <c r="FU1265"/>
      <c r="FV1265"/>
      <c r="FW1265"/>
      <c r="FX1265"/>
      <c r="FY1265"/>
      <c r="FZ1265"/>
      <c r="GA1265"/>
      <c r="GB1265"/>
      <c r="GC1265"/>
      <c r="GD1265"/>
      <c r="GE1265"/>
      <c r="GF1265"/>
      <c r="GG1265"/>
      <c r="GH1265"/>
      <c r="GI1265"/>
      <c r="GJ1265"/>
      <c r="GK1265"/>
      <c r="GL1265"/>
      <c r="GM1265"/>
      <c r="GN1265"/>
      <c r="GO1265"/>
      <c r="GP1265"/>
      <c r="GQ1265"/>
      <c r="GR1265"/>
    </row>
    <row r="1266" spans="1:200" x14ac:dyDescent="0.2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c r="AW1266"/>
      <c r="AX1266"/>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c r="EX1266"/>
      <c r="EY1266"/>
      <c r="EZ1266"/>
      <c r="FA1266"/>
      <c r="FB1266"/>
      <c r="FC1266"/>
      <c r="FD1266"/>
      <c r="FE1266"/>
      <c r="FF1266"/>
      <c r="FG1266"/>
      <c r="FH1266"/>
      <c r="FI1266"/>
      <c r="FJ1266"/>
      <c r="FK1266"/>
      <c r="FL1266"/>
      <c r="FM1266"/>
      <c r="FN1266"/>
      <c r="FO1266"/>
      <c r="FP1266"/>
      <c r="FQ1266"/>
      <c r="FR1266"/>
      <c r="FS1266"/>
      <c r="FT1266"/>
      <c r="FU1266"/>
      <c r="FV1266"/>
      <c r="FW1266"/>
      <c r="FX1266"/>
      <c r="FY1266"/>
      <c r="FZ1266"/>
      <c r="GA1266"/>
      <c r="GB1266"/>
      <c r="GC1266"/>
      <c r="GD1266"/>
      <c r="GE1266"/>
      <c r="GF1266"/>
      <c r="GG1266"/>
      <c r="GH1266"/>
      <c r="GI1266"/>
      <c r="GJ1266"/>
      <c r="GK1266"/>
      <c r="GL1266"/>
      <c r="GM1266"/>
      <c r="GN1266"/>
      <c r="GO1266"/>
      <c r="GP1266"/>
      <c r="GQ1266"/>
      <c r="GR1266"/>
    </row>
    <row r="1267" spans="1:200" x14ac:dyDescent="0.2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c r="AX1267"/>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c r="FC1267"/>
      <c r="FD1267"/>
      <c r="FE1267"/>
      <c r="FF1267"/>
      <c r="FG1267"/>
      <c r="FH1267"/>
      <c r="FI1267"/>
      <c r="FJ1267"/>
      <c r="FK1267"/>
      <c r="FL1267"/>
      <c r="FM1267"/>
      <c r="FN1267"/>
      <c r="FO1267"/>
      <c r="FP1267"/>
      <c r="FQ1267"/>
      <c r="FR1267"/>
      <c r="FS1267"/>
      <c r="FT1267"/>
      <c r="FU1267"/>
      <c r="FV1267"/>
      <c r="FW1267"/>
      <c r="FX1267"/>
      <c r="FY1267"/>
      <c r="FZ1267"/>
      <c r="GA1267"/>
      <c r="GB1267"/>
      <c r="GC1267"/>
      <c r="GD1267"/>
      <c r="GE1267"/>
      <c r="GF1267"/>
      <c r="GG1267"/>
      <c r="GH1267"/>
      <c r="GI1267"/>
      <c r="GJ1267"/>
      <c r="GK1267"/>
      <c r="GL1267"/>
      <c r="GM1267"/>
      <c r="GN1267"/>
      <c r="GO1267"/>
      <c r="GP1267"/>
      <c r="GQ1267"/>
      <c r="GR1267"/>
    </row>
    <row r="1268" spans="1:200" x14ac:dyDescent="0.2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c r="AX1268"/>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c r="EU1268"/>
      <c r="EV1268"/>
      <c r="EW1268"/>
      <c r="EX1268"/>
      <c r="EY1268"/>
      <c r="EZ1268"/>
      <c r="FA1268"/>
      <c r="FB1268"/>
      <c r="FC1268"/>
      <c r="FD1268"/>
      <c r="FE1268"/>
      <c r="FF1268"/>
      <c r="FG1268"/>
      <c r="FH1268"/>
      <c r="FI1268"/>
      <c r="FJ1268"/>
      <c r="FK1268"/>
      <c r="FL1268"/>
      <c r="FM1268"/>
      <c r="FN1268"/>
      <c r="FO1268"/>
      <c r="FP1268"/>
      <c r="FQ1268"/>
      <c r="FR1268"/>
      <c r="FS1268"/>
      <c r="FT1268"/>
      <c r="FU1268"/>
      <c r="FV1268"/>
      <c r="FW1268"/>
      <c r="FX1268"/>
      <c r="FY1268"/>
      <c r="FZ1268"/>
      <c r="GA1268"/>
      <c r="GB1268"/>
      <c r="GC1268"/>
      <c r="GD1268"/>
      <c r="GE1268"/>
      <c r="GF1268"/>
      <c r="GG1268"/>
      <c r="GH1268"/>
      <c r="GI1268"/>
      <c r="GJ1268"/>
      <c r="GK1268"/>
      <c r="GL1268"/>
      <c r="GM1268"/>
      <c r="GN1268"/>
      <c r="GO1268"/>
      <c r="GP1268"/>
      <c r="GQ1268"/>
      <c r="GR1268"/>
    </row>
    <row r="1269" spans="1:200" x14ac:dyDescent="0.2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c r="AX1269"/>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c r="EX1269"/>
      <c r="EY1269"/>
      <c r="EZ1269"/>
      <c r="FA1269"/>
      <c r="FB1269"/>
      <c r="FC1269"/>
      <c r="FD1269"/>
      <c r="FE1269"/>
      <c r="FF1269"/>
      <c r="FG1269"/>
      <c r="FH1269"/>
      <c r="FI1269"/>
      <c r="FJ1269"/>
      <c r="FK1269"/>
      <c r="FL1269"/>
      <c r="FM1269"/>
      <c r="FN1269"/>
      <c r="FO1269"/>
      <c r="FP1269"/>
      <c r="FQ1269"/>
      <c r="FR1269"/>
      <c r="FS1269"/>
      <c r="FT1269"/>
      <c r="FU1269"/>
      <c r="FV1269"/>
      <c r="FW1269"/>
      <c r="FX1269"/>
      <c r="FY1269"/>
      <c r="FZ1269"/>
      <c r="GA1269"/>
      <c r="GB1269"/>
      <c r="GC1269"/>
      <c r="GD1269"/>
      <c r="GE1269"/>
      <c r="GF1269"/>
      <c r="GG1269"/>
      <c r="GH1269"/>
      <c r="GI1269"/>
      <c r="GJ1269"/>
      <c r="GK1269"/>
      <c r="GL1269"/>
      <c r="GM1269"/>
      <c r="GN1269"/>
      <c r="GO1269"/>
      <c r="GP1269"/>
      <c r="GQ1269"/>
      <c r="GR1269"/>
    </row>
    <row r="1270" spans="1:200" x14ac:dyDescent="0.2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c r="FN1270"/>
      <c r="FO1270"/>
      <c r="FP1270"/>
      <c r="FQ1270"/>
      <c r="FR1270"/>
      <c r="FS1270"/>
      <c r="FT1270"/>
      <c r="FU1270"/>
      <c r="FV1270"/>
      <c r="FW1270"/>
      <c r="FX1270"/>
      <c r="FY1270"/>
      <c r="FZ1270"/>
      <c r="GA1270"/>
      <c r="GB1270"/>
      <c r="GC1270"/>
      <c r="GD1270"/>
      <c r="GE1270"/>
      <c r="GF1270"/>
      <c r="GG1270"/>
      <c r="GH1270"/>
      <c r="GI1270"/>
      <c r="GJ1270"/>
      <c r="GK1270"/>
      <c r="GL1270"/>
      <c r="GM1270"/>
      <c r="GN1270"/>
      <c r="GO1270"/>
      <c r="GP1270"/>
      <c r="GQ1270"/>
      <c r="GR1270"/>
    </row>
    <row r="1271" spans="1:200" x14ac:dyDescent="0.2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c r="FS1271"/>
      <c r="FT1271"/>
      <c r="FU1271"/>
      <c r="FV1271"/>
      <c r="FW1271"/>
      <c r="FX1271"/>
      <c r="FY1271"/>
      <c r="FZ1271"/>
      <c r="GA1271"/>
      <c r="GB1271"/>
      <c r="GC1271"/>
      <c r="GD1271"/>
      <c r="GE1271"/>
      <c r="GF1271"/>
      <c r="GG1271"/>
      <c r="GH1271"/>
      <c r="GI1271"/>
      <c r="GJ1271"/>
      <c r="GK1271"/>
      <c r="GL1271"/>
      <c r="GM1271"/>
      <c r="GN1271"/>
      <c r="GO1271"/>
      <c r="GP1271"/>
      <c r="GQ1271"/>
      <c r="GR1271"/>
    </row>
    <row r="1272" spans="1:200" x14ac:dyDescent="0.2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c r="FN1272"/>
      <c r="FO1272"/>
      <c r="FP1272"/>
      <c r="FQ1272"/>
      <c r="FR1272"/>
      <c r="FS1272"/>
      <c r="FT1272"/>
      <c r="FU1272"/>
      <c r="FV1272"/>
      <c r="FW1272"/>
      <c r="FX1272"/>
      <c r="FY1272"/>
      <c r="FZ1272"/>
      <c r="GA1272"/>
      <c r="GB1272"/>
      <c r="GC1272"/>
      <c r="GD1272"/>
      <c r="GE1272"/>
      <c r="GF1272"/>
      <c r="GG1272"/>
      <c r="GH1272"/>
      <c r="GI1272"/>
      <c r="GJ1272"/>
      <c r="GK1272"/>
      <c r="GL1272"/>
      <c r="GM1272"/>
      <c r="GN1272"/>
      <c r="GO1272"/>
      <c r="GP1272"/>
      <c r="GQ1272"/>
      <c r="GR1272"/>
    </row>
    <row r="1273" spans="1:200" x14ac:dyDescent="0.2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c r="FC1273"/>
      <c r="FD1273"/>
      <c r="FE1273"/>
      <c r="FF1273"/>
      <c r="FG1273"/>
      <c r="FH1273"/>
      <c r="FI1273"/>
      <c r="FJ1273"/>
      <c r="FK1273"/>
      <c r="FL1273"/>
      <c r="FM1273"/>
      <c r="FN1273"/>
      <c r="FO1273"/>
      <c r="FP1273"/>
      <c r="FQ1273"/>
      <c r="FR1273"/>
      <c r="FS1273"/>
      <c r="FT1273"/>
      <c r="FU1273"/>
      <c r="FV1273"/>
      <c r="FW1273"/>
      <c r="FX1273"/>
      <c r="FY1273"/>
      <c r="FZ1273"/>
      <c r="GA1273"/>
      <c r="GB1273"/>
      <c r="GC1273"/>
      <c r="GD1273"/>
      <c r="GE1273"/>
      <c r="GF1273"/>
      <c r="GG1273"/>
      <c r="GH1273"/>
      <c r="GI1273"/>
      <c r="GJ1273"/>
      <c r="GK1273"/>
      <c r="GL1273"/>
      <c r="GM1273"/>
      <c r="GN1273"/>
      <c r="GO1273"/>
      <c r="GP1273"/>
      <c r="GQ1273"/>
      <c r="GR1273"/>
    </row>
    <row r="1274" spans="1:200" x14ac:dyDescent="0.2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c r="EX1274"/>
      <c r="EY1274"/>
      <c r="EZ1274"/>
      <c r="FA1274"/>
      <c r="FB1274"/>
      <c r="FC1274"/>
      <c r="FD1274"/>
      <c r="FE1274"/>
      <c r="FF1274"/>
      <c r="FG1274"/>
      <c r="FH1274"/>
      <c r="FI1274"/>
      <c r="FJ1274"/>
      <c r="FK1274"/>
      <c r="FL1274"/>
      <c r="FM1274"/>
      <c r="FN1274"/>
      <c r="FO1274"/>
      <c r="FP1274"/>
      <c r="FQ1274"/>
      <c r="FR1274"/>
      <c r="FS1274"/>
      <c r="FT1274"/>
      <c r="FU1274"/>
      <c r="FV1274"/>
      <c r="FW1274"/>
      <c r="FX1274"/>
      <c r="FY1274"/>
      <c r="FZ1274"/>
      <c r="GA1274"/>
      <c r="GB1274"/>
      <c r="GC1274"/>
      <c r="GD1274"/>
      <c r="GE1274"/>
      <c r="GF1274"/>
      <c r="GG1274"/>
      <c r="GH1274"/>
      <c r="GI1274"/>
      <c r="GJ1274"/>
      <c r="GK1274"/>
      <c r="GL1274"/>
      <c r="GM1274"/>
      <c r="GN1274"/>
      <c r="GO1274"/>
      <c r="GP1274"/>
      <c r="GQ1274"/>
      <c r="GR1274"/>
    </row>
    <row r="1275" spans="1:200" x14ac:dyDescent="0.2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c r="FC1275"/>
      <c r="FD1275"/>
      <c r="FE1275"/>
      <c r="FF1275"/>
      <c r="FG1275"/>
      <c r="FH1275"/>
      <c r="FI1275"/>
      <c r="FJ1275"/>
      <c r="FK1275"/>
      <c r="FL1275"/>
      <c r="FM1275"/>
      <c r="FN1275"/>
      <c r="FO1275"/>
      <c r="FP1275"/>
      <c r="FQ1275"/>
      <c r="FR1275"/>
      <c r="FS1275"/>
      <c r="FT1275"/>
      <c r="FU1275"/>
      <c r="FV1275"/>
      <c r="FW1275"/>
      <c r="FX1275"/>
      <c r="FY1275"/>
      <c r="FZ1275"/>
      <c r="GA1275"/>
      <c r="GB1275"/>
      <c r="GC1275"/>
      <c r="GD1275"/>
      <c r="GE1275"/>
      <c r="GF1275"/>
      <c r="GG1275"/>
      <c r="GH1275"/>
      <c r="GI1275"/>
      <c r="GJ1275"/>
      <c r="GK1275"/>
      <c r="GL1275"/>
      <c r="GM1275"/>
      <c r="GN1275"/>
      <c r="GO1275"/>
      <c r="GP1275"/>
      <c r="GQ1275"/>
      <c r="GR1275"/>
    </row>
    <row r="1276" spans="1:200" x14ac:dyDescent="0.2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c r="FC1276"/>
      <c r="FD1276"/>
      <c r="FE1276"/>
      <c r="FF1276"/>
      <c r="FG1276"/>
      <c r="FH1276"/>
      <c r="FI1276"/>
      <c r="FJ1276"/>
      <c r="FK1276"/>
      <c r="FL1276"/>
      <c r="FM1276"/>
      <c r="FN1276"/>
      <c r="FO1276"/>
      <c r="FP1276"/>
      <c r="FQ1276"/>
      <c r="FR1276"/>
      <c r="FS1276"/>
      <c r="FT1276"/>
      <c r="FU1276"/>
      <c r="FV1276"/>
      <c r="FW1276"/>
      <c r="FX1276"/>
      <c r="FY1276"/>
      <c r="FZ1276"/>
      <c r="GA1276"/>
      <c r="GB1276"/>
      <c r="GC1276"/>
      <c r="GD1276"/>
      <c r="GE1276"/>
      <c r="GF1276"/>
      <c r="GG1276"/>
      <c r="GH1276"/>
      <c r="GI1276"/>
      <c r="GJ1276"/>
      <c r="GK1276"/>
      <c r="GL1276"/>
      <c r="GM1276"/>
      <c r="GN1276"/>
      <c r="GO1276"/>
      <c r="GP1276"/>
      <c r="GQ1276"/>
      <c r="GR1276"/>
    </row>
    <row r="1277" spans="1:200" x14ac:dyDescent="0.2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c r="FN1277"/>
      <c r="FO1277"/>
      <c r="FP1277"/>
      <c r="FQ1277"/>
      <c r="FR1277"/>
      <c r="FS1277"/>
      <c r="FT1277"/>
      <c r="FU1277"/>
      <c r="FV1277"/>
      <c r="FW1277"/>
      <c r="FX1277"/>
      <c r="FY1277"/>
      <c r="FZ1277"/>
      <c r="GA1277"/>
      <c r="GB1277"/>
      <c r="GC1277"/>
      <c r="GD1277"/>
      <c r="GE1277"/>
      <c r="GF1277"/>
      <c r="GG1277"/>
      <c r="GH1277"/>
      <c r="GI1277"/>
      <c r="GJ1277"/>
      <c r="GK1277"/>
      <c r="GL1277"/>
      <c r="GM1277"/>
      <c r="GN1277"/>
      <c r="GO1277"/>
      <c r="GP1277"/>
      <c r="GQ1277"/>
      <c r="GR1277"/>
    </row>
    <row r="1278" spans="1:200" x14ac:dyDescent="0.2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c r="FN1278"/>
      <c r="FO1278"/>
      <c r="FP1278"/>
      <c r="FQ1278"/>
      <c r="FR1278"/>
      <c r="FS1278"/>
      <c r="FT1278"/>
      <c r="FU1278"/>
      <c r="FV1278"/>
      <c r="FW1278"/>
      <c r="FX1278"/>
      <c r="FY1278"/>
      <c r="FZ1278"/>
      <c r="GA1278"/>
      <c r="GB1278"/>
      <c r="GC1278"/>
      <c r="GD1278"/>
      <c r="GE1278"/>
      <c r="GF1278"/>
      <c r="GG1278"/>
      <c r="GH1278"/>
      <c r="GI1278"/>
      <c r="GJ1278"/>
      <c r="GK1278"/>
      <c r="GL1278"/>
      <c r="GM1278"/>
      <c r="GN1278"/>
      <c r="GO1278"/>
      <c r="GP1278"/>
      <c r="GQ1278"/>
      <c r="GR1278"/>
    </row>
    <row r="1279" spans="1:200" x14ac:dyDescent="0.2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c r="FC1279"/>
      <c r="FD1279"/>
      <c r="FE1279"/>
      <c r="FF1279"/>
      <c r="FG1279"/>
      <c r="FH1279"/>
      <c r="FI1279"/>
      <c r="FJ1279"/>
      <c r="FK1279"/>
      <c r="FL1279"/>
      <c r="FM1279"/>
      <c r="FN1279"/>
      <c r="FO1279"/>
      <c r="FP1279"/>
      <c r="FQ1279"/>
      <c r="FR1279"/>
      <c r="FS1279"/>
      <c r="FT1279"/>
      <c r="FU1279"/>
      <c r="FV1279"/>
      <c r="FW1279"/>
      <c r="FX1279"/>
      <c r="FY1279"/>
      <c r="FZ1279"/>
      <c r="GA1279"/>
      <c r="GB1279"/>
      <c r="GC1279"/>
      <c r="GD1279"/>
      <c r="GE1279"/>
      <c r="GF1279"/>
      <c r="GG1279"/>
      <c r="GH1279"/>
      <c r="GI1279"/>
      <c r="GJ1279"/>
      <c r="GK1279"/>
      <c r="GL1279"/>
      <c r="GM1279"/>
      <c r="GN1279"/>
      <c r="GO1279"/>
      <c r="GP1279"/>
      <c r="GQ1279"/>
      <c r="GR1279"/>
    </row>
    <row r="1280" spans="1:200" x14ac:dyDescent="0.2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c r="FC1280"/>
      <c r="FD1280"/>
      <c r="FE1280"/>
      <c r="FF1280"/>
      <c r="FG1280"/>
      <c r="FH1280"/>
      <c r="FI1280"/>
      <c r="FJ1280"/>
      <c r="FK1280"/>
      <c r="FL1280"/>
      <c r="FM1280"/>
      <c r="FN1280"/>
      <c r="FO1280"/>
      <c r="FP1280"/>
      <c r="FQ1280"/>
      <c r="FR1280"/>
      <c r="FS1280"/>
      <c r="FT1280"/>
      <c r="FU1280"/>
      <c r="FV1280"/>
      <c r="FW1280"/>
      <c r="FX1280"/>
      <c r="FY1280"/>
      <c r="FZ1280"/>
      <c r="GA1280"/>
      <c r="GB1280"/>
      <c r="GC1280"/>
      <c r="GD1280"/>
      <c r="GE1280"/>
      <c r="GF1280"/>
      <c r="GG1280"/>
      <c r="GH1280"/>
      <c r="GI1280"/>
      <c r="GJ1280"/>
      <c r="GK1280"/>
      <c r="GL1280"/>
      <c r="GM1280"/>
      <c r="GN1280"/>
      <c r="GO1280"/>
      <c r="GP1280"/>
      <c r="GQ1280"/>
      <c r="GR1280"/>
    </row>
    <row r="1281" spans="1:200" x14ac:dyDescent="0.2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c r="FS1281"/>
      <c r="FT1281"/>
      <c r="FU1281"/>
      <c r="FV1281"/>
      <c r="FW1281"/>
      <c r="FX1281"/>
      <c r="FY1281"/>
      <c r="FZ1281"/>
      <c r="GA1281"/>
      <c r="GB1281"/>
      <c r="GC1281"/>
      <c r="GD1281"/>
      <c r="GE1281"/>
      <c r="GF1281"/>
      <c r="GG1281"/>
      <c r="GH1281"/>
      <c r="GI1281"/>
      <c r="GJ1281"/>
      <c r="GK1281"/>
      <c r="GL1281"/>
      <c r="GM1281"/>
      <c r="GN1281"/>
      <c r="GO1281"/>
      <c r="GP1281"/>
      <c r="GQ1281"/>
      <c r="GR1281"/>
    </row>
    <row r="1282" spans="1:200" x14ac:dyDescent="0.2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c r="FS1282"/>
      <c r="FT1282"/>
      <c r="FU1282"/>
      <c r="FV1282"/>
      <c r="FW1282"/>
      <c r="FX1282"/>
      <c r="FY1282"/>
      <c r="FZ1282"/>
      <c r="GA1282"/>
      <c r="GB1282"/>
      <c r="GC1282"/>
      <c r="GD1282"/>
      <c r="GE1282"/>
      <c r="GF1282"/>
      <c r="GG1282"/>
      <c r="GH1282"/>
      <c r="GI1282"/>
      <c r="GJ1282"/>
      <c r="GK1282"/>
      <c r="GL1282"/>
      <c r="GM1282"/>
      <c r="GN1282"/>
      <c r="GO1282"/>
      <c r="GP1282"/>
      <c r="GQ1282"/>
      <c r="GR1282"/>
    </row>
    <row r="1283" spans="1:200" x14ac:dyDescent="0.2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c r="FS1283"/>
      <c r="FT1283"/>
      <c r="FU1283"/>
      <c r="FV1283"/>
      <c r="FW1283"/>
      <c r="FX1283"/>
      <c r="FY1283"/>
      <c r="FZ1283"/>
      <c r="GA1283"/>
      <c r="GB1283"/>
      <c r="GC1283"/>
      <c r="GD1283"/>
      <c r="GE1283"/>
      <c r="GF1283"/>
      <c r="GG1283"/>
      <c r="GH1283"/>
      <c r="GI1283"/>
      <c r="GJ1283"/>
      <c r="GK1283"/>
      <c r="GL1283"/>
      <c r="GM1283"/>
      <c r="GN1283"/>
      <c r="GO1283"/>
      <c r="GP1283"/>
      <c r="GQ1283"/>
      <c r="GR1283"/>
    </row>
    <row r="1284" spans="1:200" x14ac:dyDescent="0.2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c r="GG1284"/>
      <c r="GH1284"/>
      <c r="GI1284"/>
      <c r="GJ1284"/>
      <c r="GK1284"/>
      <c r="GL1284"/>
      <c r="GM1284"/>
      <c r="GN1284"/>
      <c r="GO1284"/>
      <c r="GP1284"/>
      <c r="GQ1284"/>
      <c r="GR1284"/>
    </row>
    <row r="1285" spans="1:200" x14ac:dyDescent="0.2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c r="GG1285"/>
      <c r="GH1285"/>
      <c r="GI1285"/>
      <c r="GJ1285"/>
      <c r="GK1285"/>
      <c r="GL1285"/>
      <c r="GM1285"/>
      <c r="GN1285"/>
      <c r="GO1285"/>
      <c r="GP1285"/>
      <c r="GQ1285"/>
      <c r="GR1285"/>
    </row>
    <row r="1286" spans="1:200" x14ac:dyDescent="0.2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c r="GG1286"/>
      <c r="GH1286"/>
      <c r="GI1286"/>
      <c r="GJ1286"/>
      <c r="GK1286"/>
      <c r="GL1286"/>
      <c r="GM1286"/>
      <c r="GN1286"/>
      <c r="GO1286"/>
      <c r="GP1286"/>
      <c r="GQ1286"/>
      <c r="GR1286"/>
    </row>
    <row r="1287" spans="1:200" x14ac:dyDescent="0.2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c r="FC1287"/>
      <c r="FD1287"/>
      <c r="FE1287"/>
      <c r="FF1287"/>
      <c r="FG1287"/>
      <c r="FH1287"/>
      <c r="FI1287"/>
      <c r="FJ1287"/>
      <c r="FK1287"/>
      <c r="FL1287"/>
      <c r="FM1287"/>
      <c r="FN1287"/>
      <c r="FO1287"/>
      <c r="FP1287"/>
      <c r="FQ1287"/>
      <c r="FR1287"/>
      <c r="FS1287"/>
      <c r="FT1287"/>
      <c r="FU1287"/>
      <c r="FV1287"/>
      <c r="FW1287"/>
      <c r="FX1287"/>
      <c r="FY1287"/>
      <c r="FZ1287"/>
      <c r="GA1287"/>
      <c r="GB1287"/>
      <c r="GC1287"/>
      <c r="GD1287"/>
      <c r="GE1287"/>
      <c r="GF1287"/>
      <c r="GG1287"/>
      <c r="GH1287"/>
      <c r="GI1287"/>
      <c r="GJ1287"/>
      <c r="GK1287"/>
      <c r="GL1287"/>
      <c r="GM1287"/>
      <c r="GN1287"/>
      <c r="GO1287"/>
      <c r="GP1287"/>
      <c r="GQ1287"/>
      <c r="GR1287"/>
    </row>
    <row r="1288" spans="1:200" x14ac:dyDescent="0.2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c r="FS1288"/>
      <c r="FT1288"/>
      <c r="FU1288"/>
      <c r="FV1288"/>
      <c r="FW1288"/>
      <c r="FX1288"/>
      <c r="FY1288"/>
      <c r="FZ1288"/>
      <c r="GA1288"/>
      <c r="GB1288"/>
      <c r="GC1288"/>
      <c r="GD1288"/>
      <c r="GE1288"/>
      <c r="GF1288"/>
      <c r="GG1288"/>
      <c r="GH1288"/>
      <c r="GI1288"/>
      <c r="GJ1288"/>
      <c r="GK1288"/>
      <c r="GL1288"/>
      <c r="GM1288"/>
      <c r="GN1288"/>
      <c r="GO1288"/>
      <c r="GP1288"/>
      <c r="GQ1288"/>
      <c r="GR1288"/>
    </row>
    <row r="1289" spans="1:200" x14ac:dyDescent="0.2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c r="FS1289"/>
      <c r="FT1289"/>
      <c r="FU1289"/>
      <c r="FV1289"/>
      <c r="FW1289"/>
      <c r="FX1289"/>
      <c r="FY1289"/>
      <c r="FZ1289"/>
      <c r="GA1289"/>
      <c r="GB1289"/>
      <c r="GC1289"/>
      <c r="GD1289"/>
      <c r="GE1289"/>
      <c r="GF1289"/>
      <c r="GG1289"/>
      <c r="GH1289"/>
      <c r="GI1289"/>
      <c r="GJ1289"/>
      <c r="GK1289"/>
      <c r="GL1289"/>
      <c r="GM1289"/>
      <c r="GN1289"/>
      <c r="GO1289"/>
      <c r="GP1289"/>
      <c r="GQ1289"/>
      <c r="GR1289"/>
    </row>
    <row r="1290" spans="1:200" x14ac:dyDescent="0.2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c r="FC1290"/>
      <c r="FD1290"/>
      <c r="FE1290"/>
      <c r="FF1290"/>
      <c r="FG1290"/>
      <c r="FH1290"/>
      <c r="FI1290"/>
      <c r="FJ1290"/>
      <c r="FK1290"/>
      <c r="FL1290"/>
      <c r="FM1290"/>
      <c r="FN1290"/>
      <c r="FO1290"/>
      <c r="FP1290"/>
      <c r="FQ1290"/>
      <c r="FR1290"/>
      <c r="FS1290"/>
      <c r="FT1290"/>
      <c r="FU1290"/>
      <c r="FV1290"/>
      <c r="FW1290"/>
      <c r="FX1290"/>
      <c r="FY1290"/>
      <c r="FZ1290"/>
      <c r="GA1290"/>
      <c r="GB1290"/>
      <c r="GC1290"/>
      <c r="GD1290"/>
      <c r="GE1290"/>
      <c r="GF1290"/>
      <c r="GG1290"/>
      <c r="GH1290"/>
      <c r="GI1290"/>
      <c r="GJ1290"/>
      <c r="GK1290"/>
      <c r="GL1290"/>
      <c r="GM1290"/>
      <c r="GN1290"/>
      <c r="GO1290"/>
      <c r="GP1290"/>
      <c r="GQ1290"/>
      <c r="GR1290"/>
    </row>
    <row r="1291" spans="1:200" x14ac:dyDescent="0.2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c r="FC1291"/>
      <c r="FD1291"/>
      <c r="FE1291"/>
      <c r="FF1291"/>
      <c r="FG1291"/>
      <c r="FH1291"/>
      <c r="FI1291"/>
      <c r="FJ1291"/>
      <c r="FK1291"/>
      <c r="FL1291"/>
      <c r="FM1291"/>
      <c r="FN1291"/>
      <c r="FO1291"/>
      <c r="FP1291"/>
      <c r="FQ1291"/>
      <c r="FR1291"/>
      <c r="FS1291"/>
      <c r="FT1291"/>
      <c r="FU1291"/>
      <c r="FV1291"/>
      <c r="FW1291"/>
      <c r="FX1291"/>
      <c r="FY1291"/>
      <c r="FZ1291"/>
      <c r="GA1291"/>
      <c r="GB1291"/>
      <c r="GC1291"/>
      <c r="GD1291"/>
      <c r="GE1291"/>
      <c r="GF1291"/>
      <c r="GG1291"/>
      <c r="GH1291"/>
      <c r="GI1291"/>
      <c r="GJ1291"/>
      <c r="GK1291"/>
      <c r="GL1291"/>
      <c r="GM1291"/>
      <c r="GN1291"/>
      <c r="GO1291"/>
      <c r="GP1291"/>
      <c r="GQ1291"/>
      <c r="GR1291"/>
    </row>
    <row r="1292" spans="1:200" x14ac:dyDescent="0.2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c r="GG1292"/>
      <c r="GH1292"/>
      <c r="GI1292"/>
      <c r="GJ1292"/>
      <c r="GK1292"/>
      <c r="GL1292"/>
      <c r="GM1292"/>
      <c r="GN1292"/>
      <c r="GO1292"/>
      <c r="GP1292"/>
      <c r="GQ1292"/>
      <c r="GR1292"/>
    </row>
    <row r="1293" spans="1:200" x14ac:dyDescent="0.2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c r="GG1293"/>
      <c r="GH1293"/>
      <c r="GI1293"/>
      <c r="GJ1293"/>
      <c r="GK1293"/>
      <c r="GL1293"/>
      <c r="GM1293"/>
      <c r="GN1293"/>
      <c r="GO1293"/>
      <c r="GP1293"/>
      <c r="GQ1293"/>
      <c r="GR1293"/>
    </row>
    <row r="1294" spans="1:200" x14ac:dyDescent="0.2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c r="FC1294"/>
      <c r="FD1294"/>
      <c r="FE1294"/>
      <c r="FF1294"/>
      <c r="FG1294"/>
      <c r="FH1294"/>
      <c r="FI1294"/>
      <c r="FJ1294"/>
      <c r="FK1294"/>
      <c r="FL1294"/>
      <c r="FM1294"/>
      <c r="FN1294"/>
      <c r="FO1294"/>
      <c r="FP1294"/>
      <c r="FQ1294"/>
      <c r="FR1294"/>
      <c r="FS1294"/>
      <c r="FT1294"/>
      <c r="FU1294"/>
      <c r="FV1294"/>
      <c r="FW1294"/>
      <c r="FX1294"/>
      <c r="FY1294"/>
      <c r="FZ1294"/>
      <c r="GA1294"/>
      <c r="GB1294"/>
      <c r="GC1294"/>
      <c r="GD1294"/>
      <c r="GE1294"/>
      <c r="GF1294"/>
      <c r="GG1294"/>
      <c r="GH1294"/>
      <c r="GI1294"/>
      <c r="GJ1294"/>
      <c r="GK1294"/>
      <c r="GL1294"/>
      <c r="GM1294"/>
      <c r="GN1294"/>
      <c r="GO1294"/>
      <c r="GP1294"/>
      <c r="GQ1294"/>
      <c r="GR1294"/>
    </row>
    <row r="1295" spans="1:200" x14ac:dyDescent="0.2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c r="FC1295"/>
      <c r="FD1295"/>
      <c r="FE1295"/>
      <c r="FF1295"/>
      <c r="FG1295"/>
      <c r="FH1295"/>
      <c r="FI1295"/>
      <c r="FJ1295"/>
      <c r="FK1295"/>
      <c r="FL1295"/>
      <c r="FM1295"/>
      <c r="FN1295"/>
      <c r="FO1295"/>
      <c r="FP1295"/>
      <c r="FQ1295"/>
      <c r="FR1295"/>
      <c r="FS1295"/>
      <c r="FT1295"/>
      <c r="FU1295"/>
      <c r="FV1295"/>
      <c r="FW1295"/>
      <c r="FX1295"/>
      <c r="FY1295"/>
      <c r="FZ1295"/>
      <c r="GA1295"/>
      <c r="GB1295"/>
      <c r="GC1295"/>
      <c r="GD1295"/>
      <c r="GE1295"/>
      <c r="GF1295"/>
      <c r="GG1295"/>
      <c r="GH1295"/>
      <c r="GI1295"/>
      <c r="GJ1295"/>
      <c r="GK1295"/>
      <c r="GL1295"/>
      <c r="GM1295"/>
      <c r="GN1295"/>
      <c r="GO1295"/>
      <c r="GP1295"/>
      <c r="GQ1295"/>
      <c r="GR1295"/>
    </row>
    <row r="1296" spans="1:200" x14ac:dyDescent="0.2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c r="FN1296"/>
      <c r="FO1296"/>
      <c r="FP1296"/>
      <c r="FQ1296"/>
      <c r="FR1296"/>
      <c r="FS1296"/>
      <c r="FT1296"/>
      <c r="FU1296"/>
      <c r="FV1296"/>
      <c r="FW1296"/>
      <c r="FX1296"/>
      <c r="FY1296"/>
      <c r="FZ1296"/>
      <c r="GA1296"/>
      <c r="GB1296"/>
      <c r="GC1296"/>
      <c r="GD1296"/>
      <c r="GE1296"/>
      <c r="GF1296"/>
      <c r="GG1296"/>
      <c r="GH1296"/>
      <c r="GI1296"/>
      <c r="GJ1296"/>
      <c r="GK1296"/>
      <c r="GL1296"/>
      <c r="GM1296"/>
      <c r="GN1296"/>
      <c r="GO1296"/>
      <c r="GP1296"/>
      <c r="GQ1296"/>
      <c r="GR1296"/>
    </row>
    <row r="1297" spans="1:200" x14ac:dyDescent="0.2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c r="EX1297"/>
      <c r="EY1297"/>
      <c r="EZ1297"/>
      <c r="FA1297"/>
      <c r="FB1297"/>
      <c r="FC1297"/>
      <c r="FD1297"/>
      <c r="FE1297"/>
      <c r="FF1297"/>
      <c r="FG1297"/>
      <c r="FH1297"/>
      <c r="FI1297"/>
      <c r="FJ1297"/>
      <c r="FK1297"/>
      <c r="FL1297"/>
      <c r="FM1297"/>
      <c r="FN1297"/>
      <c r="FO1297"/>
      <c r="FP1297"/>
      <c r="FQ1297"/>
      <c r="FR1297"/>
      <c r="FS1297"/>
      <c r="FT1297"/>
      <c r="FU1297"/>
      <c r="FV1297"/>
      <c r="FW1297"/>
      <c r="FX1297"/>
      <c r="FY1297"/>
      <c r="FZ1297"/>
      <c r="GA1297"/>
      <c r="GB1297"/>
      <c r="GC1297"/>
      <c r="GD1297"/>
      <c r="GE1297"/>
      <c r="GF1297"/>
      <c r="GG1297"/>
      <c r="GH1297"/>
      <c r="GI1297"/>
      <c r="GJ1297"/>
      <c r="GK1297"/>
      <c r="GL1297"/>
      <c r="GM1297"/>
      <c r="GN1297"/>
      <c r="GO1297"/>
      <c r="GP1297"/>
      <c r="GQ1297"/>
      <c r="GR1297"/>
    </row>
    <row r="1298" spans="1:200" x14ac:dyDescent="0.2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c r="FN1298"/>
      <c r="FO1298"/>
      <c r="FP1298"/>
      <c r="FQ1298"/>
      <c r="FR1298"/>
      <c r="FS1298"/>
      <c r="FT1298"/>
      <c r="FU1298"/>
      <c r="FV1298"/>
      <c r="FW1298"/>
      <c r="FX1298"/>
      <c r="FY1298"/>
      <c r="FZ1298"/>
      <c r="GA1298"/>
      <c r="GB1298"/>
      <c r="GC1298"/>
      <c r="GD1298"/>
      <c r="GE1298"/>
      <c r="GF1298"/>
      <c r="GG1298"/>
      <c r="GH1298"/>
      <c r="GI1298"/>
      <c r="GJ1298"/>
      <c r="GK1298"/>
      <c r="GL1298"/>
      <c r="GM1298"/>
      <c r="GN1298"/>
      <c r="GO1298"/>
      <c r="GP1298"/>
      <c r="GQ1298"/>
      <c r="GR1298"/>
    </row>
    <row r="1299" spans="1:200" x14ac:dyDescent="0.2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c r="FN1299"/>
      <c r="FO1299"/>
      <c r="FP1299"/>
      <c r="FQ1299"/>
      <c r="FR1299"/>
      <c r="FS1299"/>
      <c r="FT1299"/>
      <c r="FU1299"/>
      <c r="FV1299"/>
      <c r="FW1299"/>
      <c r="FX1299"/>
      <c r="FY1299"/>
      <c r="FZ1299"/>
      <c r="GA1299"/>
      <c r="GB1299"/>
      <c r="GC1299"/>
      <c r="GD1299"/>
      <c r="GE1299"/>
      <c r="GF1299"/>
      <c r="GG1299"/>
      <c r="GH1299"/>
      <c r="GI1299"/>
      <c r="GJ1299"/>
      <c r="GK1299"/>
      <c r="GL1299"/>
      <c r="GM1299"/>
      <c r="GN1299"/>
      <c r="GO1299"/>
      <c r="GP1299"/>
      <c r="GQ1299"/>
      <c r="GR1299"/>
    </row>
    <row r="1300" spans="1:200" x14ac:dyDescent="0.2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c r="FC1300"/>
      <c r="FD1300"/>
      <c r="FE1300"/>
      <c r="FF1300"/>
      <c r="FG1300"/>
      <c r="FH1300"/>
      <c r="FI1300"/>
      <c r="FJ1300"/>
      <c r="FK1300"/>
      <c r="FL1300"/>
      <c r="FM1300"/>
      <c r="FN1300"/>
      <c r="FO1300"/>
      <c r="FP1300"/>
      <c r="FQ1300"/>
      <c r="FR1300"/>
      <c r="FS1300"/>
      <c r="FT1300"/>
      <c r="FU1300"/>
      <c r="FV1300"/>
      <c r="FW1300"/>
      <c r="FX1300"/>
      <c r="FY1300"/>
      <c r="FZ1300"/>
      <c r="GA1300"/>
      <c r="GB1300"/>
      <c r="GC1300"/>
      <c r="GD1300"/>
      <c r="GE1300"/>
      <c r="GF1300"/>
      <c r="GG1300"/>
      <c r="GH1300"/>
      <c r="GI1300"/>
      <c r="GJ1300"/>
      <c r="GK1300"/>
      <c r="GL1300"/>
      <c r="GM1300"/>
      <c r="GN1300"/>
      <c r="GO1300"/>
      <c r="GP1300"/>
      <c r="GQ1300"/>
      <c r="GR1300"/>
    </row>
    <row r="1301" spans="1:200" x14ac:dyDescent="0.2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c r="FC1301"/>
      <c r="FD1301"/>
      <c r="FE1301"/>
      <c r="FF1301"/>
      <c r="FG1301"/>
      <c r="FH1301"/>
      <c r="FI1301"/>
      <c r="FJ1301"/>
      <c r="FK1301"/>
      <c r="FL1301"/>
      <c r="FM1301"/>
      <c r="FN1301"/>
      <c r="FO1301"/>
      <c r="FP1301"/>
      <c r="FQ1301"/>
      <c r="FR1301"/>
      <c r="FS1301"/>
      <c r="FT1301"/>
      <c r="FU1301"/>
      <c r="FV1301"/>
      <c r="FW1301"/>
      <c r="FX1301"/>
      <c r="FY1301"/>
      <c r="FZ1301"/>
      <c r="GA1301"/>
      <c r="GB1301"/>
      <c r="GC1301"/>
      <c r="GD1301"/>
      <c r="GE1301"/>
      <c r="GF1301"/>
      <c r="GG1301"/>
      <c r="GH1301"/>
      <c r="GI1301"/>
      <c r="GJ1301"/>
      <c r="GK1301"/>
      <c r="GL1301"/>
      <c r="GM1301"/>
      <c r="GN1301"/>
      <c r="GO1301"/>
      <c r="GP1301"/>
      <c r="GQ1301"/>
      <c r="GR1301"/>
    </row>
    <row r="1302" spans="1:200" x14ac:dyDescent="0.2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c r="GI1302"/>
      <c r="GJ1302"/>
      <c r="GK1302"/>
      <c r="GL1302"/>
      <c r="GM1302"/>
      <c r="GN1302"/>
      <c r="GO1302"/>
      <c r="GP1302"/>
      <c r="GQ1302"/>
      <c r="GR1302"/>
    </row>
    <row r="1303" spans="1:200" x14ac:dyDescent="0.2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row>
    <row r="1304" spans="1:200" x14ac:dyDescent="0.2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c r="GG1304"/>
      <c r="GH1304"/>
      <c r="GI1304"/>
      <c r="GJ1304"/>
      <c r="GK1304"/>
      <c r="GL1304"/>
      <c r="GM1304"/>
      <c r="GN1304"/>
      <c r="GO1304"/>
      <c r="GP1304"/>
      <c r="GQ1304"/>
      <c r="GR1304"/>
    </row>
    <row r="1305" spans="1:200" x14ac:dyDescent="0.2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c r="EX1305"/>
      <c r="EY1305"/>
      <c r="EZ1305"/>
      <c r="FA1305"/>
      <c r="FB1305"/>
      <c r="FC1305"/>
      <c r="FD1305"/>
      <c r="FE1305"/>
      <c r="FF1305"/>
      <c r="FG1305"/>
      <c r="FH1305"/>
      <c r="FI1305"/>
      <c r="FJ1305"/>
      <c r="FK1305"/>
      <c r="FL1305"/>
      <c r="FM1305"/>
      <c r="FN1305"/>
      <c r="FO1305"/>
      <c r="FP1305"/>
      <c r="FQ1305"/>
      <c r="FR1305"/>
      <c r="FS1305"/>
      <c r="FT1305"/>
      <c r="FU1305"/>
      <c r="FV1305"/>
      <c r="FW1305"/>
      <c r="FX1305"/>
      <c r="FY1305"/>
      <c r="FZ1305"/>
      <c r="GA1305"/>
      <c r="GB1305"/>
      <c r="GC1305"/>
      <c r="GD1305"/>
      <c r="GE1305"/>
      <c r="GF1305"/>
      <c r="GG1305"/>
      <c r="GH1305"/>
      <c r="GI1305"/>
      <c r="GJ1305"/>
      <c r="GK1305"/>
      <c r="GL1305"/>
      <c r="GM1305"/>
      <c r="GN1305"/>
      <c r="GO1305"/>
      <c r="GP1305"/>
      <c r="GQ1305"/>
      <c r="GR1305"/>
    </row>
    <row r="1306" spans="1:200" x14ac:dyDescent="0.2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c r="EX1306"/>
      <c r="EY1306"/>
      <c r="EZ1306"/>
      <c r="FA1306"/>
      <c r="FB1306"/>
      <c r="FC1306"/>
      <c r="FD1306"/>
      <c r="FE1306"/>
      <c r="FF1306"/>
      <c r="FG1306"/>
      <c r="FH1306"/>
      <c r="FI1306"/>
      <c r="FJ1306"/>
      <c r="FK1306"/>
      <c r="FL1306"/>
      <c r="FM1306"/>
      <c r="FN1306"/>
      <c r="FO1306"/>
      <c r="FP1306"/>
      <c r="FQ1306"/>
      <c r="FR1306"/>
      <c r="FS1306"/>
      <c r="FT1306"/>
      <c r="FU1306"/>
      <c r="FV1306"/>
      <c r="FW1306"/>
      <c r="FX1306"/>
      <c r="FY1306"/>
      <c r="FZ1306"/>
      <c r="GA1306"/>
      <c r="GB1306"/>
      <c r="GC1306"/>
      <c r="GD1306"/>
      <c r="GE1306"/>
      <c r="GF1306"/>
      <c r="GG1306"/>
      <c r="GH1306"/>
      <c r="GI1306"/>
      <c r="GJ1306"/>
      <c r="GK1306"/>
      <c r="GL1306"/>
      <c r="GM1306"/>
      <c r="GN1306"/>
      <c r="GO1306"/>
      <c r="GP1306"/>
      <c r="GQ1306"/>
      <c r="GR1306"/>
    </row>
    <row r="1307" spans="1:200" x14ac:dyDescent="0.2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c r="FC1307"/>
      <c r="FD1307"/>
      <c r="FE1307"/>
      <c r="FF1307"/>
      <c r="FG1307"/>
      <c r="FH1307"/>
      <c r="FI1307"/>
      <c r="FJ1307"/>
      <c r="FK1307"/>
      <c r="FL1307"/>
      <c r="FM1307"/>
      <c r="FN1307"/>
      <c r="FO1307"/>
      <c r="FP1307"/>
      <c r="FQ1307"/>
      <c r="FR1307"/>
      <c r="FS1307"/>
      <c r="FT1307"/>
      <c r="FU1307"/>
      <c r="FV1307"/>
      <c r="FW1307"/>
      <c r="FX1307"/>
      <c r="FY1307"/>
      <c r="FZ1307"/>
      <c r="GA1307"/>
      <c r="GB1307"/>
      <c r="GC1307"/>
      <c r="GD1307"/>
      <c r="GE1307"/>
      <c r="GF1307"/>
      <c r="GG1307"/>
      <c r="GH1307"/>
      <c r="GI1307"/>
      <c r="GJ1307"/>
      <c r="GK1307"/>
      <c r="GL1307"/>
      <c r="GM1307"/>
      <c r="GN1307"/>
      <c r="GO1307"/>
      <c r="GP1307"/>
      <c r="GQ1307"/>
      <c r="GR1307"/>
    </row>
    <row r="1308" spans="1:200" x14ac:dyDescent="0.2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c r="EX1308"/>
      <c r="EY1308"/>
      <c r="EZ1308"/>
      <c r="FA1308"/>
      <c r="FB1308"/>
      <c r="FC1308"/>
      <c r="FD1308"/>
      <c r="FE1308"/>
      <c r="FF1308"/>
      <c r="FG1308"/>
      <c r="FH1308"/>
      <c r="FI1308"/>
      <c r="FJ1308"/>
      <c r="FK1308"/>
      <c r="FL1308"/>
      <c r="FM1308"/>
      <c r="FN1308"/>
      <c r="FO1308"/>
      <c r="FP1308"/>
      <c r="FQ1308"/>
      <c r="FR1308"/>
      <c r="FS1308"/>
      <c r="FT1308"/>
      <c r="FU1308"/>
      <c r="FV1308"/>
      <c r="FW1308"/>
      <c r="FX1308"/>
      <c r="FY1308"/>
      <c r="FZ1308"/>
      <c r="GA1308"/>
      <c r="GB1308"/>
      <c r="GC1308"/>
      <c r="GD1308"/>
      <c r="GE1308"/>
      <c r="GF1308"/>
      <c r="GG1308"/>
      <c r="GH1308"/>
      <c r="GI1308"/>
      <c r="GJ1308"/>
      <c r="GK1308"/>
      <c r="GL1308"/>
      <c r="GM1308"/>
      <c r="GN1308"/>
      <c r="GO1308"/>
      <c r="GP1308"/>
      <c r="GQ1308"/>
      <c r="GR1308"/>
    </row>
    <row r="1309" spans="1:200" x14ac:dyDescent="0.2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c r="FC1309"/>
      <c r="FD1309"/>
      <c r="FE1309"/>
      <c r="FF1309"/>
      <c r="FG1309"/>
      <c r="FH1309"/>
      <c r="FI1309"/>
      <c r="FJ1309"/>
      <c r="FK1309"/>
      <c r="FL1309"/>
      <c r="FM1309"/>
      <c r="FN1309"/>
      <c r="FO1309"/>
      <c r="FP1309"/>
      <c r="FQ1309"/>
      <c r="FR1309"/>
      <c r="FS1309"/>
      <c r="FT1309"/>
      <c r="FU1309"/>
      <c r="FV1309"/>
      <c r="FW1309"/>
      <c r="FX1309"/>
      <c r="FY1309"/>
      <c r="FZ1309"/>
      <c r="GA1309"/>
      <c r="GB1309"/>
      <c r="GC1309"/>
      <c r="GD1309"/>
      <c r="GE1309"/>
      <c r="GF1309"/>
      <c r="GG1309"/>
      <c r="GH1309"/>
      <c r="GI1309"/>
      <c r="GJ1309"/>
      <c r="GK1309"/>
      <c r="GL1309"/>
      <c r="GM1309"/>
      <c r="GN1309"/>
      <c r="GO1309"/>
      <c r="GP1309"/>
      <c r="GQ1309"/>
      <c r="GR1309"/>
    </row>
    <row r="1310" spans="1:200" x14ac:dyDescent="0.2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c r="EX1310"/>
      <c r="EY1310"/>
      <c r="EZ1310"/>
      <c r="FA1310"/>
      <c r="FB1310"/>
      <c r="FC1310"/>
      <c r="FD1310"/>
      <c r="FE1310"/>
      <c r="FF1310"/>
      <c r="FG1310"/>
      <c r="FH1310"/>
      <c r="FI1310"/>
      <c r="FJ1310"/>
      <c r="FK1310"/>
      <c r="FL1310"/>
      <c r="FM1310"/>
      <c r="FN1310"/>
      <c r="FO1310"/>
      <c r="FP1310"/>
      <c r="FQ1310"/>
      <c r="FR1310"/>
      <c r="FS1310"/>
      <c r="FT1310"/>
      <c r="FU1310"/>
      <c r="FV1310"/>
      <c r="FW1310"/>
      <c r="FX1310"/>
      <c r="FY1310"/>
      <c r="FZ1310"/>
      <c r="GA1310"/>
      <c r="GB1310"/>
      <c r="GC1310"/>
      <c r="GD1310"/>
      <c r="GE1310"/>
      <c r="GF1310"/>
      <c r="GG1310"/>
      <c r="GH1310"/>
      <c r="GI1310"/>
      <c r="GJ1310"/>
      <c r="GK1310"/>
      <c r="GL1310"/>
      <c r="GM1310"/>
      <c r="GN1310"/>
      <c r="GO1310"/>
      <c r="GP1310"/>
      <c r="GQ1310"/>
      <c r="GR1310"/>
    </row>
    <row r="1311" spans="1:200" x14ac:dyDescent="0.2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c r="FC1311"/>
      <c r="FD1311"/>
      <c r="FE1311"/>
      <c r="FF1311"/>
      <c r="FG1311"/>
      <c r="FH1311"/>
      <c r="FI1311"/>
      <c r="FJ1311"/>
      <c r="FK1311"/>
      <c r="FL1311"/>
      <c r="FM1311"/>
      <c r="FN1311"/>
      <c r="FO1311"/>
      <c r="FP1311"/>
      <c r="FQ1311"/>
      <c r="FR1311"/>
      <c r="FS1311"/>
      <c r="FT1311"/>
      <c r="FU1311"/>
      <c r="FV1311"/>
      <c r="FW1311"/>
      <c r="FX1311"/>
      <c r="FY1311"/>
      <c r="FZ1311"/>
      <c r="GA1311"/>
      <c r="GB1311"/>
      <c r="GC1311"/>
      <c r="GD1311"/>
      <c r="GE1311"/>
      <c r="GF1311"/>
      <c r="GG1311"/>
      <c r="GH1311"/>
      <c r="GI1311"/>
      <c r="GJ1311"/>
      <c r="GK1311"/>
      <c r="GL1311"/>
      <c r="GM1311"/>
      <c r="GN1311"/>
      <c r="GO1311"/>
      <c r="GP1311"/>
      <c r="GQ1311"/>
      <c r="GR1311"/>
    </row>
    <row r="1312" spans="1:200" x14ac:dyDescent="0.2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c r="EX1312"/>
      <c r="EY1312"/>
      <c r="EZ1312"/>
      <c r="FA1312"/>
      <c r="FB1312"/>
      <c r="FC1312"/>
      <c r="FD1312"/>
      <c r="FE1312"/>
      <c r="FF1312"/>
      <c r="FG1312"/>
      <c r="FH1312"/>
      <c r="FI1312"/>
      <c r="FJ1312"/>
      <c r="FK1312"/>
      <c r="FL1312"/>
      <c r="FM1312"/>
      <c r="FN1312"/>
      <c r="FO1312"/>
      <c r="FP1312"/>
      <c r="FQ1312"/>
      <c r="FR1312"/>
      <c r="FS1312"/>
      <c r="FT1312"/>
      <c r="FU1312"/>
      <c r="FV1312"/>
      <c r="FW1312"/>
      <c r="FX1312"/>
      <c r="FY1312"/>
      <c r="FZ1312"/>
      <c r="GA1312"/>
      <c r="GB1312"/>
      <c r="GC1312"/>
      <c r="GD1312"/>
      <c r="GE1312"/>
      <c r="GF1312"/>
      <c r="GG1312"/>
      <c r="GH1312"/>
      <c r="GI1312"/>
      <c r="GJ1312"/>
      <c r="GK1312"/>
      <c r="GL1312"/>
      <c r="GM1312"/>
      <c r="GN1312"/>
      <c r="GO1312"/>
      <c r="GP1312"/>
      <c r="GQ1312"/>
      <c r="GR1312"/>
    </row>
    <row r="1313" spans="1:200" x14ac:dyDescent="0.2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c r="FC1313"/>
      <c r="FD1313"/>
      <c r="FE1313"/>
      <c r="FF1313"/>
      <c r="FG1313"/>
      <c r="FH1313"/>
      <c r="FI1313"/>
      <c r="FJ1313"/>
      <c r="FK1313"/>
      <c r="FL1313"/>
      <c r="FM1313"/>
      <c r="FN1313"/>
      <c r="FO1313"/>
      <c r="FP1313"/>
      <c r="FQ1313"/>
      <c r="FR1313"/>
      <c r="FS1313"/>
      <c r="FT1313"/>
      <c r="FU1313"/>
      <c r="FV1313"/>
      <c r="FW1313"/>
      <c r="FX1313"/>
      <c r="FY1313"/>
      <c r="FZ1313"/>
      <c r="GA1313"/>
      <c r="GB1313"/>
      <c r="GC1313"/>
      <c r="GD1313"/>
      <c r="GE1313"/>
      <c r="GF1313"/>
      <c r="GG1313"/>
      <c r="GH1313"/>
      <c r="GI1313"/>
      <c r="GJ1313"/>
      <c r="GK1313"/>
      <c r="GL1313"/>
      <c r="GM1313"/>
      <c r="GN1313"/>
      <c r="GO1313"/>
      <c r="GP1313"/>
      <c r="GQ1313"/>
      <c r="GR1313"/>
    </row>
    <row r="1314" spans="1:200" x14ac:dyDescent="0.2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c r="FC1314"/>
      <c r="FD1314"/>
      <c r="FE1314"/>
      <c r="FF1314"/>
      <c r="FG1314"/>
      <c r="FH1314"/>
      <c r="FI1314"/>
      <c r="FJ1314"/>
      <c r="FK1314"/>
      <c r="FL1314"/>
      <c r="FM1314"/>
      <c r="FN1314"/>
      <c r="FO1314"/>
      <c r="FP1314"/>
      <c r="FQ1314"/>
      <c r="FR1314"/>
      <c r="FS1314"/>
      <c r="FT1314"/>
      <c r="FU1314"/>
      <c r="FV1314"/>
      <c r="FW1314"/>
      <c r="FX1314"/>
      <c r="FY1314"/>
      <c r="FZ1314"/>
      <c r="GA1314"/>
      <c r="GB1314"/>
      <c r="GC1314"/>
      <c r="GD1314"/>
      <c r="GE1314"/>
      <c r="GF1314"/>
      <c r="GG1314"/>
      <c r="GH1314"/>
      <c r="GI1314"/>
      <c r="GJ1314"/>
      <c r="GK1314"/>
      <c r="GL1314"/>
      <c r="GM1314"/>
      <c r="GN1314"/>
      <c r="GO1314"/>
      <c r="GP1314"/>
      <c r="GQ1314"/>
      <c r="GR1314"/>
    </row>
    <row r="1315" spans="1:200" x14ac:dyDescent="0.2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c r="EX1315"/>
      <c r="EY1315"/>
      <c r="EZ1315"/>
      <c r="FA1315"/>
      <c r="FB1315"/>
      <c r="FC1315"/>
      <c r="FD1315"/>
      <c r="FE1315"/>
      <c r="FF1315"/>
      <c r="FG1315"/>
      <c r="FH1315"/>
      <c r="FI1315"/>
      <c r="FJ1315"/>
      <c r="FK1315"/>
      <c r="FL1315"/>
      <c r="FM1315"/>
      <c r="FN1315"/>
      <c r="FO1315"/>
      <c r="FP1315"/>
      <c r="FQ1315"/>
      <c r="FR1315"/>
      <c r="FS1315"/>
      <c r="FT1315"/>
      <c r="FU1315"/>
      <c r="FV1315"/>
      <c r="FW1315"/>
      <c r="FX1315"/>
      <c r="FY1315"/>
      <c r="FZ1315"/>
      <c r="GA1315"/>
      <c r="GB1315"/>
      <c r="GC1315"/>
      <c r="GD1315"/>
      <c r="GE1315"/>
      <c r="GF1315"/>
      <c r="GG1315"/>
      <c r="GH1315"/>
      <c r="GI1315"/>
      <c r="GJ1315"/>
      <c r="GK1315"/>
      <c r="GL1315"/>
      <c r="GM1315"/>
      <c r="GN1315"/>
      <c r="GO1315"/>
      <c r="GP1315"/>
      <c r="GQ1315"/>
      <c r="GR1315"/>
    </row>
    <row r="1316" spans="1:200" x14ac:dyDescent="0.2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c r="FN1316"/>
      <c r="FO1316"/>
      <c r="FP1316"/>
      <c r="FQ1316"/>
      <c r="FR1316"/>
      <c r="FS1316"/>
      <c r="FT1316"/>
      <c r="FU1316"/>
      <c r="FV1316"/>
      <c r="FW1316"/>
      <c r="FX1316"/>
      <c r="FY1316"/>
      <c r="FZ1316"/>
      <c r="GA1316"/>
      <c r="GB1316"/>
      <c r="GC1316"/>
      <c r="GD1316"/>
      <c r="GE1316"/>
      <c r="GF1316"/>
      <c r="GG1316"/>
      <c r="GH1316"/>
      <c r="GI1316"/>
      <c r="GJ1316"/>
      <c r="GK1316"/>
      <c r="GL1316"/>
      <c r="GM1316"/>
      <c r="GN1316"/>
      <c r="GO1316"/>
      <c r="GP1316"/>
      <c r="GQ1316"/>
      <c r="GR1316"/>
    </row>
    <row r="1317" spans="1:200" x14ac:dyDescent="0.2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c r="EX1317"/>
      <c r="EY1317"/>
      <c r="EZ1317"/>
      <c r="FA1317"/>
      <c r="FB1317"/>
      <c r="FC1317"/>
      <c r="FD1317"/>
      <c r="FE1317"/>
      <c r="FF1317"/>
      <c r="FG1317"/>
      <c r="FH1317"/>
      <c r="FI1317"/>
      <c r="FJ1317"/>
      <c r="FK1317"/>
      <c r="FL1317"/>
      <c r="FM1317"/>
      <c r="FN1317"/>
      <c r="FO1317"/>
      <c r="FP1317"/>
      <c r="FQ1317"/>
      <c r="FR1317"/>
      <c r="FS1317"/>
      <c r="FT1317"/>
      <c r="FU1317"/>
      <c r="FV1317"/>
      <c r="FW1317"/>
      <c r="FX1317"/>
      <c r="FY1317"/>
      <c r="FZ1317"/>
      <c r="GA1317"/>
      <c r="GB1317"/>
      <c r="GC1317"/>
      <c r="GD1317"/>
      <c r="GE1317"/>
      <c r="GF1317"/>
      <c r="GG1317"/>
      <c r="GH1317"/>
      <c r="GI1317"/>
      <c r="GJ1317"/>
      <c r="GK1317"/>
      <c r="GL1317"/>
      <c r="GM1317"/>
      <c r="GN1317"/>
      <c r="GO1317"/>
      <c r="GP1317"/>
      <c r="GQ1317"/>
      <c r="GR1317"/>
    </row>
    <row r="1318" spans="1:200" x14ac:dyDescent="0.2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c r="FC1318"/>
      <c r="FD1318"/>
      <c r="FE1318"/>
      <c r="FF1318"/>
      <c r="FG1318"/>
      <c r="FH1318"/>
      <c r="FI1318"/>
      <c r="FJ1318"/>
      <c r="FK1318"/>
      <c r="FL1318"/>
      <c r="FM1318"/>
      <c r="FN1318"/>
      <c r="FO1318"/>
      <c r="FP1318"/>
      <c r="FQ1318"/>
      <c r="FR1318"/>
      <c r="FS1318"/>
      <c r="FT1318"/>
      <c r="FU1318"/>
      <c r="FV1318"/>
      <c r="FW1318"/>
      <c r="FX1318"/>
      <c r="FY1318"/>
      <c r="FZ1318"/>
      <c r="GA1318"/>
      <c r="GB1318"/>
      <c r="GC1318"/>
      <c r="GD1318"/>
      <c r="GE1318"/>
      <c r="GF1318"/>
      <c r="GG1318"/>
      <c r="GH1318"/>
      <c r="GI1318"/>
      <c r="GJ1318"/>
      <c r="GK1318"/>
      <c r="GL1318"/>
      <c r="GM1318"/>
      <c r="GN1318"/>
      <c r="GO1318"/>
      <c r="GP1318"/>
      <c r="GQ1318"/>
      <c r="GR1318"/>
    </row>
    <row r="1319" spans="1:200" x14ac:dyDescent="0.2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c r="FN1319"/>
      <c r="FO1319"/>
      <c r="FP1319"/>
      <c r="FQ1319"/>
      <c r="FR1319"/>
      <c r="FS1319"/>
      <c r="FT1319"/>
      <c r="FU1319"/>
      <c r="FV1319"/>
      <c r="FW1319"/>
      <c r="FX1319"/>
      <c r="FY1319"/>
      <c r="FZ1319"/>
      <c r="GA1319"/>
      <c r="GB1319"/>
      <c r="GC1319"/>
      <c r="GD1319"/>
      <c r="GE1319"/>
      <c r="GF1319"/>
      <c r="GG1319"/>
      <c r="GH1319"/>
      <c r="GI1319"/>
      <c r="GJ1319"/>
      <c r="GK1319"/>
      <c r="GL1319"/>
      <c r="GM1319"/>
      <c r="GN1319"/>
      <c r="GO1319"/>
      <c r="GP1319"/>
      <c r="GQ1319"/>
      <c r="GR1319"/>
    </row>
    <row r="1320" spans="1:200" x14ac:dyDescent="0.2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c r="GG1320"/>
      <c r="GH1320"/>
      <c r="GI1320"/>
      <c r="GJ1320"/>
      <c r="GK1320"/>
      <c r="GL1320"/>
      <c r="GM1320"/>
      <c r="GN1320"/>
      <c r="GO1320"/>
      <c r="GP1320"/>
      <c r="GQ1320"/>
      <c r="GR1320"/>
    </row>
    <row r="1321" spans="1:200" x14ac:dyDescent="0.2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c r="FC1321"/>
      <c r="FD1321"/>
      <c r="FE1321"/>
      <c r="FF1321"/>
      <c r="FG1321"/>
      <c r="FH1321"/>
      <c r="FI1321"/>
      <c r="FJ1321"/>
      <c r="FK1321"/>
      <c r="FL1321"/>
      <c r="FM1321"/>
      <c r="FN1321"/>
      <c r="FO1321"/>
      <c r="FP1321"/>
      <c r="FQ1321"/>
      <c r="FR1321"/>
      <c r="FS1321"/>
      <c r="FT1321"/>
      <c r="FU1321"/>
      <c r="FV1321"/>
      <c r="FW1321"/>
      <c r="FX1321"/>
      <c r="FY1321"/>
      <c r="FZ1321"/>
      <c r="GA1321"/>
      <c r="GB1321"/>
      <c r="GC1321"/>
      <c r="GD1321"/>
      <c r="GE1321"/>
      <c r="GF1321"/>
      <c r="GG1321"/>
      <c r="GH1321"/>
      <c r="GI1321"/>
      <c r="GJ1321"/>
      <c r="GK1321"/>
      <c r="GL1321"/>
      <c r="GM1321"/>
      <c r="GN1321"/>
      <c r="GO1321"/>
      <c r="GP1321"/>
      <c r="GQ1321"/>
      <c r="GR1321"/>
    </row>
    <row r="1322" spans="1:200" x14ac:dyDescent="0.2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c r="FC1322"/>
      <c r="FD1322"/>
      <c r="FE1322"/>
      <c r="FF1322"/>
      <c r="FG1322"/>
      <c r="FH1322"/>
      <c r="FI1322"/>
      <c r="FJ1322"/>
      <c r="FK1322"/>
      <c r="FL1322"/>
      <c r="FM1322"/>
      <c r="FN1322"/>
      <c r="FO1322"/>
      <c r="FP1322"/>
      <c r="FQ1322"/>
      <c r="FR1322"/>
      <c r="FS1322"/>
      <c r="FT1322"/>
      <c r="FU1322"/>
      <c r="FV1322"/>
      <c r="FW1322"/>
      <c r="FX1322"/>
      <c r="FY1322"/>
      <c r="FZ1322"/>
      <c r="GA1322"/>
      <c r="GB1322"/>
      <c r="GC1322"/>
      <c r="GD1322"/>
      <c r="GE1322"/>
      <c r="GF1322"/>
      <c r="GG1322"/>
      <c r="GH1322"/>
      <c r="GI1322"/>
      <c r="GJ1322"/>
      <c r="GK1322"/>
      <c r="GL1322"/>
      <c r="GM1322"/>
      <c r="GN1322"/>
      <c r="GO1322"/>
      <c r="GP1322"/>
      <c r="GQ1322"/>
      <c r="GR1322"/>
    </row>
    <row r="1323" spans="1:200" x14ac:dyDescent="0.2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c r="FN1323"/>
      <c r="FO1323"/>
      <c r="FP1323"/>
      <c r="FQ1323"/>
      <c r="FR1323"/>
      <c r="FS1323"/>
      <c r="FT1323"/>
      <c r="FU1323"/>
      <c r="FV1323"/>
      <c r="FW1323"/>
      <c r="FX1323"/>
      <c r="FY1323"/>
      <c r="FZ1323"/>
      <c r="GA1323"/>
      <c r="GB1323"/>
      <c r="GC1323"/>
      <c r="GD1323"/>
      <c r="GE1323"/>
      <c r="GF1323"/>
      <c r="GG1323"/>
      <c r="GH1323"/>
      <c r="GI1323"/>
      <c r="GJ1323"/>
      <c r="GK1323"/>
      <c r="GL1323"/>
      <c r="GM1323"/>
      <c r="GN1323"/>
      <c r="GO1323"/>
      <c r="GP1323"/>
      <c r="GQ1323"/>
      <c r="GR1323"/>
    </row>
    <row r="1324" spans="1:200" x14ac:dyDescent="0.2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c r="FC1324"/>
      <c r="FD1324"/>
      <c r="FE1324"/>
      <c r="FF1324"/>
      <c r="FG1324"/>
      <c r="FH1324"/>
      <c r="FI1324"/>
      <c r="FJ1324"/>
      <c r="FK1324"/>
      <c r="FL1324"/>
      <c r="FM1324"/>
      <c r="FN1324"/>
      <c r="FO1324"/>
      <c r="FP1324"/>
      <c r="FQ1324"/>
      <c r="FR1324"/>
      <c r="FS1324"/>
      <c r="FT1324"/>
      <c r="FU1324"/>
      <c r="FV1324"/>
      <c r="FW1324"/>
      <c r="FX1324"/>
      <c r="FY1324"/>
      <c r="FZ1324"/>
      <c r="GA1324"/>
      <c r="GB1324"/>
      <c r="GC1324"/>
      <c r="GD1324"/>
      <c r="GE1324"/>
      <c r="GF1324"/>
      <c r="GG1324"/>
      <c r="GH1324"/>
      <c r="GI1324"/>
      <c r="GJ1324"/>
      <c r="GK1324"/>
      <c r="GL1324"/>
      <c r="GM1324"/>
      <c r="GN1324"/>
      <c r="GO1324"/>
      <c r="GP1324"/>
      <c r="GQ1324"/>
      <c r="GR1324"/>
    </row>
    <row r="1325" spans="1:200" x14ac:dyDescent="0.2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c r="FC1325"/>
      <c r="FD1325"/>
      <c r="FE1325"/>
      <c r="FF1325"/>
      <c r="FG1325"/>
      <c r="FH1325"/>
      <c r="FI1325"/>
      <c r="FJ1325"/>
      <c r="FK1325"/>
      <c r="FL1325"/>
      <c r="FM1325"/>
      <c r="FN1325"/>
      <c r="FO1325"/>
      <c r="FP1325"/>
      <c r="FQ1325"/>
      <c r="FR1325"/>
      <c r="FS1325"/>
      <c r="FT1325"/>
      <c r="FU1325"/>
      <c r="FV1325"/>
      <c r="FW1325"/>
      <c r="FX1325"/>
      <c r="FY1325"/>
      <c r="FZ1325"/>
      <c r="GA1325"/>
      <c r="GB1325"/>
      <c r="GC1325"/>
      <c r="GD1325"/>
      <c r="GE1325"/>
      <c r="GF1325"/>
      <c r="GG1325"/>
      <c r="GH1325"/>
      <c r="GI1325"/>
      <c r="GJ1325"/>
      <c r="GK1325"/>
      <c r="GL1325"/>
      <c r="GM1325"/>
      <c r="GN1325"/>
      <c r="GO1325"/>
      <c r="GP1325"/>
      <c r="GQ1325"/>
      <c r="GR1325"/>
    </row>
    <row r="1326" spans="1:200" x14ac:dyDescent="0.2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c r="FS1326"/>
      <c r="FT1326"/>
      <c r="FU1326"/>
      <c r="FV1326"/>
      <c r="FW1326"/>
      <c r="FX1326"/>
      <c r="FY1326"/>
      <c r="FZ1326"/>
      <c r="GA1326"/>
      <c r="GB1326"/>
      <c r="GC1326"/>
      <c r="GD1326"/>
      <c r="GE1326"/>
      <c r="GF1326"/>
      <c r="GG1326"/>
      <c r="GH1326"/>
      <c r="GI1326"/>
      <c r="GJ1326"/>
      <c r="GK1326"/>
      <c r="GL1326"/>
      <c r="GM1326"/>
      <c r="GN1326"/>
      <c r="GO1326"/>
      <c r="GP1326"/>
      <c r="GQ1326"/>
      <c r="GR1326"/>
    </row>
    <row r="1327" spans="1:200" x14ac:dyDescent="0.2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c r="FN1327"/>
      <c r="FO1327"/>
      <c r="FP1327"/>
      <c r="FQ1327"/>
      <c r="FR1327"/>
      <c r="FS1327"/>
      <c r="FT1327"/>
      <c r="FU1327"/>
      <c r="FV1327"/>
      <c r="FW1327"/>
      <c r="FX1327"/>
      <c r="FY1327"/>
      <c r="FZ1327"/>
      <c r="GA1327"/>
      <c r="GB1327"/>
      <c r="GC1327"/>
      <c r="GD1327"/>
      <c r="GE1327"/>
      <c r="GF1327"/>
      <c r="GG1327"/>
      <c r="GH1327"/>
      <c r="GI1327"/>
      <c r="GJ1327"/>
      <c r="GK1327"/>
      <c r="GL1327"/>
      <c r="GM1327"/>
      <c r="GN1327"/>
      <c r="GO1327"/>
      <c r="GP1327"/>
      <c r="GQ1327"/>
      <c r="GR1327"/>
    </row>
    <row r="1328" spans="1:200" x14ac:dyDescent="0.2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c r="FS1328"/>
      <c r="FT1328"/>
      <c r="FU1328"/>
      <c r="FV1328"/>
      <c r="FW1328"/>
      <c r="FX1328"/>
      <c r="FY1328"/>
      <c r="FZ1328"/>
      <c r="GA1328"/>
      <c r="GB1328"/>
      <c r="GC1328"/>
      <c r="GD1328"/>
      <c r="GE1328"/>
      <c r="GF1328"/>
      <c r="GG1328"/>
      <c r="GH1328"/>
      <c r="GI1328"/>
      <c r="GJ1328"/>
      <c r="GK1328"/>
      <c r="GL1328"/>
      <c r="GM1328"/>
      <c r="GN1328"/>
      <c r="GO1328"/>
      <c r="GP1328"/>
      <c r="GQ1328"/>
      <c r="GR1328"/>
    </row>
    <row r="1329" spans="1:200" x14ac:dyDescent="0.2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c r="FS1329"/>
      <c r="FT1329"/>
      <c r="FU1329"/>
      <c r="FV1329"/>
      <c r="FW1329"/>
      <c r="FX1329"/>
      <c r="FY1329"/>
      <c r="FZ1329"/>
      <c r="GA1329"/>
      <c r="GB1329"/>
      <c r="GC1329"/>
      <c r="GD1329"/>
      <c r="GE1329"/>
      <c r="GF1329"/>
      <c r="GG1329"/>
      <c r="GH1329"/>
      <c r="GI1329"/>
      <c r="GJ1329"/>
      <c r="GK1329"/>
      <c r="GL1329"/>
      <c r="GM1329"/>
      <c r="GN1329"/>
      <c r="GO1329"/>
      <c r="GP1329"/>
      <c r="GQ1329"/>
      <c r="GR1329"/>
    </row>
    <row r="1330" spans="1:200" x14ac:dyDescent="0.2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c r="FS1330"/>
      <c r="FT1330"/>
      <c r="FU1330"/>
      <c r="FV1330"/>
      <c r="FW1330"/>
      <c r="FX1330"/>
      <c r="FY1330"/>
      <c r="FZ1330"/>
      <c r="GA1330"/>
      <c r="GB1330"/>
      <c r="GC1330"/>
      <c r="GD1330"/>
      <c r="GE1330"/>
      <c r="GF1330"/>
      <c r="GG1330"/>
      <c r="GH1330"/>
      <c r="GI1330"/>
      <c r="GJ1330"/>
      <c r="GK1330"/>
      <c r="GL1330"/>
      <c r="GM1330"/>
      <c r="GN1330"/>
      <c r="GO1330"/>
      <c r="GP1330"/>
      <c r="GQ1330"/>
      <c r="GR1330"/>
    </row>
    <row r="1331" spans="1:200" x14ac:dyDescent="0.2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c r="FS1331"/>
      <c r="FT1331"/>
      <c r="FU1331"/>
      <c r="FV1331"/>
      <c r="FW1331"/>
      <c r="FX1331"/>
      <c r="FY1331"/>
      <c r="FZ1331"/>
      <c r="GA1331"/>
      <c r="GB1331"/>
      <c r="GC1331"/>
      <c r="GD1331"/>
      <c r="GE1331"/>
      <c r="GF1331"/>
      <c r="GG1331"/>
      <c r="GH1331"/>
      <c r="GI1331"/>
      <c r="GJ1331"/>
      <c r="GK1331"/>
      <c r="GL1331"/>
      <c r="GM1331"/>
      <c r="GN1331"/>
      <c r="GO1331"/>
      <c r="GP1331"/>
      <c r="GQ1331"/>
      <c r="GR1331"/>
    </row>
    <row r="1332" spans="1:200" x14ac:dyDescent="0.2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c r="FS1332"/>
      <c r="FT1332"/>
      <c r="FU1332"/>
      <c r="FV1332"/>
      <c r="FW1332"/>
      <c r="FX1332"/>
      <c r="FY1332"/>
      <c r="FZ1332"/>
      <c r="GA1332"/>
      <c r="GB1332"/>
      <c r="GC1332"/>
      <c r="GD1332"/>
      <c r="GE1332"/>
      <c r="GF1332"/>
      <c r="GG1332"/>
      <c r="GH1332"/>
      <c r="GI1332"/>
      <c r="GJ1332"/>
      <c r="GK1332"/>
      <c r="GL1332"/>
      <c r="GM1332"/>
      <c r="GN1332"/>
      <c r="GO1332"/>
      <c r="GP1332"/>
      <c r="GQ1332"/>
      <c r="GR1332"/>
    </row>
    <row r="1333" spans="1:200" x14ac:dyDescent="0.2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c r="GI1333"/>
      <c r="GJ1333"/>
      <c r="GK1333"/>
      <c r="GL1333"/>
      <c r="GM1333"/>
      <c r="GN1333"/>
      <c r="GO1333"/>
      <c r="GP1333"/>
      <c r="GQ1333"/>
      <c r="GR1333"/>
    </row>
    <row r="1334" spans="1:200" x14ac:dyDescent="0.2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c r="GI1334"/>
      <c r="GJ1334"/>
      <c r="GK1334"/>
      <c r="GL1334"/>
      <c r="GM1334"/>
      <c r="GN1334"/>
      <c r="GO1334"/>
      <c r="GP1334"/>
      <c r="GQ1334"/>
      <c r="GR1334"/>
    </row>
    <row r="1335" spans="1:200" x14ac:dyDescent="0.2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c r="FN1335"/>
      <c r="FO1335"/>
      <c r="FP1335"/>
      <c r="FQ1335"/>
      <c r="FR1335"/>
      <c r="FS1335"/>
      <c r="FT1335"/>
      <c r="FU1335"/>
      <c r="FV1335"/>
      <c r="FW1335"/>
      <c r="FX1335"/>
      <c r="FY1335"/>
      <c r="FZ1335"/>
      <c r="GA1335"/>
      <c r="GB1335"/>
      <c r="GC1335"/>
      <c r="GD1335"/>
      <c r="GE1335"/>
      <c r="GF1335"/>
      <c r="GG1335"/>
      <c r="GH1335"/>
      <c r="GI1335"/>
      <c r="GJ1335"/>
      <c r="GK1335"/>
      <c r="GL1335"/>
      <c r="GM1335"/>
      <c r="GN1335"/>
      <c r="GO1335"/>
      <c r="GP1335"/>
      <c r="GQ1335"/>
      <c r="GR1335"/>
    </row>
    <row r="1336" spans="1:200" x14ac:dyDescent="0.2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c r="FN1336"/>
      <c r="FO1336"/>
      <c r="FP1336"/>
      <c r="FQ1336"/>
      <c r="FR1336"/>
      <c r="FS1336"/>
      <c r="FT1336"/>
      <c r="FU1336"/>
      <c r="FV1336"/>
      <c r="FW1336"/>
      <c r="FX1336"/>
      <c r="FY1336"/>
      <c r="FZ1336"/>
      <c r="GA1336"/>
      <c r="GB1336"/>
      <c r="GC1336"/>
      <c r="GD1336"/>
      <c r="GE1336"/>
      <c r="GF1336"/>
      <c r="GG1336"/>
      <c r="GH1336"/>
      <c r="GI1336"/>
      <c r="GJ1336"/>
      <c r="GK1336"/>
      <c r="GL1336"/>
      <c r="GM1336"/>
      <c r="GN1336"/>
      <c r="GO1336"/>
      <c r="GP1336"/>
      <c r="GQ1336"/>
      <c r="GR1336"/>
    </row>
    <row r="1337" spans="1:200" x14ac:dyDescent="0.2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c r="FN1337"/>
      <c r="FO1337"/>
      <c r="FP1337"/>
      <c r="FQ1337"/>
      <c r="FR1337"/>
      <c r="FS1337"/>
      <c r="FT1337"/>
      <c r="FU1337"/>
      <c r="FV1337"/>
      <c r="FW1337"/>
      <c r="FX1337"/>
      <c r="FY1337"/>
      <c r="FZ1337"/>
      <c r="GA1337"/>
      <c r="GB1337"/>
      <c r="GC1337"/>
      <c r="GD1337"/>
      <c r="GE1337"/>
      <c r="GF1337"/>
      <c r="GG1337"/>
      <c r="GH1337"/>
      <c r="GI1337"/>
      <c r="GJ1337"/>
      <c r="GK1337"/>
      <c r="GL1337"/>
      <c r="GM1337"/>
      <c r="GN1337"/>
      <c r="GO1337"/>
      <c r="GP1337"/>
      <c r="GQ1337"/>
      <c r="GR1337"/>
    </row>
    <row r="1338" spans="1:200" x14ac:dyDescent="0.2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c r="FN1338"/>
      <c r="FO1338"/>
      <c r="FP1338"/>
      <c r="FQ1338"/>
      <c r="FR1338"/>
      <c r="FS1338"/>
      <c r="FT1338"/>
      <c r="FU1338"/>
      <c r="FV1338"/>
      <c r="FW1338"/>
      <c r="FX1338"/>
      <c r="FY1338"/>
      <c r="FZ1338"/>
      <c r="GA1338"/>
      <c r="GB1338"/>
      <c r="GC1338"/>
      <c r="GD1338"/>
      <c r="GE1338"/>
      <c r="GF1338"/>
      <c r="GG1338"/>
      <c r="GH1338"/>
      <c r="GI1338"/>
      <c r="GJ1338"/>
      <c r="GK1338"/>
      <c r="GL1338"/>
      <c r="GM1338"/>
      <c r="GN1338"/>
      <c r="GO1338"/>
      <c r="GP1338"/>
      <c r="GQ1338"/>
      <c r="GR1338"/>
    </row>
    <row r="1339" spans="1:200" x14ac:dyDescent="0.2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c r="FC1339"/>
      <c r="FD1339"/>
      <c r="FE1339"/>
      <c r="FF1339"/>
      <c r="FG1339"/>
      <c r="FH1339"/>
      <c r="FI1339"/>
      <c r="FJ1339"/>
      <c r="FK1339"/>
      <c r="FL1339"/>
      <c r="FM1339"/>
      <c r="FN1339"/>
      <c r="FO1339"/>
      <c r="FP1339"/>
      <c r="FQ1339"/>
      <c r="FR1339"/>
      <c r="FS1339"/>
      <c r="FT1339"/>
      <c r="FU1339"/>
      <c r="FV1339"/>
      <c r="FW1339"/>
      <c r="FX1339"/>
      <c r="FY1339"/>
      <c r="FZ1339"/>
      <c r="GA1339"/>
      <c r="GB1339"/>
      <c r="GC1339"/>
      <c r="GD1339"/>
      <c r="GE1339"/>
      <c r="GF1339"/>
      <c r="GG1339"/>
      <c r="GH1339"/>
      <c r="GI1339"/>
      <c r="GJ1339"/>
      <c r="GK1339"/>
      <c r="GL1339"/>
      <c r="GM1339"/>
      <c r="GN1339"/>
      <c r="GO1339"/>
      <c r="GP1339"/>
      <c r="GQ1339"/>
      <c r="GR1339"/>
    </row>
    <row r="1340" spans="1:200" x14ac:dyDescent="0.2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c r="FN1340"/>
      <c r="FO1340"/>
      <c r="FP1340"/>
      <c r="FQ1340"/>
      <c r="FR1340"/>
      <c r="FS1340"/>
      <c r="FT1340"/>
      <c r="FU1340"/>
      <c r="FV1340"/>
      <c r="FW1340"/>
      <c r="FX1340"/>
      <c r="FY1340"/>
      <c r="FZ1340"/>
      <c r="GA1340"/>
      <c r="GB1340"/>
      <c r="GC1340"/>
      <c r="GD1340"/>
      <c r="GE1340"/>
      <c r="GF1340"/>
      <c r="GG1340"/>
      <c r="GH1340"/>
      <c r="GI1340"/>
      <c r="GJ1340"/>
      <c r="GK1340"/>
      <c r="GL1340"/>
      <c r="GM1340"/>
      <c r="GN1340"/>
      <c r="GO1340"/>
      <c r="GP1340"/>
      <c r="GQ1340"/>
      <c r="GR1340"/>
    </row>
    <row r="1341" spans="1:200" x14ac:dyDescent="0.2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c r="FC1341"/>
      <c r="FD1341"/>
      <c r="FE1341"/>
      <c r="FF1341"/>
      <c r="FG1341"/>
      <c r="FH1341"/>
      <c r="FI1341"/>
      <c r="FJ1341"/>
      <c r="FK1341"/>
      <c r="FL1341"/>
      <c r="FM1341"/>
      <c r="FN1341"/>
      <c r="FO1341"/>
      <c r="FP1341"/>
      <c r="FQ1341"/>
      <c r="FR1341"/>
      <c r="FS1341"/>
      <c r="FT1341"/>
      <c r="FU1341"/>
      <c r="FV1341"/>
      <c r="FW1341"/>
      <c r="FX1341"/>
      <c r="FY1341"/>
      <c r="FZ1341"/>
      <c r="GA1341"/>
      <c r="GB1341"/>
      <c r="GC1341"/>
      <c r="GD1341"/>
      <c r="GE1341"/>
      <c r="GF1341"/>
      <c r="GG1341"/>
      <c r="GH1341"/>
      <c r="GI1341"/>
      <c r="GJ1341"/>
      <c r="GK1341"/>
      <c r="GL1341"/>
      <c r="GM1341"/>
      <c r="GN1341"/>
      <c r="GO1341"/>
      <c r="GP1341"/>
      <c r="GQ1341"/>
      <c r="GR1341"/>
    </row>
    <row r="1342" spans="1:200" x14ac:dyDescent="0.2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c r="FN1342"/>
      <c r="FO1342"/>
      <c r="FP1342"/>
      <c r="FQ1342"/>
      <c r="FR1342"/>
      <c r="FS1342"/>
      <c r="FT1342"/>
      <c r="FU1342"/>
      <c r="FV1342"/>
      <c r="FW1342"/>
      <c r="FX1342"/>
      <c r="FY1342"/>
      <c r="FZ1342"/>
      <c r="GA1342"/>
      <c r="GB1342"/>
      <c r="GC1342"/>
      <c r="GD1342"/>
      <c r="GE1342"/>
      <c r="GF1342"/>
      <c r="GG1342"/>
      <c r="GH1342"/>
      <c r="GI1342"/>
      <c r="GJ1342"/>
      <c r="GK1342"/>
      <c r="GL1342"/>
      <c r="GM1342"/>
      <c r="GN1342"/>
      <c r="GO1342"/>
      <c r="GP1342"/>
      <c r="GQ1342"/>
      <c r="GR1342"/>
    </row>
    <row r="1343" spans="1:200" x14ac:dyDescent="0.2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c r="FC1343"/>
      <c r="FD1343"/>
      <c r="FE1343"/>
      <c r="FF1343"/>
      <c r="FG1343"/>
      <c r="FH1343"/>
      <c r="FI1343"/>
      <c r="FJ1343"/>
      <c r="FK1343"/>
      <c r="FL1343"/>
      <c r="FM1343"/>
      <c r="FN1343"/>
      <c r="FO1343"/>
      <c r="FP1343"/>
      <c r="FQ1343"/>
      <c r="FR1343"/>
      <c r="FS1343"/>
      <c r="FT1343"/>
      <c r="FU1343"/>
      <c r="FV1343"/>
      <c r="FW1343"/>
      <c r="FX1343"/>
      <c r="FY1343"/>
      <c r="FZ1343"/>
      <c r="GA1343"/>
      <c r="GB1343"/>
      <c r="GC1343"/>
      <c r="GD1343"/>
      <c r="GE1343"/>
      <c r="GF1343"/>
      <c r="GG1343"/>
      <c r="GH1343"/>
      <c r="GI1343"/>
      <c r="GJ1343"/>
      <c r="GK1343"/>
      <c r="GL1343"/>
      <c r="GM1343"/>
      <c r="GN1343"/>
      <c r="GO1343"/>
      <c r="GP1343"/>
      <c r="GQ1343"/>
      <c r="GR1343"/>
    </row>
    <row r="1344" spans="1:200" x14ac:dyDescent="0.2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c r="FC1344"/>
      <c r="FD1344"/>
      <c r="FE1344"/>
      <c r="FF1344"/>
      <c r="FG1344"/>
      <c r="FH1344"/>
      <c r="FI1344"/>
      <c r="FJ1344"/>
      <c r="FK1344"/>
      <c r="FL1344"/>
      <c r="FM1344"/>
      <c r="FN1344"/>
      <c r="FO1344"/>
      <c r="FP1344"/>
      <c r="FQ1344"/>
      <c r="FR1344"/>
      <c r="FS1344"/>
      <c r="FT1344"/>
      <c r="FU1344"/>
      <c r="FV1344"/>
      <c r="FW1344"/>
      <c r="FX1344"/>
      <c r="FY1344"/>
      <c r="FZ1344"/>
      <c r="GA1344"/>
      <c r="GB1344"/>
      <c r="GC1344"/>
      <c r="GD1344"/>
      <c r="GE1344"/>
      <c r="GF1344"/>
      <c r="GG1344"/>
      <c r="GH1344"/>
      <c r="GI1344"/>
      <c r="GJ1344"/>
      <c r="GK1344"/>
      <c r="GL1344"/>
      <c r="GM1344"/>
      <c r="GN1344"/>
      <c r="GO1344"/>
      <c r="GP1344"/>
      <c r="GQ1344"/>
      <c r="GR1344"/>
    </row>
    <row r="1345" spans="1:200" x14ac:dyDescent="0.2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c r="EX1345"/>
      <c r="EY1345"/>
      <c r="EZ1345"/>
      <c r="FA1345"/>
      <c r="FB1345"/>
      <c r="FC1345"/>
      <c r="FD1345"/>
      <c r="FE1345"/>
      <c r="FF1345"/>
      <c r="FG1345"/>
      <c r="FH1345"/>
      <c r="FI1345"/>
      <c r="FJ1345"/>
      <c r="FK1345"/>
      <c r="FL1345"/>
      <c r="FM1345"/>
      <c r="FN1345"/>
      <c r="FO1345"/>
      <c r="FP1345"/>
      <c r="FQ1345"/>
      <c r="FR1345"/>
      <c r="FS1345"/>
      <c r="FT1345"/>
      <c r="FU1345"/>
      <c r="FV1345"/>
      <c r="FW1345"/>
      <c r="FX1345"/>
      <c r="FY1345"/>
      <c r="FZ1345"/>
      <c r="GA1345"/>
      <c r="GB1345"/>
      <c r="GC1345"/>
      <c r="GD1345"/>
      <c r="GE1345"/>
      <c r="GF1345"/>
      <c r="GG1345"/>
      <c r="GH1345"/>
      <c r="GI1345"/>
      <c r="GJ1345"/>
      <c r="GK1345"/>
      <c r="GL1345"/>
      <c r="GM1345"/>
      <c r="GN1345"/>
      <c r="GO1345"/>
      <c r="GP1345"/>
      <c r="GQ1345"/>
      <c r="GR1345"/>
    </row>
    <row r="1346" spans="1:200" x14ac:dyDescent="0.2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c r="AW1346"/>
      <c r="AX1346"/>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c r="EU1346"/>
      <c r="EV1346"/>
      <c r="EW1346"/>
      <c r="EX1346"/>
      <c r="EY1346"/>
      <c r="EZ1346"/>
      <c r="FA1346"/>
      <c r="FB1346"/>
      <c r="FC1346"/>
      <c r="FD1346"/>
      <c r="FE1346"/>
      <c r="FF1346"/>
      <c r="FG1346"/>
      <c r="FH1346"/>
      <c r="FI1346"/>
      <c r="FJ1346"/>
      <c r="FK1346"/>
      <c r="FL1346"/>
      <c r="FM1346"/>
      <c r="FN1346"/>
      <c r="FO1346"/>
      <c r="FP1346"/>
      <c r="FQ1346"/>
      <c r="FR1346"/>
      <c r="FS1346"/>
      <c r="FT1346"/>
      <c r="FU1346"/>
      <c r="FV1346"/>
      <c r="FW1346"/>
      <c r="FX1346"/>
      <c r="FY1346"/>
      <c r="FZ1346"/>
      <c r="GA1346"/>
      <c r="GB1346"/>
      <c r="GC1346"/>
      <c r="GD1346"/>
      <c r="GE1346"/>
      <c r="GF1346"/>
      <c r="GG1346"/>
      <c r="GH1346"/>
      <c r="GI1346"/>
      <c r="GJ1346"/>
      <c r="GK1346"/>
      <c r="GL1346"/>
      <c r="GM1346"/>
      <c r="GN1346"/>
      <c r="GO1346"/>
      <c r="GP1346"/>
      <c r="GQ1346"/>
      <c r="GR1346"/>
    </row>
    <row r="1347" spans="1:200" x14ac:dyDescent="0.2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c r="AW1347"/>
      <c r="AX1347"/>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c r="EU1347"/>
      <c r="EV1347"/>
      <c r="EW1347"/>
      <c r="EX1347"/>
      <c r="EY1347"/>
      <c r="EZ1347"/>
      <c r="FA1347"/>
      <c r="FB1347"/>
      <c r="FC1347"/>
      <c r="FD1347"/>
      <c r="FE1347"/>
      <c r="FF1347"/>
      <c r="FG1347"/>
      <c r="FH1347"/>
      <c r="FI1347"/>
      <c r="FJ1347"/>
      <c r="FK1347"/>
      <c r="FL1347"/>
      <c r="FM1347"/>
      <c r="FN1347"/>
      <c r="FO1347"/>
      <c r="FP1347"/>
      <c r="FQ1347"/>
      <c r="FR1347"/>
      <c r="FS1347"/>
      <c r="FT1347"/>
      <c r="FU1347"/>
      <c r="FV1347"/>
      <c r="FW1347"/>
      <c r="FX1347"/>
      <c r="FY1347"/>
      <c r="FZ1347"/>
      <c r="GA1347"/>
      <c r="GB1347"/>
      <c r="GC1347"/>
      <c r="GD1347"/>
      <c r="GE1347"/>
      <c r="GF1347"/>
      <c r="GG1347"/>
      <c r="GH1347"/>
      <c r="GI1347"/>
      <c r="GJ1347"/>
      <c r="GK1347"/>
      <c r="GL1347"/>
      <c r="GM1347"/>
      <c r="GN1347"/>
      <c r="GO1347"/>
      <c r="GP1347"/>
      <c r="GQ1347"/>
      <c r="GR1347"/>
    </row>
    <row r="1348" spans="1:200" x14ac:dyDescent="0.2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c r="AW1348"/>
      <c r="AX1348"/>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c r="ES1348"/>
      <c r="ET1348"/>
      <c r="EU1348"/>
      <c r="EV1348"/>
      <c r="EW1348"/>
      <c r="EX1348"/>
      <c r="EY1348"/>
      <c r="EZ1348"/>
      <c r="FA1348"/>
      <c r="FB1348"/>
      <c r="FC1348"/>
      <c r="FD1348"/>
      <c r="FE1348"/>
      <c r="FF1348"/>
      <c r="FG1348"/>
      <c r="FH1348"/>
      <c r="FI1348"/>
      <c r="FJ1348"/>
      <c r="FK1348"/>
      <c r="FL1348"/>
      <c r="FM1348"/>
      <c r="FN1348"/>
      <c r="FO1348"/>
      <c r="FP1348"/>
      <c r="FQ1348"/>
      <c r="FR1348"/>
      <c r="FS1348"/>
      <c r="FT1348"/>
      <c r="FU1348"/>
      <c r="FV1348"/>
      <c r="FW1348"/>
      <c r="FX1348"/>
      <c r="FY1348"/>
      <c r="FZ1348"/>
      <c r="GA1348"/>
      <c r="GB1348"/>
      <c r="GC1348"/>
      <c r="GD1348"/>
      <c r="GE1348"/>
      <c r="GF1348"/>
      <c r="GG1348"/>
      <c r="GH1348"/>
      <c r="GI1348"/>
      <c r="GJ1348"/>
      <c r="GK1348"/>
      <c r="GL1348"/>
      <c r="GM1348"/>
      <c r="GN1348"/>
      <c r="GO1348"/>
      <c r="GP1348"/>
      <c r="GQ1348"/>
      <c r="GR1348"/>
    </row>
    <row r="1349" spans="1:200" x14ac:dyDescent="0.2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c r="AW1349"/>
      <c r="AX1349"/>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c r="ES1349"/>
      <c r="ET1349"/>
      <c r="EU1349"/>
      <c r="EV1349"/>
      <c r="EW1349"/>
      <c r="EX1349"/>
      <c r="EY1349"/>
      <c r="EZ1349"/>
      <c r="FA1349"/>
      <c r="FB1349"/>
      <c r="FC1349"/>
      <c r="FD1349"/>
      <c r="FE1349"/>
      <c r="FF1349"/>
      <c r="FG1349"/>
      <c r="FH1349"/>
      <c r="FI1349"/>
      <c r="FJ1349"/>
      <c r="FK1349"/>
      <c r="FL1349"/>
      <c r="FM1349"/>
      <c r="FN1349"/>
      <c r="FO1349"/>
      <c r="FP1349"/>
      <c r="FQ1349"/>
      <c r="FR1349"/>
      <c r="FS1349"/>
      <c r="FT1349"/>
      <c r="FU1349"/>
      <c r="FV1349"/>
      <c r="FW1349"/>
      <c r="FX1349"/>
      <c r="FY1349"/>
      <c r="FZ1349"/>
      <c r="GA1349"/>
      <c r="GB1349"/>
      <c r="GC1349"/>
      <c r="GD1349"/>
      <c r="GE1349"/>
      <c r="GF1349"/>
      <c r="GG1349"/>
      <c r="GH1349"/>
      <c r="GI1349"/>
      <c r="GJ1349"/>
      <c r="GK1349"/>
      <c r="GL1349"/>
      <c r="GM1349"/>
      <c r="GN1349"/>
      <c r="GO1349"/>
      <c r="GP1349"/>
      <c r="GQ1349"/>
      <c r="GR1349"/>
    </row>
    <row r="1350" spans="1:200" x14ac:dyDescent="0.2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c r="AW1350"/>
      <c r="AX1350"/>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c r="ES1350"/>
      <c r="ET1350"/>
      <c r="EU1350"/>
      <c r="EV1350"/>
      <c r="EW1350"/>
      <c r="EX1350"/>
      <c r="EY1350"/>
      <c r="EZ1350"/>
      <c r="FA1350"/>
      <c r="FB1350"/>
      <c r="FC1350"/>
      <c r="FD1350"/>
      <c r="FE1350"/>
      <c r="FF1350"/>
      <c r="FG1350"/>
      <c r="FH1350"/>
      <c r="FI1350"/>
      <c r="FJ1350"/>
      <c r="FK1350"/>
      <c r="FL1350"/>
      <c r="FM1350"/>
      <c r="FN1350"/>
      <c r="FO1350"/>
      <c r="FP1350"/>
      <c r="FQ1350"/>
      <c r="FR1350"/>
      <c r="FS1350"/>
      <c r="FT1350"/>
      <c r="FU1350"/>
      <c r="FV1350"/>
      <c r="FW1350"/>
      <c r="FX1350"/>
      <c r="FY1350"/>
      <c r="FZ1350"/>
      <c r="GA1350"/>
      <c r="GB1350"/>
      <c r="GC1350"/>
      <c r="GD1350"/>
      <c r="GE1350"/>
      <c r="GF1350"/>
      <c r="GG1350"/>
      <c r="GH1350"/>
      <c r="GI1350"/>
      <c r="GJ1350"/>
      <c r="GK1350"/>
      <c r="GL1350"/>
      <c r="GM1350"/>
      <c r="GN1350"/>
      <c r="GO1350"/>
      <c r="GP1350"/>
      <c r="GQ1350"/>
      <c r="GR1350"/>
    </row>
    <row r="1351" spans="1:200" x14ac:dyDescent="0.2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c r="AW1351"/>
      <c r="AX1351"/>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c r="ES1351"/>
      <c r="ET1351"/>
      <c r="EU1351"/>
      <c r="EV1351"/>
      <c r="EW1351"/>
      <c r="EX1351"/>
      <c r="EY1351"/>
      <c r="EZ1351"/>
      <c r="FA1351"/>
      <c r="FB1351"/>
      <c r="FC1351"/>
      <c r="FD1351"/>
      <c r="FE1351"/>
      <c r="FF1351"/>
      <c r="FG1351"/>
      <c r="FH1351"/>
      <c r="FI1351"/>
      <c r="FJ1351"/>
      <c r="FK1351"/>
      <c r="FL1351"/>
      <c r="FM1351"/>
      <c r="FN1351"/>
      <c r="FO1351"/>
      <c r="FP1351"/>
      <c r="FQ1351"/>
      <c r="FR1351"/>
      <c r="FS1351"/>
      <c r="FT1351"/>
      <c r="FU1351"/>
      <c r="FV1351"/>
      <c r="FW1351"/>
      <c r="FX1351"/>
      <c r="FY1351"/>
      <c r="FZ1351"/>
      <c r="GA1351"/>
      <c r="GB1351"/>
      <c r="GC1351"/>
      <c r="GD1351"/>
      <c r="GE1351"/>
      <c r="GF1351"/>
      <c r="GG1351"/>
      <c r="GH1351"/>
      <c r="GI1351"/>
      <c r="GJ1351"/>
      <c r="GK1351"/>
      <c r="GL1351"/>
      <c r="GM1351"/>
      <c r="GN1351"/>
      <c r="GO1351"/>
      <c r="GP1351"/>
      <c r="GQ1351"/>
      <c r="GR1351"/>
    </row>
    <row r="1352" spans="1:200" x14ac:dyDescent="0.2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c r="AW1352"/>
      <c r="AX1352"/>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c r="ES1352"/>
      <c r="ET1352"/>
      <c r="EU1352"/>
      <c r="EV1352"/>
      <c r="EW1352"/>
      <c r="EX1352"/>
      <c r="EY1352"/>
      <c r="EZ1352"/>
      <c r="FA1352"/>
      <c r="FB1352"/>
      <c r="FC1352"/>
      <c r="FD1352"/>
      <c r="FE1352"/>
      <c r="FF1352"/>
      <c r="FG1352"/>
      <c r="FH1352"/>
      <c r="FI1352"/>
      <c r="FJ1352"/>
      <c r="FK1352"/>
      <c r="FL1352"/>
      <c r="FM1352"/>
      <c r="FN1352"/>
      <c r="FO1352"/>
      <c r="FP1352"/>
      <c r="FQ1352"/>
      <c r="FR1352"/>
      <c r="FS1352"/>
      <c r="FT1352"/>
      <c r="FU1352"/>
      <c r="FV1352"/>
      <c r="FW1352"/>
      <c r="FX1352"/>
      <c r="FY1352"/>
      <c r="FZ1352"/>
      <c r="GA1352"/>
      <c r="GB1352"/>
      <c r="GC1352"/>
      <c r="GD1352"/>
      <c r="GE1352"/>
      <c r="GF1352"/>
      <c r="GG1352"/>
      <c r="GH1352"/>
      <c r="GI1352"/>
      <c r="GJ1352"/>
      <c r="GK1352"/>
      <c r="GL1352"/>
      <c r="GM1352"/>
      <c r="GN1352"/>
      <c r="GO1352"/>
      <c r="GP1352"/>
      <c r="GQ1352"/>
      <c r="GR1352"/>
    </row>
    <row r="1353" spans="1:200" x14ac:dyDescent="0.2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c r="AW1353"/>
      <c r="AX1353"/>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c r="ES1353"/>
      <c r="ET1353"/>
      <c r="EU1353"/>
      <c r="EV1353"/>
      <c r="EW1353"/>
      <c r="EX1353"/>
      <c r="EY1353"/>
      <c r="EZ1353"/>
      <c r="FA1353"/>
      <c r="FB1353"/>
      <c r="FC1353"/>
      <c r="FD1353"/>
      <c r="FE1353"/>
      <c r="FF1353"/>
      <c r="FG1353"/>
      <c r="FH1353"/>
      <c r="FI1353"/>
      <c r="FJ1353"/>
      <c r="FK1353"/>
      <c r="FL1353"/>
      <c r="FM1353"/>
      <c r="FN1353"/>
      <c r="FO1353"/>
      <c r="FP1353"/>
      <c r="FQ1353"/>
      <c r="FR1353"/>
      <c r="FS1353"/>
      <c r="FT1353"/>
      <c r="FU1353"/>
      <c r="FV1353"/>
      <c r="FW1353"/>
      <c r="FX1353"/>
      <c r="FY1353"/>
      <c r="FZ1353"/>
      <c r="GA1353"/>
      <c r="GB1353"/>
      <c r="GC1353"/>
      <c r="GD1353"/>
      <c r="GE1353"/>
      <c r="GF1353"/>
      <c r="GG1353"/>
      <c r="GH1353"/>
      <c r="GI1353"/>
      <c r="GJ1353"/>
      <c r="GK1353"/>
      <c r="GL1353"/>
      <c r="GM1353"/>
      <c r="GN1353"/>
      <c r="GO1353"/>
      <c r="GP1353"/>
      <c r="GQ1353"/>
      <c r="GR1353"/>
    </row>
    <row r="1354" spans="1:200" x14ac:dyDescent="0.2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c r="AW1354"/>
      <c r="AX1354"/>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c r="ES1354"/>
      <c r="ET1354"/>
      <c r="EU1354"/>
      <c r="EV1354"/>
      <c r="EW1354"/>
      <c r="EX1354"/>
      <c r="EY1354"/>
      <c r="EZ1354"/>
      <c r="FA1354"/>
      <c r="FB1354"/>
      <c r="FC1354"/>
      <c r="FD1354"/>
      <c r="FE1354"/>
      <c r="FF1354"/>
      <c r="FG1354"/>
      <c r="FH1354"/>
      <c r="FI1354"/>
      <c r="FJ1354"/>
      <c r="FK1354"/>
      <c r="FL1354"/>
      <c r="FM1354"/>
      <c r="FN1354"/>
      <c r="FO1354"/>
      <c r="FP1354"/>
      <c r="FQ1354"/>
      <c r="FR1354"/>
      <c r="FS1354"/>
      <c r="FT1354"/>
      <c r="FU1354"/>
      <c r="FV1354"/>
      <c r="FW1354"/>
      <c r="FX1354"/>
      <c r="FY1354"/>
      <c r="FZ1354"/>
      <c r="GA1354"/>
      <c r="GB1354"/>
      <c r="GC1354"/>
      <c r="GD1354"/>
      <c r="GE1354"/>
      <c r="GF1354"/>
      <c r="GG1354"/>
      <c r="GH1354"/>
      <c r="GI1354"/>
      <c r="GJ1354"/>
      <c r="GK1354"/>
      <c r="GL1354"/>
      <c r="GM1354"/>
      <c r="GN1354"/>
      <c r="GO1354"/>
      <c r="GP1354"/>
      <c r="GQ1354"/>
      <c r="GR1354"/>
    </row>
    <row r="1355" spans="1:200" x14ac:dyDescent="0.2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c r="AX1355"/>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c r="EU1355"/>
      <c r="EV1355"/>
      <c r="EW1355"/>
      <c r="EX1355"/>
      <c r="EY1355"/>
      <c r="EZ1355"/>
      <c r="FA1355"/>
      <c r="FB1355"/>
      <c r="FC1355"/>
      <c r="FD1355"/>
      <c r="FE1355"/>
      <c r="FF1355"/>
      <c r="FG1355"/>
      <c r="FH1355"/>
      <c r="FI1355"/>
      <c r="FJ1355"/>
      <c r="FK1355"/>
      <c r="FL1355"/>
      <c r="FM1355"/>
      <c r="FN1355"/>
      <c r="FO1355"/>
      <c r="FP1355"/>
      <c r="FQ1355"/>
      <c r="FR1355"/>
      <c r="FS1355"/>
      <c r="FT1355"/>
      <c r="FU1355"/>
      <c r="FV1355"/>
      <c r="FW1355"/>
      <c r="FX1355"/>
      <c r="FY1355"/>
      <c r="FZ1355"/>
      <c r="GA1355"/>
      <c r="GB1355"/>
      <c r="GC1355"/>
      <c r="GD1355"/>
      <c r="GE1355"/>
      <c r="GF1355"/>
      <c r="GG1355"/>
      <c r="GH1355"/>
      <c r="GI1355"/>
      <c r="GJ1355"/>
      <c r="GK1355"/>
      <c r="GL1355"/>
      <c r="GM1355"/>
      <c r="GN1355"/>
      <c r="GO1355"/>
      <c r="GP1355"/>
      <c r="GQ1355"/>
      <c r="GR1355"/>
    </row>
    <row r="1356" spans="1:200" x14ac:dyDescent="0.2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c r="AX1356"/>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c r="FC1356"/>
      <c r="FD1356"/>
      <c r="FE1356"/>
      <c r="FF1356"/>
      <c r="FG1356"/>
      <c r="FH1356"/>
      <c r="FI1356"/>
      <c r="FJ1356"/>
      <c r="FK1356"/>
      <c r="FL1356"/>
      <c r="FM1356"/>
      <c r="FN1356"/>
      <c r="FO1356"/>
      <c r="FP1356"/>
      <c r="FQ1356"/>
      <c r="FR1356"/>
      <c r="FS1356"/>
      <c r="FT1356"/>
      <c r="FU1356"/>
      <c r="FV1356"/>
      <c r="FW1356"/>
      <c r="FX1356"/>
      <c r="FY1356"/>
      <c r="FZ1356"/>
      <c r="GA1356"/>
      <c r="GB1356"/>
      <c r="GC1356"/>
      <c r="GD1356"/>
      <c r="GE1356"/>
      <c r="GF1356"/>
      <c r="GG1356"/>
      <c r="GH1356"/>
      <c r="GI1356"/>
      <c r="GJ1356"/>
      <c r="GK1356"/>
      <c r="GL1356"/>
      <c r="GM1356"/>
      <c r="GN1356"/>
      <c r="GO1356"/>
      <c r="GP1356"/>
      <c r="GQ1356"/>
      <c r="GR1356"/>
    </row>
    <row r="1357" spans="1:200" x14ac:dyDescent="0.2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c r="AX1357"/>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c r="ES1357"/>
      <c r="ET1357"/>
      <c r="EU1357"/>
      <c r="EV1357"/>
      <c r="EW1357"/>
      <c r="EX1357"/>
      <c r="EY1357"/>
      <c r="EZ1357"/>
      <c r="FA1357"/>
      <c r="FB1357"/>
      <c r="FC1357"/>
      <c r="FD1357"/>
      <c r="FE1357"/>
      <c r="FF1357"/>
      <c r="FG1357"/>
      <c r="FH1357"/>
      <c r="FI1357"/>
      <c r="FJ1357"/>
      <c r="FK1357"/>
      <c r="FL1357"/>
      <c r="FM1357"/>
      <c r="FN1357"/>
      <c r="FO1357"/>
      <c r="FP1357"/>
      <c r="FQ1357"/>
      <c r="FR1357"/>
      <c r="FS1357"/>
      <c r="FT1357"/>
      <c r="FU1357"/>
      <c r="FV1357"/>
      <c r="FW1357"/>
      <c r="FX1357"/>
      <c r="FY1357"/>
      <c r="FZ1357"/>
      <c r="GA1357"/>
      <c r="GB1357"/>
      <c r="GC1357"/>
      <c r="GD1357"/>
      <c r="GE1357"/>
      <c r="GF1357"/>
      <c r="GG1357"/>
      <c r="GH1357"/>
      <c r="GI1357"/>
      <c r="GJ1357"/>
      <c r="GK1357"/>
      <c r="GL1357"/>
      <c r="GM1357"/>
      <c r="GN1357"/>
      <c r="GO1357"/>
      <c r="GP1357"/>
      <c r="GQ1357"/>
      <c r="GR1357"/>
    </row>
    <row r="1358" spans="1:200" x14ac:dyDescent="0.2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c r="AW1358"/>
      <c r="AX1358"/>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c r="ES1358"/>
      <c r="ET1358"/>
      <c r="EU1358"/>
      <c r="EV1358"/>
      <c r="EW1358"/>
      <c r="EX1358"/>
      <c r="EY1358"/>
      <c r="EZ1358"/>
      <c r="FA1358"/>
      <c r="FB1358"/>
      <c r="FC1358"/>
      <c r="FD1358"/>
      <c r="FE1358"/>
      <c r="FF1358"/>
      <c r="FG1358"/>
      <c r="FH1358"/>
      <c r="FI1358"/>
      <c r="FJ1358"/>
      <c r="FK1358"/>
      <c r="FL1358"/>
      <c r="FM1358"/>
      <c r="FN1358"/>
      <c r="FO1358"/>
      <c r="FP1358"/>
      <c r="FQ1358"/>
      <c r="FR1358"/>
      <c r="FS1358"/>
      <c r="FT1358"/>
      <c r="FU1358"/>
      <c r="FV1358"/>
      <c r="FW1358"/>
      <c r="FX1358"/>
      <c r="FY1358"/>
      <c r="FZ1358"/>
      <c r="GA1358"/>
      <c r="GB1358"/>
      <c r="GC1358"/>
      <c r="GD1358"/>
      <c r="GE1358"/>
      <c r="GF1358"/>
      <c r="GG1358"/>
      <c r="GH1358"/>
      <c r="GI1358"/>
      <c r="GJ1358"/>
      <c r="GK1358"/>
      <c r="GL1358"/>
      <c r="GM1358"/>
      <c r="GN1358"/>
      <c r="GO1358"/>
      <c r="GP1358"/>
      <c r="GQ1358"/>
      <c r="GR1358"/>
    </row>
    <row r="1359" spans="1:200" x14ac:dyDescent="0.2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c r="AX1359"/>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c r="EU1359"/>
      <c r="EV1359"/>
      <c r="EW1359"/>
      <c r="EX1359"/>
      <c r="EY1359"/>
      <c r="EZ1359"/>
      <c r="FA1359"/>
      <c r="FB1359"/>
      <c r="FC1359"/>
      <c r="FD1359"/>
      <c r="FE1359"/>
      <c r="FF1359"/>
      <c r="FG1359"/>
      <c r="FH1359"/>
      <c r="FI1359"/>
      <c r="FJ1359"/>
      <c r="FK1359"/>
      <c r="FL1359"/>
      <c r="FM1359"/>
      <c r="FN1359"/>
      <c r="FO1359"/>
      <c r="FP1359"/>
      <c r="FQ1359"/>
      <c r="FR1359"/>
      <c r="FS1359"/>
      <c r="FT1359"/>
      <c r="FU1359"/>
      <c r="FV1359"/>
      <c r="FW1359"/>
      <c r="FX1359"/>
      <c r="FY1359"/>
      <c r="FZ1359"/>
      <c r="GA1359"/>
      <c r="GB1359"/>
      <c r="GC1359"/>
      <c r="GD1359"/>
      <c r="GE1359"/>
      <c r="GF1359"/>
      <c r="GG1359"/>
      <c r="GH1359"/>
      <c r="GI1359"/>
      <c r="GJ1359"/>
      <c r="GK1359"/>
      <c r="GL1359"/>
      <c r="GM1359"/>
      <c r="GN1359"/>
      <c r="GO1359"/>
      <c r="GP1359"/>
      <c r="GQ1359"/>
      <c r="GR1359"/>
    </row>
    <row r="1360" spans="1:200" x14ac:dyDescent="0.2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c r="AX1360"/>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c r="ES1360"/>
      <c r="ET1360"/>
      <c r="EU1360"/>
      <c r="EV1360"/>
      <c r="EW1360"/>
      <c r="EX1360"/>
      <c r="EY1360"/>
      <c r="EZ1360"/>
      <c r="FA1360"/>
      <c r="FB1360"/>
      <c r="FC1360"/>
      <c r="FD1360"/>
      <c r="FE1360"/>
      <c r="FF1360"/>
      <c r="FG1360"/>
      <c r="FH1360"/>
      <c r="FI1360"/>
      <c r="FJ1360"/>
      <c r="FK1360"/>
      <c r="FL1360"/>
      <c r="FM1360"/>
      <c r="FN1360"/>
      <c r="FO1360"/>
      <c r="FP1360"/>
      <c r="FQ1360"/>
      <c r="FR1360"/>
      <c r="FS1360"/>
      <c r="FT1360"/>
      <c r="FU1360"/>
      <c r="FV1360"/>
      <c r="FW1360"/>
      <c r="FX1360"/>
      <c r="FY1360"/>
      <c r="FZ1360"/>
      <c r="GA1360"/>
      <c r="GB1360"/>
      <c r="GC1360"/>
      <c r="GD1360"/>
      <c r="GE1360"/>
      <c r="GF1360"/>
      <c r="GG1360"/>
      <c r="GH1360"/>
      <c r="GI1360"/>
      <c r="GJ1360"/>
      <c r="GK1360"/>
      <c r="GL1360"/>
      <c r="GM1360"/>
      <c r="GN1360"/>
      <c r="GO1360"/>
      <c r="GP1360"/>
      <c r="GQ1360"/>
      <c r="GR1360"/>
    </row>
    <row r="1361" spans="1:200" x14ac:dyDescent="0.2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c r="AW1361"/>
      <c r="AX1361"/>
      <c r="AY1361"/>
      <c r="AZ1361"/>
      <c r="BA1361"/>
      <c r="BB1361"/>
      <c r="BC1361"/>
      <c r="BD1361"/>
      <c r="BE1361"/>
      <c r="BF1361"/>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c r="ES1361"/>
      <c r="ET1361"/>
      <c r="EU1361"/>
      <c r="EV1361"/>
      <c r="EW1361"/>
      <c r="EX1361"/>
      <c r="EY1361"/>
      <c r="EZ1361"/>
      <c r="FA1361"/>
      <c r="FB1361"/>
      <c r="FC1361"/>
      <c r="FD1361"/>
      <c r="FE1361"/>
      <c r="FF1361"/>
      <c r="FG1361"/>
      <c r="FH1361"/>
      <c r="FI1361"/>
      <c r="FJ1361"/>
      <c r="FK1361"/>
      <c r="FL1361"/>
      <c r="FM1361"/>
      <c r="FN1361"/>
      <c r="FO1361"/>
      <c r="FP1361"/>
      <c r="FQ1361"/>
      <c r="FR1361"/>
      <c r="FS1361"/>
      <c r="FT1361"/>
      <c r="FU1361"/>
      <c r="FV1361"/>
      <c r="FW1361"/>
      <c r="FX1361"/>
      <c r="FY1361"/>
      <c r="FZ1361"/>
      <c r="GA1361"/>
      <c r="GB1361"/>
      <c r="GC1361"/>
      <c r="GD1361"/>
      <c r="GE1361"/>
      <c r="GF1361"/>
      <c r="GG1361"/>
      <c r="GH1361"/>
      <c r="GI1361"/>
      <c r="GJ1361"/>
      <c r="GK1361"/>
      <c r="GL1361"/>
      <c r="GM1361"/>
      <c r="GN1361"/>
      <c r="GO1361"/>
      <c r="GP1361"/>
      <c r="GQ1361"/>
      <c r="GR1361"/>
    </row>
    <row r="1362" spans="1:200" x14ac:dyDescent="0.2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c r="AU1362"/>
      <c r="AV1362"/>
      <c r="AW1362"/>
      <c r="AX1362"/>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c r="ES1362"/>
      <c r="ET1362"/>
      <c r="EU1362"/>
      <c r="EV1362"/>
      <c r="EW1362"/>
      <c r="EX1362"/>
      <c r="EY1362"/>
      <c r="EZ1362"/>
      <c r="FA1362"/>
      <c r="FB1362"/>
      <c r="FC1362"/>
      <c r="FD1362"/>
      <c r="FE1362"/>
      <c r="FF1362"/>
      <c r="FG1362"/>
      <c r="FH1362"/>
      <c r="FI1362"/>
      <c r="FJ1362"/>
      <c r="FK1362"/>
      <c r="FL1362"/>
      <c r="FM1362"/>
      <c r="FN1362"/>
      <c r="FO1362"/>
      <c r="FP1362"/>
      <c r="FQ1362"/>
      <c r="FR1362"/>
      <c r="FS1362"/>
      <c r="FT1362"/>
      <c r="FU1362"/>
      <c r="FV1362"/>
      <c r="FW1362"/>
      <c r="FX1362"/>
      <c r="FY1362"/>
      <c r="FZ1362"/>
      <c r="GA1362"/>
      <c r="GB1362"/>
      <c r="GC1362"/>
      <c r="GD1362"/>
      <c r="GE1362"/>
      <c r="GF1362"/>
      <c r="GG1362"/>
      <c r="GH1362"/>
      <c r="GI1362"/>
      <c r="GJ1362"/>
      <c r="GK1362"/>
      <c r="GL1362"/>
      <c r="GM1362"/>
      <c r="GN1362"/>
      <c r="GO1362"/>
      <c r="GP1362"/>
      <c r="GQ1362"/>
      <c r="GR1362"/>
    </row>
    <row r="1363" spans="1:200" x14ac:dyDescent="0.2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c r="AW1363"/>
      <c r="AX1363"/>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c r="ES1363"/>
      <c r="ET1363"/>
      <c r="EU1363"/>
      <c r="EV1363"/>
      <c r="EW1363"/>
      <c r="EX1363"/>
      <c r="EY1363"/>
      <c r="EZ1363"/>
      <c r="FA1363"/>
      <c r="FB1363"/>
      <c r="FC1363"/>
      <c r="FD1363"/>
      <c r="FE1363"/>
      <c r="FF1363"/>
      <c r="FG1363"/>
      <c r="FH1363"/>
      <c r="FI1363"/>
      <c r="FJ1363"/>
      <c r="FK1363"/>
      <c r="FL1363"/>
      <c r="FM1363"/>
      <c r="FN1363"/>
      <c r="FO1363"/>
      <c r="FP1363"/>
      <c r="FQ1363"/>
      <c r="FR1363"/>
      <c r="FS1363"/>
      <c r="FT1363"/>
      <c r="FU1363"/>
      <c r="FV1363"/>
      <c r="FW1363"/>
      <c r="FX1363"/>
      <c r="FY1363"/>
      <c r="FZ1363"/>
      <c r="GA1363"/>
      <c r="GB1363"/>
      <c r="GC1363"/>
      <c r="GD1363"/>
      <c r="GE1363"/>
      <c r="GF1363"/>
      <c r="GG1363"/>
      <c r="GH1363"/>
      <c r="GI1363"/>
      <c r="GJ1363"/>
      <c r="GK1363"/>
      <c r="GL1363"/>
      <c r="GM1363"/>
      <c r="GN1363"/>
      <c r="GO1363"/>
      <c r="GP1363"/>
      <c r="GQ1363"/>
      <c r="GR1363"/>
    </row>
    <row r="1364" spans="1:200" x14ac:dyDescent="0.2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c r="AW1364"/>
      <c r="AX1364"/>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c r="ES1364"/>
      <c r="ET1364"/>
      <c r="EU1364"/>
      <c r="EV1364"/>
      <c r="EW1364"/>
      <c r="EX1364"/>
      <c r="EY1364"/>
      <c r="EZ1364"/>
      <c r="FA1364"/>
      <c r="FB1364"/>
      <c r="FC1364"/>
      <c r="FD1364"/>
      <c r="FE1364"/>
      <c r="FF1364"/>
      <c r="FG1364"/>
      <c r="FH1364"/>
      <c r="FI1364"/>
      <c r="FJ1364"/>
      <c r="FK1364"/>
      <c r="FL1364"/>
      <c r="FM1364"/>
      <c r="FN1364"/>
      <c r="FO1364"/>
      <c r="FP1364"/>
      <c r="FQ1364"/>
      <c r="FR1364"/>
      <c r="FS1364"/>
      <c r="FT1364"/>
      <c r="FU1364"/>
      <c r="FV1364"/>
      <c r="FW1364"/>
      <c r="FX1364"/>
      <c r="FY1364"/>
      <c r="FZ1364"/>
      <c r="GA1364"/>
      <c r="GB1364"/>
      <c r="GC1364"/>
      <c r="GD1364"/>
      <c r="GE1364"/>
      <c r="GF1364"/>
      <c r="GG1364"/>
      <c r="GH1364"/>
      <c r="GI1364"/>
      <c r="GJ1364"/>
      <c r="GK1364"/>
      <c r="GL1364"/>
      <c r="GM1364"/>
      <c r="GN1364"/>
      <c r="GO1364"/>
      <c r="GP1364"/>
      <c r="GQ1364"/>
      <c r="GR1364"/>
    </row>
    <row r="1365" spans="1:200" x14ac:dyDescent="0.2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c r="ES1365"/>
      <c r="ET1365"/>
      <c r="EU1365"/>
      <c r="EV1365"/>
      <c r="EW1365"/>
      <c r="EX1365"/>
      <c r="EY1365"/>
      <c r="EZ1365"/>
      <c r="FA1365"/>
      <c r="FB1365"/>
      <c r="FC1365"/>
      <c r="FD1365"/>
      <c r="FE1365"/>
      <c r="FF1365"/>
      <c r="FG1365"/>
      <c r="FH1365"/>
      <c r="FI1365"/>
      <c r="FJ1365"/>
      <c r="FK1365"/>
      <c r="FL1365"/>
      <c r="FM1365"/>
      <c r="FN1365"/>
      <c r="FO1365"/>
      <c r="FP1365"/>
      <c r="FQ1365"/>
      <c r="FR1365"/>
      <c r="FS1365"/>
      <c r="FT1365"/>
      <c r="FU1365"/>
      <c r="FV1365"/>
      <c r="FW1365"/>
      <c r="FX1365"/>
      <c r="FY1365"/>
      <c r="FZ1365"/>
      <c r="GA1365"/>
      <c r="GB1365"/>
      <c r="GC1365"/>
      <c r="GD1365"/>
      <c r="GE1365"/>
      <c r="GF1365"/>
      <c r="GG1365"/>
      <c r="GH1365"/>
      <c r="GI1365"/>
      <c r="GJ1365"/>
      <c r="GK1365"/>
      <c r="GL1365"/>
      <c r="GM1365"/>
      <c r="GN1365"/>
      <c r="GO1365"/>
      <c r="GP1365"/>
      <c r="GQ1365"/>
      <c r="GR1365"/>
    </row>
    <row r="1366" spans="1:200" x14ac:dyDescent="0.2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c r="ES1366"/>
      <c r="ET1366"/>
      <c r="EU1366"/>
      <c r="EV1366"/>
      <c r="EW1366"/>
      <c r="EX1366"/>
      <c r="EY1366"/>
      <c r="EZ1366"/>
      <c r="FA1366"/>
      <c r="FB1366"/>
      <c r="FC1366"/>
      <c r="FD1366"/>
      <c r="FE1366"/>
      <c r="FF1366"/>
      <c r="FG1366"/>
      <c r="FH1366"/>
      <c r="FI1366"/>
      <c r="FJ1366"/>
      <c r="FK1366"/>
      <c r="FL1366"/>
      <c r="FM1366"/>
      <c r="FN1366"/>
      <c r="FO1366"/>
      <c r="FP1366"/>
      <c r="FQ1366"/>
      <c r="FR1366"/>
      <c r="FS1366"/>
      <c r="FT1366"/>
      <c r="FU1366"/>
      <c r="FV1366"/>
      <c r="FW1366"/>
      <c r="FX1366"/>
      <c r="FY1366"/>
      <c r="FZ1366"/>
      <c r="GA1366"/>
      <c r="GB1366"/>
      <c r="GC1366"/>
      <c r="GD1366"/>
      <c r="GE1366"/>
      <c r="GF1366"/>
      <c r="GG1366"/>
      <c r="GH1366"/>
      <c r="GI1366"/>
      <c r="GJ1366"/>
      <c r="GK1366"/>
      <c r="GL1366"/>
      <c r="GM1366"/>
      <c r="GN1366"/>
      <c r="GO1366"/>
      <c r="GP1366"/>
      <c r="GQ1366"/>
      <c r="GR1366"/>
    </row>
    <row r="1367" spans="1:200" x14ac:dyDescent="0.2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c r="ES1367"/>
      <c r="ET1367"/>
      <c r="EU1367"/>
      <c r="EV1367"/>
      <c r="EW1367"/>
      <c r="EX1367"/>
      <c r="EY1367"/>
      <c r="EZ1367"/>
      <c r="FA1367"/>
      <c r="FB1367"/>
      <c r="FC1367"/>
      <c r="FD1367"/>
      <c r="FE1367"/>
      <c r="FF1367"/>
      <c r="FG1367"/>
      <c r="FH1367"/>
      <c r="FI1367"/>
      <c r="FJ1367"/>
      <c r="FK1367"/>
      <c r="FL1367"/>
      <c r="FM1367"/>
      <c r="FN1367"/>
      <c r="FO1367"/>
      <c r="FP1367"/>
      <c r="FQ1367"/>
      <c r="FR1367"/>
      <c r="FS1367"/>
      <c r="FT1367"/>
      <c r="FU1367"/>
      <c r="FV1367"/>
      <c r="FW1367"/>
      <c r="FX1367"/>
      <c r="FY1367"/>
      <c r="FZ1367"/>
      <c r="GA1367"/>
      <c r="GB1367"/>
      <c r="GC1367"/>
      <c r="GD1367"/>
      <c r="GE1367"/>
      <c r="GF1367"/>
      <c r="GG1367"/>
      <c r="GH1367"/>
      <c r="GI1367"/>
      <c r="GJ1367"/>
      <c r="GK1367"/>
      <c r="GL1367"/>
      <c r="GM1367"/>
      <c r="GN1367"/>
      <c r="GO1367"/>
      <c r="GP1367"/>
      <c r="GQ1367"/>
      <c r="GR1367"/>
    </row>
    <row r="1368" spans="1:200" x14ac:dyDescent="0.2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c r="AW1368"/>
      <c r="AX1368"/>
      <c r="AY1368"/>
      <c r="AZ1368"/>
      <c r="BA1368"/>
      <c r="BB1368"/>
      <c r="BC1368"/>
      <c r="BD1368"/>
      <c r="BE1368"/>
      <c r="BF1368"/>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c r="ES1368"/>
      <c r="ET1368"/>
      <c r="EU1368"/>
      <c r="EV1368"/>
      <c r="EW1368"/>
      <c r="EX1368"/>
      <c r="EY1368"/>
      <c r="EZ1368"/>
      <c r="FA1368"/>
      <c r="FB1368"/>
      <c r="FC1368"/>
      <c r="FD1368"/>
      <c r="FE1368"/>
      <c r="FF1368"/>
      <c r="FG1368"/>
      <c r="FH1368"/>
      <c r="FI1368"/>
      <c r="FJ1368"/>
      <c r="FK1368"/>
      <c r="FL1368"/>
      <c r="FM1368"/>
      <c r="FN1368"/>
      <c r="FO1368"/>
      <c r="FP1368"/>
      <c r="FQ1368"/>
      <c r="FR1368"/>
      <c r="FS1368"/>
      <c r="FT1368"/>
      <c r="FU1368"/>
      <c r="FV1368"/>
      <c r="FW1368"/>
      <c r="FX1368"/>
      <c r="FY1368"/>
      <c r="FZ1368"/>
      <c r="GA1368"/>
      <c r="GB1368"/>
      <c r="GC1368"/>
      <c r="GD1368"/>
      <c r="GE1368"/>
      <c r="GF1368"/>
      <c r="GG1368"/>
      <c r="GH1368"/>
      <c r="GI1368"/>
      <c r="GJ1368"/>
      <c r="GK1368"/>
      <c r="GL1368"/>
      <c r="GM1368"/>
      <c r="GN1368"/>
      <c r="GO1368"/>
      <c r="GP1368"/>
      <c r="GQ1368"/>
      <c r="GR1368"/>
    </row>
    <row r="1369" spans="1:200" x14ac:dyDescent="0.2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c r="AW1369"/>
      <c r="AX1369"/>
      <c r="AY1369"/>
      <c r="AZ1369"/>
      <c r="BA1369"/>
      <c r="BB1369"/>
      <c r="BC1369"/>
      <c r="BD1369"/>
      <c r="BE1369"/>
      <c r="BF1369"/>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c r="ES1369"/>
      <c r="ET1369"/>
      <c r="EU1369"/>
      <c r="EV1369"/>
      <c r="EW1369"/>
      <c r="EX1369"/>
      <c r="EY1369"/>
      <c r="EZ1369"/>
      <c r="FA1369"/>
      <c r="FB1369"/>
      <c r="FC1369"/>
      <c r="FD1369"/>
      <c r="FE1369"/>
      <c r="FF1369"/>
      <c r="FG1369"/>
      <c r="FH1369"/>
      <c r="FI1369"/>
      <c r="FJ1369"/>
      <c r="FK1369"/>
      <c r="FL1369"/>
      <c r="FM1369"/>
      <c r="FN1369"/>
      <c r="FO1369"/>
      <c r="FP1369"/>
      <c r="FQ1369"/>
      <c r="FR1369"/>
      <c r="FS1369"/>
      <c r="FT1369"/>
      <c r="FU1369"/>
      <c r="FV1369"/>
      <c r="FW1369"/>
      <c r="FX1369"/>
      <c r="FY1369"/>
      <c r="FZ1369"/>
      <c r="GA1369"/>
      <c r="GB1369"/>
      <c r="GC1369"/>
      <c r="GD1369"/>
      <c r="GE1369"/>
      <c r="GF1369"/>
      <c r="GG1369"/>
      <c r="GH1369"/>
      <c r="GI1369"/>
      <c r="GJ1369"/>
      <c r="GK1369"/>
      <c r="GL1369"/>
      <c r="GM1369"/>
      <c r="GN1369"/>
      <c r="GO1369"/>
      <c r="GP1369"/>
      <c r="GQ1369"/>
      <c r="GR1369"/>
    </row>
    <row r="1370" spans="1:200" x14ac:dyDescent="0.2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c r="AX1370"/>
      <c r="AY1370"/>
      <c r="AZ1370"/>
      <c r="BA1370"/>
      <c r="BB1370"/>
      <c r="BC1370"/>
      <c r="BD1370"/>
      <c r="BE1370"/>
      <c r="BF1370"/>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c r="ES1370"/>
      <c r="ET1370"/>
      <c r="EU1370"/>
      <c r="EV1370"/>
      <c r="EW1370"/>
      <c r="EX1370"/>
      <c r="EY1370"/>
      <c r="EZ1370"/>
      <c r="FA1370"/>
      <c r="FB1370"/>
      <c r="FC1370"/>
      <c r="FD1370"/>
      <c r="FE1370"/>
      <c r="FF1370"/>
      <c r="FG1370"/>
      <c r="FH1370"/>
      <c r="FI1370"/>
      <c r="FJ1370"/>
      <c r="FK1370"/>
      <c r="FL1370"/>
      <c r="FM1370"/>
      <c r="FN1370"/>
      <c r="FO1370"/>
      <c r="FP1370"/>
      <c r="FQ1370"/>
      <c r="FR1370"/>
      <c r="FS1370"/>
      <c r="FT1370"/>
      <c r="FU1370"/>
      <c r="FV1370"/>
      <c r="FW1370"/>
      <c r="FX1370"/>
      <c r="FY1370"/>
      <c r="FZ1370"/>
      <c r="GA1370"/>
      <c r="GB1370"/>
      <c r="GC1370"/>
      <c r="GD1370"/>
      <c r="GE1370"/>
      <c r="GF1370"/>
      <c r="GG1370"/>
      <c r="GH1370"/>
      <c r="GI1370"/>
      <c r="GJ1370"/>
      <c r="GK1370"/>
      <c r="GL1370"/>
      <c r="GM1370"/>
      <c r="GN1370"/>
      <c r="GO1370"/>
      <c r="GP1370"/>
      <c r="GQ1370"/>
      <c r="GR1370"/>
    </row>
    <row r="1371" spans="1:200" x14ac:dyDescent="0.2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c r="AX1371"/>
      <c r="AY1371"/>
      <c r="AZ1371"/>
      <c r="BA1371"/>
      <c r="BB1371"/>
      <c r="BC1371"/>
      <c r="BD1371"/>
      <c r="BE1371"/>
      <c r="BF1371"/>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c r="ES1371"/>
      <c r="ET1371"/>
      <c r="EU1371"/>
      <c r="EV1371"/>
      <c r="EW1371"/>
      <c r="EX1371"/>
      <c r="EY1371"/>
      <c r="EZ1371"/>
      <c r="FA1371"/>
      <c r="FB1371"/>
      <c r="FC1371"/>
      <c r="FD1371"/>
      <c r="FE1371"/>
      <c r="FF1371"/>
      <c r="FG1371"/>
      <c r="FH1371"/>
      <c r="FI1371"/>
      <c r="FJ1371"/>
      <c r="FK1371"/>
      <c r="FL1371"/>
      <c r="FM1371"/>
      <c r="FN1371"/>
      <c r="FO1371"/>
      <c r="FP1371"/>
      <c r="FQ1371"/>
      <c r="FR1371"/>
      <c r="FS1371"/>
      <c r="FT1371"/>
      <c r="FU1371"/>
      <c r="FV1371"/>
      <c r="FW1371"/>
      <c r="FX1371"/>
      <c r="FY1371"/>
      <c r="FZ1371"/>
      <c r="GA1371"/>
      <c r="GB1371"/>
      <c r="GC1371"/>
      <c r="GD1371"/>
      <c r="GE1371"/>
      <c r="GF1371"/>
      <c r="GG1371"/>
      <c r="GH1371"/>
      <c r="GI1371"/>
      <c r="GJ1371"/>
      <c r="GK1371"/>
      <c r="GL1371"/>
      <c r="GM1371"/>
      <c r="GN1371"/>
      <c r="GO1371"/>
      <c r="GP1371"/>
      <c r="GQ1371"/>
      <c r="GR1371"/>
    </row>
    <row r="1372" spans="1:200" x14ac:dyDescent="0.2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c r="AX1372"/>
      <c r="AY1372"/>
      <c r="AZ1372"/>
      <c r="BA1372"/>
      <c r="BB1372"/>
      <c r="BC1372"/>
      <c r="BD1372"/>
      <c r="BE1372"/>
      <c r="BF1372"/>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c r="ES1372"/>
      <c r="ET1372"/>
      <c r="EU1372"/>
      <c r="EV1372"/>
      <c r="EW1372"/>
      <c r="EX1372"/>
      <c r="EY1372"/>
      <c r="EZ1372"/>
      <c r="FA1372"/>
      <c r="FB1372"/>
      <c r="FC1372"/>
      <c r="FD1372"/>
      <c r="FE1372"/>
      <c r="FF1372"/>
      <c r="FG1372"/>
      <c r="FH1372"/>
      <c r="FI1372"/>
      <c r="FJ1372"/>
      <c r="FK1372"/>
      <c r="FL1372"/>
      <c r="FM1372"/>
      <c r="FN1372"/>
      <c r="FO1372"/>
      <c r="FP1372"/>
      <c r="FQ1372"/>
      <c r="FR1372"/>
      <c r="FS1372"/>
      <c r="FT1372"/>
      <c r="FU1372"/>
      <c r="FV1372"/>
      <c r="FW1372"/>
      <c r="FX1372"/>
      <c r="FY1372"/>
      <c r="FZ1372"/>
      <c r="GA1372"/>
      <c r="GB1372"/>
      <c r="GC1372"/>
      <c r="GD1372"/>
      <c r="GE1372"/>
      <c r="GF1372"/>
      <c r="GG1372"/>
      <c r="GH1372"/>
      <c r="GI1372"/>
      <c r="GJ1372"/>
      <c r="GK1372"/>
      <c r="GL1372"/>
      <c r="GM1372"/>
      <c r="GN1372"/>
      <c r="GO1372"/>
      <c r="GP1372"/>
      <c r="GQ1372"/>
      <c r="GR1372"/>
    </row>
    <row r="1373" spans="1:200" x14ac:dyDescent="0.2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c r="AX1373"/>
      <c r="AY1373"/>
      <c r="AZ1373"/>
      <c r="BA1373"/>
      <c r="BB1373"/>
      <c r="BC1373"/>
      <c r="BD1373"/>
      <c r="BE1373"/>
      <c r="BF1373"/>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c r="ES1373"/>
      <c r="ET1373"/>
      <c r="EU1373"/>
      <c r="EV1373"/>
      <c r="EW1373"/>
      <c r="EX1373"/>
      <c r="EY1373"/>
      <c r="EZ1373"/>
      <c r="FA1373"/>
      <c r="FB1373"/>
      <c r="FC1373"/>
      <c r="FD1373"/>
      <c r="FE1373"/>
      <c r="FF1373"/>
      <c r="FG1373"/>
      <c r="FH1373"/>
      <c r="FI1373"/>
      <c r="FJ1373"/>
      <c r="FK1373"/>
      <c r="FL1373"/>
      <c r="FM1373"/>
      <c r="FN1373"/>
      <c r="FO1373"/>
      <c r="FP1373"/>
      <c r="FQ1373"/>
      <c r="FR1373"/>
      <c r="FS1373"/>
      <c r="FT1373"/>
      <c r="FU1373"/>
      <c r="FV1373"/>
      <c r="FW1373"/>
      <c r="FX1373"/>
      <c r="FY1373"/>
      <c r="FZ1373"/>
      <c r="GA1373"/>
      <c r="GB1373"/>
      <c r="GC1373"/>
      <c r="GD1373"/>
      <c r="GE1373"/>
      <c r="GF1373"/>
      <c r="GG1373"/>
      <c r="GH1373"/>
      <c r="GI1373"/>
      <c r="GJ1373"/>
      <c r="GK1373"/>
      <c r="GL1373"/>
      <c r="GM1373"/>
      <c r="GN1373"/>
      <c r="GO1373"/>
      <c r="GP1373"/>
      <c r="GQ1373"/>
      <c r="GR1373"/>
    </row>
    <row r="1374" spans="1:200" x14ac:dyDescent="0.2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c r="AX1374"/>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c r="ES1374"/>
      <c r="ET1374"/>
      <c r="EU1374"/>
      <c r="EV1374"/>
      <c r="EW1374"/>
      <c r="EX1374"/>
      <c r="EY1374"/>
      <c r="EZ1374"/>
      <c r="FA1374"/>
      <c r="FB1374"/>
      <c r="FC1374"/>
      <c r="FD1374"/>
      <c r="FE1374"/>
      <c r="FF1374"/>
      <c r="FG1374"/>
      <c r="FH1374"/>
      <c r="FI1374"/>
      <c r="FJ1374"/>
      <c r="FK1374"/>
      <c r="FL1374"/>
      <c r="FM1374"/>
      <c r="FN1374"/>
      <c r="FO1374"/>
      <c r="FP1374"/>
      <c r="FQ1374"/>
      <c r="FR1374"/>
      <c r="FS1374"/>
      <c r="FT1374"/>
      <c r="FU1374"/>
      <c r="FV1374"/>
      <c r="FW1374"/>
      <c r="FX1374"/>
      <c r="FY1374"/>
      <c r="FZ1374"/>
      <c r="GA1374"/>
      <c r="GB1374"/>
      <c r="GC1374"/>
      <c r="GD1374"/>
      <c r="GE1374"/>
      <c r="GF1374"/>
      <c r="GG1374"/>
      <c r="GH1374"/>
      <c r="GI1374"/>
      <c r="GJ1374"/>
      <c r="GK1374"/>
      <c r="GL1374"/>
      <c r="GM1374"/>
      <c r="GN1374"/>
      <c r="GO1374"/>
      <c r="GP1374"/>
      <c r="GQ1374"/>
      <c r="GR1374"/>
    </row>
    <row r="1375" spans="1:200" x14ac:dyDescent="0.2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c r="AX1375"/>
      <c r="AY1375"/>
      <c r="AZ1375"/>
      <c r="BA1375"/>
      <c r="BB1375"/>
      <c r="BC1375"/>
      <c r="BD1375"/>
      <c r="BE1375"/>
      <c r="BF137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c r="ES1375"/>
      <c r="ET1375"/>
      <c r="EU1375"/>
      <c r="EV1375"/>
      <c r="EW1375"/>
      <c r="EX1375"/>
      <c r="EY1375"/>
      <c r="EZ1375"/>
      <c r="FA1375"/>
      <c r="FB1375"/>
      <c r="FC1375"/>
      <c r="FD1375"/>
      <c r="FE1375"/>
      <c r="FF1375"/>
      <c r="FG1375"/>
      <c r="FH1375"/>
      <c r="FI1375"/>
      <c r="FJ1375"/>
      <c r="FK1375"/>
      <c r="FL1375"/>
      <c r="FM1375"/>
      <c r="FN1375"/>
      <c r="FO1375"/>
      <c r="FP1375"/>
      <c r="FQ1375"/>
      <c r="FR1375"/>
      <c r="FS1375"/>
      <c r="FT1375"/>
      <c r="FU1375"/>
      <c r="FV1375"/>
      <c r="FW1375"/>
      <c r="FX1375"/>
      <c r="FY1375"/>
      <c r="FZ1375"/>
      <c r="GA1375"/>
      <c r="GB1375"/>
      <c r="GC1375"/>
      <c r="GD1375"/>
      <c r="GE1375"/>
      <c r="GF1375"/>
      <c r="GG1375"/>
      <c r="GH1375"/>
      <c r="GI1375"/>
      <c r="GJ1375"/>
      <c r="GK1375"/>
      <c r="GL1375"/>
      <c r="GM1375"/>
      <c r="GN1375"/>
      <c r="GO1375"/>
      <c r="GP1375"/>
      <c r="GQ1375"/>
      <c r="GR1375"/>
    </row>
    <row r="1376" spans="1:200" x14ac:dyDescent="0.2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c r="AX1376"/>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c r="ES1376"/>
      <c r="ET1376"/>
      <c r="EU1376"/>
      <c r="EV1376"/>
      <c r="EW1376"/>
      <c r="EX1376"/>
      <c r="EY1376"/>
      <c r="EZ1376"/>
      <c r="FA1376"/>
      <c r="FB1376"/>
      <c r="FC1376"/>
      <c r="FD1376"/>
      <c r="FE1376"/>
      <c r="FF1376"/>
      <c r="FG1376"/>
      <c r="FH1376"/>
      <c r="FI1376"/>
      <c r="FJ1376"/>
      <c r="FK1376"/>
      <c r="FL1376"/>
      <c r="FM1376"/>
      <c r="FN1376"/>
      <c r="FO1376"/>
      <c r="FP1376"/>
      <c r="FQ1376"/>
      <c r="FR1376"/>
      <c r="FS1376"/>
      <c r="FT1376"/>
      <c r="FU1376"/>
      <c r="FV1376"/>
      <c r="FW1376"/>
      <c r="FX1376"/>
      <c r="FY1376"/>
      <c r="FZ1376"/>
      <c r="GA1376"/>
      <c r="GB1376"/>
      <c r="GC1376"/>
      <c r="GD1376"/>
      <c r="GE1376"/>
      <c r="GF1376"/>
      <c r="GG1376"/>
      <c r="GH1376"/>
      <c r="GI1376"/>
      <c r="GJ1376"/>
      <c r="GK1376"/>
      <c r="GL1376"/>
      <c r="GM1376"/>
      <c r="GN1376"/>
      <c r="GO1376"/>
      <c r="GP1376"/>
      <c r="GQ1376"/>
      <c r="GR1376"/>
    </row>
    <row r="1377" spans="1:200" x14ac:dyDescent="0.2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c r="AX1377"/>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c r="ES1377"/>
      <c r="ET1377"/>
      <c r="EU1377"/>
      <c r="EV1377"/>
      <c r="EW1377"/>
      <c r="EX1377"/>
      <c r="EY1377"/>
      <c r="EZ1377"/>
      <c r="FA1377"/>
      <c r="FB1377"/>
      <c r="FC1377"/>
      <c r="FD1377"/>
      <c r="FE1377"/>
      <c r="FF1377"/>
      <c r="FG1377"/>
      <c r="FH1377"/>
      <c r="FI1377"/>
      <c r="FJ1377"/>
      <c r="FK1377"/>
      <c r="FL1377"/>
      <c r="FM1377"/>
      <c r="FN1377"/>
      <c r="FO1377"/>
      <c r="FP1377"/>
      <c r="FQ1377"/>
      <c r="FR1377"/>
      <c r="FS1377"/>
      <c r="FT1377"/>
      <c r="FU1377"/>
      <c r="FV1377"/>
      <c r="FW1377"/>
      <c r="FX1377"/>
      <c r="FY1377"/>
      <c r="FZ1377"/>
      <c r="GA1377"/>
      <c r="GB1377"/>
      <c r="GC1377"/>
      <c r="GD1377"/>
      <c r="GE1377"/>
      <c r="GF1377"/>
      <c r="GG1377"/>
      <c r="GH1377"/>
      <c r="GI1377"/>
      <c r="GJ1377"/>
      <c r="GK1377"/>
      <c r="GL1377"/>
      <c r="GM1377"/>
      <c r="GN1377"/>
      <c r="GO1377"/>
      <c r="GP1377"/>
      <c r="GQ1377"/>
      <c r="GR1377"/>
    </row>
    <row r="1378" spans="1:200" x14ac:dyDescent="0.2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c r="AX1378"/>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c r="ES1378"/>
      <c r="ET1378"/>
      <c r="EU1378"/>
      <c r="EV1378"/>
      <c r="EW1378"/>
      <c r="EX1378"/>
      <c r="EY1378"/>
      <c r="EZ1378"/>
      <c r="FA1378"/>
      <c r="FB1378"/>
      <c r="FC1378"/>
      <c r="FD1378"/>
      <c r="FE1378"/>
      <c r="FF1378"/>
      <c r="FG1378"/>
      <c r="FH1378"/>
      <c r="FI1378"/>
      <c r="FJ1378"/>
      <c r="FK1378"/>
      <c r="FL1378"/>
      <c r="FM1378"/>
      <c r="FN1378"/>
      <c r="FO1378"/>
      <c r="FP1378"/>
      <c r="FQ1378"/>
      <c r="FR1378"/>
      <c r="FS1378"/>
      <c r="FT1378"/>
      <c r="FU1378"/>
      <c r="FV1378"/>
      <c r="FW1378"/>
      <c r="FX1378"/>
      <c r="FY1378"/>
      <c r="FZ1378"/>
      <c r="GA1378"/>
      <c r="GB1378"/>
      <c r="GC1378"/>
      <c r="GD1378"/>
      <c r="GE1378"/>
      <c r="GF1378"/>
      <c r="GG1378"/>
      <c r="GH1378"/>
      <c r="GI1378"/>
      <c r="GJ1378"/>
      <c r="GK1378"/>
      <c r="GL1378"/>
      <c r="GM1378"/>
      <c r="GN1378"/>
      <c r="GO1378"/>
      <c r="GP1378"/>
      <c r="GQ1378"/>
      <c r="GR1378"/>
    </row>
    <row r="1379" spans="1:200" x14ac:dyDescent="0.2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c r="AX1379"/>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c r="ES1379"/>
      <c r="ET1379"/>
      <c r="EU1379"/>
      <c r="EV1379"/>
      <c r="EW1379"/>
      <c r="EX1379"/>
      <c r="EY1379"/>
      <c r="EZ1379"/>
      <c r="FA1379"/>
      <c r="FB1379"/>
      <c r="FC1379"/>
      <c r="FD1379"/>
      <c r="FE1379"/>
      <c r="FF1379"/>
      <c r="FG1379"/>
      <c r="FH1379"/>
      <c r="FI1379"/>
      <c r="FJ1379"/>
      <c r="FK1379"/>
      <c r="FL1379"/>
      <c r="FM1379"/>
      <c r="FN1379"/>
      <c r="FO1379"/>
      <c r="FP1379"/>
      <c r="FQ1379"/>
      <c r="FR1379"/>
      <c r="FS1379"/>
      <c r="FT1379"/>
      <c r="FU1379"/>
      <c r="FV1379"/>
      <c r="FW1379"/>
      <c r="FX1379"/>
      <c r="FY1379"/>
      <c r="FZ1379"/>
      <c r="GA1379"/>
      <c r="GB1379"/>
      <c r="GC1379"/>
      <c r="GD1379"/>
      <c r="GE1379"/>
      <c r="GF1379"/>
      <c r="GG1379"/>
      <c r="GH1379"/>
      <c r="GI1379"/>
      <c r="GJ1379"/>
      <c r="GK1379"/>
      <c r="GL1379"/>
      <c r="GM1379"/>
      <c r="GN1379"/>
      <c r="GO1379"/>
      <c r="GP1379"/>
      <c r="GQ1379"/>
      <c r="GR1379"/>
    </row>
    <row r="1380" spans="1:200" x14ac:dyDescent="0.2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c r="AX1380"/>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c r="ES1380"/>
      <c r="ET1380"/>
      <c r="EU1380"/>
      <c r="EV1380"/>
      <c r="EW1380"/>
      <c r="EX1380"/>
      <c r="EY1380"/>
      <c r="EZ1380"/>
      <c r="FA1380"/>
      <c r="FB1380"/>
      <c r="FC1380"/>
      <c r="FD1380"/>
      <c r="FE1380"/>
      <c r="FF1380"/>
      <c r="FG1380"/>
      <c r="FH1380"/>
      <c r="FI1380"/>
      <c r="FJ1380"/>
      <c r="FK1380"/>
      <c r="FL1380"/>
      <c r="FM1380"/>
      <c r="FN1380"/>
      <c r="FO1380"/>
      <c r="FP1380"/>
      <c r="FQ1380"/>
      <c r="FR1380"/>
      <c r="FS1380"/>
      <c r="FT1380"/>
      <c r="FU1380"/>
      <c r="FV1380"/>
      <c r="FW1380"/>
      <c r="FX1380"/>
      <c r="FY1380"/>
      <c r="FZ1380"/>
      <c r="GA1380"/>
      <c r="GB1380"/>
      <c r="GC1380"/>
      <c r="GD1380"/>
      <c r="GE1380"/>
      <c r="GF1380"/>
      <c r="GG1380"/>
      <c r="GH1380"/>
      <c r="GI1380"/>
      <c r="GJ1380"/>
      <c r="GK1380"/>
      <c r="GL1380"/>
      <c r="GM1380"/>
      <c r="GN1380"/>
      <c r="GO1380"/>
      <c r="GP1380"/>
      <c r="GQ1380"/>
      <c r="GR1380"/>
    </row>
    <row r="1381" spans="1:200" x14ac:dyDescent="0.2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c r="AX1381"/>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c r="ES1381"/>
      <c r="ET1381"/>
      <c r="EU1381"/>
      <c r="EV1381"/>
      <c r="EW1381"/>
      <c r="EX1381"/>
      <c r="EY1381"/>
      <c r="EZ1381"/>
      <c r="FA1381"/>
      <c r="FB1381"/>
      <c r="FC1381"/>
      <c r="FD1381"/>
      <c r="FE1381"/>
      <c r="FF1381"/>
      <c r="FG1381"/>
      <c r="FH1381"/>
      <c r="FI1381"/>
      <c r="FJ1381"/>
      <c r="FK1381"/>
      <c r="FL1381"/>
      <c r="FM1381"/>
      <c r="FN1381"/>
      <c r="FO1381"/>
      <c r="FP1381"/>
      <c r="FQ1381"/>
      <c r="FR1381"/>
      <c r="FS1381"/>
      <c r="FT1381"/>
      <c r="FU1381"/>
      <c r="FV1381"/>
      <c r="FW1381"/>
      <c r="FX1381"/>
      <c r="FY1381"/>
      <c r="FZ1381"/>
      <c r="GA1381"/>
      <c r="GB1381"/>
      <c r="GC1381"/>
      <c r="GD1381"/>
      <c r="GE1381"/>
      <c r="GF1381"/>
      <c r="GG1381"/>
      <c r="GH1381"/>
      <c r="GI1381"/>
      <c r="GJ1381"/>
      <c r="GK1381"/>
      <c r="GL1381"/>
      <c r="GM1381"/>
      <c r="GN1381"/>
      <c r="GO1381"/>
      <c r="GP1381"/>
      <c r="GQ1381"/>
      <c r="GR1381"/>
    </row>
    <row r="1382" spans="1:200" x14ac:dyDescent="0.2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c r="AX1382"/>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c r="ES1382"/>
      <c r="ET1382"/>
      <c r="EU1382"/>
      <c r="EV1382"/>
      <c r="EW1382"/>
      <c r="EX1382"/>
      <c r="EY1382"/>
      <c r="EZ1382"/>
      <c r="FA1382"/>
      <c r="FB1382"/>
      <c r="FC1382"/>
      <c r="FD1382"/>
      <c r="FE1382"/>
      <c r="FF1382"/>
      <c r="FG1382"/>
      <c r="FH1382"/>
      <c r="FI1382"/>
      <c r="FJ1382"/>
      <c r="FK1382"/>
      <c r="FL1382"/>
      <c r="FM1382"/>
      <c r="FN1382"/>
      <c r="FO1382"/>
      <c r="FP1382"/>
      <c r="FQ1382"/>
      <c r="FR1382"/>
      <c r="FS1382"/>
      <c r="FT1382"/>
      <c r="FU1382"/>
      <c r="FV1382"/>
      <c r="FW1382"/>
      <c r="FX1382"/>
      <c r="FY1382"/>
      <c r="FZ1382"/>
      <c r="GA1382"/>
      <c r="GB1382"/>
      <c r="GC1382"/>
      <c r="GD1382"/>
      <c r="GE1382"/>
      <c r="GF1382"/>
      <c r="GG1382"/>
      <c r="GH1382"/>
      <c r="GI1382"/>
      <c r="GJ1382"/>
      <c r="GK1382"/>
      <c r="GL1382"/>
      <c r="GM1382"/>
      <c r="GN1382"/>
      <c r="GO1382"/>
      <c r="GP1382"/>
      <c r="GQ1382"/>
      <c r="GR1382"/>
    </row>
    <row r="1383" spans="1:200" x14ac:dyDescent="0.2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c r="AX1383"/>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c r="ES1383"/>
      <c r="ET1383"/>
      <c r="EU1383"/>
      <c r="EV1383"/>
      <c r="EW1383"/>
      <c r="EX1383"/>
      <c r="EY1383"/>
      <c r="EZ1383"/>
      <c r="FA1383"/>
      <c r="FB1383"/>
      <c r="FC1383"/>
      <c r="FD1383"/>
      <c r="FE1383"/>
      <c r="FF1383"/>
      <c r="FG1383"/>
      <c r="FH1383"/>
      <c r="FI1383"/>
      <c r="FJ1383"/>
      <c r="FK1383"/>
      <c r="FL1383"/>
      <c r="FM1383"/>
      <c r="FN1383"/>
      <c r="FO1383"/>
      <c r="FP1383"/>
      <c r="FQ1383"/>
      <c r="FR1383"/>
      <c r="FS1383"/>
      <c r="FT1383"/>
      <c r="FU1383"/>
      <c r="FV1383"/>
      <c r="FW1383"/>
      <c r="FX1383"/>
      <c r="FY1383"/>
      <c r="FZ1383"/>
      <c r="GA1383"/>
      <c r="GB1383"/>
      <c r="GC1383"/>
      <c r="GD1383"/>
      <c r="GE1383"/>
      <c r="GF1383"/>
      <c r="GG1383"/>
      <c r="GH1383"/>
      <c r="GI1383"/>
      <c r="GJ1383"/>
      <c r="GK1383"/>
      <c r="GL1383"/>
      <c r="GM1383"/>
      <c r="GN1383"/>
      <c r="GO1383"/>
      <c r="GP1383"/>
      <c r="GQ1383"/>
      <c r="GR1383"/>
    </row>
    <row r="1384" spans="1:200" x14ac:dyDescent="0.2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c r="AX1384"/>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c r="FS1384"/>
      <c r="FT1384"/>
      <c r="FU1384"/>
      <c r="FV1384"/>
      <c r="FW1384"/>
      <c r="FX1384"/>
      <c r="FY1384"/>
      <c r="FZ1384"/>
      <c r="GA1384"/>
      <c r="GB1384"/>
      <c r="GC1384"/>
      <c r="GD1384"/>
      <c r="GE1384"/>
      <c r="GF1384"/>
      <c r="GG1384"/>
      <c r="GH1384"/>
      <c r="GI1384"/>
      <c r="GJ1384"/>
      <c r="GK1384"/>
      <c r="GL1384"/>
      <c r="GM1384"/>
      <c r="GN1384"/>
      <c r="GO1384"/>
      <c r="GP1384"/>
      <c r="GQ1384"/>
      <c r="GR1384"/>
    </row>
    <row r="1385" spans="1:200" x14ac:dyDescent="0.2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c r="AX1385"/>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c r="GG1385"/>
      <c r="GH1385"/>
      <c r="GI1385"/>
      <c r="GJ1385"/>
      <c r="GK1385"/>
      <c r="GL1385"/>
      <c r="GM1385"/>
      <c r="GN1385"/>
      <c r="GO1385"/>
      <c r="GP1385"/>
      <c r="GQ1385"/>
      <c r="GR1385"/>
    </row>
    <row r="1386" spans="1:200" x14ac:dyDescent="0.2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c r="AX1386"/>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c r="EU1386"/>
      <c r="EV1386"/>
      <c r="EW1386"/>
      <c r="EX1386"/>
      <c r="EY1386"/>
      <c r="EZ1386"/>
      <c r="FA1386"/>
      <c r="FB1386"/>
      <c r="FC1386"/>
      <c r="FD1386"/>
      <c r="FE1386"/>
      <c r="FF1386"/>
      <c r="FG1386"/>
      <c r="FH1386"/>
      <c r="FI1386"/>
      <c r="FJ1386"/>
      <c r="FK1386"/>
      <c r="FL1386"/>
      <c r="FM1386"/>
      <c r="FN1386"/>
      <c r="FO1386"/>
      <c r="FP1386"/>
      <c r="FQ1386"/>
      <c r="FR1386"/>
      <c r="FS1386"/>
      <c r="FT1386"/>
      <c r="FU1386"/>
      <c r="FV1386"/>
      <c r="FW1386"/>
      <c r="FX1386"/>
      <c r="FY1386"/>
      <c r="FZ1386"/>
      <c r="GA1386"/>
      <c r="GB1386"/>
      <c r="GC1386"/>
      <c r="GD1386"/>
      <c r="GE1386"/>
      <c r="GF1386"/>
      <c r="GG1386"/>
      <c r="GH1386"/>
      <c r="GI1386"/>
      <c r="GJ1386"/>
      <c r="GK1386"/>
      <c r="GL1386"/>
      <c r="GM1386"/>
      <c r="GN1386"/>
      <c r="GO1386"/>
      <c r="GP1386"/>
      <c r="GQ1386"/>
      <c r="GR1386"/>
    </row>
    <row r="1387" spans="1:200" x14ac:dyDescent="0.2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c r="AX1387"/>
      <c r="AY1387"/>
      <c r="AZ1387"/>
      <c r="BA1387"/>
      <c r="BB1387"/>
      <c r="BC1387"/>
      <c r="BD1387"/>
      <c r="BE1387"/>
      <c r="BF1387"/>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c r="ES1387"/>
      <c r="ET1387"/>
      <c r="EU1387"/>
      <c r="EV1387"/>
      <c r="EW1387"/>
      <c r="EX1387"/>
      <c r="EY1387"/>
      <c r="EZ1387"/>
      <c r="FA1387"/>
      <c r="FB1387"/>
      <c r="FC1387"/>
      <c r="FD1387"/>
      <c r="FE1387"/>
      <c r="FF1387"/>
      <c r="FG1387"/>
      <c r="FH1387"/>
      <c r="FI1387"/>
      <c r="FJ1387"/>
      <c r="FK1387"/>
      <c r="FL1387"/>
      <c r="FM1387"/>
      <c r="FN1387"/>
      <c r="FO1387"/>
      <c r="FP1387"/>
      <c r="FQ1387"/>
      <c r="FR1387"/>
      <c r="FS1387"/>
      <c r="FT1387"/>
      <c r="FU1387"/>
      <c r="FV1387"/>
      <c r="FW1387"/>
      <c r="FX1387"/>
      <c r="FY1387"/>
      <c r="FZ1387"/>
      <c r="GA1387"/>
      <c r="GB1387"/>
      <c r="GC1387"/>
      <c r="GD1387"/>
      <c r="GE1387"/>
      <c r="GF1387"/>
      <c r="GG1387"/>
      <c r="GH1387"/>
      <c r="GI1387"/>
      <c r="GJ1387"/>
      <c r="GK1387"/>
      <c r="GL1387"/>
      <c r="GM1387"/>
      <c r="GN1387"/>
      <c r="GO1387"/>
      <c r="GP1387"/>
      <c r="GQ1387"/>
      <c r="GR1387"/>
    </row>
    <row r="1388" spans="1:200" x14ac:dyDescent="0.2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c r="AX1388"/>
      <c r="AY1388"/>
      <c r="AZ1388"/>
      <c r="BA1388"/>
      <c r="BB1388"/>
      <c r="BC1388"/>
      <c r="BD1388"/>
      <c r="BE1388"/>
      <c r="BF1388"/>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c r="ES1388"/>
      <c r="ET1388"/>
      <c r="EU1388"/>
      <c r="EV1388"/>
      <c r="EW1388"/>
      <c r="EX1388"/>
      <c r="EY1388"/>
      <c r="EZ1388"/>
      <c r="FA1388"/>
      <c r="FB1388"/>
      <c r="FC1388"/>
      <c r="FD1388"/>
      <c r="FE1388"/>
      <c r="FF1388"/>
      <c r="FG1388"/>
      <c r="FH1388"/>
      <c r="FI1388"/>
      <c r="FJ1388"/>
      <c r="FK1388"/>
      <c r="FL1388"/>
      <c r="FM1388"/>
      <c r="FN1388"/>
      <c r="FO1388"/>
      <c r="FP1388"/>
      <c r="FQ1388"/>
      <c r="FR1388"/>
      <c r="FS1388"/>
      <c r="FT1388"/>
      <c r="FU1388"/>
      <c r="FV1388"/>
      <c r="FW1388"/>
      <c r="FX1388"/>
      <c r="FY1388"/>
      <c r="FZ1388"/>
      <c r="GA1388"/>
      <c r="GB1388"/>
      <c r="GC1388"/>
      <c r="GD1388"/>
      <c r="GE1388"/>
      <c r="GF1388"/>
      <c r="GG1388"/>
      <c r="GH1388"/>
      <c r="GI1388"/>
      <c r="GJ1388"/>
      <c r="GK1388"/>
      <c r="GL1388"/>
      <c r="GM1388"/>
      <c r="GN1388"/>
      <c r="GO1388"/>
      <c r="GP1388"/>
      <c r="GQ1388"/>
      <c r="GR1388"/>
    </row>
    <row r="1389" spans="1:200" x14ac:dyDescent="0.2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c r="AX1389"/>
      <c r="AY1389"/>
      <c r="AZ1389"/>
      <c r="BA1389"/>
      <c r="BB1389"/>
      <c r="BC1389"/>
      <c r="BD1389"/>
      <c r="BE1389"/>
      <c r="BF1389"/>
      <c r="BG1389"/>
      <c r="BH1389"/>
      <c r="BI1389"/>
      <c r="BJ1389"/>
      <c r="BK1389"/>
      <c r="BL1389"/>
      <c r="BM1389"/>
      <c r="BN1389"/>
      <c r="BO1389"/>
      <c r="BP1389"/>
      <c r="BQ1389"/>
      <c r="BR1389"/>
      <c r="BS1389"/>
      <c r="BT1389"/>
      <c r="BU1389"/>
      <c r="BV1389"/>
      <c r="BW1389"/>
      <c r="BX1389"/>
      <c r="BY1389"/>
      <c r="BZ1389"/>
      <c r="CA1389"/>
      <c r="CB1389"/>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c r="ES1389"/>
      <c r="ET1389"/>
      <c r="EU1389"/>
      <c r="EV1389"/>
      <c r="EW1389"/>
      <c r="EX1389"/>
      <c r="EY1389"/>
      <c r="EZ1389"/>
      <c r="FA1389"/>
      <c r="FB1389"/>
      <c r="FC1389"/>
      <c r="FD1389"/>
      <c r="FE1389"/>
      <c r="FF1389"/>
      <c r="FG1389"/>
      <c r="FH1389"/>
      <c r="FI1389"/>
      <c r="FJ1389"/>
      <c r="FK1389"/>
      <c r="FL1389"/>
      <c r="FM1389"/>
      <c r="FN1389"/>
      <c r="FO1389"/>
      <c r="FP1389"/>
      <c r="FQ1389"/>
      <c r="FR1389"/>
      <c r="FS1389"/>
      <c r="FT1389"/>
      <c r="FU1389"/>
      <c r="FV1389"/>
      <c r="FW1389"/>
      <c r="FX1389"/>
      <c r="FY1389"/>
      <c r="FZ1389"/>
      <c r="GA1389"/>
      <c r="GB1389"/>
      <c r="GC1389"/>
      <c r="GD1389"/>
      <c r="GE1389"/>
      <c r="GF1389"/>
      <c r="GG1389"/>
      <c r="GH1389"/>
      <c r="GI1389"/>
      <c r="GJ1389"/>
      <c r="GK1389"/>
      <c r="GL1389"/>
      <c r="GM1389"/>
      <c r="GN1389"/>
      <c r="GO1389"/>
      <c r="GP1389"/>
      <c r="GQ1389"/>
      <c r="GR1389"/>
    </row>
    <row r="1390" spans="1:200" x14ac:dyDescent="0.2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c r="AX1390"/>
      <c r="AY1390"/>
      <c r="AZ1390"/>
      <c r="BA1390"/>
      <c r="BB1390"/>
      <c r="BC1390"/>
      <c r="BD1390"/>
      <c r="BE1390"/>
      <c r="BF1390"/>
      <c r="BG1390"/>
      <c r="BH1390"/>
      <c r="BI1390"/>
      <c r="BJ1390"/>
      <c r="BK1390"/>
      <c r="BL1390"/>
      <c r="BM1390"/>
      <c r="BN1390"/>
      <c r="BO1390"/>
      <c r="BP1390"/>
      <c r="BQ1390"/>
      <c r="BR1390"/>
      <c r="BS1390"/>
      <c r="BT1390"/>
      <c r="BU1390"/>
      <c r="BV1390"/>
      <c r="BW1390"/>
      <c r="BX1390"/>
      <c r="BY1390"/>
      <c r="BZ1390"/>
      <c r="CA1390"/>
      <c r="CB1390"/>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c r="DW1390"/>
      <c r="DX1390"/>
      <c r="DY1390"/>
      <c r="DZ1390"/>
      <c r="EA1390"/>
      <c r="EB1390"/>
      <c r="EC1390"/>
      <c r="ED1390"/>
      <c r="EE1390"/>
      <c r="EF1390"/>
      <c r="EG1390"/>
      <c r="EH1390"/>
      <c r="EI1390"/>
      <c r="EJ1390"/>
      <c r="EK1390"/>
      <c r="EL1390"/>
      <c r="EM1390"/>
      <c r="EN1390"/>
      <c r="EO1390"/>
      <c r="EP1390"/>
      <c r="EQ1390"/>
      <c r="ER1390"/>
      <c r="ES1390"/>
      <c r="ET1390"/>
      <c r="EU1390"/>
      <c r="EV1390"/>
      <c r="EW1390"/>
      <c r="EX1390"/>
      <c r="EY1390"/>
      <c r="EZ1390"/>
      <c r="FA1390"/>
      <c r="FB1390"/>
      <c r="FC1390"/>
      <c r="FD1390"/>
      <c r="FE1390"/>
      <c r="FF1390"/>
      <c r="FG1390"/>
      <c r="FH1390"/>
      <c r="FI1390"/>
      <c r="FJ1390"/>
      <c r="FK1390"/>
      <c r="FL1390"/>
      <c r="FM1390"/>
      <c r="FN1390"/>
      <c r="FO1390"/>
      <c r="FP1390"/>
      <c r="FQ1390"/>
      <c r="FR1390"/>
      <c r="FS1390"/>
      <c r="FT1390"/>
      <c r="FU1390"/>
      <c r="FV1390"/>
      <c r="FW1390"/>
      <c r="FX1390"/>
      <c r="FY1390"/>
      <c r="FZ1390"/>
      <c r="GA1390"/>
      <c r="GB1390"/>
      <c r="GC1390"/>
      <c r="GD1390"/>
      <c r="GE1390"/>
      <c r="GF1390"/>
      <c r="GG1390"/>
      <c r="GH1390"/>
      <c r="GI1390"/>
      <c r="GJ1390"/>
      <c r="GK1390"/>
      <c r="GL1390"/>
      <c r="GM1390"/>
      <c r="GN1390"/>
      <c r="GO1390"/>
      <c r="GP1390"/>
      <c r="GQ1390"/>
      <c r="GR1390"/>
    </row>
    <row r="1391" spans="1:200" x14ac:dyDescent="0.2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c r="AX1391"/>
      <c r="AY1391"/>
      <c r="AZ1391"/>
      <c r="BA1391"/>
      <c r="BB1391"/>
      <c r="BC1391"/>
      <c r="BD1391"/>
      <c r="BE1391"/>
      <c r="BF1391"/>
      <c r="BG1391"/>
      <c r="BH1391"/>
      <c r="BI1391"/>
      <c r="BJ1391"/>
      <c r="BK1391"/>
      <c r="BL1391"/>
      <c r="BM1391"/>
      <c r="BN1391"/>
      <c r="BO1391"/>
      <c r="BP1391"/>
      <c r="BQ1391"/>
      <c r="BR1391"/>
      <c r="BS1391"/>
      <c r="BT1391"/>
      <c r="BU1391"/>
      <c r="BV1391"/>
      <c r="BW1391"/>
      <c r="BX1391"/>
      <c r="BY1391"/>
      <c r="BZ1391"/>
      <c r="CA1391"/>
      <c r="CB1391"/>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c r="DW1391"/>
      <c r="DX1391"/>
      <c r="DY1391"/>
      <c r="DZ1391"/>
      <c r="EA1391"/>
      <c r="EB1391"/>
      <c r="EC1391"/>
      <c r="ED1391"/>
      <c r="EE1391"/>
      <c r="EF1391"/>
      <c r="EG1391"/>
      <c r="EH1391"/>
      <c r="EI1391"/>
      <c r="EJ1391"/>
      <c r="EK1391"/>
      <c r="EL1391"/>
      <c r="EM1391"/>
      <c r="EN1391"/>
      <c r="EO1391"/>
      <c r="EP1391"/>
      <c r="EQ1391"/>
      <c r="ER1391"/>
      <c r="ES1391"/>
      <c r="ET1391"/>
      <c r="EU1391"/>
      <c r="EV1391"/>
      <c r="EW1391"/>
      <c r="EX1391"/>
      <c r="EY1391"/>
      <c r="EZ1391"/>
      <c r="FA1391"/>
      <c r="FB1391"/>
      <c r="FC1391"/>
      <c r="FD1391"/>
      <c r="FE1391"/>
      <c r="FF1391"/>
      <c r="FG1391"/>
      <c r="FH1391"/>
      <c r="FI1391"/>
      <c r="FJ1391"/>
      <c r="FK1391"/>
      <c r="FL1391"/>
      <c r="FM1391"/>
      <c r="FN1391"/>
      <c r="FO1391"/>
      <c r="FP1391"/>
      <c r="FQ1391"/>
      <c r="FR1391"/>
      <c r="FS1391"/>
      <c r="FT1391"/>
      <c r="FU1391"/>
      <c r="FV1391"/>
      <c r="FW1391"/>
      <c r="FX1391"/>
      <c r="FY1391"/>
      <c r="FZ1391"/>
      <c r="GA1391"/>
      <c r="GB1391"/>
      <c r="GC1391"/>
      <c r="GD1391"/>
      <c r="GE1391"/>
      <c r="GF1391"/>
      <c r="GG1391"/>
      <c r="GH1391"/>
      <c r="GI1391"/>
      <c r="GJ1391"/>
      <c r="GK1391"/>
      <c r="GL1391"/>
      <c r="GM1391"/>
      <c r="GN1391"/>
      <c r="GO1391"/>
      <c r="GP1391"/>
      <c r="GQ1391"/>
      <c r="GR1391"/>
    </row>
    <row r="1392" spans="1:200" x14ac:dyDescent="0.2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c r="AX1392"/>
      <c r="AY1392"/>
      <c r="AZ1392"/>
      <c r="BA1392"/>
      <c r="BB1392"/>
      <c r="BC1392"/>
      <c r="BD1392"/>
      <c r="BE1392"/>
      <c r="BF1392"/>
      <c r="BG1392"/>
      <c r="BH1392"/>
      <c r="BI1392"/>
      <c r="BJ1392"/>
      <c r="BK1392"/>
      <c r="BL1392"/>
      <c r="BM1392"/>
      <c r="BN1392"/>
      <c r="BO1392"/>
      <c r="BP1392"/>
      <c r="BQ1392"/>
      <c r="BR1392"/>
      <c r="BS1392"/>
      <c r="BT1392"/>
      <c r="BU1392"/>
      <c r="BV1392"/>
      <c r="BW1392"/>
      <c r="BX1392"/>
      <c r="BY1392"/>
      <c r="BZ1392"/>
      <c r="CA1392"/>
      <c r="CB1392"/>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c r="DW1392"/>
      <c r="DX1392"/>
      <c r="DY1392"/>
      <c r="DZ1392"/>
      <c r="EA1392"/>
      <c r="EB1392"/>
      <c r="EC1392"/>
      <c r="ED1392"/>
      <c r="EE1392"/>
      <c r="EF1392"/>
      <c r="EG1392"/>
      <c r="EH1392"/>
      <c r="EI1392"/>
      <c r="EJ1392"/>
      <c r="EK1392"/>
      <c r="EL1392"/>
      <c r="EM1392"/>
      <c r="EN1392"/>
      <c r="EO1392"/>
      <c r="EP1392"/>
      <c r="EQ1392"/>
      <c r="ER1392"/>
      <c r="ES1392"/>
      <c r="ET1392"/>
      <c r="EU1392"/>
      <c r="EV1392"/>
      <c r="EW1392"/>
      <c r="EX1392"/>
      <c r="EY1392"/>
      <c r="EZ1392"/>
      <c r="FA1392"/>
      <c r="FB1392"/>
      <c r="FC1392"/>
      <c r="FD1392"/>
      <c r="FE1392"/>
      <c r="FF1392"/>
      <c r="FG1392"/>
      <c r="FH1392"/>
      <c r="FI1392"/>
      <c r="FJ1392"/>
      <c r="FK1392"/>
      <c r="FL1392"/>
      <c r="FM1392"/>
      <c r="FN1392"/>
      <c r="FO1392"/>
      <c r="FP1392"/>
      <c r="FQ1392"/>
      <c r="FR1392"/>
      <c r="FS1392"/>
      <c r="FT1392"/>
      <c r="FU1392"/>
      <c r="FV1392"/>
      <c r="FW1392"/>
      <c r="FX1392"/>
      <c r="FY1392"/>
      <c r="FZ1392"/>
      <c r="GA1392"/>
      <c r="GB1392"/>
      <c r="GC1392"/>
      <c r="GD1392"/>
      <c r="GE1392"/>
      <c r="GF1392"/>
      <c r="GG1392"/>
      <c r="GH1392"/>
      <c r="GI1392"/>
      <c r="GJ1392"/>
      <c r="GK1392"/>
      <c r="GL1392"/>
      <c r="GM1392"/>
      <c r="GN1392"/>
      <c r="GO1392"/>
      <c r="GP1392"/>
      <c r="GQ1392"/>
      <c r="GR1392"/>
    </row>
    <row r="1393" spans="1:200" x14ac:dyDescent="0.2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c r="AX1393"/>
      <c r="AY1393"/>
      <c r="AZ1393"/>
      <c r="BA1393"/>
      <c r="BB1393"/>
      <c r="BC1393"/>
      <c r="BD1393"/>
      <c r="BE1393"/>
      <c r="BF1393"/>
      <c r="BG1393"/>
      <c r="BH1393"/>
      <c r="BI1393"/>
      <c r="BJ1393"/>
      <c r="BK1393"/>
      <c r="BL1393"/>
      <c r="BM1393"/>
      <c r="BN1393"/>
      <c r="BO1393"/>
      <c r="BP1393"/>
      <c r="BQ1393"/>
      <c r="BR1393"/>
      <c r="BS1393"/>
      <c r="BT1393"/>
      <c r="BU1393"/>
      <c r="BV1393"/>
      <c r="BW1393"/>
      <c r="BX1393"/>
      <c r="BY1393"/>
      <c r="BZ1393"/>
      <c r="CA1393"/>
      <c r="CB1393"/>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c r="DN1393"/>
      <c r="DO1393"/>
      <c r="DP1393"/>
      <c r="DQ1393"/>
      <c r="DR1393"/>
      <c r="DS1393"/>
      <c r="DT1393"/>
      <c r="DU1393"/>
      <c r="DV1393"/>
      <c r="DW1393"/>
      <c r="DX1393"/>
      <c r="DY1393"/>
      <c r="DZ1393"/>
      <c r="EA1393"/>
      <c r="EB1393"/>
      <c r="EC1393"/>
      <c r="ED1393"/>
      <c r="EE1393"/>
      <c r="EF1393"/>
      <c r="EG1393"/>
      <c r="EH1393"/>
      <c r="EI1393"/>
      <c r="EJ1393"/>
      <c r="EK1393"/>
      <c r="EL1393"/>
      <c r="EM1393"/>
      <c r="EN1393"/>
      <c r="EO1393"/>
      <c r="EP1393"/>
      <c r="EQ1393"/>
      <c r="ER1393"/>
      <c r="ES1393"/>
      <c r="ET1393"/>
      <c r="EU1393"/>
      <c r="EV1393"/>
      <c r="EW1393"/>
      <c r="EX1393"/>
      <c r="EY1393"/>
      <c r="EZ1393"/>
      <c r="FA1393"/>
      <c r="FB1393"/>
      <c r="FC1393"/>
      <c r="FD1393"/>
      <c r="FE1393"/>
      <c r="FF1393"/>
      <c r="FG1393"/>
      <c r="FH1393"/>
      <c r="FI1393"/>
      <c r="FJ1393"/>
      <c r="FK1393"/>
      <c r="FL1393"/>
      <c r="FM1393"/>
      <c r="FN1393"/>
      <c r="FO1393"/>
      <c r="FP1393"/>
      <c r="FQ1393"/>
      <c r="FR1393"/>
      <c r="FS1393"/>
      <c r="FT1393"/>
      <c r="FU1393"/>
      <c r="FV1393"/>
      <c r="FW1393"/>
      <c r="FX1393"/>
      <c r="FY1393"/>
      <c r="FZ1393"/>
      <c r="GA1393"/>
      <c r="GB1393"/>
      <c r="GC1393"/>
      <c r="GD1393"/>
      <c r="GE1393"/>
      <c r="GF1393"/>
      <c r="GG1393"/>
      <c r="GH1393"/>
      <c r="GI1393"/>
      <c r="GJ1393"/>
      <c r="GK1393"/>
      <c r="GL1393"/>
      <c r="GM1393"/>
      <c r="GN1393"/>
      <c r="GO1393"/>
      <c r="GP1393"/>
      <c r="GQ1393"/>
      <c r="GR1393"/>
    </row>
    <row r="1394" spans="1:200" x14ac:dyDescent="0.2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c r="AW1394"/>
      <c r="AX1394"/>
      <c r="AY1394"/>
      <c r="AZ1394"/>
      <c r="BA1394"/>
      <c r="BB1394"/>
      <c r="BC1394"/>
      <c r="BD1394"/>
      <c r="BE1394"/>
      <c r="BF1394"/>
      <c r="BG1394"/>
      <c r="BH1394"/>
      <c r="BI1394"/>
      <c r="BJ1394"/>
      <c r="BK1394"/>
      <c r="BL1394"/>
      <c r="BM1394"/>
      <c r="BN1394"/>
      <c r="BO1394"/>
      <c r="BP1394"/>
      <c r="BQ1394"/>
      <c r="BR1394"/>
      <c r="BS1394"/>
      <c r="BT1394"/>
      <c r="BU1394"/>
      <c r="BV1394"/>
      <c r="BW1394"/>
      <c r="BX1394"/>
      <c r="BY1394"/>
      <c r="BZ1394"/>
      <c r="CA1394"/>
      <c r="CB1394"/>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c r="DV1394"/>
      <c r="DW1394"/>
      <c r="DX1394"/>
      <c r="DY1394"/>
      <c r="DZ1394"/>
      <c r="EA1394"/>
      <c r="EB1394"/>
      <c r="EC1394"/>
      <c r="ED1394"/>
      <c r="EE1394"/>
      <c r="EF1394"/>
      <c r="EG1394"/>
      <c r="EH1394"/>
      <c r="EI1394"/>
      <c r="EJ1394"/>
      <c r="EK1394"/>
      <c r="EL1394"/>
      <c r="EM1394"/>
      <c r="EN1394"/>
      <c r="EO1394"/>
      <c r="EP1394"/>
      <c r="EQ1394"/>
      <c r="ER1394"/>
      <c r="ES1394"/>
      <c r="ET1394"/>
      <c r="EU1394"/>
      <c r="EV1394"/>
      <c r="EW1394"/>
      <c r="EX1394"/>
      <c r="EY1394"/>
      <c r="EZ1394"/>
      <c r="FA1394"/>
      <c r="FB1394"/>
      <c r="FC1394"/>
      <c r="FD1394"/>
      <c r="FE1394"/>
      <c r="FF1394"/>
      <c r="FG1394"/>
      <c r="FH1394"/>
      <c r="FI1394"/>
      <c r="FJ1394"/>
      <c r="FK1394"/>
      <c r="FL1394"/>
      <c r="FM1394"/>
      <c r="FN1394"/>
      <c r="FO1394"/>
      <c r="FP1394"/>
      <c r="FQ1394"/>
      <c r="FR1394"/>
      <c r="FS1394"/>
      <c r="FT1394"/>
      <c r="FU1394"/>
      <c r="FV1394"/>
      <c r="FW1394"/>
      <c r="FX1394"/>
      <c r="FY1394"/>
      <c r="FZ1394"/>
      <c r="GA1394"/>
      <c r="GB1394"/>
      <c r="GC1394"/>
      <c r="GD1394"/>
      <c r="GE1394"/>
      <c r="GF1394"/>
      <c r="GG1394"/>
      <c r="GH1394"/>
      <c r="GI1394"/>
      <c r="GJ1394"/>
      <c r="GK1394"/>
      <c r="GL1394"/>
      <c r="GM1394"/>
      <c r="GN1394"/>
      <c r="GO1394"/>
      <c r="GP1394"/>
      <c r="GQ1394"/>
      <c r="GR1394"/>
    </row>
    <row r="1395" spans="1:200" x14ac:dyDescent="0.2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c r="AW1395"/>
      <c r="AX1395"/>
      <c r="AY1395"/>
      <c r="AZ1395"/>
      <c r="BA1395"/>
      <c r="BB1395"/>
      <c r="BC1395"/>
      <c r="BD1395"/>
      <c r="BE1395"/>
      <c r="BF1395"/>
      <c r="BG1395"/>
      <c r="BH1395"/>
      <c r="BI1395"/>
      <c r="BJ1395"/>
      <c r="BK1395"/>
      <c r="BL1395"/>
      <c r="BM1395"/>
      <c r="BN1395"/>
      <c r="BO1395"/>
      <c r="BP1395"/>
      <c r="BQ1395"/>
      <c r="BR1395"/>
      <c r="BS1395"/>
      <c r="BT1395"/>
      <c r="BU1395"/>
      <c r="BV1395"/>
      <c r="BW1395"/>
      <c r="BX1395"/>
      <c r="BY1395"/>
      <c r="BZ1395"/>
      <c r="CA1395"/>
      <c r="CB139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c r="DV1395"/>
      <c r="DW1395"/>
      <c r="DX1395"/>
      <c r="DY1395"/>
      <c r="DZ1395"/>
      <c r="EA1395"/>
      <c r="EB1395"/>
      <c r="EC1395"/>
      <c r="ED1395"/>
      <c r="EE1395"/>
      <c r="EF1395"/>
      <c r="EG1395"/>
      <c r="EH1395"/>
      <c r="EI1395"/>
      <c r="EJ1395"/>
      <c r="EK1395"/>
      <c r="EL1395"/>
      <c r="EM1395"/>
      <c r="EN1395"/>
      <c r="EO1395"/>
      <c r="EP1395"/>
      <c r="EQ1395"/>
      <c r="ER1395"/>
      <c r="ES1395"/>
      <c r="ET1395"/>
      <c r="EU1395"/>
      <c r="EV1395"/>
      <c r="EW1395"/>
      <c r="EX1395"/>
      <c r="EY1395"/>
      <c r="EZ1395"/>
      <c r="FA1395"/>
      <c r="FB1395"/>
      <c r="FC1395"/>
      <c r="FD1395"/>
      <c r="FE1395"/>
      <c r="FF1395"/>
      <c r="FG1395"/>
      <c r="FH1395"/>
      <c r="FI1395"/>
      <c r="FJ1395"/>
      <c r="FK1395"/>
      <c r="FL1395"/>
      <c r="FM1395"/>
      <c r="FN1395"/>
      <c r="FO1395"/>
      <c r="FP1395"/>
      <c r="FQ1395"/>
      <c r="FR1395"/>
      <c r="FS1395"/>
      <c r="FT1395"/>
      <c r="FU1395"/>
      <c r="FV1395"/>
      <c r="FW1395"/>
      <c r="FX1395"/>
      <c r="FY1395"/>
      <c r="FZ1395"/>
      <c r="GA1395"/>
      <c r="GB1395"/>
      <c r="GC1395"/>
      <c r="GD1395"/>
      <c r="GE1395"/>
      <c r="GF1395"/>
      <c r="GG1395"/>
      <c r="GH1395"/>
      <c r="GI1395"/>
      <c r="GJ1395"/>
      <c r="GK1395"/>
      <c r="GL1395"/>
      <c r="GM1395"/>
      <c r="GN1395"/>
      <c r="GO1395"/>
      <c r="GP1395"/>
      <c r="GQ1395"/>
      <c r="GR1395"/>
    </row>
    <row r="1396" spans="1:200" x14ac:dyDescent="0.2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c r="AX1396"/>
      <c r="AY1396"/>
      <c r="AZ1396"/>
      <c r="BA1396"/>
      <c r="BB1396"/>
      <c r="BC1396"/>
      <c r="BD1396"/>
      <c r="BE1396"/>
      <c r="BF1396"/>
      <c r="BG1396"/>
      <c r="BH1396"/>
      <c r="BI1396"/>
      <c r="BJ1396"/>
      <c r="BK1396"/>
      <c r="BL1396"/>
      <c r="BM1396"/>
      <c r="BN1396"/>
      <c r="BO1396"/>
      <c r="BP1396"/>
      <c r="BQ1396"/>
      <c r="BR1396"/>
      <c r="BS1396"/>
      <c r="BT1396"/>
      <c r="BU1396"/>
      <c r="BV1396"/>
      <c r="BW1396"/>
      <c r="BX1396"/>
      <c r="BY1396"/>
      <c r="BZ1396"/>
      <c r="CA1396"/>
      <c r="CB1396"/>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c r="DW1396"/>
      <c r="DX1396"/>
      <c r="DY1396"/>
      <c r="DZ1396"/>
      <c r="EA1396"/>
      <c r="EB1396"/>
      <c r="EC1396"/>
      <c r="ED1396"/>
      <c r="EE1396"/>
      <c r="EF1396"/>
      <c r="EG1396"/>
      <c r="EH1396"/>
      <c r="EI1396"/>
      <c r="EJ1396"/>
      <c r="EK1396"/>
      <c r="EL1396"/>
      <c r="EM1396"/>
      <c r="EN1396"/>
      <c r="EO1396"/>
      <c r="EP1396"/>
      <c r="EQ1396"/>
      <c r="ER1396"/>
      <c r="ES1396"/>
      <c r="ET1396"/>
      <c r="EU1396"/>
      <c r="EV1396"/>
      <c r="EW1396"/>
      <c r="EX1396"/>
      <c r="EY1396"/>
      <c r="EZ1396"/>
      <c r="FA1396"/>
      <c r="FB1396"/>
      <c r="FC1396"/>
      <c r="FD1396"/>
      <c r="FE1396"/>
      <c r="FF1396"/>
      <c r="FG1396"/>
      <c r="FH1396"/>
      <c r="FI1396"/>
      <c r="FJ1396"/>
      <c r="FK1396"/>
      <c r="FL1396"/>
      <c r="FM1396"/>
      <c r="FN1396"/>
      <c r="FO1396"/>
      <c r="FP1396"/>
      <c r="FQ1396"/>
      <c r="FR1396"/>
      <c r="FS1396"/>
      <c r="FT1396"/>
      <c r="FU1396"/>
      <c r="FV1396"/>
      <c r="FW1396"/>
      <c r="FX1396"/>
      <c r="FY1396"/>
      <c r="FZ1396"/>
      <c r="GA1396"/>
      <c r="GB1396"/>
      <c r="GC1396"/>
      <c r="GD1396"/>
      <c r="GE1396"/>
      <c r="GF1396"/>
      <c r="GG1396"/>
      <c r="GH1396"/>
      <c r="GI1396"/>
      <c r="GJ1396"/>
      <c r="GK1396"/>
      <c r="GL1396"/>
      <c r="GM1396"/>
      <c r="GN1396"/>
      <c r="GO1396"/>
      <c r="GP1396"/>
      <c r="GQ1396"/>
      <c r="GR1396"/>
    </row>
    <row r="1397" spans="1:200" x14ac:dyDescent="0.2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c r="AW1397"/>
      <c r="AX1397"/>
      <c r="AY1397"/>
      <c r="AZ1397"/>
      <c r="BA1397"/>
      <c r="BB1397"/>
      <c r="BC1397"/>
      <c r="BD1397"/>
      <c r="BE1397"/>
      <c r="BF1397"/>
      <c r="BG1397"/>
      <c r="BH1397"/>
      <c r="BI1397"/>
      <c r="BJ1397"/>
      <c r="BK1397"/>
      <c r="BL1397"/>
      <c r="BM1397"/>
      <c r="BN1397"/>
      <c r="BO1397"/>
      <c r="BP1397"/>
      <c r="BQ1397"/>
      <c r="BR1397"/>
      <c r="BS1397"/>
      <c r="BT1397"/>
      <c r="BU1397"/>
      <c r="BV1397"/>
      <c r="BW1397"/>
      <c r="BX1397"/>
      <c r="BY1397"/>
      <c r="BZ1397"/>
      <c r="CA1397"/>
      <c r="CB1397"/>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c r="DV1397"/>
      <c r="DW1397"/>
      <c r="DX1397"/>
      <c r="DY1397"/>
      <c r="DZ1397"/>
      <c r="EA1397"/>
      <c r="EB1397"/>
      <c r="EC1397"/>
      <c r="ED1397"/>
      <c r="EE1397"/>
      <c r="EF1397"/>
      <c r="EG1397"/>
      <c r="EH1397"/>
      <c r="EI1397"/>
      <c r="EJ1397"/>
      <c r="EK1397"/>
      <c r="EL1397"/>
      <c r="EM1397"/>
      <c r="EN1397"/>
      <c r="EO1397"/>
      <c r="EP1397"/>
      <c r="EQ1397"/>
      <c r="ER1397"/>
      <c r="ES1397"/>
      <c r="ET1397"/>
      <c r="EU1397"/>
      <c r="EV1397"/>
      <c r="EW1397"/>
      <c r="EX1397"/>
      <c r="EY1397"/>
      <c r="EZ1397"/>
      <c r="FA1397"/>
      <c r="FB1397"/>
      <c r="FC1397"/>
      <c r="FD1397"/>
      <c r="FE1397"/>
      <c r="FF1397"/>
      <c r="FG1397"/>
      <c r="FH1397"/>
      <c r="FI1397"/>
      <c r="FJ1397"/>
      <c r="FK1397"/>
      <c r="FL1397"/>
      <c r="FM1397"/>
      <c r="FN1397"/>
      <c r="FO1397"/>
      <c r="FP1397"/>
      <c r="FQ1397"/>
      <c r="FR1397"/>
      <c r="FS1397"/>
      <c r="FT1397"/>
      <c r="FU1397"/>
      <c r="FV1397"/>
      <c r="FW1397"/>
      <c r="FX1397"/>
      <c r="FY1397"/>
      <c r="FZ1397"/>
      <c r="GA1397"/>
      <c r="GB1397"/>
      <c r="GC1397"/>
      <c r="GD1397"/>
      <c r="GE1397"/>
      <c r="GF1397"/>
      <c r="GG1397"/>
      <c r="GH1397"/>
      <c r="GI1397"/>
      <c r="GJ1397"/>
      <c r="GK1397"/>
      <c r="GL1397"/>
      <c r="GM1397"/>
      <c r="GN1397"/>
      <c r="GO1397"/>
      <c r="GP1397"/>
      <c r="GQ1397"/>
      <c r="GR1397"/>
    </row>
    <row r="1398" spans="1:200" x14ac:dyDescent="0.2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c r="AW1398"/>
      <c r="AX1398"/>
      <c r="AY1398"/>
      <c r="AZ1398"/>
      <c r="BA1398"/>
      <c r="BB1398"/>
      <c r="BC1398"/>
      <c r="BD1398"/>
      <c r="BE1398"/>
      <c r="BF1398"/>
      <c r="BG1398"/>
      <c r="BH1398"/>
      <c r="BI1398"/>
      <c r="BJ1398"/>
      <c r="BK1398"/>
      <c r="BL1398"/>
      <c r="BM1398"/>
      <c r="BN1398"/>
      <c r="BO1398"/>
      <c r="BP1398"/>
      <c r="BQ1398"/>
      <c r="BR1398"/>
      <c r="BS1398"/>
      <c r="BT1398"/>
      <c r="BU1398"/>
      <c r="BV1398"/>
      <c r="BW1398"/>
      <c r="BX1398"/>
      <c r="BY1398"/>
      <c r="BZ1398"/>
      <c r="CA1398"/>
      <c r="CB1398"/>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c r="DW1398"/>
      <c r="DX1398"/>
      <c r="DY1398"/>
      <c r="DZ1398"/>
      <c r="EA1398"/>
      <c r="EB1398"/>
      <c r="EC1398"/>
      <c r="ED1398"/>
      <c r="EE1398"/>
      <c r="EF1398"/>
      <c r="EG1398"/>
      <c r="EH1398"/>
      <c r="EI1398"/>
      <c r="EJ1398"/>
      <c r="EK1398"/>
      <c r="EL1398"/>
      <c r="EM1398"/>
      <c r="EN1398"/>
      <c r="EO1398"/>
      <c r="EP1398"/>
      <c r="EQ1398"/>
      <c r="ER1398"/>
      <c r="ES1398"/>
      <c r="ET1398"/>
      <c r="EU1398"/>
      <c r="EV1398"/>
      <c r="EW1398"/>
      <c r="EX1398"/>
      <c r="EY1398"/>
      <c r="EZ1398"/>
      <c r="FA1398"/>
      <c r="FB1398"/>
      <c r="FC1398"/>
      <c r="FD1398"/>
      <c r="FE1398"/>
      <c r="FF1398"/>
      <c r="FG1398"/>
      <c r="FH1398"/>
      <c r="FI1398"/>
      <c r="FJ1398"/>
      <c r="FK1398"/>
      <c r="FL1398"/>
      <c r="FM1398"/>
      <c r="FN1398"/>
      <c r="FO1398"/>
      <c r="FP1398"/>
      <c r="FQ1398"/>
      <c r="FR1398"/>
      <c r="FS1398"/>
      <c r="FT1398"/>
      <c r="FU1398"/>
      <c r="FV1398"/>
      <c r="FW1398"/>
      <c r="FX1398"/>
      <c r="FY1398"/>
      <c r="FZ1398"/>
      <c r="GA1398"/>
      <c r="GB1398"/>
      <c r="GC1398"/>
      <c r="GD1398"/>
      <c r="GE1398"/>
      <c r="GF1398"/>
      <c r="GG1398"/>
      <c r="GH1398"/>
      <c r="GI1398"/>
      <c r="GJ1398"/>
      <c r="GK1398"/>
      <c r="GL1398"/>
      <c r="GM1398"/>
      <c r="GN1398"/>
      <c r="GO1398"/>
      <c r="GP1398"/>
      <c r="GQ1398"/>
      <c r="GR1398"/>
    </row>
    <row r="1399" spans="1:200" x14ac:dyDescent="0.2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c r="AW1399"/>
      <c r="AX1399"/>
      <c r="AY1399"/>
      <c r="AZ1399"/>
      <c r="BA1399"/>
      <c r="BB1399"/>
      <c r="BC1399"/>
      <c r="BD1399"/>
      <c r="BE1399"/>
      <c r="BF1399"/>
      <c r="BG1399"/>
      <c r="BH1399"/>
      <c r="BI1399"/>
      <c r="BJ1399"/>
      <c r="BK1399"/>
      <c r="BL1399"/>
      <c r="BM1399"/>
      <c r="BN1399"/>
      <c r="BO1399"/>
      <c r="BP1399"/>
      <c r="BQ1399"/>
      <c r="BR1399"/>
      <c r="BS1399"/>
      <c r="BT1399"/>
      <c r="BU1399"/>
      <c r="BV1399"/>
      <c r="BW1399"/>
      <c r="BX1399"/>
      <c r="BY1399"/>
      <c r="BZ1399"/>
      <c r="CA1399"/>
      <c r="CB1399"/>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c r="DN1399"/>
      <c r="DO1399"/>
      <c r="DP1399"/>
      <c r="DQ1399"/>
      <c r="DR1399"/>
      <c r="DS1399"/>
      <c r="DT1399"/>
      <c r="DU1399"/>
      <c r="DV1399"/>
      <c r="DW1399"/>
      <c r="DX1399"/>
      <c r="DY1399"/>
      <c r="DZ1399"/>
      <c r="EA1399"/>
      <c r="EB1399"/>
      <c r="EC1399"/>
      <c r="ED1399"/>
      <c r="EE1399"/>
      <c r="EF1399"/>
      <c r="EG1399"/>
      <c r="EH1399"/>
      <c r="EI1399"/>
      <c r="EJ1399"/>
      <c r="EK1399"/>
      <c r="EL1399"/>
      <c r="EM1399"/>
      <c r="EN1399"/>
      <c r="EO1399"/>
      <c r="EP1399"/>
      <c r="EQ1399"/>
      <c r="ER1399"/>
      <c r="ES1399"/>
      <c r="ET1399"/>
      <c r="EU1399"/>
      <c r="EV1399"/>
      <c r="EW1399"/>
      <c r="EX1399"/>
      <c r="EY1399"/>
      <c r="EZ1399"/>
      <c r="FA1399"/>
      <c r="FB1399"/>
      <c r="FC1399"/>
      <c r="FD1399"/>
      <c r="FE1399"/>
      <c r="FF1399"/>
      <c r="FG1399"/>
      <c r="FH1399"/>
      <c r="FI1399"/>
      <c r="FJ1399"/>
      <c r="FK1399"/>
      <c r="FL1399"/>
      <c r="FM1399"/>
      <c r="FN1399"/>
      <c r="FO1399"/>
      <c r="FP1399"/>
      <c r="FQ1399"/>
      <c r="FR1399"/>
      <c r="FS1399"/>
      <c r="FT1399"/>
      <c r="FU1399"/>
      <c r="FV1399"/>
      <c r="FW1399"/>
      <c r="FX1399"/>
      <c r="FY1399"/>
      <c r="FZ1399"/>
      <c r="GA1399"/>
      <c r="GB1399"/>
      <c r="GC1399"/>
      <c r="GD1399"/>
      <c r="GE1399"/>
      <c r="GF1399"/>
      <c r="GG1399"/>
      <c r="GH1399"/>
      <c r="GI1399"/>
      <c r="GJ1399"/>
      <c r="GK1399"/>
      <c r="GL1399"/>
      <c r="GM1399"/>
      <c r="GN1399"/>
      <c r="GO1399"/>
      <c r="GP1399"/>
      <c r="GQ1399"/>
      <c r="GR1399"/>
    </row>
    <row r="1400" spans="1:200" x14ac:dyDescent="0.2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c r="AU1400"/>
      <c r="AV1400"/>
      <c r="AW1400"/>
      <c r="AX1400"/>
      <c r="AY1400"/>
      <c r="AZ1400"/>
      <c r="BA1400"/>
      <c r="BB1400"/>
      <c r="BC1400"/>
      <c r="BD1400"/>
      <c r="BE1400"/>
      <c r="BF1400"/>
      <c r="BG1400"/>
      <c r="BH1400"/>
      <c r="BI1400"/>
      <c r="BJ1400"/>
      <c r="BK1400"/>
      <c r="BL1400"/>
      <c r="BM1400"/>
      <c r="BN1400"/>
      <c r="BO1400"/>
      <c r="BP1400"/>
      <c r="BQ1400"/>
      <c r="BR1400"/>
      <c r="BS1400"/>
      <c r="BT1400"/>
      <c r="BU1400"/>
      <c r="BV1400"/>
      <c r="BW1400"/>
      <c r="BX1400"/>
      <c r="BY1400"/>
      <c r="BZ1400"/>
      <c r="CA1400"/>
      <c r="CB1400"/>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c r="DN1400"/>
      <c r="DO1400"/>
      <c r="DP1400"/>
      <c r="DQ1400"/>
      <c r="DR1400"/>
      <c r="DS1400"/>
      <c r="DT1400"/>
      <c r="DU1400"/>
      <c r="DV1400"/>
      <c r="DW1400"/>
      <c r="DX1400"/>
      <c r="DY1400"/>
      <c r="DZ1400"/>
      <c r="EA1400"/>
      <c r="EB1400"/>
      <c r="EC1400"/>
      <c r="ED1400"/>
      <c r="EE1400"/>
      <c r="EF1400"/>
      <c r="EG1400"/>
      <c r="EH1400"/>
      <c r="EI1400"/>
      <c r="EJ1400"/>
      <c r="EK1400"/>
      <c r="EL1400"/>
      <c r="EM1400"/>
      <c r="EN1400"/>
      <c r="EO1400"/>
      <c r="EP1400"/>
      <c r="EQ1400"/>
      <c r="ER1400"/>
      <c r="ES1400"/>
      <c r="ET1400"/>
      <c r="EU1400"/>
      <c r="EV1400"/>
      <c r="EW1400"/>
      <c r="EX1400"/>
      <c r="EY1400"/>
      <c r="EZ1400"/>
      <c r="FA1400"/>
      <c r="FB1400"/>
      <c r="FC1400"/>
      <c r="FD1400"/>
      <c r="FE1400"/>
      <c r="FF1400"/>
      <c r="FG1400"/>
      <c r="FH1400"/>
      <c r="FI1400"/>
      <c r="FJ1400"/>
      <c r="FK1400"/>
      <c r="FL1400"/>
      <c r="FM1400"/>
      <c r="FN1400"/>
      <c r="FO1400"/>
      <c r="FP1400"/>
      <c r="FQ1400"/>
      <c r="FR1400"/>
      <c r="FS1400"/>
      <c r="FT1400"/>
      <c r="FU1400"/>
      <c r="FV1400"/>
      <c r="FW1400"/>
      <c r="FX1400"/>
      <c r="FY1400"/>
      <c r="FZ1400"/>
      <c r="GA1400"/>
      <c r="GB1400"/>
      <c r="GC1400"/>
      <c r="GD1400"/>
      <c r="GE1400"/>
      <c r="GF1400"/>
      <c r="GG1400"/>
      <c r="GH1400"/>
      <c r="GI1400"/>
      <c r="GJ1400"/>
      <c r="GK1400"/>
      <c r="GL1400"/>
      <c r="GM1400"/>
      <c r="GN1400"/>
      <c r="GO1400"/>
      <c r="GP1400"/>
      <c r="GQ1400"/>
      <c r="GR1400"/>
    </row>
    <row r="1401" spans="1:200" x14ac:dyDescent="0.2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c r="AW1401"/>
      <c r="AX1401"/>
      <c r="AY1401"/>
      <c r="AZ1401"/>
      <c r="BA1401"/>
      <c r="BB1401"/>
      <c r="BC1401"/>
      <c r="BD1401"/>
      <c r="BE1401"/>
      <c r="BF1401"/>
      <c r="BG1401"/>
      <c r="BH1401"/>
      <c r="BI1401"/>
      <c r="BJ1401"/>
      <c r="BK1401"/>
      <c r="BL1401"/>
      <c r="BM1401"/>
      <c r="BN1401"/>
      <c r="BO1401"/>
      <c r="BP1401"/>
      <c r="BQ1401"/>
      <c r="BR1401"/>
      <c r="BS1401"/>
      <c r="BT1401"/>
      <c r="BU1401"/>
      <c r="BV1401"/>
      <c r="BW1401"/>
      <c r="BX1401"/>
      <c r="BY1401"/>
      <c r="BZ1401"/>
      <c r="CA1401"/>
      <c r="CB1401"/>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c r="DN1401"/>
      <c r="DO1401"/>
      <c r="DP1401"/>
      <c r="DQ1401"/>
      <c r="DR1401"/>
      <c r="DS1401"/>
      <c r="DT1401"/>
      <c r="DU1401"/>
      <c r="DV1401"/>
      <c r="DW1401"/>
      <c r="DX1401"/>
      <c r="DY1401"/>
      <c r="DZ1401"/>
      <c r="EA1401"/>
      <c r="EB1401"/>
      <c r="EC1401"/>
      <c r="ED1401"/>
      <c r="EE1401"/>
      <c r="EF1401"/>
      <c r="EG1401"/>
      <c r="EH1401"/>
      <c r="EI1401"/>
      <c r="EJ1401"/>
      <c r="EK1401"/>
      <c r="EL1401"/>
      <c r="EM1401"/>
      <c r="EN1401"/>
      <c r="EO1401"/>
      <c r="EP1401"/>
      <c r="EQ1401"/>
      <c r="ER1401"/>
      <c r="ES1401"/>
      <c r="ET1401"/>
      <c r="EU1401"/>
      <c r="EV1401"/>
      <c r="EW1401"/>
      <c r="EX1401"/>
      <c r="EY1401"/>
      <c r="EZ1401"/>
      <c r="FA1401"/>
      <c r="FB1401"/>
      <c r="FC1401"/>
      <c r="FD1401"/>
      <c r="FE1401"/>
      <c r="FF1401"/>
      <c r="FG1401"/>
      <c r="FH1401"/>
      <c r="FI1401"/>
      <c r="FJ1401"/>
      <c r="FK1401"/>
      <c r="FL1401"/>
      <c r="FM1401"/>
      <c r="FN1401"/>
      <c r="FO1401"/>
      <c r="FP1401"/>
      <c r="FQ1401"/>
      <c r="FR1401"/>
      <c r="FS1401"/>
      <c r="FT1401"/>
      <c r="FU1401"/>
      <c r="FV1401"/>
      <c r="FW1401"/>
      <c r="FX1401"/>
      <c r="FY1401"/>
      <c r="FZ1401"/>
      <c r="GA1401"/>
      <c r="GB1401"/>
      <c r="GC1401"/>
      <c r="GD1401"/>
      <c r="GE1401"/>
      <c r="GF1401"/>
      <c r="GG1401"/>
      <c r="GH1401"/>
      <c r="GI1401"/>
      <c r="GJ1401"/>
      <c r="GK1401"/>
      <c r="GL1401"/>
      <c r="GM1401"/>
      <c r="GN1401"/>
      <c r="GO1401"/>
      <c r="GP1401"/>
      <c r="GQ1401"/>
      <c r="GR1401"/>
    </row>
    <row r="1402" spans="1:200" x14ac:dyDescent="0.2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c r="AW1402"/>
      <c r="AX1402"/>
      <c r="AY1402"/>
      <c r="AZ1402"/>
      <c r="BA1402"/>
      <c r="BB1402"/>
      <c r="BC1402"/>
      <c r="BD1402"/>
      <c r="BE1402"/>
      <c r="BF1402"/>
      <c r="BG1402"/>
      <c r="BH1402"/>
      <c r="BI1402"/>
      <c r="BJ1402"/>
      <c r="BK1402"/>
      <c r="BL1402"/>
      <c r="BM1402"/>
      <c r="BN1402"/>
      <c r="BO1402"/>
      <c r="BP1402"/>
      <c r="BQ1402"/>
      <c r="BR1402"/>
      <c r="BS1402"/>
      <c r="BT1402"/>
      <c r="BU1402"/>
      <c r="BV1402"/>
      <c r="BW1402"/>
      <c r="BX1402"/>
      <c r="BY1402"/>
      <c r="BZ1402"/>
      <c r="CA1402"/>
      <c r="CB1402"/>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c r="DN1402"/>
      <c r="DO1402"/>
      <c r="DP1402"/>
      <c r="DQ1402"/>
      <c r="DR1402"/>
      <c r="DS1402"/>
      <c r="DT1402"/>
      <c r="DU1402"/>
      <c r="DV1402"/>
      <c r="DW1402"/>
      <c r="DX1402"/>
      <c r="DY1402"/>
      <c r="DZ1402"/>
      <c r="EA1402"/>
      <c r="EB1402"/>
      <c r="EC1402"/>
      <c r="ED1402"/>
      <c r="EE1402"/>
      <c r="EF1402"/>
      <c r="EG1402"/>
      <c r="EH1402"/>
      <c r="EI1402"/>
      <c r="EJ1402"/>
      <c r="EK1402"/>
      <c r="EL1402"/>
      <c r="EM1402"/>
      <c r="EN1402"/>
      <c r="EO1402"/>
      <c r="EP1402"/>
      <c r="EQ1402"/>
      <c r="ER1402"/>
      <c r="ES1402"/>
      <c r="ET1402"/>
      <c r="EU1402"/>
      <c r="EV1402"/>
      <c r="EW1402"/>
      <c r="EX1402"/>
      <c r="EY1402"/>
      <c r="EZ1402"/>
      <c r="FA1402"/>
      <c r="FB1402"/>
      <c r="FC1402"/>
      <c r="FD1402"/>
      <c r="FE1402"/>
      <c r="FF1402"/>
      <c r="FG1402"/>
      <c r="FH1402"/>
      <c r="FI1402"/>
      <c r="FJ1402"/>
      <c r="FK1402"/>
      <c r="FL1402"/>
      <c r="FM1402"/>
      <c r="FN1402"/>
      <c r="FO1402"/>
      <c r="FP1402"/>
      <c r="FQ1402"/>
      <c r="FR1402"/>
      <c r="FS1402"/>
      <c r="FT1402"/>
      <c r="FU1402"/>
      <c r="FV1402"/>
      <c r="FW1402"/>
      <c r="FX1402"/>
      <c r="FY1402"/>
      <c r="FZ1402"/>
      <c r="GA1402"/>
      <c r="GB1402"/>
      <c r="GC1402"/>
      <c r="GD1402"/>
      <c r="GE1402"/>
      <c r="GF1402"/>
      <c r="GG1402"/>
      <c r="GH1402"/>
      <c r="GI1402"/>
      <c r="GJ1402"/>
      <c r="GK1402"/>
      <c r="GL1402"/>
      <c r="GM1402"/>
      <c r="GN1402"/>
      <c r="GO1402"/>
      <c r="GP1402"/>
      <c r="GQ1402"/>
      <c r="GR1402"/>
    </row>
    <row r="1403" spans="1:200" x14ac:dyDescent="0.2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c r="AW1403"/>
      <c r="AX1403"/>
      <c r="AY1403"/>
      <c r="AZ1403"/>
      <c r="BA1403"/>
      <c r="BB1403"/>
      <c r="BC1403"/>
      <c r="BD1403"/>
      <c r="BE1403"/>
      <c r="BF1403"/>
      <c r="BG1403"/>
      <c r="BH1403"/>
      <c r="BI1403"/>
      <c r="BJ1403"/>
      <c r="BK1403"/>
      <c r="BL1403"/>
      <c r="BM1403"/>
      <c r="BN1403"/>
      <c r="BO1403"/>
      <c r="BP1403"/>
      <c r="BQ1403"/>
      <c r="BR1403"/>
      <c r="BS1403"/>
      <c r="BT1403"/>
      <c r="BU1403"/>
      <c r="BV1403"/>
      <c r="BW1403"/>
      <c r="BX1403"/>
      <c r="BY1403"/>
      <c r="BZ1403"/>
      <c r="CA1403"/>
      <c r="CB1403"/>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c r="DN1403"/>
      <c r="DO1403"/>
      <c r="DP1403"/>
      <c r="DQ1403"/>
      <c r="DR1403"/>
      <c r="DS1403"/>
      <c r="DT1403"/>
      <c r="DU1403"/>
      <c r="DV1403"/>
      <c r="DW1403"/>
      <c r="DX1403"/>
      <c r="DY1403"/>
      <c r="DZ1403"/>
      <c r="EA1403"/>
      <c r="EB1403"/>
      <c r="EC1403"/>
      <c r="ED1403"/>
      <c r="EE1403"/>
      <c r="EF1403"/>
      <c r="EG1403"/>
      <c r="EH1403"/>
      <c r="EI1403"/>
      <c r="EJ1403"/>
      <c r="EK1403"/>
      <c r="EL1403"/>
      <c r="EM1403"/>
      <c r="EN1403"/>
      <c r="EO1403"/>
      <c r="EP1403"/>
      <c r="EQ1403"/>
      <c r="ER1403"/>
      <c r="ES1403"/>
      <c r="ET1403"/>
      <c r="EU1403"/>
      <c r="EV1403"/>
      <c r="EW1403"/>
      <c r="EX1403"/>
      <c r="EY1403"/>
      <c r="EZ1403"/>
      <c r="FA1403"/>
      <c r="FB1403"/>
      <c r="FC1403"/>
      <c r="FD1403"/>
      <c r="FE1403"/>
      <c r="FF1403"/>
      <c r="FG1403"/>
      <c r="FH1403"/>
      <c r="FI1403"/>
      <c r="FJ1403"/>
      <c r="FK1403"/>
      <c r="FL1403"/>
      <c r="FM1403"/>
      <c r="FN1403"/>
      <c r="FO1403"/>
      <c r="FP1403"/>
      <c r="FQ1403"/>
      <c r="FR1403"/>
      <c r="FS1403"/>
      <c r="FT1403"/>
      <c r="FU1403"/>
      <c r="FV1403"/>
      <c r="FW1403"/>
      <c r="FX1403"/>
      <c r="FY1403"/>
      <c r="FZ1403"/>
      <c r="GA1403"/>
      <c r="GB1403"/>
      <c r="GC1403"/>
      <c r="GD1403"/>
      <c r="GE1403"/>
      <c r="GF1403"/>
      <c r="GG1403"/>
      <c r="GH1403"/>
      <c r="GI1403"/>
      <c r="GJ1403"/>
      <c r="GK1403"/>
      <c r="GL1403"/>
      <c r="GM1403"/>
      <c r="GN1403"/>
      <c r="GO1403"/>
      <c r="GP1403"/>
      <c r="GQ1403"/>
      <c r="GR1403"/>
    </row>
    <row r="1404" spans="1:200" x14ac:dyDescent="0.2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c r="AW1404"/>
      <c r="AX1404"/>
      <c r="AY1404"/>
      <c r="AZ1404"/>
      <c r="BA1404"/>
      <c r="BB1404"/>
      <c r="BC1404"/>
      <c r="BD1404"/>
      <c r="BE1404"/>
      <c r="BF1404"/>
      <c r="BG1404"/>
      <c r="BH1404"/>
      <c r="BI1404"/>
      <c r="BJ1404"/>
      <c r="BK1404"/>
      <c r="BL1404"/>
      <c r="BM1404"/>
      <c r="BN1404"/>
      <c r="BO1404"/>
      <c r="BP1404"/>
      <c r="BQ1404"/>
      <c r="BR1404"/>
      <c r="BS1404"/>
      <c r="BT1404"/>
      <c r="BU1404"/>
      <c r="BV1404"/>
      <c r="BW1404"/>
      <c r="BX1404"/>
      <c r="BY1404"/>
      <c r="BZ1404"/>
      <c r="CA1404"/>
      <c r="CB1404"/>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c r="DN1404"/>
      <c r="DO1404"/>
      <c r="DP1404"/>
      <c r="DQ1404"/>
      <c r="DR1404"/>
      <c r="DS1404"/>
      <c r="DT1404"/>
      <c r="DU1404"/>
      <c r="DV1404"/>
      <c r="DW1404"/>
      <c r="DX1404"/>
      <c r="DY1404"/>
      <c r="DZ1404"/>
      <c r="EA1404"/>
      <c r="EB1404"/>
      <c r="EC1404"/>
      <c r="ED1404"/>
      <c r="EE1404"/>
      <c r="EF1404"/>
      <c r="EG1404"/>
      <c r="EH1404"/>
      <c r="EI1404"/>
      <c r="EJ1404"/>
      <c r="EK1404"/>
      <c r="EL1404"/>
      <c r="EM1404"/>
      <c r="EN1404"/>
      <c r="EO1404"/>
      <c r="EP1404"/>
      <c r="EQ1404"/>
      <c r="ER1404"/>
      <c r="ES1404"/>
      <c r="ET1404"/>
      <c r="EU1404"/>
      <c r="EV1404"/>
      <c r="EW1404"/>
      <c r="EX1404"/>
      <c r="EY1404"/>
      <c r="EZ1404"/>
      <c r="FA1404"/>
      <c r="FB1404"/>
      <c r="FC1404"/>
      <c r="FD1404"/>
      <c r="FE1404"/>
      <c r="FF1404"/>
      <c r="FG1404"/>
      <c r="FH1404"/>
      <c r="FI1404"/>
      <c r="FJ1404"/>
      <c r="FK1404"/>
      <c r="FL1404"/>
      <c r="FM1404"/>
      <c r="FN1404"/>
      <c r="FO1404"/>
      <c r="FP1404"/>
      <c r="FQ1404"/>
      <c r="FR1404"/>
      <c r="FS1404"/>
      <c r="FT1404"/>
      <c r="FU1404"/>
      <c r="FV1404"/>
      <c r="FW1404"/>
      <c r="FX1404"/>
      <c r="FY1404"/>
      <c r="FZ1404"/>
      <c r="GA1404"/>
      <c r="GB1404"/>
      <c r="GC1404"/>
      <c r="GD1404"/>
      <c r="GE1404"/>
      <c r="GF1404"/>
      <c r="GG1404"/>
      <c r="GH1404"/>
      <c r="GI1404"/>
      <c r="GJ1404"/>
      <c r="GK1404"/>
      <c r="GL1404"/>
      <c r="GM1404"/>
      <c r="GN1404"/>
      <c r="GO1404"/>
      <c r="GP1404"/>
      <c r="GQ1404"/>
      <c r="GR1404"/>
    </row>
    <row r="1405" spans="1:200" x14ac:dyDescent="0.2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c r="AW1405"/>
      <c r="AX1405"/>
      <c r="AY1405"/>
      <c r="AZ1405"/>
      <c r="BA1405"/>
      <c r="BB1405"/>
      <c r="BC1405"/>
      <c r="BD1405"/>
      <c r="BE1405"/>
      <c r="BF1405"/>
      <c r="BG1405"/>
      <c r="BH1405"/>
      <c r="BI1405"/>
      <c r="BJ1405"/>
      <c r="BK1405"/>
      <c r="BL1405"/>
      <c r="BM1405"/>
      <c r="BN1405"/>
      <c r="BO1405"/>
      <c r="BP1405"/>
      <c r="BQ1405"/>
      <c r="BR1405"/>
      <c r="BS1405"/>
      <c r="BT1405"/>
      <c r="BU1405"/>
      <c r="BV1405"/>
      <c r="BW1405"/>
      <c r="BX1405"/>
      <c r="BY1405"/>
      <c r="BZ1405"/>
      <c r="CA1405"/>
      <c r="CB14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c r="DN1405"/>
      <c r="DO1405"/>
      <c r="DP1405"/>
      <c r="DQ1405"/>
      <c r="DR1405"/>
      <c r="DS1405"/>
      <c r="DT1405"/>
      <c r="DU1405"/>
      <c r="DV1405"/>
      <c r="DW1405"/>
      <c r="DX1405"/>
      <c r="DY1405"/>
      <c r="DZ1405"/>
      <c r="EA1405"/>
      <c r="EB1405"/>
      <c r="EC1405"/>
      <c r="ED1405"/>
      <c r="EE1405"/>
      <c r="EF1405"/>
      <c r="EG1405"/>
      <c r="EH1405"/>
      <c r="EI1405"/>
      <c r="EJ1405"/>
      <c r="EK1405"/>
      <c r="EL1405"/>
      <c r="EM1405"/>
      <c r="EN1405"/>
      <c r="EO1405"/>
      <c r="EP1405"/>
      <c r="EQ1405"/>
      <c r="ER1405"/>
      <c r="ES1405"/>
      <c r="ET1405"/>
      <c r="EU1405"/>
      <c r="EV1405"/>
      <c r="EW1405"/>
      <c r="EX1405"/>
      <c r="EY1405"/>
      <c r="EZ1405"/>
      <c r="FA1405"/>
      <c r="FB1405"/>
      <c r="FC1405"/>
      <c r="FD1405"/>
      <c r="FE1405"/>
      <c r="FF1405"/>
      <c r="FG1405"/>
      <c r="FH1405"/>
      <c r="FI1405"/>
      <c r="FJ1405"/>
      <c r="FK1405"/>
      <c r="FL1405"/>
      <c r="FM1405"/>
      <c r="FN1405"/>
      <c r="FO1405"/>
      <c r="FP1405"/>
      <c r="FQ1405"/>
      <c r="FR1405"/>
      <c r="FS1405"/>
      <c r="FT1405"/>
      <c r="FU1405"/>
      <c r="FV1405"/>
      <c r="FW1405"/>
      <c r="FX1405"/>
      <c r="FY1405"/>
      <c r="FZ1405"/>
      <c r="GA1405"/>
      <c r="GB1405"/>
      <c r="GC1405"/>
      <c r="GD1405"/>
      <c r="GE1405"/>
      <c r="GF1405"/>
      <c r="GG1405"/>
      <c r="GH1405"/>
      <c r="GI1405"/>
      <c r="GJ1405"/>
      <c r="GK1405"/>
      <c r="GL1405"/>
      <c r="GM1405"/>
      <c r="GN1405"/>
      <c r="GO1405"/>
      <c r="GP1405"/>
      <c r="GQ1405"/>
      <c r="GR1405"/>
    </row>
    <row r="1406" spans="1:200" x14ac:dyDescent="0.2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c r="AW1406"/>
      <c r="AX1406"/>
      <c r="AY1406"/>
      <c r="AZ1406"/>
      <c r="BA1406"/>
      <c r="BB1406"/>
      <c r="BC1406"/>
      <c r="BD1406"/>
      <c r="BE1406"/>
      <c r="BF1406"/>
      <c r="BG1406"/>
      <c r="BH1406"/>
      <c r="BI1406"/>
      <c r="BJ1406"/>
      <c r="BK1406"/>
      <c r="BL1406"/>
      <c r="BM1406"/>
      <c r="BN1406"/>
      <c r="BO1406"/>
      <c r="BP1406"/>
      <c r="BQ1406"/>
      <c r="BR1406"/>
      <c r="BS1406"/>
      <c r="BT1406"/>
      <c r="BU1406"/>
      <c r="BV1406"/>
      <c r="BW1406"/>
      <c r="BX1406"/>
      <c r="BY1406"/>
      <c r="BZ1406"/>
      <c r="CA1406"/>
      <c r="CB1406"/>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I1406"/>
      <c r="DJ1406"/>
      <c r="DK1406"/>
      <c r="DL1406"/>
      <c r="DM1406"/>
      <c r="DN1406"/>
      <c r="DO1406"/>
      <c r="DP1406"/>
      <c r="DQ1406"/>
      <c r="DR1406"/>
      <c r="DS1406"/>
      <c r="DT1406"/>
      <c r="DU1406"/>
      <c r="DV1406"/>
      <c r="DW1406"/>
      <c r="DX1406"/>
      <c r="DY1406"/>
      <c r="DZ1406"/>
      <c r="EA1406"/>
      <c r="EB1406"/>
      <c r="EC1406"/>
      <c r="ED1406"/>
      <c r="EE1406"/>
      <c r="EF1406"/>
      <c r="EG1406"/>
      <c r="EH1406"/>
      <c r="EI1406"/>
      <c r="EJ1406"/>
      <c r="EK1406"/>
      <c r="EL1406"/>
      <c r="EM1406"/>
      <c r="EN1406"/>
      <c r="EO1406"/>
      <c r="EP1406"/>
      <c r="EQ1406"/>
      <c r="ER1406"/>
      <c r="ES1406"/>
      <c r="ET1406"/>
      <c r="EU1406"/>
      <c r="EV1406"/>
      <c r="EW1406"/>
      <c r="EX1406"/>
      <c r="EY1406"/>
      <c r="EZ1406"/>
      <c r="FA1406"/>
      <c r="FB1406"/>
      <c r="FC1406"/>
      <c r="FD1406"/>
      <c r="FE1406"/>
      <c r="FF1406"/>
      <c r="FG1406"/>
      <c r="FH1406"/>
      <c r="FI1406"/>
      <c r="FJ1406"/>
      <c r="FK1406"/>
      <c r="FL1406"/>
      <c r="FM1406"/>
      <c r="FN1406"/>
      <c r="FO1406"/>
      <c r="FP1406"/>
      <c r="FQ1406"/>
      <c r="FR1406"/>
      <c r="FS1406"/>
      <c r="FT1406"/>
      <c r="FU1406"/>
      <c r="FV1406"/>
      <c r="FW1406"/>
      <c r="FX1406"/>
      <c r="FY1406"/>
      <c r="FZ1406"/>
      <c r="GA1406"/>
      <c r="GB1406"/>
      <c r="GC1406"/>
      <c r="GD1406"/>
      <c r="GE1406"/>
      <c r="GF1406"/>
      <c r="GG1406"/>
      <c r="GH1406"/>
      <c r="GI1406"/>
      <c r="GJ1406"/>
      <c r="GK1406"/>
      <c r="GL1406"/>
      <c r="GM1406"/>
      <c r="GN1406"/>
      <c r="GO1406"/>
      <c r="GP1406"/>
      <c r="GQ1406"/>
      <c r="GR1406"/>
    </row>
    <row r="1407" spans="1:200" x14ac:dyDescent="0.2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c r="AW1407"/>
      <c r="AX1407"/>
      <c r="AY1407"/>
      <c r="AZ1407"/>
      <c r="BA1407"/>
      <c r="BB1407"/>
      <c r="BC1407"/>
      <c r="BD1407"/>
      <c r="BE1407"/>
      <c r="BF1407"/>
      <c r="BG1407"/>
      <c r="BH1407"/>
      <c r="BI1407"/>
      <c r="BJ1407"/>
      <c r="BK1407"/>
      <c r="BL1407"/>
      <c r="BM1407"/>
      <c r="BN1407"/>
      <c r="BO1407"/>
      <c r="BP1407"/>
      <c r="BQ1407"/>
      <c r="BR1407"/>
      <c r="BS1407"/>
      <c r="BT1407"/>
      <c r="BU1407"/>
      <c r="BV1407"/>
      <c r="BW1407"/>
      <c r="BX1407"/>
      <c r="BY1407"/>
      <c r="BZ1407"/>
      <c r="CA1407"/>
      <c r="CB1407"/>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I1407"/>
      <c r="DJ1407"/>
      <c r="DK1407"/>
      <c r="DL1407"/>
      <c r="DM1407"/>
      <c r="DN1407"/>
      <c r="DO1407"/>
      <c r="DP1407"/>
      <c r="DQ1407"/>
      <c r="DR1407"/>
      <c r="DS1407"/>
      <c r="DT1407"/>
      <c r="DU1407"/>
      <c r="DV1407"/>
      <c r="DW1407"/>
      <c r="DX1407"/>
      <c r="DY1407"/>
      <c r="DZ1407"/>
      <c r="EA1407"/>
      <c r="EB1407"/>
      <c r="EC1407"/>
      <c r="ED1407"/>
      <c r="EE1407"/>
      <c r="EF1407"/>
      <c r="EG1407"/>
      <c r="EH1407"/>
      <c r="EI1407"/>
      <c r="EJ1407"/>
      <c r="EK1407"/>
      <c r="EL1407"/>
      <c r="EM1407"/>
      <c r="EN1407"/>
      <c r="EO1407"/>
      <c r="EP1407"/>
      <c r="EQ1407"/>
      <c r="ER1407"/>
      <c r="ES1407"/>
      <c r="ET1407"/>
      <c r="EU1407"/>
      <c r="EV1407"/>
      <c r="EW1407"/>
      <c r="EX1407"/>
      <c r="EY1407"/>
      <c r="EZ1407"/>
      <c r="FA1407"/>
      <c r="FB1407"/>
      <c r="FC1407"/>
      <c r="FD1407"/>
      <c r="FE1407"/>
      <c r="FF1407"/>
      <c r="FG1407"/>
      <c r="FH1407"/>
      <c r="FI1407"/>
      <c r="FJ1407"/>
      <c r="FK1407"/>
      <c r="FL1407"/>
      <c r="FM1407"/>
      <c r="FN1407"/>
      <c r="FO1407"/>
      <c r="FP1407"/>
      <c r="FQ1407"/>
      <c r="FR1407"/>
      <c r="FS1407"/>
      <c r="FT1407"/>
      <c r="FU1407"/>
      <c r="FV1407"/>
      <c r="FW1407"/>
      <c r="FX1407"/>
      <c r="FY1407"/>
      <c r="FZ1407"/>
      <c r="GA1407"/>
      <c r="GB1407"/>
      <c r="GC1407"/>
      <c r="GD1407"/>
      <c r="GE1407"/>
      <c r="GF1407"/>
      <c r="GG1407"/>
      <c r="GH1407"/>
      <c r="GI1407"/>
      <c r="GJ1407"/>
      <c r="GK1407"/>
      <c r="GL1407"/>
      <c r="GM1407"/>
      <c r="GN1407"/>
      <c r="GO1407"/>
      <c r="GP1407"/>
      <c r="GQ1407"/>
      <c r="GR1407"/>
    </row>
    <row r="1408" spans="1:200" x14ac:dyDescent="0.2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c r="AW1408"/>
      <c r="AX1408"/>
      <c r="AY1408"/>
      <c r="AZ1408"/>
      <c r="BA1408"/>
      <c r="BB1408"/>
      <c r="BC1408"/>
      <c r="BD1408"/>
      <c r="BE1408"/>
      <c r="BF1408"/>
      <c r="BG1408"/>
      <c r="BH1408"/>
      <c r="BI1408"/>
      <c r="BJ1408"/>
      <c r="BK1408"/>
      <c r="BL1408"/>
      <c r="BM1408"/>
      <c r="BN1408"/>
      <c r="BO1408"/>
      <c r="BP1408"/>
      <c r="BQ1408"/>
      <c r="BR1408"/>
      <c r="BS1408"/>
      <c r="BT1408"/>
      <c r="BU1408"/>
      <c r="BV1408"/>
      <c r="BW1408"/>
      <c r="BX1408"/>
      <c r="BY1408"/>
      <c r="BZ1408"/>
      <c r="CA1408"/>
      <c r="CB1408"/>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c r="DE1408"/>
      <c r="DF1408"/>
      <c r="DG1408"/>
      <c r="DH1408"/>
      <c r="DI1408"/>
      <c r="DJ1408"/>
      <c r="DK1408"/>
      <c r="DL1408"/>
      <c r="DM1408"/>
      <c r="DN1408"/>
      <c r="DO1408"/>
      <c r="DP1408"/>
      <c r="DQ1408"/>
      <c r="DR1408"/>
      <c r="DS1408"/>
      <c r="DT1408"/>
      <c r="DU1408"/>
      <c r="DV1408"/>
      <c r="DW1408"/>
      <c r="DX1408"/>
      <c r="DY1408"/>
      <c r="DZ1408"/>
      <c r="EA1408"/>
      <c r="EB1408"/>
      <c r="EC1408"/>
      <c r="ED1408"/>
      <c r="EE1408"/>
      <c r="EF1408"/>
      <c r="EG1408"/>
      <c r="EH1408"/>
      <c r="EI1408"/>
      <c r="EJ1408"/>
      <c r="EK1408"/>
      <c r="EL1408"/>
      <c r="EM1408"/>
      <c r="EN1408"/>
      <c r="EO1408"/>
      <c r="EP1408"/>
      <c r="EQ1408"/>
      <c r="ER1408"/>
      <c r="ES1408"/>
      <c r="ET1408"/>
      <c r="EU1408"/>
      <c r="EV1408"/>
      <c r="EW1408"/>
      <c r="EX1408"/>
      <c r="EY1408"/>
      <c r="EZ1408"/>
      <c r="FA1408"/>
      <c r="FB1408"/>
      <c r="FC1408"/>
      <c r="FD1408"/>
      <c r="FE1408"/>
      <c r="FF1408"/>
      <c r="FG1408"/>
      <c r="FH1408"/>
      <c r="FI1408"/>
      <c r="FJ1408"/>
      <c r="FK1408"/>
      <c r="FL1408"/>
      <c r="FM1408"/>
      <c r="FN1408"/>
      <c r="FO1408"/>
      <c r="FP1408"/>
      <c r="FQ1408"/>
      <c r="FR1408"/>
      <c r="FS1408"/>
      <c r="FT1408"/>
      <c r="FU1408"/>
      <c r="FV1408"/>
      <c r="FW1408"/>
      <c r="FX1408"/>
      <c r="FY1408"/>
      <c r="FZ1408"/>
      <c r="GA1408"/>
      <c r="GB1408"/>
      <c r="GC1408"/>
      <c r="GD1408"/>
      <c r="GE1408"/>
      <c r="GF1408"/>
      <c r="GG1408"/>
      <c r="GH1408"/>
      <c r="GI1408"/>
      <c r="GJ1408"/>
      <c r="GK1408"/>
      <c r="GL1408"/>
      <c r="GM1408"/>
      <c r="GN1408"/>
      <c r="GO1408"/>
      <c r="GP1408"/>
      <c r="GQ1408"/>
      <c r="GR1408"/>
    </row>
    <row r="1409" spans="1:200" x14ac:dyDescent="0.2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c r="AW1409"/>
      <c r="AX1409"/>
      <c r="AY1409"/>
      <c r="AZ1409"/>
      <c r="BA1409"/>
      <c r="BB1409"/>
      <c r="BC1409"/>
      <c r="BD1409"/>
      <c r="BE1409"/>
      <c r="BF1409"/>
      <c r="BG1409"/>
      <c r="BH1409"/>
      <c r="BI1409"/>
      <c r="BJ1409"/>
      <c r="BK1409"/>
      <c r="BL1409"/>
      <c r="BM1409"/>
      <c r="BN1409"/>
      <c r="BO1409"/>
      <c r="BP1409"/>
      <c r="BQ1409"/>
      <c r="BR1409"/>
      <c r="BS1409"/>
      <c r="BT1409"/>
      <c r="BU1409"/>
      <c r="BV1409"/>
      <c r="BW1409"/>
      <c r="BX1409"/>
      <c r="BY1409"/>
      <c r="BZ1409"/>
      <c r="CA1409"/>
      <c r="CB1409"/>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c r="DE1409"/>
      <c r="DF1409"/>
      <c r="DG1409"/>
      <c r="DH1409"/>
      <c r="DI1409"/>
      <c r="DJ1409"/>
      <c r="DK1409"/>
      <c r="DL1409"/>
      <c r="DM1409"/>
      <c r="DN1409"/>
      <c r="DO1409"/>
      <c r="DP1409"/>
      <c r="DQ1409"/>
      <c r="DR1409"/>
      <c r="DS1409"/>
      <c r="DT1409"/>
      <c r="DU1409"/>
      <c r="DV1409"/>
      <c r="DW1409"/>
      <c r="DX1409"/>
      <c r="DY1409"/>
      <c r="DZ1409"/>
      <c r="EA1409"/>
      <c r="EB1409"/>
      <c r="EC1409"/>
      <c r="ED1409"/>
      <c r="EE1409"/>
      <c r="EF1409"/>
      <c r="EG1409"/>
      <c r="EH1409"/>
      <c r="EI1409"/>
      <c r="EJ1409"/>
      <c r="EK1409"/>
      <c r="EL1409"/>
      <c r="EM1409"/>
      <c r="EN1409"/>
      <c r="EO1409"/>
      <c r="EP1409"/>
      <c r="EQ1409"/>
      <c r="ER1409"/>
      <c r="ES1409"/>
      <c r="ET1409"/>
      <c r="EU1409"/>
      <c r="EV1409"/>
      <c r="EW1409"/>
      <c r="EX1409"/>
      <c r="EY1409"/>
      <c r="EZ1409"/>
      <c r="FA1409"/>
      <c r="FB1409"/>
      <c r="FC1409"/>
      <c r="FD1409"/>
      <c r="FE1409"/>
      <c r="FF1409"/>
      <c r="FG1409"/>
      <c r="FH1409"/>
      <c r="FI1409"/>
      <c r="FJ1409"/>
      <c r="FK1409"/>
      <c r="FL1409"/>
      <c r="FM1409"/>
      <c r="FN1409"/>
      <c r="FO1409"/>
      <c r="FP1409"/>
      <c r="FQ1409"/>
      <c r="FR1409"/>
      <c r="FS1409"/>
      <c r="FT1409"/>
      <c r="FU1409"/>
      <c r="FV1409"/>
      <c r="FW1409"/>
      <c r="FX1409"/>
      <c r="FY1409"/>
      <c r="FZ1409"/>
      <c r="GA1409"/>
      <c r="GB1409"/>
      <c r="GC1409"/>
      <c r="GD1409"/>
      <c r="GE1409"/>
      <c r="GF1409"/>
      <c r="GG1409"/>
      <c r="GH1409"/>
      <c r="GI1409"/>
      <c r="GJ1409"/>
      <c r="GK1409"/>
      <c r="GL1409"/>
      <c r="GM1409"/>
      <c r="GN1409"/>
      <c r="GO1409"/>
      <c r="GP1409"/>
      <c r="GQ1409"/>
      <c r="GR1409"/>
    </row>
    <row r="1410" spans="1:200" x14ac:dyDescent="0.2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c r="AW1410"/>
      <c r="AX1410"/>
      <c r="AY1410"/>
      <c r="AZ1410"/>
      <c r="BA1410"/>
      <c r="BB1410"/>
      <c r="BC1410"/>
      <c r="BD1410"/>
      <c r="BE1410"/>
      <c r="BF1410"/>
      <c r="BG1410"/>
      <c r="BH1410"/>
      <c r="BI1410"/>
      <c r="BJ1410"/>
      <c r="BK1410"/>
      <c r="BL1410"/>
      <c r="BM1410"/>
      <c r="BN1410"/>
      <c r="BO1410"/>
      <c r="BP1410"/>
      <c r="BQ1410"/>
      <c r="BR1410"/>
      <c r="BS1410"/>
      <c r="BT1410"/>
      <c r="BU1410"/>
      <c r="BV1410"/>
      <c r="BW1410"/>
      <c r="BX1410"/>
      <c r="BY1410"/>
      <c r="BZ1410"/>
      <c r="CA1410"/>
      <c r="CB1410"/>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I1410"/>
      <c r="DJ1410"/>
      <c r="DK1410"/>
      <c r="DL1410"/>
      <c r="DM1410"/>
      <c r="DN1410"/>
      <c r="DO1410"/>
      <c r="DP1410"/>
      <c r="DQ1410"/>
      <c r="DR1410"/>
      <c r="DS1410"/>
      <c r="DT1410"/>
      <c r="DU1410"/>
      <c r="DV1410"/>
      <c r="DW1410"/>
      <c r="DX1410"/>
      <c r="DY1410"/>
      <c r="DZ1410"/>
      <c r="EA1410"/>
      <c r="EB1410"/>
      <c r="EC1410"/>
      <c r="ED1410"/>
      <c r="EE1410"/>
      <c r="EF1410"/>
      <c r="EG1410"/>
      <c r="EH1410"/>
      <c r="EI1410"/>
      <c r="EJ1410"/>
      <c r="EK1410"/>
      <c r="EL1410"/>
      <c r="EM1410"/>
      <c r="EN1410"/>
      <c r="EO1410"/>
      <c r="EP1410"/>
      <c r="EQ1410"/>
      <c r="ER1410"/>
      <c r="ES1410"/>
      <c r="ET1410"/>
      <c r="EU1410"/>
      <c r="EV1410"/>
      <c r="EW1410"/>
      <c r="EX1410"/>
      <c r="EY1410"/>
      <c r="EZ1410"/>
      <c r="FA1410"/>
      <c r="FB1410"/>
      <c r="FC1410"/>
      <c r="FD1410"/>
      <c r="FE1410"/>
      <c r="FF1410"/>
      <c r="FG1410"/>
      <c r="FH1410"/>
      <c r="FI1410"/>
      <c r="FJ1410"/>
      <c r="FK1410"/>
      <c r="FL1410"/>
      <c r="FM1410"/>
      <c r="FN1410"/>
      <c r="FO1410"/>
      <c r="FP1410"/>
      <c r="FQ1410"/>
      <c r="FR1410"/>
      <c r="FS1410"/>
      <c r="FT1410"/>
      <c r="FU1410"/>
      <c r="FV1410"/>
      <c r="FW1410"/>
      <c r="FX1410"/>
      <c r="FY1410"/>
      <c r="FZ1410"/>
      <c r="GA1410"/>
      <c r="GB1410"/>
      <c r="GC1410"/>
      <c r="GD1410"/>
      <c r="GE1410"/>
      <c r="GF1410"/>
      <c r="GG1410"/>
      <c r="GH1410"/>
      <c r="GI1410"/>
      <c r="GJ1410"/>
      <c r="GK1410"/>
      <c r="GL1410"/>
      <c r="GM1410"/>
      <c r="GN1410"/>
      <c r="GO1410"/>
      <c r="GP1410"/>
      <c r="GQ1410"/>
      <c r="GR1410"/>
    </row>
    <row r="1411" spans="1:200" x14ac:dyDescent="0.2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c r="AW1411"/>
      <c r="AX1411"/>
      <c r="AY1411"/>
      <c r="AZ1411"/>
      <c r="BA1411"/>
      <c r="BB1411"/>
      <c r="BC1411"/>
      <c r="BD1411"/>
      <c r="BE1411"/>
      <c r="BF1411"/>
      <c r="BG1411"/>
      <c r="BH1411"/>
      <c r="BI1411"/>
      <c r="BJ1411"/>
      <c r="BK1411"/>
      <c r="BL1411"/>
      <c r="BM1411"/>
      <c r="BN1411"/>
      <c r="BO1411"/>
      <c r="BP1411"/>
      <c r="BQ1411"/>
      <c r="BR1411"/>
      <c r="BS1411"/>
      <c r="BT1411"/>
      <c r="BU1411"/>
      <c r="BV1411"/>
      <c r="BW1411"/>
      <c r="BX1411"/>
      <c r="BY1411"/>
      <c r="BZ1411"/>
      <c r="CA1411"/>
      <c r="CB1411"/>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I1411"/>
      <c r="DJ1411"/>
      <c r="DK1411"/>
      <c r="DL1411"/>
      <c r="DM1411"/>
      <c r="DN1411"/>
      <c r="DO1411"/>
      <c r="DP1411"/>
      <c r="DQ1411"/>
      <c r="DR1411"/>
      <c r="DS1411"/>
      <c r="DT1411"/>
      <c r="DU1411"/>
      <c r="DV1411"/>
      <c r="DW1411"/>
      <c r="DX1411"/>
      <c r="DY1411"/>
      <c r="DZ1411"/>
      <c r="EA1411"/>
      <c r="EB1411"/>
      <c r="EC1411"/>
      <c r="ED1411"/>
      <c r="EE1411"/>
      <c r="EF1411"/>
      <c r="EG1411"/>
      <c r="EH1411"/>
      <c r="EI1411"/>
      <c r="EJ1411"/>
      <c r="EK1411"/>
      <c r="EL1411"/>
      <c r="EM1411"/>
      <c r="EN1411"/>
      <c r="EO1411"/>
      <c r="EP1411"/>
      <c r="EQ1411"/>
      <c r="ER1411"/>
      <c r="ES1411"/>
      <c r="ET1411"/>
      <c r="EU1411"/>
      <c r="EV1411"/>
      <c r="EW1411"/>
      <c r="EX1411"/>
      <c r="EY1411"/>
      <c r="EZ1411"/>
      <c r="FA1411"/>
      <c r="FB1411"/>
      <c r="FC1411"/>
      <c r="FD1411"/>
      <c r="FE1411"/>
      <c r="FF1411"/>
      <c r="FG1411"/>
      <c r="FH1411"/>
      <c r="FI1411"/>
      <c r="FJ1411"/>
      <c r="FK1411"/>
      <c r="FL1411"/>
      <c r="FM1411"/>
      <c r="FN1411"/>
      <c r="FO1411"/>
      <c r="FP1411"/>
      <c r="FQ1411"/>
      <c r="FR1411"/>
      <c r="FS1411"/>
      <c r="FT1411"/>
      <c r="FU1411"/>
      <c r="FV1411"/>
      <c r="FW1411"/>
      <c r="FX1411"/>
      <c r="FY1411"/>
      <c r="FZ1411"/>
      <c r="GA1411"/>
      <c r="GB1411"/>
      <c r="GC1411"/>
      <c r="GD1411"/>
      <c r="GE1411"/>
      <c r="GF1411"/>
      <c r="GG1411"/>
      <c r="GH1411"/>
      <c r="GI1411"/>
      <c r="GJ1411"/>
      <c r="GK1411"/>
      <c r="GL1411"/>
      <c r="GM1411"/>
      <c r="GN1411"/>
      <c r="GO1411"/>
      <c r="GP1411"/>
      <c r="GQ1411"/>
      <c r="GR1411"/>
    </row>
    <row r="1412" spans="1:200" x14ac:dyDescent="0.2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c r="AW1412"/>
      <c r="AX1412"/>
      <c r="AY1412"/>
      <c r="AZ1412"/>
      <c r="BA1412"/>
      <c r="BB1412"/>
      <c r="BC1412"/>
      <c r="BD1412"/>
      <c r="BE1412"/>
      <c r="BF1412"/>
      <c r="BG1412"/>
      <c r="BH1412"/>
      <c r="BI1412"/>
      <c r="BJ1412"/>
      <c r="BK1412"/>
      <c r="BL1412"/>
      <c r="BM1412"/>
      <c r="BN1412"/>
      <c r="BO1412"/>
      <c r="BP1412"/>
      <c r="BQ1412"/>
      <c r="BR1412"/>
      <c r="BS1412"/>
      <c r="BT1412"/>
      <c r="BU1412"/>
      <c r="BV1412"/>
      <c r="BW1412"/>
      <c r="BX1412"/>
      <c r="BY1412"/>
      <c r="BZ1412"/>
      <c r="CA1412"/>
      <c r="CB1412"/>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c r="DN1412"/>
      <c r="DO1412"/>
      <c r="DP1412"/>
      <c r="DQ1412"/>
      <c r="DR1412"/>
      <c r="DS1412"/>
      <c r="DT1412"/>
      <c r="DU1412"/>
      <c r="DV1412"/>
      <c r="DW1412"/>
      <c r="DX1412"/>
      <c r="DY1412"/>
      <c r="DZ1412"/>
      <c r="EA1412"/>
      <c r="EB1412"/>
      <c r="EC1412"/>
      <c r="ED1412"/>
      <c r="EE1412"/>
      <c r="EF1412"/>
      <c r="EG1412"/>
      <c r="EH1412"/>
      <c r="EI1412"/>
      <c r="EJ1412"/>
      <c r="EK1412"/>
      <c r="EL1412"/>
      <c r="EM1412"/>
      <c r="EN1412"/>
      <c r="EO1412"/>
      <c r="EP1412"/>
      <c r="EQ1412"/>
      <c r="ER1412"/>
      <c r="ES1412"/>
      <c r="ET1412"/>
      <c r="EU1412"/>
      <c r="EV1412"/>
      <c r="EW1412"/>
      <c r="EX1412"/>
      <c r="EY1412"/>
      <c r="EZ1412"/>
      <c r="FA1412"/>
      <c r="FB1412"/>
      <c r="FC1412"/>
      <c r="FD1412"/>
      <c r="FE1412"/>
      <c r="FF1412"/>
      <c r="FG1412"/>
      <c r="FH1412"/>
      <c r="FI1412"/>
      <c r="FJ1412"/>
      <c r="FK1412"/>
      <c r="FL1412"/>
      <c r="FM1412"/>
      <c r="FN1412"/>
      <c r="FO1412"/>
      <c r="FP1412"/>
      <c r="FQ1412"/>
      <c r="FR1412"/>
      <c r="FS1412"/>
      <c r="FT1412"/>
      <c r="FU1412"/>
      <c r="FV1412"/>
      <c r="FW1412"/>
      <c r="FX1412"/>
      <c r="FY1412"/>
      <c r="FZ1412"/>
      <c r="GA1412"/>
      <c r="GB1412"/>
      <c r="GC1412"/>
      <c r="GD1412"/>
      <c r="GE1412"/>
      <c r="GF1412"/>
      <c r="GG1412"/>
      <c r="GH1412"/>
      <c r="GI1412"/>
      <c r="GJ1412"/>
      <c r="GK1412"/>
      <c r="GL1412"/>
      <c r="GM1412"/>
      <c r="GN1412"/>
      <c r="GO1412"/>
      <c r="GP1412"/>
      <c r="GQ1412"/>
      <c r="GR1412"/>
    </row>
    <row r="1413" spans="1:200" x14ac:dyDescent="0.2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c r="AW1413"/>
      <c r="AX1413"/>
      <c r="AY1413"/>
      <c r="AZ1413"/>
      <c r="BA1413"/>
      <c r="BB1413"/>
      <c r="BC1413"/>
      <c r="BD1413"/>
      <c r="BE1413"/>
      <c r="BF1413"/>
      <c r="BG1413"/>
      <c r="BH1413"/>
      <c r="BI1413"/>
      <c r="BJ1413"/>
      <c r="BK1413"/>
      <c r="BL1413"/>
      <c r="BM1413"/>
      <c r="BN1413"/>
      <c r="BO1413"/>
      <c r="BP1413"/>
      <c r="BQ1413"/>
      <c r="BR1413"/>
      <c r="BS1413"/>
      <c r="BT1413"/>
      <c r="BU1413"/>
      <c r="BV1413"/>
      <c r="BW1413"/>
      <c r="BX1413"/>
      <c r="BY1413"/>
      <c r="BZ1413"/>
      <c r="CA1413"/>
      <c r="CB1413"/>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c r="DE1413"/>
      <c r="DF1413"/>
      <c r="DG1413"/>
      <c r="DH1413"/>
      <c r="DI1413"/>
      <c r="DJ1413"/>
      <c r="DK1413"/>
      <c r="DL1413"/>
      <c r="DM1413"/>
      <c r="DN1413"/>
      <c r="DO1413"/>
      <c r="DP1413"/>
      <c r="DQ1413"/>
      <c r="DR1413"/>
      <c r="DS1413"/>
      <c r="DT1413"/>
      <c r="DU1413"/>
      <c r="DV1413"/>
      <c r="DW1413"/>
      <c r="DX1413"/>
      <c r="DY1413"/>
      <c r="DZ1413"/>
      <c r="EA1413"/>
      <c r="EB1413"/>
      <c r="EC1413"/>
      <c r="ED1413"/>
      <c r="EE1413"/>
      <c r="EF1413"/>
      <c r="EG1413"/>
      <c r="EH1413"/>
      <c r="EI1413"/>
      <c r="EJ1413"/>
      <c r="EK1413"/>
      <c r="EL1413"/>
      <c r="EM1413"/>
      <c r="EN1413"/>
      <c r="EO1413"/>
      <c r="EP1413"/>
      <c r="EQ1413"/>
      <c r="ER1413"/>
      <c r="ES1413"/>
      <c r="ET1413"/>
      <c r="EU1413"/>
      <c r="EV1413"/>
      <c r="EW1413"/>
      <c r="EX1413"/>
      <c r="EY1413"/>
      <c r="EZ1413"/>
      <c r="FA1413"/>
      <c r="FB1413"/>
      <c r="FC1413"/>
      <c r="FD1413"/>
      <c r="FE1413"/>
      <c r="FF1413"/>
      <c r="FG1413"/>
      <c r="FH1413"/>
      <c r="FI1413"/>
      <c r="FJ1413"/>
      <c r="FK1413"/>
      <c r="FL1413"/>
      <c r="FM1413"/>
      <c r="FN1413"/>
      <c r="FO1413"/>
      <c r="FP1413"/>
      <c r="FQ1413"/>
      <c r="FR1413"/>
      <c r="FS1413"/>
      <c r="FT1413"/>
      <c r="FU1413"/>
      <c r="FV1413"/>
      <c r="FW1413"/>
      <c r="FX1413"/>
      <c r="FY1413"/>
      <c r="FZ1413"/>
      <c r="GA1413"/>
      <c r="GB1413"/>
      <c r="GC1413"/>
      <c r="GD1413"/>
      <c r="GE1413"/>
      <c r="GF1413"/>
      <c r="GG1413"/>
      <c r="GH1413"/>
      <c r="GI1413"/>
      <c r="GJ1413"/>
      <c r="GK1413"/>
      <c r="GL1413"/>
      <c r="GM1413"/>
      <c r="GN1413"/>
      <c r="GO1413"/>
      <c r="GP1413"/>
      <c r="GQ1413"/>
      <c r="GR1413"/>
    </row>
    <row r="1414" spans="1:200" x14ac:dyDescent="0.2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c r="AX1414"/>
      <c r="AY1414"/>
      <c r="AZ1414"/>
      <c r="BA1414"/>
      <c r="BB1414"/>
      <c r="BC1414"/>
      <c r="BD1414"/>
      <c r="BE1414"/>
      <c r="BF1414"/>
      <c r="BG1414"/>
      <c r="BH1414"/>
      <c r="BI1414"/>
      <c r="BJ1414"/>
      <c r="BK1414"/>
      <c r="BL1414"/>
      <c r="BM1414"/>
      <c r="BN1414"/>
      <c r="BO1414"/>
      <c r="BP1414"/>
      <c r="BQ1414"/>
      <c r="BR1414"/>
      <c r="BS1414"/>
      <c r="BT1414"/>
      <c r="BU1414"/>
      <c r="BV1414"/>
      <c r="BW1414"/>
      <c r="BX1414"/>
      <c r="BY1414"/>
      <c r="BZ1414"/>
      <c r="CA1414"/>
      <c r="CB1414"/>
      <c r="CC1414"/>
      <c r="CD1414"/>
      <c r="CE1414"/>
      <c r="CF1414"/>
      <c r="CG1414"/>
      <c r="CH1414"/>
      <c r="CI1414"/>
      <c r="CJ1414"/>
      <c r="CK1414"/>
      <c r="CL1414"/>
      <c r="CM1414"/>
      <c r="CN1414"/>
      <c r="CO1414"/>
      <c r="CP1414"/>
      <c r="CQ1414"/>
      <c r="CR1414"/>
      <c r="CS1414"/>
      <c r="CT1414"/>
      <c r="CU1414"/>
      <c r="CV1414"/>
      <c r="CW1414"/>
      <c r="CX1414"/>
      <c r="CY1414"/>
      <c r="CZ1414"/>
      <c r="DA1414"/>
      <c r="DB1414"/>
      <c r="DC1414"/>
      <c r="DD1414"/>
      <c r="DE1414"/>
      <c r="DF1414"/>
      <c r="DG1414"/>
      <c r="DH1414"/>
      <c r="DI1414"/>
      <c r="DJ1414"/>
      <c r="DK1414"/>
      <c r="DL1414"/>
      <c r="DM1414"/>
      <c r="DN1414"/>
      <c r="DO1414"/>
      <c r="DP1414"/>
      <c r="DQ1414"/>
      <c r="DR1414"/>
      <c r="DS1414"/>
      <c r="DT1414"/>
      <c r="DU1414"/>
      <c r="DV1414"/>
      <c r="DW1414"/>
      <c r="DX1414"/>
      <c r="DY1414"/>
      <c r="DZ1414"/>
      <c r="EA1414"/>
      <c r="EB1414"/>
      <c r="EC1414"/>
      <c r="ED1414"/>
      <c r="EE1414"/>
      <c r="EF1414"/>
      <c r="EG1414"/>
      <c r="EH1414"/>
      <c r="EI1414"/>
      <c r="EJ1414"/>
      <c r="EK1414"/>
      <c r="EL1414"/>
      <c r="EM1414"/>
      <c r="EN1414"/>
      <c r="EO1414"/>
      <c r="EP1414"/>
      <c r="EQ1414"/>
      <c r="ER1414"/>
      <c r="ES1414"/>
      <c r="ET1414"/>
      <c r="EU1414"/>
      <c r="EV1414"/>
      <c r="EW1414"/>
      <c r="EX1414"/>
      <c r="EY1414"/>
      <c r="EZ1414"/>
      <c r="FA1414"/>
      <c r="FB1414"/>
      <c r="FC1414"/>
      <c r="FD1414"/>
      <c r="FE1414"/>
      <c r="FF1414"/>
      <c r="FG1414"/>
      <c r="FH1414"/>
      <c r="FI1414"/>
      <c r="FJ1414"/>
      <c r="FK1414"/>
      <c r="FL1414"/>
      <c r="FM1414"/>
      <c r="FN1414"/>
      <c r="FO1414"/>
      <c r="FP1414"/>
      <c r="FQ1414"/>
      <c r="FR1414"/>
      <c r="FS1414"/>
      <c r="FT1414"/>
      <c r="FU1414"/>
      <c r="FV1414"/>
      <c r="FW1414"/>
      <c r="FX1414"/>
      <c r="FY1414"/>
      <c r="FZ1414"/>
      <c r="GA1414"/>
      <c r="GB1414"/>
      <c r="GC1414"/>
      <c r="GD1414"/>
      <c r="GE1414"/>
      <c r="GF1414"/>
      <c r="GG1414"/>
      <c r="GH1414"/>
      <c r="GI1414"/>
      <c r="GJ1414"/>
      <c r="GK1414"/>
      <c r="GL1414"/>
      <c r="GM1414"/>
      <c r="GN1414"/>
      <c r="GO1414"/>
      <c r="GP1414"/>
      <c r="GQ1414"/>
      <c r="GR1414"/>
    </row>
    <row r="1415" spans="1:200" x14ac:dyDescent="0.2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c r="AX1415"/>
      <c r="AY1415"/>
      <c r="AZ1415"/>
      <c r="BA1415"/>
      <c r="BB1415"/>
      <c r="BC1415"/>
      <c r="BD1415"/>
      <c r="BE1415"/>
      <c r="BF1415"/>
      <c r="BG1415"/>
      <c r="BH1415"/>
      <c r="BI1415"/>
      <c r="BJ1415"/>
      <c r="BK1415"/>
      <c r="BL1415"/>
      <c r="BM1415"/>
      <c r="BN1415"/>
      <c r="BO1415"/>
      <c r="BP1415"/>
      <c r="BQ1415"/>
      <c r="BR1415"/>
      <c r="BS1415"/>
      <c r="BT1415"/>
      <c r="BU1415"/>
      <c r="BV1415"/>
      <c r="BW1415"/>
      <c r="BX1415"/>
      <c r="BY1415"/>
      <c r="BZ1415"/>
      <c r="CA1415"/>
      <c r="CB141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I1415"/>
      <c r="DJ1415"/>
      <c r="DK1415"/>
      <c r="DL1415"/>
      <c r="DM1415"/>
      <c r="DN1415"/>
      <c r="DO1415"/>
      <c r="DP1415"/>
      <c r="DQ1415"/>
      <c r="DR1415"/>
      <c r="DS1415"/>
      <c r="DT1415"/>
      <c r="DU1415"/>
      <c r="DV1415"/>
      <c r="DW1415"/>
      <c r="DX1415"/>
      <c r="DY1415"/>
      <c r="DZ1415"/>
      <c r="EA1415"/>
      <c r="EB1415"/>
      <c r="EC1415"/>
      <c r="ED1415"/>
      <c r="EE1415"/>
      <c r="EF1415"/>
      <c r="EG1415"/>
      <c r="EH1415"/>
      <c r="EI1415"/>
      <c r="EJ1415"/>
      <c r="EK1415"/>
      <c r="EL1415"/>
      <c r="EM1415"/>
      <c r="EN1415"/>
      <c r="EO1415"/>
      <c r="EP1415"/>
      <c r="EQ1415"/>
      <c r="ER1415"/>
      <c r="ES1415"/>
      <c r="ET1415"/>
      <c r="EU1415"/>
      <c r="EV1415"/>
      <c r="EW1415"/>
      <c r="EX1415"/>
      <c r="EY1415"/>
      <c r="EZ1415"/>
      <c r="FA1415"/>
      <c r="FB1415"/>
      <c r="FC1415"/>
      <c r="FD1415"/>
      <c r="FE1415"/>
      <c r="FF1415"/>
      <c r="FG1415"/>
      <c r="FH1415"/>
      <c r="FI1415"/>
      <c r="FJ1415"/>
      <c r="FK1415"/>
      <c r="FL1415"/>
      <c r="FM1415"/>
      <c r="FN1415"/>
      <c r="FO1415"/>
      <c r="FP1415"/>
      <c r="FQ1415"/>
      <c r="FR1415"/>
      <c r="FS1415"/>
      <c r="FT1415"/>
      <c r="FU1415"/>
      <c r="FV1415"/>
      <c r="FW1415"/>
      <c r="FX1415"/>
      <c r="FY1415"/>
      <c r="FZ1415"/>
      <c r="GA1415"/>
      <c r="GB1415"/>
      <c r="GC1415"/>
      <c r="GD1415"/>
      <c r="GE1415"/>
      <c r="GF1415"/>
      <c r="GG1415"/>
      <c r="GH1415"/>
      <c r="GI1415"/>
      <c r="GJ1415"/>
      <c r="GK1415"/>
      <c r="GL1415"/>
      <c r="GM1415"/>
      <c r="GN1415"/>
      <c r="GO1415"/>
      <c r="GP1415"/>
      <c r="GQ1415"/>
      <c r="GR1415"/>
    </row>
    <row r="1416" spans="1:200" x14ac:dyDescent="0.2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c r="AX1416"/>
      <c r="AY1416"/>
      <c r="AZ1416"/>
      <c r="BA1416"/>
      <c r="BB1416"/>
      <c r="BC1416"/>
      <c r="BD1416"/>
      <c r="BE1416"/>
      <c r="BF1416"/>
      <c r="BG1416"/>
      <c r="BH1416"/>
      <c r="BI1416"/>
      <c r="BJ1416"/>
      <c r="BK1416"/>
      <c r="BL1416"/>
      <c r="BM1416"/>
      <c r="BN1416"/>
      <c r="BO1416"/>
      <c r="BP1416"/>
      <c r="BQ1416"/>
      <c r="BR1416"/>
      <c r="BS1416"/>
      <c r="BT1416"/>
      <c r="BU1416"/>
      <c r="BV1416"/>
      <c r="BW1416"/>
      <c r="BX1416"/>
      <c r="BY1416"/>
      <c r="BZ1416"/>
      <c r="CA1416"/>
      <c r="CB1416"/>
      <c r="CC1416"/>
      <c r="CD1416"/>
      <c r="CE1416"/>
      <c r="CF1416"/>
      <c r="CG1416"/>
      <c r="CH1416"/>
      <c r="CI1416"/>
      <c r="CJ1416"/>
      <c r="CK1416"/>
      <c r="CL1416"/>
      <c r="CM1416"/>
      <c r="CN1416"/>
      <c r="CO1416"/>
      <c r="CP1416"/>
      <c r="CQ1416"/>
      <c r="CR1416"/>
      <c r="CS1416"/>
      <c r="CT1416"/>
      <c r="CU1416"/>
      <c r="CV1416"/>
      <c r="CW1416"/>
      <c r="CX1416"/>
      <c r="CY1416"/>
      <c r="CZ1416"/>
      <c r="DA1416"/>
      <c r="DB1416"/>
      <c r="DC1416"/>
      <c r="DD1416"/>
      <c r="DE1416"/>
      <c r="DF1416"/>
      <c r="DG1416"/>
      <c r="DH1416"/>
      <c r="DI1416"/>
      <c r="DJ1416"/>
      <c r="DK1416"/>
      <c r="DL1416"/>
      <c r="DM1416"/>
      <c r="DN1416"/>
      <c r="DO1416"/>
      <c r="DP1416"/>
      <c r="DQ1416"/>
      <c r="DR1416"/>
      <c r="DS1416"/>
      <c r="DT1416"/>
      <c r="DU1416"/>
      <c r="DV1416"/>
      <c r="DW1416"/>
      <c r="DX1416"/>
      <c r="DY1416"/>
      <c r="DZ1416"/>
      <c r="EA1416"/>
      <c r="EB1416"/>
      <c r="EC1416"/>
      <c r="ED1416"/>
      <c r="EE1416"/>
      <c r="EF1416"/>
      <c r="EG1416"/>
      <c r="EH1416"/>
      <c r="EI1416"/>
      <c r="EJ1416"/>
      <c r="EK1416"/>
      <c r="EL1416"/>
      <c r="EM1416"/>
      <c r="EN1416"/>
      <c r="EO1416"/>
      <c r="EP1416"/>
      <c r="EQ1416"/>
      <c r="ER1416"/>
      <c r="ES1416"/>
      <c r="ET1416"/>
      <c r="EU1416"/>
      <c r="EV1416"/>
      <c r="EW1416"/>
      <c r="EX1416"/>
      <c r="EY1416"/>
      <c r="EZ1416"/>
      <c r="FA1416"/>
      <c r="FB1416"/>
      <c r="FC1416"/>
      <c r="FD1416"/>
      <c r="FE1416"/>
      <c r="FF1416"/>
      <c r="FG1416"/>
      <c r="FH1416"/>
      <c r="FI1416"/>
      <c r="FJ1416"/>
      <c r="FK1416"/>
      <c r="FL1416"/>
      <c r="FM1416"/>
      <c r="FN1416"/>
      <c r="FO1416"/>
      <c r="FP1416"/>
      <c r="FQ1416"/>
      <c r="FR1416"/>
      <c r="FS1416"/>
      <c r="FT1416"/>
      <c r="FU1416"/>
      <c r="FV1416"/>
      <c r="FW1416"/>
      <c r="FX1416"/>
      <c r="FY1416"/>
      <c r="FZ1416"/>
      <c r="GA1416"/>
      <c r="GB1416"/>
      <c r="GC1416"/>
      <c r="GD1416"/>
      <c r="GE1416"/>
      <c r="GF1416"/>
      <c r="GG1416"/>
      <c r="GH1416"/>
      <c r="GI1416"/>
      <c r="GJ1416"/>
      <c r="GK1416"/>
      <c r="GL1416"/>
      <c r="GM1416"/>
      <c r="GN1416"/>
      <c r="GO1416"/>
      <c r="GP1416"/>
      <c r="GQ1416"/>
      <c r="GR1416"/>
    </row>
    <row r="1417" spans="1:200" x14ac:dyDescent="0.2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c r="AX1417"/>
      <c r="AY1417"/>
      <c r="AZ1417"/>
      <c r="BA1417"/>
      <c r="BB1417"/>
      <c r="BC1417"/>
      <c r="BD1417"/>
      <c r="BE1417"/>
      <c r="BF1417"/>
      <c r="BG1417"/>
      <c r="BH1417"/>
      <c r="BI1417"/>
      <c r="BJ1417"/>
      <c r="BK1417"/>
      <c r="BL1417"/>
      <c r="BM1417"/>
      <c r="BN1417"/>
      <c r="BO1417"/>
      <c r="BP1417"/>
      <c r="BQ1417"/>
      <c r="BR1417"/>
      <c r="BS1417"/>
      <c r="BT1417"/>
      <c r="BU1417"/>
      <c r="BV1417"/>
      <c r="BW1417"/>
      <c r="BX1417"/>
      <c r="BY1417"/>
      <c r="BZ1417"/>
      <c r="CA1417"/>
      <c r="CB1417"/>
      <c r="CC1417"/>
      <c r="CD1417"/>
      <c r="CE1417"/>
      <c r="CF1417"/>
      <c r="CG1417"/>
      <c r="CH1417"/>
      <c r="CI1417"/>
      <c r="CJ1417"/>
      <c r="CK1417"/>
      <c r="CL1417"/>
      <c r="CM1417"/>
      <c r="CN1417"/>
      <c r="CO1417"/>
      <c r="CP1417"/>
      <c r="CQ1417"/>
      <c r="CR1417"/>
      <c r="CS1417"/>
      <c r="CT1417"/>
      <c r="CU1417"/>
      <c r="CV1417"/>
      <c r="CW1417"/>
      <c r="CX1417"/>
      <c r="CY1417"/>
      <c r="CZ1417"/>
      <c r="DA1417"/>
      <c r="DB1417"/>
      <c r="DC1417"/>
      <c r="DD1417"/>
      <c r="DE1417"/>
      <c r="DF1417"/>
      <c r="DG1417"/>
      <c r="DH1417"/>
      <c r="DI1417"/>
      <c r="DJ1417"/>
      <c r="DK1417"/>
      <c r="DL1417"/>
      <c r="DM1417"/>
      <c r="DN1417"/>
      <c r="DO1417"/>
      <c r="DP1417"/>
      <c r="DQ1417"/>
      <c r="DR1417"/>
      <c r="DS1417"/>
      <c r="DT1417"/>
      <c r="DU1417"/>
      <c r="DV1417"/>
      <c r="DW1417"/>
      <c r="DX1417"/>
      <c r="DY1417"/>
      <c r="DZ1417"/>
      <c r="EA1417"/>
      <c r="EB1417"/>
      <c r="EC1417"/>
      <c r="ED1417"/>
      <c r="EE1417"/>
      <c r="EF1417"/>
      <c r="EG1417"/>
      <c r="EH1417"/>
      <c r="EI1417"/>
      <c r="EJ1417"/>
      <c r="EK1417"/>
      <c r="EL1417"/>
      <c r="EM1417"/>
      <c r="EN1417"/>
      <c r="EO1417"/>
      <c r="EP1417"/>
      <c r="EQ1417"/>
      <c r="ER1417"/>
      <c r="ES1417"/>
      <c r="ET1417"/>
      <c r="EU1417"/>
      <c r="EV1417"/>
      <c r="EW1417"/>
      <c r="EX1417"/>
      <c r="EY1417"/>
      <c r="EZ1417"/>
      <c r="FA1417"/>
      <c r="FB1417"/>
      <c r="FC1417"/>
      <c r="FD1417"/>
      <c r="FE1417"/>
      <c r="FF1417"/>
      <c r="FG1417"/>
      <c r="FH1417"/>
      <c r="FI1417"/>
      <c r="FJ1417"/>
      <c r="FK1417"/>
      <c r="FL1417"/>
      <c r="FM1417"/>
      <c r="FN1417"/>
      <c r="FO1417"/>
      <c r="FP1417"/>
      <c r="FQ1417"/>
      <c r="FR1417"/>
      <c r="FS1417"/>
      <c r="FT1417"/>
      <c r="FU1417"/>
      <c r="FV1417"/>
      <c r="FW1417"/>
      <c r="FX1417"/>
      <c r="FY1417"/>
      <c r="FZ1417"/>
      <c r="GA1417"/>
      <c r="GB1417"/>
      <c r="GC1417"/>
      <c r="GD1417"/>
      <c r="GE1417"/>
      <c r="GF1417"/>
      <c r="GG1417"/>
      <c r="GH1417"/>
      <c r="GI1417"/>
      <c r="GJ1417"/>
      <c r="GK1417"/>
      <c r="GL1417"/>
      <c r="GM1417"/>
      <c r="GN1417"/>
      <c r="GO1417"/>
      <c r="GP1417"/>
      <c r="GQ1417"/>
      <c r="GR1417"/>
    </row>
    <row r="1418" spans="1:200" x14ac:dyDescent="0.2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c r="AX1418"/>
      <c r="AY1418"/>
      <c r="AZ1418"/>
      <c r="BA1418"/>
      <c r="BB1418"/>
      <c r="BC1418"/>
      <c r="BD1418"/>
      <c r="BE1418"/>
      <c r="BF1418"/>
      <c r="BG1418"/>
      <c r="BH1418"/>
      <c r="BI1418"/>
      <c r="BJ1418"/>
      <c r="BK1418"/>
      <c r="BL1418"/>
      <c r="BM1418"/>
      <c r="BN1418"/>
      <c r="BO1418"/>
      <c r="BP1418"/>
      <c r="BQ1418"/>
      <c r="BR1418"/>
      <c r="BS1418"/>
      <c r="BT1418"/>
      <c r="BU1418"/>
      <c r="BV1418"/>
      <c r="BW1418"/>
      <c r="BX1418"/>
      <c r="BY1418"/>
      <c r="BZ1418"/>
      <c r="CA1418"/>
      <c r="CB1418"/>
      <c r="CC1418"/>
      <c r="CD1418"/>
      <c r="CE1418"/>
      <c r="CF1418"/>
      <c r="CG1418"/>
      <c r="CH1418"/>
      <c r="CI1418"/>
      <c r="CJ1418"/>
      <c r="CK1418"/>
      <c r="CL1418"/>
      <c r="CM1418"/>
      <c r="CN1418"/>
      <c r="CO1418"/>
      <c r="CP1418"/>
      <c r="CQ1418"/>
      <c r="CR1418"/>
      <c r="CS1418"/>
      <c r="CT1418"/>
      <c r="CU1418"/>
      <c r="CV1418"/>
      <c r="CW1418"/>
      <c r="CX1418"/>
      <c r="CY1418"/>
      <c r="CZ1418"/>
      <c r="DA1418"/>
      <c r="DB1418"/>
      <c r="DC1418"/>
      <c r="DD1418"/>
      <c r="DE1418"/>
      <c r="DF1418"/>
      <c r="DG1418"/>
      <c r="DH1418"/>
      <c r="DI1418"/>
      <c r="DJ1418"/>
      <c r="DK1418"/>
      <c r="DL1418"/>
      <c r="DM1418"/>
      <c r="DN1418"/>
      <c r="DO1418"/>
      <c r="DP1418"/>
      <c r="DQ1418"/>
      <c r="DR1418"/>
      <c r="DS1418"/>
      <c r="DT1418"/>
      <c r="DU1418"/>
      <c r="DV1418"/>
      <c r="DW1418"/>
      <c r="DX1418"/>
      <c r="DY1418"/>
      <c r="DZ1418"/>
      <c r="EA1418"/>
      <c r="EB1418"/>
      <c r="EC1418"/>
      <c r="ED1418"/>
      <c r="EE1418"/>
      <c r="EF1418"/>
      <c r="EG1418"/>
      <c r="EH1418"/>
      <c r="EI1418"/>
      <c r="EJ1418"/>
      <c r="EK1418"/>
      <c r="EL1418"/>
      <c r="EM1418"/>
      <c r="EN1418"/>
      <c r="EO1418"/>
      <c r="EP1418"/>
      <c r="EQ1418"/>
      <c r="ER1418"/>
      <c r="ES1418"/>
      <c r="ET1418"/>
      <c r="EU1418"/>
      <c r="EV1418"/>
      <c r="EW1418"/>
      <c r="EX1418"/>
      <c r="EY1418"/>
      <c r="EZ1418"/>
      <c r="FA1418"/>
      <c r="FB1418"/>
      <c r="FC1418"/>
      <c r="FD1418"/>
      <c r="FE1418"/>
      <c r="FF1418"/>
      <c r="FG1418"/>
      <c r="FH1418"/>
      <c r="FI1418"/>
      <c r="FJ1418"/>
      <c r="FK1418"/>
      <c r="FL1418"/>
      <c r="FM1418"/>
      <c r="FN1418"/>
      <c r="FO1418"/>
      <c r="FP1418"/>
      <c r="FQ1418"/>
      <c r="FR1418"/>
      <c r="FS1418"/>
      <c r="FT1418"/>
      <c r="FU1418"/>
      <c r="FV1418"/>
      <c r="FW1418"/>
      <c r="FX1418"/>
      <c r="FY1418"/>
      <c r="FZ1418"/>
      <c r="GA1418"/>
      <c r="GB1418"/>
      <c r="GC1418"/>
      <c r="GD1418"/>
      <c r="GE1418"/>
      <c r="GF1418"/>
      <c r="GG1418"/>
      <c r="GH1418"/>
      <c r="GI1418"/>
      <c r="GJ1418"/>
      <c r="GK1418"/>
      <c r="GL1418"/>
      <c r="GM1418"/>
      <c r="GN1418"/>
      <c r="GO1418"/>
      <c r="GP1418"/>
      <c r="GQ1418"/>
      <c r="GR1418"/>
    </row>
    <row r="1419" spans="1:200" x14ac:dyDescent="0.2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c r="AX1419"/>
      <c r="AY1419"/>
      <c r="AZ1419"/>
      <c r="BA1419"/>
      <c r="BB1419"/>
      <c r="BC1419"/>
      <c r="BD1419"/>
      <c r="BE1419"/>
      <c r="BF1419"/>
      <c r="BG1419"/>
      <c r="BH1419"/>
      <c r="BI1419"/>
      <c r="BJ1419"/>
      <c r="BK1419"/>
      <c r="BL1419"/>
      <c r="BM1419"/>
      <c r="BN1419"/>
      <c r="BO1419"/>
      <c r="BP1419"/>
      <c r="BQ1419"/>
      <c r="BR1419"/>
      <c r="BS1419"/>
      <c r="BT1419"/>
      <c r="BU1419"/>
      <c r="BV1419"/>
      <c r="BW1419"/>
      <c r="BX1419"/>
      <c r="BY1419"/>
      <c r="BZ1419"/>
      <c r="CA1419"/>
      <c r="CB1419"/>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c r="DE1419"/>
      <c r="DF1419"/>
      <c r="DG1419"/>
      <c r="DH1419"/>
      <c r="DI1419"/>
      <c r="DJ1419"/>
      <c r="DK1419"/>
      <c r="DL1419"/>
      <c r="DM1419"/>
      <c r="DN1419"/>
      <c r="DO1419"/>
      <c r="DP1419"/>
      <c r="DQ1419"/>
      <c r="DR1419"/>
      <c r="DS1419"/>
      <c r="DT1419"/>
      <c r="DU1419"/>
      <c r="DV1419"/>
      <c r="DW1419"/>
      <c r="DX1419"/>
      <c r="DY1419"/>
      <c r="DZ1419"/>
      <c r="EA1419"/>
      <c r="EB1419"/>
      <c r="EC1419"/>
      <c r="ED1419"/>
      <c r="EE1419"/>
      <c r="EF1419"/>
      <c r="EG1419"/>
      <c r="EH1419"/>
      <c r="EI1419"/>
      <c r="EJ1419"/>
      <c r="EK1419"/>
      <c r="EL1419"/>
      <c r="EM1419"/>
      <c r="EN1419"/>
      <c r="EO1419"/>
      <c r="EP1419"/>
      <c r="EQ1419"/>
      <c r="ER1419"/>
      <c r="ES1419"/>
      <c r="ET1419"/>
      <c r="EU1419"/>
      <c r="EV1419"/>
      <c r="EW1419"/>
      <c r="EX1419"/>
      <c r="EY1419"/>
      <c r="EZ1419"/>
      <c r="FA1419"/>
      <c r="FB1419"/>
      <c r="FC1419"/>
      <c r="FD1419"/>
      <c r="FE1419"/>
      <c r="FF1419"/>
      <c r="FG1419"/>
      <c r="FH1419"/>
      <c r="FI1419"/>
      <c r="FJ1419"/>
      <c r="FK1419"/>
      <c r="FL1419"/>
      <c r="FM1419"/>
      <c r="FN1419"/>
      <c r="FO1419"/>
      <c r="FP1419"/>
      <c r="FQ1419"/>
      <c r="FR1419"/>
      <c r="FS1419"/>
      <c r="FT1419"/>
      <c r="FU1419"/>
      <c r="FV1419"/>
      <c r="FW1419"/>
      <c r="FX1419"/>
      <c r="FY1419"/>
      <c r="FZ1419"/>
      <c r="GA1419"/>
      <c r="GB1419"/>
      <c r="GC1419"/>
      <c r="GD1419"/>
      <c r="GE1419"/>
      <c r="GF1419"/>
      <c r="GG1419"/>
      <c r="GH1419"/>
      <c r="GI1419"/>
      <c r="GJ1419"/>
      <c r="GK1419"/>
      <c r="GL1419"/>
      <c r="GM1419"/>
      <c r="GN1419"/>
      <c r="GO1419"/>
      <c r="GP1419"/>
      <c r="GQ1419"/>
      <c r="GR1419"/>
    </row>
    <row r="1420" spans="1:200" x14ac:dyDescent="0.2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c r="AW1420"/>
      <c r="AX1420"/>
      <c r="AY1420"/>
      <c r="AZ1420"/>
      <c r="BA1420"/>
      <c r="BB1420"/>
      <c r="BC1420"/>
      <c r="BD1420"/>
      <c r="BE1420"/>
      <c r="BF1420"/>
      <c r="BG1420"/>
      <c r="BH1420"/>
      <c r="BI1420"/>
      <c r="BJ1420"/>
      <c r="BK1420"/>
      <c r="BL1420"/>
      <c r="BM1420"/>
      <c r="BN1420"/>
      <c r="BO1420"/>
      <c r="BP1420"/>
      <c r="BQ1420"/>
      <c r="BR1420"/>
      <c r="BS1420"/>
      <c r="BT1420"/>
      <c r="BU1420"/>
      <c r="BV1420"/>
      <c r="BW1420"/>
      <c r="BX1420"/>
      <c r="BY1420"/>
      <c r="BZ1420"/>
      <c r="CA1420"/>
      <c r="CB1420"/>
      <c r="CC1420"/>
      <c r="CD1420"/>
      <c r="CE1420"/>
      <c r="CF1420"/>
      <c r="CG1420"/>
      <c r="CH1420"/>
      <c r="CI1420"/>
      <c r="CJ1420"/>
      <c r="CK1420"/>
      <c r="CL1420"/>
      <c r="CM1420"/>
      <c r="CN1420"/>
      <c r="CO1420"/>
      <c r="CP1420"/>
      <c r="CQ1420"/>
      <c r="CR1420"/>
      <c r="CS1420"/>
      <c r="CT1420"/>
      <c r="CU1420"/>
      <c r="CV1420"/>
      <c r="CW1420"/>
      <c r="CX1420"/>
      <c r="CY1420"/>
      <c r="CZ1420"/>
      <c r="DA1420"/>
      <c r="DB1420"/>
      <c r="DC1420"/>
      <c r="DD1420"/>
      <c r="DE1420"/>
      <c r="DF1420"/>
      <c r="DG1420"/>
      <c r="DH1420"/>
      <c r="DI1420"/>
      <c r="DJ1420"/>
      <c r="DK1420"/>
      <c r="DL1420"/>
      <c r="DM1420"/>
      <c r="DN1420"/>
      <c r="DO1420"/>
      <c r="DP1420"/>
      <c r="DQ1420"/>
      <c r="DR1420"/>
      <c r="DS1420"/>
      <c r="DT1420"/>
      <c r="DU1420"/>
      <c r="DV1420"/>
      <c r="DW1420"/>
      <c r="DX1420"/>
      <c r="DY1420"/>
      <c r="DZ1420"/>
      <c r="EA1420"/>
      <c r="EB1420"/>
      <c r="EC1420"/>
      <c r="ED1420"/>
      <c r="EE1420"/>
      <c r="EF1420"/>
      <c r="EG1420"/>
      <c r="EH1420"/>
      <c r="EI1420"/>
      <c r="EJ1420"/>
      <c r="EK1420"/>
      <c r="EL1420"/>
      <c r="EM1420"/>
      <c r="EN1420"/>
      <c r="EO1420"/>
      <c r="EP1420"/>
      <c r="EQ1420"/>
      <c r="ER1420"/>
      <c r="ES1420"/>
      <c r="ET1420"/>
      <c r="EU1420"/>
      <c r="EV1420"/>
      <c r="EW1420"/>
      <c r="EX1420"/>
      <c r="EY1420"/>
      <c r="EZ1420"/>
      <c r="FA1420"/>
      <c r="FB1420"/>
      <c r="FC1420"/>
      <c r="FD1420"/>
      <c r="FE1420"/>
      <c r="FF1420"/>
      <c r="FG1420"/>
      <c r="FH1420"/>
      <c r="FI1420"/>
      <c r="FJ1420"/>
      <c r="FK1420"/>
      <c r="FL1420"/>
      <c r="FM1420"/>
      <c r="FN1420"/>
      <c r="FO1420"/>
      <c r="FP1420"/>
      <c r="FQ1420"/>
      <c r="FR1420"/>
      <c r="FS1420"/>
      <c r="FT1420"/>
      <c r="FU1420"/>
      <c r="FV1420"/>
      <c r="FW1420"/>
      <c r="FX1420"/>
      <c r="FY1420"/>
      <c r="FZ1420"/>
      <c r="GA1420"/>
      <c r="GB1420"/>
      <c r="GC1420"/>
      <c r="GD1420"/>
      <c r="GE1420"/>
      <c r="GF1420"/>
      <c r="GG1420"/>
      <c r="GH1420"/>
      <c r="GI1420"/>
      <c r="GJ1420"/>
      <c r="GK1420"/>
      <c r="GL1420"/>
      <c r="GM1420"/>
      <c r="GN1420"/>
      <c r="GO1420"/>
      <c r="GP1420"/>
      <c r="GQ1420"/>
      <c r="GR1420"/>
    </row>
    <row r="1421" spans="1:200" x14ac:dyDescent="0.2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c r="AX1421"/>
      <c r="AY1421"/>
      <c r="AZ1421"/>
      <c r="BA1421"/>
      <c r="BB1421"/>
      <c r="BC1421"/>
      <c r="BD1421"/>
      <c r="BE1421"/>
      <c r="BF1421"/>
      <c r="BG1421"/>
      <c r="BH1421"/>
      <c r="BI1421"/>
      <c r="BJ1421"/>
      <c r="BK1421"/>
      <c r="BL1421"/>
      <c r="BM1421"/>
      <c r="BN1421"/>
      <c r="BO1421"/>
      <c r="BP1421"/>
      <c r="BQ1421"/>
      <c r="BR1421"/>
      <c r="BS1421"/>
      <c r="BT1421"/>
      <c r="BU1421"/>
      <c r="BV1421"/>
      <c r="BW1421"/>
      <c r="BX1421"/>
      <c r="BY1421"/>
      <c r="BZ1421"/>
      <c r="CA1421"/>
      <c r="CB1421"/>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c r="DE1421"/>
      <c r="DF1421"/>
      <c r="DG1421"/>
      <c r="DH1421"/>
      <c r="DI1421"/>
      <c r="DJ1421"/>
      <c r="DK1421"/>
      <c r="DL1421"/>
      <c r="DM1421"/>
      <c r="DN1421"/>
      <c r="DO1421"/>
      <c r="DP1421"/>
      <c r="DQ1421"/>
      <c r="DR1421"/>
      <c r="DS1421"/>
      <c r="DT1421"/>
      <c r="DU1421"/>
      <c r="DV1421"/>
      <c r="DW1421"/>
      <c r="DX1421"/>
      <c r="DY1421"/>
      <c r="DZ1421"/>
      <c r="EA1421"/>
      <c r="EB1421"/>
      <c r="EC1421"/>
      <c r="ED1421"/>
      <c r="EE1421"/>
      <c r="EF1421"/>
      <c r="EG1421"/>
      <c r="EH1421"/>
      <c r="EI1421"/>
      <c r="EJ1421"/>
      <c r="EK1421"/>
      <c r="EL1421"/>
      <c r="EM1421"/>
      <c r="EN1421"/>
      <c r="EO1421"/>
      <c r="EP1421"/>
      <c r="EQ1421"/>
      <c r="ER1421"/>
      <c r="ES1421"/>
      <c r="ET1421"/>
      <c r="EU1421"/>
      <c r="EV1421"/>
      <c r="EW1421"/>
      <c r="EX1421"/>
      <c r="EY1421"/>
      <c r="EZ1421"/>
      <c r="FA1421"/>
      <c r="FB1421"/>
      <c r="FC1421"/>
      <c r="FD1421"/>
      <c r="FE1421"/>
      <c r="FF1421"/>
      <c r="FG1421"/>
      <c r="FH1421"/>
      <c r="FI1421"/>
      <c r="FJ1421"/>
      <c r="FK1421"/>
      <c r="FL1421"/>
      <c r="FM1421"/>
      <c r="FN1421"/>
      <c r="FO1421"/>
      <c r="FP1421"/>
      <c r="FQ1421"/>
      <c r="FR1421"/>
      <c r="FS1421"/>
      <c r="FT1421"/>
      <c r="FU1421"/>
      <c r="FV1421"/>
      <c r="FW1421"/>
      <c r="FX1421"/>
      <c r="FY1421"/>
      <c r="FZ1421"/>
      <c r="GA1421"/>
      <c r="GB1421"/>
      <c r="GC1421"/>
      <c r="GD1421"/>
      <c r="GE1421"/>
      <c r="GF1421"/>
      <c r="GG1421"/>
      <c r="GH1421"/>
      <c r="GI1421"/>
      <c r="GJ1421"/>
      <c r="GK1421"/>
      <c r="GL1421"/>
      <c r="GM1421"/>
      <c r="GN1421"/>
      <c r="GO1421"/>
      <c r="GP1421"/>
      <c r="GQ1421"/>
      <c r="GR1421"/>
    </row>
    <row r="1422" spans="1:200" x14ac:dyDescent="0.2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c r="AX1422"/>
      <c r="AY1422"/>
      <c r="AZ1422"/>
      <c r="BA1422"/>
      <c r="BB1422"/>
      <c r="BC1422"/>
      <c r="BD1422"/>
      <c r="BE1422"/>
      <c r="BF1422"/>
      <c r="BG1422"/>
      <c r="BH1422"/>
      <c r="BI1422"/>
      <c r="BJ1422"/>
      <c r="BK1422"/>
      <c r="BL1422"/>
      <c r="BM1422"/>
      <c r="BN1422"/>
      <c r="BO1422"/>
      <c r="BP1422"/>
      <c r="BQ1422"/>
      <c r="BR1422"/>
      <c r="BS1422"/>
      <c r="BT1422"/>
      <c r="BU1422"/>
      <c r="BV1422"/>
      <c r="BW1422"/>
      <c r="BX1422"/>
      <c r="BY1422"/>
      <c r="BZ1422"/>
      <c r="CA1422"/>
      <c r="CB1422"/>
      <c r="CC1422"/>
      <c r="CD1422"/>
      <c r="CE1422"/>
      <c r="CF1422"/>
      <c r="CG1422"/>
      <c r="CH1422"/>
      <c r="CI1422"/>
      <c r="CJ1422"/>
      <c r="CK1422"/>
      <c r="CL1422"/>
      <c r="CM1422"/>
      <c r="CN1422"/>
      <c r="CO1422"/>
      <c r="CP1422"/>
      <c r="CQ1422"/>
      <c r="CR1422"/>
      <c r="CS1422"/>
      <c r="CT1422"/>
      <c r="CU1422"/>
      <c r="CV1422"/>
      <c r="CW1422"/>
      <c r="CX1422"/>
      <c r="CY1422"/>
      <c r="CZ1422"/>
      <c r="DA1422"/>
      <c r="DB1422"/>
      <c r="DC1422"/>
      <c r="DD1422"/>
      <c r="DE1422"/>
      <c r="DF1422"/>
      <c r="DG1422"/>
      <c r="DH1422"/>
      <c r="DI1422"/>
      <c r="DJ1422"/>
      <c r="DK1422"/>
      <c r="DL1422"/>
      <c r="DM1422"/>
      <c r="DN1422"/>
      <c r="DO1422"/>
      <c r="DP1422"/>
      <c r="DQ1422"/>
      <c r="DR1422"/>
      <c r="DS1422"/>
      <c r="DT1422"/>
      <c r="DU1422"/>
      <c r="DV1422"/>
      <c r="DW1422"/>
      <c r="DX1422"/>
      <c r="DY1422"/>
      <c r="DZ1422"/>
      <c r="EA1422"/>
      <c r="EB1422"/>
      <c r="EC1422"/>
      <c r="ED1422"/>
      <c r="EE1422"/>
      <c r="EF1422"/>
      <c r="EG1422"/>
      <c r="EH1422"/>
      <c r="EI1422"/>
      <c r="EJ1422"/>
      <c r="EK1422"/>
      <c r="EL1422"/>
      <c r="EM1422"/>
      <c r="EN1422"/>
      <c r="EO1422"/>
      <c r="EP1422"/>
      <c r="EQ1422"/>
      <c r="ER1422"/>
      <c r="ES1422"/>
      <c r="ET1422"/>
      <c r="EU1422"/>
      <c r="EV1422"/>
      <c r="EW1422"/>
      <c r="EX1422"/>
      <c r="EY1422"/>
      <c r="EZ1422"/>
      <c r="FA1422"/>
      <c r="FB1422"/>
      <c r="FC1422"/>
      <c r="FD1422"/>
      <c r="FE1422"/>
      <c r="FF1422"/>
      <c r="FG1422"/>
      <c r="FH1422"/>
      <c r="FI1422"/>
      <c r="FJ1422"/>
      <c r="FK1422"/>
      <c r="FL1422"/>
      <c r="FM1422"/>
      <c r="FN1422"/>
      <c r="FO1422"/>
      <c r="FP1422"/>
      <c r="FQ1422"/>
      <c r="FR1422"/>
      <c r="FS1422"/>
      <c r="FT1422"/>
      <c r="FU1422"/>
      <c r="FV1422"/>
      <c r="FW1422"/>
      <c r="FX1422"/>
      <c r="FY1422"/>
      <c r="FZ1422"/>
      <c r="GA1422"/>
      <c r="GB1422"/>
      <c r="GC1422"/>
      <c r="GD1422"/>
      <c r="GE1422"/>
      <c r="GF1422"/>
      <c r="GG1422"/>
      <c r="GH1422"/>
      <c r="GI1422"/>
      <c r="GJ1422"/>
      <c r="GK1422"/>
      <c r="GL1422"/>
      <c r="GM1422"/>
      <c r="GN1422"/>
      <c r="GO1422"/>
      <c r="GP1422"/>
      <c r="GQ1422"/>
      <c r="GR1422"/>
    </row>
    <row r="1423" spans="1:200" x14ac:dyDescent="0.2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c r="AX1423"/>
      <c r="AY1423"/>
      <c r="AZ1423"/>
      <c r="BA1423"/>
      <c r="BB1423"/>
      <c r="BC1423"/>
      <c r="BD1423"/>
      <c r="BE1423"/>
      <c r="BF1423"/>
      <c r="BG1423"/>
      <c r="BH1423"/>
      <c r="BI1423"/>
      <c r="BJ1423"/>
      <c r="BK1423"/>
      <c r="BL1423"/>
      <c r="BM1423"/>
      <c r="BN1423"/>
      <c r="BO1423"/>
      <c r="BP1423"/>
      <c r="BQ1423"/>
      <c r="BR1423"/>
      <c r="BS1423"/>
      <c r="BT1423"/>
      <c r="BU1423"/>
      <c r="BV1423"/>
      <c r="BW1423"/>
      <c r="BX1423"/>
      <c r="BY1423"/>
      <c r="BZ1423"/>
      <c r="CA1423"/>
      <c r="CB1423"/>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c r="DE1423"/>
      <c r="DF1423"/>
      <c r="DG1423"/>
      <c r="DH1423"/>
      <c r="DI1423"/>
      <c r="DJ1423"/>
      <c r="DK1423"/>
      <c r="DL1423"/>
      <c r="DM1423"/>
      <c r="DN1423"/>
      <c r="DO1423"/>
      <c r="DP1423"/>
      <c r="DQ1423"/>
      <c r="DR1423"/>
      <c r="DS1423"/>
      <c r="DT1423"/>
      <c r="DU1423"/>
      <c r="DV1423"/>
      <c r="DW1423"/>
      <c r="DX1423"/>
      <c r="DY1423"/>
      <c r="DZ1423"/>
      <c r="EA1423"/>
      <c r="EB1423"/>
      <c r="EC1423"/>
      <c r="ED1423"/>
      <c r="EE1423"/>
      <c r="EF1423"/>
      <c r="EG1423"/>
      <c r="EH1423"/>
      <c r="EI1423"/>
      <c r="EJ1423"/>
      <c r="EK1423"/>
      <c r="EL1423"/>
      <c r="EM1423"/>
      <c r="EN1423"/>
      <c r="EO1423"/>
      <c r="EP1423"/>
      <c r="EQ1423"/>
      <c r="ER1423"/>
      <c r="ES1423"/>
      <c r="ET1423"/>
      <c r="EU1423"/>
      <c r="EV1423"/>
      <c r="EW1423"/>
      <c r="EX1423"/>
      <c r="EY1423"/>
      <c r="EZ1423"/>
      <c r="FA1423"/>
      <c r="FB1423"/>
      <c r="FC1423"/>
      <c r="FD1423"/>
      <c r="FE1423"/>
      <c r="FF1423"/>
      <c r="FG1423"/>
      <c r="FH1423"/>
      <c r="FI1423"/>
      <c r="FJ1423"/>
      <c r="FK1423"/>
      <c r="FL1423"/>
      <c r="FM1423"/>
      <c r="FN1423"/>
      <c r="FO1423"/>
      <c r="FP1423"/>
      <c r="FQ1423"/>
      <c r="FR1423"/>
      <c r="FS1423"/>
      <c r="FT1423"/>
      <c r="FU1423"/>
      <c r="FV1423"/>
      <c r="FW1423"/>
      <c r="FX1423"/>
      <c r="FY1423"/>
      <c r="FZ1423"/>
      <c r="GA1423"/>
      <c r="GB1423"/>
      <c r="GC1423"/>
      <c r="GD1423"/>
      <c r="GE1423"/>
      <c r="GF1423"/>
      <c r="GG1423"/>
      <c r="GH1423"/>
      <c r="GI1423"/>
      <c r="GJ1423"/>
      <c r="GK1423"/>
      <c r="GL1423"/>
      <c r="GM1423"/>
      <c r="GN1423"/>
      <c r="GO1423"/>
      <c r="GP1423"/>
      <c r="GQ1423"/>
      <c r="GR1423"/>
    </row>
    <row r="1424" spans="1:200" x14ac:dyDescent="0.2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c r="AX1424"/>
      <c r="AY1424"/>
      <c r="AZ1424"/>
      <c r="BA1424"/>
      <c r="BB1424"/>
      <c r="BC1424"/>
      <c r="BD1424"/>
      <c r="BE1424"/>
      <c r="BF1424"/>
      <c r="BG1424"/>
      <c r="BH1424"/>
      <c r="BI1424"/>
      <c r="BJ1424"/>
      <c r="BK1424"/>
      <c r="BL1424"/>
      <c r="BM1424"/>
      <c r="BN1424"/>
      <c r="BO1424"/>
      <c r="BP1424"/>
      <c r="BQ1424"/>
      <c r="BR1424"/>
      <c r="BS1424"/>
      <c r="BT1424"/>
      <c r="BU1424"/>
      <c r="BV1424"/>
      <c r="BW1424"/>
      <c r="BX1424"/>
      <c r="BY1424"/>
      <c r="BZ1424"/>
      <c r="CA1424"/>
      <c r="CB1424"/>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c r="DE1424"/>
      <c r="DF1424"/>
      <c r="DG1424"/>
      <c r="DH1424"/>
      <c r="DI1424"/>
      <c r="DJ1424"/>
      <c r="DK1424"/>
      <c r="DL1424"/>
      <c r="DM1424"/>
      <c r="DN1424"/>
      <c r="DO1424"/>
      <c r="DP1424"/>
      <c r="DQ1424"/>
      <c r="DR1424"/>
      <c r="DS1424"/>
      <c r="DT1424"/>
      <c r="DU1424"/>
      <c r="DV1424"/>
      <c r="DW1424"/>
      <c r="DX1424"/>
      <c r="DY1424"/>
      <c r="DZ1424"/>
      <c r="EA1424"/>
      <c r="EB1424"/>
      <c r="EC1424"/>
      <c r="ED1424"/>
      <c r="EE1424"/>
      <c r="EF1424"/>
      <c r="EG1424"/>
      <c r="EH1424"/>
      <c r="EI1424"/>
      <c r="EJ1424"/>
      <c r="EK1424"/>
      <c r="EL1424"/>
      <c r="EM1424"/>
      <c r="EN1424"/>
      <c r="EO1424"/>
      <c r="EP1424"/>
      <c r="EQ1424"/>
      <c r="ER1424"/>
      <c r="ES1424"/>
      <c r="ET1424"/>
      <c r="EU1424"/>
      <c r="EV1424"/>
      <c r="EW1424"/>
      <c r="EX1424"/>
      <c r="EY1424"/>
      <c r="EZ1424"/>
      <c r="FA1424"/>
      <c r="FB1424"/>
      <c r="FC1424"/>
      <c r="FD1424"/>
      <c r="FE1424"/>
      <c r="FF1424"/>
      <c r="FG1424"/>
      <c r="FH1424"/>
      <c r="FI1424"/>
      <c r="FJ1424"/>
      <c r="FK1424"/>
      <c r="FL1424"/>
      <c r="FM1424"/>
      <c r="FN1424"/>
      <c r="FO1424"/>
      <c r="FP1424"/>
      <c r="FQ1424"/>
      <c r="FR1424"/>
      <c r="FS1424"/>
      <c r="FT1424"/>
      <c r="FU1424"/>
      <c r="FV1424"/>
      <c r="FW1424"/>
      <c r="FX1424"/>
      <c r="FY1424"/>
      <c r="FZ1424"/>
      <c r="GA1424"/>
      <c r="GB1424"/>
      <c r="GC1424"/>
      <c r="GD1424"/>
      <c r="GE1424"/>
      <c r="GF1424"/>
      <c r="GG1424"/>
      <c r="GH1424"/>
      <c r="GI1424"/>
      <c r="GJ1424"/>
      <c r="GK1424"/>
      <c r="GL1424"/>
      <c r="GM1424"/>
      <c r="GN1424"/>
      <c r="GO1424"/>
      <c r="GP1424"/>
      <c r="GQ1424"/>
      <c r="GR1424"/>
    </row>
    <row r="1425" spans="1:200" x14ac:dyDescent="0.2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c r="AX1425"/>
      <c r="AY1425"/>
      <c r="AZ1425"/>
      <c r="BA1425"/>
      <c r="BB1425"/>
      <c r="BC1425"/>
      <c r="BD1425"/>
      <c r="BE1425"/>
      <c r="BF1425"/>
      <c r="BG1425"/>
      <c r="BH1425"/>
      <c r="BI1425"/>
      <c r="BJ1425"/>
      <c r="BK1425"/>
      <c r="BL1425"/>
      <c r="BM1425"/>
      <c r="BN1425"/>
      <c r="BO1425"/>
      <c r="BP1425"/>
      <c r="BQ1425"/>
      <c r="BR1425"/>
      <c r="BS1425"/>
      <c r="BT1425"/>
      <c r="BU1425"/>
      <c r="BV1425"/>
      <c r="BW1425"/>
      <c r="BX1425"/>
      <c r="BY1425"/>
      <c r="BZ1425"/>
      <c r="CA1425"/>
      <c r="CB142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c r="DE1425"/>
      <c r="DF1425"/>
      <c r="DG1425"/>
      <c r="DH1425"/>
      <c r="DI1425"/>
      <c r="DJ1425"/>
      <c r="DK1425"/>
      <c r="DL1425"/>
      <c r="DM1425"/>
      <c r="DN1425"/>
      <c r="DO1425"/>
      <c r="DP1425"/>
      <c r="DQ1425"/>
      <c r="DR1425"/>
      <c r="DS1425"/>
      <c r="DT1425"/>
      <c r="DU1425"/>
      <c r="DV1425"/>
      <c r="DW1425"/>
      <c r="DX1425"/>
      <c r="DY1425"/>
      <c r="DZ1425"/>
      <c r="EA1425"/>
      <c r="EB1425"/>
      <c r="EC1425"/>
      <c r="ED1425"/>
      <c r="EE1425"/>
      <c r="EF1425"/>
      <c r="EG1425"/>
      <c r="EH1425"/>
      <c r="EI1425"/>
      <c r="EJ1425"/>
      <c r="EK1425"/>
      <c r="EL1425"/>
      <c r="EM1425"/>
      <c r="EN1425"/>
      <c r="EO1425"/>
      <c r="EP1425"/>
      <c r="EQ1425"/>
      <c r="ER1425"/>
      <c r="ES1425"/>
      <c r="ET1425"/>
      <c r="EU1425"/>
      <c r="EV1425"/>
      <c r="EW1425"/>
      <c r="EX1425"/>
      <c r="EY1425"/>
      <c r="EZ1425"/>
      <c r="FA1425"/>
      <c r="FB1425"/>
      <c r="FC1425"/>
      <c r="FD1425"/>
      <c r="FE1425"/>
      <c r="FF1425"/>
      <c r="FG1425"/>
      <c r="FH1425"/>
      <c r="FI1425"/>
      <c r="FJ1425"/>
      <c r="FK1425"/>
      <c r="FL1425"/>
      <c r="FM1425"/>
      <c r="FN1425"/>
      <c r="FO1425"/>
      <c r="FP1425"/>
      <c r="FQ1425"/>
      <c r="FR1425"/>
      <c r="FS1425"/>
      <c r="FT1425"/>
      <c r="FU1425"/>
      <c r="FV1425"/>
      <c r="FW1425"/>
      <c r="FX1425"/>
      <c r="FY1425"/>
      <c r="FZ1425"/>
      <c r="GA1425"/>
      <c r="GB1425"/>
      <c r="GC1425"/>
      <c r="GD1425"/>
      <c r="GE1425"/>
      <c r="GF1425"/>
      <c r="GG1425"/>
      <c r="GH1425"/>
      <c r="GI1425"/>
      <c r="GJ1425"/>
      <c r="GK1425"/>
      <c r="GL1425"/>
      <c r="GM1425"/>
      <c r="GN1425"/>
      <c r="GO1425"/>
      <c r="GP1425"/>
      <c r="GQ1425"/>
      <c r="GR1425"/>
    </row>
    <row r="1426" spans="1:200" x14ac:dyDescent="0.2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c r="AX1426"/>
      <c r="AY1426"/>
      <c r="AZ1426"/>
      <c r="BA1426"/>
      <c r="BB1426"/>
      <c r="BC1426"/>
      <c r="BD1426"/>
      <c r="BE1426"/>
      <c r="BF1426"/>
      <c r="BG1426"/>
      <c r="BH1426"/>
      <c r="BI1426"/>
      <c r="BJ1426"/>
      <c r="BK1426"/>
      <c r="BL1426"/>
      <c r="BM1426"/>
      <c r="BN1426"/>
      <c r="BO1426"/>
      <c r="BP1426"/>
      <c r="BQ1426"/>
      <c r="BR1426"/>
      <c r="BS1426"/>
      <c r="BT1426"/>
      <c r="BU1426"/>
      <c r="BV1426"/>
      <c r="BW1426"/>
      <c r="BX1426"/>
      <c r="BY1426"/>
      <c r="BZ1426"/>
      <c r="CA1426"/>
      <c r="CB1426"/>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I1426"/>
      <c r="DJ1426"/>
      <c r="DK1426"/>
      <c r="DL1426"/>
      <c r="DM1426"/>
      <c r="DN1426"/>
      <c r="DO1426"/>
      <c r="DP1426"/>
      <c r="DQ1426"/>
      <c r="DR1426"/>
      <c r="DS1426"/>
      <c r="DT1426"/>
      <c r="DU1426"/>
      <c r="DV1426"/>
      <c r="DW1426"/>
      <c r="DX1426"/>
      <c r="DY1426"/>
      <c r="DZ1426"/>
      <c r="EA1426"/>
      <c r="EB1426"/>
      <c r="EC1426"/>
      <c r="ED1426"/>
      <c r="EE1426"/>
      <c r="EF1426"/>
      <c r="EG1426"/>
      <c r="EH1426"/>
      <c r="EI1426"/>
      <c r="EJ1426"/>
      <c r="EK1426"/>
      <c r="EL1426"/>
      <c r="EM1426"/>
      <c r="EN1426"/>
      <c r="EO1426"/>
      <c r="EP1426"/>
      <c r="EQ1426"/>
      <c r="ER1426"/>
      <c r="ES1426"/>
      <c r="ET1426"/>
      <c r="EU1426"/>
      <c r="EV1426"/>
      <c r="EW1426"/>
      <c r="EX1426"/>
      <c r="EY1426"/>
      <c r="EZ1426"/>
      <c r="FA1426"/>
      <c r="FB1426"/>
      <c r="FC1426"/>
      <c r="FD1426"/>
      <c r="FE1426"/>
      <c r="FF1426"/>
      <c r="FG1426"/>
      <c r="FH1426"/>
      <c r="FI1426"/>
      <c r="FJ1426"/>
      <c r="FK1426"/>
      <c r="FL1426"/>
      <c r="FM1426"/>
      <c r="FN1426"/>
      <c r="FO1426"/>
      <c r="FP1426"/>
      <c r="FQ1426"/>
      <c r="FR1426"/>
      <c r="FS1426"/>
      <c r="FT1426"/>
      <c r="FU1426"/>
      <c r="FV1426"/>
      <c r="FW1426"/>
      <c r="FX1426"/>
      <c r="FY1426"/>
      <c r="FZ1426"/>
      <c r="GA1426"/>
      <c r="GB1426"/>
      <c r="GC1426"/>
      <c r="GD1426"/>
      <c r="GE1426"/>
      <c r="GF1426"/>
      <c r="GG1426"/>
      <c r="GH1426"/>
      <c r="GI1426"/>
      <c r="GJ1426"/>
      <c r="GK1426"/>
      <c r="GL1426"/>
      <c r="GM1426"/>
      <c r="GN1426"/>
      <c r="GO1426"/>
      <c r="GP1426"/>
      <c r="GQ1426"/>
      <c r="GR1426"/>
    </row>
    <row r="1427" spans="1:200" x14ac:dyDescent="0.2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c r="AX1427"/>
      <c r="AY1427"/>
      <c r="AZ1427"/>
      <c r="BA1427"/>
      <c r="BB1427"/>
      <c r="BC1427"/>
      <c r="BD1427"/>
      <c r="BE1427"/>
      <c r="BF1427"/>
      <c r="BG1427"/>
      <c r="BH1427"/>
      <c r="BI1427"/>
      <c r="BJ1427"/>
      <c r="BK1427"/>
      <c r="BL1427"/>
      <c r="BM1427"/>
      <c r="BN1427"/>
      <c r="BO1427"/>
      <c r="BP1427"/>
      <c r="BQ1427"/>
      <c r="BR1427"/>
      <c r="BS1427"/>
      <c r="BT1427"/>
      <c r="BU1427"/>
      <c r="BV1427"/>
      <c r="BW1427"/>
      <c r="BX1427"/>
      <c r="BY1427"/>
      <c r="BZ1427"/>
      <c r="CA1427"/>
      <c r="CB1427"/>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I1427"/>
      <c r="DJ1427"/>
      <c r="DK1427"/>
      <c r="DL1427"/>
      <c r="DM1427"/>
      <c r="DN1427"/>
      <c r="DO1427"/>
      <c r="DP1427"/>
      <c r="DQ1427"/>
      <c r="DR1427"/>
      <c r="DS1427"/>
      <c r="DT1427"/>
      <c r="DU1427"/>
      <c r="DV1427"/>
      <c r="DW1427"/>
      <c r="DX1427"/>
      <c r="DY1427"/>
      <c r="DZ1427"/>
      <c r="EA1427"/>
      <c r="EB1427"/>
      <c r="EC1427"/>
      <c r="ED1427"/>
      <c r="EE1427"/>
      <c r="EF1427"/>
      <c r="EG1427"/>
      <c r="EH1427"/>
      <c r="EI1427"/>
      <c r="EJ1427"/>
      <c r="EK1427"/>
      <c r="EL1427"/>
      <c r="EM1427"/>
      <c r="EN1427"/>
      <c r="EO1427"/>
      <c r="EP1427"/>
      <c r="EQ1427"/>
      <c r="ER1427"/>
      <c r="ES1427"/>
      <c r="ET1427"/>
      <c r="EU1427"/>
      <c r="EV1427"/>
      <c r="EW1427"/>
      <c r="EX1427"/>
      <c r="EY1427"/>
      <c r="EZ1427"/>
      <c r="FA1427"/>
      <c r="FB1427"/>
      <c r="FC1427"/>
      <c r="FD1427"/>
      <c r="FE1427"/>
      <c r="FF1427"/>
      <c r="FG1427"/>
      <c r="FH1427"/>
      <c r="FI1427"/>
      <c r="FJ1427"/>
      <c r="FK1427"/>
      <c r="FL1427"/>
      <c r="FM1427"/>
      <c r="FN1427"/>
      <c r="FO1427"/>
      <c r="FP1427"/>
      <c r="FQ1427"/>
      <c r="FR1427"/>
      <c r="FS1427"/>
      <c r="FT1427"/>
      <c r="FU1427"/>
      <c r="FV1427"/>
      <c r="FW1427"/>
      <c r="FX1427"/>
      <c r="FY1427"/>
      <c r="FZ1427"/>
      <c r="GA1427"/>
      <c r="GB1427"/>
      <c r="GC1427"/>
      <c r="GD1427"/>
      <c r="GE1427"/>
      <c r="GF1427"/>
      <c r="GG1427"/>
      <c r="GH1427"/>
      <c r="GI1427"/>
      <c r="GJ1427"/>
      <c r="GK1427"/>
      <c r="GL1427"/>
      <c r="GM1427"/>
      <c r="GN1427"/>
      <c r="GO1427"/>
      <c r="GP1427"/>
      <c r="GQ1427"/>
      <c r="GR1427"/>
    </row>
    <row r="1428" spans="1:200" x14ac:dyDescent="0.2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c r="AX1428"/>
      <c r="AY1428"/>
      <c r="AZ1428"/>
      <c r="BA1428"/>
      <c r="BB1428"/>
      <c r="BC1428"/>
      <c r="BD1428"/>
      <c r="BE1428"/>
      <c r="BF1428"/>
      <c r="BG1428"/>
      <c r="BH1428"/>
      <c r="BI1428"/>
      <c r="BJ1428"/>
      <c r="BK1428"/>
      <c r="BL1428"/>
      <c r="BM1428"/>
      <c r="BN1428"/>
      <c r="BO1428"/>
      <c r="BP1428"/>
      <c r="BQ1428"/>
      <c r="BR1428"/>
      <c r="BS1428"/>
      <c r="BT1428"/>
      <c r="BU1428"/>
      <c r="BV1428"/>
      <c r="BW1428"/>
      <c r="BX1428"/>
      <c r="BY1428"/>
      <c r="BZ1428"/>
      <c r="CA1428"/>
      <c r="CB1428"/>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c r="DE1428"/>
      <c r="DF1428"/>
      <c r="DG1428"/>
      <c r="DH1428"/>
      <c r="DI1428"/>
      <c r="DJ1428"/>
      <c r="DK1428"/>
      <c r="DL1428"/>
      <c r="DM1428"/>
      <c r="DN1428"/>
      <c r="DO1428"/>
      <c r="DP1428"/>
      <c r="DQ1428"/>
      <c r="DR1428"/>
      <c r="DS1428"/>
      <c r="DT1428"/>
      <c r="DU1428"/>
      <c r="DV1428"/>
      <c r="DW1428"/>
      <c r="DX1428"/>
      <c r="DY1428"/>
      <c r="DZ1428"/>
      <c r="EA1428"/>
      <c r="EB1428"/>
      <c r="EC1428"/>
      <c r="ED1428"/>
      <c r="EE1428"/>
      <c r="EF1428"/>
      <c r="EG1428"/>
      <c r="EH1428"/>
      <c r="EI1428"/>
      <c r="EJ1428"/>
      <c r="EK1428"/>
      <c r="EL1428"/>
      <c r="EM1428"/>
      <c r="EN1428"/>
      <c r="EO1428"/>
      <c r="EP1428"/>
      <c r="EQ1428"/>
      <c r="ER1428"/>
      <c r="ES1428"/>
      <c r="ET1428"/>
      <c r="EU1428"/>
      <c r="EV1428"/>
      <c r="EW1428"/>
      <c r="EX1428"/>
      <c r="EY1428"/>
      <c r="EZ1428"/>
      <c r="FA1428"/>
      <c r="FB1428"/>
      <c r="FC1428"/>
      <c r="FD1428"/>
      <c r="FE1428"/>
      <c r="FF1428"/>
      <c r="FG1428"/>
      <c r="FH1428"/>
      <c r="FI1428"/>
      <c r="FJ1428"/>
      <c r="FK1428"/>
      <c r="FL1428"/>
      <c r="FM1428"/>
      <c r="FN1428"/>
      <c r="FO1428"/>
      <c r="FP1428"/>
      <c r="FQ1428"/>
      <c r="FR1428"/>
      <c r="FS1428"/>
      <c r="FT1428"/>
      <c r="FU1428"/>
      <c r="FV1428"/>
      <c r="FW1428"/>
      <c r="FX1428"/>
      <c r="FY1428"/>
      <c r="FZ1428"/>
      <c r="GA1428"/>
      <c r="GB1428"/>
      <c r="GC1428"/>
      <c r="GD1428"/>
      <c r="GE1428"/>
      <c r="GF1428"/>
      <c r="GG1428"/>
      <c r="GH1428"/>
      <c r="GI1428"/>
      <c r="GJ1428"/>
      <c r="GK1428"/>
      <c r="GL1428"/>
      <c r="GM1428"/>
      <c r="GN1428"/>
      <c r="GO1428"/>
      <c r="GP1428"/>
      <c r="GQ1428"/>
      <c r="GR1428"/>
    </row>
    <row r="1429" spans="1:200" x14ac:dyDescent="0.2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c r="AX1429"/>
      <c r="AY1429"/>
      <c r="AZ1429"/>
      <c r="BA1429"/>
      <c r="BB1429"/>
      <c r="BC1429"/>
      <c r="BD1429"/>
      <c r="BE1429"/>
      <c r="BF1429"/>
      <c r="BG1429"/>
      <c r="BH1429"/>
      <c r="BI1429"/>
      <c r="BJ1429"/>
      <c r="BK1429"/>
      <c r="BL1429"/>
      <c r="BM1429"/>
      <c r="BN1429"/>
      <c r="BO1429"/>
      <c r="BP1429"/>
      <c r="BQ1429"/>
      <c r="BR1429"/>
      <c r="BS1429"/>
      <c r="BT1429"/>
      <c r="BU1429"/>
      <c r="BV1429"/>
      <c r="BW1429"/>
      <c r="BX1429"/>
      <c r="BY1429"/>
      <c r="BZ1429"/>
      <c r="CA1429"/>
      <c r="CB1429"/>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c r="DE1429"/>
      <c r="DF1429"/>
      <c r="DG1429"/>
      <c r="DH1429"/>
      <c r="DI1429"/>
      <c r="DJ1429"/>
      <c r="DK1429"/>
      <c r="DL1429"/>
      <c r="DM1429"/>
      <c r="DN1429"/>
      <c r="DO1429"/>
      <c r="DP1429"/>
      <c r="DQ1429"/>
      <c r="DR1429"/>
      <c r="DS1429"/>
      <c r="DT1429"/>
      <c r="DU1429"/>
      <c r="DV1429"/>
      <c r="DW1429"/>
      <c r="DX1429"/>
      <c r="DY1429"/>
      <c r="DZ1429"/>
      <c r="EA1429"/>
      <c r="EB1429"/>
      <c r="EC1429"/>
      <c r="ED1429"/>
      <c r="EE1429"/>
      <c r="EF1429"/>
      <c r="EG1429"/>
      <c r="EH1429"/>
      <c r="EI1429"/>
      <c r="EJ1429"/>
      <c r="EK1429"/>
      <c r="EL1429"/>
      <c r="EM1429"/>
      <c r="EN1429"/>
      <c r="EO1429"/>
      <c r="EP1429"/>
      <c r="EQ1429"/>
      <c r="ER1429"/>
      <c r="ES1429"/>
      <c r="ET1429"/>
      <c r="EU1429"/>
      <c r="EV1429"/>
      <c r="EW1429"/>
      <c r="EX1429"/>
      <c r="EY1429"/>
      <c r="EZ1429"/>
      <c r="FA1429"/>
      <c r="FB1429"/>
      <c r="FC1429"/>
      <c r="FD1429"/>
      <c r="FE1429"/>
      <c r="FF1429"/>
      <c r="FG1429"/>
      <c r="FH1429"/>
      <c r="FI1429"/>
      <c r="FJ1429"/>
      <c r="FK1429"/>
      <c r="FL1429"/>
      <c r="FM1429"/>
      <c r="FN1429"/>
      <c r="FO1429"/>
      <c r="FP1429"/>
      <c r="FQ1429"/>
      <c r="FR1429"/>
      <c r="FS1429"/>
      <c r="FT1429"/>
      <c r="FU1429"/>
      <c r="FV1429"/>
      <c r="FW1429"/>
      <c r="FX1429"/>
      <c r="FY1429"/>
      <c r="FZ1429"/>
      <c r="GA1429"/>
      <c r="GB1429"/>
      <c r="GC1429"/>
      <c r="GD1429"/>
      <c r="GE1429"/>
      <c r="GF1429"/>
      <c r="GG1429"/>
      <c r="GH1429"/>
      <c r="GI1429"/>
      <c r="GJ1429"/>
      <c r="GK1429"/>
      <c r="GL1429"/>
      <c r="GM1429"/>
      <c r="GN1429"/>
      <c r="GO1429"/>
      <c r="GP1429"/>
      <c r="GQ1429"/>
      <c r="GR1429"/>
    </row>
    <row r="1430" spans="1:200" x14ac:dyDescent="0.2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c r="AX1430"/>
      <c r="AY1430"/>
      <c r="AZ1430"/>
      <c r="BA1430"/>
      <c r="BB1430"/>
      <c r="BC1430"/>
      <c r="BD1430"/>
      <c r="BE1430"/>
      <c r="BF1430"/>
      <c r="BG1430"/>
      <c r="BH1430"/>
      <c r="BI1430"/>
      <c r="BJ1430"/>
      <c r="BK1430"/>
      <c r="BL1430"/>
      <c r="BM1430"/>
      <c r="BN1430"/>
      <c r="BO1430"/>
      <c r="BP1430"/>
      <c r="BQ1430"/>
      <c r="BR1430"/>
      <c r="BS1430"/>
      <c r="BT1430"/>
      <c r="BU1430"/>
      <c r="BV1430"/>
      <c r="BW1430"/>
      <c r="BX1430"/>
      <c r="BY1430"/>
      <c r="BZ1430"/>
      <c r="CA1430"/>
      <c r="CB1430"/>
      <c r="CC1430"/>
      <c r="CD1430"/>
      <c r="CE1430"/>
      <c r="CF1430"/>
      <c r="CG1430"/>
      <c r="CH1430"/>
      <c r="CI1430"/>
      <c r="CJ1430"/>
      <c r="CK1430"/>
      <c r="CL1430"/>
      <c r="CM1430"/>
      <c r="CN1430"/>
      <c r="CO1430"/>
      <c r="CP1430"/>
      <c r="CQ1430"/>
      <c r="CR1430"/>
      <c r="CS1430"/>
      <c r="CT1430"/>
      <c r="CU1430"/>
      <c r="CV1430"/>
      <c r="CW1430"/>
      <c r="CX1430"/>
      <c r="CY1430"/>
      <c r="CZ1430"/>
      <c r="DA1430"/>
      <c r="DB1430"/>
      <c r="DC1430"/>
      <c r="DD1430"/>
      <c r="DE1430"/>
      <c r="DF1430"/>
      <c r="DG1430"/>
      <c r="DH1430"/>
      <c r="DI1430"/>
      <c r="DJ1430"/>
      <c r="DK1430"/>
      <c r="DL1430"/>
      <c r="DM1430"/>
      <c r="DN1430"/>
      <c r="DO1430"/>
      <c r="DP1430"/>
      <c r="DQ1430"/>
      <c r="DR1430"/>
      <c r="DS1430"/>
      <c r="DT1430"/>
      <c r="DU1430"/>
      <c r="DV1430"/>
      <c r="DW1430"/>
      <c r="DX1430"/>
      <c r="DY1430"/>
      <c r="DZ1430"/>
      <c r="EA1430"/>
      <c r="EB1430"/>
      <c r="EC1430"/>
      <c r="ED1430"/>
      <c r="EE1430"/>
      <c r="EF1430"/>
      <c r="EG1430"/>
      <c r="EH1430"/>
      <c r="EI1430"/>
      <c r="EJ1430"/>
      <c r="EK1430"/>
      <c r="EL1430"/>
      <c r="EM1430"/>
      <c r="EN1430"/>
      <c r="EO1430"/>
      <c r="EP1430"/>
      <c r="EQ1430"/>
      <c r="ER1430"/>
      <c r="ES1430"/>
      <c r="ET1430"/>
      <c r="EU1430"/>
      <c r="EV1430"/>
      <c r="EW1430"/>
      <c r="EX1430"/>
      <c r="EY1430"/>
      <c r="EZ1430"/>
      <c r="FA1430"/>
      <c r="FB1430"/>
      <c r="FC1430"/>
      <c r="FD1430"/>
      <c r="FE1430"/>
      <c r="FF1430"/>
      <c r="FG1430"/>
      <c r="FH1430"/>
      <c r="FI1430"/>
      <c r="FJ1430"/>
      <c r="FK1430"/>
      <c r="FL1430"/>
      <c r="FM1430"/>
      <c r="FN1430"/>
      <c r="FO1430"/>
      <c r="FP1430"/>
      <c r="FQ1430"/>
      <c r="FR1430"/>
      <c r="FS1430"/>
      <c r="FT1430"/>
      <c r="FU1430"/>
      <c r="FV1430"/>
      <c r="FW1430"/>
      <c r="FX1430"/>
      <c r="FY1430"/>
      <c r="FZ1430"/>
      <c r="GA1430"/>
      <c r="GB1430"/>
      <c r="GC1430"/>
      <c r="GD1430"/>
      <c r="GE1430"/>
      <c r="GF1430"/>
      <c r="GG1430"/>
      <c r="GH1430"/>
      <c r="GI1430"/>
      <c r="GJ1430"/>
      <c r="GK1430"/>
      <c r="GL1430"/>
      <c r="GM1430"/>
      <c r="GN1430"/>
      <c r="GO1430"/>
      <c r="GP1430"/>
      <c r="GQ1430"/>
      <c r="GR1430"/>
    </row>
    <row r="1431" spans="1:200" x14ac:dyDescent="0.2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c r="AX1431"/>
      <c r="AY1431"/>
      <c r="AZ1431"/>
      <c r="BA1431"/>
      <c r="BB1431"/>
      <c r="BC1431"/>
      <c r="BD1431"/>
      <c r="BE1431"/>
      <c r="BF1431"/>
      <c r="BG1431"/>
      <c r="BH1431"/>
      <c r="BI1431"/>
      <c r="BJ1431"/>
      <c r="BK1431"/>
      <c r="BL1431"/>
      <c r="BM1431"/>
      <c r="BN1431"/>
      <c r="BO1431"/>
      <c r="BP1431"/>
      <c r="BQ1431"/>
      <c r="BR1431"/>
      <c r="BS1431"/>
      <c r="BT1431"/>
      <c r="BU1431"/>
      <c r="BV1431"/>
      <c r="BW1431"/>
      <c r="BX1431"/>
      <c r="BY1431"/>
      <c r="BZ1431"/>
      <c r="CA1431"/>
      <c r="CB1431"/>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I1431"/>
      <c r="DJ1431"/>
      <c r="DK1431"/>
      <c r="DL1431"/>
      <c r="DM1431"/>
      <c r="DN1431"/>
      <c r="DO1431"/>
      <c r="DP1431"/>
      <c r="DQ1431"/>
      <c r="DR1431"/>
      <c r="DS1431"/>
      <c r="DT1431"/>
      <c r="DU1431"/>
      <c r="DV1431"/>
      <c r="DW1431"/>
      <c r="DX1431"/>
      <c r="DY1431"/>
      <c r="DZ1431"/>
      <c r="EA1431"/>
      <c r="EB1431"/>
      <c r="EC1431"/>
      <c r="ED1431"/>
      <c r="EE1431"/>
      <c r="EF1431"/>
      <c r="EG1431"/>
      <c r="EH1431"/>
      <c r="EI1431"/>
      <c r="EJ1431"/>
      <c r="EK1431"/>
      <c r="EL1431"/>
      <c r="EM1431"/>
      <c r="EN1431"/>
      <c r="EO1431"/>
      <c r="EP1431"/>
      <c r="EQ1431"/>
      <c r="ER1431"/>
      <c r="ES1431"/>
      <c r="ET1431"/>
      <c r="EU1431"/>
      <c r="EV1431"/>
      <c r="EW1431"/>
      <c r="EX1431"/>
      <c r="EY1431"/>
      <c r="EZ1431"/>
      <c r="FA1431"/>
      <c r="FB1431"/>
      <c r="FC1431"/>
      <c r="FD1431"/>
      <c r="FE1431"/>
      <c r="FF1431"/>
      <c r="FG1431"/>
      <c r="FH1431"/>
      <c r="FI1431"/>
      <c r="FJ1431"/>
      <c r="FK1431"/>
      <c r="FL1431"/>
      <c r="FM1431"/>
      <c r="FN1431"/>
      <c r="FO1431"/>
      <c r="FP1431"/>
      <c r="FQ1431"/>
      <c r="FR1431"/>
      <c r="FS1431"/>
      <c r="FT1431"/>
      <c r="FU1431"/>
      <c r="FV1431"/>
      <c r="FW1431"/>
      <c r="FX1431"/>
      <c r="FY1431"/>
      <c r="FZ1431"/>
      <c r="GA1431"/>
      <c r="GB1431"/>
      <c r="GC1431"/>
      <c r="GD1431"/>
      <c r="GE1431"/>
      <c r="GF1431"/>
      <c r="GG1431"/>
      <c r="GH1431"/>
      <c r="GI1431"/>
      <c r="GJ1431"/>
      <c r="GK1431"/>
      <c r="GL1431"/>
      <c r="GM1431"/>
      <c r="GN1431"/>
      <c r="GO1431"/>
      <c r="GP1431"/>
      <c r="GQ1431"/>
      <c r="GR1431"/>
    </row>
    <row r="1432" spans="1:200" x14ac:dyDescent="0.2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c r="AX1432"/>
      <c r="AY1432"/>
      <c r="AZ1432"/>
      <c r="BA1432"/>
      <c r="BB1432"/>
      <c r="BC1432"/>
      <c r="BD1432"/>
      <c r="BE1432"/>
      <c r="BF1432"/>
      <c r="BG1432"/>
      <c r="BH1432"/>
      <c r="BI1432"/>
      <c r="BJ1432"/>
      <c r="BK1432"/>
      <c r="BL1432"/>
      <c r="BM1432"/>
      <c r="BN1432"/>
      <c r="BO1432"/>
      <c r="BP1432"/>
      <c r="BQ1432"/>
      <c r="BR1432"/>
      <c r="BS1432"/>
      <c r="BT1432"/>
      <c r="BU1432"/>
      <c r="BV1432"/>
      <c r="BW1432"/>
      <c r="BX1432"/>
      <c r="BY1432"/>
      <c r="BZ1432"/>
      <c r="CA1432"/>
      <c r="CB1432"/>
      <c r="CC1432"/>
      <c r="CD1432"/>
      <c r="CE1432"/>
      <c r="CF1432"/>
      <c r="CG1432"/>
      <c r="CH1432"/>
      <c r="CI1432"/>
      <c r="CJ1432"/>
      <c r="CK1432"/>
      <c r="CL1432"/>
      <c r="CM1432"/>
      <c r="CN1432"/>
      <c r="CO1432"/>
      <c r="CP1432"/>
      <c r="CQ1432"/>
      <c r="CR1432"/>
      <c r="CS1432"/>
      <c r="CT1432"/>
      <c r="CU1432"/>
      <c r="CV1432"/>
      <c r="CW1432"/>
      <c r="CX1432"/>
      <c r="CY1432"/>
      <c r="CZ1432"/>
      <c r="DA1432"/>
      <c r="DB1432"/>
      <c r="DC1432"/>
      <c r="DD1432"/>
      <c r="DE1432"/>
      <c r="DF1432"/>
      <c r="DG1432"/>
      <c r="DH1432"/>
      <c r="DI1432"/>
      <c r="DJ1432"/>
      <c r="DK1432"/>
      <c r="DL1432"/>
      <c r="DM1432"/>
      <c r="DN1432"/>
      <c r="DO1432"/>
      <c r="DP1432"/>
      <c r="DQ1432"/>
      <c r="DR1432"/>
      <c r="DS1432"/>
      <c r="DT1432"/>
      <c r="DU1432"/>
      <c r="DV1432"/>
      <c r="DW1432"/>
      <c r="DX1432"/>
      <c r="DY1432"/>
      <c r="DZ1432"/>
      <c r="EA1432"/>
      <c r="EB1432"/>
      <c r="EC1432"/>
      <c r="ED1432"/>
      <c r="EE1432"/>
      <c r="EF1432"/>
      <c r="EG1432"/>
      <c r="EH1432"/>
      <c r="EI1432"/>
      <c r="EJ1432"/>
      <c r="EK1432"/>
      <c r="EL1432"/>
      <c r="EM1432"/>
      <c r="EN1432"/>
      <c r="EO1432"/>
      <c r="EP1432"/>
      <c r="EQ1432"/>
      <c r="ER1432"/>
      <c r="ES1432"/>
      <c r="ET1432"/>
      <c r="EU1432"/>
      <c r="EV1432"/>
      <c r="EW1432"/>
      <c r="EX1432"/>
      <c r="EY1432"/>
      <c r="EZ1432"/>
      <c r="FA1432"/>
      <c r="FB1432"/>
      <c r="FC1432"/>
      <c r="FD1432"/>
      <c r="FE1432"/>
      <c r="FF1432"/>
      <c r="FG1432"/>
      <c r="FH1432"/>
      <c r="FI1432"/>
      <c r="FJ1432"/>
      <c r="FK1432"/>
      <c r="FL1432"/>
      <c r="FM1432"/>
      <c r="FN1432"/>
      <c r="FO1432"/>
      <c r="FP1432"/>
      <c r="FQ1432"/>
      <c r="FR1432"/>
      <c r="FS1432"/>
      <c r="FT1432"/>
      <c r="FU1432"/>
      <c r="FV1432"/>
      <c r="FW1432"/>
      <c r="FX1432"/>
      <c r="FY1432"/>
      <c r="FZ1432"/>
      <c r="GA1432"/>
      <c r="GB1432"/>
      <c r="GC1432"/>
      <c r="GD1432"/>
      <c r="GE1432"/>
      <c r="GF1432"/>
      <c r="GG1432"/>
      <c r="GH1432"/>
      <c r="GI1432"/>
      <c r="GJ1432"/>
      <c r="GK1432"/>
      <c r="GL1432"/>
      <c r="GM1432"/>
      <c r="GN1432"/>
      <c r="GO1432"/>
      <c r="GP1432"/>
      <c r="GQ1432"/>
      <c r="GR1432"/>
    </row>
    <row r="1433" spans="1:200" x14ac:dyDescent="0.2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c r="AX1433"/>
      <c r="AY1433"/>
      <c r="AZ1433"/>
      <c r="BA1433"/>
      <c r="BB1433"/>
      <c r="BC1433"/>
      <c r="BD1433"/>
      <c r="BE1433"/>
      <c r="BF1433"/>
      <c r="BG1433"/>
      <c r="BH1433"/>
      <c r="BI1433"/>
      <c r="BJ1433"/>
      <c r="BK1433"/>
      <c r="BL1433"/>
      <c r="BM1433"/>
      <c r="BN1433"/>
      <c r="BO1433"/>
      <c r="BP1433"/>
      <c r="BQ1433"/>
      <c r="BR1433"/>
      <c r="BS1433"/>
      <c r="BT1433"/>
      <c r="BU1433"/>
      <c r="BV1433"/>
      <c r="BW1433"/>
      <c r="BX1433"/>
      <c r="BY1433"/>
      <c r="BZ1433"/>
      <c r="CA1433"/>
      <c r="CB1433"/>
      <c r="CC1433"/>
      <c r="CD1433"/>
      <c r="CE1433"/>
      <c r="CF1433"/>
      <c r="CG1433"/>
      <c r="CH1433"/>
      <c r="CI1433"/>
      <c r="CJ1433"/>
      <c r="CK1433"/>
      <c r="CL1433"/>
      <c r="CM1433"/>
      <c r="CN1433"/>
      <c r="CO1433"/>
      <c r="CP1433"/>
      <c r="CQ1433"/>
      <c r="CR1433"/>
      <c r="CS1433"/>
      <c r="CT1433"/>
      <c r="CU1433"/>
      <c r="CV1433"/>
      <c r="CW1433"/>
      <c r="CX1433"/>
      <c r="CY1433"/>
      <c r="CZ1433"/>
      <c r="DA1433"/>
      <c r="DB1433"/>
      <c r="DC1433"/>
      <c r="DD1433"/>
      <c r="DE1433"/>
      <c r="DF1433"/>
      <c r="DG1433"/>
      <c r="DH1433"/>
      <c r="DI1433"/>
      <c r="DJ1433"/>
      <c r="DK1433"/>
      <c r="DL1433"/>
      <c r="DM1433"/>
      <c r="DN1433"/>
      <c r="DO1433"/>
      <c r="DP1433"/>
      <c r="DQ1433"/>
      <c r="DR1433"/>
      <c r="DS1433"/>
      <c r="DT1433"/>
      <c r="DU1433"/>
      <c r="DV1433"/>
      <c r="DW1433"/>
      <c r="DX1433"/>
      <c r="DY1433"/>
      <c r="DZ1433"/>
      <c r="EA1433"/>
      <c r="EB1433"/>
      <c r="EC1433"/>
      <c r="ED1433"/>
      <c r="EE1433"/>
      <c r="EF1433"/>
      <c r="EG1433"/>
      <c r="EH1433"/>
      <c r="EI1433"/>
      <c r="EJ1433"/>
      <c r="EK1433"/>
      <c r="EL1433"/>
      <c r="EM1433"/>
      <c r="EN1433"/>
      <c r="EO1433"/>
      <c r="EP1433"/>
      <c r="EQ1433"/>
      <c r="ER1433"/>
      <c r="ES1433"/>
      <c r="ET1433"/>
      <c r="EU1433"/>
      <c r="EV1433"/>
      <c r="EW1433"/>
      <c r="EX1433"/>
      <c r="EY1433"/>
      <c r="EZ1433"/>
      <c r="FA1433"/>
      <c r="FB1433"/>
      <c r="FC1433"/>
      <c r="FD1433"/>
      <c r="FE1433"/>
      <c r="FF1433"/>
      <c r="FG1433"/>
      <c r="FH1433"/>
      <c r="FI1433"/>
      <c r="FJ1433"/>
      <c r="FK1433"/>
      <c r="FL1433"/>
      <c r="FM1433"/>
      <c r="FN1433"/>
      <c r="FO1433"/>
      <c r="FP1433"/>
      <c r="FQ1433"/>
      <c r="FR1433"/>
      <c r="FS1433"/>
      <c r="FT1433"/>
      <c r="FU1433"/>
      <c r="FV1433"/>
      <c r="FW1433"/>
      <c r="FX1433"/>
      <c r="FY1433"/>
      <c r="FZ1433"/>
      <c r="GA1433"/>
      <c r="GB1433"/>
      <c r="GC1433"/>
      <c r="GD1433"/>
      <c r="GE1433"/>
      <c r="GF1433"/>
      <c r="GG1433"/>
      <c r="GH1433"/>
      <c r="GI1433"/>
      <c r="GJ1433"/>
      <c r="GK1433"/>
      <c r="GL1433"/>
      <c r="GM1433"/>
      <c r="GN1433"/>
      <c r="GO1433"/>
      <c r="GP1433"/>
      <c r="GQ1433"/>
      <c r="GR1433"/>
    </row>
    <row r="1434" spans="1:200" x14ac:dyDescent="0.2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c r="AX1434"/>
      <c r="AY1434"/>
      <c r="AZ1434"/>
      <c r="BA1434"/>
      <c r="BB1434"/>
      <c r="BC1434"/>
      <c r="BD1434"/>
      <c r="BE1434"/>
      <c r="BF1434"/>
      <c r="BG1434"/>
      <c r="BH1434"/>
      <c r="BI1434"/>
      <c r="BJ1434"/>
      <c r="BK1434"/>
      <c r="BL1434"/>
      <c r="BM1434"/>
      <c r="BN1434"/>
      <c r="BO1434"/>
      <c r="BP1434"/>
      <c r="BQ1434"/>
      <c r="BR1434"/>
      <c r="BS1434"/>
      <c r="BT1434"/>
      <c r="BU1434"/>
      <c r="BV1434"/>
      <c r="BW1434"/>
      <c r="BX1434"/>
      <c r="BY1434"/>
      <c r="BZ1434"/>
      <c r="CA1434"/>
      <c r="CB1434"/>
      <c r="CC1434"/>
      <c r="CD1434"/>
      <c r="CE1434"/>
      <c r="CF1434"/>
      <c r="CG1434"/>
      <c r="CH1434"/>
      <c r="CI1434"/>
      <c r="CJ1434"/>
      <c r="CK1434"/>
      <c r="CL1434"/>
      <c r="CM1434"/>
      <c r="CN1434"/>
      <c r="CO1434"/>
      <c r="CP1434"/>
      <c r="CQ1434"/>
      <c r="CR1434"/>
      <c r="CS1434"/>
      <c r="CT1434"/>
      <c r="CU1434"/>
      <c r="CV1434"/>
      <c r="CW1434"/>
      <c r="CX1434"/>
      <c r="CY1434"/>
      <c r="CZ1434"/>
      <c r="DA1434"/>
      <c r="DB1434"/>
      <c r="DC1434"/>
      <c r="DD1434"/>
      <c r="DE1434"/>
      <c r="DF1434"/>
      <c r="DG1434"/>
      <c r="DH1434"/>
      <c r="DI1434"/>
      <c r="DJ1434"/>
      <c r="DK1434"/>
      <c r="DL1434"/>
      <c r="DM1434"/>
      <c r="DN1434"/>
      <c r="DO1434"/>
      <c r="DP1434"/>
      <c r="DQ1434"/>
      <c r="DR1434"/>
      <c r="DS1434"/>
      <c r="DT1434"/>
      <c r="DU1434"/>
      <c r="DV1434"/>
      <c r="DW1434"/>
      <c r="DX1434"/>
      <c r="DY1434"/>
      <c r="DZ1434"/>
      <c r="EA1434"/>
      <c r="EB1434"/>
      <c r="EC1434"/>
      <c r="ED1434"/>
      <c r="EE1434"/>
      <c r="EF1434"/>
      <c r="EG1434"/>
      <c r="EH1434"/>
      <c r="EI1434"/>
      <c r="EJ1434"/>
      <c r="EK1434"/>
      <c r="EL1434"/>
      <c r="EM1434"/>
      <c r="EN1434"/>
      <c r="EO1434"/>
      <c r="EP1434"/>
      <c r="EQ1434"/>
      <c r="ER1434"/>
      <c r="ES1434"/>
      <c r="ET1434"/>
      <c r="EU1434"/>
      <c r="EV1434"/>
      <c r="EW1434"/>
      <c r="EX1434"/>
      <c r="EY1434"/>
      <c r="EZ1434"/>
      <c r="FA1434"/>
      <c r="FB1434"/>
      <c r="FC1434"/>
      <c r="FD1434"/>
      <c r="FE1434"/>
      <c r="FF1434"/>
      <c r="FG1434"/>
      <c r="FH1434"/>
      <c r="FI1434"/>
      <c r="FJ1434"/>
      <c r="FK1434"/>
      <c r="FL1434"/>
      <c r="FM1434"/>
      <c r="FN1434"/>
      <c r="FO1434"/>
      <c r="FP1434"/>
      <c r="FQ1434"/>
      <c r="FR1434"/>
      <c r="FS1434"/>
      <c r="FT1434"/>
      <c r="FU1434"/>
      <c r="FV1434"/>
      <c r="FW1434"/>
      <c r="FX1434"/>
      <c r="FY1434"/>
      <c r="FZ1434"/>
      <c r="GA1434"/>
      <c r="GB1434"/>
      <c r="GC1434"/>
      <c r="GD1434"/>
      <c r="GE1434"/>
      <c r="GF1434"/>
      <c r="GG1434"/>
      <c r="GH1434"/>
      <c r="GI1434"/>
      <c r="GJ1434"/>
      <c r="GK1434"/>
      <c r="GL1434"/>
      <c r="GM1434"/>
      <c r="GN1434"/>
      <c r="GO1434"/>
      <c r="GP1434"/>
      <c r="GQ1434"/>
      <c r="GR1434"/>
    </row>
    <row r="1435" spans="1:200" x14ac:dyDescent="0.2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c r="AX1435"/>
      <c r="AY1435"/>
      <c r="AZ1435"/>
      <c r="BA1435"/>
      <c r="BB1435"/>
      <c r="BC1435"/>
      <c r="BD1435"/>
      <c r="BE1435"/>
      <c r="BF1435"/>
      <c r="BG1435"/>
      <c r="BH1435"/>
      <c r="BI1435"/>
      <c r="BJ1435"/>
      <c r="BK1435"/>
      <c r="BL1435"/>
      <c r="BM1435"/>
      <c r="BN1435"/>
      <c r="BO1435"/>
      <c r="BP1435"/>
      <c r="BQ1435"/>
      <c r="BR1435"/>
      <c r="BS1435"/>
      <c r="BT1435"/>
      <c r="BU1435"/>
      <c r="BV1435"/>
      <c r="BW1435"/>
      <c r="BX1435"/>
      <c r="BY1435"/>
      <c r="BZ1435"/>
      <c r="CA1435"/>
      <c r="CB143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c r="DE1435"/>
      <c r="DF1435"/>
      <c r="DG1435"/>
      <c r="DH1435"/>
      <c r="DI1435"/>
      <c r="DJ1435"/>
      <c r="DK1435"/>
      <c r="DL1435"/>
      <c r="DM1435"/>
      <c r="DN1435"/>
      <c r="DO1435"/>
      <c r="DP1435"/>
      <c r="DQ1435"/>
      <c r="DR1435"/>
      <c r="DS1435"/>
      <c r="DT1435"/>
      <c r="DU1435"/>
      <c r="DV1435"/>
      <c r="DW1435"/>
      <c r="DX1435"/>
      <c r="DY1435"/>
      <c r="DZ1435"/>
      <c r="EA1435"/>
      <c r="EB1435"/>
      <c r="EC1435"/>
      <c r="ED1435"/>
      <c r="EE1435"/>
      <c r="EF1435"/>
      <c r="EG1435"/>
      <c r="EH1435"/>
      <c r="EI1435"/>
      <c r="EJ1435"/>
      <c r="EK1435"/>
      <c r="EL1435"/>
      <c r="EM1435"/>
      <c r="EN1435"/>
      <c r="EO1435"/>
      <c r="EP1435"/>
      <c r="EQ1435"/>
      <c r="ER1435"/>
      <c r="ES1435"/>
      <c r="ET1435"/>
      <c r="EU1435"/>
      <c r="EV1435"/>
      <c r="EW1435"/>
      <c r="EX1435"/>
      <c r="EY1435"/>
      <c r="EZ1435"/>
      <c r="FA1435"/>
      <c r="FB1435"/>
      <c r="FC1435"/>
      <c r="FD1435"/>
      <c r="FE1435"/>
      <c r="FF1435"/>
      <c r="FG1435"/>
      <c r="FH1435"/>
      <c r="FI1435"/>
      <c r="FJ1435"/>
      <c r="FK1435"/>
      <c r="FL1435"/>
      <c r="FM1435"/>
      <c r="FN1435"/>
      <c r="FO1435"/>
      <c r="FP1435"/>
      <c r="FQ1435"/>
      <c r="FR1435"/>
      <c r="FS1435"/>
      <c r="FT1435"/>
      <c r="FU1435"/>
      <c r="FV1435"/>
      <c r="FW1435"/>
      <c r="FX1435"/>
      <c r="FY1435"/>
      <c r="FZ1435"/>
      <c r="GA1435"/>
      <c r="GB1435"/>
      <c r="GC1435"/>
      <c r="GD1435"/>
      <c r="GE1435"/>
      <c r="GF1435"/>
      <c r="GG1435"/>
      <c r="GH1435"/>
      <c r="GI1435"/>
      <c r="GJ1435"/>
      <c r="GK1435"/>
      <c r="GL1435"/>
      <c r="GM1435"/>
      <c r="GN1435"/>
      <c r="GO1435"/>
      <c r="GP1435"/>
      <c r="GQ1435"/>
      <c r="GR1435"/>
    </row>
    <row r="1436" spans="1:200" x14ac:dyDescent="0.2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c r="AX1436"/>
      <c r="AY1436"/>
      <c r="AZ1436"/>
      <c r="BA1436"/>
      <c r="BB1436"/>
      <c r="BC1436"/>
      <c r="BD1436"/>
      <c r="BE1436"/>
      <c r="BF1436"/>
      <c r="BG1436"/>
      <c r="BH1436"/>
      <c r="BI1436"/>
      <c r="BJ1436"/>
      <c r="BK1436"/>
      <c r="BL1436"/>
      <c r="BM1436"/>
      <c r="BN1436"/>
      <c r="BO1436"/>
      <c r="BP1436"/>
      <c r="BQ1436"/>
      <c r="BR1436"/>
      <c r="BS1436"/>
      <c r="BT1436"/>
      <c r="BU1436"/>
      <c r="BV1436"/>
      <c r="BW1436"/>
      <c r="BX1436"/>
      <c r="BY1436"/>
      <c r="BZ1436"/>
      <c r="CA1436"/>
      <c r="CB1436"/>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c r="DN1436"/>
      <c r="DO1436"/>
      <c r="DP1436"/>
      <c r="DQ1436"/>
      <c r="DR1436"/>
      <c r="DS1436"/>
      <c r="DT1436"/>
      <c r="DU1436"/>
      <c r="DV1436"/>
      <c r="DW1436"/>
      <c r="DX1436"/>
      <c r="DY1436"/>
      <c r="DZ1436"/>
      <c r="EA1436"/>
      <c r="EB1436"/>
      <c r="EC1436"/>
      <c r="ED1436"/>
      <c r="EE1436"/>
      <c r="EF1436"/>
      <c r="EG1436"/>
      <c r="EH1436"/>
      <c r="EI1436"/>
      <c r="EJ1436"/>
      <c r="EK1436"/>
      <c r="EL1436"/>
      <c r="EM1436"/>
      <c r="EN1436"/>
      <c r="EO1436"/>
      <c r="EP1436"/>
      <c r="EQ1436"/>
      <c r="ER1436"/>
      <c r="ES1436"/>
      <c r="ET1436"/>
      <c r="EU1436"/>
      <c r="EV1436"/>
      <c r="EW1436"/>
      <c r="EX1436"/>
      <c r="EY1436"/>
      <c r="EZ1436"/>
      <c r="FA1436"/>
      <c r="FB1436"/>
      <c r="FC1436"/>
      <c r="FD1436"/>
      <c r="FE1436"/>
      <c r="FF1436"/>
      <c r="FG1436"/>
      <c r="FH1436"/>
      <c r="FI1436"/>
      <c r="FJ1436"/>
      <c r="FK1436"/>
      <c r="FL1436"/>
      <c r="FM1436"/>
      <c r="FN1436"/>
      <c r="FO1436"/>
      <c r="FP1436"/>
      <c r="FQ1436"/>
      <c r="FR1436"/>
      <c r="FS1436"/>
      <c r="FT1436"/>
      <c r="FU1436"/>
      <c r="FV1436"/>
      <c r="FW1436"/>
      <c r="FX1436"/>
      <c r="FY1436"/>
      <c r="FZ1436"/>
      <c r="GA1436"/>
      <c r="GB1436"/>
      <c r="GC1436"/>
      <c r="GD1436"/>
      <c r="GE1436"/>
      <c r="GF1436"/>
      <c r="GG1436"/>
      <c r="GH1436"/>
      <c r="GI1436"/>
      <c r="GJ1436"/>
      <c r="GK1436"/>
      <c r="GL1436"/>
      <c r="GM1436"/>
      <c r="GN1436"/>
      <c r="GO1436"/>
      <c r="GP1436"/>
      <c r="GQ1436"/>
      <c r="GR1436"/>
    </row>
    <row r="1437" spans="1:200" x14ac:dyDescent="0.2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c r="AX1437"/>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c r="ES1437"/>
      <c r="ET1437"/>
      <c r="EU1437"/>
      <c r="EV1437"/>
      <c r="EW1437"/>
      <c r="EX1437"/>
      <c r="EY1437"/>
      <c r="EZ1437"/>
      <c r="FA1437"/>
      <c r="FB1437"/>
      <c r="FC1437"/>
      <c r="FD1437"/>
      <c r="FE1437"/>
      <c r="FF1437"/>
      <c r="FG1437"/>
      <c r="FH1437"/>
      <c r="FI1437"/>
      <c r="FJ1437"/>
      <c r="FK1437"/>
      <c r="FL1437"/>
      <c r="FM1437"/>
      <c r="FN1437"/>
      <c r="FO1437"/>
      <c r="FP1437"/>
      <c r="FQ1437"/>
      <c r="FR1437"/>
      <c r="FS1437"/>
      <c r="FT1437"/>
      <c r="FU1437"/>
      <c r="FV1437"/>
      <c r="FW1437"/>
      <c r="FX1437"/>
      <c r="FY1437"/>
      <c r="FZ1437"/>
      <c r="GA1437"/>
      <c r="GB1437"/>
      <c r="GC1437"/>
      <c r="GD1437"/>
      <c r="GE1437"/>
      <c r="GF1437"/>
      <c r="GG1437"/>
      <c r="GH1437"/>
      <c r="GI1437"/>
      <c r="GJ1437"/>
      <c r="GK1437"/>
      <c r="GL1437"/>
      <c r="GM1437"/>
      <c r="GN1437"/>
      <c r="GO1437"/>
      <c r="GP1437"/>
      <c r="GQ1437"/>
      <c r="GR1437"/>
    </row>
    <row r="1438" spans="1:200" x14ac:dyDescent="0.2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c r="AX1438"/>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c r="ES1438"/>
      <c r="ET1438"/>
      <c r="EU1438"/>
      <c r="EV1438"/>
      <c r="EW1438"/>
      <c r="EX1438"/>
      <c r="EY1438"/>
      <c r="EZ1438"/>
      <c r="FA1438"/>
      <c r="FB1438"/>
      <c r="FC1438"/>
      <c r="FD1438"/>
      <c r="FE1438"/>
      <c r="FF1438"/>
      <c r="FG1438"/>
      <c r="FH1438"/>
      <c r="FI1438"/>
      <c r="FJ1438"/>
      <c r="FK1438"/>
      <c r="FL1438"/>
      <c r="FM1438"/>
      <c r="FN1438"/>
      <c r="FO1438"/>
      <c r="FP1438"/>
      <c r="FQ1438"/>
      <c r="FR1438"/>
      <c r="FS1438"/>
      <c r="FT1438"/>
      <c r="FU1438"/>
      <c r="FV1438"/>
      <c r="FW1438"/>
      <c r="FX1438"/>
      <c r="FY1438"/>
      <c r="FZ1438"/>
      <c r="GA1438"/>
      <c r="GB1438"/>
      <c r="GC1438"/>
      <c r="GD1438"/>
      <c r="GE1438"/>
      <c r="GF1438"/>
      <c r="GG1438"/>
      <c r="GH1438"/>
      <c r="GI1438"/>
      <c r="GJ1438"/>
      <c r="GK1438"/>
      <c r="GL1438"/>
      <c r="GM1438"/>
      <c r="GN1438"/>
      <c r="GO1438"/>
      <c r="GP1438"/>
      <c r="GQ1438"/>
      <c r="GR1438"/>
    </row>
    <row r="1439" spans="1:200" x14ac:dyDescent="0.2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c r="AX1439"/>
      <c r="AY1439"/>
      <c r="AZ1439"/>
      <c r="BA1439"/>
      <c r="BB1439"/>
      <c r="BC1439"/>
      <c r="BD1439"/>
      <c r="BE1439"/>
      <c r="BF1439"/>
      <c r="BG1439"/>
      <c r="BH1439"/>
      <c r="BI1439"/>
      <c r="BJ1439"/>
      <c r="BK1439"/>
      <c r="BL1439"/>
      <c r="BM1439"/>
      <c r="BN1439"/>
      <c r="BO1439"/>
      <c r="BP1439"/>
      <c r="BQ1439"/>
      <c r="BR1439"/>
      <c r="BS1439"/>
      <c r="BT1439"/>
      <c r="BU1439"/>
      <c r="BV1439"/>
      <c r="BW1439"/>
      <c r="BX1439"/>
      <c r="BY1439"/>
      <c r="BZ1439"/>
      <c r="CA1439"/>
      <c r="CB1439"/>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I1439"/>
      <c r="DJ1439"/>
      <c r="DK1439"/>
      <c r="DL1439"/>
      <c r="DM1439"/>
      <c r="DN1439"/>
      <c r="DO1439"/>
      <c r="DP1439"/>
      <c r="DQ1439"/>
      <c r="DR1439"/>
      <c r="DS1439"/>
      <c r="DT1439"/>
      <c r="DU1439"/>
      <c r="DV1439"/>
      <c r="DW1439"/>
      <c r="DX1439"/>
      <c r="DY1439"/>
      <c r="DZ1439"/>
      <c r="EA1439"/>
      <c r="EB1439"/>
      <c r="EC1439"/>
      <c r="ED1439"/>
      <c r="EE1439"/>
      <c r="EF1439"/>
      <c r="EG1439"/>
      <c r="EH1439"/>
      <c r="EI1439"/>
      <c r="EJ1439"/>
      <c r="EK1439"/>
      <c r="EL1439"/>
      <c r="EM1439"/>
      <c r="EN1439"/>
      <c r="EO1439"/>
      <c r="EP1439"/>
      <c r="EQ1439"/>
      <c r="ER1439"/>
      <c r="ES1439"/>
      <c r="ET1439"/>
      <c r="EU1439"/>
      <c r="EV1439"/>
      <c r="EW1439"/>
      <c r="EX1439"/>
      <c r="EY1439"/>
      <c r="EZ1439"/>
      <c r="FA1439"/>
      <c r="FB1439"/>
      <c r="FC1439"/>
      <c r="FD1439"/>
      <c r="FE1439"/>
      <c r="FF1439"/>
      <c r="FG1439"/>
      <c r="FH1439"/>
      <c r="FI1439"/>
      <c r="FJ1439"/>
      <c r="FK1439"/>
      <c r="FL1439"/>
      <c r="FM1439"/>
      <c r="FN1439"/>
      <c r="FO1439"/>
      <c r="FP1439"/>
      <c r="FQ1439"/>
      <c r="FR1439"/>
      <c r="FS1439"/>
      <c r="FT1439"/>
      <c r="FU1439"/>
      <c r="FV1439"/>
      <c r="FW1439"/>
      <c r="FX1439"/>
      <c r="FY1439"/>
      <c r="FZ1439"/>
      <c r="GA1439"/>
      <c r="GB1439"/>
      <c r="GC1439"/>
      <c r="GD1439"/>
      <c r="GE1439"/>
      <c r="GF1439"/>
      <c r="GG1439"/>
      <c r="GH1439"/>
      <c r="GI1439"/>
      <c r="GJ1439"/>
      <c r="GK1439"/>
      <c r="GL1439"/>
      <c r="GM1439"/>
      <c r="GN1439"/>
      <c r="GO1439"/>
      <c r="GP1439"/>
      <c r="GQ1439"/>
      <c r="GR1439"/>
    </row>
    <row r="1440" spans="1:200" x14ac:dyDescent="0.2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c r="AX1440"/>
      <c r="AY1440"/>
      <c r="AZ1440"/>
      <c r="BA1440"/>
      <c r="BB1440"/>
      <c r="BC1440"/>
      <c r="BD1440"/>
      <c r="BE1440"/>
      <c r="BF1440"/>
      <c r="BG1440"/>
      <c r="BH1440"/>
      <c r="BI1440"/>
      <c r="BJ1440"/>
      <c r="BK1440"/>
      <c r="BL1440"/>
      <c r="BM1440"/>
      <c r="BN1440"/>
      <c r="BO1440"/>
      <c r="BP1440"/>
      <c r="BQ1440"/>
      <c r="BR1440"/>
      <c r="BS1440"/>
      <c r="BT1440"/>
      <c r="BU1440"/>
      <c r="BV1440"/>
      <c r="BW1440"/>
      <c r="BX1440"/>
      <c r="BY1440"/>
      <c r="BZ1440"/>
      <c r="CA1440"/>
      <c r="CB1440"/>
      <c r="CC1440"/>
      <c r="CD1440"/>
      <c r="CE1440"/>
      <c r="CF1440"/>
      <c r="CG1440"/>
      <c r="CH1440"/>
      <c r="CI1440"/>
      <c r="CJ1440"/>
      <c r="CK1440"/>
      <c r="CL1440"/>
      <c r="CM1440"/>
      <c r="CN1440"/>
      <c r="CO1440"/>
      <c r="CP1440"/>
      <c r="CQ1440"/>
      <c r="CR1440"/>
      <c r="CS1440"/>
      <c r="CT1440"/>
      <c r="CU1440"/>
      <c r="CV1440"/>
      <c r="CW1440"/>
      <c r="CX1440"/>
      <c r="CY1440"/>
      <c r="CZ1440"/>
      <c r="DA1440"/>
      <c r="DB1440"/>
      <c r="DC1440"/>
      <c r="DD1440"/>
      <c r="DE1440"/>
      <c r="DF1440"/>
      <c r="DG1440"/>
      <c r="DH1440"/>
      <c r="DI1440"/>
      <c r="DJ1440"/>
      <c r="DK1440"/>
      <c r="DL1440"/>
      <c r="DM1440"/>
      <c r="DN1440"/>
      <c r="DO1440"/>
      <c r="DP1440"/>
      <c r="DQ1440"/>
      <c r="DR1440"/>
      <c r="DS1440"/>
      <c r="DT1440"/>
      <c r="DU1440"/>
      <c r="DV1440"/>
      <c r="DW1440"/>
      <c r="DX1440"/>
      <c r="DY1440"/>
      <c r="DZ1440"/>
      <c r="EA1440"/>
      <c r="EB1440"/>
      <c r="EC1440"/>
      <c r="ED1440"/>
      <c r="EE1440"/>
      <c r="EF1440"/>
      <c r="EG1440"/>
      <c r="EH1440"/>
      <c r="EI1440"/>
      <c r="EJ1440"/>
      <c r="EK1440"/>
      <c r="EL1440"/>
      <c r="EM1440"/>
      <c r="EN1440"/>
      <c r="EO1440"/>
      <c r="EP1440"/>
      <c r="EQ1440"/>
      <c r="ER1440"/>
      <c r="ES1440"/>
      <c r="ET1440"/>
      <c r="EU1440"/>
      <c r="EV1440"/>
      <c r="EW1440"/>
      <c r="EX1440"/>
      <c r="EY1440"/>
      <c r="EZ1440"/>
      <c r="FA1440"/>
      <c r="FB1440"/>
      <c r="FC1440"/>
      <c r="FD1440"/>
      <c r="FE1440"/>
      <c r="FF1440"/>
      <c r="FG1440"/>
      <c r="FH1440"/>
      <c r="FI1440"/>
      <c r="FJ1440"/>
      <c r="FK1440"/>
      <c r="FL1440"/>
      <c r="FM1440"/>
      <c r="FN1440"/>
      <c r="FO1440"/>
      <c r="FP1440"/>
      <c r="FQ1440"/>
      <c r="FR1440"/>
      <c r="FS1440"/>
      <c r="FT1440"/>
      <c r="FU1440"/>
      <c r="FV1440"/>
      <c r="FW1440"/>
      <c r="FX1440"/>
      <c r="FY1440"/>
      <c r="FZ1440"/>
      <c r="GA1440"/>
      <c r="GB1440"/>
      <c r="GC1440"/>
      <c r="GD1440"/>
      <c r="GE1440"/>
      <c r="GF1440"/>
      <c r="GG1440"/>
      <c r="GH1440"/>
      <c r="GI1440"/>
      <c r="GJ1440"/>
      <c r="GK1440"/>
      <c r="GL1440"/>
      <c r="GM1440"/>
      <c r="GN1440"/>
      <c r="GO1440"/>
      <c r="GP1440"/>
      <c r="GQ1440"/>
      <c r="GR1440"/>
    </row>
    <row r="1441" spans="1:200" x14ac:dyDescent="0.2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c r="AX1441"/>
      <c r="AY1441"/>
      <c r="AZ1441"/>
      <c r="BA1441"/>
      <c r="BB1441"/>
      <c r="BC1441"/>
      <c r="BD1441"/>
      <c r="BE1441"/>
      <c r="BF1441"/>
      <c r="BG1441"/>
      <c r="BH1441"/>
      <c r="BI1441"/>
      <c r="BJ1441"/>
      <c r="BK1441"/>
      <c r="BL1441"/>
      <c r="BM1441"/>
      <c r="BN1441"/>
      <c r="BO1441"/>
      <c r="BP1441"/>
      <c r="BQ1441"/>
      <c r="BR1441"/>
      <c r="BS1441"/>
      <c r="BT1441"/>
      <c r="BU1441"/>
      <c r="BV1441"/>
      <c r="BW1441"/>
      <c r="BX1441"/>
      <c r="BY1441"/>
      <c r="BZ1441"/>
      <c r="CA1441"/>
      <c r="CB1441"/>
      <c r="CC1441"/>
      <c r="CD1441"/>
      <c r="CE1441"/>
      <c r="CF1441"/>
      <c r="CG1441"/>
      <c r="CH1441"/>
      <c r="CI1441"/>
      <c r="CJ1441"/>
      <c r="CK1441"/>
      <c r="CL1441"/>
      <c r="CM1441"/>
      <c r="CN1441"/>
      <c r="CO1441"/>
      <c r="CP1441"/>
      <c r="CQ1441"/>
      <c r="CR1441"/>
      <c r="CS1441"/>
      <c r="CT1441"/>
      <c r="CU1441"/>
      <c r="CV1441"/>
      <c r="CW1441"/>
      <c r="CX1441"/>
      <c r="CY1441"/>
      <c r="CZ1441"/>
      <c r="DA1441"/>
      <c r="DB1441"/>
      <c r="DC1441"/>
      <c r="DD1441"/>
      <c r="DE1441"/>
      <c r="DF1441"/>
      <c r="DG1441"/>
      <c r="DH1441"/>
      <c r="DI1441"/>
      <c r="DJ1441"/>
      <c r="DK1441"/>
      <c r="DL1441"/>
      <c r="DM1441"/>
      <c r="DN1441"/>
      <c r="DO1441"/>
      <c r="DP1441"/>
      <c r="DQ1441"/>
      <c r="DR1441"/>
      <c r="DS1441"/>
      <c r="DT1441"/>
      <c r="DU1441"/>
      <c r="DV1441"/>
      <c r="DW1441"/>
      <c r="DX1441"/>
      <c r="DY1441"/>
      <c r="DZ1441"/>
      <c r="EA1441"/>
      <c r="EB1441"/>
      <c r="EC1441"/>
      <c r="ED1441"/>
      <c r="EE1441"/>
      <c r="EF1441"/>
      <c r="EG1441"/>
      <c r="EH1441"/>
      <c r="EI1441"/>
      <c r="EJ1441"/>
      <c r="EK1441"/>
      <c r="EL1441"/>
      <c r="EM1441"/>
      <c r="EN1441"/>
      <c r="EO1441"/>
      <c r="EP1441"/>
      <c r="EQ1441"/>
      <c r="ER1441"/>
      <c r="ES1441"/>
      <c r="ET1441"/>
      <c r="EU1441"/>
      <c r="EV1441"/>
      <c r="EW1441"/>
      <c r="EX1441"/>
      <c r="EY1441"/>
      <c r="EZ1441"/>
      <c r="FA1441"/>
      <c r="FB1441"/>
      <c r="FC1441"/>
      <c r="FD1441"/>
      <c r="FE1441"/>
      <c r="FF1441"/>
      <c r="FG1441"/>
      <c r="FH1441"/>
      <c r="FI1441"/>
      <c r="FJ1441"/>
      <c r="FK1441"/>
      <c r="FL1441"/>
      <c r="FM1441"/>
      <c r="FN1441"/>
      <c r="FO1441"/>
      <c r="FP1441"/>
      <c r="FQ1441"/>
      <c r="FR1441"/>
      <c r="FS1441"/>
      <c r="FT1441"/>
      <c r="FU1441"/>
      <c r="FV1441"/>
      <c r="FW1441"/>
      <c r="FX1441"/>
      <c r="FY1441"/>
      <c r="FZ1441"/>
      <c r="GA1441"/>
      <c r="GB1441"/>
      <c r="GC1441"/>
      <c r="GD1441"/>
      <c r="GE1441"/>
      <c r="GF1441"/>
      <c r="GG1441"/>
      <c r="GH1441"/>
      <c r="GI1441"/>
      <c r="GJ1441"/>
      <c r="GK1441"/>
      <c r="GL1441"/>
      <c r="GM1441"/>
      <c r="GN1441"/>
      <c r="GO1441"/>
      <c r="GP1441"/>
      <c r="GQ1441"/>
      <c r="GR1441"/>
    </row>
    <row r="1442" spans="1:200" x14ac:dyDescent="0.2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c r="AX1442"/>
      <c r="AY1442"/>
      <c r="AZ1442"/>
      <c r="BA1442"/>
      <c r="BB1442"/>
      <c r="BC1442"/>
      <c r="BD1442"/>
      <c r="BE1442"/>
      <c r="BF1442"/>
      <c r="BG1442"/>
      <c r="BH1442"/>
      <c r="BI1442"/>
      <c r="BJ1442"/>
      <c r="BK1442"/>
      <c r="BL1442"/>
      <c r="BM1442"/>
      <c r="BN1442"/>
      <c r="BO1442"/>
      <c r="BP1442"/>
      <c r="BQ1442"/>
      <c r="BR1442"/>
      <c r="BS1442"/>
      <c r="BT1442"/>
      <c r="BU1442"/>
      <c r="BV1442"/>
      <c r="BW1442"/>
      <c r="BX1442"/>
      <c r="BY1442"/>
      <c r="BZ1442"/>
      <c r="CA1442"/>
      <c r="CB1442"/>
      <c r="CC1442"/>
      <c r="CD1442"/>
      <c r="CE1442"/>
      <c r="CF1442"/>
      <c r="CG1442"/>
      <c r="CH1442"/>
      <c r="CI1442"/>
      <c r="CJ1442"/>
      <c r="CK1442"/>
      <c r="CL1442"/>
      <c r="CM1442"/>
      <c r="CN1442"/>
      <c r="CO1442"/>
      <c r="CP1442"/>
      <c r="CQ1442"/>
      <c r="CR1442"/>
      <c r="CS1442"/>
      <c r="CT1442"/>
      <c r="CU1442"/>
      <c r="CV1442"/>
      <c r="CW1442"/>
      <c r="CX1442"/>
      <c r="CY1442"/>
      <c r="CZ1442"/>
      <c r="DA1442"/>
      <c r="DB1442"/>
      <c r="DC1442"/>
      <c r="DD1442"/>
      <c r="DE1442"/>
      <c r="DF1442"/>
      <c r="DG1442"/>
      <c r="DH1442"/>
      <c r="DI1442"/>
      <c r="DJ1442"/>
      <c r="DK1442"/>
      <c r="DL1442"/>
      <c r="DM1442"/>
      <c r="DN1442"/>
      <c r="DO1442"/>
      <c r="DP1442"/>
      <c r="DQ1442"/>
      <c r="DR1442"/>
      <c r="DS1442"/>
      <c r="DT1442"/>
      <c r="DU1442"/>
      <c r="DV1442"/>
      <c r="DW1442"/>
      <c r="DX1442"/>
      <c r="DY1442"/>
      <c r="DZ1442"/>
      <c r="EA1442"/>
      <c r="EB1442"/>
      <c r="EC1442"/>
      <c r="ED1442"/>
      <c r="EE1442"/>
      <c r="EF1442"/>
      <c r="EG1442"/>
      <c r="EH1442"/>
      <c r="EI1442"/>
      <c r="EJ1442"/>
      <c r="EK1442"/>
      <c r="EL1442"/>
      <c r="EM1442"/>
      <c r="EN1442"/>
      <c r="EO1442"/>
      <c r="EP1442"/>
      <c r="EQ1442"/>
      <c r="ER1442"/>
      <c r="ES1442"/>
      <c r="ET1442"/>
      <c r="EU1442"/>
      <c r="EV1442"/>
      <c r="EW1442"/>
      <c r="EX1442"/>
      <c r="EY1442"/>
      <c r="EZ1442"/>
      <c r="FA1442"/>
      <c r="FB1442"/>
      <c r="FC1442"/>
      <c r="FD1442"/>
      <c r="FE1442"/>
      <c r="FF1442"/>
      <c r="FG1442"/>
      <c r="FH1442"/>
      <c r="FI1442"/>
      <c r="FJ1442"/>
      <c r="FK1442"/>
      <c r="FL1442"/>
      <c r="FM1442"/>
      <c r="FN1442"/>
      <c r="FO1442"/>
      <c r="FP1442"/>
      <c r="FQ1442"/>
      <c r="FR1442"/>
      <c r="FS1442"/>
      <c r="FT1442"/>
      <c r="FU1442"/>
      <c r="FV1442"/>
      <c r="FW1442"/>
      <c r="FX1442"/>
      <c r="FY1442"/>
      <c r="FZ1442"/>
      <c r="GA1442"/>
      <c r="GB1442"/>
      <c r="GC1442"/>
      <c r="GD1442"/>
      <c r="GE1442"/>
      <c r="GF1442"/>
      <c r="GG1442"/>
      <c r="GH1442"/>
      <c r="GI1442"/>
      <c r="GJ1442"/>
      <c r="GK1442"/>
      <c r="GL1442"/>
      <c r="GM1442"/>
      <c r="GN1442"/>
      <c r="GO1442"/>
      <c r="GP1442"/>
      <c r="GQ1442"/>
      <c r="GR1442"/>
    </row>
    <row r="1443" spans="1:200" x14ac:dyDescent="0.2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c r="AX1443"/>
      <c r="AY1443"/>
      <c r="AZ1443"/>
      <c r="BA1443"/>
      <c r="BB1443"/>
      <c r="BC1443"/>
      <c r="BD1443"/>
      <c r="BE1443"/>
      <c r="BF1443"/>
      <c r="BG1443"/>
      <c r="BH1443"/>
      <c r="BI1443"/>
      <c r="BJ1443"/>
      <c r="BK1443"/>
      <c r="BL1443"/>
      <c r="BM1443"/>
      <c r="BN1443"/>
      <c r="BO1443"/>
      <c r="BP1443"/>
      <c r="BQ1443"/>
      <c r="BR1443"/>
      <c r="BS1443"/>
      <c r="BT1443"/>
      <c r="BU1443"/>
      <c r="BV1443"/>
      <c r="BW1443"/>
      <c r="BX1443"/>
      <c r="BY1443"/>
      <c r="BZ1443"/>
      <c r="CA1443"/>
      <c r="CB1443"/>
      <c r="CC1443"/>
      <c r="CD1443"/>
      <c r="CE1443"/>
      <c r="CF1443"/>
      <c r="CG1443"/>
      <c r="CH1443"/>
      <c r="CI1443"/>
      <c r="CJ1443"/>
      <c r="CK1443"/>
      <c r="CL1443"/>
      <c r="CM1443"/>
      <c r="CN1443"/>
      <c r="CO1443"/>
      <c r="CP1443"/>
      <c r="CQ1443"/>
      <c r="CR1443"/>
      <c r="CS1443"/>
      <c r="CT1443"/>
      <c r="CU1443"/>
      <c r="CV1443"/>
      <c r="CW1443"/>
      <c r="CX1443"/>
      <c r="CY1443"/>
      <c r="CZ1443"/>
      <c r="DA1443"/>
      <c r="DB1443"/>
      <c r="DC1443"/>
      <c r="DD1443"/>
      <c r="DE1443"/>
      <c r="DF1443"/>
      <c r="DG1443"/>
      <c r="DH1443"/>
      <c r="DI1443"/>
      <c r="DJ1443"/>
      <c r="DK1443"/>
      <c r="DL1443"/>
      <c r="DM1443"/>
      <c r="DN1443"/>
      <c r="DO1443"/>
      <c r="DP1443"/>
      <c r="DQ1443"/>
      <c r="DR1443"/>
      <c r="DS1443"/>
      <c r="DT1443"/>
      <c r="DU1443"/>
      <c r="DV1443"/>
      <c r="DW1443"/>
      <c r="DX1443"/>
      <c r="DY1443"/>
      <c r="DZ1443"/>
      <c r="EA1443"/>
      <c r="EB1443"/>
      <c r="EC1443"/>
      <c r="ED1443"/>
      <c r="EE1443"/>
      <c r="EF1443"/>
      <c r="EG1443"/>
      <c r="EH1443"/>
      <c r="EI1443"/>
      <c r="EJ1443"/>
      <c r="EK1443"/>
      <c r="EL1443"/>
      <c r="EM1443"/>
      <c r="EN1443"/>
      <c r="EO1443"/>
      <c r="EP1443"/>
      <c r="EQ1443"/>
      <c r="ER1443"/>
      <c r="ES1443"/>
      <c r="ET1443"/>
      <c r="EU1443"/>
      <c r="EV1443"/>
      <c r="EW1443"/>
      <c r="EX1443"/>
      <c r="EY1443"/>
      <c r="EZ1443"/>
      <c r="FA1443"/>
      <c r="FB1443"/>
      <c r="FC1443"/>
      <c r="FD1443"/>
      <c r="FE1443"/>
      <c r="FF1443"/>
      <c r="FG1443"/>
      <c r="FH1443"/>
      <c r="FI1443"/>
      <c r="FJ1443"/>
      <c r="FK1443"/>
      <c r="FL1443"/>
      <c r="FM1443"/>
      <c r="FN1443"/>
      <c r="FO1443"/>
      <c r="FP1443"/>
      <c r="FQ1443"/>
      <c r="FR1443"/>
      <c r="FS1443"/>
      <c r="FT1443"/>
      <c r="FU1443"/>
      <c r="FV1443"/>
      <c r="FW1443"/>
      <c r="FX1443"/>
      <c r="FY1443"/>
      <c r="FZ1443"/>
      <c r="GA1443"/>
      <c r="GB1443"/>
      <c r="GC1443"/>
      <c r="GD1443"/>
      <c r="GE1443"/>
      <c r="GF1443"/>
      <c r="GG1443"/>
      <c r="GH1443"/>
      <c r="GI1443"/>
      <c r="GJ1443"/>
      <c r="GK1443"/>
      <c r="GL1443"/>
      <c r="GM1443"/>
      <c r="GN1443"/>
      <c r="GO1443"/>
      <c r="GP1443"/>
      <c r="GQ1443"/>
      <c r="GR1443"/>
    </row>
    <row r="1444" spans="1:200" x14ac:dyDescent="0.2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c r="AX1444"/>
      <c r="AY1444"/>
      <c r="AZ1444"/>
      <c r="BA1444"/>
      <c r="BB1444"/>
      <c r="BC1444"/>
      <c r="BD1444"/>
      <c r="BE1444"/>
      <c r="BF1444"/>
      <c r="BG1444"/>
      <c r="BH1444"/>
      <c r="BI1444"/>
      <c r="BJ1444"/>
      <c r="BK1444"/>
      <c r="BL1444"/>
      <c r="BM1444"/>
      <c r="BN1444"/>
      <c r="BO1444"/>
      <c r="BP1444"/>
      <c r="BQ1444"/>
      <c r="BR1444"/>
      <c r="BS1444"/>
      <c r="BT1444"/>
      <c r="BU1444"/>
      <c r="BV1444"/>
      <c r="BW1444"/>
      <c r="BX1444"/>
      <c r="BY1444"/>
      <c r="BZ1444"/>
      <c r="CA1444"/>
      <c r="CB1444"/>
      <c r="CC1444"/>
      <c r="CD1444"/>
      <c r="CE1444"/>
      <c r="CF1444"/>
      <c r="CG1444"/>
      <c r="CH1444"/>
      <c r="CI1444"/>
      <c r="CJ1444"/>
      <c r="CK1444"/>
      <c r="CL1444"/>
      <c r="CM1444"/>
      <c r="CN1444"/>
      <c r="CO1444"/>
      <c r="CP1444"/>
      <c r="CQ1444"/>
      <c r="CR1444"/>
      <c r="CS1444"/>
      <c r="CT1444"/>
      <c r="CU1444"/>
      <c r="CV1444"/>
      <c r="CW1444"/>
      <c r="CX1444"/>
      <c r="CY1444"/>
      <c r="CZ1444"/>
      <c r="DA1444"/>
      <c r="DB1444"/>
      <c r="DC1444"/>
      <c r="DD1444"/>
      <c r="DE1444"/>
      <c r="DF1444"/>
      <c r="DG1444"/>
      <c r="DH1444"/>
      <c r="DI1444"/>
      <c r="DJ1444"/>
      <c r="DK1444"/>
      <c r="DL1444"/>
      <c r="DM1444"/>
      <c r="DN1444"/>
      <c r="DO1444"/>
      <c r="DP1444"/>
      <c r="DQ1444"/>
      <c r="DR1444"/>
      <c r="DS1444"/>
      <c r="DT1444"/>
      <c r="DU1444"/>
      <c r="DV1444"/>
      <c r="DW1444"/>
      <c r="DX1444"/>
      <c r="DY1444"/>
      <c r="DZ1444"/>
      <c r="EA1444"/>
      <c r="EB1444"/>
      <c r="EC1444"/>
      <c r="ED1444"/>
      <c r="EE1444"/>
      <c r="EF1444"/>
      <c r="EG1444"/>
      <c r="EH1444"/>
      <c r="EI1444"/>
      <c r="EJ1444"/>
      <c r="EK1444"/>
      <c r="EL1444"/>
      <c r="EM1444"/>
      <c r="EN1444"/>
      <c r="EO1444"/>
      <c r="EP1444"/>
      <c r="EQ1444"/>
      <c r="ER1444"/>
      <c r="ES1444"/>
      <c r="ET1444"/>
      <c r="EU1444"/>
      <c r="EV1444"/>
      <c r="EW1444"/>
      <c r="EX1444"/>
      <c r="EY1444"/>
      <c r="EZ1444"/>
      <c r="FA1444"/>
      <c r="FB1444"/>
      <c r="FC1444"/>
      <c r="FD1444"/>
      <c r="FE1444"/>
      <c r="FF1444"/>
      <c r="FG1444"/>
      <c r="FH1444"/>
      <c r="FI1444"/>
      <c r="FJ1444"/>
      <c r="FK1444"/>
      <c r="FL1444"/>
      <c r="FM1444"/>
      <c r="FN1444"/>
      <c r="FO1444"/>
      <c r="FP1444"/>
      <c r="FQ1444"/>
      <c r="FR1444"/>
      <c r="FS1444"/>
      <c r="FT1444"/>
      <c r="FU1444"/>
      <c r="FV1444"/>
      <c r="FW1444"/>
      <c r="FX1444"/>
      <c r="FY1444"/>
      <c r="FZ1444"/>
      <c r="GA1444"/>
      <c r="GB1444"/>
      <c r="GC1444"/>
      <c r="GD1444"/>
      <c r="GE1444"/>
      <c r="GF1444"/>
      <c r="GG1444"/>
      <c r="GH1444"/>
      <c r="GI1444"/>
      <c r="GJ1444"/>
      <c r="GK1444"/>
      <c r="GL1444"/>
      <c r="GM1444"/>
      <c r="GN1444"/>
      <c r="GO1444"/>
      <c r="GP1444"/>
      <c r="GQ1444"/>
      <c r="GR1444"/>
    </row>
    <row r="1445" spans="1:200" x14ac:dyDescent="0.2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c r="AX1445"/>
      <c r="AY1445"/>
      <c r="AZ1445"/>
      <c r="BA1445"/>
      <c r="BB1445"/>
      <c r="BC1445"/>
      <c r="BD1445"/>
      <c r="BE1445"/>
      <c r="BF1445"/>
      <c r="BG1445"/>
      <c r="BH1445"/>
      <c r="BI1445"/>
      <c r="BJ1445"/>
      <c r="BK1445"/>
      <c r="BL1445"/>
      <c r="BM1445"/>
      <c r="BN1445"/>
      <c r="BO1445"/>
      <c r="BP1445"/>
      <c r="BQ1445"/>
      <c r="BR1445"/>
      <c r="BS1445"/>
      <c r="BT1445"/>
      <c r="BU1445"/>
      <c r="BV1445"/>
      <c r="BW1445"/>
      <c r="BX1445"/>
      <c r="BY1445"/>
      <c r="BZ1445"/>
      <c r="CA1445"/>
      <c r="CB144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c r="DE1445"/>
      <c r="DF1445"/>
      <c r="DG1445"/>
      <c r="DH1445"/>
      <c r="DI1445"/>
      <c r="DJ1445"/>
      <c r="DK1445"/>
      <c r="DL1445"/>
      <c r="DM1445"/>
      <c r="DN1445"/>
      <c r="DO1445"/>
      <c r="DP1445"/>
      <c r="DQ1445"/>
      <c r="DR1445"/>
      <c r="DS1445"/>
      <c r="DT1445"/>
      <c r="DU1445"/>
      <c r="DV1445"/>
      <c r="DW1445"/>
      <c r="DX1445"/>
      <c r="DY1445"/>
      <c r="DZ1445"/>
      <c r="EA1445"/>
      <c r="EB1445"/>
      <c r="EC1445"/>
      <c r="ED1445"/>
      <c r="EE1445"/>
      <c r="EF1445"/>
      <c r="EG1445"/>
      <c r="EH1445"/>
      <c r="EI1445"/>
      <c r="EJ1445"/>
      <c r="EK1445"/>
      <c r="EL1445"/>
      <c r="EM1445"/>
      <c r="EN1445"/>
      <c r="EO1445"/>
      <c r="EP1445"/>
      <c r="EQ1445"/>
      <c r="ER1445"/>
      <c r="ES1445"/>
      <c r="ET1445"/>
      <c r="EU1445"/>
      <c r="EV1445"/>
      <c r="EW1445"/>
      <c r="EX1445"/>
      <c r="EY1445"/>
      <c r="EZ1445"/>
      <c r="FA1445"/>
      <c r="FB1445"/>
      <c r="FC1445"/>
      <c r="FD1445"/>
      <c r="FE1445"/>
      <c r="FF1445"/>
      <c r="FG1445"/>
      <c r="FH1445"/>
      <c r="FI1445"/>
      <c r="FJ1445"/>
      <c r="FK1445"/>
      <c r="FL1445"/>
      <c r="FM1445"/>
      <c r="FN1445"/>
      <c r="FO1445"/>
      <c r="FP1445"/>
      <c r="FQ1445"/>
      <c r="FR1445"/>
      <c r="FS1445"/>
      <c r="FT1445"/>
      <c r="FU1445"/>
      <c r="FV1445"/>
      <c r="FW1445"/>
      <c r="FX1445"/>
      <c r="FY1445"/>
      <c r="FZ1445"/>
      <c r="GA1445"/>
      <c r="GB1445"/>
      <c r="GC1445"/>
      <c r="GD1445"/>
      <c r="GE1445"/>
      <c r="GF1445"/>
      <c r="GG1445"/>
      <c r="GH1445"/>
      <c r="GI1445"/>
      <c r="GJ1445"/>
      <c r="GK1445"/>
      <c r="GL1445"/>
      <c r="GM1445"/>
      <c r="GN1445"/>
      <c r="GO1445"/>
      <c r="GP1445"/>
      <c r="GQ1445"/>
      <c r="GR1445"/>
    </row>
    <row r="1446" spans="1:200" x14ac:dyDescent="0.2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c r="AX1446"/>
      <c r="AY1446"/>
      <c r="AZ1446"/>
      <c r="BA1446"/>
      <c r="BB1446"/>
      <c r="BC1446"/>
      <c r="BD1446"/>
      <c r="BE1446"/>
      <c r="BF1446"/>
      <c r="BG1446"/>
      <c r="BH1446"/>
      <c r="BI1446"/>
      <c r="BJ1446"/>
      <c r="BK1446"/>
      <c r="BL1446"/>
      <c r="BM1446"/>
      <c r="BN1446"/>
      <c r="BO1446"/>
      <c r="BP1446"/>
      <c r="BQ1446"/>
      <c r="BR1446"/>
      <c r="BS1446"/>
      <c r="BT1446"/>
      <c r="BU1446"/>
      <c r="BV1446"/>
      <c r="BW1446"/>
      <c r="BX1446"/>
      <c r="BY1446"/>
      <c r="BZ1446"/>
      <c r="CA1446"/>
      <c r="CB1446"/>
      <c r="CC1446"/>
      <c r="CD1446"/>
      <c r="CE1446"/>
      <c r="CF1446"/>
      <c r="CG1446"/>
      <c r="CH1446"/>
      <c r="CI1446"/>
      <c r="CJ1446"/>
      <c r="CK1446"/>
      <c r="CL1446"/>
      <c r="CM1446"/>
      <c r="CN1446"/>
      <c r="CO1446"/>
      <c r="CP1446"/>
      <c r="CQ1446"/>
      <c r="CR1446"/>
      <c r="CS1446"/>
      <c r="CT1446"/>
      <c r="CU1446"/>
      <c r="CV1446"/>
      <c r="CW1446"/>
      <c r="CX1446"/>
      <c r="CY1446"/>
      <c r="CZ1446"/>
      <c r="DA1446"/>
      <c r="DB1446"/>
      <c r="DC1446"/>
      <c r="DD1446"/>
      <c r="DE1446"/>
      <c r="DF1446"/>
      <c r="DG1446"/>
      <c r="DH1446"/>
      <c r="DI1446"/>
      <c r="DJ1446"/>
      <c r="DK1446"/>
      <c r="DL1446"/>
      <c r="DM1446"/>
      <c r="DN1446"/>
      <c r="DO1446"/>
      <c r="DP1446"/>
      <c r="DQ1446"/>
      <c r="DR1446"/>
      <c r="DS1446"/>
      <c r="DT1446"/>
      <c r="DU1446"/>
      <c r="DV1446"/>
      <c r="DW1446"/>
      <c r="DX1446"/>
      <c r="DY1446"/>
      <c r="DZ1446"/>
      <c r="EA1446"/>
      <c r="EB1446"/>
      <c r="EC1446"/>
      <c r="ED1446"/>
      <c r="EE1446"/>
      <c r="EF1446"/>
      <c r="EG1446"/>
      <c r="EH1446"/>
      <c r="EI1446"/>
      <c r="EJ1446"/>
      <c r="EK1446"/>
      <c r="EL1446"/>
      <c r="EM1446"/>
      <c r="EN1446"/>
      <c r="EO1446"/>
      <c r="EP1446"/>
      <c r="EQ1446"/>
      <c r="ER1446"/>
      <c r="ES1446"/>
      <c r="ET1446"/>
      <c r="EU1446"/>
      <c r="EV1446"/>
      <c r="EW1446"/>
      <c r="EX1446"/>
      <c r="EY1446"/>
      <c r="EZ1446"/>
      <c r="FA1446"/>
      <c r="FB1446"/>
      <c r="FC1446"/>
      <c r="FD1446"/>
      <c r="FE1446"/>
      <c r="FF1446"/>
      <c r="FG1446"/>
      <c r="FH1446"/>
      <c r="FI1446"/>
      <c r="FJ1446"/>
      <c r="FK1446"/>
      <c r="FL1446"/>
      <c r="FM1446"/>
      <c r="FN1446"/>
      <c r="FO1446"/>
      <c r="FP1446"/>
      <c r="FQ1446"/>
      <c r="FR1446"/>
      <c r="FS1446"/>
      <c r="FT1446"/>
      <c r="FU1446"/>
      <c r="FV1446"/>
      <c r="FW1446"/>
      <c r="FX1446"/>
      <c r="FY1446"/>
      <c r="FZ1446"/>
      <c r="GA1446"/>
      <c r="GB1446"/>
      <c r="GC1446"/>
      <c r="GD1446"/>
      <c r="GE1446"/>
      <c r="GF1446"/>
      <c r="GG1446"/>
      <c r="GH1446"/>
      <c r="GI1446"/>
      <c r="GJ1446"/>
      <c r="GK1446"/>
      <c r="GL1446"/>
      <c r="GM1446"/>
      <c r="GN1446"/>
      <c r="GO1446"/>
      <c r="GP1446"/>
      <c r="GQ1446"/>
      <c r="GR1446"/>
    </row>
    <row r="1447" spans="1:200" x14ac:dyDescent="0.2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c r="AX1447"/>
      <c r="AY1447"/>
      <c r="AZ1447"/>
      <c r="BA1447"/>
      <c r="BB1447"/>
      <c r="BC1447"/>
      <c r="BD1447"/>
      <c r="BE1447"/>
      <c r="BF1447"/>
      <c r="BG1447"/>
      <c r="BH1447"/>
      <c r="BI1447"/>
      <c r="BJ1447"/>
      <c r="BK1447"/>
      <c r="BL1447"/>
      <c r="BM1447"/>
      <c r="BN1447"/>
      <c r="BO1447"/>
      <c r="BP1447"/>
      <c r="BQ1447"/>
      <c r="BR1447"/>
      <c r="BS1447"/>
      <c r="BT1447"/>
      <c r="BU1447"/>
      <c r="BV1447"/>
      <c r="BW1447"/>
      <c r="BX1447"/>
      <c r="BY1447"/>
      <c r="BZ1447"/>
      <c r="CA1447"/>
      <c r="CB1447"/>
      <c r="CC1447"/>
      <c r="CD1447"/>
      <c r="CE1447"/>
      <c r="CF1447"/>
      <c r="CG1447"/>
      <c r="CH1447"/>
      <c r="CI1447"/>
      <c r="CJ1447"/>
      <c r="CK1447"/>
      <c r="CL1447"/>
      <c r="CM1447"/>
      <c r="CN1447"/>
      <c r="CO1447"/>
      <c r="CP1447"/>
      <c r="CQ1447"/>
      <c r="CR1447"/>
      <c r="CS1447"/>
      <c r="CT1447"/>
      <c r="CU1447"/>
      <c r="CV1447"/>
      <c r="CW1447"/>
      <c r="CX1447"/>
      <c r="CY1447"/>
      <c r="CZ1447"/>
      <c r="DA1447"/>
      <c r="DB1447"/>
      <c r="DC1447"/>
      <c r="DD1447"/>
      <c r="DE1447"/>
      <c r="DF1447"/>
      <c r="DG1447"/>
      <c r="DH1447"/>
      <c r="DI1447"/>
      <c r="DJ1447"/>
      <c r="DK1447"/>
      <c r="DL1447"/>
      <c r="DM1447"/>
      <c r="DN1447"/>
      <c r="DO1447"/>
      <c r="DP1447"/>
      <c r="DQ1447"/>
      <c r="DR1447"/>
      <c r="DS1447"/>
      <c r="DT1447"/>
      <c r="DU1447"/>
      <c r="DV1447"/>
      <c r="DW1447"/>
      <c r="DX1447"/>
      <c r="DY1447"/>
      <c r="DZ1447"/>
      <c r="EA1447"/>
      <c r="EB1447"/>
      <c r="EC1447"/>
      <c r="ED1447"/>
      <c r="EE1447"/>
      <c r="EF1447"/>
      <c r="EG1447"/>
      <c r="EH1447"/>
      <c r="EI1447"/>
      <c r="EJ1447"/>
      <c r="EK1447"/>
      <c r="EL1447"/>
      <c r="EM1447"/>
      <c r="EN1447"/>
      <c r="EO1447"/>
      <c r="EP1447"/>
      <c r="EQ1447"/>
      <c r="ER1447"/>
      <c r="ES1447"/>
      <c r="ET1447"/>
      <c r="EU1447"/>
      <c r="EV1447"/>
      <c r="EW1447"/>
      <c r="EX1447"/>
      <c r="EY1447"/>
      <c r="EZ1447"/>
      <c r="FA1447"/>
      <c r="FB1447"/>
      <c r="FC1447"/>
      <c r="FD1447"/>
      <c r="FE1447"/>
      <c r="FF1447"/>
      <c r="FG1447"/>
      <c r="FH1447"/>
      <c r="FI1447"/>
      <c r="FJ1447"/>
      <c r="FK1447"/>
      <c r="FL1447"/>
      <c r="FM1447"/>
      <c r="FN1447"/>
      <c r="FO1447"/>
      <c r="FP1447"/>
      <c r="FQ1447"/>
      <c r="FR1447"/>
      <c r="FS1447"/>
      <c r="FT1447"/>
      <c r="FU1447"/>
      <c r="FV1447"/>
      <c r="FW1447"/>
      <c r="FX1447"/>
      <c r="FY1447"/>
      <c r="FZ1447"/>
      <c r="GA1447"/>
      <c r="GB1447"/>
      <c r="GC1447"/>
      <c r="GD1447"/>
      <c r="GE1447"/>
      <c r="GF1447"/>
      <c r="GG1447"/>
      <c r="GH1447"/>
      <c r="GI1447"/>
      <c r="GJ1447"/>
      <c r="GK1447"/>
      <c r="GL1447"/>
      <c r="GM1447"/>
      <c r="GN1447"/>
      <c r="GO1447"/>
      <c r="GP1447"/>
      <c r="GQ1447"/>
      <c r="GR1447"/>
    </row>
    <row r="1448" spans="1:200" x14ac:dyDescent="0.2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c r="AX1448"/>
      <c r="AY1448"/>
      <c r="AZ1448"/>
      <c r="BA1448"/>
      <c r="BB1448"/>
      <c r="BC1448"/>
      <c r="BD1448"/>
      <c r="BE1448"/>
      <c r="BF1448"/>
      <c r="BG1448"/>
      <c r="BH1448"/>
      <c r="BI1448"/>
      <c r="BJ1448"/>
      <c r="BK1448"/>
      <c r="BL1448"/>
      <c r="BM1448"/>
      <c r="BN1448"/>
      <c r="BO1448"/>
      <c r="BP1448"/>
      <c r="BQ1448"/>
      <c r="BR1448"/>
      <c r="BS1448"/>
      <c r="BT1448"/>
      <c r="BU1448"/>
      <c r="BV1448"/>
      <c r="BW1448"/>
      <c r="BX1448"/>
      <c r="BY1448"/>
      <c r="BZ1448"/>
      <c r="CA1448"/>
      <c r="CB1448"/>
      <c r="CC1448"/>
      <c r="CD1448"/>
      <c r="CE1448"/>
      <c r="CF1448"/>
      <c r="CG1448"/>
      <c r="CH1448"/>
      <c r="CI1448"/>
      <c r="CJ1448"/>
      <c r="CK1448"/>
      <c r="CL1448"/>
      <c r="CM1448"/>
      <c r="CN1448"/>
      <c r="CO1448"/>
      <c r="CP1448"/>
      <c r="CQ1448"/>
      <c r="CR1448"/>
      <c r="CS1448"/>
      <c r="CT1448"/>
      <c r="CU1448"/>
      <c r="CV1448"/>
      <c r="CW1448"/>
      <c r="CX1448"/>
      <c r="CY1448"/>
      <c r="CZ1448"/>
      <c r="DA1448"/>
      <c r="DB1448"/>
      <c r="DC1448"/>
      <c r="DD1448"/>
      <c r="DE1448"/>
      <c r="DF1448"/>
      <c r="DG1448"/>
      <c r="DH1448"/>
      <c r="DI1448"/>
      <c r="DJ1448"/>
      <c r="DK1448"/>
      <c r="DL1448"/>
      <c r="DM1448"/>
      <c r="DN1448"/>
      <c r="DO1448"/>
      <c r="DP1448"/>
      <c r="DQ1448"/>
      <c r="DR1448"/>
      <c r="DS1448"/>
      <c r="DT1448"/>
      <c r="DU1448"/>
      <c r="DV1448"/>
      <c r="DW1448"/>
      <c r="DX1448"/>
      <c r="DY1448"/>
      <c r="DZ1448"/>
      <c r="EA1448"/>
      <c r="EB1448"/>
      <c r="EC1448"/>
      <c r="ED1448"/>
      <c r="EE1448"/>
      <c r="EF1448"/>
      <c r="EG1448"/>
      <c r="EH1448"/>
      <c r="EI1448"/>
      <c r="EJ1448"/>
      <c r="EK1448"/>
      <c r="EL1448"/>
      <c r="EM1448"/>
      <c r="EN1448"/>
      <c r="EO1448"/>
      <c r="EP1448"/>
      <c r="EQ1448"/>
      <c r="ER1448"/>
      <c r="ES1448"/>
      <c r="ET1448"/>
      <c r="EU1448"/>
      <c r="EV1448"/>
      <c r="EW1448"/>
      <c r="EX1448"/>
      <c r="EY1448"/>
      <c r="EZ1448"/>
      <c r="FA1448"/>
      <c r="FB1448"/>
      <c r="FC1448"/>
      <c r="FD1448"/>
      <c r="FE1448"/>
      <c r="FF1448"/>
      <c r="FG1448"/>
      <c r="FH1448"/>
      <c r="FI1448"/>
      <c r="FJ1448"/>
      <c r="FK1448"/>
      <c r="FL1448"/>
      <c r="FM1448"/>
      <c r="FN1448"/>
      <c r="FO1448"/>
      <c r="FP1448"/>
      <c r="FQ1448"/>
      <c r="FR1448"/>
      <c r="FS1448"/>
      <c r="FT1448"/>
      <c r="FU1448"/>
      <c r="FV1448"/>
      <c r="FW1448"/>
      <c r="FX1448"/>
      <c r="FY1448"/>
      <c r="FZ1448"/>
      <c r="GA1448"/>
      <c r="GB1448"/>
      <c r="GC1448"/>
      <c r="GD1448"/>
      <c r="GE1448"/>
      <c r="GF1448"/>
      <c r="GG1448"/>
      <c r="GH1448"/>
      <c r="GI1448"/>
      <c r="GJ1448"/>
      <c r="GK1448"/>
      <c r="GL1448"/>
      <c r="GM1448"/>
      <c r="GN1448"/>
      <c r="GO1448"/>
      <c r="GP1448"/>
      <c r="GQ1448"/>
      <c r="GR1448"/>
    </row>
    <row r="1449" spans="1:200" x14ac:dyDescent="0.2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c r="AX1449"/>
      <c r="AY1449"/>
      <c r="AZ1449"/>
      <c r="BA1449"/>
      <c r="BB1449"/>
      <c r="BC1449"/>
      <c r="BD1449"/>
      <c r="BE1449"/>
      <c r="BF1449"/>
      <c r="BG1449"/>
      <c r="BH1449"/>
      <c r="BI1449"/>
      <c r="BJ1449"/>
      <c r="BK1449"/>
      <c r="BL1449"/>
      <c r="BM1449"/>
      <c r="BN1449"/>
      <c r="BO1449"/>
      <c r="BP1449"/>
      <c r="BQ1449"/>
      <c r="BR1449"/>
      <c r="BS1449"/>
      <c r="BT1449"/>
      <c r="BU1449"/>
      <c r="BV1449"/>
      <c r="BW1449"/>
      <c r="BX1449"/>
      <c r="BY1449"/>
      <c r="BZ1449"/>
      <c r="CA1449"/>
      <c r="CB1449"/>
      <c r="CC1449"/>
      <c r="CD1449"/>
      <c r="CE1449"/>
      <c r="CF1449"/>
      <c r="CG1449"/>
      <c r="CH1449"/>
      <c r="CI1449"/>
      <c r="CJ1449"/>
      <c r="CK1449"/>
      <c r="CL1449"/>
      <c r="CM1449"/>
      <c r="CN1449"/>
      <c r="CO1449"/>
      <c r="CP1449"/>
      <c r="CQ1449"/>
      <c r="CR1449"/>
      <c r="CS1449"/>
      <c r="CT1449"/>
      <c r="CU1449"/>
      <c r="CV1449"/>
      <c r="CW1449"/>
      <c r="CX1449"/>
      <c r="CY1449"/>
      <c r="CZ1449"/>
      <c r="DA1449"/>
      <c r="DB1449"/>
      <c r="DC1449"/>
      <c r="DD1449"/>
      <c r="DE1449"/>
      <c r="DF1449"/>
      <c r="DG1449"/>
      <c r="DH1449"/>
      <c r="DI1449"/>
      <c r="DJ1449"/>
      <c r="DK1449"/>
      <c r="DL1449"/>
      <c r="DM1449"/>
      <c r="DN1449"/>
      <c r="DO1449"/>
      <c r="DP1449"/>
      <c r="DQ1449"/>
      <c r="DR1449"/>
      <c r="DS1449"/>
      <c r="DT1449"/>
      <c r="DU1449"/>
      <c r="DV1449"/>
      <c r="DW1449"/>
      <c r="DX1449"/>
      <c r="DY1449"/>
      <c r="DZ1449"/>
      <c r="EA1449"/>
      <c r="EB1449"/>
      <c r="EC1449"/>
      <c r="ED1449"/>
      <c r="EE1449"/>
      <c r="EF1449"/>
      <c r="EG1449"/>
      <c r="EH1449"/>
      <c r="EI1449"/>
      <c r="EJ1449"/>
      <c r="EK1449"/>
      <c r="EL1449"/>
      <c r="EM1449"/>
      <c r="EN1449"/>
      <c r="EO1449"/>
      <c r="EP1449"/>
      <c r="EQ1449"/>
      <c r="ER1449"/>
      <c r="ES1449"/>
      <c r="ET1449"/>
      <c r="EU1449"/>
      <c r="EV1449"/>
      <c r="EW1449"/>
      <c r="EX1449"/>
      <c r="EY1449"/>
      <c r="EZ1449"/>
      <c r="FA1449"/>
      <c r="FB1449"/>
      <c r="FC1449"/>
      <c r="FD1449"/>
      <c r="FE1449"/>
      <c r="FF1449"/>
      <c r="FG1449"/>
      <c r="FH1449"/>
      <c r="FI1449"/>
      <c r="FJ1449"/>
      <c r="FK1449"/>
      <c r="FL1449"/>
      <c r="FM1449"/>
      <c r="FN1449"/>
      <c r="FO1449"/>
      <c r="FP1449"/>
      <c r="FQ1449"/>
      <c r="FR1449"/>
      <c r="FS1449"/>
      <c r="FT1449"/>
      <c r="FU1449"/>
      <c r="FV1449"/>
      <c r="FW1449"/>
      <c r="FX1449"/>
      <c r="FY1449"/>
      <c r="FZ1449"/>
      <c r="GA1449"/>
      <c r="GB1449"/>
      <c r="GC1449"/>
      <c r="GD1449"/>
      <c r="GE1449"/>
      <c r="GF1449"/>
      <c r="GG1449"/>
      <c r="GH1449"/>
      <c r="GI1449"/>
      <c r="GJ1449"/>
      <c r="GK1449"/>
      <c r="GL1449"/>
      <c r="GM1449"/>
      <c r="GN1449"/>
      <c r="GO1449"/>
      <c r="GP1449"/>
      <c r="GQ1449"/>
      <c r="GR1449"/>
    </row>
    <row r="1450" spans="1:200" x14ac:dyDescent="0.2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c r="AX1450"/>
      <c r="AY1450"/>
      <c r="AZ1450"/>
      <c r="BA1450"/>
      <c r="BB1450"/>
      <c r="BC1450"/>
      <c r="BD1450"/>
      <c r="BE1450"/>
      <c r="BF1450"/>
      <c r="BG1450"/>
      <c r="BH1450"/>
      <c r="BI1450"/>
      <c r="BJ1450"/>
      <c r="BK1450"/>
      <c r="BL1450"/>
      <c r="BM1450"/>
      <c r="BN1450"/>
      <c r="BO1450"/>
      <c r="BP1450"/>
      <c r="BQ1450"/>
      <c r="BR1450"/>
      <c r="BS1450"/>
      <c r="BT1450"/>
      <c r="BU1450"/>
      <c r="BV1450"/>
      <c r="BW1450"/>
      <c r="BX1450"/>
      <c r="BY1450"/>
      <c r="BZ1450"/>
      <c r="CA1450"/>
      <c r="CB1450"/>
      <c r="CC1450"/>
      <c r="CD1450"/>
      <c r="CE1450"/>
      <c r="CF1450"/>
      <c r="CG1450"/>
      <c r="CH1450"/>
      <c r="CI1450"/>
      <c r="CJ1450"/>
      <c r="CK1450"/>
      <c r="CL1450"/>
      <c r="CM1450"/>
      <c r="CN1450"/>
      <c r="CO1450"/>
      <c r="CP1450"/>
      <c r="CQ1450"/>
      <c r="CR1450"/>
      <c r="CS1450"/>
      <c r="CT1450"/>
      <c r="CU1450"/>
      <c r="CV1450"/>
      <c r="CW1450"/>
      <c r="CX1450"/>
      <c r="CY1450"/>
      <c r="CZ1450"/>
      <c r="DA1450"/>
      <c r="DB1450"/>
      <c r="DC1450"/>
      <c r="DD1450"/>
      <c r="DE1450"/>
      <c r="DF1450"/>
      <c r="DG1450"/>
      <c r="DH1450"/>
      <c r="DI1450"/>
      <c r="DJ1450"/>
      <c r="DK1450"/>
      <c r="DL1450"/>
      <c r="DM1450"/>
      <c r="DN1450"/>
      <c r="DO1450"/>
      <c r="DP1450"/>
      <c r="DQ1450"/>
      <c r="DR1450"/>
      <c r="DS1450"/>
      <c r="DT1450"/>
      <c r="DU1450"/>
      <c r="DV1450"/>
      <c r="DW1450"/>
      <c r="DX1450"/>
      <c r="DY1450"/>
      <c r="DZ1450"/>
      <c r="EA1450"/>
      <c r="EB1450"/>
      <c r="EC1450"/>
      <c r="ED1450"/>
      <c r="EE1450"/>
      <c r="EF1450"/>
      <c r="EG1450"/>
      <c r="EH1450"/>
      <c r="EI1450"/>
      <c r="EJ1450"/>
      <c r="EK1450"/>
      <c r="EL1450"/>
      <c r="EM1450"/>
      <c r="EN1450"/>
      <c r="EO1450"/>
      <c r="EP1450"/>
      <c r="EQ1450"/>
      <c r="ER1450"/>
      <c r="ES1450"/>
      <c r="ET1450"/>
      <c r="EU1450"/>
      <c r="EV1450"/>
      <c r="EW1450"/>
      <c r="EX1450"/>
      <c r="EY1450"/>
      <c r="EZ1450"/>
      <c r="FA1450"/>
      <c r="FB1450"/>
      <c r="FC1450"/>
      <c r="FD1450"/>
      <c r="FE1450"/>
      <c r="FF1450"/>
      <c r="FG1450"/>
      <c r="FH1450"/>
      <c r="FI1450"/>
      <c r="FJ1450"/>
      <c r="FK1450"/>
      <c r="FL1450"/>
      <c r="FM1450"/>
      <c r="FN1450"/>
      <c r="FO1450"/>
      <c r="FP1450"/>
      <c r="FQ1450"/>
      <c r="FR1450"/>
      <c r="FS1450"/>
      <c r="FT1450"/>
      <c r="FU1450"/>
      <c r="FV1450"/>
      <c r="FW1450"/>
      <c r="FX1450"/>
      <c r="FY1450"/>
      <c r="FZ1450"/>
      <c r="GA1450"/>
      <c r="GB1450"/>
      <c r="GC1450"/>
      <c r="GD1450"/>
      <c r="GE1450"/>
      <c r="GF1450"/>
      <c r="GG1450"/>
      <c r="GH1450"/>
      <c r="GI1450"/>
      <c r="GJ1450"/>
      <c r="GK1450"/>
      <c r="GL1450"/>
      <c r="GM1450"/>
      <c r="GN1450"/>
      <c r="GO1450"/>
      <c r="GP1450"/>
      <c r="GQ1450"/>
      <c r="GR1450"/>
    </row>
    <row r="1451" spans="1:200" x14ac:dyDescent="0.2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c r="AX1451"/>
      <c r="AY1451"/>
      <c r="AZ1451"/>
      <c r="BA1451"/>
      <c r="BB1451"/>
      <c r="BC1451"/>
      <c r="BD1451"/>
      <c r="BE1451"/>
      <c r="BF1451"/>
      <c r="BG1451"/>
      <c r="BH1451"/>
      <c r="BI1451"/>
      <c r="BJ1451"/>
      <c r="BK1451"/>
      <c r="BL1451"/>
      <c r="BM1451"/>
      <c r="BN1451"/>
      <c r="BO1451"/>
      <c r="BP1451"/>
      <c r="BQ1451"/>
      <c r="BR1451"/>
      <c r="BS1451"/>
      <c r="BT1451"/>
      <c r="BU1451"/>
      <c r="BV1451"/>
      <c r="BW1451"/>
      <c r="BX1451"/>
      <c r="BY1451"/>
      <c r="BZ1451"/>
      <c r="CA1451"/>
      <c r="CB1451"/>
      <c r="CC1451"/>
      <c r="CD1451"/>
      <c r="CE1451"/>
      <c r="CF1451"/>
      <c r="CG1451"/>
      <c r="CH1451"/>
      <c r="CI1451"/>
      <c r="CJ1451"/>
      <c r="CK1451"/>
      <c r="CL1451"/>
      <c r="CM1451"/>
      <c r="CN1451"/>
      <c r="CO1451"/>
      <c r="CP1451"/>
      <c r="CQ1451"/>
      <c r="CR1451"/>
      <c r="CS1451"/>
      <c r="CT1451"/>
      <c r="CU1451"/>
      <c r="CV1451"/>
      <c r="CW1451"/>
      <c r="CX1451"/>
      <c r="CY1451"/>
      <c r="CZ1451"/>
      <c r="DA1451"/>
      <c r="DB1451"/>
      <c r="DC1451"/>
      <c r="DD1451"/>
      <c r="DE1451"/>
      <c r="DF1451"/>
      <c r="DG1451"/>
      <c r="DH1451"/>
      <c r="DI1451"/>
      <c r="DJ1451"/>
      <c r="DK1451"/>
      <c r="DL1451"/>
      <c r="DM1451"/>
      <c r="DN1451"/>
      <c r="DO1451"/>
      <c r="DP1451"/>
      <c r="DQ1451"/>
      <c r="DR1451"/>
      <c r="DS1451"/>
      <c r="DT1451"/>
      <c r="DU1451"/>
      <c r="DV1451"/>
      <c r="DW1451"/>
      <c r="DX1451"/>
      <c r="DY1451"/>
      <c r="DZ1451"/>
      <c r="EA1451"/>
      <c r="EB1451"/>
      <c r="EC1451"/>
      <c r="ED1451"/>
      <c r="EE1451"/>
      <c r="EF1451"/>
      <c r="EG1451"/>
      <c r="EH1451"/>
      <c r="EI1451"/>
      <c r="EJ1451"/>
      <c r="EK1451"/>
      <c r="EL1451"/>
      <c r="EM1451"/>
      <c r="EN1451"/>
      <c r="EO1451"/>
      <c r="EP1451"/>
      <c r="EQ1451"/>
      <c r="ER1451"/>
      <c r="ES1451"/>
      <c r="ET1451"/>
      <c r="EU1451"/>
      <c r="EV1451"/>
      <c r="EW1451"/>
      <c r="EX1451"/>
      <c r="EY1451"/>
      <c r="EZ1451"/>
      <c r="FA1451"/>
      <c r="FB1451"/>
      <c r="FC1451"/>
      <c r="FD1451"/>
      <c r="FE1451"/>
      <c r="FF1451"/>
      <c r="FG1451"/>
      <c r="FH1451"/>
      <c r="FI1451"/>
      <c r="FJ1451"/>
      <c r="FK1451"/>
      <c r="FL1451"/>
      <c r="FM1451"/>
      <c r="FN1451"/>
      <c r="FO1451"/>
      <c r="FP1451"/>
      <c r="FQ1451"/>
      <c r="FR1451"/>
      <c r="FS1451"/>
      <c r="FT1451"/>
      <c r="FU1451"/>
      <c r="FV1451"/>
      <c r="FW1451"/>
      <c r="FX1451"/>
      <c r="FY1451"/>
      <c r="FZ1451"/>
      <c r="GA1451"/>
      <c r="GB1451"/>
      <c r="GC1451"/>
      <c r="GD1451"/>
      <c r="GE1451"/>
      <c r="GF1451"/>
      <c r="GG1451"/>
      <c r="GH1451"/>
      <c r="GI1451"/>
      <c r="GJ1451"/>
      <c r="GK1451"/>
      <c r="GL1451"/>
      <c r="GM1451"/>
      <c r="GN1451"/>
      <c r="GO1451"/>
      <c r="GP1451"/>
      <c r="GQ1451"/>
      <c r="GR1451"/>
    </row>
    <row r="1452" spans="1:200" x14ac:dyDescent="0.2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c r="AX1452"/>
      <c r="AY1452"/>
      <c r="AZ1452"/>
      <c r="BA1452"/>
      <c r="BB1452"/>
      <c r="BC1452"/>
      <c r="BD1452"/>
      <c r="BE1452"/>
      <c r="BF1452"/>
      <c r="BG1452"/>
      <c r="BH1452"/>
      <c r="BI1452"/>
      <c r="BJ1452"/>
      <c r="BK1452"/>
      <c r="BL1452"/>
      <c r="BM1452"/>
      <c r="BN1452"/>
      <c r="BO1452"/>
      <c r="BP1452"/>
      <c r="BQ1452"/>
      <c r="BR1452"/>
      <c r="BS1452"/>
      <c r="BT1452"/>
      <c r="BU1452"/>
      <c r="BV1452"/>
      <c r="BW1452"/>
      <c r="BX1452"/>
      <c r="BY1452"/>
      <c r="BZ1452"/>
      <c r="CA1452"/>
      <c r="CB1452"/>
      <c r="CC1452"/>
      <c r="CD1452"/>
      <c r="CE1452"/>
      <c r="CF1452"/>
      <c r="CG1452"/>
      <c r="CH1452"/>
      <c r="CI1452"/>
      <c r="CJ1452"/>
      <c r="CK1452"/>
      <c r="CL1452"/>
      <c r="CM1452"/>
      <c r="CN1452"/>
      <c r="CO1452"/>
      <c r="CP1452"/>
      <c r="CQ1452"/>
      <c r="CR1452"/>
      <c r="CS1452"/>
      <c r="CT1452"/>
      <c r="CU1452"/>
      <c r="CV1452"/>
      <c r="CW1452"/>
      <c r="CX1452"/>
      <c r="CY1452"/>
      <c r="CZ1452"/>
      <c r="DA1452"/>
      <c r="DB1452"/>
      <c r="DC1452"/>
      <c r="DD1452"/>
      <c r="DE1452"/>
      <c r="DF1452"/>
      <c r="DG1452"/>
      <c r="DH1452"/>
      <c r="DI1452"/>
      <c r="DJ1452"/>
      <c r="DK1452"/>
      <c r="DL1452"/>
      <c r="DM1452"/>
      <c r="DN1452"/>
      <c r="DO1452"/>
      <c r="DP1452"/>
      <c r="DQ1452"/>
      <c r="DR1452"/>
      <c r="DS1452"/>
      <c r="DT1452"/>
      <c r="DU1452"/>
      <c r="DV1452"/>
      <c r="DW1452"/>
      <c r="DX1452"/>
      <c r="DY1452"/>
      <c r="DZ1452"/>
      <c r="EA1452"/>
      <c r="EB1452"/>
      <c r="EC1452"/>
      <c r="ED1452"/>
      <c r="EE1452"/>
      <c r="EF1452"/>
      <c r="EG1452"/>
      <c r="EH1452"/>
      <c r="EI1452"/>
      <c r="EJ1452"/>
      <c r="EK1452"/>
      <c r="EL1452"/>
      <c r="EM1452"/>
      <c r="EN1452"/>
      <c r="EO1452"/>
      <c r="EP1452"/>
      <c r="EQ1452"/>
      <c r="ER1452"/>
      <c r="ES1452"/>
      <c r="ET1452"/>
      <c r="EU1452"/>
      <c r="EV1452"/>
      <c r="EW1452"/>
      <c r="EX1452"/>
      <c r="EY1452"/>
      <c r="EZ1452"/>
      <c r="FA1452"/>
      <c r="FB1452"/>
      <c r="FC1452"/>
      <c r="FD1452"/>
      <c r="FE1452"/>
      <c r="FF1452"/>
      <c r="FG1452"/>
      <c r="FH1452"/>
      <c r="FI1452"/>
      <c r="FJ1452"/>
      <c r="FK1452"/>
      <c r="FL1452"/>
      <c r="FM1452"/>
      <c r="FN1452"/>
      <c r="FO1452"/>
      <c r="FP1452"/>
      <c r="FQ1452"/>
      <c r="FR1452"/>
      <c r="FS1452"/>
      <c r="FT1452"/>
      <c r="FU1452"/>
      <c r="FV1452"/>
      <c r="FW1452"/>
      <c r="FX1452"/>
      <c r="FY1452"/>
      <c r="FZ1452"/>
      <c r="GA1452"/>
      <c r="GB1452"/>
      <c r="GC1452"/>
      <c r="GD1452"/>
      <c r="GE1452"/>
      <c r="GF1452"/>
      <c r="GG1452"/>
      <c r="GH1452"/>
      <c r="GI1452"/>
      <c r="GJ1452"/>
      <c r="GK1452"/>
      <c r="GL1452"/>
      <c r="GM1452"/>
      <c r="GN1452"/>
      <c r="GO1452"/>
      <c r="GP1452"/>
      <c r="GQ1452"/>
      <c r="GR1452"/>
    </row>
    <row r="1453" spans="1:200" x14ac:dyDescent="0.2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c r="AX1453"/>
      <c r="AY1453"/>
      <c r="AZ1453"/>
      <c r="BA1453"/>
      <c r="BB1453"/>
      <c r="BC1453"/>
      <c r="BD1453"/>
      <c r="BE1453"/>
      <c r="BF1453"/>
      <c r="BG1453"/>
      <c r="BH1453"/>
      <c r="BI1453"/>
      <c r="BJ1453"/>
      <c r="BK1453"/>
      <c r="BL1453"/>
      <c r="BM1453"/>
      <c r="BN1453"/>
      <c r="BO1453"/>
      <c r="BP1453"/>
      <c r="BQ1453"/>
      <c r="BR1453"/>
      <c r="BS1453"/>
      <c r="BT1453"/>
      <c r="BU1453"/>
      <c r="BV1453"/>
      <c r="BW1453"/>
      <c r="BX1453"/>
      <c r="BY1453"/>
      <c r="BZ1453"/>
      <c r="CA1453"/>
      <c r="CB1453"/>
      <c r="CC1453"/>
      <c r="CD1453"/>
      <c r="CE1453"/>
      <c r="CF1453"/>
      <c r="CG1453"/>
      <c r="CH1453"/>
      <c r="CI1453"/>
      <c r="CJ1453"/>
      <c r="CK1453"/>
      <c r="CL1453"/>
      <c r="CM1453"/>
      <c r="CN1453"/>
      <c r="CO1453"/>
      <c r="CP1453"/>
      <c r="CQ1453"/>
      <c r="CR1453"/>
      <c r="CS1453"/>
      <c r="CT1453"/>
      <c r="CU1453"/>
      <c r="CV1453"/>
      <c r="CW1453"/>
      <c r="CX1453"/>
      <c r="CY1453"/>
      <c r="CZ1453"/>
      <c r="DA1453"/>
      <c r="DB1453"/>
      <c r="DC1453"/>
      <c r="DD1453"/>
      <c r="DE1453"/>
      <c r="DF1453"/>
      <c r="DG1453"/>
      <c r="DH1453"/>
      <c r="DI1453"/>
      <c r="DJ1453"/>
      <c r="DK1453"/>
      <c r="DL1453"/>
      <c r="DM1453"/>
      <c r="DN1453"/>
      <c r="DO1453"/>
      <c r="DP1453"/>
      <c r="DQ1453"/>
      <c r="DR1453"/>
      <c r="DS1453"/>
      <c r="DT1453"/>
      <c r="DU1453"/>
      <c r="DV1453"/>
      <c r="DW1453"/>
      <c r="DX1453"/>
      <c r="DY1453"/>
      <c r="DZ1453"/>
      <c r="EA1453"/>
      <c r="EB1453"/>
      <c r="EC1453"/>
      <c r="ED1453"/>
      <c r="EE1453"/>
      <c r="EF1453"/>
      <c r="EG1453"/>
      <c r="EH1453"/>
      <c r="EI1453"/>
      <c r="EJ1453"/>
      <c r="EK1453"/>
      <c r="EL1453"/>
      <c r="EM1453"/>
      <c r="EN1453"/>
      <c r="EO1453"/>
      <c r="EP1453"/>
      <c r="EQ1453"/>
      <c r="ER1453"/>
      <c r="ES1453"/>
      <c r="ET1453"/>
      <c r="EU1453"/>
      <c r="EV1453"/>
      <c r="EW1453"/>
      <c r="EX1453"/>
      <c r="EY1453"/>
      <c r="EZ1453"/>
      <c r="FA1453"/>
      <c r="FB1453"/>
      <c r="FC1453"/>
      <c r="FD1453"/>
      <c r="FE1453"/>
      <c r="FF1453"/>
      <c r="FG1453"/>
      <c r="FH1453"/>
      <c r="FI1453"/>
      <c r="FJ1453"/>
      <c r="FK1453"/>
      <c r="FL1453"/>
      <c r="FM1453"/>
      <c r="FN1453"/>
      <c r="FO1453"/>
      <c r="FP1453"/>
      <c r="FQ1453"/>
      <c r="FR1453"/>
      <c r="FS1453"/>
      <c r="FT1453"/>
      <c r="FU1453"/>
      <c r="FV1453"/>
      <c r="FW1453"/>
      <c r="FX1453"/>
      <c r="FY1453"/>
      <c r="FZ1453"/>
      <c r="GA1453"/>
      <c r="GB1453"/>
      <c r="GC1453"/>
      <c r="GD1453"/>
      <c r="GE1453"/>
      <c r="GF1453"/>
      <c r="GG1453"/>
      <c r="GH1453"/>
      <c r="GI1453"/>
      <c r="GJ1453"/>
      <c r="GK1453"/>
      <c r="GL1453"/>
      <c r="GM1453"/>
      <c r="GN1453"/>
      <c r="GO1453"/>
      <c r="GP1453"/>
      <c r="GQ1453"/>
      <c r="GR1453"/>
    </row>
    <row r="1454" spans="1:200" x14ac:dyDescent="0.2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c r="AX1454"/>
      <c r="AY1454"/>
      <c r="AZ1454"/>
      <c r="BA1454"/>
      <c r="BB1454"/>
      <c r="BC1454"/>
      <c r="BD1454"/>
      <c r="BE1454"/>
      <c r="BF1454"/>
      <c r="BG1454"/>
      <c r="BH1454"/>
      <c r="BI1454"/>
      <c r="BJ1454"/>
      <c r="BK1454"/>
      <c r="BL1454"/>
      <c r="BM1454"/>
      <c r="BN1454"/>
      <c r="BO1454"/>
      <c r="BP1454"/>
      <c r="BQ1454"/>
      <c r="BR1454"/>
      <c r="BS1454"/>
      <c r="BT1454"/>
      <c r="BU1454"/>
      <c r="BV1454"/>
      <c r="BW1454"/>
      <c r="BX1454"/>
      <c r="BY1454"/>
      <c r="BZ1454"/>
      <c r="CA1454"/>
      <c r="CB1454"/>
      <c r="CC1454"/>
      <c r="CD1454"/>
      <c r="CE1454"/>
      <c r="CF1454"/>
      <c r="CG1454"/>
      <c r="CH1454"/>
      <c r="CI1454"/>
      <c r="CJ1454"/>
      <c r="CK1454"/>
      <c r="CL1454"/>
      <c r="CM1454"/>
      <c r="CN1454"/>
      <c r="CO1454"/>
      <c r="CP1454"/>
      <c r="CQ1454"/>
      <c r="CR1454"/>
      <c r="CS1454"/>
      <c r="CT1454"/>
      <c r="CU1454"/>
      <c r="CV1454"/>
      <c r="CW1454"/>
      <c r="CX1454"/>
      <c r="CY1454"/>
      <c r="CZ1454"/>
      <c r="DA1454"/>
      <c r="DB1454"/>
      <c r="DC1454"/>
      <c r="DD1454"/>
      <c r="DE1454"/>
      <c r="DF1454"/>
      <c r="DG1454"/>
      <c r="DH1454"/>
      <c r="DI1454"/>
      <c r="DJ1454"/>
      <c r="DK1454"/>
      <c r="DL1454"/>
      <c r="DM1454"/>
      <c r="DN1454"/>
      <c r="DO1454"/>
      <c r="DP1454"/>
      <c r="DQ1454"/>
      <c r="DR1454"/>
      <c r="DS1454"/>
      <c r="DT1454"/>
      <c r="DU1454"/>
      <c r="DV1454"/>
      <c r="DW1454"/>
      <c r="DX1454"/>
      <c r="DY1454"/>
      <c r="DZ1454"/>
      <c r="EA1454"/>
      <c r="EB1454"/>
      <c r="EC1454"/>
      <c r="ED1454"/>
      <c r="EE1454"/>
      <c r="EF1454"/>
      <c r="EG1454"/>
      <c r="EH1454"/>
      <c r="EI1454"/>
      <c r="EJ1454"/>
      <c r="EK1454"/>
      <c r="EL1454"/>
      <c r="EM1454"/>
      <c r="EN1454"/>
      <c r="EO1454"/>
      <c r="EP1454"/>
      <c r="EQ1454"/>
      <c r="ER1454"/>
      <c r="ES1454"/>
      <c r="ET1454"/>
      <c r="EU1454"/>
      <c r="EV1454"/>
      <c r="EW1454"/>
      <c r="EX1454"/>
      <c r="EY1454"/>
      <c r="EZ1454"/>
      <c r="FA1454"/>
      <c r="FB1454"/>
      <c r="FC1454"/>
      <c r="FD1454"/>
      <c r="FE1454"/>
      <c r="FF1454"/>
      <c r="FG1454"/>
      <c r="FH1454"/>
      <c r="FI1454"/>
      <c r="FJ1454"/>
      <c r="FK1454"/>
      <c r="FL1454"/>
      <c r="FM1454"/>
      <c r="FN1454"/>
      <c r="FO1454"/>
      <c r="FP1454"/>
      <c r="FQ1454"/>
      <c r="FR1454"/>
      <c r="FS1454"/>
      <c r="FT1454"/>
      <c r="FU1454"/>
      <c r="FV1454"/>
      <c r="FW1454"/>
      <c r="FX1454"/>
      <c r="FY1454"/>
      <c r="FZ1454"/>
      <c r="GA1454"/>
      <c r="GB1454"/>
      <c r="GC1454"/>
      <c r="GD1454"/>
      <c r="GE1454"/>
      <c r="GF1454"/>
      <c r="GG1454"/>
      <c r="GH1454"/>
      <c r="GI1454"/>
      <c r="GJ1454"/>
      <c r="GK1454"/>
      <c r="GL1454"/>
      <c r="GM1454"/>
      <c r="GN1454"/>
      <c r="GO1454"/>
      <c r="GP1454"/>
      <c r="GQ1454"/>
      <c r="GR1454"/>
    </row>
    <row r="1455" spans="1:200" x14ac:dyDescent="0.2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c r="AX1455"/>
      <c r="AY1455"/>
      <c r="AZ1455"/>
      <c r="BA1455"/>
      <c r="BB1455"/>
      <c r="BC1455"/>
      <c r="BD1455"/>
      <c r="BE1455"/>
      <c r="BF1455"/>
      <c r="BG1455"/>
      <c r="BH1455"/>
      <c r="BI1455"/>
      <c r="BJ1455"/>
      <c r="BK1455"/>
      <c r="BL1455"/>
      <c r="BM1455"/>
      <c r="BN1455"/>
      <c r="BO1455"/>
      <c r="BP1455"/>
      <c r="BQ1455"/>
      <c r="BR1455"/>
      <c r="BS1455"/>
      <c r="BT1455"/>
      <c r="BU1455"/>
      <c r="BV1455"/>
      <c r="BW1455"/>
      <c r="BX1455"/>
      <c r="BY1455"/>
      <c r="BZ1455"/>
      <c r="CA1455"/>
      <c r="CB1455"/>
      <c r="CC1455"/>
      <c r="CD1455"/>
      <c r="CE1455"/>
      <c r="CF1455"/>
      <c r="CG1455"/>
      <c r="CH1455"/>
      <c r="CI1455"/>
      <c r="CJ1455"/>
      <c r="CK1455"/>
      <c r="CL1455"/>
      <c r="CM1455"/>
      <c r="CN1455"/>
      <c r="CO1455"/>
      <c r="CP1455"/>
      <c r="CQ1455"/>
      <c r="CR1455"/>
      <c r="CS1455"/>
      <c r="CT1455"/>
      <c r="CU1455"/>
      <c r="CV1455"/>
      <c r="CW1455"/>
      <c r="CX1455"/>
      <c r="CY1455"/>
      <c r="CZ1455"/>
      <c r="DA1455"/>
      <c r="DB1455"/>
      <c r="DC1455"/>
      <c r="DD1455"/>
      <c r="DE1455"/>
      <c r="DF1455"/>
      <c r="DG1455"/>
      <c r="DH1455"/>
      <c r="DI1455"/>
      <c r="DJ1455"/>
      <c r="DK1455"/>
      <c r="DL1455"/>
      <c r="DM1455"/>
      <c r="DN1455"/>
      <c r="DO1455"/>
      <c r="DP1455"/>
      <c r="DQ1455"/>
      <c r="DR1455"/>
      <c r="DS1455"/>
      <c r="DT1455"/>
      <c r="DU1455"/>
      <c r="DV1455"/>
      <c r="DW1455"/>
      <c r="DX1455"/>
      <c r="DY1455"/>
      <c r="DZ1455"/>
      <c r="EA1455"/>
      <c r="EB1455"/>
      <c r="EC1455"/>
      <c r="ED1455"/>
      <c r="EE1455"/>
      <c r="EF1455"/>
      <c r="EG1455"/>
      <c r="EH1455"/>
      <c r="EI1455"/>
      <c r="EJ1455"/>
      <c r="EK1455"/>
      <c r="EL1455"/>
      <c r="EM1455"/>
      <c r="EN1455"/>
      <c r="EO1455"/>
      <c r="EP1455"/>
      <c r="EQ1455"/>
      <c r="ER1455"/>
      <c r="ES1455"/>
      <c r="ET1455"/>
      <c r="EU1455"/>
      <c r="EV1455"/>
      <c r="EW1455"/>
      <c r="EX1455"/>
      <c r="EY1455"/>
      <c r="EZ1455"/>
      <c r="FA1455"/>
      <c r="FB1455"/>
      <c r="FC1455"/>
      <c r="FD1455"/>
      <c r="FE1455"/>
      <c r="FF1455"/>
      <c r="FG1455"/>
      <c r="FH1455"/>
      <c r="FI1455"/>
      <c r="FJ1455"/>
      <c r="FK1455"/>
      <c r="FL1455"/>
      <c r="FM1455"/>
      <c r="FN1455"/>
      <c r="FO1455"/>
      <c r="FP1455"/>
      <c r="FQ1455"/>
      <c r="FR1455"/>
      <c r="FS1455"/>
      <c r="FT1455"/>
      <c r="FU1455"/>
      <c r="FV1455"/>
      <c r="FW1455"/>
      <c r="FX1455"/>
      <c r="FY1455"/>
      <c r="FZ1455"/>
      <c r="GA1455"/>
      <c r="GB1455"/>
      <c r="GC1455"/>
      <c r="GD1455"/>
      <c r="GE1455"/>
      <c r="GF1455"/>
      <c r="GG1455"/>
      <c r="GH1455"/>
      <c r="GI1455"/>
      <c r="GJ1455"/>
      <c r="GK1455"/>
      <c r="GL1455"/>
      <c r="GM1455"/>
      <c r="GN1455"/>
      <c r="GO1455"/>
      <c r="GP1455"/>
      <c r="GQ1455"/>
      <c r="GR1455"/>
    </row>
    <row r="1456" spans="1:200" x14ac:dyDescent="0.2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c r="AW1456"/>
      <c r="AX1456"/>
      <c r="AY1456"/>
      <c r="AZ1456"/>
      <c r="BA1456"/>
      <c r="BB1456"/>
      <c r="BC1456"/>
      <c r="BD1456"/>
      <c r="BE1456"/>
      <c r="BF1456"/>
      <c r="BG1456"/>
      <c r="BH1456"/>
      <c r="BI1456"/>
      <c r="BJ1456"/>
      <c r="BK1456"/>
      <c r="BL1456"/>
      <c r="BM1456"/>
      <c r="BN1456"/>
      <c r="BO1456"/>
      <c r="BP1456"/>
      <c r="BQ1456"/>
      <c r="BR1456"/>
      <c r="BS1456"/>
      <c r="BT1456"/>
      <c r="BU1456"/>
      <c r="BV1456"/>
      <c r="BW1456"/>
      <c r="BX1456"/>
      <c r="BY1456"/>
      <c r="BZ1456"/>
      <c r="CA1456"/>
      <c r="CB1456"/>
      <c r="CC1456"/>
      <c r="CD1456"/>
      <c r="CE1456"/>
      <c r="CF1456"/>
      <c r="CG1456"/>
      <c r="CH1456"/>
      <c r="CI1456"/>
      <c r="CJ1456"/>
      <c r="CK1456"/>
      <c r="CL1456"/>
      <c r="CM1456"/>
      <c r="CN1456"/>
      <c r="CO1456"/>
      <c r="CP1456"/>
      <c r="CQ1456"/>
      <c r="CR1456"/>
      <c r="CS1456"/>
      <c r="CT1456"/>
      <c r="CU1456"/>
      <c r="CV1456"/>
      <c r="CW1456"/>
      <c r="CX1456"/>
      <c r="CY1456"/>
      <c r="CZ1456"/>
      <c r="DA1456"/>
      <c r="DB1456"/>
      <c r="DC1456"/>
      <c r="DD1456"/>
      <c r="DE1456"/>
      <c r="DF1456"/>
      <c r="DG1456"/>
      <c r="DH1456"/>
      <c r="DI1456"/>
      <c r="DJ1456"/>
      <c r="DK1456"/>
      <c r="DL1456"/>
      <c r="DM1456"/>
      <c r="DN1456"/>
      <c r="DO1456"/>
      <c r="DP1456"/>
      <c r="DQ1456"/>
      <c r="DR1456"/>
      <c r="DS1456"/>
      <c r="DT1456"/>
      <c r="DU1456"/>
      <c r="DV1456"/>
      <c r="DW1456"/>
      <c r="DX1456"/>
      <c r="DY1456"/>
      <c r="DZ1456"/>
      <c r="EA1456"/>
      <c r="EB1456"/>
      <c r="EC1456"/>
      <c r="ED1456"/>
      <c r="EE1456"/>
      <c r="EF1456"/>
      <c r="EG1456"/>
      <c r="EH1456"/>
      <c r="EI1456"/>
      <c r="EJ1456"/>
      <c r="EK1456"/>
      <c r="EL1456"/>
      <c r="EM1456"/>
      <c r="EN1456"/>
      <c r="EO1456"/>
      <c r="EP1456"/>
      <c r="EQ1456"/>
      <c r="ER1456"/>
      <c r="ES1456"/>
      <c r="ET1456"/>
      <c r="EU1456"/>
      <c r="EV1456"/>
      <c r="EW1456"/>
      <c r="EX1456"/>
      <c r="EY1456"/>
      <c r="EZ1456"/>
      <c r="FA1456"/>
      <c r="FB1456"/>
      <c r="FC1456"/>
      <c r="FD1456"/>
      <c r="FE1456"/>
      <c r="FF1456"/>
      <c r="FG1456"/>
      <c r="FH1456"/>
      <c r="FI1456"/>
      <c r="FJ1456"/>
      <c r="FK1456"/>
      <c r="FL1456"/>
      <c r="FM1456"/>
      <c r="FN1456"/>
      <c r="FO1456"/>
      <c r="FP1456"/>
      <c r="FQ1456"/>
      <c r="FR1456"/>
      <c r="FS1456"/>
      <c r="FT1456"/>
      <c r="FU1456"/>
      <c r="FV1456"/>
      <c r="FW1456"/>
      <c r="FX1456"/>
      <c r="FY1456"/>
      <c r="FZ1456"/>
      <c r="GA1456"/>
      <c r="GB1456"/>
      <c r="GC1456"/>
      <c r="GD1456"/>
      <c r="GE1456"/>
      <c r="GF1456"/>
      <c r="GG1456"/>
      <c r="GH1456"/>
      <c r="GI1456"/>
      <c r="GJ1456"/>
      <c r="GK1456"/>
      <c r="GL1456"/>
      <c r="GM1456"/>
      <c r="GN1456"/>
      <c r="GO1456"/>
      <c r="GP1456"/>
      <c r="GQ1456"/>
      <c r="GR1456"/>
    </row>
    <row r="1457" spans="1:200" x14ac:dyDescent="0.2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c r="AW1457"/>
      <c r="AX1457"/>
      <c r="AY1457"/>
      <c r="AZ1457"/>
      <c r="BA1457"/>
      <c r="BB1457"/>
      <c r="BC1457"/>
      <c r="BD1457"/>
      <c r="BE1457"/>
      <c r="BF1457"/>
      <c r="BG1457"/>
      <c r="BH1457"/>
      <c r="BI1457"/>
      <c r="BJ1457"/>
      <c r="BK1457"/>
      <c r="BL1457"/>
      <c r="BM1457"/>
      <c r="BN1457"/>
      <c r="BO1457"/>
      <c r="BP1457"/>
      <c r="BQ1457"/>
      <c r="BR1457"/>
      <c r="BS1457"/>
      <c r="BT1457"/>
      <c r="BU1457"/>
      <c r="BV1457"/>
      <c r="BW1457"/>
      <c r="BX1457"/>
      <c r="BY1457"/>
      <c r="BZ1457"/>
      <c r="CA1457"/>
      <c r="CB1457"/>
      <c r="CC1457"/>
      <c r="CD1457"/>
      <c r="CE1457"/>
      <c r="CF1457"/>
      <c r="CG1457"/>
      <c r="CH1457"/>
      <c r="CI1457"/>
      <c r="CJ1457"/>
      <c r="CK1457"/>
      <c r="CL1457"/>
      <c r="CM1457"/>
      <c r="CN1457"/>
      <c r="CO1457"/>
      <c r="CP1457"/>
      <c r="CQ1457"/>
      <c r="CR1457"/>
      <c r="CS1457"/>
      <c r="CT1457"/>
      <c r="CU1457"/>
      <c r="CV1457"/>
      <c r="CW1457"/>
      <c r="CX1457"/>
      <c r="CY1457"/>
      <c r="CZ1457"/>
      <c r="DA1457"/>
      <c r="DB1457"/>
      <c r="DC1457"/>
      <c r="DD1457"/>
      <c r="DE1457"/>
      <c r="DF1457"/>
      <c r="DG1457"/>
      <c r="DH1457"/>
      <c r="DI1457"/>
      <c r="DJ1457"/>
      <c r="DK1457"/>
      <c r="DL1457"/>
      <c r="DM1457"/>
      <c r="DN1457"/>
      <c r="DO1457"/>
      <c r="DP1457"/>
      <c r="DQ1457"/>
      <c r="DR1457"/>
      <c r="DS1457"/>
      <c r="DT1457"/>
      <c r="DU1457"/>
      <c r="DV1457"/>
      <c r="DW1457"/>
      <c r="DX1457"/>
      <c r="DY1457"/>
      <c r="DZ1457"/>
      <c r="EA1457"/>
      <c r="EB1457"/>
      <c r="EC1457"/>
      <c r="ED1457"/>
      <c r="EE1457"/>
      <c r="EF1457"/>
      <c r="EG1457"/>
      <c r="EH1457"/>
      <c r="EI1457"/>
      <c r="EJ1457"/>
      <c r="EK1457"/>
      <c r="EL1457"/>
      <c r="EM1457"/>
      <c r="EN1457"/>
      <c r="EO1457"/>
      <c r="EP1457"/>
      <c r="EQ1457"/>
      <c r="ER1457"/>
      <c r="ES1457"/>
      <c r="ET1457"/>
      <c r="EU1457"/>
      <c r="EV1457"/>
      <c r="EW1457"/>
      <c r="EX1457"/>
      <c r="EY1457"/>
      <c r="EZ1457"/>
      <c r="FA1457"/>
      <c r="FB1457"/>
      <c r="FC1457"/>
      <c r="FD1457"/>
      <c r="FE1457"/>
      <c r="FF1457"/>
      <c r="FG1457"/>
      <c r="FH1457"/>
      <c r="FI1457"/>
      <c r="FJ1457"/>
      <c r="FK1457"/>
      <c r="FL1457"/>
      <c r="FM1457"/>
      <c r="FN1457"/>
      <c r="FO1457"/>
      <c r="FP1457"/>
      <c r="FQ1457"/>
      <c r="FR1457"/>
      <c r="FS1457"/>
      <c r="FT1457"/>
      <c r="FU1457"/>
      <c r="FV1457"/>
      <c r="FW1457"/>
      <c r="FX1457"/>
      <c r="FY1457"/>
      <c r="FZ1457"/>
      <c r="GA1457"/>
      <c r="GB1457"/>
      <c r="GC1457"/>
      <c r="GD1457"/>
      <c r="GE1457"/>
      <c r="GF1457"/>
      <c r="GG1457"/>
      <c r="GH1457"/>
      <c r="GI1457"/>
      <c r="GJ1457"/>
      <c r="GK1457"/>
      <c r="GL1457"/>
      <c r="GM1457"/>
      <c r="GN1457"/>
      <c r="GO1457"/>
      <c r="GP1457"/>
      <c r="GQ1457"/>
      <c r="GR1457"/>
    </row>
    <row r="1458" spans="1:200" x14ac:dyDescent="0.2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c r="AV1458"/>
      <c r="AW1458"/>
      <c r="AX1458"/>
      <c r="AY1458"/>
      <c r="AZ1458"/>
      <c r="BA1458"/>
      <c r="BB1458"/>
      <c r="BC1458"/>
      <c r="BD1458"/>
      <c r="BE1458"/>
      <c r="BF1458"/>
      <c r="BG1458"/>
      <c r="BH1458"/>
      <c r="BI1458"/>
      <c r="BJ1458"/>
      <c r="BK1458"/>
      <c r="BL1458"/>
      <c r="BM1458"/>
      <c r="BN1458"/>
      <c r="BO1458"/>
      <c r="BP1458"/>
      <c r="BQ1458"/>
      <c r="BR1458"/>
      <c r="BS1458"/>
      <c r="BT1458"/>
      <c r="BU1458"/>
      <c r="BV1458"/>
      <c r="BW1458"/>
      <c r="BX1458"/>
      <c r="BY1458"/>
      <c r="BZ1458"/>
      <c r="CA1458"/>
      <c r="CB1458"/>
      <c r="CC1458"/>
      <c r="CD1458"/>
      <c r="CE1458"/>
      <c r="CF1458"/>
      <c r="CG1458"/>
      <c r="CH1458"/>
      <c r="CI1458"/>
      <c r="CJ1458"/>
      <c r="CK1458"/>
      <c r="CL1458"/>
      <c r="CM1458"/>
      <c r="CN1458"/>
      <c r="CO1458"/>
      <c r="CP1458"/>
      <c r="CQ1458"/>
      <c r="CR1458"/>
      <c r="CS1458"/>
      <c r="CT1458"/>
      <c r="CU1458"/>
      <c r="CV1458"/>
      <c r="CW1458"/>
      <c r="CX1458"/>
      <c r="CY1458"/>
      <c r="CZ1458"/>
      <c r="DA1458"/>
      <c r="DB1458"/>
      <c r="DC1458"/>
      <c r="DD1458"/>
      <c r="DE1458"/>
      <c r="DF1458"/>
      <c r="DG1458"/>
      <c r="DH1458"/>
      <c r="DI1458"/>
      <c r="DJ1458"/>
      <c r="DK1458"/>
      <c r="DL1458"/>
      <c r="DM1458"/>
      <c r="DN1458"/>
      <c r="DO1458"/>
      <c r="DP1458"/>
      <c r="DQ1458"/>
      <c r="DR1458"/>
      <c r="DS1458"/>
      <c r="DT1458"/>
      <c r="DU1458"/>
      <c r="DV1458"/>
      <c r="DW1458"/>
      <c r="DX1458"/>
      <c r="DY1458"/>
      <c r="DZ1458"/>
      <c r="EA1458"/>
      <c r="EB1458"/>
      <c r="EC1458"/>
      <c r="ED1458"/>
      <c r="EE1458"/>
      <c r="EF1458"/>
      <c r="EG1458"/>
      <c r="EH1458"/>
      <c r="EI1458"/>
      <c r="EJ1458"/>
      <c r="EK1458"/>
      <c r="EL1458"/>
      <c r="EM1458"/>
      <c r="EN1458"/>
      <c r="EO1458"/>
      <c r="EP1458"/>
      <c r="EQ1458"/>
      <c r="ER1458"/>
      <c r="ES1458"/>
      <c r="ET1458"/>
      <c r="EU1458"/>
      <c r="EV1458"/>
      <c r="EW1458"/>
      <c r="EX1458"/>
      <c r="EY1458"/>
      <c r="EZ1458"/>
      <c r="FA1458"/>
      <c r="FB1458"/>
      <c r="FC1458"/>
      <c r="FD1458"/>
      <c r="FE1458"/>
      <c r="FF1458"/>
      <c r="FG1458"/>
      <c r="FH1458"/>
      <c r="FI1458"/>
      <c r="FJ1458"/>
      <c r="FK1458"/>
      <c r="FL1458"/>
      <c r="FM1458"/>
      <c r="FN1458"/>
      <c r="FO1458"/>
      <c r="FP1458"/>
      <c r="FQ1458"/>
      <c r="FR1458"/>
      <c r="FS1458"/>
      <c r="FT1458"/>
      <c r="FU1458"/>
      <c r="FV1458"/>
      <c r="FW1458"/>
      <c r="FX1458"/>
      <c r="FY1458"/>
      <c r="FZ1458"/>
      <c r="GA1458"/>
      <c r="GB1458"/>
      <c r="GC1458"/>
      <c r="GD1458"/>
      <c r="GE1458"/>
      <c r="GF1458"/>
      <c r="GG1458"/>
      <c r="GH1458"/>
      <c r="GI1458"/>
      <c r="GJ1458"/>
      <c r="GK1458"/>
      <c r="GL1458"/>
      <c r="GM1458"/>
      <c r="GN1458"/>
      <c r="GO1458"/>
      <c r="GP1458"/>
      <c r="GQ1458"/>
      <c r="GR1458"/>
    </row>
    <row r="1459" spans="1:200" x14ac:dyDescent="0.2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c r="AV1459"/>
      <c r="AW1459"/>
      <c r="AX1459"/>
      <c r="AY1459"/>
      <c r="AZ1459"/>
      <c r="BA1459"/>
      <c r="BB1459"/>
      <c r="BC1459"/>
      <c r="BD1459"/>
      <c r="BE1459"/>
      <c r="BF1459"/>
      <c r="BG1459"/>
      <c r="BH1459"/>
      <c r="BI1459"/>
      <c r="BJ1459"/>
      <c r="BK1459"/>
      <c r="BL1459"/>
      <c r="BM1459"/>
      <c r="BN1459"/>
      <c r="BO1459"/>
      <c r="BP1459"/>
      <c r="BQ1459"/>
      <c r="BR1459"/>
      <c r="BS1459"/>
      <c r="BT1459"/>
      <c r="BU1459"/>
      <c r="BV1459"/>
      <c r="BW1459"/>
      <c r="BX1459"/>
      <c r="BY1459"/>
      <c r="BZ1459"/>
      <c r="CA1459"/>
      <c r="CB1459"/>
      <c r="CC1459"/>
      <c r="CD1459"/>
      <c r="CE1459"/>
      <c r="CF1459"/>
      <c r="CG1459"/>
      <c r="CH1459"/>
      <c r="CI1459"/>
      <c r="CJ1459"/>
      <c r="CK1459"/>
      <c r="CL1459"/>
      <c r="CM1459"/>
      <c r="CN1459"/>
      <c r="CO1459"/>
      <c r="CP1459"/>
      <c r="CQ1459"/>
      <c r="CR1459"/>
      <c r="CS1459"/>
      <c r="CT1459"/>
      <c r="CU1459"/>
      <c r="CV1459"/>
      <c r="CW1459"/>
      <c r="CX1459"/>
      <c r="CY1459"/>
      <c r="CZ1459"/>
      <c r="DA1459"/>
      <c r="DB1459"/>
      <c r="DC1459"/>
      <c r="DD1459"/>
      <c r="DE1459"/>
      <c r="DF1459"/>
      <c r="DG1459"/>
      <c r="DH1459"/>
      <c r="DI1459"/>
      <c r="DJ1459"/>
      <c r="DK1459"/>
      <c r="DL1459"/>
      <c r="DM1459"/>
      <c r="DN1459"/>
      <c r="DO1459"/>
      <c r="DP1459"/>
      <c r="DQ1459"/>
      <c r="DR1459"/>
      <c r="DS1459"/>
      <c r="DT1459"/>
      <c r="DU1459"/>
      <c r="DV1459"/>
      <c r="DW1459"/>
      <c r="DX1459"/>
      <c r="DY1459"/>
      <c r="DZ1459"/>
      <c r="EA1459"/>
      <c r="EB1459"/>
      <c r="EC1459"/>
      <c r="ED1459"/>
      <c r="EE1459"/>
      <c r="EF1459"/>
      <c r="EG1459"/>
      <c r="EH1459"/>
      <c r="EI1459"/>
      <c r="EJ1459"/>
      <c r="EK1459"/>
      <c r="EL1459"/>
      <c r="EM1459"/>
      <c r="EN1459"/>
      <c r="EO1459"/>
      <c r="EP1459"/>
      <c r="EQ1459"/>
      <c r="ER1459"/>
      <c r="ES1459"/>
      <c r="ET1459"/>
      <c r="EU1459"/>
      <c r="EV1459"/>
      <c r="EW1459"/>
      <c r="EX1459"/>
      <c r="EY1459"/>
      <c r="EZ1459"/>
      <c r="FA1459"/>
      <c r="FB1459"/>
      <c r="FC1459"/>
      <c r="FD1459"/>
      <c r="FE1459"/>
      <c r="FF1459"/>
      <c r="FG1459"/>
      <c r="FH1459"/>
      <c r="FI1459"/>
      <c r="FJ1459"/>
      <c r="FK1459"/>
      <c r="FL1459"/>
      <c r="FM1459"/>
      <c r="FN1459"/>
      <c r="FO1459"/>
      <c r="FP1459"/>
      <c r="FQ1459"/>
      <c r="FR1459"/>
      <c r="FS1459"/>
      <c r="FT1459"/>
      <c r="FU1459"/>
      <c r="FV1459"/>
      <c r="FW1459"/>
      <c r="FX1459"/>
      <c r="FY1459"/>
      <c r="FZ1459"/>
      <c r="GA1459"/>
      <c r="GB1459"/>
      <c r="GC1459"/>
      <c r="GD1459"/>
      <c r="GE1459"/>
      <c r="GF1459"/>
      <c r="GG1459"/>
      <c r="GH1459"/>
      <c r="GI1459"/>
      <c r="GJ1459"/>
      <c r="GK1459"/>
      <c r="GL1459"/>
      <c r="GM1459"/>
      <c r="GN1459"/>
      <c r="GO1459"/>
      <c r="GP1459"/>
      <c r="GQ1459"/>
      <c r="GR1459"/>
    </row>
    <row r="1460" spans="1:200" x14ac:dyDescent="0.2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c r="AW1460"/>
      <c r="AX1460"/>
      <c r="AY1460"/>
      <c r="AZ1460"/>
      <c r="BA1460"/>
      <c r="BB1460"/>
      <c r="BC1460"/>
      <c r="BD1460"/>
      <c r="BE1460"/>
      <c r="BF1460"/>
      <c r="BG1460"/>
      <c r="BH1460"/>
      <c r="BI1460"/>
      <c r="BJ1460"/>
      <c r="BK1460"/>
      <c r="BL1460"/>
      <c r="BM1460"/>
      <c r="BN1460"/>
      <c r="BO1460"/>
      <c r="BP1460"/>
      <c r="BQ1460"/>
      <c r="BR1460"/>
      <c r="BS1460"/>
      <c r="BT1460"/>
      <c r="BU1460"/>
      <c r="BV1460"/>
      <c r="BW1460"/>
      <c r="BX1460"/>
      <c r="BY1460"/>
      <c r="BZ1460"/>
      <c r="CA1460"/>
      <c r="CB1460"/>
      <c r="CC1460"/>
      <c r="CD1460"/>
      <c r="CE1460"/>
      <c r="CF1460"/>
      <c r="CG1460"/>
      <c r="CH1460"/>
      <c r="CI1460"/>
      <c r="CJ1460"/>
      <c r="CK1460"/>
      <c r="CL1460"/>
      <c r="CM1460"/>
      <c r="CN1460"/>
      <c r="CO1460"/>
      <c r="CP1460"/>
      <c r="CQ1460"/>
      <c r="CR1460"/>
      <c r="CS1460"/>
      <c r="CT1460"/>
      <c r="CU1460"/>
      <c r="CV1460"/>
      <c r="CW1460"/>
      <c r="CX1460"/>
      <c r="CY1460"/>
      <c r="CZ1460"/>
      <c r="DA1460"/>
      <c r="DB1460"/>
      <c r="DC1460"/>
      <c r="DD1460"/>
      <c r="DE1460"/>
      <c r="DF1460"/>
      <c r="DG1460"/>
      <c r="DH1460"/>
      <c r="DI1460"/>
      <c r="DJ1460"/>
      <c r="DK1460"/>
      <c r="DL1460"/>
      <c r="DM1460"/>
      <c r="DN1460"/>
      <c r="DO1460"/>
      <c r="DP1460"/>
      <c r="DQ1460"/>
      <c r="DR1460"/>
      <c r="DS1460"/>
      <c r="DT1460"/>
      <c r="DU1460"/>
      <c r="DV1460"/>
      <c r="DW1460"/>
      <c r="DX1460"/>
      <c r="DY1460"/>
      <c r="DZ1460"/>
      <c r="EA1460"/>
      <c r="EB1460"/>
      <c r="EC1460"/>
      <c r="ED1460"/>
      <c r="EE1460"/>
      <c r="EF1460"/>
      <c r="EG1460"/>
      <c r="EH1460"/>
      <c r="EI1460"/>
      <c r="EJ1460"/>
      <c r="EK1460"/>
      <c r="EL1460"/>
      <c r="EM1460"/>
      <c r="EN1460"/>
      <c r="EO1460"/>
      <c r="EP1460"/>
      <c r="EQ1460"/>
      <c r="ER1460"/>
      <c r="ES1460"/>
      <c r="ET1460"/>
      <c r="EU1460"/>
      <c r="EV1460"/>
      <c r="EW1460"/>
      <c r="EX1460"/>
      <c r="EY1460"/>
      <c r="EZ1460"/>
      <c r="FA1460"/>
      <c r="FB1460"/>
      <c r="FC1460"/>
      <c r="FD1460"/>
      <c r="FE1460"/>
      <c r="FF1460"/>
      <c r="FG1460"/>
      <c r="FH1460"/>
      <c r="FI1460"/>
      <c r="FJ1460"/>
      <c r="FK1460"/>
      <c r="FL1460"/>
      <c r="FM1460"/>
      <c r="FN1460"/>
      <c r="FO1460"/>
      <c r="FP1460"/>
      <c r="FQ1460"/>
      <c r="FR1460"/>
      <c r="FS1460"/>
      <c r="FT1460"/>
      <c r="FU1460"/>
      <c r="FV1460"/>
      <c r="FW1460"/>
      <c r="FX1460"/>
      <c r="FY1460"/>
      <c r="FZ1460"/>
      <c r="GA1460"/>
      <c r="GB1460"/>
      <c r="GC1460"/>
      <c r="GD1460"/>
      <c r="GE1460"/>
      <c r="GF1460"/>
      <c r="GG1460"/>
      <c r="GH1460"/>
      <c r="GI1460"/>
      <c r="GJ1460"/>
      <c r="GK1460"/>
      <c r="GL1460"/>
      <c r="GM1460"/>
      <c r="GN1460"/>
      <c r="GO1460"/>
      <c r="GP1460"/>
      <c r="GQ1460"/>
      <c r="GR1460"/>
    </row>
    <row r="1461" spans="1:200" x14ac:dyDescent="0.2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c r="AV1461"/>
      <c r="AW1461"/>
      <c r="AX1461"/>
      <c r="AY1461"/>
      <c r="AZ1461"/>
      <c r="BA1461"/>
      <c r="BB1461"/>
      <c r="BC1461"/>
      <c r="BD1461"/>
      <c r="BE1461"/>
      <c r="BF1461"/>
      <c r="BG1461"/>
      <c r="BH1461"/>
      <c r="BI1461"/>
      <c r="BJ1461"/>
      <c r="BK1461"/>
      <c r="BL1461"/>
      <c r="BM1461"/>
      <c r="BN1461"/>
      <c r="BO1461"/>
      <c r="BP1461"/>
      <c r="BQ1461"/>
      <c r="BR1461"/>
      <c r="BS1461"/>
      <c r="BT1461"/>
      <c r="BU1461"/>
      <c r="BV1461"/>
      <c r="BW1461"/>
      <c r="BX1461"/>
      <c r="BY1461"/>
      <c r="BZ1461"/>
      <c r="CA1461"/>
      <c r="CB1461"/>
      <c r="CC1461"/>
      <c r="CD1461"/>
      <c r="CE1461"/>
      <c r="CF1461"/>
      <c r="CG1461"/>
      <c r="CH1461"/>
      <c r="CI1461"/>
      <c r="CJ1461"/>
      <c r="CK1461"/>
      <c r="CL1461"/>
      <c r="CM1461"/>
      <c r="CN1461"/>
      <c r="CO1461"/>
      <c r="CP1461"/>
      <c r="CQ1461"/>
      <c r="CR1461"/>
      <c r="CS1461"/>
      <c r="CT1461"/>
      <c r="CU1461"/>
      <c r="CV1461"/>
      <c r="CW1461"/>
      <c r="CX1461"/>
      <c r="CY1461"/>
      <c r="CZ1461"/>
      <c r="DA1461"/>
      <c r="DB1461"/>
      <c r="DC1461"/>
      <c r="DD1461"/>
      <c r="DE1461"/>
      <c r="DF1461"/>
      <c r="DG1461"/>
      <c r="DH1461"/>
      <c r="DI1461"/>
      <c r="DJ1461"/>
      <c r="DK1461"/>
      <c r="DL1461"/>
      <c r="DM1461"/>
      <c r="DN1461"/>
      <c r="DO1461"/>
      <c r="DP1461"/>
      <c r="DQ1461"/>
      <c r="DR1461"/>
      <c r="DS1461"/>
      <c r="DT1461"/>
      <c r="DU1461"/>
      <c r="DV1461"/>
      <c r="DW1461"/>
      <c r="DX1461"/>
      <c r="DY1461"/>
      <c r="DZ1461"/>
      <c r="EA1461"/>
      <c r="EB1461"/>
      <c r="EC1461"/>
      <c r="ED1461"/>
      <c r="EE1461"/>
      <c r="EF1461"/>
      <c r="EG1461"/>
      <c r="EH1461"/>
      <c r="EI1461"/>
      <c r="EJ1461"/>
      <c r="EK1461"/>
      <c r="EL1461"/>
      <c r="EM1461"/>
      <c r="EN1461"/>
      <c r="EO1461"/>
      <c r="EP1461"/>
      <c r="EQ1461"/>
      <c r="ER1461"/>
      <c r="ES1461"/>
      <c r="ET1461"/>
      <c r="EU1461"/>
      <c r="EV1461"/>
      <c r="EW1461"/>
      <c r="EX1461"/>
      <c r="EY1461"/>
      <c r="EZ1461"/>
      <c r="FA1461"/>
      <c r="FB1461"/>
      <c r="FC1461"/>
      <c r="FD1461"/>
      <c r="FE1461"/>
      <c r="FF1461"/>
      <c r="FG1461"/>
      <c r="FH1461"/>
      <c r="FI1461"/>
      <c r="FJ1461"/>
      <c r="FK1461"/>
      <c r="FL1461"/>
      <c r="FM1461"/>
      <c r="FN1461"/>
      <c r="FO1461"/>
      <c r="FP1461"/>
      <c r="FQ1461"/>
      <c r="FR1461"/>
      <c r="FS1461"/>
      <c r="FT1461"/>
      <c r="FU1461"/>
      <c r="FV1461"/>
      <c r="FW1461"/>
      <c r="FX1461"/>
      <c r="FY1461"/>
      <c r="FZ1461"/>
      <c r="GA1461"/>
      <c r="GB1461"/>
      <c r="GC1461"/>
      <c r="GD1461"/>
      <c r="GE1461"/>
      <c r="GF1461"/>
      <c r="GG1461"/>
      <c r="GH1461"/>
      <c r="GI1461"/>
      <c r="GJ1461"/>
      <c r="GK1461"/>
      <c r="GL1461"/>
      <c r="GM1461"/>
      <c r="GN1461"/>
      <c r="GO1461"/>
      <c r="GP1461"/>
      <c r="GQ1461"/>
      <c r="GR1461"/>
    </row>
    <row r="1462" spans="1:200" x14ac:dyDescent="0.2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c r="AV1462"/>
      <c r="AW1462"/>
      <c r="AX1462"/>
      <c r="AY1462"/>
      <c r="AZ1462"/>
      <c r="BA1462"/>
      <c r="BB1462"/>
      <c r="BC1462"/>
      <c r="BD1462"/>
      <c r="BE1462"/>
      <c r="BF1462"/>
      <c r="BG1462"/>
      <c r="BH1462"/>
      <c r="BI1462"/>
      <c r="BJ1462"/>
      <c r="BK1462"/>
      <c r="BL1462"/>
      <c r="BM1462"/>
      <c r="BN1462"/>
      <c r="BO1462"/>
      <c r="BP1462"/>
      <c r="BQ1462"/>
      <c r="BR1462"/>
      <c r="BS1462"/>
      <c r="BT1462"/>
      <c r="BU1462"/>
      <c r="BV1462"/>
      <c r="BW1462"/>
      <c r="BX1462"/>
      <c r="BY1462"/>
      <c r="BZ1462"/>
      <c r="CA1462"/>
      <c r="CB1462"/>
      <c r="CC1462"/>
      <c r="CD1462"/>
      <c r="CE1462"/>
      <c r="CF1462"/>
      <c r="CG1462"/>
      <c r="CH1462"/>
      <c r="CI1462"/>
      <c r="CJ1462"/>
      <c r="CK1462"/>
      <c r="CL1462"/>
      <c r="CM1462"/>
      <c r="CN1462"/>
      <c r="CO1462"/>
      <c r="CP1462"/>
      <c r="CQ1462"/>
      <c r="CR1462"/>
      <c r="CS1462"/>
      <c r="CT1462"/>
      <c r="CU1462"/>
      <c r="CV1462"/>
      <c r="CW1462"/>
      <c r="CX1462"/>
      <c r="CY1462"/>
      <c r="CZ1462"/>
      <c r="DA1462"/>
      <c r="DB1462"/>
      <c r="DC1462"/>
      <c r="DD1462"/>
      <c r="DE1462"/>
      <c r="DF1462"/>
      <c r="DG1462"/>
      <c r="DH1462"/>
      <c r="DI1462"/>
      <c r="DJ1462"/>
      <c r="DK1462"/>
      <c r="DL1462"/>
      <c r="DM1462"/>
      <c r="DN1462"/>
      <c r="DO1462"/>
      <c r="DP1462"/>
      <c r="DQ1462"/>
      <c r="DR1462"/>
      <c r="DS1462"/>
      <c r="DT1462"/>
      <c r="DU1462"/>
      <c r="DV1462"/>
      <c r="DW1462"/>
      <c r="DX1462"/>
      <c r="DY1462"/>
      <c r="DZ1462"/>
      <c r="EA1462"/>
      <c r="EB1462"/>
      <c r="EC1462"/>
      <c r="ED1462"/>
      <c r="EE1462"/>
      <c r="EF1462"/>
      <c r="EG1462"/>
      <c r="EH1462"/>
      <c r="EI1462"/>
      <c r="EJ1462"/>
      <c r="EK1462"/>
      <c r="EL1462"/>
      <c r="EM1462"/>
      <c r="EN1462"/>
      <c r="EO1462"/>
      <c r="EP1462"/>
      <c r="EQ1462"/>
      <c r="ER1462"/>
      <c r="ES1462"/>
      <c r="ET1462"/>
      <c r="EU1462"/>
      <c r="EV1462"/>
      <c r="EW1462"/>
      <c r="EX1462"/>
      <c r="EY1462"/>
      <c r="EZ1462"/>
      <c r="FA1462"/>
      <c r="FB1462"/>
      <c r="FC1462"/>
      <c r="FD1462"/>
      <c r="FE1462"/>
      <c r="FF1462"/>
      <c r="FG1462"/>
      <c r="FH1462"/>
      <c r="FI1462"/>
      <c r="FJ1462"/>
      <c r="FK1462"/>
      <c r="FL1462"/>
      <c r="FM1462"/>
      <c r="FN1462"/>
      <c r="FO1462"/>
      <c r="FP1462"/>
      <c r="FQ1462"/>
      <c r="FR1462"/>
      <c r="FS1462"/>
      <c r="FT1462"/>
      <c r="FU1462"/>
      <c r="FV1462"/>
      <c r="FW1462"/>
      <c r="FX1462"/>
      <c r="FY1462"/>
      <c r="FZ1462"/>
      <c r="GA1462"/>
      <c r="GB1462"/>
      <c r="GC1462"/>
      <c r="GD1462"/>
      <c r="GE1462"/>
      <c r="GF1462"/>
      <c r="GG1462"/>
      <c r="GH1462"/>
      <c r="GI1462"/>
      <c r="GJ1462"/>
      <c r="GK1462"/>
      <c r="GL1462"/>
      <c r="GM1462"/>
      <c r="GN1462"/>
      <c r="GO1462"/>
      <c r="GP1462"/>
      <c r="GQ1462"/>
      <c r="GR1462"/>
    </row>
    <row r="1463" spans="1:200" x14ac:dyDescent="0.2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c r="AV1463"/>
      <c r="AW1463"/>
      <c r="AX1463"/>
      <c r="AY1463"/>
      <c r="AZ1463"/>
      <c r="BA1463"/>
      <c r="BB1463"/>
      <c r="BC1463"/>
      <c r="BD1463"/>
      <c r="BE1463"/>
      <c r="BF1463"/>
      <c r="BG1463"/>
      <c r="BH1463"/>
      <c r="BI1463"/>
      <c r="BJ1463"/>
      <c r="BK1463"/>
      <c r="BL1463"/>
      <c r="BM1463"/>
      <c r="BN1463"/>
      <c r="BO1463"/>
      <c r="BP1463"/>
      <c r="BQ1463"/>
      <c r="BR1463"/>
      <c r="BS1463"/>
      <c r="BT1463"/>
      <c r="BU1463"/>
      <c r="BV1463"/>
      <c r="BW1463"/>
      <c r="BX1463"/>
      <c r="BY1463"/>
      <c r="BZ1463"/>
      <c r="CA1463"/>
      <c r="CB1463"/>
      <c r="CC1463"/>
      <c r="CD1463"/>
      <c r="CE1463"/>
      <c r="CF1463"/>
      <c r="CG1463"/>
      <c r="CH1463"/>
      <c r="CI1463"/>
      <c r="CJ1463"/>
      <c r="CK1463"/>
      <c r="CL1463"/>
      <c r="CM1463"/>
      <c r="CN1463"/>
      <c r="CO1463"/>
      <c r="CP1463"/>
      <c r="CQ1463"/>
      <c r="CR1463"/>
      <c r="CS1463"/>
      <c r="CT1463"/>
      <c r="CU1463"/>
      <c r="CV1463"/>
      <c r="CW1463"/>
      <c r="CX1463"/>
      <c r="CY1463"/>
      <c r="CZ1463"/>
      <c r="DA1463"/>
      <c r="DB1463"/>
      <c r="DC1463"/>
      <c r="DD1463"/>
      <c r="DE1463"/>
      <c r="DF1463"/>
      <c r="DG1463"/>
      <c r="DH1463"/>
      <c r="DI1463"/>
      <c r="DJ1463"/>
      <c r="DK1463"/>
      <c r="DL1463"/>
      <c r="DM1463"/>
      <c r="DN1463"/>
      <c r="DO1463"/>
      <c r="DP1463"/>
      <c r="DQ1463"/>
      <c r="DR1463"/>
      <c r="DS1463"/>
      <c r="DT1463"/>
      <c r="DU1463"/>
      <c r="DV1463"/>
      <c r="DW1463"/>
      <c r="DX1463"/>
      <c r="DY1463"/>
      <c r="DZ1463"/>
      <c r="EA1463"/>
      <c r="EB1463"/>
      <c r="EC1463"/>
      <c r="ED1463"/>
      <c r="EE1463"/>
      <c r="EF1463"/>
      <c r="EG1463"/>
      <c r="EH1463"/>
      <c r="EI1463"/>
      <c r="EJ1463"/>
      <c r="EK1463"/>
      <c r="EL1463"/>
      <c r="EM1463"/>
      <c r="EN1463"/>
      <c r="EO1463"/>
      <c r="EP1463"/>
      <c r="EQ1463"/>
      <c r="ER1463"/>
      <c r="ES1463"/>
      <c r="ET1463"/>
      <c r="EU1463"/>
      <c r="EV1463"/>
      <c r="EW1463"/>
      <c r="EX1463"/>
      <c r="EY1463"/>
      <c r="EZ1463"/>
      <c r="FA1463"/>
      <c r="FB1463"/>
      <c r="FC1463"/>
      <c r="FD1463"/>
      <c r="FE1463"/>
      <c r="FF1463"/>
      <c r="FG1463"/>
      <c r="FH1463"/>
      <c r="FI1463"/>
      <c r="FJ1463"/>
      <c r="FK1463"/>
      <c r="FL1463"/>
      <c r="FM1463"/>
      <c r="FN1463"/>
      <c r="FO1463"/>
      <c r="FP1463"/>
      <c r="FQ1463"/>
      <c r="FR1463"/>
      <c r="FS1463"/>
      <c r="FT1463"/>
      <c r="FU1463"/>
      <c r="FV1463"/>
      <c r="FW1463"/>
      <c r="FX1463"/>
      <c r="FY1463"/>
      <c r="FZ1463"/>
      <c r="GA1463"/>
      <c r="GB1463"/>
      <c r="GC1463"/>
      <c r="GD1463"/>
      <c r="GE1463"/>
      <c r="GF1463"/>
      <c r="GG1463"/>
      <c r="GH1463"/>
      <c r="GI1463"/>
      <c r="GJ1463"/>
      <c r="GK1463"/>
      <c r="GL1463"/>
      <c r="GM1463"/>
      <c r="GN1463"/>
      <c r="GO1463"/>
      <c r="GP1463"/>
      <c r="GQ1463"/>
      <c r="GR1463"/>
    </row>
    <row r="1464" spans="1:200" x14ac:dyDescent="0.2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c r="AV1464"/>
      <c r="AW1464"/>
      <c r="AX1464"/>
      <c r="AY1464"/>
      <c r="AZ1464"/>
      <c r="BA1464"/>
      <c r="BB1464"/>
      <c r="BC1464"/>
      <c r="BD1464"/>
      <c r="BE1464"/>
      <c r="BF1464"/>
      <c r="BG1464"/>
      <c r="BH1464"/>
      <c r="BI1464"/>
      <c r="BJ1464"/>
      <c r="BK1464"/>
      <c r="BL1464"/>
      <c r="BM1464"/>
      <c r="BN1464"/>
      <c r="BO1464"/>
      <c r="BP1464"/>
      <c r="BQ1464"/>
      <c r="BR1464"/>
      <c r="BS1464"/>
      <c r="BT1464"/>
      <c r="BU1464"/>
      <c r="BV1464"/>
      <c r="BW1464"/>
      <c r="BX1464"/>
      <c r="BY1464"/>
      <c r="BZ1464"/>
      <c r="CA1464"/>
      <c r="CB1464"/>
      <c r="CC1464"/>
      <c r="CD1464"/>
      <c r="CE1464"/>
      <c r="CF1464"/>
      <c r="CG1464"/>
      <c r="CH1464"/>
      <c r="CI1464"/>
      <c r="CJ1464"/>
      <c r="CK1464"/>
      <c r="CL1464"/>
      <c r="CM1464"/>
      <c r="CN1464"/>
      <c r="CO1464"/>
      <c r="CP1464"/>
      <c r="CQ1464"/>
      <c r="CR1464"/>
      <c r="CS1464"/>
      <c r="CT1464"/>
      <c r="CU1464"/>
      <c r="CV1464"/>
      <c r="CW1464"/>
      <c r="CX1464"/>
      <c r="CY1464"/>
      <c r="CZ1464"/>
      <c r="DA1464"/>
      <c r="DB1464"/>
      <c r="DC1464"/>
      <c r="DD1464"/>
      <c r="DE1464"/>
      <c r="DF1464"/>
      <c r="DG1464"/>
      <c r="DH1464"/>
      <c r="DI1464"/>
      <c r="DJ1464"/>
      <c r="DK1464"/>
      <c r="DL1464"/>
      <c r="DM1464"/>
      <c r="DN1464"/>
      <c r="DO1464"/>
      <c r="DP1464"/>
      <c r="DQ1464"/>
      <c r="DR1464"/>
      <c r="DS1464"/>
      <c r="DT1464"/>
      <c r="DU1464"/>
      <c r="DV1464"/>
      <c r="DW1464"/>
      <c r="DX1464"/>
      <c r="DY1464"/>
      <c r="DZ1464"/>
      <c r="EA1464"/>
      <c r="EB1464"/>
      <c r="EC1464"/>
      <c r="ED1464"/>
      <c r="EE1464"/>
      <c r="EF1464"/>
      <c r="EG1464"/>
      <c r="EH1464"/>
      <c r="EI1464"/>
      <c r="EJ1464"/>
      <c r="EK1464"/>
      <c r="EL1464"/>
      <c r="EM1464"/>
      <c r="EN1464"/>
      <c r="EO1464"/>
      <c r="EP1464"/>
      <c r="EQ1464"/>
      <c r="ER1464"/>
      <c r="ES1464"/>
      <c r="ET1464"/>
      <c r="EU1464"/>
      <c r="EV1464"/>
      <c r="EW1464"/>
      <c r="EX1464"/>
      <c r="EY1464"/>
      <c r="EZ1464"/>
      <c r="FA1464"/>
      <c r="FB1464"/>
      <c r="FC1464"/>
      <c r="FD1464"/>
      <c r="FE1464"/>
      <c r="FF1464"/>
      <c r="FG1464"/>
      <c r="FH1464"/>
      <c r="FI1464"/>
      <c r="FJ1464"/>
      <c r="FK1464"/>
      <c r="FL1464"/>
      <c r="FM1464"/>
      <c r="FN1464"/>
      <c r="FO1464"/>
      <c r="FP1464"/>
      <c r="FQ1464"/>
      <c r="FR1464"/>
      <c r="FS1464"/>
      <c r="FT1464"/>
      <c r="FU1464"/>
      <c r="FV1464"/>
      <c r="FW1464"/>
      <c r="FX1464"/>
      <c r="FY1464"/>
      <c r="FZ1464"/>
      <c r="GA1464"/>
      <c r="GB1464"/>
      <c r="GC1464"/>
      <c r="GD1464"/>
      <c r="GE1464"/>
      <c r="GF1464"/>
      <c r="GG1464"/>
      <c r="GH1464"/>
      <c r="GI1464"/>
      <c r="GJ1464"/>
      <c r="GK1464"/>
      <c r="GL1464"/>
      <c r="GM1464"/>
      <c r="GN1464"/>
      <c r="GO1464"/>
      <c r="GP1464"/>
      <c r="GQ1464"/>
      <c r="GR1464"/>
    </row>
    <row r="1465" spans="1:200" x14ac:dyDescent="0.2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c r="AV1465"/>
      <c r="AW1465"/>
      <c r="AX1465"/>
      <c r="AY1465"/>
      <c r="AZ1465"/>
      <c r="BA1465"/>
      <c r="BB1465"/>
      <c r="BC1465"/>
      <c r="BD1465"/>
      <c r="BE1465"/>
      <c r="BF1465"/>
      <c r="BG1465"/>
      <c r="BH1465"/>
      <c r="BI1465"/>
      <c r="BJ1465"/>
      <c r="BK1465"/>
      <c r="BL1465"/>
      <c r="BM1465"/>
      <c r="BN1465"/>
      <c r="BO1465"/>
      <c r="BP1465"/>
      <c r="BQ1465"/>
      <c r="BR1465"/>
      <c r="BS1465"/>
      <c r="BT1465"/>
      <c r="BU1465"/>
      <c r="BV1465"/>
      <c r="BW1465"/>
      <c r="BX1465"/>
      <c r="BY1465"/>
      <c r="BZ1465"/>
      <c r="CA1465"/>
      <c r="CB1465"/>
      <c r="CC1465"/>
      <c r="CD1465"/>
      <c r="CE1465"/>
      <c r="CF1465"/>
      <c r="CG1465"/>
      <c r="CH1465"/>
      <c r="CI1465"/>
      <c r="CJ1465"/>
      <c r="CK1465"/>
      <c r="CL1465"/>
      <c r="CM1465"/>
      <c r="CN1465"/>
      <c r="CO1465"/>
      <c r="CP1465"/>
      <c r="CQ1465"/>
      <c r="CR1465"/>
      <c r="CS1465"/>
      <c r="CT1465"/>
      <c r="CU1465"/>
      <c r="CV1465"/>
      <c r="CW1465"/>
      <c r="CX1465"/>
      <c r="CY1465"/>
      <c r="CZ1465"/>
      <c r="DA1465"/>
      <c r="DB1465"/>
      <c r="DC1465"/>
      <c r="DD1465"/>
      <c r="DE1465"/>
      <c r="DF1465"/>
      <c r="DG1465"/>
      <c r="DH1465"/>
      <c r="DI1465"/>
      <c r="DJ1465"/>
      <c r="DK1465"/>
      <c r="DL1465"/>
      <c r="DM1465"/>
      <c r="DN1465"/>
      <c r="DO1465"/>
      <c r="DP1465"/>
      <c r="DQ1465"/>
      <c r="DR1465"/>
      <c r="DS1465"/>
      <c r="DT1465"/>
      <c r="DU1465"/>
      <c r="DV1465"/>
      <c r="DW1465"/>
      <c r="DX1465"/>
      <c r="DY1465"/>
      <c r="DZ1465"/>
      <c r="EA1465"/>
      <c r="EB1465"/>
      <c r="EC1465"/>
      <c r="ED1465"/>
      <c r="EE1465"/>
      <c r="EF1465"/>
      <c r="EG1465"/>
      <c r="EH1465"/>
      <c r="EI1465"/>
      <c r="EJ1465"/>
      <c r="EK1465"/>
      <c r="EL1465"/>
      <c r="EM1465"/>
      <c r="EN1465"/>
      <c r="EO1465"/>
      <c r="EP1465"/>
      <c r="EQ1465"/>
      <c r="ER1465"/>
      <c r="ES1465"/>
      <c r="ET1465"/>
      <c r="EU1465"/>
      <c r="EV1465"/>
      <c r="EW1465"/>
      <c r="EX1465"/>
      <c r="EY1465"/>
      <c r="EZ1465"/>
      <c r="FA1465"/>
      <c r="FB1465"/>
      <c r="FC1465"/>
      <c r="FD1465"/>
      <c r="FE1465"/>
      <c r="FF1465"/>
      <c r="FG1465"/>
      <c r="FH1465"/>
      <c r="FI1465"/>
      <c r="FJ1465"/>
      <c r="FK1465"/>
      <c r="FL1465"/>
      <c r="FM1465"/>
      <c r="FN1465"/>
      <c r="FO1465"/>
      <c r="FP1465"/>
      <c r="FQ1465"/>
      <c r="FR1465"/>
      <c r="FS1465"/>
      <c r="FT1465"/>
      <c r="FU1465"/>
      <c r="FV1465"/>
      <c r="FW1465"/>
      <c r="FX1465"/>
      <c r="FY1465"/>
      <c r="FZ1465"/>
      <c r="GA1465"/>
      <c r="GB1465"/>
      <c r="GC1465"/>
      <c r="GD1465"/>
      <c r="GE1465"/>
      <c r="GF1465"/>
      <c r="GG1465"/>
      <c r="GH1465"/>
      <c r="GI1465"/>
      <c r="GJ1465"/>
      <c r="GK1465"/>
      <c r="GL1465"/>
      <c r="GM1465"/>
      <c r="GN1465"/>
      <c r="GO1465"/>
      <c r="GP1465"/>
      <c r="GQ1465"/>
      <c r="GR1465"/>
    </row>
    <row r="1466" spans="1:200" x14ac:dyDescent="0.2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c r="AV1466"/>
      <c r="AW1466"/>
      <c r="AX1466"/>
      <c r="AY1466"/>
      <c r="AZ1466"/>
      <c r="BA1466"/>
      <c r="BB1466"/>
      <c r="BC1466"/>
      <c r="BD1466"/>
      <c r="BE1466"/>
      <c r="BF1466"/>
      <c r="BG1466"/>
      <c r="BH1466"/>
      <c r="BI1466"/>
      <c r="BJ1466"/>
      <c r="BK1466"/>
      <c r="BL1466"/>
      <c r="BM1466"/>
      <c r="BN1466"/>
      <c r="BO1466"/>
      <c r="BP1466"/>
      <c r="BQ1466"/>
      <c r="BR1466"/>
      <c r="BS1466"/>
      <c r="BT1466"/>
      <c r="BU1466"/>
      <c r="BV1466"/>
      <c r="BW1466"/>
      <c r="BX1466"/>
      <c r="BY1466"/>
      <c r="BZ1466"/>
      <c r="CA1466"/>
      <c r="CB1466"/>
      <c r="CC1466"/>
      <c r="CD1466"/>
      <c r="CE1466"/>
      <c r="CF1466"/>
      <c r="CG1466"/>
      <c r="CH1466"/>
      <c r="CI1466"/>
      <c r="CJ1466"/>
      <c r="CK1466"/>
      <c r="CL1466"/>
      <c r="CM1466"/>
      <c r="CN1466"/>
      <c r="CO1466"/>
      <c r="CP1466"/>
      <c r="CQ1466"/>
      <c r="CR1466"/>
      <c r="CS1466"/>
      <c r="CT1466"/>
      <c r="CU1466"/>
      <c r="CV1466"/>
      <c r="CW1466"/>
      <c r="CX1466"/>
      <c r="CY1466"/>
      <c r="CZ1466"/>
      <c r="DA1466"/>
      <c r="DB1466"/>
      <c r="DC1466"/>
      <c r="DD1466"/>
      <c r="DE1466"/>
      <c r="DF1466"/>
      <c r="DG1466"/>
      <c r="DH1466"/>
      <c r="DI1466"/>
      <c r="DJ1466"/>
      <c r="DK1466"/>
      <c r="DL1466"/>
      <c r="DM1466"/>
      <c r="DN1466"/>
      <c r="DO1466"/>
      <c r="DP1466"/>
      <c r="DQ1466"/>
      <c r="DR1466"/>
      <c r="DS1466"/>
      <c r="DT1466"/>
      <c r="DU1466"/>
      <c r="DV1466"/>
      <c r="DW1466"/>
      <c r="DX1466"/>
      <c r="DY1466"/>
      <c r="DZ1466"/>
      <c r="EA1466"/>
      <c r="EB1466"/>
      <c r="EC1466"/>
      <c r="ED1466"/>
      <c r="EE1466"/>
      <c r="EF1466"/>
      <c r="EG1466"/>
      <c r="EH1466"/>
      <c r="EI1466"/>
      <c r="EJ1466"/>
      <c r="EK1466"/>
      <c r="EL1466"/>
      <c r="EM1466"/>
      <c r="EN1466"/>
      <c r="EO1466"/>
      <c r="EP1466"/>
      <c r="EQ1466"/>
      <c r="ER1466"/>
      <c r="ES1466"/>
      <c r="ET1466"/>
      <c r="EU1466"/>
      <c r="EV1466"/>
      <c r="EW1466"/>
      <c r="EX1466"/>
      <c r="EY1466"/>
      <c r="EZ1466"/>
      <c r="FA1466"/>
      <c r="FB1466"/>
      <c r="FC1466"/>
      <c r="FD1466"/>
      <c r="FE1466"/>
      <c r="FF1466"/>
      <c r="FG1466"/>
      <c r="FH1466"/>
      <c r="FI1466"/>
      <c r="FJ1466"/>
      <c r="FK1466"/>
      <c r="FL1466"/>
      <c r="FM1466"/>
      <c r="FN1466"/>
      <c r="FO1466"/>
      <c r="FP1466"/>
      <c r="FQ1466"/>
      <c r="FR1466"/>
      <c r="FS1466"/>
      <c r="FT1466"/>
      <c r="FU1466"/>
      <c r="FV1466"/>
      <c r="FW1466"/>
      <c r="FX1466"/>
      <c r="FY1466"/>
      <c r="FZ1466"/>
      <c r="GA1466"/>
      <c r="GB1466"/>
      <c r="GC1466"/>
      <c r="GD1466"/>
      <c r="GE1466"/>
      <c r="GF1466"/>
      <c r="GG1466"/>
      <c r="GH1466"/>
      <c r="GI1466"/>
      <c r="GJ1466"/>
      <c r="GK1466"/>
      <c r="GL1466"/>
      <c r="GM1466"/>
      <c r="GN1466"/>
      <c r="GO1466"/>
      <c r="GP1466"/>
      <c r="GQ1466"/>
      <c r="GR1466"/>
    </row>
    <row r="1467" spans="1:200" x14ac:dyDescent="0.2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c r="AV1467"/>
      <c r="AW1467"/>
      <c r="AX1467"/>
      <c r="AY1467"/>
      <c r="AZ1467"/>
      <c r="BA1467"/>
      <c r="BB1467"/>
      <c r="BC1467"/>
      <c r="BD1467"/>
      <c r="BE1467"/>
      <c r="BF1467"/>
      <c r="BG1467"/>
      <c r="BH1467"/>
      <c r="BI1467"/>
      <c r="BJ1467"/>
      <c r="BK1467"/>
      <c r="BL1467"/>
      <c r="BM1467"/>
      <c r="BN1467"/>
      <c r="BO1467"/>
      <c r="BP1467"/>
      <c r="BQ1467"/>
      <c r="BR1467"/>
      <c r="BS1467"/>
      <c r="BT1467"/>
      <c r="BU1467"/>
      <c r="BV1467"/>
      <c r="BW1467"/>
      <c r="BX1467"/>
      <c r="BY1467"/>
      <c r="BZ1467"/>
      <c r="CA1467"/>
      <c r="CB1467"/>
      <c r="CC1467"/>
      <c r="CD1467"/>
      <c r="CE1467"/>
      <c r="CF1467"/>
      <c r="CG1467"/>
      <c r="CH1467"/>
      <c r="CI1467"/>
      <c r="CJ1467"/>
      <c r="CK1467"/>
      <c r="CL1467"/>
      <c r="CM1467"/>
      <c r="CN1467"/>
      <c r="CO1467"/>
      <c r="CP1467"/>
      <c r="CQ1467"/>
      <c r="CR1467"/>
      <c r="CS1467"/>
      <c r="CT1467"/>
      <c r="CU1467"/>
      <c r="CV1467"/>
      <c r="CW1467"/>
      <c r="CX1467"/>
      <c r="CY1467"/>
      <c r="CZ1467"/>
      <c r="DA1467"/>
      <c r="DB1467"/>
      <c r="DC1467"/>
      <c r="DD1467"/>
      <c r="DE1467"/>
      <c r="DF1467"/>
      <c r="DG1467"/>
      <c r="DH1467"/>
      <c r="DI1467"/>
      <c r="DJ1467"/>
      <c r="DK1467"/>
      <c r="DL1467"/>
      <c r="DM1467"/>
      <c r="DN1467"/>
      <c r="DO1467"/>
      <c r="DP1467"/>
      <c r="DQ1467"/>
      <c r="DR1467"/>
      <c r="DS1467"/>
      <c r="DT1467"/>
      <c r="DU1467"/>
      <c r="DV1467"/>
      <c r="DW1467"/>
      <c r="DX1467"/>
      <c r="DY1467"/>
      <c r="DZ1467"/>
      <c r="EA1467"/>
      <c r="EB1467"/>
      <c r="EC1467"/>
      <c r="ED1467"/>
      <c r="EE1467"/>
      <c r="EF1467"/>
      <c r="EG1467"/>
      <c r="EH1467"/>
      <c r="EI1467"/>
      <c r="EJ1467"/>
      <c r="EK1467"/>
      <c r="EL1467"/>
      <c r="EM1467"/>
      <c r="EN1467"/>
      <c r="EO1467"/>
      <c r="EP1467"/>
      <c r="EQ1467"/>
      <c r="ER1467"/>
      <c r="ES1467"/>
      <c r="ET1467"/>
      <c r="EU1467"/>
      <c r="EV1467"/>
      <c r="EW1467"/>
      <c r="EX1467"/>
      <c r="EY1467"/>
      <c r="EZ1467"/>
      <c r="FA1467"/>
      <c r="FB1467"/>
      <c r="FC1467"/>
      <c r="FD1467"/>
      <c r="FE1467"/>
      <c r="FF1467"/>
      <c r="FG1467"/>
      <c r="FH1467"/>
      <c r="FI1467"/>
      <c r="FJ1467"/>
      <c r="FK1467"/>
      <c r="FL1467"/>
      <c r="FM1467"/>
      <c r="FN1467"/>
      <c r="FO1467"/>
      <c r="FP1467"/>
      <c r="FQ1467"/>
      <c r="FR1467"/>
      <c r="FS1467"/>
      <c r="FT1467"/>
      <c r="FU1467"/>
      <c r="FV1467"/>
      <c r="FW1467"/>
      <c r="FX1467"/>
      <c r="FY1467"/>
      <c r="FZ1467"/>
      <c r="GA1467"/>
      <c r="GB1467"/>
      <c r="GC1467"/>
      <c r="GD1467"/>
      <c r="GE1467"/>
      <c r="GF1467"/>
      <c r="GG1467"/>
      <c r="GH1467"/>
      <c r="GI1467"/>
      <c r="GJ1467"/>
      <c r="GK1467"/>
      <c r="GL1467"/>
      <c r="GM1467"/>
      <c r="GN1467"/>
      <c r="GO1467"/>
      <c r="GP1467"/>
      <c r="GQ1467"/>
      <c r="GR1467"/>
    </row>
    <row r="1468" spans="1:200" x14ac:dyDescent="0.2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c r="AV1468"/>
      <c r="AW1468"/>
      <c r="AX1468"/>
      <c r="AY1468"/>
      <c r="AZ1468"/>
      <c r="BA1468"/>
      <c r="BB1468"/>
      <c r="BC1468"/>
      <c r="BD1468"/>
      <c r="BE1468"/>
      <c r="BF1468"/>
      <c r="BG1468"/>
      <c r="BH1468"/>
      <c r="BI1468"/>
      <c r="BJ1468"/>
      <c r="BK1468"/>
      <c r="BL1468"/>
      <c r="BM1468"/>
      <c r="BN1468"/>
      <c r="BO1468"/>
      <c r="BP1468"/>
      <c r="BQ1468"/>
      <c r="BR1468"/>
      <c r="BS1468"/>
      <c r="BT1468"/>
      <c r="BU1468"/>
      <c r="BV1468"/>
      <c r="BW1468"/>
      <c r="BX1468"/>
      <c r="BY1468"/>
      <c r="BZ1468"/>
      <c r="CA1468"/>
      <c r="CB1468"/>
      <c r="CC1468"/>
      <c r="CD1468"/>
      <c r="CE1468"/>
      <c r="CF1468"/>
      <c r="CG1468"/>
      <c r="CH1468"/>
      <c r="CI1468"/>
      <c r="CJ1468"/>
      <c r="CK1468"/>
      <c r="CL1468"/>
      <c r="CM1468"/>
      <c r="CN1468"/>
      <c r="CO1468"/>
      <c r="CP1468"/>
      <c r="CQ1468"/>
      <c r="CR1468"/>
      <c r="CS1468"/>
      <c r="CT1468"/>
      <c r="CU1468"/>
      <c r="CV1468"/>
      <c r="CW1468"/>
      <c r="CX1468"/>
      <c r="CY1468"/>
      <c r="CZ1468"/>
      <c r="DA1468"/>
      <c r="DB1468"/>
      <c r="DC1468"/>
      <c r="DD1468"/>
      <c r="DE1468"/>
      <c r="DF1468"/>
      <c r="DG1468"/>
      <c r="DH1468"/>
      <c r="DI1468"/>
      <c r="DJ1468"/>
      <c r="DK1468"/>
      <c r="DL1468"/>
      <c r="DM1468"/>
      <c r="DN1468"/>
      <c r="DO1468"/>
      <c r="DP1468"/>
      <c r="DQ1468"/>
      <c r="DR1468"/>
      <c r="DS1468"/>
      <c r="DT1468"/>
      <c r="DU1468"/>
      <c r="DV1468"/>
      <c r="DW1468"/>
      <c r="DX1468"/>
      <c r="DY1468"/>
      <c r="DZ1468"/>
      <c r="EA1468"/>
      <c r="EB1468"/>
      <c r="EC1468"/>
      <c r="ED1468"/>
      <c r="EE1468"/>
      <c r="EF1468"/>
      <c r="EG1468"/>
      <c r="EH1468"/>
      <c r="EI1468"/>
      <c r="EJ1468"/>
      <c r="EK1468"/>
      <c r="EL1468"/>
      <c r="EM1468"/>
      <c r="EN1468"/>
      <c r="EO1468"/>
      <c r="EP1468"/>
      <c r="EQ1468"/>
      <c r="ER1468"/>
      <c r="ES1468"/>
      <c r="ET1468"/>
      <c r="EU1468"/>
      <c r="EV1468"/>
      <c r="EW1468"/>
      <c r="EX1468"/>
      <c r="EY1468"/>
      <c r="EZ1468"/>
      <c r="FA1468"/>
      <c r="FB1468"/>
      <c r="FC1468"/>
      <c r="FD1468"/>
      <c r="FE1468"/>
      <c r="FF1468"/>
      <c r="FG1468"/>
      <c r="FH1468"/>
      <c r="FI1468"/>
      <c r="FJ1468"/>
      <c r="FK1468"/>
      <c r="FL1468"/>
      <c r="FM1468"/>
      <c r="FN1468"/>
      <c r="FO1468"/>
      <c r="FP1468"/>
      <c r="FQ1468"/>
      <c r="FR1468"/>
      <c r="FS1468"/>
      <c r="FT1468"/>
      <c r="FU1468"/>
      <c r="FV1468"/>
      <c r="FW1468"/>
      <c r="FX1468"/>
      <c r="FY1468"/>
      <c r="FZ1468"/>
      <c r="GA1468"/>
      <c r="GB1468"/>
      <c r="GC1468"/>
      <c r="GD1468"/>
      <c r="GE1468"/>
      <c r="GF1468"/>
      <c r="GG1468"/>
      <c r="GH1468"/>
      <c r="GI1468"/>
      <c r="GJ1468"/>
      <c r="GK1468"/>
      <c r="GL1468"/>
      <c r="GM1468"/>
      <c r="GN1468"/>
      <c r="GO1468"/>
      <c r="GP1468"/>
      <c r="GQ1468"/>
      <c r="GR1468"/>
    </row>
    <row r="1469" spans="1:200" x14ac:dyDescent="0.2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c r="AV1469"/>
      <c r="AW1469"/>
      <c r="AX1469"/>
      <c r="AY1469"/>
      <c r="AZ1469"/>
      <c r="BA1469"/>
      <c r="BB1469"/>
      <c r="BC1469"/>
      <c r="BD1469"/>
      <c r="BE1469"/>
      <c r="BF1469"/>
      <c r="BG1469"/>
      <c r="BH1469"/>
      <c r="BI1469"/>
      <c r="BJ1469"/>
      <c r="BK1469"/>
      <c r="BL1469"/>
      <c r="BM1469"/>
      <c r="BN1469"/>
      <c r="BO1469"/>
      <c r="BP1469"/>
      <c r="BQ1469"/>
      <c r="BR1469"/>
      <c r="BS1469"/>
      <c r="BT1469"/>
      <c r="BU1469"/>
      <c r="BV1469"/>
      <c r="BW1469"/>
      <c r="BX1469"/>
      <c r="BY1469"/>
      <c r="BZ1469"/>
      <c r="CA1469"/>
      <c r="CB1469"/>
      <c r="CC1469"/>
      <c r="CD1469"/>
      <c r="CE1469"/>
      <c r="CF1469"/>
      <c r="CG1469"/>
      <c r="CH1469"/>
      <c r="CI1469"/>
      <c r="CJ1469"/>
      <c r="CK1469"/>
      <c r="CL1469"/>
      <c r="CM1469"/>
      <c r="CN1469"/>
      <c r="CO1469"/>
      <c r="CP1469"/>
      <c r="CQ1469"/>
      <c r="CR1469"/>
      <c r="CS1469"/>
      <c r="CT1469"/>
      <c r="CU1469"/>
      <c r="CV1469"/>
      <c r="CW1469"/>
      <c r="CX1469"/>
      <c r="CY1469"/>
      <c r="CZ1469"/>
      <c r="DA1469"/>
      <c r="DB1469"/>
      <c r="DC1469"/>
      <c r="DD1469"/>
      <c r="DE1469"/>
      <c r="DF1469"/>
      <c r="DG1469"/>
      <c r="DH1469"/>
      <c r="DI1469"/>
      <c r="DJ1469"/>
      <c r="DK1469"/>
      <c r="DL1469"/>
      <c r="DM1469"/>
      <c r="DN1469"/>
      <c r="DO1469"/>
      <c r="DP1469"/>
      <c r="DQ1469"/>
      <c r="DR1469"/>
      <c r="DS1469"/>
      <c r="DT1469"/>
      <c r="DU1469"/>
      <c r="DV1469"/>
      <c r="DW1469"/>
      <c r="DX1469"/>
      <c r="DY1469"/>
      <c r="DZ1469"/>
      <c r="EA1469"/>
      <c r="EB1469"/>
      <c r="EC1469"/>
      <c r="ED1469"/>
      <c r="EE1469"/>
      <c r="EF1469"/>
      <c r="EG1469"/>
      <c r="EH1469"/>
      <c r="EI1469"/>
      <c r="EJ1469"/>
      <c r="EK1469"/>
      <c r="EL1469"/>
      <c r="EM1469"/>
      <c r="EN1469"/>
      <c r="EO1469"/>
      <c r="EP1469"/>
      <c r="EQ1469"/>
      <c r="ER1469"/>
      <c r="ES1469"/>
      <c r="ET1469"/>
      <c r="EU1469"/>
      <c r="EV1469"/>
      <c r="EW1469"/>
      <c r="EX1469"/>
      <c r="EY1469"/>
      <c r="EZ1469"/>
      <c r="FA1469"/>
      <c r="FB1469"/>
      <c r="FC1469"/>
      <c r="FD1469"/>
      <c r="FE1469"/>
      <c r="FF1469"/>
      <c r="FG1469"/>
      <c r="FH1469"/>
      <c r="FI1469"/>
      <c r="FJ1469"/>
      <c r="FK1469"/>
      <c r="FL1469"/>
      <c r="FM1469"/>
      <c r="FN1469"/>
      <c r="FO1469"/>
      <c r="FP1469"/>
      <c r="FQ1469"/>
      <c r="FR1469"/>
      <c r="FS1469"/>
      <c r="FT1469"/>
      <c r="FU1469"/>
      <c r="FV1469"/>
      <c r="FW1469"/>
      <c r="FX1469"/>
      <c r="FY1469"/>
      <c r="FZ1469"/>
      <c r="GA1469"/>
      <c r="GB1469"/>
      <c r="GC1469"/>
      <c r="GD1469"/>
      <c r="GE1469"/>
      <c r="GF1469"/>
      <c r="GG1469"/>
      <c r="GH1469"/>
      <c r="GI1469"/>
      <c r="GJ1469"/>
      <c r="GK1469"/>
      <c r="GL1469"/>
      <c r="GM1469"/>
      <c r="GN1469"/>
      <c r="GO1469"/>
      <c r="GP1469"/>
      <c r="GQ1469"/>
      <c r="GR1469"/>
    </row>
    <row r="1470" spans="1:200" x14ac:dyDescent="0.2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c r="AX1470"/>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c r="ED1470"/>
      <c r="EE1470"/>
      <c r="EF1470"/>
      <c r="EG1470"/>
      <c r="EH1470"/>
      <c r="EI1470"/>
      <c r="EJ1470"/>
      <c r="EK1470"/>
      <c r="EL1470"/>
      <c r="EM1470"/>
      <c r="EN1470"/>
      <c r="EO1470"/>
      <c r="EP1470"/>
      <c r="EQ1470"/>
      <c r="ER1470"/>
      <c r="ES1470"/>
      <c r="ET1470"/>
      <c r="EU1470"/>
      <c r="EV1470"/>
      <c r="EW1470"/>
      <c r="EX1470"/>
      <c r="EY1470"/>
      <c r="EZ1470"/>
      <c r="FA1470"/>
      <c r="FB1470"/>
      <c r="FC1470"/>
      <c r="FD1470"/>
      <c r="FE1470"/>
      <c r="FF1470"/>
      <c r="FG1470"/>
      <c r="FH1470"/>
      <c r="FI1470"/>
      <c r="FJ1470"/>
      <c r="FK1470"/>
      <c r="FL1470"/>
      <c r="FM1470"/>
      <c r="FN1470"/>
      <c r="FO1470"/>
      <c r="FP1470"/>
      <c r="FQ1470"/>
      <c r="FR1470"/>
      <c r="FS1470"/>
      <c r="FT1470"/>
      <c r="FU1470"/>
      <c r="FV1470"/>
      <c r="FW1470"/>
      <c r="FX1470"/>
      <c r="FY1470"/>
      <c r="FZ1470"/>
      <c r="GA1470"/>
      <c r="GB1470"/>
      <c r="GC1470"/>
      <c r="GD1470"/>
      <c r="GE1470"/>
      <c r="GF1470"/>
      <c r="GG1470"/>
      <c r="GH1470"/>
      <c r="GI1470"/>
      <c r="GJ1470"/>
      <c r="GK1470"/>
      <c r="GL1470"/>
      <c r="GM1470"/>
      <c r="GN1470"/>
      <c r="GO1470"/>
      <c r="GP1470"/>
      <c r="GQ1470"/>
      <c r="GR1470"/>
    </row>
    <row r="1471" spans="1:200" x14ac:dyDescent="0.2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c r="AX1471"/>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c r="EU1471"/>
      <c r="EV1471"/>
      <c r="EW1471"/>
      <c r="EX1471"/>
      <c r="EY1471"/>
      <c r="EZ1471"/>
      <c r="FA1471"/>
      <c r="FB1471"/>
      <c r="FC1471"/>
      <c r="FD1471"/>
      <c r="FE1471"/>
      <c r="FF1471"/>
      <c r="FG1471"/>
      <c r="FH1471"/>
      <c r="FI1471"/>
      <c r="FJ1471"/>
      <c r="FK1471"/>
      <c r="FL1471"/>
      <c r="FM1471"/>
      <c r="FN1471"/>
      <c r="FO1471"/>
      <c r="FP1471"/>
      <c r="FQ1471"/>
      <c r="FR1471"/>
      <c r="FS1471"/>
      <c r="FT1471"/>
      <c r="FU1471"/>
      <c r="FV1471"/>
      <c r="FW1471"/>
      <c r="FX1471"/>
      <c r="FY1471"/>
      <c r="FZ1471"/>
      <c r="GA1471"/>
      <c r="GB1471"/>
      <c r="GC1471"/>
      <c r="GD1471"/>
      <c r="GE1471"/>
      <c r="GF1471"/>
      <c r="GG1471"/>
      <c r="GH1471"/>
      <c r="GI1471"/>
      <c r="GJ1471"/>
      <c r="GK1471"/>
      <c r="GL1471"/>
      <c r="GM1471"/>
      <c r="GN1471"/>
      <c r="GO1471"/>
      <c r="GP1471"/>
      <c r="GQ1471"/>
      <c r="GR1471"/>
    </row>
    <row r="1472" spans="1:200" x14ac:dyDescent="0.2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c r="AX1472"/>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c r="EX1472"/>
      <c r="EY1472"/>
      <c r="EZ1472"/>
      <c r="FA1472"/>
      <c r="FB1472"/>
      <c r="FC1472"/>
      <c r="FD1472"/>
      <c r="FE1472"/>
      <c r="FF1472"/>
      <c r="FG1472"/>
      <c r="FH1472"/>
      <c r="FI1472"/>
      <c r="FJ1472"/>
      <c r="FK1472"/>
      <c r="FL1472"/>
      <c r="FM1472"/>
      <c r="FN1472"/>
      <c r="FO1472"/>
      <c r="FP1472"/>
      <c r="FQ1472"/>
      <c r="FR1472"/>
      <c r="FS1472"/>
      <c r="FT1472"/>
      <c r="FU1472"/>
      <c r="FV1472"/>
      <c r="FW1472"/>
      <c r="FX1472"/>
      <c r="FY1472"/>
      <c r="FZ1472"/>
      <c r="GA1472"/>
      <c r="GB1472"/>
      <c r="GC1472"/>
      <c r="GD1472"/>
      <c r="GE1472"/>
      <c r="GF1472"/>
      <c r="GG1472"/>
      <c r="GH1472"/>
      <c r="GI1472"/>
      <c r="GJ1472"/>
      <c r="GK1472"/>
      <c r="GL1472"/>
      <c r="GM1472"/>
      <c r="GN1472"/>
      <c r="GO1472"/>
      <c r="GP1472"/>
      <c r="GQ1472"/>
      <c r="GR1472"/>
    </row>
    <row r="1473" spans="1:200" x14ac:dyDescent="0.2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c r="AX1473"/>
      <c r="AY1473"/>
      <c r="AZ1473"/>
      <c r="BA1473"/>
      <c r="BB1473"/>
      <c r="BC1473"/>
      <c r="BD1473"/>
      <c r="BE1473"/>
      <c r="BF1473"/>
      <c r="BG1473"/>
      <c r="BH1473"/>
      <c r="BI1473"/>
      <c r="BJ1473"/>
      <c r="BK1473"/>
      <c r="BL1473"/>
      <c r="BM1473"/>
      <c r="BN1473"/>
      <c r="BO1473"/>
      <c r="BP1473"/>
      <c r="BQ1473"/>
      <c r="BR1473"/>
      <c r="BS1473"/>
      <c r="BT1473"/>
      <c r="BU1473"/>
      <c r="BV1473"/>
      <c r="BW1473"/>
      <c r="BX1473"/>
      <c r="BY1473"/>
      <c r="BZ1473"/>
      <c r="CA1473"/>
      <c r="CB1473"/>
      <c r="CC1473"/>
      <c r="CD1473"/>
      <c r="CE1473"/>
      <c r="CF1473"/>
      <c r="CG1473"/>
      <c r="CH1473"/>
      <c r="CI1473"/>
      <c r="CJ1473"/>
      <c r="CK1473"/>
      <c r="CL1473"/>
      <c r="CM1473"/>
      <c r="CN1473"/>
      <c r="CO1473"/>
      <c r="CP1473"/>
      <c r="CQ1473"/>
      <c r="CR1473"/>
      <c r="CS1473"/>
      <c r="CT1473"/>
      <c r="CU1473"/>
      <c r="CV1473"/>
      <c r="CW1473"/>
      <c r="CX1473"/>
      <c r="CY1473"/>
      <c r="CZ1473"/>
      <c r="DA1473"/>
      <c r="DB1473"/>
      <c r="DC1473"/>
      <c r="DD1473"/>
      <c r="DE1473"/>
      <c r="DF1473"/>
      <c r="DG1473"/>
      <c r="DH1473"/>
      <c r="DI1473"/>
      <c r="DJ1473"/>
      <c r="DK1473"/>
      <c r="DL1473"/>
      <c r="DM1473"/>
      <c r="DN1473"/>
      <c r="DO1473"/>
      <c r="DP1473"/>
      <c r="DQ1473"/>
      <c r="DR1473"/>
      <c r="DS1473"/>
      <c r="DT1473"/>
      <c r="DU1473"/>
      <c r="DV1473"/>
      <c r="DW1473"/>
      <c r="DX1473"/>
      <c r="DY1473"/>
      <c r="DZ1473"/>
      <c r="EA1473"/>
      <c r="EB1473"/>
      <c r="EC1473"/>
      <c r="ED1473"/>
      <c r="EE1473"/>
      <c r="EF1473"/>
      <c r="EG1473"/>
      <c r="EH1473"/>
      <c r="EI1473"/>
      <c r="EJ1473"/>
      <c r="EK1473"/>
      <c r="EL1473"/>
      <c r="EM1473"/>
      <c r="EN1473"/>
      <c r="EO1473"/>
      <c r="EP1473"/>
      <c r="EQ1473"/>
      <c r="ER1473"/>
      <c r="ES1473"/>
      <c r="ET1473"/>
      <c r="EU1473"/>
      <c r="EV1473"/>
      <c r="EW1473"/>
      <c r="EX1473"/>
      <c r="EY1473"/>
      <c r="EZ1473"/>
      <c r="FA1473"/>
      <c r="FB1473"/>
      <c r="FC1473"/>
      <c r="FD1473"/>
      <c r="FE1473"/>
      <c r="FF1473"/>
      <c r="FG1473"/>
      <c r="FH1473"/>
      <c r="FI1473"/>
      <c r="FJ1473"/>
      <c r="FK1473"/>
      <c r="FL1473"/>
      <c r="FM1473"/>
      <c r="FN1473"/>
      <c r="FO1473"/>
      <c r="FP1473"/>
      <c r="FQ1473"/>
      <c r="FR1473"/>
      <c r="FS1473"/>
      <c r="FT1473"/>
      <c r="FU1473"/>
      <c r="FV1473"/>
      <c r="FW1473"/>
      <c r="FX1473"/>
      <c r="FY1473"/>
      <c r="FZ1473"/>
      <c r="GA1473"/>
      <c r="GB1473"/>
      <c r="GC1473"/>
      <c r="GD1473"/>
      <c r="GE1473"/>
      <c r="GF1473"/>
      <c r="GG1473"/>
      <c r="GH1473"/>
      <c r="GI1473"/>
      <c r="GJ1473"/>
      <c r="GK1473"/>
      <c r="GL1473"/>
      <c r="GM1473"/>
      <c r="GN1473"/>
      <c r="GO1473"/>
      <c r="GP1473"/>
      <c r="GQ1473"/>
      <c r="GR1473"/>
    </row>
    <row r="1474" spans="1:200" x14ac:dyDescent="0.2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c r="AW1474"/>
      <c r="AX1474"/>
      <c r="AY1474"/>
      <c r="AZ1474"/>
      <c r="BA1474"/>
      <c r="BB1474"/>
      <c r="BC1474"/>
      <c r="BD1474"/>
      <c r="BE1474"/>
      <c r="BF1474"/>
      <c r="BG1474"/>
      <c r="BH1474"/>
      <c r="BI1474"/>
      <c r="BJ1474"/>
      <c r="BK1474"/>
      <c r="BL1474"/>
      <c r="BM1474"/>
      <c r="BN1474"/>
      <c r="BO1474"/>
      <c r="BP1474"/>
      <c r="BQ1474"/>
      <c r="BR1474"/>
      <c r="BS1474"/>
      <c r="BT1474"/>
      <c r="BU1474"/>
      <c r="BV1474"/>
      <c r="BW1474"/>
      <c r="BX1474"/>
      <c r="BY1474"/>
      <c r="BZ1474"/>
      <c r="CA1474"/>
      <c r="CB1474"/>
      <c r="CC1474"/>
      <c r="CD1474"/>
      <c r="CE1474"/>
      <c r="CF1474"/>
      <c r="CG1474"/>
      <c r="CH1474"/>
      <c r="CI1474"/>
      <c r="CJ1474"/>
      <c r="CK1474"/>
      <c r="CL1474"/>
      <c r="CM1474"/>
      <c r="CN1474"/>
      <c r="CO1474"/>
      <c r="CP1474"/>
      <c r="CQ1474"/>
      <c r="CR1474"/>
      <c r="CS1474"/>
      <c r="CT1474"/>
      <c r="CU1474"/>
      <c r="CV1474"/>
      <c r="CW1474"/>
      <c r="CX1474"/>
      <c r="CY1474"/>
      <c r="CZ1474"/>
      <c r="DA1474"/>
      <c r="DB1474"/>
      <c r="DC1474"/>
      <c r="DD1474"/>
      <c r="DE1474"/>
      <c r="DF1474"/>
      <c r="DG1474"/>
      <c r="DH1474"/>
      <c r="DI1474"/>
      <c r="DJ1474"/>
      <c r="DK1474"/>
      <c r="DL1474"/>
      <c r="DM1474"/>
      <c r="DN1474"/>
      <c r="DO1474"/>
      <c r="DP1474"/>
      <c r="DQ1474"/>
      <c r="DR1474"/>
      <c r="DS1474"/>
      <c r="DT1474"/>
      <c r="DU1474"/>
      <c r="DV1474"/>
      <c r="DW1474"/>
      <c r="DX1474"/>
      <c r="DY1474"/>
      <c r="DZ1474"/>
      <c r="EA1474"/>
      <c r="EB1474"/>
      <c r="EC1474"/>
      <c r="ED1474"/>
      <c r="EE1474"/>
      <c r="EF1474"/>
      <c r="EG1474"/>
      <c r="EH1474"/>
      <c r="EI1474"/>
      <c r="EJ1474"/>
      <c r="EK1474"/>
      <c r="EL1474"/>
      <c r="EM1474"/>
      <c r="EN1474"/>
      <c r="EO1474"/>
      <c r="EP1474"/>
      <c r="EQ1474"/>
      <c r="ER1474"/>
      <c r="ES1474"/>
      <c r="ET1474"/>
      <c r="EU1474"/>
      <c r="EV1474"/>
      <c r="EW1474"/>
      <c r="EX1474"/>
      <c r="EY1474"/>
      <c r="EZ1474"/>
      <c r="FA1474"/>
      <c r="FB1474"/>
      <c r="FC1474"/>
      <c r="FD1474"/>
      <c r="FE1474"/>
      <c r="FF1474"/>
      <c r="FG1474"/>
      <c r="FH1474"/>
      <c r="FI1474"/>
      <c r="FJ1474"/>
      <c r="FK1474"/>
      <c r="FL1474"/>
      <c r="FM1474"/>
      <c r="FN1474"/>
      <c r="FO1474"/>
      <c r="FP1474"/>
      <c r="FQ1474"/>
      <c r="FR1474"/>
      <c r="FS1474"/>
      <c r="FT1474"/>
      <c r="FU1474"/>
      <c r="FV1474"/>
      <c r="FW1474"/>
      <c r="FX1474"/>
      <c r="FY1474"/>
      <c r="FZ1474"/>
      <c r="GA1474"/>
      <c r="GB1474"/>
      <c r="GC1474"/>
      <c r="GD1474"/>
      <c r="GE1474"/>
      <c r="GF1474"/>
      <c r="GG1474"/>
      <c r="GH1474"/>
      <c r="GI1474"/>
      <c r="GJ1474"/>
      <c r="GK1474"/>
      <c r="GL1474"/>
      <c r="GM1474"/>
      <c r="GN1474"/>
      <c r="GO1474"/>
      <c r="GP1474"/>
      <c r="GQ1474"/>
      <c r="GR1474"/>
    </row>
    <row r="1475" spans="1:200" x14ac:dyDescent="0.2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c r="AV1475"/>
      <c r="AW1475"/>
      <c r="AX1475"/>
      <c r="AY1475"/>
      <c r="AZ1475"/>
      <c r="BA1475"/>
      <c r="BB1475"/>
      <c r="BC1475"/>
      <c r="BD1475"/>
      <c r="BE1475"/>
      <c r="BF1475"/>
      <c r="BG1475"/>
      <c r="BH1475"/>
      <c r="BI1475"/>
      <c r="BJ1475"/>
      <c r="BK1475"/>
      <c r="BL1475"/>
      <c r="BM1475"/>
      <c r="BN1475"/>
      <c r="BO1475"/>
      <c r="BP1475"/>
      <c r="BQ1475"/>
      <c r="BR1475"/>
      <c r="BS1475"/>
      <c r="BT1475"/>
      <c r="BU1475"/>
      <c r="BV1475"/>
      <c r="BW1475"/>
      <c r="BX1475"/>
      <c r="BY1475"/>
      <c r="BZ1475"/>
      <c r="CA1475"/>
      <c r="CB1475"/>
      <c r="CC1475"/>
      <c r="CD1475"/>
      <c r="CE1475"/>
      <c r="CF1475"/>
      <c r="CG1475"/>
      <c r="CH1475"/>
      <c r="CI1475"/>
      <c r="CJ1475"/>
      <c r="CK1475"/>
      <c r="CL1475"/>
      <c r="CM1475"/>
      <c r="CN1475"/>
      <c r="CO1475"/>
      <c r="CP1475"/>
      <c r="CQ1475"/>
      <c r="CR1475"/>
      <c r="CS1475"/>
      <c r="CT1475"/>
      <c r="CU1475"/>
      <c r="CV1475"/>
      <c r="CW1475"/>
      <c r="CX1475"/>
      <c r="CY1475"/>
      <c r="CZ1475"/>
      <c r="DA1475"/>
      <c r="DB1475"/>
      <c r="DC1475"/>
      <c r="DD1475"/>
      <c r="DE1475"/>
      <c r="DF1475"/>
      <c r="DG1475"/>
      <c r="DH1475"/>
      <c r="DI1475"/>
      <c r="DJ1475"/>
      <c r="DK1475"/>
      <c r="DL1475"/>
      <c r="DM1475"/>
      <c r="DN1475"/>
      <c r="DO1475"/>
      <c r="DP1475"/>
      <c r="DQ1475"/>
      <c r="DR1475"/>
      <c r="DS1475"/>
      <c r="DT1475"/>
      <c r="DU1475"/>
      <c r="DV1475"/>
      <c r="DW1475"/>
      <c r="DX1475"/>
      <c r="DY1475"/>
      <c r="DZ1475"/>
      <c r="EA1475"/>
      <c r="EB1475"/>
      <c r="EC1475"/>
      <c r="ED1475"/>
      <c r="EE1475"/>
      <c r="EF1475"/>
      <c r="EG1475"/>
      <c r="EH1475"/>
      <c r="EI1475"/>
      <c r="EJ1475"/>
      <c r="EK1475"/>
      <c r="EL1475"/>
      <c r="EM1475"/>
      <c r="EN1475"/>
      <c r="EO1475"/>
      <c r="EP1475"/>
      <c r="EQ1475"/>
      <c r="ER1475"/>
      <c r="ES1475"/>
      <c r="ET1475"/>
      <c r="EU1475"/>
      <c r="EV1475"/>
      <c r="EW1475"/>
      <c r="EX1475"/>
      <c r="EY1475"/>
      <c r="EZ1475"/>
      <c r="FA1475"/>
      <c r="FB1475"/>
      <c r="FC1475"/>
      <c r="FD1475"/>
      <c r="FE1475"/>
      <c r="FF1475"/>
      <c r="FG1475"/>
      <c r="FH1475"/>
      <c r="FI1475"/>
      <c r="FJ1475"/>
      <c r="FK1475"/>
      <c r="FL1475"/>
      <c r="FM1475"/>
      <c r="FN1475"/>
      <c r="FO1475"/>
      <c r="FP1475"/>
      <c r="FQ1475"/>
      <c r="FR1475"/>
      <c r="FS1475"/>
      <c r="FT1475"/>
      <c r="FU1475"/>
      <c r="FV1475"/>
      <c r="FW1475"/>
      <c r="FX1475"/>
      <c r="FY1475"/>
      <c r="FZ1475"/>
      <c r="GA1475"/>
      <c r="GB1475"/>
      <c r="GC1475"/>
      <c r="GD1475"/>
      <c r="GE1475"/>
      <c r="GF1475"/>
      <c r="GG1475"/>
      <c r="GH1475"/>
      <c r="GI1475"/>
      <c r="GJ1475"/>
      <c r="GK1475"/>
      <c r="GL1475"/>
      <c r="GM1475"/>
      <c r="GN1475"/>
      <c r="GO1475"/>
      <c r="GP1475"/>
      <c r="GQ1475"/>
      <c r="GR1475"/>
    </row>
    <row r="1476" spans="1:200" x14ac:dyDescent="0.2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c r="AV1476"/>
      <c r="AW1476"/>
      <c r="AX1476"/>
      <c r="AY1476"/>
      <c r="AZ1476"/>
      <c r="BA1476"/>
      <c r="BB1476"/>
      <c r="BC1476"/>
      <c r="BD1476"/>
      <c r="BE1476"/>
      <c r="BF1476"/>
      <c r="BG1476"/>
      <c r="BH1476"/>
      <c r="BI1476"/>
      <c r="BJ1476"/>
      <c r="BK1476"/>
      <c r="BL1476"/>
      <c r="BM1476"/>
      <c r="BN1476"/>
      <c r="BO1476"/>
      <c r="BP1476"/>
      <c r="BQ1476"/>
      <c r="BR1476"/>
      <c r="BS1476"/>
      <c r="BT1476"/>
      <c r="BU1476"/>
      <c r="BV1476"/>
      <c r="BW1476"/>
      <c r="BX1476"/>
      <c r="BY1476"/>
      <c r="BZ1476"/>
      <c r="CA1476"/>
      <c r="CB1476"/>
      <c r="CC1476"/>
      <c r="CD1476"/>
      <c r="CE1476"/>
      <c r="CF1476"/>
      <c r="CG1476"/>
      <c r="CH1476"/>
      <c r="CI1476"/>
      <c r="CJ1476"/>
      <c r="CK1476"/>
      <c r="CL1476"/>
      <c r="CM1476"/>
      <c r="CN1476"/>
      <c r="CO1476"/>
      <c r="CP1476"/>
      <c r="CQ1476"/>
      <c r="CR1476"/>
      <c r="CS1476"/>
      <c r="CT1476"/>
      <c r="CU1476"/>
      <c r="CV1476"/>
      <c r="CW1476"/>
      <c r="CX1476"/>
      <c r="CY1476"/>
      <c r="CZ1476"/>
      <c r="DA1476"/>
      <c r="DB1476"/>
      <c r="DC1476"/>
      <c r="DD1476"/>
      <c r="DE1476"/>
      <c r="DF1476"/>
      <c r="DG1476"/>
      <c r="DH1476"/>
      <c r="DI1476"/>
      <c r="DJ1476"/>
      <c r="DK1476"/>
      <c r="DL1476"/>
      <c r="DM1476"/>
      <c r="DN1476"/>
      <c r="DO1476"/>
      <c r="DP1476"/>
      <c r="DQ1476"/>
      <c r="DR1476"/>
      <c r="DS1476"/>
      <c r="DT1476"/>
      <c r="DU1476"/>
      <c r="DV1476"/>
      <c r="DW1476"/>
      <c r="DX1476"/>
      <c r="DY1476"/>
      <c r="DZ1476"/>
      <c r="EA1476"/>
      <c r="EB1476"/>
      <c r="EC1476"/>
      <c r="ED1476"/>
      <c r="EE1476"/>
      <c r="EF1476"/>
      <c r="EG1476"/>
      <c r="EH1476"/>
      <c r="EI1476"/>
      <c r="EJ1476"/>
      <c r="EK1476"/>
      <c r="EL1476"/>
      <c r="EM1476"/>
      <c r="EN1476"/>
      <c r="EO1476"/>
      <c r="EP1476"/>
      <c r="EQ1476"/>
      <c r="ER1476"/>
      <c r="ES1476"/>
      <c r="ET1476"/>
      <c r="EU1476"/>
      <c r="EV1476"/>
      <c r="EW1476"/>
      <c r="EX1476"/>
      <c r="EY1476"/>
      <c r="EZ1476"/>
      <c r="FA1476"/>
      <c r="FB1476"/>
      <c r="FC1476"/>
      <c r="FD1476"/>
      <c r="FE1476"/>
      <c r="FF1476"/>
      <c r="FG1476"/>
      <c r="FH1476"/>
      <c r="FI1476"/>
      <c r="FJ1476"/>
      <c r="FK1476"/>
      <c r="FL1476"/>
      <c r="FM1476"/>
      <c r="FN1476"/>
      <c r="FO1476"/>
      <c r="FP1476"/>
      <c r="FQ1476"/>
      <c r="FR1476"/>
      <c r="FS1476"/>
      <c r="FT1476"/>
      <c r="FU1476"/>
      <c r="FV1476"/>
      <c r="FW1476"/>
      <c r="FX1476"/>
      <c r="FY1476"/>
      <c r="FZ1476"/>
      <c r="GA1476"/>
      <c r="GB1476"/>
      <c r="GC1476"/>
      <c r="GD1476"/>
      <c r="GE1476"/>
      <c r="GF1476"/>
      <c r="GG1476"/>
      <c r="GH1476"/>
      <c r="GI1476"/>
      <c r="GJ1476"/>
      <c r="GK1476"/>
      <c r="GL1476"/>
      <c r="GM1476"/>
      <c r="GN1476"/>
      <c r="GO1476"/>
      <c r="GP1476"/>
      <c r="GQ1476"/>
      <c r="GR1476"/>
    </row>
    <row r="1477" spans="1:200" x14ac:dyDescent="0.2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c r="AV1477"/>
      <c r="AW1477"/>
      <c r="AX1477"/>
      <c r="AY1477"/>
      <c r="AZ1477"/>
      <c r="BA1477"/>
      <c r="BB1477"/>
      <c r="BC1477"/>
      <c r="BD1477"/>
      <c r="BE1477"/>
      <c r="BF1477"/>
      <c r="BG1477"/>
      <c r="BH1477"/>
      <c r="BI1477"/>
      <c r="BJ1477"/>
      <c r="BK1477"/>
      <c r="BL1477"/>
      <c r="BM1477"/>
      <c r="BN1477"/>
      <c r="BO1477"/>
      <c r="BP1477"/>
      <c r="BQ1477"/>
      <c r="BR1477"/>
      <c r="BS1477"/>
      <c r="BT1477"/>
      <c r="BU1477"/>
      <c r="BV1477"/>
      <c r="BW1477"/>
      <c r="BX1477"/>
      <c r="BY1477"/>
      <c r="BZ1477"/>
      <c r="CA1477"/>
      <c r="CB1477"/>
      <c r="CC1477"/>
      <c r="CD1477"/>
      <c r="CE1477"/>
      <c r="CF1477"/>
      <c r="CG1477"/>
      <c r="CH1477"/>
      <c r="CI1477"/>
      <c r="CJ1477"/>
      <c r="CK1477"/>
      <c r="CL1477"/>
      <c r="CM1477"/>
      <c r="CN1477"/>
      <c r="CO1477"/>
      <c r="CP1477"/>
      <c r="CQ1477"/>
      <c r="CR1477"/>
      <c r="CS1477"/>
      <c r="CT1477"/>
      <c r="CU1477"/>
      <c r="CV1477"/>
      <c r="CW1477"/>
      <c r="CX1477"/>
      <c r="CY1477"/>
      <c r="CZ1477"/>
      <c r="DA1477"/>
      <c r="DB1477"/>
      <c r="DC1477"/>
      <c r="DD1477"/>
      <c r="DE1477"/>
      <c r="DF1477"/>
      <c r="DG1477"/>
      <c r="DH1477"/>
      <c r="DI1477"/>
      <c r="DJ1477"/>
      <c r="DK1477"/>
      <c r="DL1477"/>
      <c r="DM1477"/>
      <c r="DN1477"/>
      <c r="DO1477"/>
      <c r="DP1477"/>
      <c r="DQ1477"/>
      <c r="DR1477"/>
      <c r="DS1477"/>
      <c r="DT1477"/>
      <c r="DU1477"/>
      <c r="DV1477"/>
      <c r="DW1477"/>
      <c r="DX1477"/>
      <c r="DY1477"/>
      <c r="DZ1477"/>
      <c r="EA1477"/>
      <c r="EB1477"/>
      <c r="EC1477"/>
      <c r="ED1477"/>
      <c r="EE1477"/>
      <c r="EF1477"/>
      <c r="EG1477"/>
      <c r="EH1477"/>
      <c r="EI1477"/>
      <c r="EJ1477"/>
      <c r="EK1477"/>
      <c r="EL1477"/>
      <c r="EM1477"/>
      <c r="EN1477"/>
      <c r="EO1477"/>
      <c r="EP1477"/>
      <c r="EQ1477"/>
      <c r="ER1477"/>
      <c r="ES1477"/>
      <c r="ET1477"/>
      <c r="EU1477"/>
      <c r="EV1477"/>
      <c r="EW1477"/>
      <c r="EX1477"/>
      <c r="EY1477"/>
      <c r="EZ1477"/>
      <c r="FA1477"/>
      <c r="FB1477"/>
      <c r="FC1477"/>
      <c r="FD1477"/>
      <c r="FE1477"/>
      <c r="FF1477"/>
      <c r="FG1477"/>
      <c r="FH1477"/>
      <c r="FI1477"/>
      <c r="FJ1477"/>
      <c r="FK1477"/>
      <c r="FL1477"/>
      <c r="FM1477"/>
      <c r="FN1477"/>
      <c r="FO1477"/>
      <c r="FP1477"/>
      <c r="FQ1477"/>
      <c r="FR1477"/>
      <c r="FS1477"/>
      <c r="FT1477"/>
      <c r="FU1477"/>
      <c r="FV1477"/>
      <c r="FW1477"/>
      <c r="FX1477"/>
      <c r="FY1477"/>
      <c r="FZ1477"/>
      <c r="GA1477"/>
      <c r="GB1477"/>
      <c r="GC1477"/>
      <c r="GD1477"/>
      <c r="GE1477"/>
      <c r="GF1477"/>
      <c r="GG1477"/>
      <c r="GH1477"/>
      <c r="GI1477"/>
      <c r="GJ1477"/>
      <c r="GK1477"/>
      <c r="GL1477"/>
      <c r="GM1477"/>
      <c r="GN1477"/>
      <c r="GO1477"/>
      <c r="GP1477"/>
      <c r="GQ1477"/>
      <c r="GR1477"/>
    </row>
    <row r="1478" spans="1:200" x14ac:dyDescent="0.2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c r="AV1478"/>
      <c r="AW1478"/>
      <c r="AX1478"/>
      <c r="AY1478"/>
      <c r="AZ1478"/>
      <c r="BA1478"/>
      <c r="BB1478"/>
      <c r="BC1478"/>
      <c r="BD1478"/>
      <c r="BE1478"/>
      <c r="BF1478"/>
      <c r="BG1478"/>
      <c r="BH1478"/>
      <c r="BI1478"/>
      <c r="BJ1478"/>
      <c r="BK1478"/>
      <c r="BL1478"/>
      <c r="BM1478"/>
      <c r="BN1478"/>
      <c r="BO1478"/>
      <c r="BP1478"/>
      <c r="BQ1478"/>
      <c r="BR1478"/>
      <c r="BS1478"/>
      <c r="BT1478"/>
      <c r="BU1478"/>
      <c r="BV1478"/>
      <c r="BW1478"/>
      <c r="BX1478"/>
      <c r="BY1478"/>
      <c r="BZ1478"/>
      <c r="CA1478"/>
      <c r="CB1478"/>
      <c r="CC1478"/>
      <c r="CD1478"/>
      <c r="CE1478"/>
      <c r="CF1478"/>
      <c r="CG1478"/>
      <c r="CH1478"/>
      <c r="CI1478"/>
      <c r="CJ1478"/>
      <c r="CK1478"/>
      <c r="CL1478"/>
      <c r="CM1478"/>
      <c r="CN1478"/>
      <c r="CO1478"/>
      <c r="CP1478"/>
      <c r="CQ1478"/>
      <c r="CR1478"/>
      <c r="CS1478"/>
      <c r="CT1478"/>
      <c r="CU1478"/>
      <c r="CV1478"/>
      <c r="CW1478"/>
      <c r="CX1478"/>
      <c r="CY1478"/>
      <c r="CZ1478"/>
      <c r="DA1478"/>
      <c r="DB1478"/>
      <c r="DC1478"/>
      <c r="DD1478"/>
      <c r="DE1478"/>
      <c r="DF1478"/>
      <c r="DG1478"/>
      <c r="DH1478"/>
      <c r="DI1478"/>
      <c r="DJ1478"/>
      <c r="DK1478"/>
      <c r="DL1478"/>
      <c r="DM1478"/>
      <c r="DN1478"/>
      <c r="DO1478"/>
      <c r="DP1478"/>
      <c r="DQ1478"/>
      <c r="DR1478"/>
      <c r="DS1478"/>
      <c r="DT1478"/>
      <c r="DU1478"/>
      <c r="DV1478"/>
      <c r="DW1478"/>
      <c r="DX1478"/>
      <c r="DY1478"/>
      <c r="DZ1478"/>
      <c r="EA1478"/>
      <c r="EB1478"/>
      <c r="EC1478"/>
      <c r="ED1478"/>
      <c r="EE1478"/>
      <c r="EF1478"/>
      <c r="EG1478"/>
      <c r="EH1478"/>
      <c r="EI1478"/>
      <c r="EJ1478"/>
      <c r="EK1478"/>
      <c r="EL1478"/>
      <c r="EM1478"/>
      <c r="EN1478"/>
      <c r="EO1478"/>
      <c r="EP1478"/>
      <c r="EQ1478"/>
      <c r="ER1478"/>
      <c r="ES1478"/>
      <c r="ET1478"/>
      <c r="EU1478"/>
      <c r="EV1478"/>
      <c r="EW1478"/>
      <c r="EX1478"/>
      <c r="EY1478"/>
      <c r="EZ1478"/>
      <c r="FA1478"/>
      <c r="FB1478"/>
      <c r="FC1478"/>
      <c r="FD1478"/>
      <c r="FE1478"/>
      <c r="FF1478"/>
      <c r="FG1478"/>
      <c r="FH1478"/>
      <c r="FI1478"/>
      <c r="FJ1478"/>
      <c r="FK1478"/>
      <c r="FL1478"/>
      <c r="FM1478"/>
      <c r="FN1478"/>
      <c r="FO1478"/>
      <c r="FP1478"/>
      <c r="FQ1478"/>
      <c r="FR1478"/>
      <c r="FS1478"/>
      <c r="FT1478"/>
      <c r="FU1478"/>
      <c r="FV1478"/>
      <c r="FW1478"/>
      <c r="FX1478"/>
      <c r="FY1478"/>
      <c r="FZ1478"/>
      <c r="GA1478"/>
      <c r="GB1478"/>
      <c r="GC1478"/>
      <c r="GD1478"/>
      <c r="GE1478"/>
      <c r="GF1478"/>
      <c r="GG1478"/>
      <c r="GH1478"/>
      <c r="GI1478"/>
      <c r="GJ1478"/>
      <c r="GK1478"/>
      <c r="GL1478"/>
      <c r="GM1478"/>
      <c r="GN1478"/>
      <c r="GO1478"/>
      <c r="GP1478"/>
      <c r="GQ1478"/>
      <c r="GR1478"/>
    </row>
    <row r="1479" spans="1:200" x14ac:dyDescent="0.2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c r="AV1479"/>
      <c r="AW1479"/>
      <c r="AX1479"/>
      <c r="AY1479"/>
      <c r="AZ1479"/>
      <c r="BA1479"/>
      <c r="BB1479"/>
      <c r="BC1479"/>
      <c r="BD1479"/>
      <c r="BE1479"/>
      <c r="BF1479"/>
      <c r="BG1479"/>
      <c r="BH1479"/>
      <c r="BI1479"/>
      <c r="BJ1479"/>
      <c r="BK1479"/>
      <c r="BL1479"/>
      <c r="BM1479"/>
      <c r="BN1479"/>
      <c r="BO1479"/>
      <c r="BP1479"/>
      <c r="BQ1479"/>
      <c r="BR1479"/>
      <c r="BS1479"/>
      <c r="BT1479"/>
      <c r="BU1479"/>
      <c r="BV1479"/>
      <c r="BW1479"/>
      <c r="BX1479"/>
      <c r="BY1479"/>
      <c r="BZ1479"/>
      <c r="CA1479"/>
      <c r="CB1479"/>
      <c r="CC1479"/>
      <c r="CD1479"/>
      <c r="CE1479"/>
      <c r="CF1479"/>
      <c r="CG1479"/>
      <c r="CH1479"/>
      <c r="CI1479"/>
      <c r="CJ1479"/>
      <c r="CK1479"/>
      <c r="CL1479"/>
      <c r="CM1479"/>
      <c r="CN1479"/>
      <c r="CO1479"/>
      <c r="CP1479"/>
      <c r="CQ1479"/>
      <c r="CR1479"/>
      <c r="CS1479"/>
      <c r="CT1479"/>
      <c r="CU1479"/>
      <c r="CV1479"/>
      <c r="CW1479"/>
      <c r="CX1479"/>
      <c r="CY1479"/>
      <c r="CZ1479"/>
      <c r="DA1479"/>
      <c r="DB1479"/>
      <c r="DC1479"/>
      <c r="DD1479"/>
      <c r="DE1479"/>
      <c r="DF1479"/>
      <c r="DG1479"/>
      <c r="DH1479"/>
      <c r="DI1479"/>
      <c r="DJ1479"/>
      <c r="DK1479"/>
      <c r="DL1479"/>
      <c r="DM1479"/>
      <c r="DN1479"/>
      <c r="DO1479"/>
      <c r="DP1479"/>
      <c r="DQ1479"/>
      <c r="DR1479"/>
      <c r="DS1479"/>
      <c r="DT1479"/>
      <c r="DU1479"/>
      <c r="DV1479"/>
      <c r="DW1479"/>
      <c r="DX1479"/>
      <c r="DY1479"/>
      <c r="DZ1479"/>
      <c r="EA1479"/>
      <c r="EB1479"/>
      <c r="EC1479"/>
      <c r="ED1479"/>
      <c r="EE1479"/>
      <c r="EF1479"/>
      <c r="EG1479"/>
      <c r="EH1479"/>
      <c r="EI1479"/>
      <c r="EJ1479"/>
      <c r="EK1479"/>
      <c r="EL1479"/>
      <c r="EM1479"/>
      <c r="EN1479"/>
      <c r="EO1479"/>
      <c r="EP1479"/>
      <c r="EQ1479"/>
      <c r="ER1479"/>
      <c r="ES1479"/>
      <c r="ET1479"/>
      <c r="EU1479"/>
      <c r="EV1479"/>
      <c r="EW1479"/>
      <c r="EX1479"/>
      <c r="EY1479"/>
      <c r="EZ1479"/>
      <c r="FA1479"/>
      <c r="FB1479"/>
      <c r="FC1479"/>
      <c r="FD1479"/>
      <c r="FE1479"/>
      <c r="FF1479"/>
      <c r="FG1479"/>
      <c r="FH1479"/>
      <c r="FI1479"/>
      <c r="FJ1479"/>
      <c r="FK1479"/>
      <c r="FL1479"/>
      <c r="FM1479"/>
      <c r="FN1479"/>
      <c r="FO1479"/>
      <c r="FP1479"/>
      <c r="FQ1479"/>
      <c r="FR1479"/>
      <c r="FS1479"/>
      <c r="FT1479"/>
      <c r="FU1479"/>
      <c r="FV1479"/>
      <c r="FW1479"/>
      <c r="FX1479"/>
      <c r="FY1479"/>
      <c r="FZ1479"/>
      <c r="GA1479"/>
      <c r="GB1479"/>
      <c r="GC1479"/>
      <c r="GD1479"/>
      <c r="GE1479"/>
      <c r="GF1479"/>
      <c r="GG1479"/>
      <c r="GH1479"/>
      <c r="GI1479"/>
      <c r="GJ1479"/>
      <c r="GK1479"/>
      <c r="GL1479"/>
      <c r="GM1479"/>
      <c r="GN1479"/>
      <c r="GO1479"/>
      <c r="GP1479"/>
      <c r="GQ1479"/>
      <c r="GR1479"/>
    </row>
    <row r="1480" spans="1:200" x14ac:dyDescent="0.2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c r="AV1480"/>
      <c r="AW1480"/>
      <c r="AX1480"/>
      <c r="AY1480"/>
      <c r="AZ1480"/>
      <c r="BA1480"/>
      <c r="BB1480"/>
      <c r="BC1480"/>
      <c r="BD1480"/>
      <c r="BE1480"/>
      <c r="BF1480"/>
      <c r="BG1480"/>
      <c r="BH1480"/>
      <c r="BI1480"/>
      <c r="BJ1480"/>
      <c r="BK1480"/>
      <c r="BL1480"/>
      <c r="BM1480"/>
      <c r="BN1480"/>
      <c r="BO1480"/>
      <c r="BP1480"/>
      <c r="BQ1480"/>
      <c r="BR1480"/>
      <c r="BS1480"/>
      <c r="BT1480"/>
      <c r="BU1480"/>
      <c r="BV1480"/>
      <c r="BW1480"/>
      <c r="BX1480"/>
      <c r="BY1480"/>
      <c r="BZ1480"/>
      <c r="CA1480"/>
      <c r="CB1480"/>
      <c r="CC1480"/>
      <c r="CD1480"/>
      <c r="CE1480"/>
      <c r="CF1480"/>
      <c r="CG1480"/>
      <c r="CH1480"/>
      <c r="CI1480"/>
      <c r="CJ1480"/>
      <c r="CK1480"/>
      <c r="CL1480"/>
      <c r="CM1480"/>
      <c r="CN1480"/>
      <c r="CO1480"/>
      <c r="CP1480"/>
      <c r="CQ1480"/>
      <c r="CR1480"/>
      <c r="CS1480"/>
      <c r="CT1480"/>
      <c r="CU1480"/>
      <c r="CV1480"/>
      <c r="CW1480"/>
      <c r="CX1480"/>
      <c r="CY1480"/>
      <c r="CZ1480"/>
      <c r="DA1480"/>
      <c r="DB1480"/>
      <c r="DC1480"/>
      <c r="DD1480"/>
      <c r="DE1480"/>
      <c r="DF1480"/>
      <c r="DG1480"/>
      <c r="DH1480"/>
      <c r="DI1480"/>
      <c r="DJ1480"/>
      <c r="DK1480"/>
      <c r="DL1480"/>
      <c r="DM1480"/>
      <c r="DN1480"/>
      <c r="DO1480"/>
      <c r="DP1480"/>
      <c r="DQ1480"/>
      <c r="DR1480"/>
      <c r="DS1480"/>
      <c r="DT1480"/>
      <c r="DU1480"/>
      <c r="DV1480"/>
      <c r="DW1480"/>
      <c r="DX1480"/>
      <c r="DY1480"/>
      <c r="DZ1480"/>
      <c r="EA1480"/>
      <c r="EB1480"/>
      <c r="EC1480"/>
      <c r="ED1480"/>
      <c r="EE1480"/>
      <c r="EF1480"/>
      <c r="EG1480"/>
      <c r="EH1480"/>
      <c r="EI1480"/>
      <c r="EJ1480"/>
      <c r="EK1480"/>
      <c r="EL1480"/>
      <c r="EM1480"/>
      <c r="EN1480"/>
      <c r="EO1480"/>
      <c r="EP1480"/>
      <c r="EQ1480"/>
      <c r="ER1480"/>
      <c r="ES1480"/>
      <c r="ET1480"/>
      <c r="EU1480"/>
      <c r="EV1480"/>
      <c r="EW1480"/>
      <c r="EX1480"/>
      <c r="EY1480"/>
      <c r="EZ1480"/>
      <c r="FA1480"/>
      <c r="FB1480"/>
      <c r="FC1480"/>
      <c r="FD1480"/>
      <c r="FE1480"/>
      <c r="FF1480"/>
      <c r="FG1480"/>
      <c r="FH1480"/>
      <c r="FI1480"/>
      <c r="FJ1480"/>
      <c r="FK1480"/>
      <c r="FL1480"/>
      <c r="FM1480"/>
      <c r="FN1480"/>
      <c r="FO1480"/>
      <c r="FP1480"/>
      <c r="FQ1480"/>
      <c r="FR1480"/>
      <c r="FS1480"/>
      <c r="FT1480"/>
      <c r="FU1480"/>
      <c r="FV1480"/>
      <c r="FW1480"/>
      <c r="FX1480"/>
      <c r="FY1480"/>
      <c r="FZ1480"/>
      <c r="GA1480"/>
      <c r="GB1480"/>
      <c r="GC1480"/>
      <c r="GD1480"/>
      <c r="GE1480"/>
      <c r="GF1480"/>
      <c r="GG1480"/>
      <c r="GH1480"/>
      <c r="GI1480"/>
      <c r="GJ1480"/>
      <c r="GK1480"/>
      <c r="GL1480"/>
      <c r="GM1480"/>
      <c r="GN1480"/>
      <c r="GO1480"/>
      <c r="GP1480"/>
      <c r="GQ1480"/>
      <c r="GR1480"/>
    </row>
    <row r="1481" spans="1:200" x14ac:dyDescent="0.2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c r="AV1481"/>
      <c r="AW1481"/>
      <c r="AX1481"/>
      <c r="AY1481"/>
      <c r="AZ1481"/>
      <c r="BA1481"/>
      <c r="BB1481"/>
      <c r="BC1481"/>
      <c r="BD1481"/>
      <c r="BE1481"/>
      <c r="BF1481"/>
      <c r="BG1481"/>
      <c r="BH1481"/>
      <c r="BI1481"/>
      <c r="BJ1481"/>
      <c r="BK1481"/>
      <c r="BL1481"/>
      <c r="BM1481"/>
      <c r="BN1481"/>
      <c r="BO1481"/>
      <c r="BP1481"/>
      <c r="BQ1481"/>
      <c r="BR1481"/>
      <c r="BS1481"/>
      <c r="BT1481"/>
      <c r="BU1481"/>
      <c r="BV1481"/>
      <c r="BW1481"/>
      <c r="BX1481"/>
      <c r="BY1481"/>
      <c r="BZ1481"/>
      <c r="CA1481"/>
      <c r="CB1481"/>
      <c r="CC1481"/>
      <c r="CD1481"/>
      <c r="CE1481"/>
      <c r="CF1481"/>
      <c r="CG1481"/>
      <c r="CH1481"/>
      <c r="CI1481"/>
      <c r="CJ1481"/>
      <c r="CK1481"/>
      <c r="CL1481"/>
      <c r="CM1481"/>
      <c r="CN1481"/>
      <c r="CO1481"/>
      <c r="CP1481"/>
      <c r="CQ1481"/>
      <c r="CR1481"/>
      <c r="CS1481"/>
      <c r="CT1481"/>
      <c r="CU1481"/>
      <c r="CV1481"/>
      <c r="CW1481"/>
      <c r="CX1481"/>
      <c r="CY1481"/>
      <c r="CZ1481"/>
      <c r="DA1481"/>
      <c r="DB1481"/>
      <c r="DC1481"/>
      <c r="DD1481"/>
      <c r="DE1481"/>
      <c r="DF1481"/>
      <c r="DG1481"/>
      <c r="DH1481"/>
      <c r="DI1481"/>
      <c r="DJ1481"/>
      <c r="DK1481"/>
      <c r="DL1481"/>
      <c r="DM1481"/>
      <c r="DN1481"/>
      <c r="DO1481"/>
      <c r="DP1481"/>
      <c r="DQ1481"/>
      <c r="DR1481"/>
      <c r="DS1481"/>
      <c r="DT1481"/>
      <c r="DU1481"/>
      <c r="DV1481"/>
      <c r="DW1481"/>
      <c r="DX1481"/>
      <c r="DY1481"/>
      <c r="DZ1481"/>
      <c r="EA1481"/>
      <c r="EB1481"/>
      <c r="EC1481"/>
      <c r="ED1481"/>
      <c r="EE1481"/>
      <c r="EF1481"/>
      <c r="EG1481"/>
      <c r="EH1481"/>
      <c r="EI1481"/>
      <c r="EJ1481"/>
      <c r="EK1481"/>
      <c r="EL1481"/>
      <c r="EM1481"/>
      <c r="EN1481"/>
      <c r="EO1481"/>
      <c r="EP1481"/>
      <c r="EQ1481"/>
      <c r="ER1481"/>
      <c r="ES1481"/>
      <c r="ET1481"/>
      <c r="EU1481"/>
      <c r="EV1481"/>
      <c r="EW1481"/>
      <c r="EX1481"/>
      <c r="EY1481"/>
      <c r="EZ1481"/>
      <c r="FA1481"/>
      <c r="FB1481"/>
      <c r="FC1481"/>
      <c r="FD1481"/>
      <c r="FE1481"/>
      <c r="FF1481"/>
      <c r="FG1481"/>
      <c r="FH1481"/>
      <c r="FI1481"/>
      <c r="FJ1481"/>
      <c r="FK1481"/>
      <c r="FL1481"/>
      <c r="FM1481"/>
      <c r="FN1481"/>
      <c r="FO1481"/>
      <c r="FP1481"/>
      <c r="FQ1481"/>
      <c r="FR1481"/>
      <c r="FS1481"/>
      <c r="FT1481"/>
      <c r="FU1481"/>
      <c r="FV1481"/>
      <c r="FW1481"/>
      <c r="FX1481"/>
      <c r="FY1481"/>
      <c r="FZ1481"/>
      <c r="GA1481"/>
      <c r="GB1481"/>
      <c r="GC1481"/>
      <c r="GD1481"/>
      <c r="GE1481"/>
      <c r="GF1481"/>
      <c r="GG1481"/>
      <c r="GH1481"/>
      <c r="GI1481"/>
      <c r="GJ1481"/>
      <c r="GK1481"/>
      <c r="GL1481"/>
      <c r="GM1481"/>
      <c r="GN1481"/>
      <c r="GO1481"/>
      <c r="GP1481"/>
      <c r="GQ1481"/>
      <c r="GR1481"/>
    </row>
    <row r="1482" spans="1:200" x14ac:dyDescent="0.2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c r="AV1482"/>
      <c r="AW1482"/>
      <c r="AX1482"/>
      <c r="AY1482"/>
      <c r="AZ1482"/>
      <c r="BA1482"/>
      <c r="BB1482"/>
      <c r="BC1482"/>
      <c r="BD1482"/>
      <c r="BE1482"/>
      <c r="BF1482"/>
      <c r="BG1482"/>
      <c r="BH1482"/>
      <c r="BI1482"/>
      <c r="BJ1482"/>
      <c r="BK1482"/>
      <c r="BL1482"/>
      <c r="BM1482"/>
      <c r="BN1482"/>
      <c r="BO1482"/>
      <c r="BP1482"/>
      <c r="BQ1482"/>
      <c r="BR1482"/>
      <c r="BS1482"/>
      <c r="BT1482"/>
      <c r="BU1482"/>
      <c r="BV1482"/>
      <c r="BW1482"/>
      <c r="BX1482"/>
      <c r="BY1482"/>
      <c r="BZ1482"/>
      <c r="CA1482"/>
      <c r="CB1482"/>
      <c r="CC1482"/>
      <c r="CD1482"/>
      <c r="CE1482"/>
      <c r="CF1482"/>
      <c r="CG1482"/>
      <c r="CH1482"/>
      <c r="CI1482"/>
      <c r="CJ1482"/>
      <c r="CK1482"/>
      <c r="CL1482"/>
      <c r="CM1482"/>
      <c r="CN1482"/>
      <c r="CO1482"/>
      <c r="CP1482"/>
      <c r="CQ1482"/>
      <c r="CR1482"/>
      <c r="CS1482"/>
      <c r="CT1482"/>
      <c r="CU1482"/>
      <c r="CV1482"/>
      <c r="CW1482"/>
      <c r="CX1482"/>
      <c r="CY1482"/>
      <c r="CZ1482"/>
      <c r="DA1482"/>
      <c r="DB1482"/>
      <c r="DC1482"/>
      <c r="DD1482"/>
      <c r="DE1482"/>
      <c r="DF1482"/>
      <c r="DG1482"/>
      <c r="DH1482"/>
      <c r="DI1482"/>
      <c r="DJ1482"/>
      <c r="DK1482"/>
      <c r="DL1482"/>
      <c r="DM1482"/>
      <c r="DN1482"/>
      <c r="DO1482"/>
      <c r="DP1482"/>
      <c r="DQ1482"/>
      <c r="DR1482"/>
      <c r="DS1482"/>
      <c r="DT1482"/>
      <c r="DU1482"/>
      <c r="DV1482"/>
      <c r="DW1482"/>
      <c r="DX1482"/>
      <c r="DY1482"/>
      <c r="DZ1482"/>
      <c r="EA1482"/>
      <c r="EB1482"/>
      <c r="EC1482"/>
      <c r="ED1482"/>
      <c r="EE1482"/>
      <c r="EF1482"/>
      <c r="EG1482"/>
      <c r="EH1482"/>
      <c r="EI1482"/>
      <c r="EJ1482"/>
      <c r="EK1482"/>
      <c r="EL1482"/>
      <c r="EM1482"/>
      <c r="EN1482"/>
      <c r="EO1482"/>
      <c r="EP1482"/>
      <c r="EQ1482"/>
      <c r="ER1482"/>
      <c r="ES1482"/>
      <c r="ET1482"/>
      <c r="EU1482"/>
      <c r="EV1482"/>
      <c r="EW1482"/>
      <c r="EX1482"/>
      <c r="EY1482"/>
      <c r="EZ1482"/>
      <c r="FA1482"/>
      <c r="FB1482"/>
      <c r="FC1482"/>
      <c r="FD1482"/>
      <c r="FE1482"/>
      <c r="FF1482"/>
      <c r="FG1482"/>
      <c r="FH1482"/>
      <c r="FI1482"/>
      <c r="FJ1482"/>
      <c r="FK1482"/>
      <c r="FL1482"/>
      <c r="FM1482"/>
      <c r="FN1482"/>
      <c r="FO1482"/>
      <c r="FP1482"/>
      <c r="FQ1482"/>
      <c r="FR1482"/>
      <c r="FS1482"/>
      <c r="FT1482"/>
      <c r="FU1482"/>
      <c r="FV1482"/>
      <c r="FW1482"/>
      <c r="FX1482"/>
      <c r="FY1482"/>
      <c r="FZ1482"/>
      <c r="GA1482"/>
      <c r="GB1482"/>
      <c r="GC1482"/>
      <c r="GD1482"/>
      <c r="GE1482"/>
      <c r="GF1482"/>
      <c r="GG1482"/>
      <c r="GH1482"/>
      <c r="GI1482"/>
      <c r="GJ1482"/>
      <c r="GK1482"/>
      <c r="GL1482"/>
      <c r="GM1482"/>
      <c r="GN1482"/>
      <c r="GO1482"/>
      <c r="GP1482"/>
      <c r="GQ1482"/>
      <c r="GR1482"/>
    </row>
    <row r="1483" spans="1:200" x14ac:dyDescent="0.2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c r="AV1483"/>
      <c r="AW1483"/>
      <c r="AX1483"/>
      <c r="AY1483"/>
      <c r="AZ1483"/>
      <c r="BA1483"/>
      <c r="BB1483"/>
      <c r="BC1483"/>
      <c r="BD1483"/>
      <c r="BE1483"/>
      <c r="BF1483"/>
      <c r="BG1483"/>
      <c r="BH1483"/>
      <c r="BI1483"/>
      <c r="BJ1483"/>
      <c r="BK1483"/>
      <c r="BL1483"/>
      <c r="BM1483"/>
      <c r="BN1483"/>
      <c r="BO1483"/>
      <c r="BP1483"/>
      <c r="BQ1483"/>
      <c r="BR1483"/>
      <c r="BS1483"/>
      <c r="BT1483"/>
      <c r="BU1483"/>
      <c r="BV1483"/>
      <c r="BW1483"/>
      <c r="BX1483"/>
      <c r="BY1483"/>
      <c r="BZ1483"/>
      <c r="CA1483"/>
      <c r="CB1483"/>
      <c r="CC1483"/>
      <c r="CD1483"/>
      <c r="CE1483"/>
      <c r="CF1483"/>
      <c r="CG1483"/>
      <c r="CH1483"/>
      <c r="CI1483"/>
      <c r="CJ1483"/>
      <c r="CK1483"/>
      <c r="CL1483"/>
      <c r="CM1483"/>
      <c r="CN1483"/>
      <c r="CO1483"/>
      <c r="CP1483"/>
      <c r="CQ1483"/>
      <c r="CR1483"/>
      <c r="CS1483"/>
      <c r="CT1483"/>
      <c r="CU1483"/>
      <c r="CV1483"/>
      <c r="CW1483"/>
      <c r="CX1483"/>
      <c r="CY1483"/>
      <c r="CZ1483"/>
      <c r="DA1483"/>
      <c r="DB1483"/>
      <c r="DC1483"/>
      <c r="DD1483"/>
      <c r="DE1483"/>
      <c r="DF1483"/>
      <c r="DG1483"/>
      <c r="DH1483"/>
      <c r="DI1483"/>
      <c r="DJ1483"/>
      <c r="DK1483"/>
      <c r="DL1483"/>
      <c r="DM1483"/>
      <c r="DN1483"/>
      <c r="DO1483"/>
      <c r="DP1483"/>
      <c r="DQ1483"/>
      <c r="DR1483"/>
      <c r="DS1483"/>
      <c r="DT1483"/>
      <c r="DU1483"/>
      <c r="DV1483"/>
      <c r="DW1483"/>
      <c r="DX1483"/>
      <c r="DY1483"/>
      <c r="DZ1483"/>
      <c r="EA1483"/>
      <c r="EB1483"/>
      <c r="EC1483"/>
      <c r="ED1483"/>
      <c r="EE1483"/>
      <c r="EF1483"/>
      <c r="EG1483"/>
      <c r="EH1483"/>
      <c r="EI1483"/>
      <c r="EJ1483"/>
      <c r="EK1483"/>
      <c r="EL1483"/>
      <c r="EM1483"/>
      <c r="EN1483"/>
      <c r="EO1483"/>
      <c r="EP1483"/>
      <c r="EQ1483"/>
      <c r="ER1483"/>
      <c r="ES1483"/>
      <c r="ET1483"/>
      <c r="EU1483"/>
      <c r="EV1483"/>
      <c r="EW1483"/>
      <c r="EX1483"/>
      <c r="EY1483"/>
      <c r="EZ1483"/>
      <c r="FA1483"/>
      <c r="FB1483"/>
      <c r="FC1483"/>
      <c r="FD1483"/>
      <c r="FE1483"/>
      <c r="FF1483"/>
      <c r="FG1483"/>
      <c r="FH1483"/>
      <c r="FI1483"/>
      <c r="FJ1483"/>
      <c r="FK1483"/>
      <c r="FL1483"/>
      <c r="FM1483"/>
      <c r="FN1483"/>
      <c r="FO1483"/>
      <c r="FP1483"/>
      <c r="FQ1483"/>
      <c r="FR1483"/>
      <c r="FS1483"/>
      <c r="FT1483"/>
      <c r="FU1483"/>
      <c r="FV1483"/>
      <c r="FW1483"/>
      <c r="FX1483"/>
      <c r="FY1483"/>
      <c r="FZ1483"/>
      <c r="GA1483"/>
      <c r="GB1483"/>
      <c r="GC1483"/>
      <c r="GD1483"/>
      <c r="GE1483"/>
      <c r="GF1483"/>
      <c r="GG1483"/>
      <c r="GH1483"/>
      <c r="GI1483"/>
      <c r="GJ1483"/>
      <c r="GK1483"/>
      <c r="GL1483"/>
      <c r="GM1483"/>
      <c r="GN1483"/>
      <c r="GO1483"/>
      <c r="GP1483"/>
      <c r="GQ1483"/>
      <c r="GR1483"/>
    </row>
    <row r="1484" spans="1:200" x14ac:dyDescent="0.2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c r="AV1484"/>
      <c r="AW1484"/>
      <c r="AX1484"/>
      <c r="AY1484"/>
      <c r="AZ1484"/>
      <c r="BA1484"/>
      <c r="BB1484"/>
      <c r="BC1484"/>
      <c r="BD1484"/>
      <c r="BE1484"/>
      <c r="BF1484"/>
      <c r="BG1484"/>
      <c r="BH1484"/>
      <c r="BI1484"/>
      <c r="BJ1484"/>
      <c r="BK1484"/>
      <c r="BL1484"/>
      <c r="BM1484"/>
      <c r="BN1484"/>
      <c r="BO1484"/>
      <c r="BP1484"/>
      <c r="BQ1484"/>
      <c r="BR1484"/>
      <c r="BS1484"/>
      <c r="BT1484"/>
      <c r="BU1484"/>
      <c r="BV1484"/>
      <c r="BW1484"/>
      <c r="BX1484"/>
      <c r="BY1484"/>
      <c r="BZ1484"/>
      <c r="CA1484"/>
      <c r="CB1484"/>
      <c r="CC1484"/>
      <c r="CD1484"/>
      <c r="CE1484"/>
      <c r="CF1484"/>
      <c r="CG1484"/>
      <c r="CH1484"/>
      <c r="CI1484"/>
      <c r="CJ1484"/>
      <c r="CK1484"/>
      <c r="CL1484"/>
      <c r="CM1484"/>
      <c r="CN1484"/>
      <c r="CO1484"/>
      <c r="CP1484"/>
      <c r="CQ1484"/>
      <c r="CR1484"/>
      <c r="CS1484"/>
      <c r="CT1484"/>
      <c r="CU1484"/>
      <c r="CV1484"/>
      <c r="CW1484"/>
      <c r="CX1484"/>
      <c r="CY1484"/>
      <c r="CZ1484"/>
      <c r="DA1484"/>
      <c r="DB1484"/>
      <c r="DC1484"/>
      <c r="DD1484"/>
      <c r="DE1484"/>
      <c r="DF1484"/>
      <c r="DG1484"/>
      <c r="DH1484"/>
      <c r="DI1484"/>
      <c r="DJ1484"/>
      <c r="DK1484"/>
      <c r="DL1484"/>
      <c r="DM1484"/>
      <c r="DN1484"/>
      <c r="DO1484"/>
      <c r="DP1484"/>
      <c r="DQ1484"/>
      <c r="DR1484"/>
      <c r="DS1484"/>
      <c r="DT1484"/>
      <c r="DU1484"/>
      <c r="DV1484"/>
      <c r="DW1484"/>
      <c r="DX1484"/>
      <c r="DY1484"/>
      <c r="DZ1484"/>
      <c r="EA1484"/>
      <c r="EB1484"/>
      <c r="EC1484"/>
      <c r="ED1484"/>
      <c r="EE1484"/>
      <c r="EF1484"/>
      <c r="EG1484"/>
      <c r="EH1484"/>
      <c r="EI1484"/>
      <c r="EJ1484"/>
      <c r="EK1484"/>
      <c r="EL1484"/>
      <c r="EM1484"/>
      <c r="EN1484"/>
      <c r="EO1484"/>
      <c r="EP1484"/>
      <c r="EQ1484"/>
      <c r="ER1484"/>
      <c r="ES1484"/>
      <c r="ET1484"/>
      <c r="EU1484"/>
      <c r="EV1484"/>
      <c r="EW1484"/>
      <c r="EX1484"/>
      <c r="EY1484"/>
      <c r="EZ1484"/>
      <c r="FA1484"/>
      <c r="FB1484"/>
      <c r="FC1484"/>
      <c r="FD1484"/>
      <c r="FE1484"/>
      <c r="FF1484"/>
      <c r="FG1484"/>
      <c r="FH1484"/>
      <c r="FI1484"/>
      <c r="FJ1484"/>
      <c r="FK1484"/>
      <c r="FL1484"/>
      <c r="FM1484"/>
      <c r="FN1484"/>
      <c r="FO1484"/>
      <c r="FP1484"/>
      <c r="FQ1484"/>
      <c r="FR1484"/>
      <c r="FS1484"/>
      <c r="FT1484"/>
      <c r="FU1484"/>
      <c r="FV1484"/>
      <c r="FW1484"/>
      <c r="FX1484"/>
      <c r="FY1484"/>
      <c r="FZ1484"/>
      <c r="GA1484"/>
      <c r="GB1484"/>
      <c r="GC1484"/>
      <c r="GD1484"/>
      <c r="GE1484"/>
      <c r="GF1484"/>
      <c r="GG1484"/>
      <c r="GH1484"/>
      <c r="GI1484"/>
      <c r="GJ1484"/>
      <c r="GK1484"/>
      <c r="GL1484"/>
      <c r="GM1484"/>
      <c r="GN1484"/>
      <c r="GO1484"/>
      <c r="GP1484"/>
      <c r="GQ1484"/>
      <c r="GR1484"/>
    </row>
    <row r="1485" spans="1:200" x14ac:dyDescent="0.2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c r="AV1485"/>
      <c r="AW1485"/>
      <c r="AX1485"/>
      <c r="AY1485"/>
      <c r="AZ1485"/>
      <c r="BA1485"/>
      <c r="BB1485"/>
      <c r="BC1485"/>
      <c r="BD1485"/>
      <c r="BE1485"/>
      <c r="BF1485"/>
      <c r="BG1485"/>
      <c r="BH1485"/>
      <c r="BI1485"/>
      <c r="BJ1485"/>
      <c r="BK1485"/>
      <c r="BL1485"/>
      <c r="BM1485"/>
      <c r="BN1485"/>
      <c r="BO1485"/>
      <c r="BP1485"/>
      <c r="BQ1485"/>
      <c r="BR1485"/>
      <c r="BS1485"/>
      <c r="BT1485"/>
      <c r="BU1485"/>
      <c r="BV1485"/>
      <c r="BW1485"/>
      <c r="BX1485"/>
      <c r="BY1485"/>
      <c r="BZ1485"/>
      <c r="CA1485"/>
      <c r="CB1485"/>
      <c r="CC1485"/>
      <c r="CD1485"/>
      <c r="CE1485"/>
      <c r="CF1485"/>
      <c r="CG1485"/>
      <c r="CH1485"/>
      <c r="CI1485"/>
      <c r="CJ1485"/>
      <c r="CK1485"/>
      <c r="CL1485"/>
      <c r="CM1485"/>
      <c r="CN1485"/>
      <c r="CO1485"/>
      <c r="CP1485"/>
      <c r="CQ1485"/>
      <c r="CR1485"/>
      <c r="CS1485"/>
      <c r="CT1485"/>
      <c r="CU1485"/>
      <c r="CV1485"/>
      <c r="CW1485"/>
      <c r="CX1485"/>
      <c r="CY1485"/>
      <c r="CZ1485"/>
      <c r="DA1485"/>
      <c r="DB1485"/>
      <c r="DC1485"/>
      <c r="DD1485"/>
      <c r="DE1485"/>
      <c r="DF1485"/>
      <c r="DG1485"/>
      <c r="DH1485"/>
      <c r="DI1485"/>
      <c r="DJ1485"/>
      <c r="DK1485"/>
      <c r="DL1485"/>
      <c r="DM1485"/>
      <c r="DN1485"/>
      <c r="DO1485"/>
      <c r="DP1485"/>
      <c r="DQ1485"/>
      <c r="DR1485"/>
      <c r="DS1485"/>
      <c r="DT1485"/>
      <c r="DU1485"/>
      <c r="DV1485"/>
      <c r="DW1485"/>
      <c r="DX1485"/>
      <c r="DY1485"/>
      <c r="DZ1485"/>
      <c r="EA1485"/>
      <c r="EB1485"/>
      <c r="EC1485"/>
      <c r="ED1485"/>
      <c r="EE1485"/>
      <c r="EF1485"/>
      <c r="EG1485"/>
      <c r="EH1485"/>
      <c r="EI1485"/>
      <c r="EJ1485"/>
      <c r="EK1485"/>
      <c r="EL1485"/>
      <c r="EM1485"/>
      <c r="EN1485"/>
      <c r="EO1485"/>
      <c r="EP1485"/>
      <c r="EQ1485"/>
      <c r="ER1485"/>
      <c r="ES1485"/>
      <c r="ET1485"/>
      <c r="EU1485"/>
      <c r="EV1485"/>
      <c r="EW1485"/>
      <c r="EX1485"/>
      <c r="EY1485"/>
      <c r="EZ1485"/>
      <c r="FA1485"/>
      <c r="FB1485"/>
      <c r="FC1485"/>
      <c r="FD1485"/>
      <c r="FE1485"/>
      <c r="FF1485"/>
      <c r="FG1485"/>
      <c r="FH1485"/>
      <c r="FI1485"/>
      <c r="FJ1485"/>
      <c r="FK1485"/>
      <c r="FL1485"/>
      <c r="FM1485"/>
      <c r="FN1485"/>
      <c r="FO1485"/>
      <c r="FP1485"/>
      <c r="FQ1485"/>
      <c r="FR1485"/>
      <c r="FS1485"/>
      <c r="FT1485"/>
      <c r="FU1485"/>
      <c r="FV1485"/>
      <c r="FW1485"/>
      <c r="FX1485"/>
      <c r="FY1485"/>
      <c r="FZ1485"/>
      <c r="GA1485"/>
      <c r="GB1485"/>
      <c r="GC1485"/>
      <c r="GD1485"/>
      <c r="GE1485"/>
      <c r="GF1485"/>
      <c r="GG1485"/>
      <c r="GH1485"/>
      <c r="GI1485"/>
      <c r="GJ1485"/>
      <c r="GK1485"/>
      <c r="GL1485"/>
      <c r="GM1485"/>
      <c r="GN1485"/>
      <c r="GO1485"/>
      <c r="GP1485"/>
      <c r="GQ1485"/>
      <c r="GR1485"/>
    </row>
    <row r="1486" spans="1:200" x14ac:dyDescent="0.2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c r="AV1486"/>
      <c r="AW1486"/>
      <c r="AX1486"/>
      <c r="AY1486"/>
      <c r="AZ1486"/>
      <c r="BA1486"/>
      <c r="BB1486"/>
      <c r="BC1486"/>
      <c r="BD1486"/>
      <c r="BE1486"/>
      <c r="BF1486"/>
      <c r="BG1486"/>
      <c r="BH1486"/>
      <c r="BI1486"/>
      <c r="BJ1486"/>
      <c r="BK1486"/>
      <c r="BL1486"/>
      <c r="BM1486"/>
      <c r="BN1486"/>
      <c r="BO1486"/>
      <c r="BP1486"/>
      <c r="BQ1486"/>
      <c r="BR1486"/>
      <c r="BS1486"/>
      <c r="BT1486"/>
      <c r="BU1486"/>
      <c r="BV1486"/>
      <c r="BW1486"/>
      <c r="BX1486"/>
      <c r="BY1486"/>
      <c r="BZ1486"/>
      <c r="CA1486"/>
      <c r="CB1486"/>
      <c r="CC1486"/>
      <c r="CD1486"/>
      <c r="CE1486"/>
      <c r="CF1486"/>
      <c r="CG1486"/>
      <c r="CH1486"/>
      <c r="CI1486"/>
      <c r="CJ1486"/>
      <c r="CK1486"/>
      <c r="CL1486"/>
      <c r="CM1486"/>
      <c r="CN1486"/>
      <c r="CO1486"/>
      <c r="CP1486"/>
      <c r="CQ1486"/>
      <c r="CR1486"/>
      <c r="CS1486"/>
      <c r="CT1486"/>
      <c r="CU1486"/>
      <c r="CV1486"/>
      <c r="CW1486"/>
      <c r="CX1486"/>
      <c r="CY1486"/>
      <c r="CZ1486"/>
      <c r="DA1486"/>
      <c r="DB1486"/>
      <c r="DC1486"/>
      <c r="DD1486"/>
      <c r="DE1486"/>
      <c r="DF1486"/>
      <c r="DG1486"/>
      <c r="DH1486"/>
      <c r="DI1486"/>
      <c r="DJ1486"/>
      <c r="DK1486"/>
      <c r="DL1486"/>
      <c r="DM1486"/>
      <c r="DN1486"/>
      <c r="DO1486"/>
      <c r="DP1486"/>
      <c r="DQ1486"/>
      <c r="DR1486"/>
      <c r="DS1486"/>
      <c r="DT1486"/>
      <c r="DU1486"/>
      <c r="DV1486"/>
      <c r="DW1486"/>
      <c r="DX1486"/>
      <c r="DY1486"/>
      <c r="DZ1486"/>
      <c r="EA1486"/>
      <c r="EB1486"/>
      <c r="EC1486"/>
      <c r="ED1486"/>
      <c r="EE1486"/>
      <c r="EF1486"/>
      <c r="EG1486"/>
      <c r="EH1486"/>
      <c r="EI1486"/>
      <c r="EJ1486"/>
      <c r="EK1486"/>
      <c r="EL1486"/>
      <c r="EM1486"/>
      <c r="EN1486"/>
      <c r="EO1486"/>
      <c r="EP1486"/>
      <c r="EQ1486"/>
      <c r="ER1486"/>
      <c r="ES1486"/>
      <c r="ET1486"/>
      <c r="EU1486"/>
      <c r="EV1486"/>
      <c r="EW1486"/>
      <c r="EX1486"/>
      <c r="EY1486"/>
      <c r="EZ1486"/>
      <c r="FA1486"/>
      <c r="FB1486"/>
      <c r="FC1486"/>
      <c r="FD1486"/>
      <c r="FE1486"/>
      <c r="FF1486"/>
      <c r="FG1486"/>
      <c r="FH1486"/>
      <c r="FI1486"/>
      <c r="FJ1486"/>
      <c r="FK1486"/>
      <c r="FL1486"/>
      <c r="FM1486"/>
      <c r="FN1486"/>
      <c r="FO1486"/>
      <c r="FP1486"/>
      <c r="FQ1486"/>
      <c r="FR1486"/>
      <c r="FS1486"/>
      <c r="FT1486"/>
      <c r="FU1486"/>
      <c r="FV1486"/>
      <c r="FW1486"/>
      <c r="FX1486"/>
      <c r="FY1486"/>
      <c r="FZ1486"/>
      <c r="GA1486"/>
      <c r="GB1486"/>
      <c r="GC1486"/>
      <c r="GD1486"/>
      <c r="GE1486"/>
      <c r="GF1486"/>
      <c r="GG1486"/>
      <c r="GH1486"/>
      <c r="GI1486"/>
      <c r="GJ1486"/>
      <c r="GK1486"/>
      <c r="GL1486"/>
      <c r="GM1486"/>
      <c r="GN1486"/>
      <c r="GO1486"/>
      <c r="GP1486"/>
      <c r="GQ1486"/>
      <c r="GR1486"/>
    </row>
    <row r="1487" spans="1:200" x14ac:dyDescent="0.2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c r="AW1487"/>
      <c r="AX1487"/>
      <c r="AY1487"/>
      <c r="AZ1487"/>
      <c r="BA1487"/>
      <c r="BB1487"/>
      <c r="BC1487"/>
      <c r="BD1487"/>
      <c r="BE1487"/>
      <c r="BF1487"/>
      <c r="BG1487"/>
      <c r="BH1487"/>
      <c r="BI1487"/>
      <c r="BJ1487"/>
      <c r="BK1487"/>
      <c r="BL1487"/>
      <c r="BM1487"/>
      <c r="BN1487"/>
      <c r="BO1487"/>
      <c r="BP1487"/>
      <c r="BQ1487"/>
      <c r="BR1487"/>
      <c r="BS1487"/>
      <c r="BT1487"/>
      <c r="BU1487"/>
      <c r="BV1487"/>
      <c r="BW1487"/>
      <c r="BX1487"/>
      <c r="BY1487"/>
      <c r="BZ1487"/>
      <c r="CA1487"/>
      <c r="CB1487"/>
      <c r="CC1487"/>
      <c r="CD1487"/>
      <c r="CE1487"/>
      <c r="CF1487"/>
      <c r="CG1487"/>
      <c r="CH1487"/>
      <c r="CI1487"/>
      <c r="CJ1487"/>
      <c r="CK1487"/>
      <c r="CL1487"/>
      <c r="CM1487"/>
      <c r="CN1487"/>
      <c r="CO1487"/>
      <c r="CP1487"/>
      <c r="CQ1487"/>
      <c r="CR1487"/>
      <c r="CS1487"/>
      <c r="CT1487"/>
      <c r="CU1487"/>
      <c r="CV1487"/>
      <c r="CW1487"/>
      <c r="CX1487"/>
      <c r="CY1487"/>
      <c r="CZ1487"/>
      <c r="DA1487"/>
      <c r="DB1487"/>
      <c r="DC1487"/>
      <c r="DD1487"/>
      <c r="DE1487"/>
      <c r="DF1487"/>
      <c r="DG1487"/>
      <c r="DH1487"/>
      <c r="DI1487"/>
      <c r="DJ1487"/>
      <c r="DK1487"/>
      <c r="DL1487"/>
      <c r="DM1487"/>
      <c r="DN1487"/>
      <c r="DO1487"/>
      <c r="DP1487"/>
      <c r="DQ1487"/>
      <c r="DR1487"/>
      <c r="DS1487"/>
      <c r="DT1487"/>
      <c r="DU1487"/>
      <c r="DV1487"/>
      <c r="DW1487"/>
      <c r="DX1487"/>
      <c r="DY1487"/>
      <c r="DZ1487"/>
      <c r="EA1487"/>
      <c r="EB1487"/>
      <c r="EC1487"/>
      <c r="ED1487"/>
      <c r="EE1487"/>
      <c r="EF1487"/>
      <c r="EG1487"/>
      <c r="EH1487"/>
      <c r="EI1487"/>
      <c r="EJ1487"/>
      <c r="EK1487"/>
      <c r="EL1487"/>
      <c r="EM1487"/>
      <c r="EN1487"/>
      <c r="EO1487"/>
      <c r="EP1487"/>
      <c r="EQ1487"/>
      <c r="ER1487"/>
      <c r="ES1487"/>
      <c r="ET1487"/>
      <c r="EU1487"/>
      <c r="EV1487"/>
      <c r="EW1487"/>
      <c r="EX1487"/>
      <c r="EY1487"/>
      <c r="EZ1487"/>
      <c r="FA1487"/>
      <c r="FB1487"/>
      <c r="FC1487"/>
      <c r="FD1487"/>
      <c r="FE1487"/>
      <c r="FF1487"/>
      <c r="FG1487"/>
      <c r="FH1487"/>
      <c r="FI1487"/>
      <c r="FJ1487"/>
      <c r="FK1487"/>
      <c r="FL1487"/>
      <c r="FM1487"/>
      <c r="FN1487"/>
      <c r="FO1487"/>
      <c r="FP1487"/>
      <c r="FQ1487"/>
      <c r="FR1487"/>
      <c r="FS1487"/>
      <c r="FT1487"/>
      <c r="FU1487"/>
      <c r="FV1487"/>
      <c r="FW1487"/>
      <c r="FX1487"/>
      <c r="FY1487"/>
      <c r="FZ1487"/>
      <c r="GA1487"/>
      <c r="GB1487"/>
      <c r="GC1487"/>
      <c r="GD1487"/>
      <c r="GE1487"/>
      <c r="GF1487"/>
      <c r="GG1487"/>
      <c r="GH1487"/>
      <c r="GI1487"/>
      <c r="GJ1487"/>
      <c r="GK1487"/>
      <c r="GL1487"/>
      <c r="GM1487"/>
      <c r="GN1487"/>
      <c r="GO1487"/>
      <c r="GP1487"/>
      <c r="GQ1487"/>
      <c r="GR1487"/>
    </row>
    <row r="1488" spans="1:200" x14ac:dyDescent="0.2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c r="AW1488"/>
      <c r="AX1488"/>
      <c r="AY1488"/>
      <c r="AZ1488"/>
      <c r="BA1488"/>
      <c r="BB1488"/>
      <c r="BC1488"/>
      <c r="BD1488"/>
      <c r="BE1488"/>
      <c r="BF1488"/>
      <c r="BG1488"/>
      <c r="BH1488"/>
      <c r="BI1488"/>
      <c r="BJ1488"/>
      <c r="BK1488"/>
      <c r="BL1488"/>
      <c r="BM1488"/>
      <c r="BN1488"/>
      <c r="BO1488"/>
      <c r="BP1488"/>
      <c r="BQ1488"/>
      <c r="BR1488"/>
      <c r="BS1488"/>
      <c r="BT1488"/>
      <c r="BU1488"/>
      <c r="BV1488"/>
      <c r="BW1488"/>
      <c r="BX1488"/>
      <c r="BY1488"/>
      <c r="BZ1488"/>
      <c r="CA1488"/>
      <c r="CB1488"/>
      <c r="CC1488"/>
      <c r="CD1488"/>
      <c r="CE1488"/>
      <c r="CF1488"/>
      <c r="CG1488"/>
      <c r="CH1488"/>
      <c r="CI1488"/>
      <c r="CJ1488"/>
      <c r="CK1488"/>
      <c r="CL1488"/>
      <c r="CM1488"/>
      <c r="CN1488"/>
      <c r="CO1488"/>
      <c r="CP1488"/>
      <c r="CQ1488"/>
      <c r="CR1488"/>
      <c r="CS1488"/>
      <c r="CT1488"/>
      <c r="CU1488"/>
      <c r="CV1488"/>
      <c r="CW1488"/>
      <c r="CX1488"/>
      <c r="CY1488"/>
      <c r="CZ1488"/>
      <c r="DA1488"/>
      <c r="DB1488"/>
      <c r="DC1488"/>
      <c r="DD1488"/>
      <c r="DE1488"/>
      <c r="DF1488"/>
      <c r="DG1488"/>
      <c r="DH1488"/>
      <c r="DI1488"/>
      <c r="DJ1488"/>
      <c r="DK1488"/>
      <c r="DL1488"/>
      <c r="DM1488"/>
      <c r="DN1488"/>
      <c r="DO1488"/>
      <c r="DP1488"/>
      <c r="DQ1488"/>
      <c r="DR1488"/>
      <c r="DS1488"/>
      <c r="DT1488"/>
      <c r="DU1488"/>
      <c r="DV1488"/>
      <c r="DW1488"/>
      <c r="DX1488"/>
      <c r="DY1488"/>
      <c r="DZ1488"/>
      <c r="EA1488"/>
      <c r="EB1488"/>
      <c r="EC1488"/>
      <c r="ED1488"/>
      <c r="EE1488"/>
      <c r="EF1488"/>
      <c r="EG1488"/>
      <c r="EH1488"/>
      <c r="EI1488"/>
      <c r="EJ1488"/>
      <c r="EK1488"/>
      <c r="EL1488"/>
      <c r="EM1488"/>
      <c r="EN1488"/>
      <c r="EO1488"/>
      <c r="EP1488"/>
      <c r="EQ1488"/>
      <c r="ER1488"/>
      <c r="ES1488"/>
      <c r="ET1488"/>
      <c r="EU1488"/>
      <c r="EV1488"/>
      <c r="EW1488"/>
      <c r="EX1488"/>
      <c r="EY1488"/>
      <c r="EZ1488"/>
      <c r="FA1488"/>
      <c r="FB1488"/>
      <c r="FC1488"/>
      <c r="FD1488"/>
      <c r="FE1488"/>
      <c r="FF1488"/>
      <c r="FG1488"/>
      <c r="FH1488"/>
      <c r="FI1488"/>
      <c r="FJ1488"/>
      <c r="FK1488"/>
      <c r="FL1488"/>
      <c r="FM1488"/>
      <c r="FN1488"/>
      <c r="FO1488"/>
      <c r="FP1488"/>
      <c r="FQ1488"/>
      <c r="FR1488"/>
      <c r="FS1488"/>
      <c r="FT1488"/>
      <c r="FU1488"/>
      <c r="FV1488"/>
      <c r="FW1488"/>
      <c r="FX1488"/>
      <c r="FY1488"/>
      <c r="FZ1488"/>
      <c r="GA1488"/>
      <c r="GB1488"/>
      <c r="GC1488"/>
      <c r="GD1488"/>
      <c r="GE1488"/>
      <c r="GF1488"/>
      <c r="GG1488"/>
      <c r="GH1488"/>
      <c r="GI1488"/>
      <c r="GJ1488"/>
      <c r="GK1488"/>
      <c r="GL1488"/>
      <c r="GM1488"/>
      <c r="GN1488"/>
      <c r="GO1488"/>
      <c r="GP1488"/>
      <c r="GQ1488"/>
      <c r="GR1488"/>
    </row>
    <row r="1489" spans="1:200" x14ac:dyDescent="0.2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c r="AW1489"/>
      <c r="AX1489"/>
      <c r="AY1489"/>
      <c r="AZ1489"/>
      <c r="BA1489"/>
      <c r="BB1489"/>
      <c r="BC1489"/>
      <c r="BD1489"/>
      <c r="BE1489"/>
      <c r="BF1489"/>
      <c r="BG1489"/>
      <c r="BH1489"/>
      <c r="BI1489"/>
      <c r="BJ1489"/>
      <c r="BK1489"/>
      <c r="BL1489"/>
      <c r="BM1489"/>
      <c r="BN1489"/>
      <c r="BO1489"/>
      <c r="BP1489"/>
      <c r="BQ1489"/>
      <c r="BR1489"/>
      <c r="BS1489"/>
      <c r="BT1489"/>
      <c r="BU1489"/>
      <c r="BV1489"/>
      <c r="BW1489"/>
      <c r="BX1489"/>
      <c r="BY1489"/>
      <c r="BZ1489"/>
      <c r="CA1489"/>
      <c r="CB1489"/>
      <c r="CC1489"/>
      <c r="CD1489"/>
      <c r="CE1489"/>
      <c r="CF1489"/>
      <c r="CG1489"/>
      <c r="CH1489"/>
      <c r="CI1489"/>
      <c r="CJ1489"/>
      <c r="CK1489"/>
      <c r="CL1489"/>
      <c r="CM1489"/>
      <c r="CN1489"/>
      <c r="CO1489"/>
      <c r="CP1489"/>
      <c r="CQ1489"/>
      <c r="CR1489"/>
      <c r="CS1489"/>
      <c r="CT1489"/>
      <c r="CU1489"/>
      <c r="CV1489"/>
      <c r="CW1489"/>
      <c r="CX1489"/>
      <c r="CY1489"/>
      <c r="CZ1489"/>
      <c r="DA1489"/>
      <c r="DB1489"/>
      <c r="DC1489"/>
      <c r="DD1489"/>
      <c r="DE1489"/>
      <c r="DF1489"/>
      <c r="DG1489"/>
      <c r="DH1489"/>
      <c r="DI1489"/>
      <c r="DJ1489"/>
      <c r="DK1489"/>
      <c r="DL1489"/>
      <c r="DM1489"/>
      <c r="DN1489"/>
      <c r="DO1489"/>
      <c r="DP1489"/>
      <c r="DQ1489"/>
      <c r="DR1489"/>
      <c r="DS1489"/>
      <c r="DT1489"/>
      <c r="DU1489"/>
      <c r="DV1489"/>
      <c r="DW1489"/>
      <c r="DX1489"/>
      <c r="DY1489"/>
      <c r="DZ1489"/>
      <c r="EA1489"/>
      <c r="EB1489"/>
      <c r="EC1489"/>
      <c r="ED1489"/>
      <c r="EE1489"/>
      <c r="EF1489"/>
      <c r="EG1489"/>
      <c r="EH1489"/>
      <c r="EI1489"/>
      <c r="EJ1489"/>
      <c r="EK1489"/>
      <c r="EL1489"/>
      <c r="EM1489"/>
      <c r="EN1489"/>
      <c r="EO1489"/>
      <c r="EP1489"/>
      <c r="EQ1489"/>
      <c r="ER1489"/>
      <c r="ES1489"/>
      <c r="ET1489"/>
      <c r="EU1489"/>
      <c r="EV1489"/>
      <c r="EW1489"/>
      <c r="EX1489"/>
      <c r="EY1489"/>
      <c r="EZ1489"/>
      <c r="FA1489"/>
      <c r="FB1489"/>
      <c r="FC1489"/>
      <c r="FD1489"/>
      <c r="FE1489"/>
      <c r="FF1489"/>
      <c r="FG1489"/>
      <c r="FH1489"/>
      <c r="FI1489"/>
      <c r="FJ1489"/>
      <c r="FK1489"/>
      <c r="FL1489"/>
      <c r="FM1489"/>
      <c r="FN1489"/>
      <c r="FO1489"/>
      <c r="FP1489"/>
      <c r="FQ1489"/>
      <c r="FR1489"/>
      <c r="FS1489"/>
      <c r="FT1489"/>
      <c r="FU1489"/>
      <c r="FV1489"/>
      <c r="FW1489"/>
      <c r="FX1489"/>
      <c r="FY1489"/>
      <c r="FZ1489"/>
      <c r="GA1489"/>
      <c r="GB1489"/>
      <c r="GC1489"/>
      <c r="GD1489"/>
      <c r="GE1489"/>
      <c r="GF1489"/>
      <c r="GG1489"/>
      <c r="GH1489"/>
      <c r="GI1489"/>
      <c r="GJ1489"/>
      <c r="GK1489"/>
      <c r="GL1489"/>
      <c r="GM1489"/>
      <c r="GN1489"/>
      <c r="GO1489"/>
      <c r="GP1489"/>
      <c r="GQ1489"/>
      <c r="GR1489"/>
    </row>
    <row r="1490" spans="1:200" x14ac:dyDescent="0.2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c r="AW1490"/>
      <c r="AX1490"/>
      <c r="AY1490"/>
      <c r="AZ1490"/>
      <c r="BA1490"/>
      <c r="BB1490"/>
      <c r="BC1490"/>
      <c r="BD1490"/>
      <c r="BE1490"/>
      <c r="BF1490"/>
      <c r="BG1490"/>
      <c r="BH1490"/>
      <c r="BI1490"/>
      <c r="BJ1490"/>
      <c r="BK1490"/>
      <c r="BL1490"/>
      <c r="BM1490"/>
      <c r="BN1490"/>
      <c r="BO1490"/>
      <c r="BP1490"/>
      <c r="BQ1490"/>
      <c r="BR1490"/>
      <c r="BS1490"/>
      <c r="BT1490"/>
      <c r="BU1490"/>
      <c r="BV1490"/>
      <c r="BW1490"/>
      <c r="BX1490"/>
      <c r="BY1490"/>
      <c r="BZ1490"/>
      <c r="CA1490"/>
      <c r="CB1490"/>
      <c r="CC1490"/>
      <c r="CD1490"/>
      <c r="CE1490"/>
      <c r="CF1490"/>
      <c r="CG1490"/>
      <c r="CH1490"/>
      <c r="CI1490"/>
      <c r="CJ1490"/>
      <c r="CK1490"/>
      <c r="CL1490"/>
      <c r="CM1490"/>
      <c r="CN1490"/>
      <c r="CO1490"/>
      <c r="CP1490"/>
      <c r="CQ1490"/>
      <c r="CR1490"/>
      <c r="CS1490"/>
      <c r="CT1490"/>
      <c r="CU1490"/>
      <c r="CV1490"/>
      <c r="CW1490"/>
      <c r="CX1490"/>
      <c r="CY1490"/>
      <c r="CZ1490"/>
      <c r="DA1490"/>
      <c r="DB1490"/>
      <c r="DC1490"/>
      <c r="DD1490"/>
      <c r="DE1490"/>
      <c r="DF1490"/>
      <c r="DG1490"/>
      <c r="DH1490"/>
      <c r="DI1490"/>
      <c r="DJ1490"/>
      <c r="DK1490"/>
      <c r="DL1490"/>
      <c r="DM1490"/>
      <c r="DN1490"/>
      <c r="DO1490"/>
      <c r="DP1490"/>
      <c r="DQ1490"/>
      <c r="DR1490"/>
      <c r="DS1490"/>
      <c r="DT1490"/>
      <c r="DU1490"/>
      <c r="DV1490"/>
      <c r="DW1490"/>
      <c r="DX1490"/>
      <c r="DY1490"/>
      <c r="DZ1490"/>
      <c r="EA1490"/>
      <c r="EB1490"/>
      <c r="EC1490"/>
      <c r="ED1490"/>
      <c r="EE1490"/>
      <c r="EF1490"/>
      <c r="EG1490"/>
      <c r="EH1490"/>
      <c r="EI1490"/>
      <c r="EJ1490"/>
      <c r="EK1490"/>
      <c r="EL1490"/>
      <c r="EM1490"/>
      <c r="EN1490"/>
      <c r="EO1490"/>
      <c r="EP1490"/>
      <c r="EQ1490"/>
      <c r="ER1490"/>
      <c r="ES1490"/>
      <c r="ET1490"/>
      <c r="EU1490"/>
      <c r="EV1490"/>
      <c r="EW1490"/>
      <c r="EX1490"/>
      <c r="EY1490"/>
      <c r="EZ1490"/>
      <c r="FA1490"/>
      <c r="FB1490"/>
      <c r="FC1490"/>
      <c r="FD1490"/>
      <c r="FE1490"/>
      <c r="FF1490"/>
      <c r="FG1490"/>
      <c r="FH1490"/>
      <c r="FI1490"/>
      <c r="FJ1490"/>
      <c r="FK1490"/>
      <c r="FL1490"/>
      <c r="FM1490"/>
      <c r="FN1490"/>
      <c r="FO1490"/>
      <c r="FP1490"/>
      <c r="FQ1490"/>
      <c r="FR1490"/>
      <c r="FS1490"/>
      <c r="FT1490"/>
      <c r="FU1490"/>
      <c r="FV1490"/>
      <c r="FW1490"/>
      <c r="FX1490"/>
      <c r="FY1490"/>
      <c r="FZ1490"/>
      <c r="GA1490"/>
      <c r="GB1490"/>
      <c r="GC1490"/>
      <c r="GD1490"/>
      <c r="GE1490"/>
      <c r="GF1490"/>
      <c r="GG1490"/>
      <c r="GH1490"/>
      <c r="GI1490"/>
      <c r="GJ1490"/>
      <c r="GK1490"/>
      <c r="GL1490"/>
      <c r="GM1490"/>
      <c r="GN1490"/>
      <c r="GO1490"/>
      <c r="GP1490"/>
      <c r="GQ1490"/>
      <c r="GR1490"/>
    </row>
    <row r="1491" spans="1:200" x14ac:dyDescent="0.2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c r="AW1491"/>
      <c r="AX1491"/>
      <c r="AY1491"/>
      <c r="AZ1491"/>
      <c r="BA1491"/>
      <c r="BB1491"/>
      <c r="BC1491"/>
      <c r="BD1491"/>
      <c r="BE1491"/>
      <c r="BF1491"/>
      <c r="BG1491"/>
      <c r="BH1491"/>
      <c r="BI1491"/>
      <c r="BJ1491"/>
      <c r="BK1491"/>
      <c r="BL1491"/>
      <c r="BM1491"/>
      <c r="BN1491"/>
      <c r="BO1491"/>
      <c r="BP1491"/>
      <c r="BQ1491"/>
      <c r="BR1491"/>
      <c r="BS1491"/>
      <c r="BT1491"/>
      <c r="BU1491"/>
      <c r="BV1491"/>
      <c r="BW1491"/>
      <c r="BX1491"/>
      <c r="BY1491"/>
      <c r="BZ1491"/>
      <c r="CA1491"/>
      <c r="CB1491"/>
      <c r="CC1491"/>
      <c r="CD1491"/>
      <c r="CE1491"/>
      <c r="CF1491"/>
      <c r="CG1491"/>
      <c r="CH1491"/>
      <c r="CI1491"/>
      <c r="CJ1491"/>
      <c r="CK1491"/>
      <c r="CL1491"/>
      <c r="CM1491"/>
      <c r="CN1491"/>
      <c r="CO1491"/>
      <c r="CP1491"/>
      <c r="CQ1491"/>
      <c r="CR1491"/>
      <c r="CS1491"/>
      <c r="CT1491"/>
      <c r="CU1491"/>
      <c r="CV1491"/>
      <c r="CW1491"/>
      <c r="CX1491"/>
      <c r="CY1491"/>
      <c r="CZ1491"/>
      <c r="DA1491"/>
      <c r="DB1491"/>
      <c r="DC1491"/>
      <c r="DD1491"/>
      <c r="DE1491"/>
      <c r="DF1491"/>
      <c r="DG1491"/>
      <c r="DH1491"/>
      <c r="DI1491"/>
      <c r="DJ1491"/>
      <c r="DK1491"/>
      <c r="DL1491"/>
      <c r="DM1491"/>
      <c r="DN1491"/>
      <c r="DO1491"/>
      <c r="DP1491"/>
      <c r="DQ1491"/>
      <c r="DR1491"/>
      <c r="DS1491"/>
      <c r="DT1491"/>
      <c r="DU1491"/>
      <c r="DV1491"/>
      <c r="DW1491"/>
      <c r="DX1491"/>
      <c r="DY1491"/>
      <c r="DZ1491"/>
      <c r="EA1491"/>
      <c r="EB1491"/>
      <c r="EC1491"/>
      <c r="ED1491"/>
      <c r="EE1491"/>
      <c r="EF1491"/>
      <c r="EG1491"/>
      <c r="EH1491"/>
      <c r="EI1491"/>
      <c r="EJ1491"/>
      <c r="EK1491"/>
      <c r="EL1491"/>
      <c r="EM1491"/>
      <c r="EN1491"/>
      <c r="EO1491"/>
      <c r="EP1491"/>
      <c r="EQ1491"/>
      <c r="ER1491"/>
      <c r="ES1491"/>
      <c r="ET1491"/>
      <c r="EU1491"/>
      <c r="EV1491"/>
      <c r="EW1491"/>
      <c r="EX1491"/>
      <c r="EY1491"/>
      <c r="EZ1491"/>
      <c r="FA1491"/>
      <c r="FB1491"/>
      <c r="FC1491"/>
      <c r="FD1491"/>
      <c r="FE1491"/>
      <c r="FF1491"/>
      <c r="FG1491"/>
      <c r="FH1491"/>
      <c r="FI1491"/>
      <c r="FJ1491"/>
      <c r="FK1491"/>
      <c r="FL1491"/>
      <c r="FM1491"/>
      <c r="FN1491"/>
      <c r="FO1491"/>
      <c r="FP1491"/>
      <c r="FQ1491"/>
      <c r="FR1491"/>
      <c r="FS1491"/>
      <c r="FT1491"/>
      <c r="FU1491"/>
      <c r="FV1491"/>
      <c r="FW1491"/>
      <c r="FX1491"/>
      <c r="FY1491"/>
      <c r="FZ1491"/>
      <c r="GA1491"/>
      <c r="GB1491"/>
      <c r="GC1491"/>
      <c r="GD1491"/>
      <c r="GE1491"/>
      <c r="GF1491"/>
      <c r="GG1491"/>
      <c r="GH1491"/>
      <c r="GI1491"/>
      <c r="GJ1491"/>
      <c r="GK1491"/>
      <c r="GL1491"/>
      <c r="GM1491"/>
      <c r="GN1491"/>
      <c r="GO1491"/>
      <c r="GP1491"/>
      <c r="GQ1491"/>
      <c r="GR1491"/>
    </row>
    <row r="1492" spans="1:200" x14ac:dyDescent="0.2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c r="AW1492"/>
      <c r="AX1492"/>
      <c r="AY1492"/>
      <c r="AZ1492"/>
      <c r="BA1492"/>
      <c r="BB1492"/>
      <c r="BC1492"/>
      <c r="BD1492"/>
      <c r="BE1492"/>
      <c r="BF1492"/>
      <c r="BG1492"/>
      <c r="BH1492"/>
      <c r="BI1492"/>
      <c r="BJ1492"/>
      <c r="BK1492"/>
      <c r="BL1492"/>
      <c r="BM1492"/>
      <c r="BN1492"/>
      <c r="BO1492"/>
      <c r="BP1492"/>
      <c r="BQ1492"/>
      <c r="BR1492"/>
      <c r="BS1492"/>
      <c r="BT1492"/>
      <c r="BU1492"/>
      <c r="BV1492"/>
      <c r="BW1492"/>
      <c r="BX1492"/>
      <c r="BY1492"/>
      <c r="BZ1492"/>
      <c r="CA1492"/>
      <c r="CB1492"/>
      <c r="CC1492"/>
      <c r="CD1492"/>
      <c r="CE1492"/>
      <c r="CF1492"/>
      <c r="CG1492"/>
      <c r="CH1492"/>
      <c r="CI1492"/>
      <c r="CJ1492"/>
      <c r="CK1492"/>
      <c r="CL1492"/>
      <c r="CM1492"/>
      <c r="CN1492"/>
      <c r="CO1492"/>
      <c r="CP1492"/>
      <c r="CQ1492"/>
      <c r="CR1492"/>
      <c r="CS1492"/>
      <c r="CT1492"/>
      <c r="CU1492"/>
      <c r="CV1492"/>
      <c r="CW1492"/>
      <c r="CX1492"/>
      <c r="CY1492"/>
      <c r="CZ1492"/>
      <c r="DA1492"/>
      <c r="DB1492"/>
      <c r="DC1492"/>
      <c r="DD1492"/>
      <c r="DE1492"/>
      <c r="DF1492"/>
      <c r="DG1492"/>
      <c r="DH1492"/>
      <c r="DI1492"/>
      <c r="DJ1492"/>
      <c r="DK1492"/>
      <c r="DL1492"/>
      <c r="DM1492"/>
      <c r="DN1492"/>
      <c r="DO1492"/>
      <c r="DP1492"/>
      <c r="DQ1492"/>
      <c r="DR1492"/>
      <c r="DS1492"/>
      <c r="DT1492"/>
      <c r="DU1492"/>
      <c r="DV1492"/>
      <c r="DW1492"/>
      <c r="DX1492"/>
      <c r="DY1492"/>
      <c r="DZ1492"/>
      <c r="EA1492"/>
      <c r="EB1492"/>
      <c r="EC1492"/>
      <c r="ED1492"/>
      <c r="EE1492"/>
      <c r="EF1492"/>
      <c r="EG1492"/>
      <c r="EH1492"/>
      <c r="EI1492"/>
      <c r="EJ1492"/>
      <c r="EK1492"/>
      <c r="EL1492"/>
      <c r="EM1492"/>
      <c r="EN1492"/>
      <c r="EO1492"/>
      <c r="EP1492"/>
      <c r="EQ1492"/>
      <c r="ER1492"/>
      <c r="ES1492"/>
      <c r="ET1492"/>
      <c r="EU1492"/>
      <c r="EV1492"/>
      <c r="EW1492"/>
      <c r="EX1492"/>
      <c r="EY1492"/>
      <c r="EZ1492"/>
      <c r="FA1492"/>
      <c r="FB1492"/>
      <c r="FC1492"/>
      <c r="FD1492"/>
      <c r="FE1492"/>
      <c r="FF1492"/>
      <c r="FG1492"/>
      <c r="FH1492"/>
      <c r="FI1492"/>
      <c r="FJ1492"/>
      <c r="FK1492"/>
      <c r="FL1492"/>
      <c r="FM1492"/>
      <c r="FN1492"/>
      <c r="FO1492"/>
      <c r="FP1492"/>
      <c r="FQ1492"/>
      <c r="FR1492"/>
      <c r="FS1492"/>
      <c r="FT1492"/>
      <c r="FU1492"/>
      <c r="FV1492"/>
      <c r="FW1492"/>
      <c r="FX1492"/>
      <c r="FY1492"/>
      <c r="FZ1492"/>
      <c r="GA1492"/>
      <c r="GB1492"/>
      <c r="GC1492"/>
      <c r="GD1492"/>
      <c r="GE1492"/>
      <c r="GF1492"/>
      <c r="GG1492"/>
      <c r="GH1492"/>
      <c r="GI1492"/>
      <c r="GJ1492"/>
      <c r="GK1492"/>
      <c r="GL1492"/>
      <c r="GM1492"/>
      <c r="GN1492"/>
      <c r="GO1492"/>
      <c r="GP1492"/>
      <c r="GQ1492"/>
      <c r="GR1492"/>
    </row>
    <row r="1493" spans="1:200" x14ac:dyDescent="0.2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c r="AW1493"/>
      <c r="AX1493"/>
      <c r="AY1493"/>
      <c r="AZ1493"/>
      <c r="BA1493"/>
      <c r="BB1493"/>
      <c r="BC1493"/>
      <c r="BD1493"/>
      <c r="BE1493"/>
      <c r="BF1493"/>
      <c r="BG1493"/>
      <c r="BH1493"/>
      <c r="BI1493"/>
      <c r="BJ1493"/>
      <c r="BK1493"/>
      <c r="BL1493"/>
      <c r="BM1493"/>
      <c r="BN1493"/>
      <c r="BO1493"/>
      <c r="BP1493"/>
      <c r="BQ1493"/>
      <c r="BR1493"/>
      <c r="BS1493"/>
      <c r="BT1493"/>
      <c r="BU1493"/>
      <c r="BV1493"/>
      <c r="BW1493"/>
      <c r="BX1493"/>
      <c r="BY1493"/>
      <c r="BZ1493"/>
      <c r="CA1493"/>
      <c r="CB1493"/>
      <c r="CC1493"/>
      <c r="CD1493"/>
      <c r="CE1493"/>
      <c r="CF1493"/>
      <c r="CG1493"/>
      <c r="CH1493"/>
      <c r="CI1493"/>
      <c r="CJ1493"/>
      <c r="CK1493"/>
      <c r="CL1493"/>
      <c r="CM1493"/>
      <c r="CN1493"/>
      <c r="CO1493"/>
      <c r="CP1493"/>
      <c r="CQ1493"/>
      <c r="CR1493"/>
      <c r="CS1493"/>
      <c r="CT1493"/>
      <c r="CU1493"/>
      <c r="CV1493"/>
      <c r="CW1493"/>
      <c r="CX1493"/>
      <c r="CY1493"/>
      <c r="CZ1493"/>
      <c r="DA1493"/>
      <c r="DB1493"/>
      <c r="DC1493"/>
      <c r="DD1493"/>
      <c r="DE1493"/>
      <c r="DF1493"/>
      <c r="DG1493"/>
      <c r="DH1493"/>
      <c r="DI1493"/>
      <c r="DJ1493"/>
      <c r="DK1493"/>
      <c r="DL1493"/>
      <c r="DM1493"/>
      <c r="DN1493"/>
      <c r="DO1493"/>
      <c r="DP1493"/>
      <c r="DQ1493"/>
      <c r="DR1493"/>
      <c r="DS1493"/>
      <c r="DT1493"/>
      <c r="DU1493"/>
      <c r="DV1493"/>
      <c r="DW1493"/>
      <c r="DX1493"/>
      <c r="DY1493"/>
      <c r="DZ1493"/>
      <c r="EA1493"/>
      <c r="EB1493"/>
      <c r="EC1493"/>
      <c r="ED1493"/>
      <c r="EE1493"/>
      <c r="EF1493"/>
      <c r="EG1493"/>
      <c r="EH1493"/>
      <c r="EI1493"/>
      <c r="EJ1493"/>
      <c r="EK1493"/>
      <c r="EL1493"/>
      <c r="EM1493"/>
      <c r="EN1493"/>
      <c r="EO1493"/>
      <c r="EP1493"/>
      <c r="EQ1493"/>
      <c r="ER1493"/>
      <c r="ES1493"/>
      <c r="ET1493"/>
      <c r="EU1493"/>
      <c r="EV1493"/>
      <c r="EW1493"/>
      <c r="EX1493"/>
      <c r="EY1493"/>
      <c r="EZ1493"/>
      <c r="FA1493"/>
      <c r="FB1493"/>
      <c r="FC1493"/>
      <c r="FD1493"/>
      <c r="FE1493"/>
      <c r="FF1493"/>
      <c r="FG1493"/>
      <c r="FH1493"/>
      <c r="FI1493"/>
      <c r="FJ1493"/>
      <c r="FK1493"/>
      <c r="FL1493"/>
      <c r="FM1493"/>
      <c r="FN1493"/>
      <c r="FO1493"/>
      <c r="FP1493"/>
      <c r="FQ1493"/>
      <c r="FR1493"/>
      <c r="FS1493"/>
      <c r="FT1493"/>
      <c r="FU1493"/>
      <c r="FV1493"/>
      <c r="FW1493"/>
      <c r="FX1493"/>
      <c r="FY1493"/>
      <c r="FZ1493"/>
      <c r="GA1493"/>
      <c r="GB1493"/>
      <c r="GC1493"/>
      <c r="GD1493"/>
      <c r="GE1493"/>
      <c r="GF1493"/>
      <c r="GG1493"/>
      <c r="GH1493"/>
      <c r="GI1493"/>
      <c r="GJ1493"/>
      <c r="GK1493"/>
      <c r="GL1493"/>
      <c r="GM1493"/>
      <c r="GN1493"/>
      <c r="GO1493"/>
      <c r="GP1493"/>
      <c r="GQ1493"/>
      <c r="GR1493"/>
    </row>
    <row r="1494" spans="1:200" x14ac:dyDescent="0.2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c r="AW1494"/>
      <c r="AX1494"/>
      <c r="AY1494"/>
      <c r="AZ1494"/>
      <c r="BA1494"/>
      <c r="BB1494"/>
      <c r="BC1494"/>
      <c r="BD1494"/>
      <c r="BE1494"/>
      <c r="BF1494"/>
      <c r="BG1494"/>
      <c r="BH1494"/>
      <c r="BI1494"/>
      <c r="BJ1494"/>
      <c r="BK1494"/>
      <c r="BL1494"/>
      <c r="BM1494"/>
      <c r="BN1494"/>
      <c r="BO1494"/>
      <c r="BP1494"/>
      <c r="BQ1494"/>
      <c r="BR1494"/>
      <c r="BS1494"/>
      <c r="BT1494"/>
      <c r="BU1494"/>
      <c r="BV1494"/>
      <c r="BW1494"/>
      <c r="BX1494"/>
      <c r="BY1494"/>
      <c r="BZ1494"/>
      <c r="CA1494"/>
      <c r="CB1494"/>
      <c r="CC1494"/>
      <c r="CD1494"/>
      <c r="CE1494"/>
      <c r="CF1494"/>
      <c r="CG1494"/>
      <c r="CH1494"/>
      <c r="CI1494"/>
      <c r="CJ1494"/>
      <c r="CK1494"/>
      <c r="CL1494"/>
      <c r="CM1494"/>
      <c r="CN1494"/>
      <c r="CO1494"/>
      <c r="CP1494"/>
      <c r="CQ1494"/>
      <c r="CR1494"/>
      <c r="CS1494"/>
      <c r="CT1494"/>
      <c r="CU1494"/>
      <c r="CV1494"/>
      <c r="CW1494"/>
      <c r="CX1494"/>
      <c r="CY1494"/>
      <c r="CZ1494"/>
      <c r="DA1494"/>
      <c r="DB1494"/>
      <c r="DC1494"/>
      <c r="DD1494"/>
      <c r="DE1494"/>
      <c r="DF1494"/>
      <c r="DG1494"/>
      <c r="DH1494"/>
      <c r="DI1494"/>
      <c r="DJ1494"/>
      <c r="DK1494"/>
      <c r="DL1494"/>
      <c r="DM1494"/>
      <c r="DN1494"/>
      <c r="DO1494"/>
      <c r="DP1494"/>
      <c r="DQ1494"/>
      <c r="DR1494"/>
      <c r="DS1494"/>
      <c r="DT1494"/>
      <c r="DU1494"/>
      <c r="DV1494"/>
      <c r="DW1494"/>
      <c r="DX1494"/>
      <c r="DY1494"/>
      <c r="DZ1494"/>
      <c r="EA1494"/>
      <c r="EB1494"/>
      <c r="EC1494"/>
      <c r="ED1494"/>
      <c r="EE1494"/>
      <c r="EF1494"/>
      <c r="EG1494"/>
      <c r="EH1494"/>
      <c r="EI1494"/>
      <c r="EJ1494"/>
      <c r="EK1494"/>
      <c r="EL1494"/>
      <c r="EM1494"/>
      <c r="EN1494"/>
      <c r="EO1494"/>
      <c r="EP1494"/>
      <c r="EQ1494"/>
      <c r="ER1494"/>
      <c r="ES1494"/>
      <c r="ET1494"/>
      <c r="EU1494"/>
      <c r="EV1494"/>
      <c r="EW1494"/>
      <c r="EX1494"/>
      <c r="EY1494"/>
      <c r="EZ1494"/>
      <c r="FA1494"/>
      <c r="FB1494"/>
      <c r="FC1494"/>
      <c r="FD1494"/>
      <c r="FE1494"/>
      <c r="FF1494"/>
      <c r="FG1494"/>
      <c r="FH1494"/>
      <c r="FI1494"/>
      <c r="FJ1494"/>
      <c r="FK1494"/>
      <c r="FL1494"/>
      <c r="FM1494"/>
      <c r="FN1494"/>
      <c r="FO1494"/>
      <c r="FP1494"/>
      <c r="FQ1494"/>
      <c r="FR1494"/>
      <c r="FS1494"/>
      <c r="FT1494"/>
      <c r="FU1494"/>
      <c r="FV1494"/>
      <c r="FW1494"/>
      <c r="FX1494"/>
      <c r="FY1494"/>
      <c r="FZ1494"/>
      <c r="GA1494"/>
      <c r="GB1494"/>
      <c r="GC1494"/>
      <c r="GD1494"/>
      <c r="GE1494"/>
      <c r="GF1494"/>
      <c r="GG1494"/>
      <c r="GH1494"/>
      <c r="GI1494"/>
      <c r="GJ1494"/>
      <c r="GK1494"/>
      <c r="GL1494"/>
      <c r="GM1494"/>
      <c r="GN1494"/>
      <c r="GO1494"/>
      <c r="GP1494"/>
      <c r="GQ1494"/>
      <c r="GR1494"/>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1:CH501"/>
  <sheetViews>
    <sheetView topLeftCell="BT1" zoomScale="145" zoomScaleNormal="145" workbookViewId="0">
      <selection activeCell="CH4" sqref="CH4:CH5"/>
    </sheetView>
  </sheetViews>
  <sheetFormatPr defaultRowHeight="15" x14ac:dyDescent="0.25"/>
  <cols>
    <col min="1" max="1" width="7.28515625" bestFit="1" customWidth="1"/>
    <col min="2" max="2" width="9" bestFit="1" customWidth="1"/>
    <col min="3" max="3" width="5.5703125" bestFit="1" customWidth="1"/>
    <col min="4" max="5" width="9" bestFit="1" customWidth="1"/>
    <col min="6" max="6" width="9" customWidth="1"/>
    <col min="7" max="7" width="7.5703125" customWidth="1"/>
    <col min="8" max="14" width="8.5703125" customWidth="1"/>
    <col min="15" max="15" width="8.7109375" customWidth="1"/>
    <col min="16" max="85" width="8.5703125" customWidth="1"/>
    <col min="86" max="86" width="55.85546875" bestFit="1" customWidth="1"/>
  </cols>
  <sheetData>
    <row r="1" spans="1:86" x14ac:dyDescent="0.25">
      <c r="A1" t="s">
        <v>7408</v>
      </c>
      <c r="B1" t="s">
        <v>7409</v>
      </c>
      <c r="C1" t="s">
        <v>7410</v>
      </c>
      <c r="D1">
        <f>SUM(B4:B44)</f>
        <v>1045865</v>
      </c>
      <c r="E1" t="s">
        <v>36</v>
      </c>
      <c r="F1" t="s">
        <v>7411</v>
      </c>
      <c r="G1" t="s">
        <v>7412</v>
      </c>
      <c r="H1" t="s">
        <v>7413</v>
      </c>
      <c r="I1" t="s">
        <v>7414</v>
      </c>
      <c r="J1" t="s">
        <v>7415</v>
      </c>
      <c r="K1" t="s">
        <v>7416</v>
      </c>
      <c r="L1" t="s">
        <v>7417</v>
      </c>
      <c r="M1" t="s">
        <v>7418</v>
      </c>
      <c r="N1" t="s">
        <v>7419</v>
      </c>
      <c r="O1" t="s">
        <v>7420</v>
      </c>
      <c r="P1" t="s">
        <v>7421</v>
      </c>
      <c r="Q1" t="s">
        <v>7422</v>
      </c>
      <c r="R1" t="s">
        <v>7423</v>
      </c>
      <c r="S1" t="s">
        <v>7424</v>
      </c>
      <c r="T1" t="s">
        <v>7425</v>
      </c>
      <c r="U1" t="s">
        <v>7426</v>
      </c>
      <c r="V1" t="s">
        <v>7427</v>
      </c>
      <c r="W1" t="s">
        <v>7428</v>
      </c>
      <c r="X1" t="s">
        <v>7429</v>
      </c>
      <c r="Y1" t="s">
        <v>7430</v>
      </c>
      <c r="Z1" t="s">
        <v>7431</v>
      </c>
      <c r="AA1" t="s">
        <v>7432</v>
      </c>
      <c r="AB1" t="s">
        <v>7433</v>
      </c>
      <c r="AC1" t="s">
        <v>7434</v>
      </c>
      <c r="AD1" t="s">
        <v>7435</v>
      </c>
      <c r="AE1" t="s">
        <v>7436</v>
      </c>
      <c r="AF1" t="s">
        <v>7437</v>
      </c>
      <c r="AG1" t="s">
        <v>7438</v>
      </c>
      <c r="AH1" t="s">
        <v>7439</v>
      </c>
      <c r="AI1" t="s">
        <v>7440</v>
      </c>
      <c r="AJ1" t="s">
        <v>7441</v>
      </c>
      <c r="AK1" t="s">
        <v>7442</v>
      </c>
      <c r="AL1" t="s">
        <v>7443</v>
      </c>
      <c r="AM1" t="s">
        <v>7444</v>
      </c>
      <c r="AN1" t="s">
        <v>7445</v>
      </c>
      <c r="AO1" t="s">
        <v>7446</v>
      </c>
      <c r="AP1" t="s">
        <v>7447</v>
      </c>
      <c r="AQ1" t="s">
        <v>7448</v>
      </c>
      <c r="AR1" t="s">
        <v>7449</v>
      </c>
      <c r="AS1" t="s">
        <v>7450</v>
      </c>
      <c r="AT1" t="s">
        <v>7451</v>
      </c>
      <c r="AU1" t="s">
        <v>7452</v>
      </c>
      <c r="AV1" t="s">
        <v>7453</v>
      </c>
      <c r="AW1" t="s">
        <v>7454</v>
      </c>
      <c r="AX1" t="s">
        <v>7455</v>
      </c>
      <c r="AY1" t="s">
        <v>7456</v>
      </c>
      <c r="AZ1" t="s">
        <v>7457</v>
      </c>
      <c r="BA1" t="s">
        <v>7458</v>
      </c>
      <c r="BB1" t="s">
        <v>7459</v>
      </c>
      <c r="BC1" t="s">
        <v>7460</v>
      </c>
      <c r="BD1" t="s">
        <v>7461</v>
      </c>
      <c r="BE1" t="s">
        <v>7462</v>
      </c>
      <c r="BF1" t="s">
        <v>7463</v>
      </c>
      <c r="BG1" t="s">
        <v>7464</v>
      </c>
      <c r="BH1" t="s">
        <v>7465</v>
      </c>
      <c r="BI1" t="s">
        <v>7466</v>
      </c>
      <c r="BJ1" t="s">
        <v>7467</v>
      </c>
      <c r="BK1" t="s">
        <v>7468</v>
      </c>
      <c r="BL1" t="s">
        <v>7469</v>
      </c>
      <c r="BM1" t="s">
        <v>7470</v>
      </c>
      <c r="BN1" t="s">
        <v>7471</v>
      </c>
      <c r="BO1" t="s">
        <v>7472</v>
      </c>
      <c r="BP1" t="s">
        <v>7473</v>
      </c>
      <c r="BQ1" t="s">
        <v>7474</v>
      </c>
      <c r="BR1" t="s">
        <v>7475</v>
      </c>
      <c r="BS1" t="s">
        <v>7476</v>
      </c>
      <c r="BT1" t="s">
        <v>7477</v>
      </c>
      <c r="BU1" t="s">
        <v>7478</v>
      </c>
      <c r="BV1" t="s">
        <v>7479</v>
      </c>
      <c r="BW1" t="s">
        <v>7480</v>
      </c>
      <c r="BX1" t="s">
        <v>7481</v>
      </c>
      <c r="BY1" t="s">
        <v>7482</v>
      </c>
      <c r="BZ1" t="s">
        <v>7483</v>
      </c>
      <c r="CA1" t="s">
        <v>7484</v>
      </c>
      <c r="CB1" t="s">
        <v>7485</v>
      </c>
      <c r="CC1" t="s">
        <v>7486</v>
      </c>
      <c r="CD1" t="s">
        <v>7487</v>
      </c>
      <c r="CE1" t="s">
        <v>7488</v>
      </c>
      <c r="CF1" t="s">
        <v>7489</v>
      </c>
      <c r="CG1" t="s">
        <v>7490</v>
      </c>
      <c r="CH1" t="s">
        <v>7491</v>
      </c>
    </row>
    <row r="2" spans="1:86" s="298" customFormat="1" x14ac:dyDescent="0.25"/>
    <row r="3" spans="1:86" s="298" customFormat="1" x14ac:dyDescent="0.25"/>
    <row r="4" spans="1:86" x14ac:dyDescent="0.25">
      <c r="A4" s="298" t="str">
        <f>'BOCES-Consortium'!C11</f>
        <v/>
      </c>
      <c r="B4" s="298">
        <f>IF(COUNTIF(EMH!B:B,A4)=0,"",COUNTIF(EMH!B:B,A4))</f>
        <v>1045865</v>
      </c>
      <c r="C4" s="298" t="e">
        <f>MATCH(A4,EMH!B:B,0)</f>
        <v>#N/A</v>
      </c>
      <c r="E4">
        <f>$D$1</f>
        <v>1045865</v>
      </c>
      <c r="F4">
        <f>$B$4</f>
        <v>1045865</v>
      </c>
      <c r="G4" t="e">
        <f>$C$4</f>
        <v>#N/A</v>
      </c>
      <c r="H4" t="e">
        <f>IF(F4=0,$B$5,H1-1)</f>
        <v>#VALUE!</v>
      </c>
      <c r="I4" t="e">
        <f>IF(F4=0,$C$5,I1+1)</f>
        <v>#VALUE!</v>
      </c>
      <c r="J4" t="e">
        <f>IF(H4=0,$B$6,J1-1)</f>
        <v>#VALUE!</v>
      </c>
      <c r="K4" t="e">
        <f>IF(H4=0,$C$6,K1+1)</f>
        <v>#VALUE!</v>
      </c>
      <c r="L4" t="e">
        <f>IF(J4=0,$B$7,L1-1)</f>
        <v>#VALUE!</v>
      </c>
      <c r="M4" t="e">
        <f>IF(J4=0,$C$7,M1+1)</f>
        <v>#VALUE!</v>
      </c>
      <c r="N4" t="e">
        <f>IF(L4=0,$B$8,N1-1)</f>
        <v>#VALUE!</v>
      </c>
      <c r="O4" t="e">
        <f>IF(L4=0,$C$8,O1+1)</f>
        <v>#VALUE!</v>
      </c>
      <c r="P4" t="e">
        <f>IF(N4=0,$B$9,P1-1)</f>
        <v>#VALUE!</v>
      </c>
      <c r="Q4" t="e">
        <f>IF(N4=0,$C$9,Q1+1)</f>
        <v>#VALUE!</v>
      </c>
      <c r="R4" t="e">
        <f>IF(P4=0,$B$10,R1-1)</f>
        <v>#VALUE!</v>
      </c>
      <c r="S4" t="e">
        <f>IF(P4=0,$C$10,S1+1)</f>
        <v>#VALUE!</v>
      </c>
      <c r="T4" t="e">
        <f>IF(R4=0,$B$11,T1-1)</f>
        <v>#VALUE!</v>
      </c>
      <c r="U4" t="e">
        <f>IF(R4=0,$C$11,U1+1)</f>
        <v>#VALUE!</v>
      </c>
      <c r="V4" t="e">
        <f>IF(T4=0,$B$12,V1-1)</f>
        <v>#VALUE!</v>
      </c>
      <c r="W4" t="e">
        <f>IF(T4=0,$C$12,W1+1)</f>
        <v>#VALUE!</v>
      </c>
      <c r="X4" t="e">
        <f>IF(V4=0,$B$13,X1-1)</f>
        <v>#VALUE!</v>
      </c>
      <c r="Y4" t="e">
        <f>IF(V4=0,$C$13,Y1+1)</f>
        <v>#VALUE!</v>
      </c>
      <c r="Z4" t="e">
        <f>IF(X4=0,$B$14,Z1-1)</f>
        <v>#VALUE!</v>
      </c>
      <c r="AA4" t="e">
        <f>IF(X4=0,$C$14,AA1+1)</f>
        <v>#VALUE!</v>
      </c>
      <c r="AB4" t="e">
        <f>IF(Z4=0,$B$15,AB1-1)</f>
        <v>#VALUE!</v>
      </c>
      <c r="AC4" t="e">
        <f>IF(Z4=0,$C$15,AC1+1)</f>
        <v>#VALUE!</v>
      </c>
      <c r="AD4" t="e">
        <f>IF(AB4=0,$B$16,AD1-1)</f>
        <v>#VALUE!</v>
      </c>
      <c r="AE4" t="e">
        <f>IF(AB4=0,$C$16,AE1+1)</f>
        <v>#VALUE!</v>
      </c>
      <c r="AF4" t="e">
        <f>IF(AD4=0,$B$17,AF1-1)</f>
        <v>#VALUE!</v>
      </c>
      <c r="AG4" t="e">
        <f>IF(AD4=0,$C$17,AG1+1)</f>
        <v>#VALUE!</v>
      </c>
      <c r="AH4" t="e">
        <f>IF(AF4=0,$B$18,AH1-1)</f>
        <v>#VALUE!</v>
      </c>
      <c r="AI4" t="e">
        <f>IF(AF4=0,$C$18,AI1+1)</f>
        <v>#VALUE!</v>
      </c>
      <c r="AJ4" t="e">
        <f>IF(AH4=0,$B$19,AJ1-1)</f>
        <v>#VALUE!</v>
      </c>
      <c r="AK4" t="e">
        <f>IF(AH4=0,$C$19,AK1+1)</f>
        <v>#VALUE!</v>
      </c>
      <c r="AL4" t="e">
        <f>IF(AJ4=0,$B$20,AL1-1)</f>
        <v>#VALUE!</v>
      </c>
      <c r="AM4" t="e">
        <f>IF(AJ4=0,$C$20,AM1+1)</f>
        <v>#VALUE!</v>
      </c>
      <c r="AN4" t="e">
        <f>IF(AL4=0,$B$21,AN1-1)</f>
        <v>#VALUE!</v>
      </c>
      <c r="AO4" t="e">
        <f>IF(AL4=0,$C$21,AO1+1)</f>
        <v>#VALUE!</v>
      </c>
      <c r="AP4" t="e">
        <f>IF(AN4=0,$B$22,AP1-1)</f>
        <v>#VALUE!</v>
      </c>
      <c r="AQ4" t="e">
        <f>IF(AN4=0,$C$22,AQ1+1)</f>
        <v>#VALUE!</v>
      </c>
      <c r="AR4" t="e">
        <f>IF(AP4=0,$B$23,AR1-1)</f>
        <v>#VALUE!</v>
      </c>
      <c r="AS4" t="e">
        <f>IF(AP4=0,$C$23,AS1+1)</f>
        <v>#VALUE!</v>
      </c>
      <c r="AT4" t="e">
        <f>IF(AR4=0,$B$24,AT1-1)</f>
        <v>#VALUE!</v>
      </c>
      <c r="AU4" t="e">
        <f>IF(AR4=0,$C$24,AU1+1)</f>
        <v>#VALUE!</v>
      </c>
      <c r="AV4" t="e">
        <f>IF(AT4=0,$B$25,AV1-1)</f>
        <v>#VALUE!</v>
      </c>
      <c r="AW4" t="e">
        <f>IF(AT4=0,$C$25,AW1+1)</f>
        <v>#VALUE!</v>
      </c>
      <c r="AX4" t="e">
        <f>IF(AV4=0,$B$26,AX1-1)</f>
        <v>#VALUE!</v>
      </c>
      <c r="AY4" t="e">
        <f>IF(AV4=0,$C$26,AY1+1)</f>
        <v>#VALUE!</v>
      </c>
      <c r="AZ4" t="e">
        <f>IF(AX4=0,$B$27,AZ1-1)</f>
        <v>#VALUE!</v>
      </c>
      <c r="BA4" t="e">
        <f>IF(AX4=0,$C$27,BA1+1)</f>
        <v>#VALUE!</v>
      </c>
      <c r="BB4" t="e">
        <f>IF(AZ4=0,$B$28,BB1-1)</f>
        <v>#VALUE!</v>
      </c>
      <c r="BC4" t="e">
        <f>IF(AZ4=0,$C$28,BC1+1)</f>
        <v>#VALUE!</v>
      </c>
      <c r="BD4" t="e">
        <f>IF(BB4=0,$B$29,BD1-1)</f>
        <v>#VALUE!</v>
      </c>
      <c r="BE4" t="e">
        <f>IF(BB4=0,$C$29,BE1+1)</f>
        <v>#VALUE!</v>
      </c>
      <c r="BF4" t="e">
        <f>IF(BD4=0,$B$30,BF1-1)</f>
        <v>#VALUE!</v>
      </c>
      <c r="BG4" t="e">
        <f>IF(BD4=0,$C$30,BG1+1)</f>
        <v>#VALUE!</v>
      </c>
      <c r="BH4" t="e">
        <f>IF(BF4=0,$B$31,BH1-1)</f>
        <v>#VALUE!</v>
      </c>
      <c r="BI4" t="e">
        <f>IF(BF4=0,$C$31,BI1+1)</f>
        <v>#VALUE!</v>
      </c>
      <c r="BJ4" t="e">
        <f>IF(BH4=0,$B$32,BJ1-1)</f>
        <v>#VALUE!</v>
      </c>
      <c r="BK4" t="e">
        <f>IF(BH4=0,$C$32,BK1+1)</f>
        <v>#VALUE!</v>
      </c>
      <c r="BL4" t="e">
        <f>IF(BJ4=0,$B$33,BL1-1)</f>
        <v>#VALUE!</v>
      </c>
      <c r="BM4" t="e">
        <f>IF(BJ4=0,$C$33,BM1+1)</f>
        <v>#VALUE!</v>
      </c>
      <c r="BN4" t="e">
        <f>IF(BL4=0,$B$34,BN1-1)</f>
        <v>#VALUE!</v>
      </c>
      <c r="BO4" t="e">
        <f>IF(BL4=0,$C$34,BO1+1)</f>
        <v>#VALUE!</v>
      </c>
      <c r="BP4" t="e">
        <f>IF(BN4=0,$B$35,BP1-1)</f>
        <v>#VALUE!</v>
      </c>
      <c r="BQ4" t="e">
        <f>IF(BN4=0,$C$35,BQ1+1)</f>
        <v>#VALUE!</v>
      </c>
      <c r="BR4" t="e">
        <f>IF(BP4=0,$B$36,BR1-1)</f>
        <v>#VALUE!</v>
      </c>
      <c r="BS4" t="e">
        <f>IF(BP4=0,$C$36,BS1+1)</f>
        <v>#VALUE!</v>
      </c>
      <c r="BT4" t="e">
        <f>IF(BR4=0,$B$37,BT1-1)</f>
        <v>#VALUE!</v>
      </c>
      <c r="BU4" t="e">
        <f>IF(BR4=0,$C$37,BU1+1)</f>
        <v>#VALUE!</v>
      </c>
      <c r="BV4" t="e">
        <f>IF(BT4=0,$B$38,BV1-1)</f>
        <v>#VALUE!</v>
      </c>
      <c r="BW4" t="e">
        <f>IF(BT4=0,$C$38,BW1+1)</f>
        <v>#VALUE!</v>
      </c>
      <c r="BX4" t="e">
        <f>IF(BV4=0,$B$39,BX1-1)</f>
        <v>#VALUE!</v>
      </c>
      <c r="BY4" t="e">
        <f>IF(BV4=0,$C$39,BY1+1)</f>
        <v>#VALUE!</v>
      </c>
      <c r="BZ4" t="e">
        <f>IF(BX4=0,$B$40,BZ1-1)</f>
        <v>#VALUE!</v>
      </c>
      <c r="CA4" t="e">
        <f>IF(BX4=0,$C$40,CA1+1)</f>
        <v>#VALUE!</v>
      </c>
      <c r="CB4" t="e">
        <f>IF(BZ4=0,$B$41,CB1-1)</f>
        <v>#VALUE!</v>
      </c>
      <c r="CC4" t="e">
        <f>IF(BZ4=0,$C$41,CC1+1)</f>
        <v>#VALUE!</v>
      </c>
      <c r="CD4" t="e">
        <f>IF(CB4=0,$B$42,CD1-1)</f>
        <v>#VALUE!</v>
      </c>
      <c r="CE4" t="e">
        <f>IF(CB4=0,$C$42,CE1+1)</f>
        <v>#VALUE!</v>
      </c>
      <c r="CF4" t="e">
        <f>IF(CD4=0,$B$43,CF1-1)</f>
        <v>#VALUE!</v>
      </c>
      <c r="CG4" t="e">
        <f>IF(CD4=0,$C$43,CG1+1)</f>
        <v>#VALUE!</v>
      </c>
      <c r="CH4" s="298" t="e">
        <f t="shared" ref="CH4:CH68" ca="1" si="0">IF(E4&lt;=0,"",IF(F4&gt;0,INDIRECT("EMH!C"&amp;(G4)),IF(H4&gt;0,INDIRECT("EMH!C"&amp;(I4)),IF(J4&gt;0,INDIRECT("EMH!C"&amp;(K4)),IF(L4&gt;0,INDIRECT("EMH!C"&amp;(M4)),IF(N4&gt;0,INDIRECT("EMH!C"&amp;(O4)),IF(P4&gt;0,INDIRECT("EMH!C"&amp;(Q4)),IF(R4&gt;0,INDIRECT("EMH!C"&amp;(S4)),IF(T4&gt;0,INDIRECT("EMH!C"&amp;(U4)),IF(V4&gt;0,INDIRECT("EMH!C"&amp;(W4)),IF(X4&gt;0,INDIRECT("EMH!C"&amp;(Y4)),IF(Z4&gt;0,INDIRECT("EMH!C"&amp;(AA4)),IF(AB4&gt;0,INDIRECT("EMH!C"&amp;(AC4)),IF(AD4&gt;0,INDIRECT("EMH!C"&amp;(AE4)),IF(AF4&gt;0,INDIRECT("EMH!C"&amp;(AG4)),IF(AH4&gt;0,INDIRECT("EMH!C"&amp;(AI4)),IF(AJ4&gt;0,INDIRECT("EMH!C"&amp;(AK4)),IF(AL4&gt;0,INDIRECT("EMH!C"&amp;(AM4)),IF(AN4&gt;0,INDIRECT("EMH!C"&amp;(AO4)),IF(AP4&gt;0,INDIRECT("EMH!C"&amp;(AQ4)),IF(AR4&gt;0,INDIRECT("EMH!C"&amp;(AS4)),IF(AT4&gt;0,INDIRECT("EMH!C"&amp;(AU4)),IF(AV4&gt;0,INDIRECT("EMH!C"&amp;(AW4)),IF(AX4&gt;0,INDIRECT("EMH!C"&amp;(AY4)),IF(AZ4&gt;0,INDIRECT("EMH!C"&amp;(BA4)),IF(BB4&gt;0,INDIRECT("EMH!C"&amp;(BC4)),IF(BD4&gt;0,INDIRECT("EMH!C"&amp;(BE4)),IF(BF4&gt;0,INDIRECT("EMH!C"&amp;(BG4)),IF(BH4&gt;0,INDIRECT("EMH!C"&amp;(BI4)),IF(BJ4&gt;0,INDIRECT("EMH!C"&amp;(BK4)),IF(BL4&gt;0,INDIRECT("EMH!C"&amp;(BM4)),IF(BN4&gt;0,INDIRECT("EMH!C"&amp;(BO4)),IF(BP4&gt;0,INDIRECT("EMH!C"&amp;(BQ4)),IF(BR4&gt;0,INDIRECT("EMH!C"&amp;(BS4)),IF(BT4&gt;0,INDIRECT("EMH!C"&amp;(BU4)),IF(BV4&gt;0,INDIRECT("EMH!C"&amp;(BW4)),IF(BX4&gt;0,INDIRECT("EMH!C"&amp;(BY4)),IF(BZ4&gt;0,INDIRECT("EMH!C"&amp;(CA4)),IF(CB4&gt;0,INDIRECT("EMH!C"&amp;(CC4)),IF(CD4&gt;0,INDIRECT("EMH!C"&amp;(CE4)),IF(CF4&gt;0,INDIRECT("EMH!C"&amp;(CG4)),"")))))))))))))))))))))))))))))))))))))))))</f>
        <v>#N/A</v>
      </c>
    </row>
    <row r="5" spans="1:86" x14ac:dyDescent="0.25">
      <c r="A5" s="298" t="str">
        <f>'BOCES-Consortium'!C12</f>
        <v xml:space="preserve"> </v>
      </c>
      <c r="B5" s="298" t="str">
        <f>IF(COUNTIF(EMH!B:B,A5)=0,"",COUNTIF(EMH!B:B,A5))</f>
        <v/>
      </c>
      <c r="C5" s="298" t="e">
        <f>MATCH(A5,EMH!B:B,0)</f>
        <v>#N/A</v>
      </c>
      <c r="E5">
        <f>E4-1</f>
        <v>1045864</v>
      </c>
      <c r="F5">
        <f>F4-1</f>
        <v>1045864</v>
      </c>
      <c r="G5" t="e">
        <f>G4+1</f>
        <v>#N/A</v>
      </c>
      <c r="H5" t="e">
        <f t="shared" ref="H5:H68" si="1">IF(F5=0,$B$5,H4-1)</f>
        <v>#VALUE!</v>
      </c>
      <c r="I5" t="e">
        <f t="shared" ref="I5:I68" si="2">IF(F5=0,$C$5,I4+1)</f>
        <v>#VALUE!</v>
      </c>
      <c r="J5" t="e">
        <f t="shared" ref="J5:J68" si="3">IF(H5=0,$B$6,J4-1)</f>
        <v>#VALUE!</v>
      </c>
      <c r="K5" t="e">
        <f t="shared" ref="K5:K68" si="4">IF(H5=0,$C$6,K4+1)</f>
        <v>#VALUE!</v>
      </c>
      <c r="L5" t="e">
        <f t="shared" ref="L5:L68" si="5">IF(J5=0,$B$7,L4-1)</f>
        <v>#VALUE!</v>
      </c>
      <c r="M5" t="e">
        <f t="shared" ref="M5:M68" si="6">IF(J5=0,$C$7,M4+1)</f>
        <v>#VALUE!</v>
      </c>
      <c r="N5" t="e">
        <f t="shared" ref="N5:N68" si="7">IF(L5=0,$B$8,N4-1)</f>
        <v>#VALUE!</v>
      </c>
      <c r="O5" t="e">
        <f t="shared" ref="O5:O68" si="8">IF(L5=0,$C$8,O4+1)</f>
        <v>#VALUE!</v>
      </c>
      <c r="P5" t="e">
        <f t="shared" ref="P5:P68" si="9">IF(N5=0,$B$9,P4-1)</f>
        <v>#VALUE!</v>
      </c>
      <c r="Q5" t="e">
        <f t="shared" ref="Q5:Q68" si="10">IF(N5=0,$C$9,Q4+1)</f>
        <v>#VALUE!</v>
      </c>
      <c r="R5" t="e">
        <f t="shared" ref="R5:R68" si="11">IF(P5=0,$B$10,R4-1)</f>
        <v>#VALUE!</v>
      </c>
      <c r="S5" t="e">
        <f t="shared" ref="S5:S68" si="12">IF(P5=0,$C$10,S4+1)</f>
        <v>#VALUE!</v>
      </c>
      <c r="T5" t="e">
        <f t="shared" ref="T5:T68" si="13">IF(R5=0,$B$11,T4-1)</f>
        <v>#VALUE!</v>
      </c>
      <c r="U5" t="e">
        <f t="shared" ref="U5:U68" si="14">IF(R5=0,$C$11,U4+1)</f>
        <v>#VALUE!</v>
      </c>
      <c r="V5" t="e">
        <f t="shared" ref="V5:V68" si="15">IF(T5=0,$B$12,V4-1)</f>
        <v>#VALUE!</v>
      </c>
      <c r="W5" t="e">
        <f t="shared" ref="W5:W68" si="16">IF(T5=0,$C$12,W4+1)</f>
        <v>#VALUE!</v>
      </c>
      <c r="X5" t="e">
        <f t="shared" ref="X5:X68" si="17">IF(V5=0,$B$13,X4-1)</f>
        <v>#VALUE!</v>
      </c>
      <c r="Y5" t="e">
        <f t="shared" ref="Y5:Y68" si="18">IF(V5=0,$C$13,Y4+1)</f>
        <v>#VALUE!</v>
      </c>
      <c r="Z5" t="e">
        <f t="shared" ref="Z5:Z68" si="19">IF(X5=0,$B$14,Z4-1)</f>
        <v>#VALUE!</v>
      </c>
      <c r="AA5" t="e">
        <f t="shared" ref="AA5:AA68" si="20">IF(X5=0,$C$14,AA4+1)</f>
        <v>#VALUE!</v>
      </c>
      <c r="AB5" t="e">
        <f t="shared" ref="AB5:AB68" si="21">IF(Z5=0,$B$15,AB4-1)</f>
        <v>#VALUE!</v>
      </c>
      <c r="AC5" t="e">
        <f t="shared" ref="AC5:AC68" si="22">IF(Z5=0,$C$15,AC4+1)</f>
        <v>#VALUE!</v>
      </c>
      <c r="AD5" t="e">
        <f t="shared" ref="AD5:AD68" si="23">IF(AB5=0,$B$16,AD4-1)</f>
        <v>#VALUE!</v>
      </c>
      <c r="AE5" t="e">
        <f t="shared" ref="AE5:AE68" si="24">IF(AB5=0,$C$16,AE4+1)</f>
        <v>#VALUE!</v>
      </c>
      <c r="AF5" t="e">
        <f t="shared" ref="AF5:AF68" si="25">IF(AD5=0,$B$17,AF4-1)</f>
        <v>#VALUE!</v>
      </c>
      <c r="AG5" t="e">
        <f t="shared" ref="AG5:AG68" si="26">IF(AD5=0,$C$17,AG4+1)</f>
        <v>#VALUE!</v>
      </c>
      <c r="AH5" t="e">
        <f t="shared" ref="AH5:AH68" si="27">IF(AF5=0,$B$18,AH4-1)</f>
        <v>#VALUE!</v>
      </c>
      <c r="AI5" t="e">
        <f t="shared" ref="AI5:AI68" si="28">IF(AF5=0,$C$18,AI4+1)</f>
        <v>#VALUE!</v>
      </c>
      <c r="AJ5" t="e">
        <f t="shared" ref="AJ5:AJ68" si="29">IF(AH5=0,$B$19,AJ4-1)</f>
        <v>#VALUE!</v>
      </c>
      <c r="AK5" t="e">
        <f t="shared" ref="AK5:AK68" si="30">IF(AH5=0,$C$19,AK4+1)</f>
        <v>#VALUE!</v>
      </c>
      <c r="AL5" t="e">
        <f t="shared" ref="AL5:AL68" si="31">IF(AJ5=0,$B$20,AL4-1)</f>
        <v>#VALUE!</v>
      </c>
      <c r="AM5" t="e">
        <f t="shared" ref="AM5:AM68" si="32">IF(AJ5=0,$C$20,AM4+1)</f>
        <v>#VALUE!</v>
      </c>
      <c r="AN5" t="e">
        <f t="shared" ref="AN5:AN68" si="33">IF(AL5=0,$B$21,AN4-1)</f>
        <v>#VALUE!</v>
      </c>
      <c r="AO5" t="e">
        <f t="shared" ref="AO5:AO68" si="34">IF(AL5=0,$C$21,AO4+1)</f>
        <v>#VALUE!</v>
      </c>
      <c r="AP5" t="e">
        <f t="shared" ref="AP5:AP68" si="35">IF(AN5=0,$B$22,AP4-1)</f>
        <v>#VALUE!</v>
      </c>
      <c r="AQ5" t="e">
        <f t="shared" ref="AQ5:AQ68" si="36">IF(AN5=0,$C$22,AQ4+1)</f>
        <v>#VALUE!</v>
      </c>
      <c r="AR5" t="e">
        <f t="shared" ref="AR5:AR68" si="37">IF(AP5=0,$B$23,AR4-1)</f>
        <v>#VALUE!</v>
      </c>
      <c r="AS5" t="e">
        <f t="shared" ref="AS5:AS68" si="38">IF(AP5=0,$C$23,AS4+1)</f>
        <v>#VALUE!</v>
      </c>
      <c r="AT5" t="e">
        <f t="shared" ref="AT5:AT68" si="39">IF(AR5=0,$B$24,AT4-1)</f>
        <v>#VALUE!</v>
      </c>
      <c r="AU5" t="e">
        <f t="shared" ref="AU5:AU68" si="40">IF(AR5=0,$C$24,AU4+1)</f>
        <v>#VALUE!</v>
      </c>
      <c r="AV5" t="e">
        <f t="shared" ref="AV5:AV68" si="41">IF(AT5=0,$B$25,AV4-1)</f>
        <v>#VALUE!</v>
      </c>
      <c r="AW5" t="e">
        <f t="shared" ref="AW5:AW68" si="42">IF(AT5=0,$C$25,AW4+1)</f>
        <v>#VALUE!</v>
      </c>
      <c r="AX5" t="e">
        <f t="shared" ref="AX5:AX68" si="43">IF(AV5=0,$B$26,AX4-1)</f>
        <v>#VALUE!</v>
      </c>
      <c r="AY5" t="e">
        <f t="shared" ref="AY5:AY68" si="44">IF(AV5=0,$C$26,AY4+1)</f>
        <v>#VALUE!</v>
      </c>
      <c r="AZ5" t="e">
        <f t="shared" ref="AZ5:AZ68" si="45">IF(AX5=0,$B$27,AZ4-1)</f>
        <v>#VALUE!</v>
      </c>
      <c r="BA5" t="e">
        <f t="shared" ref="BA5:BA68" si="46">IF(AX5=0,$C$27,BA4+1)</f>
        <v>#VALUE!</v>
      </c>
      <c r="BB5" t="e">
        <f t="shared" ref="BB5:BB68" si="47">IF(AZ5=0,$B$28,BB4-1)</f>
        <v>#VALUE!</v>
      </c>
      <c r="BC5" t="e">
        <f t="shared" ref="BC5:BC68" si="48">IF(AZ5=0,$C$28,BC4+1)</f>
        <v>#VALUE!</v>
      </c>
      <c r="BD5" t="e">
        <f t="shared" ref="BD5:BD68" si="49">IF(BB5=0,$B$29,BD4-1)</f>
        <v>#VALUE!</v>
      </c>
      <c r="BE5" t="e">
        <f t="shared" ref="BE5:BE68" si="50">IF(BB5=0,$C$29,BE4+1)</f>
        <v>#VALUE!</v>
      </c>
      <c r="BF5" t="e">
        <f t="shared" ref="BF5:BF68" si="51">IF(BD5=0,$B$30,BF4-1)</f>
        <v>#VALUE!</v>
      </c>
      <c r="BG5" t="e">
        <f t="shared" ref="BG5:BG68" si="52">IF(BD5=0,$C$30,BG4+1)</f>
        <v>#VALUE!</v>
      </c>
      <c r="BH5" t="e">
        <f t="shared" ref="BH5:BH68" si="53">IF(BF5=0,$B$31,BH4-1)</f>
        <v>#VALUE!</v>
      </c>
      <c r="BI5" t="e">
        <f t="shared" ref="BI5:BI68" si="54">IF(BF5=0,$C$31,BI4+1)</f>
        <v>#VALUE!</v>
      </c>
      <c r="BJ5" t="e">
        <f t="shared" ref="BJ5:BJ68" si="55">IF(BH5=0,$B$32,BJ4-1)</f>
        <v>#VALUE!</v>
      </c>
      <c r="BK5" t="e">
        <f t="shared" ref="BK5:BK68" si="56">IF(BH5=0,$C$32,BK4+1)</f>
        <v>#VALUE!</v>
      </c>
      <c r="BL5" t="e">
        <f t="shared" ref="BL5:BL68" si="57">IF(BJ5=0,$B$33,BL4-1)</f>
        <v>#VALUE!</v>
      </c>
      <c r="BM5" t="e">
        <f t="shared" ref="BM5:BM68" si="58">IF(BJ5=0,$C$33,BM4+1)</f>
        <v>#VALUE!</v>
      </c>
      <c r="BN5" t="e">
        <f t="shared" ref="BN5:BN68" si="59">IF(BL5=0,$B$34,BN4-1)</f>
        <v>#VALUE!</v>
      </c>
      <c r="BO5" t="e">
        <f t="shared" ref="BO5:BO68" si="60">IF(BL5=0,$C$34,BO4+1)</f>
        <v>#VALUE!</v>
      </c>
      <c r="BP5" t="e">
        <f t="shared" ref="BP5:BP68" si="61">IF(BN5=0,$B$35,BP4-1)</f>
        <v>#VALUE!</v>
      </c>
      <c r="BQ5" t="e">
        <f t="shared" ref="BQ5:BQ68" si="62">IF(BN5=0,$C$35,BQ4+1)</f>
        <v>#VALUE!</v>
      </c>
      <c r="BR5" t="e">
        <f t="shared" ref="BR5:BR68" si="63">IF(BP5=0,$B$36,BR4-1)</f>
        <v>#VALUE!</v>
      </c>
      <c r="BS5" t="e">
        <f t="shared" ref="BS5:BS68" si="64">IF(BP5=0,$C$36,BS4+1)</f>
        <v>#VALUE!</v>
      </c>
      <c r="BT5" t="e">
        <f t="shared" ref="BT5:BT68" si="65">IF(BR5=0,$B$37,BT4-1)</f>
        <v>#VALUE!</v>
      </c>
      <c r="BU5" t="e">
        <f t="shared" ref="BU5:BU68" si="66">IF(BR5=0,$C$37,BU4+1)</f>
        <v>#VALUE!</v>
      </c>
      <c r="BV5" t="e">
        <f t="shared" ref="BV5:BV68" si="67">IF(BT5=0,$B$38,BV4-1)</f>
        <v>#VALUE!</v>
      </c>
      <c r="BW5" t="e">
        <f t="shared" ref="BW5:BW68" si="68">IF(BT5=0,$C$38,BW4+1)</f>
        <v>#VALUE!</v>
      </c>
      <c r="BX5" t="e">
        <f t="shared" ref="BX5:BX68" si="69">IF(BV5=0,$B$39,BX4-1)</f>
        <v>#VALUE!</v>
      </c>
      <c r="BY5" t="e">
        <f t="shared" ref="BY5:BY68" si="70">IF(BV5=0,$C$39,BY4+1)</f>
        <v>#VALUE!</v>
      </c>
      <c r="BZ5" t="e">
        <f t="shared" ref="BZ5:BZ68" si="71">IF(BX5=0,$B$40,BZ4-1)</f>
        <v>#VALUE!</v>
      </c>
      <c r="CA5" t="e">
        <f t="shared" ref="CA5:CA68" si="72">IF(BX5=0,$C$40,CA4+1)</f>
        <v>#VALUE!</v>
      </c>
      <c r="CB5" t="e">
        <f t="shared" ref="CB5:CB68" si="73">IF(BZ5=0,$B$41,CB4-1)</f>
        <v>#VALUE!</v>
      </c>
      <c r="CC5" t="e">
        <f t="shared" ref="CC5:CC68" si="74">IF(BZ5=0,$C$41,CC4+1)</f>
        <v>#VALUE!</v>
      </c>
      <c r="CD5" t="e">
        <f t="shared" ref="CD5:CD68" si="75">IF(CB5=0,$B$42,CD4-1)</f>
        <v>#VALUE!</v>
      </c>
      <c r="CE5" t="e">
        <f t="shared" ref="CE5:CE68" si="76">IF(CB5=0,$C$42,CE4+1)</f>
        <v>#VALUE!</v>
      </c>
      <c r="CF5" t="e">
        <f t="shared" ref="CF5:CF68" si="77">IF(CD5=0,$B$43,CF4-1)</f>
        <v>#VALUE!</v>
      </c>
      <c r="CG5" t="e">
        <f t="shared" ref="CG5:CG68" si="78">IF(CD5=0,$C$43,CG4+1)</f>
        <v>#VALUE!</v>
      </c>
      <c r="CH5" t="e">
        <f t="shared" ca="1" si="0"/>
        <v>#N/A</v>
      </c>
    </row>
    <row r="6" spans="1:86" x14ac:dyDescent="0.25">
      <c r="A6" s="298" t="str">
        <f>'BOCES-Consortium'!C13</f>
        <v xml:space="preserve"> </v>
      </c>
      <c r="B6" s="298" t="str">
        <f>IF(COUNTIF(EMH!B:B,A6)=0,"",COUNTIF(EMH!B:B,A6))</f>
        <v/>
      </c>
      <c r="C6" s="298" t="e">
        <f>MATCH(A6,EMH!B:B,0)</f>
        <v>#N/A</v>
      </c>
      <c r="E6">
        <f t="shared" ref="E6:F21" si="79">E5-1</f>
        <v>1045863</v>
      </c>
      <c r="F6">
        <f t="shared" si="79"/>
        <v>1045863</v>
      </c>
      <c r="G6" t="e">
        <f t="shared" ref="G6:G69" si="80">G5+1</f>
        <v>#N/A</v>
      </c>
      <c r="H6" t="e">
        <f t="shared" si="1"/>
        <v>#VALUE!</v>
      </c>
      <c r="I6" t="e">
        <f t="shared" si="2"/>
        <v>#VALUE!</v>
      </c>
      <c r="J6" t="e">
        <f t="shared" si="3"/>
        <v>#VALUE!</v>
      </c>
      <c r="K6" t="e">
        <f t="shared" si="4"/>
        <v>#VALUE!</v>
      </c>
      <c r="L6" t="e">
        <f t="shared" si="5"/>
        <v>#VALUE!</v>
      </c>
      <c r="M6" t="e">
        <f t="shared" si="6"/>
        <v>#VALUE!</v>
      </c>
      <c r="N6" t="e">
        <f t="shared" si="7"/>
        <v>#VALUE!</v>
      </c>
      <c r="O6" t="e">
        <f t="shared" si="8"/>
        <v>#VALUE!</v>
      </c>
      <c r="P6" t="e">
        <f t="shared" si="9"/>
        <v>#VALUE!</v>
      </c>
      <c r="Q6" t="e">
        <f t="shared" si="10"/>
        <v>#VALUE!</v>
      </c>
      <c r="R6" t="e">
        <f t="shared" si="11"/>
        <v>#VALUE!</v>
      </c>
      <c r="S6" t="e">
        <f t="shared" si="12"/>
        <v>#VALUE!</v>
      </c>
      <c r="T6" t="e">
        <f t="shared" si="13"/>
        <v>#VALUE!</v>
      </c>
      <c r="U6" t="e">
        <f t="shared" si="14"/>
        <v>#VALUE!</v>
      </c>
      <c r="V6" t="e">
        <f t="shared" si="15"/>
        <v>#VALUE!</v>
      </c>
      <c r="W6" t="e">
        <f t="shared" si="16"/>
        <v>#VALUE!</v>
      </c>
      <c r="X6" t="e">
        <f t="shared" si="17"/>
        <v>#VALUE!</v>
      </c>
      <c r="Y6" t="e">
        <f t="shared" si="18"/>
        <v>#VALUE!</v>
      </c>
      <c r="Z6" t="e">
        <f t="shared" si="19"/>
        <v>#VALUE!</v>
      </c>
      <c r="AA6" t="e">
        <f t="shared" si="20"/>
        <v>#VALUE!</v>
      </c>
      <c r="AB6" t="e">
        <f t="shared" si="21"/>
        <v>#VALUE!</v>
      </c>
      <c r="AC6" t="e">
        <f t="shared" si="22"/>
        <v>#VALUE!</v>
      </c>
      <c r="AD6" t="e">
        <f t="shared" si="23"/>
        <v>#VALUE!</v>
      </c>
      <c r="AE6" t="e">
        <f t="shared" si="24"/>
        <v>#VALUE!</v>
      </c>
      <c r="AF6" t="e">
        <f t="shared" si="25"/>
        <v>#VALUE!</v>
      </c>
      <c r="AG6" t="e">
        <f t="shared" si="26"/>
        <v>#VALUE!</v>
      </c>
      <c r="AH6" t="e">
        <f t="shared" si="27"/>
        <v>#VALUE!</v>
      </c>
      <c r="AI6" t="e">
        <f t="shared" si="28"/>
        <v>#VALUE!</v>
      </c>
      <c r="AJ6" t="e">
        <f t="shared" si="29"/>
        <v>#VALUE!</v>
      </c>
      <c r="AK6" t="e">
        <f t="shared" si="30"/>
        <v>#VALUE!</v>
      </c>
      <c r="AL6" t="e">
        <f t="shared" si="31"/>
        <v>#VALUE!</v>
      </c>
      <c r="AM6" t="e">
        <f t="shared" si="32"/>
        <v>#VALUE!</v>
      </c>
      <c r="AN6" t="e">
        <f t="shared" si="33"/>
        <v>#VALUE!</v>
      </c>
      <c r="AO6" t="e">
        <f t="shared" si="34"/>
        <v>#VALUE!</v>
      </c>
      <c r="AP6" t="e">
        <f t="shared" si="35"/>
        <v>#VALUE!</v>
      </c>
      <c r="AQ6" t="e">
        <f t="shared" si="36"/>
        <v>#VALUE!</v>
      </c>
      <c r="AR6" t="e">
        <f t="shared" si="37"/>
        <v>#VALUE!</v>
      </c>
      <c r="AS6" t="e">
        <f t="shared" si="38"/>
        <v>#VALUE!</v>
      </c>
      <c r="AT6" t="e">
        <f t="shared" si="39"/>
        <v>#VALUE!</v>
      </c>
      <c r="AU6" t="e">
        <f t="shared" si="40"/>
        <v>#VALUE!</v>
      </c>
      <c r="AV6" t="e">
        <f t="shared" si="41"/>
        <v>#VALUE!</v>
      </c>
      <c r="AW6" t="e">
        <f t="shared" si="42"/>
        <v>#VALUE!</v>
      </c>
      <c r="AX6" t="e">
        <f t="shared" si="43"/>
        <v>#VALUE!</v>
      </c>
      <c r="AY6" t="e">
        <f t="shared" si="44"/>
        <v>#VALUE!</v>
      </c>
      <c r="AZ6" t="e">
        <f t="shared" si="45"/>
        <v>#VALUE!</v>
      </c>
      <c r="BA6" t="e">
        <f t="shared" si="46"/>
        <v>#VALUE!</v>
      </c>
      <c r="BB6" t="e">
        <f t="shared" si="47"/>
        <v>#VALUE!</v>
      </c>
      <c r="BC6" t="e">
        <f t="shared" si="48"/>
        <v>#VALUE!</v>
      </c>
      <c r="BD6" t="e">
        <f t="shared" si="49"/>
        <v>#VALUE!</v>
      </c>
      <c r="BE6" t="e">
        <f t="shared" si="50"/>
        <v>#VALUE!</v>
      </c>
      <c r="BF6" t="e">
        <f t="shared" si="51"/>
        <v>#VALUE!</v>
      </c>
      <c r="BG6" t="e">
        <f t="shared" si="52"/>
        <v>#VALUE!</v>
      </c>
      <c r="BH6" t="e">
        <f t="shared" si="53"/>
        <v>#VALUE!</v>
      </c>
      <c r="BI6" t="e">
        <f t="shared" si="54"/>
        <v>#VALUE!</v>
      </c>
      <c r="BJ6" t="e">
        <f t="shared" si="55"/>
        <v>#VALUE!</v>
      </c>
      <c r="BK6" t="e">
        <f t="shared" si="56"/>
        <v>#VALUE!</v>
      </c>
      <c r="BL6" t="e">
        <f t="shared" si="57"/>
        <v>#VALUE!</v>
      </c>
      <c r="BM6" t="e">
        <f t="shared" si="58"/>
        <v>#VALUE!</v>
      </c>
      <c r="BN6" t="e">
        <f t="shared" si="59"/>
        <v>#VALUE!</v>
      </c>
      <c r="BO6" t="e">
        <f t="shared" si="60"/>
        <v>#VALUE!</v>
      </c>
      <c r="BP6" t="e">
        <f t="shared" si="61"/>
        <v>#VALUE!</v>
      </c>
      <c r="BQ6" t="e">
        <f t="shared" si="62"/>
        <v>#VALUE!</v>
      </c>
      <c r="BR6" t="e">
        <f t="shared" si="63"/>
        <v>#VALUE!</v>
      </c>
      <c r="BS6" t="e">
        <f t="shared" si="64"/>
        <v>#VALUE!</v>
      </c>
      <c r="BT6" t="e">
        <f t="shared" si="65"/>
        <v>#VALUE!</v>
      </c>
      <c r="BU6" t="e">
        <f t="shared" si="66"/>
        <v>#VALUE!</v>
      </c>
      <c r="BV6" t="e">
        <f t="shared" si="67"/>
        <v>#VALUE!</v>
      </c>
      <c r="BW6" t="e">
        <f t="shared" si="68"/>
        <v>#VALUE!</v>
      </c>
      <c r="BX6" t="e">
        <f t="shared" si="69"/>
        <v>#VALUE!</v>
      </c>
      <c r="BY6" t="e">
        <f t="shared" si="70"/>
        <v>#VALUE!</v>
      </c>
      <c r="BZ6" t="e">
        <f t="shared" si="71"/>
        <v>#VALUE!</v>
      </c>
      <c r="CA6" t="e">
        <f t="shared" si="72"/>
        <v>#VALUE!</v>
      </c>
      <c r="CB6" t="e">
        <f t="shared" si="73"/>
        <v>#VALUE!</v>
      </c>
      <c r="CC6" t="e">
        <f t="shared" si="74"/>
        <v>#VALUE!</v>
      </c>
      <c r="CD6" t="e">
        <f t="shared" si="75"/>
        <v>#VALUE!</v>
      </c>
      <c r="CE6" t="e">
        <f t="shared" si="76"/>
        <v>#VALUE!</v>
      </c>
      <c r="CF6" t="e">
        <f t="shared" si="77"/>
        <v>#VALUE!</v>
      </c>
      <c r="CG6" t="e">
        <f t="shared" si="78"/>
        <v>#VALUE!</v>
      </c>
      <c r="CH6" t="e">
        <f t="shared" ca="1" si="0"/>
        <v>#N/A</v>
      </c>
    </row>
    <row r="7" spans="1:86" x14ac:dyDescent="0.25">
      <c r="A7" s="298" t="str">
        <f>'BOCES-Consortium'!C14</f>
        <v xml:space="preserve"> </v>
      </c>
      <c r="B7" s="298" t="str">
        <f>IF(COUNTIF(EMH!B:B,A7)=0,"",COUNTIF(EMH!B:B,A7))</f>
        <v/>
      </c>
      <c r="C7" s="298" t="e">
        <f>MATCH(A7,EMH!B:B,0)</f>
        <v>#N/A</v>
      </c>
      <c r="E7">
        <f t="shared" si="79"/>
        <v>1045862</v>
      </c>
      <c r="F7">
        <f t="shared" si="79"/>
        <v>1045862</v>
      </c>
      <c r="G7" t="e">
        <f t="shared" si="80"/>
        <v>#N/A</v>
      </c>
      <c r="H7" t="e">
        <f t="shared" si="1"/>
        <v>#VALUE!</v>
      </c>
      <c r="I7" t="e">
        <f t="shared" si="2"/>
        <v>#VALUE!</v>
      </c>
      <c r="J7" t="e">
        <f t="shared" si="3"/>
        <v>#VALUE!</v>
      </c>
      <c r="K7" t="e">
        <f t="shared" si="4"/>
        <v>#VALUE!</v>
      </c>
      <c r="L7" t="e">
        <f t="shared" si="5"/>
        <v>#VALUE!</v>
      </c>
      <c r="M7" t="e">
        <f t="shared" si="6"/>
        <v>#VALUE!</v>
      </c>
      <c r="N7" t="e">
        <f t="shared" si="7"/>
        <v>#VALUE!</v>
      </c>
      <c r="O7" t="e">
        <f t="shared" si="8"/>
        <v>#VALUE!</v>
      </c>
      <c r="P7" t="e">
        <f t="shared" si="9"/>
        <v>#VALUE!</v>
      </c>
      <c r="Q7" t="e">
        <f t="shared" si="10"/>
        <v>#VALUE!</v>
      </c>
      <c r="R7" t="e">
        <f t="shared" si="11"/>
        <v>#VALUE!</v>
      </c>
      <c r="S7" t="e">
        <f t="shared" si="12"/>
        <v>#VALUE!</v>
      </c>
      <c r="T7" t="e">
        <f t="shared" si="13"/>
        <v>#VALUE!</v>
      </c>
      <c r="U7" t="e">
        <f t="shared" si="14"/>
        <v>#VALUE!</v>
      </c>
      <c r="V7" t="e">
        <f t="shared" si="15"/>
        <v>#VALUE!</v>
      </c>
      <c r="W7" t="e">
        <f t="shared" si="16"/>
        <v>#VALUE!</v>
      </c>
      <c r="X7" t="e">
        <f t="shared" si="17"/>
        <v>#VALUE!</v>
      </c>
      <c r="Y7" t="e">
        <f t="shared" si="18"/>
        <v>#VALUE!</v>
      </c>
      <c r="Z7" t="e">
        <f t="shared" si="19"/>
        <v>#VALUE!</v>
      </c>
      <c r="AA7" t="e">
        <f t="shared" si="20"/>
        <v>#VALUE!</v>
      </c>
      <c r="AB7" t="e">
        <f t="shared" si="21"/>
        <v>#VALUE!</v>
      </c>
      <c r="AC7" t="e">
        <f t="shared" si="22"/>
        <v>#VALUE!</v>
      </c>
      <c r="AD7" t="e">
        <f t="shared" si="23"/>
        <v>#VALUE!</v>
      </c>
      <c r="AE7" t="e">
        <f t="shared" si="24"/>
        <v>#VALUE!</v>
      </c>
      <c r="AF7" t="e">
        <f t="shared" si="25"/>
        <v>#VALUE!</v>
      </c>
      <c r="AG7" t="e">
        <f t="shared" si="26"/>
        <v>#VALUE!</v>
      </c>
      <c r="AH7" t="e">
        <f t="shared" si="27"/>
        <v>#VALUE!</v>
      </c>
      <c r="AI7" t="e">
        <f t="shared" si="28"/>
        <v>#VALUE!</v>
      </c>
      <c r="AJ7" t="e">
        <f t="shared" si="29"/>
        <v>#VALUE!</v>
      </c>
      <c r="AK7" t="e">
        <f t="shared" si="30"/>
        <v>#VALUE!</v>
      </c>
      <c r="AL7" t="e">
        <f t="shared" si="31"/>
        <v>#VALUE!</v>
      </c>
      <c r="AM7" t="e">
        <f t="shared" si="32"/>
        <v>#VALUE!</v>
      </c>
      <c r="AN7" t="e">
        <f t="shared" si="33"/>
        <v>#VALUE!</v>
      </c>
      <c r="AO7" t="e">
        <f t="shared" si="34"/>
        <v>#VALUE!</v>
      </c>
      <c r="AP7" t="e">
        <f t="shared" si="35"/>
        <v>#VALUE!</v>
      </c>
      <c r="AQ7" t="e">
        <f t="shared" si="36"/>
        <v>#VALUE!</v>
      </c>
      <c r="AR7" t="e">
        <f t="shared" si="37"/>
        <v>#VALUE!</v>
      </c>
      <c r="AS7" t="e">
        <f t="shared" si="38"/>
        <v>#VALUE!</v>
      </c>
      <c r="AT7" t="e">
        <f t="shared" si="39"/>
        <v>#VALUE!</v>
      </c>
      <c r="AU7" t="e">
        <f t="shared" si="40"/>
        <v>#VALUE!</v>
      </c>
      <c r="AV7" t="e">
        <f t="shared" si="41"/>
        <v>#VALUE!</v>
      </c>
      <c r="AW7" t="e">
        <f t="shared" si="42"/>
        <v>#VALUE!</v>
      </c>
      <c r="AX7" t="e">
        <f t="shared" si="43"/>
        <v>#VALUE!</v>
      </c>
      <c r="AY7" t="e">
        <f t="shared" si="44"/>
        <v>#VALUE!</v>
      </c>
      <c r="AZ7" t="e">
        <f t="shared" si="45"/>
        <v>#VALUE!</v>
      </c>
      <c r="BA7" t="e">
        <f t="shared" si="46"/>
        <v>#VALUE!</v>
      </c>
      <c r="BB7" t="e">
        <f t="shared" si="47"/>
        <v>#VALUE!</v>
      </c>
      <c r="BC7" t="e">
        <f t="shared" si="48"/>
        <v>#VALUE!</v>
      </c>
      <c r="BD7" t="e">
        <f t="shared" si="49"/>
        <v>#VALUE!</v>
      </c>
      <c r="BE7" t="e">
        <f t="shared" si="50"/>
        <v>#VALUE!</v>
      </c>
      <c r="BF7" t="e">
        <f t="shared" si="51"/>
        <v>#VALUE!</v>
      </c>
      <c r="BG7" t="e">
        <f t="shared" si="52"/>
        <v>#VALUE!</v>
      </c>
      <c r="BH7" t="e">
        <f t="shared" si="53"/>
        <v>#VALUE!</v>
      </c>
      <c r="BI7" t="e">
        <f t="shared" si="54"/>
        <v>#VALUE!</v>
      </c>
      <c r="BJ7" t="e">
        <f t="shared" si="55"/>
        <v>#VALUE!</v>
      </c>
      <c r="BK7" t="e">
        <f t="shared" si="56"/>
        <v>#VALUE!</v>
      </c>
      <c r="BL7" t="e">
        <f t="shared" si="57"/>
        <v>#VALUE!</v>
      </c>
      <c r="BM7" t="e">
        <f t="shared" si="58"/>
        <v>#VALUE!</v>
      </c>
      <c r="BN7" t="e">
        <f t="shared" si="59"/>
        <v>#VALUE!</v>
      </c>
      <c r="BO7" t="e">
        <f t="shared" si="60"/>
        <v>#VALUE!</v>
      </c>
      <c r="BP7" t="e">
        <f t="shared" si="61"/>
        <v>#VALUE!</v>
      </c>
      <c r="BQ7" t="e">
        <f t="shared" si="62"/>
        <v>#VALUE!</v>
      </c>
      <c r="BR7" t="e">
        <f t="shared" si="63"/>
        <v>#VALUE!</v>
      </c>
      <c r="BS7" t="e">
        <f t="shared" si="64"/>
        <v>#VALUE!</v>
      </c>
      <c r="BT7" t="e">
        <f t="shared" si="65"/>
        <v>#VALUE!</v>
      </c>
      <c r="BU7" t="e">
        <f t="shared" si="66"/>
        <v>#VALUE!</v>
      </c>
      <c r="BV7" t="e">
        <f t="shared" si="67"/>
        <v>#VALUE!</v>
      </c>
      <c r="BW7" t="e">
        <f t="shared" si="68"/>
        <v>#VALUE!</v>
      </c>
      <c r="BX7" t="e">
        <f t="shared" si="69"/>
        <v>#VALUE!</v>
      </c>
      <c r="BY7" t="e">
        <f t="shared" si="70"/>
        <v>#VALUE!</v>
      </c>
      <c r="BZ7" t="e">
        <f t="shared" si="71"/>
        <v>#VALUE!</v>
      </c>
      <c r="CA7" t="e">
        <f t="shared" si="72"/>
        <v>#VALUE!</v>
      </c>
      <c r="CB7" t="e">
        <f t="shared" si="73"/>
        <v>#VALUE!</v>
      </c>
      <c r="CC7" t="e">
        <f t="shared" si="74"/>
        <v>#VALUE!</v>
      </c>
      <c r="CD7" t="e">
        <f t="shared" si="75"/>
        <v>#VALUE!</v>
      </c>
      <c r="CE7" t="e">
        <f t="shared" si="76"/>
        <v>#VALUE!</v>
      </c>
      <c r="CF7" t="e">
        <f t="shared" si="77"/>
        <v>#VALUE!</v>
      </c>
      <c r="CG7" t="e">
        <f t="shared" si="78"/>
        <v>#VALUE!</v>
      </c>
      <c r="CH7" t="e">
        <f t="shared" ca="1" si="0"/>
        <v>#N/A</v>
      </c>
    </row>
    <row r="8" spans="1:86" x14ac:dyDescent="0.25">
      <c r="A8" s="298" t="str">
        <f>'BOCES-Consortium'!C15</f>
        <v xml:space="preserve"> </v>
      </c>
      <c r="B8" s="298" t="str">
        <f>IF(COUNTIF(EMH!B:B,A8)=0,"",COUNTIF(EMH!B:B,A8))</f>
        <v/>
      </c>
      <c r="C8" s="298" t="e">
        <f>MATCH(A8,EMH!B:B,0)</f>
        <v>#N/A</v>
      </c>
      <c r="E8">
        <f t="shared" si="79"/>
        <v>1045861</v>
      </c>
      <c r="F8">
        <f t="shared" si="79"/>
        <v>1045861</v>
      </c>
      <c r="G8" t="e">
        <f t="shared" si="80"/>
        <v>#N/A</v>
      </c>
      <c r="H8" t="e">
        <f t="shared" si="1"/>
        <v>#VALUE!</v>
      </c>
      <c r="I8" t="e">
        <f t="shared" si="2"/>
        <v>#VALUE!</v>
      </c>
      <c r="J8" t="e">
        <f t="shared" si="3"/>
        <v>#VALUE!</v>
      </c>
      <c r="K8" t="e">
        <f t="shared" si="4"/>
        <v>#VALUE!</v>
      </c>
      <c r="L8" t="e">
        <f t="shared" si="5"/>
        <v>#VALUE!</v>
      </c>
      <c r="M8" t="e">
        <f t="shared" si="6"/>
        <v>#VALUE!</v>
      </c>
      <c r="N8" t="e">
        <f t="shared" si="7"/>
        <v>#VALUE!</v>
      </c>
      <c r="O8" t="e">
        <f t="shared" si="8"/>
        <v>#VALUE!</v>
      </c>
      <c r="P8" t="e">
        <f t="shared" si="9"/>
        <v>#VALUE!</v>
      </c>
      <c r="Q8" t="e">
        <f t="shared" si="10"/>
        <v>#VALUE!</v>
      </c>
      <c r="R8" t="e">
        <f t="shared" si="11"/>
        <v>#VALUE!</v>
      </c>
      <c r="S8" t="e">
        <f t="shared" si="12"/>
        <v>#VALUE!</v>
      </c>
      <c r="T8" t="e">
        <f t="shared" si="13"/>
        <v>#VALUE!</v>
      </c>
      <c r="U8" t="e">
        <f t="shared" si="14"/>
        <v>#VALUE!</v>
      </c>
      <c r="V8" t="e">
        <f t="shared" si="15"/>
        <v>#VALUE!</v>
      </c>
      <c r="W8" t="e">
        <f t="shared" si="16"/>
        <v>#VALUE!</v>
      </c>
      <c r="X8" t="e">
        <f t="shared" si="17"/>
        <v>#VALUE!</v>
      </c>
      <c r="Y8" t="e">
        <f t="shared" si="18"/>
        <v>#VALUE!</v>
      </c>
      <c r="Z8" t="e">
        <f t="shared" si="19"/>
        <v>#VALUE!</v>
      </c>
      <c r="AA8" t="e">
        <f t="shared" si="20"/>
        <v>#VALUE!</v>
      </c>
      <c r="AB8" t="e">
        <f t="shared" si="21"/>
        <v>#VALUE!</v>
      </c>
      <c r="AC8" t="e">
        <f t="shared" si="22"/>
        <v>#VALUE!</v>
      </c>
      <c r="AD8" t="e">
        <f t="shared" si="23"/>
        <v>#VALUE!</v>
      </c>
      <c r="AE8" t="e">
        <f t="shared" si="24"/>
        <v>#VALUE!</v>
      </c>
      <c r="AF8" t="e">
        <f t="shared" si="25"/>
        <v>#VALUE!</v>
      </c>
      <c r="AG8" t="e">
        <f t="shared" si="26"/>
        <v>#VALUE!</v>
      </c>
      <c r="AH8" t="e">
        <f t="shared" si="27"/>
        <v>#VALUE!</v>
      </c>
      <c r="AI8" t="e">
        <f t="shared" si="28"/>
        <v>#VALUE!</v>
      </c>
      <c r="AJ8" t="e">
        <f t="shared" si="29"/>
        <v>#VALUE!</v>
      </c>
      <c r="AK8" t="e">
        <f t="shared" si="30"/>
        <v>#VALUE!</v>
      </c>
      <c r="AL8" t="e">
        <f t="shared" si="31"/>
        <v>#VALUE!</v>
      </c>
      <c r="AM8" t="e">
        <f t="shared" si="32"/>
        <v>#VALUE!</v>
      </c>
      <c r="AN8" t="e">
        <f t="shared" si="33"/>
        <v>#VALUE!</v>
      </c>
      <c r="AO8" t="e">
        <f t="shared" si="34"/>
        <v>#VALUE!</v>
      </c>
      <c r="AP8" t="e">
        <f t="shared" si="35"/>
        <v>#VALUE!</v>
      </c>
      <c r="AQ8" t="e">
        <f t="shared" si="36"/>
        <v>#VALUE!</v>
      </c>
      <c r="AR8" t="e">
        <f t="shared" si="37"/>
        <v>#VALUE!</v>
      </c>
      <c r="AS8" t="e">
        <f t="shared" si="38"/>
        <v>#VALUE!</v>
      </c>
      <c r="AT8" t="e">
        <f t="shared" si="39"/>
        <v>#VALUE!</v>
      </c>
      <c r="AU8" t="e">
        <f t="shared" si="40"/>
        <v>#VALUE!</v>
      </c>
      <c r="AV8" t="e">
        <f t="shared" si="41"/>
        <v>#VALUE!</v>
      </c>
      <c r="AW8" t="e">
        <f t="shared" si="42"/>
        <v>#VALUE!</v>
      </c>
      <c r="AX8" t="e">
        <f t="shared" si="43"/>
        <v>#VALUE!</v>
      </c>
      <c r="AY8" t="e">
        <f t="shared" si="44"/>
        <v>#VALUE!</v>
      </c>
      <c r="AZ8" t="e">
        <f t="shared" si="45"/>
        <v>#VALUE!</v>
      </c>
      <c r="BA8" t="e">
        <f t="shared" si="46"/>
        <v>#VALUE!</v>
      </c>
      <c r="BB8" t="e">
        <f t="shared" si="47"/>
        <v>#VALUE!</v>
      </c>
      <c r="BC8" t="e">
        <f t="shared" si="48"/>
        <v>#VALUE!</v>
      </c>
      <c r="BD8" t="e">
        <f t="shared" si="49"/>
        <v>#VALUE!</v>
      </c>
      <c r="BE8" t="e">
        <f t="shared" si="50"/>
        <v>#VALUE!</v>
      </c>
      <c r="BF8" t="e">
        <f t="shared" si="51"/>
        <v>#VALUE!</v>
      </c>
      <c r="BG8" t="e">
        <f t="shared" si="52"/>
        <v>#VALUE!</v>
      </c>
      <c r="BH8" t="e">
        <f t="shared" si="53"/>
        <v>#VALUE!</v>
      </c>
      <c r="BI8" t="e">
        <f t="shared" si="54"/>
        <v>#VALUE!</v>
      </c>
      <c r="BJ8" t="e">
        <f t="shared" si="55"/>
        <v>#VALUE!</v>
      </c>
      <c r="BK8" t="e">
        <f t="shared" si="56"/>
        <v>#VALUE!</v>
      </c>
      <c r="BL8" t="e">
        <f t="shared" si="57"/>
        <v>#VALUE!</v>
      </c>
      <c r="BM8" t="e">
        <f t="shared" si="58"/>
        <v>#VALUE!</v>
      </c>
      <c r="BN8" t="e">
        <f t="shared" si="59"/>
        <v>#VALUE!</v>
      </c>
      <c r="BO8" t="e">
        <f t="shared" si="60"/>
        <v>#VALUE!</v>
      </c>
      <c r="BP8" t="e">
        <f t="shared" si="61"/>
        <v>#VALUE!</v>
      </c>
      <c r="BQ8" t="e">
        <f t="shared" si="62"/>
        <v>#VALUE!</v>
      </c>
      <c r="BR8" t="e">
        <f t="shared" si="63"/>
        <v>#VALUE!</v>
      </c>
      <c r="BS8" t="e">
        <f t="shared" si="64"/>
        <v>#VALUE!</v>
      </c>
      <c r="BT8" t="e">
        <f t="shared" si="65"/>
        <v>#VALUE!</v>
      </c>
      <c r="BU8" t="e">
        <f t="shared" si="66"/>
        <v>#VALUE!</v>
      </c>
      <c r="BV8" t="e">
        <f t="shared" si="67"/>
        <v>#VALUE!</v>
      </c>
      <c r="BW8" t="e">
        <f t="shared" si="68"/>
        <v>#VALUE!</v>
      </c>
      <c r="BX8" t="e">
        <f t="shared" si="69"/>
        <v>#VALUE!</v>
      </c>
      <c r="BY8" t="e">
        <f t="shared" si="70"/>
        <v>#VALUE!</v>
      </c>
      <c r="BZ8" t="e">
        <f t="shared" si="71"/>
        <v>#VALUE!</v>
      </c>
      <c r="CA8" t="e">
        <f t="shared" si="72"/>
        <v>#VALUE!</v>
      </c>
      <c r="CB8" t="e">
        <f t="shared" si="73"/>
        <v>#VALUE!</v>
      </c>
      <c r="CC8" t="e">
        <f t="shared" si="74"/>
        <v>#VALUE!</v>
      </c>
      <c r="CD8" t="e">
        <f t="shared" si="75"/>
        <v>#VALUE!</v>
      </c>
      <c r="CE8" t="e">
        <f t="shared" si="76"/>
        <v>#VALUE!</v>
      </c>
      <c r="CF8" t="e">
        <f t="shared" si="77"/>
        <v>#VALUE!</v>
      </c>
      <c r="CG8" t="e">
        <f t="shared" si="78"/>
        <v>#VALUE!</v>
      </c>
      <c r="CH8" t="e">
        <f t="shared" ca="1" si="0"/>
        <v>#N/A</v>
      </c>
    </row>
    <row r="9" spans="1:86" x14ac:dyDescent="0.25">
      <c r="A9" s="298" t="str">
        <f>'BOCES-Consortium'!C16</f>
        <v xml:space="preserve"> </v>
      </c>
      <c r="B9" s="298" t="str">
        <f>IF(COUNTIF(EMH!B:B,A9)=0,"",COUNTIF(EMH!B:B,A9))</f>
        <v/>
      </c>
      <c r="C9" s="298" t="e">
        <f>MATCH(A9,EMH!B:B,0)</f>
        <v>#N/A</v>
      </c>
      <c r="E9">
        <f t="shared" si="79"/>
        <v>1045860</v>
      </c>
      <c r="F9">
        <f t="shared" si="79"/>
        <v>1045860</v>
      </c>
      <c r="G9" t="e">
        <f t="shared" si="80"/>
        <v>#N/A</v>
      </c>
      <c r="H9" t="e">
        <f t="shared" si="1"/>
        <v>#VALUE!</v>
      </c>
      <c r="I9" t="e">
        <f t="shared" si="2"/>
        <v>#VALUE!</v>
      </c>
      <c r="J9" t="e">
        <f t="shared" si="3"/>
        <v>#VALUE!</v>
      </c>
      <c r="K9" t="e">
        <f t="shared" si="4"/>
        <v>#VALUE!</v>
      </c>
      <c r="L9" t="e">
        <f t="shared" si="5"/>
        <v>#VALUE!</v>
      </c>
      <c r="M9" t="e">
        <f t="shared" si="6"/>
        <v>#VALUE!</v>
      </c>
      <c r="N9" t="e">
        <f t="shared" si="7"/>
        <v>#VALUE!</v>
      </c>
      <c r="O9" t="e">
        <f t="shared" si="8"/>
        <v>#VALUE!</v>
      </c>
      <c r="P9" t="e">
        <f t="shared" si="9"/>
        <v>#VALUE!</v>
      </c>
      <c r="Q9" t="e">
        <f t="shared" si="10"/>
        <v>#VALUE!</v>
      </c>
      <c r="R9" t="e">
        <f t="shared" si="11"/>
        <v>#VALUE!</v>
      </c>
      <c r="S9" t="e">
        <f t="shared" si="12"/>
        <v>#VALUE!</v>
      </c>
      <c r="T9" t="e">
        <f t="shared" si="13"/>
        <v>#VALUE!</v>
      </c>
      <c r="U9" t="e">
        <f t="shared" si="14"/>
        <v>#VALUE!</v>
      </c>
      <c r="V9" t="e">
        <f t="shared" si="15"/>
        <v>#VALUE!</v>
      </c>
      <c r="W9" t="e">
        <f t="shared" si="16"/>
        <v>#VALUE!</v>
      </c>
      <c r="X9" t="e">
        <f t="shared" si="17"/>
        <v>#VALUE!</v>
      </c>
      <c r="Y9" t="e">
        <f t="shared" si="18"/>
        <v>#VALUE!</v>
      </c>
      <c r="Z9" t="e">
        <f t="shared" si="19"/>
        <v>#VALUE!</v>
      </c>
      <c r="AA9" t="e">
        <f t="shared" si="20"/>
        <v>#VALUE!</v>
      </c>
      <c r="AB9" t="e">
        <f t="shared" si="21"/>
        <v>#VALUE!</v>
      </c>
      <c r="AC9" t="e">
        <f t="shared" si="22"/>
        <v>#VALUE!</v>
      </c>
      <c r="AD9" t="e">
        <f t="shared" si="23"/>
        <v>#VALUE!</v>
      </c>
      <c r="AE9" t="e">
        <f t="shared" si="24"/>
        <v>#VALUE!</v>
      </c>
      <c r="AF9" t="e">
        <f t="shared" si="25"/>
        <v>#VALUE!</v>
      </c>
      <c r="AG9" t="e">
        <f t="shared" si="26"/>
        <v>#VALUE!</v>
      </c>
      <c r="AH9" t="e">
        <f t="shared" si="27"/>
        <v>#VALUE!</v>
      </c>
      <c r="AI9" t="e">
        <f t="shared" si="28"/>
        <v>#VALUE!</v>
      </c>
      <c r="AJ9" t="e">
        <f t="shared" si="29"/>
        <v>#VALUE!</v>
      </c>
      <c r="AK9" t="e">
        <f t="shared" si="30"/>
        <v>#VALUE!</v>
      </c>
      <c r="AL9" t="e">
        <f t="shared" si="31"/>
        <v>#VALUE!</v>
      </c>
      <c r="AM9" t="e">
        <f t="shared" si="32"/>
        <v>#VALUE!</v>
      </c>
      <c r="AN9" t="e">
        <f t="shared" si="33"/>
        <v>#VALUE!</v>
      </c>
      <c r="AO9" t="e">
        <f t="shared" si="34"/>
        <v>#VALUE!</v>
      </c>
      <c r="AP9" t="e">
        <f t="shared" si="35"/>
        <v>#VALUE!</v>
      </c>
      <c r="AQ9" t="e">
        <f t="shared" si="36"/>
        <v>#VALUE!</v>
      </c>
      <c r="AR9" t="e">
        <f t="shared" si="37"/>
        <v>#VALUE!</v>
      </c>
      <c r="AS9" t="e">
        <f t="shared" si="38"/>
        <v>#VALUE!</v>
      </c>
      <c r="AT9" t="e">
        <f t="shared" si="39"/>
        <v>#VALUE!</v>
      </c>
      <c r="AU9" t="e">
        <f t="shared" si="40"/>
        <v>#VALUE!</v>
      </c>
      <c r="AV9" t="e">
        <f t="shared" si="41"/>
        <v>#VALUE!</v>
      </c>
      <c r="AW9" t="e">
        <f t="shared" si="42"/>
        <v>#VALUE!</v>
      </c>
      <c r="AX9" t="e">
        <f t="shared" si="43"/>
        <v>#VALUE!</v>
      </c>
      <c r="AY9" t="e">
        <f t="shared" si="44"/>
        <v>#VALUE!</v>
      </c>
      <c r="AZ9" t="e">
        <f t="shared" si="45"/>
        <v>#VALUE!</v>
      </c>
      <c r="BA9" t="e">
        <f t="shared" si="46"/>
        <v>#VALUE!</v>
      </c>
      <c r="BB9" t="e">
        <f t="shared" si="47"/>
        <v>#VALUE!</v>
      </c>
      <c r="BC9" t="e">
        <f t="shared" si="48"/>
        <v>#VALUE!</v>
      </c>
      <c r="BD9" t="e">
        <f t="shared" si="49"/>
        <v>#VALUE!</v>
      </c>
      <c r="BE9" t="e">
        <f t="shared" si="50"/>
        <v>#VALUE!</v>
      </c>
      <c r="BF9" t="e">
        <f t="shared" si="51"/>
        <v>#VALUE!</v>
      </c>
      <c r="BG9" t="e">
        <f t="shared" si="52"/>
        <v>#VALUE!</v>
      </c>
      <c r="BH9" t="e">
        <f t="shared" si="53"/>
        <v>#VALUE!</v>
      </c>
      <c r="BI9" t="e">
        <f t="shared" si="54"/>
        <v>#VALUE!</v>
      </c>
      <c r="BJ9" t="e">
        <f t="shared" si="55"/>
        <v>#VALUE!</v>
      </c>
      <c r="BK9" t="e">
        <f t="shared" si="56"/>
        <v>#VALUE!</v>
      </c>
      <c r="BL9" t="e">
        <f t="shared" si="57"/>
        <v>#VALUE!</v>
      </c>
      <c r="BM9" t="e">
        <f t="shared" si="58"/>
        <v>#VALUE!</v>
      </c>
      <c r="BN9" t="e">
        <f t="shared" si="59"/>
        <v>#VALUE!</v>
      </c>
      <c r="BO9" t="e">
        <f t="shared" si="60"/>
        <v>#VALUE!</v>
      </c>
      <c r="BP9" t="e">
        <f t="shared" si="61"/>
        <v>#VALUE!</v>
      </c>
      <c r="BQ9" t="e">
        <f t="shared" si="62"/>
        <v>#VALUE!</v>
      </c>
      <c r="BR9" t="e">
        <f t="shared" si="63"/>
        <v>#VALUE!</v>
      </c>
      <c r="BS9" t="e">
        <f t="shared" si="64"/>
        <v>#VALUE!</v>
      </c>
      <c r="BT9" t="e">
        <f t="shared" si="65"/>
        <v>#VALUE!</v>
      </c>
      <c r="BU9" t="e">
        <f t="shared" si="66"/>
        <v>#VALUE!</v>
      </c>
      <c r="BV9" t="e">
        <f t="shared" si="67"/>
        <v>#VALUE!</v>
      </c>
      <c r="BW9" t="e">
        <f t="shared" si="68"/>
        <v>#VALUE!</v>
      </c>
      <c r="BX9" t="e">
        <f t="shared" si="69"/>
        <v>#VALUE!</v>
      </c>
      <c r="BY9" t="e">
        <f t="shared" si="70"/>
        <v>#VALUE!</v>
      </c>
      <c r="BZ9" t="e">
        <f t="shared" si="71"/>
        <v>#VALUE!</v>
      </c>
      <c r="CA9" t="e">
        <f t="shared" si="72"/>
        <v>#VALUE!</v>
      </c>
      <c r="CB9" t="e">
        <f t="shared" si="73"/>
        <v>#VALUE!</v>
      </c>
      <c r="CC9" t="e">
        <f t="shared" si="74"/>
        <v>#VALUE!</v>
      </c>
      <c r="CD9" t="e">
        <f t="shared" si="75"/>
        <v>#VALUE!</v>
      </c>
      <c r="CE9" t="e">
        <f t="shared" si="76"/>
        <v>#VALUE!</v>
      </c>
      <c r="CF9" t="e">
        <f t="shared" si="77"/>
        <v>#VALUE!</v>
      </c>
      <c r="CG9" t="e">
        <f t="shared" si="78"/>
        <v>#VALUE!</v>
      </c>
      <c r="CH9" t="e">
        <f t="shared" ca="1" si="0"/>
        <v>#N/A</v>
      </c>
    </row>
    <row r="10" spans="1:86" x14ac:dyDescent="0.25">
      <c r="A10" s="298" t="str">
        <f>'BOCES-Consortium'!C17</f>
        <v xml:space="preserve"> </v>
      </c>
      <c r="B10" s="298" t="str">
        <f>IF(COUNTIF(EMH!B:B,A10)=0,"",COUNTIF(EMH!B:B,A10))</f>
        <v/>
      </c>
      <c r="C10" s="298" t="e">
        <f>MATCH(A10,EMH!B:B,0)</f>
        <v>#N/A</v>
      </c>
      <c r="E10">
        <f t="shared" si="79"/>
        <v>1045859</v>
      </c>
      <c r="F10">
        <f t="shared" si="79"/>
        <v>1045859</v>
      </c>
      <c r="G10" t="e">
        <f t="shared" si="80"/>
        <v>#N/A</v>
      </c>
      <c r="H10" t="e">
        <f t="shared" si="1"/>
        <v>#VALUE!</v>
      </c>
      <c r="I10" t="e">
        <f t="shared" si="2"/>
        <v>#VALUE!</v>
      </c>
      <c r="J10" t="e">
        <f t="shared" si="3"/>
        <v>#VALUE!</v>
      </c>
      <c r="K10" t="e">
        <f t="shared" si="4"/>
        <v>#VALUE!</v>
      </c>
      <c r="L10" t="e">
        <f t="shared" si="5"/>
        <v>#VALUE!</v>
      </c>
      <c r="M10" t="e">
        <f t="shared" si="6"/>
        <v>#VALUE!</v>
      </c>
      <c r="N10" t="e">
        <f t="shared" si="7"/>
        <v>#VALUE!</v>
      </c>
      <c r="O10" t="e">
        <f t="shared" si="8"/>
        <v>#VALUE!</v>
      </c>
      <c r="P10" t="e">
        <f t="shared" si="9"/>
        <v>#VALUE!</v>
      </c>
      <c r="Q10" t="e">
        <f t="shared" si="10"/>
        <v>#VALUE!</v>
      </c>
      <c r="R10" t="e">
        <f t="shared" si="11"/>
        <v>#VALUE!</v>
      </c>
      <c r="S10" t="e">
        <f t="shared" si="12"/>
        <v>#VALUE!</v>
      </c>
      <c r="T10" t="e">
        <f t="shared" si="13"/>
        <v>#VALUE!</v>
      </c>
      <c r="U10" t="e">
        <f t="shared" si="14"/>
        <v>#VALUE!</v>
      </c>
      <c r="V10" t="e">
        <f t="shared" si="15"/>
        <v>#VALUE!</v>
      </c>
      <c r="W10" t="e">
        <f t="shared" si="16"/>
        <v>#VALUE!</v>
      </c>
      <c r="X10" t="e">
        <f t="shared" si="17"/>
        <v>#VALUE!</v>
      </c>
      <c r="Y10" t="e">
        <f t="shared" si="18"/>
        <v>#VALUE!</v>
      </c>
      <c r="Z10" t="e">
        <f t="shared" si="19"/>
        <v>#VALUE!</v>
      </c>
      <c r="AA10" t="e">
        <f t="shared" si="20"/>
        <v>#VALUE!</v>
      </c>
      <c r="AB10" t="e">
        <f t="shared" si="21"/>
        <v>#VALUE!</v>
      </c>
      <c r="AC10" t="e">
        <f t="shared" si="22"/>
        <v>#VALUE!</v>
      </c>
      <c r="AD10" t="e">
        <f t="shared" si="23"/>
        <v>#VALUE!</v>
      </c>
      <c r="AE10" t="e">
        <f t="shared" si="24"/>
        <v>#VALUE!</v>
      </c>
      <c r="AF10" t="e">
        <f t="shared" si="25"/>
        <v>#VALUE!</v>
      </c>
      <c r="AG10" t="e">
        <f t="shared" si="26"/>
        <v>#VALUE!</v>
      </c>
      <c r="AH10" t="e">
        <f t="shared" si="27"/>
        <v>#VALUE!</v>
      </c>
      <c r="AI10" t="e">
        <f t="shared" si="28"/>
        <v>#VALUE!</v>
      </c>
      <c r="AJ10" t="e">
        <f t="shared" si="29"/>
        <v>#VALUE!</v>
      </c>
      <c r="AK10" t="e">
        <f t="shared" si="30"/>
        <v>#VALUE!</v>
      </c>
      <c r="AL10" t="e">
        <f t="shared" si="31"/>
        <v>#VALUE!</v>
      </c>
      <c r="AM10" t="e">
        <f t="shared" si="32"/>
        <v>#VALUE!</v>
      </c>
      <c r="AN10" t="e">
        <f t="shared" si="33"/>
        <v>#VALUE!</v>
      </c>
      <c r="AO10" t="e">
        <f t="shared" si="34"/>
        <v>#VALUE!</v>
      </c>
      <c r="AP10" t="e">
        <f t="shared" si="35"/>
        <v>#VALUE!</v>
      </c>
      <c r="AQ10" t="e">
        <f t="shared" si="36"/>
        <v>#VALUE!</v>
      </c>
      <c r="AR10" t="e">
        <f t="shared" si="37"/>
        <v>#VALUE!</v>
      </c>
      <c r="AS10" t="e">
        <f t="shared" si="38"/>
        <v>#VALUE!</v>
      </c>
      <c r="AT10" t="e">
        <f t="shared" si="39"/>
        <v>#VALUE!</v>
      </c>
      <c r="AU10" t="e">
        <f t="shared" si="40"/>
        <v>#VALUE!</v>
      </c>
      <c r="AV10" t="e">
        <f t="shared" si="41"/>
        <v>#VALUE!</v>
      </c>
      <c r="AW10" t="e">
        <f t="shared" si="42"/>
        <v>#VALUE!</v>
      </c>
      <c r="AX10" t="e">
        <f t="shared" si="43"/>
        <v>#VALUE!</v>
      </c>
      <c r="AY10" t="e">
        <f t="shared" si="44"/>
        <v>#VALUE!</v>
      </c>
      <c r="AZ10" t="e">
        <f t="shared" si="45"/>
        <v>#VALUE!</v>
      </c>
      <c r="BA10" t="e">
        <f t="shared" si="46"/>
        <v>#VALUE!</v>
      </c>
      <c r="BB10" t="e">
        <f t="shared" si="47"/>
        <v>#VALUE!</v>
      </c>
      <c r="BC10" t="e">
        <f t="shared" si="48"/>
        <v>#VALUE!</v>
      </c>
      <c r="BD10" t="e">
        <f t="shared" si="49"/>
        <v>#VALUE!</v>
      </c>
      <c r="BE10" t="e">
        <f t="shared" si="50"/>
        <v>#VALUE!</v>
      </c>
      <c r="BF10" t="e">
        <f t="shared" si="51"/>
        <v>#VALUE!</v>
      </c>
      <c r="BG10" t="e">
        <f t="shared" si="52"/>
        <v>#VALUE!</v>
      </c>
      <c r="BH10" t="e">
        <f t="shared" si="53"/>
        <v>#VALUE!</v>
      </c>
      <c r="BI10" t="e">
        <f t="shared" si="54"/>
        <v>#VALUE!</v>
      </c>
      <c r="BJ10" t="e">
        <f t="shared" si="55"/>
        <v>#VALUE!</v>
      </c>
      <c r="BK10" t="e">
        <f t="shared" si="56"/>
        <v>#VALUE!</v>
      </c>
      <c r="BL10" t="e">
        <f t="shared" si="57"/>
        <v>#VALUE!</v>
      </c>
      <c r="BM10" t="e">
        <f t="shared" si="58"/>
        <v>#VALUE!</v>
      </c>
      <c r="BN10" t="e">
        <f t="shared" si="59"/>
        <v>#VALUE!</v>
      </c>
      <c r="BO10" t="e">
        <f t="shared" si="60"/>
        <v>#VALUE!</v>
      </c>
      <c r="BP10" t="e">
        <f t="shared" si="61"/>
        <v>#VALUE!</v>
      </c>
      <c r="BQ10" t="e">
        <f t="shared" si="62"/>
        <v>#VALUE!</v>
      </c>
      <c r="BR10" t="e">
        <f t="shared" si="63"/>
        <v>#VALUE!</v>
      </c>
      <c r="BS10" t="e">
        <f t="shared" si="64"/>
        <v>#VALUE!</v>
      </c>
      <c r="BT10" t="e">
        <f t="shared" si="65"/>
        <v>#VALUE!</v>
      </c>
      <c r="BU10" t="e">
        <f t="shared" si="66"/>
        <v>#VALUE!</v>
      </c>
      <c r="BV10" t="e">
        <f t="shared" si="67"/>
        <v>#VALUE!</v>
      </c>
      <c r="BW10" t="e">
        <f t="shared" si="68"/>
        <v>#VALUE!</v>
      </c>
      <c r="BX10" t="e">
        <f t="shared" si="69"/>
        <v>#VALUE!</v>
      </c>
      <c r="BY10" t="e">
        <f t="shared" si="70"/>
        <v>#VALUE!</v>
      </c>
      <c r="BZ10" t="e">
        <f t="shared" si="71"/>
        <v>#VALUE!</v>
      </c>
      <c r="CA10" t="e">
        <f t="shared" si="72"/>
        <v>#VALUE!</v>
      </c>
      <c r="CB10" t="e">
        <f t="shared" si="73"/>
        <v>#VALUE!</v>
      </c>
      <c r="CC10" t="e">
        <f t="shared" si="74"/>
        <v>#VALUE!</v>
      </c>
      <c r="CD10" t="e">
        <f t="shared" si="75"/>
        <v>#VALUE!</v>
      </c>
      <c r="CE10" t="e">
        <f t="shared" si="76"/>
        <v>#VALUE!</v>
      </c>
      <c r="CF10" t="e">
        <f t="shared" si="77"/>
        <v>#VALUE!</v>
      </c>
      <c r="CG10" t="e">
        <f t="shared" si="78"/>
        <v>#VALUE!</v>
      </c>
      <c r="CH10" t="e">
        <f t="shared" ca="1" si="0"/>
        <v>#N/A</v>
      </c>
    </row>
    <row r="11" spans="1:86" x14ac:dyDescent="0.25">
      <c r="A11" s="298" t="str">
        <f>'BOCES-Consortium'!C18</f>
        <v xml:space="preserve"> </v>
      </c>
      <c r="B11" s="298" t="str">
        <f>IF(COUNTIF(EMH!B:B,A11)=0,"",COUNTIF(EMH!B:B,A11))</f>
        <v/>
      </c>
      <c r="C11" s="298" t="e">
        <f>MATCH(A11,EMH!B:B,0)</f>
        <v>#N/A</v>
      </c>
      <c r="E11">
        <f t="shared" si="79"/>
        <v>1045858</v>
      </c>
      <c r="F11">
        <f t="shared" si="79"/>
        <v>1045858</v>
      </c>
      <c r="G11" t="e">
        <f t="shared" si="80"/>
        <v>#N/A</v>
      </c>
      <c r="H11" t="e">
        <f t="shared" si="1"/>
        <v>#VALUE!</v>
      </c>
      <c r="I11" t="e">
        <f t="shared" si="2"/>
        <v>#VALUE!</v>
      </c>
      <c r="J11" t="e">
        <f t="shared" si="3"/>
        <v>#VALUE!</v>
      </c>
      <c r="K11" t="e">
        <f t="shared" si="4"/>
        <v>#VALUE!</v>
      </c>
      <c r="L11" t="e">
        <f t="shared" si="5"/>
        <v>#VALUE!</v>
      </c>
      <c r="M11" t="e">
        <f t="shared" si="6"/>
        <v>#VALUE!</v>
      </c>
      <c r="N11" t="e">
        <f t="shared" si="7"/>
        <v>#VALUE!</v>
      </c>
      <c r="O11" t="e">
        <f t="shared" si="8"/>
        <v>#VALUE!</v>
      </c>
      <c r="P11" t="e">
        <f t="shared" si="9"/>
        <v>#VALUE!</v>
      </c>
      <c r="Q11" t="e">
        <f t="shared" si="10"/>
        <v>#VALUE!</v>
      </c>
      <c r="R11" t="e">
        <f t="shared" si="11"/>
        <v>#VALUE!</v>
      </c>
      <c r="S11" t="e">
        <f t="shared" si="12"/>
        <v>#VALUE!</v>
      </c>
      <c r="T11" t="e">
        <f t="shared" si="13"/>
        <v>#VALUE!</v>
      </c>
      <c r="U11" t="e">
        <f t="shared" si="14"/>
        <v>#VALUE!</v>
      </c>
      <c r="V11" t="e">
        <f t="shared" si="15"/>
        <v>#VALUE!</v>
      </c>
      <c r="W11" t="e">
        <f t="shared" si="16"/>
        <v>#VALUE!</v>
      </c>
      <c r="X11" t="e">
        <f t="shared" si="17"/>
        <v>#VALUE!</v>
      </c>
      <c r="Y11" t="e">
        <f t="shared" si="18"/>
        <v>#VALUE!</v>
      </c>
      <c r="Z11" t="e">
        <f t="shared" si="19"/>
        <v>#VALUE!</v>
      </c>
      <c r="AA11" t="e">
        <f t="shared" si="20"/>
        <v>#VALUE!</v>
      </c>
      <c r="AB11" t="e">
        <f t="shared" si="21"/>
        <v>#VALUE!</v>
      </c>
      <c r="AC11" t="e">
        <f t="shared" si="22"/>
        <v>#VALUE!</v>
      </c>
      <c r="AD11" t="e">
        <f t="shared" si="23"/>
        <v>#VALUE!</v>
      </c>
      <c r="AE11" t="e">
        <f t="shared" si="24"/>
        <v>#VALUE!</v>
      </c>
      <c r="AF11" t="e">
        <f t="shared" si="25"/>
        <v>#VALUE!</v>
      </c>
      <c r="AG11" t="e">
        <f t="shared" si="26"/>
        <v>#VALUE!</v>
      </c>
      <c r="AH11" t="e">
        <f t="shared" si="27"/>
        <v>#VALUE!</v>
      </c>
      <c r="AI11" t="e">
        <f t="shared" si="28"/>
        <v>#VALUE!</v>
      </c>
      <c r="AJ11" t="e">
        <f t="shared" si="29"/>
        <v>#VALUE!</v>
      </c>
      <c r="AK11" t="e">
        <f t="shared" si="30"/>
        <v>#VALUE!</v>
      </c>
      <c r="AL11" t="e">
        <f t="shared" si="31"/>
        <v>#VALUE!</v>
      </c>
      <c r="AM11" t="e">
        <f t="shared" si="32"/>
        <v>#VALUE!</v>
      </c>
      <c r="AN11" t="e">
        <f t="shared" si="33"/>
        <v>#VALUE!</v>
      </c>
      <c r="AO11" t="e">
        <f t="shared" si="34"/>
        <v>#VALUE!</v>
      </c>
      <c r="AP11" t="e">
        <f t="shared" si="35"/>
        <v>#VALUE!</v>
      </c>
      <c r="AQ11" t="e">
        <f t="shared" si="36"/>
        <v>#VALUE!</v>
      </c>
      <c r="AR11" t="e">
        <f t="shared" si="37"/>
        <v>#VALUE!</v>
      </c>
      <c r="AS11" t="e">
        <f t="shared" si="38"/>
        <v>#VALUE!</v>
      </c>
      <c r="AT11" t="e">
        <f t="shared" si="39"/>
        <v>#VALUE!</v>
      </c>
      <c r="AU11" t="e">
        <f t="shared" si="40"/>
        <v>#VALUE!</v>
      </c>
      <c r="AV11" t="e">
        <f t="shared" si="41"/>
        <v>#VALUE!</v>
      </c>
      <c r="AW11" t="e">
        <f t="shared" si="42"/>
        <v>#VALUE!</v>
      </c>
      <c r="AX11" t="e">
        <f t="shared" si="43"/>
        <v>#VALUE!</v>
      </c>
      <c r="AY11" t="e">
        <f t="shared" si="44"/>
        <v>#VALUE!</v>
      </c>
      <c r="AZ11" t="e">
        <f t="shared" si="45"/>
        <v>#VALUE!</v>
      </c>
      <c r="BA11" t="e">
        <f t="shared" si="46"/>
        <v>#VALUE!</v>
      </c>
      <c r="BB11" t="e">
        <f t="shared" si="47"/>
        <v>#VALUE!</v>
      </c>
      <c r="BC11" t="e">
        <f t="shared" si="48"/>
        <v>#VALUE!</v>
      </c>
      <c r="BD11" t="e">
        <f t="shared" si="49"/>
        <v>#VALUE!</v>
      </c>
      <c r="BE11" t="e">
        <f t="shared" si="50"/>
        <v>#VALUE!</v>
      </c>
      <c r="BF11" t="e">
        <f t="shared" si="51"/>
        <v>#VALUE!</v>
      </c>
      <c r="BG11" t="e">
        <f t="shared" si="52"/>
        <v>#VALUE!</v>
      </c>
      <c r="BH11" t="e">
        <f t="shared" si="53"/>
        <v>#VALUE!</v>
      </c>
      <c r="BI11" t="e">
        <f t="shared" si="54"/>
        <v>#VALUE!</v>
      </c>
      <c r="BJ11" t="e">
        <f t="shared" si="55"/>
        <v>#VALUE!</v>
      </c>
      <c r="BK11" t="e">
        <f t="shared" si="56"/>
        <v>#VALUE!</v>
      </c>
      <c r="BL11" t="e">
        <f t="shared" si="57"/>
        <v>#VALUE!</v>
      </c>
      <c r="BM11" t="e">
        <f t="shared" si="58"/>
        <v>#VALUE!</v>
      </c>
      <c r="BN11" t="e">
        <f t="shared" si="59"/>
        <v>#VALUE!</v>
      </c>
      <c r="BO11" t="e">
        <f t="shared" si="60"/>
        <v>#VALUE!</v>
      </c>
      <c r="BP11" t="e">
        <f t="shared" si="61"/>
        <v>#VALUE!</v>
      </c>
      <c r="BQ11" t="e">
        <f t="shared" si="62"/>
        <v>#VALUE!</v>
      </c>
      <c r="BR11" t="e">
        <f t="shared" si="63"/>
        <v>#VALUE!</v>
      </c>
      <c r="BS11" t="e">
        <f t="shared" si="64"/>
        <v>#VALUE!</v>
      </c>
      <c r="BT11" t="e">
        <f t="shared" si="65"/>
        <v>#VALUE!</v>
      </c>
      <c r="BU11" t="e">
        <f t="shared" si="66"/>
        <v>#VALUE!</v>
      </c>
      <c r="BV11" t="e">
        <f t="shared" si="67"/>
        <v>#VALUE!</v>
      </c>
      <c r="BW11" t="e">
        <f t="shared" si="68"/>
        <v>#VALUE!</v>
      </c>
      <c r="BX11" t="e">
        <f t="shared" si="69"/>
        <v>#VALUE!</v>
      </c>
      <c r="BY11" t="e">
        <f t="shared" si="70"/>
        <v>#VALUE!</v>
      </c>
      <c r="BZ11" t="e">
        <f t="shared" si="71"/>
        <v>#VALUE!</v>
      </c>
      <c r="CA11" t="e">
        <f t="shared" si="72"/>
        <v>#VALUE!</v>
      </c>
      <c r="CB11" t="e">
        <f t="shared" si="73"/>
        <v>#VALUE!</v>
      </c>
      <c r="CC11" t="e">
        <f t="shared" si="74"/>
        <v>#VALUE!</v>
      </c>
      <c r="CD11" t="e">
        <f t="shared" si="75"/>
        <v>#VALUE!</v>
      </c>
      <c r="CE11" t="e">
        <f t="shared" si="76"/>
        <v>#VALUE!</v>
      </c>
      <c r="CF11" t="e">
        <f t="shared" si="77"/>
        <v>#VALUE!</v>
      </c>
      <c r="CG11" t="e">
        <f t="shared" si="78"/>
        <v>#VALUE!</v>
      </c>
      <c r="CH11" t="e">
        <f t="shared" ca="1" si="0"/>
        <v>#N/A</v>
      </c>
    </row>
    <row r="12" spans="1:86" x14ac:dyDescent="0.25">
      <c r="A12" s="298" t="str">
        <f>'BOCES-Consortium'!C19</f>
        <v xml:space="preserve"> </v>
      </c>
      <c r="B12" s="298" t="str">
        <f>IF(COUNTIF(EMH!B:B,A12)=0,"",COUNTIF(EMH!B:B,A12))</f>
        <v/>
      </c>
      <c r="C12" s="298" t="e">
        <f>MATCH(A12,EMH!B:B,0)</f>
        <v>#N/A</v>
      </c>
      <c r="E12">
        <f t="shared" si="79"/>
        <v>1045857</v>
      </c>
      <c r="F12">
        <f t="shared" si="79"/>
        <v>1045857</v>
      </c>
      <c r="G12" t="e">
        <f t="shared" si="80"/>
        <v>#N/A</v>
      </c>
      <c r="H12" t="e">
        <f t="shared" si="1"/>
        <v>#VALUE!</v>
      </c>
      <c r="I12" t="e">
        <f t="shared" si="2"/>
        <v>#VALUE!</v>
      </c>
      <c r="J12" t="e">
        <f t="shared" si="3"/>
        <v>#VALUE!</v>
      </c>
      <c r="K12" t="e">
        <f t="shared" si="4"/>
        <v>#VALUE!</v>
      </c>
      <c r="L12" t="e">
        <f t="shared" si="5"/>
        <v>#VALUE!</v>
      </c>
      <c r="M12" t="e">
        <f t="shared" si="6"/>
        <v>#VALUE!</v>
      </c>
      <c r="N12" t="e">
        <f t="shared" si="7"/>
        <v>#VALUE!</v>
      </c>
      <c r="O12" t="e">
        <f t="shared" si="8"/>
        <v>#VALUE!</v>
      </c>
      <c r="P12" t="e">
        <f t="shared" si="9"/>
        <v>#VALUE!</v>
      </c>
      <c r="Q12" t="e">
        <f t="shared" si="10"/>
        <v>#VALUE!</v>
      </c>
      <c r="R12" t="e">
        <f t="shared" si="11"/>
        <v>#VALUE!</v>
      </c>
      <c r="S12" t="e">
        <f t="shared" si="12"/>
        <v>#VALUE!</v>
      </c>
      <c r="T12" t="e">
        <f t="shared" si="13"/>
        <v>#VALUE!</v>
      </c>
      <c r="U12" t="e">
        <f t="shared" si="14"/>
        <v>#VALUE!</v>
      </c>
      <c r="V12" t="e">
        <f t="shared" si="15"/>
        <v>#VALUE!</v>
      </c>
      <c r="W12" t="e">
        <f t="shared" si="16"/>
        <v>#VALUE!</v>
      </c>
      <c r="X12" t="e">
        <f t="shared" si="17"/>
        <v>#VALUE!</v>
      </c>
      <c r="Y12" t="e">
        <f t="shared" si="18"/>
        <v>#VALUE!</v>
      </c>
      <c r="Z12" t="e">
        <f t="shared" si="19"/>
        <v>#VALUE!</v>
      </c>
      <c r="AA12" t="e">
        <f t="shared" si="20"/>
        <v>#VALUE!</v>
      </c>
      <c r="AB12" t="e">
        <f t="shared" si="21"/>
        <v>#VALUE!</v>
      </c>
      <c r="AC12" t="e">
        <f t="shared" si="22"/>
        <v>#VALUE!</v>
      </c>
      <c r="AD12" t="e">
        <f t="shared" si="23"/>
        <v>#VALUE!</v>
      </c>
      <c r="AE12" t="e">
        <f t="shared" si="24"/>
        <v>#VALUE!</v>
      </c>
      <c r="AF12" t="e">
        <f t="shared" si="25"/>
        <v>#VALUE!</v>
      </c>
      <c r="AG12" t="e">
        <f t="shared" si="26"/>
        <v>#VALUE!</v>
      </c>
      <c r="AH12" t="e">
        <f t="shared" si="27"/>
        <v>#VALUE!</v>
      </c>
      <c r="AI12" t="e">
        <f t="shared" si="28"/>
        <v>#VALUE!</v>
      </c>
      <c r="AJ12" t="e">
        <f t="shared" si="29"/>
        <v>#VALUE!</v>
      </c>
      <c r="AK12" t="e">
        <f t="shared" si="30"/>
        <v>#VALUE!</v>
      </c>
      <c r="AL12" t="e">
        <f t="shared" si="31"/>
        <v>#VALUE!</v>
      </c>
      <c r="AM12" t="e">
        <f t="shared" si="32"/>
        <v>#VALUE!</v>
      </c>
      <c r="AN12" t="e">
        <f t="shared" si="33"/>
        <v>#VALUE!</v>
      </c>
      <c r="AO12" t="e">
        <f t="shared" si="34"/>
        <v>#VALUE!</v>
      </c>
      <c r="AP12" t="e">
        <f t="shared" si="35"/>
        <v>#VALUE!</v>
      </c>
      <c r="AQ12" t="e">
        <f t="shared" si="36"/>
        <v>#VALUE!</v>
      </c>
      <c r="AR12" t="e">
        <f t="shared" si="37"/>
        <v>#VALUE!</v>
      </c>
      <c r="AS12" t="e">
        <f t="shared" si="38"/>
        <v>#VALUE!</v>
      </c>
      <c r="AT12" t="e">
        <f t="shared" si="39"/>
        <v>#VALUE!</v>
      </c>
      <c r="AU12" t="e">
        <f t="shared" si="40"/>
        <v>#VALUE!</v>
      </c>
      <c r="AV12" t="e">
        <f t="shared" si="41"/>
        <v>#VALUE!</v>
      </c>
      <c r="AW12" t="e">
        <f t="shared" si="42"/>
        <v>#VALUE!</v>
      </c>
      <c r="AX12" t="e">
        <f t="shared" si="43"/>
        <v>#VALUE!</v>
      </c>
      <c r="AY12" t="e">
        <f t="shared" si="44"/>
        <v>#VALUE!</v>
      </c>
      <c r="AZ12" t="e">
        <f t="shared" si="45"/>
        <v>#VALUE!</v>
      </c>
      <c r="BA12" t="e">
        <f t="shared" si="46"/>
        <v>#VALUE!</v>
      </c>
      <c r="BB12" t="e">
        <f t="shared" si="47"/>
        <v>#VALUE!</v>
      </c>
      <c r="BC12" t="e">
        <f t="shared" si="48"/>
        <v>#VALUE!</v>
      </c>
      <c r="BD12" t="e">
        <f t="shared" si="49"/>
        <v>#VALUE!</v>
      </c>
      <c r="BE12" t="e">
        <f t="shared" si="50"/>
        <v>#VALUE!</v>
      </c>
      <c r="BF12" t="e">
        <f t="shared" si="51"/>
        <v>#VALUE!</v>
      </c>
      <c r="BG12" t="e">
        <f t="shared" si="52"/>
        <v>#VALUE!</v>
      </c>
      <c r="BH12" t="e">
        <f t="shared" si="53"/>
        <v>#VALUE!</v>
      </c>
      <c r="BI12" t="e">
        <f t="shared" si="54"/>
        <v>#VALUE!</v>
      </c>
      <c r="BJ12" t="e">
        <f t="shared" si="55"/>
        <v>#VALUE!</v>
      </c>
      <c r="BK12" t="e">
        <f t="shared" si="56"/>
        <v>#VALUE!</v>
      </c>
      <c r="BL12" t="e">
        <f t="shared" si="57"/>
        <v>#VALUE!</v>
      </c>
      <c r="BM12" t="e">
        <f t="shared" si="58"/>
        <v>#VALUE!</v>
      </c>
      <c r="BN12" t="e">
        <f t="shared" si="59"/>
        <v>#VALUE!</v>
      </c>
      <c r="BO12" t="e">
        <f t="shared" si="60"/>
        <v>#VALUE!</v>
      </c>
      <c r="BP12" t="e">
        <f t="shared" si="61"/>
        <v>#VALUE!</v>
      </c>
      <c r="BQ12" t="e">
        <f t="shared" si="62"/>
        <v>#VALUE!</v>
      </c>
      <c r="BR12" t="e">
        <f t="shared" si="63"/>
        <v>#VALUE!</v>
      </c>
      <c r="BS12" t="e">
        <f t="shared" si="64"/>
        <v>#VALUE!</v>
      </c>
      <c r="BT12" t="e">
        <f t="shared" si="65"/>
        <v>#VALUE!</v>
      </c>
      <c r="BU12" t="e">
        <f t="shared" si="66"/>
        <v>#VALUE!</v>
      </c>
      <c r="BV12" t="e">
        <f t="shared" si="67"/>
        <v>#VALUE!</v>
      </c>
      <c r="BW12" t="e">
        <f t="shared" si="68"/>
        <v>#VALUE!</v>
      </c>
      <c r="BX12" t="e">
        <f t="shared" si="69"/>
        <v>#VALUE!</v>
      </c>
      <c r="BY12" t="e">
        <f t="shared" si="70"/>
        <v>#VALUE!</v>
      </c>
      <c r="BZ12" t="e">
        <f t="shared" si="71"/>
        <v>#VALUE!</v>
      </c>
      <c r="CA12" t="e">
        <f t="shared" si="72"/>
        <v>#VALUE!</v>
      </c>
      <c r="CB12" t="e">
        <f t="shared" si="73"/>
        <v>#VALUE!</v>
      </c>
      <c r="CC12" t="e">
        <f t="shared" si="74"/>
        <v>#VALUE!</v>
      </c>
      <c r="CD12" t="e">
        <f t="shared" si="75"/>
        <v>#VALUE!</v>
      </c>
      <c r="CE12" t="e">
        <f t="shared" si="76"/>
        <v>#VALUE!</v>
      </c>
      <c r="CF12" t="e">
        <f t="shared" si="77"/>
        <v>#VALUE!</v>
      </c>
      <c r="CG12" t="e">
        <f t="shared" si="78"/>
        <v>#VALUE!</v>
      </c>
      <c r="CH12" t="e">
        <f t="shared" ca="1" si="0"/>
        <v>#N/A</v>
      </c>
    </row>
    <row r="13" spans="1:86" x14ac:dyDescent="0.25">
      <c r="A13" s="298" t="str">
        <f>'BOCES-Consortium'!C20</f>
        <v xml:space="preserve"> </v>
      </c>
      <c r="B13" s="298" t="str">
        <f>IF(COUNTIF(EMH!B:B,A13)=0,"",COUNTIF(EMH!B:B,A13))</f>
        <v/>
      </c>
      <c r="C13" s="298" t="e">
        <f>MATCH(A13,EMH!B:B,0)</f>
        <v>#N/A</v>
      </c>
      <c r="E13">
        <f t="shared" si="79"/>
        <v>1045856</v>
      </c>
      <c r="F13">
        <f t="shared" si="79"/>
        <v>1045856</v>
      </c>
      <c r="G13" t="e">
        <f t="shared" si="80"/>
        <v>#N/A</v>
      </c>
      <c r="H13" t="e">
        <f t="shared" si="1"/>
        <v>#VALUE!</v>
      </c>
      <c r="I13" t="e">
        <f t="shared" si="2"/>
        <v>#VALUE!</v>
      </c>
      <c r="J13" t="e">
        <f t="shared" si="3"/>
        <v>#VALUE!</v>
      </c>
      <c r="K13" t="e">
        <f t="shared" si="4"/>
        <v>#VALUE!</v>
      </c>
      <c r="L13" t="e">
        <f t="shared" si="5"/>
        <v>#VALUE!</v>
      </c>
      <c r="M13" t="e">
        <f t="shared" si="6"/>
        <v>#VALUE!</v>
      </c>
      <c r="N13" t="e">
        <f t="shared" si="7"/>
        <v>#VALUE!</v>
      </c>
      <c r="O13" t="e">
        <f t="shared" si="8"/>
        <v>#VALUE!</v>
      </c>
      <c r="P13" t="e">
        <f t="shared" si="9"/>
        <v>#VALUE!</v>
      </c>
      <c r="Q13" t="e">
        <f t="shared" si="10"/>
        <v>#VALUE!</v>
      </c>
      <c r="R13" t="e">
        <f t="shared" si="11"/>
        <v>#VALUE!</v>
      </c>
      <c r="S13" t="e">
        <f t="shared" si="12"/>
        <v>#VALUE!</v>
      </c>
      <c r="T13" t="e">
        <f t="shared" si="13"/>
        <v>#VALUE!</v>
      </c>
      <c r="U13" t="e">
        <f t="shared" si="14"/>
        <v>#VALUE!</v>
      </c>
      <c r="V13" t="e">
        <f t="shared" si="15"/>
        <v>#VALUE!</v>
      </c>
      <c r="W13" t="e">
        <f t="shared" si="16"/>
        <v>#VALUE!</v>
      </c>
      <c r="X13" t="e">
        <f t="shared" si="17"/>
        <v>#VALUE!</v>
      </c>
      <c r="Y13" t="e">
        <f t="shared" si="18"/>
        <v>#VALUE!</v>
      </c>
      <c r="Z13" t="e">
        <f t="shared" si="19"/>
        <v>#VALUE!</v>
      </c>
      <c r="AA13" t="e">
        <f t="shared" si="20"/>
        <v>#VALUE!</v>
      </c>
      <c r="AB13" t="e">
        <f t="shared" si="21"/>
        <v>#VALUE!</v>
      </c>
      <c r="AC13" t="e">
        <f t="shared" si="22"/>
        <v>#VALUE!</v>
      </c>
      <c r="AD13" t="e">
        <f t="shared" si="23"/>
        <v>#VALUE!</v>
      </c>
      <c r="AE13" t="e">
        <f t="shared" si="24"/>
        <v>#VALUE!</v>
      </c>
      <c r="AF13" t="e">
        <f t="shared" si="25"/>
        <v>#VALUE!</v>
      </c>
      <c r="AG13" t="e">
        <f t="shared" si="26"/>
        <v>#VALUE!</v>
      </c>
      <c r="AH13" t="e">
        <f t="shared" si="27"/>
        <v>#VALUE!</v>
      </c>
      <c r="AI13" t="e">
        <f t="shared" si="28"/>
        <v>#VALUE!</v>
      </c>
      <c r="AJ13" t="e">
        <f t="shared" si="29"/>
        <v>#VALUE!</v>
      </c>
      <c r="AK13" t="e">
        <f t="shared" si="30"/>
        <v>#VALUE!</v>
      </c>
      <c r="AL13" t="e">
        <f t="shared" si="31"/>
        <v>#VALUE!</v>
      </c>
      <c r="AM13" t="e">
        <f t="shared" si="32"/>
        <v>#VALUE!</v>
      </c>
      <c r="AN13" t="e">
        <f t="shared" si="33"/>
        <v>#VALUE!</v>
      </c>
      <c r="AO13" t="e">
        <f t="shared" si="34"/>
        <v>#VALUE!</v>
      </c>
      <c r="AP13" t="e">
        <f t="shared" si="35"/>
        <v>#VALUE!</v>
      </c>
      <c r="AQ13" t="e">
        <f t="shared" si="36"/>
        <v>#VALUE!</v>
      </c>
      <c r="AR13" t="e">
        <f t="shared" si="37"/>
        <v>#VALUE!</v>
      </c>
      <c r="AS13" t="e">
        <f t="shared" si="38"/>
        <v>#VALUE!</v>
      </c>
      <c r="AT13" t="e">
        <f t="shared" si="39"/>
        <v>#VALUE!</v>
      </c>
      <c r="AU13" t="e">
        <f t="shared" si="40"/>
        <v>#VALUE!</v>
      </c>
      <c r="AV13" t="e">
        <f t="shared" si="41"/>
        <v>#VALUE!</v>
      </c>
      <c r="AW13" t="e">
        <f t="shared" si="42"/>
        <v>#VALUE!</v>
      </c>
      <c r="AX13" t="e">
        <f t="shared" si="43"/>
        <v>#VALUE!</v>
      </c>
      <c r="AY13" t="e">
        <f t="shared" si="44"/>
        <v>#VALUE!</v>
      </c>
      <c r="AZ13" t="e">
        <f t="shared" si="45"/>
        <v>#VALUE!</v>
      </c>
      <c r="BA13" t="e">
        <f t="shared" si="46"/>
        <v>#VALUE!</v>
      </c>
      <c r="BB13" t="e">
        <f t="shared" si="47"/>
        <v>#VALUE!</v>
      </c>
      <c r="BC13" t="e">
        <f t="shared" si="48"/>
        <v>#VALUE!</v>
      </c>
      <c r="BD13" t="e">
        <f t="shared" si="49"/>
        <v>#VALUE!</v>
      </c>
      <c r="BE13" t="e">
        <f t="shared" si="50"/>
        <v>#VALUE!</v>
      </c>
      <c r="BF13" t="e">
        <f t="shared" si="51"/>
        <v>#VALUE!</v>
      </c>
      <c r="BG13" t="e">
        <f t="shared" si="52"/>
        <v>#VALUE!</v>
      </c>
      <c r="BH13" t="e">
        <f t="shared" si="53"/>
        <v>#VALUE!</v>
      </c>
      <c r="BI13" t="e">
        <f t="shared" si="54"/>
        <v>#VALUE!</v>
      </c>
      <c r="BJ13" t="e">
        <f t="shared" si="55"/>
        <v>#VALUE!</v>
      </c>
      <c r="BK13" t="e">
        <f t="shared" si="56"/>
        <v>#VALUE!</v>
      </c>
      <c r="BL13" t="e">
        <f t="shared" si="57"/>
        <v>#VALUE!</v>
      </c>
      <c r="BM13" t="e">
        <f t="shared" si="58"/>
        <v>#VALUE!</v>
      </c>
      <c r="BN13" t="e">
        <f t="shared" si="59"/>
        <v>#VALUE!</v>
      </c>
      <c r="BO13" t="e">
        <f t="shared" si="60"/>
        <v>#VALUE!</v>
      </c>
      <c r="BP13" t="e">
        <f t="shared" si="61"/>
        <v>#VALUE!</v>
      </c>
      <c r="BQ13" t="e">
        <f t="shared" si="62"/>
        <v>#VALUE!</v>
      </c>
      <c r="BR13" t="e">
        <f t="shared" si="63"/>
        <v>#VALUE!</v>
      </c>
      <c r="BS13" t="e">
        <f t="shared" si="64"/>
        <v>#VALUE!</v>
      </c>
      <c r="BT13" t="e">
        <f t="shared" si="65"/>
        <v>#VALUE!</v>
      </c>
      <c r="BU13" t="e">
        <f t="shared" si="66"/>
        <v>#VALUE!</v>
      </c>
      <c r="BV13" t="e">
        <f t="shared" si="67"/>
        <v>#VALUE!</v>
      </c>
      <c r="BW13" t="e">
        <f t="shared" si="68"/>
        <v>#VALUE!</v>
      </c>
      <c r="BX13" t="e">
        <f t="shared" si="69"/>
        <v>#VALUE!</v>
      </c>
      <c r="BY13" t="e">
        <f t="shared" si="70"/>
        <v>#VALUE!</v>
      </c>
      <c r="BZ13" t="e">
        <f t="shared" si="71"/>
        <v>#VALUE!</v>
      </c>
      <c r="CA13" t="e">
        <f t="shared" si="72"/>
        <v>#VALUE!</v>
      </c>
      <c r="CB13" t="e">
        <f t="shared" si="73"/>
        <v>#VALUE!</v>
      </c>
      <c r="CC13" t="e">
        <f t="shared" si="74"/>
        <v>#VALUE!</v>
      </c>
      <c r="CD13" t="e">
        <f t="shared" si="75"/>
        <v>#VALUE!</v>
      </c>
      <c r="CE13" t="e">
        <f t="shared" si="76"/>
        <v>#VALUE!</v>
      </c>
      <c r="CF13" t="e">
        <f t="shared" si="77"/>
        <v>#VALUE!</v>
      </c>
      <c r="CG13" t="e">
        <f t="shared" si="78"/>
        <v>#VALUE!</v>
      </c>
      <c r="CH13" t="e">
        <f t="shared" ca="1" si="0"/>
        <v>#N/A</v>
      </c>
    </row>
    <row r="14" spans="1:86" x14ac:dyDescent="0.25">
      <c r="A14" s="298" t="str">
        <f>'BOCES-Consortium'!C21</f>
        <v xml:space="preserve"> </v>
      </c>
      <c r="B14" s="298" t="str">
        <f>IF(COUNTIF(EMH!B:B,A14)=0,"",COUNTIF(EMH!B:B,A14))</f>
        <v/>
      </c>
      <c r="C14" s="298" t="e">
        <f>MATCH(A14,EMH!B:B,0)</f>
        <v>#N/A</v>
      </c>
      <c r="E14">
        <f t="shared" si="79"/>
        <v>1045855</v>
      </c>
      <c r="F14">
        <f t="shared" si="79"/>
        <v>1045855</v>
      </c>
      <c r="G14" t="e">
        <f t="shared" si="80"/>
        <v>#N/A</v>
      </c>
      <c r="H14" t="e">
        <f t="shared" si="1"/>
        <v>#VALUE!</v>
      </c>
      <c r="I14" t="e">
        <f t="shared" si="2"/>
        <v>#VALUE!</v>
      </c>
      <c r="J14" t="e">
        <f t="shared" si="3"/>
        <v>#VALUE!</v>
      </c>
      <c r="K14" t="e">
        <f t="shared" si="4"/>
        <v>#VALUE!</v>
      </c>
      <c r="L14" t="e">
        <f t="shared" si="5"/>
        <v>#VALUE!</v>
      </c>
      <c r="M14" t="e">
        <f t="shared" si="6"/>
        <v>#VALUE!</v>
      </c>
      <c r="N14" t="e">
        <f t="shared" si="7"/>
        <v>#VALUE!</v>
      </c>
      <c r="O14" t="e">
        <f t="shared" si="8"/>
        <v>#VALUE!</v>
      </c>
      <c r="P14" t="e">
        <f t="shared" si="9"/>
        <v>#VALUE!</v>
      </c>
      <c r="Q14" t="e">
        <f t="shared" si="10"/>
        <v>#VALUE!</v>
      </c>
      <c r="R14" t="e">
        <f t="shared" si="11"/>
        <v>#VALUE!</v>
      </c>
      <c r="S14" t="e">
        <f t="shared" si="12"/>
        <v>#VALUE!</v>
      </c>
      <c r="T14" t="e">
        <f t="shared" si="13"/>
        <v>#VALUE!</v>
      </c>
      <c r="U14" t="e">
        <f t="shared" si="14"/>
        <v>#VALUE!</v>
      </c>
      <c r="V14" t="e">
        <f t="shared" si="15"/>
        <v>#VALUE!</v>
      </c>
      <c r="W14" t="e">
        <f t="shared" si="16"/>
        <v>#VALUE!</v>
      </c>
      <c r="X14" t="e">
        <f t="shared" si="17"/>
        <v>#VALUE!</v>
      </c>
      <c r="Y14" t="e">
        <f t="shared" si="18"/>
        <v>#VALUE!</v>
      </c>
      <c r="Z14" t="e">
        <f t="shared" si="19"/>
        <v>#VALUE!</v>
      </c>
      <c r="AA14" t="e">
        <f t="shared" si="20"/>
        <v>#VALUE!</v>
      </c>
      <c r="AB14" t="e">
        <f t="shared" si="21"/>
        <v>#VALUE!</v>
      </c>
      <c r="AC14" t="e">
        <f t="shared" si="22"/>
        <v>#VALUE!</v>
      </c>
      <c r="AD14" t="e">
        <f t="shared" si="23"/>
        <v>#VALUE!</v>
      </c>
      <c r="AE14" t="e">
        <f t="shared" si="24"/>
        <v>#VALUE!</v>
      </c>
      <c r="AF14" t="e">
        <f t="shared" si="25"/>
        <v>#VALUE!</v>
      </c>
      <c r="AG14" t="e">
        <f t="shared" si="26"/>
        <v>#VALUE!</v>
      </c>
      <c r="AH14" t="e">
        <f t="shared" si="27"/>
        <v>#VALUE!</v>
      </c>
      <c r="AI14" t="e">
        <f t="shared" si="28"/>
        <v>#VALUE!</v>
      </c>
      <c r="AJ14" t="e">
        <f t="shared" si="29"/>
        <v>#VALUE!</v>
      </c>
      <c r="AK14" t="e">
        <f t="shared" si="30"/>
        <v>#VALUE!</v>
      </c>
      <c r="AL14" t="e">
        <f t="shared" si="31"/>
        <v>#VALUE!</v>
      </c>
      <c r="AM14" t="e">
        <f t="shared" si="32"/>
        <v>#VALUE!</v>
      </c>
      <c r="AN14" t="e">
        <f t="shared" si="33"/>
        <v>#VALUE!</v>
      </c>
      <c r="AO14" t="e">
        <f t="shared" si="34"/>
        <v>#VALUE!</v>
      </c>
      <c r="AP14" t="e">
        <f t="shared" si="35"/>
        <v>#VALUE!</v>
      </c>
      <c r="AQ14" t="e">
        <f t="shared" si="36"/>
        <v>#VALUE!</v>
      </c>
      <c r="AR14" t="e">
        <f t="shared" si="37"/>
        <v>#VALUE!</v>
      </c>
      <c r="AS14" t="e">
        <f t="shared" si="38"/>
        <v>#VALUE!</v>
      </c>
      <c r="AT14" t="e">
        <f t="shared" si="39"/>
        <v>#VALUE!</v>
      </c>
      <c r="AU14" t="e">
        <f t="shared" si="40"/>
        <v>#VALUE!</v>
      </c>
      <c r="AV14" t="e">
        <f t="shared" si="41"/>
        <v>#VALUE!</v>
      </c>
      <c r="AW14" t="e">
        <f t="shared" si="42"/>
        <v>#VALUE!</v>
      </c>
      <c r="AX14" t="e">
        <f t="shared" si="43"/>
        <v>#VALUE!</v>
      </c>
      <c r="AY14" t="e">
        <f t="shared" si="44"/>
        <v>#VALUE!</v>
      </c>
      <c r="AZ14" t="e">
        <f t="shared" si="45"/>
        <v>#VALUE!</v>
      </c>
      <c r="BA14" t="e">
        <f t="shared" si="46"/>
        <v>#VALUE!</v>
      </c>
      <c r="BB14" t="e">
        <f t="shared" si="47"/>
        <v>#VALUE!</v>
      </c>
      <c r="BC14" t="e">
        <f t="shared" si="48"/>
        <v>#VALUE!</v>
      </c>
      <c r="BD14" t="e">
        <f t="shared" si="49"/>
        <v>#VALUE!</v>
      </c>
      <c r="BE14" t="e">
        <f t="shared" si="50"/>
        <v>#VALUE!</v>
      </c>
      <c r="BF14" t="e">
        <f t="shared" si="51"/>
        <v>#VALUE!</v>
      </c>
      <c r="BG14" t="e">
        <f t="shared" si="52"/>
        <v>#VALUE!</v>
      </c>
      <c r="BH14" t="e">
        <f t="shared" si="53"/>
        <v>#VALUE!</v>
      </c>
      <c r="BI14" t="e">
        <f t="shared" si="54"/>
        <v>#VALUE!</v>
      </c>
      <c r="BJ14" t="e">
        <f t="shared" si="55"/>
        <v>#VALUE!</v>
      </c>
      <c r="BK14" t="e">
        <f t="shared" si="56"/>
        <v>#VALUE!</v>
      </c>
      <c r="BL14" t="e">
        <f t="shared" si="57"/>
        <v>#VALUE!</v>
      </c>
      <c r="BM14" t="e">
        <f t="shared" si="58"/>
        <v>#VALUE!</v>
      </c>
      <c r="BN14" t="e">
        <f t="shared" si="59"/>
        <v>#VALUE!</v>
      </c>
      <c r="BO14" t="e">
        <f t="shared" si="60"/>
        <v>#VALUE!</v>
      </c>
      <c r="BP14" t="e">
        <f t="shared" si="61"/>
        <v>#VALUE!</v>
      </c>
      <c r="BQ14" t="e">
        <f t="shared" si="62"/>
        <v>#VALUE!</v>
      </c>
      <c r="BR14" t="e">
        <f t="shared" si="63"/>
        <v>#VALUE!</v>
      </c>
      <c r="BS14" t="e">
        <f t="shared" si="64"/>
        <v>#VALUE!</v>
      </c>
      <c r="BT14" t="e">
        <f t="shared" si="65"/>
        <v>#VALUE!</v>
      </c>
      <c r="BU14" t="e">
        <f t="shared" si="66"/>
        <v>#VALUE!</v>
      </c>
      <c r="BV14" t="e">
        <f t="shared" si="67"/>
        <v>#VALUE!</v>
      </c>
      <c r="BW14" t="e">
        <f t="shared" si="68"/>
        <v>#VALUE!</v>
      </c>
      <c r="BX14" t="e">
        <f t="shared" si="69"/>
        <v>#VALUE!</v>
      </c>
      <c r="BY14" t="e">
        <f t="shared" si="70"/>
        <v>#VALUE!</v>
      </c>
      <c r="BZ14" t="e">
        <f t="shared" si="71"/>
        <v>#VALUE!</v>
      </c>
      <c r="CA14" t="e">
        <f t="shared" si="72"/>
        <v>#VALUE!</v>
      </c>
      <c r="CB14" t="e">
        <f t="shared" si="73"/>
        <v>#VALUE!</v>
      </c>
      <c r="CC14" t="e">
        <f t="shared" si="74"/>
        <v>#VALUE!</v>
      </c>
      <c r="CD14" t="e">
        <f t="shared" si="75"/>
        <v>#VALUE!</v>
      </c>
      <c r="CE14" t="e">
        <f t="shared" si="76"/>
        <v>#VALUE!</v>
      </c>
      <c r="CF14" t="e">
        <f t="shared" si="77"/>
        <v>#VALUE!</v>
      </c>
      <c r="CG14" t="e">
        <f t="shared" si="78"/>
        <v>#VALUE!</v>
      </c>
      <c r="CH14" t="e">
        <f t="shared" ca="1" si="0"/>
        <v>#N/A</v>
      </c>
    </row>
    <row r="15" spans="1:86" x14ac:dyDescent="0.25">
      <c r="A15" s="298" t="str">
        <f>'BOCES-Consortium'!C22</f>
        <v xml:space="preserve"> </v>
      </c>
      <c r="B15" s="298" t="str">
        <f>IF(COUNTIF(EMH!B:B,A15)=0,"",COUNTIF(EMH!B:B,A15))</f>
        <v/>
      </c>
      <c r="C15" s="298" t="e">
        <f>MATCH(A15,EMH!B:B,0)</f>
        <v>#N/A</v>
      </c>
      <c r="E15">
        <f t="shared" si="79"/>
        <v>1045854</v>
      </c>
      <c r="F15">
        <f t="shared" si="79"/>
        <v>1045854</v>
      </c>
      <c r="G15" t="e">
        <f t="shared" si="80"/>
        <v>#N/A</v>
      </c>
      <c r="H15" t="e">
        <f t="shared" si="1"/>
        <v>#VALUE!</v>
      </c>
      <c r="I15" t="e">
        <f t="shared" si="2"/>
        <v>#VALUE!</v>
      </c>
      <c r="J15" t="e">
        <f t="shared" si="3"/>
        <v>#VALUE!</v>
      </c>
      <c r="K15" t="e">
        <f t="shared" si="4"/>
        <v>#VALUE!</v>
      </c>
      <c r="L15" t="e">
        <f t="shared" si="5"/>
        <v>#VALUE!</v>
      </c>
      <c r="M15" t="e">
        <f t="shared" si="6"/>
        <v>#VALUE!</v>
      </c>
      <c r="N15" t="e">
        <f t="shared" si="7"/>
        <v>#VALUE!</v>
      </c>
      <c r="O15" t="e">
        <f t="shared" si="8"/>
        <v>#VALUE!</v>
      </c>
      <c r="P15" t="e">
        <f t="shared" si="9"/>
        <v>#VALUE!</v>
      </c>
      <c r="Q15" t="e">
        <f t="shared" si="10"/>
        <v>#VALUE!</v>
      </c>
      <c r="R15" t="e">
        <f t="shared" si="11"/>
        <v>#VALUE!</v>
      </c>
      <c r="S15" t="e">
        <f t="shared" si="12"/>
        <v>#VALUE!</v>
      </c>
      <c r="T15" t="e">
        <f t="shared" si="13"/>
        <v>#VALUE!</v>
      </c>
      <c r="U15" t="e">
        <f t="shared" si="14"/>
        <v>#VALUE!</v>
      </c>
      <c r="V15" t="e">
        <f t="shared" si="15"/>
        <v>#VALUE!</v>
      </c>
      <c r="W15" t="e">
        <f t="shared" si="16"/>
        <v>#VALUE!</v>
      </c>
      <c r="X15" t="e">
        <f t="shared" si="17"/>
        <v>#VALUE!</v>
      </c>
      <c r="Y15" t="e">
        <f t="shared" si="18"/>
        <v>#VALUE!</v>
      </c>
      <c r="Z15" t="e">
        <f t="shared" si="19"/>
        <v>#VALUE!</v>
      </c>
      <c r="AA15" t="e">
        <f t="shared" si="20"/>
        <v>#VALUE!</v>
      </c>
      <c r="AB15" t="e">
        <f t="shared" si="21"/>
        <v>#VALUE!</v>
      </c>
      <c r="AC15" t="e">
        <f t="shared" si="22"/>
        <v>#VALUE!</v>
      </c>
      <c r="AD15" t="e">
        <f t="shared" si="23"/>
        <v>#VALUE!</v>
      </c>
      <c r="AE15" t="e">
        <f t="shared" si="24"/>
        <v>#VALUE!</v>
      </c>
      <c r="AF15" t="e">
        <f t="shared" si="25"/>
        <v>#VALUE!</v>
      </c>
      <c r="AG15" t="e">
        <f t="shared" si="26"/>
        <v>#VALUE!</v>
      </c>
      <c r="AH15" t="e">
        <f t="shared" si="27"/>
        <v>#VALUE!</v>
      </c>
      <c r="AI15" t="e">
        <f t="shared" si="28"/>
        <v>#VALUE!</v>
      </c>
      <c r="AJ15" t="e">
        <f t="shared" si="29"/>
        <v>#VALUE!</v>
      </c>
      <c r="AK15" t="e">
        <f t="shared" si="30"/>
        <v>#VALUE!</v>
      </c>
      <c r="AL15" t="e">
        <f t="shared" si="31"/>
        <v>#VALUE!</v>
      </c>
      <c r="AM15" t="e">
        <f t="shared" si="32"/>
        <v>#VALUE!</v>
      </c>
      <c r="AN15" t="e">
        <f t="shared" si="33"/>
        <v>#VALUE!</v>
      </c>
      <c r="AO15" t="e">
        <f t="shared" si="34"/>
        <v>#VALUE!</v>
      </c>
      <c r="AP15" t="e">
        <f t="shared" si="35"/>
        <v>#VALUE!</v>
      </c>
      <c r="AQ15" t="e">
        <f t="shared" si="36"/>
        <v>#VALUE!</v>
      </c>
      <c r="AR15" t="e">
        <f t="shared" si="37"/>
        <v>#VALUE!</v>
      </c>
      <c r="AS15" t="e">
        <f t="shared" si="38"/>
        <v>#VALUE!</v>
      </c>
      <c r="AT15" t="e">
        <f t="shared" si="39"/>
        <v>#VALUE!</v>
      </c>
      <c r="AU15" t="e">
        <f t="shared" si="40"/>
        <v>#VALUE!</v>
      </c>
      <c r="AV15" t="e">
        <f t="shared" si="41"/>
        <v>#VALUE!</v>
      </c>
      <c r="AW15" t="e">
        <f t="shared" si="42"/>
        <v>#VALUE!</v>
      </c>
      <c r="AX15" t="e">
        <f t="shared" si="43"/>
        <v>#VALUE!</v>
      </c>
      <c r="AY15" t="e">
        <f t="shared" si="44"/>
        <v>#VALUE!</v>
      </c>
      <c r="AZ15" t="e">
        <f t="shared" si="45"/>
        <v>#VALUE!</v>
      </c>
      <c r="BA15" t="e">
        <f t="shared" si="46"/>
        <v>#VALUE!</v>
      </c>
      <c r="BB15" t="e">
        <f t="shared" si="47"/>
        <v>#VALUE!</v>
      </c>
      <c r="BC15" t="e">
        <f t="shared" si="48"/>
        <v>#VALUE!</v>
      </c>
      <c r="BD15" t="e">
        <f t="shared" si="49"/>
        <v>#VALUE!</v>
      </c>
      <c r="BE15" t="e">
        <f t="shared" si="50"/>
        <v>#VALUE!</v>
      </c>
      <c r="BF15" t="e">
        <f t="shared" si="51"/>
        <v>#VALUE!</v>
      </c>
      <c r="BG15" t="e">
        <f t="shared" si="52"/>
        <v>#VALUE!</v>
      </c>
      <c r="BH15" t="e">
        <f t="shared" si="53"/>
        <v>#VALUE!</v>
      </c>
      <c r="BI15" t="e">
        <f t="shared" si="54"/>
        <v>#VALUE!</v>
      </c>
      <c r="BJ15" t="e">
        <f t="shared" si="55"/>
        <v>#VALUE!</v>
      </c>
      <c r="BK15" t="e">
        <f t="shared" si="56"/>
        <v>#VALUE!</v>
      </c>
      <c r="BL15" t="e">
        <f t="shared" si="57"/>
        <v>#VALUE!</v>
      </c>
      <c r="BM15" t="e">
        <f t="shared" si="58"/>
        <v>#VALUE!</v>
      </c>
      <c r="BN15" t="e">
        <f t="shared" si="59"/>
        <v>#VALUE!</v>
      </c>
      <c r="BO15" t="e">
        <f t="shared" si="60"/>
        <v>#VALUE!</v>
      </c>
      <c r="BP15" t="e">
        <f t="shared" si="61"/>
        <v>#VALUE!</v>
      </c>
      <c r="BQ15" t="e">
        <f t="shared" si="62"/>
        <v>#VALUE!</v>
      </c>
      <c r="BR15" t="e">
        <f t="shared" si="63"/>
        <v>#VALUE!</v>
      </c>
      <c r="BS15" t="e">
        <f t="shared" si="64"/>
        <v>#VALUE!</v>
      </c>
      <c r="BT15" t="e">
        <f t="shared" si="65"/>
        <v>#VALUE!</v>
      </c>
      <c r="BU15" t="e">
        <f t="shared" si="66"/>
        <v>#VALUE!</v>
      </c>
      <c r="BV15" t="e">
        <f t="shared" si="67"/>
        <v>#VALUE!</v>
      </c>
      <c r="BW15" t="e">
        <f t="shared" si="68"/>
        <v>#VALUE!</v>
      </c>
      <c r="BX15" t="e">
        <f t="shared" si="69"/>
        <v>#VALUE!</v>
      </c>
      <c r="BY15" t="e">
        <f t="shared" si="70"/>
        <v>#VALUE!</v>
      </c>
      <c r="BZ15" t="e">
        <f t="shared" si="71"/>
        <v>#VALUE!</v>
      </c>
      <c r="CA15" t="e">
        <f t="shared" si="72"/>
        <v>#VALUE!</v>
      </c>
      <c r="CB15" t="e">
        <f t="shared" si="73"/>
        <v>#VALUE!</v>
      </c>
      <c r="CC15" t="e">
        <f t="shared" si="74"/>
        <v>#VALUE!</v>
      </c>
      <c r="CD15" t="e">
        <f t="shared" si="75"/>
        <v>#VALUE!</v>
      </c>
      <c r="CE15" t="e">
        <f t="shared" si="76"/>
        <v>#VALUE!</v>
      </c>
      <c r="CF15" t="e">
        <f t="shared" si="77"/>
        <v>#VALUE!</v>
      </c>
      <c r="CG15" t="e">
        <f t="shared" si="78"/>
        <v>#VALUE!</v>
      </c>
      <c r="CH15" t="e">
        <f t="shared" ca="1" si="0"/>
        <v>#N/A</v>
      </c>
    </row>
    <row r="16" spans="1:86" x14ac:dyDescent="0.25">
      <c r="A16" s="298" t="str">
        <f>'BOCES-Consortium'!C23</f>
        <v xml:space="preserve"> </v>
      </c>
      <c r="B16" s="298" t="str">
        <f>IF(COUNTIF(EMH!B:B,A16)=0,"",COUNTIF(EMH!B:B,A16))</f>
        <v/>
      </c>
      <c r="C16" s="298" t="e">
        <f>MATCH(A16,EMH!B:B,0)</f>
        <v>#N/A</v>
      </c>
      <c r="E16">
        <f t="shared" si="79"/>
        <v>1045853</v>
      </c>
      <c r="F16">
        <f t="shared" si="79"/>
        <v>1045853</v>
      </c>
      <c r="G16" t="e">
        <f t="shared" si="80"/>
        <v>#N/A</v>
      </c>
      <c r="H16" t="e">
        <f t="shared" si="1"/>
        <v>#VALUE!</v>
      </c>
      <c r="I16" t="e">
        <f t="shared" si="2"/>
        <v>#VALUE!</v>
      </c>
      <c r="J16" t="e">
        <f t="shared" si="3"/>
        <v>#VALUE!</v>
      </c>
      <c r="K16" t="e">
        <f t="shared" si="4"/>
        <v>#VALUE!</v>
      </c>
      <c r="L16" t="e">
        <f t="shared" si="5"/>
        <v>#VALUE!</v>
      </c>
      <c r="M16" t="e">
        <f t="shared" si="6"/>
        <v>#VALUE!</v>
      </c>
      <c r="N16" t="e">
        <f t="shared" si="7"/>
        <v>#VALUE!</v>
      </c>
      <c r="O16" t="e">
        <f t="shared" si="8"/>
        <v>#VALUE!</v>
      </c>
      <c r="P16" t="e">
        <f t="shared" si="9"/>
        <v>#VALUE!</v>
      </c>
      <c r="Q16" t="e">
        <f t="shared" si="10"/>
        <v>#VALUE!</v>
      </c>
      <c r="R16" t="e">
        <f t="shared" si="11"/>
        <v>#VALUE!</v>
      </c>
      <c r="S16" t="e">
        <f t="shared" si="12"/>
        <v>#VALUE!</v>
      </c>
      <c r="T16" t="e">
        <f t="shared" si="13"/>
        <v>#VALUE!</v>
      </c>
      <c r="U16" t="e">
        <f t="shared" si="14"/>
        <v>#VALUE!</v>
      </c>
      <c r="V16" t="e">
        <f t="shared" si="15"/>
        <v>#VALUE!</v>
      </c>
      <c r="W16" t="e">
        <f t="shared" si="16"/>
        <v>#VALUE!</v>
      </c>
      <c r="X16" t="e">
        <f t="shared" si="17"/>
        <v>#VALUE!</v>
      </c>
      <c r="Y16" t="e">
        <f t="shared" si="18"/>
        <v>#VALUE!</v>
      </c>
      <c r="Z16" t="e">
        <f t="shared" si="19"/>
        <v>#VALUE!</v>
      </c>
      <c r="AA16" t="e">
        <f t="shared" si="20"/>
        <v>#VALUE!</v>
      </c>
      <c r="AB16" t="e">
        <f t="shared" si="21"/>
        <v>#VALUE!</v>
      </c>
      <c r="AC16" t="e">
        <f t="shared" si="22"/>
        <v>#VALUE!</v>
      </c>
      <c r="AD16" t="e">
        <f t="shared" si="23"/>
        <v>#VALUE!</v>
      </c>
      <c r="AE16" t="e">
        <f t="shared" si="24"/>
        <v>#VALUE!</v>
      </c>
      <c r="AF16" t="e">
        <f t="shared" si="25"/>
        <v>#VALUE!</v>
      </c>
      <c r="AG16" t="e">
        <f t="shared" si="26"/>
        <v>#VALUE!</v>
      </c>
      <c r="AH16" t="e">
        <f t="shared" si="27"/>
        <v>#VALUE!</v>
      </c>
      <c r="AI16" t="e">
        <f t="shared" si="28"/>
        <v>#VALUE!</v>
      </c>
      <c r="AJ16" t="e">
        <f t="shared" si="29"/>
        <v>#VALUE!</v>
      </c>
      <c r="AK16" t="e">
        <f t="shared" si="30"/>
        <v>#VALUE!</v>
      </c>
      <c r="AL16" t="e">
        <f t="shared" si="31"/>
        <v>#VALUE!</v>
      </c>
      <c r="AM16" t="e">
        <f t="shared" si="32"/>
        <v>#VALUE!</v>
      </c>
      <c r="AN16" t="e">
        <f t="shared" si="33"/>
        <v>#VALUE!</v>
      </c>
      <c r="AO16" t="e">
        <f t="shared" si="34"/>
        <v>#VALUE!</v>
      </c>
      <c r="AP16" t="e">
        <f t="shared" si="35"/>
        <v>#VALUE!</v>
      </c>
      <c r="AQ16" t="e">
        <f t="shared" si="36"/>
        <v>#VALUE!</v>
      </c>
      <c r="AR16" t="e">
        <f t="shared" si="37"/>
        <v>#VALUE!</v>
      </c>
      <c r="AS16" t="e">
        <f t="shared" si="38"/>
        <v>#VALUE!</v>
      </c>
      <c r="AT16" t="e">
        <f t="shared" si="39"/>
        <v>#VALUE!</v>
      </c>
      <c r="AU16" t="e">
        <f t="shared" si="40"/>
        <v>#VALUE!</v>
      </c>
      <c r="AV16" t="e">
        <f t="shared" si="41"/>
        <v>#VALUE!</v>
      </c>
      <c r="AW16" t="e">
        <f t="shared" si="42"/>
        <v>#VALUE!</v>
      </c>
      <c r="AX16" t="e">
        <f t="shared" si="43"/>
        <v>#VALUE!</v>
      </c>
      <c r="AY16" t="e">
        <f t="shared" si="44"/>
        <v>#VALUE!</v>
      </c>
      <c r="AZ16" t="e">
        <f t="shared" si="45"/>
        <v>#VALUE!</v>
      </c>
      <c r="BA16" t="e">
        <f t="shared" si="46"/>
        <v>#VALUE!</v>
      </c>
      <c r="BB16" t="e">
        <f t="shared" si="47"/>
        <v>#VALUE!</v>
      </c>
      <c r="BC16" t="e">
        <f t="shared" si="48"/>
        <v>#VALUE!</v>
      </c>
      <c r="BD16" t="e">
        <f t="shared" si="49"/>
        <v>#VALUE!</v>
      </c>
      <c r="BE16" t="e">
        <f t="shared" si="50"/>
        <v>#VALUE!</v>
      </c>
      <c r="BF16" t="e">
        <f t="shared" si="51"/>
        <v>#VALUE!</v>
      </c>
      <c r="BG16" t="e">
        <f t="shared" si="52"/>
        <v>#VALUE!</v>
      </c>
      <c r="BH16" t="e">
        <f t="shared" si="53"/>
        <v>#VALUE!</v>
      </c>
      <c r="BI16" t="e">
        <f t="shared" si="54"/>
        <v>#VALUE!</v>
      </c>
      <c r="BJ16" t="e">
        <f t="shared" si="55"/>
        <v>#VALUE!</v>
      </c>
      <c r="BK16" t="e">
        <f t="shared" si="56"/>
        <v>#VALUE!</v>
      </c>
      <c r="BL16" t="e">
        <f t="shared" si="57"/>
        <v>#VALUE!</v>
      </c>
      <c r="BM16" t="e">
        <f t="shared" si="58"/>
        <v>#VALUE!</v>
      </c>
      <c r="BN16" t="e">
        <f t="shared" si="59"/>
        <v>#VALUE!</v>
      </c>
      <c r="BO16" t="e">
        <f t="shared" si="60"/>
        <v>#VALUE!</v>
      </c>
      <c r="BP16" t="e">
        <f t="shared" si="61"/>
        <v>#VALUE!</v>
      </c>
      <c r="BQ16" t="e">
        <f t="shared" si="62"/>
        <v>#VALUE!</v>
      </c>
      <c r="BR16" t="e">
        <f t="shared" si="63"/>
        <v>#VALUE!</v>
      </c>
      <c r="BS16" t="e">
        <f t="shared" si="64"/>
        <v>#VALUE!</v>
      </c>
      <c r="BT16" t="e">
        <f t="shared" si="65"/>
        <v>#VALUE!</v>
      </c>
      <c r="BU16" t="e">
        <f t="shared" si="66"/>
        <v>#VALUE!</v>
      </c>
      <c r="BV16" t="e">
        <f t="shared" si="67"/>
        <v>#VALUE!</v>
      </c>
      <c r="BW16" t="e">
        <f t="shared" si="68"/>
        <v>#VALUE!</v>
      </c>
      <c r="BX16" t="e">
        <f t="shared" si="69"/>
        <v>#VALUE!</v>
      </c>
      <c r="BY16" t="e">
        <f t="shared" si="70"/>
        <v>#VALUE!</v>
      </c>
      <c r="BZ16" t="e">
        <f t="shared" si="71"/>
        <v>#VALUE!</v>
      </c>
      <c r="CA16" t="e">
        <f t="shared" si="72"/>
        <v>#VALUE!</v>
      </c>
      <c r="CB16" t="e">
        <f t="shared" si="73"/>
        <v>#VALUE!</v>
      </c>
      <c r="CC16" t="e">
        <f t="shared" si="74"/>
        <v>#VALUE!</v>
      </c>
      <c r="CD16" t="e">
        <f t="shared" si="75"/>
        <v>#VALUE!</v>
      </c>
      <c r="CE16" t="e">
        <f t="shared" si="76"/>
        <v>#VALUE!</v>
      </c>
      <c r="CF16" t="e">
        <f t="shared" si="77"/>
        <v>#VALUE!</v>
      </c>
      <c r="CG16" t="e">
        <f t="shared" si="78"/>
        <v>#VALUE!</v>
      </c>
      <c r="CH16" t="e">
        <f t="shared" ca="1" si="0"/>
        <v>#N/A</v>
      </c>
    </row>
    <row r="17" spans="1:86" x14ac:dyDescent="0.25">
      <c r="A17" s="298" t="str">
        <f>'BOCES-Consortium'!C24</f>
        <v xml:space="preserve"> </v>
      </c>
      <c r="B17" s="298" t="str">
        <f>IF(COUNTIF(EMH!B:B,A17)=0,"",COUNTIF(EMH!B:B,A17))</f>
        <v/>
      </c>
      <c r="C17" s="298" t="e">
        <f>MATCH(A17,EMH!B:B,0)</f>
        <v>#N/A</v>
      </c>
      <c r="E17">
        <f t="shared" si="79"/>
        <v>1045852</v>
      </c>
      <c r="F17">
        <f t="shared" si="79"/>
        <v>1045852</v>
      </c>
      <c r="G17" t="e">
        <f t="shared" si="80"/>
        <v>#N/A</v>
      </c>
      <c r="H17" t="e">
        <f t="shared" si="1"/>
        <v>#VALUE!</v>
      </c>
      <c r="I17" t="e">
        <f t="shared" si="2"/>
        <v>#VALUE!</v>
      </c>
      <c r="J17" t="e">
        <f t="shared" si="3"/>
        <v>#VALUE!</v>
      </c>
      <c r="K17" t="e">
        <f t="shared" si="4"/>
        <v>#VALUE!</v>
      </c>
      <c r="L17" t="e">
        <f t="shared" si="5"/>
        <v>#VALUE!</v>
      </c>
      <c r="M17" t="e">
        <f t="shared" si="6"/>
        <v>#VALUE!</v>
      </c>
      <c r="N17" t="e">
        <f t="shared" si="7"/>
        <v>#VALUE!</v>
      </c>
      <c r="O17" t="e">
        <f t="shared" si="8"/>
        <v>#VALUE!</v>
      </c>
      <c r="P17" t="e">
        <f t="shared" si="9"/>
        <v>#VALUE!</v>
      </c>
      <c r="Q17" t="e">
        <f t="shared" si="10"/>
        <v>#VALUE!</v>
      </c>
      <c r="R17" t="e">
        <f t="shared" si="11"/>
        <v>#VALUE!</v>
      </c>
      <c r="S17" t="e">
        <f t="shared" si="12"/>
        <v>#VALUE!</v>
      </c>
      <c r="T17" t="e">
        <f t="shared" si="13"/>
        <v>#VALUE!</v>
      </c>
      <c r="U17" t="e">
        <f t="shared" si="14"/>
        <v>#VALUE!</v>
      </c>
      <c r="V17" t="e">
        <f t="shared" si="15"/>
        <v>#VALUE!</v>
      </c>
      <c r="W17" t="e">
        <f t="shared" si="16"/>
        <v>#VALUE!</v>
      </c>
      <c r="X17" t="e">
        <f t="shared" si="17"/>
        <v>#VALUE!</v>
      </c>
      <c r="Y17" t="e">
        <f t="shared" si="18"/>
        <v>#VALUE!</v>
      </c>
      <c r="Z17" t="e">
        <f t="shared" si="19"/>
        <v>#VALUE!</v>
      </c>
      <c r="AA17" t="e">
        <f t="shared" si="20"/>
        <v>#VALUE!</v>
      </c>
      <c r="AB17" t="e">
        <f t="shared" si="21"/>
        <v>#VALUE!</v>
      </c>
      <c r="AC17" t="e">
        <f t="shared" si="22"/>
        <v>#VALUE!</v>
      </c>
      <c r="AD17" t="e">
        <f t="shared" si="23"/>
        <v>#VALUE!</v>
      </c>
      <c r="AE17" t="e">
        <f t="shared" si="24"/>
        <v>#VALUE!</v>
      </c>
      <c r="AF17" t="e">
        <f t="shared" si="25"/>
        <v>#VALUE!</v>
      </c>
      <c r="AG17" t="e">
        <f t="shared" si="26"/>
        <v>#VALUE!</v>
      </c>
      <c r="AH17" t="e">
        <f t="shared" si="27"/>
        <v>#VALUE!</v>
      </c>
      <c r="AI17" t="e">
        <f t="shared" si="28"/>
        <v>#VALUE!</v>
      </c>
      <c r="AJ17" t="e">
        <f t="shared" si="29"/>
        <v>#VALUE!</v>
      </c>
      <c r="AK17" t="e">
        <f t="shared" si="30"/>
        <v>#VALUE!</v>
      </c>
      <c r="AL17" t="e">
        <f t="shared" si="31"/>
        <v>#VALUE!</v>
      </c>
      <c r="AM17" t="e">
        <f t="shared" si="32"/>
        <v>#VALUE!</v>
      </c>
      <c r="AN17" t="e">
        <f t="shared" si="33"/>
        <v>#VALUE!</v>
      </c>
      <c r="AO17" t="e">
        <f t="shared" si="34"/>
        <v>#VALUE!</v>
      </c>
      <c r="AP17" t="e">
        <f t="shared" si="35"/>
        <v>#VALUE!</v>
      </c>
      <c r="AQ17" t="e">
        <f t="shared" si="36"/>
        <v>#VALUE!</v>
      </c>
      <c r="AR17" t="e">
        <f t="shared" si="37"/>
        <v>#VALUE!</v>
      </c>
      <c r="AS17" t="e">
        <f t="shared" si="38"/>
        <v>#VALUE!</v>
      </c>
      <c r="AT17" t="e">
        <f t="shared" si="39"/>
        <v>#VALUE!</v>
      </c>
      <c r="AU17" t="e">
        <f t="shared" si="40"/>
        <v>#VALUE!</v>
      </c>
      <c r="AV17" t="e">
        <f t="shared" si="41"/>
        <v>#VALUE!</v>
      </c>
      <c r="AW17" t="e">
        <f t="shared" si="42"/>
        <v>#VALUE!</v>
      </c>
      <c r="AX17" t="e">
        <f t="shared" si="43"/>
        <v>#VALUE!</v>
      </c>
      <c r="AY17" t="e">
        <f t="shared" si="44"/>
        <v>#VALUE!</v>
      </c>
      <c r="AZ17" t="e">
        <f t="shared" si="45"/>
        <v>#VALUE!</v>
      </c>
      <c r="BA17" t="e">
        <f t="shared" si="46"/>
        <v>#VALUE!</v>
      </c>
      <c r="BB17" t="e">
        <f t="shared" si="47"/>
        <v>#VALUE!</v>
      </c>
      <c r="BC17" t="e">
        <f t="shared" si="48"/>
        <v>#VALUE!</v>
      </c>
      <c r="BD17" t="e">
        <f t="shared" si="49"/>
        <v>#VALUE!</v>
      </c>
      <c r="BE17" t="e">
        <f t="shared" si="50"/>
        <v>#VALUE!</v>
      </c>
      <c r="BF17" t="e">
        <f t="shared" si="51"/>
        <v>#VALUE!</v>
      </c>
      <c r="BG17" t="e">
        <f t="shared" si="52"/>
        <v>#VALUE!</v>
      </c>
      <c r="BH17" t="e">
        <f t="shared" si="53"/>
        <v>#VALUE!</v>
      </c>
      <c r="BI17" t="e">
        <f t="shared" si="54"/>
        <v>#VALUE!</v>
      </c>
      <c r="BJ17" t="e">
        <f t="shared" si="55"/>
        <v>#VALUE!</v>
      </c>
      <c r="BK17" t="e">
        <f t="shared" si="56"/>
        <v>#VALUE!</v>
      </c>
      <c r="BL17" t="e">
        <f t="shared" si="57"/>
        <v>#VALUE!</v>
      </c>
      <c r="BM17" t="e">
        <f t="shared" si="58"/>
        <v>#VALUE!</v>
      </c>
      <c r="BN17" t="e">
        <f t="shared" si="59"/>
        <v>#VALUE!</v>
      </c>
      <c r="BO17" t="e">
        <f t="shared" si="60"/>
        <v>#VALUE!</v>
      </c>
      <c r="BP17" t="e">
        <f t="shared" si="61"/>
        <v>#VALUE!</v>
      </c>
      <c r="BQ17" t="e">
        <f t="shared" si="62"/>
        <v>#VALUE!</v>
      </c>
      <c r="BR17" t="e">
        <f t="shared" si="63"/>
        <v>#VALUE!</v>
      </c>
      <c r="BS17" t="e">
        <f t="shared" si="64"/>
        <v>#VALUE!</v>
      </c>
      <c r="BT17" t="e">
        <f t="shared" si="65"/>
        <v>#VALUE!</v>
      </c>
      <c r="BU17" t="e">
        <f t="shared" si="66"/>
        <v>#VALUE!</v>
      </c>
      <c r="BV17" t="e">
        <f t="shared" si="67"/>
        <v>#VALUE!</v>
      </c>
      <c r="BW17" t="e">
        <f t="shared" si="68"/>
        <v>#VALUE!</v>
      </c>
      <c r="BX17" t="e">
        <f t="shared" si="69"/>
        <v>#VALUE!</v>
      </c>
      <c r="BY17" t="e">
        <f t="shared" si="70"/>
        <v>#VALUE!</v>
      </c>
      <c r="BZ17" t="e">
        <f t="shared" si="71"/>
        <v>#VALUE!</v>
      </c>
      <c r="CA17" t="e">
        <f t="shared" si="72"/>
        <v>#VALUE!</v>
      </c>
      <c r="CB17" t="e">
        <f t="shared" si="73"/>
        <v>#VALUE!</v>
      </c>
      <c r="CC17" t="e">
        <f t="shared" si="74"/>
        <v>#VALUE!</v>
      </c>
      <c r="CD17" t="e">
        <f t="shared" si="75"/>
        <v>#VALUE!</v>
      </c>
      <c r="CE17" t="e">
        <f t="shared" si="76"/>
        <v>#VALUE!</v>
      </c>
      <c r="CF17" t="e">
        <f t="shared" si="77"/>
        <v>#VALUE!</v>
      </c>
      <c r="CG17" t="e">
        <f t="shared" si="78"/>
        <v>#VALUE!</v>
      </c>
      <c r="CH17" t="e">
        <f t="shared" ca="1" si="0"/>
        <v>#N/A</v>
      </c>
    </row>
    <row r="18" spans="1:86" x14ac:dyDescent="0.25">
      <c r="A18" s="298" t="str">
        <f>'BOCES-Consortium'!C25</f>
        <v xml:space="preserve"> </v>
      </c>
      <c r="B18" s="298" t="str">
        <f>IF(COUNTIF(EMH!B:B,A18)=0,"",COUNTIF(EMH!B:B,A18))</f>
        <v/>
      </c>
      <c r="C18" s="298" t="e">
        <f>MATCH(A18,EMH!B:B,0)</f>
        <v>#N/A</v>
      </c>
      <c r="E18">
        <f t="shared" si="79"/>
        <v>1045851</v>
      </c>
      <c r="F18">
        <f t="shared" si="79"/>
        <v>1045851</v>
      </c>
      <c r="G18" t="e">
        <f t="shared" si="80"/>
        <v>#N/A</v>
      </c>
      <c r="H18" t="e">
        <f t="shared" si="1"/>
        <v>#VALUE!</v>
      </c>
      <c r="I18" t="e">
        <f t="shared" si="2"/>
        <v>#VALUE!</v>
      </c>
      <c r="J18" t="e">
        <f t="shared" si="3"/>
        <v>#VALUE!</v>
      </c>
      <c r="K18" t="e">
        <f t="shared" si="4"/>
        <v>#VALUE!</v>
      </c>
      <c r="L18" t="e">
        <f t="shared" si="5"/>
        <v>#VALUE!</v>
      </c>
      <c r="M18" t="e">
        <f t="shared" si="6"/>
        <v>#VALUE!</v>
      </c>
      <c r="N18" t="e">
        <f t="shared" si="7"/>
        <v>#VALUE!</v>
      </c>
      <c r="O18" t="e">
        <f t="shared" si="8"/>
        <v>#VALUE!</v>
      </c>
      <c r="P18" t="e">
        <f t="shared" si="9"/>
        <v>#VALUE!</v>
      </c>
      <c r="Q18" t="e">
        <f t="shared" si="10"/>
        <v>#VALUE!</v>
      </c>
      <c r="R18" t="e">
        <f t="shared" si="11"/>
        <v>#VALUE!</v>
      </c>
      <c r="S18" t="e">
        <f t="shared" si="12"/>
        <v>#VALUE!</v>
      </c>
      <c r="T18" t="e">
        <f t="shared" si="13"/>
        <v>#VALUE!</v>
      </c>
      <c r="U18" t="e">
        <f t="shared" si="14"/>
        <v>#VALUE!</v>
      </c>
      <c r="V18" t="e">
        <f t="shared" si="15"/>
        <v>#VALUE!</v>
      </c>
      <c r="W18" t="e">
        <f t="shared" si="16"/>
        <v>#VALUE!</v>
      </c>
      <c r="X18" t="e">
        <f t="shared" si="17"/>
        <v>#VALUE!</v>
      </c>
      <c r="Y18" t="e">
        <f t="shared" si="18"/>
        <v>#VALUE!</v>
      </c>
      <c r="Z18" t="e">
        <f t="shared" si="19"/>
        <v>#VALUE!</v>
      </c>
      <c r="AA18" t="e">
        <f t="shared" si="20"/>
        <v>#VALUE!</v>
      </c>
      <c r="AB18" t="e">
        <f t="shared" si="21"/>
        <v>#VALUE!</v>
      </c>
      <c r="AC18" t="e">
        <f t="shared" si="22"/>
        <v>#VALUE!</v>
      </c>
      <c r="AD18" t="e">
        <f t="shared" si="23"/>
        <v>#VALUE!</v>
      </c>
      <c r="AE18" t="e">
        <f t="shared" si="24"/>
        <v>#VALUE!</v>
      </c>
      <c r="AF18" t="e">
        <f t="shared" si="25"/>
        <v>#VALUE!</v>
      </c>
      <c r="AG18" t="e">
        <f t="shared" si="26"/>
        <v>#VALUE!</v>
      </c>
      <c r="AH18" t="e">
        <f t="shared" si="27"/>
        <v>#VALUE!</v>
      </c>
      <c r="AI18" t="e">
        <f t="shared" si="28"/>
        <v>#VALUE!</v>
      </c>
      <c r="AJ18" t="e">
        <f t="shared" si="29"/>
        <v>#VALUE!</v>
      </c>
      <c r="AK18" t="e">
        <f t="shared" si="30"/>
        <v>#VALUE!</v>
      </c>
      <c r="AL18" t="e">
        <f t="shared" si="31"/>
        <v>#VALUE!</v>
      </c>
      <c r="AM18" t="e">
        <f t="shared" si="32"/>
        <v>#VALUE!</v>
      </c>
      <c r="AN18" t="e">
        <f t="shared" si="33"/>
        <v>#VALUE!</v>
      </c>
      <c r="AO18" t="e">
        <f t="shared" si="34"/>
        <v>#VALUE!</v>
      </c>
      <c r="AP18" t="e">
        <f t="shared" si="35"/>
        <v>#VALUE!</v>
      </c>
      <c r="AQ18" t="e">
        <f t="shared" si="36"/>
        <v>#VALUE!</v>
      </c>
      <c r="AR18" t="e">
        <f t="shared" si="37"/>
        <v>#VALUE!</v>
      </c>
      <c r="AS18" t="e">
        <f t="shared" si="38"/>
        <v>#VALUE!</v>
      </c>
      <c r="AT18" t="e">
        <f t="shared" si="39"/>
        <v>#VALUE!</v>
      </c>
      <c r="AU18" t="e">
        <f t="shared" si="40"/>
        <v>#VALUE!</v>
      </c>
      <c r="AV18" t="e">
        <f t="shared" si="41"/>
        <v>#VALUE!</v>
      </c>
      <c r="AW18" t="e">
        <f t="shared" si="42"/>
        <v>#VALUE!</v>
      </c>
      <c r="AX18" t="e">
        <f t="shared" si="43"/>
        <v>#VALUE!</v>
      </c>
      <c r="AY18" t="e">
        <f t="shared" si="44"/>
        <v>#VALUE!</v>
      </c>
      <c r="AZ18" t="e">
        <f t="shared" si="45"/>
        <v>#VALUE!</v>
      </c>
      <c r="BA18" t="e">
        <f t="shared" si="46"/>
        <v>#VALUE!</v>
      </c>
      <c r="BB18" t="e">
        <f t="shared" si="47"/>
        <v>#VALUE!</v>
      </c>
      <c r="BC18" t="e">
        <f t="shared" si="48"/>
        <v>#VALUE!</v>
      </c>
      <c r="BD18" t="e">
        <f t="shared" si="49"/>
        <v>#VALUE!</v>
      </c>
      <c r="BE18" t="e">
        <f t="shared" si="50"/>
        <v>#VALUE!</v>
      </c>
      <c r="BF18" t="e">
        <f t="shared" si="51"/>
        <v>#VALUE!</v>
      </c>
      <c r="BG18" t="e">
        <f t="shared" si="52"/>
        <v>#VALUE!</v>
      </c>
      <c r="BH18" t="e">
        <f t="shared" si="53"/>
        <v>#VALUE!</v>
      </c>
      <c r="BI18" t="e">
        <f t="shared" si="54"/>
        <v>#VALUE!</v>
      </c>
      <c r="BJ18" t="e">
        <f t="shared" si="55"/>
        <v>#VALUE!</v>
      </c>
      <c r="BK18" t="e">
        <f t="shared" si="56"/>
        <v>#VALUE!</v>
      </c>
      <c r="BL18" t="e">
        <f t="shared" si="57"/>
        <v>#VALUE!</v>
      </c>
      <c r="BM18" t="e">
        <f t="shared" si="58"/>
        <v>#VALUE!</v>
      </c>
      <c r="BN18" t="e">
        <f t="shared" si="59"/>
        <v>#VALUE!</v>
      </c>
      <c r="BO18" t="e">
        <f t="shared" si="60"/>
        <v>#VALUE!</v>
      </c>
      <c r="BP18" t="e">
        <f t="shared" si="61"/>
        <v>#VALUE!</v>
      </c>
      <c r="BQ18" t="e">
        <f t="shared" si="62"/>
        <v>#VALUE!</v>
      </c>
      <c r="BR18" t="e">
        <f t="shared" si="63"/>
        <v>#VALUE!</v>
      </c>
      <c r="BS18" t="e">
        <f t="shared" si="64"/>
        <v>#VALUE!</v>
      </c>
      <c r="BT18" t="e">
        <f t="shared" si="65"/>
        <v>#VALUE!</v>
      </c>
      <c r="BU18" t="e">
        <f t="shared" si="66"/>
        <v>#VALUE!</v>
      </c>
      <c r="BV18" t="e">
        <f t="shared" si="67"/>
        <v>#VALUE!</v>
      </c>
      <c r="BW18" t="e">
        <f t="shared" si="68"/>
        <v>#VALUE!</v>
      </c>
      <c r="BX18" t="e">
        <f t="shared" si="69"/>
        <v>#VALUE!</v>
      </c>
      <c r="BY18" t="e">
        <f t="shared" si="70"/>
        <v>#VALUE!</v>
      </c>
      <c r="BZ18" t="e">
        <f t="shared" si="71"/>
        <v>#VALUE!</v>
      </c>
      <c r="CA18" t="e">
        <f t="shared" si="72"/>
        <v>#VALUE!</v>
      </c>
      <c r="CB18" t="e">
        <f t="shared" si="73"/>
        <v>#VALUE!</v>
      </c>
      <c r="CC18" t="e">
        <f t="shared" si="74"/>
        <v>#VALUE!</v>
      </c>
      <c r="CD18" t="e">
        <f t="shared" si="75"/>
        <v>#VALUE!</v>
      </c>
      <c r="CE18" t="e">
        <f t="shared" si="76"/>
        <v>#VALUE!</v>
      </c>
      <c r="CF18" t="e">
        <f t="shared" si="77"/>
        <v>#VALUE!</v>
      </c>
      <c r="CG18" t="e">
        <f t="shared" si="78"/>
        <v>#VALUE!</v>
      </c>
      <c r="CH18" t="e">
        <f t="shared" ca="1" si="0"/>
        <v>#N/A</v>
      </c>
    </row>
    <row r="19" spans="1:86" x14ac:dyDescent="0.25">
      <c r="A19" s="298" t="str">
        <f>'BOCES-Consortium'!C26</f>
        <v xml:space="preserve"> </v>
      </c>
      <c r="B19" s="298" t="str">
        <f>IF(COUNTIF(EMH!B:B,A19)=0,"",COUNTIF(EMH!B:B,A19))</f>
        <v/>
      </c>
      <c r="C19" s="298" t="e">
        <f>MATCH(A19,EMH!B:B,0)</f>
        <v>#N/A</v>
      </c>
      <c r="E19">
        <f t="shared" si="79"/>
        <v>1045850</v>
      </c>
      <c r="F19">
        <f t="shared" si="79"/>
        <v>1045850</v>
      </c>
      <c r="G19" t="e">
        <f t="shared" si="80"/>
        <v>#N/A</v>
      </c>
      <c r="H19" t="e">
        <f t="shared" si="1"/>
        <v>#VALUE!</v>
      </c>
      <c r="I19" t="e">
        <f t="shared" si="2"/>
        <v>#VALUE!</v>
      </c>
      <c r="J19" t="e">
        <f t="shared" si="3"/>
        <v>#VALUE!</v>
      </c>
      <c r="K19" t="e">
        <f t="shared" si="4"/>
        <v>#VALUE!</v>
      </c>
      <c r="L19" t="e">
        <f t="shared" si="5"/>
        <v>#VALUE!</v>
      </c>
      <c r="M19" t="e">
        <f t="shared" si="6"/>
        <v>#VALUE!</v>
      </c>
      <c r="N19" t="e">
        <f t="shared" si="7"/>
        <v>#VALUE!</v>
      </c>
      <c r="O19" t="e">
        <f t="shared" si="8"/>
        <v>#VALUE!</v>
      </c>
      <c r="P19" t="e">
        <f t="shared" si="9"/>
        <v>#VALUE!</v>
      </c>
      <c r="Q19" t="e">
        <f t="shared" si="10"/>
        <v>#VALUE!</v>
      </c>
      <c r="R19" t="e">
        <f t="shared" si="11"/>
        <v>#VALUE!</v>
      </c>
      <c r="S19" t="e">
        <f t="shared" si="12"/>
        <v>#VALUE!</v>
      </c>
      <c r="T19" t="e">
        <f t="shared" si="13"/>
        <v>#VALUE!</v>
      </c>
      <c r="U19" t="e">
        <f t="shared" si="14"/>
        <v>#VALUE!</v>
      </c>
      <c r="V19" t="e">
        <f t="shared" si="15"/>
        <v>#VALUE!</v>
      </c>
      <c r="W19" t="e">
        <f t="shared" si="16"/>
        <v>#VALUE!</v>
      </c>
      <c r="X19" t="e">
        <f t="shared" si="17"/>
        <v>#VALUE!</v>
      </c>
      <c r="Y19" t="e">
        <f t="shared" si="18"/>
        <v>#VALUE!</v>
      </c>
      <c r="Z19" t="e">
        <f t="shared" si="19"/>
        <v>#VALUE!</v>
      </c>
      <c r="AA19" t="e">
        <f t="shared" si="20"/>
        <v>#VALUE!</v>
      </c>
      <c r="AB19" t="e">
        <f t="shared" si="21"/>
        <v>#VALUE!</v>
      </c>
      <c r="AC19" t="e">
        <f t="shared" si="22"/>
        <v>#VALUE!</v>
      </c>
      <c r="AD19" t="e">
        <f t="shared" si="23"/>
        <v>#VALUE!</v>
      </c>
      <c r="AE19" t="e">
        <f t="shared" si="24"/>
        <v>#VALUE!</v>
      </c>
      <c r="AF19" t="e">
        <f t="shared" si="25"/>
        <v>#VALUE!</v>
      </c>
      <c r="AG19" t="e">
        <f t="shared" si="26"/>
        <v>#VALUE!</v>
      </c>
      <c r="AH19" t="e">
        <f t="shared" si="27"/>
        <v>#VALUE!</v>
      </c>
      <c r="AI19" t="e">
        <f t="shared" si="28"/>
        <v>#VALUE!</v>
      </c>
      <c r="AJ19" t="e">
        <f t="shared" si="29"/>
        <v>#VALUE!</v>
      </c>
      <c r="AK19" t="e">
        <f t="shared" si="30"/>
        <v>#VALUE!</v>
      </c>
      <c r="AL19" t="e">
        <f t="shared" si="31"/>
        <v>#VALUE!</v>
      </c>
      <c r="AM19" t="e">
        <f t="shared" si="32"/>
        <v>#VALUE!</v>
      </c>
      <c r="AN19" t="e">
        <f t="shared" si="33"/>
        <v>#VALUE!</v>
      </c>
      <c r="AO19" t="e">
        <f t="shared" si="34"/>
        <v>#VALUE!</v>
      </c>
      <c r="AP19" t="e">
        <f t="shared" si="35"/>
        <v>#VALUE!</v>
      </c>
      <c r="AQ19" t="e">
        <f t="shared" si="36"/>
        <v>#VALUE!</v>
      </c>
      <c r="AR19" t="e">
        <f t="shared" si="37"/>
        <v>#VALUE!</v>
      </c>
      <c r="AS19" t="e">
        <f t="shared" si="38"/>
        <v>#VALUE!</v>
      </c>
      <c r="AT19" t="e">
        <f t="shared" si="39"/>
        <v>#VALUE!</v>
      </c>
      <c r="AU19" t="e">
        <f t="shared" si="40"/>
        <v>#VALUE!</v>
      </c>
      <c r="AV19" t="e">
        <f t="shared" si="41"/>
        <v>#VALUE!</v>
      </c>
      <c r="AW19" t="e">
        <f t="shared" si="42"/>
        <v>#VALUE!</v>
      </c>
      <c r="AX19" t="e">
        <f t="shared" si="43"/>
        <v>#VALUE!</v>
      </c>
      <c r="AY19" t="e">
        <f t="shared" si="44"/>
        <v>#VALUE!</v>
      </c>
      <c r="AZ19" t="e">
        <f t="shared" si="45"/>
        <v>#VALUE!</v>
      </c>
      <c r="BA19" t="e">
        <f t="shared" si="46"/>
        <v>#VALUE!</v>
      </c>
      <c r="BB19" t="e">
        <f t="shared" si="47"/>
        <v>#VALUE!</v>
      </c>
      <c r="BC19" t="e">
        <f t="shared" si="48"/>
        <v>#VALUE!</v>
      </c>
      <c r="BD19" t="e">
        <f t="shared" si="49"/>
        <v>#VALUE!</v>
      </c>
      <c r="BE19" t="e">
        <f t="shared" si="50"/>
        <v>#VALUE!</v>
      </c>
      <c r="BF19" t="e">
        <f t="shared" si="51"/>
        <v>#VALUE!</v>
      </c>
      <c r="BG19" t="e">
        <f t="shared" si="52"/>
        <v>#VALUE!</v>
      </c>
      <c r="BH19" t="e">
        <f t="shared" si="53"/>
        <v>#VALUE!</v>
      </c>
      <c r="BI19" t="e">
        <f t="shared" si="54"/>
        <v>#VALUE!</v>
      </c>
      <c r="BJ19" t="e">
        <f t="shared" si="55"/>
        <v>#VALUE!</v>
      </c>
      <c r="BK19" t="e">
        <f t="shared" si="56"/>
        <v>#VALUE!</v>
      </c>
      <c r="BL19" t="e">
        <f t="shared" si="57"/>
        <v>#VALUE!</v>
      </c>
      <c r="BM19" t="e">
        <f t="shared" si="58"/>
        <v>#VALUE!</v>
      </c>
      <c r="BN19" t="e">
        <f t="shared" si="59"/>
        <v>#VALUE!</v>
      </c>
      <c r="BO19" t="e">
        <f t="shared" si="60"/>
        <v>#VALUE!</v>
      </c>
      <c r="BP19" t="e">
        <f t="shared" si="61"/>
        <v>#VALUE!</v>
      </c>
      <c r="BQ19" t="e">
        <f t="shared" si="62"/>
        <v>#VALUE!</v>
      </c>
      <c r="BR19" t="e">
        <f t="shared" si="63"/>
        <v>#VALUE!</v>
      </c>
      <c r="BS19" t="e">
        <f t="shared" si="64"/>
        <v>#VALUE!</v>
      </c>
      <c r="BT19" t="e">
        <f t="shared" si="65"/>
        <v>#VALUE!</v>
      </c>
      <c r="BU19" t="e">
        <f t="shared" si="66"/>
        <v>#VALUE!</v>
      </c>
      <c r="BV19" t="e">
        <f t="shared" si="67"/>
        <v>#VALUE!</v>
      </c>
      <c r="BW19" t="e">
        <f t="shared" si="68"/>
        <v>#VALUE!</v>
      </c>
      <c r="BX19" t="e">
        <f t="shared" si="69"/>
        <v>#VALUE!</v>
      </c>
      <c r="BY19" t="e">
        <f t="shared" si="70"/>
        <v>#VALUE!</v>
      </c>
      <c r="BZ19" t="e">
        <f t="shared" si="71"/>
        <v>#VALUE!</v>
      </c>
      <c r="CA19" t="e">
        <f t="shared" si="72"/>
        <v>#VALUE!</v>
      </c>
      <c r="CB19" t="e">
        <f t="shared" si="73"/>
        <v>#VALUE!</v>
      </c>
      <c r="CC19" t="e">
        <f t="shared" si="74"/>
        <v>#VALUE!</v>
      </c>
      <c r="CD19" t="e">
        <f t="shared" si="75"/>
        <v>#VALUE!</v>
      </c>
      <c r="CE19" t="e">
        <f t="shared" si="76"/>
        <v>#VALUE!</v>
      </c>
      <c r="CF19" t="e">
        <f t="shared" si="77"/>
        <v>#VALUE!</v>
      </c>
      <c r="CG19" t="e">
        <f t="shared" si="78"/>
        <v>#VALUE!</v>
      </c>
      <c r="CH19" t="e">
        <f t="shared" ca="1" si="0"/>
        <v>#N/A</v>
      </c>
    </row>
    <row r="20" spans="1:86" x14ac:dyDescent="0.25">
      <c r="A20" s="298" t="str">
        <f>'BOCES-Consortium'!C27</f>
        <v xml:space="preserve"> </v>
      </c>
      <c r="B20" s="298" t="str">
        <f>IF(COUNTIF(EMH!B:B,A20)=0,"",COUNTIF(EMH!B:B,A20))</f>
        <v/>
      </c>
      <c r="C20" s="298" t="e">
        <f>MATCH(A20,EMH!B:B,0)</f>
        <v>#N/A</v>
      </c>
      <c r="E20">
        <f t="shared" si="79"/>
        <v>1045849</v>
      </c>
      <c r="F20">
        <f t="shared" si="79"/>
        <v>1045849</v>
      </c>
      <c r="G20" t="e">
        <f t="shared" si="80"/>
        <v>#N/A</v>
      </c>
      <c r="H20" t="e">
        <f t="shared" si="1"/>
        <v>#VALUE!</v>
      </c>
      <c r="I20" t="e">
        <f t="shared" si="2"/>
        <v>#VALUE!</v>
      </c>
      <c r="J20" t="e">
        <f t="shared" si="3"/>
        <v>#VALUE!</v>
      </c>
      <c r="K20" t="e">
        <f t="shared" si="4"/>
        <v>#VALUE!</v>
      </c>
      <c r="L20" t="e">
        <f t="shared" si="5"/>
        <v>#VALUE!</v>
      </c>
      <c r="M20" t="e">
        <f t="shared" si="6"/>
        <v>#VALUE!</v>
      </c>
      <c r="N20" t="e">
        <f t="shared" si="7"/>
        <v>#VALUE!</v>
      </c>
      <c r="O20" t="e">
        <f t="shared" si="8"/>
        <v>#VALUE!</v>
      </c>
      <c r="P20" t="e">
        <f t="shared" si="9"/>
        <v>#VALUE!</v>
      </c>
      <c r="Q20" t="e">
        <f t="shared" si="10"/>
        <v>#VALUE!</v>
      </c>
      <c r="R20" t="e">
        <f t="shared" si="11"/>
        <v>#VALUE!</v>
      </c>
      <c r="S20" t="e">
        <f t="shared" si="12"/>
        <v>#VALUE!</v>
      </c>
      <c r="T20" t="e">
        <f t="shared" si="13"/>
        <v>#VALUE!</v>
      </c>
      <c r="U20" t="e">
        <f t="shared" si="14"/>
        <v>#VALUE!</v>
      </c>
      <c r="V20" t="e">
        <f t="shared" si="15"/>
        <v>#VALUE!</v>
      </c>
      <c r="W20" t="e">
        <f t="shared" si="16"/>
        <v>#VALUE!</v>
      </c>
      <c r="X20" t="e">
        <f t="shared" si="17"/>
        <v>#VALUE!</v>
      </c>
      <c r="Y20" t="e">
        <f t="shared" si="18"/>
        <v>#VALUE!</v>
      </c>
      <c r="Z20" t="e">
        <f t="shared" si="19"/>
        <v>#VALUE!</v>
      </c>
      <c r="AA20" t="e">
        <f t="shared" si="20"/>
        <v>#VALUE!</v>
      </c>
      <c r="AB20" t="e">
        <f t="shared" si="21"/>
        <v>#VALUE!</v>
      </c>
      <c r="AC20" t="e">
        <f t="shared" si="22"/>
        <v>#VALUE!</v>
      </c>
      <c r="AD20" t="e">
        <f t="shared" si="23"/>
        <v>#VALUE!</v>
      </c>
      <c r="AE20" t="e">
        <f t="shared" si="24"/>
        <v>#VALUE!</v>
      </c>
      <c r="AF20" t="e">
        <f t="shared" si="25"/>
        <v>#VALUE!</v>
      </c>
      <c r="AG20" t="e">
        <f t="shared" si="26"/>
        <v>#VALUE!</v>
      </c>
      <c r="AH20" t="e">
        <f t="shared" si="27"/>
        <v>#VALUE!</v>
      </c>
      <c r="AI20" t="e">
        <f t="shared" si="28"/>
        <v>#VALUE!</v>
      </c>
      <c r="AJ20" t="e">
        <f t="shared" si="29"/>
        <v>#VALUE!</v>
      </c>
      <c r="AK20" t="e">
        <f t="shared" si="30"/>
        <v>#VALUE!</v>
      </c>
      <c r="AL20" t="e">
        <f t="shared" si="31"/>
        <v>#VALUE!</v>
      </c>
      <c r="AM20" t="e">
        <f t="shared" si="32"/>
        <v>#VALUE!</v>
      </c>
      <c r="AN20" t="e">
        <f t="shared" si="33"/>
        <v>#VALUE!</v>
      </c>
      <c r="AO20" t="e">
        <f t="shared" si="34"/>
        <v>#VALUE!</v>
      </c>
      <c r="AP20" t="e">
        <f t="shared" si="35"/>
        <v>#VALUE!</v>
      </c>
      <c r="AQ20" t="e">
        <f t="shared" si="36"/>
        <v>#VALUE!</v>
      </c>
      <c r="AR20" t="e">
        <f t="shared" si="37"/>
        <v>#VALUE!</v>
      </c>
      <c r="AS20" t="e">
        <f t="shared" si="38"/>
        <v>#VALUE!</v>
      </c>
      <c r="AT20" t="e">
        <f t="shared" si="39"/>
        <v>#VALUE!</v>
      </c>
      <c r="AU20" t="e">
        <f t="shared" si="40"/>
        <v>#VALUE!</v>
      </c>
      <c r="AV20" t="e">
        <f t="shared" si="41"/>
        <v>#VALUE!</v>
      </c>
      <c r="AW20" t="e">
        <f t="shared" si="42"/>
        <v>#VALUE!</v>
      </c>
      <c r="AX20" t="e">
        <f t="shared" si="43"/>
        <v>#VALUE!</v>
      </c>
      <c r="AY20" t="e">
        <f t="shared" si="44"/>
        <v>#VALUE!</v>
      </c>
      <c r="AZ20" t="e">
        <f t="shared" si="45"/>
        <v>#VALUE!</v>
      </c>
      <c r="BA20" t="e">
        <f t="shared" si="46"/>
        <v>#VALUE!</v>
      </c>
      <c r="BB20" t="e">
        <f t="shared" si="47"/>
        <v>#VALUE!</v>
      </c>
      <c r="BC20" t="e">
        <f t="shared" si="48"/>
        <v>#VALUE!</v>
      </c>
      <c r="BD20" t="e">
        <f t="shared" si="49"/>
        <v>#VALUE!</v>
      </c>
      <c r="BE20" t="e">
        <f t="shared" si="50"/>
        <v>#VALUE!</v>
      </c>
      <c r="BF20" t="e">
        <f t="shared" si="51"/>
        <v>#VALUE!</v>
      </c>
      <c r="BG20" t="e">
        <f t="shared" si="52"/>
        <v>#VALUE!</v>
      </c>
      <c r="BH20" t="e">
        <f t="shared" si="53"/>
        <v>#VALUE!</v>
      </c>
      <c r="BI20" t="e">
        <f t="shared" si="54"/>
        <v>#VALUE!</v>
      </c>
      <c r="BJ20" t="e">
        <f t="shared" si="55"/>
        <v>#VALUE!</v>
      </c>
      <c r="BK20" t="e">
        <f t="shared" si="56"/>
        <v>#VALUE!</v>
      </c>
      <c r="BL20" t="e">
        <f t="shared" si="57"/>
        <v>#VALUE!</v>
      </c>
      <c r="BM20" t="e">
        <f t="shared" si="58"/>
        <v>#VALUE!</v>
      </c>
      <c r="BN20" t="e">
        <f t="shared" si="59"/>
        <v>#VALUE!</v>
      </c>
      <c r="BO20" t="e">
        <f t="shared" si="60"/>
        <v>#VALUE!</v>
      </c>
      <c r="BP20" t="e">
        <f t="shared" si="61"/>
        <v>#VALUE!</v>
      </c>
      <c r="BQ20" t="e">
        <f t="shared" si="62"/>
        <v>#VALUE!</v>
      </c>
      <c r="BR20" t="e">
        <f t="shared" si="63"/>
        <v>#VALUE!</v>
      </c>
      <c r="BS20" t="e">
        <f t="shared" si="64"/>
        <v>#VALUE!</v>
      </c>
      <c r="BT20" t="e">
        <f t="shared" si="65"/>
        <v>#VALUE!</v>
      </c>
      <c r="BU20" t="e">
        <f t="shared" si="66"/>
        <v>#VALUE!</v>
      </c>
      <c r="BV20" t="e">
        <f t="shared" si="67"/>
        <v>#VALUE!</v>
      </c>
      <c r="BW20" t="e">
        <f t="shared" si="68"/>
        <v>#VALUE!</v>
      </c>
      <c r="BX20" t="e">
        <f t="shared" si="69"/>
        <v>#VALUE!</v>
      </c>
      <c r="BY20" t="e">
        <f t="shared" si="70"/>
        <v>#VALUE!</v>
      </c>
      <c r="BZ20" t="e">
        <f t="shared" si="71"/>
        <v>#VALUE!</v>
      </c>
      <c r="CA20" t="e">
        <f t="shared" si="72"/>
        <v>#VALUE!</v>
      </c>
      <c r="CB20" t="e">
        <f t="shared" si="73"/>
        <v>#VALUE!</v>
      </c>
      <c r="CC20" t="e">
        <f t="shared" si="74"/>
        <v>#VALUE!</v>
      </c>
      <c r="CD20" t="e">
        <f t="shared" si="75"/>
        <v>#VALUE!</v>
      </c>
      <c r="CE20" t="e">
        <f t="shared" si="76"/>
        <v>#VALUE!</v>
      </c>
      <c r="CF20" t="e">
        <f t="shared" si="77"/>
        <v>#VALUE!</v>
      </c>
      <c r="CG20" t="e">
        <f t="shared" si="78"/>
        <v>#VALUE!</v>
      </c>
      <c r="CH20" t="e">
        <f t="shared" ca="1" si="0"/>
        <v>#N/A</v>
      </c>
    </row>
    <row r="21" spans="1:86" x14ac:dyDescent="0.25">
      <c r="A21" s="298" t="str">
        <f>'BOCES-Consortium'!C28</f>
        <v xml:space="preserve"> </v>
      </c>
      <c r="B21" s="298" t="str">
        <f>IF(COUNTIF(EMH!B:B,A21)=0,"",COUNTIF(EMH!B:B,A21))</f>
        <v/>
      </c>
      <c r="C21" s="298" t="e">
        <f>MATCH(A21,EMH!B:B,0)</f>
        <v>#N/A</v>
      </c>
      <c r="E21">
        <f t="shared" si="79"/>
        <v>1045848</v>
      </c>
      <c r="F21">
        <f t="shared" si="79"/>
        <v>1045848</v>
      </c>
      <c r="G21" t="e">
        <f t="shared" si="80"/>
        <v>#N/A</v>
      </c>
      <c r="H21" t="e">
        <f t="shared" si="1"/>
        <v>#VALUE!</v>
      </c>
      <c r="I21" t="e">
        <f t="shared" si="2"/>
        <v>#VALUE!</v>
      </c>
      <c r="J21" t="e">
        <f t="shared" si="3"/>
        <v>#VALUE!</v>
      </c>
      <c r="K21" t="e">
        <f t="shared" si="4"/>
        <v>#VALUE!</v>
      </c>
      <c r="L21" t="e">
        <f t="shared" si="5"/>
        <v>#VALUE!</v>
      </c>
      <c r="M21" t="e">
        <f t="shared" si="6"/>
        <v>#VALUE!</v>
      </c>
      <c r="N21" t="e">
        <f t="shared" si="7"/>
        <v>#VALUE!</v>
      </c>
      <c r="O21" t="e">
        <f t="shared" si="8"/>
        <v>#VALUE!</v>
      </c>
      <c r="P21" t="e">
        <f t="shared" si="9"/>
        <v>#VALUE!</v>
      </c>
      <c r="Q21" t="e">
        <f t="shared" si="10"/>
        <v>#VALUE!</v>
      </c>
      <c r="R21" t="e">
        <f t="shared" si="11"/>
        <v>#VALUE!</v>
      </c>
      <c r="S21" t="e">
        <f t="shared" si="12"/>
        <v>#VALUE!</v>
      </c>
      <c r="T21" t="e">
        <f t="shared" si="13"/>
        <v>#VALUE!</v>
      </c>
      <c r="U21" t="e">
        <f t="shared" si="14"/>
        <v>#VALUE!</v>
      </c>
      <c r="V21" t="e">
        <f t="shared" si="15"/>
        <v>#VALUE!</v>
      </c>
      <c r="W21" t="e">
        <f t="shared" si="16"/>
        <v>#VALUE!</v>
      </c>
      <c r="X21" t="e">
        <f t="shared" si="17"/>
        <v>#VALUE!</v>
      </c>
      <c r="Y21" t="e">
        <f t="shared" si="18"/>
        <v>#VALUE!</v>
      </c>
      <c r="Z21" t="e">
        <f t="shared" si="19"/>
        <v>#VALUE!</v>
      </c>
      <c r="AA21" t="e">
        <f t="shared" si="20"/>
        <v>#VALUE!</v>
      </c>
      <c r="AB21" t="e">
        <f t="shared" si="21"/>
        <v>#VALUE!</v>
      </c>
      <c r="AC21" t="e">
        <f t="shared" si="22"/>
        <v>#VALUE!</v>
      </c>
      <c r="AD21" t="e">
        <f t="shared" si="23"/>
        <v>#VALUE!</v>
      </c>
      <c r="AE21" t="e">
        <f t="shared" si="24"/>
        <v>#VALUE!</v>
      </c>
      <c r="AF21" t="e">
        <f t="shared" si="25"/>
        <v>#VALUE!</v>
      </c>
      <c r="AG21" t="e">
        <f t="shared" si="26"/>
        <v>#VALUE!</v>
      </c>
      <c r="AH21" t="e">
        <f t="shared" si="27"/>
        <v>#VALUE!</v>
      </c>
      <c r="AI21" t="e">
        <f t="shared" si="28"/>
        <v>#VALUE!</v>
      </c>
      <c r="AJ21" t="e">
        <f t="shared" si="29"/>
        <v>#VALUE!</v>
      </c>
      <c r="AK21" t="e">
        <f t="shared" si="30"/>
        <v>#VALUE!</v>
      </c>
      <c r="AL21" t="e">
        <f t="shared" si="31"/>
        <v>#VALUE!</v>
      </c>
      <c r="AM21" t="e">
        <f t="shared" si="32"/>
        <v>#VALUE!</v>
      </c>
      <c r="AN21" t="e">
        <f t="shared" si="33"/>
        <v>#VALUE!</v>
      </c>
      <c r="AO21" t="e">
        <f t="shared" si="34"/>
        <v>#VALUE!</v>
      </c>
      <c r="AP21" t="e">
        <f t="shared" si="35"/>
        <v>#VALUE!</v>
      </c>
      <c r="AQ21" t="e">
        <f t="shared" si="36"/>
        <v>#VALUE!</v>
      </c>
      <c r="AR21" t="e">
        <f t="shared" si="37"/>
        <v>#VALUE!</v>
      </c>
      <c r="AS21" t="e">
        <f t="shared" si="38"/>
        <v>#VALUE!</v>
      </c>
      <c r="AT21" t="e">
        <f t="shared" si="39"/>
        <v>#VALUE!</v>
      </c>
      <c r="AU21" t="e">
        <f t="shared" si="40"/>
        <v>#VALUE!</v>
      </c>
      <c r="AV21" t="e">
        <f t="shared" si="41"/>
        <v>#VALUE!</v>
      </c>
      <c r="AW21" t="e">
        <f t="shared" si="42"/>
        <v>#VALUE!</v>
      </c>
      <c r="AX21" t="e">
        <f t="shared" si="43"/>
        <v>#VALUE!</v>
      </c>
      <c r="AY21" t="e">
        <f t="shared" si="44"/>
        <v>#VALUE!</v>
      </c>
      <c r="AZ21" t="e">
        <f t="shared" si="45"/>
        <v>#VALUE!</v>
      </c>
      <c r="BA21" t="e">
        <f t="shared" si="46"/>
        <v>#VALUE!</v>
      </c>
      <c r="BB21" t="e">
        <f t="shared" si="47"/>
        <v>#VALUE!</v>
      </c>
      <c r="BC21" t="e">
        <f t="shared" si="48"/>
        <v>#VALUE!</v>
      </c>
      <c r="BD21" t="e">
        <f t="shared" si="49"/>
        <v>#VALUE!</v>
      </c>
      <c r="BE21" t="e">
        <f t="shared" si="50"/>
        <v>#VALUE!</v>
      </c>
      <c r="BF21" t="e">
        <f t="shared" si="51"/>
        <v>#VALUE!</v>
      </c>
      <c r="BG21" t="e">
        <f t="shared" si="52"/>
        <v>#VALUE!</v>
      </c>
      <c r="BH21" t="e">
        <f t="shared" si="53"/>
        <v>#VALUE!</v>
      </c>
      <c r="BI21" t="e">
        <f t="shared" si="54"/>
        <v>#VALUE!</v>
      </c>
      <c r="BJ21" t="e">
        <f t="shared" si="55"/>
        <v>#VALUE!</v>
      </c>
      <c r="BK21" t="e">
        <f t="shared" si="56"/>
        <v>#VALUE!</v>
      </c>
      <c r="BL21" t="e">
        <f t="shared" si="57"/>
        <v>#VALUE!</v>
      </c>
      <c r="BM21" t="e">
        <f t="shared" si="58"/>
        <v>#VALUE!</v>
      </c>
      <c r="BN21" t="e">
        <f t="shared" si="59"/>
        <v>#VALUE!</v>
      </c>
      <c r="BO21" t="e">
        <f t="shared" si="60"/>
        <v>#VALUE!</v>
      </c>
      <c r="BP21" t="e">
        <f t="shared" si="61"/>
        <v>#VALUE!</v>
      </c>
      <c r="BQ21" t="e">
        <f t="shared" si="62"/>
        <v>#VALUE!</v>
      </c>
      <c r="BR21" t="e">
        <f t="shared" si="63"/>
        <v>#VALUE!</v>
      </c>
      <c r="BS21" t="e">
        <f t="shared" si="64"/>
        <v>#VALUE!</v>
      </c>
      <c r="BT21" t="e">
        <f t="shared" si="65"/>
        <v>#VALUE!</v>
      </c>
      <c r="BU21" t="e">
        <f t="shared" si="66"/>
        <v>#VALUE!</v>
      </c>
      <c r="BV21" t="e">
        <f t="shared" si="67"/>
        <v>#VALUE!</v>
      </c>
      <c r="BW21" t="e">
        <f t="shared" si="68"/>
        <v>#VALUE!</v>
      </c>
      <c r="BX21" t="e">
        <f t="shared" si="69"/>
        <v>#VALUE!</v>
      </c>
      <c r="BY21" t="e">
        <f t="shared" si="70"/>
        <v>#VALUE!</v>
      </c>
      <c r="BZ21" t="e">
        <f t="shared" si="71"/>
        <v>#VALUE!</v>
      </c>
      <c r="CA21" t="e">
        <f t="shared" si="72"/>
        <v>#VALUE!</v>
      </c>
      <c r="CB21" t="e">
        <f t="shared" si="73"/>
        <v>#VALUE!</v>
      </c>
      <c r="CC21" t="e">
        <f t="shared" si="74"/>
        <v>#VALUE!</v>
      </c>
      <c r="CD21" t="e">
        <f t="shared" si="75"/>
        <v>#VALUE!</v>
      </c>
      <c r="CE21" t="e">
        <f t="shared" si="76"/>
        <v>#VALUE!</v>
      </c>
      <c r="CF21" t="e">
        <f t="shared" si="77"/>
        <v>#VALUE!</v>
      </c>
      <c r="CG21" t="e">
        <f t="shared" si="78"/>
        <v>#VALUE!</v>
      </c>
      <c r="CH21" t="e">
        <f t="shared" ca="1" si="0"/>
        <v>#N/A</v>
      </c>
    </row>
    <row r="22" spans="1:86" x14ac:dyDescent="0.25">
      <c r="A22" s="298" t="str">
        <f>'BOCES-Consortium'!C29</f>
        <v xml:space="preserve"> </v>
      </c>
      <c r="B22" s="298" t="str">
        <f>IF(COUNTIF(EMH!B:B,A22)=0,"",COUNTIF(EMH!B:B,A22))</f>
        <v/>
      </c>
      <c r="C22" s="298" t="e">
        <f>MATCH(A22,EMH!B:B,0)</f>
        <v>#N/A</v>
      </c>
      <c r="E22">
        <f t="shared" ref="E22:F37" si="81">E21-1</f>
        <v>1045847</v>
      </c>
      <c r="F22">
        <f t="shared" si="81"/>
        <v>1045847</v>
      </c>
      <c r="G22" t="e">
        <f t="shared" si="80"/>
        <v>#N/A</v>
      </c>
      <c r="H22" t="e">
        <f t="shared" si="1"/>
        <v>#VALUE!</v>
      </c>
      <c r="I22" t="e">
        <f t="shared" si="2"/>
        <v>#VALUE!</v>
      </c>
      <c r="J22" t="e">
        <f t="shared" si="3"/>
        <v>#VALUE!</v>
      </c>
      <c r="K22" t="e">
        <f t="shared" si="4"/>
        <v>#VALUE!</v>
      </c>
      <c r="L22" t="e">
        <f t="shared" si="5"/>
        <v>#VALUE!</v>
      </c>
      <c r="M22" t="e">
        <f t="shared" si="6"/>
        <v>#VALUE!</v>
      </c>
      <c r="N22" t="e">
        <f t="shared" si="7"/>
        <v>#VALUE!</v>
      </c>
      <c r="O22" t="e">
        <f t="shared" si="8"/>
        <v>#VALUE!</v>
      </c>
      <c r="P22" t="e">
        <f t="shared" si="9"/>
        <v>#VALUE!</v>
      </c>
      <c r="Q22" t="e">
        <f t="shared" si="10"/>
        <v>#VALUE!</v>
      </c>
      <c r="R22" t="e">
        <f t="shared" si="11"/>
        <v>#VALUE!</v>
      </c>
      <c r="S22" t="e">
        <f t="shared" si="12"/>
        <v>#VALUE!</v>
      </c>
      <c r="T22" t="e">
        <f t="shared" si="13"/>
        <v>#VALUE!</v>
      </c>
      <c r="U22" t="e">
        <f t="shared" si="14"/>
        <v>#VALUE!</v>
      </c>
      <c r="V22" t="e">
        <f t="shared" si="15"/>
        <v>#VALUE!</v>
      </c>
      <c r="W22" t="e">
        <f t="shared" si="16"/>
        <v>#VALUE!</v>
      </c>
      <c r="X22" t="e">
        <f t="shared" si="17"/>
        <v>#VALUE!</v>
      </c>
      <c r="Y22" t="e">
        <f t="shared" si="18"/>
        <v>#VALUE!</v>
      </c>
      <c r="Z22" t="e">
        <f t="shared" si="19"/>
        <v>#VALUE!</v>
      </c>
      <c r="AA22" t="e">
        <f t="shared" si="20"/>
        <v>#VALUE!</v>
      </c>
      <c r="AB22" t="e">
        <f t="shared" si="21"/>
        <v>#VALUE!</v>
      </c>
      <c r="AC22" t="e">
        <f t="shared" si="22"/>
        <v>#VALUE!</v>
      </c>
      <c r="AD22" t="e">
        <f t="shared" si="23"/>
        <v>#VALUE!</v>
      </c>
      <c r="AE22" t="e">
        <f t="shared" si="24"/>
        <v>#VALUE!</v>
      </c>
      <c r="AF22" t="e">
        <f t="shared" si="25"/>
        <v>#VALUE!</v>
      </c>
      <c r="AG22" t="e">
        <f t="shared" si="26"/>
        <v>#VALUE!</v>
      </c>
      <c r="AH22" t="e">
        <f t="shared" si="27"/>
        <v>#VALUE!</v>
      </c>
      <c r="AI22" t="e">
        <f t="shared" si="28"/>
        <v>#VALUE!</v>
      </c>
      <c r="AJ22" t="e">
        <f t="shared" si="29"/>
        <v>#VALUE!</v>
      </c>
      <c r="AK22" t="e">
        <f t="shared" si="30"/>
        <v>#VALUE!</v>
      </c>
      <c r="AL22" t="e">
        <f t="shared" si="31"/>
        <v>#VALUE!</v>
      </c>
      <c r="AM22" t="e">
        <f t="shared" si="32"/>
        <v>#VALUE!</v>
      </c>
      <c r="AN22" t="e">
        <f t="shared" si="33"/>
        <v>#VALUE!</v>
      </c>
      <c r="AO22" t="e">
        <f t="shared" si="34"/>
        <v>#VALUE!</v>
      </c>
      <c r="AP22" t="e">
        <f t="shared" si="35"/>
        <v>#VALUE!</v>
      </c>
      <c r="AQ22" t="e">
        <f t="shared" si="36"/>
        <v>#VALUE!</v>
      </c>
      <c r="AR22" t="e">
        <f t="shared" si="37"/>
        <v>#VALUE!</v>
      </c>
      <c r="AS22" t="e">
        <f t="shared" si="38"/>
        <v>#VALUE!</v>
      </c>
      <c r="AT22" t="e">
        <f t="shared" si="39"/>
        <v>#VALUE!</v>
      </c>
      <c r="AU22" t="e">
        <f t="shared" si="40"/>
        <v>#VALUE!</v>
      </c>
      <c r="AV22" t="e">
        <f t="shared" si="41"/>
        <v>#VALUE!</v>
      </c>
      <c r="AW22" t="e">
        <f t="shared" si="42"/>
        <v>#VALUE!</v>
      </c>
      <c r="AX22" t="e">
        <f t="shared" si="43"/>
        <v>#VALUE!</v>
      </c>
      <c r="AY22" t="e">
        <f t="shared" si="44"/>
        <v>#VALUE!</v>
      </c>
      <c r="AZ22" t="e">
        <f t="shared" si="45"/>
        <v>#VALUE!</v>
      </c>
      <c r="BA22" t="e">
        <f t="shared" si="46"/>
        <v>#VALUE!</v>
      </c>
      <c r="BB22" t="e">
        <f t="shared" si="47"/>
        <v>#VALUE!</v>
      </c>
      <c r="BC22" t="e">
        <f t="shared" si="48"/>
        <v>#VALUE!</v>
      </c>
      <c r="BD22" t="e">
        <f t="shared" si="49"/>
        <v>#VALUE!</v>
      </c>
      <c r="BE22" t="e">
        <f t="shared" si="50"/>
        <v>#VALUE!</v>
      </c>
      <c r="BF22" t="e">
        <f t="shared" si="51"/>
        <v>#VALUE!</v>
      </c>
      <c r="BG22" t="e">
        <f t="shared" si="52"/>
        <v>#VALUE!</v>
      </c>
      <c r="BH22" t="e">
        <f t="shared" si="53"/>
        <v>#VALUE!</v>
      </c>
      <c r="BI22" t="e">
        <f t="shared" si="54"/>
        <v>#VALUE!</v>
      </c>
      <c r="BJ22" t="e">
        <f t="shared" si="55"/>
        <v>#VALUE!</v>
      </c>
      <c r="BK22" t="e">
        <f t="shared" si="56"/>
        <v>#VALUE!</v>
      </c>
      <c r="BL22" t="e">
        <f t="shared" si="57"/>
        <v>#VALUE!</v>
      </c>
      <c r="BM22" t="e">
        <f t="shared" si="58"/>
        <v>#VALUE!</v>
      </c>
      <c r="BN22" t="e">
        <f t="shared" si="59"/>
        <v>#VALUE!</v>
      </c>
      <c r="BO22" t="e">
        <f t="shared" si="60"/>
        <v>#VALUE!</v>
      </c>
      <c r="BP22" t="e">
        <f t="shared" si="61"/>
        <v>#VALUE!</v>
      </c>
      <c r="BQ22" t="e">
        <f t="shared" si="62"/>
        <v>#VALUE!</v>
      </c>
      <c r="BR22" t="e">
        <f t="shared" si="63"/>
        <v>#VALUE!</v>
      </c>
      <c r="BS22" t="e">
        <f t="shared" si="64"/>
        <v>#VALUE!</v>
      </c>
      <c r="BT22" t="e">
        <f t="shared" si="65"/>
        <v>#VALUE!</v>
      </c>
      <c r="BU22" t="e">
        <f t="shared" si="66"/>
        <v>#VALUE!</v>
      </c>
      <c r="BV22" t="e">
        <f t="shared" si="67"/>
        <v>#VALUE!</v>
      </c>
      <c r="BW22" t="e">
        <f t="shared" si="68"/>
        <v>#VALUE!</v>
      </c>
      <c r="BX22" t="e">
        <f t="shared" si="69"/>
        <v>#VALUE!</v>
      </c>
      <c r="BY22" t="e">
        <f t="shared" si="70"/>
        <v>#VALUE!</v>
      </c>
      <c r="BZ22" t="e">
        <f t="shared" si="71"/>
        <v>#VALUE!</v>
      </c>
      <c r="CA22" t="e">
        <f t="shared" si="72"/>
        <v>#VALUE!</v>
      </c>
      <c r="CB22" t="e">
        <f t="shared" si="73"/>
        <v>#VALUE!</v>
      </c>
      <c r="CC22" t="e">
        <f t="shared" si="74"/>
        <v>#VALUE!</v>
      </c>
      <c r="CD22" t="e">
        <f t="shared" si="75"/>
        <v>#VALUE!</v>
      </c>
      <c r="CE22" t="e">
        <f t="shared" si="76"/>
        <v>#VALUE!</v>
      </c>
      <c r="CF22" t="e">
        <f t="shared" si="77"/>
        <v>#VALUE!</v>
      </c>
      <c r="CG22" t="e">
        <f t="shared" si="78"/>
        <v>#VALUE!</v>
      </c>
      <c r="CH22" t="e">
        <f t="shared" ca="1" si="0"/>
        <v>#N/A</v>
      </c>
    </row>
    <row r="23" spans="1:86" x14ac:dyDescent="0.25">
      <c r="A23" s="298" t="str">
        <f>'BOCES-Consortium'!C30</f>
        <v xml:space="preserve"> </v>
      </c>
      <c r="B23" s="298" t="str">
        <f>IF(COUNTIF(EMH!B:B,A23)=0,"",COUNTIF(EMH!B:B,A23))</f>
        <v/>
      </c>
      <c r="C23" s="298" t="e">
        <f>MATCH(A23,EMH!B:B,0)</f>
        <v>#N/A</v>
      </c>
      <c r="E23">
        <f t="shared" si="81"/>
        <v>1045846</v>
      </c>
      <c r="F23">
        <f t="shared" si="81"/>
        <v>1045846</v>
      </c>
      <c r="G23" t="e">
        <f t="shared" si="80"/>
        <v>#N/A</v>
      </c>
      <c r="H23" t="e">
        <f t="shared" si="1"/>
        <v>#VALUE!</v>
      </c>
      <c r="I23" t="e">
        <f t="shared" si="2"/>
        <v>#VALUE!</v>
      </c>
      <c r="J23" t="e">
        <f t="shared" si="3"/>
        <v>#VALUE!</v>
      </c>
      <c r="K23" t="e">
        <f t="shared" si="4"/>
        <v>#VALUE!</v>
      </c>
      <c r="L23" t="e">
        <f t="shared" si="5"/>
        <v>#VALUE!</v>
      </c>
      <c r="M23" t="e">
        <f t="shared" si="6"/>
        <v>#VALUE!</v>
      </c>
      <c r="N23" t="e">
        <f t="shared" si="7"/>
        <v>#VALUE!</v>
      </c>
      <c r="O23" t="e">
        <f t="shared" si="8"/>
        <v>#VALUE!</v>
      </c>
      <c r="P23" t="e">
        <f t="shared" si="9"/>
        <v>#VALUE!</v>
      </c>
      <c r="Q23" t="e">
        <f t="shared" si="10"/>
        <v>#VALUE!</v>
      </c>
      <c r="R23" t="e">
        <f t="shared" si="11"/>
        <v>#VALUE!</v>
      </c>
      <c r="S23" t="e">
        <f t="shared" si="12"/>
        <v>#VALUE!</v>
      </c>
      <c r="T23" t="e">
        <f t="shared" si="13"/>
        <v>#VALUE!</v>
      </c>
      <c r="U23" t="e">
        <f t="shared" si="14"/>
        <v>#VALUE!</v>
      </c>
      <c r="V23" t="e">
        <f t="shared" si="15"/>
        <v>#VALUE!</v>
      </c>
      <c r="W23" t="e">
        <f t="shared" si="16"/>
        <v>#VALUE!</v>
      </c>
      <c r="X23" t="e">
        <f t="shared" si="17"/>
        <v>#VALUE!</v>
      </c>
      <c r="Y23" t="e">
        <f t="shared" si="18"/>
        <v>#VALUE!</v>
      </c>
      <c r="Z23" t="e">
        <f t="shared" si="19"/>
        <v>#VALUE!</v>
      </c>
      <c r="AA23" t="e">
        <f t="shared" si="20"/>
        <v>#VALUE!</v>
      </c>
      <c r="AB23" t="e">
        <f t="shared" si="21"/>
        <v>#VALUE!</v>
      </c>
      <c r="AC23" t="e">
        <f t="shared" si="22"/>
        <v>#VALUE!</v>
      </c>
      <c r="AD23" t="e">
        <f t="shared" si="23"/>
        <v>#VALUE!</v>
      </c>
      <c r="AE23" t="e">
        <f t="shared" si="24"/>
        <v>#VALUE!</v>
      </c>
      <c r="AF23" t="e">
        <f t="shared" si="25"/>
        <v>#VALUE!</v>
      </c>
      <c r="AG23" t="e">
        <f t="shared" si="26"/>
        <v>#VALUE!</v>
      </c>
      <c r="AH23" t="e">
        <f t="shared" si="27"/>
        <v>#VALUE!</v>
      </c>
      <c r="AI23" t="e">
        <f t="shared" si="28"/>
        <v>#VALUE!</v>
      </c>
      <c r="AJ23" t="e">
        <f t="shared" si="29"/>
        <v>#VALUE!</v>
      </c>
      <c r="AK23" t="e">
        <f t="shared" si="30"/>
        <v>#VALUE!</v>
      </c>
      <c r="AL23" t="e">
        <f t="shared" si="31"/>
        <v>#VALUE!</v>
      </c>
      <c r="AM23" t="e">
        <f t="shared" si="32"/>
        <v>#VALUE!</v>
      </c>
      <c r="AN23" t="e">
        <f t="shared" si="33"/>
        <v>#VALUE!</v>
      </c>
      <c r="AO23" t="e">
        <f t="shared" si="34"/>
        <v>#VALUE!</v>
      </c>
      <c r="AP23" t="e">
        <f t="shared" si="35"/>
        <v>#VALUE!</v>
      </c>
      <c r="AQ23" t="e">
        <f t="shared" si="36"/>
        <v>#VALUE!</v>
      </c>
      <c r="AR23" t="e">
        <f t="shared" si="37"/>
        <v>#VALUE!</v>
      </c>
      <c r="AS23" t="e">
        <f t="shared" si="38"/>
        <v>#VALUE!</v>
      </c>
      <c r="AT23" t="e">
        <f t="shared" si="39"/>
        <v>#VALUE!</v>
      </c>
      <c r="AU23" t="e">
        <f t="shared" si="40"/>
        <v>#VALUE!</v>
      </c>
      <c r="AV23" t="e">
        <f t="shared" si="41"/>
        <v>#VALUE!</v>
      </c>
      <c r="AW23" t="e">
        <f t="shared" si="42"/>
        <v>#VALUE!</v>
      </c>
      <c r="AX23" t="e">
        <f t="shared" si="43"/>
        <v>#VALUE!</v>
      </c>
      <c r="AY23" t="e">
        <f t="shared" si="44"/>
        <v>#VALUE!</v>
      </c>
      <c r="AZ23" t="e">
        <f t="shared" si="45"/>
        <v>#VALUE!</v>
      </c>
      <c r="BA23" t="e">
        <f t="shared" si="46"/>
        <v>#VALUE!</v>
      </c>
      <c r="BB23" t="e">
        <f t="shared" si="47"/>
        <v>#VALUE!</v>
      </c>
      <c r="BC23" t="e">
        <f t="shared" si="48"/>
        <v>#VALUE!</v>
      </c>
      <c r="BD23" t="e">
        <f t="shared" si="49"/>
        <v>#VALUE!</v>
      </c>
      <c r="BE23" t="e">
        <f t="shared" si="50"/>
        <v>#VALUE!</v>
      </c>
      <c r="BF23" t="e">
        <f t="shared" si="51"/>
        <v>#VALUE!</v>
      </c>
      <c r="BG23" t="e">
        <f t="shared" si="52"/>
        <v>#VALUE!</v>
      </c>
      <c r="BH23" t="e">
        <f t="shared" si="53"/>
        <v>#VALUE!</v>
      </c>
      <c r="BI23" t="e">
        <f t="shared" si="54"/>
        <v>#VALUE!</v>
      </c>
      <c r="BJ23" t="e">
        <f t="shared" si="55"/>
        <v>#VALUE!</v>
      </c>
      <c r="BK23" t="e">
        <f t="shared" si="56"/>
        <v>#VALUE!</v>
      </c>
      <c r="BL23" t="e">
        <f t="shared" si="57"/>
        <v>#VALUE!</v>
      </c>
      <c r="BM23" t="e">
        <f t="shared" si="58"/>
        <v>#VALUE!</v>
      </c>
      <c r="BN23" t="e">
        <f t="shared" si="59"/>
        <v>#VALUE!</v>
      </c>
      <c r="BO23" t="e">
        <f t="shared" si="60"/>
        <v>#VALUE!</v>
      </c>
      <c r="BP23" t="e">
        <f t="shared" si="61"/>
        <v>#VALUE!</v>
      </c>
      <c r="BQ23" t="e">
        <f t="shared" si="62"/>
        <v>#VALUE!</v>
      </c>
      <c r="BR23" t="e">
        <f t="shared" si="63"/>
        <v>#VALUE!</v>
      </c>
      <c r="BS23" t="e">
        <f t="shared" si="64"/>
        <v>#VALUE!</v>
      </c>
      <c r="BT23" t="e">
        <f t="shared" si="65"/>
        <v>#VALUE!</v>
      </c>
      <c r="BU23" t="e">
        <f t="shared" si="66"/>
        <v>#VALUE!</v>
      </c>
      <c r="BV23" t="e">
        <f t="shared" si="67"/>
        <v>#VALUE!</v>
      </c>
      <c r="BW23" t="e">
        <f t="shared" si="68"/>
        <v>#VALUE!</v>
      </c>
      <c r="BX23" t="e">
        <f t="shared" si="69"/>
        <v>#VALUE!</v>
      </c>
      <c r="BY23" t="e">
        <f t="shared" si="70"/>
        <v>#VALUE!</v>
      </c>
      <c r="BZ23" t="e">
        <f t="shared" si="71"/>
        <v>#VALUE!</v>
      </c>
      <c r="CA23" t="e">
        <f t="shared" si="72"/>
        <v>#VALUE!</v>
      </c>
      <c r="CB23" t="e">
        <f t="shared" si="73"/>
        <v>#VALUE!</v>
      </c>
      <c r="CC23" t="e">
        <f t="shared" si="74"/>
        <v>#VALUE!</v>
      </c>
      <c r="CD23" t="e">
        <f t="shared" si="75"/>
        <v>#VALUE!</v>
      </c>
      <c r="CE23" t="e">
        <f t="shared" si="76"/>
        <v>#VALUE!</v>
      </c>
      <c r="CF23" t="e">
        <f t="shared" si="77"/>
        <v>#VALUE!</v>
      </c>
      <c r="CG23" t="e">
        <f t="shared" si="78"/>
        <v>#VALUE!</v>
      </c>
      <c r="CH23" t="e">
        <f t="shared" ca="1" si="0"/>
        <v>#N/A</v>
      </c>
    </row>
    <row r="24" spans="1:86" x14ac:dyDescent="0.25">
      <c r="A24" s="298" t="str">
        <f>'BOCES-Consortium'!C31</f>
        <v xml:space="preserve"> </v>
      </c>
      <c r="B24" s="298" t="str">
        <f>IF(COUNTIF(EMH!B:B,A24)=0,"",COUNTIF(EMH!B:B,A24))</f>
        <v/>
      </c>
      <c r="C24" s="298" t="e">
        <f>MATCH(A24,EMH!B:B,0)</f>
        <v>#N/A</v>
      </c>
      <c r="E24">
        <f t="shared" si="81"/>
        <v>1045845</v>
      </c>
      <c r="F24">
        <f t="shared" si="81"/>
        <v>1045845</v>
      </c>
      <c r="G24" t="e">
        <f t="shared" si="80"/>
        <v>#N/A</v>
      </c>
      <c r="H24" t="e">
        <f t="shared" si="1"/>
        <v>#VALUE!</v>
      </c>
      <c r="I24" t="e">
        <f t="shared" si="2"/>
        <v>#VALUE!</v>
      </c>
      <c r="J24" t="e">
        <f t="shared" si="3"/>
        <v>#VALUE!</v>
      </c>
      <c r="K24" t="e">
        <f t="shared" si="4"/>
        <v>#VALUE!</v>
      </c>
      <c r="L24" t="e">
        <f t="shared" si="5"/>
        <v>#VALUE!</v>
      </c>
      <c r="M24" t="e">
        <f t="shared" si="6"/>
        <v>#VALUE!</v>
      </c>
      <c r="N24" t="e">
        <f t="shared" si="7"/>
        <v>#VALUE!</v>
      </c>
      <c r="O24" t="e">
        <f t="shared" si="8"/>
        <v>#VALUE!</v>
      </c>
      <c r="P24" t="e">
        <f t="shared" si="9"/>
        <v>#VALUE!</v>
      </c>
      <c r="Q24" t="e">
        <f t="shared" si="10"/>
        <v>#VALUE!</v>
      </c>
      <c r="R24" t="e">
        <f t="shared" si="11"/>
        <v>#VALUE!</v>
      </c>
      <c r="S24" t="e">
        <f t="shared" si="12"/>
        <v>#VALUE!</v>
      </c>
      <c r="T24" t="e">
        <f t="shared" si="13"/>
        <v>#VALUE!</v>
      </c>
      <c r="U24" t="e">
        <f t="shared" si="14"/>
        <v>#VALUE!</v>
      </c>
      <c r="V24" t="e">
        <f t="shared" si="15"/>
        <v>#VALUE!</v>
      </c>
      <c r="W24" t="e">
        <f t="shared" si="16"/>
        <v>#VALUE!</v>
      </c>
      <c r="X24" t="e">
        <f t="shared" si="17"/>
        <v>#VALUE!</v>
      </c>
      <c r="Y24" t="e">
        <f t="shared" si="18"/>
        <v>#VALUE!</v>
      </c>
      <c r="Z24" t="e">
        <f t="shared" si="19"/>
        <v>#VALUE!</v>
      </c>
      <c r="AA24" t="e">
        <f t="shared" si="20"/>
        <v>#VALUE!</v>
      </c>
      <c r="AB24" t="e">
        <f t="shared" si="21"/>
        <v>#VALUE!</v>
      </c>
      <c r="AC24" t="e">
        <f t="shared" si="22"/>
        <v>#VALUE!</v>
      </c>
      <c r="AD24" t="e">
        <f t="shared" si="23"/>
        <v>#VALUE!</v>
      </c>
      <c r="AE24" t="e">
        <f t="shared" si="24"/>
        <v>#VALUE!</v>
      </c>
      <c r="AF24" t="e">
        <f t="shared" si="25"/>
        <v>#VALUE!</v>
      </c>
      <c r="AG24" t="e">
        <f t="shared" si="26"/>
        <v>#VALUE!</v>
      </c>
      <c r="AH24" t="e">
        <f t="shared" si="27"/>
        <v>#VALUE!</v>
      </c>
      <c r="AI24" t="e">
        <f t="shared" si="28"/>
        <v>#VALUE!</v>
      </c>
      <c r="AJ24" t="e">
        <f t="shared" si="29"/>
        <v>#VALUE!</v>
      </c>
      <c r="AK24" t="e">
        <f t="shared" si="30"/>
        <v>#VALUE!</v>
      </c>
      <c r="AL24" t="e">
        <f t="shared" si="31"/>
        <v>#VALUE!</v>
      </c>
      <c r="AM24" t="e">
        <f t="shared" si="32"/>
        <v>#VALUE!</v>
      </c>
      <c r="AN24" t="e">
        <f t="shared" si="33"/>
        <v>#VALUE!</v>
      </c>
      <c r="AO24" t="e">
        <f t="shared" si="34"/>
        <v>#VALUE!</v>
      </c>
      <c r="AP24" t="e">
        <f t="shared" si="35"/>
        <v>#VALUE!</v>
      </c>
      <c r="AQ24" t="e">
        <f t="shared" si="36"/>
        <v>#VALUE!</v>
      </c>
      <c r="AR24" t="e">
        <f t="shared" si="37"/>
        <v>#VALUE!</v>
      </c>
      <c r="AS24" t="e">
        <f t="shared" si="38"/>
        <v>#VALUE!</v>
      </c>
      <c r="AT24" t="e">
        <f t="shared" si="39"/>
        <v>#VALUE!</v>
      </c>
      <c r="AU24" t="e">
        <f t="shared" si="40"/>
        <v>#VALUE!</v>
      </c>
      <c r="AV24" t="e">
        <f t="shared" si="41"/>
        <v>#VALUE!</v>
      </c>
      <c r="AW24" t="e">
        <f t="shared" si="42"/>
        <v>#VALUE!</v>
      </c>
      <c r="AX24" t="e">
        <f t="shared" si="43"/>
        <v>#VALUE!</v>
      </c>
      <c r="AY24" t="e">
        <f t="shared" si="44"/>
        <v>#VALUE!</v>
      </c>
      <c r="AZ24" t="e">
        <f t="shared" si="45"/>
        <v>#VALUE!</v>
      </c>
      <c r="BA24" t="e">
        <f t="shared" si="46"/>
        <v>#VALUE!</v>
      </c>
      <c r="BB24" t="e">
        <f t="shared" si="47"/>
        <v>#VALUE!</v>
      </c>
      <c r="BC24" t="e">
        <f t="shared" si="48"/>
        <v>#VALUE!</v>
      </c>
      <c r="BD24" t="e">
        <f t="shared" si="49"/>
        <v>#VALUE!</v>
      </c>
      <c r="BE24" t="e">
        <f t="shared" si="50"/>
        <v>#VALUE!</v>
      </c>
      <c r="BF24" t="e">
        <f t="shared" si="51"/>
        <v>#VALUE!</v>
      </c>
      <c r="BG24" t="e">
        <f t="shared" si="52"/>
        <v>#VALUE!</v>
      </c>
      <c r="BH24" t="e">
        <f t="shared" si="53"/>
        <v>#VALUE!</v>
      </c>
      <c r="BI24" t="e">
        <f t="shared" si="54"/>
        <v>#VALUE!</v>
      </c>
      <c r="BJ24" t="e">
        <f t="shared" si="55"/>
        <v>#VALUE!</v>
      </c>
      <c r="BK24" t="e">
        <f t="shared" si="56"/>
        <v>#VALUE!</v>
      </c>
      <c r="BL24" t="e">
        <f t="shared" si="57"/>
        <v>#VALUE!</v>
      </c>
      <c r="BM24" t="e">
        <f t="shared" si="58"/>
        <v>#VALUE!</v>
      </c>
      <c r="BN24" t="e">
        <f t="shared" si="59"/>
        <v>#VALUE!</v>
      </c>
      <c r="BO24" t="e">
        <f t="shared" si="60"/>
        <v>#VALUE!</v>
      </c>
      <c r="BP24" t="e">
        <f t="shared" si="61"/>
        <v>#VALUE!</v>
      </c>
      <c r="BQ24" t="e">
        <f t="shared" si="62"/>
        <v>#VALUE!</v>
      </c>
      <c r="BR24" t="e">
        <f t="shared" si="63"/>
        <v>#VALUE!</v>
      </c>
      <c r="BS24" t="e">
        <f t="shared" si="64"/>
        <v>#VALUE!</v>
      </c>
      <c r="BT24" t="e">
        <f t="shared" si="65"/>
        <v>#VALUE!</v>
      </c>
      <c r="BU24" t="e">
        <f t="shared" si="66"/>
        <v>#VALUE!</v>
      </c>
      <c r="BV24" t="e">
        <f t="shared" si="67"/>
        <v>#VALUE!</v>
      </c>
      <c r="BW24" t="e">
        <f t="shared" si="68"/>
        <v>#VALUE!</v>
      </c>
      <c r="BX24" t="e">
        <f t="shared" si="69"/>
        <v>#VALUE!</v>
      </c>
      <c r="BY24" t="e">
        <f t="shared" si="70"/>
        <v>#VALUE!</v>
      </c>
      <c r="BZ24" t="e">
        <f t="shared" si="71"/>
        <v>#VALUE!</v>
      </c>
      <c r="CA24" t="e">
        <f t="shared" si="72"/>
        <v>#VALUE!</v>
      </c>
      <c r="CB24" t="e">
        <f t="shared" si="73"/>
        <v>#VALUE!</v>
      </c>
      <c r="CC24" t="e">
        <f t="shared" si="74"/>
        <v>#VALUE!</v>
      </c>
      <c r="CD24" t="e">
        <f t="shared" si="75"/>
        <v>#VALUE!</v>
      </c>
      <c r="CE24" t="e">
        <f t="shared" si="76"/>
        <v>#VALUE!</v>
      </c>
      <c r="CF24" t="e">
        <f t="shared" si="77"/>
        <v>#VALUE!</v>
      </c>
      <c r="CG24" t="e">
        <f t="shared" si="78"/>
        <v>#VALUE!</v>
      </c>
      <c r="CH24" t="e">
        <f t="shared" ca="1" si="0"/>
        <v>#N/A</v>
      </c>
    </row>
    <row r="25" spans="1:86" x14ac:dyDescent="0.25">
      <c r="A25" s="298" t="str">
        <f>'BOCES-Consortium'!C32</f>
        <v xml:space="preserve"> </v>
      </c>
      <c r="B25" s="298" t="str">
        <f>IF(COUNTIF(EMH!B:B,A25)=0,"",COUNTIF(EMH!B:B,A25))</f>
        <v/>
      </c>
      <c r="C25" s="298" t="e">
        <f>MATCH(A25,EMH!B:B,0)</f>
        <v>#N/A</v>
      </c>
      <c r="E25">
        <f t="shared" si="81"/>
        <v>1045844</v>
      </c>
      <c r="F25">
        <f t="shared" si="81"/>
        <v>1045844</v>
      </c>
      <c r="G25" t="e">
        <f t="shared" si="80"/>
        <v>#N/A</v>
      </c>
      <c r="H25" t="e">
        <f t="shared" si="1"/>
        <v>#VALUE!</v>
      </c>
      <c r="I25" t="e">
        <f t="shared" si="2"/>
        <v>#VALUE!</v>
      </c>
      <c r="J25" t="e">
        <f t="shared" si="3"/>
        <v>#VALUE!</v>
      </c>
      <c r="K25" t="e">
        <f t="shared" si="4"/>
        <v>#VALUE!</v>
      </c>
      <c r="L25" t="e">
        <f t="shared" si="5"/>
        <v>#VALUE!</v>
      </c>
      <c r="M25" t="e">
        <f t="shared" si="6"/>
        <v>#VALUE!</v>
      </c>
      <c r="N25" t="e">
        <f t="shared" si="7"/>
        <v>#VALUE!</v>
      </c>
      <c r="O25" t="e">
        <f t="shared" si="8"/>
        <v>#VALUE!</v>
      </c>
      <c r="P25" t="e">
        <f t="shared" si="9"/>
        <v>#VALUE!</v>
      </c>
      <c r="Q25" t="e">
        <f t="shared" si="10"/>
        <v>#VALUE!</v>
      </c>
      <c r="R25" t="e">
        <f t="shared" si="11"/>
        <v>#VALUE!</v>
      </c>
      <c r="S25" t="e">
        <f t="shared" si="12"/>
        <v>#VALUE!</v>
      </c>
      <c r="T25" t="e">
        <f t="shared" si="13"/>
        <v>#VALUE!</v>
      </c>
      <c r="U25" t="e">
        <f t="shared" si="14"/>
        <v>#VALUE!</v>
      </c>
      <c r="V25" t="e">
        <f t="shared" si="15"/>
        <v>#VALUE!</v>
      </c>
      <c r="W25" t="e">
        <f t="shared" si="16"/>
        <v>#VALUE!</v>
      </c>
      <c r="X25" t="e">
        <f t="shared" si="17"/>
        <v>#VALUE!</v>
      </c>
      <c r="Y25" t="e">
        <f t="shared" si="18"/>
        <v>#VALUE!</v>
      </c>
      <c r="Z25" t="e">
        <f t="shared" si="19"/>
        <v>#VALUE!</v>
      </c>
      <c r="AA25" t="e">
        <f t="shared" si="20"/>
        <v>#VALUE!</v>
      </c>
      <c r="AB25" t="e">
        <f t="shared" si="21"/>
        <v>#VALUE!</v>
      </c>
      <c r="AC25" t="e">
        <f t="shared" si="22"/>
        <v>#VALUE!</v>
      </c>
      <c r="AD25" t="e">
        <f t="shared" si="23"/>
        <v>#VALUE!</v>
      </c>
      <c r="AE25" t="e">
        <f t="shared" si="24"/>
        <v>#VALUE!</v>
      </c>
      <c r="AF25" t="e">
        <f t="shared" si="25"/>
        <v>#VALUE!</v>
      </c>
      <c r="AG25" t="e">
        <f t="shared" si="26"/>
        <v>#VALUE!</v>
      </c>
      <c r="AH25" t="e">
        <f t="shared" si="27"/>
        <v>#VALUE!</v>
      </c>
      <c r="AI25" t="e">
        <f t="shared" si="28"/>
        <v>#VALUE!</v>
      </c>
      <c r="AJ25" t="e">
        <f t="shared" si="29"/>
        <v>#VALUE!</v>
      </c>
      <c r="AK25" t="e">
        <f t="shared" si="30"/>
        <v>#VALUE!</v>
      </c>
      <c r="AL25" t="e">
        <f t="shared" si="31"/>
        <v>#VALUE!</v>
      </c>
      <c r="AM25" t="e">
        <f t="shared" si="32"/>
        <v>#VALUE!</v>
      </c>
      <c r="AN25" t="e">
        <f t="shared" si="33"/>
        <v>#VALUE!</v>
      </c>
      <c r="AO25" t="e">
        <f t="shared" si="34"/>
        <v>#VALUE!</v>
      </c>
      <c r="AP25" t="e">
        <f t="shared" si="35"/>
        <v>#VALUE!</v>
      </c>
      <c r="AQ25" t="e">
        <f t="shared" si="36"/>
        <v>#VALUE!</v>
      </c>
      <c r="AR25" t="e">
        <f t="shared" si="37"/>
        <v>#VALUE!</v>
      </c>
      <c r="AS25" t="e">
        <f t="shared" si="38"/>
        <v>#VALUE!</v>
      </c>
      <c r="AT25" t="e">
        <f t="shared" si="39"/>
        <v>#VALUE!</v>
      </c>
      <c r="AU25" t="e">
        <f t="shared" si="40"/>
        <v>#VALUE!</v>
      </c>
      <c r="AV25" t="e">
        <f t="shared" si="41"/>
        <v>#VALUE!</v>
      </c>
      <c r="AW25" t="e">
        <f t="shared" si="42"/>
        <v>#VALUE!</v>
      </c>
      <c r="AX25" t="e">
        <f t="shared" si="43"/>
        <v>#VALUE!</v>
      </c>
      <c r="AY25" t="e">
        <f t="shared" si="44"/>
        <v>#VALUE!</v>
      </c>
      <c r="AZ25" t="e">
        <f t="shared" si="45"/>
        <v>#VALUE!</v>
      </c>
      <c r="BA25" t="e">
        <f t="shared" si="46"/>
        <v>#VALUE!</v>
      </c>
      <c r="BB25" t="e">
        <f t="shared" si="47"/>
        <v>#VALUE!</v>
      </c>
      <c r="BC25" t="e">
        <f t="shared" si="48"/>
        <v>#VALUE!</v>
      </c>
      <c r="BD25" t="e">
        <f t="shared" si="49"/>
        <v>#VALUE!</v>
      </c>
      <c r="BE25" t="e">
        <f t="shared" si="50"/>
        <v>#VALUE!</v>
      </c>
      <c r="BF25" t="e">
        <f t="shared" si="51"/>
        <v>#VALUE!</v>
      </c>
      <c r="BG25" t="e">
        <f t="shared" si="52"/>
        <v>#VALUE!</v>
      </c>
      <c r="BH25" t="e">
        <f t="shared" si="53"/>
        <v>#VALUE!</v>
      </c>
      <c r="BI25" t="e">
        <f t="shared" si="54"/>
        <v>#VALUE!</v>
      </c>
      <c r="BJ25" t="e">
        <f t="shared" si="55"/>
        <v>#VALUE!</v>
      </c>
      <c r="BK25" t="e">
        <f t="shared" si="56"/>
        <v>#VALUE!</v>
      </c>
      <c r="BL25" t="e">
        <f t="shared" si="57"/>
        <v>#VALUE!</v>
      </c>
      <c r="BM25" t="e">
        <f t="shared" si="58"/>
        <v>#VALUE!</v>
      </c>
      <c r="BN25" t="e">
        <f t="shared" si="59"/>
        <v>#VALUE!</v>
      </c>
      <c r="BO25" t="e">
        <f t="shared" si="60"/>
        <v>#VALUE!</v>
      </c>
      <c r="BP25" t="e">
        <f t="shared" si="61"/>
        <v>#VALUE!</v>
      </c>
      <c r="BQ25" t="e">
        <f t="shared" si="62"/>
        <v>#VALUE!</v>
      </c>
      <c r="BR25" t="e">
        <f t="shared" si="63"/>
        <v>#VALUE!</v>
      </c>
      <c r="BS25" t="e">
        <f t="shared" si="64"/>
        <v>#VALUE!</v>
      </c>
      <c r="BT25" t="e">
        <f t="shared" si="65"/>
        <v>#VALUE!</v>
      </c>
      <c r="BU25" t="e">
        <f t="shared" si="66"/>
        <v>#VALUE!</v>
      </c>
      <c r="BV25" t="e">
        <f t="shared" si="67"/>
        <v>#VALUE!</v>
      </c>
      <c r="BW25" t="e">
        <f t="shared" si="68"/>
        <v>#VALUE!</v>
      </c>
      <c r="BX25" t="e">
        <f t="shared" si="69"/>
        <v>#VALUE!</v>
      </c>
      <c r="BY25" t="e">
        <f t="shared" si="70"/>
        <v>#VALUE!</v>
      </c>
      <c r="BZ25" t="e">
        <f t="shared" si="71"/>
        <v>#VALUE!</v>
      </c>
      <c r="CA25" t="e">
        <f t="shared" si="72"/>
        <v>#VALUE!</v>
      </c>
      <c r="CB25" t="e">
        <f t="shared" si="73"/>
        <v>#VALUE!</v>
      </c>
      <c r="CC25" t="e">
        <f t="shared" si="74"/>
        <v>#VALUE!</v>
      </c>
      <c r="CD25" t="e">
        <f t="shared" si="75"/>
        <v>#VALUE!</v>
      </c>
      <c r="CE25" t="e">
        <f t="shared" si="76"/>
        <v>#VALUE!</v>
      </c>
      <c r="CF25" t="e">
        <f t="shared" si="77"/>
        <v>#VALUE!</v>
      </c>
      <c r="CG25" t="e">
        <f t="shared" si="78"/>
        <v>#VALUE!</v>
      </c>
      <c r="CH25" t="e">
        <f t="shared" ca="1" si="0"/>
        <v>#N/A</v>
      </c>
    </row>
    <row r="26" spans="1:86" x14ac:dyDescent="0.25">
      <c r="A26" s="298" t="str">
        <f>'BOCES-Consortium'!C33</f>
        <v xml:space="preserve"> </v>
      </c>
      <c r="B26" s="298" t="str">
        <f>IF(COUNTIF(EMH!B:B,A26)=0,"",COUNTIF(EMH!B:B,A26))</f>
        <v/>
      </c>
      <c r="C26" s="298" t="e">
        <f>MATCH(A26,EMH!B:B,0)</f>
        <v>#N/A</v>
      </c>
      <c r="E26">
        <f t="shared" si="81"/>
        <v>1045843</v>
      </c>
      <c r="F26">
        <f t="shared" si="81"/>
        <v>1045843</v>
      </c>
      <c r="G26" t="e">
        <f t="shared" si="80"/>
        <v>#N/A</v>
      </c>
      <c r="H26" t="e">
        <f t="shared" si="1"/>
        <v>#VALUE!</v>
      </c>
      <c r="I26" t="e">
        <f t="shared" si="2"/>
        <v>#VALUE!</v>
      </c>
      <c r="J26" t="e">
        <f t="shared" si="3"/>
        <v>#VALUE!</v>
      </c>
      <c r="K26" t="e">
        <f t="shared" si="4"/>
        <v>#VALUE!</v>
      </c>
      <c r="L26" t="e">
        <f t="shared" si="5"/>
        <v>#VALUE!</v>
      </c>
      <c r="M26" t="e">
        <f t="shared" si="6"/>
        <v>#VALUE!</v>
      </c>
      <c r="N26" t="e">
        <f t="shared" si="7"/>
        <v>#VALUE!</v>
      </c>
      <c r="O26" t="e">
        <f t="shared" si="8"/>
        <v>#VALUE!</v>
      </c>
      <c r="P26" t="e">
        <f t="shared" si="9"/>
        <v>#VALUE!</v>
      </c>
      <c r="Q26" t="e">
        <f t="shared" si="10"/>
        <v>#VALUE!</v>
      </c>
      <c r="R26" t="e">
        <f t="shared" si="11"/>
        <v>#VALUE!</v>
      </c>
      <c r="S26" t="e">
        <f t="shared" si="12"/>
        <v>#VALUE!</v>
      </c>
      <c r="T26" t="e">
        <f t="shared" si="13"/>
        <v>#VALUE!</v>
      </c>
      <c r="U26" t="e">
        <f t="shared" si="14"/>
        <v>#VALUE!</v>
      </c>
      <c r="V26" t="e">
        <f t="shared" si="15"/>
        <v>#VALUE!</v>
      </c>
      <c r="W26" t="e">
        <f t="shared" si="16"/>
        <v>#VALUE!</v>
      </c>
      <c r="X26" t="e">
        <f t="shared" si="17"/>
        <v>#VALUE!</v>
      </c>
      <c r="Y26" t="e">
        <f t="shared" si="18"/>
        <v>#VALUE!</v>
      </c>
      <c r="Z26" t="e">
        <f t="shared" si="19"/>
        <v>#VALUE!</v>
      </c>
      <c r="AA26" t="e">
        <f t="shared" si="20"/>
        <v>#VALUE!</v>
      </c>
      <c r="AB26" t="e">
        <f t="shared" si="21"/>
        <v>#VALUE!</v>
      </c>
      <c r="AC26" t="e">
        <f t="shared" si="22"/>
        <v>#VALUE!</v>
      </c>
      <c r="AD26" t="e">
        <f t="shared" si="23"/>
        <v>#VALUE!</v>
      </c>
      <c r="AE26" t="e">
        <f t="shared" si="24"/>
        <v>#VALUE!</v>
      </c>
      <c r="AF26" t="e">
        <f t="shared" si="25"/>
        <v>#VALUE!</v>
      </c>
      <c r="AG26" t="e">
        <f t="shared" si="26"/>
        <v>#VALUE!</v>
      </c>
      <c r="AH26" t="e">
        <f t="shared" si="27"/>
        <v>#VALUE!</v>
      </c>
      <c r="AI26" t="e">
        <f t="shared" si="28"/>
        <v>#VALUE!</v>
      </c>
      <c r="AJ26" t="e">
        <f t="shared" si="29"/>
        <v>#VALUE!</v>
      </c>
      <c r="AK26" t="e">
        <f t="shared" si="30"/>
        <v>#VALUE!</v>
      </c>
      <c r="AL26" t="e">
        <f t="shared" si="31"/>
        <v>#VALUE!</v>
      </c>
      <c r="AM26" t="e">
        <f t="shared" si="32"/>
        <v>#VALUE!</v>
      </c>
      <c r="AN26" t="e">
        <f t="shared" si="33"/>
        <v>#VALUE!</v>
      </c>
      <c r="AO26" t="e">
        <f t="shared" si="34"/>
        <v>#VALUE!</v>
      </c>
      <c r="AP26" t="e">
        <f t="shared" si="35"/>
        <v>#VALUE!</v>
      </c>
      <c r="AQ26" t="e">
        <f t="shared" si="36"/>
        <v>#VALUE!</v>
      </c>
      <c r="AR26" t="e">
        <f t="shared" si="37"/>
        <v>#VALUE!</v>
      </c>
      <c r="AS26" t="e">
        <f t="shared" si="38"/>
        <v>#VALUE!</v>
      </c>
      <c r="AT26" t="e">
        <f t="shared" si="39"/>
        <v>#VALUE!</v>
      </c>
      <c r="AU26" t="e">
        <f t="shared" si="40"/>
        <v>#VALUE!</v>
      </c>
      <c r="AV26" t="e">
        <f t="shared" si="41"/>
        <v>#VALUE!</v>
      </c>
      <c r="AW26" t="e">
        <f t="shared" si="42"/>
        <v>#VALUE!</v>
      </c>
      <c r="AX26" t="e">
        <f t="shared" si="43"/>
        <v>#VALUE!</v>
      </c>
      <c r="AY26" t="e">
        <f t="shared" si="44"/>
        <v>#VALUE!</v>
      </c>
      <c r="AZ26" t="e">
        <f t="shared" si="45"/>
        <v>#VALUE!</v>
      </c>
      <c r="BA26" t="e">
        <f t="shared" si="46"/>
        <v>#VALUE!</v>
      </c>
      <c r="BB26" t="e">
        <f t="shared" si="47"/>
        <v>#VALUE!</v>
      </c>
      <c r="BC26" t="e">
        <f t="shared" si="48"/>
        <v>#VALUE!</v>
      </c>
      <c r="BD26" t="e">
        <f t="shared" si="49"/>
        <v>#VALUE!</v>
      </c>
      <c r="BE26" t="e">
        <f t="shared" si="50"/>
        <v>#VALUE!</v>
      </c>
      <c r="BF26" t="e">
        <f t="shared" si="51"/>
        <v>#VALUE!</v>
      </c>
      <c r="BG26" t="e">
        <f t="shared" si="52"/>
        <v>#VALUE!</v>
      </c>
      <c r="BH26" t="e">
        <f t="shared" si="53"/>
        <v>#VALUE!</v>
      </c>
      <c r="BI26" t="e">
        <f t="shared" si="54"/>
        <v>#VALUE!</v>
      </c>
      <c r="BJ26" t="e">
        <f t="shared" si="55"/>
        <v>#VALUE!</v>
      </c>
      <c r="BK26" t="e">
        <f t="shared" si="56"/>
        <v>#VALUE!</v>
      </c>
      <c r="BL26" t="e">
        <f t="shared" si="57"/>
        <v>#VALUE!</v>
      </c>
      <c r="BM26" t="e">
        <f t="shared" si="58"/>
        <v>#VALUE!</v>
      </c>
      <c r="BN26" t="e">
        <f t="shared" si="59"/>
        <v>#VALUE!</v>
      </c>
      <c r="BO26" t="e">
        <f t="shared" si="60"/>
        <v>#VALUE!</v>
      </c>
      <c r="BP26" t="e">
        <f t="shared" si="61"/>
        <v>#VALUE!</v>
      </c>
      <c r="BQ26" t="e">
        <f t="shared" si="62"/>
        <v>#VALUE!</v>
      </c>
      <c r="BR26" t="e">
        <f t="shared" si="63"/>
        <v>#VALUE!</v>
      </c>
      <c r="BS26" t="e">
        <f t="shared" si="64"/>
        <v>#VALUE!</v>
      </c>
      <c r="BT26" t="e">
        <f t="shared" si="65"/>
        <v>#VALUE!</v>
      </c>
      <c r="BU26" t="e">
        <f t="shared" si="66"/>
        <v>#VALUE!</v>
      </c>
      <c r="BV26" t="e">
        <f t="shared" si="67"/>
        <v>#VALUE!</v>
      </c>
      <c r="BW26" t="e">
        <f t="shared" si="68"/>
        <v>#VALUE!</v>
      </c>
      <c r="BX26" t="e">
        <f t="shared" si="69"/>
        <v>#VALUE!</v>
      </c>
      <c r="BY26" t="e">
        <f t="shared" si="70"/>
        <v>#VALUE!</v>
      </c>
      <c r="BZ26" t="e">
        <f t="shared" si="71"/>
        <v>#VALUE!</v>
      </c>
      <c r="CA26" t="e">
        <f t="shared" si="72"/>
        <v>#VALUE!</v>
      </c>
      <c r="CB26" t="e">
        <f t="shared" si="73"/>
        <v>#VALUE!</v>
      </c>
      <c r="CC26" t="e">
        <f t="shared" si="74"/>
        <v>#VALUE!</v>
      </c>
      <c r="CD26" t="e">
        <f t="shared" si="75"/>
        <v>#VALUE!</v>
      </c>
      <c r="CE26" t="e">
        <f t="shared" si="76"/>
        <v>#VALUE!</v>
      </c>
      <c r="CF26" t="e">
        <f t="shared" si="77"/>
        <v>#VALUE!</v>
      </c>
      <c r="CG26" t="e">
        <f t="shared" si="78"/>
        <v>#VALUE!</v>
      </c>
      <c r="CH26" t="e">
        <f t="shared" ca="1" si="0"/>
        <v>#N/A</v>
      </c>
    </row>
    <row r="27" spans="1:86" x14ac:dyDescent="0.25">
      <c r="A27" s="298" t="str">
        <f>'BOCES-Consortium'!C34</f>
        <v xml:space="preserve"> </v>
      </c>
      <c r="B27" s="298" t="str">
        <f>IF(COUNTIF(EMH!B:B,A27)=0,"",COUNTIF(EMH!B:B,A27))</f>
        <v/>
      </c>
      <c r="C27" s="298" t="e">
        <f>MATCH(A27,EMH!B:B,0)</f>
        <v>#N/A</v>
      </c>
      <c r="E27">
        <f t="shared" si="81"/>
        <v>1045842</v>
      </c>
      <c r="F27">
        <f t="shared" si="81"/>
        <v>1045842</v>
      </c>
      <c r="G27" t="e">
        <f t="shared" si="80"/>
        <v>#N/A</v>
      </c>
      <c r="H27" t="e">
        <f t="shared" si="1"/>
        <v>#VALUE!</v>
      </c>
      <c r="I27" t="e">
        <f t="shared" si="2"/>
        <v>#VALUE!</v>
      </c>
      <c r="J27" t="e">
        <f t="shared" si="3"/>
        <v>#VALUE!</v>
      </c>
      <c r="K27" t="e">
        <f t="shared" si="4"/>
        <v>#VALUE!</v>
      </c>
      <c r="L27" t="e">
        <f t="shared" si="5"/>
        <v>#VALUE!</v>
      </c>
      <c r="M27" t="e">
        <f t="shared" si="6"/>
        <v>#VALUE!</v>
      </c>
      <c r="N27" t="e">
        <f t="shared" si="7"/>
        <v>#VALUE!</v>
      </c>
      <c r="O27" t="e">
        <f t="shared" si="8"/>
        <v>#VALUE!</v>
      </c>
      <c r="P27" t="e">
        <f t="shared" si="9"/>
        <v>#VALUE!</v>
      </c>
      <c r="Q27" t="e">
        <f t="shared" si="10"/>
        <v>#VALUE!</v>
      </c>
      <c r="R27" t="e">
        <f t="shared" si="11"/>
        <v>#VALUE!</v>
      </c>
      <c r="S27" t="e">
        <f t="shared" si="12"/>
        <v>#VALUE!</v>
      </c>
      <c r="T27" t="e">
        <f t="shared" si="13"/>
        <v>#VALUE!</v>
      </c>
      <c r="U27" t="e">
        <f t="shared" si="14"/>
        <v>#VALUE!</v>
      </c>
      <c r="V27" t="e">
        <f t="shared" si="15"/>
        <v>#VALUE!</v>
      </c>
      <c r="W27" t="e">
        <f t="shared" si="16"/>
        <v>#VALUE!</v>
      </c>
      <c r="X27" t="e">
        <f t="shared" si="17"/>
        <v>#VALUE!</v>
      </c>
      <c r="Y27" t="e">
        <f t="shared" si="18"/>
        <v>#VALUE!</v>
      </c>
      <c r="Z27" t="e">
        <f t="shared" si="19"/>
        <v>#VALUE!</v>
      </c>
      <c r="AA27" t="e">
        <f t="shared" si="20"/>
        <v>#VALUE!</v>
      </c>
      <c r="AB27" t="e">
        <f t="shared" si="21"/>
        <v>#VALUE!</v>
      </c>
      <c r="AC27" t="e">
        <f t="shared" si="22"/>
        <v>#VALUE!</v>
      </c>
      <c r="AD27" t="e">
        <f t="shared" si="23"/>
        <v>#VALUE!</v>
      </c>
      <c r="AE27" t="e">
        <f t="shared" si="24"/>
        <v>#VALUE!</v>
      </c>
      <c r="AF27" t="e">
        <f t="shared" si="25"/>
        <v>#VALUE!</v>
      </c>
      <c r="AG27" t="e">
        <f t="shared" si="26"/>
        <v>#VALUE!</v>
      </c>
      <c r="AH27" t="e">
        <f t="shared" si="27"/>
        <v>#VALUE!</v>
      </c>
      <c r="AI27" t="e">
        <f t="shared" si="28"/>
        <v>#VALUE!</v>
      </c>
      <c r="AJ27" t="e">
        <f t="shared" si="29"/>
        <v>#VALUE!</v>
      </c>
      <c r="AK27" t="e">
        <f t="shared" si="30"/>
        <v>#VALUE!</v>
      </c>
      <c r="AL27" t="e">
        <f t="shared" si="31"/>
        <v>#VALUE!</v>
      </c>
      <c r="AM27" t="e">
        <f t="shared" si="32"/>
        <v>#VALUE!</v>
      </c>
      <c r="AN27" t="e">
        <f t="shared" si="33"/>
        <v>#VALUE!</v>
      </c>
      <c r="AO27" t="e">
        <f t="shared" si="34"/>
        <v>#VALUE!</v>
      </c>
      <c r="AP27" t="e">
        <f t="shared" si="35"/>
        <v>#VALUE!</v>
      </c>
      <c r="AQ27" t="e">
        <f t="shared" si="36"/>
        <v>#VALUE!</v>
      </c>
      <c r="AR27" t="e">
        <f t="shared" si="37"/>
        <v>#VALUE!</v>
      </c>
      <c r="AS27" t="e">
        <f t="shared" si="38"/>
        <v>#VALUE!</v>
      </c>
      <c r="AT27" t="e">
        <f t="shared" si="39"/>
        <v>#VALUE!</v>
      </c>
      <c r="AU27" t="e">
        <f t="shared" si="40"/>
        <v>#VALUE!</v>
      </c>
      <c r="AV27" t="e">
        <f t="shared" si="41"/>
        <v>#VALUE!</v>
      </c>
      <c r="AW27" t="e">
        <f t="shared" si="42"/>
        <v>#VALUE!</v>
      </c>
      <c r="AX27" t="e">
        <f t="shared" si="43"/>
        <v>#VALUE!</v>
      </c>
      <c r="AY27" t="e">
        <f t="shared" si="44"/>
        <v>#VALUE!</v>
      </c>
      <c r="AZ27" t="e">
        <f t="shared" si="45"/>
        <v>#VALUE!</v>
      </c>
      <c r="BA27" t="e">
        <f t="shared" si="46"/>
        <v>#VALUE!</v>
      </c>
      <c r="BB27" t="e">
        <f t="shared" si="47"/>
        <v>#VALUE!</v>
      </c>
      <c r="BC27" t="e">
        <f t="shared" si="48"/>
        <v>#VALUE!</v>
      </c>
      <c r="BD27" t="e">
        <f t="shared" si="49"/>
        <v>#VALUE!</v>
      </c>
      <c r="BE27" t="e">
        <f t="shared" si="50"/>
        <v>#VALUE!</v>
      </c>
      <c r="BF27" t="e">
        <f t="shared" si="51"/>
        <v>#VALUE!</v>
      </c>
      <c r="BG27" t="e">
        <f t="shared" si="52"/>
        <v>#VALUE!</v>
      </c>
      <c r="BH27" t="e">
        <f t="shared" si="53"/>
        <v>#VALUE!</v>
      </c>
      <c r="BI27" t="e">
        <f t="shared" si="54"/>
        <v>#VALUE!</v>
      </c>
      <c r="BJ27" t="e">
        <f t="shared" si="55"/>
        <v>#VALUE!</v>
      </c>
      <c r="BK27" t="e">
        <f t="shared" si="56"/>
        <v>#VALUE!</v>
      </c>
      <c r="BL27" t="e">
        <f t="shared" si="57"/>
        <v>#VALUE!</v>
      </c>
      <c r="BM27" t="e">
        <f t="shared" si="58"/>
        <v>#VALUE!</v>
      </c>
      <c r="BN27" t="e">
        <f t="shared" si="59"/>
        <v>#VALUE!</v>
      </c>
      <c r="BO27" t="e">
        <f t="shared" si="60"/>
        <v>#VALUE!</v>
      </c>
      <c r="BP27" t="e">
        <f t="shared" si="61"/>
        <v>#VALUE!</v>
      </c>
      <c r="BQ27" t="e">
        <f t="shared" si="62"/>
        <v>#VALUE!</v>
      </c>
      <c r="BR27" t="e">
        <f t="shared" si="63"/>
        <v>#VALUE!</v>
      </c>
      <c r="BS27" t="e">
        <f t="shared" si="64"/>
        <v>#VALUE!</v>
      </c>
      <c r="BT27" t="e">
        <f t="shared" si="65"/>
        <v>#VALUE!</v>
      </c>
      <c r="BU27" t="e">
        <f t="shared" si="66"/>
        <v>#VALUE!</v>
      </c>
      <c r="BV27" t="e">
        <f t="shared" si="67"/>
        <v>#VALUE!</v>
      </c>
      <c r="BW27" t="e">
        <f t="shared" si="68"/>
        <v>#VALUE!</v>
      </c>
      <c r="BX27" t="e">
        <f t="shared" si="69"/>
        <v>#VALUE!</v>
      </c>
      <c r="BY27" t="e">
        <f t="shared" si="70"/>
        <v>#VALUE!</v>
      </c>
      <c r="BZ27" t="e">
        <f t="shared" si="71"/>
        <v>#VALUE!</v>
      </c>
      <c r="CA27" t="e">
        <f t="shared" si="72"/>
        <v>#VALUE!</v>
      </c>
      <c r="CB27" t="e">
        <f t="shared" si="73"/>
        <v>#VALUE!</v>
      </c>
      <c r="CC27" t="e">
        <f t="shared" si="74"/>
        <v>#VALUE!</v>
      </c>
      <c r="CD27" t="e">
        <f t="shared" si="75"/>
        <v>#VALUE!</v>
      </c>
      <c r="CE27" t="e">
        <f t="shared" si="76"/>
        <v>#VALUE!</v>
      </c>
      <c r="CF27" t="e">
        <f t="shared" si="77"/>
        <v>#VALUE!</v>
      </c>
      <c r="CG27" t="e">
        <f t="shared" si="78"/>
        <v>#VALUE!</v>
      </c>
      <c r="CH27" t="e">
        <f t="shared" ca="1" si="0"/>
        <v>#N/A</v>
      </c>
    </row>
    <row r="28" spans="1:86" x14ac:dyDescent="0.25">
      <c r="A28" s="298" t="str">
        <f>'BOCES-Consortium'!C35</f>
        <v xml:space="preserve"> </v>
      </c>
      <c r="B28" s="298" t="str">
        <f>IF(COUNTIF(EMH!B:B,A28)=0,"",COUNTIF(EMH!B:B,A28))</f>
        <v/>
      </c>
      <c r="C28" s="298" t="e">
        <f>MATCH(A28,EMH!B:B,0)</f>
        <v>#N/A</v>
      </c>
      <c r="E28">
        <f t="shared" si="81"/>
        <v>1045841</v>
      </c>
      <c r="F28">
        <f t="shared" si="81"/>
        <v>1045841</v>
      </c>
      <c r="G28" t="e">
        <f t="shared" si="80"/>
        <v>#N/A</v>
      </c>
      <c r="H28" t="e">
        <f t="shared" si="1"/>
        <v>#VALUE!</v>
      </c>
      <c r="I28" t="e">
        <f t="shared" si="2"/>
        <v>#VALUE!</v>
      </c>
      <c r="J28" t="e">
        <f t="shared" si="3"/>
        <v>#VALUE!</v>
      </c>
      <c r="K28" t="e">
        <f t="shared" si="4"/>
        <v>#VALUE!</v>
      </c>
      <c r="L28" t="e">
        <f t="shared" si="5"/>
        <v>#VALUE!</v>
      </c>
      <c r="M28" t="e">
        <f t="shared" si="6"/>
        <v>#VALUE!</v>
      </c>
      <c r="N28" t="e">
        <f t="shared" si="7"/>
        <v>#VALUE!</v>
      </c>
      <c r="O28" t="e">
        <f t="shared" si="8"/>
        <v>#VALUE!</v>
      </c>
      <c r="P28" t="e">
        <f t="shared" si="9"/>
        <v>#VALUE!</v>
      </c>
      <c r="Q28" t="e">
        <f t="shared" si="10"/>
        <v>#VALUE!</v>
      </c>
      <c r="R28" t="e">
        <f t="shared" si="11"/>
        <v>#VALUE!</v>
      </c>
      <c r="S28" t="e">
        <f t="shared" si="12"/>
        <v>#VALUE!</v>
      </c>
      <c r="T28" t="e">
        <f t="shared" si="13"/>
        <v>#VALUE!</v>
      </c>
      <c r="U28" t="e">
        <f t="shared" si="14"/>
        <v>#VALUE!</v>
      </c>
      <c r="V28" t="e">
        <f t="shared" si="15"/>
        <v>#VALUE!</v>
      </c>
      <c r="W28" t="e">
        <f t="shared" si="16"/>
        <v>#VALUE!</v>
      </c>
      <c r="X28" t="e">
        <f t="shared" si="17"/>
        <v>#VALUE!</v>
      </c>
      <c r="Y28" t="e">
        <f t="shared" si="18"/>
        <v>#VALUE!</v>
      </c>
      <c r="Z28" t="e">
        <f t="shared" si="19"/>
        <v>#VALUE!</v>
      </c>
      <c r="AA28" t="e">
        <f t="shared" si="20"/>
        <v>#VALUE!</v>
      </c>
      <c r="AB28" t="e">
        <f t="shared" si="21"/>
        <v>#VALUE!</v>
      </c>
      <c r="AC28" t="e">
        <f t="shared" si="22"/>
        <v>#VALUE!</v>
      </c>
      <c r="AD28" t="e">
        <f t="shared" si="23"/>
        <v>#VALUE!</v>
      </c>
      <c r="AE28" t="e">
        <f t="shared" si="24"/>
        <v>#VALUE!</v>
      </c>
      <c r="AF28" t="e">
        <f t="shared" si="25"/>
        <v>#VALUE!</v>
      </c>
      <c r="AG28" t="e">
        <f t="shared" si="26"/>
        <v>#VALUE!</v>
      </c>
      <c r="AH28" t="e">
        <f t="shared" si="27"/>
        <v>#VALUE!</v>
      </c>
      <c r="AI28" t="e">
        <f t="shared" si="28"/>
        <v>#VALUE!</v>
      </c>
      <c r="AJ28" t="e">
        <f t="shared" si="29"/>
        <v>#VALUE!</v>
      </c>
      <c r="AK28" t="e">
        <f t="shared" si="30"/>
        <v>#VALUE!</v>
      </c>
      <c r="AL28" t="e">
        <f t="shared" si="31"/>
        <v>#VALUE!</v>
      </c>
      <c r="AM28" t="e">
        <f t="shared" si="32"/>
        <v>#VALUE!</v>
      </c>
      <c r="AN28" t="e">
        <f t="shared" si="33"/>
        <v>#VALUE!</v>
      </c>
      <c r="AO28" t="e">
        <f t="shared" si="34"/>
        <v>#VALUE!</v>
      </c>
      <c r="AP28" t="e">
        <f t="shared" si="35"/>
        <v>#VALUE!</v>
      </c>
      <c r="AQ28" t="e">
        <f t="shared" si="36"/>
        <v>#VALUE!</v>
      </c>
      <c r="AR28" t="e">
        <f t="shared" si="37"/>
        <v>#VALUE!</v>
      </c>
      <c r="AS28" t="e">
        <f t="shared" si="38"/>
        <v>#VALUE!</v>
      </c>
      <c r="AT28" t="e">
        <f t="shared" si="39"/>
        <v>#VALUE!</v>
      </c>
      <c r="AU28" t="e">
        <f t="shared" si="40"/>
        <v>#VALUE!</v>
      </c>
      <c r="AV28" t="e">
        <f t="shared" si="41"/>
        <v>#VALUE!</v>
      </c>
      <c r="AW28" t="e">
        <f t="shared" si="42"/>
        <v>#VALUE!</v>
      </c>
      <c r="AX28" t="e">
        <f t="shared" si="43"/>
        <v>#VALUE!</v>
      </c>
      <c r="AY28" t="e">
        <f t="shared" si="44"/>
        <v>#VALUE!</v>
      </c>
      <c r="AZ28" t="e">
        <f t="shared" si="45"/>
        <v>#VALUE!</v>
      </c>
      <c r="BA28" t="e">
        <f t="shared" si="46"/>
        <v>#VALUE!</v>
      </c>
      <c r="BB28" t="e">
        <f t="shared" si="47"/>
        <v>#VALUE!</v>
      </c>
      <c r="BC28" t="e">
        <f t="shared" si="48"/>
        <v>#VALUE!</v>
      </c>
      <c r="BD28" t="e">
        <f t="shared" si="49"/>
        <v>#VALUE!</v>
      </c>
      <c r="BE28" t="e">
        <f t="shared" si="50"/>
        <v>#VALUE!</v>
      </c>
      <c r="BF28" t="e">
        <f t="shared" si="51"/>
        <v>#VALUE!</v>
      </c>
      <c r="BG28" t="e">
        <f t="shared" si="52"/>
        <v>#VALUE!</v>
      </c>
      <c r="BH28" t="e">
        <f t="shared" si="53"/>
        <v>#VALUE!</v>
      </c>
      <c r="BI28" t="e">
        <f t="shared" si="54"/>
        <v>#VALUE!</v>
      </c>
      <c r="BJ28" t="e">
        <f t="shared" si="55"/>
        <v>#VALUE!</v>
      </c>
      <c r="BK28" t="e">
        <f t="shared" si="56"/>
        <v>#VALUE!</v>
      </c>
      <c r="BL28" t="e">
        <f t="shared" si="57"/>
        <v>#VALUE!</v>
      </c>
      <c r="BM28" t="e">
        <f t="shared" si="58"/>
        <v>#VALUE!</v>
      </c>
      <c r="BN28" t="e">
        <f t="shared" si="59"/>
        <v>#VALUE!</v>
      </c>
      <c r="BO28" t="e">
        <f t="shared" si="60"/>
        <v>#VALUE!</v>
      </c>
      <c r="BP28" t="e">
        <f t="shared" si="61"/>
        <v>#VALUE!</v>
      </c>
      <c r="BQ28" t="e">
        <f t="shared" si="62"/>
        <v>#VALUE!</v>
      </c>
      <c r="BR28" t="e">
        <f t="shared" si="63"/>
        <v>#VALUE!</v>
      </c>
      <c r="BS28" t="e">
        <f t="shared" si="64"/>
        <v>#VALUE!</v>
      </c>
      <c r="BT28" t="e">
        <f t="shared" si="65"/>
        <v>#VALUE!</v>
      </c>
      <c r="BU28" t="e">
        <f t="shared" si="66"/>
        <v>#VALUE!</v>
      </c>
      <c r="BV28" t="e">
        <f t="shared" si="67"/>
        <v>#VALUE!</v>
      </c>
      <c r="BW28" t="e">
        <f t="shared" si="68"/>
        <v>#VALUE!</v>
      </c>
      <c r="BX28" t="e">
        <f t="shared" si="69"/>
        <v>#VALUE!</v>
      </c>
      <c r="BY28" t="e">
        <f t="shared" si="70"/>
        <v>#VALUE!</v>
      </c>
      <c r="BZ28" t="e">
        <f t="shared" si="71"/>
        <v>#VALUE!</v>
      </c>
      <c r="CA28" t="e">
        <f t="shared" si="72"/>
        <v>#VALUE!</v>
      </c>
      <c r="CB28" t="e">
        <f t="shared" si="73"/>
        <v>#VALUE!</v>
      </c>
      <c r="CC28" t="e">
        <f t="shared" si="74"/>
        <v>#VALUE!</v>
      </c>
      <c r="CD28" t="e">
        <f t="shared" si="75"/>
        <v>#VALUE!</v>
      </c>
      <c r="CE28" t="e">
        <f t="shared" si="76"/>
        <v>#VALUE!</v>
      </c>
      <c r="CF28" t="e">
        <f t="shared" si="77"/>
        <v>#VALUE!</v>
      </c>
      <c r="CG28" t="e">
        <f t="shared" si="78"/>
        <v>#VALUE!</v>
      </c>
      <c r="CH28" t="e">
        <f t="shared" ca="1" si="0"/>
        <v>#N/A</v>
      </c>
    </row>
    <row r="29" spans="1:86" x14ac:dyDescent="0.25">
      <c r="A29" s="298" t="str">
        <f>'BOCES-Consortium'!C36</f>
        <v xml:space="preserve"> </v>
      </c>
      <c r="B29" s="298" t="str">
        <f>IF(COUNTIF(EMH!B:B,A29)=0,"",COUNTIF(EMH!B:B,A29))</f>
        <v/>
      </c>
      <c r="C29" s="298" t="e">
        <f>MATCH(A29,EMH!B:B,0)</f>
        <v>#N/A</v>
      </c>
      <c r="E29">
        <f t="shared" si="81"/>
        <v>1045840</v>
      </c>
      <c r="F29">
        <f t="shared" si="81"/>
        <v>1045840</v>
      </c>
      <c r="G29" t="e">
        <f t="shared" si="80"/>
        <v>#N/A</v>
      </c>
      <c r="H29" t="e">
        <f t="shared" si="1"/>
        <v>#VALUE!</v>
      </c>
      <c r="I29" t="e">
        <f t="shared" si="2"/>
        <v>#VALUE!</v>
      </c>
      <c r="J29" t="e">
        <f t="shared" si="3"/>
        <v>#VALUE!</v>
      </c>
      <c r="K29" t="e">
        <f t="shared" si="4"/>
        <v>#VALUE!</v>
      </c>
      <c r="L29" t="e">
        <f t="shared" si="5"/>
        <v>#VALUE!</v>
      </c>
      <c r="M29" t="e">
        <f t="shared" si="6"/>
        <v>#VALUE!</v>
      </c>
      <c r="N29" t="e">
        <f t="shared" si="7"/>
        <v>#VALUE!</v>
      </c>
      <c r="O29" t="e">
        <f t="shared" si="8"/>
        <v>#VALUE!</v>
      </c>
      <c r="P29" t="e">
        <f t="shared" si="9"/>
        <v>#VALUE!</v>
      </c>
      <c r="Q29" t="e">
        <f t="shared" si="10"/>
        <v>#VALUE!</v>
      </c>
      <c r="R29" t="e">
        <f t="shared" si="11"/>
        <v>#VALUE!</v>
      </c>
      <c r="S29" t="e">
        <f t="shared" si="12"/>
        <v>#VALUE!</v>
      </c>
      <c r="T29" t="e">
        <f t="shared" si="13"/>
        <v>#VALUE!</v>
      </c>
      <c r="U29" t="e">
        <f t="shared" si="14"/>
        <v>#VALUE!</v>
      </c>
      <c r="V29" t="e">
        <f t="shared" si="15"/>
        <v>#VALUE!</v>
      </c>
      <c r="W29" t="e">
        <f t="shared" si="16"/>
        <v>#VALUE!</v>
      </c>
      <c r="X29" t="e">
        <f t="shared" si="17"/>
        <v>#VALUE!</v>
      </c>
      <c r="Y29" t="e">
        <f t="shared" si="18"/>
        <v>#VALUE!</v>
      </c>
      <c r="Z29" t="e">
        <f t="shared" si="19"/>
        <v>#VALUE!</v>
      </c>
      <c r="AA29" t="e">
        <f t="shared" si="20"/>
        <v>#VALUE!</v>
      </c>
      <c r="AB29" t="e">
        <f t="shared" si="21"/>
        <v>#VALUE!</v>
      </c>
      <c r="AC29" t="e">
        <f t="shared" si="22"/>
        <v>#VALUE!</v>
      </c>
      <c r="AD29" t="e">
        <f t="shared" si="23"/>
        <v>#VALUE!</v>
      </c>
      <c r="AE29" t="e">
        <f t="shared" si="24"/>
        <v>#VALUE!</v>
      </c>
      <c r="AF29" t="e">
        <f t="shared" si="25"/>
        <v>#VALUE!</v>
      </c>
      <c r="AG29" t="e">
        <f t="shared" si="26"/>
        <v>#VALUE!</v>
      </c>
      <c r="AH29" t="e">
        <f t="shared" si="27"/>
        <v>#VALUE!</v>
      </c>
      <c r="AI29" t="e">
        <f t="shared" si="28"/>
        <v>#VALUE!</v>
      </c>
      <c r="AJ29" t="e">
        <f t="shared" si="29"/>
        <v>#VALUE!</v>
      </c>
      <c r="AK29" t="e">
        <f t="shared" si="30"/>
        <v>#VALUE!</v>
      </c>
      <c r="AL29" t="e">
        <f t="shared" si="31"/>
        <v>#VALUE!</v>
      </c>
      <c r="AM29" t="e">
        <f t="shared" si="32"/>
        <v>#VALUE!</v>
      </c>
      <c r="AN29" t="e">
        <f t="shared" si="33"/>
        <v>#VALUE!</v>
      </c>
      <c r="AO29" t="e">
        <f t="shared" si="34"/>
        <v>#VALUE!</v>
      </c>
      <c r="AP29" t="e">
        <f t="shared" si="35"/>
        <v>#VALUE!</v>
      </c>
      <c r="AQ29" t="e">
        <f t="shared" si="36"/>
        <v>#VALUE!</v>
      </c>
      <c r="AR29" t="e">
        <f t="shared" si="37"/>
        <v>#VALUE!</v>
      </c>
      <c r="AS29" t="e">
        <f t="shared" si="38"/>
        <v>#VALUE!</v>
      </c>
      <c r="AT29" t="e">
        <f t="shared" si="39"/>
        <v>#VALUE!</v>
      </c>
      <c r="AU29" t="e">
        <f t="shared" si="40"/>
        <v>#VALUE!</v>
      </c>
      <c r="AV29" t="e">
        <f t="shared" si="41"/>
        <v>#VALUE!</v>
      </c>
      <c r="AW29" t="e">
        <f t="shared" si="42"/>
        <v>#VALUE!</v>
      </c>
      <c r="AX29" t="e">
        <f t="shared" si="43"/>
        <v>#VALUE!</v>
      </c>
      <c r="AY29" t="e">
        <f t="shared" si="44"/>
        <v>#VALUE!</v>
      </c>
      <c r="AZ29" t="e">
        <f t="shared" si="45"/>
        <v>#VALUE!</v>
      </c>
      <c r="BA29" t="e">
        <f t="shared" si="46"/>
        <v>#VALUE!</v>
      </c>
      <c r="BB29" t="e">
        <f t="shared" si="47"/>
        <v>#VALUE!</v>
      </c>
      <c r="BC29" t="e">
        <f t="shared" si="48"/>
        <v>#VALUE!</v>
      </c>
      <c r="BD29" t="e">
        <f t="shared" si="49"/>
        <v>#VALUE!</v>
      </c>
      <c r="BE29" t="e">
        <f t="shared" si="50"/>
        <v>#VALUE!</v>
      </c>
      <c r="BF29" t="e">
        <f t="shared" si="51"/>
        <v>#VALUE!</v>
      </c>
      <c r="BG29" t="e">
        <f t="shared" si="52"/>
        <v>#VALUE!</v>
      </c>
      <c r="BH29" t="e">
        <f t="shared" si="53"/>
        <v>#VALUE!</v>
      </c>
      <c r="BI29" t="e">
        <f t="shared" si="54"/>
        <v>#VALUE!</v>
      </c>
      <c r="BJ29" t="e">
        <f t="shared" si="55"/>
        <v>#VALUE!</v>
      </c>
      <c r="BK29" t="e">
        <f t="shared" si="56"/>
        <v>#VALUE!</v>
      </c>
      <c r="BL29" t="e">
        <f t="shared" si="57"/>
        <v>#VALUE!</v>
      </c>
      <c r="BM29" t="e">
        <f t="shared" si="58"/>
        <v>#VALUE!</v>
      </c>
      <c r="BN29" t="e">
        <f t="shared" si="59"/>
        <v>#VALUE!</v>
      </c>
      <c r="BO29" t="e">
        <f t="shared" si="60"/>
        <v>#VALUE!</v>
      </c>
      <c r="BP29" t="e">
        <f t="shared" si="61"/>
        <v>#VALUE!</v>
      </c>
      <c r="BQ29" t="e">
        <f t="shared" si="62"/>
        <v>#VALUE!</v>
      </c>
      <c r="BR29" t="e">
        <f t="shared" si="63"/>
        <v>#VALUE!</v>
      </c>
      <c r="BS29" t="e">
        <f t="shared" si="64"/>
        <v>#VALUE!</v>
      </c>
      <c r="BT29" t="e">
        <f t="shared" si="65"/>
        <v>#VALUE!</v>
      </c>
      <c r="BU29" t="e">
        <f t="shared" si="66"/>
        <v>#VALUE!</v>
      </c>
      <c r="BV29" t="e">
        <f t="shared" si="67"/>
        <v>#VALUE!</v>
      </c>
      <c r="BW29" t="e">
        <f t="shared" si="68"/>
        <v>#VALUE!</v>
      </c>
      <c r="BX29" t="e">
        <f t="shared" si="69"/>
        <v>#VALUE!</v>
      </c>
      <c r="BY29" t="e">
        <f t="shared" si="70"/>
        <v>#VALUE!</v>
      </c>
      <c r="BZ29" t="e">
        <f t="shared" si="71"/>
        <v>#VALUE!</v>
      </c>
      <c r="CA29" t="e">
        <f t="shared" si="72"/>
        <v>#VALUE!</v>
      </c>
      <c r="CB29" t="e">
        <f t="shared" si="73"/>
        <v>#VALUE!</v>
      </c>
      <c r="CC29" t="e">
        <f t="shared" si="74"/>
        <v>#VALUE!</v>
      </c>
      <c r="CD29" t="e">
        <f t="shared" si="75"/>
        <v>#VALUE!</v>
      </c>
      <c r="CE29" t="e">
        <f t="shared" si="76"/>
        <v>#VALUE!</v>
      </c>
      <c r="CF29" t="e">
        <f t="shared" si="77"/>
        <v>#VALUE!</v>
      </c>
      <c r="CG29" t="e">
        <f t="shared" si="78"/>
        <v>#VALUE!</v>
      </c>
      <c r="CH29" t="e">
        <f t="shared" ca="1" si="0"/>
        <v>#N/A</v>
      </c>
    </row>
    <row r="30" spans="1:86" x14ac:dyDescent="0.25">
      <c r="A30" s="298" t="str">
        <f>'BOCES-Consortium'!C37</f>
        <v xml:space="preserve"> </v>
      </c>
      <c r="B30" s="298" t="str">
        <f>IF(COUNTIF(EMH!B:B,A30)=0,"",COUNTIF(EMH!B:B,A30))</f>
        <v/>
      </c>
      <c r="C30" s="298" t="e">
        <f>MATCH(A30,EMH!B:B,0)</f>
        <v>#N/A</v>
      </c>
      <c r="E30">
        <f t="shared" si="81"/>
        <v>1045839</v>
      </c>
      <c r="F30">
        <f t="shared" si="81"/>
        <v>1045839</v>
      </c>
      <c r="G30" t="e">
        <f t="shared" si="80"/>
        <v>#N/A</v>
      </c>
      <c r="H30" t="e">
        <f t="shared" si="1"/>
        <v>#VALUE!</v>
      </c>
      <c r="I30" t="e">
        <f t="shared" si="2"/>
        <v>#VALUE!</v>
      </c>
      <c r="J30" t="e">
        <f t="shared" si="3"/>
        <v>#VALUE!</v>
      </c>
      <c r="K30" t="e">
        <f t="shared" si="4"/>
        <v>#VALUE!</v>
      </c>
      <c r="L30" t="e">
        <f t="shared" si="5"/>
        <v>#VALUE!</v>
      </c>
      <c r="M30" t="e">
        <f t="shared" si="6"/>
        <v>#VALUE!</v>
      </c>
      <c r="N30" t="e">
        <f t="shared" si="7"/>
        <v>#VALUE!</v>
      </c>
      <c r="O30" t="e">
        <f t="shared" si="8"/>
        <v>#VALUE!</v>
      </c>
      <c r="P30" t="e">
        <f t="shared" si="9"/>
        <v>#VALUE!</v>
      </c>
      <c r="Q30" t="e">
        <f t="shared" si="10"/>
        <v>#VALUE!</v>
      </c>
      <c r="R30" t="e">
        <f t="shared" si="11"/>
        <v>#VALUE!</v>
      </c>
      <c r="S30" t="e">
        <f t="shared" si="12"/>
        <v>#VALUE!</v>
      </c>
      <c r="T30" t="e">
        <f t="shared" si="13"/>
        <v>#VALUE!</v>
      </c>
      <c r="U30" t="e">
        <f t="shared" si="14"/>
        <v>#VALUE!</v>
      </c>
      <c r="V30" t="e">
        <f t="shared" si="15"/>
        <v>#VALUE!</v>
      </c>
      <c r="W30" t="e">
        <f t="shared" si="16"/>
        <v>#VALUE!</v>
      </c>
      <c r="X30" t="e">
        <f t="shared" si="17"/>
        <v>#VALUE!</v>
      </c>
      <c r="Y30" t="e">
        <f t="shared" si="18"/>
        <v>#VALUE!</v>
      </c>
      <c r="Z30" t="e">
        <f t="shared" si="19"/>
        <v>#VALUE!</v>
      </c>
      <c r="AA30" t="e">
        <f t="shared" si="20"/>
        <v>#VALUE!</v>
      </c>
      <c r="AB30" t="e">
        <f t="shared" si="21"/>
        <v>#VALUE!</v>
      </c>
      <c r="AC30" t="e">
        <f t="shared" si="22"/>
        <v>#VALUE!</v>
      </c>
      <c r="AD30" t="e">
        <f t="shared" si="23"/>
        <v>#VALUE!</v>
      </c>
      <c r="AE30" t="e">
        <f t="shared" si="24"/>
        <v>#VALUE!</v>
      </c>
      <c r="AF30" t="e">
        <f t="shared" si="25"/>
        <v>#VALUE!</v>
      </c>
      <c r="AG30" t="e">
        <f t="shared" si="26"/>
        <v>#VALUE!</v>
      </c>
      <c r="AH30" t="e">
        <f t="shared" si="27"/>
        <v>#VALUE!</v>
      </c>
      <c r="AI30" t="e">
        <f t="shared" si="28"/>
        <v>#VALUE!</v>
      </c>
      <c r="AJ30" t="e">
        <f t="shared" si="29"/>
        <v>#VALUE!</v>
      </c>
      <c r="AK30" t="e">
        <f t="shared" si="30"/>
        <v>#VALUE!</v>
      </c>
      <c r="AL30" t="e">
        <f t="shared" si="31"/>
        <v>#VALUE!</v>
      </c>
      <c r="AM30" t="e">
        <f t="shared" si="32"/>
        <v>#VALUE!</v>
      </c>
      <c r="AN30" t="e">
        <f t="shared" si="33"/>
        <v>#VALUE!</v>
      </c>
      <c r="AO30" t="e">
        <f t="shared" si="34"/>
        <v>#VALUE!</v>
      </c>
      <c r="AP30" t="e">
        <f t="shared" si="35"/>
        <v>#VALUE!</v>
      </c>
      <c r="AQ30" t="e">
        <f t="shared" si="36"/>
        <v>#VALUE!</v>
      </c>
      <c r="AR30" t="e">
        <f t="shared" si="37"/>
        <v>#VALUE!</v>
      </c>
      <c r="AS30" t="e">
        <f t="shared" si="38"/>
        <v>#VALUE!</v>
      </c>
      <c r="AT30" t="e">
        <f t="shared" si="39"/>
        <v>#VALUE!</v>
      </c>
      <c r="AU30" t="e">
        <f t="shared" si="40"/>
        <v>#VALUE!</v>
      </c>
      <c r="AV30" t="e">
        <f t="shared" si="41"/>
        <v>#VALUE!</v>
      </c>
      <c r="AW30" t="e">
        <f t="shared" si="42"/>
        <v>#VALUE!</v>
      </c>
      <c r="AX30" t="e">
        <f t="shared" si="43"/>
        <v>#VALUE!</v>
      </c>
      <c r="AY30" t="e">
        <f t="shared" si="44"/>
        <v>#VALUE!</v>
      </c>
      <c r="AZ30" t="e">
        <f t="shared" si="45"/>
        <v>#VALUE!</v>
      </c>
      <c r="BA30" t="e">
        <f t="shared" si="46"/>
        <v>#VALUE!</v>
      </c>
      <c r="BB30" t="e">
        <f t="shared" si="47"/>
        <v>#VALUE!</v>
      </c>
      <c r="BC30" t="e">
        <f t="shared" si="48"/>
        <v>#VALUE!</v>
      </c>
      <c r="BD30" t="e">
        <f t="shared" si="49"/>
        <v>#VALUE!</v>
      </c>
      <c r="BE30" t="e">
        <f t="shared" si="50"/>
        <v>#VALUE!</v>
      </c>
      <c r="BF30" t="e">
        <f t="shared" si="51"/>
        <v>#VALUE!</v>
      </c>
      <c r="BG30" t="e">
        <f t="shared" si="52"/>
        <v>#VALUE!</v>
      </c>
      <c r="BH30" t="e">
        <f t="shared" si="53"/>
        <v>#VALUE!</v>
      </c>
      <c r="BI30" t="e">
        <f t="shared" si="54"/>
        <v>#VALUE!</v>
      </c>
      <c r="BJ30" t="e">
        <f t="shared" si="55"/>
        <v>#VALUE!</v>
      </c>
      <c r="BK30" t="e">
        <f t="shared" si="56"/>
        <v>#VALUE!</v>
      </c>
      <c r="BL30" t="e">
        <f t="shared" si="57"/>
        <v>#VALUE!</v>
      </c>
      <c r="BM30" t="e">
        <f t="shared" si="58"/>
        <v>#VALUE!</v>
      </c>
      <c r="BN30" t="e">
        <f t="shared" si="59"/>
        <v>#VALUE!</v>
      </c>
      <c r="BO30" t="e">
        <f t="shared" si="60"/>
        <v>#VALUE!</v>
      </c>
      <c r="BP30" t="e">
        <f t="shared" si="61"/>
        <v>#VALUE!</v>
      </c>
      <c r="BQ30" t="e">
        <f t="shared" si="62"/>
        <v>#VALUE!</v>
      </c>
      <c r="BR30" t="e">
        <f t="shared" si="63"/>
        <v>#VALUE!</v>
      </c>
      <c r="BS30" t="e">
        <f t="shared" si="64"/>
        <v>#VALUE!</v>
      </c>
      <c r="BT30" t="e">
        <f t="shared" si="65"/>
        <v>#VALUE!</v>
      </c>
      <c r="BU30" t="e">
        <f t="shared" si="66"/>
        <v>#VALUE!</v>
      </c>
      <c r="BV30" t="e">
        <f t="shared" si="67"/>
        <v>#VALUE!</v>
      </c>
      <c r="BW30" t="e">
        <f t="shared" si="68"/>
        <v>#VALUE!</v>
      </c>
      <c r="BX30" t="e">
        <f t="shared" si="69"/>
        <v>#VALUE!</v>
      </c>
      <c r="BY30" t="e">
        <f t="shared" si="70"/>
        <v>#VALUE!</v>
      </c>
      <c r="BZ30" t="e">
        <f t="shared" si="71"/>
        <v>#VALUE!</v>
      </c>
      <c r="CA30" t="e">
        <f t="shared" si="72"/>
        <v>#VALUE!</v>
      </c>
      <c r="CB30" t="e">
        <f t="shared" si="73"/>
        <v>#VALUE!</v>
      </c>
      <c r="CC30" t="e">
        <f t="shared" si="74"/>
        <v>#VALUE!</v>
      </c>
      <c r="CD30" t="e">
        <f t="shared" si="75"/>
        <v>#VALUE!</v>
      </c>
      <c r="CE30" t="e">
        <f t="shared" si="76"/>
        <v>#VALUE!</v>
      </c>
      <c r="CF30" t="e">
        <f t="shared" si="77"/>
        <v>#VALUE!</v>
      </c>
      <c r="CG30" t="e">
        <f t="shared" si="78"/>
        <v>#VALUE!</v>
      </c>
      <c r="CH30" t="e">
        <f t="shared" ca="1" si="0"/>
        <v>#N/A</v>
      </c>
    </row>
    <row r="31" spans="1:86" x14ac:dyDescent="0.25">
      <c r="A31" s="298" t="str">
        <f>'BOCES-Consortium'!C38</f>
        <v xml:space="preserve"> </v>
      </c>
      <c r="B31" s="298" t="str">
        <f>IF(COUNTIF(EMH!B:B,A31)=0,"",COUNTIF(EMH!B:B,A31))</f>
        <v/>
      </c>
      <c r="C31" s="298" t="e">
        <f>MATCH(A31,EMH!B:B,0)</f>
        <v>#N/A</v>
      </c>
      <c r="E31">
        <f t="shared" si="81"/>
        <v>1045838</v>
      </c>
      <c r="F31">
        <f t="shared" si="81"/>
        <v>1045838</v>
      </c>
      <c r="G31" t="e">
        <f t="shared" si="80"/>
        <v>#N/A</v>
      </c>
      <c r="H31" t="e">
        <f t="shared" si="1"/>
        <v>#VALUE!</v>
      </c>
      <c r="I31" t="e">
        <f t="shared" si="2"/>
        <v>#VALUE!</v>
      </c>
      <c r="J31" t="e">
        <f t="shared" si="3"/>
        <v>#VALUE!</v>
      </c>
      <c r="K31" t="e">
        <f t="shared" si="4"/>
        <v>#VALUE!</v>
      </c>
      <c r="L31" t="e">
        <f t="shared" si="5"/>
        <v>#VALUE!</v>
      </c>
      <c r="M31" t="e">
        <f t="shared" si="6"/>
        <v>#VALUE!</v>
      </c>
      <c r="N31" t="e">
        <f t="shared" si="7"/>
        <v>#VALUE!</v>
      </c>
      <c r="O31" t="e">
        <f t="shared" si="8"/>
        <v>#VALUE!</v>
      </c>
      <c r="P31" t="e">
        <f t="shared" si="9"/>
        <v>#VALUE!</v>
      </c>
      <c r="Q31" t="e">
        <f t="shared" si="10"/>
        <v>#VALUE!</v>
      </c>
      <c r="R31" t="e">
        <f t="shared" si="11"/>
        <v>#VALUE!</v>
      </c>
      <c r="S31" t="e">
        <f t="shared" si="12"/>
        <v>#VALUE!</v>
      </c>
      <c r="T31" t="e">
        <f t="shared" si="13"/>
        <v>#VALUE!</v>
      </c>
      <c r="U31" t="e">
        <f t="shared" si="14"/>
        <v>#VALUE!</v>
      </c>
      <c r="V31" t="e">
        <f t="shared" si="15"/>
        <v>#VALUE!</v>
      </c>
      <c r="W31" t="e">
        <f t="shared" si="16"/>
        <v>#VALUE!</v>
      </c>
      <c r="X31" t="e">
        <f t="shared" si="17"/>
        <v>#VALUE!</v>
      </c>
      <c r="Y31" t="e">
        <f t="shared" si="18"/>
        <v>#VALUE!</v>
      </c>
      <c r="Z31" t="e">
        <f t="shared" si="19"/>
        <v>#VALUE!</v>
      </c>
      <c r="AA31" t="e">
        <f t="shared" si="20"/>
        <v>#VALUE!</v>
      </c>
      <c r="AB31" t="e">
        <f t="shared" si="21"/>
        <v>#VALUE!</v>
      </c>
      <c r="AC31" t="e">
        <f t="shared" si="22"/>
        <v>#VALUE!</v>
      </c>
      <c r="AD31" t="e">
        <f t="shared" si="23"/>
        <v>#VALUE!</v>
      </c>
      <c r="AE31" t="e">
        <f t="shared" si="24"/>
        <v>#VALUE!</v>
      </c>
      <c r="AF31" t="e">
        <f t="shared" si="25"/>
        <v>#VALUE!</v>
      </c>
      <c r="AG31" t="e">
        <f t="shared" si="26"/>
        <v>#VALUE!</v>
      </c>
      <c r="AH31" t="e">
        <f t="shared" si="27"/>
        <v>#VALUE!</v>
      </c>
      <c r="AI31" t="e">
        <f t="shared" si="28"/>
        <v>#VALUE!</v>
      </c>
      <c r="AJ31" t="e">
        <f t="shared" si="29"/>
        <v>#VALUE!</v>
      </c>
      <c r="AK31" t="e">
        <f t="shared" si="30"/>
        <v>#VALUE!</v>
      </c>
      <c r="AL31" t="e">
        <f t="shared" si="31"/>
        <v>#VALUE!</v>
      </c>
      <c r="AM31" t="e">
        <f t="shared" si="32"/>
        <v>#VALUE!</v>
      </c>
      <c r="AN31" t="e">
        <f t="shared" si="33"/>
        <v>#VALUE!</v>
      </c>
      <c r="AO31" t="e">
        <f t="shared" si="34"/>
        <v>#VALUE!</v>
      </c>
      <c r="AP31" t="e">
        <f t="shared" si="35"/>
        <v>#VALUE!</v>
      </c>
      <c r="AQ31" t="e">
        <f t="shared" si="36"/>
        <v>#VALUE!</v>
      </c>
      <c r="AR31" t="e">
        <f t="shared" si="37"/>
        <v>#VALUE!</v>
      </c>
      <c r="AS31" t="e">
        <f t="shared" si="38"/>
        <v>#VALUE!</v>
      </c>
      <c r="AT31" t="e">
        <f t="shared" si="39"/>
        <v>#VALUE!</v>
      </c>
      <c r="AU31" t="e">
        <f t="shared" si="40"/>
        <v>#VALUE!</v>
      </c>
      <c r="AV31" t="e">
        <f t="shared" si="41"/>
        <v>#VALUE!</v>
      </c>
      <c r="AW31" t="e">
        <f t="shared" si="42"/>
        <v>#VALUE!</v>
      </c>
      <c r="AX31" t="e">
        <f t="shared" si="43"/>
        <v>#VALUE!</v>
      </c>
      <c r="AY31" t="e">
        <f t="shared" si="44"/>
        <v>#VALUE!</v>
      </c>
      <c r="AZ31" t="e">
        <f t="shared" si="45"/>
        <v>#VALUE!</v>
      </c>
      <c r="BA31" t="e">
        <f t="shared" si="46"/>
        <v>#VALUE!</v>
      </c>
      <c r="BB31" t="e">
        <f t="shared" si="47"/>
        <v>#VALUE!</v>
      </c>
      <c r="BC31" t="e">
        <f t="shared" si="48"/>
        <v>#VALUE!</v>
      </c>
      <c r="BD31" t="e">
        <f t="shared" si="49"/>
        <v>#VALUE!</v>
      </c>
      <c r="BE31" t="e">
        <f t="shared" si="50"/>
        <v>#VALUE!</v>
      </c>
      <c r="BF31" t="e">
        <f t="shared" si="51"/>
        <v>#VALUE!</v>
      </c>
      <c r="BG31" t="e">
        <f t="shared" si="52"/>
        <v>#VALUE!</v>
      </c>
      <c r="BH31" t="e">
        <f t="shared" si="53"/>
        <v>#VALUE!</v>
      </c>
      <c r="BI31" t="e">
        <f t="shared" si="54"/>
        <v>#VALUE!</v>
      </c>
      <c r="BJ31" t="e">
        <f t="shared" si="55"/>
        <v>#VALUE!</v>
      </c>
      <c r="BK31" t="e">
        <f t="shared" si="56"/>
        <v>#VALUE!</v>
      </c>
      <c r="BL31" t="e">
        <f t="shared" si="57"/>
        <v>#VALUE!</v>
      </c>
      <c r="BM31" t="e">
        <f t="shared" si="58"/>
        <v>#VALUE!</v>
      </c>
      <c r="BN31" t="e">
        <f t="shared" si="59"/>
        <v>#VALUE!</v>
      </c>
      <c r="BO31" t="e">
        <f t="shared" si="60"/>
        <v>#VALUE!</v>
      </c>
      <c r="BP31" t="e">
        <f t="shared" si="61"/>
        <v>#VALUE!</v>
      </c>
      <c r="BQ31" t="e">
        <f t="shared" si="62"/>
        <v>#VALUE!</v>
      </c>
      <c r="BR31" t="e">
        <f t="shared" si="63"/>
        <v>#VALUE!</v>
      </c>
      <c r="BS31" t="e">
        <f t="shared" si="64"/>
        <v>#VALUE!</v>
      </c>
      <c r="BT31" t="e">
        <f t="shared" si="65"/>
        <v>#VALUE!</v>
      </c>
      <c r="BU31" t="e">
        <f t="shared" si="66"/>
        <v>#VALUE!</v>
      </c>
      <c r="BV31" t="e">
        <f t="shared" si="67"/>
        <v>#VALUE!</v>
      </c>
      <c r="BW31" t="e">
        <f t="shared" si="68"/>
        <v>#VALUE!</v>
      </c>
      <c r="BX31" t="e">
        <f t="shared" si="69"/>
        <v>#VALUE!</v>
      </c>
      <c r="BY31" t="e">
        <f t="shared" si="70"/>
        <v>#VALUE!</v>
      </c>
      <c r="BZ31" t="e">
        <f t="shared" si="71"/>
        <v>#VALUE!</v>
      </c>
      <c r="CA31" t="e">
        <f t="shared" si="72"/>
        <v>#VALUE!</v>
      </c>
      <c r="CB31" t="e">
        <f t="shared" si="73"/>
        <v>#VALUE!</v>
      </c>
      <c r="CC31" t="e">
        <f t="shared" si="74"/>
        <v>#VALUE!</v>
      </c>
      <c r="CD31" t="e">
        <f t="shared" si="75"/>
        <v>#VALUE!</v>
      </c>
      <c r="CE31" t="e">
        <f t="shared" si="76"/>
        <v>#VALUE!</v>
      </c>
      <c r="CF31" t="e">
        <f t="shared" si="77"/>
        <v>#VALUE!</v>
      </c>
      <c r="CG31" t="e">
        <f t="shared" si="78"/>
        <v>#VALUE!</v>
      </c>
      <c r="CH31" t="e">
        <f t="shared" ca="1" si="0"/>
        <v>#N/A</v>
      </c>
    </row>
    <row r="32" spans="1:86" x14ac:dyDescent="0.25">
      <c r="A32" s="298" t="str">
        <f>'BOCES-Consortium'!C39</f>
        <v xml:space="preserve"> </v>
      </c>
      <c r="B32" s="298" t="str">
        <f>IF(COUNTIF(EMH!B:B,A32)=0,"",COUNTIF(EMH!B:B,A32))</f>
        <v/>
      </c>
      <c r="C32" s="298" t="e">
        <f>MATCH(A32,EMH!B:B,0)</f>
        <v>#N/A</v>
      </c>
      <c r="E32">
        <f t="shared" si="81"/>
        <v>1045837</v>
      </c>
      <c r="F32">
        <f t="shared" si="81"/>
        <v>1045837</v>
      </c>
      <c r="G32" t="e">
        <f t="shared" si="80"/>
        <v>#N/A</v>
      </c>
      <c r="H32" t="e">
        <f t="shared" si="1"/>
        <v>#VALUE!</v>
      </c>
      <c r="I32" t="e">
        <f t="shared" si="2"/>
        <v>#VALUE!</v>
      </c>
      <c r="J32" t="e">
        <f t="shared" si="3"/>
        <v>#VALUE!</v>
      </c>
      <c r="K32" t="e">
        <f t="shared" si="4"/>
        <v>#VALUE!</v>
      </c>
      <c r="L32" t="e">
        <f t="shared" si="5"/>
        <v>#VALUE!</v>
      </c>
      <c r="M32" t="e">
        <f t="shared" si="6"/>
        <v>#VALUE!</v>
      </c>
      <c r="N32" t="e">
        <f t="shared" si="7"/>
        <v>#VALUE!</v>
      </c>
      <c r="O32" t="e">
        <f t="shared" si="8"/>
        <v>#VALUE!</v>
      </c>
      <c r="P32" t="e">
        <f t="shared" si="9"/>
        <v>#VALUE!</v>
      </c>
      <c r="Q32" t="e">
        <f t="shared" si="10"/>
        <v>#VALUE!</v>
      </c>
      <c r="R32" t="e">
        <f t="shared" si="11"/>
        <v>#VALUE!</v>
      </c>
      <c r="S32" t="e">
        <f t="shared" si="12"/>
        <v>#VALUE!</v>
      </c>
      <c r="T32" t="e">
        <f t="shared" si="13"/>
        <v>#VALUE!</v>
      </c>
      <c r="U32" t="e">
        <f t="shared" si="14"/>
        <v>#VALUE!</v>
      </c>
      <c r="V32" t="e">
        <f t="shared" si="15"/>
        <v>#VALUE!</v>
      </c>
      <c r="W32" t="e">
        <f t="shared" si="16"/>
        <v>#VALUE!</v>
      </c>
      <c r="X32" t="e">
        <f t="shared" si="17"/>
        <v>#VALUE!</v>
      </c>
      <c r="Y32" t="e">
        <f t="shared" si="18"/>
        <v>#VALUE!</v>
      </c>
      <c r="Z32" t="e">
        <f t="shared" si="19"/>
        <v>#VALUE!</v>
      </c>
      <c r="AA32" t="e">
        <f t="shared" si="20"/>
        <v>#VALUE!</v>
      </c>
      <c r="AB32" t="e">
        <f t="shared" si="21"/>
        <v>#VALUE!</v>
      </c>
      <c r="AC32" t="e">
        <f t="shared" si="22"/>
        <v>#VALUE!</v>
      </c>
      <c r="AD32" t="e">
        <f t="shared" si="23"/>
        <v>#VALUE!</v>
      </c>
      <c r="AE32" t="e">
        <f t="shared" si="24"/>
        <v>#VALUE!</v>
      </c>
      <c r="AF32" t="e">
        <f t="shared" si="25"/>
        <v>#VALUE!</v>
      </c>
      <c r="AG32" t="e">
        <f t="shared" si="26"/>
        <v>#VALUE!</v>
      </c>
      <c r="AH32" t="e">
        <f t="shared" si="27"/>
        <v>#VALUE!</v>
      </c>
      <c r="AI32" t="e">
        <f t="shared" si="28"/>
        <v>#VALUE!</v>
      </c>
      <c r="AJ32" t="e">
        <f t="shared" si="29"/>
        <v>#VALUE!</v>
      </c>
      <c r="AK32" t="e">
        <f t="shared" si="30"/>
        <v>#VALUE!</v>
      </c>
      <c r="AL32" t="e">
        <f t="shared" si="31"/>
        <v>#VALUE!</v>
      </c>
      <c r="AM32" t="e">
        <f t="shared" si="32"/>
        <v>#VALUE!</v>
      </c>
      <c r="AN32" t="e">
        <f t="shared" si="33"/>
        <v>#VALUE!</v>
      </c>
      <c r="AO32" t="e">
        <f t="shared" si="34"/>
        <v>#VALUE!</v>
      </c>
      <c r="AP32" t="e">
        <f t="shared" si="35"/>
        <v>#VALUE!</v>
      </c>
      <c r="AQ32" t="e">
        <f t="shared" si="36"/>
        <v>#VALUE!</v>
      </c>
      <c r="AR32" t="e">
        <f t="shared" si="37"/>
        <v>#VALUE!</v>
      </c>
      <c r="AS32" t="e">
        <f t="shared" si="38"/>
        <v>#VALUE!</v>
      </c>
      <c r="AT32" t="e">
        <f t="shared" si="39"/>
        <v>#VALUE!</v>
      </c>
      <c r="AU32" t="e">
        <f t="shared" si="40"/>
        <v>#VALUE!</v>
      </c>
      <c r="AV32" t="e">
        <f t="shared" si="41"/>
        <v>#VALUE!</v>
      </c>
      <c r="AW32" t="e">
        <f t="shared" si="42"/>
        <v>#VALUE!</v>
      </c>
      <c r="AX32" t="e">
        <f t="shared" si="43"/>
        <v>#VALUE!</v>
      </c>
      <c r="AY32" t="e">
        <f t="shared" si="44"/>
        <v>#VALUE!</v>
      </c>
      <c r="AZ32" t="e">
        <f t="shared" si="45"/>
        <v>#VALUE!</v>
      </c>
      <c r="BA32" t="e">
        <f t="shared" si="46"/>
        <v>#VALUE!</v>
      </c>
      <c r="BB32" t="e">
        <f t="shared" si="47"/>
        <v>#VALUE!</v>
      </c>
      <c r="BC32" t="e">
        <f t="shared" si="48"/>
        <v>#VALUE!</v>
      </c>
      <c r="BD32" t="e">
        <f t="shared" si="49"/>
        <v>#VALUE!</v>
      </c>
      <c r="BE32" t="e">
        <f t="shared" si="50"/>
        <v>#VALUE!</v>
      </c>
      <c r="BF32" t="e">
        <f t="shared" si="51"/>
        <v>#VALUE!</v>
      </c>
      <c r="BG32" t="e">
        <f t="shared" si="52"/>
        <v>#VALUE!</v>
      </c>
      <c r="BH32" t="e">
        <f t="shared" si="53"/>
        <v>#VALUE!</v>
      </c>
      <c r="BI32" t="e">
        <f t="shared" si="54"/>
        <v>#VALUE!</v>
      </c>
      <c r="BJ32" t="e">
        <f t="shared" si="55"/>
        <v>#VALUE!</v>
      </c>
      <c r="BK32" t="e">
        <f t="shared" si="56"/>
        <v>#VALUE!</v>
      </c>
      <c r="BL32" t="e">
        <f t="shared" si="57"/>
        <v>#VALUE!</v>
      </c>
      <c r="BM32" t="e">
        <f t="shared" si="58"/>
        <v>#VALUE!</v>
      </c>
      <c r="BN32" t="e">
        <f t="shared" si="59"/>
        <v>#VALUE!</v>
      </c>
      <c r="BO32" t="e">
        <f t="shared" si="60"/>
        <v>#VALUE!</v>
      </c>
      <c r="BP32" t="e">
        <f t="shared" si="61"/>
        <v>#VALUE!</v>
      </c>
      <c r="BQ32" t="e">
        <f t="shared" si="62"/>
        <v>#VALUE!</v>
      </c>
      <c r="BR32" t="e">
        <f t="shared" si="63"/>
        <v>#VALUE!</v>
      </c>
      <c r="BS32" t="e">
        <f t="shared" si="64"/>
        <v>#VALUE!</v>
      </c>
      <c r="BT32" t="e">
        <f t="shared" si="65"/>
        <v>#VALUE!</v>
      </c>
      <c r="BU32" t="e">
        <f t="shared" si="66"/>
        <v>#VALUE!</v>
      </c>
      <c r="BV32" t="e">
        <f t="shared" si="67"/>
        <v>#VALUE!</v>
      </c>
      <c r="BW32" t="e">
        <f t="shared" si="68"/>
        <v>#VALUE!</v>
      </c>
      <c r="BX32" t="e">
        <f t="shared" si="69"/>
        <v>#VALUE!</v>
      </c>
      <c r="BY32" t="e">
        <f t="shared" si="70"/>
        <v>#VALUE!</v>
      </c>
      <c r="BZ32" t="e">
        <f t="shared" si="71"/>
        <v>#VALUE!</v>
      </c>
      <c r="CA32" t="e">
        <f t="shared" si="72"/>
        <v>#VALUE!</v>
      </c>
      <c r="CB32" t="e">
        <f t="shared" si="73"/>
        <v>#VALUE!</v>
      </c>
      <c r="CC32" t="e">
        <f t="shared" si="74"/>
        <v>#VALUE!</v>
      </c>
      <c r="CD32" t="e">
        <f t="shared" si="75"/>
        <v>#VALUE!</v>
      </c>
      <c r="CE32" t="e">
        <f t="shared" si="76"/>
        <v>#VALUE!</v>
      </c>
      <c r="CF32" t="e">
        <f t="shared" si="77"/>
        <v>#VALUE!</v>
      </c>
      <c r="CG32" t="e">
        <f t="shared" si="78"/>
        <v>#VALUE!</v>
      </c>
      <c r="CH32" t="e">
        <f t="shared" ca="1" si="0"/>
        <v>#N/A</v>
      </c>
    </row>
    <row r="33" spans="1:86" x14ac:dyDescent="0.25">
      <c r="A33" s="298" t="str">
        <f>'BOCES-Consortium'!C40</f>
        <v xml:space="preserve"> </v>
      </c>
      <c r="B33" s="298" t="str">
        <f>IF(COUNTIF(EMH!B:B,A33)=0,"",COUNTIF(EMH!B:B,A33))</f>
        <v/>
      </c>
      <c r="C33" s="298" t="e">
        <f>MATCH(A33,EMH!B:B,0)</f>
        <v>#N/A</v>
      </c>
      <c r="E33">
        <f t="shared" si="81"/>
        <v>1045836</v>
      </c>
      <c r="F33">
        <f t="shared" si="81"/>
        <v>1045836</v>
      </c>
      <c r="G33" t="e">
        <f t="shared" si="80"/>
        <v>#N/A</v>
      </c>
      <c r="H33" t="e">
        <f t="shared" si="1"/>
        <v>#VALUE!</v>
      </c>
      <c r="I33" t="e">
        <f t="shared" si="2"/>
        <v>#VALUE!</v>
      </c>
      <c r="J33" t="e">
        <f t="shared" si="3"/>
        <v>#VALUE!</v>
      </c>
      <c r="K33" t="e">
        <f t="shared" si="4"/>
        <v>#VALUE!</v>
      </c>
      <c r="L33" t="e">
        <f t="shared" si="5"/>
        <v>#VALUE!</v>
      </c>
      <c r="M33" t="e">
        <f t="shared" si="6"/>
        <v>#VALUE!</v>
      </c>
      <c r="N33" t="e">
        <f t="shared" si="7"/>
        <v>#VALUE!</v>
      </c>
      <c r="O33" t="e">
        <f t="shared" si="8"/>
        <v>#VALUE!</v>
      </c>
      <c r="P33" t="e">
        <f t="shared" si="9"/>
        <v>#VALUE!</v>
      </c>
      <c r="Q33" t="e">
        <f t="shared" si="10"/>
        <v>#VALUE!</v>
      </c>
      <c r="R33" t="e">
        <f t="shared" si="11"/>
        <v>#VALUE!</v>
      </c>
      <c r="S33" t="e">
        <f t="shared" si="12"/>
        <v>#VALUE!</v>
      </c>
      <c r="T33" t="e">
        <f t="shared" si="13"/>
        <v>#VALUE!</v>
      </c>
      <c r="U33" t="e">
        <f t="shared" si="14"/>
        <v>#VALUE!</v>
      </c>
      <c r="V33" t="e">
        <f t="shared" si="15"/>
        <v>#VALUE!</v>
      </c>
      <c r="W33" t="e">
        <f t="shared" si="16"/>
        <v>#VALUE!</v>
      </c>
      <c r="X33" t="e">
        <f t="shared" si="17"/>
        <v>#VALUE!</v>
      </c>
      <c r="Y33" t="e">
        <f t="shared" si="18"/>
        <v>#VALUE!</v>
      </c>
      <c r="Z33" t="e">
        <f t="shared" si="19"/>
        <v>#VALUE!</v>
      </c>
      <c r="AA33" t="e">
        <f t="shared" si="20"/>
        <v>#VALUE!</v>
      </c>
      <c r="AB33" t="e">
        <f t="shared" si="21"/>
        <v>#VALUE!</v>
      </c>
      <c r="AC33" t="e">
        <f t="shared" si="22"/>
        <v>#VALUE!</v>
      </c>
      <c r="AD33" t="e">
        <f t="shared" si="23"/>
        <v>#VALUE!</v>
      </c>
      <c r="AE33" t="e">
        <f t="shared" si="24"/>
        <v>#VALUE!</v>
      </c>
      <c r="AF33" t="e">
        <f t="shared" si="25"/>
        <v>#VALUE!</v>
      </c>
      <c r="AG33" t="e">
        <f t="shared" si="26"/>
        <v>#VALUE!</v>
      </c>
      <c r="AH33" t="e">
        <f t="shared" si="27"/>
        <v>#VALUE!</v>
      </c>
      <c r="AI33" t="e">
        <f t="shared" si="28"/>
        <v>#VALUE!</v>
      </c>
      <c r="AJ33" t="e">
        <f t="shared" si="29"/>
        <v>#VALUE!</v>
      </c>
      <c r="AK33" t="e">
        <f t="shared" si="30"/>
        <v>#VALUE!</v>
      </c>
      <c r="AL33" t="e">
        <f t="shared" si="31"/>
        <v>#VALUE!</v>
      </c>
      <c r="AM33" t="e">
        <f t="shared" si="32"/>
        <v>#VALUE!</v>
      </c>
      <c r="AN33" t="e">
        <f t="shared" si="33"/>
        <v>#VALUE!</v>
      </c>
      <c r="AO33" t="e">
        <f t="shared" si="34"/>
        <v>#VALUE!</v>
      </c>
      <c r="AP33" t="e">
        <f t="shared" si="35"/>
        <v>#VALUE!</v>
      </c>
      <c r="AQ33" t="e">
        <f t="shared" si="36"/>
        <v>#VALUE!</v>
      </c>
      <c r="AR33" t="e">
        <f t="shared" si="37"/>
        <v>#VALUE!</v>
      </c>
      <c r="AS33" t="e">
        <f t="shared" si="38"/>
        <v>#VALUE!</v>
      </c>
      <c r="AT33" t="e">
        <f t="shared" si="39"/>
        <v>#VALUE!</v>
      </c>
      <c r="AU33" t="e">
        <f t="shared" si="40"/>
        <v>#VALUE!</v>
      </c>
      <c r="AV33" t="e">
        <f t="shared" si="41"/>
        <v>#VALUE!</v>
      </c>
      <c r="AW33" t="e">
        <f t="shared" si="42"/>
        <v>#VALUE!</v>
      </c>
      <c r="AX33" t="e">
        <f t="shared" si="43"/>
        <v>#VALUE!</v>
      </c>
      <c r="AY33" t="e">
        <f t="shared" si="44"/>
        <v>#VALUE!</v>
      </c>
      <c r="AZ33" t="e">
        <f t="shared" si="45"/>
        <v>#VALUE!</v>
      </c>
      <c r="BA33" t="e">
        <f t="shared" si="46"/>
        <v>#VALUE!</v>
      </c>
      <c r="BB33" t="e">
        <f t="shared" si="47"/>
        <v>#VALUE!</v>
      </c>
      <c r="BC33" t="e">
        <f t="shared" si="48"/>
        <v>#VALUE!</v>
      </c>
      <c r="BD33" t="e">
        <f t="shared" si="49"/>
        <v>#VALUE!</v>
      </c>
      <c r="BE33" t="e">
        <f t="shared" si="50"/>
        <v>#VALUE!</v>
      </c>
      <c r="BF33" t="e">
        <f t="shared" si="51"/>
        <v>#VALUE!</v>
      </c>
      <c r="BG33" t="e">
        <f t="shared" si="52"/>
        <v>#VALUE!</v>
      </c>
      <c r="BH33" t="e">
        <f t="shared" si="53"/>
        <v>#VALUE!</v>
      </c>
      <c r="BI33" t="e">
        <f t="shared" si="54"/>
        <v>#VALUE!</v>
      </c>
      <c r="BJ33" t="e">
        <f t="shared" si="55"/>
        <v>#VALUE!</v>
      </c>
      <c r="BK33" t="e">
        <f t="shared" si="56"/>
        <v>#VALUE!</v>
      </c>
      <c r="BL33" t="e">
        <f t="shared" si="57"/>
        <v>#VALUE!</v>
      </c>
      <c r="BM33" t="e">
        <f t="shared" si="58"/>
        <v>#VALUE!</v>
      </c>
      <c r="BN33" t="e">
        <f t="shared" si="59"/>
        <v>#VALUE!</v>
      </c>
      <c r="BO33" t="e">
        <f t="shared" si="60"/>
        <v>#VALUE!</v>
      </c>
      <c r="BP33" t="e">
        <f t="shared" si="61"/>
        <v>#VALUE!</v>
      </c>
      <c r="BQ33" t="e">
        <f t="shared" si="62"/>
        <v>#VALUE!</v>
      </c>
      <c r="BR33" t="e">
        <f t="shared" si="63"/>
        <v>#VALUE!</v>
      </c>
      <c r="BS33" t="e">
        <f t="shared" si="64"/>
        <v>#VALUE!</v>
      </c>
      <c r="BT33" t="e">
        <f t="shared" si="65"/>
        <v>#VALUE!</v>
      </c>
      <c r="BU33" t="e">
        <f t="shared" si="66"/>
        <v>#VALUE!</v>
      </c>
      <c r="BV33" t="e">
        <f t="shared" si="67"/>
        <v>#VALUE!</v>
      </c>
      <c r="BW33" t="e">
        <f t="shared" si="68"/>
        <v>#VALUE!</v>
      </c>
      <c r="BX33" t="e">
        <f t="shared" si="69"/>
        <v>#VALUE!</v>
      </c>
      <c r="BY33" t="e">
        <f t="shared" si="70"/>
        <v>#VALUE!</v>
      </c>
      <c r="BZ33" t="e">
        <f t="shared" si="71"/>
        <v>#VALUE!</v>
      </c>
      <c r="CA33" t="e">
        <f t="shared" si="72"/>
        <v>#VALUE!</v>
      </c>
      <c r="CB33" t="e">
        <f t="shared" si="73"/>
        <v>#VALUE!</v>
      </c>
      <c r="CC33" t="e">
        <f t="shared" si="74"/>
        <v>#VALUE!</v>
      </c>
      <c r="CD33" t="e">
        <f t="shared" si="75"/>
        <v>#VALUE!</v>
      </c>
      <c r="CE33" t="e">
        <f t="shared" si="76"/>
        <v>#VALUE!</v>
      </c>
      <c r="CF33" t="e">
        <f t="shared" si="77"/>
        <v>#VALUE!</v>
      </c>
      <c r="CG33" t="e">
        <f t="shared" si="78"/>
        <v>#VALUE!</v>
      </c>
      <c r="CH33" t="e">
        <f t="shared" ca="1" si="0"/>
        <v>#N/A</v>
      </c>
    </row>
    <row r="34" spans="1:86" x14ac:dyDescent="0.25">
      <c r="A34" s="298" t="str">
        <f>'BOCES-Consortium'!C41</f>
        <v xml:space="preserve"> </v>
      </c>
      <c r="B34" s="298" t="str">
        <f>IF(COUNTIF(EMH!B:B,A34)=0,"",COUNTIF(EMH!B:B,A34))</f>
        <v/>
      </c>
      <c r="C34" s="298" t="e">
        <f>MATCH(A34,EMH!B:B,0)</f>
        <v>#N/A</v>
      </c>
      <c r="E34">
        <f t="shared" si="81"/>
        <v>1045835</v>
      </c>
      <c r="F34">
        <f t="shared" si="81"/>
        <v>1045835</v>
      </c>
      <c r="G34" t="e">
        <f t="shared" si="80"/>
        <v>#N/A</v>
      </c>
      <c r="H34" t="e">
        <f t="shared" si="1"/>
        <v>#VALUE!</v>
      </c>
      <c r="I34" t="e">
        <f t="shared" si="2"/>
        <v>#VALUE!</v>
      </c>
      <c r="J34" t="e">
        <f t="shared" si="3"/>
        <v>#VALUE!</v>
      </c>
      <c r="K34" t="e">
        <f t="shared" si="4"/>
        <v>#VALUE!</v>
      </c>
      <c r="L34" t="e">
        <f t="shared" si="5"/>
        <v>#VALUE!</v>
      </c>
      <c r="M34" t="e">
        <f t="shared" si="6"/>
        <v>#VALUE!</v>
      </c>
      <c r="N34" t="e">
        <f t="shared" si="7"/>
        <v>#VALUE!</v>
      </c>
      <c r="O34" t="e">
        <f t="shared" si="8"/>
        <v>#VALUE!</v>
      </c>
      <c r="P34" t="e">
        <f t="shared" si="9"/>
        <v>#VALUE!</v>
      </c>
      <c r="Q34" t="e">
        <f t="shared" si="10"/>
        <v>#VALUE!</v>
      </c>
      <c r="R34" t="e">
        <f t="shared" si="11"/>
        <v>#VALUE!</v>
      </c>
      <c r="S34" t="e">
        <f t="shared" si="12"/>
        <v>#VALUE!</v>
      </c>
      <c r="T34" t="e">
        <f t="shared" si="13"/>
        <v>#VALUE!</v>
      </c>
      <c r="U34" t="e">
        <f t="shared" si="14"/>
        <v>#VALUE!</v>
      </c>
      <c r="V34" t="e">
        <f t="shared" si="15"/>
        <v>#VALUE!</v>
      </c>
      <c r="W34" t="e">
        <f t="shared" si="16"/>
        <v>#VALUE!</v>
      </c>
      <c r="X34" t="e">
        <f t="shared" si="17"/>
        <v>#VALUE!</v>
      </c>
      <c r="Y34" t="e">
        <f t="shared" si="18"/>
        <v>#VALUE!</v>
      </c>
      <c r="Z34" t="e">
        <f t="shared" si="19"/>
        <v>#VALUE!</v>
      </c>
      <c r="AA34" t="e">
        <f t="shared" si="20"/>
        <v>#VALUE!</v>
      </c>
      <c r="AB34" t="e">
        <f t="shared" si="21"/>
        <v>#VALUE!</v>
      </c>
      <c r="AC34" t="e">
        <f t="shared" si="22"/>
        <v>#VALUE!</v>
      </c>
      <c r="AD34" t="e">
        <f t="shared" si="23"/>
        <v>#VALUE!</v>
      </c>
      <c r="AE34" t="e">
        <f t="shared" si="24"/>
        <v>#VALUE!</v>
      </c>
      <c r="AF34" t="e">
        <f t="shared" si="25"/>
        <v>#VALUE!</v>
      </c>
      <c r="AG34" t="e">
        <f t="shared" si="26"/>
        <v>#VALUE!</v>
      </c>
      <c r="AH34" t="e">
        <f t="shared" si="27"/>
        <v>#VALUE!</v>
      </c>
      <c r="AI34" t="e">
        <f t="shared" si="28"/>
        <v>#VALUE!</v>
      </c>
      <c r="AJ34" t="e">
        <f t="shared" si="29"/>
        <v>#VALUE!</v>
      </c>
      <c r="AK34" t="e">
        <f t="shared" si="30"/>
        <v>#VALUE!</v>
      </c>
      <c r="AL34" t="e">
        <f t="shared" si="31"/>
        <v>#VALUE!</v>
      </c>
      <c r="AM34" t="e">
        <f t="shared" si="32"/>
        <v>#VALUE!</v>
      </c>
      <c r="AN34" t="e">
        <f t="shared" si="33"/>
        <v>#VALUE!</v>
      </c>
      <c r="AO34" t="e">
        <f t="shared" si="34"/>
        <v>#VALUE!</v>
      </c>
      <c r="AP34" t="e">
        <f t="shared" si="35"/>
        <v>#VALUE!</v>
      </c>
      <c r="AQ34" t="e">
        <f t="shared" si="36"/>
        <v>#VALUE!</v>
      </c>
      <c r="AR34" t="e">
        <f t="shared" si="37"/>
        <v>#VALUE!</v>
      </c>
      <c r="AS34" t="e">
        <f t="shared" si="38"/>
        <v>#VALUE!</v>
      </c>
      <c r="AT34" t="e">
        <f t="shared" si="39"/>
        <v>#VALUE!</v>
      </c>
      <c r="AU34" t="e">
        <f t="shared" si="40"/>
        <v>#VALUE!</v>
      </c>
      <c r="AV34" t="e">
        <f t="shared" si="41"/>
        <v>#VALUE!</v>
      </c>
      <c r="AW34" t="e">
        <f t="shared" si="42"/>
        <v>#VALUE!</v>
      </c>
      <c r="AX34" t="e">
        <f t="shared" si="43"/>
        <v>#VALUE!</v>
      </c>
      <c r="AY34" t="e">
        <f t="shared" si="44"/>
        <v>#VALUE!</v>
      </c>
      <c r="AZ34" t="e">
        <f t="shared" si="45"/>
        <v>#VALUE!</v>
      </c>
      <c r="BA34" t="e">
        <f t="shared" si="46"/>
        <v>#VALUE!</v>
      </c>
      <c r="BB34" t="e">
        <f t="shared" si="47"/>
        <v>#VALUE!</v>
      </c>
      <c r="BC34" t="e">
        <f t="shared" si="48"/>
        <v>#VALUE!</v>
      </c>
      <c r="BD34" t="e">
        <f t="shared" si="49"/>
        <v>#VALUE!</v>
      </c>
      <c r="BE34" t="e">
        <f t="shared" si="50"/>
        <v>#VALUE!</v>
      </c>
      <c r="BF34" t="e">
        <f t="shared" si="51"/>
        <v>#VALUE!</v>
      </c>
      <c r="BG34" t="e">
        <f t="shared" si="52"/>
        <v>#VALUE!</v>
      </c>
      <c r="BH34" t="e">
        <f t="shared" si="53"/>
        <v>#VALUE!</v>
      </c>
      <c r="BI34" t="e">
        <f t="shared" si="54"/>
        <v>#VALUE!</v>
      </c>
      <c r="BJ34" t="e">
        <f t="shared" si="55"/>
        <v>#VALUE!</v>
      </c>
      <c r="BK34" t="e">
        <f t="shared" si="56"/>
        <v>#VALUE!</v>
      </c>
      <c r="BL34" t="e">
        <f t="shared" si="57"/>
        <v>#VALUE!</v>
      </c>
      <c r="BM34" t="e">
        <f t="shared" si="58"/>
        <v>#VALUE!</v>
      </c>
      <c r="BN34" t="e">
        <f t="shared" si="59"/>
        <v>#VALUE!</v>
      </c>
      <c r="BO34" t="e">
        <f t="shared" si="60"/>
        <v>#VALUE!</v>
      </c>
      <c r="BP34" t="e">
        <f t="shared" si="61"/>
        <v>#VALUE!</v>
      </c>
      <c r="BQ34" t="e">
        <f t="shared" si="62"/>
        <v>#VALUE!</v>
      </c>
      <c r="BR34" t="e">
        <f t="shared" si="63"/>
        <v>#VALUE!</v>
      </c>
      <c r="BS34" t="e">
        <f t="shared" si="64"/>
        <v>#VALUE!</v>
      </c>
      <c r="BT34" t="e">
        <f t="shared" si="65"/>
        <v>#VALUE!</v>
      </c>
      <c r="BU34" t="e">
        <f t="shared" si="66"/>
        <v>#VALUE!</v>
      </c>
      <c r="BV34" t="e">
        <f t="shared" si="67"/>
        <v>#VALUE!</v>
      </c>
      <c r="BW34" t="e">
        <f t="shared" si="68"/>
        <v>#VALUE!</v>
      </c>
      <c r="BX34" t="e">
        <f t="shared" si="69"/>
        <v>#VALUE!</v>
      </c>
      <c r="BY34" t="e">
        <f t="shared" si="70"/>
        <v>#VALUE!</v>
      </c>
      <c r="BZ34" t="e">
        <f t="shared" si="71"/>
        <v>#VALUE!</v>
      </c>
      <c r="CA34" t="e">
        <f t="shared" si="72"/>
        <v>#VALUE!</v>
      </c>
      <c r="CB34" t="e">
        <f t="shared" si="73"/>
        <v>#VALUE!</v>
      </c>
      <c r="CC34" t="e">
        <f t="shared" si="74"/>
        <v>#VALUE!</v>
      </c>
      <c r="CD34" t="e">
        <f t="shared" si="75"/>
        <v>#VALUE!</v>
      </c>
      <c r="CE34" t="e">
        <f t="shared" si="76"/>
        <v>#VALUE!</v>
      </c>
      <c r="CF34" t="e">
        <f t="shared" si="77"/>
        <v>#VALUE!</v>
      </c>
      <c r="CG34" t="e">
        <f t="shared" si="78"/>
        <v>#VALUE!</v>
      </c>
      <c r="CH34" t="e">
        <f t="shared" ca="1" si="0"/>
        <v>#N/A</v>
      </c>
    </row>
    <row r="35" spans="1:86" x14ac:dyDescent="0.25">
      <c r="A35" s="298" t="str">
        <f>'BOCES-Consortium'!C42</f>
        <v xml:space="preserve"> </v>
      </c>
      <c r="B35" s="298" t="str">
        <f>IF(COUNTIF(EMH!B:B,A35)=0,"",COUNTIF(EMH!B:B,A35))</f>
        <v/>
      </c>
      <c r="C35" s="298" t="e">
        <f>MATCH(A35,EMH!B:B,0)</f>
        <v>#N/A</v>
      </c>
      <c r="E35">
        <f t="shared" si="81"/>
        <v>1045834</v>
      </c>
      <c r="F35">
        <f t="shared" si="81"/>
        <v>1045834</v>
      </c>
      <c r="G35" t="e">
        <f t="shared" si="80"/>
        <v>#N/A</v>
      </c>
      <c r="H35" t="e">
        <f t="shared" si="1"/>
        <v>#VALUE!</v>
      </c>
      <c r="I35" t="e">
        <f t="shared" si="2"/>
        <v>#VALUE!</v>
      </c>
      <c r="J35" t="e">
        <f t="shared" si="3"/>
        <v>#VALUE!</v>
      </c>
      <c r="K35" t="e">
        <f t="shared" si="4"/>
        <v>#VALUE!</v>
      </c>
      <c r="L35" t="e">
        <f t="shared" si="5"/>
        <v>#VALUE!</v>
      </c>
      <c r="M35" t="e">
        <f t="shared" si="6"/>
        <v>#VALUE!</v>
      </c>
      <c r="N35" t="e">
        <f t="shared" si="7"/>
        <v>#VALUE!</v>
      </c>
      <c r="O35" t="e">
        <f t="shared" si="8"/>
        <v>#VALUE!</v>
      </c>
      <c r="P35" t="e">
        <f t="shared" si="9"/>
        <v>#VALUE!</v>
      </c>
      <c r="Q35" t="e">
        <f t="shared" si="10"/>
        <v>#VALUE!</v>
      </c>
      <c r="R35" t="e">
        <f t="shared" si="11"/>
        <v>#VALUE!</v>
      </c>
      <c r="S35" t="e">
        <f t="shared" si="12"/>
        <v>#VALUE!</v>
      </c>
      <c r="T35" t="e">
        <f t="shared" si="13"/>
        <v>#VALUE!</v>
      </c>
      <c r="U35" t="e">
        <f t="shared" si="14"/>
        <v>#VALUE!</v>
      </c>
      <c r="V35" t="e">
        <f t="shared" si="15"/>
        <v>#VALUE!</v>
      </c>
      <c r="W35" t="e">
        <f t="shared" si="16"/>
        <v>#VALUE!</v>
      </c>
      <c r="X35" t="e">
        <f t="shared" si="17"/>
        <v>#VALUE!</v>
      </c>
      <c r="Y35" t="e">
        <f t="shared" si="18"/>
        <v>#VALUE!</v>
      </c>
      <c r="Z35" t="e">
        <f t="shared" si="19"/>
        <v>#VALUE!</v>
      </c>
      <c r="AA35" t="e">
        <f t="shared" si="20"/>
        <v>#VALUE!</v>
      </c>
      <c r="AB35" t="e">
        <f t="shared" si="21"/>
        <v>#VALUE!</v>
      </c>
      <c r="AC35" t="e">
        <f t="shared" si="22"/>
        <v>#VALUE!</v>
      </c>
      <c r="AD35" t="e">
        <f t="shared" si="23"/>
        <v>#VALUE!</v>
      </c>
      <c r="AE35" t="e">
        <f t="shared" si="24"/>
        <v>#VALUE!</v>
      </c>
      <c r="AF35" t="e">
        <f t="shared" si="25"/>
        <v>#VALUE!</v>
      </c>
      <c r="AG35" t="e">
        <f t="shared" si="26"/>
        <v>#VALUE!</v>
      </c>
      <c r="AH35" t="e">
        <f t="shared" si="27"/>
        <v>#VALUE!</v>
      </c>
      <c r="AI35" t="e">
        <f t="shared" si="28"/>
        <v>#VALUE!</v>
      </c>
      <c r="AJ35" t="e">
        <f t="shared" si="29"/>
        <v>#VALUE!</v>
      </c>
      <c r="AK35" t="e">
        <f t="shared" si="30"/>
        <v>#VALUE!</v>
      </c>
      <c r="AL35" t="e">
        <f t="shared" si="31"/>
        <v>#VALUE!</v>
      </c>
      <c r="AM35" t="e">
        <f t="shared" si="32"/>
        <v>#VALUE!</v>
      </c>
      <c r="AN35" t="e">
        <f t="shared" si="33"/>
        <v>#VALUE!</v>
      </c>
      <c r="AO35" t="e">
        <f t="shared" si="34"/>
        <v>#VALUE!</v>
      </c>
      <c r="AP35" t="e">
        <f t="shared" si="35"/>
        <v>#VALUE!</v>
      </c>
      <c r="AQ35" t="e">
        <f t="shared" si="36"/>
        <v>#VALUE!</v>
      </c>
      <c r="AR35" t="e">
        <f t="shared" si="37"/>
        <v>#VALUE!</v>
      </c>
      <c r="AS35" t="e">
        <f t="shared" si="38"/>
        <v>#VALUE!</v>
      </c>
      <c r="AT35" t="e">
        <f t="shared" si="39"/>
        <v>#VALUE!</v>
      </c>
      <c r="AU35" t="e">
        <f t="shared" si="40"/>
        <v>#VALUE!</v>
      </c>
      <c r="AV35" t="e">
        <f t="shared" si="41"/>
        <v>#VALUE!</v>
      </c>
      <c r="AW35" t="e">
        <f t="shared" si="42"/>
        <v>#VALUE!</v>
      </c>
      <c r="AX35" t="e">
        <f t="shared" si="43"/>
        <v>#VALUE!</v>
      </c>
      <c r="AY35" t="e">
        <f t="shared" si="44"/>
        <v>#VALUE!</v>
      </c>
      <c r="AZ35" t="e">
        <f t="shared" si="45"/>
        <v>#VALUE!</v>
      </c>
      <c r="BA35" t="e">
        <f t="shared" si="46"/>
        <v>#VALUE!</v>
      </c>
      <c r="BB35" t="e">
        <f t="shared" si="47"/>
        <v>#VALUE!</v>
      </c>
      <c r="BC35" t="e">
        <f t="shared" si="48"/>
        <v>#VALUE!</v>
      </c>
      <c r="BD35" t="e">
        <f t="shared" si="49"/>
        <v>#VALUE!</v>
      </c>
      <c r="BE35" t="e">
        <f t="shared" si="50"/>
        <v>#VALUE!</v>
      </c>
      <c r="BF35" t="e">
        <f t="shared" si="51"/>
        <v>#VALUE!</v>
      </c>
      <c r="BG35" t="e">
        <f t="shared" si="52"/>
        <v>#VALUE!</v>
      </c>
      <c r="BH35" t="e">
        <f t="shared" si="53"/>
        <v>#VALUE!</v>
      </c>
      <c r="BI35" t="e">
        <f t="shared" si="54"/>
        <v>#VALUE!</v>
      </c>
      <c r="BJ35" t="e">
        <f t="shared" si="55"/>
        <v>#VALUE!</v>
      </c>
      <c r="BK35" t="e">
        <f t="shared" si="56"/>
        <v>#VALUE!</v>
      </c>
      <c r="BL35" t="e">
        <f t="shared" si="57"/>
        <v>#VALUE!</v>
      </c>
      <c r="BM35" t="e">
        <f t="shared" si="58"/>
        <v>#VALUE!</v>
      </c>
      <c r="BN35" t="e">
        <f t="shared" si="59"/>
        <v>#VALUE!</v>
      </c>
      <c r="BO35" t="e">
        <f t="shared" si="60"/>
        <v>#VALUE!</v>
      </c>
      <c r="BP35" t="e">
        <f t="shared" si="61"/>
        <v>#VALUE!</v>
      </c>
      <c r="BQ35" t="e">
        <f t="shared" si="62"/>
        <v>#VALUE!</v>
      </c>
      <c r="BR35" t="e">
        <f t="shared" si="63"/>
        <v>#VALUE!</v>
      </c>
      <c r="BS35" t="e">
        <f t="shared" si="64"/>
        <v>#VALUE!</v>
      </c>
      <c r="BT35" t="e">
        <f t="shared" si="65"/>
        <v>#VALUE!</v>
      </c>
      <c r="BU35" t="e">
        <f t="shared" si="66"/>
        <v>#VALUE!</v>
      </c>
      <c r="BV35" t="e">
        <f t="shared" si="67"/>
        <v>#VALUE!</v>
      </c>
      <c r="BW35" t="e">
        <f t="shared" si="68"/>
        <v>#VALUE!</v>
      </c>
      <c r="BX35" t="e">
        <f t="shared" si="69"/>
        <v>#VALUE!</v>
      </c>
      <c r="BY35" t="e">
        <f t="shared" si="70"/>
        <v>#VALUE!</v>
      </c>
      <c r="BZ35" t="e">
        <f t="shared" si="71"/>
        <v>#VALUE!</v>
      </c>
      <c r="CA35" t="e">
        <f t="shared" si="72"/>
        <v>#VALUE!</v>
      </c>
      <c r="CB35" t="e">
        <f t="shared" si="73"/>
        <v>#VALUE!</v>
      </c>
      <c r="CC35" t="e">
        <f t="shared" si="74"/>
        <v>#VALUE!</v>
      </c>
      <c r="CD35" t="e">
        <f t="shared" si="75"/>
        <v>#VALUE!</v>
      </c>
      <c r="CE35" t="e">
        <f t="shared" si="76"/>
        <v>#VALUE!</v>
      </c>
      <c r="CF35" t="e">
        <f t="shared" si="77"/>
        <v>#VALUE!</v>
      </c>
      <c r="CG35" t="e">
        <f t="shared" si="78"/>
        <v>#VALUE!</v>
      </c>
      <c r="CH35" t="e">
        <f t="shared" ca="1" si="0"/>
        <v>#N/A</v>
      </c>
    </row>
    <row r="36" spans="1:86" x14ac:dyDescent="0.25">
      <c r="A36" s="298" t="str">
        <f>'BOCES-Consortium'!C43</f>
        <v xml:space="preserve"> </v>
      </c>
      <c r="B36" s="298" t="str">
        <f>IF(COUNTIF(EMH!B:B,A36)=0,"",COUNTIF(EMH!B:B,A36))</f>
        <v/>
      </c>
      <c r="C36" s="298" t="e">
        <f>MATCH(A36,EMH!B:B,0)</f>
        <v>#N/A</v>
      </c>
      <c r="E36">
        <f t="shared" si="81"/>
        <v>1045833</v>
      </c>
      <c r="F36">
        <f t="shared" si="81"/>
        <v>1045833</v>
      </c>
      <c r="G36" t="e">
        <f t="shared" si="80"/>
        <v>#N/A</v>
      </c>
      <c r="H36" t="e">
        <f t="shared" si="1"/>
        <v>#VALUE!</v>
      </c>
      <c r="I36" t="e">
        <f t="shared" si="2"/>
        <v>#VALUE!</v>
      </c>
      <c r="J36" t="e">
        <f t="shared" si="3"/>
        <v>#VALUE!</v>
      </c>
      <c r="K36" t="e">
        <f t="shared" si="4"/>
        <v>#VALUE!</v>
      </c>
      <c r="L36" t="e">
        <f t="shared" si="5"/>
        <v>#VALUE!</v>
      </c>
      <c r="M36" t="e">
        <f t="shared" si="6"/>
        <v>#VALUE!</v>
      </c>
      <c r="N36" t="e">
        <f t="shared" si="7"/>
        <v>#VALUE!</v>
      </c>
      <c r="O36" t="e">
        <f t="shared" si="8"/>
        <v>#VALUE!</v>
      </c>
      <c r="P36" t="e">
        <f t="shared" si="9"/>
        <v>#VALUE!</v>
      </c>
      <c r="Q36" t="e">
        <f t="shared" si="10"/>
        <v>#VALUE!</v>
      </c>
      <c r="R36" t="e">
        <f t="shared" si="11"/>
        <v>#VALUE!</v>
      </c>
      <c r="S36" t="e">
        <f t="shared" si="12"/>
        <v>#VALUE!</v>
      </c>
      <c r="T36" t="e">
        <f t="shared" si="13"/>
        <v>#VALUE!</v>
      </c>
      <c r="U36" t="e">
        <f t="shared" si="14"/>
        <v>#VALUE!</v>
      </c>
      <c r="V36" t="e">
        <f t="shared" si="15"/>
        <v>#VALUE!</v>
      </c>
      <c r="W36" t="e">
        <f t="shared" si="16"/>
        <v>#VALUE!</v>
      </c>
      <c r="X36" t="e">
        <f t="shared" si="17"/>
        <v>#VALUE!</v>
      </c>
      <c r="Y36" t="e">
        <f t="shared" si="18"/>
        <v>#VALUE!</v>
      </c>
      <c r="Z36" t="e">
        <f t="shared" si="19"/>
        <v>#VALUE!</v>
      </c>
      <c r="AA36" t="e">
        <f t="shared" si="20"/>
        <v>#VALUE!</v>
      </c>
      <c r="AB36" t="e">
        <f t="shared" si="21"/>
        <v>#VALUE!</v>
      </c>
      <c r="AC36" t="e">
        <f t="shared" si="22"/>
        <v>#VALUE!</v>
      </c>
      <c r="AD36" t="e">
        <f t="shared" si="23"/>
        <v>#VALUE!</v>
      </c>
      <c r="AE36" t="e">
        <f t="shared" si="24"/>
        <v>#VALUE!</v>
      </c>
      <c r="AF36" t="e">
        <f t="shared" si="25"/>
        <v>#VALUE!</v>
      </c>
      <c r="AG36" t="e">
        <f t="shared" si="26"/>
        <v>#VALUE!</v>
      </c>
      <c r="AH36" t="e">
        <f t="shared" si="27"/>
        <v>#VALUE!</v>
      </c>
      <c r="AI36" t="e">
        <f t="shared" si="28"/>
        <v>#VALUE!</v>
      </c>
      <c r="AJ36" t="e">
        <f t="shared" si="29"/>
        <v>#VALUE!</v>
      </c>
      <c r="AK36" t="e">
        <f t="shared" si="30"/>
        <v>#VALUE!</v>
      </c>
      <c r="AL36" t="e">
        <f t="shared" si="31"/>
        <v>#VALUE!</v>
      </c>
      <c r="AM36" t="e">
        <f t="shared" si="32"/>
        <v>#VALUE!</v>
      </c>
      <c r="AN36" t="e">
        <f t="shared" si="33"/>
        <v>#VALUE!</v>
      </c>
      <c r="AO36" t="e">
        <f t="shared" si="34"/>
        <v>#VALUE!</v>
      </c>
      <c r="AP36" t="e">
        <f t="shared" si="35"/>
        <v>#VALUE!</v>
      </c>
      <c r="AQ36" t="e">
        <f t="shared" si="36"/>
        <v>#VALUE!</v>
      </c>
      <c r="AR36" t="e">
        <f t="shared" si="37"/>
        <v>#VALUE!</v>
      </c>
      <c r="AS36" t="e">
        <f t="shared" si="38"/>
        <v>#VALUE!</v>
      </c>
      <c r="AT36" t="e">
        <f t="shared" si="39"/>
        <v>#VALUE!</v>
      </c>
      <c r="AU36" t="e">
        <f t="shared" si="40"/>
        <v>#VALUE!</v>
      </c>
      <c r="AV36" t="e">
        <f t="shared" si="41"/>
        <v>#VALUE!</v>
      </c>
      <c r="AW36" t="e">
        <f t="shared" si="42"/>
        <v>#VALUE!</v>
      </c>
      <c r="AX36" t="e">
        <f t="shared" si="43"/>
        <v>#VALUE!</v>
      </c>
      <c r="AY36" t="e">
        <f t="shared" si="44"/>
        <v>#VALUE!</v>
      </c>
      <c r="AZ36" t="e">
        <f t="shared" si="45"/>
        <v>#VALUE!</v>
      </c>
      <c r="BA36" t="e">
        <f t="shared" si="46"/>
        <v>#VALUE!</v>
      </c>
      <c r="BB36" t="e">
        <f t="shared" si="47"/>
        <v>#VALUE!</v>
      </c>
      <c r="BC36" t="e">
        <f t="shared" si="48"/>
        <v>#VALUE!</v>
      </c>
      <c r="BD36" t="e">
        <f t="shared" si="49"/>
        <v>#VALUE!</v>
      </c>
      <c r="BE36" t="e">
        <f t="shared" si="50"/>
        <v>#VALUE!</v>
      </c>
      <c r="BF36" t="e">
        <f t="shared" si="51"/>
        <v>#VALUE!</v>
      </c>
      <c r="BG36" t="e">
        <f t="shared" si="52"/>
        <v>#VALUE!</v>
      </c>
      <c r="BH36" t="e">
        <f t="shared" si="53"/>
        <v>#VALUE!</v>
      </c>
      <c r="BI36" t="e">
        <f t="shared" si="54"/>
        <v>#VALUE!</v>
      </c>
      <c r="BJ36" t="e">
        <f t="shared" si="55"/>
        <v>#VALUE!</v>
      </c>
      <c r="BK36" t="e">
        <f t="shared" si="56"/>
        <v>#VALUE!</v>
      </c>
      <c r="BL36" t="e">
        <f t="shared" si="57"/>
        <v>#VALUE!</v>
      </c>
      <c r="BM36" t="e">
        <f t="shared" si="58"/>
        <v>#VALUE!</v>
      </c>
      <c r="BN36" t="e">
        <f t="shared" si="59"/>
        <v>#VALUE!</v>
      </c>
      <c r="BO36" t="e">
        <f t="shared" si="60"/>
        <v>#VALUE!</v>
      </c>
      <c r="BP36" t="e">
        <f t="shared" si="61"/>
        <v>#VALUE!</v>
      </c>
      <c r="BQ36" t="e">
        <f t="shared" si="62"/>
        <v>#VALUE!</v>
      </c>
      <c r="BR36" t="e">
        <f t="shared" si="63"/>
        <v>#VALUE!</v>
      </c>
      <c r="BS36" t="e">
        <f t="shared" si="64"/>
        <v>#VALUE!</v>
      </c>
      <c r="BT36" t="e">
        <f t="shared" si="65"/>
        <v>#VALUE!</v>
      </c>
      <c r="BU36" t="e">
        <f t="shared" si="66"/>
        <v>#VALUE!</v>
      </c>
      <c r="BV36" t="e">
        <f t="shared" si="67"/>
        <v>#VALUE!</v>
      </c>
      <c r="BW36" t="e">
        <f t="shared" si="68"/>
        <v>#VALUE!</v>
      </c>
      <c r="BX36" t="e">
        <f t="shared" si="69"/>
        <v>#VALUE!</v>
      </c>
      <c r="BY36" t="e">
        <f t="shared" si="70"/>
        <v>#VALUE!</v>
      </c>
      <c r="BZ36" t="e">
        <f t="shared" si="71"/>
        <v>#VALUE!</v>
      </c>
      <c r="CA36" t="e">
        <f t="shared" si="72"/>
        <v>#VALUE!</v>
      </c>
      <c r="CB36" t="e">
        <f t="shared" si="73"/>
        <v>#VALUE!</v>
      </c>
      <c r="CC36" t="e">
        <f t="shared" si="74"/>
        <v>#VALUE!</v>
      </c>
      <c r="CD36" t="e">
        <f t="shared" si="75"/>
        <v>#VALUE!</v>
      </c>
      <c r="CE36" t="e">
        <f t="shared" si="76"/>
        <v>#VALUE!</v>
      </c>
      <c r="CF36" t="e">
        <f t="shared" si="77"/>
        <v>#VALUE!</v>
      </c>
      <c r="CG36" t="e">
        <f t="shared" si="78"/>
        <v>#VALUE!</v>
      </c>
      <c r="CH36" t="e">
        <f t="shared" ca="1" si="0"/>
        <v>#N/A</v>
      </c>
    </row>
    <row r="37" spans="1:86" x14ac:dyDescent="0.25">
      <c r="A37" s="298" t="str">
        <f>'BOCES-Consortium'!C44</f>
        <v xml:space="preserve"> </v>
      </c>
      <c r="B37" s="298" t="str">
        <f>IF(COUNTIF(EMH!B:B,A37)=0,"",COUNTIF(EMH!B:B,A37))</f>
        <v/>
      </c>
      <c r="C37" s="298" t="e">
        <f>MATCH(A37,EMH!B:B,0)</f>
        <v>#N/A</v>
      </c>
      <c r="E37">
        <f t="shared" si="81"/>
        <v>1045832</v>
      </c>
      <c r="F37">
        <f t="shared" si="81"/>
        <v>1045832</v>
      </c>
      <c r="G37" t="e">
        <f t="shared" si="80"/>
        <v>#N/A</v>
      </c>
      <c r="H37" t="e">
        <f t="shared" si="1"/>
        <v>#VALUE!</v>
      </c>
      <c r="I37" t="e">
        <f t="shared" si="2"/>
        <v>#VALUE!</v>
      </c>
      <c r="J37" t="e">
        <f t="shared" si="3"/>
        <v>#VALUE!</v>
      </c>
      <c r="K37" t="e">
        <f t="shared" si="4"/>
        <v>#VALUE!</v>
      </c>
      <c r="L37" t="e">
        <f t="shared" si="5"/>
        <v>#VALUE!</v>
      </c>
      <c r="M37" t="e">
        <f t="shared" si="6"/>
        <v>#VALUE!</v>
      </c>
      <c r="N37" t="e">
        <f t="shared" si="7"/>
        <v>#VALUE!</v>
      </c>
      <c r="O37" t="e">
        <f t="shared" si="8"/>
        <v>#VALUE!</v>
      </c>
      <c r="P37" t="e">
        <f t="shared" si="9"/>
        <v>#VALUE!</v>
      </c>
      <c r="Q37" t="e">
        <f t="shared" si="10"/>
        <v>#VALUE!</v>
      </c>
      <c r="R37" t="e">
        <f t="shared" si="11"/>
        <v>#VALUE!</v>
      </c>
      <c r="S37" t="e">
        <f t="shared" si="12"/>
        <v>#VALUE!</v>
      </c>
      <c r="T37" t="e">
        <f t="shared" si="13"/>
        <v>#VALUE!</v>
      </c>
      <c r="U37" t="e">
        <f t="shared" si="14"/>
        <v>#VALUE!</v>
      </c>
      <c r="V37" t="e">
        <f t="shared" si="15"/>
        <v>#VALUE!</v>
      </c>
      <c r="W37" t="e">
        <f t="shared" si="16"/>
        <v>#VALUE!</v>
      </c>
      <c r="X37" t="e">
        <f t="shared" si="17"/>
        <v>#VALUE!</v>
      </c>
      <c r="Y37" t="e">
        <f t="shared" si="18"/>
        <v>#VALUE!</v>
      </c>
      <c r="Z37" t="e">
        <f t="shared" si="19"/>
        <v>#VALUE!</v>
      </c>
      <c r="AA37" t="e">
        <f t="shared" si="20"/>
        <v>#VALUE!</v>
      </c>
      <c r="AB37" t="e">
        <f t="shared" si="21"/>
        <v>#VALUE!</v>
      </c>
      <c r="AC37" t="e">
        <f t="shared" si="22"/>
        <v>#VALUE!</v>
      </c>
      <c r="AD37" t="e">
        <f t="shared" si="23"/>
        <v>#VALUE!</v>
      </c>
      <c r="AE37" t="e">
        <f t="shared" si="24"/>
        <v>#VALUE!</v>
      </c>
      <c r="AF37" t="e">
        <f t="shared" si="25"/>
        <v>#VALUE!</v>
      </c>
      <c r="AG37" t="e">
        <f t="shared" si="26"/>
        <v>#VALUE!</v>
      </c>
      <c r="AH37" t="e">
        <f t="shared" si="27"/>
        <v>#VALUE!</v>
      </c>
      <c r="AI37" t="e">
        <f t="shared" si="28"/>
        <v>#VALUE!</v>
      </c>
      <c r="AJ37" t="e">
        <f t="shared" si="29"/>
        <v>#VALUE!</v>
      </c>
      <c r="AK37" t="e">
        <f t="shared" si="30"/>
        <v>#VALUE!</v>
      </c>
      <c r="AL37" t="e">
        <f t="shared" si="31"/>
        <v>#VALUE!</v>
      </c>
      <c r="AM37" t="e">
        <f t="shared" si="32"/>
        <v>#VALUE!</v>
      </c>
      <c r="AN37" t="e">
        <f t="shared" si="33"/>
        <v>#VALUE!</v>
      </c>
      <c r="AO37" t="e">
        <f t="shared" si="34"/>
        <v>#VALUE!</v>
      </c>
      <c r="AP37" t="e">
        <f t="shared" si="35"/>
        <v>#VALUE!</v>
      </c>
      <c r="AQ37" t="e">
        <f t="shared" si="36"/>
        <v>#VALUE!</v>
      </c>
      <c r="AR37" t="e">
        <f t="shared" si="37"/>
        <v>#VALUE!</v>
      </c>
      <c r="AS37" t="e">
        <f t="shared" si="38"/>
        <v>#VALUE!</v>
      </c>
      <c r="AT37" t="e">
        <f t="shared" si="39"/>
        <v>#VALUE!</v>
      </c>
      <c r="AU37" t="e">
        <f t="shared" si="40"/>
        <v>#VALUE!</v>
      </c>
      <c r="AV37" t="e">
        <f t="shared" si="41"/>
        <v>#VALUE!</v>
      </c>
      <c r="AW37" t="e">
        <f t="shared" si="42"/>
        <v>#VALUE!</v>
      </c>
      <c r="AX37" t="e">
        <f t="shared" si="43"/>
        <v>#VALUE!</v>
      </c>
      <c r="AY37" t="e">
        <f t="shared" si="44"/>
        <v>#VALUE!</v>
      </c>
      <c r="AZ37" t="e">
        <f t="shared" si="45"/>
        <v>#VALUE!</v>
      </c>
      <c r="BA37" t="e">
        <f t="shared" si="46"/>
        <v>#VALUE!</v>
      </c>
      <c r="BB37" t="e">
        <f t="shared" si="47"/>
        <v>#VALUE!</v>
      </c>
      <c r="BC37" t="e">
        <f t="shared" si="48"/>
        <v>#VALUE!</v>
      </c>
      <c r="BD37" t="e">
        <f t="shared" si="49"/>
        <v>#VALUE!</v>
      </c>
      <c r="BE37" t="e">
        <f t="shared" si="50"/>
        <v>#VALUE!</v>
      </c>
      <c r="BF37" t="e">
        <f t="shared" si="51"/>
        <v>#VALUE!</v>
      </c>
      <c r="BG37" t="e">
        <f t="shared" si="52"/>
        <v>#VALUE!</v>
      </c>
      <c r="BH37" t="e">
        <f t="shared" si="53"/>
        <v>#VALUE!</v>
      </c>
      <c r="BI37" t="e">
        <f t="shared" si="54"/>
        <v>#VALUE!</v>
      </c>
      <c r="BJ37" t="e">
        <f t="shared" si="55"/>
        <v>#VALUE!</v>
      </c>
      <c r="BK37" t="e">
        <f t="shared" si="56"/>
        <v>#VALUE!</v>
      </c>
      <c r="BL37" t="e">
        <f t="shared" si="57"/>
        <v>#VALUE!</v>
      </c>
      <c r="BM37" t="e">
        <f t="shared" si="58"/>
        <v>#VALUE!</v>
      </c>
      <c r="BN37" t="e">
        <f t="shared" si="59"/>
        <v>#VALUE!</v>
      </c>
      <c r="BO37" t="e">
        <f t="shared" si="60"/>
        <v>#VALUE!</v>
      </c>
      <c r="BP37" t="e">
        <f t="shared" si="61"/>
        <v>#VALUE!</v>
      </c>
      <c r="BQ37" t="e">
        <f t="shared" si="62"/>
        <v>#VALUE!</v>
      </c>
      <c r="BR37" t="e">
        <f t="shared" si="63"/>
        <v>#VALUE!</v>
      </c>
      <c r="BS37" t="e">
        <f t="shared" si="64"/>
        <v>#VALUE!</v>
      </c>
      <c r="BT37" t="e">
        <f t="shared" si="65"/>
        <v>#VALUE!</v>
      </c>
      <c r="BU37" t="e">
        <f t="shared" si="66"/>
        <v>#VALUE!</v>
      </c>
      <c r="BV37" t="e">
        <f t="shared" si="67"/>
        <v>#VALUE!</v>
      </c>
      <c r="BW37" t="e">
        <f t="shared" si="68"/>
        <v>#VALUE!</v>
      </c>
      <c r="BX37" t="e">
        <f t="shared" si="69"/>
        <v>#VALUE!</v>
      </c>
      <c r="BY37" t="e">
        <f t="shared" si="70"/>
        <v>#VALUE!</v>
      </c>
      <c r="BZ37" t="e">
        <f t="shared" si="71"/>
        <v>#VALUE!</v>
      </c>
      <c r="CA37" t="e">
        <f t="shared" si="72"/>
        <v>#VALUE!</v>
      </c>
      <c r="CB37" t="e">
        <f t="shared" si="73"/>
        <v>#VALUE!</v>
      </c>
      <c r="CC37" t="e">
        <f t="shared" si="74"/>
        <v>#VALUE!</v>
      </c>
      <c r="CD37" t="e">
        <f t="shared" si="75"/>
        <v>#VALUE!</v>
      </c>
      <c r="CE37" t="e">
        <f t="shared" si="76"/>
        <v>#VALUE!</v>
      </c>
      <c r="CF37" t="e">
        <f t="shared" si="77"/>
        <v>#VALUE!</v>
      </c>
      <c r="CG37" t="e">
        <f t="shared" si="78"/>
        <v>#VALUE!</v>
      </c>
      <c r="CH37" t="e">
        <f t="shared" ca="1" si="0"/>
        <v>#N/A</v>
      </c>
    </row>
    <row r="38" spans="1:86" x14ac:dyDescent="0.25">
      <c r="A38" s="298" t="str">
        <f>'BOCES-Consortium'!C45</f>
        <v xml:space="preserve"> </v>
      </c>
      <c r="B38" s="298" t="str">
        <f>IF(COUNTIF(EMH!B:B,A38)=0,"",COUNTIF(EMH!B:B,A38))</f>
        <v/>
      </c>
      <c r="C38" s="298" t="e">
        <f>MATCH(A38,EMH!B:B,0)</f>
        <v>#N/A</v>
      </c>
      <c r="E38">
        <f t="shared" ref="E38:F53" si="82">E37-1</f>
        <v>1045831</v>
      </c>
      <c r="F38">
        <f t="shared" si="82"/>
        <v>1045831</v>
      </c>
      <c r="G38" t="e">
        <f t="shared" si="80"/>
        <v>#N/A</v>
      </c>
      <c r="H38" t="e">
        <f t="shared" si="1"/>
        <v>#VALUE!</v>
      </c>
      <c r="I38" t="e">
        <f t="shared" si="2"/>
        <v>#VALUE!</v>
      </c>
      <c r="J38" t="e">
        <f t="shared" si="3"/>
        <v>#VALUE!</v>
      </c>
      <c r="K38" t="e">
        <f t="shared" si="4"/>
        <v>#VALUE!</v>
      </c>
      <c r="L38" t="e">
        <f t="shared" si="5"/>
        <v>#VALUE!</v>
      </c>
      <c r="M38" t="e">
        <f t="shared" si="6"/>
        <v>#VALUE!</v>
      </c>
      <c r="N38" t="e">
        <f t="shared" si="7"/>
        <v>#VALUE!</v>
      </c>
      <c r="O38" t="e">
        <f t="shared" si="8"/>
        <v>#VALUE!</v>
      </c>
      <c r="P38" t="e">
        <f t="shared" si="9"/>
        <v>#VALUE!</v>
      </c>
      <c r="Q38" t="e">
        <f t="shared" si="10"/>
        <v>#VALUE!</v>
      </c>
      <c r="R38" t="e">
        <f t="shared" si="11"/>
        <v>#VALUE!</v>
      </c>
      <c r="S38" t="e">
        <f t="shared" si="12"/>
        <v>#VALUE!</v>
      </c>
      <c r="T38" t="e">
        <f t="shared" si="13"/>
        <v>#VALUE!</v>
      </c>
      <c r="U38" t="e">
        <f t="shared" si="14"/>
        <v>#VALUE!</v>
      </c>
      <c r="V38" t="e">
        <f t="shared" si="15"/>
        <v>#VALUE!</v>
      </c>
      <c r="W38" t="e">
        <f t="shared" si="16"/>
        <v>#VALUE!</v>
      </c>
      <c r="X38" t="e">
        <f t="shared" si="17"/>
        <v>#VALUE!</v>
      </c>
      <c r="Y38" t="e">
        <f t="shared" si="18"/>
        <v>#VALUE!</v>
      </c>
      <c r="Z38" t="e">
        <f t="shared" si="19"/>
        <v>#VALUE!</v>
      </c>
      <c r="AA38" t="e">
        <f t="shared" si="20"/>
        <v>#VALUE!</v>
      </c>
      <c r="AB38" t="e">
        <f t="shared" si="21"/>
        <v>#VALUE!</v>
      </c>
      <c r="AC38" t="e">
        <f t="shared" si="22"/>
        <v>#VALUE!</v>
      </c>
      <c r="AD38" t="e">
        <f t="shared" si="23"/>
        <v>#VALUE!</v>
      </c>
      <c r="AE38" t="e">
        <f t="shared" si="24"/>
        <v>#VALUE!</v>
      </c>
      <c r="AF38" t="e">
        <f t="shared" si="25"/>
        <v>#VALUE!</v>
      </c>
      <c r="AG38" t="e">
        <f t="shared" si="26"/>
        <v>#VALUE!</v>
      </c>
      <c r="AH38" t="e">
        <f t="shared" si="27"/>
        <v>#VALUE!</v>
      </c>
      <c r="AI38" t="e">
        <f t="shared" si="28"/>
        <v>#VALUE!</v>
      </c>
      <c r="AJ38" t="e">
        <f t="shared" si="29"/>
        <v>#VALUE!</v>
      </c>
      <c r="AK38" t="e">
        <f t="shared" si="30"/>
        <v>#VALUE!</v>
      </c>
      <c r="AL38" t="e">
        <f t="shared" si="31"/>
        <v>#VALUE!</v>
      </c>
      <c r="AM38" t="e">
        <f t="shared" si="32"/>
        <v>#VALUE!</v>
      </c>
      <c r="AN38" t="e">
        <f t="shared" si="33"/>
        <v>#VALUE!</v>
      </c>
      <c r="AO38" t="e">
        <f t="shared" si="34"/>
        <v>#VALUE!</v>
      </c>
      <c r="AP38" t="e">
        <f t="shared" si="35"/>
        <v>#VALUE!</v>
      </c>
      <c r="AQ38" t="e">
        <f t="shared" si="36"/>
        <v>#VALUE!</v>
      </c>
      <c r="AR38" t="e">
        <f t="shared" si="37"/>
        <v>#VALUE!</v>
      </c>
      <c r="AS38" t="e">
        <f t="shared" si="38"/>
        <v>#VALUE!</v>
      </c>
      <c r="AT38" t="e">
        <f t="shared" si="39"/>
        <v>#VALUE!</v>
      </c>
      <c r="AU38" t="e">
        <f t="shared" si="40"/>
        <v>#VALUE!</v>
      </c>
      <c r="AV38" t="e">
        <f t="shared" si="41"/>
        <v>#VALUE!</v>
      </c>
      <c r="AW38" t="e">
        <f t="shared" si="42"/>
        <v>#VALUE!</v>
      </c>
      <c r="AX38" t="e">
        <f t="shared" si="43"/>
        <v>#VALUE!</v>
      </c>
      <c r="AY38" t="e">
        <f t="shared" si="44"/>
        <v>#VALUE!</v>
      </c>
      <c r="AZ38" t="e">
        <f t="shared" si="45"/>
        <v>#VALUE!</v>
      </c>
      <c r="BA38" t="e">
        <f t="shared" si="46"/>
        <v>#VALUE!</v>
      </c>
      <c r="BB38" t="e">
        <f t="shared" si="47"/>
        <v>#VALUE!</v>
      </c>
      <c r="BC38" t="e">
        <f t="shared" si="48"/>
        <v>#VALUE!</v>
      </c>
      <c r="BD38" t="e">
        <f t="shared" si="49"/>
        <v>#VALUE!</v>
      </c>
      <c r="BE38" t="e">
        <f t="shared" si="50"/>
        <v>#VALUE!</v>
      </c>
      <c r="BF38" t="e">
        <f t="shared" si="51"/>
        <v>#VALUE!</v>
      </c>
      <c r="BG38" t="e">
        <f t="shared" si="52"/>
        <v>#VALUE!</v>
      </c>
      <c r="BH38" t="e">
        <f t="shared" si="53"/>
        <v>#VALUE!</v>
      </c>
      <c r="BI38" t="e">
        <f t="shared" si="54"/>
        <v>#VALUE!</v>
      </c>
      <c r="BJ38" t="e">
        <f t="shared" si="55"/>
        <v>#VALUE!</v>
      </c>
      <c r="BK38" t="e">
        <f t="shared" si="56"/>
        <v>#VALUE!</v>
      </c>
      <c r="BL38" t="e">
        <f t="shared" si="57"/>
        <v>#VALUE!</v>
      </c>
      <c r="BM38" t="e">
        <f t="shared" si="58"/>
        <v>#VALUE!</v>
      </c>
      <c r="BN38" t="e">
        <f t="shared" si="59"/>
        <v>#VALUE!</v>
      </c>
      <c r="BO38" t="e">
        <f t="shared" si="60"/>
        <v>#VALUE!</v>
      </c>
      <c r="BP38" t="e">
        <f t="shared" si="61"/>
        <v>#VALUE!</v>
      </c>
      <c r="BQ38" t="e">
        <f t="shared" si="62"/>
        <v>#VALUE!</v>
      </c>
      <c r="BR38" t="e">
        <f t="shared" si="63"/>
        <v>#VALUE!</v>
      </c>
      <c r="BS38" t="e">
        <f t="shared" si="64"/>
        <v>#VALUE!</v>
      </c>
      <c r="BT38" t="e">
        <f t="shared" si="65"/>
        <v>#VALUE!</v>
      </c>
      <c r="BU38" t="e">
        <f t="shared" si="66"/>
        <v>#VALUE!</v>
      </c>
      <c r="BV38" t="e">
        <f t="shared" si="67"/>
        <v>#VALUE!</v>
      </c>
      <c r="BW38" t="e">
        <f t="shared" si="68"/>
        <v>#VALUE!</v>
      </c>
      <c r="BX38" t="e">
        <f t="shared" si="69"/>
        <v>#VALUE!</v>
      </c>
      <c r="BY38" t="e">
        <f t="shared" si="70"/>
        <v>#VALUE!</v>
      </c>
      <c r="BZ38" t="e">
        <f t="shared" si="71"/>
        <v>#VALUE!</v>
      </c>
      <c r="CA38" t="e">
        <f t="shared" si="72"/>
        <v>#VALUE!</v>
      </c>
      <c r="CB38" t="e">
        <f t="shared" si="73"/>
        <v>#VALUE!</v>
      </c>
      <c r="CC38" t="e">
        <f t="shared" si="74"/>
        <v>#VALUE!</v>
      </c>
      <c r="CD38" t="e">
        <f t="shared" si="75"/>
        <v>#VALUE!</v>
      </c>
      <c r="CE38" t="e">
        <f t="shared" si="76"/>
        <v>#VALUE!</v>
      </c>
      <c r="CF38" t="e">
        <f t="shared" si="77"/>
        <v>#VALUE!</v>
      </c>
      <c r="CG38" t="e">
        <f t="shared" si="78"/>
        <v>#VALUE!</v>
      </c>
      <c r="CH38" t="e">
        <f t="shared" ca="1" si="0"/>
        <v>#N/A</v>
      </c>
    </row>
    <row r="39" spans="1:86" x14ac:dyDescent="0.25">
      <c r="A39" s="298" t="str">
        <f>'BOCES-Consortium'!C46</f>
        <v xml:space="preserve"> </v>
      </c>
      <c r="B39" s="298" t="str">
        <f>IF(COUNTIF(EMH!B:B,A39)=0,"",COUNTIF(EMH!B:B,A39))</f>
        <v/>
      </c>
      <c r="C39" s="298" t="e">
        <f>MATCH(A39,EMH!B:B,0)</f>
        <v>#N/A</v>
      </c>
      <c r="E39">
        <f t="shared" si="82"/>
        <v>1045830</v>
      </c>
      <c r="F39">
        <f t="shared" si="82"/>
        <v>1045830</v>
      </c>
      <c r="G39" t="e">
        <f t="shared" si="80"/>
        <v>#N/A</v>
      </c>
      <c r="H39" t="e">
        <f t="shared" si="1"/>
        <v>#VALUE!</v>
      </c>
      <c r="I39" t="e">
        <f t="shared" si="2"/>
        <v>#VALUE!</v>
      </c>
      <c r="J39" t="e">
        <f t="shared" si="3"/>
        <v>#VALUE!</v>
      </c>
      <c r="K39" t="e">
        <f t="shared" si="4"/>
        <v>#VALUE!</v>
      </c>
      <c r="L39" t="e">
        <f t="shared" si="5"/>
        <v>#VALUE!</v>
      </c>
      <c r="M39" t="e">
        <f t="shared" si="6"/>
        <v>#VALUE!</v>
      </c>
      <c r="N39" t="e">
        <f t="shared" si="7"/>
        <v>#VALUE!</v>
      </c>
      <c r="O39" t="e">
        <f t="shared" si="8"/>
        <v>#VALUE!</v>
      </c>
      <c r="P39" t="e">
        <f t="shared" si="9"/>
        <v>#VALUE!</v>
      </c>
      <c r="Q39" t="e">
        <f t="shared" si="10"/>
        <v>#VALUE!</v>
      </c>
      <c r="R39" t="e">
        <f t="shared" si="11"/>
        <v>#VALUE!</v>
      </c>
      <c r="S39" t="e">
        <f t="shared" si="12"/>
        <v>#VALUE!</v>
      </c>
      <c r="T39" t="e">
        <f t="shared" si="13"/>
        <v>#VALUE!</v>
      </c>
      <c r="U39" t="e">
        <f t="shared" si="14"/>
        <v>#VALUE!</v>
      </c>
      <c r="V39" t="e">
        <f t="shared" si="15"/>
        <v>#VALUE!</v>
      </c>
      <c r="W39" t="e">
        <f t="shared" si="16"/>
        <v>#VALUE!</v>
      </c>
      <c r="X39" t="e">
        <f t="shared" si="17"/>
        <v>#VALUE!</v>
      </c>
      <c r="Y39" t="e">
        <f t="shared" si="18"/>
        <v>#VALUE!</v>
      </c>
      <c r="Z39" t="e">
        <f t="shared" si="19"/>
        <v>#VALUE!</v>
      </c>
      <c r="AA39" t="e">
        <f t="shared" si="20"/>
        <v>#VALUE!</v>
      </c>
      <c r="AB39" t="e">
        <f t="shared" si="21"/>
        <v>#VALUE!</v>
      </c>
      <c r="AC39" t="e">
        <f t="shared" si="22"/>
        <v>#VALUE!</v>
      </c>
      <c r="AD39" t="e">
        <f t="shared" si="23"/>
        <v>#VALUE!</v>
      </c>
      <c r="AE39" t="e">
        <f t="shared" si="24"/>
        <v>#VALUE!</v>
      </c>
      <c r="AF39" t="e">
        <f t="shared" si="25"/>
        <v>#VALUE!</v>
      </c>
      <c r="AG39" t="e">
        <f t="shared" si="26"/>
        <v>#VALUE!</v>
      </c>
      <c r="AH39" t="e">
        <f t="shared" si="27"/>
        <v>#VALUE!</v>
      </c>
      <c r="AI39" t="e">
        <f t="shared" si="28"/>
        <v>#VALUE!</v>
      </c>
      <c r="AJ39" t="e">
        <f t="shared" si="29"/>
        <v>#VALUE!</v>
      </c>
      <c r="AK39" t="e">
        <f t="shared" si="30"/>
        <v>#VALUE!</v>
      </c>
      <c r="AL39" t="e">
        <f t="shared" si="31"/>
        <v>#VALUE!</v>
      </c>
      <c r="AM39" t="e">
        <f t="shared" si="32"/>
        <v>#VALUE!</v>
      </c>
      <c r="AN39" t="e">
        <f t="shared" si="33"/>
        <v>#VALUE!</v>
      </c>
      <c r="AO39" t="e">
        <f t="shared" si="34"/>
        <v>#VALUE!</v>
      </c>
      <c r="AP39" t="e">
        <f t="shared" si="35"/>
        <v>#VALUE!</v>
      </c>
      <c r="AQ39" t="e">
        <f t="shared" si="36"/>
        <v>#VALUE!</v>
      </c>
      <c r="AR39" t="e">
        <f t="shared" si="37"/>
        <v>#VALUE!</v>
      </c>
      <c r="AS39" t="e">
        <f t="shared" si="38"/>
        <v>#VALUE!</v>
      </c>
      <c r="AT39" t="e">
        <f t="shared" si="39"/>
        <v>#VALUE!</v>
      </c>
      <c r="AU39" t="e">
        <f t="shared" si="40"/>
        <v>#VALUE!</v>
      </c>
      <c r="AV39" t="e">
        <f t="shared" si="41"/>
        <v>#VALUE!</v>
      </c>
      <c r="AW39" t="e">
        <f t="shared" si="42"/>
        <v>#VALUE!</v>
      </c>
      <c r="AX39" t="e">
        <f t="shared" si="43"/>
        <v>#VALUE!</v>
      </c>
      <c r="AY39" t="e">
        <f t="shared" si="44"/>
        <v>#VALUE!</v>
      </c>
      <c r="AZ39" t="e">
        <f t="shared" si="45"/>
        <v>#VALUE!</v>
      </c>
      <c r="BA39" t="e">
        <f t="shared" si="46"/>
        <v>#VALUE!</v>
      </c>
      <c r="BB39" t="e">
        <f t="shared" si="47"/>
        <v>#VALUE!</v>
      </c>
      <c r="BC39" t="e">
        <f t="shared" si="48"/>
        <v>#VALUE!</v>
      </c>
      <c r="BD39" t="e">
        <f t="shared" si="49"/>
        <v>#VALUE!</v>
      </c>
      <c r="BE39" t="e">
        <f t="shared" si="50"/>
        <v>#VALUE!</v>
      </c>
      <c r="BF39" t="e">
        <f t="shared" si="51"/>
        <v>#VALUE!</v>
      </c>
      <c r="BG39" t="e">
        <f t="shared" si="52"/>
        <v>#VALUE!</v>
      </c>
      <c r="BH39" t="e">
        <f t="shared" si="53"/>
        <v>#VALUE!</v>
      </c>
      <c r="BI39" t="e">
        <f t="shared" si="54"/>
        <v>#VALUE!</v>
      </c>
      <c r="BJ39" t="e">
        <f t="shared" si="55"/>
        <v>#VALUE!</v>
      </c>
      <c r="BK39" t="e">
        <f t="shared" si="56"/>
        <v>#VALUE!</v>
      </c>
      <c r="BL39" t="e">
        <f t="shared" si="57"/>
        <v>#VALUE!</v>
      </c>
      <c r="BM39" t="e">
        <f t="shared" si="58"/>
        <v>#VALUE!</v>
      </c>
      <c r="BN39" t="e">
        <f t="shared" si="59"/>
        <v>#VALUE!</v>
      </c>
      <c r="BO39" t="e">
        <f t="shared" si="60"/>
        <v>#VALUE!</v>
      </c>
      <c r="BP39" t="e">
        <f t="shared" si="61"/>
        <v>#VALUE!</v>
      </c>
      <c r="BQ39" t="e">
        <f t="shared" si="62"/>
        <v>#VALUE!</v>
      </c>
      <c r="BR39" t="e">
        <f t="shared" si="63"/>
        <v>#VALUE!</v>
      </c>
      <c r="BS39" t="e">
        <f t="shared" si="64"/>
        <v>#VALUE!</v>
      </c>
      <c r="BT39" t="e">
        <f t="shared" si="65"/>
        <v>#VALUE!</v>
      </c>
      <c r="BU39" t="e">
        <f t="shared" si="66"/>
        <v>#VALUE!</v>
      </c>
      <c r="BV39" t="e">
        <f t="shared" si="67"/>
        <v>#VALUE!</v>
      </c>
      <c r="BW39" t="e">
        <f t="shared" si="68"/>
        <v>#VALUE!</v>
      </c>
      <c r="BX39" t="e">
        <f t="shared" si="69"/>
        <v>#VALUE!</v>
      </c>
      <c r="BY39" t="e">
        <f t="shared" si="70"/>
        <v>#VALUE!</v>
      </c>
      <c r="BZ39" t="e">
        <f t="shared" si="71"/>
        <v>#VALUE!</v>
      </c>
      <c r="CA39" t="e">
        <f t="shared" si="72"/>
        <v>#VALUE!</v>
      </c>
      <c r="CB39" t="e">
        <f t="shared" si="73"/>
        <v>#VALUE!</v>
      </c>
      <c r="CC39" t="e">
        <f t="shared" si="74"/>
        <v>#VALUE!</v>
      </c>
      <c r="CD39" t="e">
        <f t="shared" si="75"/>
        <v>#VALUE!</v>
      </c>
      <c r="CE39" t="e">
        <f t="shared" si="76"/>
        <v>#VALUE!</v>
      </c>
      <c r="CF39" t="e">
        <f t="shared" si="77"/>
        <v>#VALUE!</v>
      </c>
      <c r="CG39" t="e">
        <f t="shared" si="78"/>
        <v>#VALUE!</v>
      </c>
      <c r="CH39" t="e">
        <f t="shared" ca="1" si="0"/>
        <v>#N/A</v>
      </c>
    </row>
    <row r="40" spans="1:86" x14ac:dyDescent="0.25">
      <c r="A40" s="298" t="str">
        <f>'BOCES-Consortium'!C47</f>
        <v xml:space="preserve"> </v>
      </c>
      <c r="B40" s="298" t="str">
        <f>IF(COUNTIF(EMH!B:B,A40)=0,"",COUNTIF(EMH!B:B,A40))</f>
        <v/>
      </c>
      <c r="C40" s="298" t="e">
        <f>MATCH(A40,EMH!B:B,0)</f>
        <v>#N/A</v>
      </c>
      <c r="E40">
        <f t="shared" si="82"/>
        <v>1045829</v>
      </c>
      <c r="F40">
        <f t="shared" si="82"/>
        <v>1045829</v>
      </c>
      <c r="G40" t="e">
        <f t="shared" si="80"/>
        <v>#N/A</v>
      </c>
      <c r="H40" t="e">
        <f t="shared" si="1"/>
        <v>#VALUE!</v>
      </c>
      <c r="I40" t="e">
        <f t="shared" si="2"/>
        <v>#VALUE!</v>
      </c>
      <c r="J40" t="e">
        <f t="shared" si="3"/>
        <v>#VALUE!</v>
      </c>
      <c r="K40" t="e">
        <f t="shared" si="4"/>
        <v>#VALUE!</v>
      </c>
      <c r="L40" t="e">
        <f t="shared" si="5"/>
        <v>#VALUE!</v>
      </c>
      <c r="M40" t="e">
        <f t="shared" si="6"/>
        <v>#VALUE!</v>
      </c>
      <c r="N40" t="e">
        <f t="shared" si="7"/>
        <v>#VALUE!</v>
      </c>
      <c r="O40" t="e">
        <f t="shared" si="8"/>
        <v>#VALUE!</v>
      </c>
      <c r="P40" t="e">
        <f t="shared" si="9"/>
        <v>#VALUE!</v>
      </c>
      <c r="Q40" t="e">
        <f t="shared" si="10"/>
        <v>#VALUE!</v>
      </c>
      <c r="R40" t="e">
        <f t="shared" si="11"/>
        <v>#VALUE!</v>
      </c>
      <c r="S40" t="e">
        <f t="shared" si="12"/>
        <v>#VALUE!</v>
      </c>
      <c r="T40" t="e">
        <f t="shared" si="13"/>
        <v>#VALUE!</v>
      </c>
      <c r="U40" t="e">
        <f t="shared" si="14"/>
        <v>#VALUE!</v>
      </c>
      <c r="V40" t="e">
        <f t="shared" si="15"/>
        <v>#VALUE!</v>
      </c>
      <c r="W40" t="e">
        <f t="shared" si="16"/>
        <v>#VALUE!</v>
      </c>
      <c r="X40" t="e">
        <f t="shared" si="17"/>
        <v>#VALUE!</v>
      </c>
      <c r="Y40" t="e">
        <f t="shared" si="18"/>
        <v>#VALUE!</v>
      </c>
      <c r="Z40" t="e">
        <f t="shared" si="19"/>
        <v>#VALUE!</v>
      </c>
      <c r="AA40" t="e">
        <f t="shared" si="20"/>
        <v>#VALUE!</v>
      </c>
      <c r="AB40" t="e">
        <f t="shared" si="21"/>
        <v>#VALUE!</v>
      </c>
      <c r="AC40" t="e">
        <f t="shared" si="22"/>
        <v>#VALUE!</v>
      </c>
      <c r="AD40" t="e">
        <f t="shared" si="23"/>
        <v>#VALUE!</v>
      </c>
      <c r="AE40" t="e">
        <f t="shared" si="24"/>
        <v>#VALUE!</v>
      </c>
      <c r="AF40" t="e">
        <f t="shared" si="25"/>
        <v>#VALUE!</v>
      </c>
      <c r="AG40" t="e">
        <f t="shared" si="26"/>
        <v>#VALUE!</v>
      </c>
      <c r="AH40" t="e">
        <f t="shared" si="27"/>
        <v>#VALUE!</v>
      </c>
      <c r="AI40" t="e">
        <f t="shared" si="28"/>
        <v>#VALUE!</v>
      </c>
      <c r="AJ40" t="e">
        <f t="shared" si="29"/>
        <v>#VALUE!</v>
      </c>
      <c r="AK40" t="e">
        <f t="shared" si="30"/>
        <v>#VALUE!</v>
      </c>
      <c r="AL40" t="e">
        <f t="shared" si="31"/>
        <v>#VALUE!</v>
      </c>
      <c r="AM40" t="e">
        <f t="shared" si="32"/>
        <v>#VALUE!</v>
      </c>
      <c r="AN40" t="e">
        <f t="shared" si="33"/>
        <v>#VALUE!</v>
      </c>
      <c r="AO40" t="e">
        <f t="shared" si="34"/>
        <v>#VALUE!</v>
      </c>
      <c r="AP40" t="e">
        <f t="shared" si="35"/>
        <v>#VALUE!</v>
      </c>
      <c r="AQ40" t="e">
        <f t="shared" si="36"/>
        <v>#VALUE!</v>
      </c>
      <c r="AR40" t="e">
        <f t="shared" si="37"/>
        <v>#VALUE!</v>
      </c>
      <c r="AS40" t="e">
        <f t="shared" si="38"/>
        <v>#VALUE!</v>
      </c>
      <c r="AT40" t="e">
        <f t="shared" si="39"/>
        <v>#VALUE!</v>
      </c>
      <c r="AU40" t="e">
        <f t="shared" si="40"/>
        <v>#VALUE!</v>
      </c>
      <c r="AV40" t="e">
        <f t="shared" si="41"/>
        <v>#VALUE!</v>
      </c>
      <c r="AW40" t="e">
        <f t="shared" si="42"/>
        <v>#VALUE!</v>
      </c>
      <c r="AX40" t="e">
        <f t="shared" si="43"/>
        <v>#VALUE!</v>
      </c>
      <c r="AY40" t="e">
        <f t="shared" si="44"/>
        <v>#VALUE!</v>
      </c>
      <c r="AZ40" t="e">
        <f t="shared" si="45"/>
        <v>#VALUE!</v>
      </c>
      <c r="BA40" t="e">
        <f t="shared" si="46"/>
        <v>#VALUE!</v>
      </c>
      <c r="BB40" t="e">
        <f t="shared" si="47"/>
        <v>#VALUE!</v>
      </c>
      <c r="BC40" t="e">
        <f t="shared" si="48"/>
        <v>#VALUE!</v>
      </c>
      <c r="BD40" t="e">
        <f t="shared" si="49"/>
        <v>#VALUE!</v>
      </c>
      <c r="BE40" t="e">
        <f t="shared" si="50"/>
        <v>#VALUE!</v>
      </c>
      <c r="BF40" t="e">
        <f t="shared" si="51"/>
        <v>#VALUE!</v>
      </c>
      <c r="BG40" t="e">
        <f t="shared" si="52"/>
        <v>#VALUE!</v>
      </c>
      <c r="BH40" t="e">
        <f t="shared" si="53"/>
        <v>#VALUE!</v>
      </c>
      <c r="BI40" t="e">
        <f t="shared" si="54"/>
        <v>#VALUE!</v>
      </c>
      <c r="BJ40" t="e">
        <f t="shared" si="55"/>
        <v>#VALUE!</v>
      </c>
      <c r="BK40" t="e">
        <f t="shared" si="56"/>
        <v>#VALUE!</v>
      </c>
      <c r="BL40" t="e">
        <f t="shared" si="57"/>
        <v>#VALUE!</v>
      </c>
      <c r="BM40" t="e">
        <f t="shared" si="58"/>
        <v>#VALUE!</v>
      </c>
      <c r="BN40" t="e">
        <f t="shared" si="59"/>
        <v>#VALUE!</v>
      </c>
      <c r="BO40" t="e">
        <f t="shared" si="60"/>
        <v>#VALUE!</v>
      </c>
      <c r="BP40" t="e">
        <f t="shared" si="61"/>
        <v>#VALUE!</v>
      </c>
      <c r="BQ40" t="e">
        <f t="shared" si="62"/>
        <v>#VALUE!</v>
      </c>
      <c r="BR40" t="e">
        <f t="shared" si="63"/>
        <v>#VALUE!</v>
      </c>
      <c r="BS40" t="e">
        <f t="shared" si="64"/>
        <v>#VALUE!</v>
      </c>
      <c r="BT40" t="e">
        <f t="shared" si="65"/>
        <v>#VALUE!</v>
      </c>
      <c r="BU40" t="e">
        <f t="shared" si="66"/>
        <v>#VALUE!</v>
      </c>
      <c r="BV40" t="e">
        <f t="shared" si="67"/>
        <v>#VALUE!</v>
      </c>
      <c r="BW40" t="e">
        <f t="shared" si="68"/>
        <v>#VALUE!</v>
      </c>
      <c r="BX40" t="e">
        <f t="shared" si="69"/>
        <v>#VALUE!</v>
      </c>
      <c r="BY40" t="e">
        <f t="shared" si="70"/>
        <v>#VALUE!</v>
      </c>
      <c r="BZ40" t="e">
        <f t="shared" si="71"/>
        <v>#VALUE!</v>
      </c>
      <c r="CA40" t="e">
        <f t="shared" si="72"/>
        <v>#VALUE!</v>
      </c>
      <c r="CB40" t="e">
        <f t="shared" si="73"/>
        <v>#VALUE!</v>
      </c>
      <c r="CC40" t="e">
        <f t="shared" si="74"/>
        <v>#VALUE!</v>
      </c>
      <c r="CD40" t="e">
        <f t="shared" si="75"/>
        <v>#VALUE!</v>
      </c>
      <c r="CE40" t="e">
        <f t="shared" si="76"/>
        <v>#VALUE!</v>
      </c>
      <c r="CF40" t="e">
        <f t="shared" si="77"/>
        <v>#VALUE!</v>
      </c>
      <c r="CG40" t="e">
        <f t="shared" si="78"/>
        <v>#VALUE!</v>
      </c>
      <c r="CH40" t="e">
        <f t="shared" ca="1" si="0"/>
        <v>#N/A</v>
      </c>
    </row>
    <row r="41" spans="1:86" x14ac:dyDescent="0.25">
      <c r="A41" s="298" t="str">
        <f>'BOCES-Consortium'!C48</f>
        <v xml:space="preserve"> </v>
      </c>
      <c r="B41" s="298" t="str">
        <f>IF(COUNTIF(EMH!B:B,A41)=0,"",COUNTIF(EMH!B:B,A41))</f>
        <v/>
      </c>
      <c r="C41" s="298" t="e">
        <f>MATCH(A41,EMH!B:B,0)</f>
        <v>#N/A</v>
      </c>
      <c r="E41">
        <f t="shared" si="82"/>
        <v>1045828</v>
      </c>
      <c r="F41">
        <f t="shared" si="82"/>
        <v>1045828</v>
      </c>
      <c r="G41" t="e">
        <f t="shared" si="80"/>
        <v>#N/A</v>
      </c>
      <c r="H41" t="e">
        <f t="shared" si="1"/>
        <v>#VALUE!</v>
      </c>
      <c r="I41" t="e">
        <f t="shared" si="2"/>
        <v>#VALUE!</v>
      </c>
      <c r="J41" t="e">
        <f t="shared" si="3"/>
        <v>#VALUE!</v>
      </c>
      <c r="K41" t="e">
        <f t="shared" si="4"/>
        <v>#VALUE!</v>
      </c>
      <c r="L41" t="e">
        <f t="shared" si="5"/>
        <v>#VALUE!</v>
      </c>
      <c r="M41" t="e">
        <f t="shared" si="6"/>
        <v>#VALUE!</v>
      </c>
      <c r="N41" t="e">
        <f t="shared" si="7"/>
        <v>#VALUE!</v>
      </c>
      <c r="O41" t="e">
        <f t="shared" si="8"/>
        <v>#VALUE!</v>
      </c>
      <c r="P41" t="e">
        <f t="shared" si="9"/>
        <v>#VALUE!</v>
      </c>
      <c r="Q41" t="e">
        <f t="shared" si="10"/>
        <v>#VALUE!</v>
      </c>
      <c r="R41" t="e">
        <f t="shared" si="11"/>
        <v>#VALUE!</v>
      </c>
      <c r="S41" t="e">
        <f t="shared" si="12"/>
        <v>#VALUE!</v>
      </c>
      <c r="T41" t="e">
        <f t="shared" si="13"/>
        <v>#VALUE!</v>
      </c>
      <c r="U41" t="e">
        <f t="shared" si="14"/>
        <v>#VALUE!</v>
      </c>
      <c r="V41" t="e">
        <f t="shared" si="15"/>
        <v>#VALUE!</v>
      </c>
      <c r="W41" t="e">
        <f t="shared" si="16"/>
        <v>#VALUE!</v>
      </c>
      <c r="X41" t="e">
        <f t="shared" si="17"/>
        <v>#VALUE!</v>
      </c>
      <c r="Y41" t="e">
        <f t="shared" si="18"/>
        <v>#VALUE!</v>
      </c>
      <c r="Z41" t="e">
        <f t="shared" si="19"/>
        <v>#VALUE!</v>
      </c>
      <c r="AA41" t="e">
        <f t="shared" si="20"/>
        <v>#VALUE!</v>
      </c>
      <c r="AB41" t="e">
        <f t="shared" si="21"/>
        <v>#VALUE!</v>
      </c>
      <c r="AC41" t="e">
        <f t="shared" si="22"/>
        <v>#VALUE!</v>
      </c>
      <c r="AD41" t="e">
        <f t="shared" si="23"/>
        <v>#VALUE!</v>
      </c>
      <c r="AE41" t="e">
        <f t="shared" si="24"/>
        <v>#VALUE!</v>
      </c>
      <c r="AF41" t="e">
        <f t="shared" si="25"/>
        <v>#VALUE!</v>
      </c>
      <c r="AG41" t="e">
        <f t="shared" si="26"/>
        <v>#VALUE!</v>
      </c>
      <c r="AH41" t="e">
        <f t="shared" si="27"/>
        <v>#VALUE!</v>
      </c>
      <c r="AI41" t="e">
        <f t="shared" si="28"/>
        <v>#VALUE!</v>
      </c>
      <c r="AJ41" t="e">
        <f t="shared" si="29"/>
        <v>#VALUE!</v>
      </c>
      <c r="AK41" t="e">
        <f t="shared" si="30"/>
        <v>#VALUE!</v>
      </c>
      <c r="AL41" t="e">
        <f t="shared" si="31"/>
        <v>#VALUE!</v>
      </c>
      <c r="AM41" t="e">
        <f t="shared" si="32"/>
        <v>#VALUE!</v>
      </c>
      <c r="AN41" t="e">
        <f t="shared" si="33"/>
        <v>#VALUE!</v>
      </c>
      <c r="AO41" t="e">
        <f t="shared" si="34"/>
        <v>#VALUE!</v>
      </c>
      <c r="AP41" t="e">
        <f t="shared" si="35"/>
        <v>#VALUE!</v>
      </c>
      <c r="AQ41" t="e">
        <f t="shared" si="36"/>
        <v>#VALUE!</v>
      </c>
      <c r="AR41" t="e">
        <f t="shared" si="37"/>
        <v>#VALUE!</v>
      </c>
      <c r="AS41" t="e">
        <f t="shared" si="38"/>
        <v>#VALUE!</v>
      </c>
      <c r="AT41" t="e">
        <f t="shared" si="39"/>
        <v>#VALUE!</v>
      </c>
      <c r="AU41" t="e">
        <f t="shared" si="40"/>
        <v>#VALUE!</v>
      </c>
      <c r="AV41" t="e">
        <f t="shared" si="41"/>
        <v>#VALUE!</v>
      </c>
      <c r="AW41" t="e">
        <f t="shared" si="42"/>
        <v>#VALUE!</v>
      </c>
      <c r="AX41" t="e">
        <f t="shared" si="43"/>
        <v>#VALUE!</v>
      </c>
      <c r="AY41" t="e">
        <f t="shared" si="44"/>
        <v>#VALUE!</v>
      </c>
      <c r="AZ41" t="e">
        <f t="shared" si="45"/>
        <v>#VALUE!</v>
      </c>
      <c r="BA41" t="e">
        <f t="shared" si="46"/>
        <v>#VALUE!</v>
      </c>
      <c r="BB41" t="e">
        <f t="shared" si="47"/>
        <v>#VALUE!</v>
      </c>
      <c r="BC41" t="e">
        <f t="shared" si="48"/>
        <v>#VALUE!</v>
      </c>
      <c r="BD41" t="e">
        <f t="shared" si="49"/>
        <v>#VALUE!</v>
      </c>
      <c r="BE41" t="e">
        <f t="shared" si="50"/>
        <v>#VALUE!</v>
      </c>
      <c r="BF41" t="e">
        <f t="shared" si="51"/>
        <v>#VALUE!</v>
      </c>
      <c r="BG41" t="e">
        <f t="shared" si="52"/>
        <v>#VALUE!</v>
      </c>
      <c r="BH41" t="e">
        <f t="shared" si="53"/>
        <v>#VALUE!</v>
      </c>
      <c r="BI41" t="e">
        <f t="shared" si="54"/>
        <v>#VALUE!</v>
      </c>
      <c r="BJ41" t="e">
        <f t="shared" si="55"/>
        <v>#VALUE!</v>
      </c>
      <c r="BK41" t="e">
        <f t="shared" si="56"/>
        <v>#VALUE!</v>
      </c>
      <c r="BL41" t="e">
        <f t="shared" si="57"/>
        <v>#VALUE!</v>
      </c>
      <c r="BM41" t="e">
        <f t="shared" si="58"/>
        <v>#VALUE!</v>
      </c>
      <c r="BN41" t="e">
        <f t="shared" si="59"/>
        <v>#VALUE!</v>
      </c>
      <c r="BO41" t="e">
        <f t="shared" si="60"/>
        <v>#VALUE!</v>
      </c>
      <c r="BP41" t="e">
        <f t="shared" si="61"/>
        <v>#VALUE!</v>
      </c>
      <c r="BQ41" t="e">
        <f t="shared" si="62"/>
        <v>#VALUE!</v>
      </c>
      <c r="BR41" t="e">
        <f t="shared" si="63"/>
        <v>#VALUE!</v>
      </c>
      <c r="BS41" t="e">
        <f t="shared" si="64"/>
        <v>#VALUE!</v>
      </c>
      <c r="BT41" t="e">
        <f t="shared" si="65"/>
        <v>#VALUE!</v>
      </c>
      <c r="BU41" t="e">
        <f t="shared" si="66"/>
        <v>#VALUE!</v>
      </c>
      <c r="BV41" t="e">
        <f t="shared" si="67"/>
        <v>#VALUE!</v>
      </c>
      <c r="BW41" t="e">
        <f t="shared" si="68"/>
        <v>#VALUE!</v>
      </c>
      <c r="BX41" t="e">
        <f t="shared" si="69"/>
        <v>#VALUE!</v>
      </c>
      <c r="BY41" t="e">
        <f t="shared" si="70"/>
        <v>#VALUE!</v>
      </c>
      <c r="BZ41" t="e">
        <f t="shared" si="71"/>
        <v>#VALUE!</v>
      </c>
      <c r="CA41" t="e">
        <f t="shared" si="72"/>
        <v>#VALUE!</v>
      </c>
      <c r="CB41" t="e">
        <f t="shared" si="73"/>
        <v>#VALUE!</v>
      </c>
      <c r="CC41" t="e">
        <f t="shared" si="74"/>
        <v>#VALUE!</v>
      </c>
      <c r="CD41" t="e">
        <f t="shared" si="75"/>
        <v>#VALUE!</v>
      </c>
      <c r="CE41" t="e">
        <f t="shared" si="76"/>
        <v>#VALUE!</v>
      </c>
      <c r="CF41" t="e">
        <f t="shared" si="77"/>
        <v>#VALUE!</v>
      </c>
      <c r="CG41" t="e">
        <f t="shared" si="78"/>
        <v>#VALUE!</v>
      </c>
      <c r="CH41" t="e">
        <f t="shared" ca="1" si="0"/>
        <v>#N/A</v>
      </c>
    </row>
    <row r="42" spans="1:86" x14ac:dyDescent="0.25">
      <c r="A42" s="298" t="str">
        <f>'BOCES-Consortium'!C49</f>
        <v xml:space="preserve"> </v>
      </c>
      <c r="B42" s="298" t="str">
        <f>IF(COUNTIF(EMH!B:B,A42)=0,"",COUNTIF(EMH!B:B,A42))</f>
        <v/>
      </c>
      <c r="C42" s="298" t="e">
        <f>MATCH(A42,EMH!B:B,0)</f>
        <v>#N/A</v>
      </c>
      <c r="E42">
        <f t="shared" si="82"/>
        <v>1045827</v>
      </c>
      <c r="F42">
        <f t="shared" si="82"/>
        <v>1045827</v>
      </c>
      <c r="G42" t="e">
        <f t="shared" si="80"/>
        <v>#N/A</v>
      </c>
      <c r="H42" t="e">
        <f t="shared" si="1"/>
        <v>#VALUE!</v>
      </c>
      <c r="I42" t="e">
        <f t="shared" si="2"/>
        <v>#VALUE!</v>
      </c>
      <c r="J42" t="e">
        <f t="shared" si="3"/>
        <v>#VALUE!</v>
      </c>
      <c r="K42" t="e">
        <f t="shared" si="4"/>
        <v>#VALUE!</v>
      </c>
      <c r="L42" t="e">
        <f t="shared" si="5"/>
        <v>#VALUE!</v>
      </c>
      <c r="M42" t="e">
        <f t="shared" si="6"/>
        <v>#VALUE!</v>
      </c>
      <c r="N42" t="e">
        <f t="shared" si="7"/>
        <v>#VALUE!</v>
      </c>
      <c r="O42" t="e">
        <f t="shared" si="8"/>
        <v>#VALUE!</v>
      </c>
      <c r="P42" t="e">
        <f t="shared" si="9"/>
        <v>#VALUE!</v>
      </c>
      <c r="Q42" t="e">
        <f t="shared" si="10"/>
        <v>#VALUE!</v>
      </c>
      <c r="R42" t="e">
        <f t="shared" si="11"/>
        <v>#VALUE!</v>
      </c>
      <c r="S42" t="e">
        <f t="shared" si="12"/>
        <v>#VALUE!</v>
      </c>
      <c r="T42" t="e">
        <f t="shared" si="13"/>
        <v>#VALUE!</v>
      </c>
      <c r="U42" t="e">
        <f t="shared" si="14"/>
        <v>#VALUE!</v>
      </c>
      <c r="V42" t="e">
        <f t="shared" si="15"/>
        <v>#VALUE!</v>
      </c>
      <c r="W42" t="e">
        <f t="shared" si="16"/>
        <v>#VALUE!</v>
      </c>
      <c r="X42" t="e">
        <f t="shared" si="17"/>
        <v>#VALUE!</v>
      </c>
      <c r="Y42" t="e">
        <f t="shared" si="18"/>
        <v>#VALUE!</v>
      </c>
      <c r="Z42" t="e">
        <f t="shared" si="19"/>
        <v>#VALUE!</v>
      </c>
      <c r="AA42" t="e">
        <f t="shared" si="20"/>
        <v>#VALUE!</v>
      </c>
      <c r="AB42" t="e">
        <f t="shared" si="21"/>
        <v>#VALUE!</v>
      </c>
      <c r="AC42" t="e">
        <f t="shared" si="22"/>
        <v>#VALUE!</v>
      </c>
      <c r="AD42" t="e">
        <f t="shared" si="23"/>
        <v>#VALUE!</v>
      </c>
      <c r="AE42" t="e">
        <f t="shared" si="24"/>
        <v>#VALUE!</v>
      </c>
      <c r="AF42" t="e">
        <f t="shared" si="25"/>
        <v>#VALUE!</v>
      </c>
      <c r="AG42" t="e">
        <f t="shared" si="26"/>
        <v>#VALUE!</v>
      </c>
      <c r="AH42" t="e">
        <f t="shared" si="27"/>
        <v>#VALUE!</v>
      </c>
      <c r="AI42" t="e">
        <f t="shared" si="28"/>
        <v>#VALUE!</v>
      </c>
      <c r="AJ42" t="e">
        <f t="shared" si="29"/>
        <v>#VALUE!</v>
      </c>
      <c r="AK42" t="e">
        <f t="shared" si="30"/>
        <v>#VALUE!</v>
      </c>
      <c r="AL42" t="e">
        <f t="shared" si="31"/>
        <v>#VALUE!</v>
      </c>
      <c r="AM42" t="e">
        <f t="shared" si="32"/>
        <v>#VALUE!</v>
      </c>
      <c r="AN42" t="e">
        <f t="shared" si="33"/>
        <v>#VALUE!</v>
      </c>
      <c r="AO42" t="e">
        <f t="shared" si="34"/>
        <v>#VALUE!</v>
      </c>
      <c r="AP42" t="e">
        <f t="shared" si="35"/>
        <v>#VALUE!</v>
      </c>
      <c r="AQ42" t="e">
        <f t="shared" si="36"/>
        <v>#VALUE!</v>
      </c>
      <c r="AR42" t="e">
        <f t="shared" si="37"/>
        <v>#VALUE!</v>
      </c>
      <c r="AS42" t="e">
        <f t="shared" si="38"/>
        <v>#VALUE!</v>
      </c>
      <c r="AT42" t="e">
        <f t="shared" si="39"/>
        <v>#VALUE!</v>
      </c>
      <c r="AU42" t="e">
        <f t="shared" si="40"/>
        <v>#VALUE!</v>
      </c>
      <c r="AV42" t="e">
        <f t="shared" si="41"/>
        <v>#VALUE!</v>
      </c>
      <c r="AW42" t="e">
        <f t="shared" si="42"/>
        <v>#VALUE!</v>
      </c>
      <c r="AX42" t="e">
        <f t="shared" si="43"/>
        <v>#VALUE!</v>
      </c>
      <c r="AY42" t="e">
        <f t="shared" si="44"/>
        <v>#VALUE!</v>
      </c>
      <c r="AZ42" t="e">
        <f t="shared" si="45"/>
        <v>#VALUE!</v>
      </c>
      <c r="BA42" t="e">
        <f t="shared" si="46"/>
        <v>#VALUE!</v>
      </c>
      <c r="BB42" t="e">
        <f t="shared" si="47"/>
        <v>#VALUE!</v>
      </c>
      <c r="BC42" t="e">
        <f t="shared" si="48"/>
        <v>#VALUE!</v>
      </c>
      <c r="BD42" t="e">
        <f t="shared" si="49"/>
        <v>#VALUE!</v>
      </c>
      <c r="BE42" t="e">
        <f t="shared" si="50"/>
        <v>#VALUE!</v>
      </c>
      <c r="BF42" t="e">
        <f t="shared" si="51"/>
        <v>#VALUE!</v>
      </c>
      <c r="BG42" t="e">
        <f t="shared" si="52"/>
        <v>#VALUE!</v>
      </c>
      <c r="BH42" t="e">
        <f t="shared" si="53"/>
        <v>#VALUE!</v>
      </c>
      <c r="BI42" t="e">
        <f t="shared" si="54"/>
        <v>#VALUE!</v>
      </c>
      <c r="BJ42" t="e">
        <f t="shared" si="55"/>
        <v>#VALUE!</v>
      </c>
      <c r="BK42" t="e">
        <f t="shared" si="56"/>
        <v>#VALUE!</v>
      </c>
      <c r="BL42" t="e">
        <f t="shared" si="57"/>
        <v>#VALUE!</v>
      </c>
      <c r="BM42" t="e">
        <f t="shared" si="58"/>
        <v>#VALUE!</v>
      </c>
      <c r="BN42" t="e">
        <f t="shared" si="59"/>
        <v>#VALUE!</v>
      </c>
      <c r="BO42" t="e">
        <f t="shared" si="60"/>
        <v>#VALUE!</v>
      </c>
      <c r="BP42" t="e">
        <f t="shared" si="61"/>
        <v>#VALUE!</v>
      </c>
      <c r="BQ42" t="e">
        <f t="shared" si="62"/>
        <v>#VALUE!</v>
      </c>
      <c r="BR42" t="e">
        <f t="shared" si="63"/>
        <v>#VALUE!</v>
      </c>
      <c r="BS42" t="e">
        <f t="shared" si="64"/>
        <v>#VALUE!</v>
      </c>
      <c r="BT42" t="e">
        <f t="shared" si="65"/>
        <v>#VALUE!</v>
      </c>
      <c r="BU42" t="e">
        <f t="shared" si="66"/>
        <v>#VALUE!</v>
      </c>
      <c r="BV42" t="e">
        <f t="shared" si="67"/>
        <v>#VALUE!</v>
      </c>
      <c r="BW42" t="e">
        <f t="shared" si="68"/>
        <v>#VALUE!</v>
      </c>
      <c r="BX42" t="e">
        <f t="shared" si="69"/>
        <v>#VALUE!</v>
      </c>
      <c r="BY42" t="e">
        <f t="shared" si="70"/>
        <v>#VALUE!</v>
      </c>
      <c r="BZ42" t="e">
        <f t="shared" si="71"/>
        <v>#VALUE!</v>
      </c>
      <c r="CA42" t="e">
        <f t="shared" si="72"/>
        <v>#VALUE!</v>
      </c>
      <c r="CB42" t="e">
        <f t="shared" si="73"/>
        <v>#VALUE!</v>
      </c>
      <c r="CC42" t="e">
        <f t="shared" si="74"/>
        <v>#VALUE!</v>
      </c>
      <c r="CD42" t="e">
        <f t="shared" si="75"/>
        <v>#VALUE!</v>
      </c>
      <c r="CE42" t="e">
        <f t="shared" si="76"/>
        <v>#VALUE!</v>
      </c>
      <c r="CF42" t="e">
        <f t="shared" si="77"/>
        <v>#VALUE!</v>
      </c>
      <c r="CG42" t="e">
        <f t="shared" si="78"/>
        <v>#VALUE!</v>
      </c>
      <c r="CH42" t="e">
        <f t="shared" ca="1" si="0"/>
        <v>#N/A</v>
      </c>
    </row>
    <row r="43" spans="1:86" x14ac:dyDescent="0.25">
      <c r="A43" s="298" t="str">
        <f>'BOCES-Consortium'!C50</f>
        <v xml:space="preserve"> </v>
      </c>
      <c r="B43" s="298" t="str">
        <f>IF(COUNTIF(EMH!B:B,A43)=0,"",COUNTIF(EMH!B:B,A43))</f>
        <v/>
      </c>
      <c r="C43" s="298" t="e">
        <f>MATCH(A43,EMH!B:B,0)</f>
        <v>#N/A</v>
      </c>
      <c r="E43">
        <f t="shared" si="82"/>
        <v>1045826</v>
      </c>
      <c r="F43">
        <f t="shared" si="82"/>
        <v>1045826</v>
      </c>
      <c r="G43" t="e">
        <f t="shared" si="80"/>
        <v>#N/A</v>
      </c>
      <c r="H43" t="e">
        <f t="shared" si="1"/>
        <v>#VALUE!</v>
      </c>
      <c r="I43" t="e">
        <f t="shared" si="2"/>
        <v>#VALUE!</v>
      </c>
      <c r="J43" t="e">
        <f t="shared" si="3"/>
        <v>#VALUE!</v>
      </c>
      <c r="K43" t="e">
        <f t="shared" si="4"/>
        <v>#VALUE!</v>
      </c>
      <c r="L43" t="e">
        <f t="shared" si="5"/>
        <v>#VALUE!</v>
      </c>
      <c r="M43" t="e">
        <f t="shared" si="6"/>
        <v>#VALUE!</v>
      </c>
      <c r="N43" t="e">
        <f t="shared" si="7"/>
        <v>#VALUE!</v>
      </c>
      <c r="O43" t="e">
        <f t="shared" si="8"/>
        <v>#VALUE!</v>
      </c>
      <c r="P43" t="e">
        <f t="shared" si="9"/>
        <v>#VALUE!</v>
      </c>
      <c r="Q43" t="e">
        <f t="shared" si="10"/>
        <v>#VALUE!</v>
      </c>
      <c r="R43" t="e">
        <f t="shared" si="11"/>
        <v>#VALUE!</v>
      </c>
      <c r="S43" t="e">
        <f t="shared" si="12"/>
        <v>#VALUE!</v>
      </c>
      <c r="T43" t="e">
        <f t="shared" si="13"/>
        <v>#VALUE!</v>
      </c>
      <c r="U43" t="e">
        <f t="shared" si="14"/>
        <v>#VALUE!</v>
      </c>
      <c r="V43" t="e">
        <f t="shared" si="15"/>
        <v>#VALUE!</v>
      </c>
      <c r="W43" t="e">
        <f t="shared" si="16"/>
        <v>#VALUE!</v>
      </c>
      <c r="X43" t="e">
        <f t="shared" si="17"/>
        <v>#VALUE!</v>
      </c>
      <c r="Y43" t="e">
        <f t="shared" si="18"/>
        <v>#VALUE!</v>
      </c>
      <c r="Z43" t="e">
        <f t="shared" si="19"/>
        <v>#VALUE!</v>
      </c>
      <c r="AA43" t="e">
        <f t="shared" si="20"/>
        <v>#VALUE!</v>
      </c>
      <c r="AB43" t="e">
        <f t="shared" si="21"/>
        <v>#VALUE!</v>
      </c>
      <c r="AC43" t="e">
        <f t="shared" si="22"/>
        <v>#VALUE!</v>
      </c>
      <c r="AD43" t="e">
        <f t="shared" si="23"/>
        <v>#VALUE!</v>
      </c>
      <c r="AE43" t="e">
        <f t="shared" si="24"/>
        <v>#VALUE!</v>
      </c>
      <c r="AF43" t="e">
        <f t="shared" si="25"/>
        <v>#VALUE!</v>
      </c>
      <c r="AG43" t="e">
        <f t="shared" si="26"/>
        <v>#VALUE!</v>
      </c>
      <c r="AH43" t="e">
        <f t="shared" si="27"/>
        <v>#VALUE!</v>
      </c>
      <c r="AI43" t="e">
        <f t="shared" si="28"/>
        <v>#VALUE!</v>
      </c>
      <c r="AJ43" t="e">
        <f t="shared" si="29"/>
        <v>#VALUE!</v>
      </c>
      <c r="AK43" t="e">
        <f t="shared" si="30"/>
        <v>#VALUE!</v>
      </c>
      <c r="AL43" t="e">
        <f t="shared" si="31"/>
        <v>#VALUE!</v>
      </c>
      <c r="AM43" t="e">
        <f t="shared" si="32"/>
        <v>#VALUE!</v>
      </c>
      <c r="AN43" t="e">
        <f t="shared" si="33"/>
        <v>#VALUE!</v>
      </c>
      <c r="AO43" t="e">
        <f t="shared" si="34"/>
        <v>#VALUE!</v>
      </c>
      <c r="AP43" t="e">
        <f t="shared" si="35"/>
        <v>#VALUE!</v>
      </c>
      <c r="AQ43" t="e">
        <f t="shared" si="36"/>
        <v>#VALUE!</v>
      </c>
      <c r="AR43" t="e">
        <f t="shared" si="37"/>
        <v>#VALUE!</v>
      </c>
      <c r="AS43" t="e">
        <f t="shared" si="38"/>
        <v>#VALUE!</v>
      </c>
      <c r="AT43" t="e">
        <f t="shared" si="39"/>
        <v>#VALUE!</v>
      </c>
      <c r="AU43" t="e">
        <f t="shared" si="40"/>
        <v>#VALUE!</v>
      </c>
      <c r="AV43" t="e">
        <f t="shared" si="41"/>
        <v>#VALUE!</v>
      </c>
      <c r="AW43" t="e">
        <f t="shared" si="42"/>
        <v>#VALUE!</v>
      </c>
      <c r="AX43" t="e">
        <f t="shared" si="43"/>
        <v>#VALUE!</v>
      </c>
      <c r="AY43" t="e">
        <f t="shared" si="44"/>
        <v>#VALUE!</v>
      </c>
      <c r="AZ43" t="e">
        <f t="shared" si="45"/>
        <v>#VALUE!</v>
      </c>
      <c r="BA43" t="e">
        <f t="shared" si="46"/>
        <v>#VALUE!</v>
      </c>
      <c r="BB43" t="e">
        <f t="shared" si="47"/>
        <v>#VALUE!</v>
      </c>
      <c r="BC43" t="e">
        <f t="shared" si="48"/>
        <v>#VALUE!</v>
      </c>
      <c r="BD43" t="e">
        <f t="shared" si="49"/>
        <v>#VALUE!</v>
      </c>
      <c r="BE43" t="e">
        <f t="shared" si="50"/>
        <v>#VALUE!</v>
      </c>
      <c r="BF43" t="e">
        <f t="shared" si="51"/>
        <v>#VALUE!</v>
      </c>
      <c r="BG43" t="e">
        <f t="shared" si="52"/>
        <v>#VALUE!</v>
      </c>
      <c r="BH43" t="e">
        <f t="shared" si="53"/>
        <v>#VALUE!</v>
      </c>
      <c r="BI43" t="e">
        <f t="shared" si="54"/>
        <v>#VALUE!</v>
      </c>
      <c r="BJ43" t="e">
        <f t="shared" si="55"/>
        <v>#VALUE!</v>
      </c>
      <c r="BK43" t="e">
        <f t="shared" si="56"/>
        <v>#VALUE!</v>
      </c>
      <c r="BL43" t="e">
        <f t="shared" si="57"/>
        <v>#VALUE!</v>
      </c>
      <c r="BM43" t="e">
        <f t="shared" si="58"/>
        <v>#VALUE!</v>
      </c>
      <c r="BN43" t="e">
        <f t="shared" si="59"/>
        <v>#VALUE!</v>
      </c>
      <c r="BO43" t="e">
        <f t="shared" si="60"/>
        <v>#VALUE!</v>
      </c>
      <c r="BP43" t="e">
        <f t="shared" si="61"/>
        <v>#VALUE!</v>
      </c>
      <c r="BQ43" t="e">
        <f t="shared" si="62"/>
        <v>#VALUE!</v>
      </c>
      <c r="BR43" t="e">
        <f t="shared" si="63"/>
        <v>#VALUE!</v>
      </c>
      <c r="BS43" t="e">
        <f t="shared" si="64"/>
        <v>#VALUE!</v>
      </c>
      <c r="BT43" t="e">
        <f t="shared" si="65"/>
        <v>#VALUE!</v>
      </c>
      <c r="BU43" t="e">
        <f t="shared" si="66"/>
        <v>#VALUE!</v>
      </c>
      <c r="BV43" t="e">
        <f t="shared" si="67"/>
        <v>#VALUE!</v>
      </c>
      <c r="BW43" t="e">
        <f t="shared" si="68"/>
        <v>#VALUE!</v>
      </c>
      <c r="BX43" t="e">
        <f t="shared" si="69"/>
        <v>#VALUE!</v>
      </c>
      <c r="BY43" t="e">
        <f t="shared" si="70"/>
        <v>#VALUE!</v>
      </c>
      <c r="BZ43" t="e">
        <f t="shared" si="71"/>
        <v>#VALUE!</v>
      </c>
      <c r="CA43" t="e">
        <f t="shared" si="72"/>
        <v>#VALUE!</v>
      </c>
      <c r="CB43" t="e">
        <f t="shared" si="73"/>
        <v>#VALUE!</v>
      </c>
      <c r="CC43" t="e">
        <f t="shared" si="74"/>
        <v>#VALUE!</v>
      </c>
      <c r="CD43" t="e">
        <f t="shared" si="75"/>
        <v>#VALUE!</v>
      </c>
      <c r="CE43" t="e">
        <f t="shared" si="76"/>
        <v>#VALUE!</v>
      </c>
      <c r="CF43" t="e">
        <f t="shared" si="77"/>
        <v>#VALUE!</v>
      </c>
      <c r="CG43" t="e">
        <f t="shared" si="78"/>
        <v>#VALUE!</v>
      </c>
      <c r="CH43" t="e">
        <f t="shared" ca="1" si="0"/>
        <v>#N/A</v>
      </c>
    </row>
    <row r="44" spans="1:86" x14ac:dyDescent="0.25">
      <c r="E44">
        <f t="shared" si="82"/>
        <v>1045825</v>
      </c>
      <c r="F44">
        <f t="shared" si="82"/>
        <v>1045825</v>
      </c>
      <c r="G44" t="e">
        <f t="shared" si="80"/>
        <v>#N/A</v>
      </c>
      <c r="H44" t="e">
        <f t="shared" si="1"/>
        <v>#VALUE!</v>
      </c>
      <c r="I44" t="e">
        <f t="shared" si="2"/>
        <v>#VALUE!</v>
      </c>
      <c r="J44" t="e">
        <f t="shared" si="3"/>
        <v>#VALUE!</v>
      </c>
      <c r="K44" t="e">
        <f t="shared" si="4"/>
        <v>#VALUE!</v>
      </c>
      <c r="L44" t="e">
        <f t="shared" si="5"/>
        <v>#VALUE!</v>
      </c>
      <c r="M44" t="e">
        <f t="shared" si="6"/>
        <v>#VALUE!</v>
      </c>
      <c r="N44" t="e">
        <f t="shared" si="7"/>
        <v>#VALUE!</v>
      </c>
      <c r="O44" t="e">
        <f t="shared" si="8"/>
        <v>#VALUE!</v>
      </c>
      <c r="P44" t="e">
        <f t="shared" si="9"/>
        <v>#VALUE!</v>
      </c>
      <c r="Q44" t="e">
        <f t="shared" si="10"/>
        <v>#VALUE!</v>
      </c>
      <c r="R44" t="e">
        <f t="shared" si="11"/>
        <v>#VALUE!</v>
      </c>
      <c r="S44" t="e">
        <f t="shared" si="12"/>
        <v>#VALUE!</v>
      </c>
      <c r="T44" t="e">
        <f t="shared" si="13"/>
        <v>#VALUE!</v>
      </c>
      <c r="U44" t="e">
        <f t="shared" si="14"/>
        <v>#VALUE!</v>
      </c>
      <c r="V44" t="e">
        <f t="shared" si="15"/>
        <v>#VALUE!</v>
      </c>
      <c r="W44" t="e">
        <f t="shared" si="16"/>
        <v>#VALUE!</v>
      </c>
      <c r="X44" t="e">
        <f t="shared" si="17"/>
        <v>#VALUE!</v>
      </c>
      <c r="Y44" t="e">
        <f t="shared" si="18"/>
        <v>#VALUE!</v>
      </c>
      <c r="Z44" t="e">
        <f t="shared" si="19"/>
        <v>#VALUE!</v>
      </c>
      <c r="AA44" t="e">
        <f t="shared" si="20"/>
        <v>#VALUE!</v>
      </c>
      <c r="AB44" t="e">
        <f t="shared" si="21"/>
        <v>#VALUE!</v>
      </c>
      <c r="AC44" t="e">
        <f t="shared" si="22"/>
        <v>#VALUE!</v>
      </c>
      <c r="AD44" t="e">
        <f t="shared" si="23"/>
        <v>#VALUE!</v>
      </c>
      <c r="AE44" t="e">
        <f t="shared" si="24"/>
        <v>#VALUE!</v>
      </c>
      <c r="AF44" t="e">
        <f t="shared" si="25"/>
        <v>#VALUE!</v>
      </c>
      <c r="AG44" t="e">
        <f t="shared" si="26"/>
        <v>#VALUE!</v>
      </c>
      <c r="AH44" t="e">
        <f t="shared" si="27"/>
        <v>#VALUE!</v>
      </c>
      <c r="AI44" t="e">
        <f t="shared" si="28"/>
        <v>#VALUE!</v>
      </c>
      <c r="AJ44" t="e">
        <f t="shared" si="29"/>
        <v>#VALUE!</v>
      </c>
      <c r="AK44" t="e">
        <f t="shared" si="30"/>
        <v>#VALUE!</v>
      </c>
      <c r="AL44" t="e">
        <f t="shared" si="31"/>
        <v>#VALUE!</v>
      </c>
      <c r="AM44" t="e">
        <f t="shared" si="32"/>
        <v>#VALUE!</v>
      </c>
      <c r="AN44" t="e">
        <f t="shared" si="33"/>
        <v>#VALUE!</v>
      </c>
      <c r="AO44" t="e">
        <f t="shared" si="34"/>
        <v>#VALUE!</v>
      </c>
      <c r="AP44" t="e">
        <f t="shared" si="35"/>
        <v>#VALUE!</v>
      </c>
      <c r="AQ44" t="e">
        <f t="shared" si="36"/>
        <v>#VALUE!</v>
      </c>
      <c r="AR44" t="e">
        <f t="shared" si="37"/>
        <v>#VALUE!</v>
      </c>
      <c r="AS44" t="e">
        <f t="shared" si="38"/>
        <v>#VALUE!</v>
      </c>
      <c r="AT44" t="e">
        <f t="shared" si="39"/>
        <v>#VALUE!</v>
      </c>
      <c r="AU44" t="e">
        <f t="shared" si="40"/>
        <v>#VALUE!</v>
      </c>
      <c r="AV44" t="e">
        <f t="shared" si="41"/>
        <v>#VALUE!</v>
      </c>
      <c r="AW44" t="e">
        <f t="shared" si="42"/>
        <v>#VALUE!</v>
      </c>
      <c r="AX44" t="e">
        <f t="shared" si="43"/>
        <v>#VALUE!</v>
      </c>
      <c r="AY44" t="e">
        <f t="shared" si="44"/>
        <v>#VALUE!</v>
      </c>
      <c r="AZ44" t="e">
        <f t="shared" si="45"/>
        <v>#VALUE!</v>
      </c>
      <c r="BA44" t="e">
        <f t="shared" si="46"/>
        <v>#VALUE!</v>
      </c>
      <c r="BB44" t="e">
        <f t="shared" si="47"/>
        <v>#VALUE!</v>
      </c>
      <c r="BC44" t="e">
        <f t="shared" si="48"/>
        <v>#VALUE!</v>
      </c>
      <c r="BD44" t="e">
        <f t="shared" si="49"/>
        <v>#VALUE!</v>
      </c>
      <c r="BE44" t="e">
        <f t="shared" si="50"/>
        <v>#VALUE!</v>
      </c>
      <c r="BF44" t="e">
        <f t="shared" si="51"/>
        <v>#VALUE!</v>
      </c>
      <c r="BG44" t="e">
        <f t="shared" si="52"/>
        <v>#VALUE!</v>
      </c>
      <c r="BH44" t="e">
        <f t="shared" si="53"/>
        <v>#VALUE!</v>
      </c>
      <c r="BI44" t="e">
        <f t="shared" si="54"/>
        <v>#VALUE!</v>
      </c>
      <c r="BJ44" t="e">
        <f t="shared" si="55"/>
        <v>#VALUE!</v>
      </c>
      <c r="BK44" t="e">
        <f t="shared" si="56"/>
        <v>#VALUE!</v>
      </c>
      <c r="BL44" t="e">
        <f t="shared" si="57"/>
        <v>#VALUE!</v>
      </c>
      <c r="BM44" t="e">
        <f t="shared" si="58"/>
        <v>#VALUE!</v>
      </c>
      <c r="BN44" t="e">
        <f t="shared" si="59"/>
        <v>#VALUE!</v>
      </c>
      <c r="BO44" t="e">
        <f t="shared" si="60"/>
        <v>#VALUE!</v>
      </c>
      <c r="BP44" t="e">
        <f t="shared" si="61"/>
        <v>#VALUE!</v>
      </c>
      <c r="BQ44" t="e">
        <f t="shared" si="62"/>
        <v>#VALUE!</v>
      </c>
      <c r="BR44" t="e">
        <f t="shared" si="63"/>
        <v>#VALUE!</v>
      </c>
      <c r="BS44" t="e">
        <f t="shared" si="64"/>
        <v>#VALUE!</v>
      </c>
      <c r="BT44" t="e">
        <f t="shared" si="65"/>
        <v>#VALUE!</v>
      </c>
      <c r="BU44" t="e">
        <f t="shared" si="66"/>
        <v>#VALUE!</v>
      </c>
      <c r="BV44" t="e">
        <f t="shared" si="67"/>
        <v>#VALUE!</v>
      </c>
      <c r="BW44" t="e">
        <f t="shared" si="68"/>
        <v>#VALUE!</v>
      </c>
      <c r="BX44" t="e">
        <f t="shared" si="69"/>
        <v>#VALUE!</v>
      </c>
      <c r="BY44" t="e">
        <f t="shared" si="70"/>
        <v>#VALUE!</v>
      </c>
      <c r="BZ44" t="e">
        <f t="shared" si="71"/>
        <v>#VALUE!</v>
      </c>
      <c r="CA44" t="e">
        <f t="shared" si="72"/>
        <v>#VALUE!</v>
      </c>
      <c r="CB44" t="e">
        <f t="shared" si="73"/>
        <v>#VALUE!</v>
      </c>
      <c r="CC44" t="e">
        <f t="shared" si="74"/>
        <v>#VALUE!</v>
      </c>
      <c r="CD44" t="e">
        <f t="shared" si="75"/>
        <v>#VALUE!</v>
      </c>
      <c r="CE44" t="e">
        <f t="shared" si="76"/>
        <v>#VALUE!</v>
      </c>
      <c r="CF44" t="e">
        <f t="shared" si="77"/>
        <v>#VALUE!</v>
      </c>
      <c r="CG44" t="e">
        <f t="shared" si="78"/>
        <v>#VALUE!</v>
      </c>
      <c r="CH44" t="e">
        <f t="shared" ca="1" si="0"/>
        <v>#N/A</v>
      </c>
    </row>
    <row r="45" spans="1:86" x14ac:dyDescent="0.25">
      <c r="E45">
        <f t="shared" si="82"/>
        <v>1045824</v>
      </c>
      <c r="F45">
        <f t="shared" si="82"/>
        <v>1045824</v>
      </c>
      <c r="G45" t="e">
        <f t="shared" si="80"/>
        <v>#N/A</v>
      </c>
      <c r="H45" t="e">
        <f t="shared" si="1"/>
        <v>#VALUE!</v>
      </c>
      <c r="I45" t="e">
        <f t="shared" si="2"/>
        <v>#VALUE!</v>
      </c>
      <c r="J45" t="e">
        <f t="shared" si="3"/>
        <v>#VALUE!</v>
      </c>
      <c r="K45" t="e">
        <f t="shared" si="4"/>
        <v>#VALUE!</v>
      </c>
      <c r="L45" t="e">
        <f t="shared" si="5"/>
        <v>#VALUE!</v>
      </c>
      <c r="M45" t="e">
        <f t="shared" si="6"/>
        <v>#VALUE!</v>
      </c>
      <c r="N45" t="e">
        <f t="shared" si="7"/>
        <v>#VALUE!</v>
      </c>
      <c r="O45" t="e">
        <f t="shared" si="8"/>
        <v>#VALUE!</v>
      </c>
      <c r="P45" t="e">
        <f t="shared" si="9"/>
        <v>#VALUE!</v>
      </c>
      <c r="Q45" t="e">
        <f t="shared" si="10"/>
        <v>#VALUE!</v>
      </c>
      <c r="R45" t="e">
        <f t="shared" si="11"/>
        <v>#VALUE!</v>
      </c>
      <c r="S45" t="e">
        <f t="shared" si="12"/>
        <v>#VALUE!</v>
      </c>
      <c r="T45" t="e">
        <f t="shared" si="13"/>
        <v>#VALUE!</v>
      </c>
      <c r="U45" t="e">
        <f t="shared" si="14"/>
        <v>#VALUE!</v>
      </c>
      <c r="V45" t="e">
        <f t="shared" si="15"/>
        <v>#VALUE!</v>
      </c>
      <c r="W45" t="e">
        <f t="shared" si="16"/>
        <v>#VALUE!</v>
      </c>
      <c r="X45" t="e">
        <f t="shared" si="17"/>
        <v>#VALUE!</v>
      </c>
      <c r="Y45" t="e">
        <f t="shared" si="18"/>
        <v>#VALUE!</v>
      </c>
      <c r="Z45" t="e">
        <f t="shared" si="19"/>
        <v>#VALUE!</v>
      </c>
      <c r="AA45" t="e">
        <f t="shared" si="20"/>
        <v>#VALUE!</v>
      </c>
      <c r="AB45" t="e">
        <f t="shared" si="21"/>
        <v>#VALUE!</v>
      </c>
      <c r="AC45" t="e">
        <f t="shared" si="22"/>
        <v>#VALUE!</v>
      </c>
      <c r="AD45" t="e">
        <f t="shared" si="23"/>
        <v>#VALUE!</v>
      </c>
      <c r="AE45" t="e">
        <f t="shared" si="24"/>
        <v>#VALUE!</v>
      </c>
      <c r="AF45" t="e">
        <f t="shared" si="25"/>
        <v>#VALUE!</v>
      </c>
      <c r="AG45" t="e">
        <f t="shared" si="26"/>
        <v>#VALUE!</v>
      </c>
      <c r="AH45" t="e">
        <f t="shared" si="27"/>
        <v>#VALUE!</v>
      </c>
      <c r="AI45" t="e">
        <f t="shared" si="28"/>
        <v>#VALUE!</v>
      </c>
      <c r="AJ45" t="e">
        <f t="shared" si="29"/>
        <v>#VALUE!</v>
      </c>
      <c r="AK45" t="e">
        <f t="shared" si="30"/>
        <v>#VALUE!</v>
      </c>
      <c r="AL45" t="e">
        <f t="shared" si="31"/>
        <v>#VALUE!</v>
      </c>
      <c r="AM45" t="e">
        <f t="shared" si="32"/>
        <v>#VALUE!</v>
      </c>
      <c r="AN45" t="e">
        <f t="shared" si="33"/>
        <v>#VALUE!</v>
      </c>
      <c r="AO45" t="e">
        <f t="shared" si="34"/>
        <v>#VALUE!</v>
      </c>
      <c r="AP45" t="e">
        <f t="shared" si="35"/>
        <v>#VALUE!</v>
      </c>
      <c r="AQ45" t="e">
        <f t="shared" si="36"/>
        <v>#VALUE!</v>
      </c>
      <c r="AR45" t="e">
        <f t="shared" si="37"/>
        <v>#VALUE!</v>
      </c>
      <c r="AS45" t="e">
        <f t="shared" si="38"/>
        <v>#VALUE!</v>
      </c>
      <c r="AT45" t="e">
        <f t="shared" si="39"/>
        <v>#VALUE!</v>
      </c>
      <c r="AU45" t="e">
        <f t="shared" si="40"/>
        <v>#VALUE!</v>
      </c>
      <c r="AV45" t="e">
        <f t="shared" si="41"/>
        <v>#VALUE!</v>
      </c>
      <c r="AW45" t="e">
        <f t="shared" si="42"/>
        <v>#VALUE!</v>
      </c>
      <c r="AX45" t="e">
        <f t="shared" si="43"/>
        <v>#VALUE!</v>
      </c>
      <c r="AY45" t="e">
        <f t="shared" si="44"/>
        <v>#VALUE!</v>
      </c>
      <c r="AZ45" t="e">
        <f t="shared" si="45"/>
        <v>#VALUE!</v>
      </c>
      <c r="BA45" t="e">
        <f t="shared" si="46"/>
        <v>#VALUE!</v>
      </c>
      <c r="BB45" t="e">
        <f t="shared" si="47"/>
        <v>#VALUE!</v>
      </c>
      <c r="BC45" t="e">
        <f t="shared" si="48"/>
        <v>#VALUE!</v>
      </c>
      <c r="BD45" t="e">
        <f t="shared" si="49"/>
        <v>#VALUE!</v>
      </c>
      <c r="BE45" t="e">
        <f t="shared" si="50"/>
        <v>#VALUE!</v>
      </c>
      <c r="BF45" t="e">
        <f t="shared" si="51"/>
        <v>#VALUE!</v>
      </c>
      <c r="BG45" t="e">
        <f t="shared" si="52"/>
        <v>#VALUE!</v>
      </c>
      <c r="BH45" t="e">
        <f t="shared" si="53"/>
        <v>#VALUE!</v>
      </c>
      <c r="BI45" t="e">
        <f t="shared" si="54"/>
        <v>#VALUE!</v>
      </c>
      <c r="BJ45" t="e">
        <f t="shared" si="55"/>
        <v>#VALUE!</v>
      </c>
      <c r="BK45" t="e">
        <f t="shared" si="56"/>
        <v>#VALUE!</v>
      </c>
      <c r="BL45" t="e">
        <f t="shared" si="57"/>
        <v>#VALUE!</v>
      </c>
      <c r="BM45" t="e">
        <f t="shared" si="58"/>
        <v>#VALUE!</v>
      </c>
      <c r="BN45" t="e">
        <f t="shared" si="59"/>
        <v>#VALUE!</v>
      </c>
      <c r="BO45" t="e">
        <f t="shared" si="60"/>
        <v>#VALUE!</v>
      </c>
      <c r="BP45" t="e">
        <f t="shared" si="61"/>
        <v>#VALUE!</v>
      </c>
      <c r="BQ45" t="e">
        <f t="shared" si="62"/>
        <v>#VALUE!</v>
      </c>
      <c r="BR45" t="e">
        <f t="shared" si="63"/>
        <v>#VALUE!</v>
      </c>
      <c r="BS45" t="e">
        <f t="shared" si="64"/>
        <v>#VALUE!</v>
      </c>
      <c r="BT45" t="e">
        <f t="shared" si="65"/>
        <v>#VALUE!</v>
      </c>
      <c r="BU45" t="e">
        <f t="shared" si="66"/>
        <v>#VALUE!</v>
      </c>
      <c r="BV45" t="e">
        <f t="shared" si="67"/>
        <v>#VALUE!</v>
      </c>
      <c r="BW45" t="e">
        <f t="shared" si="68"/>
        <v>#VALUE!</v>
      </c>
      <c r="BX45" t="e">
        <f t="shared" si="69"/>
        <v>#VALUE!</v>
      </c>
      <c r="BY45" t="e">
        <f t="shared" si="70"/>
        <v>#VALUE!</v>
      </c>
      <c r="BZ45" t="e">
        <f t="shared" si="71"/>
        <v>#VALUE!</v>
      </c>
      <c r="CA45" t="e">
        <f t="shared" si="72"/>
        <v>#VALUE!</v>
      </c>
      <c r="CB45" t="e">
        <f t="shared" si="73"/>
        <v>#VALUE!</v>
      </c>
      <c r="CC45" t="e">
        <f t="shared" si="74"/>
        <v>#VALUE!</v>
      </c>
      <c r="CD45" t="e">
        <f t="shared" si="75"/>
        <v>#VALUE!</v>
      </c>
      <c r="CE45" t="e">
        <f t="shared" si="76"/>
        <v>#VALUE!</v>
      </c>
      <c r="CF45" t="e">
        <f t="shared" si="77"/>
        <v>#VALUE!</v>
      </c>
      <c r="CG45" t="e">
        <f t="shared" si="78"/>
        <v>#VALUE!</v>
      </c>
      <c r="CH45" t="e">
        <f t="shared" ca="1" si="0"/>
        <v>#N/A</v>
      </c>
    </row>
    <row r="46" spans="1:86" x14ac:dyDescent="0.25">
      <c r="E46">
        <f t="shared" si="82"/>
        <v>1045823</v>
      </c>
      <c r="F46">
        <f t="shared" si="82"/>
        <v>1045823</v>
      </c>
      <c r="G46" t="e">
        <f t="shared" si="80"/>
        <v>#N/A</v>
      </c>
      <c r="H46" t="e">
        <f t="shared" si="1"/>
        <v>#VALUE!</v>
      </c>
      <c r="I46" t="e">
        <f t="shared" si="2"/>
        <v>#VALUE!</v>
      </c>
      <c r="J46" t="e">
        <f t="shared" si="3"/>
        <v>#VALUE!</v>
      </c>
      <c r="K46" t="e">
        <f t="shared" si="4"/>
        <v>#VALUE!</v>
      </c>
      <c r="L46" t="e">
        <f t="shared" si="5"/>
        <v>#VALUE!</v>
      </c>
      <c r="M46" t="e">
        <f t="shared" si="6"/>
        <v>#VALUE!</v>
      </c>
      <c r="N46" t="e">
        <f t="shared" si="7"/>
        <v>#VALUE!</v>
      </c>
      <c r="O46" t="e">
        <f t="shared" si="8"/>
        <v>#VALUE!</v>
      </c>
      <c r="P46" t="e">
        <f t="shared" si="9"/>
        <v>#VALUE!</v>
      </c>
      <c r="Q46" t="e">
        <f t="shared" si="10"/>
        <v>#VALUE!</v>
      </c>
      <c r="R46" t="e">
        <f t="shared" si="11"/>
        <v>#VALUE!</v>
      </c>
      <c r="S46" t="e">
        <f t="shared" si="12"/>
        <v>#VALUE!</v>
      </c>
      <c r="T46" t="e">
        <f t="shared" si="13"/>
        <v>#VALUE!</v>
      </c>
      <c r="U46" t="e">
        <f t="shared" si="14"/>
        <v>#VALUE!</v>
      </c>
      <c r="V46" t="e">
        <f t="shared" si="15"/>
        <v>#VALUE!</v>
      </c>
      <c r="W46" t="e">
        <f t="shared" si="16"/>
        <v>#VALUE!</v>
      </c>
      <c r="X46" t="e">
        <f t="shared" si="17"/>
        <v>#VALUE!</v>
      </c>
      <c r="Y46" t="e">
        <f t="shared" si="18"/>
        <v>#VALUE!</v>
      </c>
      <c r="Z46" t="e">
        <f t="shared" si="19"/>
        <v>#VALUE!</v>
      </c>
      <c r="AA46" t="e">
        <f t="shared" si="20"/>
        <v>#VALUE!</v>
      </c>
      <c r="AB46" t="e">
        <f t="shared" si="21"/>
        <v>#VALUE!</v>
      </c>
      <c r="AC46" t="e">
        <f t="shared" si="22"/>
        <v>#VALUE!</v>
      </c>
      <c r="AD46" t="e">
        <f t="shared" si="23"/>
        <v>#VALUE!</v>
      </c>
      <c r="AE46" t="e">
        <f t="shared" si="24"/>
        <v>#VALUE!</v>
      </c>
      <c r="AF46" t="e">
        <f t="shared" si="25"/>
        <v>#VALUE!</v>
      </c>
      <c r="AG46" t="e">
        <f t="shared" si="26"/>
        <v>#VALUE!</v>
      </c>
      <c r="AH46" t="e">
        <f t="shared" si="27"/>
        <v>#VALUE!</v>
      </c>
      <c r="AI46" t="e">
        <f t="shared" si="28"/>
        <v>#VALUE!</v>
      </c>
      <c r="AJ46" t="e">
        <f t="shared" si="29"/>
        <v>#VALUE!</v>
      </c>
      <c r="AK46" t="e">
        <f t="shared" si="30"/>
        <v>#VALUE!</v>
      </c>
      <c r="AL46" t="e">
        <f t="shared" si="31"/>
        <v>#VALUE!</v>
      </c>
      <c r="AM46" t="e">
        <f t="shared" si="32"/>
        <v>#VALUE!</v>
      </c>
      <c r="AN46" t="e">
        <f t="shared" si="33"/>
        <v>#VALUE!</v>
      </c>
      <c r="AO46" t="e">
        <f t="shared" si="34"/>
        <v>#VALUE!</v>
      </c>
      <c r="AP46" t="e">
        <f t="shared" si="35"/>
        <v>#VALUE!</v>
      </c>
      <c r="AQ46" t="e">
        <f t="shared" si="36"/>
        <v>#VALUE!</v>
      </c>
      <c r="AR46" t="e">
        <f t="shared" si="37"/>
        <v>#VALUE!</v>
      </c>
      <c r="AS46" t="e">
        <f t="shared" si="38"/>
        <v>#VALUE!</v>
      </c>
      <c r="AT46" t="e">
        <f t="shared" si="39"/>
        <v>#VALUE!</v>
      </c>
      <c r="AU46" t="e">
        <f t="shared" si="40"/>
        <v>#VALUE!</v>
      </c>
      <c r="AV46" t="e">
        <f t="shared" si="41"/>
        <v>#VALUE!</v>
      </c>
      <c r="AW46" t="e">
        <f t="shared" si="42"/>
        <v>#VALUE!</v>
      </c>
      <c r="AX46" t="e">
        <f t="shared" si="43"/>
        <v>#VALUE!</v>
      </c>
      <c r="AY46" t="e">
        <f t="shared" si="44"/>
        <v>#VALUE!</v>
      </c>
      <c r="AZ46" t="e">
        <f t="shared" si="45"/>
        <v>#VALUE!</v>
      </c>
      <c r="BA46" t="e">
        <f t="shared" si="46"/>
        <v>#VALUE!</v>
      </c>
      <c r="BB46" t="e">
        <f t="shared" si="47"/>
        <v>#VALUE!</v>
      </c>
      <c r="BC46" t="e">
        <f t="shared" si="48"/>
        <v>#VALUE!</v>
      </c>
      <c r="BD46" t="e">
        <f t="shared" si="49"/>
        <v>#VALUE!</v>
      </c>
      <c r="BE46" t="e">
        <f t="shared" si="50"/>
        <v>#VALUE!</v>
      </c>
      <c r="BF46" t="e">
        <f t="shared" si="51"/>
        <v>#VALUE!</v>
      </c>
      <c r="BG46" t="e">
        <f t="shared" si="52"/>
        <v>#VALUE!</v>
      </c>
      <c r="BH46" t="e">
        <f t="shared" si="53"/>
        <v>#VALUE!</v>
      </c>
      <c r="BI46" t="e">
        <f t="shared" si="54"/>
        <v>#VALUE!</v>
      </c>
      <c r="BJ46" t="e">
        <f t="shared" si="55"/>
        <v>#VALUE!</v>
      </c>
      <c r="BK46" t="e">
        <f t="shared" si="56"/>
        <v>#VALUE!</v>
      </c>
      <c r="BL46" t="e">
        <f t="shared" si="57"/>
        <v>#VALUE!</v>
      </c>
      <c r="BM46" t="e">
        <f t="shared" si="58"/>
        <v>#VALUE!</v>
      </c>
      <c r="BN46" t="e">
        <f t="shared" si="59"/>
        <v>#VALUE!</v>
      </c>
      <c r="BO46" t="e">
        <f t="shared" si="60"/>
        <v>#VALUE!</v>
      </c>
      <c r="BP46" t="e">
        <f t="shared" si="61"/>
        <v>#VALUE!</v>
      </c>
      <c r="BQ46" t="e">
        <f t="shared" si="62"/>
        <v>#VALUE!</v>
      </c>
      <c r="BR46" t="e">
        <f t="shared" si="63"/>
        <v>#VALUE!</v>
      </c>
      <c r="BS46" t="e">
        <f t="shared" si="64"/>
        <v>#VALUE!</v>
      </c>
      <c r="BT46" t="e">
        <f t="shared" si="65"/>
        <v>#VALUE!</v>
      </c>
      <c r="BU46" t="e">
        <f t="shared" si="66"/>
        <v>#VALUE!</v>
      </c>
      <c r="BV46" t="e">
        <f t="shared" si="67"/>
        <v>#VALUE!</v>
      </c>
      <c r="BW46" t="e">
        <f t="shared" si="68"/>
        <v>#VALUE!</v>
      </c>
      <c r="BX46" t="e">
        <f t="shared" si="69"/>
        <v>#VALUE!</v>
      </c>
      <c r="BY46" t="e">
        <f t="shared" si="70"/>
        <v>#VALUE!</v>
      </c>
      <c r="BZ46" t="e">
        <f t="shared" si="71"/>
        <v>#VALUE!</v>
      </c>
      <c r="CA46" t="e">
        <f t="shared" si="72"/>
        <v>#VALUE!</v>
      </c>
      <c r="CB46" t="e">
        <f t="shared" si="73"/>
        <v>#VALUE!</v>
      </c>
      <c r="CC46" t="e">
        <f t="shared" si="74"/>
        <v>#VALUE!</v>
      </c>
      <c r="CD46" t="e">
        <f t="shared" si="75"/>
        <v>#VALUE!</v>
      </c>
      <c r="CE46" t="e">
        <f t="shared" si="76"/>
        <v>#VALUE!</v>
      </c>
      <c r="CF46" t="e">
        <f t="shared" si="77"/>
        <v>#VALUE!</v>
      </c>
      <c r="CG46" t="e">
        <f t="shared" si="78"/>
        <v>#VALUE!</v>
      </c>
      <c r="CH46" t="e">
        <f t="shared" ca="1" si="0"/>
        <v>#N/A</v>
      </c>
    </row>
    <row r="47" spans="1:86" x14ac:dyDescent="0.25">
      <c r="E47">
        <f t="shared" si="82"/>
        <v>1045822</v>
      </c>
      <c r="F47">
        <f t="shared" si="82"/>
        <v>1045822</v>
      </c>
      <c r="G47" t="e">
        <f t="shared" si="80"/>
        <v>#N/A</v>
      </c>
      <c r="H47" t="e">
        <f t="shared" si="1"/>
        <v>#VALUE!</v>
      </c>
      <c r="I47" t="e">
        <f t="shared" si="2"/>
        <v>#VALUE!</v>
      </c>
      <c r="J47" t="e">
        <f t="shared" si="3"/>
        <v>#VALUE!</v>
      </c>
      <c r="K47" t="e">
        <f t="shared" si="4"/>
        <v>#VALUE!</v>
      </c>
      <c r="L47" t="e">
        <f t="shared" si="5"/>
        <v>#VALUE!</v>
      </c>
      <c r="M47" t="e">
        <f t="shared" si="6"/>
        <v>#VALUE!</v>
      </c>
      <c r="N47" t="e">
        <f t="shared" si="7"/>
        <v>#VALUE!</v>
      </c>
      <c r="O47" t="e">
        <f t="shared" si="8"/>
        <v>#VALUE!</v>
      </c>
      <c r="P47" t="e">
        <f t="shared" si="9"/>
        <v>#VALUE!</v>
      </c>
      <c r="Q47" t="e">
        <f t="shared" si="10"/>
        <v>#VALUE!</v>
      </c>
      <c r="R47" t="e">
        <f t="shared" si="11"/>
        <v>#VALUE!</v>
      </c>
      <c r="S47" t="e">
        <f t="shared" si="12"/>
        <v>#VALUE!</v>
      </c>
      <c r="T47" t="e">
        <f t="shared" si="13"/>
        <v>#VALUE!</v>
      </c>
      <c r="U47" t="e">
        <f t="shared" si="14"/>
        <v>#VALUE!</v>
      </c>
      <c r="V47" t="e">
        <f t="shared" si="15"/>
        <v>#VALUE!</v>
      </c>
      <c r="W47" t="e">
        <f t="shared" si="16"/>
        <v>#VALUE!</v>
      </c>
      <c r="X47" t="e">
        <f t="shared" si="17"/>
        <v>#VALUE!</v>
      </c>
      <c r="Y47" t="e">
        <f t="shared" si="18"/>
        <v>#VALUE!</v>
      </c>
      <c r="Z47" t="e">
        <f t="shared" si="19"/>
        <v>#VALUE!</v>
      </c>
      <c r="AA47" t="e">
        <f t="shared" si="20"/>
        <v>#VALUE!</v>
      </c>
      <c r="AB47" t="e">
        <f t="shared" si="21"/>
        <v>#VALUE!</v>
      </c>
      <c r="AC47" t="e">
        <f t="shared" si="22"/>
        <v>#VALUE!</v>
      </c>
      <c r="AD47" t="e">
        <f t="shared" si="23"/>
        <v>#VALUE!</v>
      </c>
      <c r="AE47" t="e">
        <f t="shared" si="24"/>
        <v>#VALUE!</v>
      </c>
      <c r="AF47" t="e">
        <f t="shared" si="25"/>
        <v>#VALUE!</v>
      </c>
      <c r="AG47" t="e">
        <f t="shared" si="26"/>
        <v>#VALUE!</v>
      </c>
      <c r="AH47" t="e">
        <f t="shared" si="27"/>
        <v>#VALUE!</v>
      </c>
      <c r="AI47" t="e">
        <f t="shared" si="28"/>
        <v>#VALUE!</v>
      </c>
      <c r="AJ47" t="e">
        <f t="shared" si="29"/>
        <v>#VALUE!</v>
      </c>
      <c r="AK47" t="e">
        <f t="shared" si="30"/>
        <v>#VALUE!</v>
      </c>
      <c r="AL47" t="e">
        <f t="shared" si="31"/>
        <v>#VALUE!</v>
      </c>
      <c r="AM47" t="e">
        <f t="shared" si="32"/>
        <v>#VALUE!</v>
      </c>
      <c r="AN47" t="e">
        <f t="shared" si="33"/>
        <v>#VALUE!</v>
      </c>
      <c r="AO47" t="e">
        <f t="shared" si="34"/>
        <v>#VALUE!</v>
      </c>
      <c r="AP47" t="e">
        <f t="shared" si="35"/>
        <v>#VALUE!</v>
      </c>
      <c r="AQ47" t="e">
        <f t="shared" si="36"/>
        <v>#VALUE!</v>
      </c>
      <c r="AR47" t="e">
        <f t="shared" si="37"/>
        <v>#VALUE!</v>
      </c>
      <c r="AS47" t="e">
        <f t="shared" si="38"/>
        <v>#VALUE!</v>
      </c>
      <c r="AT47" t="e">
        <f t="shared" si="39"/>
        <v>#VALUE!</v>
      </c>
      <c r="AU47" t="e">
        <f t="shared" si="40"/>
        <v>#VALUE!</v>
      </c>
      <c r="AV47" t="e">
        <f t="shared" si="41"/>
        <v>#VALUE!</v>
      </c>
      <c r="AW47" t="e">
        <f t="shared" si="42"/>
        <v>#VALUE!</v>
      </c>
      <c r="AX47" t="e">
        <f t="shared" si="43"/>
        <v>#VALUE!</v>
      </c>
      <c r="AY47" t="e">
        <f t="shared" si="44"/>
        <v>#VALUE!</v>
      </c>
      <c r="AZ47" t="e">
        <f t="shared" si="45"/>
        <v>#VALUE!</v>
      </c>
      <c r="BA47" t="e">
        <f t="shared" si="46"/>
        <v>#VALUE!</v>
      </c>
      <c r="BB47" t="e">
        <f t="shared" si="47"/>
        <v>#VALUE!</v>
      </c>
      <c r="BC47" t="e">
        <f t="shared" si="48"/>
        <v>#VALUE!</v>
      </c>
      <c r="BD47" t="e">
        <f t="shared" si="49"/>
        <v>#VALUE!</v>
      </c>
      <c r="BE47" t="e">
        <f t="shared" si="50"/>
        <v>#VALUE!</v>
      </c>
      <c r="BF47" t="e">
        <f t="shared" si="51"/>
        <v>#VALUE!</v>
      </c>
      <c r="BG47" t="e">
        <f t="shared" si="52"/>
        <v>#VALUE!</v>
      </c>
      <c r="BH47" t="e">
        <f t="shared" si="53"/>
        <v>#VALUE!</v>
      </c>
      <c r="BI47" t="e">
        <f t="shared" si="54"/>
        <v>#VALUE!</v>
      </c>
      <c r="BJ47" t="e">
        <f t="shared" si="55"/>
        <v>#VALUE!</v>
      </c>
      <c r="BK47" t="e">
        <f t="shared" si="56"/>
        <v>#VALUE!</v>
      </c>
      <c r="BL47" t="e">
        <f t="shared" si="57"/>
        <v>#VALUE!</v>
      </c>
      <c r="BM47" t="e">
        <f t="shared" si="58"/>
        <v>#VALUE!</v>
      </c>
      <c r="BN47" t="e">
        <f t="shared" si="59"/>
        <v>#VALUE!</v>
      </c>
      <c r="BO47" t="e">
        <f t="shared" si="60"/>
        <v>#VALUE!</v>
      </c>
      <c r="BP47" t="e">
        <f t="shared" si="61"/>
        <v>#VALUE!</v>
      </c>
      <c r="BQ47" t="e">
        <f t="shared" si="62"/>
        <v>#VALUE!</v>
      </c>
      <c r="BR47" t="e">
        <f t="shared" si="63"/>
        <v>#VALUE!</v>
      </c>
      <c r="BS47" t="e">
        <f t="shared" si="64"/>
        <v>#VALUE!</v>
      </c>
      <c r="BT47" t="e">
        <f t="shared" si="65"/>
        <v>#VALUE!</v>
      </c>
      <c r="BU47" t="e">
        <f t="shared" si="66"/>
        <v>#VALUE!</v>
      </c>
      <c r="BV47" t="e">
        <f t="shared" si="67"/>
        <v>#VALUE!</v>
      </c>
      <c r="BW47" t="e">
        <f t="shared" si="68"/>
        <v>#VALUE!</v>
      </c>
      <c r="BX47" t="e">
        <f t="shared" si="69"/>
        <v>#VALUE!</v>
      </c>
      <c r="BY47" t="e">
        <f t="shared" si="70"/>
        <v>#VALUE!</v>
      </c>
      <c r="BZ47" t="e">
        <f t="shared" si="71"/>
        <v>#VALUE!</v>
      </c>
      <c r="CA47" t="e">
        <f t="shared" si="72"/>
        <v>#VALUE!</v>
      </c>
      <c r="CB47" t="e">
        <f t="shared" si="73"/>
        <v>#VALUE!</v>
      </c>
      <c r="CC47" t="e">
        <f t="shared" si="74"/>
        <v>#VALUE!</v>
      </c>
      <c r="CD47" t="e">
        <f t="shared" si="75"/>
        <v>#VALUE!</v>
      </c>
      <c r="CE47" t="e">
        <f t="shared" si="76"/>
        <v>#VALUE!</v>
      </c>
      <c r="CF47" t="e">
        <f t="shared" si="77"/>
        <v>#VALUE!</v>
      </c>
      <c r="CG47" t="e">
        <f t="shared" si="78"/>
        <v>#VALUE!</v>
      </c>
      <c r="CH47" t="e">
        <f t="shared" ca="1" si="0"/>
        <v>#N/A</v>
      </c>
    </row>
    <row r="48" spans="1:86" x14ac:dyDescent="0.25">
      <c r="E48">
        <f t="shared" si="82"/>
        <v>1045821</v>
      </c>
      <c r="F48">
        <f t="shared" si="82"/>
        <v>1045821</v>
      </c>
      <c r="G48" t="e">
        <f t="shared" si="80"/>
        <v>#N/A</v>
      </c>
      <c r="H48" t="e">
        <f t="shared" si="1"/>
        <v>#VALUE!</v>
      </c>
      <c r="I48" t="e">
        <f t="shared" si="2"/>
        <v>#VALUE!</v>
      </c>
      <c r="J48" t="e">
        <f t="shared" si="3"/>
        <v>#VALUE!</v>
      </c>
      <c r="K48" t="e">
        <f t="shared" si="4"/>
        <v>#VALUE!</v>
      </c>
      <c r="L48" t="e">
        <f t="shared" si="5"/>
        <v>#VALUE!</v>
      </c>
      <c r="M48" t="e">
        <f t="shared" si="6"/>
        <v>#VALUE!</v>
      </c>
      <c r="N48" t="e">
        <f t="shared" si="7"/>
        <v>#VALUE!</v>
      </c>
      <c r="O48" t="e">
        <f t="shared" si="8"/>
        <v>#VALUE!</v>
      </c>
      <c r="P48" t="e">
        <f t="shared" si="9"/>
        <v>#VALUE!</v>
      </c>
      <c r="Q48" t="e">
        <f t="shared" si="10"/>
        <v>#VALUE!</v>
      </c>
      <c r="R48" t="e">
        <f t="shared" si="11"/>
        <v>#VALUE!</v>
      </c>
      <c r="S48" t="e">
        <f t="shared" si="12"/>
        <v>#VALUE!</v>
      </c>
      <c r="T48" t="e">
        <f t="shared" si="13"/>
        <v>#VALUE!</v>
      </c>
      <c r="U48" t="e">
        <f t="shared" si="14"/>
        <v>#VALUE!</v>
      </c>
      <c r="V48" t="e">
        <f t="shared" si="15"/>
        <v>#VALUE!</v>
      </c>
      <c r="W48" t="e">
        <f t="shared" si="16"/>
        <v>#VALUE!</v>
      </c>
      <c r="X48" t="e">
        <f t="shared" si="17"/>
        <v>#VALUE!</v>
      </c>
      <c r="Y48" t="e">
        <f t="shared" si="18"/>
        <v>#VALUE!</v>
      </c>
      <c r="Z48" t="e">
        <f t="shared" si="19"/>
        <v>#VALUE!</v>
      </c>
      <c r="AA48" t="e">
        <f t="shared" si="20"/>
        <v>#VALUE!</v>
      </c>
      <c r="AB48" t="e">
        <f t="shared" si="21"/>
        <v>#VALUE!</v>
      </c>
      <c r="AC48" t="e">
        <f t="shared" si="22"/>
        <v>#VALUE!</v>
      </c>
      <c r="AD48" t="e">
        <f t="shared" si="23"/>
        <v>#VALUE!</v>
      </c>
      <c r="AE48" t="e">
        <f t="shared" si="24"/>
        <v>#VALUE!</v>
      </c>
      <c r="AF48" t="e">
        <f t="shared" si="25"/>
        <v>#VALUE!</v>
      </c>
      <c r="AG48" t="e">
        <f t="shared" si="26"/>
        <v>#VALUE!</v>
      </c>
      <c r="AH48" t="e">
        <f t="shared" si="27"/>
        <v>#VALUE!</v>
      </c>
      <c r="AI48" t="e">
        <f t="shared" si="28"/>
        <v>#VALUE!</v>
      </c>
      <c r="AJ48" t="e">
        <f t="shared" si="29"/>
        <v>#VALUE!</v>
      </c>
      <c r="AK48" t="e">
        <f t="shared" si="30"/>
        <v>#VALUE!</v>
      </c>
      <c r="AL48" t="e">
        <f t="shared" si="31"/>
        <v>#VALUE!</v>
      </c>
      <c r="AM48" t="e">
        <f t="shared" si="32"/>
        <v>#VALUE!</v>
      </c>
      <c r="AN48" t="e">
        <f t="shared" si="33"/>
        <v>#VALUE!</v>
      </c>
      <c r="AO48" t="e">
        <f t="shared" si="34"/>
        <v>#VALUE!</v>
      </c>
      <c r="AP48" t="e">
        <f t="shared" si="35"/>
        <v>#VALUE!</v>
      </c>
      <c r="AQ48" t="e">
        <f t="shared" si="36"/>
        <v>#VALUE!</v>
      </c>
      <c r="AR48" t="e">
        <f t="shared" si="37"/>
        <v>#VALUE!</v>
      </c>
      <c r="AS48" t="e">
        <f t="shared" si="38"/>
        <v>#VALUE!</v>
      </c>
      <c r="AT48" t="e">
        <f t="shared" si="39"/>
        <v>#VALUE!</v>
      </c>
      <c r="AU48" t="e">
        <f t="shared" si="40"/>
        <v>#VALUE!</v>
      </c>
      <c r="AV48" t="e">
        <f t="shared" si="41"/>
        <v>#VALUE!</v>
      </c>
      <c r="AW48" t="e">
        <f t="shared" si="42"/>
        <v>#VALUE!</v>
      </c>
      <c r="AX48" t="e">
        <f t="shared" si="43"/>
        <v>#VALUE!</v>
      </c>
      <c r="AY48" t="e">
        <f t="shared" si="44"/>
        <v>#VALUE!</v>
      </c>
      <c r="AZ48" t="e">
        <f t="shared" si="45"/>
        <v>#VALUE!</v>
      </c>
      <c r="BA48" t="e">
        <f t="shared" si="46"/>
        <v>#VALUE!</v>
      </c>
      <c r="BB48" t="e">
        <f t="shared" si="47"/>
        <v>#VALUE!</v>
      </c>
      <c r="BC48" t="e">
        <f t="shared" si="48"/>
        <v>#VALUE!</v>
      </c>
      <c r="BD48" t="e">
        <f t="shared" si="49"/>
        <v>#VALUE!</v>
      </c>
      <c r="BE48" t="e">
        <f t="shared" si="50"/>
        <v>#VALUE!</v>
      </c>
      <c r="BF48" t="e">
        <f t="shared" si="51"/>
        <v>#VALUE!</v>
      </c>
      <c r="BG48" t="e">
        <f t="shared" si="52"/>
        <v>#VALUE!</v>
      </c>
      <c r="BH48" t="e">
        <f t="shared" si="53"/>
        <v>#VALUE!</v>
      </c>
      <c r="BI48" t="e">
        <f t="shared" si="54"/>
        <v>#VALUE!</v>
      </c>
      <c r="BJ48" t="e">
        <f t="shared" si="55"/>
        <v>#VALUE!</v>
      </c>
      <c r="BK48" t="e">
        <f t="shared" si="56"/>
        <v>#VALUE!</v>
      </c>
      <c r="BL48" t="e">
        <f t="shared" si="57"/>
        <v>#VALUE!</v>
      </c>
      <c r="BM48" t="e">
        <f t="shared" si="58"/>
        <v>#VALUE!</v>
      </c>
      <c r="BN48" t="e">
        <f t="shared" si="59"/>
        <v>#VALUE!</v>
      </c>
      <c r="BO48" t="e">
        <f t="shared" si="60"/>
        <v>#VALUE!</v>
      </c>
      <c r="BP48" t="e">
        <f t="shared" si="61"/>
        <v>#VALUE!</v>
      </c>
      <c r="BQ48" t="e">
        <f t="shared" si="62"/>
        <v>#VALUE!</v>
      </c>
      <c r="BR48" t="e">
        <f t="shared" si="63"/>
        <v>#VALUE!</v>
      </c>
      <c r="BS48" t="e">
        <f t="shared" si="64"/>
        <v>#VALUE!</v>
      </c>
      <c r="BT48" t="e">
        <f t="shared" si="65"/>
        <v>#VALUE!</v>
      </c>
      <c r="BU48" t="e">
        <f t="shared" si="66"/>
        <v>#VALUE!</v>
      </c>
      <c r="BV48" t="e">
        <f t="shared" si="67"/>
        <v>#VALUE!</v>
      </c>
      <c r="BW48" t="e">
        <f t="shared" si="68"/>
        <v>#VALUE!</v>
      </c>
      <c r="BX48" t="e">
        <f t="shared" si="69"/>
        <v>#VALUE!</v>
      </c>
      <c r="BY48" t="e">
        <f t="shared" si="70"/>
        <v>#VALUE!</v>
      </c>
      <c r="BZ48" t="e">
        <f t="shared" si="71"/>
        <v>#VALUE!</v>
      </c>
      <c r="CA48" t="e">
        <f t="shared" si="72"/>
        <v>#VALUE!</v>
      </c>
      <c r="CB48" t="e">
        <f t="shared" si="73"/>
        <v>#VALUE!</v>
      </c>
      <c r="CC48" t="e">
        <f t="shared" si="74"/>
        <v>#VALUE!</v>
      </c>
      <c r="CD48" t="e">
        <f t="shared" si="75"/>
        <v>#VALUE!</v>
      </c>
      <c r="CE48" t="e">
        <f t="shared" si="76"/>
        <v>#VALUE!</v>
      </c>
      <c r="CF48" t="e">
        <f t="shared" si="77"/>
        <v>#VALUE!</v>
      </c>
      <c r="CG48" t="e">
        <f t="shared" si="78"/>
        <v>#VALUE!</v>
      </c>
      <c r="CH48" t="e">
        <f t="shared" ca="1" si="0"/>
        <v>#N/A</v>
      </c>
    </row>
    <row r="49" spans="5:86" x14ac:dyDescent="0.25">
      <c r="E49">
        <f t="shared" si="82"/>
        <v>1045820</v>
      </c>
      <c r="F49">
        <f t="shared" si="82"/>
        <v>1045820</v>
      </c>
      <c r="G49" t="e">
        <f t="shared" si="80"/>
        <v>#N/A</v>
      </c>
      <c r="H49" t="e">
        <f t="shared" si="1"/>
        <v>#VALUE!</v>
      </c>
      <c r="I49" t="e">
        <f t="shared" si="2"/>
        <v>#VALUE!</v>
      </c>
      <c r="J49" t="e">
        <f t="shared" si="3"/>
        <v>#VALUE!</v>
      </c>
      <c r="K49" t="e">
        <f t="shared" si="4"/>
        <v>#VALUE!</v>
      </c>
      <c r="L49" t="e">
        <f t="shared" si="5"/>
        <v>#VALUE!</v>
      </c>
      <c r="M49" t="e">
        <f t="shared" si="6"/>
        <v>#VALUE!</v>
      </c>
      <c r="N49" t="e">
        <f t="shared" si="7"/>
        <v>#VALUE!</v>
      </c>
      <c r="O49" t="e">
        <f t="shared" si="8"/>
        <v>#VALUE!</v>
      </c>
      <c r="P49" t="e">
        <f t="shared" si="9"/>
        <v>#VALUE!</v>
      </c>
      <c r="Q49" t="e">
        <f t="shared" si="10"/>
        <v>#VALUE!</v>
      </c>
      <c r="R49" t="e">
        <f t="shared" si="11"/>
        <v>#VALUE!</v>
      </c>
      <c r="S49" t="e">
        <f t="shared" si="12"/>
        <v>#VALUE!</v>
      </c>
      <c r="T49" t="e">
        <f t="shared" si="13"/>
        <v>#VALUE!</v>
      </c>
      <c r="U49" t="e">
        <f t="shared" si="14"/>
        <v>#VALUE!</v>
      </c>
      <c r="V49" t="e">
        <f t="shared" si="15"/>
        <v>#VALUE!</v>
      </c>
      <c r="W49" t="e">
        <f t="shared" si="16"/>
        <v>#VALUE!</v>
      </c>
      <c r="X49" t="e">
        <f t="shared" si="17"/>
        <v>#VALUE!</v>
      </c>
      <c r="Y49" t="e">
        <f t="shared" si="18"/>
        <v>#VALUE!</v>
      </c>
      <c r="Z49" t="e">
        <f t="shared" si="19"/>
        <v>#VALUE!</v>
      </c>
      <c r="AA49" t="e">
        <f t="shared" si="20"/>
        <v>#VALUE!</v>
      </c>
      <c r="AB49" t="e">
        <f t="shared" si="21"/>
        <v>#VALUE!</v>
      </c>
      <c r="AC49" t="e">
        <f t="shared" si="22"/>
        <v>#VALUE!</v>
      </c>
      <c r="AD49" t="e">
        <f t="shared" si="23"/>
        <v>#VALUE!</v>
      </c>
      <c r="AE49" t="e">
        <f t="shared" si="24"/>
        <v>#VALUE!</v>
      </c>
      <c r="AF49" t="e">
        <f t="shared" si="25"/>
        <v>#VALUE!</v>
      </c>
      <c r="AG49" t="e">
        <f t="shared" si="26"/>
        <v>#VALUE!</v>
      </c>
      <c r="AH49" t="e">
        <f t="shared" si="27"/>
        <v>#VALUE!</v>
      </c>
      <c r="AI49" t="e">
        <f t="shared" si="28"/>
        <v>#VALUE!</v>
      </c>
      <c r="AJ49" t="e">
        <f t="shared" si="29"/>
        <v>#VALUE!</v>
      </c>
      <c r="AK49" t="e">
        <f t="shared" si="30"/>
        <v>#VALUE!</v>
      </c>
      <c r="AL49" t="e">
        <f t="shared" si="31"/>
        <v>#VALUE!</v>
      </c>
      <c r="AM49" t="e">
        <f t="shared" si="32"/>
        <v>#VALUE!</v>
      </c>
      <c r="AN49" t="e">
        <f t="shared" si="33"/>
        <v>#VALUE!</v>
      </c>
      <c r="AO49" t="e">
        <f t="shared" si="34"/>
        <v>#VALUE!</v>
      </c>
      <c r="AP49" t="e">
        <f t="shared" si="35"/>
        <v>#VALUE!</v>
      </c>
      <c r="AQ49" t="e">
        <f t="shared" si="36"/>
        <v>#VALUE!</v>
      </c>
      <c r="AR49" t="e">
        <f t="shared" si="37"/>
        <v>#VALUE!</v>
      </c>
      <c r="AS49" t="e">
        <f t="shared" si="38"/>
        <v>#VALUE!</v>
      </c>
      <c r="AT49" t="e">
        <f t="shared" si="39"/>
        <v>#VALUE!</v>
      </c>
      <c r="AU49" t="e">
        <f t="shared" si="40"/>
        <v>#VALUE!</v>
      </c>
      <c r="AV49" t="e">
        <f t="shared" si="41"/>
        <v>#VALUE!</v>
      </c>
      <c r="AW49" t="e">
        <f t="shared" si="42"/>
        <v>#VALUE!</v>
      </c>
      <c r="AX49" t="e">
        <f t="shared" si="43"/>
        <v>#VALUE!</v>
      </c>
      <c r="AY49" t="e">
        <f t="shared" si="44"/>
        <v>#VALUE!</v>
      </c>
      <c r="AZ49" t="e">
        <f t="shared" si="45"/>
        <v>#VALUE!</v>
      </c>
      <c r="BA49" t="e">
        <f t="shared" si="46"/>
        <v>#VALUE!</v>
      </c>
      <c r="BB49" t="e">
        <f t="shared" si="47"/>
        <v>#VALUE!</v>
      </c>
      <c r="BC49" t="e">
        <f t="shared" si="48"/>
        <v>#VALUE!</v>
      </c>
      <c r="BD49" t="e">
        <f t="shared" si="49"/>
        <v>#VALUE!</v>
      </c>
      <c r="BE49" t="e">
        <f t="shared" si="50"/>
        <v>#VALUE!</v>
      </c>
      <c r="BF49" t="e">
        <f t="shared" si="51"/>
        <v>#VALUE!</v>
      </c>
      <c r="BG49" t="e">
        <f t="shared" si="52"/>
        <v>#VALUE!</v>
      </c>
      <c r="BH49" t="e">
        <f t="shared" si="53"/>
        <v>#VALUE!</v>
      </c>
      <c r="BI49" t="e">
        <f t="shared" si="54"/>
        <v>#VALUE!</v>
      </c>
      <c r="BJ49" t="e">
        <f t="shared" si="55"/>
        <v>#VALUE!</v>
      </c>
      <c r="BK49" t="e">
        <f t="shared" si="56"/>
        <v>#VALUE!</v>
      </c>
      <c r="BL49" t="e">
        <f t="shared" si="57"/>
        <v>#VALUE!</v>
      </c>
      <c r="BM49" t="e">
        <f t="shared" si="58"/>
        <v>#VALUE!</v>
      </c>
      <c r="BN49" t="e">
        <f t="shared" si="59"/>
        <v>#VALUE!</v>
      </c>
      <c r="BO49" t="e">
        <f t="shared" si="60"/>
        <v>#VALUE!</v>
      </c>
      <c r="BP49" t="e">
        <f t="shared" si="61"/>
        <v>#VALUE!</v>
      </c>
      <c r="BQ49" t="e">
        <f t="shared" si="62"/>
        <v>#VALUE!</v>
      </c>
      <c r="BR49" t="e">
        <f t="shared" si="63"/>
        <v>#VALUE!</v>
      </c>
      <c r="BS49" t="e">
        <f t="shared" si="64"/>
        <v>#VALUE!</v>
      </c>
      <c r="BT49" t="e">
        <f t="shared" si="65"/>
        <v>#VALUE!</v>
      </c>
      <c r="BU49" t="e">
        <f t="shared" si="66"/>
        <v>#VALUE!</v>
      </c>
      <c r="BV49" t="e">
        <f t="shared" si="67"/>
        <v>#VALUE!</v>
      </c>
      <c r="BW49" t="e">
        <f t="shared" si="68"/>
        <v>#VALUE!</v>
      </c>
      <c r="BX49" t="e">
        <f t="shared" si="69"/>
        <v>#VALUE!</v>
      </c>
      <c r="BY49" t="e">
        <f t="shared" si="70"/>
        <v>#VALUE!</v>
      </c>
      <c r="BZ49" t="e">
        <f t="shared" si="71"/>
        <v>#VALUE!</v>
      </c>
      <c r="CA49" t="e">
        <f t="shared" si="72"/>
        <v>#VALUE!</v>
      </c>
      <c r="CB49" t="e">
        <f t="shared" si="73"/>
        <v>#VALUE!</v>
      </c>
      <c r="CC49" t="e">
        <f t="shared" si="74"/>
        <v>#VALUE!</v>
      </c>
      <c r="CD49" t="e">
        <f t="shared" si="75"/>
        <v>#VALUE!</v>
      </c>
      <c r="CE49" t="e">
        <f t="shared" si="76"/>
        <v>#VALUE!</v>
      </c>
      <c r="CF49" t="e">
        <f t="shared" si="77"/>
        <v>#VALUE!</v>
      </c>
      <c r="CG49" t="e">
        <f t="shared" si="78"/>
        <v>#VALUE!</v>
      </c>
      <c r="CH49" t="e">
        <f t="shared" ca="1" si="0"/>
        <v>#N/A</v>
      </c>
    </row>
    <row r="50" spans="5:86" x14ac:dyDescent="0.25">
      <c r="E50">
        <f t="shared" si="82"/>
        <v>1045819</v>
      </c>
      <c r="F50">
        <f t="shared" si="82"/>
        <v>1045819</v>
      </c>
      <c r="G50" t="e">
        <f t="shared" si="80"/>
        <v>#N/A</v>
      </c>
      <c r="H50" t="e">
        <f t="shared" si="1"/>
        <v>#VALUE!</v>
      </c>
      <c r="I50" t="e">
        <f t="shared" si="2"/>
        <v>#VALUE!</v>
      </c>
      <c r="J50" t="e">
        <f t="shared" si="3"/>
        <v>#VALUE!</v>
      </c>
      <c r="K50" t="e">
        <f t="shared" si="4"/>
        <v>#VALUE!</v>
      </c>
      <c r="L50" t="e">
        <f t="shared" si="5"/>
        <v>#VALUE!</v>
      </c>
      <c r="M50" t="e">
        <f t="shared" si="6"/>
        <v>#VALUE!</v>
      </c>
      <c r="N50" t="e">
        <f t="shared" si="7"/>
        <v>#VALUE!</v>
      </c>
      <c r="O50" t="e">
        <f t="shared" si="8"/>
        <v>#VALUE!</v>
      </c>
      <c r="P50" t="e">
        <f t="shared" si="9"/>
        <v>#VALUE!</v>
      </c>
      <c r="Q50" t="e">
        <f t="shared" si="10"/>
        <v>#VALUE!</v>
      </c>
      <c r="R50" t="e">
        <f t="shared" si="11"/>
        <v>#VALUE!</v>
      </c>
      <c r="S50" t="e">
        <f t="shared" si="12"/>
        <v>#VALUE!</v>
      </c>
      <c r="T50" t="e">
        <f t="shared" si="13"/>
        <v>#VALUE!</v>
      </c>
      <c r="U50" t="e">
        <f t="shared" si="14"/>
        <v>#VALUE!</v>
      </c>
      <c r="V50" t="e">
        <f t="shared" si="15"/>
        <v>#VALUE!</v>
      </c>
      <c r="W50" t="e">
        <f t="shared" si="16"/>
        <v>#VALUE!</v>
      </c>
      <c r="X50" t="e">
        <f t="shared" si="17"/>
        <v>#VALUE!</v>
      </c>
      <c r="Y50" t="e">
        <f t="shared" si="18"/>
        <v>#VALUE!</v>
      </c>
      <c r="Z50" t="e">
        <f t="shared" si="19"/>
        <v>#VALUE!</v>
      </c>
      <c r="AA50" t="e">
        <f t="shared" si="20"/>
        <v>#VALUE!</v>
      </c>
      <c r="AB50" t="e">
        <f t="shared" si="21"/>
        <v>#VALUE!</v>
      </c>
      <c r="AC50" t="e">
        <f t="shared" si="22"/>
        <v>#VALUE!</v>
      </c>
      <c r="AD50" t="e">
        <f t="shared" si="23"/>
        <v>#VALUE!</v>
      </c>
      <c r="AE50" t="e">
        <f t="shared" si="24"/>
        <v>#VALUE!</v>
      </c>
      <c r="AF50" t="e">
        <f t="shared" si="25"/>
        <v>#VALUE!</v>
      </c>
      <c r="AG50" t="e">
        <f t="shared" si="26"/>
        <v>#VALUE!</v>
      </c>
      <c r="AH50" t="e">
        <f t="shared" si="27"/>
        <v>#VALUE!</v>
      </c>
      <c r="AI50" t="e">
        <f t="shared" si="28"/>
        <v>#VALUE!</v>
      </c>
      <c r="AJ50" t="e">
        <f t="shared" si="29"/>
        <v>#VALUE!</v>
      </c>
      <c r="AK50" t="e">
        <f t="shared" si="30"/>
        <v>#VALUE!</v>
      </c>
      <c r="AL50" t="e">
        <f t="shared" si="31"/>
        <v>#VALUE!</v>
      </c>
      <c r="AM50" t="e">
        <f t="shared" si="32"/>
        <v>#VALUE!</v>
      </c>
      <c r="AN50" t="e">
        <f t="shared" si="33"/>
        <v>#VALUE!</v>
      </c>
      <c r="AO50" t="e">
        <f t="shared" si="34"/>
        <v>#VALUE!</v>
      </c>
      <c r="AP50" t="e">
        <f t="shared" si="35"/>
        <v>#VALUE!</v>
      </c>
      <c r="AQ50" t="e">
        <f t="shared" si="36"/>
        <v>#VALUE!</v>
      </c>
      <c r="AR50" t="e">
        <f t="shared" si="37"/>
        <v>#VALUE!</v>
      </c>
      <c r="AS50" t="e">
        <f t="shared" si="38"/>
        <v>#VALUE!</v>
      </c>
      <c r="AT50" t="e">
        <f t="shared" si="39"/>
        <v>#VALUE!</v>
      </c>
      <c r="AU50" t="e">
        <f t="shared" si="40"/>
        <v>#VALUE!</v>
      </c>
      <c r="AV50" t="e">
        <f t="shared" si="41"/>
        <v>#VALUE!</v>
      </c>
      <c r="AW50" t="e">
        <f t="shared" si="42"/>
        <v>#VALUE!</v>
      </c>
      <c r="AX50" t="e">
        <f t="shared" si="43"/>
        <v>#VALUE!</v>
      </c>
      <c r="AY50" t="e">
        <f t="shared" si="44"/>
        <v>#VALUE!</v>
      </c>
      <c r="AZ50" t="e">
        <f t="shared" si="45"/>
        <v>#VALUE!</v>
      </c>
      <c r="BA50" t="e">
        <f t="shared" si="46"/>
        <v>#VALUE!</v>
      </c>
      <c r="BB50" t="e">
        <f t="shared" si="47"/>
        <v>#VALUE!</v>
      </c>
      <c r="BC50" t="e">
        <f t="shared" si="48"/>
        <v>#VALUE!</v>
      </c>
      <c r="BD50" t="e">
        <f t="shared" si="49"/>
        <v>#VALUE!</v>
      </c>
      <c r="BE50" t="e">
        <f t="shared" si="50"/>
        <v>#VALUE!</v>
      </c>
      <c r="BF50" t="e">
        <f t="shared" si="51"/>
        <v>#VALUE!</v>
      </c>
      <c r="BG50" t="e">
        <f t="shared" si="52"/>
        <v>#VALUE!</v>
      </c>
      <c r="BH50" t="e">
        <f t="shared" si="53"/>
        <v>#VALUE!</v>
      </c>
      <c r="BI50" t="e">
        <f t="shared" si="54"/>
        <v>#VALUE!</v>
      </c>
      <c r="BJ50" t="e">
        <f t="shared" si="55"/>
        <v>#VALUE!</v>
      </c>
      <c r="BK50" t="e">
        <f t="shared" si="56"/>
        <v>#VALUE!</v>
      </c>
      <c r="BL50" t="e">
        <f t="shared" si="57"/>
        <v>#VALUE!</v>
      </c>
      <c r="BM50" t="e">
        <f t="shared" si="58"/>
        <v>#VALUE!</v>
      </c>
      <c r="BN50" t="e">
        <f t="shared" si="59"/>
        <v>#VALUE!</v>
      </c>
      <c r="BO50" t="e">
        <f t="shared" si="60"/>
        <v>#VALUE!</v>
      </c>
      <c r="BP50" t="e">
        <f t="shared" si="61"/>
        <v>#VALUE!</v>
      </c>
      <c r="BQ50" t="e">
        <f t="shared" si="62"/>
        <v>#VALUE!</v>
      </c>
      <c r="BR50" t="e">
        <f t="shared" si="63"/>
        <v>#VALUE!</v>
      </c>
      <c r="BS50" t="e">
        <f t="shared" si="64"/>
        <v>#VALUE!</v>
      </c>
      <c r="BT50" t="e">
        <f t="shared" si="65"/>
        <v>#VALUE!</v>
      </c>
      <c r="BU50" t="e">
        <f t="shared" si="66"/>
        <v>#VALUE!</v>
      </c>
      <c r="BV50" t="e">
        <f t="shared" si="67"/>
        <v>#VALUE!</v>
      </c>
      <c r="BW50" t="e">
        <f t="shared" si="68"/>
        <v>#VALUE!</v>
      </c>
      <c r="BX50" t="e">
        <f t="shared" si="69"/>
        <v>#VALUE!</v>
      </c>
      <c r="BY50" t="e">
        <f t="shared" si="70"/>
        <v>#VALUE!</v>
      </c>
      <c r="BZ50" t="e">
        <f t="shared" si="71"/>
        <v>#VALUE!</v>
      </c>
      <c r="CA50" t="e">
        <f t="shared" si="72"/>
        <v>#VALUE!</v>
      </c>
      <c r="CB50" t="e">
        <f t="shared" si="73"/>
        <v>#VALUE!</v>
      </c>
      <c r="CC50" t="e">
        <f t="shared" si="74"/>
        <v>#VALUE!</v>
      </c>
      <c r="CD50" t="e">
        <f t="shared" si="75"/>
        <v>#VALUE!</v>
      </c>
      <c r="CE50" t="e">
        <f t="shared" si="76"/>
        <v>#VALUE!</v>
      </c>
      <c r="CF50" t="e">
        <f t="shared" si="77"/>
        <v>#VALUE!</v>
      </c>
      <c r="CG50" t="e">
        <f t="shared" si="78"/>
        <v>#VALUE!</v>
      </c>
      <c r="CH50" t="e">
        <f t="shared" ca="1" si="0"/>
        <v>#N/A</v>
      </c>
    </row>
    <row r="51" spans="5:86" x14ac:dyDescent="0.25">
      <c r="E51">
        <f t="shared" si="82"/>
        <v>1045818</v>
      </c>
      <c r="F51">
        <f t="shared" si="82"/>
        <v>1045818</v>
      </c>
      <c r="G51" t="e">
        <f t="shared" si="80"/>
        <v>#N/A</v>
      </c>
      <c r="H51" t="e">
        <f t="shared" si="1"/>
        <v>#VALUE!</v>
      </c>
      <c r="I51" t="e">
        <f t="shared" si="2"/>
        <v>#VALUE!</v>
      </c>
      <c r="J51" t="e">
        <f t="shared" si="3"/>
        <v>#VALUE!</v>
      </c>
      <c r="K51" t="e">
        <f t="shared" si="4"/>
        <v>#VALUE!</v>
      </c>
      <c r="L51" t="e">
        <f t="shared" si="5"/>
        <v>#VALUE!</v>
      </c>
      <c r="M51" t="e">
        <f t="shared" si="6"/>
        <v>#VALUE!</v>
      </c>
      <c r="N51" t="e">
        <f t="shared" si="7"/>
        <v>#VALUE!</v>
      </c>
      <c r="O51" t="e">
        <f t="shared" si="8"/>
        <v>#VALUE!</v>
      </c>
      <c r="P51" t="e">
        <f t="shared" si="9"/>
        <v>#VALUE!</v>
      </c>
      <c r="Q51" t="e">
        <f t="shared" si="10"/>
        <v>#VALUE!</v>
      </c>
      <c r="R51" t="e">
        <f t="shared" si="11"/>
        <v>#VALUE!</v>
      </c>
      <c r="S51" t="e">
        <f t="shared" si="12"/>
        <v>#VALUE!</v>
      </c>
      <c r="T51" t="e">
        <f t="shared" si="13"/>
        <v>#VALUE!</v>
      </c>
      <c r="U51" t="e">
        <f t="shared" si="14"/>
        <v>#VALUE!</v>
      </c>
      <c r="V51" t="e">
        <f t="shared" si="15"/>
        <v>#VALUE!</v>
      </c>
      <c r="W51" t="e">
        <f t="shared" si="16"/>
        <v>#VALUE!</v>
      </c>
      <c r="X51" t="e">
        <f t="shared" si="17"/>
        <v>#VALUE!</v>
      </c>
      <c r="Y51" t="e">
        <f t="shared" si="18"/>
        <v>#VALUE!</v>
      </c>
      <c r="Z51" t="e">
        <f t="shared" si="19"/>
        <v>#VALUE!</v>
      </c>
      <c r="AA51" t="e">
        <f t="shared" si="20"/>
        <v>#VALUE!</v>
      </c>
      <c r="AB51" t="e">
        <f t="shared" si="21"/>
        <v>#VALUE!</v>
      </c>
      <c r="AC51" t="e">
        <f t="shared" si="22"/>
        <v>#VALUE!</v>
      </c>
      <c r="AD51" t="e">
        <f t="shared" si="23"/>
        <v>#VALUE!</v>
      </c>
      <c r="AE51" t="e">
        <f t="shared" si="24"/>
        <v>#VALUE!</v>
      </c>
      <c r="AF51" t="e">
        <f t="shared" si="25"/>
        <v>#VALUE!</v>
      </c>
      <c r="AG51" t="e">
        <f t="shared" si="26"/>
        <v>#VALUE!</v>
      </c>
      <c r="AH51" t="e">
        <f t="shared" si="27"/>
        <v>#VALUE!</v>
      </c>
      <c r="AI51" t="e">
        <f t="shared" si="28"/>
        <v>#VALUE!</v>
      </c>
      <c r="AJ51" t="e">
        <f t="shared" si="29"/>
        <v>#VALUE!</v>
      </c>
      <c r="AK51" t="e">
        <f t="shared" si="30"/>
        <v>#VALUE!</v>
      </c>
      <c r="AL51" t="e">
        <f t="shared" si="31"/>
        <v>#VALUE!</v>
      </c>
      <c r="AM51" t="e">
        <f t="shared" si="32"/>
        <v>#VALUE!</v>
      </c>
      <c r="AN51" t="e">
        <f t="shared" si="33"/>
        <v>#VALUE!</v>
      </c>
      <c r="AO51" t="e">
        <f t="shared" si="34"/>
        <v>#VALUE!</v>
      </c>
      <c r="AP51" t="e">
        <f t="shared" si="35"/>
        <v>#VALUE!</v>
      </c>
      <c r="AQ51" t="e">
        <f t="shared" si="36"/>
        <v>#VALUE!</v>
      </c>
      <c r="AR51" t="e">
        <f t="shared" si="37"/>
        <v>#VALUE!</v>
      </c>
      <c r="AS51" t="e">
        <f t="shared" si="38"/>
        <v>#VALUE!</v>
      </c>
      <c r="AT51" t="e">
        <f t="shared" si="39"/>
        <v>#VALUE!</v>
      </c>
      <c r="AU51" t="e">
        <f t="shared" si="40"/>
        <v>#VALUE!</v>
      </c>
      <c r="AV51" t="e">
        <f t="shared" si="41"/>
        <v>#VALUE!</v>
      </c>
      <c r="AW51" t="e">
        <f t="shared" si="42"/>
        <v>#VALUE!</v>
      </c>
      <c r="AX51" t="e">
        <f t="shared" si="43"/>
        <v>#VALUE!</v>
      </c>
      <c r="AY51" t="e">
        <f t="shared" si="44"/>
        <v>#VALUE!</v>
      </c>
      <c r="AZ51" t="e">
        <f t="shared" si="45"/>
        <v>#VALUE!</v>
      </c>
      <c r="BA51" t="e">
        <f t="shared" si="46"/>
        <v>#VALUE!</v>
      </c>
      <c r="BB51" t="e">
        <f t="shared" si="47"/>
        <v>#VALUE!</v>
      </c>
      <c r="BC51" t="e">
        <f t="shared" si="48"/>
        <v>#VALUE!</v>
      </c>
      <c r="BD51" t="e">
        <f t="shared" si="49"/>
        <v>#VALUE!</v>
      </c>
      <c r="BE51" t="e">
        <f t="shared" si="50"/>
        <v>#VALUE!</v>
      </c>
      <c r="BF51" t="e">
        <f t="shared" si="51"/>
        <v>#VALUE!</v>
      </c>
      <c r="BG51" t="e">
        <f t="shared" si="52"/>
        <v>#VALUE!</v>
      </c>
      <c r="BH51" t="e">
        <f t="shared" si="53"/>
        <v>#VALUE!</v>
      </c>
      <c r="BI51" t="e">
        <f t="shared" si="54"/>
        <v>#VALUE!</v>
      </c>
      <c r="BJ51" t="e">
        <f t="shared" si="55"/>
        <v>#VALUE!</v>
      </c>
      <c r="BK51" t="e">
        <f t="shared" si="56"/>
        <v>#VALUE!</v>
      </c>
      <c r="BL51" t="e">
        <f t="shared" si="57"/>
        <v>#VALUE!</v>
      </c>
      <c r="BM51" t="e">
        <f t="shared" si="58"/>
        <v>#VALUE!</v>
      </c>
      <c r="BN51" t="e">
        <f t="shared" si="59"/>
        <v>#VALUE!</v>
      </c>
      <c r="BO51" t="e">
        <f t="shared" si="60"/>
        <v>#VALUE!</v>
      </c>
      <c r="BP51" t="e">
        <f t="shared" si="61"/>
        <v>#VALUE!</v>
      </c>
      <c r="BQ51" t="e">
        <f t="shared" si="62"/>
        <v>#VALUE!</v>
      </c>
      <c r="BR51" t="e">
        <f t="shared" si="63"/>
        <v>#VALUE!</v>
      </c>
      <c r="BS51" t="e">
        <f t="shared" si="64"/>
        <v>#VALUE!</v>
      </c>
      <c r="BT51" t="e">
        <f t="shared" si="65"/>
        <v>#VALUE!</v>
      </c>
      <c r="BU51" t="e">
        <f t="shared" si="66"/>
        <v>#VALUE!</v>
      </c>
      <c r="BV51" t="e">
        <f t="shared" si="67"/>
        <v>#VALUE!</v>
      </c>
      <c r="BW51" t="e">
        <f t="shared" si="68"/>
        <v>#VALUE!</v>
      </c>
      <c r="BX51" t="e">
        <f t="shared" si="69"/>
        <v>#VALUE!</v>
      </c>
      <c r="BY51" t="e">
        <f t="shared" si="70"/>
        <v>#VALUE!</v>
      </c>
      <c r="BZ51" t="e">
        <f t="shared" si="71"/>
        <v>#VALUE!</v>
      </c>
      <c r="CA51" t="e">
        <f t="shared" si="72"/>
        <v>#VALUE!</v>
      </c>
      <c r="CB51" t="e">
        <f t="shared" si="73"/>
        <v>#VALUE!</v>
      </c>
      <c r="CC51" t="e">
        <f t="shared" si="74"/>
        <v>#VALUE!</v>
      </c>
      <c r="CD51" t="e">
        <f t="shared" si="75"/>
        <v>#VALUE!</v>
      </c>
      <c r="CE51" t="e">
        <f t="shared" si="76"/>
        <v>#VALUE!</v>
      </c>
      <c r="CF51" t="e">
        <f t="shared" si="77"/>
        <v>#VALUE!</v>
      </c>
      <c r="CG51" t="e">
        <f t="shared" si="78"/>
        <v>#VALUE!</v>
      </c>
      <c r="CH51" t="e">
        <f t="shared" ca="1" si="0"/>
        <v>#N/A</v>
      </c>
    </row>
    <row r="52" spans="5:86" x14ac:dyDescent="0.25">
      <c r="E52">
        <f t="shared" si="82"/>
        <v>1045817</v>
      </c>
      <c r="F52">
        <f t="shared" si="82"/>
        <v>1045817</v>
      </c>
      <c r="G52" t="e">
        <f t="shared" si="80"/>
        <v>#N/A</v>
      </c>
      <c r="H52" t="e">
        <f t="shared" si="1"/>
        <v>#VALUE!</v>
      </c>
      <c r="I52" t="e">
        <f t="shared" si="2"/>
        <v>#VALUE!</v>
      </c>
      <c r="J52" t="e">
        <f t="shared" si="3"/>
        <v>#VALUE!</v>
      </c>
      <c r="K52" t="e">
        <f t="shared" si="4"/>
        <v>#VALUE!</v>
      </c>
      <c r="L52" t="e">
        <f t="shared" si="5"/>
        <v>#VALUE!</v>
      </c>
      <c r="M52" t="e">
        <f t="shared" si="6"/>
        <v>#VALUE!</v>
      </c>
      <c r="N52" t="e">
        <f t="shared" si="7"/>
        <v>#VALUE!</v>
      </c>
      <c r="O52" t="e">
        <f t="shared" si="8"/>
        <v>#VALUE!</v>
      </c>
      <c r="P52" t="e">
        <f t="shared" si="9"/>
        <v>#VALUE!</v>
      </c>
      <c r="Q52" t="e">
        <f t="shared" si="10"/>
        <v>#VALUE!</v>
      </c>
      <c r="R52" t="e">
        <f t="shared" si="11"/>
        <v>#VALUE!</v>
      </c>
      <c r="S52" t="e">
        <f t="shared" si="12"/>
        <v>#VALUE!</v>
      </c>
      <c r="T52" t="e">
        <f t="shared" si="13"/>
        <v>#VALUE!</v>
      </c>
      <c r="U52" t="e">
        <f t="shared" si="14"/>
        <v>#VALUE!</v>
      </c>
      <c r="V52" t="e">
        <f t="shared" si="15"/>
        <v>#VALUE!</v>
      </c>
      <c r="W52" t="e">
        <f t="shared" si="16"/>
        <v>#VALUE!</v>
      </c>
      <c r="X52" t="e">
        <f t="shared" si="17"/>
        <v>#VALUE!</v>
      </c>
      <c r="Y52" t="e">
        <f t="shared" si="18"/>
        <v>#VALUE!</v>
      </c>
      <c r="Z52" t="e">
        <f t="shared" si="19"/>
        <v>#VALUE!</v>
      </c>
      <c r="AA52" t="e">
        <f t="shared" si="20"/>
        <v>#VALUE!</v>
      </c>
      <c r="AB52" t="e">
        <f t="shared" si="21"/>
        <v>#VALUE!</v>
      </c>
      <c r="AC52" t="e">
        <f t="shared" si="22"/>
        <v>#VALUE!</v>
      </c>
      <c r="AD52" t="e">
        <f t="shared" si="23"/>
        <v>#VALUE!</v>
      </c>
      <c r="AE52" t="e">
        <f t="shared" si="24"/>
        <v>#VALUE!</v>
      </c>
      <c r="AF52" t="e">
        <f t="shared" si="25"/>
        <v>#VALUE!</v>
      </c>
      <c r="AG52" t="e">
        <f t="shared" si="26"/>
        <v>#VALUE!</v>
      </c>
      <c r="AH52" t="e">
        <f t="shared" si="27"/>
        <v>#VALUE!</v>
      </c>
      <c r="AI52" t="e">
        <f t="shared" si="28"/>
        <v>#VALUE!</v>
      </c>
      <c r="AJ52" t="e">
        <f t="shared" si="29"/>
        <v>#VALUE!</v>
      </c>
      <c r="AK52" t="e">
        <f t="shared" si="30"/>
        <v>#VALUE!</v>
      </c>
      <c r="AL52" t="e">
        <f t="shared" si="31"/>
        <v>#VALUE!</v>
      </c>
      <c r="AM52" t="e">
        <f t="shared" si="32"/>
        <v>#VALUE!</v>
      </c>
      <c r="AN52" t="e">
        <f t="shared" si="33"/>
        <v>#VALUE!</v>
      </c>
      <c r="AO52" t="e">
        <f t="shared" si="34"/>
        <v>#VALUE!</v>
      </c>
      <c r="AP52" t="e">
        <f t="shared" si="35"/>
        <v>#VALUE!</v>
      </c>
      <c r="AQ52" t="e">
        <f t="shared" si="36"/>
        <v>#VALUE!</v>
      </c>
      <c r="AR52" t="e">
        <f t="shared" si="37"/>
        <v>#VALUE!</v>
      </c>
      <c r="AS52" t="e">
        <f t="shared" si="38"/>
        <v>#VALUE!</v>
      </c>
      <c r="AT52" t="e">
        <f t="shared" si="39"/>
        <v>#VALUE!</v>
      </c>
      <c r="AU52" t="e">
        <f t="shared" si="40"/>
        <v>#VALUE!</v>
      </c>
      <c r="AV52" t="e">
        <f t="shared" si="41"/>
        <v>#VALUE!</v>
      </c>
      <c r="AW52" t="e">
        <f t="shared" si="42"/>
        <v>#VALUE!</v>
      </c>
      <c r="AX52" t="e">
        <f t="shared" si="43"/>
        <v>#VALUE!</v>
      </c>
      <c r="AY52" t="e">
        <f t="shared" si="44"/>
        <v>#VALUE!</v>
      </c>
      <c r="AZ52" t="e">
        <f t="shared" si="45"/>
        <v>#VALUE!</v>
      </c>
      <c r="BA52" t="e">
        <f t="shared" si="46"/>
        <v>#VALUE!</v>
      </c>
      <c r="BB52" t="e">
        <f t="shared" si="47"/>
        <v>#VALUE!</v>
      </c>
      <c r="BC52" t="e">
        <f t="shared" si="48"/>
        <v>#VALUE!</v>
      </c>
      <c r="BD52" t="e">
        <f t="shared" si="49"/>
        <v>#VALUE!</v>
      </c>
      <c r="BE52" t="e">
        <f t="shared" si="50"/>
        <v>#VALUE!</v>
      </c>
      <c r="BF52" t="e">
        <f t="shared" si="51"/>
        <v>#VALUE!</v>
      </c>
      <c r="BG52" t="e">
        <f t="shared" si="52"/>
        <v>#VALUE!</v>
      </c>
      <c r="BH52" t="e">
        <f t="shared" si="53"/>
        <v>#VALUE!</v>
      </c>
      <c r="BI52" t="e">
        <f t="shared" si="54"/>
        <v>#VALUE!</v>
      </c>
      <c r="BJ52" t="e">
        <f t="shared" si="55"/>
        <v>#VALUE!</v>
      </c>
      <c r="BK52" t="e">
        <f t="shared" si="56"/>
        <v>#VALUE!</v>
      </c>
      <c r="BL52" t="e">
        <f t="shared" si="57"/>
        <v>#VALUE!</v>
      </c>
      <c r="BM52" t="e">
        <f t="shared" si="58"/>
        <v>#VALUE!</v>
      </c>
      <c r="BN52" t="e">
        <f t="shared" si="59"/>
        <v>#VALUE!</v>
      </c>
      <c r="BO52" t="e">
        <f t="shared" si="60"/>
        <v>#VALUE!</v>
      </c>
      <c r="BP52" t="e">
        <f t="shared" si="61"/>
        <v>#VALUE!</v>
      </c>
      <c r="BQ52" t="e">
        <f t="shared" si="62"/>
        <v>#VALUE!</v>
      </c>
      <c r="BR52" t="e">
        <f t="shared" si="63"/>
        <v>#VALUE!</v>
      </c>
      <c r="BS52" t="e">
        <f t="shared" si="64"/>
        <v>#VALUE!</v>
      </c>
      <c r="BT52" t="e">
        <f t="shared" si="65"/>
        <v>#VALUE!</v>
      </c>
      <c r="BU52" t="e">
        <f t="shared" si="66"/>
        <v>#VALUE!</v>
      </c>
      <c r="BV52" t="e">
        <f t="shared" si="67"/>
        <v>#VALUE!</v>
      </c>
      <c r="BW52" t="e">
        <f t="shared" si="68"/>
        <v>#VALUE!</v>
      </c>
      <c r="BX52" t="e">
        <f t="shared" si="69"/>
        <v>#VALUE!</v>
      </c>
      <c r="BY52" t="e">
        <f t="shared" si="70"/>
        <v>#VALUE!</v>
      </c>
      <c r="BZ52" t="e">
        <f t="shared" si="71"/>
        <v>#VALUE!</v>
      </c>
      <c r="CA52" t="e">
        <f t="shared" si="72"/>
        <v>#VALUE!</v>
      </c>
      <c r="CB52" t="e">
        <f t="shared" si="73"/>
        <v>#VALUE!</v>
      </c>
      <c r="CC52" t="e">
        <f t="shared" si="74"/>
        <v>#VALUE!</v>
      </c>
      <c r="CD52" t="e">
        <f t="shared" si="75"/>
        <v>#VALUE!</v>
      </c>
      <c r="CE52" t="e">
        <f t="shared" si="76"/>
        <v>#VALUE!</v>
      </c>
      <c r="CF52" t="e">
        <f t="shared" si="77"/>
        <v>#VALUE!</v>
      </c>
      <c r="CG52" t="e">
        <f t="shared" si="78"/>
        <v>#VALUE!</v>
      </c>
      <c r="CH52" t="e">
        <f t="shared" ca="1" si="0"/>
        <v>#N/A</v>
      </c>
    </row>
    <row r="53" spans="5:86" x14ac:dyDescent="0.25">
      <c r="E53">
        <f t="shared" si="82"/>
        <v>1045816</v>
      </c>
      <c r="F53">
        <f t="shared" si="82"/>
        <v>1045816</v>
      </c>
      <c r="G53" t="e">
        <f t="shared" si="80"/>
        <v>#N/A</v>
      </c>
      <c r="H53" t="e">
        <f t="shared" si="1"/>
        <v>#VALUE!</v>
      </c>
      <c r="I53" t="e">
        <f t="shared" si="2"/>
        <v>#VALUE!</v>
      </c>
      <c r="J53" t="e">
        <f t="shared" si="3"/>
        <v>#VALUE!</v>
      </c>
      <c r="K53" t="e">
        <f t="shared" si="4"/>
        <v>#VALUE!</v>
      </c>
      <c r="L53" t="e">
        <f t="shared" si="5"/>
        <v>#VALUE!</v>
      </c>
      <c r="M53" t="e">
        <f t="shared" si="6"/>
        <v>#VALUE!</v>
      </c>
      <c r="N53" t="e">
        <f t="shared" si="7"/>
        <v>#VALUE!</v>
      </c>
      <c r="O53" t="e">
        <f t="shared" si="8"/>
        <v>#VALUE!</v>
      </c>
      <c r="P53" t="e">
        <f t="shared" si="9"/>
        <v>#VALUE!</v>
      </c>
      <c r="Q53" t="e">
        <f t="shared" si="10"/>
        <v>#VALUE!</v>
      </c>
      <c r="R53" t="e">
        <f t="shared" si="11"/>
        <v>#VALUE!</v>
      </c>
      <c r="S53" t="e">
        <f t="shared" si="12"/>
        <v>#VALUE!</v>
      </c>
      <c r="T53" t="e">
        <f t="shared" si="13"/>
        <v>#VALUE!</v>
      </c>
      <c r="U53" t="e">
        <f t="shared" si="14"/>
        <v>#VALUE!</v>
      </c>
      <c r="V53" t="e">
        <f t="shared" si="15"/>
        <v>#VALUE!</v>
      </c>
      <c r="W53" t="e">
        <f t="shared" si="16"/>
        <v>#VALUE!</v>
      </c>
      <c r="X53" t="e">
        <f t="shared" si="17"/>
        <v>#VALUE!</v>
      </c>
      <c r="Y53" t="e">
        <f t="shared" si="18"/>
        <v>#VALUE!</v>
      </c>
      <c r="Z53" t="e">
        <f t="shared" si="19"/>
        <v>#VALUE!</v>
      </c>
      <c r="AA53" t="e">
        <f t="shared" si="20"/>
        <v>#VALUE!</v>
      </c>
      <c r="AB53" t="e">
        <f t="shared" si="21"/>
        <v>#VALUE!</v>
      </c>
      <c r="AC53" t="e">
        <f t="shared" si="22"/>
        <v>#VALUE!</v>
      </c>
      <c r="AD53" t="e">
        <f t="shared" si="23"/>
        <v>#VALUE!</v>
      </c>
      <c r="AE53" t="e">
        <f t="shared" si="24"/>
        <v>#VALUE!</v>
      </c>
      <c r="AF53" t="e">
        <f t="shared" si="25"/>
        <v>#VALUE!</v>
      </c>
      <c r="AG53" t="e">
        <f t="shared" si="26"/>
        <v>#VALUE!</v>
      </c>
      <c r="AH53" t="e">
        <f t="shared" si="27"/>
        <v>#VALUE!</v>
      </c>
      <c r="AI53" t="e">
        <f t="shared" si="28"/>
        <v>#VALUE!</v>
      </c>
      <c r="AJ53" t="e">
        <f t="shared" si="29"/>
        <v>#VALUE!</v>
      </c>
      <c r="AK53" t="e">
        <f t="shared" si="30"/>
        <v>#VALUE!</v>
      </c>
      <c r="AL53" t="e">
        <f t="shared" si="31"/>
        <v>#VALUE!</v>
      </c>
      <c r="AM53" t="e">
        <f t="shared" si="32"/>
        <v>#VALUE!</v>
      </c>
      <c r="AN53" t="e">
        <f t="shared" si="33"/>
        <v>#VALUE!</v>
      </c>
      <c r="AO53" t="e">
        <f t="shared" si="34"/>
        <v>#VALUE!</v>
      </c>
      <c r="AP53" t="e">
        <f t="shared" si="35"/>
        <v>#VALUE!</v>
      </c>
      <c r="AQ53" t="e">
        <f t="shared" si="36"/>
        <v>#VALUE!</v>
      </c>
      <c r="AR53" t="e">
        <f t="shared" si="37"/>
        <v>#VALUE!</v>
      </c>
      <c r="AS53" t="e">
        <f t="shared" si="38"/>
        <v>#VALUE!</v>
      </c>
      <c r="AT53" t="e">
        <f t="shared" si="39"/>
        <v>#VALUE!</v>
      </c>
      <c r="AU53" t="e">
        <f t="shared" si="40"/>
        <v>#VALUE!</v>
      </c>
      <c r="AV53" t="e">
        <f t="shared" si="41"/>
        <v>#VALUE!</v>
      </c>
      <c r="AW53" t="e">
        <f t="shared" si="42"/>
        <v>#VALUE!</v>
      </c>
      <c r="AX53" t="e">
        <f t="shared" si="43"/>
        <v>#VALUE!</v>
      </c>
      <c r="AY53" t="e">
        <f t="shared" si="44"/>
        <v>#VALUE!</v>
      </c>
      <c r="AZ53" t="e">
        <f t="shared" si="45"/>
        <v>#VALUE!</v>
      </c>
      <c r="BA53" t="e">
        <f t="shared" si="46"/>
        <v>#VALUE!</v>
      </c>
      <c r="BB53" t="e">
        <f t="shared" si="47"/>
        <v>#VALUE!</v>
      </c>
      <c r="BC53" t="e">
        <f t="shared" si="48"/>
        <v>#VALUE!</v>
      </c>
      <c r="BD53" t="e">
        <f t="shared" si="49"/>
        <v>#VALUE!</v>
      </c>
      <c r="BE53" t="e">
        <f t="shared" si="50"/>
        <v>#VALUE!</v>
      </c>
      <c r="BF53" t="e">
        <f t="shared" si="51"/>
        <v>#VALUE!</v>
      </c>
      <c r="BG53" t="e">
        <f t="shared" si="52"/>
        <v>#VALUE!</v>
      </c>
      <c r="BH53" t="e">
        <f t="shared" si="53"/>
        <v>#VALUE!</v>
      </c>
      <c r="BI53" t="e">
        <f t="shared" si="54"/>
        <v>#VALUE!</v>
      </c>
      <c r="BJ53" t="e">
        <f t="shared" si="55"/>
        <v>#VALUE!</v>
      </c>
      <c r="BK53" t="e">
        <f t="shared" si="56"/>
        <v>#VALUE!</v>
      </c>
      <c r="BL53" t="e">
        <f t="shared" si="57"/>
        <v>#VALUE!</v>
      </c>
      <c r="BM53" t="e">
        <f t="shared" si="58"/>
        <v>#VALUE!</v>
      </c>
      <c r="BN53" t="e">
        <f t="shared" si="59"/>
        <v>#VALUE!</v>
      </c>
      <c r="BO53" t="e">
        <f t="shared" si="60"/>
        <v>#VALUE!</v>
      </c>
      <c r="BP53" t="e">
        <f t="shared" si="61"/>
        <v>#VALUE!</v>
      </c>
      <c r="BQ53" t="e">
        <f t="shared" si="62"/>
        <v>#VALUE!</v>
      </c>
      <c r="BR53" t="e">
        <f t="shared" si="63"/>
        <v>#VALUE!</v>
      </c>
      <c r="BS53" t="e">
        <f t="shared" si="64"/>
        <v>#VALUE!</v>
      </c>
      <c r="BT53" t="e">
        <f t="shared" si="65"/>
        <v>#VALUE!</v>
      </c>
      <c r="BU53" t="e">
        <f t="shared" si="66"/>
        <v>#VALUE!</v>
      </c>
      <c r="BV53" t="e">
        <f t="shared" si="67"/>
        <v>#VALUE!</v>
      </c>
      <c r="BW53" t="e">
        <f t="shared" si="68"/>
        <v>#VALUE!</v>
      </c>
      <c r="BX53" t="e">
        <f t="shared" si="69"/>
        <v>#VALUE!</v>
      </c>
      <c r="BY53" t="e">
        <f t="shared" si="70"/>
        <v>#VALUE!</v>
      </c>
      <c r="BZ53" t="e">
        <f t="shared" si="71"/>
        <v>#VALUE!</v>
      </c>
      <c r="CA53" t="e">
        <f t="shared" si="72"/>
        <v>#VALUE!</v>
      </c>
      <c r="CB53" t="e">
        <f t="shared" si="73"/>
        <v>#VALUE!</v>
      </c>
      <c r="CC53" t="e">
        <f t="shared" si="74"/>
        <v>#VALUE!</v>
      </c>
      <c r="CD53" t="e">
        <f t="shared" si="75"/>
        <v>#VALUE!</v>
      </c>
      <c r="CE53" t="e">
        <f t="shared" si="76"/>
        <v>#VALUE!</v>
      </c>
      <c r="CF53" t="e">
        <f t="shared" si="77"/>
        <v>#VALUE!</v>
      </c>
      <c r="CG53" t="e">
        <f t="shared" si="78"/>
        <v>#VALUE!</v>
      </c>
      <c r="CH53" t="e">
        <f t="shared" ca="1" si="0"/>
        <v>#N/A</v>
      </c>
    </row>
    <row r="54" spans="5:86" x14ac:dyDescent="0.25">
      <c r="E54">
        <f t="shared" ref="E54:F69" si="83">E53-1</f>
        <v>1045815</v>
      </c>
      <c r="F54">
        <f t="shared" si="83"/>
        <v>1045815</v>
      </c>
      <c r="G54" t="e">
        <f t="shared" si="80"/>
        <v>#N/A</v>
      </c>
      <c r="H54" t="e">
        <f t="shared" si="1"/>
        <v>#VALUE!</v>
      </c>
      <c r="I54" t="e">
        <f t="shared" si="2"/>
        <v>#VALUE!</v>
      </c>
      <c r="J54" t="e">
        <f t="shared" si="3"/>
        <v>#VALUE!</v>
      </c>
      <c r="K54" t="e">
        <f t="shared" si="4"/>
        <v>#VALUE!</v>
      </c>
      <c r="L54" t="e">
        <f t="shared" si="5"/>
        <v>#VALUE!</v>
      </c>
      <c r="M54" t="e">
        <f t="shared" si="6"/>
        <v>#VALUE!</v>
      </c>
      <c r="N54" t="e">
        <f t="shared" si="7"/>
        <v>#VALUE!</v>
      </c>
      <c r="O54" t="e">
        <f t="shared" si="8"/>
        <v>#VALUE!</v>
      </c>
      <c r="P54" t="e">
        <f t="shared" si="9"/>
        <v>#VALUE!</v>
      </c>
      <c r="Q54" t="e">
        <f t="shared" si="10"/>
        <v>#VALUE!</v>
      </c>
      <c r="R54" t="e">
        <f t="shared" si="11"/>
        <v>#VALUE!</v>
      </c>
      <c r="S54" t="e">
        <f t="shared" si="12"/>
        <v>#VALUE!</v>
      </c>
      <c r="T54" t="e">
        <f t="shared" si="13"/>
        <v>#VALUE!</v>
      </c>
      <c r="U54" t="e">
        <f t="shared" si="14"/>
        <v>#VALUE!</v>
      </c>
      <c r="V54" t="e">
        <f t="shared" si="15"/>
        <v>#VALUE!</v>
      </c>
      <c r="W54" t="e">
        <f t="shared" si="16"/>
        <v>#VALUE!</v>
      </c>
      <c r="X54" t="e">
        <f t="shared" si="17"/>
        <v>#VALUE!</v>
      </c>
      <c r="Y54" t="e">
        <f t="shared" si="18"/>
        <v>#VALUE!</v>
      </c>
      <c r="Z54" t="e">
        <f t="shared" si="19"/>
        <v>#VALUE!</v>
      </c>
      <c r="AA54" t="e">
        <f t="shared" si="20"/>
        <v>#VALUE!</v>
      </c>
      <c r="AB54" t="e">
        <f t="shared" si="21"/>
        <v>#VALUE!</v>
      </c>
      <c r="AC54" t="e">
        <f t="shared" si="22"/>
        <v>#VALUE!</v>
      </c>
      <c r="AD54" t="e">
        <f t="shared" si="23"/>
        <v>#VALUE!</v>
      </c>
      <c r="AE54" t="e">
        <f t="shared" si="24"/>
        <v>#VALUE!</v>
      </c>
      <c r="AF54" t="e">
        <f t="shared" si="25"/>
        <v>#VALUE!</v>
      </c>
      <c r="AG54" t="e">
        <f t="shared" si="26"/>
        <v>#VALUE!</v>
      </c>
      <c r="AH54" t="e">
        <f t="shared" si="27"/>
        <v>#VALUE!</v>
      </c>
      <c r="AI54" t="e">
        <f t="shared" si="28"/>
        <v>#VALUE!</v>
      </c>
      <c r="AJ54" t="e">
        <f t="shared" si="29"/>
        <v>#VALUE!</v>
      </c>
      <c r="AK54" t="e">
        <f t="shared" si="30"/>
        <v>#VALUE!</v>
      </c>
      <c r="AL54" t="e">
        <f t="shared" si="31"/>
        <v>#VALUE!</v>
      </c>
      <c r="AM54" t="e">
        <f t="shared" si="32"/>
        <v>#VALUE!</v>
      </c>
      <c r="AN54" t="e">
        <f t="shared" si="33"/>
        <v>#VALUE!</v>
      </c>
      <c r="AO54" t="e">
        <f t="shared" si="34"/>
        <v>#VALUE!</v>
      </c>
      <c r="AP54" t="e">
        <f t="shared" si="35"/>
        <v>#VALUE!</v>
      </c>
      <c r="AQ54" t="e">
        <f t="shared" si="36"/>
        <v>#VALUE!</v>
      </c>
      <c r="AR54" t="e">
        <f t="shared" si="37"/>
        <v>#VALUE!</v>
      </c>
      <c r="AS54" t="e">
        <f t="shared" si="38"/>
        <v>#VALUE!</v>
      </c>
      <c r="AT54" t="e">
        <f t="shared" si="39"/>
        <v>#VALUE!</v>
      </c>
      <c r="AU54" t="e">
        <f t="shared" si="40"/>
        <v>#VALUE!</v>
      </c>
      <c r="AV54" t="e">
        <f t="shared" si="41"/>
        <v>#VALUE!</v>
      </c>
      <c r="AW54" t="e">
        <f t="shared" si="42"/>
        <v>#VALUE!</v>
      </c>
      <c r="AX54" t="e">
        <f t="shared" si="43"/>
        <v>#VALUE!</v>
      </c>
      <c r="AY54" t="e">
        <f t="shared" si="44"/>
        <v>#VALUE!</v>
      </c>
      <c r="AZ54" t="e">
        <f t="shared" si="45"/>
        <v>#VALUE!</v>
      </c>
      <c r="BA54" t="e">
        <f t="shared" si="46"/>
        <v>#VALUE!</v>
      </c>
      <c r="BB54" t="e">
        <f t="shared" si="47"/>
        <v>#VALUE!</v>
      </c>
      <c r="BC54" t="e">
        <f t="shared" si="48"/>
        <v>#VALUE!</v>
      </c>
      <c r="BD54" t="e">
        <f t="shared" si="49"/>
        <v>#VALUE!</v>
      </c>
      <c r="BE54" t="e">
        <f t="shared" si="50"/>
        <v>#VALUE!</v>
      </c>
      <c r="BF54" t="e">
        <f t="shared" si="51"/>
        <v>#VALUE!</v>
      </c>
      <c r="BG54" t="e">
        <f t="shared" si="52"/>
        <v>#VALUE!</v>
      </c>
      <c r="BH54" t="e">
        <f t="shared" si="53"/>
        <v>#VALUE!</v>
      </c>
      <c r="BI54" t="e">
        <f t="shared" si="54"/>
        <v>#VALUE!</v>
      </c>
      <c r="BJ54" t="e">
        <f t="shared" si="55"/>
        <v>#VALUE!</v>
      </c>
      <c r="BK54" t="e">
        <f t="shared" si="56"/>
        <v>#VALUE!</v>
      </c>
      <c r="BL54" t="e">
        <f t="shared" si="57"/>
        <v>#VALUE!</v>
      </c>
      <c r="BM54" t="e">
        <f t="shared" si="58"/>
        <v>#VALUE!</v>
      </c>
      <c r="BN54" t="e">
        <f t="shared" si="59"/>
        <v>#VALUE!</v>
      </c>
      <c r="BO54" t="e">
        <f t="shared" si="60"/>
        <v>#VALUE!</v>
      </c>
      <c r="BP54" t="e">
        <f t="shared" si="61"/>
        <v>#VALUE!</v>
      </c>
      <c r="BQ54" t="e">
        <f t="shared" si="62"/>
        <v>#VALUE!</v>
      </c>
      <c r="BR54" t="e">
        <f t="shared" si="63"/>
        <v>#VALUE!</v>
      </c>
      <c r="BS54" t="e">
        <f t="shared" si="64"/>
        <v>#VALUE!</v>
      </c>
      <c r="BT54" t="e">
        <f t="shared" si="65"/>
        <v>#VALUE!</v>
      </c>
      <c r="BU54" t="e">
        <f t="shared" si="66"/>
        <v>#VALUE!</v>
      </c>
      <c r="BV54" t="e">
        <f t="shared" si="67"/>
        <v>#VALUE!</v>
      </c>
      <c r="BW54" t="e">
        <f t="shared" si="68"/>
        <v>#VALUE!</v>
      </c>
      <c r="BX54" t="e">
        <f t="shared" si="69"/>
        <v>#VALUE!</v>
      </c>
      <c r="BY54" t="e">
        <f t="shared" si="70"/>
        <v>#VALUE!</v>
      </c>
      <c r="BZ54" t="e">
        <f t="shared" si="71"/>
        <v>#VALUE!</v>
      </c>
      <c r="CA54" t="e">
        <f t="shared" si="72"/>
        <v>#VALUE!</v>
      </c>
      <c r="CB54" t="e">
        <f t="shared" si="73"/>
        <v>#VALUE!</v>
      </c>
      <c r="CC54" t="e">
        <f t="shared" si="74"/>
        <v>#VALUE!</v>
      </c>
      <c r="CD54" t="e">
        <f t="shared" si="75"/>
        <v>#VALUE!</v>
      </c>
      <c r="CE54" t="e">
        <f t="shared" si="76"/>
        <v>#VALUE!</v>
      </c>
      <c r="CF54" t="e">
        <f t="shared" si="77"/>
        <v>#VALUE!</v>
      </c>
      <c r="CG54" t="e">
        <f t="shared" si="78"/>
        <v>#VALUE!</v>
      </c>
      <c r="CH54" t="e">
        <f t="shared" ca="1" si="0"/>
        <v>#N/A</v>
      </c>
    </row>
    <row r="55" spans="5:86" x14ac:dyDescent="0.25">
      <c r="E55">
        <f t="shared" si="83"/>
        <v>1045814</v>
      </c>
      <c r="F55">
        <f t="shared" si="83"/>
        <v>1045814</v>
      </c>
      <c r="G55" t="e">
        <f t="shared" si="80"/>
        <v>#N/A</v>
      </c>
      <c r="H55" t="e">
        <f t="shared" si="1"/>
        <v>#VALUE!</v>
      </c>
      <c r="I55" t="e">
        <f t="shared" si="2"/>
        <v>#VALUE!</v>
      </c>
      <c r="J55" t="e">
        <f t="shared" si="3"/>
        <v>#VALUE!</v>
      </c>
      <c r="K55" t="e">
        <f t="shared" si="4"/>
        <v>#VALUE!</v>
      </c>
      <c r="L55" t="e">
        <f t="shared" si="5"/>
        <v>#VALUE!</v>
      </c>
      <c r="M55" t="e">
        <f t="shared" si="6"/>
        <v>#VALUE!</v>
      </c>
      <c r="N55" t="e">
        <f t="shared" si="7"/>
        <v>#VALUE!</v>
      </c>
      <c r="O55" t="e">
        <f t="shared" si="8"/>
        <v>#VALUE!</v>
      </c>
      <c r="P55" t="e">
        <f t="shared" si="9"/>
        <v>#VALUE!</v>
      </c>
      <c r="Q55" t="e">
        <f t="shared" si="10"/>
        <v>#VALUE!</v>
      </c>
      <c r="R55" t="e">
        <f t="shared" si="11"/>
        <v>#VALUE!</v>
      </c>
      <c r="S55" t="e">
        <f t="shared" si="12"/>
        <v>#VALUE!</v>
      </c>
      <c r="T55" t="e">
        <f t="shared" si="13"/>
        <v>#VALUE!</v>
      </c>
      <c r="U55" t="e">
        <f t="shared" si="14"/>
        <v>#VALUE!</v>
      </c>
      <c r="V55" t="e">
        <f t="shared" si="15"/>
        <v>#VALUE!</v>
      </c>
      <c r="W55" t="e">
        <f t="shared" si="16"/>
        <v>#VALUE!</v>
      </c>
      <c r="X55" t="e">
        <f t="shared" si="17"/>
        <v>#VALUE!</v>
      </c>
      <c r="Y55" t="e">
        <f t="shared" si="18"/>
        <v>#VALUE!</v>
      </c>
      <c r="Z55" t="e">
        <f t="shared" si="19"/>
        <v>#VALUE!</v>
      </c>
      <c r="AA55" t="e">
        <f t="shared" si="20"/>
        <v>#VALUE!</v>
      </c>
      <c r="AB55" t="e">
        <f t="shared" si="21"/>
        <v>#VALUE!</v>
      </c>
      <c r="AC55" t="e">
        <f t="shared" si="22"/>
        <v>#VALUE!</v>
      </c>
      <c r="AD55" t="e">
        <f t="shared" si="23"/>
        <v>#VALUE!</v>
      </c>
      <c r="AE55" t="e">
        <f t="shared" si="24"/>
        <v>#VALUE!</v>
      </c>
      <c r="AF55" t="e">
        <f t="shared" si="25"/>
        <v>#VALUE!</v>
      </c>
      <c r="AG55" t="e">
        <f t="shared" si="26"/>
        <v>#VALUE!</v>
      </c>
      <c r="AH55" t="e">
        <f t="shared" si="27"/>
        <v>#VALUE!</v>
      </c>
      <c r="AI55" t="e">
        <f t="shared" si="28"/>
        <v>#VALUE!</v>
      </c>
      <c r="AJ55" t="e">
        <f t="shared" si="29"/>
        <v>#VALUE!</v>
      </c>
      <c r="AK55" t="e">
        <f t="shared" si="30"/>
        <v>#VALUE!</v>
      </c>
      <c r="AL55" t="e">
        <f t="shared" si="31"/>
        <v>#VALUE!</v>
      </c>
      <c r="AM55" t="e">
        <f t="shared" si="32"/>
        <v>#VALUE!</v>
      </c>
      <c r="AN55" t="e">
        <f t="shared" si="33"/>
        <v>#VALUE!</v>
      </c>
      <c r="AO55" t="e">
        <f t="shared" si="34"/>
        <v>#VALUE!</v>
      </c>
      <c r="AP55" t="e">
        <f t="shared" si="35"/>
        <v>#VALUE!</v>
      </c>
      <c r="AQ55" t="e">
        <f t="shared" si="36"/>
        <v>#VALUE!</v>
      </c>
      <c r="AR55" t="e">
        <f t="shared" si="37"/>
        <v>#VALUE!</v>
      </c>
      <c r="AS55" t="e">
        <f t="shared" si="38"/>
        <v>#VALUE!</v>
      </c>
      <c r="AT55" t="e">
        <f t="shared" si="39"/>
        <v>#VALUE!</v>
      </c>
      <c r="AU55" t="e">
        <f t="shared" si="40"/>
        <v>#VALUE!</v>
      </c>
      <c r="AV55" t="e">
        <f t="shared" si="41"/>
        <v>#VALUE!</v>
      </c>
      <c r="AW55" t="e">
        <f t="shared" si="42"/>
        <v>#VALUE!</v>
      </c>
      <c r="AX55" t="e">
        <f t="shared" si="43"/>
        <v>#VALUE!</v>
      </c>
      <c r="AY55" t="e">
        <f t="shared" si="44"/>
        <v>#VALUE!</v>
      </c>
      <c r="AZ55" t="e">
        <f t="shared" si="45"/>
        <v>#VALUE!</v>
      </c>
      <c r="BA55" t="e">
        <f t="shared" si="46"/>
        <v>#VALUE!</v>
      </c>
      <c r="BB55" t="e">
        <f t="shared" si="47"/>
        <v>#VALUE!</v>
      </c>
      <c r="BC55" t="e">
        <f t="shared" si="48"/>
        <v>#VALUE!</v>
      </c>
      <c r="BD55" t="e">
        <f t="shared" si="49"/>
        <v>#VALUE!</v>
      </c>
      <c r="BE55" t="e">
        <f t="shared" si="50"/>
        <v>#VALUE!</v>
      </c>
      <c r="BF55" t="e">
        <f t="shared" si="51"/>
        <v>#VALUE!</v>
      </c>
      <c r="BG55" t="e">
        <f t="shared" si="52"/>
        <v>#VALUE!</v>
      </c>
      <c r="BH55" t="e">
        <f t="shared" si="53"/>
        <v>#VALUE!</v>
      </c>
      <c r="BI55" t="e">
        <f t="shared" si="54"/>
        <v>#VALUE!</v>
      </c>
      <c r="BJ55" t="e">
        <f t="shared" si="55"/>
        <v>#VALUE!</v>
      </c>
      <c r="BK55" t="e">
        <f t="shared" si="56"/>
        <v>#VALUE!</v>
      </c>
      <c r="BL55" t="e">
        <f t="shared" si="57"/>
        <v>#VALUE!</v>
      </c>
      <c r="BM55" t="e">
        <f t="shared" si="58"/>
        <v>#VALUE!</v>
      </c>
      <c r="BN55" t="e">
        <f t="shared" si="59"/>
        <v>#VALUE!</v>
      </c>
      <c r="BO55" t="e">
        <f t="shared" si="60"/>
        <v>#VALUE!</v>
      </c>
      <c r="BP55" t="e">
        <f t="shared" si="61"/>
        <v>#VALUE!</v>
      </c>
      <c r="BQ55" t="e">
        <f t="shared" si="62"/>
        <v>#VALUE!</v>
      </c>
      <c r="BR55" t="e">
        <f t="shared" si="63"/>
        <v>#VALUE!</v>
      </c>
      <c r="BS55" t="e">
        <f t="shared" si="64"/>
        <v>#VALUE!</v>
      </c>
      <c r="BT55" t="e">
        <f t="shared" si="65"/>
        <v>#VALUE!</v>
      </c>
      <c r="BU55" t="e">
        <f t="shared" si="66"/>
        <v>#VALUE!</v>
      </c>
      <c r="BV55" t="e">
        <f t="shared" si="67"/>
        <v>#VALUE!</v>
      </c>
      <c r="BW55" t="e">
        <f t="shared" si="68"/>
        <v>#VALUE!</v>
      </c>
      <c r="BX55" t="e">
        <f t="shared" si="69"/>
        <v>#VALUE!</v>
      </c>
      <c r="BY55" t="e">
        <f t="shared" si="70"/>
        <v>#VALUE!</v>
      </c>
      <c r="BZ55" t="e">
        <f t="shared" si="71"/>
        <v>#VALUE!</v>
      </c>
      <c r="CA55" t="e">
        <f t="shared" si="72"/>
        <v>#VALUE!</v>
      </c>
      <c r="CB55" t="e">
        <f t="shared" si="73"/>
        <v>#VALUE!</v>
      </c>
      <c r="CC55" t="e">
        <f t="shared" si="74"/>
        <v>#VALUE!</v>
      </c>
      <c r="CD55" t="e">
        <f t="shared" si="75"/>
        <v>#VALUE!</v>
      </c>
      <c r="CE55" t="e">
        <f t="shared" si="76"/>
        <v>#VALUE!</v>
      </c>
      <c r="CF55" t="e">
        <f t="shared" si="77"/>
        <v>#VALUE!</v>
      </c>
      <c r="CG55" t="e">
        <f t="shared" si="78"/>
        <v>#VALUE!</v>
      </c>
      <c r="CH55" t="e">
        <f t="shared" ca="1" si="0"/>
        <v>#N/A</v>
      </c>
    </row>
    <row r="56" spans="5:86" x14ac:dyDescent="0.25">
      <c r="E56">
        <f t="shared" si="83"/>
        <v>1045813</v>
      </c>
      <c r="F56">
        <f t="shared" si="83"/>
        <v>1045813</v>
      </c>
      <c r="G56" t="e">
        <f t="shared" si="80"/>
        <v>#N/A</v>
      </c>
      <c r="H56" t="e">
        <f t="shared" si="1"/>
        <v>#VALUE!</v>
      </c>
      <c r="I56" t="e">
        <f t="shared" si="2"/>
        <v>#VALUE!</v>
      </c>
      <c r="J56" t="e">
        <f t="shared" si="3"/>
        <v>#VALUE!</v>
      </c>
      <c r="K56" t="e">
        <f t="shared" si="4"/>
        <v>#VALUE!</v>
      </c>
      <c r="L56" t="e">
        <f t="shared" si="5"/>
        <v>#VALUE!</v>
      </c>
      <c r="M56" t="e">
        <f t="shared" si="6"/>
        <v>#VALUE!</v>
      </c>
      <c r="N56" t="e">
        <f t="shared" si="7"/>
        <v>#VALUE!</v>
      </c>
      <c r="O56" t="e">
        <f t="shared" si="8"/>
        <v>#VALUE!</v>
      </c>
      <c r="P56" t="e">
        <f t="shared" si="9"/>
        <v>#VALUE!</v>
      </c>
      <c r="Q56" t="e">
        <f t="shared" si="10"/>
        <v>#VALUE!</v>
      </c>
      <c r="R56" t="e">
        <f t="shared" si="11"/>
        <v>#VALUE!</v>
      </c>
      <c r="S56" t="e">
        <f t="shared" si="12"/>
        <v>#VALUE!</v>
      </c>
      <c r="T56" t="e">
        <f t="shared" si="13"/>
        <v>#VALUE!</v>
      </c>
      <c r="U56" t="e">
        <f t="shared" si="14"/>
        <v>#VALUE!</v>
      </c>
      <c r="V56" t="e">
        <f t="shared" si="15"/>
        <v>#VALUE!</v>
      </c>
      <c r="W56" t="e">
        <f t="shared" si="16"/>
        <v>#VALUE!</v>
      </c>
      <c r="X56" t="e">
        <f t="shared" si="17"/>
        <v>#VALUE!</v>
      </c>
      <c r="Y56" t="e">
        <f t="shared" si="18"/>
        <v>#VALUE!</v>
      </c>
      <c r="Z56" t="e">
        <f t="shared" si="19"/>
        <v>#VALUE!</v>
      </c>
      <c r="AA56" t="e">
        <f t="shared" si="20"/>
        <v>#VALUE!</v>
      </c>
      <c r="AB56" t="e">
        <f t="shared" si="21"/>
        <v>#VALUE!</v>
      </c>
      <c r="AC56" t="e">
        <f t="shared" si="22"/>
        <v>#VALUE!</v>
      </c>
      <c r="AD56" t="e">
        <f t="shared" si="23"/>
        <v>#VALUE!</v>
      </c>
      <c r="AE56" t="e">
        <f t="shared" si="24"/>
        <v>#VALUE!</v>
      </c>
      <c r="AF56" t="e">
        <f t="shared" si="25"/>
        <v>#VALUE!</v>
      </c>
      <c r="AG56" t="e">
        <f t="shared" si="26"/>
        <v>#VALUE!</v>
      </c>
      <c r="AH56" t="e">
        <f t="shared" si="27"/>
        <v>#VALUE!</v>
      </c>
      <c r="AI56" t="e">
        <f t="shared" si="28"/>
        <v>#VALUE!</v>
      </c>
      <c r="AJ56" t="e">
        <f t="shared" si="29"/>
        <v>#VALUE!</v>
      </c>
      <c r="AK56" t="e">
        <f t="shared" si="30"/>
        <v>#VALUE!</v>
      </c>
      <c r="AL56" t="e">
        <f t="shared" si="31"/>
        <v>#VALUE!</v>
      </c>
      <c r="AM56" t="e">
        <f t="shared" si="32"/>
        <v>#VALUE!</v>
      </c>
      <c r="AN56" t="e">
        <f t="shared" si="33"/>
        <v>#VALUE!</v>
      </c>
      <c r="AO56" t="e">
        <f t="shared" si="34"/>
        <v>#VALUE!</v>
      </c>
      <c r="AP56" t="e">
        <f t="shared" si="35"/>
        <v>#VALUE!</v>
      </c>
      <c r="AQ56" t="e">
        <f t="shared" si="36"/>
        <v>#VALUE!</v>
      </c>
      <c r="AR56" t="e">
        <f t="shared" si="37"/>
        <v>#VALUE!</v>
      </c>
      <c r="AS56" t="e">
        <f t="shared" si="38"/>
        <v>#VALUE!</v>
      </c>
      <c r="AT56" t="e">
        <f t="shared" si="39"/>
        <v>#VALUE!</v>
      </c>
      <c r="AU56" t="e">
        <f t="shared" si="40"/>
        <v>#VALUE!</v>
      </c>
      <c r="AV56" t="e">
        <f t="shared" si="41"/>
        <v>#VALUE!</v>
      </c>
      <c r="AW56" t="e">
        <f t="shared" si="42"/>
        <v>#VALUE!</v>
      </c>
      <c r="AX56" t="e">
        <f t="shared" si="43"/>
        <v>#VALUE!</v>
      </c>
      <c r="AY56" t="e">
        <f t="shared" si="44"/>
        <v>#VALUE!</v>
      </c>
      <c r="AZ56" t="e">
        <f t="shared" si="45"/>
        <v>#VALUE!</v>
      </c>
      <c r="BA56" t="e">
        <f t="shared" si="46"/>
        <v>#VALUE!</v>
      </c>
      <c r="BB56" t="e">
        <f t="shared" si="47"/>
        <v>#VALUE!</v>
      </c>
      <c r="BC56" t="e">
        <f t="shared" si="48"/>
        <v>#VALUE!</v>
      </c>
      <c r="BD56" t="e">
        <f t="shared" si="49"/>
        <v>#VALUE!</v>
      </c>
      <c r="BE56" t="e">
        <f t="shared" si="50"/>
        <v>#VALUE!</v>
      </c>
      <c r="BF56" t="e">
        <f t="shared" si="51"/>
        <v>#VALUE!</v>
      </c>
      <c r="BG56" t="e">
        <f t="shared" si="52"/>
        <v>#VALUE!</v>
      </c>
      <c r="BH56" t="e">
        <f t="shared" si="53"/>
        <v>#VALUE!</v>
      </c>
      <c r="BI56" t="e">
        <f t="shared" si="54"/>
        <v>#VALUE!</v>
      </c>
      <c r="BJ56" t="e">
        <f t="shared" si="55"/>
        <v>#VALUE!</v>
      </c>
      <c r="BK56" t="e">
        <f t="shared" si="56"/>
        <v>#VALUE!</v>
      </c>
      <c r="BL56" t="e">
        <f t="shared" si="57"/>
        <v>#VALUE!</v>
      </c>
      <c r="BM56" t="e">
        <f t="shared" si="58"/>
        <v>#VALUE!</v>
      </c>
      <c r="BN56" t="e">
        <f t="shared" si="59"/>
        <v>#VALUE!</v>
      </c>
      <c r="BO56" t="e">
        <f t="shared" si="60"/>
        <v>#VALUE!</v>
      </c>
      <c r="BP56" t="e">
        <f t="shared" si="61"/>
        <v>#VALUE!</v>
      </c>
      <c r="BQ56" t="e">
        <f t="shared" si="62"/>
        <v>#VALUE!</v>
      </c>
      <c r="BR56" t="e">
        <f t="shared" si="63"/>
        <v>#VALUE!</v>
      </c>
      <c r="BS56" t="e">
        <f t="shared" si="64"/>
        <v>#VALUE!</v>
      </c>
      <c r="BT56" t="e">
        <f t="shared" si="65"/>
        <v>#VALUE!</v>
      </c>
      <c r="BU56" t="e">
        <f t="shared" si="66"/>
        <v>#VALUE!</v>
      </c>
      <c r="BV56" t="e">
        <f t="shared" si="67"/>
        <v>#VALUE!</v>
      </c>
      <c r="BW56" t="e">
        <f t="shared" si="68"/>
        <v>#VALUE!</v>
      </c>
      <c r="BX56" t="e">
        <f t="shared" si="69"/>
        <v>#VALUE!</v>
      </c>
      <c r="BY56" t="e">
        <f t="shared" si="70"/>
        <v>#VALUE!</v>
      </c>
      <c r="BZ56" t="e">
        <f t="shared" si="71"/>
        <v>#VALUE!</v>
      </c>
      <c r="CA56" t="e">
        <f t="shared" si="72"/>
        <v>#VALUE!</v>
      </c>
      <c r="CB56" t="e">
        <f t="shared" si="73"/>
        <v>#VALUE!</v>
      </c>
      <c r="CC56" t="e">
        <f t="shared" si="74"/>
        <v>#VALUE!</v>
      </c>
      <c r="CD56" t="e">
        <f t="shared" si="75"/>
        <v>#VALUE!</v>
      </c>
      <c r="CE56" t="e">
        <f t="shared" si="76"/>
        <v>#VALUE!</v>
      </c>
      <c r="CF56" t="e">
        <f t="shared" si="77"/>
        <v>#VALUE!</v>
      </c>
      <c r="CG56" t="e">
        <f t="shared" si="78"/>
        <v>#VALUE!</v>
      </c>
      <c r="CH56" t="e">
        <f t="shared" ca="1" si="0"/>
        <v>#N/A</v>
      </c>
    </row>
    <row r="57" spans="5:86" x14ac:dyDescent="0.25">
      <c r="E57">
        <f t="shared" si="83"/>
        <v>1045812</v>
      </c>
      <c r="F57">
        <f t="shared" si="83"/>
        <v>1045812</v>
      </c>
      <c r="G57" t="e">
        <f t="shared" si="80"/>
        <v>#N/A</v>
      </c>
      <c r="H57" t="e">
        <f t="shared" si="1"/>
        <v>#VALUE!</v>
      </c>
      <c r="I57" t="e">
        <f t="shared" si="2"/>
        <v>#VALUE!</v>
      </c>
      <c r="J57" t="e">
        <f t="shared" si="3"/>
        <v>#VALUE!</v>
      </c>
      <c r="K57" t="e">
        <f t="shared" si="4"/>
        <v>#VALUE!</v>
      </c>
      <c r="L57" t="e">
        <f t="shared" si="5"/>
        <v>#VALUE!</v>
      </c>
      <c r="M57" t="e">
        <f t="shared" si="6"/>
        <v>#VALUE!</v>
      </c>
      <c r="N57" t="e">
        <f t="shared" si="7"/>
        <v>#VALUE!</v>
      </c>
      <c r="O57" t="e">
        <f t="shared" si="8"/>
        <v>#VALUE!</v>
      </c>
      <c r="P57" t="e">
        <f t="shared" si="9"/>
        <v>#VALUE!</v>
      </c>
      <c r="Q57" t="e">
        <f t="shared" si="10"/>
        <v>#VALUE!</v>
      </c>
      <c r="R57" t="e">
        <f t="shared" si="11"/>
        <v>#VALUE!</v>
      </c>
      <c r="S57" t="e">
        <f t="shared" si="12"/>
        <v>#VALUE!</v>
      </c>
      <c r="T57" t="e">
        <f t="shared" si="13"/>
        <v>#VALUE!</v>
      </c>
      <c r="U57" t="e">
        <f t="shared" si="14"/>
        <v>#VALUE!</v>
      </c>
      <c r="V57" t="e">
        <f t="shared" si="15"/>
        <v>#VALUE!</v>
      </c>
      <c r="W57" t="e">
        <f t="shared" si="16"/>
        <v>#VALUE!</v>
      </c>
      <c r="X57" t="e">
        <f t="shared" si="17"/>
        <v>#VALUE!</v>
      </c>
      <c r="Y57" t="e">
        <f t="shared" si="18"/>
        <v>#VALUE!</v>
      </c>
      <c r="Z57" t="e">
        <f t="shared" si="19"/>
        <v>#VALUE!</v>
      </c>
      <c r="AA57" t="e">
        <f t="shared" si="20"/>
        <v>#VALUE!</v>
      </c>
      <c r="AB57" t="e">
        <f t="shared" si="21"/>
        <v>#VALUE!</v>
      </c>
      <c r="AC57" t="e">
        <f t="shared" si="22"/>
        <v>#VALUE!</v>
      </c>
      <c r="AD57" t="e">
        <f t="shared" si="23"/>
        <v>#VALUE!</v>
      </c>
      <c r="AE57" t="e">
        <f t="shared" si="24"/>
        <v>#VALUE!</v>
      </c>
      <c r="AF57" t="e">
        <f t="shared" si="25"/>
        <v>#VALUE!</v>
      </c>
      <c r="AG57" t="e">
        <f t="shared" si="26"/>
        <v>#VALUE!</v>
      </c>
      <c r="AH57" t="e">
        <f t="shared" si="27"/>
        <v>#VALUE!</v>
      </c>
      <c r="AI57" t="e">
        <f t="shared" si="28"/>
        <v>#VALUE!</v>
      </c>
      <c r="AJ57" t="e">
        <f t="shared" si="29"/>
        <v>#VALUE!</v>
      </c>
      <c r="AK57" t="e">
        <f t="shared" si="30"/>
        <v>#VALUE!</v>
      </c>
      <c r="AL57" t="e">
        <f t="shared" si="31"/>
        <v>#VALUE!</v>
      </c>
      <c r="AM57" t="e">
        <f t="shared" si="32"/>
        <v>#VALUE!</v>
      </c>
      <c r="AN57" t="e">
        <f t="shared" si="33"/>
        <v>#VALUE!</v>
      </c>
      <c r="AO57" t="e">
        <f t="shared" si="34"/>
        <v>#VALUE!</v>
      </c>
      <c r="AP57" t="e">
        <f t="shared" si="35"/>
        <v>#VALUE!</v>
      </c>
      <c r="AQ57" t="e">
        <f t="shared" si="36"/>
        <v>#VALUE!</v>
      </c>
      <c r="AR57" t="e">
        <f t="shared" si="37"/>
        <v>#VALUE!</v>
      </c>
      <c r="AS57" t="e">
        <f t="shared" si="38"/>
        <v>#VALUE!</v>
      </c>
      <c r="AT57" t="e">
        <f t="shared" si="39"/>
        <v>#VALUE!</v>
      </c>
      <c r="AU57" t="e">
        <f t="shared" si="40"/>
        <v>#VALUE!</v>
      </c>
      <c r="AV57" t="e">
        <f t="shared" si="41"/>
        <v>#VALUE!</v>
      </c>
      <c r="AW57" t="e">
        <f t="shared" si="42"/>
        <v>#VALUE!</v>
      </c>
      <c r="AX57" t="e">
        <f t="shared" si="43"/>
        <v>#VALUE!</v>
      </c>
      <c r="AY57" t="e">
        <f t="shared" si="44"/>
        <v>#VALUE!</v>
      </c>
      <c r="AZ57" t="e">
        <f t="shared" si="45"/>
        <v>#VALUE!</v>
      </c>
      <c r="BA57" t="e">
        <f t="shared" si="46"/>
        <v>#VALUE!</v>
      </c>
      <c r="BB57" t="e">
        <f t="shared" si="47"/>
        <v>#VALUE!</v>
      </c>
      <c r="BC57" t="e">
        <f t="shared" si="48"/>
        <v>#VALUE!</v>
      </c>
      <c r="BD57" t="e">
        <f t="shared" si="49"/>
        <v>#VALUE!</v>
      </c>
      <c r="BE57" t="e">
        <f t="shared" si="50"/>
        <v>#VALUE!</v>
      </c>
      <c r="BF57" t="e">
        <f t="shared" si="51"/>
        <v>#VALUE!</v>
      </c>
      <c r="BG57" t="e">
        <f t="shared" si="52"/>
        <v>#VALUE!</v>
      </c>
      <c r="BH57" t="e">
        <f t="shared" si="53"/>
        <v>#VALUE!</v>
      </c>
      <c r="BI57" t="e">
        <f t="shared" si="54"/>
        <v>#VALUE!</v>
      </c>
      <c r="BJ57" t="e">
        <f t="shared" si="55"/>
        <v>#VALUE!</v>
      </c>
      <c r="BK57" t="e">
        <f t="shared" si="56"/>
        <v>#VALUE!</v>
      </c>
      <c r="BL57" t="e">
        <f t="shared" si="57"/>
        <v>#VALUE!</v>
      </c>
      <c r="BM57" t="e">
        <f t="shared" si="58"/>
        <v>#VALUE!</v>
      </c>
      <c r="BN57" t="e">
        <f t="shared" si="59"/>
        <v>#VALUE!</v>
      </c>
      <c r="BO57" t="e">
        <f t="shared" si="60"/>
        <v>#VALUE!</v>
      </c>
      <c r="BP57" t="e">
        <f t="shared" si="61"/>
        <v>#VALUE!</v>
      </c>
      <c r="BQ57" t="e">
        <f t="shared" si="62"/>
        <v>#VALUE!</v>
      </c>
      <c r="BR57" t="e">
        <f t="shared" si="63"/>
        <v>#VALUE!</v>
      </c>
      <c r="BS57" t="e">
        <f t="shared" si="64"/>
        <v>#VALUE!</v>
      </c>
      <c r="BT57" t="e">
        <f t="shared" si="65"/>
        <v>#VALUE!</v>
      </c>
      <c r="BU57" t="e">
        <f t="shared" si="66"/>
        <v>#VALUE!</v>
      </c>
      <c r="BV57" t="e">
        <f t="shared" si="67"/>
        <v>#VALUE!</v>
      </c>
      <c r="BW57" t="e">
        <f t="shared" si="68"/>
        <v>#VALUE!</v>
      </c>
      <c r="BX57" t="e">
        <f t="shared" si="69"/>
        <v>#VALUE!</v>
      </c>
      <c r="BY57" t="e">
        <f t="shared" si="70"/>
        <v>#VALUE!</v>
      </c>
      <c r="BZ57" t="e">
        <f t="shared" si="71"/>
        <v>#VALUE!</v>
      </c>
      <c r="CA57" t="e">
        <f t="shared" si="72"/>
        <v>#VALUE!</v>
      </c>
      <c r="CB57" t="e">
        <f t="shared" si="73"/>
        <v>#VALUE!</v>
      </c>
      <c r="CC57" t="e">
        <f t="shared" si="74"/>
        <v>#VALUE!</v>
      </c>
      <c r="CD57" t="e">
        <f t="shared" si="75"/>
        <v>#VALUE!</v>
      </c>
      <c r="CE57" t="e">
        <f t="shared" si="76"/>
        <v>#VALUE!</v>
      </c>
      <c r="CF57" t="e">
        <f t="shared" si="77"/>
        <v>#VALUE!</v>
      </c>
      <c r="CG57" t="e">
        <f t="shared" si="78"/>
        <v>#VALUE!</v>
      </c>
      <c r="CH57" t="e">
        <f t="shared" ca="1" si="0"/>
        <v>#N/A</v>
      </c>
    </row>
    <row r="58" spans="5:86" x14ac:dyDescent="0.25">
      <c r="E58">
        <f t="shared" si="83"/>
        <v>1045811</v>
      </c>
      <c r="F58">
        <f t="shared" si="83"/>
        <v>1045811</v>
      </c>
      <c r="G58" t="e">
        <f t="shared" si="80"/>
        <v>#N/A</v>
      </c>
      <c r="H58" t="e">
        <f t="shared" si="1"/>
        <v>#VALUE!</v>
      </c>
      <c r="I58" t="e">
        <f t="shared" si="2"/>
        <v>#VALUE!</v>
      </c>
      <c r="J58" t="e">
        <f t="shared" si="3"/>
        <v>#VALUE!</v>
      </c>
      <c r="K58" t="e">
        <f t="shared" si="4"/>
        <v>#VALUE!</v>
      </c>
      <c r="L58" t="e">
        <f t="shared" si="5"/>
        <v>#VALUE!</v>
      </c>
      <c r="M58" t="e">
        <f t="shared" si="6"/>
        <v>#VALUE!</v>
      </c>
      <c r="N58" t="e">
        <f t="shared" si="7"/>
        <v>#VALUE!</v>
      </c>
      <c r="O58" t="e">
        <f t="shared" si="8"/>
        <v>#VALUE!</v>
      </c>
      <c r="P58" t="e">
        <f t="shared" si="9"/>
        <v>#VALUE!</v>
      </c>
      <c r="Q58" t="e">
        <f t="shared" si="10"/>
        <v>#VALUE!</v>
      </c>
      <c r="R58" t="e">
        <f t="shared" si="11"/>
        <v>#VALUE!</v>
      </c>
      <c r="S58" t="e">
        <f t="shared" si="12"/>
        <v>#VALUE!</v>
      </c>
      <c r="T58" t="e">
        <f t="shared" si="13"/>
        <v>#VALUE!</v>
      </c>
      <c r="U58" t="e">
        <f t="shared" si="14"/>
        <v>#VALUE!</v>
      </c>
      <c r="V58" t="e">
        <f t="shared" si="15"/>
        <v>#VALUE!</v>
      </c>
      <c r="W58" t="e">
        <f t="shared" si="16"/>
        <v>#VALUE!</v>
      </c>
      <c r="X58" t="e">
        <f t="shared" si="17"/>
        <v>#VALUE!</v>
      </c>
      <c r="Y58" t="e">
        <f t="shared" si="18"/>
        <v>#VALUE!</v>
      </c>
      <c r="Z58" t="e">
        <f t="shared" si="19"/>
        <v>#VALUE!</v>
      </c>
      <c r="AA58" t="e">
        <f t="shared" si="20"/>
        <v>#VALUE!</v>
      </c>
      <c r="AB58" t="e">
        <f t="shared" si="21"/>
        <v>#VALUE!</v>
      </c>
      <c r="AC58" t="e">
        <f t="shared" si="22"/>
        <v>#VALUE!</v>
      </c>
      <c r="AD58" t="e">
        <f t="shared" si="23"/>
        <v>#VALUE!</v>
      </c>
      <c r="AE58" t="e">
        <f t="shared" si="24"/>
        <v>#VALUE!</v>
      </c>
      <c r="AF58" t="e">
        <f t="shared" si="25"/>
        <v>#VALUE!</v>
      </c>
      <c r="AG58" t="e">
        <f t="shared" si="26"/>
        <v>#VALUE!</v>
      </c>
      <c r="AH58" t="e">
        <f t="shared" si="27"/>
        <v>#VALUE!</v>
      </c>
      <c r="AI58" t="e">
        <f t="shared" si="28"/>
        <v>#VALUE!</v>
      </c>
      <c r="AJ58" t="e">
        <f t="shared" si="29"/>
        <v>#VALUE!</v>
      </c>
      <c r="AK58" t="e">
        <f t="shared" si="30"/>
        <v>#VALUE!</v>
      </c>
      <c r="AL58" t="e">
        <f t="shared" si="31"/>
        <v>#VALUE!</v>
      </c>
      <c r="AM58" t="e">
        <f t="shared" si="32"/>
        <v>#VALUE!</v>
      </c>
      <c r="AN58" t="e">
        <f t="shared" si="33"/>
        <v>#VALUE!</v>
      </c>
      <c r="AO58" t="e">
        <f t="shared" si="34"/>
        <v>#VALUE!</v>
      </c>
      <c r="AP58" t="e">
        <f t="shared" si="35"/>
        <v>#VALUE!</v>
      </c>
      <c r="AQ58" t="e">
        <f t="shared" si="36"/>
        <v>#VALUE!</v>
      </c>
      <c r="AR58" t="e">
        <f t="shared" si="37"/>
        <v>#VALUE!</v>
      </c>
      <c r="AS58" t="e">
        <f t="shared" si="38"/>
        <v>#VALUE!</v>
      </c>
      <c r="AT58" t="e">
        <f t="shared" si="39"/>
        <v>#VALUE!</v>
      </c>
      <c r="AU58" t="e">
        <f t="shared" si="40"/>
        <v>#VALUE!</v>
      </c>
      <c r="AV58" t="e">
        <f t="shared" si="41"/>
        <v>#VALUE!</v>
      </c>
      <c r="AW58" t="e">
        <f t="shared" si="42"/>
        <v>#VALUE!</v>
      </c>
      <c r="AX58" t="e">
        <f t="shared" si="43"/>
        <v>#VALUE!</v>
      </c>
      <c r="AY58" t="e">
        <f t="shared" si="44"/>
        <v>#VALUE!</v>
      </c>
      <c r="AZ58" t="e">
        <f t="shared" si="45"/>
        <v>#VALUE!</v>
      </c>
      <c r="BA58" t="e">
        <f t="shared" si="46"/>
        <v>#VALUE!</v>
      </c>
      <c r="BB58" t="e">
        <f t="shared" si="47"/>
        <v>#VALUE!</v>
      </c>
      <c r="BC58" t="e">
        <f t="shared" si="48"/>
        <v>#VALUE!</v>
      </c>
      <c r="BD58" t="e">
        <f t="shared" si="49"/>
        <v>#VALUE!</v>
      </c>
      <c r="BE58" t="e">
        <f t="shared" si="50"/>
        <v>#VALUE!</v>
      </c>
      <c r="BF58" t="e">
        <f t="shared" si="51"/>
        <v>#VALUE!</v>
      </c>
      <c r="BG58" t="e">
        <f t="shared" si="52"/>
        <v>#VALUE!</v>
      </c>
      <c r="BH58" t="e">
        <f t="shared" si="53"/>
        <v>#VALUE!</v>
      </c>
      <c r="BI58" t="e">
        <f t="shared" si="54"/>
        <v>#VALUE!</v>
      </c>
      <c r="BJ58" t="e">
        <f t="shared" si="55"/>
        <v>#VALUE!</v>
      </c>
      <c r="BK58" t="e">
        <f t="shared" si="56"/>
        <v>#VALUE!</v>
      </c>
      <c r="BL58" t="e">
        <f t="shared" si="57"/>
        <v>#VALUE!</v>
      </c>
      <c r="BM58" t="e">
        <f t="shared" si="58"/>
        <v>#VALUE!</v>
      </c>
      <c r="BN58" t="e">
        <f t="shared" si="59"/>
        <v>#VALUE!</v>
      </c>
      <c r="BO58" t="e">
        <f t="shared" si="60"/>
        <v>#VALUE!</v>
      </c>
      <c r="BP58" t="e">
        <f t="shared" si="61"/>
        <v>#VALUE!</v>
      </c>
      <c r="BQ58" t="e">
        <f t="shared" si="62"/>
        <v>#VALUE!</v>
      </c>
      <c r="BR58" t="e">
        <f t="shared" si="63"/>
        <v>#VALUE!</v>
      </c>
      <c r="BS58" t="e">
        <f t="shared" si="64"/>
        <v>#VALUE!</v>
      </c>
      <c r="BT58" t="e">
        <f t="shared" si="65"/>
        <v>#VALUE!</v>
      </c>
      <c r="BU58" t="e">
        <f t="shared" si="66"/>
        <v>#VALUE!</v>
      </c>
      <c r="BV58" t="e">
        <f t="shared" si="67"/>
        <v>#VALUE!</v>
      </c>
      <c r="BW58" t="e">
        <f t="shared" si="68"/>
        <v>#VALUE!</v>
      </c>
      <c r="BX58" t="e">
        <f t="shared" si="69"/>
        <v>#VALUE!</v>
      </c>
      <c r="BY58" t="e">
        <f t="shared" si="70"/>
        <v>#VALUE!</v>
      </c>
      <c r="BZ58" t="e">
        <f t="shared" si="71"/>
        <v>#VALUE!</v>
      </c>
      <c r="CA58" t="e">
        <f t="shared" si="72"/>
        <v>#VALUE!</v>
      </c>
      <c r="CB58" t="e">
        <f t="shared" si="73"/>
        <v>#VALUE!</v>
      </c>
      <c r="CC58" t="e">
        <f t="shared" si="74"/>
        <v>#VALUE!</v>
      </c>
      <c r="CD58" t="e">
        <f t="shared" si="75"/>
        <v>#VALUE!</v>
      </c>
      <c r="CE58" t="e">
        <f t="shared" si="76"/>
        <v>#VALUE!</v>
      </c>
      <c r="CF58" t="e">
        <f t="shared" si="77"/>
        <v>#VALUE!</v>
      </c>
      <c r="CG58" t="e">
        <f t="shared" si="78"/>
        <v>#VALUE!</v>
      </c>
      <c r="CH58" t="e">
        <f t="shared" ca="1" si="0"/>
        <v>#N/A</v>
      </c>
    </row>
    <row r="59" spans="5:86" x14ac:dyDescent="0.25">
      <c r="E59">
        <f t="shared" si="83"/>
        <v>1045810</v>
      </c>
      <c r="F59">
        <f t="shared" si="83"/>
        <v>1045810</v>
      </c>
      <c r="G59" t="e">
        <f t="shared" si="80"/>
        <v>#N/A</v>
      </c>
      <c r="H59" t="e">
        <f t="shared" si="1"/>
        <v>#VALUE!</v>
      </c>
      <c r="I59" t="e">
        <f t="shared" si="2"/>
        <v>#VALUE!</v>
      </c>
      <c r="J59" t="e">
        <f t="shared" si="3"/>
        <v>#VALUE!</v>
      </c>
      <c r="K59" t="e">
        <f t="shared" si="4"/>
        <v>#VALUE!</v>
      </c>
      <c r="L59" t="e">
        <f t="shared" si="5"/>
        <v>#VALUE!</v>
      </c>
      <c r="M59" t="e">
        <f t="shared" si="6"/>
        <v>#VALUE!</v>
      </c>
      <c r="N59" t="e">
        <f t="shared" si="7"/>
        <v>#VALUE!</v>
      </c>
      <c r="O59" t="e">
        <f t="shared" si="8"/>
        <v>#VALUE!</v>
      </c>
      <c r="P59" t="e">
        <f t="shared" si="9"/>
        <v>#VALUE!</v>
      </c>
      <c r="Q59" t="e">
        <f t="shared" si="10"/>
        <v>#VALUE!</v>
      </c>
      <c r="R59" t="e">
        <f t="shared" si="11"/>
        <v>#VALUE!</v>
      </c>
      <c r="S59" t="e">
        <f t="shared" si="12"/>
        <v>#VALUE!</v>
      </c>
      <c r="T59" t="e">
        <f t="shared" si="13"/>
        <v>#VALUE!</v>
      </c>
      <c r="U59" t="e">
        <f t="shared" si="14"/>
        <v>#VALUE!</v>
      </c>
      <c r="V59" t="e">
        <f t="shared" si="15"/>
        <v>#VALUE!</v>
      </c>
      <c r="W59" t="e">
        <f t="shared" si="16"/>
        <v>#VALUE!</v>
      </c>
      <c r="X59" t="e">
        <f t="shared" si="17"/>
        <v>#VALUE!</v>
      </c>
      <c r="Y59" t="e">
        <f t="shared" si="18"/>
        <v>#VALUE!</v>
      </c>
      <c r="Z59" t="e">
        <f t="shared" si="19"/>
        <v>#VALUE!</v>
      </c>
      <c r="AA59" t="e">
        <f t="shared" si="20"/>
        <v>#VALUE!</v>
      </c>
      <c r="AB59" t="e">
        <f t="shared" si="21"/>
        <v>#VALUE!</v>
      </c>
      <c r="AC59" t="e">
        <f t="shared" si="22"/>
        <v>#VALUE!</v>
      </c>
      <c r="AD59" t="e">
        <f t="shared" si="23"/>
        <v>#VALUE!</v>
      </c>
      <c r="AE59" t="e">
        <f t="shared" si="24"/>
        <v>#VALUE!</v>
      </c>
      <c r="AF59" t="e">
        <f t="shared" si="25"/>
        <v>#VALUE!</v>
      </c>
      <c r="AG59" t="e">
        <f t="shared" si="26"/>
        <v>#VALUE!</v>
      </c>
      <c r="AH59" t="e">
        <f t="shared" si="27"/>
        <v>#VALUE!</v>
      </c>
      <c r="AI59" t="e">
        <f t="shared" si="28"/>
        <v>#VALUE!</v>
      </c>
      <c r="AJ59" t="e">
        <f t="shared" si="29"/>
        <v>#VALUE!</v>
      </c>
      <c r="AK59" t="e">
        <f t="shared" si="30"/>
        <v>#VALUE!</v>
      </c>
      <c r="AL59" t="e">
        <f t="shared" si="31"/>
        <v>#VALUE!</v>
      </c>
      <c r="AM59" t="e">
        <f t="shared" si="32"/>
        <v>#VALUE!</v>
      </c>
      <c r="AN59" t="e">
        <f t="shared" si="33"/>
        <v>#VALUE!</v>
      </c>
      <c r="AO59" t="e">
        <f t="shared" si="34"/>
        <v>#VALUE!</v>
      </c>
      <c r="AP59" t="e">
        <f t="shared" si="35"/>
        <v>#VALUE!</v>
      </c>
      <c r="AQ59" t="e">
        <f t="shared" si="36"/>
        <v>#VALUE!</v>
      </c>
      <c r="AR59" t="e">
        <f t="shared" si="37"/>
        <v>#VALUE!</v>
      </c>
      <c r="AS59" t="e">
        <f t="shared" si="38"/>
        <v>#VALUE!</v>
      </c>
      <c r="AT59" t="e">
        <f t="shared" si="39"/>
        <v>#VALUE!</v>
      </c>
      <c r="AU59" t="e">
        <f t="shared" si="40"/>
        <v>#VALUE!</v>
      </c>
      <c r="AV59" t="e">
        <f t="shared" si="41"/>
        <v>#VALUE!</v>
      </c>
      <c r="AW59" t="e">
        <f t="shared" si="42"/>
        <v>#VALUE!</v>
      </c>
      <c r="AX59" t="e">
        <f t="shared" si="43"/>
        <v>#VALUE!</v>
      </c>
      <c r="AY59" t="e">
        <f t="shared" si="44"/>
        <v>#VALUE!</v>
      </c>
      <c r="AZ59" t="e">
        <f t="shared" si="45"/>
        <v>#VALUE!</v>
      </c>
      <c r="BA59" t="e">
        <f t="shared" si="46"/>
        <v>#VALUE!</v>
      </c>
      <c r="BB59" t="e">
        <f t="shared" si="47"/>
        <v>#VALUE!</v>
      </c>
      <c r="BC59" t="e">
        <f t="shared" si="48"/>
        <v>#VALUE!</v>
      </c>
      <c r="BD59" t="e">
        <f t="shared" si="49"/>
        <v>#VALUE!</v>
      </c>
      <c r="BE59" t="e">
        <f t="shared" si="50"/>
        <v>#VALUE!</v>
      </c>
      <c r="BF59" t="e">
        <f t="shared" si="51"/>
        <v>#VALUE!</v>
      </c>
      <c r="BG59" t="e">
        <f t="shared" si="52"/>
        <v>#VALUE!</v>
      </c>
      <c r="BH59" t="e">
        <f t="shared" si="53"/>
        <v>#VALUE!</v>
      </c>
      <c r="BI59" t="e">
        <f t="shared" si="54"/>
        <v>#VALUE!</v>
      </c>
      <c r="BJ59" t="e">
        <f t="shared" si="55"/>
        <v>#VALUE!</v>
      </c>
      <c r="BK59" t="e">
        <f t="shared" si="56"/>
        <v>#VALUE!</v>
      </c>
      <c r="BL59" t="e">
        <f t="shared" si="57"/>
        <v>#VALUE!</v>
      </c>
      <c r="BM59" t="e">
        <f t="shared" si="58"/>
        <v>#VALUE!</v>
      </c>
      <c r="BN59" t="e">
        <f t="shared" si="59"/>
        <v>#VALUE!</v>
      </c>
      <c r="BO59" t="e">
        <f t="shared" si="60"/>
        <v>#VALUE!</v>
      </c>
      <c r="BP59" t="e">
        <f t="shared" si="61"/>
        <v>#VALUE!</v>
      </c>
      <c r="BQ59" t="e">
        <f t="shared" si="62"/>
        <v>#VALUE!</v>
      </c>
      <c r="BR59" t="e">
        <f t="shared" si="63"/>
        <v>#VALUE!</v>
      </c>
      <c r="BS59" t="e">
        <f t="shared" si="64"/>
        <v>#VALUE!</v>
      </c>
      <c r="BT59" t="e">
        <f t="shared" si="65"/>
        <v>#VALUE!</v>
      </c>
      <c r="BU59" t="e">
        <f t="shared" si="66"/>
        <v>#VALUE!</v>
      </c>
      <c r="BV59" t="e">
        <f t="shared" si="67"/>
        <v>#VALUE!</v>
      </c>
      <c r="BW59" t="e">
        <f t="shared" si="68"/>
        <v>#VALUE!</v>
      </c>
      <c r="BX59" t="e">
        <f t="shared" si="69"/>
        <v>#VALUE!</v>
      </c>
      <c r="BY59" t="e">
        <f t="shared" si="70"/>
        <v>#VALUE!</v>
      </c>
      <c r="BZ59" t="e">
        <f t="shared" si="71"/>
        <v>#VALUE!</v>
      </c>
      <c r="CA59" t="e">
        <f t="shared" si="72"/>
        <v>#VALUE!</v>
      </c>
      <c r="CB59" t="e">
        <f t="shared" si="73"/>
        <v>#VALUE!</v>
      </c>
      <c r="CC59" t="e">
        <f t="shared" si="74"/>
        <v>#VALUE!</v>
      </c>
      <c r="CD59" t="e">
        <f t="shared" si="75"/>
        <v>#VALUE!</v>
      </c>
      <c r="CE59" t="e">
        <f t="shared" si="76"/>
        <v>#VALUE!</v>
      </c>
      <c r="CF59" t="e">
        <f t="shared" si="77"/>
        <v>#VALUE!</v>
      </c>
      <c r="CG59" t="e">
        <f t="shared" si="78"/>
        <v>#VALUE!</v>
      </c>
      <c r="CH59" t="e">
        <f t="shared" ca="1" si="0"/>
        <v>#N/A</v>
      </c>
    </row>
    <row r="60" spans="5:86" x14ac:dyDescent="0.25">
      <c r="E60">
        <f t="shared" si="83"/>
        <v>1045809</v>
      </c>
      <c r="F60">
        <f t="shared" si="83"/>
        <v>1045809</v>
      </c>
      <c r="G60" t="e">
        <f t="shared" si="80"/>
        <v>#N/A</v>
      </c>
      <c r="H60" t="e">
        <f t="shared" si="1"/>
        <v>#VALUE!</v>
      </c>
      <c r="I60" t="e">
        <f t="shared" si="2"/>
        <v>#VALUE!</v>
      </c>
      <c r="J60" t="e">
        <f t="shared" si="3"/>
        <v>#VALUE!</v>
      </c>
      <c r="K60" t="e">
        <f t="shared" si="4"/>
        <v>#VALUE!</v>
      </c>
      <c r="L60" t="e">
        <f t="shared" si="5"/>
        <v>#VALUE!</v>
      </c>
      <c r="M60" t="e">
        <f t="shared" si="6"/>
        <v>#VALUE!</v>
      </c>
      <c r="N60" t="e">
        <f t="shared" si="7"/>
        <v>#VALUE!</v>
      </c>
      <c r="O60" t="e">
        <f t="shared" si="8"/>
        <v>#VALUE!</v>
      </c>
      <c r="P60" t="e">
        <f t="shared" si="9"/>
        <v>#VALUE!</v>
      </c>
      <c r="Q60" t="e">
        <f t="shared" si="10"/>
        <v>#VALUE!</v>
      </c>
      <c r="R60" t="e">
        <f t="shared" si="11"/>
        <v>#VALUE!</v>
      </c>
      <c r="S60" t="e">
        <f t="shared" si="12"/>
        <v>#VALUE!</v>
      </c>
      <c r="T60" t="e">
        <f t="shared" si="13"/>
        <v>#VALUE!</v>
      </c>
      <c r="U60" t="e">
        <f t="shared" si="14"/>
        <v>#VALUE!</v>
      </c>
      <c r="V60" t="e">
        <f t="shared" si="15"/>
        <v>#VALUE!</v>
      </c>
      <c r="W60" t="e">
        <f t="shared" si="16"/>
        <v>#VALUE!</v>
      </c>
      <c r="X60" t="e">
        <f t="shared" si="17"/>
        <v>#VALUE!</v>
      </c>
      <c r="Y60" t="e">
        <f t="shared" si="18"/>
        <v>#VALUE!</v>
      </c>
      <c r="Z60" t="e">
        <f t="shared" si="19"/>
        <v>#VALUE!</v>
      </c>
      <c r="AA60" t="e">
        <f t="shared" si="20"/>
        <v>#VALUE!</v>
      </c>
      <c r="AB60" t="e">
        <f t="shared" si="21"/>
        <v>#VALUE!</v>
      </c>
      <c r="AC60" t="e">
        <f t="shared" si="22"/>
        <v>#VALUE!</v>
      </c>
      <c r="AD60" t="e">
        <f t="shared" si="23"/>
        <v>#VALUE!</v>
      </c>
      <c r="AE60" t="e">
        <f t="shared" si="24"/>
        <v>#VALUE!</v>
      </c>
      <c r="AF60" t="e">
        <f t="shared" si="25"/>
        <v>#VALUE!</v>
      </c>
      <c r="AG60" t="e">
        <f t="shared" si="26"/>
        <v>#VALUE!</v>
      </c>
      <c r="AH60" t="e">
        <f t="shared" si="27"/>
        <v>#VALUE!</v>
      </c>
      <c r="AI60" t="e">
        <f t="shared" si="28"/>
        <v>#VALUE!</v>
      </c>
      <c r="AJ60" t="e">
        <f t="shared" si="29"/>
        <v>#VALUE!</v>
      </c>
      <c r="AK60" t="e">
        <f t="shared" si="30"/>
        <v>#VALUE!</v>
      </c>
      <c r="AL60" t="e">
        <f t="shared" si="31"/>
        <v>#VALUE!</v>
      </c>
      <c r="AM60" t="e">
        <f t="shared" si="32"/>
        <v>#VALUE!</v>
      </c>
      <c r="AN60" t="e">
        <f t="shared" si="33"/>
        <v>#VALUE!</v>
      </c>
      <c r="AO60" t="e">
        <f t="shared" si="34"/>
        <v>#VALUE!</v>
      </c>
      <c r="AP60" t="e">
        <f t="shared" si="35"/>
        <v>#VALUE!</v>
      </c>
      <c r="AQ60" t="e">
        <f t="shared" si="36"/>
        <v>#VALUE!</v>
      </c>
      <c r="AR60" t="e">
        <f t="shared" si="37"/>
        <v>#VALUE!</v>
      </c>
      <c r="AS60" t="e">
        <f t="shared" si="38"/>
        <v>#VALUE!</v>
      </c>
      <c r="AT60" t="e">
        <f t="shared" si="39"/>
        <v>#VALUE!</v>
      </c>
      <c r="AU60" t="e">
        <f t="shared" si="40"/>
        <v>#VALUE!</v>
      </c>
      <c r="AV60" t="e">
        <f t="shared" si="41"/>
        <v>#VALUE!</v>
      </c>
      <c r="AW60" t="e">
        <f t="shared" si="42"/>
        <v>#VALUE!</v>
      </c>
      <c r="AX60" t="e">
        <f t="shared" si="43"/>
        <v>#VALUE!</v>
      </c>
      <c r="AY60" t="e">
        <f t="shared" si="44"/>
        <v>#VALUE!</v>
      </c>
      <c r="AZ60" t="e">
        <f t="shared" si="45"/>
        <v>#VALUE!</v>
      </c>
      <c r="BA60" t="e">
        <f t="shared" si="46"/>
        <v>#VALUE!</v>
      </c>
      <c r="BB60" t="e">
        <f t="shared" si="47"/>
        <v>#VALUE!</v>
      </c>
      <c r="BC60" t="e">
        <f t="shared" si="48"/>
        <v>#VALUE!</v>
      </c>
      <c r="BD60" t="e">
        <f t="shared" si="49"/>
        <v>#VALUE!</v>
      </c>
      <c r="BE60" t="e">
        <f t="shared" si="50"/>
        <v>#VALUE!</v>
      </c>
      <c r="BF60" t="e">
        <f t="shared" si="51"/>
        <v>#VALUE!</v>
      </c>
      <c r="BG60" t="e">
        <f t="shared" si="52"/>
        <v>#VALUE!</v>
      </c>
      <c r="BH60" t="e">
        <f t="shared" si="53"/>
        <v>#VALUE!</v>
      </c>
      <c r="BI60" t="e">
        <f t="shared" si="54"/>
        <v>#VALUE!</v>
      </c>
      <c r="BJ60" t="e">
        <f t="shared" si="55"/>
        <v>#VALUE!</v>
      </c>
      <c r="BK60" t="e">
        <f t="shared" si="56"/>
        <v>#VALUE!</v>
      </c>
      <c r="BL60" t="e">
        <f t="shared" si="57"/>
        <v>#VALUE!</v>
      </c>
      <c r="BM60" t="e">
        <f t="shared" si="58"/>
        <v>#VALUE!</v>
      </c>
      <c r="BN60" t="e">
        <f t="shared" si="59"/>
        <v>#VALUE!</v>
      </c>
      <c r="BO60" t="e">
        <f t="shared" si="60"/>
        <v>#VALUE!</v>
      </c>
      <c r="BP60" t="e">
        <f t="shared" si="61"/>
        <v>#VALUE!</v>
      </c>
      <c r="BQ60" t="e">
        <f t="shared" si="62"/>
        <v>#VALUE!</v>
      </c>
      <c r="BR60" t="e">
        <f t="shared" si="63"/>
        <v>#VALUE!</v>
      </c>
      <c r="BS60" t="e">
        <f t="shared" si="64"/>
        <v>#VALUE!</v>
      </c>
      <c r="BT60" t="e">
        <f t="shared" si="65"/>
        <v>#VALUE!</v>
      </c>
      <c r="BU60" t="e">
        <f t="shared" si="66"/>
        <v>#VALUE!</v>
      </c>
      <c r="BV60" t="e">
        <f t="shared" si="67"/>
        <v>#VALUE!</v>
      </c>
      <c r="BW60" t="e">
        <f t="shared" si="68"/>
        <v>#VALUE!</v>
      </c>
      <c r="BX60" t="e">
        <f t="shared" si="69"/>
        <v>#VALUE!</v>
      </c>
      <c r="BY60" t="e">
        <f t="shared" si="70"/>
        <v>#VALUE!</v>
      </c>
      <c r="BZ60" t="e">
        <f t="shared" si="71"/>
        <v>#VALUE!</v>
      </c>
      <c r="CA60" t="e">
        <f t="shared" si="72"/>
        <v>#VALUE!</v>
      </c>
      <c r="CB60" t="e">
        <f t="shared" si="73"/>
        <v>#VALUE!</v>
      </c>
      <c r="CC60" t="e">
        <f t="shared" si="74"/>
        <v>#VALUE!</v>
      </c>
      <c r="CD60" t="e">
        <f t="shared" si="75"/>
        <v>#VALUE!</v>
      </c>
      <c r="CE60" t="e">
        <f t="shared" si="76"/>
        <v>#VALUE!</v>
      </c>
      <c r="CF60" t="e">
        <f t="shared" si="77"/>
        <v>#VALUE!</v>
      </c>
      <c r="CG60" t="e">
        <f t="shared" si="78"/>
        <v>#VALUE!</v>
      </c>
      <c r="CH60" t="e">
        <f t="shared" ca="1" si="0"/>
        <v>#N/A</v>
      </c>
    </row>
    <row r="61" spans="5:86" x14ac:dyDescent="0.25">
      <c r="E61">
        <f t="shared" si="83"/>
        <v>1045808</v>
      </c>
      <c r="F61">
        <f t="shared" si="83"/>
        <v>1045808</v>
      </c>
      <c r="G61" t="e">
        <f t="shared" si="80"/>
        <v>#N/A</v>
      </c>
      <c r="H61" t="e">
        <f t="shared" si="1"/>
        <v>#VALUE!</v>
      </c>
      <c r="I61" t="e">
        <f t="shared" si="2"/>
        <v>#VALUE!</v>
      </c>
      <c r="J61" t="e">
        <f t="shared" si="3"/>
        <v>#VALUE!</v>
      </c>
      <c r="K61" t="e">
        <f t="shared" si="4"/>
        <v>#VALUE!</v>
      </c>
      <c r="L61" t="e">
        <f t="shared" si="5"/>
        <v>#VALUE!</v>
      </c>
      <c r="M61" t="e">
        <f t="shared" si="6"/>
        <v>#VALUE!</v>
      </c>
      <c r="N61" t="e">
        <f t="shared" si="7"/>
        <v>#VALUE!</v>
      </c>
      <c r="O61" t="e">
        <f t="shared" si="8"/>
        <v>#VALUE!</v>
      </c>
      <c r="P61" t="e">
        <f t="shared" si="9"/>
        <v>#VALUE!</v>
      </c>
      <c r="Q61" t="e">
        <f t="shared" si="10"/>
        <v>#VALUE!</v>
      </c>
      <c r="R61" t="e">
        <f t="shared" si="11"/>
        <v>#VALUE!</v>
      </c>
      <c r="S61" t="e">
        <f t="shared" si="12"/>
        <v>#VALUE!</v>
      </c>
      <c r="T61" t="e">
        <f t="shared" si="13"/>
        <v>#VALUE!</v>
      </c>
      <c r="U61" t="e">
        <f t="shared" si="14"/>
        <v>#VALUE!</v>
      </c>
      <c r="V61" t="e">
        <f t="shared" si="15"/>
        <v>#VALUE!</v>
      </c>
      <c r="W61" t="e">
        <f t="shared" si="16"/>
        <v>#VALUE!</v>
      </c>
      <c r="X61" t="e">
        <f t="shared" si="17"/>
        <v>#VALUE!</v>
      </c>
      <c r="Y61" t="e">
        <f t="shared" si="18"/>
        <v>#VALUE!</v>
      </c>
      <c r="Z61" t="e">
        <f t="shared" si="19"/>
        <v>#VALUE!</v>
      </c>
      <c r="AA61" t="e">
        <f t="shared" si="20"/>
        <v>#VALUE!</v>
      </c>
      <c r="AB61" t="e">
        <f t="shared" si="21"/>
        <v>#VALUE!</v>
      </c>
      <c r="AC61" t="e">
        <f t="shared" si="22"/>
        <v>#VALUE!</v>
      </c>
      <c r="AD61" t="e">
        <f t="shared" si="23"/>
        <v>#VALUE!</v>
      </c>
      <c r="AE61" t="e">
        <f t="shared" si="24"/>
        <v>#VALUE!</v>
      </c>
      <c r="AF61" t="e">
        <f t="shared" si="25"/>
        <v>#VALUE!</v>
      </c>
      <c r="AG61" t="e">
        <f t="shared" si="26"/>
        <v>#VALUE!</v>
      </c>
      <c r="AH61" t="e">
        <f t="shared" si="27"/>
        <v>#VALUE!</v>
      </c>
      <c r="AI61" t="e">
        <f t="shared" si="28"/>
        <v>#VALUE!</v>
      </c>
      <c r="AJ61" t="e">
        <f t="shared" si="29"/>
        <v>#VALUE!</v>
      </c>
      <c r="AK61" t="e">
        <f t="shared" si="30"/>
        <v>#VALUE!</v>
      </c>
      <c r="AL61" t="e">
        <f t="shared" si="31"/>
        <v>#VALUE!</v>
      </c>
      <c r="AM61" t="e">
        <f t="shared" si="32"/>
        <v>#VALUE!</v>
      </c>
      <c r="AN61" t="e">
        <f t="shared" si="33"/>
        <v>#VALUE!</v>
      </c>
      <c r="AO61" t="e">
        <f t="shared" si="34"/>
        <v>#VALUE!</v>
      </c>
      <c r="AP61" t="e">
        <f t="shared" si="35"/>
        <v>#VALUE!</v>
      </c>
      <c r="AQ61" t="e">
        <f t="shared" si="36"/>
        <v>#VALUE!</v>
      </c>
      <c r="AR61" t="e">
        <f t="shared" si="37"/>
        <v>#VALUE!</v>
      </c>
      <c r="AS61" t="e">
        <f t="shared" si="38"/>
        <v>#VALUE!</v>
      </c>
      <c r="AT61" t="e">
        <f t="shared" si="39"/>
        <v>#VALUE!</v>
      </c>
      <c r="AU61" t="e">
        <f t="shared" si="40"/>
        <v>#VALUE!</v>
      </c>
      <c r="AV61" t="e">
        <f t="shared" si="41"/>
        <v>#VALUE!</v>
      </c>
      <c r="AW61" t="e">
        <f t="shared" si="42"/>
        <v>#VALUE!</v>
      </c>
      <c r="AX61" t="e">
        <f t="shared" si="43"/>
        <v>#VALUE!</v>
      </c>
      <c r="AY61" t="e">
        <f t="shared" si="44"/>
        <v>#VALUE!</v>
      </c>
      <c r="AZ61" t="e">
        <f t="shared" si="45"/>
        <v>#VALUE!</v>
      </c>
      <c r="BA61" t="e">
        <f t="shared" si="46"/>
        <v>#VALUE!</v>
      </c>
      <c r="BB61" t="e">
        <f t="shared" si="47"/>
        <v>#VALUE!</v>
      </c>
      <c r="BC61" t="e">
        <f t="shared" si="48"/>
        <v>#VALUE!</v>
      </c>
      <c r="BD61" t="e">
        <f t="shared" si="49"/>
        <v>#VALUE!</v>
      </c>
      <c r="BE61" t="e">
        <f t="shared" si="50"/>
        <v>#VALUE!</v>
      </c>
      <c r="BF61" t="e">
        <f t="shared" si="51"/>
        <v>#VALUE!</v>
      </c>
      <c r="BG61" t="e">
        <f t="shared" si="52"/>
        <v>#VALUE!</v>
      </c>
      <c r="BH61" t="e">
        <f t="shared" si="53"/>
        <v>#VALUE!</v>
      </c>
      <c r="BI61" t="e">
        <f t="shared" si="54"/>
        <v>#VALUE!</v>
      </c>
      <c r="BJ61" t="e">
        <f t="shared" si="55"/>
        <v>#VALUE!</v>
      </c>
      <c r="BK61" t="e">
        <f t="shared" si="56"/>
        <v>#VALUE!</v>
      </c>
      <c r="BL61" t="e">
        <f t="shared" si="57"/>
        <v>#VALUE!</v>
      </c>
      <c r="BM61" t="e">
        <f t="shared" si="58"/>
        <v>#VALUE!</v>
      </c>
      <c r="BN61" t="e">
        <f t="shared" si="59"/>
        <v>#VALUE!</v>
      </c>
      <c r="BO61" t="e">
        <f t="shared" si="60"/>
        <v>#VALUE!</v>
      </c>
      <c r="BP61" t="e">
        <f t="shared" si="61"/>
        <v>#VALUE!</v>
      </c>
      <c r="BQ61" t="e">
        <f t="shared" si="62"/>
        <v>#VALUE!</v>
      </c>
      <c r="BR61" t="e">
        <f t="shared" si="63"/>
        <v>#VALUE!</v>
      </c>
      <c r="BS61" t="e">
        <f t="shared" si="64"/>
        <v>#VALUE!</v>
      </c>
      <c r="BT61" t="e">
        <f t="shared" si="65"/>
        <v>#VALUE!</v>
      </c>
      <c r="BU61" t="e">
        <f t="shared" si="66"/>
        <v>#VALUE!</v>
      </c>
      <c r="BV61" t="e">
        <f t="shared" si="67"/>
        <v>#VALUE!</v>
      </c>
      <c r="BW61" t="e">
        <f t="shared" si="68"/>
        <v>#VALUE!</v>
      </c>
      <c r="BX61" t="e">
        <f t="shared" si="69"/>
        <v>#VALUE!</v>
      </c>
      <c r="BY61" t="e">
        <f t="shared" si="70"/>
        <v>#VALUE!</v>
      </c>
      <c r="BZ61" t="e">
        <f t="shared" si="71"/>
        <v>#VALUE!</v>
      </c>
      <c r="CA61" t="e">
        <f t="shared" si="72"/>
        <v>#VALUE!</v>
      </c>
      <c r="CB61" t="e">
        <f t="shared" si="73"/>
        <v>#VALUE!</v>
      </c>
      <c r="CC61" t="e">
        <f t="shared" si="74"/>
        <v>#VALUE!</v>
      </c>
      <c r="CD61" t="e">
        <f t="shared" si="75"/>
        <v>#VALUE!</v>
      </c>
      <c r="CE61" t="e">
        <f t="shared" si="76"/>
        <v>#VALUE!</v>
      </c>
      <c r="CF61" t="e">
        <f t="shared" si="77"/>
        <v>#VALUE!</v>
      </c>
      <c r="CG61" t="e">
        <f t="shared" si="78"/>
        <v>#VALUE!</v>
      </c>
      <c r="CH61" t="e">
        <f t="shared" ca="1" si="0"/>
        <v>#N/A</v>
      </c>
    </row>
    <row r="62" spans="5:86" x14ac:dyDescent="0.25">
      <c r="E62">
        <f t="shared" si="83"/>
        <v>1045807</v>
      </c>
      <c r="F62">
        <f t="shared" si="83"/>
        <v>1045807</v>
      </c>
      <c r="G62" t="e">
        <f t="shared" si="80"/>
        <v>#N/A</v>
      </c>
      <c r="H62" t="e">
        <f t="shared" si="1"/>
        <v>#VALUE!</v>
      </c>
      <c r="I62" t="e">
        <f t="shared" si="2"/>
        <v>#VALUE!</v>
      </c>
      <c r="J62" t="e">
        <f t="shared" si="3"/>
        <v>#VALUE!</v>
      </c>
      <c r="K62" t="e">
        <f t="shared" si="4"/>
        <v>#VALUE!</v>
      </c>
      <c r="L62" t="e">
        <f t="shared" si="5"/>
        <v>#VALUE!</v>
      </c>
      <c r="M62" t="e">
        <f t="shared" si="6"/>
        <v>#VALUE!</v>
      </c>
      <c r="N62" t="e">
        <f t="shared" si="7"/>
        <v>#VALUE!</v>
      </c>
      <c r="O62" t="e">
        <f t="shared" si="8"/>
        <v>#VALUE!</v>
      </c>
      <c r="P62" t="e">
        <f t="shared" si="9"/>
        <v>#VALUE!</v>
      </c>
      <c r="Q62" t="e">
        <f t="shared" si="10"/>
        <v>#VALUE!</v>
      </c>
      <c r="R62" t="e">
        <f t="shared" si="11"/>
        <v>#VALUE!</v>
      </c>
      <c r="S62" t="e">
        <f t="shared" si="12"/>
        <v>#VALUE!</v>
      </c>
      <c r="T62" t="e">
        <f t="shared" si="13"/>
        <v>#VALUE!</v>
      </c>
      <c r="U62" t="e">
        <f t="shared" si="14"/>
        <v>#VALUE!</v>
      </c>
      <c r="V62" t="e">
        <f t="shared" si="15"/>
        <v>#VALUE!</v>
      </c>
      <c r="W62" t="e">
        <f t="shared" si="16"/>
        <v>#VALUE!</v>
      </c>
      <c r="X62" t="e">
        <f t="shared" si="17"/>
        <v>#VALUE!</v>
      </c>
      <c r="Y62" t="e">
        <f t="shared" si="18"/>
        <v>#VALUE!</v>
      </c>
      <c r="Z62" t="e">
        <f t="shared" si="19"/>
        <v>#VALUE!</v>
      </c>
      <c r="AA62" t="e">
        <f t="shared" si="20"/>
        <v>#VALUE!</v>
      </c>
      <c r="AB62" t="e">
        <f t="shared" si="21"/>
        <v>#VALUE!</v>
      </c>
      <c r="AC62" t="e">
        <f t="shared" si="22"/>
        <v>#VALUE!</v>
      </c>
      <c r="AD62" t="e">
        <f t="shared" si="23"/>
        <v>#VALUE!</v>
      </c>
      <c r="AE62" t="e">
        <f t="shared" si="24"/>
        <v>#VALUE!</v>
      </c>
      <c r="AF62" t="e">
        <f t="shared" si="25"/>
        <v>#VALUE!</v>
      </c>
      <c r="AG62" t="e">
        <f t="shared" si="26"/>
        <v>#VALUE!</v>
      </c>
      <c r="AH62" t="e">
        <f t="shared" si="27"/>
        <v>#VALUE!</v>
      </c>
      <c r="AI62" t="e">
        <f t="shared" si="28"/>
        <v>#VALUE!</v>
      </c>
      <c r="AJ62" t="e">
        <f t="shared" si="29"/>
        <v>#VALUE!</v>
      </c>
      <c r="AK62" t="e">
        <f t="shared" si="30"/>
        <v>#VALUE!</v>
      </c>
      <c r="AL62" t="e">
        <f t="shared" si="31"/>
        <v>#VALUE!</v>
      </c>
      <c r="AM62" t="e">
        <f t="shared" si="32"/>
        <v>#VALUE!</v>
      </c>
      <c r="AN62" t="e">
        <f t="shared" si="33"/>
        <v>#VALUE!</v>
      </c>
      <c r="AO62" t="e">
        <f t="shared" si="34"/>
        <v>#VALUE!</v>
      </c>
      <c r="AP62" t="e">
        <f t="shared" si="35"/>
        <v>#VALUE!</v>
      </c>
      <c r="AQ62" t="e">
        <f t="shared" si="36"/>
        <v>#VALUE!</v>
      </c>
      <c r="AR62" t="e">
        <f t="shared" si="37"/>
        <v>#VALUE!</v>
      </c>
      <c r="AS62" t="e">
        <f t="shared" si="38"/>
        <v>#VALUE!</v>
      </c>
      <c r="AT62" t="e">
        <f t="shared" si="39"/>
        <v>#VALUE!</v>
      </c>
      <c r="AU62" t="e">
        <f t="shared" si="40"/>
        <v>#VALUE!</v>
      </c>
      <c r="AV62" t="e">
        <f t="shared" si="41"/>
        <v>#VALUE!</v>
      </c>
      <c r="AW62" t="e">
        <f t="shared" si="42"/>
        <v>#VALUE!</v>
      </c>
      <c r="AX62" t="e">
        <f t="shared" si="43"/>
        <v>#VALUE!</v>
      </c>
      <c r="AY62" t="e">
        <f t="shared" si="44"/>
        <v>#VALUE!</v>
      </c>
      <c r="AZ62" t="e">
        <f t="shared" si="45"/>
        <v>#VALUE!</v>
      </c>
      <c r="BA62" t="e">
        <f t="shared" si="46"/>
        <v>#VALUE!</v>
      </c>
      <c r="BB62" t="e">
        <f t="shared" si="47"/>
        <v>#VALUE!</v>
      </c>
      <c r="BC62" t="e">
        <f t="shared" si="48"/>
        <v>#VALUE!</v>
      </c>
      <c r="BD62" t="e">
        <f t="shared" si="49"/>
        <v>#VALUE!</v>
      </c>
      <c r="BE62" t="e">
        <f t="shared" si="50"/>
        <v>#VALUE!</v>
      </c>
      <c r="BF62" t="e">
        <f t="shared" si="51"/>
        <v>#VALUE!</v>
      </c>
      <c r="BG62" t="e">
        <f t="shared" si="52"/>
        <v>#VALUE!</v>
      </c>
      <c r="BH62" t="e">
        <f t="shared" si="53"/>
        <v>#VALUE!</v>
      </c>
      <c r="BI62" t="e">
        <f t="shared" si="54"/>
        <v>#VALUE!</v>
      </c>
      <c r="BJ62" t="e">
        <f t="shared" si="55"/>
        <v>#VALUE!</v>
      </c>
      <c r="BK62" t="e">
        <f t="shared" si="56"/>
        <v>#VALUE!</v>
      </c>
      <c r="BL62" t="e">
        <f t="shared" si="57"/>
        <v>#VALUE!</v>
      </c>
      <c r="BM62" t="e">
        <f t="shared" si="58"/>
        <v>#VALUE!</v>
      </c>
      <c r="BN62" t="e">
        <f t="shared" si="59"/>
        <v>#VALUE!</v>
      </c>
      <c r="BO62" t="e">
        <f t="shared" si="60"/>
        <v>#VALUE!</v>
      </c>
      <c r="BP62" t="e">
        <f t="shared" si="61"/>
        <v>#VALUE!</v>
      </c>
      <c r="BQ62" t="e">
        <f t="shared" si="62"/>
        <v>#VALUE!</v>
      </c>
      <c r="BR62" t="e">
        <f t="shared" si="63"/>
        <v>#VALUE!</v>
      </c>
      <c r="BS62" t="e">
        <f t="shared" si="64"/>
        <v>#VALUE!</v>
      </c>
      <c r="BT62" t="e">
        <f t="shared" si="65"/>
        <v>#VALUE!</v>
      </c>
      <c r="BU62" t="e">
        <f t="shared" si="66"/>
        <v>#VALUE!</v>
      </c>
      <c r="BV62" t="e">
        <f t="shared" si="67"/>
        <v>#VALUE!</v>
      </c>
      <c r="BW62" t="e">
        <f t="shared" si="68"/>
        <v>#VALUE!</v>
      </c>
      <c r="BX62" t="e">
        <f t="shared" si="69"/>
        <v>#VALUE!</v>
      </c>
      <c r="BY62" t="e">
        <f t="shared" si="70"/>
        <v>#VALUE!</v>
      </c>
      <c r="BZ62" t="e">
        <f t="shared" si="71"/>
        <v>#VALUE!</v>
      </c>
      <c r="CA62" t="e">
        <f t="shared" si="72"/>
        <v>#VALUE!</v>
      </c>
      <c r="CB62" t="e">
        <f t="shared" si="73"/>
        <v>#VALUE!</v>
      </c>
      <c r="CC62" t="e">
        <f t="shared" si="74"/>
        <v>#VALUE!</v>
      </c>
      <c r="CD62" t="e">
        <f t="shared" si="75"/>
        <v>#VALUE!</v>
      </c>
      <c r="CE62" t="e">
        <f t="shared" si="76"/>
        <v>#VALUE!</v>
      </c>
      <c r="CF62" t="e">
        <f t="shared" si="77"/>
        <v>#VALUE!</v>
      </c>
      <c r="CG62" t="e">
        <f t="shared" si="78"/>
        <v>#VALUE!</v>
      </c>
      <c r="CH62" t="e">
        <f t="shared" ca="1" si="0"/>
        <v>#N/A</v>
      </c>
    </row>
    <row r="63" spans="5:86" x14ac:dyDescent="0.25">
      <c r="E63">
        <f t="shared" si="83"/>
        <v>1045806</v>
      </c>
      <c r="F63">
        <f t="shared" si="83"/>
        <v>1045806</v>
      </c>
      <c r="G63" t="e">
        <f t="shared" si="80"/>
        <v>#N/A</v>
      </c>
      <c r="H63" t="e">
        <f t="shared" si="1"/>
        <v>#VALUE!</v>
      </c>
      <c r="I63" t="e">
        <f t="shared" si="2"/>
        <v>#VALUE!</v>
      </c>
      <c r="J63" t="e">
        <f t="shared" si="3"/>
        <v>#VALUE!</v>
      </c>
      <c r="K63" t="e">
        <f t="shared" si="4"/>
        <v>#VALUE!</v>
      </c>
      <c r="L63" t="e">
        <f t="shared" si="5"/>
        <v>#VALUE!</v>
      </c>
      <c r="M63" t="e">
        <f t="shared" si="6"/>
        <v>#VALUE!</v>
      </c>
      <c r="N63" t="e">
        <f t="shared" si="7"/>
        <v>#VALUE!</v>
      </c>
      <c r="O63" t="e">
        <f t="shared" si="8"/>
        <v>#VALUE!</v>
      </c>
      <c r="P63" t="e">
        <f t="shared" si="9"/>
        <v>#VALUE!</v>
      </c>
      <c r="Q63" t="e">
        <f t="shared" si="10"/>
        <v>#VALUE!</v>
      </c>
      <c r="R63" t="e">
        <f t="shared" si="11"/>
        <v>#VALUE!</v>
      </c>
      <c r="S63" t="e">
        <f t="shared" si="12"/>
        <v>#VALUE!</v>
      </c>
      <c r="T63" t="e">
        <f t="shared" si="13"/>
        <v>#VALUE!</v>
      </c>
      <c r="U63" t="e">
        <f t="shared" si="14"/>
        <v>#VALUE!</v>
      </c>
      <c r="V63" t="e">
        <f t="shared" si="15"/>
        <v>#VALUE!</v>
      </c>
      <c r="W63" t="e">
        <f t="shared" si="16"/>
        <v>#VALUE!</v>
      </c>
      <c r="X63" t="e">
        <f t="shared" si="17"/>
        <v>#VALUE!</v>
      </c>
      <c r="Y63" t="e">
        <f t="shared" si="18"/>
        <v>#VALUE!</v>
      </c>
      <c r="Z63" t="e">
        <f t="shared" si="19"/>
        <v>#VALUE!</v>
      </c>
      <c r="AA63" t="e">
        <f t="shared" si="20"/>
        <v>#VALUE!</v>
      </c>
      <c r="AB63" t="e">
        <f t="shared" si="21"/>
        <v>#VALUE!</v>
      </c>
      <c r="AC63" t="e">
        <f t="shared" si="22"/>
        <v>#VALUE!</v>
      </c>
      <c r="AD63" t="e">
        <f t="shared" si="23"/>
        <v>#VALUE!</v>
      </c>
      <c r="AE63" t="e">
        <f t="shared" si="24"/>
        <v>#VALUE!</v>
      </c>
      <c r="AF63" t="e">
        <f t="shared" si="25"/>
        <v>#VALUE!</v>
      </c>
      <c r="AG63" t="e">
        <f t="shared" si="26"/>
        <v>#VALUE!</v>
      </c>
      <c r="AH63" t="e">
        <f t="shared" si="27"/>
        <v>#VALUE!</v>
      </c>
      <c r="AI63" t="e">
        <f t="shared" si="28"/>
        <v>#VALUE!</v>
      </c>
      <c r="AJ63" t="e">
        <f t="shared" si="29"/>
        <v>#VALUE!</v>
      </c>
      <c r="AK63" t="e">
        <f t="shared" si="30"/>
        <v>#VALUE!</v>
      </c>
      <c r="AL63" t="e">
        <f t="shared" si="31"/>
        <v>#VALUE!</v>
      </c>
      <c r="AM63" t="e">
        <f t="shared" si="32"/>
        <v>#VALUE!</v>
      </c>
      <c r="AN63" t="e">
        <f t="shared" si="33"/>
        <v>#VALUE!</v>
      </c>
      <c r="AO63" t="e">
        <f t="shared" si="34"/>
        <v>#VALUE!</v>
      </c>
      <c r="AP63" t="e">
        <f t="shared" si="35"/>
        <v>#VALUE!</v>
      </c>
      <c r="AQ63" t="e">
        <f t="shared" si="36"/>
        <v>#VALUE!</v>
      </c>
      <c r="AR63" t="e">
        <f t="shared" si="37"/>
        <v>#VALUE!</v>
      </c>
      <c r="AS63" t="e">
        <f t="shared" si="38"/>
        <v>#VALUE!</v>
      </c>
      <c r="AT63" t="e">
        <f t="shared" si="39"/>
        <v>#VALUE!</v>
      </c>
      <c r="AU63" t="e">
        <f t="shared" si="40"/>
        <v>#VALUE!</v>
      </c>
      <c r="AV63" t="e">
        <f t="shared" si="41"/>
        <v>#VALUE!</v>
      </c>
      <c r="AW63" t="e">
        <f t="shared" si="42"/>
        <v>#VALUE!</v>
      </c>
      <c r="AX63" t="e">
        <f t="shared" si="43"/>
        <v>#VALUE!</v>
      </c>
      <c r="AY63" t="e">
        <f t="shared" si="44"/>
        <v>#VALUE!</v>
      </c>
      <c r="AZ63" t="e">
        <f t="shared" si="45"/>
        <v>#VALUE!</v>
      </c>
      <c r="BA63" t="e">
        <f t="shared" si="46"/>
        <v>#VALUE!</v>
      </c>
      <c r="BB63" t="e">
        <f t="shared" si="47"/>
        <v>#VALUE!</v>
      </c>
      <c r="BC63" t="e">
        <f t="shared" si="48"/>
        <v>#VALUE!</v>
      </c>
      <c r="BD63" t="e">
        <f t="shared" si="49"/>
        <v>#VALUE!</v>
      </c>
      <c r="BE63" t="e">
        <f t="shared" si="50"/>
        <v>#VALUE!</v>
      </c>
      <c r="BF63" t="e">
        <f t="shared" si="51"/>
        <v>#VALUE!</v>
      </c>
      <c r="BG63" t="e">
        <f t="shared" si="52"/>
        <v>#VALUE!</v>
      </c>
      <c r="BH63" t="e">
        <f t="shared" si="53"/>
        <v>#VALUE!</v>
      </c>
      <c r="BI63" t="e">
        <f t="shared" si="54"/>
        <v>#VALUE!</v>
      </c>
      <c r="BJ63" t="e">
        <f t="shared" si="55"/>
        <v>#VALUE!</v>
      </c>
      <c r="BK63" t="e">
        <f t="shared" si="56"/>
        <v>#VALUE!</v>
      </c>
      <c r="BL63" t="e">
        <f t="shared" si="57"/>
        <v>#VALUE!</v>
      </c>
      <c r="BM63" t="e">
        <f t="shared" si="58"/>
        <v>#VALUE!</v>
      </c>
      <c r="BN63" t="e">
        <f t="shared" si="59"/>
        <v>#VALUE!</v>
      </c>
      <c r="BO63" t="e">
        <f t="shared" si="60"/>
        <v>#VALUE!</v>
      </c>
      <c r="BP63" t="e">
        <f t="shared" si="61"/>
        <v>#VALUE!</v>
      </c>
      <c r="BQ63" t="e">
        <f t="shared" si="62"/>
        <v>#VALUE!</v>
      </c>
      <c r="BR63" t="e">
        <f t="shared" si="63"/>
        <v>#VALUE!</v>
      </c>
      <c r="BS63" t="e">
        <f t="shared" si="64"/>
        <v>#VALUE!</v>
      </c>
      <c r="BT63" t="e">
        <f t="shared" si="65"/>
        <v>#VALUE!</v>
      </c>
      <c r="BU63" t="e">
        <f t="shared" si="66"/>
        <v>#VALUE!</v>
      </c>
      <c r="BV63" t="e">
        <f t="shared" si="67"/>
        <v>#VALUE!</v>
      </c>
      <c r="BW63" t="e">
        <f t="shared" si="68"/>
        <v>#VALUE!</v>
      </c>
      <c r="BX63" t="e">
        <f t="shared" si="69"/>
        <v>#VALUE!</v>
      </c>
      <c r="BY63" t="e">
        <f t="shared" si="70"/>
        <v>#VALUE!</v>
      </c>
      <c r="BZ63" t="e">
        <f t="shared" si="71"/>
        <v>#VALUE!</v>
      </c>
      <c r="CA63" t="e">
        <f t="shared" si="72"/>
        <v>#VALUE!</v>
      </c>
      <c r="CB63" t="e">
        <f t="shared" si="73"/>
        <v>#VALUE!</v>
      </c>
      <c r="CC63" t="e">
        <f t="shared" si="74"/>
        <v>#VALUE!</v>
      </c>
      <c r="CD63" t="e">
        <f t="shared" si="75"/>
        <v>#VALUE!</v>
      </c>
      <c r="CE63" t="e">
        <f t="shared" si="76"/>
        <v>#VALUE!</v>
      </c>
      <c r="CF63" t="e">
        <f t="shared" si="77"/>
        <v>#VALUE!</v>
      </c>
      <c r="CG63" t="e">
        <f t="shared" si="78"/>
        <v>#VALUE!</v>
      </c>
      <c r="CH63" t="e">
        <f t="shared" ca="1" si="0"/>
        <v>#N/A</v>
      </c>
    </row>
    <row r="64" spans="5:86" x14ac:dyDescent="0.25">
      <c r="E64">
        <f t="shared" si="83"/>
        <v>1045805</v>
      </c>
      <c r="F64">
        <f t="shared" si="83"/>
        <v>1045805</v>
      </c>
      <c r="G64" t="e">
        <f t="shared" si="80"/>
        <v>#N/A</v>
      </c>
      <c r="H64" t="e">
        <f t="shared" si="1"/>
        <v>#VALUE!</v>
      </c>
      <c r="I64" t="e">
        <f t="shared" si="2"/>
        <v>#VALUE!</v>
      </c>
      <c r="J64" t="e">
        <f t="shared" si="3"/>
        <v>#VALUE!</v>
      </c>
      <c r="K64" t="e">
        <f t="shared" si="4"/>
        <v>#VALUE!</v>
      </c>
      <c r="L64" t="e">
        <f t="shared" si="5"/>
        <v>#VALUE!</v>
      </c>
      <c r="M64" t="e">
        <f t="shared" si="6"/>
        <v>#VALUE!</v>
      </c>
      <c r="N64" t="e">
        <f t="shared" si="7"/>
        <v>#VALUE!</v>
      </c>
      <c r="O64" t="e">
        <f t="shared" si="8"/>
        <v>#VALUE!</v>
      </c>
      <c r="P64" t="e">
        <f t="shared" si="9"/>
        <v>#VALUE!</v>
      </c>
      <c r="Q64" t="e">
        <f t="shared" si="10"/>
        <v>#VALUE!</v>
      </c>
      <c r="R64" t="e">
        <f t="shared" si="11"/>
        <v>#VALUE!</v>
      </c>
      <c r="S64" t="e">
        <f t="shared" si="12"/>
        <v>#VALUE!</v>
      </c>
      <c r="T64" t="e">
        <f t="shared" si="13"/>
        <v>#VALUE!</v>
      </c>
      <c r="U64" t="e">
        <f t="shared" si="14"/>
        <v>#VALUE!</v>
      </c>
      <c r="V64" t="e">
        <f t="shared" si="15"/>
        <v>#VALUE!</v>
      </c>
      <c r="W64" t="e">
        <f t="shared" si="16"/>
        <v>#VALUE!</v>
      </c>
      <c r="X64" t="e">
        <f t="shared" si="17"/>
        <v>#VALUE!</v>
      </c>
      <c r="Y64" t="e">
        <f t="shared" si="18"/>
        <v>#VALUE!</v>
      </c>
      <c r="Z64" t="e">
        <f t="shared" si="19"/>
        <v>#VALUE!</v>
      </c>
      <c r="AA64" t="e">
        <f t="shared" si="20"/>
        <v>#VALUE!</v>
      </c>
      <c r="AB64" t="e">
        <f t="shared" si="21"/>
        <v>#VALUE!</v>
      </c>
      <c r="AC64" t="e">
        <f t="shared" si="22"/>
        <v>#VALUE!</v>
      </c>
      <c r="AD64" t="e">
        <f t="shared" si="23"/>
        <v>#VALUE!</v>
      </c>
      <c r="AE64" t="e">
        <f t="shared" si="24"/>
        <v>#VALUE!</v>
      </c>
      <c r="AF64" t="e">
        <f t="shared" si="25"/>
        <v>#VALUE!</v>
      </c>
      <c r="AG64" t="e">
        <f t="shared" si="26"/>
        <v>#VALUE!</v>
      </c>
      <c r="AH64" t="e">
        <f t="shared" si="27"/>
        <v>#VALUE!</v>
      </c>
      <c r="AI64" t="e">
        <f t="shared" si="28"/>
        <v>#VALUE!</v>
      </c>
      <c r="AJ64" t="e">
        <f t="shared" si="29"/>
        <v>#VALUE!</v>
      </c>
      <c r="AK64" t="e">
        <f t="shared" si="30"/>
        <v>#VALUE!</v>
      </c>
      <c r="AL64" t="e">
        <f t="shared" si="31"/>
        <v>#VALUE!</v>
      </c>
      <c r="AM64" t="e">
        <f t="shared" si="32"/>
        <v>#VALUE!</v>
      </c>
      <c r="AN64" t="e">
        <f t="shared" si="33"/>
        <v>#VALUE!</v>
      </c>
      <c r="AO64" t="e">
        <f t="shared" si="34"/>
        <v>#VALUE!</v>
      </c>
      <c r="AP64" t="e">
        <f t="shared" si="35"/>
        <v>#VALUE!</v>
      </c>
      <c r="AQ64" t="e">
        <f t="shared" si="36"/>
        <v>#VALUE!</v>
      </c>
      <c r="AR64" t="e">
        <f t="shared" si="37"/>
        <v>#VALUE!</v>
      </c>
      <c r="AS64" t="e">
        <f t="shared" si="38"/>
        <v>#VALUE!</v>
      </c>
      <c r="AT64" t="e">
        <f t="shared" si="39"/>
        <v>#VALUE!</v>
      </c>
      <c r="AU64" t="e">
        <f t="shared" si="40"/>
        <v>#VALUE!</v>
      </c>
      <c r="AV64" t="e">
        <f t="shared" si="41"/>
        <v>#VALUE!</v>
      </c>
      <c r="AW64" t="e">
        <f t="shared" si="42"/>
        <v>#VALUE!</v>
      </c>
      <c r="AX64" t="e">
        <f t="shared" si="43"/>
        <v>#VALUE!</v>
      </c>
      <c r="AY64" t="e">
        <f t="shared" si="44"/>
        <v>#VALUE!</v>
      </c>
      <c r="AZ64" t="e">
        <f t="shared" si="45"/>
        <v>#VALUE!</v>
      </c>
      <c r="BA64" t="e">
        <f t="shared" si="46"/>
        <v>#VALUE!</v>
      </c>
      <c r="BB64" t="e">
        <f t="shared" si="47"/>
        <v>#VALUE!</v>
      </c>
      <c r="BC64" t="e">
        <f t="shared" si="48"/>
        <v>#VALUE!</v>
      </c>
      <c r="BD64" t="e">
        <f t="shared" si="49"/>
        <v>#VALUE!</v>
      </c>
      <c r="BE64" t="e">
        <f t="shared" si="50"/>
        <v>#VALUE!</v>
      </c>
      <c r="BF64" t="e">
        <f t="shared" si="51"/>
        <v>#VALUE!</v>
      </c>
      <c r="BG64" t="e">
        <f t="shared" si="52"/>
        <v>#VALUE!</v>
      </c>
      <c r="BH64" t="e">
        <f t="shared" si="53"/>
        <v>#VALUE!</v>
      </c>
      <c r="BI64" t="e">
        <f t="shared" si="54"/>
        <v>#VALUE!</v>
      </c>
      <c r="BJ64" t="e">
        <f t="shared" si="55"/>
        <v>#VALUE!</v>
      </c>
      <c r="BK64" t="e">
        <f t="shared" si="56"/>
        <v>#VALUE!</v>
      </c>
      <c r="BL64" t="e">
        <f t="shared" si="57"/>
        <v>#VALUE!</v>
      </c>
      <c r="BM64" t="e">
        <f t="shared" si="58"/>
        <v>#VALUE!</v>
      </c>
      <c r="BN64" t="e">
        <f t="shared" si="59"/>
        <v>#VALUE!</v>
      </c>
      <c r="BO64" t="e">
        <f t="shared" si="60"/>
        <v>#VALUE!</v>
      </c>
      <c r="BP64" t="e">
        <f t="shared" si="61"/>
        <v>#VALUE!</v>
      </c>
      <c r="BQ64" t="e">
        <f t="shared" si="62"/>
        <v>#VALUE!</v>
      </c>
      <c r="BR64" t="e">
        <f t="shared" si="63"/>
        <v>#VALUE!</v>
      </c>
      <c r="BS64" t="e">
        <f t="shared" si="64"/>
        <v>#VALUE!</v>
      </c>
      <c r="BT64" t="e">
        <f t="shared" si="65"/>
        <v>#VALUE!</v>
      </c>
      <c r="BU64" t="e">
        <f t="shared" si="66"/>
        <v>#VALUE!</v>
      </c>
      <c r="BV64" t="e">
        <f t="shared" si="67"/>
        <v>#VALUE!</v>
      </c>
      <c r="BW64" t="e">
        <f t="shared" si="68"/>
        <v>#VALUE!</v>
      </c>
      <c r="BX64" t="e">
        <f t="shared" si="69"/>
        <v>#VALUE!</v>
      </c>
      <c r="BY64" t="e">
        <f t="shared" si="70"/>
        <v>#VALUE!</v>
      </c>
      <c r="BZ64" t="e">
        <f t="shared" si="71"/>
        <v>#VALUE!</v>
      </c>
      <c r="CA64" t="e">
        <f t="shared" si="72"/>
        <v>#VALUE!</v>
      </c>
      <c r="CB64" t="e">
        <f t="shared" si="73"/>
        <v>#VALUE!</v>
      </c>
      <c r="CC64" t="e">
        <f t="shared" si="74"/>
        <v>#VALUE!</v>
      </c>
      <c r="CD64" t="e">
        <f t="shared" si="75"/>
        <v>#VALUE!</v>
      </c>
      <c r="CE64" t="e">
        <f t="shared" si="76"/>
        <v>#VALUE!</v>
      </c>
      <c r="CF64" t="e">
        <f t="shared" si="77"/>
        <v>#VALUE!</v>
      </c>
      <c r="CG64" t="e">
        <f t="shared" si="78"/>
        <v>#VALUE!</v>
      </c>
      <c r="CH64" t="e">
        <f t="shared" ca="1" si="0"/>
        <v>#N/A</v>
      </c>
    </row>
    <row r="65" spans="5:86" x14ac:dyDescent="0.25">
      <c r="E65">
        <f t="shared" si="83"/>
        <v>1045804</v>
      </c>
      <c r="F65">
        <f t="shared" si="83"/>
        <v>1045804</v>
      </c>
      <c r="G65" t="e">
        <f t="shared" si="80"/>
        <v>#N/A</v>
      </c>
      <c r="H65" t="e">
        <f t="shared" si="1"/>
        <v>#VALUE!</v>
      </c>
      <c r="I65" t="e">
        <f t="shared" si="2"/>
        <v>#VALUE!</v>
      </c>
      <c r="J65" t="e">
        <f t="shared" si="3"/>
        <v>#VALUE!</v>
      </c>
      <c r="K65" t="e">
        <f t="shared" si="4"/>
        <v>#VALUE!</v>
      </c>
      <c r="L65" t="e">
        <f t="shared" si="5"/>
        <v>#VALUE!</v>
      </c>
      <c r="M65" t="e">
        <f t="shared" si="6"/>
        <v>#VALUE!</v>
      </c>
      <c r="N65" t="e">
        <f t="shared" si="7"/>
        <v>#VALUE!</v>
      </c>
      <c r="O65" t="e">
        <f t="shared" si="8"/>
        <v>#VALUE!</v>
      </c>
      <c r="P65" t="e">
        <f t="shared" si="9"/>
        <v>#VALUE!</v>
      </c>
      <c r="Q65" t="e">
        <f t="shared" si="10"/>
        <v>#VALUE!</v>
      </c>
      <c r="R65" t="e">
        <f t="shared" si="11"/>
        <v>#VALUE!</v>
      </c>
      <c r="S65" t="e">
        <f t="shared" si="12"/>
        <v>#VALUE!</v>
      </c>
      <c r="T65" t="e">
        <f t="shared" si="13"/>
        <v>#VALUE!</v>
      </c>
      <c r="U65" t="e">
        <f t="shared" si="14"/>
        <v>#VALUE!</v>
      </c>
      <c r="V65" t="e">
        <f t="shared" si="15"/>
        <v>#VALUE!</v>
      </c>
      <c r="W65" t="e">
        <f t="shared" si="16"/>
        <v>#VALUE!</v>
      </c>
      <c r="X65" t="e">
        <f t="shared" si="17"/>
        <v>#VALUE!</v>
      </c>
      <c r="Y65" t="e">
        <f t="shared" si="18"/>
        <v>#VALUE!</v>
      </c>
      <c r="Z65" t="e">
        <f t="shared" si="19"/>
        <v>#VALUE!</v>
      </c>
      <c r="AA65" t="e">
        <f t="shared" si="20"/>
        <v>#VALUE!</v>
      </c>
      <c r="AB65" t="e">
        <f t="shared" si="21"/>
        <v>#VALUE!</v>
      </c>
      <c r="AC65" t="e">
        <f t="shared" si="22"/>
        <v>#VALUE!</v>
      </c>
      <c r="AD65" t="e">
        <f t="shared" si="23"/>
        <v>#VALUE!</v>
      </c>
      <c r="AE65" t="e">
        <f t="shared" si="24"/>
        <v>#VALUE!</v>
      </c>
      <c r="AF65" t="e">
        <f t="shared" si="25"/>
        <v>#VALUE!</v>
      </c>
      <c r="AG65" t="e">
        <f t="shared" si="26"/>
        <v>#VALUE!</v>
      </c>
      <c r="AH65" t="e">
        <f t="shared" si="27"/>
        <v>#VALUE!</v>
      </c>
      <c r="AI65" t="e">
        <f t="shared" si="28"/>
        <v>#VALUE!</v>
      </c>
      <c r="AJ65" t="e">
        <f t="shared" si="29"/>
        <v>#VALUE!</v>
      </c>
      <c r="AK65" t="e">
        <f t="shared" si="30"/>
        <v>#VALUE!</v>
      </c>
      <c r="AL65" t="e">
        <f t="shared" si="31"/>
        <v>#VALUE!</v>
      </c>
      <c r="AM65" t="e">
        <f t="shared" si="32"/>
        <v>#VALUE!</v>
      </c>
      <c r="AN65" t="e">
        <f t="shared" si="33"/>
        <v>#VALUE!</v>
      </c>
      <c r="AO65" t="e">
        <f t="shared" si="34"/>
        <v>#VALUE!</v>
      </c>
      <c r="AP65" t="e">
        <f t="shared" si="35"/>
        <v>#VALUE!</v>
      </c>
      <c r="AQ65" t="e">
        <f t="shared" si="36"/>
        <v>#VALUE!</v>
      </c>
      <c r="AR65" t="e">
        <f t="shared" si="37"/>
        <v>#VALUE!</v>
      </c>
      <c r="AS65" t="e">
        <f t="shared" si="38"/>
        <v>#VALUE!</v>
      </c>
      <c r="AT65" t="e">
        <f t="shared" si="39"/>
        <v>#VALUE!</v>
      </c>
      <c r="AU65" t="e">
        <f t="shared" si="40"/>
        <v>#VALUE!</v>
      </c>
      <c r="AV65" t="e">
        <f t="shared" si="41"/>
        <v>#VALUE!</v>
      </c>
      <c r="AW65" t="e">
        <f t="shared" si="42"/>
        <v>#VALUE!</v>
      </c>
      <c r="AX65" t="e">
        <f t="shared" si="43"/>
        <v>#VALUE!</v>
      </c>
      <c r="AY65" t="e">
        <f t="shared" si="44"/>
        <v>#VALUE!</v>
      </c>
      <c r="AZ65" t="e">
        <f t="shared" si="45"/>
        <v>#VALUE!</v>
      </c>
      <c r="BA65" t="e">
        <f t="shared" si="46"/>
        <v>#VALUE!</v>
      </c>
      <c r="BB65" t="e">
        <f t="shared" si="47"/>
        <v>#VALUE!</v>
      </c>
      <c r="BC65" t="e">
        <f t="shared" si="48"/>
        <v>#VALUE!</v>
      </c>
      <c r="BD65" t="e">
        <f t="shared" si="49"/>
        <v>#VALUE!</v>
      </c>
      <c r="BE65" t="e">
        <f t="shared" si="50"/>
        <v>#VALUE!</v>
      </c>
      <c r="BF65" t="e">
        <f t="shared" si="51"/>
        <v>#VALUE!</v>
      </c>
      <c r="BG65" t="e">
        <f t="shared" si="52"/>
        <v>#VALUE!</v>
      </c>
      <c r="BH65" t="e">
        <f t="shared" si="53"/>
        <v>#VALUE!</v>
      </c>
      <c r="BI65" t="e">
        <f t="shared" si="54"/>
        <v>#VALUE!</v>
      </c>
      <c r="BJ65" t="e">
        <f t="shared" si="55"/>
        <v>#VALUE!</v>
      </c>
      <c r="BK65" t="e">
        <f t="shared" si="56"/>
        <v>#VALUE!</v>
      </c>
      <c r="BL65" t="e">
        <f t="shared" si="57"/>
        <v>#VALUE!</v>
      </c>
      <c r="BM65" t="e">
        <f t="shared" si="58"/>
        <v>#VALUE!</v>
      </c>
      <c r="BN65" t="e">
        <f t="shared" si="59"/>
        <v>#VALUE!</v>
      </c>
      <c r="BO65" t="e">
        <f t="shared" si="60"/>
        <v>#VALUE!</v>
      </c>
      <c r="BP65" t="e">
        <f t="shared" si="61"/>
        <v>#VALUE!</v>
      </c>
      <c r="BQ65" t="e">
        <f t="shared" si="62"/>
        <v>#VALUE!</v>
      </c>
      <c r="BR65" t="e">
        <f t="shared" si="63"/>
        <v>#VALUE!</v>
      </c>
      <c r="BS65" t="e">
        <f t="shared" si="64"/>
        <v>#VALUE!</v>
      </c>
      <c r="BT65" t="e">
        <f t="shared" si="65"/>
        <v>#VALUE!</v>
      </c>
      <c r="BU65" t="e">
        <f t="shared" si="66"/>
        <v>#VALUE!</v>
      </c>
      <c r="BV65" t="e">
        <f t="shared" si="67"/>
        <v>#VALUE!</v>
      </c>
      <c r="BW65" t="e">
        <f t="shared" si="68"/>
        <v>#VALUE!</v>
      </c>
      <c r="BX65" t="e">
        <f t="shared" si="69"/>
        <v>#VALUE!</v>
      </c>
      <c r="BY65" t="e">
        <f t="shared" si="70"/>
        <v>#VALUE!</v>
      </c>
      <c r="BZ65" t="e">
        <f t="shared" si="71"/>
        <v>#VALUE!</v>
      </c>
      <c r="CA65" t="e">
        <f t="shared" si="72"/>
        <v>#VALUE!</v>
      </c>
      <c r="CB65" t="e">
        <f t="shared" si="73"/>
        <v>#VALUE!</v>
      </c>
      <c r="CC65" t="e">
        <f t="shared" si="74"/>
        <v>#VALUE!</v>
      </c>
      <c r="CD65" t="e">
        <f t="shared" si="75"/>
        <v>#VALUE!</v>
      </c>
      <c r="CE65" t="e">
        <f t="shared" si="76"/>
        <v>#VALUE!</v>
      </c>
      <c r="CF65" t="e">
        <f t="shared" si="77"/>
        <v>#VALUE!</v>
      </c>
      <c r="CG65" t="e">
        <f t="shared" si="78"/>
        <v>#VALUE!</v>
      </c>
      <c r="CH65" t="e">
        <f t="shared" ca="1" si="0"/>
        <v>#N/A</v>
      </c>
    </row>
    <row r="66" spans="5:86" x14ac:dyDescent="0.25">
      <c r="E66">
        <f t="shared" si="83"/>
        <v>1045803</v>
      </c>
      <c r="F66">
        <f t="shared" si="83"/>
        <v>1045803</v>
      </c>
      <c r="G66" t="e">
        <f t="shared" si="80"/>
        <v>#N/A</v>
      </c>
      <c r="H66" t="e">
        <f t="shared" si="1"/>
        <v>#VALUE!</v>
      </c>
      <c r="I66" t="e">
        <f t="shared" si="2"/>
        <v>#VALUE!</v>
      </c>
      <c r="J66" t="e">
        <f t="shared" si="3"/>
        <v>#VALUE!</v>
      </c>
      <c r="K66" t="e">
        <f t="shared" si="4"/>
        <v>#VALUE!</v>
      </c>
      <c r="L66" t="e">
        <f t="shared" si="5"/>
        <v>#VALUE!</v>
      </c>
      <c r="M66" t="e">
        <f t="shared" si="6"/>
        <v>#VALUE!</v>
      </c>
      <c r="N66" t="e">
        <f t="shared" si="7"/>
        <v>#VALUE!</v>
      </c>
      <c r="O66" t="e">
        <f t="shared" si="8"/>
        <v>#VALUE!</v>
      </c>
      <c r="P66" t="e">
        <f t="shared" si="9"/>
        <v>#VALUE!</v>
      </c>
      <c r="Q66" t="e">
        <f t="shared" si="10"/>
        <v>#VALUE!</v>
      </c>
      <c r="R66" t="e">
        <f t="shared" si="11"/>
        <v>#VALUE!</v>
      </c>
      <c r="S66" t="e">
        <f t="shared" si="12"/>
        <v>#VALUE!</v>
      </c>
      <c r="T66" t="e">
        <f t="shared" si="13"/>
        <v>#VALUE!</v>
      </c>
      <c r="U66" t="e">
        <f t="shared" si="14"/>
        <v>#VALUE!</v>
      </c>
      <c r="V66" t="e">
        <f t="shared" si="15"/>
        <v>#VALUE!</v>
      </c>
      <c r="W66" t="e">
        <f t="shared" si="16"/>
        <v>#VALUE!</v>
      </c>
      <c r="X66" t="e">
        <f t="shared" si="17"/>
        <v>#VALUE!</v>
      </c>
      <c r="Y66" t="e">
        <f t="shared" si="18"/>
        <v>#VALUE!</v>
      </c>
      <c r="Z66" t="e">
        <f t="shared" si="19"/>
        <v>#VALUE!</v>
      </c>
      <c r="AA66" t="e">
        <f t="shared" si="20"/>
        <v>#VALUE!</v>
      </c>
      <c r="AB66" t="e">
        <f t="shared" si="21"/>
        <v>#VALUE!</v>
      </c>
      <c r="AC66" t="e">
        <f t="shared" si="22"/>
        <v>#VALUE!</v>
      </c>
      <c r="AD66" t="e">
        <f t="shared" si="23"/>
        <v>#VALUE!</v>
      </c>
      <c r="AE66" t="e">
        <f t="shared" si="24"/>
        <v>#VALUE!</v>
      </c>
      <c r="AF66" t="e">
        <f t="shared" si="25"/>
        <v>#VALUE!</v>
      </c>
      <c r="AG66" t="e">
        <f t="shared" si="26"/>
        <v>#VALUE!</v>
      </c>
      <c r="AH66" t="e">
        <f t="shared" si="27"/>
        <v>#VALUE!</v>
      </c>
      <c r="AI66" t="e">
        <f t="shared" si="28"/>
        <v>#VALUE!</v>
      </c>
      <c r="AJ66" t="e">
        <f t="shared" si="29"/>
        <v>#VALUE!</v>
      </c>
      <c r="AK66" t="e">
        <f t="shared" si="30"/>
        <v>#VALUE!</v>
      </c>
      <c r="AL66" t="e">
        <f t="shared" si="31"/>
        <v>#VALUE!</v>
      </c>
      <c r="AM66" t="e">
        <f t="shared" si="32"/>
        <v>#VALUE!</v>
      </c>
      <c r="AN66" t="e">
        <f t="shared" si="33"/>
        <v>#VALUE!</v>
      </c>
      <c r="AO66" t="e">
        <f t="shared" si="34"/>
        <v>#VALUE!</v>
      </c>
      <c r="AP66" t="e">
        <f t="shared" si="35"/>
        <v>#VALUE!</v>
      </c>
      <c r="AQ66" t="e">
        <f t="shared" si="36"/>
        <v>#VALUE!</v>
      </c>
      <c r="AR66" t="e">
        <f t="shared" si="37"/>
        <v>#VALUE!</v>
      </c>
      <c r="AS66" t="e">
        <f t="shared" si="38"/>
        <v>#VALUE!</v>
      </c>
      <c r="AT66" t="e">
        <f t="shared" si="39"/>
        <v>#VALUE!</v>
      </c>
      <c r="AU66" t="e">
        <f t="shared" si="40"/>
        <v>#VALUE!</v>
      </c>
      <c r="AV66" t="e">
        <f t="shared" si="41"/>
        <v>#VALUE!</v>
      </c>
      <c r="AW66" t="e">
        <f t="shared" si="42"/>
        <v>#VALUE!</v>
      </c>
      <c r="AX66" t="e">
        <f t="shared" si="43"/>
        <v>#VALUE!</v>
      </c>
      <c r="AY66" t="e">
        <f t="shared" si="44"/>
        <v>#VALUE!</v>
      </c>
      <c r="AZ66" t="e">
        <f t="shared" si="45"/>
        <v>#VALUE!</v>
      </c>
      <c r="BA66" t="e">
        <f t="shared" si="46"/>
        <v>#VALUE!</v>
      </c>
      <c r="BB66" t="e">
        <f t="shared" si="47"/>
        <v>#VALUE!</v>
      </c>
      <c r="BC66" t="e">
        <f t="shared" si="48"/>
        <v>#VALUE!</v>
      </c>
      <c r="BD66" t="e">
        <f t="shared" si="49"/>
        <v>#VALUE!</v>
      </c>
      <c r="BE66" t="e">
        <f t="shared" si="50"/>
        <v>#VALUE!</v>
      </c>
      <c r="BF66" t="e">
        <f t="shared" si="51"/>
        <v>#VALUE!</v>
      </c>
      <c r="BG66" t="e">
        <f t="shared" si="52"/>
        <v>#VALUE!</v>
      </c>
      <c r="BH66" t="e">
        <f t="shared" si="53"/>
        <v>#VALUE!</v>
      </c>
      <c r="BI66" t="e">
        <f t="shared" si="54"/>
        <v>#VALUE!</v>
      </c>
      <c r="BJ66" t="e">
        <f t="shared" si="55"/>
        <v>#VALUE!</v>
      </c>
      <c r="BK66" t="e">
        <f t="shared" si="56"/>
        <v>#VALUE!</v>
      </c>
      <c r="BL66" t="e">
        <f t="shared" si="57"/>
        <v>#VALUE!</v>
      </c>
      <c r="BM66" t="e">
        <f t="shared" si="58"/>
        <v>#VALUE!</v>
      </c>
      <c r="BN66" t="e">
        <f t="shared" si="59"/>
        <v>#VALUE!</v>
      </c>
      <c r="BO66" t="e">
        <f t="shared" si="60"/>
        <v>#VALUE!</v>
      </c>
      <c r="BP66" t="e">
        <f t="shared" si="61"/>
        <v>#VALUE!</v>
      </c>
      <c r="BQ66" t="e">
        <f t="shared" si="62"/>
        <v>#VALUE!</v>
      </c>
      <c r="BR66" t="e">
        <f t="shared" si="63"/>
        <v>#VALUE!</v>
      </c>
      <c r="BS66" t="e">
        <f t="shared" si="64"/>
        <v>#VALUE!</v>
      </c>
      <c r="BT66" t="e">
        <f t="shared" si="65"/>
        <v>#VALUE!</v>
      </c>
      <c r="BU66" t="e">
        <f t="shared" si="66"/>
        <v>#VALUE!</v>
      </c>
      <c r="BV66" t="e">
        <f t="shared" si="67"/>
        <v>#VALUE!</v>
      </c>
      <c r="BW66" t="e">
        <f t="shared" si="68"/>
        <v>#VALUE!</v>
      </c>
      <c r="BX66" t="e">
        <f t="shared" si="69"/>
        <v>#VALUE!</v>
      </c>
      <c r="BY66" t="e">
        <f t="shared" si="70"/>
        <v>#VALUE!</v>
      </c>
      <c r="BZ66" t="e">
        <f t="shared" si="71"/>
        <v>#VALUE!</v>
      </c>
      <c r="CA66" t="e">
        <f t="shared" si="72"/>
        <v>#VALUE!</v>
      </c>
      <c r="CB66" t="e">
        <f t="shared" si="73"/>
        <v>#VALUE!</v>
      </c>
      <c r="CC66" t="e">
        <f t="shared" si="74"/>
        <v>#VALUE!</v>
      </c>
      <c r="CD66" t="e">
        <f t="shared" si="75"/>
        <v>#VALUE!</v>
      </c>
      <c r="CE66" t="e">
        <f t="shared" si="76"/>
        <v>#VALUE!</v>
      </c>
      <c r="CF66" t="e">
        <f t="shared" si="77"/>
        <v>#VALUE!</v>
      </c>
      <c r="CG66" t="e">
        <f t="shared" si="78"/>
        <v>#VALUE!</v>
      </c>
      <c r="CH66" t="e">
        <f t="shared" ca="1" si="0"/>
        <v>#N/A</v>
      </c>
    </row>
    <row r="67" spans="5:86" x14ac:dyDescent="0.25">
      <c r="E67">
        <f t="shared" si="83"/>
        <v>1045802</v>
      </c>
      <c r="F67">
        <f t="shared" si="83"/>
        <v>1045802</v>
      </c>
      <c r="G67" t="e">
        <f t="shared" si="80"/>
        <v>#N/A</v>
      </c>
      <c r="H67" t="e">
        <f t="shared" si="1"/>
        <v>#VALUE!</v>
      </c>
      <c r="I67" t="e">
        <f t="shared" si="2"/>
        <v>#VALUE!</v>
      </c>
      <c r="J67" t="e">
        <f t="shared" si="3"/>
        <v>#VALUE!</v>
      </c>
      <c r="K67" t="e">
        <f t="shared" si="4"/>
        <v>#VALUE!</v>
      </c>
      <c r="L67" t="e">
        <f t="shared" si="5"/>
        <v>#VALUE!</v>
      </c>
      <c r="M67" t="e">
        <f t="shared" si="6"/>
        <v>#VALUE!</v>
      </c>
      <c r="N67" t="e">
        <f t="shared" si="7"/>
        <v>#VALUE!</v>
      </c>
      <c r="O67" t="e">
        <f t="shared" si="8"/>
        <v>#VALUE!</v>
      </c>
      <c r="P67" t="e">
        <f t="shared" si="9"/>
        <v>#VALUE!</v>
      </c>
      <c r="Q67" t="e">
        <f t="shared" si="10"/>
        <v>#VALUE!</v>
      </c>
      <c r="R67" t="e">
        <f t="shared" si="11"/>
        <v>#VALUE!</v>
      </c>
      <c r="S67" t="e">
        <f t="shared" si="12"/>
        <v>#VALUE!</v>
      </c>
      <c r="T67" t="e">
        <f t="shared" si="13"/>
        <v>#VALUE!</v>
      </c>
      <c r="U67" t="e">
        <f t="shared" si="14"/>
        <v>#VALUE!</v>
      </c>
      <c r="V67" t="e">
        <f t="shared" si="15"/>
        <v>#VALUE!</v>
      </c>
      <c r="W67" t="e">
        <f t="shared" si="16"/>
        <v>#VALUE!</v>
      </c>
      <c r="X67" t="e">
        <f t="shared" si="17"/>
        <v>#VALUE!</v>
      </c>
      <c r="Y67" t="e">
        <f t="shared" si="18"/>
        <v>#VALUE!</v>
      </c>
      <c r="Z67" t="e">
        <f t="shared" si="19"/>
        <v>#VALUE!</v>
      </c>
      <c r="AA67" t="e">
        <f t="shared" si="20"/>
        <v>#VALUE!</v>
      </c>
      <c r="AB67" t="e">
        <f t="shared" si="21"/>
        <v>#VALUE!</v>
      </c>
      <c r="AC67" t="e">
        <f t="shared" si="22"/>
        <v>#VALUE!</v>
      </c>
      <c r="AD67" t="e">
        <f t="shared" si="23"/>
        <v>#VALUE!</v>
      </c>
      <c r="AE67" t="e">
        <f t="shared" si="24"/>
        <v>#VALUE!</v>
      </c>
      <c r="AF67" t="e">
        <f t="shared" si="25"/>
        <v>#VALUE!</v>
      </c>
      <c r="AG67" t="e">
        <f t="shared" si="26"/>
        <v>#VALUE!</v>
      </c>
      <c r="AH67" t="e">
        <f t="shared" si="27"/>
        <v>#VALUE!</v>
      </c>
      <c r="AI67" t="e">
        <f t="shared" si="28"/>
        <v>#VALUE!</v>
      </c>
      <c r="AJ67" t="e">
        <f t="shared" si="29"/>
        <v>#VALUE!</v>
      </c>
      <c r="AK67" t="e">
        <f t="shared" si="30"/>
        <v>#VALUE!</v>
      </c>
      <c r="AL67" t="e">
        <f t="shared" si="31"/>
        <v>#VALUE!</v>
      </c>
      <c r="AM67" t="e">
        <f t="shared" si="32"/>
        <v>#VALUE!</v>
      </c>
      <c r="AN67" t="e">
        <f t="shared" si="33"/>
        <v>#VALUE!</v>
      </c>
      <c r="AO67" t="e">
        <f t="shared" si="34"/>
        <v>#VALUE!</v>
      </c>
      <c r="AP67" t="e">
        <f t="shared" si="35"/>
        <v>#VALUE!</v>
      </c>
      <c r="AQ67" t="e">
        <f t="shared" si="36"/>
        <v>#VALUE!</v>
      </c>
      <c r="AR67" t="e">
        <f t="shared" si="37"/>
        <v>#VALUE!</v>
      </c>
      <c r="AS67" t="e">
        <f t="shared" si="38"/>
        <v>#VALUE!</v>
      </c>
      <c r="AT67" t="e">
        <f t="shared" si="39"/>
        <v>#VALUE!</v>
      </c>
      <c r="AU67" t="e">
        <f t="shared" si="40"/>
        <v>#VALUE!</v>
      </c>
      <c r="AV67" t="e">
        <f t="shared" si="41"/>
        <v>#VALUE!</v>
      </c>
      <c r="AW67" t="e">
        <f t="shared" si="42"/>
        <v>#VALUE!</v>
      </c>
      <c r="AX67" t="e">
        <f t="shared" si="43"/>
        <v>#VALUE!</v>
      </c>
      <c r="AY67" t="e">
        <f t="shared" si="44"/>
        <v>#VALUE!</v>
      </c>
      <c r="AZ67" t="e">
        <f t="shared" si="45"/>
        <v>#VALUE!</v>
      </c>
      <c r="BA67" t="e">
        <f t="shared" si="46"/>
        <v>#VALUE!</v>
      </c>
      <c r="BB67" t="e">
        <f t="shared" si="47"/>
        <v>#VALUE!</v>
      </c>
      <c r="BC67" t="e">
        <f t="shared" si="48"/>
        <v>#VALUE!</v>
      </c>
      <c r="BD67" t="e">
        <f t="shared" si="49"/>
        <v>#VALUE!</v>
      </c>
      <c r="BE67" t="e">
        <f t="shared" si="50"/>
        <v>#VALUE!</v>
      </c>
      <c r="BF67" t="e">
        <f t="shared" si="51"/>
        <v>#VALUE!</v>
      </c>
      <c r="BG67" t="e">
        <f t="shared" si="52"/>
        <v>#VALUE!</v>
      </c>
      <c r="BH67" t="e">
        <f t="shared" si="53"/>
        <v>#VALUE!</v>
      </c>
      <c r="BI67" t="e">
        <f t="shared" si="54"/>
        <v>#VALUE!</v>
      </c>
      <c r="BJ67" t="e">
        <f t="shared" si="55"/>
        <v>#VALUE!</v>
      </c>
      <c r="BK67" t="e">
        <f t="shared" si="56"/>
        <v>#VALUE!</v>
      </c>
      <c r="BL67" t="e">
        <f t="shared" si="57"/>
        <v>#VALUE!</v>
      </c>
      <c r="BM67" t="e">
        <f t="shared" si="58"/>
        <v>#VALUE!</v>
      </c>
      <c r="BN67" t="e">
        <f t="shared" si="59"/>
        <v>#VALUE!</v>
      </c>
      <c r="BO67" t="e">
        <f t="shared" si="60"/>
        <v>#VALUE!</v>
      </c>
      <c r="BP67" t="e">
        <f t="shared" si="61"/>
        <v>#VALUE!</v>
      </c>
      <c r="BQ67" t="e">
        <f t="shared" si="62"/>
        <v>#VALUE!</v>
      </c>
      <c r="BR67" t="e">
        <f t="shared" si="63"/>
        <v>#VALUE!</v>
      </c>
      <c r="BS67" t="e">
        <f t="shared" si="64"/>
        <v>#VALUE!</v>
      </c>
      <c r="BT67" t="e">
        <f t="shared" si="65"/>
        <v>#VALUE!</v>
      </c>
      <c r="BU67" t="e">
        <f t="shared" si="66"/>
        <v>#VALUE!</v>
      </c>
      <c r="BV67" t="e">
        <f t="shared" si="67"/>
        <v>#VALUE!</v>
      </c>
      <c r="BW67" t="e">
        <f t="shared" si="68"/>
        <v>#VALUE!</v>
      </c>
      <c r="BX67" t="e">
        <f t="shared" si="69"/>
        <v>#VALUE!</v>
      </c>
      <c r="BY67" t="e">
        <f t="shared" si="70"/>
        <v>#VALUE!</v>
      </c>
      <c r="BZ67" t="e">
        <f t="shared" si="71"/>
        <v>#VALUE!</v>
      </c>
      <c r="CA67" t="e">
        <f t="shared" si="72"/>
        <v>#VALUE!</v>
      </c>
      <c r="CB67" t="e">
        <f t="shared" si="73"/>
        <v>#VALUE!</v>
      </c>
      <c r="CC67" t="e">
        <f t="shared" si="74"/>
        <v>#VALUE!</v>
      </c>
      <c r="CD67" t="e">
        <f t="shared" si="75"/>
        <v>#VALUE!</v>
      </c>
      <c r="CE67" t="e">
        <f t="shared" si="76"/>
        <v>#VALUE!</v>
      </c>
      <c r="CF67" t="e">
        <f t="shared" si="77"/>
        <v>#VALUE!</v>
      </c>
      <c r="CG67" t="e">
        <f t="shared" si="78"/>
        <v>#VALUE!</v>
      </c>
      <c r="CH67" t="e">
        <f t="shared" ca="1" si="0"/>
        <v>#N/A</v>
      </c>
    </row>
    <row r="68" spans="5:86" x14ac:dyDescent="0.25">
      <c r="E68">
        <f t="shared" si="83"/>
        <v>1045801</v>
      </c>
      <c r="F68">
        <f t="shared" si="83"/>
        <v>1045801</v>
      </c>
      <c r="G68" t="e">
        <f t="shared" si="80"/>
        <v>#N/A</v>
      </c>
      <c r="H68" t="e">
        <f t="shared" si="1"/>
        <v>#VALUE!</v>
      </c>
      <c r="I68" t="e">
        <f t="shared" si="2"/>
        <v>#VALUE!</v>
      </c>
      <c r="J68" t="e">
        <f t="shared" si="3"/>
        <v>#VALUE!</v>
      </c>
      <c r="K68" t="e">
        <f t="shared" si="4"/>
        <v>#VALUE!</v>
      </c>
      <c r="L68" t="e">
        <f t="shared" si="5"/>
        <v>#VALUE!</v>
      </c>
      <c r="M68" t="e">
        <f t="shared" si="6"/>
        <v>#VALUE!</v>
      </c>
      <c r="N68" t="e">
        <f t="shared" si="7"/>
        <v>#VALUE!</v>
      </c>
      <c r="O68" t="e">
        <f t="shared" si="8"/>
        <v>#VALUE!</v>
      </c>
      <c r="P68" t="e">
        <f t="shared" si="9"/>
        <v>#VALUE!</v>
      </c>
      <c r="Q68" t="e">
        <f t="shared" si="10"/>
        <v>#VALUE!</v>
      </c>
      <c r="R68" t="e">
        <f t="shared" si="11"/>
        <v>#VALUE!</v>
      </c>
      <c r="S68" t="e">
        <f t="shared" si="12"/>
        <v>#VALUE!</v>
      </c>
      <c r="T68" t="e">
        <f t="shared" si="13"/>
        <v>#VALUE!</v>
      </c>
      <c r="U68" t="e">
        <f t="shared" si="14"/>
        <v>#VALUE!</v>
      </c>
      <c r="V68" t="e">
        <f t="shared" si="15"/>
        <v>#VALUE!</v>
      </c>
      <c r="W68" t="e">
        <f t="shared" si="16"/>
        <v>#VALUE!</v>
      </c>
      <c r="X68" t="e">
        <f t="shared" si="17"/>
        <v>#VALUE!</v>
      </c>
      <c r="Y68" t="e">
        <f t="shared" si="18"/>
        <v>#VALUE!</v>
      </c>
      <c r="Z68" t="e">
        <f t="shared" si="19"/>
        <v>#VALUE!</v>
      </c>
      <c r="AA68" t="e">
        <f t="shared" si="20"/>
        <v>#VALUE!</v>
      </c>
      <c r="AB68" t="e">
        <f t="shared" si="21"/>
        <v>#VALUE!</v>
      </c>
      <c r="AC68" t="e">
        <f t="shared" si="22"/>
        <v>#VALUE!</v>
      </c>
      <c r="AD68" t="e">
        <f t="shared" si="23"/>
        <v>#VALUE!</v>
      </c>
      <c r="AE68" t="e">
        <f t="shared" si="24"/>
        <v>#VALUE!</v>
      </c>
      <c r="AF68" t="e">
        <f t="shared" si="25"/>
        <v>#VALUE!</v>
      </c>
      <c r="AG68" t="e">
        <f t="shared" si="26"/>
        <v>#VALUE!</v>
      </c>
      <c r="AH68" t="e">
        <f t="shared" si="27"/>
        <v>#VALUE!</v>
      </c>
      <c r="AI68" t="e">
        <f t="shared" si="28"/>
        <v>#VALUE!</v>
      </c>
      <c r="AJ68" t="e">
        <f t="shared" si="29"/>
        <v>#VALUE!</v>
      </c>
      <c r="AK68" t="e">
        <f t="shared" si="30"/>
        <v>#VALUE!</v>
      </c>
      <c r="AL68" t="e">
        <f t="shared" si="31"/>
        <v>#VALUE!</v>
      </c>
      <c r="AM68" t="e">
        <f t="shared" si="32"/>
        <v>#VALUE!</v>
      </c>
      <c r="AN68" t="e">
        <f t="shared" si="33"/>
        <v>#VALUE!</v>
      </c>
      <c r="AO68" t="e">
        <f t="shared" si="34"/>
        <v>#VALUE!</v>
      </c>
      <c r="AP68" t="e">
        <f t="shared" si="35"/>
        <v>#VALUE!</v>
      </c>
      <c r="AQ68" t="e">
        <f t="shared" si="36"/>
        <v>#VALUE!</v>
      </c>
      <c r="AR68" t="e">
        <f t="shared" si="37"/>
        <v>#VALUE!</v>
      </c>
      <c r="AS68" t="e">
        <f t="shared" si="38"/>
        <v>#VALUE!</v>
      </c>
      <c r="AT68" t="e">
        <f t="shared" si="39"/>
        <v>#VALUE!</v>
      </c>
      <c r="AU68" t="e">
        <f t="shared" si="40"/>
        <v>#VALUE!</v>
      </c>
      <c r="AV68" t="e">
        <f t="shared" si="41"/>
        <v>#VALUE!</v>
      </c>
      <c r="AW68" t="e">
        <f t="shared" si="42"/>
        <v>#VALUE!</v>
      </c>
      <c r="AX68" t="e">
        <f t="shared" si="43"/>
        <v>#VALUE!</v>
      </c>
      <c r="AY68" t="e">
        <f t="shared" si="44"/>
        <v>#VALUE!</v>
      </c>
      <c r="AZ68" t="e">
        <f t="shared" si="45"/>
        <v>#VALUE!</v>
      </c>
      <c r="BA68" t="e">
        <f t="shared" si="46"/>
        <v>#VALUE!</v>
      </c>
      <c r="BB68" t="e">
        <f t="shared" si="47"/>
        <v>#VALUE!</v>
      </c>
      <c r="BC68" t="e">
        <f t="shared" si="48"/>
        <v>#VALUE!</v>
      </c>
      <c r="BD68" t="e">
        <f t="shared" si="49"/>
        <v>#VALUE!</v>
      </c>
      <c r="BE68" t="e">
        <f t="shared" si="50"/>
        <v>#VALUE!</v>
      </c>
      <c r="BF68" t="e">
        <f t="shared" si="51"/>
        <v>#VALUE!</v>
      </c>
      <c r="BG68" t="e">
        <f t="shared" si="52"/>
        <v>#VALUE!</v>
      </c>
      <c r="BH68" t="e">
        <f t="shared" si="53"/>
        <v>#VALUE!</v>
      </c>
      <c r="BI68" t="e">
        <f t="shared" si="54"/>
        <v>#VALUE!</v>
      </c>
      <c r="BJ68" t="e">
        <f t="shared" si="55"/>
        <v>#VALUE!</v>
      </c>
      <c r="BK68" t="e">
        <f t="shared" si="56"/>
        <v>#VALUE!</v>
      </c>
      <c r="BL68" t="e">
        <f t="shared" si="57"/>
        <v>#VALUE!</v>
      </c>
      <c r="BM68" t="e">
        <f t="shared" si="58"/>
        <v>#VALUE!</v>
      </c>
      <c r="BN68" t="e">
        <f t="shared" si="59"/>
        <v>#VALUE!</v>
      </c>
      <c r="BO68" t="e">
        <f t="shared" si="60"/>
        <v>#VALUE!</v>
      </c>
      <c r="BP68" t="e">
        <f t="shared" si="61"/>
        <v>#VALUE!</v>
      </c>
      <c r="BQ68" t="e">
        <f t="shared" si="62"/>
        <v>#VALUE!</v>
      </c>
      <c r="BR68" t="e">
        <f t="shared" si="63"/>
        <v>#VALUE!</v>
      </c>
      <c r="BS68" t="e">
        <f t="shared" si="64"/>
        <v>#VALUE!</v>
      </c>
      <c r="BT68" t="e">
        <f t="shared" si="65"/>
        <v>#VALUE!</v>
      </c>
      <c r="BU68" t="e">
        <f t="shared" si="66"/>
        <v>#VALUE!</v>
      </c>
      <c r="BV68" t="e">
        <f t="shared" si="67"/>
        <v>#VALUE!</v>
      </c>
      <c r="BW68" t="e">
        <f t="shared" si="68"/>
        <v>#VALUE!</v>
      </c>
      <c r="BX68" t="e">
        <f t="shared" si="69"/>
        <v>#VALUE!</v>
      </c>
      <c r="BY68" t="e">
        <f t="shared" si="70"/>
        <v>#VALUE!</v>
      </c>
      <c r="BZ68" t="e">
        <f t="shared" si="71"/>
        <v>#VALUE!</v>
      </c>
      <c r="CA68" t="e">
        <f t="shared" si="72"/>
        <v>#VALUE!</v>
      </c>
      <c r="CB68" t="e">
        <f t="shared" si="73"/>
        <v>#VALUE!</v>
      </c>
      <c r="CC68" t="e">
        <f t="shared" si="74"/>
        <v>#VALUE!</v>
      </c>
      <c r="CD68" t="e">
        <f t="shared" si="75"/>
        <v>#VALUE!</v>
      </c>
      <c r="CE68" t="e">
        <f t="shared" si="76"/>
        <v>#VALUE!</v>
      </c>
      <c r="CF68" t="e">
        <f t="shared" si="77"/>
        <v>#VALUE!</v>
      </c>
      <c r="CG68" t="e">
        <f t="shared" si="78"/>
        <v>#VALUE!</v>
      </c>
      <c r="CH68" t="e">
        <f t="shared" ca="1" si="0"/>
        <v>#N/A</v>
      </c>
    </row>
    <row r="69" spans="5:86" x14ac:dyDescent="0.25">
      <c r="E69">
        <f t="shared" si="83"/>
        <v>1045800</v>
      </c>
      <c r="F69">
        <f t="shared" si="83"/>
        <v>1045800</v>
      </c>
      <c r="G69" t="e">
        <f t="shared" si="80"/>
        <v>#N/A</v>
      </c>
      <c r="H69" t="e">
        <f t="shared" ref="H69:H132" si="84">IF(F69=0,$B$5,H68-1)</f>
        <v>#VALUE!</v>
      </c>
      <c r="I69" t="e">
        <f t="shared" ref="I69:I132" si="85">IF(F69=0,$C$5,I68+1)</f>
        <v>#VALUE!</v>
      </c>
      <c r="J69" t="e">
        <f t="shared" ref="J69:J132" si="86">IF(H69=0,$B$6,J68-1)</f>
        <v>#VALUE!</v>
      </c>
      <c r="K69" t="e">
        <f t="shared" ref="K69:K132" si="87">IF(H69=0,$C$6,K68+1)</f>
        <v>#VALUE!</v>
      </c>
      <c r="L69" t="e">
        <f t="shared" ref="L69:L132" si="88">IF(J69=0,$B$7,L68-1)</f>
        <v>#VALUE!</v>
      </c>
      <c r="M69" t="e">
        <f t="shared" ref="M69:M132" si="89">IF(J69=0,$C$7,M68+1)</f>
        <v>#VALUE!</v>
      </c>
      <c r="N69" t="e">
        <f t="shared" ref="N69:N132" si="90">IF(L69=0,$B$8,N68-1)</f>
        <v>#VALUE!</v>
      </c>
      <c r="O69" t="e">
        <f t="shared" ref="O69:O132" si="91">IF(L69=0,$C$8,O68+1)</f>
        <v>#VALUE!</v>
      </c>
      <c r="P69" t="e">
        <f t="shared" ref="P69:P132" si="92">IF(N69=0,$B$9,P68-1)</f>
        <v>#VALUE!</v>
      </c>
      <c r="Q69" t="e">
        <f t="shared" ref="Q69:Q132" si="93">IF(N69=0,$C$9,Q68+1)</f>
        <v>#VALUE!</v>
      </c>
      <c r="R69" t="e">
        <f t="shared" ref="R69:R132" si="94">IF(P69=0,$B$10,R68-1)</f>
        <v>#VALUE!</v>
      </c>
      <c r="S69" t="e">
        <f t="shared" ref="S69:S132" si="95">IF(P69=0,$C$10,S68+1)</f>
        <v>#VALUE!</v>
      </c>
      <c r="T69" t="e">
        <f t="shared" ref="T69:T132" si="96">IF(R69=0,$B$11,T68-1)</f>
        <v>#VALUE!</v>
      </c>
      <c r="U69" t="e">
        <f t="shared" ref="U69:U132" si="97">IF(R69=0,$C$11,U68+1)</f>
        <v>#VALUE!</v>
      </c>
      <c r="V69" t="e">
        <f t="shared" ref="V69:V132" si="98">IF(T69=0,$B$12,V68-1)</f>
        <v>#VALUE!</v>
      </c>
      <c r="W69" t="e">
        <f t="shared" ref="W69:W132" si="99">IF(T69=0,$C$12,W68+1)</f>
        <v>#VALUE!</v>
      </c>
      <c r="X69" t="e">
        <f t="shared" ref="X69:X132" si="100">IF(V69=0,$B$13,X68-1)</f>
        <v>#VALUE!</v>
      </c>
      <c r="Y69" t="e">
        <f t="shared" ref="Y69:Y132" si="101">IF(V69=0,$C$13,Y68+1)</f>
        <v>#VALUE!</v>
      </c>
      <c r="Z69" t="e">
        <f t="shared" ref="Z69:Z132" si="102">IF(X69=0,$B$14,Z68-1)</f>
        <v>#VALUE!</v>
      </c>
      <c r="AA69" t="e">
        <f t="shared" ref="AA69:AA132" si="103">IF(X69=0,$C$14,AA68+1)</f>
        <v>#VALUE!</v>
      </c>
      <c r="AB69" t="e">
        <f t="shared" ref="AB69:AB132" si="104">IF(Z69=0,$B$15,AB68-1)</f>
        <v>#VALUE!</v>
      </c>
      <c r="AC69" t="e">
        <f t="shared" ref="AC69:AC132" si="105">IF(Z69=0,$C$15,AC68+1)</f>
        <v>#VALUE!</v>
      </c>
      <c r="AD69" t="e">
        <f t="shared" ref="AD69:AD132" si="106">IF(AB69=0,$B$16,AD68-1)</f>
        <v>#VALUE!</v>
      </c>
      <c r="AE69" t="e">
        <f t="shared" ref="AE69:AE132" si="107">IF(AB69=0,$C$16,AE68+1)</f>
        <v>#VALUE!</v>
      </c>
      <c r="AF69" t="e">
        <f t="shared" ref="AF69:AF132" si="108">IF(AD69=0,$B$17,AF68-1)</f>
        <v>#VALUE!</v>
      </c>
      <c r="AG69" t="e">
        <f t="shared" ref="AG69:AG132" si="109">IF(AD69=0,$C$17,AG68+1)</f>
        <v>#VALUE!</v>
      </c>
      <c r="AH69" t="e">
        <f t="shared" ref="AH69:AH132" si="110">IF(AF69=0,$B$18,AH68-1)</f>
        <v>#VALUE!</v>
      </c>
      <c r="AI69" t="e">
        <f t="shared" ref="AI69:AI132" si="111">IF(AF69=0,$C$18,AI68+1)</f>
        <v>#VALUE!</v>
      </c>
      <c r="AJ69" t="e">
        <f t="shared" ref="AJ69:AJ132" si="112">IF(AH69=0,$B$19,AJ68-1)</f>
        <v>#VALUE!</v>
      </c>
      <c r="AK69" t="e">
        <f t="shared" ref="AK69:AK132" si="113">IF(AH69=0,$C$19,AK68+1)</f>
        <v>#VALUE!</v>
      </c>
      <c r="AL69" t="e">
        <f t="shared" ref="AL69:AL132" si="114">IF(AJ69=0,$B$20,AL68-1)</f>
        <v>#VALUE!</v>
      </c>
      <c r="AM69" t="e">
        <f t="shared" ref="AM69:AM132" si="115">IF(AJ69=0,$C$20,AM68+1)</f>
        <v>#VALUE!</v>
      </c>
      <c r="AN69" t="e">
        <f t="shared" ref="AN69:AN132" si="116">IF(AL69=0,$B$21,AN68-1)</f>
        <v>#VALUE!</v>
      </c>
      <c r="AO69" t="e">
        <f t="shared" ref="AO69:AO132" si="117">IF(AL69=0,$C$21,AO68+1)</f>
        <v>#VALUE!</v>
      </c>
      <c r="AP69" t="e">
        <f t="shared" ref="AP69:AP132" si="118">IF(AN69=0,$B$22,AP68-1)</f>
        <v>#VALUE!</v>
      </c>
      <c r="AQ69" t="e">
        <f t="shared" ref="AQ69:AQ132" si="119">IF(AN69=0,$C$22,AQ68+1)</f>
        <v>#VALUE!</v>
      </c>
      <c r="AR69" t="e">
        <f t="shared" ref="AR69:AR132" si="120">IF(AP69=0,$B$23,AR68-1)</f>
        <v>#VALUE!</v>
      </c>
      <c r="AS69" t="e">
        <f t="shared" ref="AS69:AS132" si="121">IF(AP69=0,$C$23,AS68+1)</f>
        <v>#VALUE!</v>
      </c>
      <c r="AT69" t="e">
        <f t="shared" ref="AT69:AT132" si="122">IF(AR69=0,$B$24,AT68-1)</f>
        <v>#VALUE!</v>
      </c>
      <c r="AU69" t="e">
        <f t="shared" ref="AU69:AU132" si="123">IF(AR69=0,$C$24,AU68+1)</f>
        <v>#VALUE!</v>
      </c>
      <c r="AV69" t="e">
        <f t="shared" ref="AV69:AV132" si="124">IF(AT69=0,$B$25,AV68-1)</f>
        <v>#VALUE!</v>
      </c>
      <c r="AW69" t="e">
        <f t="shared" ref="AW69:AW132" si="125">IF(AT69=0,$C$25,AW68+1)</f>
        <v>#VALUE!</v>
      </c>
      <c r="AX69" t="e">
        <f t="shared" ref="AX69:AX132" si="126">IF(AV69=0,$B$26,AX68-1)</f>
        <v>#VALUE!</v>
      </c>
      <c r="AY69" t="e">
        <f t="shared" ref="AY69:AY132" si="127">IF(AV69=0,$C$26,AY68+1)</f>
        <v>#VALUE!</v>
      </c>
      <c r="AZ69" t="e">
        <f t="shared" ref="AZ69:AZ132" si="128">IF(AX69=0,$B$27,AZ68-1)</f>
        <v>#VALUE!</v>
      </c>
      <c r="BA69" t="e">
        <f t="shared" ref="BA69:BA132" si="129">IF(AX69=0,$C$27,BA68+1)</f>
        <v>#VALUE!</v>
      </c>
      <c r="BB69" t="e">
        <f t="shared" ref="BB69:BB132" si="130">IF(AZ69=0,$B$28,BB68-1)</f>
        <v>#VALUE!</v>
      </c>
      <c r="BC69" t="e">
        <f t="shared" ref="BC69:BC132" si="131">IF(AZ69=0,$C$28,BC68+1)</f>
        <v>#VALUE!</v>
      </c>
      <c r="BD69" t="e">
        <f t="shared" ref="BD69:BD132" si="132">IF(BB69=0,$B$29,BD68-1)</f>
        <v>#VALUE!</v>
      </c>
      <c r="BE69" t="e">
        <f t="shared" ref="BE69:BE132" si="133">IF(BB69=0,$C$29,BE68+1)</f>
        <v>#VALUE!</v>
      </c>
      <c r="BF69" t="e">
        <f t="shared" ref="BF69:BF132" si="134">IF(BD69=0,$B$30,BF68-1)</f>
        <v>#VALUE!</v>
      </c>
      <c r="BG69" t="e">
        <f t="shared" ref="BG69:BG132" si="135">IF(BD69=0,$C$30,BG68+1)</f>
        <v>#VALUE!</v>
      </c>
      <c r="BH69" t="e">
        <f t="shared" ref="BH69:BH132" si="136">IF(BF69=0,$B$31,BH68-1)</f>
        <v>#VALUE!</v>
      </c>
      <c r="BI69" t="e">
        <f t="shared" ref="BI69:BI132" si="137">IF(BF69=0,$C$31,BI68+1)</f>
        <v>#VALUE!</v>
      </c>
      <c r="BJ69" t="e">
        <f t="shared" ref="BJ69:BJ132" si="138">IF(BH69=0,$B$32,BJ68-1)</f>
        <v>#VALUE!</v>
      </c>
      <c r="BK69" t="e">
        <f t="shared" ref="BK69:BK132" si="139">IF(BH69=0,$C$32,BK68+1)</f>
        <v>#VALUE!</v>
      </c>
      <c r="BL69" t="e">
        <f t="shared" ref="BL69:BL132" si="140">IF(BJ69=0,$B$33,BL68-1)</f>
        <v>#VALUE!</v>
      </c>
      <c r="BM69" t="e">
        <f t="shared" ref="BM69:BM132" si="141">IF(BJ69=0,$C$33,BM68+1)</f>
        <v>#VALUE!</v>
      </c>
      <c r="BN69" t="e">
        <f t="shared" ref="BN69:BN132" si="142">IF(BL69=0,$B$34,BN68-1)</f>
        <v>#VALUE!</v>
      </c>
      <c r="BO69" t="e">
        <f t="shared" ref="BO69:BO132" si="143">IF(BL69=0,$C$34,BO68+1)</f>
        <v>#VALUE!</v>
      </c>
      <c r="BP69" t="e">
        <f t="shared" ref="BP69:BP132" si="144">IF(BN69=0,$B$35,BP68-1)</f>
        <v>#VALUE!</v>
      </c>
      <c r="BQ69" t="e">
        <f t="shared" ref="BQ69:BQ132" si="145">IF(BN69=0,$C$35,BQ68+1)</f>
        <v>#VALUE!</v>
      </c>
      <c r="BR69" t="e">
        <f t="shared" ref="BR69:BR132" si="146">IF(BP69=0,$B$36,BR68-1)</f>
        <v>#VALUE!</v>
      </c>
      <c r="BS69" t="e">
        <f t="shared" ref="BS69:BS132" si="147">IF(BP69=0,$C$36,BS68+1)</f>
        <v>#VALUE!</v>
      </c>
      <c r="BT69" t="e">
        <f t="shared" ref="BT69:BT132" si="148">IF(BR69=0,$B$37,BT68-1)</f>
        <v>#VALUE!</v>
      </c>
      <c r="BU69" t="e">
        <f t="shared" ref="BU69:BU132" si="149">IF(BR69=0,$C$37,BU68+1)</f>
        <v>#VALUE!</v>
      </c>
      <c r="BV69" t="e">
        <f t="shared" ref="BV69:BV132" si="150">IF(BT69=0,$B$38,BV68-1)</f>
        <v>#VALUE!</v>
      </c>
      <c r="BW69" t="e">
        <f t="shared" ref="BW69:BW132" si="151">IF(BT69=0,$C$38,BW68+1)</f>
        <v>#VALUE!</v>
      </c>
      <c r="BX69" t="e">
        <f t="shared" ref="BX69:BX132" si="152">IF(BV69=0,$B$39,BX68-1)</f>
        <v>#VALUE!</v>
      </c>
      <c r="BY69" t="e">
        <f t="shared" ref="BY69:BY132" si="153">IF(BV69=0,$C$39,BY68+1)</f>
        <v>#VALUE!</v>
      </c>
      <c r="BZ69" t="e">
        <f t="shared" ref="BZ69:BZ132" si="154">IF(BX69=0,$B$40,BZ68-1)</f>
        <v>#VALUE!</v>
      </c>
      <c r="CA69" t="e">
        <f t="shared" ref="CA69:CA132" si="155">IF(BX69=0,$C$40,CA68+1)</f>
        <v>#VALUE!</v>
      </c>
      <c r="CB69" t="e">
        <f t="shared" ref="CB69:CB132" si="156">IF(BZ69=0,$B$41,CB68-1)</f>
        <v>#VALUE!</v>
      </c>
      <c r="CC69" t="e">
        <f t="shared" ref="CC69:CC132" si="157">IF(BZ69=0,$C$41,CC68+1)</f>
        <v>#VALUE!</v>
      </c>
      <c r="CD69" t="e">
        <f t="shared" ref="CD69:CD132" si="158">IF(CB69=0,$B$42,CD68-1)</f>
        <v>#VALUE!</v>
      </c>
      <c r="CE69" t="e">
        <f t="shared" ref="CE69:CE132" si="159">IF(CB69=0,$C$42,CE68+1)</f>
        <v>#VALUE!</v>
      </c>
      <c r="CF69" t="e">
        <f t="shared" ref="CF69:CF132" si="160">IF(CD69=0,$B$43,CF68-1)</f>
        <v>#VALUE!</v>
      </c>
      <c r="CG69" t="e">
        <f t="shared" ref="CG69:CG132" si="161">IF(CD69=0,$C$43,CG68+1)</f>
        <v>#VALUE!</v>
      </c>
      <c r="CH69" t="e">
        <f t="shared" ref="CH69:CH132" ca="1" si="162">IF(E69&lt;=0,"",IF(F69&gt;0,INDIRECT("EMH!C"&amp;(G69)),IF(H69&gt;0,INDIRECT("EMH!C"&amp;(I69)),IF(J69&gt;0,INDIRECT("EMH!C"&amp;(K69)),IF(L69&gt;0,INDIRECT("EMH!C"&amp;(M69)),IF(N69&gt;0,INDIRECT("EMH!C"&amp;(O69)),IF(P69&gt;0,INDIRECT("EMH!C"&amp;(Q69)),IF(R69&gt;0,INDIRECT("EMH!C"&amp;(S69)),IF(T69&gt;0,INDIRECT("EMH!C"&amp;(U69)),IF(V69&gt;0,INDIRECT("EMH!C"&amp;(W69)),IF(X69&gt;0,INDIRECT("EMH!C"&amp;(Y69)),IF(Z69&gt;0,INDIRECT("EMH!C"&amp;(AA69)),IF(AB69&gt;0,INDIRECT("EMH!C"&amp;(AC69)),IF(AD69&gt;0,INDIRECT("EMH!C"&amp;(AE69)),IF(AF69&gt;0,INDIRECT("EMH!C"&amp;(AG69)),IF(AH69&gt;0,INDIRECT("EMH!C"&amp;(AI69)),IF(AJ69&gt;0,INDIRECT("EMH!C"&amp;(AK69)),IF(AL69&gt;0,INDIRECT("EMH!C"&amp;(AM69)),IF(AN69&gt;0,INDIRECT("EMH!C"&amp;(AO69)),IF(AP69&gt;0,INDIRECT("EMH!C"&amp;(AQ69)),IF(AR69&gt;0,INDIRECT("EMH!C"&amp;(AS69)),IF(AT69&gt;0,INDIRECT("EMH!C"&amp;(AU69)),IF(AV69&gt;0,INDIRECT("EMH!C"&amp;(AW69)),IF(AX69&gt;0,INDIRECT("EMH!C"&amp;(AY69)),IF(AZ69&gt;0,INDIRECT("EMH!C"&amp;(BA69)),IF(BB69&gt;0,INDIRECT("EMH!C"&amp;(BC69)),IF(BD69&gt;0,INDIRECT("EMH!C"&amp;(BE69)),IF(BF69&gt;0,INDIRECT("EMH!C"&amp;(BG69)),IF(BH69&gt;0,INDIRECT("EMH!C"&amp;(BI69)),IF(BJ69&gt;0,INDIRECT("EMH!C"&amp;(BK69)),IF(BL69&gt;0,INDIRECT("EMH!C"&amp;(BM69)),IF(BN69&gt;0,INDIRECT("EMH!C"&amp;(BO69)),IF(BP69&gt;0,INDIRECT("EMH!C"&amp;(BQ69)),IF(BR69&gt;0,INDIRECT("EMH!C"&amp;(BS69)),IF(BT69&gt;0,INDIRECT("EMH!C"&amp;(BU69)),IF(BV69&gt;0,INDIRECT("EMH!C"&amp;(BW69)),IF(BX69&gt;0,INDIRECT("EMH!C"&amp;(BY69)),IF(BZ69&gt;0,INDIRECT("EMH!C"&amp;(CA69)),IF(CB69&gt;0,INDIRECT("EMH!C"&amp;(CC69)),IF(CD69&gt;0,INDIRECT("EMH!C"&amp;(CE69)),IF(CF69&gt;0,INDIRECT("EMH!C"&amp;(CG69)),"")))))))))))))))))))))))))))))))))))))))))</f>
        <v>#N/A</v>
      </c>
    </row>
    <row r="70" spans="5:86" x14ac:dyDescent="0.25">
      <c r="E70">
        <f t="shared" ref="E70:F85" si="163">E69-1</f>
        <v>1045799</v>
      </c>
      <c r="F70">
        <f t="shared" si="163"/>
        <v>1045799</v>
      </c>
      <c r="G70" t="e">
        <f t="shared" ref="G70:G133" si="164">G69+1</f>
        <v>#N/A</v>
      </c>
      <c r="H70" t="e">
        <f t="shared" si="84"/>
        <v>#VALUE!</v>
      </c>
      <c r="I70" t="e">
        <f t="shared" si="85"/>
        <v>#VALUE!</v>
      </c>
      <c r="J70" t="e">
        <f t="shared" si="86"/>
        <v>#VALUE!</v>
      </c>
      <c r="K70" t="e">
        <f t="shared" si="87"/>
        <v>#VALUE!</v>
      </c>
      <c r="L70" t="e">
        <f t="shared" si="88"/>
        <v>#VALUE!</v>
      </c>
      <c r="M70" t="e">
        <f t="shared" si="89"/>
        <v>#VALUE!</v>
      </c>
      <c r="N70" t="e">
        <f t="shared" si="90"/>
        <v>#VALUE!</v>
      </c>
      <c r="O70" t="e">
        <f t="shared" si="91"/>
        <v>#VALUE!</v>
      </c>
      <c r="P70" t="e">
        <f t="shared" si="92"/>
        <v>#VALUE!</v>
      </c>
      <c r="Q70" t="e">
        <f t="shared" si="93"/>
        <v>#VALUE!</v>
      </c>
      <c r="R70" t="e">
        <f t="shared" si="94"/>
        <v>#VALUE!</v>
      </c>
      <c r="S70" t="e">
        <f t="shared" si="95"/>
        <v>#VALUE!</v>
      </c>
      <c r="T70" t="e">
        <f t="shared" si="96"/>
        <v>#VALUE!</v>
      </c>
      <c r="U70" t="e">
        <f t="shared" si="97"/>
        <v>#VALUE!</v>
      </c>
      <c r="V70" t="e">
        <f t="shared" si="98"/>
        <v>#VALUE!</v>
      </c>
      <c r="W70" t="e">
        <f t="shared" si="99"/>
        <v>#VALUE!</v>
      </c>
      <c r="X70" t="e">
        <f t="shared" si="100"/>
        <v>#VALUE!</v>
      </c>
      <c r="Y70" t="e">
        <f t="shared" si="101"/>
        <v>#VALUE!</v>
      </c>
      <c r="Z70" t="e">
        <f t="shared" si="102"/>
        <v>#VALUE!</v>
      </c>
      <c r="AA70" t="e">
        <f t="shared" si="103"/>
        <v>#VALUE!</v>
      </c>
      <c r="AB70" t="e">
        <f t="shared" si="104"/>
        <v>#VALUE!</v>
      </c>
      <c r="AC70" t="e">
        <f t="shared" si="105"/>
        <v>#VALUE!</v>
      </c>
      <c r="AD70" t="e">
        <f t="shared" si="106"/>
        <v>#VALUE!</v>
      </c>
      <c r="AE70" t="e">
        <f t="shared" si="107"/>
        <v>#VALUE!</v>
      </c>
      <c r="AF70" t="e">
        <f t="shared" si="108"/>
        <v>#VALUE!</v>
      </c>
      <c r="AG70" t="e">
        <f t="shared" si="109"/>
        <v>#VALUE!</v>
      </c>
      <c r="AH70" t="e">
        <f t="shared" si="110"/>
        <v>#VALUE!</v>
      </c>
      <c r="AI70" t="e">
        <f t="shared" si="111"/>
        <v>#VALUE!</v>
      </c>
      <c r="AJ70" t="e">
        <f t="shared" si="112"/>
        <v>#VALUE!</v>
      </c>
      <c r="AK70" t="e">
        <f t="shared" si="113"/>
        <v>#VALUE!</v>
      </c>
      <c r="AL70" t="e">
        <f t="shared" si="114"/>
        <v>#VALUE!</v>
      </c>
      <c r="AM70" t="e">
        <f t="shared" si="115"/>
        <v>#VALUE!</v>
      </c>
      <c r="AN70" t="e">
        <f t="shared" si="116"/>
        <v>#VALUE!</v>
      </c>
      <c r="AO70" t="e">
        <f t="shared" si="117"/>
        <v>#VALUE!</v>
      </c>
      <c r="AP70" t="e">
        <f t="shared" si="118"/>
        <v>#VALUE!</v>
      </c>
      <c r="AQ70" t="e">
        <f t="shared" si="119"/>
        <v>#VALUE!</v>
      </c>
      <c r="AR70" t="e">
        <f t="shared" si="120"/>
        <v>#VALUE!</v>
      </c>
      <c r="AS70" t="e">
        <f t="shared" si="121"/>
        <v>#VALUE!</v>
      </c>
      <c r="AT70" t="e">
        <f t="shared" si="122"/>
        <v>#VALUE!</v>
      </c>
      <c r="AU70" t="e">
        <f t="shared" si="123"/>
        <v>#VALUE!</v>
      </c>
      <c r="AV70" t="e">
        <f t="shared" si="124"/>
        <v>#VALUE!</v>
      </c>
      <c r="AW70" t="e">
        <f t="shared" si="125"/>
        <v>#VALUE!</v>
      </c>
      <c r="AX70" t="e">
        <f t="shared" si="126"/>
        <v>#VALUE!</v>
      </c>
      <c r="AY70" t="e">
        <f t="shared" si="127"/>
        <v>#VALUE!</v>
      </c>
      <c r="AZ70" t="e">
        <f t="shared" si="128"/>
        <v>#VALUE!</v>
      </c>
      <c r="BA70" t="e">
        <f t="shared" si="129"/>
        <v>#VALUE!</v>
      </c>
      <c r="BB70" t="e">
        <f t="shared" si="130"/>
        <v>#VALUE!</v>
      </c>
      <c r="BC70" t="e">
        <f t="shared" si="131"/>
        <v>#VALUE!</v>
      </c>
      <c r="BD70" t="e">
        <f t="shared" si="132"/>
        <v>#VALUE!</v>
      </c>
      <c r="BE70" t="e">
        <f t="shared" si="133"/>
        <v>#VALUE!</v>
      </c>
      <c r="BF70" t="e">
        <f t="shared" si="134"/>
        <v>#VALUE!</v>
      </c>
      <c r="BG70" t="e">
        <f t="shared" si="135"/>
        <v>#VALUE!</v>
      </c>
      <c r="BH70" t="e">
        <f t="shared" si="136"/>
        <v>#VALUE!</v>
      </c>
      <c r="BI70" t="e">
        <f t="shared" si="137"/>
        <v>#VALUE!</v>
      </c>
      <c r="BJ70" t="e">
        <f t="shared" si="138"/>
        <v>#VALUE!</v>
      </c>
      <c r="BK70" t="e">
        <f t="shared" si="139"/>
        <v>#VALUE!</v>
      </c>
      <c r="BL70" t="e">
        <f t="shared" si="140"/>
        <v>#VALUE!</v>
      </c>
      <c r="BM70" t="e">
        <f t="shared" si="141"/>
        <v>#VALUE!</v>
      </c>
      <c r="BN70" t="e">
        <f t="shared" si="142"/>
        <v>#VALUE!</v>
      </c>
      <c r="BO70" t="e">
        <f t="shared" si="143"/>
        <v>#VALUE!</v>
      </c>
      <c r="BP70" t="e">
        <f t="shared" si="144"/>
        <v>#VALUE!</v>
      </c>
      <c r="BQ70" t="e">
        <f t="shared" si="145"/>
        <v>#VALUE!</v>
      </c>
      <c r="BR70" t="e">
        <f t="shared" si="146"/>
        <v>#VALUE!</v>
      </c>
      <c r="BS70" t="e">
        <f t="shared" si="147"/>
        <v>#VALUE!</v>
      </c>
      <c r="BT70" t="e">
        <f t="shared" si="148"/>
        <v>#VALUE!</v>
      </c>
      <c r="BU70" t="e">
        <f t="shared" si="149"/>
        <v>#VALUE!</v>
      </c>
      <c r="BV70" t="e">
        <f t="shared" si="150"/>
        <v>#VALUE!</v>
      </c>
      <c r="BW70" t="e">
        <f t="shared" si="151"/>
        <v>#VALUE!</v>
      </c>
      <c r="BX70" t="e">
        <f t="shared" si="152"/>
        <v>#VALUE!</v>
      </c>
      <c r="BY70" t="e">
        <f t="shared" si="153"/>
        <v>#VALUE!</v>
      </c>
      <c r="BZ70" t="e">
        <f t="shared" si="154"/>
        <v>#VALUE!</v>
      </c>
      <c r="CA70" t="e">
        <f t="shared" si="155"/>
        <v>#VALUE!</v>
      </c>
      <c r="CB70" t="e">
        <f t="shared" si="156"/>
        <v>#VALUE!</v>
      </c>
      <c r="CC70" t="e">
        <f t="shared" si="157"/>
        <v>#VALUE!</v>
      </c>
      <c r="CD70" t="e">
        <f t="shared" si="158"/>
        <v>#VALUE!</v>
      </c>
      <c r="CE70" t="e">
        <f t="shared" si="159"/>
        <v>#VALUE!</v>
      </c>
      <c r="CF70" t="e">
        <f t="shared" si="160"/>
        <v>#VALUE!</v>
      </c>
      <c r="CG70" t="e">
        <f t="shared" si="161"/>
        <v>#VALUE!</v>
      </c>
      <c r="CH70" t="e">
        <f t="shared" ca="1" si="162"/>
        <v>#N/A</v>
      </c>
    </row>
    <row r="71" spans="5:86" x14ac:dyDescent="0.25">
      <c r="E71">
        <f t="shared" si="163"/>
        <v>1045798</v>
      </c>
      <c r="F71">
        <f t="shared" si="163"/>
        <v>1045798</v>
      </c>
      <c r="G71" t="e">
        <f t="shared" si="164"/>
        <v>#N/A</v>
      </c>
      <c r="H71" t="e">
        <f t="shared" si="84"/>
        <v>#VALUE!</v>
      </c>
      <c r="I71" t="e">
        <f t="shared" si="85"/>
        <v>#VALUE!</v>
      </c>
      <c r="J71" t="e">
        <f t="shared" si="86"/>
        <v>#VALUE!</v>
      </c>
      <c r="K71" t="e">
        <f t="shared" si="87"/>
        <v>#VALUE!</v>
      </c>
      <c r="L71" t="e">
        <f t="shared" si="88"/>
        <v>#VALUE!</v>
      </c>
      <c r="M71" t="e">
        <f t="shared" si="89"/>
        <v>#VALUE!</v>
      </c>
      <c r="N71" t="e">
        <f t="shared" si="90"/>
        <v>#VALUE!</v>
      </c>
      <c r="O71" t="e">
        <f t="shared" si="91"/>
        <v>#VALUE!</v>
      </c>
      <c r="P71" t="e">
        <f t="shared" si="92"/>
        <v>#VALUE!</v>
      </c>
      <c r="Q71" t="e">
        <f t="shared" si="93"/>
        <v>#VALUE!</v>
      </c>
      <c r="R71" t="e">
        <f t="shared" si="94"/>
        <v>#VALUE!</v>
      </c>
      <c r="S71" t="e">
        <f t="shared" si="95"/>
        <v>#VALUE!</v>
      </c>
      <c r="T71" t="e">
        <f t="shared" si="96"/>
        <v>#VALUE!</v>
      </c>
      <c r="U71" t="e">
        <f t="shared" si="97"/>
        <v>#VALUE!</v>
      </c>
      <c r="V71" t="e">
        <f t="shared" si="98"/>
        <v>#VALUE!</v>
      </c>
      <c r="W71" t="e">
        <f t="shared" si="99"/>
        <v>#VALUE!</v>
      </c>
      <c r="X71" t="e">
        <f t="shared" si="100"/>
        <v>#VALUE!</v>
      </c>
      <c r="Y71" t="e">
        <f t="shared" si="101"/>
        <v>#VALUE!</v>
      </c>
      <c r="Z71" t="e">
        <f t="shared" si="102"/>
        <v>#VALUE!</v>
      </c>
      <c r="AA71" t="e">
        <f t="shared" si="103"/>
        <v>#VALUE!</v>
      </c>
      <c r="AB71" t="e">
        <f t="shared" si="104"/>
        <v>#VALUE!</v>
      </c>
      <c r="AC71" t="e">
        <f t="shared" si="105"/>
        <v>#VALUE!</v>
      </c>
      <c r="AD71" t="e">
        <f t="shared" si="106"/>
        <v>#VALUE!</v>
      </c>
      <c r="AE71" t="e">
        <f t="shared" si="107"/>
        <v>#VALUE!</v>
      </c>
      <c r="AF71" t="e">
        <f t="shared" si="108"/>
        <v>#VALUE!</v>
      </c>
      <c r="AG71" t="e">
        <f t="shared" si="109"/>
        <v>#VALUE!</v>
      </c>
      <c r="AH71" t="e">
        <f t="shared" si="110"/>
        <v>#VALUE!</v>
      </c>
      <c r="AI71" t="e">
        <f t="shared" si="111"/>
        <v>#VALUE!</v>
      </c>
      <c r="AJ71" t="e">
        <f t="shared" si="112"/>
        <v>#VALUE!</v>
      </c>
      <c r="AK71" t="e">
        <f t="shared" si="113"/>
        <v>#VALUE!</v>
      </c>
      <c r="AL71" t="e">
        <f t="shared" si="114"/>
        <v>#VALUE!</v>
      </c>
      <c r="AM71" t="e">
        <f t="shared" si="115"/>
        <v>#VALUE!</v>
      </c>
      <c r="AN71" t="e">
        <f t="shared" si="116"/>
        <v>#VALUE!</v>
      </c>
      <c r="AO71" t="e">
        <f t="shared" si="117"/>
        <v>#VALUE!</v>
      </c>
      <c r="AP71" t="e">
        <f t="shared" si="118"/>
        <v>#VALUE!</v>
      </c>
      <c r="AQ71" t="e">
        <f t="shared" si="119"/>
        <v>#VALUE!</v>
      </c>
      <c r="AR71" t="e">
        <f t="shared" si="120"/>
        <v>#VALUE!</v>
      </c>
      <c r="AS71" t="e">
        <f t="shared" si="121"/>
        <v>#VALUE!</v>
      </c>
      <c r="AT71" t="e">
        <f t="shared" si="122"/>
        <v>#VALUE!</v>
      </c>
      <c r="AU71" t="e">
        <f t="shared" si="123"/>
        <v>#VALUE!</v>
      </c>
      <c r="AV71" t="e">
        <f t="shared" si="124"/>
        <v>#VALUE!</v>
      </c>
      <c r="AW71" t="e">
        <f t="shared" si="125"/>
        <v>#VALUE!</v>
      </c>
      <c r="AX71" t="e">
        <f t="shared" si="126"/>
        <v>#VALUE!</v>
      </c>
      <c r="AY71" t="e">
        <f t="shared" si="127"/>
        <v>#VALUE!</v>
      </c>
      <c r="AZ71" t="e">
        <f t="shared" si="128"/>
        <v>#VALUE!</v>
      </c>
      <c r="BA71" t="e">
        <f t="shared" si="129"/>
        <v>#VALUE!</v>
      </c>
      <c r="BB71" t="e">
        <f t="shared" si="130"/>
        <v>#VALUE!</v>
      </c>
      <c r="BC71" t="e">
        <f t="shared" si="131"/>
        <v>#VALUE!</v>
      </c>
      <c r="BD71" t="e">
        <f t="shared" si="132"/>
        <v>#VALUE!</v>
      </c>
      <c r="BE71" t="e">
        <f t="shared" si="133"/>
        <v>#VALUE!</v>
      </c>
      <c r="BF71" t="e">
        <f t="shared" si="134"/>
        <v>#VALUE!</v>
      </c>
      <c r="BG71" t="e">
        <f t="shared" si="135"/>
        <v>#VALUE!</v>
      </c>
      <c r="BH71" t="e">
        <f t="shared" si="136"/>
        <v>#VALUE!</v>
      </c>
      <c r="BI71" t="e">
        <f t="shared" si="137"/>
        <v>#VALUE!</v>
      </c>
      <c r="BJ71" t="e">
        <f t="shared" si="138"/>
        <v>#VALUE!</v>
      </c>
      <c r="BK71" t="e">
        <f t="shared" si="139"/>
        <v>#VALUE!</v>
      </c>
      <c r="BL71" t="e">
        <f t="shared" si="140"/>
        <v>#VALUE!</v>
      </c>
      <c r="BM71" t="e">
        <f t="shared" si="141"/>
        <v>#VALUE!</v>
      </c>
      <c r="BN71" t="e">
        <f t="shared" si="142"/>
        <v>#VALUE!</v>
      </c>
      <c r="BO71" t="e">
        <f t="shared" si="143"/>
        <v>#VALUE!</v>
      </c>
      <c r="BP71" t="e">
        <f t="shared" si="144"/>
        <v>#VALUE!</v>
      </c>
      <c r="BQ71" t="e">
        <f t="shared" si="145"/>
        <v>#VALUE!</v>
      </c>
      <c r="BR71" t="e">
        <f t="shared" si="146"/>
        <v>#VALUE!</v>
      </c>
      <c r="BS71" t="e">
        <f t="shared" si="147"/>
        <v>#VALUE!</v>
      </c>
      <c r="BT71" t="e">
        <f t="shared" si="148"/>
        <v>#VALUE!</v>
      </c>
      <c r="BU71" t="e">
        <f t="shared" si="149"/>
        <v>#VALUE!</v>
      </c>
      <c r="BV71" t="e">
        <f t="shared" si="150"/>
        <v>#VALUE!</v>
      </c>
      <c r="BW71" t="e">
        <f t="shared" si="151"/>
        <v>#VALUE!</v>
      </c>
      <c r="BX71" t="e">
        <f t="shared" si="152"/>
        <v>#VALUE!</v>
      </c>
      <c r="BY71" t="e">
        <f t="shared" si="153"/>
        <v>#VALUE!</v>
      </c>
      <c r="BZ71" t="e">
        <f t="shared" si="154"/>
        <v>#VALUE!</v>
      </c>
      <c r="CA71" t="e">
        <f t="shared" si="155"/>
        <v>#VALUE!</v>
      </c>
      <c r="CB71" t="e">
        <f t="shared" si="156"/>
        <v>#VALUE!</v>
      </c>
      <c r="CC71" t="e">
        <f t="shared" si="157"/>
        <v>#VALUE!</v>
      </c>
      <c r="CD71" t="e">
        <f t="shared" si="158"/>
        <v>#VALUE!</v>
      </c>
      <c r="CE71" t="e">
        <f t="shared" si="159"/>
        <v>#VALUE!</v>
      </c>
      <c r="CF71" t="e">
        <f t="shared" si="160"/>
        <v>#VALUE!</v>
      </c>
      <c r="CG71" t="e">
        <f t="shared" si="161"/>
        <v>#VALUE!</v>
      </c>
      <c r="CH71" t="e">
        <f t="shared" ca="1" si="162"/>
        <v>#N/A</v>
      </c>
    </row>
    <row r="72" spans="5:86" x14ac:dyDescent="0.25">
      <c r="E72">
        <f t="shared" si="163"/>
        <v>1045797</v>
      </c>
      <c r="F72">
        <f t="shared" si="163"/>
        <v>1045797</v>
      </c>
      <c r="G72" t="e">
        <f t="shared" si="164"/>
        <v>#N/A</v>
      </c>
      <c r="H72" t="e">
        <f t="shared" si="84"/>
        <v>#VALUE!</v>
      </c>
      <c r="I72" t="e">
        <f t="shared" si="85"/>
        <v>#VALUE!</v>
      </c>
      <c r="J72" t="e">
        <f t="shared" si="86"/>
        <v>#VALUE!</v>
      </c>
      <c r="K72" t="e">
        <f t="shared" si="87"/>
        <v>#VALUE!</v>
      </c>
      <c r="L72" t="e">
        <f t="shared" si="88"/>
        <v>#VALUE!</v>
      </c>
      <c r="M72" t="e">
        <f t="shared" si="89"/>
        <v>#VALUE!</v>
      </c>
      <c r="N72" t="e">
        <f t="shared" si="90"/>
        <v>#VALUE!</v>
      </c>
      <c r="O72" t="e">
        <f t="shared" si="91"/>
        <v>#VALUE!</v>
      </c>
      <c r="P72" t="e">
        <f t="shared" si="92"/>
        <v>#VALUE!</v>
      </c>
      <c r="Q72" t="e">
        <f t="shared" si="93"/>
        <v>#VALUE!</v>
      </c>
      <c r="R72" t="e">
        <f t="shared" si="94"/>
        <v>#VALUE!</v>
      </c>
      <c r="S72" t="e">
        <f t="shared" si="95"/>
        <v>#VALUE!</v>
      </c>
      <c r="T72" t="e">
        <f t="shared" si="96"/>
        <v>#VALUE!</v>
      </c>
      <c r="U72" t="e">
        <f t="shared" si="97"/>
        <v>#VALUE!</v>
      </c>
      <c r="V72" t="e">
        <f t="shared" si="98"/>
        <v>#VALUE!</v>
      </c>
      <c r="W72" t="e">
        <f t="shared" si="99"/>
        <v>#VALUE!</v>
      </c>
      <c r="X72" t="e">
        <f t="shared" si="100"/>
        <v>#VALUE!</v>
      </c>
      <c r="Y72" t="e">
        <f t="shared" si="101"/>
        <v>#VALUE!</v>
      </c>
      <c r="Z72" t="e">
        <f t="shared" si="102"/>
        <v>#VALUE!</v>
      </c>
      <c r="AA72" t="e">
        <f t="shared" si="103"/>
        <v>#VALUE!</v>
      </c>
      <c r="AB72" t="e">
        <f t="shared" si="104"/>
        <v>#VALUE!</v>
      </c>
      <c r="AC72" t="e">
        <f t="shared" si="105"/>
        <v>#VALUE!</v>
      </c>
      <c r="AD72" t="e">
        <f t="shared" si="106"/>
        <v>#VALUE!</v>
      </c>
      <c r="AE72" t="e">
        <f t="shared" si="107"/>
        <v>#VALUE!</v>
      </c>
      <c r="AF72" t="e">
        <f t="shared" si="108"/>
        <v>#VALUE!</v>
      </c>
      <c r="AG72" t="e">
        <f t="shared" si="109"/>
        <v>#VALUE!</v>
      </c>
      <c r="AH72" t="e">
        <f t="shared" si="110"/>
        <v>#VALUE!</v>
      </c>
      <c r="AI72" t="e">
        <f t="shared" si="111"/>
        <v>#VALUE!</v>
      </c>
      <c r="AJ72" t="e">
        <f t="shared" si="112"/>
        <v>#VALUE!</v>
      </c>
      <c r="AK72" t="e">
        <f t="shared" si="113"/>
        <v>#VALUE!</v>
      </c>
      <c r="AL72" t="e">
        <f t="shared" si="114"/>
        <v>#VALUE!</v>
      </c>
      <c r="AM72" t="e">
        <f t="shared" si="115"/>
        <v>#VALUE!</v>
      </c>
      <c r="AN72" t="e">
        <f t="shared" si="116"/>
        <v>#VALUE!</v>
      </c>
      <c r="AO72" t="e">
        <f t="shared" si="117"/>
        <v>#VALUE!</v>
      </c>
      <c r="AP72" t="e">
        <f t="shared" si="118"/>
        <v>#VALUE!</v>
      </c>
      <c r="AQ72" t="e">
        <f t="shared" si="119"/>
        <v>#VALUE!</v>
      </c>
      <c r="AR72" t="e">
        <f t="shared" si="120"/>
        <v>#VALUE!</v>
      </c>
      <c r="AS72" t="e">
        <f t="shared" si="121"/>
        <v>#VALUE!</v>
      </c>
      <c r="AT72" t="e">
        <f t="shared" si="122"/>
        <v>#VALUE!</v>
      </c>
      <c r="AU72" t="e">
        <f t="shared" si="123"/>
        <v>#VALUE!</v>
      </c>
      <c r="AV72" t="e">
        <f t="shared" si="124"/>
        <v>#VALUE!</v>
      </c>
      <c r="AW72" t="e">
        <f t="shared" si="125"/>
        <v>#VALUE!</v>
      </c>
      <c r="AX72" t="e">
        <f t="shared" si="126"/>
        <v>#VALUE!</v>
      </c>
      <c r="AY72" t="e">
        <f t="shared" si="127"/>
        <v>#VALUE!</v>
      </c>
      <c r="AZ72" t="e">
        <f t="shared" si="128"/>
        <v>#VALUE!</v>
      </c>
      <c r="BA72" t="e">
        <f t="shared" si="129"/>
        <v>#VALUE!</v>
      </c>
      <c r="BB72" t="e">
        <f t="shared" si="130"/>
        <v>#VALUE!</v>
      </c>
      <c r="BC72" t="e">
        <f t="shared" si="131"/>
        <v>#VALUE!</v>
      </c>
      <c r="BD72" t="e">
        <f t="shared" si="132"/>
        <v>#VALUE!</v>
      </c>
      <c r="BE72" t="e">
        <f t="shared" si="133"/>
        <v>#VALUE!</v>
      </c>
      <c r="BF72" t="e">
        <f t="shared" si="134"/>
        <v>#VALUE!</v>
      </c>
      <c r="BG72" t="e">
        <f t="shared" si="135"/>
        <v>#VALUE!</v>
      </c>
      <c r="BH72" t="e">
        <f t="shared" si="136"/>
        <v>#VALUE!</v>
      </c>
      <c r="BI72" t="e">
        <f t="shared" si="137"/>
        <v>#VALUE!</v>
      </c>
      <c r="BJ72" t="e">
        <f t="shared" si="138"/>
        <v>#VALUE!</v>
      </c>
      <c r="BK72" t="e">
        <f t="shared" si="139"/>
        <v>#VALUE!</v>
      </c>
      <c r="BL72" t="e">
        <f t="shared" si="140"/>
        <v>#VALUE!</v>
      </c>
      <c r="BM72" t="e">
        <f t="shared" si="141"/>
        <v>#VALUE!</v>
      </c>
      <c r="BN72" t="e">
        <f t="shared" si="142"/>
        <v>#VALUE!</v>
      </c>
      <c r="BO72" t="e">
        <f t="shared" si="143"/>
        <v>#VALUE!</v>
      </c>
      <c r="BP72" t="e">
        <f t="shared" si="144"/>
        <v>#VALUE!</v>
      </c>
      <c r="BQ72" t="e">
        <f t="shared" si="145"/>
        <v>#VALUE!</v>
      </c>
      <c r="BR72" t="e">
        <f t="shared" si="146"/>
        <v>#VALUE!</v>
      </c>
      <c r="BS72" t="e">
        <f t="shared" si="147"/>
        <v>#VALUE!</v>
      </c>
      <c r="BT72" t="e">
        <f t="shared" si="148"/>
        <v>#VALUE!</v>
      </c>
      <c r="BU72" t="e">
        <f t="shared" si="149"/>
        <v>#VALUE!</v>
      </c>
      <c r="BV72" t="e">
        <f t="shared" si="150"/>
        <v>#VALUE!</v>
      </c>
      <c r="BW72" t="e">
        <f t="shared" si="151"/>
        <v>#VALUE!</v>
      </c>
      <c r="BX72" t="e">
        <f t="shared" si="152"/>
        <v>#VALUE!</v>
      </c>
      <c r="BY72" t="e">
        <f t="shared" si="153"/>
        <v>#VALUE!</v>
      </c>
      <c r="BZ72" t="e">
        <f t="shared" si="154"/>
        <v>#VALUE!</v>
      </c>
      <c r="CA72" t="e">
        <f t="shared" si="155"/>
        <v>#VALUE!</v>
      </c>
      <c r="CB72" t="e">
        <f t="shared" si="156"/>
        <v>#VALUE!</v>
      </c>
      <c r="CC72" t="e">
        <f t="shared" si="157"/>
        <v>#VALUE!</v>
      </c>
      <c r="CD72" t="e">
        <f t="shared" si="158"/>
        <v>#VALUE!</v>
      </c>
      <c r="CE72" t="e">
        <f t="shared" si="159"/>
        <v>#VALUE!</v>
      </c>
      <c r="CF72" t="e">
        <f t="shared" si="160"/>
        <v>#VALUE!</v>
      </c>
      <c r="CG72" t="e">
        <f t="shared" si="161"/>
        <v>#VALUE!</v>
      </c>
      <c r="CH72" t="e">
        <f t="shared" ca="1" si="162"/>
        <v>#N/A</v>
      </c>
    </row>
    <row r="73" spans="5:86" x14ac:dyDescent="0.25">
      <c r="E73">
        <f t="shared" si="163"/>
        <v>1045796</v>
      </c>
      <c r="F73">
        <f t="shared" si="163"/>
        <v>1045796</v>
      </c>
      <c r="G73" t="e">
        <f t="shared" si="164"/>
        <v>#N/A</v>
      </c>
      <c r="H73" t="e">
        <f t="shared" si="84"/>
        <v>#VALUE!</v>
      </c>
      <c r="I73" t="e">
        <f t="shared" si="85"/>
        <v>#VALUE!</v>
      </c>
      <c r="J73" t="e">
        <f t="shared" si="86"/>
        <v>#VALUE!</v>
      </c>
      <c r="K73" t="e">
        <f t="shared" si="87"/>
        <v>#VALUE!</v>
      </c>
      <c r="L73" t="e">
        <f t="shared" si="88"/>
        <v>#VALUE!</v>
      </c>
      <c r="M73" t="e">
        <f t="shared" si="89"/>
        <v>#VALUE!</v>
      </c>
      <c r="N73" t="e">
        <f t="shared" si="90"/>
        <v>#VALUE!</v>
      </c>
      <c r="O73" t="e">
        <f t="shared" si="91"/>
        <v>#VALUE!</v>
      </c>
      <c r="P73" t="e">
        <f t="shared" si="92"/>
        <v>#VALUE!</v>
      </c>
      <c r="Q73" t="e">
        <f t="shared" si="93"/>
        <v>#VALUE!</v>
      </c>
      <c r="R73" t="e">
        <f t="shared" si="94"/>
        <v>#VALUE!</v>
      </c>
      <c r="S73" t="e">
        <f t="shared" si="95"/>
        <v>#VALUE!</v>
      </c>
      <c r="T73" t="e">
        <f t="shared" si="96"/>
        <v>#VALUE!</v>
      </c>
      <c r="U73" t="e">
        <f t="shared" si="97"/>
        <v>#VALUE!</v>
      </c>
      <c r="V73" t="e">
        <f t="shared" si="98"/>
        <v>#VALUE!</v>
      </c>
      <c r="W73" t="e">
        <f t="shared" si="99"/>
        <v>#VALUE!</v>
      </c>
      <c r="X73" t="e">
        <f t="shared" si="100"/>
        <v>#VALUE!</v>
      </c>
      <c r="Y73" t="e">
        <f t="shared" si="101"/>
        <v>#VALUE!</v>
      </c>
      <c r="Z73" t="e">
        <f t="shared" si="102"/>
        <v>#VALUE!</v>
      </c>
      <c r="AA73" t="e">
        <f t="shared" si="103"/>
        <v>#VALUE!</v>
      </c>
      <c r="AB73" t="e">
        <f t="shared" si="104"/>
        <v>#VALUE!</v>
      </c>
      <c r="AC73" t="e">
        <f t="shared" si="105"/>
        <v>#VALUE!</v>
      </c>
      <c r="AD73" t="e">
        <f t="shared" si="106"/>
        <v>#VALUE!</v>
      </c>
      <c r="AE73" t="e">
        <f t="shared" si="107"/>
        <v>#VALUE!</v>
      </c>
      <c r="AF73" t="e">
        <f t="shared" si="108"/>
        <v>#VALUE!</v>
      </c>
      <c r="AG73" t="e">
        <f t="shared" si="109"/>
        <v>#VALUE!</v>
      </c>
      <c r="AH73" t="e">
        <f t="shared" si="110"/>
        <v>#VALUE!</v>
      </c>
      <c r="AI73" t="e">
        <f t="shared" si="111"/>
        <v>#VALUE!</v>
      </c>
      <c r="AJ73" t="e">
        <f t="shared" si="112"/>
        <v>#VALUE!</v>
      </c>
      <c r="AK73" t="e">
        <f t="shared" si="113"/>
        <v>#VALUE!</v>
      </c>
      <c r="AL73" t="e">
        <f t="shared" si="114"/>
        <v>#VALUE!</v>
      </c>
      <c r="AM73" t="e">
        <f t="shared" si="115"/>
        <v>#VALUE!</v>
      </c>
      <c r="AN73" t="e">
        <f t="shared" si="116"/>
        <v>#VALUE!</v>
      </c>
      <c r="AO73" t="e">
        <f t="shared" si="117"/>
        <v>#VALUE!</v>
      </c>
      <c r="AP73" t="e">
        <f t="shared" si="118"/>
        <v>#VALUE!</v>
      </c>
      <c r="AQ73" t="e">
        <f t="shared" si="119"/>
        <v>#VALUE!</v>
      </c>
      <c r="AR73" t="e">
        <f t="shared" si="120"/>
        <v>#VALUE!</v>
      </c>
      <c r="AS73" t="e">
        <f t="shared" si="121"/>
        <v>#VALUE!</v>
      </c>
      <c r="AT73" t="e">
        <f t="shared" si="122"/>
        <v>#VALUE!</v>
      </c>
      <c r="AU73" t="e">
        <f t="shared" si="123"/>
        <v>#VALUE!</v>
      </c>
      <c r="AV73" t="e">
        <f t="shared" si="124"/>
        <v>#VALUE!</v>
      </c>
      <c r="AW73" t="e">
        <f t="shared" si="125"/>
        <v>#VALUE!</v>
      </c>
      <c r="AX73" t="e">
        <f t="shared" si="126"/>
        <v>#VALUE!</v>
      </c>
      <c r="AY73" t="e">
        <f t="shared" si="127"/>
        <v>#VALUE!</v>
      </c>
      <c r="AZ73" t="e">
        <f t="shared" si="128"/>
        <v>#VALUE!</v>
      </c>
      <c r="BA73" t="e">
        <f t="shared" si="129"/>
        <v>#VALUE!</v>
      </c>
      <c r="BB73" t="e">
        <f t="shared" si="130"/>
        <v>#VALUE!</v>
      </c>
      <c r="BC73" t="e">
        <f t="shared" si="131"/>
        <v>#VALUE!</v>
      </c>
      <c r="BD73" t="e">
        <f t="shared" si="132"/>
        <v>#VALUE!</v>
      </c>
      <c r="BE73" t="e">
        <f t="shared" si="133"/>
        <v>#VALUE!</v>
      </c>
      <c r="BF73" t="e">
        <f t="shared" si="134"/>
        <v>#VALUE!</v>
      </c>
      <c r="BG73" t="e">
        <f t="shared" si="135"/>
        <v>#VALUE!</v>
      </c>
      <c r="BH73" t="e">
        <f t="shared" si="136"/>
        <v>#VALUE!</v>
      </c>
      <c r="BI73" t="e">
        <f t="shared" si="137"/>
        <v>#VALUE!</v>
      </c>
      <c r="BJ73" t="e">
        <f t="shared" si="138"/>
        <v>#VALUE!</v>
      </c>
      <c r="BK73" t="e">
        <f t="shared" si="139"/>
        <v>#VALUE!</v>
      </c>
      <c r="BL73" t="e">
        <f t="shared" si="140"/>
        <v>#VALUE!</v>
      </c>
      <c r="BM73" t="e">
        <f t="shared" si="141"/>
        <v>#VALUE!</v>
      </c>
      <c r="BN73" t="e">
        <f t="shared" si="142"/>
        <v>#VALUE!</v>
      </c>
      <c r="BO73" t="e">
        <f t="shared" si="143"/>
        <v>#VALUE!</v>
      </c>
      <c r="BP73" t="e">
        <f t="shared" si="144"/>
        <v>#VALUE!</v>
      </c>
      <c r="BQ73" t="e">
        <f t="shared" si="145"/>
        <v>#VALUE!</v>
      </c>
      <c r="BR73" t="e">
        <f t="shared" si="146"/>
        <v>#VALUE!</v>
      </c>
      <c r="BS73" t="e">
        <f t="shared" si="147"/>
        <v>#VALUE!</v>
      </c>
      <c r="BT73" t="e">
        <f t="shared" si="148"/>
        <v>#VALUE!</v>
      </c>
      <c r="BU73" t="e">
        <f t="shared" si="149"/>
        <v>#VALUE!</v>
      </c>
      <c r="BV73" t="e">
        <f t="shared" si="150"/>
        <v>#VALUE!</v>
      </c>
      <c r="BW73" t="e">
        <f t="shared" si="151"/>
        <v>#VALUE!</v>
      </c>
      <c r="BX73" t="e">
        <f t="shared" si="152"/>
        <v>#VALUE!</v>
      </c>
      <c r="BY73" t="e">
        <f t="shared" si="153"/>
        <v>#VALUE!</v>
      </c>
      <c r="BZ73" t="e">
        <f t="shared" si="154"/>
        <v>#VALUE!</v>
      </c>
      <c r="CA73" t="e">
        <f t="shared" si="155"/>
        <v>#VALUE!</v>
      </c>
      <c r="CB73" t="e">
        <f t="shared" si="156"/>
        <v>#VALUE!</v>
      </c>
      <c r="CC73" t="e">
        <f t="shared" si="157"/>
        <v>#VALUE!</v>
      </c>
      <c r="CD73" t="e">
        <f t="shared" si="158"/>
        <v>#VALUE!</v>
      </c>
      <c r="CE73" t="e">
        <f t="shared" si="159"/>
        <v>#VALUE!</v>
      </c>
      <c r="CF73" t="e">
        <f t="shared" si="160"/>
        <v>#VALUE!</v>
      </c>
      <c r="CG73" t="e">
        <f t="shared" si="161"/>
        <v>#VALUE!</v>
      </c>
      <c r="CH73" t="e">
        <f t="shared" ca="1" si="162"/>
        <v>#N/A</v>
      </c>
    </row>
    <row r="74" spans="5:86" x14ac:dyDescent="0.25">
      <c r="E74">
        <f t="shared" si="163"/>
        <v>1045795</v>
      </c>
      <c r="F74">
        <f t="shared" si="163"/>
        <v>1045795</v>
      </c>
      <c r="G74" t="e">
        <f t="shared" si="164"/>
        <v>#N/A</v>
      </c>
      <c r="H74" t="e">
        <f t="shared" si="84"/>
        <v>#VALUE!</v>
      </c>
      <c r="I74" t="e">
        <f t="shared" si="85"/>
        <v>#VALUE!</v>
      </c>
      <c r="J74" t="e">
        <f t="shared" si="86"/>
        <v>#VALUE!</v>
      </c>
      <c r="K74" t="e">
        <f t="shared" si="87"/>
        <v>#VALUE!</v>
      </c>
      <c r="L74" t="e">
        <f t="shared" si="88"/>
        <v>#VALUE!</v>
      </c>
      <c r="M74" t="e">
        <f t="shared" si="89"/>
        <v>#VALUE!</v>
      </c>
      <c r="N74" t="e">
        <f t="shared" si="90"/>
        <v>#VALUE!</v>
      </c>
      <c r="O74" t="e">
        <f t="shared" si="91"/>
        <v>#VALUE!</v>
      </c>
      <c r="P74" t="e">
        <f t="shared" si="92"/>
        <v>#VALUE!</v>
      </c>
      <c r="Q74" t="e">
        <f t="shared" si="93"/>
        <v>#VALUE!</v>
      </c>
      <c r="R74" t="e">
        <f t="shared" si="94"/>
        <v>#VALUE!</v>
      </c>
      <c r="S74" t="e">
        <f t="shared" si="95"/>
        <v>#VALUE!</v>
      </c>
      <c r="T74" t="e">
        <f t="shared" si="96"/>
        <v>#VALUE!</v>
      </c>
      <c r="U74" t="e">
        <f t="shared" si="97"/>
        <v>#VALUE!</v>
      </c>
      <c r="V74" t="e">
        <f t="shared" si="98"/>
        <v>#VALUE!</v>
      </c>
      <c r="W74" t="e">
        <f t="shared" si="99"/>
        <v>#VALUE!</v>
      </c>
      <c r="X74" t="e">
        <f t="shared" si="100"/>
        <v>#VALUE!</v>
      </c>
      <c r="Y74" t="e">
        <f t="shared" si="101"/>
        <v>#VALUE!</v>
      </c>
      <c r="Z74" t="e">
        <f t="shared" si="102"/>
        <v>#VALUE!</v>
      </c>
      <c r="AA74" t="e">
        <f t="shared" si="103"/>
        <v>#VALUE!</v>
      </c>
      <c r="AB74" t="e">
        <f t="shared" si="104"/>
        <v>#VALUE!</v>
      </c>
      <c r="AC74" t="e">
        <f t="shared" si="105"/>
        <v>#VALUE!</v>
      </c>
      <c r="AD74" t="e">
        <f t="shared" si="106"/>
        <v>#VALUE!</v>
      </c>
      <c r="AE74" t="e">
        <f t="shared" si="107"/>
        <v>#VALUE!</v>
      </c>
      <c r="AF74" t="e">
        <f t="shared" si="108"/>
        <v>#VALUE!</v>
      </c>
      <c r="AG74" t="e">
        <f t="shared" si="109"/>
        <v>#VALUE!</v>
      </c>
      <c r="AH74" t="e">
        <f t="shared" si="110"/>
        <v>#VALUE!</v>
      </c>
      <c r="AI74" t="e">
        <f t="shared" si="111"/>
        <v>#VALUE!</v>
      </c>
      <c r="AJ74" t="e">
        <f t="shared" si="112"/>
        <v>#VALUE!</v>
      </c>
      <c r="AK74" t="e">
        <f t="shared" si="113"/>
        <v>#VALUE!</v>
      </c>
      <c r="AL74" t="e">
        <f t="shared" si="114"/>
        <v>#VALUE!</v>
      </c>
      <c r="AM74" t="e">
        <f t="shared" si="115"/>
        <v>#VALUE!</v>
      </c>
      <c r="AN74" t="e">
        <f t="shared" si="116"/>
        <v>#VALUE!</v>
      </c>
      <c r="AO74" t="e">
        <f t="shared" si="117"/>
        <v>#VALUE!</v>
      </c>
      <c r="AP74" t="e">
        <f t="shared" si="118"/>
        <v>#VALUE!</v>
      </c>
      <c r="AQ74" t="e">
        <f t="shared" si="119"/>
        <v>#VALUE!</v>
      </c>
      <c r="AR74" t="e">
        <f t="shared" si="120"/>
        <v>#VALUE!</v>
      </c>
      <c r="AS74" t="e">
        <f t="shared" si="121"/>
        <v>#VALUE!</v>
      </c>
      <c r="AT74" t="e">
        <f t="shared" si="122"/>
        <v>#VALUE!</v>
      </c>
      <c r="AU74" t="e">
        <f t="shared" si="123"/>
        <v>#VALUE!</v>
      </c>
      <c r="AV74" t="e">
        <f t="shared" si="124"/>
        <v>#VALUE!</v>
      </c>
      <c r="AW74" t="e">
        <f t="shared" si="125"/>
        <v>#VALUE!</v>
      </c>
      <c r="AX74" t="e">
        <f t="shared" si="126"/>
        <v>#VALUE!</v>
      </c>
      <c r="AY74" t="e">
        <f t="shared" si="127"/>
        <v>#VALUE!</v>
      </c>
      <c r="AZ74" t="e">
        <f t="shared" si="128"/>
        <v>#VALUE!</v>
      </c>
      <c r="BA74" t="e">
        <f t="shared" si="129"/>
        <v>#VALUE!</v>
      </c>
      <c r="BB74" t="e">
        <f t="shared" si="130"/>
        <v>#VALUE!</v>
      </c>
      <c r="BC74" t="e">
        <f t="shared" si="131"/>
        <v>#VALUE!</v>
      </c>
      <c r="BD74" t="e">
        <f t="shared" si="132"/>
        <v>#VALUE!</v>
      </c>
      <c r="BE74" t="e">
        <f t="shared" si="133"/>
        <v>#VALUE!</v>
      </c>
      <c r="BF74" t="e">
        <f t="shared" si="134"/>
        <v>#VALUE!</v>
      </c>
      <c r="BG74" t="e">
        <f t="shared" si="135"/>
        <v>#VALUE!</v>
      </c>
      <c r="BH74" t="e">
        <f t="shared" si="136"/>
        <v>#VALUE!</v>
      </c>
      <c r="BI74" t="e">
        <f t="shared" si="137"/>
        <v>#VALUE!</v>
      </c>
      <c r="BJ74" t="e">
        <f t="shared" si="138"/>
        <v>#VALUE!</v>
      </c>
      <c r="BK74" t="e">
        <f t="shared" si="139"/>
        <v>#VALUE!</v>
      </c>
      <c r="BL74" t="e">
        <f t="shared" si="140"/>
        <v>#VALUE!</v>
      </c>
      <c r="BM74" t="e">
        <f t="shared" si="141"/>
        <v>#VALUE!</v>
      </c>
      <c r="BN74" t="e">
        <f t="shared" si="142"/>
        <v>#VALUE!</v>
      </c>
      <c r="BO74" t="e">
        <f t="shared" si="143"/>
        <v>#VALUE!</v>
      </c>
      <c r="BP74" t="e">
        <f t="shared" si="144"/>
        <v>#VALUE!</v>
      </c>
      <c r="BQ74" t="e">
        <f t="shared" si="145"/>
        <v>#VALUE!</v>
      </c>
      <c r="BR74" t="e">
        <f t="shared" si="146"/>
        <v>#VALUE!</v>
      </c>
      <c r="BS74" t="e">
        <f t="shared" si="147"/>
        <v>#VALUE!</v>
      </c>
      <c r="BT74" t="e">
        <f t="shared" si="148"/>
        <v>#VALUE!</v>
      </c>
      <c r="BU74" t="e">
        <f t="shared" si="149"/>
        <v>#VALUE!</v>
      </c>
      <c r="BV74" t="e">
        <f t="shared" si="150"/>
        <v>#VALUE!</v>
      </c>
      <c r="BW74" t="e">
        <f t="shared" si="151"/>
        <v>#VALUE!</v>
      </c>
      <c r="BX74" t="e">
        <f t="shared" si="152"/>
        <v>#VALUE!</v>
      </c>
      <c r="BY74" t="e">
        <f t="shared" si="153"/>
        <v>#VALUE!</v>
      </c>
      <c r="BZ74" t="e">
        <f t="shared" si="154"/>
        <v>#VALUE!</v>
      </c>
      <c r="CA74" t="e">
        <f t="shared" si="155"/>
        <v>#VALUE!</v>
      </c>
      <c r="CB74" t="e">
        <f t="shared" si="156"/>
        <v>#VALUE!</v>
      </c>
      <c r="CC74" t="e">
        <f t="shared" si="157"/>
        <v>#VALUE!</v>
      </c>
      <c r="CD74" t="e">
        <f t="shared" si="158"/>
        <v>#VALUE!</v>
      </c>
      <c r="CE74" t="e">
        <f t="shared" si="159"/>
        <v>#VALUE!</v>
      </c>
      <c r="CF74" t="e">
        <f t="shared" si="160"/>
        <v>#VALUE!</v>
      </c>
      <c r="CG74" t="e">
        <f t="shared" si="161"/>
        <v>#VALUE!</v>
      </c>
      <c r="CH74" t="e">
        <f t="shared" ca="1" si="162"/>
        <v>#N/A</v>
      </c>
    </row>
    <row r="75" spans="5:86" x14ac:dyDescent="0.25">
      <c r="E75">
        <f t="shared" si="163"/>
        <v>1045794</v>
      </c>
      <c r="F75">
        <f t="shared" si="163"/>
        <v>1045794</v>
      </c>
      <c r="G75" t="e">
        <f t="shared" si="164"/>
        <v>#N/A</v>
      </c>
      <c r="H75" t="e">
        <f t="shared" si="84"/>
        <v>#VALUE!</v>
      </c>
      <c r="I75" t="e">
        <f t="shared" si="85"/>
        <v>#VALUE!</v>
      </c>
      <c r="J75" t="e">
        <f t="shared" si="86"/>
        <v>#VALUE!</v>
      </c>
      <c r="K75" t="e">
        <f t="shared" si="87"/>
        <v>#VALUE!</v>
      </c>
      <c r="L75" t="e">
        <f t="shared" si="88"/>
        <v>#VALUE!</v>
      </c>
      <c r="M75" t="e">
        <f t="shared" si="89"/>
        <v>#VALUE!</v>
      </c>
      <c r="N75" t="e">
        <f t="shared" si="90"/>
        <v>#VALUE!</v>
      </c>
      <c r="O75" t="e">
        <f t="shared" si="91"/>
        <v>#VALUE!</v>
      </c>
      <c r="P75" t="e">
        <f t="shared" si="92"/>
        <v>#VALUE!</v>
      </c>
      <c r="Q75" t="e">
        <f t="shared" si="93"/>
        <v>#VALUE!</v>
      </c>
      <c r="R75" t="e">
        <f t="shared" si="94"/>
        <v>#VALUE!</v>
      </c>
      <c r="S75" t="e">
        <f t="shared" si="95"/>
        <v>#VALUE!</v>
      </c>
      <c r="T75" t="e">
        <f t="shared" si="96"/>
        <v>#VALUE!</v>
      </c>
      <c r="U75" t="e">
        <f t="shared" si="97"/>
        <v>#VALUE!</v>
      </c>
      <c r="V75" t="e">
        <f t="shared" si="98"/>
        <v>#VALUE!</v>
      </c>
      <c r="W75" t="e">
        <f t="shared" si="99"/>
        <v>#VALUE!</v>
      </c>
      <c r="X75" t="e">
        <f t="shared" si="100"/>
        <v>#VALUE!</v>
      </c>
      <c r="Y75" t="e">
        <f t="shared" si="101"/>
        <v>#VALUE!</v>
      </c>
      <c r="Z75" t="e">
        <f t="shared" si="102"/>
        <v>#VALUE!</v>
      </c>
      <c r="AA75" t="e">
        <f t="shared" si="103"/>
        <v>#VALUE!</v>
      </c>
      <c r="AB75" t="e">
        <f t="shared" si="104"/>
        <v>#VALUE!</v>
      </c>
      <c r="AC75" t="e">
        <f t="shared" si="105"/>
        <v>#VALUE!</v>
      </c>
      <c r="AD75" t="e">
        <f t="shared" si="106"/>
        <v>#VALUE!</v>
      </c>
      <c r="AE75" t="e">
        <f t="shared" si="107"/>
        <v>#VALUE!</v>
      </c>
      <c r="AF75" t="e">
        <f t="shared" si="108"/>
        <v>#VALUE!</v>
      </c>
      <c r="AG75" t="e">
        <f t="shared" si="109"/>
        <v>#VALUE!</v>
      </c>
      <c r="AH75" t="e">
        <f t="shared" si="110"/>
        <v>#VALUE!</v>
      </c>
      <c r="AI75" t="e">
        <f t="shared" si="111"/>
        <v>#VALUE!</v>
      </c>
      <c r="AJ75" t="e">
        <f t="shared" si="112"/>
        <v>#VALUE!</v>
      </c>
      <c r="AK75" t="e">
        <f t="shared" si="113"/>
        <v>#VALUE!</v>
      </c>
      <c r="AL75" t="e">
        <f t="shared" si="114"/>
        <v>#VALUE!</v>
      </c>
      <c r="AM75" t="e">
        <f t="shared" si="115"/>
        <v>#VALUE!</v>
      </c>
      <c r="AN75" t="e">
        <f t="shared" si="116"/>
        <v>#VALUE!</v>
      </c>
      <c r="AO75" t="e">
        <f t="shared" si="117"/>
        <v>#VALUE!</v>
      </c>
      <c r="AP75" t="e">
        <f t="shared" si="118"/>
        <v>#VALUE!</v>
      </c>
      <c r="AQ75" t="e">
        <f t="shared" si="119"/>
        <v>#VALUE!</v>
      </c>
      <c r="AR75" t="e">
        <f t="shared" si="120"/>
        <v>#VALUE!</v>
      </c>
      <c r="AS75" t="e">
        <f t="shared" si="121"/>
        <v>#VALUE!</v>
      </c>
      <c r="AT75" t="e">
        <f t="shared" si="122"/>
        <v>#VALUE!</v>
      </c>
      <c r="AU75" t="e">
        <f t="shared" si="123"/>
        <v>#VALUE!</v>
      </c>
      <c r="AV75" t="e">
        <f t="shared" si="124"/>
        <v>#VALUE!</v>
      </c>
      <c r="AW75" t="e">
        <f t="shared" si="125"/>
        <v>#VALUE!</v>
      </c>
      <c r="AX75" t="e">
        <f t="shared" si="126"/>
        <v>#VALUE!</v>
      </c>
      <c r="AY75" t="e">
        <f t="shared" si="127"/>
        <v>#VALUE!</v>
      </c>
      <c r="AZ75" t="e">
        <f t="shared" si="128"/>
        <v>#VALUE!</v>
      </c>
      <c r="BA75" t="e">
        <f t="shared" si="129"/>
        <v>#VALUE!</v>
      </c>
      <c r="BB75" t="e">
        <f t="shared" si="130"/>
        <v>#VALUE!</v>
      </c>
      <c r="BC75" t="e">
        <f t="shared" si="131"/>
        <v>#VALUE!</v>
      </c>
      <c r="BD75" t="e">
        <f t="shared" si="132"/>
        <v>#VALUE!</v>
      </c>
      <c r="BE75" t="e">
        <f t="shared" si="133"/>
        <v>#VALUE!</v>
      </c>
      <c r="BF75" t="e">
        <f t="shared" si="134"/>
        <v>#VALUE!</v>
      </c>
      <c r="BG75" t="e">
        <f t="shared" si="135"/>
        <v>#VALUE!</v>
      </c>
      <c r="BH75" t="e">
        <f t="shared" si="136"/>
        <v>#VALUE!</v>
      </c>
      <c r="BI75" t="e">
        <f t="shared" si="137"/>
        <v>#VALUE!</v>
      </c>
      <c r="BJ75" t="e">
        <f t="shared" si="138"/>
        <v>#VALUE!</v>
      </c>
      <c r="BK75" t="e">
        <f t="shared" si="139"/>
        <v>#VALUE!</v>
      </c>
      <c r="BL75" t="e">
        <f t="shared" si="140"/>
        <v>#VALUE!</v>
      </c>
      <c r="BM75" t="e">
        <f t="shared" si="141"/>
        <v>#VALUE!</v>
      </c>
      <c r="BN75" t="e">
        <f t="shared" si="142"/>
        <v>#VALUE!</v>
      </c>
      <c r="BO75" t="e">
        <f t="shared" si="143"/>
        <v>#VALUE!</v>
      </c>
      <c r="BP75" t="e">
        <f t="shared" si="144"/>
        <v>#VALUE!</v>
      </c>
      <c r="BQ75" t="e">
        <f t="shared" si="145"/>
        <v>#VALUE!</v>
      </c>
      <c r="BR75" t="e">
        <f t="shared" si="146"/>
        <v>#VALUE!</v>
      </c>
      <c r="BS75" t="e">
        <f t="shared" si="147"/>
        <v>#VALUE!</v>
      </c>
      <c r="BT75" t="e">
        <f t="shared" si="148"/>
        <v>#VALUE!</v>
      </c>
      <c r="BU75" t="e">
        <f t="shared" si="149"/>
        <v>#VALUE!</v>
      </c>
      <c r="BV75" t="e">
        <f t="shared" si="150"/>
        <v>#VALUE!</v>
      </c>
      <c r="BW75" t="e">
        <f t="shared" si="151"/>
        <v>#VALUE!</v>
      </c>
      <c r="BX75" t="e">
        <f t="shared" si="152"/>
        <v>#VALUE!</v>
      </c>
      <c r="BY75" t="e">
        <f t="shared" si="153"/>
        <v>#VALUE!</v>
      </c>
      <c r="BZ75" t="e">
        <f t="shared" si="154"/>
        <v>#VALUE!</v>
      </c>
      <c r="CA75" t="e">
        <f t="shared" si="155"/>
        <v>#VALUE!</v>
      </c>
      <c r="CB75" t="e">
        <f t="shared" si="156"/>
        <v>#VALUE!</v>
      </c>
      <c r="CC75" t="e">
        <f t="shared" si="157"/>
        <v>#VALUE!</v>
      </c>
      <c r="CD75" t="e">
        <f t="shared" si="158"/>
        <v>#VALUE!</v>
      </c>
      <c r="CE75" t="e">
        <f t="shared" si="159"/>
        <v>#VALUE!</v>
      </c>
      <c r="CF75" t="e">
        <f t="shared" si="160"/>
        <v>#VALUE!</v>
      </c>
      <c r="CG75" t="e">
        <f t="shared" si="161"/>
        <v>#VALUE!</v>
      </c>
      <c r="CH75" t="e">
        <f t="shared" ca="1" si="162"/>
        <v>#N/A</v>
      </c>
    </row>
    <row r="76" spans="5:86" x14ac:dyDescent="0.25">
      <c r="E76">
        <f t="shared" si="163"/>
        <v>1045793</v>
      </c>
      <c r="F76">
        <f t="shared" si="163"/>
        <v>1045793</v>
      </c>
      <c r="G76" t="e">
        <f t="shared" si="164"/>
        <v>#N/A</v>
      </c>
      <c r="H76" t="e">
        <f t="shared" si="84"/>
        <v>#VALUE!</v>
      </c>
      <c r="I76" t="e">
        <f t="shared" si="85"/>
        <v>#VALUE!</v>
      </c>
      <c r="J76" t="e">
        <f t="shared" si="86"/>
        <v>#VALUE!</v>
      </c>
      <c r="K76" t="e">
        <f t="shared" si="87"/>
        <v>#VALUE!</v>
      </c>
      <c r="L76" t="e">
        <f t="shared" si="88"/>
        <v>#VALUE!</v>
      </c>
      <c r="M76" t="e">
        <f t="shared" si="89"/>
        <v>#VALUE!</v>
      </c>
      <c r="N76" t="e">
        <f t="shared" si="90"/>
        <v>#VALUE!</v>
      </c>
      <c r="O76" t="e">
        <f t="shared" si="91"/>
        <v>#VALUE!</v>
      </c>
      <c r="P76" t="e">
        <f t="shared" si="92"/>
        <v>#VALUE!</v>
      </c>
      <c r="Q76" t="e">
        <f t="shared" si="93"/>
        <v>#VALUE!</v>
      </c>
      <c r="R76" t="e">
        <f t="shared" si="94"/>
        <v>#VALUE!</v>
      </c>
      <c r="S76" t="e">
        <f t="shared" si="95"/>
        <v>#VALUE!</v>
      </c>
      <c r="T76" t="e">
        <f t="shared" si="96"/>
        <v>#VALUE!</v>
      </c>
      <c r="U76" t="e">
        <f t="shared" si="97"/>
        <v>#VALUE!</v>
      </c>
      <c r="V76" t="e">
        <f t="shared" si="98"/>
        <v>#VALUE!</v>
      </c>
      <c r="W76" t="e">
        <f t="shared" si="99"/>
        <v>#VALUE!</v>
      </c>
      <c r="X76" t="e">
        <f t="shared" si="100"/>
        <v>#VALUE!</v>
      </c>
      <c r="Y76" t="e">
        <f t="shared" si="101"/>
        <v>#VALUE!</v>
      </c>
      <c r="Z76" t="e">
        <f t="shared" si="102"/>
        <v>#VALUE!</v>
      </c>
      <c r="AA76" t="e">
        <f t="shared" si="103"/>
        <v>#VALUE!</v>
      </c>
      <c r="AB76" t="e">
        <f t="shared" si="104"/>
        <v>#VALUE!</v>
      </c>
      <c r="AC76" t="e">
        <f t="shared" si="105"/>
        <v>#VALUE!</v>
      </c>
      <c r="AD76" t="e">
        <f t="shared" si="106"/>
        <v>#VALUE!</v>
      </c>
      <c r="AE76" t="e">
        <f t="shared" si="107"/>
        <v>#VALUE!</v>
      </c>
      <c r="AF76" t="e">
        <f t="shared" si="108"/>
        <v>#VALUE!</v>
      </c>
      <c r="AG76" t="e">
        <f t="shared" si="109"/>
        <v>#VALUE!</v>
      </c>
      <c r="AH76" t="e">
        <f t="shared" si="110"/>
        <v>#VALUE!</v>
      </c>
      <c r="AI76" t="e">
        <f t="shared" si="111"/>
        <v>#VALUE!</v>
      </c>
      <c r="AJ76" t="e">
        <f t="shared" si="112"/>
        <v>#VALUE!</v>
      </c>
      <c r="AK76" t="e">
        <f t="shared" si="113"/>
        <v>#VALUE!</v>
      </c>
      <c r="AL76" t="e">
        <f t="shared" si="114"/>
        <v>#VALUE!</v>
      </c>
      <c r="AM76" t="e">
        <f t="shared" si="115"/>
        <v>#VALUE!</v>
      </c>
      <c r="AN76" t="e">
        <f t="shared" si="116"/>
        <v>#VALUE!</v>
      </c>
      <c r="AO76" t="e">
        <f t="shared" si="117"/>
        <v>#VALUE!</v>
      </c>
      <c r="AP76" t="e">
        <f t="shared" si="118"/>
        <v>#VALUE!</v>
      </c>
      <c r="AQ76" t="e">
        <f t="shared" si="119"/>
        <v>#VALUE!</v>
      </c>
      <c r="AR76" t="e">
        <f t="shared" si="120"/>
        <v>#VALUE!</v>
      </c>
      <c r="AS76" t="e">
        <f t="shared" si="121"/>
        <v>#VALUE!</v>
      </c>
      <c r="AT76" t="e">
        <f t="shared" si="122"/>
        <v>#VALUE!</v>
      </c>
      <c r="AU76" t="e">
        <f t="shared" si="123"/>
        <v>#VALUE!</v>
      </c>
      <c r="AV76" t="e">
        <f t="shared" si="124"/>
        <v>#VALUE!</v>
      </c>
      <c r="AW76" t="e">
        <f t="shared" si="125"/>
        <v>#VALUE!</v>
      </c>
      <c r="AX76" t="e">
        <f t="shared" si="126"/>
        <v>#VALUE!</v>
      </c>
      <c r="AY76" t="e">
        <f t="shared" si="127"/>
        <v>#VALUE!</v>
      </c>
      <c r="AZ76" t="e">
        <f t="shared" si="128"/>
        <v>#VALUE!</v>
      </c>
      <c r="BA76" t="e">
        <f t="shared" si="129"/>
        <v>#VALUE!</v>
      </c>
      <c r="BB76" t="e">
        <f t="shared" si="130"/>
        <v>#VALUE!</v>
      </c>
      <c r="BC76" t="e">
        <f t="shared" si="131"/>
        <v>#VALUE!</v>
      </c>
      <c r="BD76" t="e">
        <f t="shared" si="132"/>
        <v>#VALUE!</v>
      </c>
      <c r="BE76" t="e">
        <f t="shared" si="133"/>
        <v>#VALUE!</v>
      </c>
      <c r="BF76" t="e">
        <f t="shared" si="134"/>
        <v>#VALUE!</v>
      </c>
      <c r="BG76" t="e">
        <f t="shared" si="135"/>
        <v>#VALUE!</v>
      </c>
      <c r="BH76" t="e">
        <f t="shared" si="136"/>
        <v>#VALUE!</v>
      </c>
      <c r="BI76" t="e">
        <f t="shared" si="137"/>
        <v>#VALUE!</v>
      </c>
      <c r="BJ76" t="e">
        <f t="shared" si="138"/>
        <v>#VALUE!</v>
      </c>
      <c r="BK76" t="e">
        <f t="shared" si="139"/>
        <v>#VALUE!</v>
      </c>
      <c r="BL76" t="e">
        <f t="shared" si="140"/>
        <v>#VALUE!</v>
      </c>
      <c r="BM76" t="e">
        <f t="shared" si="141"/>
        <v>#VALUE!</v>
      </c>
      <c r="BN76" t="e">
        <f t="shared" si="142"/>
        <v>#VALUE!</v>
      </c>
      <c r="BO76" t="e">
        <f t="shared" si="143"/>
        <v>#VALUE!</v>
      </c>
      <c r="BP76" t="e">
        <f t="shared" si="144"/>
        <v>#VALUE!</v>
      </c>
      <c r="BQ76" t="e">
        <f t="shared" si="145"/>
        <v>#VALUE!</v>
      </c>
      <c r="BR76" t="e">
        <f t="shared" si="146"/>
        <v>#VALUE!</v>
      </c>
      <c r="BS76" t="e">
        <f t="shared" si="147"/>
        <v>#VALUE!</v>
      </c>
      <c r="BT76" t="e">
        <f t="shared" si="148"/>
        <v>#VALUE!</v>
      </c>
      <c r="BU76" t="e">
        <f t="shared" si="149"/>
        <v>#VALUE!</v>
      </c>
      <c r="BV76" t="e">
        <f t="shared" si="150"/>
        <v>#VALUE!</v>
      </c>
      <c r="BW76" t="e">
        <f t="shared" si="151"/>
        <v>#VALUE!</v>
      </c>
      <c r="BX76" t="e">
        <f t="shared" si="152"/>
        <v>#VALUE!</v>
      </c>
      <c r="BY76" t="e">
        <f t="shared" si="153"/>
        <v>#VALUE!</v>
      </c>
      <c r="BZ76" t="e">
        <f t="shared" si="154"/>
        <v>#VALUE!</v>
      </c>
      <c r="CA76" t="e">
        <f t="shared" si="155"/>
        <v>#VALUE!</v>
      </c>
      <c r="CB76" t="e">
        <f t="shared" si="156"/>
        <v>#VALUE!</v>
      </c>
      <c r="CC76" t="e">
        <f t="shared" si="157"/>
        <v>#VALUE!</v>
      </c>
      <c r="CD76" t="e">
        <f t="shared" si="158"/>
        <v>#VALUE!</v>
      </c>
      <c r="CE76" t="e">
        <f t="shared" si="159"/>
        <v>#VALUE!</v>
      </c>
      <c r="CF76" t="e">
        <f t="shared" si="160"/>
        <v>#VALUE!</v>
      </c>
      <c r="CG76" t="e">
        <f t="shared" si="161"/>
        <v>#VALUE!</v>
      </c>
      <c r="CH76" t="e">
        <f t="shared" ca="1" si="162"/>
        <v>#N/A</v>
      </c>
    </row>
    <row r="77" spans="5:86" x14ac:dyDescent="0.25">
      <c r="E77">
        <f t="shared" si="163"/>
        <v>1045792</v>
      </c>
      <c r="F77">
        <f t="shared" si="163"/>
        <v>1045792</v>
      </c>
      <c r="G77" t="e">
        <f t="shared" si="164"/>
        <v>#N/A</v>
      </c>
      <c r="H77" t="e">
        <f t="shared" si="84"/>
        <v>#VALUE!</v>
      </c>
      <c r="I77" t="e">
        <f t="shared" si="85"/>
        <v>#VALUE!</v>
      </c>
      <c r="J77" t="e">
        <f t="shared" si="86"/>
        <v>#VALUE!</v>
      </c>
      <c r="K77" t="e">
        <f t="shared" si="87"/>
        <v>#VALUE!</v>
      </c>
      <c r="L77" t="e">
        <f t="shared" si="88"/>
        <v>#VALUE!</v>
      </c>
      <c r="M77" t="e">
        <f t="shared" si="89"/>
        <v>#VALUE!</v>
      </c>
      <c r="N77" t="e">
        <f t="shared" si="90"/>
        <v>#VALUE!</v>
      </c>
      <c r="O77" t="e">
        <f t="shared" si="91"/>
        <v>#VALUE!</v>
      </c>
      <c r="P77" t="e">
        <f t="shared" si="92"/>
        <v>#VALUE!</v>
      </c>
      <c r="Q77" t="e">
        <f t="shared" si="93"/>
        <v>#VALUE!</v>
      </c>
      <c r="R77" t="e">
        <f t="shared" si="94"/>
        <v>#VALUE!</v>
      </c>
      <c r="S77" t="e">
        <f t="shared" si="95"/>
        <v>#VALUE!</v>
      </c>
      <c r="T77" t="e">
        <f t="shared" si="96"/>
        <v>#VALUE!</v>
      </c>
      <c r="U77" t="e">
        <f t="shared" si="97"/>
        <v>#VALUE!</v>
      </c>
      <c r="V77" t="e">
        <f t="shared" si="98"/>
        <v>#VALUE!</v>
      </c>
      <c r="W77" t="e">
        <f t="shared" si="99"/>
        <v>#VALUE!</v>
      </c>
      <c r="X77" t="e">
        <f t="shared" si="100"/>
        <v>#VALUE!</v>
      </c>
      <c r="Y77" t="e">
        <f t="shared" si="101"/>
        <v>#VALUE!</v>
      </c>
      <c r="Z77" t="e">
        <f t="shared" si="102"/>
        <v>#VALUE!</v>
      </c>
      <c r="AA77" t="e">
        <f t="shared" si="103"/>
        <v>#VALUE!</v>
      </c>
      <c r="AB77" t="e">
        <f t="shared" si="104"/>
        <v>#VALUE!</v>
      </c>
      <c r="AC77" t="e">
        <f t="shared" si="105"/>
        <v>#VALUE!</v>
      </c>
      <c r="AD77" t="e">
        <f t="shared" si="106"/>
        <v>#VALUE!</v>
      </c>
      <c r="AE77" t="e">
        <f t="shared" si="107"/>
        <v>#VALUE!</v>
      </c>
      <c r="AF77" t="e">
        <f t="shared" si="108"/>
        <v>#VALUE!</v>
      </c>
      <c r="AG77" t="e">
        <f t="shared" si="109"/>
        <v>#VALUE!</v>
      </c>
      <c r="AH77" t="e">
        <f t="shared" si="110"/>
        <v>#VALUE!</v>
      </c>
      <c r="AI77" t="e">
        <f t="shared" si="111"/>
        <v>#VALUE!</v>
      </c>
      <c r="AJ77" t="e">
        <f t="shared" si="112"/>
        <v>#VALUE!</v>
      </c>
      <c r="AK77" t="e">
        <f t="shared" si="113"/>
        <v>#VALUE!</v>
      </c>
      <c r="AL77" t="e">
        <f t="shared" si="114"/>
        <v>#VALUE!</v>
      </c>
      <c r="AM77" t="e">
        <f t="shared" si="115"/>
        <v>#VALUE!</v>
      </c>
      <c r="AN77" t="e">
        <f t="shared" si="116"/>
        <v>#VALUE!</v>
      </c>
      <c r="AO77" t="e">
        <f t="shared" si="117"/>
        <v>#VALUE!</v>
      </c>
      <c r="AP77" t="e">
        <f t="shared" si="118"/>
        <v>#VALUE!</v>
      </c>
      <c r="AQ77" t="e">
        <f t="shared" si="119"/>
        <v>#VALUE!</v>
      </c>
      <c r="AR77" t="e">
        <f t="shared" si="120"/>
        <v>#VALUE!</v>
      </c>
      <c r="AS77" t="e">
        <f t="shared" si="121"/>
        <v>#VALUE!</v>
      </c>
      <c r="AT77" t="e">
        <f t="shared" si="122"/>
        <v>#VALUE!</v>
      </c>
      <c r="AU77" t="e">
        <f t="shared" si="123"/>
        <v>#VALUE!</v>
      </c>
      <c r="AV77" t="e">
        <f t="shared" si="124"/>
        <v>#VALUE!</v>
      </c>
      <c r="AW77" t="e">
        <f t="shared" si="125"/>
        <v>#VALUE!</v>
      </c>
      <c r="AX77" t="e">
        <f t="shared" si="126"/>
        <v>#VALUE!</v>
      </c>
      <c r="AY77" t="e">
        <f t="shared" si="127"/>
        <v>#VALUE!</v>
      </c>
      <c r="AZ77" t="e">
        <f t="shared" si="128"/>
        <v>#VALUE!</v>
      </c>
      <c r="BA77" t="e">
        <f t="shared" si="129"/>
        <v>#VALUE!</v>
      </c>
      <c r="BB77" t="e">
        <f t="shared" si="130"/>
        <v>#VALUE!</v>
      </c>
      <c r="BC77" t="e">
        <f t="shared" si="131"/>
        <v>#VALUE!</v>
      </c>
      <c r="BD77" t="e">
        <f t="shared" si="132"/>
        <v>#VALUE!</v>
      </c>
      <c r="BE77" t="e">
        <f t="shared" si="133"/>
        <v>#VALUE!</v>
      </c>
      <c r="BF77" t="e">
        <f t="shared" si="134"/>
        <v>#VALUE!</v>
      </c>
      <c r="BG77" t="e">
        <f t="shared" si="135"/>
        <v>#VALUE!</v>
      </c>
      <c r="BH77" t="e">
        <f t="shared" si="136"/>
        <v>#VALUE!</v>
      </c>
      <c r="BI77" t="e">
        <f t="shared" si="137"/>
        <v>#VALUE!</v>
      </c>
      <c r="BJ77" t="e">
        <f t="shared" si="138"/>
        <v>#VALUE!</v>
      </c>
      <c r="BK77" t="e">
        <f t="shared" si="139"/>
        <v>#VALUE!</v>
      </c>
      <c r="BL77" t="e">
        <f t="shared" si="140"/>
        <v>#VALUE!</v>
      </c>
      <c r="BM77" t="e">
        <f t="shared" si="141"/>
        <v>#VALUE!</v>
      </c>
      <c r="BN77" t="e">
        <f t="shared" si="142"/>
        <v>#VALUE!</v>
      </c>
      <c r="BO77" t="e">
        <f t="shared" si="143"/>
        <v>#VALUE!</v>
      </c>
      <c r="BP77" t="e">
        <f t="shared" si="144"/>
        <v>#VALUE!</v>
      </c>
      <c r="BQ77" t="e">
        <f t="shared" si="145"/>
        <v>#VALUE!</v>
      </c>
      <c r="BR77" t="e">
        <f t="shared" si="146"/>
        <v>#VALUE!</v>
      </c>
      <c r="BS77" t="e">
        <f t="shared" si="147"/>
        <v>#VALUE!</v>
      </c>
      <c r="BT77" t="e">
        <f t="shared" si="148"/>
        <v>#VALUE!</v>
      </c>
      <c r="BU77" t="e">
        <f t="shared" si="149"/>
        <v>#VALUE!</v>
      </c>
      <c r="BV77" t="e">
        <f t="shared" si="150"/>
        <v>#VALUE!</v>
      </c>
      <c r="BW77" t="e">
        <f t="shared" si="151"/>
        <v>#VALUE!</v>
      </c>
      <c r="BX77" t="e">
        <f t="shared" si="152"/>
        <v>#VALUE!</v>
      </c>
      <c r="BY77" t="e">
        <f t="shared" si="153"/>
        <v>#VALUE!</v>
      </c>
      <c r="BZ77" t="e">
        <f t="shared" si="154"/>
        <v>#VALUE!</v>
      </c>
      <c r="CA77" t="e">
        <f t="shared" si="155"/>
        <v>#VALUE!</v>
      </c>
      <c r="CB77" t="e">
        <f t="shared" si="156"/>
        <v>#VALUE!</v>
      </c>
      <c r="CC77" t="e">
        <f t="shared" si="157"/>
        <v>#VALUE!</v>
      </c>
      <c r="CD77" t="e">
        <f t="shared" si="158"/>
        <v>#VALUE!</v>
      </c>
      <c r="CE77" t="e">
        <f t="shared" si="159"/>
        <v>#VALUE!</v>
      </c>
      <c r="CF77" t="e">
        <f t="shared" si="160"/>
        <v>#VALUE!</v>
      </c>
      <c r="CG77" t="e">
        <f t="shared" si="161"/>
        <v>#VALUE!</v>
      </c>
      <c r="CH77" t="e">
        <f t="shared" ca="1" si="162"/>
        <v>#N/A</v>
      </c>
    </row>
    <row r="78" spans="5:86" x14ac:dyDescent="0.25">
      <c r="E78">
        <f t="shared" si="163"/>
        <v>1045791</v>
      </c>
      <c r="F78">
        <f t="shared" si="163"/>
        <v>1045791</v>
      </c>
      <c r="G78" t="e">
        <f t="shared" si="164"/>
        <v>#N/A</v>
      </c>
      <c r="H78" t="e">
        <f t="shared" si="84"/>
        <v>#VALUE!</v>
      </c>
      <c r="I78" t="e">
        <f t="shared" si="85"/>
        <v>#VALUE!</v>
      </c>
      <c r="J78" t="e">
        <f t="shared" si="86"/>
        <v>#VALUE!</v>
      </c>
      <c r="K78" t="e">
        <f t="shared" si="87"/>
        <v>#VALUE!</v>
      </c>
      <c r="L78" t="e">
        <f t="shared" si="88"/>
        <v>#VALUE!</v>
      </c>
      <c r="M78" t="e">
        <f t="shared" si="89"/>
        <v>#VALUE!</v>
      </c>
      <c r="N78" t="e">
        <f t="shared" si="90"/>
        <v>#VALUE!</v>
      </c>
      <c r="O78" t="e">
        <f t="shared" si="91"/>
        <v>#VALUE!</v>
      </c>
      <c r="P78" t="e">
        <f t="shared" si="92"/>
        <v>#VALUE!</v>
      </c>
      <c r="Q78" t="e">
        <f t="shared" si="93"/>
        <v>#VALUE!</v>
      </c>
      <c r="R78" t="e">
        <f t="shared" si="94"/>
        <v>#VALUE!</v>
      </c>
      <c r="S78" t="e">
        <f t="shared" si="95"/>
        <v>#VALUE!</v>
      </c>
      <c r="T78" t="e">
        <f t="shared" si="96"/>
        <v>#VALUE!</v>
      </c>
      <c r="U78" t="e">
        <f t="shared" si="97"/>
        <v>#VALUE!</v>
      </c>
      <c r="V78" t="e">
        <f t="shared" si="98"/>
        <v>#VALUE!</v>
      </c>
      <c r="W78" t="e">
        <f t="shared" si="99"/>
        <v>#VALUE!</v>
      </c>
      <c r="X78" t="e">
        <f t="shared" si="100"/>
        <v>#VALUE!</v>
      </c>
      <c r="Y78" t="e">
        <f t="shared" si="101"/>
        <v>#VALUE!</v>
      </c>
      <c r="Z78" t="e">
        <f t="shared" si="102"/>
        <v>#VALUE!</v>
      </c>
      <c r="AA78" t="e">
        <f t="shared" si="103"/>
        <v>#VALUE!</v>
      </c>
      <c r="AB78" t="e">
        <f t="shared" si="104"/>
        <v>#VALUE!</v>
      </c>
      <c r="AC78" t="e">
        <f t="shared" si="105"/>
        <v>#VALUE!</v>
      </c>
      <c r="AD78" t="e">
        <f t="shared" si="106"/>
        <v>#VALUE!</v>
      </c>
      <c r="AE78" t="e">
        <f t="shared" si="107"/>
        <v>#VALUE!</v>
      </c>
      <c r="AF78" t="e">
        <f t="shared" si="108"/>
        <v>#VALUE!</v>
      </c>
      <c r="AG78" t="e">
        <f t="shared" si="109"/>
        <v>#VALUE!</v>
      </c>
      <c r="AH78" t="e">
        <f t="shared" si="110"/>
        <v>#VALUE!</v>
      </c>
      <c r="AI78" t="e">
        <f t="shared" si="111"/>
        <v>#VALUE!</v>
      </c>
      <c r="AJ78" t="e">
        <f t="shared" si="112"/>
        <v>#VALUE!</v>
      </c>
      <c r="AK78" t="e">
        <f t="shared" si="113"/>
        <v>#VALUE!</v>
      </c>
      <c r="AL78" t="e">
        <f t="shared" si="114"/>
        <v>#VALUE!</v>
      </c>
      <c r="AM78" t="e">
        <f t="shared" si="115"/>
        <v>#VALUE!</v>
      </c>
      <c r="AN78" t="e">
        <f t="shared" si="116"/>
        <v>#VALUE!</v>
      </c>
      <c r="AO78" t="e">
        <f t="shared" si="117"/>
        <v>#VALUE!</v>
      </c>
      <c r="AP78" t="e">
        <f t="shared" si="118"/>
        <v>#VALUE!</v>
      </c>
      <c r="AQ78" t="e">
        <f t="shared" si="119"/>
        <v>#VALUE!</v>
      </c>
      <c r="AR78" t="e">
        <f t="shared" si="120"/>
        <v>#VALUE!</v>
      </c>
      <c r="AS78" t="e">
        <f t="shared" si="121"/>
        <v>#VALUE!</v>
      </c>
      <c r="AT78" t="e">
        <f t="shared" si="122"/>
        <v>#VALUE!</v>
      </c>
      <c r="AU78" t="e">
        <f t="shared" si="123"/>
        <v>#VALUE!</v>
      </c>
      <c r="AV78" t="e">
        <f t="shared" si="124"/>
        <v>#VALUE!</v>
      </c>
      <c r="AW78" t="e">
        <f t="shared" si="125"/>
        <v>#VALUE!</v>
      </c>
      <c r="AX78" t="e">
        <f t="shared" si="126"/>
        <v>#VALUE!</v>
      </c>
      <c r="AY78" t="e">
        <f t="shared" si="127"/>
        <v>#VALUE!</v>
      </c>
      <c r="AZ78" t="e">
        <f t="shared" si="128"/>
        <v>#VALUE!</v>
      </c>
      <c r="BA78" t="e">
        <f t="shared" si="129"/>
        <v>#VALUE!</v>
      </c>
      <c r="BB78" t="e">
        <f t="shared" si="130"/>
        <v>#VALUE!</v>
      </c>
      <c r="BC78" t="e">
        <f t="shared" si="131"/>
        <v>#VALUE!</v>
      </c>
      <c r="BD78" t="e">
        <f t="shared" si="132"/>
        <v>#VALUE!</v>
      </c>
      <c r="BE78" t="e">
        <f t="shared" si="133"/>
        <v>#VALUE!</v>
      </c>
      <c r="BF78" t="e">
        <f t="shared" si="134"/>
        <v>#VALUE!</v>
      </c>
      <c r="BG78" t="e">
        <f t="shared" si="135"/>
        <v>#VALUE!</v>
      </c>
      <c r="BH78" t="e">
        <f t="shared" si="136"/>
        <v>#VALUE!</v>
      </c>
      <c r="BI78" t="e">
        <f t="shared" si="137"/>
        <v>#VALUE!</v>
      </c>
      <c r="BJ78" t="e">
        <f t="shared" si="138"/>
        <v>#VALUE!</v>
      </c>
      <c r="BK78" t="e">
        <f t="shared" si="139"/>
        <v>#VALUE!</v>
      </c>
      <c r="BL78" t="e">
        <f t="shared" si="140"/>
        <v>#VALUE!</v>
      </c>
      <c r="BM78" t="e">
        <f t="shared" si="141"/>
        <v>#VALUE!</v>
      </c>
      <c r="BN78" t="e">
        <f t="shared" si="142"/>
        <v>#VALUE!</v>
      </c>
      <c r="BO78" t="e">
        <f t="shared" si="143"/>
        <v>#VALUE!</v>
      </c>
      <c r="BP78" t="e">
        <f t="shared" si="144"/>
        <v>#VALUE!</v>
      </c>
      <c r="BQ78" t="e">
        <f t="shared" si="145"/>
        <v>#VALUE!</v>
      </c>
      <c r="BR78" t="e">
        <f t="shared" si="146"/>
        <v>#VALUE!</v>
      </c>
      <c r="BS78" t="e">
        <f t="shared" si="147"/>
        <v>#VALUE!</v>
      </c>
      <c r="BT78" t="e">
        <f t="shared" si="148"/>
        <v>#VALUE!</v>
      </c>
      <c r="BU78" t="e">
        <f t="shared" si="149"/>
        <v>#VALUE!</v>
      </c>
      <c r="BV78" t="e">
        <f t="shared" si="150"/>
        <v>#VALUE!</v>
      </c>
      <c r="BW78" t="e">
        <f t="shared" si="151"/>
        <v>#VALUE!</v>
      </c>
      <c r="BX78" t="e">
        <f t="shared" si="152"/>
        <v>#VALUE!</v>
      </c>
      <c r="BY78" t="e">
        <f t="shared" si="153"/>
        <v>#VALUE!</v>
      </c>
      <c r="BZ78" t="e">
        <f t="shared" si="154"/>
        <v>#VALUE!</v>
      </c>
      <c r="CA78" t="e">
        <f t="shared" si="155"/>
        <v>#VALUE!</v>
      </c>
      <c r="CB78" t="e">
        <f t="shared" si="156"/>
        <v>#VALUE!</v>
      </c>
      <c r="CC78" t="e">
        <f t="shared" si="157"/>
        <v>#VALUE!</v>
      </c>
      <c r="CD78" t="e">
        <f t="shared" si="158"/>
        <v>#VALUE!</v>
      </c>
      <c r="CE78" t="e">
        <f t="shared" si="159"/>
        <v>#VALUE!</v>
      </c>
      <c r="CF78" t="e">
        <f t="shared" si="160"/>
        <v>#VALUE!</v>
      </c>
      <c r="CG78" t="e">
        <f t="shared" si="161"/>
        <v>#VALUE!</v>
      </c>
      <c r="CH78" t="e">
        <f t="shared" ca="1" si="162"/>
        <v>#N/A</v>
      </c>
    </row>
    <row r="79" spans="5:86" x14ac:dyDescent="0.25">
      <c r="E79">
        <f t="shared" si="163"/>
        <v>1045790</v>
      </c>
      <c r="F79">
        <f t="shared" si="163"/>
        <v>1045790</v>
      </c>
      <c r="G79" t="e">
        <f t="shared" si="164"/>
        <v>#N/A</v>
      </c>
      <c r="H79" t="e">
        <f t="shared" si="84"/>
        <v>#VALUE!</v>
      </c>
      <c r="I79" t="e">
        <f t="shared" si="85"/>
        <v>#VALUE!</v>
      </c>
      <c r="J79" t="e">
        <f t="shared" si="86"/>
        <v>#VALUE!</v>
      </c>
      <c r="K79" t="e">
        <f t="shared" si="87"/>
        <v>#VALUE!</v>
      </c>
      <c r="L79" t="e">
        <f t="shared" si="88"/>
        <v>#VALUE!</v>
      </c>
      <c r="M79" t="e">
        <f t="shared" si="89"/>
        <v>#VALUE!</v>
      </c>
      <c r="N79" t="e">
        <f t="shared" si="90"/>
        <v>#VALUE!</v>
      </c>
      <c r="O79" t="e">
        <f t="shared" si="91"/>
        <v>#VALUE!</v>
      </c>
      <c r="P79" t="e">
        <f t="shared" si="92"/>
        <v>#VALUE!</v>
      </c>
      <c r="Q79" t="e">
        <f t="shared" si="93"/>
        <v>#VALUE!</v>
      </c>
      <c r="R79" t="e">
        <f t="shared" si="94"/>
        <v>#VALUE!</v>
      </c>
      <c r="S79" t="e">
        <f t="shared" si="95"/>
        <v>#VALUE!</v>
      </c>
      <c r="T79" t="e">
        <f t="shared" si="96"/>
        <v>#VALUE!</v>
      </c>
      <c r="U79" t="e">
        <f t="shared" si="97"/>
        <v>#VALUE!</v>
      </c>
      <c r="V79" t="e">
        <f t="shared" si="98"/>
        <v>#VALUE!</v>
      </c>
      <c r="W79" t="e">
        <f t="shared" si="99"/>
        <v>#VALUE!</v>
      </c>
      <c r="X79" t="e">
        <f t="shared" si="100"/>
        <v>#VALUE!</v>
      </c>
      <c r="Y79" t="e">
        <f t="shared" si="101"/>
        <v>#VALUE!</v>
      </c>
      <c r="Z79" t="e">
        <f t="shared" si="102"/>
        <v>#VALUE!</v>
      </c>
      <c r="AA79" t="e">
        <f t="shared" si="103"/>
        <v>#VALUE!</v>
      </c>
      <c r="AB79" t="e">
        <f t="shared" si="104"/>
        <v>#VALUE!</v>
      </c>
      <c r="AC79" t="e">
        <f t="shared" si="105"/>
        <v>#VALUE!</v>
      </c>
      <c r="AD79" t="e">
        <f t="shared" si="106"/>
        <v>#VALUE!</v>
      </c>
      <c r="AE79" t="e">
        <f t="shared" si="107"/>
        <v>#VALUE!</v>
      </c>
      <c r="AF79" t="e">
        <f t="shared" si="108"/>
        <v>#VALUE!</v>
      </c>
      <c r="AG79" t="e">
        <f t="shared" si="109"/>
        <v>#VALUE!</v>
      </c>
      <c r="AH79" t="e">
        <f t="shared" si="110"/>
        <v>#VALUE!</v>
      </c>
      <c r="AI79" t="e">
        <f t="shared" si="111"/>
        <v>#VALUE!</v>
      </c>
      <c r="AJ79" t="e">
        <f t="shared" si="112"/>
        <v>#VALUE!</v>
      </c>
      <c r="AK79" t="e">
        <f t="shared" si="113"/>
        <v>#VALUE!</v>
      </c>
      <c r="AL79" t="e">
        <f t="shared" si="114"/>
        <v>#VALUE!</v>
      </c>
      <c r="AM79" t="e">
        <f t="shared" si="115"/>
        <v>#VALUE!</v>
      </c>
      <c r="AN79" t="e">
        <f t="shared" si="116"/>
        <v>#VALUE!</v>
      </c>
      <c r="AO79" t="e">
        <f t="shared" si="117"/>
        <v>#VALUE!</v>
      </c>
      <c r="AP79" t="e">
        <f t="shared" si="118"/>
        <v>#VALUE!</v>
      </c>
      <c r="AQ79" t="e">
        <f t="shared" si="119"/>
        <v>#VALUE!</v>
      </c>
      <c r="AR79" t="e">
        <f t="shared" si="120"/>
        <v>#VALUE!</v>
      </c>
      <c r="AS79" t="e">
        <f t="shared" si="121"/>
        <v>#VALUE!</v>
      </c>
      <c r="AT79" t="e">
        <f t="shared" si="122"/>
        <v>#VALUE!</v>
      </c>
      <c r="AU79" t="e">
        <f t="shared" si="123"/>
        <v>#VALUE!</v>
      </c>
      <c r="AV79" t="e">
        <f t="shared" si="124"/>
        <v>#VALUE!</v>
      </c>
      <c r="AW79" t="e">
        <f t="shared" si="125"/>
        <v>#VALUE!</v>
      </c>
      <c r="AX79" t="e">
        <f t="shared" si="126"/>
        <v>#VALUE!</v>
      </c>
      <c r="AY79" t="e">
        <f t="shared" si="127"/>
        <v>#VALUE!</v>
      </c>
      <c r="AZ79" t="e">
        <f t="shared" si="128"/>
        <v>#VALUE!</v>
      </c>
      <c r="BA79" t="e">
        <f t="shared" si="129"/>
        <v>#VALUE!</v>
      </c>
      <c r="BB79" t="e">
        <f t="shared" si="130"/>
        <v>#VALUE!</v>
      </c>
      <c r="BC79" t="e">
        <f t="shared" si="131"/>
        <v>#VALUE!</v>
      </c>
      <c r="BD79" t="e">
        <f t="shared" si="132"/>
        <v>#VALUE!</v>
      </c>
      <c r="BE79" t="e">
        <f t="shared" si="133"/>
        <v>#VALUE!</v>
      </c>
      <c r="BF79" t="e">
        <f t="shared" si="134"/>
        <v>#VALUE!</v>
      </c>
      <c r="BG79" t="e">
        <f t="shared" si="135"/>
        <v>#VALUE!</v>
      </c>
      <c r="BH79" t="e">
        <f t="shared" si="136"/>
        <v>#VALUE!</v>
      </c>
      <c r="BI79" t="e">
        <f t="shared" si="137"/>
        <v>#VALUE!</v>
      </c>
      <c r="BJ79" t="e">
        <f t="shared" si="138"/>
        <v>#VALUE!</v>
      </c>
      <c r="BK79" t="e">
        <f t="shared" si="139"/>
        <v>#VALUE!</v>
      </c>
      <c r="BL79" t="e">
        <f t="shared" si="140"/>
        <v>#VALUE!</v>
      </c>
      <c r="BM79" t="e">
        <f t="shared" si="141"/>
        <v>#VALUE!</v>
      </c>
      <c r="BN79" t="e">
        <f t="shared" si="142"/>
        <v>#VALUE!</v>
      </c>
      <c r="BO79" t="e">
        <f t="shared" si="143"/>
        <v>#VALUE!</v>
      </c>
      <c r="BP79" t="e">
        <f t="shared" si="144"/>
        <v>#VALUE!</v>
      </c>
      <c r="BQ79" t="e">
        <f t="shared" si="145"/>
        <v>#VALUE!</v>
      </c>
      <c r="BR79" t="e">
        <f t="shared" si="146"/>
        <v>#VALUE!</v>
      </c>
      <c r="BS79" t="e">
        <f t="shared" si="147"/>
        <v>#VALUE!</v>
      </c>
      <c r="BT79" t="e">
        <f t="shared" si="148"/>
        <v>#VALUE!</v>
      </c>
      <c r="BU79" t="e">
        <f t="shared" si="149"/>
        <v>#VALUE!</v>
      </c>
      <c r="BV79" t="e">
        <f t="shared" si="150"/>
        <v>#VALUE!</v>
      </c>
      <c r="BW79" t="e">
        <f t="shared" si="151"/>
        <v>#VALUE!</v>
      </c>
      <c r="BX79" t="e">
        <f t="shared" si="152"/>
        <v>#VALUE!</v>
      </c>
      <c r="BY79" t="e">
        <f t="shared" si="153"/>
        <v>#VALUE!</v>
      </c>
      <c r="BZ79" t="e">
        <f t="shared" si="154"/>
        <v>#VALUE!</v>
      </c>
      <c r="CA79" t="e">
        <f t="shared" si="155"/>
        <v>#VALUE!</v>
      </c>
      <c r="CB79" t="e">
        <f t="shared" si="156"/>
        <v>#VALUE!</v>
      </c>
      <c r="CC79" t="e">
        <f t="shared" si="157"/>
        <v>#VALUE!</v>
      </c>
      <c r="CD79" t="e">
        <f t="shared" si="158"/>
        <v>#VALUE!</v>
      </c>
      <c r="CE79" t="e">
        <f t="shared" si="159"/>
        <v>#VALUE!</v>
      </c>
      <c r="CF79" t="e">
        <f t="shared" si="160"/>
        <v>#VALUE!</v>
      </c>
      <c r="CG79" t="e">
        <f t="shared" si="161"/>
        <v>#VALUE!</v>
      </c>
      <c r="CH79" t="e">
        <f t="shared" ca="1" si="162"/>
        <v>#N/A</v>
      </c>
    </row>
    <row r="80" spans="5:86" x14ac:dyDescent="0.25">
      <c r="E80">
        <f t="shared" si="163"/>
        <v>1045789</v>
      </c>
      <c r="F80">
        <f t="shared" si="163"/>
        <v>1045789</v>
      </c>
      <c r="G80" t="e">
        <f t="shared" si="164"/>
        <v>#N/A</v>
      </c>
      <c r="H80" t="e">
        <f t="shared" si="84"/>
        <v>#VALUE!</v>
      </c>
      <c r="I80" t="e">
        <f t="shared" si="85"/>
        <v>#VALUE!</v>
      </c>
      <c r="J80" t="e">
        <f t="shared" si="86"/>
        <v>#VALUE!</v>
      </c>
      <c r="K80" t="e">
        <f t="shared" si="87"/>
        <v>#VALUE!</v>
      </c>
      <c r="L80" t="e">
        <f t="shared" si="88"/>
        <v>#VALUE!</v>
      </c>
      <c r="M80" t="e">
        <f t="shared" si="89"/>
        <v>#VALUE!</v>
      </c>
      <c r="N80" t="e">
        <f t="shared" si="90"/>
        <v>#VALUE!</v>
      </c>
      <c r="O80" t="e">
        <f t="shared" si="91"/>
        <v>#VALUE!</v>
      </c>
      <c r="P80" t="e">
        <f t="shared" si="92"/>
        <v>#VALUE!</v>
      </c>
      <c r="Q80" t="e">
        <f t="shared" si="93"/>
        <v>#VALUE!</v>
      </c>
      <c r="R80" t="e">
        <f t="shared" si="94"/>
        <v>#VALUE!</v>
      </c>
      <c r="S80" t="e">
        <f t="shared" si="95"/>
        <v>#VALUE!</v>
      </c>
      <c r="T80" t="e">
        <f t="shared" si="96"/>
        <v>#VALUE!</v>
      </c>
      <c r="U80" t="e">
        <f t="shared" si="97"/>
        <v>#VALUE!</v>
      </c>
      <c r="V80" t="e">
        <f t="shared" si="98"/>
        <v>#VALUE!</v>
      </c>
      <c r="W80" t="e">
        <f t="shared" si="99"/>
        <v>#VALUE!</v>
      </c>
      <c r="X80" t="e">
        <f t="shared" si="100"/>
        <v>#VALUE!</v>
      </c>
      <c r="Y80" t="e">
        <f t="shared" si="101"/>
        <v>#VALUE!</v>
      </c>
      <c r="Z80" t="e">
        <f t="shared" si="102"/>
        <v>#VALUE!</v>
      </c>
      <c r="AA80" t="e">
        <f t="shared" si="103"/>
        <v>#VALUE!</v>
      </c>
      <c r="AB80" t="e">
        <f t="shared" si="104"/>
        <v>#VALUE!</v>
      </c>
      <c r="AC80" t="e">
        <f t="shared" si="105"/>
        <v>#VALUE!</v>
      </c>
      <c r="AD80" t="e">
        <f t="shared" si="106"/>
        <v>#VALUE!</v>
      </c>
      <c r="AE80" t="e">
        <f t="shared" si="107"/>
        <v>#VALUE!</v>
      </c>
      <c r="AF80" t="e">
        <f t="shared" si="108"/>
        <v>#VALUE!</v>
      </c>
      <c r="AG80" t="e">
        <f t="shared" si="109"/>
        <v>#VALUE!</v>
      </c>
      <c r="AH80" t="e">
        <f t="shared" si="110"/>
        <v>#VALUE!</v>
      </c>
      <c r="AI80" t="e">
        <f t="shared" si="111"/>
        <v>#VALUE!</v>
      </c>
      <c r="AJ80" t="e">
        <f t="shared" si="112"/>
        <v>#VALUE!</v>
      </c>
      <c r="AK80" t="e">
        <f t="shared" si="113"/>
        <v>#VALUE!</v>
      </c>
      <c r="AL80" t="e">
        <f t="shared" si="114"/>
        <v>#VALUE!</v>
      </c>
      <c r="AM80" t="e">
        <f t="shared" si="115"/>
        <v>#VALUE!</v>
      </c>
      <c r="AN80" t="e">
        <f t="shared" si="116"/>
        <v>#VALUE!</v>
      </c>
      <c r="AO80" t="e">
        <f t="shared" si="117"/>
        <v>#VALUE!</v>
      </c>
      <c r="AP80" t="e">
        <f t="shared" si="118"/>
        <v>#VALUE!</v>
      </c>
      <c r="AQ80" t="e">
        <f t="shared" si="119"/>
        <v>#VALUE!</v>
      </c>
      <c r="AR80" t="e">
        <f t="shared" si="120"/>
        <v>#VALUE!</v>
      </c>
      <c r="AS80" t="e">
        <f t="shared" si="121"/>
        <v>#VALUE!</v>
      </c>
      <c r="AT80" t="e">
        <f t="shared" si="122"/>
        <v>#VALUE!</v>
      </c>
      <c r="AU80" t="e">
        <f t="shared" si="123"/>
        <v>#VALUE!</v>
      </c>
      <c r="AV80" t="e">
        <f t="shared" si="124"/>
        <v>#VALUE!</v>
      </c>
      <c r="AW80" t="e">
        <f t="shared" si="125"/>
        <v>#VALUE!</v>
      </c>
      <c r="AX80" t="e">
        <f t="shared" si="126"/>
        <v>#VALUE!</v>
      </c>
      <c r="AY80" t="e">
        <f t="shared" si="127"/>
        <v>#VALUE!</v>
      </c>
      <c r="AZ80" t="e">
        <f t="shared" si="128"/>
        <v>#VALUE!</v>
      </c>
      <c r="BA80" t="e">
        <f t="shared" si="129"/>
        <v>#VALUE!</v>
      </c>
      <c r="BB80" t="e">
        <f t="shared" si="130"/>
        <v>#VALUE!</v>
      </c>
      <c r="BC80" t="e">
        <f t="shared" si="131"/>
        <v>#VALUE!</v>
      </c>
      <c r="BD80" t="e">
        <f t="shared" si="132"/>
        <v>#VALUE!</v>
      </c>
      <c r="BE80" t="e">
        <f t="shared" si="133"/>
        <v>#VALUE!</v>
      </c>
      <c r="BF80" t="e">
        <f t="shared" si="134"/>
        <v>#VALUE!</v>
      </c>
      <c r="BG80" t="e">
        <f t="shared" si="135"/>
        <v>#VALUE!</v>
      </c>
      <c r="BH80" t="e">
        <f t="shared" si="136"/>
        <v>#VALUE!</v>
      </c>
      <c r="BI80" t="e">
        <f t="shared" si="137"/>
        <v>#VALUE!</v>
      </c>
      <c r="BJ80" t="e">
        <f t="shared" si="138"/>
        <v>#VALUE!</v>
      </c>
      <c r="BK80" t="e">
        <f t="shared" si="139"/>
        <v>#VALUE!</v>
      </c>
      <c r="BL80" t="e">
        <f t="shared" si="140"/>
        <v>#VALUE!</v>
      </c>
      <c r="BM80" t="e">
        <f t="shared" si="141"/>
        <v>#VALUE!</v>
      </c>
      <c r="BN80" t="e">
        <f t="shared" si="142"/>
        <v>#VALUE!</v>
      </c>
      <c r="BO80" t="e">
        <f t="shared" si="143"/>
        <v>#VALUE!</v>
      </c>
      <c r="BP80" t="e">
        <f t="shared" si="144"/>
        <v>#VALUE!</v>
      </c>
      <c r="BQ80" t="e">
        <f t="shared" si="145"/>
        <v>#VALUE!</v>
      </c>
      <c r="BR80" t="e">
        <f t="shared" si="146"/>
        <v>#VALUE!</v>
      </c>
      <c r="BS80" t="e">
        <f t="shared" si="147"/>
        <v>#VALUE!</v>
      </c>
      <c r="BT80" t="e">
        <f t="shared" si="148"/>
        <v>#VALUE!</v>
      </c>
      <c r="BU80" t="e">
        <f t="shared" si="149"/>
        <v>#VALUE!</v>
      </c>
      <c r="BV80" t="e">
        <f t="shared" si="150"/>
        <v>#VALUE!</v>
      </c>
      <c r="BW80" t="e">
        <f t="shared" si="151"/>
        <v>#VALUE!</v>
      </c>
      <c r="BX80" t="e">
        <f t="shared" si="152"/>
        <v>#VALUE!</v>
      </c>
      <c r="BY80" t="e">
        <f t="shared" si="153"/>
        <v>#VALUE!</v>
      </c>
      <c r="BZ80" t="e">
        <f t="shared" si="154"/>
        <v>#VALUE!</v>
      </c>
      <c r="CA80" t="e">
        <f t="shared" si="155"/>
        <v>#VALUE!</v>
      </c>
      <c r="CB80" t="e">
        <f t="shared" si="156"/>
        <v>#VALUE!</v>
      </c>
      <c r="CC80" t="e">
        <f t="shared" si="157"/>
        <v>#VALUE!</v>
      </c>
      <c r="CD80" t="e">
        <f t="shared" si="158"/>
        <v>#VALUE!</v>
      </c>
      <c r="CE80" t="e">
        <f t="shared" si="159"/>
        <v>#VALUE!</v>
      </c>
      <c r="CF80" t="e">
        <f t="shared" si="160"/>
        <v>#VALUE!</v>
      </c>
      <c r="CG80" t="e">
        <f t="shared" si="161"/>
        <v>#VALUE!</v>
      </c>
      <c r="CH80" t="e">
        <f t="shared" ca="1" si="162"/>
        <v>#N/A</v>
      </c>
    </row>
    <row r="81" spans="5:86" x14ac:dyDescent="0.25">
      <c r="E81">
        <f t="shared" si="163"/>
        <v>1045788</v>
      </c>
      <c r="F81">
        <f t="shared" si="163"/>
        <v>1045788</v>
      </c>
      <c r="G81" t="e">
        <f t="shared" si="164"/>
        <v>#N/A</v>
      </c>
      <c r="H81" t="e">
        <f t="shared" si="84"/>
        <v>#VALUE!</v>
      </c>
      <c r="I81" t="e">
        <f t="shared" si="85"/>
        <v>#VALUE!</v>
      </c>
      <c r="J81" t="e">
        <f t="shared" si="86"/>
        <v>#VALUE!</v>
      </c>
      <c r="K81" t="e">
        <f t="shared" si="87"/>
        <v>#VALUE!</v>
      </c>
      <c r="L81" t="e">
        <f t="shared" si="88"/>
        <v>#VALUE!</v>
      </c>
      <c r="M81" t="e">
        <f t="shared" si="89"/>
        <v>#VALUE!</v>
      </c>
      <c r="N81" t="e">
        <f t="shared" si="90"/>
        <v>#VALUE!</v>
      </c>
      <c r="O81" t="e">
        <f t="shared" si="91"/>
        <v>#VALUE!</v>
      </c>
      <c r="P81" t="e">
        <f t="shared" si="92"/>
        <v>#VALUE!</v>
      </c>
      <c r="Q81" t="e">
        <f t="shared" si="93"/>
        <v>#VALUE!</v>
      </c>
      <c r="R81" t="e">
        <f t="shared" si="94"/>
        <v>#VALUE!</v>
      </c>
      <c r="S81" t="e">
        <f t="shared" si="95"/>
        <v>#VALUE!</v>
      </c>
      <c r="T81" t="e">
        <f t="shared" si="96"/>
        <v>#VALUE!</v>
      </c>
      <c r="U81" t="e">
        <f t="shared" si="97"/>
        <v>#VALUE!</v>
      </c>
      <c r="V81" t="e">
        <f t="shared" si="98"/>
        <v>#VALUE!</v>
      </c>
      <c r="W81" t="e">
        <f t="shared" si="99"/>
        <v>#VALUE!</v>
      </c>
      <c r="X81" t="e">
        <f t="shared" si="100"/>
        <v>#VALUE!</v>
      </c>
      <c r="Y81" t="e">
        <f t="shared" si="101"/>
        <v>#VALUE!</v>
      </c>
      <c r="Z81" t="e">
        <f t="shared" si="102"/>
        <v>#VALUE!</v>
      </c>
      <c r="AA81" t="e">
        <f t="shared" si="103"/>
        <v>#VALUE!</v>
      </c>
      <c r="AB81" t="e">
        <f t="shared" si="104"/>
        <v>#VALUE!</v>
      </c>
      <c r="AC81" t="e">
        <f t="shared" si="105"/>
        <v>#VALUE!</v>
      </c>
      <c r="AD81" t="e">
        <f t="shared" si="106"/>
        <v>#VALUE!</v>
      </c>
      <c r="AE81" t="e">
        <f t="shared" si="107"/>
        <v>#VALUE!</v>
      </c>
      <c r="AF81" t="e">
        <f t="shared" si="108"/>
        <v>#VALUE!</v>
      </c>
      <c r="AG81" t="e">
        <f t="shared" si="109"/>
        <v>#VALUE!</v>
      </c>
      <c r="AH81" t="e">
        <f t="shared" si="110"/>
        <v>#VALUE!</v>
      </c>
      <c r="AI81" t="e">
        <f t="shared" si="111"/>
        <v>#VALUE!</v>
      </c>
      <c r="AJ81" t="e">
        <f t="shared" si="112"/>
        <v>#VALUE!</v>
      </c>
      <c r="AK81" t="e">
        <f t="shared" si="113"/>
        <v>#VALUE!</v>
      </c>
      <c r="AL81" t="e">
        <f t="shared" si="114"/>
        <v>#VALUE!</v>
      </c>
      <c r="AM81" t="e">
        <f t="shared" si="115"/>
        <v>#VALUE!</v>
      </c>
      <c r="AN81" t="e">
        <f t="shared" si="116"/>
        <v>#VALUE!</v>
      </c>
      <c r="AO81" t="e">
        <f t="shared" si="117"/>
        <v>#VALUE!</v>
      </c>
      <c r="AP81" t="e">
        <f t="shared" si="118"/>
        <v>#VALUE!</v>
      </c>
      <c r="AQ81" t="e">
        <f t="shared" si="119"/>
        <v>#VALUE!</v>
      </c>
      <c r="AR81" t="e">
        <f t="shared" si="120"/>
        <v>#VALUE!</v>
      </c>
      <c r="AS81" t="e">
        <f t="shared" si="121"/>
        <v>#VALUE!</v>
      </c>
      <c r="AT81" t="e">
        <f t="shared" si="122"/>
        <v>#VALUE!</v>
      </c>
      <c r="AU81" t="e">
        <f t="shared" si="123"/>
        <v>#VALUE!</v>
      </c>
      <c r="AV81" t="e">
        <f t="shared" si="124"/>
        <v>#VALUE!</v>
      </c>
      <c r="AW81" t="e">
        <f t="shared" si="125"/>
        <v>#VALUE!</v>
      </c>
      <c r="AX81" t="e">
        <f t="shared" si="126"/>
        <v>#VALUE!</v>
      </c>
      <c r="AY81" t="e">
        <f t="shared" si="127"/>
        <v>#VALUE!</v>
      </c>
      <c r="AZ81" t="e">
        <f t="shared" si="128"/>
        <v>#VALUE!</v>
      </c>
      <c r="BA81" t="e">
        <f t="shared" si="129"/>
        <v>#VALUE!</v>
      </c>
      <c r="BB81" t="e">
        <f t="shared" si="130"/>
        <v>#VALUE!</v>
      </c>
      <c r="BC81" t="e">
        <f t="shared" si="131"/>
        <v>#VALUE!</v>
      </c>
      <c r="BD81" t="e">
        <f t="shared" si="132"/>
        <v>#VALUE!</v>
      </c>
      <c r="BE81" t="e">
        <f t="shared" si="133"/>
        <v>#VALUE!</v>
      </c>
      <c r="BF81" t="e">
        <f t="shared" si="134"/>
        <v>#VALUE!</v>
      </c>
      <c r="BG81" t="e">
        <f t="shared" si="135"/>
        <v>#VALUE!</v>
      </c>
      <c r="BH81" t="e">
        <f t="shared" si="136"/>
        <v>#VALUE!</v>
      </c>
      <c r="BI81" t="e">
        <f t="shared" si="137"/>
        <v>#VALUE!</v>
      </c>
      <c r="BJ81" t="e">
        <f t="shared" si="138"/>
        <v>#VALUE!</v>
      </c>
      <c r="BK81" t="e">
        <f t="shared" si="139"/>
        <v>#VALUE!</v>
      </c>
      <c r="BL81" t="e">
        <f t="shared" si="140"/>
        <v>#VALUE!</v>
      </c>
      <c r="BM81" t="e">
        <f t="shared" si="141"/>
        <v>#VALUE!</v>
      </c>
      <c r="BN81" t="e">
        <f t="shared" si="142"/>
        <v>#VALUE!</v>
      </c>
      <c r="BO81" t="e">
        <f t="shared" si="143"/>
        <v>#VALUE!</v>
      </c>
      <c r="BP81" t="e">
        <f t="shared" si="144"/>
        <v>#VALUE!</v>
      </c>
      <c r="BQ81" t="e">
        <f t="shared" si="145"/>
        <v>#VALUE!</v>
      </c>
      <c r="BR81" t="e">
        <f t="shared" si="146"/>
        <v>#VALUE!</v>
      </c>
      <c r="BS81" t="e">
        <f t="shared" si="147"/>
        <v>#VALUE!</v>
      </c>
      <c r="BT81" t="e">
        <f t="shared" si="148"/>
        <v>#VALUE!</v>
      </c>
      <c r="BU81" t="e">
        <f t="shared" si="149"/>
        <v>#VALUE!</v>
      </c>
      <c r="BV81" t="e">
        <f t="shared" si="150"/>
        <v>#VALUE!</v>
      </c>
      <c r="BW81" t="e">
        <f t="shared" si="151"/>
        <v>#VALUE!</v>
      </c>
      <c r="BX81" t="e">
        <f t="shared" si="152"/>
        <v>#VALUE!</v>
      </c>
      <c r="BY81" t="e">
        <f t="shared" si="153"/>
        <v>#VALUE!</v>
      </c>
      <c r="BZ81" t="e">
        <f t="shared" si="154"/>
        <v>#VALUE!</v>
      </c>
      <c r="CA81" t="e">
        <f t="shared" si="155"/>
        <v>#VALUE!</v>
      </c>
      <c r="CB81" t="e">
        <f t="shared" si="156"/>
        <v>#VALUE!</v>
      </c>
      <c r="CC81" t="e">
        <f t="shared" si="157"/>
        <v>#VALUE!</v>
      </c>
      <c r="CD81" t="e">
        <f t="shared" si="158"/>
        <v>#VALUE!</v>
      </c>
      <c r="CE81" t="e">
        <f t="shared" si="159"/>
        <v>#VALUE!</v>
      </c>
      <c r="CF81" t="e">
        <f t="shared" si="160"/>
        <v>#VALUE!</v>
      </c>
      <c r="CG81" t="e">
        <f t="shared" si="161"/>
        <v>#VALUE!</v>
      </c>
      <c r="CH81" t="e">
        <f t="shared" ca="1" si="162"/>
        <v>#N/A</v>
      </c>
    </row>
    <row r="82" spans="5:86" x14ac:dyDescent="0.25">
      <c r="E82">
        <f t="shared" si="163"/>
        <v>1045787</v>
      </c>
      <c r="F82">
        <f t="shared" si="163"/>
        <v>1045787</v>
      </c>
      <c r="G82" t="e">
        <f t="shared" si="164"/>
        <v>#N/A</v>
      </c>
      <c r="H82" t="e">
        <f t="shared" si="84"/>
        <v>#VALUE!</v>
      </c>
      <c r="I82" t="e">
        <f t="shared" si="85"/>
        <v>#VALUE!</v>
      </c>
      <c r="J82" t="e">
        <f t="shared" si="86"/>
        <v>#VALUE!</v>
      </c>
      <c r="K82" t="e">
        <f t="shared" si="87"/>
        <v>#VALUE!</v>
      </c>
      <c r="L82" t="e">
        <f t="shared" si="88"/>
        <v>#VALUE!</v>
      </c>
      <c r="M82" t="e">
        <f t="shared" si="89"/>
        <v>#VALUE!</v>
      </c>
      <c r="N82" t="e">
        <f t="shared" si="90"/>
        <v>#VALUE!</v>
      </c>
      <c r="O82" t="e">
        <f t="shared" si="91"/>
        <v>#VALUE!</v>
      </c>
      <c r="P82" t="e">
        <f t="shared" si="92"/>
        <v>#VALUE!</v>
      </c>
      <c r="Q82" t="e">
        <f t="shared" si="93"/>
        <v>#VALUE!</v>
      </c>
      <c r="R82" t="e">
        <f t="shared" si="94"/>
        <v>#VALUE!</v>
      </c>
      <c r="S82" t="e">
        <f t="shared" si="95"/>
        <v>#VALUE!</v>
      </c>
      <c r="T82" t="e">
        <f t="shared" si="96"/>
        <v>#VALUE!</v>
      </c>
      <c r="U82" t="e">
        <f t="shared" si="97"/>
        <v>#VALUE!</v>
      </c>
      <c r="V82" t="e">
        <f t="shared" si="98"/>
        <v>#VALUE!</v>
      </c>
      <c r="W82" t="e">
        <f t="shared" si="99"/>
        <v>#VALUE!</v>
      </c>
      <c r="X82" t="e">
        <f t="shared" si="100"/>
        <v>#VALUE!</v>
      </c>
      <c r="Y82" t="e">
        <f t="shared" si="101"/>
        <v>#VALUE!</v>
      </c>
      <c r="Z82" t="e">
        <f t="shared" si="102"/>
        <v>#VALUE!</v>
      </c>
      <c r="AA82" t="e">
        <f t="shared" si="103"/>
        <v>#VALUE!</v>
      </c>
      <c r="AB82" t="e">
        <f t="shared" si="104"/>
        <v>#VALUE!</v>
      </c>
      <c r="AC82" t="e">
        <f t="shared" si="105"/>
        <v>#VALUE!</v>
      </c>
      <c r="AD82" t="e">
        <f t="shared" si="106"/>
        <v>#VALUE!</v>
      </c>
      <c r="AE82" t="e">
        <f t="shared" si="107"/>
        <v>#VALUE!</v>
      </c>
      <c r="AF82" t="e">
        <f t="shared" si="108"/>
        <v>#VALUE!</v>
      </c>
      <c r="AG82" t="e">
        <f t="shared" si="109"/>
        <v>#VALUE!</v>
      </c>
      <c r="AH82" t="e">
        <f t="shared" si="110"/>
        <v>#VALUE!</v>
      </c>
      <c r="AI82" t="e">
        <f t="shared" si="111"/>
        <v>#VALUE!</v>
      </c>
      <c r="AJ82" t="e">
        <f t="shared" si="112"/>
        <v>#VALUE!</v>
      </c>
      <c r="AK82" t="e">
        <f t="shared" si="113"/>
        <v>#VALUE!</v>
      </c>
      <c r="AL82" t="e">
        <f t="shared" si="114"/>
        <v>#VALUE!</v>
      </c>
      <c r="AM82" t="e">
        <f t="shared" si="115"/>
        <v>#VALUE!</v>
      </c>
      <c r="AN82" t="e">
        <f t="shared" si="116"/>
        <v>#VALUE!</v>
      </c>
      <c r="AO82" t="e">
        <f t="shared" si="117"/>
        <v>#VALUE!</v>
      </c>
      <c r="AP82" t="e">
        <f t="shared" si="118"/>
        <v>#VALUE!</v>
      </c>
      <c r="AQ82" t="e">
        <f t="shared" si="119"/>
        <v>#VALUE!</v>
      </c>
      <c r="AR82" t="e">
        <f t="shared" si="120"/>
        <v>#VALUE!</v>
      </c>
      <c r="AS82" t="e">
        <f t="shared" si="121"/>
        <v>#VALUE!</v>
      </c>
      <c r="AT82" t="e">
        <f t="shared" si="122"/>
        <v>#VALUE!</v>
      </c>
      <c r="AU82" t="e">
        <f t="shared" si="123"/>
        <v>#VALUE!</v>
      </c>
      <c r="AV82" t="e">
        <f t="shared" si="124"/>
        <v>#VALUE!</v>
      </c>
      <c r="AW82" t="e">
        <f t="shared" si="125"/>
        <v>#VALUE!</v>
      </c>
      <c r="AX82" t="e">
        <f t="shared" si="126"/>
        <v>#VALUE!</v>
      </c>
      <c r="AY82" t="e">
        <f t="shared" si="127"/>
        <v>#VALUE!</v>
      </c>
      <c r="AZ82" t="e">
        <f t="shared" si="128"/>
        <v>#VALUE!</v>
      </c>
      <c r="BA82" t="e">
        <f t="shared" si="129"/>
        <v>#VALUE!</v>
      </c>
      <c r="BB82" t="e">
        <f t="shared" si="130"/>
        <v>#VALUE!</v>
      </c>
      <c r="BC82" t="e">
        <f t="shared" si="131"/>
        <v>#VALUE!</v>
      </c>
      <c r="BD82" t="e">
        <f t="shared" si="132"/>
        <v>#VALUE!</v>
      </c>
      <c r="BE82" t="e">
        <f t="shared" si="133"/>
        <v>#VALUE!</v>
      </c>
      <c r="BF82" t="e">
        <f t="shared" si="134"/>
        <v>#VALUE!</v>
      </c>
      <c r="BG82" t="e">
        <f t="shared" si="135"/>
        <v>#VALUE!</v>
      </c>
      <c r="BH82" t="e">
        <f t="shared" si="136"/>
        <v>#VALUE!</v>
      </c>
      <c r="BI82" t="e">
        <f t="shared" si="137"/>
        <v>#VALUE!</v>
      </c>
      <c r="BJ82" t="e">
        <f t="shared" si="138"/>
        <v>#VALUE!</v>
      </c>
      <c r="BK82" t="e">
        <f t="shared" si="139"/>
        <v>#VALUE!</v>
      </c>
      <c r="BL82" t="e">
        <f t="shared" si="140"/>
        <v>#VALUE!</v>
      </c>
      <c r="BM82" t="e">
        <f t="shared" si="141"/>
        <v>#VALUE!</v>
      </c>
      <c r="BN82" t="e">
        <f t="shared" si="142"/>
        <v>#VALUE!</v>
      </c>
      <c r="BO82" t="e">
        <f t="shared" si="143"/>
        <v>#VALUE!</v>
      </c>
      <c r="BP82" t="e">
        <f t="shared" si="144"/>
        <v>#VALUE!</v>
      </c>
      <c r="BQ82" t="e">
        <f t="shared" si="145"/>
        <v>#VALUE!</v>
      </c>
      <c r="BR82" t="e">
        <f t="shared" si="146"/>
        <v>#VALUE!</v>
      </c>
      <c r="BS82" t="e">
        <f t="shared" si="147"/>
        <v>#VALUE!</v>
      </c>
      <c r="BT82" t="e">
        <f t="shared" si="148"/>
        <v>#VALUE!</v>
      </c>
      <c r="BU82" t="e">
        <f t="shared" si="149"/>
        <v>#VALUE!</v>
      </c>
      <c r="BV82" t="e">
        <f t="shared" si="150"/>
        <v>#VALUE!</v>
      </c>
      <c r="BW82" t="e">
        <f t="shared" si="151"/>
        <v>#VALUE!</v>
      </c>
      <c r="BX82" t="e">
        <f t="shared" si="152"/>
        <v>#VALUE!</v>
      </c>
      <c r="BY82" t="e">
        <f t="shared" si="153"/>
        <v>#VALUE!</v>
      </c>
      <c r="BZ82" t="e">
        <f t="shared" si="154"/>
        <v>#VALUE!</v>
      </c>
      <c r="CA82" t="e">
        <f t="shared" si="155"/>
        <v>#VALUE!</v>
      </c>
      <c r="CB82" t="e">
        <f t="shared" si="156"/>
        <v>#VALUE!</v>
      </c>
      <c r="CC82" t="e">
        <f t="shared" si="157"/>
        <v>#VALUE!</v>
      </c>
      <c r="CD82" t="e">
        <f t="shared" si="158"/>
        <v>#VALUE!</v>
      </c>
      <c r="CE82" t="e">
        <f t="shared" si="159"/>
        <v>#VALUE!</v>
      </c>
      <c r="CF82" t="e">
        <f t="shared" si="160"/>
        <v>#VALUE!</v>
      </c>
      <c r="CG82" t="e">
        <f t="shared" si="161"/>
        <v>#VALUE!</v>
      </c>
      <c r="CH82" t="e">
        <f t="shared" ca="1" si="162"/>
        <v>#N/A</v>
      </c>
    </row>
    <row r="83" spans="5:86" x14ac:dyDescent="0.25">
      <c r="E83">
        <f t="shared" si="163"/>
        <v>1045786</v>
      </c>
      <c r="F83">
        <f t="shared" si="163"/>
        <v>1045786</v>
      </c>
      <c r="G83" t="e">
        <f t="shared" si="164"/>
        <v>#N/A</v>
      </c>
      <c r="H83" t="e">
        <f t="shared" si="84"/>
        <v>#VALUE!</v>
      </c>
      <c r="I83" t="e">
        <f t="shared" si="85"/>
        <v>#VALUE!</v>
      </c>
      <c r="J83" t="e">
        <f t="shared" si="86"/>
        <v>#VALUE!</v>
      </c>
      <c r="K83" t="e">
        <f t="shared" si="87"/>
        <v>#VALUE!</v>
      </c>
      <c r="L83" t="e">
        <f t="shared" si="88"/>
        <v>#VALUE!</v>
      </c>
      <c r="M83" t="e">
        <f t="shared" si="89"/>
        <v>#VALUE!</v>
      </c>
      <c r="N83" t="e">
        <f t="shared" si="90"/>
        <v>#VALUE!</v>
      </c>
      <c r="O83" t="e">
        <f t="shared" si="91"/>
        <v>#VALUE!</v>
      </c>
      <c r="P83" t="e">
        <f t="shared" si="92"/>
        <v>#VALUE!</v>
      </c>
      <c r="Q83" t="e">
        <f t="shared" si="93"/>
        <v>#VALUE!</v>
      </c>
      <c r="R83" t="e">
        <f t="shared" si="94"/>
        <v>#VALUE!</v>
      </c>
      <c r="S83" t="e">
        <f t="shared" si="95"/>
        <v>#VALUE!</v>
      </c>
      <c r="T83" t="e">
        <f t="shared" si="96"/>
        <v>#VALUE!</v>
      </c>
      <c r="U83" t="e">
        <f t="shared" si="97"/>
        <v>#VALUE!</v>
      </c>
      <c r="V83" t="e">
        <f t="shared" si="98"/>
        <v>#VALUE!</v>
      </c>
      <c r="W83" t="e">
        <f t="shared" si="99"/>
        <v>#VALUE!</v>
      </c>
      <c r="X83" t="e">
        <f t="shared" si="100"/>
        <v>#VALUE!</v>
      </c>
      <c r="Y83" t="e">
        <f t="shared" si="101"/>
        <v>#VALUE!</v>
      </c>
      <c r="Z83" t="e">
        <f t="shared" si="102"/>
        <v>#VALUE!</v>
      </c>
      <c r="AA83" t="e">
        <f t="shared" si="103"/>
        <v>#VALUE!</v>
      </c>
      <c r="AB83" t="e">
        <f t="shared" si="104"/>
        <v>#VALUE!</v>
      </c>
      <c r="AC83" t="e">
        <f t="shared" si="105"/>
        <v>#VALUE!</v>
      </c>
      <c r="AD83" t="e">
        <f t="shared" si="106"/>
        <v>#VALUE!</v>
      </c>
      <c r="AE83" t="e">
        <f t="shared" si="107"/>
        <v>#VALUE!</v>
      </c>
      <c r="AF83" t="e">
        <f t="shared" si="108"/>
        <v>#VALUE!</v>
      </c>
      <c r="AG83" t="e">
        <f t="shared" si="109"/>
        <v>#VALUE!</v>
      </c>
      <c r="AH83" t="e">
        <f t="shared" si="110"/>
        <v>#VALUE!</v>
      </c>
      <c r="AI83" t="e">
        <f t="shared" si="111"/>
        <v>#VALUE!</v>
      </c>
      <c r="AJ83" t="e">
        <f t="shared" si="112"/>
        <v>#VALUE!</v>
      </c>
      <c r="AK83" t="e">
        <f t="shared" si="113"/>
        <v>#VALUE!</v>
      </c>
      <c r="AL83" t="e">
        <f t="shared" si="114"/>
        <v>#VALUE!</v>
      </c>
      <c r="AM83" t="e">
        <f t="shared" si="115"/>
        <v>#VALUE!</v>
      </c>
      <c r="AN83" t="e">
        <f t="shared" si="116"/>
        <v>#VALUE!</v>
      </c>
      <c r="AO83" t="e">
        <f t="shared" si="117"/>
        <v>#VALUE!</v>
      </c>
      <c r="AP83" t="e">
        <f t="shared" si="118"/>
        <v>#VALUE!</v>
      </c>
      <c r="AQ83" t="e">
        <f t="shared" si="119"/>
        <v>#VALUE!</v>
      </c>
      <c r="AR83" t="e">
        <f t="shared" si="120"/>
        <v>#VALUE!</v>
      </c>
      <c r="AS83" t="e">
        <f t="shared" si="121"/>
        <v>#VALUE!</v>
      </c>
      <c r="AT83" t="e">
        <f t="shared" si="122"/>
        <v>#VALUE!</v>
      </c>
      <c r="AU83" t="e">
        <f t="shared" si="123"/>
        <v>#VALUE!</v>
      </c>
      <c r="AV83" t="e">
        <f t="shared" si="124"/>
        <v>#VALUE!</v>
      </c>
      <c r="AW83" t="e">
        <f t="shared" si="125"/>
        <v>#VALUE!</v>
      </c>
      <c r="AX83" t="e">
        <f t="shared" si="126"/>
        <v>#VALUE!</v>
      </c>
      <c r="AY83" t="e">
        <f t="shared" si="127"/>
        <v>#VALUE!</v>
      </c>
      <c r="AZ83" t="e">
        <f t="shared" si="128"/>
        <v>#VALUE!</v>
      </c>
      <c r="BA83" t="e">
        <f t="shared" si="129"/>
        <v>#VALUE!</v>
      </c>
      <c r="BB83" t="e">
        <f t="shared" si="130"/>
        <v>#VALUE!</v>
      </c>
      <c r="BC83" t="e">
        <f t="shared" si="131"/>
        <v>#VALUE!</v>
      </c>
      <c r="BD83" t="e">
        <f t="shared" si="132"/>
        <v>#VALUE!</v>
      </c>
      <c r="BE83" t="e">
        <f t="shared" si="133"/>
        <v>#VALUE!</v>
      </c>
      <c r="BF83" t="e">
        <f t="shared" si="134"/>
        <v>#VALUE!</v>
      </c>
      <c r="BG83" t="e">
        <f t="shared" si="135"/>
        <v>#VALUE!</v>
      </c>
      <c r="BH83" t="e">
        <f t="shared" si="136"/>
        <v>#VALUE!</v>
      </c>
      <c r="BI83" t="e">
        <f t="shared" si="137"/>
        <v>#VALUE!</v>
      </c>
      <c r="BJ83" t="e">
        <f t="shared" si="138"/>
        <v>#VALUE!</v>
      </c>
      <c r="BK83" t="e">
        <f t="shared" si="139"/>
        <v>#VALUE!</v>
      </c>
      <c r="BL83" t="e">
        <f t="shared" si="140"/>
        <v>#VALUE!</v>
      </c>
      <c r="BM83" t="e">
        <f t="shared" si="141"/>
        <v>#VALUE!</v>
      </c>
      <c r="BN83" t="e">
        <f t="shared" si="142"/>
        <v>#VALUE!</v>
      </c>
      <c r="BO83" t="e">
        <f t="shared" si="143"/>
        <v>#VALUE!</v>
      </c>
      <c r="BP83" t="e">
        <f t="shared" si="144"/>
        <v>#VALUE!</v>
      </c>
      <c r="BQ83" t="e">
        <f t="shared" si="145"/>
        <v>#VALUE!</v>
      </c>
      <c r="BR83" t="e">
        <f t="shared" si="146"/>
        <v>#VALUE!</v>
      </c>
      <c r="BS83" t="e">
        <f t="shared" si="147"/>
        <v>#VALUE!</v>
      </c>
      <c r="BT83" t="e">
        <f t="shared" si="148"/>
        <v>#VALUE!</v>
      </c>
      <c r="BU83" t="e">
        <f t="shared" si="149"/>
        <v>#VALUE!</v>
      </c>
      <c r="BV83" t="e">
        <f t="shared" si="150"/>
        <v>#VALUE!</v>
      </c>
      <c r="BW83" t="e">
        <f t="shared" si="151"/>
        <v>#VALUE!</v>
      </c>
      <c r="BX83" t="e">
        <f t="shared" si="152"/>
        <v>#VALUE!</v>
      </c>
      <c r="BY83" t="e">
        <f t="shared" si="153"/>
        <v>#VALUE!</v>
      </c>
      <c r="BZ83" t="e">
        <f t="shared" si="154"/>
        <v>#VALUE!</v>
      </c>
      <c r="CA83" t="e">
        <f t="shared" si="155"/>
        <v>#VALUE!</v>
      </c>
      <c r="CB83" t="e">
        <f t="shared" si="156"/>
        <v>#VALUE!</v>
      </c>
      <c r="CC83" t="e">
        <f t="shared" si="157"/>
        <v>#VALUE!</v>
      </c>
      <c r="CD83" t="e">
        <f t="shared" si="158"/>
        <v>#VALUE!</v>
      </c>
      <c r="CE83" t="e">
        <f t="shared" si="159"/>
        <v>#VALUE!</v>
      </c>
      <c r="CF83" t="e">
        <f t="shared" si="160"/>
        <v>#VALUE!</v>
      </c>
      <c r="CG83" t="e">
        <f t="shared" si="161"/>
        <v>#VALUE!</v>
      </c>
      <c r="CH83" t="e">
        <f t="shared" ca="1" si="162"/>
        <v>#N/A</v>
      </c>
    </row>
    <row r="84" spans="5:86" x14ac:dyDescent="0.25">
      <c r="E84">
        <f t="shared" si="163"/>
        <v>1045785</v>
      </c>
      <c r="F84">
        <f t="shared" si="163"/>
        <v>1045785</v>
      </c>
      <c r="G84" t="e">
        <f t="shared" si="164"/>
        <v>#N/A</v>
      </c>
      <c r="H84" t="e">
        <f t="shared" si="84"/>
        <v>#VALUE!</v>
      </c>
      <c r="I84" t="e">
        <f t="shared" si="85"/>
        <v>#VALUE!</v>
      </c>
      <c r="J84" t="e">
        <f t="shared" si="86"/>
        <v>#VALUE!</v>
      </c>
      <c r="K84" t="e">
        <f t="shared" si="87"/>
        <v>#VALUE!</v>
      </c>
      <c r="L84" t="e">
        <f t="shared" si="88"/>
        <v>#VALUE!</v>
      </c>
      <c r="M84" t="e">
        <f t="shared" si="89"/>
        <v>#VALUE!</v>
      </c>
      <c r="N84" t="e">
        <f t="shared" si="90"/>
        <v>#VALUE!</v>
      </c>
      <c r="O84" t="e">
        <f t="shared" si="91"/>
        <v>#VALUE!</v>
      </c>
      <c r="P84" t="e">
        <f t="shared" si="92"/>
        <v>#VALUE!</v>
      </c>
      <c r="Q84" t="e">
        <f t="shared" si="93"/>
        <v>#VALUE!</v>
      </c>
      <c r="R84" t="e">
        <f t="shared" si="94"/>
        <v>#VALUE!</v>
      </c>
      <c r="S84" t="e">
        <f t="shared" si="95"/>
        <v>#VALUE!</v>
      </c>
      <c r="T84" t="e">
        <f t="shared" si="96"/>
        <v>#VALUE!</v>
      </c>
      <c r="U84" t="e">
        <f t="shared" si="97"/>
        <v>#VALUE!</v>
      </c>
      <c r="V84" t="e">
        <f t="shared" si="98"/>
        <v>#VALUE!</v>
      </c>
      <c r="W84" t="e">
        <f t="shared" si="99"/>
        <v>#VALUE!</v>
      </c>
      <c r="X84" t="e">
        <f t="shared" si="100"/>
        <v>#VALUE!</v>
      </c>
      <c r="Y84" t="e">
        <f t="shared" si="101"/>
        <v>#VALUE!</v>
      </c>
      <c r="Z84" t="e">
        <f t="shared" si="102"/>
        <v>#VALUE!</v>
      </c>
      <c r="AA84" t="e">
        <f t="shared" si="103"/>
        <v>#VALUE!</v>
      </c>
      <c r="AB84" t="e">
        <f t="shared" si="104"/>
        <v>#VALUE!</v>
      </c>
      <c r="AC84" t="e">
        <f t="shared" si="105"/>
        <v>#VALUE!</v>
      </c>
      <c r="AD84" t="e">
        <f t="shared" si="106"/>
        <v>#VALUE!</v>
      </c>
      <c r="AE84" t="e">
        <f t="shared" si="107"/>
        <v>#VALUE!</v>
      </c>
      <c r="AF84" t="e">
        <f t="shared" si="108"/>
        <v>#VALUE!</v>
      </c>
      <c r="AG84" t="e">
        <f t="shared" si="109"/>
        <v>#VALUE!</v>
      </c>
      <c r="AH84" t="e">
        <f t="shared" si="110"/>
        <v>#VALUE!</v>
      </c>
      <c r="AI84" t="e">
        <f t="shared" si="111"/>
        <v>#VALUE!</v>
      </c>
      <c r="AJ84" t="e">
        <f t="shared" si="112"/>
        <v>#VALUE!</v>
      </c>
      <c r="AK84" t="e">
        <f t="shared" si="113"/>
        <v>#VALUE!</v>
      </c>
      <c r="AL84" t="e">
        <f t="shared" si="114"/>
        <v>#VALUE!</v>
      </c>
      <c r="AM84" t="e">
        <f t="shared" si="115"/>
        <v>#VALUE!</v>
      </c>
      <c r="AN84" t="e">
        <f t="shared" si="116"/>
        <v>#VALUE!</v>
      </c>
      <c r="AO84" t="e">
        <f t="shared" si="117"/>
        <v>#VALUE!</v>
      </c>
      <c r="AP84" t="e">
        <f t="shared" si="118"/>
        <v>#VALUE!</v>
      </c>
      <c r="AQ84" t="e">
        <f t="shared" si="119"/>
        <v>#VALUE!</v>
      </c>
      <c r="AR84" t="e">
        <f t="shared" si="120"/>
        <v>#VALUE!</v>
      </c>
      <c r="AS84" t="e">
        <f t="shared" si="121"/>
        <v>#VALUE!</v>
      </c>
      <c r="AT84" t="e">
        <f t="shared" si="122"/>
        <v>#VALUE!</v>
      </c>
      <c r="AU84" t="e">
        <f t="shared" si="123"/>
        <v>#VALUE!</v>
      </c>
      <c r="AV84" t="e">
        <f t="shared" si="124"/>
        <v>#VALUE!</v>
      </c>
      <c r="AW84" t="e">
        <f t="shared" si="125"/>
        <v>#VALUE!</v>
      </c>
      <c r="AX84" t="e">
        <f t="shared" si="126"/>
        <v>#VALUE!</v>
      </c>
      <c r="AY84" t="e">
        <f t="shared" si="127"/>
        <v>#VALUE!</v>
      </c>
      <c r="AZ84" t="e">
        <f t="shared" si="128"/>
        <v>#VALUE!</v>
      </c>
      <c r="BA84" t="e">
        <f t="shared" si="129"/>
        <v>#VALUE!</v>
      </c>
      <c r="BB84" t="e">
        <f t="shared" si="130"/>
        <v>#VALUE!</v>
      </c>
      <c r="BC84" t="e">
        <f t="shared" si="131"/>
        <v>#VALUE!</v>
      </c>
      <c r="BD84" t="e">
        <f t="shared" si="132"/>
        <v>#VALUE!</v>
      </c>
      <c r="BE84" t="e">
        <f t="shared" si="133"/>
        <v>#VALUE!</v>
      </c>
      <c r="BF84" t="e">
        <f t="shared" si="134"/>
        <v>#VALUE!</v>
      </c>
      <c r="BG84" t="e">
        <f t="shared" si="135"/>
        <v>#VALUE!</v>
      </c>
      <c r="BH84" t="e">
        <f t="shared" si="136"/>
        <v>#VALUE!</v>
      </c>
      <c r="BI84" t="e">
        <f t="shared" si="137"/>
        <v>#VALUE!</v>
      </c>
      <c r="BJ84" t="e">
        <f t="shared" si="138"/>
        <v>#VALUE!</v>
      </c>
      <c r="BK84" t="e">
        <f t="shared" si="139"/>
        <v>#VALUE!</v>
      </c>
      <c r="BL84" t="e">
        <f t="shared" si="140"/>
        <v>#VALUE!</v>
      </c>
      <c r="BM84" t="e">
        <f t="shared" si="141"/>
        <v>#VALUE!</v>
      </c>
      <c r="BN84" t="e">
        <f t="shared" si="142"/>
        <v>#VALUE!</v>
      </c>
      <c r="BO84" t="e">
        <f t="shared" si="143"/>
        <v>#VALUE!</v>
      </c>
      <c r="BP84" t="e">
        <f t="shared" si="144"/>
        <v>#VALUE!</v>
      </c>
      <c r="BQ84" t="e">
        <f t="shared" si="145"/>
        <v>#VALUE!</v>
      </c>
      <c r="BR84" t="e">
        <f t="shared" si="146"/>
        <v>#VALUE!</v>
      </c>
      <c r="BS84" t="e">
        <f t="shared" si="147"/>
        <v>#VALUE!</v>
      </c>
      <c r="BT84" t="e">
        <f t="shared" si="148"/>
        <v>#VALUE!</v>
      </c>
      <c r="BU84" t="e">
        <f t="shared" si="149"/>
        <v>#VALUE!</v>
      </c>
      <c r="BV84" t="e">
        <f t="shared" si="150"/>
        <v>#VALUE!</v>
      </c>
      <c r="BW84" t="e">
        <f t="shared" si="151"/>
        <v>#VALUE!</v>
      </c>
      <c r="BX84" t="e">
        <f t="shared" si="152"/>
        <v>#VALUE!</v>
      </c>
      <c r="BY84" t="e">
        <f t="shared" si="153"/>
        <v>#VALUE!</v>
      </c>
      <c r="BZ84" t="e">
        <f t="shared" si="154"/>
        <v>#VALUE!</v>
      </c>
      <c r="CA84" t="e">
        <f t="shared" si="155"/>
        <v>#VALUE!</v>
      </c>
      <c r="CB84" t="e">
        <f t="shared" si="156"/>
        <v>#VALUE!</v>
      </c>
      <c r="CC84" t="e">
        <f t="shared" si="157"/>
        <v>#VALUE!</v>
      </c>
      <c r="CD84" t="e">
        <f t="shared" si="158"/>
        <v>#VALUE!</v>
      </c>
      <c r="CE84" t="e">
        <f t="shared" si="159"/>
        <v>#VALUE!</v>
      </c>
      <c r="CF84" t="e">
        <f t="shared" si="160"/>
        <v>#VALUE!</v>
      </c>
      <c r="CG84" t="e">
        <f t="shared" si="161"/>
        <v>#VALUE!</v>
      </c>
      <c r="CH84" t="e">
        <f t="shared" ca="1" si="162"/>
        <v>#N/A</v>
      </c>
    </row>
    <row r="85" spans="5:86" x14ac:dyDescent="0.25">
      <c r="E85">
        <f t="shared" si="163"/>
        <v>1045784</v>
      </c>
      <c r="F85">
        <f t="shared" si="163"/>
        <v>1045784</v>
      </c>
      <c r="G85" t="e">
        <f t="shared" si="164"/>
        <v>#N/A</v>
      </c>
      <c r="H85" t="e">
        <f t="shared" si="84"/>
        <v>#VALUE!</v>
      </c>
      <c r="I85" t="e">
        <f t="shared" si="85"/>
        <v>#VALUE!</v>
      </c>
      <c r="J85" t="e">
        <f t="shared" si="86"/>
        <v>#VALUE!</v>
      </c>
      <c r="K85" t="e">
        <f t="shared" si="87"/>
        <v>#VALUE!</v>
      </c>
      <c r="L85" t="e">
        <f t="shared" si="88"/>
        <v>#VALUE!</v>
      </c>
      <c r="M85" t="e">
        <f t="shared" si="89"/>
        <v>#VALUE!</v>
      </c>
      <c r="N85" t="e">
        <f t="shared" si="90"/>
        <v>#VALUE!</v>
      </c>
      <c r="O85" t="e">
        <f t="shared" si="91"/>
        <v>#VALUE!</v>
      </c>
      <c r="P85" t="e">
        <f t="shared" si="92"/>
        <v>#VALUE!</v>
      </c>
      <c r="Q85" t="e">
        <f t="shared" si="93"/>
        <v>#VALUE!</v>
      </c>
      <c r="R85" t="e">
        <f t="shared" si="94"/>
        <v>#VALUE!</v>
      </c>
      <c r="S85" t="e">
        <f t="shared" si="95"/>
        <v>#VALUE!</v>
      </c>
      <c r="T85" t="e">
        <f t="shared" si="96"/>
        <v>#VALUE!</v>
      </c>
      <c r="U85" t="e">
        <f t="shared" si="97"/>
        <v>#VALUE!</v>
      </c>
      <c r="V85" t="e">
        <f t="shared" si="98"/>
        <v>#VALUE!</v>
      </c>
      <c r="W85" t="e">
        <f t="shared" si="99"/>
        <v>#VALUE!</v>
      </c>
      <c r="X85" t="e">
        <f t="shared" si="100"/>
        <v>#VALUE!</v>
      </c>
      <c r="Y85" t="e">
        <f t="shared" si="101"/>
        <v>#VALUE!</v>
      </c>
      <c r="Z85" t="e">
        <f t="shared" si="102"/>
        <v>#VALUE!</v>
      </c>
      <c r="AA85" t="e">
        <f t="shared" si="103"/>
        <v>#VALUE!</v>
      </c>
      <c r="AB85" t="e">
        <f t="shared" si="104"/>
        <v>#VALUE!</v>
      </c>
      <c r="AC85" t="e">
        <f t="shared" si="105"/>
        <v>#VALUE!</v>
      </c>
      <c r="AD85" t="e">
        <f t="shared" si="106"/>
        <v>#VALUE!</v>
      </c>
      <c r="AE85" t="e">
        <f t="shared" si="107"/>
        <v>#VALUE!</v>
      </c>
      <c r="AF85" t="e">
        <f t="shared" si="108"/>
        <v>#VALUE!</v>
      </c>
      <c r="AG85" t="e">
        <f t="shared" si="109"/>
        <v>#VALUE!</v>
      </c>
      <c r="AH85" t="e">
        <f t="shared" si="110"/>
        <v>#VALUE!</v>
      </c>
      <c r="AI85" t="e">
        <f t="shared" si="111"/>
        <v>#VALUE!</v>
      </c>
      <c r="AJ85" t="e">
        <f t="shared" si="112"/>
        <v>#VALUE!</v>
      </c>
      <c r="AK85" t="e">
        <f t="shared" si="113"/>
        <v>#VALUE!</v>
      </c>
      <c r="AL85" t="e">
        <f t="shared" si="114"/>
        <v>#VALUE!</v>
      </c>
      <c r="AM85" t="e">
        <f t="shared" si="115"/>
        <v>#VALUE!</v>
      </c>
      <c r="AN85" t="e">
        <f t="shared" si="116"/>
        <v>#VALUE!</v>
      </c>
      <c r="AO85" t="e">
        <f t="shared" si="117"/>
        <v>#VALUE!</v>
      </c>
      <c r="AP85" t="e">
        <f t="shared" si="118"/>
        <v>#VALUE!</v>
      </c>
      <c r="AQ85" t="e">
        <f t="shared" si="119"/>
        <v>#VALUE!</v>
      </c>
      <c r="AR85" t="e">
        <f t="shared" si="120"/>
        <v>#VALUE!</v>
      </c>
      <c r="AS85" t="e">
        <f t="shared" si="121"/>
        <v>#VALUE!</v>
      </c>
      <c r="AT85" t="e">
        <f t="shared" si="122"/>
        <v>#VALUE!</v>
      </c>
      <c r="AU85" t="e">
        <f t="shared" si="123"/>
        <v>#VALUE!</v>
      </c>
      <c r="AV85" t="e">
        <f t="shared" si="124"/>
        <v>#VALUE!</v>
      </c>
      <c r="AW85" t="e">
        <f t="shared" si="125"/>
        <v>#VALUE!</v>
      </c>
      <c r="AX85" t="e">
        <f t="shared" si="126"/>
        <v>#VALUE!</v>
      </c>
      <c r="AY85" t="e">
        <f t="shared" si="127"/>
        <v>#VALUE!</v>
      </c>
      <c r="AZ85" t="e">
        <f t="shared" si="128"/>
        <v>#VALUE!</v>
      </c>
      <c r="BA85" t="e">
        <f t="shared" si="129"/>
        <v>#VALUE!</v>
      </c>
      <c r="BB85" t="e">
        <f t="shared" si="130"/>
        <v>#VALUE!</v>
      </c>
      <c r="BC85" t="e">
        <f t="shared" si="131"/>
        <v>#VALUE!</v>
      </c>
      <c r="BD85" t="e">
        <f t="shared" si="132"/>
        <v>#VALUE!</v>
      </c>
      <c r="BE85" t="e">
        <f t="shared" si="133"/>
        <v>#VALUE!</v>
      </c>
      <c r="BF85" t="e">
        <f t="shared" si="134"/>
        <v>#VALUE!</v>
      </c>
      <c r="BG85" t="e">
        <f t="shared" si="135"/>
        <v>#VALUE!</v>
      </c>
      <c r="BH85" t="e">
        <f t="shared" si="136"/>
        <v>#VALUE!</v>
      </c>
      <c r="BI85" t="e">
        <f t="shared" si="137"/>
        <v>#VALUE!</v>
      </c>
      <c r="BJ85" t="e">
        <f t="shared" si="138"/>
        <v>#VALUE!</v>
      </c>
      <c r="BK85" t="e">
        <f t="shared" si="139"/>
        <v>#VALUE!</v>
      </c>
      <c r="BL85" t="e">
        <f t="shared" si="140"/>
        <v>#VALUE!</v>
      </c>
      <c r="BM85" t="e">
        <f t="shared" si="141"/>
        <v>#VALUE!</v>
      </c>
      <c r="BN85" t="e">
        <f t="shared" si="142"/>
        <v>#VALUE!</v>
      </c>
      <c r="BO85" t="e">
        <f t="shared" si="143"/>
        <v>#VALUE!</v>
      </c>
      <c r="BP85" t="e">
        <f t="shared" si="144"/>
        <v>#VALUE!</v>
      </c>
      <c r="BQ85" t="e">
        <f t="shared" si="145"/>
        <v>#VALUE!</v>
      </c>
      <c r="BR85" t="e">
        <f t="shared" si="146"/>
        <v>#VALUE!</v>
      </c>
      <c r="BS85" t="e">
        <f t="shared" si="147"/>
        <v>#VALUE!</v>
      </c>
      <c r="BT85" t="e">
        <f t="shared" si="148"/>
        <v>#VALUE!</v>
      </c>
      <c r="BU85" t="e">
        <f t="shared" si="149"/>
        <v>#VALUE!</v>
      </c>
      <c r="BV85" t="e">
        <f t="shared" si="150"/>
        <v>#VALUE!</v>
      </c>
      <c r="BW85" t="e">
        <f t="shared" si="151"/>
        <v>#VALUE!</v>
      </c>
      <c r="BX85" t="e">
        <f t="shared" si="152"/>
        <v>#VALUE!</v>
      </c>
      <c r="BY85" t="e">
        <f t="shared" si="153"/>
        <v>#VALUE!</v>
      </c>
      <c r="BZ85" t="e">
        <f t="shared" si="154"/>
        <v>#VALUE!</v>
      </c>
      <c r="CA85" t="e">
        <f t="shared" si="155"/>
        <v>#VALUE!</v>
      </c>
      <c r="CB85" t="e">
        <f t="shared" si="156"/>
        <v>#VALUE!</v>
      </c>
      <c r="CC85" t="e">
        <f t="shared" si="157"/>
        <v>#VALUE!</v>
      </c>
      <c r="CD85" t="e">
        <f t="shared" si="158"/>
        <v>#VALUE!</v>
      </c>
      <c r="CE85" t="e">
        <f t="shared" si="159"/>
        <v>#VALUE!</v>
      </c>
      <c r="CF85" t="e">
        <f t="shared" si="160"/>
        <v>#VALUE!</v>
      </c>
      <c r="CG85" t="e">
        <f t="shared" si="161"/>
        <v>#VALUE!</v>
      </c>
      <c r="CH85" t="e">
        <f t="shared" ca="1" si="162"/>
        <v>#N/A</v>
      </c>
    </row>
    <row r="86" spans="5:86" x14ac:dyDescent="0.25">
      <c r="E86">
        <f t="shared" ref="E86:F101" si="165">E85-1</f>
        <v>1045783</v>
      </c>
      <c r="F86">
        <f t="shared" si="165"/>
        <v>1045783</v>
      </c>
      <c r="G86" t="e">
        <f t="shared" si="164"/>
        <v>#N/A</v>
      </c>
      <c r="H86" t="e">
        <f t="shared" si="84"/>
        <v>#VALUE!</v>
      </c>
      <c r="I86" t="e">
        <f t="shared" si="85"/>
        <v>#VALUE!</v>
      </c>
      <c r="J86" t="e">
        <f t="shared" si="86"/>
        <v>#VALUE!</v>
      </c>
      <c r="K86" t="e">
        <f t="shared" si="87"/>
        <v>#VALUE!</v>
      </c>
      <c r="L86" t="e">
        <f t="shared" si="88"/>
        <v>#VALUE!</v>
      </c>
      <c r="M86" t="e">
        <f t="shared" si="89"/>
        <v>#VALUE!</v>
      </c>
      <c r="N86" t="e">
        <f t="shared" si="90"/>
        <v>#VALUE!</v>
      </c>
      <c r="O86" t="e">
        <f t="shared" si="91"/>
        <v>#VALUE!</v>
      </c>
      <c r="P86" t="e">
        <f t="shared" si="92"/>
        <v>#VALUE!</v>
      </c>
      <c r="Q86" t="e">
        <f t="shared" si="93"/>
        <v>#VALUE!</v>
      </c>
      <c r="R86" t="e">
        <f t="shared" si="94"/>
        <v>#VALUE!</v>
      </c>
      <c r="S86" t="e">
        <f t="shared" si="95"/>
        <v>#VALUE!</v>
      </c>
      <c r="T86" t="e">
        <f t="shared" si="96"/>
        <v>#VALUE!</v>
      </c>
      <c r="U86" t="e">
        <f t="shared" si="97"/>
        <v>#VALUE!</v>
      </c>
      <c r="V86" t="e">
        <f t="shared" si="98"/>
        <v>#VALUE!</v>
      </c>
      <c r="W86" t="e">
        <f t="shared" si="99"/>
        <v>#VALUE!</v>
      </c>
      <c r="X86" t="e">
        <f t="shared" si="100"/>
        <v>#VALUE!</v>
      </c>
      <c r="Y86" t="e">
        <f t="shared" si="101"/>
        <v>#VALUE!</v>
      </c>
      <c r="Z86" t="e">
        <f t="shared" si="102"/>
        <v>#VALUE!</v>
      </c>
      <c r="AA86" t="e">
        <f t="shared" si="103"/>
        <v>#VALUE!</v>
      </c>
      <c r="AB86" t="e">
        <f t="shared" si="104"/>
        <v>#VALUE!</v>
      </c>
      <c r="AC86" t="e">
        <f t="shared" si="105"/>
        <v>#VALUE!</v>
      </c>
      <c r="AD86" t="e">
        <f t="shared" si="106"/>
        <v>#VALUE!</v>
      </c>
      <c r="AE86" t="e">
        <f t="shared" si="107"/>
        <v>#VALUE!</v>
      </c>
      <c r="AF86" t="e">
        <f t="shared" si="108"/>
        <v>#VALUE!</v>
      </c>
      <c r="AG86" t="e">
        <f t="shared" si="109"/>
        <v>#VALUE!</v>
      </c>
      <c r="AH86" t="e">
        <f t="shared" si="110"/>
        <v>#VALUE!</v>
      </c>
      <c r="AI86" t="e">
        <f t="shared" si="111"/>
        <v>#VALUE!</v>
      </c>
      <c r="AJ86" t="e">
        <f t="shared" si="112"/>
        <v>#VALUE!</v>
      </c>
      <c r="AK86" t="e">
        <f t="shared" si="113"/>
        <v>#VALUE!</v>
      </c>
      <c r="AL86" t="e">
        <f t="shared" si="114"/>
        <v>#VALUE!</v>
      </c>
      <c r="AM86" t="e">
        <f t="shared" si="115"/>
        <v>#VALUE!</v>
      </c>
      <c r="AN86" t="e">
        <f t="shared" si="116"/>
        <v>#VALUE!</v>
      </c>
      <c r="AO86" t="e">
        <f t="shared" si="117"/>
        <v>#VALUE!</v>
      </c>
      <c r="AP86" t="e">
        <f t="shared" si="118"/>
        <v>#VALUE!</v>
      </c>
      <c r="AQ86" t="e">
        <f t="shared" si="119"/>
        <v>#VALUE!</v>
      </c>
      <c r="AR86" t="e">
        <f t="shared" si="120"/>
        <v>#VALUE!</v>
      </c>
      <c r="AS86" t="e">
        <f t="shared" si="121"/>
        <v>#VALUE!</v>
      </c>
      <c r="AT86" t="e">
        <f t="shared" si="122"/>
        <v>#VALUE!</v>
      </c>
      <c r="AU86" t="e">
        <f t="shared" si="123"/>
        <v>#VALUE!</v>
      </c>
      <c r="AV86" t="e">
        <f t="shared" si="124"/>
        <v>#VALUE!</v>
      </c>
      <c r="AW86" t="e">
        <f t="shared" si="125"/>
        <v>#VALUE!</v>
      </c>
      <c r="AX86" t="e">
        <f t="shared" si="126"/>
        <v>#VALUE!</v>
      </c>
      <c r="AY86" t="e">
        <f t="shared" si="127"/>
        <v>#VALUE!</v>
      </c>
      <c r="AZ86" t="e">
        <f t="shared" si="128"/>
        <v>#VALUE!</v>
      </c>
      <c r="BA86" t="e">
        <f t="shared" si="129"/>
        <v>#VALUE!</v>
      </c>
      <c r="BB86" t="e">
        <f t="shared" si="130"/>
        <v>#VALUE!</v>
      </c>
      <c r="BC86" t="e">
        <f t="shared" si="131"/>
        <v>#VALUE!</v>
      </c>
      <c r="BD86" t="e">
        <f t="shared" si="132"/>
        <v>#VALUE!</v>
      </c>
      <c r="BE86" t="e">
        <f t="shared" si="133"/>
        <v>#VALUE!</v>
      </c>
      <c r="BF86" t="e">
        <f t="shared" si="134"/>
        <v>#VALUE!</v>
      </c>
      <c r="BG86" t="e">
        <f t="shared" si="135"/>
        <v>#VALUE!</v>
      </c>
      <c r="BH86" t="e">
        <f t="shared" si="136"/>
        <v>#VALUE!</v>
      </c>
      <c r="BI86" t="e">
        <f t="shared" si="137"/>
        <v>#VALUE!</v>
      </c>
      <c r="BJ86" t="e">
        <f t="shared" si="138"/>
        <v>#VALUE!</v>
      </c>
      <c r="BK86" t="e">
        <f t="shared" si="139"/>
        <v>#VALUE!</v>
      </c>
      <c r="BL86" t="e">
        <f t="shared" si="140"/>
        <v>#VALUE!</v>
      </c>
      <c r="BM86" t="e">
        <f t="shared" si="141"/>
        <v>#VALUE!</v>
      </c>
      <c r="BN86" t="e">
        <f t="shared" si="142"/>
        <v>#VALUE!</v>
      </c>
      <c r="BO86" t="e">
        <f t="shared" si="143"/>
        <v>#VALUE!</v>
      </c>
      <c r="BP86" t="e">
        <f t="shared" si="144"/>
        <v>#VALUE!</v>
      </c>
      <c r="BQ86" t="e">
        <f t="shared" si="145"/>
        <v>#VALUE!</v>
      </c>
      <c r="BR86" t="e">
        <f t="shared" si="146"/>
        <v>#VALUE!</v>
      </c>
      <c r="BS86" t="e">
        <f t="shared" si="147"/>
        <v>#VALUE!</v>
      </c>
      <c r="BT86" t="e">
        <f t="shared" si="148"/>
        <v>#VALUE!</v>
      </c>
      <c r="BU86" t="e">
        <f t="shared" si="149"/>
        <v>#VALUE!</v>
      </c>
      <c r="BV86" t="e">
        <f t="shared" si="150"/>
        <v>#VALUE!</v>
      </c>
      <c r="BW86" t="e">
        <f t="shared" si="151"/>
        <v>#VALUE!</v>
      </c>
      <c r="BX86" t="e">
        <f t="shared" si="152"/>
        <v>#VALUE!</v>
      </c>
      <c r="BY86" t="e">
        <f t="shared" si="153"/>
        <v>#VALUE!</v>
      </c>
      <c r="BZ86" t="e">
        <f t="shared" si="154"/>
        <v>#VALUE!</v>
      </c>
      <c r="CA86" t="e">
        <f t="shared" si="155"/>
        <v>#VALUE!</v>
      </c>
      <c r="CB86" t="e">
        <f t="shared" si="156"/>
        <v>#VALUE!</v>
      </c>
      <c r="CC86" t="e">
        <f t="shared" si="157"/>
        <v>#VALUE!</v>
      </c>
      <c r="CD86" t="e">
        <f t="shared" si="158"/>
        <v>#VALUE!</v>
      </c>
      <c r="CE86" t="e">
        <f t="shared" si="159"/>
        <v>#VALUE!</v>
      </c>
      <c r="CF86" t="e">
        <f t="shared" si="160"/>
        <v>#VALUE!</v>
      </c>
      <c r="CG86" t="e">
        <f t="shared" si="161"/>
        <v>#VALUE!</v>
      </c>
      <c r="CH86" t="e">
        <f t="shared" ca="1" si="162"/>
        <v>#N/A</v>
      </c>
    </row>
    <row r="87" spans="5:86" x14ac:dyDescent="0.25">
      <c r="E87">
        <f t="shared" si="165"/>
        <v>1045782</v>
      </c>
      <c r="F87">
        <f t="shared" si="165"/>
        <v>1045782</v>
      </c>
      <c r="G87" t="e">
        <f t="shared" si="164"/>
        <v>#N/A</v>
      </c>
      <c r="H87" t="e">
        <f t="shared" si="84"/>
        <v>#VALUE!</v>
      </c>
      <c r="I87" t="e">
        <f t="shared" si="85"/>
        <v>#VALUE!</v>
      </c>
      <c r="J87" t="e">
        <f t="shared" si="86"/>
        <v>#VALUE!</v>
      </c>
      <c r="K87" t="e">
        <f t="shared" si="87"/>
        <v>#VALUE!</v>
      </c>
      <c r="L87" t="e">
        <f t="shared" si="88"/>
        <v>#VALUE!</v>
      </c>
      <c r="M87" t="e">
        <f t="shared" si="89"/>
        <v>#VALUE!</v>
      </c>
      <c r="N87" t="e">
        <f t="shared" si="90"/>
        <v>#VALUE!</v>
      </c>
      <c r="O87" t="e">
        <f t="shared" si="91"/>
        <v>#VALUE!</v>
      </c>
      <c r="P87" t="e">
        <f t="shared" si="92"/>
        <v>#VALUE!</v>
      </c>
      <c r="Q87" t="e">
        <f t="shared" si="93"/>
        <v>#VALUE!</v>
      </c>
      <c r="R87" t="e">
        <f t="shared" si="94"/>
        <v>#VALUE!</v>
      </c>
      <c r="S87" t="e">
        <f t="shared" si="95"/>
        <v>#VALUE!</v>
      </c>
      <c r="T87" t="e">
        <f t="shared" si="96"/>
        <v>#VALUE!</v>
      </c>
      <c r="U87" t="e">
        <f t="shared" si="97"/>
        <v>#VALUE!</v>
      </c>
      <c r="V87" t="e">
        <f t="shared" si="98"/>
        <v>#VALUE!</v>
      </c>
      <c r="W87" t="e">
        <f t="shared" si="99"/>
        <v>#VALUE!</v>
      </c>
      <c r="X87" t="e">
        <f t="shared" si="100"/>
        <v>#VALUE!</v>
      </c>
      <c r="Y87" t="e">
        <f t="shared" si="101"/>
        <v>#VALUE!</v>
      </c>
      <c r="Z87" t="e">
        <f t="shared" si="102"/>
        <v>#VALUE!</v>
      </c>
      <c r="AA87" t="e">
        <f t="shared" si="103"/>
        <v>#VALUE!</v>
      </c>
      <c r="AB87" t="e">
        <f t="shared" si="104"/>
        <v>#VALUE!</v>
      </c>
      <c r="AC87" t="e">
        <f t="shared" si="105"/>
        <v>#VALUE!</v>
      </c>
      <c r="AD87" t="e">
        <f t="shared" si="106"/>
        <v>#VALUE!</v>
      </c>
      <c r="AE87" t="e">
        <f t="shared" si="107"/>
        <v>#VALUE!</v>
      </c>
      <c r="AF87" t="e">
        <f t="shared" si="108"/>
        <v>#VALUE!</v>
      </c>
      <c r="AG87" t="e">
        <f t="shared" si="109"/>
        <v>#VALUE!</v>
      </c>
      <c r="AH87" t="e">
        <f t="shared" si="110"/>
        <v>#VALUE!</v>
      </c>
      <c r="AI87" t="e">
        <f t="shared" si="111"/>
        <v>#VALUE!</v>
      </c>
      <c r="AJ87" t="e">
        <f t="shared" si="112"/>
        <v>#VALUE!</v>
      </c>
      <c r="AK87" t="e">
        <f t="shared" si="113"/>
        <v>#VALUE!</v>
      </c>
      <c r="AL87" t="e">
        <f t="shared" si="114"/>
        <v>#VALUE!</v>
      </c>
      <c r="AM87" t="e">
        <f t="shared" si="115"/>
        <v>#VALUE!</v>
      </c>
      <c r="AN87" t="e">
        <f t="shared" si="116"/>
        <v>#VALUE!</v>
      </c>
      <c r="AO87" t="e">
        <f t="shared" si="117"/>
        <v>#VALUE!</v>
      </c>
      <c r="AP87" t="e">
        <f t="shared" si="118"/>
        <v>#VALUE!</v>
      </c>
      <c r="AQ87" t="e">
        <f t="shared" si="119"/>
        <v>#VALUE!</v>
      </c>
      <c r="AR87" t="e">
        <f t="shared" si="120"/>
        <v>#VALUE!</v>
      </c>
      <c r="AS87" t="e">
        <f t="shared" si="121"/>
        <v>#VALUE!</v>
      </c>
      <c r="AT87" t="e">
        <f t="shared" si="122"/>
        <v>#VALUE!</v>
      </c>
      <c r="AU87" t="e">
        <f t="shared" si="123"/>
        <v>#VALUE!</v>
      </c>
      <c r="AV87" t="e">
        <f t="shared" si="124"/>
        <v>#VALUE!</v>
      </c>
      <c r="AW87" t="e">
        <f t="shared" si="125"/>
        <v>#VALUE!</v>
      </c>
      <c r="AX87" t="e">
        <f t="shared" si="126"/>
        <v>#VALUE!</v>
      </c>
      <c r="AY87" t="e">
        <f t="shared" si="127"/>
        <v>#VALUE!</v>
      </c>
      <c r="AZ87" t="e">
        <f t="shared" si="128"/>
        <v>#VALUE!</v>
      </c>
      <c r="BA87" t="e">
        <f t="shared" si="129"/>
        <v>#VALUE!</v>
      </c>
      <c r="BB87" t="e">
        <f t="shared" si="130"/>
        <v>#VALUE!</v>
      </c>
      <c r="BC87" t="e">
        <f t="shared" si="131"/>
        <v>#VALUE!</v>
      </c>
      <c r="BD87" t="e">
        <f t="shared" si="132"/>
        <v>#VALUE!</v>
      </c>
      <c r="BE87" t="e">
        <f t="shared" si="133"/>
        <v>#VALUE!</v>
      </c>
      <c r="BF87" t="e">
        <f t="shared" si="134"/>
        <v>#VALUE!</v>
      </c>
      <c r="BG87" t="e">
        <f t="shared" si="135"/>
        <v>#VALUE!</v>
      </c>
      <c r="BH87" t="e">
        <f t="shared" si="136"/>
        <v>#VALUE!</v>
      </c>
      <c r="BI87" t="e">
        <f t="shared" si="137"/>
        <v>#VALUE!</v>
      </c>
      <c r="BJ87" t="e">
        <f t="shared" si="138"/>
        <v>#VALUE!</v>
      </c>
      <c r="BK87" t="e">
        <f t="shared" si="139"/>
        <v>#VALUE!</v>
      </c>
      <c r="BL87" t="e">
        <f t="shared" si="140"/>
        <v>#VALUE!</v>
      </c>
      <c r="BM87" t="e">
        <f t="shared" si="141"/>
        <v>#VALUE!</v>
      </c>
      <c r="BN87" t="e">
        <f t="shared" si="142"/>
        <v>#VALUE!</v>
      </c>
      <c r="BO87" t="e">
        <f t="shared" si="143"/>
        <v>#VALUE!</v>
      </c>
      <c r="BP87" t="e">
        <f t="shared" si="144"/>
        <v>#VALUE!</v>
      </c>
      <c r="BQ87" t="e">
        <f t="shared" si="145"/>
        <v>#VALUE!</v>
      </c>
      <c r="BR87" t="e">
        <f t="shared" si="146"/>
        <v>#VALUE!</v>
      </c>
      <c r="BS87" t="e">
        <f t="shared" si="147"/>
        <v>#VALUE!</v>
      </c>
      <c r="BT87" t="e">
        <f t="shared" si="148"/>
        <v>#VALUE!</v>
      </c>
      <c r="BU87" t="e">
        <f t="shared" si="149"/>
        <v>#VALUE!</v>
      </c>
      <c r="BV87" t="e">
        <f t="shared" si="150"/>
        <v>#VALUE!</v>
      </c>
      <c r="BW87" t="e">
        <f t="shared" si="151"/>
        <v>#VALUE!</v>
      </c>
      <c r="BX87" t="e">
        <f t="shared" si="152"/>
        <v>#VALUE!</v>
      </c>
      <c r="BY87" t="e">
        <f t="shared" si="153"/>
        <v>#VALUE!</v>
      </c>
      <c r="BZ87" t="e">
        <f t="shared" si="154"/>
        <v>#VALUE!</v>
      </c>
      <c r="CA87" t="e">
        <f t="shared" si="155"/>
        <v>#VALUE!</v>
      </c>
      <c r="CB87" t="e">
        <f t="shared" si="156"/>
        <v>#VALUE!</v>
      </c>
      <c r="CC87" t="e">
        <f t="shared" si="157"/>
        <v>#VALUE!</v>
      </c>
      <c r="CD87" t="e">
        <f t="shared" si="158"/>
        <v>#VALUE!</v>
      </c>
      <c r="CE87" t="e">
        <f t="shared" si="159"/>
        <v>#VALUE!</v>
      </c>
      <c r="CF87" t="e">
        <f t="shared" si="160"/>
        <v>#VALUE!</v>
      </c>
      <c r="CG87" t="e">
        <f t="shared" si="161"/>
        <v>#VALUE!</v>
      </c>
      <c r="CH87" t="e">
        <f t="shared" ca="1" si="162"/>
        <v>#N/A</v>
      </c>
    </row>
    <row r="88" spans="5:86" x14ac:dyDescent="0.25">
      <c r="E88">
        <f t="shared" si="165"/>
        <v>1045781</v>
      </c>
      <c r="F88">
        <f t="shared" si="165"/>
        <v>1045781</v>
      </c>
      <c r="G88" t="e">
        <f t="shared" si="164"/>
        <v>#N/A</v>
      </c>
      <c r="H88" t="e">
        <f t="shared" si="84"/>
        <v>#VALUE!</v>
      </c>
      <c r="I88" t="e">
        <f t="shared" si="85"/>
        <v>#VALUE!</v>
      </c>
      <c r="J88" t="e">
        <f t="shared" si="86"/>
        <v>#VALUE!</v>
      </c>
      <c r="K88" t="e">
        <f t="shared" si="87"/>
        <v>#VALUE!</v>
      </c>
      <c r="L88" t="e">
        <f t="shared" si="88"/>
        <v>#VALUE!</v>
      </c>
      <c r="M88" t="e">
        <f t="shared" si="89"/>
        <v>#VALUE!</v>
      </c>
      <c r="N88" t="e">
        <f t="shared" si="90"/>
        <v>#VALUE!</v>
      </c>
      <c r="O88" t="e">
        <f t="shared" si="91"/>
        <v>#VALUE!</v>
      </c>
      <c r="P88" t="e">
        <f t="shared" si="92"/>
        <v>#VALUE!</v>
      </c>
      <c r="Q88" t="e">
        <f t="shared" si="93"/>
        <v>#VALUE!</v>
      </c>
      <c r="R88" t="e">
        <f t="shared" si="94"/>
        <v>#VALUE!</v>
      </c>
      <c r="S88" t="e">
        <f t="shared" si="95"/>
        <v>#VALUE!</v>
      </c>
      <c r="T88" t="e">
        <f t="shared" si="96"/>
        <v>#VALUE!</v>
      </c>
      <c r="U88" t="e">
        <f t="shared" si="97"/>
        <v>#VALUE!</v>
      </c>
      <c r="V88" t="e">
        <f t="shared" si="98"/>
        <v>#VALUE!</v>
      </c>
      <c r="W88" t="e">
        <f t="shared" si="99"/>
        <v>#VALUE!</v>
      </c>
      <c r="X88" t="e">
        <f t="shared" si="100"/>
        <v>#VALUE!</v>
      </c>
      <c r="Y88" t="e">
        <f t="shared" si="101"/>
        <v>#VALUE!</v>
      </c>
      <c r="Z88" t="e">
        <f t="shared" si="102"/>
        <v>#VALUE!</v>
      </c>
      <c r="AA88" t="e">
        <f t="shared" si="103"/>
        <v>#VALUE!</v>
      </c>
      <c r="AB88" t="e">
        <f t="shared" si="104"/>
        <v>#VALUE!</v>
      </c>
      <c r="AC88" t="e">
        <f t="shared" si="105"/>
        <v>#VALUE!</v>
      </c>
      <c r="AD88" t="e">
        <f t="shared" si="106"/>
        <v>#VALUE!</v>
      </c>
      <c r="AE88" t="e">
        <f t="shared" si="107"/>
        <v>#VALUE!</v>
      </c>
      <c r="AF88" t="e">
        <f t="shared" si="108"/>
        <v>#VALUE!</v>
      </c>
      <c r="AG88" t="e">
        <f t="shared" si="109"/>
        <v>#VALUE!</v>
      </c>
      <c r="AH88" t="e">
        <f t="shared" si="110"/>
        <v>#VALUE!</v>
      </c>
      <c r="AI88" t="e">
        <f t="shared" si="111"/>
        <v>#VALUE!</v>
      </c>
      <c r="AJ88" t="e">
        <f t="shared" si="112"/>
        <v>#VALUE!</v>
      </c>
      <c r="AK88" t="e">
        <f t="shared" si="113"/>
        <v>#VALUE!</v>
      </c>
      <c r="AL88" t="e">
        <f t="shared" si="114"/>
        <v>#VALUE!</v>
      </c>
      <c r="AM88" t="e">
        <f t="shared" si="115"/>
        <v>#VALUE!</v>
      </c>
      <c r="AN88" t="e">
        <f t="shared" si="116"/>
        <v>#VALUE!</v>
      </c>
      <c r="AO88" t="e">
        <f t="shared" si="117"/>
        <v>#VALUE!</v>
      </c>
      <c r="AP88" t="e">
        <f t="shared" si="118"/>
        <v>#VALUE!</v>
      </c>
      <c r="AQ88" t="e">
        <f t="shared" si="119"/>
        <v>#VALUE!</v>
      </c>
      <c r="AR88" t="e">
        <f t="shared" si="120"/>
        <v>#VALUE!</v>
      </c>
      <c r="AS88" t="e">
        <f t="shared" si="121"/>
        <v>#VALUE!</v>
      </c>
      <c r="AT88" t="e">
        <f t="shared" si="122"/>
        <v>#VALUE!</v>
      </c>
      <c r="AU88" t="e">
        <f t="shared" si="123"/>
        <v>#VALUE!</v>
      </c>
      <c r="AV88" t="e">
        <f t="shared" si="124"/>
        <v>#VALUE!</v>
      </c>
      <c r="AW88" t="e">
        <f t="shared" si="125"/>
        <v>#VALUE!</v>
      </c>
      <c r="AX88" t="e">
        <f t="shared" si="126"/>
        <v>#VALUE!</v>
      </c>
      <c r="AY88" t="e">
        <f t="shared" si="127"/>
        <v>#VALUE!</v>
      </c>
      <c r="AZ88" t="e">
        <f t="shared" si="128"/>
        <v>#VALUE!</v>
      </c>
      <c r="BA88" t="e">
        <f t="shared" si="129"/>
        <v>#VALUE!</v>
      </c>
      <c r="BB88" t="e">
        <f t="shared" si="130"/>
        <v>#VALUE!</v>
      </c>
      <c r="BC88" t="e">
        <f t="shared" si="131"/>
        <v>#VALUE!</v>
      </c>
      <c r="BD88" t="e">
        <f t="shared" si="132"/>
        <v>#VALUE!</v>
      </c>
      <c r="BE88" t="e">
        <f t="shared" si="133"/>
        <v>#VALUE!</v>
      </c>
      <c r="BF88" t="e">
        <f t="shared" si="134"/>
        <v>#VALUE!</v>
      </c>
      <c r="BG88" t="e">
        <f t="shared" si="135"/>
        <v>#VALUE!</v>
      </c>
      <c r="BH88" t="e">
        <f t="shared" si="136"/>
        <v>#VALUE!</v>
      </c>
      <c r="BI88" t="e">
        <f t="shared" si="137"/>
        <v>#VALUE!</v>
      </c>
      <c r="BJ88" t="e">
        <f t="shared" si="138"/>
        <v>#VALUE!</v>
      </c>
      <c r="BK88" t="e">
        <f t="shared" si="139"/>
        <v>#VALUE!</v>
      </c>
      <c r="BL88" t="e">
        <f t="shared" si="140"/>
        <v>#VALUE!</v>
      </c>
      <c r="BM88" t="e">
        <f t="shared" si="141"/>
        <v>#VALUE!</v>
      </c>
      <c r="BN88" t="e">
        <f t="shared" si="142"/>
        <v>#VALUE!</v>
      </c>
      <c r="BO88" t="e">
        <f t="shared" si="143"/>
        <v>#VALUE!</v>
      </c>
      <c r="BP88" t="e">
        <f t="shared" si="144"/>
        <v>#VALUE!</v>
      </c>
      <c r="BQ88" t="e">
        <f t="shared" si="145"/>
        <v>#VALUE!</v>
      </c>
      <c r="BR88" t="e">
        <f t="shared" si="146"/>
        <v>#VALUE!</v>
      </c>
      <c r="BS88" t="e">
        <f t="shared" si="147"/>
        <v>#VALUE!</v>
      </c>
      <c r="BT88" t="e">
        <f t="shared" si="148"/>
        <v>#VALUE!</v>
      </c>
      <c r="BU88" t="e">
        <f t="shared" si="149"/>
        <v>#VALUE!</v>
      </c>
      <c r="BV88" t="e">
        <f t="shared" si="150"/>
        <v>#VALUE!</v>
      </c>
      <c r="BW88" t="e">
        <f t="shared" si="151"/>
        <v>#VALUE!</v>
      </c>
      <c r="BX88" t="e">
        <f t="shared" si="152"/>
        <v>#VALUE!</v>
      </c>
      <c r="BY88" t="e">
        <f t="shared" si="153"/>
        <v>#VALUE!</v>
      </c>
      <c r="BZ88" t="e">
        <f t="shared" si="154"/>
        <v>#VALUE!</v>
      </c>
      <c r="CA88" t="e">
        <f t="shared" si="155"/>
        <v>#VALUE!</v>
      </c>
      <c r="CB88" t="e">
        <f t="shared" si="156"/>
        <v>#VALUE!</v>
      </c>
      <c r="CC88" t="e">
        <f t="shared" si="157"/>
        <v>#VALUE!</v>
      </c>
      <c r="CD88" t="e">
        <f t="shared" si="158"/>
        <v>#VALUE!</v>
      </c>
      <c r="CE88" t="e">
        <f t="shared" si="159"/>
        <v>#VALUE!</v>
      </c>
      <c r="CF88" t="e">
        <f t="shared" si="160"/>
        <v>#VALUE!</v>
      </c>
      <c r="CG88" t="e">
        <f t="shared" si="161"/>
        <v>#VALUE!</v>
      </c>
      <c r="CH88" t="e">
        <f t="shared" ca="1" si="162"/>
        <v>#N/A</v>
      </c>
    </row>
    <row r="89" spans="5:86" x14ac:dyDescent="0.25">
      <c r="E89">
        <f t="shared" si="165"/>
        <v>1045780</v>
      </c>
      <c r="F89">
        <f t="shared" si="165"/>
        <v>1045780</v>
      </c>
      <c r="G89" t="e">
        <f t="shared" si="164"/>
        <v>#N/A</v>
      </c>
      <c r="H89" t="e">
        <f t="shared" si="84"/>
        <v>#VALUE!</v>
      </c>
      <c r="I89" t="e">
        <f t="shared" si="85"/>
        <v>#VALUE!</v>
      </c>
      <c r="J89" t="e">
        <f t="shared" si="86"/>
        <v>#VALUE!</v>
      </c>
      <c r="K89" t="e">
        <f t="shared" si="87"/>
        <v>#VALUE!</v>
      </c>
      <c r="L89" t="e">
        <f t="shared" si="88"/>
        <v>#VALUE!</v>
      </c>
      <c r="M89" t="e">
        <f t="shared" si="89"/>
        <v>#VALUE!</v>
      </c>
      <c r="N89" t="e">
        <f t="shared" si="90"/>
        <v>#VALUE!</v>
      </c>
      <c r="O89" t="e">
        <f t="shared" si="91"/>
        <v>#VALUE!</v>
      </c>
      <c r="P89" t="e">
        <f t="shared" si="92"/>
        <v>#VALUE!</v>
      </c>
      <c r="Q89" t="e">
        <f t="shared" si="93"/>
        <v>#VALUE!</v>
      </c>
      <c r="R89" t="e">
        <f t="shared" si="94"/>
        <v>#VALUE!</v>
      </c>
      <c r="S89" t="e">
        <f t="shared" si="95"/>
        <v>#VALUE!</v>
      </c>
      <c r="T89" t="e">
        <f t="shared" si="96"/>
        <v>#VALUE!</v>
      </c>
      <c r="U89" t="e">
        <f t="shared" si="97"/>
        <v>#VALUE!</v>
      </c>
      <c r="V89" t="e">
        <f t="shared" si="98"/>
        <v>#VALUE!</v>
      </c>
      <c r="W89" t="e">
        <f t="shared" si="99"/>
        <v>#VALUE!</v>
      </c>
      <c r="X89" t="e">
        <f t="shared" si="100"/>
        <v>#VALUE!</v>
      </c>
      <c r="Y89" t="e">
        <f t="shared" si="101"/>
        <v>#VALUE!</v>
      </c>
      <c r="Z89" t="e">
        <f t="shared" si="102"/>
        <v>#VALUE!</v>
      </c>
      <c r="AA89" t="e">
        <f t="shared" si="103"/>
        <v>#VALUE!</v>
      </c>
      <c r="AB89" t="e">
        <f t="shared" si="104"/>
        <v>#VALUE!</v>
      </c>
      <c r="AC89" t="e">
        <f t="shared" si="105"/>
        <v>#VALUE!</v>
      </c>
      <c r="AD89" t="e">
        <f t="shared" si="106"/>
        <v>#VALUE!</v>
      </c>
      <c r="AE89" t="e">
        <f t="shared" si="107"/>
        <v>#VALUE!</v>
      </c>
      <c r="AF89" t="e">
        <f t="shared" si="108"/>
        <v>#VALUE!</v>
      </c>
      <c r="AG89" t="e">
        <f t="shared" si="109"/>
        <v>#VALUE!</v>
      </c>
      <c r="AH89" t="e">
        <f t="shared" si="110"/>
        <v>#VALUE!</v>
      </c>
      <c r="AI89" t="e">
        <f t="shared" si="111"/>
        <v>#VALUE!</v>
      </c>
      <c r="AJ89" t="e">
        <f t="shared" si="112"/>
        <v>#VALUE!</v>
      </c>
      <c r="AK89" t="e">
        <f t="shared" si="113"/>
        <v>#VALUE!</v>
      </c>
      <c r="AL89" t="e">
        <f t="shared" si="114"/>
        <v>#VALUE!</v>
      </c>
      <c r="AM89" t="e">
        <f t="shared" si="115"/>
        <v>#VALUE!</v>
      </c>
      <c r="AN89" t="e">
        <f t="shared" si="116"/>
        <v>#VALUE!</v>
      </c>
      <c r="AO89" t="e">
        <f t="shared" si="117"/>
        <v>#VALUE!</v>
      </c>
      <c r="AP89" t="e">
        <f t="shared" si="118"/>
        <v>#VALUE!</v>
      </c>
      <c r="AQ89" t="e">
        <f t="shared" si="119"/>
        <v>#VALUE!</v>
      </c>
      <c r="AR89" t="e">
        <f t="shared" si="120"/>
        <v>#VALUE!</v>
      </c>
      <c r="AS89" t="e">
        <f t="shared" si="121"/>
        <v>#VALUE!</v>
      </c>
      <c r="AT89" t="e">
        <f t="shared" si="122"/>
        <v>#VALUE!</v>
      </c>
      <c r="AU89" t="e">
        <f t="shared" si="123"/>
        <v>#VALUE!</v>
      </c>
      <c r="AV89" t="e">
        <f t="shared" si="124"/>
        <v>#VALUE!</v>
      </c>
      <c r="AW89" t="e">
        <f t="shared" si="125"/>
        <v>#VALUE!</v>
      </c>
      <c r="AX89" t="e">
        <f t="shared" si="126"/>
        <v>#VALUE!</v>
      </c>
      <c r="AY89" t="e">
        <f t="shared" si="127"/>
        <v>#VALUE!</v>
      </c>
      <c r="AZ89" t="e">
        <f t="shared" si="128"/>
        <v>#VALUE!</v>
      </c>
      <c r="BA89" t="e">
        <f t="shared" si="129"/>
        <v>#VALUE!</v>
      </c>
      <c r="BB89" t="e">
        <f t="shared" si="130"/>
        <v>#VALUE!</v>
      </c>
      <c r="BC89" t="e">
        <f t="shared" si="131"/>
        <v>#VALUE!</v>
      </c>
      <c r="BD89" t="e">
        <f t="shared" si="132"/>
        <v>#VALUE!</v>
      </c>
      <c r="BE89" t="e">
        <f t="shared" si="133"/>
        <v>#VALUE!</v>
      </c>
      <c r="BF89" t="e">
        <f t="shared" si="134"/>
        <v>#VALUE!</v>
      </c>
      <c r="BG89" t="e">
        <f t="shared" si="135"/>
        <v>#VALUE!</v>
      </c>
      <c r="BH89" t="e">
        <f t="shared" si="136"/>
        <v>#VALUE!</v>
      </c>
      <c r="BI89" t="e">
        <f t="shared" si="137"/>
        <v>#VALUE!</v>
      </c>
      <c r="BJ89" t="e">
        <f t="shared" si="138"/>
        <v>#VALUE!</v>
      </c>
      <c r="BK89" t="e">
        <f t="shared" si="139"/>
        <v>#VALUE!</v>
      </c>
      <c r="BL89" t="e">
        <f t="shared" si="140"/>
        <v>#VALUE!</v>
      </c>
      <c r="BM89" t="e">
        <f t="shared" si="141"/>
        <v>#VALUE!</v>
      </c>
      <c r="BN89" t="e">
        <f t="shared" si="142"/>
        <v>#VALUE!</v>
      </c>
      <c r="BO89" t="e">
        <f t="shared" si="143"/>
        <v>#VALUE!</v>
      </c>
      <c r="BP89" t="e">
        <f t="shared" si="144"/>
        <v>#VALUE!</v>
      </c>
      <c r="BQ89" t="e">
        <f t="shared" si="145"/>
        <v>#VALUE!</v>
      </c>
      <c r="BR89" t="e">
        <f t="shared" si="146"/>
        <v>#VALUE!</v>
      </c>
      <c r="BS89" t="e">
        <f t="shared" si="147"/>
        <v>#VALUE!</v>
      </c>
      <c r="BT89" t="e">
        <f t="shared" si="148"/>
        <v>#VALUE!</v>
      </c>
      <c r="BU89" t="e">
        <f t="shared" si="149"/>
        <v>#VALUE!</v>
      </c>
      <c r="BV89" t="e">
        <f t="shared" si="150"/>
        <v>#VALUE!</v>
      </c>
      <c r="BW89" t="e">
        <f t="shared" si="151"/>
        <v>#VALUE!</v>
      </c>
      <c r="BX89" t="e">
        <f t="shared" si="152"/>
        <v>#VALUE!</v>
      </c>
      <c r="BY89" t="e">
        <f t="shared" si="153"/>
        <v>#VALUE!</v>
      </c>
      <c r="BZ89" t="e">
        <f t="shared" si="154"/>
        <v>#VALUE!</v>
      </c>
      <c r="CA89" t="e">
        <f t="shared" si="155"/>
        <v>#VALUE!</v>
      </c>
      <c r="CB89" t="e">
        <f t="shared" si="156"/>
        <v>#VALUE!</v>
      </c>
      <c r="CC89" t="e">
        <f t="shared" si="157"/>
        <v>#VALUE!</v>
      </c>
      <c r="CD89" t="e">
        <f t="shared" si="158"/>
        <v>#VALUE!</v>
      </c>
      <c r="CE89" t="e">
        <f t="shared" si="159"/>
        <v>#VALUE!</v>
      </c>
      <c r="CF89" t="e">
        <f t="shared" si="160"/>
        <v>#VALUE!</v>
      </c>
      <c r="CG89" t="e">
        <f t="shared" si="161"/>
        <v>#VALUE!</v>
      </c>
      <c r="CH89" t="e">
        <f t="shared" ca="1" si="162"/>
        <v>#N/A</v>
      </c>
    </row>
    <row r="90" spans="5:86" x14ac:dyDescent="0.25">
      <c r="E90">
        <f t="shared" si="165"/>
        <v>1045779</v>
      </c>
      <c r="F90">
        <f t="shared" si="165"/>
        <v>1045779</v>
      </c>
      <c r="G90" t="e">
        <f t="shared" si="164"/>
        <v>#N/A</v>
      </c>
      <c r="H90" t="e">
        <f t="shared" si="84"/>
        <v>#VALUE!</v>
      </c>
      <c r="I90" t="e">
        <f t="shared" si="85"/>
        <v>#VALUE!</v>
      </c>
      <c r="J90" t="e">
        <f t="shared" si="86"/>
        <v>#VALUE!</v>
      </c>
      <c r="K90" t="e">
        <f t="shared" si="87"/>
        <v>#VALUE!</v>
      </c>
      <c r="L90" t="e">
        <f t="shared" si="88"/>
        <v>#VALUE!</v>
      </c>
      <c r="M90" t="e">
        <f t="shared" si="89"/>
        <v>#VALUE!</v>
      </c>
      <c r="N90" t="e">
        <f t="shared" si="90"/>
        <v>#VALUE!</v>
      </c>
      <c r="O90" t="e">
        <f t="shared" si="91"/>
        <v>#VALUE!</v>
      </c>
      <c r="P90" t="e">
        <f t="shared" si="92"/>
        <v>#VALUE!</v>
      </c>
      <c r="Q90" t="e">
        <f t="shared" si="93"/>
        <v>#VALUE!</v>
      </c>
      <c r="R90" t="e">
        <f t="shared" si="94"/>
        <v>#VALUE!</v>
      </c>
      <c r="S90" t="e">
        <f t="shared" si="95"/>
        <v>#VALUE!</v>
      </c>
      <c r="T90" t="e">
        <f t="shared" si="96"/>
        <v>#VALUE!</v>
      </c>
      <c r="U90" t="e">
        <f t="shared" si="97"/>
        <v>#VALUE!</v>
      </c>
      <c r="V90" t="e">
        <f t="shared" si="98"/>
        <v>#VALUE!</v>
      </c>
      <c r="W90" t="e">
        <f t="shared" si="99"/>
        <v>#VALUE!</v>
      </c>
      <c r="X90" t="e">
        <f t="shared" si="100"/>
        <v>#VALUE!</v>
      </c>
      <c r="Y90" t="e">
        <f t="shared" si="101"/>
        <v>#VALUE!</v>
      </c>
      <c r="Z90" t="e">
        <f t="shared" si="102"/>
        <v>#VALUE!</v>
      </c>
      <c r="AA90" t="e">
        <f t="shared" si="103"/>
        <v>#VALUE!</v>
      </c>
      <c r="AB90" t="e">
        <f t="shared" si="104"/>
        <v>#VALUE!</v>
      </c>
      <c r="AC90" t="e">
        <f t="shared" si="105"/>
        <v>#VALUE!</v>
      </c>
      <c r="AD90" t="e">
        <f t="shared" si="106"/>
        <v>#VALUE!</v>
      </c>
      <c r="AE90" t="e">
        <f t="shared" si="107"/>
        <v>#VALUE!</v>
      </c>
      <c r="AF90" t="e">
        <f t="shared" si="108"/>
        <v>#VALUE!</v>
      </c>
      <c r="AG90" t="e">
        <f t="shared" si="109"/>
        <v>#VALUE!</v>
      </c>
      <c r="AH90" t="e">
        <f t="shared" si="110"/>
        <v>#VALUE!</v>
      </c>
      <c r="AI90" t="e">
        <f t="shared" si="111"/>
        <v>#VALUE!</v>
      </c>
      <c r="AJ90" t="e">
        <f t="shared" si="112"/>
        <v>#VALUE!</v>
      </c>
      <c r="AK90" t="e">
        <f t="shared" si="113"/>
        <v>#VALUE!</v>
      </c>
      <c r="AL90" t="e">
        <f t="shared" si="114"/>
        <v>#VALUE!</v>
      </c>
      <c r="AM90" t="e">
        <f t="shared" si="115"/>
        <v>#VALUE!</v>
      </c>
      <c r="AN90" t="e">
        <f t="shared" si="116"/>
        <v>#VALUE!</v>
      </c>
      <c r="AO90" t="e">
        <f t="shared" si="117"/>
        <v>#VALUE!</v>
      </c>
      <c r="AP90" t="e">
        <f t="shared" si="118"/>
        <v>#VALUE!</v>
      </c>
      <c r="AQ90" t="e">
        <f t="shared" si="119"/>
        <v>#VALUE!</v>
      </c>
      <c r="AR90" t="e">
        <f t="shared" si="120"/>
        <v>#VALUE!</v>
      </c>
      <c r="AS90" t="e">
        <f t="shared" si="121"/>
        <v>#VALUE!</v>
      </c>
      <c r="AT90" t="e">
        <f t="shared" si="122"/>
        <v>#VALUE!</v>
      </c>
      <c r="AU90" t="e">
        <f t="shared" si="123"/>
        <v>#VALUE!</v>
      </c>
      <c r="AV90" t="e">
        <f t="shared" si="124"/>
        <v>#VALUE!</v>
      </c>
      <c r="AW90" t="e">
        <f t="shared" si="125"/>
        <v>#VALUE!</v>
      </c>
      <c r="AX90" t="e">
        <f t="shared" si="126"/>
        <v>#VALUE!</v>
      </c>
      <c r="AY90" t="e">
        <f t="shared" si="127"/>
        <v>#VALUE!</v>
      </c>
      <c r="AZ90" t="e">
        <f t="shared" si="128"/>
        <v>#VALUE!</v>
      </c>
      <c r="BA90" t="e">
        <f t="shared" si="129"/>
        <v>#VALUE!</v>
      </c>
      <c r="BB90" t="e">
        <f t="shared" si="130"/>
        <v>#VALUE!</v>
      </c>
      <c r="BC90" t="e">
        <f t="shared" si="131"/>
        <v>#VALUE!</v>
      </c>
      <c r="BD90" t="e">
        <f t="shared" si="132"/>
        <v>#VALUE!</v>
      </c>
      <c r="BE90" t="e">
        <f t="shared" si="133"/>
        <v>#VALUE!</v>
      </c>
      <c r="BF90" t="e">
        <f t="shared" si="134"/>
        <v>#VALUE!</v>
      </c>
      <c r="BG90" t="e">
        <f t="shared" si="135"/>
        <v>#VALUE!</v>
      </c>
      <c r="BH90" t="e">
        <f t="shared" si="136"/>
        <v>#VALUE!</v>
      </c>
      <c r="BI90" t="e">
        <f t="shared" si="137"/>
        <v>#VALUE!</v>
      </c>
      <c r="BJ90" t="e">
        <f t="shared" si="138"/>
        <v>#VALUE!</v>
      </c>
      <c r="BK90" t="e">
        <f t="shared" si="139"/>
        <v>#VALUE!</v>
      </c>
      <c r="BL90" t="e">
        <f t="shared" si="140"/>
        <v>#VALUE!</v>
      </c>
      <c r="BM90" t="e">
        <f t="shared" si="141"/>
        <v>#VALUE!</v>
      </c>
      <c r="BN90" t="e">
        <f t="shared" si="142"/>
        <v>#VALUE!</v>
      </c>
      <c r="BO90" t="e">
        <f t="shared" si="143"/>
        <v>#VALUE!</v>
      </c>
      <c r="BP90" t="e">
        <f t="shared" si="144"/>
        <v>#VALUE!</v>
      </c>
      <c r="BQ90" t="e">
        <f t="shared" si="145"/>
        <v>#VALUE!</v>
      </c>
      <c r="BR90" t="e">
        <f t="shared" si="146"/>
        <v>#VALUE!</v>
      </c>
      <c r="BS90" t="e">
        <f t="shared" si="147"/>
        <v>#VALUE!</v>
      </c>
      <c r="BT90" t="e">
        <f t="shared" si="148"/>
        <v>#VALUE!</v>
      </c>
      <c r="BU90" t="e">
        <f t="shared" si="149"/>
        <v>#VALUE!</v>
      </c>
      <c r="BV90" t="e">
        <f t="shared" si="150"/>
        <v>#VALUE!</v>
      </c>
      <c r="BW90" t="e">
        <f t="shared" si="151"/>
        <v>#VALUE!</v>
      </c>
      <c r="BX90" t="e">
        <f t="shared" si="152"/>
        <v>#VALUE!</v>
      </c>
      <c r="BY90" t="e">
        <f t="shared" si="153"/>
        <v>#VALUE!</v>
      </c>
      <c r="BZ90" t="e">
        <f t="shared" si="154"/>
        <v>#VALUE!</v>
      </c>
      <c r="CA90" t="e">
        <f t="shared" si="155"/>
        <v>#VALUE!</v>
      </c>
      <c r="CB90" t="e">
        <f t="shared" si="156"/>
        <v>#VALUE!</v>
      </c>
      <c r="CC90" t="e">
        <f t="shared" si="157"/>
        <v>#VALUE!</v>
      </c>
      <c r="CD90" t="e">
        <f t="shared" si="158"/>
        <v>#VALUE!</v>
      </c>
      <c r="CE90" t="e">
        <f t="shared" si="159"/>
        <v>#VALUE!</v>
      </c>
      <c r="CF90" t="e">
        <f t="shared" si="160"/>
        <v>#VALUE!</v>
      </c>
      <c r="CG90" t="e">
        <f t="shared" si="161"/>
        <v>#VALUE!</v>
      </c>
      <c r="CH90" t="e">
        <f t="shared" ca="1" si="162"/>
        <v>#N/A</v>
      </c>
    </row>
    <row r="91" spans="5:86" x14ac:dyDescent="0.25">
      <c r="E91">
        <f t="shared" si="165"/>
        <v>1045778</v>
      </c>
      <c r="F91">
        <f t="shared" si="165"/>
        <v>1045778</v>
      </c>
      <c r="G91" t="e">
        <f t="shared" si="164"/>
        <v>#N/A</v>
      </c>
      <c r="H91" t="e">
        <f t="shared" si="84"/>
        <v>#VALUE!</v>
      </c>
      <c r="I91" t="e">
        <f t="shared" si="85"/>
        <v>#VALUE!</v>
      </c>
      <c r="J91" t="e">
        <f t="shared" si="86"/>
        <v>#VALUE!</v>
      </c>
      <c r="K91" t="e">
        <f t="shared" si="87"/>
        <v>#VALUE!</v>
      </c>
      <c r="L91" t="e">
        <f t="shared" si="88"/>
        <v>#VALUE!</v>
      </c>
      <c r="M91" t="e">
        <f t="shared" si="89"/>
        <v>#VALUE!</v>
      </c>
      <c r="N91" t="e">
        <f t="shared" si="90"/>
        <v>#VALUE!</v>
      </c>
      <c r="O91" t="e">
        <f t="shared" si="91"/>
        <v>#VALUE!</v>
      </c>
      <c r="P91" t="e">
        <f t="shared" si="92"/>
        <v>#VALUE!</v>
      </c>
      <c r="Q91" t="e">
        <f t="shared" si="93"/>
        <v>#VALUE!</v>
      </c>
      <c r="R91" t="e">
        <f t="shared" si="94"/>
        <v>#VALUE!</v>
      </c>
      <c r="S91" t="e">
        <f t="shared" si="95"/>
        <v>#VALUE!</v>
      </c>
      <c r="T91" t="e">
        <f t="shared" si="96"/>
        <v>#VALUE!</v>
      </c>
      <c r="U91" t="e">
        <f t="shared" si="97"/>
        <v>#VALUE!</v>
      </c>
      <c r="V91" t="e">
        <f t="shared" si="98"/>
        <v>#VALUE!</v>
      </c>
      <c r="W91" t="e">
        <f t="shared" si="99"/>
        <v>#VALUE!</v>
      </c>
      <c r="X91" t="e">
        <f t="shared" si="100"/>
        <v>#VALUE!</v>
      </c>
      <c r="Y91" t="e">
        <f t="shared" si="101"/>
        <v>#VALUE!</v>
      </c>
      <c r="Z91" t="e">
        <f t="shared" si="102"/>
        <v>#VALUE!</v>
      </c>
      <c r="AA91" t="e">
        <f t="shared" si="103"/>
        <v>#VALUE!</v>
      </c>
      <c r="AB91" t="e">
        <f t="shared" si="104"/>
        <v>#VALUE!</v>
      </c>
      <c r="AC91" t="e">
        <f t="shared" si="105"/>
        <v>#VALUE!</v>
      </c>
      <c r="AD91" t="e">
        <f t="shared" si="106"/>
        <v>#VALUE!</v>
      </c>
      <c r="AE91" t="e">
        <f t="shared" si="107"/>
        <v>#VALUE!</v>
      </c>
      <c r="AF91" t="e">
        <f t="shared" si="108"/>
        <v>#VALUE!</v>
      </c>
      <c r="AG91" t="e">
        <f t="shared" si="109"/>
        <v>#VALUE!</v>
      </c>
      <c r="AH91" t="e">
        <f t="shared" si="110"/>
        <v>#VALUE!</v>
      </c>
      <c r="AI91" t="e">
        <f t="shared" si="111"/>
        <v>#VALUE!</v>
      </c>
      <c r="AJ91" t="e">
        <f t="shared" si="112"/>
        <v>#VALUE!</v>
      </c>
      <c r="AK91" t="e">
        <f t="shared" si="113"/>
        <v>#VALUE!</v>
      </c>
      <c r="AL91" t="e">
        <f t="shared" si="114"/>
        <v>#VALUE!</v>
      </c>
      <c r="AM91" t="e">
        <f t="shared" si="115"/>
        <v>#VALUE!</v>
      </c>
      <c r="AN91" t="e">
        <f t="shared" si="116"/>
        <v>#VALUE!</v>
      </c>
      <c r="AO91" t="e">
        <f t="shared" si="117"/>
        <v>#VALUE!</v>
      </c>
      <c r="AP91" t="e">
        <f t="shared" si="118"/>
        <v>#VALUE!</v>
      </c>
      <c r="AQ91" t="e">
        <f t="shared" si="119"/>
        <v>#VALUE!</v>
      </c>
      <c r="AR91" t="e">
        <f t="shared" si="120"/>
        <v>#VALUE!</v>
      </c>
      <c r="AS91" t="e">
        <f t="shared" si="121"/>
        <v>#VALUE!</v>
      </c>
      <c r="AT91" t="e">
        <f t="shared" si="122"/>
        <v>#VALUE!</v>
      </c>
      <c r="AU91" t="e">
        <f t="shared" si="123"/>
        <v>#VALUE!</v>
      </c>
      <c r="AV91" t="e">
        <f t="shared" si="124"/>
        <v>#VALUE!</v>
      </c>
      <c r="AW91" t="e">
        <f t="shared" si="125"/>
        <v>#VALUE!</v>
      </c>
      <c r="AX91" t="e">
        <f t="shared" si="126"/>
        <v>#VALUE!</v>
      </c>
      <c r="AY91" t="e">
        <f t="shared" si="127"/>
        <v>#VALUE!</v>
      </c>
      <c r="AZ91" t="e">
        <f t="shared" si="128"/>
        <v>#VALUE!</v>
      </c>
      <c r="BA91" t="e">
        <f t="shared" si="129"/>
        <v>#VALUE!</v>
      </c>
      <c r="BB91" t="e">
        <f t="shared" si="130"/>
        <v>#VALUE!</v>
      </c>
      <c r="BC91" t="e">
        <f t="shared" si="131"/>
        <v>#VALUE!</v>
      </c>
      <c r="BD91" t="e">
        <f t="shared" si="132"/>
        <v>#VALUE!</v>
      </c>
      <c r="BE91" t="e">
        <f t="shared" si="133"/>
        <v>#VALUE!</v>
      </c>
      <c r="BF91" t="e">
        <f t="shared" si="134"/>
        <v>#VALUE!</v>
      </c>
      <c r="BG91" t="e">
        <f t="shared" si="135"/>
        <v>#VALUE!</v>
      </c>
      <c r="BH91" t="e">
        <f t="shared" si="136"/>
        <v>#VALUE!</v>
      </c>
      <c r="BI91" t="e">
        <f t="shared" si="137"/>
        <v>#VALUE!</v>
      </c>
      <c r="BJ91" t="e">
        <f t="shared" si="138"/>
        <v>#VALUE!</v>
      </c>
      <c r="BK91" t="e">
        <f t="shared" si="139"/>
        <v>#VALUE!</v>
      </c>
      <c r="BL91" t="e">
        <f t="shared" si="140"/>
        <v>#VALUE!</v>
      </c>
      <c r="BM91" t="e">
        <f t="shared" si="141"/>
        <v>#VALUE!</v>
      </c>
      <c r="BN91" t="e">
        <f t="shared" si="142"/>
        <v>#VALUE!</v>
      </c>
      <c r="BO91" t="e">
        <f t="shared" si="143"/>
        <v>#VALUE!</v>
      </c>
      <c r="BP91" t="e">
        <f t="shared" si="144"/>
        <v>#VALUE!</v>
      </c>
      <c r="BQ91" t="e">
        <f t="shared" si="145"/>
        <v>#VALUE!</v>
      </c>
      <c r="BR91" t="e">
        <f t="shared" si="146"/>
        <v>#VALUE!</v>
      </c>
      <c r="BS91" t="e">
        <f t="shared" si="147"/>
        <v>#VALUE!</v>
      </c>
      <c r="BT91" t="e">
        <f t="shared" si="148"/>
        <v>#VALUE!</v>
      </c>
      <c r="BU91" t="e">
        <f t="shared" si="149"/>
        <v>#VALUE!</v>
      </c>
      <c r="BV91" t="e">
        <f t="shared" si="150"/>
        <v>#VALUE!</v>
      </c>
      <c r="BW91" t="e">
        <f t="shared" si="151"/>
        <v>#VALUE!</v>
      </c>
      <c r="BX91" t="e">
        <f t="shared" si="152"/>
        <v>#VALUE!</v>
      </c>
      <c r="BY91" t="e">
        <f t="shared" si="153"/>
        <v>#VALUE!</v>
      </c>
      <c r="BZ91" t="e">
        <f t="shared" si="154"/>
        <v>#VALUE!</v>
      </c>
      <c r="CA91" t="e">
        <f t="shared" si="155"/>
        <v>#VALUE!</v>
      </c>
      <c r="CB91" t="e">
        <f t="shared" si="156"/>
        <v>#VALUE!</v>
      </c>
      <c r="CC91" t="e">
        <f t="shared" si="157"/>
        <v>#VALUE!</v>
      </c>
      <c r="CD91" t="e">
        <f t="shared" si="158"/>
        <v>#VALUE!</v>
      </c>
      <c r="CE91" t="e">
        <f t="shared" si="159"/>
        <v>#VALUE!</v>
      </c>
      <c r="CF91" t="e">
        <f t="shared" si="160"/>
        <v>#VALUE!</v>
      </c>
      <c r="CG91" t="e">
        <f t="shared" si="161"/>
        <v>#VALUE!</v>
      </c>
      <c r="CH91" t="e">
        <f t="shared" ca="1" si="162"/>
        <v>#N/A</v>
      </c>
    </row>
    <row r="92" spans="5:86" x14ac:dyDescent="0.25">
      <c r="E92">
        <f t="shared" si="165"/>
        <v>1045777</v>
      </c>
      <c r="F92">
        <f t="shared" si="165"/>
        <v>1045777</v>
      </c>
      <c r="G92" t="e">
        <f t="shared" si="164"/>
        <v>#N/A</v>
      </c>
      <c r="H92" t="e">
        <f t="shared" si="84"/>
        <v>#VALUE!</v>
      </c>
      <c r="I92" t="e">
        <f t="shared" si="85"/>
        <v>#VALUE!</v>
      </c>
      <c r="J92" t="e">
        <f t="shared" si="86"/>
        <v>#VALUE!</v>
      </c>
      <c r="K92" t="e">
        <f t="shared" si="87"/>
        <v>#VALUE!</v>
      </c>
      <c r="L92" t="e">
        <f t="shared" si="88"/>
        <v>#VALUE!</v>
      </c>
      <c r="M92" t="e">
        <f t="shared" si="89"/>
        <v>#VALUE!</v>
      </c>
      <c r="N92" t="e">
        <f t="shared" si="90"/>
        <v>#VALUE!</v>
      </c>
      <c r="O92" t="e">
        <f t="shared" si="91"/>
        <v>#VALUE!</v>
      </c>
      <c r="P92" t="e">
        <f t="shared" si="92"/>
        <v>#VALUE!</v>
      </c>
      <c r="Q92" t="e">
        <f t="shared" si="93"/>
        <v>#VALUE!</v>
      </c>
      <c r="R92" t="e">
        <f t="shared" si="94"/>
        <v>#VALUE!</v>
      </c>
      <c r="S92" t="e">
        <f t="shared" si="95"/>
        <v>#VALUE!</v>
      </c>
      <c r="T92" t="e">
        <f t="shared" si="96"/>
        <v>#VALUE!</v>
      </c>
      <c r="U92" t="e">
        <f t="shared" si="97"/>
        <v>#VALUE!</v>
      </c>
      <c r="V92" t="e">
        <f t="shared" si="98"/>
        <v>#VALUE!</v>
      </c>
      <c r="W92" t="e">
        <f t="shared" si="99"/>
        <v>#VALUE!</v>
      </c>
      <c r="X92" t="e">
        <f t="shared" si="100"/>
        <v>#VALUE!</v>
      </c>
      <c r="Y92" t="e">
        <f t="shared" si="101"/>
        <v>#VALUE!</v>
      </c>
      <c r="Z92" t="e">
        <f t="shared" si="102"/>
        <v>#VALUE!</v>
      </c>
      <c r="AA92" t="e">
        <f t="shared" si="103"/>
        <v>#VALUE!</v>
      </c>
      <c r="AB92" t="e">
        <f t="shared" si="104"/>
        <v>#VALUE!</v>
      </c>
      <c r="AC92" t="e">
        <f t="shared" si="105"/>
        <v>#VALUE!</v>
      </c>
      <c r="AD92" t="e">
        <f t="shared" si="106"/>
        <v>#VALUE!</v>
      </c>
      <c r="AE92" t="e">
        <f t="shared" si="107"/>
        <v>#VALUE!</v>
      </c>
      <c r="AF92" t="e">
        <f t="shared" si="108"/>
        <v>#VALUE!</v>
      </c>
      <c r="AG92" t="e">
        <f t="shared" si="109"/>
        <v>#VALUE!</v>
      </c>
      <c r="AH92" t="e">
        <f t="shared" si="110"/>
        <v>#VALUE!</v>
      </c>
      <c r="AI92" t="e">
        <f t="shared" si="111"/>
        <v>#VALUE!</v>
      </c>
      <c r="AJ92" t="e">
        <f t="shared" si="112"/>
        <v>#VALUE!</v>
      </c>
      <c r="AK92" t="e">
        <f t="shared" si="113"/>
        <v>#VALUE!</v>
      </c>
      <c r="AL92" t="e">
        <f t="shared" si="114"/>
        <v>#VALUE!</v>
      </c>
      <c r="AM92" t="e">
        <f t="shared" si="115"/>
        <v>#VALUE!</v>
      </c>
      <c r="AN92" t="e">
        <f t="shared" si="116"/>
        <v>#VALUE!</v>
      </c>
      <c r="AO92" t="e">
        <f t="shared" si="117"/>
        <v>#VALUE!</v>
      </c>
      <c r="AP92" t="e">
        <f t="shared" si="118"/>
        <v>#VALUE!</v>
      </c>
      <c r="AQ92" t="e">
        <f t="shared" si="119"/>
        <v>#VALUE!</v>
      </c>
      <c r="AR92" t="e">
        <f t="shared" si="120"/>
        <v>#VALUE!</v>
      </c>
      <c r="AS92" t="e">
        <f t="shared" si="121"/>
        <v>#VALUE!</v>
      </c>
      <c r="AT92" t="e">
        <f t="shared" si="122"/>
        <v>#VALUE!</v>
      </c>
      <c r="AU92" t="e">
        <f t="shared" si="123"/>
        <v>#VALUE!</v>
      </c>
      <c r="AV92" t="e">
        <f t="shared" si="124"/>
        <v>#VALUE!</v>
      </c>
      <c r="AW92" t="e">
        <f t="shared" si="125"/>
        <v>#VALUE!</v>
      </c>
      <c r="AX92" t="e">
        <f t="shared" si="126"/>
        <v>#VALUE!</v>
      </c>
      <c r="AY92" t="e">
        <f t="shared" si="127"/>
        <v>#VALUE!</v>
      </c>
      <c r="AZ92" t="e">
        <f t="shared" si="128"/>
        <v>#VALUE!</v>
      </c>
      <c r="BA92" t="e">
        <f t="shared" si="129"/>
        <v>#VALUE!</v>
      </c>
      <c r="BB92" t="e">
        <f t="shared" si="130"/>
        <v>#VALUE!</v>
      </c>
      <c r="BC92" t="e">
        <f t="shared" si="131"/>
        <v>#VALUE!</v>
      </c>
      <c r="BD92" t="e">
        <f t="shared" si="132"/>
        <v>#VALUE!</v>
      </c>
      <c r="BE92" t="e">
        <f t="shared" si="133"/>
        <v>#VALUE!</v>
      </c>
      <c r="BF92" t="e">
        <f t="shared" si="134"/>
        <v>#VALUE!</v>
      </c>
      <c r="BG92" t="e">
        <f t="shared" si="135"/>
        <v>#VALUE!</v>
      </c>
      <c r="BH92" t="e">
        <f t="shared" si="136"/>
        <v>#VALUE!</v>
      </c>
      <c r="BI92" t="e">
        <f t="shared" si="137"/>
        <v>#VALUE!</v>
      </c>
      <c r="BJ92" t="e">
        <f t="shared" si="138"/>
        <v>#VALUE!</v>
      </c>
      <c r="BK92" t="e">
        <f t="shared" si="139"/>
        <v>#VALUE!</v>
      </c>
      <c r="BL92" t="e">
        <f t="shared" si="140"/>
        <v>#VALUE!</v>
      </c>
      <c r="BM92" t="e">
        <f t="shared" si="141"/>
        <v>#VALUE!</v>
      </c>
      <c r="BN92" t="e">
        <f t="shared" si="142"/>
        <v>#VALUE!</v>
      </c>
      <c r="BO92" t="e">
        <f t="shared" si="143"/>
        <v>#VALUE!</v>
      </c>
      <c r="BP92" t="e">
        <f t="shared" si="144"/>
        <v>#VALUE!</v>
      </c>
      <c r="BQ92" t="e">
        <f t="shared" si="145"/>
        <v>#VALUE!</v>
      </c>
      <c r="BR92" t="e">
        <f t="shared" si="146"/>
        <v>#VALUE!</v>
      </c>
      <c r="BS92" t="e">
        <f t="shared" si="147"/>
        <v>#VALUE!</v>
      </c>
      <c r="BT92" t="e">
        <f t="shared" si="148"/>
        <v>#VALUE!</v>
      </c>
      <c r="BU92" t="e">
        <f t="shared" si="149"/>
        <v>#VALUE!</v>
      </c>
      <c r="BV92" t="e">
        <f t="shared" si="150"/>
        <v>#VALUE!</v>
      </c>
      <c r="BW92" t="e">
        <f t="shared" si="151"/>
        <v>#VALUE!</v>
      </c>
      <c r="BX92" t="e">
        <f t="shared" si="152"/>
        <v>#VALUE!</v>
      </c>
      <c r="BY92" t="e">
        <f t="shared" si="153"/>
        <v>#VALUE!</v>
      </c>
      <c r="BZ92" t="e">
        <f t="shared" si="154"/>
        <v>#VALUE!</v>
      </c>
      <c r="CA92" t="e">
        <f t="shared" si="155"/>
        <v>#VALUE!</v>
      </c>
      <c r="CB92" t="e">
        <f t="shared" si="156"/>
        <v>#VALUE!</v>
      </c>
      <c r="CC92" t="e">
        <f t="shared" si="157"/>
        <v>#VALUE!</v>
      </c>
      <c r="CD92" t="e">
        <f t="shared" si="158"/>
        <v>#VALUE!</v>
      </c>
      <c r="CE92" t="e">
        <f t="shared" si="159"/>
        <v>#VALUE!</v>
      </c>
      <c r="CF92" t="e">
        <f t="shared" si="160"/>
        <v>#VALUE!</v>
      </c>
      <c r="CG92" t="e">
        <f t="shared" si="161"/>
        <v>#VALUE!</v>
      </c>
      <c r="CH92" t="e">
        <f t="shared" ca="1" si="162"/>
        <v>#N/A</v>
      </c>
    </row>
    <row r="93" spans="5:86" x14ac:dyDescent="0.25">
      <c r="E93">
        <f t="shared" si="165"/>
        <v>1045776</v>
      </c>
      <c r="F93">
        <f t="shared" si="165"/>
        <v>1045776</v>
      </c>
      <c r="G93" t="e">
        <f t="shared" si="164"/>
        <v>#N/A</v>
      </c>
      <c r="H93" t="e">
        <f t="shared" si="84"/>
        <v>#VALUE!</v>
      </c>
      <c r="I93" t="e">
        <f t="shared" si="85"/>
        <v>#VALUE!</v>
      </c>
      <c r="J93" t="e">
        <f t="shared" si="86"/>
        <v>#VALUE!</v>
      </c>
      <c r="K93" t="e">
        <f t="shared" si="87"/>
        <v>#VALUE!</v>
      </c>
      <c r="L93" t="e">
        <f t="shared" si="88"/>
        <v>#VALUE!</v>
      </c>
      <c r="M93" t="e">
        <f t="shared" si="89"/>
        <v>#VALUE!</v>
      </c>
      <c r="N93" t="e">
        <f t="shared" si="90"/>
        <v>#VALUE!</v>
      </c>
      <c r="O93" t="e">
        <f t="shared" si="91"/>
        <v>#VALUE!</v>
      </c>
      <c r="P93" t="e">
        <f t="shared" si="92"/>
        <v>#VALUE!</v>
      </c>
      <c r="Q93" t="e">
        <f t="shared" si="93"/>
        <v>#VALUE!</v>
      </c>
      <c r="R93" t="e">
        <f t="shared" si="94"/>
        <v>#VALUE!</v>
      </c>
      <c r="S93" t="e">
        <f t="shared" si="95"/>
        <v>#VALUE!</v>
      </c>
      <c r="T93" t="e">
        <f t="shared" si="96"/>
        <v>#VALUE!</v>
      </c>
      <c r="U93" t="e">
        <f t="shared" si="97"/>
        <v>#VALUE!</v>
      </c>
      <c r="V93" t="e">
        <f t="shared" si="98"/>
        <v>#VALUE!</v>
      </c>
      <c r="W93" t="e">
        <f t="shared" si="99"/>
        <v>#VALUE!</v>
      </c>
      <c r="X93" t="e">
        <f t="shared" si="100"/>
        <v>#VALUE!</v>
      </c>
      <c r="Y93" t="e">
        <f t="shared" si="101"/>
        <v>#VALUE!</v>
      </c>
      <c r="Z93" t="e">
        <f t="shared" si="102"/>
        <v>#VALUE!</v>
      </c>
      <c r="AA93" t="e">
        <f t="shared" si="103"/>
        <v>#VALUE!</v>
      </c>
      <c r="AB93" t="e">
        <f t="shared" si="104"/>
        <v>#VALUE!</v>
      </c>
      <c r="AC93" t="e">
        <f t="shared" si="105"/>
        <v>#VALUE!</v>
      </c>
      <c r="AD93" t="e">
        <f t="shared" si="106"/>
        <v>#VALUE!</v>
      </c>
      <c r="AE93" t="e">
        <f t="shared" si="107"/>
        <v>#VALUE!</v>
      </c>
      <c r="AF93" t="e">
        <f t="shared" si="108"/>
        <v>#VALUE!</v>
      </c>
      <c r="AG93" t="e">
        <f t="shared" si="109"/>
        <v>#VALUE!</v>
      </c>
      <c r="AH93" t="e">
        <f t="shared" si="110"/>
        <v>#VALUE!</v>
      </c>
      <c r="AI93" t="e">
        <f t="shared" si="111"/>
        <v>#VALUE!</v>
      </c>
      <c r="AJ93" t="e">
        <f t="shared" si="112"/>
        <v>#VALUE!</v>
      </c>
      <c r="AK93" t="e">
        <f t="shared" si="113"/>
        <v>#VALUE!</v>
      </c>
      <c r="AL93" t="e">
        <f t="shared" si="114"/>
        <v>#VALUE!</v>
      </c>
      <c r="AM93" t="e">
        <f t="shared" si="115"/>
        <v>#VALUE!</v>
      </c>
      <c r="AN93" t="e">
        <f t="shared" si="116"/>
        <v>#VALUE!</v>
      </c>
      <c r="AO93" t="e">
        <f t="shared" si="117"/>
        <v>#VALUE!</v>
      </c>
      <c r="AP93" t="e">
        <f t="shared" si="118"/>
        <v>#VALUE!</v>
      </c>
      <c r="AQ93" t="e">
        <f t="shared" si="119"/>
        <v>#VALUE!</v>
      </c>
      <c r="AR93" t="e">
        <f t="shared" si="120"/>
        <v>#VALUE!</v>
      </c>
      <c r="AS93" t="e">
        <f t="shared" si="121"/>
        <v>#VALUE!</v>
      </c>
      <c r="AT93" t="e">
        <f t="shared" si="122"/>
        <v>#VALUE!</v>
      </c>
      <c r="AU93" t="e">
        <f t="shared" si="123"/>
        <v>#VALUE!</v>
      </c>
      <c r="AV93" t="e">
        <f t="shared" si="124"/>
        <v>#VALUE!</v>
      </c>
      <c r="AW93" t="e">
        <f t="shared" si="125"/>
        <v>#VALUE!</v>
      </c>
      <c r="AX93" t="e">
        <f t="shared" si="126"/>
        <v>#VALUE!</v>
      </c>
      <c r="AY93" t="e">
        <f t="shared" si="127"/>
        <v>#VALUE!</v>
      </c>
      <c r="AZ93" t="e">
        <f t="shared" si="128"/>
        <v>#VALUE!</v>
      </c>
      <c r="BA93" t="e">
        <f t="shared" si="129"/>
        <v>#VALUE!</v>
      </c>
      <c r="BB93" t="e">
        <f t="shared" si="130"/>
        <v>#VALUE!</v>
      </c>
      <c r="BC93" t="e">
        <f t="shared" si="131"/>
        <v>#VALUE!</v>
      </c>
      <c r="BD93" t="e">
        <f t="shared" si="132"/>
        <v>#VALUE!</v>
      </c>
      <c r="BE93" t="e">
        <f t="shared" si="133"/>
        <v>#VALUE!</v>
      </c>
      <c r="BF93" t="e">
        <f t="shared" si="134"/>
        <v>#VALUE!</v>
      </c>
      <c r="BG93" t="e">
        <f t="shared" si="135"/>
        <v>#VALUE!</v>
      </c>
      <c r="BH93" t="e">
        <f t="shared" si="136"/>
        <v>#VALUE!</v>
      </c>
      <c r="BI93" t="e">
        <f t="shared" si="137"/>
        <v>#VALUE!</v>
      </c>
      <c r="BJ93" t="e">
        <f t="shared" si="138"/>
        <v>#VALUE!</v>
      </c>
      <c r="BK93" t="e">
        <f t="shared" si="139"/>
        <v>#VALUE!</v>
      </c>
      <c r="BL93" t="e">
        <f t="shared" si="140"/>
        <v>#VALUE!</v>
      </c>
      <c r="BM93" t="e">
        <f t="shared" si="141"/>
        <v>#VALUE!</v>
      </c>
      <c r="BN93" t="e">
        <f t="shared" si="142"/>
        <v>#VALUE!</v>
      </c>
      <c r="BO93" t="e">
        <f t="shared" si="143"/>
        <v>#VALUE!</v>
      </c>
      <c r="BP93" t="e">
        <f t="shared" si="144"/>
        <v>#VALUE!</v>
      </c>
      <c r="BQ93" t="e">
        <f t="shared" si="145"/>
        <v>#VALUE!</v>
      </c>
      <c r="BR93" t="e">
        <f t="shared" si="146"/>
        <v>#VALUE!</v>
      </c>
      <c r="BS93" t="e">
        <f t="shared" si="147"/>
        <v>#VALUE!</v>
      </c>
      <c r="BT93" t="e">
        <f t="shared" si="148"/>
        <v>#VALUE!</v>
      </c>
      <c r="BU93" t="e">
        <f t="shared" si="149"/>
        <v>#VALUE!</v>
      </c>
      <c r="BV93" t="e">
        <f t="shared" si="150"/>
        <v>#VALUE!</v>
      </c>
      <c r="BW93" t="e">
        <f t="shared" si="151"/>
        <v>#VALUE!</v>
      </c>
      <c r="BX93" t="e">
        <f t="shared" si="152"/>
        <v>#VALUE!</v>
      </c>
      <c r="BY93" t="e">
        <f t="shared" si="153"/>
        <v>#VALUE!</v>
      </c>
      <c r="BZ93" t="e">
        <f t="shared" si="154"/>
        <v>#VALUE!</v>
      </c>
      <c r="CA93" t="e">
        <f t="shared" si="155"/>
        <v>#VALUE!</v>
      </c>
      <c r="CB93" t="e">
        <f t="shared" si="156"/>
        <v>#VALUE!</v>
      </c>
      <c r="CC93" t="e">
        <f t="shared" si="157"/>
        <v>#VALUE!</v>
      </c>
      <c r="CD93" t="e">
        <f t="shared" si="158"/>
        <v>#VALUE!</v>
      </c>
      <c r="CE93" t="e">
        <f t="shared" si="159"/>
        <v>#VALUE!</v>
      </c>
      <c r="CF93" t="e">
        <f t="shared" si="160"/>
        <v>#VALUE!</v>
      </c>
      <c r="CG93" t="e">
        <f t="shared" si="161"/>
        <v>#VALUE!</v>
      </c>
      <c r="CH93" t="e">
        <f t="shared" ca="1" si="162"/>
        <v>#N/A</v>
      </c>
    </row>
    <row r="94" spans="5:86" x14ac:dyDescent="0.25">
      <c r="E94">
        <f t="shared" si="165"/>
        <v>1045775</v>
      </c>
      <c r="F94">
        <f t="shared" si="165"/>
        <v>1045775</v>
      </c>
      <c r="G94" t="e">
        <f t="shared" si="164"/>
        <v>#N/A</v>
      </c>
      <c r="H94" t="e">
        <f t="shared" si="84"/>
        <v>#VALUE!</v>
      </c>
      <c r="I94" t="e">
        <f t="shared" si="85"/>
        <v>#VALUE!</v>
      </c>
      <c r="J94" t="e">
        <f t="shared" si="86"/>
        <v>#VALUE!</v>
      </c>
      <c r="K94" t="e">
        <f t="shared" si="87"/>
        <v>#VALUE!</v>
      </c>
      <c r="L94" t="e">
        <f t="shared" si="88"/>
        <v>#VALUE!</v>
      </c>
      <c r="M94" t="e">
        <f t="shared" si="89"/>
        <v>#VALUE!</v>
      </c>
      <c r="N94" t="e">
        <f t="shared" si="90"/>
        <v>#VALUE!</v>
      </c>
      <c r="O94" t="e">
        <f t="shared" si="91"/>
        <v>#VALUE!</v>
      </c>
      <c r="P94" t="e">
        <f t="shared" si="92"/>
        <v>#VALUE!</v>
      </c>
      <c r="Q94" t="e">
        <f t="shared" si="93"/>
        <v>#VALUE!</v>
      </c>
      <c r="R94" t="e">
        <f t="shared" si="94"/>
        <v>#VALUE!</v>
      </c>
      <c r="S94" t="e">
        <f t="shared" si="95"/>
        <v>#VALUE!</v>
      </c>
      <c r="T94" t="e">
        <f t="shared" si="96"/>
        <v>#VALUE!</v>
      </c>
      <c r="U94" t="e">
        <f t="shared" si="97"/>
        <v>#VALUE!</v>
      </c>
      <c r="V94" t="e">
        <f t="shared" si="98"/>
        <v>#VALUE!</v>
      </c>
      <c r="W94" t="e">
        <f t="shared" si="99"/>
        <v>#VALUE!</v>
      </c>
      <c r="X94" t="e">
        <f t="shared" si="100"/>
        <v>#VALUE!</v>
      </c>
      <c r="Y94" t="e">
        <f t="shared" si="101"/>
        <v>#VALUE!</v>
      </c>
      <c r="Z94" t="e">
        <f t="shared" si="102"/>
        <v>#VALUE!</v>
      </c>
      <c r="AA94" t="e">
        <f t="shared" si="103"/>
        <v>#VALUE!</v>
      </c>
      <c r="AB94" t="e">
        <f t="shared" si="104"/>
        <v>#VALUE!</v>
      </c>
      <c r="AC94" t="e">
        <f t="shared" si="105"/>
        <v>#VALUE!</v>
      </c>
      <c r="AD94" t="e">
        <f t="shared" si="106"/>
        <v>#VALUE!</v>
      </c>
      <c r="AE94" t="e">
        <f t="shared" si="107"/>
        <v>#VALUE!</v>
      </c>
      <c r="AF94" t="e">
        <f t="shared" si="108"/>
        <v>#VALUE!</v>
      </c>
      <c r="AG94" t="e">
        <f t="shared" si="109"/>
        <v>#VALUE!</v>
      </c>
      <c r="AH94" t="e">
        <f t="shared" si="110"/>
        <v>#VALUE!</v>
      </c>
      <c r="AI94" t="e">
        <f t="shared" si="111"/>
        <v>#VALUE!</v>
      </c>
      <c r="AJ94" t="e">
        <f t="shared" si="112"/>
        <v>#VALUE!</v>
      </c>
      <c r="AK94" t="e">
        <f t="shared" si="113"/>
        <v>#VALUE!</v>
      </c>
      <c r="AL94" t="e">
        <f t="shared" si="114"/>
        <v>#VALUE!</v>
      </c>
      <c r="AM94" t="e">
        <f t="shared" si="115"/>
        <v>#VALUE!</v>
      </c>
      <c r="AN94" t="e">
        <f t="shared" si="116"/>
        <v>#VALUE!</v>
      </c>
      <c r="AO94" t="e">
        <f t="shared" si="117"/>
        <v>#VALUE!</v>
      </c>
      <c r="AP94" t="e">
        <f t="shared" si="118"/>
        <v>#VALUE!</v>
      </c>
      <c r="AQ94" t="e">
        <f t="shared" si="119"/>
        <v>#VALUE!</v>
      </c>
      <c r="AR94" t="e">
        <f t="shared" si="120"/>
        <v>#VALUE!</v>
      </c>
      <c r="AS94" t="e">
        <f t="shared" si="121"/>
        <v>#VALUE!</v>
      </c>
      <c r="AT94" t="e">
        <f t="shared" si="122"/>
        <v>#VALUE!</v>
      </c>
      <c r="AU94" t="e">
        <f t="shared" si="123"/>
        <v>#VALUE!</v>
      </c>
      <c r="AV94" t="e">
        <f t="shared" si="124"/>
        <v>#VALUE!</v>
      </c>
      <c r="AW94" t="e">
        <f t="shared" si="125"/>
        <v>#VALUE!</v>
      </c>
      <c r="AX94" t="e">
        <f t="shared" si="126"/>
        <v>#VALUE!</v>
      </c>
      <c r="AY94" t="e">
        <f t="shared" si="127"/>
        <v>#VALUE!</v>
      </c>
      <c r="AZ94" t="e">
        <f t="shared" si="128"/>
        <v>#VALUE!</v>
      </c>
      <c r="BA94" t="e">
        <f t="shared" si="129"/>
        <v>#VALUE!</v>
      </c>
      <c r="BB94" t="e">
        <f t="shared" si="130"/>
        <v>#VALUE!</v>
      </c>
      <c r="BC94" t="e">
        <f t="shared" si="131"/>
        <v>#VALUE!</v>
      </c>
      <c r="BD94" t="e">
        <f t="shared" si="132"/>
        <v>#VALUE!</v>
      </c>
      <c r="BE94" t="e">
        <f t="shared" si="133"/>
        <v>#VALUE!</v>
      </c>
      <c r="BF94" t="e">
        <f t="shared" si="134"/>
        <v>#VALUE!</v>
      </c>
      <c r="BG94" t="e">
        <f t="shared" si="135"/>
        <v>#VALUE!</v>
      </c>
      <c r="BH94" t="e">
        <f t="shared" si="136"/>
        <v>#VALUE!</v>
      </c>
      <c r="BI94" t="e">
        <f t="shared" si="137"/>
        <v>#VALUE!</v>
      </c>
      <c r="BJ94" t="e">
        <f t="shared" si="138"/>
        <v>#VALUE!</v>
      </c>
      <c r="BK94" t="e">
        <f t="shared" si="139"/>
        <v>#VALUE!</v>
      </c>
      <c r="BL94" t="e">
        <f t="shared" si="140"/>
        <v>#VALUE!</v>
      </c>
      <c r="BM94" t="e">
        <f t="shared" si="141"/>
        <v>#VALUE!</v>
      </c>
      <c r="BN94" t="e">
        <f t="shared" si="142"/>
        <v>#VALUE!</v>
      </c>
      <c r="BO94" t="e">
        <f t="shared" si="143"/>
        <v>#VALUE!</v>
      </c>
      <c r="BP94" t="e">
        <f t="shared" si="144"/>
        <v>#VALUE!</v>
      </c>
      <c r="BQ94" t="e">
        <f t="shared" si="145"/>
        <v>#VALUE!</v>
      </c>
      <c r="BR94" t="e">
        <f t="shared" si="146"/>
        <v>#VALUE!</v>
      </c>
      <c r="BS94" t="e">
        <f t="shared" si="147"/>
        <v>#VALUE!</v>
      </c>
      <c r="BT94" t="e">
        <f t="shared" si="148"/>
        <v>#VALUE!</v>
      </c>
      <c r="BU94" t="e">
        <f t="shared" si="149"/>
        <v>#VALUE!</v>
      </c>
      <c r="BV94" t="e">
        <f t="shared" si="150"/>
        <v>#VALUE!</v>
      </c>
      <c r="BW94" t="e">
        <f t="shared" si="151"/>
        <v>#VALUE!</v>
      </c>
      <c r="BX94" t="e">
        <f t="shared" si="152"/>
        <v>#VALUE!</v>
      </c>
      <c r="BY94" t="e">
        <f t="shared" si="153"/>
        <v>#VALUE!</v>
      </c>
      <c r="BZ94" t="e">
        <f t="shared" si="154"/>
        <v>#VALUE!</v>
      </c>
      <c r="CA94" t="e">
        <f t="shared" si="155"/>
        <v>#VALUE!</v>
      </c>
      <c r="CB94" t="e">
        <f t="shared" si="156"/>
        <v>#VALUE!</v>
      </c>
      <c r="CC94" t="e">
        <f t="shared" si="157"/>
        <v>#VALUE!</v>
      </c>
      <c r="CD94" t="e">
        <f t="shared" si="158"/>
        <v>#VALUE!</v>
      </c>
      <c r="CE94" t="e">
        <f t="shared" si="159"/>
        <v>#VALUE!</v>
      </c>
      <c r="CF94" t="e">
        <f t="shared" si="160"/>
        <v>#VALUE!</v>
      </c>
      <c r="CG94" t="e">
        <f t="shared" si="161"/>
        <v>#VALUE!</v>
      </c>
      <c r="CH94" t="e">
        <f t="shared" ca="1" si="162"/>
        <v>#N/A</v>
      </c>
    </row>
    <row r="95" spans="5:86" x14ac:dyDescent="0.25">
      <c r="E95">
        <f t="shared" si="165"/>
        <v>1045774</v>
      </c>
      <c r="F95">
        <f t="shared" si="165"/>
        <v>1045774</v>
      </c>
      <c r="G95" t="e">
        <f t="shared" si="164"/>
        <v>#N/A</v>
      </c>
      <c r="H95" t="e">
        <f t="shared" si="84"/>
        <v>#VALUE!</v>
      </c>
      <c r="I95" t="e">
        <f t="shared" si="85"/>
        <v>#VALUE!</v>
      </c>
      <c r="J95" t="e">
        <f t="shared" si="86"/>
        <v>#VALUE!</v>
      </c>
      <c r="K95" t="e">
        <f t="shared" si="87"/>
        <v>#VALUE!</v>
      </c>
      <c r="L95" t="e">
        <f t="shared" si="88"/>
        <v>#VALUE!</v>
      </c>
      <c r="M95" t="e">
        <f t="shared" si="89"/>
        <v>#VALUE!</v>
      </c>
      <c r="N95" s="529" t="e">
        <f t="shared" si="90"/>
        <v>#VALUE!</v>
      </c>
      <c r="O95" t="e">
        <f t="shared" si="91"/>
        <v>#VALUE!</v>
      </c>
      <c r="P95" t="e">
        <f t="shared" si="92"/>
        <v>#VALUE!</v>
      </c>
      <c r="Q95" t="e">
        <f t="shared" si="93"/>
        <v>#VALUE!</v>
      </c>
      <c r="R95" t="e">
        <f t="shared" si="94"/>
        <v>#VALUE!</v>
      </c>
      <c r="S95" t="e">
        <f t="shared" si="95"/>
        <v>#VALUE!</v>
      </c>
      <c r="T95" t="e">
        <f t="shared" si="96"/>
        <v>#VALUE!</v>
      </c>
      <c r="U95" t="e">
        <f t="shared" si="97"/>
        <v>#VALUE!</v>
      </c>
      <c r="V95" t="e">
        <f t="shared" si="98"/>
        <v>#VALUE!</v>
      </c>
      <c r="W95" t="e">
        <f t="shared" si="99"/>
        <v>#VALUE!</v>
      </c>
      <c r="X95" t="e">
        <f t="shared" si="100"/>
        <v>#VALUE!</v>
      </c>
      <c r="Y95" t="e">
        <f t="shared" si="101"/>
        <v>#VALUE!</v>
      </c>
      <c r="Z95" t="e">
        <f t="shared" si="102"/>
        <v>#VALUE!</v>
      </c>
      <c r="AA95" t="e">
        <f t="shared" si="103"/>
        <v>#VALUE!</v>
      </c>
      <c r="AB95" t="e">
        <f t="shared" si="104"/>
        <v>#VALUE!</v>
      </c>
      <c r="AC95" t="e">
        <f t="shared" si="105"/>
        <v>#VALUE!</v>
      </c>
      <c r="AD95" t="e">
        <f t="shared" si="106"/>
        <v>#VALUE!</v>
      </c>
      <c r="AE95" t="e">
        <f t="shared" si="107"/>
        <v>#VALUE!</v>
      </c>
      <c r="AF95" t="e">
        <f t="shared" si="108"/>
        <v>#VALUE!</v>
      </c>
      <c r="AG95" t="e">
        <f t="shared" si="109"/>
        <v>#VALUE!</v>
      </c>
      <c r="AH95" t="e">
        <f t="shared" si="110"/>
        <v>#VALUE!</v>
      </c>
      <c r="AI95" t="e">
        <f t="shared" si="111"/>
        <v>#VALUE!</v>
      </c>
      <c r="AJ95" t="e">
        <f t="shared" si="112"/>
        <v>#VALUE!</v>
      </c>
      <c r="AK95" t="e">
        <f t="shared" si="113"/>
        <v>#VALUE!</v>
      </c>
      <c r="AL95" t="e">
        <f t="shared" si="114"/>
        <v>#VALUE!</v>
      </c>
      <c r="AM95" t="e">
        <f t="shared" si="115"/>
        <v>#VALUE!</v>
      </c>
      <c r="AN95" t="e">
        <f t="shared" si="116"/>
        <v>#VALUE!</v>
      </c>
      <c r="AO95" t="e">
        <f t="shared" si="117"/>
        <v>#VALUE!</v>
      </c>
      <c r="AP95" t="e">
        <f t="shared" si="118"/>
        <v>#VALUE!</v>
      </c>
      <c r="AQ95" t="e">
        <f t="shared" si="119"/>
        <v>#VALUE!</v>
      </c>
      <c r="AR95" t="e">
        <f t="shared" si="120"/>
        <v>#VALUE!</v>
      </c>
      <c r="AS95" t="e">
        <f t="shared" si="121"/>
        <v>#VALUE!</v>
      </c>
      <c r="AT95" t="e">
        <f t="shared" si="122"/>
        <v>#VALUE!</v>
      </c>
      <c r="AU95" t="e">
        <f t="shared" si="123"/>
        <v>#VALUE!</v>
      </c>
      <c r="AV95" t="e">
        <f t="shared" si="124"/>
        <v>#VALUE!</v>
      </c>
      <c r="AW95" t="e">
        <f t="shared" si="125"/>
        <v>#VALUE!</v>
      </c>
      <c r="AX95" t="e">
        <f t="shared" si="126"/>
        <v>#VALUE!</v>
      </c>
      <c r="AY95" t="e">
        <f t="shared" si="127"/>
        <v>#VALUE!</v>
      </c>
      <c r="AZ95" t="e">
        <f t="shared" si="128"/>
        <v>#VALUE!</v>
      </c>
      <c r="BA95" t="e">
        <f t="shared" si="129"/>
        <v>#VALUE!</v>
      </c>
      <c r="BB95" t="e">
        <f t="shared" si="130"/>
        <v>#VALUE!</v>
      </c>
      <c r="BC95" t="e">
        <f t="shared" si="131"/>
        <v>#VALUE!</v>
      </c>
      <c r="BD95" t="e">
        <f t="shared" si="132"/>
        <v>#VALUE!</v>
      </c>
      <c r="BE95" t="e">
        <f t="shared" si="133"/>
        <v>#VALUE!</v>
      </c>
      <c r="BF95" t="e">
        <f t="shared" si="134"/>
        <v>#VALUE!</v>
      </c>
      <c r="BG95" t="e">
        <f t="shared" si="135"/>
        <v>#VALUE!</v>
      </c>
      <c r="BH95" t="e">
        <f t="shared" si="136"/>
        <v>#VALUE!</v>
      </c>
      <c r="BI95" t="e">
        <f t="shared" si="137"/>
        <v>#VALUE!</v>
      </c>
      <c r="BJ95" t="e">
        <f t="shared" si="138"/>
        <v>#VALUE!</v>
      </c>
      <c r="BK95" t="e">
        <f t="shared" si="139"/>
        <v>#VALUE!</v>
      </c>
      <c r="BL95" t="e">
        <f t="shared" si="140"/>
        <v>#VALUE!</v>
      </c>
      <c r="BM95" t="e">
        <f t="shared" si="141"/>
        <v>#VALUE!</v>
      </c>
      <c r="BN95" t="e">
        <f t="shared" si="142"/>
        <v>#VALUE!</v>
      </c>
      <c r="BO95" t="e">
        <f t="shared" si="143"/>
        <v>#VALUE!</v>
      </c>
      <c r="BP95" t="e">
        <f t="shared" si="144"/>
        <v>#VALUE!</v>
      </c>
      <c r="BQ95" t="e">
        <f t="shared" si="145"/>
        <v>#VALUE!</v>
      </c>
      <c r="BR95" t="e">
        <f t="shared" si="146"/>
        <v>#VALUE!</v>
      </c>
      <c r="BS95" t="e">
        <f t="shared" si="147"/>
        <v>#VALUE!</v>
      </c>
      <c r="BT95" t="e">
        <f t="shared" si="148"/>
        <v>#VALUE!</v>
      </c>
      <c r="BU95" t="e">
        <f t="shared" si="149"/>
        <v>#VALUE!</v>
      </c>
      <c r="BV95" t="e">
        <f t="shared" si="150"/>
        <v>#VALUE!</v>
      </c>
      <c r="BW95" t="e">
        <f t="shared" si="151"/>
        <v>#VALUE!</v>
      </c>
      <c r="BX95" t="e">
        <f t="shared" si="152"/>
        <v>#VALUE!</v>
      </c>
      <c r="BY95" t="e">
        <f t="shared" si="153"/>
        <v>#VALUE!</v>
      </c>
      <c r="BZ95" t="e">
        <f t="shared" si="154"/>
        <v>#VALUE!</v>
      </c>
      <c r="CA95" t="e">
        <f t="shared" si="155"/>
        <v>#VALUE!</v>
      </c>
      <c r="CB95" t="e">
        <f t="shared" si="156"/>
        <v>#VALUE!</v>
      </c>
      <c r="CC95" t="e">
        <f t="shared" si="157"/>
        <v>#VALUE!</v>
      </c>
      <c r="CD95" t="e">
        <f t="shared" si="158"/>
        <v>#VALUE!</v>
      </c>
      <c r="CE95" t="e">
        <f t="shared" si="159"/>
        <v>#VALUE!</v>
      </c>
      <c r="CF95" t="e">
        <f t="shared" si="160"/>
        <v>#VALUE!</v>
      </c>
      <c r="CG95" t="e">
        <f t="shared" si="161"/>
        <v>#VALUE!</v>
      </c>
      <c r="CH95" t="e">
        <f t="shared" ca="1" si="162"/>
        <v>#N/A</v>
      </c>
    </row>
    <row r="96" spans="5:86" x14ac:dyDescent="0.25">
      <c r="E96">
        <f t="shared" si="165"/>
        <v>1045773</v>
      </c>
      <c r="F96">
        <f t="shared" si="165"/>
        <v>1045773</v>
      </c>
      <c r="G96" t="e">
        <f t="shared" si="164"/>
        <v>#N/A</v>
      </c>
      <c r="H96" t="e">
        <f t="shared" si="84"/>
        <v>#VALUE!</v>
      </c>
      <c r="I96" t="e">
        <f t="shared" si="85"/>
        <v>#VALUE!</v>
      </c>
      <c r="J96" t="e">
        <f t="shared" si="86"/>
        <v>#VALUE!</v>
      </c>
      <c r="K96" t="e">
        <f t="shared" si="87"/>
        <v>#VALUE!</v>
      </c>
      <c r="L96" t="e">
        <f t="shared" si="88"/>
        <v>#VALUE!</v>
      </c>
      <c r="M96" t="e">
        <f t="shared" si="89"/>
        <v>#VALUE!</v>
      </c>
      <c r="N96" t="e">
        <f t="shared" si="90"/>
        <v>#VALUE!</v>
      </c>
      <c r="O96" t="e">
        <f t="shared" si="91"/>
        <v>#VALUE!</v>
      </c>
      <c r="P96" t="e">
        <f t="shared" si="92"/>
        <v>#VALUE!</v>
      </c>
      <c r="Q96" t="e">
        <f t="shared" si="93"/>
        <v>#VALUE!</v>
      </c>
      <c r="R96" t="e">
        <f t="shared" si="94"/>
        <v>#VALUE!</v>
      </c>
      <c r="S96" t="e">
        <f t="shared" si="95"/>
        <v>#VALUE!</v>
      </c>
      <c r="T96" t="e">
        <f t="shared" si="96"/>
        <v>#VALUE!</v>
      </c>
      <c r="U96" t="e">
        <f t="shared" si="97"/>
        <v>#VALUE!</v>
      </c>
      <c r="V96" t="e">
        <f t="shared" si="98"/>
        <v>#VALUE!</v>
      </c>
      <c r="W96" t="e">
        <f t="shared" si="99"/>
        <v>#VALUE!</v>
      </c>
      <c r="X96" t="e">
        <f t="shared" si="100"/>
        <v>#VALUE!</v>
      </c>
      <c r="Y96" t="e">
        <f t="shared" si="101"/>
        <v>#VALUE!</v>
      </c>
      <c r="Z96" t="e">
        <f t="shared" si="102"/>
        <v>#VALUE!</v>
      </c>
      <c r="AA96" t="e">
        <f t="shared" si="103"/>
        <v>#VALUE!</v>
      </c>
      <c r="AB96" t="e">
        <f t="shared" si="104"/>
        <v>#VALUE!</v>
      </c>
      <c r="AC96" t="e">
        <f t="shared" si="105"/>
        <v>#VALUE!</v>
      </c>
      <c r="AD96" t="e">
        <f t="shared" si="106"/>
        <v>#VALUE!</v>
      </c>
      <c r="AE96" t="e">
        <f t="shared" si="107"/>
        <v>#VALUE!</v>
      </c>
      <c r="AF96" t="e">
        <f t="shared" si="108"/>
        <v>#VALUE!</v>
      </c>
      <c r="AG96" t="e">
        <f t="shared" si="109"/>
        <v>#VALUE!</v>
      </c>
      <c r="AH96" t="e">
        <f t="shared" si="110"/>
        <v>#VALUE!</v>
      </c>
      <c r="AI96" t="e">
        <f t="shared" si="111"/>
        <v>#VALUE!</v>
      </c>
      <c r="AJ96" t="e">
        <f t="shared" si="112"/>
        <v>#VALUE!</v>
      </c>
      <c r="AK96" t="e">
        <f t="shared" si="113"/>
        <v>#VALUE!</v>
      </c>
      <c r="AL96" t="e">
        <f t="shared" si="114"/>
        <v>#VALUE!</v>
      </c>
      <c r="AM96" t="e">
        <f t="shared" si="115"/>
        <v>#VALUE!</v>
      </c>
      <c r="AN96" t="e">
        <f t="shared" si="116"/>
        <v>#VALUE!</v>
      </c>
      <c r="AO96" t="e">
        <f t="shared" si="117"/>
        <v>#VALUE!</v>
      </c>
      <c r="AP96" t="e">
        <f t="shared" si="118"/>
        <v>#VALUE!</v>
      </c>
      <c r="AQ96" t="e">
        <f t="shared" si="119"/>
        <v>#VALUE!</v>
      </c>
      <c r="AR96" t="e">
        <f t="shared" si="120"/>
        <v>#VALUE!</v>
      </c>
      <c r="AS96" t="e">
        <f t="shared" si="121"/>
        <v>#VALUE!</v>
      </c>
      <c r="AT96" t="e">
        <f t="shared" si="122"/>
        <v>#VALUE!</v>
      </c>
      <c r="AU96" t="e">
        <f t="shared" si="123"/>
        <v>#VALUE!</v>
      </c>
      <c r="AV96" t="e">
        <f t="shared" si="124"/>
        <v>#VALUE!</v>
      </c>
      <c r="AW96" t="e">
        <f t="shared" si="125"/>
        <v>#VALUE!</v>
      </c>
      <c r="AX96" t="e">
        <f t="shared" si="126"/>
        <v>#VALUE!</v>
      </c>
      <c r="AY96" t="e">
        <f t="shared" si="127"/>
        <v>#VALUE!</v>
      </c>
      <c r="AZ96" t="e">
        <f t="shared" si="128"/>
        <v>#VALUE!</v>
      </c>
      <c r="BA96" t="e">
        <f t="shared" si="129"/>
        <v>#VALUE!</v>
      </c>
      <c r="BB96" t="e">
        <f t="shared" si="130"/>
        <v>#VALUE!</v>
      </c>
      <c r="BC96" t="e">
        <f t="shared" si="131"/>
        <v>#VALUE!</v>
      </c>
      <c r="BD96" t="e">
        <f t="shared" si="132"/>
        <v>#VALUE!</v>
      </c>
      <c r="BE96" t="e">
        <f t="shared" si="133"/>
        <v>#VALUE!</v>
      </c>
      <c r="BF96" t="e">
        <f t="shared" si="134"/>
        <v>#VALUE!</v>
      </c>
      <c r="BG96" t="e">
        <f t="shared" si="135"/>
        <v>#VALUE!</v>
      </c>
      <c r="BH96" t="e">
        <f t="shared" si="136"/>
        <v>#VALUE!</v>
      </c>
      <c r="BI96" t="e">
        <f t="shared" si="137"/>
        <v>#VALUE!</v>
      </c>
      <c r="BJ96" t="e">
        <f t="shared" si="138"/>
        <v>#VALUE!</v>
      </c>
      <c r="BK96" t="e">
        <f t="shared" si="139"/>
        <v>#VALUE!</v>
      </c>
      <c r="BL96" t="e">
        <f t="shared" si="140"/>
        <v>#VALUE!</v>
      </c>
      <c r="BM96" t="e">
        <f t="shared" si="141"/>
        <v>#VALUE!</v>
      </c>
      <c r="BN96" t="e">
        <f t="shared" si="142"/>
        <v>#VALUE!</v>
      </c>
      <c r="BO96" t="e">
        <f t="shared" si="143"/>
        <v>#VALUE!</v>
      </c>
      <c r="BP96" t="e">
        <f t="shared" si="144"/>
        <v>#VALUE!</v>
      </c>
      <c r="BQ96" t="e">
        <f t="shared" si="145"/>
        <v>#VALUE!</v>
      </c>
      <c r="BR96" t="e">
        <f t="shared" si="146"/>
        <v>#VALUE!</v>
      </c>
      <c r="BS96" t="e">
        <f t="shared" si="147"/>
        <v>#VALUE!</v>
      </c>
      <c r="BT96" t="e">
        <f t="shared" si="148"/>
        <v>#VALUE!</v>
      </c>
      <c r="BU96" t="e">
        <f t="shared" si="149"/>
        <v>#VALUE!</v>
      </c>
      <c r="BV96" t="e">
        <f t="shared" si="150"/>
        <v>#VALUE!</v>
      </c>
      <c r="BW96" t="e">
        <f t="shared" si="151"/>
        <v>#VALUE!</v>
      </c>
      <c r="BX96" t="e">
        <f t="shared" si="152"/>
        <v>#VALUE!</v>
      </c>
      <c r="BY96" t="e">
        <f t="shared" si="153"/>
        <v>#VALUE!</v>
      </c>
      <c r="BZ96" t="e">
        <f t="shared" si="154"/>
        <v>#VALUE!</v>
      </c>
      <c r="CA96" t="e">
        <f t="shared" si="155"/>
        <v>#VALUE!</v>
      </c>
      <c r="CB96" t="e">
        <f t="shared" si="156"/>
        <v>#VALUE!</v>
      </c>
      <c r="CC96" t="e">
        <f t="shared" si="157"/>
        <v>#VALUE!</v>
      </c>
      <c r="CD96" t="e">
        <f t="shared" si="158"/>
        <v>#VALUE!</v>
      </c>
      <c r="CE96" t="e">
        <f t="shared" si="159"/>
        <v>#VALUE!</v>
      </c>
      <c r="CF96" t="e">
        <f t="shared" si="160"/>
        <v>#VALUE!</v>
      </c>
      <c r="CG96" t="e">
        <f t="shared" si="161"/>
        <v>#VALUE!</v>
      </c>
      <c r="CH96" t="e">
        <f t="shared" ca="1" si="162"/>
        <v>#N/A</v>
      </c>
    </row>
    <row r="97" spans="5:86" x14ac:dyDescent="0.25">
      <c r="E97">
        <f t="shared" si="165"/>
        <v>1045772</v>
      </c>
      <c r="F97">
        <f t="shared" si="165"/>
        <v>1045772</v>
      </c>
      <c r="G97" t="e">
        <f t="shared" si="164"/>
        <v>#N/A</v>
      </c>
      <c r="H97" t="e">
        <f t="shared" si="84"/>
        <v>#VALUE!</v>
      </c>
      <c r="I97" t="e">
        <f t="shared" si="85"/>
        <v>#VALUE!</v>
      </c>
      <c r="J97" t="e">
        <f t="shared" si="86"/>
        <v>#VALUE!</v>
      </c>
      <c r="K97" t="e">
        <f t="shared" si="87"/>
        <v>#VALUE!</v>
      </c>
      <c r="L97" t="e">
        <f t="shared" si="88"/>
        <v>#VALUE!</v>
      </c>
      <c r="M97" t="e">
        <f t="shared" si="89"/>
        <v>#VALUE!</v>
      </c>
      <c r="N97" t="e">
        <f t="shared" si="90"/>
        <v>#VALUE!</v>
      </c>
      <c r="O97" t="e">
        <f t="shared" si="91"/>
        <v>#VALUE!</v>
      </c>
      <c r="P97" t="e">
        <f t="shared" si="92"/>
        <v>#VALUE!</v>
      </c>
      <c r="Q97" t="e">
        <f t="shared" si="93"/>
        <v>#VALUE!</v>
      </c>
      <c r="R97" t="e">
        <f t="shared" si="94"/>
        <v>#VALUE!</v>
      </c>
      <c r="S97" t="e">
        <f t="shared" si="95"/>
        <v>#VALUE!</v>
      </c>
      <c r="T97" t="e">
        <f t="shared" si="96"/>
        <v>#VALUE!</v>
      </c>
      <c r="U97" t="e">
        <f t="shared" si="97"/>
        <v>#VALUE!</v>
      </c>
      <c r="V97" t="e">
        <f t="shared" si="98"/>
        <v>#VALUE!</v>
      </c>
      <c r="W97" t="e">
        <f t="shared" si="99"/>
        <v>#VALUE!</v>
      </c>
      <c r="X97" t="e">
        <f t="shared" si="100"/>
        <v>#VALUE!</v>
      </c>
      <c r="Y97" t="e">
        <f t="shared" si="101"/>
        <v>#VALUE!</v>
      </c>
      <c r="Z97" t="e">
        <f t="shared" si="102"/>
        <v>#VALUE!</v>
      </c>
      <c r="AA97" t="e">
        <f t="shared" si="103"/>
        <v>#VALUE!</v>
      </c>
      <c r="AB97" t="e">
        <f t="shared" si="104"/>
        <v>#VALUE!</v>
      </c>
      <c r="AC97" t="e">
        <f t="shared" si="105"/>
        <v>#VALUE!</v>
      </c>
      <c r="AD97" t="e">
        <f t="shared" si="106"/>
        <v>#VALUE!</v>
      </c>
      <c r="AE97" t="e">
        <f t="shared" si="107"/>
        <v>#VALUE!</v>
      </c>
      <c r="AF97" t="e">
        <f t="shared" si="108"/>
        <v>#VALUE!</v>
      </c>
      <c r="AG97" t="e">
        <f t="shared" si="109"/>
        <v>#VALUE!</v>
      </c>
      <c r="AH97" t="e">
        <f t="shared" si="110"/>
        <v>#VALUE!</v>
      </c>
      <c r="AI97" t="e">
        <f t="shared" si="111"/>
        <v>#VALUE!</v>
      </c>
      <c r="AJ97" t="e">
        <f t="shared" si="112"/>
        <v>#VALUE!</v>
      </c>
      <c r="AK97" t="e">
        <f t="shared" si="113"/>
        <v>#VALUE!</v>
      </c>
      <c r="AL97" t="e">
        <f t="shared" si="114"/>
        <v>#VALUE!</v>
      </c>
      <c r="AM97" t="e">
        <f t="shared" si="115"/>
        <v>#VALUE!</v>
      </c>
      <c r="AN97" t="e">
        <f t="shared" si="116"/>
        <v>#VALUE!</v>
      </c>
      <c r="AO97" t="e">
        <f t="shared" si="117"/>
        <v>#VALUE!</v>
      </c>
      <c r="AP97" t="e">
        <f t="shared" si="118"/>
        <v>#VALUE!</v>
      </c>
      <c r="AQ97" t="e">
        <f t="shared" si="119"/>
        <v>#VALUE!</v>
      </c>
      <c r="AR97" t="e">
        <f t="shared" si="120"/>
        <v>#VALUE!</v>
      </c>
      <c r="AS97" t="e">
        <f t="shared" si="121"/>
        <v>#VALUE!</v>
      </c>
      <c r="AT97" t="e">
        <f t="shared" si="122"/>
        <v>#VALUE!</v>
      </c>
      <c r="AU97" t="e">
        <f t="shared" si="123"/>
        <v>#VALUE!</v>
      </c>
      <c r="AV97" t="e">
        <f t="shared" si="124"/>
        <v>#VALUE!</v>
      </c>
      <c r="AW97" t="e">
        <f t="shared" si="125"/>
        <v>#VALUE!</v>
      </c>
      <c r="AX97" t="e">
        <f t="shared" si="126"/>
        <v>#VALUE!</v>
      </c>
      <c r="AY97" t="e">
        <f t="shared" si="127"/>
        <v>#VALUE!</v>
      </c>
      <c r="AZ97" t="e">
        <f t="shared" si="128"/>
        <v>#VALUE!</v>
      </c>
      <c r="BA97" t="e">
        <f t="shared" si="129"/>
        <v>#VALUE!</v>
      </c>
      <c r="BB97" t="e">
        <f t="shared" si="130"/>
        <v>#VALUE!</v>
      </c>
      <c r="BC97" t="e">
        <f t="shared" si="131"/>
        <v>#VALUE!</v>
      </c>
      <c r="BD97" t="e">
        <f t="shared" si="132"/>
        <v>#VALUE!</v>
      </c>
      <c r="BE97" t="e">
        <f t="shared" si="133"/>
        <v>#VALUE!</v>
      </c>
      <c r="BF97" t="e">
        <f t="shared" si="134"/>
        <v>#VALUE!</v>
      </c>
      <c r="BG97" t="e">
        <f t="shared" si="135"/>
        <v>#VALUE!</v>
      </c>
      <c r="BH97" t="e">
        <f t="shared" si="136"/>
        <v>#VALUE!</v>
      </c>
      <c r="BI97" t="e">
        <f t="shared" si="137"/>
        <v>#VALUE!</v>
      </c>
      <c r="BJ97" t="e">
        <f t="shared" si="138"/>
        <v>#VALUE!</v>
      </c>
      <c r="BK97" t="e">
        <f t="shared" si="139"/>
        <v>#VALUE!</v>
      </c>
      <c r="BL97" t="e">
        <f t="shared" si="140"/>
        <v>#VALUE!</v>
      </c>
      <c r="BM97" t="e">
        <f t="shared" si="141"/>
        <v>#VALUE!</v>
      </c>
      <c r="BN97" t="e">
        <f t="shared" si="142"/>
        <v>#VALUE!</v>
      </c>
      <c r="BO97" t="e">
        <f t="shared" si="143"/>
        <v>#VALUE!</v>
      </c>
      <c r="BP97" t="e">
        <f t="shared" si="144"/>
        <v>#VALUE!</v>
      </c>
      <c r="BQ97" t="e">
        <f t="shared" si="145"/>
        <v>#VALUE!</v>
      </c>
      <c r="BR97" t="e">
        <f t="shared" si="146"/>
        <v>#VALUE!</v>
      </c>
      <c r="BS97" t="e">
        <f t="shared" si="147"/>
        <v>#VALUE!</v>
      </c>
      <c r="BT97" t="e">
        <f t="shared" si="148"/>
        <v>#VALUE!</v>
      </c>
      <c r="BU97" t="e">
        <f t="shared" si="149"/>
        <v>#VALUE!</v>
      </c>
      <c r="BV97" t="e">
        <f t="shared" si="150"/>
        <v>#VALUE!</v>
      </c>
      <c r="BW97" t="e">
        <f t="shared" si="151"/>
        <v>#VALUE!</v>
      </c>
      <c r="BX97" t="e">
        <f t="shared" si="152"/>
        <v>#VALUE!</v>
      </c>
      <c r="BY97" t="e">
        <f t="shared" si="153"/>
        <v>#VALUE!</v>
      </c>
      <c r="BZ97" t="e">
        <f t="shared" si="154"/>
        <v>#VALUE!</v>
      </c>
      <c r="CA97" t="e">
        <f t="shared" si="155"/>
        <v>#VALUE!</v>
      </c>
      <c r="CB97" t="e">
        <f t="shared" si="156"/>
        <v>#VALUE!</v>
      </c>
      <c r="CC97" t="e">
        <f t="shared" si="157"/>
        <v>#VALUE!</v>
      </c>
      <c r="CD97" t="e">
        <f t="shared" si="158"/>
        <v>#VALUE!</v>
      </c>
      <c r="CE97" t="e">
        <f t="shared" si="159"/>
        <v>#VALUE!</v>
      </c>
      <c r="CF97" t="e">
        <f t="shared" si="160"/>
        <v>#VALUE!</v>
      </c>
      <c r="CG97" t="e">
        <f t="shared" si="161"/>
        <v>#VALUE!</v>
      </c>
      <c r="CH97" t="e">
        <f t="shared" ca="1" si="162"/>
        <v>#N/A</v>
      </c>
    </row>
    <row r="98" spans="5:86" x14ac:dyDescent="0.25">
      <c r="E98">
        <f t="shared" si="165"/>
        <v>1045771</v>
      </c>
      <c r="F98">
        <f t="shared" si="165"/>
        <v>1045771</v>
      </c>
      <c r="G98" t="e">
        <f t="shared" si="164"/>
        <v>#N/A</v>
      </c>
      <c r="H98" t="e">
        <f t="shared" si="84"/>
        <v>#VALUE!</v>
      </c>
      <c r="I98" t="e">
        <f t="shared" si="85"/>
        <v>#VALUE!</v>
      </c>
      <c r="J98" t="e">
        <f t="shared" si="86"/>
        <v>#VALUE!</v>
      </c>
      <c r="K98" t="e">
        <f t="shared" si="87"/>
        <v>#VALUE!</v>
      </c>
      <c r="L98" t="e">
        <f t="shared" si="88"/>
        <v>#VALUE!</v>
      </c>
      <c r="M98" t="e">
        <f t="shared" si="89"/>
        <v>#VALUE!</v>
      </c>
      <c r="N98" t="e">
        <f t="shared" si="90"/>
        <v>#VALUE!</v>
      </c>
      <c r="O98" t="e">
        <f t="shared" si="91"/>
        <v>#VALUE!</v>
      </c>
      <c r="P98" t="e">
        <f t="shared" si="92"/>
        <v>#VALUE!</v>
      </c>
      <c r="Q98" t="e">
        <f t="shared" si="93"/>
        <v>#VALUE!</v>
      </c>
      <c r="R98" t="e">
        <f t="shared" si="94"/>
        <v>#VALUE!</v>
      </c>
      <c r="S98" t="e">
        <f t="shared" si="95"/>
        <v>#VALUE!</v>
      </c>
      <c r="T98" t="e">
        <f t="shared" si="96"/>
        <v>#VALUE!</v>
      </c>
      <c r="U98" t="e">
        <f t="shared" si="97"/>
        <v>#VALUE!</v>
      </c>
      <c r="V98" t="e">
        <f t="shared" si="98"/>
        <v>#VALUE!</v>
      </c>
      <c r="W98" t="e">
        <f t="shared" si="99"/>
        <v>#VALUE!</v>
      </c>
      <c r="X98" t="e">
        <f t="shared" si="100"/>
        <v>#VALUE!</v>
      </c>
      <c r="Y98" t="e">
        <f t="shared" si="101"/>
        <v>#VALUE!</v>
      </c>
      <c r="Z98" t="e">
        <f t="shared" si="102"/>
        <v>#VALUE!</v>
      </c>
      <c r="AA98" t="e">
        <f t="shared" si="103"/>
        <v>#VALUE!</v>
      </c>
      <c r="AB98" t="e">
        <f t="shared" si="104"/>
        <v>#VALUE!</v>
      </c>
      <c r="AC98" t="e">
        <f t="shared" si="105"/>
        <v>#VALUE!</v>
      </c>
      <c r="AD98" t="e">
        <f t="shared" si="106"/>
        <v>#VALUE!</v>
      </c>
      <c r="AE98" t="e">
        <f t="shared" si="107"/>
        <v>#VALUE!</v>
      </c>
      <c r="AF98" t="e">
        <f t="shared" si="108"/>
        <v>#VALUE!</v>
      </c>
      <c r="AG98" t="e">
        <f t="shared" si="109"/>
        <v>#VALUE!</v>
      </c>
      <c r="AH98" t="e">
        <f t="shared" si="110"/>
        <v>#VALUE!</v>
      </c>
      <c r="AI98" t="e">
        <f t="shared" si="111"/>
        <v>#VALUE!</v>
      </c>
      <c r="AJ98" t="e">
        <f t="shared" si="112"/>
        <v>#VALUE!</v>
      </c>
      <c r="AK98" t="e">
        <f t="shared" si="113"/>
        <v>#VALUE!</v>
      </c>
      <c r="AL98" t="e">
        <f t="shared" si="114"/>
        <v>#VALUE!</v>
      </c>
      <c r="AM98" t="e">
        <f t="shared" si="115"/>
        <v>#VALUE!</v>
      </c>
      <c r="AN98" t="e">
        <f t="shared" si="116"/>
        <v>#VALUE!</v>
      </c>
      <c r="AO98" t="e">
        <f t="shared" si="117"/>
        <v>#VALUE!</v>
      </c>
      <c r="AP98" t="e">
        <f t="shared" si="118"/>
        <v>#VALUE!</v>
      </c>
      <c r="AQ98" t="e">
        <f t="shared" si="119"/>
        <v>#VALUE!</v>
      </c>
      <c r="AR98" t="e">
        <f t="shared" si="120"/>
        <v>#VALUE!</v>
      </c>
      <c r="AS98" t="e">
        <f t="shared" si="121"/>
        <v>#VALUE!</v>
      </c>
      <c r="AT98" t="e">
        <f t="shared" si="122"/>
        <v>#VALUE!</v>
      </c>
      <c r="AU98" t="e">
        <f t="shared" si="123"/>
        <v>#VALUE!</v>
      </c>
      <c r="AV98" t="e">
        <f t="shared" si="124"/>
        <v>#VALUE!</v>
      </c>
      <c r="AW98" t="e">
        <f t="shared" si="125"/>
        <v>#VALUE!</v>
      </c>
      <c r="AX98" t="e">
        <f t="shared" si="126"/>
        <v>#VALUE!</v>
      </c>
      <c r="AY98" t="e">
        <f t="shared" si="127"/>
        <v>#VALUE!</v>
      </c>
      <c r="AZ98" t="e">
        <f t="shared" si="128"/>
        <v>#VALUE!</v>
      </c>
      <c r="BA98" t="e">
        <f t="shared" si="129"/>
        <v>#VALUE!</v>
      </c>
      <c r="BB98" t="e">
        <f t="shared" si="130"/>
        <v>#VALUE!</v>
      </c>
      <c r="BC98" t="e">
        <f t="shared" si="131"/>
        <v>#VALUE!</v>
      </c>
      <c r="BD98" t="e">
        <f t="shared" si="132"/>
        <v>#VALUE!</v>
      </c>
      <c r="BE98" t="e">
        <f t="shared" si="133"/>
        <v>#VALUE!</v>
      </c>
      <c r="BF98" t="e">
        <f t="shared" si="134"/>
        <v>#VALUE!</v>
      </c>
      <c r="BG98" t="e">
        <f t="shared" si="135"/>
        <v>#VALUE!</v>
      </c>
      <c r="BH98" t="e">
        <f t="shared" si="136"/>
        <v>#VALUE!</v>
      </c>
      <c r="BI98" t="e">
        <f t="shared" si="137"/>
        <v>#VALUE!</v>
      </c>
      <c r="BJ98" t="e">
        <f t="shared" si="138"/>
        <v>#VALUE!</v>
      </c>
      <c r="BK98" t="e">
        <f t="shared" si="139"/>
        <v>#VALUE!</v>
      </c>
      <c r="BL98" t="e">
        <f t="shared" si="140"/>
        <v>#VALUE!</v>
      </c>
      <c r="BM98" t="e">
        <f t="shared" si="141"/>
        <v>#VALUE!</v>
      </c>
      <c r="BN98" t="e">
        <f t="shared" si="142"/>
        <v>#VALUE!</v>
      </c>
      <c r="BO98" t="e">
        <f t="shared" si="143"/>
        <v>#VALUE!</v>
      </c>
      <c r="BP98" t="e">
        <f t="shared" si="144"/>
        <v>#VALUE!</v>
      </c>
      <c r="BQ98" t="e">
        <f t="shared" si="145"/>
        <v>#VALUE!</v>
      </c>
      <c r="BR98" t="e">
        <f t="shared" si="146"/>
        <v>#VALUE!</v>
      </c>
      <c r="BS98" t="e">
        <f t="shared" si="147"/>
        <v>#VALUE!</v>
      </c>
      <c r="BT98" t="e">
        <f t="shared" si="148"/>
        <v>#VALUE!</v>
      </c>
      <c r="BU98" t="e">
        <f t="shared" si="149"/>
        <v>#VALUE!</v>
      </c>
      <c r="BV98" t="e">
        <f t="shared" si="150"/>
        <v>#VALUE!</v>
      </c>
      <c r="BW98" t="e">
        <f t="shared" si="151"/>
        <v>#VALUE!</v>
      </c>
      <c r="BX98" t="e">
        <f t="shared" si="152"/>
        <v>#VALUE!</v>
      </c>
      <c r="BY98" t="e">
        <f t="shared" si="153"/>
        <v>#VALUE!</v>
      </c>
      <c r="BZ98" t="e">
        <f t="shared" si="154"/>
        <v>#VALUE!</v>
      </c>
      <c r="CA98" t="e">
        <f t="shared" si="155"/>
        <v>#VALUE!</v>
      </c>
      <c r="CB98" t="e">
        <f t="shared" si="156"/>
        <v>#VALUE!</v>
      </c>
      <c r="CC98" t="e">
        <f t="shared" si="157"/>
        <v>#VALUE!</v>
      </c>
      <c r="CD98" t="e">
        <f t="shared" si="158"/>
        <v>#VALUE!</v>
      </c>
      <c r="CE98" t="e">
        <f t="shared" si="159"/>
        <v>#VALUE!</v>
      </c>
      <c r="CF98" t="e">
        <f t="shared" si="160"/>
        <v>#VALUE!</v>
      </c>
      <c r="CG98" t="e">
        <f t="shared" si="161"/>
        <v>#VALUE!</v>
      </c>
      <c r="CH98" t="e">
        <f t="shared" ca="1" si="162"/>
        <v>#N/A</v>
      </c>
    </row>
    <row r="99" spans="5:86" x14ac:dyDescent="0.25">
      <c r="E99">
        <f t="shared" si="165"/>
        <v>1045770</v>
      </c>
      <c r="F99">
        <f t="shared" si="165"/>
        <v>1045770</v>
      </c>
      <c r="G99" t="e">
        <f t="shared" si="164"/>
        <v>#N/A</v>
      </c>
      <c r="H99" t="e">
        <f t="shared" si="84"/>
        <v>#VALUE!</v>
      </c>
      <c r="I99" t="e">
        <f t="shared" si="85"/>
        <v>#VALUE!</v>
      </c>
      <c r="J99" t="e">
        <f t="shared" si="86"/>
        <v>#VALUE!</v>
      </c>
      <c r="K99" t="e">
        <f t="shared" si="87"/>
        <v>#VALUE!</v>
      </c>
      <c r="L99" t="e">
        <f t="shared" si="88"/>
        <v>#VALUE!</v>
      </c>
      <c r="M99" t="e">
        <f t="shared" si="89"/>
        <v>#VALUE!</v>
      </c>
      <c r="N99" t="e">
        <f t="shared" si="90"/>
        <v>#VALUE!</v>
      </c>
      <c r="O99" t="e">
        <f t="shared" si="91"/>
        <v>#VALUE!</v>
      </c>
      <c r="P99" t="e">
        <f t="shared" si="92"/>
        <v>#VALUE!</v>
      </c>
      <c r="Q99" t="e">
        <f t="shared" si="93"/>
        <v>#VALUE!</v>
      </c>
      <c r="R99" t="e">
        <f t="shared" si="94"/>
        <v>#VALUE!</v>
      </c>
      <c r="S99" t="e">
        <f t="shared" si="95"/>
        <v>#VALUE!</v>
      </c>
      <c r="T99" t="e">
        <f t="shared" si="96"/>
        <v>#VALUE!</v>
      </c>
      <c r="U99" t="e">
        <f t="shared" si="97"/>
        <v>#VALUE!</v>
      </c>
      <c r="V99" t="e">
        <f t="shared" si="98"/>
        <v>#VALUE!</v>
      </c>
      <c r="W99" t="e">
        <f t="shared" si="99"/>
        <v>#VALUE!</v>
      </c>
      <c r="X99" t="e">
        <f t="shared" si="100"/>
        <v>#VALUE!</v>
      </c>
      <c r="Y99" t="e">
        <f t="shared" si="101"/>
        <v>#VALUE!</v>
      </c>
      <c r="Z99" t="e">
        <f t="shared" si="102"/>
        <v>#VALUE!</v>
      </c>
      <c r="AA99" t="e">
        <f t="shared" si="103"/>
        <v>#VALUE!</v>
      </c>
      <c r="AB99" t="e">
        <f t="shared" si="104"/>
        <v>#VALUE!</v>
      </c>
      <c r="AC99" t="e">
        <f t="shared" si="105"/>
        <v>#VALUE!</v>
      </c>
      <c r="AD99" t="e">
        <f t="shared" si="106"/>
        <v>#VALUE!</v>
      </c>
      <c r="AE99" t="e">
        <f t="shared" si="107"/>
        <v>#VALUE!</v>
      </c>
      <c r="AF99" t="e">
        <f t="shared" si="108"/>
        <v>#VALUE!</v>
      </c>
      <c r="AG99" t="e">
        <f t="shared" si="109"/>
        <v>#VALUE!</v>
      </c>
      <c r="AH99" t="e">
        <f t="shared" si="110"/>
        <v>#VALUE!</v>
      </c>
      <c r="AI99" t="e">
        <f t="shared" si="111"/>
        <v>#VALUE!</v>
      </c>
      <c r="AJ99" t="e">
        <f t="shared" si="112"/>
        <v>#VALUE!</v>
      </c>
      <c r="AK99" t="e">
        <f t="shared" si="113"/>
        <v>#VALUE!</v>
      </c>
      <c r="AL99" t="e">
        <f t="shared" si="114"/>
        <v>#VALUE!</v>
      </c>
      <c r="AM99" t="e">
        <f t="shared" si="115"/>
        <v>#VALUE!</v>
      </c>
      <c r="AN99" t="e">
        <f t="shared" si="116"/>
        <v>#VALUE!</v>
      </c>
      <c r="AO99" t="e">
        <f t="shared" si="117"/>
        <v>#VALUE!</v>
      </c>
      <c r="AP99" t="e">
        <f t="shared" si="118"/>
        <v>#VALUE!</v>
      </c>
      <c r="AQ99" t="e">
        <f t="shared" si="119"/>
        <v>#VALUE!</v>
      </c>
      <c r="AR99" t="e">
        <f t="shared" si="120"/>
        <v>#VALUE!</v>
      </c>
      <c r="AS99" t="e">
        <f t="shared" si="121"/>
        <v>#VALUE!</v>
      </c>
      <c r="AT99" t="e">
        <f t="shared" si="122"/>
        <v>#VALUE!</v>
      </c>
      <c r="AU99" t="e">
        <f t="shared" si="123"/>
        <v>#VALUE!</v>
      </c>
      <c r="AV99" t="e">
        <f t="shared" si="124"/>
        <v>#VALUE!</v>
      </c>
      <c r="AW99" t="e">
        <f t="shared" si="125"/>
        <v>#VALUE!</v>
      </c>
      <c r="AX99" t="e">
        <f t="shared" si="126"/>
        <v>#VALUE!</v>
      </c>
      <c r="AY99" t="e">
        <f t="shared" si="127"/>
        <v>#VALUE!</v>
      </c>
      <c r="AZ99" t="e">
        <f t="shared" si="128"/>
        <v>#VALUE!</v>
      </c>
      <c r="BA99" t="e">
        <f t="shared" si="129"/>
        <v>#VALUE!</v>
      </c>
      <c r="BB99" t="e">
        <f t="shared" si="130"/>
        <v>#VALUE!</v>
      </c>
      <c r="BC99" t="e">
        <f t="shared" si="131"/>
        <v>#VALUE!</v>
      </c>
      <c r="BD99" t="e">
        <f t="shared" si="132"/>
        <v>#VALUE!</v>
      </c>
      <c r="BE99" t="e">
        <f t="shared" si="133"/>
        <v>#VALUE!</v>
      </c>
      <c r="BF99" t="e">
        <f t="shared" si="134"/>
        <v>#VALUE!</v>
      </c>
      <c r="BG99" t="e">
        <f t="shared" si="135"/>
        <v>#VALUE!</v>
      </c>
      <c r="BH99" t="e">
        <f t="shared" si="136"/>
        <v>#VALUE!</v>
      </c>
      <c r="BI99" t="e">
        <f t="shared" si="137"/>
        <v>#VALUE!</v>
      </c>
      <c r="BJ99" t="e">
        <f t="shared" si="138"/>
        <v>#VALUE!</v>
      </c>
      <c r="BK99" t="e">
        <f t="shared" si="139"/>
        <v>#VALUE!</v>
      </c>
      <c r="BL99" t="e">
        <f t="shared" si="140"/>
        <v>#VALUE!</v>
      </c>
      <c r="BM99" t="e">
        <f t="shared" si="141"/>
        <v>#VALUE!</v>
      </c>
      <c r="BN99" t="e">
        <f t="shared" si="142"/>
        <v>#VALUE!</v>
      </c>
      <c r="BO99" t="e">
        <f t="shared" si="143"/>
        <v>#VALUE!</v>
      </c>
      <c r="BP99" t="e">
        <f t="shared" si="144"/>
        <v>#VALUE!</v>
      </c>
      <c r="BQ99" t="e">
        <f t="shared" si="145"/>
        <v>#VALUE!</v>
      </c>
      <c r="BR99" t="e">
        <f t="shared" si="146"/>
        <v>#VALUE!</v>
      </c>
      <c r="BS99" t="e">
        <f t="shared" si="147"/>
        <v>#VALUE!</v>
      </c>
      <c r="BT99" t="e">
        <f t="shared" si="148"/>
        <v>#VALUE!</v>
      </c>
      <c r="BU99" t="e">
        <f t="shared" si="149"/>
        <v>#VALUE!</v>
      </c>
      <c r="BV99" t="e">
        <f t="shared" si="150"/>
        <v>#VALUE!</v>
      </c>
      <c r="BW99" t="e">
        <f t="shared" si="151"/>
        <v>#VALUE!</v>
      </c>
      <c r="BX99" t="e">
        <f t="shared" si="152"/>
        <v>#VALUE!</v>
      </c>
      <c r="BY99" t="e">
        <f t="shared" si="153"/>
        <v>#VALUE!</v>
      </c>
      <c r="BZ99" t="e">
        <f t="shared" si="154"/>
        <v>#VALUE!</v>
      </c>
      <c r="CA99" t="e">
        <f t="shared" si="155"/>
        <v>#VALUE!</v>
      </c>
      <c r="CB99" t="e">
        <f t="shared" si="156"/>
        <v>#VALUE!</v>
      </c>
      <c r="CC99" t="e">
        <f t="shared" si="157"/>
        <v>#VALUE!</v>
      </c>
      <c r="CD99" t="e">
        <f t="shared" si="158"/>
        <v>#VALUE!</v>
      </c>
      <c r="CE99" t="e">
        <f t="shared" si="159"/>
        <v>#VALUE!</v>
      </c>
      <c r="CF99" t="e">
        <f t="shared" si="160"/>
        <v>#VALUE!</v>
      </c>
      <c r="CG99" t="e">
        <f t="shared" si="161"/>
        <v>#VALUE!</v>
      </c>
      <c r="CH99" t="e">
        <f t="shared" ca="1" si="162"/>
        <v>#N/A</v>
      </c>
    </row>
    <row r="100" spans="5:86" x14ac:dyDescent="0.25">
      <c r="E100">
        <f t="shared" si="165"/>
        <v>1045769</v>
      </c>
      <c r="F100">
        <f t="shared" si="165"/>
        <v>1045769</v>
      </c>
      <c r="G100" t="e">
        <f t="shared" si="164"/>
        <v>#N/A</v>
      </c>
      <c r="H100" t="e">
        <f t="shared" si="84"/>
        <v>#VALUE!</v>
      </c>
      <c r="I100" t="e">
        <f t="shared" si="85"/>
        <v>#VALUE!</v>
      </c>
      <c r="J100" t="e">
        <f t="shared" si="86"/>
        <v>#VALUE!</v>
      </c>
      <c r="K100" t="e">
        <f t="shared" si="87"/>
        <v>#VALUE!</v>
      </c>
      <c r="L100" t="e">
        <f t="shared" si="88"/>
        <v>#VALUE!</v>
      </c>
      <c r="M100" t="e">
        <f t="shared" si="89"/>
        <v>#VALUE!</v>
      </c>
      <c r="N100" t="e">
        <f t="shared" si="90"/>
        <v>#VALUE!</v>
      </c>
      <c r="O100" t="e">
        <f t="shared" si="91"/>
        <v>#VALUE!</v>
      </c>
      <c r="P100" t="e">
        <f t="shared" si="92"/>
        <v>#VALUE!</v>
      </c>
      <c r="Q100" t="e">
        <f t="shared" si="93"/>
        <v>#VALUE!</v>
      </c>
      <c r="R100" t="e">
        <f t="shared" si="94"/>
        <v>#VALUE!</v>
      </c>
      <c r="S100" t="e">
        <f t="shared" si="95"/>
        <v>#VALUE!</v>
      </c>
      <c r="T100" t="e">
        <f t="shared" si="96"/>
        <v>#VALUE!</v>
      </c>
      <c r="U100" t="e">
        <f t="shared" si="97"/>
        <v>#VALUE!</v>
      </c>
      <c r="V100" t="e">
        <f t="shared" si="98"/>
        <v>#VALUE!</v>
      </c>
      <c r="W100" t="e">
        <f t="shared" si="99"/>
        <v>#VALUE!</v>
      </c>
      <c r="X100" t="e">
        <f t="shared" si="100"/>
        <v>#VALUE!</v>
      </c>
      <c r="Y100" t="e">
        <f t="shared" si="101"/>
        <v>#VALUE!</v>
      </c>
      <c r="Z100" t="e">
        <f t="shared" si="102"/>
        <v>#VALUE!</v>
      </c>
      <c r="AA100" t="e">
        <f t="shared" si="103"/>
        <v>#VALUE!</v>
      </c>
      <c r="AB100" t="e">
        <f t="shared" si="104"/>
        <v>#VALUE!</v>
      </c>
      <c r="AC100" t="e">
        <f t="shared" si="105"/>
        <v>#VALUE!</v>
      </c>
      <c r="AD100" t="e">
        <f t="shared" si="106"/>
        <v>#VALUE!</v>
      </c>
      <c r="AE100" t="e">
        <f t="shared" si="107"/>
        <v>#VALUE!</v>
      </c>
      <c r="AF100" t="e">
        <f t="shared" si="108"/>
        <v>#VALUE!</v>
      </c>
      <c r="AG100" t="e">
        <f t="shared" si="109"/>
        <v>#VALUE!</v>
      </c>
      <c r="AH100" t="e">
        <f t="shared" si="110"/>
        <v>#VALUE!</v>
      </c>
      <c r="AI100" t="e">
        <f t="shared" si="111"/>
        <v>#VALUE!</v>
      </c>
      <c r="AJ100" t="e">
        <f t="shared" si="112"/>
        <v>#VALUE!</v>
      </c>
      <c r="AK100" t="e">
        <f t="shared" si="113"/>
        <v>#VALUE!</v>
      </c>
      <c r="AL100" t="e">
        <f t="shared" si="114"/>
        <v>#VALUE!</v>
      </c>
      <c r="AM100" t="e">
        <f t="shared" si="115"/>
        <v>#VALUE!</v>
      </c>
      <c r="AN100" t="e">
        <f t="shared" si="116"/>
        <v>#VALUE!</v>
      </c>
      <c r="AO100" t="e">
        <f t="shared" si="117"/>
        <v>#VALUE!</v>
      </c>
      <c r="AP100" t="e">
        <f t="shared" si="118"/>
        <v>#VALUE!</v>
      </c>
      <c r="AQ100" t="e">
        <f t="shared" si="119"/>
        <v>#VALUE!</v>
      </c>
      <c r="AR100" t="e">
        <f t="shared" si="120"/>
        <v>#VALUE!</v>
      </c>
      <c r="AS100" t="e">
        <f t="shared" si="121"/>
        <v>#VALUE!</v>
      </c>
      <c r="AT100" t="e">
        <f t="shared" si="122"/>
        <v>#VALUE!</v>
      </c>
      <c r="AU100" t="e">
        <f t="shared" si="123"/>
        <v>#VALUE!</v>
      </c>
      <c r="AV100" t="e">
        <f t="shared" si="124"/>
        <v>#VALUE!</v>
      </c>
      <c r="AW100" t="e">
        <f t="shared" si="125"/>
        <v>#VALUE!</v>
      </c>
      <c r="AX100" t="e">
        <f t="shared" si="126"/>
        <v>#VALUE!</v>
      </c>
      <c r="AY100" t="e">
        <f t="shared" si="127"/>
        <v>#VALUE!</v>
      </c>
      <c r="AZ100" t="e">
        <f t="shared" si="128"/>
        <v>#VALUE!</v>
      </c>
      <c r="BA100" t="e">
        <f t="shared" si="129"/>
        <v>#VALUE!</v>
      </c>
      <c r="BB100" t="e">
        <f t="shared" si="130"/>
        <v>#VALUE!</v>
      </c>
      <c r="BC100" t="e">
        <f t="shared" si="131"/>
        <v>#VALUE!</v>
      </c>
      <c r="BD100" t="e">
        <f t="shared" si="132"/>
        <v>#VALUE!</v>
      </c>
      <c r="BE100" t="e">
        <f t="shared" si="133"/>
        <v>#VALUE!</v>
      </c>
      <c r="BF100" t="e">
        <f t="shared" si="134"/>
        <v>#VALUE!</v>
      </c>
      <c r="BG100" t="e">
        <f t="shared" si="135"/>
        <v>#VALUE!</v>
      </c>
      <c r="BH100" t="e">
        <f t="shared" si="136"/>
        <v>#VALUE!</v>
      </c>
      <c r="BI100" t="e">
        <f t="shared" si="137"/>
        <v>#VALUE!</v>
      </c>
      <c r="BJ100" t="e">
        <f t="shared" si="138"/>
        <v>#VALUE!</v>
      </c>
      <c r="BK100" t="e">
        <f t="shared" si="139"/>
        <v>#VALUE!</v>
      </c>
      <c r="BL100" t="e">
        <f t="shared" si="140"/>
        <v>#VALUE!</v>
      </c>
      <c r="BM100" t="e">
        <f t="shared" si="141"/>
        <v>#VALUE!</v>
      </c>
      <c r="BN100" t="e">
        <f t="shared" si="142"/>
        <v>#VALUE!</v>
      </c>
      <c r="BO100" t="e">
        <f t="shared" si="143"/>
        <v>#VALUE!</v>
      </c>
      <c r="BP100" t="e">
        <f t="shared" si="144"/>
        <v>#VALUE!</v>
      </c>
      <c r="BQ100" t="e">
        <f t="shared" si="145"/>
        <v>#VALUE!</v>
      </c>
      <c r="BR100" t="e">
        <f t="shared" si="146"/>
        <v>#VALUE!</v>
      </c>
      <c r="BS100" t="e">
        <f t="shared" si="147"/>
        <v>#VALUE!</v>
      </c>
      <c r="BT100" t="e">
        <f t="shared" si="148"/>
        <v>#VALUE!</v>
      </c>
      <c r="BU100" t="e">
        <f t="shared" si="149"/>
        <v>#VALUE!</v>
      </c>
      <c r="BV100" t="e">
        <f t="shared" si="150"/>
        <v>#VALUE!</v>
      </c>
      <c r="BW100" t="e">
        <f t="shared" si="151"/>
        <v>#VALUE!</v>
      </c>
      <c r="BX100" t="e">
        <f t="shared" si="152"/>
        <v>#VALUE!</v>
      </c>
      <c r="BY100" t="e">
        <f t="shared" si="153"/>
        <v>#VALUE!</v>
      </c>
      <c r="BZ100" t="e">
        <f t="shared" si="154"/>
        <v>#VALUE!</v>
      </c>
      <c r="CA100" t="e">
        <f t="shared" si="155"/>
        <v>#VALUE!</v>
      </c>
      <c r="CB100" t="e">
        <f t="shared" si="156"/>
        <v>#VALUE!</v>
      </c>
      <c r="CC100" t="e">
        <f t="shared" si="157"/>
        <v>#VALUE!</v>
      </c>
      <c r="CD100" t="e">
        <f t="shared" si="158"/>
        <v>#VALUE!</v>
      </c>
      <c r="CE100" t="e">
        <f t="shared" si="159"/>
        <v>#VALUE!</v>
      </c>
      <c r="CF100" t="e">
        <f t="shared" si="160"/>
        <v>#VALUE!</v>
      </c>
      <c r="CG100" t="e">
        <f t="shared" si="161"/>
        <v>#VALUE!</v>
      </c>
      <c r="CH100" t="e">
        <f t="shared" ca="1" si="162"/>
        <v>#N/A</v>
      </c>
    </row>
    <row r="101" spans="5:86" x14ac:dyDescent="0.25">
      <c r="E101">
        <f t="shared" si="165"/>
        <v>1045768</v>
      </c>
      <c r="F101">
        <f t="shared" si="165"/>
        <v>1045768</v>
      </c>
      <c r="G101" t="e">
        <f t="shared" si="164"/>
        <v>#N/A</v>
      </c>
      <c r="H101" t="e">
        <f t="shared" si="84"/>
        <v>#VALUE!</v>
      </c>
      <c r="I101" t="e">
        <f t="shared" si="85"/>
        <v>#VALUE!</v>
      </c>
      <c r="J101" t="e">
        <f t="shared" si="86"/>
        <v>#VALUE!</v>
      </c>
      <c r="K101" t="e">
        <f t="shared" si="87"/>
        <v>#VALUE!</v>
      </c>
      <c r="L101" t="e">
        <f t="shared" si="88"/>
        <v>#VALUE!</v>
      </c>
      <c r="M101" t="e">
        <f t="shared" si="89"/>
        <v>#VALUE!</v>
      </c>
      <c r="N101" t="e">
        <f t="shared" si="90"/>
        <v>#VALUE!</v>
      </c>
      <c r="O101" t="e">
        <f t="shared" si="91"/>
        <v>#VALUE!</v>
      </c>
      <c r="P101" t="e">
        <f t="shared" si="92"/>
        <v>#VALUE!</v>
      </c>
      <c r="Q101" t="e">
        <f t="shared" si="93"/>
        <v>#VALUE!</v>
      </c>
      <c r="R101" t="e">
        <f t="shared" si="94"/>
        <v>#VALUE!</v>
      </c>
      <c r="S101" t="e">
        <f t="shared" si="95"/>
        <v>#VALUE!</v>
      </c>
      <c r="T101" t="e">
        <f t="shared" si="96"/>
        <v>#VALUE!</v>
      </c>
      <c r="U101" t="e">
        <f t="shared" si="97"/>
        <v>#VALUE!</v>
      </c>
      <c r="V101" t="e">
        <f t="shared" si="98"/>
        <v>#VALUE!</v>
      </c>
      <c r="W101" t="e">
        <f t="shared" si="99"/>
        <v>#VALUE!</v>
      </c>
      <c r="X101" t="e">
        <f t="shared" si="100"/>
        <v>#VALUE!</v>
      </c>
      <c r="Y101" t="e">
        <f t="shared" si="101"/>
        <v>#VALUE!</v>
      </c>
      <c r="Z101" t="e">
        <f t="shared" si="102"/>
        <v>#VALUE!</v>
      </c>
      <c r="AA101" t="e">
        <f t="shared" si="103"/>
        <v>#VALUE!</v>
      </c>
      <c r="AB101" t="e">
        <f t="shared" si="104"/>
        <v>#VALUE!</v>
      </c>
      <c r="AC101" t="e">
        <f t="shared" si="105"/>
        <v>#VALUE!</v>
      </c>
      <c r="AD101" t="e">
        <f t="shared" si="106"/>
        <v>#VALUE!</v>
      </c>
      <c r="AE101" t="e">
        <f t="shared" si="107"/>
        <v>#VALUE!</v>
      </c>
      <c r="AF101" t="e">
        <f t="shared" si="108"/>
        <v>#VALUE!</v>
      </c>
      <c r="AG101" t="e">
        <f t="shared" si="109"/>
        <v>#VALUE!</v>
      </c>
      <c r="AH101" t="e">
        <f t="shared" si="110"/>
        <v>#VALUE!</v>
      </c>
      <c r="AI101" t="e">
        <f t="shared" si="111"/>
        <v>#VALUE!</v>
      </c>
      <c r="AJ101" t="e">
        <f t="shared" si="112"/>
        <v>#VALUE!</v>
      </c>
      <c r="AK101" t="e">
        <f t="shared" si="113"/>
        <v>#VALUE!</v>
      </c>
      <c r="AL101" t="e">
        <f t="shared" si="114"/>
        <v>#VALUE!</v>
      </c>
      <c r="AM101" t="e">
        <f t="shared" si="115"/>
        <v>#VALUE!</v>
      </c>
      <c r="AN101" t="e">
        <f t="shared" si="116"/>
        <v>#VALUE!</v>
      </c>
      <c r="AO101" t="e">
        <f t="shared" si="117"/>
        <v>#VALUE!</v>
      </c>
      <c r="AP101" t="e">
        <f t="shared" si="118"/>
        <v>#VALUE!</v>
      </c>
      <c r="AQ101" t="e">
        <f t="shared" si="119"/>
        <v>#VALUE!</v>
      </c>
      <c r="AR101" t="e">
        <f t="shared" si="120"/>
        <v>#VALUE!</v>
      </c>
      <c r="AS101" t="e">
        <f t="shared" si="121"/>
        <v>#VALUE!</v>
      </c>
      <c r="AT101" t="e">
        <f t="shared" si="122"/>
        <v>#VALUE!</v>
      </c>
      <c r="AU101" t="e">
        <f t="shared" si="123"/>
        <v>#VALUE!</v>
      </c>
      <c r="AV101" t="e">
        <f t="shared" si="124"/>
        <v>#VALUE!</v>
      </c>
      <c r="AW101" t="e">
        <f t="shared" si="125"/>
        <v>#VALUE!</v>
      </c>
      <c r="AX101" t="e">
        <f t="shared" si="126"/>
        <v>#VALUE!</v>
      </c>
      <c r="AY101" t="e">
        <f t="shared" si="127"/>
        <v>#VALUE!</v>
      </c>
      <c r="AZ101" t="e">
        <f t="shared" si="128"/>
        <v>#VALUE!</v>
      </c>
      <c r="BA101" t="e">
        <f t="shared" si="129"/>
        <v>#VALUE!</v>
      </c>
      <c r="BB101" t="e">
        <f t="shared" si="130"/>
        <v>#VALUE!</v>
      </c>
      <c r="BC101" t="e">
        <f t="shared" si="131"/>
        <v>#VALUE!</v>
      </c>
      <c r="BD101" t="e">
        <f t="shared" si="132"/>
        <v>#VALUE!</v>
      </c>
      <c r="BE101" t="e">
        <f t="shared" si="133"/>
        <v>#VALUE!</v>
      </c>
      <c r="BF101" t="e">
        <f t="shared" si="134"/>
        <v>#VALUE!</v>
      </c>
      <c r="BG101" t="e">
        <f t="shared" si="135"/>
        <v>#VALUE!</v>
      </c>
      <c r="BH101" t="e">
        <f t="shared" si="136"/>
        <v>#VALUE!</v>
      </c>
      <c r="BI101" t="e">
        <f t="shared" si="137"/>
        <v>#VALUE!</v>
      </c>
      <c r="BJ101" t="e">
        <f t="shared" si="138"/>
        <v>#VALUE!</v>
      </c>
      <c r="BK101" t="e">
        <f t="shared" si="139"/>
        <v>#VALUE!</v>
      </c>
      <c r="BL101" t="e">
        <f t="shared" si="140"/>
        <v>#VALUE!</v>
      </c>
      <c r="BM101" t="e">
        <f t="shared" si="141"/>
        <v>#VALUE!</v>
      </c>
      <c r="BN101" t="e">
        <f t="shared" si="142"/>
        <v>#VALUE!</v>
      </c>
      <c r="BO101" t="e">
        <f t="shared" si="143"/>
        <v>#VALUE!</v>
      </c>
      <c r="BP101" t="e">
        <f t="shared" si="144"/>
        <v>#VALUE!</v>
      </c>
      <c r="BQ101" t="e">
        <f t="shared" si="145"/>
        <v>#VALUE!</v>
      </c>
      <c r="BR101" t="e">
        <f t="shared" si="146"/>
        <v>#VALUE!</v>
      </c>
      <c r="BS101" t="e">
        <f t="shared" si="147"/>
        <v>#VALUE!</v>
      </c>
      <c r="BT101" t="e">
        <f t="shared" si="148"/>
        <v>#VALUE!</v>
      </c>
      <c r="BU101" t="e">
        <f t="shared" si="149"/>
        <v>#VALUE!</v>
      </c>
      <c r="BV101" t="e">
        <f t="shared" si="150"/>
        <v>#VALUE!</v>
      </c>
      <c r="BW101" t="e">
        <f t="shared" si="151"/>
        <v>#VALUE!</v>
      </c>
      <c r="BX101" t="e">
        <f t="shared" si="152"/>
        <v>#VALUE!</v>
      </c>
      <c r="BY101" t="e">
        <f t="shared" si="153"/>
        <v>#VALUE!</v>
      </c>
      <c r="BZ101" t="e">
        <f t="shared" si="154"/>
        <v>#VALUE!</v>
      </c>
      <c r="CA101" t="e">
        <f t="shared" si="155"/>
        <v>#VALUE!</v>
      </c>
      <c r="CB101" t="e">
        <f t="shared" si="156"/>
        <v>#VALUE!</v>
      </c>
      <c r="CC101" t="e">
        <f t="shared" si="157"/>
        <v>#VALUE!</v>
      </c>
      <c r="CD101" t="e">
        <f t="shared" si="158"/>
        <v>#VALUE!</v>
      </c>
      <c r="CE101" t="e">
        <f t="shared" si="159"/>
        <v>#VALUE!</v>
      </c>
      <c r="CF101" t="e">
        <f t="shared" si="160"/>
        <v>#VALUE!</v>
      </c>
      <c r="CG101" t="e">
        <f t="shared" si="161"/>
        <v>#VALUE!</v>
      </c>
      <c r="CH101" t="e">
        <f t="shared" ca="1" si="162"/>
        <v>#N/A</v>
      </c>
    </row>
    <row r="102" spans="5:86" x14ac:dyDescent="0.25">
      <c r="E102">
        <f t="shared" ref="E102:F117" si="166">E101-1</f>
        <v>1045767</v>
      </c>
      <c r="F102">
        <f t="shared" si="166"/>
        <v>1045767</v>
      </c>
      <c r="G102" t="e">
        <f t="shared" si="164"/>
        <v>#N/A</v>
      </c>
      <c r="H102" t="e">
        <f t="shared" si="84"/>
        <v>#VALUE!</v>
      </c>
      <c r="I102" t="e">
        <f t="shared" si="85"/>
        <v>#VALUE!</v>
      </c>
      <c r="J102" t="e">
        <f t="shared" si="86"/>
        <v>#VALUE!</v>
      </c>
      <c r="K102" t="e">
        <f t="shared" si="87"/>
        <v>#VALUE!</v>
      </c>
      <c r="L102" t="e">
        <f t="shared" si="88"/>
        <v>#VALUE!</v>
      </c>
      <c r="M102" t="e">
        <f t="shared" si="89"/>
        <v>#VALUE!</v>
      </c>
      <c r="N102" t="e">
        <f t="shared" si="90"/>
        <v>#VALUE!</v>
      </c>
      <c r="O102" t="e">
        <f t="shared" si="91"/>
        <v>#VALUE!</v>
      </c>
      <c r="P102" t="e">
        <f t="shared" si="92"/>
        <v>#VALUE!</v>
      </c>
      <c r="Q102" t="e">
        <f t="shared" si="93"/>
        <v>#VALUE!</v>
      </c>
      <c r="R102" t="e">
        <f t="shared" si="94"/>
        <v>#VALUE!</v>
      </c>
      <c r="S102" t="e">
        <f t="shared" si="95"/>
        <v>#VALUE!</v>
      </c>
      <c r="T102" t="e">
        <f t="shared" si="96"/>
        <v>#VALUE!</v>
      </c>
      <c r="U102" t="e">
        <f t="shared" si="97"/>
        <v>#VALUE!</v>
      </c>
      <c r="V102" t="e">
        <f t="shared" si="98"/>
        <v>#VALUE!</v>
      </c>
      <c r="W102" t="e">
        <f t="shared" si="99"/>
        <v>#VALUE!</v>
      </c>
      <c r="X102" t="e">
        <f t="shared" si="100"/>
        <v>#VALUE!</v>
      </c>
      <c r="Y102" t="e">
        <f t="shared" si="101"/>
        <v>#VALUE!</v>
      </c>
      <c r="Z102" t="e">
        <f t="shared" si="102"/>
        <v>#VALUE!</v>
      </c>
      <c r="AA102" t="e">
        <f t="shared" si="103"/>
        <v>#VALUE!</v>
      </c>
      <c r="AB102" t="e">
        <f t="shared" si="104"/>
        <v>#VALUE!</v>
      </c>
      <c r="AC102" t="e">
        <f t="shared" si="105"/>
        <v>#VALUE!</v>
      </c>
      <c r="AD102" t="e">
        <f t="shared" si="106"/>
        <v>#VALUE!</v>
      </c>
      <c r="AE102" t="e">
        <f t="shared" si="107"/>
        <v>#VALUE!</v>
      </c>
      <c r="AF102" t="e">
        <f t="shared" si="108"/>
        <v>#VALUE!</v>
      </c>
      <c r="AG102" t="e">
        <f t="shared" si="109"/>
        <v>#VALUE!</v>
      </c>
      <c r="AH102" t="e">
        <f t="shared" si="110"/>
        <v>#VALUE!</v>
      </c>
      <c r="AI102" t="e">
        <f t="shared" si="111"/>
        <v>#VALUE!</v>
      </c>
      <c r="AJ102" t="e">
        <f t="shared" si="112"/>
        <v>#VALUE!</v>
      </c>
      <c r="AK102" t="e">
        <f t="shared" si="113"/>
        <v>#VALUE!</v>
      </c>
      <c r="AL102" t="e">
        <f t="shared" si="114"/>
        <v>#VALUE!</v>
      </c>
      <c r="AM102" t="e">
        <f t="shared" si="115"/>
        <v>#VALUE!</v>
      </c>
      <c r="AN102" t="e">
        <f t="shared" si="116"/>
        <v>#VALUE!</v>
      </c>
      <c r="AO102" t="e">
        <f t="shared" si="117"/>
        <v>#VALUE!</v>
      </c>
      <c r="AP102" t="e">
        <f t="shared" si="118"/>
        <v>#VALUE!</v>
      </c>
      <c r="AQ102" t="e">
        <f t="shared" si="119"/>
        <v>#VALUE!</v>
      </c>
      <c r="AR102" t="e">
        <f t="shared" si="120"/>
        <v>#VALUE!</v>
      </c>
      <c r="AS102" t="e">
        <f t="shared" si="121"/>
        <v>#VALUE!</v>
      </c>
      <c r="AT102" t="e">
        <f t="shared" si="122"/>
        <v>#VALUE!</v>
      </c>
      <c r="AU102" t="e">
        <f t="shared" si="123"/>
        <v>#VALUE!</v>
      </c>
      <c r="AV102" t="e">
        <f t="shared" si="124"/>
        <v>#VALUE!</v>
      </c>
      <c r="AW102" t="e">
        <f t="shared" si="125"/>
        <v>#VALUE!</v>
      </c>
      <c r="AX102" t="e">
        <f t="shared" si="126"/>
        <v>#VALUE!</v>
      </c>
      <c r="AY102" t="e">
        <f t="shared" si="127"/>
        <v>#VALUE!</v>
      </c>
      <c r="AZ102" t="e">
        <f t="shared" si="128"/>
        <v>#VALUE!</v>
      </c>
      <c r="BA102" t="e">
        <f t="shared" si="129"/>
        <v>#VALUE!</v>
      </c>
      <c r="BB102" t="e">
        <f t="shared" si="130"/>
        <v>#VALUE!</v>
      </c>
      <c r="BC102" t="e">
        <f t="shared" si="131"/>
        <v>#VALUE!</v>
      </c>
      <c r="BD102" t="e">
        <f t="shared" si="132"/>
        <v>#VALUE!</v>
      </c>
      <c r="BE102" t="e">
        <f t="shared" si="133"/>
        <v>#VALUE!</v>
      </c>
      <c r="BF102" t="e">
        <f t="shared" si="134"/>
        <v>#VALUE!</v>
      </c>
      <c r="BG102" t="e">
        <f t="shared" si="135"/>
        <v>#VALUE!</v>
      </c>
      <c r="BH102" t="e">
        <f t="shared" si="136"/>
        <v>#VALUE!</v>
      </c>
      <c r="BI102" t="e">
        <f t="shared" si="137"/>
        <v>#VALUE!</v>
      </c>
      <c r="BJ102" t="e">
        <f t="shared" si="138"/>
        <v>#VALUE!</v>
      </c>
      <c r="BK102" t="e">
        <f t="shared" si="139"/>
        <v>#VALUE!</v>
      </c>
      <c r="BL102" t="e">
        <f t="shared" si="140"/>
        <v>#VALUE!</v>
      </c>
      <c r="BM102" t="e">
        <f t="shared" si="141"/>
        <v>#VALUE!</v>
      </c>
      <c r="BN102" t="e">
        <f t="shared" si="142"/>
        <v>#VALUE!</v>
      </c>
      <c r="BO102" t="e">
        <f t="shared" si="143"/>
        <v>#VALUE!</v>
      </c>
      <c r="BP102" t="e">
        <f t="shared" si="144"/>
        <v>#VALUE!</v>
      </c>
      <c r="BQ102" t="e">
        <f t="shared" si="145"/>
        <v>#VALUE!</v>
      </c>
      <c r="BR102" t="e">
        <f t="shared" si="146"/>
        <v>#VALUE!</v>
      </c>
      <c r="BS102" t="e">
        <f t="shared" si="147"/>
        <v>#VALUE!</v>
      </c>
      <c r="BT102" t="e">
        <f t="shared" si="148"/>
        <v>#VALUE!</v>
      </c>
      <c r="BU102" t="e">
        <f t="shared" si="149"/>
        <v>#VALUE!</v>
      </c>
      <c r="BV102" t="e">
        <f t="shared" si="150"/>
        <v>#VALUE!</v>
      </c>
      <c r="BW102" t="e">
        <f t="shared" si="151"/>
        <v>#VALUE!</v>
      </c>
      <c r="BX102" t="e">
        <f t="shared" si="152"/>
        <v>#VALUE!</v>
      </c>
      <c r="BY102" t="e">
        <f t="shared" si="153"/>
        <v>#VALUE!</v>
      </c>
      <c r="BZ102" t="e">
        <f t="shared" si="154"/>
        <v>#VALUE!</v>
      </c>
      <c r="CA102" t="e">
        <f t="shared" si="155"/>
        <v>#VALUE!</v>
      </c>
      <c r="CB102" t="e">
        <f t="shared" si="156"/>
        <v>#VALUE!</v>
      </c>
      <c r="CC102" t="e">
        <f t="shared" si="157"/>
        <v>#VALUE!</v>
      </c>
      <c r="CD102" t="e">
        <f t="shared" si="158"/>
        <v>#VALUE!</v>
      </c>
      <c r="CE102" t="e">
        <f t="shared" si="159"/>
        <v>#VALUE!</v>
      </c>
      <c r="CF102" t="e">
        <f t="shared" si="160"/>
        <v>#VALUE!</v>
      </c>
      <c r="CG102" t="e">
        <f t="shared" si="161"/>
        <v>#VALUE!</v>
      </c>
      <c r="CH102" t="e">
        <f t="shared" ca="1" si="162"/>
        <v>#N/A</v>
      </c>
    </row>
    <row r="103" spans="5:86" x14ac:dyDescent="0.25">
      <c r="E103">
        <f t="shared" si="166"/>
        <v>1045766</v>
      </c>
      <c r="F103">
        <f t="shared" si="166"/>
        <v>1045766</v>
      </c>
      <c r="G103" t="e">
        <f t="shared" si="164"/>
        <v>#N/A</v>
      </c>
      <c r="H103" t="e">
        <f t="shared" si="84"/>
        <v>#VALUE!</v>
      </c>
      <c r="I103" t="e">
        <f t="shared" si="85"/>
        <v>#VALUE!</v>
      </c>
      <c r="J103" t="e">
        <f t="shared" si="86"/>
        <v>#VALUE!</v>
      </c>
      <c r="K103" t="e">
        <f t="shared" si="87"/>
        <v>#VALUE!</v>
      </c>
      <c r="L103" t="e">
        <f t="shared" si="88"/>
        <v>#VALUE!</v>
      </c>
      <c r="M103" t="e">
        <f t="shared" si="89"/>
        <v>#VALUE!</v>
      </c>
      <c r="N103" t="e">
        <f t="shared" si="90"/>
        <v>#VALUE!</v>
      </c>
      <c r="O103" t="e">
        <f t="shared" si="91"/>
        <v>#VALUE!</v>
      </c>
      <c r="P103" t="e">
        <f t="shared" si="92"/>
        <v>#VALUE!</v>
      </c>
      <c r="Q103" t="e">
        <f t="shared" si="93"/>
        <v>#VALUE!</v>
      </c>
      <c r="R103" t="e">
        <f t="shared" si="94"/>
        <v>#VALUE!</v>
      </c>
      <c r="S103" t="e">
        <f t="shared" si="95"/>
        <v>#VALUE!</v>
      </c>
      <c r="T103" t="e">
        <f t="shared" si="96"/>
        <v>#VALUE!</v>
      </c>
      <c r="U103" t="e">
        <f t="shared" si="97"/>
        <v>#VALUE!</v>
      </c>
      <c r="V103" t="e">
        <f t="shared" si="98"/>
        <v>#VALUE!</v>
      </c>
      <c r="W103" t="e">
        <f t="shared" si="99"/>
        <v>#VALUE!</v>
      </c>
      <c r="X103" t="e">
        <f t="shared" si="100"/>
        <v>#VALUE!</v>
      </c>
      <c r="Y103" t="e">
        <f t="shared" si="101"/>
        <v>#VALUE!</v>
      </c>
      <c r="Z103" t="e">
        <f t="shared" si="102"/>
        <v>#VALUE!</v>
      </c>
      <c r="AA103" t="e">
        <f t="shared" si="103"/>
        <v>#VALUE!</v>
      </c>
      <c r="AB103" t="e">
        <f t="shared" si="104"/>
        <v>#VALUE!</v>
      </c>
      <c r="AC103" t="e">
        <f t="shared" si="105"/>
        <v>#VALUE!</v>
      </c>
      <c r="AD103" t="e">
        <f t="shared" si="106"/>
        <v>#VALUE!</v>
      </c>
      <c r="AE103" t="e">
        <f t="shared" si="107"/>
        <v>#VALUE!</v>
      </c>
      <c r="AF103" t="e">
        <f t="shared" si="108"/>
        <v>#VALUE!</v>
      </c>
      <c r="AG103" t="e">
        <f t="shared" si="109"/>
        <v>#VALUE!</v>
      </c>
      <c r="AH103" t="e">
        <f t="shared" si="110"/>
        <v>#VALUE!</v>
      </c>
      <c r="AI103" t="e">
        <f t="shared" si="111"/>
        <v>#VALUE!</v>
      </c>
      <c r="AJ103" t="e">
        <f t="shared" si="112"/>
        <v>#VALUE!</v>
      </c>
      <c r="AK103" t="e">
        <f t="shared" si="113"/>
        <v>#VALUE!</v>
      </c>
      <c r="AL103" t="e">
        <f t="shared" si="114"/>
        <v>#VALUE!</v>
      </c>
      <c r="AM103" t="e">
        <f t="shared" si="115"/>
        <v>#VALUE!</v>
      </c>
      <c r="AN103" t="e">
        <f t="shared" si="116"/>
        <v>#VALUE!</v>
      </c>
      <c r="AO103" t="e">
        <f t="shared" si="117"/>
        <v>#VALUE!</v>
      </c>
      <c r="AP103" t="e">
        <f t="shared" si="118"/>
        <v>#VALUE!</v>
      </c>
      <c r="AQ103" t="e">
        <f t="shared" si="119"/>
        <v>#VALUE!</v>
      </c>
      <c r="AR103" t="e">
        <f t="shared" si="120"/>
        <v>#VALUE!</v>
      </c>
      <c r="AS103" t="e">
        <f t="shared" si="121"/>
        <v>#VALUE!</v>
      </c>
      <c r="AT103" t="e">
        <f t="shared" si="122"/>
        <v>#VALUE!</v>
      </c>
      <c r="AU103" t="e">
        <f t="shared" si="123"/>
        <v>#VALUE!</v>
      </c>
      <c r="AV103" t="e">
        <f t="shared" si="124"/>
        <v>#VALUE!</v>
      </c>
      <c r="AW103" t="e">
        <f t="shared" si="125"/>
        <v>#VALUE!</v>
      </c>
      <c r="AX103" t="e">
        <f t="shared" si="126"/>
        <v>#VALUE!</v>
      </c>
      <c r="AY103" t="e">
        <f t="shared" si="127"/>
        <v>#VALUE!</v>
      </c>
      <c r="AZ103" t="e">
        <f t="shared" si="128"/>
        <v>#VALUE!</v>
      </c>
      <c r="BA103" t="e">
        <f t="shared" si="129"/>
        <v>#VALUE!</v>
      </c>
      <c r="BB103" t="e">
        <f t="shared" si="130"/>
        <v>#VALUE!</v>
      </c>
      <c r="BC103" t="e">
        <f t="shared" si="131"/>
        <v>#VALUE!</v>
      </c>
      <c r="BD103" t="e">
        <f t="shared" si="132"/>
        <v>#VALUE!</v>
      </c>
      <c r="BE103" t="e">
        <f t="shared" si="133"/>
        <v>#VALUE!</v>
      </c>
      <c r="BF103" t="e">
        <f t="shared" si="134"/>
        <v>#VALUE!</v>
      </c>
      <c r="BG103" t="e">
        <f t="shared" si="135"/>
        <v>#VALUE!</v>
      </c>
      <c r="BH103" t="e">
        <f t="shared" si="136"/>
        <v>#VALUE!</v>
      </c>
      <c r="BI103" t="e">
        <f t="shared" si="137"/>
        <v>#VALUE!</v>
      </c>
      <c r="BJ103" t="e">
        <f t="shared" si="138"/>
        <v>#VALUE!</v>
      </c>
      <c r="BK103" t="e">
        <f t="shared" si="139"/>
        <v>#VALUE!</v>
      </c>
      <c r="BL103" t="e">
        <f t="shared" si="140"/>
        <v>#VALUE!</v>
      </c>
      <c r="BM103" t="e">
        <f t="shared" si="141"/>
        <v>#VALUE!</v>
      </c>
      <c r="BN103" t="e">
        <f t="shared" si="142"/>
        <v>#VALUE!</v>
      </c>
      <c r="BO103" t="e">
        <f t="shared" si="143"/>
        <v>#VALUE!</v>
      </c>
      <c r="BP103" t="e">
        <f t="shared" si="144"/>
        <v>#VALUE!</v>
      </c>
      <c r="BQ103" t="e">
        <f t="shared" si="145"/>
        <v>#VALUE!</v>
      </c>
      <c r="BR103" t="e">
        <f t="shared" si="146"/>
        <v>#VALUE!</v>
      </c>
      <c r="BS103" t="e">
        <f t="shared" si="147"/>
        <v>#VALUE!</v>
      </c>
      <c r="BT103" t="e">
        <f t="shared" si="148"/>
        <v>#VALUE!</v>
      </c>
      <c r="BU103" t="e">
        <f t="shared" si="149"/>
        <v>#VALUE!</v>
      </c>
      <c r="BV103" t="e">
        <f t="shared" si="150"/>
        <v>#VALUE!</v>
      </c>
      <c r="BW103" t="e">
        <f t="shared" si="151"/>
        <v>#VALUE!</v>
      </c>
      <c r="BX103" t="e">
        <f t="shared" si="152"/>
        <v>#VALUE!</v>
      </c>
      <c r="BY103" t="e">
        <f t="shared" si="153"/>
        <v>#VALUE!</v>
      </c>
      <c r="BZ103" t="e">
        <f t="shared" si="154"/>
        <v>#VALUE!</v>
      </c>
      <c r="CA103" t="e">
        <f t="shared" si="155"/>
        <v>#VALUE!</v>
      </c>
      <c r="CB103" t="e">
        <f t="shared" si="156"/>
        <v>#VALUE!</v>
      </c>
      <c r="CC103" t="e">
        <f t="shared" si="157"/>
        <v>#VALUE!</v>
      </c>
      <c r="CD103" t="e">
        <f t="shared" si="158"/>
        <v>#VALUE!</v>
      </c>
      <c r="CE103" t="e">
        <f t="shared" si="159"/>
        <v>#VALUE!</v>
      </c>
      <c r="CF103" t="e">
        <f t="shared" si="160"/>
        <v>#VALUE!</v>
      </c>
      <c r="CG103" t="e">
        <f t="shared" si="161"/>
        <v>#VALUE!</v>
      </c>
      <c r="CH103" t="e">
        <f t="shared" ca="1" si="162"/>
        <v>#N/A</v>
      </c>
    </row>
    <row r="104" spans="5:86" x14ac:dyDescent="0.25">
      <c r="E104">
        <f t="shared" si="166"/>
        <v>1045765</v>
      </c>
      <c r="F104">
        <f t="shared" si="166"/>
        <v>1045765</v>
      </c>
      <c r="G104" t="e">
        <f t="shared" si="164"/>
        <v>#N/A</v>
      </c>
      <c r="H104" t="e">
        <f t="shared" si="84"/>
        <v>#VALUE!</v>
      </c>
      <c r="I104" t="e">
        <f t="shared" si="85"/>
        <v>#VALUE!</v>
      </c>
      <c r="J104" t="e">
        <f t="shared" si="86"/>
        <v>#VALUE!</v>
      </c>
      <c r="K104" t="e">
        <f t="shared" si="87"/>
        <v>#VALUE!</v>
      </c>
      <c r="L104" t="e">
        <f t="shared" si="88"/>
        <v>#VALUE!</v>
      </c>
      <c r="M104" t="e">
        <f t="shared" si="89"/>
        <v>#VALUE!</v>
      </c>
      <c r="N104" t="e">
        <f t="shared" si="90"/>
        <v>#VALUE!</v>
      </c>
      <c r="O104" t="e">
        <f t="shared" si="91"/>
        <v>#VALUE!</v>
      </c>
      <c r="P104" t="e">
        <f t="shared" si="92"/>
        <v>#VALUE!</v>
      </c>
      <c r="Q104" t="e">
        <f t="shared" si="93"/>
        <v>#VALUE!</v>
      </c>
      <c r="R104" t="e">
        <f t="shared" si="94"/>
        <v>#VALUE!</v>
      </c>
      <c r="S104" t="e">
        <f t="shared" si="95"/>
        <v>#VALUE!</v>
      </c>
      <c r="T104" t="e">
        <f t="shared" si="96"/>
        <v>#VALUE!</v>
      </c>
      <c r="U104" t="e">
        <f t="shared" si="97"/>
        <v>#VALUE!</v>
      </c>
      <c r="V104" t="e">
        <f t="shared" si="98"/>
        <v>#VALUE!</v>
      </c>
      <c r="W104" t="e">
        <f t="shared" si="99"/>
        <v>#VALUE!</v>
      </c>
      <c r="X104" t="e">
        <f t="shared" si="100"/>
        <v>#VALUE!</v>
      </c>
      <c r="Y104" t="e">
        <f t="shared" si="101"/>
        <v>#VALUE!</v>
      </c>
      <c r="Z104" t="e">
        <f t="shared" si="102"/>
        <v>#VALUE!</v>
      </c>
      <c r="AA104" t="e">
        <f t="shared" si="103"/>
        <v>#VALUE!</v>
      </c>
      <c r="AB104" t="e">
        <f t="shared" si="104"/>
        <v>#VALUE!</v>
      </c>
      <c r="AC104" t="e">
        <f t="shared" si="105"/>
        <v>#VALUE!</v>
      </c>
      <c r="AD104" t="e">
        <f t="shared" si="106"/>
        <v>#VALUE!</v>
      </c>
      <c r="AE104" t="e">
        <f t="shared" si="107"/>
        <v>#VALUE!</v>
      </c>
      <c r="AF104" t="e">
        <f t="shared" si="108"/>
        <v>#VALUE!</v>
      </c>
      <c r="AG104" t="e">
        <f t="shared" si="109"/>
        <v>#VALUE!</v>
      </c>
      <c r="AH104" t="e">
        <f t="shared" si="110"/>
        <v>#VALUE!</v>
      </c>
      <c r="AI104" t="e">
        <f t="shared" si="111"/>
        <v>#VALUE!</v>
      </c>
      <c r="AJ104" t="e">
        <f t="shared" si="112"/>
        <v>#VALUE!</v>
      </c>
      <c r="AK104" t="e">
        <f t="shared" si="113"/>
        <v>#VALUE!</v>
      </c>
      <c r="AL104" t="e">
        <f t="shared" si="114"/>
        <v>#VALUE!</v>
      </c>
      <c r="AM104" t="e">
        <f t="shared" si="115"/>
        <v>#VALUE!</v>
      </c>
      <c r="AN104" t="e">
        <f t="shared" si="116"/>
        <v>#VALUE!</v>
      </c>
      <c r="AO104" t="e">
        <f t="shared" si="117"/>
        <v>#VALUE!</v>
      </c>
      <c r="AP104" t="e">
        <f t="shared" si="118"/>
        <v>#VALUE!</v>
      </c>
      <c r="AQ104" t="e">
        <f t="shared" si="119"/>
        <v>#VALUE!</v>
      </c>
      <c r="AR104" t="e">
        <f t="shared" si="120"/>
        <v>#VALUE!</v>
      </c>
      <c r="AS104" t="e">
        <f t="shared" si="121"/>
        <v>#VALUE!</v>
      </c>
      <c r="AT104" t="e">
        <f t="shared" si="122"/>
        <v>#VALUE!</v>
      </c>
      <c r="AU104" t="e">
        <f t="shared" si="123"/>
        <v>#VALUE!</v>
      </c>
      <c r="AV104" t="e">
        <f t="shared" si="124"/>
        <v>#VALUE!</v>
      </c>
      <c r="AW104" t="e">
        <f t="shared" si="125"/>
        <v>#VALUE!</v>
      </c>
      <c r="AX104" t="e">
        <f t="shared" si="126"/>
        <v>#VALUE!</v>
      </c>
      <c r="AY104" t="e">
        <f t="shared" si="127"/>
        <v>#VALUE!</v>
      </c>
      <c r="AZ104" t="e">
        <f t="shared" si="128"/>
        <v>#VALUE!</v>
      </c>
      <c r="BA104" t="e">
        <f t="shared" si="129"/>
        <v>#VALUE!</v>
      </c>
      <c r="BB104" t="e">
        <f t="shared" si="130"/>
        <v>#VALUE!</v>
      </c>
      <c r="BC104" t="e">
        <f t="shared" si="131"/>
        <v>#VALUE!</v>
      </c>
      <c r="BD104" t="e">
        <f t="shared" si="132"/>
        <v>#VALUE!</v>
      </c>
      <c r="BE104" t="e">
        <f t="shared" si="133"/>
        <v>#VALUE!</v>
      </c>
      <c r="BF104" t="e">
        <f t="shared" si="134"/>
        <v>#VALUE!</v>
      </c>
      <c r="BG104" t="e">
        <f t="shared" si="135"/>
        <v>#VALUE!</v>
      </c>
      <c r="BH104" t="e">
        <f t="shared" si="136"/>
        <v>#VALUE!</v>
      </c>
      <c r="BI104" t="e">
        <f t="shared" si="137"/>
        <v>#VALUE!</v>
      </c>
      <c r="BJ104" t="e">
        <f t="shared" si="138"/>
        <v>#VALUE!</v>
      </c>
      <c r="BK104" t="e">
        <f t="shared" si="139"/>
        <v>#VALUE!</v>
      </c>
      <c r="BL104" t="e">
        <f t="shared" si="140"/>
        <v>#VALUE!</v>
      </c>
      <c r="BM104" t="e">
        <f t="shared" si="141"/>
        <v>#VALUE!</v>
      </c>
      <c r="BN104" t="e">
        <f t="shared" si="142"/>
        <v>#VALUE!</v>
      </c>
      <c r="BO104" t="e">
        <f t="shared" si="143"/>
        <v>#VALUE!</v>
      </c>
      <c r="BP104" t="e">
        <f t="shared" si="144"/>
        <v>#VALUE!</v>
      </c>
      <c r="BQ104" t="e">
        <f t="shared" si="145"/>
        <v>#VALUE!</v>
      </c>
      <c r="BR104" t="e">
        <f t="shared" si="146"/>
        <v>#VALUE!</v>
      </c>
      <c r="BS104" t="e">
        <f t="shared" si="147"/>
        <v>#VALUE!</v>
      </c>
      <c r="BT104" t="e">
        <f t="shared" si="148"/>
        <v>#VALUE!</v>
      </c>
      <c r="BU104" t="e">
        <f t="shared" si="149"/>
        <v>#VALUE!</v>
      </c>
      <c r="BV104" t="e">
        <f t="shared" si="150"/>
        <v>#VALUE!</v>
      </c>
      <c r="BW104" t="e">
        <f t="shared" si="151"/>
        <v>#VALUE!</v>
      </c>
      <c r="BX104" t="e">
        <f t="shared" si="152"/>
        <v>#VALUE!</v>
      </c>
      <c r="BY104" t="e">
        <f t="shared" si="153"/>
        <v>#VALUE!</v>
      </c>
      <c r="BZ104" t="e">
        <f t="shared" si="154"/>
        <v>#VALUE!</v>
      </c>
      <c r="CA104" t="e">
        <f t="shared" si="155"/>
        <v>#VALUE!</v>
      </c>
      <c r="CB104" t="e">
        <f t="shared" si="156"/>
        <v>#VALUE!</v>
      </c>
      <c r="CC104" t="e">
        <f t="shared" si="157"/>
        <v>#VALUE!</v>
      </c>
      <c r="CD104" t="e">
        <f t="shared" si="158"/>
        <v>#VALUE!</v>
      </c>
      <c r="CE104" t="e">
        <f t="shared" si="159"/>
        <v>#VALUE!</v>
      </c>
      <c r="CF104" t="e">
        <f t="shared" si="160"/>
        <v>#VALUE!</v>
      </c>
      <c r="CG104" t="e">
        <f t="shared" si="161"/>
        <v>#VALUE!</v>
      </c>
      <c r="CH104" t="e">
        <f t="shared" ca="1" si="162"/>
        <v>#N/A</v>
      </c>
    </row>
    <row r="105" spans="5:86" x14ac:dyDescent="0.25">
      <c r="E105">
        <f t="shared" si="166"/>
        <v>1045764</v>
      </c>
      <c r="F105">
        <f t="shared" si="166"/>
        <v>1045764</v>
      </c>
      <c r="G105" t="e">
        <f t="shared" si="164"/>
        <v>#N/A</v>
      </c>
      <c r="H105" t="e">
        <f t="shared" si="84"/>
        <v>#VALUE!</v>
      </c>
      <c r="I105" t="e">
        <f t="shared" si="85"/>
        <v>#VALUE!</v>
      </c>
      <c r="J105" t="e">
        <f t="shared" si="86"/>
        <v>#VALUE!</v>
      </c>
      <c r="K105" t="e">
        <f t="shared" si="87"/>
        <v>#VALUE!</v>
      </c>
      <c r="L105" t="e">
        <f t="shared" si="88"/>
        <v>#VALUE!</v>
      </c>
      <c r="M105" t="e">
        <f t="shared" si="89"/>
        <v>#VALUE!</v>
      </c>
      <c r="N105" t="e">
        <f t="shared" si="90"/>
        <v>#VALUE!</v>
      </c>
      <c r="O105" t="e">
        <f t="shared" si="91"/>
        <v>#VALUE!</v>
      </c>
      <c r="P105" t="e">
        <f t="shared" si="92"/>
        <v>#VALUE!</v>
      </c>
      <c r="Q105" t="e">
        <f t="shared" si="93"/>
        <v>#VALUE!</v>
      </c>
      <c r="R105" t="e">
        <f t="shared" si="94"/>
        <v>#VALUE!</v>
      </c>
      <c r="S105" t="e">
        <f t="shared" si="95"/>
        <v>#VALUE!</v>
      </c>
      <c r="T105" t="e">
        <f t="shared" si="96"/>
        <v>#VALUE!</v>
      </c>
      <c r="U105" t="e">
        <f t="shared" si="97"/>
        <v>#VALUE!</v>
      </c>
      <c r="V105" t="e">
        <f t="shared" si="98"/>
        <v>#VALUE!</v>
      </c>
      <c r="W105" t="e">
        <f t="shared" si="99"/>
        <v>#VALUE!</v>
      </c>
      <c r="X105" t="e">
        <f t="shared" si="100"/>
        <v>#VALUE!</v>
      </c>
      <c r="Y105" t="e">
        <f t="shared" si="101"/>
        <v>#VALUE!</v>
      </c>
      <c r="Z105" t="e">
        <f t="shared" si="102"/>
        <v>#VALUE!</v>
      </c>
      <c r="AA105" t="e">
        <f t="shared" si="103"/>
        <v>#VALUE!</v>
      </c>
      <c r="AB105" t="e">
        <f t="shared" si="104"/>
        <v>#VALUE!</v>
      </c>
      <c r="AC105" t="e">
        <f t="shared" si="105"/>
        <v>#VALUE!</v>
      </c>
      <c r="AD105" t="e">
        <f t="shared" si="106"/>
        <v>#VALUE!</v>
      </c>
      <c r="AE105" t="e">
        <f t="shared" si="107"/>
        <v>#VALUE!</v>
      </c>
      <c r="AF105" t="e">
        <f t="shared" si="108"/>
        <v>#VALUE!</v>
      </c>
      <c r="AG105" t="e">
        <f t="shared" si="109"/>
        <v>#VALUE!</v>
      </c>
      <c r="AH105" t="e">
        <f t="shared" si="110"/>
        <v>#VALUE!</v>
      </c>
      <c r="AI105" t="e">
        <f t="shared" si="111"/>
        <v>#VALUE!</v>
      </c>
      <c r="AJ105" t="e">
        <f t="shared" si="112"/>
        <v>#VALUE!</v>
      </c>
      <c r="AK105" t="e">
        <f t="shared" si="113"/>
        <v>#VALUE!</v>
      </c>
      <c r="AL105" t="e">
        <f t="shared" si="114"/>
        <v>#VALUE!</v>
      </c>
      <c r="AM105" t="e">
        <f t="shared" si="115"/>
        <v>#VALUE!</v>
      </c>
      <c r="AN105" t="e">
        <f t="shared" si="116"/>
        <v>#VALUE!</v>
      </c>
      <c r="AO105" t="e">
        <f t="shared" si="117"/>
        <v>#VALUE!</v>
      </c>
      <c r="AP105" t="e">
        <f t="shared" si="118"/>
        <v>#VALUE!</v>
      </c>
      <c r="AQ105" t="e">
        <f t="shared" si="119"/>
        <v>#VALUE!</v>
      </c>
      <c r="AR105" t="e">
        <f t="shared" si="120"/>
        <v>#VALUE!</v>
      </c>
      <c r="AS105" t="e">
        <f t="shared" si="121"/>
        <v>#VALUE!</v>
      </c>
      <c r="AT105" t="e">
        <f t="shared" si="122"/>
        <v>#VALUE!</v>
      </c>
      <c r="AU105" t="e">
        <f t="shared" si="123"/>
        <v>#VALUE!</v>
      </c>
      <c r="AV105" t="e">
        <f t="shared" si="124"/>
        <v>#VALUE!</v>
      </c>
      <c r="AW105" t="e">
        <f t="shared" si="125"/>
        <v>#VALUE!</v>
      </c>
      <c r="AX105" t="e">
        <f t="shared" si="126"/>
        <v>#VALUE!</v>
      </c>
      <c r="AY105" t="e">
        <f t="shared" si="127"/>
        <v>#VALUE!</v>
      </c>
      <c r="AZ105" t="e">
        <f t="shared" si="128"/>
        <v>#VALUE!</v>
      </c>
      <c r="BA105" t="e">
        <f t="shared" si="129"/>
        <v>#VALUE!</v>
      </c>
      <c r="BB105" t="e">
        <f t="shared" si="130"/>
        <v>#VALUE!</v>
      </c>
      <c r="BC105" t="e">
        <f t="shared" si="131"/>
        <v>#VALUE!</v>
      </c>
      <c r="BD105" t="e">
        <f t="shared" si="132"/>
        <v>#VALUE!</v>
      </c>
      <c r="BE105" t="e">
        <f t="shared" si="133"/>
        <v>#VALUE!</v>
      </c>
      <c r="BF105" t="e">
        <f t="shared" si="134"/>
        <v>#VALUE!</v>
      </c>
      <c r="BG105" t="e">
        <f t="shared" si="135"/>
        <v>#VALUE!</v>
      </c>
      <c r="BH105" t="e">
        <f t="shared" si="136"/>
        <v>#VALUE!</v>
      </c>
      <c r="BI105" t="e">
        <f t="shared" si="137"/>
        <v>#VALUE!</v>
      </c>
      <c r="BJ105" t="e">
        <f t="shared" si="138"/>
        <v>#VALUE!</v>
      </c>
      <c r="BK105" t="e">
        <f t="shared" si="139"/>
        <v>#VALUE!</v>
      </c>
      <c r="BL105" t="e">
        <f t="shared" si="140"/>
        <v>#VALUE!</v>
      </c>
      <c r="BM105" t="e">
        <f t="shared" si="141"/>
        <v>#VALUE!</v>
      </c>
      <c r="BN105" t="e">
        <f t="shared" si="142"/>
        <v>#VALUE!</v>
      </c>
      <c r="BO105" t="e">
        <f t="shared" si="143"/>
        <v>#VALUE!</v>
      </c>
      <c r="BP105" t="e">
        <f t="shared" si="144"/>
        <v>#VALUE!</v>
      </c>
      <c r="BQ105" t="e">
        <f t="shared" si="145"/>
        <v>#VALUE!</v>
      </c>
      <c r="BR105" t="e">
        <f t="shared" si="146"/>
        <v>#VALUE!</v>
      </c>
      <c r="BS105" t="e">
        <f t="shared" si="147"/>
        <v>#VALUE!</v>
      </c>
      <c r="BT105" t="e">
        <f t="shared" si="148"/>
        <v>#VALUE!</v>
      </c>
      <c r="BU105" t="e">
        <f t="shared" si="149"/>
        <v>#VALUE!</v>
      </c>
      <c r="BV105" t="e">
        <f t="shared" si="150"/>
        <v>#VALUE!</v>
      </c>
      <c r="BW105" t="e">
        <f t="shared" si="151"/>
        <v>#VALUE!</v>
      </c>
      <c r="BX105" t="e">
        <f t="shared" si="152"/>
        <v>#VALUE!</v>
      </c>
      <c r="BY105" t="e">
        <f t="shared" si="153"/>
        <v>#VALUE!</v>
      </c>
      <c r="BZ105" t="e">
        <f t="shared" si="154"/>
        <v>#VALUE!</v>
      </c>
      <c r="CA105" t="e">
        <f t="shared" si="155"/>
        <v>#VALUE!</v>
      </c>
      <c r="CB105" t="e">
        <f t="shared" si="156"/>
        <v>#VALUE!</v>
      </c>
      <c r="CC105" t="e">
        <f t="shared" si="157"/>
        <v>#VALUE!</v>
      </c>
      <c r="CD105" t="e">
        <f t="shared" si="158"/>
        <v>#VALUE!</v>
      </c>
      <c r="CE105" t="e">
        <f t="shared" si="159"/>
        <v>#VALUE!</v>
      </c>
      <c r="CF105" t="e">
        <f t="shared" si="160"/>
        <v>#VALUE!</v>
      </c>
      <c r="CG105" t="e">
        <f t="shared" si="161"/>
        <v>#VALUE!</v>
      </c>
      <c r="CH105" t="e">
        <f t="shared" ca="1" si="162"/>
        <v>#N/A</v>
      </c>
    </row>
    <row r="106" spans="5:86" x14ac:dyDescent="0.25">
      <c r="E106">
        <f t="shared" si="166"/>
        <v>1045763</v>
      </c>
      <c r="F106">
        <f t="shared" si="166"/>
        <v>1045763</v>
      </c>
      <c r="G106" t="e">
        <f t="shared" si="164"/>
        <v>#N/A</v>
      </c>
      <c r="H106" t="e">
        <f t="shared" si="84"/>
        <v>#VALUE!</v>
      </c>
      <c r="I106" t="e">
        <f t="shared" si="85"/>
        <v>#VALUE!</v>
      </c>
      <c r="J106" t="e">
        <f t="shared" si="86"/>
        <v>#VALUE!</v>
      </c>
      <c r="K106" t="e">
        <f t="shared" si="87"/>
        <v>#VALUE!</v>
      </c>
      <c r="L106" t="e">
        <f t="shared" si="88"/>
        <v>#VALUE!</v>
      </c>
      <c r="M106" t="e">
        <f t="shared" si="89"/>
        <v>#VALUE!</v>
      </c>
      <c r="N106" t="e">
        <f t="shared" si="90"/>
        <v>#VALUE!</v>
      </c>
      <c r="O106" t="e">
        <f t="shared" si="91"/>
        <v>#VALUE!</v>
      </c>
      <c r="P106" t="e">
        <f t="shared" si="92"/>
        <v>#VALUE!</v>
      </c>
      <c r="Q106" t="e">
        <f t="shared" si="93"/>
        <v>#VALUE!</v>
      </c>
      <c r="R106" t="e">
        <f t="shared" si="94"/>
        <v>#VALUE!</v>
      </c>
      <c r="S106" t="e">
        <f t="shared" si="95"/>
        <v>#VALUE!</v>
      </c>
      <c r="T106" t="e">
        <f t="shared" si="96"/>
        <v>#VALUE!</v>
      </c>
      <c r="U106" t="e">
        <f t="shared" si="97"/>
        <v>#VALUE!</v>
      </c>
      <c r="V106" t="e">
        <f t="shared" si="98"/>
        <v>#VALUE!</v>
      </c>
      <c r="W106" t="e">
        <f t="shared" si="99"/>
        <v>#VALUE!</v>
      </c>
      <c r="X106" t="e">
        <f t="shared" si="100"/>
        <v>#VALUE!</v>
      </c>
      <c r="Y106" t="e">
        <f t="shared" si="101"/>
        <v>#VALUE!</v>
      </c>
      <c r="Z106" t="e">
        <f t="shared" si="102"/>
        <v>#VALUE!</v>
      </c>
      <c r="AA106" t="e">
        <f t="shared" si="103"/>
        <v>#VALUE!</v>
      </c>
      <c r="AB106" t="e">
        <f t="shared" si="104"/>
        <v>#VALUE!</v>
      </c>
      <c r="AC106" t="e">
        <f t="shared" si="105"/>
        <v>#VALUE!</v>
      </c>
      <c r="AD106" t="e">
        <f t="shared" si="106"/>
        <v>#VALUE!</v>
      </c>
      <c r="AE106" t="e">
        <f t="shared" si="107"/>
        <v>#VALUE!</v>
      </c>
      <c r="AF106" t="e">
        <f t="shared" si="108"/>
        <v>#VALUE!</v>
      </c>
      <c r="AG106" t="e">
        <f t="shared" si="109"/>
        <v>#VALUE!</v>
      </c>
      <c r="AH106" t="e">
        <f t="shared" si="110"/>
        <v>#VALUE!</v>
      </c>
      <c r="AI106" t="e">
        <f t="shared" si="111"/>
        <v>#VALUE!</v>
      </c>
      <c r="AJ106" t="e">
        <f t="shared" si="112"/>
        <v>#VALUE!</v>
      </c>
      <c r="AK106" t="e">
        <f t="shared" si="113"/>
        <v>#VALUE!</v>
      </c>
      <c r="AL106" t="e">
        <f t="shared" si="114"/>
        <v>#VALUE!</v>
      </c>
      <c r="AM106" t="e">
        <f t="shared" si="115"/>
        <v>#VALUE!</v>
      </c>
      <c r="AN106" t="e">
        <f t="shared" si="116"/>
        <v>#VALUE!</v>
      </c>
      <c r="AO106" t="e">
        <f t="shared" si="117"/>
        <v>#VALUE!</v>
      </c>
      <c r="AP106" t="e">
        <f t="shared" si="118"/>
        <v>#VALUE!</v>
      </c>
      <c r="AQ106" t="e">
        <f t="shared" si="119"/>
        <v>#VALUE!</v>
      </c>
      <c r="AR106" t="e">
        <f t="shared" si="120"/>
        <v>#VALUE!</v>
      </c>
      <c r="AS106" t="e">
        <f t="shared" si="121"/>
        <v>#VALUE!</v>
      </c>
      <c r="AT106" t="e">
        <f t="shared" si="122"/>
        <v>#VALUE!</v>
      </c>
      <c r="AU106" t="e">
        <f t="shared" si="123"/>
        <v>#VALUE!</v>
      </c>
      <c r="AV106" t="e">
        <f t="shared" si="124"/>
        <v>#VALUE!</v>
      </c>
      <c r="AW106" t="e">
        <f t="shared" si="125"/>
        <v>#VALUE!</v>
      </c>
      <c r="AX106" t="e">
        <f t="shared" si="126"/>
        <v>#VALUE!</v>
      </c>
      <c r="AY106" t="e">
        <f t="shared" si="127"/>
        <v>#VALUE!</v>
      </c>
      <c r="AZ106" t="e">
        <f t="shared" si="128"/>
        <v>#VALUE!</v>
      </c>
      <c r="BA106" t="e">
        <f t="shared" si="129"/>
        <v>#VALUE!</v>
      </c>
      <c r="BB106" t="e">
        <f t="shared" si="130"/>
        <v>#VALUE!</v>
      </c>
      <c r="BC106" t="e">
        <f t="shared" si="131"/>
        <v>#VALUE!</v>
      </c>
      <c r="BD106" t="e">
        <f t="shared" si="132"/>
        <v>#VALUE!</v>
      </c>
      <c r="BE106" t="e">
        <f t="shared" si="133"/>
        <v>#VALUE!</v>
      </c>
      <c r="BF106" t="e">
        <f t="shared" si="134"/>
        <v>#VALUE!</v>
      </c>
      <c r="BG106" t="e">
        <f t="shared" si="135"/>
        <v>#VALUE!</v>
      </c>
      <c r="BH106" t="e">
        <f t="shared" si="136"/>
        <v>#VALUE!</v>
      </c>
      <c r="BI106" t="e">
        <f t="shared" si="137"/>
        <v>#VALUE!</v>
      </c>
      <c r="BJ106" t="e">
        <f t="shared" si="138"/>
        <v>#VALUE!</v>
      </c>
      <c r="BK106" t="e">
        <f t="shared" si="139"/>
        <v>#VALUE!</v>
      </c>
      <c r="BL106" t="e">
        <f t="shared" si="140"/>
        <v>#VALUE!</v>
      </c>
      <c r="BM106" t="e">
        <f t="shared" si="141"/>
        <v>#VALUE!</v>
      </c>
      <c r="BN106" t="e">
        <f t="shared" si="142"/>
        <v>#VALUE!</v>
      </c>
      <c r="BO106" t="e">
        <f t="shared" si="143"/>
        <v>#VALUE!</v>
      </c>
      <c r="BP106" t="e">
        <f t="shared" si="144"/>
        <v>#VALUE!</v>
      </c>
      <c r="BQ106" t="e">
        <f t="shared" si="145"/>
        <v>#VALUE!</v>
      </c>
      <c r="BR106" t="e">
        <f t="shared" si="146"/>
        <v>#VALUE!</v>
      </c>
      <c r="BS106" t="e">
        <f t="shared" si="147"/>
        <v>#VALUE!</v>
      </c>
      <c r="BT106" t="e">
        <f t="shared" si="148"/>
        <v>#VALUE!</v>
      </c>
      <c r="BU106" t="e">
        <f t="shared" si="149"/>
        <v>#VALUE!</v>
      </c>
      <c r="BV106" t="e">
        <f t="shared" si="150"/>
        <v>#VALUE!</v>
      </c>
      <c r="BW106" t="e">
        <f t="shared" si="151"/>
        <v>#VALUE!</v>
      </c>
      <c r="BX106" t="e">
        <f t="shared" si="152"/>
        <v>#VALUE!</v>
      </c>
      <c r="BY106" t="e">
        <f t="shared" si="153"/>
        <v>#VALUE!</v>
      </c>
      <c r="BZ106" t="e">
        <f t="shared" si="154"/>
        <v>#VALUE!</v>
      </c>
      <c r="CA106" t="e">
        <f t="shared" si="155"/>
        <v>#VALUE!</v>
      </c>
      <c r="CB106" t="e">
        <f t="shared" si="156"/>
        <v>#VALUE!</v>
      </c>
      <c r="CC106" t="e">
        <f t="shared" si="157"/>
        <v>#VALUE!</v>
      </c>
      <c r="CD106" t="e">
        <f t="shared" si="158"/>
        <v>#VALUE!</v>
      </c>
      <c r="CE106" t="e">
        <f t="shared" si="159"/>
        <v>#VALUE!</v>
      </c>
      <c r="CF106" t="e">
        <f t="shared" si="160"/>
        <v>#VALUE!</v>
      </c>
      <c r="CG106" t="e">
        <f t="shared" si="161"/>
        <v>#VALUE!</v>
      </c>
      <c r="CH106" t="e">
        <f t="shared" ca="1" si="162"/>
        <v>#N/A</v>
      </c>
    </row>
    <row r="107" spans="5:86" x14ac:dyDescent="0.25">
      <c r="E107">
        <f t="shared" si="166"/>
        <v>1045762</v>
      </c>
      <c r="F107">
        <f t="shared" si="166"/>
        <v>1045762</v>
      </c>
      <c r="G107" t="e">
        <f t="shared" si="164"/>
        <v>#N/A</v>
      </c>
      <c r="H107" t="e">
        <f t="shared" si="84"/>
        <v>#VALUE!</v>
      </c>
      <c r="I107" t="e">
        <f t="shared" si="85"/>
        <v>#VALUE!</v>
      </c>
      <c r="J107" t="e">
        <f t="shared" si="86"/>
        <v>#VALUE!</v>
      </c>
      <c r="K107" t="e">
        <f t="shared" si="87"/>
        <v>#VALUE!</v>
      </c>
      <c r="L107" t="e">
        <f t="shared" si="88"/>
        <v>#VALUE!</v>
      </c>
      <c r="M107" t="e">
        <f t="shared" si="89"/>
        <v>#VALUE!</v>
      </c>
      <c r="N107" t="e">
        <f t="shared" si="90"/>
        <v>#VALUE!</v>
      </c>
      <c r="O107" t="e">
        <f t="shared" si="91"/>
        <v>#VALUE!</v>
      </c>
      <c r="P107" t="e">
        <f t="shared" si="92"/>
        <v>#VALUE!</v>
      </c>
      <c r="Q107" t="e">
        <f t="shared" si="93"/>
        <v>#VALUE!</v>
      </c>
      <c r="R107" t="e">
        <f t="shared" si="94"/>
        <v>#VALUE!</v>
      </c>
      <c r="S107" t="e">
        <f t="shared" si="95"/>
        <v>#VALUE!</v>
      </c>
      <c r="T107" t="e">
        <f t="shared" si="96"/>
        <v>#VALUE!</v>
      </c>
      <c r="U107" t="e">
        <f t="shared" si="97"/>
        <v>#VALUE!</v>
      </c>
      <c r="V107" t="e">
        <f t="shared" si="98"/>
        <v>#VALUE!</v>
      </c>
      <c r="W107" t="e">
        <f t="shared" si="99"/>
        <v>#VALUE!</v>
      </c>
      <c r="X107" t="e">
        <f t="shared" si="100"/>
        <v>#VALUE!</v>
      </c>
      <c r="Y107" t="e">
        <f t="shared" si="101"/>
        <v>#VALUE!</v>
      </c>
      <c r="Z107" t="e">
        <f t="shared" si="102"/>
        <v>#VALUE!</v>
      </c>
      <c r="AA107" t="e">
        <f t="shared" si="103"/>
        <v>#VALUE!</v>
      </c>
      <c r="AB107" t="e">
        <f t="shared" si="104"/>
        <v>#VALUE!</v>
      </c>
      <c r="AC107" t="e">
        <f t="shared" si="105"/>
        <v>#VALUE!</v>
      </c>
      <c r="AD107" t="e">
        <f t="shared" si="106"/>
        <v>#VALUE!</v>
      </c>
      <c r="AE107" t="e">
        <f t="shared" si="107"/>
        <v>#VALUE!</v>
      </c>
      <c r="AF107" t="e">
        <f t="shared" si="108"/>
        <v>#VALUE!</v>
      </c>
      <c r="AG107" t="e">
        <f t="shared" si="109"/>
        <v>#VALUE!</v>
      </c>
      <c r="AH107" t="e">
        <f t="shared" si="110"/>
        <v>#VALUE!</v>
      </c>
      <c r="AI107" t="e">
        <f t="shared" si="111"/>
        <v>#VALUE!</v>
      </c>
      <c r="AJ107" t="e">
        <f t="shared" si="112"/>
        <v>#VALUE!</v>
      </c>
      <c r="AK107" t="e">
        <f t="shared" si="113"/>
        <v>#VALUE!</v>
      </c>
      <c r="AL107" t="e">
        <f t="shared" si="114"/>
        <v>#VALUE!</v>
      </c>
      <c r="AM107" t="e">
        <f t="shared" si="115"/>
        <v>#VALUE!</v>
      </c>
      <c r="AN107" t="e">
        <f t="shared" si="116"/>
        <v>#VALUE!</v>
      </c>
      <c r="AO107" t="e">
        <f t="shared" si="117"/>
        <v>#VALUE!</v>
      </c>
      <c r="AP107" t="e">
        <f t="shared" si="118"/>
        <v>#VALUE!</v>
      </c>
      <c r="AQ107" t="e">
        <f t="shared" si="119"/>
        <v>#VALUE!</v>
      </c>
      <c r="AR107" t="e">
        <f t="shared" si="120"/>
        <v>#VALUE!</v>
      </c>
      <c r="AS107" t="e">
        <f t="shared" si="121"/>
        <v>#VALUE!</v>
      </c>
      <c r="AT107" t="e">
        <f t="shared" si="122"/>
        <v>#VALUE!</v>
      </c>
      <c r="AU107" t="e">
        <f t="shared" si="123"/>
        <v>#VALUE!</v>
      </c>
      <c r="AV107" t="e">
        <f t="shared" si="124"/>
        <v>#VALUE!</v>
      </c>
      <c r="AW107" t="e">
        <f t="shared" si="125"/>
        <v>#VALUE!</v>
      </c>
      <c r="AX107" t="e">
        <f t="shared" si="126"/>
        <v>#VALUE!</v>
      </c>
      <c r="AY107" t="e">
        <f t="shared" si="127"/>
        <v>#VALUE!</v>
      </c>
      <c r="AZ107" t="e">
        <f t="shared" si="128"/>
        <v>#VALUE!</v>
      </c>
      <c r="BA107" t="e">
        <f t="shared" si="129"/>
        <v>#VALUE!</v>
      </c>
      <c r="BB107" t="e">
        <f t="shared" si="130"/>
        <v>#VALUE!</v>
      </c>
      <c r="BC107" t="e">
        <f t="shared" si="131"/>
        <v>#VALUE!</v>
      </c>
      <c r="BD107" t="e">
        <f t="shared" si="132"/>
        <v>#VALUE!</v>
      </c>
      <c r="BE107" t="e">
        <f t="shared" si="133"/>
        <v>#VALUE!</v>
      </c>
      <c r="BF107" t="e">
        <f t="shared" si="134"/>
        <v>#VALUE!</v>
      </c>
      <c r="BG107" t="e">
        <f t="shared" si="135"/>
        <v>#VALUE!</v>
      </c>
      <c r="BH107" t="e">
        <f t="shared" si="136"/>
        <v>#VALUE!</v>
      </c>
      <c r="BI107" t="e">
        <f t="shared" si="137"/>
        <v>#VALUE!</v>
      </c>
      <c r="BJ107" t="e">
        <f t="shared" si="138"/>
        <v>#VALUE!</v>
      </c>
      <c r="BK107" t="e">
        <f t="shared" si="139"/>
        <v>#VALUE!</v>
      </c>
      <c r="BL107" t="e">
        <f t="shared" si="140"/>
        <v>#VALUE!</v>
      </c>
      <c r="BM107" t="e">
        <f t="shared" si="141"/>
        <v>#VALUE!</v>
      </c>
      <c r="BN107" t="e">
        <f t="shared" si="142"/>
        <v>#VALUE!</v>
      </c>
      <c r="BO107" t="e">
        <f t="shared" si="143"/>
        <v>#VALUE!</v>
      </c>
      <c r="BP107" t="e">
        <f t="shared" si="144"/>
        <v>#VALUE!</v>
      </c>
      <c r="BQ107" t="e">
        <f t="shared" si="145"/>
        <v>#VALUE!</v>
      </c>
      <c r="BR107" t="e">
        <f t="shared" si="146"/>
        <v>#VALUE!</v>
      </c>
      <c r="BS107" t="e">
        <f t="shared" si="147"/>
        <v>#VALUE!</v>
      </c>
      <c r="BT107" t="e">
        <f t="shared" si="148"/>
        <v>#VALUE!</v>
      </c>
      <c r="BU107" t="e">
        <f t="shared" si="149"/>
        <v>#VALUE!</v>
      </c>
      <c r="BV107" t="e">
        <f t="shared" si="150"/>
        <v>#VALUE!</v>
      </c>
      <c r="BW107" t="e">
        <f t="shared" si="151"/>
        <v>#VALUE!</v>
      </c>
      <c r="BX107" t="e">
        <f t="shared" si="152"/>
        <v>#VALUE!</v>
      </c>
      <c r="BY107" t="e">
        <f t="shared" si="153"/>
        <v>#VALUE!</v>
      </c>
      <c r="BZ107" t="e">
        <f t="shared" si="154"/>
        <v>#VALUE!</v>
      </c>
      <c r="CA107" t="e">
        <f t="shared" si="155"/>
        <v>#VALUE!</v>
      </c>
      <c r="CB107" t="e">
        <f t="shared" si="156"/>
        <v>#VALUE!</v>
      </c>
      <c r="CC107" t="e">
        <f t="shared" si="157"/>
        <v>#VALUE!</v>
      </c>
      <c r="CD107" t="e">
        <f t="shared" si="158"/>
        <v>#VALUE!</v>
      </c>
      <c r="CE107" t="e">
        <f t="shared" si="159"/>
        <v>#VALUE!</v>
      </c>
      <c r="CF107" t="e">
        <f t="shared" si="160"/>
        <v>#VALUE!</v>
      </c>
      <c r="CG107" t="e">
        <f t="shared" si="161"/>
        <v>#VALUE!</v>
      </c>
      <c r="CH107" t="e">
        <f t="shared" ca="1" si="162"/>
        <v>#N/A</v>
      </c>
    </row>
    <row r="108" spans="5:86" x14ac:dyDescent="0.25">
      <c r="E108">
        <f t="shared" si="166"/>
        <v>1045761</v>
      </c>
      <c r="F108">
        <f t="shared" si="166"/>
        <v>1045761</v>
      </c>
      <c r="G108" t="e">
        <f t="shared" si="164"/>
        <v>#N/A</v>
      </c>
      <c r="H108" t="e">
        <f t="shared" si="84"/>
        <v>#VALUE!</v>
      </c>
      <c r="I108" t="e">
        <f t="shared" si="85"/>
        <v>#VALUE!</v>
      </c>
      <c r="J108" t="e">
        <f t="shared" si="86"/>
        <v>#VALUE!</v>
      </c>
      <c r="K108" t="e">
        <f t="shared" si="87"/>
        <v>#VALUE!</v>
      </c>
      <c r="L108" t="e">
        <f t="shared" si="88"/>
        <v>#VALUE!</v>
      </c>
      <c r="M108" t="e">
        <f t="shared" si="89"/>
        <v>#VALUE!</v>
      </c>
      <c r="N108" t="e">
        <f t="shared" si="90"/>
        <v>#VALUE!</v>
      </c>
      <c r="O108" t="e">
        <f t="shared" si="91"/>
        <v>#VALUE!</v>
      </c>
      <c r="P108" t="e">
        <f t="shared" si="92"/>
        <v>#VALUE!</v>
      </c>
      <c r="Q108" t="e">
        <f t="shared" si="93"/>
        <v>#VALUE!</v>
      </c>
      <c r="R108" t="e">
        <f t="shared" si="94"/>
        <v>#VALUE!</v>
      </c>
      <c r="S108" t="e">
        <f t="shared" si="95"/>
        <v>#VALUE!</v>
      </c>
      <c r="T108" t="e">
        <f t="shared" si="96"/>
        <v>#VALUE!</v>
      </c>
      <c r="U108" t="e">
        <f t="shared" si="97"/>
        <v>#VALUE!</v>
      </c>
      <c r="V108" t="e">
        <f t="shared" si="98"/>
        <v>#VALUE!</v>
      </c>
      <c r="W108" t="e">
        <f t="shared" si="99"/>
        <v>#VALUE!</v>
      </c>
      <c r="X108" t="e">
        <f t="shared" si="100"/>
        <v>#VALUE!</v>
      </c>
      <c r="Y108" t="e">
        <f t="shared" si="101"/>
        <v>#VALUE!</v>
      </c>
      <c r="Z108" t="e">
        <f t="shared" si="102"/>
        <v>#VALUE!</v>
      </c>
      <c r="AA108" t="e">
        <f t="shared" si="103"/>
        <v>#VALUE!</v>
      </c>
      <c r="AB108" t="e">
        <f t="shared" si="104"/>
        <v>#VALUE!</v>
      </c>
      <c r="AC108" t="e">
        <f t="shared" si="105"/>
        <v>#VALUE!</v>
      </c>
      <c r="AD108" t="e">
        <f t="shared" si="106"/>
        <v>#VALUE!</v>
      </c>
      <c r="AE108" t="e">
        <f t="shared" si="107"/>
        <v>#VALUE!</v>
      </c>
      <c r="AF108" t="e">
        <f t="shared" si="108"/>
        <v>#VALUE!</v>
      </c>
      <c r="AG108" t="e">
        <f t="shared" si="109"/>
        <v>#VALUE!</v>
      </c>
      <c r="AH108" t="e">
        <f t="shared" si="110"/>
        <v>#VALUE!</v>
      </c>
      <c r="AI108" t="e">
        <f t="shared" si="111"/>
        <v>#VALUE!</v>
      </c>
      <c r="AJ108" t="e">
        <f t="shared" si="112"/>
        <v>#VALUE!</v>
      </c>
      <c r="AK108" t="e">
        <f t="shared" si="113"/>
        <v>#VALUE!</v>
      </c>
      <c r="AL108" t="e">
        <f t="shared" si="114"/>
        <v>#VALUE!</v>
      </c>
      <c r="AM108" t="e">
        <f t="shared" si="115"/>
        <v>#VALUE!</v>
      </c>
      <c r="AN108" t="e">
        <f t="shared" si="116"/>
        <v>#VALUE!</v>
      </c>
      <c r="AO108" t="e">
        <f t="shared" si="117"/>
        <v>#VALUE!</v>
      </c>
      <c r="AP108" t="e">
        <f t="shared" si="118"/>
        <v>#VALUE!</v>
      </c>
      <c r="AQ108" t="e">
        <f t="shared" si="119"/>
        <v>#VALUE!</v>
      </c>
      <c r="AR108" t="e">
        <f t="shared" si="120"/>
        <v>#VALUE!</v>
      </c>
      <c r="AS108" t="e">
        <f t="shared" si="121"/>
        <v>#VALUE!</v>
      </c>
      <c r="AT108" t="e">
        <f t="shared" si="122"/>
        <v>#VALUE!</v>
      </c>
      <c r="AU108" t="e">
        <f t="shared" si="123"/>
        <v>#VALUE!</v>
      </c>
      <c r="AV108" t="e">
        <f t="shared" si="124"/>
        <v>#VALUE!</v>
      </c>
      <c r="AW108" t="e">
        <f t="shared" si="125"/>
        <v>#VALUE!</v>
      </c>
      <c r="AX108" t="e">
        <f t="shared" si="126"/>
        <v>#VALUE!</v>
      </c>
      <c r="AY108" t="e">
        <f t="shared" si="127"/>
        <v>#VALUE!</v>
      </c>
      <c r="AZ108" t="e">
        <f t="shared" si="128"/>
        <v>#VALUE!</v>
      </c>
      <c r="BA108" t="e">
        <f t="shared" si="129"/>
        <v>#VALUE!</v>
      </c>
      <c r="BB108" t="e">
        <f t="shared" si="130"/>
        <v>#VALUE!</v>
      </c>
      <c r="BC108" t="e">
        <f t="shared" si="131"/>
        <v>#VALUE!</v>
      </c>
      <c r="BD108" t="e">
        <f t="shared" si="132"/>
        <v>#VALUE!</v>
      </c>
      <c r="BE108" t="e">
        <f t="shared" si="133"/>
        <v>#VALUE!</v>
      </c>
      <c r="BF108" t="e">
        <f t="shared" si="134"/>
        <v>#VALUE!</v>
      </c>
      <c r="BG108" t="e">
        <f t="shared" si="135"/>
        <v>#VALUE!</v>
      </c>
      <c r="BH108" t="e">
        <f t="shared" si="136"/>
        <v>#VALUE!</v>
      </c>
      <c r="BI108" t="e">
        <f t="shared" si="137"/>
        <v>#VALUE!</v>
      </c>
      <c r="BJ108" t="e">
        <f t="shared" si="138"/>
        <v>#VALUE!</v>
      </c>
      <c r="BK108" t="e">
        <f t="shared" si="139"/>
        <v>#VALUE!</v>
      </c>
      <c r="BL108" t="e">
        <f t="shared" si="140"/>
        <v>#VALUE!</v>
      </c>
      <c r="BM108" t="e">
        <f t="shared" si="141"/>
        <v>#VALUE!</v>
      </c>
      <c r="BN108" t="e">
        <f t="shared" si="142"/>
        <v>#VALUE!</v>
      </c>
      <c r="BO108" t="e">
        <f t="shared" si="143"/>
        <v>#VALUE!</v>
      </c>
      <c r="BP108" t="e">
        <f t="shared" si="144"/>
        <v>#VALUE!</v>
      </c>
      <c r="BQ108" t="e">
        <f t="shared" si="145"/>
        <v>#VALUE!</v>
      </c>
      <c r="BR108" t="e">
        <f t="shared" si="146"/>
        <v>#VALUE!</v>
      </c>
      <c r="BS108" t="e">
        <f t="shared" si="147"/>
        <v>#VALUE!</v>
      </c>
      <c r="BT108" t="e">
        <f t="shared" si="148"/>
        <v>#VALUE!</v>
      </c>
      <c r="BU108" t="e">
        <f t="shared" si="149"/>
        <v>#VALUE!</v>
      </c>
      <c r="BV108" t="e">
        <f t="shared" si="150"/>
        <v>#VALUE!</v>
      </c>
      <c r="BW108" t="e">
        <f t="shared" si="151"/>
        <v>#VALUE!</v>
      </c>
      <c r="BX108" t="e">
        <f t="shared" si="152"/>
        <v>#VALUE!</v>
      </c>
      <c r="BY108" t="e">
        <f t="shared" si="153"/>
        <v>#VALUE!</v>
      </c>
      <c r="BZ108" t="e">
        <f t="shared" si="154"/>
        <v>#VALUE!</v>
      </c>
      <c r="CA108" t="e">
        <f t="shared" si="155"/>
        <v>#VALUE!</v>
      </c>
      <c r="CB108" t="e">
        <f t="shared" si="156"/>
        <v>#VALUE!</v>
      </c>
      <c r="CC108" t="e">
        <f t="shared" si="157"/>
        <v>#VALUE!</v>
      </c>
      <c r="CD108" t="e">
        <f t="shared" si="158"/>
        <v>#VALUE!</v>
      </c>
      <c r="CE108" t="e">
        <f t="shared" si="159"/>
        <v>#VALUE!</v>
      </c>
      <c r="CF108" t="e">
        <f t="shared" si="160"/>
        <v>#VALUE!</v>
      </c>
      <c r="CG108" t="e">
        <f t="shared" si="161"/>
        <v>#VALUE!</v>
      </c>
      <c r="CH108" t="e">
        <f t="shared" ca="1" si="162"/>
        <v>#N/A</v>
      </c>
    </row>
    <row r="109" spans="5:86" x14ac:dyDescent="0.25">
      <c r="E109">
        <f t="shared" si="166"/>
        <v>1045760</v>
      </c>
      <c r="F109">
        <f t="shared" si="166"/>
        <v>1045760</v>
      </c>
      <c r="G109" t="e">
        <f t="shared" si="164"/>
        <v>#N/A</v>
      </c>
      <c r="H109" t="e">
        <f t="shared" si="84"/>
        <v>#VALUE!</v>
      </c>
      <c r="I109" t="e">
        <f t="shared" si="85"/>
        <v>#VALUE!</v>
      </c>
      <c r="J109" t="e">
        <f t="shared" si="86"/>
        <v>#VALUE!</v>
      </c>
      <c r="K109" t="e">
        <f t="shared" si="87"/>
        <v>#VALUE!</v>
      </c>
      <c r="L109" t="e">
        <f t="shared" si="88"/>
        <v>#VALUE!</v>
      </c>
      <c r="M109" t="e">
        <f t="shared" si="89"/>
        <v>#VALUE!</v>
      </c>
      <c r="N109" t="e">
        <f t="shared" si="90"/>
        <v>#VALUE!</v>
      </c>
      <c r="O109" t="e">
        <f t="shared" si="91"/>
        <v>#VALUE!</v>
      </c>
      <c r="P109" t="e">
        <f t="shared" si="92"/>
        <v>#VALUE!</v>
      </c>
      <c r="Q109" t="e">
        <f t="shared" si="93"/>
        <v>#VALUE!</v>
      </c>
      <c r="R109" t="e">
        <f t="shared" si="94"/>
        <v>#VALUE!</v>
      </c>
      <c r="S109" t="e">
        <f t="shared" si="95"/>
        <v>#VALUE!</v>
      </c>
      <c r="T109" t="e">
        <f t="shared" si="96"/>
        <v>#VALUE!</v>
      </c>
      <c r="U109" t="e">
        <f t="shared" si="97"/>
        <v>#VALUE!</v>
      </c>
      <c r="V109" t="e">
        <f t="shared" si="98"/>
        <v>#VALUE!</v>
      </c>
      <c r="W109" t="e">
        <f t="shared" si="99"/>
        <v>#VALUE!</v>
      </c>
      <c r="X109" t="e">
        <f t="shared" si="100"/>
        <v>#VALUE!</v>
      </c>
      <c r="Y109" t="e">
        <f t="shared" si="101"/>
        <v>#VALUE!</v>
      </c>
      <c r="Z109" t="e">
        <f t="shared" si="102"/>
        <v>#VALUE!</v>
      </c>
      <c r="AA109" t="e">
        <f t="shared" si="103"/>
        <v>#VALUE!</v>
      </c>
      <c r="AB109" t="e">
        <f t="shared" si="104"/>
        <v>#VALUE!</v>
      </c>
      <c r="AC109" t="e">
        <f t="shared" si="105"/>
        <v>#VALUE!</v>
      </c>
      <c r="AD109" t="e">
        <f t="shared" si="106"/>
        <v>#VALUE!</v>
      </c>
      <c r="AE109" t="e">
        <f t="shared" si="107"/>
        <v>#VALUE!</v>
      </c>
      <c r="AF109" t="e">
        <f t="shared" si="108"/>
        <v>#VALUE!</v>
      </c>
      <c r="AG109" t="e">
        <f t="shared" si="109"/>
        <v>#VALUE!</v>
      </c>
      <c r="AH109" t="e">
        <f t="shared" si="110"/>
        <v>#VALUE!</v>
      </c>
      <c r="AI109" t="e">
        <f t="shared" si="111"/>
        <v>#VALUE!</v>
      </c>
      <c r="AJ109" t="e">
        <f t="shared" si="112"/>
        <v>#VALUE!</v>
      </c>
      <c r="AK109" t="e">
        <f t="shared" si="113"/>
        <v>#VALUE!</v>
      </c>
      <c r="AL109" t="e">
        <f t="shared" si="114"/>
        <v>#VALUE!</v>
      </c>
      <c r="AM109" t="e">
        <f t="shared" si="115"/>
        <v>#VALUE!</v>
      </c>
      <c r="AN109" t="e">
        <f t="shared" si="116"/>
        <v>#VALUE!</v>
      </c>
      <c r="AO109" t="e">
        <f t="shared" si="117"/>
        <v>#VALUE!</v>
      </c>
      <c r="AP109" t="e">
        <f t="shared" si="118"/>
        <v>#VALUE!</v>
      </c>
      <c r="AQ109" t="e">
        <f t="shared" si="119"/>
        <v>#VALUE!</v>
      </c>
      <c r="AR109" t="e">
        <f t="shared" si="120"/>
        <v>#VALUE!</v>
      </c>
      <c r="AS109" t="e">
        <f t="shared" si="121"/>
        <v>#VALUE!</v>
      </c>
      <c r="AT109" t="e">
        <f t="shared" si="122"/>
        <v>#VALUE!</v>
      </c>
      <c r="AU109" t="e">
        <f t="shared" si="123"/>
        <v>#VALUE!</v>
      </c>
      <c r="AV109" t="e">
        <f t="shared" si="124"/>
        <v>#VALUE!</v>
      </c>
      <c r="AW109" t="e">
        <f t="shared" si="125"/>
        <v>#VALUE!</v>
      </c>
      <c r="AX109" t="e">
        <f t="shared" si="126"/>
        <v>#VALUE!</v>
      </c>
      <c r="AY109" t="e">
        <f t="shared" si="127"/>
        <v>#VALUE!</v>
      </c>
      <c r="AZ109" t="e">
        <f t="shared" si="128"/>
        <v>#VALUE!</v>
      </c>
      <c r="BA109" t="e">
        <f t="shared" si="129"/>
        <v>#VALUE!</v>
      </c>
      <c r="BB109" t="e">
        <f t="shared" si="130"/>
        <v>#VALUE!</v>
      </c>
      <c r="BC109" t="e">
        <f t="shared" si="131"/>
        <v>#VALUE!</v>
      </c>
      <c r="BD109" t="e">
        <f t="shared" si="132"/>
        <v>#VALUE!</v>
      </c>
      <c r="BE109" t="e">
        <f t="shared" si="133"/>
        <v>#VALUE!</v>
      </c>
      <c r="BF109" t="e">
        <f t="shared" si="134"/>
        <v>#VALUE!</v>
      </c>
      <c r="BG109" t="e">
        <f t="shared" si="135"/>
        <v>#VALUE!</v>
      </c>
      <c r="BH109" t="e">
        <f t="shared" si="136"/>
        <v>#VALUE!</v>
      </c>
      <c r="BI109" t="e">
        <f t="shared" si="137"/>
        <v>#VALUE!</v>
      </c>
      <c r="BJ109" t="e">
        <f t="shared" si="138"/>
        <v>#VALUE!</v>
      </c>
      <c r="BK109" t="e">
        <f t="shared" si="139"/>
        <v>#VALUE!</v>
      </c>
      <c r="BL109" t="e">
        <f t="shared" si="140"/>
        <v>#VALUE!</v>
      </c>
      <c r="BM109" t="e">
        <f t="shared" si="141"/>
        <v>#VALUE!</v>
      </c>
      <c r="BN109" t="e">
        <f t="shared" si="142"/>
        <v>#VALUE!</v>
      </c>
      <c r="BO109" t="e">
        <f t="shared" si="143"/>
        <v>#VALUE!</v>
      </c>
      <c r="BP109" t="e">
        <f t="shared" si="144"/>
        <v>#VALUE!</v>
      </c>
      <c r="BQ109" t="e">
        <f t="shared" si="145"/>
        <v>#VALUE!</v>
      </c>
      <c r="BR109" t="e">
        <f t="shared" si="146"/>
        <v>#VALUE!</v>
      </c>
      <c r="BS109" t="e">
        <f t="shared" si="147"/>
        <v>#VALUE!</v>
      </c>
      <c r="BT109" t="e">
        <f t="shared" si="148"/>
        <v>#VALUE!</v>
      </c>
      <c r="BU109" t="e">
        <f t="shared" si="149"/>
        <v>#VALUE!</v>
      </c>
      <c r="BV109" t="e">
        <f t="shared" si="150"/>
        <v>#VALUE!</v>
      </c>
      <c r="BW109" t="e">
        <f t="shared" si="151"/>
        <v>#VALUE!</v>
      </c>
      <c r="BX109" t="e">
        <f t="shared" si="152"/>
        <v>#VALUE!</v>
      </c>
      <c r="BY109" t="e">
        <f t="shared" si="153"/>
        <v>#VALUE!</v>
      </c>
      <c r="BZ109" t="e">
        <f t="shared" si="154"/>
        <v>#VALUE!</v>
      </c>
      <c r="CA109" t="e">
        <f t="shared" si="155"/>
        <v>#VALUE!</v>
      </c>
      <c r="CB109" t="e">
        <f t="shared" si="156"/>
        <v>#VALUE!</v>
      </c>
      <c r="CC109" t="e">
        <f t="shared" si="157"/>
        <v>#VALUE!</v>
      </c>
      <c r="CD109" t="e">
        <f t="shared" si="158"/>
        <v>#VALUE!</v>
      </c>
      <c r="CE109" t="e">
        <f t="shared" si="159"/>
        <v>#VALUE!</v>
      </c>
      <c r="CF109" t="e">
        <f t="shared" si="160"/>
        <v>#VALUE!</v>
      </c>
      <c r="CG109" t="e">
        <f t="shared" si="161"/>
        <v>#VALUE!</v>
      </c>
      <c r="CH109" t="e">
        <f t="shared" ca="1" si="162"/>
        <v>#N/A</v>
      </c>
    </row>
    <row r="110" spans="5:86" x14ac:dyDescent="0.25">
      <c r="E110">
        <f t="shared" si="166"/>
        <v>1045759</v>
      </c>
      <c r="F110">
        <f t="shared" si="166"/>
        <v>1045759</v>
      </c>
      <c r="G110" t="e">
        <f t="shared" si="164"/>
        <v>#N/A</v>
      </c>
      <c r="H110" t="e">
        <f t="shared" si="84"/>
        <v>#VALUE!</v>
      </c>
      <c r="I110" t="e">
        <f t="shared" si="85"/>
        <v>#VALUE!</v>
      </c>
      <c r="J110" t="e">
        <f t="shared" si="86"/>
        <v>#VALUE!</v>
      </c>
      <c r="K110" t="e">
        <f t="shared" si="87"/>
        <v>#VALUE!</v>
      </c>
      <c r="L110" t="e">
        <f t="shared" si="88"/>
        <v>#VALUE!</v>
      </c>
      <c r="M110" t="e">
        <f t="shared" si="89"/>
        <v>#VALUE!</v>
      </c>
      <c r="N110" t="e">
        <f t="shared" si="90"/>
        <v>#VALUE!</v>
      </c>
      <c r="O110" t="e">
        <f t="shared" si="91"/>
        <v>#VALUE!</v>
      </c>
      <c r="P110" t="e">
        <f t="shared" si="92"/>
        <v>#VALUE!</v>
      </c>
      <c r="Q110" t="e">
        <f t="shared" si="93"/>
        <v>#VALUE!</v>
      </c>
      <c r="R110" t="e">
        <f t="shared" si="94"/>
        <v>#VALUE!</v>
      </c>
      <c r="S110" t="e">
        <f t="shared" si="95"/>
        <v>#VALUE!</v>
      </c>
      <c r="T110" t="e">
        <f t="shared" si="96"/>
        <v>#VALUE!</v>
      </c>
      <c r="U110" t="e">
        <f t="shared" si="97"/>
        <v>#VALUE!</v>
      </c>
      <c r="V110" t="e">
        <f t="shared" si="98"/>
        <v>#VALUE!</v>
      </c>
      <c r="W110" t="e">
        <f t="shared" si="99"/>
        <v>#VALUE!</v>
      </c>
      <c r="X110" t="e">
        <f t="shared" si="100"/>
        <v>#VALUE!</v>
      </c>
      <c r="Y110" t="e">
        <f t="shared" si="101"/>
        <v>#VALUE!</v>
      </c>
      <c r="Z110" t="e">
        <f t="shared" si="102"/>
        <v>#VALUE!</v>
      </c>
      <c r="AA110" t="e">
        <f t="shared" si="103"/>
        <v>#VALUE!</v>
      </c>
      <c r="AB110" t="e">
        <f t="shared" si="104"/>
        <v>#VALUE!</v>
      </c>
      <c r="AC110" t="e">
        <f t="shared" si="105"/>
        <v>#VALUE!</v>
      </c>
      <c r="AD110" t="e">
        <f t="shared" si="106"/>
        <v>#VALUE!</v>
      </c>
      <c r="AE110" t="e">
        <f t="shared" si="107"/>
        <v>#VALUE!</v>
      </c>
      <c r="AF110" t="e">
        <f t="shared" si="108"/>
        <v>#VALUE!</v>
      </c>
      <c r="AG110" t="e">
        <f t="shared" si="109"/>
        <v>#VALUE!</v>
      </c>
      <c r="AH110" t="e">
        <f t="shared" si="110"/>
        <v>#VALUE!</v>
      </c>
      <c r="AI110" t="e">
        <f t="shared" si="111"/>
        <v>#VALUE!</v>
      </c>
      <c r="AJ110" t="e">
        <f t="shared" si="112"/>
        <v>#VALUE!</v>
      </c>
      <c r="AK110" t="e">
        <f t="shared" si="113"/>
        <v>#VALUE!</v>
      </c>
      <c r="AL110" t="e">
        <f t="shared" si="114"/>
        <v>#VALUE!</v>
      </c>
      <c r="AM110" t="e">
        <f t="shared" si="115"/>
        <v>#VALUE!</v>
      </c>
      <c r="AN110" t="e">
        <f t="shared" si="116"/>
        <v>#VALUE!</v>
      </c>
      <c r="AO110" t="e">
        <f t="shared" si="117"/>
        <v>#VALUE!</v>
      </c>
      <c r="AP110" t="e">
        <f t="shared" si="118"/>
        <v>#VALUE!</v>
      </c>
      <c r="AQ110" t="e">
        <f t="shared" si="119"/>
        <v>#VALUE!</v>
      </c>
      <c r="AR110" t="e">
        <f t="shared" si="120"/>
        <v>#VALUE!</v>
      </c>
      <c r="AS110" t="e">
        <f t="shared" si="121"/>
        <v>#VALUE!</v>
      </c>
      <c r="AT110" t="e">
        <f t="shared" si="122"/>
        <v>#VALUE!</v>
      </c>
      <c r="AU110" t="e">
        <f t="shared" si="123"/>
        <v>#VALUE!</v>
      </c>
      <c r="AV110" t="e">
        <f t="shared" si="124"/>
        <v>#VALUE!</v>
      </c>
      <c r="AW110" t="e">
        <f t="shared" si="125"/>
        <v>#VALUE!</v>
      </c>
      <c r="AX110" t="e">
        <f t="shared" si="126"/>
        <v>#VALUE!</v>
      </c>
      <c r="AY110" t="e">
        <f t="shared" si="127"/>
        <v>#VALUE!</v>
      </c>
      <c r="AZ110" t="e">
        <f t="shared" si="128"/>
        <v>#VALUE!</v>
      </c>
      <c r="BA110" t="e">
        <f t="shared" si="129"/>
        <v>#VALUE!</v>
      </c>
      <c r="BB110" t="e">
        <f t="shared" si="130"/>
        <v>#VALUE!</v>
      </c>
      <c r="BC110" t="e">
        <f t="shared" si="131"/>
        <v>#VALUE!</v>
      </c>
      <c r="BD110" t="e">
        <f t="shared" si="132"/>
        <v>#VALUE!</v>
      </c>
      <c r="BE110" t="e">
        <f t="shared" si="133"/>
        <v>#VALUE!</v>
      </c>
      <c r="BF110" t="e">
        <f t="shared" si="134"/>
        <v>#VALUE!</v>
      </c>
      <c r="BG110" t="e">
        <f t="shared" si="135"/>
        <v>#VALUE!</v>
      </c>
      <c r="BH110" t="e">
        <f t="shared" si="136"/>
        <v>#VALUE!</v>
      </c>
      <c r="BI110" t="e">
        <f t="shared" si="137"/>
        <v>#VALUE!</v>
      </c>
      <c r="BJ110" t="e">
        <f t="shared" si="138"/>
        <v>#VALUE!</v>
      </c>
      <c r="BK110" t="e">
        <f t="shared" si="139"/>
        <v>#VALUE!</v>
      </c>
      <c r="BL110" t="e">
        <f t="shared" si="140"/>
        <v>#VALUE!</v>
      </c>
      <c r="BM110" t="e">
        <f t="shared" si="141"/>
        <v>#VALUE!</v>
      </c>
      <c r="BN110" t="e">
        <f t="shared" si="142"/>
        <v>#VALUE!</v>
      </c>
      <c r="BO110" t="e">
        <f t="shared" si="143"/>
        <v>#VALUE!</v>
      </c>
      <c r="BP110" t="e">
        <f t="shared" si="144"/>
        <v>#VALUE!</v>
      </c>
      <c r="BQ110" t="e">
        <f t="shared" si="145"/>
        <v>#VALUE!</v>
      </c>
      <c r="BR110" t="e">
        <f t="shared" si="146"/>
        <v>#VALUE!</v>
      </c>
      <c r="BS110" t="e">
        <f t="shared" si="147"/>
        <v>#VALUE!</v>
      </c>
      <c r="BT110" t="e">
        <f t="shared" si="148"/>
        <v>#VALUE!</v>
      </c>
      <c r="BU110" t="e">
        <f t="shared" si="149"/>
        <v>#VALUE!</v>
      </c>
      <c r="BV110" t="e">
        <f t="shared" si="150"/>
        <v>#VALUE!</v>
      </c>
      <c r="BW110" t="e">
        <f t="shared" si="151"/>
        <v>#VALUE!</v>
      </c>
      <c r="BX110" t="e">
        <f t="shared" si="152"/>
        <v>#VALUE!</v>
      </c>
      <c r="BY110" t="e">
        <f t="shared" si="153"/>
        <v>#VALUE!</v>
      </c>
      <c r="BZ110" t="e">
        <f t="shared" si="154"/>
        <v>#VALUE!</v>
      </c>
      <c r="CA110" t="e">
        <f t="shared" si="155"/>
        <v>#VALUE!</v>
      </c>
      <c r="CB110" t="e">
        <f t="shared" si="156"/>
        <v>#VALUE!</v>
      </c>
      <c r="CC110" t="e">
        <f t="shared" si="157"/>
        <v>#VALUE!</v>
      </c>
      <c r="CD110" t="e">
        <f t="shared" si="158"/>
        <v>#VALUE!</v>
      </c>
      <c r="CE110" t="e">
        <f t="shared" si="159"/>
        <v>#VALUE!</v>
      </c>
      <c r="CF110" t="e">
        <f t="shared" si="160"/>
        <v>#VALUE!</v>
      </c>
      <c r="CG110" t="e">
        <f t="shared" si="161"/>
        <v>#VALUE!</v>
      </c>
      <c r="CH110" t="e">
        <f t="shared" ca="1" si="162"/>
        <v>#N/A</v>
      </c>
    </row>
    <row r="111" spans="5:86" x14ac:dyDescent="0.25">
      <c r="E111">
        <f t="shared" si="166"/>
        <v>1045758</v>
      </c>
      <c r="F111">
        <f t="shared" si="166"/>
        <v>1045758</v>
      </c>
      <c r="G111" t="e">
        <f t="shared" si="164"/>
        <v>#N/A</v>
      </c>
      <c r="H111" t="e">
        <f t="shared" si="84"/>
        <v>#VALUE!</v>
      </c>
      <c r="I111" t="e">
        <f t="shared" si="85"/>
        <v>#VALUE!</v>
      </c>
      <c r="J111" t="e">
        <f t="shared" si="86"/>
        <v>#VALUE!</v>
      </c>
      <c r="K111" t="e">
        <f t="shared" si="87"/>
        <v>#VALUE!</v>
      </c>
      <c r="L111" t="e">
        <f t="shared" si="88"/>
        <v>#VALUE!</v>
      </c>
      <c r="M111" t="e">
        <f t="shared" si="89"/>
        <v>#VALUE!</v>
      </c>
      <c r="N111" t="e">
        <f t="shared" si="90"/>
        <v>#VALUE!</v>
      </c>
      <c r="O111" t="e">
        <f t="shared" si="91"/>
        <v>#VALUE!</v>
      </c>
      <c r="P111" t="e">
        <f t="shared" si="92"/>
        <v>#VALUE!</v>
      </c>
      <c r="Q111" t="e">
        <f t="shared" si="93"/>
        <v>#VALUE!</v>
      </c>
      <c r="R111" t="e">
        <f t="shared" si="94"/>
        <v>#VALUE!</v>
      </c>
      <c r="S111" t="e">
        <f t="shared" si="95"/>
        <v>#VALUE!</v>
      </c>
      <c r="T111" t="e">
        <f t="shared" si="96"/>
        <v>#VALUE!</v>
      </c>
      <c r="U111" t="e">
        <f t="shared" si="97"/>
        <v>#VALUE!</v>
      </c>
      <c r="V111" t="e">
        <f t="shared" si="98"/>
        <v>#VALUE!</v>
      </c>
      <c r="W111" t="e">
        <f t="shared" si="99"/>
        <v>#VALUE!</v>
      </c>
      <c r="X111" t="e">
        <f t="shared" si="100"/>
        <v>#VALUE!</v>
      </c>
      <c r="Y111" t="e">
        <f t="shared" si="101"/>
        <v>#VALUE!</v>
      </c>
      <c r="Z111" t="e">
        <f t="shared" si="102"/>
        <v>#VALUE!</v>
      </c>
      <c r="AA111" t="e">
        <f t="shared" si="103"/>
        <v>#VALUE!</v>
      </c>
      <c r="AB111" t="e">
        <f t="shared" si="104"/>
        <v>#VALUE!</v>
      </c>
      <c r="AC111" t="e">
        <f t="shared" si="105"/>
        <v>#VALUE!</v>
      </c>
      <c r="AD111" t="e">
        <f t="shared" si="106"/>
        <v>#VALUE!</v>
      </c>
      <c r="AE111" t="e">
        <f t="shared" si="107"/>
        <v>#VALUE!</v>
      </c>
      <c r="AF111" t="e">
        <f t="shared" si="108"/>
        <v>#VALUE!</v>
      </c>
      <c r="AG111" t="e">
        <f t="shared" si="109"/>
        <v>#VALUE!</v>
      </c>
      <c r="AH111" t="e">
        <f t="shared" si="110"/>
        <v>#VALUE!</v>
      </c>
      <c r="AI111" t="e">
        <f t="shared" si="111"/>
        <v>#VALUE!</v>
      </c>
      <c r="AJ111" t="e">
        <f t="shared" si="112"/>
        <v>#VALUE!</v>
      </c>
      <c r="AK111" t="e">
        <f t="shared" si="113"/>
        <v>#VALUE!</v>
      </c>
      <c r="AL111" t="e">
        <f t="shared" si="114"/>
        <v>#VALUE!</v>
      </c>
      <c r="AM111" t="e">
        <f t="shared" si="115"/>
        <v>#VALUE!</v>
      </c>
      <c r="AN111" t="e">
        <f t="shared" si="116"/>
        <v>#VALUE!</v>
      </c>
      <c r="AO111" t="e">
        <f t="shared" si="117"/>
        <v>#VALUE!</v>
      </c>
      <c r="AP111" t="e">
        <f t="shared" si="118"/>
        <v>#VALUE!</v>
      </c>
      <c r="AQ111" t="e">
        <f t="shared" si="119"/>
        <v>#VALUE!</v>
      </c>
      <c r="AR111" t="e">
        <f t="shared" si="120"/>
        <v>#VALUE!</v>
      </c>
      <c r="AS111" t="e">
        <f t="shared" si="121"/>
        <v>#VALUE!</v>
      </c>
      <c r="AT111" t="e">
        <f t="shared" si="122"/>
        <v>#VALUE!</v>
      </c>
      <c r="AU111" t="e">
        <f t="shared" si="123"/>
        <v>#VALUE!</v>
      </c>
      <c r="AV111" t="e">
        <f t="shared" si="124"/>
        <v>#VALUE!</v>
      </c>
      <c r="AW111" t="e">
        <f t="shared" si="125"/>
        <v>#VALUE!</v>
      </c>
      <c r="AX111" t="e">
        <f t="shared" si="126"/>
        <v>#VALUE!</v>
      </c>
      <c r="AY111" t="e">
        <f t="shared" si="127"/>
        <v>#VALUE!</v>
      </c>
      <c r="AZ111" t="e">
        <f t="shared" si="128"/>
        <v>#VALUE!</v>
      </c>
      <c r="BA111" t="e">
        <f t="shared" si="129"/>
        <v>#VALUE!</v>
      </c>
      <c r="BB111" t="e">
        <f t="shared" si="130"/>
        <v>#VALUE!</v>
      </c>
      <c r="BC111" t="e">
        <f t="shared" si="131"/>
        <v>#VALUE!</v>
      </c>
      <c r="BD111" t="e">
        <f t="shared" si="132"/>
        <v>#VALUE!</v>
      </c>
      <c r="BE111" t="e">
        <f t="shared" si="133"/>
        <v>#VALUE!</v>
      </c>
      <c r="BF111" t="e">
        <f t="shared" si="134"/>
        <v>#VALUE!</v>
      </c>
      <c r="BG111" t="e">
        <f t="shared" si="135"/>
        <v>#VALUE!</v>
      </c>
      <c r="BH111" t="e">
        <f t="shared" si="136"/>
        <v>#VALUE!</v>
      </c>
      <c r="BI111" t="e">
        <f t="shared" si="137"/>
        <v>#VALUE!</v>
      </c>
      <c r="BJ111" t="e">
        <f t="shared" si="138"/>
        <v>#VALUE!</v>
      </c>
      <c r="BK111" t="e">
        <f t="shared" si="139"/>
        <v>#VALUE!</v>
      </c>
      <c r="BL111" t="e">
        <f t="shared" si="140"/>
        <v>#VALUE!</v>
      </c>
      <c r="BM111" t="e">
        <f t="shared" si="141"/>
        <v>#VALUE!</v>
      </c>
      <c r="BN111" t="e">
        <f t="shared" si="142"/>
        <v>#VALUE!</v>
      </c>
      <c r="BO111" t="e">
        <f t="shared" si="143"/>
        <v>#VALUE!</v>
      </c>
      <c r="BP111" t="e">
        <f t="shared" si="144"/>
        <v>#VALUE!</v>
      </c>
      <c r="BQ111" t="e">
        <f t="shared" si="145"/>
        <v>#VALUE!</v>
      </c>
      <c r="BR111" t="e">
        <f t="shared" si="146"/>
        <v>#VALUE!</v>
      </c>
      <c r="BS111" t="e">
        <f t="shared" si="147"/>
        <v>#VALUE!</v>
      </c>
      <c r="BT111" t="e">
        <f t="shared" si="148"/>
        <v>#VALUE!</v>
      </c>
      <c r="BU111" t="e">
        <f t="shared" si="149"/>
        <v>#VALUE!</v>
      </c>
      <c r="BV111" t="e">
        <f t="shared" si="150"/>
        <v>#VALUE!</v>
      </c>
      <c r="BW111" t="e">
        <f t="shared" si="151"/>
        <v>#VALUE!</v>
      </c>
      <c r="BX111" t="e">
        <f t="shared" si="152"/>
        <v>#VALUE!</v>
      </c>
      <c r="BY111" t="e">
        <f t="shared" si="153"/>
        <v>#VALUE!</v>
      </c>
      <c r="BZ111" t="e">
        <f t="shared" si="154"/>
        <v>#VALUE!</v>
      </c>
      <c r="CA111" t="e">
        <f t="shared" si="155"/>
        <v>#VALUE!</v>
      </c>
      <c r="CB111" t="e">
        <f t="shared" si="156"/>
        <v>#VALUE!</v>
      </c>
      <c r="CC111" t="e">
        <f t="shared" si="157"/>
        <v>#VALUE!</v>
      </c>
      <c r="CD111" t="e">
        <f t="shared" si="158"/>
        <v>#VALUE!</v>
      </c>
      <c r="CE111" t="e">
        <f t="shared" si="159"/>
        <v>#VALUE!</v>
      </c>
      <c r="CF111" t="e">
        <f t="shared" si="160"/>
        <v>#VALUE!</v>
      </c>
      <c r="CG111" t="e">
        <f t="shared" si="161"/>
        <v>#VALUE!</v>
      </c>
      <c r="CH111" t="e">
        <f t="shared" ca="1" si="162"/>
        <v>#N/A</v>
      </c>
    </row>
    <row r="112" spans="5:86" x14ac:dyDescent="0.25">
      <c r="E112">
        <f t="shared" si="166"/>
        <v>1045757</v>
      </c>
      <c r="F112">
        <f t="shared" si="166"/>
        <v>1045757</v>
      </c>
      <c r="G112" t="e">
        <f t="shared" si="164"/>
        <v>#N/A</v>
      </c>
      <c r="H112" t="e">
        <f t="shared" si="84"/>
        <v>#VALUE!</v>
      </c>
      <c r="I112" t="e">
        <f t="shared" si="85"/>
        <v>#VALUE!</v>
      </c>
      <c r="J112" t="e">
        <f t="shared" si="86"/>
        <v>#VALUE!</v>
      </c>
      <c r="K112" t="e">
        <f t="shared" si="87"/>
        <v>#VALUE!</v>
      </c>
      <c r="L112" t="e">
        <f t="shared" si="88"/>
        <v>#VALUE!</v>
      </c>
      <c r="M112" t="e">
        <f t="shared" si="89"/>
        <v>#VALUE!</v>
      </c>
      <c r="N112" t="e">
        <f t="shared" si="90"/>
        <v>#VALUE!</v>
      </c>
      <c r="O112" t="e">
        <f t="shared" si="91"/>
        <v>#VALUE!</v>
      </c>
      <c r="P112" t="e">
        <f t="shared" si="92"/>
        <v>#VALUE!</v>
      </c>
      <c r="Q112" t="e">
        <f t="shared" si="93"/>
        <v>#VALUE!</v>
      </c>
      <c r="R112" t="e">
        <f t="shared" si="94"/>
        <v>#VALUE!</v>
      </c>
      <c r="S112" t="e">
        <f t="shared" si="95"/>
        <v>#VALUE!</v>
      </c>
      <c r="T112" t="e">
        <f t="shared" si="96"/>
        <v>#VALUE!</v>
      </c>
      <c r="U112" t="e">
        <f t="shared" si="97"/>
        <v>#VALUE!</v>
      </c>
      <c r="V112" t="e">
        <f t="shared" si="98"/>
        <v>#VALUE!</v>
      </c>
      <c r="W112" t="e">
        <f t="shared" si="99"/>
        <v>#VALUE!</v>
      </c>
      <c r="X112" t="e">
        <f t="shared" si="100"/>
        <v>#VALUE!</v>
      </c>
      <c r="Y112" t="e">
        <f t="shared" si="101"/>
        <v>#VALUE!</v>
      </c>
      <c r="Z112" t="e">
        <f t="shared" si="102"/>
        <v>#VALUE!</v>
      </c>
      <c r="AA112" t="e">
        <f t="shared" si="103"/>
        <v>#VALUE!</v>
      </c>
      <c r="AB112" t="e">
        <f t="shared" si="104"/>
        <v>#VALUE!</v>
      </c>
      <c r="AC112" t="e">
        <f t="shared" si="105"/>
        <v>#VALUE!</v>
      </c>
      <c r="AD112" t="e">
        <f t="shared" si="106"/>
        <v>#VALUE!</v>
      </c>
      <c r="AE112" t="e">
        <f t="shared" si="107"/>
        <v>#VALUE!</v>
      </c>
      <c r="AF112" t="e">
        <f t="shared" si="108"/>
        <v>#VALUE!</v>
      </c>
      <c r="AG112" t="e">
        <f t="shared" si="109"/>
        <v>#VALUE!</v>
      </c>
      <c r="AH112" t="e">
        <f t="shared" si="110"/>
        <v>#VALUE!</v>
      </c>
      <c r="AI112" t="e">
        <f t="shared" si="111"/>
        <v>#VALUE!</v>
      </c>
      <c r="AJ112" t="e">
        <f t="shared" si="112"/>
        <v>#VALUE!</v>
      </c>
      <c r="AK112" t="e">
        <f t="shared" si="113"/>
        <v>#VALUE!</v>
      </c>
      <c r="AL112" t="e">
        <f t="shared" si="114"/>
        <v>#VALUE!</v>
      </c>
      <c r="AM112" t="e">
        <f t="shared" si="115"/>
        <v>#VALUE!</v>
      </c>
      <c r="AN112" t="e">
        <f t="shared" si="116"/>
        <v>#VALUE!</v>
      </c>
      <c r="AO112" t="e">
        <f t="shared" si="117"/>
        <v>#VALUE!</v>
      </c>
      <c r="AP112" t="e">
        <f t="shared" si="118"/>
        <v>#VALUE!</v>
      </c>
      <c r="AQ112" t="e">
        <f t="shared" si="119"/>
        <v>#VALUE!</v>
      </c>
      <c r="AR112" t="e">
        <f t="shared" si="120"/>
        <v>#VALUE!</v>
      </c>
      <c r="AS112" t="e">
        <f t="shared" si="121"/>
        <v>#VALUE!</v>
      </c>
      <c r="AT112" t="e">
        <f t="shared" si="122"/>
        <v>#VALUE!</v>
      </c>
      <c r="AU112" t="e">
        <f t="shared" si="123"/>
        <v>#VALUE!</v>
      </c>
      <c r="AV112" t="e">
        <f t="shared" si="124"/>
        <v>#VALUE!</v>
      </c>
      <c r="AW112" t="e">
        <f t="shared" si="125"/>
        <v>#VALUE!</v>
      </c>
      <c r="AX112" t="e">
        <f t="shared" si="126"/>
        <v>#VALUE!</v>
      </c>
      <c r="AY112" t="e">
        <f t="shared" si="127"/>
        <v>#VALUE!</v>
      </c>
      <c r="AZ112" t="e">
        <f t="shared" si="128"/>
        <v>#VALUE!</v>
      </c>
      <c r="BA112" t="e">
        <f t="shared" si="129"/>
        <v>#VALUE!</v>
      </c>
      <c r="BB112" t="e">
        <f t="shared" si="130"/>
        <v>#VALUE!</v>
      </c>
      <c r="BC112" t="e">
        <f t="shared" si="131"/>
        <v>#VALUE!</v>
      </c>
      <c r="BD112" t="e">
        <f t="shared" si="132"/>
        <v>#VALUE!</v>
      </c>
      <c r="BE112" t="e">
        <f t="shared" si="133"/>
        <v>#VALUE!</v>
      </c>
      <c r="BF112" t="e">
        <f t="shared" si="134"/>
        <v>#VALUE!</v>
      </c>
      <c r="BG112" t="e">
        <f t="shared" si="135"/>
        <v>#VALUE!</v>
      </c>
      <c r="BH112" t="e">
        <f t="shared" si="136"/>
        <v>#VALUE!</v>
      </c>
      <c r="BI112" t="e">
        <f t="shared" si="137"/>
        <v>#VALUE!</v>
      </c>
      <c r="BJ112" t="e">
        <f t="shared" si="138"/>
        <v>#VALUE!</v>
      </c>
      <c r="BK112" t="e">
        <f t="shared" si="139"/>
        <v>#VALUE!</v>
      </c>
      <c r="BL112" t="e">
        <f t="shared" si="140"/>
        <v>#VALUE!</v>
      </c>
      <c r="BM112" t="e">
        <f t="shared" si="141"/>
        <v>#VALUE!</v>
      </c>
      <c r="BN112" t="e">
        <f t="shared" si="142"/>
        <v>#VALUE!</v>
      </c>
      <c r="BO112" t="e">
        <f t="shared" si="143"/>
        <v>#VALUE!</v>
      </c>
      <c r="BP112" t="e">
        <f t="shared" si="144"/>
        <v>#VALUE!</v>
      </c>
      <c r="BQ112" t="e">
        <f t="shared" si="145"/>
        <v>#VALUE!</v>
      </c>
      <c r="BR112" t="e">
        <f t="shared" si="146"/>
        <v>#VALUE!</v>
      </c>
      <c r="BS112" t="e">
        <f t="shared" si="147"/>
        <v>#VALUE!</v>
      </c>
      <c r="BT112" t="e">
        <f t="shared" si="148"/>
        <v>#VALUE!</v>
      </c>
      <c r="BU112" t="e">
        <f t="shared" si="149"/>
        <v>#VALUE!</v>
      </c>
      <c r="BV112" t="e">
        <f t="shared" si="150"/>
        <v>#VALUE!</v>
      </c>
      <c r="BW112" t="e">
        <f t="shared" si="151"/>
        <v>#VALUE!</v>
      </c>
      <c r="BX112" t="e">
        <f t="shared" si="152"/>
        <v>#VALUE!</v>
      </c>
      <c r="BY112" t="e">
        <f t="shared" si="153"/>
        <v>#VALUE!</v>
      </c>
      <c r="BZ112" t="e">
        <f t="shared" si="154"/>
        <v>#VALUE!</v>
      </c>
      <c r="CA112" t="e">
        <f t="shared" si="155"/>
        <v>#VALUE!</v>
      </c>
      <c r="CB112" t="e">
        <f t="shared" si="156"/>
        <v>#VALUE!</v>
      </c>
      <c r="CC112" t="e">
        <f t="shared" si="157"/>
        <v>#VALUE!</v>
      </c>
      <c r="CD112" t="e">
        <f t="shared" si="158"/>
        <v>#VALUE!</v>
      </c>
      <c r="CE112" t="e">
        <f t="shared" si="159"/>
        <v>#VALUE!</v>
      </c>
      <c r="CF112" t="e">
        <f t="shared" si="160"/>
        <v>#VALUE!</v>
      </c>
      <c r="CG112" t="e">
        <f t="shared" si="161"/>
        <v>#VALUE!</v>
      </c>
      <c r="CH112" t="e">
        <f t="shared" ca="1" si="162"/>
        <v>#N/A</v>
      </c>
    </row>
    <row r="113" spans="5:86" x14ac:dyDescent="0.25">
      <c r="E113">
        <f t="shared" si="166"/>
        <v>1045756</v>
      </c>
      <c r="F113">
        <f t="shared" si="166"/>
        <v>1045756</v>
      </c>
      <c r="G113" t="e">
        <f t="shared" si="164"/>
        <v>#N/A</v>
      </c>
      <c r="H113" t="e">
        <f t="shared" si="84"/>
        <v>#VALUE!</v>
      </c>
      <c r="I113" t="e">
        <f t="shared" si="85"/>
        <v>#VALUE!</v>
      </c>
      <c r="J113" t="e">
        <f t="shared" si="86"/>
        <v>#VALUE!</v>
      </c>
      <c r="K113" t="e">
        <f t="shared" si="87"/>
        <v>#VALUE!</v>
      </c>
      <c r="L113" t="e">
        <f t="shared" si="88"/>
        <v>#VALUE!</v>
      </c>
      <c r="M113" t="e">
        <f t="shared" si="89"/>
        <v>#VALUE!</v>
      </c>
      <c r="N113" t="e">
        <f t="shared" si="90"/>
        <v>#VALUE!</v>
      </c>
      <c r="O113" t="e">
        <f t="shared" si="91"/>
        <v>#VALUE!</v>
      </c>
      <c r="P113" t="e">
        <f t="shared" si="92"/>
        <v>#VALUE!</v>
      </c>
      <c r="Q113" t="e">
        <f t="shared" si="93"/>
        <v>#VALUE!</v>
      </c>
      <c r="R113" t="e">
        <f t="shared" si="94"/>
        <v>#VALUE!</v>
      </c>
      <c r="S113" t="e">
        <f t="shared" si="95"/>
        <v>#VALUE!</v>
      </c>
      <c r="T113" t="e">
        <f t="shared" si="96"/>
        <v>#VALUE!</v>
      </c>
      <c r="U113" t="e">
        <f t="shared" si="97"/>
        <v>#VALUE!</v>
      </c>
      <c r="V113" t="e">
        <f t="shared" si="98"/>
        <v>#VALUE!</v>
      </c>
      <c r="W113" t="e">
        <f t="shared" si="99"/>
        <v>#VALUE!</v>
      </c>
      <c r="X113" t="e">
        <f t="shared" si="100"/>
        <v>#VALUE!</v>
      </c>
      <c r="Y113" t="e">
        <f t="shared" si="101"/>
        <v>#VALUE!</v>
      </c>
      <c r="Z113" t="e">
        <f t="shared" si="102"/>
        <v>#VALUE!</v>
      </c>
      <c r="AA113" t="e">
        <f t="shared" si="103"/>
        <v>#VALUE!</v>
      </c>
      <c r="AB113" t="e">
        <f t="shared" si="104"/>
        <v>#VALUE!</v>
      </c>
      <c r="AC113" t="e">
        <f t="shared" si="105"/>
        <v>#VALUE!</v>
      </c>
      <c r="AD113" t="e">
        <f t="shared" si="106"/>
        <v>#VALUE!</v>
      </c>
      <c r="AE113" t="e">
        <f t="shared" si="107"/>
        <v>#VALUE!</v>
      </c>
      <c r="AF113" t="e">
        <f t="shared" si="108"/>
        <v>#VALUE!</v>
      </c>
      <c r="AG113" t="e">
        <f t="shared" si="109"/>
        <v>#VALUE!</v>
      </c>
      <c r="AH113" t="e">
        <f t="shared" si="110"/>
        <v>#VALUE!</v>
      </c>
      <c r="AI113" t="e">
        <f t="shared" si="111"/>
        <v>#VALUE!</v>
      </c>
      <c r="AJ113" t="e">
        <f t="shared" si="112"/>
        <v>#VALUE!</v>
      </c>
      <c r="AK113" t="e">
        <f t="shared" si="113"/>
        <v>#VALUE!</v>
      </c>
      <c r="AL113" t="e">
        <f t="shared" si="114"/>
        <v>#VALUE!</v>
      </c>
      <c r="AM113" t="e">
        <f t="shared" si="115"/>
        <v>#VALUE!</v>
      </c>
      <c r="AN113" t="e">
        <f t="shared" si="116"/>
        <v>#VALUE!</v>
      </c>
      <c r="AO113" t="e">
        <f t="shared" si="117"/>
        <v>#VALUE!</v>
      </c>
      <c r="AP113" t="e">
        <f t="shared" si="118"/>
        <v>#VALUE!</v>
      </c>
      <c r="AQ113" t="e">
        <f t="shared" si="119"/>
        <v>#VALUE!</v>
      </c>
      <c r="AR113" t="e">
        <f t="shared" si="120"/>
        <v>#VALUE!</v>
      </c>
      <c r="AS113" t="e">
        <f t="shared" si="121"/>
        <v>#VALUE!</v>
      </c>
      <c r="AT113" t="e">
        <f t="shared" si="122"/>
        <v>#VALUE!</v>
      </c>
      <c r="AU113" t="e">
        <f t="shared" si="123"/>
        <v>#VALUE!</v>
      </c>
      <c r="AV113" t="e">
        <f t="shared" si="124"/>
        <v>#VALUE!</v>
      </c>
      <c r="AW113" t="e">
        <f t="shared" si="125"/>
        <v>#VALUE!</v>
      </c>
      <c r="AX113" t="e">
        <f t="shared" si="126"/>
        <v>#VALUE!</v>
      </c>
      <c r="AY113" t="e">
        <f t="shared" si="127"/>
        <v>#VALUE!</v>
      </c>
      <c r="AZ113" t="e">
        <f t="shared" si="128"/>
        <v>#VALUE!</v>
      </c>
      <c r="BA113" t="e">
        <f t="shared" si="129"/>
        <v>#VALUE!</v>
      </c>
      <c r="BB113" t="e">
        <f t="shared" si="130"/>
        <v>#VALUE!</v>
      </c>
      <c r="BC113" t="e">
        <f t="shared" si="131"/>
        <v>#VALUE!</v>
      </c>
      <c r="BD113" t="e">
        <f t="shared" si="132"/>
        <v>#VALUE!</v>
      </c>
      <c r="BE113" t="e">
        <f t="shared" si="133"/>
        <v>#VALUE!</v>
      </c>
      <c r="BF113" t="e">
        <f t="shared" si="134"/>
        <v>#VALUE!</v>
      </c>
      <c r="BG113" t="e">
        <f t="shared" si="135"/>
        <v>#VALUE!</v>
      </c>
      <c r="BH113" t="e">
        <f t="shared" si="136"/>
        <v>#VALUE!</v>
      </c>
      <c r="BI113" t="e">
        <f t="shared" si="137"/>
        <v>#VALUE!</v>
      </c>
      <c r="BJ113" t="e">
        <f t="shared" si="138"/>
        <v>#VALUE!</v>
      </c>
      <c r="BK113" t="e">
        <f t="shared" si="139"/>
        <v>#VALUE!</v>
      </c>
      <c r="BL113" t="e">
        <f t="shared" si="140"/>
        <v>#VALUE!</v>
      </c>
      <c r="BM113" t="e">
        <f t="shared" si="141"/>
        <v>#VALUE!</v>
      </c>
      <c r="BN113" t="e">
        <f t="shared" si="142"/>
        <v>#VALUE!</v>
      </c>
      <c r="BO113" t="e">
        <f t="shared" si="143"/>
        <v>#VALUE!</v>
      </c>
      <c r="BP113" t="e">
        <f t="shared" si="144"/>
        <v>#VALUE!</v>
      </c>
      <c r="BQ113" t="e">
        <f t="shared" si="145"/>
        <v>#VALUE!</v>
      </c>
      <c r="BR113" t="e">
        <f t="shared" si="146"/>
        <v>#VALUE!</v>
      </c>
      <c r="BS113" t="e">
        <f t="shared" si="147"/>
        <v>#VALUE!</v>
      </c>
      <c r="BT113" t="e">
        <f t="shared" si="148"/>
        <v>#VALUE!</v>
      </c>
      <c r="BU113" t="e">
        <f t="shared" si="149"/>
        <v>#VALUE!</v>
      </c>
      <c r="BV113" t="e">
        <f t="shared" si="150"/>
        <v>#VALUE!</v>
      </c>
      <c r="BW113" t="e">
        <f t="shared" si="151"/>
        <v>#VALUE!</v>
      </c>
      <c r="BX113" t="e">
        <f t="shared" si="152"/>
        <v>#VALUE!</v>
      </c>
      <c r="BY113" t="e">
        <f t="shared" si="153"/>
        <v>#VALUE!</v>
      </c>
      <c r="BZ113" t="e">
        <f t="shared" si="154"/>
        <v>#VALUE!</v>
      </c>
      <c r="CA113" t="e">
        <f t="shared" si="155"/>
        <v>#VALUE!</v>
      </c>
      <c r="CB113" t="e">
        <f t="shared" si="156"/>
        <v>#VALUE!</v>
      </c>
      <c r="CC113" t="e">
        <f t="shared" si="157"/>
        <v>#VALUE!</v>
      </c>
      <c r="CD113" t="e">
        <f t="shared" si="158"/>
        <v>#VALUE!</v>
      </c>
      <c r="CE113" t="e">
        <f t="shared" si="159"/>
        <v>#VALUE!</v>
      </c>
      <c r="CF113" t="e">
        <f t="shared" si="160"/>
        <v>#VALUE!</v>
      </c>
      <c r="CG113" t="e">
        <f t="shared" si="161"/>
        <v>#VALUE!</v>
      </c>
      <c r="CH113" t="e">
        <f t="shared" ca="1" si="162"/>
        <v>#N/A</v>
      </c>
    </row>
    <row r="114" spans="5:86" x14ac:dyDescent="0.25">
      <c r="E114">
        <f t="shared" si="166"/>
        <v>1045755</v>
      </c>
      <c r="F114">
        <f t="shared" si="166"/>
        <v>1045755</v>
      </c>
      <c r="G114" t="e">
        <f t="shared" si="164"/>
        <v>#N/A</v>
      </c>
      <c r="H114" t="e">
        <f t="shared" si="84"/>
        <v>#VALUE!</v>
      </c>
      <c r="I114" t="e">
        <f t="shared" si="85"/>
        <v>#VALUE!</v>
      </c>
      <c r="J114" t="e">
        <f t="shared" si="86"/>
        <v>#VALUE!</v>
      </c>
      <c r="K114" t="e">
        <f t="shared" si="87"/>
        <v>#VALUE!</v>
      </c>
      <c r="L114" t="e">
        <f t="shared" si="88"/>
        <v>#VALUE!</v>
      </c>
      <c r="M114" t="e">
        <f t="shared" si="89"/>
        <v>#VALUE!</v>
      </c>
      <c r="N114" t="e">
        <f t="shared" si="90"/>
        <v>#VALUE!</v>
      </c>
      <c r="O114" t="e">
        <f t="shared" si="91"/>
        <v>#VALUE!</v>
      </c>
      <c r="P114" t="e">
        <f t="shared" si="92"/>
        <v>#VALUE!</v>
      </c>
      <c r="Q114" t="e">
        <f t="shared" si="93"/>
        <v>#VALUE!</v>
      </c>
      <c r="R114" t="e">
        <f t="shared" si="94"/>
        <v>#VALUE!</v>
      </c>
      <c r="S114" t="e">
        <f t="shared" si="95"/>
        <v>#VALUE!</v>
      </c>
      <c r="T114" t="e">
        <f t="shared" si="96"/>
        <v>#VALUE!</v>
      </c>
      <c r="U114" t="e">
        <f t="shared" si="97"/>
        <v>#VALUE!</v>
      </c>
      <c r="V114" t="e">
        <f t="shared" si="98"/>
        <v>#VALUE!</v>
      </c>
      <c r="W114" t="e">
        <f t="shared" si="99"/>
        <v>#VALUE!</v>
      </c>
      <c r="X114" t="e">
        <f t="shared" si="100"/>
        <v>#VALUE!</v>
      </c>
      <c r="Y114" t="e">
        <f t="shared" si="101"/>
        <v>#VALUE!</v>
      </c>
      <c r="Z114" t="e">
        <f t="shared" si="102"/>
        <v>#VALUE!</v>
      </c>
      <c r="AA114" t="e">
        <f t="shared" si="103"/>
        <v>#VALUE!</v>
      </c>
      <c r="AB114" t="e">
        <f t="shared" si="104"/>
        <v>#VALUE!</v>
      </c>
      <c r="AC114" t="e">
        <f t="shared" si="105"/>
        <v>#VALUE!</v>
      </c>
      <c r="AD114" t="e">
        <f t="shared" si="106"/>
        <v>#VALUE!</v>
      </c>
      <c r="AE114" t="e">
        <f t="shared" si="107"/>
        <v>#VALUE!</v>
      </c>
      <c r="AF114" t="e">
        <f t="shared" si="108"/>
        <v>#VALUE!</v>
      </c>
      <c r="AG114" t="e">
        <f t="shared" si="109"/>
        <v>#VALUE!</v>
      </c>
      <c r="AH114" t="e">
        <f t="shared" si="110"/>
        <v>#VALUE!</v>
      </c>
      <c r="AI114" t="e">
        <f t="shared" si="111"/>
        <v>#VALUE!</v>
      </c>
      <c r="AJ114" t="e">
        <f t="shared" si="112"/>
        <v>#VALUE!</v>
      </c>
      <c r="AK114" t="e">
        <f t="shared" si="113"/>
        <v>#VALUE!</v>
      </c>
      <c r="AL114" t="e">
        <f t="shared" si="114"/>
        <v>#VALUE!</v>
      </c>
      <c r="AM114" t="e">
        <f t="shared" si="115"/>
        <v>#VALUE!</v>
      </c>
      <c r="AN114" t="e">
        <f t="shared" si="116"/>
        <v>#VALUE!</v>
      </c>
      <c r="AO114" t="e">
        <f t="shared" si="117"/>
        <v>#VALUE!</v>
      </c>
      <c r="AP114" t="e">
        <f t="shared" si="118"/>
        <v>#VALUE!</v>
      </c>
      <c r="AQ114" t="e">
        <f t="shared" si="119"/>
        <v>#VALUE!</v>
      </c>
      <c r="AR114" t="e">
        <f t="shared" si="120"/>
        <v>#VALUE!</v>
      </c>
      <c r="AS114" t="e">
        <f t="shared" si="121"/>
        <v>#VALUE!</v>
      </c>
      <c r="AT114" t="e">
        <f t="shared" si="122"/>
        <v>#VALUE!</v>
      </c>
      <c r="AU114" t="e">
        <f t="shared" si="123"/>
        <v>#VALUE!</v>
      </c>
      <c r="AV114" t="e">
        <f t="shared" si="124"/>
        <v>#VALUE!</v>
      </c>
      <c r="AW114" t="e">
        <f t="shared" si="125"/>
        <v>#VALUE!</v>
      </c>
      <c r="AX114" t="e">
        <f t="shared" si="126"/>
        <v>#VALUE!</v>
      </c>
      <c r="AY114" t="e">
        <f t="shared" si="127"/>
        <v>#VALUE!</v>
      </c>
      <c r="AZ114" t="e">
        <f t="shared" si="128"/>
        <v>#VALUE!</v>
      </c>
      <c r="BA114" t="e">
        <f t="shared" si="129"/>
        <v>#VALUE!</v>
      </c>
      <c r="BB114" t="e">
        <f t="shared" si="130"/>
        <v>#VALUE!</v>
      </c>
      <c r="BC114" t="e">
        <f t="shared" si="131"/>
        <v>#VALUE!</v>
      </c>
      <c r="BD114" t="e">
        <f t="shared" si="132"/>
        <v>#VALUE!</v>
      </c>
      <c r="BE114" t="e">
        <f t="shared" si="133"/>
        <v>#VALUE!</v>
      </c>
      <c r="BF114" t="e">
        <f t="shared" si="134"/>
        <v>#VALUE!</v>
      </c>
      <c r="BG114" t="e">
        <f t="shared" si="135"/>
        <v>#VALUE!</v>
      </c>
      <c r="BH114" t="e">
        <f t="shared" si="136"/>
        <v>#VALUE!</v>
      </c>
      <c r="BI114" t="e">
        <f t="shared" si="137"/>
        <v>#VALUE!</v>
      </c>
      <c r="BJ114" t="e">
        <f t="shared" si="138"/>
        <v>#VALUE!</v>
      </c>
      <c r="BK114" t="e">
        <f t="shared" si="139"/>
        <v>#VALUE!</v>
      </c>
      <c r="BL114" t="e">
        <f t="shared" si="140"/>
        <v>#VALUE!</v>
      </c>
      <c r="BM114" t="e">
        <f t="shared" si="141"/>
        <v>#VALUE!</v>
      </c>
      <c r="BN114" t="e">
        <f t="shared" si="142"/>
        <v>#VALUE!</v>
      </c>
      <c r="BO114" t="e">
        <f t="shared" si="143"/>
        <v>#VALUE!</v>
      </c>
      <c r="BP114" t="e">
        <f t="shared" si="144"/>
        <v>#VALUE!</v>
      </c>
      <c r="BQ114" t="e">
        <f t="shared" si="145"/>
        <v>#VALUE!</v>
      </c>
      <c r="BR114" t="e">
        <f t="shared" si="146"/>
        <v>#VALUE!</v>
      </c>
      <c r="BS114" t="e">
        <f t="shared" si="147"/>
        <v>#VALUE!</v>
      </c>
      <c r="BT114" t="e">
        <f t="shared" si="148"/>
        <v>#VALUE!</v>
      </c>
      <c r="BU114" t="e">
        <f t="shared" si="149"/>
        <v>#VALUE!</v>
      </c>
      <c r="BV114" t="e">
        <f t="shared" si="150"/>
        <v>#VALUE!</v>
      </c>
      <c r="BW114" t="e">
        <f t="shared" si="151"/>
        <v>#VALUE!</v>
      </c>
      <c r="BX114" t="e">
        <f t="shared" si="152"/>
        <v>#VALUE!</v>
      </c>
      <c r="BY114" t="e">
        <f t="shared" si="153"/>
        <v>#VALUE!</v>
      </c>
      <c r="BZ114" t="e">
        <f t="shared" si="154"/>
        <v>#VALUE!</v>
      </c>
      <c r="CA114" t="e">
        <f t="shared" si="155"/>
        <v>#VALUE!</v>
      </c>
      <c r="CB114" t="e">
        <f t="shared" si="156"/>
        <v>#VALUE!</v>
      </c>
      <c r="CC114" t="e">
        <f t="shared" si="157"/>
        <v>#VALUE!</v>
      </c>
      <c r="CD114" t="e">
        <f t="shared" si="158"/>
        <v>#VALUE!</v>
      </c>
      <c r="CE114" t="e">
        <f t="shared" si="159"/>
        <v>#VALUE!</v>
      </c>
      <c r="CF114" t="e">
        <f t="shared" si="160"/>
        <v>#VALUE!</v>
      </c>
      <c r="CG114" t="e">
        <f t="shared" si="161"/>
        <v>#VALUE!</v>
      </c>
      <c r="CH114" t="e">
        <f t="shared" ca="1" si="162"/>
        <v>#N/A</v>
      </c>
    </row>
    <row r="115" spans="5:86" x14ac:dyDescent="0.25">
      <c r="E115">
        <f t="shared" si="166"/>
        <v>1045754</v>
      </c>
      <c r="F115">
        <f t="shared" si="166"/>
        <v>1045754</v>
      </c>
      <c r="G115" t="e">
        <f t="shared" si="164"/>
        <v>#N/A</v>
      </c>
      <c r="H115" t="e">
        <f t="shared" si="84"/>
        <v>#VALUE!</v>
      </c>
      <c r="I115" t="e">
        <f t="shared" si="85"/>
        <v>#VALUE!</v>
      </c>
      <c r="J115" t="e">
        <f t="shared" si="86"/>
        <v>#VALUE!</v>
      </c>
      <c r="K115" t="e">
        <f t="shared" si="87"/>
        <v>#VALUE!</v>
      </c>
      <c r="L115" t="e">
        <f t="shared" si="88"/>
        <v>#VALUE!</v>
      </c>
      <c r="M115" t="e">
        <f t="shared" si="89"/>
        <v>#VALUE!</v>
      </c>
      <c r="N115" t="e">
        <f t="shared" si="90"/>
        <v>#VALUE!</v>
      </c>
      <c r="O115" t="e">
        <f t="shared" si="91"/>
        <v>#VALUE!</v>
      </c>
      <c r="P115" t="e">
        <f t="shared" si="92"/>
        <v>#VALUE!</v>
      </c>
      <c r="Q115" t="e">
        <f t="shared" si="93"/>
        <v>#VALUE!</v>
      </c>
      <c r="R115" t="e">
        <f t="shared" si="94"/>
        <v>#VALUE!</v>
      </c>
      <c r="S115" t="e">
        <f t="shared" si="95"/>
        <v>#VALUE!</v>
      </c>
      <c r="T115" t="e">
        <f t="shared" si="96"/>
        <v>#VALUE!</v>
      </c>
      <c r="U115" t="e">
        <f t="shared" si="97"/>
        <v>#VALUE!</v>
      </c>
      <c r="V115" t="e">
        <f t="shared" si="98"/>
        <v>#VALUE!</v>
      </c>
      <c r="W115" t="e">
        <f t="shared" si="99"/>
        <v>#VALUE!</v>
      </c>
      <c r="X115" t="e">
        <f t="shared" si="100"/>
        <v>#VALUE!</v>
      </c>
      <c r="Y115" t="e">
        <f t="shared" si="101"/>
        <v>#VALUE!</v>
      </c>
      <c r="Z115" t="e">
        <f t="shared" si="102"/>
        <v>#VALUE!</v>
      </c>
      <c r="AA115" t="e">
        <f t="shared" si="103"/>
        <v>#VALUE!</v>
      </c>
      <c r="AB115" t="e">
        <f t="shared" si="104"/>
        <v>#VALUE!</v>
      </c>
      <c r="AC115" t="e">
        <f t="shared" si="105"/>
        <v>#VALUE!</v>
      </c>
      <c r="AD115" t="e">
        <f t="shared" si="106"/>
        <v>#VALUE!</v>
      </c>
      <c r="AE115" t="e">
        <f t="shared" si="107"/>
        <v>#VALUE!</v>
      </c>
      <c r="AF115" t="e">
        <f t="shared" si="108"/>
        <v>#VALUE!</v>
      </c>
      <c r="AG115" t="e">
        <f t="shared" si="109"/>
        <v>#VALUE!</v>
      </c>
      <c r="AH115" t="e">
        <f t="shared" si="110"/>
        <v>#VALUE!</v>
      </c>
      <c r="AI115" t="e">
        <f t="shared" si="111"/>
        <v>#VALUE!</v>
      </c>
      <c r="AJ115" t="e">
        <f t="shared" si="112"/>
        <v>#VALUE!</v>
      </c>
      <c r="AK115" t="e">
        <f t="shared" si="113"/>
        <v>#VALUE!</v>
      </c>
      <c r="AL115" t="e">
        <f t="shared" si="114"/>
        <v>#VALUE!</v>
      </c>
      <c r="AM115" t="e">
        <f t="shared" si="115"/>
        <v>#VALUE!</v>
      </c>
      <c r="AN115" t="e">
        <f t="shared" si="116"/>
        <v>#VALUE!</v>
      </c>
      <c r="AO115" t="e">
        <f t="shared" si="117"/>
        <v>#VALUE!</v>
      </c>
      <c r="AP115" t="e">
        <f t="shared" si="118"/>
        <v>#VALUE!</v>
      </c>
      <c r="AQ115" t="e">
        <f t="shared" si="119"/>
        <v>#VALUE!</v>
      </c>
      <c r="AR115" t="e">
        <f t="shared" si="120"/>
        <v>#VALUE!</v>
      </c>
      <c r="AS115" t="e">
        <f t="shared" si="121"/>
        <v>#VALUE!</v>
      </c>
      <c r="AT115" t="e">
        <f t="shared" si="122"/>
        <v>#VALUE!</v>
      </c>
      <c r="AU115" t="e">
        <f t="shared" si="123"/>
        <v>#VALUE!</v>
      </c>
      <c r="AV115" t="e">
        <f t="shared" si="124"/>
        <v>#VALUE!</v>
      </c>
      <c r="AW115" t="e">
        <f t="shared" si="125"/>
        <v>#VALUE!</v>
      </c>
      <c r="AX115" t="e">
        <f t="shared" si="126"/>
        <v>#VALUE!</v>
      </c>
      <c r="AY115" t="e">
        <f t="shared" si="127"/>
        <v>#VALUE!</v>
      </c>
      <c r="AZ115" t="e">
        <f t="shared" si="128"/>
        <v>#VALUE!</v>
      </c>
      <c r="BA115" t="e">
        <f t="shared" si="129"/>
        <v>#VALUE!</v>
      </c>
      <c r="BB115" t="e">
        <f t="shared" si="130"/>
        <v>#VALUE!</v>
      </c>
      <c r="BC115" t="e">
        <f t="shared" si="131"/>
        <v>#VALUE!</v>
      </c>
      <c r="BD115" t="e">
        <f t="shared" si="132"/>
        <v>#VALUE!</v>
      </c>
      <c r="BE115" t="e">
        <f t="shared" si="133"/>
        <v>#VALUE!</v>
      </c>
      <c r="BF115" t="e">
        <f t="shared" si="134"/>
        <v>#VALUE!</v>
      </c>
      <c r="BG115" t="e">
        <f t="shared" si="135"/>
        <v>#VALUE!</v>
      </c>
      <c r="BH115" t="e">
        <f t="shared" si="136"/>
        <v>#VALUE!</v>
      </c>
      <c r="BI115" t="e">
        <f t="shared" si="137"/>
        <v>#VALUE!</v>
      </c>
      <c r="BJ115" t="e">
        <f t="shared" si="138"/>
        <v>#VALUE!</v>
      </c>
      <c r="BK115" t="e">
        <f t="shared" si="139"/>
        <v>#VALUE!</v>
      </c>
      <c r="BL115" t="e">
        <f t="shared" si="140"/>
        <v>#VALUE!</v>
      </c>
      <c r="BM115" t="e">
        <f t="shared" si="141"/>
        <v>#VALUE!</v>
      </c>
      <c r="BN115" t="e">
        <f t="shared" si="142"/>
        <v>#VALUE!</v>
      </c>
      <c r="BO115" t="e">
        <f t="shared" si="143"/>
        <v>#VALUE!</v>
      </c>
      <c r="BP115" t="e">
        <f t="shared" si="144"/>
        <v>#VALUE!</v>
      </c>
      <c r="BQ115" t="e">
        <f t="shared" si="145"/>
        <v>#VALUE!</v>
      </c>
      <c r="BR115" t="e">
        <f t="shared" si="146"/>
        <v>#VALUE!</v>
      </c>
      <c r="BS115" t="e">
        <f t="shared" si="147"/>
        <v>#VALUE!</v>
      </c>
      <c r="BT115" t="e">
        <f t="shared" si="148"/>
        <v>#VALUE!</v>
      </c>
      <c r="BU115" t="e">
        <f t="shared" si="149"/>
        <v>#VALUE!</v>
      </c>
      <c r="BV115" t="e">
        <f t="shared" si="150"/>
        <v>#VALUE!</v>
      </c>
      <c r="BW115" t="e">
        <f t="shared" si="151"/>
        <v>#VALUE!</v>
      </c>
      <c r="BX115" t="e">
        <f t="shared" si="152"/>
        <v>#VALUE!</v>
      </c>
      <c r="BY115" t="e">
        <f t="shared" si="153"/>
        <v>#VALUE!</v>
      </c>
      <c r="BZ115" t="e">
        <f t="shared" si="154"/>
        <v>#VALUE!</v>
      </c>
      <c r="CA115" t="e">
        <f t="shared" si="155"/>
        <v>#VALUE!</v>
      </c>
      <c r="CB115" t="e">
        <f t="shared" si="156"/>
        <v>#VALUE!</v>
      </c>
      <c r="CC115" t="e">
        <f t="shared" si="157"/>
        <v>#VALUE!</v>
      </c>
      <c r="CD115" t="e">
        <f t="shared" si="158"/>
        <v>#VALUE!</v>
      </c>
      <c r="CE115" t="e">
        <f t="shared" si="159"/>
        <v>#VALUE!</v>
      </c>
      <c r="CF115" t="e">
        <f t="shared" si="160"/>
        <v>#VALUE!</v>
      </c>
      <c r="CG115" t="e">
        <f t="shared" si="161"/>
        <v>#VALUE!</v>
      </c>
      <c r="CH115" t="e">
        <f t="shared" ca="1" si="162"/>
        <v>#N/A</v>
      </c>
    </row>
    <row r="116" spans="5:86" x14ac:dyDescent="0.25">
      <c r="E116">
        <f t="shared" si="166"/>
        <v>1045753</v>
      </c>
      <c r="F116">
        <f t="shared" si="166"/>
        <v>1045753</v>
      </c>
      <c r="G116" t="e">
        <f t="shared" si="164"/>
        <v>#N/A</v>
      </c>
      <c r="H116" t="e">
        <f t="shared" si="84"/>
        <v>#VALUE!</v>
      </c>
      <c r="I116" t="e">
        <f t="shared" si="85"/>
        <v>#VALUE!</v>
      </c>
      <c r="J116" t="e">
        <f t="shared" si="86"/>
        <v>#VALUE!</v>
      </c>
      <c r="K116" t="e">
        <f t="shared" si="87"/>
        <v>#VALUE!</v>
      </c>
      <c r="L116" t="e">
        <f t="shared" si="88"/>
        <v>#VALUE!</v>
      </c>
      <c r="M116" t="e">
        <f t="shared" si="89"/>
        <v>#VALUE!</v>
      </c>
      <c r="N116" t="e">
        <f t="shared" si="90"/>
        <v>#VALUE!</v>
      </c>
      <c r="O116" t="e">
        <f t="shared" si="91"/>
        <v>#VALUE!</v>
      </c>
      <c r="P116" t="e">
        <f t="shared" si="92"/>
        <v>#VALUE!</v>
      </c>
      <c r="Q116" t="e">
        <f t="shared" si="93"/>
        <v>#VALUE!</v>
      </c>
      <c r="R116" t="e">
        <f t="shared" si="94"/>
        <v>#VALUE!</v>
      </c>
      <c r="S116" t="e">
        <f t="shared" si="95"/>
        <v>#VALUE!</v>
      </c>
      <c r="T116" t="e">
        <f t="shared" si="96"/>
        <v>#VALUE!</v>
      </c>
      <c r="U116" t="e">
        <f t="shared" si="97"/>
        <v>#VALUE!</v>
      </c>
      <c r="V116" t="e">
        <f t="shared" si="98"/>
        <v>#VALUE!</v>
      </c>
      <c r="W116" t="e">
        <f t="shared" si="99"/>
        <v>#VALUE!</v>
      </c>
      <c r="X116" t="e">
        <f t="shared" si="100"/>
        <v>#VALUE!</v>
      </c>
      <c r="Y116" t="e">
        <f t="shared" si="101"/>
        <v>#VALUE!</v>
      </c>
      <c r="Z116" t="e">
        <f t="shared" si="102"/>
        <v>#VALUE!</v>
      </c>
      <c r="AA116" t="e">
        <f t="shared" si="103"/>
        <v>#VALUE!</v>
      </c>
      <c r="AB116" t="e">
        <f t="shared" si="104"/>
        <v>#VALUE!</v>
      </c>
      <c r="AC116" t="e">
        <f t="shared" si="105"/>
        <v>#VALUE!</v>
      </c>
      <c r="AD116" t="e">
        <f t="shared" si="106"/>
        <v>#VALUE!</v>
      </c>
      <c r="AE116" t="e">
        <f t="shared" si="107"/>
        <v>#VALUE!</v>
      </c>
      <c r="AF116" t="e">
        <f t="shared" si="108"/>
        <v>#VALUE!</v>
      </c>
      <c r="AG116" t="e">
        <f t="shared" si="109"/>
        <v>#VALUE!</v>
      </c>
      <c r="AH116" t="e">
        <f t="shared" si="110"/>
        <v>#VALUE!</v>
      </c>
      <c r="AI116" t="e">
        <f t="shared" si="111"/>
        <v>#VALUE!</v>
      </c>
      <c r="AJ116" t="e">
        <f t="shared" si="112"/>
        <v>#VALUE!</v>
      </c>
      <c r="AK116" t="e">
        <f t="shared" si="113"/>
        <v>#VALUE!</v>
      </c>
      <c r="AL116" t="e">
        <f t="shared" si="114"/>
        <v>#VALUE!</v>
      </c>
      <c r="AM116" t="e">
        <f t="shared" si="115"/>
        <v>#VALUE!</v>
      </c>
      <c r="AN116" t="e">
        <f t="shared" si="116"/>
        <v>#VALUE!</v>
      </c>
      <c r="AO116" t="e">
        <f t="shared" si="117"/>
        <v>#VALUE!</v>
      </c>
      <c r="AP116" t="e">
        <f t="shared" si="118"/>
        <v>#VALUE!</v>
      </c>
      <c r="AQ116" t="e">
        <f t="shared" si="119"/>
        <v>#VALUE!</v>
      </c>
      <c r="AR116" t="e">
        <f t="shared" si="120"/>
        <v>#VALUE!</v>
      </c>
      <c r="AS116" t="e">
        <f t="shared" si="121"/>
        <v>#VALUE!</v>
      </c>
      <c r="AT116" t="e">
        <f t="shared" si="122"/>
        <v>#VALUE!</v>
      </c>
      <c r="AU116" t="e">
        <f t="shared" si="123"/>
        <v>#VALUE!</v>
      </c>
      <c r="AV116" t="e">
        <f t="shared" si="124"/>
        <v>#VALUE!</v>
      </c>
      <c r="AW116" t="e">
        <f t="shared" si="125"/>
        <v>#VALUE!</v>
      </c>
      <c r="AX116" t="e">
        <f t="shared" si="126"/>
        <v>#VALUE!</v>
      </c>
      <c r="AY116" t="e">
        <f t="shared" si="127"/>
        <v>#VALUE!</v>
      </c>
      <c r="AZ116" t="e">
        <f t="shared" si="128"/>
        <v>#VALUE!</v>
      </c>
      <c r="BA116" t="e">
        <f t="shared" si="129"/>
        <v>#VALUE!</v>
      </c>
      <c r="BB116" t="e">
        <f t="shared" si="130"/>
        <v>#VALUE!</v>
      </c>
      <c r="BC116" t="e">
        <f t="shared" si="131"/>
        <v>#VALUE!</v>
      </c>
      <c r="BD116" t="e">
        <f t="shared" si="132"/>
        <v>#VALUE!</v>
      </c>
      <c r="BE116" t="e">
        <f t="shared" si="133"/>
        <v>#VALUE!</v>
      </c>
      <c r="BF116" t="e">
        <f t="shared" si="134"/>
        <v>#VALUE!</v>
      </c>
      <c r="BG116" t="e">
        <f t="shared" si="135"/>
        <v>#VALUE!</v>
      </c>
      <c r="BH116" t="e">
        <f t="shared" si="136"/>
        <v>#VALUE!</v>
      </c>
      <c r="BI116" t="e">
        <f t="shared" si="137"/>
        <v>#VALUE!</v>
      </c>
      <c r="BJ116" t="e">
        <f t="shared" si="138"/>
        <v>#VALUE!</v>
      </c>
      <c r="BK116" t="e">
        <f t="shared" si="139"/>
        <v>#VALUE!</v>
      </c>
      <c r="BL116" t="e">
        <f t="shared" si="140"/>
        <v>#VALUE!</v>
      </c>
      <c r="BM116" t="e">
        <f t="shared" si="141"/>
        <v>#VALUE!</v>
      </c>
      <c r="BN116" t="e">
        <f t="shared" si="142"/>
        <v>#VALUE!</v>
      </c>
      <c r="BO116" t="e">
        <f t="shared" si="143"/>
        <v>#VALUE!</v>
      </c>
      <c r="BP116" t="e">
        <f t="shared" si="144"/>
        <v>#VALUE!</v>
      </c>
      <c r="BQ116" t="e">
        <f t="shared" si="145"/>
        <v>#VALUE!</v>
      </c>
      <c r="BR116" t="e">
        <f t="shared" si="146"/>
        <v>#VALUE!</v>
      </c>
      <c r="BS116" t="e">
        <f t="shared" si="147"/>
        <v>#VALUE!</v>
      </c>
      <c r="BT116" t="e">
        <f t="shared" si="148"/>
        <v>#VALUE!</v>
      </c>
      <c r="BU116" t="e">
        <f t="shared" si="149"/>
        <v>#VALUE!</v>
      </c>
      <c r="BV116" t="e">
        <f t="shared" si="150"/>
        <v>#VALUE!</v>
      </c>
      <c r="BW116" t="e">
        <f t="shared" si="151"/>
        <v>#VALUE!</v>
      </c>
      <c r="BX116" t="e">
        <f t="shared" si="152"/>
        <v>#VALUE!</v>
      </c>
      <c r="BY116" t="e">
        <f t="shared" si="153"/>
        <v>#VALUE!</v>
      </c>
      <c r="BZ116" t="e">
        <f t="shared" si="154"/>
        <v>#VALUE!</v>
      </c>
      <c r="CA116" t="e">
        <f t="shared" si="155"/>
        <v>#VALUE!</v>
      </c>
      <c r="CB116" t="e">
        <f t="shared" si="156"/>
        <v>#VALUE!</v>
      </c>
      <c r="CC116" t="e">
        <f t="shared" si="157"/>
        <v>#VALUE!</v>
      </c>
      <c r="CD116" t="e">
        <f t="shared" si="158"/>
        <v>#VALUE!</v>
      </c>
      <c r="CE116" t="e">
        <f t="shared" si="159"/>
        <v>#VALUE!</v>
      </c>
      <c r="CF116" t="e">
        <f t="shared" si="160"/>
        <v>#VALUE!</v>
      </c>
      <c r="CG116" t="e">
        <f t="shared" si="161"/>
        <v>#VALUE!</v>
      </c>
      <c r="CH116" t="e">
        <f t="shared" ca="1" si="162"/>
        <v>#N/A</v>
      </c>
    </row>
    <row r="117" spans="5:86" x14ac:dyDescent="0.25">
      <c r="E117">
        <f t="shared" si="166"/>
        <v>1045752</v>
      </c>
      <c r="F117">
        <f t="shared" si="166"/>
        <v>1045752</v>
      </c>
      <c r="G117" t="e">
        <f t="shared" si="164"/>
        <v>#N/A</v>
      </c>
      <c r="H117" t="e">
        <f t="shared" si="84"/>
        <v>#VALUE!</v>
      </c>
      <c r="I117" t="e">
        <f t="shared" si="85"/>
        <v>#VALUE!</v>
      </c>
      <c r="J117" t="e">
        <f t="shared" si="86"/>
        <v>#VALUE!</v>
      </c>
      <c r="K117" t="e">
        <f t="shared" si="87"/>
        <v>#VALUE!</v>
      </c>
      <c r="L117" t="e">
        <f t="shared" si="88"/>
        <v>#VALUE!</v>
      </c>
      <c r="M117" t="e">
        <f t="shared" si="89"/>
        <v>#VALUE!</v>
      </c>
      <c r="N117" t="e">
        <f t="shared" si="90"/>
        <v>#VALUE!</v>
      </c>
      <c r="O117" t="e">
        <f t="shared" si="91"/>
        <v>#VALUE!</v>
      </c>
      <c r="P117" t="e">
        <f t="shared" si="92"/>
        <v>#VALUE!</v>
      </c>
      <c r="Q117" t="e">
        <f t="shared" si="93"/>
        <v>#VALUE!</v>
      </c>
      <c r="R117" t="e">
        <f t="shared" si="94"/>
        <v>#VALUE!</v>
      </c>
      <c r="S117" t="e">
        <f t="shared" si="95"/>
        <v>#VALUE!</v>
      </c>
      <c r="T117" t="e">
        <f t="shared" si="96"/>
        <v>#VALUE!</v>
      </c>
      <c r="U117" t="e">
        <f t="shared" si="97"/>
        <v>#VALUE!</v>
      </c>
      <c r="V117" t="e">
        <f t="shared" si="98"/>
        <v>#VALUE!</v>
      </c>
      <c r="W117" t="e">
        <f t="shared" si="99"/>
        <v>#VALUE!</v>
      </c>
      <c r="X117" t="e">
        <f t="shared" si="100"/>
        <v>#VALUE!</v>
      </c>
      <c r="Y117" t="e">
        <f t="shared" si="101"/>
        <v>#VALUE!</v>
      </c>
      <c r="Z117" t="e">
        <f t="shared" si="102"/>
        <v>#VALUE!</v>
      </c>
      <c r="AA117" t="e">
        <f t="shared" si="103"/>
        <v>#VALUE!</v>
      </c>
      <c r="AB117" t="e">
        <f t="shared" si="104"/>
        <v>#VALUE!</v>
      </c>
      <c r="AC117" t="e">
        <f t="shared" si="105"/>
        <v>#VALUE!</v>
      </c>
      <c r="AD117" t="e">
        <f t="shared" si="106"/>
        <v>#VALUE!</v>
      </c>
      <c r="AE117" t="e">
        <f t="shared" si="107"/>
        <v>#VALUE!</v>
      </c>
      <c r="AF117" t="e">
        <f t="shared" si="108"/>
        <v>#VALUE!</v>
      </c>
      <c r="AG117" t="e">
        <f t="shared" si="109"/>
        <v>#VALUE!</v>
      </c>
      <c r="AH117" t="e">
        <f t="shared" si="110"/>
        <v>#VALUE!</v>
      </c>
      <c r="AI117" t="e">
        <f t="shared" si="111"/>
        <v>#VALUE!</v>
      </c>
      <c r="AJ117" t="e">
        <f t="shared" si="112"/>
        <v>#VALUE!</v>
      </c>
      <c r="AK117" t="e">
        <f t="shared" si="113"/>
        <v>#VALUE!</v>
      </c>
      <c r="AL117" t="e">
        <f t="shared" si="114"/>
        <v>#VALUE!</v>
      </c>
      <c r="AM117" t="e">
        <f t="shared" si="115"/>
        <v>#VALUE!</v>
      </c>
      <c r="AN117" t="e">
        <f t="shared" si="116"/>
        <v>#VALUE!</v>
      </c>
      <c r="AO117" t="e">
        <f t="shared" si="117"/>
        <v>#VALUE!</v>
      </c>
      <c r="AP117" t="e">
        <f t="shared" si="118"/>
        <v>#VALUE!</v>
      </c>
      <c r="AQ117" t="e">
        <f t="shared" si="119"/>
        <v>#VALUE!</v>
      </c>
      <c r="AR117" t="e">
        <f t="shared" si="120"/>
        <v>#VALUE!</v>
      </c>
      <c r="AS117" t="e">
        <f t="shared" si="121"/>
        <v>#VALUE!</v>
      </c>
      <c r="AT117" t="e">
        <f t="shared" si="122"/>
        <v>#VALUE!</v>
      </c>
      <c r="AU117" t="e">
        <f t="shared" si="123"/>
        <v>#VALUE!</v>
      </c>
      <c r="AV117" t="e">
        <f t="shared" si="124"/>
        <v>#VALUE!</v>
      </c>
      <c r="AW117" t="e">
        <f t="shared" si="125"/>
        <v>#VALUE!</v>
      </c>
      <c r="AX117" t="e">
        <f t="shared" si="126"/>
        <v>#VALUE!</v>
      </c>
      <c r="AY117" t="e">
        <f t="shared" si="127"/>
        <v>#VALUE!</v>
      </c>
      <c r="AZ117" t="e">
        <f t="shared" si="128"/>
        <v>#VALUE!</v>
      </c>
      <c r="BA117" t="e">
        <f t="shared" si="129"/>
        <v>#VALUE!</v>
      </c>
      <c r="BB117" t="e">
        <f t="shared" si="130"/>
        <v>#VALUE!</v>
      </c>
      <c r="BC117" t="e">
        <f t="shared" si="131"/>
        <v>#VALUE!</v>
      </c>
      <c r="BD117" t="e">
        <f t="shared" si="132"/>
        <v>#VALUE!</v>
      </c>
      <c r="BE117" t="e">
        <f t="shared" si="133"/>
        <v>#VALUE!</v>
      </c>
      <c r="BF117" t="e">
        <f t="shared" si="134"/>
        <v>#VALUE!</v>
      </c>
      <c r="BG117" t="e">
        <f t="shared" si="135"/>
        <v>#VALUE!</v>
      </c>
      <c r="BH117" t="e">
        <f t="shared" si="136"/>
        <v>#VALUE!</v>
      </c>
      <c r="BI117" t="e">
        <f t="shared" si="137"/>
        <v>#VALUE!</v>
      </c>
      <c r="BJ117" t="e">
        <f t="shared" si="138"/>
        <v>#VALUE!</v>
      </c>
      <c r="BK117" t="e">
        <f t="shared" si="139"/>
        <v>#VALUE!</v>
      </c>
      <c r="BL117" t="e">
        <f t="shared" si="140"/>
        <v>#VALUE!</v>
      </c>
      <c r="BM117" t="e">
        <f t="shared" si="141"/>
        <v>#VALUE!</v>
      </c>
      <c r="BN117" t="e">
        <f t="shared" si="142"/>
        <v>#VALUE!</v>
      </c>
      <c r="BO117" t="e">
        <f t="shared" si="143"/>
        <v>#VALUE!</v>
      </c>
      <c r="BP117" t="e">
        <f t="shared" si="144"/>
        <v>#VALUE!</v>
      </c>
      <c r="BQ117" t="e">
        <f t="shared" si="145"/>
        <v>#VALUE!</v>
      </c>
      <c r="BR117" t="e">
        <f t="shared" si="146"/>
        <v>#VALUE!</v>
      </c>
      <c r="BS117" t="e">
        <f t="shared" si="147"/>
        <v>#VALUE!</v>
      </c>
      <c r="BT117" t="e">
        <f t="shared" si="148"/>
        <v>#VALUE!</v>
      </c>
      <c r="BU117" t="e">
        <f t="shared" si="149"/>
        <v>#VALUE!</v>
      </c>
      <c r="BV117" t="e">
        <f t="shared" si="150"/>
        <v>#VALUE!</v>
      </c>
      <c r="BW117" t="e">
        <f t="shared" si="151"/>
        <v>#VALUE!</v>
      </c>
      <c r="BX117" t="e">
        <f t="shared" si="152"/>
        <v>#VALUE!</v>
      </c>
      <c r="BY117" t="e">
        <f t="shared" si="153"/>
        <v>#VALUE!</v>
      </c>
      <c r="BZ117" t="e">
        <f t="shared" si="154"/>
        <v>#VALUE!</v>
      </c>
      <c r="CA117" t="e">
        <f t="shared" si="155"/>
        <v>#VALUE!</v>
      </c>
      <c r="CB117" t="e">
        <f t="shared" si="156"/>
        <v>#VALUE!</v>
      </c>
      <c r="CC117" t="e">
        <f t="shared" si="157"/>
        <v>#VALUE!</v>
      </c>
      <c r="CD117" t="e">
        <f t="shared" si="158"/>
        <v>#VALUE!</v>
      </c>
      <c r="CE117" t="e">
        <f t="shared" si="159"/>
        <v>#VALUE!</v>
      </c>
      <c r="CF117" t="e">
        <f t="shared" si="160"/>
        <v>#VALUE!</v>
      </c>
      <c r="CG117" t="e">
        <f t="shared" si="161"/>
        <v>#VALUE!</v>
      </c>
      <c r="CH117" t="e">
        <f t="shared" ca="1" si="162"/>
        <v>#N/A</v>
      </c>
    </row>
    <row r="118" spans="5:86" x14ac:dyDescent="0.25">
      <c r="E118">
        <f t="shared" ref="E118:F133" si="167">E117-1</f>
        <v>1045751</v>
      </c>
      <c r="F118">
        <f t="shared" si="167"/>
        <v>1045751</v>
      </c>
      <c r="G118" t="e">
        <f t="shared" si="164"/>
        <v>#N/A</v>
      </c>
      <c r="H118" t="e">
        <f t="shared" si="84"/>
        <v>#VALUE!</v>
      </c>
      <c r="I118" t="e">
        <f t="shared" si="85"/>
        <v>#VALUE!</v>
      </c>
      <c r="J118" t="e">
        <f t="shared" si="86"/>
        <v>#VALUE!</v>
      </c>
      <c r="K118" t="e">
        <f t="shared" si="87"/>
        <v>#VALUE!</v>
      </c>
      <c r="L118" t="e">
        <f t="shared" si="88"/>
        <v>#VALUE!</v>
      </c>
      <c r="M118" t="e">
        <f t="shared" si="89"/>
        <v>#VALUE!</v>
      </c>
      <c r="N118" t="e">
        <f t="shared" si="90"/>
        <v>#VALUE!</v>
      </c>
      <c r="O118" t="e">
        <f t="shared" si="91"/>
        <v>#VALUE!</v>
      </c>
      <c r="P118" t="e">
        <f t="shared" si="92"/>
        <v>#VALUE!</v>
      </c>
      <c r="Q118" t="e">
        <f t="shared" si="93"/>
        <v>#VALUE!</v>
      </c>
      <c r="R118" t="e">
        <f t="shared" si="94"/>
        <v>#VALUE!</v>
      </c>
      <c r="S118" t="e">
        <f t="shared" si="95"/>
        <v>#VALUE!</v>
      </c>
      <c r="T118" t="e">
        <f t="shared" si="96"/>
        <v>#VALUE!</v>
      </c>
      <c r="U118" t="e">
        <f t="shared" si="97"/>
        <v>#VALUE!</v>
      </c>
      <c r="V118" t="e">
        <f t="shared" si="98"/>
        <v>#VALUE!</v>
      </c>
      <c r="W118" t="e">
        <f t="shared" si="99"/>
        <v>#VALUE!</v>
      </c>
      <c r="X118" t="e">
        <f t="shared" si="100"/>
        <v>#VALUE!</v>
      </c>
      <c r="Y118" t="e">
        <f t="shared" si="101"/>
        <v>#VALUE!</v>
      </c>
      <c r="Z118" t="e">
        <f t="shared" si="102"/>
        <v>#VALUE!</v>
      </c>
      <c r="AA118" t="e">
        <f t="shared" si="103"/>
        <v>#VALUE!</v>
      </c>
      <c r="AB118" t="e">
        <f t="shared" si="104"/>
        <v>#VALUE!</v>
      </c>
      <c r="AC118" t="e">
        <f t="shared" si="105"/>
        <v>#VALUE!</v>
      </c>
      <c r="AD118" t="e">
        <f t="shared" si="106"/>
        <v>#VALUE!</v>
      </c>
      <c r="AE118" t="e">
        <f t="shared" si="107"/>
        <v>#VALUE!</v>
      </c>
      <c r="AF118" t="e">
        <f t="shared" si="108"/>
        <v>#VALUE!</v>
      </c>
      <c r="AG118" t="e">
        <f t="shared" si="109"/>
        <v>#VALUE!</v>
      </c>
      <c r="AH118" t="e">
        <f t="shared" si="110"/>
        <v>#VALUE!</v>
      </c>
      <c r="AI118" t="e">
        <f t="shared" si="111"/>
        <v>#VALUE!</v>
      </c>
      <c r="AJ118" t="e">
        <f t="shared" si="112"/>
        <v>#VALUE!</v>
      </c>
      <c r="AK118" t="e">
        <f t="shared" si="113"/>
        <v>#VALUE!</v>
      </c>
      <c r="AL118" t="e">
        <f t="shared" si="114"/>
        <v>#VALUE!</v>
      </c>
      <c r="AM118" t="e">
        <f t="shared" si="115"/>
        <v>#VALUE!</v>
      </c>
      <c r="AN118" t="e">
        <f t="shared" si="116"/>
        <v>#VALUE!</v>
      </c>
      <c r="AO118" t="e">
        <f t="shared" si="117"/>
        <v>#VALUE!</v>
      </c>
      <c r="AP118" t="e">
        <f t="shared" si="118"/>
        <v>#VALUE!</v>
      </c>
      <c r="AQ118" t="e">
        <f t="shared" si="119"/>
        <v>#VALUE!</v>
      </c>
      <c r="AR118" t="e">
        <f t="shared" si="120"/>
        <v>#VALUE!</v>
      </c>
      <c r="AS118" t="e">
        <f t="shared" si="121"/>
        <v>#VALUE!</v>
      </c>
      <c r="AT118" t="e">
        <f t="shared" si="122"/>
        <v>#VALUE!</v>
      </c>
      <c r="AU118" t="e">
        <f t="shared" si="123"/>
        <v>#VALUE!</v>
      </c>
      <c r="AV118" t="e">
        <f t="shared" si="124"/>
        <v>#VALUE!</v>
      </c>
      <c r="AW118" t="e">
        <f t="shared" si="125"/>
        <v>#VALUE!</v>
      </c>
      <c r="AX118" t="e">
        <f t="shared" si="126"/>
        <v>#VALUE!</v>
      </c>
      <c r="AY118" t="e">
        <f t="shared" si="127"/>
        <v>#VALUE!</v>
      </c>
      <c r="AZ118" t="e">
        <f t="shared" si="128"/>
        <v>#VALUE!</v>
      </c>
      <c r="BA118" t="e">
        <f t="shared" si="129"/>
        <v>#VALUE!</v>
      </c>
      <c r="BB118" t="e">
        <f t="shared" si="130"/>
        <v>#VALUE!</v>
      </c>
      <c r="BC118" t="e">
        <f t="shared" si="131"/>
        <v>#VALUE!</v>
      </c>
      <c r="BD118" t="e">
        <f t="shared" si="132"/>
        <v>#VALUE!</v>
      </c>
      <c r="BE118" t="e">
        <f t="shared" si="133"/>
        <v>#VALUE!</v>
      </c>
      <c r="BF118" t="e">
        <f t="shared" si="134"/>
        <v>#VALUE!</v>
      </c>
      <c r="BG118" t="e">
        <f t="shared" si="135"/>
        <v>#VALUE!</v>
      </c>
      <c r="BH118" t="e">
        <f t="shared" si="136"/>
        <v>#VALUE!</v>
      </c>
      <c r="BI118" t="e">
        <f t="shared" si="137"/>
        <v>#VALUE!</v>
      </c>
      <c r="BJ118" t="e">
        <f t="shared" si="138"/>
        <v>#VALUE!</v>
      </c>
      <c r="BK118" t="e">
        <f t="shared" si="139"/>
        <v>#VALUE!</v>
      </c>
      <c r="BL118" t="e">
        <f t="shared" si="140"/>
        <v>#VALUE!</v>
      </c>
      <c r="BM118" t="e">
        <f t="shared" si="141"/>
        <v>#VALUE!</v>
      </c>
      <c r="BN118" t="e">
        <f t="shared" si="142"/>
        <v>#VALUE!</v>
      </c>
      <c r="BO118" t="e">
        <f t="shared" si="143"/>
        <v>#VALUE!</v>
      </c>
      <c r="BP118" t="e">
        <f t="shared" si="144"/>
        <v>#VALUE!</v>
      </c>
      <c r="BQ118" t="e">
        <f t="shared" si="145"/>
        <v>#VALUE!</v>
      </c>
      <c r="BR118" t="e">
        <f t="shared" si="146"/>
        <v>#VALUE!</v>
      </c>
      <c r="BS118" t="e">
        <f t="shared" si="147"/>
        <v>#VALUE!</v>
      </c>
      <c r="BT118" t="e">
        <f t="shared" si="148"/>
        <v>#VALUE!</v>
      </c>
      <c r="BU118" t="e">
        <f t="shared" si="149"/>
        <v>#VALUE!</v>
      </c>
      <c r="BV118" t="e">
        <f t="shared" si="150"/>
        <v>#VALUE!</v>
      </c>
      <c r="BW118" t="e">
        <f t="shared" si="151"/>
        <v>#VALUE!</v>
      </c>
      <c r="BX118" t="e">
        <f t="shared" si="152"/>
        <v>#VALUE!</v>
      </c>
      <c r="BY118" t="e">
        <f t="shared" si="153"/>
        <v>#VALUE!</v>
      </c>
      <c r="BZ118" t="e">
        <f t="shared" si="154"/>
        <v>#VALUE!</v>
      </c>
      <c r="CA118" t="e">
        <f t="shared" si="155"/>
        <v>#VALUE!</v>
      </c>
      <c r="CB118" t="e">
        <f t="shared" si="156"/>
        <v>#VALUE!</v>
      </c>
      <c r="CC118" t="e">
        <f t="shared" si="157"/>
        <v>#VALUE!</v>
      </c>
      <c r="CD118" t="e">
        <f t="shared" si="158"/>
        <v>#VALUE!</v>
      </c>
      <c r="CE118" t="e">
        <f t="shared" si="159"/>
        <v>#VALUE!</v>
      </c>
      <c r="CF118" t="e">
        <f t="shared" si="160"/>
        <v>#VALUE!</v>
      </c>
      <c r="CG118" t="e">
        <f t="shared" si="161"/>
        <v>#VALUE!</v>
      </c>
      <c r="CH118" t="e">
        <f t="shared" ca="1" si="162"/>
        <v>#N/A</v>
      </c>
    </row>
    <row r="119" spans="5:86" x14ac:dyDescent="0.25">
      <c r="E119">
        <f t="shared" si="167"/>
        <v>1045750</v>
      </c>
      <c r="F119">
        <f t="shared" si="167"/>
        <v>1045750</v>
      </c>
      <c r="G119" t="e">
        <f t="shared" si="164"/>
        <v>#N/A</v>
      </c>
      <c r="H119" t="e">
        <f t="shared" si="84"/>
        <v>#VALUE!</v>
      </c>
      <c r="I119" t="e">
        <f t="shared" si="85"/>
        <v>#VALUE!</v>
      </c>
      <c r="J119" t="e">
        <f t="shared" si="86"/>
        <v>#VALUE!</v>
      </c>
      <c r="K119" t="e">
        <f t="shared" si="87"/>
        <v>#VALUE!</v>
      </c>
      <c r="L119" t="e">
        <f t="shared" si="88"/>
        <v>#VALUE!</v>
      </c>
      <c r="M119" t="e">
        <f t="shared" si="89"/>
        <v>#VALUE!</v>
      </c>
      <c r="N119" t="e">
        <f t="shared" si="90"/>
        <v>#VALUE!</v>
      </c>
      <c r="O119" t="e">
        <f t="shared" si="91"/>
        <v>#VALUE!</v>
      </c>
      <c r="P119" t="e">
        <f t="shared" si="92"/>
        <v>#VALUE!</v>
      </c>
      <c r="Q119" t="e">
        <f t="shared" si="93"/>
        <v>#VALUE!</v>
      </c>
      <c r="R119" t="e">
        <f t="shared" si="94"/>
        <v>#VALUE!</v>
      </c>
      <c r="S119" t="e">
        <f t="shared" si="95"/>
        <v>#VALUE!</v>
      </c>
      <c r="T119" t="e">
        <f t="shared" si="96"/>
        <v>#VALUE!</v>
      </c>
      <c r="U119" t="e">
        <f t="shared" si="97"/>
        <v>#VALUE!</v>
      </c>
      <c r="V119" t="e">
        <f t="shared" si="98"/>
        <v>#VALUE!</v>
      </c>
      <c r="W119" t="e">
        <f t="shared" si="99"/>
        <v>#VALUE!</v>
      </c>
      <c r="X119" t="e">
        <f t="shared" si="100"/>
        <v>#VALUE!</v>
      </c>
      <c r="Y119" t="e">
        <f t="shared" si="101"/>
        <v>#VALUE!</v>
      </c>
      <c r="Z119" t="e">
        <f t="shared" si="102"/>
        <v>#VALUE!</v>
      </c>
      <c r="AA119" t="e">
        <f t="shared" si="103"/>
        <v>#VALUE!</v>
      </c>
      <c r="AB119" t="e">
        <f t="shared" si="104"/>
        <v>#VALUE!</v>
      </c>
      <c r="AC119" t="e">
        <f t="shared" si="105"/>
        <v>#VALUE!</v>
      </c>
      <c r="AD119" t="e">
        <f t="shared" si="106"/>
        <v>#VALUE!</v>
      </c>
      <c r="AE119" t="e">
        <f t="shared" si="107"/>
        <v>#VALUE!</v>
      </c>
      <c r="AF119" t="e">
        <f t="shared" si="108"/>
        <v>#VALUE!</v>
      </c>
      <c r="AG119" t="e">
        <f t="shared" si="109"/>
        <v>#VALUE!</v>
      </c>
      <c r="AH119" t="e">
        <f t="shared" si="110"/>
        <v>#VALUE!</v>
      </c>
      <c r="AI119" t="e">
        <f t="shared" si="111"/>
        <v>#VALUE!</v>
      </c>
      <c r="AJ119" t="e">
        <f t="shared" si="112"/>
        <v>#VALUE!</v>
      </c>
      <c r="AK119" t="e">
        <f t="shared" si="113"/>
        <v>#VALUE!</v>
      </c>
      <c r="AL119" t="e">
        <f t="shared" si="114"/>
        <v>#VALUE!</v>
      </c>
      <c r="AM119" t="e">
        <f t="shared" si="115"/>
        <v>#VALUE!</v>
      </c>
      <c r="AN119" t="e">
        <f t="shared" si="116"/>
        <v>#VALUE!</v>
      </c>
      <c r="AO119" t="e">
        <f t="shared" si="117"/>
        <v>#VALUE!</v>
      </c>
      <c r="AP119" t="e">
        <f t="shared" si="118"/>
        <v>#VALUE!</v>
      </c>
      <c r="AQ119" t="e">
        <f t="shared" si="119"/>
        <v>#VALUE!</v>
      </c>
      <c r="AR119" t="e">
        <f t="shared" si="120"/>
        <v>#VALUE!</v>
      </c>
      <c r="AS119" t="e">
        <f t="shared" si="121"/>
        <v>#VALUE!</v>
      </c>
      <c r="AT119" t="e">
        <f t="shared" si="122"/>
        <v>#VALUE!</v>
      </c>
      <c r="AU119" t="e">
        <f t="shared" si="123"/>
        <v>#VALUE!</v>
      </c>
      <c r="AV119" t="e">
        <f t="shared" si="124"/>
        <v>#VALUE!</v>
      </c>
      <c r="AW119" t="e">
        <f t="shared" si="125"/>
        <v>#VALUE!</v>
      </c>
      <c r="AX119" t="e">
        <f t="shared" si="126"/>
        <v>#VALUE!</v>
      </c>
      <c r="AY119" t="e">
        <f t="shared" si="127"/>
        <v>#VALUE!</v>
      </c>
      <c r="AZ119" t="e">
        <f t="shared" si="128"/>
        <v>#VALUE!</v>
      </c>
      <c r="BA119" t="e">
        <f t="shared" si="129"/>
        <v>#VALUE!</v>
      </c>
      <c r="BB119" t="e">
        <f t="shared" si="130"/>
        <v>#VALUE!</v>
      </c>
      <c r="BC119" t="e">
        <f t="shared" si="131"/>
        <v>#VALUE!</v>
      </c>
      <c r="BD119" t="e">
        <f t="shared" si="132"/>
        <v>#VALUE!</v>
      </c>
      <c r="BE119" t="e">
        <f t="shared" si="133"/>
        <v>#VALUE!</v>
      </c>
      <c r="BF119" t="e">
        <f t="shared" si="134"/>
        <v>#VALUE!</v>
      </c>
      <c r="BG119" t="e">
        <f t="shared" si="135"/>
        <v>#VALUE!</v>
      </c>
      <c r="BH119" t="e">
        <f t="shared" si="136"/>
        <v>#VALUE!</v>
      </c>
      <c r="BI119" t="e">
        <f t="shared" si="137"/>
        <v>#VALUE!</v>
      </c>
      <c r="BJ119" t="e">
        <f t="shared" si="138"/>
        <v>#VALUE!</v>
      </c>
      <c r="BK119" t="e">
        <f t="shared" si="139"/>
        <v>#VALUE!</v>
      </c>
      <c r="BL119" t="e">
        <f t="shared" si="140"/>
        <v>#VALUE!</v>
      </c>
      <c r="BM119" t="e">
        <f t="shared" si="141"/>
        <v>#VALUE!</v>
      </c>
      <c r="BN119" t="e">
        <f t="shared" si="142"/>
        <v>#VALUE!</v>
      </c>
      <c r="BO119" t="e">
        <f t="shared" si="143"/>
        <v>#VALUE!</v>
      </c>
      <c r="BP119" t="e">
        <f t="shared" si="144"/>
        <v>#VALUE!</v>
      </c>
      <c r="BQ119" t="e">
        <f t="shared" si="145"/>
        <v>#VALUE!</v>
      </c>
      <c r="BR119" t="e">
        <f t="shared" si="146"/>
        <v>#VALUE!</v>
      </c>
      <c r="BS119" t="e">
        <f t="shared" si="147"/>
        <v>#VALUE!</v>
      </c>
      <c r="BT119" t="e">
        <f t="shared" si="148"/>
        <v>#VALUE!</v>
      </c>
      <c r="BU119" t="e">
        <f t="shared" si="149"/>
        <v>#VALUE!</v>
      </c>
      <c r="BV119" t="e">
        <f t="shared" si="150"/>
        <v>#VALUE!</v>
      </c>
      <c r="BW119" t="e">
        <f t="shared" si="151"/>
        <v>#VALUE!</v>
      </c>
      <c r="BX119" t="e">
        <f t="shared" si="152"/>
        <v>#VALUE!</v>
      </c>
      <c r="BY119" t="e">
        <f t="shared" si="153"/>
        <v>#VALUE!</v>
      </c>
      <c r="BZ119" t="e">
        <f t="shared" si="154"/>
        <v>#VALUE!</v>
      </c>
      <c r="CA119" t="e">
        <f t="shared" si="155"/>
        <v>#VALUE!</v>
      </c>
      <c r="CB119" t="e">
        <f t="shared" si="156"/>
        <v>#VALUE!</v>
      </c>
      <c r="CC119" t="e">
        <f t="shared" si="157"/>
        <v>#VALUE!</v>
      </c>
      <c r="CD119" t="e">
        <f t="shared" si="158"/>
        <v>#VALUE!</v>
      </c>
      <c r="CE119" t="e">
        <f t="shared" si="159"/>
        <v>#VALUE!</v>
      </c>
      <c r="CF119" t="e">
        <f t="shared" si="160"/>
        <v>#VALUE!</v>
      </c>
      <c r="CG119" t="e">
        <f t="shared" si="161"/>
        <v>#VALUE!</v>
      </c>
      <c r="CH119" t="e">
        <f t="shared" ca="1" si="162"/>
        <v>#N/A</v>
      </c>
    </row>
    <row r="120" spans="5:86" x14ac:dyDescent="0.25">
      <c r="E120">
        <f t="shared" si="167"/>
        <v>1045749</v>
      </c>
      <c r="F120">
        <f t="shared" si="167"/>
        <v>1045749</v>
      </c>
      <c r="G120" t="e">
        <f t="shared" si="164"/>
        <v>#N/A</v>
      </c>
      <c r="H120" t="e">
        <f t="shared" si="84"/>
        <v>#VALUE!</v>
      </c>
      <c r="I120" t="e">
        <f t="shared" si="85"/>
        <v>#VALUE!</v>
      </c>
      <c r="J120" t="e">
        <f t="shared" si="86"/>
        <v>#VALUE!</v>
      </c>
      <c r="K120" t="e">
        <f t="shared" si="87"/>
        <v>#VALUE!</v>
      </c>
      <c r="L120" t="e">
        <f t="shared" si="88"/>
        <v>#VALUE!</v>
      </c>
      <c r="M120" t="e">
        <f t="shared" si="89"/>
        <v>#VALUE!</v>
      </c>
      <c r="N120" t="e">
        <f t="shared" si="90"/>
        <v>#VALUE!</v>
      </c>
      <c r="O120" t="e">
        <f t="shared" si="91"/>
        <v>#VALUE!</v>
      </c>
      <c r="P120" t="e">
        <f t="shared" si="92"/>
        <v>#VALUE!</v>
      </c>
      <c r="Q120" t="e">
        <f t="shared" si="93"/>
        <v>#VALUE!</v>
      </c>
      <c r="R120" t="e">
        <f t="shared" si="94"/>
        <v>#VALUE!</v>
      </c>
      <c r="S120" t="e">
        <f t="shared" si="95"/>
        <v>#VALUE!</v>
      </c>
      <c r="T120" t="e">
        <f t="shared" si="96"/>
        <v>#VALUE!</v>
      </c>
      <c r="U120" t="e">
        <f t="shared" si="97"/>
        <v>#VALUE!</v>
      </c>
      <c r="V120" t="e">
        <f t="shared" si="98"/>
        <v>#VALUE!</v>
      </c>
      <c r="W120" t="e">
        <f t="shared" si="99"/>
        <v>#VALUE!</v>
      </c>
      <c r="X120" t="e">
        <f t="shared" si="100"/>
        <v>#VALUE!</v>
      </c>
      <c r="Y120" t="e">
        <f t="shared" si="101"/>
        <v>#VALUE!</v>
      </c>
      <c r="Z120" t="e">
        <f t="shared" si="102"/>
        <v>#VALUE!</v>
      </c>
      <c r="AA120" t="e">
        <f t="shared" si="103"/>
        <v>#VALUE!</v>
      </c>
      <c r="AB120" t="e">
        <f t="shared" si="104"/>
        <v>#VALUE!</v>
      </c>
      <c r="AC120" t="e">
        <f t="shared" si="105"/>
        <v>#VALUE!</v>
      </c>
      <c r="AD120" t="e">
        <f t="shared" si="106"/>
        <v>#VALUE!</v>
      </c>
      <c r="AE120" t="e">
        <f t="shared" si="107"/>
        <v>#VALUE!</v>
      </c>
      <c r="AF120" t="e">
        <f t="shared" si="108"/>
        <v>#VALUE!</v>
      </c>
      <c r="AG120" t="e">
        <f t="shared" si="109"/>
        <v>#VALUE!</v>
      </c>
      <c r="AH120" t="e">
        <f t="shared" si="110"/>
        <v>#VALUE!</v>
      </c>
      <c r="AI120" t="e">
        <f t="shared" si="111"/>
        <v>#VALUE!</v>
      </c>
      <c r="AJ120" t="e">
        <f t="shared" si="112"/>
        <v>#VALUE!</v>
      </c>
      <c r="AK120" t="e">
        <f t="shared" si="113"/>
        <v>#VALUE!</v>
      </c>
      <c r="AL120" t="e">
        <f t="shared" si="114"/>
        <v>#VALUE!</v>
      </c>
      <c r="AM120" t="e">
        <f t="shared" si="115"/>
        <v>#VALUE!</v>
      </c>
      <c r="AN120" t="e">
        <f t="shared" si="116"/>
        <v>#VALUE!</v>
      </c>
      <c r="AO120" t="e">
        <f t="shared" si="117"/>
        <v>#VALUE!</v>
      </c>
      <c r="AP120" t="e">
        <f t="shared" si="118"/>
        <v>#VALUE!</v>
      </c>
      <c r="AQ120" t="e">
        <f t="shared" si="119"/>
        <v>#VALUE!</v>
      </c>
      <c r="AR120" t="e">
        <f t="shared" si="120"/>
        <v>#VALUE!</v>
      </c>
      <c r="AS120" t="e">
        <f t="shared" si="121"/>
        <v>#VALUE!</v>
      </c>
      <c r="AT120" t="e">
        <f t="shared" si="122"/>
        <v>#VALUE!</v>
      </c>
      <c r="AU120" t="e">
        <f t="shared" si="123"/>
        <v>#VALUE!</v>
      </c>
      <c r="AV120" t="e">
        <f t="shared" si="124"/>
        <v>#VALUE!</v>
      </c>
      <c r="AW120" t="e">
        <f t="shared" si="125"/>
        <v>#VALUE!</v>
      </c>
      <c r="AX120" t="e">
        <f t="shared" si="126"/>
        <v>#VALUE!</v>
      </c>
      <c r="AY120" t="e">
        <f t="shared" si="127"/>
        <v>#VALUE!</v>
      </c>
      <c r="AZ120" t="e">
        <f t="shared" si="128"/>
        <v>#VALUE!</v>
      </c>
      <c r="BA120" t="e">
        <f t="shared" si="129"/>
        <v>#VALUE!</v>
      </c>
      <c r="BB120" t="e">
        <f t="shared" si="130"/>
        <v>#VALUE!</v>
      </c>
      <c r="BC120" t="e">
        <f t="shared" si="131"/>
        <v>#VALUE!</v>
      </c>
      <c r="BD120" t="e">
        <f t="shared" si="132"/>
        <v>#VALUE!</v>
      </c>
      <c r="BE120" t="e">
        <f t="shared" si="133"/>
        <v>#VALUE!</v>
      </c>
      <c r="BF120" t="e">
        <f t="shared" si="134"/>
        <v>#VALUE!</v>
      </c>
      <c r="BG120" t="e">
        <f t="shared" si="135"/>
        <v>#VALUE!</v>
      </c>
      <c r="BH120" t="e">
        <f t="shared" si="136"/>
        <v>#VALUE!</v>
      </c>
      <c r="BI120" t="e">
        <f t="shared" si="137"/>
        <v>#VALUE!</v>
      </c>
      <c r="BJ120" t="e">
        <f t="shared" si="138"/>
        <v>#VALUE!</v>
      </c>
      <c r="BK120" t="e">
        <f t="shared" si="139"/>
        <v>#VALUE!</v>
      </c>
      <c r="BL120" t="e">
        <f t="shared" si="140"/>
        <v>#VALUE!</v>
      </c>
      <c r="BM120" t="e">
        <f t="shared" si="141"/>
        <v>#VALUE!</v>
      </c>
      <c r="BN120" t="e">
        <f t="shared" si="142"/>
        <v>#VALUE!</v>
      </c>
      <c r="BO120" t="e">
        <f t="shared" si="143"/>
        <v>#VALUE!</v>
      </c>
      <c r="BP120" t="e">
        <f t="shared" si="144"/>
        <v>#VALUE!</v>
      </c>
      <c r="BQ120" t="e">
        <f t="shared" si="145"/>
        <v>#VALUE!</v>
      </c>
      <c r="BR120" t="e">
        <f t="shared" si="146"/>
        <v>#VALUE!</v>
      </c>
      <c r="BS120" t="e">
        <f t="shared" si="147"/>
        <v>#VALUE!</v>
      </c>
      <c r="BT120" t="e">
        <f t="shared" si="148"/>
        <v>#VALUE!</v>
      </c>
      <c r="BU120" t="e">
        <f t="shared" si="149"/>
        <v>#VALUE!</v>
      </c>
      <c r="BV120" t="e">
        <f t="shared" si="150"/>
        <v>#VALUE!</v>
      </c>
      <c r="BW120" t="e">
        <f t="shared" si="151"/>
        <v>#VALUE!</v>
      </c>
      <c r="BX120" t="e">
        <f t="shared" si="152"/>
        <v>#VALUE!</v>
      </c>
      <c r="BY120" t="e">
        <f t="shared" si="153"/>
        <v>#VALUE!</v>
      </c>
      <c r="BZ120" t="e">
        <f t="shared" si="154"/>
        <v>#VALUE!</v>
      </c>
      <c r="CA120" t="e">
        <f t="shared" si="155"/>
        <v>#VALUE!</v>
      </c>
      <c r="CB120" t="e">
        <f t="shared" si="156"/>
        <v>#VALUE!</v>
      </c>
      <c r="CC120" t="e">
        <f t="shared" si="157"/>
        <v>#VALUE!</v>
      </c>
      <c r="CD120" t="e">
        <f t="shared" si="158"/>
        <v>#VALUE!</v>
      </c>
      <c r="CE120" t="e">
        <f t="shared" si="159"/>
        <v>#VALUE!</v>
      </c>
      <c r="CF120" t="e">
        <f t="shared" si="160"/>
        <v>#VALUE!</v>
      </c>
      <c r="CG120" t="e">
        <f t="shared" si="161"/>
        <v>#VALUE!</v>
      </c>
      <c r="CH120" t="e">
        <f t="shared" ca="1" si="162"/>
        <v>#N/A</v>
      </c>
    </row>
    <row r="121" spans="5:86" x14ac:dyDescent="0.25">
      <c r="E121">
        <f t="shared" si="167"/>
        <v>1045748</v>
      </c>
      <c r="F121">
        <f t="shared" si="167"/>
        <v>1045748</v>
      </c>
      <c r="G121" t="e">
        <f t="shared" si="164"/>
        <v>#N/A</v>
      </c>
      <c r="H121" t="e">
        <f t="shared" si="84"/>
        <v>#VALUE!</v>
      </c>
      <c r="I121" t="e">
        <f t="shared" si="85"/>
        <v>#VALUE!</v>
      </c>
      <c r="J121" t="e">
        <f t="shared" si="86"/>
        <v>#VALUE!</v>
      </c>
      <c r="K121" t="e">
        <f t="shared" si="87"/>
        <v>#VALUE!</v>
      </c>
      <c r="L121" t="e">
        <f t="shared" si="88"/>
        <v>#VALUE!</v>
      </c>
      <c r="M121" t="e">
        <f t="shared" si="89"/>
        <v>#VALUE!</v>
      </c>
      <c r="N121" t="e">
        <f t="shared" si="90"/>
        <v>#VALUE!</v>
      </c>
      <c r="O121" t="e">
        <f t="shared" si="91"/>
        <v>#VALUE!</v>
      </c>
      <c r="P121" t="e">
        <f t="shared" si="92"/>
        <v>#VALUE!</v>
      </c>
      <c r="Q121" t="e">
        <f t="shared" si="93"/>
        <v>#VALUE!</v>
      </c>
      <c r="R121" t="e">
        <f t="shared" si="94"/>
        <v>#VALUE!</v>
      </c>
      <c r="S121" t="e">
        <f t="shared" si="95"/>
        <v>#VALUE!</v>
      </c>
      <c r="T121" t="e">
        <f t="shared" si="96"/>
        <v>#VALUE!</v>
      </c>
      <c r="U121" t="e">
        <f t="shared" si="97"/>
        <v>#VALUE!</v>
      </c>
      <c r="V121" t="e">
        <f t="shared" si="98"/>
        <v>#VALUE!</v>
      </c>
      <c r="W121" t="e">
        <f t="shared" si="99"/>
        <v>#VALUE!</v>
      </c>
      <c r="X121" t="e">
        <f t="shared" si="100"/>
        <v>#VALUE!</v>
      </c>
      <c r="Y121" t="e">
        <f t="shared" si="101"/>
        <v>#VALUE!</v>
      </c>
      <c r="Z121" t="e">
        <f t="shared" si="102"/>
        <v>#VALUE!</v>
      </c>
      <c r="AA121" t="e">
        <f t="shared" si="103"/>
        <v>#VALUE!</v>
      </c>
      <c r="AB121" t="e">
        <f t="shared" si="104"/>
        <v>#VALUE!</v>
      </c>
      <c r="AC121" t="e">
        <f t="shared" si="105"/>
        <v>#VALUE!</v>
      </c>
      <c r="AD121" t="e">
        <f t="shared" si="106"/>
        <v>#VALUE!</v>
      </c>
      <c r="AE121" t="e">
        <f t="shared" si="107"/>
        <v>#VALUE!</v>
      </c>
      <c r="AF121" t="e">
        <f t="shared" si="108"/>
        <v>#VALUE!</v>
      </c>
      <c r="AG121" t="e">
        <f t="shared" si="109"/>
        <v>#VALUE!</v>
      </c>
      <c r="AH121" t="e">
        <f t="shared" si="110"/>
        <v>#VALUE!</v>
      </c>
      <c r="AI121" t="e">
        <f t="shared" si="111"/>
        <v>#VALUE!</v>
      </c>
      <c r="AJ121" t="e">
        <f t="shared" si="112"/>
        <v>#VALUE!</v>
      </c>
      <c r="AK121" t="e">
        <f t="shared" si="113"/>
        <v>#VALUE!</v>
      </c>
      <c r="AL121" t="e">
        <f t="shared" si="114"/>
        <v>#VALUE!</v>
      </c>
      <c r="AM121" t="e">
        <f t="shared" si="115"/>
        <v>#VALUE!</v>
      </c>
      <c r="AN121" t="e">
        <f t="shared" si="116"/>
        <v>#VALUE!</v>
      </c>
      <c r="AO121" t="e">
        <f t="shared" si="117"/>
        <v>#VALUE!</v>
      </c>
      <c r="AP121" t="e">
        <f t="shared" si="118"/>
        <v>#VALUE!</v>
      </c>
      <c r="AQ121" t="e">
        <f t="shared" si="119"/>
        <v>#VALUE!</v>
      </c>
      <c r="AR121" t="e">
        <f t="shared" si="120"/>
        <v>#VALUE!</v>
      </c>
      <c r="AS121" t="e">
        <f t="shared" si="121"/>
        <v>#VALUE!</v>
      </c>
      <c r="AT121" t="e">
        <f t="shared" si="122"/>
        <v>#VALUE!</v>
      </c>
      <c r="AU121" t="e">
        <f t="shared" si="123"/>
        <v>#VALUE!</v>
      </c>
      <c r="AV121" t="e">
        <f t="shared" si="124"/>
        <v>#VALUE!</v>
      </c>
      <c r="AW121" t="e">
        <f t="shared" si="125"/>
        <v>#VALUE!</v>
      </c>
      <c r="AX121" t="e">
        <f t="shared" si="126"/>
        <v>#VALUE!</v>
      </c>
      <c r="AY121" t="e">
        <f t="shared" si="127"/>
        <v>#VALUE!</v>
      </c>
      <c r="AZ121" t="e">
        <f t="shared" si="128"/>
        <v>#VALUE!</v>
      </c>
      <c r="BA121" t="e">
        <f t="shared" si="129"/>
        <v>#VALUE!</v>
      </c>
      <c r="BB121" t="e">
        <f t="shared" si="130"/>
        <v>#VALUE!</v>
      </c>
      <c r="BC121" t="e">
        <f t="shared" si="131"/>
        <v>#VALUE!</v>
      </c>
      <c r="BD121" t="e">
        <f t="shared" si="132"/>
        <v>#VALUE!</v>
      </c>
      <c r="BE121" t="e">
        <f t="shared" si="133"/>
        <v>#VALUE!</v>
      </c>
      <c r="BF121" t="e">
        <f t="shared" si="134"/>
        <v>#VALUE!</v>
      </c>
      <c r="BG121" t="e">
        <f t="shared" si="135"/>
        <v>#VALUE!</v>
      </c>
      <c r="BH121" t="e">
        <f t="shared" si="136"/>
        <v>#VALUE!</v>
      </c>
      <c r="BI121" t="e">
        <f t="shared" si="137"/>
        <v>#VALUE!</v>
      </c>
      <c r="BJ121" t="e">
        <f t="shared" si="138"/>
        <v>#VALUE!</v>
      </c>
      <c r="BK121" t="e">
        <f t="shared" si="139"/>
        <v>#VALUE!</v>
      </c>
      <c r="BL121" t="e">
        <f t="shared" si="140"/>
        <v>#VALUE!</v>
      </c>
      <c r="BM121" t="e">
        <f t="shared" si="141"/>
        <v>#VALUE!</v>
      </c>
      <c r="BN121" t="e">
        <f t="shared" si="142"/>
        <v>#VALUE!</v>
      </c>
      <c r="BO121" t="e">
        <f t="shared" si="143"/>
        <v>#VALUE!</v>
      </c>
      <c r="BP121" t="e">
        <f t="shared" si="144"/>
        <v>#VALUE!</v>
      </c>
      <c r="BQ121" t="e">
        <f t="shared" si="145"/>
        <v>#VALUE!</v>
      </c>
      <c r="BR121" t="e">
        <f t="shared" si="146"/>
        <v>#VALUE!</v>
      </c>
      <c r="BS121" t="e">
        <f t="shared" si="147"/>
        <v>#VALUE!</v>
      </c>
      <c r="BT121" t="e">
        <f t="shared" si="148"/>
        <v>#VALUE!</v>
      </c>
      <c r="BU121" t="e">
        <f t="shared" si="149"/>
        <v>#VALUE!</v>
      </c>
      <c r="BV121" t="e">
        <f t="shared" si="150"/>
        <v>#VALUE!</v>
      </c>
      <c r="BW121" t="e">
        <f t="shared" si="151"/>
        <v>#VALUE!</v>
      </c>
      <c r="BX121" t="e">
        <f t="shared" si="152"/>
        <v>#VALUE!</v>
      </c>
      <c r="BY121" t="e">
        <f t="shared" si="153"/>
        <v>#VALUE!</v>
      </c>
      <c r="BZ121" t="e">
        <f t="shared" si="154"/>
        <v>#VALUE!</v>
      </c>
      <c r="CA121" t="e">
        <f t="shared" si="155"/>
        <v>#VALUE!</v>
      </c>
      <c r="CB121" t="e">
        <f t="shared" si="156"/>
        <v>#VALUE!</v>
      </c>
      <c r="CC121" t="e">
        <f t="shared" si="157"/>
        <v>#VALUE!</v>
      </c>
      <c r="CD121" t="e">
        <f t="shared" si="158"/>
        <v>#VALUE!</v>
      </c>
      <c r="CE121" t="e">
        <f t="shared" si="159"/>
        <v>#VALUE!</v>
      </c>
      <c r="CF121" t="e">
        <f t="shared" si="160"/>
        <v>#VALUE!</v>
      </c>
      <c r="CG121" t="e">
        <f t="shared" si="161"/>
        <v>#VALUE!</v>
      </c>
      <c r="CH121" t="e">
        <f t="shared" ca="1" si="162"/>
        <v>#N/A</v>
      </c>
    </row>
    <row r="122" spans="5:86" x14ac:dyDescent="0.25">
      <c r="E122">
        <f t="shared" si="167"/>
        <v>1045747</v>
      </c>
      <c r="F122">
        <f t="shared" si="167"/>
        <v>1045747</v>
      </c>
      <c r="G122" t="e">
        <f t="shared" si="164"/>
        <v>#N/A</v>
      </c>
      <c r="H122" t="e">
        <f t="shared" si="84"/>
        <v>#VALUE!</v>
      </c>
      <c r="I122" t="e">
        <f t="shared" si="85"/>
        <v>#VALUE!</v>
      </c>
      <c r="J122" t="e">
        <f t="shared" si="86"/>
        <v>#VALUE!</v>
      </c>
      <c r="K122" t="e">
        <f t="shared" si="87"/>
        <v>#VALUE!</v>
      </c>
      <c r="L122" t="e">
        <f t="shared" si="88"/>
        <v>#VALUE!</v>
      </c>
      <c r="M122" t="e">
        <f t="shared" si="89"/>
        <v>#VALUE!</v>
      </c>
      <c r="N122" t="e">
        <f t="shared" si="90"/>
        <v>#VALUE!</v>
      </c>
      <c r="O122" t="e">
        <f t="shared" si="91"/>
        <v>#VALUE!</v>
      </c>
      <c r="P122" t="e">
        <f t="shared" si="92"/>
        <v>#VALUE!</v>
      </c>
      <c r="Q122" t="e">
        <f t="shared" si="93"/>
        <v>#VALUE!</v>
      </c>
      <c r="R122" t="e">
        <f t="shared" si="94"/>
        <v>#VALUE!</v>
      </c>
      <c r="S122" t="e">
        <f t="shared" si="95"/>
        <v>#VALUE!</v>
      </c>
      <c r="T122" t="e">
        <f t="shared" si="96"/>
        <v>#VALUE!</v>
      </c>
      <c r="U122" t="e">
        <f t="shared" si="97"/>
        <v>#VALUE!</v>
      </c>
      <c r="V122" t="e">
        <f t="shared" si="98"/>
        <v>#VALUE!</v>
      </c>
      <c r="W122" t="e">
        <f t="shared" si="99"/>
        <v>#VALUE!</v>
      </c>
      <c r="X122" t="e">
        <f t="shared" si="100"/>
        <v>#VALUE!</v>
      </c>
      <c r="Y122" t="e">
        <f t="shared" si="101"/>
        <v>#VALUE!</v>
      </c>
      <c r="Z122" t="e">
        <f t="shared" si="102"/>
        <v>#VALUE!</v>
      </c>
      <c r="AA122" t="e">
        <f t="shared" si="103"/>
        <v>#VALUE!</v>
      </c>
      <c r="AB122" t="e">
        <f t="shared" si="104"/>
        <v>#VALUE!</v>
      </c>
      <c r="AC122" t="e">
        <f t="shared" si="105"/>
        <v>#VALUE!</v>
      </c>
      <c r="AD122" t="e">
        <f t="shared" si="106"/>
        <v>#VALUE!</v>
      </c>
      <c r="AE122" t="e">
        <f t="shared" si="107"/>
        <v>#VALUE!</v>
      </c>
      <c r="AF122" t="e">
        <f t="shared" si="108"/>
        <v>#VALUE!</v>
      </c>
      <c r="AG122" t="e">
        <f t="shared" si="109"/>
        <v>#VALUE!</v>
      </c>
      <c r="AH122" t="e">
        <f t="shared" si="110"/>
        <v>#VALUE!</v>
      </c>
      <c r="AI122" t="e">
        <f t="shared" si="111"/>
        <v>#VALUE!</v>
      </c>
      <c r="AJ122" t="e">
        <f t="shared" si="112"/>
        <v>#VALUE!</v>
      </c>
      <c r="AK122" t="e">
        <f t="shared" si="113"/>
        <v>#VALUE!</v>
      </c>
      <c r="AL122" t="e">
        <f t="shared" si="114"/>
        <v>#VALUE!</v>
      </c>
      <c r="AM122" t="e">
        <f t="shared" si="115"/>
        <v>#VALUE!</v>
      </c>
      <c r="AN122" t="e">
        <f t="shared" si="116"/>
        <v>#VALUE!</v>
      </c>
      <c r="AO122" t="e">
        <f t="shared" si="117"/>
        <v>#VALUE!</v>
      </c>
      <c r="AP122" t="e">
        <f t="shared" si="118"/>
        <v>#VALUE!</v>
      </c>
      <c r="AQ122" t="e">
        <f t="shared" si="119"/>
        <v>#VALUE!</v>
      </c>
      <c r="AR122" t="e">
        <f t="shared" si="120"/>
        <v>#VALUE!</v>
      </c>
      <c r="AS122" t="e">
        <f t="shared" si="121"/>
        <v>#VALUE!</v>
      </c>
      <c r="AT122" t="e">
        <f t="shared" si="122"/>
        <v>#VALUE!</v>
      </c>
      <c r="AU122" t="e">
        <f t="shared" si="123"/>
        <v>#VALUE!</v>
      </c>
      <c r="AV122" t="e">
        <f t="shared" si="124"/>
        <v>#VALUE!</v>
      </c>
      <c r="AW122" t="e">
        <f t="shared" si="125"/>
        <v>#VALUE!</v>
      </c>
      <c r="AX122" t="e">
        <f t="shared" si="126"/>
        <v>#VALUE!</v>
      </c>
      <c r="AY122" t="e">
        <f t="shared" si="127"/>
        <v>#VALUE!</v>
      </c>
      <c r="AZ122" t="e">
        <f t="shared" si="128"/>
        <v>#VALUE!</v>
      </c>
      <c r="BA122" t="e">
        <f t="shared" si="129"/>
        <v>#VALUE!</v>
      </c>
      <c r="BB122" t="e">
        <f t="shared" si="130"/>
        <v>#VALUE!</v>
      </c>
      <c r="BC122" t="e">
        <f t="shared" si="131"/>
        <v>#VALUE!</v>
      </c>
      <c r="BD122" t="e">
        <f t="shared" si="132"/>
        <v>#VALUE!</v>
      </c>
      <c r="BE122" t="e">
        <f t="shared" si="133"/>
        <v>#VALUE!</v>
      </c>
      <c r="BF122" t="e">
        <f t="shared" si="134"/>
        <v>#VALUE!</v>
      </c>
      <c r="BG122" t="e">
        <f t="shared" si="135"/>
        <v>#VALUE!</v>
      </c>
      <c r="BH122" t="e">
        <f t="shared" si="136"/>
        <v>#VALUE!</v>
      </c>
      <c r="BI122" t="e">
        <f t="shared" si="137"/>
        <v>#VALUE!</v>
      </c>
      <c r="BJ122" t="e">
        <f t="shared" si="138"/>
        <v>#VALUE!</v>
      </c>
      <c r="BK122" t="e">
        <f t="shared" si="139"/>
        <v>#VALUE!</v>
      </c>
      <c r="BL122" t="e">
        <f t="shared" si="140"/>
        <v>#VALUE!</v>
      </c>
      <c r="BM122" t="e">
        <f t="shared" si="141"/>
        <v>#VALUE!</v>
      </c>
      <c r="BN122" t="e">
        <f t="shared" si="142"/>
        <v>#VALUE!</v>
      </c>
      <c r="BO122" t="e">
        <f t="shared" si="143"/>
        <v>#VALUE!</v>
      </c>
      <c r="BP122" t="e">
        <f t="shared" si="144"/>
        <v>#VALUE!</v>
      </c>
      <c r="BQ122" t="e">
        <f t="shared" si="145"/>
        <v>#VALUE!</v>
      </c>
      <c r="BR122" t="e">
        <f t="shared" si="146"/>
        <v>#VALUE!</v>
      </c>
      <c r="BS122" t="e">
        <f t="shared" si="147"/>
        <v>#VALUE!</v>
      </c>
      <c r="BT122" t="e">
        <f t="shared" si="148"/>
        <v>#VALUE!</v>
      </c>
      <c r="BU122" t="e">
        <f t="shared" si="149"/>
        <v>#VALUE!</v>
      </c>
      <c r="BV122" t="e">
        <f t="shared" si="150"/>
        <v>#VALUE!</v>
      </c>
      <c r="BW122" t="e">
        <f t="shared" si="151"/>
        <v>#VALUE!</v>
      </c>
      <c r="BX122" t="e">
        <f t="shared" si="152"/>
        <v>#VALUE!</v>
      </c>
      <c r="BY122" t="e">
        <f t="shared" si="153"/>
        <v>#VALUE!</v>
      </c>
      <c r="BZ122" t="e">
        <f t="shared" si="154"/>
        <v>#VALUE!</v>
      </c>
      <c r="CA122" t="e">
        <f t="shared" si="155"/>
        <v>#VALUE!</v>
      </c>
      <c r="CB122" t="e">
        <f t="shared" si="156"/>
        <v>#VALUE!</v>
      </c>
      <c r="CC122" t="e">
        <f t="shared" si="157"/>
        <v>#VALUE!</v>
      </c>
      <c r="CD122" t="e">
        <f t="shared" si="158"/>
        <v>#VALUE!</v>
      </c>
      <c r="CE122" t="e">
        <f t="shared" si="159"/>
        <v>#VALUE!</v>
      </c>
      <c r="CF122" t="e">
        <f t="shared" si="160"/>
        <v>#VALUE!</v>
      </c>
      <c r="CG122" t="e">
        <f t="shared" si="161"/>
        <v>#VALUE!</v>
      </c>
      <c r="CH122" t="e">
        <f t="shared" ca="1" si="162"/>
        <v>#N/A</v>
      </c>
    </row>
    <row r="123" spans="5:86" x14ac:dyDescent="0.25">
      <c r="E123">
        <f t="shared" si="167"/>
        <v>1045746</v>
      </c>
      <c r="F123">
        <f t="shared" si="167"/>
        <v>1045746</v>
      </c>
      <c r="G123" t="e">
        <f t="shared" si="164"/>
        <v>#N/A</v>
      </c>
      <c r="H123" t="e">
        <f t="shared" si="84"/>
        <v>#VALUE!</v>
      </c>
      <c r="I123" t="e">
        <f t="shared" si="85"/>
        <v>#VALUE!</v>
      </c>
      <c r="J123" t="e">
        <f t="shared" si="86"/>
        <v>#VALUE!</v>
      </c>
      <c r="K123" t="e">
        <f t="shared" si="87"/>
        <v>#VALUE!</v>
      </c>
      <c r="L123" t="e">
        <f t="shared" si="88"/>
        <v>#VALUE!</v>
      </c>
      <c r="M123" t="e">
        <f t="shared" si="89"/>
        <v>#VALUE!</v>
      </c>
      <c r="N123" t="e">
        <f t="shared" si="90"/>
        <v>#VALUE!</v>
      </c>
      <c r="O123" t="e">
        <f t="shared" si="91"/>
        <v>#VALUE!</v>
      </c>
      <c r="P123" t="e">
        <f t="shared" si="92"/>
        <v>#VALUE!</v>
      </c>
      <c r="Q123" t="e">
        <f t="shared" si="93"/>
        <v>#VALUE!</v>
      </c>
      <c r="R123" t="e">
        <f t="shared" si="94"/>
        <v>#VALUE!</v>
      </c>
      <c r="S123" t="e">
        <f t="shared" si="95"/>
        <v>#VALUE!</v>
      </c>
      <c r="T123" t="e">
        <f t="shared" si="96"/>
        <v>#VALUE!</v>
      </c>
      <c r="U123" t="e">
        <f t="shared" si="97"/>
        <v>#VALUE!</v>
      </c>
      <c r="V123" t="e">
        <f t="shared" si="98"/>
        <v>#VALUE!</v>
      </c>
      <c r="W123" t="e">
        <f t="shared" si="99"/>
        <v>#VALUE!</v>
      </c>
      <c r="X123" t="e">
        <f t="shared" si="100"/>
        <v>#VALUE!</v>
      </c>
      <c r="Y123" t="e">
        <f t="shared" si="101"/>
        <v>#VALUE!</v>
      </c>
      <c r="Z123" t="e">
        <f t="shared" si="102"/>
        <v>#VALUE!</v>
      </c>
      <c r="AA123" t="e">
        <f t="shared" si="103"/>
        <v>#VALUE!</v>
      </c>
      <c r="AB123" t="e">
        <f t="shared" si="104"/>
        <v>#VALUE!</v>
      </c>
      <c r="AC123" t="e">
        <f t="shared" si="105"/>
        <v>#VALUE!</v>
      </c>
      <c r="AD123" t="e">
        <f t="shared" si="106"/>
        <v>#VALUE!</v>
      </c>
      <c r="AE123" t="e">
        <f t="shared" si="107"/>
        <v>#VALUE!</v>
      </c>
      <c r="AF123" t="e">
        <f t="shared" si="108"/>
        <v>#VALUE!</v>
      </c>
      <c r="AG123" t="e">
        <f t="shared" si="109"/>
        <v>#VALUE!</v>
      </c>
      <c r="AH123" t="e">
        <f t="shared" si="110"/>
        <v>#VALUE!</v>
      </c>
      <c r="AI123" t="e">
        <f t="shared" si="111"/>
        <v>#VALUE!</v>
      </c>
      <c r="AJ123" t="e">
        <f t="shared" si="112"/>
        <v>#VALUE!</v>
      </c>
      <c r="AK123" t="e">
        <f t="shared" si="113"/>
        <v>#VALUE!</v>
      </c>
      <c r="AL123" t="e">
        <f t="shared" si="114"/>
        <v>#VALUE!</v>
      </c>
      <c r="AM123" t="e">
        <f t="shared" si="115"/>
        <v>#VALUE!</v>
      </c>
      <c r="AN123" t="e">
        <f t="shared" si="116"/>
        <v>#VALUE!</v>
      </c>
      <c r="AO123" t="e">
        <f t="shared" si="117"/>
        <v>#VALUE!</v>
      </c>
      <c r="AP123" t="e">
        <f t="shared" si="118"/>
        <v>#VALUE!</v>
      </c>
      <c r="AQ123" t="e">
        <f t="shared" si="119"/>
        <v>#VALUE!</v>
      </c>
      <c r="AR123" t="e">
        <f t="shared" si="120"/>
        <v>#VALUE!</v>
      </c>
      <c r="AS123" t="e">
        <f t="shared" si="121"/>
        <v>#VALUE!</v>
      </c>
      <c r="AT123" t="e">
        <f t="shared" si="122"/>
        <v>#VALUE!</v>
      </c>
      <c r="AU123" t="e">
        <f t="shared" si="123"/>
        <v>#VALUE!</v>
      </c>
      <c r="AV123" t="e">
        <f t="shared" si="124"/>
        <v>#VALUE!</v>
      </c>
      <c r="AW123" t="e">
        <f t="shared" si="125"/>
        <v>#VALUE!</v>
      </c>
      <c r="AX123" t="e">
        <f t="shared" si="126"/>
        <v>#VALUE!</v>
      </c>
      <c r="AY123" t="e">
        <f t="shared" si="127"/>
        <v>#VALUE!</v>
      </c>
      <c r="AZ123" t="e">
        <f t="shared" si="128"/>
        <v>#VALUE!</v>
      </c>
      <c r="BA123" t="e">
        <f t="shared" si="129"/>
        <v>#VALUE!</v>
      </c>
      <c r="BB123" t="e">
        <f t="shared" si="130"/>
        <v>#VALUE!</v>
      </c>
      <c r="BC123" t="e">
        <f t="shared" si="131"/>
        <v>#VALUE!</v>
      </c>
      <c r="BD123" t="e">
        <f t="shared" si="132"/>
        <v>#VALUE!</v>
      </c>
      <c r="BE123" t="e">
        <f t="shared" si="133"/>
        <v>#VALUE!</v>
      </c>
      <c r="BF123" t="e">
        <f t="shared" si="134"/>
        <v>#VALUE!</v>
      </c>
      <c r="BG123" t="e">
        <f t="shared" si="135"/>
        <v>#VALUE!</v>
      </c>
      <c r="BH123" t="e">
        <f t="shared" si="136"/>
        <v>#VALUE!</v>
      </c>
      <c r="BI123" t="e">
        <f t="shared" si="137"/>
        <v>#VALUE!</v>
      </c>
      <c r="BJ123" t="e">
        <f t="shared" si="138"/>
        <v>#VALUE!</v>
      </c>
      <c r="BK123" t="e">
        <f t="shared" si="139"/>
        <v>#VALUE!</v>
      </c>
      <c r="BL123" t="e">
        <f t="shared" si="140"/>
        <v>#VALUE!</v>
      </c>
      <c r="BM123" t="e">
        <f t="shared" si="141"/>
        <v>#VALUE!</v>
      </c>
      <c r="BN123" t="e">
        <f t="shared" si="142"/>
        <v>#VALUE!</v>
      </c>
      <c r="BO123" t="e">
        <f t="shared" si="143"/>
        <v>#VALUE!</v>
      </c>
      <c r="BP123" t="e">
        <f t="shared" si="144"/>
        <v>#VALUE!</v>
      </c>
      <c r="BQ123" t="e">
        <f t="shared" si="145"/>
        <v>#VALUE!</v>
      </c>
      <c r="BR123" t="e">
        <f t="shared" si="146"/>
        <v>#VALUE!</v>
      </c>
      <c r="BS123" t="e">
        <f t="shared" si="147"/>
        <v>#VALUE!</v>
      </c>
      <c r="BT123" t="e">
        <f t="shared" si="148"/>
        <v>#VALUE!</v>
      </c>
      <c r="BU123" t="e">
        <f t="shared" si="149"/>
        <v>#VALUE!</v>
      </c>
      <c r="BV123" t="e">
        <f t="shared" si="150"/>
        <v>#VALUE!</v>
      </c>
      <c r="BW123" t="e">
        <f t="shared" si="151"/>
        <v>#VALUE!</v>
      </c>
      <c r="BX123" t="e">
        <f t="shared" si="152"/>
        <v>#VALUE!</v>
      </c>
      <c r="BY123" t="e">
        <f t="shared" si="153"/>
        <v>#VALUE!</v>
      </c>
      <c r="BZ123" t="e">
        <f t="shared" si="154"/>
        <v>#VALUE!</v>
      </c>
      <c r="CA123" t="e">
        <f t="shared" si="155"/>
        <v>#VALUE!</v>
      </c>
      <c r="CB123" t="e">
        <f t="shared" si="156"/>
        <v>#VALUE!</v>
      </c>
      <c r="CC123" t="e">
        <f t="shared" si="157"/>
        <v>#VALUE!</v>
      </c>
      <c r="CD123" t="e">
        <f t="shared" si="158"/>
        <v>#VALUE!</v>
      </c>
      <c r="CE123" t="e">
        <f t="shared" si="159"/>
        <v>#VALUE!</v>
      </c>
      <c r="CF123" t="e">
        <f t="shared" si="160"/>
        <v>#VALUE!</v>
      </c>
      <c r="CG123" t="e">
        <f t="shared" si="161"/>
        <v>#VALUE!</v>
      </c>
      <c r="CH123" t="e">
        <f t="shared" ca="1" si="162"/>
        <v>#N/A</v>
      </c>
    </row>
    <row r="124" spans="5:86" x14ac:dyDescent="0.25">
      <c r="E124">
        <f t="shared" si="167"/>
        <v>1045745</v>
      </c>
      <c r="F124">
        <f t="shared" si="167"/>
        <v>1045745</v>
      </c>
      <c r="G124" t="e">
        <f t="shared" si="164"/>
        <v>#N/A</v>
      </c>
      <c r="H124" t="e">
        <f t="shared" si="84"/>
        <v>#VALUE!</v>
      </c>
      <c r="I124" t="e">
        <f t="shared" si="85"/>
        <v>#VALUE!</v>
      </c>
      <c r="J124" t="e">
        <f t="shared" si="86"/>
        <v>#VALUE!</v>
      </c>
      <c r="K124" t="e">
        <f t="shared" si="87"/>
        <v>#VALUE!</v>
      </c>
      <c r="L124" t="e">
        <f t="shared" si="88"/>
        <v>#VALUE!</v>
      </c>
      <c r="M124" t="e">
        <f t="shared" si="89"/>
        <v>#VALUE!</v>
      </c>
      <c r="N124" t="e">
        <f t="shared" si="90"/>
        <v>#VALUE!</v>
      </c>
      <c r="O124" t="e">
        <f t="shared" si="91"/>
        <v>#VALUE!</v>
      </c>
      <c r="P124" t="e">
        <f t="shared" si="92"/>
        <v>#VALUE!</v>
      </c>
      <c r="Q124" t="e">
        <f t="shared" si="93"/>
        <v>#VALUE!</v>
      </c>
      <c r="R124" t="e">
        <f t="shared" si="94"/>
        <v>#VALUE!</v>
      </c>
      <c r="S124" t="e">
        <f t="shared" si="95"/>
        <v>#VALUE!</v>
      </c>
      <c r="T124" t="e">
        <f t="shared" si="96"/>
        <v>#VALUE!</v>
      </c>
      <c r="U124" t="e">
        <f t="shared" si="97"/>
        <v>#VALUE!</v>
      </c>
      <c r="V124" t="e">
        <f t="shared" si="98"/>
        <v>#VALUE!</v>
      </c>
      <c r="W124" t="e">
        <f t="shared" si="99"/>
        <v>#VALUE!</v>
      </c>
      <c r="X124" t="e">
        <f t="shared" si="100"/>
        <v>#VALUE!</v>
      </c>
      <c r="Y124" t="e">
        <f t="shared" si="101"/>
        <v>#VALUE!</v>
      </c>
      <c r="Z124" t="e">
        <f t="shared" si="102"/>
        <v>#VALUE!</v>
      </c>
      <c r="AA124" t="e">
        <f t="shared" si="103"/>
        <v>#VALUE!</v>
      </c>
      <c r="AB124" t="e">
        <f t="shared" si="104"/>
        <v>#VALUE!</v>
      </c>
      <c r="AC124" t="e">
        <f t="shared" si="105"/>
        <v>#VALUE!</v>
      </c>
      <c r="AD124" t="e">
        <f t="shared" si="106"/>
        <v>#VALUE!</v>
      </c>
      <c r="AE124" t="e">
        <f t="shared" si="107"/>
        <v>#VALUE!</v>
      </c>
      <c r="AF124" t="e">
        <f t="shared" si="108"/>
        <v>#VALUE!</v>
      </c>
      <c r="AG124" t="e">
        <f t="shared" si="109"/>
        <v>#VALUE!</v>
      </c>
      <c r="AH124" t="e">
        <f t="shared" si="110"/>
        <v>#VALUE!</v>
      </c>
      <c r="AI124" t="e">
        <f t="shared" si="111"/>
        <v>#VALUE!</v>
      </c>
      <c r="AJ124" t="e">
        <f t="shared" si="112"/>
        <v>#VALUE!</v>
      </c>
      <c r="AK124" t="e">
        <f t="shared" si="113"/>
        <v>#VALUE!</v>
      </c>
      <c r="AL124" t="e">
        <f t="shared" si="114"/>
        <v>#VALUE!</v>
      </c>
      <c r="AM124" t="e">
        <f t="shared" si="115"/>
        <v>#VALUE!</v>
      </c>
      <c r="AN124" t="e">
        <f t="shared" si="116"/>
        <v>#VALUE!</v>
      </c>
      <c r="AO124" t="e">
        <f t="shared" si="117"/>
        <v>#VALUE!</v>
      </c>
      <c r="AP124" t="e">
        <f t="shared" si="118"/>
        <v>#VALUE!</v>
      </c>
      <c r="AQ124" t="e">
        <f t="shared" si="119"/>
        <v>#VALUE!</v>
      </c>
      <c r="AR124" t="e">
        <f t="shared" si="120"/>
        <v>#VALUE!</v>
      </c>
      <c r="AS124" t="e">
        <f t="shared" si="121"/>
        <v>#VALUE!</v>
      </c>
      <c r="AT124" t="e">
        <f t="shared" si="122"/>
        <v>#VALUE!</v>
      </c>
      <c r="AU124" t="e">
        <f t="shared" si="123"/>
        <v>#VALUE!</v>
      </c>
      <c r="AV124" t="e">
        <f t="shared" si="124"/>
        <v>#VALUE!</v>
      </c>
      <c r="AW124" t="e">
        <f t="shared" si="125"/>
        <v>#VALUE!</v>
      </c>
      <c r="AX124" t="e">
        <f t="shared" si="126"/>
        <v>#VALUE!</v>
      </c>
      <c r="AY124" t="e">
        <f t="shared" si="127"/>
        <v>#VALUE!</v>
      </c>
      <c r="AZ124" t="e">
        <f t="shared" si="128"/>
        <v>#VALUE!</v>
      </c>
      <c r="BA124" t="e">
        <f t="shared" si="129"/>
        <v>#VALUE!</v>
      </c>
      <c r="BB124" t="e">
        <f t="shared" si="130"/>
        <v>#VALUE!</v>
      </c>
      <c r="BC124" t="e">
        <f t="shared" si="131"/>
        <v>#VALUE!</v>
      </c>
      <c r="BD124" t="e">
        <f t="shared" si="132"/>
        <v>#VALUE!</v>
      </c>
      <c r="BE124" t="e">
        <f t="shared" si="133"/>
        <v>#VALUE!</v>
      </c>
      <c r="BF124" t="e">
        <f t="shared" si="134"/>
        <v>#VALUE!</v>
      </c>
      <c r="BG124" t="e">
        <f t="shared" si="135"/>
        <v>#VALUE!</v>
      </c>
      <c r="BH124" t="e">
        <f t="shared" si="136"/>
        <v>#VALUE!</v>
      </c>
      <c r="BI124" t="e">
        <f t="shared" si="137"/>
        <v>#VALUE!</v>
      </c>
      <c r="BJ124" t="e">
        <f t="shared" si="138"/>
        <v>#VALUE!</v>
      </c>
      <c r="BK124" t="e">
        <f t="shared" si="139"/>
        <v>#VALUE!</v>
      </c>
      <c r="BL124" t="e">
        <f t="shared" si="140"/>
        <v>#VALUE!</v>
      </c>
      <c r="BM124" t="e">
        <f t="shared" si="141"/>
        <v>#VALUE!</v>
      </c>
      <c r="BN124" t="e">
        <f t="shared" si="142"/>
        <v>#VALUE!</v>
      </c>
      <c r="BO124" t="e">
        <f t="shared" si="143"/>
        <v>#VALUE!</v>
      </c>
      <c r="BP124" t="e">
        <f t="shared" si="144"/>
        <v>#VALUE!</v>
      </c>
      <c r="BQ124" t="e">
        <f t="shared" si="145"/>
        <v>#VALUE!</v>
      </c>
      <c r="BR124" t="e">
        <f t="shared" si="146"/>
        <v>#VALUE!</v>
      </c>
      <c r="BS124" t="e">
        <f t="shared" si="147"/>
        <v>#VALUE!</v>
      </c>
      <c r="BT124" t="e">
        <f t="shared" si="148"/>
        <v>#VALUE!</v>
      </c>
      <c r="BU124" t="e">
        <f t="shared" si="149"/>
        <v>#VALUE!</v>
      </c>
      <c r="BV124" t="e">
        <f t="shared" si="150"/>
        <v>#VALUE!</v>
      </c>
      <c r="BW124" t="e">
        <f t="shared" si="151"/>
        <v>#VALUE!</v>
      </c>
      <c r="BX124" t="e">
        <f t="shared" si="152"/>
        <v>#VALUE!</v>
      </c>
      <c r="BY124" t="e">
        <f t="shared" si="153"/>
        <v>#VALUE!</v>
      </c>
      <c r="BZ124" t="e">
        <f t="shared" si="154"/>
        <v>#VALUE!</v>
      </c>
      <c r="CA124" t="e">
        <f t="shared" si="155"/>
        <v>#VALUE!</v>
      </c>
      <c r="CB124" t="e">
        <f t="shared" si="156"/>
        <v>#VALUE!</v>
      </c>
      <c r="CC124" t="e">
        <f t="shared" si="157"/>
        <v>#VALUE!</v>
      </c>
      <c r="CD124" t="e">
        <f t="shared" si="158"/>
        <v>#VALUE!</v>
      </c>
      <c r="CE124" t="e">
        <f t="shared" si="159"/>
        <v>#VALUE!</v>
      </c>
      <c r="CF124" t="e">
        <f t="shared" si="160"/>
        <v>#VALUE!</v>
      </c>
      <c r="CG124" t="e">
        <f t="shared" si="161"/>
        <v>#VALUE!</v>
      </c>
      <c r="CH124" t="e">
        <f t="shared" ca="1" si="162"/>
        <v>#N/A</v>
      </c>
    </row>
    <row r="125" spans="5:86" x14ac:dyDescent="0.25">
      <c r="E125">
        <f t="shared" si="167"/>
        <v>1045744</v>
      </c>
      <c r="F125">
        <f t="shared" si="167"/>
        <v>1045744</v>
      </c>
      <c r="G125" t="e">
        <f t="shared" si="164"/>
        <v>#N/A</v>
      </c>
      <c r="H125" t="e">
        <f t="shared" si="84"/>
        <v>#VALUE!</v>
      </c>
      <c r="I125" t="e">
        <f t="shared" si="85"/>
        <v>#VALUE!</v>
      </c>
      <c r="J125" t="e">
        <f t="shared" si="86"/>
        <v>#VALUE!</v>
      </c>
      <c r="K125" t="e">
        <f t="shared" si="87"/>
        <v>#VALUE!</v>
      </c>
      <c r="L125" t="e">
        <f t="shared" si="88"/>
        <v>#VALUE!</v>
      </c>
      <c r="M125" t="e">
        <f t="shared" si="89"/>
        <v>#VALUE!</v>
      </c>
      <c r="N125" t="e">
        <f t="shared" si="90"/>
        <v>#VALUE!</v>
      </c>
      <c r="O125" t="e">
        <f t="shared" si="91"/>
        <v>#VALUE!</v>
      </c>
      <c r="P125" t="e">
        <f t="shared" si="92"/>
        <v>#VALUE!</v>
      </c>
      <c r="Q125" t="e">
        <f t="shared" si="93"/>
        <v>#VALUE!</v>
      </c>
      <c r="R125" t="e">
        <f t="shared" si="94"/>
        <v>#VALUE!</v>
      </c>
      <c r="S125" t="e">
        <f t="shared" si="95"/>
        <v>#VALUE!</v>
      </c>
      <c r="T125" t="e">
        <f t="shared" si="96"/>
        <v>#VALUE!</v>
      </c>
      <c r="U125" t="e">
        <f t="shared" si="97"/>
        <v>#VALUE!</v>
      </c>
      <c r="V125" t="e">
        <f t="shared" si="98"/>
        <v>#VALUE!</v>
      </c>
      <c r="W125" t="e">
        <f t="shared" si="99"/>
        <v>#VALUE!</v>
      </c>
      <c r="X125" t="e">
        <f t="shared" si="100"/>
        <v>#VALUE!</v>
      </c>
      <c r="Y125" t="e">
        <f t="shared" si="101"/>
        <v>#VALUE!</v>
      </c>
      <c r="Z125" t="e">
        <f t="shared" si="102"/>
        <v>#VALUE!</v>
      </c>
      <c r="AA125" t="e">
        <f t="shared" si="103"/>
        <v>#VALUE!</v>
      </c>
      <c r="AB125" t="e">
        <f t="shared" si="104"/>
        <v>#VALUE!</v>
      </c>
      <c r="AC125" t="e">
        <f t="shared" si="105"/>
        <v>#VALUE!</v>
      </c>
      <c r="AD125" t="e">
        <f t="shared" si="106"/>
        <v>#VALUE!</v>
      </c>
      <c r="AE125" t="e">
        <f t="shared" si="107"/>
        <v>#VALUE!</v>
      </c>
      <c r="AF125" t="e">
        <f t="shared" si="108"/>
        <v>#VALUE!</v>
      </c>
      <c r="AG125" t="e">
        <f t="shared" si="109"/>
        <v>#VALUE!</v>
      </c>
      <c r="AH125" t="e">
        <f t="shared" si="110"/>
        <v>#VALUE!</v>
      </c>
      <c r="AI125" t="e">
        <f t="shared" si="111"/>
        <v>#VALUE!</v>
      </c>
      <c r="AJ125" t="e">
        <f t="shared" si="112"/>
        <v>#VALUE!</v>
      </c>
      <c r="AK125" t="e">
        <f t="shared" si="113"/>
        <v>#VALUE!</v>
      </c>
      <c r="AL125" t="e">
        <f t="shared" si="114"/>
        <v>#VALUE!</v>
      </c>
      <c r="AM125" t="e">
        <f t="shared" si="115"/>
        <v>#VALUE!</v>
      </c>
      <c r="AN125" t="e">
        <f t="shared" si="116"/>
        <v>#VALUE!</v>
      </c>
      <c r="AO125" t="e">
        <f t="shared" si="117"/>
        <v>#VALUE!</v>
      </c>
      <c r="AP125" t="e">
        <f t="shared" si="118"/>
        <v>#VALUE!</v>
      </c>
      <c r="AQ125" t="e">
        <f t="shared" si="119"/>
        <v>#VALUE!</v>
      </c>
      <c r="AR125" t="e">
        <f t="shared" si="120"/>
        <v>#VALUE!</v>
      </c>
      <c r="AS125" t="e">
        <f t="shared" si="121"/>
        <v>#VALUE!</v>
      </c>
      <c r="AT125" t="e">
        <f t="shared" si="122"/>
        <v>#VALUE!</v>
      </c>
      <c r="AU125" t="e">
        <f t="shared" si="123"/>
        <v>#VALUE!</v>
      </c>
      <c r="AV125" t="e">
        <f t="shared" si="124"/>
        <v>#VALUE!</v>
      </c>
      <c r="AW125" t="e">
        <f t="shared" si="125"/>
        <v>#VALUE!</v>
      </c>
      <c r="AX125" t="e">
        <f t="shared" si="126"/>
        <v>#VALUE!</v>
      </c>
      <c r="AY125" t="e">
        <f t="shared" si="127"/>
        <v>#VALUE!</v>
      </c>
      <c r="AZ125" t="e">
        <f t="shared" si="128"/>
        <v>#VALUE!</v>
      </c>
      <c r="BA125" t="e">
        <f t="shared" si="129"/>
        <v>#VALUE!</v>
      </c>
      <c r="BB125" t="e">
        <f t="shared" si="130"/>
        <v>#VALUE!</v>
      </c>
      <c r="BC125" t="e">
        <f t="shared" si="131"/>
        <v>#VALUE!</v>
      </c>
      <c r="BD125" t="e">
        <f t="shared" si="132"/>
        <v>#VALUE!</v>
      </c>
      <c r="BE125" t="e">
        <f t="shared" si="133"/>
        <v>#VALUE!</v>
      </c>
      <c r="BF125" t="e">
        <f t="shared" si="134"/>
        <v>#VALUE!</v>
      </c>
      <c r="BG125" t="e">
        <f t="shared" si="135"/>
        <v>#VALUE!</v>
      </c>
      <c r="BH125" t="e">
        <f t="shared" si="136"/>
        <v>#VALUE!</v>
      </c>
      <c r="BI125" t="e">
        <f t="shared" si="137"/>
        <v>#VALUE!</v>
      </c>
      <c r="BJ125" t="e">
        <f t="shared" si="138"/>
        <v>#VALUE!</v>
      </c>
      <c r="BK125" t="e">
        <f t="shared" si="139"/>
        <v>#VALUE!</v>
      </c>
      <c r="BL125" t="e">
        <f t="shared" si="140"/>
        <v>#VALUE!</v>
      </c>
      <c r="BM125" t="e">
        <f t="shared" si="141"/>
        <v>#VALUE!</v>
      </c>
      <c r="BN125" t="e">
        <f t="shared" si="142"/>
        <v>#VALUE!</v>
      </c>
      <c r="BO125" t="e">
        <f t="shared" si="143"/>
        <v>#VALUE!</v>
      </c>
      <c r="BP125" t="e">
        <f t="shared" si="144"/>
        <v>#VALUE!</v>
      </c>
      <c r="BQ125" t="e">
        <f t="shared" si="145"/>
        <v>#VALUE!</v>
      </c>
      <c r="BR125" t="e">
        <f t="shared" si="146"/>
        <v>#VALUE!</v>
      </c>
      <c r="BS125" t="e">
        <f t="shared" si="147"/>
        <v>#VALUE!</v>
      </c>
      <c r="BT125" t="e">
        <f t="shared" si="148"/>
        <v>#VALUE!</v>
      </c>
      <c r="BU125" t="e">
        <f t="shared" si="149"/>
        <v>#VALUE!</v>
      </c>
      <c r="BV125" t="e">
        <f t="shared" si="150"/>
        <v>#VALUE!</v>
      </c>
      <c r="BW125" t="e">
        <f t="shared" si="151"/>
        <v>#VALUE!</v>
      </c>
      <c r="BX125" t="e">
        <f t="shared" si="152"/>
        <v>#VALUE!</v>
      </c>
      <c r="BY125" t="e">
        <f t="shared" si="153"/>
        <v>#VALUE!</v>
      </c>
      <c r="BZ125" t="e">
        <f t="shared" si="154"/>
        <v>#VALUE!</v>
      </c>
      <c r="CA125" t="e">
        <f t="shared" si="155"/>
        <v>#VALUE!</v>
      </c>
      <c r="CB125" t="e">
        <f t="shared" si="156"/>
        <v>#VALUE!</v>
      </c>
      <c r="CC125" t="e">
        <f t="shared" si="157"/>
        <v>#VALUE!</v>
      </c>
      <c r="CD125" t="e">
        <f t="shared" si="158"/>
        <v>#VALUE!</v>
      </c>
      <c r="CE125" t="e">
        <f t="shared" si="159"/>
        <v>#VALUE!</v>
      </c>
      <c r="CF125" t="e">
        <f t="shared" si="160"/>
        <v>#VALUE!</v>
      </c>
      <c r="CG125" t="e">
        <f t="shared" si="161"/>
        <v>#VALUE!</v>
      </c>
      <c r="CH125" t="e">
        <f t="shared" ca="1" si="162"/>
        <v>#N/A</v>
      </c>
    </row>
    <row r="126" spans="5:86" x14ac:dyDescent="0.25">
      <c r="E126">
        <f t="shared" si="167"/>
        <v>1045743</v>
      </c>
      <c r="F126">
        <f t="shared" si="167"/>
        <v>1045743</v>
      </c>
      <c r="G126" t="e">
        <f t="shared" si="164"/>
        <v>#N/A</v>
      </c>
      <c r="H126" t="e">
        <f t="shared" si="84"/>
        <v>#VALUE!</v>
      </c>
      <c r="I126" t="e">
        <f t="shared" si="85"/>
        <v>#VALUE!</v>
      </c>
      <c r="J126" t="e">
        <f t="shared" si="86"/>
        <v>#VALUE!</v>
      </c>
      <c r="K126" t="e">
        <f t="shared" si="87"/>
        <v>#VALUE!</v>
      </c>
      <c r="L126" t="e">
        <f t="shared" si="88"/>
        <v>#VALUE!</v>
      </c>
      <c r="M126" t="e">
        <f t="shared" si="89"/>
        <v>#VALUE!</v>
      </c>
      <c r="N126" t="e">
        <f t="shared" si="90"/>
        <v>#VALUE!</v>
      </c>
      <c r="O126" t="e">
        <f t="shared" si="91"/>
        <v>#VALUE!</v>
      </c>
      <c r="P126" t="e">
        <f t="shared" si="92"/>
        <v>#VALUE!</v>
      </c>
      <c r="Q126" t="e">
        <f t="shared" si="93"/>
        <v>#VALUE!</v>
      </c>
      <c r="R126" t="e">
        <f t="shared" si="94"/>
        <v>#VALUE!</v>
      </c>
      <c r="S126" t="e">
        <f t="shared" si="95"/>
        <v>#VALUE!</v>
      </c>
      <c r="T126" t="e">
        <f t="shared" si="96"/>
        <v>#VALUE!</v>
      </c>
      <c r="U126" t="e">
        <f t="shared" si="97"/>
        <v>#VALUE!</v>
      </c>
      <c r="V126" t="e">
        <f t="shared" si="98"/>
        <v>#VALUE!</v>
      </c>
      <c r="W126" t="e">
        <f t="shared" si="99"/>
        <v>#VALUE!</v>
      </c>
      <c r="X126" t="e">
        <f t="shared" si="100"/>
        <v>#VALUE!</v>
      </c>
      <c r="Y126" t="e">
        <f t="shared" si="101"/>
        <v>#VALUE!</v>
      </c>
      <c r="Z126" t="e">
        <f t="shared" si="102"/>
        <v>#VALUE!</v>
      </c>
      <c r="AA126" t="e">
        <f t="shared" si="103"/>
        <v>#VALUE!</v>
      </c>
      <c r="AB126" t="e">
        <f t="shared" si="104"/>
        <v>#VALUE!</v>
      </c>
      <c r="AC126" t="e">
        <f t="shared" si="105"/>
        <v>#VALUE!</v>
      </c>
      <c r="AD126" t="e">
        <f t="shared" si="106"/>
        <v>#VALUE!</v>
      </c>
      <c r="AE126" t="e">
        <f t="shared" si="107"/>
        <v>#VALUE!</v>
      </c>
      <c r="AF126" t="e">
        <f t="shared" si="108"/>
        <v>#VALUE!</v>
      </c>
      <c r="AG126" t="e">
        <f t="shared" si="109"/>
        <v>#VALUE!</v>
      </c>
      <c r="AH126" t="e">
        <f t="shared" si="110"/>
        <v>#VALUE!</v>
      </c>
      <c r="AI126" t="e">
        <f t="shared" si="111"/>
        <v>#VALUE!</v>
      </c>
      <c r="AJ126" t="e">
        <f t="shared" si="112"/>
        <v>#VALUE!</v>
      </c>
      <c r="AK126" t="e">
        <f t="shared" si="113"/>
        <v>#VALUE!</v>
      </c>
      <c r="AL126" t="e">
        <f t="shared" si="114"/>
        <v>#VALUE!</v>
      </c>
      <c r="AM126" t="e">
        <f t="shared" si="115"/>
        <v>#VALUE!</v>
      </c>
      <c r="AN126" t="e">
        <f t="shared" si="116"/>
        <v>#VALUE!</v>
      </c>
      <c r="AO126" t="e">
        <f t="shared" si="117"/>
        <v>#VALUE!</v>
      </c>
      <c r="AP126" t="e">
        <f t="shared" si="118"/>
        <v>#VALUE!</v>
      </c>
      <c r="AQ126" t="e">
        <f t="shared" si="119"/>
        <v>#VALUE!</v>
      </c>
      <c r="AR126" t="e">
        <f t="shared" si="120"/>
        <v>#VALUE!</v>
      </c>
      <c r="AS126" t="e">
        <f t="shared" si="121"/>
        <v>#VALUE!</v>
      </c>
      <c r="AT126" t="e">
        <f t="shared" si="122"/>
        <v>#VALUE!</v>
      </c>
      <c r="AU126" t="e">
        <f t="shared" si="123"/>
        <v>#VALUE!</v>
      </c>
      <c r="AV126" t="e">
        <f t="shared" si="124"/>
        <v>#VALUE!</v>
      </c>
      <c r="AW126" t="e">
        <f t="shared" si="125"/>
        <v>#VALUE!</v>
      </c>
      <c r="AX126" t="e">
        <f t="shared" si="126"/>
        <v>#VALUE!</v>
      </c>
      <c r="AY126" t="e">
        <f t="shared" si="127"/>
        <v>#VALUE!</v>
      </c>
      <c r="AZ126" t="e">
        <f t="shared" si="128"/>
        <v>#VALUE!</v>
      </c>
      <c r="BA126" t="e">
        <f t="shared" si="129"/>
        <v>#VALUE!</v>
      </c>
      <c r="BB126" t="e">
        <f t="shared" si="130"/>
        <v>#VALUE!</v>
      </c>
      <c r="BC126" t="e">
        <f t="shared" si="131"/>
        <v>#VALUE!</v>
      </c>
      <c r="BD126" t="e">
        <f t="shared" si="132"/>
        <v>#VALUE!</v>
      </c>
      <c r="BE126" t="e">
        <f t="shared" si="133"/>
        <v>#VALUE!</v>
      </c>
      <c r="BF126" t="e">
        <f t="shared" si="134"/>
        <v>#VALUE!</v>
      </c>
      <c r="BG126" t="e">
        <f t="shared" si="135"/>
        <v>#VALUE!</v>
      </c>
      <c r="BH126" t="e">
        <f t="shared" si="136"/>
        <v>#VALUE!</v>
      </c>
      <c r="BI126" t="e">
        <f t="shared" si="137"/>
        <v>#VALUE!</v>
      </c>
      <c r="BJ126" t="e">
        <f t="shared" si="138"/>
        <v>#VALUE!</v>
      </c>
      <c r="BK126" t="e">
        <f t="shared" si="139"/>
        <v>#VALUE!</v>
      </c>
      <c r="BL126" t="e">
        <f t="shared" si="140"/>
        <v>#VALUE!</v>
      </c>
      <c r="BM126" t="e">
        <f t="shared" si="141"/>
        <v>#VALUE!</v>
      </c>
      <c r="BN126" t="e">
        <f t="shared" si="142"/>
        <v>#VALUE!</v>
      </c>
      <c r="BO126" t="e">
        <f t="shared" si="143"/>
        <v>#VALUE!</v>
      </c>
      <c r="BP126" t="e">
        <f t="shared" si="144"/>
        <v>#VALUE!</v>
      </c>
      <c r="BQ126" t="e">
        <f t="shared" si="145"/>
        <v>#VALUE!</v>
      </c>
      <c r="BR126" t="e">
        <f t="shared" si="146"/>
        <v>#VALUE!</v>
      </c>
      <c r="BS126" t="e">
        <f t="shared" si="147"/>
        <v>#VALUE!</v>
      </c>
      <c r="BT126" t="e">
        <f t="shared" si="148"/>
        <v>#VALUE!</v>
      </c>
      <c r="BU126" t="e">
        <f t="shared" si="149"/>
        <v>#VALUE!</v>
      </c>
      <c r="BV126" t="e">
        <f t="shared" si="150"/>
        <v>#VALUE!</v>
      </c>
      <c r="BW126" t="e">
        <f t="shared" si="151"/>
        <v>#VALUE!</v>
      </c>
      <c r="BX126" t="e">
        <f t="shared" si="152"/>
        <v>#VALUE!</v>
      </c>
      <c r="BY126" t="e">
        <f t="shared" si="153"/>
        <v>#VALUE!</v>
      </c>
      <c r="BZ126" t="e">
        <f t="shared" si="154"/>
        <v>#VALUE!</v>
      </c>
      <c r="CA126" t="e">
        <f t="shared" si="155"/>
        <v>#VALUE!</v>
      </c>
      <c r="CB126" t="e">
        <f t="shared" si="156"/>
        <v>#VALUE!</v>
      </c>
      <c r="CC126" t="e">
        <f t="shared" si="157"/>
        <v>#VALUE!</v>
      </c>
      <c r="CD126" t="e">
        <f t="shared" si="158"/>
        <v>#VALUE!</v>
      </c>
      <c r="CE126" t="e">
        <f t="shared" si="159"/>
        <v>#VALUE!</v>
      </c>
      <c r="CF126" t="e">
        <f t="shared" si="160"/>
        <v>#VALUE!</v>
      </c>
      <c r="CG126" t="e">
        <f t="shared" si="161"/>
        <v>#VALUE!</v>
      </c>
      <c r="CH126" t="e">
        <f t="shared" ca="1" si="162"/>
        <v>#N/A</v>
      </c>
    </row>
    <row r="127" spans="5:86" x14ac:dyDescent="0.25">
      <c r="E127">
        <f t="shared" si="167"/>
        <v>1045742</v>
      </c>
      <c r="F127">
        <f t="shared" si="167"/>
        <v>1045742</v>
      </c>
      <c r="G127" t="e">
        <f t="shared" si="164"/>
        <v>#N/A</v>
      </c>
      <c r="H127" t="e">
        <f t="shared" si="84"/>
        <v>#VALUE!</v>
      </c>
      <c r="I127" t="e">
        <f t="shared" si="85"/>
        <v>#VALUE!</v>
      </c>
      <c r="J127" t="e">
        <f t="shared" si="86"/>
        <v>#VALUE!</v>
      </c>
      <c r="K127" t="e">
        <f t="shared" si="87"/>
        <v>#VALUE!</v>
      </c>
      <c r="L127" t="e">
        <f t="shared" si="88"/>
        <v>#VALUE!</v>
      </c>
      <c r="M127" t="e">
        <f t="shared" si="89"/>
        <v>#VALUE!</v>
      </c>
      <c r="N127" t="e">
        <f t="shared" si="90"/>
        <v>#VALUE!</v>
      </c>
      <c r="O127" t="e">
        <f t="shared" si="91"/>
        <v>#VALUE!</v>
      </c>
      <c r="P127" t="e">
        <f t="shared" si="92"/>
        <v>#VALUE!</v>
      </c>
      <c r="Q127" t="e">
        <f t="shared" si="93"/>
        <v>#VALUE!</v>
      </c>
      <c r="R127" t="e">
        <f t="shared" si="94"/>
        <v>#VALUE!</v>
      </c>
      <c r="S127" t="e">
        <f t="shared" si="95"/>
        <v>#VALUE!</v>
      </c>
      <c r="T127" t="e">
        <f t="shared" si="96"/>
        <v>#VALUE!</v>
      </c>
      <c r="U127" t="e">
        <f t="shared" si="97"/>
        <v>#VALUE!</v>
      </c>
      <c r="V127" t="e">
        <f t="shared" si="98"/>
        <v>#VALUE!</v>
      </c>
      <c r="W127" t="e">
        <f t="shared" si="99"/>
        <v>#VALUE!</v>
      </c>
      <c r="X127" t="e">
        <f t="shared" si="100"/>
        <v>#VALUE!</v>
      </c>
      <c r="Y127" t="e">
        <f t="shared" si="101"/>
        <v>#VALUE!</v>
      </c>
      <c r="Z127" t="e">
        <f t="shared" si="102"/>
        <v>#VALUE!</v>
      </c>
      <c r="AA127" t="e">
        <f t="shared" si="103"/>
        <v>#VALUE!</v>
      </c>
      <c r="AB127" t="e">
        <f t="shared" si="104"/>
        <v>#VALUE!</v>
      </c>
      <c r="AC127" t="e">
        <f t="shared" si="105"/>
        <v>#VALUE!</v>
      </c>
      <c r="AD127" t="e">
        <f t="shared" si="106"/>
        <v>#VALUE!</v>
      </c>
      <c r="AE127" t="e">
        <f t="shared" si="107"/>
        <v>#VALUE!</v>
      </c>
      <c r="AF127" t="e">
        <f t="shared" si="108"/>
        <v>#VALUE!</v>
      </c>
      <c r="AG127" t="e">
        <f t="shared" si="109"/>
        <v>#VALUE!</v>
      </c>
      <c r="AH127" t="e">
        <f t="shared" si="110"/>
        <v>#VALUE!</v>
      </c>
      <c r="AI127" t="e">
        <f t="shared" si="111"/>
        <v>#VALUE!</v>
      </c>
      <c r="AJ127" t="e">
        <f t="shared" si="112"/>
        <v>#VALUE!</v>
      </c>
      <c r="AK127" t="e">
        <f t="shared" si="113"/>
        <v>#VALUE!</v>
      </c>
      <c r="AL127" t="e">
        <f t="shared" si="114"/>
        <v>#VALUE!</v>
      </c>
      <c r="AM127" t="e">
        <f t="shared" si="115"/>
        <v>#VALUE!</v>
      </c>
      <c r="AN127" t="e">
        <f t="shared" si="116"/>
        <v>#VALUE!</v>
      </c>
      <c r="AO127" t="e">
        <f t="shared" si="117"/>
        <v>#VALUE!</v>
      </c>
      <c r="AP127" t="e">
        <f t="shared" si="118"/>
        <v>#VALUE!</v>
      </c>
      <c r="AQ127" t="e">
        <f t="shared" si="119"/>
        <v>#VALUE!</v>
      </c>
      <c r="AR127" t="e">
        <f t="shared" si="120"/>
        <v>#VALUE!</v>
      </c>
      <c r="AS127" t="e">
        <f t="shared" si="121"/>
        <v>#VALUE!</v>
      </c>
      <c r="AT127" t="e">
        <f t="shared" si="122"/>
        <v>#VALUE!</v>
      </c>
      <c r="AU127" t="e">
        <f t="shared" si="123"/>
        <v>#VALUE!</v>
      </c>
      <c r="AV127" t="e">
        <f t="shared" si="124"/>
        <v>#VALUE!</v>
      </c>
      <c r="AW127" t="e">
        <f t="shared" si="125"/>
        <v>#VALUE!</v>
      </c>
      <c r="AX127" t="e">
        <f t="shared" si="126"/>
        <v>#VALUE!</v>
      </c>
      <c r="AY127" t="e">
        <f t="shared" si="127"/>
        <v>#VALUE!</v>
      </c>
      <c r="AZ127" t="e">
        <f t="shared" si="128"/>
        <v>#VALUE!</v>
      </c>
      <c r="BA127" t="e">
        <f t="shared" si="129"/>
        <v>#VALUE!</v>
      </c>
      <c r="BB127" t="e">
        <f t="shared" si="130"/>
        <v>#VALUE!</v>
      </c>
      <c r="BC127" t="e">
        <f t="shared" si="131"/>
        <v>#VALUE!</v>
      </c>
      <c r="BD127" t="e">
        <f t="shared" si="132"/>
        <v>#VALUE!</v>
      </c>
      <c r="BE127" t="e">
        <f t="shared" si="133"/>
        <v>#VALUE!</v>
      </c>
      <c r="BF127" t="e">
        <f t="shared" si="134"/>
        <v>#VALUE!</v>
      </c>
      <c r="BG127" t="e">
        <f t="shared" si="135"/>
        <v>#VALUE!</v>
      </c>
      <c r="BH127" t="e">
        <f t="shared" si="136"/>
        <v>#VALUE!</v>
      </c>
      <c r="BI127" t="e">
        <f t="shared" si="137"/>
        <v>#VALUE!</v>
      </c>
      <c r="BJ127" t="e">
        <f t="shared" si="138"/>
        <v>#VALUE!</v>
      </c>
      <c r="BK127" t="e">
        <f t="shared" si="139"/>
        <v>#VALUE!</v>
      </c>
      <c r="BL127" t="e">
        <f t="shared" si="140"/>
        <v>#VALUE!</v>
      </c>
      <c r="BM127" t="e">
        <f t="shared" si="141"/>
        <v>#VALUE!</v>
      </c>
      <c r="BN127" t="e">
        <f t="shared" si="142"/>
        <v>#VALUE!</v>
      </c>
      <c r="BO127" t="e">
        <f t="shared" si="143"/>
        <v>#VALUE!</v>
      </c>
      <c r="BP127" t="e">
        <f t="shared" si="144"/>
        <v>#VALUE!</v>
      </c>
      <c r="BQ127" t="e">
        <f t="shared" si="145"/>
        <v>#VALUE!</v>
      </c>
      <c r="BR127" t="e">
        <f t="shared" si="146"/>
        <v>#VALUE!</v>
      </c>
      <c r="BS127" t="e">
        <f t="shared" si="147"/>
        <v>#VALUE!</v>
      </c>
      <c r="BT127" t="e">
        <f t="shared" si="148"/>
        <v>#VALUE!</v>
      </c>
      <c r="BU127" t="e">
        <f t="shared" si="149"/>
        <v>#VALUE!</v>
      </c>
      <c r="BV127" t="e">
        <f t="shared" si="150"/>
        <v>#VALUE!</v>
      </c>
      <c r="BW127" t="e">
        <f t="shared" si="151"/>
        <v>#VALUE!</v>
      </c>
      <c r="BX127" t="e">
        <f t="shared" si="152"/>
        <v>#VALUE!</v>
      </c>
      <c r="BY127" t="e">
        <f t="shared" si="153"/>
        <v>#VALUE!</v>
      </c>
      <c r="BZ127" t="e">
        <f t="shared" si="154"/>
        <v>#VALUE!</v>
      </c>
      <c r="CA127" t="e">
        <f t="shared" si="155"/>
        <v>#VALUE!</v>
      </c>
      <c r="CB127" t="e">
        <f t="shared" si="156"/>
        <v>#VALUE!</v>
      </c>
      <c r="CC127" t="e">
        <f t="shared" si="157"/>
        <v>#VALUE!</v>
      </c>
      <c r="CD127" t="e">
        <f t="shared" si="158"/>
        <v>#VALUE!</v>
      </c>
      <c r="CE127" t="e">
        <f t="shared" si="159"/>
        <v>#VALUE!</v>
      </c>
      <c r="CF127" t="e">
        <f t="shared" si="160"/>
        <v>#VALUE!</v>
      </c>
      <c r="CG127" t="e">
        <f t="shared" si="161"/>
        <v>#VALUE!</v>
      </c>
      <c r="CH127" t="e">
        <f t="shared" ca="1" si="162"/>
        <v>#N/A</v>
      </c>
    </row>
    <row r="128" spans="5:86" x14ac:dyDescent="0.25">
      <c r="E128">
        <f t="shared" si="167"/>
        <v>1045741</v>
      </c>
      <c r="F128">
        <f t="shared" si="167"/>
        <v>1045741</v>
      </c>
      <c r="G128" t="e">
        <f t="shared" si="164"/>
        <v>#N/A</v>
      </c>
      <c r="H128" t="e">
        <f t="shared" si="84"/>
        <v>#VALUE!</v>
      </c>
      <c r="I128" t="e">
        <f t="shared" si="85"/>
        <v>#VALUE!</v>
      </c>
      <c r="J128" t="e">
        <f t="shared" si="86"/>
        <v>#VALUE!</v>
      </c>
      <c r="K128" t="e">
        <f t="shared" si="87"/>
        <v>#VALUE!</v>
      </c>
      <c r="L128" t="e">
        <f t="shared" si="88"/>
        <v>#VALUE!</v>
      </c>
      <c r="M128" t="e">
        <f t="shared" si="89"/>
        <v>#VALUE!</v>
      </c>
      <c r="N128" t="e">
        <f t="shared" si="90"/>
        <v>#VALUE!</v>
      </c>
      <c r="O128" t="e">
        <f t="shared" si="91"/>
        <v>#VALUE!</v>
      </c>
      <c r="P128" t="e">
        <f t="shared" si="92"/>
        <v>#VALUE!</v>
      </c>
      <c r="Q128" t="e">
        <f t="shared" si="93"/>
        <v>#VALUE!</v>
      </c>
      <c r="R128" t="e">
        <f t="shared" si="94"/>
        <v>#VALUE!</v>
      </c>
      <c r="S128" t="e">
        <f t="shared" si="95"/>
        <v>#VALUE!</v>
      </c>
      <c r="T128" t="e">
        <f t="shared" si="96"/>
        <v>#VALUE!</v>
      </c>
      <c r="U128" t="e">
        <f t="shared" si="97"/>
        <v>#VALUE!</v>
      </c>
      <c r="V128" t="e">
        <f t="shared" si="98"/>
        <v>#VALUE!</v>
      </c>
      <c r="W128" t="e">
        <f t="shared" si="99"/>
        <v>#VALUE!</v>
      </c>
      <c r="X128" t="e">
        <f t="shared" si="100"/>
        <v>#VALUE!</v>
      </c>
      <c r="Y128" t="e">
        <f t="shared" si="101"/>
        <v>#VALUE!</v>
      </c>
      <c r="Z128" t="e">
        <f t="shared" si="102"/>
        <v>#VALUE!</v>
      </c>
      <c r="AA128" t="e">
        <f t="shared" si="103"/>
        <v>#VALUE!</v>
      </c>
      <c r="AB128" t="e">
        <f t="shared" si="104"/>
        <v>#VALUE!</v>
      </c>
      <c r="AC128" t="e">
        <f t="shared" si="105"/>
        <v>#VALUE!</v>
      </c>
      <c r="AD128" t="e">
        <f t="shared" si="106"/>
        <v>#VALUE!</v>
      </c>
      <c r="AE128" t="e">
        <f t="shared" si="107"/>
        <v>#VALUE!</v>
      </c>
      <c r="AF128" t="e">
        <f t="shared" si="108"/>
        <v>#VALUE!</v>
      </c>
      <c r="AG128" t="e">
        <f t="shared" si="109"/>
        <v>#VALUE!</v>
      </c>
      <c r="AH128" t="e">
        <f t="shared" si="110"/>
        <v>#VALUE!</v>
      </c>
      <c r="AI128" t="e">
        <f t="shared" si="111"/>
        <v>#VALUE!</v>
      </c>
      <c r="AJ128" t="e">
        <f t="shared" si="112"/>
        <v>#VALUE!</v>
      </c>
      <c r="AK128" t="e">
        <f t="shared" si="113"/>
        <v>#VALUE!</v>
      </c>
      <c r="AL128" t="e">
        <f t="shared" si="114"/>
        <v>#VALUE!</v>
      </c>
      <c r="AM128" t="e">
        <f t="shared" si="115"/>
        <v>#VALUE!</v>
      </c>
      <c r="AN128" t="e">
        <f t="shared" si="116"/>
        <v>#VALUE!</v>
      </c>
      <c r="AO128" t="e">
        <f t="shared" si="117"/>
        <v>#VALUE!</v>
      </c>
      <c r="AP128" t="e">
        <f t="shared" si="118"/>
        <v>#VALUE!</v>
      </c>
      <c r="AQ128" t="e">
        <f t="shared" si="119"/>
        <v>#VALUE!</v>
      </c>
      <c r="AR128" t="e">
        <f t="shared" si="120"/>
        <v>#VALUE!</v>
      </c>
      <c r="AS128" t="e">
        <f t="shared" si="121"/>
        <v>#VALUE!</v>
      </c>
      <c r="AT128" t="e">
        <f t="shared" si="122"/>
        <v>#VALUE!</v>
      </c>
      <c r="AU128" t="e">
        <f t="shared" si="123"/>
        <v>#VALUE!</v>
      </c>
      <c r="AV128" t="e">
        <f t="shared" si="124"/>
        <v>#VALUE!</v>
      </c>
      <c r="AW128" t="e">
        <f t="shared" si="125"/>
        <v>#VALUE!</v>
      </c>
      <c r="AX128" t="e">
        <f t="shared" si="126"/>
        <v>#VALUE!</v>
      </c>
      <c r="AY128" t="e">
        <f t="shared" si="127"/>
        <v>#VALUE!</v>
      </c>
      <c r="AZ128" t="e">
        <f t="shared" si="128"/>
        <v>#VALUE!</v>
      </c>
      <c r="BA128" t="e">
        <f t="shared" si="129"/>
        <v>#VALUE!</v>
      </c>
      <c r="BB128" t="e">
        <f t="shared" si="130"/>
        <v>#VALUE!</v>
      </c>
      <c r="BC128" t="e">
        <f t="shared" si="131"/>
        <v>#VALUE!</v>
      </c>
      <c r="BD128" t="e">
        <f t="shared" si="132"/>
        <v>#VALUE!</v>
      </c>
      <c r="BE128" t="e">
        <f t="shared" si="133"/>
        <v>#VALUE!</v>
      </c>
      <c r="BF128" t="e">
        <f t="shared" si="134"/>
        <v>#VALUE!</v>
      </c>
      <c r="BG128" t="e">
        <f t="shared" si="135"/>
        <v>#VALUE!</v>
      </c>
      <c r="BH128" t="e">
        <f t="shared" si="136"/>
        <v>#VALUE!</v>
      </c>
      <c r="BI128" t="e">
        <f t="shared" si="137"/>
        <v>#VALUE!</v>
      </c>
      <c r="BJ128" t="e">
        <f t="shared" si="138"/>
        <v>#VALUE!</v>
      </c>
      <c r="BK128" t="e">
        <f t="shared" si="139"/>
        <v>#VALUE!</v>
      </c>
      <c r="BL128" t="e">
        <f t="shared" si="140"/>
        <v>#VALUE!</v>
      </c>
      <c r="BM128" t="e">
        <f t="shared" si="141"/>
        <v>#VALUE!</v>
      </c>
      <c r="BN128" t="e">
        <f t="shared" si="142"/>
        <v>#VALUE!</v>
      </c>
      <c r="BO128" t="e">
        <f t="shared" si="143"/>
        <v>#VALUE!</v>
      </c>
      <c r="BP128" t="e">
        <f t="shared" si="144"/>
        <v>#VALUE!</v>
      </c>
      <c r="BQ128" t="e">
        <f t="shared" si="145"/>
        <v>#VALUE!</v>
      </c>
      <c r="BR128" t="e">
        <f t="shared" si="146"/>
        <v>#VALUE!</v>
      </c>
      <c r="BS128" t="e">
        <f t="shared" si="147"/>
        <v>#VALUE!</v>
      </c>
      <c r="BT128" t="e">
        <f t="shared" si="148"/>
        <v>#VALUE!</v>
      </c>
      <c r="BU128" t="e">
        <f t="shared" si="149"/>
        <v>#VALUE!</v>
      </c>
      <c r="BV128" t="e">
        <f t="shared" si="150"/>
        <v>#VALUE!</v>
      </c>
      <c r="BW128" t="e">
        <f t="shared" si="151"/>
        <v>#VALUE!</v>
      </c>
      <c r="BX128" t="e">
        <f t="shared" si="152"/>
        <v>#VALUE!</v>
      </c>
      <c r="BY128" t="e">
        <f t="shared" si="153"/>
        <v>#VALUE!</v>
      </c>
      <c r="BZ128" t="e">
        <f t="shared" si="154"/>
        <v>#VALUE!</v>
      </c>
      <c r="CA128" t="e">
        <f t="shared" si="155"/>
        <v>#VALUE!</v>
      </c>
      <c r="CB128" t="e">
        <f t="shared" si="156"/>
        <v>#VALUE!</v>
      </c>
      <c r="CC128" t="e">
        <f t="shared" si="157"/>
        <v>#VALUE!</v>
      </c>
      <c r="CD128" t="e">
        <f t="shared" si="158"/>
        <v>#VALUE!</v>
      </c>
      <c r="CE128" t="e">
        <f t="shared" si="159"/>
        <v>#VALUE!</v>
      </c>
      <c r="CF128" t="e">
        <f t="shared" si="160"/>
        <v>#VALUE!</v>
      </c>
      <c r="CG128" t="e">
        <f t="shared" si="161"/>
        <v>#VALUE!</v>
      </c>
      <c r="CH128" t="e">
        <f t="shared" ca="1" si="162"/>
        <v>#N/A</v>
      </c>
    </row>
    <row r="129" spans="5:86" x14ac:dyDescent="0.25">
      <c r="E129">
        <f t="shared" si="167"/>
        <v>1045740</v>
      </c>
      <c r="F129">
        <f t="shared" si="167"/>
        <v>1045740</v>
      </c>
      <c r="G129" t="e">
        <f t="shared" si="164"/>
        <v>#N/A</v>
      </c>
      <c r="H129" t="e">
        <f t="shared" si="84"/>
        <v>#VALUE!</v>
      </c>
      <c r="I129" t="e">
        <f t="shared" si="85"/>
        <v>#VALUE!</v>
      </c>
      <c r="J129" t="e">
        <f t="shared" si="86"/>
        <v>#VALUE!</v>
      </c>
      <c r="K129" t="e">
        <f t="shared" si="87"/>
        <v>#VALUE!</v>
      </c>
      <c r="L129" t="e">
        <f t="shared" si="88"/>
        <v>#VALUE!</v>
      </c>
      <c r="M129" t="e">
        <f t="shared" si="89"/>
        <v>#VALUE!</v>
      </c>
      <c r="N129" t="e">
        <f t="shared" si="90"/>
        <v>#VALUE!</v>
      </c>
      <c r="O129" t="e">
        <f t="shared" si="91"/>
        <v>#VALUE!</v>
      </c>
      <c r="P129" t="e">
        <f t="shared" si="92"/>
        <v>#VALUE!</v>
      </c>
      <c r="Q129" t="e">
        <f t="shared" si="93"/>
        <v>#VALUE!</v>
      </c>
      <c r="R129" t="e">
        <f t="shared" si="94"/>
        <v>#VALUE!</v>
      </c>
      <c r="S129" t="e">
        <f t="shared" si="95"/>
        <v>#VALUE!</v>
      </c>
      <c r="T129" t="e">
        <f t="shared" si="96"/>
        <v>#VALUE!</v>
      </c>
      <c r="U129" t="e">
        <f t="shared" si="97"/>
        <v>#VALUE!</v>
      </c>
      <c r="V129" t="e">
        <f t="shared" si="98"/>
        <v>#VALUE!</v>
      </c>
      <c r="W129" t="e">
        <f t="shared" si="99"/>
        <v>#VALUE!</v>
      </c>
      <c r="X129" t="e">
        <f t="shared" si="100"/>
        <v>#VALUE!</v>
      </c>
      <c r="Y129" t="e">
        <f t="shared" si="101"/>
        <v>#VALUE!</v>
      </c>
      <c r="Z129" t="e">
        <f t="shared" si="102"/>
        <v>#VALUE!</v>
      </c>
      <c r="AA129" t="e">
        <f t="shared" si="103"/>
        <v>#VALUE!</v>
      </c>
      <c r="AB129" t="e">
        <f t="shared" si="104"/>
        <v>#VALUE!</v>
      </c>
      <c r="AC129" t="e">
        <f t="shared" si="105"/>
        <v>#VALUE!</v>
      </c>
      <c r="AD129" t="e">
        <f t="shared" si="106"/>
        <v>#VALUE!</v>
      </c>
      <c r="AE129" t="e">
        <f t="shared" si="107"/>
        <v>#VALUE!</v>
      </c>
      <c r="AF129" t="e">
        <f t="shared" si="108"/>
        <v>#VALUE!</v>
      </c>
      <c r="AG129" t="e">
        <f t="shared" si="109"/>
        <v>#VALUE!</v>
      </c>
      <c r="AH129" t="e">
        <f t="shared" si="110"/>
        <v>#VALUE!</v>
      </c>
      <c r="AI129" t="e">
        <f t="shared" si="111"/>
        <v>#VALUE!</v>
      </c>
      <c r="AJ129" t="e">
        <f t="shared" si="112"/>
        <v>#VALUE!</v>
      </c>
      <c r="AK129" t="e">
        <f t="shared" si="113"/>
        <v>#VALUE!</v>
      </c>
      <c r="AL129" t="e">
        <f t="shared" si="114"/>
        <v>#VALUE!</v>
      </c>
      <c r="AM129" t="e">
        <f t="shared" si="115"/>
        <v>#VALUE!</v>
      </c>
      <c r="AN129" t="e">
        <f t="shared" si="116"/>
        <v>#VALUE!</v>
      </c>
      <c r="AO129" t="e">
        <f t="shared" si="117"/>
        <v>#VALUE!</v>
      </c>
      <c r="AP129" t="e">
        <f t="shared" si="118"/>
        <v>#VALUE!</v>
      </c>
      <c r="AQ129" t="e">
        <f t="shared" si="119"/>
        <v>#VALUE!</v>
      </c>
      <c r="AR129" t="e">
        <f t="shared" si="120"/>
        <v>#VALUE!</v>
      </c>
      <c r="AS129" t="e">
        <f t="shared" si="121"/>
        <v>#VALUE!</v>
      </c>
      <c r="AT129" t="e">
        <f t="shared" si="122"/>
        <v>#VALUE!</v>
      </c>
      <c r="AU129" t="e">
        <f t="shared" si="123"/>
        <v>#VALUE!</v>
      </c>
      <c r="AV129" t="e">
        <f t="shared" si="124"/>
        <v>#VALUE!</v>
      </c>
      <c r="AW129" t="e">
        <f t="shared" si="125"/>
        <v>#VALUE!</v>
      </c>
      <c r="AX129" t="e">
        <f t="shared" si="126"/>
        <v>#VALUE!</v>
      </c>
      <c r="AY129" t="e">
        <f t="shared" si="127"/>
        <v>#VALUE!</v>
      </c>
      <c r="AZ129" t="e">
        <f t="shared" si="128"/>
        <v>#VALUE!</v>
      </c>
      <c r="BA129" t="e">
        <f t="shared" si="129"/>
        <v>#VALUE!</v>
      </c>
      <c r="BB129" t="e">
        <f t="shared" si="130"/>
        <v>#VALUE!</v>
      </c>
      <c r="BC129" t="e">
        <f t="shared" si="131"/>
        <v>#VALUE!</v>
      </c>
      <c r="BD129" t="e">
        <f t="shared" si="132"/>
        <v>#VALUE!</v>
      </c>
      <c r="BE129" t="e">
        <f t="shared" si="133"/>
        <v>#VALUE!</v>
      </c>
      <c r="BF129" t="e">
        <f t="shared" si="134"/>
        <v>#VALUE!</v>
      </c>
      <c r="BG129" t="e">
        <f t="shared" si="135"/>
        <v>#VALUE!</v>
      </c>
      <c r="BH129" t="e">
        <f t="shared" si="136"/>
        <v>#VALUE!</v>
      </c>
      <c r="BI129" t="e">
        <f t="shared" si="137"/>
        <v>#VALUE!</v>
      </c>
      <c r="BJ129" t="e">
        <f t="shared" si="138"/>
        <v>#VALUE!</v>
      </c>
      <c r="BK129" t="e">
        <f t="shared" si="139"/>
        <v>#VALUE!</v>
      </c>
      <c r="BL129" t="e">
        <f t="shared" si="140"/>
        <v>#VALUE!</v>
      </c>
      <c r="BM129" t="e">
        <f t="shared" si="141"/>
        <v>#VALUE!</v>
      </c>
      <c r="BN129" t="e">
        <f t="shared" si="142"/>
        <v>#VALUE!</v>
      </c>
      <c r="BO129" t="e">
        <f t="shared" si="143"/>
        <v>#VALUE!</v>
      </c>
      <c r="BP129" t="e">
        <f t="shared" si="144"/>
        <v>#VALUE!</v>
      </c>
      <c r="BQ129" t="e">
        <f t="shared" si="145"/>
        <v>#VALUE!</v>
      </c>
      <c r="BR129" t="e">
        <f t="shared" si="146"/>
        <v>#VALUE!</v>
      </c>
      <c r="BS129" t="e">
        <f t="shared" si="147"/>
        <v>#VALUE!</v>
      </c>
      <c r="BT129" t="e">
        <f t="shared" si="148"/>
        <v>#VALUE!</v>
      </c>
      <c r="BU129" t="e">
        <f t="shared" si="149"/>
        <v>#VALUE!</v>
      </c>
      <c r="BV129" t="e">
        <f t="shared" si="150"/>
        <v>#VALUE!</v>
      </c>
      <c r="BW129" t="e">
        <f t="shared" si="151"/>
        <v>#VALUE!</v>
      </c>
      <c r="BX129" t="e">
        <f t="shared" si="152"/>
        <v>#VALUE!</v>
      </c>
      <c r="BY129" t="e">
        <f t="shared" si="153"/>
        <v>#VALUE!</v>
      </c>
      <c r="BZ129" t="e">
        <f t="shared" si="154"/>
        <v>#VALUE!</v>
      </c>
      <c r="CA129" t="e">
        <f t="shared" si="155"/>
        <v>#VALUE!</v>
      </c>
      <c r="CB129" t="e">
        <f t="shared" si="156"/>
        <v>#VALUE!</v>
      </c>
      <c r="CC129" t="e">
        <f t="shared" si="157"/>
        <v>#VALUE!</v>
      </c>
      <c r="CD129" t="e">
        <f t="shared" si="158"/>
        <v>#VALUE!</v>
      </c>
      <c r="CE129" t="e">
        <f t="shared" si="159"/>
        <v>#VALUE!</v>
      </c>
      <c r="CF129" t="e">
        <f t="shared" si="160"/>
        <v>#VALUE!</v>
      </c>
      <c r="CG129" t="e">
        <f t="shared" si="161"/>
        <v>#VALUE!</v>
      </c>
      <c r="CH129" t="e">
        <f t="shared" ca="1" si="162"/>
        <v>#N/A</v>
      </c>
    </row>
    <row r="130" spans="5:86" x14ac:dyDescent="0.25">
      <c r="E130">
        <f t="shared" si="167"/>
        <v>1045739</v>
      </c>
      <c r="F130">
        <f t="shared" si="167"/>
        <v>1045739</v>
      </c>
      <c r="G130" t="e">
        <f t="shared" si="164"/>
        <v>#N/A</v>
      </c>
      <c r="H130" t="e">
        <f t="shared" si="84"/>
        <v>#VALUE!</v>
      </c>
      <c r="I130" t="e">
        <f t="shared" si="85"/>
        <v>#VALUE!</v>
      </c>
      <c r="J130" t="e">
        <f t="shared" si="86"/>
        <v>#VALUE!</v>
      </c>
      <c r="K130" t="e">
        <f t="shared" si="87"/>
        <v>#VALUE!</v>
      </c>
      <c r="L130" t="e">
        <f t="shared" si="88"/>
        <v>#VALUE!</v>
      </c>
      <c r="M130" t="e">
        <f t="shared" si="89"/>
        <v>#VALUE!</v>
      </c>
      <c r="N130" t="e">
        <f t="shared" si="90"/>
        <v>#VALUE!</v>
      </c>
      <c r="O130" t="e">
        <f t="shared" si="91"/>
        <v>#VALUE!</v>
      </c>
      <c r="P130" t="e">
        <f t="shared" si="92"/>
        <v>#VALUE!</v>
      </c>
      <c r="Q130" t="e">
        <f t="shared" si="93"/>
        <v>#VALUE!</v>
      </c>
      <c r="R130" t="e">
        <f t="shared" si="94"/>
        <v>#VALUE!</v>
      </c>
      <c r="S130" t="e">
        <f t="shared" si="95"/>
        <v>#VALUE!</v>
      </c>
      <c r="T130" t="e">
        <f t="shared" si="96"/>
        <v>#VALUE!</v>
      </c>
      <c r="U130" t="e">
        <f t="shared" si="97"/>
        <v>#VALUE!</v>
      </c>
      <c r="V130" t="e">
        <f t="shared" si="98"/>
        <v>#VALUE!</v>
      </c>
      <c r="W130" t="e">
        <f t="shared" si="99"/>
        <v>#VALUE!</v>
      </c>
      <c r="X130" t="e">
        <f t="shared" si="100"/>
        <v>#VALUE!</v>
      </c>
      <c r="Y130" t="e">
        <f t="shared" si="101"/>
        <v>#VALUE!</v>
      </c>
      <c r="Z130" t="e">
        <f t="shared" si="102"/>
        <v>#VALUE!</v>
      </c>
      <c r="AA130" t="e">
        <f t="shared" si="103"/>
        <v>#VALUE!</v>
      </c>
      <c r="AB130" t="e">
        <f t="shared" si="104"/>
        <v>#VALUE!</v>
      </c>
      <c r="AC130" t="e">
        <f t="shared" si="105"/>
        <v>#VALUE!</v>
      </c>
      <c r="AD130" t="e">
        <f t="shared" si="106"/>
        <v>#VALUE!</v>
      </c>
      <c r="AE130" t="e">
        <f t="shared" si="107"/>
        <v>#VALUE!</v>
      </c>
      <c r="AF130" t="e">
        <f t="shared" si="108"/>
        <v>#VALUE!</v>
      </c>
      <c r="AG130" t="e">
        <f t="shared" si="109"/>
        <v>#VALUE!</v>
      </c>
      <c r="AH130" t="e">
        <f t="shared" si="110"/>
        <v>#VALUE!</v>
      </c>
      <c r="AI130" t="e">
        <f t="shared" si="111"/>
        <v>#VALUE!</v>
      </c>
      <c r="AJ130" t="e">
        <f t="shared" si="112"/>
        <v>#VALUE!</v>
      </c>
      <c r="AK130" t="e">
        <f t="shared" si="113"/>
        <v>#VALUE!</v>
      </c>
      <c r="AL130" t="e">
        <f t="shared" si="114"/>
        <v>#VALUE!</v>
      </c>
      <c r="AM130" t="e">
        <f t="shared" si="115"/>
        <v>#VALUE!</v>
      </c>
      <c r="AN130" t="e">
        <f t="shared" si="116"/>
        <v>#VALUE!</v>
      </c>
      <c r="AO130" t="e">
        <f t="shared" si="117"/>
        <v>#VALUE!</v>
      </c>
      <c r="AP130" t="e">
        <f t="shared" si="118"/>
        <v>#VALUE!</v>
      </c>
      <c r="AQ130" t="e">
        <f t="shared" si="119"/>
        <v>#VALUE!</v>
      </c>
      <c r="AR130" t="e">
        <f t="shared" si="120"/>
        <v>#VALUE!</v>
      </c>
      <c r="AS130" t="e">
        <f t="shared" si="121"/>
        <v>#VALUE!</v>
      </c>
      <c r="AT130" t="e">
        <f t="shared" si="122"/>
        <v>#VALUE!</v>
      </c>
      <c r="AU130" t="e">
        <f t="shared" si="123"/>
        <v>#VALUE!</v>
      </c>
      <c r="AV130" t="e">
        <f t="shared" si="124"/>
        <v>#VALUE!</v>
      </c>
      <c r="AW130" t="e">
        <f t="shared" si="125"/>
        <v>#VALUE!</v>
      </c>
      <c r="AX130" t="e">
        <f t="shared" si="126"/>
        <v>#VALUE!</v>
      </c>
      <c r="AY130" t="e">
        <f t="shared" si="127"/>
        <v>#VALUE!</v>
      </c>
      <c r="AZ130" t="e">
        <f t="shared" si="128"/>
        <v>#VALUE!</v>
      </c>
      <c r="BA130" t="e">
        <f t="shared" si="129"/>
        <v>#VALUE!</v>
      </c>
      <c r="BB130" t="e">
        <f t="shared" si="130"/>
        <v>#VALUE!</v>
      </c>
      <c r="BC130" t="e">
        <f t="shared" si="131"/>
        <v>#VALUE!</v>
      </c>
      <c r="BD130" t="e">
        <f t="shared" si="132"/>
        <v>#VALUE!</v>
      </c>
      <c r="BE130" t="e">
        <f t="shared" si="133"/>
        <v>#VALUE!</v>
      </c>
      <c r="BF130" t="e">
        <f t="shared" si="134"/>
        <v>#VALUE!</v>
      </c>
      <c r="BG130" t="e">
        <f t="shared" si="135"/>
        <v>#VALUE!</v>
      </c>
      <c r="BH130" t="e">
        <f t="shared" si="136"/>
        <v>#VALUE!</v>
      </c>
      <c r="BI130" t="e">
        <f t="shared" si="137"/>
        <v>#VALUE!</v>
      </c>
      <c r="BJ130" t="e">
        <f t="shared" si="138"/>
        <v>#VALUE!</v>
      </c>
      <c r="BK130" t="e">
        <f t="shared" si="139"/>
        <v>#VALUE!</v>
      </c>
      <c r="BL130" t="e">
        <f t="shared" si="140"/>
        <v>#VALUE!</v>
      </c>
      <c r="BM130" t="e">
        <f t="shared" si="141"/>
        <v>#VALUE!</v>
      </c>
      <c r="BN130" t="e">
        <f t="shared" si="142"/>
        <v>#VALUE!</v>
      </c>
      <c r="BO130" t="e">
        <f t="shared" si="143"/>
        <v>#VALUE!</v>
      </c>
      <c r="BP130" t="e">
        <f t="shared" si="144"/>
        <v>#VALUE!</v>
      </c>
      <c r="BQ130" t="e">
        <f t="shared" si="145"/>
        <v>#VALUE!</v>
      </c>
      <c r="BR130" t="e">
        <f t="shared" si="146"/>
        <v>#VALUE!</v>
      </c>
      <c r="BS130" t="e">
        <f t="shared" si="147"/>
        <v>#VALUE!</v>
      </c>
      <c r="BT130" t="e">
        <f t="shared" si="148"/>
        <v>#VALUE!</v>
      </c>
      <c r="BU130" t="e">
        <f t="shared" si="149"/>
        <v>#VALUE!</v>
      </c>
      <c r="BV130" t="e">
        <f t="shared" si="150"/>
        <v>#VALUE!</v>
      </c>
      <c r="BW130" t="e">
        <f t="shared" si="151"/>
        <v>#VALUE!</v>
      </c>
      <c r="BX130" t="e">
        <f t="shared" si="152"/>
        <v>#VALUE!</v>
      </c>
      <c r="BY130" t="e">
        <f t="shared" si="153"/>
        <v>#VALUE!</v>
      </c>
      <c r="BZ130" t="e">
        <f t="shared" si="154"/>
        <v>#VALUE!</v>
      </c>
      <c r="CA130" t="e">
        <f t="shared" si="155"/>
        <v>#VALUE!</v>
      </c>
      <c r="CB130" t="e">
        <f t="shared" si="156"/>
        <v>#VALUE!</v>
      </c>
      <c r="CC130" t="e">
        <f t="shared" si="157"/>
        <v>#VALUE!</v>
      </c>
      <c r="CD130" t="e">
        <f t="shared" si="158"/>
        <v>#VALUE!</v>
      </c>
      <c r="CE130" t="e">
        <f t="shared" si="159"/>
        <v>#VALUE!</v>
      </c>
      <c r="CF130" t="e">
        <f t="shared" si="160"/>
        <v>#VALUE!</v>
      </c>
      <c r="CG130" t="e">
        <f t="shared" si="161"/>
        <v>#VALUE!</v>
      </c>
      <c r="CH130" t="e">
        <f t="shared" ca="1" si="162"/>
        <v>#N/A</v>
      </c>
    </row>
    <row r="131" spans="5:86" x14ac:dyDescent="0.25">
      <c r="E131">
        <f t="shared" si="167"/>
        <v>1045738</v>
      </c>
      <c r="F131">
        <f t="shared" si="167"/>
        <v>1045738</v>
      </c>
      <c r="G131" t="e">
        <f t="shared" si="164"/>
        <v>#N/A</v>
      </c>
      <c r="H131" t="e">
        <f t="shared" si="84"/>
        <v>#VALUE!</v>
      </c>
      <c r="I131" t="e">
        <f t="shared" si="85"/>
        <v>#VALUE!</v>
      </c>
      <c r="J131" t="e">
        <f t="shared" si="86"/>
        <v>#VALUE!</v>
      </c>
      <c r="K131" t="e">
        <f t="shared" si="87"/>
        <v>#VALUE!</v>
      </c>
      <c r="L131" t="e">
        <f t="shared" si="88"/>
        <v>#VALUE!</v>
      </c>
      <c r="M131" t="e">
        <f t="shared" si="89"/>
        <v>#VALUE!</v>
      </c>
      <c r="N131" t="e">
        <f t="shared" si="90"/>
        <v>#VALUE!</v>
      </c>
      <c r="O131" t="e">
        <f t="shared" si="91"/>
        <v>#VALUE!</v>
      </c>
      <c r="P131" t="e">
        <f t="shared" si="92"/>
        <v>#VALUE!</v>
      </c>
      <c r="Q131" t="e">
        <f t="shared" si="93"/>
        <v>#VALUE!</v>
      </c>
      <c r="R131" t="e">
        <f t="shared" si="94"/>
        <v>#VALUE!</v>
      </c>
      <c r="S131" t="e">
        <f t="shared" si="95"/>
        <v>#VALUE!</v>
      </c>
      <c r="T131" t="e">
        <f t="shared" si="96"/>
        <v>#VALUE!</v>
      </c>
      <c r="U131" t="e">
        <f t="shared" si="97"/>
        <v>#VALUE!</v>
      </c>
      <c r="V131" t="e">
        <f t="shared" si="98"/>
        <v>#VALUE!</v>
      </c>
      <c r="W131" t="e">
        <f t="shared" si="99"/>
        <v>#VALUE!</v>
      </c>
      <c r="X131" t="e">
        <f t="shared" si="100"/>
        <v>#VALUE!</v>
      </c>
      <c r="Y131" t="e">
        <f t="shared" si="101"/>
        <v>#VALUE!</v>
      </c>
      <c r="Z131" t="e">
        <f t="shared" si="102"/>
        <v>#VALUE!</v>
      </c>
      <c r="AA131" t="e">
        <f t="shared" si="103"/>
        <v>#VALUE!</v>
      </c>
      <c r="AB131" t="e">
        <f t="shared" si="104"/>
        <v>#VALUE!</v>
      </c>
      <c r="AC131" t="e">
        <f t="shared" si="105"/>
        <v>#VALUE!</v>
      </c>
      <c r="AD131" t="e">
        <f t="shared" si="106"/>
        <v>#VALUE!</v>
      </c>
      <c r="AE131" t="e">
        <f t="shared" si="107"/>
        <v>#VALUE!</v>
      </c>
      <c r="AF131" t="e">
        <f t="shared" si="108"/>
        <v>#VALUE!</v>
      </c>
      <c r="AG131" t="e">
        <f t="shared" si="109"/>
        <v>#VALUE!</v>
      </c>
      <c r="AH131" t="e">
        <f t="shared" si="110"/>
        <v>#VALUE!</v>
      </c>
      <c r="AI131" t="e">
        <f t="shared" si="111"/>
        <v>#VALUE!</v>
      </c>
      <c r="AJ131" t="e">
        <f t="shared" si="112"/>
        <v>#VALUE!</v>
      </c>
      <c r="AK131" t="e">
        <f t="shared" si="113"/>
        <v>#VALUE!</v>
      </c>
      <c r="AL131" t="e">
        <f t="shared" si="114"/>
        <v>#VALUE!</v>
      </c>
      <c r="AM131" t="e">
        <f t="shared" si="115"/>
        <v>#VALUE!</v>
      </c>
      <c r="AN131" t="e">
        <f t="shared" si="116"/>
        <v>#VALUE!</v>
      </c>
      <c r="AO131" t="e">
        <f t="shared" si="117"/>
        <v>#VALUE!</v>
      </c>
      <c r="AP131" t="e">
        <f t="shared" si="118"/>
        <v>#VALUE!</v>
      </c>
      <c r="AQ131" t="e">
        <f t="shared" si="119"/>
        <v>#VALUE!</v>
      </c>
      <c r="AR131" t="e">
        <f t="shared" si="120"/>
        <v>#VALUE!</v>
      </c>
      <c r="AS131" t="e">
        <f t="shared" si="121"/>
        <v>#VALUE!</v>
      </c>
      <c r="AT131" t="e">
        <f t="shared" si="122"/>
        <v>#VALUE!</v>
      </c>
      <c r="AU131" t="e">
        <f t="shared" si="123"/>
        <v>#VALUE!</v>
      </c>
      <c r="AV131" t="e">
        <f t="shared" si="124"/>
        <v>#VALUE!</v>
      </c>
      <c r="AW131" t="e">
        <f t="shared" si="125"/>
        <v>#VALUE!</v>
      </c>
      <c r="AX131" t="e">
        <f t="shared" si="126"/>
        <v>#VALUE!</v>
      </c>
      <c r="AY131" t="e">
        <f t="shared" si="127"/>
        <v>#VALUE!</v>
      </c>
      <c r="AZ131" t="e">
        <f t="shared" si="128"/>
        <v>#VALUE!</v>
      </c>
      <c r="BA131" t="e">
        <f t="shared" si="129"/>
        <v>#VALUE!</v>
      </c>
      <c r="BB131" t="e">
        <f t="shared" si="130"/>
        <v>#VALUE!</v>
      </c>
      <c r="BC131" t="e">
        <f t="shared" si="131"/>
        <v>#VALUE!</v>
      </c>
      <c r="BD131" t="e">
        <f t="shared" si="132"/>
        <v>#VALUE!</v>
      </c>
      <c r="BE131" t="e">
        <f t="shared" si="133"/>
        <v>#VALUE!</v>
      </c>
      <c r="BF131" t="e">
        <f t="shared" si="134"/>
        <v>#VALUE!</v>
      </c>
      <c r="BG131" t="e">
        <f t="shared" si="135"/>
        <v>#VALUE!</v>
      </c>
      <c r="BH131" t="e">
        <f t="shared" si="136"/>
        <v>#VALUE!</v>
      </c>
      <c r="BI131" t="e">
        <f t="shared" si="137"/>
        <v>#VALUE!</v>
      </c>
      <c r="BJ131" t="e">
        <f t="shared" si="138"/>
        <v>#VALUE!</v>
      </c>
      <c r="BK131" t="e">
        <f t="shared" si="139"/>
        <v>#VALUE!</v>
      </c>
      <c r="BL131" t="e">
        <f t="shared" si="140"/>
        <v>#VALUE!</v>
      </c>
      <c r="BM131" t="e">
        <f t="shared" si="141"/>
        <v>#VALUE!</v>
      </c>
      <c r="BN131" t="e">
        <f t="shared" si="142"/>
        <v>#VALUE!</v>
      </c>
      <c r="BO131" t="e">
        <f t="shared" si="143"/>
        <v>#VALUE!</v>
      </c>
      <c r="BP131" t="e">
        <f t="shared" si="144"/>
        <v>#VALUE!</v>
      </c>
      <c r="BQ131" t="e">
        <f t="shared" si="145"/>
        <v>#VALUE!</v>
      </c>
      <c r="BR131" t="e">
        <f t="shared" si="146"/>
        <v>#VALUE!</v>
      </c>
      <c r="BS131" t="e">
        <f t="shared" si="147"/>
        <v>#VALUE!</v>
      </c>
      <c r="BT131" t="e">
        <f t="shared" si="148"/>
        <v>#VALUE!</v>
      </c>
      <c r="BU131" t="e">
        <f t="shared" si="149"/>
        <v>#VALUE!</v>
      </c>
      <c r="BV131" t="e">
        <f t="shared" si="150"/>
        <v>#VALUE!</v>
      </c>
      <c r="BW131" t="e">
        <f t="shared" si="151"/>
        <v>#VALUE!</v>
      </c>
      <c r="BX131" t="e">
        <f t="shared" si="152"/>
        <v>#VALUE!</v>
      </c>
      <c r="BY131" t="e">
        <f t="shared" si="153"/>
        <v>#VALUE!</v>
      </c>
      <c r="BZ131" t="e">
        <f t="shared" si="154"/>
        <v>#VALUE!</v>
      </c>
      <c r="CA131" t="e">
        <f t="shared" si="155"/>
        <v>#VALUE!</v>
      </c>
      <c r="CB131" t="e">
        <f t="shared" si="156"/>
        <v>#VALUE!</v>
      </c>
      <c r="CC131" t="e">
        <f t="shared" si="157"/>
        <v>#VALUE!</v>
      </c>
      <c r="CD131" t="e">
        <f t="shared" si="158"/>
        <v>#VALUE!</v>
      </c>
      <c r="CE131" t="e">
        <f t="shared" si="159"/>
        <v>#VALUE!</v>
      </c>
      <c r="CF131" t="e">
        <f t="shared" si="160"/>
        <v>#VALUE!</v>
      </c>
      <c r="CG131" t="e">
        <f t="shared" si="161"/>
        <v>#VALUE!</v>
      </c>
      <c r="CH131" t="e">
        <f t="shared" ca="1" si="162"/>
        <v>#N/A</v>
      </c>
    </row>
    <row r="132" spans="5:86" x14ac:dyDescent="0.25">
      <c r="E132">
        <f t="shared" si="167"/>
        <v>1045737</v>
      </c>
      <c r="F132">
        <f t="shared" si="167"/>
        <v>1045737</v>
      </c>
      <c r="G132" t="e">
        <f t="shared" si="164"/>
        <v>#N/A</v>
      </c>
      <c r="H132" t="e">
        <f t="shared" si="84"/>
        <v>#VALUE!</v>
      </c>
      <c r="I132" t="e">
        <f t="shared" si="85"/>
        <v>#VALUE!</v>
      </c>
      <c r="J132" t="e">
        <f t="shared" si="86"/>
        <v>#VALUE!</v>
      </c>
      <c r="K132" t="e">
        <f t="shared" si="87"/>
        <v>#VALUE!</v>
      </c>
      <c r="L132" t="e">
        <f t="shared" si="88"/>
        <v>#VALUE!</v>
      </c>
      <c r="M132" t="e">
        <f t="shared" si="89"/>
        <v>#VALUE!</v>
      </c>
      <c r="N132" t="e">
        <f t="shared" si="90"/>
        <v>#VALUE!</v>
      </c>
      <c r="O132" t="e">
        <f t="shared" si="91"/>
        <v>#VALUE!</v>
      </c>
      <c r="P132" t="e">
        <f t="shared" si="92"/>
        <v>#VALUE!</v>
      </c>
      <c r="Q132" t="e">
        <f t="shared" si="93"/>
        <v>#VALUE!</v>
      </c>
      <c r="R132" t="e">
        <f t="shared" si="94"/>
        <v>#VALUE!</v>
      </c>
      <c r="S132" t="e">
        <f t="shared" si="95"/>
        <v>#VALUE!</v>
      </c>
      <c r="T132" t="e">
        <f t="shared" si="96"/>
        <v>#VALUE!</v>
      </c>
      <c r="U132" t="e">
        <f t="shared" si="97"/>
        <v>#VALUE!</v>
      </c>
      <c r="V132" t="e">
        <f t="shared" si="98"/>
        <v>#VALUE!</v>
      </c>
      <c r="W132" t="e">
        <f t="shared" si="99"/>
        <v>#VALUE!</v>
      </c>
      <c r="X132" t="e">
        <f t="shared" si="100"/>
        <v>#VALUE!</v>
      </c>
      <c r="Y132" t="e">
        <f t="shared" si="101"/>
        <v>#VALUE!</v>
      </c>
      <c r="Z132" t="e">
        <f t="shared" si="102"/>
        <v>#VALUE!</v>
      </c>
      <c r="AA132" t="e">
        <f t="shared" si="103"/>
        <v>#VALUE!</v>
      </c>
      <c r="AB132" t="e">
        <f t="shared" si="104"/>
        <v>#VALUE!</v>
      </c>
      <c r="AC132" t="e">
        <f t="shared" si="105"/>
        <v>#VALUE!</v>
      </c>
      <c r="AD132" t="e">
        <f t="shared" si="106"/>
        <v>#VALUE!</v>
      </c>
      <c r="AE132" t="e">
        <f t="shared" si="107"/>
        <v>#VALUE!</v>
      </c>
      <c r="AF132" t="e">
        <f t="shared" si="108"/>
        <v>#VALUE!</v>
      </c>
      <c r="AG132" t="e">
        <f t="shared" si="109"/>
        <v>#VALUE!</v>
      </c>
      <c r="AH132" t="e">
        <f t="shared" si="110"/>
        <v>#VALUE!</v>
      </c>
      <c r="AI132" t="e">
        <f t="shared" si="111"/>
        <v>#VALUE!</v>
      </c>
      <c r="AJ132" t="e">
        <f t="shared" si="112"/>
        <v>#VALUE!</v>
      </c>
      <c r="AK132" t="e">
        <f t="shared" si="113"/>
        <v>#VALUE!</v>
      </c>
      <c r="AL132" t="e">
        <f t="shared" si="114"/>
        <v>#VALUE!</v>
      </c>
      <c r="AM132" t="e">
        <f t="shared" si="115"/>
        <v>#VALUE!</v>
      </c>
      <c r="AN132" t="e">
        <f t="shared" si="116"/>
        <v>#VALUE!</v>
      </c>
      <c r="AO132" t="e">
        <f t="shared" si="117"/>
        <v>#VALUE!</v>
      </c>
      <c r="AP132" t="e">
        <f t="shared" si="118"/>
        <v>#VALUE!</v>
      </c>
      <c r="AQ132" t="e">
        <f t="shared" si="119"/>
        <v>#VALUE!</v>
      </c>
      <c r="AR132" t="e">
        <f t="shared" si="120"/>
        <v>#VALUE!</v>
      </c>
      <c r="AS132" t="e">
        <f t="shared" si="121"/>
        <v>#VALUE!</v>
      </c>
      <c r="AT132" t="e">
        <f t="shared" si="122"/>
        <v>#VALUE!</v>
      </c>
      <c r="AU132" t="e">
        <f t="shared" si="123"/>
        <v>#VALUE!</v>
      </c>
      <c r="AV132" t="e">
        <f t="shared" si="124"/>
        <v>#VALUE!</v>
      </c>
      <c r="AW132" t="e">
        <f t="shared" si="125"/>
        <v>#VALUE!</v>
      </c>
      <c r="AX132" t="e">
        <f t="shared" si="126"/>
        <v>#VALUE!</v>
      </c>
      <c r="AY132" t="e">
        <f t="shared" si="127"/>
        <v>#VALUE!</v>
      </c>
      <c r="AZ132" t="e">
        <f t="shared" si="128"/>
        <v>#VALUE!</v>
      </c>
      <c r="BA132" t="e">
        <f t="shared" si="129"/>
        <v>#VALUE!</v>
      </c>
      <c r="BB132" t="e">
        <f t="shared" si="130"/>
        <v>#VALUE!</v>
      </c>
      <c r="BC132" t="e">
        <f t="shared" si="131"/>
        <v>#VALUE!</v>
      </c>
      <c r="BD132" t="e">
        <f t="shared" si="132"/>
        <v>#VALUE!</v>
      </c>
      <c r="BE132" t="e">
        <f t="shared" si="133"/>
        <v>#VALUE!</v>
      </c>
      <c r="BF132" t="e">
        <f t="shared" si="134"/>
        <v>#VALUE!</v>
      </c>
      <c r="BG132" t="e">
        <f t="shared" si="135"/>
        <v>#VALUE!</v>
      </c>
      <c r="BH132" t="e">
        <f t="shared" si="136"/>
        <v>#VALUE!</v>
      </c>
      <c r="BI132" t="e">
        <f t="shared" si="137"/>
        <v>#VALUE!</v>
      </c>
      <c r="BJ132" t="e">
        <f t="shared" si="138"/>
        <v>#VALUE!</v>
      </c>
      <c r="BK132" t="e">
        <f t="shared" si="139"/>
        <v>#VALUE!</v>
      </c>
      <c r="BL132" t="e">
        <f t="shared" si="140"/>
        <v>#VALUE!</v>
      </c>
      <c r="BM132" t="e">
        <f t="shared" si="141"/>
        <v>#VALUE!</v>
      </c>
      <c r="BN132" t="e">
        <f t="shared" si="142"/>
        <v>#VALUE!</v>
      </c>
      <c r="BO132" t="e">
        <f t="shared" si="143"/>
        <v>#VALUE!</v>
      </c>
      <c r="BP132" t="e">
        <f t="shared" si="144"/>
        <v>#VALUE!</v>
      </c>
      <c r="BQ132" t="e">
        <f t="shared" si="145"/>
        <v>#VALUE!</v>
      </c>
      <c r="BR132" t="e">
        <f t="shared" si="146"/>
        <v>#VALUE!</v>
      </c>
      <c r="BS132" t="e">
        <f t="shared" si="147"/>
        <v>#VALUE!</v>
      </c>
      <c r="BT132" t="e">
        <f t="shared" si="148"/>
        <v>#VALUE!</v>
      </c>
      <c r="BU132" t="e">
        <f t="shared" si="149"/>
        <v>#VALUE!</v>
      </c>
      <c r="BV132" t="e">
        <f t="shared" si="150"/>
        <v>#VALUE!</v>
      </c>
      <c r="BW132" t="e">
        <f t="shared" si="151"/>
        <v>#VALUE!</v>
      </c>
      <c r="BX132" t="e">
        <f t="shared" si="152"/>
        <v>#VALUE!</v>
      </c>
      <c r="BY132" t="e">
        <f t="shared" si="153"/>
        <v>#VALUE!</v>
      </c>
      <c r="BZ132" t="e">
        <f t="shared" si="154"/>
        <v>#VALUE!</v>
      </c>
      <c r="CA132" t="e">
        <f t="shared" si="155"/>
        <v>#VALUE!</v>
      </c>
      <c r="CB132" t="e">
        <f t="shared" si="156"/>
        <v>#VALUE!</v>
      </c>
      <c r="CC132" t="e">
        <f t="shared" si="157"/>
        <v>#VALUE!</v>
      </c>
      <c r="CD132" t="e">
        <f t="shared" si="158"/>
        <v>#VALUE!</v>
      </c>
      <c r="CE132" t="e">
        <f t="shared" si="159"/>
        <v>#VALUE!</v>
      </c>
      <c r="CF132" t="e">
        <f t="shared" si="160"/>
        <v>#VALUE!</v>
      </c>
      <c r="CG132" t="e">
        <f t="shared" si="161"/>
        <v>#VALUE!</v>
      </c>
      <c r="CH132" t="e">
        <f t="shared" ca="1" si="162"/>
        <v>#N/A</v>
      </c>
    </row>
    <row r="133" spans="5:86" x14ac:dyDescent="0.25">
      <c r="E133">
        <f t="shared" si="167"/>
        <v>1045736</v>
      </c>
      <c r="F133">
        <f t="shared" si="167"/>
        <v>1045736</v>
      </c>
      <c r="G133" t="e">
        <f t="shared" si="164"/>
        <v>#N/A</v>
      </c>
      <c r="H133" t="e">
        <f t="shared" ref="H133:H196" si="168">IF(F133=0,$B$5,H132-1)</f>
        <v>#VALUE!</v>
      </c>
      <c r="I133" t="e">
        <f t="shared" ref="I133:I196" si="169">IF(F133=0,$C$5,I132+1)</f>
        <v>#VALUE!</v>
      </c>
      <c r="J133" t="e">
        <f t="shared" ref="J133:J196" si="170">IF(H133=0,$B$6,J132-1)</f>
        <v>#VALUE!</v>
      </c>
      <c r="K133" t="e">
        <f t="shared" ref="K133:K196" si="171">IF(H133=0,$C$6,K132+1)</f>
        <v>#VALUE!</v>
      </c>
      <c r="L133" t="e">
        <f t="shared" ref="L133:L196" si="172">IF(J133=0,$B$7,L132-1)</f>
        <v>#VALUE!</v>
      </c>
      <c r="M133" t="e">
        <f t="shared" ref="M133:M196" si="173">IF(J133=0,$C$7,M132+1)</f>
        <v>#VALUE!</v>
      </c>
      <c r="N133" t="e">
        <f t="shared" ref="N133:N196" si="174">IF(L133=0,$B$8,N132-1)</f>
        <v>#VALUE!</v>
      </c>
      <c r="O133" t="e">
        <f t="shared" ref="O133:O196" si="175">IF(L133=0,$C$8,O132+1)</f>
        <v>#VALUE!</v>
      </c>
      <c r="P133" t="e">
        <f t="shared" ref="P133:P196" si="176">IF(N133=0,$B$9,P132-1)</f>
        <v>#VALUE!</v>
      </c>
      <c r="Q133" t="e">
        <f t="shared" ref="Q133:Q196" si="177">IF(N133=0,$C$9,Q132+1)</f>
        <v>#VALUE!</v>
      </c>
      <c r="R133" t="e">
        <f t="shared" ref="R133:R196" si="178">IF(P133=0,$B$10,R132-1)</f>
        <v>#VALUE!</v>
      </c>
      <c r="S133" t="e">
        <f t="shared" ref="S133:S196" si="179">IF(P133=0,$C$10,S132+1)</f>
        <v>#VALUE!</v>
      </c>
      <c r="T133" t="e">
        <f t="shared" ref="T133:T196" si="180">IF(R133=0,$B$11,T132-1)</f>
        <v>#VALUE!</v>
      </c>
      <c r="U133" t="e">
        <f t="shared" ref="U133:U196" si="181">IF(R133=0,$C$11,U132+1)</f>
        <v>#VALUE!</v>
      </c>
      <c r="V133" t="e">
        <f t="shared" ref="V133:V196" si="182">IF(T133=0,$B$12,V132-1)</f>
        <v>#VALUE!</v>
      </c>
      <c r="W133" t="e">
        <f t="shared" ref="W133:W196" si="183">IF(T133=0,$C$12,W132+1)</f>
        <v>#VALUE!</v>
      </c>
      <c r="X133" t="e">
        <f t="shared" ref="X133:X196" si="184">IF(V133=0,$B$13,X132-1)</f>
        <v>#VALUE!</v>
      </c>
      <c r="Y133" t="e">
        <f t="shared" ref="Y133:Y196" si="185">IF(V133=0,$C$13,Y132+1)</f>
        <v>#VALUE!</v>
      </c>
      <c r="Z133" t="e">
        <f t="shared" ref="Z133:Z196" si="186">IF(X133=0,$B$14,Z132-1)</f>
        <v>#VALUE!</v>
      </c>
      <c r="AA133" t="e">
        <f t="shared" ref="AA133:AA196" si="187">IF(X133=0,$C$14,AA132+1)</f>
        <v>#VALUE!</v>
      </c>
      <c r="AB133" t="e">
        <f t="shared" ref="AB133:AB196" si="188">IF(Z133=0,$B$15,AB132-1)</f>
        <v>#VALUE!</v>
      </c>
      <c r="AC133" t="e">
        <f t="shared" ref="AC133:AC196" si="189">IF(Z133=0,$C$15,AC132+1)</f>
        <v>#VALUE!</v>
      </c>
      <c r="AD133" t="e">
        <f t="shared" ref="AD133:AD196" si="190">IF(AB133=0,$B$16,AD132-1)</f>
        <v>#VALUE!</v>
      </c>
      <c r="AE133" t="e">
        <f t="shared" ref="AE133:AE196" si="191">IF(AB133=0,$C$16,AE132+1)</f>
        <v>#VALUE!</v>
      </c>
      <c r="AF133" t="e">
        <f t="shared" ref="AF133:AF196" si="192">IF(AD133=0,$B$17,AF132-1)</f>
        <v>#VALUE!</v>
      </c>
      <c r="AG133" t="e">
        <f t="shared" ref="AG133:AG196" si="193">IF(AD133=0,$C$17,AG132+1)</f>
        <v>#VALUE!</v>
      </c>
      <c r="AH133" t="e">
        <f t="shared" ref="AH133:AH196" si="194">IF(AF133=0,$B$18,AH132-1)</f>
        <v>#VALUE!</v>
      </c>
      <c r="AI133" t="e">
        <f t="shared" ref="AI133:AI196" si="195">IF(AF133=0,$C$18,AI132+1)</f>
        <v>#VALUE!</v>
      </c>
      <c r="AJ133" t="e">
        <f t="shared" ref="AJ133:AJ196" si="196">IF(AH133=0,$B$19,AJ132-1)</f>
        <v>#VALUE!</v>
      </c>
      <c r="AK133" t="e">
        <f t="shared" ref="AK133:AK196" si="197">IF(AH133=0,$C$19,AK132+1)</f>
        <v>#VALUE!</v>
      </c>
      <c r="AL133" t="e">
        <f t="shared" ref="AL133:AL196" si="198">IF(AJ133=0,$B$20,AL132-1)</f>
        <v>#VALUE!</v>
      </c>
      <c r="AM133" t="e">
        <f t="shared" ref="AM133:AM196" si="199">IF(AJ133=0,$C$20,AM132+1)</f>
        <v>#VALUE!</v>
      </c>
      <c r="AN133" t="e">
        <f t="shared" ref="AN133:AN196" si="200">IF(AL133=0,$B$21,AN132-1)</f>
        <v>#VALUE!</v>
      </c>
      <c r="AO133" t="e">
        <f t="shared" ref="AO133:AO196" si="201">IF(AL133=0,$C$21,AO132+1)</f>
        <v>#VALUE!</v>
      </c>
      <c r="AP133" t="e">
        <f t="shared" ref="AP133:AP196" si="202">IF(AN133=0,$B$22,AP132-1)</f>
        <v>#VALUE!</v>
      </c>
      <c r="AQ133" t="e">
        <f t="shared" ref="AQ133:AQ196" si="203">IF(AN133=0,$C$22,AQ132+1)</f>
        <v>#VALUE!</v>
      </c>
      <c r="AR133" t="e">
        <f t="shared" ref="AR133:AR196" si="204">IF(AP133=0,$B$23,AR132-1)</f>
        <v>#VALUE!</v>
      </c>
      <c r="AS133" t="e">
        <f t="shared" ref="AS133:AS196" si="205">IF(AP133=0,$C$23,AS132+1)</f>
        <v>#VALUE!</v>
      </c>
      <c r="AT133" t="e">
        <f t="shared" ref="AT133:AT196" si="206">IF(AR133=0,$B$24,AT132-1)</f>
        <v>#VALUE!</v>
      </c>
      <c r="AU133" t="e">
        <f t="shared" ref="AU133:AU196" si="207">IF(AR133=0,$C$24,AU132+1)</f>
        <v>#VALUE!</v>
      </c>
      <c r="AV133" t="e">
        <f t="shared" ref="AV133:AV196" si="208">IF(AT133=0,$B$25,AV132-1)</f>
        <v>#VALUE!</v>
      </c>
      <c r="AW133" t="e">
        <f t="shared" ref="AW133:AW196" si="209">IF(AT133=0,$C$25,AW132+1)</f>
        <v>#VALUE!</v>
      </c>
      <c r="AX133" t="e">
        <f t="shared" ref="AX133:AX196" si="210">IF(AV133=0,$B$26,AX132-1)</f>
        <v>#VALUE!</v>
      </c>
      <c r="AY133" t="e">
        <f t="shared" ref="AY133:AY196" si="211">IF(AV133=0,$C$26,AY132+1)</f>
        <v>#VALUE!</v>
      </c>
      <c r="AZ133" t="e">
        <f t="shared" ref="AZ133:AZ196" si="212">IF(AX133=0,$B$27,AZ132-1)</f>
        <v>#VALUE!</v>
      </c>
      <c r="BA133" t="e">
        <f t="shared" ref="BA133:BA196" si="213">IF(AX133=0,$C$27,BA132+1)</f>
        <v>#VALUE!</v>
      </c>
      <c r="BB133" t="e">
        <f t="shared" ref="BB133:BB196" si="214">IF(AZ133=0,$B$28,BB132-1)</f>
        <v>#VALUE!</v>
      </c>
      <c r="BC133" t="e">
        <f t="shared" ref="BC133:BC196" si="215">IF(AZ133=0,$C$28,BC132+1)</f>
        <v>#VALUE!</v>
      </c>
      <c r="BD133" t="e">
        <f t="shared" ref="BD133:BD196" si="216">IF(BB133=0,$B$29,BD132-1)</f>
        <v>#VALUE!</v>
      </c>
      <c r="BE133" t="e">
        <f t="shared" ref="BE133:BE196" si="217">IF(BB133=0,$C$29,BE132+1)</f>
        <v>#VALUE!</v>
      </c>
      <c r="BF133" t="e">
        <f t="shared" ref="BF133:BF196" si="218">IF(BD133=0,$B$30,BF132-1)</f>
        <v>#VALUE!</v>
      </c>
      <c r="BG133" t="e">
        <f t="shared" ref="BG133:BG196" si="219">IF(BD133=0,$C$30,BG132+1)</f>
        <v>#VALUE!</v>
      </c>
      <c r="BH133" t="e">
        <f t="shared" ref="BH133:BH196" si="220">IF(BF133=0,$B$31,BH132-1)</f>
        <v>#VALUE!</v>
      </c>
      <c r="BI133" t="e">
        <f t="shared" ref="BI133:BI196" si="221">IF(BF133=0,$C$31,BI132+1)</f>
        <v>#VALUE!</v>
      </c>
      <c r="BJ133" t="e">
        <f t="shared" ref="BJ133:BJ196" si="222">IF(BH133=0,$B$32,BJ132-1)</f>
        <v>#VALUE!</v>
      </c>
      <c r="BK133" t="e">
        <f t="shared" ref="BK133:BK196" si="223">IF(BH133=0,$C$32,BK132+1)</f>
        <v>#VALUE!</v>
      </c>
      <c r="BL133" t="e">
        <f t="shared" ref="BL133:BL196" si="224">IF(BJ133=0,$B$33,BL132-1)</f>
        <v>#VALUE!</v>
      </c>
      <c r="BM133" t="e">
        <f t="shared" ref="BM133:BM196" si="225">IF(BJ133=0,$C$33,BM132+1)</f>
        <v>#VALUE!</v>
      </c>
      <c r="BN133" t="e">
        <f t="shared" ref="BN133:BN196" si="226">IF(BL133=0,$B$34,BN132-1)</f>
        <v>#VALUE!</v>
      </c>
      <c r="BO133" t="e">
        <f t="shared" ref="BO133:BO196" si="227">IF(BL133=0,$C$34,BO132+1)</f>
        <v>#VALUE!</v>
      </c>
      <c r="BP133" t="e">
        <f t="shared" ref="BP133:BP196" si="228">IF(BN133=0,$B$35,BP132-1)</f>
        <v>#VALUE!</v>
      </c>
      <c r="BQ133" t="e">
        <f t="shared" ref="BQ133:BQ196" si="229">IF(BN133=0,$C$35,BQ132+1)</f>
        <v>#VALUE!</v>
      </c>
      <c r="BR133" t="e">
        <f t="shared" ref="BR133:BR196" si="230">IF(BP133=0,$B$36,BR132-1)</f>
        <v>#VALUE!</v>
      </c>
      <c r="BS133" t="e">
        <f t="shared" ref="BS133:BS196" si="231">IF(BP133=0,$C$36,BS132+1)</f>
        <v>#VALUE!</v>
      </c>
      <c r="BT133" t="e">
        <f t="shared" ref="BT133:BT196" si="232">IF(BR133=0,$B$37,BT132-1)</f>
        <v>#VALUE!</v>
      </c>
      <c r="BU133" t="e">
        <f t="shared" ref="BU133:BU196" si="233">IF(BR133=0,$C$37,BU132+1)</f>
        <v>#VALUE!</v>
      </c>
      <c r="BV133" t="e">
        <f t="shared" ref="BV133:BV196" si="234">IF(BT133=0,$B$38,BV132-1)</f>
        <v>#VALUE!</v>
      </c>
      <c r="BW133" t="e">
        <f t="shared" ref="BW133:BW196" si="235">IF(BT133=0,$C$38,BW132+1)</f>
        <v>#VALUE!</v>
      </c>
      <c r="BX133" t="e">
        <f t="shared" ref="BX133:BX196" si="236">IF(BV133=0,$B$39,BX132-1)</f>
        <v>#VALUE!</v>
      </c>
      <c r="BY133" t="e">
        <f t="shared" ref="BY133:BY196" si="237">IF(BV133=0,$C$39,BY132+1)</f>
        <v>#VALUE!</v>
      </c>
      <c r="BZ133" t="e">
        <f t="shared" ref="BZ133:BZ196" si="238">IF(BX133=0,$B$40,BZ132-1)</f>
        <v>#VALUE!</v>
      </c>
      <c r="CA133" t="e">
        <f t="shared" ref="CA133:CA196" si="239">IF(BX133=0,$C$40,CA132+1)</f>
        <v>#VALUE!</v>
      </c>
      <c r="CB133" t="e">
        <f t="shared" ref="CB133:CB196" si="240">IF(BZ133=0,$B$41,CB132-1)</f>
        <v>#VALUE!</v>
      </c>
      <c r="CC133" t="e">
        <f t="shared" ref="CC133:CC196" si="241">IF(BZ133=0,$C$41,CC132+1)</f>
        <v>#VALUE!</v>
      </c>
      <c r="CD133" t="e">
        <f t="shared" ref="CD133:CD196" si="242">IF(CB133=0,$B$42,CD132-1)</f>
        <v>#VALUE!</v>
      </c>
      <c r="CE133" t="e">
        <f t="shared" ref="CE133:CE196" si="243">IF(CB133=0,$C$42,CE132+1)</f>
        <v>#VALUE!</v>
      </c>
      <c r="CF133" t="e">
        <f t="shared" ref="CF133:CF196" si="244">IF(CD133=0,$B$43,CF132-1)</f>
        <v>#VALUE!</v>
      </c>
      <c r="CG133" t="e">
        <f t="shared" ref="CG133:CG196" si="245">IF(CD133=0,$C$43,CG132+1)</f>
        <v>#VALUE!</v>
      </c>
      <c r="CH133" t="e">
        <f t="shared" ref="CH133:CH196" ca="1" si="246">IF(E133&lt;=0,"",IF(F133&gt;0,INDIRECT("EMH!C"&amp;(G133)),IF(H133&gt;0,INDIRECT("EMH!C"&amp;(I133)),IF(J133&gt;0,INDIRECT("EMH!C"&amp;(K133)),IF(L133&gt;0,INDIRECT("EMH!C"&amp;(M133)),IF(N133&gt;0,INDIRECT("EMH!C"&amp;(O133)),IF(P133&gt;0,INDIRECT("EMH!C"&amp;(Q133)),IF(R133&gt;0,INDIRECT("EMH!C"&amp;(S133)),IF(T133&gt;0,INDIRECT("EMH!C"&amp;(U133)),IF(V133&gt;0,INDIRECT("EMH!C"&amp;(W133)),IF(X133&gt;0,INDIRECT("EMH!C"&amp;(Y133)),IF(Z133&gt;0,INDIRECT("EMH!C"&amp;(AA133)),IF(AB133&gt;0,INDIRECT("EMH!C"&amp;(AC133)),IF(AD133&gt;0,INDIRECT("EMH!C"&amp;(AE133)),IF(AF133&gt;0,INDIRECT("EMH!C"&amp;(AG133)),IF(AH133&gt;0,INDIRECT("EMH!C"&amp;(AI133)),IF(AJ133&gt;0,INDIRECT("EMH!C"&amp;(AK133)),IF(AL133&gt;0,INDIRECT("EMH!C"&amp;(AM133)),IF(AN133&gt;0,INDIRECT("EMH!C"&amp;(AO133)),IF(AP133&gt;0,INDIRECT("EMH!C"&amp;(AQ133)),IF(AR133&gt;0,INDIRECT("EMH!C"&amp;(AS133)),IF(AT133&gt;0,INDIRECT("EMH!C"&amp;(AU133)),IF(AV133&gt;0,INDIRECT("EMH!C"&amp;(AW133)),IF(AX133&gt;0,INDIRECT("EMH!C"&amp;(AY133)),IF(AZ133&gt;0,INDIRECT("EMH!C"&amp;(BA133)),IF(BB133&gt;0,INDIRECT("EMH!C"&amp;(BC133)),IF(BD133&gt;0,INDIRECT("EMH!C"&amp;(BE133)),IF(BF133&gt;0,INDIRECT("EMH!C"&amp;(BG133)),IF(BH133&gt;0,INDIRECT("EMH!C"&amp;(BI133)),IF(BJ133&gt;0,INDIRECT("EMH!C"&amp;(BK133)),IF(BL133&gt;0,INDIRECT("EMH!C"&amp;(BM133)),IF(BN133&gt;0,INDIRECT("EMH!C"&amp;(BO133)),IF(BP133&gt;0,INDIRECT("EMH!C"&amp;(BQ133)),IF(BR133&gt;0,INDIRECT("EMH!C"&amp;(BS133)),IF(BT133&gt;0,INDIRECT("EMH!C"&amp;(BU133)),IF(BV133&gt;0,INDIRECT("EMH!C"&amp;(BW133)),IF(BX133&gt;0,INDIRECT("EMH!C"&amp;(BY133)),IF(BZ133&gt;0,INDIRECT("EMH!C"&amp;(CA133)),IF(CB133&gt;0,INDIRECT("EMH!C"&amp;(CC133)),IF(CD133&gt;0,INDIRECT("EMH!C"&amp;(CE133)),IF(CF133&gt;0,INDIRECT("EMH!C"&amp;(CG133)),"")))))))))))))))))))))))))))))))))))))))))</f>
        <v>#N/A</v>
      </c>
    </row>
    <row r="134" spans="5:86" x14ac:dyDescent="0.25">
      <c r="E134">
        <f t="shared" ref="E134:F149" si="247">E133-1</f>
        <v>1045735</v>
      </c>
      <c r="F134">
        <f t="shared" si="247"/>
        <v>1045735</v>
      </c>
      <c r="G134" t="e">
        <f t="shared" ref="G134:G197" si="248">G133+1</f>
        <v>#N/A</v>
      </c>
      <c r="H134" t="e">
        <f t="shared" si="168"/>
        <v>#VALUE!</v>
      </c>
      <c r="I134" t="e">
        <f t="shared" si="169"/>
        <v>#VALUE!</v>
      </c>
      <c r="J134" t="e">
        <f t="shared" si="170"/>
        <v>#VALUE!</v>
      </c>
      <c r="K134" t="e">
        <f t="shared" si="171"/>
        <v>#VALUE!</v>
      </c>
      <c r="L134" t="e">
        <f t="shared" si="172"/>
        <v>#VALUE!</v>
      </c>
      <c r="M134" t="e">
        <f t="shared" si="173"/>
        <v>#VALUE!</v>
      </c>
      <c r="N134" t="e">
        <f t="shared" si="174"/>
        <v>#VALUE!</v>
      </c>
      <c r="O134" t="e">
        <f t="shared" si="175"/>
        <v>#VALUE!</v>
      </c>
      <c r="P134" t="e">
        <f t="shared" si="176"/>
        <v>#VALUE!</v>
      </c>
      <c r="Q134" t="e">
        <f t="shared" si="177"/>
        <v>#VALUE!</v>
      </c>
      <c r="R134" t="e">
        <f t="shared" si="178"/>
        <v>#VALUE!</v>
      </c>
      <c r="S134" t="e">
        <f t="shared" si="179"/>
        <v>#VALUE!</v>
      </c>
      <c r="T134" t="e">
        <f t="shared" si="180"/>
        <v>#VALUE!</v>
      </c>
      <c r="U134" t="e">
        <f t="shared" si="181"/>
        <v>#VALUE!</v>
      </c>
      <c r="V134" t="e">
        <f t="shared" si="182"/>
        <v>#VALUE!</v>
      </c>
      <c r="W134" t="e">
        <f t="shared" si="183"/>
        <v>#VALUE!</v>
      </c>
      <c r="X134" t="e">
        <f t="shared" si="184"/>
        <v>#VALUE!</v>
      </c>
      <c r="Y134" t="e">
        <f t="shared" si="185"/>
        <v>#VALUE!</v>
      </c>
      <c r="Z134" t="e">
        <f t="shared" si="186"/>
        <v>#VALUE!</v>
      </c>
      <c r="AA134" t="e">
        <f t="shared" si="187"/>
        <v>#VALUE!</v>
      </c>
      <c r="AB134" t="e">
        <f t="shared" si="188"/>
        <v>#VALUE!</v>
      </c>
      <c r="AC134" t="e">
        <f t="shared" si="189"/>
        <v>#VALUE!</v>
      </c>
      <c r="AD134" t="e">
        <f t="shared" si="190"/>
        <v>#VALUE!</v>
      </c>
      <c r="AE134" t="e">
        <f t="shared" si="191"/>
        <v>#VALUE!</v>
      </c>
      <c r="AF134" t="e">
        <f t="shared" si="192"/>
        <v>#VALUE!</v>
      </c>
      <c r="AG134" t="e">
        <f t="shared" si="193"/>
        <v>#VALUE!</v>
      </c>
      <c r="AH134" t="e">
        <f t="shared" si="194"/>
        <v>#VALUE!</v>
      </c>
      <c r="AI134" t="e">
        <f t="shared" si="195"/>
        <v>#VALUE!</v>
      </c>
      <c r="AJ134" t="e">
        <f t="shared" si="196"/>
        <v>#VALUE!</v>
      </c>
      <c r="AK134" t="e">
        <f t="shared" si="197"/>
        <v>#VALUE!</v>
      </c>
      <c r="AL134" t="e">
        <f t="shared" si="198"/>
        <v>#VALUE!</v>
      </c>
      <c r="AM134" t="e">
        <f t="shared" si="199"/>
        <v>#VALUE!</v>
      </c>
      <c r="AN134" t="e">
        <f t="shared" si="200"/>
        <v>#VALUE!</v>
      </c>
      <c r="AO134" t="e">
        <f t="shared" si="201"/>
        <v>#VALUE!</v>
      </c>
      <c r="AP134" t="e">
        <f t="shared" si="202"/>
        <v>#VALUE!</v>
      </c>
      <c r="AQ134" t="e">
        <f t="shared" si="203"/>
        <v>#VALUE!</v>
      </c>
      <c r="AR134" t="e">
        <f t="shared" si="204"/>
        <v>#VALUE!</v>
      </c>
      <c r="AS134" t="e">
        <f t="shared" si="205"/>
        <v>#VALUE!</v>
      </c>
      <c r="AT134" t="e">
        <f t="shared" si="206"/>
        <v>#VALUE!</v>
      </c>
      <c r="AU134" t="e">
        <f t="shared" si="207"/>
        <v>#VALUE!</v>
      </c>
      <c r="AV134" t="e">
        <f t="shared" si="208"/>
        <v>#VALUE!</v>
      </c>
      <c r="AW134" t="e">
        <f t="shared" si="209"/>
        <v>#VALUE!</v>
      </c>
      <c r="AX134" t="e">
        <f t="shared" si="210"/>
        <v>#VALUE!</v>
      </c>
      <c r="AY134" t="e">
        <f t="shared" si="211"/>
        <v>#VALUE!</v>
      </c>
      <c r="AZ134" t="e">
        <f t="shared" si="212"/>
        <v>#VALUE!</v>
      </c>
      <c r="BA134" t="e">
        <f t="shared" si="213"/>
        <v>#VALUE!</v>
      </c>
      <c r="BB134" t="e">
        <f t="shared" si="214"/>
        <v>#VALUE!</v>
      </c>
      <c r="BC134" t="e">
        <f t="shared" si="215"/>
        <v>#VALUE!</v>
      </c>
      <c r="BD134" t="e">
        <f t="shared" si="216"/>
        <v>#VALUE!</v>
      </c>
      <c r="BE134" t="e">
        <f t="shared" si="217"/>
        <v>#VALUE!</v>
      </c>
      <c r="BF134" t="e">
        <f t="shared" si="218"/>
        <v>#VALUE!</v>
      </c>
      <c r="BG134" t="e">
        <f t="shared" si="219"/>
        <v>#VALUE!</v>
      </c>
      <c r="BH134" t="e">
        <f t="shared" si="220"/>
        <v>#VALUE!</v>
      </c>
      <c r="BI134" t="e">
        <f t="shared" si="221"/>
        <v>#VALUE!</v>
      </c>
      <c r="BJ134" t="e">
        <f t="shared" si="222"/>
        <v>#VALUE!</v>
      </c>
      <c r="BK134" t="e">
        <f t="shared" si="223"/>
        <v>#VALUE!</v>
      </c>
      <c r="BL134" t="e">
        <f t="shared" si="224"/>
        <v>#VALUE!</v>
      </c>
      <c r="BM134" t="e">
        <f t="shared" si="225"/>
        <v>#VALUE!</v>
      </c>
      <c r="BN134" t="e">
        <f t="shared" si="226"/>
        <v>#VALUE!</v>
      </c>
      <c r="BO134" t="e">
        <f t="shared" si="227"/>
        <v>#VALUE!</v>
      </c>
      <c r="BP134" t="e">
        <f t="shared" si="228"/>
        <v>#VALUE!</v>
      </c>
      <c r="BQ134" t="e">
        <f t="shared" si="229"/>
        <v>#VALUE!</v>
      </c>
      <c r="BR134" t="e">
        <f t="shared" si="230"/>
        <v>#VALUE!</v>
      </c>
      <c r="BS134" t="e">
        <f t="shared" si="231"/>
        <v>#VALUE!</v>
      </c>
      <c r="BT134" t="e">
        <f t="shared" si="232"/>
        <v>#VALUE!</v>
      </c>
      <c r="BU134" t="e">
        <f t="shared" si="233"/>
        <v>#VALUE!</v>
      </c>
      <c r="BV134" t="e">
        <f t="shared" si="234"/>
        <v>#VALUE!</v>
      </c>
      <c r="BW134" t="e">
        <f t="shared" si="235"/>
        <v>#VALUE!</v>
      </c>
      <c r="BX134" t="e">
        <f t="shared" si="236"/>
        <v>#VALUE!</v>
      </c>
      <c r="BY134" t="e">
        <f t="shared" si="237"/>
        <v>#VALUE!</v>
      </c>
      <c r="BZ134" t="e">
        <f t="shared" si="238"/>
        <v>#VALUE!</v>
      </c>
      <c r="CA134" t="e">
        <f t="shared" si="239"/>
        <v>#VALUE!</v>
      </c>
      <c r="CB134" t="e">
        <f t="shared" si="240"/>
        <v>#VALUE!</v>
      </c>
      <c r="CC134" t="e">
        <f t="shared" si="241"/>
        <v>#VALUE!</v>
      </c>
      <c r="CD134" t="e">
        <f t="shared" si="242"/>
        <v>#VALUE!</v>
      </c>
      <c r="CE134" t="e">
        <f t="shared" si="243"/>
        <v>#VALUE!</v>
      </c>
      <c r="CF134" t="e">
        <f t="shared" si="244"/>
        <v>#VALUE!</v>
      </c>
      <c r="CG134" t="e">
        <f t="shared" si="245"/>
        <v>#VALUE!</v>
      </c>
      <c r="CH134" t="e">
        <f t="shared" ca="1" si="246"/>
        <v>#N/A</v>
      </c>
    </row>
    <row r="135" spans="5:86" x14ac:dyDescent="0.25">
      <c r="E135">
        <f t="shared" si="247"/>
        <v>1045734</v>
      </c>
      <c r="F135">
        <f t="shared" si="247"/>
        <v>1045734</v>
      </c>
      <c r="G135" t="e">
        <f t="shared" si="248"/>
        <v>#N/A</v>
      </c>
      <c r="H135" t="e">
        <f t="shared" si="168"/>
        <v>#VALUE!</v>
      </c>
      <c r="I135" t="e">
        <f t="shared" si="169"/>
        <v>#VALUE!</v>
      </c>
      <c r="J135" t="e">
        <f t="shared" si="170"/>
        <v>#VALUE!</v>
      </c>
      <c r="K135" t="e">
        <f t="shared" si="171"/>
        <v>#VALUE!</v>
      </c>
      <c r="L135" t="e">
        <f t="shared" si="172"/>
        <v>#VALUE!</v>
      </c>
      <c r="M135" t="e">
        <f t="shared" si="173"/>
        <v>#VALUE!</v>
      </c>
      <c r="N135" t="e">
        <f t="shared" si="174"/>
        <v>#VALUE!</v>
      </c>
      <c r="O135" t="e">
        <f t="shared" si="175"/>
        <v>#VALUE!</v>
      </c>
      <c r="P135" t="e">
        <f t="shared" si="176"/>
        <v>#VALUE!</v>
      </c>
      <c r="Q135" t="e">
        <f t="shared" si="177"/>
        <v>#VALUE!</v>
      </c>
      <c r="R135" t="e">
        <f t="shared" si="178"/>
        <v>#VALUE!</v>
      </c>
      <c r="S135" t="e">
        <f t="shared" si="179"/>
        <v>#VALUE!</v>
      </c>
      <c r="T135" t="e">
        <f t="shared" si="180"/>
        <v>#VALUE!</v>
      </c>
      <c r="U135" t="e">
        <f t="shared" si="181"/>
        <v>#VALUE!</v>
      </c>
      <c r="V135" t="e">
        <f t="shared" si="182"/>
        <v>#VALUE!</v>
      </c>
      <c r="W135" t="e">
        <f t="shared" si="183"/>
        <v>#VALUE!</v>
      </c>
      <c r="X135" t="e">
        <f t="shared" si="184"/>
        <v>#VALUE!</v>
      </c>
      <c r="Y135" t="e">
        <f t="shared" si="185"/>
        <v>#VALUE!</v>
      </c>
      <c r="Z135" t="e">
        <f t="shared" si="186"/>
        <v>#VALUE!</v>
      </c>
      <c r="AA135" t="e">
        <f t="shared" si="187"/>
        <v>#VALUE!</v>
      </c>
      <c r="AB135" t="e">
        <f t="shared" si="188"/>
        <v>#VALUE!</v>
      </c>
      <c r="AC135" t="e">
        <f t="shared" si="189"/>
        <v>#VALUE!</v>
      </c>
      <c r="AD135" t="e">
        <f t="shared" si="190"/>
        <v>#VALUE!</v>
      </c>
      <c r="AE135" t="e">
        <f t="shared" si="191"/>
        <v>#VALUE!</v>
      </c>
      <c r="AF135" t="e">
        <f t="shared" si="192"/>
        <v>#VALUE!</v>
      </c>
      <c r="AG135" t="e">
        <f t="shared" si="193"/>
        <v>#VALUE!</v>
      </c>
      <c r="AH135" t="e">
        <f t="shared" si="194"/>
        <v>#VALUE!</v>
      </c>
      <c r="AI135" t="e">
        <f t="shared" si="195"/>
        <v>#VALUE!</v>
      </c>
      <c r="AJ135" t="e">
        <f t="shared" si="196"/>
        <v>#VALUE!</v>
      </c>
      <c r="AK135" t="e">
        <f t="shared" si="197"/>
        <v>#VALUE!</v>
      </c>
      <c r="AL135" t="e">
        <f t="shared" si="198"/>
        <v>#VALUE!</v>
      </c>
      <c r="AM135" t="e">
        <f t="shared" si="199"/>
        <v>#VALUE!</v>
      </c>
      <c r="AN135" t="e">
        <f t="shared" si="200"/>
        <v>#VALUE!</v>
      </c>
      <c r="AO135" t="e">
        <f t="shared" si="201"/>
        <v>#VALUE!</v>
      </c>
      <c r="AP135" t="e">
        <f t="shared" si="202"/>
        <v>#VALUE!</v>
      </c>
      <c r="AQ135" t="e">
        <f t="shared" si="203"/>
        <v>#VALUE!</v>
      </c>
      <c r="AR135" t="e">
        <f t="shared" si="204"/>
        <v>#VALUE!</v>
      </c>
      <c r="AS135" t="e">
        <f t="shared" si="205"/>
        <v>#VALUE!</v>
      </c>
      <c r="AT135" t="e">
        <f t="shared" si="206"/>
        <v>#VALUE!</v>
      </c>
      <c r="AU135" t="e">
        <f t="shared" si="207"/>
        <v>#VALUE!</v>
      </c>
      <c r="AV135" t="e">
        <f t="shared" si="208"/>
        <v>#VALUE!</v>
      </c>
      <c r="AW135" t="e">
        <f t="shared" si="209"/>
        <v>#VALUE!</v>
      </c>
      <c r="AX135" t="e">
        <f t="shared" si="210"/>
        <v>#VALUE!</v>
      </c>
      <c r="AY135" t="e">
        <f t="shared" si="211"/>
        <v>#VALUE!</v>
      </c>
      <c r="AZ135" t="e">
        <f t="shared" si="212"/>
        <v>#VALUE!</v>
      </c>
      <c r="BA135" t="e">
        <f t="shared" si="213"/>
        <v>#VALUE!</v>
      </c>
      <c r="BB135" t="e">
        <f t="shared" si="214"/>
        <v>#VALUE!</v>
      </c>
      <c r="BC135" t="e">
        <f t="shared" si="215"/>
        <v>#VALUE!</v>
      </c>
      <c r="BD135" t="e">
        <f t="shared" si="216"/>
        <v>#VALUE!</v>
      </c>
      <c r="BE135" t="e">
        <f t="shared" si="217"/>
        <v>#VALUE!</v>
      </c>
      <c r="BF135" t="e">
        <f t="shared" si="218"/>
        <v>#VALUE!</v>
      </c>
      <c r="BG135" t="e">
        <f t="shared" si="219"/>
        <v>#VALUE!</v>
      </c>
      <c r="BH135" t="e">
        <f t="shared" si="220"/>
        <v>#VALUE!</v>
      </c>
      <c r="BI135" t="e">
        <f t="shared" si="221"/>
        <v>#VALUE!</v>
      </c>
      <c r="BJ135" t="e">
        <f t="shared" si="222"/>
        <v>#VALUE!</v>
      </c>
      <c r="BK135" t="e">
        <f t="shared" si="223"/>
        <v>#VALUE!</v>
      </c>
      <c r="BL135" t="e">
        <f t="shared" si="224"/>
        <v>#VALUE!</v>
      </c>
      <c r="BM135" t="e">
        <f t="shared" si="225"/>
        <v>#VALUE!</v>
      </c>
      <c r="BN135" t="e">
        <f t="shared" si="226"/>
        <v>#VALUE!</v>
      </c>
      <c r="BO135" t="e">
        <f t="shared" si="227"/>
        <v>#VALUE!</v>
      </c>
      <c r="BP135" t="e">
        <f t="shared" si="228"/>
        <v>#VALUE!</v>
      </c>
      <c r="BQ135" t="e">
        <f t="shared" si="229"/>
        <v>#VALUE!</v>
      </c>
      <c r="BR135" t="e">
        <f t="shared" si="230"/>
        <v>#VALUE!</v>
      </c>
      <c r="BS135" t="e">
        <f t="shared" si="231"/>
        <v>#VALUE!</v>
      </c>
      <c r="BT135" t="e">
        <f t="shared" si="232"/>
        <v>#VALUE!</v>
      </c>
      <c r="BU135" t="e">
        <f t="shared" si="233"/>
        <v>#VALUE!</v>
      </c>
      <c r="BV135" t="e">
        <f t="shared" si="234"/>
        <v>#VALUE!</v>
      </c>
      <c r="BW135" t="e">
        <f t="shared" si="235"/>
        <v>#VALUE!</v>
      </c>
      <c r="BX135" t="e">
        <f t="shared" si="236"/>
        <v>#VALUE!</v>
      </c>
      <c r="BY135" t="e">
        <f t="shared" si="237"/>
        <v>#VALUE!</v>
      </c>
      <c r="BZ135" t="e">
        <f t="shared" si="238"/>
        <v>#VALUE!</v>
      </c>
      <c r="CA135" t="e">
        <f t="shared" si="239"/>
        <v>#VALUE!</v>
      </c>
      <c r="CB135" t="e">
        <f t="shared" si="240"/>
        <v>#VALUE!</v>
      </c>
      <c r="CC135" t="e">
        <f t="shared" si="241"/>
        <v>#VALUE!</v>
      </c>
      <c r="CD135" t="e">
        <f t="shared" si="242"/>
        <v>#VALUE!</v>
      </c>
      <c r="CE135" t="e">
        <f t="shared" si="243"/>
        <v>#VALUE!</v>
      </c>
      <c r="CF135" t="e">
        <f t="shared" si="244"/>
        <v>#VALUE!</v>
      </c>
      <c r="CG135" t="e">
        <f t="shared" si="245"/>
        <v>#VALUE!</v>
      </c>
      <c r="CH135" t="e">
        <f t="shared" ca="1" si="246"/>
        <v>#N/A</v>
      </c>
    </row>
    <row r="136" spans="5:86" x14ac:dyDescent="0.25">
      <c r="E136">
        <f t="shared" si="247"/>
        <v>1045733</v>
      </c>
      <c r="F136">
        <f t="shared" si="247"/>
        <v>1045733</v>
      </c>
      <c r="G136" t="e">
        <f t="shared" si="248"/>
        <v>#N/A</v>
      </c>
      <c r="H136" t="e">
        <f t="shared" si="168"/>
        <v>#VALUE!</v>
      </c>
      <c r="I136" t="e">
        <f t="shared" si="169"/>
        <v>#VALUE!</v>
      </c>
      <c r="J136" t="e">
        <f t="shared" si="170"/>
        <v>#VALUE!</v>
      </c>
      <c r="K136" t="e">
        <f t="shared" si="171"/>
        <v>#VALUE!</v>
      </c>
      <c r="L136" t="e">
        <f t="shared" si="172"/>
        <v>#VALUE!</v>
      </c>
      <c r="M136" t="e">
        <f t="shared" si="173"/>
        <v>#VALUE!</v>
      </c>
      <c r="N136" t="e">
        <f t="shared" si="174"/>
        <v>#VALUE!</v>
      </c>
      <c r="O136" t="e">
        <f t="shared" si="175"/>
        <v>#VALUE!</v>
      </c>
      <c r="P136" t="e">
        <f t="shared" si="176"/>
        <v>#VALUE!</v>
      </c>
      <c r="Q136" t="e">
        <f t="shared" si="177"/>
        <v>#VALUE!</v>
      </c>
      <c r="R136" t="e">
        <f t="shared" si="178"/>
        <v>#VALUE!</v>
      </c>
      <c r="S136" t="e">
        <f t="shared" si="179"/>
        <v>#VALUE!</v>
      </c>
      <c r="T136" t="e">
        <f t="shared" si="180"/>
        <v>#VALUE!</v>
      </c>
      <c r="U136" t="e">
        <f t="shared" si="181"/>
        <v>#VALUE!</v>
      </c>
      <c r="V136" t="e">
        <f t="shared" si="182"/>
        <v>#VALUE!</v>
      </c>
      <c r="W136" t="e">
        <f t="shared" si="183"/>
        <v>#VALUE!</v>
      </c>
      <c r="X136" t="e">
        <f t="shared" si="184"/>
        <v>#VALUE!</v>
      </c>
      <c r="Y136" t="e">
        <f t="shared" si="185"/>
        <v>#VALUE!</v>
      </c>
      <c r="Z136" t="e">
        <f t="shared" si="186"/>
        <v>#VALUE!</v>
      </c>
      <c r="AA136" t="e">
        <f t="shared" si="187"/>
        <v>#VALUE!</v>
      </c>
      <c r="AB136" t="e">
        <f t="shared" si="188"/>
        <v>#VALUE!</v>
      </c>
      <c r="AC136" t="e">
        <f t="shared" si="189"/>
        <v>#VALUE!</v>
      </c>
      <c r="AD136" t="e">
        <f t="shared" si="190"/>
        <v>#VALUE!</v>
      </c>
      <c r="AE136" t="e">
        <f t="shared" si="191"/>
        <v>#VALUE!</v>
      </c>
      <c r="AF136" t="e">
        <f t="shared" si="192"/>
        <v>#VALUE!</v>
      </c>
      <c r="AG136" t="e">
        <f t="shared" si="193"/>
        <v>#VALUE!</v>
      </c>
      <c r="AH136" t="e">
        <f t="shared" si="194"/>
        <v>#VALUE!</v>
      </c>
      <c r="AI136" t="e">
        <f t="shared" si="195"/>
        <v>#VALUE!</v>
      </c>
      <c r="AJ136" t="e">
        <f t="shared" si="196"/>
        <v>#VALUE!</v>
      </c>
      <c r="AK136" t="e">
        <f t="shared" si="197"/>
        <v>#VALUE!</v>
      </c>
      <c r="AL136" t="e">
        <f t="shared" si="198"/>
        <v>#VALUE!</v>
      </c>
      <c r="AM136" t="e">
        <f t="shared" si="199"/>
        <v>#VALUE!</v>
      </c>
      <c r="AN136" t="e">
        <f t="shared" si="200"/>
        <v>#VALUE!</v>
      </c>
      <c r="AO136" t="e">
        <f t="shared" si="201"/>
        <v>#VALUE!</v>
      </c>
      <c r="AP136" t="e">
        <f t="shared" si="202"/>
        <v>#VALUE!</v>
      </c>
      <c r="AQ136" t="e">
        <f t="shared" si="203"/>
        <v>#VALUE!</v>
      </c>
      <c r="AR136" t="e">
        <f t="shared" si="204"/>
        <v>#VALUE!</v>
      </c>
      <c r="AS136" t="e">
        <f t="shared" si="205"/>
        <v>#VALUE!</v>
      </c>
      <c r="AT136" t="e">
        <f t="shared" si="206"/>
        <v>#VALUE!</v>
      </c>
      <c r="AU136" t="e">
        <f t="shared" si="207"/>
        <v>#VALUE!</v>
      </c>
      <c r="AV136" t="e">
        <f t="shared" si="208"/>
        <v>#VALUE!</v>
      </c>
      <c r="AW136" t="e">
        <f t="shared" si="209"/>
        <v>#VALUE!</v>
      </c>
      <c r="AX136" t="e">
        <f t="shared" si="210"/>
        <v>#VALUE!</v>
      </c>
      <c r="AY136" t="e">
        <f t="shared" si="211"/>
        <v>#VALUE!</v>
      </c>
      <c r="AZ136" t="e">
        <f t="shared" si="212"/>
        <v>#VALUE!</v>
      </c>
      <c r="BA136" t="e">
        <f t="shared" si="213"/>
        <v>#VALUE!</v>
      </c>
      <c r="BB136" t="e">
        <f t="shared" si="214"/>
        <v>#VALUE!</v>
      </c>
      <c r="BC136" t="e">
        <f t="shared" si="215"/>
        <v>#VALUE!</v>
      </c>
      <c r="BD136" t="e">
        <f t="shared" si="216"/>
        <v>#VALUE!</v>
      </c>
      <c r="BE136" t="e">
        <f t="shared" si="217"/>
        <v>#VALUE!</v>
      </c>
      <c r="BF136" t="e">
        <f t="shared" si="218"/>
        <v>#VALUE!</v>
      </c>
      <c r="BG136" t="e">
        <f t="shared" si="219"/>
        <v>#VALUE!</v>
      </c>
      <c r="BH136" t="e">
        <f t="shared" si="220"/>
        <v>#VALUE!</v>
      </c>
      <c r="BI136" t="e">
        <f t="shared" si="221"/>
        <v>#VALUE!</v>
      </c>
      <c r="BJ136" t="e">
        <f t="shared" si="222"/>
        <v>#VALUE!</v>
      </c>
      <c r="BK136" t="e">
        <f t="shared" si="223"/>
        <v>#VALUE!</v>
      </c>
      <c r="BL136" t="e">
        <f t="shared" si="224"/>
        <v>#VALUE!</v>
      </c>
      <c r="BM136" t="e">
        <f t="shared" si="225"/>
        <v>#VALUE!</v>
      </c>
      <c r="BN136" t="e">
        <f t="shared" si="226"/>
        <v>#VALUE!</v>
      </c>
      <c r="BO136" t="e">
        <f t="shared" si="227"/>
        <v>#VALUE!</v>
      </c>
      <c r="BP136" t="e">
        <f t="shared" si="228"/>
        <v>#VALUE!</v>
      </c>
      <c r="BQ136" t="e">
        <f t="shared" si="229"/>
        <v>#VALUE!</v>
      </c>
      <c r="BR136" t="e">
        <f t="shared" si="230"/>
        <v>#VALUE!</v>
      </c>
      <c r="BS136" t="e">
        <f t="shared" si="231"/>
        <v>#VALUE!</v>
      </c>
      <c r="BT136" t="e">
        <f t="shared" si="232"/>
        <v>#VALUE!</v>
      </c>
      <c r="BU136" t="e">
        <f t="shared" si="233"/>
        <v>#VALUE!</v>
      </c>
      <c r="BV136" t="e">
        <f t="shared" si="234"/>
        <v>#VALUE!</v>
      </c>
      <c r="BW136" t="e">
        <f t="shared" si="235"/>
        <v>#VALUE!</v>
      </c>
      <c r="BX136" t="e">
        <f t="shared" si="236"/>
        <v>#VALUE!</v>
      </c>
      <c r="BY136" t="e">
        <f t="shared" si="237"/>
        <v>#VALUE!</v>
      </c>
      <c r="BZ136" t="e">
        <f t="shared" si="238"/>
        <v>#VALUE!</v>
      </c>
      <c r="CA136" t="e">
        <f t="shared" si="239"/>
        <v>#VALUE!</v>
      </c>
      <c r="CB136" t="e">
        <f t="shared" si="240"/>
        <v>#VALUE!</v>
      </c>
      <c r="CC136" t="e">
        <f t="shared" si="241"/>
        <v>#VALUE!</v>
      </c>
      <c r="CD136" t="e">
        <f t="shared" si="242"/>
        <v>#VALUE!</v>
      </c>
      <c r="CE136" t="e">
        <f t="shared" si="243"/>
        <v>#VALUE!</v>
      </c>
      <c r="CF136" t="e">
        <f t="shared" si="244"/>
        <v>#VALUE!</v>
      </c>
      <c r="CG136" t="e">
        <f t="shared" si="245"/>
        <v>#VALUE!</v>
      </c>
      <c r="CH136" t="e">
        <f t="shared" ca="1" si="246"/>
        <v>#N/A</v>
      </c>
    </row>
    <row r="137" spans="5:86" x14ac:dyDescent="0.25">
      <c r="E137">
        <f t="shared" si="247"/>
        <v>1045732</v>
      </c>
      <c r="F137">
        <f t="shared" si="247"/>
        <v>1045732</v>
      </c>
      <c r="G137" t="e">
        <f t="shared" si="248"/>
        <v>#N/A</v>
      </c>
      <c r="H137" t="e">
        <f t="shared" si="168"/>
        <v>#VALUE!</v>
      </c>
      <c r="I137" t="e">
        <f t="shared" si="169"/>
        <v>#VALUE!</v>
      </c>
      <c r="J137" t="e">
        <f t="shared" si="170"/>
        <v>#VALUE!</v>
      </c>
      <c r="K137" t="e">
        <f t="shared" si="171"/>
        <v>#VALUE!</v>
      </c>
      <c r="L137" t="e">
        <f t="shared" si="172"/>
        <v>#VALUE!</v>
      </c>
      <c r="M137" t="e">
        <f t="shared" si="173"/>
        <v>#VALUE!</v>
      </c>
      <c r="N137" t="e">
        <f t="shared" si="174"/>
        <v>#VALUE!</v>
      </c>
      <c r="O137" t="e">
        <f t="shared" si="175"/>
        <v>#VALUE!</v>
      </c>
      <c r="P137" t="e">
        <f t="shared" si="176"/>
        <v>#VALUE!</v>
      </c>
      <c r="Q137" t="e">
        <f t="shared" si="177"/>
        <v>#VALUE!</v>
      </c>
      <c r="R137" t="e">
        <f t="shared" si="178"/>
        <v>#VALUE!</v>
      </c>
      <c r="S137" t="e">
        <f t="shared" si="179"/>
        <v>#VALUE!</v>
      </c>
      <c r="T137" t="e">
        <f t="shared" si="180"/>
        <v>#VALUE!</v>
      </c>
      <c r="U137" t="e">
        <f t="shared" si="181"/>
        <v>#VALUE!</v>
      </c>
      <c r="V137" t="e">
        <f t="shared" si="182"/>
        <v>#VALUE!</v>
      </c>
      <c r="W137" t="e">
        <f t="shared" si="183"/>
        <v>#VALUE!</v>
      </c>
      <c r="X137" t="e">
        <f t="shared" si="184"/>
        <v>#VALUE!</v>
      </c>
      <c r="Y137" t="e">
        <f t="shared" si="185"/>
        <v>#VALUE!</v>
      </c>
      <c r="Z137" t="e">
        <f t="shared" si="186"/>
        <v>#VALUE!</v>
      </c>
      <c r="AA137" t="e">
        <f t="shared" si="187"/>
        <v>#VALUE!</v>
      </c>
      <c r="AB137" t="e">
        <f t="shared" si="188"/>
        <v>#VALUE!</v>
      </c>
      <c r="AC137" t="e">
        <f t="shared" si="189"/>
        <v>#VALUE!</v>
      </c>
      <c r="AD137" t="e">
        <f t="shared" si="190"/>
        <v>#VALUE!</v>
      </c>
      <c r="AE137" t="e">
        <f t="shared" si="191"/>
        <v>#VALUE!</v>
      </c>
      <c r="AF137" t="e">
        <f t="shared" si="192"/>
        <v>#VALUE!</v>
      </c>
      <c r="AG137" t="e">
        <f t="shared" si="193"/>
        <v>#VALUE!</v>
      </c>
      <c r="AH137" t="e">
        <f t="shared" si="194"/>
        <v>#VALUE!</v>
      </c>
      <c r="AI137" t="e">
        <f t="shared" si="195"/>
        <v>#VALUE!</v>
      </c>
      <c r="AJ137" t="e">
        <f t="shared" si="196"/>
        <v>#VALUE!</v>
      </c>
      <c r="AK137" t="e">
        <f t="shared" si="197"/>
        <v>#VALUE!</v>
      </c>
      <c r="AL137" t="e">
        <f t="shared" si="198"/>
        <v>#VALUE!</v>
      </c>
      <c r="AM137" t="e">
        <f t="shared" si="199"/>
        <v>#VALUE!</v>
      </c>
      <c r="AN137" t="e">
        <f t="shared" si="200"/>
        <v>#VALUE!</v>
      </c>
      <c r="AO137" t="e">
        <f t="shared" si="201"/>
        <v>#VALUE!</v>
      </c>
      <c r="AP137" t="e">
        <f t="shared" si="202"/>
        <v>#VALUE!</v>
      </c>
      <c r="AQ137" t="e">
        <f t="shared" si="203"/>
        <v>#VALUE!</v>
      </c>
      <c r="AR137" t="e">
        <f t="shared" si="204"/>
        <v>#VALUE!</v>
      </c>
      <c r="AS137" t="e">
        <f t="shared" si="205"/>
        <v>#VALUE!</v>
      </c>
      <c r="AT137" t="e">
        <f t="shared" si="206"/>
        <v>#VALUE!</v>
      </c>
      <c r="AU137" t="e">
        <f t="shared" si="207"/>
        <v>#VALUE!</v>
      </c>
      <c r="AV137" t="e">
        <f t="shared" si="208"/>
        <v>#VALUE!</v>
      </c>
      <c r="AW137" t="e">
        <f t="shared" si="209"/>
        <v>#VALUE!</v>
      </c>
      <c r="AX137" t="e">
        <f t="shared" si="210"/>
        <v>#VALUE!</v>
      </c>
      <c r="AY137" t="e">
        <f t="shared" si="211"/>
        <v>#VALUE!</v>
      </c>
      <c r="AZ137" t="e">
        <f t="shared" si="212"/>
        <v>#VALUE!</v>
      </c>
      <c r="BA137" t="e">
        <f t="shared" si="213"/>
        <v>#VALUE!</v>
      </c>
      <c r="BB137" t="e">
        <f t="shared" si="214"/>
        <v>#VALUE!</v>
      </c>
      <c r="BC137" t="e">
        <f t="shared" si="215"/>
        <v>#VALUE!</v>
      </c>
      <c r="BD137" t="e">
        <f t="shared" si="216"/>
        <v>#VALUE!</v>
      </c>
      <c r="BE137" t="e">
        <f t="shared" si="217"/>
        <v>#VALUE!</v>
      </c>
      <c r="BF137" t="e">
        <f t="shared" si="218"/>
        <v>#VALUE!</v>
      </c>
      <c r="BG137" t="e">
        <f t="shared" si="219"/>
        <v>#VALUE!</v>
      </c>
      <c r="BH137" t="e">
        <f t="shared" si="220"/>
        <v>#VALUE!</v>
      </c>
      <c r="BI137" t="e">
        <f t="shared" si="221"/>
        <v>#VALUE!</v>
      </c>
      <c r="BJ137" t="e">
        <f t="shared" si="222"/>
        <v>#VALUE!</v>
      </c>
      <c r="BK137" t="e">
        <f t="shared" si="223"/>
        <v>#VALUE!</v>
      </c>
      <c r="BL137" t="e">
        <f t="shared" si="224"/>
        <v>#VALUE!</v>
      </c>
      <c r="BM137" t="e">
        <f t="shared" si="225"/>
        <v>#VALUE!</v>
      </c>
      <c r="BN137" t="e">
        <f t="shared" si="226"/>
        <v>#VALUE!</v>
      </c>
      <c r="BO137" t="e">
        <f t="shared" si="227"/>
        <v>#VALUE!</v>
      </c>
      <c r="BP137" t="e">
        <f t="shared" si="228"/>
        <v>#VALUE!</v>
      </c>
      <c r="BQ137" t="e">
        <f t="shared" si="229"/>
        <v>#VALUE!</v>
      </c>
      <c r="BR137" t="e">
        <f t="shared" si="230"/>
        <v>#VALUE!</v>
      </c>
      <c r="BS137" t="e">
        <f t="shared" si="231"/>
        <v>#VALUE!</v>
      </c>
      <c r="BT137" t="e">
        <f t="shared" si="232"/>
        <v>#VALUE!</v>
      </c>
      <c r="BU137" t="e">
        <f t="shared" si="233"/>
        <v>#VALUE!</v>
      </c>
      <c r="BV137" t="e">
        <f t="shared" si="234"/>
        <v>#VALUE!</v>
      </c>
      <c r="BW137" t="e">
        <f t="shared" si="235"/>
        <v>#VALUE!</v>
      </c>
      <c r="BX137" t="e">
        <f t="shared" si="236"/>
        <v>#VALUE!</v>
      </c>
      <c r="BY137" t="e">
        <f t="shared" si="237"/>
        <v>#VALUE!</v>
      </c>
      <c r="BZ137" t="e">
        <f t="shared" si="238"/>
        <v>#VALUE!</v>
      </c>
      <c r="CA137" t="e">
        <f t="shared" si="239"/>
        <v>#VALUE!</v>
      </c>
      <c r="CB137" t="e">
        <f t="shared" si="240"/>
        <v>#VALUE!</v>
      </c>
      <c r="CC137" t="e">
        <f t="shared" si="241"/>
        <v>#VALUE!</v>
      </c>
      <c r="CD137" t="e">
        <f t="shared" si="242"/>
        <v>#VALUE!</v>
      </c>
      <c r="CE137" t="e">
        <f t="shared" si="243"/>
        <v>#VALUE!</v>
      </c>
      <c r="CF137" t="e">
        <f t="shared" si="244"/>
        <v>#VALUE!</v>
      </c>
      <c r="CG137" t="e">
        <f t="shared" si="245"/>
        <v>#VALUE!</v>
      </c>
      <c r="CH137" t="e">
        <f t="shared" ca="1" si="246"/>
        <v>#N/A</v>
      </c>
    </row>
    <row r="138" spans="5:86" x14ac:dyDescent="0.25">
      <c r="E138">
        <f t="shared" si="247"/>
        <v>1045731</v>
      </c>
      <c r="F138">
        <f t="shared" si="247"/>
        <v>1045731</v>
      </c>
      <c r="G138" t="e">
        <f t="shared" si="248"/>
        <v>#N/A</v>
      </c>
      <c r="H138" t="e">
        <f t="shared" si="168"/>
        <v>#VALUE!</v>
      </c>
      <c r="I138" t="e">
        <f t="shared" si="169"/>
        <v>#VALUE!</v>
      </c>
      <c r="J138" t="e">
        <f t="shared" si="170"/>
        <v>#VALUE!</v>
      </c>
      <c r="K138" t="e">
        <f t="shared" si="171"/>
        <v>#VALUE!</v>
      </c>
      <c r="L138" t="e">
        <f t="shared" si="172"/>
        <v>#VALUE!</v>
      </c>
      <c r="M138" t="e">
        <f t="shared" si="173"/>
        <v>#VALUE!</v>
      </c>
      <c r="N138" t="e">
        <f t="shared" si="174"/>
        <v>#VALUE!</v>
      </c>
      <c r="O138" t="e">
        <f t="shared" si="175"/>
        <v>#VALUE!</v>
      </c>
      <c r="P138" t="e">
        <f t="shared" si="176"/>
        <v>#VALUE!</v>
      </c>
      <c r="Q138" t="e">
        <f t="shared" si="177"/>
        <v>#VALUE!</v>
      </c>
      <c r="R138" t="e">
        <f t="shared" si="178"/>
        <v>#VALUE!</v>
      </c>
      <c r="S138" t="e">
        <f t="shared" si="179"/>
        <v>#VALUE!</v>
      </c>
      <c r="T138" t="e">
        <f t="shared" si="180"/>
        <v>#VALUE!</v>
      </c>
      <c r="U138" t="e">
        <f t="shared" si="181"/>
        <v>#VALUE!</v>
      </c>
      <c r="V138" t="e">
        <f t="shared" si="182"/>
        <v>#VALUE!</v>
      </c>
      <c r="W138" t="e">
        <f t="shared" si="183"/>
        <v>#VALUE!</v>
      </c>
      <c r="X138" t="e">
        <f t="shared" si="184"/>
        <v>#VALUE!</v>
      </c>
      <c r="Y138" t="e">
        <f t="shared" si="185"/>
        <v>#VALUE!</v>
      </c>
      <c r="Z138" t="e">
        <f t="shared" si="186"/>
        <v>#VALUE!</v>
      </c>
      <c r="AA138" t="e">
        <f t="shared" si="187"/>
        <v>#VALUE!</v>
      </c>
      <c r="AB138" t="e">
        <f t="shared" si="188"/>
        <v>#VALUE!</v>
      </c>
      <c r="AC138" t="e">
        <f t="shared" si="189"/>
        <v>#VALUE!</v>
      </c>
      <c r="AD138" t="e">
        <f t="shared" si="190"/>
        <v>#VALUE!</v>
      </c>
      <c r="AE138" t="e">
        <f t="shared" si="191"/>
        <v>#VALUE!</v>
      </c>
      <c r="AF138" t="e">
        <f t="shared" si="192"/>
        <v>#VALUE!</v>
      </c>
      <c r="AG138" t="e">
        <f t="shared" si="193"/>
        <v>#VALUE!</v>
      </c>
      <c r="AH138" t="e">
        <f t="shared" si="194"/>
        <v>#VALUE!</v>
      </c>
      <c r="AI138" t="e">
        <f t="shared" si="195"/>
        <v>#VALUE!</v>
      </c>
      <c r="AJ138" t="e">
        <f t="shared" si="196"/>
        <v>#VALUE!</v>
      </c>
      <c r="AK138" t="e">
        <f t="shared" si="197"/>
        <v>#VALUE!</v>
      </c>
      <c r="AL138" t="e">
        <f t="shared" si="198"/>
        <v>#VALUE!</v>
      </c>
      <c r="AM138" t="e">
        <f t="shared" si="199"/>
        <v>#VALUE!</v>
      </c>
      <c r="AN138" t="e">
        <f t="shared" si="200"/>
        <v>#VALUE!</v>
      </c>
      <c r="AO138" t="e">
        <f t="shared" si="201"/>
        <v>#VALUE!</v>
      </c>
      <c r="AP138" t="e">
        <f t="shared" si="202"/>
        <v>#VALUE!</v>
      </c>
      <c r="AQ138" t="e">
        <f t="shared" si="203"/>
        <v>#VALUE!</v>
      </c>
      <c r="AR138" t="e">
        <f t="shared" si="204"/>
        <v>#VALUE!</v>
      </c>
      <c r="AS138" t="e">
        <f t="shared" si="205"/>
        <v>#VALUE!</v>
      </c>
      <c r="AT138" t="e">
        <f t="shared" si="206"/>
        <v>#VALUE!</v>
      </c>
      <c r="AU138" t="e">
        <f t="shared" si="207"/>
        <v>#VALUE!</v>
      </c>
      <c r="AV138" t="e">
        <f t="shared" si="208"/>
        <v>#VALUE!</v>
      </c>
      <c r="AW138" t="e">
        <f t="shared" si="209"/>
        <v>#VALUE!</v>
      </c>
      <c r="AX138" t="e">
        <f t="shared" si="210"/>
        <v>#VALUE!</v>
      </c>
      <c r="AY138" t="e">
        <f t="shared" si="211"/>
        <v>#VALUE!</v>
      </c>
      <c r="AZ138" t="e">
        <f t="shared" si="212"/>
        <v>#VALUE!</v>
      </c>
      <c r="BA138" t="e">
        <f t="shared" si="213"/>
        <v>#VALUE!</v>
      </c>
      <c r="BB138" t="e">
        <f t="shared" si="214"/>
        <v>#VALUE!</v>
      </c>
      <c r="BC138" t="e">
        <f t="shared" si="215"/>
        <v>#VALUE!</v>
      </c>
      <c r="BD138" t="e">
        <f t="shared" si="216"/>
        <v>#VALUE!</v>
      </c>
      <c r="BE138" t="e">
        <f t="shared" si="217"/>
        <v>#VALUE!</v>
      </c>
      <c r="BF138" t="e">
        <f t="shared" si="218"/>
        <v>#VALUE!</v>
      </c>
      <c r="BG138" t="e">
        <f t="shared" si="219"/>
        <v>#VALUE!</v>
      </c>
      <c r="BH138" t="e">
        <f t="shared" si="220"/>
        <v>#VALUE!</v>
      </c>
      <c r="BI138" t="e">
        <f t="shared" si="221"/>
        <v>#VALUE!</v>
      </c>
      <c r="BJ138" t="e">
        <f t="shared" si="222"/>
        <v>#VALUE!</v>
      </c>
      <c r="BK138" t="e">
        <f t="shared" si="223"/>
        <v>#VALUE!</v>
      </c>
      <c r="BL138" t="e">
        <f t="shared" si="224"/>
        <v>#VALUE!</v>
      </c>
      <c r="BM138" t="e">
        <f t="shared" si="225"/>
        <v>#VALUE!</v>
      </c>
      <c r="BN138" t="e">
        <f t="shared" si="226"/>
        <v>#VALUE!</v>
      </c>
      <c r="BO138" t="e">
        <f t="shared" si="227"/>
        <v>#VALUE!</v>
      </c>
      <c r="BP138" t="e">
        <f t="shared" si="228"/>
        <v>#VALUE!</v>
      </c>
      <c r="BQ138" t="e">
        <f t="shared" si="229"/>
        <v>#VALUE!</v>
      </c>
      <c r="BR138" t="e">
        <f t="shared" si="230"/>
        <v>#VALUE!</v>
      </c>
      <c r="BS138" t="e">
        <f t="shared" si="231"/>
        <v>#VALUE!</v>
      </c>
      <c r="BT138" t="e">
        <f t="shared" si="232"/>
        <v>#VALUE!</v>
      </c>
      <c r="BU138" t="e">
        <f t="shared" si="233"/>
        <v>#VALUE!</v>
      </c>
      <c r="BV138" t="e">
        <f t="shared" si="234"/>
        <v>#VALUE!</v>
      </c>
      <c r="BW138" t="e">
        <f t="shared" si="235"/>
        <v>#VALUE!</v>
      </c>
      <c r="BX138" t="e">
        <f t="shared" si="236"/>
        <v>#VALUE!</v>
      </c>
      <c r="BY138" t="e">
        <f t="shared" si="237"/>
        <v>#VALUE!</v>
      </c>
      <c r="BZ138" t="e">
        <f t="shared" si="238"/>
        <v>#VALUE!</v>
      </c>
      <c r="CA138" t="e">
        <f t="shared" si="239"/>
        <v>#VALUE!</v>
      </c>
      <c r="CB138" t="e">
        <f t="shared" si="240"/>
        <v>#VALUE!</v>
      </c>
      <c r="CC138" t="e">
        <f t="shared" si="241"/>
        <v>#VALUE!</v>
      </c>
      <c r="CD138" t="e">
        <f t="shared" si="242"/>
        <v>#VALUE!</v>
      </c>
      <c r="CE138" t="e">
        <f t="shared" si="243"/>
        <v>#VALUE!</v>
      </c>
      <c r="CF138" t="e">
        <f t="shared" si="244"/>
        <v>#VALUE!</v>
      </c>
      <c r="CG138" t="e">
        <f t="shared" si="245"/>
        <v>#VALUE!</v>
      </c>
      <c r="CH138" t="e">
        <f t="shared" ca="1" si="246"/>
        <v>#N/A</v>
      </c>
    </row>
    <row r="139" spans="5:86" x14ac:dyDescent="0.25">
      <c r="E139">
        <f t="shared" si="247"/>
        <v>1045730</v>
      </c>
      <c r="F139">
        <f t="shared" si="247"/>
        <v>1045730</v>
      </c>
      <c r="G139" t="e">
        <f t="shared" si="248"/>
        <v>#N/A</v>
      </c>
      <c r="H139" t="e">
        <f t="shared" si="168"/>
        <v>#VALUE!</v>
      </c>
      <c r="I139" t="e">
        <f t="shared" si="169"/>
        <v>#VALUE!</v>
      </c>
      <c r="J139" t="e">
        <f t="shared" si="170"/>
        <v>#VALUE!</v>
      </c>
      <c r="K139" t="e">
        <f t="shared" si="171"/>
        <v>#VALUE!</v>
      </c>
      <c r="L139" t="e">
        <f t="shared" si="172"/>
        <v>#VALUE!</v>
      </c>
      <c r="M139" t="e">
        <f t="shared" si="173"/>
        <v>#VALUE!</v>
      </c>
      <c r="N139" t="e">
        <f t="shared" si="174"/>
        <v>#VALUE!</v>
      </c>
      <c r="O139" t="e">
        <f t="shared" si="175"/>
        <v>#VALUE!</v>
      </c>
      <c r="P139" t="e">
        <f t="shared" si="176"/>
        <v>#VALUE!</v>
      </c>
      <c r="Q139" t="e">
        <f t="shared" si="177"/>
        <v>#VALUE!</v>
      </c>
      <c r="R139" t="e">
        <f t="shared" si="178"/>
        <v>#VALUE!</v>
      </c>
      <c r="S139" t="e">
        <f t="shared" si="179"/>
        <v>#VALUE!</v>
      </c>
      <c r="T139" t="e">
        <f t="shared" si="180"/>
        <v>#VALUE!</v>
      </c>
      <c r="U139" t="e">
        <f t="shared" si="181"/>
        <v>#VALUE!</v>
      </c>
      <c r="V139" t="e">
        <f t="shared" si="182"/>
        <v>#VALUE!</v>
      </c>
      <c r="W139" t="e">
        <f t="shared" si="183"/>
        <v>#VALUE!</v>
      </c>
      <c r="X139" t="e">
        <f t="shared" si="184"/>
        <v>#VALUE!</v>
      </c>
      <c r="Y139" t="e">
        <f t="shared" si="185"/>
        <v>#VALUE!</v>
      </c>
      <c r="Z139" t="e">
        <f t="shared" si="186"/>
        <v>#VALUE!</v>
      </c>
      <c r="AA139" t="e">
        <f t="shared" si="187"/>
        <v>#VALUE!</v>
      </c>
      <c r="AB139" t="e">
        <f t="shared" si="188"/>
        <v>#VALUE!</v>
      </c>
      <c r="AC139" t="e">
        <f t="shared" si="189"/>
        <v>#VALUE!</v>
      </c>
      <c r="AD139" t="e">
        <f t="shared" si="190"/>
        <v>#VALUE!</v>
      </c>
      <c r="AE139" t="e">
        <f t="shared" si="191"/>
        <v>#VALUE!</v>
      </c>
      <c r="AF139" t="e">
        <f t="shared" si="192"/>
        <v>#VALUE!</v>
      </c>
      <c r="AG139" t="e">
        <f t="shared" si="193"/>
        <v>#VALUE!</v>
      </c>
      <c r="AH139" t="e">
        <f t="shared" si="194"/>
        <v>#VALUE!</v>
      </c>
      <c r="AI139" t="e">
        <f t="shared" si="195"/>
        <v>#VALUE!</v>
      </c>
      <c r="AJ139" t="e">
        <f t="shared" si="196"/>
        <v>#VALUE!</v>
      </c>
      <c r="AK139" t="e">
        <f t="shared" si="197"/>
        <v>#VALUE!</v>
      </c>
      <c r="AL139" t="e">
        <f t="shared" si="198"/>
        <v>#VALUE!</v>
      </c>
      <c r="AM139" t="e">
        <f t="shared" si="199"/>
        <v>#VALUE!</v>
      </c>
      <c r="AN139" t="e">
        <f t="shared" si="200"/>
        <v>#VALUE!</v>
      </c>
      <c r="AO139" t="e">
        <f t="shared" si="201"/>
        <v>#VALUE!</v>
      </c>
      <c r="AP139" t="e">
        <f t="shared" si="202"/>
        <v>#VALUE!</v>
      </c>
      <c r="AQ139" t="e">
        <f t="shared" si="203"/>
        <v>#VALUE!</v>
      </c>
      <c r="AR139" t="e">
        <f t="shared" si="204"/>
        <v>#VALUE!</v>
      </c>
      <c r="AS139" t="e">
        <f t="shared" si="205"/>
        <v>#VALUE!</v>
      </c>
      <c r="AT139" t="e">
        <f t="shared" si="206"/>
        <v>#VALUE!</v>
      </c>
      <c r="AU139" t="e">
        <f t="shared" si="207"/>
        <v>#VALUE!</v>
      </c>
      <c r="AV139" t="e">
        <f t="shared" si="208"/>
        <v>#VALUE!</v>
      </c>
      <c r="AW139" t="e">
        <f t="shared" si="209"/>
        <v>#VALUE!</v>
      </c>
      <c r="AX139" t="e">
        <f t="shared" si="210"/>
        <v>#VALUE!</v>
      </c>
      <c r="AY139" t="e">
        <f t="shared" si="211"/>
        <v>#VALUE!</v>
      </c>
      <c r="AZ139" t="e">
        <f t="shared" si="212"/>
        <v>#VALUE!</v>
      </c>
      <c r="BA139" t="e">
        <f t="shared" si="213"/>
        <v>#VALUE!</v>
      </c>
      <c r="BB139" t="e">
        <f t="shared" si="214"/>
        <v>#VALUE!</v>
      </c>
      <c r="BC139" t="e">
        <f t="shared" si="215"/>
        <v>#VALUE!</v>
      </c>
      <c r="BD139" t="e">
        <f t="shared" si="216"/>
        <v>#VALUE!</v>
      </c>
      <c r="BE139" t="e">
        <f t="shared" si="217"/>
        <v>#VALUE!</v>
      </c>
      <c r="BF139" t="e">
        <f t="shared" si="218"/>
        <v>#VALUE!</v>
      </c>
      <c r="BG139" t="e">
        <f t="shared" si="219"/>
        <v>#VALUE!</v>
      </c>
      <c r="BH139" t="e">
        <f t="shared" si="220"/>
        <v>#VALUE!</v>
      </c>
      <c r="BI139" t="e">
        <f t="shared" si="221"/>
        <v>#VALUE!</v>
      </c>
      <c r="BJ139" t="e">
        <f t="shared" si="222"/>
        <v>#VALUE!</v>
      </c>
      <c r="BK139" t="e">
        <f t="shared" si="223"/>
        <v>#VALUE!</v>
      </c>
      <c r="BL139" t="e">
        <f t="shared" si="224"/>
        <v>#VALUE!</v>
      </c>
      <c r="BM139" t="e">
        <f t="shared" si="225"/>
        <v>#VALUE!</v>
      </c>
      <c r="BN139" t="e">
        <f t="shared" si="226"/>
        <v>#VALUE!</v>
      </c>
      <c r="BO139" t="e">
        <f t="shared" si="227"/>
        <v>#VALUE!</v>
      </c>
      <c r="BP139" t="e">
        <f t="shared" si="228"/>
        <v>#VALUE!</v>
      </c>
      <c r="BQ139" t="e">
        <f t="shared" si="229"/>
        <v>#VALUE!</v>
      </c>
      <c r="BR139" t="e">
        <f t="shared" si="230"/>
        <v>#VALUE!</v>
      </c>
      <c r="BS139" t="e">
        <f t="shared" si="231"/>
        <v>#VALUE!</v>
      </c>
      <c r="BT139" t="e">
        <f t="shared" si="232"/>
        <v>#VALUE!</v>
      </c>
      <c r="BU139" t="e">
        <f t="shared" si="233"/>
        <v>#VALUE!</v>
      </c>
      <c r="BV139" t="e">
        <f t="shared" si="234"/>
        <v>#VALUE!</v>
      </c>
      <c r="BW139" t="e">
        <f t="shared" si="235"/>
        <v>#VALUE!</v>
      </c>
      <c r="BX139" t="e">
        <f t="shared" si="236"/>
        <v>#VALUE!</v>
      </c>
      <c r="BY139" t="e">
        <f t="shared" si="237"/>
        <v>#VALUE!</v>
      </c>
      <c r="BZ139" t="e">
        <f t="shared" si="238"/>
        <v>#VALUE!</v>
      </c>
      <c r="CA139" t="e">
        <f t="shared" si="239"/>
        <v>#VALUE!</v>
      </c>
      <c r="CB139" t="e">
        <f t="shared" si="240"/>
        <v>#VALUE!</v>
      </c>
      <c r="CC139" t="e">
        <f t="shared" si="241"/>
        <v>#VALUE!</v>
      </c>
      <c r="CD139" t="e">
        <f t="shared" si="242"/>
        <v>#VALUE!</v>
      </c>
      <c r="CE139" t="e">
        <f t="shared" si="243"/>
        <v>#VALUE!</v>
      </c>
      <c r="CF139" t="e">
        <f t="shared" si="244"/>
        <v>#VALUE!</v>
      </c>
      <c r="CG139" t="e">
        <f t="shared" si="245"/>
        <v>#VALUE!</v>
      </c>
      <c r="CH139" t="e">
        <f t="shared" ca="1" si="246"/>
        <v>#N/A</v>
      </c>
    </row>
    <row r="140" spans="5:86" x14ac:dyDescent="0.25">
      <c r="E140">
        <f t="shared" si="247"/>
        <v>1045729</v>
      </c>
      <c r="F140">
        <f t="shared" si="247"/>
        <v>1045729</v>
      </c>
      <c r="G140" t="e">
        <f t="shared" si="248"/>
        <v>#N/A</v>
      </c>
      <c r="H140" t="e">
        <f t="shared" si="168"/>
        <v>#VALUE!</v>
      </c>
      <c r="I140" t="e">
        <f t="shared" si="169"/>
        <v>#VALUE!</v>
      </c>
      <c r="J140" t="e">
        <f t="shared" si="170"/>
        <v>#VALUE!</v>
      </c>
      <c r="K140" t="e">
        <f t="shared" si="171"/>
        <v>#VALUE!</v>
      </c>
      <c r="L140" t="e">
        <f t="shared" si="172"/>
        <v>#VALUE!</v>
      </c>
      <c r="M140" t="e">
        <f t="shared" si="173"/>
        <v>#VALUE!</v>
      </c>
      <c r="N140" t="e">
        <f t="shared" si="174"/>
        <v>#VALUE!</v>
      </c>
      <c r="O140" t="e">
        <f t="shared" si="175"/>
        <v>#VALUE!</v>
      </c>
      <c r="P140" t="e">
        <f t="shared" si="176"/>
        <v>#VALUE!</v>
      </c>
      <c r="Q140" t="e">
        <f t="shared" si="177"/>
        <v>#VALUE!</v>
      </c>
      <c r="R140" t="e">
        <f t="shared" si="178"/>
        <v>#VALUE!</v>
      </c>
      <c r="S140" t="e">
        <f t="shared" si="179"/>
        <v>#VALUE!</v>
      </c>
      <c r="T140" t="e">
        <f t="shared" si="180"/>
        <v>#VALUE!</v>
      </c>
      <c r="U140" t="e">
        <f t="shared" si="181"/>
        <v>#VALUE!</v>
      </c>
      <c r="V140" t="e">
        <f t="shared" si="182"/>
        <v>#VALUE!</v>
      </c>
      <c r="W140" t="e">
        <f t="shared" si="183"/>
        <v>#VALUE!</v>
      </c>
      <c r="X140" t="e">
        <f t="shared" si="184"/>
        <v>#VALUE!</v>
      </c>
      <c r="Y140" t="e">
        <f t="shared" si="185"/>
        <v>#VALUE!</v>
      </c>
      <c r="Z140" t="e">
        <f t="shared" si="186"/>
        <v>#VALUE!</v>
      </c>
      <c r="AA140" t="e">
        <f t="shared" si="187"/>
        <v>#VALUE!</v>
      </c>
      <c r="AB140" t="e">
        <f t="shared" si="188"/>
        <v>#VALUE!</v>
      </c>
      <c r="AC140" t="e">
        <f t="shared" si="189"/>
        <v>#VALUE!</v>
      </c>
      <c r="AD140" t="e">
        <f t="shared" si="190"/>
        <v>#VALUE!</v>
      </c>
      <c r="AE140" t="e">
        <f t="shared" si="191"/>
        <v>#VALUE!</v>
      </c>
      <c r="AF140" t="e">
        <f t="shared" si="192"/>
        <v>#VALUE!</v>
      </c>
      <c r="AG140" t="e">
        <f t="shared" si="193"/>
        <v>#VALUE!</v>
      </c>
      <c r="AH140" t="e">
        <f t="shared" si="194"/>
        <v>#VALUE!</v>
      </c>
      <c r="AI140" t="e">
        <f t="shared" si="195"/>
        <v>#VALUE!</v>
      </c>
      <c r="AJ140" t="e">
        <f t="shared" si="196"/>
        <v>#VALUE!</v>
      </c>
      <c r="AK140" t="e">
        <f t="shared" si="197"/>
        <v>#VALUE!</v>
      </c>
      <c r="AL140" t="e">
        <f t="shared" si="198"/>
        <v>#VALUE!</v>
      </c>
      <c r="AM140" t="e">
        <f t="shared" si="199"/>
        <v>#VALUE!</v>
      </c>
      <c r="AN140" t="e">
        <f t="shared" si="200"/>
        <v>#VALUE!</v>
      </c>
      <c r="AO140" t="e">
        <f t="shared" si="201"/>
        <v>#VALUE!</v>
      </c>
      <c r="AP140" t="e">
        <f t="shared" si="202"/>
        <v>#VALUE!</v>
      </c>
      <c r="AQ140" t="e">
        <f t="shared" si="203"/>
        <v>#VALUE!</v>
      </c>
      <c r="AR140" t="e">
        <f t="shared" si="204"/>
        <v>#VALUE!</v>
      </c>
      <c r="AS140" t="e">
        <f t="shared" si="205"/>
        <v>#VALUE!</v>
      </c>
      <c r="AT140" t="e">
        <f t="shared" si="206"/>
        <v>#VALUE!</v>
      </c>
      <c r="AU140" t="e">
        <f t="shared" si="207"/>
        <v>#VALUE!</v>
      </c>
      <c r="AV140" t="e">
        <f t="shared" si="208"/>
        <v>#VALUE!</v>
      </c>
      <c r="AW140" t="e">
        <f t="shared" si="209"/>
        <v>#VALUE!</v>
      </c>
      <c r="AX140" t="e">
        <f t="shared" si="210"/>
        <v>#VALUE!</v>
      </c>
      <c r="AY140" t="e">
        <f t="shared" si="211"/>
        <v>#VALUE!</v>
      </c>
      <c r="AZ140" t="e">
        <f t="shared" si="212"/>
        <v>#VALUE!</v>
      </c>
      <c r="BA140" t="e">
        <f t="shared" si="213"/>
        <v>#VALUE!</v>
      </c>
      <c r="BB140" t="e">
        <f t="shared" si="214"/>
        <v>#VALUE!</v>
      </c>
      <c r="BC140" t="e">
        <f t="shared" si="215"/>
        <v>#VALUE!</v>
      </c>
      <c r="BD140" t="e">
        <f t="shared" si="216"/>
        <v>#VALUE!</v>
      </c>
      <c r="BE140" t="e">
        <f t="shared" si="217"/>
        <v>#VALUE!</v>
      </c>
      <c r="BF140" t="e">
        <f t="shared" si="218"/>
        <v>#VALUE!</v>
      </c>
      <c r="BG140" t="e">
        <f t="shared" si="219"/>
        <v>#VALUE!</v>
      </c>
      <c r="BH140" t="e">
        <f t="shared" si="220"/>
        <v>#VALUE!</v>
      </c>
      <c r="BI140" t="e">
        <f t="shared" si="221"/>
        <v>#VALUE!</v>
      </c>
      <c r="BJ140" t="e">
        <f t="shared" si="222"/>
        <v>#VALUE!</v>
      </c>
      <c r="BK140" t="e">
        <f t="shared" si="223"/>
        <v>#VALUE!</v>
      </c>
      <c r="BL140" t="e">
        <f t="shared" si="224"/>
        <v>#VALUE!</v>
      </c>
      <c r="BM140" t="e">
        <f t="shared" si="225"/>
        <v>#VALUE!</v>
      </c>
      <c r="BN140" t="e">
        <f t="shared" si="226"/>
        <v>#VALUE!</v>
      </c>
      <c r="BO140" t="e">
        <f t="shared" si="227"/>
        <v>#VALUE!</v>
      </c>
      <c r="BP140" t="e">
        <f t="shared" si="228"/>
        <v>#VALUE!</v>
      </c>
      <c r="BQ140" t="e">
        <f t="shared" si="229"/>
        <v>#VALUE!</v>
      </c>
      <c r="BR140" t="e">
        <f t="shared" si="230"/>
        <v>#VALUE!</v>
      </c>
      <c r="BS140" t="e">
        <f t="shared" si="231"/>
        <v>#VALUE!</v>
      </c>
      <c r="BT140" t="e">
        <f t="shared" si="232"/>
        <v>#VALUE!</v>
      </c>
      <c r="BU140" t="e">
        <f t="shared" si="233"/>
        <v>#VALUE!</v>
      </c>
      <c r="BV140" t="e">
        <f t="shared" si="234"/>
        <v>#VALUE!</v>
      </c>
      <c r="BW140" t="e">
        <f t="shared" si="235"/>
        <v>#VALUE!</v>
      </c>
      <c r="BX140" t="e">
        <f t="shared" si="236"/>
        <v>#VALUE!</v>
      </c>
      <c r="BY140" t="e">
        <f t="shared" si="237"/>
        <v>#VALUE!</v>
      </c>
      <c r="BZ140" t="e">
        <f t="shared" si="238"/>
        <v>#VALUE!</v>
      </c>
      <c r="CA140" t="e">
        <f t="shared" si="239"/>
        <v>#VALUE!</v>
      </c>
      <c r="CB140" t="e">
        <f t="shared" si="240"/>
        <v>#VALUE!</v>
      </c>
      <c r="CC140" t="e">
        <f t="shared" si="241"/>
        <v>#VALUE!</v>
      </c>
      <c r="CD140" t="e">
        <f t="shared" si="242"/>
        <v>#VALUE!</v>
      </c>
      <c r="CE140" t="e">
        <f t="shared" si="243"/>
        <v>#VALUE!</v>
      </c>
      <c r="CF140" t="e">
        <f t="shared" si="244"/>
        <v>#VALUE!</v>
      </c>
      <c r="CG140" t="e">
        <f t="shared" si="245"/>
        <v>#VALUE!</v>
      </c>
      <c r="CH140" t="e">
        <f t="shared" ca="1" si="246"/>
        <v>#N/A</v>
      </c>
    </row>
    <row r="141" spans="5:86" x14ac:dyDescent="0.25">
      <c r="E141">
        <f t="shared" si="247"/>
        <v>1045728</v>
      </c>
      <c r="F141">
        <f t="shared" si="247"/>
        <v>1045728</v>
      </c>
      <c r="G141" t="e">
        <f t="shared" si="248"/>
        <v>#N/A</v>
      </c>
      <c r="H141" t="e">
        <f t="shared" si="168"/>
        <v>#VALUE!</v>
      </c>
      <c r="I141" t="e">
        <f t="shared" si="169"/>
        <v>#VALUE!</v>
      </c>
      <c r="J141" t="e">
        <f t="shared" si="170"/>
        <v>#VALUE!</v>
      </c>
      <c r="K141" t="e">
        <f t="shared" si="171"/>
        <v>#VALUE!</v>
      </c>
      <c r="L141" t="e">
        <f t="shared" si="172"/>
        <v>#VALUE!</v>
      </c>
      <c r="M141" t="e">
        <f t="shared" si="173"/>
        <v>#VALUE!</v>
      </c>
      <c r="N141" t="e">
        <f t="shared" si="174"/>
        <v>#VALUE!</v>
      </c>
      <c r="O141" t="e">
        <f t="shared" si="175"/>
        <v>#VALUE!</v>
      </c>
      <c r="P141" t="e">
        <f t="shared" si="176"/>
        <v>#VALUE!</v>
      </c>
      <c r="Q141" t="e">
        <f t="shared" si="177"/>
        <v>#VALUE!</v>
      </c>
      <c r="R141" t="e">
        <f t="shared" si="178"/>
        <v>#VALUE!</v>
      </c>
      <c r="S141" t="e">
        <f t="shared" si="179"/>
        <v>#VALUE!</v>
      </c>
      <c r="T141" t="e">
        <f t="shared" si="180"/>
        <v>#VALUE!</v>
      </c>
      <c r="U141" t="e">
        <f t="shared" si="181"/>
        <v>#VALUE!</v>
      </c>
      <c r="V141" t="e">
        <f t="shared" si="182"/>
        <v>#VALUE!</v>
      </c>
      <c r="W141" t="e">
        <f t="shared" si="183"/>
        <v>#VALUE!</v>
      </c>
      <c r="X141" t="e">
        <f t="shared" si="184"/>
        <v>#VALUE!</v>
      </c>
      <c r="Y141" t="e">
        <f t="shared" si="185"/>
        <v>#VALUE!</v>
      </c>
      <c r="Z141" t="e">
        <f t="shared" si="186"/>
        <v>#VALUE!</v>
      </c>
      <c r="AA141" t="e">
        <f t="shared" si="187"/>
        <v>#VALUE!</v>
      </c>
      <c r="AB141" t="e">
        <f t="shared" si="188"/>
        <v>#VALUE!</v>
      </c>
      <c r="AC141" t="e">
        <f t="shared" si="189"/>
        <v>#VALUE!</v>
      </c>
      <c r="AD141" t="e">
        <f t="shared" si="190"/>
        <v>#VALUE!</v>
      </c>
      <c r="AE141" t="e">
        <f t="shared" si="191"/>
        <v>#VALUE!</v>
      </c>
      <c r="AF141" t="e">
        <f t="shared" si="192"/>
        <v>#VALUE!</v>
      </c>
      <c r="AG141" t="e">
        <f t="shared" si="193"/>
        <v>#VALUE!</v>
      </c>
      <c r="AH141" t="e">
        <f t="shared" si="194"/>
        <v>#VALUE!</v>
      </c>
      <c r="AI141" t="e">
        <f t="shared" si="195"/>
        <v>#VALUE!</v>
      </c>
      <c r="AJ141" t="e">
        <f t="shared" si="196"/>
        <v>#VALUE!</v>
      </c>
      <c r="AK141" t="e">
        <f t="shared" si="197"/>
        <v>#VALUE!</v>
      </c>
      <c r="AL141" t="e">
        <f t="shared" si="198"/>
        <v>#VALUE!</v>
      </c>
      <c r="AM141" t="e">
        <f t="shared" si="199"/>
        <v>#VALUE!</v>
      </c>
      <c r="AN141" t="e">
        <f t="shared" si="200"/>
        <v>#VALUE!</v>
      </c>
      <c r="AO141" t="e">
        <f t="shared" si="201"/>
        <v>#VALUE!</v>
      </c>
      <c r="AP141" t="e">
        <f t="shared" si="202"/>
        <v>#VALUE!</v>
      </c>
      <c r="AQ141" t="e">
        <f t="shared" si="203"/>
        <v>#VALUE!</v>
      </c>
      <c r="AR141" t="e">
        <f t="shared" si="204"/>
        <v>#VALUE!</v>
      </c>
      <c r="AS141" t="e">
        <f t="shared" si="205"/>
        <v>#VALUE!</v>
      </c>
      <c r="AT141" t="e">
        <f t="shared" si="206"/>
        <v>#VALUE!</v>
      </c>
      <c r="AU141" t="e">
        <f t="shared" si="207"/>
        <v>#VALUE!</v>
      </c>
      <c r="AV141" t="e">
        <f t="shared" si="208"/>
        <v>#VALUE!</v>
      </c>
      <c r="AW141" t="e">
        <f t="shared" si="209"/>
        <v>#VALUE!</v>
      </c>
      <c r="AX141" t="e">
        <f t="shared" si="210"/>
        <v>#VALUE!</v>
      </c>
      <c r="AY141" t="e">
        <f t="shared" si="211"/>
        <v>#VALUE!</v>
      </c>
      <c r="AZ141" t="e">
        <f t="shared" si="212"/>
        <v>#VALUE!</v>
      </c>
      <c r="BA141" t="e">
        <f t="shared" si="213"/>
        <v>#VALUE!</v>
      </c>
      <c r="BB141" t="e">
        <f t="shared" si="214"/>
        <v>#VALUE!</v>
      </c>
      <c r="BC141" t="e">
        <f t="shared" si="215"/>
        <v>#VALUE!</v>
      </c>
      <c r="BD141" t="e">
        <f t="shared" si="216"/>
        <v>#VALUE!</v>
      </c>
      <c r="BE141" t="e">
        <f t="shared" si="217"/>
        <v>#VALUE!</v>
      </c>
      <c r="BF141" t="e">
        <f t="shared" si="218"/>
        <v>#VALUE!</v>
      </c>
      <c r="BG141" t="e">
        <f t="shared" si="219"/>
        <v>#VALUE!</v>
      </c>
      <c r="BH141" t="e">
        <f t="shared" si="220"/>
        <v>#VALUE!</v>
      </c>
      <c r="BI141" t="e">
        <f t="shared" si="221"/>
        <v>#VALUE!</v>
      </c>
      <c r="BJ141" t="e">
        <f t="shared" si="222"/>
        <v>#VALUE!</v>
      </c>
      <c r="BK141" t="e">
        <f t="shared" si="223"/>
        <v>#VALUE!</v>
      </c>
      <c r="BL141" t="e">
        <f t="shared" si="224"/>
        <v>#VALUE!</v>
      </c>
      <c r="BM141" t="e">
        <f t="shared" si="225"/>
        <v>#VALUE!</v>
      </c>
      <c r="BN141" t="e">
        <f t="shared" si="226"/>
        <v>#VALUE!</v>
      </c>
      <c r="BO141" t="e">
        <f t="shared" si="227"/>
        <v>#VALUE!</v>
      </c>
      <c r="BP141" t="e">
        <f t="shared" si="228"/>
        <v>#VALUE!</v>
      </c>
      <c r="BQ141" t="e">
        <f t="shared" si="229"/>
        <v>#VALUE!</v>
      </c>
      <c r="BR141" t="e">
        <f t="shared" si="230"/>
        <v>#VALUE!</v>
      </c>
      <c r="BS141" t="e">
        <f t="shared" si="231"/>
        <v>#VALUE!</v>
      </c>
      <c r="BT141" t="e">
        <f t="shared" si="232"/>
        <v>#VALUE!</v>
      </c>
      <c r="BU141" t="e">
        <f t="shared" si="233"/>
        <v>#VALUE!</v>
      </c>
      <c r="BV141" t="e">
        <f t="shared" si="234"/>
        <v>#VALUE!</v>
      </c>
      <c r="BW141" t="e">
        <f t="shared" si="235"/>
        <v>#VALUE!</v>
      </c>
      <c r="BX141" t="e">
        <f t="shared" si="236"/>
        <v>#VALUE!</v>
      </c>
      <c r="BY141" t="e">
        <f t="shared" si="237"/>
        <v>#VALUE!</v>
      </c>
      <c r="BZ141" t="e">
        <f t="shared" si="238"/>
        <v>#VALUE!</v>
      </c>
      <c r="CA141" t="e">
        <f t="shared" si="239"/>
        <v>#VALUE!</v>
      </c>
      <c r="CB141" t="e">
        <f t="shared" si="240"/>
        <v>#VALUE!</v>
      </c>
      <c r="CC141" t="e">
        <f t="shared" si="241"/>
        <v>#VALUE!</v>
      </c>
      <c r="CD141" t="e">
        <f t="shared" si="242"/>
        <v>#VALUE!</v>
      </c>
      <c r="CE141" t="e">
        <f t="shared" si="243"/>
        <v>#VALUE!</v>
      </c>
      <c r="CF141" t="e">
        <f t="shared" si="244"/>
        <v>#VALUE!</v>
      </c>
      <c r="CG141" t="e">
        <f t="shared" si="245"/>
        <v>#VALUE!</v>
      </c>
      <c r="CH141" t="e">
        <f t="shared" ca="1" si="246"/>
        <v>#N/A</v>
      </c>
    </row>
    <row r="142" spans="5:86" x14ac:dyDescent="0.25">
      <c r="E142">
        <f t="shared" si="247"/>
        <v>1045727</v>
      </c>
      <c r="F142">
        <f t="shared" si="247"/>
        <v>1045727</v>
      </c>
      <c r="G142" t="e">
        <f t="shared" si="248"/>
        <v>#N/A</v>
      </c>
      <c r="H142" t="e">
        <f t="shared" si="168"/>
        <v>#VALUE!</v>
      </c>
      <c r="I142" t="e">
        <f t="shared" si="169"/>
        <v>#VALUE!</v>
      </c>
      <c r="J142" t="e">
        <f t="shared" si="170"/>
        <v>#VALUE!</v>
      </c>
      <c r="K142" t="e">
        <f t="shared" si="171"/>
        <v>#VALUE!</v>
      </c>
      <c r="L142" t="e">
        <f t="shared" si="172"/>
        <v>#VALUE!</v>
      </c>
      <c r="M142" t="e">
        <f t="shared" si="173"/>
        <v>#VALUE!</v>
      </c>
      <c r="N142" t="e">
        <f t="shared" si="174"/>
        <v>#VALUE!</v>
      </c>
      <c r="O142" t="e">
        <f t="shared" si="175"/>
        <v>#VALUE!</v>
      </c>
      <c r="P142" t="e">
        <f t="shared" si="176"/>
        <v>#VALUE!</v>
      </c>
      <c r="Q142" t="e">
        <f t="shared" si="177"/>
        <v>#VALUE!</v>
      </c>
      <c r="R142" t="e">
        <f t="shared" si="178"/>
        <v>#VALUE!</v>
      </c>
      <c r="S142" t="e">
        <f t="shared" si="179"/>
        <v>#VALUE!</v>
      </c>
      <c r="T142" t="e">
        <f t="shared" si="180"/>
        <v>#VALUE!</v>
      </c>
      <c r="U142" t="e">
        <f t="shared" si="181"/>
        <v>#VALUE!</v>
      </c>
      <c r="V142" t="e">
        <f t="shared" si="182"/>
        <v>#VALUE!</v>
      </c>
      <c r="W142" t="e">
        <f t="shared" si="183"/>
        <v>#VALUE!</v>
      </c>
      <c r="X142" t="e">
        <f t="shared" si="184"/>
        <v>#VALUE!</v>
      </c>
      <c r="Y142" t="e">
        <f t="shared" si="185"/>
        <v>#VALUE!</v>
      </c>
      <c r="Z142" t="e">
        <f t="shared" si="186"/>
        <v>#VALUE!</v>
      </c>
      <c r="AA142" t="e">
        <f t="shared" si="187"/>
        <v>#VALUE!</v>
      </c>
      <c r="AB142" t="e">
        <f t="shared" si="188"/>
        <v>#VALUE!</v>
      </c>
      <c r="AC142" t="e">
        <f t="shared" si="189"/>
        <v>#VALUE!</v>
      </c>
      <c r="AD142" t="e">
        <f t="shared" si="190"/>
        <v>#VALUE!</v>
      </c>
      <c r="AE142" t="e">
        <f t="shared" si="191"/>
        <v>#VALUE!</v>
      </c>
      <c r="AF142" t="e">
        <f t="shared" si="192"/>
        <v>#VALUE!</v>
      </c>
      <c r="AG142" t="e">
        <f t="shared" si="193"/>
        <v>#VALUE!</v>
      </c>
      <c r="AH142" t="e">
        <f t="shared" si="194"/>
        <v>#VALUE!</v>
      </c>
      <c r="AI142" t="e">
        <f t="shared" si="195"/>
        <v>#VALUE!</v>
      </c>
      <c r="AJ142" t="e">
        <f t="shared" si="196"/>
        <v>#VALUE!</v>
      </c>
      <c r="AK142" t="e">
        <f t="shared" si="197"/>
        <v>#VALUE!</v>
      </c>
      <c r="AL142" t="e">
        <f t="shared" si="198"/>
        <v>#VALUE!</v>
      </c>
      <c r="AM142" t="e">
        <f t="shared" si="199"/>
        <v>#VALUE!</v>
      </c>
      <c r="AN142" t="e">
        <f t="shared" si="200"/>
        <v>#VALUE!</v>
      </c>
      <c r="AO142" t="e">
        <f t="shared" si="201"/>
        <v>#VALUE!</v>
      </c>
      <c r="AP142" t="e">
        <f t="shared" si="202"/>
        <v>#VALUE!</v>
      </c>
      <c r="AQ142" t="e">
        <f t="shared" si="203"/>
        <v>#VALUE!</v>
      </c>
      <c r="AR142" t="e">
        <f t="shared" si="204"/>
        <v>#VALUE!</v>
      </c>
      <c r="AS142" t="e">
        <f t="shared" si="205"/>
        <v>#VALUE!</v>
      </c>
      <c r="AT142" t="e">
        <f t="shared" si="206"/>
        <v>#VALUE!</v>
      </c>
      <c r="AU142" t="e">
        <f t="shared" si="207"/>
        <v>#VALUE!</v>
      </c>
      <c r="AV142" t="e">
        <f t="shared" si="208"/>
        <v>#VALUE!</v>
      </c>
      <c r="AW142" t="e">
        <f t="shared" si="209"/>
        <v>#VALUE!</v>
      </c>
      <c r="AX142" t="e">
        <f t="shared" si="210"/>
        <v>#VALUE!</v>
      </c>
      <c r="AY142" t="e">
        <f t="shared" si="211"/>
        <v>#VALUE!</v>
      </c>
      <c r="AZ142" t="e">
        <f t="shared" si="212"/>
        <v>#VALUE!</v>
      </c>
      <c r="BA142" t="e">
        <f t="shared" si="213"/>
        <v>#VALUE!</v>
      </c>
      <c r="BB142" t="e">
        <f t="shared" si="214"/>
        <v>#VALUE!</v>
      </c>
      <c r="BC142" t="e">
        <f t="shared" si="215"/>
        <v>#VALUE!</v>
      </c>
      <c r="BD142" t="e">
        <f t="shared" si="216"/>
        <v>#VALUE!</v>
      </c>
      <c r="BE142" t="e">
        <f t="shared" si="217"/>
        <v>#VALUE!</v>
      </c>
      <c r="BF142" t="e">
        <f t="shared" si="218"/>
        <v>#VALUE!</v>
      </c>
      <c r="BG142" t="e">
        <f t="shared" si="219"/>
        <v>#VALUE!</v>
      </c>
      <c r="BH142" t="e">
        <f t="shared" si="220"/>
        <v>#VALUE!</v>
      </c>
      <c r="BI142" t="e">
        <f t="shared" si="221"/>
        <v>#VALUE!</v>
      </c>
      <c r="BJ142" t="e">
        <f t="shared" si="222"/>
        <v>#VALUE!</v>
      </c>
      <c r="BK142" t="e">
        <f t="shared" si="223"/>
        <v>#VALUE!</v>
      </c>
      <c r="BL142" t="e">
        <f t="shared" si="224"/>
        <v>#VALUE!</v>
      </c>
      <c r="BM142" t="e">
        <f t="shared" si="225"/>
        <v>#VALUE!</v>
      </c>
      <c r="BN142" t="e">
        <f t="shared" si="226"/>
        <v>#VALUE!</v>
      </c>
      <c r="BO142" t="e">
        <f t="shared" si="227"/>
        <v>#VALUE!</v>
      </c>
      <c r="BP142" t="e">
        <f t="shared" si="228"/>
        <v>#VALUE!</v>
      </c>
      <c r="BQ142" t="e">
        <f t="shared" si="229"/>
        <v>#VALUE!</v>
      </c>
      <c r="BR142" t="e">
        <f t="shared" si="230"/>
        <v>#VALUE!</v>
      </c>
      <c r="BS142" t="e">
        <f t="shared" si="231"/>
        <v>#VALUE!</v>
      </c>
      <c r="BT142" t="e">
        <f t="shared" si="232"/>
        <v>#VALUE!</v>
      </c>
      <c r="BU142" t="e">
        <f t="shared" si="233"/>
        <v>#VALUE!</v>
      </c>
      <c r="BV142" t="e">
        <f t="shared" si="234"/>
        <v>#VALUE!</v>
      </c>
      <c r="BW142" t="e">
        <f t="shared" si="235"/>
        <v>#VALUE!</v>
      </c>
      <c r="BX142" t="e">
        <f t="shared" si="236"/>
        <v>#VALUE!</v>
      </c>
      <c r="BY142" t="e">
        <f t="shared" si="237"/>
        <v>#VALUE!</v>
      </c>
      <c r="BZ142" t="e">
        <f t="shared" si="238"/>
        <v>#VALUE!</v>
      </c>
      <c r="CA142" t="e">
        <f t="shared" si="239"/>
        <v>#VALUE!</v>
      </c>
      <c r="CB142" t="e">
        <f t="shared" si="240"/>
        <v>#VALUE!</v>
      </c>
      <c r="CC142" t="e">
        <f t="shared" si="241"/>
        <v>#VALUE!</v>
      </c>
      <c r="CD142" t="e">
        <f t="shared" si="242"/>
        <v>#VALUE!</v>
      </c>
      <c r="CE142" t="e">
        <f t="shared" si="243"/>
        <v>#VALUE!</v>
      </c>
      <c r="CF142" t="e">
        <f t="shared" si="244"/>
        <v>#VALUE!</v>
      </c>
      <c r="CG142" t="e">
        <f t="shared" si="245"/>
        <v>#VALUE!</v>
      </c>
      <c r="CH142" t="e">
        <f t="shared" ca="1" si="246"/>
        <v>#N/A</v>
      </c>
    </row>
    <row r="143" spans="5:86" x14ac:dyDescent="0.25">
      <c r="E143">
        <f t="shared" si="247"/>
        <v>1045726</v>
      </c>
      <c r="F143">
        <f t="shared" si="247"/>
        <v>1045726</v>
      </c>
      <c r="G143" t="e">
        <f t="shared" si="248"/>
        <v>#N/A</v>
      </c>
      <c r="H143" t="e">
        <f t="shared" si="168"/>
        <v>#VALUE!</v>
      </c>
      <c r="I143" t="e">
        <f t="shared" si="169"/>
        <v>#VALUE!</v>
      </c>
      <c r="J143" t="e">
        <f t="shared" si="170"/>
        <v>#VALUE!</v>
      </c>
      <c r="K143" t="e">
        <f t="shared" si="171"/>
        <v>#VALUE!</v>
      </c>
      <c r="L143" t="e">
        <f t="shared" si="172"/>
        <v>#VALUE!</v>
      </c>
      <c r="M143" t="e">
        <f t="shared" si="173"/>
        <v>#VALUE!</v>
      </c>
      <c r="N143" t="e">
        <f t="shared" si="174"/>
        <v>#VALUE!</v>
      </c>
      <c r="O143" t="e">
        <f t="shared" si="175"/>
        <v>#VALUE!</v>
      </c>
      <c r="P143" t="e">
        <f t="shared" si="176"/>
        <v>#VALUE!</v>
      </c>
      <c r="Q143" t="e">
        <f t="shared" si="177"/>
        <v>#VALUE!</v>
      </c>
      <c r="R143" t="e">
        <f t="shared" si="178"/>
        <v>#VALUE!</v>
      </c>
      <c r="S143" t="e">
        <f t="shared" si="179"/>
        <v>#VALUE!</v>
      </c>
      <c r="T143" t="e">
        <f t="shared" si="180"/>
        <v>#VALUE!</v>
      </c>
      <c r="U143" t="e">
        <f t="shared" si="181"/>
        <v>#VALUE!</v>
      </c>
      <c r="V143" t="e">
        <f t="shared" si="182"/>
        <v>#VALUE!</v>
      </c>
      <c r="W143" t="e">
        <f t="shared" si="183"/>
        <v>#VALUE!</v>
      </c>
      <c r="X143" t="e">
        <f t="shared" si="184"/>
        <v>#VALUE!</v>
      </c>
      <c r="Y143" t="e">
        <f t="shared" si="185"/>
        <v>#VALUE!</v>
      </c>
      <c r="Z143" t="e">
        <f t="shared" si="186"/>
        <v>#VALUE!</v>
      </c>
      <c r="AA143" t="e">
        <f t="shared" si="187"/>
        <v>#VALUE!</v>
      </c>
      <c r="AB143" t="e">
        <f t="shared" si="188"/>
        <v>#VALUE!</v>
      </c>
      <c r="AC143" t="e">
        <f t="shared" si="189"/>
        <v>#VALUE!</v>
      </c>
      <c r="AD143" t="e">
        <f t="shared" si="190"/>
        <v>#VALUE!</v>
      </c>
      <c r="AE143" t="e">
        <f t="shared" si="191"/>
        <v>#VALUE!</v>
      </c>
      <c r="AF143" t="e">
        <f t="shared" si="192"/>
        <v>#VALUE!</v>
      </c>
      <c r="AG143" t="e">
        <f t="shared" si="193"/>
        <v>#VALUE!</v>
      </c>
      <c r="AH143" t="e">
        <f t="shared" si="194"/>
        <v>#VALUE!</v>
      </c>
      <c r="AI143" t="e">
        <f t="shared" si="195"/>
        <v>#VALUE!</v>
      </c>
      <c r="AJ143" t="e">
        <f t="shared" si="196"/>
        <v>#VALUE!</v>
      </c>
      <c r="AK143" t="e">
        <f t="shared" si="197"/>
        <v>#VALUE!</v>
      </c>
      <c r="AL143" t="e">
        <f t="shared" si="198"/>
        <v>#VALUE!</v>
      </c>
      <c r="AM143" t="e">
        <f t="shared" si="199"/>
        <v>#VALUE!</v>
      </c>
      <c r="AN143" t="e">
        <f t="shared" si="200"/>
        <v>#VALUE!</v>
      </c>
      <c r="AO143" t="e">
        <f t="shared" si="201"/>
        <v>#VALUE!</v>
      </c>
      <c r="AP143" t="e">
        <f t="shared" si="202"/>
        <v>#VALUE!</v>
      </c>
      <c r="AQ143" t="e">
        <f t="shared" si="203"/>
        <v>#VALUE!</v>
      </c>
      <c r="AR143" t="e">
        <f t="shared" si="204"/>
        <v>#VALUE!</v>
      </c>
      <c r="AS143" t="e">
        <f t="shared" si="205"/>
        <v>#VALUE!</v>
      </c>
      <c r="AT143" t="e">
        <f t="shared" si="206"/>
        <v>#VALUE!</v>
      </c>
      <c r="AU143" t="e">
        <f t="shared" si="207"/>
        <v>#VALUE!</v>
      </c>
      <c r="AV143" t="e">
        <f t="shared" si="208"/>
        <v>#VALUE!</v>
      </c>
      <c r="AW143" t="e">
        <f t="shared" si="209"/>
        <v>#VALUE!</v>
      </c>
      <c r="AX143" t="e">
        <f t="shared" si="210"/>
        <v>#VALUE!</v>
      </c>
      <c r="AY143" t="e">
        <f t="shared" si="211"/>
        <v>#VALUE!</v>
      </c>
      <c r="AZ143" t="e">
        <f t="shared" si="212"/>
        <v>#VALUE!</v>
      </c>
      <c r="BA143" t="e">
        <f t="shared" si="213"/>
        <v>#VALUE!</v>
      </c>
      <c r="BB143" t="e">
        <f t="shared" si="214"/>
        <v>#VALUE!</v>
      </c>
      <c r="BC143" t="e">
        <f t="shared" si="215"/>
        <v>#VALUE!</v>
      </c>
      <c r="BD143" t="e">
        <f t="shared" si="216"/>
        <v>#VALUE!</v>
      </c>
      <c r="BE143" t="e">
        <f t="shared" si="217"/>
        <v>#VALUE!</v>
      </c>
      <c r="BF143" t="e">
        <f t="shared" si="218"/>
        <v>#VALUE!</v>
      </c>
      <c r="BG143" t="e">
        <f t="shared" si="219"/>
        <v>#VALUE!</v>
      </c>
      <c r="BH143" t="e">
        <f t="shared" si="220"/>
        <v>#VALUE!</v>
      </c>
      <c r="BI143" t="e">
        <f t="shared" si="221"/>
        <v>#VALUE!</v>
      </c>
      <c r="BJ143" t="e">
        <f t="shared" si="222"/>
        <v>#VALUE!</v>
      </c>
      <c r="BK143" t="e">
        <f t="shared" si="223"/>
        <v>#VALUE!</v>
      </c>
      <c r="BL143" t="e">
        <f t="shared" si="224"/>
        <v>#VALUE!</v>
      </c>
      <c r="BM143" t="e">
        <f t="shared" si="225"/>
        <v>#VALUE!</v>
      </c>
      <c r="BN143" t="e">
        <f t="shared" si="226"/>
        <v>#VALUE!</v>
      </c>
      <c r="BO143" t="e">
        <f t="shared" si="227"/>
        <v>#VALUE!</v>
      </c>
      <c r="BP143" t="e">
        <f t="shared" si="228"/>
        <v>#VALUE!</v>
      </c>
      <c r="BQ143" t="e">
        <f t="shared" si="229"/>
        <v>#VALUE!</v>
      </c>
      <c r="BR143" t="e">
        <f t="shared" si="230"/>
        <v>#VALUE!</v>
      </c>
      <c r="BS143" t="e">
        <f t="shared" si="231"/>
        <v>#VALUE!</v>
      </c>
      <c r="BT143" t="e">
        <f t="shared" si="232"/>
        <v>#VALUE!</v>
      </c>
      <c r="BU143" t="e">
        <f t="shared" si="233"/>
        <v>#VALUE!</v>
      </c>
      <c r="BV143" t="e">
        <f t="shared" si="234"/>
        <v>#VALUE!</v>
      </c>
      <c r="BW143" t="e">
        <f t="shared" si="235"/>
        <v>#VALUE!</v>
      </c>
      <c r="BX143" t="e">
        <f t="shared" si="236"/>
        <v>#VALUE!</v>
      </c>
      <c r="BY143" t="e">
        <f t="shared" si="237"/>
        <v>#VALUE!</v>
      </c>
      <c r="BZ143" t="e">
        <f t="shared" si="238"/>
        <v>#VALUE!</v>
      </c>
      <c r="CA143" t="e">
        <f t="shared" si="239"/>
        <v>#VALUE!</v>
      </c>
      <c r="CB143" t="e">
        <f t="shared" si="240"/>
        <v>#VALUE!</v>
      </c>
      <c r="CC143" t="e">
        <f t="shared" si="241"/>
        <v>#VALUE!</v>
      </c>
      <c r="CD143" t="e">
        <f t="shared" si="242"/>
        <v>#VALUE!</v>
      </c>
      <c r="CE143" t="e">
        <f t="shared" si="243"/>
        <v>#VALUE!</v>
      </c>
      <c r="CF143" t="e">
        <f t="shared" si="244"/>
        <v>#VALUE!</v>
      </c>
      <c r="CG143" t="e">
        <f t="shared" si="245"/>
        <v>#VALUE!</v>
      </c>
      <c r="CH143" t="e">
        <f t="shared" ca="1" si="246"/>
        <v>#N/A</v>
      </c>
    </row>
    <row r="144" spans="5:86" x14ac:dyDescent="0.25">
      <c r="E144">
        <f t="shared" si="247"/>
        <v>1045725</v>
      </c>
      <c r="F144">
        <f t="shared" si="247"/>
        <v>1045725</v>
      </c>
      <c r="G144" t="e">
        <f t="shared" si="248"/>
        <v>#N/A</v>
      </c>
      <c r="H144" t="e">
        <f t="shared" si="168"/>
        <v>#VALUE!</v>
      </c>
      <c r="I144" t="e">
        <f t="shared" si="169"/>
        <v>#VALUE!</v>
      </c>
      <c r="J144" t="e">
        <f t="shared" si="170"/>
        <v>#VALUE!</v>
      </c>
      <c r="K144" t="e">
        <f t="shared" si="171"/>
        <v>#VALUE!</v>
      </c>
      <c r="L144" t="e">
        <f t="shared" si="172"/>
        <v>#VALUE!</v>
      </c>
      <c r="M144" t="e">
        <f t="shared" si="173"/>
        <v>#VALUE!</v>
      </c>
      <c r="N144" t="e">
        <f t="shared" si="174"/>
        <v>#VALUE!</v>
      </c>
      <c r="O144" t="e">
        <f t="shared" si="175"/>
        <v>#VALUE!</v>
      </c>
      <c r="P144" t="e">
        <f t="shared" si="176"/>
        <v>#VALUE!</v>
      </c>
      <c r="Q144" t="e">
        <f t="shared" si="177"/>
        <v>#VALUE!</v>
      </c>
      <c r="R144" t="e">
        <f t="shared" si="178"/>
        <v>#VALUE!</v>
      </c>
      <c r="S144" t="e">
        <f t="shared" si="179"/>
        <v>#VALUE!</v>
      </c>
      <c r="T144" t="e">
        <f t="shared" si="180"/>
        <v>#VALUE!</v>
      </c>
      <c r="U144" t="e">
        <f t="shared" si="181"/>
        <v>#VALUE!</v>
      </c>
      <c r="V144" t="e">
        <f t="shared" si="182"/>
        <v>#VALUE!</v>
      </c>
      <c r="W144" t="e">
        <f t="shared" si="183"/>
        <v>#VALUE!</v>
      </c>
      <c r="X144" t="e">
        <f t="shared" si="184"/>
        <v>#VALUE!</v>
      </c>
      <c r="Y144" t="e">
        <f t="shared" si="185"/>
        <v>#VALUE!</v>
      </c>
      <c r="Z144" t="e">
        <f t="shared" si="186"/>
        <v>#VALUE!</v>
      </c>
      <c r="AA144" t="e">
        <f t="shared" si="187"/>
        <v>#VALUE!</v>
      </c>
      <c r="AB144" t="e">
        <f t="shared" si="188"/>
        <v>#VALUE!</v>
      </c>
      <c r="AC144" t="e">
        <f t="shared" si="189"/>
        <v>#VALUE!</v>
      </c>
      <c r="AD144" t="e">
        <f t="shared" si="190"/>
        <v>#VALUE!</v>
      </c>
      <c r="AE144" t="e">
        <f t="shared" si="191"/>
        <v>#VALUE!</v>
      </c>
      <c r="AF144" t="e">
        <f t="shared" si="192"/>
        <v>#VALUE!</v>
      </c>
      <c r="AG144" t="e">
        <f t="shared" si="193"/>
        <v>#VALUE!</v>
      </c>
      <c r="AH144" t="e">
        <f t="shared" si="194"/>
        <v>#VALUE!</v>
      </c>
      <c r="AI144" t="e">
        <f t="shared" si="195"/>
        <v>#VALUE!</v>
      </c>
      <c r="AJ144" t="e">
        <f t="shared" si="196"/>
        <v>#VALUE!</v>
      </c>
      <c r="AK144" t="e">
        <f t="shared" si="197"/>
        <v>#VALUE!</v>
      </c>
      <c r="AL144" t="e">
        <f t="shared" si="198"/>
        <v>#VALUE!</v>
      </c>
      <c r="AM144" t="e">
        <f t="shared" si="199"/>
        <v>#VALUE!</v>
      </c>
      <c r="AN144" t="e">
        <f t="shared" si="200"/>
        <v>#VALUE!</v>
      </c>
      <c r="AO144" t="e">
        <f t="shared" si="201"/>
        <v>#VALUE!</v>
      </c>
      <c r="AP144" t="e">
        <f t="shared" si="202"/>
        <v>#VALUE!</v>
      </c>
      <c r="AQ144" t="e">
        <f t="shared" si="203"/>
        <v>#VALUE!</v>
      </c>
      <c r="AR144" t="e">
        <f t="shared" si="204"/>
        <v>#VALUE!</v>
      </c>
      <c r="AS144" t="e">
        <f t="shared" si="205"/>
        <v>#VALUE!</v>
      </c>
      <c r="AT144" t="e">
        <f t="shared" si="206"/>
        <v>#VALUE!</v>
      </c>
      <c r="AU144" t="e">
        <f t="shared" si="207"/>
        <v>#VALUE!</v>
      </c>
      <c r="AV144" t="e">
        <f t="shared" si="208"/>
        <v>#VALUE!</v>
      </c>
      <c r="AW144" t="e">
        <f t="shared" si="209"/>
        <v>#VALUE!</v>
      </c>
      <c r="AX144" t="e">
        <f t="shared" si="210"/>
        <v>#VALUE!</v>
      </c>
      <c r="AY144" t="e">
        <f t="shared" si="211"/>
        <v>#VALUE!</v>
      </c>
      <c r="AZ144" t="e">
        <f t="shared" si="212"/>
        <v>#VALUE!</v>
      </c>
      <c r="BA144" t="e">
        <f t="shared" si="213"/>
        <v>#VALUE!</v>
      </c>
      <c r="BB144" t="e">
        <f t="shared" si="214"/>
        <v>#VALUE!</v>
      </c>
      <c r="BC144" t="e">
        <f t="shared" si="215"/>
        <v>#VALUE!</v>
      </c>
      <c r="BD144" t="e">
        <f t="shared" si="216"/>
        <v>#VALUE!</v>
      </c>
      <c r="BE144" t="e">
        <f t="shared" si="217"/>
        <v>#VALUE!</v>
      </c>
      <c r="BF144" t="e">
        <f t="shared" si="218"/>
        <v>#VALUE!</v>
      </c>
      <c r="BG144" t="e">
        <f t="shared" si="219"/>
        <v>#VALUE!</v>
      </c>
      <c r="BH144" t="e">
        <f t="shared" si="220"/>
        <v>#VALUE!</v>
      </c>
      <c r="BI144" t="e">
        <f t="shared" si="221"/>
        <v>#VALUE!</v>
      </c>
      <c r="BJ144" t="e">
        <f t="shared" si="222"/>
        <v>#VALUE!</v>
      </c>
      <c r="BK144" t="e">
        <f t="shared" si="223"/>
        <v>#VALUE!</v>
      </c>
      <c r="BL144" t="e">
        <f t="shared" si="224"/>
        <v>#VALUE!</v>
      </c>
      <c r="BM144" t="e">
        <f t="shared" si="225"/>
        <v>#VALUE!</v>
      </c>
      <c r="BN144" t="e">
        <f t="shared" si="226"/>
        <v>#VALUE!</v>
      </c>
      <c r="BO144" t="e">
        <f t="shared" si="227"/>
        <v>#VALUE!</v>
      </c>
      <c r="BP144" t="e">
        <f t="shared" si="228"/>
        <v>#VALUE!</v>
      </c>
      <c r="BQ144" t="e">
        <f t="shared" si="229"/>
        <v>#VALUE!</v>
      </c>
      <c r="BR144" t="e">
        <f t="shared" si="230"/>
        <v>#VALUE!</v>
      </c>
      <c r="BS144" t="e">
        <f t="shared" si="231"/>
        <v>#VALUE!</v>
      </c>
      <c r="BT144" t="e">
        <f t="shared" si="232"/>
        <v>#VALUE!</v>
      </c>
      <c r="BU144" t="e">
        <f t="shared" si="233"/>
        <v>#VALUE!</v>
      </c>
      <c r="BV144" t="e">
        <f t="shared" si="234"/>
        <v>#VALUE!</v>
      </c>
      <c r="BW144" t="e">
        <f t="shared" si="235"/>
        <v>#VALUE!</v>
      </c>
      <c r="BX144" t="e">
        <f t="shared" si="236"/>
        <v>#VALUE!</v>
      </c>
      <c r="BY144" t="e">
        <f t="shared" si="237"/>
        <v>#VALUE!</v>
      </c>
      <c r="BZ144" t="e">
        <f t="shared" si="238"/>
        <v>#VALUE!</v>
      </c>
      <c r="CA144" t="e">
        <f t="shared" si="239"/>
        <v>#VALUE!</v>
      </c>
      <c r="CB144" t="e">
        <f t="shared" si="240"/>
        <v>#VALUE!</v>
      </c>
      <c r="CC144" t="e">
        <f t="shared" si="241"/>
        <v>#VALUE!</v>
      </c>
      <c r="CD144" t="e">
        <f t="shared" si="242"/>
        <v>#VALUE!</v>
      </c>
      <c r="CE144" t="e">
        <f t="shared" si="243"/>
        <v>#VALUE!</v>
      </c>
      <c r="CF144" t="e">
        <f t="shared" si="244"/>
        <v>#VALUE!</v>
      </c>
      <c r="CG144" t="e">
        <f t="shared" si="245"/>
        <v>#VALUE!</v>
      </c>
      <c r="CH144" t="e">
        <f t="shared" ca="1" si="246"/>
        <v>#N/A</v>
      </c>
    </row>
    <row r="145" spans="5:86" x14ac:dyDescent="0.25">
      <c r="E145">
        <f t="shared" si="247"/>
        <v>1045724</v>
      </c>
      <c r="F145">
        <f t="shared" si="247"/>
        <v>1045724</v>
      </c>
      <c r="G145" t="e">
        <f t="shared" si="248"/>
        <v>#N/A</v>
      </c>
      <c r="H145" t="e">
        <f t="shared" si="168"/>
        <v>#VALUE!</v>
      </c>
      <c r="I145" t="e">
        <f t="shared" si="169"/>
        <v>#VALUE!</v>
      </c>
      <c r="J145" t="e">
        <f t="shared" si="170"/>
        <v>#VALUE!</v>
      </c>
      <c r="K145" t="e">
        <f t="shared" si="171"/>
        <v>#VALUE!</v>
      </c>
      <c r="L145" t="e">
        <f t="shared" si="172"/>
        <v>#VALUE!</v>
      </c>
      <c r="M145" t="e">
        <f t="shared" si="173"/>
        <v>#VALUE!</v>
      </c>
      <c r="N145" t="e">
        <f t="shared" si="174"/>
        <v>#VALUE!</v>
      </c>
      <c r="O145" t="e">
        <f t="shared" si="175"/>
        <v>#VALUE!</v>
      </c>
      <c r="P145" t="e">
        <f t="shared" si="176"/>
        <v>#VALUE!</v>
      </c>
      <c r="Q145" t="e">
        <f t="shared" si="177"/>
        <v>#VALUE!</v>
      </c>
      <c r="R145" t="e">
        <f t="shared" si="178"/>
        <v>#VALUE!</v>
      </c>
      <c r="S145" t="e">
        <f t="shared" si="179"/>
        <v>#VALUE!</v>
      </c>
      <c r="T145" t="e">
        <f t="shared" si="180"/>
        <v>#VALUE!</v>
      </c>
      <c r="U145" t="e">
        <f t="shared" si="181"/>
        <v>#VALUE!</v>
      </c>
      <c r="V145" t="e">
        <f t="shared" si="182"/>
        <v>#VALUE!</v>
      </c>
      <c r="W145" t="e">
        <f t="shared" si="183"/>
        <v>#VALUE!</v>
      </c>
      <c r="X145" t="e">
        <f t="shared" si="184"/>
        <v>#VALUE!</v>
      </c>
      <c r="Y145" t="e">
        <f t="shared" si="185"/>
        <v>#VALUE!</v>
      </c>
      <c r="Z145" t="e">
        <f t="shared" si="186"/>
        <v>#VALUE!</v>
      </c>
      <c r="AA145" t="e">
        <f t="shared" si="187"/>
        <v>#VALUE!</v>
      </c>
      <c r="AB145" t="e">
        <f t="shared" si="188"/>
        <v>#VALUE!</v>
      </c>
      <c r="AC145" t="e">
        <f t="shared" si="189"/>
        <v>#VALUE!</v>
      </c>
      <c r="AD145" t="e">
        <f t="shared" si="190"/>
        <v>#VALUE!</v>
      </c>
      <c r="AE145" t="e">
        <f t="shared" si="191"/>
        <v>#VALUE!</v>
      </c>
      <c r="AF145" t="e">
        <f t="shared" si="192"/>
        <v>#VALUE!</v>
      </c>
      <c r="AG145" t="e">
        <f t="shared" si="193"/>
        <v>#VALUE!</v>
      </c>
      <c r="AH145" t="e">
        <f t="shared" si="194"/>
        <v>#VALUE!</v>
      </c>
      <c r="AI145" t="e">
        <f t="shared" si="195"/>
        <v>#VALUE!</v>
      </c>
      <c r="AJ145" t="e">
        <f t="shared" si="196"/>
        <v>#VALUE!</v>
      </c>
      <c r="AK145" t="e">
        <f t="shared" si="197"/>
        <v>#VALUE!</v>
      </c>
      <c r="AL145" t="e">
        <f t="shared" si="198"/>
        <v>#VALUE!</v>
      </c>
      <c r="AM145" t="e">
        <f t="shared" si="199"/>
        <v>#VALUE!</v>
      </c>
      <c r="AN145" t="e">
        <f t="shared" si="200"/>
        <v>#VALUE!</v>
      </c>
      <c r="AO145" t="e">
        <f t="shared" si="201"/>
        <v>#VALUE!</v>
      </c>
      <c r="AP145" t="e">
        <f t="shared" si="202"/>
        <v>#VALUE!</v>
      </c>
      <c r="AQ145" t="e">
        <f t="shared" si="203"/>
        <v>#VALUE!</v>
      </c>
      <c r="AR145" t="e">
        <f t="shared" si="204"/>
        <v>#VALUE!</v>
      </c>
      <c r="AS145" t="e">
        <f t="shared" si="205"/>
        <v>#VALUE!</v>
      </c>
      <c r="AT145" t="e">
        <f t="shared" si="206"/>
        <v>#VALUE!</v>
      </c>
      <c r="AU145" t="e">
        <f t="shared" si="207"/>
        <v>#VALUE!</v>
      </c>
      <c r="AV145" t="e">
        <f t="shared" si="208"/>
        <v>#VALUE!</v>
      </c>
      <c r="AW145" t="e">
        <f t="shared" si="209"/>
        <v>#VALUE!</v>
      </c>
      <c r="AX145" t="e">
        <f t="shared" si="210"/>
        <v>#VALUE!</v>
      </c>
      <c r="AY145" t="e">
        <f t="shared" si="211"/>
        <v>#VALUE!</v>
      </c>
      <c r="AZ145" t="e">
        <f t="shared" si="212"/>
        <v>#VALUE!</v>
      </c>
      <c r="BA145" t="e">
        <f t="shared" si="213"/>
        <v>#VALUE!</v>
      </c>
      <c r="BB145" t="e">
        <f t="shared" si="214"/>
        <v>#VALUE!</v>
      </c>
      <c r="BC145" t="e">
        <f t="shared" si="215"/>
        <v>#VALUE!</v>
      </c>
      <c r="BD145" t="e">
        <f t="shared" si="216"/>
        <v>#VALUE!</v>
      </c>
      <c r="BE145" t="e">
        <f t="shared" si="217"/>
        <v>#VALUE!</v>
      </c>
      <c r="BF145" t="e">
        <f t="shared" si="218"/>
        <v>#VALUE!</v>
      </c>
      <c r="BG145" t="e">
        <f t="shared" si="219"/>
        <v>#VALUE!</v>
      </c>
      <c r="BH145" t="e">
        <f t="shared" si="220"/>
        <v>#VALUE!</v>
      </c>
      <c r="BI145" t="e">
        <f t="shared" si="221"/>
        <v>#VALUE!</v>
      </c>
      <c r="BJ145" t="e">
        <f t="shared" si="222"/>
        <v>#VALUE!</v>
      </c>
      <c r="BK145" t="e">
        <f t="shared" si="223"/>
        <v>#VALUE!</v>
      </c>
      <c r="BL145" t="e">
        <f t="shared" si="224"/>
        <v>#VALUE!</v>
      </c>
      <c r="BM145" t="e">
        <f t="shared" si="225"/>
        <v>#VALUE!</v>
      </c>
      <c r="BN145" t="e">
        <f t="shared" si="226"/>
        <v>#VALUE!</v>
      </c>
      <c r="BO145" t="e">
        <f t="shared" si="227"/>
        <v>#VALUE!</v>
      </c>
      <c r="BP145" t="e">
        <f t="shared" si="228"/>
        <v>#VALUE!</v>
      </c>
      <c r="BQ145" t="e">
        <f t="shared" si="229"/>
        <v>#VALUE!</v>
      </c>
      <c r="BR145" t="e">
        <f t="shared" si="230"/>
        <v>#VALUE!</v>
      </c>
      <c r="BS145" t="e">
        <f t="shared" si="231"/>
        <v>#VALUE!</v>
      </c>
      <c r="BT145" t="e">
        <f t="shared" si="232"/>
        <v>#VALUE!</v>
      </c>
      <c r="BU145" t="e">
        <f t="shared" si="233"/>
        <v>#VALUE!</v>
      </c>
      <c r="BV145" t="e">
        <f t="shared" si="234"/>
        <v>#VALUE!</v>
      </c>
      <c r="BW145" t="e">
        <f t="shared" si="235"/>
        <v>#VALUE!</v>
      </c>
      <c r="BX145" t="e">
        <f t="shared" si="236"/>
        <v>#VALUE!</v>
      </c>
      <c r="BY145" t="e">
        <f t="shared" si="237"/>
        <v>#VALUE!</v>
      </c>
      <c r="BZ145" t="e">
        <f t="shared" si="238"/>
        <v>#VALUE!</v>
      </c>
      <c r="CA145" t="e">
        <f t="shared" si="239"/>
        <v>#VALUE!</v>
      </c>
      <c r="CB145" t="e">
        <f t="shared" si="240"/>
        <v>#VALUE!</v>
      </c>
      <c r="CC145" t="e">
        <f t="shared" si="241"/>
        <v>#VALUE!</v>
      </c>
      <c r="CD145" t="e">
        <f t="shared" si="242"/>
        <v>#VALUE!</v>
      </c>
      <c r="CE145" t="e">
        <f t="shared" si="243"/>
        <v>#VALUE!</v>
      </c>
      <c r="CF145" t="e">
        <f t="shared" si="244"/>
        <v>#VALUE!</v>
      </c>
      <c r="CG145" t="e">
        <f t="shared" si="245"/>
        <v>#VALUE!</v>
      </c>
      <c r="CH145" t="e">
        <f t="shared" ca="1" si="246"/>
        <v>#N/A</v>
      </c>
    </row>
    <row r="146" spans="5:86" x14ac:dyDescent="0.25">
      <c r="E146">
        <f t="shared" si="247"/>
        <v>1045723</v>
      </c>
      <c r="F146">
        <f t="shared" si="247"/>
        <v>1045723</v>
      </c>
      <c r="G146" t="e">
        <f t="shared" si="248"/>
        <v>#N/A</v>
      </c>
      <c r="H146" t="e">
        <f t="shared" si="168"/>
        <v>#VALUE!</v>
      </c>
      <c r="I146" t="e">
        <f t="shared" si="169"/>
        <v>#VALUE!</v>
      </c>
      <c r="J146" t="e">
        <f t="shared" si="170"/>
        <v>#VALUE!</v>
      </c>
      <c r="K146" t="e">
        <f t="shared" si="171"/>
        <v>#VALUE!</v>
      </c>
      <c r="L146" t="e">
        <f t="shared" si="172"/>
        <v>#VALUE!</v>
      </c>
      <c r="M146" t="e">
        <f t="shared" si="173"/>
        <v>#VALUE!</v>
      </c>
      <c r="N146" t="e">
        <f t="shared" si="174"/>
        <v>#VALUE!</v>
      </c>
      <c r="O146" t="e">
        <f t="shared" si="175"/>
        <v>#VALUE!</v>
      </c>
      <c r="P146" t="e">
        <f t="shared" si="176"/>
        <v>#VALUE!</v>
      </c>
      <c r="Q146" t="e">
        <f t="shared" si="177"/>
        <v>#VALUE!</v>
      </c>
      <c r="R146" t="e">
        <f t="shared" si="178"/>
        <v>#VALUE!</v>
      </c>
      <c r="S146" t="e">
        <f t="shared" si="179"/>
        <v>#VALUE!</v>
      </c>
      <c r="T146" t="e">
        <f t="shared" si="180"/>
        <v>#VALUE!</v>
      </c>
      <c r="U146" t="e">
        <f t="shared" si="181"/>
        <v>#VALUE!</v>
      </c>
      <c r="V146" t="e">
        <f t="shared" si="182"/>
        <v>#VALUE!</v>
      </c>
      <c r="W146" t="e">
        <f t="shared" si="183"/>
        <v>#VALUE!</v>
      </c>
      <c r="X146" t="e">
        <f t="shared" si="184"/>
        <v>#VALUE!</v>
      </c>
      <c r="Y146" t="e">
        <f t="shared" si="185"/>
        <v>#VALUE!</v>
      </c>
      <c r="Z146" t="e">
        <f t="shared" si="186"/>
        <v>#VALUE!</v>
      </c>
      <c r="AA146" t="e">
        <f t="shared" si="187"/>
        <v>#VALUE!</v>
      </c>
      <c r="AB146" t="e">
        <f t="shared" si="188"/>
        <v>#VALUE!</v>
      </c>
      <c r="AC146" t="e">
        <f t="shared" si="189"/>
        <v>#VALUE!</v>
      </c>
      <c r="AD146" t="e">
        <f t="shared" si="190"/>
        <v>#VALUE!</v>
      </c>
      <c r="AE146" t="e">
        <f t="shared" si="191"/>
        <v>#VALUE!</v>
      </c>
      <c r="AF146" t="e">
        <f t="shared" si="192"/>
        <v>#VALUE!</v>
      </c>
      <c r="AG146" t="e">
        <f t="shared" si="193"/>
        <v>#VALUE!</v>
      </c>
      <c r="AH146" t="e">
        <f t="shared" si="194"/>
        <v>#VALUE!</v>
      </c>
      <c r="AI146" t="e">
        <f t="shared" si="195"/>
        <v>#VALUE!</v>
      </c>
      <c r="AJ146" t="e">
        <f t="shared" si="196"/>
        <v>#VALUE!</v>
      </c>
      <c r="AK146" t="e">
        <f t="shared" si="197"/>
        <v>#VALUE!</v>
      </c>
      <c r="AL146" t="e">
        <f t="shared" si="198"/>
        <v>#VALUE!</v>
      </c>
      <c r="AM146" t="e">
        <f t="shared" si="199"/>
        <v>#VALUE!</v>
      </c>
      <c r="AN146" t="e">
        <f t="shared" si="200"/>
        <v>#VALUE!</v>
      </c>
      <c r="AO146" t="e">
        <f t="shared" si="201"/>
        <v>#VALUE!</v>
      </c>
      <c r="AP146" t="e">
        <f t="shared" si="202"/>
        <v>#VALUE!</v>
      </c>
      <c r="AQ146" t="e">
        <f t="shared" si="203"/>
        <v>#VALUE!</v>
      </c>
      <c r="AR146" t="e">
        <f t="shared" si="204"/>
        <v>#VALUE!</v>
      </c>
      <c r="AS146" t="e">
        <f t="shared" si="205"/>
        <v>#VALUE!</v>
      </c>
      <c r="AT146" t="e">
        <f t="shared" si="206"/>
        <v>#VALUE!</v>
      </c>
      <c r="AU146" t="e">
        <f t="shared" si="207"/>
        <v>#VALUE!</v>
      </c>
      <c r="AV146" t="e">
        <f t="shared" si="208"/>
        <v>#VALUE!</v>
      </c>
      <c r="AW146" t="e">
        <f t="shared" si="209"/>
        <v>#VALUE!</v>
      </c>
      <c r="AX146" t="e">
        <f t="shared" si="210"/>
        <v>#VALUE!</v>
      </c>
      <c r="AY146" t="e">
        <f t="shared" si="211"/>
        <v>#VALUE!</v>
      </c>
      <c r="AZ146" t="e">
        <f t="shared" si="212"/>
        <v>#VALUE!</v>
      </c>
      <c r="BA146" t="e">
        <f t="shared" si="213"/>
        <v>#VALUE!</v>
      </c>
      <c r="BB146" t="e">
        <f t="shared" si="214"/>
        <v>#VALUE!</v>
      </c>
      <c r="BC146" t="e">
        <f t="shared" si="215"/>
        <v>#VALUE!</v>
      </c>
      <c r="BD146" t="e">
        <f t="shared" si="216"/>
        <v>#VALUE!</v>
      </c>
      <c r="BE146" t="e">
        <f t="shared" si="217"/>
        <v>#VALUE!</v>
      </c>
      <c r="BF146" t="e">
        <f t="shared" si="218"/>
        <v>#VALUE!</v>
      </c>
      <c r="BG146" t="e">
        <f t="shared" si="219"/>
        <v>#VALUE!</v>
      </c>
      <c r="BH146" t="e">
        <f t="shared" si="220"/>
        <v>#VALUE!</v>
      </c>
      <c r="BI146" t="e">
        <f t="shared" si="221"/>
        <v>#VALUE!</v>
      </c>
      <c r="BJ146" t="e">
        <f t="shared" si="222"/>
        <v>#VALUE!</v>
      </c>
      <c r="BK146" t="e">
        <f t="shared" si="223"/>
        <v>#VALUE!</v>
      </c>
      <c r="BL146" t="e">
        <f t="shared" si="224"/>
        <v>#VALUE!</v>
      </c>
      <c r="BM146" t="e">
        <f t="shared" si="225"/>
        <v>#VALUE!</v>
      </c>
      <c r="BN146" t="e">
        <f t="shared" si="226"/>
        <v>#VALUE!</v>
      </c>
      <c r="BO146" t="e">
        <f t="shared" si="227"/>
        <v>#VALUE!</v>
      </c>
      <c r="BP146" t="e">
        <f t="shared" si="228"/>
        <v>#VALUE!</v>
      </c>
      <c r="BQ146" t="e">
        <f t="shared" si="229"/>
        <v>#VALUE!</v>
      </c>
      <c r="BR146" t="e">
        <f t="shared" si="230"/>
        <v>#VALUE!</v>
      </c>
      <c r="BS146" t="e">
        <f t="shared" si="231"/>
        <v>#VALUE!</v>
      </c>
      <c r="BT146" t="e">
        <f t="shared" si="232"/>
        <v>#VALUE!</v>
      </c>
      <c r="BU146" t="e">
        <f t="shared" si="233"/>
        <v>#VALUE!</v>
      </c>
      <c r="BV146" t="e">
        <f t="shared" si="234"/>
        <v>#VALUE!</v>
      </c>
      <c r="BW146" t="e">
        <f t="shared" si="235"/>
        <v>#VALUE!</v>
      </c>
      <c r="BX146" t="e">
        <f t="shared" si="236"/>
        <v>#VALUE!</v>
      </c>
      <c r="BY146" t="e">
        <f t="shared" si="237"/>
        <v>#VALUE!</v>
      </c>
      <c r="BZ146" t="e">
        <f t="shared" si="238"/>
        <v>#VALUE!</v>
      </c>
      <c r="CA146" t="e">
        <f t="shared" si="239"/>
        <v>#VALUE!</v>
      </c>
      <c r="CB146" t="e">
        <f t="shared" si="240"/>
        <v>#VALUE!</v>
      </c>
      <c r="CC146" t="e">
        <f t="shared" si="241"/>
        <v>#VALUE!</v>
      </c>
      <c r="CD146" t="e">
        <f t="shared" si="242"/>
        <v>#VALUE!</v>
      </c>
      <c r="CE146" t="e">
        <f t="shared" si="243"/>
        <v>#VALUE!</v>
      </c>
      <c r="CF146" t="e">
        <f t="shared" si="244"/>
        <v>#VALUE!</v>
      </c>
      <c r="CG146" t="e">
        <f t="shared" si="245"/>
        <v>#VALUE!</v>
      </c>
      <c r="CH146" t="e">
        <f t="shared" ca="1" si="246"/>
        <v>#N/A</v>
      </c>
    </row>
    <row r="147" spans="5:86" x14ac:dyDescent="0.25">
      <c r="E147">
        <f t="shared" si="247"/>
        <v>1045722</v>
      </c>
      <c r="F147">
        <f t="shared" si="247"/>
        <v>1045722</v>
      </c>
      <c r="G147" t="e">
        <f t="shared" si="248"/>
        <v>#N/A</v>
      </c>
      <c r="H147" t="e">
        <f t="shared" si="168"/>
        <v>#VALUE!</v>
      </c>
      <c r="I147" t="e">
        <f t="shared" si="169"/>
        <v>#VALUE!</v>
      </c>
      <c r="J147" t="e">
        <f t="shared" si="170"/>
        <v>#VALUE!</v>
      </c>
      <c r="K147" t="e">
        <f t="shared" si="171"/>
        <v>#VALUE!</v>
      </c>
      <c r="L147" t="e">
        <f t="shared" si="172"/>
        <v>#VALUE!</v>
      </c>
      <c r="M147" t="e">
        <f t="shared" si="173"/>
        <v>#VALUE!</v>
      </c>
      <c r="N147" t="e">
        <f t="shared" si="174"/>
        <v>#VALUE!</v>
      </c>
      <c r="O147" t="e">
        <f t="shared" si="175"/>
        <v>#VALUE!</v>
      </c>
      <c r="P147" t="e">
        <f t="shared" si="176"/>
        <v>#VALUE!</v>
      </c>
      <c r="Q147" t="e">
        <f t="shared" si="177"/>
        <v>#VALUE!</v>
      </c>
      <c r="R147" t="e">
        <f t="shared" si="178"/>
        <v>#VALUE!</v>
      </c>
      <c r="S147" t="e">
        <f t="shared" si="179"/>
        <v>#VALUE!</v>
      </c>
      <c r="T147" t="e">
        <f t="shared" si="180"/>
        <v>#VALUE!</v>
      </c>
      <c r="U147" t="e">
        <f t="shared" si="181"/>
        <v>#VALUE!</v>
      </c>
      <c r="V147" t="e">
        <f t="shared" si="182"/>
        <v>#VALUE!</v>
      </c>
      <c r="W147" t="e">
        <f t="shared" si="183"/>
        <v>#VALUE!</v>
      </c>
      <c r="X147" t="e">
        <f t="shared" si="184"/>
        <v>#VALUE!</v>
      </c>
      <c r="Y147" t="e">
        <f t="shared" si="185"/>
        <v>#VALUE!</v>
      </c>
      <c r="Z147" t="e">
        <f t="shared" si="186"/>
        <v>#VALUE!</v>
      </c>
      <c r="AA147" t="e">
        <f t="shared" si="187"/>
        <v>#VALUE!</v>
      </c>
      <c r="AB147" t="e">
        <f t="shared" si="188"/>
        <v>#VALUE!</v>
      </c>
      <c r="AC147" t="e">
        <f t="shared" si="189"/>
        <v>#VALUE!</v>
      </c>
      <c r="AD147" t="e">
        <f t="shared" si="190"/>
        <v>#VALUE!</v>
      </c>
      <c r="AE147" t="e">
        <f t="shared" si="191"/>
        <v>#VALUE!</v>
      </c>
      <c r="AF147" t="e">
        <f t="shared" si="192"/>
        <v>#VALUE!</v>
      </c>
      <c r="AG147" t="e">
        <f t="shared" si="193"/>
        <v>#VALUE!</v>
      </c>
      <c r="AH147" t="e">
        <f t="shared" si="194"/>
        <v>#VALUE!</v>
      </c>
      <c r="AI147" t="e">
        <f t="shared" si="195"/>
        <v>#VALUE!</v>
      </c>
      <c r="AJ147" t="e">
        <f t="shared" si="196"/>
        <v>#VALUE!</v>
      </c>
      <c r="AK147" t="e">
        <f t="shared" si="197"/>
        <v>#VALUE!</v>
      </c>
      <c r="AL147" t="e">
        <f t="shared" si="198"/>
        <v>#VALUE!</v>
      </c>
      <c r="AM147" t="e">
        <f t="shared" si="199"/>
        <v>#VALUE!</v>
      </c>
      <c r="AN147" t="e">
        <f t="shared" si="200"/>
        <v>#VALUE!</v>
      </c>
      <c r="AO147" t="e">
        <f t="shared" si="201"/>
        <v>#VALUE!</v>
      </c>
      <c r="AP147" t="e">
        <f t="shared" si="202"/>
        <v>#VALUE!</v>
      </c>
      <c r="AQ147" t="e">
        <f t="shared" si="203"/>
        <v>#VALUE!</v>
      </c>
      <c r="AR147" t="e">
        <f t="shared" si="204"/>
        <v>#VALUE!</v>
      </c>
      <c r="AS147" t="e">
        <f t="shared" si="205"/>
        <v>#VALUE!</v>
      </c>
      <c r="AT147" t="e">
        <f t="shared" si="206"/>
        <v>#VALUE!</v>
      </c>
      <c r="AU147" t="e">
        <f t="shared" si="207"/>
        <v>#VALUE!</v>
      </c>
      <c r="AV147" t="e">
        <f t="shared" si="208"/>
        <v>#VALUE!</v>
      </c>
      <c r="AW147" t="e">
        <f t="shared" si="209"/>
        <v>#VALUE!</v>
      </c>
      <c r="AX147" t="e">
        <f t="shared" si="210"/>
        <v>#VALUE!</v>
      </c>
      <c r="AY147" t="e">
        <f t="shared" si="211"/>
        <v>#VALUE!</v>
      </c>
      <c r="AZ147" t="e">
        <f t="shared" si="212"/>
        <v>#VALUE!</v>
      </c>
      <c r="BA147" t="e">
        <f t="shared" si="213"/>
        <v>#VALUE!</v>
      </c>
      <c r="BB147" t="e">
        <f t="shared" si="214"/>
        <v>#VALUE!</v>
      </c>
      <c r="BC147" t="e">
        <f t="shared" si="215"/>
        <v>#VALUE!</v>
      </c>
      <c r="BD147" t="e">
        <f t="shared" si="216"/>
        <v>#VALUE!</v>
      </c>
      <c r="BE147" t="e">
        <f t="shared" si="217"/>
        <v>#VALUE!</v>
      </c>
      <c r="BF147" t="e">
        <f t="shared" si="218"/>
        <v>#VALUE!</v>
      </c>
      <c r="BG147" t="e">
        <f t="shared" si="219"/>
        <v>#VALUE!</v>
      </c>
      <c r="BH147" t="e">
        <f t="shared" si="220"/>
        <v>#VALUE!</v>
      </c>
      <c r="BI147" t="e">
        <f t="shared" si="221"/>
        <v>#VALUE!</v>
      </c>
      <c r="BJ147" t="e">
        <f t="shared" si="222"/>
        <v>#VALUE!</v>
      </c>
      <c r="BK147" t="e">
        <f t="shared" si="223"/>
        <v>#VALUE!</v>
      </c>
      <c r="BL147" t="e">
        <f t="shared" si="224"/>
        <v>#VALUE!</v>
      </c>
      <c r="BM147" t="e">
        <f t="shared" si="225"/>
        <v>#VALUE!</v>
      </c>
      <c r="BN147" t="e">
        <f t="shared" si="226"/>
        <v>#VALUE!</v>
      </c>
      <c r="BO147" t="e">
        <f t="shared" si="227"/>
        <v>#VALUE!</v>
      </c>
      <c r="BP147" t="e">
        <f t="shared" si="228"/>
        <v>#VALUE!</v>
      </c>
      <c r="BQ147" t="e">
        <f t="shared" si="229"/>
        <v>#VALUE!</v>
      </c>
      <c r="BR147" t="e">
        <f t="shared" si="230"/>
        <v>#VALUE!</v>
      </c>
      <c r="BS147" t="e">
        <f t="shared" si="231"/>
        <v>#VALUE!</v>
      </c>
      <c r="BT147" t="e">
        <f t="shared" si="232"/>
        <v>#VALUE!</v>
      </c>
      <c r="BU147" t="e">
        <f t="shared" si="233"/>
        <v>#VALUE!</v>
      </c>
      <c r="BV147" t="e">
        <f t="shared" si="234"/>
        <v>#VALUE!</v>
      </c>
      <c r="BW147" t="e">
        <f t="shared" si="235"/>
        <v>#VALUE!</v>
      </c>
      <c r="BX147" t="e">
        <f t="shared" si="236"/>
        <v>#VALUE!</v>
      </c>
      <c r="BY147" t="e">
        <f t="shared" si="237"/>
        <v>#VALUE!</v>
      </c>
      <c r="BZ147" t="e">
        <f t="shared" si="238"/>
        <v>#VALUE!</v>
      </c>
      <c r="CA147" t="e">
        <f t="shared" si="239"/>
        <v>#VALUE!</v>
      </c>
      <c r="CB147" t="e">
        <f t="shared" si="240"/>
        <v>#VALUE!</v>
      </c>
      <c r="CC147" t="e">
        <f t="shared" si="241"/>
        <v>#VALUE!</v>
      </c>
      <c r="CD147" t="e">
        <f t="shared" si="242"/>
        <v>#VALUE!</v>
      </c>
      <c r="CE147" t="e">
        <f t="shared" si="243"/>
        <v>#VALUE!</v>
      </c>
      <c r="CF147" t="e">
        <f t="shared" si="244"/>
        <v>#VALUE!</v>
      </c>
      <c r="CG147" t="e">
        <f t="shared" si="245"/>
        <v>#VALUE!</v>
      </c>
      <c r="CH147" t="e">
        <f t="shared" ca="1" si="246"/>
        <v>#N/A</v>
      </c>
    </row>
    <row r="148" spans="5:86" x14ac:dyDescent="0.25">
      <c r="E148">
        <f t="shared" si="247"/>
        <v>1045721</v>
      </c>
      <c r="F148">
        <f t="shared" si="247"/>
        <v>1045721</v>
      </c>
      <c r="G148" t="e">
        <f t="shared" si="248"/>
        <v>#N/A</v>
      </c>
      <c r="H148" t="e">
        <f t="shared" si="168"/>
        <v>#VALUE!</v>
      </c>
      <c r="I148" t="e">
        <f t="shared" si="169"/>
        <v>#VALUE!</v>
      </c>
      <c r="J148" t="e">
        <f t="shared" si="170"/>
        <v>#VALUE!</v>
      </c>
      <c r="K148" t="e">
        <f t="shared" si="171"/>
        <v>#VALUE!</v>
      </c>
      <c r="L148" t="e">
        <f t="shared" si="172"/>
        <v>#VALUE!</v>
      </c>
      <c r="M148" t="e">
        <f t="shared" si="173"/>
        <v>#VALUE!</v>
      </c>
      <c r="N148" t="e">
        <f t="shared" si="174"/>
        <v>#VALUE!</v>
      </c>
      <c r="O148" t="e">
        <f t="shared" si="175"/>
        <v>#VALUE!</v>
      </c>
      <c r="P148" t="e">
        <f t="shared" si="176"/>
        <v>#VALUE!</v>
      </c>
      <c r="Q148" t="e">
        <f t="shared" si="177"/>
        <v>#VALUE!</v>
      </c>
      <c r="R148" t="e">
        <f t="shared" si="178"/>
        <v>#VALUE!</v>
      </c>
      <c r="S148" t="e">
        <f t="shared" si="179"/>
        <v>#VALUE!</v>
      </c>
      <c r="T148" t="e">
        <f t="shared" si="180"/>
        <v>#VALUE!</v>
      </c>
      <c r="U148" t="e">
        <f t="shared" si="181"/>
        <v>#VALUE!</v>
      </c>
      <c r="V148" t="e">
        <f t="shared" si="182"/>
        <v>#VALUE!</v>
      </c>
      <c r="W148" t="e">
        <f t="shared" si="183"/>
        <v>#VALUE!</v>
      </c>
      <c r="X148" t="e">
        <f t="shared" si="184"/>
        <v>#VALUE!</v>
      </c>
      <c r="Y148" t="e">
        <f t="shared" si="185"/>
        <v>#VALUE!</v>
      </c>
      <c r="Z148" t="e">
        <f t="shared" si="186"/>
        <v>#VALUE!</v>
      </c>
      <c r="AA148" t="e">
        <f t="shared" si="187"/>
        <v>#VALUE!</v>
      </c>
      <c r="AB148" t="e">
        <f t="shared" si="188"/>
        <v>#VALUE!</v>
      </c>
      <c r="AC148" t="e">
        <f t="shared" si="189"/>
        <v>#VALUE!</v>
      </c>
      <c r="AD148" t="e">
        <f t="shared" si="190"/>
        <v>#VALUE!</v>
      </c>
      <c r="AE148" t="e">
        <f t="shared" si="191"/>
        <v>#VALUE!</v>
      </c>
      <c r="AF148" t="e">
        <f t="shared" si="192"/>
        <v>#VALUE!</v>
      </c>
      <c r="AG148" t="e">
        <f t="shared" si="193"/>
        <v>#VALUE!</v>
      </c>
      <c r="AH148" t="e">
        <f t="shared" si="194"/>
        <v>#VALUE!</v>
      </c>
      <c r="AI148" t="e">
        <f t="shared" si="195"/>
        <v>#VALUE!</v>
      </c>
      <c r="AJ148" t="e">
        <f t="shared" si="196"/>
        <v>#VALUE!</v>
      </c>
      <c r="AK148" t="e">
        <f t="shared" si="197"/>
        <v>#VALUE!</v>
      </c>
      <c r="AL148" t="e">
        <f t="shared" si="198"/>
        <v>#VALUE!</v>
      </c>
      <c r="AM148" t="e">
        <f t="shared" si="199"/>
        <v>#VALUE!</v>
      </c>
      <c r="AN148" t="e">
        <f t="shared" si="200"/>
        <v>#VALUE!</v>
      </c>
      <c r="AO148" t="e">
        <f t="shared" si="201"/>
        <v>#VALUE!</v>
      </c>
      <c r="AP148" t="e">
        <f t="shared" si="202"/>
        <v>#VALUE!</v>
      </c>
      <c r="AQ148" t="e">
        <f t="shared" si="203"/>
        <v>#VALUE!</v>
      </c>
      <c r="AR148" t="e">
        <f t="shared" si="204"/>
        <v>#VALUE!</v>
      </c>
      <c r="AS148" t="e">
        <f t="shared" si="205"/>
        <v>#VALUE!</v>
      </c>
      <c r="AT148" t="e">
        <f t="shared" si="206"/>
        <v>#VALUE!</v>
      </c>
      <c r="AU148" t="e">
        <f t="shared" si="207"/>
        <v>#VALUE!</v>
      </c>
      <c r="AV148" t="e">
        <f t="shared" si="208"/>
        <v>#VALUE!</v>
      </c>
      <c r="AW148" t="e">
        <f t="shared" si="209"/>
        <v>#VALUE!</v>
      </c>
      <c r="AX148" t="e">
        <f t="shared" si="210"/>
        <v>#VALUE!</v>
      </c>
      <c r="AY148" t="e">
        <f t="shared" si="211"/>
        <v>#VALUE!</v>
      </c>
      <c r="AZ148" t="e">
        <f t="shared" si="212"/>
        <v>#VALUE!</v>
      </c>
      <c r="BA148" t="e">
        <f t="shared" si="213"/>
        <v>#VALUE!</v>
      </c>
      <c r="BB148" t="e">
        <f t="shared" si="214"/>
        <v>#VALUE!</v>
      </c>
      <c r="BC148" t="e">
        <f t="shared" si="215"/>
        <v>#VALUE!</v>
      </c>
      <c r="BD148" t="e">
        <f t="shared" si="216"/>
        <v>#VALUE!</v>
      </c>
      <c r="BE148" t="e">
        <f t="shared" si="217"/>
        <v>#VALUE!</v>
      </c>
      <c r="BF148" t="e">
        <f t="shared" si="218"/>
        <v>#VALUE!</v>
      </c>
      <c r="BG148" t="e">
        <f t="shared" si="219"/>
        <v>#VALUE!</v>
      </c>
      <c r="BH148" t="e">
        <f t="shared" si="220"/>
        <v>#VALUE!</v>
      </c>
      <c r="BI148" t="e">
        <f t="shared" si="221"/>
        <v>#VALUE!</v>
      </c>
      <c r="BJ148" t="e">
        <f t="shared" si="222"/>
        <v>#VALUE!</v>
      </c>
      <c r="BK148" t="e">
        <f t="shared" si="223"/>
        <v>#VALUE!</v>
      </c>
      <c r="BL148" t="e">
        <f t="shared" si="224"/>
        <v>#VALUE!</v>
      </c>
      <c r="BM148" t="e">
        <f t="shared" si="225"/>
        <v>#VALUE!</v>
      </c>
      <c r="BN148" t="e">
        <f t="shared" si="226"/>
        <v>#VALUE!</v>
      </c>
      <c r="BO148" t="e">
        <f t="shared" si="227"/>
        <v>#VALUE!</v>
      </c>
      <c r="BP148" t="e">
        <f t="shared" si="228"/>
        <v>#VALUE!</v>
      </c>
      <c r="BQ148" t="e">
        <f t="shared" si="229"/>
        <v>#VALUE!</v>
      </c>
      <c r="BR148" t="e">
        <f t="shared" si="230"/>
        <v>#VALUE!</v>
      </c>
      <c r="BS148" t="e">
        <f t="shared" si="231"/>
        <v>#VALUE!</v>
      </c>
      <c r="BT148" t="e">
        <f t="shared" si="232"/>
        <v>#VALUE!</v>
      </c>
      <c r="BU148" t="e">
        <f t="shared" si="233"/>
        <v>#VALUE!</v>
      </c>
      <c r="BV148" t="e">
        <f t="shared" si="234"/>
        <v>#VALUE!</v>
      </c>
      <c r="BW148" t="e">
        <f t="shared" si="235"/>
        <v>#VALUE!</v>
      </c>
      <c r="BX148" t="e">
        <f t="shared" si="236"/>
        <v>#VALUE!</v>
      </c>
      <c r="BY148" t="e">
        <f t="shared" si="237"/>
        <v>#VALUE!</v>
      </c>
      <c r="BZ148" t="e">
        <f t="shared" si="238"/>
        <v>#VALUE!</v>
      </c>
      <c r="CA148" t="e">
        <f t="shared" si="239"/>
        <v>#VALUE!</v>
      </c>
      <c r="CB148" t="e">
        <f t="shared" si="240"/>
        <v>#VALUE!</v>
      </c>
      <c r="CC148" t="e">
        <f t="shared" si="241"/>
        <v>#VALUE!</v>
      </c>
      <c r="CD148" t="e">
        <f t="shared" si="242"/>
        <v>#VALUE!</v>
      </c>
      <c r="CE148" t="e">
        <f t="shared" si="243"/>
        <v>#VALUE!</v>
      </c>
      <c r="CF148" t="e">
        <f t="shared" si="244"/>
        <v>#VALUE!</v>
      </c>
      <c r="CG148" t="e">
        <f t="shared" si="245"/>
        <v>#VALUE!</v>
      </c>
      <c r="CH148" t="e">
        <f t="shared" ca="1" si="246"/>
        <v>#N/A</v>
      </c>
    </row>
    <row r="149" spans="5:86" x14ac:dyDescent="0.25">
      <c r="E149">
        <f t="shared" si="247"/>
        <v>1045720</v>
      </c>
      <c r="F149">
        <f t="shared" si="247"/>
        <v>1045720</v>
      </c>
      <c r="G149" t="e">
        <f t="shared" si="248"/>
        <v>#N/A</v>
      </c>
      <c r="H149" t="e">
        <f t="shared" si="168"/>
        <v>#VALUE!</v>
      </c>
      <c r="I149" t="e">
        <f t="shared" si="169"/>
        <v>#VALUE!</v>
      </c>
      <c r="J149" t="e">
        <f t="shared" si="170"/>
        <v>#VALUE!</v>
      </c>
      <c r="K149" t="e">
        <f t="shared" si="171"/>
        <v>#VALUE!</v>
      </c>
      <c r="L149" t="e">
        <f t="shared" si="172"/>
        <v>#VALUE!</v>
      </c>
      <c r="M149" t="e">
        <f t="shared" si="173"/>
        <v>#VALUE!</v>
      </c>
      <c r="N149" t="e">
        <f t="shared" si="174"/>
        <v>#VALUE!</v>
      </c>
      <c r="O149" t="e">
        <f t="shared" si="175"/>
        <v>#VALUE!</v>
      </c>
      <c r="P149" t="e">
        <f t="shared" si="176"/>
        <v>#VALUE!</v>
      </c>
      <c r="Q149" t="e">
        <f t="shared" si="177"/>
        <v>#VALUE!</v>
      </c>
      <c r="R149" t="e">
        <f t="shared" si="178"/>
        <v>#VALUE!</v>
      </c>
      <c r="S149" t="e">
        <f t="shared" si="179"/>
        <v>#VALUE!</v>
      </c>
      <c r="T149" t="e">
        <f t="shared" si="180"/>
        <v>#VALUE!</v>
      </c>
      <c r="U149" t="e">
        <f t="shared" si="181"/>
        <v>#VALUE!</v>
      </c>
      <c r="V149" t="e">
        <f t="shared" si="182"/>
        <v>#VALUE!</v>
      </c>
      <c r="W149" t="e">
        <f t="shared" si="183"/>
        <v>#VALUE!</v>
      </c>
      <c r="X149" t="e">
        <f t="shared" si="184"/>
        <v>#VALUE!</v>
      </c>
      <c r="Y149" t="e">
        <f t="shared" si="185"/>
        <v>#VALUE!</v>
      </c>
      <c r="Z149" t="e">
        <f t="shared" si="186"/>
        <v>#VALUE!</v>
      </c>
      <c r="AA149" t="e">
        <f t="shared" si="187"/>
        <v>#VALUE!</v>
      </c>
      <c r="AB149" t="e">
        <f t="shared" si="188"/>
        <v>#VALUE!</v>
      </c>
      <c r="AC149" t="e">
        <f t="shared" si="189"/>
        <v>#VALUE!</v>
      </c>
      <c r="AD149" t="e">
        <f t="shared" si="190"/>
        <v>#VALUE!</v>
      </c>
      <c r="AE149" t="e">
        <f t="shared" si="191"/>
        <v>#VALUE!</v>
      </c>
      <c r="AF149" t="e">
        <f t="shared" si="192"/>
        <v>#VALUE!</v>
      </c>
      <c r="AG149" t="e">
        <f t="shared" si="193"/>
        <v>#VALUE!</v>
      </c>
      <c r="AH149" t="e">
        <f t="shared" si="194"/>
        <v>#VALUE!</v>
      </c>
      <c r="AI149" t="e">
        <f t="shared" si="195"/>
        <v>#VALUE!</v>
      </c>
      <c r="AJ149" t="e">
        <f t="shared" si="196"/>
        <v>#VALUE!</v>
      </c>
      <c r="AK149" t="e">
        <f t="shared" si="197"/>
        <v>#VALUE!</v>
      </c>
      <c r="AL149" t="e">
        <f t="shared" si="198"/>
        <v>#VALUE!</v>
      </c>
      <c r="AM149" t="e">
        <f t="shared" si="199"/>
        <v>#VALUE!</v>
      </c>
      <c r="AN149" t="e">
        <f t="shared" si="200"/>
        <v>#VALUE!</v>
      </c>
      <c r="AO149" t="e">
        <f t="shared" si="201"/>
        <v>#VALUE!</v>
      </c>
      <c r="AP149" t="e">
        <f t="shared" si="202"/>
        <v>#VALUE!</v>
      </c>
      <c r="AQ149" t="e">
        <f t="shared" si="203"/>
        <v>#VALUE!</v>
      </c>
      <c r="AR149" t="e">
        <f t="shared" si="204"/>
        <v>#VALUE!</v>
      </c>
      <c r="AS149" t="e">
        <f t="shared" si="205"/>
        <v>#VALUE!</v>
      </c>
      <c r="AT149" t="e">
        <f t="shared" si="206"/>
        <v>#VALUE!</v>
      </c>
      <c r="AU149" t="e">
        <f t="shared" si="207"/>
        <v>#VALUE!</v>
      </c>
      <c r="AV149" t="e">
        <f t="shared" si="208"/>
        <v>#VALUE!</v>
      </c>
      <c r="AW149" t="e">
        <f t="shared" si="209"/>
        <v>#VALUE!</v>
      </c>
      <c r="AX149" t="e">
        <f t="shared" si="210"/>
        <v>#VALUE!</v>
      </c>
      <c r="AY149" t="e">
        <f t="shared" si="211"/>
        <v>#VALUE!</v>
      </c>
      <c r="AZ149" t="e">
        <f t="shared" si="212"/>
        <v>#VALUE!</v>
      </c>
      <c r="BA149" t="e">
        <f t="shared" si="213"/>
        <v>#VALUE!</v>
      </c>
      <c r="BB149" t="e">
        <f t="shared" si="214"/>
        <v>#VALUE!</v>
      </c>
      <c r="BC149" t="e">
        <f t="shared" si="215"/>
        <v>#VALUE!</v>
      </c>
      <c r="BD149" t="e">
        <f t="shared" si="216"/>
        <v>#VALUE!</v>
      </c>
      <c r="BE149" t="e">
        <f t="shared" si="217"/>
        <v>#VALUE!</v>
      </c>
      <c r="BF149" t="e">
        <f t="shared" si="218"/>
        <v>#VALUE!</v>
      </c>
      <c r="BG149" t="e">
        <f t="shared" si="219"/>
        <v>#VALUE!</v>
      </c>
      <c r="BH149" t="e">
        <f t="shared" si="220"/>
        <v>#VALUE!</v>
      </c>
      <c r="BI149" t="e">
        <f t="shared" si="221"/>
        <v>#VALUE!</v>
      </c>
      <c r="BJ149" t="e">
        <f t="shared" si="222"/>
        <v>#VALUE!</v>
      </c>
      <c r="BK149" t="e">
        <f t="shared" si="223"/>
        <v>#VALUE!</v>
      </c>
      <c r="BL149" t="e">
        <f t="shared" si="224"/>
        <v>#VALUE!</v>
      </c>
      <c r="BM149" t="e">
        <f t="shared" si="225"/>
        <v>#VALUE!</v>
      </c>
      <c r="BN149" t="e">
        <f t="shared" si="226"/>
        <v>#VALUE!</v>
      </c>
      <c r="BO149" t="e">
        <f t="shared" si="227"/>
        <v>#VALUE!</v>
      </c>
      <c r="BP149" t="e">
        <f t="shared" si="228"/>
        <v>#VALUE!</v>
      </c>
      <c r="BQ149" t="e">
        <f t="shared" si="229"/>
        <v>#VALUE!</v>
      </c>
      <c r="BR149" t="e">
        <f t="shared" si="230"/>
        <v>#VALUE!</v>
      </c>
      <c r="BS149" t="e">
        <f t="shared" si="231"/>
        <v>#VALUE!</v>
      </c>
      <c r="BT149" t="e">
        <f t="shared" si="232"/>
        <v>#VALUE!</v>
      </c>
      <c r="BU149" t="e">
        <f t="shared" si="233"/>
        <v>#VALUE!</v>
      </c>
      <c r="BV149" t="e">
        <f t="shared" si="234"/>
        <v>#VALUE!</v>
      </c>
      <c r="BW149" t="e">
        <f t="shared" si="235"/>
        <v>#VALUE!</v>
      </c>
      <c r="BX149" t="e">
        <f t="shared" si="236"/>
        <v>#VALUE!</v>
      </c>
      <c r="BY149" t="e">
        <f t="shared" si="237"/>
        <v>#VALUE!</v>
      </c>
      <c r="BZ149" t="e">
        <f t="shared" si="238"/>
        <v>#VALUE!</v>
      </c>
      <c r="CA149" t="e">
        <f t="shared" si="239"/>
        <v>#VALUE!</v>
      </c>
      <c r="CB149" t="e">
        <f t="shared" si="240"/>
        <v>#VALUE!</v>
      </c>
      <c r="CC149" t="e">
        <f t="shared" si="241"/>
        <v>#VALUE!</v>
      </c>
      <c r="CD149" t="e">
        <f t="shared" si="242"/>
        <v>#VALUE!</v>
      </c>
      <c r="CE149" t="e">
        <f t="shared" si="243"/>
        <v>#VALUE!</v>
      </c>
      <c r="CF149" t="e">
        <f t="shared" si="244"/>
        <v>#VALUE!</v>
      </c>
      <c r="CG149" t="e">
        <f t="shared" si="245"/>
        <v>#VALUE!</v>
      </c>
      <c r="CH149" t="e">
        <f t="shared" ca="1" si="246"/>
        <v>#N/A</v>
      </c>
    </row>
    <row r="150" spans="5:86" x14ac:dyDescent="0.25">
      <c r="E150">
        <f t="shared" ref="E150:F165" si="249">E149-1</f>
        <v>1045719</v>
      </c>
      <c r="F150">
        <f t="shared" si="249"/>
        <v>1045719</v>
      </c>
      <c r="G150" t="e">
        <f t="shared" si="248"/>
        <v>#N/A</v>
      </c>
      <c r="H150" t="e">
        <f t="shared" si="168"/>
        <v>#VALUE!</v>
      </c>
      <c r="I150" t="e">
        <f t="shared" si="169"/>
        <v>#VALUE!</v>
      </c>
      <c r="J150" t="e">
        <f t="shared" si="170"/>
        <v>#VALUE!</v>
      </c>
      <c r="K150" t="e">
        <f t="shared" si="171"/>
        <v>#VALUE!</v>
      </c>
      <c r="L150" t="e">
        <f t="shared" si="172"/>
        <v>#VALUE!</v>
      </c>
      <c r="M150" t="e">
        <f t="shared" si="173"/>
        <v>#VALUE!</v>
      </c>
      <c r="N150" t="e">
        <f t="shared" si="174"/>
        <v>#VALUE!</v>
      </c>
      <c r="O150" t="e">
        <f t="shared" si="175"/>
        <v>#VALUE!</v>
      </c>
      <c r="P150" t="e">
        <f t="shared" si="176"/>
        <v>#VALUE!</v>
      </c>
      <c r="Q150" t="e">
        <f t="shared" si="177"/>
        <v>#VALUE!</v>
      </c>
      <c r="R150" t="e">
        <f t="shared" si="178"/>
        <v>#VALUE!</v>
      </c>
      <c r="S150" t="e">
        <f t="shared" si="179"/>
        <v>#VALUE!</v>
      </c>
      <c r="T150" t="e">
        <f t="shared" si="180"/>
        <v>#VALUE!</v>
      </c>
      <c r="U150" t="e">
        <f t="shared" si="181"/>
        <v>#VALUE!</v>
      </c>
      <c r="V150" t="e">
        <f t="shared" si="182"/>
        <v>#VALUE!</v>
      </c>
      <c r="W150" t="e">
        <f t="shared" si="183"/>
        <v>#VALUE!</v>
      </c>
      <c r="X150" t="e">
        <f t="shared" si="184"/>
        <v>#VALUE!</v>
      </c>
      <c r="Y150" t="e">
        <f t="shared" si="185"/>
        <v>#VALUE!</v>
      </c>
      <c r="Z150" t="e">
        <f t="shared" si="186"/>
        <v>#VALUE!</v>
      </c>
      <c r="AA150" t="e">
        <f t="shared" si="187"/>
        <v>#VALUE!</v>
      </c>
      <c r="AB150" t="e">
        <f t="shared" si="188"/>
        <v>#VALUE!</v>
      </c>
      <c r="AC150" t="e">
        <f t="shared" si="189"/>
        <v>#VALUE!</v>
      </c>
      <c r="AD150" t="e">
        <f t="shared" si="190"/>
        <v>#VALUE!</v>
      </c>
      <c r="AE150" t="e">
        <f t="shared" si="191"/>
        <v>#VALUE!</v>
      </c>
      <c r="AF150" t="e">
        <f t="shared" si="192"/>
        <v>#VALUE!</v>
      </c>
      <c r="AG150" t="e">
        <f t="shared" si="193"/>
        <v>#VALUE!</v>
      </c>
      <c r="AH150" t="e">
        <f t="shared" si="194"/>
        <v>#VALUE!</v>
      </c>
      <c r="AI150" t="e">
        <f t="shared" si="195"/>
        <v>#VALUE!</v>
      </c>
      <c r="AJ150" t="e">
        <f t="shared" si="196"/>
        <v>#VALUE!</v>
      </c>
      <c r="AK150" t="e">
        <f t="shared" si="197"/>
        <v>#VALUE!</v>
      </c>
      <c r="AL150" t="e">
        <f t="shared" si="198"/>
        <v>#VALUE!</v>
      </c>
      <c r="AM150" t="e">
        <f t="shared" si="199"/>
        <v>#VALUE!</v>
      </c>
      <c r="AN150" t="e">
        <f t="shared" si="200"/>
        <v>#VALUE!</v>
      </c>
      <c r="AO150" t="e">
        <f t="shared" si="201"/>
        <v>#VALUE!</v>
      </c>
      <c r="AP150" t="e">
        <f t="shared" si="202"/>
        <v>#VALUE!</v>
      </c>
      <c r="AQ150" t="e">
        <f t="shared" si="203"/>
        <v>#VALUE!</v>
      </c>
      <c r="AR150" t="e">
        <f t="shared" si="204"/>
        <v>#VALUE!</v>
      </c>
      <c r="AS150" t="e">
        <f t="shared" si="205"/>
        <v>#VALUE!</v>
      </c>
      <c r="AT150" t="e">
        <f t="shared" si="206"/>
        <v>#VALUE!</v>
      </c>
      <c r="AU150" t="e">
        <f t="shared" si="207"/>
        <v>#VALUE!</v>
      </c>
      <c r="AV150" t="e">
        <f t="shared" si="208"/>
        <v>#VALUE!</v>
      </c>
      <c r="AW150" t="e">
        <f t="shared" si="209"/>
        <v>#VALUE!</v>
      </c>
      <c r="AX150" t="e">
        <f t="shared" si="210"/>
        <v>#VALUE!</v>
      </c>
      <c r="AY150" t="e">
        <f t="shared" si="211"/>
        <v>#VALUE!</v>
      </c>
      <c r="AZ150" t="e">
        <f t="shared" si="212"/>
        <v>#VALUE!</v>
      </c>
      <c r="BA150" t="e">
        <f t="shared" si="213"/>
        <v>#VALUE!</v>
      </c>
      <c r="BB150" t="e">
        <f t="shared" si="214"/>
        <v>#VALUE!</v>
      </c>
      <c r="BC150" t="e">
        <f t="shared" si="215"/>
        <v>#VALUE!</v>
      </c>
      <c r="BD150" t="e">
        <f t="shared" si="216"/>
        <v>#VALUE!</v>
      </c>
      <c r="BE150" t="e">
        <f t="shared" si="217"/>
        <v>#VALUE!</v>
      </c>
      <c r="BF150" t="e">
        <f t="shared" si="218"/>
        <v>#VALUE!</v>
      </c>
      <c r="BG150" t="e">
        <f t="shared" si="219"/>
        <v>#VALUE!</v>
      </c>
      <c r="BH150" t="e">
        <f t="shared" si="220"/>
        <v>#VALUE!</v>
      </c>
      <c r="BI150" t="e">
        <f t="shared" si="221"/>
        <v>#VALUE!</v>
      </c>
      <c r="BJ150" t="e">
        <f t="shared" si="222"/>
        <v>#VALUE!</v>
      </c>
      <c r="BK150" t="e">
        <f t="shared" si="223"/>
        <v>#VALUE!</v>
      </c>
      <c r="BL150" t="e">
        <f t="shared" si="224"/>
        <v>#VALUE!</v>
      </c>
      <c r="BM150" t="e">
        <f t="shared" si="225"/>
        <v>#VALUE!</v>
      </c>
      <c r="BN150" t="e">
        <f t="shared" si="226"/>
        <v>#VALUE!</v>
      </c>
      <c r="BO150" t="e">
        <f t="shared" si="227"/>
        <v>#VALUE!</v>
      </c>
      <c r="BP150" t="e">
        <f t="shared" si="228"/>
        <v>#VALUE!</v>
      </c>
      <c r="BQ150" t="e">
        <f t="shared" si="229"/>
        <v>#VALUE!</v>
      </c>
      <c r="BR150" t="e">
        <f t="shared" si="230"/>
        <v>#VALUE!</v>
      </c>
      <c r="BS150" t="e">
        <f t="shared" si="231"/>
        <v>#VALUE!</v>
      </c>
      <c r="BT150" t="e">
        <f t="shared" si="232"/>
        <v>#VALUE!</v>
      </c>
      <c r="BU150" t="e">
        <f t="shared" si="233"/>
        <v>#VALUE!</v>
      </c>
      <c r="BV150" t="e">
        <f t="shared" si="234"/>
        <v>#VALUE!</v>
      </c>
      <c r="BW150" t="e">
        <f t="shared" si="235"/>
        <v>#VALUE!</v>
      </c>
      <c r="BX150" t="e">
        <f t="shared" si="236"/>
        <v>#VALUE!</v>
      </c>
      <c r="BY150" t="e">
        <f t="shared" si="237"/>
        <v>#VALUE!</v>
      </c>
      <c r="BZ150" t="e">
        <f t="shared" si="238"/>
        <v>#VALUE!</v>
      </c>
      <c r="CA150" t="e">
        <f t="shared" si="239"/>
        <v>#VALUE!</v>
      </c>
      <c r="CB150" t="e">
        <f t="shared" si="240"/>
        <v>#VALUE!</v>
      </c>
      <c r="CC150" t="e">
        <f t="shared" si="241"/>
        <v>#VALUE!</v>
      </c>
      <c r="CD150" t="e">
        <f t="shared" si="242"/>
        <v>#VALUE!</v>
      </c>
      <c r="CE150" t="e">
        <f t="shared" si="243"/>
        <v>#VALUE!</v>
      </c>
      <c r="CF150" t="e">
        <f t="shared" si="244"/>
        <v>#VALUE!</v>
      </c>
      <c r="CG150" t="e">
        <f t="shared" si="245"/>
        <v>#VALUE!</v>
      </c>
      <c r="CH150" t="e">
        <f t="shared" ca="1" si="246"/>
        <v>#N/A</v>
      </c>
    </row>
    <row r="151" spans="5:86" x14ac:dyDescent="0.25">
      <c r="E151">
        <f t="shared" si="249"/>
        <v>1045718</v>
      </c>
      <c r="F151">
        <f t="shared" si="249"/>
        <v>1045718</v>
      </c>
      <c r="G151" t="e">
        <f t="shared" si="248"/>
        <v>#N/A</v>
      </c>
      <c r="H151" t="e">
        <f t="shared" si="168"/>
        <v>#VALUE!</v>
      </c>
      <c r="I151" t="e">
        <f t="shared" si="169"/>
        <v>#VALUE!</v>
      </c>
      <c r="J151" t="e">
        <f t="shared" si="170"/>
        <v>#VALUE!</v>
      </c>
      <c r="K151" t="e">
        <f t="shared" si="171"/>
        <v>#VALUE!</v>
      </c>
      <c r="L151" t="e">
        <f t="shared" si="172"/>
        <v>#VALUE!</v>
      </c>
      <c r="M151" t="e">
        <f t="shared" si="173"/>
        <v>#VALUE!</v>
      </c>
      <c r="N151" t="e">
        <f t="shared" si="174"/>
        <v>#VALUE!</v>
      </c>
      <c r="O151" t="e">
        <f t="shared" si="175"/>
        <v>#VALUE!</v>
      </c>
      <c r="P151" t="e">
        <f t="shared" si="176"/>
        <v>#VALUE!</v>
      </c>
      <c r="Q151" t="e">
        <f t="shared" si="177"/>
        <v>#VALUE!</v>
      </c>
      <c r="R151" t="e">
        <f t="shared" si="178"/>
        <v>#VALUE!</v>
      </c>
      <c r="S151" t="e">
        <f t="shared" si="179"/>
        <v>#VALUE!</v>
      </c>
      <c r="T151" t="e">
        <f t="shared" si="180"/>
        <v>#VALUE!</v>
      </c>
      <c r="U151" t="e">
        <f t="shared" si="181"/>
        <v>#VALUE!</v>
      </c>
      <c r="V151" t="e">
        <f t="shared" si="182"/>
        <v>#VALUE!</v>
      </c>
      <c r="W151" t="e">
        <f t="shared" si="183"/>
        <v>#VALUE!</v>
      </c>
      <c r="X151" t="e">
        <f t="shared" si="184"/>
        <v>#VALUE!</v>
      </c>
      <c r="Y151" t="e">
        <f t="shared" si="185"/>
        <v>#VALUE!</v>
      </c>
      <c r="Z151" t="e">
        <f t="shared" si="186"/>
        <v>#VALUE!</v>
      </c>
      <c r="AA151" t="e">
        <f t="shared" si="187"/>
        <v>#VALUE!</v>
      </c>
      <c r="AB151" t="e">
        <f t="shared" si="188"/>
        <v>#VALUE!</v>
      </c>
      <c r="AC151" t="e">
        <f t="shared" si="189"/>
        <v>#VALUE!</v>
      </c>
      <c r="AD151" t="e">
        <f t="shared" si="190"/>
        <v>#VALUE!</v>
      </c>
      <c r="AE151" t="e">
        <f t="shared" si="191"/>
        <v>#VALUE!</v>
      </c>
      <c r="AF151" t="e">
        <f t="shared" si="192"/>
        <v>#VALUE!</v>
      </c>
      <c r="AG151" t="e">
        <f t="shared" si="193"/>
        <v>#VALUE!</v>
      </c>
      <c r="AH151" t="e">
        <f t="shared" si="194"/>
        <v>#VALUE!</v>
      </c>
      <c r="AI151" t="e">
        <f t="shared" si="195"/>
        <v>#VALUE!</v>
      </c>
      <c r="AJ151" t="e">
        <f t="shared" si="196"/>
        <v>#VALUE!</v>
      </c>
      <c r="AK151" t="e">
        <f t="shared" si="197"/>
        <v>#VALUE!</v>
      </c>
      <c r="AL151" t="e">
        <f t="shared" si="198"/>
        <v>#VALUE!</v>
      </c>
      <c r="AM151" t="e">
        <f t="shared" si="199"/>
        <v>#VALUE!</v>
      </c>
      <c r="AN151" t="e">
        <f t="shared" si="200"/>
        <v>#VALUE!</v>
      </c>
      <c r="AO151" t="e">
        <f t="shared" si="201"/>
        <v>#VALUE!</v>
      </c>
      <c r="AP151" t="e">
        <f t="shared" si="202"/>
        <v>#VALUE!</v>
      </c>
      <c r="AQ151" t="e">
        <f t="shared" si="203"/>
        <v>#VALUE!</v>
      </c>
      <c r="AR151" t="e">
        <f t="shared" si="204"/>
        <v>#VALUE!</v>
      </c>
      <c r="AS151" t="e">
        <f t="shared" si="205"/>
        <v>#VALUE!</v>
      </c>
      <c r="AT151" t="e">
        <f t="shared" si="206"/>
        <v>#VALUE!</v>
      </c>
      <c r="AU151" t="e">
        <f t="shared" si="207"/>
        <v>#VALUE!</v>
      </c>
      <c r="AV151" t="e">
        <f t="shared" si="208"/>
        <v>#VALUE!</v>
      </c>
      <c r="AW151" t="e">
        <f t="shared" si="209"/>
        <v>#VALUE!</v>
      </c>
      <c r="AX151" t="e">
        <f t="shared" si="210"/>
        <v>#VALUE!</v>
      </c>
      <c r="AY151" t="e">
        <f t="shared" si="211"/>
        <v>#VALUE!</v>
      </c>
      <c r="AZ151" t="e">
        <f t="shared" si="212"/>
        <v>#VALUE!</v>
      </c>
      <c r="BA151" t="e">
        <f t="shared" si="213"/>
        <v>#VALUE!</v>
      </c>
      <c r="BB151" t="e">
        <f t="shared" si="214"/>
        <v>#VALUE!</v>
      </c>
      <c r="BC151" t="e">
        <f t="shared" si="215"/>
        <v>#VALUE!</v>
      </c>
      <c r="BD151" t="e">
        <f t="shared" si="216"/>
        <v>#VALUE!</v>
      </c>
      <c r="BE151" t="e">
        <f t="shared" si="217"/>
        <v>#VALUE!</v>
      </c>
      <c r="BF151" t="e">
        <f t="shared" si="218"/>
        <v>#VALUE!</v>
      </c>
      <c r="BG151" t="e">
        <f t="shared" si="219"/>
        <v>#VALUE!</v>
      </c>
      <c r="BH151" t="e">
        <f t="shared" si="220"/>
        <v>#VALUE!</v>
      </c>
      <c r="BI151" t="e">
        <f t="shared" si="221"/>
        <v>#VALUE!</v>
      </c>
      <c r="BJ151" t="e">
        <f t="shared" si="222"/>
        <v>#VALUE!</v>
      </c>
      <c r="BK151" t="e">
        <f t="shared" si="223"/>
        <v>#VALUE!</v>
      </c>
      <c r="BL151" t="e">
        <f t="shared" si="224"/>
        <v>#VALUE!</v>
      </c>
      <c r="BM151" t="e">
        <f t="shared" si="225"/>
        <v>#VALUE!</v>
      </c>
      <c r="BN151" t="e">
        <f t="shared" si="226"/>
        <v>#VALUE!</v>
      </c>
      <c r="BO151" t="e">
        <f t="shared" si="227"/>
        <v>#VALUE!</v>
      </c>
      <c r="BP151" t="e">
        <f t="shared" si="228"/>
        <v>#VALUE!</v>
      </c>
      <c r="BQ151" t="e">
        <f t="shared" si="229"/>
        <v>#VALUE!</v>
      </c>
      <c r="BR151" t="e">
        <f t="shared" si="230"/>
        <v>#VALUE!</v>
      </c>
      <c r="BS151" t="e">
        <f t="shared" si="231"/>
        <v>#VALUE!</v>
      </c>
      <c r="BT151" t="e">
        <f t="shared" si="232"/>
        <v>#VALUE!</v>
      </c>
      <c r="BU151" t="e">
        <f t="shared" si="233"/>
        <v>#VALUE!</v>
      </c>
      <c r="BV151" t="e">
        <f t="shared" si="234"/>
        <v>#VALUE!</v>
      </c>
      <c r="BW151" t="e">
        <f t="shared" si="235"/>
        <v>#VALUE!</v>
      </c>
      <c r="BX151" t="e">
        <f t="shared" si="236"/>
        <v>#VALUE!</v>
      </c>
      <c r="BY151" t="e">
        <f t="shared" si="237"/>
        <v>#VALUE!</v>
      </c>
      <c r="BZ151" t="e">
        <f t="shared" si="238"/>
        <v>#VALUE!</v>
      </c>
      <c r="CA151" t="e">
        <f t="shared" si="239"/>
        <v>#VALUE!</v>
      </c>
      <c r="CB151" t="e">
        <f t="shared" si="240"/>
        <v>#VALUE!</v>
      </c>
      <c r="CC151" t="e">
        <f t="shared" si="241"/>
        <v>#VALUE!</v>
      </c>
      <c r="CD151" t="e">
        <f t="shared" si="242"/>
        <v>#VALUE!</v>
      </c>
      <c r="CE151" t="e">
        <f t="shared" si="243"/>
        <v>#VALUE!</v>
      </c>
      <c r="CF151" t="e">
        <f t="shared" si="244"/>
        <v>#VALUE!</v>
      </c>
      <c r="CG151" t="e">
        <f t="shared" si="245"/>
        <v>#VALUE!</v>
      </c>
      <c r="CH151" t="e">
        <f t="shared" ca="1" si="246"/>
        <v>#N/A</v>
      </c>
    </row>
    <row r="152" spans="5:86" x14ac:dyDescent="0.25">
      <c r="E152">
        <f t="shared" si="249"/>
        <v>1045717</v>
      </c>
      <c r="F152">
        <f t="shared" si="249"/>
        <v>1045717</v>
      </c>
      <c r="G152" t="e">
        <f t="shared" si="248"/>
        <v>#N/A</v>
      </c>
      <c r="H152" t="e">
        <f t="shared" si="168"/>
        <v>#VALUE!</v>
      </c>
      <c r="I152" t="e">
        <f t="shared" si="169"/>
        <v>#VALUE!</v>
      </c>
      <c r="J152" t="e">
        <f t="shared" si="170"/>
        <v>#VALUE!</v>
      </c>
      <c r="K152" t="e">
        <f t="shared" si="171"/>
        <v>#VALUE!</v>
      </c>
      <c r="L152" t="e">
        <f t="shared" si="172"/>
        <v>#VALUE!</v>
      </c>
      <c r="M152" t="e">
        <f t="shared" si="173"/>
        <v>#VALUE!</v>
      </c>
      <c r="N152" t="e">
        <f t="shared" si="174"/>
        <v>#VALUE!</v>
      </c>
      <c r="O152" t="e">
        <f t="shared" si="175"/>
        <v>#VALUE!</v>
      </c>
      <c r="P152" t="e">
        <f t="shared" si="176"/>
        <v>#VALUE!</v>
      </c>
      <c r="Q152" t="e">
        <f t="shared" si="177"/>
        <v>#VALUE!</v>
      </c>
      <c r="R152" t="e">
        <f t="shared" si="178"/>
        <v>#VALUE!</v>
      </c>
      <c r="S152" t="e">
        <f t="shared" si="179"/>
        <v>#VALUE!</v>
      </c>
      <c r="T152" t="e">
        <f t="shared" si="180"/>
        <v>#VALUE!</v>
      </c>
      <c r="U152" t="e">
        <f t="shared" si="181"/>
        <v>#VALUE!</v>
      </c>
      <c r="V152" t="e">
        <f t="shared" si="182"/>
        <v>#VALUE!</v>
      </c>
      <c r="W152" t="e">
        <f t="shared" si="183"/>
        <v>#VALUE!</v>
      </c>
      <c r="X152" t="e">
        <f t="shared" si="184"/>
        <v>#VALUE!</v>
      </c>
      <c r="Y152" t="e">
        <f t="shared" si="185"/>
        <v>#VALUE!</v>
      </c>
      <c r="Z152" t="e">
        <f t="shared" si="186"/>
        <v>#VALUE!</v>
      </c>
      <c r="AA152" t="e">
        <f t="shared" si="187"/>
        <v>#VALUE!</v>
      </c>
      <c r="AB152" t="e">
        <f t="shared" si="188"/>
        <v>#VALUE!</v>
      </c>
      <c r="AC152" t="e">
        <f t="shared" si="189"/>
        <v>#VALUE!</v>
      </c>
      <c r="AD152" t="e">
        <f t="shared" si="190"/>
        <v>#VALUE!</v>
      </c>
      <c r="AE152" t="e">
        <f t="shared" si="191"/>
        <v>#VALUE!</v>
      </c>
      <c r="AF152" t="e">
        <f t="shared" si="192"/>
        <v>#VALUE!</v>
      </c>
      <c r="AG152" t="e">
        <f t="shared" si="193"/>
        <v>#VALUE!</v>
      </c>
      <c r="AH152" t="e">
        <f t="shared" si="194"/>
        <v>#VALUE!</v>
      </c>
      <c r="AI152" t="e">
        <f t="shared" si="195"/>
        <v>#VALUE!</v>
      </c>
      <c r="AJ152" t="e">
        <f t="shared" si="196"/>
        <v>#VALUE!</v>
      </c>
      <c r="AK152" t="e">
        <f t="shared" si="197"/>
        <v>#VALUE!</v>
      </c>
      <c r="AL152" t="e">
        <f t="shared" si="198"/>
        <v>#VALUE!</v>
      </c>
      <c r="AM152" t="e">
        <f t="shared" si="199"/>
        <v>#VALUE!</v>
      </c>
      <c r="AN152" t="e">
        <f t="shared" si="200"/>
        <v>#VALUE!</v>
      </c>
      <c r="AO152" t="e">
        <f t="shared" si="201"/>
        <v>#VALUE!</v>
      </c>
      <c r="AP152" t="e">
        <f t="shared" si="202"/>
        <v>#VALUE!</v>
      </c>
      <c r="AQ152" t="e">
        <f t="shared" si="203"/>
        <v>#VALUE!</v>
      </c>
      <c r="AR152" t="e">
        <f t="shared" si="204"/>
        <v>#VALUE!</v>
      </c>
      <c r="AS152" t="e">
        <f t="shared" si="205"/>
        <v>#VALUE!</v>
      </c>
      <c r="AT152" t="e">
        <f t="shared" si="206"/>
        <v>#VALUE!</v>
      </c>
      <c r="AU152" t="e">
        <f t="shared" si="207"/>
        <v>#VALUE!</v>
      </c>
      <c r="AV152" t="e">
        <f t="shared" si="208"/>
        <v>#VALUE!</v>
      </c>
      <c r="AW152" t="e">
        <f t="shared" si="209"/>
        <v>#VALUE!</v>
      </c>
      <c r="AX152" t="e">
        <f t="shared" si="210"/>
        <v>#VALUE!</v>
      </c>
      <c r="AY152" t="e">
        <f t="shared" si="211"/>
        <v>#VALUE!</v>
      </c>
      <c r="AZ152" t="e">
        <f t="shared" si="212"/>
        <v>#VALUE!</v>
      </c>
      <c r="BA152" t="e">
        <f t="shared" si="213"/>
        <v>#VALUE!</v>
      </c>
      <c r="BB152" t="e">
        <f t="shared" si="214"/>
        <v>#VALUE!</v>
      </c>
      <c r="BC152" t="e">
        <f t="shared" si="215"/>
        <v>#VALUE!</v>
      </c>
      <c r="BD152" t="e">
        <f t="shared" si="216"/>
        <v>#VALUE!</v>
      </c>
      <c r="BE152" t="e">
        <f t="shared" si="217"/>
        <v>#VALUE!</v>
      </c>
      <c r="BF152" t="e">
        <f t="shared" si="218"/>
        <v>#VALUE!</v>
      </c>
      <c r="BG152" t="e">
        <f t="shared" si="219"/>
        <v>#VALUE!</v>
      </c>
      <c r="BH152" t="e">
        <f t="shared" si="220"/>
        <v>#VALUE!</v>
      </c>
      <c r="BI152" t="e">
        <f t="shared" si="221"/>
        <v>#VALUE!</v>
      </c>
      <c r="BJ152" t="e">
        <f t="shared" si="222"/>
        <v>#VALUE!</v>
      </c>
      <c r="BK152" t="e">
        <f t="shared" si="223"/>
        <v>#VALUE!</v>
      </c>
      <c r="BL152" t="e">
        <f t="shared" si="224"/>
        <v>#VALUE!</v>
      </c>
      <c r="BM152" t="e">
        <f t="shared" si="225"/>
        <v>#VALUE!</v>
      </c>
      <c r="BN152" t="e">
        <f t="shared" si="226"/>
        <v>#VALUE!</v>
      </c>
      <c r="BO152" t="e">
        <f t="shared" si="227"/>
        <v>#VALUE!</v>
      </c>
      <c r="BP152" t="e">
        <f t="shared" si="228"/>
        <v>#VALUE!</v>
      </c>
      <c r="BQ152" t="e">
        <f t="shared" si="229"/>
        <v>#VALUE!</v>
      </c>
      <c r="BR152" t="e">
        <f t="shared" si="230"/>
        <v>#VALUE!</v>
      </c>
      <c r="BS152" t="e">
        <f t="shared" si="231"/>
        <v>#VALUE!</v>
      </c>
      <c r="BT152" t="e">
        <f t="shared" si="232"/>
        <v>#VALUE!</v>
      </c>
      <c r="BU152" t="e">
        <f t="shared" si="233"/>
        <v>#VALUE!</v>
      </c>
      <c r="BV152" t="e">
        <f t="shared" si="234"/>
        <v>#VALUE!</v>
      </c>
      <c r="BW152" t="e">
        <f t="shared" si="235"/>
        <v>#VALUE!</v>
      </c>
      <c r="BX152" t="e">
        <f t="shared" si="236"/>
        <v>#VALUE!</v>
      </c>
      <c r="BY152" t="e">
        <f t="shared" si="237"/>
        <v>#VALUE!</v>
      </c>
      <c r="BZ152" t="e">
        <f t="shared" si="238"/>
        <v>#VALUE!</v>
      </c>
      <c r="CA152" t="e">
        <f t="shared" si="239"/>
        <v>#VALUE!</v>
      </c>
      <c r="CB152" t="e">
        <f t="shared" si="240"/>
        <v>#VALUE!</v>
      </c>
      <c r="CC152" t="e">
        <f t="shared" si="241"/>
        <v>#VALUE!</v>
      </c>
      <c r="CD152" t="e">
        <f t="shared" si="242"/>
        <v>#VALUE!</v>
      </c>
      <c r="CE152" t="e">
        <f t="shared" si="243"/>
        <v>#VALUE!</v>
      </c>
      <c r="CF152" t="e">
        <f t="shared" si="244"/>
        <v>#VALUE!</v>
      </c>
      <c r="CG152" t="e">
        <f t="shared" si="245"/>
        <v>#VALUE!</v>
      </c>
      <c r="CH152" t="e">
        <f t="shared" ca="1" si="246"/>
        <v>#N/A</v>
      </c>
    </row>
    <row r="153" spans="5:86" x14ac:dyDescent="0.25">
      <c r="E153">
        <f t="shared" si="249"/>
        <v>1045716</v>
      </c>
      <c r="F153">
        <f t="shared" si="249"/>
        <v>1045716</v>
      </c>
      <c r="G153" t="e">
        <f t="shared" si="248"/>
        <v>#N/A</v>
      </c>
      <c r="H153" t="e">
        <f t="shared" si="168"/>
        <v>#VALUE!</v>
      </c>
      <c r="I153" t="e">
        <f t="shared" si="169"/>
        <v>#VALUE!</v>
      </c>
      <c r="J153" t="e">
        <f t="shared" si="170"/>
        <v>#VALUE!</v>
      </c>
      <c r="K153" t="e">
        <f t="shared" si="171"/>
        <v>#VALUE!</v>
      </c>
      <c r="L153" t="e">
        <f t="shared" si="172"/>
        <v>#VALUE!</v>
      </c>
      <c r="M153" t="e">
        <f t="shared" si="173"/>
        <v>#VALUE!</v>
      </c>
      <c r="N153" t="e">
        <f t="shared" si="174"/>
        <v>#VALUE!</v>
      </c>
      <c r="O153" t="e">
        <f t="shared" si="175"/>
        <v>#VALUE!</v>
      </c>
      <c r="P153" t="e">
        <f t="shared" si="176"/>
        <v>#VALUE!</v>
      </c>
      <c r="Q153" t="e">
        <f t="shared" si="177"/>
        <v>#VALUE!</v>
      </c>
      <c r="R153" t="e">
        <f t="shared" si="178"/>
        <v>#VALUE!</v>
      </c>
      <c r="S153" t="e">
        <f t="shared" si="179"/>
        <v>#VALUE!</v>
      </c>
      <c r="T153" t="e">
        <f t="shared" si="180"/>
        <v>#VALUE!</v>
      </c>
      <c r="U153" t="e">
        <f t="shared" si="181"/>
        <v>#VALUE!</v>
      </c>
      <c r="V153" t="e">
        <f t="shared" si="182"/>
        <v>#VALUE!</v>
      </c>
      <c r="W153" t="e">
        <f t="shared" si="183"/>
        <v>#VALUE!</v>
      </c>
      <c r="X153" t="e">
        <f t="shared" si="184"/>
        <v>#VALUE!</v>
      </c>
      <c r="Y153" t="e">
        <f t="shared" si="185"/>
        <v>#VALUE!</v>
      </c>
      <c r="Z153" t="e">
        <f t="shared" si="186"/>
        <v>#VALUE!</v>
      </c>
      <c r="AA153" t="e">
        <f t="shared" si="187"/>
        <v>#VALUE!</v>
      </c>
      <c r="AB153" t="e">
        <f t="shared" si="188"/>
        <v>#VALUE!</v>
      </c>
      <c r="AC153" t="e">
        <f t="shared" si="189"/>
        <v>#VALUE!</v>
      </c>
      <c r="AD153" t="e">
        <f t="shared" si="190"/>
        <v>#VALUE!</v>
      </c>
      <c r="AE153" t="e">
        <f t="shared" si="191"/>
        <v>#VALUE!</v>
      </c>
      <c r="AF153" t="e">
        <f t="shared" si="192"/>
        <v>#VALUE!</v>
      </c>
      <c r="AG153" t="e">
        <f t="shared" si="193"/>
        <v>#VALUE!</v>
      </c>
      <c r="AH153" t="e">
        <f t="shared" si="194"/>
        <v>#VALUE!</v>
      </c>
      <c r="AI153" t="e">
        <f t="shared" si="195"/>
        <v>#VALUE!</v>
      </c>
      <c r="AJ153" t="e">
        <f t="shared" si="196"/>
        <v>#VALUE!</v>
      </c>
      <c r="AK153" t="e">
        <f t="shared" si="197"/>
        <v>#VALUE!</v>
      </c>
      <c r="AL153" t="e">
        <f t="shared" si="198"/>
        <v>#VALUE!</v>
      </c>
      <c r="AM153" t="e">
        <f t="shared" si="199"/>
        <v>#VALUE!</v>
      </c>
      <c r="AN153" t="e">
        <f t="shared" si="200"/>
        <v>#VALUE!</v>
      </c>
      <c r="AO153" t="e">
        <f t="shared" si="201"/>
        <v>#VALUE!</v>
      </c>
      <c r="AP153" t="e">
        <f t="shared" si="202"/>
        <v>#VALUE!</v>
      </c>
      <c r="AQ153" t="e">
        <f t="shared" si="203"/>
        <v>#VALUE!</v>
      </c>
      <c r="AR153" t="e">
        <f t="shared" si="204"/>
        <v>#VALUE!</v>
      </c>
      <c r="AS153" t="e">
        <f t="shared" si="205"/>
        <v>#VALUE!</v>
      </c>
      <c r="AT153" t="e">
        <f t="shared" si="206"/>
        <v>#VALUE!</v>
      </c>
      <c r="AU153" t="e">
        <f t="shared" si="207"/>
        <v>#VALUE!</v>
      </c>
      <c r="AV153" t="e">
        <f t="shared" si="208"/>
        <v>#VALUE!</v>
      </c>
      <c r="AW153" t="e">
        <f t="shared" si="209"/>
        <v>#VALUE!</v>
      </c>
      <c r="AX153" t="e">
        <f t="shared" si="210"/>
        <v>#VALUE!</v>
      </c>
      <c r="AY153" t="e">
        <f t="shared" si="211"/>
        <v>#VALUE!</v>
      </c>
      <c r="AZ153" t="e">
        <f t="shared" si="212"/>
        <v>#VALUE!</v>
      </c>
      <c r="BA153" t="e">
        <f t="shared" si="213"/>
        <v>#VALUE!</v>
      </c>
      <c r="BB153" t="e">
        <f t="shared" si="214"/>
        <v>#VALUE!</v>
      </c>
      <c r="BC153" t="e">
        <f t="shared" si="215"/>
        <v>#VALUE!</v>
      </c>
      <c r="BD153" t="e">
        <f t="shared" si="216"/>
        <v>#VALUE!</v>
      </c>
      <c r="BE153" t="e">
        <f t="shared" si="217"/>
        <v>#VALUE!</v>
      </c>
      <c r="BF153" t="e">
        <f t="shared" si="218"/>
        <v>#VALUE!</v>
      </c>
      <c r="BG153" t="e">
        <f t="shared" si="219"/>
        <v>#VALUE!</v>
      </c>
      <c r="BH153" t="e">
        <f t="shared" si="220"/>
        <v>#VALUE!</v>
      </c>
      <c r="BI153" t="e">
        <f t="shared" si="221"/>
        <v>#VALUE!</v>
      </c>
      <c r="BJ153" t="e">
        <f t="shared" si="222"/>
        <v>#VALUE!</v>
      </c>
      <c r="BK153" t="e">
        <f t="shared" si="223"/>
        <v>#VALUE!</v>
      </c>
      <c r="BL153" t="e">
        <f t="shared" si="224"/>
        <v>#VALUE!</v>
      </c>
      <c r="BM153" t="e">
        <f t="shared" si="225"/>
        <v>#VALUE!</v>
      </c>
      <c r="BN153" t="e">
        <f t="shared" si="226"/>
        <v>#VALUE!</v>
      </c>
      <c r="BO153" t="e">
        <f t="shared" si="227"/>
        <v>#VALUE!</v>
      </c>
      <c r="BP153" t="e">
        <f t="shared" si="228"/>
        <v>#VALUE!</v>
      </c>
      <c r="BQ153" t="e">
        <f t="shared" si="229"/>
        <v>#VALUE!</v>
      </c>
      <c r="BR153" t="e">
        <f t="shared" si="230"/>
        <v>#VALUE!</v>
      </c>
      <c r="BS153" t="e">
        <f t="shared" si="231"/>
        <v>#VALUE!</v>
      </c>
      <c r="BT153" t="e">
        <f t="shared" si="232"/>
        <v>#VALUE!</v>
      </c>
      <c r="BU153" t="e">
        <f t="shared" si="233"/>
        <v>#VALUE!</v>
      </c>
      <c r="BV153" t="e">
        <f t="shared" si="234"/>
        <v>#VALUE!</v>
      </c>
      <c r="BW153" t="e">
        <f t="shared" si="235"/>
        <v>#VALUE!</v>
      </c>
      <c r="BX153" t="e">
        <f t="shared" si="236"/>
        <v>#VALUE!</v>
      </c>
      <c r="BY153" t="e">
        <f t="shared" si="237"/>
        <v>#VALUE!</v>
      </c>
      <c r="BZ153" t="e">
        <f t="shared" si="238"/>
        <v>#VALUE!</v>
      </c>
      <c r="CA153" t="e">
        <f t="shared" si="239"/>
        <v>#VALUE!</v>
      </c>
      <c r="CB153" t="e">
        <f t="shared" si="240"/>
        <v>#VALUE!</v>
      </c>
      <c r="CC153" t="e">
        <f t="shared" si="241"/>
        <v>#VALUE!</v>
      </c>
      <c r="CD153" t="e">
        <f t="shared" si="242"/>
        <v>#VALUE!</v>
      </c>
      <c r="CE153" t="e">
        <f t="shared" si="243"/>
        <v>#VALUE!</v>
      </c>
      <c r="CF153" t="e">
        <f t="shared" si="244"/>
        <v>#VALUE!</v>
      </c>
      <c r="CG153" t="e">
        <f t="shared" si="245"/>
        <v>#VALUE!</v>
      </c>
      <c r="CH153" t="e">
        <f t="shared" ca="1" si="246"/>
        <v>#N/A</v>
      </c>
    </row>
    <row r="154" spans="5:86" x14ac:dyDescent="0.25">
      <c r="E154">
        <f t="shared" si="249"/>
        <v>1045715</v>
      </c>
      <c r="F154">
        <f t="shared" si="249"/>
        <v>1045715</v>
      </c>
      <c r="G154" t="e">
        <f t="shared" si="248"/>
        <v>#N/A</v>
      </c>
      <c r="H154" t="e">
        <f t="shared" si="168"/>
        <v>#VALUE!</v>
      </c>
      <c r="I154" t="e">
        <f t="shared" si="169"/>
        <v>#VALUE!</v>
      </c>
      <c r="J154" t="e">
        <f t="shared" si="170"/>
        <v>#VALUE!</v>
      </c>
      <c r="K154" t="e">
        <f t="shared" si="171"/>
        <v>#VALUE!</v>
      </c>
      <c r="L154" t="e">
        <f t="shared" si="172"/>
        <v>#VALUE!</v>
      </c>
      <c r="M154" t="e">
        <f t="shared" si="173"/>
        <v>#VALUE!</v>
      </c>
      <c r="N154" t="e">
        <f t="shared" si="174"/>
        <v>#VALUE!</v>
      </c>
      <c r="O154" t="e">
        <f t="shared" si="175"/>
        <v>#VALUE!</v>
      </c>
      <c r="P154" t="e">
        <f t="shared" si="176"/>
        <v>#VALUE!</v>
      </c>
      <c r="Q154" t="e">
        <f t="shared" si="177"/>
        <v>#VALUE!</v>
      </c>
      <c r="R154" t="e">
        <f t="shared" si="178"/>
        <v>#VALUE!</v>
      </c>
      <c r="S154" t="e">
        <f t="shared" si="179"/>
        <v>#VALUE!</v>
      </c>
      <c r="T154" t="e">
        <f t="shared" si="180"/>
        <v>#VALUE!</v>
      </c>
      <c r="U154" t="e">
        <f t="shared" si="181"/>
        <v>#VALUE!</v>
      </c>
      <c r="V154" t="e">
        <f t="shared" si="182"/>
        <v>#VALUE!</v>
      </c>
      <c r="W154" t="e">
        <f t="shared" si="183"/>
        <v>#VALUE!</v>
      </c>
      <c r="X154" t="e">
        <f t="shared" si="184"/>
        <v>#VALUE!</v>
      </c>
      <c r="Y154" t="e">
        <f t="shared" si="185"/>
        <v>#VALUE!</v>
      </c>
      <c r="Z154" t="e">
        <f t="shared" si="186"/>
        <v>#VALUE!</v>
      </c>
      <c r="AA154" t="e">
        <f t="shared" si="187"/>
        <v>#VALUE!</v>
      </c>
      <c r="AB154" t="e">
        <f t="shared" si="188"/>
        <v>#VALUE!</v>
      </c>
      <c r="AC154" t="e">
        <f t="shared" si="189"/>
        <v>#VALUE!</v>
      </c>
      <c r="AD154" t="e">
        <f t="shared" si="190"/>
        <v>#VALUE!</v>
      </c>
      <c r="AE154" t="e">
        <f t="shared" si="191"/>
        <v>#VALUE!</v>
      </c>
      <c r="AF154" t="e">
        <f t="shared" si="192"/>
        <v>#VALUE!</v>
      </c>
      <c r="AG154" t="e">
        <f t="shared" si="193"/>
        <v>#VALUE!</v>
      </c>
      <c r="AH154" t="e">
        <f t="shared" si="194"/>
        <v>#VALUE!</v>
      </c>
      <c r="AI154" t="e">
        <f t="shared" si="195"/>
        <v>#VALUE!</v>
      </c>
      <c r="AJ154" t="e">
        <f t="shared" si="196"/>
        <v>#VALUE!</v>
      </c>
      <c r="AK154" t="e">
        <f t="shared" si="197"/>
        <v>#VALUE!</v>
      </c>
      <c r="AL154" t="e">
        <f t="shared" si="198"/>
        <v>#VALUE!</v>
      </c>
      <c r="AM154" t="e">
        <f t="shared" si="199"/>
        <v>#VALUE!</v>
      </c>
      <c r="AN154" t="e">
        <f t="shared" si="200"/>
        <v>#VALUE!</v>
      </c>
      <c r="AO154" t="e">
        <f t="shared" si="201"/>
        <v>#VALUE!</v>
      </c>
      <c r="AP154" t="e">
        <f t="shared" si="202"/>
        <v>#VALUE!</v>
      </c>
      <c r="AQ154" t="e">
        <f t="shared" si="203"/>
        <v>#VALUE!</v>
      </c>
      <c r="AR154" t="e">
        <f t="shared" si="204"/>
        <v>#VALUE!</v>
      </c>
      <c r="AS154" t="e">
        <f t="shared" si="205"/>
        <v>#VALUE!</v>
      </c>
      <c r="AT154" t="e">
        <f t="shared" si="206"/>
        <v>#VALUE!</v>
      </c>
      <c r="AU154" t="e">
        <f t="shared" si="207"/>
        <v>#VALUE!</v>
      </c>
      <c r="AV154" t="e">
        <f t="shared" si="208"/>
        <v>#VALUE!</v>
      </c>
      <c r="AW154" t="e">
        <f t="shared" si="209"/>
        <v>#VALUE!</v>
      </c>
      <c r="AX154" t="e">
        <f t="shared" si="210"/>
        <v>#VALUE!</v>
      </c>
      <c r="AY154" t="e">
        <f t="shared" si="211"/>
        <v>#VALUE!</v>
      </c>
      <c r="AZ154" t="e">
        <f t="shared" si="212"/>
        <v>#VALUE!</v>
      </c>
      <c r="BA154" t="e">
        <f t="shared" si="213"/>
        <v>#VALUE!</v>
      </c>
      <c r="BB154" t="e">
        <f t="shared" si="214"/>
        <v>#VALUE!</v>
      </c>
      <c r="BC154" t="e">
        <f t="shared" si="215"/>
        <v>#VALUE!</v>
      </c>
      <c r="BD154" t="e">
        <f t="shared" si="216"/>
        <v>#VALUE!</v>
      </c>
      <c r="BE154" t="e">
        <f t="shared" si="217"/>
        <v>#VALUE!</v>
      </c>
      <c r="BF154" t="e">
        <f t="shared" si="218"/>
        <v>#VALUE!</v>
      </c>
      <c r="BG154" t="e">
        <f t="shared" si="219"/>
        <v>#VALUE!</v>
      </c>
      <c r="BH154" t="e">
        <f t="shared" si="220"/>
        <v>#VALUE!</v>
      </c>
      <c r="BI154" t="e">
        <f t="shared" si="221"/>
        <v>#VALUE!</v>
      </c>
      <c r="BJ154" t="e">
        <f t="shared" si="222"/>
        <v>#VALUE!</v>
      </c>
      <c r="BK154" t="e">
        <f t="shared" si="223"/>
        <v>#VALUE!</v>
      </c>
      <c r="BL154" t="e">
        <f t="shared" si="224"/>
        <v>#VALUE!</v>
      </c>
      <c r="BM154" t="e">
        <f t="shared" si="225"/>
        <v>#VALUE!</v>
      </c>
      <c r="BN154" t="e">
        <f t="shared" si="226"/>
        <v>#VALUE!</v>
      </c>
      <c r="BO154" t="e">
        <f t="shared" si="227"/>
        <v>#VALUE!</v>
      </c>
      <c r="BP154" t="e">
        <f t="shared" si="228"/>
        <v>#VALUE!</v>
      </c>
      <c r="BQ154" t="e">
        <f t="shared" si="229"/>
        <v>#VALUE!</v>
      </c>
      <c r="BR154" t="e">
        <f t="shared" si="230"/>
        <v>#VALUE!</v>
      </c>
      <c r="BS154" t="e">
        <f t="shared" si="231"/>
        <v>#VALUE!</v>
      </c>
      <c r="BT154" t="e">
        <f t="shared" si="232"/>
        <v>#VALUE!</v>
      </c>
      <c r="BU154" t="e">
        <f t="shared" si="233"/>
        <v>#VALUE!</v>
      </c>
      <c r="BV154" t="e">
        <f t="shared" si="234"/>
        <v>#VALUE!</v>
      </c>
      <c r="BW154" t="e">
        <f t="shared" si="235"/>
        <v>#VALUE!</v>
      </c>
      <c r="BX154" t="e">
        <f t="shared" si="236"/>
        <v>#VALUE!</v>
      </c>
      <c r="BY154" t="e">
        <f t="shared" si="237"/>
        <v>#VALUE!</v>
      </c>
      <c r="BZ154" t="e">
        <f t="shared" si="238"/>
        <v>#VALUE!</v>
      </c>
      <c r="CA154" t="e">
        <f t="shared" si="239"/>
        <v>#VALUE!</v>
      </c>
      <c r="CB154" t="e">
        <f t="shared" si="240"/>
        <v>#VALUE!</v>
      </c>
      <c r="CC154" t="e">
        <f t="shared" si="241"/>
        <v>#VALUE!</v>
      </c>
      <c r="CD154" t="e">
        <f t="shared" si="242"/>
        <v>#VALUE!</v>
      </c>
      <c r="CE154" t="e">
        <f t="shared" si="243"/>
        <v>#VALUE!</v>
      </c>
      <c r="CF154" t="e">
        <f t="shared" si="244"/>
        <v>#VALUE!</v>
      </c>
      <c r="CG154" t="e">
        <f t="shared" si="245"/>
        <v>#VALUE!</v>
      </c>
      <c r="CH154" t="e">
        <f t="shared" ca="1" si="246"/>
        <v>#N/A</v>
      </c>
    </row>
    <row r="155" spans="5:86" x14ac:dyDescent="0.25">
      <c r="E155">
        <f t="shared" si="249"/>
        <v>1045714</v>
      </c>
      <c r="F155">
        <f t="shared" si="249"/>
        <v>1045714</v>
      </c>
      <c r="G155" t="e">
        <f t="shared" si="248"/>
        <v>#N/A</v>
      </c>
      <c r="H155" t="e">
        <f t="shared" si="168"/>
        <v>#VALUE!</v>
      </c>
      <c r="I155" t="e">
        <f t="shared" si="169"/>
        <v>#VALUE!</v>
      </c>
      <c r="J155" t="e">
        <f t="shared" si="170"/>
        <v>#VALUE!</v>
      </c>
      <c r="K155" t="e">
        <f t="shared" si="171"/>
        <v>#VALUE!</v>
      </c>
      <c r="L155" t="e">
        <f t="shared" si="172"/>
        <v>#VALUE!</v>
      </c>
      <c r="M155" t="e">
        <f t="shared" si="173"/>
        <v>#VALUE!</v>
      </c>
      <c r="N155" t="e">
        <f t="shared" si="174"/>
        <v>#VALUE!</v>
      </c>
      <c r="O155" t="e">
        <f t="shared" si="175"/>
        <v>#VALUE!</v>
      </c>
      <c r="P155" t="e">
        <f t="shared" si="176"/>
        <v>#VALUE!</v>
      </c>
      <c r="Q155" t="e">
        <f t="shared" si="177"/>
        <v>#VALUE!</v>
      </c>
      <c r="R155" t="e">
        <f t="shared" si="178"/>
        <v>#VALUE!</v>
      </c>
      <c r="S155" t="e">
        <f t="shared" si="179"/>
        <v>#VALUE!</v>
      </c>
      <c r="T155" t="e">
        <f t="shared" si="180"/>
        <v>#VALUE!</v>
      </c>
      <c r="U155" t="e">
        <f t="shared" si="181"/>
        <v>#VALUE!</v>
      </c>
      <c r="V155" t="e">
        <f t="shared" si="182"/>
        <v>#VALUE!</v>
      </c>
      <c r="W155" t="e">
        <f t="shared" si="183"/>
        <v>#VALUE!</v>
      </c>
      <c r="X155" t="e">
        <f t="shared" si="184"/>
        <v>#VALUE!</v>
      </c>
      <c r="Y155" t="e">
        <f t="shared" si="185"/>
        <v>#VALUE!</v>
      </c>
      <c r="Z155" t="e">
        <f t="shared" si="186"/>
        <v>#VALUE!</v>
      </c>
      <c r="AA155" t="e">
        <f t="shared" si="187"/>
        <v>#VALUE!</v>
      </c>
      <c r="AB155" t="e">
        <f t="shared" si="188"/>
        <v>#VALUE!</v>
      </c>
      <c r="AC155" t="e">
        <f t="shared" si="189"/>
        <v>#VALUE!</v>
      </c>
      <c r="AD155" t="e">
        <f t="shared" si="190"/>
        <v>#VALUE!</v>
      </c>
      <c r="AE155" t="e">
        <f t="shared" si="191"/>
        <v>#VALUE!</v>
      </c>
      <c r="AF155" t="e">
        <f t="shared" si="192"/>
        <v>#VALUE!</v>
      </c>
      <c r="AG155" t="e">
        <f t="shared" si="193"/>
        <v>#VALUE!</v>
      </c>
      <c r="AH155" t="e">
        <f t="shared" si="194"/>
        <v>#VALUE!</v>
      </c>
      <c r="AI155" t="e">
        <f t="shared" si="195"/>
        <v>#VALUE!</v>
      </c>
      <c r="AJ155" t="e">
        <f t="shared" si="196"/>
        <v>#VALUE!</v>
      </c>
      <c r="AK155" t="e">
        <f t="shared" si="197"/>
        <v>#VALUE!</v>
      </c>
      <c r="AL155" t="e">
        <f t="shared" si="198"/>
        <v>#VALUE!</v>
      </c>
      <c r="AM155" t="e">
        <f t="shared" si="199"/>
        <v>#VALUE!</v>
      </c>
      <c r="AN155" t="e">
        <f t="shared" si="200"/>
        <v>#VALUE!</v>
      </c>
      <c r="AO155" t="e">
        <f t="shared" si="201"/>
        <v>#VALUE!</v>
      </c>
      <c r="AP155" t="e">
        <f t="shared" si="202"/>
        <v>#VALUE!</v>
      </c>
      <c r="AQ155" t="e">
        <f t="shared" si="203"/>
        <v>#VALUE!</v>
      </c>
      <c r="AR155" t="e">
        <f t="shared" si="204"/>
        <v>#VALUE!</v>
      </c>
      <c r="AS155" t="e">
        <f t="shared" si="205"/>
        <v>#VALUE!</v>
      </c>
      <c r="AT155" t="e">
        <f t="shared" si="206"/>
        <v>#VALUE!</v>
      </c>
      <c r="AU155" t="e">
        <f t="shared" si="207"/>
        <v>#VALUE!</v>
      </c>
      <c r="AV155" t="e">
        <f t="shared" si="208"/>
        <v>#VALUE!</v>
      </c>
      <c r="AW155" t="e">
        <f t="shared" si="209"/>
        <v>#VALUE!</v>
      </c>
      <c r="AX155" t="e">
        <f t="shared" si="210"/>
        <v>#VALUE!</v>
      </c>
      <c r="AY155" t="e">
        <f t="shared" si="211"/>
        <v>#VALUE!</v>
      </c>
      <c r="AZ155" t="e">
        <f t="shared" si="212"/>
        <v>#VALUE!</v>
      </c>
      <c r="BA155" t="e">
        <f t="shared" si="213"/>
        <v>#VALUE!</v>
      </c>
      <c r="BB155" t="e">
        <f t="shared" si="214"/>
        <v>#VALUE!</v>
      </c>
      <c r="BC155" t="e">
        <f t="shared" si="215"/>
        <v>#VALUE!</v>
      </c>
      <c r="BD155" t="e">
        <f t="shared" si="216"/>
        <v>#VALUE!</v>
      </c>
      <c r="BE155" t="e">
        <f t="shared" si="217"/>
        <v>#VALUE!</v>
      </c>
      <c r="BF155" t="e">
        <f t="shared" si="218"/>
        <v>#VALUE!</v>
      </c>
      <c r="BG155" t="e">
        <f t="shared" si="219"/>
        <v>#VALUE!</v>
      </c>
      <c r="BH155" t="e">
        <f t="shared" si="220"/>
        <v>#VALUE!</v>
      </c>
      <c r="BI155" t="e">
        <f t="shared" si="221"/>
        <v>#VALUE!</v>
      </c>
      <c r="BJ155" t="e">
        <f t="shared" si="222"/>
        <v>#VALUE!</v>
      </c>
      <c r="BK155" t="e">
        <f t="shared" si="223"/>
        <v>#VALUE!</v>
      </c>
      <c r="BL155" t="e">
        <f t="shared" si="224"/>
        <v>#VALUE!</v>
      </c>
      <c r="BM155" t="e">
        <f t="shared" si="225"/>
        <v>#VALUE!</v>
      </c>
      <c r="BN155" t="e">
        <f t="shared" si="226"/>
        <v>#VALUE!</v>
      </c>
      <c r="BO155" t="e">
        <f t="shared" si="227"/>
        <v>#VALUE!</v>
      </c>
      <c r="BP155" t="e">
        <f t="shared" si="228"/>
        <v>#VALUE!</v>
      </c>
      <c r="BQ155" t="e">
        <f t="shared" si="229"/>
        <v>#VALUE!</v>
      </c>
      <c r="BR155" t="e">
        <f t="shared" si="230"/>
        <v>#VALUE!</v>
      </c>
      <c r="BS155" t="e">
        <f t="shared" si="231"/>
        <v>#VALUE!</v>
      </c>
      <c r="BT155" t="e">
        <f t="shared" si="232"/>
        <v>#VALUE!</v>
      </c>
      <c r="BU155" t="e">
        <f t="shared" si="233"/>
        <v>#VALUE!</v>
      </c>
      <c r="BV155" t="e">
        <f t="shared" si="234"/>
        <v>#VALUE!</v>
      </c>
      <c r="BW155" t="e">
        <f t="shared" si="235"/>
        <v>#VALUE!</v>
      </c>
      <c r="BX155" t="e">
        <f t="shared" si="236"/>
        <v>#VALUE!</v>
      </c>
      <c r="BY155" t="e">
        <f t="shared" si="237"/>
        <v>#VALUE!</v>
      </c>
      <c r="BZ155" t="e">
        <f t="shared" si="238"/>
        <v>#VALUE!</v>
      </c>
      <c r="CA155" t="e">
        <f t="shared" si="239"/>
        <v>#VALUE!</v>
      </c>
      <c r="CB155" t="e">
        <f t="shared" si="240"/>
        <v>#VALUE!</v>
      </c>
      <c r="CC155" t="e">
        <f t="shared" si="241"/>
        <v>#VALUE!</v>
      </c>
      <c r="CD155" t="e">
        <f t="shared" si="242"/>
        <v>#VALUE!</v>
      </c>
      <c r="CE155" t="e">
        <f t="shared" si="243"/>
        <v>#VALUE!</v>
      </c>
      <c r="CF155" t="e">
        <f t="shared" si="244"/>
        <v>#VALUE!</v>
      </c>
      <c r="CG155" t="e">
        <f t="shared" si="245"/>
        <v>#VALUE!</v>
      </c>
      <c r="CH155" t="e">
        <f t="shared" ca="1" si="246"/>
        <v>#N/A</v>
      </c>
    </row>
    <row r="156" spans="5:86" x14ac:dyDescent="0.25">
      <c r="E156">
        <f t="shared" si="249"/>
        <v>1045713</v>
      </c>
      <c r="F156">
        <f t="shared" si="249"/>
        <v>1045713</v>
      </c>
      <c r="G156" t="e">
        <f t="shared" si="248"/>
        <v>#N/A</v>
      </c>
      <c r="H156" t="e">
        <f t="shared" si="168"/>
        <v>#VALUE!</v>
      </c>
      <c r="I156" t="e">
        <f t="shared" si="169"/>
        <v>#VALUE!</v>
      </c>
      <c r="J156" t="e">
        <f t="shared" si="170"/>
        <v>#VALUE!</v>
      </c>
      <c r="K156" t="e">
        <f t="shared" si="171"/>
        <v>#VALUE!</v>
      </c>
      <c r="L156" t="e">
        <f t="shared" si="172"/>
        <v>#VALUE!</v>
      </c>
      <c r="M156" t="e">
        <f t="shared" si="173"/>
        <v>#VALUE!</v>
      </c>
      <c r="N156" t="e">
        <f t="shared" si="174"/>
        <v>#VALUE!</v>
      </c>
      <c r="O156" t="e">
        <f t="shared" si="175"/>
        <v>#VALUE!</v>
      </c>
      <c r="P156" t="e">
        <f t="shared" si="176"/>
        <v>#VALUE!</v>
      </c>
      <c r="Q156" t="e">
        <f t="shared" si="177"/>
        <v>#VALUE!</v>
      </c>
      <c r="R156" t="e">
        <f t="shared" si="178"/>
        <v>#VALUE!</v>
      </c>
      <c r="S156" t="e">
        <f t="shared" si="179"/>
        <v>#VALUE!</v>
      </c>
      <c r="T156" t="e">
        <f t="shared" si="180"/>
        <v>#VALUE!</v>
      </c>
      <c r="U156" t="e">
        <f t="shared" si="181"/>
        <v>#VALUE!</v>
      </c>
      <c r="V156" t="e">
        <f t="shared" si="182"/>
        <v>#VALUE!</v>
      </c>
      <c r="W156" t="e">
        <f t="shared" si="183"/>
        <v>#VALUE!</v>
      </c>
      <c r="X156" t="e">
        <f t="shared" si="184"/>
        <v>#VALUE!</v>
      </c>
      <c r="Y156" t="e">
        <f t="shared" si="185"/>
        <v>#VALUE!</v>
      </c>
      <c r="Z156" t="e">
        <f t="shared" si="186"/>
        <v>#VALUE!</v>
      </c>
      <c r="AA156" t="e">
        <f t="shared" si="187"/>
        <v>#VALUE!</v>
      </c>
      <c r="AB156" t="e">
        <f t="shared" si="188"/>
        <v>#VALUE!</v>
      </c>
      <c r="AC156" t="e">
        <f t="shared" si="189"/>
        <v>#VALUE!</v>
      </c>
      <c r="AD156" t="e">
        <f t="shared" si="190"/>
        <v>#VALUE!</v>
      </c>
      <c r="AE156" t="e">
        <f t="shared" si="191"/>
        <v>#VALUE!</v>
      </c>
      <c r="AF156" t="e">
        <f t="shared" si="192"/>
        <v>#VALUE!</v>
      </c>
      <c r="AG156" t="e">
        <f t="shared" si="193"/>
        <v>#VALUE!</v>
      </c>
      <c r="AH156" t="e">
        <f t="shared" si="194"/>
        <v>#VALUE!</v>
      </c>
      <c r="AI156" t="e">
        <f t="shared" si="195"/>
        <v>#VALUE!</v>
      </c>
      <c r="AJ156" t="e">
        <f t="shared" si="196"/>
        <v>#VALUE!</v>
      </c>
      <c r="AK156" t="e">
        <f t="shared" si="197"/>
        <v>#VALUE!</v>
      </c>
      <c r="AL156" t="e">
        <f t="shared" si="198"/>
        <v>#VALUE!</v>
      </c>
      <c r="AM156" t="e">
        <f t="shared" si="199"/>
        <v>#VALUE!</v>
      </c>
      <c r="AN156" t="e">
        <f t="shared" si="200"/>
        <v>#VALUE!</v>
      </c>
      <c r="AO156" t="e">
        <f t="shared" si="201"/>
        <v>#VALUE!</v>
      </c>
      <c r="AP156" t="e">
        <f t="shared" si="202"/>
        <v>#VALUE!</v>
      </c>
      <c r="AQ156" t="e">
        <f t="shared" si="203"/>
        <v>#VALUE!</v>
      </c>
      <c r="AR156" t="e">
        <f t="shared" si="204"/>
        <v>#VALUE!</v>
      </c>
      <c r="AS156" t="e">
        <f t="shared" si="205"/>
        <v>#VALUE!</v>
      </c>
      <c r="AT156" t="e">
        <f t="shared" si="206"/>
        <v>#VALUE!</v>
      </c>
      <c r="AU156" t="e">
        <f t="shared" si="207"/>
        <v>#VALUE!</v>
      </c>
      <c r="AV156" t="e">
        <f t="shared" si="208"/>
        <v>#VALUE!</v>
      </c>
      <c r="AW156" t="e">
        <f t="shared" si="209"/>
        <v>#VALUE!</v>
      </c>
      <c r="AX156" t="e">
        <f t="shared" si="210"/>
        <v>#VALUE!</v>
      </c>
      <c r="AY156" t="e">
        <f t="shared" si="211"/>
        <v>#VALUE!</v>
      </c>
      <c r="AZ156" t="e">
        <f t="shared" si="212"/>
        <v>#VALUE!</v>
      </c>
      <c r="BA156" t="e">
        <f t="shared" si="213"/>
        <v>#VALUE!</v>
      </c>
      <c r="BB156" t="e">
        <f t="shared" si="214"/>
        <v>#VALUE!</v>
      </c>
      <c r="BC156" t="e">
        <f t="shared" si="215"/>
        <v>#VALUE!</v>
      </c>
      <c r="BD156" t="e">
        <f t="shared" si="216"/>
        <v>#VALUE!</v>
      </c>
      <c r="BE156" t="e">
        <f t="shared" si="217"/>
        <v>#VALUE!</v>
      </c>
      <c r="BF156" t="e">
        <f t="shared" si="218"/>
        <v>#VALUE!</v>
      </c>
      <c r="BG156" t="e">
        <f t="shared" si="219"/>
        <v>#VALUE!</v>
      </c>
      <c r="BH156" t="e">
        <f t="shared" si="220"/>
        <v>#VALUE!</v>
      </c>
      <c r="BI156" t="e">
        <f t="shared" si="221"/>
        <v>#VALUE!</v>
      </c>
      <c r="BJ156" t="e">
        <f t="shared" si="222"/>
        <v>#VALUE!</v>
      </c>
      <c r="BK156" t="e">
        <f t="shared" si="223"/>
        <v>#VALUE!</v>
      </c>
      <c r="BL156" t="e">
        <f t="shared" si="224"/>
        <v>#VALUE!</v>
      </c>
      <c r="BM156" t="e">
        <f t="shared" si="225"/>
        <v>#VALUE!</v>
      </c>
      <c r="BN156" t="e">
        <f t="shared" si="226"/>
        <v>#VALUE!</v>
      </c>
      <c r="BO156" t="e">
        <f t="shared" si="227"/>
        <v>#VALUE!</v>
      </c>
      <c r="BP156" t="e">
        <f t="shared" si="228"/>
        <v>#VALUE!</v>
      </c>
      <c r="BQ156" t="e">
        <f t="shared" si="229"/>
        <v>#VALUE!</v>
      </c>
      <c r="BR156" t="e">
        <f t="shared" si="230"/>
        <v>#VALUE!</v>
      </c>
      <c r="BS156" t="e">
        <f t="shared" si="231"/>
        <v>#VALUE!</v>
      </c>
      <c r="BT156" t="e">
        <f t="shared" si="232"/>
        <v>#VALUE!</v>
      </c>
      <c r="BU156" t="e">
        <f t="shared" si="233"/>
        <v>#VALUE!</v>
      </c>
      <c r="BV156" t="e">
        <f t="shared" si="234"/>
        <v>#VALUE!</v>
      </c>
      <c r="BW156" t="e">
        <f t="shared" si="235"/>
        <v>#VALUE!</v>
      </c>
      <c r="BX156" t="e">
        <f t="shared" si="236"/>
        <v>#VALUE!</v>
      </c>
      <c r="BY156" t="e">
        <f t="shared" si="237"/>
        <v>#VALUE!</v>
      </c>
      <c r="BZ156" t="e">
        <f t="shared" si="238"/>
        <v>#VALUE!</v>
      </c>
      <c r="CA156" t="e">
        <f t="shared" si="239"/>
        <v>#VALUE!</v>
      </c>
      <c r="CB156" t="e">
        <f t="shared" si="240"/>
        <v>#VALUE!</v>
      </c>
      <c r="CC156" t="e">
        <f t="shared" si="241"/>
        <v>#VALUE!</v>
      </c>
      <c r="CD156" t="e">
        <f t="shared" si="242"/>
        <v>#VALUE!</v>
      </c>
      <c r="CE156" t="e">
        <f t="shared" si="243"/>
        <v>#VALUE!</v>
      </c>
      <c r="CF156" t="e">
        <f t="shared" si="244"/>
        <v>#VALUE!</v>
      </c>
      <c r="CG156" t="e">
        <f t="shared" si="245"/>
        <v>#VALUE!</v>
      </c>
      <c r="CH156" t="e">
        <f t="shared" ca="1" si="246"/>
        <v>#N/A</v>
      </c>
    </row>
    <row r="157" spans="5:86" x14ac:dyDescent="0.25">
      <c r="E157">
        <f t="shared" si="249"/>
        <v>1045712</v>
      </c>
      <c r="F157">
        <f t="shared" si="249"/>
        <v>1045712</v>
      </c>
      <c r="G157" t="e">
        <f t="shared" si="248"/>
        <v>#N/A</v>
      </c>
      <c r="H157" t="e">
        <f t="shared" si="168"/>
        <v>#VALUE!</v>
      </c>
      <c r="I157" t="e">
        <f t="shared" si="169"/>
        <v>#VALUE!</v>
      </c>
      <c r="J157" t="e">
        <f t="shared" si="170"/>
        <v>#VALUE!</v>
      </c>
      <c r="K157" t="e">
        <f t="shared" si="171"/>
        <v>#VALUE!</v>
      </c>
      <c r="L157" t="e">
        <f t="shared" si="172"/>
        <v>#VALUE!</v>
      </c>
      <c r="M157" t="e">
        <f t="shared" si="173"/>
        <v>#VALUE!</v>
      </c>
      <c r="N157" t="e">
        <f t="shared" si="174"/>
        <v>#VALUE!</v>
      </c>
      <c r="O157" t="e">
        <f t="shared" si="175"/>
        <v>#VALUE!</v>
      </c>
      <c r="P157" t="e">
        <f t="shared" si="176"/>
        <v>#VALUE!</v>
      </c>
      <c r="Q157" t="e">
        <f t="shared" si="177"/>
        <v>#VALUE!</v>
      </c>
      <c r="R157" t="e">
        <f t="shared" si="178"/>
        <v>#VALUE!</v>
      </c>
      <c r="S157" t="e">
        <f t="shared" si="179"/>
        <v>#VALUE!</v>
      </c>
      <c r="T157" t="e">
        <f t="shared" si="180"/>
        <v>#VALUE!</v>
      </c>
      <c r="U157" t="e">
        <f t="shared" si="181"/>
        <v>#VALUE!</v>
      </c>
      <c r="V157" t="e">
        <f t="shared" si="182"/>
        <v>#VALUE!</v>
      </c>
      <c r="W157" t="e">
        <f t="shared" si="183"/>
        <v>#VALUE!</v>
      </c>
      <c r="X157" t="e">
        <f t="shared" si="184"/>
        <v>#VALUE!</v>
      </c>
      <c r="Y157" t="e">
        <f t="shared" si="185"/>
        <v>#VALUE!</v>
      </c>
      <c r="Z157" t="e">
        <f t="shared" si="186"/>
        <v>#VALUE!</v>
      </c>
      <c r="AA157" t="e">
        <f t="shared" si="187"/>
        <v>#VALUE!</v>
      </c>
      <c r="AB157" t="e">
        <f t="shared" si="188"/>
        <v>#VALUE!</v>
      </c>
      <c r="AC157" t="e">
        <f t="shared" si="189"/>
        <v>#VALUE!</v>
      </c>
      <c r="AD157" t="e">
        <f t="shared" si="190"/>
        <v>#VALUE!</v>
      </c>
      <c r="AE157" t="e">
        <f t="shared" si="191"/>
        <v>#VALUE!</v>
      </c>
      <c r="AF157" t="e">
        <f t="shared" si="192"/>
        <v>#VALUE!</v>
      </c>
      <c r="AG157" t="e">
        <f t="shared" si="193"/>
        <v>#VALUE!</v>
      </c>
      <c r="AH157" t="e">
        <f t="shared" si="194"/>
        <v>#VALUE!</v>
      </c>
      <c r="AI157" t="e">
        <f t="shared" si="195"/>
        <v>#VALUE!</v>
      </c>
      <c r="AJ157" t="e">
        <f t="shared" si="196"/>
        <v>#VALUE!</v>
      </c>
      <c r="AK157" t="e">
        <f t="shared" si="197"/>
        <v>#VALUE!</v>
      </c>
      <c r="AL157" t="e">
        <f t="shared" si="198"/>
        <v>#VALUE!</v>
      </c>
      <c r="AM157" t="e">
        <f t="shared" si="199"/>
        <v>#VALUE!</v>
      </c>
      <c r="AN157" t="e">
        <f t="shared" si="200"/>
        <v>#VALUE!</v>
      </c>
      <c r="AO157" t="e">
        <f t="shared" si="201"/>
        <v>#VALUE!</v>
      </c>
      <c r="AP157" t="e">
        <f t="shared" si="202"/>
        <v>#VALUE!</v>
      </c>
      <c r="AQ157" t="e">
        <f t="shared" si="203"/>
        <v>#VALUE!</v>
      </c>
      <c r="AR157" t="e">
        <f t="shared" si="204"/>
        <v>#VALUE!</v>
      </c>
      <c r="AS157" t="e">
        <f t="shared" si="205"/>
        <v>#VALUE!</v>
      </c>
      <c r="AT157" t="e">
        <f t="shared" si="206"/>
        <v>#VALUE!</v>
      </c>
      <c r="AU157" t="e">
        <f t="shared" si="207"/>
        <v>#VALUE!</v>
      </c>
      <c r="AV157" t="e">
        <f t="shared" si="208"/>
        <v>#VALUE!</v>
      </c>
      <c r="AW157" t="e">
        <f t="shared" si="209"/>
        <v>#VALUE!</v>
      </c>
      <c r="AX157" t="e">
        <f t="shared" si="210"/>
        <v>#VALUE!</v>
      </c>
      <c r="AY157" t="e">
        <f t="shared" si="211"/>
        <v>#VALUE!</v>
      </c>
      <c r="AZ157" t="e">
        <f t="shared" si="212"/>
        <v>#VALUE!</v>
      </c>
      <c r="BA157" t="e">
        <f t="shared" si="213"/>
        <v>#VALUE!</v>
      </c>
      <c r="BB157" t="e">
        <f t="shared" si="214"/>
        <v>#VALUE!</v>
      </c>
      <c r="BC157" t="e">
        <f t="shared" si="215"/>
        <v>#VALUE!</v>
      </c>
      <c r="BD157" t="e">
        <f t="shared" si="216"/>
        <v>#VALUE!</v>
      </c>
      <c r="BE157" t="e">
        <f t="shared" si="217"/>
        <v>#VALUE!</v>
      </c>
      <c r="BF157" t="e">
        <f t="shared" si="218"/>
        <v>#VALUE!</v>
      </c>
      <c r="BG157" t="e">
        <f t="shared" si="219"/>
        <v>#VALUE!</v>
      </c>
      <c r="BH157" t="e">
        <f t="shared" si="220"/>
        <v>#VALUE!</v>
      </c>
      <c r="BI157" t="e">
        <f t="shared" si="221"/>
        <v>#VALUE!</v>
      </c>
      <c r="BJ157" t="e">
        <f t="shared" si="222"/>
        <v>#VALUE!</v>
      </c>
      <c r="BK157" t="e">
        <f t="shared" si="223"/>
        <v>#VALUE!</v>
      </c>
      <c r="BL157" t="e">
        <f t="shared" si="224"/>
        <v>#VALUE!</v>
      </c>
      <c r="BM157" t="e">
        <f t="shared" si="225"/>
        <v>#VALUE!</v>
      </c>
      <c r="BN157" t="e">
        <f t="shared" si="226"/>
        <v>#VALUE!</v>
      </c>
      <c r="BO157" t="e">
        <f t="shared" si="227"/>
        <v>#VALUE!</v>
      </c>
      <c r="BP157" t="e">
        <f t="shared" si="228"/>
        <v>#VALUE!</v>
      </c>
      <c r="BQ157" t="e">
        <f t="shared" si="229"/>
        <v>#VALUE!</v>
      </c>
      <c r="BR157" t="e">
        <f t="shared" si="230"/>
        <v>#VALUE!</v>
      </c>
      <c r="BS157" t="e">
        <f t="shared" si="231"/>
        <v>#VALUE!</v>
      </c>
      <c r="BT157" t="e">
        <f t="shared" si="232"/>
        <v>#VALUE!</v>
      </c>
      <c r="BU157" t="e">
        <f t="shared" si="233"/>
        <v>#VALUE!</v>
      </c>
      <c r="BV157" t="e">
        <f t="shared" si="234"/>
        <v>#VALUE!</v>
      </c>
      <c r="BW157" t="e">
        <f t="shared" si="235"/>
        <v>#VALUE!</v>
      </c>
      <c r="BX157" t="e">
        <f t="shared" si="236"/>
        <v>#VALUE!</v>
      </c>
      <c r="BY157" t="e">
        <f t="shared" si="237"/>
        <v>#VALUE!</v>
      </c>
      <c r="BZ157" t="e">
        <f t="shared" si="238"/>
        <v>#VALUE!</v>
      </c>
      <c r="CA157" t="e">
        <f t="shared" si="239"/>
        <v>#VALUE!</v>
      </c>
      <c r="CB157" t="e">
        <f t="shared" si="240"/>
        <v>#VALUE!</v>
      </c>
      <c r="CC157" t="e">
        <f t="shared" si="241"/>
        <v>#VALUE!</v>
      </c>
      <c r="CD157" t="e">
        <f t="shared" si="242"/>
        <v>#VALUE!</v>
      </c>
      <c r="CE157" t="e">
        <f t="shared" si="243"/>
        <v>#VALUE!</v>
      </c>
      <c r="CF157" t="e">
        <f t="shared" si="244"/>
        <v>#VALUE!</v>
      </c>
      <c r="CG157" t="e">
        <f t="shared" si="245"/>
        <v>#VALUE!</v>
      </c>
      <c r="CH157" t="e">
        <f t="shared" ca="1" si="246"/>
        <v>#N/A</v>
      </c>
    </row>
    <row r="158" spans="5:86" x14ac:dyDescent="0.25">
      <c r="E158">
        <f t="shared" si="249"/>
        <v>1045711</v>
      </c>
      <c r="F158">
        <f t="shared" si="249"/>
        <v>1045711</v>
      </c>
      <c r="G158" t="e">
        <f t="shared" si="248"/>
        <v>#N/A</v>
      </c>
      <c r="H158" t="e">
        <f t="shared" si="168"/>
        <v>#VALUE!</v>
      </c>
      <c r="I158" t="e">
        <f t="shared" si="169"/>
        <v>#VALUE!</v>
      </c>
      <c r="J158" t="e">
        <f t="shared" si="170"/>
        <v>#VALUE!</v>
      </c>
      <c r="K158" t="e">
        <f t="shared" si="171"/>
        <v>#VALUE!</v>
      </c>
      <c r="L158" t="e">
        <f t="shared" si="172"/>
        <v>#VALUE!</v>
      </c>
      <c r="M158" t="e">
        <f t="shared" si="173"/>
        <v>#VALUE!</v>
      </c>
      <c r="N158" t="e">
        <f t="shared" si="174"/>
        <v>#VALUE!</v>
      </c>
      <c r="O158" t="e">
        <f t="shared" si="175"/>
        <v>#VALUE!</v>
      </c>
      <c r="P158" t="e">
        <f t="shared" si="176"/>
        <v>#VALUE!</v>
      </c>
      <c r="Q158" t="e">
        <f t="shared" si="177"/>
        <v>#VALUE!</v>
      </c>
      <c r="R158" t="e">
        <f t="shared" si="178"/>
        <v>#VALUE!</v>
      </c>
      <c r="S158" t="e">
        <f t="shared" si="179"/>
        <v>#VALUE!</v>
      </c>
      <c r="T158" t="e">
        <f t="shared" si="180"/>
        <v>#VALUE!</v>
      </c>
      <c r="U158" t="e">
        <f t="shared" si="181"/>
        <v>#VALUE!</v>
      </c>
      <c r="V158" t="e">
        <f t="shared" si="182"/>
        <v>#VALUE!</v>
      </c>
      <c r="W158" t="e">
        <f t="shared" si="183"/>
        <v>#VALUE!</v>
      </c>
      <c r="X158" t="e">
        <f t="shared" si="184"/>
        <v>#VALUE!</v>
      </c>
      <c r="Y158" t="e">
        <f t="shared" si="185"/>
        <v>#VALUE!</v>
      </c>
      <c r="Z158" t="e">
        <f t="shared" si="186"/>
        <v>#VALUE!</v>
      </c>
      <c r="AA158" t="e">
        <f t="shared" si="187"/>
        <v>#VALUE!</v>
      </c>
      <c r="AB158" t="e">
        <f t="shared" si="188"/>
        <v>#VALUE!</v>
      </c>
      <c r="AC158" t="e">
        <f t="shared" si="189"/>
        <v>#VALUE!</v>
      </c>
      <c r="AD158" t="e">
        <f t="shared" si="190"/>
        <v>#VALUE!</v>
      </c>
      <c r="AE158" t="e">
        <f t="shared" si="191"/>
        <v>#VALUE!</v>
      </c>
      <c r="AF158" t="e">
        <f t="shared" si="192"/>
        <v>#VALUE!</v>
      </c>
      <c r="AG158" t="e">
        <f t="shared" si="193"/>
        <v>#VALUE!</v>
      </c>
      <c r="AH158" t="e">
        <f t="shared" si="194"/>
        <v>#VALUE!</v>
      </c>
      <c r="AI158" t="e">
        <f t="shared" si="195"/>
        <v>#VALUE!</v>
      </c>
      <c r="AJ158" t="e">
        <f t="shared" si="196"/>
        <v>#VALUE!</v>
      </c>
      <c r="AK158" t="e">
        <f t="shared" si="197"/>
        <v>#VALUE!</v>
      </c>
      <c r="AL158" t="e">
        <f t="shared" si="198"/>
        <v>#VALUE!</v>
      </c>
      <c r="AM158" t="e">
        <f t="shared" si="199"/>
        <v>#VALUE!</v>
      </c>
      <c r="AN158" t="e">
        <f t="shared" si="200"/>
        <v>#VALUE!</v>
      </c>
      <c r="AO158" t="e">
        <f t="shared" si="201"/>
        <v>#VALUE!</v>
      </c>
      <c r="AP158" t="e">
        <f t="shared" si="202"/>
        <v>#VALUE!</v>
      </c>
      <c r="AQ158" t="e">
        <f t="shared" si="203"/>
        <v>#VALUE!</v>
      </c>
      <c r="AR158" t="e">
        <f t="shared" si="204"/>
        <v>#VALUE!</v>
      </c>
      <c r="AS158" t="e">
        <f t="shared" si="205"/>
        <v>#VALUE!</v>
      </c>
      <c r="AT158" t="e">
        <f t="shared" si="206"/>
        <v>#VALUE!</v>
      </c>
      <c r="AU158" t="e">
        <f t="shared" si="207"/>
        <v>#VALUE!</v>
      </c>
      <c r="AV158" t="e">
        <f t="shared" si="208"/>
        <v>#VALUE!</v>
      </c>
      <c r="AW158" t="e">
        <f t="shared" si="209"/>
        <v>#VALUE!</v>
      </c>
      <c r="AX158" t="e">
        <f t="shared" si="210"/>
        <v>#VALUE!</v>
      </c>
      <c r="AY158" t="e">
        <f t="shared" si="211"/>
        <v>#VALUE!</v>
      </c>
      <c r="AZ158" t="e">
        <f t="shared" si="212"/>
        <v>#VALUE!</v>
      </c>
      <c r="BA158" t="e">
        <f t="shared" si="213"/>
        <v>#VALUE!</v>
      </c>
      <c r="BB158" t="e">
        <f t="shared" si="214"/>
        <v>#VALUE!</v>
      </c>
      <c r="BC158" t="e">
        <f t="shared" si="215"/>
        <v>#VALUE!</v>
      </c>
      <c r="BD158" t="e">
        <f t="shared" si="216"/>
        <v>#VALUE!</v>
      </c>
      <c r="BE158" t="e">
        <f t="shared" si="217"/>
        <v>#VALUE!</v>
      </c>
      <c r="BF158" t="e">
        <f t="shared" si="218"/>
        <v>#VALUE!</v>
      </c>
      <c r="BG158" t="e">
        <f t="shared" si="219"/>
        <v>#VALUE!</v>
      </c>
      <c r="BH158" t="e">
        <f t="shared" si="220"/>
        <v>#VALUE!</v>
      </c>
      <c r="BI158" t="e">
        <f t="shared" si="221"/>
        <v>#VALUE!</v>
      </c>
      <c r="BJ158" t="e">
        <f t="shared" si="222"/>
        <v>#VALUE!</v>
      </c>
      <c r="BK158" t="e">
        <f t="shared" si="223"/>
        <v>#VALUE!</v>
      </c>
      <c r="BL158" t="e">
        <f t="shared" si="224"/>
        <v>#VALUE!</v>
      </c>
      <c r="BM158" t="e">
        <f t="shared" si="225"/>
        <v>#VALUE!</v>
      </c>
      <c r="BN158" t="e">
        <f t="shared" si="226"/>
        <v>#VALUE!</v>
      </c>
      <c r="BO158" t="e">
        <f t="shared" si="227"/>
        <v>#VALUE!</v>
      </c>
      <c r="BP158" t="e">
        <f t="shared" si="228"/>
        <v>#VALUE!</v>
      </c>
      <c r="BQ158" t="e">
        <f t="shared" si="229"/>
        <v>#VALUE!</v>
      </c>
      <c r="BR158" t="e">
        <f t="shared" si="230"/>
        <v>#VALUE!</v>
      </c>
      <c r="BS158" t="e">
        <f t="shared" si="231"/>
        <v>#VALUE!</v>
      </c>
      <c r="BT158" t="e">
        <f t="shared" si="232"/>
        <v>#VALUE!</v>
      </c>
      <c r="BU158" t="e">
        <f t="shared" si="233"/>
        <v>#VALUE!</v>
      </c>
      <c r="BV158" t="e">
        <f t="shared" si="234"/>
        <v>#VALUE!</v>
      </c>
      <c r="BW158" t="e">
        <f t="shared" si="235"/>
        <v>#VALUE!</v>
      </c>
      <c r="BX158" t="e">
        <f t="shared" si="236"/>
        <v>#VALUE!</v>
      </c>
      <c r="BY158" t="e">
        <f t="shared" si="237"/>
        <v>#VALUE!</v>
      </c>
      <c r="BZ158" t="e">
        <f t="shared" si="238"/>
        <v>#VALUE!</v>
      </c>
      <c r="CA158" t="e">
        <f t="shared" si="239"/>
        <v>#VALUE!</v>
      </c>
      <c r="CB158" t="e">
        <f t="shared" si="240"/>
        <v>#VALUE!</v>
      </c>
      <c r="CC158" t="e">
        <f t="shared" si="241"/>
        <v>#VALUE!</v>
      </c>
      <c r="CD158" t="e">
        <f t="shared" si="242"/>
        <v>#VALUE!</v>
      </c>
      <c r="CE158" t="e">
        <f t="shared" si="243"/>
        <v>#VALUE!</v>
      </c>
      <c r="CF158" t="e">
        <f t="shared" si="244"/>
        <v>#VALUE!</v>
      </c>
      <c r="CG158" t="e">
        <f t="shared" si="245"/>
        <v>#VALUE!</v>
      </c>
      <c r="CH158" t="e">
        <f t="shared" ca="1" si="246"/>
        <v>#N/A</v>
      </c>
    </row>
    <row r="159" spans="5:86" x14ac:dyDescent="0.25">
      <c r="E159">
        <f t="shared" si="249"/>
        <v>1045710</v>
      </c>
      <c r="F159">
        <f t="shared" si="249"/>
        <v>1045710</v>
      </c>
      <c r="G159" t="e">
        <f t="shared" si="248"/>
        <v>#N/A</v>
      </c>
      <c r="H159" t="e">
        <f t="shared" si="168"/>
        <v>#VALUE!</v>
      </c>
      <c r="I159" t="e">
        <f t="shared" si="169"/>
        <v>#VALUE!</v>
      </c>
      <c r="J159" t="e">
        <f t="shared" si="170"/>
        <v>#VALUE!</v>
      </c>
      <c r="K159" t="e">
        <f t="shared" si="171"/>
        <v>#VALUE!</v>
      </c>
      <c r="L159" t="e">
        <f t="shared" si="172"/>
        <v>#VALUE!</v>
      </c>
      <c r="M159" t="e">
        <f t="shared" si="173"/>
        <v>#VALUE!</v>
      </c>
      <c r="N159" t="e">
        <f t="shared" si="174"/>
        <v>#VALUE!</v>
      </c>
      <c r="O159" t="e">
        <f t="shared" si="175"/>
        <v>#VALUE!</v>
      </c>
      <c r="P159" t="e">
        <f t="shared" si="176"/>
        <v>#VALUE!</v>
      </c>
      <c r="Q159" t="e">
        <f t="shared" si="177"/>
        <v>#VALUE!</v>
      </c>
      <c r="R159" t="e">
        <f t="shared" si="178"/>
        <v>#VALUE!</v>
      </c>
      <c r="S159" t="e">
        <f t="shared" si="179"/>
        <v>#VALUE!</v>
      </c>
      <c r="T159" t="e">
        <f t="shared" si="180"/>
        <v>#VALUE!</v>
      </c>
      <c r="U159" t="e">
        <f t="shared" si="181"/>
        <v>#VALUE!</v>
      </c>
      <c r="V159" t="e">
        <f t="shared" si="182"/>
        <v>#VALUE!</v>
      </c>
      <c r="W159" t="e">
        <f t="shared" si="183"/>
        <v>#VALUE!</v>
      </c>
      <c r="X159" t="e">
        <f t="shared" si="184"/>
        <v>#VALUE!</v>
      </c>
      <c r="Y159" t="e">
        <f t="shared" si="185"/>
        <v>#VALUE!</v>
      </c>
      <c r="Z159" t="e">
        <f t="shared" si="186"/>
        <v>#VALUE!</v>
      </c>
      <c r="AA159" t="e">
        <f t="shared" si="187"/>
        <v>#VALUE!</v>
      </c>
      <c r="AB159" t="e">
        <f t="shared" si="188"/>
        <v>#VALUE!</v>
      </c>
      <c r="AC159" t="e">
        <f t="shared" si="189"/>
        <v>#VALUE!</v>
      </c>
      <c r="AD159" t="e">
        <f t="shared" si="190"/>
        <v>#VALUE!</v>
      </c>
      <c r="AE159" t="e">
        <f t="shared" si="191"/>
        <v>#VALUE!</v>
      </c>
      <c r="AF159" t="e">
        <f t="shared" si="192"/>
        <v>#VALUE!</v>
      </c>
      <c r="AG159" t="e">
        <f t="shared" si="193"/>
        <v>#VALUE!</v>
      </c>
      <c r="AH159" t="e">
        <f t="shared" si="194"/>
        <v>#VALUE!</v>
      </c>
      <c r="AI159" t="e">
        <f t="shared" si="195"/>
        <v>#VALUE!</v>
      </c>
      <c r="AJ159" t="e">
        <f t="shared" si="196"/>
        <v>#VALUE!</v>
      </c>
      <c r="AK159" t="e">
        <f t="shared" si="197"/>
        <v>#VALUE!</v>
      </c>
      <c r="AL159" t="e">
        <f t="shared" si="198"/>
        <v>#VALUE!</v>
      </c>
      <c r="AM159" t="e">
        <f t="shared" si="199"/>
        <v>#VALUE!</v>
      </c>
      <c r="AN159" t="e">
        <f t="shared" si="200"/>
        <v>#VALUE!</v>
      </c>
      <c r="AO159" t="e">
        <f t="shared" si="201"/>
        <v>#VALUE!</v>
      </c>
      <c r="AP159" t="e">
        <f t="shared" si="202"/>
        <v>#VALUE!</v>
      </c>
      <c r="AQ159" t="e">
        <f t="shared" si="203"/>
        <v>#VALUE!</v>
      </c>
      <c r="AR159" t="e">
        <f t="shared" si="204"/>
        <v>#VALUE!</v>
      </c>
      <c r="AS159" t="e">
        <f t="shared" si="205"/>
        <v>#VALUE!</v>
      </c>
      <c r="AT159" t="e">
        <f t="shared" si="206"/>
        <v>#VALUE!</v>
      </c>
      <c r="AU159" t="e">
        <f t="shared" si="207"/>
        <v>#VALUE!</v>
      </c>
      <c r="AV159" t="e">
        <f t="shared" si="208"/>
        <v>#VALUE!</v>
      </c>
      <c r="AW159" t="e">
        <f t="shared" si="209"/>
        <v>#VALUE!</v>
      </c>
      <c r="AX159" t="e">
        <f t="shared" si="210"/>
        <v>#VALUE!</v>
      </c>
      <c r="AY159" t="e">
        <f t="shared" si="211"/>
        <v>#VALUE!</v>
      </c>
      <c r="AZ159" t="e">
        <f t="shared" si="212"/>
        <v>#VALUE!</v>
      </c>
      <c r="BA159" t="e">
        <f t="shared" si="213"/>
        <v>#VALUE!</v>
      </c>
      <c r="BB159" t="e">
        <f t="shared" si="214"/>
        <v>#VALUE!</v>
      </c>
      <c r="BC159" t="e">
        <f t="shared" si="215"/>
        <v>#VALUE!</v>
      </c>
      <c r="BD159" t="e">
        <f t="shared" si="216"/>
        <v>#VALUE!</v>
      </c>
      <c r="BE159" t="e">
        <f t="shared" si="217"/>
        <v>#VALUE!</v>
      </c>
      <c r="BF159" t="e">
        <f t="shared" si="218"/>
        <v>#VALUE!</v>
      </c>
      <c r="BG159" t="e">
        <f t="shared" si="219"/>
        <v>#VALUE!</v>
      </c>
      <c r="BH159" t="e">
        <f t="shared" si="220"/>
        <v>#VALUE!</v>
      </c>
      <c r="BI159" t="e">
        <f t="shared" si="221"/>
        <v>#VALUE!</v>
      </c>
      <c r="BJ159" t="e">
        <f t="shared" si="222"/>
        <v>#VALUE!</v>
      </c>
      <c r="BK159" t="e">
        <f t="shared" si="223"/>
        <v>#VALUE!</v>
      </c>
      <c r="BL159" t="e">
        <f t="shared" si="224"/>
        <v>#VALUE!</v>
      </c>
      <c r="BM159" t="e">
        <f t="shared" si="225"/>
        <v>#VALUE!</v>
      </c>
      <c r="BN159" t="e">
        <f t="shared" si="226"/>
        <v>#VALUE!</v>
      </c>
      <c r="BO159" t="e">
        <f t="shared" si="227"/>
        <v>#VALUE!</v>
      </c>
      <c r="BP159" t="e">
        <f t="shared" si="228"/>
        <v>#VALUE!</v>
      </c>
      <c r="BQ159" t="e">
        <f t="shared" si="229"/>
        <v>#VALUE!</v>
      </c>
      <c r="BR159" t="e">
        <f t="shared" si="230"/>
        <v>#VALUE!</v>
      </c>
      <c r="BS159" t="e">
        <f t="shared" si="231"/>
        <v>#VALUE!</v>
      </c>
      <c r="BT159" t="e">
        <f t="shared" si="232"/>
        <v>#VALUE!</v>
      </c>
      <c r="BU159" t="e">
        <f t="shared" si="233"/>
        <v>#VALUE!</v>
      </c>
      <c r="BV159" t="e">
        <f t="shared" si="234"/>
        <v>#VALUE!</v>
      </c>
      <c r="BW159" t="e">
        <f t="shared" si="235"/>
        <v>#VALUE!</v>
      </c>
      <c r="BX159" t="e">
        <f t="shared" si="236"/>
        <v>#VALUE!</v>
      </c>
      <c r="BY159" t="e">
        <f t="shared" si="237"/>
        <v>#VALUE!</v>
      </c>
      <c r="BZ159" t="e">
        <f t="shared" si="238"/>
        <v>#VALUE!</v>
      </c>
      <c r="CA159" t="e">
        <f t="shared" si="239"/>
        <v>#VALUE!</v>
      </c>
      <c r="CB159" t="e">
        <f t="shared" si="240"/>
        <v>#VALUE!</v>
      </c>
      <c r="CC159" t="e">
        <f t="shared" si="241"/>
        <v>#VALUE!</v>
      </c>
      <c r="CD159" t="e">
        <f t="shared" si="242"/>
        <v>#VALUE!</v>
      </c>
      <c r="CE159" t="e">
        <f t="shared" si="243"/>
        <v>#VALUE!</v>
      </c>
      <c r="CF159" t="e">
        <f t="shared" si="244"/>
        <v>#VALUE!</v>
      </c>
      <c r="CG159" t="e">
        <f t="shared" si="245"/>
        <v>#VALUE!</v>
      </c>
      <c r="CH159" t="e">
        <f t="shared" ca="1" si="246"/>
        <v>#N/A</v>
      </c>
    </row>
    <row r="160" spans="5:86" x14ac:dyDescent="0.25">
      <c r="E160">
        <f t="shared" si="249"/>
        <v>1045709</v>
      </c>
      <c r="F160">
        <f t="shared" si="249"/>
        <v>1045709</v>
      </c>
      <c r="G160" t="e">
        <f t="shared" si="248"/>
        <v>#N/A</v>
      </c>
      <c r="H160" t="e">
        <f t="shared" si="168"/>
        <v>#VALUE!</v>
      </c>
      <c r="I160" t="e">
        <f t="shared" si="169"/>
        <v>#VALUE!</v>
      </c>
      <c r="J160" t="e">
        <f t="shared" si="170"/>
        <v>#VALUE!</v>
      </c>
      <c r="K160" t="e">
        <f t="shared" si="171"/>
        <v>#VALUE!</v>
      </c>
      <c r="L160" t="e">
        <f t="shared" si="172"/>
        <v>#VALUE!</v>
      </c>
      <c r="M160" t="e">
        <f t="shared" si="173"/>
        <v>#VALUE!</v>
      </c>
      <c r="N160" t="e">
        <f t="shared" si="174"/>
        <v>#VALUE!</v>
      </c>
      <c r="O160" t="e">
        <f t="shared" si="175"/>
        <v>#VALUE!</v>
      </c>
      <c r="P160" t="e">
        <f t="shared" si="176"/>
        <v>#VALUE!</v>
      </c>
      <c r="Q160" t="e">
        <f t="shared" si="177"/>
        <v>#VALUE!</v>
      </c>
      <c r="R160" t="e">
        <f t="shared" si="178"/>
        <v>#VALUE!</v>
      </c>
      <c r="S160" t="e">
        <f t="shared" si="179"/>
        <v>#VALUE!</v>
      </c>
      <c r="T160" t="e">
        <f t="shared" si="180"/>
        <v>#VALUE!</v>
      </c>
      <c r="U160" t="e">
        <f t="shared" si="181"/>
        <v>#VALUE!</v>
      </c>
      <c r="V160" t="e">
        <f t="shared" si="182"/>
        <v>#VALUE!</v>
      </c>
      <c r="W160" t="e">
        <f t="shared" si="183"/>
        <v>#VALUE!</v>
      </c>
      <c r="X160" t="e">
        <f t="shared" si="184"/>
        <v>#VALUE!</v>
      </c>
      <c r="Y160" t="e">
        <f t="shared" si="185"/>
        <v>#VALUE!</v>
      </c>
      <c r="Z160" t="e">
        <f t="shared" si="186"/>
        <v>#VALUE!</v>
      </c>
      <c r="AA160" t="e">
        <f t="shared" si="187"/>
        <v>#VALUE!</v>
      </c>
      <c r="AB160" t="e">
        <f t="shared" si="188"/>
        <v>#VALUE!</v>
      </c>
      <c r="AC160" t="e">
        <f t="shared" si="189"/>
        <v>#VALUE!</v>
      </c>
      <c r="AD160" t="e">
        <f t="shared" si="190"/>
        <v>#VALUE!</v>
      </c>
      <c r="AE160" t="e">
        <f t="shared" si="191"/>
        <v>#VALUE!</v>
      </c>
      <c r="AF160" t="e">
        <f t="shared" si="192"/>
        <v>#VALUE!</v>
      </c>
      <c r="AG160" t="e">
        <f t="shared" si="193"/>
        <v>#VALUE!</v>
      </c>
      <c r="AH160" t="e">
        <f t="shared" si="194"/>
        <v>#VALUE!</v>
      </c>
      <c r="AI160" t="e">
        <f t="shared" si="195"/>
        <v>#VALUE!</v>
      </c>
      <c r="AJ160" t="e">
        <f t="shared" si="196"/>
        <v>#VALUE!</v>
      </c>
      <c r="AK160" t="e">
        <f t="shared" si="197"/>
        <v>#VALUE!</v>
      </c>
      <c r="AL160" t="e">
        <f t="shared" si="198"/>
        <v>#VALUE!</v>
      </c>
      <c r="AM160" t="e">
        <f t="shared" si="199"/>
        <v>#VALUE!</v>
      </c>
      <c r="AN160" t="e">
        <f t="shared" si="200"/>
        <v>#VALUE!</v>
      </c>
      <c r="AO160" t="e">
        <f t="shared" si="201"/>
        <v>#VALUE!</v>
      </c>
      <c r="AP160" t="e">
        <f t="shared" si="202"/>
        <v>#VALUE!</v>
      </c>
      <c r="AQ160" t="e">
        <f t="shared" si="203"/>
        <v>#VALUE!</v>
      </c>
      <c r="AR160" t="e">
        <f t="shared" si="204"/>
        <v>#VALUE!</v>
      </c>
      <c r="AS160" t="e">
        <f t="shared" si="205"/>
        <v>#VALUE!</v>
      </c>
      <c r="AT160" t="e">
        <f t="shared" si="206"/>
        <v>#VALUE!</v>
      </c>
      <c r="AU160" t="e">
        <f t="shared" si="207"/>
        <v>#VALUE!</v>
      </c>
      <c r="AV160" t="e">
        <f t="shared" si="208"/>
        <v>#VALUE!</v>
      </c>
      <c r="AW160" t="e">
        <f t="shared" si="209"/>
        <v>#VALUE!</v>
      </c>
      <c r="AX160" t="e">
        <f t="shared" si="210"/>
        <v>#VALUE!</v>
      </c>
      <c r="AY160" t="e">
        <f t="shared" si="211"/>
        <v>#VALUE!</v>
      </c>
      <c r="AZ160" t="e">
        <f t="shared" si="212"/>
        <v>#VALUE!</v>
      </c>
      <c r="BA160" t="e">
        <f t="shared" si="213"/>
        <v>#VALUE!</v>
      </c>
      <c r="BB160" t="e">
        <f t="shared" si="214"/>
        <v>#VALUE!</v>
      </c>
      <c r="BC160" t="e">
        <f t="shared" si="215"/>
        <v>#VALUE!</v>
      </c>
      <c r="BD160" t="e">
        <f t="shared" si="216"/>
        <v>#VALUE!</v>
      </c>
      <c r="BE160" t="e">
        <f t="shared" si="217"/>
        <v>#VALUE!</v>
      </c>
      <c r="BF160" t="e">
        <f t="shared" si="218"/>
        <v>#VALUE!</v>
      </c>
      <c r="BG160" t="e">
        <f t="shared" si="219"/>
        <v>#VALUE!</v>
      </c>
      <c r="BH160" t="e">
        <f t="shared" si="220"/>
        <v>#VALUE!</v>
      </c>
      <c r="BI160" t="e">
        <f t="shared" si="221"/>
        <v>#VALUE!</v>
      </c>
      <c r="BJ160" t="e">
        <f t="shared" si="222"/>
        <v>#VALUE!</v>
      </c>
      <c r="BK160" t="e">
        <f t="shared" si="223"/>
        <v>#VALUE!</v>
      </c>
      <c r="BL160" t="e">
        <f t="shared" si="224"/>
        <v>#VALUE!</v>
      </c>
      <c r="BM160" t="e">
        <f t="shared" si="225"/>
        <v>#VALUE!</v>
      </c>
      <c r="BN160" t="e">
        <f t="shared" si="226"/>
        <v>#VALUE!</v>
      </c>
      <c r="BO160" t="e">
        <f t="shared" si="227"/>
        <v>#VALUE!</v>
      </c>
      <c r="BP160" t="e">
        <f t="shared" si="228"/>
        <v>#VALUE!</v>
      </c>
      <c r="BQ160" t="e">
        <f t="shared" si="229"/>
        <v>#VALUE!</v>
      </c>
      <c r="BR160" t="e">
        <f t="shared" si="230"/>
        <v>#VALUE!</v>
      </c>
      <c r="BS160" t="e">
        <f t="shared" si="231"/>
        <v>#VALUE!</v>
      </c>
      <c r="BT160" t="e">
        <f t="shared" si="232"/>
        <v>#VALUE!</v>
      </c>
      <c r="BU160" t="e">
        <f t="shared" si="233"/>
        <v>#VALUE!</v>
      </c>
      <c r="BV160" t="e">
        <f t="shared" si="234"/>
        <v>#VALUE!</v>
      </c>
      <c r="BW160" t="e">
        <f t="shared" si="235"/>
        <v>#VALUE!</v>
      </c>
      <c r="BX160" t="e">
        <f t="shared" si="236"/>
        <v>#VALUE!</v>
      </c>
      <c r="BY160" t="e">
        <f t="shared" si="237"/>
        <v>#VALUE!</v>
      </c>
      <c r="BZ160" t="e">
        <f t="shared" si="238"/>
        <v>#VALUE!</v>
      </c>
      <c r="CA160" t="e">
        <f t="shared" si="239"/>
        <v>#VALUE!</v>
      </c>
      <c r="CB160" t="e">
        <f t="shared" si="240"/>
        <v>#VALUE!</v>
      </c>
      <c r="CC160" t="e">
        <f t="shared" si="241"/>
        <v>#VALUE!</v>
      </c>
      <c r="CD160" t="e">
        <f t="shared" si="242"/>
        <v>#VALUE!</v>
      </c>
      <c r="CE160" t="e">
        <f t="shared" si="243"/>
        <v>#VALUE!</v>
      </c>
      <c r="CF160" t="e">
        <f t="shared" si="244"/>
        <v>#VALUE!</v>
      </c>
      <c r="CG160" t="e">
        <f t="shared" si="245"/>
        <v>#VALUE!</v>
      </c>
      <c r="CH160" t="e">
        <f t="shared" ca="1" si="246"/>
        <v>#N/A</v>
      </c>
    </row>
    <row r="161" spans="5:86" x14ac:dyDescent="0.25">
      <c r="E161">
        <f t="shared" si="249"/>
        <v>1045708</v>
      </c>
      <c r="F161">
        <f t="shared" si="249"/>
        <v>1045708</v>
      </c>
      <c r="G161" t="e">
        <f t="shared" si="248"/>
        <v>#N/A</v>
      </c>
      <c r="H161" t="e">
        <f t="shared" si="168"/>
        <v>#VALUE!</v>
      </c>
      <c r="I161" t="e">
        <f t="shared" si="169"/>
        <v>#VALUE!</v>
      </c>
      <c r="J161" t="e">
        <f t="shared" si="170"/>
        <v>#VALUE!</v>
      </c>
      <c r="K161" t="e">
        <f t="shared" si="171"/>
        <v>#VALUE!</v>
      </c>
      <c r="L161" t="e">
        <f t="shared" si="172"/>
        <v>#VALUE!</v>
      </c>
      <c r="M161" t="e">
        <f t="shared" si="173"/>
        <v>#VALUE!</v>
      </c>
      <c r="N161" t="e">
        <f t="shared" si="174"/>
        <v>#VALUE!</v>
      </c>
      <c r="O161" t="e">
        <f t="shared" si="175"/>
        <v>#VALUE!</v>
      </c>
      <c r="P161" t="e">
        <f t="shared" si="176"/>
        <v>#VALUE!</v>
      </c>
      <c r="Q161" t="e">
        <f t="shared" si="177"/>
        <v>#VALUE!</v>
      </c>
      <c r="R161" t="e">
        <f t="shared" si="178"/>
        <v>#VALUE!</v>
      </c>
      <c r="S161" t="e">
        <f t="shared" si="179"/>
        <v>#VALUE!</v>
      </c>
      <c r="T161" t="e">
        <f t="shared" si="180"/>
        <v>#VALUE!</v>
      </c>
      <c r="U161" t="e">
        <f t="shared" si="181"/>
        <v>#VALUE!</v>
      </c>
      <c r="V161" t="e">
        <f t="shared" si="182"/>
        <v>#VALUE!</v>
      </c>
      <c r="W161" t="e">
        <f t="shared" si="183"/>
        <v>#VALUE!</v>
      </c>
      <c r="X161" t="e">
        <f t="shared" si="184"/>
        <v>#VALUE!</v>
      </c>
      <c r="Y161" t="e">
        <f t="shared" si="185"/>
        <v>#VALUE!</v>
      </c>
      <c r="Z161" t="e">
        <f t="shared" si="186"/>
        <v>#VALUE!</v>
      </c>
      <c r="AA161" t="e">
        <f t="shared" si="187"/>
        <v>#VALUE!</v>
      </c>
      <c r="AB161" t="e">
        <f t="shared" si="188"/>
        <v>#VALUE!</v>
      </c>
      <c r="AC161" t="e">
        <f t="shared" si="189"/>
        <v>#VALUE!</v>
      </c>
      <c r="AD161" t="e">
        <f t="shared" si="190"/>
        <v>#VALUE!</v>
      </c>
      <c r="AE161" t="e">
        <f t="shared" si="191"/>
        <v>#VALUE!</v>
      </c>
      <c r="AF161" t="e">
        <f t="shared" si="192"/>
        <v>#VALUE!</v>
      </c>
      <c r="AG161" t="e">
        <f t="shared" si="193"/>
        <v>#VALUE!</v>
      </c>
      <c r="AH161" t="e">
        <f t="shared" si="194"/>
        <v>#VALUE!</v>
      </c>
      <c r="AI161" t="e">
        <f t="shared" si="195"/>
        <v>#VALUE!</v>
      </c>
      <c r="AJ161" t="e">
        <f t="shared" si="196"/>
        <v>#VALUE!</v>
      </c>
      <c r="AK161" t="e">
        <f t="shared" si="197"/>
        <v>#VALUE!</v>
      </c>
      <c r="AL161" t="e">
        <f t="shared" si="198"/>
        <v>#VALUE!</v>
      </c>
      <c r="AM161" t="e">
        <f t="shared" si="199"/>
        <v>#VALUE!</v>
      </c>
      <c r="AN161" t="e">
        <f t="shared" si="200"/>
        <v>#VALUE!</v>
      </c>
      <c r="AO161" t="e">
        <f t="shared" si="201"/>
        <v>#VALUE!</v>
      </c>
      <c r="AP161" t="e">
        <f t="shared" si="202"/>
        <v>#VALUE!</v>
      </c>
      <c r="AQ161" t="e">
        <f t="shared" si="203"/>
        <v>#VALUE!</v>
      </c>
      <c r="AR161" t="e">
        <f t="shared" si="204"/>
        <v>#VALUE!</v>
      </c>
      <c r="AS161" t="e">
        <f t="shared" si="205"/>
        <v>#VALUE!</v>
      </c>
      <c r="AT161" t="e">
        <f t="shared" si="206"/>
        <v>#VALUE!</v>
      </c>
      <c r="AU161" t="e">
        <f t="shared" si="207"/>
        <v>#VALUE!</v>
      </c>
      <c r="AV161" t="e">
        <f t="shared" si="208"/>
        <v>#VALUE!</v>
      </c>
      <c r="AW161" t="e">
        <f t="shared" si="209"/>
        <v>#VALUE!</v>
      </c>
      <c r="AX161" t="e">
        <f t="shared" si="210"/>
        <v>#VALUE!</v>
      </c>
      <c r="AY161" t="e">
        <f t="shared" si="211"/>
        <v>#VALUE!</v>
      </c>
      <c r="AZ161" t="e">
        <f t="shared" si="212"/>
        <v>#VALUE!</v>
      </c>
      <c r="BA161" t="e">
        <f t="shared" si="213"/>
        <v>#VALUE!</v>
      </c>
      <c r="BB161" t="e">
        <f t="shared" si="214"/>
        <v>#VALUE!</v>
      </c>
      <c r="BC161" t="e">
        <f t="shared" si="215"/>
        <v>#VALUE!</v>
      </c>
      <c r="BD161" t="e">
        <f t="shared" si="216"/>
        <v>#VALUE!</v>
      </c>
      <c r="BE161" t="e">
        <f t="shared" si="217"/>
        <v>#VALUE!</v>
      </c>
      <c r="BF161" t="e">
        <f t="shared" si="218"/>
        <v>#VALUE!</v>
      </c>
      <c r="BG161" t="e">
        <f t="shared" si="219"/>
        <v>#VALUE!</v>
      </c>
      <c r="BH161" t="e">
        <f t="shared" si="220"/>
        <v>#VALUE!</v>
      </c>
      <c r="BI161" t="e">
        <f t="shared" si="221"/>
        <v>#VALUE!</v>
      </c>
      <c r="BJ161" t="e">
        <f t="shared" si="222"/>
        <v>#VALUE!</v>
      </c>
      <c r="BK161" t="e">
        <f t="shared" si="223"/>
        <v>#VALUE!</v>
      </c>
      <c r="BL161" t="e">
        <f t="shared" si="224"/>
        <v>#VALUE!</v>
      </c>
      <c r="BM161" t="e">
        <f t="shared" si="225"/>
        <v>#VALUE!</v>
      </c>
      <c r="BN161" t="e">
        <f t="shared" si="226"/>
        <v>#VALUE!</v>
      </c>
      <c r="BO161" t="e">
        <f t="shared" si="227"/>
        <v>#VALUE!</v>
      </c>
      <c r="BP161" t="e">
        <f t="shared" si="228"/>
        <v>#VALUE!</v>
      </c>
      <c r="BQ161" t="e">
        <f t="shared" si="229"/>
        <v>#VALUE!</v>
      </c>
      <c r="BR161" t="e">
        <f t="shared" si="230"/>
        <v>#VALUE!</v>
      </c>
      <c r="BS161" t="e">
        <f t="shared" si="231"/>
        <v>#VALUE!</v>
      </c>
      <c r="BT161" t="e">
        <f t="shared" si="232"/>
        <v>#VALUE!</v>
      </c>
      <c r="BU161" t="e">
        <f t="shared" si="233"/>
        <v>#VALUE!</v>
      </c>
      <c r="BV161" t="e">
        <f t="shared" si="234"/>
        <v>#VALUE!</v>
      </c>
      <c r="BW161" t="e">
        <f t="shared" si="235"/>
        <v>#VALUE!</v>
      </c>
      <c r="BX161" t="e">
        <f t="shared" si="236"/>
        <v>#VALUE!</v>
      </c>
      <c r="BY161" t="e">
        <f t="shared" si="237"/>
        <v>#VALUE!</v>
      </c>
      <c r="BZ161" t="e">
        <f t="shared" si="238"/>
        <v>#VALUE!</v>
      </c>
      <c r="CA161" t="e">
        <f t="shared" si="239"/>
        <v>#VALUE!</v>
      </c>
      <c r="CB161" t="e">
        <f t="shared" si="240"/>
        <v>#VALUE!</v>
      </c>
      <c r="CC161" t="e">
        <f t="shared" si="241"/>
        <v>#VALUE!</v>
      </c>
      <c r="CD161" t="e">
        <f t="shared" si="242"/>
        <v>#VALUE!</v>
      </c>
      <c r="CE161" t="e">
        <f t="shared" si="243"/>
        <v>#VALUE!</v>
      </c>
      <c r="CF161" t="e">
        <f t="shared" si="244"/>
        <v>#VALUE!</v>
      </c>
      <c r="CG161" t="e">
        <f t="shared" si="245"/>
        <v>#VALUE!</v>
      </c>
      <c r="CH161" t="e">
        <f t="shared" ca="1" si="246"/>
        <v>#N/A</v>
      </c>
    </row>
    <row r="162" spans="5:86" x14ac:dyDescent="0.25">
      <c r="E162">
        <f t="shared" si="249"/>
        <v>1045707</v>
      </c>
      <c r="F162">
        <f t="shared" si="249"/>
        <v>1045707</v>
      </c>
      <c r="G162" t="e">
        <f t="shared" si="248"/>
        <v>#N/A</v>
      </c>
      <c r="H162" t="e">
        <f t="shared" si="168"/>
        <v>#VALUE!</v>
      </c>
      <c r="I162" t="e">
        <f t="shared" si="169"/>
        <v>#VALUE!</v>
      </c>
      <c r="J162" t="e">
        <f t="shared" si="170"/>
        <v>#VALUE!</v>
      </c>
      <c r="K162" t="e">
        <f t="shared" si="171"/>
        <v>#VALUE!</v>
      </c>
      <c r="L162" t="e">
        <f t="shared" si="172"/>
        <v>#VALUE!</v>
      </c>
      <c r="M162" t="e">
        <f t="shared" si="173"/>
        <v>#VALUE!</v>
      </c>
      <c r="N162" t="e">
        <f t="shared" si="174"/>
        <v>#VALUE!</v>
      </c>
      <c r="O162" t="e">
        <f t="shared" si="175"/>
        <v>#VALUE!</v>
      </c>
      <c r="P162" t="e">
        <f t="shared" si="176"/>
        <v>#VALUE!</v>
      </c>
      <c r="Q162" t="e">
        <f t="shared" si="177"/>
        <v>#VALUE!</v>
      </c>
      <c r="R162" t="e">
        <f t="shared" si="178"/>
        <v>#VALUE!</v>
      </c>
      <c r="S162" t="e">
        <f t="shared" si="179"/>
        <v>#VALUE!</v>
      </c>
      <c r="T162" t="e">
        <f t="shared" si="180"/>
        <v>#VALUE!</v>
      </c>
      <c r="U162" t="e">
        <f t="shared" si="181"/>
        <v>#VALUE!</v>
      </c>
      <c r="V162" t="e">
        <f t="shared" si="182"/>
        <v>#VALUE!</v>
      </c>
      <c r="W162" t="e">
        <f t="shared" si="183"/>
        <v>#VALUE!</v>
      </c>
      <c r="X162" t="e">
        <f t="shared" si="184"/>
        <v>#VALUE!</v>
      </c>
      <c r="Y162" t="e">
        <f t="shared" si="185"/>
        <v>#VALUE!</v>
      </c>
      <c r="Z162" t="e">
        <f t="shared" si="186"/>
        <v>#VALUE!</v>
      </c>
      <c r="AA162" t="e">
        <f t="shared" si="187"/>
        <v>#VALUE!</v>
      </c>
      <c r="AB162" t="e">
        <f t="shared" si="188"/>
        <v>#VALUE!</v>
      </c>
      <c r="AC162" t="e">
        <f t="shared" si="189"/>
        <v>#VALUE!</v>
      </c>
      <c r="AD162" t="e">
        <f t="shared" si="190"/>
        <v>#VALUE!</v>
      </c>
      <c r="AE162" t="e">
        <f t="shared" si="191"/>
        <v>#VALUE!</v>
      </c>
      <c r="AF162" t="e">
        <f t="shared" si="192"/>
        <v>#VALUE!</v>
      </c>
      <c r="AG162" t="e">
        <f t="shared" si="193"/>
        <v>#VALUE!</v>
      </c>
      <c r="AH162" t="e">
        <f t="shared" si="194"/>
        <v>#VALUE!</v>
      </c>
      <c r="AI162" t="e">
        <f t="shared" si="195"/>
        <v>#VALUE!</v>
      </c>
      <c r="AJ162" t="e">
        <f t="shared" si="196"/>
        <v>#VALUE!</v>
      </c>
      <c r="AK162" t="e">
        <f t="shared" si="197"/>
        <v>#VALUE!</v>
      </c>
      <c r="AL162" t="e">
        <f t="shared" si="198"/>
        <v>#VALUE!</v>
      </c>
      <c r="AM162" t="e">
        <f t="shared" si="199"/>
        <v>#VALUE!</v>
      </c>
      <c r="AN162" t="e">
        <f t="shared" si="200"/>
        <v>#VALUE!</v>
      </c>
      <c r="AO162" t="e">
        <f t="shared" si="201"/>
        <v>#VALUE!</v>
      </c>
      <c r="AP162" t="e">
        <f t="shared" si="202"/>
        <v>#VALUE!</v>
      </c>
      <c r="AQ162" t="e">
        <f t="shared" si="203"/>
        <v>#VALUE!</v>
      </c>
      <c r="AR162" t="e">
        <f t="shared" si="204"/>
        <v>#VALUE!</v>
      </c>
      <c r="AS162" t="e">
        <f t="shared" si="205"/>
        <v>#VALUE!</v>
      </c>
      <c r="AT162" t="e">
        <f t="shared" si="206"/>
        <v>#VALUE!</v>
      </c>
      <c r="AU162" t="e">
        <f t="shared" si="207"/>
        <v>#VALUE!</v>
      </c>
      <c r="AV162" t="e">
        <f t="shared" si="208"/>
        <v>#VALUE!</v>
      </c>
      <c r="AW162" t="e">
        <f t="shared" si="209"/>
        <v>#VALUE!</v>
      </c>
      <c r="AX162" t="e">
        <f t="shared" si="210"/>
        <v>#VALUE!</v>
      </c>
      <c r="AY162" t="e">
        <f t="shared" si="211"/>
        <v>#VALUE!</v>
      </c>
      <c r="AZ162" t="e">
        <f t="shared" si="212"/>
        <v>#VALUE!</v>
      </c>
      <c r="BA162" t="e">
        <f t="shared" si="213"/>
        <v>#VALUE!</v>
      </c>
      <c r="BB162" t="e">
        <f t="shared" si="214"/>
        <v>#VALUE!</v>
      </c>
      <c r="BC162" t="e">
        <f t="shared" si="215"/>
        <v>#VALUE!</v>
      </c>
      <c r="BD162" t="e">
        <f t="shared" si="216"/>
        <v>#VALUE!</v>
      </c>
      <c r="BE162" t="e">
        <f t="shared" si="217"/>
        <v>#VALUE!</v>
      </c>
      <c r="BF162" t="e">
        <f t="shared" si="218"/>
        <v>#VALUE!</v>
      </c>
      <c r="BG162" t="e">
        <f t="shared" si="219"/>
        <v>#VALUE!</v>
      </c>
      <c r="BH162" t="e">
        <f t="shared" si="220"/>
        <v>#VALUE!</v>
      </c>
      <c r="BI162" t="e">
        <f t="shared" si="221"/>
        <v>#VALUE!</v>
      </c>
      <c r="BJ162" t="e">
        <f t="shared" si="222"/>
        <v>#VALUE!</v>
      </c>
      <c r="BK162" t="e">
        <f t="shared" si="223"/>
        <v>#VALUE!</v>
      </c>
      <c r="BL162" t="e">
        <f t="shared" si="224"/>
        <v>#VALUE!</v>
      </c>
      <c r="BM162" t="e">
        <f t="shared" si="225"/>
        <v>#VALUE!</v>
      </c>
      <c r="BN162" t="e">
        <f t="shared" si="226"/>
        <v>#VALUE!</v>
      </c>
      <c r="BO162" t="e">
        <f t="shared" si="227"/>
        <v>#VALUE!</v>
      </c>
      <c r="BP162" t="e">
        <f t="shared" si="228"/>
        <v>#VALUE!</v>
      </c>
      <c r="BQ162" t="e">
        <f t="shared" si="229"/>
        <v>#VALUE!</v>
      </c>
      <c r="BR162" t="e">
        <f t="shared" si="230"/>
        <v>#VALUE!</v>
      </c>
      <c r="BS162" t="e">
        <f t="shared" si="231"/>
        <v>#VALUE!</v>
      </c>
      <c r="BT162" t="e">
        <f t="shared" si="232"/>
        <v>#VALUE!</v>
      </c>
      <c r="BU162" t="e">
        <f t="shared" si="233"/>
        <v>#VALUE!</v>
      </c>
      <c r="BV162" t="e">
        <f t="shared" si="234"/>
        <v>#VALUE!</v>
      </c>
      <c r="BW162" t="e">
        <f t="shared" si="235"/>
        <v>#VALUE!</v>
      </c>
      <c r="BX162" t="e">
        <f t="shared" si="236"/>
        <v>#VALUE!</v>
      </c>
      <c r="BY162" t="e">
        <f t="shared" si="237"/>
        <v>#VALUE!</v>
      </c>
      <c r="BZ162" t="e">
        <f t="shared" si="238"/>
        <v>#VALUE!</v>
      </c>
      <c r="CA162" t="e">
        <f t="shared" si="239"/>
        <v>#VALUE!</v>
      </c>
      <c r="CB162" t="e">
        <f t="shared" si="240"/>
        <v>#VALUE!</v>
      </c>
      <c r="CC162" t="e">
        <f t="shared" si="241"/>
        <v>#VALUE!</v>
      </c>
      <c r="CD162" t="e">
        <f t="shared" si="242"/>
        <v>#VALUE!</v>
      </c>
      <c r="CE162" t="e">
        <f t="shared" si="243"/>
        <v>#VALUE!</v>
      </c>
      <c r="CF162" t="e">
        <f t="shared" si="244"/>
        <v>#VALUE!</v>
      </c>
      <c r="CG162" t="e">
        <f t="shared" si="245"/>
        <v>#VALUE!</v>
      </c>
      <c r="CH162" t="e">
        <f t="shared" ca="1" si="246"/>
        <v>#N/A</v>
      </c>
    </row>
    <row r="163" spans="5:86" x14ac:dyDescent="0.25">
      <c r="E163">
        <f t="shared" si="249"/>
        <v>1045706</v>
      </c>
      <c r="F163">
        <f t="shared" si="249"/>
        <v>1045706</v>
      </c>
      <c r="G163" t="e">
        <f t="shared" si="248"/>
        <v>#N/A</v>
      </c>
      <c r="H163" t="e">
        <f t="shared" si="168"/>
        <v>#VALUE!</v>
      </c>
      <c r="I163" t="e">
        <f t="shared" si="169"/>
        <v>#VALUE!</v>
      </c>
      <c r="J163" t="e">
        <f t="shared" si="170"/>
        <v>#VALUE!</v>
      </c>
      <c r="K163" t="e">
        <f t="shared" si="171"/>
        <v>#VALUE!</v>
      </c>
      <c r="L163" t="e">
        <f t="shared" si="172"/>
        <v>#VALUE!</v>
      </c>
      <c r="M163" t="e">
        <f t="shared" si="173"/>
        <v>#VALUE!</v>
      </c>
      <c r="N163" t="e">
        <f t="shared" si="174"/>
        <v>#VALUE!</v>
      </c>
      <c r="O163" t="e">
        <f t="shared" si="175"/>
        <v>#VALUE!</v>
      </c>
      <c r="P163" t="e">
        <f t="shared" si="176"/>
        <v>#VALUE!</v>
      </c>
      <c r="Q163" t="e">
        <f t="shared" si="177"/>
        <v>#VALUE!</v>
      </c>
      <c r="R163" t="e">
        <f t="shared" si="178"/>
        <v>#VALUE!</v>
      </c>
      <c r="S163" t="e">
        <f t="shared" si="179"/>
        <v>#VALUE!</v>
      </c>
      <c r="T163" t="e">
        <f t="shared" si="180"/>
        <v>#VALUE!</v>
      </c>
      <c r="U163" t="e">
        <f t="shared" si="181"/>
        <v>#VALUE!</v>
      </c>
      <c r="V163" t="e">
        <f t="shared" si="182"/>
        <v>#VALUE!</v>
      </c>
      <c r="W163" t="e">
        <f t="shared" si="183"/>
        <v>#VALUE!</v>
      </c>
      <c r="X163" t="e">
        <f t="shared" si="184"/>
        <v>#VALUE!</v>
      </c>
      <c r="Y163" t="e">
        <f t="shared" si="185"/>
        <v>#VALUE!</v>
      </c>
      <c r="Z163" t="e">
        <f t="shared" si="186"/>
        <v>#VALUE!</v>
      </c>
      <c r="AA163" t="e">
        <f t="shared" si="187"/>
        <v>#VALUE!</v>
      </c>
      <c r="AB163" t="e">
        <f t="shared" si="188"/>
        <v>#VALUE!</v>
      </c>
      <c r="AC163" t="e">
        <f t="shared" si="189"/>
        <v>#VALUE!</v>
      </c>
      <c r="AD163" t="e">
        <f t="shared" si="190"/>
        <v>#VALUE!</v>
      </c>
      <c r="AE163" t="e">
        <f t="shared" si="191"/>
        <v>#VALUE!</v>
      </c>
      <c r="AF163" t="e">
        <f t="shared" si="192"/>
        <v>#VALUE!</v>
      </c>
      <c r="AG163" t="e">
        <f t="shared" si="193"/>
        <v>#VALUE!</v>
      </c>
      <c r="AH163" t="e">
        <f t="shared" si="194"/>
        <v>#VALUE!</v>
      </c>
      <c r="AI163" t="e">
        <f t="shared" si="195"/>
        <v>#VALUE!</v>
      </c>
      <c r="AJ163" t="e">
        <f t="shared" si="196"/>
        <v>#VALUE!</v>
      </c>
      <c r="AK163" t="e">
        <f t="shared" si="197"/>
        <v>#VALUE!</v>
      </c>
      <c r="AL163" t="e">
        <f t="shared" si="198"/>
        <v>#VALUE!</v>
      </c>
      <c r="AM163" t="e">
        <f t="shared" si="199"/>
        <v>#VALUE!</v>
      </c>
      <c r="AN163" t="e">
        <f t="shared" si="200"/>
        <v>#VALUE!</v>
      </c>
      <c r="AO163" t="e">
        <f t="shared" si="201"/>
        <v>#VALUE!</v>
      </c>
      <c r="AP163" t="e">
        <f t="shared" si="202"/>
        <v>#VALUE!</v>
      </c>
      <c r="AQ163" t="e">
        <f t="shared" si="203"/>
        <v>#VALUE!</v>
      </c>
      <c r="AR163" t="e">
        <f t="shared" si="204"/>
        <v>#VALUE!</v>
      </c>
      <c r="AS163" t="e">
        <f t="shared" si="205"/>
        <v>#VALUE!</v>
      </c>
      <c r="AT163" t="e">
        <f t="shared" si="206"/>
        <v>#VALUE!</v>
      </c>
      <c r="AU163" t="e">
        <f t="shared" si="207"/>
        <v>#VALUE!</v>
      </c>
      <c r="AV163" t="e">
        <f t="shared" si="208"/>
        <v>#VALUE!</v>
      </c>
      <c r="AW163" t="e">
        <f t="shared" si="209"/>
        <v>#VALUE!</v>
      </c>
      <c r="AX163" t="e">
        <f t="shared" si="210"/>
        <v>#VALUE!</v>
      </c>
      <c r="AY163" t="e">
        <f t="shared" si="211"/>
        <v>#VALUE!</v>
      </c>
      <c r="AZ163" t="e">
        <f t="shared" si="212"/>
        <v>#VALUE!</v>
      </c>
      <c r="BA163" t="e">
        <f t="shared" si="213"/>
        <v>#VALUE!</v>
      </c>
      <c r="BB163" t="e">
        <f t="shared" si="214"/>
        <v>#VALUE!</v>
      </c>
      <c r="BC163" t="e">
        <f t="shared" si="215"/>
        <v>#VALUE!</v>
      </c>
      <c r="BD163" t="e">
        <f t="shared" si="216"/>
        <v>#VALUE!</v>
      </c>
      <c r="BE163" t="e">
        <f t="shared" si="217"/>
        <v>#VALUE!</v>
      </c>
      <c r="BF163" t="e">
        <f t="shared" si="218"/>
        <v>#VALUE!</v>
      </c>
      <c r="BG163" t="e">
        <f t="shared" si="219"/>
        <v>#VALUE!</v>
      </c>
      <c r="BH163" t="e">
        <f t="shared" si="220"/>
        <v>#VALUE!</v>
      </c>
      <c r="BI163" t="e">
        <f t="shared" si="221"/>
        <v>#VALUE!</v>
      </c>
      <c r="BJ163" t="e">
        <f t="shared" si="222"/>
        <v>#VALUE!</v>
      </c>
      <c r="BK163" t="e">
        <f t="shared" si="223"/>
        <v>#VALUE!</v>
      </c>
      <c r="BL163" t="e">
        <f t="shared" si="224"/>
        <v>#VALUE!</v>
      </c>
      <c r="BM163" t="e">
        <f t="shared" si="225"/>
        <v>#VALUE!</v>
      </c>
      <c r="BN163" t="e">
        <f t="shared" si="226"/>
        <v>#VALUE!</v>
      </c>
      <c r="BO163" t="e">
        <f t="shared" si="227"/>
        <v>#VALUE!</v>
      </c>
      <c r="BP163" t="e">
        <f t="shared" si="228"/>
        <v>#VALUE!</v>
      </c>
      <c r="BQ163" t="e">
        <f t="shared" si="229"/>
        <v>#VALUE!</v>
      </c>
      <c r="BR163" t="e">
        <f t="shared" si="230"/>
        <v>#VALUE!</v>
      </c>
      <c r="BS163" t="e">
        <f t="shared" si="231"/>
        <v>#VALUE!</v>
      </c>
      <c r="BT163" t="e">
        <f t="shared" si="232"/>
        <v>#VALUE!</v>
      </c>
      <c r="BU163" t="e">
        <f t="shared" si="233"/>
        <v>#VALUE!</v>
      </c>
      <c r="BV163" t="e">
        <f t="shared" si="234"/>
        <v>#VALUE!</v>
      </c>
      <c r="BW163" t="e">
        <f t="shared" si="235"/>
        <v>#VALUE!</v>
      </c>
      <c r="BX163" t="e">
        <f t="shared" si="236"/>
        <v>#VALUE!</v>
      </c>
      <c r="BY163" t="e">
        <f t="shared" si="237"/>
        <v>#VALUE!</v>
      </c>
      <c r="BZ163" t="e">
        <f t="shared" si="238"/>
        <v>#VALUE!</v>
      </c>
      <c r="CA163" t="e">
        <f t="shared" si="239"/>
        <v>#VALUE!</v>
      </c>
      <c r="CB163" t="e">
        <f t="shared" si="240"/>
        <v>#VALUE!</v>
      </c>
      <c r="CC163" t="e">
        <f t="shared" si="241"/>
        <v>#VALUE!</v>
      </c>
      <c r="CD163" t="e">
        <f t="shared" si="242"/>
        <v>#VALUE!</v>
      </c>
      <c r="CE163" t="e">
        <f t="shared" si="243"/>
        <v>#VALUE!</v>
      </c>
      <c r="CF163" t="e">
        <f t="shared" si="244"/>
        <v>#VALUE!</v>
      </c>
      <c r="CG163" t="e">
        <f t="shared" si="245"/>
        <v>#VALUE!</v>
      </c>
      <c r="CH163" t="e">
        <f t="shared" ca="1" si="246"/>
        <v>#N/A</v>
      </c>
    </row>
    <row r="164" spans="5:86" x14ac:dyDescent="0.25">
      <c r="E164">
        <f t="shared" si="249"/>
        <v>1045705</v>
      </c>
      <c r="F164">
        <f t="shared" si="249"/>
        <v>1045705</v>
      </c>
      <c r="G164" t="e">
        <f t="shared" si="248"/>
        <v>#N/A</v>
      </c>
      <c r="H164" t="e">
        <f t="shared" si="168"/>
        <v>#VALUE!</v>
      </c>
      <c r="I164" t="e">
        <f t="shared" si="169"/>
        <v>#VALUE!</v>
      </c>
      <c r="J164" t="e">
        <f t="shared" si="170"/>
        <v>#VALUE!</v>
      </c>
      <c r="K164" t="e">
        <f t="shared" si="171"/>
        <v>#VALUE!</v>
      </c>
      <c r="L164" t="e">
        <f t="shared" si="172"/>
        <v>#VALUE!</v>
      </c>
      <c r="M164" t="e">
        <f t="shared" si="173"/>
        <v>#VALUE!</v>
      </c>
      <c r="N164" t="e">
        <f t="shared" si="174"/>
        <v>#VALUE!</v>
      </c>
      <c r="O164" t="e">
        <f t="shared" si="175"/>
        <v>#VALUE!</v>
      </c>
      <c r="P164" t="e">
        <f t="shared" si="176"/>
        <v>#VALUE!</v>
      </c>
      <c r="Q164" t="e">
        <f t="shared" si="177"/>
        <v>#VALUE!</v>
      </c>
      <c r="R164" t="e">
        <f t="shared" si="178"/>
        <v>#VALUE!</v>
      </c>
      <c r="S164" t="e">
        <f t="shared" si="179"/>
        <v>#VALUE!</v>
      </c>
      <c r="T164" t="e">
        <f t="shared" si="180"/>
        <v>#VALUE!</v>
      </c>
      <c r="U164" t="e">
        <f t="shared" si="181"/>
        <v>#VALUE!</v>
      </c>
      <c r="V164" t="e">
        <f t="shared" si="182"/>
        <v>#VALUE!</v>
      </c>
      <c r="W164" t="e">
        <f t="shared" si="183"/>
        <v>#VALUE!</v>
      </c>
      <c r="X164" t="e">
        <f t="shared" si="184"/>
        <v>#VALUE!</v>
      </c>
      <c r="Y164" t="e">
        <f t="shared" si="185"/>
        <v>#VALUE!</v>
      </c>
      <c r="Z164" t="e">
        <f t="shared" si="186"/>
        <v>#VALUE!</v>
      </c>
      <c r="AA164" t="e">
        <f t="shared" si="187"/>
        <v>#VALUE!</v>
      </c>
      <c r="AB164" t="e">
        <f t="shared" si="188"/>
        <v>#VALUE!</v>
      </c>
      <c r="AC164" t="e">
        <f t="shared" si="189"/>
        <v>#VALUE!</v>
      </c>
      <c r="AD164" t="e">
        <f t="shared" si="190"/>
        <v>#VALUE!</v>
      </c>
      <c r="AE164" t="e">
        <f t="shared" si="191"/>
        <v>#VALUE!</v>
      </c>
      <c r="AF164" t="e">
        <f t="shared" si="192"/>
        <v>#VALUE!</v>
      </c>
      <c r="AG164" t="e">
        <f t="shared" si="193"/>
        <v>#VALUE!</v>
      </c>
      <c r="AH164" t="e">
        <f t="shared" si="194"/>
        <v>#VALUE!</v>
      </c>
      <c r="AI164" t="e">
        <f t="shared" si="195"/>
        <v>#VALUE!</v>
      </c>
      <c r="AJ164" t="e">
        <f t="shared" si="196"/>
        <v>#VALUE!</v>
      </c>
      <c r="AK164" t="e">
        <f t="shared" si="197"/>
        <v>#VALUE!</v>
      </c>
      <c r="AL164" t="e">
        <f t="shared" si="198"/>
        <v>#VALUE!</v>
      </c>
      <c r="AM164" t="e">
        <f t="shared" si="199"/>
        <v>#VALUE!</v>
      </c>
      <c r="AN164" t="e">
        <f t="shared" si="200"/>
        <v>#VALUE!</v>
      </c>
      <c r="AO164" t="e">
        <f t="shared" si="201"/>
        <v>#VALUE!</v>
      </c>
      <c r="AP164" t="e">
        <f t="shared" si="202"/>
        <v>#VALUE!</v>
      </c>
      <c r="AQ164" t="e">
        <f t="shared" si="203"/>
        <v>#VALUE!</v>
      </c>
      <c r="AR164" t="e">
        <f t="shared" si="204"/>
        <v>#VALUE!</v>
      </c>
      <c r="AS164" t="e">
        <f t="shared" si="205"/>
        <v>#VALUE!</v>
      </c>
      <c r="AT164" t="e">
        <f t="shared" si="206"/>
        <v>#VALUE!</v>
      </c>
      <c r="AU164" t="e">
        <f t="shared" si="207"/>
        <v>#VALUE!</v>
      </c>
      <c r="AV164" t="e">
        <f t="shared" si="208"/>
        <v>#VALUE!</v>
      </c>
      <c r="AW164" t="e">
        <f t="shared" si="209"/>
        <v>#VALUE!</v>
      </c>
      <c r="AX164" t="e">
        <f t="shared" si="210"/>
        <v>#VALUE!</v>
      </c>
      <c r="AY164" t="e">
        <f t="shared" si="211"/>
        <v>#VALUE!</v>
      </c>
      <c r="AZ164" t="e">
        <f t="shared" si="212"/>
        <v>#VALUE!</v>
      </c>
      <c r="BA164" t="e">
        <f t="shared" si="213"/>
        <v>#VALUE!</v>
      </c>
      <c r="BB164" t="e">
        <f t="shared" si="214"/>
        <v>#VALUE!</v>
      </c>
      <c r="BC164" t="e">
        <f t="shared" si="215"/>
        <v>#VALUE!</v>
      </c>
      <c r="BD164" t="e">
        <f t="shared" si="216"/>
        <v>#VALUE!</v>
      </c>
      <c r="BE164" t="e">
        <f t="shared" si="217"/>
        <v>#VALUE!</v>
      </c>
      <c r="BF164" t="e">
        <f t="shared" si="218"/>
        <v>#VALUE!</v>
      </c>
      <c r="BG164" t="e">
        <f t="shared" si="219"/>
        <v>#VALUE!</v>
      </c>
      <c r="BH164" t="e">
        <f t="shared" si="220"/>
        <v>#VALUE!</v>
      </c>
      <c r="BI164" t="e">
        <f t="shared" si="221"/>
        <v>#VALUE!</v>
      </c>
      <c r="BJ164" t="e">
        <f t="shared" si="222"/>
        <v>#VALUE!</v>
      </c>
      <c r="BK164" t="e">
        <f t="shared" si="223"/>
        <v>#VALUE!</v>
      </c>
      <c r="BL164" t="e">
        <f t="shared" si="224"/>
        <v>#VALUE!</v>
      </c>
      <c r="BM164" t="e">
        <f t="shared" si="225"/>
        <v>#VALUE!</v>
      </c>
      <c r="BN164" t="e">
        <f t="shared" si="226"/>
        <v>#VALUE!</v>
      </c>
      <c r="BO164" t="e">
        <f t="shared" si="227"/>
        <v>#VALUE!</v>
      </c>
      <c r="BP164" t="e">
        <f t="shared" si="228"/>
        <v>#VALUE!</v>
      </c>
      <c r="BQ164" t="e">
        <f t="shared" si="229"/>
        <v>#VALUE!</v>
      </c>
      <c r="BR164" t="e">
        <f t="shared" si="230"/>
        <v>#VALUE!</v>
      </c>
      <c r="BS164" t="e">
        <f t="shared" si="231"/>
        <v>#VALUE!</v>
      </c>
      <c r="BT164" t="e">
        <f t="shared" si="232"/>
        <v>#VALUE!</v>
      </c>
      <c r="BU164" t="e">
        <f t="shared" si="233"/>
        <v>#VALUE!</v>
      </c>
      <c r="BV164" t="e">
        <f t="shared" si="234"/>
        <v>#VALUE!</v>
      </c>
      <c r="BW164" t="e">
        <f t="shared" si="235"/>
        <v>#VALUE!</v>
      </c>
      <c r="BX164" t="e">
        <f t="shared" si="236"/>
        <v>#VALUE!</v>
      </c>
      <c r="BY164" t="e">
        <f t="shared" si="237"/>
        <v>#VALUE!</v>
      </c>
      <c r="BZ164" t="e">
        <f t="shared" si="238"/>
        <v>#VALUE!</v>
      </c>
      <c r="CA164" t="e">
        <f t="shared" si="239"/>
        <v>#VALUE!</v>
      </c>
      <c r="CB164" t="e">
        <f t="shared" si="240"/>
        <v>#VALUE!</v>
      </c>
      <c r="CC164" t="e">
        <f t="shared" si="241"/>
        <v>#VALUE!</v>
      </c>
      <c r="CD164" t="e">
        <f t="shared" si="242"/>
        <v>#VALUE!</v>
      </c>
      <c r="CE164" t="e">
        <f t="shared" si="243"/>
        <v>#VALUE!</v>
      </c>
      <c r="CF164" t="e">
        <f t="shared" si="244"/>
        <v>#VALUE!</v>
      </c>
      <c r="CG164" t="e">
        <f t="shared" si="245"/>
        <v>#VALUE!</v>
      </c>
      <c r="CH164" t="e">
        <f t="shared" ca="1" si="246"/>
        <v>#N/A</v>
      </c>
    </row>
    <row r="165" spans="5:86" x14ac:dyDescent="0.25">
      <c r="E165">
        <f t="shared" si="249"/>
        <v>1045704</v>
      </c>
      <c r="F165">
        <f t="shared" si="249"/>
        <v>1045704</v>
      </c>
      <c r="G165" t="e">
        <f t="shared" si="248"/>
        <v>#N/A</v>
      </c>
      <c r="H165" t="e">
        <f t="shared" si="168"/>
        <v>#VALUE!</v>
      </c>
      <c r="I165" t="e">
        <f t="shared" si="169"/>
        <v>#VALUE!</v>
      </c>
      <c r="J165" t="e">
        <f t="shared" si="170"/>
        <v>#VALUE!</v>
      </c>
      <c r="K165" t="e">
        <f t="shared" si="171"/>
        <v>#VALUE!</v>
      </c>
      <c r="L165" t="e">
        <f t="shared" si="172"/>
        <v>#VALUE!</v>
      </c>
      <c r="M165" t="e">
        <f t="shared" si="173"/>
        <v>#VALUE!</v>
      </c>
      <c r="N165" t="e">
        <f t="shared" si="174"/>
        <v>#VALUE!</v>
      </c>
      <c r="O165" t="e">
        <f t="shared" si="175"/>
        <v>#VALUE!</v>
      </c>
      <c r="P165" t="e">
        <f t="shared" si="176"/>
        <v>#VALUE!</v>
      </c>
      <c r="Q165" t="e">
        <f t="shared" si="177"/>
        <v>#VALUE!</v>
      </c>
      <c r="R165" t="e">
        <f t="shared" si="178"/>
        <v>#VALUE!</v>
      </c>
      <c r="S165" t="e">
        <f t="shared" si="179"/>
        <v>#VALUE!</v>
      </c>
      <c r="T165" t="e">
        <f t="shared" si="180"/>
        <v>#VALUE!</v>
      </c>
      <c r="U165" t="e">
        <f t="shared" si="181"/>
        <v>#VALUE!</v>
      </c>
      <c r="V165" t="e">
        <f t="shared" si="182"/>
        <v>#VALUE!</v>
      </c>
      <c r="W165" t="e">
        <f t="shared" si="183"/>
        <v>#VALUE!</v>
      </c>
      <c r="X165" t="e">
        <f t="shared" si="184"/>
        <v>#VALUE!</v>
      </c>
      <c r="Y165" t="e">
        <f t="shared" si="185"/>
        <v>#VALUE!</v>
      </c>
      <c r="Z165" t="e">
        <f t="shared" si="186"/>
        <v>#VALUE!</v>
      </c>
      <c r="AA165" t="e">
        <f t="shared" si="187"/>
        <v>#VALUE!</v>
      </c>
      <c r="AB165" t="e">
        <f t="shared" si="188"/>
        <v>#VALUE!</v>
      </c>
      <c r="AC165" t="e">
        <f t="shared" si="189"/>
        <v>#VALUE!</v>
      </c>
      <c r="AD165" t="e">
        <f t="shared" si="190"/>
        <v>#VALUE!</v>
      </c>
      <c r="AE165" t="e">
        <f t="shared" si="191"/>
        <v>#VALUE!</v>
      </c>
      <c r="AF165" t="e">
        <f t="shared" si="192"/>
        <v>#VALUE!</v>
      </c>
      <c r="AG165" t="e">
        <f t="shared" si="193"/>
        <v>#VALUE!</v>
      </c>
      <c r="AH165" t="e">
        <f t="shared" si="194"/>
        <v>#VALUE!</v>
      </c>
      <c r="AI165" t="e">
        <f t="shared" si="195"/>
        <v>#VALUE!</v>
      </c>
      <c r="AJ165" t="e">
        <f t="shared" si="196"/>
        <v>#VALUE!</v>
      </c>
      <c r="AK165" t="e">
        <f t="shared" si="197"/>
        <v>#VALUE!</v>
      </c>
      <c r="AL165" t="e">
        <f t="shared" si="198"/>
        <v>#VALUE!</v>
      </c>
      <c r="AM165" t="e">
        <f t="shared" si="199"/>
        <v>#VALUE!</v>
      </c>
      <c r="AN165" t="e">
        <f t="shared" si="200"/>
        <v>#VALUE!</v>
      </c>
      <c r="AO165" t="e">
        <f t="shared" si="201"/>
        <v>#VALUE!</v>
      </c>
      <c r="AP165" t="e">
        <f t="shared" si="202"/>
        <v>#VALUE!</v>
      </c>
      <c r="AQ165" t="e">
        <f t="shared" si="203"/>
        <v>#VALUE!</v>
      </c>
      <c r="AR165" t="e">
        <f t="shared" si="204"/>
        <v>#VALUE!</v>
      </c>
      <c r="AS165" t="e">
        <f t="shared" si="205"/>
        <v>#VALUE!</v>
      </c>
      <c r="AT165" t="e">
        <f t="shared" si="206"/>
        <v>#VALUE!</v>
      </c>
      <c r="AU165" t="e">
        <f t="shared" si="207"/>
        <v>#VALUE!</v>
      </c>
      <c r="AV165" t="e">
        <f t="shared" si="208"/>
        <v>#VALUE!</v>
      </c>
      <c r="AW165" t="e">
        <f t="shared" si="209"/>
        <v>#VALUE!</v>
      </c>
      <c r="AX165" t="e">
        <f t="shared" si="210"/>
        <v>#VALUE!</v>
      </c>
      <c r="AY165" t="e">
        <f t="shared" si="211"/>
        <v>#VALUE!</v>
      </c>
      <c r="AZ165" t="e">
        <f t="shared" si="212"/>
        <v>#VALUE!</v>
      </c>
      <c r="BA165" t="e">
        <f t="shared" si="213"/>
        <v>#VALUE!</v>
      </c>
      <c r="BB165" t="e">
        <f t="shared" si="214"/>
        <v>#VALUE!</v>
      </c>
      <c r="BC165" t="e">
        <f t="shared" si="215"/>
        <v>#VALUE!</v>
      </c>
      <c r="BD165" t="e">
        <f t="shared" si="216"/>
        <v>#VALUE!</v>
      </c>
      <c r="BE165" t="e">
        <f t="shared" si="217"/>
        <v>#VALUE!</v>
      </c>
      <c r="BF165" t="e">
        <f t="shared" si="218"/>
        <v>#VALUE!</v>
      </c>
      <c r="BG165" t="e">
        <f t="shared" si="219"/>
        <v>#VALUE!</v>
      </c>
      <c r="BH165" t="e">
        <f t="shared" si="220"/>
        <v>#VALUE!</v>
      </c>
      <c r="BI165" t="e">
        <f t="shared" si="221"/>
        <v>#VALUE!</v>
      </c>
      <c r="BJ165" t="e">
        <f t="shared" si="222"/>
        <v>#VALUE!</v>
      </c>
      <c r="BK165" t="e">
        <f t="shared" si="223"/>
        <v>#VALUE!</v>
      </c>
      <c r="BL165" t="e">
        <f t="shared" si="224"/>
        <v>#VALUE!</v>
      </c>
      <c r="BM165" t="e">
        <f t="shared" si="225"/>
        <v>#VALUE!</v>
      </c>
      <c r="BN165" t="e">
        <f t="shared" si="226"/>
        <v>#VALUE!</v>
      </c>
      <c r="BO165" t="e">
        <f t="shared" si="227"/>
        <v>#VALUE!</v>
      </c>
      <c r="BP165" t="e">
        <f t="shared" si="228"/>
        <v>#VALUE!</v>
      </c>
      <c r="BQ165" t="e">
        <f t="shared" si="229"/>
        <v>#VALUE!</v>
      </c>
      <c r="BR165" t="e">
        <f t="shared" si="230"/>
        <v>#VALUE!</v>
      </c>
      <c r="BS165" t="e">
        <f t="shared" si="231"/>
        <v>#VALUE!</v>
      </c>
      <c r="BT165" t="e">
        <f t="shared" si="232"/>
        <v>#VALUE!</v>
      </c>
      <c r="BU165" t="e">
        <f t="shared" si="233"/>
        <v>#VALUE!</v>
      </c>
      <c r="BV165" t="e">
        <f t="shared" si="234"/>
        <v>#VALUE!</v>
      </c>
      <c r="BW165" t="e">
        <f t="shared" si="235"/>
        <v>#VALUE!</v>
      </c>
      <c r="BX165" t="e">
        <f t="shared" si="236"/>
        <v>#VALUE!</v>
      </c>
      <c r="BY165" t="e">
        <f t="shared" si="237"/>
        <v>#VALUE!</v>
      </c>
      <c r="BZ165" t="e">
        <f t="shared" si="238"/>
        <v>#VALUE!</v>
      </c>
      <c r="CA165" t="e">
        <f t="shared" si="239"/>
        <v>#VALUE!</v>
      </c>
      <c r="CB165" t="e">
        <f t="shared" si="240"/>
        <v>#VALUE!</v>
      </c>
      <c r="CC165" t="e">
        <f t="shared" si="241"/>
        <v>#VALUE!</v>
      </c>
      <c r="CD165" t="e">
        <f t="shared" si="242"/>
        <v>#VALUE!</v>
      </c>
      <c r="CE165" t="e">
        <f t="shared" si="243"/>
        <v>#VALUE!</v>
      </c>
      <c r="CF165" t="e">
        <f t="shared" si="244"/>
        <v>#VALUE!</v>
      </c>
      <c r="CG165" t="e">
        <f t="shared" si="245"/>
        <v>#VALUE!</v>
      </c>
      <c r="CH165" t="e">
        <f t="shared" ca="1" si="246"/>
        <v>#N/A</v>
      </c>
    </row>
    <row r="166" spans="5:86" x14ac:dyDescent="0.25">
      <c r="E166">
        <f t="shared" ref="E166:F181" si="250">E165-1</f>
        <v>1045703</v>
      </c>
      <c r="F166">
        <f t="shared" si="250"/>
        <v>1045703</v>
      </c>
      <c r="G166" t="e">
        <f t="shared" si="248"/>
        <v>#N/A</v>
      </c>
      <c r="H166" t="e">
        <f t="shared" si="168"/>
        <v>#VALUE!</v>
      </c>
      <c r="I166" t="e">
        <f t="shared" si="169"/>
        <v>#VALUE!</v>
      </c>
      <c r="J166" t="e">
        <f t="shared" si="170"/>
        <v>#VALUE!</v>
      </c>
      <c r="K166" t="e">
        <f t="shared" si="171"/>
        <v>#VALUE!</v>
      </c>
      <c r="L166" t="e">
        <f t="shared" si="172"/>
        <v>#VALUE!</v>
      </c>
      <c r="M166" t="e">
        <f t="shared" si="173"/>
        <v>#VALUE!</v>
      </c>
      <c r="N166" t="e">
        <f t="shared" si="174"/>
        <v>#VALUE!</v>
      </c>
      <c r="O166" t="e">
        <f t="shared" si="175"/>
        <v>#VALUE!</v>
      </c>
      <c r="P166" t="e">
        <f t="shared" si="176"/>
        <v>#VALUE!</v>
      </c>
      <c r="Q166" t="e">
        <f t="shared" si="177"/>
        <v>#VALUE!</v>
      </c>
      <c r="R166" t="e">
        <f t="shared" si="178"/>
        <v>#VALUE!</v>
      </c>
      <c r="S166" t="e">
        <f t="shared" si="179"/>
        <v>#VALUE!</v>
      </c>
      <c r="T166" t="e">
        <f t="shared" si="180"/>
        <v>#VALUE!</v>
      </c>
      <c r="U166" t="e">
        <f t="shared" si="181"/>
        <v>#VALUE!</v>
      </c>
      <c r="V166" t="e">
        <f t="shared" si="182"/>
        <v>#VALUE!</v>
      </c>
      <c r="W166" t="e">
        <f t="shared" si="183"/>
        <v>#VALUE!</v>
      </c>
      <c r="X166" t="e">
        <f t="shared" si="184"/>
        <v>#VALUE!</v>
      </c>
      <c r="Y166" t="e">
        <f t="shared" si="185"/>
        <v>#VALUE!</v>
      </c>
      <c r="Z166" t="e">
        <f t="shared" si="186"/>
        <v>#VALUE!</v>
      </c>
      <c r="AA166" t="e">
        <f t="shared" si="187"/>
        <v>#VALUE!</v>
      </c>
      <c r="AB166" t="e">
        <f t="shared" si="188"/>
        <v>#VALUE!</v>
      </c>
      <c r="AC166" t="e">
        <f t="shared" si="189"/>
        <v>#VALUE!</v>
      </c>
      <c r="AD166" t="e">
        <f t="shared" si="190"/>
        <v>#VALUE!</v>
      </c>
      <c r="AE166" t="e">
        <f t="shared" si="191"/>
        <v>#VALUE!</v>
      </c>
      <c r="AF166" t="e">
        <f t="shared" si="192"/>
        <v>#VALUE!</v>
      </c>
      <c r="AG166" t="e">
        <f t="shared" si="193"/>
        <v>#VALUE!</v>
      </c>
      <c r="AH166" t="e">
        <f t="shared" si="194"/>
        <v>#VALUE!</v>
      </c>
      <c r="AI166" t="e">
        <f t="shared" si="195"/>
        <v>#VALUE!</v>
      </c>
      <c r="AJ166" t="e">
        <f t="shared" si="196"/>
        <v>#VALUE!</v>
      </c>
      <c r="AK166" t="e">
        <f t="shared" si="197"/>
        <v>#VALUE!</v>
      </c>
      <c r="AL166" t="e">
        <f t="shared" si="198"/>
        <v>#VALUE!</v>
      </c>
      <c r="AM166" t="e">
        <f t="shared" si="199"/>
        <v>#VALUE!</v>
      </c>
      <c r="AN166" t="e">
        <f t="shared" si="200"/>
        <v>#VALUE!</v>
      </c>
      <c r="AO166" t="e">
        <f t="shared" si="201"/>
        <v>#VALUE!</v>
      </c>
      <c r="AP166" t="e">
        <f t="shared" si="202"/>
        <v>#VALUE!</v>
      </c>
      <c r="AQ166" t="e">
        <f t="shared" si="203"/>
        <v>#VALUE!</v>
      </c>
      <c r="AR166" t="e">
        <f t="shared" si="204"/>
        <v>#VALUE!</v>
      </c>
      <c r="AS166" t="e">
        <f t="shared" si="205"/>
        <v>#VALUE!</v>
      </c>
      <c r="AT166" t="e">
        <f t="shared" si="206"/>
        <v>#VALUE!</v>
      </c>
      <c r="AU166" t="e">
        <f t="shared" si="207"/>
        <v>#VALUE!</v>
      </c>
      <c r="AV166" t="e">
        <f t="shared" si="208"/>
        <v>#VALUE!</v>
      </c>
      <c r="AW166" t="e">
        <f t="shared" si="209"/>
        <v>#VALUE!</v>
      </c>
      <c r="AX166" t="e">
        <f t="shared" si="210"/>
        <v>#VALUE!</v>
      </c>
      <c r="AY166" t="e">
        <f t="shared" si="211"/>
        <v>#VALUE!</v>
      </c>
      <c r="AZ166" t="e">
        <f t="shared" si="212"/>
        <v>#VALUE!</v>
      </c>
      <c r="BA166" t="e">
        <f t="shared" si="213"/>
        <v>#VALUE!</v>
      </c>
      <c r="BB166" t="e">
        <f t="shared" si="214"/>
        <v>#VALUE!</v>
      </c>
      <c r="BC166" t="e">
        <f t="shared" si="215"/>
        <v>#VALUE!</v>
      </c>
      <c r="BD166" t="e">
        <f t="shared" si="216"/>
        <v>#VALUE!</v>
      </c>
      <c r="BE166" t="e">
        <f t="shared" si="217"/>
        <v>#VALUE!</v>
      </c>
      <c r="BF166" t="e">
        <f t="shared" si="218"/>
        <v>#VALUE!</v>
      </c>
      <c r="BG166" t="e">
        <f t="shared" si="219"/>
        <v>#VALUE!</v>
      </c>
      <c r="BH166" t="e">
        <f t="shared" si="220"/>
        <v>#VALUE!</v>
      </c>
      <c r="BI166" t="e">
        <f t="shared" si="221"/>
        <v>#VALUE!</v>
      </c>
      <c r="BJ166" t="e">
        <f t="shared" si="222"/>
        <v>#VALUE!</v>
      </c>
      <c r="BK166" t="e">
        <f t="shared" si="223"/>
        <v>#VALUE!</v>
      </c>
      <c r="BL166" t="e">
        <f t="shared" si="224"/>
        <v>#VALUE!</v>
      </c>
      <c r="BM166" t="e">
        <f t="shared" si="225"/>
        <v>#VALUE!</v>
      </c>
      <c r="BN166" t="e">
        <f t="shared" si="226"/>
        <v>#VALUE!</v>
      </c>
      <c r="BO166" t="e">
        <f t="shared" si="227"/>
        <v>#VALUE!</v>
      </c>
      <c r="BP166" t="e">
        <f t="shared" si="228"/>
        <v>#VALUE!</v>
      </c>
      <c r="BQ166" t="e">
        <f t="shared" si="229"/>
        <v>#VALUE!</v>
      </c>
      <c r="BR166" t="e">
        <f t="shared" si="230"/>
        <v>#VALUE!</v>
      </c>
      <c r="BS166" t="e">
        <f t="shared" si="231"/>
        <v>#VALUE!</v>
      </c>
      <c r="BT166" t="e">
        <f t="shared" si="232"/>
        <v>#VALUE!</v>
      </c>
      <c r="BU166" t="e">
        <f t="shared" si="233"/>
        <v>#VALUE!</v>
      </c>
      <c r="BV166" t="e">
        <f t="shared" si="234"/>
        <v>#VALUE!</v>
      </c>
      <c r="BW166" t="e">
        <f t="shared" si="235"/>
        <v>#VALUE!</v>
      </c>
      <c r="BX166" t="e">
        <f t="shared" si="236"/>
        <v>#VALUE!</v>
      </c>
      <c r="BY166" t="e">
        <f t="shared" si="237"/>
        <v>#VALUE!</v>
      </c>
      <c r="BZ166" t="e">
        <f t="shared" si="238"/>
        <v>#VALUE!</v>
      </c>
      <c r="CA166" t="e">
        <f t="shared" si="239"/>
        <v>#VALUE!</v>
      </c>
      <c r="CB166" t="e">
        <f t="shared" si="240"/>
        <v>#VALUE!</v>
      </c>
      <c r="CC166" t="e">
        <f t="shared" si="241"/>
        <v>#VALUE!</v>
      </c>
      <c r="CD166" t="e">
        <f t="shared" si="242"/>
        <v>#VALUE!</v>
      </c>
      <c r="CE166" t="e">
        <f t="shared" si="243"/>
        <v>#VALUE!</v>
      </c>
      <c r="CF166" t="e">
        <f t="shared" si="244"/>
        <v>#VALUE!</v>
      </c>
      <c r="CG166" t="e">
        <f t="shared" si="245"/>
        <v>#VALUE!</v>
      </c>
      <c r="CH166" t="e">
        <f t="shared" ca="1" si="246"/>
        <v>#N/A</v>
      </c>
    </row>
    <row r="167" spans="5:86" x14ac:dyDescent="0.25">
      <c r="E167">
        <f t="shared" si="250"/>
        <v>1045702</v>
      </c>
      <c r="F167">
        <f t="shared" si="250"/>
        <v>1045702</v>
      </c>
      <c r="G167" t="e">
        <f t="shared" si="248"/>
        <v>#N/A</v>
      </c>
      <c r="H167" t="e">
        <f t="shared" si="168"/>
        <v>#VALUE!</v>
      </c>
      <c r="I167" t="e">
        <f t="shared" si="169"/>
        <v>#VALUE!</v>
      </c>
      <c r="J167" t="e">
        <f t="shared" si="170"/>
        <v>#VALUE!</v>
      </c>
      <c r="K167" t="e">
        <f t="shared" si="171"/>
        <v>#VALUE!</v>
      </c>
      <c r="L167" t="e">
        <f t="shared" si="172"/>
        <v>#VALUE!</v>
      </c>
      <c r="M167" t="e">
        <f t="shared" si="173"/>
        <v>#VALUE!</v>
      </c>
      <c r="N167" t="e">
        <f t="shared" si="174"/>
        <v>#VALUE!</v>
      </c>
      <c r="O167" t="e">
        <f t="shared" si="175"/>
        <v>#VALUE!</v>
      </c>
      <c r="P167" t="e">
        <f t="shared" si="176"/>
        <v>#VALUE!</v>
      </c>
      <c r="Q167" t="e">
        <f t="shared" si="177"/>
        <v>#VALUE!</v>
      </c>
      <c r="R167" t="e">
        <f t="shared" si="178"/>
        <v>#VALUE!</v>
      </c>
      <c r="S167" t="e">
        <f t="shared" si="179"/>
        <v>#VALUE!</v>
      </c>
      <c r="T167" t="e">
        <f t="shared" si="180"/>
        <v>#VALUE!</v>
      </c>
      <c r="U167" t="e">
        <f t="shared" si="181"/>
        <v>#VALUE!</v>
      </c>
      <c r="V167" t="e">
        <f t="shared" si="182"/>
        <v>#VALUE!</v>
      </c>
      <c r="W167" t="e">
        <f t="shared" si="183"/>
        <v>#VALUE!</v>
      </c>
      <c r="X167" t="e">
        <f t="shared" si="184"/>
        <v>#VALUE!</v>
      </c>
      <c r="Y167" t="e">
        <f t="shared" si="185"/>
        <v>#VALUE!</v>
      </c>
      <c r="Z167" t="e">
        <f t="shared" si="186"/>
        <v>#VALUE!</v>
      </c>
      <c r="AA167" t="e">
        <f t="shared" si="187"/>
        <v>#VALUE!</v>
      </c>
      <c r="AB167" t="e">
        <f t="shared" si="188"/>
        <v>#VALUE!</v>
      </c>
      <c r="AC167" t="e">
        <f t="shared" si="189"/>
        <v>#VALUE!</v>
      </c>
      <c r="AD167" t="e">
        <f t="shared" si="190"/>
        <v>#VALUE!</v>
      </c>
      <c r="AE167" t="e">
        <f t="shared" si="191"/>
        <v>#VALUE!</v>
      </c>
      <c r="AF167" t="e">
        <f t="shared" si="192"/>
        <v>#VALUE!</v>
      </c>
      <c r="AG167" t="e">
        <f t="shared" si="193"/>
        <v>#VALUE!</v>
      </c>
      <c r="AH167" t="e">
        <f t="shared" si="194"/>
        <v>#VALUE!</v>
      </c>
      <c r="AI167" t="e">
        <f t="shared" si="195"/>
        <v>#VALUE!</v>
      </c>
      <c r="AJ167" t="e">
        <f t="shared" si="196"/>
        <v>#VALUE!</v>
      </c>
      <c r="AK167" t="e">
        <f t="shared" si="197"/>
        <v>#VALUE!</v>
      </c>
      <c r="AL167" t="e">
        <f t="shared" si="198"/>
        <v>#VALUE!</v>
      </c>
      <c r="AM167" t="e">
        <f t="shared" si="199"/>
        <v>#VALUE!</v>
      </c>
      <c r="AN167" t="e">
        <f t="shared" si="200"/>
        <v>#VALUE!</v>
      </c>
      <c r="AO167" t="e">
        <f t="shared" si="201"/>
        <v>#VALUE!</v>
      </c>
      <c r="AP167" t="e">
        <f t="shared" si="202"/>
        <v>#VALUE!</v>
      </c>
      <c r="AQ167" t="e">
        <f t="shared" si="203"/>
        <v>#VALUE!</v>
      </c>
      <c r="AR167" t="e">
        <f t="shared" si="204"/>
        <v>#VALUE!</v>
      </c>
      <c r="AS167" t="e">
        <f t="shared" si="205"/>
        <v>#VALUE!</v>
      </c>
      <c r="AT167" t="e">
        <f t="shared" si="206"/>
        <v>#VALUE!</v>
      </c>
      <c r="AU167" t="e">
        <f t="shared" si="207"/>
        <v>#VALUE!</v>
      </c>
      <c r="AV167" t="e">
        <f t="shared" si="208"/>
        <v>#VALUE!</v>
      </c>
      <c r="AW167" t="e">
        <f t="shared" si="209"/>
        <v>#VALUE!</v>
      </c>
      <c r="AX167" t="e">
        <f t="shared" si="210"/>
        <v>#VALUE!</v>
      </c>
      <c r="AY167" t="e">
        <f t="shared" si="211"/>
        <v>#VALUE!</v>
      </c>
      <c r="AZ167" t="e">
        <f t="shared" si="212"/>
        <v>#VALUE!</v>
      </c>
      <c r="BA167" t="e">
        <f t="shared" si="213"/>
        <v>#VALUE!</v>
      </c>
      <c r="BB167" t="e">
        <f t="shared" si="214"/>
        <v>#VALUE!</v>
      </c>
      <c r="BC167" t="e">
        <f t="shared" si="215"/>
        <v>#VALUE!</v>
      </c>
      <c r="BD167" t="e">
        <f t="shared" si="216"/>
        <v>#VALUE!</v>
      </c>
      <c r="BE167" t="e">
        <f t="shared" si="217"/>
        <v>#VALUE!</v>
      </c>
      <c r="BF167" t="e">
        <f t="shared" si="218"/>
        <v>#VALUE!</v>
      </c>
      <c r="BG167" t="e">
        <f t="shared" si="219"/>
        <v>#VALUE!</v>
      </c>
      <c r="BH167" t="e">
        <f t="shared" si="220"/>
        <v>#VALUE!</v>
      </c>
      <c r="BI167" t="e">
        <f t="shared" si="221"/>
        <v>#VALUE!</v>
      </c>
      <c r="BJ167" t="e">
        <f t="shared" si="222"/>
        <v>#VALUE!</v>
      </c>
      <c r="BK167" t="e">
        <f t="shared" si="223"/>
        <v>#VALUE!</v>
      </c>
      <c r="BL167" t="e">
        <f t="shared" si="224"/>
        <v>#VALUE!</v>
      </c>
      <c r="BM167" t="e">
        <f t="shared" si="225"/>
        <v>#VALUE!</v>
      </c>
      <c r="BN167" t="e">
        <f t="shared" si="226"/>
        <v>#VALUE!</v>
      </c>
      <c r="BO167" t="e">
        <f t="shared" si="227"/>
        <v>#VALUE!</v>
      </c>
      <c r="BP167" t="e">
        <f t="shared" si="228"/>
        <v>#VALUE!</v>
      </c>
      <c r="BQ167" t="e">
        <f t="shared" si="229"/>
        <v>#VALUE!</v>
      </c>
      <c r="BR167" t="e">
        <f t="shared" si="230"/>
        <v>#VALUE!</v>
      </c>
      <c r="BS167" t="e">
        <f t="shared" si="231"/>
        <v>#VALUE!</v>
      </c>
      <c r="BT167" t="e">
        <f t="shared" si="232"/>
        <v>#VALUE!</v>
      </c>
      <c r="BU167" t="e">
        <f t="shared" si="233"/>
        <v>#VALUE!</v>
      </c>
      <c r="BV167" t="e">
        <f t="shared" si="234"/>
        <v>#VALUE!</v>
      </c>
      <c r="BW167" t="e">
        <f t="shared" si="235"/>
        <v>#VALUE!</v>
      </c>
      <c r="BX167" t="e">
        <f t="shared" si="236"/>
        <v>#VALUE!</v>
      </c>
      <c r="BY167" t="e">
        <f t="shared" si="237"/>
        <v>#VALUE!</v>
      </c>
      <c r="BZ167" t="e">
        <f t="shared" si="238"/>
        <v>#VALUE!</v>
      </c>
      <c r="CA167" t="e">
        <f t="shared" si="239"/>
        <v>#VALUE!</v>
      </c>
      <c r="CB167" t="e">
        <f t="shared" si="240"/>
        <v>#VALUE!</v>
      </c>
      <c r="CC167" t="e">
        <f t="shared" si="241"/>
        <v>#VALUE!</v>
      </c>
      <c r="CD167" t="e">
        <f t="shared" si="242"/>
        <v>#VALUE!</v>
      </c>
      <c r="CE167" t="e">
        <f t="shared" si="243"/>
        <v>#VALUE!</v>
      </c>
      <c r="CF167" t="e">
        <f t="shared" si="244"/>
        <v>#VALUE!</v>
      </c>
      <c r="CG167" t="e">
        <f t="shared" si="245"/>
        <v>#VALUE!</v>
      </c>
      <c r="CH167" t="e">
        <f t="shared" ca="1" si="246"/>
        <v>#N/A</v>
      </c>
    </row>
    <row r="168" spans="5:86" x14ac:dyDescent="0.25">
      <c r="E168">
        <f t="shared" si="250"/>
        <v>1045701</v>
      </c>
      <c r="F168">
        <f t="shared" si="250"/>
        <v>1045701</v>
      </c>
      <c r="G168" t="e">
        <f t="shared" si="248"/>
        <v>#N/A</v>
      </c>
      <c r="H168" t="e">
        <f t="shared" si="168"/>
        <v>#VALUE!</v>
      </c>
      <c r="I168" t="e">
        <f t="shared" si="169"/>
        <v>#VALUE!</v>
      </c>
      <c r="J168" t="e">
        <f t="shared" si="170"/>
        <v>#VALUE!</v>
      </c>
      <c r="K168" t="e">
        <f t="shared" si="171"/>
        <v>#VALUE!</v>
      </c>
      <c r="L168" t="e">
        <f t="shared" si="172"/>
        <v>#VALUE!</v>
      </c>
      <c r="M168" t="e">
        <f t="shared" si="173"/>
        <v>#VALUE!</v>
      </c>
      <c r="N168" t="e">
        <f t="shared" si="174"/>
        <v>#VALUE!</v>
      </c>
      <c r="O168" t="e">
        <f t="shared" si="175"/>
        <v>#VALUE!</v>
      </c>
      <c r="P168" t="e">
        <f t="shared" si="176"/>
        <v>#VALUE!</v>
      </c>
      <c r="Q168" t="e">
        <f t="shared" si="177"/>
        <v>#VALUE!</v>
      </c>
      <c r="R168" t="e">
        <f t="shared" si="178"/>
        <v>#VALUE!</v>
      </c>
      <c r="S168" t="e">
        <f t="shared" si="179"/>
        <v>#VALUE!</v>
      </c>
      <c r="T168" t="e">
        <f t="shared" si="180"/>
        <v>#VALUE!</v>
      </c>
      <c r="U168" t="e">
        <f t="shared" si="181"/>
        <v>#VALUE!</v>
      </c>
      <c r="V168" t="e">
        <f t="shared" si="182"/>
        <v>#VALUE!</v>
      </c>
      <c r="W168" t="e">
        <f t="shared" si="183"/>
        <v>#VALUE!</v>
      </c>
      <c r="X168" t="e">
        <f t="shared" si="184"/>
        <v>#VALUE!</v>
      </c>
      <c r="Y168" t="e">
        <f t="shared" si="185"/>
        <v>#VALUE!</v>
      </c>
      <c r="Z168" t="e">
        <f t="shared" si="186"/>
        <v>#VALUE!</v>
      </c>
      <c r="AA168" t="e">
        <f t="shared" si="187"/>
        <v>#VALUE!</v>
      </c>
      <c r="AB168" t="e">
        <f t="shared" si="188"/>
        <v>#VALUE!</v>
      </c>
      <c r="AC168" t="e">
        <f t="shared" si="189"/>
        <v>#VALUE!</v>
      </c>
      <c r="AD168" t="e">
        <f t="shared" si="190"/>
        <v>#VALUE!</v>
      </c>
      <c r="AE168" t="e">
        <f t="shared" si="191"/>
        <v>#VALUE!</v>
      </c>
      <c r="AF168" t="e">
        <f t="shared" si="192"/>
        <v>#VALUE!</v>
      </c>
      <c r="AG168" t="e">
        <f t="shared" si="193"/>
        <v>#VALUE!</v>
      </c>
      <c r="AH168" t="e">
        <f t="shared" si="194"/>
        <v>#VALUE!</v>
      </c>
      <c r="AI168" t="e">
        <f t="shared" si="195"/>
        <v>#VALUE!</v>
      </c>
      <c r="AJ168" t="e">
        <f t="shared" si="196"/>
        <v>#VALUE!</v>
      </c>
      <c r="AK168" t="e">
        <f t="shared" si="197"/>
        <v>#VALUE!</v>
      </c>
      <c r="AL168" t="e">
        <f t="shared" si="198"/>
        <v>#VALUE!</v>
      </c>
      <c r="AM168" t="e">
        <f t="shared" si="199"/>
        <v>#VALUE!</v>
      </c>
      <c r="AN168" t="e">
        <f t="shared" si="200"/>
        <v>#VALUE!</v>
      </c>
      <c r="AO168" t="e">
        <f t="shared" si="201"/>
        <v>#VALUE!</v>
      </c>
      <c r="AP168" t="e">
        <f t="shared" si="202"/>
        <v>#VALUE!</v>
      </c>
      <c r="AQ168" t="e">
        <f t="shared" si="203"/>
        <v>#VALUE!</v>
      </c>
      <c r="AR168" t="e">
        <f t="shared" si="204"/>
        <v>#VALUE!</v>
      </c>
      <c r="AS168" t="e">
        <f t="shared" si="205"/>
        <v>#VALUE!</v>
      </c>
      <c r="AT168" t="e">
        <f t="shared" si="206"/>
        <v>#VALUE!</v>
      </c>
      <c r="AU168" t="e">
        <f t="shared" si="207"/>
        <v>#VALUE!</v>
      </c>
      <c r="AV168" t="e">
        <f t="shared" si="208"/>
        <v>#VALUE!</v>
      </c>
      <c r="AW168" t="e">
        <f t="shared" si="209"/>
        <v>#VALUE!</v>
      </c>
      <c r="AX168" t="e">
        <f t="shared" si="210"/>
        <v>#VALUE!</v>
      </c>
      <c r="AY168" t="e">
        <f t="shared" si="211"/>
        <v>#VALUE!</v>
      </c>
      <c r="AZ168" t="e">
        <f t="shared" si="212"/>
        <v>#VALUE!</v>
      </c>
      <c r="BA168" t="e">
        <f t="shared" si="213"/>
        <v>#VALUE!</v>
      </c>
      <c r="BB168" t="e">
        <f t="shared" si="214"/>
        <v>#VALUE!</v>
      </c>
      <c r="BC168" t="e">
        <f t="shared" si="215"/>
        <v>#VALUE!</v>
      </c>
      <c r="BD168" t="e">
        <f t="shared" si="216"/>
        <v>#VALUE!</v>
      </c>
      <c r="BE168" t="e">
        <f t="shared" si="217"/>
        <v>#VALUE!</v>
      </c>
      <c r="BF168" t="e">
        <f t="shared" si="218"/>
        <v>#VALUE!</v>
      </c>
      <c r="BG168" t="e">
        <f t="shared" si="219"/>
        <v>#VALUE!</v>
      </c>
      <c r="BH168" t="e">
        <f t="shared" si="220"/>
        <v>#VALUE!</v>
      </c>
      <c r="BI168" t="e">
        <f t="shared" si="221"/>
        <v>#VALUE!</v>
      </c>
      <c r="BJ168" t="e">
        <f t="shared" si="222"/>
        <v>#VALUE!</v>
      </c>
      <c r="BK168" t="e">
        <f t="shared" si="223"/>
        <v>#VALUE!</v>
      </c>
      <c r="BL168" t="e">
        <f t="shared" si="224"/>
        <v>#VALUE!</v>
      </c>
      <c r="BM168" t="e">
        <f t="shared" si="225"/>
        <v>#VALUE!</v>
      </c>
      <c r="BN168" t="e">
        <f t="shared" si="226"/>
        <v>#VALUE!</v>
      </c>
      <c r="BO168" t="e">
        <f t="shared" si="227"/>
        <v>#VALUE!</v>
      </c>
      <c r="BP168" t="e">
        <f t="shared" si="228"/>
        <v>#VALUE!</v>
      </c>
      <c r="BQ168" t="e">
        <f t="shared" si="229"/>
        <v>#VALUE!</v>
      </c>
      <c r="BR168" t="e">
        <f t="shared" si="230"/>
        <v>#VALUE!</v>
      </c>
      <c r="BS168" t="e">
        <f t="shared" si="231"/>
        <v>#VALUE!</v>
      </c>
      <c r="BT168" t="e">
        <f t="shared" si="232"/>
        <v>#VALUE!</v>
      </c>
      <c r="BU168" t="e">
        <f t="shared" si="233"/>
        <v>#VALUE!</v>
      </c>
      <c r="BV168" t="e">
        <f t="shared" si="234"/>
        <v>#VALUE!</v>
      </c>
      <c r="BW168" t="e">
        <f t="shared" si="235"/>
        <v>#VALUE!</v>
      </c>
      <c r="BX168" t="e">
        <f t="shared" si="236"/>
        <v>#VALUE!</v>
      </c>
      <c r="BY168" t="e">
        <f t="shared" si="237"/>
        <v>#VALUE!</v>
      </c>
      <c r="BZ168" t="e">
        <f t="shared" si="238"/>
        <v>#VALUE!</v>
      </c>
      <c r="CA168" t="e">
        <f t="shared" si="239"/>
        <v>#VALUE!</v>
      </c>
      <c r="CB168" t="e">
        <f t="shared" si="240"/>
        <v>#VALUE!</v>
      </c>
      <c r="CC168" t="e">
        <f t="shared" si="241"/>
        <v>#VALUE!</v>
      </c>
      <c r="CD168" t="e">
        <f t="shared" si="242"/>
        <v>#VALUE!</v>
      </c>
      <c r="CE168" t="e">
        <f t="shared" si="243"/>
        <v>#VALUE!</v>
      </c>
      <c r="CF168" t="e">
        <f t="shared" si="244"/>
        <v>#VALUE!</v>
      </c>
      <c r="CG168" t="e">
        <f t="shared" si="245"/>
        <v>#VALUE!</v>
      </c>
      <c r="CH168" t="e">
        <f t="shared" ca="1" si="246"/>
        <v>#N/A</v>
      </c>
    </row>
    <row r="169" spans="5:86" x14ac:dyDescent="0.25">
      <c r="E169">
        <f t="shared" si="250"/>
        <v>1045700</v>
      </c>
      <c r="F169">
        <f t="shared" si="250"/>
        <v>1045700</v>
      </c>
      <c r="G169" t="e">
        <f t="shared" si="248"/>
        <v>#N/A</v>
      </c>
      <c r="H169" t="e">
        <f t="shared" si="168"/>
        <v>#VALUE!</v>
      </c>
      <c r="I169" t="e">
        <f t="shared" si="169"/>
        <v>#VALUE!</v>
      </c>
      <c r="J169" t="e">
        <f t="shared" si="170"/>
        <v>#VALUE!</v>
      </c>
      <c r="K169" t="e">
        <f t="shared" si="171"/>
        <v>#VALUE!</v>
      </c>
      <c r="L169" t="e">
        <f t="shared" si="172"/>
        <v>#VALUE!</v>
      </c>
      <c r="M169" t="e">
        <f t="shared" si="173"/>
        <v>#VALUE!</v>
      </c>
      <c r="N169" t="e">
        <f t="shared" si="174"/>
        <v>#VALUE!</v>
      </c>
      <c r="O169" t="e">
        <f t="shared" si="175"/>
        <v>#VALUE!</v>
      </c>
      <c r="P169" t="e">
        <f t="shared" si="176"/>
        <v>#VALUE!</v>
      </c>
      <c r="Q169" t="e">
        <f t="shared" si="177"/>
        <v>#VALUE!</v>
      </c>
      <c r="R169" t="e">
        <f t="shared" si="178"/>
        <v>#VALUE!</v>
      </c>
      <c r="S169" t="e">
        <f t="shared" si="179"/>
        <v>#VALUE!</v>
      </c>
      <c r="T169" t="e">
        <f t="shared" si="180"/>
        <v>#VALUE!</v>
      </c>
      <c r="U169" t="e">
        <f t="shared" si="181"/>
        <v>#VALUE!</v>
      </c>
      <c r="V169" t="e">
        <f t="shared" si="182"/>
        <v>#VALUE!</v>
      </c>
      <c r="W169" t="e">
        <f t="shared" si="183"/>
        <v>#VALUE!</v>
      </c>
      <c r="X169" t="e">
        <f t="shared" si="184"/>
        <v>#VALUE!</v>
      </c>
      <c r="Y169" t="e">
        <f t="shared" si="185"/>
        <v>#VALUE!</v>
      </c>
      <c r="Z169" t="e">
        <f t="shared" si="186"/>
        <v>#VALUE!</v>
      </c>
      <c r="AA169" t="e">
        <f t="shared" si="187"/>
        <v>#VALUE!</v>
      </c>
      <c r="AB169" t="e">
        <f t="shared" si="188"/>
        <v>#VALUE!</v>
      </c>
      <c r="AC169" t="e">
        <f t="shared" si="189"/>
        <v>#VALUE!</v>
      </c>
      <c r="AD169" t="e">
        <f t="shared" si="190"/>
        <v>#VALUE!</v>
      </c>
      <c r="AE169" t="e">
        <f t="shared" si="191"/>
        <v>#VALUE!</v>
      </c>
      <c r="AF169" t="e">
        <f t="shared" si="192"/>
        <v>#VALUE!</v>
      </c>
      <c r="AG169" t="e">
        <f t="shared" si="193"/>
        <v>#VALUE!</v>
      </c>
      <c r="AH169" t="e">
        <f t="shared" si="194"/>
        <v>#VALUE!</v>
      </c>
      <c r="AI169" t="e">
        <f t="shared" si="195"/>
        <v>#VALUE!</v>
      </c>
      <c r="AJ169" t="e">
        <f t="shared" si="196"/>
        <v>#VALUE!</v>
      </c>
      <c r="AK169" t="e">
        <f t="shared" si="197"/>
        <v>#VALUE!</v>
      </c>
      <c r="AL169" t="e">
        <f t="shared" si="198"/>
        <v>#VALUE!</v>
      </c>
      <c r="AM169" t="e">
        <f t="shared" si="199"/>
        <v>#VALUE!</v>
      </c>
      <c r="AN169" t="e">
        <f t="shared" si="200"/>
        <v>#VALUE!</v>
      </c>
      <c r="AO169" t="e">
        <f t="shared" si="201"/>
        <v>#VALUE!</v>
      </c>
      <c r="AP169" t="e">
        <f t="shared" si="202"/>
        <v>#VALUE!</v>
      </c>
      <c r="AQ169" t="e">
        <f t="shared" si="203"/>
        <v>#VALUE!</v>
      </c>
      <c r="AR169" t="e">
        <f t="shared" si="204"/>
        <v>#VALUE!</v>
      </c>
      <c r="AS169" t="e">
        <f t="shared" si="205"/>
        <v>#VALUE!</v>
      </c>
      <c r="AT169" t="e">
        <f t="shared" si="206"/>
        <v>#VALUE!</v>
      </c>
      <c r="AU169" t="e">
        <f t="shared" si="207"/>
        <v>#VALUE!</v>
      </c>
      <c r="AV169" t="e">
        <f t="shared" si="208"/>
        <v>#VALUE!</v>
      </c>
      <c r="AW169" t="e">
        <f t="shared" si="209"/>
        <v>#VALUE!</v>
      </c>
      <c r="AX169" t="e">
        <f t="shared" si="210"/>
        <v>#VALUE!</v>
      </c>
      <c r="AY169" t="e">
        <f t="shared" si="211"/>
        <v>#VALUE!</v>
      </c>
      <c r="AZ169" t="e">
        <f t="shared" si="212"/>
        <v>#VALUE!</v>
      </c>
      <c r="BA169" t="e">
        <f t="shared" si="213"/>
        <v>#VALUE!</v>
      </c>
      <c r="BB169" t="e">
        <f t="shared" si="214"/>
        <v>#VALUE!</v>
      </c>
      <c r="BC169" t="e">
        <f t="shared" si="215"/>
        <v>#VALUE!</v>
      </c>
      <c r="BD169" t="e">
        <f t="shared" si="216"/>
        <v>#VALUE!</v>
      </c>
      <c r="BE169" t="e">
        <f t="shared" si="217"/>
        <v>#VALUE!</v>
      </c>
      <c r="BF169" t="e">
        <f t="shared" si="218"/>
        <v>#VALUE!</v>
      </c>
      <c r="BG169" t="e">
        <f t="shared" si="219"/>
        <v>#VALUE!</v>
      </c>
      <c r="BH169" t="e">
        <f t="shared" si="220"/>
        <v>#VALUE!</v>
      </c>
      <c r="BI169" t="e">
        <f t="shared" si="221"/>
        <v>#VALUE!</v>
      </c>
      <c r="BJ169" t="e">
        <f t="shared" si="222"/>
        <v>#VALUE!</v>
      </c>
      <c r="BK169" t="e">
        <f t="shared" si="223"/>
        <v>#VALUE!</v>
      </c>
      <c r="BL169" t="e">
        <f t="shared" si="224"/>
        <v>#VALUE!</v>
      </c>
      <c r="BM169" t="e">
        <f t="shared" si="225"/>
        <v>#VALUE!</v>
      </c>
      <c r="BN169" t="e">
        <f t="shared" si="226"/>
        <v>#VALUE!</v>
      </c>
      <c r="BO169" t="e">
        <f t="shared" si="227"/>
        <v>#VALUE!</v>
      </c>
      <c r="BP169" t="e">
        <f t="shared" si="228"/>
        <v>#VALUE!</v>
      </c>
      <c r="BQ169" t="e">
        <f t="shared" si="229"/>
        <v>#VALUE!</v>
      </c>
      <c r="BR169" t="e">
        <f t="shared" si="230"/>
        <v>#VALUE!</v>
      </c>
      <c r="BS169" t="e">
        <f t="shared" si="231"/>
        <v>#VALUE!</v>
      </c>
      <c r="BT169" t="e">
        <f t="shared" si="232"/>
        <v>#VALUE!</v>
      </c>
      <c r="BU169" t="e">
        <f t="shared" si="233"/>
        <v>#VALUE!</v>
      </c>
      <c r="BV169" t="e">
        <f t="shared" si="234"/>
        <v>#VALUE!</v>
      </c>
      <c r="BW169" t="e">
        <f t="shared" si="235"/>
        <v>#VALUE!</v>
      </c>
      <c r="BX169" t="e">
        <f t="shared" si="236"/>
        <v>#VALUE!</v>
      </c>
      <c r="BY169" t="e">
        <f t="shared" si="237"/>
        <v>#VALUE!</v>
      </c>
      <c r="BZ169" t="e">
        <f t="shared" si="238"/>
        <v>#VALUE!</v>
      </c>
      <c r="CA169" t="e">
        <f t="shared" si="239"/>
        <v>#VALUE!</v>
      </c>
      <c r="CB169" t="e">
        <f t="shared" si="240"/>
        <v>#VALUE!</v>
      </c>
      <c r="CC169" t="e">
        <f t="shared" si="241"/>
        <v>#VALUE!</v>
      </c>
      <c r="CD169" t="e">
        <f t="shared" si="242"/>
        <v>#VALUE!</v>
      </c>
      <c r="CE169" t="e">
        <f t="shared" si="243"/>
        <v>#VALUE!</v>
      </c>
      <c r="CF169" t="e">
        <f t="shared" si="244"/>
        <v>#VALUE!</v>
      </c>
      <c r="CG169" t="e">
        <f t="shared" si="245"/>
        <v>#VALUE!</v>
      </c>
      <c r="CH169" t="e">
        <f t="shared" ca="1" si="246"/>
        <v>#N/A</v>
      </c>
    </row>
    <row r="170" spans="5:86" x14ac:dyDescent="0.25">
      <c r="E170">
        <f t="shared" si="250"/>
        <v>1045699</v>
      </c>
      <c r="F170">
        <f t="shared" si="250"/>
        <v>1045699</v>
      </c>
      <c r="G170" t="e">
        <f t="shared" si="248"/>
        <v>#N/A</v>
      </c>
      <c r="H170" t="e">
        <f t="shared" si="168"/>
        <v>#VALUE!</v>
      </c>
      <c r="I170" t="e">
        <f t="shared" si="169"/>
        <v>#VALUE!</v>
      </c>
      <c r="J170" t="e">
        <f t="shared" si="170"/>
        <v>#VALUE!</v>
      </c>
      <c r="K170" t="e">
        <f t="shared" si="171"/>
        <v>#VALUE!</v>
      </c>
      <c r="L170" t="e">
        <f t="shared" si="172"/>
        <v>#VALUE!</v>
      </c>
      <c r="M170" t="e">
        <f t="shared" si="173"/>
        <v>#VALUE!</v>
      </c>
      <c r="N170" t="e">
        <f t="shared" si="174"/>
        <v>#VALUE!</v>
      </c>
      <c r="O170" t="e">
        <f t="shared" si="175"/>
        <v>#VALUE!</v>
      </c>
      <c r="P170" t="e">
        <f t="shared" si="176"/>
        <v>#VALUE!</v>
      </c>
      <c r="Q170" t="e">
        <f t="shared" si="177"/>
        <v>#VALUE!</v>
      </c>
      <c r="R170" t="e">
        <f t="shared" si="178"/>
        <v>#VALUE!</v>
      </c>
      <c r="S170" t="e">
        <f t="shared" si="179"/>
        <v>#VALUE!</v>
      </c>
      <c r="T170" t="e">
        <f t="shared" si="180"/>
        <v>#VALUE!</v>
      </c>
      <c r="U170" t="e">
        <f t="shared" si="181"/>
        <v>#VALUE!</v>
      </c>
      <c r="V170" t="e">
        <f t="shared" si="182"/>
        <v>#VALUE!</v>
      </c>
      <c r="W170" t="e">
        <f t="shared" si="183"/>
        <v>#VALUE!</v>
      </c>
      <c r="X170" t="e">
        <f t="shared" si="184"/>
        <v>#VALUE!</v>
      </c>
      <c r="Y170" t="e">
        <f t="shared" si="185"/>
        <v>#VALUE!</v>
      </c>
      <c r="Z170" t="e">
        <f t="shared" si="186"/>
        <v>#VALUE!</v>
      </c>
      <c r="AA170" t="e">
        <f t="shared" si="187"/>
        <v>#VALUE!</v>
      </c>
      <c r="AB170" t="e">
        <f t="shared" si="188"/>
        <v>#VALUE!</v>
      </c>
      <c r="AC170" t="e">
        <f t="shared" si="189"/>
        <v>#VALUE!</v>
      </c>
      <c r="AD170" t="e">
        <f t="shared" si="190"/>
        <v>#VALUE!</v>
      </c>
      <c r="AE170" t="e">
        <f t="shared" si="191"/>
        <v>#VALUE!</v>
      </c>
      <c r="AF170" t="e">
        <f t="shared" si="192"/>
        <v>#VALUE!</v>
      </c>
      <c r="AG170" t="e">
        <f t="shared" si="193"/>
        <v>#VALUE!</v>
      </c>
      <c r="AH170" t="e">
        <f t="shared" si="194"/>
        <v>#VALUE!</v>
      </c>
      <c r="AI170" t="e">
        <f t="shared" si="195"/>
        <v>#VALUE!</v>
      </c>
      <c r="AJ170" t="e">
        <f t="shared" si="196"/>
        <v>#VALUE!</v>
      </c>
      <c r="AK170" t="e">
        <f t="shared" si="197"/>
        <v>#VALUE!</v>
      </c>
      <c r="AL170" t="e">
        <f t="shared" si="198"/>
        <v>#VALUE!</v>
      </c>
      <c r="AM170" t="e">
        <f t="shared" si="199"/>
        <v>#VALUE!</v>
      </c>
      <c r="AN170" t="e">
        <f t="shared" si="200"/>
        <v>#VALUE!</v>
      </c>
      <c r="AO170" t="e">
        <f t="shared" si="201"/>
        <v>#VALUE!</v>
      </c>
      <c r="AP170" t="e">
        <f t="shared" si="202"/>
        <v>#VALUE!</v>
      </c>
      <c r="AQ170" t="e">
        <f t="shared" si="203"/>
        <v>#VALUE!</v>
      </c>
      <c r="AR170" t="e">
        <f t="shared" si="204"/>
        <v>#VALUE!</v>
      </c>
      <c r="AS170" t="e">
        <f t="shared" si="205"/>
        <v>#VALUE!</v>
      </c>
      <c r="AT170" t="e">
        <f t="shared" si="206"/>
        <v>#VALUE!</v>
      </c>
      <c r="AU170" t="e">
        <f t="shared" si="207"/>
        <v>#VALUE!</v>
      </c>
      <c r="AV170" t="e">
        <f t="shared" si="208"/>
        <v>#VALUE!</v>
      </c>
      <c r="AW170" t="e">
        <f t="shared" si="209"/>
        <v>#VALUE!</v>
      </c>
      <c r="AX170" t="e">
        <f t="shared" si="210"/>
        <v>#VALUE!</v>
      </c>
      <c r="AY170" t="e">
        <f t="shared" si="211"/>
        <v>#VALUE!</v>
      </c>
      <c r="AZ170" t="e">
        <f t="shared" si="212"/>
        <v>#VALUE!</v>
      </c>
      <c r="BA170" t="e">
        <f t="shared" si="213"/>
        <v>#VALUE!</v>
      </c>
      <c r="BB170" t="e">
        <f t="shared" si="214"/>
        <v>#VALUE!</v>
      </c>
      <c r="BC170" t="e">
        <f t="shared" si="215"/>
        <v>#VALUE!</v>
      </c>
      <c r="BD170" t="e">
        <f t="shared" si="216"/>
        <v>#VALUE!</v>
      </c>
      <c r="BE170" t="e">
        <f t="shared" si="217"/>
        <v>#VALUE!</v>
      </c>
      <c r="BF170" t="e">
        <f t="shared" si="218"/>
        <v>#VALUE!</v>
      </c>
      <c r="BG170" t="e">
        <f t="shared" si="219"/>
        <v>#VALUE!</v>
      </c>
      <c r="BH170" t="e">
        <f t="shared" si="220"/>
        <v>#VALUE!</v>
      </c>
      <c r="BI170" t="e">
        <f t="shared" si="221"/>
        <v>#VALUE!</v>
      </c>
      <c r="BJ170" t="e">
        <f t="shared" si="222"/>
        <v>#VALUE!</v>
      </c>
      <c r="BK170" t="e">
        <f t="shared" si="223"/>
        <v>#VALUE!</v>
      </c>
      <c r="BL170" t="e">
        <f t="shared" si="224"/>
        <v>#VALUE!</v>
      </c>
      <c r="BM170" t="e">
        <f t="shared" si="225"/>
        <v>#VALUE!</v>
      </c>
      <c r="BN170" t="e">
        <f t="shared" si="226"/>
        <v>#VALUE!</v>
      </c>
      <c r="BO170" t="e">
        <f t="shared" si="227"/>
        <v>#VALUE!</v>
      </c>
      <c r="BP170" t="e">
        <f t="shared" si="228"/>
        <v>#VALUE!</v>
      </c>
      <c r="BQ170" t="e">
        <f t="shared" si="229"/>
        <v>#VALUE!</v>
      </c>
      <c r="BR170" t="e">
        <f t="shared" si="230"/>
        <v>#VALUE!</v>
      </c>
      <c r="BS170" t="e">
        <f t="shared" si="231"/>
        <v>#VALUE!</v>
      </c>
      <c r="BT170" t="e">
        <f t="shared" si="232"/>
        <v>#VALUE!</v>
      </c>
      <c r="BU170" t="e">
        <f t="shared" si="233"/>
        <v>#VALUE!</v>
      </c>
      <c r="BV170" t="e">
        <f t="shared" si="234"/>
        <v>#VALUE!</v>
      </c>
      <c r="BW170" t="e">
        <f t="shared" si="235"/>
        <v>#VALUE!</v>
      </c>
      <c r="BX170" t="e">
        <f t="shared" si="236"/>
        <v>#VALUE!</v>
      </c>
      <c r="BY170" t="e">
        <f t="shared" si="237"/>
        <v>#VALUE!</v>
      </c>
      <c r="BZ170" t="e">
        <f t="shared" si="238"/>
        <v>#VALUE!</v>
      </c>
      <c r="CA170" t="e">
        <f t="shared" si="239"/>
        <v>#VALUE!</v>
      </c>
      <c r="CB170" t="e">
        <f t="shared" si="240"/>
        <v>#VALUE!</v>
      </c>
      <c r="CC170" t="e">
        <f t="shared" si="241"/>
        <v>#VALUE!</v>
      </c>
      <c r="CD170" t="e">
        <f t="shared" si="242"/>
        <v>#VALUE!</v>
      </c>
      <c r="CE170" t="e">
        <f t="shared" si="243"/>
        <v>#VALUE!</v>
      </c>
      <c r="CF170" t="e">
        <f t="shared" si="244"/>
        <v>#VALUE!</v>
      </c>
      <c r="CG170" t="e">
        <f t="shared" si="245"/>
        <v>#VALUE!</v>
      </c>
      <c r="CH170" t="e">
        <f t="shared" ca="1" si="246"/>
        <v>#N/A</v>
      </c>
    </row>
    <row r="171" spans="5:86" x14ac:dyDescent="0.25">
      <c r="E171">
        <f t="shared" si="250"/>
        <v>1045698</v>
      </c>
      <c r="F171">
        <f t="shared" si="250"/>
        <v>1045698</v>
      </c>
      <c r="G171" t="e">
        <f t="shared" si="248"/>
        <v>#N/A</v>
      </c>
      <c r="H171" t="e">
        <f t="shared" si="168"/>
        <v>#VALUE!</v>
      </c>
      <c r="I171" t="e">
        <f t="shared" si="169"/>
        <v>#VALUE!</v>
      </c>
      <c r="J171" t="e">
        <f t="shared" si="170"/>
        <v>#VALUE!</v>
      </c>
      <c r="K171" t="e">
        <f t="shared" si="171"/>
        <v>#VALUE!</v>
      </c>
      <c r="L171" t="e">
        <f t="shared" si="172"/>
        <v>#VALUE!</v>
      </c>
      <c r="M171" t="e">
        <f t="shared" si="173"/>
        <v>#VALUE!</v>
      </c>
      <c r="N171" t="e">
        <f t="shared" si="174"/>
        <v>#VALUE!</v>
      </c>
      <c r="O171" t="e">
        <f t="shared" si="175"/>
        <v>#VALUE!</v>
      </c>
      <c r="P171" t="e">
        <f t="shared" si="176"/>
        <v>#VALUE!</v>
      </c>
      <c r="Q171" t="e">
        <f t="shared" si="177"/>
        <v>#VALUE!</v>
      </c>
      <c r="R171" t="e">
        <f t="shared" si="178"/>
        <v>#VALUE!</v>
      </c>
      <c r="S171" t="e">
        <f t="shared" si="179"/>
        <v>#VALUE!</v>
      </c>
      <c r="T171" t="e">
        <f t="shared" si="180"/>
        <v>#VALUE!</v>
      </c>
      <c r="U171" t="e">
        <f t="shared" si="181"/>
        <v>#VALUE!</v>
      </c>
      <c r="V171" t="e">
        <f t="shared" si="182"/>
        <v>#VALUE!</v>
      </c>
      <c r="W171" t="e">
        <f t="shared" si="183"/>
        <v>#VALUE!</v>
      </c>
      <c r="X171" t="e">
        <f t="shared" si="184"/>
        <v>#VALUE!</v>
      </c>
      <c r="Y171" t="e">
        <f t="shared" si="185"/>
        <v>#VALUE!</v>
      </c>
      <c r="Z171" t="e">
        <f t="shared" si="186"/>
        <v>#VALUE!</v>
      </c>
      <c r="AA171" t="e">
        <f t="shared" si="187"/>
        <v>#VALUE!</v>
      </c>
      <c r="AB171" t="e">
        <f t="shared" si="188"/>
        <v>#VALUE!</v>
      </c>
      <c r="AC171" t="e">
        <f t="shared" si="189"/>
        <v>#VALUE!</v>
      </c>
      <c r="AD171" t="e">
        <f t="shared" si="190"/>
        <v>#VALUE!</v>
      </c>
      <c r="AE171" t="e">
        <f t="shared" si="191"/>
        <v>#VALUE!</v>
      </c>
      <c r="AF171" t="e">
        <f t="shared" si="192"/>
        <v>#VALUE!</v>
      </c>
      <c r="AG171" t="e">
        <f t="shared" si="193"/>
        <v>#VALUE!</v>
      </c>
      <c r="AH171" t="e">
        <f t="shared" si="194"/>
        <v>#VALUE!</v>
      </c>
      <c r="AI171" t="e">
        <f t="shared" si="195"/>
        <v>#VALUE!</v>
      </c>
      <c r="AJ171" t="e">
        <f t="shared" si="196"/>
        <v>#VALUE!</v>
      </c>
      <c r="AK171" t="e">
        <f t="shared" si="197"/>
        <v>#VALUE!</v>
      </c>
      <c r="AL171" t="e">
        <f t="shared" si="198"/>
        <v>#VALUE!</v>
      </c>
      <c r="AM171" t="e">
        <f t="shared" si="199"/>
        <v>#VALUE!</v>
      </c>
      <c r="AN171" t="e">
        <f t="shared" si="200"/>
        <v>#VALUE!</v>
      </c>
      <c r="AO171" t="e">
        <f t="shared" si="201"/>
        <v>#VALUE!</v>
      </c>
      <c r="AP171" t="e">
        <f t="shared" si="202"/>
        <v>#VALUE!</v>
      </c>
      <c r="AQ171" t="e">
        <f t="shared" si="203"/>
        <v>#VALUE!</v>
      </c>
      <c r="AR171" t="e">
        <f t="shared" si="204"/>
        <v>#VALUE!</v>
      </c>
      <c r="AS171" t="e">
        <f t="shared" si="205"/>
        <v>#VALUE!</v>
      </c>
      <c r="AT171" t="e">
        <f t="shared" si="206"/>
        <v>#VALUE!</v>
      </c>
      <c r="AU171" t="e">
        <f t="shared" si="207"/>
        <v>#VALUE!</v>
      </c>
      <c r="AV171" t="e">
        <f t="shared" si="208"/>
        <v>#VALUE!</v>
      </c>
      <c r="AW171" t="e">
        <f t="shared" si="209"/>
        <v>#VALUE!</v>
      </c>
      <c r="AX171" t="e">
        <f t="shared" si="210"/>
        <v>#VALUE!</v>
      </c>
      <c r="AY171" t="e">
        <f t="shared" si="211"/>
        <v>#VALUE!</v>
      </c>
      <c r="AZ171" t="e">
        <f t="shared" si="212"/>
        <v>#VALUE!</v>
      </c>
      <c r="BA171" t="e">
        <f t="shared" si="213"/>
        <v>#VALUE!</v>
      </c>
      <c r="BB171" t="e">
        <f t="shared" si="214"/>
        <v>#VALUE!</v>
      </c>
      <c r="BC171" t="e">
        <f t="shared" si="215"/>
        <v>#VALUE!</v>
      </c>
      <c r="BD171" t="e">
        <f t="shared" si="216"/>
        <v>#VALUE!</v>
      </c>
      <c r="BE171" t="e">
        <f t="shared" si="217"/>
        <v>#VALUE!</v>
      </c>
      <c r="BF171" t="e">
        <f t="shared" si="218"/>
        <v>#VALUE!</v>
      </c>
      <c r="BG171" t="e">
        <f t="shared" si="219"/>
        <v>#VALUE!</v>
      </c>
      <c r="BH171" t="e">
        <f t="shared" si="220"/>
        <v>#VALUE!</v>
      </c>
      <c r="BI171" t="e">
        <f t="shared" si="221"/>
        <v>#VALUE!</v>
      </c>
      <c r="BJ171" t="e">
        <f t="shared" si="222"/>
        <v>#VALUE!</v>
      </c>
      <c r="BK171" t="e">
        <f t="shared" si="223"/>
        <v>#VALUE!</v>
      </c>
      <c r="BL171" t="e">
        <f t="shared" si="224"/>
        <v>#VALUE!</v>
      </c>
      <c r="BM171" t="e">
        <f t="shared" si="225"/>
        <v>#VALUE!</v>
      </c>
      <c r="BN171" t="e">
        <f t="shared" si="226"/>
        <v>#VALUE!</v>
      </c>
      <c r="BO171" t="e">
        <f t="shared" si="227"/>
        <v>#VALUE!</v>
      </c>
      <c r="BP171" t="e">
        <f t="shared" si="228"/>
        <v>#VALUE!</v>
      </c>
      <c r="BQ171" t="e">
        <f t="shared" si="229"/>
        <v>#VALUE!</v>
      </c>
      <c r="BR171" t="e">
        <f t="shared" si="230"/>
        <v>#VALUE!</v>
      </c>
      <c r="BS171" t="e">
        <f t="shared" si="231"/>
        <v>#VALUE!</v>
      </c>
      <c r="BT171" t="e">
        <f t="shared" si="232"/>
        <v>#VALUE!</v>
      </c>
      <c r="BU171" t="e">
        <f t="shared" si="233"/>
        <v>#VALUE!</v>
      </c>
      <c r="BV171" t="e">
        <f t="shared" si="234"/>
        <v>#VALUE!</v>
      </c>
      <c r="BW171" t="e">
        <f t="shared" si="235"/>
        <v>#VALUE!</v>
      </c>
      <c r="BX171" t="e">
        <f t="shared" si="236"/>
        <v>#VALUE!</v>
      </c>
      <c r="BY171" t="e">
        <f t="shared" si="237"/>
        <v>#VALUE!</v>
      </c>
      <c r="BZ171" t="e">
        <f t="shared" si="238"/>
        <v>#VALUE!</v>
      </c>
      <c r="CA171" t="e">
        <f t="shared" si="239"/>
        <v>#VALUE!</v>
      </c>
      <c r="CB171" t="e">
        <f t="shared" si="240"/>
        <v>#VALUE!</v>
      </c>
      <c r="CC171" t="e">
        <f t="shared" si="241"/>
        <v>#VALUE!</v>
      </c>
      <c r="CD171" t="e">
        <f t="shared" si="242"/>
        <v>#VALUE!</v>
      </c>
      <c r="CE171" t="e">
        <f t="shared" si="243"/>
        <v>#VALUE!</v>
      </c>
      <c r="CF171" t="e">
        <f t="shared" si="244"/>
        <v>#VALUE!</v>
      </c>
      <c r="CG171" t="e">
        <f t="shared" si="245"/>
        <v>#VALUE!</v>
      </c>
      <c r="CH171" t="e">
        <f t="shared" ca="1" si="246"/>
        <v>#N/A</v>
      </c>
    </row>
    <row r="172" spans="5:86" x14ac:dyDescent="0.25">
      <c r="E172">
        <f t="shared" si="250"/>
        <v>1045697</v>
      </c>
      <c r="F172">
        <f t="shared" si="250"/>
        <v>1045697</v>
      </c>
      <c r="G172" t="e">
        <f t="shared" si="248"/>
        <v>#N/A</v>
      </c>
      <c r="H172" t="e">
        <f t="shared" si="168"/>
        <v>#VALUE!</v>
      </c>
      <c r="I172" t="e">
        <f t="shared" si="169"/>
        <v>#VALUE!</v>
      </c>
      <c r="J172" t="e">
        <f t="shared" si="170"/>
        <v>#VALUE!</v>
      </c>
      <c r="K172" t="e">
        <f t="shared" si="171"/>
        <v>#VALUE!</v>
      </c>
      <c r="L172" t="e">
        <f t="shared" si="172"/>
        <v>#VALUE!</v>
      </c>
      <c r="M172" t="e">
        <f t="shared" si="173"/>
        <v>#VALUE!</v>
      </c>
      <c r="N172" t="e">
        <f t="shared" si="174"/>
        <v>#VALUE!</v>
      </c>
      <c r="O172" t="e">
        <f t="shared" si="175"/>
        <v>#VALUE!</v>
      </c>
      <c r="P172" t="e">
        <f t="shared" si="176"/>
        <v>#VALUE!</v>
      </c>
      <c r="Q172" t="e">
        <f t="shared" si="177"/>
        <v>#VALUE!</v>
      </c>
      <c r="R172" t="e">
        <f t="shared" si="178"/>
        <v>#VALUE!</v>
      </c>
      <c r="S172" t="e">
        <f t="shared" si="179"/>
        <v>#VALUE!</v>
      </c>
      <c r="T172" t="e">
        <f t="shared" si="180"/>
        <v>#VALUE!</v>
      </c>
      <c r="U172" t="e">
        <f t="shared" si="181"/>
        <v>#VALUE!</v>
      </c>
      <c r="V172" t="e">
        <f t="shared" si="182"/>
        <v>#VALUE!</v>
      </c>
      <c r="W172" t="e">
        <f t="shared" si="183"/>
        <v>#VALUE!</v>
      </c>
      <c r="X172" t="e">
        <f t="shared" si="184"/>
        <v>#VALUE!</v>
      </c>
      <c r="Y172" t="e">
        <f t="shared" si="185"/>
        <v>#VALUE!</v>
      </c>
      <c r="Z172" t="e">
        <f t="shared" si="186"/>
        <v>#VALUE!</v>
      </c>
      <c r="AA172" t="e">
        <f t="shared" si="187"/>
        <v>#VALUE!</v>
      </c>
      <c r="AB172" t="e">
        <f t="shared" si="188"/>
        <v>#VALUE!</v>
      </c>
      <c r="AC172" t="e">
        <f t="shared" si="189"/>
        <v>#VALUE!</v>
      </c>
      <c r="AD172" t="e">
        <f t="shared" si="190"/>
        <v>#VALUE!</v>
      </c>
      <c r="AE172" t="e">
        <f t="shared" si="191"/>
        <v>#VALUE!</v>
      </c>
      <c r="AF172" t="e">
        <f t="shared" si="192"/>
        <v>#VALUE!</v>
      </c>
      <c r="AG172" t="e">
        <f t="shared" si="193"/>
        <v>#VALUE!</v>
      </c>
      <c r="AH172" t="e">
        <f t="shared" si="194"/>
        <v>#VALUE!</v>
      </c>
      <c r="AI172" t="e">
        <f t="shared" si="195"/>
        <v>#VALUE!</v>
      </c>
      <c r="AJ172" t="e">
        <f t="shared" si="196"/>
        <v>#VALUE!</v>
      </c>
      <c r="AK172" t="e">
        <f t="shared" si="197"/>
        <v>#VALUE!</v>
      </c>
      <c r="AL172" t="e">
        <f t="shared" si="198"/>
        <v>#VALUE!</v>
      </c>
      <c r="AM172" t="e">
        <f t="shared" si="199"/>
        <v>#VALUE!</v>
      </c>
      <c r="AN172" t="e">
        <f t="shared" si="200"/>
        <v>#VALUE!</v>
      </c>
      <c r="AO172" t="e">
        <f t="shared" si="201"/>
        <v>#VALUE!</v>
      </c>
      <c r="AP172" t="e">
        <f t="shared" si="202"/>
        <v>#VALUE!</v>
      </c>
      <c r="AQ172" t="e">
        <f t="shared" si="203"/>
        <v>#VALUE!</v>
      </c>
      <c r="AR172" t="e">
        <f t="shared" si="204"/>
        <v>#VALUE!</v>
      </c>
      <c r="AS172" t="e">
        <f t="shared" si="205"/>
        <v>#VALUE!</v>
      </c>
      <c r="AT172" t="e">
        <f t="shared" si="206"/>
        <v>#VALUE!</v>
      </c>
      <c r="AU172" t="e">
        <f t="shared" si="207"/>
        <v>#VALUE!</v>
      </c>
      <c r="AV172" t="e">
        <f t="shared" si="208"/>
        <v>#VALUE!</v>
      </c>
      <c r="AW172" t="e">
        <f t="shared" si="209"/>
        <v>#VALUE!</v>
      </c>
      <c r="AX172" t="e">
        <f t="shared" si="210"/>
        <v>#VALUE!</v>
      </c>
      <c r="AY172" t="e">
        <f t="shared" si="211"/>
        <v>#VALUE!</v>
      </c>
      <c r="AZ172" t="e">
        <f t="shared" si="212"/>
        <v>#VALUE!</v>
      </c>
      <c r="BA172" t="e">
        <f t="shared" si="213"/>
        <v>#VALUE!</v>
      </c>
      <c r="BB172" t="e">
        <f t="shared" si="214"/>
        <v>#VALUE!</v>
      </c>
      <c r="BC172" t="e">
        <f t="shared" si="215"/>
        <v>#VALUE!</v>
      </c>
      <c r="BD172" t="e">
        <f t="shared" si="216"/>
        <v>#VALUE!</v>
      </c>
      <c r="BE172" t="e">
        <f t="shared" si="217"/>
        <v>#VALUE!</v>
      </c>
      <c r="BF172" t="e">
        <f t="shared" si="218"/>
        <v>#VALUE!</v>
      </c>
      <c r="BG172" t="e">
        <f t="shared" si="219"/>
        <v>#VALUE!</v>
      </c>
      <c r="BH172" t="e">
        <f t="shared" si="220"/>
        <v>#VALUE!</v>
      </c>
      <c r="BI172" t="e">
        <f t="shared" si="221"/>
        <v>#VALUE!</v>
      </c>
      <c r="BJ172" t="e">
        <f t="shared" si="222"/>
        <v>#VALUE!</v>
      </c>
      <c r="BK172" t="e">
        <f t="shared" si="223"/>
        <v>#VALUE!</v>
      </c>
      <c r="BL172" t="e">
        <f t="shared" si="224"/>
        <v>#VALUE!</v>
      </c>
      <c r="BM172" t="e">
        <f t="shared" si="225"/>
        <v>#VALUE!</v>
      </c>
      <c r="BN172" t="e">
        <f t="shared" si="226"/>
        <v>#VALUE!</v>
      </c>
      <c r="BO172" t="e">
        <f t="shared" si="227"/>
        <v>#VALUE!</v>
      </c>
      <c r="BP172" t="e">
        <f t="shared" si="228"/>
        <v>#VALUE!</v>
      </c>
      <c r="BQ172" t="e">
        <f t="shared" si="229"/>
        <v>#VALUE!</v>
      </c>
      <c r="BR172" t="e">
        <f t="shared" si="230"/>
        <v>#VALUE!</v>
      </c>
      <c r="BS172" t="e">
        <f t="shared" si="231"/>
        <v>#VALUE!</v>
      </c>
      <c r="BT172" t="e">
        <f t="shared" si="232"/>
        <v>#VALUE!</v>
      </c>
      <c r="BU172" t="e">
        <f t="shared" si="233"/>
        <v>#VALUE!</v>
      </c>
      <c r="BV172" t="e">
        <f t="shared" si="234"/>
        <v>#VALUE!</v>
      </c>
      <c r="BW172" t="e">
        <f t="shared" si="235"/>
        <v>#VALUE!</v>
      </c>
      <c r="BX172" t="e">
        <f t="shared" si="236"/>
        <v>#VALUE!</v>
      </c>
      <c r="BY172" t="e">
        <f t="shared" si="237"/>
        <v>#VALUE!</v>
      </c>
      <c r="BZ172" t="e">
        <f t="shared" si="238"/>
        <v>#VALUE!</v>
      </c>
      <c r="CA172" t="e">
        <f t="shared" si="239"/>
        <v>#VALUE!</v>
      </c>
      <c r="CB172" t="e">
        <f t="shared" si="240"/>
        <v>#VALUE!</v>
      </c>
      <c r="CC172" t="e">
        <f t="shared" si="241"/>
        <v>#VALUE!</v>
      </c>
      <c r="CD172" t="e">
        <f t="shared" si="242"/>
        <v>#VALUE!</v>
      </c>
      <c r="CE172" t="e">
        <f t="shared" si="243"/>
        <v>#VALUE!</v>
      </c>
      <c r="CF172" t="e">
        <f t="shared" si="244"/>
        <v>#VALUE!</v>
      </c>
      <c r="CG172" t="e">
        <f t="shared" si="245"/>
        <v>#VALUE!</v>
      </c>
      <c r="CH172" t="e">
        <f t="shared" ca="1" si="246"/>
        <v>#N/A</v>
      </c>
    </row>
    <row r="173" spans="5:86" x14ac:dyDescent="0.25">
      <c r="E173">
        <f t="shared" si="250"/>
        <v>1045696</v>
      </c>
      <c r="F173">
        <f t="shared" si="250"/>
        <v>1045696</v>
      </c>
      <c r="G173" t="e">
        <f t="shared" si="248"/>
        <v>#N/A</v>
      </c>
      <c r="H173" t="e">
        <f t="shared" si="168"/>
        <v>#VALUE!</v>
      </c>
      <c r="I173" t="e">
        <f t="shared" si="169"/>
        <v>#VALUE!</v>
      </c>
      <c r="J173" t="e">
        <f t="shared" si="170"/>
        <v>#VALUE!</v>
      </c>
      <c r="K173" t="e">
        <f t="shared" si="171"/>
        <v>#VALUE!</v>
      </c>
      <c r="L173" t="e">
        <f t="shared" si="172"/>
        <v>#VALUE!</v>
      </c>
      <c r="M173" t="e">
        <f t="shared" si="173"/>
        <v>#VALUE!</v>
      </c>
      <c r="N173" t="e">
        <f t="shared" si="174"/>
        <v>#VALUE!</v>
      </c>
      <c r="O173" t="e">
        <f t="shared" si="175"/>
        <v>#VALUE!</v>
      </c>
      <c r="P173" t="e">
        <f t="shared" si="176"/>
        <v>#VALUE!</v>
      </c>
      <c r="Q173" t="e">
        <f t="shared" si="177"/>
        <v>#VALUE!</v>
      </c>
      <c r="R173" t="e">
        <f t="shared" si="178"/>
        <v>#VALUE!</v>
      </c>
      <c r="S173" t="e">
        <f t="shared" si="179"/>
        <v>#VALUE!</v>
      </c>
      <c r="T173" t="e">
        <f t="shared" si="180"/>
        <v>#VALUE!</v>
      </c>
      <c r="U173" t="e">
        <f t="shared" si="181"/>
        <v>#VALUE!</v>
      </c>
      <c r="V173" t="e">
        <f t="shared" si="182"/>
        <v>#VALUE!</v>
      </c>
      <c r="W173" t="e">
        <f t="shared" si="183"/>
        <v>#VALUE!</v>
      </c>
      <c r="X173" t="e">
        <f t="shared" si="184"/>
        <v>#VALUE!</v>
      </c>
      <c r="Y173" t="e">
        <f t="shared" si="185"/>
        <v>#VALUE!</v>
      </c>
      <c r="Z173" t="e">
        <f t="shared" si="186"/>
        <v>#VALUE!</v>
      </c>
      <c r="AA173" t="e">
        <f t="shared" si="187"/>
        <v>#VALUE!</v>
      </c>
      <c r="AB173" t="e">
        <f t="shared" si="188"/>
        <v>#VALUE!</v>
      </c>
      <c r="AC173" t="e">
        <f t="shared" si="189"/>
        <v>#VALUE!</v>
      </c>
      <c r="AD173" t="e">
        <f t="shared" si="190"/>
        <v>#VALUE!</v>
      </c>
      <c r="AE173" t="e">
        <f t="shared" si="191"/>
        <v>#VALUE!</v>
      </c>
      <c r="AF173" t="e">
        <f t="shared" si="192"/>
        <v>#VALUE!</v>
      </c>
      <c r="AG173" t="e">
        <f t="shared" si="193"/>
        <v>#VALUE!</v>
      </c>
      <c r="AH173" t="e">
        <f t="shared" si="194"/>
        <v>#VALUE!</v>
      </c>
      <c r="AI173" t="e">
        <f t="shared" si="195"/>
        <v>#VALUE!</v>
      </c>
      <c r="AJ173" t="e">
        <f t="shared" si="196"/>
        <v>#VALUE!</v>
      </c>
      <c r="AK173" t="e">
        <f t="shared" si="197"/>
        <v>#VALUE!</v>
      </c>
      <c r="AL173" t="e">
        <f t="shared" si="198"/>
        <v>#VALUE!</v>
      </c>
      <c r="AM173" t="e">
        <f t="shared" si="199"/>
        <v>#VALUE!</v>
      </c>
      <c r="AN173" t="e">
        <f t="shared" si="200"/>
        <v>#VALUE!</v>
      </c>
      <c r="AO173" t="e">
        <f t="shared" si="201"/>
        <v>#VALUE!</v>
      </c>
      <c r="AP173" t="e">
        <f t="shared" si="202"/>
        <v>#VALUE!</v>
      </c>
      <c r="AQ173" t="e">
        <f t="shared" si="203"/>
        <v>#VALUE!</v>
      </c>
      <c r="AR173" t="e">
        <f t="shared" si="204"/>
        <v>#VALUE!</v>
      </c>
      <c r="AS173" t="e">
        <f t="shared" si="205"/>
        <v>#VALUE!</v>
      </c>
      <c r="AT173" t="e">
        <f t="shared" si="206"/>
        <v>#VALUE!</v>
      </c>
      <c r="AU173" t="e">
        <f t="shared" si="207"/>
        <v>#VALUE!</v>
      </c>
      <c r="AV173" t="e">
        <f t="shared" si="208"/>
        <v>#VALUE!</v>
      </c>
      <c r="AW173" t="e">
        <f t="shared" si="209"/>
        <v>#VALUE!</v>
      </c>
      <c r="AX173" t="e">
        <f t="shared" si="210"/>
        <v>#VALUE!</v>
      </c>
      <c r="AY173" t="e">
        <f t="shared" si="211"/>
        <v>#VALUE!</v>
      </c>
      <c r="AZ173" t="e">
        <f t="shared" si="212"/>
        <v>#VALUE!</v>
      </c>
      <c r="BA173" t="e">
        <f t="shared" si="213"/>
        <v>#VALUE!</v>
      </c>
      <c r="BB173" t="e">
        <f t="shared" si="214"/>
        <v>#VALUE!</v>
      </c>
      <c r="BC173" t="e">
        <f t="shared" si="215"/>
        <v>#VALUE!</v>
      </c>
      <c r="BD173" t="e">
        <f t="shared" si="216"/>
        <v>#VALUE!</v>
      </c>
      <c r="BE173" t="e">
        <f t="shared" si="217"/>
        <v>#VALUE!</v>
      </c>
      <c r="BF173" t="e">
        <f t="shared" si="218"/>
        <v>#VALUE!</v>
      </c>
      <c r="BG173" t="e">
        <f t="shared" si="219"/>
        <v>#VALUE!</v>
      </c>
      <c r="BH173" t="e">
        <f t="shared" si="220"/>
        <v>#VALUE!</v>
      </c>
      <c r="BI173" t="e">
        <f t="shared" si="221"/>
        <v>#VALUE!</v>
      </c>
      <c r="BJ173" t="e">
        <f t="shared" si="222"/>
        <v>#VALUE!</v>
      </c>
      <c r="BK173" t="e">
        <f t="shared" si="223"/>
        <v>#VALUE!</v>
      </c>
      <c r="BL173" t="e">
        <f t="shared" si="224"/>
        <v>#VALUE!</v>
      </c>
      <c r="BM173" t="e">
        <f t="shared" si="225"/>
        <v>#VALUE!</v>
      </c>
      <c r="BN173" t="e">
        <f t="shared" si="226"/>
        <v>#VALUE!</v>
      </c>
      <c r="BO173" t="e">
        <f t="shared" si="227"/>
        <v>#VALUE!</v>
      </c>
      <c r="BP173" t="e">
        <f t="shared" si="228"/>
        <v>#VALUE!</v>
      </c>
      <c r="BQ173" t="e">
        <f t="shared" si="229"/>
        <v>#VALUE!</v>
      </c>
      <c r="BR173" t="e">
        <f t="shared" si="230"/>
        <v>#VALUE!</v>
      </c>
      <c r="BS173" t="e">
        <f t="shared" si="231"/>
        <v>#VALUE!</v>
      </c>
      <c r="BT173" t="e">
        <f t="shared" si="232"/>
        <v>#VALUE!</v>
      </c>
      <c r="BU173" t="e">
        <f t="shared" si="233"/>
        <v>#VALUE!</v>
      </c>
      <c r="BV173" t="e">
        <f t="shared" si="234"/>
        <v>#VALUE!</v>
      </c>
      <c r="BW173" t="e">
        <f t="shared" si="235"/>
        <v>#VALUE!</v>
      </c>
      <c r="BX173" t="e">
        <f t="shared" si="236"/>
        <v>#VALUE!</v>
      </c>
      <c r="BY173" t="e">
        <f t="shared" si="237"/>
        <v>#VALUE!</v>
      </c>
      <c r="BZ173" t="e">
        <f t="shared" si="238"/>
        <v>#VALUE!</v>
      </c>
      <c r="CA173" t="e">
        <f t="shared" si="239"/>
        <v>#VALUE!</v>
      </c>
      <c r="CB173" t="e">
        <f t="shared" si="240"/>
        <v>#VALUE!</v>
      </c>
      <c r="CC173" t="e">
        <f t="shared" si="241"/>
        <v>#VALUE!</v>
      </c>
      <c r="CD173" t="e">
        <f t="shared" si="242"/>
        <v>#VALUE!</v>
      </c>
      <c r="CE173" t="e">
        <f t="shared" si="243"/>
        <v>#VALUE!</v>
      </c>
      <c r="CF173" t="e">
        <f t="shared" si="244"/>
        <v>#VALUE!</v>
      </c>
      <c r="CG173" t="e">
        <f t="shared" si="245"/>
        <v>#VALUE!</v>
      </c>
      <c r="CH173" t="e">
        <f t="shared" ca="1" si="246"/>
        <v>#N/A</v>
      </c>
    </row>
    <row r="174" spans="5:86" x14ac:dyDescent="0.25">
      <c r="E174">
        <f t="shared" si="250"/>
        <v>1045695</v>
      </c>
      <c r="F174">
        <f t="shared" si="250"/>
        <v>1045695</v>
      </c>
      <c r="G174" t="e">
        <f t="shared" si="248"/>
        <v>#N/A</v>
      </c>
      <c r="H174" t="e">
        <f t="shared" si="168"/>
        <v>#VALUE!</v>
      </c>
      <c r="I174" t="e">
        <f t="shared" si="169"/>
        <v>#VALUE!</v>
      </c>
      <c r="J174" t="e">
        <f t="shared" si="170"/>
        <v>#VALUE!</v>
      </c>
      <c r="K174" t="e">
        <f t="shared" si="171"/>
        <v>#VALUE!</v>
      </c>
      <c r="L174" t="e">
        <f t="shared" si="172"/>
        <v>#VALUE!</v>
      </c>
      <c r="M174" t="e">
        <f t="shared" si="173"/>
        <v>#VALUE!</v>
      </c>
      <c r="N174" t="e">
        <f t="shared" si="174"/>
        <v>#VALUE!</v>
      </c>
      <c r="O174" t="e">
        <f t="shared" si="175"/>
        <v>#VALUE!</v>
      </c>
      <c r="P174" t="e">
        <f t="shared" si="176"/>
        <v>#VALUE!</v>
      </c>
      <c r="Q174" t="e">
        <f t="shared" si="177"/>
        <v>#VALUE!</v>
      </c>
      <c r="R174" t="e">
        <f t="shared" si="178"/>
        <v>#VALUE!</v>
      </c>
      <c r="S174" t="e">
        <f t="shared" si="179"/>
        <v>#VALUE!</v>
      </c>
      <c r="T174" t="e">
        <f t="shared" si="180"/>
        <v>#VALUE!</v>
      </c>
      <c r="U174" t="e">
        <f t="shared" si="181"/>
        <v>#VALUE!</v>
      </c>
      <c r="V174" t="e">
        <f t="shared" si="182"/>
        <v>#VALUE!</v>
      </c>
      <c r="W174" t="e">
        <f t="shared" si="183"/>
        <v>#VALUE!</v>
      </c>
      <c r="X174" t="e">
        <f t="shared" si="184"/>
        <v>#VALUE!</v>
      </c>
      <c r="Y174" t="e">
        <f t="shared" si="185"/>
        <v>#VALUE!</v>
      </c>
      <c r="Z174" t="e">
        <f t="shared" si="186"/>
        <v>#VALUE!</v>
      </c>
      <c r="AA174" t="e">
        <f t="shared" si="187"/>
        <v>#VALUE!</v>
      </c>
      <c r="AB174" t="e">
        <f t="shared" si="188"/>
        <v>#VALUE!</v>
      </c>
      <c r="AC174" t="e">
        <f t="shared" si="189"/>
        <v>#VALUE!</v>
      </c>
      <c r="AD174" t="e">
        <f t="shared" si="190"/>
        <v>#VALUE!</v>
      </c>
      <c r="AE174" t="e">
        <f t="shared" si="191"/>
        <v>#VALUE!</v>
      </c>
      <c r="AF174" t="e">
        <f t="shared" si="192"/>
        <v>#VALUE!</v>
      </c>
      <c r="AG174" t="e">
        <f t="shared" si="193"/>
        <v>#VALUE!</v>
      </c>
      <c r="AH174" t="e">
        <f t="shared" si="194"/>
        <v>#VALUE!</v>
      </c>
      <c r="AI174" t="e">
        <f t="shared" si="195"/>
        <v>#VALUE!</v>
      </c>
      <c r="AJ174" t="e">
        <f t="shared" si="196"/>
        <v>#VALUE!</v>
      </c>
      <c r="AK174" t="e">
        <f t="shared" si="197"/>
        <v>#VALUE!</v>
      </c>
      <c r="AL174" t="e">
        <f t="shared" si="198"/>
        <v>#VALUE!</v>
      </c>
      <c r="AM174" t="e">
        <f t="shared" si="199"/>
        <v>#VALUE!</v>
      </c>
      <c r="AN174" t="e">
        <f t="shared" si="200"/>
        <v>#VALUE!</v>
      </c>
      <c r="AO174" t="e">
        <f t="shared" si="201"/>
        <v>#VALUE!</v>
      </c>
      <c r="AP174" t="e">
        <f t="shared" si="202"/>
        <v>#VALUE!</v>
      </c>
      <c r="AQ174" t="e">
        <f t="shared" si="203"/>
        <v>#VALUE!</v>
      </c>
      <c r="AR174" t="e">
        <f t="shared" si="204"/>
        <v>#VALUE!</v>
      </c>
      <c r="AS174" t="e">
        <f t="shared" si="205"/>
        <v>#VALUE!</v>
      </c>
      <c r="AT174" t="e">
        <f t="shared" si="206"/>
        <v>#VALUE!</v>
      </c>
      <c r="AU174" t="e">
        <f t="shared" si="207"/>
        <v>#VALUE!</v>
      </c>
      <c r="AV174" t="e">
        <f t="shared" si="208"/>
        <v>#VALUE!</v>
      </c>
      <c r="AW174" t="e">
        <f t="shared" si="209"/>
        <v>#VALUE!</v>
      </c>
      <c r="AX174" t="e">
        <f t="shared" si="210"/>
        <v>#VALUE!</v>
      </c>
      <c r="AY174" t="e">
        <f t="shared" si="211"/>
        <v>#VALUE!</v>
      </c>
      <c r="AZ174" t="e">
        <f t="shared" si="212"/>
        <v>#VALUE!</v>
      </c>
      <c r="BA174" t="e">
        <f t="shared" si="213"/>
        <v>#VALUE!</v>
      </c>
      <c r="BB174" t="e">
        <f t="shared" si="214"/>
        <v>#VALUE!</v>
      </c>
      <c r="BC174" t="e">
        <f t="shared" si="215"/>
        <v>#VALUE!</v>
      </c>
      <c r="BD174" t="e">
        <f t="shared" si="216"/>
        <v>#VALUE!</v>
      </c>
      <c r="BE174" t="e">
        <f t="shared" si="217"/>
        <v>#VALUE!</v>
      </c>
      <c r="BF174" t="e">
        <f t="shared" si="218"/>
        <v>#VALUE!</v>
      </c>
      <c r="BG174" t="e">
        <f t="shared" si="219"/>
        <v>#VALUE!</v>
      </c>
      <c r="BH174" t="e">
        <f t="shared" si="220"/>
        <v>#VALUE!</v>
      </c>
      <c r="BI174" t="e">
        <f t="shared" si="221"/>
        <v>#VALUE!</v>
      </c>
      <c r="BJ174" t="e">
        <f t="shared" si="222"/>
        <v>#VALUE!</v>
      </c>
      <c r="BK174" t="e">
        <f t="shared" si="223"/>
        <v>#VALUE!</v>
      </c>
      <c r="BL174" t="e">
        <f t="shared" si="224"/>
        <v>#VALUE!</v>
      </c>
      <c r="BM174" t="e">
        <f t="shared" si="225"/>
        <v>#VALUE!</v>
      </c>
      <c r="BN174" t="e">
        <f t="shared" si="226"/>
        <v>#VALUE!</v>
      </c>
      <c r="BO174" t="e">
        <f t="shared" si="227"/>
        <v>#VALUE!</v>
      </c>
      <c r="BP174" t="e">
        <f t="shared" si="228"/>
        <v>#VALUE!</v>
      </c>
      <c r="BQ174" t="e">
        <f t="shared" si="229"/>
        <v>#VALUE!</v>
      </c>
      <c r="BR174" t="e">
        <f t="shared" si="230"/>
        <v>#VALUE!</v>
      </c>
      <c r="BS174" t="e">
        <f t="shared" si="231"/>
        <v>#VALUE!</v>
      </c>
      <c r="BT174" t="e">
        <f t="shared" si="232"/>
        <v>#VALUE!</v>
      </c>
      <c r="BU174" t="e">
        <f t="shared" si="233"/>
        <v>#VALUE!</v>
      </c>
      <c r="BV174" t="e">
        <f t="shared" si="234"/>
        <v>#VALUE!</v>
      </c>
      <c r="BW174" t="e">
        <f t="shared" si="235"/>
        <v>#VALUE!</v>
      </c>
      <c r="BX174" t="e">
        <f t="shared" si="236"/>
        <v>#VALUE!</v>
      </c>
      <c r="BY174" t="e">
        <f t="shared" si="237"/>
        <v>#VALUE!</v>
      </c>
      <c r="BZ174" t="e">
        <f t="shared" si="238"/>
        <v>#VALUE!</v>
      </c>
      <c r="CA174" t="e">
        <f t="shared" si="239"/>
        <v>#VALUE!</v>
      </c>
      <c r="CB174" t="e">
        <f t="shared" si="240"/>
        <v>#VALUE!</v>
      </c>
      <c r="CC174" t="e">
        <f t="shared" si="241"/>
        <v>#VALUE!</v>
      </c>
      <c r="CD174" t="e">
        <f t="shared" si="242"/>
        <v>#VALUE!</v>
      </c>
      <c r="CE174" t="e">
        <f t="shared" si="243"/>
        <v>#VALUE!</v>
      </c>
      <c r="CF174" t="e">
        <f t="shared" si="244"/>
        <v>#VALUE!</v>
      </c>
      <c r="CG174" t="e">
        <f t="shared" si="245"/>
        <v>#VALUE!</v>
      </c>
      <c r="CH174" t="e">
        <f t="shared" ca="1" si="246"/>
        <v>#N/A</v>
      </c>
    </row>
    <row r="175" spans="5:86" x14ac:dyDescent="0.25">
      <c r="E175">
        <f t="shared" si="250"/>
        <v>1045694</v>
      </c>
      <c r="F175">
        <f t="shared" si="250"/>
        <v>1045694</v>
      </c>
      <c r="G175" t="e">
        <f t="shared" si="248"/>
        <v>#N/A</v>
      </c>
      <c r="H175" t="e">
        <f t="shared" si="168"/>
        <v>#VALUE!</v>
      </c>
      <c r="I175" t="e">
        <f t="shared" si="169"/>
        <v>#VALUE!</v>
      </c>
      <c r="J175" t="e">
        <f t="shared" si="170"/>
        <v>#VALUE!</v>
      </c>
      <c r="K175" t="e">
        <f t="shared" si="171"/>
        <v>#VALUE!</v>
      </c>
      <c r="L175" t="e">
        <f t="shared" si="172"/>
        <v>#VALUE!</v>
      </c>
      <c r="M175" t="e">
        <f t="shared" si="173"/>
        <v>#VALUE!</v>
      </c>
      <c r="N175" t="e">
        <f t="shared" si="174"/>
        <v>#VALUE!</v>
      </c>
      <c r="O175" t="e">
        <f t="shared" si="175"/>
        <v>#VALUE!</v>
      </c>
      <c r="P175" t="e">
        <f t="shared" si="176"/>
        <v>#VALUE!</v>
      </c>
      <c r="Q175" t="e">
        <f t="shared" si="177"/>
        <v>#VALUE!</v>
      </c>
      <c r="R175" t="e">
        <f t="shared" si="178"/>
        <v>#VALUE!</v>
      </c>
      <c r="S175" t="e">
        <f t="shared" si="179"/>
        <v>#VALUE!</v>
      </c>
      <c r="T175" t="e">
        <f t="shared" si="180"/>
        <v>#VALUE!</v>
      </c>
      <c r="U175" t="e">
        <f t="shared" si="181"/>
        <v>#VALUE!</v>
      </c>
      <c r="V175" t="e">
        <f t="shared" si="182"/>
        <v>#VALUE!</v>
      </c>
      <c r="W175" t="e">
        <f t="shared" si="183"/>
        <v>#VALUE!</v>
      </c>
      <c r="X175" t="e">
        <f t="shared" si="184"/>
        <v>#VALUE!</v>
      </c>
      <c r="Y175" t="e">
        <f t="shared" si="185"/>
        <v>#VALUE!</v>
      </c>
      <c r="Z175" t="e">
        <f t="shared" si="186"/>
        <v>#VALUE!</v>
      </c>
      <c r="AA175" t="e">
        <f t="shared" si="187"/>
        <v>#VALUE!</v>
      </c>
      <c r="AB175" t="e">
        <f t="shared" si="188"/>
        <v>#VALUE!</v>
      </c>
      <c r="AC175" t="e">
        <f t="shared" si="189"/>
        <v>#VALUE!</v>
      </c>
      <c r="AD175" t="e">
        <f t="shared" si="190"/>
        <v>#VALUE!</v>
      </c>
      <c r="AE175" t="e">
        <f t="shared" si="191"/>
        <v>#VALUE!</v>
      </c>
      <c r="AF175" t="e">
        <f t="shared" si="192"/>
        <v>#VALUE!</v>
      </c>
      <c r="AG175" t="e">
        <f t="shared" si="193"/>
        <v>#VALUE!</v>
      </c>
      <c r="AH175" t="e">
        <f t="shared" si="194"/>
        <v>#VALUE!</v>
      </c>
      <c r="AI175" t="e">
        <f t="shared" si="195"/>
        <v>#VALUE!</v>
      </c>
      <c r="AJ175" t="e">
        <f t="shared" si="196"/>
        <v>#VALUE!</v>
      </c>
      <c r="AK175" t="e">
        <f t="shared" si="197"/>
        <v>#VALUE!</v>
      </c>
      <c r="AL175" t="e">
        <f t="shared" si="198"/>
        <v>#VALUE!</v>
      </c>
      <c r="AM175" t="e">
        <f t="shared" si="199"/>
        <v>#VALUE!</v>
      </c>
      <c r="AN175" t="e">
        <f t="shared" si="200"/>
        <v>#VALUE!</v>
      </c>
      <c r="AO175" t="e">
        <f t="shared" si="201"/>
        <v>#VALUE!</v>
      </c>
      <c r="AP175" t="e">
        <f t="shared" si="202"/>
        <v>#VALUE!</v>
      </c>
      <c r="AQ175" t="e">
        <f t="shared" si="203"/>
        <v>#VALUE!</v>
      </c>
      <c r="AR175" t="e">
        <f t="shared" si="204"/>
        <v>#VALUE!</v>
      </c>
      <c r="AS175" t="e">
        <f t="shared" si="205"/>
        <v>#VALUE!</v>
      </c>
      <c r="AT175" t="e">
        <f t="shared" si="206"/>
        <v>#VALUE!</v>
      </c>
      <c r="AU175" t="e">
        <f t="shared" si="207"/>
        <v>#VALUE!</v>
      </c>
      <c r="AV175" t="e">
        <f t="shared" si="208"/>
        <v>#VALUE!</v>
      </c>
      <c r="AW175" t="e">
        <f t="shared" si="209"/>
        <v>#VALUE!</v>
      </c>
      <c r="AX175" t="e">
        <f t="shared" si="210"/>
        <v>#VALUE!</v>
      </c>
      <c r="AY175" t="e">
        <f t="shared" si="211"/>
        <v>#VALUE!</v>
      </c>
      <c r="AZ175" t="e">
        <f t="shared" si="212"/>
        <v>#VALUE!</v>
      </c>
      <c r="BA175" t="e">
        <f t="shared" si="213"/>
        <v>#VALUE!</v>
      </c>
      <c r="BB175" t="e">
        <f t="shared" si="214"/>
        <v>#VALUE!</v>
      </c>
      <c r="BC175" t="e">
        <f t="shared" si="215"/>
        <v>#VALUE!</v>
      </c>
      <c r="BD175" t="e">
        <f t="shared" si="216"/>
        <v>#VALUE!</v>
      </c>
      <c r="BE175" t="e">
        <f t="shared" si="217"/>
        <v>#VALUE!</v>
      </c>
      <c r="BF175" t="e">
        <f t="shared" si="218"/>
        <v>#VALUE!</v>
      </c>
      <c r="BG175" t="e">
        <f t="shared" si="219"/>
        <v>#VALUE!</v>
      </c>
      <c r="BH175" t="e">
        <f t="shared" si="220"/>
        <v>#VALUE!</v>
      </c>
      <c r="BI175" t="e">
        <f t="shared" si="221"/>
        <v>#VALUE!</v>
      </c>
      <c r="BJ175" t="e">
        <f t="shared" si="222"/>
        <v>#VALUE!</v>
      </c>
      <c r="BK175" t="e">
        <f t="shared" si="223"/>
        <v>#VALUE!</v>
      </c>
      <c r="BL175" t="e">
        <f t="shared" si="224"/>
        <v>#VALUE!</v>
      </c>
      <c r="BM175" t="e">
        <f t="shared" si="225"/>
        <v>#VALUE!</v>
      </c>
      <c r="BN175" t="e">
        <f t="shared" si="226"/>
        <v>#VALUE!</v>
      </c>
      <c r="BO175" t="e">
        <f t="shared" si="227"/>
        <v>#VALUE!</v>
      </c>
      <c r="BP175" t="e">
        <f t="shared" si="228"/>
        <v>#VALUE!</v>
      </c>
      <c r="BQ175" t="e">
        <f t="shared" si="229"/>
        <v>#VALUE!</v>
      </c>
      <c r="BR175" t="e">
        <f t="shared" si="230"/>
        <v>#VALUE!</v>
      </c>
      <c r="BS175" t="e">
        <f t="shared" si="231"/>
        <v>#VALUE!</v>
      </c>
      <c r="BT175" t="e">
        <f t="shared" si="232"/>
        <v>#VALUE!</v>
      </c>
      <c r="BU175" t="e">
        <f t="shared" si="233"/>
        <v>#VALUE!</v>
      </c>
      <c r="BV175" t="e">
        <f t="shared" si="234"/>
        <v>#VALUE!</v>
      </c>
      <c r="BW175" t="e">
        <f t="shared" si="235"/>
        <v>#VALUE!</v>
      </c>
      <c r="BX175" t="e">
        <f t="shared" si="236"/>
        <v>#VALUE!</v>
      </c>
      <c r="BY175" t="e">
        <f t="shared" si="237"/>
        <v>#VALUE!</v>
      </c>
      <c r="BZ175" t="e">
        <f t="shared" si="238"/>
        <v>#VALUE!</v>
      </c>
      <c r="CA175" t="e">
        <f t="shared" si="239"/>
        <v>#VALUE!</v>
      </c>
      <c r="CB175" t="e">
        <f t="shared" si="240"/>
        <v>#VALUE!</v>
      </c>
      <c r="CC175" t="e">
        <f t="shared" si="241"/>
        <v>#VALUE!</v>
      </c>
      <c r="CD175" t="e">
        <f t="shared" si="242"/>
        <v>#VALUE!</v>
      </c>
      <c r="CE175" t="e">
        <f t="shared" si="243"/>
        <v>#VALUE!</v>
      </c>
      <c r="CF175" t="e">
        <f t="shared" si="244"/>
        <v>#VALUE!</v>
      </c>
      <c r="CG175" t="e">
        <f t="shared" si="245"/>
        <v>#VALUE!</v>
      </c>
      <c r="CH175" t="e">
        <f t="shared" ca="1" si="246"/>
        <v>#N/A</v>
      </c>
    </row>
    <row r="176" spans="5:86" x14ac:dyDescent="0.25">
      <c r="E176">
        <f t="shared" si="250"/>
        <v>1045693</v>
      </c>
      <c r="F176">
        <f t="shared" si="250"/>
        <v>1045693</v>
      </c>
      <c r="G176" t="e">
        <f t="shared" si="248"/>
        <v>#N/A</v>
      </c>
      <c r="H176" t="e">
        <f t="shared" si="168"/>
        <v>#VALUE!</v>
      </c>
      <c r="I176" t="e">
        <f t="shared" si="169"/>
        <v>#VALUE!</v>
      </c>
      <c r="J176" t="e">
        <f t="shared" si="170"/>
        <v>#VALUE!</v>
      </c>
      <c r="K176" t="e">
        <f t="shared" si="171"/>
        <v>#VALUE!</v>
      </c>
      <c r="L176" t="e">
        <f t="shared" si="172"/>
        <v>#VALUE!</v>
      </c>
      <c r="M176" t="e">
        <f t="shared" si="173"/>
        <v>#VALUE!</v>
      </c>
      <c r="N176" t="e">
        <f t="shared" si="174"/>
        <v>#VALUE!</v>
      </c>
      <c r="O176" t="e">
        <f t="shared" si="175"/>
        <v>#VALUE!</v>
      </c>
      <c r="P176" t="e">
        <f t="shared" si="176"/>
        <v>#VALUE!</v>
      </c>
      <c r="Q176" t="e">
        <f t="shared" si="177"/>
        <v>#VALUE!</v>
      </c>
      <c r="R176" t="e">
        <f t="shared" si="178"/>
        <v>#VALUE!</v>
      </c>
      <c r="S176" t="e">
        <f t="shared" si="179"/>
        <v>#VALUE!</v>
      </c>
      <c r="T176" t="e">
        <f t="shared" si="180"/>
        <v>#VALUE!</v>
      </c>
      <c r="U176" t="e">
        <f t="shared" si="181"/>
        <v>#VALUE!</v>
      </c>
      <c r="V176" t="e">
        <f t="shared" si="182"/>
        <v>#VALUE!</v>
      </c>
      <c r="W176" t="e">
        <f t="shared" si="183"/>
        <v>#VALUE!</v>
      </c>
      <c r="X176" t="e">
        <f t="shared" si="184"/>
        <v>#VALUE!</v>
      </c>
      <c r="Y176" t="e">
        <f t="shared" si="185"/>
        <v>#VALUE!</v>
      </c>
      <c r="Z176" t="e">
        <f t="shared" si="186"/>
        <v>#VALUE!</v>
      </c>
      <c r="AA176" t="e">
        <f t="shared" si="187"/>
        <v>#VALUE!</v>
      </c>
      <c r="AB176" t="e">
        <f t="shared" si="188"/>
        <v>#VALUE!</v>
      </c>
      <c r="AC176" t="e">
        <f t="shared" si="189"/>
        <v>#VALUE!</v>
      </c>
      <c r="AD176" t="e">
        <f t="shared" si="190"/>
        <v>#VALUE!</v>
      </c>
      <c r="AE176" t="e">
        <f t="shared" si="191"/>
        <v>#VALUE!</v>
      </c>
      <c r="AF176" t="e">
        <f t="shared" si="192"/>
        <v>#VALUE!</v>
      </c>
      <c r="AG176" t="e">
        <f t="shared" si="193"/>
        <v>#VALUE!</v>
      </c>
      <c r="AH176" t="e">
        <f t="shared" si="194"/>
        <v>#VALUE!</v>
      </c>
      <c r="AI176" t="e">
        <f t="shared" si="195"/>
        <v>#VALUE!</v>
      </c>
      <c r="AJ176" t="e">
        <f t="shared" si="196"/>
        <v>#VALUE!</v>
      </c>
      <c r="AK176" t="e">
        <f t="shared" si="197"/>
        <v>#VALUE!</v>
      </c>
      <c r="AL176" t="e">
        <f t="shared" si="198"/>
        <v>#VALUE!</v>
      </c>
      <c r="AM176" t="e">
        <f t="shared" si="199"/>
        <v>#VALUE!</v>
      </c>
      <c r="AN176" t="e">
        <f t="shared" si="200"/>
        <v>#VALUE!</v>
      </c>
      <c r="AO176" t="e">
        <f t="shared" si="201"/>
        <v>#VALUE!</v>
      </c>
      <c r="AP176" t="e">
        <f t="shared" si="202"/>
        <v>#VALUE!</v>
      </c>
      <c r="AQ176" t="e">
        <f t="shared" si="203"/>
        <v>#VALUE!</v>
      </c>
      <c r="AR176" t="e">
        <f t="shared" si="204"/>
        <v>#VALUE!</v>
      </c>
      <c r="AS176" t="e">
        <f t="shared" si="205"/>
        <v>#VALUE!</v>
      </c>
      <c r="AT176" t="e">
        <f t="shared" si="206"/>
        <v>#VALUE!</v>
      </c>
      <c r="AU176" t="e">
        <f t="shared" si="207"/>
        <v>#VALUE!</v>
      </c>
      <c r="AV176" t="e">
        <f t="shared" si="208"/>
        <v>#VALUE!</v>
      </c>
      <c r="AW176" t="e">
        <f t="shared" si="209"/>
        <v>#VALUE!</v>
      </c>
      <c r="AX176" t="e">
        <f t="shared" si="210"/>
        <v>#VALUE!</v>
      </c>
      <c r="AY176" t="e">
        <f t="shared" si="211"/>
        <v>#VALUE!</v>
      </c>
      <c r="AZ176" t="e">
        <f t="shared" si="212"/>
        <v>#VALUE!</v>
      </c>
      <c r="BA176" t="e">
        <f t="shared" si="213"/>
        <v>#VALUE!</v>
      </c>
      <c r="BB176" t="e">
        <f t="shared" si="214"/>
        <v>#VALUE!</v>
      </c>
      <c r="BC176" t="e">
        <f t="shared" si="215"/>
        <v>#VALUE!</v>
      </c>
      <c r="BD176" t="e">
        <f t="shared" si="216"/>
        <v>#VALUE!</v>
      </c>
      <c r="BE176" t="e">
        <f t="shared" si="217"/>
        <v>#VALUE!</v>
      </c>
      <c r="BF176" t="e">
        <f t="shared" si="218"/>
        <v>#VALUE!</v>
      </c>
      <c r="BG176" t="e">
        <f t="shared" si="219"/>
        <v>#VALUE!</v>
      </c>
      <c r="BH176" t="e">
        <f t="shared" si="220"/>
        <v>#VALUE!</v>
      </c>
      <c r="BI176" t="e">
        <f t="shared" si="221"/>
        <v>#VALUE!</v>
      </c>
      <c r="BJ176" t="e">
        <f t="shared" si="222"/>
        <v>#VALUE!</v>
      </c>
      <c r="BK176" t="e">
        <f t="shared" si="223"/>
        <v>#VALUE!</v>
      </c>
      <c r="BL176" t="e">
        <f t="shared" si="224"/>
        <v>#VALUE!</v>
      </c>
      <c r="BM176" t="e">
        <f t="shared" si="225"/>
        <v>#VALUE!</v>
      </c>
      <c r="BN176" t="e">
        <f t="shared" si="226"/>
        <v>#VALUE!</v>
      </c>
      <c r="BO176" t="e">
        <f t="shared" si="227"/>
        <v>#VALUE!</v>
      </c>
      <c r="BP176" t="e">
        <f t="shared" si="228"/>
        <v>#VALUE!</v>
      </c>
      <c r="BQ176" t="e">
        <f t="shared" si="229"/>
        <v>#VALUE!</v>
      </c>
      <c r="BR176" t="e">
        <f t="shared" si="230"/>
        <v>#VALUE!</v>
      </c>
      <c r="BS176" t="e">
        <f t="shared" si="231"/>
        <v>#VALUE!</v>
      </c>
      <c r="BT176" t="e">
        <f t="shared" si="232"/>
        <v>#VALUE!</v>
      </c>
      <c r="BU176" t="e">
        <f t="shared" si="233"/>
        <v>#VALUE!</v>
      </c>
      <c r="BV176" t="e">
        <f t="shared" si="234"/>
        <v>#VALUE!</v>
      </c>
      <c r="BW176" t="e">
        <f t="shared" si="235"/>
        <v>#VALUE!</v>
      </c>
      <c r="BX176" t="e">
        <f t="shared" si="236"/>
        <v>#VALUE!</v>
      </c>
      <c r="BY176" t="e">
        <f t="shared" si="237"/>
        <v>#VALUE!</v>
      </c>
      <c r="BZ176" t="e">
        <f t="shared" si="238"/>
        <v>#VALUE!</v>
      </c>
      <c r="CA176" t="e">
        <f t="shared" si="239"/>
        <v>#VALUE!</v>
      </c>
      <c r="CB176" t="e">
        <f t="shared" si="240"/>
        <v>#VALUE!</v>
      </c>
      <c r="CC176" t="e">
        <f t="shared" si="241"/>
        <v>#VALUE!</v>
      </c>
      <c r="CD176" t="e">
        <f t="shared" si="242"/>
        <v>#VALUE!</v>
      </c>
      <c r="CE176" t="e">
        <f t="shared" si="243"/>
        <v>#VALUE!</v>
      </c>
      <c r="CF176" t="e">
        <f t="shared" si="244"/>
        <v>#VALUE!</v>
      </c>
      <c r="CG176" t="e">
        <f t="shared" si="245"/>
        <v>#VALUE!</v>
      </c>
      <c r="CH176" t="e">
        <f t="shared" ca="1" si="246"/>
        <v>#N/A</v>
      </c>
    </row>
    <row r="177" spans="5:86" x14ac:dyDescent="0.25">
      <c r="E177">
        <f t="shared" si="250"/>
        <v>1045692</v>
      </c>
      <c r="F177">
        <f t="shared" si="250"/>
        <v>1045692</v>
      </c>
      <c r="G177" t="e">
        <f t="shared" si="248"/>
        <v>#N/A</v>
      </c>
      <c r="H177" t="e">
        <f t="shared" si="168"/>
        <v>#VALUE!</v>
      </c>
      <c r="I177" t="e">
        <f t="shared" si="169"/>
        <v>#VALUE!</v>
      </c>
      <c r="J177" t="e">
        <f t="shared" si="170"/>
        <v>#VALUE!</v>
      </c>
      <c r="K177" t="e">
        <f t="shared" si="171"/>
        <v>#VALUE!</v>
      </c>
      <c r="L177" t="e">
        <f t="shared" si="172"/>
        <v>#VALUE!</v>
      </c>
      <c r="M177" t="e">
        <f t="shared" si="173"/>
        <v>#VALUE!</v>
      </c>
      <c r="N177" t="e">
        <f t="shared" si="174"/>
        <v>#VALUE!</v>
      </c>
      <c r="O177" t="e">
        <f t="shared" si="175"/>
        <v>#VALUE!</v>
      </c>
      <c r="P177" t="e">
        <f t="shared" si="176"/>
        <v>#VALUE!</v>
      </c>
      <c r="Q177" t="e">
        <f t="shared" si="177"/>
        <v>#VALUE!</v>
      </c>
      <c r="R177" t="e">
        <f t="shared" si="178"/>
        <v>#VALUE!</v>
      </c>
      <c r="S177" t="e">
        <f t="shared" si="179"/>
        <v>#VALUE!</v>
      </c>
      <c r="T177" t="e">
        <f t="shared" si="180"/>
        <v>#VALUE!</v>
      </c>
      <c r="U177" t="e">
        <f t="shared" si="181"/>
        <v>#VALUE!</v>
      </c>
      <c r="V177" t="e">
        <f t="shared" si="182"/>
        <v>#VALUE!</v>
      </c>
      <c r="W177" t="e">
        <f t="shared" si="183"/>
        <v>#VALUE!</v>
      </c>
      <c r="X177" t="e">
        <f t="shared" si="184"/>
        <v>#VALUE!</v>
      </c>
      <c r="Y177" t="e">
        <f t="shared" si="185"/>
        <v>#VALUE!</v>
      </c>
      <c r="Z177" t="e">
        <f t="shared" si="186"/>
        <v>#VALUE!</v>
      </c>
      <c r="AA177" t="e">
        <f t="shared" si="187"/>
        <v>#VALUE!</v>
      </c>
      <c r="AB177" t="e">
        <f t="shared" si="188"/>
        <v>#VALUE!</v>
      </c>
      <c r="AC177" t="e">
        <f t="shared" si="189"/>
        <v>#VALUE!</v>
      </c>
      <c r="AD177" t="e">
        <f t="shared" si="190"/>
        <v>#VALUE!</v>
      </c>
      <c r="AE177" t="e">
        <f t="shared" si="191"/>
        <v>#VALUE!</v>
      </c>
      <c r="AF177" t="e">
        <f t="shared" si="192"/>
        <v>#VALUE!</v>
      </c>
      <c r="AG177" t="e">
        <f t="shared" si="193"/>
        <v>#VALUE!</v>
      </c>
      <c r="AH177" t="e">
        <f t="shared" si="194"/>
        <v>#VALUE!</v>
      </c>
      <c r="AI177" t="e">
        <f t="shared" si="195"/>
        <v>#VALUE!</v>
      </c>
      <c r="AJ177" t="e">
        <f t="shared" si="196"/>
        <v>#VALUE!</v>
      </c>
      <c r="AK177" t="e">
        <f t="shared" si="197"/>
        <v>#VALUE!</v>
      </c>
      <c r="AL177" t="e">
        <f t="shared" si="198"/>
        <v>#VALUE!</v>
      </c>
      <c r="AM177" t="e">
        <f t="shared" si="199"/>
        <v>#VALUE!</v>
      </c>
      <c r="AN177" t="e">
        <f t="shared" si="200"/>
        <v>#VALUE!</v>
      </c>
      <c r="AO177" t="e">
        <f t="shared" si="201"/>
        <v>#VALUE!</v>
      </c>
      <c r="AP177" t="e">
        <f t="shared" si="202"/>
        <v>#VALUE!</v>
      </c>
      <c r="AQ177" t="e">
        <f t="shared" si="203"/>
        <v>#VALUE!</v>
      </c>
      <c r="AR177" t="e">
        <f t="shared" si="204"/>
        <v>#VALUE!</v>
      </c>
      <c r="AS177" t="e">
        <f t="shared" si="205"/>
        <v>#VALUE!</v>
      </c>
      <c r="AT177" t="e">
        <f t="shared" si="206"/>
        <v>#VALUE!</v>
      </c>
      <c r="AU177" t="e">
        <f t="shared" si="207"/>
        <v>#VALUE!</v>
      </c>
      <c r="AV177" t="e">
        <f t="shared" si="208"/>
        <v>#VALUE!</v>
      </c>
      <c r="AW177" t="e">
        <f t="shared" si="209"/>
        <v>#VALUE!</v>
      </c>
      <c r="AX177" t="e">
        <f t="shared" si="210"/>
        <v>#VALUE!</v>
      </c>
      <c r="AY177" t="e">
        <f t="shared" si="211"/>
        <v>#VALUE!</v>
      </c>
      <c r="AZ177" t="e">
        <f t="shared" si="212"/>
        <v>#VALUE!</v>
      </c>
      <c r="BA177" t="e">
        <f t="shared" si="213"/>
        <v>#VALUE!</v>
      </c>
      <c r="BB177" t="e">
        <f t="shared" si="214"/>
        <v>#VALUE!</v>
      </c>
      <c r="BC177" t="e">
        <f t="shared" si="215"/>
        <v>#VALUE!</v>
      </c>
      <c r="BD177" t="e">
        <f t="shared" si="216"/>
        <v>#VALUE!</v>
      </c>
      <c r="BE177" t="e">
        <f t="shared" si="217"/>
        <v>#VALUE!</v>
      </c>
      <c r="BF177" t="e">
        <f t="shared" si="218"/>
        <v>#VALUE!</v>
      </c>
      <c r="BG177" t="e">
        <f t="shared" si="219"/>
        <v>#VALUE!</v>
      </c>
      <c r="BH177" t="e">
        <f t="shared" si="220"/>
        <v>#VALUE!</v>
      </c>
      <c r="BI177" t="e">
        <f t="shared" si="221"/>
        <v>#VALUE!</v>
      </c>
      <c r="BJ177" t="e">
        <f t="shared" si="222"/>
        <v>#VALUE!</v>
      </c>
      <c r="BK177" t="e">
        <f t="shared" si="223"/>
        <v>#VALUE!</v>
      </c>
      <c r="BL177" t="e">
        <f t="shared" si="224"/>
        <v>#VALUE!</v>
      </c>
      <c r="BM177" t="e">
        <f t="shared" si="225"/>
        <v>#VALUE!</v>
      </c>
      <c r="BN177" t="e">
        <f t="shared" si="226"/>
        <v>#VALUE!</v>
      </c>
      <c r="BO177" t="e">
        <f t="shared" si="227"/>
        <v>#VALUE!</v>
      </c>
      <c r="BP177" t="e">
        <f t="shared" si="228"/>
        <v>#VALUE!</v>
      </c>
      <c r="BQ177" t="e">
        <f t="shared" si="229"/>
        <v>#VALUE!</v>
      </c>
      <c r="BR177" t="e">
        <f t="shared" si="230"/>
        <v>#VALUE!</v>
      </c>
      <c r="BS177" t="e">
        <f t="shared" si="231"/>
        <v>#VALUE!</v>
      </c>
      <c r="BT177" t="e">
        <f t="shared" si="232"/>
        <v>#VALUE!</v>
      </c>
      <c r="BU177" t="e">
        <f t="shared" si="233"/>
        <v>#VALUE!</v>
      </c>
      <c r="BV177" t="e">
        <f t="shared" si="234"/>
        <v>#VALUE!</v>
      </c>
      <c r="BW177" t="e">
        <f t="shared" si="235"/>
        <v>#VALUE!</v>
      </c>
      <c r="BX177" t="e">
        <f t="shared" si="236"/>
        <v>#VALUE!</v>
      </c>
      <c r="BY177" t="e">
        <f t="shared" si="237"/>
        <v>#VALUE!</v>
      </c>
      <c r="BZ177" t="e">
        <f t="shared" si="238"/>
        <v>#VALUE!</v>
      </c>
      <c r="CA177" t="e">
        <f t="shared" si="239"/>
        <v>#VALUE!</v>
      </c>
      <c r="CB177" t="e">
        <f t="shared" si="240"/>
        <v>#VALUE!</v>
      </c>
      <c r="CC177" t="e">
        <f t="shared" si="241"/>
        <v>#VALUE!</v>
      </c>
      <c r="CD177" t="e">
        <f t="shared" si="242"/>
        <v>#VALUE!</v>
      </c>
      <c r="CE177" t="e">
        <f t="shared" si="243"/>
        <v>#VALUE!</v>
      </c>
      <c r="CF177" t="e">
        <f t="shared" si="244"/>
        <v>#VALUE!</v>
      </c>
      <c r="CG177" t="e">
        <f t="shared" si="245"/>
        <v>#VALUE!</v>
      </c>
      <c r="CH177" t="e">
        <f t="shared" ca="1" si="246"/>
        <v>#N/A</v>
      </c>
    </row>
    <row r="178" spans="5:86" x14ac:dyDescent="0.25">
      <c r="E178">
        <f t="shared" si="250"/>
        <v>1045691</v>
      </c>
      <c r="F178">
        <f t="shared" si="250"/>
        <v>1045691</v>
      </c>
      <c r="G178" t="e">
        <f t="shared" si="248"/>
        <v>#N/A</v>
      </c>
      <c r="H178" t="e">
        <f t="shared" si="168"/>
        <v>#VALUE!</v>
      </c>
      <c r="I178" t="e">
        <f t="shared" si="169"/>
        <v>#VALUE!</v>
      </c>
      <c r="J178" t="e">
        <f t="shared" si="170"/>
        <v>#VALUE!</v>
      </c>
      <c r="K178" t="e">
        <f t="shared" si="171"/>
        <v>#VALUE!</v>
      </c>
      <c r="L178" t="e">
        <f t="shared" si="172"/>
        <v>#VALUE!</v>
      </c>
      <c r="M178" t="e">
        <f t="shared" si="173"/>
        <v>#VALUE!</v>
      </c>
      <c r="N178" t="e">
        <f t="shared" si="174"/>
        <v>#VALUE!</v>
      </c>
      <c r="O178" t="e">
        <f t="shared" si="175"/>
        <v>#VALUE!</v>
      </c>
      <c r="P178" t="e">
        <f t="shared" si="176"/>
        <v>#VALUE!</v>
      </c>
      <c r="Q178" t="e">
        <f t="shared" si="177"/>
        <v>#VALUE!</v>
      </c>
      <c r="R178" t="e">
        <f t="shared" si="178"/>
        <v>#VALUE!</v>
      </c>
      <c r="S178" t="e">
        <f t="shared" si="179"/>
        <v>#VALUE!</v>
      </c>
      <c r="T178" t="e">
        <f t="shared" si="180"/>
        <v>#VALUE!</v>
      </c>
      <c r="U178" t="e">
        <f t="shared" si="181"/>
        <v>#VALUE!</v>
      </c>
      <c r="V178" t="e">
        <f t="shared" si="182"/>
        <v>#VALUE!</v>
      </c>
      <c r="W178" t="e">
        <f t="shared" si="183"/>
        <v>#VALUE!</v>
      </c>
      <c r="X178" t="e">
        <f t="shared" si="184"/>
        <v>#VALUE!</v>
      </c>
      <c r="Y178" t="e">
        <f t="shared" si="185"/>
        <v>#VALUE!</v>
      </c>
      <c r="Z178" t="e">
        <f t="shared" si="186"/>
        <v>#VALUE!</v>
      </c>
      <c r="AA178" t="e">
        <f t="shared" si="187"/>
        <v>#VALUE!</v>
      </c>
      <c r="AB178" t="e">
        <f t="shared" si="188"/>
        <v>#VALUE!</v>
      </c>
      <c r="AC178" t="e">
        <f t="shared" si="189"/>
        <v>#VALUE!</v>
      </c>
      <c r="AD178" t="e">
        <f t="shared" si="190"/>
        <v>#VALUE!</v>
      </c>
      <c r="AE178" t="e">
        <f t="shared" si="191"/>
        <v>#VALUE!</v>
      </c>
      <c r="AF178" t="e">
        <f t="shared" si="192"/>
        <v>#VALUE!</v>
      </c>
      <c r="AG178" t="e">
        <f t="shared" si="193"/>
        <v>#VALUE!</v>
      </c>
      <c r="AH178" t="e">
        <f t="shared" si="194"/>
        <v>#VALUE!</v>
      </c>
      <c r="AI178" t="e">
        <f t="shared" si="195"/>
        <v>#VALUE!</v>
      </c>
      <c r="AJ178" t="e">
        <f t="shared" si="196"/>
        <v>#VALUE!</v>
      </c>
      <c r="AK178" t="e">
        <f t="shared" si="197"/>
        <v>#VALUE!</v>
      </c>
      <c r="AL178" t="e">
        <f t="shared" si="198"/>
        <v>#VALUE!</v>
      </c>
      <c r="AM178" t="e">
        <f t="shared" si="199"/>
        <v>#VALUE!</v>
      </c>
      <c r="AN178" t="e">
        <f t="shared" si="200"/>
        <v>#VALUE!</v>
      </c>
      <c r="AO178" t="e">
        <f t="shared" si="201"/>
        <v>#VALUE!</v>
      </c>
      <c r="AP178" t="e">
        <f t="shared" si="202"/>
        <v>#VALUE!</v>
      </c>
      <c r="AQ178" t="e">
        <f t="shared" si="203"/>
        <v>#VALUE!</v>
      </c>
      <c r="AR178" t="e">
        <f t="shared" si="204"/>
        <v>#VALUE!</v>
      </c>
      <c r="AS178" t="e">
        <f t="shared" si="205"/>
        <v>#VALUE!</v>
      </c>
      <c r="AT178" t="e">
        <f t="shared" si="206"/>
        <v>#VALUE!</v>
      </c>
      <c r="AU178" t="e">
        <f t="shared" si="207"/>
        <v>#VALUE!</v>
      </c>
      <c r="AV178" t="e">
        <f t="shared" si="208"/>
        <v>#VALUE!</v>
      </c>
      <c r="AW178" t="e">
        <f t="shared" si="209"/>
        <v>#VALUE!</v>
      </c>
      <c r="AX178" t="e">
        <f t="shared" si="210"/>
        <v>#VALUE!</v>
      </c>
      <c r="AY178" t="e">
        <f t="shared" si="211"/>
        <v>#VALUE!</v>
      </c>
      <c r="AZ178" t="e">
        <f t="shared" si="212"/>
        <v>#VALUE!</v>
      </c>
      <c r="BA178" t="e">
        <f t="shared" si="213"/>
        <v>#VALUE!</v>
      </c>
      <c r="BB178" t="e">
        <f t="shared" si="214"/>
        <v>#VALUE!</v>
      </c>
      <c r="BC178" t="e">
        <f t="shared" si="215"/>
        <v>#VALUE!</v>
      </c>
      <c r="BD178" t="e">
        <f t="shared" si="216"/>
        <v>#VALUE!</v>
      </c>
      <c r="BE178" t="e">
        <f t="shared" si="217"/>
        <v>#VALUE!</v>
      </c>
      <c r="BF178" t="e">
        <f t="shared" si="218"/>
        <v>#VALUE!</v>
      </c>
      <c r="BG178" t="e">
        <f t="shared" si="219"/>
        <v>#VALUE!</v>
      </c>
      <c r="BH178" t="e">
        <f t="shared" si="220"/>
        <v>#VALUE!</v>
      </c>
      <c r="BI178" t="e">
        <f t="shared" si="221"/>
        <v>#VALUE!</v>
      </c>
      <c r="BJ178" t="e">
        <f t="shared" si="222"/>
        <v>#VALUE!</v>
      </c>
      <c r="BK178" t="e">
        <f t="shared" si="223"/>
        <v>#VALUE!</v>
      </c>
      <c r="BL178" t="e">
        <f t="shared" si="224"/>
        <v>#VALUE!</v>
      </c>
      <c r="BM178" t="e">
        <f t="shared" si="225"/>
        <v>#VALUE!</v>
      </c>
      <c r="BN178" t="e">
        <f t="shared" si="226"/>
        <v>#VALUE!</v>
      </c>
      <c r="BO178" t="e">
        <f t="shared" si="227"/>
        <v>#VALUE!</v>
      </c>
      <c r="BP178" t="e">
        <f t="shared" si="228"/>
        <v>#VALUE!</v>
      </c>
      <c r="BQ178" t="e">
        <f t="shared" si="229"/>
        <v>#VALUE!</v>
      </c>
      <c r="BR178" t="e">
        <f t="shared" si="230"/>
        <v>#VALUE!</v>
      </c>
      <c r="BS178" t="e">
        <f t="shared" si="231"/>
        <v>#VALUE!</v>
      </c>
      <c r="BT178" t="e">
        <f t="shared" si="232"/>
        <v>#VALUE!</v>
      </c>
      <c r="BU178" t="e">
        <f t="shared" si="233"/>
        <v>#VALUE!</v>
      </c>
      <c r="BV178" t="e">
        <f t="shared" si="234"/>
        <v>#VALUE!</v>
      </c>
      <c r="BW178" t="e">
        <f t="shared" si="235"/>
        <v>#VALUE!</v>
      </c>
      <c r="BX178" t="e">
        <f t="shared" si="236"/>
        <v>#VALUE!</v>
      </c>
      <c r="BY178" t="e">
        <f t="shared" si="237"/>
        <v>#VALUE!</v>
      </c>
      <c r="BZ178" t="e">
        <f t="shared" si="238"/>
        <v>#VALUE!</v>
      </c>
      <c r="CA178" t="e">
        <f t="shared" si="239"/>
        <v>#VALUE!</v>
      </c>
      <c r="CB178" t="e">
        <f t="shared" si="240"/>
        <v>#VALUE!</v>
      </c>
      <c r="CC178" t="e">
        <f t="shared" si="241"/>
        <v>#VALUE!</v>
      </c>
      <c r="CD178" t="e">
        <f t="shared" si="242"/>
        <v>#VALUE!</v>
      </c>
      <c r="CE178" t="e">
        <f t="shared" si="243"/>
        <v>#VALUE!</v>
      </c>
      <c r="CF178" t="e">
        <f t="shared" si="244"/>
        <v>#VALUE!</v>
      </c>
      <c r="CG178" t="e">
        <f t="shared" si="245"/>
        <v>#VALUE!</v>
      </c>
      <c r="CH178" t="e">
        <f t="shared" ca="1" si="246"/>
        <v>#N/A</v>
      </c>
    </row>
    <row r="179" spans="5:86" x14ac:dyDescent="0.25">
      <c r="E179">
        <f t="shared" si="250"/>
        <v>1045690</v>
      </c>
      <c r="F179">
        <f t="shared" si="250"/>
        <v>1045690</v>
      </c>
      <c r="G179" t="e">
        <f t="shared" si="248"/>
        <v>#N/A</v>
      </c>
      <c r="H179" t="e">
        <f t="shared" si="168"/>
        <v>#VALUE!</v>
      </c>
      <c r="I179" t="e">
        <f t="shared" si="169"/>
        <v>#VALUE!</v>
      </c>
      <c r="J179" t="e">
        <f t="shared" si="170"/>
        <v>#VALUE!</v>
      </c>
      <c r="K179" t="e">
        <f t="shared" si="171"/>
        <v>#VALUE!</v>
      </c>
      <c r="L179" t="e">
        <f t="shared" si="172"/>
        <v>#VALUE!</v>
      </c>
      <c r="M179" t="e">
        <f t="shared" si="173"/>
        <v>#VALUE!</v>
      </c>
      <c r="N179" t="e">
        <f t="shared" si="174"/>
        <v>#VALUE!</v>
      </c>
      <c r="O179" t="e">
        <f t="shared" si="175"/>
        <v>#VALUE!</v>
      </c>
      <c r="P179" t="e">
        <f t="shared" si="176"/>
        <v>#VALUE!</v>
      </c>
      <c r="Q179" t="e">
        <f t="shared" si="177"/>
        <v>#VALUE!</v>
      </c>
      <c r="R179" t="e">
        <f t="shared" si="178"/>
        <v>#VALUE!</v>
      </c>
      <c r="S179" t="e">
        <f t="shared" si="179"/>
        <v>#VALUE!</v>
      </c>
      <c r="T179" t="e">
        <f t="shared" si="180"/>
        <v>#VALUE!</v>
      </c>
      <c r="U179" t="e">
        <f t="shared" si="181"/>
        <v>#VALUE!</v>
      </c>
      <c r="V179" t="e">
        <f t="shared" si="182"/>
        <v>#VALUE!</v>
      </c>
      <c r="W179" t="e">
        <f t="shared" si="183"/>
        <v>#VALUE!</v>
      </c>
      <c r="X179" t="e">
        <f t="shared" si="184"/>
        <v>#VALUE!</v>
      </c>
      <c r="Y179" t="e">
        <f t="shared" si="185"/>
        <v>#VALUE!</v>
      </c>
      <c r="Z179" t="e">
        <f t="shared" si="186"/>
        <v>#VALUE!</v>
      </c>
      <c r="AA179" t="e">
        <f t="shared" si="187"/>
        <v>#VALUE!</v>
      </c>
      <c r="AB179" t="e">
        <f t="shared" si="188"/>
        <v>#VALUE!</v>
      </c>
      <c r="AC179" t="e">
        <f t="shared" si="189"/>
        <v>#VALUE!</v>
      </c>
      <c r="AD179" t="e">
        <f t="shared" si="190"/>
        <v>#VALUE!</v>
      </c>
      <c r="AE179" t="e">
        <f t="shared" si="191"/>
        <v>#VALUE!</v>
      </c>
      <c r="AF179" t="e">
        <f t="shared" si="192"/>
        <v>#VALUE!</v>
      </c>
      <c r="AG179" t="e">
        <f t="shared" si="193"/>
        <v>#VALUE!</v>
      </c>
      <c r="AH179" t="e">
        <f t="shared" si="194"/>
        <v>#VALUE!</v>
      </c>
      <c r="AI179" t="e">
        <f t="shared" si="195"/>
        <v>#VALUE!</v>
      </c>
      <c r="AJ179" t="e">
        <f t="shared" si="196"/>
        <v>#VALUE!</v>
      </c>
      <c r="AK179" t="e">
        <f t="shared" si="197"/>
        <v>#VALUE!</v>
      </c>
      <c r="AL179" t="e">
        <f t="shared" si="198"/>
        <v>#VALUE!</v>
      </c>
      <c r="AM179" t="e">
        <f t="shared" si="199"/>
        <v>#VALUE!</v>
      </c>
      <c r="AN179" t="e">
        <f t="shared" si="200"/>
        <v>#VALUE!</v>
      </c>
      <c r="AO179" t="e">
        <f t="shared" si="201"/>
        <v>#VALUE!</v>
      </c>
      <c r="AP179" t="e">
        <f t="shared" si="202"/>
        <v>#VALUE!</v>
      </c>
      <c r="AQ179" t="e">
        <f t="shared" si="203"/>
        <v>#VALUE!</v>
      </c>
      <c r="AR179" t="e">
        <f t="shared" si="204"/>
        <v>#VALUE!</v>
      </c>
      <c r="AS179" t="e">
        <f t="shared" si="205"/>
        <v>#VALUE!</v>
      </c>
      <c r="AT179" t="e">
        <f t="shared" si="206"/>
        <v>#VALUE!</v>
      </c>
      <c r="AU179" t="e">
        <f t="shared" si="207"/>
        <v>#VALUE!</v>
      </c>
      <c r="AV179" t="e">
        <f t="shared" si="208"/>
        <v>#VALUE!</v>
      </c>
      <c r="AW179" t="e">
        <f t="shared" si="209"/>
        <v>#VALUE!</v>
      </c>
      <c r="AX179" t="e">
        <f t="shared" si="210"/>
        <v>#VALUE!</v>
      </c>
      <c r="AY179" t="e">
        <f t="shared" si="211"/>
        <v>#VALUE!</v>
      </c>
      <c r="AZ179" t="e">
        <f t="shared" si="212"/>
        <v>#VALUE!</v>
      </c>
      <c r="BA179" t="e">
        <f t="shared" si="213"/>
        <v>#VALUE!</v>
      </c>
      <c r="BB179" t="e">
        <f t="shared" si="214"/>
        <v>#VALUE!</v>
      </c>
      <c r="BC179" t="e">
        <f t="shared" si="215"/>
        <v>#VALUE!</v>
      </c>
      <c r="BD179" t="e">
        <f t="shared" si="216"/>
        <v>#VALUE!</v>
      </c>
      <c r="BE179" t="e">
        <f t="shared" si="217"/>
        <v>#VALUE!</v>
      </c>
      <c r="BF179" t="e">
        <f t="shared" si="218"/>
        <v>#VALUE!</v>
      </c>
      <c r="BG179" t="e">
        <f t="shared" si="219"/>
        <v>#VALUE!</v>
      </c>
      <c r="BH179" t="e">
        <f t="shared" si="220"/>
        <v>#VALUE!</v>
      </c>
      <c r="BI179" t="e">
        <f t="shared" si="221"/>
        <v>#VALUE!</v>
      </c>
      <c r="BJ179" t="e">
        <f t="shared" si="222"/>
        <v>#VALUE!</v>
      </c>
      <c r="BK179" t="e">
        <f t="shared" si="223"/>
        <v>#VALUE!</v>
      </c>
      <c r="BL179" t="e">
        <f t="shared" si="224"/>
        <v>#VALUE!</v>
      </c>
      <c r="BM179" t="e">
        <f t="shared" si="225"/>
        <v>#VALUE!</v>
      </c>
      <c r="BN179" t="e">
        <f t="shared" si="226"/>
        <v>#VALUE!</v>
      </c>
      <c r="BO179" t="e">
        <f t="shared" si="227"/>
        <v>#VALUE!</v>
      </c>
      <c r="BP179" t="e">
        <f t="shared" si="228"/>
        <v>#VALUE!</v>
      </c>
      <c r="BQ179" t="e">
        <f t="shared" si="229"/>
        <v>#VALUE!</v>
      </c>
      <c r="BR179" t="e">
        <f t="shared" si="230"/>
        <v>#VALUE!</v>
      </c>
      <c r="BS179" t="e">
        <f t="shared" si="231"/>
        <v>#VALUE!</v>
      </c>
      <c r="BT179" t="e">
        <f t="shared" si="232"/>
        <v>#VALUE!</v>
      </c>
      <c r="BU179" t="e">
        <f t="shared" si="233"/>
        <v>#VALUE!</v>
      </c>
      <c r="BV179" t="e">
        <f t="shared" si="234"/>
        <v>#VALUE!</v>
      </c>
      <c r="BW179" t="e">
        <f t="shared" si="235"/>
        <v>#VALUE!</v>
      </c>
      <c r="BX179" t="e">
        <f t="shared" si="236"/>
        <v>#VALUE!</v>
      </c>
      <c r="BY179" t="e">
        <f t="shared" si="237"/>
        <v>#VALUE!</v>
      </c>
      <c r="BZ179" t="e">
        <f t="shared" si="238"/>
        <v>#VALUE!</v>
      </c>
      <c r="CA179" t="e">
        <f t="shared" si="239"/>
        <v>#VALUE!</v>
      </c>
      <c r="CB179" t="e">
        <f t="shared" si="240"/>
        <v>#VALUE!</v>
      </c>
      <c r="CC179" t="e">
        <f t="shared" si="241"/>
        <v>#VALUE!</v>
      </c>
      <c r="CD179" t="e">
        <f t="shared" si="242"/>
        <v>#VALUE!</v>
      </c>
      <c r="CE179" t="e">
        <f t="shared" si="243"/>
        <v>#VALUE!</v>
      </c>
      <c r="CF179" t="e">
        <f t="shared" si="244"/>
        <v>#VALUE!</v>
      </c>
      <c r="CG179" t="e">
        <f t="shared" si="245"/>
        <v>#VALUE!</v>
      </c>
      <c r="CH179" t="e">
        <f t="shared" ca="1" si="246"/>
        <v>#N/A</v>
      </c>
    </row>
    <row r="180" spans="5:86" x14ac:dyDescent="0.25">
      <c r="E180">
        <f t="shared" si="250"/>
        <v>1045689</v>
      </c>
      <c r="F180">
        <f t="shared" si="250"/>
        <v>1045689</v>
      </c>
      <c r="G180" t="e">
        <f t="shared" si="248"/>
        <v>#N/A</v>
      </c>
      <c r="H180" t="e">
        <f t="shared" si="168"/>
        <v>#VALUE!</v>
      </c>
      <c r="I180" t="e">
        <f t="shared" si="169"/>
        <v>#VALUE!</v>
      </c>
      <c r="J180" t="e">
        <f t="shared" si="170"/>
        <v>#VALUE!</v>
      </c>
      <c r="K180" t="e">
        <f t="shared" si="171"/>
        <v>#VALUE!</v>
      </c>
      <c r="L180" t="e">
        <f t="shared" si="172"/>
        <v>#VALUE!</v>
      </c>
      <c r="M180" t="e">
        <f t="shared" si="173"/>
        <v>#VALUE!</v>
      </c>
      <c r="N180" t="e">
        <f t="shared" si="174"/>
        <v>#VALUE!</v>
      </c>
      <c r="O180" t="e">
        <f t="shared" si="175"/>
        <v>#VALUE!</v>
      </c>
      <c r="P180" t="e">
        <f t="shared" si="176"/>
        <v>#VALUE!</v>
      </c>
      <c r="Q180" t="e">
        <f t="shared" si="177"/>
        <v>#VALUE!</v>
      </c>
      <c r="R180" t="e">
        <f t="shared" si="178"/>
        <v>#VALUE!</v>
      </c>
      <c r="S180" t="e">
        <f t="shared" si="179"/>
        <v>#VALUE!</v>
      </c>
      <c r="T180" t="e">
        <f t="shared" si="180"/>
        <v>#VALUE!</v>
      </c>
      <c r="U180" t="e">
        <f t="shared" si="181"/>
        <v>#VALUE!</v>
      </c>
      <c r="V180" t="e">
        <f t="shared" si="182"/>
        <v>#VALUE!</v>
      </c>
      <c r="W180" t="e">
        <f t="shared" si="183"/>
        <v>#VALUE!</v>
      </c>
      <c r="X180" t="e">
        <f t="shared" si="184"/>
        <v>#VALUE!</v>
      </c>
      <c r="Y180" t="e">
        <f t="shared" si="185"/>
        <v>#VALUE!</v>
      </c>
      <c r="Z180" t="e">
        <f t="shared" si="186"/>
        <v>#VALUE!</v>
      </c>
      <c r="AA180" t="e">
        <f t="shared" si="187"/>
        <v>#VALUE!</v>
      </c>
      <c r="AB180" t="e">
        <f t="shared" si="188"/>
        <v>#VALUE!</v>
      </c>
      <c r="AC180" t="e">
        <f t="shared" si="189"/>
        <v>#VALUE!</v>
      </c>
      <c r="AD180" t="e">
        <f t="shared" si="190"/>
        <v>#VALUE!</v>
      </c>
      <c r="AE180" t="e">
        <f t="shared" si="191"/>
        <v>#VALUE!</v>
      </c>
      <c r="AF180" t="e">
        <f t="shared" si="192"/>
        <v>#VALUE!</v>
      </c>
      <c r="AG180" t="e">
        <f t="shared" si="193"/>
        <v>#VALUE!</v>
      </c>
      <c r="AH180" t="e">
        <f t="shared" si="194"/>
        <v>#VALUE!</v>
      </c>
      <c r="AI180" t="e">
        <f t="shared" si="195"/>
        <v>#VALUE!</v>
      </c>
      <c r="AJ180" t="e">
        <f t="shared" si="196"/>
        <v>#VALUE!</v>
      </c>
      <c r="AK180" t="e">
        <f t="shared" si="197"/>
        <v>#VALUE!</v>
      </c>
      <c r="AL180" t="e">
        <f t="shared" si="198"/>
        <v>#VALUE!</v>
      </c>
      <c r="AM180" t="e">
        <f t="shared" si="199"/>
        <v>#VALUE!</v>
      </c>
      <c r="AN180" t="e">
        <f t="shared" si="200"/>
        <v>#VALUE!</v>
      </c>
      <c r="AO180" t="e">
        <f t="shared" si="201"/>
        <v>#VALUE!</v>
      </c>
      <c r="AP180" t="e">
        <f t="shared" si="202"/>
        <v>#VALUE!</v>
      </c>
      <c r="AQ180" t="e">
        <f t="shared" si="203"/>
        <v>#VALUE!</v>
      </c>
      <c r="AR180" t="e">
        <f t="shared" si="204"/>
        <v>#VALUE!</v>
      </c>
      <c r="AS180" t="e">
        <f t="shared" si="205"/>
        <v>#VALUE!</v>
      </c>
      <c r="AT180" t="e">
        <f t="shared" si="206"/>
        <v>#VALUE!</v>
      </c>
      <c r="AU180" t="e">
        <f t="shared" si="207"/>
        <v>#VALUE!</v>
      </c>
      <c r="AV180" t="e">
        <f t="shared" si="208"/>
        <v>#VALUE!</v>
      </c>
      <c r="AW180" t="e">
        <f t="shared" si="209"/>
        <v>#VALUE!</v>
      </c>
      <c r="AX180" t="e">
        <f t="shared" si="210"/>
        <v>#VALUE!</v>
      </c>
      <c r="AY180" t="e">
        <f t="shared" si="211"/>
        <v>#VALUE!</v>
      </c>
      <c r="AZ180" t="e">
        <f t="shared" si="212"/>
        <v>#VALUE!</v>
      </c>
      <c r="BA180" t="e">
        <f t="shared" si="213"/>
        <v>#VALUE!</v>
      </c>
      <c r="BB180" t="e">
        <f t="shared" si="214"/>
        <v>#VALUE!</v>
      </c>
      <c r="BC180" t="e">
        <f t="shared" si="215"/>
        <v>#VALUE!</v>
      </c>
      <c r="BD180" t="e">
        <f t="shared" si="216"/>
        <v>#VALUE!</v>
      </c>
      <c r="BE180" t="e">
        <f t="shared" si="217"/>
        <v>#VALUE!</v>
      </c>
      <c r="BF180" t="e">
        <f t="shared" si="218"/>
        <v>#VALUE!</v>
      </c>
      <c r="BG180" t="e">
        <f t="shared" si="219"/>
        <v>#VALUE!</v>
      </c>
      <c r="BH180" t="e">
        <f t="shared" si="220"/>
        <v>#VALUE!</v>
      </c>
      <c r="BI180" t="e">
        <f t="shared" si="221"/>
        <v>#VALUE!</v>
      </c>
      <c r="BJ180" t="e">
        <f t="shared" si="222"/>
        <v>#VALUE!</v>
      </c>
      <c r="BK180" t="e">
        <f t="shared" si="223"/>
        <v>#VALUE!</v>
      </c>
      <c r="BL180" t="e">
        <f t="shared" si="224"/>
        <v>#VALUE!</v>
      </c>
      <c r="BM180" t="e">
        <f t="shared" si="225"/>
        <v>#VALUE!</v>
      </c>
      <c r="BN180" t="e">
        <f t="shared" si="226"/>
        <v>#VALUE!</v>
      </c>
      <c r="BO180" t="e">
        <f t="shared" si="227"/>
        <v>#VALUE!</v>
      </c>
      <c r="BP180" t="e">
        <f t="shared" si="228"/>
        <v>#VALUE!</v>
      </c>
      <c r="BQ180" t="e">
        <f t="shared" si="229"/>
        <v>#VALUE!</v>
      </c>
      <c r="BR180" t="e">
        <f t="shared" si="230"/>
        <v>#VALUE!</v>
      </c>
      <c r="BS180" t="e">
        <f t="shared" si="231"/>
        <v>#VALUE!</v>
      </c>
      <c r="BT180" t="e">
        <f t="shared" si="232"/>
        <v>#VALUE!</v>
      </c>
      <c r="BU180" t="e">
        <f t="shared" si="233"/>
        <v>#VALUE!</v>
      </c>
      <c r="BV180" t="e">
        <f t="shared" si="234"/>
        <v>#VALUE!</v>
      </c>
      <c r="BW180" t="e">
        <f t="shared" si="235"/>
        <v>#VALUE!</v>
      </c>
      <c r="BX180" t="e">
        <f t="shared" si="236"/>
        <v>#VALUE!</v>
      </c>
      <c r="BY180" t="e">
        <f t="shared" si="237"/>
        <v>#VALUE!</v>
      </c>
      <c r="BZ180" t="e">
        <f t="shared" si="238"/>
        <v>#VALUE!</v>
      </c>
      <c r="CA180" t="e">
        <f t="shared" si="239"/>
        <v>#VALUE!</v>
      </c>
      <c r="CB180" t="e">
        <f t="shared" si="240"/>
        <v>#VALUE!</v>
      </c>
      <c r="CC180" t="e">
        <f t="shared" si="241"/>
        <v>#VALUE!</v>
      </c>
      <c r="CD180" t="e">
        <f t="shared" si="242"/>
        <v>#VALUE!</v>
      </c>
      <c r="CE180" t="e">
        <f t="shared" si="243"/>
        <v>#VALUE!</v>
      </c>
      <c r="CF180" t="e">
        <f t="shared" si="244"/>
        <v>#VALUE!</v>
      </c>
      <c r="CG180" t="e">
        <f t="shared" si="245"/>
        <v>#VALUE!</v>
      </c>
      <c r="CH180" t="e">
        <f t="shared" ca="1" si="246"/>
        <v>#N/A</v>
      </c>
    </row>
    <row r="181" spans="5:86" x14ac:dyDescent="0.25">
      <c r="E181">
        <f t="shared" si="250"/>
        <v>1045688</v>
      </c>
      <c r="F181">
        <f t="shared" si="250"/>
        <v>1045688</v>
      </c>
      <c r="G181" t="e">
        <f t="shared" si="248"/>
        <v>#N/A</v>
      </c>
      <c r="H181" t="e">
        <f t="shared" si="168"/>
        <v>#VALUE!</v>
      </c>
      <c r="I181" t="e">
        <f t="shared" si="169"/>
        <v>#VALUE!</v>
      </c>
      <c r="J181" t="e">
        <f t="shared" si="170"/>
        <v>#VALUE!</v>
      </c>
      <c r="K181" t="e">
        <f t="shared" si="171"/>
        <v>#VALUE!</v>
      </c>
      <c r="L181" t="e">
        <f t="shared" si="172"/>
        <v>#VALUE!</v>
      </c>
      <c r="M181" t="e">
        <f t="shared" si="173"/>
        <v>#VALUE!</v>
      </c>
      <c r="N181" t="e">
        <f t="shared" si="174"/>
        <v>#VALUE!</v>
      </c>
      <c r="O181" t="e">
        <f t="shared" si="175"/>
        <v>#VALUE!</v>
      </c>
      <c r="P181" t="e">
        <f t="shared" si="176"/>
        <v>#VALUE!</v>
      </c>
      <c r="Q181" t="e">
        <f t="shared" si="177"/>
        <v>#VALUE!</v>
      </c>
      <c r="R181" t="e">
        <f t="shared" si="178"/>
        <v>#VALUE!</v>
      </c>
      <c r="S181" t="e">
        <f t="shared" si="179"/>
        <v>#VALUE!</v>
      </c>
      <c r="T181" t="e">
        <f t="shared" si="180"/>
        <v>#VALUE!</v>
      </c>
      <c r="U181" t="e">
        <f t="shared" si="181"/>
        <v>#VALUE!</v>
      </c>
      <c r="V181" t="e">
        <f t="shared" si="182"/>
        <v>#VALUE!</v>
      </c>
      <c r="W181" t="e">
        <f t="shared" si="183"/>
        <v>#VALUE!</v>
      </c>
      <c r="X181" t="e">
        <f t="shared" si="184"/>
        <v>#VALUE!</v>
      </c>
      <c r="Y181" t="e">
        <f t="shared" si="185"/>
        <v>#VALUE!</v>
      </c>
      <c r="Z181" t="e">
        <f t="shared" si="186"/>
        <v>#VALUE!</v>
      </c>
      <c r="AA181" t="e">
        <f t="shared" si="187"/>
        <v>#VALUE!</v>
      </c>
      <c r="AB181" t="e">
        <f t="shared" si="188"/>
        <v>#VALUE!</v>
      </c>
      <c r="AC181" t="e">
        <f t="shared" si="189"/>
        <v>#VALUE!</v>
      </c>
      <c r="AD181" t="e">
        <f t="shared" si="190"/>
        <v>#VALUE!</v>
      </c>
      <c r="AE181" t="e">
        <f t="shared" si="191"/>
        <v>#VALUE!</v>
      </c>
      <c r="AF181" t="e">
        <f t="shared" si="192"/>
        <v>#VALUE!</v>
      </c>
      <c r="AG181" t="e">
        <f t="shared" si="193"/>
        <v>#VALUE!</v>
      </c>
      <c r="AH181" t="e">
        <f t="shared" si="194"/>
        <v>#VALUE!</v>
      </c>
      <c r="AI181" t="e">
        <f t="shared" si="195"/>
        <v>#VALUE!</v>
      </c>
      <c r="AJ181" t="e">
        <f t="shared" si="196"/>
        <v>#VALUE!</v>
      </c>
      <c r="AK181" t="e">
        <f t="shared" si="197"/>
        <v>#VALUE!</v>
      </c>
      <c r="AL181" t="e">
        <f t="shared" si="198"/>
        <v>#VALUE!</v>
      </c>
      <c r="AM181" t="e">
        <f t="shared" si="199"/>
        <v>#VALUE!</v>
      </c>
      <c r="AN181" t="e">
        <f t="shared" si="200"/>
        <v>#VALUE!</v>
      </c>
      <c r="AO181" t="e">
        <f t="shared" si="201"/>
        <v>#VALUE!</v>
      </c>
      <c r="AP181" t="e">
        <f t="shared" si="202"/>
        <v>#VALUE!</v>
      </c>
      <c r="AQ181" t="e">
        <f t="shared" si="203"/>
        <v>#VALUE!</v>
      </c>
      <c r="AR181" t="e">
        <f t="shared" si="204"/>
        <v>#VALUE!</v>
      </c>
      <c r="AS181" t="e">
        <f t="shared" si="205"/>
        <v>#VALUE!</v>
      </c>
      <c r="AT181" t="e">
        <f t="shared" si="206"/>
        <v>#VALUE!</v>
      </c>
      <c r="AU181" t="e">
        <f t="shared" si="207"/>
        <v>#VALUE!</v>
      </c>
      <c r="AV181" t="e">
        <f t="shared" si="208"/>
        <v>#VALUE!</v>
      </c>
      <c r="AW181" t="e">
        <f t="shared" si="209"/>
        <v>#VALUE!</v>
      </c>
      <c r="AX181" t="e">
        <f t="shared" si="210"/>
        <v>#VALUE!</v>
      </c>
      <c r="AY181" t="e">
        <f t="shared" si="211"/>
        <v>#VALUE!</v>
      </c>
      <c r="AZ181" t="e">
        <f t="shared" si="212"/>
        <v>#VALUE!</v>
      </c>
      <c r="BA181" t="e">
        <f t="shared" si="213"/>
        <v>#VALUE!</v>
      </c>
      <c r="BB181" t="e">
        <f t="shared" si="214"/>
        <v>#VALUE!</v>
      </c>
      <c r="BC181" t="e">
        <f t="shared" si="215"/>
        <v>#VALUE!</v>
      </c>
      <c r="BD181" t="e">
        <f t="shared" si="216"/>
        <v>#VALUE!</v>
      </c>
      <c r="BE181" t="e">
        <f t="shared" si="217"/>
        <v>#VALUE!</v>
      </c>
      <c r="BF181" t="e">
        <f t="shared" si="218"/>
        <v>#VALUE!</v>
      </c>
      <c r="BG181" t="e">
        <f t="shared" si="219"/>
        <v>#VALUE!</v>
      </c>
      <c r="BH181" t="e">
        <f t="shared" si="220"/>
        <v>#VALUE!</v>
      </c>
      <c r="BI181" t="e">
        <f t="shared" si="221"/>
        <v>#VALUE!</v>
      </c>
      <c r="BJ181" t="e">
        <f t="shared" si="222"/>
        <v>#VALUE!</v>
      </c>
      <c r="BK181" t="e">
        <f t="shared" si="223"/>
        <v>#VALUE!</v>
      </c>
      <c r="BL181" t="e">
        <f t="shared" si="224"/>
        <v>#VALUE!</v>
      </c>
      <c r="BM181" t="e">
        <f t="shared" si="225"/>
        <v>#VALUE!</v>
      </c>
      <c r="BN181" t="e">
        <f t="shared" si="226"/>
        <v>#VALUE!</v>
      </c>
      <c r="BO181" t="e">
        <f t="shared" si="227"/>
        <v>#VALUE!</v>
      </c>
      <c r="BP181" t="e">
        <f t="shared" si="228"/>
        <v>#VALUE!</v>
      </c>
      <c r="BQ181" t="e">
        <f t="shared" si="229"/>
        <v>#VALUE!</v>
      </c>
      <c r="BR181" t="e">
        <f t="shared" si="230"/>
        <v>#VALUE!</v>
      </c>
      <c r="BS181" t="e">
        <f t="shared" si="231"/>
        <v>#VALUE!</v>
      </c>
      <c r="BT181" t="e">
        <f t="shared" si="232"/>
        <v>#VALUE!</v>
      </c>
      <c r="BU181" t="e">
        <f t="shared" si="233"/>
        <v>#VALUE!</v>
      </c>
      <c r="BV181" t="e">
        <f t="shared" si="234"/>
        <v>#VALUE!</v>
      </c>
      <c r="BW181" t="e">
        <f t="shared" si="235"/>
        <v>#VALUE!</v>
      </c>
      <c r="BX181" t="e">
        <f t="shared" si="236"/>
        <v>#VALUE!</v>
      </c>
      <c r="BY181" t="e">
        <f t="shared" si="237"/>
        <v>#VALUE!</v>
      </c>
      <c r="BZ181" t="e">
        <f t="shared" si="238"/>
        <v>#VALUE!</v>
      </c>
      <c r="CA181" t="e">
        <f t="shared" si="239"/>
        <v>#VALUE!</v>
      </c>
      <c r="CB181" t="e">
        <f t="shared" si="240"/>
        <v>#VALUE!</v>
      </c>
      <c r="CC181" t="e">
        <f t="shared" si="241"/>
        <v>#VALUE!</v>
      </c>
      <c r="CD181" t="e">
        <f t="shared" si="242"/>
        <v>#VALUE!</v>
      </c>
      <c r="CE181" t="e">
        <f t="shared" si="243"/>
        <v>#VALUE!</v>
      </c>
      <c r="CF181" t="e">
        <f t="shared" si="244"/>
        <v>#VALUE!</v>
      </c>
      <c r="CG181" t="e">
        <f t="shared" si="245"/>
        <v>#VALUE!</v>
      </c>
      <c r="CH181" t="e">
        <f t="shared" ca="1" si="246"/>
        <v>#N/A</v>
      </c>
    </row>
    <row r="182" spans="5:86" x14ac:dyDescent="0.25">
      <c r="E182">
        <f t="shared" ref="E182:F197" si="251">E181-1</f>
        <v>1045687</v>
      </c>
      <c r="F182">
        <f t="shared" si="251"/>
        <v>1045687</v>
      </c>
      <c r="G182" t="e">
        <f t="shared" si="248"/>
        <v>#N/A</v>
      </c>
      <c r="H182" t="e">
        <f t="shared" si="168"/>
        <v>#VALUE!</v>
      </c>
      <c r="I182" t="e">
        <f t="shared" si="169"/>
        <v>#VALUE!</v>
      </c>
      <c r="J182" t="e">
        <f t="shared" si="170"/>
        <v>#VALUE!</v>
      </c>
      <c r="K182" t="e">
        <f t="shared" si="171"/>
        <v>#VALUE!</v>
      </c>
      <c r="L182" t="e">
        <f t="shared" si="172"/>
        <v>#VALUE!</v>
      </c>
      <c r="M182" t="e">
        <f t="shared" si="173"/>
        <v>#VALUE!</v>
      </c>
      <c r="N182" t="e">
        <f t="shared" si="174"/>
        <v>#VALUE!</v>
      </c>
      <c r="O182" t="e">
        <f t="shared" si="175"/>
        <v>#VALUE!</v>
      </c>
      <c r="P182" t="e">
        <f t="shared" si="176"/>
        <v>#VALUE!</v>
      </c>
      <c r="Q182" t="e">
        <f t="shared" si="177"/>
        <v>#VALUE!</v>
      </c>
      <c r="R182" t="e">
        <f t="shared" si="178"/>
        <v>#VALUE!</v>
      </c>
      <c r="S182" t="e">
        <f t="shared" si="179"/>
        <v>#VALUE!</v>
      </c>
      <c r="T182" t="e">
        <f t="shared" si="180"/>
        <v>#VALUE!</v>
      </c>
      <c r="U182" t="e">
        <f t="shared" si="181"/>
        <v>#VALUE!</v>
      </c>
      <c r="V182" t="e">
        <f t="shared" si="182"/>
        <v>#VALUE!</v>
      </c>
      <c r="W182" t="e">
        <f t="shared" si="183"/>
        <v>#VALUE!</v>
      </c>
      <c r="X182" t="e">
        <f t="shared" si="184"/>
        <v>#VALUE!</v>
      </c>
      <c r="Y182" t="e">
        <f t="shared" si="185"/>
        <v>#VALUE!</v>
      </c>
      <c r="Z182" t="e">
        <f t="shared" si="186"/>
        <v>#VALUE!</v>
      </c>
      <c r="AA182" t="e">
        <f t="shared" si="187"/>
        <v>#VALUE!</v>
      </c>
      <c r="AB182" t="e">
        <f t="shared" si="188"/>
        <v>#VALUE!</v>
      </c>
      <c r="AC182" t="e">
        <f t="shared" si="189"/>
        <v>#VALUE!</v>
      </c>
      <c r="AD182" t="e">
        <f t="shared" si="190"/>
        <v>#VALUE!</v>
      </c>
      <c r="AE182" t="e">
        <f t="shared" si="191"/>
        <v>#VALUE!</v>
      </c>
      <c r="AF182" t="e">
        <f t="shared" si="192"/>
        <v>#VALUE!</v>
      </c>
      <c r="AG182" t="e">
        <f t="shared" si="193"/>
        <v>#VALUE!</v>
      </c>
      <c r="AH182" t="e">
        <f t="shared" si="194"/>
        <v>#VALUE!</v>
      </c>
      <c r="AI182" t="e">
        <f t="shared" si="195"/>
        <v>#VALUE!</v>
      </c>
      <c r="AJ182" t="e">
        <f t="shared" si="196"/>
        <v>#VALUE!</v>
      </c>
      <c r="AK182" t="e">
        <f t="shared" si="197"/>
        <v>#VALUE!</v>
      </c>
      <c r="AL182" t="e">
        <f t="shared" si="198"/>
        <v>#VALUE!</v>
      </c>
      <c r="AM182" t="e">
        <f t="shared" si="199"/>
        <v>#VALUE!</v>
      </c>
      <c r="AN182" t="e">
        <f t="shared" si="200"/>
        <v>#VALUE!</v>
      </c>
      <c r="AO182" t="e">
        <f t="shared" si="201"/>
        <v>#VALUE!</v>
      </c>
      <c r="AP182" t="e">
        <f t="shared" si="202"/>
        <v>#VALUE!</v>
      </c>
      <c r="AQ182" t="e">
        <f t="shared" si="203"/>
        <v>#VALUE!</v>
      </c>
      <c r="AR182" t="e">
        <f t="shared" si="204"/>
        <v>#VALUE!</v>
      </c>
      <c r="AS182" t="e">
        <f t="shared" si="205"/>
        <v>#VALUE!</v>
      </c>
      <c r="AT182" t="e">
        <f t="shared" si="206"/>
        <v>#VALUE!</v>
      </c>
      <c r="AU182" t="e">
        <f t="shared" si="207"/>
        <v>#VALUE!</v>
      </c>
      <c r="AV182" t="e">
        <f t="shared" si="208"/>
        <v>#VALUE!</v>
      </c>
      <c r="AW182" t="e">
        <f t="shared" si="209"/>
        <v>#VALUE!</v>
      </c>
      <c r="AX182" t="e">
        <f t="shared" si="210"/>
        <v>#VALUE!</v>
      </c>
      <c r="AY182" t="e">
        <f t="shared" si="211"/>
        <v>#VALUE!</v>
      </c>
      <c r="AZ182" t="e">
        <f t="shared" si="212"/>
        <v>#VALUE!</v>
      </c>
      <c r="BA182" t="e">
        <f t="shared" si="213"/>
        <v>#VALUE!</v>
      </c>
      <c r="BB182" t="e">
        <f t="shared" si="214"/>
        <v>#VALUE!</v>
      </c>
      <c r="BC182" t="e">
        <f t="shared" si="215"/>
        <v>#VALUE!</v>
      </c>
      <c r="BD182" t="e">
        <f t="shared" si="216"/>
        <v>#VALUE!</v>
      </c>
      <c r="BE182" t="e">
        <f t="shared" si="217"/>
        <v>#VALUE!</v>
      </c>
      <c r="BF182" t="e">
        <f t="shared" si="218"/>
        <v>#VALUE!</v>
      </c>
      <c r="BG182" t="e">
        <f t="shared" si="219"/>
        <v>#VALUE!</v>
      </c>
      <c r="BH182" t="e">
        <f t="shared" si="220"/>
        <v>#VALUE!</v>
      </c>
      <c r="BI182" t="e">
        <f t="shared" si="221"/>
        <v>#VALUE!</v>
      </c>
      <c r="BJ182" t="e">
        <f t="shared" si="222"/>
        <v>#VALUE!</v>
      </c>
      <c r="BK182" t="e">
        <f t="shared" si="223"/>
        <v>#VALUE!</v>
      </c>
      <c r="BL182" t="e">
        <f t="shared" si="224"/>
        <v>#VALUE!</v>
      </c>
      <c r="BM182" t="e">
        <f t="shared" si="225"/>
        <v>#VALUE!</v>
      </c>
      <c r="BN182" t="e">
        <f t="shared" si="226"/>
        <v>#VALUE!</v>
      </c>
      <c r="BO182" t="e">
        <f t="shared" si="227"/>
        <v>#VALUE!</v>
      </c>
      <c r="BP182" t="e">
        <f t="shared" si="228"/>
        <v>#VALUE!</v>
      </c>
      <c r="BQ182" t="e">
        <f t="shared" si="229"/>
        <v>#VALUE!</v>
      </c>
      <c r="BR182" t="e">
        <f t="shared" si="230"/>
        <v>#VALUE!</v>
      </c>
      <c r="BS182" t="e">
        <f t="shared" si="231"/>
        <v>#VALUE!</v>
      </c>
      <c r="BT182" t="e">
        <f t="shared" si="232"/>
        <v>#VALUE!</v>
      </c>
      <c r="BU182" t="e">
        <f t="shared" si="233"/>
        <v>#VALUE!</v>
      </c>
      <c r="BV182" t="e">
        <f t="shared" si="234"/>
        <v>#VALUE!</v>
      </c>
      <c r="BW182" t="e">
        <f t="shared" si="235"/>
        <v>#VALUE!</v>
      </c>
      <c r="BX182" t="e">
        <f t="shared" si="236"/>
        <v>#VALUE!</v>
      </c>
      <c r="BY182" t="e">
        <f t="shared" si="237"/>
        <v>#VALUE!</v>
      </c>
      <c r="BZ182" t="e">
        <f t="shared" si="238"/>
        <v>#VALUE!</v>
      </c>
      <c r="CA182" t="e">
        <f t="shared" si="239"/>
        <v>#VALUE!</v>
      </c>
      <c r="CB182" t="e">
        <f t="shared" si="240"/>
        <v>#VALUE!</v>
      </c>
      <c r="CC182" t="e">
        <f t="shared" si="241"/>
        <v>#VALUE!</v>
      </c>
      <c r="CD182" t="e">
        <f t="shared" si="242"/>
        <v>#VALUE!</v>
      </c>
      <c r="CE182" t="e">
        <f t="shared" si="243"/>
        <v>#VALUE!</v>
      </c>
      <c r="CF182" t="e">
        <f t="shared" si="244"/>
        <v>#VALUE!</v>
      </c>
      <c r="CG182" t="e">
        <f t="shared" si="245"/>
        <v>#VALUE!</v>
      </c>
      <c r="CH182" t="e">
        <f t="shared" ca="1" si="246"/>
        <v>#N/A</v>
      </c>
    </row>
    <row r="183" spans="5:86" x14ac:dyDescent="0.25">
      <c r="E183">
        <f t="shared" si="251"/>
        <v>1045686</v>
      </c>
      <c r="F183">
        <f t="shared" si="251"/>
        <v>1045686</v>
      </c>
      <c r="G183" t="e">
        <f t="shared" si="248"/>
        <v>#N/A</v>
      </c>
      <c r="H183" t="e">
        <f t="shared" si="168"/>
        <v>#VALUE!</v>
      </c>
      <c r="I183" t="e">
        <f t="shared" si="169"/>
        <v>#VALUE!</v>
      </c>
      <c r="J183" t="e">
        <f t="shared" si="170"/>
        <v>#VALUE!</v>
      </c>
      <c r="K183" t="e">
        <f t="shared" si="171"/>
        <v>#VALUE!</v>
      </c>
      <c r="L183" t="e">
        <f t="shared" si="172"/>
        <v>#VALUE!</v>
      </c>
      <c r="M183" t="e">
        <f t="shared" si="173"/>
        <v>#VALUE!</v>
      </c>
      <c r="N183" t="e">
        <f t="shared" si="174"/>
        <v>#VALUE!</v>
      </c>
      <c r="O183" t="e">
        <f t="shared" si="175"/>
        <v>#VALUE!</v>
      </c>
      <c r="P183" t="e">
        <f t="shared" si="176"/>
        <v>#VALUE!</v>
      </c>
      <c r="Q183" t="e">
        <f t="shared" si="177"/>
        <v>#VALUE!</v>
      </c>
      <c r="R183" t="e">
        <f t="shared" si="178"/>
        <v>#VALUE!</v>
      </c>
      <c r="S183" t="e">
        <f t="shared" si="179"/>
        <v>#VALUE!</v>
      </c>
      <c r="T183" t="e">
        <f t="shared" si="180"/>
        <v>#VALUE!</v>
      </c>
      <c r="U183" t="e">
        <f t="shared" si="181"/>
        <v>#VALUE!</v>
      </c>
      <c r="V183" t="e">
        <f t="shared" si="182"/>
        <v>#VALUE!</v>
      </c>
      <c r="W183" t="e">
        <f t="shared" si="183"/>
        <v>#VALUE!</v>
      </c>
      <c r="X183" t="e">
        <f t="shared" si="184"/>
        <v>#VALUE!</v>
      </c>
      <c r="Y183" t="e">
        <f t="shared" si="185"/>
        <v>#VALUE!</v>
      </c>
      <c r="Z183" t="e">
        <f t="shared" si="186"/>
        <v>#VALUE!</v>
      </c>
      <c r="AA183" t="e">
        <f t="shared" si="187"/>
        <v>#VALUE!</v>
      </c>
      <c r="AB183" t="e">
        <f t="shared" si="188"/>
        <v>#VALUE!</v>
      </c>
      <c r="AC183" t="e">
        <f t="shared" si="189"/>
        <v>#VALUE!</v>
      </c>
      <c r="AD183" t="e">
        <f t="shared" si="190"/>
        <v>#VALUE!</v>
      </c>
      <c r="AE183" t="e">
        <f t="shared" si="191"/>
        <v>#VALUE!</v>
      </c>
      <c r="AF183" t="e">
        <f t="shared" si="192"/>
        <v>#VALUE!</v>
      </c>
      <c r="AG183" t="e">
        <f t="shared" si="193"/>
        <v>#VALUE!</v>
      </c>
      <c r="AH183" t="e">
        <f t="shared" si="194"/>
        <v>#VALUE!</v>
      </c>
      <c r="AI183" t="e">
        <f t="shared" si="195"/>
        <v>#VALUE!</v>
      </c>
      <c r="AJ183" t="e">
        <f t="shared" si="196"/>
        <v>#VALUE!</v>
      </c>
      <c r="AK183" t="e">
        <f t="shared" si="197"/>
        <v>#VALUE!</v>
      </c>
      <c r="AL183" t="e">
        <f t="shared" si="198"/>
        <v>#VALUE!</v>
      </c>
      <c r="AM183" t="e">
        <f t="shared" si="199"/>
        <v>#VALUE!</v>
      </c>
      <c r="AN183" t="e">
        <f t="shared" si="200"/>
        <v>#VALUE!</v>
      </c>
      <c r="AO183" t="e">
        <f t="shared" si="201"/>
        <v>#VALUE!</v>
      </c>
      <c r="AP183" t="e">
        <f t="shared" si="202"/>
        <v>#VALUE!</v>
      </c>
      <c r="AQ183" t="e">
        <f t="shared" si="203"/>
        <v>#VALUE!</v>
      </c>
      <c r="AR183" t="e">
        <f t="shared" si="204"/>
        <v>#VALUE!</v>
      </c>
      <c r="AS183" t="e">
        <f t="shared" si="205"/>
        <v>#VALUE!</v>
      </c>
      <c r="AT183" t="e">
        <f t="shared" si="206"/>
        <v>#VALUE!</v>
      </c>
      <c r="AU183" t="e">
        <f t="shared" si="207"/>
        <v>#VALUE!</v>
      </c>
      <c r="AV183" t="e">
        <f t="shared" si="208"/>
        <v>#VALUE!</v>
      </c>
      <c r="AW183" t="e">
        <f t="shared" si="209"/>
        <v>#VALUE!</v>
      </c>
      <c r="AX183" t="e">
        <f t="shared" si="210"/>
        <v>#VALUE!</v>
      </c>
      <c r="AY183" t="e">
        <f t="shared" si="211"/>
        <v>#VALUE!</v>
      </c>
      <c r="AZ183" t="e">
        <f t="shared" si="212"/>
        <v>#VALUE!</v>
      </c>
      <c r="BA183" t="e">
        <f t="shared" si="213"/>
        <v>#VALUE!</v>
      </c>
      <c r="BB183" t="e">
        <f t="shared" si="214"/>
        <v>#VALUE!</v>
      </c>
      <c r="BC183" t="e">
        <f t="shared" si="215"/>
        <v>#VALUE!</v>
      </c>
      <c r="BD183" t="e">
        <f t="shared" si="216"/>
        <v>#VALUE!</v>
      </c>
      <c r="BE183" t="e">
        <f t="shared" si="217"/>
        <v>#VALUE!</v>
      </c>
      <c r="BF183" t="e">
        <f t="shared" si="218"/>
        <v>#VALUE!</v>
      </c>
      <c r="BG183" t="e">
        <f t="shared" si="219"/>
        <v>#VALUE!</v>
      </c>
      <c r="BH183" t="e">
        <f t="shared" si="220"/>
        <v>#VALUE!</v>
      </c>
      <c r="BI183" t="e">
        <f t="shared" si="221"/>
        <v>#VALUE!</v>
      </c>
      <c r="BJ183" t="e">
        <f t="shared" si="222"/>
        <v>#VALUE!</v>
      </c>
      <c r="BK183" t="e">
        <f t="shared" si="223"/>
        <v>#VALUE!</v>
      </c>
      <c r="BL183" t="e">
        <f t="shared" si="224"/>
        <v>#VALUE!</v>
      </c>
      <c r="BM183" t="e">
        <f t="shared" si="225"/>
        <v>#VALUE!</v>
      </c>
      <c r="BN183" t="e">
        <f t="shared" si="226"/>
        <v>#VALUE!</v>
      </c>
      <c r="BO183" t="e">
        <f t="shared" si="227"/>
        <v>#VALUE!</v>
      </c>
      <c r="BP183" t="e">
        <f t="shared" si="228"/>
        <v>#VALUE!</v>
      </c>
      <c r="BQ183" t="e">
        <f t="shared" si="229"/>
        <v>#VALUE!</v>
      </c>
      <c r="BR183" t="e">
        <f t="shared" si="230"/>
        <v>#VALUE!</v>
      </c>
      <c r="BS183" t="e">
        <f t="shared" si="231"/>
        <v>#VALUE!</v>
      </c>
      <c r="BT183" t="e">
        <f t="shared" si="232"/>
        <v>#VALUE!</v>
      </c>
      <c r="BU183" t="e">
        <f t="shared" si="233"/>
        <v>#VALUE!</v>
      </c>
      <c r="BV183" t="e">
        <f t="shared" si="234"/>
        <v>#VALUE!</v>
      </c>
      <c r="BW183" t="e">
        <f t="shared" si="235"/>
        <v>#VALUE!</v>
      </c>
      <c r="BX183" t="e">
        <f t="shared" si="236"/>
        <v>#VALUE!</v>
      </c>
      <c r="BY183" t="e">
        <f t="shared" si="237"/>
        <v>#VALUE!</v>
      </c>
      <c r="BZ183" t="e">
        <f t="shared" si="238"/>
        <v>#VALUE!</v>
      </c>
      <c r="CA183" t="e">
        <f t="shared" si="239"/>
        <v>#VALUE!</v>
      </c>
      <c r="CB183" t="e">
        <f t="shared" si="240"/>
        <v>#VALUE!</v>
      </c>
      <c r="CC183" t="e">
        <f t="shared" si="241"/>
        <v>#VALUE!</v>
      </c>
      <c r="CD183" t="e">
        <f t="shared" si="242"/>
        <v>#VALUE!</v>
      </c>
      <c r="CE183" t="e">
        <f t="shared" si="243"/>
        <v>#VALUE!</v>
      </c>
      <c r="CF183" t="e">
        <f t="shared" si="244"/>
        <v>#VALUE!</v>
      </c>
      <c r="CG183" t="e">
        <f t="shared" si="245"/>
        <v>#VALUE!</v>
      </c>
      <c r="CH183" t="e">
        <f t="shared" ca="1" si="246"/>
        <v>#N/A</v>
      </c>
    </row>
    <row r="184" spans="5:86" x14ac:dyDescent="0.25">
      <c r="E184">
        <f t="shared" si="251"/>
        <v>1045685</v>
      </c>
      <c r="F184">
        <f t="shared" si="251"/>
        <v>1045685</v>
      </c>
      <c r="G184" t="e">
        <f t="shared" si="248"/>
        <v>#N/A</v>
      </c>
      <c r="H184" t="e">
        <f t="shared" si="168"/>
        <v>#VALUE!</v>
      </c>
      <c r="I184" t="e">
        <f t="shared" si="169"/>
        <v>#VALUE!</v>
      </c>
      <c r="J184" t="e">
        <f t="shared" si="170"/>
        <v>#VALUE!</v>
      </c>
      <c r="K184" t="e">
        <f t="shared" si="171"/>
        <v>#VALUE!</v>
      </c>
      <c r="L184" t="e">
        <f t="shared" si="172"/>
        <v>#VALUE!</v>
      </c>
      <c r="M184" t="e">
        <f t="shared" si="173"/>
        <v>#VALUE!</v>
      </c>
      <c r="N184" t="e">
        <f t="shared" si="174"/>
        <v>#VALUE!</v>
      </c>
      <c r="O184" t="e">
        <f t="shared" si="175"/>
        <v>#VALUE!</v>
      </c>
      <c r="P184" t="e">
        <f t="shared" si="176"/>
        <v>#VALUE!</v>
      </c>
      <c r="Q184" t="e">
        <f t="shared" si="177"/>
        <v>#VALUE!</v>
      </c>
      <c r="R184" t="e">
        <f t="shared" si="178"/>
        <v>#VALUE!</v>
      </c>
      <c r="S184" t="e">
        <f t="shared" si="179"/>
        <v>#VALUE!</v>
      </c>
      <c r="T184" t="e">
        <f t="shared" si="180"/>
        <v>#VALUE!</v>
      </c>
      <c r="U184" t="e">
        <f t="shared" si="181"/>
        <v>#VALUE!</v>
      </c>
      <c r="V184" t="e">
        <f t="shared" si="182"/>
        <v>#VALUE!</v>
      </c>
      <c r="W184" t="e">
        <f t="shared" si="183"/>
        <v>#VALUE!</v>
      </c>
      <c r="X184" t="e">
        <f t="shared" si="184"/>
        <v>#VALUE!</v>
      </c>
      <c r="Y184" t="e">
        <f t="shared" si="185"/>
        <v>#VALUE!</v>
      </c>
      <c r="Z184" t="e">
        <f t="shared" si="186"/>
        <v>#VALUE!</v>
      </c>
      <c r="AA184" t="e">
        <f t="shared" si="187"/>
        <v>#VALUE!</v>
      </c>
      <c r="AB184" t="e">
        <f t="shared" si="188"/>
        <v>#VALUE!</v>
      </c>
      <c r="AC184" t="e">
        <f t="shared" si="189"/>
        <v>#VALUE!</v>
      </c>
      <c r="AD184" t="e">
        <f t="shared" si="190"/>
        <v>#VALUE!</v>
      </c>
      <c r="AE184" t="e">
        <f t="shared" si="191"/>
        <v>#VALUE!</v>
      </c>
      <c r="AF184" t="e">
        <f t="shared" si="192"/>
        <v>#VALUE!</v>
      </c>
      <c r="AG184" t="e">
        <f t="shared" si="193"/>
        <v>#VALUE!</v>
      </c>
      <c r="AH184" t="e">
        <f t="shared" si="194"/>
        <v>#VALUE!</v>
      </c>
      <c r="AI184" t="e">
        <f t="shared" si="195"/>
        <v>#VALUE!</v>
      </c>
      <c r="AJ184" t="e">
        <f t="shared" si="196"/>
        <v>#VALUE!</v>
      </c>
      <c r="AK184" t="e">
        <f t="shared" si="197"/>
        <v>#VALUE!</v>
      </c>
      <c r="AL184" t="e">
        <f t="shared" si="198"/>
        <v>#VALUE!</v>
      </c>
      <c r="AM184" t="e">
        <f t="shared" si="199"/>
        <v>#VALUE!</v>
      </c>
      <c r="AN184" t="e">
        <f t="shared" si="200"/>
        <v>#VALUE!</v>
      </c>
      <c r="AO184" t="e">
        <f t="shared" si="201"/>
        <v>#VALUE!</v>
      </c>
      <c r="AP184" t="e">
        <f t="shared" si="202"/>
        <v>#VALUE!</v>
      </c>
      <c r="AQ184" t="e">
        <f t="shared" si="203"/>
        <v>#VALUE!</v>
      </c>
      <c r="AR184" t="e">
        <f t="shared" si="204"/>
        <v>#VALUE!</v>
      </c>
      <c r="AS184" t="e">
        <f t="shared" si="205"/>
        <v>#VALUE!</v>
      </c>
      <c r="AT184" t="e">
        <f t="shared" si="206"/>
        <v>#VALUE!</v>
      </c>
      <c r="AU184" t="e">
        <f t="shared" si="207"/>
        <v>#VALUE!</v>
      </c>
      <c r="AV184" t="e">
        <f t="shared" si="208"/>
        <v>#VALUE!</v>
      </c>
      <c r="AW184" t="e">
        <f t="shared" si="209"/>
        <v>#VALUE!</v>
      </c>
      <c r="AX184" t="e">
        <f t="shared" si="210"/>
        <v>#VALUE!</v>
      </c>
      <c r="AY184" t="e">
        <f t="shared" si="211"/>
        <v>#VALUE!</v>
      </c>
      <c r="AZ184" t="e">
        <f t="shared" si="212"/>
        <v>#VALUE!</v>
      </c>
      <c r="BA184" t="e">
        <f t="shared" si="213"/>
        <v>#VALUE!</v>
      </c>
      <c r="BB184" t="e">
        <f t="shared" si="214"/>
        <v>#VALUE!</v>
      </c>
      <c r="BC184" t="e">
        <f t="shared" si="215"/>
        <v>#VALUE!</v>
      </c>
      <c r="BD184" t="e">
        <f t="shared" si="216"/>
        <v>#VALUE!</v>
      </c>
      <c r="BE184" t="e">
        <f t="shared" si="217"/>
        <v>#VALUE!</v>
      </c>
      <c r="BF184" t="e">
        <f t="shared" si="218"/>
        <v>#VALUE!</v>
      </c>
      <c r="BG184" t="e">
        <f t="shared" si="219"/>
        <v>#VALUE!</v>
      </c>
      <c r="BH184" t="e">
        <f t="shared" si="220"/>
        <v>#VALUE!</v>
      </c>
      <c r="BI184" t="e">
        <f t="shared" si="221"/>
        <v>#VALUE!</v>
      </c>
      <c r="BJ184" t="e">
        <f t="shared" si="222"/>
        <v>#VALUE!</v>
      </c>
      <c r="BK184" t="e">
        <f t="shared" si="223"/>
        <v>#VALUE!</v>
      </c>
      <c r="BL184" t="e">
        <f t="shared" si="224"/>
        <v>#VALUE!</v>
      </c>
      <c r="BM184" t="e">
        <f t="shared" si="225"/>
        <v>#VALUE!</v>
      </c>
      <c r="BN184" t="e">
        <f t="shared" si="226"/>
        <v>#VALUE!</v>
      </c>
      <c r="BO184" t="e">
        <f t="shared" si="227"/>
        <v>#VALUE!</v>
      </c>
      <c r="BP184" t="e">
        <f t="shared" si="228"/>
        <v>#VALUE!</v>
      </c>
      <c r="BQ184" t="e">
        <f t="shared" si="229"/>
        <v>#VALUE!</v>
      </c>
      <c r="BR184" t="e">
        <f t="shared" si="230"/>
        <v>#VALUE!</v>
      </c>
      <c r="BS184" t="e">
        <f t="shared" si="231"/>
        <v>#VALUE!</v>
      </c>
      <c r="BT184" t="e">
        <f t="shared" si="232"/>
        <v>#VALUE!</v>
      </c>
      <c r="BU184" t="e">
        <f t="shared" si="233"/>
        <v>#VALUE!</v>
      </c>
      <c r="BV184" t="e">
        <f t="shared" si="234"/>
        <v>#VALUE!</v>
      </c>
      <c r="BW184" t="e">
        <f t="shared" si="235"/>
        <v>#VALUE!</v>
      </c>
      <c r="BX184" t="e">
        <f t="shared" si="236"/>
        <v>#VALUE!</v>
      </c>
      <c r="BY184" t="e">
        <f t="shared" si="237"/>
        <v>#VALUE!</v>
      </c>
      <c r="BZ184" t="e">
        <f t="shared" si="238"/>
        <v>#VALUE!</v>
      </c>
      <c r="CA184" t="e">
        <f t="shared" si="239"/>
        <v>#VALUE!</v>
      </c>
      <c r="CB184" t="e">
        <f t="shared" si="240"/>
        <v>#VALUE!</v>
      </c>
      <c r="CC184" t="e">
        <f t="shared" si="241"/>
        <v>#VALUE!</v>
      </c>
      <c r="CD184" t="e">
        <f t="shared" si="242"/>
        <v>#VALUE!</v>
      </c>
      <c r="CE184" t="e">
        <f t="shared" si="243"/>
        <v>#VALUE!</v>
      </c>
      <c r="CF184" t="e">
        <f t="shared" si="244"/>
        <v>#VALUE!</v>
      </c>
      <c r="CG184" t="e">
        <f t="shared" si="245"/>
        <v>#VALUE!</v>
      </c>
      <c r="CH184" t="e">
        <f t="shared" ca="1" si="246"/>
        <v>#N/A</v>
      </c>
    </row>
    <row r="185" spans="5:86" x14ac:dyDescent="0.25">
      <c r="E185">
        <f t="shared" si="251"/>
        <v>1045684</v>
      </c>
      <c r="F185">
        <f t="shared" si="251"/>
        <v>1045684</v>
      </c>
      <c r="G185" t="e">
        <f t="shared" si="248"/>
        <v>#N/A</v>
      </c>
      <c r="H185" t="e">
        <f t="shared" si="168"/>
        <v>#VALUE!</v>
      </c>
      <c r="I185" t="e">
        <f t="shared" si="169"/>
        <v>#VALUE!</v>
      </c>
      <c r="J185" t="e">
        <f t="shared" si="170"/>
        <v>#VALUE!</v>
      </c>
      <c r="K185" t="e">
        <f t="shared" si="171"/>
        <v>#VALUE!</v>
      </c>
      <c r="L185" t="e">
        <f t="shared" si="172"/>
        <v>#VALUE!</v>
      </c>
      <c r="M185" t="e">
        <f t="shared" si="173"/>
        <v>#VALUE!</v>
      </c>
      <c r="N185" t="e">
        <f t="shared" si="174"/>
        <v>#VALUE!</v>
      </c>
      <c r="O185" t="e">
        <f t="shared" si="175"/>
        <v>#VALUE!</v>
      </c>
      <c r="P185" t="e">
        <f t="shared" si="176"/>
        <v>#VALUE!</v>
      </c>
      <c r="Q185" t="e">
        <f t="shared" si="177"/>
        <v>#VALUE!</v>
      </c>
      <c r="R185" t="e">
        <f t="shared" si="178"/>
        <v>#VALUE!</v>
      </c>
      <c r="S185" t="e">
        <f t="shared" si="179"/>
        <v>#VALUE!</v>
      </c>
      <c r="T185" t="e">
        <f t="shared" si="180"/>
        <v>#VALUE!</v>
      </c>
      <c r="U185" t="e">
        <f t="shared" si="181"/>
        <v>#VALUE!</v>
      </c>
      <c r="V185" t="e">
        <f t="shared" si="182"/>
        <v>#VALUE!</v>
      </c>
      <c r="W185" t="e">
        <f t="shared" si="183"/>
        <v>#VALUE!</v>
      </c>
      <c r="X185" t="e">
        <f t="shared" si="184"/>
        <v>#VALUE!</v>
      </c>
      <c r="Y185" t="e">
        <f t="shared" si="185"/>
        <v>#VALUE!</v>
      </c>
      <c r="Z185" t="e">
        <f t="shared" si="186"/>
        <v>#VALUE!</v>
      </c>
      <c r="AA185" t="e">
        <f t="shared" si="187"/>
        <v>#VALUE!</v>
      </c>
      <c r="AB185" t="e">
        <f t="shared" si="188"/>
        <v>#VALUE!</v>
      </c>
      <c r="AC185" t="e">
        <f t="shared" si="189"/>
        <v>#VALUE!</v>
      </c>
      <c r="AD185" t="e">
        <f t="shared" si="190"/>
        <v>#VALUE!</v>
      </c>
      <c r="AE185" t="e">
        <f t="shared" si="191"/>
        <v>#VALUE!</v>
      </c>
      <c r="AF185" t="e">
        <f t="shared" si="192"/>
        <v>#VALUE!</v>
      </c>
      <c r="AG185" t="e">
        <f t="shared" si="193"/>
        <v>#VALUE!</v>
      </c>
      <c r="AH185" t="e">
        <f t="shared" si="194"/>
        <v>#VALUE!</v>
      </c>
      <c r="AI185" t="e">
        <f t="shared" si="195"/>
        <v>#VALUE!</v>
      </c>
      <c r="AJ185" t="e">
        <f t="shared" si="196"/>
        <v>#VALUE!</v>
      </c>
      <c r="AK185" t="e">
        <f t="shared" si="197"/>
        <v>#VALUE!</v>
      </c>
      <c r="AL185" t="e">
        <f t="shared" si="198"/>
        <v>#VALUE!</v>
      </c>
      <c r="AM185" t="e">
        <f t="shared" si="199"/>
        <v>#VALUE!</v>
      </c>
      <c r="AN185" t="e">
        <f t="shared" si="200"/>
        <v>#VALUE!</v>
      </c>
      <c r="AO185" t="e">
        <f t="shared" si="201"/>
        <v>#VALUE!</v>
      </c>
      <c r="AP185" t="e">
        <f t="shared" si="202"/>
        <v>#VALUE!</v>
      </c>
      <c r="AQ185" t="e">
        <f t="shared" si="203"/>
        <v>#VALUE!</v>
      </c>
      <c r="AR185" t="e">
        <f t="shared" si="204"/>
        <v>#VALUE!</v>
      </c>
      <c r="AS185" t="e">
        <f t="shared" si="205"/>
        <v>#VALUE!</v>
      </c>
      <c r="AT185" t="e">
        <f t="shared" si="206"/>
        <v>#VALUE!</v>
      </c>
      <c r="AU185" t="e">
        <f t="shared" si="207"/>
        <v>#VALUE!</v>
      </c>
      <c r="AV185" t="e">
        <f t="shared" si="208"/>
        <v>#VALUE!</v>
      </c>
      <c r="AW185" t="e">
        <f t="shared" si="209"/>
        <v>#VALUE!</v>
      </c>
      <c r="AX185" t="e">
        <f t="shared" si="210"/>
        <v>#VALUE!</v>
      </c>
      <c r="AY185" t="e">
        <f t="shared" si="211"/>
        <v>#VALUE!</v>
      </c>
      <c r="AZ185" t="e">
        <f t="shared" si="212"/>
        <v>#VALUE!</v>
      </c>
      <c r="BA185" t="e">
        <f t="shared" si="213"/>
        <v>#VALUE!</v>
      </c>
      <c r="BB185" t="e">
        <f t="shared" si="214"/>
        <v>#VALUE!</v>
      </c>
      <c r="BC185" t="e">
        <f t="shared" si="215"/>
        <v>#VALUE!</v>
      </c>
      <c r="BD185" t="e">
        <f t="shared" si="216"/>
        <v>#VALUE!</v>
      </c>
      <c r="BE185" t="e">
        <f t="shared" si="217"/>
        <v>#VALUE!</v>
      </c>
      <c r="BF185" t="e">
        <f t="shared" si="218"/>
        <v>#VALUE!</v>
      </c>
      <c r="BG185" t="e">
        <f t="shared" si="219"/>
        <v>#VALUE!</v>
      </c>
      <c r="BH185" t="e">
        <f t="shared" si="220"/>
        <v>#VALUE!</v>
      </c>
      <c r="BI185" t="e">
        <f t="shared" si="221"/>
        <v>#VALUE!</v>
      </c>
      <c r="BJ185" t="e">
        <f t="shared" si="222"/>
        <v>#VALUE!</v>
      </c>
      <c r="BK185" t="e">
        <f t="shared" si="223"/>
        <v>#VALUE!</v>
      </c>
      <c r="BL185" t="e">
        <f t="shared" si="224"/>
        <v>#VALUE!</v>
      </c>
      <c r="BM185" t="e">
        <f t="shared" si="225"/>
        <v>#VALUE!</v>
      </c>
      <c r="BN185" t="e">
        <f t="shared" si="226"/>
        <v>#VALUE!</v>
      </c>
      <c r="BO185" t="e">
        <f t="shared" si="227"/>
        <v>#VALUE!</v>
      </c>
      <c r="BP185" t="e">
        <f t="shared" si="228"/>
        <v>#VALUE!</v>
      </c>
      <c r="BQ185" t="e">
        <f t="shared" si="229"/>
        <v>#VALUE!</v>
      </c>
      <c r="BR185" t="e">
        <f t="shared" si="230"/>
        <v>#VALUE!</v>
      </c>
      <c r="BS185" t="e">
        <f t="shared" si="231"/>
        <v>#VALUE!</v>
      </c>
      <c r="BT185" t="e">
        <f t="shared" si="232"/>
        <v>#VALUE!</v>
      </c>
      <c r="BU185" t="e">
        <f t="shared" si="233"/>
        <v>#VALUE!</v>
      </c>
      <c r="BV185" t="e">
        <f t="shared" si="234"/>
        <v>#VALUE!</v>
      </c>
      <c r="BW185" t="e">
        <f t="shared" si="235"/>
        <v>#VALUE!</v>
      </c>
      <c r="BX185" t="e">
        <f t="shared" si="236"/>
        <v>#VALUE!</v>
      </c>
      <c r="BY185" t="e">
        <f t="shared" si="237"/>
        <v>#VALUE!</v>
      </c>
      <c r="BZ185" t="e">
        <f t="shared" si="238"/>
        <v>#VALUE!</v>
      </c>
      <c r="CA185" t="e">
        <f t="shared" si="239"/>
        <v>#VALUE!</v>
      </c>
      <c r="CB185" t="e">
        <f t="shared" si="240"/>
        <v>#VALUE!</v>
      </c>
      <c r="CC185" t="e">
        <f t="shared" si="241"/>
        <v>#VALUE!</v>
      </c>
      <c r="CD185" t="e">
        <f t="shared" si="242"/>
        <v>#VALUE!</v>
      </c>
      <c r="CE185" t="e">
        <f t="shared" si="243"/>
        <v>#VALUE!</v>
      </c>
      <c r="CF185" t="e">
        <f t="shared" si="244"/>
        <v>#VALUE!</v>
      </c>
      <c r="CG185" t="e">
        <f t="shared" si="245"/>
        <v>#VALUE!</v>
      </c>
      <c r="CH185" t="e">
        <f t="shared" ca="1" si="246"/>
        <v>#N/A</v>
      </c>
    </row>
    <row r="186" spans="5:86" x14ac:dyDescent="0.25">
      <c r="E186">
        <f t="shared" si="251"/>
        <v>1045683</v>
      </c>
      <c r="F186">
        <f t="shared" si="251"/>
        <v>1045683</v>
      </c>
      <c r="G186" t="e">
        <f t="shared" si="248"/>
        <v>#N/A</v>
      </c>
      <c r="H186" t="e">
        <f t="shared" si="168"/>
        <v>#VALUE!</v>
      </c>
      <c r="I186" t="e">
        <f t="shared" si="169"/>
        <v>#VALUE!</v>
      </c>
      <c r="J186" t="e">
        <f t="shared" si="170"/>
        <v>#VALUE!</v>
      </c>
      <c r="K186" t="e">
        <f t="shared" si="171"/>
        <v>#VALUE!</v>
      </c>
      <c r="L186" t="e">
        <f t="shared" si="172"/>
        <v>#VALUE!</v>
      </c>
      <c r="M186" t="e">
        <f t="shared" si="173"/>
        <v>#VALUE!</v>
      </c>
      <c r="N186" t="e">
        <f t="shared" si="174"/>
        <v>#VALUE!</v>
      </c>
      <c r="O186" t="e">
        <f t="shared" si="175"/>
        <v>#VALUE!</v>
      </c>
      <c r="P186" t="e">
        <f t="shared" si="176"/>
        <v>#VALUE!</v>
      </c>
      <c r="Q186" t="e">
        <f t="shared" si="177"/>
        <v>#VALUE!</v>
      </c>
      <c r="R186" t="e">
        <f t="shared" si="178"/>
        <v>#VALUE!</v>
      </c>
      <c r="S186" t="e">
        <f t="shared" si="179"/>
        <v>#VALUE!</v>
      </c>
      <c r="T186" t="e">
        <f t="shared" si="180"/>
        <v>#VALUE!</v>
      </c>
      <c r="U186" t="e">
        <f t="shared" si="181"/>
        <v>#VALUE!</v>
      </c>
      <c r="V186" t="e">
        <f t="shared" si="182"/>
        <v>#VALUE!</v>
      </c>
      <c r="W186" t="e">
        <f t="shared" si="183"/>
        <v>#VALUE!</v>
      </c>
      <c r="X186" t="e">
        <f t="shared" si="184"/>
        <v>#VALUE!</v>
      </c>
      <c r="Y186" t="e">
        <f t="shared" si="185"/>
        <v>#VALUE!</v>
      </c>
      <c r="Z186" t="e">
        <f t="shared" si="186"/>
        <v>#VALUE!</v>
      </c>
      <c r="AA186" t="e">
        <f t="shared" si="187"/>
        <v>#VALUE!</v>
      </c>
      <c r="AB186" t="e">
        <f t="shared" si="188"/>
        <v>#VALUE!</v>
      </c>
      <c r="AC186" t="e">
        <f t="shared" si="189"/>
        <v>#VALUE!</v>
      </c>
      <c r="AD186" t="e">
        <f t="shared" si="190"/>
        <v>#VALUE!</v>
      </c>
      <c r="AE186" t="e">
        <f t="shared" si="191"/>
        <v>#VALUE!</v>
      </c>
      <c r="AF186" t="e">
        <f t="shared" si="192"/>
        <v>#VALUE!</v>
      </c>
      <c r="AG186" t="e">
        <f t="shared" si="193"/>
        <v>#VALUE!</v>
      </c>
      <c r="AH186" t="e">
        <f t="shared" si="194"/>
        <v>#VALUE!</v>
      </c>
      <c r="AI186" t="e">
        <f t="shared" si="195"/>
        <v>#VALUE!</v>
      </c>
      <c r="AJ186" t="e">
        <f t="shared" si="196"/>
        <v>#VALUE!</v>
      </c>
      <c r="AK186" t="e">
        <f t="shared" si="197"/>
        <v>#VALUE!</v>
      </c>
      <c r="AL186" t="e">
        <f t="shared" si="198"/>
        <v>#VALUE!</v>
      </c>
      <c r="AM186" t="e">
        <f t="shared" si="199"/>
        <v>#VALUE!</v>
      </c>
      <c r="AN186" t="e">
        <f t="shared" si="200"/>
        <v>#VALUE!</v>
      </c>
      <c r="AO186" t="e">
        <f t="shared" si="201"/>
        <v>#VALUE!</v>
      </c>
      <c r="AP186" t="e">
        <f t="shared" si="202"/>
        <v>#VALUE!</v>
      </c>
      <c r="AQ186" t="e">
        <f t="shared" si="203"/>
        <v>#VALUE!</v>
      </c>
      <c r="AR186" t="e">
        <f t="shared" si="204"/>
        <v>#VALUE!</v>
      </c>
      <c r="AS186" t="e">
        <f t="shared" si="205"/>
        <v>#VALUE!</v>
      </c>
      <c r="AT186" t="e">
        <f t="shared" si="206"/>
        <v>#VALUE!</v>
      </c>
      <c r="AU186" t="e">
        <f t="shared" si="207"/>
        <v>#VALUE!</v>
      </c>
      <c r="AV186" t="e">
        <f t="shared" si="208"/>
        <v>#VALUE!</v>
      </c>
      <c r="AW186" t="e">
        <f t="shared" si="209"/>
        <v>#VALUE!</v>
      </c>
      <c r="AX186" t="e">
        <f t="shared" si="210"/>
        <v>#VALUE!</v>
      </c>
      <c r="AY186" t="e">
        <f t="shared" si="211"/>
        <v>#VALUE!</v>
      </c>
      <c r="AZ186" t="e">
        <f t="shared" si="212"/>
        <v>#VALUE!</v>
      </c>
      <c r="BA186" t="e">
        <f t="shared" si="213"/>
        <v>#VALUE!</v>
      </c>
      <c r="BB186" t="e">
        <f t="shared" si="214"/>
        <v>#VALUE!</v>
      </c>
      <c r="BC186" t="e">
        <f t="shared" si="215"/>
        <v>#VALUE!</v>
      </c>
      <c r="BD186" t="e">
        <f t="shared" si="216"/>
        <v>#VALUE!</v>
      </c>
      <c r="BE186" t="e">
        <f t="shared" si="217"/>
        <v>#VALUE!</v>
      </c>
      <c r="BF186" t="e">
        <f t="shared" si="218"/>
        <v>#VALUE!</v>
      </c>
      <c r="BG186" t="e">
        <f t="shared" si="219"/>
        <v>#VALUE!</v>
      </c>
      <c r="BH186" t="e">
        <f t="shared" si="220"/>
        <v>#VALUE!</v>
      </c>
      <c r="BI186" t="e">
        <f t="shared" si="221"/>
        <v>#VALUE!</v>
      </c>
      <c r="BJ186" t="e">
        <f t="shared" si="222"/>
        <v>#VALUE!</v>
      </c>
      <c r="BK186" t="e">
        <f t="shared" si="223"/>
        <v>#VALUE!</v>
      </c>
      <c r="BL186" t="e">
        <f t="shared" si="224"/>
        <v>#VALUE!</v>
      </c>
      <c r="BM186" t="e">
        <f t="shared" si="225"/>
        <v>#VALUE!</v>
      </c>
      <c r="BN186" t="e">
        <f t="shared" si="226"/>
        <v>#VALUE!</v>
      </c>
      <c r="BO186" t="e">
        <f t="shared" si="227"/>
        <v>#VALUE!</v>
      </c>
      <c r="BP186" t="e">
        <f t="shared" si="228"/>
        <v>#VALUE!</v>
      </c>
      <c r="BQ186" t="e">
        <f t="shared" si="229"/>
        <v>#VALUE!</v>
      </c>
      <c r="BR186" t="e">
        <f t="shared" si="230"/>
        <v>#VALUE!</v>
      </c>
      <c r="BS186" t="e">
        <f t="shared" si="231"/>
        <v>#VALUE!</v>
      </c>
      <c r="BT186" t="e">
        <f t="shared" si="232"/>
        <v>#VALUE!</v>
      </c>
      <c r="BU186" t="e">
        <f t="shared" si="233"/>
        <v>#VALUE!</v>
      </c>
      <c r="BV186" t="e">
        <f t="shared" si="234"/>
        <v>#VALUE!</v>
      </c>
      <c r="BW186" t="e">
        <f t="shared" si="235"/>
        <v>#VALUE!</v>
      </c>
      <c r="BX186" t="e">
        <f t="shared" si="236"/>
        <v>#VALUE!</v>
      </c>
      <c r="BY186" t="e">
        <f t="shared" si="237"/>
        <v>#VALUE!</v>
      </c>
      <c r="BZ186" t="e">
        <f t="shared" si="238"/>
        <v>#VALUE!</v>
      </c>
      <c r="CA186" t="e">
        <f t="shared" si="239"/>
        <v>#VALUE!</v>
      </c>
      <c r="CB186" t="e">
        <f t="shared" si="240"/>
        <v>#VALUE!</v>
      </c>
      <c r="CC186" t="e">
        <f t="shared" si="241"/>
        <v>#VALUE!</v>
      </c>
      <c r="CD186" t="e">
        <f t="shared" si="242"/>
        <v>#VALUE!</v>
      </c>
      <c r="CE186" t="e">
        <f t="shared" si="243"/>
        <v>#VALUE!</v>
      </c>
      <c r="CF186" t="e">
        <f t="shared" si="244"/>
        <v>#VALUE!</v>
      </c>
      <c r="CG186" t="e">
        <f t="shared" si="245"/>
        <v>#VALUE!</v>
      </c>
      <c r="CH186" t="e">
        <f t="shared" ca="1" si="246"/>
        <v>#N/A</v>
      </c>
    </row>
    <row r="187" spans="5:86" x14ac:dyDescent="0.25">
      <c r="E187">
        <f t="shared" si="251"/>
        <v>1045682</v>
      </c>
      <c r="F187">
        <f t="shared" si="251"/>
        <v>1045682</v>
      </c>
      <c r="G187" t="e">
        <f t="shared" si="248"/>
        <v>#N/A</v>
      </c>
      <c r="H187" t="e">
        <f t="shared" si="168"/>
        <v>#VALUE!</v>
      </c>
      <c r="I187" t="e">
        <f t="shared" si="169"/>
        <v>#VALUE!</v>
      </c>
      <c r="J187" t="e">
        <f t="shared" si="170"/>
        <v>#VALUE!</v>
      </c>
      <c r="K187" t="e">
        <f t="shared" si="171"/>
        <v>#VALUE!</v>
      </c>
      <c r="L187" t="e">
        <f t="shared" si="172"/>
        <v>#VALUE!</v>
      </c>
      <c r="M187" t="e">
        <f t="shared" si="173"/>
        <v>#VALUE!</v>
      </c>
      <c r="N187" t="e">
        <f t="shared" si="174"/>
        <v>#VALUE!</v>
      </c>
      <c r="O187" t="e">
        <f t="shared" si="175"/>
        <v>#VALUE!</v>
      </c>
      <c r="P187" t="e">
        <f t="shared" si="176"/>
        <v>#VALUE!</v>
      </c>
      <c r="Q187" t="e">
        <f t="shared" si="177"/>
        <v>#VALUE!</v>
      </c>
      <c r="R187" t="e">
        <f t="shared" si="178"/>
        <v>#VALUE!</v>
      </c>
      <c r="S187" t="e">
        <f t="shared" si="179"/>
        <v>#VALUE!</v>
      </c>
      <c r="T187" t="e">
        <f t="shared" si="180"/>
        <v>#VALUE!</v>
      </c>
      <c r="U187" t="e">
        <f t="shared" si="181"/>
        <v>#VALUE!</v>
      </c>
      <c r="V187" t="e">
        <f t="shared" si="182"/>
        <v>#VALUE!</v>
      </c>
      <c r="W187" t="e">
        <f t="shared" si="183"/>
        <v>#VALUE!</v>
      </c>
      <c r="X187" t="e">
        <f t="shared" si="184"/>
        <v>#VALUE!</v>
      </c>
      <c r="Y187" t="e">
        <f t="shared" si="185"/>
        <v>#VALUE!</v>
      </c>
      <c r="Z187" t="e">
        <f t="shared" si="186"/>
        <v>#VALUE!</v>
      </c>
      <c r="AA187" t="e">
        <f t="shared" si="187"/>
        <v>#VALUE!</v>
      </c>
      <c r="AB187" t="e">
        <f t="shared" si="188"/>
        <v>#VALUE!</v>
      </c>
      <c r="AC187" t="e">
        <f t="shared" si="189"/>
        <v>#VALUE!</v>
      </c>
      <c r="AD187" t="e">
        <f t="shared" si="190"/>
        <v>#VALUE!</v>
      </c>
      <c r="AE187" t="e">
        <f t="shared" si="191"/>
        <v>#VALUE!</v>
      </c>
      <c r="AF187" t="e">
        <f t="shared" si="192"/>
        <v>#VALUE!</v>
      </c>
      <c r="AG187" t="e">
        <f t="shared" si="193"/>
        <v>#VALUE!</v>
      </c>
      <c r="AH187" t="e">
        <f t="shared" si="194"/>
        <v>#VALUE!</v>
      </c>
      <c r="AI187" t="e">
        <f t="shared" si="195"/>
        <v>#VALUE!</v>
      </c>
      <c r="AJ187" t="e">
        <f t="shared" si="196"/>
        <v>#VALUE!</v>
      </c>
      <c r="AK187" t="e">
        <f t="shared" si="197"/>
        <v>#VALUE!</v>
      </c>
      <c r="AL187" t="e">
        <f t="shared" si="198"/>
        <v>#VALUE!</v>
      </c>
      <c r="AM187" t="e">
        <f t="shared" si="199"/>
        <v>#VALUE!</v>
      </c>
      <c r="AN187" t="e">
        <f t="shared" si="200"/>
        <v>#VALUE!</v>
      </c>
      <c r="AO187" t="e">
        <f t="shared" si="201"/>
        <v>#VALUE!</v>
      </c>
      <c r="AP187" t="e">
        <f t="shared" si="202"/>
        <v>#VALUE!</v>
      </c>
      <c r="AQ187" t="e">
        <f t="shared" si="203"/>
        <v>#VALUE!</v>
      </c>
      <c r="AR187" t="e">
        <f t="shared" si="204"/>
        <v>#VALUE!</v>
      </c>
      <c r="AS187" t="e">
        <f t="shared" si="205"/>
        <v>#VALUE!</v>
      </c>
      <c r="AT187" t="e">
        <f t="shared" si="206"/>
        <v>#VALUE!</v>
      </c>
      <c r="AU187" t="e">
        <f t="shared" si="207"/>
        <v>#VALUE!</v>
      </c>
      <c r="AV187" t="e">
        <f t="shared" si="208"/>
        <v>#VALUE!</v>
      </c>
      <c r="AW187" t="e">
        <f t="shared" si="209"/>
        <v>#VALUE!</v>
      </c>
      <c r="AX187" t="e">
        <f t="shared" si="210"/>
        <v>#VALUE!</v>
      </c>
      <c r="AY187" t="e">
        <f t="shared" si="211"/>
        <v>#VALUE!</v>
      </c>
      <c r="AZ187" t="e">
        <f t="shared" si="212"/>
        <v>#VALUE!</v>
      </c>
      <c r="BA187" t="e">
        <f t="shared" si="213"/>
        <v>#VALUE!</v>
      </c>
      <c r="BB187" t="e">
        <f t="shared" si="214"/>
        <v>#VALUE!</v>
      </c>
      <c r="BC187" t="e">
        <f t="shared" si="215"/>
        <v>#VALUE!</v>
      </c>
      <c r="BD187" t="e">
        <f t="shared" si="216"/>
        <v>#VALUE!</v>
      </c>
      <c r="BE187" t="e">
        <f t="shared" si="217"/>
        <v>#VALUE!</v>
      </c>
      <c r="BF187" t="e">
        <f t="shared" si="218"/>
        <v>#VALUE!</v>
      </c>
      <c r="BG187" t="e">
        <f t="shared" si="219"/>
        <v>#VALUE!</v>
      </c>
      <c r="BH187" t="e">
        <f t="shared" si="220"/>
        <v>#VALUE!</v>
      </c>
      <c r="BI187" t="e">
        <f t="shared" si="221"/>
        <v>#VALUE!</v>
      </c>
      <c r="BJ187" t="e">
        <f t="shared" si="222"/>
        <v>#VALUE!</v>
      </c>
      <c r="BK187" t="e">
        <f t="shared" si="223"/>
        <v>#VALUE!</v>
      </c>
      <c r="BL187" t="e">
        <f t="shared" si="224"/>
        <v>#VALUE!</v>
      </c>
      <c r="BM187" t="e">
        <f t="shared" si="225"/>
        <v>#VALUE!</v>
      </c>
      <c r="BN187" t="e">
        <f t="shared" si="226"/>
        <v>#VALUE!</v>
      </c>
      <c r="BO187" t="e">
        <f t="shared" si="227"/>
        <v>#VALUE!</v>
      </c>
      <c r="BP187" t="e">
        <f t="shared" si="228"/>
        <v>#VALUE!</v>
      </c>
      <c r="BQ187" t="e">
        <f t="shared" si="229"/>
        <v>#VALUE!</v>
      </c>
      <c r="BR187" t="e">
        <f t="shared" si="230"/>
        <v>#VALUE!</v>
      </c>
      <c r="BS187" t="e">
        <f t="shared" si="231"/>
        <v>#VALUE!</v>
      </c>
      <c r="BT187" t="e">
        <f t="shared" si="232"/>
        <v>#VALUE!</v>
      </c>
      <c r="BU187" t="e">
        <f t="shared" si="233"/>
        <v>#VALUE!</v>
      </c>
      <c r="BV187" t="e">
        <f t="shared" si="234"/>
        <v>#VALUE!</v>
      </c>
      <c r="BW187" t="e">
        <f t="shared" si="235"/>
        <v>#VALUE!</v>
      </c>
      <c r="BX187" t="e">
        <f t="shared" si="236"/>
        <v>#VALUE!</v>
      </c>
      <c r="BY187" t="e">
        <f t="shared" si="237"/>
        <v>#VALUE!</v>
      </c>
      <c r="BZ187" t="e">
        <f t="shared" si="238"/>
        <v>#VALUE!</v>
      </c>
      <c r="CA187" t="e">
        <f t="shared" si="239"/>
        <v>#VALUE!</v>
      </c>
      <c r="CB187" t="e">
        <f t="shared" si="240"/>
        <v>#VALUE!</v>
      </c>
      <c r="CC187" t="e">
        <f t="shared" si="241"/>
        <v>#VALUE!</v>
      </c>
      <c r="CD187" t="e">
        <f t="shared" si="242"/>
        <v>#VALUE!</v>
      </c>
      <c r="CE187" t="e">
        <f t="shared" si="243"/>
        <v>#VALUE!</v>
      </c>
      <c r="CF187" t="e">
        <f t="shared" si="244"/>
        <v>#VALUE!</v>
      </c>
      <c r="CG187" t="e">
        <f t="shared" si="245"/>
        <v>#VALUE!</v>
      </c>
      <c r="CH187" t="e">
        <f t="shared" ca="1" si="246"/>
        <v>#N/A</v>
      </c>
    </row>
    <row r="188" spans="5:86" x14ac:dyDescent="0.25">
      <c r="E188">
        <f t="shared" si="251"/>
        <v>1045681</v>
      </c>
      <c r="F188">
        <f t="shared" si="251"/>
        <v>1045681</v>
      </c>
      <c r="G188" t="e">
        <f t="shared" si="248"/>
        <v>#N/A</v>
      </c>
      <c r="H188" t="e">
        <f t="shared" si="168"/>
        <v>#VALUE!</v>
      </c>
      <c r="I188" t="e">
        <f t="shared" si="169"/>
        <v>#VALUE!</v>
      </c>
      <c r="J188" t="e">
        <f t="shared" si="170"/>
        <v>#VALUE!</v>
      </c>
      <c r="K188" t="e">
        <f t="shared" si="171"/>
        <v>#VALUE!</v>
      </c>
      <c r="L188" t="e">
        <f t="shared" si="172"/>
        <v>#VALUE!</v>
      </c>
      <c r="M188" t="e">
        <f t="shared" si="173"/>
        <v>#VALUE!</v>
      </c>
      <c r="N188" t="e">
        <f t="shared" si="174"/>
        <v>#VALUE!</v>
      </c>
      <c r="O188" t="e">
        <f t="shared" si="175"/>
        <v>#VALUE!</v>
      </c>
      <c r="P188" t="e">
        <f t="shared" si="176"/>
        <v>#VALUE!</v>
      </c>
      <c r="Q188" t="e">
        <f t="shared" si="177"/>
        <v>#VALUE!</v>
      </c>
      <c r="R188" t="e">
        <f t="shared" si="178"/>
        <v>#VALUE!</v>
      </c>
      <c r="S188" t="e">
        <f t="shared" si="179"/>
        <v>#VALUE!</v>
      </c>
      <c r="T188" t="e">
        <f t="shared" si="180"/>
        <v>#VALUE!</v>
      </c>
      <c r="U188" t="e">
        <f t="shared" si="181"/>
        <v>#VALUE!</v>
      </c>
      <c r="V188" t="e">
        <f t="shared" si="182"/>
        <v>#VALUE!</v>
      </c>
      <c r="W188" t="e">
        <f t="shared" si="183"/>
        <v>#VALUE!</v>
      </c>
      <c r="X188" t="e">
        <f t="shared" si="184"/>
        <v>#VALUE!</v>
      </c>
      <c r="Y188" t="e">
        <f t="shared" si="185"/>
        <v>#VALUE!</v>
      </c>
      <c r="Z188" t="e">
        <f t="shared" si="186"/>
        <v>#VALUE!</v>
      </c>
      <c r="AA188" t="e">
        <f t="shared" si="187"/>
        <v>#VALUE!</v>
      </c>
      <c r="AB188" t="e">
        <f t="shared" si="188"/>
        <v>#VALUE!</v>
      </c>
      <c r="AC188" t="e">
        <f t="shared" si="189"/>
        <v>#VALUE!</v>
      </c>
      <c r="AD188" t="e">
        <f t="shared" si="190"/>
        <v>#VALUE!</v>
      </c>
      <c r="AE188" t="e">
        <f t="shared" si="191"/>
        <v>#VALUE!</v>
      </c>
      <c r="AF188" t="e">
        <f t="shared" si="192"/>
        <v>#VALUE!</v>
      </c>
      <c r="AG188" t="e">
        <f t="shared" si="193"/>
        <v>#VALUE!</v>
      </c>
      <c r="AH188" t="e">
        <f t="shared" si="194"/>
        <v>#VALUE!</v>
      </c>
      <c r="AI188" t="e">
        <f t="shared" si="195"/>
        <v>#VALUE!</v>
      </c>
      <c r="AJ188" t="e">
        <f t="shared" si="196"/>
        <v>#VALUE!</v>
      </c>
      <c r="AK188" t="e">
        <f t="shared" si="197"/>
        <v>#VALUE!</v>
      </c>
      <c r="AL188" t="e">
        <f t="shared" si="198"/>
        <v>#VALUE!</v>
      </c>
      <c r="AM188" t="e">
        <f t="shared" si="199"/>
        <v>#VALUE!</v>
      </c>
      <c r="AN188" t="e">
        <f t="shared" si="200"/>
        <v>#VALUE!</v>
      </c>
      <c r="AO188" t="e">
        <f t="shared" si="201"/>
        <v>#VALUE!</v>
      </c>
      <c r="AP188" t="e">
        <f t="shared" si="202"/>
        <v>#VALUE!</v>
      </c>
      <c r="AQ188" t="e">
        <f t="shared" si="203"/>
        <v>#VALUE!</v>
      </c>
      <c r="AR188" t="e">
        <f t="shared" si="204"/>
        <v>#VALUE!</v>
      </c>
      <c r="AS188" t="e">
        <f t="shared" si="205"/>
        <v>#VALUE!</v>
      </c>
      <c r="AT188" t="e">
        <f t="shared" si="206"/>
        <v>#VALUE!</v>
      </c>
      <c r="AU188" t="e">
        <f t="shared" si="207"/>
        <v>#VALUE!</v>
      </c>
      <c r="AV188" t="e">
        <f t="shared" si="208"/>
        <v>#VALUE!</v>
      </c>
      <c r="AW188" t="e">
        <f t="shared" si="209"/>
        <v>#VALUE!</v>
      </c>
      <c r="AX188" t="e">
        <f t="shared" si="210"/>
        <v>#VALUE!</v>
      </c>
      <c r="AY188" t="e">
        <f t="shared" si="211"/>
        <v>#VALUE!</v>
      </c>
      <c r="AZ188" t="e">
        <f t="shared" si="212"/>
        <v>#VALUE!</v>
      </c>
      <c r="BA188" t="e">
        <f t="shared" si="213"/>
        <v>#VALUE!</v>
      </c>
      <c r="BB188" t="e">
        <f t="shared" si="214"/>
        <v>#VALUE!</v>
      </c>
      <c r="BC188" t="e">
        <f t="shared" si="215"/>
        <v>#VALUE!</v>
      </c>
      <c r="BD188" t="e">
        <f t="shared" si="216"/>
        <v>#VALUE!</v>
      </c>
      <c r="BE188" t="e">
        <f t="shared" si="217"/>
        <v>#VALUE!</v>
      </c>
      <c r="BF188" t="e">
        <f t="shared" si="218"/>
        <v>#VALUE!</v>
      </c>
      <c r="BG188" t="e">
        <f t="shared" si="219"/>
        <v>#VALUE!</v>
      </c>
      <c r="BH188" t="e">
        <f t="shared" si="220"/>
        <v>#VALUE!</v>
      </c>
      <c r="BI188" t="e">
        <f t="shared" si="221"/>
        <v>#VALUE!</v>
      </c>
      <c r="BJ188" t="e">
        <f t="shared" si="222"/>
        <v>#VALUE!</v>
      </c>
      <c r="BK188" t="e">
        <f t="shared" si="223"/>
        <v>#VALUE!</v>
      </c>
      <c r="BL188" t="e">
        <f t="shared" si="224"/>
        <v>#VALUE!</v>
      </c>
      <c r="BM188" t="e">
        <f t="shared" si="225"/>
        <v>#VALUE!</v>
      </c>
      <c r="BN188" t="e">
        <f t="shared" si="226"/>
        <v>#VALUE!</v>
      </c>
      <c r="BO188" t="e">
        <f t="shared" si="227"/>
        <v>#VALUE!</v>
      </c>
      <c r="BP188" t="e">
        <f t="shared" si="228"/>
        <v>#VALUE!</v>
      </c>
      <c r="BQ188" t="e">
        <f t="shared" si="229"/>
        <v>#VALUE!</v>
      </c>
      <c r="BR188" t="e">
        <f t="shared" si="230"/>
        <v>#VALUE!</v>
      </c>
      <c r="BS188" t="e">
        <f t="shared" si="231"/>
        <v>#VALUE!</v>
      </c>
      <c r="BT188" t="e">
        <f t="shared" si="232"/>
        <v>#VALUE!</v>
      </c>
      <c r="BU188" t="e">
        <f t="shared" si="233"/>
        <v>#VALUE!</v>
      </c>
      <c r="BV188" t="e">
        <f t="shared" si="234"/>
        <v>#VALUE!</v>
      </c>
      <c r="BW188" t="e">
        <f t="shared" si="235"/>
        <v>#VALUE!</v>
      </c>
      <c r="BX188" t="e">
        <f t="shared" si="236"/>
        <v>#VALUE!</v>
      </c>
      <c r="BY188" t="e">
        <f t="shared" si="237"/>
        <v>#VALUE!</v>
      </c>
      <c r="BZ188" t="e">
        <f t="shared" si="238"/>
        <v>#VALUE!</v>
      </c>
      <c r="CA188" t="e">
        <f t="shared" si="239"/>
        <v>#VALUE!</v>
      </c>
      <c r="CB188" t="e">
        <f t="shared" si="240"/>
        <v>#VALUE!</v>
      </c>
      <c r="CC188" t="e">
        <f t="shared" si="241"/>
        <v>#VALUE!</v>
      </c>
      <c r="CD188" t="e">
        <f t="shared" si="242"/>
        <v>#VALUE!</v>
      </c>
      <c r="CE188" t="e">
        <f t="shared" si="243"/>
        <v>#VALUE!</v>
      </c>
      <c r="CF188" t="e">
        <f t="shared" si="244"/>
        <v>#VALUE!</v>
      </c>
      <c r="CG188" t="e">
        <f t="shared" si="245"/>
        <v>#VALUE!</v>
      </c>
      <c r="CH188" t="e">
        <f t="shared" ca="1" si="246"/>
        <v>#N/A</v>
      </c>
    </row>
    <row r="189" spans="5:86" x14ac:dyDescent="0.25">
      <c r="E189">
        <f t="shared" si="251"/>
        <v>1045680</v>
      </c>
      <c r="F189">
        <f t="shared" si="251"/>
        <v>1045680</v>
      </c>
      <c r="G189" t="e">
        <f t="shared" si="248"/>
        <v>#N/A</v>
      </c>
      <c r="H189" t="e">
        <f t="shared" si="168"/>
        <v>#VALUE!</v>
      </c>
      <c r="I189" t="e">
        <f t="shared" si="169"/>
        <v>#VALUE!</v>
      </c>
      <c r="J189" t="e">
        <f t="shared" si="170"/>
        <v>#VALUE!</v>
      </c>
      <c r="K189" t="e">
        <f t="shared" si="171"/>
        <v>#VALUE!</v>
      </c>
      <c r="L189" t="e">
        <f t="shared" si="172"/>
        <v>#VALUE!</v>
      </c>
      <c r="M189" t="e">
        <f t="shared" si="173"/>
        <v>#VALUE!</v>
      </c>
      <c r="N189" t="e">
        <f t="shared" si="174"/>
        <v>#VALUE!</v>
      </c>
      <c r="O189" t="e">
        <f t="shared" si="175"/>
        <v>#VALUE!</v>
      </c>
      <c r="P189" t="e">
        <f t="shared" si="176"/>
        <v>#VALUE!</v>
      </c>
      <c r="Q189" t="e">
        <f t="shared" si="177"/>
        <v>#VALUE!</v>
      </c>
      <c r="R189" t="e">
        <f t="shared" si="178"/>
        <v>#VALUE!</v>
      </c>
      <c r="S189" t="e">
        <f t="shared" si="179"/>
        <v>#VALUE!</v>
      </c>
      <c r="T189" t="e">
        <f t="shared" si="180"/>
        <v>#VALUE!</v>
      </c>
      <c r="U189" t="e">
        <f t="shared" si="181"/>
        <v>#VALUE!</v>
      </c>
      <c r="V189" t="e">
        <f t="shared" si="182"/>
        <v>#VALUE!</v>
      </c>
      <c r="W189" t="e">
        <f t="shared" si="183"/>
        <v>#VALUE!</v>
      </c>
      <c r="X189" t="e">
        <f t="shared" si="184"/>
        <v>#VALUE!</v>
      </c>
      <c r="Y189" t="e">
        <f t="shared" si="185"/>
        <v>#VALUE!</v>
      </c>
      <c r="Z189" t="e">
        <f t="shared" si="186"/>
        <v>#VALUE!</v>
      </c>
      <c r="AA189" t="e">
        <f t="shared" si="187"/>
        <v>#VALUE!</v>
      </c>
      <c r="AB189" t="e">
        <f t="shared" si="188"/>
        <v>#VALUE!</v>
      </c>
      <c r="AC189" t="e">
        <f t="shared" si="189"/>
        <v>#VALUE!</v>
      </c>
      <c r="AD189" t="e">
        <f t="shared" si="190"/>
        <v>#VALUE!</v>
      </c>
      <c r="AE189" t="e">
        <f t="shared" si="191"/>
        <v>#VALUE!</v>
      </c>
      <c r="AF189" t="e">
        <f t="shared" si="192"/>
        <v>#VALUE!</v>
      </c>
      <c r="AG189" t="e">
        <f t="shared" si="193"/>
        <v>#VALUE!</v>
      </c>
      <c r="AH189" t="e">
        <f t="shared" si="194"/>
        <v>#VALUE!</v>
      </c>
      <c r="AI189" t="e">
        <f t="shared" si="195"/>
        <v>#VALUE!</v>
      </c>
      <c r="AJ189" t="e">
        <f t="shared" si="196"/>
        <v>#VALUE!</v>
      </c>
      <c r="AK189" t="e">
        <f t="shared" si="197"/>
        <v>#VALUE!</v>
      </c>
      <c r="AL189" t="e">
        <f t="shared" si="198"/>
        <v>#VALUE!</v>
      </c>
      <c r="AM189" t="e">
        <f t="shared" si="199"/>
        <v>#VALUE!</v>
      </c>
      <c r="AN189" t="e">
        <f t="shared" si="200"/>
        <v>#VALUE!</v>
      </c>
      <c r="AO189" t="e">
        <f t="shared" si="201"/>
        <v>#VALUE!</v>
      </c>
      <c r="AP189" t="e">
        <f t="shared" si="202"/>
        <v>#VALUE!</v>
      </c>
      <c r="AQ189" t="e">
        <f t="shared" si="203"/>
        <v>#VALUE!</v>
      </c>
      <c r="AR189" t="e">
        <f t="shared" si="204"/>
        <v>#VALUE!</v>
      </c>
      <c r="AS189" t="e">
        <f t="shared" si="205"/>
        <v>#VALUE!</v>
      </c>
      <c r="AT189" t="e">
        <f t="shared" si="206"/>
        <v>#VALUE!</v>
      </c>
      <c r="AU189" t="e">
        <f t="shared" si="207"/>
        <v>#VALUE!</v>
      </c>
      <c r="AV189" t="e">
        <f t="shared" si="208"/>
        <v>#VALUE!</v>
      </c>
      <c r="AW189" t="e">
        <f t="shared" si="209"/>
        <v>#VALUE!</v>
      </c>
      <c r="AX189" t="e">
        <f t="shared" si="210"/>
        <v>#VALUE!</v>
      </c>
      <c r="AY189" t="e">
        <f t="shared" si="211"/>
        <v>#VALUE!</v>
      </c>
      <c r="AZ189" t="e">
        <f t="shared" si="212"/>
        <v>#VALUE!</v>
      </c>
      <c r="BA189" t="e">
        <f t="shared" si="213"/>
        <v>#VALUE!</v>
      </c>
      <c r="BB189" t="e">
        <f t="shared" si="214"/>
        <v>#VALUE!</v>
      </c>
      <c r="BC189" t="e">
        <f t="shared" si="215"/>
        <v>#VALUE!</v>
      </c>
      <c r="BD189" t="e">
        <f t="shared" si="216"/>
        <v>#VALUE!</v>
      </c>
      <c r="BE189" t="e">
        <f t="shared" si="217"/>
        <v>#VALUE!</v>
      </c>
      <c r="BF189" t="e">
        <f t="shared" si="218"/>
        <v>#VALUE!</v>
      </c>
      <c r="BG189" t="e">
        <f t="shared" si="219"/>
        <v>#VALUE!</v>
      </c>
      <c r="BH189" t="e">
        <f t="shared" si="220"/>
        <v>#VALUE!</v>
      </c>
      <c r="BI189" t="e">
        <f t="shared" si="221"/>
        <v>#VALUE!</v>
      </c>
      <c r="BJ189" t="e">
        <f t="shared" si="222"/>
        <v>#VALUE!</v>
      </c>
      <c r="BK189" t="e">
        <f t="shared" si="223"/>
        <v>#VALUE!</v>
      </c>
      <c r="BL189" t="e">
        <f t="shared" si="224"/>
        <v>#VALUE!</v>
      </c>
      <c r="BM189" t="e">
        <f t="shared" si="225"/>
        <v>#VALUE!</v>
      </c>
      <c r="BN189" t="e">
        <f t="shared" si="226"/>
        <v>#VALUE!</v>
      </c>
      <c r="BO189" t="e">
        <f t="shared" si="227"/>
        <v>#VALUE!</v>
      </c>
      <c r="BP189" t="e">
        <f t="shared" si="228"/>
        <v>#VALUE!</v>
      </c>
      <c r="BQ189" t="e">
        <f t="shared" si="229"/>
        <v>#VALUE!</v>
      </c>
      <c r="BR189" t="e">
        <f t="shared" si="230"/>
        <v>#VALUE!</v>
      </c>
      <c r="BS189" t="e">
        <f t="shared" si="231"/>
        <v>#VALUE!</v>
      </c>
      <c r="BT189" t="e">
        <f t="shared" si="232"/>
        <v>#VALUE!</v>
      </c>
      <c r="BU189" t="e">
        <f t="shared" si="233"/>
        <v>#VALUE!</v>
      </c>
      <c r="BV189" t="e">
        <f t="shared" si="234"/>
        <v>#VALUE!</v>
      </c>
      <c r="BW189" t="e">
        <f t="shared" si="235"/>
        <v>#VALUE!</v>
      </c>
      <c r="BX189" t="e">
        <f t="shared" si="236"/>
        <v>#VALUE!</v>
      </c>
      <c r="BY189" t="e">
        <f t="shared" si="237"/>
        <v>#VALUE!</v>
      </c>
      <c r="BZ189" t="e">
        <f t="shared" si="238"/>
        <v>#VALUE!</v>
      </c>
      <c r="CA189" t="e">
        <f t="shared" si="239"/>
        <v>#VALUE!</v>
      </c>
      <c r="CB189" t="e">
        <f t="shared" si="240"/>
        <v>#VALUE!</v>
      </c>
      <c r="CC189" t="e">
        <f t="shared" si="241"/>
        <v>#VALUE!</v>
      </c>
      <c r="CD189" t="e">
        <f t="shared" si="242"/>
        <v>#VALUE!</v>
      </c>
      <c r="CE189" t="e">
        <f t="shared" si="243"/>
        <v>#VALUE!</v>
      </c>
      <c r="CF189" t="e">
        <f t="shared" si="244"/>
        <v>#VALUE!</v>
      </c>
      <c r="CG189" t="e">
        <f t="shared" si="245"/>
        <v>#VALUE!</v>
      </c>
      <c r="CH189" t="e">
        <f t="shared" ca="1" si="246"/>
        <v>#N/A</v>
      </c>
    </row>
    <row r="190" spans="5:86" x14ac:dyDescent="0.25">
      <c r="E190">
        <f t="shared" si="251"/>
        <v>1045679</v>
      </c>
      <c r="F190">
        <f t="shared" si="251"/>
        <v>1045679</v>
      </c>
      <c r="G190" t="e">
        <f t="shared" si="248"/>
        <v>#N/A</v>
      </c>
      <c r="H190" t="e">
        <f t="shared" si="168"/>
        <v>#VALUE!</v>
      </c>
      <c r="I190" t="e">
        <f t="shared" si="169"/>
        <v>#VALUE!</v>
      </c>
      <c r="J190" t="e">
        <f t="shared" si="170"/>
        <v>#VALUE!</v>
      </c>
      <c r="K190" t="e">
        <f t="shared" si="171"/>
        <v>#VALUE!</v>
      </c>
      <c r="L190" t="e">
        <f t="shared" si="172"/>
        <v>#VALUE!</v>
      </c>
      <c r="M190" t="e">
        <f t="shared" si="173"/>
        <v>#VALUE!</v>
      </c>
      <c r="N190" t="e">
        <f t="shared" si="174"/>
        <v>#VALUE!</v>
      </c>
      <c r="O190" t="e">
        <f t="shared" si="175"/>
        <v>#VALUE!</v>
      </c>
      <c r="P190" t="e">
        <f t="shared" si="176"/>
        <v>#VALUE!</v>
      </c>
      <c r="Q190" t="e">
        <f t="shared" si="177"/>
        <v>#VALUE!</v>
      </c>
      <c r="R190" t="e">
        <f t="shared" si="178"/>
        <v>#VALUE!</v>
      </c>
      <c r="S190" t="e">
        <f t="shared" si="179"/>
        <v>#VALUE!</v>
      </c>
      <c r="T190" t="e">
        <f t="shared" si="180"/>
        <v>#VALUE!</v>
      </c>
      <c r="U190" t="e">
        <f t="shared" si="181"/>
        <v>#VALUE!</v>
      </c>
      <c r="V190" t="e">
        <f t="shared" si="182"/>
        <v>#VALUE!</v>
      </c>
      <c r="W190" t="e">
        <f t="shared" si="183"/>
        <v>#VALUE!</v>
      </c>
      <c r="X190" t="e">
        <f t="shared" si="184"/>
        <v>#VALUE!</v>
      </c>
      <c r="Y190" t="e">
        <f t="shared" si="185"/>
        <v>#VALUE!</v>
      </c>
      <c r="Z190" t="e">
        <f t="shared" si="186"/>
        <v>#VALUE!</v>
      </c>
      <c r="AA190" t="e">
        <f t="shared" si="187"/>
        <v>#VALUE!</v>
      </c>
      <c r="AB190" t="e">
        <f t="shared" si="188"/>
        <v>#VALUE!</v>
      </c>
      <c r="AC190" t="e">
        <f t="shared" si="189"/>
        <v>#VALUE!</v>
      </c>
      <c r="AD190" t="e">
        <f t="shared" si="190"/>
        <v>#VALUE!</v>
      </c>
      <c r="AE190" t="e">
        <f t="shared" si="191"/>
        <v>#VALUE!</v>
      </c>
      <c r="AF190" t="e">
        <f t="shared" si="192"/>
        <v>#VALUE!</v>
      </c>
      <c r="AG190" t="e">
        <f t="shared" si="193"/>
        <v>#VALUE!</v>
      </c>
      <c r="AH190" t="e">
        <f t="shared" si="194"/>
        <v>#VALUE!</v>
      </c>
      <c r="AI190" t="e">
        <f t="shared" si="195"/>
        <v>#VALUE!</v>
      </c>
      <c r="AJ190" t="e">
        <f t="shared" si="196"/>
        <v>#VALUE!</v>
      </c>
      <c r="AK190" t="e">
        <f t="shared" si="197"/>
        <v>#VALUE!</v>
      </c>
      <c r="AL190" t="e">
        <f t="shared" si="198"/>
        <v>#VALUE!</v>
      </c>
      <c r="AM190" t="e">
        <f t="shared" si="199"/>
        <v>#VALUE!</v>
      </c>
      <c r="AN190" t="e">
        <f t="shared" si="200"/>
        <v>#VALUE!</v>
      </c>
      <c r="AO190" t="e">
        <f t="shared" si="201"/>
        <v>#VALUE!</v>
      </c>
      <c r="AP190" t="e">
        <f t="shared" si="202"/>
        <v>#VALUE!</v>
      </c>
      <c r="AQ190" t="e">
        <f t="shared" si="203"/>
        <v>#VALUE!</v>
      </c>
      <c r="AR190" t="e">
        <f t="shared" si="204"/>
        <v>#VALUE!</v>
      </c>
      <c r="AS190" t="e">
        <f t="shared" si="205"/>
        <v>#VALUE!</v>
      </c>
      <c r="AT190" t="e">
        <f t="shared" si="206"/>
        <v>#VALUE!</v>
      </c>
      <c r="AU190" t="e">
        <f t="shared" si="207"/>
        <v>#VALUE!</v>
      </c>
      <c r="AV190" t="e">
        <f t="shared" si="208"/>
        <v>#VALUE!</v>
      </c>
      <c r="AW190" t="e">
        <f t="shared" si="209"/>
        <v>#VALUE!</v>
      </c>
      <c r="AX190" t="e">
        <f t="shared" si="210"/>
        <v>#VALUE!</v>
      </c>
      <c r="AY190" t="e">
        <f t="shared" si="211"/>
        <v>#VALUE!</v>
      </c>
      <c r="AZ190" t="e">
        <f t="shared" si="212"/>
        <v>#VALUE!</v>
      </c>
      <c r="BA190" t="e">
        <f t="shared" si="213"/>
        <v>#VALUE!</v>
      </c>
      <c r="BB190" t="e">
        <f t="shared" si="214"/>
        <v>#VALUE!</v>
      </c>
      <c r="BC190" t="e">
        <f t="shared" si="215"/>
        <v>#VALUE!</v>
      </c>
      <c r="BD190" t="e">
        <f t="shared" si="216"/>
        <v>#VALUE!</v>
      </c>
      <c r="BE190" t="e">
        <f t="shared" si="217"/>
        <v>#VALUE!</v>
      </c>
      <c r="BF190" t="e">
        <f t="shared" si="218"/>
        <v>#VALUE!</v>
      </c>
      <c r="BG190" t="e">
        <f t="shared" si="219"/>
        <v>#VALUE!</v>
      </c>
      <c r="BH190" t="e">
        <f t="shared" si="220"/>
        <v>#VALUE!</v>
      </c>
      <c r="BI190" t="e">
        <f t="shared" si="221"/>
        <v>#VALUE!</v>
      </c>
      <c r="BJ190" t="e">
        <f t="shared" si="222"/>
        <v>#VALUE!</v>
      </c>
      <c r="BK190" t="e">
        <f t="shared" si="223"/>
        <v>#VALUE!</v>
      </c>
      <c r="BL190" t="e">
        <f t="shared" si="224"/>
        <v>#VALUE!</v>
      </c>
      <c r="BM190" t="e">
        <f t="shared" si="225"/>
        <v>#VALUE!</v>
      </c>
      <c r="BN190" t="e">
        <f t="shared" si="226"/>
        <v>#VALUE!</v>
      </c>
      <c r="BO190" t="e">
        <f t="shared" si="227"/>
        <v>#VALUE!</v>
      </c>
      <c r="BP190" t="e">
        <f t="shared" si="228"/>
        <v>#VALUE!</v>
      </c>
      <c r="BQ190" t="e">
        <f t="shared" si="229"/>
        <v>#VALUE!</v>
      </c>
      <c r="BR190" t="e">
        <f t="shared" si="230"/>
        <v>#VALUE!</v>
      </c>
      <c r="BS190" t="e">
        <f t="shared" si="231"/>
        <v>#VALUE!</v>
      </c>
      <c r="BT190" t="e">
        <f t="shared" si="232"/>
        <v>#VALUE!</v>
      </c>
      <c r="BU190" t="e">
        <f t="shared" si="233"/>
        <v>#VALUE!</v>
      </c>
      <c r="BV190" t="e">
        <f t="shared" si="234"/>
        <v>#VALUE!</v>
      </c>
      <c r="BW190" t="e">
        <f t="shared" si="235"/>
        <v>#VALUE!</v>
      </c>
      <c r="BX190" t="e">
        <f t="shared" si="236"/>
        <v>#VALUE!</v>
      </c>
      <c r="BY190" t="e">
        <f t="shared" si="237"/>
        <v>#VALUE!</v>
      </c>
      <c r="BZ190" t="e">
        <f t="shared" si="238"/>
        <v>#VALUE!</v>
      </c>
      <c r="CA190" t="e">
        <f t="shared" si="239"/>
        <v>#VALUE!</v>
      </c>
      <c r="CB190" t="e">
        <f t="shared" si="240"/>
        <v>#VALUE!</v>
      </c>
      <c r="CC190" t="e">
        <f t="shared" si="241"/>
        <v>#VALUE!</v>
      </c>
      <c r="CD190" t="e">
        <f t="shared" si="242"/>
        <v>#VALUE!</v>
      </c>
      <c r="CE190" t="e">
        <f t="shared" si="243"/>
        <v>#VALUE!</v>
      </c>
      <c r="CF190" t="e">
        <f t="shared" si="244"/>
        <v>#VALUE!</v>
      </c>
      <c r="CG190" t="e">
        <f t="shared" si="245"/>
        <v>#VALUE!</v>
      </c>
      <c r="CH190" t="e">
        <f t="shared" ca="1" si="246"/>
        <v>#N/A</v>
      </c>
    </row>
    <row r="191" spans="5:86" x14ac:dyDescent="0.25">
      <c r="E191">
        <f t="shared" si="251"/>
        <v>1045678</v>
      </c>
      <c r="F191">
        <f t="shared" si="251"/>
        <v>1045678</v>
      </c>
      <c r="G191" t="e">
        <f t="shared" si="248"/>
        <v>#N/A</v>
      </c>
      <c r="H191" t="e">
        <f t="shared" si="168"/>
        <v>#VALUE!</v>
      </c>
      <c r="I191" t="e">
        <f t="shared" si="169"/>
        <v>#VALUE!</v>
      </c>
      <c r="J191" t="e">
        <f t="shared" si="170"/>
        <v>#VALUE!</v>
      </c>
      <c r="K191" t="e">
        <f t="shared" si="171"/>
        <v>#VALUE!</v>
      </c>
      <c r="L191" t="e">
        <f t="shared" si="172"/>
        <v>#VALUE!</v>
      </c>
      <c r="M191" t="e">
        <f t="shared" si="173"/>
        <v>#VALUE!</v>
      </c>
      <c r="N191" t="e">
        <f t="shared" si="174"/>
        <v>#VALUE!</v>
      </c>
      <c r="O191" t="e">
        <f t="shared" si="175"/>
        <v>#VALUE!</v>
      </c>
      <c r="P191" t="e">
        <f t="shared" si="176"/>
        <v>#VALUE!</v>
      </c>
      <c r="Q191" t="e">
        <f t="shared" si="177"/>
        <v>#VALUE!</v>
      </c>
      <c r="R191" t="e">
        <f t="shared" si="178"/>
        <v>#VALUE!</v>
      </c>
      <c r="S191" t="e">
        <f t="shared" si="179"/>
        <v>#VALUE!</v>
      </c>
      <c r="T191" t="e">
        <f t="shared" si="180"/>
        <v>#VALUE!</v>
      </c>
      <c r="U191" t="e">
        <f t="shared" si="181"/>
        <v>#VALUE!</v>
      </c>
      <c r="V191" t="e">
        <f t="shared" si="182"/>
        <v>#VALUE!</v>
      </c>
      <c r="W191" t="e">
        <f t="shared" si="183"/>
        <v>#VALUE!</v>
      </c>
      <c r="X191" t="e">
        <f t="shared" si="184"/>
        <v>#VALUE!</v>
      </c>
      <c r="Y191" t="e">
        <f t="shared" si="185"/>
        <v>#VALUE!</v>
      </c>
      <c r="Z191" t="e">
        <f t="shared" si="186"/>
        <v>#VALUE!</v>
      </c>
      <c r="AA191" t="e">
        <f t="shared" si="187"/>
        <v>#VALUE!</v>
      </c>
      <c r="AB191" t="e">
        <f t="shared" si="188"/>
        <v>#VALUE!</v>
      </c>
      <c r="AC191" t="e">
        <f t="shared" si="189"/>
        <v>#VALUE!</v>
      </c>
      <c r="AD191" t="e">
        <f t="shared" si="190"/>
        <v>#VALUE!</v>
      </c>
      <c r="AE191" t="e">
        <f t="shared" si="191"/>
        <v>#VALUE!</v>
      </c>
      <c r="AF191" t="e">
        <f t="shared" si="192"/>
        <v>#VALUE!</v>
      </c>
      <c r="AG191" t="e">
        <f t="shared" si="193"/>
        <v>#VALUE!</v>
      </c>
      <c r="AH191" t="e">
        <f t="shared" si="194"/>
        <v>#VALUE!</v>
      </c>
      <c r="AI191" t="e">
        <f t="shared" si="195"/>
        <v>#VALUE!</v>
      </c>
      <c r="AJ191" t="e">
        <f t="shared" si="196"/>
        <v>#VALUE!</v>
      </c>
      <c r="AK191" t="e">
        <f t="shared" si="197"/>
        <v>#VALUE!</v>
      </c>
      <c r="AL191" t="e">
        <f t="shared" si="198"/>
        <v>#VALUE!</v>
      </c>
      <c r="AM191" t="e">
        <f t="shared" si="199"/>
        <v>#VALUE!</v>
      </c>
      <c r="AN191" t="e">
        <f t="shared" si="200"/>
        <v>#VALUE!</v>
      </c>
      <c r="AO191" t="e">
        <f t="shared" si="201"/>
        <v>#VALUE!</v>
      </c>
      <c r="AP191" t="e">
        <f t="shared" si="202"/>
        <v>#VALUE!</v>
      </c>
      <c r="AQ191" t="e">
        <f t="shared" si="203"/>
        <v>#VALUE!</v>
      </c>
      <c r="AR191" t="e">
        <f t="shared" si="204"/>
        <v>#VALUE!</v>
      </c>
      <c r="AS191" t="e">
        <f t="shared" si="205"/>
        <v>#VALUE!</v>
      </c>
      <c r="AT191" t="e">
        <f t="shared" si="206"/>
        <v>#VALUE!</v>
      </c>
      <c r="AU191" t="e">
        <f t="shared" si="207"/>
        <v>#VALUE!</v>
      </c>
      <c r="AV191" t="e">
        <f t="shared" si="208"/>
        <v>#VALUE!</v>
      </c>
      <c r="AW191" t="e">
        <f t="shared" si="209"/>
        <v>#VALUE!</v>
      </c>
      <c r="AX191" t="e">
        <f t="shared" si="210"/>
        <v>#VALUE!</v>
      </c>
      <c r="AY191" t="e">
        <f t="shared" si="211"/>
        <v>#VALUE!</v>
      </c>
      <c r="AZ191" t="e">
        <f t="shared" si="212"/>
        <v>#VALUE!</v>
      </c>
      <c r="BA191" t="e">
        <f t="shared" si="213"/>
        <v>#VALUE!</v>
      </c>
      <c r="BB191" t="e">
        <f t="shared" si="214"/>
        <v>#VALUE!</v>
      </c>
      <c r="BC191" t="e">
        <f t="shared" si="215"/>
        <v>#VALUE!</v>
      </c>
      <c r="BD191" t="e">
        <f t="shared" si="216"/>
        <v>#VALUE!</v>
      </c>
      <c r="BE191" t="e">
        <f t="shared" si="217"/>
        <v>#VALUE!</v>
      </c>
      <c r="BF191" t="e">
        <f t="shared" si="218"/>
        <v>#VALUE!</v>
      </c>
      <c r="BG191" t="e">
        <f t="shared" si="219"/>
        <v>#VALUE!</v>
      </c>
      <c r="BH191" t="e">
        <f t="shared" si="220"/>
        <v>#VALUE!</v>
      </c>
      <c r="BI191" t="e">
        <f t="shared" si="221"/>
        <v>#VALUE!</v>
      </c>
      <c r="BJ191" t="e">
        <f t="shared" si="222"/>
        <v>#VALUE!</v>
      </c>
      <c r="BK191" t="e">
        <f t="shared" si="223"/>
        <v>#VALUE!</v>
      </c>
      <c r="BL191" t="e">
        <f t="shared" si="224"/>
        <v>#VALUE!</v>
      </c>
      <c r="BM191" t="e">
        <f t="shared" si="225"/>
        <v>#VALUE!</v>
      </c>
      <c r="BN191" t="e">
        <f t="shared" si="226"/>
        <v>#VALUE!</v>
      </c>
      <c r="BO191" t="e">
        <f t="shared" si="227"/>
        <v>#VALUE!</v>
      </c>
      <c r="BP191" t="e">
        <f t="shared" si="228"/>
        <v>#VALUE!</v>
      </c>
      <c r="BQ191" t="e">
        <f t="shared" si="229"/>
        <v>#VALUE!</v>
      </c>
      <c r="BR191" t="e">
        <f t="shared" si="230"/>
        <v>#VALUE!</v>
      </c>
      <c r="BS191" t="e">
        <f t="shared" si="231"/>
        <v>#VALUE!</v>
      </c>
      <c r="BT191" t="e">
        <f t="shared" si="232"/>
        <v>#VALUE!</v>
      </c>
      <c r="BU191" t="e">
        <f t="shared" si="233"/>
        <v>#VALUE!</v>
      </c>
      <c r="BV191" t="e">
        <f t="shared" si="234"/>
        <v>#VALUE!</v>
      </c>
      <c r="BW191" t="e">
        <f t="shared" si="235"/>
        <v>#VALUE!</v>
      </c>
      <c r="BX191" t="e">
        <f t="shared" si="236"/>
        <v>#VALUE!</v>
      </c>
      <c r="BY191" t="e">
        <f t="shared" si="237"/>
        <v>#VALUE!</v>
      </c>
      <c r="BZ191" t="e">
        <f t="shared" si="238"/>
        <v>#VALUE!</v>
      </c>
      <c r="CA191" t="e">
        <f t="shared" si="239"/>
        <v>#VALUE!</v>
      </c>
      <c r="CB191" t="e">
        <f t="shared" si="240"/>
        <v>#VALUE!</v>
      </c>
      <c r="CC191" t="e">
        <f t="shared" si="241"/>
        <v>#VALUE!</v>
      </c>
      <c r="CD191" t="e">
        <f t="shared" si="242"/>
        <v>#VALUE!</v>
      </c>
      <c r="CE191" t="e">
        <f t="shared" si="243"/>
        <v>#VALUE!</v>
      </c>
      <c r="CF191" t="e">
        <f t="shared" si="244"/>
        <v>#VALUE!</v>
      </c>
      <c r="CG191" t="e">
        <f t="shared" si="245"/>
        <v>#VALUE!</v>
      </c>
      <c r="CH191" t="e">
        <f t="shared" ca="1" si="246"/>
        <v>#N/A</v>
      </c>
    </row>
    <row r="192" spans="5:86" x14ac:dyDescent="0.25">
      <c r="E192">
        <f t="shared" si="251"/>
        <v>1045677</v>
      </c>
      <c r="F192">
        <f t="shared" si="251"/>
        <v>1045677</v>
      </c>
      <c r="G192" t="e">
        <f t="shared" si="248"/>
        <v>#N/A</v>
      </c>
      <c r="H192" t="e">
        <f t="shared" si="168"/>
        <v>#VALUE!</v>
      </c>
      <c r="I192" t="e">
        <f t="shared" si="169"/>
        <v>#VALUE!</v>
      </c>
      <c r="J192" t="e">
        <f t="shared" si="170"/>
        <v>#VALUE!</v>
      </c>
      <c r="K192" t="e">
        <f t="shared" si="171"/>
        <v>#VALUE!</v>
      </c>
      <c r="L192" t="e">
        <f t="shared" si="172"/>
        <v>#VALUE!</v>
      </c>
      <c r="M192" t="e">
        <f t="shared" si="173"/>
        <v>#VALUE!</v>
      </c>
      <c r="N192" t="e">
        <f t="shared" si="174"/>
        <v>#VALUE!</v>
      </c>
      <c r="O192" t="e">
        <f t="shared" si="175"/>
        <v>#VALUE!</v>
      </c>
      <c r="P192" t="e">
        <f t="shared" si="176"/>
        <v>#VALUE!</v>
      </c>
      <c r="Q192" t="e">
        <f t="shared" si="177"/>
        <v>#VALUE!</v>
      </c>
      <c r="R192" t="e">
        <f t="shared" si="178"/>
        <v>#VALUE!</v>
      </c>
      <c r="S192" t="e">
        <f t="shared" si="179"/>
        <v>#VALUE!</v>
      </c>
      <c r="T192" t="e">
        <f t="shared" si="180"/>
        <v>#VALUE!</v>
      </c>
      <c r="U192" t="e">
        <f t="shared" si="181"/>
        <v>#VALUE!</v>
      </c>
      <c r="V192" t="e">
        <f t="shared" si="182"/>
        <v>#VALUE!</v>
      </c>
      <c r="W192" t="e">
        <f t="shared" si="183"/>
        <v>#VALUE!</v>
      </c>
      <c r="X192" t="e">
        <f t="shared" si="184"/>
        <v>#VALUE!</v>
      </c>
      <c r="Y192" t="e">
        <f t="shared" si="185"/>
        <v>#VALUE!</v>
      </c>
      <c r="Z192" t="e">
        <f t="shared" si="186"/>
        <v>#VALUE!</v>
      </c>
      <c r="AA192" t="e">
        <f t="shared" si="187"/>
        <v>#VALUE!</v>
      </c>
      <c r="AB192" t="e">
        <f t="shared" si="188"/>
        <v>#VALUE!</v>
      </c>
      <c r="AC192" t="e">
        <f t="shared" si="189"/>
        <v>#VALUE!</v>
      </c>
      <c r="AD192" t="e">
        <f t="shared" si="190"/>
        <v>#VALUE!</v>
      </c>
      <c r="AE192" t="e">
        <f t="shared" si="191"/>
        <v>#VALUE!</v>
      </c>
      <c r="AF192" t="e">
        <f t="shared" si="192"/>
        <v>#VALUE!</v>
      </c>
      <c r="AG192" t="e">
        <f t="shared" si="193"/>
        <v>#VALUE!</v>
      </c>
      <c r="AH192" t="e">
        <f t="shared" si="194"/>
        <v>#VALUE!</v>
      </c>
      <c r="AI192" t="e">
        <f t="shared" si="195"/>
        <v>#VALUE!</v>
      </c>
      <c r="AJ192" t="e">
        <f t="shared" si="196"/>
        <v>#VALUE!</v>
      </c>
      <c r="AK192" t="e">
        <f t="shared" si="197"/>
        <v>#VALUE!</v>
      </c>
      <c r="AL192" t="e">
        <f t="shared" si="198"/>
        <v>#VALUE!</v>
      </c>
      <c r="AM192" t="e">
        <f t="shared" si="199"/>
        <v>#VALUE!</v>
      </c>
      <c r="AN192" t="e">
        <f t="shared" si="200"/>
        <v>#VALUE!</v>
      </c>
      <c r="AO192" t="e">
        <f t="shared" si="201"/>
        <v>#VALUE!</v>
      </c>
      <c r="AP192" t="e">
        <f t="shared" si="202"/>
        <v>#VALUE!</v>
      </c>
      <c r="AQ192" t="e">
        <f t="shared" si="203"/>
        <v>#VALUE!</v>
      </c>
      <c r="AR192" t="e">
        <f t="shared" si="204"/>
        <v>#VALUE!</v>
      </c>
      <c r="AS192" t="e">
        <f t="shared" si="205"/>
        <v>#VALUE!</v>
      </c>
      <c r="AT192" t="e">
        <f t="shared" si="206"/>
        <v>#VALUE!</v>
      </c>
      <c r="AU192" t="e">
        <f t="shared" si="207"/>
        <v>#VALUE!</v>
      </c>
      <c r="AV192" t="e">
        <f t="shared" si="208"/>
        <v>#VALUE!</v>
      </c>
      <c r="AW192" t="e">
        <f t="shared" si="209"/>
        <v>#VALUE!</v>
      </c>
      <c r="AX192" t="e">
        <f t="shared" si="210"/>
        <v>#VALUE!</v>
      </c>
      <c r="AY192" t="e">
        <f t="shared" si="211"/>
        <v>#VALUE!</v>
      </c>
      <c r="AZ192" t="e">
        <f t="shared" si="212"/>
        <v>#VALUE!</v>
      </c>
      <c r="BA192" t="e">
        <f t="shared" si="213"/>
        <v>#VALUE!</v>
      </c>
      <c r="BB192" t="e">
        <f t="shared" si="214"/>
        <v>#VALUE!</v>
      </c>
      <c r="BC192" t="e">
        <f t="shared" si="215"/>
        <v>#VALUE!</v>
      </c>
      <c r="BD192" t="e">
        <f t="shared" si="216"/>
        <v>#VALUE!</v>
      </c>
      <c r="BE192" t="e">
        <f t="shared" si="217"/>
        <v>#VALUE!</v>
      </c>
      <c r="BF192" t="e">
        <f t="shared" si="218"/>
        <v>#VALUE!</v>
      </c>
      <c r="BG192" t="e">
        <f t="shared" si="219"/>
        <v>#VALUE!</v>
      </c>
      <c r="BH192" t="e">
        <f t="shared" si="220"/>
        <v>#VALUE!</v>
      </c>
      <c r="BI192" t="e">
        <f t="shared" si="221"/>
        <v>#VALUE!</v>
      </c>
      <c r="BJ192" t="e">
        <f t="shared" si="222"/>
        <v>#VALUE!</v>
      </c>
      <c r="BK192" t="e">
        <f t="shared" si="223"/>
        <v>#VALUE!</v>
      </c>
      <c r="BL192" t="e">
        <f t="shared" si="224"/>
        <v>#VALUE!</v>
      </c>
      <c r="BM192" t="e">
        <f t="shared" si="225"/>
        <v>#VALUE!</v>
      </c>
      <c r="BN192" t="e">
        <f t="shared" si="226"/>
        <v>#VALUE!</v>
      </c>
      <c r="BO192" t="e">
        <f t="shared" si="227"/>
        <v>#VALUE!</v>
      </c>
      <c r="BP192" t="e">
        <f t="shared" si="228"/>
        <v>#VALUE!</v>
      </c>
      <c r="BQ192" t="e">
        <f t="shared" si="229"/>
        <v>#VALUE!</v>
      </c>
      <c r="BR192" t="e">
        <f t="shared" si="230"/>
        <v>#VALUE!</v>
      </c>
      <c r="BS192" t="e">
        <f t="shared" si="231"/>
        <v>#VALUE!</v>
      </c>
      <c r="BT192" t="e">
        <f t="shared" si="232"/>
        <v>#VALUE!</v>
      </c>
      <c r="BU192" t="e">
        <f t="shared" si="233"/>
        <v>#VALUE!</v>
      </c>
      <c r="BV192" t="e">
        <f t="shared" si="234"/>
        <v>#VALUE!</v>
      </c>
      <c r="BW192" t="e">
        <f t="shared" si="235"/>
        <v>#VALUE!</v>
      </c>
      <c r="BX192" t="e">
        <f t="shared" si="236"/>
        <v>#VALUE!</v>
      </c>
      <c r="BY192" t="e">
        <f t="shared" si="237"/>
        <v>#VALUE!</v>
      </c>
      <c r="BZ192" t="e">
        <f t="shared" si="238"/>
        <v>#VALUE!</v>
      </c>
      <c r="CA192" t="e">
        <f t="shared" si="239"/>
        <v>#VALUE!</v>
      </c>
      <c r="CB192" t="e">
        <f t="shared" si="240"/>
        <v>#VALUE!</v>
      </c>
      <c r="CC192" t="e">
        <f t="shared" si="241"/>
        <v>#VALUE!</v>
      </c>
      <c r="CD192" t="e">
        <f t="shared" si="242"/>
        <v>#VALUE!</v>
      </c>
      <c r="CE192" t="e">
        <f t="shared" si="243"/>
        <v>#VALUE!</v>
      </c>
      <c r="CF192" t="e">
        <f t="shared" si="244"/>
        <v>#VALUE!</v>
      </c>
      <c r="CG192" t="e">
        <f t="shared" si="245"/>
        <v>#VALUE!</v>
      </c>
      <c r="CH192" t="e">
        <f t="shared" ca="1" si="246"/>
        <v>#N/A</v>
      </c>
    </row>
    <row r="193" spans="5:86" x14ac:dyDescent="0.25">
      <c r="E193">
        <f t="shared" si="251"/>
        <v>1045676</v>
      </c>
      <c r="F193">
        <f t="shared" si="251"/>
        <v>1045676</v>
      </c>
      <c r="G193" t="e">
        <f t="shared" si="248"/>
        <v>#N/A</v>
      </c>
      <c r="H193" t="e">
        <f t="shared" si="168"/>
        <v>#VALUE!</v>
      </c>
      <c r="I193" t="e">
        <f t="shared" si="169"/>
        <v>#VALUE!</v>
      </c>
      <c r="J193" t="e">
        <f t="shared" si="170"/>
        <v>#VALUE!</v>
      </c>
      <c r="K193" t="e">
        <f t="shared" si="171"/>
        <v>#VALUE!</v>
      </c>
      <c r="L193" t="e">
        <f t="shared" si="172"/>
        <v>#VALUE!</v>
      </c>
      <c r="M193" t="e">
        <f t="shared" si="173"/>
        <v>#VALUE!</v>
      </c>
      <c r="N193" t="e">
        <f t="shared" si="174"/>
        <v>#VALUE!</v>
      </c>
      <c r="O193" t="e">
        <f t="shared" si="175"/>
        <v>#VALUE!</v>
      </c>
      <c r="P193" t="e">
        <f t="shared" si="176"/>
        <v>#VALUE!</v>
      </c>
      <c r="Q193" t="e">
        <f t="shared" si="177"/>
        <v>#VALUE!</v>
      </c>
      <c r="R193" t="e">
        <f t="shared" si="178"/>
        <v>#VALUE!</v>
      </c>
      <c r="S193" t="e">
        <f t="shared" si="179"/>
        <v>#VALUE!</v>
      </c>
      <c r="T193" t="e">
        <f t="shared" si="180"/>
        <v>#VALUE!</v>
      </c>
      <c r="U193" t="e">
        <f t="shared" si="181"/>
        <v>#VALUE!</v>
      </c>
      <c r="V193" t="e">
        <f t="shared" si="182"/>
        <v>#VALUE!</v>
      </c>
      <c r="W193" t="e">
        <f t="shared" si="183"/>
        <v>#VALUE!</v>
      </c>
      <c r="X193" t="e">
        <f t="shared" si="184"/>
        <v>#VALUE!</v>
      </c>
      <c r="Y193" t="e">
        <f t="shared" si="185"/>
        <v>#VALUE!</v>
      </c>
      <c r="Z193" t="e">
        <f t="shared" si="186"/>
        <v>#VALUE!</v>
      </c>
      <c r="AA193" t="e">
        <f t="shared" si="187"/>
        <v>#VALUE!</v>
      </c>
      <c r="AB193" t="e">
        <f t="shared" si="188"/>
        <v>#VALUE!</v>
      </c>
      <c r="AC193" t="e">
        <f t="shared" si="189"/>
        <v>#VALUE!</v>
      </c>
      <c r="AD193" t="e">
        <f t="shared" si="190"/>
        <v>#VALUE!</v>
      </c>
      <c r="AE193" t="e">
        <f t="shared" si="191"/>
        <v>#VALUE!</v>
      </c>
      <c r="AF193" t="e">
        <f t="shared" si="192"/>
        <v>#VALUE!</v>
      </c>
      <c r="AG193" t="e">
        <f t="shared" si="193"/>
        <v>#VALUE!</v>
      </c>
      <c r="AH193" t="e">
        <f t="shared" si="194"/>
        <v>#VALUE!</v>
      </c>
      <c r="AI193" t="e">
        <f t="shared" si="195"/>
        <v>#VALUE!</v>
      </c>
      <c r="AJ193" t="e">
        <f t="shared" si="196"/>
        <v>#VALUE!</v>
      </c>
      <c r="AK193" t="e">
        <f t="shared" si="197"/>
        <v>#VALUE!</v>
      </c>
      <c r="AL193" t="e">
        <f t="shared" si="198"/>
        <v>#VALUE!</v>
      </c>
      <c r="AM193" t="e">
        <f t="shared" si="199"/>
        <v>#VALUE!</v>
      </c>
      <c r="AN193" t="e">
        <f t="shared" si="200"/>
        <v>#VALUE!</v>
      </c>
      <c r="AO193" t="e">
        <f t="shared" si="201"/>
        <v>#VALUE!</v>
      </c>
      <c r="AP193" t="e">
        <f t="shared" si="202"/>
        <v>#VALUE!</v>
      </c>
      <c r="AQ193" t="e">
        <f t="shared" si="203"/>
        <v>#VALUE!</v>
      </c>
      <c r="AR193" t="e">
        <f t="shared" si="204"/>
        <v>#VALUE!</v>
      </c>
      <c r="AS193" t="e">
        <f t="shared" si="205"/>
        <v>#VALUE!</v>
      </c>
      <c r="AT193" t="e">
        <f t="shared" si="206"/>
        <v>#VALUE!</v>
      </c>
      <c r="AU193" t="e">
        <f t="shared" si="207"/>
        <v>#VALUE!</v>
      </c>
      <c r="AV193" t="e">
        <f t="shared" si="208"/>
        <v>#VALUE!</v>
      </c>
      <c r="AW193" t="e">
        <f t="shared" si="209"/>
        <v>#VALUE!</v>
      </c>
      <c r="AX193" t="e">
        <f t="shared" si="210"/>
        <v>#VALUE!</v>
      </c>
      <c r="AY193" t="e">
        <f t="shared" si="211"/>
        <v>#VALUE!</v>
      </c>
      <c r="AZ193" t="e">
        <f t="shared" si="212"/>
        <v>#VALUE!</v>
      </c>
      <c r="BA193" t="e">
        <f t="shared" si="213"/>
        <v>#VALUE!</v>
      </c>
      <c r="BB193" t="e">
        <f t="shared" si="214"/>
        <v>#VALUE!</v>
      </c>
      <c r="BC193" t="e">
        <f t="shared" si="215"/>
        <v>#VALUE!</v>
      </c>
      <c r="BD193" t="e">
        <f t="shared" si="216"/>
        <v>#VALUE!</v>
      </c>
      <c r="BE193" t="e">
        <f t="shared" si="217"/>
        <v>#VALUE!</v>
      </c>
      <c r="BF193" t="e">
        <f t="shared" si="218"/>
        <v>#VALUE!</v>
      </c>
      <c r="BG193" t="e">
        <f t="shared" si="219"/>
        <v>#VALUE!</v>
      </c>
      <c r="BH193" t="e">
        <f t="shared" si="220"/>
        <v>#VALUE!</v>
      </c>
      <c r="BI193" t="e">
        <f t="shared" si="221"/>
        <v>#VALUE!</v>
      </c>
      <c r="BJ193" t="e">
        <f t="shared" si="222"/>
        <v>#VALUE!</v>
      </c>
      <c r="BK193" t="e">
        <f t="shared" si="223"/>
        <v>#VALUE!</v>
      </c>
      <c r="BL193" t="e">
        <f t="shared" si="224"/>
        <v>#VALUE!</v>
      </c>
      <c r="BM193" t="e">
        <f t="shared" si="225"/>
        <v>#VALUE!</v>
      </c>
      <c r="BN193" t="e">
        <f t="shared" si="226"/>
        <v>#VALUE!</v>
      </c>
      <c r="BO193" t="e">
        <f t="shared" si="227"/>
        <v>#VALUE!</v>
      </c>
      <c r="BP193" t="e">
        <f t="shared" si="228"/>
        <v>#VALUE!</v>
      </c>
      <c r="BQ193" t="e">
        <f t="shared" si="229"/>
        <v>#VALUE!</v>
      </c>
      <c r="BR193" t="e">
        <f t="shared" si="230"/>
        <v>#VALUE!</v>
      </c>
      <c r="BS193" t="e">
        <f t="shared" si="231"/>
        <v>#VALUE!</v>
      </c>
      <c r="BT193" t="e">
        <f t="shared" si="232"/>
        <v>#VALUE!</v>
      </c>
      <c r="BU193" t="e">
        <f t="shared" si="233"/>
        <v>#VALUE!</v>
      </c>
      <c r="BV193" t="e">
        <f t="shared" si="234"/>
        <v>#VALUE!</v>
      </c>
      <c r="BW193" t="e">
        <f t="shared" si="235"/>
        <v>#VALUE!</v>
      </c>
      <c r="BX193" t="e">
        <f t="shared" si="236"/>
        <v>#VALUE!</v>
      </c>
      <c r="BY193" t="e">
        <f t="shared" si="237"/>
        <v>#VALUE!</v>
      </c>
      <c r="BZ193" t="e">
        <f t="shared" si="238"/>
        <v>#VALUE!</v>
      </c>
      <c r="CA193" t="e">
        <f t="shared" si="239"/>
        <v>#VALUE!</v>
      </c>
      <c r="CB193" t="e">
        <f t="shared" si="240"/>
        <v>#VALUE!</v>
      </c>
      <c r="CC193" t="e">
        <f t="shared" si="241"/>
        <v>#VALUE!</v>
      </c>
      <c r="CD193" t="e">
        <f t="shared" si="242"/>
        <v>#VALUE!</v>
      </c>
      <c r="CE193" t="e">
        <f t="shared" si="243"/>
        <v>#VALUE!</v>
      </c>
      <c r="CF193" t="e">
        <f t="shared" si="244"/>
        <v>#VALUE!</v>
      </c>
      <c r="CG193" t="e">
        <f t="shared" si="245"/>
        <v>#VALUE!</v>
      </c>
      <c r="CH193" t="e">
        <f t="shared" ca="1" si="246"/>
        <v>#N/A</v>
      </c>
    </row>
    <row r="194" spans="5:86" x14ac:dyDescent="0.25">
      <c r="E194">
        <f t="shared" si="251"/>
        <v>1045675</v>
      </c>
      <c r="F194">
        <f t="shared" si="251"/>
        <v>1045675</v>
      </c>
      <c r="G194" t="e">
        <f t="shared" si="248"/>
        <v>#N/A</v>
      </c>
      <c r="H194" t="e">
        <f t="shared" si="168"/>
        <v>#VALUE!</v>
      </c>
      <c r="I194" t="e">
        <f t="shared" si="169"/>
        <v>#VALUE!</v>
      </c>
      <c r="J194" t="e">
        <f t="shared" si="170"/>
        <v>#VALUE!</v>
      </c>
      <c r="K194" t="e">
        <f t="shared" si="171"/>
        <v>#VALUE!</v>
      </c>
      <c r="L194" t="e">
        <f t="shared" si="172"/>
        <v>#VALUE!</v>
      </c>
      <c r="M194" t="e">
        <f t="shared" si="173"/>
        <v>#VALUE!</v>
      </c>
      <c r="N194" t="e">
        <f t="shared" si="174"/>
        <v>#VALUE!</v>
      </c>
      <c r="O194" t="e">
        <f t="shared" si="175"/>
        <v>#VALUE!</v>
      </c>
      <c r="P194" t="e">
        <f t="shared" si="176"/>
        <v>#VALUE!</v>
      </c>
      <c r="Q194" t="e">
        <f t="shared" si="177"/>
        <v>#VALUE!</v>
      </c>
      <c r="R194" t="e">
        <f t="shared" si="178"/>
        <v>#VALUE!</v>
      </c>
      <c r="S194" t="e">
        <f t="shared" si="179"/>
        <v>#VALUE!</v>
      </c>
      <c r="T194" t="e">
        <f t="shared" si="180"/>
        <v>#VALUE!</v>
      </c>
      <c r="U194" t="e">
        <f t="shared" si="181"/>
        <v>#VALUE!</v>
      </c>
      <c r="V194" t="e">
        <f t="shared" si="182"/>
        <v>#VALUE!</v>
      </c>
      <c r="W194" t="e">
        <f t="shared" si="183"/>
        <v>#VALUE!</v>
      </c>
      <c r="X194" t="e">
        <f t="shared" si="184"/>
        <v>#VALUE!</v>
      </c>
      <c r="Y194" t="e">
        <f t="shared" si="185"/>
        <v>#VALUE!</v>
      </c>
      <c r="Z194" t="e">
        <f t="shared" si="186"/>
        <v>#VALUE!</v>
      </c>
      <c r="AA194" t="e">
        <f t="shared" si="187"/>
        <v>#VALUE!</v>
      </c>
      <c r="AB194" t="e">
        <f t="shared" si="188"/>
        <v>#VALUE!</v>
      </c>
      <c r="AC194" t="e">
        <f t="shared" si="189"/>
        <v>#VALUE!</v>
      </c>
      <c r="AD194" t="e">
        <f t="shared" si="190"/>
        <v>#VALUE!</v>
      </c>
      <c r="AE194" t="e">
        <f t="shared" si="191"/>
        <v>#VALUE!</v>
      </c>
      <c r="AF194" t="e">
        <f t="shared" si="192"/>
        <v>#VALUE!</v>
      </c>
      <c r="AG194" t="e">
        <f t="shared" si="193"/>
        <v>#VALUE!</v>
      </c>
      <c r="AH194" t="e">
        <f t="shared" si="194"/>
        <v>#VALUE!</v>
      </c>
      <c r="AI194" t="e">
        <f t="shared" si="195"/>
        <v>#VALUE!</v>
      </c>
      <c r="AJ194" t="e">
        <f t="shared" si="196"/>
        <v>#VALUE!</v>
      </c>
      <c r="AK194" t="e">
        <f t="shared" si="197"/>
        <v>#VALUE!</v>
      </c>
      <c r="AL194" t="e">
        <f t="shared" si="198"/>
        <v>#VALUE!</v>
      </c>
      <c r="AM194" t="e">
        <f t="shared" si="199"/>
        <v>#VALUE!</v>
      </c>
      <c r="AN194" t="e">
        <f t="shared" si="200"/>
        <v>#VALUE!</v>
      </c>
      <c r="AO194" t="e">
        <f t="shared" si="201"/>
        <v>#VALUE!</v>
      </c>
      <c r="AP194" t="e">
        <f t="shared" si="202"/>
        <v>#VALUE!</v>
      </c>
      <c r="AQ194" t="e">
        <f t="shared" si="203"/>
        <v>#VALUE!</v>
      </c>
      <c r="AR194" t="e">
        <f t="shared" si="204"/>
        <v>#VALUE!</v>
      </c>
      <c r="AS194" t="e">
        <f t="shared" si="205"/>
        <v>#VALUE!</v>
      </c>
      <c r="AT194" t="e">
        <f t="shared" si="206"/>
        <v>#VALUE!</v>
      </c>
      <c r="AU194" t="e">
        <f t="shared" si="207"/>
        <v>#VALUE!</v>
      </c>
      <c r="AV194" t="e">
        <f t="shared" si="208"/>
        <v>#VALUE!</v>
      </c>
      <c r="AW194" t="e">
        <f t="shared" si="209"/>
        <v>#VALUE!</v>
      </c>
      <c r="AX194" t="e">
        <f t="shared" si="210"/>
        <v>#VALUE!</v>
      </c>
      <c r="AY194" t="e">
        <f t="shared" si="211"/>
        <v>#VALUE!</v>
      </c>
      <c r="AZ194" t="e">
        <f t="shared" si="212"/>
        <v>#VALUE!</v>
      </c>
      <c r="BA194" t="e">
        <f t="shared" si="213"/>
        <v>#VALUE!</v>
      </c>
      <c r="BB194" t="e">
        <f t="shared" si="214"/>
        <v>#VALUE!</v>
      </c>
      <c r="BC194" t="e">
        <f t="shared" si="215"/>
        <v>#VALUE!</v>
      </c>
      <c r="BD194" t="e">
        <f t="shared" si="216"/>
        <v>#VALUE!</v>
      </c>
      <c r="BE194" t="e">
        <f t="shared" si="217"/>
        <v>#VALUE!</v>
      </c>
      <c r="BF194" t="e">
        <f t="shared" si="218"/>
        <v>#VALUE!</v>
      </c>
      <c r="BG194" t="e">
        <f t="shared" si="219"/>
        <v>#VALUE!</v>
      </c>
      <c r="BH194" t="e">
        <f t="shared" si="220"/>
        <v>#VALUE!</v>
      </c>
      <c r="BI194" t="e">
        <f t="shared" si="221"/>
        <v>#VALUE!</v>
      </c>
      <c r="BJ194" t="e">
        <f t="shared" si="222"/>
        <v>#VALUE!</v>
      </c>
      <c r="BK194" t="e">
        <f t="shared" si="223"/>
        <v>#VALUE!</v>
      </c>
      <c r="BL194" t="e">
        <f t="shared" si="224"/>
        <v>#VALUE!</v>
      </c>
      <c r="BM194" t="e">
        <f t="shared" si="225"/>
        <v>#VALUE!</v>
      </c>
      <c r="BN194" t="e">
        <f t="shared" si="226"/>
        <v>#VALUE!</v>
      </c>
      <c r="BO194" t="e">
        <f t="shared" si="227"/>
        <v>#VALUE!</v>
      </c>
      <c r="BP194" t="e">
        <f t="shared" si="228"/>
        <v>#VALUE!</v>
      </c>
      <c r="BQ194" t="e">
        <f t="shared" si="229"/>
        <v>#VALUE!</v>
      </c>
      <c r="BR194" t="e">
        <f t="shared" si="230"/>
        <v>#VALUE!</v>
      </c>
      <c r="BS194" t="e">
        <f t="shared" si="231"/>
        <v>#VALUE!</v>
      </c>
      <c r="BT194" t="e">
        <f t="shared" si="232"/>
        <v>#VALUE!</v>
      </c>
      <c r="BU194" t="e">
        <f t="shared" si="233"/>
        <v>#VALUE!</v>
      </c>
      <c r="BV194" t="e">
        <f t="shared" si="234"/>
        <v>#VALUE!</v>
      </c>
      <c r="BW194" t="e">
        <f t="shared" si="235"/>
        <v>#VALUE!</v>
      </c>
      <c r="BX194" t="e">
        <f t="shared" si="236"/>
        <v>#VALUE!</v>
      </c>
      <c r="BY194" t="e">
        <f t="shared" si="237"/>
        <v>#VALUE!</v>
      </c>
      <c r="BZ194" t="e">
        <f t="shared" si="238"/>
        <v>#VALUE!</v>
      </c>
      <c r="CA194" t="e">
        <f t="shared" si="239"/>
        <v>#VALUE!</v>
      </c>
      <c r="CB194" t="e">
        <f t="shared" si="240"/>
        <v>#VALUE!</v>
      </c>
      <c r="CC194" t="e">
        <f t="shared" si="241"/>
        <v>#VALUE!</v>
      </c>
      <c r="CD194" t="e">
        <f t="shared" si="242"/>
        <v>#VALUE!</v>
      </c>
      <c r="CE194" t="e">
        <f t="shared" si="243"/>
        <v>#VALUE!</v>
      </c>
      <c r="CF194" t="e">
        <f t="shared" si="244"/>
        <v>#VALUE!</v>
      </c>
      <c r="CG194" t="e">
        <f t="shared" si="245"/>
        <v>#VALUE!</v>
      </c>
      <c r="CH194" t="e">
        <f t="shared" ca="1" si="246"/>
        <v>#N/A</v>
      </c>
    </row>
    <row r="195" spans="5:86" x14ac:dyDescent="0.25">
      <c r="E195">
        <f t="shared" si="251"/>
        <v>1045674</v>
      </c>
      <c r="F195">
        <f t="shared" si="251"/>
        <v>1045674</v>
      </c>
      <c r="G195" t="e">
        <f t="shared" si="248"/>
        <v>#N/A</v>
      </c>
      <c r="H195" t="e">
        <f t="shared" si="168"/>
        <v>#VALUE!</v>
      </c>
      <c r="I195" t="e">
        <f t="shared" si="169"/>
        <v>#VALUE!</v>
      </c>
      <c r="J195" t="e">
        <f t="shared" si="170"/>
        <v>#VALUE!</v>
      </c>
      <c r="K195" t="e">
        <f t="shared" si="171"/>
        <v>#VALUE!</v>
      </c>
      <c r="L195" t="e">
        <f t="shared" si="172"/>
        <v>#VALUE!</v>
      </c>
      <c r="M195" t="e">
        <f t="shared" si="173"/>
        <v>#VALUE!</v>
      </c>
      <c r="N195" t="e">
        <f t="shared" si="174"/>
        <v>#VALUE!</v>
      </c>
      <c r="O195" t="e">
        <f t="shared" si="175"/>
        <v>#VALUE!</v>
      </c>
      <c r="P195" t="e">
        <f t="shared" si="176"/>
        <v>#VALUE!</v>
      </c>
      <c r="Q195" t="e">
        <f t="shared" si="177"/>
        <v>#VALUE!</v>
      </c>
      <c r="R195" t="e">
        <f t="shared" si="178"/>
        <v>#VALUE!</v>
      </c>
      <c r="S195" t="e">
        <f t="shared" si="179"/>
        <v>#VALUE!</v>
      </c>
      <c r="T195" t="e">
        <f t="shared" si="180"/>
        <v>#VALUE!</v>
      </c>
      <c r="U195" t="e">
        <f t="shared" si="181"/>
        <v>#VALUE!</v>
      </c>
      <c r="V195" t="e">
        <f t="shared" si="182"/>
        <v>#VALUE!</v>
      </c>
      <c r="W195" t="e">
        <f t="shared" si="183"/>
        <v>#VALUE!</v>
      </c>
      <c r="X195" t="e">
        <f t="shared" si="184"/>
        <v>#VALUE!</v>
      </c>
      <c r="Y195" t="e">
        <f t="shared" si="185"/>
        <v>#VALUE!</v>
      </c>
      <c r="Z195" t="e">
        <f t="shared" si="186"/>
        <v>#VALUE!</v>
      </c>
      <c r="AA195" t="e">
        <f t="shared" si="187"/>
        <v>#VALUE!</v>
      </c>
      <c r="AB195" t="e">
        <f t="shared" si="188"/>
        <v>#VALUE!</v>
      </c>
      <c r="AC195" t="e">
        <f t="shared" si="189"/>
        <v>#VALUE!</v>
      </c>
      <c r="AD195" t="e">
        <f t="shared" si="190"/>
        <v>#VALUE!</v>
      </c>
      <c r="AE195" t="e">
        <f t="shared" si="191"/>
        <v>#VALUE!</v>
      </c>
      <c r="AF195" t="e">
        <f t="shared" si="192"/>
        <v>#VALUE!</v>
      </c>
      <c r="AG195" t="e">
        <f t="shared" si="193"/>
        <v>#VALUE!</v>
      </c>
      <c r="AH195" t="e">
        <f t="shared" si="194"/>
        <v>#VALUE!</v>
      </c>
      <c r="AI195" t="e">
        <f t="shared" si="195"/>
        <v>#VALUE!</v>
      </c>
      <c r="AJ195" t="e">
        <f t="shared" si="196"/>
        <v>#VALUE!</v>
      </c>
      <c r="AK195" t="e">
        <f t="shared" si="197"/>
        <v>#VALUE!</v>
      </c>
      <c r="AL195" t="e">
        <f t="shared" si="198"/>
        <v>#VALUE!</v>
      </c>
      <c r="AM195" t="e">
        <f t="shared" si="199"/>
        <v>#VALUE!</v>
      </c>
      <c r="AN195" t="e">
        <f t="shared" si="200"/>
        <v>#VALUE!</v>
      </c>
      <c r="AO195" t="e">
        <f t="shared" si="201"/>
        <v>#VALUE!</v>
      </c>
      <c r="AP195" t="e">
        <f t="shared" si="202"/>
        <v>#VALUE!</v>
      </c>
      <c r="AQ195" t="e">
        <f t="shared" si="203"/>
        <v>#VALUE!</v>
      </c>
      <c r="AR195" t="e">
        <f t="shared" si="204"/>
        <v>#VALUE!</v>
      </c>
      <c r="AS195" t="e">
        <f t="shared" si="205"/>
        <v>#VALUE!</v>
      </c>
      <c r="AT195" t="e">
        <f t="shared" si="206"/>
        <v>#VALUE!</v>
      </c>
      <c r="AU195" t="e">
        <f t="shared" si="207"/>
        <v>#VALUE!</v>
      </c>
      <c r="AV195" t="e">
        <f t="shared" si="208"/>
        <v>#VALUE!</v>
      </c>
      <c r="AW195" t="e">
        <f t="shared" si="209"/>
        <v>#VALUE!</v>
      </c>
      <c r="AX195" t="e">
        <f t="shared" si="210"/>
        <v>#VALUE!</v>
      </c>
      <c r="AY195" t="e">
        <f t="shared" si="211"/>
        <v>#VALUE!</v>
      </c>
      <c r="AZ195" t="e">
        <f t="shared" si="212"/>
        <v>#VALUE!</v>
      </c>
      <c r="BA195" t="e">
        <f t="shared" si="213"/>
        <v>#VALUE!</v>
      </c>
      <c r="BB195" t="e">
        <f t="shared" si="214"/>
        <v>#VALUE!</v>
      </c>
      <c r="BC195" t="e">
        <f t="shared" si="215"/>
        <v>#VALUE!</v>
      </c>
      <c r="BD195" t="e">
        <f t="shared" si="216"/>
        <v>#VALUE!</v>
      </c>
      <c r="BE195" t="e">
        <f t="shared" si="217"/>
        <v>#VALUE!</v>
      </c>
      <c r="BF195" t="e">
        <f t="shared" si="218"/>
        <v>#VALUE!</v>
      </c>
      <c r="BG195" t="e">
        <f t="shared" si="219"/>
        <v>#VALUE!</v>
      </c>
      <c r="BH195" t="e">
        <f t="shared" si="220"/>
        <v>#VALUE!</v>
      </c>
      <c r="BI195" t="e">
        <f t="shared" si="221"/>
        <v>#VALUE!</v>
      </c>
      <c r="BJ195" t="e">
        <f t="shared" si="222"/>
        <v>#VALUE!</v>
      </c>
      <c r="BK195" t="e">
        <f t="shared" si="223"/>
        <v>#VALUE!</v>
      </c>
      <c r="BL195" t="e">
        <f t="shared" si="224"/>
        <v>#VALUE!</v>
      </c>
      <c r="BM195" t="e">
        <f t="shared" si="225"/>
        <v>#VALUE!</v>
      </c>
      <c r="BN195" t="e">
        <f t="shared" si="226"/>
        <v>#VALUE!</v>
      </c>
      <c r="BO195" t="e">
        <f t="shared" si="227"/>
        <v>#VALUE!</v>
      </c>
      <c r="BP195" t="e">
        <f t="shared" si="228"/>
        <v>#VALUE!</v>
      </c>
      <c r="BQ195" t="e">
        <f t="shared" si="229"/>
        <v>#VALUE!</v>
      </c>
      <c r="BR195" t="e">
        <f t="shared" si="230"/>
        <v>#VALUE!</v>
      </c>
      <c r="BS195" t="e">
        <f t="shared" si="231"/>
        <v>#VALUE!</v>
      </c>
      <c r="BT195" t="e">
        <f t="shared" si="232"/>
        <v>#VALUE!</v>
      </c>
      <c r="BU195" t="e">
        <f t="shared" si="233"/>
        <v>#VALUE!</v>
      </c>
      <c r="BV195" t="e">
        <f t="shared" si="234"/>
        <v>#VALUE!</v>
      </c>
      <c r="BW195" t="e">
        <f t="shared" si="235"/>
        <v>#VALUE!</v>
      </c>
      <c r="BX195" t="e">
        <f t="shared" si="236"/>
        <v>#VALUE!</v>
      </c>
      <c r="BY195" t="e">
        <f t="shared" si="237"/>
        <v>#VALUE!</v>
      </c>
      <c r="BZ195" t="e">
        <f t="shared" si="238"/>
        <v>#VALUE!</v>
      </c>
      <c r="CA195" t="e">
        <f t="shared" si="239"/>
        <v>#VALUE!</v>
      </c>
      <c r="CB195" t="e">
        <f t="shared" si="240"/>
        <v>#VALUE!</v>
      </c>
      <c r="CC195" t="e">
        <f t="shared" si="241"/>
        <v>#VALUE!</v>
      </c>
      <c r="CD195" t="e">
        <f t="shared" si="242"/>
        <v>#VALUE!</v>
      </c>
      <c r="CE195" t="e">
        <f t="shared" si="243"/>
        <v>#VALUE!</v>
      </c>
      <c r="CF195" t="e">
        <f t="shared" si="244"/>
        <v>#VALUE!</v>
      </c>
      <c r="CG195" t="e">
        <f t="shared" si="245"/>
        <v>#VALUE!</v>
      </c>
      <c r="CH195" t="e">
        <f t="shared" ca="1" si="246"/>
        <v>#N/A</v>
      </c>
    </row>
    <row r="196" spans="5:86" x14ac:dyDescent="0.25">
      <c r="E196">
        <f t="shared" si="251"/>
        <v>1045673</v>
      </c>
      <c r="F196">
        <f t="shared" si="251"/>
        <v>1045673</v>
      </c>
      <c r="G196" t="e">
        <f t="shared" si="248"/>
        <v>#N/A</v>
      </c>
      <c r="H196" t="e">
        <f t="shared" si="168"/>
        <v>#VALUE!</v>
      </c>
      <c r="I196" t="e">
        <f t="shared" si="169"/>
        <v>#VALUE!</v>
      </c>
      <c r="J196" t="e">
        <f t="shared" si="170"/>
        <v>#VALUE!</v>
      </c>
      <c r="K196" t="e">
        <f t="shared" si="171"/>
        <v>#VALUE!</v>
      </c>
      <c r="L196" t="e">
        <f t="shared" si="172"/>
        <v>#VALUE!</v>
      </c>
      <c r="M196" t="e">
        <f t="shared" si="173"/>
        <v>#VALUE!</v>
      </c>
      <c r="N196" t="e">
        <f t="shared" si="174"/>
        <v>#VALUE!</v>
      </c>
      <c r="O196" t="e">
        <f t="shared" si="175"/>
        <v>#VALUE!</v>
      </c>
      <c r="P196" t="e">
        <f t="shared" si="176"/>
        <v>#VALUE!</v>
      </c>
      <c r="Q196" t="e">
        <f t="shared" si="177"/>
        <v>#VALUE!</v>
      </c>
      <c r="R196" t="e">
        <f t="shared" si="178"/>
        <v>#VALUE!</v>
      </c>
      <c r="S196" t="e">
        <f t="shared" si="179"/>
        <v>#VALUE!</v>
      </c>
      <c r="T196" t="e">
        <f t="shared" si="180"/>
        <v>#VALUE!</v>
      </c>
      <c r="U196" t="e">
        <f t="shared" si="181"/>
        <v>#VALUE!</v>
      </c>
      <c r="V196" t="e">
        <f t="shared" si="182"/>
        <v>#VALUE!</v>
      </c>
      <c r="W196" t="e">
        <f t="shared" si="183"/>
        <v>#VALUE!</v>
      </c>
      <c r="X196" t="e">
        <f t="shared" si="184"/>
        <v>#VALUE!</v>
      </c>
      <c r="Y196" t="e">
        <f t="shared" si="185"/>
        <v>#VALUE!</v>
      </c>
      <c r="Z196" t="e">
        <f t="shared" si="186"/>
        <v>#VALUE!</v>
      </c>
      <c r="AA196" t="e">
        <f t="shared" si="187"/>
        <v>#VALUE!</v>
      </c>
      <c r="AB196" t="e">
        <f t="shared" si="188"/>
        <v>#VALUE!</v>
      </c>
      <c r="AC196" t="e">
        <f t="shared" si="189"/>
        <v>#VALUE!</v>
      </c>
      <c r="AD196" t="e">
        <f t="shared" si="190"/>
        <v>#VALUE!</v>
      </c>
      <c r="AE196" t="e">
        <f t="shared" si="191"/>
        <v>#VALUE!</v>
      </c>
      <c r="AF196" t="e">
        <f t="shared" si="192"/>
        <v>#VALUE!</v>
      </c>
      <c r="AG196" t="e">
        <f t="shared" si="193"/>
        <v>#VALUE!</v>
      </c>
      <c r="AH196" t="e">
        <f t="shared" si="194"/>
        <v>#VALUE!</v>
      </c>
      <c r="AI196" t="e">
        <f t="shared" si="195"/>
        <v>#VALUE!</v>
      </c>
      <c r="AJ196" t="e">
        <f t="shared" si="196"/>
        <v>#VALUE!</v>
      </c>
      <c r="AK196" t="e">
        <f t="shared" si="197"/>
        <v>#VALUE!</v>
      </c>
      <c r="AL196" t="e">
        <f t="shared" si="198"/>
        <v>#VALUE!</v>
      </c>
      <c r="AM196" t="e">
        <f t="shared" si="199"/>
        <v>#VALUE!</v>
      </c>
      <c r="AN196" t="e">
        <f t="shared" si="200"/>
        <v>#VALUE!</v>
      </c>
      <c r="AO196" t="e">
        <f t="shared" si="201"/>
        <v>#VALUE!</v>
      </c>
      <c r="AP196" t="e">
        <f t="shared" si="202"/>
        <v>#VALUE!</v>
      </c>
      <c r="AQ196" t="e">
        <f t="shared" si="203"/>
        <v>#VALUE!</v>
      </c>
      <c r="AR196" t="e">
        <f t="shared" si="204"/>
        <v>#VALUE!</v>
      </c>
      <c r="AS196" t="e">
        <f t="shared" si="205"/>
        <v>#VALUE!</v>
      </c>
      <c r="AT196" t="e">
        <f t="shared" si="206"/>
        <v>#VALUE!</v>
      </c>
      <c r="AU196" t="e">
        <f t="shared" si="207"/>
        <v>#VALUE!</v>
      </c>
      <c r="AV196" t="e">
        <f t="shared" si="208"/>
        <v>#VALUE!</v>
      </c>
      <c r="AW196" t="e">
        <f t="shared" si="209"/>
        <v>#VALUE!</v>
      </c>
      <c r="AX196" t="e">
        <f t="shared" si="210"/>
        <v>#VALUE!</v>
      </c>
      <c r="AY196" t="e">
        <f t="shared" si="211"/>
        <v>#VALUE!</v>
      </c>
      <c r="AZ196" t="e">
        <f t="shared" si="212"/>
        <v>#VALUE!</v>
      </c>
      <c r="BA196" t="e">
        <f t="shared" si="213"/>
        <v>#VALUE!</v>
      </c>
      <c r="BB196" t="e">
        <f t="shared" si="214"/>
        <v>#VALUE!</v>
      </c>
      <c r="BC196" t="e">
        <f t="shared" si="215"/>
        <v>#VALUE!</v>
      </c>
      <c r="BD196" t="e">
        <f t="shared" si="216"/>
        <v>#VALUE!</v>
      </c>
      <c r="BE196" t="e">
        <f t="shared" si="217"/>
        <v>#VALUE!</v>
      </c>
      <c r="BF196" t="e">
        <f t="shared" si="218"/>
        <v>#VALUE!</v>
      </c>
      <c r="BG196" t="e">
        <f t="shared" si="219"/>
        <v>#VALUE!</v>
      </c>
      <c r="BH196" t="e">
        <f t="shared" si="220"/>
        <v>#VALUE!</v>
      </c>
      <c r="BI196" t="e">
        <f t="shared" si="221"/>
        <v>#VALUE!</v>
      </c>
      <c r="BJ196" t="e">
        <f t="shared" si="222"/>
        <v>#VALUE!</v>
      </c>
      <c r="BK196" t="e">
        <f t="shared" si="223"/>
        <v>#VALUE!</v>
      </c>
      <c r="BL196" t="e">
        <f t="shared" si="224"/>
        <v>#VALUE!</v>
      </c>
      <c r="BM196" t="e">
        <f t="shared" si="225"/>
        <v>#VALUE!</v>
      </c>
      <c r="BN196" t="e">
        <f t="shared" si="226"/>
        <v>#VALUE!</v>
      </c>
      <c r="BO196" t="e">
        <f t="shared" si="227"/>
        <v>#VALUE!</v>
      </c>
      <c r="BP196" t="e">
        <f t="shared" si="228"/>
        <v>#VALUE!</v>
      </c>
      <c r="BQ196" t="e">
        <f t="shared" si="229"/>
        <v>#VALUE!</v>
      </c>
      <c r="BR196" t="e">
        <f t="shared" si="230"/>
        <v>#VALUE!</v>
      </c>
      <c r="BS196" t="e">
        <f t="shared" si="231"/>
        <v>#VALUE!</v>
      </c>
      <c r="BT196" t="e">
        <f t="shared" si="232"/>
        <v>#VALUE!</v>
      </c>
      <c r="BU196" t="e">
        <f t="shared" si="233"/>
        <v>#VALUE!</v>
      </c>
      <c r="BV196" t="e">
        <f t="shared" si="234"/>
        <v>#VALUE!</v>
      </c>
      <c r="BW196" t="e">
        <f t="shared" si="235"/>
        <v>#VALUE!</v>
      </c>
      <c r="BX196" t="e">
        <f t="shared" si="236"/>
        <v>#VALUE!</v>
      </c>
      <c r="BY196" t="e">
        <f t="shared" si="237"/>
        <v>#VALUE!</v>
      </c>
      <c r="BZ196" t="e">
        <f t="shared" si="238"/>
        <v>#VALUE!</v>
      </c>
      <c r="CA196" t="e">
        <f t="shared" si="239"/>
        <v>#VALUE!</v>
      </c>
      <c r="CB196" t="e">
        <f t="shared" si="240"/>
        <v>#VALUE!</v>
      </c>
      <c r="CC196" t="e">
        <f t="shared" si="241"/>
        <v>#VALUE!</v>
      </c>
      <c r="CD196" t="e">
        <f t="shared" si="242"/>
        <v>#VALUE!</v>
      </c>
      <c r="CE196" t="e">
        <f t="shared" si="243"/>
        <v>#VALUE!</v>
      </c>
      <c r="CF196" t="e">
        <f t="shared" si="244"/>
        <v>#VALUE!</v>
      </c>
      <c r="CG196" t="e">
        <f t="shared" si="245"/>
        <v>#VALUE!</v>
      </c>
      <c r="CH196" t="e">
        <f t="shared" ca="1" si="246"/>
        <v>#N/A</v>
      </c>
    </row>
    <row r="197" spans="5:86" x14ac:dyDescent="0.25">
      <c r="E197">
        <f t="shared" si="251"/>
        <v>1045672</v>
      </c>
      <c r="F197">
        <f t="shared" si="251"/>
        <v>1045672</v>
      </c>
      <c r="G197" t="e">
        <f t="shared" si="248"/>
        <v>#N/A</v>
      </c>
      <c r="H197" t="e">
        <f t="shared" ref="H197:H260" si="252">IF(F197=0,$B$5,H196-1)</f>
        <v>#VALUE!</v>
      </c>
      <c r="I197" t="e">
        <f t="shared" ref="I197:I260" si="253">IF(F197=0,$C$5,I196+1)</f>
        <v>#VALUE!</v>
      </c>
      <c r="J197" t="e">
        <f t="shared" ref="J197:J260" si="254">IF(H197=0,$B$6,J196-1)</f>
        <v>#VALUE!</v>
      </c>
      <c r="K197" t="e">
        <f t="shared" ref="K197:K260" si="255">IF(H197=0,$C$6,K196+1)</f>
        <v>#VALUE!</v>
      </c>
      <c r="L197" t="e">
        <f t="shared" ref="L197:L260" si="256">IF(J197=0,$B$7,L196-1)</f>
        <v>#VALUE!</v>
      </c>
      <c r="M197" t="e">
        <f t="shared" ref="M197:M260" si="257">IF(J197=0,$C$7,M196+1)</f>
        <v>#VALUE!</v>
      </c>
      <c r="N197" t="e">
        <f t="shared" ref="N197:N260" si="258">IF(L197=0,$B$8,N196-1)</f>
        <v>#VALUE!</v>
      </c>
      <c r="O197" t="e">
        <f t="shared" ref="O197:O260" si="259">IF(L197=0,$C$8,O196+1)</f>
        <v>#VALUE!</v>
      </c>
      <c r="P197" t="e">
        <f t="shared" ref="P197:P260" si="260">IF(N197=0,$B$9,P196-1)</f>
        <v>#VALUE!</v>
      </c>
      <c r="Q197" t="e">
        <f t="shared" ref="Q197:Q260" si="261">IF(N197=0,$C$9,Q196+1)</f>
        <v>#VALUE!</v>
      </c>
      <c r="R197" t="e">
        <f t="shared" ref="R197:R260" si="262">IF(P197=0,$B$10,R196-1)</f>
        <v>#VALUE!</v>
      </c>
      <c r="S197" t="e">
        <f t="shared" ref="S197:S260" si="263">IF(P197=0,$C$10,S196+1)</f>
        <v>#VALUE!</v>
      </c>
      <c r="T197" t="e">
        <f t="shared" ref="T197:T260" si="264">IF(R197=0,$B$11,T196-1)</f>
        <v>#VALUE!</v>
      </c>
      <c r="U197" t="e">
        <f t="shared" ref="U197:U260" si="265">IF(R197=0,$C$11,U196+1)</f>
        <v>#VALUE!</v>
      </c>
      <c r="V197" t="e">
        <f t="shared" ref="V197:V260" si="266">IF(T197=0,$B$12,V196-1)</f>
        <v>#VALUE!</v>
      </c>
      <c r="W197" t="e">
        <f t="shared" ref="W197:W260" si="267">IF(T197=0,$C$12,W196+1)</f>
        <v>#VALUE!</v>
      </c>
      <c r="X197" t="e">
        <f t="shared" ref="X197:X260" si="268">IF(V197=0,$B$13,X196-1)</f>
        <v>#VALUE!</v>
      </c>
      <c r="Y197" t="e">
        <f t="shared" ref="Y197:Y260" si="269">IF(V197=0,$C$13,Y196+1)</f>
        <v>#VALUE!</v>
      </c>
      <c r="Z197" t="e">
        <f t="shared" ref="Z197:Z260" si="270">IF(X197=0,$B$14,Z196-1)</f>
        <v>#VALUE!</v>
      </c>
      <c r="AA197" t="e">
        <f t="shared" ref="AA197:AA260" si="271">IF(X197=0,$C$14,AA196+1)</f>
        <v>#VALUE!</v>
      </c>
      <c r="AB197" t="e">
        <f t="shared" ref="AB197:AB260" si="272">IF(Z197=0,$B$15,AB196-1)</f>
        <v>#VALUE!</v>
      </c>
      <c r="AC197" t="e">
        <f t="shared" ref="AC197:AC260" si="273">IF(Z197=0,$C$15,AC196+1)</f>
        <v>#VALUE!</v>
      </c>
      <c r="AD197" t="e">
        <f t="shared" ref="AD197:AD260" si="274">IF(AB197=0,$B$16,AD196-1)</f>
        <v>#VALUE!</v>
      </c>
      <c r="AE197" t="e">
        <f t="shared" ref="AE197:AE260" si="275">IF(AB197=0,$C$16,AE196+1)</f>
        <v>#VALUE!</v>
      </c>
      <c r="AF197" t="e">
        <f t="shared" ref="AF197:AF260" si="276">IF(AD197=0,$B$17,AF196-1)</f>
        <v>#VALUE!</v>
      </c>
      <c r="AG197" t="e">
        <f t="shared" ref="AG197:AG260" si="277">IF(AD197=0,$C$17,AG196+1)</f>
        <v>#VALUE!</v>
      </c>
      <c r="AH197" t="e">
        <f t="shared" ref="AH197:AH260" si="278">IF(AF197=0,$B$18,AH196-1)</f>
        <v>#VALUE!</v>
      </c>
      <c r="AI197" t="e">
        <f t="shared" ref="AI197:AI260" si="279">IF(AF197=0,$C$18,AI196+1)</f>
        <v>#VALUE!</v>
      </c>
      <c r="AJ197" t="e">
        <f t="shared" ref="AJ197:AJ260" si="280">IF(AH197=0,$B$19,AJ196-1)</f>
        <v>#VALUE!</v>
      </c>
      <c r="AK197" t="e">
        <f t="shared" ref="AK197:AK260" si="281">IF(AH197=0,$C$19,AK196+1)</f>
        <v>#VALUE!</v>
      </c>
      <c r="AL197" t="e">
        <f t="shared" ref="AL197:AL260" si="282">IF(AJ197=0,$B$20,AL196-1)</f>
        <v>#VALUE!</v>
      </c>
      <c r="AM197" t="e">
        <f t="shared" ref="AM197:AM260" si="283">IF(AJ197=0,$C$20,AM196+1)</f>
        <v>#VALUE!</v>
      </c>
      <c r="AN197" t="e">
        <f t="shared" ref="AN197:AN260" si="284">IF(AL197=0,$B$21,AN196-1)</f>
        <v>#VALUE!</v>
      </c>
      <c r="AO197" t="e">
        <f t="shared" ref="AO197:AO260" si="285">IF(AL197=0,$C$21,AO196+1)</f>
        <v>#VALUE!</v>
      </c>
      <c r="AP197" t="e">
        <f t="shared" ref="AP197:AP260" si="286">IF(AN197=0,$B$22,AP196-1)</f>
        <v>#VALUE!</v>
      </c>
      <c r="AQ197" t="e">
        <f t="shared" ref="AQ197:AQ260" si="287">IF(AN197=0,$C$22,AQ196+1)</f>
        <v>#VALUE!</v>
      </c>
      <c r="AR197" t="e">
        <f t="shared" ref="AR197:AR260" si="288">IF(AP197=0,$B$23,AR196-1)</f>
        <v>#VALUE!</v>
      </c>
      <c r="AS197" t="e">
        <f t="shared" ref="AS197:AS260" si="289">IF(AP197=0,$C$23,AS196+1)</f>
        <v>#VALUE!</v>
      </c>
      <c r="AT197" t="e">
        <f t="shared" ref="AT197:AT260" si="290">IF(AR197=0,$B$24,AT196-1)</f>
        <v>#VALUE!</v>
      </c>
      <c r="AU197" t="e">
        <f t="shared" ref="AU197:AU260" si="291">IF(AR197=0,$C$24,AU196+1)</f>
        <v>#VALUE!</v>
      </c>
      <c r="AV197" t="e">
        <f t="shared" ref="AV197:AV260" si="292">IF(AT197=0,$B$25,AV196-1)</f>
        <v>#VALUE!</v>
      </c>
      <c r="AW197" t="e">
        <f t="shared" ref="AW197:AW260" si="293">IF(AT197=0,$C$25,AW196+1)</f>
        <v>#VALUE!</v>
      </c>
      <c r="AX197" t="e">
        <f t="shared" ref="AX197:AX260" si="294">IF(AV197=0,$B$26,AX196-1)</f>
        <v>#VALUE!</v>
      </c>
      <c r="AY197" t="e">
        <f t="shared" ref="AY197:AY260" si="295">IF(AV197=0,$C$26,AY196+1)</f>
        <v>#VALUE!</v>
      </c>
      <c r="AZ197" t="e">
        <f t="shared" ref="AZ197:AZ260" si="296">IF(AX197=0,$B$27,AZ196-1)</f>
        <v>#VALUE!</v>
      </c>
      <c r="BA197" t="e">
        <f t="shared" ref="BA197:BA260" si="297">IF(AX197=0,$C$27,BA196+1)</f>
        <v>#VALUE!</v>
      </c>
      <c r="BB197" t="e">
        <f t="shared" ref="BB197:BB260" si="298">IF(AZ197=0,$B$28,BB196-1)</f>
        <v>#VALUE!</v>
      </c>
      <c r="BC197" t="e">
        <f t="shared" ref="BC197:BC260" si="299">IF(AZ197=0,$C$28,BC196+1)</f>
        <v>#VALUE!</v>
      </c>
      <c r="BD197" t="e">
        <f t="shared" ref="BD197:BD260" si="300">IF(BB197=0,$B$29,BD196-1)</f>
        <v>#VALUE!</v>
      </c>
      <c r="BE197" t="e">
        <f t="shared" ref="BE197:BE260" si="301">IF(BB197=0,$C$29,BE196+1)</f>
        <v>#VALUE!</v>
      </c>
      <c r="BF197" t="e">
        <f t="shared" ref="BF197:BF260" si="302">IF(BD197=0,$B$30,BF196-1)</f>
        <v>#VALUE!</v>
      </c>
      <c r="BG197" t="e">
        <f t="shared" ref="BG197:BG260" si="303">IF(BD197=0,$C$30,BG196+1)</f>
        <v>#VALUE!</v>
      </c>
      <c r="BH197" t="e">
        <f t="shared" ref="BH197:BH260" si="304">IF(BF197=0,$B$31,BH196-1)</f>
        <v>#VALUE!</v>
      </c>
      <c r="BI197" t="e">
        <f t="shared" ref="BI197:BI260" si="305">IF(BF197=0,$C$31,BI196+1)</f>
        <v>#VALUE!</v>
      </c>
      <c r="BJ197" t="e">
        <f t="shared" ref="BJ197:BJ260" si="306">IF(BH197=0,$B$32,BJ196-1)</f>
        <v>#VALUE!</v>
      </c>
      <c r="BK197" t="e">
        <f t="shared" ref="BK197:BK260" si="307">IF(BH197=0,$C$32,BK196+1)</f>
        <v>#VALUE!</v>
      </c>
      <c r="BL197" t="e">
        <f t="shared" ref="BL197:BL260" si="308">IF(BJ197=0,$B$33,BL196-1)</f>
        <v>#VALUE!</v>
      </c>
      <c r="BM197" t="e">
        <f t="shared" ref="BM197:BM260" si="309">IF(BJ197=0,$C$33,BM196+1)</f>
        <v>#VALUE!</v>
      </c>
      <c r="BN197" t="e">
        <f t="shared" ref="BN197:BN260" si="310">IF(BL197=0,$B$34,BN196-1)</f>
        <v>#VALUE!</v>
      </c>
      <c r="BO197" t="e">
        <f t="shared" ref="BO197:BO260" si="311">IF(BL197=0,$C$34,BO196+1)</f>
        <v>#VALUE!</v>
      </c>
      <c r="BP197" t="e">
        <f t="shared" ref="BP197:BP260" si="312">IF(BN197=0,$B$35,BP196-1)</f>
        <v>#VALUE!</v>
      </c>
      <c r="BQ197" t="e">
        <f t="shared" ref="BQ197:BQ260" si="313">IF(BN197=0,$C$35,BQ196+1)</f>
        <v>#VALUE!</v>
      </c>
      <c r="BR197" t="e">
        <f t="shared" ref="BR197:BR260" si="314">IF(BP197=0,$B$36,BR196-1)</f>
        <v>#VALUE!</v>
      </c>
      <c r="BS197" t="e">
        <f t="shared" ref="BS197:BS260" si="315">IF(BP197=0,$C$36,BS196+1)</f>
        <v>#VALUE!</v>
      </c>
      <c r="BT197" t="e">
        <f t="shared" ref="BT197:BT260" si="316">IF(BR197=0,$B$37,BT196-1)</f>
        <v>#VALUE!</v>
      </c>
      <c r="BU197" t="e">
        <f t="shared" ref="BU197:BU260" si="317">IF(BR197=0,$C$37,BU196+1)</f>
        <v>#VALUE!</v>
      </c>
      <c r="BV197" t="e">
        <f t="shared" ref="BV197:BV260" si="318">IF(BT197=0,$B$38,BV196-1)</f>
        <v>#VALUE!</v>
      </c>
      <c r="BW197" t="e">
        <f t="shared" ref="BW197:BW260" si="319">IF(BT197=0,$C$38,BW196+1)</f>
        <v>#VALUE!</v>
      </c>
      <c r="BX197" t="e">
        <f t="shared" ref="BX197:BX260" si="320">IF(BV197=0,$B$39,BX196-1)</f>
        <v>#VALUE!</v>
      </c>
      <c r="BY197" t="e">
        <f t="shared" ref="BY197:BY260" si="321">IF(BV197=0,$C$39,BY196+1)</f>
        <v>#VALUE!</v>
      </c>
      <c r="BZ197" t="e">
        <f t="shared" ref="BZ197:BZ260" si="322">IF(BX197=0,$B$40,BZ196-1)</f>
        <v>#VALUE!</v>
      </c>
      <c r="CA197" t="e">
        <f t="shared" ref="CA197:CA260" si="323">IF(BX197=0,$C$40,CA196+1)</f>
        <v>#VALUE!</v>
      </c>
      <c r="CB197" t="e">
        <f t="shared" ref="CB197:CB260" si="324">IF(BZ197=0,$B$41,CB196-1)</f>
        <v>#VALUE!</v>
      </c>
      <c r="CC197" t="e">
        <f t="shared" ref="CC197:CC260" si="325">IF(BZ197=0,$C$41,CC196+1)</f>
        <v>#VALUE!</v>
      </c>
      <c r="CD197" t="e">
        <f t="shared" ref="CD197:CD260" si="326">IF(CB197=0,$B$42,CD196-1)</f>
        <v>#VALUE!</v>
      </c>
      <c r="CE197" t="e">
        <f t="shared" ref="CE197:CE260" si="327">IF(CB197=0,$C$42,CE196+1)</f>
        <v>#VALUE!</v>
      </c>
      <c r="CF197" t="e">
        <f t="shared" ref="CF197:CF260" si="328">IF(CD197=0,$B$43,CF196-1)</f>
        <v>#VALUE!</v>
      </c>
      <c r="CG197" t="e">
        <f t="shared" ref="CG197:CG260" si="329">IF(CD197=0,$C$43,CG196+1)</f>
        <v>#VALUE!</v>
      </c>
      <c r="CH197" t="e">
        <f t="shared" ref="CH197:CH260" ca="1" si="330">IF(E197&lt;=0,"",IF(F197&gt;0,INDIRECT("EMH!C"&amp;(G197)),IF(H197&gt;0,INDIRECT("EMH!C"&amp;(I197)),IF(J197&gt;0,INDIRECT("EMH!C"&amp;(K197)),IF(L197&gt;0,INDIRECT("EMH!C"&amp;(M197)),IF(N197&gt;0,INDIRECT("EMH!C"&amp;(O197)),IF(P197&gt;0,INDIRECT("EMH!C"&amp;(Q197)),IF(R197&gt;0,INDIRECT("EMH!C"&amp;(S197)),IF(T197&gt;0,INDIRECT("EMH!C"&amp;(U197)),IF(V197&gt;0,INDIRECT("EMH!C"&amp;(W197)),IF(X197&gt;0,INDIRECT("EMH!C"&amp;(Y197)),IF(Z197&gt;0,INDIRECT("EMH!C"&amp;(AA197)),IF(AB197&gt;0,INDIRECT("EMH!C"&amp;(AC197)),IF(AD197&gt;0,INDIRECT("EMH!C"&amp;(AE197)),IF(AF197&gt;0,INDIRECT("EMH!C"&amp;(AG197)),IF(AH197&gt;0,INDIRECT("EMH!C"&amp;(AI197)),IF(AJ197&gt;0,INDIRECT("EMH!C"&amp;(AK197)),IF(AL197&gt;0,INDIRECT("EMH!C"&amp;(AM197)),IF(AN197&gt;0,INDIRECT("EMH!C"&amp;(AO197)),IF(AP197&gt;0,INDIRECT("EMH!C"&amp;(AQ197)),IF(AR197&gt;0,INDIRECT("EMH!C"&amp;(AS197)),IF(AT197&gt;0,INDIRECT("EMH!C"&amp;(AU197)),IF(AV197&gt;0,INDIRECT("EMH!C"&amp;(AW197)),IF(AX197&gt;0,INDIRECT("EMH!C"&amp;(AY197)),IF(AZ197&gt;0,INDIRECT("EMH!C"&amp;(BA197)),IF(BB197&gt;0,INDIRECT("EMH!C"&amp;(BC197)),IF(BD197&gt;0,INDIRECT("EMH!C"&amp;(BE197)),IF(BF197&gt;0,INDIRECT("EMH!C"&amp;(BG197)),IF(BH197&gt;0,INDIRECT("EMH!C"&amp;(BI197)),IF(BJ197&gt;0,INDIRECT("EMH!C"&amp;(BK197)),IF(BL197&gt;0,INDIRECT("EMH!C"&amp;(BM197)),IF(BN197&gt;0,INDIRECT("EMH!C"&amp;(BO197)),IF(BP197&gt;0,INDIRECT("EMH!C"&amp;(BQ197)),IF(BR197&gt;0,INDIRECT("EMH!C"&amp;(BS197)),IF(BT197&gt;0,INDIRECT("EMH!C"&amp;(BU197)),IF(BV197&gt;0,INDIRECT("EMH!C"&amp;(BW197)),IF(BX197&gt;0,INDIRECT("EMH!C"&amp;(BY197)),IF(BZ197&gt;0,INDIRECT("EMH!C"&amp;(CA197)),IF(CB197&gt;0,INDIRECT("EMH!C"&amp;(CC197)),IF(CD197&gt;0,INDIRECT("EMH!C"&amp;(CE197)),IF(CF197&gt;0,INDIRECT("EMH!C"&amp;(CG197)),"")))))))))))))))))))))))))))))))))))))))))</f>
        <v>#N/A</v>
      </c>
    </row>
    <row r="198" spans="5:86" x14ac:dyDescent="0.25">
      <c r="E198">
        <f t="shared" ref="E198:F213" si="331">E197-1</f>
        <v>1045671</v>
      </c>
      <c r="F198">
        <f t="shared" si="331"/>
        <v>1045671</v>
      </c>
      <c r="G198" t="e">
        <f t="shared" ref="G198:G261" si="332">G197+1</f>
        <v>#N/A</v>
      </c>
      <c r="H198" t="e">
        <f t="shared" si="252"/>
        <v>#VALUE!</v>
      </c>
      <c r="I198" t="e">
        <f t="shared" si="253"/>
        <v>#VALUE!</v>
      </c>
      <c r="J198" t="e">
        <f t="shared" si="254"/>
        <v>#VALUE!</v>
      </c>
      <c r="K198" t="e">
        <f t="shared" si="255"/>
        <v>#VALUE!</v>
      </c>
      <c r="L198" t="e">
        <f t="shared" si="256"/>
        <v>#VALUE!</v>
      </c>
      <c r="M198" t="e">
        <f t="shared" si="257"/>
        <v>#VALUE!</v>
      </c>
      <c r="N198" t="e">
        <f t="shared" si="258"/>
        <v>#VALUE!</v>
      </c>
      <c r="O198" t="e">
        <f t="shared" si="259"/>
        <v>#VALUE!</v>
      </c>
      <c r="P198" t="e">
        <f t="shared" si="260"/>
        <v>#VALUE!</v>
      </c>
      <c r="Q198" t="e">
        <f t="shared" si="261"/>
        <v>#VALUE!</v>
      </c>
      <c r="R198" t="e">
        <f t="shared" si="262"/>
        <v>#VALUE!</v>
      </c>
      <c r="S198" t="e">
        <f t="shared" si="263"/>
        <v>#VALUE!</v>
      </c>
      <c r="T198" t="e">
        <f t="shared" si="264"/>
        <v>#VALUE!</v>
      </c>
      <c r="U198" t="e">
        <f t="shared" si="265"/>
        <v>#VALUE!</v>
      </c>
      <c r="V198" t="e">
        <f t="shared" si="266"/>
        <v>#VALUE!</v>
      </c>
      <c r="W198" t="e">
        <f t="shared" si="267"/>
        <v>#VALUE!</v>
      </c>
      <c r="X198" t="e">
        <f t="shared" si="268"/>
        <v>#VALUE!</v>
      </c>
      <c r="Y198" t="e">
        <f t="shared" si="269"/>
        <v>#VALUE!</v>
      </c>
      <c r="Z198" t="e">
        <f t="shared" si="270"/>
        <v>#VALUE!</v>
      </c>
      <c r="AA198" t="e">
        <f t="shared" si="271"/>
        <v>#VALUE!</v>
      </c>
      <c r="AB198" t="e">
        <f t="shared" si="272"/>
        <v>#VALUE!</v>
      </c>
      <c r="AC198" t="e">
        <f t="shared" si="273"/>
        <v>#VALUE!</v>
      </c>
      <c r="AD198" t="e">
        <f t="shared" si="274"/>
        <v>#VALUE!</v>
      </c>
      <c r="AE198" t="e">
        <f t="shared" si="275"/>
        <v>#VALUE!</v>
      </c>
      <c r="AF198" t="e">
        <f t="shared" si="276"/>
        <v>#VALUE!</v>
      </c>
      <c r="AG198" t="e">
        <f t="shared" si="277"/>
        <v>#VALUE!</v>
      </c>
      <c r="AH198" t="e">
        <f t="shared" si="278"/>
        <v>#VALUE!</v>
      </c>
      <c r="AI198" t="e">
        <f t="shared" si="279"/>
        <v>#VALUE!</v>
      </c>
      <c r="AJ198" t="e">
        <f t="shared" si="280"/>
        <v>#VALUE!</v>
      </c>
      <c r="AK198" t="e">
        <f t="shared" si="281"/>
        <v>#VALUE!</v>
      </c>
      <c r="AL198" t="e">
        <f t="shared" si="282"/>
        <v>#VALUE!</v>
      </c>
      <c r="AM198" t="e">
        <f t="shared" si="283"/>
        <v>#VALUE!</v>
      </c>
      <c r="AN198" t="e">
        <f t="shared" si="284"/>
        <v>#VALUE!</v>
      </c>
      <c r="AO198" t="e">
        <f t="shared" si="285"/>
        <v>#VALUE!</v>
      </c>
      <c r="AP198" t="e">
        <f t="shared" si="286"/>
        <v>#VALUE!</v>
      </c>
      <c r="AQ198" t="e">
        <f t="shared" si="287"/>
        <v>#VALUE!</v>
      </c>
      <c r="AR198" t="e">
        <f t="shared" si="288"/>
        <v>#VALUE!</v>
      </c>
      <c r="AS198" t="e">
        <f t="shared" si="289"/>
        <v>#VALUE!</v>
      </c>
      <c r="AT198" t="e">
        <f t="shared" si="290"/>
        <v>#VALUE!</v>
      </c>
      <c r="AU198" t="e">
        <f t="shared" si="291"/>
        <v>#VALUE!</v>
      </c>
      <c r="AV198" t="e">
        <f t="shared" si="292"/>
        <v>#VALUE!</v>
      </c>
      <c r="AW198" t="e">
        <f t="shared" si="293"/>
        <v>#VALUE!</v>
      </c>
      <c r="AX198" t="e">
        <f t="shared" si="294"/>
        <v>#VALUE!</v>
      </c>
      <c r="AY198" t="e">
        <f t="shared" si="295"/>
        <v>#VALUE!</v>
      </c>
      <c r="AZ198" t="e">
        <f t="shared" si="296"/>
        <v>#VALUE!</v>
      </c>
      <c r="BA198" t="e">
        <f t="shared" si="297"/>
        <v>#VALUE!</v>
      </c>
      <c r="BB198" t="e">
        <f t="shared" si="298"/>
        <v>#VALUE!</v>
      </c>
      <c r="BC198" t="e">
        <f t="shared" si="299"/>
        <v>#VALUE!</v>
      </c>
      <c r="BD198" t="e">
        <f t="shared" si="300"/>
        <v>#VALUE!</v>
      </c>
      <c r="BE198" t="e">
        <f t="shared" si="301"/>
        <v>#VALUE!</v>
      </c>
      <c r="BF198" t="e">
        <f t="shared" si="302"/>
        <v>#VALUE!</v>
      </c>
      <c r="BG198" t="e">
        <f t="shared" si="303"/>
        <v>#VALUE!</v>
      </c>
      <c r="BH198" t="e">
        <f t="shared" si="304"/>
        <v>#VALUE!</v>
      </c>
      <c r="BI198" t="e">
        <f t="shared" si="305"/>
        <v>#VALUE!</v>
      </c>
      <c r="BJ198" t="e">
        <f t="shared" si="306"/>
        <v>#VALUE!</v>
      </c>
      <c r="BK198" t="e">
        <f t="shared" si="307"/>
        <v>#VALUE!</v>
      </c>
      <c r="BL198" t="e">
        <f t="shared" si="308"/>
        <v>#VALUE!</v>
      </c>
      <c r="BM198" t="e">
        <f t="shared" si="309"/>
        <v>#VALUE!</v>
      </c>
      <c r="BN198" t="e">
        <f t="shared" si="310"/>
        <v>#VALUE!</v>
      </c>
      <c r="BO198" t="e">
        <f t="shared" si="311"/>
        <v>#VALUE!</v>
      </c>
      <c r="BP198" t="e">
        <f t="shared" si="312"/>
        <v>#VALUE!</v>
      </c>
      <c r="BQ198" t="e">
        <f t="shared" si="313"/>
        <v>#VALUE!</v>
      </c>
      <c r="BR198" t="e">
        <f t="shared" si="314"/>
        <v>#VALUE!</v>
      </c>
      <c r="BS198" t="e">
        <f t="shared" si="315"/>
        <v>#VALUE!</v>
      </c>
      <c r="BT198" t="e">
        <f t="shared" si="316"/>
        <v>#VALUE!</v>
      </c>
      <c r="BU198" t="e">
        <f t="shared" si="317"/>
        <v>#VALUE!</v>
      </c>
      <c r="BV198" t="e">
        <f t="shared" si="318"/>
        <v>#VALUE!</v>
      </c>
      <c r="BW198" t="e">
        <f t="shared" si="319"/>
        <v>#VALUE!</v>
      </c>
      <c r="BX198" t="e">
        <f t="shared" si="320"/>
        <v>#VALUE!</v>
      </c>
      <c r="BY198" t="e">
        <f t="shared" si="321"/>
        <v>#VALUE!</v>
      </c>
      <c r="BZ198" t="e">
        <f t="shared" si="322"/>
        <v>#VALUE!</v>
      </c>
      <c r="CA198" t="e">
        <f t="shared" si="323"/>
        <v>#VALUE!</v>
      </c>
      <c r="CB198" t="e">
        <f t="shared" si="324"/>
        <v>#VALUE!</v>
      </c>
      <c r="CC198" t="e">
        <f t="shared" si="325"/>
        <v>#VALUE!</v>
      </c>
      <c r="CD198" t="e">
        <f t="shared" si="326"/>
        <v>#VALUE!</v>
      </c>
      <c r="CE198" t="e">
        <f t="shared" si="327"/>
        <v>#VALUE!</v>
      </c>
      <c r="CF198" t="e">
        <f t="shared" si="328"/>
        <v>#VALUE!</v>
      </c>
      <c r="CG198" t="e">
        <f t="shared" si="329"/>
        <v>#VALUE!</v>
      </c>
      <c r="CH198" t="e">
        <f t="shared" ca="1" si="330"/>
        <v>#N/A</v>
      </c>
    </row>
    <row r="199" spans="5:86" x14ac:dyDescent="0.25">
      <c r="E199">
        <f t="shared" si="331"/>
        <v>1045670</v>
      </c>
      <c r="F199">
        <f t="shared" si="331"/>
        <v>1045670</v>
      </c>
      <c r="G199" t="e">
        <f t="shared" si="332"/>
        <v>#N/A</v>
      </c>
      <c r="H199" t="e">
        <f t="shared" si="252"/>
        <v>#VALUE!</v>
      </c>
      <c r="I199" t="e">
        <f t="shared" si="253"/>
        <v>#VALUE!</v>
      </c>
      <c r="J199" t="e">
        <f t="shared" si="254"/>
        <v>#VALUE!</v>
      </c>
      <c r="K199" t="e">
        <f t="shared" si="255"/>
        <v>#VALUE!</v>
      </c>
      <c r="L199" t="e">
        <f t="shared" si="256"/>
        <v>#VALUE!</v>
      </c>
      <c r="M199" t="e">
        <f t="shared" si="257"/>
        <v>#VALUE!</v>
      </c>
      <c r="N199" t="e">
        <f t="shared" si="258"/>
        <v>#VALUE!</v>
      </c>
      <c r="O199" t="e">
        <f t="shared" si="259"/>
        <v>#VALUE!</v>
      </c>
      <c r="P199" t="e">
        <f t="shared" si="260"/>
        <v>#VALUE!</v>
      </c>
      <c r="Q199" t="e">
        <f t="shared" si="261"/>
        <v>#VALUE!</v>
      </c>
      <c r="R199" t="e">
        <f t="shared" si="262"/>
        <v>#VALUE!</v>
      </c>
      <c r="S199" t="e">
        <f t="shared" si="263"/>
        <v>#VALUE!</v>
      </c>
      <c r="T199" t="e">
        <f t="shared" si="264"/>
        <v>#VALUE!</v>
      </c>
      <c r="U199" t="e">
        <f t="shared" si="265"/>
        <v>#VALUE!</v>
      </c>
      <c r="V199" t="e">
        <f t="shared" si="266"/>
        <v>#VALUE!</v>
      </c>
      <c r="W199" t="e">
        <f t="shared" si="267"/>
        <v>#VALUE!</v>
      </c>
      <c r="X199" t="e">
        <f t="shared" si="268"/>
        <v>#VALUE!</v>
      </c>
      <c r="Y199" t="e">
        <f t="shared" si="269"/>
        <v>#VALUE!</v>
      </c>
      <c r="Z199" t="e">
        <f t="shared" si="270"/>
        <v>#VALUE!</v>
      </c>
      <c r="AA199" t="e">
        <f t="shared" si="271"/>
        <v>#VALUE!</v>
      </c>
      <c r="AB199" t="e">
        <f t="shared" si="272"/>
        <v>#VALUE!</v>
      </c>
      <c r="AC199" t="e">
        <f t="shared" si="273"/>
        <v>#VALUE!</v>
      </c>
      <c r="AD199" t="e">
        <f t="shared" si="274"/>
        <v>#VALUE!</v>
      </c>
      <c r="AE199" t="e">
        <f t="shared" si="275"/>
        <v>#VALUE!</v>
      </c>
      <c r="AF199" t="e">
        <f t="shared" si="276"/>
        <v>#VALUE!</v>
      </c>
      <c r="AG199" t="e">
        <f t="shared" si="277"/>
        <v>#VALUE!</v>
      </c>
      <c r="AH199" t="e">
        <f t="shared" si="278"/>
        <v>#VALUE!</v>
      </c>
      <c r="AI199" t="e">
        <f t="shared" si="279"/>
        <v>#VALUE!</v>
      </c>
      <c r="AJ199" t="e">
        <f t="shared" si="280"/>
        <v>#VALUE!</v>
      </c>
      <c r="AK199" t="e">
        <f t="shared" si="281"/>
        <v>#VALUE!</v>
      </c>
      <c r="AL199" t="e">
        <f t="shared" si="282"/>
        <v>#VALUE!</v>
      </c>
      <c r="AM199" t="e">
        <f t="shared" si="283"/>
        <v>#VALUE!</v>
      </c>
      <c r="AN199" t="e">
        <f t="shared" si="284"/>
        <v>#VALUE!</v>
      </c>
      <c r="AO199" t="e">
        <f t="shared" si="285"/>
        <v>#VALUE!</v>
      </c>
      <c r="AP199" t="e">
        <f t="shared" si="286"/>
        <v>#VALUE!</v>
      </c>
      <c r="AQ199" t="e">
        <f t="shared" si="287"/>
        <v>#VALUE!</v>
      </c>
      <c r="AR199" t="e">
        <f t="shared" si="288"/>
        <v>#VALUE!</v>
      </c>
      <c r="AS199" t="e">
        <f t="shared" si="289"/>
        <v>#VALUE!</v>
      </c>
      <c r="AT199" t="e">
        <f t="shared" si="290"/>
        <v>#VALUE!</v>
      </c>
      <c r="AU199" t="e">
        <f t="shared" si="291"/>
        <v>#VALUE!</v>
      </c>
      <c r="AV199" t="e">
        <f t="shared" si="292"/>
        <v>#VALUE!</v>
      </c>
      <c r="AW199" t="e">
        <f t="shared" si="293"/>
        <v>#VALUE!</v>
      </c>
      <c r="AX199" t="e">
        <f t="shared" si="294"/>
        <v>#VALUE!</v>
      </c>
      <c r="AY199" t="e">
        <f t="shared" si="295"/>
        <v>#VALUE!</v>
      </c>
      <c r="AZ199" t="e">
        <f t="shared" si="296"/>
        <v>#VALUE!</v>
      </c>
      <c r="BA199" t="e">
        <f t="shared" si="297"/>
        <v>#VALUE!</v>
      </c>
      <c r="BB199" t="e">
        <f t="shared" si="298"/>
        <v>#VALUE!</v>
      </c>
      <c r="BC199" t="e">
        <f t="shared" si="299"/>
        <v>#VALUE!</v>
      </c>
      <c r="BD199" t="e">
        <f t="shared" si="300"/>
        <v>#VALUE!</v>
      </c>
      <c r="BE199" t="e">
        <f t="shared" si="301"/>
        <v>#VALUE!</v>
      </c>
      <c r="BF199" t="e">
        <f t="shared" si="302"/>
        <v>#VALUE!</v>
      </c>
      <c r="BG199" t="e">
        <f t="shared" si="303"/>
        <v>#VALUE!</v>
      </c>
      <c r="BH199" t="e">
        <f t="shared" si="304"/>
        <v>#VALUE!</v>
      </c>
      <c r="BI199" t="e">
        <f t="shared" si="305"/>
        <v>#VALUE!</v>
      </c>
      <c r="BJ199" t="e">
        <f t="shared" si="306"/>
        <v>#VALUE!</v>
      </c>
      <c r="BK199" t="e">
        <f t="shared" si="307"/>
        <v>#VALUE!</v>
      </c>
      <c r="BL199" t="e">
        <f t="shared" si="308"/>
        <v>#VALUE!</v>
      </c>
      <c r="BM199" t="e">
        <f t="shared" si="309"/>
        <v>#VALUE!</v>
      </c>
      <c r="BN199" t="e">
        <f t="shared" si="310"/>
        <v>#VALUE!</v>
      </c>
      <c r="BO199" t="e">
        <f t="shared" si="311"/>
        <v>#VALUE!</v>
      </c>
      <c r="BP199" t="e">
        <f t="shared" si="312"/>
        <v>#VALUE!</v>
      </c>
      <c r="BQ199" t="e">
        <f t="shared" si="313"/>
        <v>#VALUE!</v>
      </c>
      <c r="BR199" t="e">
        <f t="shared" si="314"/>
        <v>#VALUE!</v>
      </c>
      <c r="BS199" t="e">
        <f t="shared" si="315"/>
        <v>#VALUE!</v>
      </c>
      <c r="BT199" t="e">
        <f t="shared" si="316"/>
        <v>#VALUE!</v>
      </c>
      <c r="BU199" t="e">
        <f t="shared" si="317"/>
        <v>#VALUE!</v>
      </c>
      <c r="BV199" t="e">
        <f t="shared" si="318"/>
        <v>#VALUE!</v>
      </c>
      <c r="BW199" t="e">
        <f t="shared" si="319"/>
        <v>#VALUE!</v>
      </c>
      <c r="BX199" t="e">
        <f t="shared" si="320"/>
        <v>#VALUE!</v>
      </c>
      <c r="BY199" t="e">
        <f t="shared" si="321"/>
        <v>#VALUE!</v>
      </c>
      <c r="BZ199" t="e">
        <f t="shared" si="322"/>
        <v>#VALUE!</v>
      </c>
      <c r="CA199" t="e">
        <f t="shared" si="323"/>
        <v>#VALUE!</v>
      </c>
      <c r="CB199" t="e">
        <f t="shared" si="324"/>
        <v>#VALUE!</v>
      </c>
      <c r="CC199" t="e">
        <f t="shared" si="325"/>
        <v>#VALUE!</v>
      </c>
      <c r="CD199" t="e">
        <f t="shared" si="326"/>
        <v>#VALUE!</v>
      </c>
      <c r="CE199" t="e">
        <f t="shared" si="327"/>
        <v>#VALUE!</v>
      </c>
      <c r="CF199" t="e">
        <f t="shared" si="328"/>
        <v>#VALUE!</v>
      </c>
      <c r="CG199" t="e">
        <f t="shared" si="329"/>
        <v>#VALUE!</v>
      </c>
      <c r="CH199" t="e">
        <f t="shared" ca="1" si="330"/>
        <v>#N/A</v>
      </c>
    </row>
    <row r="200" spans="5:86" x14ac:dyDescent="0.25">
      <c r="E200">
        <f t="shared" si="331"/>
        <v>1045669</v>
      </c>
      <c r="F200">
        <f t="shared" si="331"/>
        <v>1045669</v>
      </c>
      <c r="G200" t="e">
        <f t="shared" si="332"/>
        <v>#N/A</v>
      </c>
      <c r="H200" t="e">
        <f t="shared" si="252"/>
        <v>#VALUE!</v>
      </c>
      <c r="I200" t="e">
        <f t="shared" si="253"/>
        <v>#VALUE!</v>
      </c>
      <c r="J200" t="e">
        <f t="shared" si="254"/>
        <v>#VALUE!</v>
      </c>
      <c r="K200" t="e">
        <f t="shared" si="255"/>
        <v>#VALUE!</v>
      </c>
      <c r="L200" t="e">
        <f t="shared" si="256"/>
        <v>#VALUE!</v>
      </c>
      <c r="M200" t="e">
        <f t="shared" si="257"/>
        <v>#VALUE!</v>
      </c>
      <c r="N200" t="e">
        <f t="shared" si="258"/>
        <v>#VALUE!</v>
      </c>
      <c r="O200" t="e">
        <f t="shared" si="259"/>
        <v>#VALUE!</v>
      </c>
      <c r="P200" t="e">
        <f t="shared" si="260"/>
        <v>#VALUE!</v>
      </c>
      <c r="Q200" t="e">
        <f t="shared" si="261"/>
        <v>#VALUE!</v>
      </c>
      <c r="R200" t="e">
        <f t="shared" si="262"/>
        <v>#VALUE!</v>
      </c>
      <c r="S200" t="e">
        <f t="shared" si="263"/>
        <v>#VALUE!</v>
      </c>
      <c r="T200" t="e">
        <f t="shared" si="264"/>
        <v>#VALUE!</v>
      </c>
      <c r="U200" t="e">
        <f t="shared" si="265"/>
        <v>#VALUE!</v>
      </c>
      <c r="V200" t="e">
        <f t="shared" si="266"/>
        <v>#VALUE!</v>
      </c>
      <c r="W200" t="e">
        <f t="shared" si="267"/>
        <v>#VALUE!</v>
      </c>
      <c r="X200" t="e">
        <f t="shared" si="268"/>
        <v>#VALUE!</v>
      </c>
      <c r="Y200" t="e">
        <f t="shared" si="269"/>
        <v>#VALUE!</v>
      </c>
      <c r="Z200" t="e">
        <f t="shared" si="270"/>
        <v>#VALUE!</v>
      </c>
      <c r="AA200" t="e">
        <f t="shared" si="271"/>
        <v>#VALUE!</v>
      </c>
      <c r="AB200" t="e">
        <f t="shared" si="272"/>
        <v>#VALUE!</v>
      </c>
      <c r="AC200" t="e">
        <f t="shared" si="273"/>
        <v>#VALUE!</v>
      </c>
      <c r="AD200" t="e">
        <f t="shared" si="274"/>
        <v>#VALUE!</v>
      </c>
      <c r="AE200" t="e">
        <f t="shared" si="275"/>
        <v>#VALUE!</v>
      </c>
      <c r="AF200" t="e">
        <f t="shared" si="276"/>
        <v>#VALUE!</v>
      </c>
      <c r="AG200" t="e">
        <f t="shared" si="277"/>
        <v>#VALUE!</v>
      </c>
      <c r="AH200" t="e">
        <f t="shared" si="278"/>
        <v>#VALUE!</v>
      </c>
      <c r="AI200" t="e">
        <f t="shared" si="279"/>
        <v>#VALUE!</v>
      </c>
      <c r="AJ200" t="e">
        <f t="shared" si="280"/>
        <v>#VALUE!</v>
      </c>
      <c r="AK200" t="e">
        <f t="shared" si="281"/>
        <v>#VALUE!</v>
      </c>
      <c r="AL200" t="e">
        <f t="shared" si="282"/>
        <v>#VALUE!</v>
      </c>
      <c r="AM200" t="e">
        <f t="shared" si="283"/>
        <v>#VALUE!</v>
      </c>
      <c r="AN200" t="e">
        <f t="shared" si="284"/>
        <v>#VALUE!</v>
      </c>
      <c r="AO200" t="e">
        <f t="shared" si="285"/>
        <v>#VALUE!</v>
      </c>
      <c r="AP200" t="e">
        <f t="shared" si="286"/>
        <v>#VALUE!</v>
      </c>
      <c r="AQ200" t="e">
        <f t="shared" si="287"/>
        <v>#VALUE!</v>
      </c>
      <c r="AR200" t="e">
        <f t="shared" si="288"/>
        <v>#VALUE!</v>
      </c>
      <c r="AS200" t="e">
        <f t="shared" si="289"/>
        <v>#VALUE!</v>
      </c>
      <c r="AT200" t="e">
        <f t="shared" si="290"/>
        <v>#VALUE!</v>
      </c>
      <c r="AU200" t="e">
        <f t="shared" si="291"/>
        <v>#VALUE!</v>
      </c>
      <c r="AV200" t="e">
        <f t="shared" si="292"/>
        <v>#VALUE!</v>
      </c>
      <c r="AW200" t="e">
        <f t="shared" si="293"/>
        <v>#VALUE!</v>
      </c>
      <c r="AX200" t="e">
        <f t="shared" si="294"/>
        <v>#VALUE!</v>
      </c>
      <c r="AY200" t="e">
        <f t="shared" si="295"/>
        <v>#VALUE!</v>
      </c>
      <c r="AZ200" t="e">
        <f t="shared" si="296"/>
        <v>#VALUE!</v>
      </c>
      <c r="BA200" t="e">
        <f t="shared" si="297"/>
        <v>#VALUE!</v>
      </c>
      <c r="BB200" t="e">
        <f t="shared" si="298"/>
        <v>#VALUE!</v>
      </c>
      <c r="BC200" t="e">
        <f t="shared" si="299"/>
        <v>#VALUE!</v>
      </c>
      <c r="BD200" t="e">
        <f t="shared" si="300"/>
        <v>#VALUE!</v>
      </c>
      <c r="BE200" t="e">
        <f t="shared" si="301"/>
        <v>#VALUE!</v>
      </c>
      <c r="BF200" t="e">
        <f t="shared" si="302"/>
        <v>#VALUE!</v>
      </c>
      <c r="BG200" t="e">
        <f t="shared" si="303"/>
        <v>#VALUE!</v>
      </c>
      <c r="BH200" t="e">
        <f t="shared" si="304"/>
        <v>#VALUE!</v>
      </c>
      <c r="BI200" t="e">
        <f t="shared" si="305"/>
        <v>#VALUE!</v>
      </c>
      <c r="BJ200" t="e">
        <f t="shared" si="306"/>
        <v>#VALUE!</v>
      </c>
      <c r="BK200" t="e">
        <f t="shared" si="307"/>
        <v>#VALUE!</v>
      </c>
      <c r="BL200" t="e">
        <f t="shared" si="308"/>
        <v>#VALUE!</v>
      </c>
      <c r="BM200" t="e">
        <f t="shared" si="309"/>
        <v>#VALUE!</v>
      </c>
      <c r="BN200" t="e">
        <f t="shared" si="310"/>
        <v>#VALUE!</v>
      </c>
      <c r="BO200" t="e">
        <f t="shared" si="311"/>
        <v>#VALUE!</v>
      </c>
      <c r="BP200" t="e">
        <f t="shared" si="312"/>
        <v>#VALUE!</v>
      </c>
      <c r="BQ200" t="e">
        <f t="shared" si="313"/>
        <v>#VALUE!</v>
      </c>
      <c r="BR200" t="e">
        <f t="shared" si="314"/>
        <v>#VALUE!</v>
      </c>
      <c r="BS200" t="e">
        <f t="shared" si="315"/>
        <v>#VALUE!</v>
      </c>
      <c r="BT200" t="e">
        <f t="shared" si="316"/>
        <v>#VALUE!</v>
      </c>
      <c r="BU200" t="e">
        <f t="shared" si="317"/>
        <v>#VALUE!</v>
      </c>
      <c r="BV200" t="e">
        <f t="shared" si="318"/>
        <v>#VALUE!</v>
      </c>
      <c r="BW200" t="e">
        <f t="shared" si="319"/>
        <v>#VALUE!</v>
      </c>
      <c r="BX200" t="e">
        <f t="shared" si="320"/>
        <v>#VALUE!</v>
      </c>
      <c r="BY200" t="e">
        <f t="shared" si="321"/>
        <v>#VALUE!</v>
      </c>
      <c r="BZ200" t="e">
        <f t="shared" si="322"/>
        <v>#VALUE!</v>
      </c>
      <c r="CA200" t="e">
        <f t="shared" si="323"/>
        <v>#VALUE!</v>
      </c>
      <c r="CB200" t="e">
        <f t="shared" si="324"/>
        <v>#VALUE!</v>
      </c>
      <c r="CC200" t="e">
        <f t="shared" si="325"/>
        <v>#VALUE!</v>
      </c>
      <c r="CD200" t="e">
        <f t="shared" si="326"/>
        <v>#VALUE!</v>
      </c>
      <c r="CE200" t="e">
        <f t="shared" si="327"/>
        <v>#VALUE!</v>
      </c>
      <c r="CF200" t="e">
        <f t="shared" si="328"/>
        <v>#VALUE!</v>
      </c>
      <c r="CG200" t="e">
        <f t="shared" si="329"/>
        <v>#VALUE!</v>
      </c>
      <c r="CH200" t="e">
        <f t="shared" ca="1" si="330"/>
        <v>#N/A</v>
      </c>
    </row>
    <row r="201" spans="5:86" x14ac:dyDescent="0.25">
      <c r="E201">
        <f t="shared" si="331"/>
        <v>1045668</v>
      </c>
      <c r="F201">
        <f t="shared" si="331"/>
        <v>1045668</v>
      </c>
      <c r="G201" t="e">
        <f t="shared" si="332"/>
        <v>#N/A</v>
      </c>
      <c r="H201" t="e">
        <f t="shared" si="252"/>
        <v>#VALUE!</v>
      </c>
      <c r="I201" t="e">
        <f t="shared" si="253"/>
        <v>#VALUE!</v>
      </c>
      <c r="J201" t="e">
        <f t="shared" si="254"/>
        <v>#VALUE!</v>
      </c>
      <c r="K201" t="e">
        <f t="shared" si="255"/>
        <v>#VALUE!</v>
      </c>
      <c r="L201" t="e">
        <f t="shared" si="256"/>
        <v>#VALUE!</v>
      </c>
      <c r="M201" t="e">
        <f t="shared" si="257"/>
        <v>#VALUE!</v>
      </c>
      <c r="N201" t="e">
        <f t="shared" si="258"/>
        <v>#VALUE!</v>
      </c>
      <c r="O201" t="e">
        <f t="shared" si="259"/>
        <v>#VALUE!</v>
      </c>
      <c r="P201" t="e">
        <f t="shared" si="260"/>
        <v>#VALUE!</v>
      </c>
      <c r="Q201" t="e">
        <f t="shared" si="261"/>
        <v>#VALUE!</v>
      </c>
      <c r="R201" t="e">
        <f t="shared" si="262"/>
        <v>#VALUE!</v>
      </c>
      <c r="S201" t="e">
        <f t="shared" si="263"/>
        <v>#VALUE!</v>
      </c>
      <c r="T201" t="e">
        <f t="shared" si="264"/>
        <v>#VALUE!</v>
      </c>
      <c r="U201" t="e">
        <f t="shared" si="265"/>
        <v>#VALUE!</v>
      </c>
      <c r="V201" t="e">
        <f t="shared" si="266"/>
        <v>#VALUE!</v>
      </c>
      <c r="W201" t="e">
        <f t="shared" si="267"/>
        <v>#VALUE!</v>
      </c>
      <c r="X201" t="e">
        <f t="shared" si="268"/>
        <v>#VALUE!</v>
      </c>
      <c r="Y201" t="e">
        <f t="shared" si="269"/>
        <v>#VALUE!</v>
      </c>
      <c r="Z201" t="e">
        <f t="shared" si="270"/>
        <v>#VALUE!</v>
      </c>
      <c r="AA201" t="e">
        <f t="shared" si="271"/>
        <v>#VALUE!</v>
      </c>
      <c r="AB201" t="e">
        <f t="shared" si="272"/>
        <v>#VALUE!</v>
      </c>
      <c r="AC201" t="e">
        <f t="shared" si="273"/>
        <v>#VALUE!</v>
      </c>
      <c r="AD201" t="e">
        <f t="shared" si="274"/>
        <v>#VALUE!</v>
      </c>
      <c r="AE201" t="e">
        <f t="shared" si="275"/>
        <v>#VALUE!</v>
      </c>
      <c r="AF201" t="e">
        <f t="shared" si="276"/>
        <v>#VALUE!</v>
      </c>
      <c r="AG201" t="e">
        <f t="shared" si="277"/>
        <v>#VALUE!</v>
      </c>
      <c r="AH201" t="e">
        <f t="shared" si="278"/>
        <v>#VALUE!</v>
      </c>
      <c r="AI201" t="e">
        <f t="shared" si="279"/>
        <v>#VALUE!</v>
      </c>
      <c r="AJ201" t="e">
        <f t="shared" si="280"/>
        <v>#VALUE!</v>
      </c>
      <c r="AK201" t="e">
        <f t="shared" si="281"/>
        <v>#VALUE!</v>
      </c>
      <c r="AL201" t="e">
        <f t="shared" si="282"/>
        <v>#VALUE!</v>
      </c>
      <c r="AM201" t="e">
        <f t="shared" si="283"/>
        <v>#VALUE!</v>
      </c>
      <c r="AN201" t="e">
        <f t="shared" si="284"/>
        <v>#VALUE!</v>
      </c>
      <c r="AO201" t="e">
        <f t="shared" si="285"/>
        <v>#VALUE!</v>
      </c>
      <c r="AP201" t="e">
        <f t="shared" si="286"/>
        <v>#VALUE!</v>
      </c>
      <c r="AQ201" t="e">
        <f t="shared" si="287"/>
        <v>#VALUE!</v>
      </c>
      <c r="AR201" t="e">
        <f t="shared" si="288"/>
        <v>#VALUE!</v>
      </c>
      <c r="AS201" t="e">
        <f t="shared" si="289"/>
        <v>#VALUE!</v>
      </c>
      <c r="AT201" t="e">
        <f t="shared" si="290"/>
        <v>#VALUE!</v>
      </c>
      <c r="AU201" t="e">
        <f t="shared" si="291"/>
        <v>#VALUE!</v>
      </c>
      <c r="AV201" t="e">
        <f t="shared" si="292"/>
        <v>#VALUE!</v>
      </c>
      <c r="AW201" t="e">
        <f t="shared" si="293"/>
        <v>#VALUE!</v>
      </c>
      <c r="AX201" t="e">
        <f t="shared" si="294"/>
        <v>#VALUE!</v>
      </c>
      <c r="AY201" t="e">
        <f t="shared" si="295"/>
        <v>#VALUE!</v>
      </c>
      <c r="AZ201" t="e">
        <f t="shared" si="296"/>
        <v>#VALUE!</v>
      </c>
      <c r="BA201" t="e">
        <f t="shared" si="297"/>
        <v>#VALUE!</v>
      </c>
      <c r="BB201" t="e">
        <f t="shared" si="298"/>
        <v>#VALUE!</v>
      </c>
      <c r="BC201" t="e">
        <f t="shared" si="299"/>
        <v>#VALUE!</v>
      </c>
      <c r="BD201" t="e">
        <f t="shared" si="300"/>
        <v>#VALUE!</v>
      </c>
      <c r="BE201" t="e">
        <f t="shared" si="301"/>
        <v>#VALUE!</v>
      </c>
      <c r="BF201" t="e">
        <f t="shared" si="302"/>
        <v>#VALUE!</v>
      </c>
      <c r="BG201" t="e">
        <f t="shared" si="303"/>
        <v>#VALUE!</v>
      </c>
      <c r="BH201" t="e">
        <f t="shared" si="304"/>
        <v>#VALUE!</v>
      </c>
      <c r="BI201" t="e">
        <f t="shared" si="305"/>
        <v>#VALUE!</v>
      </c>
      <c r="BJ201" t="e">
        <f t="shared" si="306"/>
        <v>#VALUE!</v>
      </c>
      <c r="BK201" t="e">
        <f t="shared" si="307"/>
        <v>#VALUE!</v>
      </c>
      <c r="BL201" t="e">
        <f t="shared" si="308"/>
        <v>#VALUE!</v>
      </c>
      <c r="BM201" t="e">
        <f t="shared" si="309"/>
        <v>#VALUE!</v>
      </c>
      <c r="BN201" t="e">
        <f t="shared" si="310"/>
        <v>#VALUE!</v>
      </c>
      <c r="BO201" t="e">
        <f t="shared" si="311"/>
        <v>#VALUE!</v>
      </c>
      <c r="BP201" t="e">
        <f t="shared" si="312"/>
        <v>#VALUE!</v>
      </c>
      <c r="BQ201" t="e">
        <f t="shared" si="313"/>
        <v>#VALUE!</v>
      </c>
      <c r="BR201" t="e">
        <f t="shared" si="314"/>
        <v>#VALUE!</v>
      </c>
      <c r="BS201" t="e">
        <f t="shared" si="315"/>
        <v>#VALUE!</v>
      </c>
      <c r="BT201" t="e">
        <f t="shared" si="316"/>
        <v>#VALUE!</v>
      </c>
      <c r="BU201" t="e">
        <f t="shared" si="317"/>
        <v>#VALUE!</v>
      </c>
      <c r="BV201" t="e">
        <f t="shared" si="318"/>
        <v>#VALUE!</v>
      </c>
      <c r="BW201" t="e">
        <f t="shared" si="319"/>
        <v>#VALUE!</v>
      </c>
      <c r="BX201" t="e">
        <f t="shared" si="320"/>
        <v>#VALUE!</v>
      </c>
      <c r="BY201" t="e">
        <f t="shared" si="321"/>
        <v>#VALUE!</v>
      </c>
      <c r="BZ201" t="e">
        <f t="shared" si="322"/>
        <v>#VALUE!</v>
      </c>
      <c r="CA201" t="e">
        <f t="shared" si="323"/>
        <v>#VALUE!</v>
      </c>
      <c r="CB201" t="e">
        <f t="shared" si="324"/>
        <v>#VALUE!</v>
      </c>
      <c r="CC201" t="e">
        <f t="shared" si="325"/>
        <v>#VALUE!</v>
      </c>
      <c r="CD201" t="e">
        <f t="shared" si="326"/>
        <v>#VALUE!</v>
      </c>
      <c r="CE201" t="e">
        <f t="shared" si="327"/>
        <v>#VALUE!</v>
      </c>
      <c r="CF201" t="e">
        <f t="shared" si="328"/>
        <v>#VALUE!</v>
      </c>
      <c r="CG201" t="e">
        <f t="shared" si="329"/>
        <v>#VALUE!</v>
      </c>
      <c r="CH201" t="e">
        <f t="shared" ca="1" si="330"/>
        <v>#N/A</v>
      </c>
    </row>
    <row r="202" spans="5:86" x14ac:dyDescent="0.25">
      <c r="E202">
        <f t="shared" si="331"/>
        <v>1045667</v>
      </c>
      <c r="F202">
        <f t="shared" si="331"/>
        <v>1045667</v>
      </c>
      <c r="G202" t="e">
        <f t="shared" si="332"/>
        <v>#N/A</v>
      </c>
      <c r="H202" t="e">
        <f t="shared" si="252"/>
        <v>#VALUE!</v>
      </c>
      <c r="I202" t="e">
        <f t="shared" si="253"/>
        <v>#VALUE!</v>
      </c>
      <c r="J202" t="e">
        <f t="shared" si="254"/>
        <v>#VALUE!</v>
      </c>
      <c r="K202" t="e">
        <f t="shared" si="255"/>
        <v>#VALUE!</v>
      </c>
      <c r="L202" t="e">
        <f t="shared" si="256"/>
        <v>#VALUE!</v>
      </c>
      <c r="M202" t="e">
        <f t="shared" si="257"/>
        <v>#VALUE!</v>
      </c>
      <c r="N202" t="e">
        <f t="shared" si="258"/>
        <v>#VALUE!</v>
      </c>
      <c r="O202" t="e">
        <f t="shared" si="259"/>
        <v>#VALUE!</v>
      </c>
      <c r="P202" t="e">
        <f t="shared" si="260"/>
        <v>#VALUE!</v>
      </c>
      <c r="Q202" t="e">
        <f t="shared" si="261"/>
        <v>#VALUE!</v>
      </c>
      <c r="R202" t="e">
        <f t="shared" si="262"/>
        <v>#VALUE!</v>
      </c>
      <c r="S202" t="e">
        <f t="shared" si="263"/>
        <v>#VALUE!</v>
      </c>
      <c r="T202" t="e">
        <f t="shared" si="264"/>
        <v>#VALUE!</v>
      </c>
      <c r="U202" t="e">
        <f t="shared" si="265"/>
        <v>#VALUE!</v>
      </c>
      <c r="V202" t="e">
        <f t="shared" si="266"/>
        <v>#VALUE!</v>
      </c>
      <c r="W202" t="e">
        <f t="shared" si="267"/>
        <v>#VALUE!</v>
      </c>
      <c r="X202" t="e">
        <f t="shared" si="268"/>
        <v>#VALUE!</v>
      </c>
      <c r="Y202" t="e">
        <f t="shared" si="269"/>
        <v>#VALUE!</v>
      </c>
      <c r="Z202" t="e">
        <f t="shared" si="270"/>
        <v>#VALUE!</v>
      </c>
      <c r="AA202" t="e">
        <f t="shared" si="271"/>
        <v>#VALUE!</v>
      </c>
      <c r="AB202" t="e">
        <f t="shared" si="272"/>
        <v>#VALUE!</v>
      </c>
      <c r="AC202" t="e">
        <f t="shared" si="273"/>
        <v>#VALUE!</v>
      </c>
      <c r="AD202" t="e">
        <f t="shared" si="274"/>
        <v>#VALUE!</v>
      </c>
      <c r="AE202" t="e">
        <f t="shared" si="275"/>
        <v>#VALUE!</v>
      </c>
      <c r="AF202" t="e">
        <f t="shared" si="276"/>
        <v>#VALUE!</v>
      </c>
      <c r="AG202" t="e">
        <f t="shared" si="277"/>
        <v>#VALUE!</v>
      </c>
      <c r="AH202" t="e">
        <f t="shared" si="278"/>
        <v>#VALUE!</v>
      </c>
      <c r="AI202" t="e">
        <f t="shared" si="279"/>
        <v>#VALUE!</v>
      </c>
      <c r="AJ202" t="e">
        <f t="shared" si="280"/>
        <v>#VALUE!</v>
      </c>
      <c r="AK202" t="e">
        <f t="shared" si="281"/>
        <v>#VALUE!</v>
      </c>
      <c r="AL202" t="e">
        <f t="shared" si="282"/>
        <v>#VALUE!</v>
      </c>
      <c r="AM202" t="e">
        <f t="shared" si="283"/>
        <v>#VALUE!</v>
      </c>
      <c r="AN202" t="e">
        <f t="shared" si="284"/>
        <v>#VALUE!</v>
      </c>
      <c r="AO202" t="e">
        <f t="shared" si="285"/>
        <v>#VALUE!</v>
      </c>
      <c r="AP202" t="e">
        <f t="shared" si="286"/>
        <v>#VALUE!</v>
      </c>
      <c r="AQ202" t="e">
        <f t="shared" si="287"/>
        <v>#VALUE!</v>
      </c>
      <c r="AR202" t="e">
        <f t="shared" si="288"/>
        <v>#VALUE!</v>
      </c>
      <c r="AS202" t="e">
        <f t="shared" si="289"/>
        <v>#VALUE!</v>
      </c>
      <c r="AT202" t="e">
        <f t="shared" si="290"/>
        <v>#VALUE!</v>
      </c>
      <c r="AU202" t="e">
        <f t="shared" si="291"/>
        <v>#VALUE!</v>
      </c>
      <c r="AV202" t="e">
        <f t="shared" si="292"/>
        <v>#VALUE!</v>
      </c>
      <c r="AW202" t="e">
        <f t="shared" si="293"/>
        <v>#VALUE!</v>
      </c>
      <c r="AX202" t="e">
        <f t="shared" si="294"/>
        <v>#VALUE!</v>
      </c>
      <c r="AY202" t="e">
        <f t="shared" si="295"/>
        <v>#VALUE!</v>
      </c>
      <c r="AZ202" t="e">
        <f t="shared" si="296"/>
        <v>#VALUE!</v>
      </c>
      <c r="BA202" t="e">
        <f t="shared" si="297"/>
        <v>#VALUE!</v>
      </c>
      <c r="BB202" t="e">
        <f t="shared" si="298"/>
        <v>#VALUE!</v>
      </c>
      <c r="BC202" t="e">
        <f t="shared" si="299"/>
        <v>#VALUE!</v>
      </c>
      <c r="BD202" t="e">
        <f t="shared" si="300"/>
        <v>#VALUE!</v>
      </c>
      <c r="BE202" t="e">
        <f t="shared" si="301"/>
        <v>#VALUE!</v>
      </c>
      <c r="BF202" t="e">
        <f t="shared" si="302"/>
        <v>#VALUE!</v>
      </c>
      <c r="BG202" t="e">
        <f t="shared" si="303"/>
        <v>#VALUE!</v>
      </c>
      <c r="BH202" t="e">
        <f t="shared" si="304"/>
        <v>#VALUE!</v>
      </c>
      <c r="BI202" t="e">
        <f t="shared" si="305"/>
        <v>#VALUE!</v>
      </c>
      <c r="BJ202" t="e">
        <f t="shared" si="306"/>
        <v>#VALUE!</v>
      </c>
      <c r="BK202" t="e">
        <f t="shared" si="307"/>
        <v>#VALUE!</v>
      </c>
      <c r="BL202" t="e">
        <f t="shared" si="308"/>
        <v>#VALUE!</v>
      </c>
      <c r="BM202" t="e">
        <f t="shared" si="309"/>
        <v>#VALUE!</v>
      </c>
      <c r="BN202" t="e">
        <f t="shared" si="310"/>
        <v>#VALUE!</v>
      </c>
      <c r="BO202" t="e">
        <f t="shared" si="311"/>
        <v>#VALUE!</v>
      </c>
      <c r="BP202" t="e">
        <f t="shared" si="312"/>
        <v>#VALUE!</v>
      </c>
      <c r="BQ202" t="e">
        <f t="shared" si="313"/>
        <v>#VALUE!</v>
      </c>
      <c r="BR202" t="e">
        <f t="shared" si="314"/>
        <v>#VALUE!</v>
      </c>
      <c r="BS202" t="e">
        <f t="shared" si="315"/>
        <v>#VALUE!</v>
      </c>
      <c r="BT202" t="e">
        <f t="shared" si="316"/>
        <v>#VALUE!</v>
      </c>
      <c r="BU202" t="e">
        <f t="shared" si="317"/>
        <v>#VALUE!</v>
      </c>
      <c r="BV202" t="e">
        <f t="shared" si="318"/>
        <v>#VALUE!</v>
      </c>
      <c r="BW202" t="e">
        <f t="shared" si="319"/>
        <v>#VALUE!</v>
      </c>
      <c r="BX202" t="e">
        <f t="shared" si="320"/>
        <v>#VALUE!</v>
      </c>
      <c r="BY202" t="e">
        <f t="shared" si="321"/>
        <v>#VALUE!</v>
      </c>
      <c r="BZ202" t="e">
        <f t="shared" si="322"/>
        <v>#VALUE!</v>
      </c>
      <c r="CA202" t="e">
        <f t="shared" si="323"/>
        <v>#VALUE!</v>
      </c>
      <c r="CB202" t="e">
        <f t="shared" si="324"/>
        <v>#VALUE!</v>
      </c>
      <c r="CC202" t="e">
        <f t="shared" si="325"/>
        <v>#VALUE!</v>
      </c>
      <c r="CD202" t="e">
        <f t="shared" si="326"/>
        <v>#VALUE!</v>
      </c>
      <c r="CE202" t="e">
        <f t="shared" si="327"/>
        <v>#VALUE!</v>
      </c>
      <c r="CF202" t="e">
        <f t="shared" si="328"/>
        <v>#VALUE!</v>
      </c>
      <c r="CG202" t="e">
        <f t="shared" si="329"/>
        <v>#VALUE!</v>
      </c>
      <c r="CH202" t="e">
        <f t="shared" ca="1" si="330"/>
        <v>#N/A</v>
      </c>
    </row>
    <row r="203" spans="5:86" x14ac:dyDescent="0.25">
      <c r="E203">
        <f t="shared" si="331"/>
        <v>1045666</v>
      </c>
      <c r="F203">
        <f t="shared" si="331"/>
        <v>1045666</v>
      </c>
      <c r="G203" t="e">
        <f t="shared" si="332"/>
        <v>#N/A</v>
      </c>
      <c r="H203" t="e">
        <f t="shared" si="252"/>
        <v>#VALUE!</v>
      </c>
      <c r="I203" t="e">
        <f t="shared" si="253"/>
        <v>#VALUE!</v>
      </c>
      <c r="J203" t="e">
        <f t="shared" si="254"/>
        <v>#VALUE!</v>
      </c>
      <c r="K203" t="e">
        <f t="shared" si="255"/>
        <v>#VALUE!</v>
      </c>
      <c r="L203" t="e">
        <f t="shared" si="256"/>
        <v>#VALUE!</v>
      </c>
      <c r="M203" t="e">
        <f t="shared" si="257"/>
        <v>#VALUE!</v>
      </c>
      <c r="N203" t="e">
        <f t="shared" si="258"/>
        <v>#VALUE!</v>
      </c>
      <c r="O203" t="e">
        <f t="shared" si="259"/>
        <v>#VALUE!</v>
      </c>
      <c r="P203" t="e">
        <f t="shared" si="260"/>
        <v>#VALUE!</v>
      </c>
      <c r="Q203" t="e">
        <f t="shared" si="261"/>
        <v>#VALUE!</v>
      </c>
      <c r="R203" t="e">
        <f t="shared" si="262"/>
        <v>#VALUE!</v>
      </c>
      <c r="S203" t="e">
        <f t="shared" si="263"/>
        <v>#VALUE!</v>
      </c>
      <c r="T203" t="e">
        <f t="shared" si="264"/>
        <v>#VALUE!</v>
      </c>
      <c r="U203" t="e">
        <f t="shared" si="265"/>
        <v>#VALUE!</v>
      </c>
      <c r="V203" t="e">
        <f t="shared" si="266"/>
        <v>#VALUE!</v>
      </c>
      <c r="W203" t="e">
        <f t="shared" si="267"/>
        <v>#VALUE!</v>
      </c>
      <c r="X203" t="e">
        <f t="shared" si="268"/>
        <v>#VALUE!</v>
      </c>
      <c r="Y203" t="e">
        <f t="shared" si="269"/>
        <v>#VALUE!</v>
      </c>
      <c r="Z203" t="e">
        <f t="shared" si="270"/>
        <v>#VALUE!</v>
      </c>
      <c r="AA203" t="e">
        <f t="shared" si="271"/>
        <v>#VALUE!</v>
      </c>
      <c r="AB203" t="e">
        <f t="shared" si="272"/>
        <v>#VALUE!</v>
      </c>
      <c r="AC203" t="e">
        <f t="shared" si="273"/>
        <v>#VALUE!</v>
      </c>
      <c r="AD203" t="e">
        <f t="shared" si="274"/>
        <v>#VALUE!</v>
      </c>
      <c r="AE203" t="e">
        <f t="shared" si="275"/>
        <v>#VALUE!</v>
      </c>
      <c r="AF203" t="e">
        <f t="shared" si="276"/>
        <v>#VALUE!</v>
      </c>
      <c r="AG203" t="e">
        <f t="shared" si="277"/>
        <v>#VALUE!</v>
      </c>
      <c r="AH203" t="e">
        <f t="shared" si="278"/>
        <v>#VALUE!</v>
      </c>
      <c r="AI203" t="e">
        <f t="shared" si="279"/>
        <v>#VALUE!</v>
      </c>
      <c r="AJ203" t="e">
        <f t="shared" si="280"/>
        <v>#VALUE!</v>
      </c>
      <c r="AK203" t="e">
        <f t="shared" si="281"/>
        <v>#VALUE!</v>
      </c>
      <c r="AL203" t="e">
        <f t="shared" si="282"/>
        <v>#VALUE!</v>
      </c>
      <c r="AM203" t="e">
        <f t="shared" si="283"/>
        <v>#VALUE!</v>
      </c>
      <c r="AN203" t="e">
        <f t="shared" si="284"/>
        <v>#VALUE!</v>
      </c>
      <c r="AO203" t="e">
        <f t="shared" si="285"/>
        <v>#VALUE!</v>
      </c>
      <c r="AP203" t="e">
        <f t="shared" si="286"/>
        <v>#VALUE!</v>
      </c>
      <c r="AQ203" t="e">
        <f t="shared" si="287"/>
        <v>#VALUE!</v>
      </c>
      <c r="AR203" t="e">
        <f t="shared" si="288"/>
        <v>#VALUE!</v>
      </c>
      <c r="AS203" t="e">
        <f t="shared" si="289"/>
        <v>#VALUE!</v>
      </c>
      <c r="AT203" t="e">
        <f t="shared" si="290"/>
        <v>#VALUE!</v>
      </c>
      <c r="AU203" t="e">
        <f t="shared" si="291"/>
        <v>#VALUE!</v>
      </c>
      <c r="AV203" t="e">
        <f t="shared" si="292"/>
        <v>#VALUE!</v>
      </c>
      <c r="AW203" t="e">
        <f t="shared" si="293"/>
        <v>#VALUE!</v>
      </c>
      <c r="AX203" t="e">
        <f t="shared" si="294"/>
        <v>#VALUE!</v>
      </c>
      <c r="AY203" t="e">
        <f t="shared" si="295"/>
        <v>#VALUE!</v>
      </c>
      <c r="AZ203" t="e">
        <f t="shared" si="296"/>
        <v>#VALUE!</v>
      </c>
      <c r="BA203" t="e">
        <f t="shared" si="297"/>
        <v>#VALUE!</v>
      </c>
      <c r="BB203" t="e">
        <f t="shared" si="298"/>
        <v>#VALUE!</v>
      </c>
      <c r="BC203" t="e">
        <f t="shared" si="299"/>
        <v>#VALUE!</v>
      </c>
      <c r="BD203" t="e">
        <f t="shared" si="300"/>
        <v>#VALUE!</v>
      </c>
      <c r="BE203" t="e">
        <f t="shared" si="301"/>
        <v>#VALUE!</v>
      </c>
      <c r="BF203" t="e">
        <f t="shared" si="302"/>
        <v>#VALUE!</v>
      </c>
      <c r="BG203" t="e">
        <f t="shared" si="303"/>
        <v>#VALUE!</v>
      </c>
      <c r="BH203" t="e">
        <f t="shared" si="304"/>
        <v>#VALUE!</v>
      </c>
      <c r="BI203" t="e">
        <f t="shared" si="305"/>
        <v>#VALUE!</v>
      </c>
      <c r="BJ203" t="e">
        <f t="shared" si="306"/>
        <v>#VALUE!</v>
      </c>
      <c r="BK203" t="e">
        <f t="shared" si="307"/>
        <v>#VALUE!</v>
      </c>
      <c r="BL203" t="e">
        <f t="shared" si="308"/>
        <v>#VALUE!</v>
      </c>
      <c r="BM203" t="e">
        <f t="shared" si="309"/>
        <v>#VALUE!</v>
      </c>
      <c r="BN203" t="e">
        <f t="shared" si="310"/>
        <v>#VALUE!</v>
      </c>
      <c r="BO203" t="e">
        <f t="shared" si="311"/>
        <v>#VALUE!</v>
      </c>
      <c r="BP203" t="e">
        <f t="shared" si="312"/>
        <v>#VALUE!</v>
      </c>
      <c r="BQ203" t="e">
        <f t="shared" si="313"/>
        <v>#VALUE!</v>
      </c>
      <c r="BR203" t="e">
        <f t="shared" si="314"/>
        <v>#VALUE!</v>
      </c>
      <c r="BS203" t="e">
        <f t="shared" si="315"/>
        <v>#VALUE!</v>
      </c>
      <c r="BT203" t="e">
        <f t="shared" si="316"/>
        <v>#VALUE!</v>
      </c>
      <c r="BU203" t="e">
        <f t="shared" si="317"/>
        <v>#VALUE!</v>
      </c>
      <c r="BV203" t="e">
        <f t="shared" si="318"/>
        <v>#VALUE!</v>
      </c>
      <c r="BW203" t="e">
        <f t="shared" si="319"/>
        <v>#VALUE!</v>
      </c>
      <c r="BX203" t="e">
        <f t="shared" si="320"/>
        <v>#VALUE!</v>
      </c>
      <c r="BY203" t="e">
        <f t="shared" si="321"/>
        <v>#VALUE!</v>
      </c>
      <c r="BZ203" t="e">
        <f t="shared" si="322"/>
        <v>#VALUE!</v>
      </c>
      <c r="CA203" t="e">
        <f t="shared" si="323"/>
        <v>#VALUE!</v>
      </c>
      <c r="CB203" t="e">
        <f t="shared" si="324"/>
        <v>#VALUE!</v>
      </c>
      <c r="CC203" t="e">
        <f t="shared" si="325"/>
        <v>#VALUE!</v>
      </c>
      <c r="CD203" t="e">
        <f t="shared" si="326"/>
        <v>#VALUE!</v>
      </c>
      <c r="CE203" t="e">
        <f t="shared" si="327"/>
        <v>#VALUE!</v>
      </c>
      <c r="CF203" t="e">
        <f t="shared" si="328"/>
        <v>#VALUE!</v>
      </c>
      <c r="CG203" t="e">
        <f t="shared" si="329"/>
        <v>#VALUE!</v>
      </c>
      <c r="CH203" t="e">
        <f t="shared" ca="1" si="330"/>
        <v>#N/A</v>
      </c>
    </row>
    <row r="204" spans="5:86" x14ac:dyDescent="0.25">
      <c r="E204">
        <f t="shared" si="331"/>
        <v>1045665</v>
      </c>
      <c r="F204">
        <f t="shared" si="331"/>
        <v>1045665</v>
      </c>
      <c r="G204" t="e">
        <f t="shared" si="332"/>
        <v>#N/A</v>
      </c>
      <c r="H204" t="e">
        <f t="shared" si="252"/>
        <v>#VALUE!</v>
      </c>
      <c r="I204" t="e">
        <f t="shared" si="253"/>
        <v>#VALUE!</v>
      </c>
      <c r="J204" t="e">
        <f t="shared" si="254"/>
        <v>#VALUE!</v>
      </c>
      <c r="K204" t="e">
        <f t="shared" si="255"/>
        <v>#VALUE!</v>
      </c>
      <c r="L204" t="e">
        <f t="shared" si="256"/>
        <v>#VALUE!</v>
      </c>
      <c r="M204" t="e">
        <f t="shared" si="257"/>
        <v>#VALUE!</v>
      </c>
      <c r="N204" t="e">
        <f t="shared" si="258"/>
        <v>#VALUE!</v>
      </c>
      <c r="O204" t="e">
        <f t="shared" si="259"/>
        <v>#VALUE!</v>
      </c>
      <c r="P204" t="e">
        <f t="shared" si="260"/>
        <v>#VALUE!</v>
      </c>
      <c r="Q204" t="e">
        <f t="shared" si="261"/>
        <v>#VALUE!</v>
      </c>
      <c r="R204" t="e">
        <f t="shared" si="262"/>
        <v>#VALUE!</v>
      </c>
      <c r="S204" t="e">
        <f t="shared" si="263"/>
        <v>#VALUE!</v>
      </c>
      <c r="T204" t="e">
        <f t="shared" si="264"/>
        <v>#VALUE!</v>
      </c>
      <c r="U204" t="e">
        <f t="shared" si="265"/>
        <v>#VALUE!</v>
      </c>
      <c r="V204" t="e">
        <f t="shared" si="266"/>
        <v>#VALUE!</v>
      </c>
      <c r="W204" t="e">
        <f t="shared" si="267"/>
        <v>#VALUE!</v>
      </c>
      <c r="X204" t="e">
        <f t="shared" si="268"/>
        <v>#VALUE!</v>
      </c>
      <c r="Y204" t="e">
        <f t="shared" si="269"/>
        <v>#VALUE!</v>
      </c>
      <c r="Z204" t="e">
        <f t="shared" si="270"/>
        <v>#VALUE!</v>
      </c>
      <c r="AA204" t="e">
        <f t="shared" si="271"/>
        <v>#VALUE!</v>
      </c>
      <c r="AB204" t="e">
        <f t="shared" si="272"/>
        <v>#VALUE!</v>
      </c>
      <c r="AC204" t="e">
        <f t="shared" si="273"/>
        <v>#VALUE!</v>
      </c>
      <c r="AD204" t="e">
        <f t="shared" si="274"/>
        <v>#VALUE!</v>
      </c>
      <c r="AE204" t="e">
        <f t="shared" si="275"/>
        <v>#VALUE!</v>
      </c>
      <c r="AF204" t="e">
        <f t="shared" si="276"/>
        <v>#VALUE!</v>
      </c>
      <c r="AG204" t="e">
        <f t="shared" si="277"/>
        <v>#VALUE!</v>
      </c>
      <c r="AH204" t="e">
        <f t="shared" si="278"/>
        <v>#VALUE!</v>
      </c>
      <c r="AI204" t="e">
        <f t="shared" si="279"/>
        <v>#VALUE!</v>
      </c>
      <c r="AJ204" t="e">
        <f t="shared" si="280"/>
        <v>#VALUE!</v>
      </c>
      <c r="AK204" t="e">
        <f t="shared" si="281"/>
        <v>#VALUE!</v>
      </c>
      <c r="AL204" t="e">
        <f t="shared" si="282"/>
        <v>#VALUE!</v>
      </c>
      <c r="AM204" t="e">
        <f t="shared" si="283"/>
        <v>#VALUE!</v>
      </c>
      <c r="AN204" t="e">
        <f t="shared" si="284"/>
        <v>#VALUE!</v>
      </c>
      <c r="AO204" t="e">
        <f t="shared" si="285"/>
        <v>#VALUE!</v>
      </c>
      <c r="AP204" t="e">
        <f t="shared" si="286"/>
        <v>#VALUE!</v>
      </c>
      <c r="AQ204" t="e">
        <f t="shared" si="287"/>
        <v>#VALUE!</v>
      </c>
      <c r="AR204" t="e">
        <f t="shared" si="288"/>
        <v>#VALUE!</v>
      </c>
      <c r="AS204" t="e">
        <f t="shared" si="289"/>
        <v>#VALUE!</v>
      </c>
      <c r="AT204" t="e">
        <f t="shared" si="290"/>
        <v>#VALUE!</v>
      </c>
      <c r="AU204" t="e">
        <f t="shared" si="291"/>
        <v>#VALUE!</v>
      </c>
      <c r="AV204" t="e">
        <f t="shared" si="292"/>
        <v>#VALUE!</v>
      </c>
      <c r="AW204" t="e">
        <f t="shared" si="293"/>
        <v>#VALUE!</v>
      </c>
      <c r="AX204" t="e">
        <f t="shared" si="294"/>
        <v>#VALUE!</v>
      </c>
      <c r="AY204" t="e">
        <f t="shared" si="295"/>
        <v>#VALUE!</v>
      </c>
      <c r="AZ204" t="e">
        <f t="shared" si="296"/>
        <v>#VALUE!</v>
      </c>
      <c r="BA204" t="e">
        <f t="shared" si="297"/>
        <v>#VALUE!</v>
      </c>
      <c r="BB204" t="e">
        <f t="shared" si="298"/>
        <v>#VALUE!</v>
      </c>
      <c r="BC204" t="e">
        <f t="shared" si="299"/>
        <v>#VALUE!</v>
      </c>
      <c r="BD204" t="e">
        <f t="shared" si="300"/>
        <v>#VALUE!</v>
      </c>
      <c r="BE204" t="e">
        <f t="shared" si="301"/>
        <v>#VALUE!</v>
      </c>
      <c r="BF204" t="e">
        <f t="shared" si="302"/>
        <v>#VALUE!</v>
      </c>
      <c r="BG204" t="e">
        <f t="shared" si="303"/>
        <v>#VALUE!</v>
      </c>
      <c r="BH204" t="e">
        <f t="shared" si="304"/>
        <v>#VALUE!</v>
      </c>
      <c r="BI204" t="e">
        <f t="shared" si="305"/>
        <v>#VALUE!</v>
      </c>
      <c r="BJ204" t="e">
        <f t="shared" si="306"/>
        <v>#VALUE!</v>
      </c>
      <c r="BK204" t="e">
        <f t="shared" si="307"/>
        <v>#VALUE!</v>
      </c>
      <c r="BL204" t="e">
        <f t="shared" si="308"/>
        <v>#VALUE!</v>
      </c>
      <c r="BM204" t="e">
        <f t="shared" si="309"/>
        <v>#VALUE!</v>
      </c>
      <c r="BN204" t="e">
        <f t="shared" si="310"/>
        <v>#VALUE!</v>
      </c>
      <c r="BO204" t="e">
        <f t="shared" si="311"/>
        <v>#VALUE!</v>
      </c>
      <c r="BP204" t="e">
        <f t="shared" si="312"/>
        <v>#VALUE!</v>
      </c>
      <c r="BQ204" t="e">
        <f t="shared" si="313"/>
        <v>#VALUE!</v>
      </c>
      <c r="BR204" t="e">
        <f t="shared" si="314"/>
        <v>#VALUE!</v>
      </c>
      <c r="BS204" t="e">
        <f t="shared" si="315"/>
        <v>#VALUE!</v>
      </c>
      <c r="BT204" t="e">
        <f t="shared" si="316"/>
        <v>#VALUE!</v>
      </c>
      <c r="BU204" t="e">
        <f t="shared" si="317"/>
        <v>#VALUE!</v>
      </c>
      <c r="BV204" t="e">
        <f t="shared" si="318"/>
        <v>#VALUE!</v>
      </c>
      <c r="BW204" t="e">
        <f t="shared" si="319"/>
        <v>#VALUE!</v>
      </c>
      <c r="BX204" t="e">
        <f t="shared" si="320"/>
        <v>#VALUE!</v>
      </c>
      <c r="BY204" t="e">
        <f t="shared" si="321"/>
        <v>#VALUE!</v>
      </c>
      <c r="BZ204" t="e">
        <f t="shared" si="322"/>
        <v>#VALUE!</v>
      </c>
      <c r="CA204" t="e">
        <f t="shared" si="323"/>
        <v>#VALUE!</v>
      </c>
      <c r="CB204" t="e">
        <f t="shared" si="324"/>
        <v>#VALUE!</v>
      </c>
      <c r="CC204" t="e">
        <f t="shared" si="325"/>
        <v>#VALUE!</v>
      </c>
      <c r="CD204" t="e">
        <f t="shared" si="326"/>
        <v>#VALUE!</v>
      </c>
      <c r="CE204" t="e">
        <f t="shared" si="327"/>
        <v>#VALUE!</v>
      </c>
      <c r="CF204" t="e">
        <f t="shared" si="328"/>
        <v>#VALUE!</v>
      </c>
      <c r="CG204" t="e">
        <f t="shared" si="329"/>
        <v>#VALUE!</v>
      </c>
      <c r="CH204" t="e">
        <f t="shared" ca="1" si="330"/>
        <v>#N/A</v>
      </c>
    </row>
    <row r="205" spans="5:86" x14ac:dyDescent="0.25">
      <c r="E205">
        <f t="shared" si="331"/>
        <v>1045664</v>
      </c>
      <c r="F205">
        <f t="shared" si="331"/>
        <v>1045664</v>
      </c>
      <c r="G205" t="e">
        <f t="shared" si="332"/>
        <v>#N/A</v>
      </c>
      <c r="H205" t="e">
        <f t="shared" si="252"/>
        <v>#VALUE!</v>
      </c>
      <c r="I205" t="e">
        <f t="shared" si="253"/>
        <v>#VALUE!</v>
      </c>
      <c r="J205" t="e">
        <f t="shared" si="254"/>
        <v>#VALUE!</v>
      </c>
      <c r="K205" t="e">
        <f t="shared" si="255"/>
        <v>#VALUE!</v>
      </c>
      <c r="L205" t="e">
        <f t="shared" si="256"/>
        <v>#VALUE!</v>
      </c>
      <c r="M205" t="e">
        <f t="shared" si="257"/>
        <v>#VALUE!</v>
      </c>
      <c r="N205" t="e">
        <f t="shared" si="258"/>
        <v>#VALUE!</v>
      </c>
      <c r="O205" t="e">
        <f t="shared" si="259"/>
        <v>#VALUE!</v>
      </c>
      <c r="P205" t="e">
        <f t="shared" si="260"/>
        <v>#VALUE!</v>
      </c>
      <c r="Q205" t="e">
        <f t="shared" si="261"/>
        <v>#VALUE!</v>
      </c>
      <c r="R205" t="e">
        <f t="shared" si="262"/>
        <v>#VALUE!</v>
      </c>
      <c r="S205" t="e">
        <f t="shared" si="263"/>
        <v>#VALUE!</v>
      </c>
      <c r="T205" t="e">
        <f t="shared" si="264"/>
        <v>#VALUE!</v>
      </c>
      <c r="U205" t="e">
        <f t="shared" si="265"/>
        <v>#VALUE!</v>
      </c>
      <c r="V205" t="e">
        <f t="shared" si="266"/>
        <v>#VALUE!</v>
      </c>
      <c r="W205" t="e">
        <f t="shared" si="267"/>
        <v>#VALUE!</v>
      </c>
      <c r="X205" t="e">
        <f t="shared" si="268"/>
        <v>#VALUE!</v>
      </c>
      <c r="Y205" t="e">
        <f t="shared" si="269"/>
        <v>#VALUE!</v>
      </c>
      <c r="Z205" t="e">
        <f t="shared" si="270"/>
        <v>#VALUE!</v>
      </c>
      <c r="AA205" t="e">
        <f t="shared" si="271"/>
        <v>#VALUE!</v>
      </c>
      <c r="AB205" t="e">
        <f t="shared" si="272"/>
        <v>#VALUE!</v>
      </c>
      <c r="AC205" t="e">
        <f t="shared" si="273"/>
        <v>#VALUE!</v>
      </c>
      <c r="AD205" t="e">
        <f t="shared" si="274"/>
        <v>#VALUE!</v>
      </c>
      <c r="AE205" t="e">
        <f t="shared" si="275"/>
        <v>#VALUE!</v>
      </c>
      <c r="AF205" t="e">
        <f t="shared" si="276"/>
        <v>#VALUE!</v>
      </c>
      <c r="AG205" t="e">
        <f t="shared" si="277"/>
        <v>#VALUE!</v>
      </c>
      <c r="AH205" t="e">
        <f t="shared" si="278"/>
        <v>#VALUE!</v>
      </c>
      <c r="AI205" t="e">
        <f t="shared" si="279"/>
        <v>#VALUE!</v>
      </c>
      <c r="AJ205" t="e">
        <f t="shared" si="280"/>
        <v>#VALUE!</v>
      </c>
      <c r="AK205" t="e">
        <f t="shared" si="281"/>
        <v>#VALUE!</v>
      </c>
      <c r="AL205" t="e">
        <f t="shared" si="282"/>
        <v>#VALUE!</v>
      </c>
      <c r="AM205" t="e">
        <f t="shared" si="283"/>
        <v>#VALUE!</v>
      </c>
      <c r="AN205" t="e">
        <f t="shared" si="284"/>
        <v>#VALUE!</v>
      </c>
      <c r="AO205" t="e">
        <f t="shared" si="285"/>
        <v>#VALUE!</v>
      </c>
      <c r="AP205" t="e">
        <f t="shared" si="286"/>
        <v>#VALUE!</v>
      </c>
      <c r="AQ205" t="e">
        <f t="shared" si="287"/>
        <v>#VALUE!</v>
      </c>
      <c r="AR205" t="e">
        <f t="shared" si="288"/>
        <v>#VALUE!</v>
      </c>
      <c r="AS205" t="e">
        <f t="shared" si="289"/>
        <v>#VALUE!</v>
      </c>
      <c r="AT205" t="e">
        <f t="shared" si="290"/>
        <v>#VALUE!</v>
      </c>
      <c r="AU205" t="e">
        <f t="shared" si="291"/>
        <v>#VALUE!</v>
      </c>
      <c r="AV205" t="e">
        <f t="shared" si="292"/>
        <v>#VALUE!</v>
      </c>
      <c r="AW205" t="e">
        <f t="shared" si="293"/>
        <v>#VALUE!</v>
      </c>
      <c r="AX205" t="e">
        <f t="shared" si="294"/>
        <v>#VALUE!</v>
      </c>
      <c r="AY205" t="e">
        <f t="shared" si="295"/>
        <v>#VALUE!</v>
      </c>
      <c r="AZ205" t="e">
        <f t="shared" si="296"/>
        <v>#VALUE!</v>
      </c>
      <c r="BA205" t="e">
        <f t="shared" si="297"/>
        <v>#VALUE!</v>
      </c>
      <c r="BB205" t="e">
        <f t="shared" si="298"/>
        <v>#VALUE!</v>
      </c>
      <c r="BC205" t="e">
        <f t="shared" si="299"/>
        <v>#VALUE!</v>
      </c>
      <c r="BD205" t="e">
        <f t="shared" si="300"/>
        <v>#VALUE!</v>
      </c>
      <c r="BE205" t="e">
        <f t="shared" si="301"/>
        <v>#VALUE!</v>
      </c>
      <c r="BF205" t="e">
        <f t="shared" si="302"/>
        <v>#VALUE!</v>
      </c>
      <c r="BG205" t="e">
        <f t="shared" si="303"/>
        <v>#VALUE!</v>
      </c>
      <c r="BH205" t="e">
        <f t="shared" si="304"/>
        <v>#VALUE!</v>
      </c>
      <c r="BI205" t="e">
        <f t="shared" si="305"/>
        <v>#VALUE!</v>
      </c>
      <c r="BJ205" t="e">
        <f t="shared" si="306"/>
        <v>#VALUE!</v>
      </c>
      <c r="BK205" t="e">
        <f t="shared" si="307"/>
        <v>#VALUE!</v>
      </c>
      <c r="BL205" t="e">
        <f t="shared" si="308"/>
        <v>#VALUE!</v>
      </c>
      <c r="BM205" t="e">
        <f t="shared" si="309"/>
        <v>#VALUE!</v>
      </c>
      <c r="BN205" t="e">
        <f t="shared" si="310"/>
        <v>#VALUE!</v>
      </c>
      <c r="BO205" t="e">
        <f t="shared" si="311"/>
        <v>#VALUE!</v>
      </c>
      <c r="BP205" t="e">
        <f t="shared" si="312"/>
        <v>#VALUE!</v>
      </c>
      <c r="BQ205" t="e">
        <f t="shared" si="313"/>
        <v>#VALUE!</v>
      </c>
      <c r="BR205" t="e">
        <f t="shared" si="314"/>
        <v>#VALUE!</v>
      </c>
      <c r="BS205" t="e">
        <f t="shared" si="315"/>
        <v>#VALUE!</v>
      </c>
      <c r="BT205" t="e">
        <f t="shared" si="316"/>
        <v>#VALUE!</v>
      </c>
      <c r="BU205" t="e">
        <f t="shared" si="317"/>
        <v>#VALUE!</v>
      </c>
      <c r="BV205" t="e">
        <f t="shared" si="318"/>
        <v>#VALUE!</v>
      </c>
      <c r="BW205" t="e">
        <f t="shared" si="319"/>
        <v>#VALUE!</v>
      </c>
      <c r="BX205" t="e">
        <f t="shared" si="320"/>
        <v>#VALUE!</v>
      </c>
      <c r="BY205" t="e">
        <f t="shared" si="321"/>
        <v>#VALUE!</v>
      </c>
      <c r="BZ205" t="e">
        <f t="shared" si="322"/>
        <v>#VALUE!</v>
      </c>
      <c r="CA205" t="e">
        <f t="shared" si="323"/>
        <v>#VALUE!</v>
      </c>
      <c r="CB205" t="e">
        <f t="shared" si="324"/>
        <v>#VALUE!</v>
      </c>
      <c r="CC205" t="e">
        <f t="shared" si="325"/>
        <v>#VALUE!</v>
      </c>
      <c r="CD205" t="e">
        <f t="shared" si="326"/>
        <v>#VALUE!</v>
      </c>
      <c r="CE205" t="e">
        <f t="shared" si="327"/>
        <v>#VALUE!</v>
      </c>
      <c r="CF205" t="e">
        <f t="shared" si="328"/>
        <v>#VALUE!</v>
      </c>
      <c r="CG205" t="e">
        <f t="shared" si="329"/>
        <v>#VALUE!</v>
      </c>
      <c r="CH205" t="e">
        <f t="shared" ca="1" si="330"/>
        <v>#N/A</v>
      </c>
    </row>
    <row r="206" spans="5:86" x14ac:dyDescent="0.25">
      <c r="E206">
        <f t="shared" si="331"/>
        <v>1045663</v>
      </c>
      <c r="F206">
        <f t="shared" si="331"/>
        <v>1045663</v>
      </c>
      <c r="G206" t="e">
        <f t="shared" si="332"/>
        <v>#N/A</v>
      </c>
      <c r="H206" t="e">
        <f t="shared" si="252"/>
        <v>#VALUE!</v>
      </c>
      <c r="I206" t="e">
        <f t="shared" si="253"/>
        <v>#VALUE!</v>
      </c>
      <c r="J206" t="e">
        <f t="shared" si="254"/>
        <v>#VALUE!</v>
      </c>
      <c r="K206" t="e">
        <f t="shared" si="255"/>
        <v>#VALUE!</v>
      </c>
      <c r="L206" t="e">
        <f t="shared" si="256"/>
        <v>#VALUE!</v>
      </c>
      <c r="M206" t="e">
        <f t="shared" si="257"/>
        <v>#VALUE!</v>
      </c>
      <c r="N206" t="e">
        <f t="shared" si="258"/>
        <v>#VALUE!</v>
      </c>
      <c r="O206" t="e">
        <f t="shared" si="259"/>
        <v>#VALUE!</v>
      </c>
      <c r="P206" t="e">
        <f t="shared" si="260"/>
        <v>#VALUE!</v>
      </c>
      <c r="Q206" t="e">
        <f t="shared" si="261"/>
        <v>#VALUE!</v>
      </c>
      <c r="R206" t="e">
        <f t="shared" si="262"/>
        <v>#VALUE!</v>
      </c>
      <c r="S206" t="e">
        <f t="shared" si="263"/>
        <v>#VALUE!</v>
      </c>
      <c r="T206" t="e">
        <f t="shared" si="264"/>
        <v>#VALUE!</v>
      </c>
      <c r="U206" t="e">
        <f t="shared" si="265"/>
        <v>#VALUE!</v>
      </c>
      <c r="V206" t="e">
        <f t="shared" si="266"/>
        <v>#VALUE!</v>
      </c>
      <c r="W206" t="e">
        <f t="shared" si="267"/>
        <v>#VALUE!</v>
      </c>
      <c r="X206" t="e">
        <f t="shared" si="268"/>
        <v>#VALUE!</v>
      </c>
      <c r="Y206" t="e">
        <f t="shared" si="269"/>
        <v>#VALUE!</v>
      </c>
      <c r="Z206" t="e">
        <f t="shared" si="270"/>
        <v>#VALUE!</v>
      </c>
      <c r="AA206" t="e">
        <f t="shared" si="271"/>
        <v>#VALUE!</v>
      </c>
      <c r="AB206" t="e">
        <f t="shared" si="272"/>
        <v>#VALUE!</v>
      </c>
      <c r="AC206" t="e">
        <f t="shared" si="273"/>
        <v>#VALUE!</v>
      </c>
      <c r="AD206" t="e">
        <f t="shared" si="274"/>
        <v>#VALUE!</v>
      </c>
      <c r="AE206" t="e">
        <f t="shared" si="275"/>
        <v>#VALUE!</v>
      </c>
      <c r="AF206" t="e">
        <f t="shared" si="276"/>
        <v>#VALUE!</v>
      </c>
      <c r="AG206" t="e">
        <f t="shared" si="277"/>
        <v>#VALUE!</v>
      </c>
      <c r="AH206" t="e">
        <f t="shared" si="278"/>
        <v>#VALUE!</v>
      </c>
      <c r="AI206" t="e">
        <f t="shared" si="279"/>
        <v>#VALUE!</v>
      </c>
      <c r="AJ206" t="e">
        <f t="shared" si="280"/>
        <v>#VALUE!</v>
      </c>
      <c r="AK206" t="e">
        <f t="shared" si="281"/>
        <v>#VALUE!</v>
      </c>
      <c r="AL206" t="e">
        <f t="shared" si="282"/>
        <v>#VALUE!</v>
      </c>
      <c r="AM206" t="e">
        <f t="shared" si="283"/>
        <v>#VALUE!</v>
      </c>
      <c r="AN206" t="e">
        <f t="shared" si="284"/>
        <v>#VALUE!</v>
      </c>
      <c r="AO206" t="e">
        <f t="shared" si="285"/>
        <v>#VALUE!</v>
      </c>
      <c r="AP206" t="e">
        <f t="shared" si="286"/>
        <v>#VALUE!</v>
      </c>
      <c r="AQ206" t="e">
        <f t="shared" si="287"/>
        <v>#VALUE!</v>
      </c>
      <c r="AR206" t="e">
        <f t="shared" si="288"/>
        <v>#VALUE!</v>
      </c>
      <c r="AS206" t="e">
        <f t="shared" si="289"/>
        <v>#VALUE!</v>
      </c>
      <c r="AT206" t="e">
        <f t="shared" si="290"/>
        <v>#VALUE!</v>
      </c>
      <c r="AU206" t="e">
        <f t="shared" si="291"/>
        <v>#VALUE!</v>
      </c>
      <c r="AV206" t="e">
        <f t="shared" si="292"/>
        <v>#VALUE!</v>
      </c>
      <c r="AW206" t="e">
        <f t="shared" si="293"/>
        <v>#VALUE!</v>
      </c>
      <c r="AX206" t="e">
        <f t="shared" si="294"/>
        <v>#VALUE!</v>
      </c>
      <c r="AY206" t="e">
        <f t="shared" si="295"/>
        <v>#VALUE!</v>
      </c>
      <c r="AZ206" t="e">
        <f t="shared" si="296"/>
        <v>#VALUE!</v>
      </c>
      <c r="BA206" t="e">
        <f t="shared" si="297"/>
        <v>#VALUE!</v>
      </c>
      <c r="BB206" t="e">
        <f t="shared" si="298"/>
        <v>#VALUE!</v>
      </c>
      <c r="BC206" t="e">
        <f t="shared" si="299"/>
        <v>#VALUE!</v>
      </c>
      <c r="BD206" t="e">
        <f t="shared" si="300"/>
        <v>#VALUE!</v>
      </c>
      <c r="BE206" t="e">
        <f t="shared" si="301"/>
        <v>#VALUE!</v>
      </c>
      <c r="BF206" t="e">
        <f t="shared" si="302"/>
        <v>#VALUE!</v>
      </c>
      <c r="BG206" t="e">
        <f t="shared" si="303"/>
        <v>#VALUE!</v>
      </c>
      <c r="BH206" t="e">
        <f t="shared" si="304"/>
        <v>#VALUE!</v>
      </c>
      <c r="BI206" t="e">
        <f t="shared" si="305"/>
        <v>#VALUE!</v>
      </c>
      <c r="BJ206" t="e">
        <f t="shared" si="306"/>
        <v>#VALUE!</v>
      </c>
      <c r="BK206" t="e">
        <f t="shared" si="307"/>
        <v>#VALUE!</v>
      </c>
      <c r="BL206" t="e">
        <f t="shared" si="308"/>
        <v>#VALUE!</v>
      </c>
      <c r="BM206" t="e">
        <f t="shared" si="309"/>
        <v>#VALUE!</v>
      </c>
      <c r="BN206" t="e">
        <f t="shared" si="310"/>
        <v>#VALUE!</v>
      </c>
      <c r="BO206" t="e">
        <f t="shared" si="311"/>
        <v>#VALUE!</v>
      </c>
      <c r="BP206" t="e">
        <f t="shared" si="312"/>
        <v>#VALUE!</v>
      </c>
      <c r="BQ206" t="e">
        <f t="shared" si="313"/>
        <v>#VALUE!</v>
      </c>
      <c r="BR206" t="e">
        <f t="shared" si="314"/>
        <v>#VALUE!</v>
      </c>
      <c r="BS206" t="e">
        <f t="shared" si="315"/>
        <v>#VALUE!</v>
      </c>
      <c r="BT206" t="e">
        <f t="shared" si="316"/>
        <v>#VALUE!</v>
      </c>
      <c r="BU206" t="e">
        <f t="shared" si="317"/>
        <v>#VALUE!</v>
      </c>
      <c r="BV206" t="e">
        <f t="shared" si="318"/>
        <v>#VALUE!</v>
      </c>
      <c r="BW206" t="e">
        <f t="shared" si="319"/>
        <v>#VALUE!</v>
      </c>
      <c r="BX206" t="e">
        <f t="shared" si="320"/>
        <v>#VALUE!</v>
      </c>
      <c r="BY206" t="e">
        <f t="shared" si="321"/>
        <v>#VALUE!</v>
      </c>
      <c r="BZ206" t="e">
        <f t="shared" si="322"/>
        <v>#VALUE!</v>
      </c>
      <c r="CA206" t="e">
        <f t="shared" si="323"/>
        <v>#VALUE!</v>
      </c>
      <c r="CB206" t="e">
        <f t="shared" si="324"/>
        <v>#VALUE!</v>
      </c>
      <c r="CC206" t="e">
        <f t="shared" si="325"/>
        <v>#VALUE!</v>
      </c>
      <c r="CD206" t="e">
        <f t="shared" si="326"/>
        <v>#VALUE!</v>
      </c>
      <c r="CE206" t="e">
        <f t="shared" si="327"/>
        <v>#VALUE!</v>
      </c>
      <c r="CF206" t="e">
        <f t="shared" si="328"/>
        <v>#VALUE!</v>
      </c>
      <c r="CG206" t="e">
        <f t="shared" si="329"/>
        <v>#VALUE!</v>
      </c>
      <c r="CH206" t="e">
        <f t="shared" ca="1" si="330"/>
        <v>#N/A</v>
      </c>
    </row>
    <row r="207" spans="5:86" x14ac:dyDescent="0.25">
      <c r="E207">
        <f t="shared" si="331"/>
        <v>1045662</v>
      </c>
      <c r="F207">
        <f t="shared" si="331"/>
        <v>1045662</v>
      </c>
      <c r="G207" t="e">
        <f t="shared" si="332"/>
        <v>#N/A</v>
      </c>
      <c r="H207" t="e">
        <f t="shared" si="252"/>
        <v>#VALUE!</v>
      </c>
      <c r="I207" t="e">
        <f t="shared" si="253"/>
        <v>#VALUE!</v>
      </c>
      <c r="J207" t="e">
        <f t="shared" si="254"/>
        <v>#VALUE!</v>
      </c>
      <c r="K207" t="e">
        <f t="shared" si="255"/>
        <v>#VALUE!</v>
      </c>
      <c r="L207" t="e">
        <f t="shared" si="256"/>
        <v>#VALUE!</v>
      </c>
      <c r="M207" t="e">
        <f t="shared" si="257"/>
        <v>#VALUE!</v>
      </c>
      <c r="N207" t="e">
        <f t="shared" si="258"/>
        <v>#VALUE!</v>
      </c>
      <c r="O207" t="e">
        <f t="shared" si="259"/>
        <v>#VALUE!</v>
      </c>
      <c r="P207" t="e">
        <f t="shared" si="260"/>
        <v>#VALUE!</v>
      </c>
      <c r="Q207" t="e">
        <f t="shared" si="261"/>
        <v>#VALUE!</v>
      </c>
      <c r="R207" t="e">
        <f t="shared" si="262"/>
        <v>#VALUE!</v>
      </c>
      <c r="S207" t="e">
        <f t="shared" si="263"/>
        <v>#VALUE!</v>
      </c>
      <c r="T207" t="e">
        <f t="shared" si="264"/>
        <v>#VALUE!</v>
      </c>
      <c r="U207" t="e">
        <f t="shared" si="265"/>
        <v>#VALUE!</v>
      </c>
      <c r="V207" t="e">
        <f t="shared" si="266"/>
        <v>#VALUE!</v>
      </c>
      <c r="W207" t="e">
        <f t="shared" si="267"/>
        <v>#VALUE!</v>
      </c>
      <c r="X207" t="e">
        <f t="shared" si="268"/>
        <v>#VALUE!</v>
      </c>
      <c r="Y207" t="e">
        <f t="shared" si="269"/>
        <v>#VALUE!</v>
      </c>
      <c r="Z207" t="e">
        <f t="shared" si="270"/>
        <v>#VALUE!</v>
      </c>
      <c r="AA207" t="e">
        <f t="shared" si="271"/>
        <v>#VALUE!</v>
      </c>
      <c r="AB207" t="e">
        <f t="shared" si="272"/>
        <v>#VALUE!</v>
      </c>
      <c r="AC207" t="e">
        <f t="shared" si="273"/>
        <v>#VALUE!</v>
      </c>
      <c r="AD207" t="e">
        <f t="shared" si="274"/>
        <v>#VALUE!</v>
      </c>
      <c r="AE207" t="e">
        <f t="shared" si="275"/>
        <v>#VALUE!</v>
      </c>
      <c r="AF207" t="e">
        <f t="shared" si="276"/>
        <v>#VALUE!</v>
      </c>
      <c r="AG207" t="e">
        <f t="shared" si="277"/>
        <v>#VALUE!</v>
      </c>
      <c r="AH207" t="e">
        <f t="shared" si="278"/>
        <v>#VALUE!</v>
      </c>
      <c r="AI207" t="e">
        <f t="shared" si="279"/>
        <v>#VALUE!</v>
      </c>
      <c r="AJ207" t="e">
        <f t="shared" si="280"/>
        <v>#VALUE!</v>
      </c>
      <c r="AK207" t="e">
        <f t="shared" si="281"/>
        <v>#VALUE!</v>
      </c>
      <c r="AL207" t="e">
        <f t="shared" si="282"/>
        <v>#VALUE!</v>
      </c>
      <c r="AM207" t="e">
        <f t="shared" si="283"/>
        <v>#VALUE!</v>
      </c>
      <c r="AN207" t="e">
        <f t="shared" si="284"/>
        <v>#VALUE!</v>
      </c>
      <c r="AO207" t="e">
        <f t="shared" si="285"/>
        <v>#VALUE!</v>
      </c>
      <c r="AP207" t="e">
        <f t="shared" si="286"/>
        <v>#VALUE!</v>
      </c>
      <c r="AQ207" t="e">
        <f t="shared" si="287"/>
        <v>#VALUE!</v>
      </c>
      <c r="AR207" t="e">
        <f t="shared" si="288"/>
        <v>#VALUE!</v>
      </c>
      <c r="AS207" t="e">
        <f t="shared" si="289"/>
        <v>#VALUE!</v>
      </c>
      <c r="AT207" t="e">
        <f t="shared" si="290"/>
        <v>#VALUE!</v>
      </c>
      <c r="AU207" t="e">
        <f t="shared" si="291"/>
        <v>#VALUE!</v>
      </c>
      <c r="AV207" t="e">
        <f t="shared" si="292"/>
        <v>#VALUE!</v>
      </c>
      <c r="AW207" t="e">
        <f t="shared" si="293"/>
        <v>#VALUE!</v>
      </c>
      <c r="AX207" t="e">
        <f t="shared" si="294"/>
        <v>#VALUE!</v>
      </c>
      <c r="AY207" t="e">
        <f t="shared" si="295"/>
        <v>#VALUE!</v>
      </c>
      <c r="AZ207" t="e">
        <f t="shared" si="296"/>
        <v>#VALUE!</v>
      </c>
      <c r="BA207" t="e">
        <f t="shared" si="297"/>
        <v>#VALUE!</v>
      </c>
      <c r="BB207" t="e">
        <f t="shared" si="298"/>
        <v>#VALUE!</v>
      </c>
      <c r="BC207" t="e">
        <f t="shared" si="299"/>
        <v>#VALUE!</v>
      </c>
      <c r="BD207" t="e">
        <f t="shared" si="300"/>
        <v>#VALUE!</v>
      </c>
      <c r="BE207" t="e">
        <f t="shared" si="301"/>
        <v>#VALUE!</v>
      </c>
      <c r="BF207" t="e">
        <f t="shared" si="302"/>
        <v>#VALUE!</v>
      </c>
      <c r="BG207" t="e">
        <f t="shared" si="303"/>
        <v>#VALUE!</v>
      </c>
      <c r="BH207" t="e">
        <f t="shared" si="304"/>
        <v>#VALUE!</v>
      </c>
      <c r="BI207" t="e">
        <f t="shared" si="305"/>
        <v>#VALUE!</v>
      </c>
      <c r="BJ207" t="e">
        <f t="shared" si="306"/>
        <v>#VALUE!</v>
      </c>
      <c r="BK207" t="e">
        <f t="shared" si="307"/>
        <v>#VALUE!</v>
      </c>
      <c r="BL207" t="e">
        <f t="shared" si="308"/>
        <v>#VALUE!</v>
      </c>
      <c r="BM207" t="e">
        <f t="shared" si="309"/>
        <v>#VALUE!</v>
      </c>
      <c r="BN207" t="e">
        <f t="shared" si="310"/>
        <v>#VALUE!</v>
      </c>
      <c r="BO207" t="e">
        <f t="shared" si="311"/>
        <v>#VALUE!</v>
      </c>
      <c r="BP207" t="e">
        <f t="shared" si="312"/>
        <v>#VALUE!</v>
      </c>
      <c r="BQ207" t="e">
        <f t="shared" si="313"/>
        <v>#VALUE!</v>
      </c>
      <c r="BR207" t="e">
        <f t="shared" si="314"/>
        <v>#VALUE!</v>
      </c>
      <c r="BS207" t="e">
        <f t="shared" si="315"/>
        <v>#VALUE!</v>
      </c>
      <c r="BT207" t="e">
        <f t="shared" si="316"/>
        <v>#VALUE!</v>
      </c>
      <c r="BU207" t="e">
        <f t="shared" si="317"/>
        <v>#VALUE!</v>
      </c>
      <c r="BV207" t="e">
        <f t="shared" si="318"/>
        <v>#VALUE!</v>
      </c>
      <c r="BW207" t="e">
        <f t="shared" si="319"/>
        <v>#VALUE!</v>
      </c>
      <c r="BX207" t="e">
        <f t="shared" si="320"/>
        <v>#VALUE!</v>
      </c>
      <c r="BY207" t="e">
        <f t="shared" si="321"/>
        <v>#VALUE!</v>
      </c>
      <c r="BZ207" t="e">
        <f t="shared" si="322"/>
        <v>#VALUE!</v>
      </c>
      <c r="CA207" t="e">
        <f t="shared" si="323"/>
        <v>#VALUE!</v>
      </c>
      <c r="CB207" t="e">
        <f t="shared" si="324"/>
        <v>#VALUE!</v>
      </c>
      <c r="CC207" t="e">
        <f t="shared" si="325"/>
        <v>#VALUE!</v>
      </c>
      <c r="CD207" t="e">
        <f t="shared" si="326"/>
        <v>#VALUE!</v>
      </c>
      <c r="CE207" t="e">
        <f t="shared" si="327"/>
        <v>#VALUE!</v>
      </c>
      <c r="CF207" t="e">
        <f t="shared" si="328"/>
        <v>#VALUE!</v>
      </c>
      <c r="CG207" t="e">
        <f t="shared" si="329"/>
        <v>#VALUE!</v>
      </c>
      <c r="CH207" t="e">
        <f t="shared" ca="1" si="330"/>
        <v>#N/A</v>
      </c>
    </row>
    <row r="208" spans="5:86" x14ac:dyDescent="0.25">
      <c r="E208">
        <f t="shared" si="331"/>
        <v>1045661</v>
      </c>
      <c r="F208">
        <f t="shared" si="331"/>
        <v>1045661</v>
      </c>
      <c r="G208" t="e">
        <f t="shared" si="332"/>
        <v>#N/A</v>
      </c>
      <c r="H208" t="e">
        <f t="shared" si="252"/>
        <v>#VALUE!</v>
      </c>
      <c r="I208" t="e">
        <f t="shared" si="253"/>
        <v>#VALUE!</v>
      </c>
      <c r="J208" t="e">
        <f t="shared" si="254"/>
        <v>#VALUE!</v>
      </c>
      <c r="K208" t="e">
        <f t="shared" si="255"/>
        <v>#VALUE!</v>
      </c>
      <c r="L208" t="e">
        <f t="shared" si="256"/>
        <v>#VALUE!</v>
      </c>
      <c r="M208" t="e">
        <f t="shared" si="257"/>
        <v>#VALUE!</v>
      </c>
      <c r="N208" t="e">
        <f t="shared" si="258"/>
        <v>#VALUE!</v>
      </c>
      <c r="O208" t="e">
        <f t="shared" si="259"/>
        <v>#VALUE!</v>
      </c>
      <c r="P208" t="e">
        <f t="shared" si="260"/>
        <v>#VALUE!</v>
      </c>
      <c r="Q208" t="e">
        <f t="shared" si="261"/>
        <v>#VALUE!</v>
      </c>
      <c r="R208" t="e">
        <f t="shared" si="262"/>
        <v>#VALUE!</v>
      </c>
      <c r="S208" t="e">
        <f t="shared" si="263"/>
        <v>#VALUE!</v>
      </c>
      <c r="T208" t="e">
        <f t="shared" si="264"/>
        <v>#VALUE!</v>
      </c>
      <c r="U208" t="e">
        <f t="shared" si="265"/>
        <v>#VALUE!</v>
      </c>
      <c r="V208" t="e">
        <f t="shared" si="266"/>
        <v>#VALUE!</v>
      </c>
      <c r="W208" t="e">
        <f t="shared" si="267"/>
        <v>#VALUE!</v>
      </c>
      <c r="X208" t="e">
        <f t="shared" si="268"/>
        <v>#VALUE!</v>
      </c>
      <c r="Y208" t="e">
        <f t="shared" si="269"/>
        <v>#VALUE!</v>
      </c>
      <c r="Z208" t="e">
        <f t="shared" si="270"/>
        <v>#VALUE!</v>
      </c>
      <c r="AA208" t="e">
        <f t="shared" si="271"/>
        <v>#VALUE!</v>
      </c>
      <c r="AB208" t="e">
        <f t="shared" si="272"/>
        <v>#VALUE!</v>
      </c>
      <c r="AC208" t="e">
        <f t="shared" si="273"/>
        <v>#VALUE!</v>
      </c>
      <c r="AD208" t="e">
        <f t="shared" si="274"/>
        <v>#VALUE!</v>
      </c>
      <c r="AE208" t="e">
        <f t="shared" si="275"/>
        <v>#VALUE!</v>
      </c>
      <c r="AF208" t="e">
        <f t="shared" si="276"/>
        <v>#VALUE!</v>
      </c>
      <c r="AG208" t="e">
        <f t="shared" si="277"/>
        <v>#VALUE!</v>
      </c>
      <c r="AH208" t="e">
        <f t="shared" si="278"/>
        <v>#VALUE!</v>
      </c>
      <c r="AI208" t="e">
        <f t="shared" si="279"/>
        <v>#VALUE!</v>
      </c>
      <c r="AJ208" t="e">
        <f t="shared" si="280"/>
        <v>#VALUE!</v>
      </c>
      <c r="AK208" t="e">
        <f t="shared" si="281"/>
        <v>#VALUE!</v>
      </c>
      <c r="AL208" t="e">
        <f t="shared" si="282"/>
        <v>#VALUE!</v>
      </c>
      <c r="AM208" t="e">
        <f t="shared" si="283"/>
        <v>#VALUE!</v>
      </c>
      <c r="AN208" t="e">
        <f t="shared" si="284"/>
        <v>#VALUE!</v>
      </c>
      <c r="AO208" t="e">
        <f t="shared" si="285"/>
        <v>#VALUE!</v>
      </c>
      <c r="AP208" t="e">
        <f t="shared" si="286"/>
        <v>#VALUE!</v>
      </c>
      <c r="AQ208" t="e">
        <f t="shared" si="287"/>
        <v>#VALUE!</v>
      </c>
      <c r="AR208" t="e">
        <f t="shared" si="288"/>
        <v>#VALUE!</v>
      </c>
      <c r="AS208" t="e">
        <f t="shared" si="289"/>
        <v>#VALUE!</v>
      </c>
      <c r="AT208" t="e">
        <f t="shared" si="290"/>
        <v>#VALUE!</v>
      </c>
      <c r="AU208" t="e">
        <f t="shared" si="291"/>
        <v>#VALUE!</v>
      </c>
      <c r="AV208" t="e">
        <f t="shared" si="292"/>
        <v>#VALUE!</v>
      </c>
      <c r="AW208" t="e">
        <f t="shared" si="293"/>
        <v>#VALUE!</v>
      </c>
      <c r="AX208" t="e">
        <f t="shared" si="294"/>
        <v>#VALUE!</v>
      </c>
      <c r="AY208" t="e">
        <f t="shared" si="295"/>
        <v>#VALUE!</v>
      </c>
      <c r="AZ208" t="e">
        <f t="shared" si="296"/>
        <v>#VALUE!</v>
      </c>
      <c r="BA208" t="e">
        <f t="shared" si="297"/>
        <v>#VALUE!</v>
      </c>
      <c r="BB208" t="e">
        <f t="shared" si="298"/>
        <v>#VALUE!</v>
      </c>
      <c r="BC208" t="e">
        <f t="shared" si="299"/>
        <v>#VALUE!</v>
      </c>
      <c r="BD208" t="e">
        <f t="shared" si="300"/>
        <v>#VALUE!</v>
      </c>
      <c r="BE208" t="e">
        <f t="shared" si="301"/>
        <v>#VALUE!</v>
      </c>
      <c r="BF208" t="e">
        <f t="shared" si="302"/>
        <v>#VALUE!</v>
      </c>
      <c r="BG208" t="e">
        <f t="shared" si="303"/>
        <v>#VALUE!</v>
      </c>
      <c r="BH208" t="e">
        <f t="shared" si="304"/>
        <v>#VALUE!</v>
      </c>
      <c r="BI208" t="e">
        <f t="shared" si="305"/>
        <v>#VALUE!</v>
      </c>
      <c r="BJ208" t="e">
        <f t="shared" si="306"/>
        <v>#VALUE!</v>
      </c>
      <c r="BK208" t="e">
        <f t="shared" si="307"/>
        <v>#VALUE!</v>
      </c>
      <c r="BL208" t="e">
        <f t="shared" si="308"/>
        <v>#VALUE!</v>
      </c>
      <c r="BM208" t="e">
        <f t="shared" si="309"/>
        <v>#VALUE!</v>
      </c>
      <c r="BN208" t="e">
        <f t="shared" si="310"/>
        <v>#VALUE!</v>
      </c>
      <c r="BO208" t="e">
        <f t="shared" si="311"/>
        <v>#VALUE!</v>
      </c>
      <c r="BP208" t="e">
        <f t="shared" si="312"/>
        <v>#VALUE!</v>
      </c>
      <c r="BQ208" t="e">
        <f t="shared" si="313"/>
        <v>#VALUE!</v>
      </c>
      <c r="BR208" t="e">
        <f t="shared" si="314"/>
        <v>#VALUE!</v>
      </c>
      <c r="BS208" t="e">
        <f t="shared" si="315"/>
        <v>#VALUE!</v>
      </c>
      <c r="BT208" t="e">
        <f t="shared" si="316"/>
        <v>#VALUE!</v>
      </c>
      <c r="BU208" t="e">
        <f t="shared" si="317"/>
        <v>#VALUE!</v>
      </c>
      <c r="BV208" t="e">
        <f t="shared" si="318"/>
        <v>#VALUE!</v>
      </c>
      <c r="BW208" t="e">
        <f t="shared" si="319"/>
        <v>#VALUE!</v>
      </c>
      <c r="BX208" t="e">
        <f t="shared" si="320"/>
        <v>#VALUE!</v>
      </c>
      <c r="BY208" t="e">
        <f t="shared" si="321"/>
        <v>#VALUE!</v>
      </c>
      <c r="BZ208" t="e">
        <f t="shared" si="322"/>
        <v>#VALUE!</v>
      </c>
      <c r="CA208" t="e">
        <f t="shared" si="323"/>
        <v>#VALUE!</v>
      </c>
      <c r="CB208" t="e">
        <f t="shared" si="324"/>
        <v>#VALUE!</v>
      </c>
      <c r="CC208" t="e">
        <f t="shared" si="325"/>
        <v>#VALUE!</v>
      </c>
      <c r="CD208" t="e">
        <f t="shared" si="326"/>
        <v>#VALUE!</v>
      </c>
      <c r="CE208" t="e">
        <f t="shared" si="327"/>
        <v>#VALUE!</v>
      </c>
      <c r="CF208" t="e">
        <f t="shared" si="328"/>
        <v>#VALUE!</v>
      </c>
      <c r="CG208" t="e">
        <f t="shared" si="329"/>
        <v>#VALUE!</v>
      </c>
      <c r="CH208" t="e">
        <f t="shared" ca="1" si="330"/>
        <v>#N/A</v>
      </c>
    </row>
    <row r="209" spans="5:86" x14ac:dyDescent="0.25">
      <c r="E209">
        <f t="shared" si="331"/>
        <v>1045660</v>
      </c>
      <c r="F209">
        <f t="shared" si="331"/>
        <v>1045660</v>
      </c>
      <c r="G209" t="e">
        <f t="shared" si="332"/>
        <v>#N/A</v>
      </c>
      <c r="H209" t="e">
        <f t="shared" si="252"/>
        <v>#VALUE!</v>
      </c>
      <c r="I209" t="e">
        <f t="shared" si="253"/>
        <v>#VALUE!</v>
      </c>
      <c r="J209" t="e">
        <f t="shared" si="254"/>
        <v>#VALUE!</v>
      </c>
      <c r="K209" t="e">
        <f t="shared" si="255"/>
        <v>#VALUE!</v>
      </c>
      <c r="L209" t="e">
        <f t="shared" si="256"/>
        <v>#VALUE!</v>
      </c>
      <c r="M209" t="e">
        <f t="shared" si="257"/>
        <v>#VALUE!</v>
      </c>
      <c r="N209" t="e">
        <f t="shared" si="258"/>
        <v>#VALUE!</v>
      </c>
      <c r="O209" t="e">
        <f t="shared" si="259"/>
        <v>#VALUE!</v>
      </c>
      <c r="P209" t="e">
        <f t="shared" si="260"/>
        <v>#VALUE!</v>
      </c>
      <c r="Q209" t="e">
        <f t="shared" si="261"/>
        <v>#VALUE!</v>
      </c>
      <c r="R209" t="e">
        <f t="shared" si="262"/>
        <v>#VALUE!</v>
      </c>
      <c r="S209" t="e">
        <f t="shared" si="263"/>
        <v>#VALUE!</v>
      </c>
      <c r="T209" t="e">
        <f t="shared" si="264"/>
        <v>#VALUE!</v>
      </c>
      <c r="U209" t="e">
        <f t="shared" si="265"/>
        <v>#VALUE!</v>
      </c>
      <c r="V209" t="e">
        <f t="shared" si="266"/>
        <v>#VALUE!</v>
      </c>
      <c r="W209" t="e">
        <f t="shared" si="267"/>
        <v>#VALUE!</v>
      </c>
      <c r="X209" t="e">
        <f t="shared" si="268"/>
        <v>#VALUE!</v>
      </c>
      <c r="Y209" t="e">
        <f t="shared" si="269"/>
        <v>#VALUE!</v>
      </c>
      <c r="Z209" t="e">
        <f t="shared" si="270"/>
        <v>#VALUE!</v>
      </c>
      <c r="AA209" t="e">
        <f t="shared" si="271"/>
        <v>#VALUE!</v>
      </c>
      <c r="AB209" t="e">
        <f t="shared" si="272"/>
        <v>#VALUE!</v>
      </c>
      <c r="AC209" t="e">
        <f t="shared" si="273"/>
        <v>#VALUE!</v>
      </c>
      <c r="AD209" t="e">
        <f t="shared" si="274"/>
        <v>#VALUE!</v>
      </c>
      <c r="AE209" t="e">
        <f t="shared" si="275"/>
        <v>#VALUE!</v>
      </c>
      <c r="AF209" t="e">
        <f t="shared" si="276"/>
        <v>#VALUE!</v>
      </c>
      <c r="AG209" t="e">
        <f t="shared" si="277"/>
        <v>#VALUE!</v>
      </c>
      <c r="AH209" t="e">
        <f t="shared" si="278"/>
        <v>#VALUE!</v>
      </c>
      <c r="AI209" t="e">
        <f t="shared" si="279"/>
        <v>#VALUE!</v>
      </c>
      <c r="AJ209" t="e">
        <f t="shared" si="280"/>
        <v>#VALUE!</v>
      </c>
      <c r="AK209" t="e">
        <f t="shared" si="281"/>
        <v>#VALUE!</v>
      </c>
      <c r="AL209" t="e">
        <f t="shared" si="282"/>
        <v>#VALUE!</v>
      </c>
      <c r="AM209" t="e">
        <f t="shared" si="283"/>
        <v>#VALUE!</v>
      </c>
      <c r="AN209" t="e">
        <f t="shared" si="284"/>
        <v>#VALUE!</v>
      </c>
      <c r="AO209" t="e">
        <f t="shared" si="285"/>
        <v>#VALUE!</v>
      </c>
      <c r="AP209" t="e">
        <f t="shared" si="286"/>
        <v>#VALUE!</v>
      </c>
      <c r="AQ209" t="e">
        <f t="shared" si="287"/>
        <v>#VALUE!</v>
      </c>
      <c r="AR209" t="e">
        <f t="shared" si="288"/>
        <v>#VALUE!</v>
      </c>
      <c r="AS209" t="e">
        <f t="shared" si="289"/>
        <v>#VALUE!</v>
      </c>
      <c r="AT209" t="e">
        <f t="shared" si="290"/>
        <v>#VALUE!</v>
      </c>
      <c r="AU209" t="e">
        <f t="shared" si="291"/>
        <v>#VALUE!</v>
      </c>
      <c r="AV209" t="e">
        <f t="shared" si="292"/>
        <v>#VALUE!</v>
      </c>
      <c r="AW209" t="e">
        <f t="shared" si="293"/>
        <v>#VALUE!</v>
      </c>
      <c r="AX209" t="e">
        <f t="shared" si="294"/>
        <v>#VALUE!</v>
      </c>
      <c r="AY209" t="e">
        <f t="shared" si="295"/>
        <v>#VALUE!</v>
      </c>
      <c r="AZ209" t="e">
        <f t="shared" si="296"/>
        <v>#VALUE!</v>
      </c>
      <c r="BA209" t="e">
        <f t="shared" si="297"/>
        <v>#VALUE!</v>
      </c>
      <c r="BB209" t="e">
        <f t="shared" si="298"/>
        <v>#VALUE!</v>
      </c>
      <c r="BC209" t="e">
        <f t="shared" si="299"/>
        <v>#VALUE!</v>
      </c>
      <c r="BD209" t="e">
        <f t="shared" si="300"/>
        <v>#VALUE!</v>
      </c>
      <c r="BE209" t="e">
        <f t="shared" si="301"/>
        <v>#VALUE!</v>
      </c>
      <c r="BF209" t="e">
        <f t="shared" si="302"/>
        <v>#VALUE!</v>
      </c>
      <c r="BG209" t="e">
        <f t="shared" si="303"/>
        <v>#VALUE!</v>
      </c>
      <c r="BH209" t="e">
        <f t="shared" si="304"/>
        <v>#VALUE!</v>
      </c>
      <c r="BI209" t="e">
        <f t="shared" si="305"/>
        <v>#VALUE!</v>
      </c>
      <c r="BJ209" t="e">
        <f t="shared" si="306"/>
        <v>#VALUE!</v>
      </c>
      <c r="BK209" t="e">
        <f t="shared" si="307"/>
        <v>#VALUE!</v>
      </c>
      <c r="BL209" t="e">
        <f t="shared" si="308"/>
        <v>#VALUE!</v>
      </c>
      <c r="BM209" t="e">
        <f t="shared" si="309"/>
        <v>#VALUE!</v>
      </c>
      <c r="BN209" t="e">
        <f t="shared" si="310"/>
        <v>#VALUE!</v>
      </c>
      <c r="BO209" t="e">
        <f t="shared" si="311"/>
        <v>#VALUE!</v>
      </c>
      <c r="BP209" t="e">
        <f t="shared" si="312"/>
        <v>#VALUE!</v>
      </c>
      <c r="BQ209" t="e">
        <f t="shared" si="313"/>
        <v>#VALUE!</v>
      </c>
      <c r="BR209" t="e">
        <f t="shared" si="314"/>
        <v>#VALUE!</v>
      </c>
      <c r="BS209" t="e">
        <f t="shared" si="315"/>
        <v>#VALUE!</v>
      </c>
      <c r="BT209" t="e">
        <f t="shared" si="316"/>
        <v>#VALUE!</v>
      </c>
      <c r="BU209" t="e">
        <f t="shared" si="317"/>
        <v>#VALUE!</v>
      </c>
      <c r="BV209" t="e">
        <f t="shared" si="318"/>
        <v>#VALUE!</v>
      </c>
      <c r="BW209" t="e">
        <f t="shared" si="319"/>
        <v>#VALUE!</v>
      </c>
      <c r="BX209" t="e">
        <f t="shared" si="320"/>
        <v>#VALUE!</v>
      </c>
      <c r="BY209" t="e">
        <f t="shared" si="321"/>
        <v>#VALUE!</v>
      </c>
      <c r="BZ209" t="e">
        <f t="shared" si="322"/>
        <v>#VALUE!</v>
      </c>
      <c r="CA209" t="e">
        <f t="shared" si="323"/>
        <v>#VALUE!</v>
      </c>
      <c r="CB209" t="e">
        <f t="shared" si="324"/>
        <v>#VALUE!</v>
      </c>
      <c r="CC209" t="e">
        <f t="shared" si="325"/>
        <v>#VALUE!</v>
      </c>
      <c r="CD209" t="e">
        <f t="shared" si="326"/>
        <v>#VALUE!</v>
      </c>
      <c r="CE209" t="e">
        <f t="shared" si="327"/>
        <v>#VALUE!</v>
      </c>
      <c r="CF209" t="e">
        <f t="shared" si="328"/>
        <v>#VALUE!</v>
      </c>
      <c r="CG209" t="e">
        <f t="shared" si="329"/>
        <v>#VALUE!</v>
      </c>
      <c r="CH209" t="e">
        <f t="shared" ca="1" si="330"/>
        <v>#N/A</v>
      </c>
    </row>
    <row r="210" spans="5:86" x14ac:dyDescent="0.25">
      <c r="E210">
        <f t="shared" si="331"/>
        <v>1045659</v>
      </c>
      <c r="F210">
        <f t="shared" si="331"/>
        <v>1045659</v>
      </c>
      <c r="G210" t="e">
        <f t="shared" si="332"/>
        <v>#N/A</v>
      </c>
      <c r="H210" t="e">
        <f t="shared" si="252"/>
        <v>#VALUE!</v>
      </c>
      <c r="I210" t="e">
        <f t="shared" si="253"/>
        <v>#VALUE!</v>
      </c>
      <c r="J210" t="e">
        <f t="shared" si="254"/>
        <v>#VALUE!</v>
      </c>
      <c r="K210" t="e">
        <f t="shared" si="255"/>
        <v>#VALUE!</v>
      </c>
      <c r="L210" t="e">
        <f t="shared" si="256"/>
        <v>#VALUE!</v>
      </c>
      <c r="M210" t="e">
        <f t="shared" si="257"/>
        <v>#VALUE!</v>
      </c>
      <c r="N210" t="e">
        <f t="shared" si="258"/>
        <v>#VALUE!</v>
      </c>
      <c r="O210" t="e">
        <f t="shared" si="259"/>
        <v>#VALUE!</v>
      </c>
      <c r="P210" t="e">
        <f t="shared" si="260"/>
        <v>#VALUE!</v>
      </c>
      <c r="Q210" t="e">
        <f t="shared" si="261"/>
        <v>#VALUE!</v>
      </c>
      <c r="R210" t="e">
        <f t="shared" si="262"/>
        <v>#VALUE!</v>
      </c>
      <c r="S210" t="e">
        <f t="shared" si="263"/>
        <v>#VALUE!</v>
      </c>
      <c r="T210" t="e">
        <f t="shared" si="264"/>
        <v>#VALUE!</v>
      </c>
      <c r="U210" t="e">
        <f t="shared" si="265"/>
        <v>#VALUE!</v>
      </c>
      <c r="V210" t="e">
        <f t="shared" si="266"/>
        <v>#VALUE!</v>
      </c>
      <c r="W210" t="e">
        <f t="shared" si="267"/>
        <v>#VALUE!</v>
      </c>
      <c r="X210" t="e">
        <f t="shared" si="268"/>
        <v>#VALUE!</v>
      </c>
      <c r="Y210" t="e">
        <f t="shared" si="269"/>
        <v>#VALUE!</v>
      </c>
      <c r="Z210" t="e">
        <f t="shared" si="270"/>
        <v>#VALUE!</v>
      </c>
      <c r="AA210" t="e">
        <f t="shared" si="271"/>
        <v>#VALUE!</v>
      </c>
      <c r="AB210" t="e">
        <f t="shared" si="272"/>
        <v>#VALUE!</v>
      </c>
      <c r="AC210" t="e">
        <f t="shared" si="273"/>
        <v>#VALUE!</v>
      </c>
      <c r="AD210" t="e">
        <f t="shared" si="274"/>
        <v>#VALUE!</v>
      </c>
      <c r="AE210" t="e">
        <f t="shared" si="275"/>
        <v>#VALUE!</v>
      </c>
      <c r="AF210" t="e">
        <f t="shared" si="276"/>
        <v>#VALUE!</v>
      </c>
      <c r="AG210" t="e">
        <f t="shared" si="277"/>
        <v>#VALUE!</v>
      </c>
      <c r="AH210" t="e">
        <f t="shared" si="278"/>
        <v>#VALUE!</v>
      </c>
      <c r="AI210" t="e">
        <f t="shared" si="279"/>
        <v>#VALUE!</v>
      </c>
      <c r="AJ210" t="e">
        <f t="shared" si="280"/>
        <v>#VALUE!</v>
      </c>
      <c r="AK210" t="e">
        <f t="shared" si="281"/>
        <v>#VALUE!</v>
      </c>
      <c r="AL210" t="e">
        <f t="shared" si="282"/>
        <v>#VALUE!</v>
      </c>
      <c r="AM210" t="e">
        <f t="shared" si="283"/>
        <v>#VALUE!</v>
      </c>
      <c r="AN210" t="e">
        <f t="shared" si="284"/>
        <v>#VALUE!</v>
      </c>
      <c r="AO210" t="e">
        <f t="shared" si="285"/>
        <v>#VALUE!</v>
      </c>
      <c r="AP210" t="e">
        <f t="shared" si="286"/>
        <v>#VALUE!</v>
      </c>
      <c r="AQ210" t="e">
        <f t="shared" si="287"/>
        <v>#VALUE!</v>
      </c>
      <c r="AR210" t="e">
        <f t="shared" si="288"/>
        <v>#VALUE!</v>
      </c>
      <c r="AS210" t="e">
        <f t="shared" si="289"/>
        <v>#VALUE!</v>
      </c>
      <c r="AT210" t="e">
        <f t="shared" si="290"/>
        <v>#VALUE!</v>
      </c>
      <c r="AU210" t="e">
        <f t="shared" si="291"/>
        <v>#VALUE!</v>
      </c>
      <c r="AV210" t="e">
        <f t="shared" si="292"/>
        <v>#VALUE!</v>
      </c>
      <c r="AW210" t="e">
        <f t="shared" si="293"/>
        <v>#VALUE!</v>
      </c>
      <c r="AX210" t="e">
        <f t="shared" si="294"/>
        <v>#VALUE!</v>
      </c>
      <c r="AY210" t="e">
        <f t="shared" si="295"/>
        <v>#VALUE!</v>
      </c>
      <c r="AZ210" t="e">
        <f t="shared" si="296"/>
        <v>#VALUE!</v>
      </c>
      <c r="BA210" t="e">
        <f t="shared" si="297"/>
        <v>#VALUE!</v>
      </c>
      <c r="BB210" t="e">
        <f t="shared" si="298"/>
        <v>#VALUE!</v>
      </c>
      <c r="BC210" t="e">
        <f t="shared" si="299"/>
        <v>#VALUE!</v>
      </c>
      <c r="BD210" t="e">
        <f t="shared" si="300"/>
        <v>#VALUE!</v>
      </c>
      <c r="BE210" t="e">
        <f t="shared" si="301"/>
        <v>#VALUE!</v>
      </c>
      <c r="BF210" t="e">
        <f t="shared" si="302"/>
        <v>#VALUE!</v>
      </c>
      <c r="BG210" t="e">
        <f t="shared" si="303"/>
        <v>#VALUE!</v>
      </c>
      <c r="BH210" t="e">
        <f t="shared" si="304"/>
        <v>#VALUE!</v>
      </c>
      <c r="BI210" t="e">
        <f t="shared" si="305"/>
        <v>#VALUE!</v>
      </c>
      <c r="BJ210" t="e">
        <f t="shared" si="306"/>
        <v>#VALUE!</v>
      </c>
      <c r="BK210" t="e">
        <f t="shared" si="307"/>
        <v>#VALUE!</v>
      </c>
      <c r="BL210" t="e">
        <f t="shared" si="308"/>
        <v>#VALUE!</v>
      </c>
      <c r="BM210" t="e">
        <f t="shared" si="309"/>
        <v>#VALUE!</v>
      </c>
      <c r="BN210" t="e">
        <f t="shared" si="310"/>
        <v>#VALUE!</v>
      </c>
      <c r="BO210" t="e">
        <f t="shared" si="311"/>
        <v>#VALUE!</v>
      </c>
      <c r="BP210" t="e">
        <f t="shared" si="312"/>
        <v>#VALUE!</v>
      </c>
      <c r="BQ210" t="e">
        <f t="shared" si="313"/>
        <v>#VALUE!</v>
      </c>
      <c r="BR210" t="e">
        <f t="shared" si="314"/>
        <v>#VALUE!</v>
      </c>
      <c r="BS210" t="e">
        <f t="shared" si="315"/>
        <v>#VALUE!</v>
      </c>
      <c r="BT210" t="e">
        <f t="shared" si="316"/>
        <v>#VALUE!</v>
      </c>
      <c r="BU210" t="e">
        <f t="shared" si="317"/>
        <v>#VALUE!</v>
      </c>
      <c r="BV210" t="e">
        <f t="shared" si="318"/>
        <v>#VALUE!</v>
      </c>
      <c r="BW210" t="e">
        <f t="shared" si="319"/>
        <v>#VALUE!</v>
      </c>
      <c r="BX210" t="e">
        <f t="shared" si="320"/>
        <v>#VALUE!</v>
      </c>
      <c r="BY210" t="e">
        <f t="shared" si="321"/>
        <v>#VALUE!</v>
      </c>
      <c r="BZ210" t="e">
        <f t="shared" si="322"/>
        <v>#VALUE!</v>
      </c>
      <c r="CA210" t="e">
        <f t="shared" si="323"/>
        <v>#VALUE!</v>
      </c>
      <c r="CB210" t="e">
        <f t="shared" si="324"/>
        <v>#VALUE!</v>
      </c>
      <c r="CC210" t="e">
        <f t="shared" si="325"/>
        <v>#VALUE!</v>
      </c>
      <c r="CD210" t="e">
        <f t="shared" si="326"/>
        <v>#VALUE!</v>
      </c>
      <c r="CE210" t="e">
        <f t="shared" si="327"/>
        <v>#VALUE!</v>
      </c>
      <c r="CF210" t="e">
        <f t="shared" si="328"/>
        <v>#VALUE!</v>
      </c>
      <c r="CG210" t="e">
        <f t="shared" si="329"/>
        <v>#VALUE!</v>
      </c>
      <c r="CH210" t="e">
        <f t="shared" ca="1" si="330"/>
        <v>#N/A</v>
      </c>
    </row>
    <row r="211" spans="5:86" x14ac:dyDescent="0.25">
      <c r="E211">
        <f t="shared" si="331"/>
        <v>1045658</v>
      </c>
      <c r="F211">
        <f t="shared" si="331"/>
        <v>1045658</v>
      </c>
      <c r="G211" t="e">
        <f t="shared" si="332"/>
        <v>#N/A</v>
      </c>
      <c r="H211" t="e">
        <f t="shared" si="252"/>
        <v>#VALUE!</v>
      </c>
      <c r="I211" t="e">
        <f t="shared" si="253"/>
        <v>#VALUE!</v>
      </c>
      <c r="J211" t="e">
        <f t="shared" si="254"/>
        <v>#VALUE!</v>
      </c>
      <c r="K211" t="e">
        <f t="shared" si="255"/>
        <v>#VALUE!</v>
      </c>
      <c r="L211" t="e">
        <f t="shared" si="256"/>
        <v>#VALUE!</v>
      </c>
      <c r="M211" t="e">
        <f t="shared" si="257"/>
        <v>#VALUE!</v>
      </c>
      <c r="N211" t="e">
        <f t="shared" si="258"/>
        <v>#VALUE!</v>
      </c>
      <c r="O211" t="e">
        <f t="shared" si="259"/>
        <v>#VALUE!</v>
      </c>
      <c r="P211" t="e">
        <f t="shared" si="260"/>
        <v>#VALUE!</v>
      </c>
      <c r="Q211" t="e">
        <f t="shared" si="261"/>
        <v>#VALUE!</v>
      </c>
      <c r="R211" t="e">
        <f t="shared" si="262"/>
        <v>#VALUE!</v>
      </c>
      <c r="S211" t="e">
        <f t="shared" si="263"/>
        <v>#VALUE!</v>
      </c>
      <c r="T211" t="e">
        <f t="shared" si="264"/>
        <v>#VALUE!</v>
      </c>
      <c r="U211" t="e">
        <f t="shared" si="265"/>
        <v>#VALUE!</v>
      </c>
      <c r="V211" t="e">
        <f t="shared" si="266"/>
        <v>#VALUE!</v>
      </c>
      <c r="W211" t="e">
        <f t="shared" si="267"/>
        <v>#VALUE!</v>
      </c>
      <c r="X211" t="e">
        <f t="shared" si="268"/>
        <v>#VALUE!</v>
      </c>
      <c r="Y211" t="e">
        <f t="shared" si="269"/>
        <v>#VALUE!</v>
      </c>
      <c r="Z211" t="e">
        <f t="shared" si="270"/>
        <v>#VALUE!</v>
      </c>
      <c r="AA211" t="e">
        <f t="shared" si="271"/>
        <v>#VALUE!</v>
      </c>
      <c r="AB211" t="e">
        <f t="shared" si="272"/>
        <v>#VALUE!</v>
      </c>
      <c r="AC211" t="e">
        <f t="shared" si="273"/>
        <v>#VALUE!</v>
      </c>
      <c r="AD211" t="e">
        <f t="shared" si="274"/>
        <v>#VALUE!</v>
      </c>
      <c r="AE211" t="e">
        <f t="shared" si="275"/>
        <v>#VALUE!</v>
      </c>
      <c r="AF211" t="e">
        <f t="shared" si="276"/>
        <v>#VALUE!</v>
      </c>
      <c r="AG211" t="e">
        <f t="shared" si="277"/>
        <v>#VALUE!</v>
      </c>
      <c r="AH211" t="e">
        <f t="shared" si="278"/>
        <v>#VALUE!</v>
      </c>
      <c r="AI211" t="e">
        <f t="shared" si="279"/>
        <v>#VALUE!</v>
      </c>
      <c r="AJ211" t="e">
        <f t="shared" si="280"/>
        <v>#VALUE!</v>
      </c>
      <c r="AK211" t="e">
        <f t="shared" si="281"/>
        <v>#VALUE!</v>
      </c>
      <c r="AL211" t="e">
        <f t="shared" si="282"/>
        <v>#VALUE!</v>
      </c>
      <c r="AM211" t="e">
        <f t="shared" si="283"/>
        <v>#VALUE!</v>
      </c>
      <c r="AN211" t="e">
        <f t="shared" si="284"/>
        <v>#VALUE!</v>
      </c>
      <c r="AO211" t="e">
        <f t="shared" si="285"/>
        <v>#VALUE!</v>
      </c>
      <c r="AP211" t="e">
        <f t="shared" si="286"/>
        <v>#VALUE!</v>
      </c>
      <c r="AQ211" t="e">
        <f t="shared" si="287"/>
        <v>#VALUE!</v>
      </c>
      <c r="AR211" t="e">
        <f t="shared" si="288"/>
        <v>#VALUE!</v>
      </c>
      <c r="AS211" t="e">
        <f t="shared" si="289"/>
        <v>#VALUE!</v>
      </c>
      <c r="AT211" t="e">
        <f t="shared" si="290"/>
        <v>#VALUE!</v>
      </c>
      <c r="AU211" t="e">
        <f t="shared" si="291"/>
        <v>#VALUE!</v>
      </c>
      <c r="AV211" t="e">
        <f t="shared" si="292"/>
        <v>#VALUE!</v>
      </c>
      <c r="AW211" t="e">
        <f t="shared" si="293"/>
        <v>#VALUE!</v>
      </c>
      <c r="AX211" t="e">
        <f t="shared" si="294"/>
        <v>#VALUE!</v>
      </c>
      <c r="AY211" t="e">
        <f t="shared" si="295"/>
        <v>#VALUE!</v>
      </c>
      <c r="AZ211" t="e">
        <f t="shared" si="296"/>
        <v>#VALUE!</v>
      </c>
      <c r="BA211" t="e">
        <f t="shared" si="297"/>
        <v>#VALUE!</v>
      </c>
      <c r="BB211" t="e">
        <f t="shared" si="298"/>
        <v>#VALUE!</v>
      </c>
      <c r="BC211" t="e">
        <f t="shared" si="299"/>
        <v>#VALUE!</v>
      </c>
      <c r="BD211" t="e">
        <f t="shared" si="300"/>
        <v>#VALUE!</v>
      </c>
      <c r="BE211" t="e">
        <f t="shared" si="301"/>
        <v>#VALUE!</v>
      </c>
      <c r="BF211" t="e">
        <f t="shared" si="302"/>
        <v>#VALUE!</v>
      </c>
      <c r="BG211" t="e">
        <f t="shared" si="303"/>
        <v>#VALUE!</v>
      </c>
      <c r="BH211" t="e">
        <f t="shared" si="304"/>
        <v>#VALUE!</v>
      </c>
      <c r="BI211" t="e">
        <f t="shared" si="305"/>
        <v>#VALUE!</v>
      </c>
      <c r="BJ211" t="e">
        <f t="shared" si="306"/>
        <v>#VALUE!</v>
      </c>
      <c r="BK211" t="e">
        <f t="shared" si="307"/>
        <v>#VALUE!</v>
      </c>
      <c r="BL211" t="e">
        <f t="shared" si="308"/>
        <v>#VALUE!</v>
      </c>
      <c r="BM211" t="e">
        <f t="shared" si="309"/>
        <v>#VALUE!</v>
      </c>
      <c r="BN211" t="e">
        <f t="shared" si="310"/>
        <v>#VALUE!</v>
      </c>
      <c r="BO211" t="e">
        <f t="shared" si="311"/>
        <v>#VALUE!</v>
      </c>
      <c r="BP211" t="e">
        <f t="shared" si="312"/>
        <v>#VALUE!</v>
      </c>
      <c r="BQ211" t="e">
        <f t="shared" si="313"/>
        <v>#VALUE!</v>
      </c>
      <c r="BR211" t="e">
        <f t="shared" si="314"/>
        <v>#VALUE!</v>
      </c>
      <c r="BS211" t="e">
        <f t="shared" si="315"/>
        <v>#VALUE!</v>
      </c>
      <c r="BT211" t="e">
        <f t="shared" si="316"/>
        <v>#VALUE!</v>
      </c>
      <c r="BU211" t="e">
        <f t="shared" si="317"/>
        <v>#VALUE!</v>
      </c>
      <c r="BV211" t="e">
        <f t="shared" si="318"/>
        <v>#VALUE!</v>
      </c>
      <c r="BW211" t="e">
        <f t="shared" si="319"/>
        <v>#VALUE!</v>
      </c>
      <c r="BX211" t="e">
        <f t="shared" si="320"/>
        <v>#VALUE!</v>
      </c>
      <c r="BY211" t="e">
        <f t="shared" si="321"/>
        <v>#VALUE!</v>
      </c>
      <c r="BZ211" t="e">
        <f t="shared" si="322"/>
        <v>#VALUE!</v>
      </c>
      <c r="CA211" t="e">
        <f t="shared" si="323"/>
        <v>#VALUE!</v>
      </c>
      <c r="CB211" t="e">
        <f t="shared" si="324"/>
        <v>#VALUE!</v>
      </c>
      <c r="CC211" t="e">
        <f t="shared" si="325"/>
        <v>#VALUE!</v>
      </c>
      <c r="CD211" t="e">
        <f t="shared" si="326"/>
        <v>#VALUE!</v>
      </c>
      <c r="CE211" t="e">
        <f t="shared" si="327"/>
        <v>#VALUE!</v>
      </c>
      <c r="CF211" t="e">
        <f t="shared" si="328"/>
        <v>#VALUE!</v>
      </c>
      <c r="CG211" t="e">
        <f t="shared" si="329"/>
        <v>#VALUE!</v>
      </c>
      <c r="CH211" t="e">
        <f t="shared" ca="1" si="330"/>
        <v>#N/A</v>
      </c>
    </row>
    <row r="212" spans="5:86" x14ac:dyDescent="0.25">
      <c r="E212">
        <f t="shared" si="331"/>
        <v>1045657</v>
      </c>
      <c r="F212">
        <f t="shared" si="331"/>
        <v>1045657</v>
      </c>
      <c r="G212" t="e">
        <f t="shared" si="332"/>
        <v>#N/A</v>
      </c>
      <c r="H212" t="e">
        <f t="shared" si="252"/>
        <v>#VALUE!</v>
      </c>
      <c r="I212" t="e">
        <f t="shared" si="253"/>
        <v>#VALUE!</v>
      </c>
      <c r="J212" t="e">
        <f t="shared" si="254"/>
        <v>#VALUE!</v>
      </c>
      <c r="K212" t="e">
        <f t="shared" si="255"/>
        <v>#VALUE!</v>
      </c>
      <c r="L212" t="e">
        <f t="shared" si="256"/>
        <v>#VALUE!</v>
      </c>
      <c r="M212" t="e">
        <f t="shared" si="257"/>
        <v>#VALUE!</v>
      </c>
      <c r="N212" t="e">
        <f t="shared" si="258"/>
        <v>#VALUE!</v>
      </c>
      <c r="O212" t="e">
        <f t="shared" si="259"/>
        <v>#VALUE!</v>
      </c>
      <c r="P212" t="e">
        <f t="shared" si="260"/>
        <v>#VALUE!</v>
      </c>
      <c r="Q212" t="e">
        <f t="shared" si="261"/>
        <v>#VALUE!</v>
      </c>
      <c r="R212" t="e">
        <f t="shared" si="262"/>
        <v>#VALUE!</v>
      </c>
      <c r="S212" t="e">
        <f t="shared" si="263"/>
        <v>#VALUE!</v>
      </c>
      <c r="T212" t="e">
        <f t="shared" si="264"/>
        <v>#VALUE!</v>
      </c>
      <c r="U212" t="e">
        <f t="shared" si="265"/>
        <v>#VALUE!</v>
      </c>
      <c r="V212" t="e">
        <f t="shared" si="266"/>
        <v>#VALUE!</v>
      </c>
      <c r="W212" t="e">
        <f t="shared" si="267"/>
        <v>#VALUE!</v>
      </c>
      <c r="X212" t="e">
        <f t="shared" si="268"/>
        <v>#VALUE!</v>
      </c>
      <c r="Y212" t="e">
        <f t="shared" si="269"/>
        <v>#VALUE!</v>
      </c>
      <c r="Z212" t="e">
        <f t="shared" si="270"/>
        <v>#VALUE!</v>
      </c>
      <c r="AA212" t="e">
        <f t="shared" si="271"/>
        <v>#VALUE!</v>
      </c>
      <c r="AB212" t="e">
        <f t="shared" si="272"/>
        <v>#VALUE!</v>
      </c>
      <c r="AC212" t="e">
        <f t="shared" si="273"/>
        <v>#VALUE!</v>
      </c>
      <c r="AD212" t="e">
        <f t="shared" si="274"/>
        <v>#VALUE!</v>
      </c>
      <c r="AE212" t="e">
        <f t="shared" si="275"/>
        <v>#VALUE!</v>
      </c>
      <c r="AF212" t="e">
        <f t="shared" si="276"/>
        <v>#VALUE!</v>
      </c>
      <c r="AG212" t="e">
        <f t="shared" si="277"/>
        <v>#VALUE!</v>
      </c>
      <c r="AH212" t="e">
        <f t="shared" si="278"/>
        <v>#VALUE!</v>
      </c>
      <c r="AI212" t="e">
        <f t="shared" si="279"/>
        <v>#VALUE!</v>
      </c>
      <c r="AJ212" t="e">
        <f t="shared" si="280"/>
        <v>#VALUE!</v>
      </c>
      <c r="AK212" t="e">
        <f t="shared" si="281"/>
        <v>#VALUE!</v>
      </c>
      <c r="AL212" t="e">
        <f t="shared" si="282"/>
        <v>#VALUE!</v>
      </c>
      <c r="AM212" t="e">
        <f t="shared" si="283"/>
        <v>#VALUE!</v>
      </c>
      <c r="AN212" t="e">
        <f t="shared" si="284"/>
        <v>#VALUE!</v>
      </c>
      <c r="AO212" t="e">
        <f t="shared" si="285"/>
        <v>#VALUE!</v>
      </c>
      <c r="AP212" t="e">
        <f t="shared" si="286"/>
        <v>#VALUE!</v>
      </c>
      <c r="AQ212" t="e">
        <f t="shared" si="287"/>
        <v>#VALUE!</v>
      </c>
      <c r="AR212" t="e">
        <f t="shared" si="288"/>
        <v>#VALUE!</v>
      </c>
      <c r="AS212" t="e">
        <f t="shared" si="289"/>
        <v>#VALUE!</v>
      </c>
      <c r="AT212" t="e">
        <f t="shared" si="290"/>
        <v>#VALUE!</v>
      </c>
      <c r="AU212" t="e">
        <f t="shared" si="291"/>
        <v>#VALUE!</v>
      </c>
      <c r="AV212" t="e">
        <f t="shared" si="292"/>
        <v>#VALUE!</v>
      </c>
      <c r="AW212" t="e">
        <f t="shared" si="293"/>
        <v>#VALUE!</v>
      </c>
      <c r="AX212" t="e">
        <f t="shared" si="294"/>
        <v>#VALUE!</v>
      </c>
      <c r="AY212" t="e">
        <f t="shared" si="295"/>
        <v>#VALUE!</v>
      </c>
      <c r="AZ212" t="e">
        <f t="shared" si="296"/>
        <v>#VALUE!</v>
      </c>
      <c r="BA212" t="e">
        <f t="shared" si="297"/>
        <v>#VALUE!</v>
      </c>
      <c r="BB212" t="e">
        <f t="shared" si="298"/>
        <v>#VALUE!</v>
      </c>
      <c r="BC212" t="e">
        <f t="shared" si="299"/>
        <v>#VALUE!</v>
      </c>
      <c r="BD212" t="e">
        <f t="shared" si="300"/>
        <v>#VALUE!</v>
      </c>
      <c r="BE212" t="e">
        <f t="shared" si="301"/>
        <v>#VALUE!</v>
      </c>
      <c r="BF212" t="e">
        <f t="shared" si="302"/>
        <v>#VALUE!</v>
      </c>
      <c r="BG212" t="e">
        <f t="shared" si="303"/>
        <v>#VALUE!</v>
      </c>
      <c r="BH212" t="e">
        <f t="shared" si="304"/>
        <v>#VALUE!</v>
      </c>
      <c r="BI212" t="e">
        <f t="shared" si="305"/>
        <v>#VALUE!</v>
      </c>
      <c r="BJ212" t="e">
        <f t="shared" si="306"/>
        <v>#VALUE!</v>
      </c>
      <c r="BK212" t="e">
        <f t="shared" si="307"/>
        <v>#VALUE!</v>
      </c>
      <c r="BL212" t="e">
        <f t="shared" si="308"/>
        <v>#VALUE!</v>
      </c>
      <c r="BM212" t="e">
        <f t="shared" si="309"/>
        <v>#VALUE!</v>
      </c>
      <c r="BN212" t="e">
        <f t="shared" si="310"/>
        <v>#VALUE!</v>
      </c>
      <c r="BO212" t="e">
        <f t="shared" si="311"/>
        <v>#VALUE!</v>
      </c>
      <c r="BP212" t="e">
        <f t="shared" si="312"/>
        <v>#VALUE!</v>
      </c>
      <c r="BQ212" t="e">
        <f t="shared" si="313"/>
        <v>#VALUE!</v>
      </c>
      <c r="BR212" t="e">
        <f t="shared" si="314"/>
        <v>#VALUE!</v>
      </c>
      <c r="BS212" t="e">
        <f t="shared" si="315"/>
        <v>#VALUE!</v>
      </c>
      <c r="BT212" t="e">
        <f t="shared" si="316"/>
        <v>#VALUE!</v>
      </c>
      <c r="BU212" t="e">
        <f t="shared" si="317"/>
        <v>#VALUE!</v>
      </c>
      <c r="BV212" t="e">
        <f t="shared" si="318"/>
        <v>#VALUE!</v>
      </c>
      <c r="BW212" t="e">
        <f t="shared" si="319"/>
        <v>#VALUE!</v>
      </c>
      <c r="BX212" t="e">
        <f t="shared" si="320"/>
        <v>#VALUE!</v>
      </c>
      <c r="BY212" t="e">
        <f t="shared" si="321"/>
        <v>#VALUE!</v>
      </c>
      <c r="BZ212" t="e">
        <f t="shared" si="322"/>
        <v>#VALUE!</v>
      </c>
      <c r="CA212" t="e">
        <f t="shared" si="323"/>
        <v>#VALUE!</v>
      </c>
      <c r="CB212" t="e">
        <f t="shared" si="324"/>
        <v>#VALUE!</v>
      </c>
      <c r="CC212" t="e">
        <f t="shared" si="325"/>
        <v>#VALUE!</v>
      </c>
      <c r="CD212" t="e">
        <f t="shared" si="326"/>
        <v>#VALUE!</v>
      </c>
      <c r="CE212" t="e">
        <f t="shared" si="327"/>
        <v>#VALUE!</v>
      </c>
      <c r="CF212" t="e">
        <f t="shared" si="328"/>
        <v>#VALUE!</v>
      </c>
      <c r="CG212" t="e">
        <f t="shared" si="329"/>
        <v>#VALUE!</v>
      </c>
      <c r="CH212" t="e">
        <f t="shared" ca="1" si="330"/>
        <v>#N/A</v>
      </c>
    </row>
    <row r="213" spans="5:86" x14ac:dyDescent="0.25">
      <c r="E213">
        <f t="shared" si="331"/>
        <v>1045656</v>
      </c>
      <c r="F213">
        <f t="shared" si="331"/>
        <v>1045656</v>
      </c>
      <c r="G213" t="e">
        <f t="shared" si="332"/>
        <v>#N/A</v>
      </c>
      <c r="H213" t="e">
        <f t="shared" si="252"/>
        <v>#VALUE!</v>
      </c>
      <c r="I213" t="e">
        <f t="shared" si="253"/>
        <v>#VALUE!</v>
      </c>
      <c r="J213" t="e">
        <f t="shared" si="254"/>
        <v>#VALUE!</v>
      </c>
      <c r="K213" t="e">
        <f t="shared" si="255"/>
        <v>#VALUE!</v>
      </c>
      <c r="L213" t="e">
        <f t="shared" si="256"/>
        <v>#VALUE!</v>
      </c>
      <c r="M213" t="e">
        <f t="shared" si="257"/>
        <v>#VALUE!</v>
      </c>
      <c r="N213" t="e">
        <f t="shared" si="258"/>
        <v>#VALUE!</v>
      </c>
      <c r="O213" t="e">
        <f t="shared" si="259"/>
        <v>#VALUE!</v>
      </c>
      <c r="P213" t="e">
        <f t="shared" si="260"/>
        <v>#VALUE!</v>
      </c>
      <c r="Q213" t="e">
        <f t="shared" si="261"/>
        <v>#VALUE!</v>
      </c>
      <c r="R213" t="e">
        <f t="shared" si="262"/>
        <v>#VALUE!</v>
      </c>
      <c r="S213" t="e">
        <f t="shared" si="263"/>
        <v>#VALUE!</v>
      </c>
      <c r="T213" t="e">
        <f t="shared" si="264"/>
        <v>#VALUE!</v>
      </c>
      <c r="U213" t="e">
        <f t="shared" si="265"/>
        <v>#VALUE!</v>
      </c>
      <c r="V213" t="e">
        <f t="shared" si="266"/>
        <v>#VALUE!</v>
      </c>
      <c r="W213" t="e">
        <f t="shared" si="267"/>
        <v>#VALUE!</v>
      </c>
      <c r="X213" t="e">
        <f t="shared" si="268"/>
        <v>#VALUE!</v>
      </c>
      <c r="Y213" t="e">
        <f t="shared" si="269"/>
        <v>#VALUE!</v>
      </c>
      <c r="Z213" t="e">
        <f t="shared" si="270"/>
        <v>#VALUE!</v>
      </c>
      <c r="AA213" t="e">
        <f t="shared" si="271"/>
        <v>#VALUE!</v>
      </c>
      <c r="AB213" t="e">
        <f t="shared" si="272"/>
        <v>#VALUE!</v>
      </c>
      <c r="AC213" t="e">
        <f t="shared" si="273"/>
        <v>#VALUE!</v>
      </c>
      <c r="AD213" t="e">
        <f t="shared" si="274"/>
        <v>#VALUE!</v>
      </c>
      <c r="AE213" t="e">
        <f t="shared" si="275"/>
        <v>#VALUE!</v>
      </c>
      <c r="AF213" t="e">
        <f t="shared" si="276"/>
        <v>#VALUE!</v>
      </c>
      <c r="AG213" t="e">
        <f t="shared" si="277"/>
        <v>#VALUE!</v>
      </c>
      <c r="AH213" t="e">
        <f t="shared" si="278"/>
        <v>#VALUE!</v>
      </c>
      <c r="AI213" t="e">
        <f t="shared" si="279"/>
        <v>#VALUE!</v>
      </c>
      <c r="AJ213" t="e">
        <f t="shared" si="280"/>
        <v>#VALUE!</v>
      </c>
      <c r="AK213" t="e">
        <f t="shared" si="281"/>
        <v>#VALUE!</v>
      </c>
      <c r="AL213" t="e">
        <f t="shared" si="282"/>
        <v>#VALUE!</v>
      </c>
      <c r="AM213" t="e">
        <f t="shared" si="283"/>
        <v>#VALUE!</v>
      </c>
      <c r="AN213" t="e">
        <f t="shared" si="284"/>
        <v>#VALUE!</v>
      </c>
      <c r="AO213" t="e">
        <f t="shared" si="285"/>
        <v>#VALUE!</v>
      </c>
      <c r="AP213" t="e">
        <f t="shared" si="286"/>
        <v>#VALUE!</v>
      </c>
      <c r="AQ213" t="e">
        <f t="shared" si="287"/>
        <v>#VALUE!</v>
      </c>
      <c r="AR213" t="e">
        <f t="shared" si="288"/>
        <v>#VALUE!</v>
      </c>
      <c r="AS213" t="e">
        <f t="shared" si="289"/>
        <v>#VALUE!</v>
      </c>
      <c r="AT213" t="e">
        <f t="shared" si="290"/>
        <v>#VALUE!</v>
      </c>
      <c r="AU213" t="e">
        <f t="shared" si="291"/>
        <v>#VALUE!</v>
      </c>
      <c r="AV213" t="e">
        <f t="shared" si="292"/>
        <v>#VALUE!</v>
      </c>
      <c r="AW213" t="e">
        <f t="shared" si="293"/>
        <v>#VALUE!</v>
      </c>
      <c r="AX213" t="e">
        <f t="shared" si="294"/>
        <v>#VALUE!</v>
      </c>
      <c r="AY213" t="e">
        <f t="shared" si="295"/>
        <v>#VALUE!</v>
      </c>
      <c r="AZ213" t="e">
        <f t="shared" si="296"/>
        <v>#VALUE!</v>
      </c>
      <c r="BA213" t="e">
        <f t="shared" si="297"/>
        <v>#VALUE!</v>
      </c>
      <c r="BB213" t="e">
        <f t="shared" si="298"/>
        <v>#VALUE!</v>
      </c>
      <c r="BC213" t="e">
        <f t="shared" si="299"/>
        <v>#VALUE!</v>
      </c>
      <c r="BD213" t="e">
        <f t="shared" si="300"/>
        <v>#VALUE!</v>
      </c>
      <c r="BE213" t="e">
        <f t="shared" si="301"/>
        <v>#VALUE!</v>
      </c>
      <c r="BF213" t="e">
        <f t="shared" si="302"/>
        <v>#VALUE!</v>
      </c>
      <c r="BG213" t="e">
        <f t="shared" si="303"/>
        <v>#VALUE!</v>
      </c>
      <c r="BH213" t="e">
        <f t="shared" si="304"/>
        <v>#VALUE!</v>
      </c>
      <c r="BI213" t="e">
        <f t="shared" si="305"/>
        <v>#VALUE!</v>
      </c>
      <c r="BJ213" t="e">
        <f t="shared" si="306"/>
        <v>#VALUE!</v>
      </c>
      <c r="BK213" t="e">
        <f t="shared" si="307"/>
        <v>#VALUE!</v>
      </c>
      <c r="BL213" t="e">
        <f t="shared" si="308"/>
        <v>#VALUE!</v>
      </c>
      <c r="BM213" t="e">
        <f t="shared" si="309"/>
        <v>#VALUE!</v>
      </c>
      <c r="BN213" t="e">
        <f t="shared" si="310"/>
        <v>#VALUE!</v>
      </c>
      <c r="BO213" t="e">
        <f t="shared" si="311"/>
        <v>#VALUE!</v>
      </c>
      <c r="BP213" t="e">
        <f t="shared" si="312"/>
        <v>#VALUE!</v>
      </c>
      <c r="BQ213" t="e">
        <f t="shared" si="313"/>
        <v>#VALUE!</v>
      </c>
      <c r="BR213" t="e">
        <f t="shared" si="314"/>
        <v>#VALUE!</v>
      </c>
      <c r="BS213" t="e">
        <f t="shared" si="315"/>
        <v>#VALUE!</v>
      </c>
      <c r="BT213" t="e">
        <f t="shared" si="316"/>
        <v>#VALUE!</v>
      </c>
      <c r="BU213" t="e">
        <f t="shared" si="317"/>
        <v>#VALUE!</v>
      </c>
      <c r="BV213" t="e">
        <f t="shared" si="318"/>
        <v>#VALUE!</v>
      </c>
      <c r="BW213" t="e">
        <f t="shared" si="319"/>
        <v>#VALUE!</v>
      </c>
      <c r="BX213" t="e">
        <f t="shared" si="320"/>
        <v>#VALUE!</v>
      </c>
      <c r="BY213" t="e">
        <f t="shared" si="321"/>
        <v>#VALUE!</v>
      </c>
      <c r="BZ213" t="e">
        <f t="shared" si="322"/>
        <v>#VALUE!</v>
      </c>
      <c r="CA213" t="e">
        <f t="shared" si="323"/>
        <v>#VALUE!</v>
      </c>
      <c r="CB213" t="e">
        <f t="shared" si="324"/>
        <v>#VALUE!</v>
      </c>
      <c r="CC213" t="e">
        <f t="shared" si="325"/>
        <v>#VALUE!</v>
      </c>
      <c r="CD213" t="e">
        <f t="shared" si="326"/>
        <v>#VALUE!</v>
      </c>
      <c r="CE213" t="e">
        <f t="shared" si="327"/>
        <v>#VALUE!</v>
      </c>
      <c r="CF213" t="e">
        <f t="shared" si="328"/>
        <v>#VALUE!</v>
      </c>
      <c r="CG213" t="e">
        <f t="shared" si="329"/>
        <v>#VALUE!</v>
      </c>
      <c r="CH213" t="e">
        <f t="shared" ca="1" si="330"/>
        <v>#N/A</v>
      </c>
    </row>
    <row r="214" spans="5:86" x14ac:dyDescent="0.25">
      <c r="E214">
        <f t="shared" ref="E214:F229" si="333">E213-1</f>
        <v>1045655</v>
      </c>
      <c r="F214">
        <f t="shared" si="333"/>
        <v>1045655</v>
      </c>
      <c r="G214" t="e">
        <f t="shared" si="332"/>
        <v>#N/A</v>
      </c>
      <c r="H214" t="e">
        <f t="shared" si="252"/>
        <v>#VALUE!</v>
      </c>
      <c r="I214" t="e">
        <f t="shared" si="253"/>
        <v>#VALUE!</v>
      </c>
      <c r="J214" t="e">
        <f t="shared" si="254"/>
        <v>#VALUE!</v>
      </c>
      <c r="K214" t="e">
        <f t="shared" si="255"/>
        <v>#VALUE!</v>
      </c>
      <c r="L214" t="e">
        <f t="shared" si="256"/>
        <v>#VALUE!</v>
      </c>
      <c r="M214" t="e">
        <f t="shared" si="257"/>
        <v>#VALUE!</v>
      </c>
      <c r="N214" t="e">
        <f t="shared" si="258"/>
        <v>#VALUE!</v>
      </c>
      <c r="O214" t="e">
        <f t="shared" si="259"/>
        <v>#VALUE!</v>
      </c>
      <c r="P214" t="e">
        <f t="shared" si="260"/>
        <v>#VALUE!</v>
      </c>
      <c r="Q214" t="e">
        <f t="shared" si="261"/>
        <v>#VALUE!</v>
      </c>
      <c r="R214" t="e">
        <f t="shared" si="262"/>
        <v>#VALUE!</v>
      </c>
      <c r="S214" t="e">
        <f t="shared" si="263"/>
        <v>#VALUE!</v>
      </c>
      <c r="T214" t="e">
        <f t="shared" si="264"/>
        <v>#VALUE!</v>
      </c>
      <c r="U214" t="e">
        <f t="shared" si="265"/>
        <v>#VALUE!</v>
      </c>
      <c r="V214" t="e">
        <f t="shared" si="266"/>
        <v>#VALUE!</v>
      </c>
      <c r="W214" t="e">
        <f t="shared" si="267"/>
        <v>#VALUE!</v>
      </c>
      <c r="X214" t="e">
        <f t="shared" si="268"/>
        <v>#VALUE!</v>
      </c>
      <c r="Y214" t="e">
        <f t="shared" si="269"/>
        <v>#VALUE!</v>
      </c>
      <c r="Z214" t="e">
        <f t="shared" si="270"/>
        <v>#VALUE!</v>
      </c>
      <c r="AA214" t="e">
        <f t="shared" si="271"/>
        <v>#VALUE!</v>
      </c>
      <c r="AB214" t="e">
        <f t="shared" si="272"/>
        <v>#VALUE!</v>
      </c>
      <c r="AC214" t="e">
        <f t="shared" si="273"/>
        <v>#VALUE!</v>
      </c>
      <c r="AD214" t="e">
        <f t="shared" si="274"/>
        <v>#VALUE!</v>
      </c>
      <c r="AE214" t="e">
        <f t="shared" si="275"/>
        <v>#VALUE!</v>
      </c>
      <c r="AF214" t="e">
        <f t="shared" si="276"/>
        <v>#VALUE!</v>
      </c>
      <c r="AG214" t="e">
        <f t="shared" si="277"/>
        <v>#VALUE!</v>
      </c>
      <c r="AH214" t="e">
        <f t="shared" si="278"/>
        <v>#VALUE!</v>
      </c>
      <c r="AI214" t="e">
        <f t="shared" si="279"/>
        <v>#VALUE!</v>
      </c>
      <c r="AJ214" t="e">
        <f t="shared" si="280"/>
        <v>#VALUE!</v>
      </c>
      <c r="AK214" t="e">
        <f t="shared" si="281"/>
        <v>#VALUE!</v>
      </c>
      <c r="AL214" t="e">
        <f t="shared" si="282"/>
        <v>#VALUE!</v>
      </c>
      <c r="AM214" t="e">
        <f t="shared" si="283"/>
        <v>#VALUE!</v>
      </c>
      <c r="AN214" t="e">
        <f t="shared" si="284"/>
        <v>#VALUE!</v>
      </c>
      <c r="AO214" t="e">
        <f t="shared" si="285"/>
        <v>#VALUE!</v>
      </c>
      <c r="AP214" t="e">
        <f t="shared" si="286"/>
        <v>#VALUE!</v>
      </c>
      <c r="AQ214" t="e">
        <f t="shared" si="287"/>
        <v>#VALUE!</v>
      </c>
      <c r="AR214" t="e">
        <f t="shared" si="288"/>
        <v>#VALUE!</v>
      </c>
      <c r="AS214" t="e">
        <f t="shared" si="289"/>
        <v>#VALUE!</v>
      </c>
      <c r="AT214" t="e">
        <f t="shared" si="290"/>
        <v>#VALUE!</v>
      </c>
      <c r="AU214" t="e">
        <f t="shared" si="291"/>
        <v>#VALUE!</v>
      </c>
      <c r="AV214" t="e">
        <f t="shared" si="292"/>
        <v>#VALUE!</v>
      </c>
      <c r="AW214" t="e">
        <f t="shared" si="293"/>
        <v>#VALUE!</v>
      </c>
      <c r="AX214" t="e">
        <f t="shared" si="294"/>
        <v>#VALUE!</v>
      </c>
      <c r="AY214" t="e">
        <f t="shared" si="295"/>
        <v>#VALUE!</v>
      </c>
      <c r="AZ214" t="e">
        <f t="shared" si="296"/>
        <v>#VALUE!</v>
      </c>
      <c r="BA214" t="e">
        <f t="shared" si="297"/>
        <v>#VALUE!</v>
      </c>
      <c r="BB214" t="e">
        <f t="shared" si="298"/>
        <v>#VALUE!</v>
      </c>
      <c r="BC214" t="e">
        <f t="shared" si="299"/>
        <v>#VALUE!</v>
      </c>
      <c r="BD214" t="e">
        <f t="shared" si="300"/>
        <v>#VALUE!</v>
      </c>
      <c r="BE214" t="e">
        <f t="shared" si="301"/>
        <v>#VALUE!</v>
      </c>
      <c r="BF214" t="e">
        <f t="shared" si="302"/>
        <v>#VALUE!</v>
      </c>
      <c r="BG214" t="e">
        <f t="shared" si="303"/>
        <v>#VALUE!</v>
      </c>
      <c r="BH214" t="e">
        <f t="shared" si="304"/>
        <v>#VALUE!</v>
      </c>
      <c r="BI214" t="e">
        <f t="shared" si="305"/>
        <v>#VALUE!</v>
      </c>
      <c r="BJ214" t="e">
        <f t="shared" si="306"/>
        <v>#VALUE!</v>
      </c>
      <c r="BK214" t="e">
        <f t="shared" si="307"/>
        <v>#VALUE!</v>
      </c>
      <c r="BL214" t="e">
        <f t="shared" si="308"/>
        <v>#VALUE!</v>
      </c>
      <c r="BM214" t="e">
        <f t="shared" si="309"/>
        <v>#VALUE!</v>
      </c>
      <c r="BN214" t="e">
        <f t="shared" si="310"/>
        <v>#VALUE!</v>
      </c>
      <c r="BO214" t="e">
        <f t="shared" si="311"/>
        <v>#VALUE!</v>
      </c>
      <c r="BP214" t="e">
        <f t="shared" si="312"/>
        <v>#VALUE!</v>
      </c>
      <c r="BQ214" t="e">
        <f t="shared" si="313"/>
        <v>#VALUE!</v>
      </c>
      <c r="BR214" t="e">
        <f t="shared" si="314"/>
        <v>#VALUE!</v>
      </c>
      <c r="BS214" t="e">
        <f t="shared" si="315"/>
        <v>#VALUE!</v>
      </c>
      <c r="BT214" t="e">
        <f t="shared" si="316"/>
        <v>#VALUE!</v>
      </c>
      <c r="BU214" t="e">
        <f t="shared" si="317"/>
        <v>#VALUE!</v>
      </c>
      <c r="BV214" t="e">
        <f t="shared" si="318"/>
        <v>#VALUE!</v>
      </c>
      <c r="BW214" t="e">
        <f t="shared" si="319"/>
        <v>#VALUE!</v>
      </c>
      <c r="BX214" t="e">
        <f t="shared" si="320"/>
        <v>#VALUE!</v>
      </c>
      <c r="BY214" t="e">
        <f t="shared" si="321"/>
        <v>#VALUE!</v>
      </c>
      <c r="BZ214" t="e">
        <f t="shared" si="322"/>
        <v>#VALUE!</v>
      </c>
      <c r="CA214" t="e">
        <f t="shared" si="323"/>
        <v>#VALUE!</v>
      </c>
      <c r="CB214" t="e">
        <f t="shared" si="324"/>
        <v>#VALUE!</v>
      </c>
      <c r="CC214" t="e">
        <f t="shared" si="325"/>
        <v>#VALUE!</v>
      </c>
      <c r="CD214" t="e">
        <f t="shared" si="326"/>
        <v>#VALUE!</v>
      </c>
      <c r="CE214" t="e">
        <f t="shared" si="327"/>
        <v>#VALUE!</v>
      </c>
      <c r="CF214" t="e">
        <f t="shared" si="328"/>
        <v>#VALUE!</v>
      </c>
      <c r="CG214" t="e">
        <f t="shared" si="329"/>
        <v>#VALUE!</v>
      </c>
      <c r="CH214" t="e">
        <f t="shared" ca="1" si="330"/>
        <v>#N/A</v>
      </c>
    </row>
    <row r="215" spans="5:86" x14ac:dyDescent="0.25">
      <c r="E215">
        <f t="shared" si="333"/>
        <v>1045654</v>
      </c>
      <c r="F215">
        <f t="shared" si="333"/>
        <v>1045654</v>
      </c>
      <c r="G215" t="e">
        <f t="shared" si="332"/>
        <v>#N/A</v>
      </c>
      <c r="H215" t="e">
        <f t="shared" si="252"/>
        <v>#VALUE!</v>
      </c>
      <c r="I215" t="e">
        <f t="shared" si="253"/>
        <v>#VALUE!</v>
      </c>
      <c r="J215" t="e">
        <f t="shared" si="254"/>
        <v>#VALUE!</v>
      </c>
      <c r="K215" t="e">
        <f t="shared" si="255"/>
        <v>#VALUE!</v>
      </c>
      <c r="L215" t="e">
        <f t="shared" si="256"/>
        <v>#VALUE!</v>
      </c>
      <c r="M215" t="e">
        <f t="shared" si="257"/>
        <v>#VALUE!</v>
      </c>
      <c r="N215" t="e">
        <f t="shared" si="258"/>
        <v>#VALUE!</v>
      </c>
      <c r="O215" t="e">
        <f t="shared" si="259"/>
        <v>#VALUE!</v>
      </c>
      <c r="P215" t="e">
        <f t="shared" si="260"/>
        <v>#VALUE!</v>
      </c>
      <c r="Q215" t="e">
        <f t="shared" si="261"/>
        <v>#VALUE!</v>
      </c>
      <c r="R215" t="e">
        <f t="shared" si="262"/>
        <v>#VALUE!</v>
      </c>
      <c r="S215" t="e">
        <f t="shared" si="263"/>
        <v>#VALUE!</v>
      </c>
      <c r="T215" t="e">
        <f t="shared" si="264"/>
        <v>#VALUE!</v>
      </c>
      <c r="U215" t="e">
        <f t="shared" si="265"/>
        <v>#VALUE!</v>
      </c>
      <c r="V215" t="e">
        <f t="shared" si="266"/>
        <v>#VALUE!</v>
      </c>
      <c r="W215" t="e">
        <f t="shared" si="267"/>
        <v>#VALUE!</v>
      </c>
      <c r="X215" t="e">
        <f t="shared" si="268"/>
        <v>#VALUE!</v>
      </c>
      <c r="Y215" t="e">
        <f t="shared" si="269"/>
        <v>#VALUE!</v>
      </c>
      <c r="Z215" t="e">
        <f t="shared" si="270"/>
        <v>#VALUE!</v>
      </c>
      <c r="AA215" t="e">
        <f t="shared" si="271"/>
        <v>#VALUE!</v>
      </c>
      <c r="AB215" t="e">
        <f t="shared" si="272"/>
        <v>#VALUE!</v>
      </c>
      <c r="AC215" t="e">
        <f t="shared" si="273"/>
        <v>#VALUE!</v>
      </c>
      <c r="AD215" t="e">
        <f t="shared" si="274"/>
        <v>#VALUE!</v>
      </c>
      <c r="AE215" t="e">
        <f t="shared" si="275"/>
        <v>#VALUE!</v>
      </c>
      <c r="AF215" t="e">
        <f t="shared" si="276"/>
        <v>#VALUE!</v>
      </c>
      <c r="AG215" t="e">
        <f t="shared" si="277"/>
        <v>#VALUE!</v>
      </c>
      <c r="AH215" t="e">
        <f t="shared" si="278"/>
        <v>#VALUE!</v>
      </c>
      <c r="AI215" t="e">
        <f t="shared" si="279"/>
        <v>#VALUE!</v>
      </c>
      <c r="AJ215" t="e">
        <f t="shared" si="280"/>
        <v>#VALUE!</v>
      </c>
      <c r="AK215" t="e">
        <f t="shared" si="281"/>
        <v>#VALUE!</v>
      </c>
      <c r="AL215" t="e">
        <f t="shared" si="282"/>
        <v>#VALUE!</v>
      </c>
      <c r="AM215" t="e">
        <f t="shared" si="283"/>
        <v>#VALUE!</v>
      </c>
      <c r="AN215" t="e">
        <f t="shared" si="284"/>
        <v>#VALUE!</v>
      </c>
      <c r="AO215" t="e">
        <f t="shared" si="285"/>
        <v>#VALUE!</v>
      </c>
      <c r="AP215" t="e">
        <f t="shared" si="286"/>
        <v>#VALUE!</v>
      </c>
      <c r="AQ215" t="e">
        <f t="shared" si="287"/>
        <v>#VALUE!</v>
      </c>
      <c r="AR215" t="e">
        <f t="shared" si="288"/>
        <v>#VALUE!</v>
      </c>
      <c r="AS215" t="e">
        <f t="shared" si="289"/>
        <v>#VALUE!</v>
      </c>
      <c r="AT215" t="e">
        <f t="shared" si="290"/>
        <v>#VALUE!</v>
      </c>
      <c r="AU215" t="e">
        <f t="shared" si="291"/>
        <v>#VALUE!</v>
      </c>
      <c r="AV215" t="e">
        <f t="shared" si="292"/>
        <v>#VALUE!</v>
      </c>
      <c r="AW215" t="e">
        <f t="shared" si="293"/>
        <v>#VALUE!</v>
      </c>
      <c r="AX215" t="e">
        <f t="shared" si="294"/>
        <v>#VALUE!</v>
      </c>
      <c r="AY215" t="e">
        <f t="shared" si="295"/>
        <v>#VALUE!</v>
      </c>
      <c r="AZ215" t="e">
        <f t="shared" si="296"/>
        <v>#VALUE!</v>
      </c>
      <c r="BA215" t="e">
        <f t="shared" si="297"/>
        <v>#VALUE!</v>
      </c>
      <c r="BB215" t="e">
        <f t="shared" si="298"/>
        <v>#VALUE!</v>
      </c>
      <c r="BC215" t="e">
        <f t="shared" si="299"/>
        <v>#VALUE!</v>
      </c>
      <c r="BD215" t="e">
        <f t="shared" si="300"/>
        <v>#VALUE!</v>
      </c>
      <c r="BE215" t="e">
        <f t="shared" si="301"/>
        <v>#VALUE!</v>
      </c>
      <c r="BF215" t="e">
        <f t="shared" si="302"/>
        <v>#VALUE!</v>
      </c>
      <c r="BG215" t="e">
        <f t="shared" si="303"/>
        <v>#VALUE!</v>
      </c>
      <c r="BH215" t="e">
        <f t="shared" si="304"/>
        <v>#VALUE!</v>
      </c>
      <c r="BI215" t="e">
        <f t="shared" si="305"/>
        <v>#VALUE!</v>
      </c>
      <c r="BJ215" t="e">
        <f t="shared" si="306"/>
        <v>#VALUE!</v>
      </c>
      <c r="BK215" t="e">
        <f t="shared" si="307"/>
        <v>#VALUE!</v>
      </c>
      <c r="BL215" t="e">
        <f t="shared" si="308"/>
        <v>#VALUE!</v>
      </c>
      <c r="BM215" t="e">
        <f t="shared" si="309"/>
        <v>#VALUE!</v>
      </c>
      <c r="BN215" t="e">
        <f t="shared" si="310"/>
        <v>#VALUE!</v>
      </c>
      <c r="BO215" t="e">
        <f t="shared" si="311"/>
        <v>#VALUE!</v>
      </c>
      <c r="BP215" t="e">
        <f t="shared" si="312"/>
        <v>#VALUE!</v>
      </c>
      <c r="BQ215" t="e">
        <f t="shared" si="313"/>
        <v>#VALUE!</v>
      </c>
      <c r="BR215" t="e">
        <f t="shared" si="314"/>
        <v>#VALUE!</v>
      </c>
      <c r="BS215" t="e">
        <f t="shared" si="315"/>
        <v>#VALUE!</v>
      </c>
      <c r="BT215" t="e">
        <f t="shared" si="316"/>
        <v>#VALUE!</v>
      </c>
      <c r="BU215" t="e">
        <f t="shared" si="317"/>
        <v>#VALUE!</v>
      </c>
      <c r="BV215" t="e">
        <f t="shared" si="318"/>
        <v>#VALUE!</v>
      </c>
      <c r="BW215" t="e">
        <f t="shared" si="319"/>
        <v>#VALUE!</v>
      </c>
      <c r="BX215" t="e">
        <f t="shared" si="320"/>
        <v>#VALUE!</v>
      </c>
      <c r="BY215" t="e">
        <f t="shared" si="321"/>
        <v>#VALUE!</v>
      </c>
      <c r="BZ215" t="e">
        <f t="shared" si="322"/>
        <v>#VALUE!</v>
      </c>
      <c r="CA215" t="e">
        <f t="shared" si="323"/>
        <v>#VALUE!</v>
      </c>
      <c r="CB215" t="e">
        <f t="shared" si="324"/>
        <v>#VALUE!</v>
      </c>
      <c r="CC215" t="e">
        <f t="shared" si="325"/>
        <v>#VALUE!</v>
      </c>
      <c r="CD215" t="e">
        <f t="shared" si="326"/>
        <v>#VALUE!</v>
      </c>
      <c r="CE215" t="e">
        <f t="shared" si="327"/>
        <v>#VALUE!</v>
      </c>
      <c r="CF215" t="e">
        <f t="shared" si="328"/>
        <v>#VALUE!</v>
      </c>
      <c r="CG215" t="e">
        <f t="shared" si="329"/>
        <v>#VALUE!</v>
      </c>
      <c r="CH215" t="e">
        <f t="shared" ca="1" si="330"/>
        <v>#N/A</v>
      </c>
    </row>
    <row r="216" spans="5:86" x14ac:dyDescent="0.25">
      <c r="E216">
        <f t="shared" si="333"/>
        <v>1045653</v>
      </c>
      <c r="F216">
        <f t="shared" si="333"/>
        <v>1045653</v>
      </c>
      <c r="G216" t="e">
        <f t="shared" si="332"/>
        <v>#N/A</v>
      </c>
      <c r="H216" t="e">
        <f t="shared" si="252"/>
        <v>#VALUE!</v>
      </c>
      <c r="I216" t="e">
        <f t="shared" si="253"/>
        <v>#VALUE!</v>
      </c>
      <c r="J216" t="e">
        <f t="shared" si="254"/>
        <v>#VALUE!</v>
      </c>
      <c r="K216" t="e">
        <f t="shared" si="255"/>
        <v>#VALUE!</v>
      </c>
      <c r="L216" t="e">
        <f t="shared" si="256"/>
        <v>#VALUE!</v>
      </c>
      <c r="M216" t="e">
        <f t="shared" si="257"/>
        <v>#VALUE!</v>
      </c>
      <c r="N216" t="e">
        <f t="shared" si="258"/>
        <v>#VALUE!</v>
      </c>
      <c r="O216" t="e">
        <f t="shared" si="259"/>
        <v>#VALUE!</v>
      </c>
      <c r="P216" t="e">
        <f t="shared" si="260"/>
        <v>#VALUE!</v>
      </c>
      <c r="Q216" t="e">
        <f t="shared" si="261"/>
        <v>#VALUE!</v>
      </c>
      <c r="R216" t="e">
        <f t="shared" si="262"/>
        <v>#VALUE!</v>
      </c>
      <c r="S216" t="e">
        <f t="shared" si="263"/>
        <v>#VALUE!</v>
      </c>
      <c r="T216" t="e">
        <f t="shared" si="264"/>
        <v>#VALUE!</v>
      </c>
      <c r="U216" t="e">
        <f t="shared" si="265"/>
        <v>#VALUE!</v>
      </c>
      <c r="V216" t="e">
        <f t="shared" si="266"/>
        <v>#VALUE!</v>
      </c>
      <c r="W216" t="e">
        <f t="shared" si="267"/>
        <v>#VALUE!</v>
      </c>
      <c r="X216" t="e">
        <f t="shared" si="268"/>
        <v>#VALUE!</v>
      </c>
      <c r="Y216" t="e">
        <f t="shared" si="269"/>
        <v>#VALUE!</v>
      </c>
      <c r="Z216" t="e">
        <f t="shared" si="270"/>
        <v>#VALUE!</v>
      </c>
      <c r="AA216" t="e">
        <f t="shared" si="271"/>
        <v>#VALUE!</v>
      </c>
      <c r="AB216" t="e">
        <f t="shared" si="272"/>
        <v>#VALUE!</v>
      </c>
      <c r="AC216" t="e">
        <f t="shared" si="273"/>
        <v>#VALUE!</v>
      </c>
      <c r="AD216" t="e">
        <f t="shared" si="274"/>
        <v>#VALUE!</v>
      </c>
      <c r="AE216" t="e">
        <f t="shared" si="275"/>
        <v>#VALUE!</v>
      </c>
      <c r="AF216" t="e">
        <f t="shared" si="276"/>
        <v>#VALUE!</v>
      </c>
      <c r="AG216" t="e">
        <f t="shared" si="277"/>
        <v>#VALUE!</v>
      </c>
      <c r="AH216" t="e">
        <f t="shared" si="278"/>
        <v>#VALUE!</v>
      </c>
      <c r="AI216" t="e">
        <f t="shared" si="279"/>
        <v>#VALUE!</v>
      </c>
      <c r="AJ216" t="e">
        <f t="shared" si="280"/>
        <v>#VALUE!</v>
      </c>
      <c r="AK216" t="e">
        <f t="shared" si="281"/>
        <v>#VALUE!</v>
      </c>
      <c r="AL216" t="e">
        <f t="shared" si="282"/>
        <v>#VALUE!</v>
      </c>
      <c r="AM216" t="e">
        <f t="shared" si="283"/>
        <v>#VALUE!</v>
      </c>
      <c r="AN216" t="e">
        <f t="shared" si="284"/>
        <v>#VALUE!</v>
      </c>
      <c r="AO216" t="e">
        <f t="shared" si="285"/>
        <v>#VALUE!</v>
      </c>
      <c r="AP216" t="e">
        <f t="shared" si="286"/>
        <v>#VALUE!</v>
      </c>
      <c r="AQ216" t="e">
        <f t="shared" si="287"/>
        <v>#VALUE!</v>
      </c>
      <c r="AR216" t="e">
        <f t="shared" si="288"/>
        <v>#VALUE!</v>
      </c>
      <c r="AS216" t="e">
        <f t="shared" si="289"/>
        <v>#VALUE!</v>
      </c>
      <c r="AT216" t="e">
        <f t="shared" si="290"/>
        <v>#VALUE!</v>
      </c>
      <c r="AU216" t="e">
        <f t="shared" si="291"/>
        <v>#VALUE!</v>
      </c>
      <c r="AV216" t="e">
        <f t="shared" si="292"/>
        <v>#VALUE!</v>
      </c>
      <c r="AW216" t="e">
        <f t="shared" si="293"/>
        <v>#VALUE!</v>
      </c>
      <c r="AX216" t="e">
        <f t="shared" si="294"/>
        <v>#VALUE!</v>
      </c>
      <c r="AY216" t="e">
        <f t="shared" si="295"/>
        <v>#VALUE!</v>
      </c>
      <c r="AZ216" t="e">
        <f t="shared" si="296"/>
        <v>#VALUE!</v>
      </c>
      <c r="BA216" t="e">
        <f t="shared" si="297"/>
        <v>#VALUE!</v>
      </c>
      <c r="BB216" t="e">
        <f t="shared" si="298"/>
        <v>#VALUE!</v>
      </c>
      <c r="BC216" t="e">
        <f t="shared" si="299"/>
        <v>#VALUE!</v>
      </c>
      <c r="BD216" t="e">
        <f t="shared" si="300"/>
        <v>#VALUE!</v>
      </c>
      <c r="BE216" t="e">
        <f t="shared" si="301"/>
        <v>#VALUE!</v>
      </c>
      <c r="BF216" t="e">
        <f t="shared" si="302"/>
        <v>#VALUE!</v>
      </c>
      <c r="BG216" t="e">
        <f t="shared" si="303"/>
        <v>#VALUE!</v>
      </c>
      <c r="BH216" t="e">
        <f t="shared" si="304"/>
        <v>#VALUE!</v>
      </c>
      <c r="BI216" t="e">
        <f t="shared" si="305"/>
        <v>#VALUE!</v>
      </c>
      <c r="BJ216" t="e">
        <f t="shared" si="306"/>
        <v>#VALUE!</v>
      </c>
      <c r="BK216" t="e">
        <f t="shared" si="307"/>
        <v>#VALUE!</v>
      </c>
      <c r="BL216" t="e">
        <f t="shared" si="308"/>
        <v>#VALUE!</v>
      </c>
      <c r="BM216" t="e">
        <f t="shared" si="309"/>
        <v>#VALUE!</v>
      </c>
      <c r="BN216" t="e">
        <f t="shared" si="310"/>
        <v>#VALUE!</v>
      </c>
      <c r="BO216" t="e">
        <f t="shared" si="311"/>
        <v>#VALUE!</v>
      </c>
      <c r="BP216" t="e">
        <f t="shared" si="312"/>
        <v>#VALUE!</v>
      </c>
      <c r="BQ216" t="e">
        <f t="shared" si="313"/>
        <v>#VALUE!</v>
      </c>
      <c r="BR216" t="e">
        <f t="shared" si="314"/>
        <v>#VALUE!</v>
      </c>
      <c r="BS216" t="e">
        <f t="shared" si="315"/>
        <v>#VALUE!</v>
      </c>
      <c r="BT216" t="e">
        <f t="shared" si="316"/>
        <v>#VALUE!</v>
      </c>
      <c r="BU216" t="e">
        <f t="shared" si="317"/>
        <v>#VALUE!</v>
      </c>
      <c r="BV216" t="e">
        <f t="shared" si="318"/>
        <v>#VALUE!</v>
      </c>
      <c r="BW216" t="e">
        <f t="shared" si="319"/>
        <v>#VALUE!</v>
      </c>
      <c r="BX216" t="e">
        <f t="shared" si="320"/>
        <v>#VALUE!</v>
      </c>
      <c r="BY216" t="e">
        <f t="shared" si="321"/>
        <v>#VALUE!</v>
      </c>
      <c r="BZ216" t="e">
        <f t="shared" si="322"/>
        <v>#VALUE!</v>
      </c>
      <c r="CA216" t="e">
        <f t="shared" si="323"/>
        <v>#VALUE!</v>
      </c>
      <c r="CB216" t="e">
        <f t="shared" si="324"/>
        <v>#VALUE!</v>
      </c>
      <c r="CC216" t="e">
        <f t="shared" si="325"/>
        <v>#VALUE!</v>
      </c>
      <c r="CD216" t="e">
        <f t="shared" si="326"/>
        <v>#VALUE!</v>
      </c>
      <c r="CE216" t="e">
        <f t="shared" si="327"/>
        <v>#VALUE!</v>
      </c>
      <c r="CF216" t="e">
        <f t="shared" si="328"/>
        <v>#VALUE!</v>
      </c>
      <c r="CG216" t="e">
        <f t="shared" si="329"/>
        <v>#VALUE!</v>
      </c>
      <c r="CH216" t="e">
        <f t="shared" ca="1" si="330"/>
        <v>#N/A</v>
      </c>
    </row>
    <row r="217" spans="5:86" x14ac:dyDescent="0.25">
      <c r="E217">
        <f t="shared" si="333"/>
        <v>1045652</v>
      </c>
      <c r="F217">
        <f t="shared" si="333"/>
        <v>1045652</v>
      </c>
      <c r="G217" t="e">
        <f t="shared" si="332"/>
        <v>#N/A</v>
      </c>
      <c r="H217" t="e">
        <f t="shared" si="252"/>
        <v>#VALUE!</v>
      </c>
      <c r="I217" t="e">
        <f t="shared" si="253"/>
        <v>#VALUE!</v>
      </c>
      <c r="J217" t="e">
        <f t="shared" si="254"/>
        <v>#VALUE!</v>
      </c>
      <c r="K217" t="e">
        <f t="shared" si="255"/>
        <v>#VALUE!</v>
      </c>
      <c r="L217" t="e">
        <f t="shared" si="256"/>
        <v>#VALUE!</v>
      </c>
      <c r="M217" t="e">
        <f t="shared" si="257"/>
        <v>#VALUE!</v>
      </c>
      <c r="N217" t="e">
        <f t="shared" si="258"/>
        <v>#VALUE!</v>
      </c>
      <c r="O217" t="e">
        <f t="shared" si="259"/>
        <v>#VALUE!</v>
      </c>
      <c r="P217" t="e">
        <f t="shared" si="260"/>
        <v>#VALUE!</v>
      </c>
      <c r="Q217" t="e">
        <f t="shared" si="261"/>
        <v>#VALUE!</v>
      </c>
      <c r="R217" t="e">
        <f t="shared" si="262"/>
        <v>#VALUE!</v>
      </c>
      <c r="S217" t="e">
        <f t="shared" si="263"/>
        <v>#VALUE!</v>
      </c>
      <c r="T217" t="e">
        <f t="shared" si="264"/>
        <v>#VALUE!</v>
      </c>
      <c r="U217" t="e">
        <f t="shared" si="265"/>
        <v>#VALUE!</v>
      </c>
      <c r="V217" t="e">
        <f t="shared" si="266"/>
        <v>#VALUE!</v>
      </c>
      <c r="W217" t="e">
        <f t="shared" si="267"/>
        <v>#VALUE!</v>
      </c>
      <c r="X217" t="e">
        <f t="shared" si="268"/>
        <v>#VALUE!</v>
      </c>
      <c r="Y217" t="e">
        <f t="shared" si="269"/>
        <v>#VALUE!</v>
      </c>
      <c r="Z217" t="e">
        <f t="shared" si="270"/>
        <v>#VALUE!</v>
      </c>
      <c r="AA217" t="e">
        <f t="shared" si="271"/>
        <v>#VALUE!</v>
      </c>
      <c r="AB217" t="e">
        <f t="shared" si="272"/>
        <v>#VALUE!</v>
      </c>
      <c r="AC217" t="e">
        <f t="shared" si="273"/>
        <v>#VALUE!</v>
      </c>
      <c r="AD217" t="e">
        <f t="shared" si="274"/>
        <v>#VALUE!</v>
      </c>
      <c r="AE217" t="e">
        <f t="shared" si="275"/>
        <v>#VALUE!</v>
      </c>
      <c r="AF217" t="e">
        <f t="shared" si="276"/>
        <v>#VALUE!</v>
      </c>
      <c r="AG217" t="e">
        <f t="shared" si="277"/>
        <v>#VALUE!</v>
      </c>
      <c r="AH217" t="e">
        <f t="shared" si="278"/>
        <v>#VALUE!</v>
      </c>
      <c r="AI217" t="e">
        <f t="shared" si="279"/>
        <v>#VALUE!</v>
      </c>
      <c r="AJ217" t="e">
        <f t="shared" si="280"/>
        <v>#VALUE!</v>
      </c>
      <c r="AK217" t="e">
        <f t="shared" si="281"/>
        <v>#VALUE!</v>
      </c>
      <c r="AL217" t="e">
        <f t="shared" si="282"/>
        <v>#VALUE!</v>
      </c>
      <c r="AM217" t="e">
        <f t="shared" si="283"/>
        <v>#VALUE!</v>
      </c>
      <c r="AN217" t="e">
        <f t="shared" si="284"/>
        <v>#VALUE!</v>
      </c>
      <c r="AO217" t="e">
        <f t="shared" si="285"/>
        <v>#VALUE!</v>
      </c>
      <c r="AP217" t="e">
        <f t="shared" si="286"/>
        <v>#VALUE!</v>
      </c>
      <c r="AQ217" t="e">
        <f t="shared" si="287"/>
        <v>#VALUE!</v>
      </c>
      <c r="AR217" t="e">
        <f t="shared" si="288"/>
        <v>#VALUE!</v>
      </c>
      <c r="AS217" t="e">
        <f t="shared" si="289"/>
        <v>#VALUE!</v>
      </c>
      <c r="AT217" t="e">
        <f t="shared" si="290"/>
        <v>#VALUE!</v>
      </c>
      <c r="AU217" t="e">
        <f t="shared" si="291"/>
        <v>#VALUE!</v>
      </c>
      <c r="AV217" t="e">
        <f t="shared" si="292"/>
        <v>#VALUE!</v>
      </c>
      <c r="AW217" t="e">
        <f t="shared" si="293"/>
        <v>#VALUE!</v>
      </c>
      <c r="AX217" t="e">
        <f t="shared" si="294"/>
        <v>#VALUE!</v>
      </c>
      <c r="AY217" t="e">
        <f t="shared" si="295"/>
        <v>#VALUE!</v>
      </c>
      <c r="AZ217" t="e">
        <f t="shared" si="296"/>
        <v>#VALUE!</v>
      </c>
      <c r="BA217" t="e">
        <f t="shared" si="297"/>
        <v>#VALUE!</v>
      </c>
      <c r="BB217" t="e">
        <f t="shared" si="298"/>
        <v>#VALUE!</v>
      </c>
      <c r="BC217" t="e">
        <f t="shared" si="299"/>
        <v>#VALUE!</v>
      </c>
      <c r="BD217" t="e">
        <f t="shared" si="300"/>
        <v>#VALUE!</v>
      </c>
      <c r="BE217" t="e">
        <f t="shared" si="301"/>
        <v>#VALUE!</v>
      </c>
      <c r="BF217" t="e">
        <f t="shared" si="302"/>
        <v>#VALUE!</v>
      </c>
      <c r="BG217" t="e">
        <f t="shared" si="303"/>
        <v>#VALUE!</v>
      </c>
      <c r="BH217" t="e">
        <f t="shared" si="304"/>
        <v>#VALUE!</v>
      </c>
      <c r="BI217" t="e">
        <f t="shared" si="305"/>
        <v>#VALUE!</v>
      </c>
      <c r="BJ217" t="e">
        <f t="shared" si="306"/>
        <v>#VALUE!</v>
      </c>
      <c r="BK217" t="e">
        <f t="shared" si="307"/>
        <v>#VALUE!</v>
      </c>
      <c r="BL217" t="e">
        <f t="shared" si="308"/>
        <v>#VALUE!</v>
      </c>
      <c r="BM217" t="e">
        <f t="shared" si="309"/>
        <v>#VALUE!</v>
      </c>
      <c r="BN217" t="e">
        <f t="shared" si="310"/>
        <v>#VALUE!</v>
      </c>
      <c r="BO217" t="e">
        <f t="shared" si="311"/>
        <v>#VALUE!</v>
      </c>
      <c r="BP217" t="e">
        <f t="shared" si="312"/>
        <v>#VALUE!</v>
      </c>
      <c r="BQ217" t="e">
        <f t="shared" si="313"/>
        <v>#VALUE!</v>
      </c>
      <c r="BR217" t="e">
        <f t="shared" si="314"/>
        <v>#VALUE!</v>
      </c>
      <c r="BS217" t="e">
        <f t="shared" si="315"/>
        <v>#VALUE!</v>
      </c>
      <c r="BT217" t="e">
        <f t="shared" si="316"/>
        <v>#VALUE!</v>
      </c>
      <c r="BU217" t="e">
        <f t="shared" si="317"/>
        <v>#VALUE!</v>
      </c>
      <c r="BV217" t="e">
        <f t="shared" si="318"/>
        <v>#VALUE!</v>
      </c>
      <c r="BW217" t="e">
        <f t="shared" si="319"/>
        <v>#VALUE!</v>
      </c>
      <c r="BX217" t="e">
        <f t="shared" si="320"/>
        <v>#VALUE!</v>
      </c>
      <c r="BY217" t="e">
        <f t="shared" si="321"/>
        <v>#VALUE!</v>
      </c>
      <c r="BZ217" t="e">
        <f t="shared" si="322"/>
        <v>#VALUE!</v>
      </c>
      <c r="CA217" t="e">
        <f t="shared" si="323"/>
        <v>#VALUE!</v>
      </c>
      <c r="CB217" t="e">
        <f t="shared" si="324"/>
        <v>#VALUE!</v>
      </c>
      <c r="CC217" t="e">
        <f t="shared" si="325"/>
        <v>#VALUE!</v>
      </c>
      <c r="CD217" t="e">
        <f t="shared" si="326"/>
        <v>#VALUE!</v>
      </c>
      <c r="CE217" t="e">
        <f t="shared" si="327"/>
        <v>#VALUE!</v>
      </c>
      <c r="CF217" t="e">
        <f t="shared" si="328"/>
        <v>#VALUE!</v>
      </c>
      <c r="CG217" t="e">
        <f t="shared" si="329"/>
        <v>#VALUE!</v>
      </c>
      <c r="CH217" t="e">
        <f t="shared" ca="1" si="330"/>
        <v>#N/A</v>
      </c>
    </row>
    <row r="218" spans="5:86" x14ac:dyDescent="0.25">
      <c r="E218">
        <f t="shared" si="333"/>
        <v>1045651</v>
      </c>
      <c r="F218">
        <f t="shared" si="333"/>
        <v>1045651</v>
      </c>
      <c r="G218" t="e">
        <f t="shared" si="332"/>
        <v>#N/A</v>
      </c>
      <c r="H218" t="e">
        <f t="shared" si="252"/>
        <v>#VALUE!</v>
      </c>
      <c r="I218" t="e">
        <f t="shared" si="253"/>
        <v>#VALUE!</v>
      </c>
      <c r="J218" t="e">
        <f t="shared" si="254"/>
        <v>#VALUE!</v>
      </c>
      <c r="K218" t="e">
        <f t="shared" si="255"/>
        <v>#VALUE!</v>
      </c>
      <c r="L218" t="e">
        <f t="shared" si="256"/>
        <v>#VALUE!</v>
      </c>
      <c r="M218" t="e">
        <f t="shared" si="257"/>
        <v>#VALUE!</v>
      </c>
      <c r="N218" t="e">
        <f t="shared" si="258"/>
        <v>#VALUE!</v>
      </c>
      <c r="O218" t="e">
        <f t="shared" si="259"/>
        <v>#VALUE!</v>
      </c>
      <c r="P218" t="e">
        <f t="shared" si="260"/>
        <v>#VALUE!</v>
      </c>
      <c r="Q218" t="e">
        <f t="shared" si="261"/>
        <v>#VALUE!</v>
      </c>
      <c r="R218" t="e">
        <f t="shared" si="262"/>
        <v>#VALUE!</v>
      </c>
      <c r="S218" t="e">
        <f t="shared" si="263"/>
        <v>#VALUE!</v>
      </c>
      <c r="T218" t="e">
        <f t="shared" si="264"/>
        <v>#VALUE!</v>
      </c>
      <c r="U218" t="e">
        <f t="shared" si="265"/>
        <v>#VALUE!</v>
      </c>
      <c r="V218" t="e">
        <f t="shared" si="266"/>
        <v>#VALUE!</v>
      </c>
      <c r="W218" t="e">
        <f t="shared" si="267"/>
        <v>#VALUE!</v>
      </c>
      <c r="X218" t="e">
        <f t="shared" si="268"/>
        <v>#VALUE!</v>
      </c>
      <c r="Y218" t="e">
        <f t="shared" si="269"/>
        <v>#VALUE!</v>
      </c>
      <c r="Z218" t="e">
        <f t="shared" si="270"/>
        <v>#VALUE!</v>
      </c>
      <c r="AA218" t="e">
        <f t="shared" si="271"/>
        <v>#VALUE!</v>
      </c>
      <c r="AB218" t="e">
        <f t="shared" si="272"/>
        <v>#VALUE!</v>
      </c>
      <c r="AC218" t="e">
        <f t="shared" si="273"/>
        <v>#VALUE!</v>
      </c>
      <c r="AD218" t="e">
        <f t="shared" si="274"/>
        <v>#VALUE!</v>
      </c>
      <c r="AE218" t="e">
        <f t="shared" si="275"/>
        <v>#VALUE!</v>
      </c>
      <c r="AF218" t="e">
        <f t="shared" si="276"/>
        <v>#VALUE!</v>
      </c>
      <c r="AG218" t="e">
        <f t="shared" si="277"/>
        <v>#VALUE!</v>
      </c>
      <c r="AH218" t="e">
        <f t="shared" si="278"/>
        <v>#VALUE!</v>
      </c>
      <c r="AI218" t="e">
        <f t="shared" si="279"/>
        <v>#VALUE!</v>
      </c>
      <c r="AJ218" t="e">
        <f t="shared" si="280"/>
        <v>#VALUE!</v>
      </c>
      <c r="AK218" t="e">
        <f t="shared" si="281"/>
        <v>#VALUE!</v>
      </c>
      <c r="AL218" t="e">
        <f t="shared" si="282"/>
        <v>#VALUE!</v>
      </c>
      <c r="AM218" t="e">
        <f t="shared" si="283"/>
        <v>#VALUE!</v>
      </c>
      <c r="AN218" t="e">
        <f t="shared" si="284"/>
        <v>#VALUE!</v>
      </c>
      <c r="AO218" t="e">
        <f t="shared" si="285"/>
        <v>#VALUE!</v>
      </c>
      <c r="AP218" t="e">
        <f t="shared" si="286"/>
        <v>#VALUE!</v>
      </c>
      <c r="AQ218" t="e">
        <f t="shared" si="287"/>
        <v>#VALUE!</v>
      </c>
      <c r="AR218" t="e">
        <f t="shared" si="288"/>
        <v>#VALUE!</v>
      </c>
      <c r="AS218" t="e">
        <f t="shared" si="289"/>
        <v>#VALUE!</v>
      </c>
      <c r="AT218" t="e">
        <f t="shared" si="290"/>
        <v>#VALUE!</v>
      </c>
      <c r="AU218" t="e">
        <f t="shared" si="291"/>
        <v>#VALUE!</v>
      </c>
      <c r="AV218" t="e">
        <f t="shared" si="292"/>
        <v>#VALUE!</v>
      </c>
      <c r="AW218" t="e">
        <f t="shared" si="293"/>
        <v>#VALUE!</v>
      </c>
      <c r="AX218" t="e">
        <f t="shared" si="294"/>
        <v>#VALUE!</v>
      </c>
      <c r="AY218" t="e">
        <f t="shared" si="295"/>
        <v>#VALUE!</v>
      </c>
      <c r="AZ218" t="e">
        <f t="shared" si="296"/>
        <v>#VALUE!</v>
      </c>
      <c r="BA218" t="e">
        <f t="shared" si="297"/>
        <v>#VALUE!</v>
      </c>
      <c r="BB218" t="e">
        <f t="shared" si="298"/>
        <v>#VALUE!</v>
      </c>
      <c r="BC218" t="e">
        <f t="shared" si="299"/>
        <v>#VALUE!</v>
      </c>
      <c r="BD218" t="e">
        <f t="shared" si="300"/>
        <v>#VALUE!</v>
      </c>
      <c r="BE218" t="e">
        <f t="shared" si="301"/>
        <v>#VALUE!</v>
      </c>
      <c r="BF218" t="e">
        <f t="shared" si="302"/>
        <v>#VALUE!</v>
      </c>
      <c r="BG218" t="e">
        <f t="shared" si="303"/>
        <v>#VALUE!</v>
      </c>
      <c r="BH218" t="e">
        <f t="shared" si="304"/>
        <v>#VALUE!</v>
      </c>
      <c r="BI218" t="e">
        <f t="shared" si="305"/>
        <v>#VALUE!</v>
      </c>
      <c r="BJ218" t="e">
        <f t="shared" si="306"/>
        <v>#VALUE!</v>
      </c>
      <c r="BK218" t="e">
        <f t="shared" si="307"/>
        <v>#VALUE!</v>
      </c>
      <c r="BL218" t="e">
        <f t="shared" si="308"/>
        <v>#VALUE!</v>
      </c>
      <c r="BM218" t="e">
        <f t="shared" si="309"/>
        <v>#VALUE!</v>
      </c>
      <c r="BN218" t="e">
        <f t="shared" si="310"/>
        <v>#VALUE!</v>
      </c>
      <c r="BO218" t="e">
        <f t="shared" si="311"/>
        <v>#VALUE!</v>
      </c>
      <c r="BP218" t="e">
        <f t="shared" si="312"/>
        <v>#VALUE!</v>
      </c>
      <c r="BQ218" t="e">
        <f t="shared" si="313"/>
        <v>#VALUE!</v>
      </c>
      <c r="BR218" t="e">
        <f t="shared" si="314"/>
        <v>#VALUE!</v>
      </c>
      <c r="BS218" t="e">
        <f t="shared" si="315"/>
        <v>#VALUE!</v>
      </c>
      <c r="BT218" t="e">
        <f t="shared" si="316"/>
        <v>#VALUE!</v>
      </c>
      <c r="BU218" t="e">
        <f t="shared" si="317"/>
        <v>#VALUE!</v>
      </c>
      <c r="BV218" t="e">
        <f t="shared" si="318"/>
        <v>#VALUE!</v>
      </c>
      <c r="BW218" t="e">
        <f t="shared" si="319"/>
        <v>#VALUE!</v>
      </c>
      <c r="BX218" t="e">
        <f t="shared" si="320"/>
        <v>#VALUE!</v>
      </c>
      <c r="BY218" t="e">
        <f t="shared" si="321"/>
        <v>#VALUE!</v>
      </c>
      <c r="BZ218" t="e">
        <f t="shared" si="322"/>
        <v>#VALUE!</v>
      </c>
      <c r="CA218" t="e">
        <f t="shared" si="323"/>
        <v>#VALUE!</v>
      </c>
      <c r="CB218" t="e">
        <f t="shared" si="324"/>
        <v>#VALUE!</v>
      </c>
      <c r="CC218" t="e">
        <f t="shared" si="325"/>
        <v>#VALUE!</v>
      </c>
      <c r="CD218" t="e">
        <f t="shared" si="326"/>
        <v>#VALUE!</v>
      </c>
      <c r="CE218" t="e">
        <f t="shared" si="327"/>
        <v>#VALUE!</v>
      </c>
      <c r="CF218" t="e">
        <f t="shared" si="328"/>
        <v>#VALUE!</v>
      </c>
      <c r="CG218" t="e">
        <f t="shared" si="329"/>
        <v>#VALUE!</v>
      </c>
      <c r="CH218" t="e">
        <f t="shared" ca="1" si="330"/>
        <v>#N/A</v>
      </c>
    </row>
    <row r="219" spans="5:86" x14ac:dyDescent="0.25">
      <c r="E219">
        <f t="shared" si="333"/>
        <v>1045650</v>
      </c>
      <c r="F219">
        <f t="shared" si="333"/>
        <v>1045650</v>
      </c>
      <c r="G219" t="e">
        <f t="shared" si="332"/>
        <v>#N/A</v>
      </c>
      <c r="H219" t="e">
        <f t="shared" si="252"/>
        <v>#VALUE!</v>
      </c>
      <c r="I219" t="e">
        <f t="shared" si="253"/>
        <v>#VALUE!</v>
      </c>
      <c r="J219" t="e">
        <f t="shared" si="254"/>
        <v>#VALUE!</v>
      </c>
      <c r="K219" t="e">
        <f t="shared" si="255"/>
        <v>#VALUE!</v>
      </c>
      <c r="L219" t="e">
        <f t="shared" si="256"/>
        <v>#VALUE!</v>
      </c>
      <c r="M219" t="e">
        <f t="shared" si="257"/>
        <v>#VALUE!</v>
      </c>
      <c r="N219" t="e">
        <f t="shared" si="258"/>
        <v>#VALUE!</v>
      </c>
      <c r="O219" t="e">
        <f t="shared" si="259"/>
        <v>#VALUE!</v>
      </c>
      <c r="P219" t="e">
        <f t="shared" si="260"/>
        <v>#VALUE!</v>
      </c>
      <c r="Q219" t="e">
        <f t="shared" si="261"/>
        <v>#VALUE!</v>
      </c>
      <c r="R219" t="e">
        <f t="shared" si="262"/>
        <v>#VALUE!</v>
      </c>
      <c r="S219" t="e">
        <f t="shared" si="263"/>
        <v>#VALUE!</v>
      </c>
      <c r="T219" t="e">
        <f t="shared" si="264"/>
        <v>#VALUE!</v>
      </c>
      <c r="U219" t="e">
        <f t="shared" si="265"/>
        <v>#VALUE!</v>
      </c>
      <c r="V219" t="e">
        <f t="shared" si="266"/>
        <v>#VALUE!</v>
      </c>
      <c r="W219" t="e">
        <f t="shared" si="267"/>
        <v>#VALUE!</v>
      </c>
      <c r="X219" t="e">
        <f t="shared" si="268"/>
        <v>#VALUE!</v>
      </c>
      <c r="Y219" t="e">
        <f t="shared" si="269"/>
        <v>#VALUE!</v>
      </c>
      <c r="Z219" t="e">
        <f t="shared" si="270"/>
        <v>#VALUE!</v>
      </c>
      <c r="AA219" t="e">
        <f t="shared" si="271"/>
        <v>#VALUE!</v>
      </c>
      <c r="AB219" t="e">
        <f t="shared" si="272"/>
        <v>#VALUE!</v>
      </c>
      <c r="AC219" t="e">
        <f t="shared" si="273"/>
        <v>#VALUE!</v>
      </c>
      <c r="AD219" t="e">
        <f t="shared" si="274"/>
        <v>#VALUE!</v>
      </c>
      <c r="AE219" t="e">
        <f t="shared" si="275"/>
        <v>#VALUE!</v>
      </c>
      <c r="AF219" t="e">
        <f t="shared" si="276"/>
        <v>#VALUE!</v>
      </c>
      <c r="AG219" t="e">
        <f t="shared" si="277"/>
        <v>#VALUE!</v>
      </c>
      <c r="AH219" t="e">
        <f t="shared" si="278"/>
        <v>#VALUE!</v>
      </c>
      <c r="AI219" t="e">
        <f t="shared" si="279"/>
        <v>#VALUE!</v>
      </c>
      <c r="AJ219" t="e">
        <f t="shared" si="280"/>
        <v>#VALUE!</v>
      </c>
      <c r="AK219" t="e">
        <f t="shared" si="281"/>
        <v>#VALUE!</v>
      </c>
      <c r="AL219" t="e">
        <f t="shared" si="282"/>
        <v>#VALUE!</v>
      </c>
      <c r="AM219" t="e">
        <f t="shared" si="283"/>
        <v>#VALUE!</v>
      </c>
      <c r="AN219" t="e">
        <f t="shared" si="284"/>
        <v>#VALUE!</v>
      </c>
      <c r="AO219" t="e">
        <f t="shared" si="285"/>
        <v>#VALUE!</v>
      </c>
      <c r="AP219" t="e">
        <f t="shared" si="286"/>
        <v>#VALUE!</v>
      </c>
      <c r="AQ219" t="e">
        <f t="shared" si="287"/>
        <v>#VALUE!</v>
      </c>
      <c r="AR219" t="e">
        <f t="shared" si="288"/>
        <v>#VALUE!</v>
      </c>
      <c r="AS219" t="e">
        <f t="shared" si="289"/>
        <v>#VALUE!</v>
      </c>
      <c r="AT219" t="e">
        <f t="shared" si="290"/>
        <v>#VALUE!</v>
      </c>
      <c r="AU219" t="e">
        <f t="shared" si="291"/>
        <v>#VALUE!</v>
      </c>
      <c r="AV219" t="e">
        <f t="shared" si="292"/>
        <v>#VALUE!</v>
      </c>
      <c r="AW219" t="e">
        <f t="shared" si="293"/>
        <v>#VALUE!</v>
      </c>
      <c r="AX219" t="e">
        <f t="shared" si="294"/>
        <v>#VALUE!</v>
      </c>
      <c r="AY219" t="e">
        <f t="shared" si="295"/>
        <v>#VALUE!</v>
      </c>
      <c r="AZ219" t="e">
        <f t="shared" si="296"/>
        <v>#VALUE!</v>
      </c>
      <c r="BA219" t="e">
        <f t="shared" si="297"/>
        <v>#VALUE!</v>
      </c>
      <c r="BB219" t="e">
        <f t="shared" si="298"/>
        <v>#VALUE!</v>
      </c>
      <c r="BC219" t="e">
        <f t="shared" si="299"/>
        <v>#VALUE!</v>
      </c>
      <c r="BD219" t="e">
        <f t="shared" si="300"/>
        <v>#VALUE!</v>
      </c>
      <c r="BE219" t="e">
        <f t="shared" si="301"/>
        <v>#VALUE!</v>
      </c>
      <c r="BF219" t="e">
        <f t="shared" si="302"/>
        <v>#VALUE!</v>
      </c>
      <c r="BG219" t="e">
        <f t="shared" si="303"/>
        <v>#VALUE!</v>
      </c>
      <c r="BH219" t="e">
        <f t="shared" si="304"/>
        <v>#VALUE!</v>
      </c>
      <c r="BI219" t="e">
        <f t="shared" si="305"/>
        <v>#VALUE!</v>
      </c>
      <c r="BJ219" t="e">
        <f t="shared" si="306"/>
        <v>#VALUE!</v>
      </c>
      <c r="BK219" t="e">
        <f t="shared" si="307"/>
        <v>#VALUE!</v>
      </c>
      <c r="BL219" t="e">
        <f t="shared" si="308"/>
        <v>#VALUE!</v>
      </c>
      <c r="BM219" t="e">
        <f t="shared" si="309"/>
        <v>#VALUE!</v>
      </c>
      <c r="BN219" t="e">
        <f t="shared" si="310"/>
        <v>#VALUE!</v>
      </c>
      <c r="BO219" t="e">
        <f t="shared" si="311"/>
        <v>#VALUE!</v>
      </c>
      <c r="BP219" t="e">
        <f t="shared" si="312"/>
        <v>#VALUE!</v>
      </c>
      <c r="BQ219" t="e">
        <f t="shared" si="313"/>
        <v>#VALUE!</v>
      </c>
      <c r="BR219" t="e">
        <f t="shared" si="314"/>
        <v>#VALUE!</v>
      </c>
      <c r="BS219" t="e">
        <f t="shared" si="315"/>
        <v>#VALUE!</v>
      </c>
      <c r="BT219" t="e">
        <f t="shared" si="316"/>
        <v>#VALUE!</v>
      </c>
      <c r="BU219" t="e">
        <f t="shared" si="317"/>
        <v>#VALUE!</v>
      </c>
      <c r="BV219" t="e">
        <f t="shared" si="318"/>
        <v>#VALUE!</v>
      </c>
      <c r="BW219" t="e">
        <f t="shared" si="319"/>
        <v>#VALUE!</v>
      </c>
      <c r="BX219" t="e">
        <f t="shared" si="320"/>
        <v>#VALUE!</v>
      </c>
      <c r="BY219" t="e">
        <f t="shared" si="321"/>
        <v>#VALUE!</v>
      </c>
      <c r="BZ219" t="e">
        <f t="shared" si="322"/>
        <v>#VALUE!</v>
      </c>
      <c r="CA219" t="e">
        <f t="shared" si="323"/>
        <v>#VALUE!</v>
      </c>
      <c r="CB219" t="e">
        <f t="shared" si="324"/>
        <v>#VALUE!</v>
      </c>
      <c r="CC219" t="e">
        <f t="shared" si="325"/>
        <v>#VALUE!</v>
      </c>
      <c r="CD219" t="e">
        <f t="shared" si="326"/>
        <v>#VALUE!</v>
      </c>
      <c r="CE219" t="e">
        <f t="shared" si="327"/>
        <v>#VALUE!</v>
      </c>
      <c r="CF219" t="e">
        <f t="shared" si="328"/>
        <v>#VALUE!</v>
      </c>
      <c r="CG219" t="e">
        <f t="shared" si="329"/>
        <v>#VALUE!</v>
      </c>
      <c r="CH219" t="e">
        <f t="shared" ca="1" si="330"/>
        <v>#N/A</v>
      </c>
    </row>
    <row r="220" spans="5:86" x14ac:dyDescent="0.25">
      <c r="E220">
        <f t="shared" si="333"/>
        <v>1045649</v>
      </c>
      <c r="F220">
        <f t="shared" si="333"/>
        <v>1045649</v>
      </c>
      <c r="G220" t="e">
        <f t="shared" si="332"/>
        <v>#N/A</v>
      </c>
      <c r="H220" t="e">
        <f t="shared" si="252"/>
        <v>#VALUE!</v>
      </c>
      <c r="I220" t="e">
        <f t="shared" si="253"/>
        <v>#VALUE!</v>
      </c>
      <c r="J220" t="e">
        <f t="shared" si="254"/>
        <v>#VALUE!</v>
      </c>
      <c r="K220" t="e">
        <f t="shared" si="255"/>
        <v>#VALUE!</v>
      </c>
      <c r="L220" t="e">
        <f t="shared" si="256"/>
        <v>#VALUE!</v>
      </c>
      <c r="M220" t="e">
        <f t="shared" si="257"/>
        <v>#VALUE!</v>
      </c>
      <c r="N220" t="e">
        <f t="shared" si="258"/>
        <v>#VALUE!</v>
      </c>
      <c r="O220" t="e">
        <f t="shared" si="259"/>
        <v>#VALUE!</v>
      </c>
      <c r="P220" t="e">
        <f t="shared" si="260"/>
        <v>#VALUE!</v>
      </c>
      <c r="Q220" t="e">
        <f t="shared" si="261"/>
        <v>#VALUE!</v>
      </c>
      <c r="R220" t="e">
        <f t="shared" si="262"/>
        <v>#VALUE!</v>
      </c>
      <c r="S220" t="e">
        <f t="shared" si="263"/>
        <v>#VALUE!</v>
      </c>
      <c r="T220" t="e">
        <f t="shared" si="264"/>
        <v>#VALUE!</v>
      </c>
      <c r="U220" t="e">
        <f t="shared" si="265"/>
        <v>#VALUE!</v>
      </c>
      <c r="V220" t="e">
        <f t="shared" si="266"/>
        <v>#VALUE!</v>
      </c>
      <c r="W220" t="e">
        <f t="shared" si="267"/>
        <v>#VALUE!</v>
      </c>
      <c r="X220" t="e">
        <f t="shared" si="268"/>
        <v>#VALUE!</v>
      </c>
      <c r="Y220" t="e">
        <f t="shared" si="269"/>
        <v>#VALUE!</v>
      </c>
      <c r="Z220" t="e">
        <f t="shared" si="270"/>
        <v>#VALUE!</v>
      </c>
      <c r="AA220" t="e">
        <f t="shared" si="271"/>
        <v>#VALUE!</v>
      </c>
      <c r="AB220" t="e">
        <f t="shared" si="272"/>
        <v>#VALUE!</v>
      </c>
      <c r="AC220" t="e">
        <f t="shared" si="273"/>
        <v>#VALUE!</v>
      </c>
      <c r="AD220" t="e">
        <f t="shared" si="274"/>
        <v>#VALUE!</v>
      </c>
      <c r="AE220" t="e">
        <f t="shared" si="275"/>
        <v>#VALUE!</v>
      </c>
      <c r="AF220" t="e">
        <f t="shared" si="276"/>
        <v>#VALUE!</v>
      </c>
      <c r="AG220" t="e">
        <f t="shared" si="277"/>
        <v>#VALUE!</v>
      </c>
      <c r="AH220" t="e">
        <f t="shared" si="278"/>
        <v>#VALUE!</v>
      </c>
      <c r="AI220" t="e">
        <f t="shared" si="279"/>
        <v>#VALUE!</v>
      </c>
      <c r="AJ220" t="e">
        <f t="shared" si="280"/>
        <v>#VALUE!</v>
      </c>
      <c r="AK220" t="e">
        <f t="shared" si="281"/>
        <v>#VALUE!</v>
      </c>
      <c r="AL220" t="e">
        <f t="shared" si="282"/>
        <v>#VALUE!</v>
      </c>
      <c r="AM220" t="e">
        <f t="shared" si="283"/>
        <v>#VALUE!</v>
      </c>
      <c r="AN220" t="e">
        <f t="shared" si="284"/>
        <v>#VALUE!</v>
      </c>
      <c r="AO220" t="e">
        <f t="shared" si="285"/>
        <v>#VALUE!</v>
      </c>
      <c r="AP220" t="e">
        <f t="shared" si="286"/>
        <v>#VALUE!</v>
      </c>
      <c r="AQ220" t="e">
        <f t="shared" si="287"/>
        <v>#VALUE!</v>
      </c>
      <c r="AR220" t="e">
        <f t="shared" si="288"/>
        <v>#VALUE!</v>
      </c>
      <c r="AS220" t="e">
        <f t="shared" si="289"/>
        <v>#VALUE!</v>
      </c>
      <c r="AT220" t="e">
        <f t="shared" si="290"/>
        <v>#VALUE!</v>
      </c>
      <c r="AU220" t="e">
        <f t="shared" si="291"/>
        <v>#VALUE!</v>
      </c>
      <c r="AV220" t="e">
        <f t="shared" si="292"/>
        <v>#VALUE!</v>
      </c>
      <c r="AW220" t="e">
        <f t="shared" si="293"/>
        <v>#VALUE!</v>
      </c>
      <c r="AX220" t="e">
        <f t="shared" si="294"/>
        <v>#VALUE!</v>
      </c>
      <c r="AY220" t="e">
        <f t="shared" si="295"/>
        <v>#VALUE!</v>
      </c>
      <c r="AZ220" t="e">
        <f t="shared" si="296"/>
        <v>#VALUE!</v>
      </c>
      <c r="BA220" t="e">
        <f t="shared" si="297"/>
        <v>#VALUE!</v>
      </c>
      <c r="BB220" t="e">
        <f t="shared" si="298"/>
        <v>#VALUE!</v>
      </c>
      <c r="BC220" t="e">
        <f t="shared" si="299"/>
        <v>#VALUE!</v>
      </c>
      <c r="BD220" t="e">
        <f t="shared" si="300"/>
        <v>#VALUE!</v>
      </c>
      <c r="BE220" t="e">
        <f t="shared" si="301"/>
        <v>#VALUE!</v>
      </c>
      <c r="BF220" t="e">
        <f t="shared" si="302"/>
        <v>#VALUE!</v>
      </c>
      <c r="BG220" t="e">
        <f t="shared" si="303"/>
        <v>#VALUE!</v>
      </c>
      <c r="BH220" t="e">
        <f t="shared" si="304"/>
        <v>#VALUE!</v>
      </c>
      <c r="BI220" t="e">
        <f t="shared" si="305"/>
        <v>#VALUE!</v>
      </c>
      <c r="BJ220" t="e">
        <f t="shared" si="306"/>
        <v>#VALUE!</v>
      </c>
      <c r="BK220" t="e">
        <f t="shared" si="307"/>
        <v>#VALUE!</v>
      </c>
      <c r="BL220" t="e">
        <f t="shared" si="308"/>
        <v>#VALUE!</v>
      </c>
      <c r="BM220" t="e">
        <f t="shared" si="309"/>
        <v>#VALUE!</v>
      </c>
      <c r="BN220" t="e">
        <f t="shared" si="310"/>
        <v>#VALUE!</v>
      </c>
      <c r="BO220" t="e">
        <f t="shared" si="311"/>
        <v>#VALUE!</v>
      </c>
      <c r="BP220" t="e">
        <f t="shared" si="312"/>
        <v>#VALUE!</v>
      </c>
      <c r="BQ220" t="e">
        <f t="shared" si="313"/>
        <v>#VALUE!</v>
      </c>
      <c r="BR220" t="e">
        <f t="shared" si="314"/>
        <v>#VALUE!</v>
      </c>
      <c r="BS220" t="e">
        <f t="shared" si="315"/>
        <v>#VALUE!</v>
      </c>
      <c r="BT220" t="e">
        <f t="shared" si="316"/>
        <v>#VALUE!</v>
      </c>
      <c r="BU220" t="e">
        <f t="shared" si="317"/>
        <v>#VALUE!</v>
      </c>
      <c r="BV220" t="e">
        <f t="shared" si="318"/>
        <v>#VALUE!</v>
      </c>
      <c r="BW220" t="e">
        <f t="shared" si="319"/>
        <v>#VALUE!</v>
      </c>
      <c r="BX220" t="e">
        <f t="shared" si="320"/>
        <v>#VALUE!</v>
      </c>
      <c r="BY220" t="e">
        <f t="shared" si="321"/>
        <v>#VALUE!</v>
      </c>
      <c r="BZ220" t="e">
        <f t="shared" si="322"/>
        <v>#VALUE!</v>
      </c>
      <c r="CA220" t="e">
        <f t="shared" si="323"/>
        <v>#VALUE!</v>
      </c>
      <c r="CB220" t="e">
        <f t="shared" si="324"/>
        <v>#VALUE!</v>
      </c>
      <c r="CC220" t="e">
        <f t="shared" si="325"/>
        <v>#VALUE!</v>
      </c>
      <c r="CD220" t="e">
        <f t="shared" si="326"/>
        <v>#VALUE!</v>
      </c>
      <c r="CE220" t="e">
        <f t="shared" si="327"/>
        <v>#VALUE!</v>
      </c>
      <c r="CF220" t="e">
        <f t="shared" si="328"/>
        <v>#VALUE!</v>
      </c>
      <c r="CG220" t="e">
        <f t="shared" si="329"/>
        <v>#VALUE!</v>
      </c>
      <c r="CH220" t="e">
        <f t="shared" ca="1" si="330"/>
        <v>#N/A</v>
      </c>
    </row>
    <row r="221" spans="5:86" x14ac:dyDescent="0.25">
      <c r="E221">
        <f t="shared" si="333"/>
        <v>1045648</v>
      </c>
      <c r="F221">
        <f t="shared" si="333"/>
        <v>1045648</v>
      </c>
      <c r="G221" t="e">
        <f t="shared" si="332"/>
        <v>#N/A</v>
      </c>
      <c r="H221" t="e">
        <f t="shared" si="252"/>
        <v>#VALUE!</v>
      </c>
      <c r="I221" t="e">
        <f t="shared" si="253"/>
        <v>#VALUE!</v>
      </c>
      <c r="J221" t="e">
        <f t="shared" si="254"/>
        <v>#VALUE!</v>
      </c>
      <c r="K221" t="e">
        <f t="shared" si="255"/>
        <v>#VALUE!</v>
      </c>
      <c r="L221" t="e">
        <f t="shared" si="256"/>
        <v>#VALUE!</v>
      </c>
      <c r="M221" t="e">
        <f t="shared" si="257"/>
        <v>#VALUE!</v>
      </c>
      <c r="N221" t="e">
        <f t="shared" si="258"/>
        <v>#VALUE!</v>
      </c>
      <c r="O221" t="e">
        <f t="shared" si="259"/>
        <v>#VALUE!</v>
      </c>
      <c r="P221" t="e">
        <f t="shared" si="260"/>
        <v>#VALUE!</v>
      </c>
      <c r="Q221" t="e">
        <f t="shared" si="261"/>
        <v>#VALUE!</v>
      </c>
      <c r="R221" t="e">
        <f t="shared" si="262"/>
        <v>#VALUE!</v>
      </c>
      <c r="S221" t="e">
        <f t="shared" si="263"/>
        <v>#VALUE!</v>
      </c>
      <c r="T221" t="e">
        <f t="shared" si="264"/>
        <v>#VALUE!</v>
      </c>
      <c r="U221" t="e">
        <f t="shared" si="265"/>
        <v>#VALUE!</v>
      </c>
      <c r="V221" t="e">
        <f t="shared" si="266"/>
        <v>#VALUE!</v>
      </c>
      <c r="W221" t="e">
        <f t="shared" si="267"/>
        <v>#VALUE!</v>
      </c>
      <c r="X221" t="e">
        <f t="shared" si="268"/>
        <v>#VALUE!</v>
      </c>
      <c r="Y221" t="e">
        <f t="shared" si="269"/>
        <v>#VALUE!</v>
      </c>
      <c r="Z221" t="e">
        <f t="shared" si="270"/>
        <v>#VALUE!</v>
      </c>
      <c r="AA221" t="e">
        <f t="shared" si="271"/>
        <v>#VALUE!</v>
      </c>
      <c r="AB221" t="e">
        <f t="shared" si="272"/>
        <v>#VALUE!</v>
      </c>
      <c r="AC221" t="e">
        <f t="shared" si="273"/>
        <v>#VALUE!</v>
      </c>
      <c r="AD221" t="e">
        <f t="shared" si="274"/>
        <v>#VALUE!</v>
      </c>
      <c r="AE221" t="e">
        <f t="shared" si="275"/>
        <v>#VALUE!</v>
      </c>
      <c r="AF221" t="e">
        <f t="shared" si="276"/>
        <v>#VALUE!</v>
      </c>
      <c r="AG221" t="e">
        <f t="shared" si="277"/>
        <v>#VALUE!</v>
      </c>
      <c r="AH221" t="e">
        <f t="shared" si="278"/>
        <v>#VALUE!</v>
      </c>
      <c r="AI221" t="e">
        <f t="shared" si="279"/>
        <v>#VALUE!</v>
      </c>
      <c r="AJ221" t="e">
        <f t="shared" si="280"/>
        <v>#VALUE!</v>
      </c>
      <c r="AK221" t="e">
        <f t="shared" si="281"/>
        <v>#VALUE!</v>
      </c>
      <c r="AL221" t="e">
        <f t="shared" si="282"/>
        <v>#VALUE!</v>
      </c>
      <c r="AM221" t="e">
        <f t="shared" si="283"/>
        <v>#VALUE!</v>
      </c>
      <c r="AN221" t="e">
        <f t="shared" si="284"/>
        <v>#VALUE!</v>
      </c>
      <c r="AO221" t="e">
        <f t="shared" si="285"/>
        <v>#VALUE!</v>
      </c>
      <c r="AP221" t="e">
        <f t="shared" si="286"/>
        <v>#VALUE!</v>
      </c>
      <c r="AQ221" t="e">
        <f t="shared" si="287"/>
        <v>#VALUE!</v>
      </c>
      <c r="AR221" t="e">
        <f t="shared" si="288"/>
        <v>#VALUE!</v>
      </c>
      <c r="AS221" t="e">
        <f t="shared" si="289"/>
        <v>#VALUE!</v>
      </c>
      <c r="AT221" t="e">
        <f t="shared" si="290"/>
        <v>#VALUE!</v>
      </c>
      <c r="AU221" t="e">
        <f t="shared" si="291"/>
        <v>#VALUE!</v>
      </c>
      <c r="AV221" t="e">
        <f t="shared" si="292"/>
        <v>#VALUE!</v>
      </c>
      <c r="AW221" t="e">
        <f t="shared" si="293"/>
        <v>#VALUE!</v>
      </c>
      <c r="AX221" t="e">
        <f t="shared" si="294"/>
        <v>#VALUE!</v>
      </c>
      <c r="AY221" t="e">
        <f t="shared" si="295"/>
        <v>#VALUE!</v>
      </c>
      <c r="AZ221" t="e">
        <f t="shared" si="296"/>
        <v>#VALUE!</v>
      </c>
      <c r="BA221" t="e">
        <f t="shared" si="297"/>
        <v>#VALUE!</v>
      </c>
      <c r="BB221" t="e">
        <f t="shared" si="298"/>
        <v>#VALUE!</v>
      </c>
      <c r="BC221" t="e">
        <f t="shared" si="299"/>
        <v>#VALUE!</v>
      </c>
      <c r="BD221" t="e">
        <f t="shared" si="300"/>
        <v>#VALUE!</v>
      </c>
      <c r="BE221" t="e">
        <f t="shared" si="301"/>
        <v>#VALUE!</v>
      </c>
      <c r="BF221" t="e">
        <f t="shared" si="302"/>
        <v>#VALUE!</v>
      </c>
      <c r="BG221" t="e">
        <f t="shared" si="303"/>
        <v>#VALUE!</v>
      </c>
      <c r="BH221" t="e">
        <f t="shared" si="304"/>
        <v>#VALUE!</v>
      </c>
      <c r="BI221" t="e">
        <f t="shared" si="305"/>
        <v>#VALUE!</v>
      </c>
      <c r="BJ221" t="e">
        <f t="shared" si="306"/>
        <v>#VALUE!</v>
      </c>
      <c r="BK221" t="e">
        <f t="shared" si="307"/>
        <v>#VALUE!</v>
      </c>
      <c r="BL221" t="e">
        <f t="shared" si="308"/>
        <v>#VALUE!</v>
      </c>
      <c r="BM221" t="e">
        <f t="shared" si="309"/>
        <v>#VALUE!</v>
      </c>
      <c r="BN221" t="e">
        <f t="shared" si="310"/>
        <v>#VALUE!</v>
      </c>
      <c r="BO221" t="e">
        <f t="shared" si="311"/>
        <v>#VALUE!</v>
      </c>
      <c r="BP221" t="e">
        <f t="shared" si="312"/>
        <v>#VALUE!</v>
      </c>
      <c r="BQ221" t="e">
        <f t="shared" si="313"/>
        <v>#VALUE!</v>
      </c>
      <c r="BR221" t="e">
        <f t="shared" si="314"/>
        <v>#VALUE!</v>
      </c>
      <c r="BS221" t="e">
        <f t="shared" si="315"/>
        <v>#VALUE!</v>
      </c>
      <c r="BT221" t="e">
        <f t="shared" si="316"/>
        <v>#VALUE!</v>
      </c>
      <c r="BU221" t="e">
        <f t="shared" si="317"/>
        <v>#VALUE!</v>
      </c>
      <c r="BV221" t="e">
        <f t="shared" si="318"/>
        <v>#VALUE!</v>
      </c>
      <c r="BW221" t="e">
        <f t="shared" si="319"/>
        <v>#VALUE!</v>
      </c>
      <c r="BX221" t="e">
        <f t="shared" si="320"/>
        <v>#VALUE!</v>
      </c>
      <c r="BY221" t="e">
        <f t="shared" si="321"/>
        <v>#VALUE!</v>
      </c>
      <c r="BZ221" t="e">
        <f t="shared" si="322"/>
        <v>#VALUE!</v>
      </c>
      <c r="CA221" t="e">
        <f t="shared" si="323"/>
        <v>#VALUE!</v>
      </c>
      <c r="CB221" t="e">
        <f t="shared" si="324"/>
        <v>#VALUE!</v>
      </c>
      <c r="CC221" t="e">
        <f t="shared" si="325"/>
        <v>#VALUE!</v>
      </c>
      <c r="CD221" t="e">
        <f t="shared" si="326"/>
        <v>#VALUE!</v>
      </c>
      <c r="CE221" t="e">
        <f t="shared" si="327"/>
        <v>#VALUE!</v>
      </c>
      <c r="CF221" t="e">
        <f t="shared" si="328"/>
        <v>#VALUE!</v>
      </c>
      <c r="CG221" t="e">
        <f t="shared" si="329"/>
        <v>#VALUE!</v>
      </c>
      <c r="CH221" t="e">
        <f t="shared" ca="1" si="330"/>
        <v>#N/A</v>
      </c>
    </row>
    <row r="222" spans="5:86" x14ac:dyDescent="0.25">
      <c r="E222">
        <f t="shared" si="333"/>
        <v>1045647</v>
      </c>
      <c r="F222">
        <f t="shared" si="333"/>
        <v>1045647</v>
      </c>
      <c r="G222" t="e">
        <f t="shared" si="332"/>
        <v>#N/A</v>
      </c>
      <c r="H222" t="e">
        <f t="shared" si="252"/>
        <v>#VALUE!</v>
      </c>
      <c r="I222" t="e">
        <f t="shared" si="253"/>
        <v>#VALUE!</v>
      </c>
      <c r="J222" t="e">
        <f t="shared" si="254"/>
        <v>#VALUE!</v>
      </c>
      <c r="K222" t="e">
        <f t="shared" si="255"/>
        <v>#VALUE!</v>
      </c>
      <c r="L222" t="e">
        <f t="shared" si="256"/>
        <v>#VALUE!</v>
      </c>
      <c r="M222" t="e">
        <f t="shared" si="257"/>
        <v>#VALUE!</v>
      </c>
      <c r="N222" t="e">
        <f t="shared" si="258"/>
        <v>#VALUE!</v>
      </c>
      <c r="O222" t="e">
        <f t="shared" si="259"/>
        <v>#VALUE!</v>
      </c>
      <c r="P222" t="e">
        <f t="shared" si="260"/>
        <v>#VALUE!</v>
      </c>
      <c r="Q222" t="e">
        <f t="shared" si="261"/>
        <v>#VALUE!</v>
      </c>
      <c r="R222" t="e">
        <f t="shared" si="262"/>
        <v>#VALUE!</v>
      </c>
      <c r="S222" t="e">
        <f t="shared" si="263"/>
        <v>#VALUE!</v>
      </c>
      <c r="T222" t="e">
        <f t="shared" si="264"/>
        <v>#VALUE!</v>
      </c>
      <c r="U222" t="e">
        <f t="shared" si="265"/>
        <v>#VALUE!</v>
      </c>
      <c r="V222" t="e">
        <f t="shared" si="266"/>
        <v>#VALUE!</v>
      </c>
      <c r="W222" t="e">
        <f t="shared" si="267"/>
        <v>#VALUE!</v>
      </c>
      <c r="X222" t="e">
        <f t="shared" si="268"/>
        <v>#VALUE!</v>
      </c>
      <c r="Y222" t="e">
        <f t="shared" si="269"/>
        <v>#VALUE!</v>
      </c>
      <c r="Z222" t="e">
        <f t="shared" si="270"/>
        <v>#VALUE!</v>
      </c>
      <c r="AA222" t="e">
        <f t="shared" si="271"/>
        <v>#VALUE!</v>
      </c>
      <c r="AB222" t="e">
        <f t="shared" si="272"/>
        <v>#VALUE!</v>
      </c>
      <c r="AC222" t="e">
        <f t="shared" si="273"/>
        <v>#VALUE!</v>
      </c>
      <c r="AD222" t="e">
        <f t="shared" si="274"/>
        <v>#VALUE!</v>
      </c>
      <c r="AE222" t="e">
        <f t="shared" si="275"/>
        <v>#VALUE!</v>
      </c>
      <c r="AF222" t="e">
        <f t="shared" si="276"/>
        <v>#VALUE!</v>
      </c>
      <c r="AG222" t="e">
        <f t="shared" si="277"/>
        <v>#VALUE!</v>
      </c>
      <c r="AH222" t="e">
        <f t="shared" si="278"/>
        <v>#VALUE!</v>
      </c>
      <c r="AI222" t="e">
        <f t="shared" si="279"/>
        <v>#VALUE!</v>
      </c>
      <c r="AJ222" t="e">
        <f t="shared" si="280"/>
        <v>#VALUE!</v>
      </c>
      <c r="AK222" t="e">
        <f t="shared" si="281"/>
        <v>#VALUE!</v>
      </c>
      <c r="AL222" t="e">
        <f t="shared" si="282"/>
        <v>#VALUE!</v>
      </c>
      <c r="AM222" t="e">
        <f t="shared" si="283"/>
        <v>#VALUE!</v>
      </c>
      <c r="AN222" t="e">
        <f t="shared" si="284"/>
        <v>#VALUE!</v>
      </c>
      <c r="AO222" t="e">
        <f t="shared" si="285"/>
        <v>#VALUE!</v>
      </c>
      <c r="AP222" t="e">
        <f t="shared" si="286"/>
        <v>#VALUE!</v>
      </c>
      <c r="AQ222" t="e">
        <f t="shared" si="287"/>
        <v>#VALUE!</v>
      </c>
      <c r="AR222" t="e">
        <f t="shared" si="288"/>
        <v>#VALUE!</v>
      </c>
      <c r="AS222" t="e">
        <f t="shared" si="289"/>
        <v>#VALUE!</v>
      </c>
      <c r="AT222" t="e">
        <f t="shared" si="290"/>
        <v>#VALUE!</v>
      </c>
      <c r="AU222" t="e">
        <f t="shared" si="291"/>
        <v>#VALUE!</v>
      </c>
      <c r="AV222" t="e">
        <f t="shared" si="292"/>
        <v>#VALUE!</v>
      </c>
      <c r="AW222" t="e">
        <f t="shared" si="293"/>
        <v>#VALUE!</v>
      </c>
      <c r="AX222" t="e">
        <f t="shared" si="294"/>
        <v>#VALUE!</v>
      </c>
      <c r="AY222" t="e">
        <f t="shared" si="295"/>
        <v>#VALUE!</v>
      </c>
      <c r="AZ222" t="e">
        <f t="shared" si="296"/>
        <v>#VALUE!</v>
      </c>
      <c r="BA222" t="e">
        <f t="shared" si="297"/>
        <v>#VALUE!</v>
      </c>
      <c r="BB222" t="e">
        <f t="shared" si="298"/>
        <v>#VALUE!</v>
      </c>
      <c r="BC222" t="e">
        <f t="shared" si="299"/>
        <v>#VALUE!</v>
      </c>
      <c r="BD222" t="e">
        <f t="shared" si="300"/>
        <v>#VALUE!</v>
      </c>
      <c r="BE222" t="e">
        <f t="shared" si="301"/>
        <v>#VALUE!</v>
      </c>
      <c r="BF222" t="e">
        <f t="shared" si="302"/>
        <v>#VALUE!</v>
      </c>
      <c r="BG222" t="e">
        <f t="shared" si="303"/>
        <v>#VALUE!</v>
      </c>
      <c r="BH222" t="e">
        <f t="shared" si="304"/>
        <v>#VALUE!</v>
      </c>
      <c r="BI222" t="e">
        <f t="shared" si="305"/>
        <v>#VALUE!</v>
      </c>
      <c r="BJ222" t="e">
        <f t="shared" si="306"/>
        <v>#VALUE!</v>
      </c>
      <c r="BK222" t="e">
        <f t="shared" si="307"/>
        <v>#VALUE!</v>
      </c>
      <c r="BL222" t="e">
        <f t="shared" si="308"/>
        <v>#VALUE!</v>
      </c>
      <c r="BM222" t="e">
        <f t="shared" si="309"/>
        <v>#VALUE!</v>
      </c>
      <c r="BN222" t="e">
        <f t="shared" si="310"/>
        <v>#VALUE!</v>
      </c>
      <c r="BO222" t="e">
        <f t="shared" si="311"/>
        <v>#VALUE!</v>
      </c>
      <c r="BP222" t="e">
        <f t="shared" si="312"/>
        <v>#VALUE!</v>
      </c>
      <c r="BQ222" t="e">
        <f t="shared" si="313"/>
        <v>#VALUE!</v>
      </c>
      <c r="BR222" t="e">
        <f t="shared" si="314"/>
        <v>#VALUE!</v>
      </c>
      <c r="BS222" t="e">
        <f t="shared" si="315"/>
        <v>#VALUE!</v>
      </c>
      <c r="BT222" t="e">
        <f t="shared" si="316"/>
        <v>#VALUE!</v>
      </c>
      <c r="BU222" t="e">
        <f t="shared" si="317"/>
        <v>#VALUE!</v>
      </c>
      <c r="BV222" t="e">
        <f t="shared" si="318"/>
        <v>#VALUE!</v>
      </c>
      <c r="BW222" t="e">
        <f t="shared" si="319"/>
        <v>#VALUE!</v>
      </c>
      <c r="BX222" t="e">
        <f t="shared" si="320"/>
        <v>#VALUE!</v>
      </c>
      <c r="BY222" t="e">
        <f t="shared" si="321"/>
        <v>#VALUE!</v>
      </c>
      <c r="BZ222" t="e">
        <f t="shared" si="322"/>
        <v>#VALUE!</v>
      </c>
      <c r="CA222" t="e">
        <f t="shared" si="323"/>
        <v>#VALUE!</v>
      </c>
      <c r="CB222" t="e">
        <f t="shared" si="324"/>
        <v>#VALUE!</v>
      </c>
      <c r="CC222" t="e">
        <f t="shared" si="325"/>
        <v>#VALUE!</v>
      </c>
      <c r="CD222" t="e">
        <f t="shared" si="326"/>
        <v>#VALUE!</v>
      </c>
      <c r="CE222" t="e">
        <f t="shared" si="327"/>
        <v>#VALUE!</v>
      </c>
      <c r="CF222" t="e">
        <f t="shared" si="328"/>
        <v>#VALUE!</v>
      </c>
      <c r="CG222" t="e">
        <f t="shared" si="329"/>
        <v>#VALUE!</v>
      </c>
      <c r="CH222" t="e">
        <f t="shared" ca="1" si="330"/>
        <v>#N/A</v>
      </c>
    </row>
    <row r="223" spans="5:86" x14ac:dyDescent="0.25">
      <c r="E223">
        <f t="shared" si="333"/>
        <v>1045646</v>
      </c>
      <c r="F223">
        <f t="shared" si="333"/>
        <v>1045646</v>
      </c>
      <c r="G223" t="e">
        <f t="shared" si="332"/>
        <v>#N/A</v>
      </c>
      <c r="H223" t="e">
        <f t="shared" si="252"/>
        <v>#VALUE!</v>
      </c>
      <c r="I223" t="e">
        <f t="shared" si="253"/>
        <v>#VALUE!</v>
      </c>
      <c r="J223" t="e">
        <f t="shared" si="254"/>
        <v>#VALUE!</v>
      </c>
      <c r="K223" t="e">
        <f t="shared" si="255"/>
        <v>#VALUE!</v>
      </c>
      <c r="L223" t="e">
        <f t="shared" si="256"/>
        <v>#VALUE!</v>
      </c>
      <c r="M223" t="e">
        <f t="shared" si="257"/>
        <v>#VALUE!</v>
      </c>
      <c r="N223" t="e">
        <f t="shared" si="258"/>
        <v>#VALUE!</v>
      </c>
      <c r="O223" t="e">
        <f t="shared" si="259"/>
        <v>#VALUE!</v>
      </c>
      <c r="P223" t="e">
        <f t="shared" si="260"/>
        <v>#VALUE!</v>
      </c>
      <c r="Q223" t="e">
        <f t="shared" si="261"/>
        <v>#VALUE!</v>
      </c>
      <c r="R223" t="e">
        <f t="shared" si="262"/>
        <v>#VALUE!</v>
      </c>
      <c r="S223" t="e">
        <f t="shared" si="263"/>
        <v>#VALUE!</v>
      </c>
      <c r="T223" t="e">
        <f t="shared" si="264"/>
        <v>#VALUE!</v>
      </c>
      <c r="U223" t="e">
        <f t="shared" si="265"/>
        <v>#VALUE!</v>
      </c>
      <c r="V223" t="e">
        <f t="shared" si="266"/>
        <v>#VALUE!</v>
      </c>
      <c r="W223" t="e">
        <f t="shared" si="267"/>
        <v>#VALUE!</v>
      </c>
      <c r="X223" t="e">
        <f t="shared" si="268"/>
        <v>#VALUE!</v>
      </c>
      <c r="Y223" t="e">
        <f t="shared" si="269"/>
        <v>#VALUE!</v>
      </c>
      <c r="Z223" t="e">
        <f t="shared" si="270"/>
        <v>#VALUE!</v>
      </c>
      <c r="AA223" t="e">
        <f t="shared" si="271"/>
        <v>#VALUE!</v>
      </c>
      <c r="AB223" t="e">
        <f t="shared" si="272"/>
        <v>#VALUE!</v>
      </c>
      <c r="AC223" t="e">
        <f t="shared" si="273"/>
        <v>#VALUE!</v>
      </c>
      <c r="AD223" t="e">
        <f t="shared" si="274"/>
        <v>#VALUE!</v>
      </c>
      <c r="AE223" t="e">
        <f t="shared" si="275"/>
        <v>#VALUE!</v>
      </c>
      <c r="AF223" t="e">
        <f t="shared" si="276"/>
        <v>#VALUE!</v>
      </c>
      <c r="AG223" t="e">
        <f t="shared" si="277"/>
        <v>#VALUE!</v>
      </c>
      <c r="AH223" t="e">
        <f t="shared" si="278"/>
        <v>#VALUE!</v>
      </c>
      <c r="AI223" t="e">
        <f t="shared" si="279"/>
        <v>#VALUE!</v>
      </c>
      <c r="AJ223" t="e">
        <f t="shared" si="280"/>
        <v>#VALUE!</v>
      </c>
      <c r="AK223" t="e">
        <f t="shared" si="281"/>
        <v>#VALUE!</v>
      </c>
      <c r="AL223" t="e">
        <f t="shared" si="282"/>
        <v>#VALUE!</v>
      </c>
      <c r="AM223" t="e">
        <f t="shared" si="283"/>
        <v>#VALUE!</v>
      </c>
      <c r="AN223" t="e">
        <f t="shared" si="284"/>
        <v>#VALUE!</v>
      </c>
      <c r="AO223" t="e">
        <f t="shared" si="285"/>
        <v>#VALUE!</v>
      </c>
      <c r="AP223" t="e">
        <f t="shared" si="286"/>
        <v>#VALUE!</v>
      </c>
      <c r="AQ223" t="e">
        <f t="shared" si="287"/>
        <v>#VALUE!</v>
      </c>
      <c r="AR223" t="e">
        <f t="shared" si="288"/>
        <v>#VALUE!</v>
      </c>
      <c r="AS223" t="e">
        <f t="shared" si="289"/>
        <v>#VALUE!</v>
      </c>
      <c r="AT223" t="e">
        <f t="shared" si="290"/>
        <v>#VALUE!</v>
      </c>
      <c r="AU223" t="e">
        <f t="shared" si="291"/>
        <v>#VALUE!</v>
      </c>
      <c r="AV223" t="e">
        <f t="shared" si="292"/>
        <v>#VALUE!</v>
      </c>
      <c r="AW223" t="e">
        <f t="shared" si="293"/>
        <v>#VALUE!</v>
      </c>
      <c r="AX223" t="e">
        <f t="shared" si="294"/>
        <v>#VALUE!</v>
      </c>
      <c r="AY223" t="e">
        <f t="shared" si="295"/>
        <v>#VALUE!</v>
      </c>
      <c r="AZ223" t="e">
        <f t="shared" si="296"/>
        <v>#VALUE!</v>
      </c>
      <c r="BA223" t="e">
        <f t="shared" si="297"/>
        <v>#VALUE!</v>
      </c>
      <c r="BB223" t="e">
        <f t="shared" si="298"/>
        <v>#VALUE!</v>
      </c>
      <c r="BC223" t="e">
        <f t="shared" si="299"/>
        <v>#VALUE!</v>
      </c>
      <c r="BD223" t="e">
        <f t="shared" si="300"/>
        <v>#VALUE!</v>
      </c>
      <c r="BE223" t="e">
        <f t="shared" si="301"/>
        <v>#VALUE!</v>
      </c>
      <c r="BF223" t="e">
        <f t="shared" si="302"/>
        <v>#VALUE!</v>
      </c>
      <c r="BG223" t="e">
        <f t="shared" si="303"/>
        <v>#VALUE!</v>
      </c>
      <c r="BH223" t="e">
        <f t="shared" si="304"/>
        <v>#VALUE!</v>
      </c>
      <c r="BI223" t="e">
        <f t="shared" si="305"/>
        <v>#VALUE!</v>
      </c>
      <c r="BJ223" t="e">
        <f t="shared" si="306"/>
        <v>#VALUE!</v>
      </c>
      <c r="BK223" t="e">
        <f t="shared" si="307"/>
        <v>#VALUE!</v>
      </c>
      <c r="BL223" t="e">
        <f t="shared" si="308"/>
        <v>#VALUE!</v>
      </c>
      <c r="BM223" t="e">
        <f t="shared" si="309"/>
        <v>#VALUE!</v>
      </c>
      <c r="BN223" t="e">
        <f t="shared" si="310"/>
        <v>#VALUE!</v>
      </c>
      <c r="BO223" t="e">
        <f t="shared" si="311"/>
        <v>#VALUE!</v>
      </c>
      <c r="BP223" t="e">
        <f t="shared" si="312"/>
        <v>#VALUE!</v>
      </c>
      <c r="BQ223" t="e">
        <f t="shared" si="313"/>
        <v>#VALUE!</v>
      </c>
      <c r="BR223" t="e">
        <f t="shared" si="314"/>
        <v>#VALUE!</v>
      </c>
      <c r="BS223" t="e">
        <f t="shared" si="315"/>
        <v>#VALUE!</v>
      </c>
      <c r="BT223" t="e">
        <f t="shared" si="316"/>
        <v>#VALUE!</v>
      </c>
      <c r="BU223" t="e">
        <f t="shared" si="317"/>
        <v>#VALUE!</v>
      </c>
      <c r="BV223" t="e">
        <f t="shared" si="318"/>
        <v>#VALUE!</v>
      </c>
      <c r="BW223" t="e">
        <f t="shared" si="319"/>
        <v>#VALUE!</v>
      </c>
      <c r="BX223" t="e">
        <f t="shared" si="320"/>
        <v>#VALUE!</v>
      </c>
      <c r="BY223" t="e">
        <f t="shared" si="321"/>
        <v>#VALUE!</v>
      </c>
      <c r="BZ223" t="e">
        <f t="shared" si="322"/>
        <v>#VALUE!</v>
      </c>
      <c r="CA223" t="e">
        <f t="shared" si="323"/>
        <v>#VALUE!</v>
      </c>
      <c r="CB223" t="e">
        <f t="shared" si="324"/>
        <v>#VALUE!</v>
      </c>
      <c r="CC223" t="e">
        <f t="shared" si="325"/>
        <v>#VALUE!</v>
      </c>
      <c r="CD223" t="e">
        <f t="shared" si="326"/>
        <v>#VALUE!</v>
      </c>
      <c r="CE223" t="e">
        <f t="shared" si="327"/>
        <v>#VALUE!</v>
      </c>
      <c r="CF223" t="e">
        <f t="shared" si="328"/>
        <v>#VALUE!</v>
      </c>
      <c r="CG223" t="e">
        <f t="shared" si="329"/>
        <v>#VALUE!</v>
      </c>
      <c r="CH223" t="e">
        <f t="shared" ca="1" si="330"/>
        <v>#N/A</v>
      </c>
    </row>
    <row r="224" spans="5:86" x14ac:dyDescent="0.25">
      <c r="E224">
        <f t="shared" si="333"/>
        <v>1045645</v>
      </c>
      <c r="F224">
        <f t="shared" si="333"/>
        <v>1045645</v>
      </c>
      <c r="G224" t="e">
        <f t="shared" si="332"/>
        <v>#N/A</v>
      </c>
      <c r="H224" t="e">
        <f t="shared" si="252"/>
        <v>#VALUE!</v>
      </c>
      <c r="I224" t="e">
        <f t="shared" si="253"/>
        <v>#VALUE!</v>
      </c>
      <c r="J224" t="e">
        <f t="shared" si="254"/>
        <v>#VALUE!</v>
      </c>
      <c r="K224" t="e">
        <f t="shared" si="255"/>
        <v>#VALUE!</v>
      </c>
      <c r="L224" t="e">
        <f t="shared" si="256"/>
        <v>#VALUE!</v>
      </c>
      <c r="M224" t="e">
        <f t="shared" si="257"/>
        <v>#VALUE!</v>
      </c>
      <c r="N224" t="e">
        <f t="shared" si="258"/>
        <v>#VALUE!</v>
      </c>
      <c r="O224" t="e">
        <f t="shared" si="259"/>
        <v>#VALUE!</v>
      </c>
      <c r="P224" t="e">
        <f t="shared" si="260"/>
        <v>#VALUE!</v>
      </c>
      <c r="Q224" t="e">
        <f t="shared" si="261"/>
        <v>#VALUE!</v>
      </c>
      <c r="R224" t="e">
        <f t="shared" si="262"/>
        <v>#VALUE!</v>
      </c>
      <c r="S224" t="e">
        <f t="shared" si="263"/>
        <v>#VALUE!</v>
      </c>
      <c r="T224" t="e">
        <f t="shared" si="264"/>
        <v>#VALUE!</v>
      </c>
      <c r="U224" t="e">
        <f t="shared" si="265"/>
        <v>#VALUE!</v>
      </c>
      <c r="V224" t="e">
        <f t="shared" si="266"/>
        <v>#VALUE!</v>
      </c>
      <c r="W224" t="e">
        <f t="shared" si="267"/>
        <v>#VALUE!</v>
      </c>
      <c r="X224" t="e">
        <f t="shared" si="268"/>
        <v>#VALUE!</v>
      </c>
      <c r="Y224" t="e">
        <f t="shared" si="269"/>
        <v>#VALUE!</v>
      </c>
      <c r="Z224" t="e">
        <f t="shared" si="270"/>
        <v>#VALUE!</v>
      </c>
      <c r="AA224" t="e">
        <f t="shared" si="271"/>
        <v>#VALUE!</v>
      </c>
      <c r="AB224" t="e">
        <f t="shared" si="272"/>
        <v>#VALUE!</v>
      </c>
      <c r="AC224" t="e">
        <f t="shared" si="273"/>
        <v>#VALUE!</v>
      </c>
      <c r="AD224" t="e">
        <f t="shared" si="274"/>
        <v>#VALUE!</v>
      </c>
      <c r="AE224" t="e">
        <f t="shared" si="275"/>
        <v>#VALUE!</v>
      </c>
      <c r="AF224" t="e">
        <f t="shared" si="276"/>
        <v>#VALUE!</v>
      </c>
      <c r="AG224" t="e">
        <f t="shared" si="277"/>
        <v>#VALUE!</v>
      </c>
      <c r="AH224" t="e">
        <f t="shared" si="278"/>
        <v>#VALUE!</v>
      </c>
      <c r="AI224" t="e">
        <f t="shared" si="279"/>
        <v>#VALUE!</v>
      </c>
      <c r="AJ224" t="e">
        <f t="shared" si="280"/>
        <v>#VALUE!</v>
      </c>
      <c r="AK224" t="e">
        <f t="shared" si="281"/>
        <v>#VALUE!</v>
      </c>
      <c r="AL224" t="e">
        <f t="shared" si="282"/>
        <v>#VALUE!</v>
      </c>
      <c r="AM224" t="e">
        <f t="shared" si="283"/>
        <v>#VALUE!</v>
      </c>
      <c r="AN224" t="e">
        <f t="shared" si="284"/>
        <v>#VALUE!</v>
      </c>
      <c r="AO224" t="e">
        <f t="shared" si="285"/>
        <v>#VALUE!</v>
      </c>
      <c r="AP224" t="e">
        <f t="shared" si="286"/>
        <v>#VALUE!</v>
      </c>
      <c r="AQ224" t="e">
        <f t="shared" si="287"/>
        <v>#VALUE!</v>
      </c>
      <c r="AR224" t="e">
        <f t="shared" si="288"/>
        <v>#VALUE!</v>
      </c>
      <c r="AS224" t="e">
        <f t="shared" si="289"/>
        <v>#VALUE!</v>
      </c>
      <c r="AT224" t="e">
        <f t="shared" si="290"/>
        <v>#VALUE!</v>
      </c>
      <c r="AU224" t="e">
        <f t="shared" si="291"/>
        <v>#VALUE!</v>
      </c>
      <c r="AV224" t="e">
        <f t="shared" si="292"/>
        <v>#VALUE!</v>
      </c>
      <c r="AW224" t="e">
        <f t="shared" si="293"/>
        <v>#VALUE!</v>
      </c>
      <c r="AX224" t="e">
        <f t="shared" si="294"/>
        <v>#VALUE!</v>
      </c>
      <c r="AY224" t="e">
        <f t="shared" si="295"/>
        <v>#VALUE!</v>
      </c>
      <c r="AZ224" t="e">
        <f t="shared" si="296"/>
        <v>#VALUE!</v>
      </c>
      <c r="BA224" t="e">
        <f t="shared" si="297"/>
        <v>#VALUE!</v>
      </c>
      <c r="BB224" t="e">
        <f t="shared" si="298"/>
        <v>#VALUE!</v>
      </c>
      <c r="BC224" t="e">
        <f t="shared" si="299"/>
        <v>#VALUE!</v>
      </c>
      <c r="BD224" t="e">
        <f t="shared" si="300"/>
        <v>#VALUE!</v>
      </c>
      <c r="BE224" t="e">
        <f t="shared" si="301"/>
        <v>#VALUE!</v>
      </c>
      <c r="BF224" t="e">
        <f t="shared" si="302"/>
        <v>#VALUE!</v>
      </c>
      <c r="BG224" t="e">
        <f t="shared" si="303"/>
        <v>#VALUE!</v>
      </c>
      <c r="BH224" t="e">
        <f t="shared" si="304"/>
        <v>#VALUE!</v>
      </c>
      <c r="BI224" t="e">
        <f t="shared" si="305"/>
        <v>#VALUE!</v>
      </c>
      <c r="BJ224" t="e">
        <f t="shared" si="306"/>
        <v>#VALUE!</v>
      </c>
      <c r="BK224" t="e">
        <f t="shared" si="307"/>
        <v>#VALUE!</v>
      </c>
      <c r="BL224" t="e">
        <f t="shared" si="308"/>
        <v>#VALUE!</v>
      </c>
      <c r="BM224" t="e">
        <f t="shared" si="309"/>
        <v>#VALUE!</v>
      </c>
      <c r="BN224" t="e">
        <f t="shared" si="310"/>
        <v>#VALUE!</v>
      </c>
      <c r="BO224" t="e">
        <f t="shared" si="311"/>
        <v>#VALUE!</v>
      </c>
      <c r="BP224" t="e">
        <f t="shared" si="312"/>
        <v>#VALUE!</v>
      </c>
      <c r="BQ224" t="e">
        <f t="shared" si="313"/>
        <v>#VALUE!</v>
      </c>
      <c r="BR224" t="e">
        <f t="shared" si="314"/>
        <v>#VALUE!</v>
      </c>
      <c r="BS224" t="e">
        <f t="shared" si="315"/>
        <v>#VALUE!</v>
      </c>
      <c r="BT224" t="e">
        <f t="shared" si="316"/>
        <v>#VALUE!</v>
      </c>
      <c r="BU224" t="e">
        <f t="shared" si="317"/>
        <v>#VALUE!</v>
      </c>
      <c r="BV224" t="e">
        <f t="shared" si="318"/>
        <v>#VALUE!</v>
      </c>
      <c r="BW224" t="e">
        <f t="shared" si="319"/>
        <v>#VALUE!</v>
      </c>
      <c r="BX224" t="e">
        <f t="shared" si="320"/>
        <v>#VALUE!</v>
      </c>
      <c r="BY224" t="e">
        <f t="shared" si="321"/>
        <v>#VALUE!</v>
      </c>
      <c r="BZ224" t="e">
        <f t="shared" si="322"/>
        <v>#VALUE!</v>
      </c>
      <c r="CA224" t="e">
        <f t="shared" si="323"/>
        <v>#VALUE!</v>
      </c>
      <c r="CB224" t="e">
        <f t="shared" si="324"/>
        <v>#VALUE!</v>
      </c>
      <c r="CC224" t="e">
        <f t="shared" si="325"/>
        <v>#VALUE!</v>
      </c>
      <c r="CD224" t="e">
        <f t="shared" si="326"/>
        <v>#VALUE!</v>
      </c>
      <c r="CE224" t="e">
        <f t="shared" si="327"/>
        <v>#VALUE!</v>
      </c>
      <c r="CF224" t="e">
        <f t="shared" si="328"/>
        <v>#VALUE!</v>
      </c>
      <c r="CG224" t="e">
        <f t="shared" si="329"/>
        <v>#VALUE!</v>
      </c>
      <c r="CH224" t="e">
        <f t="shared" ca="1" si="330"/>
        <v>#N/A</v>
      </c>
    </row>
    <row r="225" spans="5:86" x14ac:dyDescent="0.25">
      <c r="E225">
        <f t="shared" si="333"/>
        <v>1045644</v>
      </c>
      <c r="F225">
        <f t="shared" si="333"/>
        <v>1045644</v>
      </c>
      <c r="G225" t="e">
        <f t="shared" si="332"/>
        <v>#N/A</v>
      </c>
      <c r="H225" t="e">
        <f t="shared" si="252"/>
        <v>#VALUE!</v>
      </c>
      <c r="I225" t="e">
        <f t="shared" si="253"/>
        <v>#VALUE!</v>
      </c>
      <c r="J225" t="e">
        <f t="shared" si="254"/>
        <v>#VALUE!</v>
      </c>
      <c r="K225" t="e">
        <f t="shared" si="255"/>
        <v>#VALUE!</v>
      </c>
      <c r="L225" t="e">
        <f t="shared" si="256"/>
        <v>#VALUE!</v>
      </c>
      <c r="M225" t="e">
        <f t="shared" si="257"/>
        <v>#VALUE!</v>
      </c>
      <c r="N225" t="e">
        <f t="shared" si="258"/>
        <v>#VALUE!</v>
      </c>
      <c r="O225" t="e">
        <f t="shared" si="259"/>
        <v>#VALUE!</v>
      </c>
      <c r="P225" t="e">
        <f t="shared" si="260"/>
        <v>#VALUE!</v>
      </c>
      <c r="Q225" t="e">
        <f t="shared" si="261"/>
        <v>#VALUE!</v>
      </c>
      <c r="R225" t="e">
        <f t="shared" si="262"/>
        <v>#VALUE!</v>
      </c>
      <c r="S225" t="e">
        <f t="shared" si="263"/>
        <v>#VALUE!</v>
      </c>
      <c r="T225" t="e">
        <f t="shared" si="264"/>
        <v>#VALUE!</v>
      </c>
      <c r="U225" t="e">
        <f t="shared" si="265"/>
        <v>#VALUE!</v>
      </c>
      <c r="V225" t="e">
        <f t="shared" si="266"/>
        <v>#VALUE!</v>
      </c>
      <c r="W225" t="e">
        <f t="shared" si="267"/>
        <v>#VALUE!</v>
      </c>
      <c r="X225" t="e">
        <f t="shared" si="268"/>
        <v>#VALUE!</v>
      </c>
      <c r="Y225" t="e">
        <f t="shared" si="269"/>
        <v>#VALUE!</v>
      </c>
      <c r="Z225" t="e">
        <f t="shared" si="270"/>
        <v>#VALUE!</v>
      </c>
      <c r="AA225" t="e">
        <f t="shared" si="271"/>
        <v>#VALUE!</v>
      </c>
      <c r="AB225" t="e">
        <f t="shared" si="272"/>
        <v>#VALUE!</v>
      </c>
      <c r="AC225" t="e">
        <f t="shared" si="273"/>
        <v>#VALUE!</v>
      </c>
      <c r="AD225" t="e">
        <f t="shared" si="274"/>
        <v>#VALUE!</v>
      </c>
      <c r="AE225" t="e">
        <f t="shared" si="275"/>
        <v>#VALUE!</v>
      </c>
      <c r="AF225" t="e">
        <f t="shared" si="276"/>
        <v>#VALUE!</v>
      </c>
      <c r="AG225" t="e">
        <f t="shared" si="277"/>
        <v>#VALUE!</v>
      </c>
      <c r="AH225" t="e">
        <f t="shared" si="278"/>
        <v>#VALUE!</v>
      </c>
      <c r="AI225" t="e">
        <f t="shared" si="279"/>
        <v>#VALUE!</v>
      </c>
      <c r="AJ225" t="e">
        <f t="shared" si="280"/>
        <v>#VALUE!</v>
      </c>
      <c r="AK225" t="e">
        <f t="shared" si="281"/>
        <v>#VALUE!</v>
      </c>
      <c r="AL225" t="e">
        <f t="shared" si="282"/>
        <v>#VALUE!</v>
      </c>
      <c r="AM225" t="e">
        <f t="shared" si="283"/>
        <v>#VALUE!</v>
      </c>
      <c r="AN225" t="e">
        <f t="shared" si="284"/>
        <v>#VALUE!</v>
      </c>
      <c r="AO225" t="e">
        <f t="shared" si="285"/>
        <v>#VALUE!</v>
      </c>
      <c r="AP225" t="e">
        <f t="shared" si="286"/>
        <v>#VALUE!</v>
      </c>
      <c r="AQ225" t="e">
        <f t="shared" si="287"/>
        <v>#VALUE!</v>
      </c>
      <c r="AR225" t="e">
        <f t="shared" si="288"/>
        <v>#VALUE!</v>
      </c>
      <c r="AS225" t="e">
        <f t="shared" si="289"/>
        <v>#VALUE!</v>
      </c>
      <c r="AT225" t="e">
        <f t="shared" si="290"/>
        <v>#VALUE!</v>
      </c>
      <c r="AU225" t="e">
        <f t="shared" si="291"/>
        <v>#VALUE!</v>
      </c>
      <c r="AV225" t="e">
        <f t="shared" si="292"/>
        <v>#VALUE!</v>
      </c>
      <c r="AW225" t="e">
        <f t="shared" si="293"/>
        <v>#VALUE!</v>
      </c>
      <c r="AX225" t="e">
        <f t="shared" si="294"/>
        <v>#VALUE!</v>
      </c>
      <c r="AY225" t="e">
        <f t="shared" si="295"/>
        <v>#VALUE!</v>
      </c>
      <c r="AZ225" t="e">
        <f t="shared" si="296"/>
        <v>#VALUE!</v>
      </c>
      <c r="BA225" t="e">
        <f t="shared" si="297"/>
        <v>#VALUE!</v>
      </c>
      <c r="BB225" t="e">
        <f t="shared" si="298"/>
        <v>#VALUE!</v>
      </c>
      <c r="BC225" t="e">
        <f t="shared" si="299"/>
        <v>#VALUE!</v>
      </c>
      <c r="BD225" t="e">
        <f t="shared" si="300"/>
        <v>#VALUE!</v>
      </c>
      <c r="BE225" t="e">
        <f t="shared" si="301"/>
        <v>#VALUE!</v>
      </c>
      <c r="BF225" t="e">
        <f t="shared" si="302"/>
        <v>#VALUE!</v>
      </c>
      <c r="BG225" t="e">
        <f t="shared" si="303"/>
        <v>#VALUE!</v>
      </c>
      <c r="BH225" t="e">
        <f t="shared" si="304"/>
        <v>#VALUE!</v>
      </c>
      <c r="BI225" t="e">
        <f t="shared" si="305"/>
        <v>#VALUE!</v>
      </c>
      <c r="BJ225" t="e">
        <f t="shared" si="306"/>
        <v>#VALUE!</v>
      </c>
      <c r="BK225" t="e">
        <f t="shared" si="307"/>
        <v>#VALUE!</v>
      </c>
      <c r="BL225" t="e">
        <f t="shared" si="308"/>
        <v>#VALUE!</v>
      </c>
      <c r="BM225" t="e">
        <f t="shared" si="309"/>
        <v>#VALUE!</v>
      </c>
      <c r="BN225" t="e">
        <f t="shared" si="310"/>
        <v>#VALUE!</v>
      </c>
      <c r="BO225" t="e">
        <f t="shared" si="311"/>
        <v>#VALUE!</v>
      </c>
      <c r="BP225" t="e">
        <f t="shared" si="312"/>
        <v>#VALUE!</v>
      </c>
      <c r="BQ225" t="e">
        <f t="shared" si="313"/>
        <v>#VALUE!</v>
      </c>
      <c r="BR225" t="e">
        <f t="shared" si="314"/>
        <v>#VALUE!</v>
      </c>
      <c r="BS225" t="e">
        <f t="shared" si="315"/>
        <v>#VALUE!</v>
      </c>
      <c r="BT225" t="e">
        <f t="shared" si="316"/>
        <v>#VALUE!</v>
      </c>
      <c r="BU225" t="e">
        <f t="shared" si="317"/>
        <v>#VALUE!</v>
      </c>
      <c r="BV225" t="e">
        <f t="shared" si="318"/>
        <v>#VALUE!</v>
      </c>
      <c r="BW225" t="e">
        <f t="shared" si="319"/>
        <v>#VALUE!</v>
      </c>
      <c r="BX225" t="e">
        <f t="shared" si="320"/>
        <v>#VALUE!</v>
      </c>
      <c r="BY225" t="e">
        <f t="shared" si="321"/>
        <v>#VALUE!</v>
      </c>
      <c r="BZ225" t="e">
        <f t="shared" si="322"/>
        <v>#VALUE!</v>
      </c>
      <c r="CA225" t="e">
        <f t="shared" si="323"/>
        <v>#VALUE!</v>
      </c>
      <c r="CB225" t="e">
        <f t="shared" si="324"/>
        <v>#VALUE!</v>
      </c>
      <c r="CC225" t="e">
        <f t="shared" si="325"/>
        <v>#VALUE!</v>
      </c>
      <c r="CD225" t="e">
        <f t="shared" si="326"/>
        <v>#VALUE!</v>
      </c>
      <c r="CE225" t="e">
        <f t="shared" si="327"/>
        <v>#VALUE!</v>
      </c>
      <c r="CF225" t="e">
        <f t="shared" si="328"/>
        <v>#VALUE!</v>
      </c>
      <c r="CG225" t="e">
        <f t="shared" si="329"/>
        <v>#VALUE!</v>
      </c>
      <c r="CH225" t="e">
        <f t="shared" ca="1" si="330"/>
        <v>#N/A</v>
      </c>
    </row>
    <row r="226" spans="5:86" x14ac:dyDescent="0.25">
      <c r="E226">
        <f t="shared" si="333"/>
        <v>1045643</v>
      </c>
      <c r="F226">
        <f t="shared" si="333"/>
        <v>1045643</v>
      </c>
      <c r="G226" t="e">
        <f t="shared" si="332"/>
        <v>#N/A</v>
      </c>
      <c r="H226" t="e">
        <f t="shared" si="252"/>
        <v>#VALUE!</v>
      </c>
      <c r="I226" t="e">
        <f t="shared" si="253"/>
        <v>#VALUE!</v>
      </c>
      <c r="J226" t="e">
        <f t="shared" si="254"/>
        <v>#VALUE!</v>
      </c>
      <c r="K226" t="e">
        <f t="shared" si="255"/>
        <v>#VALUE!</v>
      </c>
      <c r="L226" t="e">
        <f t="shared" si="256"/>
        <v>#VALUE!</v>
      </c>
      <c r="M226" t="e">
        <f t="shared" si="257"/>
        <v>#VALUE!</v>
      </c>
      <c r="N226" t="e">
        <f t="shared" si="258"/>
        <v>#VALUE!</v>
      </c>
      <c r="O226" t="e">
        <f t="shared" si="259"/>
        <v>#VALUE!</v>
      </c>
      <c r="P226" t="e">
        <f t="shared" si="260"/>
        <v>#VALUE!</v>
      </c>
      <c r="Q226" t="e">
        <f t="shared" si="261"/>
        <v>#VALUE!</v>
      </c>
      <c r="R226" t="e">
        <f t="shared" si="262"/>
        <v>#VALUE!</v>
      </c>
      <c r="S226" t="e">
        <f t="shared" si="263"/>
        <v>#VALUE!</v>
      </c>
      <c r="T226" t="e">
        <f t="shared" si="264"/>
        <v>#VALUE!</v>
      </c>
      <c r="U226" t="e">
        <f t="shared" si="265"/>
        <v>#VALUE!</v>
      </c>
      <c r="V226" t="e">
        <f t="shared" si="266"/>
        <v>#VALUE!</v>
      </c>
      <c r="W226" t="e">
        <f t="shared" si="267"/>
        <v>#VALUE!</v>
      </c>
      <c r="X226" t="e">
        <f t="shared" si="268"/>
        <v>#VALUE!</v>
      </c>
      <c r="Y226" t="e">
        <f t="shared" si="269"/>
        <v>#VALUE!</v>
      </c>
      <c r="Z226" t="e">
        <f t="shared" si="270"/>
        <v>#VALUE!</v>
      </c>
      <c r="AA226" t="e">
        <f t="shared" si="271"/>
        <v>#VALUE!</v>
      </c>
      <c r="AB226" t="e">
        <f t="shared" si="272"/>
        <v>#VALUE!</v>
      </c>
      <c r="AC226" t="e">
        <f t="shared" si="273"/>
        <v>#VALUE!</v>
      </c>
      <c r="AD226" t="e">
        <f t="shared" si="274"/>
        <v>#VALUE!</v>
      </c>
      <c r="AE226" t="e">
        <f t="shared" si="275"/>
        <v>#VALUE!</v>
      </c>
      <c r="AF226" t="e">
        <f t="shared" si="276"/>
        <v>#VALUE!</v>
      </c>
      <c r="AG226" t="e">
        <f t="shared" si="277"/>
        <v>#VALUE!</v>
      </c>
      <c r="AH226" t="e">
        <f t="shared" si="278"/>
        <v>#VALUE!</v>
      </c>
      <c r="AI226" t="e">
        <f t="shared" si="279"/>
        <v>#VALUE!</v>
      </c>
      <c r="AJ226" t="e">
        <f t="shared" si="280"/>
        <v>#VALUE!</v>
      </c>
      <c r="AK226" t="e">
        <f t="shared" si="281"/>
        <v>#VALUE!</v>
      </c>
      <c r="AL226" t="e">
        <f t="shared" si="282"/>
        <v>#VALUE!</v>
      </c>
      <c r="AM226" t="e">
        <f t="shared" si="283"/>
        <v>#VALUE!</v>
      </c>
      <c r="AN226" t="e">
        <f t="shared" si="284"/>
        <v>#VALUE!</v>
      </c>
      <c r="AO226" t="e">
        <f t="shared" si="285"/>
        <v>#VALUE!</v>
      </c>
      <c r="AP226" t="e">
        <f t="shared" si="286"/>
        <v>#VALUE!</v>
      </c>
      <c r="AQ226" t="e">
        <f t="shared" si="287"/>
        <v>#VALUE!</v>
      </c>
      <c r="AR226" t="e">
        <f t="shared" si="288"/>
        <v>#VALUE!</v>
      </c>
      <c r="AS226" t="e">
        <f t="shared" si="289"/>
        <v>#VALUE!</v>
      </c>
      <c r="AT226" t="e">
        <f t="shared" si="290"/>
        <v>#VALUE!</v>
      </c>
      <c r="AU226" t="e">
        <f t="shared" si="291"/>
        <v>#VALUE!</v>
      </c>
      <c r="AV226" t="e">
        <f t="shared" si="292"/>
        <v>#VALUE!</v>
      </c>
      <c r="AW226" t="e">
        <f t="shared" si="293"/>
        <v>#VALUE!</v>
      </c>
      <c r="AX226" t="e">
        <f t="shared" si="294"/>
        <v>#VALUE!</v>
      </c>
      <c r="AY226" t="e">
        <f t="shared" si="295"/>
        <v>#VALUE!</v>
      </c>
      <c r="AZ226" t="e">
        <f t="shared" si="296"/>
        <v>#VALUE!</v>
      </c>
      <c r="BA226" t="e">
        <f t="shared" si="297"/>
        <v>#VALUE!</v>
      </c>
      <c r="BB226" t="e">
        <f t="shared" si="298"/>
        <v>#VALUE!</v>
      </c>
      <c r="BC226" t="e">
        <f t="shared" si="299"/>
        <v>#VALUE!</v>
      </c>
      <c r="BD226" t="e">
        <f t="shared" si="300"/>
        <v>#VALUE!</v>
      </c>
      <c r="BE226" t="e">
        <f t="shared" si="301"/>
        <v>#VALUE!</v>
      </c>
      <c r="BF226" t="e">
        <f t="shared" si="302"/>
        <v>#VALUE!</v>
      </c>
      <c r="BG226" t="e">
        <f t="shared" si="303"/>
        <v>#VALUE!</v>
      </c>
      <c r="BH226" t="e">
        <f t="shared" si="304"/>
        <v>#VALUE!</v>
      </c>
      <c r="BI226" t="e">
        <f t="shared" si="305"/>
        <v>#VALUE!</v>
      </c>
      <c r="BJ226" t="e">
        <f t="shared" si="306"/>
        <v>#VALUE!</v>
      </c>
      <c r="BK226" t="e">
        <f t="shared" si="307"/>
        <v>#VALUE!</v>
      </c>
      <c r="BL226" t="e">
        <f t="shared" si="308"/>
        <v>#VALUE!</v>
      </c>
      <c r="BM226" t="e">
        <f t="shared" si="309"/>
        <v>#VALUE!</v>
      </c>
      <c r="BN226" t="e">
        <f t="shared" si="310"/>
        <v>#VALUE!</v>
      </c>
      <c r="BO226" t="e">
        <f t="shared" si="311"/>
        <v>#VALUE!</v>
      </c>
      <c r="BP226" t="e">
        <f t="shared" si="312"/>
        <v>#VALUE!</v>
      </c>
      <c r="BQ226" t="e">
        <f t="shared" si="313"/>
        <v>#VALUE!</v>
      </c>
      <c r="BR226" t="e">
        <f t="shared" si="314"/>
        <v>#VALUE!</v>
      </c>
      <c r="BS226" t="e">
        <f t="shared" si="315"/>
        <v>#VALUE!</v>
      </c>
      <c r="BT226" t="e">
        <f t="shared" si="316"/>
        <v>#VALUE!</v>
      </c>
      <c r="BU226" t="e">
        <f t="shared" si="317"/>
        <v>#VALUE!</v>
      </c>
      <c r="BV226" t="e">
        <f t="shared" si="318"/>
        <v>#VALUE!</v>
      </c>
      <c r="BW226" t="e">
        <f t="shared" si="319"/>
        <v>#VALUE!</v>
      </c>
      <c r="BX226" t="e">
        <f t="shared" si="320"/>
        <v>#VALUE!</v>
      </c>
      <c r="BY226" t="e">
        <f t="shared" si="321"/>
        <v>#VALUE!</v>
      </c>
      <c r="BZ226" t="e">
        <f t="shared" si="322"/>
        <v>#VALUE!</v>
      </c>
      <c r="CA226" t="e">
        <f t="shared" si="323"/>
        <v>#VALUE!</v>
      </c>
      <c r="CB226" t="e">
        <f t="shared" si="324"/>
        <v>#VALUE!</v>
      </c>
      <c r="CC226" t="e">
        <f t="shared" si="325"/>
        <v>#VALUE!</v>
      </c>
      <c r="CD226" t="e">
        <f t="shared" si="326"/>
        <v>#VALUE!</v>
      </c>
      <c r="CE226" t="e">
        <f t="shared" si="327"/>
        <v>#VALUE!</v>
      </c>
      <c r="CF226" t="e">
        <f t="shared" si="328"/>
        <v>#VALUE!</v>
      </c>
      <c r="CG226" t="e">
        <f t="shared" si="329"/>
        <v>#VALUE!</v>
      </c>
      <c r="CH226" t="e">
        <f t="shared" ca="1" si="330"/>
        <v>#N/A</v>
      </c>
    </row>
    <row r="227" spans="5:86" x14ac:dyDescent="0.25">
      <c r="E227">
        <f t="shared" si="333"/>
        <v>1045642</v>
      </c>
      <c r="F227">
        <f t="shared" si="333"/>
        <v>1045642</v>
      </c>
      <c r="G227" t="e">
        <f t="shared" si="332"/>
        <v>#N/A</v>
      </c>
      <c r="H227" t="e">
        <f t="shared" si="252"/>
        <v>#VALUE!</v>
      </c>
      <c r="I227" t="e">
        <f t="shared" si="253"/>
        <v>#VALUE!</v>
      </c>
      <c r="J227" t="e">
        <f t="shared" si="254"/>
        <v>#VALUE!</v>
      </c>
      <c r="K227" t="e">
        <f t="shared" si="255"/>
        <v>#VALUE!</v>
      </c>
      <c r="L227" t="e">
        <f t="shared" si="256"/>
        <v>#VALUE!</v>
      </c>
      <c r="M227" t="e">
        <f t="shared" si="257"/>
        <v>#VALUE!</v>
      </c>
      <c r="N227" t="e">
        <f t="shared" si="258"/>
        <v>#VALUE!</v>
      </c>
      <c r="O227" t="e">
        <f t="shared" si="259"/>
        <v>#VALUE!</v>
      </c>
      <c r="P227" t="e">
        <f t="shared" si="260"/>
        <v>#VALUE!</v>
      </c>
      <c r="Q227" t="e">
        <f t="shared" si="261"/>
        <v>#VALUE!</v>
      </c>
      <c r="R227" t="e">
        <f t="shared" si="262"/>
        <v>#VALUE!</v>
      </c>
      <c r="S227" t="e">
        <f t="shared" si="263"/>
        <v>#VALUE!</v>
      </c>
      <c r="T227" t="e">
        <f t="shared" si="264"/>
        <v>#VALUE!</v>
      </c>
      <c r="U227" t="e">
        <f t="shared" si="265"/>
        <v>#VALUE!</v>
      </c>
      <c r="V227" t="e">
        <f t="shared" si="266"/>
        <v>#VALUE!</v>
      </c>
      <c r="W227" t="e">
        <f t="shared" si="267"/>
        <v>#VALUE!</v>
      </c>
      <c r="X227" t="e">
        <f t="shared" si="268"/>
        <v>#VALUE!</v>
      </c>
      <c r="Y227" t="e">
        <f t="shared" si="269"/>
        <v>#VALUE!</v>
      </c>
      <c r="Z227" t="e">
        <f t="shared" si="270"/>
        <v>#VALUE!</v>
      </c>
      <c r="AA227" t="e">
        <f t="shared" si="271"/>
        <v>#VALUE!</v>
      </c>
      <c r="AB227" t="e">
        <f t="shared" si="272"/>
        <v>#VALUE!</v>
      </c>
      <c r="AC227" t="e">
        <f t="shared" si="273"/>
        <v>#VALUE!</v>
      </c>
      <c r="AD227" t="e">
        <f t="shared" si="274"/>
        <v>#VALUE!</v>
      </c>
      <c r="AE227" t="e">
        <f t="shared" si="275"/>
        <v>#VALUE!</v>
      </c>
      <c r="AF227" t="e">
        <f t="shared" si="276"/>
        <v>#VALUE!</v>
      </c>
      <c r="AG227" t="e">
        <f t="shared" si="277"/>
        <v>#VALUE!</v>
      </c>
      <c r="AH227" t="e">
        <f t="shared" si="278"/>
        <v>#VALUE!</v>
      </c>
      <c r="AI227" t="e">
        <f t="shared" si="279"/>
        <v>#VALUE!</v>
      </c>
      <c r="AJ227" t="e">
        <f t="shared" si="280"/>
        <v>#VALUE!</v>
      </c>
      <c r="AK227" t="e">
        <f t="shared" si="281"/>
        <v>#VALUE!</v>
      </c>
      <c r="AL227" t="e">
        <f t="shared" si="282"/>
        <v>#VALUE!</v>
      </c>
      <c r="AM227" t="e">
        <f t="shared" si="283"/>
        <v>#VALUE!</v>
      </c>
      <c r="AN227" t="e">
        <f t="shared" si="284"/>
        <v>#VALUE!</v>
      </c>
      <c r="AO227" t="e">
        <f t="shared" si="285"/>
        <v>#VALUE!</v>
      </c>
      <c r="AP227" t="e">
        <f t="shared" si="286"/>
        <v>#VALUE!</v>
      </c>
      <c r="AQ227" t="e">
        <f t="shared" si="287"/>
        <v>#VALUE!</v>
      </c>
      <c r="AR227" t="e">
        <f t="shared" si="288"/>
        <v>#VALUE!</v>
      </c>
      <c r="AS227" t="e">
        <f t="shared" si="289"/>
        <v>#VALUE!</v>
      </c>
      <c r="AT227" t="e">
        <f t="shared" si="290"/>
        <v>#VALUE!</v>
      </c>
      <c r="AU227" t="e">
        <f t="shared" si="291"/>
        <v>#VALUE!</v>
      </c>
      <c r="AV227" t="e">
        <f t="shared" si="292"/>
        <v>#VALUE!</v>
      </c>
      <c r="AW227" t="e">
        <f t="shared" si="293"/>
        <v>#VALUE!</v>
      </c>
      <c r="AX227" t="e">
        <f t="shared" si="294"/>
        <v>#VALUE!</v>
      </c>
      <c r="AY227" t="e">
        <f t="shared" si="295"/>
        <v>#VALUE!</v>
      </c>
      <c r="AZ227" t="e">
        <f t="shared" si="296"/>
        <v>#VALUE!</v>
      </c>
      <c r="BA227" t="e">
        <f t="shared" si="297"/>
        <v>#VALUE!</v>
      </c>
      <c r="BB227" t="e">
        <f t="shared" si="298"/>
        <v>#VALUE!</v>
      </c>
      <c r="BC227" t="e">
        <f t="shared" si="299"/>
        <v>#VALUE!</v>
      </c>
      <c r="BD227" t="e">
        <f t="shared" si="300"/>
        <v>#VALUE!</v>
      </c>
      <c r="BE227" t="e">
        <f t="shared" si="301"/>
        <v>#VALUE!</v>
      </c>
      <c r="BF227" t="e">
        <f t="shared" si="302"/>
        <v>#VALUE!</v>
      </c>
      <c r="BG227" t="e">
        <f t="shared" si="303"/>
        <v>#VALUE!</v>
      </c>
      <c r="BH227" t="e">
        <f t="shared" si="304"/>
        <v>#VALUE!</v>
      </c>
      <c r="BI227" t="e">
        <f t="shared" si="305"/>
        <v>#VALUE!</v>
      </c>
      <c r="BJ227" t="e">
        <f t="shared" si="306"/>
        <v>#VALUE!</v>
      </c>
      <c r="BK227" t="e">
        <f t="shared" si="307"/>
        <v>#VALUE!</v>
      </c>
      <c r="BL227" t="e">
        <f t="shared" si="308"/>
        <v>#VALUE!</v>
      </c>
      <c r="BM227" t="e">
        <f t="shared" si="309"/>
        <v>#VALUE!</v>
      </c>
      <c r="BN227" t="e">
        <f t="shared" si="310"/>
        <v>#VALUE!</v>
      </c>
      <c r="BO227" t="e">
        <f t="shared" si="311"/>
        <v>#VALUE!</v>
      </c>
      <c r="BP227" t="e">
        <f t="shared" si="312"/>
        <v>#VALUE!</v>
      </c>
      <c r="BQ227" t="e">
        <f t="shared" si="313"/>
        <v>#VALUE!</v>
      </c>
      <c r="BR227" t="e">
        <f t="shared" si="314"/>
        <v>#VALUE!</v>
      </c>
      <c r="BS227" t="e">
        <f t="shared" si="315"/>
        <v>#VALUE!</v>
      </c>
      <c r="BT227" t="e">
        <f t="shared" si="316"/>
        <v>#VALUE!</v>
      </c>
      <c r="BU227" t="e">
        <f t="shared" si="317"/>
        <v>#VALUE!</v>
      </c>
      <c r="BV227" t="e">
        <f t="shared" si="318"/>
        <v>#VALUE!</v>
      </c>
      <c r="BW227" t="e">
        <f t="shared" si="319"/>
        <v>#VALUE!</v>
      </c>
      <c r="BX227" t="e">
        <f t="shared" si="320"/>
        <v>#VALUE!</v>
      </c>
      <c r="BY227" t="e">
        <f t="shared" si="321"/>
        <v>#VALUE!</v>
      </c>
      <c r="BZ227" t="e">
        <f t="shared" si="322"/>
        <v>#VALUE!</v>
      </c>
      <c r="CA227" t="e">
        <f t="shared" si="323"/>
        <v>#VALUE!</v>
      </c>
      <c r="CB227" t="e">
        <f t="shared" si="324"/>
        <v>#VALUE!</v>
      </c>
      <c r="CC227" t="e">
        <f t="shared" si="325"/>
        <v>#VALUE!</v>
      </c>
      <c r="CD227" t="e">
        <f t="shared" si="326"/>
        <v>#VALUE!</v>
      </c>
      <c r="CE227" t="e">
        <f t="shared" si="327"/>
        <v>#VALUE!</v>
      </c>
      <c r="CF227" t="e">
        <f t="shared" si="328"/>
        <v>#VALUE!</v>
      </c>
      <c r="CG227" t="e">
        <f t="shared" si="329"/>
        <v>#VALUE!</v>
      </c>
      <c r="CH227" t="e">
        <f t="shared" ca="1" si="330"/>
        <v>#N/A</v>
      </c>
    </row>
    <row r="228" spans="5:86" x14ac:dyDescent="0.25">
      <c r="E228">
        <f t="shared" si="333"/>
        <v>1045641</v>
      </c>
      <c r="F228">
        <f t="shared" si="333"/>
        <v>1045641</v>
      </c>
      <c r="G228" t="e">
        <f t="shared" si="332"/>
        <v>#N/A</v>
      </c>
      <c r="H228" t="e">
        <f t="shared" si="252"/>
        <v>#VALUE!</v>
      </c>
      <c r="I228" t="e">
        <f t="shared" si="253"/>
        <v>#VALUE!</v>
      </c>
      <c r="J228" t="e">
        <f t="shared" si="254"/>
        <v>#VALUE!</v>
      </c>
      <c r="K228" t="e">
        <f t="shared" si="255"/>
        <v>#VALUE!</v>
      </c>
      <c r="L228" t="e">
        <f t="shared" si="256"/>
        <v>#VALUE!</v>
      </c>
      <c r="M228" t="e">
        <f t="shared" si="257"/>
        <v>#VALUE!</v>
      </c>
      <c r="N228" t="e">
        <f t="shared" si="258"/>
        <v>#VALUE!</v>
      </c>
      <c r="O228" t="e">
        <f t="shared" si="259"/>
        <v>#VALUE!</v>
      </c>
      <c r="P228" t="e">
        <f t="shared" si="260"/>
        <v>#VALUE!</v>
      </c>
      <c r="Q228" t="e">
        <f t="shared" si="261"/>
        <v>#VALUE!</v>
      </c>
      <c r="R228" t="e">
        <f t="shared" si="262"/>
        <v>#VALUE!</v>
      </c>
      <c r="S228" t="e">
        <f t="shared" si="263"/>
        <v>#VALUE!</v>
      </c>
      <c r="T228" t="e">
        <f t="shared" si="264"/>
        <v>#VALUE!</v>
      </c>
      <c r="U228" t="e">
        <f t="shared" si="265"/>
        <v>#VALUE!</v>
      </c>
      <c r="V228" t="e">
        <f t="shared" si="266"/>
        <v>#VALUE!</v>
      </c>
      <c r="W228" t="e">
        <f t="shared" si="267"/>
        <v>#VALUE!</v>
      </c>
      <c r="X228" t="e">
        <f t="shared" si="268"/>
        <v>#VALUE!</v>
      </c>
      <c r="Y228" t="e">
        <f t="shared" si="269"/>
        <v>#VALUE!</v>
      </c>
      <c r="Z228" t="e">
        <f t="shared" si="270"/>
        <v>#VALUE!</v>
      </c>
      <c r="AA228" t="e">
        <f t="shared" si="271"/>
        <v>#VALUE!</v>
      </c>
      <c r="AB228" t="e">
        <f t="shared" si="272"/>
        <v>#VALUE!</v>
      </c>
      <c r="AC228" t="e">
        <f t="shared" si="273"/>
        <v>#VALUE!</v>
      </c>
      <c r="AD228" t="e">
        <f t="shared" si="274"/>
        <v>#VALUE!</v>
      </c>
      <c r="AE228" t="e">
        <f t="shared" si="275"/>
        <v>#VALUE!</v>
      </c>
      <c r="AF228" t="e">
        <f t="shared" si="276"/>
        <v>#VALUE!</v>
      </c>
      <c r="AG228" t="e">
        <f t="shared" si="277"/>
        <v>#VALUE!</v>
      </c>
      <c r="AH228" t="e">
        <f t="shared" si="278"/>
        <v>#VALUE!</v>
      </c>
      <c r="AI228" t="e">
        <f t="shared" si="279"/>
        <v>#VALUE!</v>
      </c>
      <c r="AJ228" t="e">
        <f t="shared" si="280"/>
        <v>#VALUE!</v>
      </c>
      <c r="AK228" t="e">
        <f t="shared" si="281"/>
        <v>#VALUE!</v>
      </c>
      <c r="AL228" t="e">
        <f t="shared" si="282"/>
        <v>#VALUE!</v>
      </c>
      <c r="AM228" t="e">
        <f t="shared" si="283"/>
        <v>#VALUE!</v>
      </c>
      <c r="AN228" t="e">
        <f t="shared" si="284"/>
        <v>#VALUE!</v>
      </c>
      <c r="AO228" t="e">
        <f t="shared" si="285"/>
        <v>#VALUE!</v>
      </c>
      <c r="AP228" t="e">
        <f t="shared" si="286"/>
        <v>#VALUE!</v>
      </c>
      <c r="AQ228" t="e">
        <f t="shared" si="287"/>
        <v>#VALUE!</v>
      </c>
      <c r="AR228" t="e">
        <f t="shared" si="288"/>
        <v>#VALUE!</v>
      </c>
      <c r="AS228" t="e">
        <f t="shared" si="289"/>
        <v>#VALUE!</v>
      </c>
      <c r="AT228" t="e">
        <f t="shared" si="290"/>
        <v>#VALUE!</v>
      </c>
      <c r="AU228" t="e">
        <f t="shared" si="291"/>
        <v>#VALUE!</v>
      </c>
      <c r="AV228" t="e">
        <f t="shared" si="292"/>
        <v>#VALUE!</v>
      </c>
      <c r="AW228" t="e">
        <f t="shared" si="293"/>
        <v>#VALUE!</v>
      </c>
      <c r="AX228" t="e">
        <f t="shared" si="294"/>
        <v>#VALUE!</v>
      </c>
      <c r="AY228" t="e">
        <f t="shared" si="295"/>
        <v>#VALUE!</v>
      </c>
      <c r="AZ228" t="e">
        <f t="shared" si="296"/>
        <v>#VALUE!</v>
      </c>
      <c r="BA228" t="e">
        <f t="shared" si="297"/>
        <v>#VALUE!</v>
      </c>
      <c r="BB228" t="e">
        <f t="shared" si="298"/>
        <v>#VALUE!</v>
      </c>
      <c r="BC228" t="e">
        <f t="shared" si="299"/>
        <v>#VALUE!</v>
      </c>
      <c r="BD228" t="e">
        <f t="shared" si="300"/>
        <v>#VALUE!</v>
      </c>
      <c r="BE228" t="e">
        <f t="shared" si="301"/>
        <v>#VALUE!</v>
      </c>
      <c r="BF228" t="e">
        <f t="shared" si="302"/>
        <v>#VALUE!</v>
      </c>
      <c r="BG228" t="e">
        <f t="shared" si="303"/>
        <v>#VALUE!</v>
      </c>
      <c r="BH228" t="e">
        <f t="shared" si="304"/>
        <v>#VALUE!</v>
      </c>
      <c r="BI228" t="e">
        <f t="shared" si="305"/>
        <v>#VALUE!</v>
      </c>
      <c r="BJ228" t="e">
        <f t="shared" si="306"/>
        <v>#VALUE!</v>
      </c>
      <c r="BK228" t="e">
        <f t="shared" si="307"/>
        <v>#VALUE!</v>
      </c>
      <c r="BL228" t="e">
        <f t="shared" si="308"/>
        <v>#VALUE!</v>
      </c>
      <c r="BM228" t="e">
        <f t="shared" si="309"/>
        <v>#VALUE!</v>
      </c>
      <c r="BN228" t="e">
        <f t="shared" si="310"/>
        <v>#VALUE!</v>
      </c>
      <c r="BO228" t="e">
        <f t="shared" si="311"/>
        <v>#VALUE!</v>
      </c>
      <c r="BP228" t="e">
        <f t="shared" si="312"/>
        <v>#VALUE!</v>
      </c>
      <c r="BQ228" t="e">
        <f t="shared" si="313"/>
        <v>#VALUE!</v>
      </c>
      <c r="BR228" t="e">
        <f t="shared" si="314"/>
        <v>#VALUE!</v>
      </c>
      <c r="BS228" t="e">
        <f t="shared" si="315"/>
        <v>#VALUE!</v>
      </c>
      <c r="BT228" t="e">
        <f t="shared" si="316"/>
        <v>#VALUE!</v>
      </c>
      <c r="BU228" t="e">
        <f t="shared" si="317"/>
        <v>#VALUE!</v>
      </c>
      <c r="BV228" t="e">
        <f t="shared" si="318"/>
        <v>#VALUE!</v>
      </c>
      <c r="BW228" t="e">
        <f t="shared" si="319"/>
        <v>#VALUE!</v>
      </c>
      <c r="BX228" t="e">
        <f t="shared" si="320"/>
        <v>#VALUE!</v>
      </c>
      <c r="BY228" t="e">
        <f t="shared" si="321"/>
        <v>#VALUE!</v>
      </c>
      <c r="BZ228" t="e">
        <f t="shared" si="322"/>
        <v>#VALUE!</v>
      </c>
      <c r="CA228" t="e">
        <f t="shared" si="323"/>
        <v>#VALUE!</v>
      </c>
      <c r="CB228" t="e">
        <f t="shared" si="324"/>
        <v>#VALUE!</v>
      </c>
      <c r="CC228" t="e">
        <f t="shared" si="325"/>
        <v>#VALUE!</v>
      </c>
      <c r="CD228" t="e">
        <f t="shared" si="326"/>
        <v>#VALUE!</v>
      </c>
      <c r="CE228" t="e">
        <f t="shared" si="327"/>
        <v>#VALUE!</v>
      </c>
      <c r="CF228" t="e">
        <f t="shared" si="328"/>
        <v>#VALUE!</v>
      </c>
      <c r="CG228" t="e">
        <f t="shared" si="329"/>
        <v>#VALUE!</v>
      </c>
      <c r="CH228" t="e">
        <f t="shared" ca="1" si="330"/>
        <v>#N/A</v>
      </c>
    </row>
    <row r="229" spans="5:86" x14ac:dyDescent="0.25">
      <c r="E229">
        <f t="shared" si="333"/>
        <v>1045640</v>
      </c>
      <c r="F229">
        <f t="shared" si="333"/>
        <v>1045640</v>
      </c>
      <c r="G229" t="e">
        <f t="shared" si="332"/>
        <v>#N/A</v>
      </c>
      <c r="H229" t="e">
        <f t="shared" si="252"/>
        <v>#VALUE!</v>
      </c>
      <c r="I229" t="e">
        <f t="shared" si="253"/>
        <v>#VALUE!</v>
      </c>
      <c r="J229" t="e">
        <f t="shared" si="254"/>
        <v>#VALUE!</v>
      </c>
      <c r="K229" t="e">
        <f t="shared" si="255"/>
        <v>#VALUE!</v>
      </c>
      <c r="L229" t="e">
        <f t="shared" si="256"/>
        <v>#VALUE!</v>
      </c>
      <c r="M229" t="e">
        <f t="shared" si="257"/>
        <v>#VALUE!</v>
      </c>
      <c r="N229" t="e">
        <f t="shared" si="258"/>
        <v>#VALUE!</v>
      </c>
      <c r="O229" t="e">
        <f t="shared" si="259"/>
        <v>#VALUE!</v>
      </c>
      <c r="P229" t="e">
        <f t="shared" si="260"/>
        <v>#VALUE!</v>
      </c>
      <c r="Q229" t="e">
        <f t="shared" si="261"/>
        <v>#VALUE!</v>
      </c>
      <c r="R229" t="e">
        <f t="shared" si="262"/>
        <v>#VALUE!</v>
      </c>
      <c r="S229" t="e">
        <f t="shared" si="263"/>
        <v>#VALUE!</v>
      </c>
      <c r="T229" t="e">
        <f t="shared" si="264"/>
        <v>#VALUE!</v>
      </c>
      <c r="U229" t="e">
        <f t="shared" si="265"/>
        <v>#VALUE!</v>
      </c>
      <c r="V229" t="e">
        <f t="shared" si="266"/>
        <v>#VALUE!</v>
      </c>
      <c r="W229" t="e">
        <f t="shared" si="267"/>
        <v>#VALUE!</v>
      </c>
      <c r="X229" t="e">
        <f t="shared" si="268"/>
        <v>#VALUE!</v>
      </c>
      <c r="Y229" t="e">
        <f t="shared" si="269"/>
        <v>#VALUE!</v>
      </c>
      <c r="Z229" t="e">
        <f t="shared" si="270"/>
        <v>#VALUE!</v>
      </c>
      <c r="AA229" t="e">
        <f t="shared" si="271"/>
        <v>#VALUE!</v>
      </c>
      <c r="AB229" t="e">
        <f t="shared" si="272"/>
        <v>#VALUE!</v>
      </c>
      <c r="AC229" t="e">
        <f t="shared" si="273"/>
        <v>#VALUE!</v>
      </c>
      <c r="AD229" t="e">
        <f t="shared" si="274"/>
        <v>#VALUE!</v>
      </c>
      <c r="AE229" t="e">
        <f t="shared" si="275"/>
        <v>#VALUE!</v>
      </c>
      <c r="AF229" t="e">
        <f t="shared" si="276"/>
        <v>#VALUE!</v>
      </c>
      <c r="AG229" t="e">
        <f t="shared" si="277"/>
        <v>#VALUE!</v>
      </c>
      <c r="AH229" t="e">
        <f t="shared" si="278"/>
        <v>#VALUE!</v>
      </c>
      <c r="AI229" t="e">
        <f t="shared" si="279"/>
        <v>#VALUE!</v>
      </c>
      <c r="AJ229" t="e">
        <f t="shared" si="280"/>
        <v>#VALUE!</v>
      </c>
      <c r="AK229" t="e">
        <f t="shared" si="281"/>
        <v>#VALUE!</v>
      </c>
      <c r="AL229" t="e">
        <f t="shared" si="282"/>
        <v>#VALUE!</v>
      </c>
      <c r="AM229" t="e">
        <f t="shared" si="283"/>
        <v>#VALUE!</v>
      </c>
      <c r="AN229" t="e">
        <f t="shared" si="284"/>
        <v>#VALUE!</v>
      </c>
      <c r="AO229" t="e">
        <f t="shared" si="285"/>
        <v>#VALUE!</v>
      </c>
      <c r="AP229" t="e">
        <f t="shared" si="286"/>
        <v>#VALUE!</v>
      </c>
      <c r="AQ229" t="e">
        <f t="shared" si="287"/>
        <v>#VALUE!</v>
      </c>
      <c r="AR229" t="e">
        <f t="shared" si="288"/>
        <v>#VALUE!</v>
      </c>
      <c r="AS229" t="e">
        <f t="shared" si="289"/>
        <v>#VALUE!</v>
      </c>
      <c r="AT229" t="e">
        <f t="shared" si="290"/>
        <v>#VALUE!</v>
      </c>
      <c r="AU229" t="e">
        <f t="shared" si="291"/>
        <v>#VALUE!</v>
      </c>
      <c r="AV229" t="e">
        <f t="shared" si="292"/>
        <v>#VALUE!</v>
      </c>
      <c r="AW229" t="e">
        <f t="shared" si="293"/>
        <v>#VALUE!</v>
      </c>
      <c r="AX229" t="e">
        <f t="shared" si="294"/>
        <v>#VALUE!</v>
      </c>
      <c r="AY229" t="e">
        <f t="shared" si="295"/>
        <v>#VALUE!</v>
      </c>
      <c r="AZ229" t="e">
        <f t="shared" si="296"/>
        <v>#VALUE!</v>
      </c>
      <c r="BA229" t="e">
        <f t="shared" si="297"/>
        <v>#VALUE!</v>
      </c>
      <c r="BB229" t="e">
        <f t="shared" si="298"/>
        <v>#VALUE!</v>
      </c>
      <c r="BC229" t="e">
        <f t="shared" si="299"/>
        <v>#VALUE!</v>
      </c>
      <c r="BD229" t="e">
        <f t="shared" si="300"/>
        <v>#VALUE!</v>
      </c>
      <c r="BE229" t="e">
        <f t="shared" si="301"/>
        <v>#VALUE!</v>
      </c>
      <c r="BF229" t="e">
        <f t="shared" si="302"/>
        <v>#VALUE!</v>
      </c>
      <c r="BG229" t="e">
        <f t="shared" si="303"/>
        <v>#VALUE!</v>
      </c>
      <c r="BH229" t="e">
        <f t="shared" si="304"/>
        <v>#VALUE!</v>
      </c>
      <c r="BI229" t="e">
        <f t="shared" si="305"/>
        <v>#VALUE!</v>
      </c>
      <c r="BJ229" t="e">
        <f t="shared" si="306"/>
        <v>#VALUE!</v>
      </c>
      <c r="BK229" t="e">
        <f t="shared" si="307"/>
        <v>#VALUE!</v>
      </c>
      <c r="BL229" t="e">
        <f t="shared" si="308"/>
        <v>#VALUE!</v>
      </c>
      <c r="BM229" t="e">
        <f t="shared" si="309"/>
        <v>#VALUE!</v>
      </c>
      <c r="BN229" t="e">
        <f t="shared" si="310"/>
        <v>#VALUE!</v>
      </c>
      <c r="BO229" t="e">
        <f t="shared" si="311"/>
        <v>#VALUE!</v>
      </c>
      <c r="BP229" t="e">
        <f t="shared" si="312"/>
        <v>#VALUE!</v>
      </c>
      <c r="BQ229" t="e">
        <f t="shared" si="313"/>
        <v>#VALUE!</v>
      </c>
      <c r="BR229" t="e">
        <f t="shared" si="314"/>
        <v>#VALUE!</v>
      </c>
      <c r="BS229" t="e">
        <f t="shared" si="315"/>
        <v>#VALUE!</v>
      </c>
      <c r="BT229" t="e">
        <f t="shared" si="316"/>
        <v>#VALUE!</v>
      </c>
      <c r="BU229" t="e">
        <f t="shared" si="317"/>
        <v>#VALUE!</v>
      </c>
      <c r="BV229" t="e">
        <f t="shared" si="318"/>
        <v>#VALUE!</v>
      </c>
      <c r="BW229" t="e">
        <f t="shared" si="319"/>
        <v>#VALUE!</v>
      </c>
      <c r="BX229" t="e">
        <f t="shared" si="320"/>
        <v>#VALUE!</v>
      </c>
      <c r="BY229" t="e">
        <f t="shared" si="321"/>
        <v>#VALUE!</v>
      </c>
      <c r="BZ229" t="e">
        <f t="shared" si="322"/>
        <v>#VALUE!</v>
      </c>
      <c r="CA229" t="e">
        <f t="shared" si="323"/>
        <v>#VALUE!</v>
      </c>
      <c r="CB229" t="e">
        <f t="shared" si="324"/>
        <v>#VALUE!</v>
      </c>
      <c r="CC229" t="e">
        <f t="shared" si="325"/>
        <v>#VALUE!</v>
      </c>
      <c r="CD229" t="e">
        <f t="shared" si="326"/>
        <v>#VALUE!</v>
      </c>
      <c r="CE229" t="e">
        <f t="shared" si="327"/>
        <v>#VALUE!</v>
      </c>
      <c r="CF229" t="e">
        <f t="shared" si="328"/>
        <v>#VALUE!</v>
      </c>
      <c r="CG229" t="e">
        <f t="shared" si="329"/>
        <v>#VALUE!</v>
      </c>
      <c r="CH229" t="e">
        <f t="shared" ca="1" si="330"/>
        <v>#N/A</v>
      </c>
    </row>
    <row r="230" spans="5:86" x14ac:dyDescent="0.25">
      <c r="E230">
        <f t="shared" ref="E230:F245" si="334">E229-1</f>
        <v>1045639</v>
      </c>
      <c r="F230">
        <f t="shared" si="334"/>
        <v>1045639</v>
      </c>
      <c r="G230" t="e">
        <f t="shared" si="332"/>
        <v>#N/A</v>
      </c>
      <c r="H230" t="e">
        <f t="shared" si="252"/>
        <v>#VALUE!</v>
      </c>
      <c r="I230" t="e">
        <f t="shared" si="253"/>
        <v>#VALUE!</v>
      </c>
      <c r="J230" t="e">
        <f t="shared" si="254"/>
        <v>#VALUE!</v>
      </c>
      <c r="K230" t="e">
        <f t="shared" si="255"/>
        <v>#VALUE!</v>
      </c>
      <c r="L230" t="e">
        <f t="shared" si="256"/>
        <v>#VALUE!</v>
      </c>
      <c r="M230" t="e">
        <f t="shared" si="257"/>
        <v>#VALUE!</v>
      </c>
      <c r="N230" t="e">
        <f t="shared" si="258"/>
        <v>#VALUE!</v>
      </c>
      <c r="O230" t="e">
        <f t="shared" si="259"/>
        <v>#VALUE!</v>
      </c>
      <c r="P230" t="e">
        <f t="shared" si="260"/>
        <v>#VALUE!</v>
      </c>
      <c r="Q230" t="e">
        <f t="shared" si="261"/>
        <v>#VALUE!</v>
      </c>
      <c r="R230" t="e">
        <f t="shared" si="262"/>
        <v>#VALUE!</v>
      </c>
      <c r="S230" t="e">
        <f t="shared" si="263"/>
        <v>#VALUE!</v>
      </c>
      <c r="T230" t="e">
        <f t="shared" si="264"/>
        <v>#VALUE!</v>
      </c>
      <c r="U230" t="e">
        <f t="shared" si="265"/>
        <v>#VALUE!</v>
      </c>
      <c r="V230" t="e">
        <f t="shared" si="266"/>
        <v>#VALUE!</v>
      </c>
      <c r="W230" t="e">
        <f t="shared" si="267"/>
        <v>#VALUE!</v>
      </c>
      <c r="X230" t="e">
        <f t="shared" si="268"/>
        <v>#VALUE!</v>
      </c>
      <c r="Y230" t="e">
        <f t="shared" si="269"/>
        <v>#VALUE!</v>
      </c>
      <c r="Z230" t="e">
        <f t="shared" si="270"/>
        <v>#VALUE!</v>
      </c>
      <c r="AA230" t="e">
        <f t="shared" si="271"/>
        <v>#VALUE!</v>
      </c>
      <c r="AB230" t="e">
        <f t="shared" si="272"/>
        <v>#VALUE!</v>
      </c>
      <c r="AC230" t="e">
        <f t="shared" si="273"/>
        <v>#VALUE!</v>
      </c>
      <c r="AD230" t="e">
        <f t="shared" si="274"/>
        <v>#VALUE!</v>
      </c>
      <c r="AE230" t="e">
        <f t="shared" si="275"/>
        <v>#VALUE!</v>
      </c>
      <c r="AF230" t="e">
        <f t="shared" si="276"/>
        <v>#VALUE!</v>
      </c>
      <c r="AG230" t="e">
        <f t="shared" si="277"/>
        <v>#VALUE!</v>
      </c>
      <c r="AH230" t="e">
        <f t="shared" si="278"/>
        <v>#VALUE!</v>
      </c>
      <c r="AI230" t="e">
        <f t="shared" si="279"/>
        <v>#VALUE!</v>
      </c>
      <c r="AJ230" t="e">
        <f t="shared" si="280"/>
        <v>#VALUE!</v>
      </c>
      <c r="AK230" t="e">
        <f t="shared" si="281"/>
        <v>#VALUE!</v>
      </c>
      <c r="AL230" t="e">
        <f t="shared" si="282"/>
        <v>#VALUE!</v>
      </c>
      <c r="AM230" t="e">
        <f t="shared" si="283"/>
        <v>#VALUE!</v>
      </c>
      <c r="AN230" t="e">
        <f t="shared" si="284"/>
        <v>#VALUE!</v>
      </c>
      <c r="AO230" t="e">
        <f t="shared" si="285"/>
        <v>#VALUE!</v>
      </c>
      <c r="AP230" t="e">
        <f t="shared" si="286"/>
        <v>#VALUE!</v>
      </c>
      <c r="AQ230" t="e">
        <f t="shared" si="287"/>
        <v>#VALUE!</v>
      </c>
      <c r="AR230" t="e">
        <f t="shared" si="288"/>
        <v>#VALUE!</v>
      </c>
      <c r="AS230" t="e">
        <f t="shared" si="289"/>
        <v>#VALUE!</v>
      </c>
      <c r="AT230" t="e">
        <f t="shared" si="290"/>
        <v>#VALUE!</v>
      </c>
      <c r="AU230" t="e">
        <f t="shared" si="291"/>
        <v>#VALUE!</v>
      </c>
      <c r="AV230" t="e">
        <f t="shared" si="292"/>
        <v>#VALUE!</v>
      </c>
      <c r="AW230" t="e">
        <f t="shared" si="293"/>
        <v>#VALUE!</v>
      </c>
      <c r="AX230" t="e">
        <f t="shared" si="294"/>
        <v>#VALUE!</v>
      </c>
      <c r="AY230" t="e">
        <f t="shared" si="295"/>
        <v>#VALUE!</v>
      </c>
      <c r="AZ230" t="e">
        <f t="shared" si="296"/>
        <v>#VALUE!</v>
      </c>
      <c r="BA230" t="e">
        <f t="shared" si="297"/>
        <v>#VALUE!</v>
      </c>
      <c r="BB230" t="e">
        <f t="shared" si="298"/>
        <v>#VALUE!</v>
      </c>
      <c r="BC230" t="e">
        <f t="shared" si="299"/>
        <v>#VALUE!</v>
      </c>
      <c r="BD230" t="e">
        <f t="shared" si="300"/>
        <v>#VALUE!</v>
      </c>
      <c r="BE230" t="e">
        <f t="shared" si="301"/>
        <v>#VALUE!</v>
      </c>
      <c r="BF230" t="e">
        <f t="shared" si="302"/>
        <v>#VALUE!</v>
      </c>
      <c r="BG230" t="e">
        <f t="shared" si="303"/>
        <v>#VALUE!</v>
      </c>
      <c r="BH230" t="e">
        <f t="shared" si="304"/>
        <v>#VALUE!</v>
      </c>
      <c r="BI230" t="e">
        <f t="shared" si="305"/>
        <v>#VALUE!</v>
      </c>
      <c r="BJ230" t="e">
        <f t="shared" si="306"/>
        <v>#VALUE!</v>
      </c>
      <c r="BK230" t="e">
        <f t="shared" si="307"/>
        <v>#VALUE!</v>
      </c>
      <c r="BL230" t="e">
        <f t="shared" si="308"/>
        <v>#VALUE!</v>
      </c>
      <c r="BM230" t="e">
        <f t="shared" si="309"/>
        <v>#VALUE!</v>
      </c>
      <c r="BN230" t="e">
        <f t="shared" si="310"/>
        <v>#VALUE!</v>
      </c>
      <c r="BO230" t="e">
        <f t="shared" si="311"/>
        <v>#VALUE!</v>
      </c>
      <c r="BP230" t="e">
        <f t="shared" si="312"/>
        <v>#VALUE!</v>
      </c>
      <c r="BQ230" t="e">
        <f t="shared" si="313"/>
        <v>#VALUE!</v>
      </c>
      <c r="BR230" t="e">
        <f t="shared" si="314"/>
        <v>#VALUE!</v>
      </c>
      <c r="BS230" t="e">
        <f t="shared" si="315"/>
        <v>#VALUE!</v>
      </c>
      <c r="BT230" t="e">
        <f t="shared" si="316"/>
        <v>#VALUE!</v>
      </c>
      <c r="BU230" t="e">
        <f t="shared" si="317"/>
        <v>#VALUE!</v>
      </c>
      <c r="BV230" t="e">
        <f t="shared" si="318"/>
        <v>#VALUE!</v>
      </c>
      <c r="BW230" t="e">
        <f t="shared" si="319"/>
        <v>#VALUE!</v>
      </c>
      <c r="BX230" t="e">
        <f t="shared" si="320"/>
        <v>#VALUE!</v>
      </c>
      <c r="BY230" t="e">
        <f t="shared" si="321"/>
        <v>#VALUE!</v>
      </c>
      <c r="BZ230" t="e">
        <f t="shared" si="322"/>
        <v>#VALUE!</v>
      </c>
      <c r="CA230" t="e">
        <f t="shared" si="323"/>
        <v>#VALUE!</v>
      </c>
      <c r="CB230" t="e">
        <f t="shared" si="324"/>
        <v>#VALUE!</v>
      </c>
      <c r="CC230" t="e">
        <f t="shared" si="325"/>
        <v>#VALUE!</v>
      </c>
      <c r="CD230" t="e">
        <f t="shared" si="326"/>
        <v>#VALUE!</v>
      </c>
      <c r="CE230" t="e">
        <f t="shared" si="327"/>
        <v>#VALUE!</v>
      </c>
      <c r="CF230" t="e">
        <f t="shared" si="328"/>
        <v>#VALUE!</v>
      </c>
      <c r="CG230" t="e">
        <f t="shared" si="329"/>
        <v>#VALUE!</v>
      </c>
      <c r="CH230" t="e">
        <f t="shared" ca="1" si="330"/>
        <v>#N/A</v>
      </c>
    </row>
    <row r="231" spans="5:86" x14ac:dyDescent="0.25">
      <c r="E231">
        <f t="shared" si="334"/>
        <v>1045638</v>
      </c>
      <c r="F231">
        <f t="shared" si="334"/>
        <v>1045638</v>
      </c>
      <c r="G231" t="e">
        <f t="shared" si="332"/>
        <v>#N/A</v>
      </c>
      <c r="H231" t="e">
        <f t="shared" si="252"/>
        <v>#VALUE!</v>
      </c>
      <c r="I231" t="e">
        <f t="shared" si="253"/>
        <v>#VALUE!</v>
      </c>
      <c r="J231" t="e">
        <f t="shared" si="254"/>
        <v>#VALUE!</v>
      </c>
      <c r="K231" t="e">
        <f t="shared" si="255"/>
        <v>#VALUE!</v>
      </c>
      <c r="L231" t="e">
        <f t="shared" si="256"/>
        <v>#VALUE!</v>
      </c>
      <c r="M231" t="e">
        <f t="shared" si="257"/>
        <v>#VALUE!</v>
      </c>
      <c r="N231" t="e">
        <f t="shared" si="258"/>
        <v>#VALUE!</v>
      </c>
      <c r="O231" t="e">
        <f t="shared" si="259"/>
        <v>#VALUE!</v>
      </c>
      <c r="P231" t="e">
        <f t="shared" si="260"/>
        <v>#VALUE!</v>
      </c>
      <c r="Q231" t="e">
        <f t="shared" si="261"/>
        <v>#VALUE!</v>
      </c>
      <c r="R231" t="e">
        <f t="shared" si="262"/>
        <v>#VALUE!</v>
      </c>
      <c r="S231" t="e">
        <f t="shared" si="263"/>
        <v>#VALUE!</v>
      </c>
      <c r="T231" t="e">
        <f t="shared" si="264"/>
        <v>#VALUE!</v>
      </c>
      <c r="U231" t="e">
        <f t="shared" si="265"/>
        <v>#VALUE!</v>
      </c>
      <c r="V231" t="e">
        <f t="shared" si="266"/>
        <v>#VALUE!</v>
      </c>
      <c r="W231" t="e">
        <f t="shared" si="267"/>
        <v>#VALUE!</v>
      </c>
      <c r="X231" t="e">
        <f t="shared" si="268"/>
        <v>#VALUE!</v>
      </c>
      <c r="Y231" t="e">
        <f t="shared" si="269"/>
        <v>#VALUE!</v>
      </c>
      <c r="Z231" t="e">
        <f t="shared" si="270"/>
        <v>#VALUE!</v>
      </c>
      <c r="AA231" t="e">
        <f t="shared" si="271"/>
        <v>#VALUE!</v>
      </c>
      <c r="AB231" t="e">
        <f t="shared" si="272"/>
        <v>#VALUE!</v>
      </c>
      <c r="AC231" t="e">
        <f t="shared" si="273"/>
        <v>#VALUE!</v>
      </c>
      <c r="AD231" t="e">
        <f t="shared" si="274"/>
        <v>#VALUE!</v>
      </c>
      <c r="AE231" t="e">
        <f t="shared" si="275"/>
        <v>#VALUE!</v>
      </c>
      <c r="AF231" t="e">
        <f t="shared" si="276"/>
        <v>#VALUE!</v>
      </c>
      <c r="AG231" t="e">
        <f t="shared" si="277"/>
        <v>#VALUE!</v>
      </c>
      <c r="AH231" t="e">
        <f t="shared" si="278"/>
        <v>#VALUE!</v>
      </c>
      <c r="AI231" t="e">
        <f t="shared" si="279"/>
        <v>#VALUE!</v>
      </c>
      <c r="AJ231" t="e">
        <f t="shared" si="280"/>
        <v>#VALUE!</v>
      </c>
      <c r="AK231" t="e">
        <f t="shared" si="281"/>
        <v>#VALUE!</v>
      </c>
      <c r="AL231" t="e">
        <f t="shared" si="282"/>
        <v>#VALUE!</v>
      </c>
      <c r="AM231" t="e">
        <f t="shared" si="283"/>
        <v>#VALUE!</v>
      </c>
      <c r="AN231" t="e">
        <f t="shared" si="284"/>
        <v>#VALUE!</v>
      </c>
      <c r="AO231" t="e">
        <f t="shared" si="285"/>
        <v>#VALUE!</v>
      </c>
      <c r="AP231" t="e">
        <f t="shared" si="286"/>
        <v>#VALUE!</v>
      </c>
      <c r="AQ231" t="e">
        <f t="shared" si="287"/>
        <v>#VALUE!</v>
      </c>
      <c r="AR231" t="e">
        <f t="shared" si="288"/>
        <v>#VALUE!</v>
      </c>
      <c r="AS231" t="e">
        <f t="shared" si="289"/>
        <v>#VALUE!</v>
      </c>
      <c r="AT231" t="e">
        <f t="shared" si="290"/>
        <v>#VALUE!</v>
      </c>
      <c r="AU231" t="e">
        <f t="shared" si="291"/>
        <v>#VALUE!</v>
      </c>
      <c r="AV231" t="e">
        <f t="shared" si="292"/>
        <v>#VALUE!</v>
      </c>
      <c r="AW231" t="e">
        <f t="shared" si="293"/>
        <v>#VALUE!</v>
      </c>
      <c r="AX231" t="e">
        <f t="shared" si="294"/>
        <v>#VALUE!</v>
      </c>
      <c r="AY231" t="e">
        <f t="shared" si="295"/>
        <v>#VALUE!</v>
      </c>
      <c r="AZ231" t="e">
        <f t="shared" si="296"/>
        <v>#VALUE!</v>
      </c>
      <c r="BA231" t="e">
        <f t="shared" si="297"/>
        <v>#VALUE!</v>
      </c>
      <c r="BB231" t="e">
        <f t="shared" si="298"/>
        <v>#VALUE!</v>
      </c>
      <c r="BC231" t="e">
        <f t="shared" si="299"/>
        <v>#VALUE!</v>
      </c>
      <c r="BD231" t="e">
        <f t="shared" si="300"/>
        <v>#VALUE!</v>
      </c>
      <c r="BE231" t="e">
        <f t="shared" si="301"/>
        <v>#VALUE!</v>
      </c>
      <c r="BF231" t="e">
        <f t="shared" si="302"/>
        <v>#VALUE!</v>
      </c>
      <c r="BG231" t="e">
        <f t="shared" si="303"/>
        <v>#VALUE!</v>
      </c>
      <c r="BH231" t="e">
        <f t="shared" si="304"/>
        <v>#VALUE!</v>
      </c>
      <c r="BI231" t="e">
        <f t="shared" si="305"/>
        <v>#VALUE!</v>
      </c>
      <c r="BJ231" t="e">
        <f t="shared" si="306"/>
        <v>#VALUE!</v>
      </c>
      <c r="BK231" t="e">
        <f t="shared" si="307"/>
        <v>#VALUE!</v>
      </c>
      <c r="BL231" t="e">
        <f t="shared" si="308"/>
        <v>#VALUE!</v>
      </c>
      <c r="BM231" t="e">
        <f t="shared" si="309"/>
        <v>#VALUE!</v>
      </c>
      <c r="BN231" t="e">
        <f t="shared" si="310"/>
        <v>#VALUE!</v>
      </c>
      <c r="BO231" t="e">
        <f t="shared" si="311"/>
        <v>#VALUE!</v>
      </c>
      <c r="BP231" t="e">
        <f t="shared" si="312"/>
        <v>#VALUE!</v>
      </c>
      <c r="BQ231" t="e">
        <f t="shared" si="313"/>
        <v>#VALUE!</v>
      </c>
      <c r="BR231" t="e">
        <f t="shared" si="314"/>
        <v>#VALUE!</v>
      </c>
      <c r="BS231" t="e">
        <f t="shared" si="315"/>
        <v>#VALUE!</v>
      </c>
      <c r="BT231" t="e">
        <f t="shared" si="316"/>
        <v>#VALUE!</v>
      </c>
      <c r="BU231" t="e">
        <f t="shared" si="317"/>
        <v>#VALUE!</v>
      </c>
      <c r="BV231" t="e">
        <f t="shared" si="318"/>
        <v>#VALUE!</v>
      </c>
      <c r="BW231" t="e">
        <f t="shared" si="319"/>
        <v>#VALUE!</v>
      </c>
      <c r="BX231" t="e">
        <f t="shared" si="320"/>
        <v>#VALUE!</v>
      </c>
      <c r="BY231" t="e">
        <f t="shared" si="321"/>
        <v>#VALUE!</v>
      </c>
      <c r="BZ231" t="e">
        <f t="shared" si="322"/>
        <v>#VALUE!</v>
      </c>
      <c r="CA231" t="e">
        <f t="shared" si="323"/>
        <v>#VALUE!</v>
      </c>
      <c r="CB231" t="e">
        <f t="shared" si="324"/>
        <v>#VALUE!</v>
      </c>
      <c r="CC231" t="e">
        <f t="shared" si="325"/>
        <v>#VALUE!</v>
      </c>
      <c r="CD231" t="e">
        <f t="shared" si="326"/>
        <v>#VALUE!</v>
      </c>
      <c r="CE231" t="e">
        <f t="shared" si="327"/>
        <v>#VALUE!</v>
      </c>
      <c r="CF231" t="e">
        <f t="shared" si="328"/>
        <v>#VALUE!</v>
      </c>
      <c r="CG231" t="e">
        <f t="shared" si="329"/>
        <v>#VALUE!</v>
      </c>
      <c r="CH231" t="e">
        <f t="shared" ca="1" si="330"/>
        <v>#N/A</v>
      </c>
    </row>
    <row r="232" spans="5:86" x14ac:dyDescent="0.25">
      <c r="E232">
        <f t="shared" si="334"/>
        <v>1045637</v>
      </c>
      <c r="F232">
        <f t="shared" si="334"/>
        <v>1045637</v>
      </c>
      <c r="G232" t="e">
        <f t="shared" si="332"/>
        <v>#N/A</v>
      </c>
      <c r="H232" t="e">
        <f t="shared" si="252"/>
        <v>#VALUE!</v>
      </c>
      <c r="I232" t="e">
        <f t="shared" si="253"/>
        <v>#VALUE!</v>
      </c>
      <c r="J232" t="e">
        <f t="shared" si="254"/>
        <v>#VALUE!</v>
      </c>
      <c r="K232" t="e">
        <f t="shared" si="255"/>
        <v>#VALUE!</v>
      </c>
      <c r="L232" t="e">
        <f t="shared" si="256"/>
        <v>#VALUE!</v>
      </c>
      <c r="M232" t="e">
        <f t="shared" si="257"/>
        <v>#VALUE!</v>
      </c>
      <c r="N232" t="e">
        <f t="shared" si="258"/>
        <v>#VALUE!</v>
      </c>
      <c r="O232" t="e">
        <f t="shared" si="259"/>
        <v>#VALUE!</v>
      </c>
      <c r="P232" t="e">
        <f t="shared" si="260"/>
        <v>#VALUE!</v>
      </c>
      <c r="Q232" t="e">
        <f t="shared" si="261"/>
        <v>#VALUE!</v>
      </c>
      <c r="R232" t="e">
        <f t="shared" si="262"/>
        <v>#VALUE!</v>
      </c>
      <c r="S232" t="e">
        <f t="shared" si="263"/>
        <v>#VALUE!</v>
      </c>
      <c r="T232" t="e">
        <f t="shared" si="264"/>
        <v>#VALUE!</v>
      </c>
      <c r="U232" t="e">
        <f t="shared" si="265"/>
        <v>#VALUE!</v>
      </c>
      <c r="V232" t="e">
        <f t="shared" si="266"/>
        <v>#VALUE!</v>
      </c>
      <c r="W232" t="e">
        <f t="shared" si="267"/>
        <v>#VALUE!</v>
      </c>
      <c r="X232" t="e">
        <f t="shared" si="268"/>
        <v>#VALUE!</v>
      </c>
      <c r="Y232" t="e">
        <f t="shared" si="269"/>
        <v>#VALUE!</v>
      </c>
      <c r="Z232" t="e">
        <f t="shared" si="270"/>
        <v>#VALUE!</v>
      </c>
      <c r="AA232" t="e">
        <f t="shared" si="271"/>
        <v>#VALUE!</v>
      </c>
      <c r="AB232" t="e">
        <f t="shared" si="272"/>
        <v>#VALUE!</v>
      </c>
      <c r="AC232" t="e">
        <f t="shared" si="273"/>
        <v>#VALUE!</v>
      </c>
      <c r="AD232" t="e">
        <f t="shared" si="274"/>
        <v>#VALUE!</v>
      </c>
      <c r="AE232" t="e">
        <f t="shared" si="275"/>
        <v>#VALUE!</v>
      </c>
      <c r="AF232" t="e">
        <f t="shared" si="276"/>
        <v>#VALUE!</v>
      </c>
      <c r="AG232" t="e">
        <f t="shared" si="277"/>
        <v>#VALUE!</v>
      </c>
      <c r="AH232" t="e">
        <f t="shared" si="278"/>
        <v>#VALUE!</v>
      </c>
      <c r="AI232" t="e">
        <f t="shared" si="279"/>
        <v>#VALUE!</v>
      </c>
      <c r="AJ232" t="e">
        <f t="shared" si="280"/>
        <v>#VALUE!</v>
      </c>
      <c r="AK232" t="e">
        <f t="shared" si="281"/>
        <v>#VALUE!</v>
      </c>
      <c r="AL232" t="e">
        <f t="shared" si="282"/>
        <v>#VALUE!</v>
      </c>
      <c r="AM232" t="e">
        <f t="shared" si="283"/>
        <v>#VALUE!</v>
      </c>
      <c r="AN232" t="e">
        <f t="shared" si="284"/>
        <v>#VALUE!</v>
      </c>
      <c r="AO232" t="e">
        <f t="shared" si="285"/>
        <v>#VALUE!</v>
      </c>
      <c r="AP232" t="e">
        <f t="shared" si="286"/>
        <v>#VALUE!</v>
      </c>
      <c r="AQ232" t="e">
        <f t="shared" si="287"/>
        <v>#VALUE!</v>
      </c>
      <c r="AR232" t="e">
        <f t="shared" si="288"/>
        <v>#VALUE!</v>
      </c>
      <c r="AS232" t="e">
        <f t="shared" si="289"/>
        <v>#VALUE!</v>
      </c>
      <c r="AT232" t="e">
        <f t="shared" si="290"/>
        <v>#VALUE!</v>
      </c>
      <c r="AU232" t="e">
        <f t="shared" si="291"/>
        <v>#VALUE!</v>
      </c>
      <c r="AV232" t="e">
        <f t="shared" si="292"/>
        <v>#VALUE!</v>
      </c>
      <c r="AW232" t="e">
        <f t="shared" si="293"/>
        <v>#VALUE!</v>
      </c>
      <c r="AX232" t="e">
        <f t="shared" si="294"/>
        <v>#VALUE!</v>
      </c>
      <c r="AY232" t="e">
        <f t="shared" si="295"/>
        <v>#VALUE!</v>
      </c>
      <c r="AZ232" t="e">
        <f t="shared" si="296"/>
        <v>#VALUE!</v>
      </c>
      <c r="BA232" t="e">
        <f t="shared" si="297"/>
        <v>#VALUE!</v>
      </c>
      <c r="BB232" t="e">
        <f t="shared" si="298"/>
        <v>#VALUE!</v>
      </c>
      <c r="BC232" t="e">
        <f t="shared" si="299"/>
        <v>#VALUE!</v>
      </c>
      <c r="BD232" t="e">
        <f t="shared" si="300"/>
        <v>#VALUE!</v>
      </c>
      <c r="BE232" t="e">
        <f t="shared" si="301"/>
        <v>#VALUE!</v>
      </c>
      <c r="BF232" t="e">
        <f t="shared" si="302"/>
        <v>#VALUE!</v>
      </c>
      <c r="BG232" t="e">
        <f t="shared" si="303"/>
        <v>#VALUE!</v>
      </c>
      <c r="BH232" t="e">
        <f t="shared" si="304"/>
        <v>#VALUE!</v>
      </c>
      <c r="BI232" t="e">
        <f t="shared" si="305"/>
        <v>#VALUE!</v>
      </c>
      <c r="BJ232" t="e">
        <f t="shared" si="306"/>
        <v>#VALUE!</v>
      </c>
      <c r="BK232" t="e">
        <f t="shared" si="307"/>
        <v>#VALUE!</v>
      </c>
      <c r="BL232" t="e">
        <f t="shared" si="308"/>
        <v>#VALUE!</v>
      </c>
      <c r="BM232" t="e">
        <f t="shared" si="309"/>
        <v>#VALUE!</v>
      </c>
      <c r="BN232" t="e">
        <f t="shared" si="310"/>
        <v>#VALUE!</v>
      </c>
      <c r="BO232" t="e">
        <f t="shared" si="311"/>
        <v>#VALUE!</v>
      </c>
      <c r="BP232" t="e">
        <f t="shared" si="312"/>
        <v>#VALUE!</v>
      </c>
      <c r="BQ232" t="e">
        <f t="shared" si="313"/>
        <v>#VALUE!</v>
      </c>
      <c r="BR232" t="e">
        <f t="shared" si="314"/>
        <v>#VALUE!</v>
      </c>
      <c r="BS232" t="e">
        <f t="shared" si="315"/>
        <v>#VALUE!</v>
      </c>
      <c r="BT232" t="e">
        <f t="shared" si="316"/>
        <v>#VALUE!</v>
      </c>
      <c r="BU232" t="e">
        <f t="shared" si="317"/>
        <v>#VALUE!</v>
      </c>
      <c r="BV232" t="e">
        <f t="shared" si="318"/>
        <v>#VALUE!</v>
      </c>
      <c r="BW232" t="e">
        <f t="shared" si="319"/>
        <v>#VALUE!</v>
      </c>
      <c r="BX232" t="e">
        <f t="shared" si="320"/>
        <v>#VALUE!</v>
      </c>
      <c r="BY232" t="e">
        <f t="shared" si="321"/>
        <v>#VALUE!</v>
      </c>
      <c r="BZ232" t="e">
        <f t="shared" si="322"/>
        <v>#VALUE!</v>
      </c>
      <c r="CA232" t="e">
        <f t="shared" si="323"/>
        <v>#VALUE!</v>
      </c>
      <c r="CB232" t="e">
        <f t="shared" si="324"/>
        <v>#VALUE!</v>
      </c>
      <c r="CC232" t="e">
        <f t="shared" si="325"/>
        <v>#VALUE!</v>
      </c>
      <c r="CD232" t="e">
        <f t="shared" si="326"/>
        <v>#VALUE!</v>
      </c>
      <c r="CE232" t="e">
        <f t="shared" si="327"/>
        <v>#VALUE!</v>
      </c>
      <c r="CF232" t="e">
        <f t="shared" si="328"/>
        <v>#VALUE!</v>
      </c>
      <c r="CG232" t="e">
        <f t="shared" si="329"/>
        <v>#VALUE!</v>
      </c>
      <c r="CH232" t="e">
        <f t="shared" ca="1" si="330"/>
        <v>#N/A</v>
      </c>
    </row>
    <row r="233" spans="5:86" x14ac:dyDescent="0.25">
      <c r="E233">
        <f t="shared" si="334"/>
        <v>1045636</v>
      </c>
      <c r="F233">
        <f t="shared" si="334"/>
        <v>1045636</v>
      </c>
      <c r="G233" t="e">
        <f t="shared" si="332"/>
        <v>#N/A</v>
      </c>
      <c r="H233" t="e">
        <f t="shared" si="252"/>
        <v>#VALUE!</v>
      </c>
      <c r="I233" t="e">
        <f t="shared" si="253"/>
        <v>#VALUE!</v>
      </c>
      <c r="J233" t="e">
        <f t="shared" si="254"/>
        <v>#VALUE!</v>
      </c>
      <c r="K233" t="e">
        <f t="shared" si="255"/>
        <v>#VALUE!</v>
      </c>
      <c r="L233" t="e">
        <f t="shared" si="256"/>
        <v>#VALUE!</v>
      </c>
      <c r="M233" t="e">
        <f t="shared" si="257"/>
        <v>#VALUE!</v>
      </c>
      <c r="N233" t="e">
        <f t="shared" si="258"/>
        <v>#VALUE!</v>
      </c>
      <c r="O233" t="e">
        <f t="shared" si="259"/>
        <v>#VALUE!</v>
      </c>
      <c r="P233" t="e">
        <f t="shared" si="260"/>
        <v>#VALUE!</v>
      </c>
      <c r="Q233" t="e">
        <f t="shared" si="261"/>
        <v>#VALUE!</v>
      </c>
      <c r="R233" t="e">
        <f t="shared" si="262"/>
        <v>#VALUE!</v>
      </c>
      <c r="S233" t="e">
        <f t="shared" si="263"/>
        <v>#VALUE!</v>
      </c>
      <c r="T233" t="e">
        <f t="shared" si="264"/>
        <v>#VALUE!</v>
      </c>
      <c r="U233" t="e">
        <f t="shared" si="265"/>
        <v>#VALUE!</v>
      </c>
      <c r="V233" t="e">
        <f t="shared" si="266"/>
        <v>#VALUE!</v>
      </c>
      <c r="W233" t="e">
        <f t="shared" si="267"/>
        <v>#VALUE!</v>
      </c>
      <c r="X233" t="e">
        <f t="shared" si="268"/>
        <v>#VALUE!</v>
      </c>
      <c r="Y233" t="e">
        <f t="shared" si="269"/>
        <v>#VALUE!</v>
      </c>
      <c r="Z233" t="e">
        <f t="shared" si="270"/>
        <v>#VALUE!</v>
      </c>
      <c r="AA233" t="e">
        <f t="shared" si="271"/>
        <v>#VALUE!</v>
      </c>
      <c r="AB233" t="e">
        <f t="shared" si="272"/>
        <v>#VALUE!</v>
      </c>
      <c r="AC233" t="e">
        <f t="shared" si="273"/>
        <v>#VALUE!</v>
      </c>
      <c r="AD233" t="e">
        <f t="shared" si="274"/>
        <v>#VALUE!</v>
      </c>
      <c r="AE233" t="e">
        <f t="shared" si="275"/>
        <v>#VALUE!</v>
      </c>
      <c r="AF233" t="e">
        <f t="shared" si="276"/>
        <v>#VALUE!</v>
      </c>
      <c r="AG233" t="e">
        <f t="shared" si="277"/>
        <v>#VALUE!</v>
      </c>
      <c r="AH233" t="e">
        <f t="shared" si="278"/>
        <v>#VALUE!</v>
      </c>
      <c r="AI233" t="e">
        <f t="shared" si="279"/>
        <v>#VALUE!</v>
      </c>
      <c r="AJ233" t="e">
        <f t="shared" si="280"/>
        <v>#VALUE!</v>
      </c>
      <c r="AK233" t="e">
        <f t="shared" si="281"/>
        <v>#VALUE!</v>
      </c>
      <c r="AL233" t="e">
        <f t="shared" si="282"/>
        <v>#VALUE!</v>
      </c>
      <c r="AM233" t="e">
        <f t="shared" si="283"/>
        <v>#VALUE!</v>
      </c>
      <c r="AN233" t="e">
        <f t="shared" si="284"/>
        <v>#VALUE!</v>
      </c>
      <c r="AO233" t="e">
        <f t="shared" si="285"/>
        <v>#VALUE!</v>
      </c>
      <c r="AP233" t="e">
        <f t="shared" si="286"/>
        <v>#VALUE!</v>
      </c>
      <c r="AQ233" t="e">
        <f t="shared" si="287"/>
        <v>#VALUE!</v>
      </c>
      <c r="AR233" t="e">
        <f t="shared" si="288"/>
        <v>#VALUE!</v>
      </c>
      <c r="AS233" t="e">
        <f t="shared" si="289"/>
        <v>#VALUE!</v>
      </c>
      <c r="AT233" t="e">
        <f t="shared" si="290"/>
        <v>#VALUE!</v>
      </c>
      <c r="AU233" t="e">
        <f t="shared" si="291"/>
        <v>#VALUE!</v>
      </c>
      <c r="AV233" t="e">
        <f t="shared" si="292"/>
        <v>#VALUE!</v>
      </c>
      <c r="AW233" t="e">
        <f t="shared" si="293"/>
        <v>#VALUE!</v>
      </c>
      <c r="AX233" t="e">
        <f t="shared" si="294"/>
        <v>#VALUE!</v>
      </c>
      <c r="AY233" t="e">
        <f t="shared" si="295"/>
        <v>#VALUE!</v>
      </c>
      <c r="AZ233" t="e">
        <f t="shared" si="296"/>
        <v>#VALUE!</v>
      </c>
      <c r="BA233" t="e">
        <f t="shared" si="297"/>
        <v>#VALUE!</v>
      </c>
      <c r="BB233" t="e">
        <f t="shared" si="298"/>
        <v>#VALUE!</v>
      </c>
      <c r="BC233" t="e">
        <f t="shared" si="299"/>
        <v>#VALUE!</v>
      </c>
      <c r="BD233" t="e">
        <f t="shared" si="300"/>
        <v>#VALUE!</v>
      </c>
      <c r="BE233" t="e">
        <f t="shared" si="301"/>
        <v>#VALUE!</v>
      </c>
      <c r="BF233" t="e">
        <f t="shared" si="302"/>
        <v>#VALUE!</v>
      </c>
      <c r="BG233" t="e">
        <f t="shared" si="303"/>
        <v>#VALUE!</v>
      </c>
      <c r="BH233" t="e">
        <f t="shared" si="304"/>
        <v>#VALUE!</v>
      </c>
      <c r="BI233" t="e">
        <f t="shared" si="305"/>
        <v>#VALUE!</v>
      </c>
      <c r="BJ233" t="e">
        <f t="shared" si="306"/>
        <v>#VALUE!</v>
      </c>
      <c r="BK233" t="e">
        <f t="shared" si="307"/>
        <v>#VALUE!</v>
      </c>
      <c r="BL233" t="e">
        <f t="shared" si="308"/>
        <v>#VALUE!</v>
      </c>
      <c r="BM233" t="e">
        <f t="shared" si="309"/>
        <v>#VALUE!</v>
      </c>
      <c r="BN233" t="e">
        <f t="shared" si="310"/>
        <v>#VALUE!</v>
      </c>
      <c r="BO233" t="e">
        <f t="shared" si="311"/>
        <v>#VALUE!</v>
      </c>
      <c r="BP233" t="e">
        <f t="shared" si="312"/>
        <v>#VALUE!</v>
      </c>
      <c r="BQ233" t="e">
        <f t="shared" si="313"/>
        <v>#VALUE!</v>
      </c>
      <c r="BR233" t="e">
        <f t="shared" si="314"/>
        <v>#VALUE!</v>
      </c>
      <c r="BS233" t="e">
        <f t="shared" si="315"/>
        <v>#VALUE!</v>
      </c>
      <c r="BT233" t="e">
        <f t="shared" si="316"/>
        <v>#VALUE!</v>
      </c>
      <c r="BU233" t="e">
        <f t="shared" si="317"/>
        <v>#VALUE!</v>
      </c>
      <c r="BV233" t="e">
        <f t="shared" si="318"/>
        <v>#VALUE!</v>
      </c>
      <c r="BW233" t="e">
        <f t="shared" si="319"/>
        <v>#VALUE!</v>
      </c>
      <c r="BX233" t="e">
        <f t="shared" si="320"/>
        <v>#VALUE!</v>
      </c>
      <c r="BY233" t="e">
        <f t="shared" si="321"/>
        <v>#VALUE!</v>
      </c>
      <c r="BZ233" t="e">
        <f t="shared" si="322"/>
        <v>#VALUE!</v>
      </c>
      <c r="CA233" t="e">
        <f t="shared" si="323"/>
        <v>#VALUE!</v>
      </c>
      <c r="CB233" t="e">
        <f t="shared" si="324"/>
        <v>#VALUE!</v>
      </c>
      <c r="CC233" t="e">
        <f t="shared" si="325"/>
        <v>#VALUE!</v>
      </c>
      <c r="CD233" t="e">
        <f t="shared" si="326"/>
        <v>#VALUE!</v>
      </c>
      <c r="CE233" t="e">
        <f t="shared" si="327"/>
        <v>#VALUE!</v>
      </c>
      <c r="CF233" t="e">
        <f t="shared" si="328"/>
        <v>#VALUE!</v>
      </c>
      <c r="CG233" t="e">
        <f t="shared" si="329"/>
        <v>#VALUE!</v>
      </c>
      <c r="CH233" t="e">
        <f t="shared" ca="1" si="330"/>
        <v>#N/A</v>
      </c>
    </row>
    <row r="234" spans="5:86" x14ac:dyDescent="0.25">
      <c r="E234">
        <f t="shared" si="334"/>
        <v>1045635</v>
      </c>
      <c r="F234">
        <f t="shared" si="334"/>
        <v>1045635</v>
      </c>
      <c r="G234" t="e">
        <f t="shared" si="332"/>
        <v>#N/A</v>
      </c>
      <c r="H234" t="e">
        <f t="shared" si="252"/>
        <v>#VALUE!</v>
      </c>
      <c r="I234" t="e">
        <f t="shared" si="253"/>
        <v>#VALUE!</v>
      </c>
      <c r="J234" t="e">
        <f t="shared" si="254"/>
        <v>#VALUE!</v>
      </c>
      <c r="K234" t="e">
        <f t="shared" si="255"/>
        <v>#VALUE!</v>
      </c>
      <c r="L234" t="e">
        <f t="shared" si="256"/>
        <v>#VALUE!</v>
      </c>
      <c r="M234" t="e">
        <f t="shared" si="257"/>
        <v>#VALUE!</v>
      </c>
      <c r="N234" t="e">
        <f t="shared" si="258"/>
        <v>#VALUE!</v>
      </c>
      <c r="O234" t="e">
        <f t="shared" si="259"/>
        <v>#VALUE!</v>
      </c>
      <c r="P234" t="e">
        <f t="shared" si="260"/>
        <v>#VALUE!</v>
      </c>
      <c r="Q234" t="e">
        <f t="shared" si="261"/>
        <v>#VALUE!</v>
      </c>
      <c r="R234" t="e">
        <f t="shared" si="262"/>
        <v>#VALUE!</v>
      </c>
      <c r="S234" t="e">
        <f t="shared" si="263"/>
        <v>#VALUE!</v>
      </c>
      <c r="T234" t="e">
        <f t="shared" si="264"/>
        <v>#VALUE!</v>
      </c>
      <c r="U234" t="e">
        <f t="shared" si="265"/>
        <v>#VALUE!</v>
      </c>
      <c r="V234" t="e">
        <f t="shared" si="266"/>
        <v>#VALUE!</v>
      </c>
      <c r="W234" t="e">
        <f t="shared" si="267"/>
        <v>#VALUE!</v>
      </c>
      <c r="X234" t="e">
        <f t="shared" si="268"/>
        <v>#VALUE!</v>
      </c>
      <c r="Y234" t="e">
        <f t="shared" si="269"/>
        <v>#VALUE!</v>
      </c>
      <c r="Z234" t="e">
        <f t="shared" si="270"/>
        <v>#VALUE!</v>
      </c>
      <c r="AA234" t="e">
        <f t="shared" si="271"/>
        <v>#VALUE!</v>
      </c>
      <c r="AB234" t="e">
        <f t="shared" si="272"/>
        <v>#VALUE!</v>
      </c>
      <c r="AC234" t="e">
        <f t="shared" si="273"/>
        <v>#VALUE!</v>
      </c>
      <c r="AD234" t="e">
        <f t="shared" si="274"/>
        <v>#VALUE!</v>
      </c>
      <c r="AE234" t="e">
        <f t="shared" si="275"/>
        <v>#VALUE!</v>
      </c>
      <c r="AF234" t="e">
        <f t="shared" si="276"/>
        <v>#VALUE!</v>
      </c>
      <c r="AG234" t="e">
        <f t="shared" si="277"/>
        <v>#VALUE!</v>
      </c>
      <c r="AH234" t="e">
        <f t="shared" si="278"/>
        <v>#VALUE!</v>
      </c>
      <c r="AI234" t="e">
        <f t="shared" si="279"/>
        <v>#VALUE!</v>
      </c>
      <c r="AJ234" t="e">
        <f t="shared" si="280"/>
        <v>#VALUE!</v>
      </c>
      <c r="AK234" t="e">
        <f t="shared" si="281"/>
        <v>#VALUE!</v>
      </c>
      <c r="AL234" t="e">
        <f t="shared" si="282"/>
        <v>#VALUE!</v>
      </c>
      <c r="AM234" t="e">
        <f t="shared" si="283"/>
        <v>#VALUE!</v>
      </c>
      <c r="AN234" t="e">
        <f t="shared" si="284"/>
        <v>#VALUE!</v>
      </c>
      <c r="AO234" t="e">
        <f t="shared" si="285"/>
        <v>#VALUE!</v>
      </c>
      <c r="AP234" t="e">
        <f t="shared" si="286"/>
        <v>#VALUE!</v>
      </c>
      <c r="AQ234" t="e">
        <f t="shared" si="287"/>
        <v>#VALUE!</v>
      </c>
      <c r="AR234" t="e">
        <f t="shared" si="288"/>
        <v>#VALUE!</v>
      </c>
      <c r="AS234" t="e">
        <f t="shared" si="289"/>
        <v>#VALUE!</v>
      </c>
      <c r="AT234" t="e">
        <f t="shared" si="290"/>
        <v>#VALUE!</v>
      </c>
      <c r="AU234" t="e">
        <f t="shared" si="291"/>
        <v>#VALUE!</v>
      </c>
      <c r="AV234" t="e">
        <f t="shared" si="292"/>
        <v>#VALUE!</v>
      </c>
      <c r="AW234" t="e">
        <f t="shared" si="293"/>
        <v>#VALUE!</v>
      </c>
      <c r="AX234" t="e">
        <f t="shared" si="294"/>
        <v>#VALUE!</v>
      </c>
      <c r="AY234" t="e">
        <f t="shared" si="295"/>
        <v>#VALUE!</v>
      </c>
      <c r="AZ234" t="e">
        <f t="shared" si="296"/>
        <v>#VALUE!</v>
      </c>
      <c r="BA234" t="e">
        <f t="shared" si="297"/>
        <v>#VALUE!</v>
      </c>
      <c r="BB234" t="e">
        <f t="shared" si="298"/>
        <v>#VALUE!</v>
      </c>
      <c r="BC234" t="e">
        <f t="shared" si="299"/>
        <v>#VALUE!</v>
      </c>
      <c r="BD234" t="e">
        <f t="shared" si="300"/>
        <v>#VALUE!</v>
      </c>
      <c r="BE234" t="e">
        <f t="shared" si="301"/>
        <v>#VALUE!</v>
      </c>
      <c r="BF234" t="e">
        <f t="shared" si="302"/>
        <v>#VALUE!</v>
      </c>
      <c r="BG234" t="e">
        <f t="shared" si="303"/>
        <v>#VALUE!</v>
      </c>
      <c r="BH234" t="e">
        <f t="shared" si="304"/>
        <v>#VALUE!</v>
      </c>
      <c r="BI234" t="e">
        <f t="shared" si="305"/>
        <v>#VALUE!</v>
      </c>
      <c r="BJ234" t="e">
        <f t="shared" si="306"/>
        <v>#VALUE!</v>
      </c>
      <c r="BK234" t="e">
        <f t="shared" si="307"/>
        <v>#VALUE!</v>
      </c>
      <c r="BL234" t="e">
        <f t="shared" si="308"/>
        <v>#VALUE!</v>
      </c>
      <c r="BM234" t="e">
        <f t="shared" si="309"/>
        <v>#VALUE!</v>
      </c>
      <c r="BN234" t="e">
        <f t="shared" si="310"/>
        <v>#VALUE!</v>
      </c>
      <c r="BO234" t="e">
        <f t="shared" si="311"/>
        <v>#VALUE!</v>
      </c>
      <c r="BP234" t="e">
        <f t="shared" si="312"/>
        <v>#VALUE!</v>
      </c>
      <c r="BQ234" t="e">
        <f t="shared" si="313"/>
        <v>#VALUE!</v>
      </c>
      <c r="BR234" t="e">
        <f t="shared" si="314"/>
        <v>#VALUE!</v>
      </c>
      <c r="BS234" t="e">
        <f t="shared" si="315"/>
        <v>#VALUE!</v>
      </c>
      <c r="BT234" t="e">
        <f t="shared" si="316"/>
        <v>#VALUE!</v>
      </c>
      <c r="BU234" t="e">
        <f t="shared" si="317"/>
        <v>#VALUE!</v>
      </c>
      <c r="BV234" t="e">
        <f t="shared" si="318"/>
        <v>#VALUE!</v>
      </c>
      <c r="BW234" t="e">
        <f t="shared" si="319"/>
        <v>#VALUE!</v>
      </c>
      <c r="BX234" t="e">
        <f t="shared" si="320"/>
        <v>#VALUE!</v>
      </c>
      <c r="BY234" t="e">
        <f t="shared" si="321"/>
        <v>#VALUE!</v>
      </c>
      <c r="BZ234" t="e">
        <f t="shared" si="322"/>
        <v>#VALUE!</v>
      </c>
      <c r="CA234" t="e">
        <f t="shared" si="323"/>
        <v>#VALUE!</v>
      </c>
      <c r="CB234" t="e">
        <f t="shared" si="324"/>
        <v>#VALUE!</v>
      </c>
      <c r="CC234" t="e">
        <f t="shared" si="325"/>
        <v>#VALUE!</v>
      </c>
      <c r="CD234" t="e">
        <f t="shared" si="326"/>
        <v>#VALUE!</v>
      </c>
      <c r="CE234" t="e">
        <f t="shared" si="327"/>
        <v>#VALUE!</v>
      </c>
      <c r="CF234" t="e">
        <f t="shared" si="328"/>
        <v>#VALUE!</v>
      </c>
      <c r="CG234" t="e">
        <f t="shared" si="329"/>
        <v>#VALUE!</v>
      </c>
      <c r="CH234" t="e">
        <f t="shared" ca="1" si="330"/>
        <v>#N/A</v>
      </c>
    </row>
    <row r="235" spans="5:86" x14ac:dyDescent="0.25">
      <c r="E235">
        <f t="shared" si="334"/>
        <v>1045634</v>
      </c>
      <c r="F235">
        <f t="shared" si="334"/>
        <v>1045634</v>
      </c>
      <c r="G235" t="e">
        <f t="shared" si="332"/>
        <v>#N/A</v>
      </c>
      <c r="H235" t="e">
        <f t="shared" si="252"/>
        <v>#VALUE!</v>
      </c>
      <c r="I235" t="e">
        <f t="shared" si="253"/>
        <v>#VALUE!</v>
      </c>
      <c r="J235" t="e">
        <f t="shared" si="254"/>
        <v>#VALUE!</v>
      </c>
      <c r="K235" t="e">
        <f t="shared" si="255"/>
        <v>#VALUE!</v>
      </c>
      <c r="L235" t="e">
        <f t="shared" si="256"/>
        <v>#VALUE!</v>
      </c>
      <c r="M235" t="e">
        <f t="shared" si="257"/>
        <v>#VALUE!</v>
      </c>
      <c r="N235" t="e">
        <f t="shared" si="258"/>
        <v>#VALUE!</v>
      </c>
      <c r="O235" t="e">
        <f t="shared" si="259"/>
        <v>#VALUE!</v>
      </c>
      <c r="P235" t="e">
        <f t="shared" si="260"/>
        <v>#VALUE!</v>
      </c>
      <c r="Q235" t="e">
        <f t="shared" si="261"/>
        <v>#VALUE!</v>
      </c>
      <c r="R235" t="e">
        <f t="shared" si="262"/>
        <v>#VALUE!</v>
      </c>
      <c r="S235" t="e">
        <f t="shared" si="263"/>
        <v>#VALUE!</v>
      </c>
      <c r="T235" t="e">
        <f t="shared" si="264"/>
        <v>#VALUE!</v>
      </c>
      <c r="U235" t="e">
        <f t="shared" si="265"/>
        <v>#VALUE!</v>
      </c>
      <c r="V235" t="e">
        <f t="shared" si="266"/>
        <v>#VALUE!</v>
      </c>
      <c r="W235" t="e">
        <f t="shared" si="267"/>
        <v>#VALUE!</v>
      </c>
      <c r="X235" t="e">
        <f t="shared" si="268"/>
        <v>#VALUE!</v>
      </c>
      <c r="Y235" t="e">
        <f t="shared" si="269"/>
        <v>#VALUE!</v>
      </c>
      <c r="Z235" t="e">
        <f t="shared" si="270"/>
        <v>#VALUE!</v>
      </c>
      <c r="AA235" t="e">
        <f t="shared" si="271"/>
        <v>#VALUE!</v>
      </c>
      <c r="AB235" t="e">
        <f t="shared" si="272"/>
        <v>#VALUE!</v>
      </c>
      <c r="AC235" t="e">
        <f t="shared" si="273"/>
        <v>#VALUE!</v>
      </c>
      <c r="AD235" t="e">
        <f t="shared" si="274"/>
        <v>#VALUE!</v>
      </c>
      <c r="AE235" t="e">
        <f t="shared" si="275"/>
        <v>#VALUE!</v>
      </c>
      <c r="AF235" t="e">
        <f t="shared" si="276"/>
        <v>#VALUE!</v>
      </c>
      <c r="AG235" t="e">
        <f t="shared" si="277"/>
        <v>#VALUE!</v>
      </c>
      <c r="AH235" t="e">
        <f t="shared" si="278"/>
        <v>#VALUE!</v>
      </c>
      <c r="AI235" t="e">
        <f t="shared" si="279"/>
        <v>#VALUE!</v>
      </c>
      <c r="AJ235" t="e">
        <f t="shared" si="280"/>
        <v>#VALUE!</v>
      </c>
      <c r="AK235" t="e">
        <f t="shared" si="281"/>
        <v>#VALUE!</v>
      </c>
      <c r="AL235" t="e">
        <f t="shared" si="282"/>
        <v>#VALUE!</v>
      </c>
      <c r="AM235" t="e">
        <f t="shared" si="283"/>
        <v>#VALUE!</v>
      </c>
      <c r="AN235" t="e">
        <f t="shared" si="284"/>
        <v>#VALUE!</v>
      </c>
      <c r="AO235" t="e">
        <f t="shared" si="285"/>
        <v>#VALUE!</v>
      </c>
      <c r="AP235" t="e">
        <f t="shared" si="286"/>
        <v>#VALUE!</v>
      </c>
      <c r="AQ235" t="e">
        <f t="shared" si="287"/>
        <v>#VALUE!</v>
      </c>
      <c r="AR235" t="e">
        <f t="shared" si="288"/>
        <v>#VALUE!</v>
      </c>
      <c r="AS235" t="e">
        <f t="shared" si="289"/>
        <v>#VALUE!</v>
      </c>
      <c r="AT235" t="e">
        <f t="shared" si="290"/>
        <v>#VALUE!</v>
      </c>
      <c r="AU235" t="e">
        <f t="shared" si="291"/>
        <v>#VALUE!</v>
      </c>
      <c r="AV235" t="e">
        <f t="shared" si="292"/>
        <v>#VALUE!</v>
      </c>
      <c r="AW235" t="e">
        <f t="shared" si="293"/>
        <v>#VALUE!</v>
      </c>
      <c r="AX235" t="e">
        <f t="shared" si="294"/>
        <v>#VALUE!</v>
      </c>
      <c r="AY235" t="e">
        <f t="shared" si="295"/>
        <v>#VALUE!</v>
      </c>
      <c r="AZ235" t="e">
        <f t="shared" si="296"/>
        <v>#VALUE!</v>
      </c>
      <c r="BA235" t="e">
        <f t="shared" si="297"/>
        <v>#VALUE!</v>
      </c>
      <c r="BB235" t="e">
        <f t="shared" si="298"/>
        <v>#VALUE!</v>
      </c>
      <c r="BC235" t="e">
        <f t="shared" si="299"/>
        <v>#VALUE!</v>
      </c>
      <c r="BD235" t="e">
        <f t="shared" si="300"/>
        <v>#VALUE!</v>
      </c>
      <c r="BE235" t="e">
        <f t="shared" si="301"/>
        <v>#VALUE!</v>
      </c>
      <c r="BF235" t="e">
        <f t="shared" si="302"/>
        <v>#VALUE!</v>
      </c>
      <c r="BG235" t="e">
        <f t="shared" si="303"/>
        <v>#VALUE!</v>
      </c>
      <c r="BH235" t="e">
        <f t="shared" si="304"/>
        <v>#VALUE!</v>
      </c>
      <c r="BI235" t="e">
        <f t="shared" si="305"/>
        <v>#VALUE!</v>
      </c>
      <c r="BJ235" t="e">
        <f t="shared" si="306"/>
        <v>#VALUE!</v>
      </c>
      <c r="BK235" t="e">
        <f t="shared" si="307"/>
        <v>#VALUE!</v>
      </c>
      <c r="BL235" t="e">
        <f t="shared" si="308"/>
        <v>#VALUE!</v>
      </c>
      <c r="BM235" t="e">
        <f t="shared" si="309"/>
        <v>#VALUE!</v>
      </c>
      <c r="BN235" t="e">
        <f t="shared" si="310"/>
        <v>#VALUE!</v>
      </c>
      <c r="BO235" t="e">
        <f t="shared" si="311"/>
        <v>#VALUE!</v>
      </c>
      <c r="BP235" t="e">
        <f t="shared" si="312"/>
        <v>#VALUE!</v>
      </c>
      <c r="BQ235" t="e">
        <f t="shared" si="313"/>
        <v>#VALUE!</v>
      </c>
      <c r="BR235" t="e">
        <f t="shared" si="314"/>
        <v>#VALUE!</v>
      </c>
      <c r="BS235" t="e">
        <f t="shared" si="315"/>
        <v>#VALUE!</v>
      </c>
      <c r="BT235" t="e">
        <f t="shared" si="316"/>
        <v>#VALUE!</v>
      </c>
      <c r="BU235" t="e">
        <f t="shared" si="317"/>
        <v>#VALUE!</v>
      </c>
      <c r="BV235" t="e">
        <f t="shared" si="318"/>
        <v>#VALUE!</v>
      </c>
      <c r="BW235" t="e">
        <f t="shared" si="319"/>
        <v>#VALUE!</v>
      </c>
      <c r="BX235" t="e">
        <f t="shared" si="320"/>
        <v>#VALUE!</v>
      </c>
      <c r="BY235" t="e">
        <f t="shared" si="321"/>
        <v>#VALUE!</v>
      </c>
      <c r="BZ235" t="e">
        <f t="shared" si="322"/>
        <v>#VALUE!</v>
      </c>
      <c r="CA235" t="e">
        <f t="shared" si="323"/>
        <v>#VALUE!</v>
      </c>
      <c r="CB235" t="e">
        <f t="shared" si="324"/>
        <v>#VALUE!</v>
      </c>
      <c r="CC235" t="e">
        <f t="shared" si="325"/>
        <v>#VALUE!</v>
      </c>
      <c r="CD235" t="e">
        <f t="shared" si="326"/>
        <v>#VALUE!</v>
      </c>
      <c r="CE235" t="e">
        <f t="shared" si="327"/>
        <v>#VALUE!</v>
      </c>
      <c r="CF235" t="e">
        <f t="shared" si="328"/>
        <v>#VALUE!</v>
      </c>
      <c r="CG235" t="e">
        <f t="shared" si="329"/>
        <v>#VALUE!</v>
      </c>
      <c r="CH235" t="e">
        <f t="shared" ca="1" si="330"/>
        <v>#N/A</v>
      </c>
    </row>
    <row r="236" spans="5:86" x14ac:dyDescent="0.25">
      <c r="E236">
        <f t="shared" si="334"/>
        <v>1045633</v>
      </c>
      <c r="F236">
        <f t="shared" si="334"/>
        <v>1045633</v>
      </c>
      <c r="G236" t="e">
        <f t="shared" si="332"/>
        <v>#N/A</v>
      </c>
      <c r="H236" t="e">
        <f t="shared" si="252"/>
        <v>#VALUE!</v>
      </c>
      <c r="I236" t="e">
        <f t="shared" si="253"/>
        <v>#VALUE!</v>
      </c>
      <c r="J236" t="e">
        <f t="shared" si="254"/>
        <v>#VALUE!</v>
      </c>
      <c r="K236" t="e">
        <f t="shared" si="255"/>
        <v>#VALUE!</v>
      </c>
      <c r="L236" t="e">
        <f t="shared" si="256"/>
        <v>#VALUE!</v>
      </c>
      <c r="M236" t="e">
        <f t="shared" si="257"/>
        <v>#VALUE!</v>
      </c>
      <c r="N236" t="e">
        <f t="shared" si="258"/>
        <v>#VALUE!</v>
      </c>
      <c r="O236" t="e">
        <f t="shared" si="259"/>
        <v>#VALUE!</v>
      </c>
      <c r="P236" t="e">
        <f t="shared" si="260"/>
        <v>#VALUE!</v>
      </c>
      <c r="Q236" t="e">
        <f t="shared" si="261"/>
        <v>#VALUE!</v>
      </c>
      <c r="R236" t="e">
        <f t="shared" si="262"/>
        <v>#VALUE!</v>
      </c>
      <c r="S236" t="e">
        <f t="shared" si="263"/>
        <v>#VALUE!</v>
      </c>
      <c r="T236" t="e">
        <f t="shared" si="264"/>
        <v>#VALUE!</v>
      </c>
      <c r="U236" t="e">
        <f t="shared" si="265"/>
        <v>#VALUE!</v>
      </c>
      <c r="V236" t="e">
        <f t="shared" si="266"/>
        <v>#VALUE!</v>
      </c>
      <c r="W236" t="e">
        <f t="shared" si="267"/>
        <v>#VALUE!</v>
      </c>
      <c r="X236" t="e">
        <f t="shared" si="268"/>
        <v>#VALUE!</v>
      </c>
      <c r="Y236" t="e">
        <f t="shared" si="269"/>
        <v>#VALUE!</v>
      </c>
      <c r="Z236" t="e">
        <f t="shared" si="270"/>
        <v>#VALUE!</v>
      </c>
      <c r="AA236" t="e">
        <f t="shared" si="271"/>
        <v>#VALUE!</v>
      </c>
      <c r="AB236" t="e">
        <f t="shared" si="272"/>
        <v>#VALUE!</v>
      </c>
      <c r="AC236" t="e">
        <f t="shared" si="273"/>
        <v>#VALUE!</v>
      </c>
      <c r="AD236" t="e">
        <f t="shared" si="274"/>
        <v>#VALUE!</v>
      </c>
      <c r="AE236" t="e">
        <f t="shared" si="275"/>
        <v>#VALUE!</v>
      </c>
      <c r="AF236" t="e">
        <f t="shared" si="276"/>
        <v>#VALUE!</v>
      </c>
      <c r="AG236" t="e">
        <f t="shared" si="277"/>
        <v>#VALUE!</v>
      </c>
      <c r="AH236" t="e">
        <f t="shared" si="278"/>
        <v>#VALUE!</v>
      </c>
      <c r="AI236" t="e">
        <f t="shared" si="279"/>
        <v>#VALUE!</v>
      </c>
      <c r="AJ236" t="e">
        <f t="shared" si="280"/>
        <v>#VALUE!</v>
      </c>
      <c r="AK236" t="e">
        <f t="shared" si="281"/>
        <v>#VALUE!</v>
      </c>
      <c r="AL236" t="e">
        <f t="shared" si="282"/>
        <v>#VALUE!</v>
      </c>
      <c r="AM236" t="e">
        <f t="shared" si="283"/>
        <v>#VALUE!</v>
      </c>
      <c r="AN236" t="e">
        <f t="shared" si="284"/>
        <v>#VALUE!</v>
      </c>
      <c r="AO236" t="e">
        <f t="shared" si="285"/>
        <v>#VALUE!</v>
      </c>
      <c r="AP236" t="e">
        <f t="shared" si="286"/>
        <v>#VALUE!</v>
      </c>
      <c r="AQ236" t="e">
        <f t="shared" si="287"/>
        <v>#VALUE!</v>
      </c>
      <c r="AR236" t="e">
        <f t="shared" si="288"/>
        <v>#VALUE!</v>
      </c>
      <c r="AS236" t="e">
        <f t="shared" si="289"/>
        <v>#VALUE!</v>
      </c>
      <c r="AT236" t="e">
        <f t="shared" si="290"/>
        <v>#VALUE!</v>
      </c>
      <c r="AU236" t="e">
        <f t="shared" si="291"/>
        <v>#VALUE!</v>
      </c>
      <c r="AV236" t="e">
        <f t="shared" si="292"/>
        <v>#VALUE!</v>
      </c>
      <c r="AW236" t="e">
        <f t="shared" si="293"/>
        <v>#VALUE!</v>
      </c>
      <c r="AX236" t="e">
        <f t="shared" si="294"/>
        <v>#VALUE!</v>
      </c>
      <c r="AY236" t="e">
        <f t="shared" si="295"/>
        <v>#VALUE!</v>
      </c>
      <c r="AZ236" t="e">
        <f t="shared" si="296"/>
        <v>#VALUE!</v>
      </c>
      <c r="BA236" t="e">
        <f t="shared" si="297"/>
        <v>#VALUE!</v>
      </c>
      <c r="BB236" t="e">
        <f t="shared" si="298"/>
        <v>#VALUE!</v>
      </c>
      <c r="BC236" t="e">
        <f t="shared" si="299"/>
        <v>#VALUE!</v>
      </c>
      <c r="BD236" t="e">
        <f t="shared" si="300"/>
        <v>#VALUE!</v>
      </c>
      <c r="BE236" t="e">
        <f t="shared" si="301"/>
        <v>#VALUE!</v>
      </c>
      <c r="BF236" t="e">
        <f t="shared" si="302"/>
        <v>#VALUE!</v>
      </c>
      <c r="BG236" t="e">
        <f t="shared" si="303"/>
        <v>#VALUE!</v>
      </c>
      <c r="BH236" t="e">
        <f t="shared" si="304"/>
        <v>#VALUE!</v>
      </c>
      <c r="BI236" t="e">
        <f t="shared" si="305"/>
        <v>#VALUE!</v>
      </c>
      <c r="BJ236" t="e">
        <f t="shared" si="306"/>
        <v>#VALUE!</v>
      </c>
      <c r="BK236" t="e">
        <f t="shared" si="307"/>
        <v>#VALUE!</v>
      </c>
      <c r="BL236" t="e">
        <f t="shared" si="308"/>
        <v>#VALUE!</v>
      </c>
      <c r="BM236" t="e">
        <f t="shared" si="309"/>
        <v>#VALUE!</v>
      </c>
      <c r="BN236" t="e">
        <f t="shared" si="310"/>
        <v>#VALUE!</v>
      </c>
      <c r="BO236" t="e">
        <f t="shared" si="311"/>
        <v>#VALUE!</v>
      </c>
      <c r="BP236" t="e">
        <f t="shared" si="312"/>
        <v>#VALUE!</v>
      </c>
      <c r="BQ236" t="e">
        <f t="shared" si="313"/>
        <v>#VALUE!</v>
      </c>
      <c r="BR236" t="e">
        <f t="shared" si="314"/>
        <v>#VALUE!</v>
      </c>
      <c r="BS236" t="e">
        <f t="shared" si="315"/>
        <v>#VALUE!</v>
      </c>
      <c r="BT236" t="e">
        <f t="shared" si="316"/>
        <v>#VALUE!</v>
      </c>
      <c r="BU236" t="e">
        <f t="shared" si="317"/>
        <v>#VALUE!</v>
      </c>
      <c r="BV236" t="e">
        <f t="shared" si="318"/>
        <v>#VALUE!</v>
      </c>
      <c r="BW236" t="e">
        <f t="shared" si="319"/>
        <v>#VALUE!</v>
      </c>
      <c r="BX236" t="e">
        <f t="shared" si="320"/>
        <v>#VALUE!</v>
      </c>
      <c r="BY236" t="e">
        <f t="shared" si="321"/>
        <v>#VALUE!</v>
      </c>
      <c r="BZ236" t="e">
        <f t="shared" si="322"/>
        <v>#VALUE!</v>
      </c>
      <c r="CA236" t="e">
        <f t="shared" si="323"/>
        <v>#VALUE!</v>
      </c>
      <c r="CB236" t="e">
        <f t="shared" si="324"/>
        <v>#VALUE!</v>
      </c>
      <c r="CC236" t="e">
        <f t="shared" si="325"/>
        <v>#VALUE!</v>
      </c>
      <c r="CD236" t="e">
        <f t="shared" si="326"/>
        <v>#VALUE!</v>
      </c>
      <c r="CE236" t="e">
        <f t="shared" si="327"/>
        <v>#VALUE!</v>
      </c>
      <c r="CF236" t="e">
        <f t="shared" si="328"/>
        <v>#VALUE!</v>
      </c>
      <c r="CG236" t="e">
        <f t="shared" si="329"/>
        <v>#VALUE!</v>
      </c>
      <c r="CH236" t="e">
        <f t="shared" ca="1" si="330"/>
        <v>#N/A</v>
      </c>
    </row>
    <row r="237" spans="5:86" x14ac:dyDescent="0.25">
      <c r="E237">
        <f t="shared" si="334"/>
        <v>1045632</v>
      </c>
      <c r="F237">
        <f t="shared" si="334"/>
        <v>1045632</v>
      </c>
      <c r="G237" t="e">
        <f t="shared" si="332"/>
        <v>#N/A</v>
      </c>
      <c r="H237" t="e">
        <f t="shared" si="252"/>
        <v>#VALUE!</v>
      </c>
      <c r="I237" t="e">
        <f t="shared" si="253"/>
        <v>#VALUE!</v>
      </c>
      <c r="J237" t="e">
        <f t="shared" si="254"/>
        <v>#VALUE!</v>
      </c>
      <c r="K237" t="e">
        <f t="shared" si="255"/>
        <v>#VALUE!</v>
      </c>
      <c r="L237" t="e">
        <f t="shared" si="256"/>
        <v>#VALUE!</v>
      </c>
      <c r="M237" t="e">
        <f t="shared" si="257"/>
        <v>#VALUE!</v>
      </c>
      <c r="N237" t="e">
        <f t="shared" si="258"/>
        <v>#VALUE!</v>
      </c>
      <c r="O237" t="e">
        <f t="shared" si="259"/>
        <v>#VALUE!</v>
      </c>
      <c r="P237" t="e">
        <f t="shared" si="260"/>
        <v>#VALUE!</v>
      </c>
      <c r="Q237" t="e">
        <f t="shared" si="261"/>
        <v>#VALUE!</v>
      </c>
      <c r="R237" t="e">
        <f t="shared" si="262"/>
        <v>#VALUE!</v>
      </c>
      <c r="S237" t="e">
        <f t="shared" si="263"/>
        <v>#VALUE!</v>
      </c>
      <c r="T237" t="e">
        <f t="shared" si="264"/>
        <v>#VALUE!</v>
      </c>
      <c r="U237" t="e">
        <f t="shared" si="265"/>
        <v>#VALUE!</v>
      </c>
      <c r="V237" t="e">
        <f t="shared" si="266"/>
        <v>#VALUE!</v>
      </c>
      <c r="W237" t="e">
        <f t="shared" si="267"/>
        <v>#VALUE!</v>
      </c>
      <c r="X237" t="e">
        <f t="shared" si="268"/>
        <v>#VALUE!</v>
      </c>
      <c r="Y237" t="e">
        <f t="shared" si="269"/>
        <v>#VALUE!</v>
      </c>
      <c r="Z237" t="e">
        <f t="shared" si="270"/>
        <v>#VALUE!</v>
      </c>
      <c r="AA237" t="e">
        <f t="shared" si="271"/>
        <v>#VALUE!</v>
      </c>
      <c r="AB237" t="e">
        <f t="shared" si="272"/>
        <v>#VALUE!</v>
      </c>
      <c r="AC237" t="e">
        <f t="shared" si="273"/>
        <v>#VALUE!</v>
      </c>
      <c r="AD237" t="e">
        <f t="shared" si="274"/>
        <v>#VALUE!</v>
      </c>
      <c r="AE237" t="e">
        <f t="shared" si="275"/>
        <v>#VALUE!</v>
      </c>
      <c r="AF237" t="e">
        <f t="shared" si="276"/>
        <v>#VALUE!</v>
      </c>
      <c r="AG237" t="e">
        <f t="shared" si="277"/>
        <v>#VALUE!</v>
      </c>
      <c r="AH237" t="e">
        <f t="shared" si="278"/>
        <v>#VALUE!</v>
      </c>
      <c r="AI237" t="e">
        <f t="shared" si="279"/>
        <v>#VALUE!</v>
      </c>
      <c r="AJ237" t="e">
        <f t="shared" si="280"/>
        <v>#VALUE!</v>
      </c>
      <c r="AK237" t="e">
        <f t="shared" si="281"/>
        <v>#VALUE!</v>
      </c>
      <c r="AL237" t="e">
        <f t="shared" si="282"/>
        <v>#VALUE!</v>
      </c>
      <c r="AM237" t="e">
        <f t="shared" si="283"/>
        <v>#VALUE!</v>
      </c>
      <c r="AN237" t="e">
        <f t="shared" si="284"/>
        <v>#VALUE!</v>
      </c>
      <c r="AO237" t="e">
        <f t="shared" si="285"/>
        <v>#VALUE!</v>
      </c>
      <c r="AP237" t="e">
        <f t="shared" si="286"/>
        <v>#VALUE!</v>
      </c>
      <c r="AQ237" t="e">
        <f t="shared" si="287"/>
        <v>#VALUE!</v>
      </c>
      <c r="AR237" t="e">
        <f t="shared" si="288"/>
        <v>#VALUE!</v>
      </c>
      <c r="AS237" t="e">
        <f t="shared" si="289"/>
        <v>#VALUE!</v>
      </c>
      <c r="AT237" t="e">
        <f t="shared" si="290"/>
        <v>#VALUE!</v>
      </c>
      <c r="AU237" t="e">
        <f t="shared" si="291"/>
        <v>#VALUE!</v>
      </c>
      <c r="AV237" t="e">
        <f t="shared" si="292"/>
        <v>#VALUE!</v>
      </c>
      <c r="AW237" t="e">
        <f t="shared" si="293"/>
        <v>#VALUE!</v>
      </c>
      <c r="AX237" t="e">
        <f t="shared" si="294"/>
        <v>#VALUE!</v>
      </c>
      <c r="AY237" t="e">
        <f t="shared" si="295"/>
        <v>#VALUE!</v>
      </c>
      <c r="AZ237" t="e">
        <f t="shared" si="296"/>
        <v>#VALUE!</v>
      </c>
      <c r="BA237" t="e">
        <f t="shared" si="297"/>
        <v>#VALUE!</v>
      </c>
      <c r="BB237" t="e">
        <f t="shared" si="298"/>
        <v>#VALUE!</v>
      </c>
      <c r="BC237" t="e">
        <f t="shared" si="299"/>
        <v>#VALUE!</v>
      </c>
      <c r="BD237" t="e">
        <f t="shared" si="300"/>
        <v>#VALUE!</v>
      </c>
      <c r="BE237" t="e">
        <f t="shared" si="301"/>
        <v>#VALUE!</v>
      </c>
      <c r="BF237" t="e">
        <f t="shared" si="302"/>
        <v>#VALUE!</v>
      </c>
      <c r="BG237" t="e">
        <f t="shared" si="303"/>
        <v>#VALUE!</v>
      </c>
      <c r="BH237" t="e">
        <f t="shared" si="304"/>
        <v>#VALUE!</v>
      </c>
      <c r="BI237" t="e">
        <f t="shared" si="305"/>
        <v>#VALUE!</v>
      </c>
      <c r="BJ237" t="e">
        <f t="shared" si="306"/>
        <v>#VALUE!</v>
      </c>
      <c r="BK237" t="e">
        <f t="shared" si="307"/>
        <v>#VALUE!</v>
      </c>
      <c r="BL237" t="e">
        <f t="shared" si="308"/>
        <v>#VALUE!</v>
      </c>
      <c r="BM237" t="e">
        <f t="shared" si="309"/>
        <v>#VALUE!</v>
      </c>
      <c r="BN237" t="e">
        <f t="shared" si="310"/>
        <v>#VALUE!</v>
      </c>
      <c r="BO237" t="e">
        <f t="shared" si="311"/>
        <v>#VALUE!</v>
      </c>
      <c r="BP237" t="e">
        <f t="shared" si="312"/>
        <v>#VALUE!</v>
      </c>
      <c r="BQ237" t="e">
        <f t="shared" si="313"/>
        <v>#VALUE!</v>
      </c>
      <c r="BR237" t="e">
        <f t="shared" si="314"/>
        <v>#VALUE!</v>
      </c>
      <c r="BS237" t="e">
        <f t="shared" si="315"/>
        <v>#VALUE!</v>
      </c>
      <c r="BT237" t="e">
        <f t="shared" si="316"/>
        <v>#VALUE!</v>
      </c>
      <c r="BU237" t="e">
        <f t="shared" si="317"/>
        <v>#VALUE!</v>
      </c>
      <c r="BV237" t="e">
        <f t="shared" si="318"/>
        <v>#VALUE!</v>
      </c>
      <c r="BW237" t="e">
        <f t="shared" si="319"/>
        <v>#VALUE!</v>
      </c>
      <c r="BX237" t="e">
        <f t="shared" si="320"/>
        <v>#VALUE!</v>
      </c>
      <c r="BY237" t="e">
        <f t="shared" si="321"/>
        <v>#VALUE!</v>
      </c>
      <c r="BZ237" t="e">
        <f t="shared" si="322"/>
        <v>#VALUE!</v>
      </c>
      <c r="CA237" t="e">
        <f t="shared" si="323"/>
        <v>#VALUE!</v>
      </c>
      <c r="CB237" t="e">
        <f t="shared" si="324"/>
        <v>#VALUE!</v>
      </c>
      <c r="CC237" t="e">
        <f t="shared" si="325"/>
        <v>#VALUE!</v>
      </c>
      <c r="CD237" t="e">
        <f t="shared" si="326"/>
        <v>#VALUE!</v>
      </c>
      <c r="CE237" t="e">
        <f t="shared" si="327"/>
        <v>#VALUE!</v>
      </c>
      <c r="CF237" t="e">
        <f t="shared" si="328"/>
        <v>#VALUE!</v>
      </c>
      <c r="CG237" t="e">
        <f t="shared" si="329"/>
        <v>#VALUE!</v>
      </c>
      <c r="CH237" t="e">
        <f t="shared" ca="1" si="330"/>
        <v>#N/A</v>
      </c>
    </row>
    <row r="238" spans="5:86" x14ac:dyDescent="0.25">
      <c r="E238">
        <f t="shared" si="334"/>
        <v>1045631</v>
      </c>
      <c r="F238">
        <f t="shared" si="334"/>
        <v>1045631</v>
      </c>
      <c r="G238" t="e">
        <f t="shared" si="332"/>
        <v>#N/A</v>
      </c>
      <c r="H238" t="e">
        <f t="shared" si="252"/>
        <v>#VALUE!</v>
      </c>
      <c r="I238" t="e">
        <f t="shared" si="253"/>
        <v>#VALUE!</v>
      </c>
      <c r="J238" t="e">
        <f t="shared" si="254"/>
        <v>#VALUE!</v>
      </c>
      <c r="K238" t="e">
        <f t="shared" si="255"/>
        <v>#VALUE!</v>
      </c>
      <c r="L238" t="e">
        <f t="shared" si="256"/>
        <v>#VALUE!</v>
      </c>
      <c r="M238" t="e">
        <f t="shared" si="257"/>
        <v>#VALUE!</v>
      </c>
      <c r="N238" t="e">
        <f t="shared" si="258"/>
        <v>#VALUE!</v>
      </c>
      <c r="O238" t="e">
        <f t="shared" si="259"/>
        <v>#VALUE!</v>
      </c>
      <c r="P238" t="e">
        <f t="shared" si="260"/>
        <v>#VALUE!</v>
      </c>
      <c r="Q238" t="e">
        <f t="shared" si="261"/>
        <v>#VALUE!</v>
      </c>
      <c r="R238" t="e">
        <f t="shared" si="262"/>
        <v>#VALUE!</v>
      </c>
      <c r="S238" t="e">
        <f t="shared" si="263"/>
        <v>#VALUE!</v>
      </c>
      <c r="T238" t="e">
        <f t="shared" si="264"/>
        <v>#VALUE!</v>
      </c>
      <c r="U238" t="e">
        <f t="shared" si="265"/>
        <v>#VALUE!</v>
      </c>
      <c r="V238" t="e">
        <f t="shared" si="266"/>
        <v>#VALUE!</v>
      </c>
      <c r="W238" t="e">
        <f t="shared" si="267"/>
        <v>#VALUE!</v>
      </c>
      <c r="X238" t="e">
        <f t="shared" si="268"/>
        <v>#VALUE!</v>
      </c>
      <c r="Y238" t="e">
        <f t="shared" si="269"/>
        <v>#VALUE!</v>
      </c>
      <c r="Z238" t="e">
        <f t="shared" si="270"/>
        <v>#VALUE!</v>
      </c>
      <c r="AA238" t="e">
        <f t="shared" si="271"/>
        <v>#VALUE!</v>
      </c>
      <c r="AB238" t="e">
        <f t="shared" si="272"/>
        <v>#VALUE!</v>
      </c>
      <c r="AC238" t="e">
        <f t="shared" si="273"/>
        <v>#VALUE!</v>
      </c>
      <c r="AD238" t="e">
        <f t="shared" si="274"/>
        <v>#VALUE!</v>
      </c>
      <c r="AE238" t="e">
        <f t="shared" si="275"/>
        <v>#VALUE!</v>
      </c>
      <c r="AF238" t="e">
        <f t="shared" si="276"/>
        <v>#VALUE!</v>
      </c>
      <c r="AG238" t="e">
        <f t="shared" si="277"/>
        <v>#VALUE!</v>
      </c>
      <c r="AH238" t="e">
        <f t="shared" si="278"/>
        <v>#VALUE!</v>
      </c>
      <c r="AI238" t="e">
        <f t="shared" si="279"/>
        <v>#VALUE!</v>
      </c>
      <c r="AJ238" t="e">
        <f t="shared" si="280"/>
        <v>#VALUE!</v>
      </c>
      <c r="AK238" t="e">
        <f t="shared" si="281"/>
        <v>#VALUE!</v>
      </c>
      <c r="AL238" t="e">
        <f t="shared" si="282"/>
        <v>#VALUE!</v>
      </c>
      <c r="AM238" t="e">
        <f t="shared" si="283"/>
        <v>#VALUE!</v>
      </c>
      <c r="AN238" t="e">
        <f t="shared" si="284"/>
        <v>#VALUE!</v>
      </c>
      <c r="AO238" t="e">
        <f t="shared" si="285"/>
        <v>#VALUE!</v>
      </c>
      <c r="AP238" t="e">
        <f t="shared" si="286"/>
        <v>#VALUE!</v>
      </c>
      <c r="AQ238" t="e">
        <f t="shared" si="287"/>
        <v>#VALUE!</v>
      </c>
      <c r="AR238" t="e">
        <f t="shared" si="288"/>
        <v>#VALUE!</v>
      </c>
      <c r="AS238" t="e">
        <f t="shared" si="289"/>
        <v>#VALUE!</v>
      </c>
      <c r="AT238" t="e">
        <f t="shared" si="290"/>
        <v>#VALUE!</v>
      </c>
      <c r="AU238" t="e">
        <f t="shared" si="291"/>
        <v>#VALUE!</v>
      </c>
      <c r="AV238" t="e">
        <f t="shared" si="292"/>
        <v>#VALUE!</v>
      </c>
      <c r="AW238" t="e">
        <f t="shared" si="293"/>
        <v>#VALUE!</v>
      </c>
      <c r="AX238" t="e">
        <f t="shared" si="294"/>
        <v>#VALUE!</v>
      </c>
      <c r="AY238" t="e">
        <f t="shared" si="295"/>
        <v>#VALUE!</v>
      </c>
      <c r="AZ238" t="e">
        <f t="shared" si="296"/>
        <v>#VALUE!</v>
      </c>
      <c r="BA238" t="e">
        <f t="shared" si="297"/>
        <v>#VALUE!</v>
      </c>
      <c r="BB238" t="e">
        <f t="shared" si="298"/>
        <v>#VALUE!</v>
      </c>
      <c r="BC238" t="e">
        <f t="shared" si="299"/>
        <v>#VALUE!</v>
      </c>
      <c r="BD238" t="e">
        <f t="shared" si="300"/>
        <v>#VALUE!</v>
      </c>
      <c r="BE238" t="e">
        <f t="shared" si="301"/>
        <v>#VALUE!</v>
      </c>
      <c r="BF238" t="e">
        <f t="shared" si="302"/>
        <v>#VALUE!</v>
      </c>
      <c r="BG238" t="e">
        <f t="shared" si="303"/>
        <v>#VALUE!</v>
      </c>
      <c r="BH238" t="e">
        <f t="shared" si="304"/>
        <v>#VALUE!</v>
      </c>
      <c r="BI238" t="e">
        <f t="shared" si="305"/>
        <v>#VALUE!</v>
      </c>
      <c r="BJ238" t="e">
        <f t="shared" si="306"/>
        <v>#VALUE!</v>
      </c>
      <c r="BK238" t="e">
        <f t="shared" si="307"/>
        <v>#VALUE!</v>
      </c>
      <c r="BL238" t="e">
        <f t="shared" si="308"/>
        <v>#VALUE!</v>
      </c>
      <c r="BM238" t="e">
        <f t="shared" si="309"/>
        <v>#VALUE!</v>
      </c>
      <c r="BN238" t="e">
        <f t="shared" si="310"/>
        <v>#VALUE!</v>
      </c>
      <c r="BO238" t="e">
        <f t="shared" si="311"/>
        <v>#VALUE!</v>
      </c>
      <c r="BP238" t="e">
        <f t="shared" si="312"/>
        <v>#VALUE!</v>
      </c>
      <c r="BQ238" t="e">
        <f t="shared" si="313"/>
        <v>#VALUE!</v>
      </c>
      <c r="BR238" t="e">
        <f t="shared" si="314"/>
        <v>#VALUE!</v>
      </c>
      <c r="BS238" t="e">
        <f t="shared" si="315"/>
        <v>#VALUE!</v>
      </c>
      <c r="BT238" t="e">
        <f t="shared" si="316"/>
        <v>#VALUE!</v>
      </c>
      <c r="BU238" t="e">
        <f t="shared" si="317"/>
        <v>#VALUE!</v>
      </c>
      <c r="BV238" t="e">
        <f t="shared" si="318"/>
        <v>#VALUE!</v>
      </c>
      <c r="BW238" t="e">
        <f t="shared" si="319"/>
        <v>#VALUE!</v>
      </c>
      <c r="BX238" t="e">
        <f t="shared" si="320"/>
        <v>#VALUE!</v>
      </c>
      <c r="BY238" t="e">
        <f t="shared" si="321"/>
        <v>#VALUE!</v>
      </c>
      <c r="BZ238" t="e">
        <f t="shared" si="322"/>
        <v>#VALUE!</v>
      </c>
      <c r="CA238" t="e">
        <f t="shared" si="323"/>
        <v>#VALUE!</v>
      </c>
      <c r="CB238" t="e">
        <f t="shared" si="324"/>
        <v>#VALUE!</v>
      </c>
      <c r="CC238" t="e">
        <f t="shared" si="325"/>
        <v>#VALUE!</v>
      </c>
      <c r="CD238" t="e">
        <f t="shared" si="326"/>
        <v>#VALUE!</v>
      </c>
      <c r="CE238" t="e">
        <f t="shared" si="327"/>
        <v>#VALUE!</v>
      </c>
      <c r="CF238" t="e">
        <f t="shared" si="328"/>
        <v>#VALUE!</v>
      </c>
      <c r="CG238" t="e">
        <f t="shared" si="329"/>
        <v>#VALUE!</v>
      </c>
      <c r="CH238" t="e">
        <f t="shared" ca="1" si="330"/>
        <v>#N/A</v>
      </c>
    </row>
    <row r="239" spans="5:86" x14ac:dyDescent="0.25">
      <c r="E239">
        <f t="shared" si="334"/>
        <v>1045630</v>
      </c>
      <c r="F239">
        <f t="shared" si="334"/>
        <v>1045630</v>
      </c>
      <c r="G239" t="e">
        <f t="shared" si="332"/>
        <v>#N/A</v>
      </c>
      <c r="H239" t="e">
        <f t="shared" si="252"/>
        <v>#VALUE!</v>
      </c>
      <c r="I239" t="e">
        <f t="shared" si="253"/>
        <v>#VALUE!</v>
      </c>
      <c r="J239" t="e">
        <f t="shared" si="254"/>
        <v>#VALUE!</v>
      </c>
      <c r="K239" t="e">
        <f t="shared" si="255"/>
        <v>#VALUE!</v>
      </c>
      <c r="L239" t="e">
        <f t="shared" si="256"/>
        <v>#VALUE!</v>
      </c>
      <c r="M239" t="e">
        <f t="shared" si="257"/>
        <v>#VALUE!</v>
      </c>
      <c r="N239" t="e">
        <f t="shared" si="258"/>
        <v>#VALUE!</v>
      </c>
      <c r="O239" t="e">
        <f t="shared" si="259"/>
        <v>#VALUE!</v>
      </c>
      <c r="P239" t="e">
        <f t="shared" si="260"/>
        <v>#VALUE!</v>
      </c>
      <c r="Q239" t="e">
        <f t="shared" si="261"/>
        <v>#VALUE!</v>
      </c>
      <c r="R239" t="e">
        <f t="shared" si="262"/>
        <v>#VALUE!</v>
      </c>
      <c r="S239" t="e">
        <f t="shared" si="263"/>
        <v>#VALUE!</v>
      </c>
      <c r="T239" t="e">
        <f t="shared" si="264"/>
        <v>#VALUE!</v>
      </c>
      <c r="U239" t="e">
        <f t="shared" si="265"/>
        <v>#VALUE!</v>
      </c>
      <c r="V239" t="e">
        <f t="shared" si="266"/>
        <v>#VALUE!</v>
      </c>
      <c r="W239" t="e">
        <f t="shared" si="267"/>
        <v>#VALUE!</v>
      </c>
      <c r="X239" t="e">
        <f t="shared" si="268"/>
        <v>#VALUE!</v>
      </c>
      <c r="Y239" t="e">
        <f t="shared" si="269"/>
        <v>#VALUE!</v>
      </c>
      <c r="Z239" t="e">
        <f t="shared" si="270"/>
        <v>#VALUE!</v>
      </c>
      <c r="AA239" t="e">
        <f t="shared" si="271"/>
        <v>#VALUE!</v>
      </c>
      <c r="AB239" t="e">
        <f t="shared" si="272"/>
        <v>#VALUE!</v>
      </c>
      <c r="AC239" t="e">
        <f t="shared" si="273"/>
        <v>#VALUE!</v>
      </c>
      <c r="AD239" t="e">
        <f t="shared" si="274"/>
        <v>#VALUE!</v>
      </c>
      <c r="AE239" t="e">
        <f t="shared" si="275"/>
        <v>#VALUE!</v>
      </c>
      <c r="AF239" t="e">
        <f t="shared" si="276"/>
        <v>#VALUE!</v>
      </c>
      <c r="AG239" t="e">
        <f t="shared" si="277"/>
        <v>#VALUE!</v>
      </c>
      <c r="AH239" t="e">
        <f t="shared" si="278"/>
        <v>#VALUE!</v>
      </c>
      <c r="AI239" t="e">
        <f t="shared" si="279"/>
        <v>#VALUE!</v>
      </c>
      <c r="AJ239" t="e">
        <f t="shared" si="280"/>
        <v>#VALUE!</v>
      </c>
      <c r="AK239" t="e">
        <f t="shared" si="281"/>
        <v>#VALUE!</v>
      </c>
      <c r="AL239" t="e">
        <f t="shared" si="282"/>
        <v>#VALUE!</v>
      </c>
      <c r="AM239" t="e">
        <f t="shared" si="283"/>
        <v>#VALUE!</v>
      </c>
      <c r="AN239" t="e">
        <f t="shared" si="284"/>
        <v>#VALUE!</v>
      </c>
      <c r="AO239" t="e">
        <f t="shared" si="285"/>
        <v>#VALUE!</v>
      </c>
      <c r="AP239" t="e">
        <f t="shared" si="286"/>
        <v>#VALUE!</v>
      </c>
      <c r="AQ239" t="e">
        <f t="shared" si="287"/>
        <v>#VALUE!</v>
      </c>
      <c r="AR239" t="e">
        <f t="shared" si="288"/>
        <v>#VALUE!</v>
      </c>
      <c r="AS239" t="e">
        <f t="shared" si="289"/>
        <v>#VALUE!</v>
      </c>
      <c r="AT239" t="e">
        <f t="shared" si="290"/>
        <v>#VALUE!</v>
      </c>
      <c r="AU239" t="e">
        <f t="shared" si="291"/>
        <v>#VALUE!</v>
      </c>
      <c r="AV239" t="e">
        <f t="shared" si="292"/>
        <v>#VALUE!</v>
      </c>
      <c r="AW239" t="e">
        <f t="shared" si="293"/>
        <v>#VALUE!</v>
      </c>
      <c r="AX239" t="e">
        <f t="shared" si="294"/>
        <v>#VALUE!</v>
      </c>
      <c r="AY239" t="e">
        <f t="shared" si="295"/>
        <v>#VALUE!</v>
      </c>
      <c r="AZ239" t="e">
        <f t="shared" si="296"/>
        <v>#VALUE!</v>
      </c>
      <c r="BA239" t="e">
        <f t="shared" si="297"/>
        <v>#VALUE!</v>
      </c>
      <c r="BB239" t="e">
        <f t="shared" si="298"/>
        <v>#VALUE!</v>
      </c>
      <c r="BC239" t="e">
        <f t="shared" si="299"/>
        <v>#VALUE!</v>
      </c>
      <c r="BD239" t="e">
        <f t="shared" si="300"/>
        <v>#VALUE!</v>
      </c>
      <c r="BE239" t="e">
        <f t="shared" si="301"/>
        <v>#VALUE!</v>
      </c>
      <c r="BF239" t="e">
        <f t="shared" si="302"/>
        <v>#VALUE!</v>
      </c>
      <c r="BG239" t="e">
        <f t="shared" si="303"/>
        <v>#VALUE!</v>
      </c>
      <c r="BH239" t="e">
        <f t="shared" si="304"/>
        <v>#VALUE!</v>
      </c>
      <c r="BI239" t="e">
        <f t="shared" si="305"/>
        <v>#VALUE!</v>
      </c>
      <c r="BJ239" t="e">
        <f t="shared" si="306"/>
        <v>#VALUE!</v>
      </c>
      <c r="BK239" t="e">
        <f t="shared" si="307"/>
        <v>#VALUE!</v>
      </c>
      <c r="BL239" t="e">
        <f t="shared" si="308"/>
        <v>#VALUE!</v>
      </c>
      <c r="BM239" t="e">
        <f t="shared" si="309"/>
        <v>#VALUE!</v>
      </c>
      <c r="BN239" t="e">
        <f t="shared" si="310"/>
        <v>#VALUE!</v>
      </c>
      <c r="BO239" t="e">
        <f t="shared" si="311"/>
        <v>#VALUE!</v>
      </c>
      <c r="BP239" t="e">
        <f t="shared" si="312"/>
        <v>#VALUE!</v>
      </c>
      <c r="BQ239" t="e">
        <f t="shared" si="313"/>
        <v>#VALUE!</v>
      </c>
      <c r="BR239" t="e">
        <f t="shared" si="314"/>
        <v>#VALUE!</v>
      </c>
      <c r="BS239" t="e">
        <f t="shared" si="315"/>
        <v>#VALUE!</v>
      </c>
      <c r="BT239" t="e">
        <f t="shared" si="316"/>
        <v>#VALUE!</v>
      </c>
      <c r="BU239" t="e">
        <f t="shared" si="317"/>
        <v>#VALUE!</v>
      </c>
      <c r="BV239" t="e">
        <f t="shared" si="318"/>
        <v>#VALUE!</v>
      </c>
      <c r="BW239" t="e">
        <f t="shared" si="319"/>
        <v>#VALUE!</v>
      </c>
      <c r="BX239" t="e">
        <f t="shared" si="320"/>
        <v>#VALUE!</v>
      </c>
      <c r="BY239" t="e">
        <f t="shared" si="321"/>
        <v>#VALUE!</v>
      </c>
      <c r="BZ239" t="e">
        <f t="shared" si="322"/>
        <v>#VALUE!</v>
      </c>
      <c r="CA239" t="e">
        <f t="shared" si="323"/>
        <v>#VALUE!</v>
      </c>
      <c r="CB239" t="e">
        <f t="shared" si="324"/>
        <v>#VALUE!</v>
      </c>
      <c r="CC239" t="e">
        <f t="shared" si="325"/>
        <v>#VALUE!</v>
      </c>
      <c r="CD239" t="e">
        <f t="shared" si="326"/>
        <v>#VALUE!</v>
      </c>
      <c r="CE239" t="e">
        <f t="shared" si="327"/>
        <v>#VALUE!</v>
      </c>
      <c r="CF239" t="e">
        <f t="shared" si="328"/>
        <v>#VALUE!</v>
      </c>
      <c r="CG239" t="e">
        <f t="shared" si="329"/>
        <v>#VALUE!</v>
      </c>
      <c r="CH239" t="e">
        <f t="shared" ca="1" si="330"/>
        <v>#N/A</v>
      </c>
    </row>
    <row r="240" spans="5:86" x14ac:dyDescent="0.25">
      <c r="E240">
        <f t="shared" si="334"/>
        <v>1045629</v>
      </c>
      <c r="F240">
        <f t="shared" si="334"/>
        <v>1045629</v>
      </c>
      <c r="G240" t="e">
        <f t="shared" si="332"/>
        <v>#N/A</v>
      </c>
      <c r="H240" t="e">
        <f t="shared" si="252"/>
        <v>#VALUE!</v>
      </c>
      <c r="I240" t="e">
        <f t="shared" si="253"/>
        <v>#VALUE!</v>
      </c>
      <c r="J240" t="e">
        <f t="shared" si="254"/>
        <v>#VALUE!</v>
      </c>
      <c r="K240" t="e">
        <f t="shared" si="255"/>
        <v>#VALUE!</v>
      </c>
      <c r="L240" t="e">
        <f t="shared" si="256"/>
        <v>#VALUE!</v>
      </c>
      <c r="M240" t="e">
        <f t="shared" si="257"/>
        <v>#VALUE!</v>
      </c>
      <c r="N240" t="e">
        <f t="shared" si="258"/>
        <v>#VALUE!</v>
      </c>
      <c r="O240" t="e">
        <f t="shared" si="259"/>
        <v>#VALUE!</v>
      </c>
      <c r="P240" t="e">
        <f t="shared" si="260"/>
        <v>#VALUE!</v>
      </c>
      <c r="Q240" t="e">
        <f t="shared" si="261"/>
        <v>#VALUE!</v>
      </c>
      <c r="R240" t="e">
        <f t="shared" si="262"/>
        <v>#VALUE!</v>
      </c>
      <c r="S240" t="e">
        <f t="shared" si="263"/>
        <v>#VALUE!</v>
      </c>
      <c r="T240" t="e">
        <f t="shared" si="264"/>
        <v>#VALUE!</v>
      </c>
      <c r="U240" t="e">
        <f t="shared" si="265"/>
        <v>#VALUE!</v>
      </c>
      <c r="V240" t="e">
        <f t="shared" si="266"/>
        <v>#VALUE!</v>
      </c>
      <c r="W240" t="e">
        <f t="shared" si="267"/>
        <v>#VALUE!</v>
      </c>
      <c r="X240" t="e">
        <f t="shared" si="268"/>
        <v>#VALUE!</v>
      </c>
      <c r="Y240" t="e">
        <f t="shared" si="269"/>
        <v>#VALUE!</v>
      </c>
      <c r="Z240" t="e">
        <f t="shared" si="270"/>
        <v>#VALUE!</v>
      </c>
      <c r="AA240" t="e">
        <f t="shared" si="271"/>
        <v>#VALUE!</v>
      </c>
      <c r="AB240" t="e">
        <f t="shared" si="272"/>
        <v>#VALUE!</v>
      </c>
      <c r="AC240" t="e">
        <f t="shared" si="273"/>
        <v>#VALUE!</v>
      </c>
      <c r="AD240" t="e">
        <f t="shared" si="274"/>
        <v>#VALUE!</v>
      </c>
      <c r="AE240" t="e">
        <f t="shared" si="275"/>
        <v>#VALUE!</v>
      </c>
      <c r="AF240" t="e">
        <f t="shared" si="276"/>
        <v>#VALUE!</v>
      </c>
      <c r="AG240" t="e">
        <f t="shared" si="277"/>
        <v>#VALUE!</v>
      </c>
      <c r="AH240" t="e">
        <f t="shared" si="278"/>
        <v>#VALUE!</v>
      </c>
      <c r="AI240" t="e">
        <f t="shared" si="279"/>
        <v>#VALUE!</v>
      </c>
      <c r="AJ240" t="e">
        <f t="shared" si="280"/>
        <v>#VALUE!</v>
      </c>
      <c r="AK240" t="e">
        <f t="shared" si="281"/>
        <v>#VALUE!</v>
      </c>
      <c r="AL240" t="e">
        <f t="shared" si="282"/>
        <v>#VALUE!</v>
      </c>
      <c r="AM240" t="e">
        <f t="shared" si="283"/>
        <v>#VALUE!</v>
      </c>
      <c r="AN240" t="e">
        <f t="shared" si="284"/>
        <v>#VALUE!</v>
      </c>
      <c r="AO240" t="e">
        <f t="shared" si="285"/>
        <v>#VALUE!</v>
      </c>
      <c r="AP240" t="e">
        <f t="shared" si="286"/>
        <v>#VALUE!</v>
      </c>
      <c r="AQ240" t="e">
        <f t="shared" si="287"/>
        <v>#VALUE!</v>
      </c>
      <c r="AR240" t="e">
        <f t="shared" si="288"/>
        <v>#VALUE!</v>
      </c>
      <c r="AS240" t="e">
        <f t="shared" si="289"/>
        <v>#VALUE!</v>
      </c>
      <c r="AT240" t="e">
        <f t="shared" si="290"/>
        <v>#VALUE!</v>
      </c>
      <c r="AU240" t="e">
        <f t="shared" si="291"/>
        <v>#VALUE!</v>
      </c>
      <c r="AV240" t="e">
        <f t="shared" si="292"/>
        <v>#VALUE!</v>
      </c>
      <c r="AW240" t="e">
        <f t="shared" si="293"/>
        <v>#VALUE!</v>
      </c>
      <c r="AX240" t="e">
        <f t="shared" si="294"/>
        <v>#VALUE!</v>
      </c>
      <c r="AY240" t="e">
        <f t="shared" si="295"/>
        <v>#VALUE!</v>
      </c>
      <c r="AZ240" t="e">
        <f t="shared" si="296"/>
        <v>#VALUE!</v>
      </c>
      <c r="BA240" t="e">
        <f t="shared" si="297"/>
        <v>#VALUE!</v>
      </c>
      <c r="BB240" t="e">
        <f t="shared" si="298"/>
        <v>#VALUE!</v>
      </c>
      <c r="BC240" t="e">
        <f t="shared" si="299"/>
        <v>#VALUE!</v>
      </c>
      <c r="BD240" t="e">
        <f t="shared" si="300"/>
        <v>#VALUE!</v>
      </c>
      <c r="BE240" t="e">
        <f t="shared" si="301"/>
        <v>#VALUE!</v>
      </c>
      <c r="BF240" t="e">
        <f t="shared" si="302"/>
        <v>#VALUE!</v>
      </c>
      <c r="BG240" t="e">
        <f t="shared" si="303"/>
        <v>#VALUE!</v>
      </c>
      <c r="BH240" t="e">
        <f t="shared" si="304"/>
        <v>#VALUE!</v>
      </c>
      <c r="BI240" t="e">
        <f t="shared" si="305"/>
        <v>#VALUE!</v>
      </c>
      <c r="BJ240" t="e">
        <f t="shared" si="306"/>
        <v>#VALUE!</v>
      </c>
      <c r="BK240" t="e">
        <f t="shared" si="307"/>
        <v>#VALUE!</v>
      </c>
      <c r="BL240" t="e">
        <f t="shared" si="308"/>
        <v>#VALUE!</v>
      </c>
      <c r="BM240" t="e">
        <f t="shared" si="309"/>
        <v>#VALUE!</v>
      </c>
      <c r="BN240" t="e">
        <f t="shared" si="310"/>
        <v>#VALUE!</v>
      </c>
      <c r="BO240" t="e">
        <f t="shared" si="311"/>
        <v>#VALUE!</v>
      </c>
      <c r="BP240" t="e">
        <f t="shared" si="312"/>
        <v>#VALUE!</v>
      </c>
      <c r="BQ240" t="e">
        <f t="shared" si="313"/>
        <v>#VALUE!</v>
      </c>
      <c r="BR240" t="e">
        <f t="shared" si="314"/>
        <v>#VALUE!</v>
      </c>
      <c r="BS240" t="e">
        <f t="shared" si="315"/>
        <v>#VALUE!</v>
      </c>
      <c r="BT240" t="e">
        <f t="shared" si="316"/>
        <v>#VALUE!</v>
      </c>
      <c r="BU240" t="e">
        <f t="shared" si="317"/>
        <v>#VALUE!</v>
      </c>
      <c r="BV240" t="e">
        <f t="shared" si="318"/>
        <v>#VALUE!</v>
      </c>
      <c r="BW240" t="e">
        <f t="shared" si="319"/>
        <v>#VALUE!</v>
      </c>
      <c r="BX240" t="e">
        <f t="shared" si="320"/>
        <v>#VALUE!</v>
      </c>
      <c r="BY240" t="e">
        <f t="shared" si="321"/>
        <v>#VALUE!</v>
      </c>
      <c r="BZ240" t="e">
        <f t="shared" si="322"/>
        <v>#VALUE!</v>
      </c>
      <c r="CA240" t="e">
        <f t="shared" si="323"/>
        <v>#VALUE!</v>
      </c>
      <c r="CB240" t="e">
        <f t="shared" si="324"/>
        <v>#VALUE!</v>
      </c>
      <c r="CC240" t="e">
        <f t="shared" si="325"/>
        <v>#VALUE!</v>
      </c>
      <c r="CD240" t="e">
        <f t="shared" si="326"/>
        <v>#VALUE!</v>
      </c>
      <c r="CE240" t="e">
        <f t="shared" si="327"/>
        <v>#VALUE!</v>
      </c>
      <c r="CF240" t="e">
        <f t="shared" si="328"/>
        <v>#VALUE!</v>
      </c>
      <c r="CG240" t="e">
        <f t="shared" si="329"/>
        <v>#VALUE!</v>
      </c>
      <c r="CH240" t="e">
        <f t="shared" ca="1" si="330"/>
        <v>#N/A</v>
      </c>
    </row>
    <row r="241" spans="5:86" x14ac:dyDescent="0.25">
      <c r="E241">
        <f t="shared" si="334"/>
        <v>1045628</v>
      </c>
      <c r="F241">
        <f t="shared" si="334"/>
        <v>1045628</v>
      </c>
      <c r="G241" t="e">
        <f t="shared" si="332"/>
        <v>#N/A</v>
      </c>
      <c r="H241" t="e">
        <f t="shared" si="252"/>
        <v>#VALUE!</v>
      </c>
      <c r="I241" t="e">
        <f t="shared" si="253"/>
        <v>#VALUE!</v>
      </c>
      <c r="J241" t="e">
        <f t="shared" si="254"/>
        <v>#VALUE!</v>
      </c>
      <c r="K241" t="e">
        <f t="shared" si="255"/>
        <v>#VALUE!</v>
      </c>
      <c r="L241" t="e">
        <f t="shared" si="256"/>
        <v>#VALUE!</v>
      </c>
      <c r="M241" t="e">
        <f t="shared" si="257"/>
        <v>#VALUE!</v>
      </c>
      <c r="N241" t="e">
        <f t="shared" si="258"/>
        <v>#VALUE!</v>
      </c>
      <c r="O241" t="e">
        <f t="shared" si="259"/>
        <v>#VALUE!</v>
      </c>
      <c r="P241" t="e">
        <f t="shared" si="260"/>
        <v>#VALUE!</v>
      </c>
      <c r="Q241" t="e">
        <f t="shared" si="261"/>
        <v>#VALUE!</v>
      </c>
      <c r="R241" t="e">
        <f t="shared" si="262"/>
        <v>#VALUE!</v>
      </c>
      <c r="S241" t="e">
        <f t="shared" si="263"/>
        <v>#VALUE!</v>
      </c>
      <c r="T241" t="e">
        <f t="shared" si="264"/>
        <v>#VALUE!</v>
      </c>
      <c r="U241" t="e">
        <f t="shared" si="265"/>
        <v>#VALUE!</v>
      </c>
      <c r="V241" t="e">
        <f t="shared" si="266"/>
        <v>#VALUE!</v>
      </c>
      <c r="W241" t="e">
        <f t="shared" si="267"/>
        <v>#VALUE!</v>
      </c>
      <c r="X241" t="e">
        <f t="shared" si="268"/>
        <v>#VALUE!</v>
      </c>
      <c r="Y241" t="e">
        <f t="shared" si="269"/>
        <v>#VALUE!</v>
      </c>
      <c r="Z241" t="e">
        <f t="shared" si="270"/>
        <v>#VALUE!</v>
      </c>
      <c r="AA241" t="e">
        <f t="shared" si="271"/>
        <v>#VALUE!</v>
      </c>
      <c r="AB241" t="e">
        <f t="shared" si="272"/>
        <v>#VALUE!</v>
      </c>
      <c r="AC241" t="e">
        <f t="shared" si="273"/>
        <v>#VALUE!</v>
      </c>
      <c r="AD241" t="e">
        <f t="shared" si="274"/>
        <v>#VALUE!</v>
      </c>
      <c r="AE241" t="e">
        <f t="shared" si="275"/>
        <v>#VALUE!</v>
      </c>
      <c r="AF241" t="e">
        <f t="shared" si="276"/>
        <v>#VALUE!</v>
      </c>
      <c r="AG241" t="e">
        <f t="shared" si="277"/>
        <v>#VALUE!</v>
      </c>
      <c r="AH241" t="e">
        <f t="shared" si="278"/>
        <v>#VALUE!</v>
      </c>
      <c r="AI241" t="e">
        <f t="shared" si="279"/>
        <v>#VALUE!</v>
      </c>
      <c r="AJ241" t="e">
        <f t="shared" si="280"/>
        <v>#VALUE!</v>
      </c>
      <c r="AK241" t="e">
        <f t="shared" si="281"/>
        <v>#VALUE!</v>
      </c>
      <c r="AL241" t="e">
        <f t="shared" si="282"/>
        <v>#VALUE!</v>
      </c>
      <c r="AM241" t="e">
        <f t="shared" si="283"/>
        <v>#VALUE!</v>
      </c>
      <c r="AN241" t="e">
        <f t="shared" si="284"/>
        <v>#VALUE!</v>
      </c>
      <c r="AO241" t="e">
        <f t="shared" si="285"/>
        <v>#VALUE!</v>
      </c>
      <c r="AP241" t="e">
        <f t="shared" si="286"/>
        <v>#VALUE!</v>
      </c>
      <c r="AQ241" t="e">
        <f t="shared" si="287"/>
        <v>#VALUE!</v>
      </c>
      <c r="AR241" t="e">
        <f t="shared" si="288"/>
        <v>#VALUE!</v>
      </c>
      <c r="AS241" t="e">
        <f t="shared" si="289"/>
        <v>#VALUE!</v>
      </c>
      <c r="AT241" t="e">
        <f t="shared" si="290"/>
        <v>#VALUE!</v>
      </c>
      <c r="AU241" t="e">
        <f t="shared" si="291"/>
        <v>#VALUE!</v>
      </c>
      <c r="AV241" t="e">
        <f t="shared" si="292"/>
        <v>#VALUE!</v>
      </c>
      <c r="AW241" t="e">
        <f t="shared" si="293"/>
        <v>#VALUE!</v>
      </c>
      <c r="AX241" t="e">
        <f t="shared" si="294"/>
        <v>#VALUE!</v>
      </c>
      <c r="AY241" t="e">
        <f t="shared" si="295"/>
        <v>#VALUE!</v>
      </c>
      <c r="AZ241" t="e">
        <f t="shared" si="296"/>
        <v>#VALUE!</v>
      </c>
      <c r="BA241" t="e">
        <f t="shared" si="297"/>
        <v>#VALUE!</v>
      </c>
      <c r="BB241" t="e">
        <f t="shared" si="298"/>
        <v>#VALUE!</v>
      </c>
      <c r="BC241" t="e">
        <f t="shared" si="299"/>
        <v>#VALUE!</v>
      </c>
      <c r="BD241" t="e">
        <f t="shared" si="300"/>
        <v>#VALUE!</v>
      </c>
      <c r="BE241" t="e">
        <f t="shared" si="301"/>
        <v>#VALUE!</v>
      </c>
      <c r="BF241" t="e">
        <f t="shared" si="302"/>
        <v>#VALUE!</v>
      </c>
      <c r="BG241" t="e">
        <f t="shared" si="303"/>
        <v>#VALUE!</v>
      </c>
      <c r="BH241" t="e">
        <f t="shared" si="304"/>
        <v>#VALUE!</v>
      </c>
      <c r="BI241" t="e">
        <f t="shared" si="305"/>
        <v>#VALUE!</v>
      </c>
      <c r="BJ241" t="e">
        <f t="shared" si="306"/>
        <v>#VALUE!</v>
      </c>
      <c r="BK241" t="e">
        <f t="shared" si="307"/>
        <v>#VALUE!</v>
      </c>
      <c r="BL241" t="e">
        <f t="shared" si="308"/>
        <v>#VALUE!</v>
      </c>
      <c r="BM241" t="e">
        <f t="shared" si="309"/>
        <v>#VALUE!</v>
      </c>
      <c r="BN241" t="e">
        <f t="shared" si="310"/>
        <v>#VALUE!</v>
      </c>
      <c r="BO241" t="e">
        <f t="shared" si="311"/>
        <v>#VALUE!</v>
      </c>
      <c r="BP241" t="e">
        <f t="shared" si="312"/>
        <v>#VALUE!</v>
      </c>
      <c r="BQ241" t="e">
        <f t="shared" si="313"/>
        <v>#VALUE!</v>
      </c>
      <c r="BR241" t="e">
        <f t="shared" si="314"/>
        <v>#VALUE!</v>
      </c>
      <c r="BS241" t="e">
        <f t="shared" si="315"/>
        <v>#VALUE!</v>
      </c>
      <c r="BT241" t="e">
        <f t="shared" si="316"/>
        <v>#VALUE!</v>
      </c>
      <c r="BU241" t="e">
        <f t="shared" si="317"/>
        <v>#VALUE!</v>
      </c>
      <c r="BV241" t="e">
        <f t="shared" si="318"/>
        <v>#VALUE!</v>
      </c>
      <c r="BW241" t="e">
        <f t="shared" si="319"/>
        <v>#VALUE!</v>
      </c>
      <c r="BX241" t="e">
        <f t="shared" si="320"/>
        <v>#VALUE!</v>
      </c>
      <c r="BY241" t="e">
        <f t="shared" si="321"/>
        <v>#VALUE!</v>
      </c>
      <c r="BZ241" t="e">
        <f t="shared" si="322"/>
        <v>#VALUE!</v>
      </c>
      <c r="CA241" t="e">
        <f t="shared" si="323"/>
        <v>#VALUE!</v>
      </c>
      <c r="CB241" t="e">
        <f t="shared" si="324"/>
        <v>#VALUE!</v>
      </c>
      <c r="CC241" t="e">
        <f t="shared" si="325"/>
        <v>#VALUE!</v>
      </c>
      <c r="CD241" t="e">
        <f t="shared" si="326"/>
        <v>#VALUE!</v>
      </c>
      <c r="CE241" t="e">
        <f t="shared" si="327"/>
        <v>#VALUE!</v>
      </c>
      <c r="CF241" t="e">
        <f t="shared" si="328"/>
        <v>#VALUE!</v>
      </c>
      <c r="CG241" t="e">
        <f t="shared" si="329"/>
        <v>#VALUE!</v>
      </c>
      <c r="CH241" t="e">
        <f t="shared" ca="1" si="330"/>
        <v>#N/A</v>
      </c>
    </row>
    <row r="242" spans="5:86" x14ac:dyDescent="0.25">
      <c r="E242">
        <f t="shared" si="334"/>
        <v>1045627</v>
      </c>
      <c r="F242">
        <f t="shared" si="334"/>
        <v>1045627</v>
      </c>
      <c r="G242" t="e">
        <f t="shared" si="332"/>
        <v>#N/A</v>
      </c>
      <c r="H242" t="e">
        <f t="shared" si="252"/>
        <v>#VALUE!</v>
      </c>
      <c r="I242" t="e">
        <f t="shared" si="253"/>
        <v>#VALUE!</v>
      </c>
      <c r="J242" t="e">
        <f t="shared" si="254"/>
        <v>#VALUE!</v>
      </c>
      <c r="K242" t="e">
        <f t="shared" si="255"/>
        <v>#VALUE!</v>
      </c>
      <c r="L242" t="e">
        <f t="shared" si="256"/>
        <v>#VALUE!</v>
      </c>
      <c r="M242" t="e">
        <f t="shared" si="257"/>
        <v>#VALUE!</v>
      </c>
      <c r="N242" t="e">
        <f t="shared" si="258"/>
        <v>#VALUE!</v>
      </c>
      <c r="O242" t="e">
        <f t="shared" si="259"/>
        <v>#VALUE!</v>
      </c>
      <c r="P242" t="e">
        <f t="shared" si="260"/>
        <v>#VALUE!</v>
      </c>
      <c r="Q242" t="e">
        <f t="shared" si="261"/>
        <v>#VALUE!</v>
      </c>
      <c r="R242" t="e">
        <f t="shared" si="262"/>
        <v>#VALUE!</v>
      </c>
      <c r="S242" t="e">
        <f t="shared" si="263"/>
        <v>#VALUE!</v>
      </c>
      <c r="T242" t="e">
        <f t="shared" si="264"/>
        <v>#VALUE!</v>
      </c>
      <c r="U242" t="e">
        <f t="shared" si="265"/>
        <v>#VALUE!</v>
      </c>
      <c r="V242" t="e">
        <f t="shared" si="266"/>
        <v>#VALUE!</v>
      </c>
      <c r="W242" t="e">
        <f t="shared" si="267"/>
        <v>#VALUE!</v>
      </c>
      <c r="X242" t="e">
        <f t="shared" si="268"/>
        <v>#VALUE!</v>
      </c>
      <c r="Y242" t="e">
        <f t="shared" si="269"/>
        <v>#VALUE!</v>
      </c>
      <c r="Z242" t="e">
        <f t="shared" si="270"/>
        <v>#VALUE!</v>
      </c>
      <c r="AA242" t="e">
        <f t="shared" si="271"/>
        <v>#VALUE!</v>
      </c>
      <c r="AB242" t="e">
        <f t="shared" si="272"/>
        <v>#VALUE!</v>
      </c>
      <c r="AC242" t="e">
        <f t="shared" si="273"/>
        <v>#VALUE!</v>
      </c>
      <c r="AD242" t="e">
        <f t="shared" si="274"/>
        <v>#VALUE!</v>
      </c>
      <c r="AE242" t="e">
        <f t="shared" si="275"/>
        <v>#VALUE!</v>
      </c>
      <c r="AF242" t="e">
        <f t="shared" si="276"/>
        <v>#VALUE!</v>
      </c>
      <c r="AG242" t="e">
        <f t="shared" si="277"/>
        <v>#VALUE!</v>
      </c>
      <c r="AH242" t="e">
        <f t="shared" si="278"/>
        <v>#VALUE!</v>
      </c>
      <c r="AI242" t="e">
        <f t="shared" si="279"/>
        <v>#VALUE!</v>
      </c>
      <c r="AJ242" t="e">
        <f t="shared" si="280"/>
        <v>#VALUE!</v>
      </c>
      <c r="AK242" t="e">
        <f t="shared" si="281"/>
        <v>#VALUE!</v>
      </c>
      <c r="AL242" t="e">
        <f t="shared" si="282"/>
        <v>#VALUE!</v>
      </c>
      <c r="AM242" t="e">
        <f t="shared" si="283"/>
        <v>#VALUE!</v>
      </c>
      <c r="AN242" t="e">
        <f t="shared" si="284"/>
        <v>#VALUE!</v>
      </c>
      <c r="AO242" t="e">
        <f t="shared" si="285"/>
        <v>#VALUE!</v>
      </c>
      <c r="AP242" t="e">
        <f t="shared" si="286"/>
        <v>#VALUE!</v>
      </c>
      <c r="AQ242" t="e">
        <f t="shared" si="287"/>
        <v>#VALUE!</v>
      </c>
      <c r="AR242" t="e">
        <f t="shared" si="288"/>
        <v>#VALUE!</v>
      </c>
      <c r="AS242" t="e">
        <f t="shared" si="289"/>
        <v>#VALUE!</v>
      </c>
      <c r="AT242" t="e">
        <f t="shared" si="290"/>
        <v>#VALUE!</v>
      </c>
      <c r="AU242" t="e">
        <f t="shared" si="291"/>
        <v>#VALUE!</v>
      </c>
      <c r="AV242" t="e">
        <f t="shared" si="292"/>
        <v>#VALUE!</v>
      </c>
      <c r="AW242" t="e">
        <f t="shared" si="293"/>
        <v>#VALUE!</v>
      </c>
      <c r="AX242" t="e">
        <f t="shared" si="294"/>
        <v>#VALUE!</v>
      </c>
      <c r="AY242" t="e">
        <f t="shared" si="295"/>
        <v>#VALUE!</v>
      </c>
      <c r="AZ242" t="e">
        <f t="shared" si="296"/>
        <v>#VALUE!</v>
      </c>
      <c r="BA242" t="e">
        <f t="shared" si="297"/>
        <v>#VALUE!</v>
      </c>
      <c r="BB242" t="e">
        <f t="shared" si="298"/>
        <v>#VALUE!</v>
      </c>
      <c r="BC242" t="e">
        <f t="shared" si="299"/>
        <v>#VALUE!</v>
      </c>
      <c r="BD242" t="e">
        <f t="shared" si="300"/>
        <v>#VALUE!</v>
      </c>
      <c r="BE242" t="e">
        <f t="shared" si="301"/>
        <v>#VALUE!</v>
      </c>
      <c r="BF242" t="e">
        <f t="shared" si="302"/>
        <v>#VALUE!</v>
      </c>
      <c r="BG242" t="e">
        <f t="shared" si="303"/>
        <v>#VALUE!</v>
      </c>
      <c r="BH242" t="e">
        <f t="shared" si="304"/>
        <v>#VALUE!</v>
      </c>
      <c r="BI242" t="e">
        <f t="shared" si="305"/>
        <v>#VALUE!</v>
      </c>
      <c r="BJ242" t="e">
        <f t="shared" si="306"/>
        <v>#VALUE!</v>
      </c>
      <c r="BK242" t="e">
        <f t="shared" si="307"/>
        <v>#VALUE!</v>
      </c>
      <c r="BL242" t="e">
        <f t="shared" si="308"/>
        <v>#VALUE!</v>
      </c>
      <c r="BM242" t="e">
        <f t="shared" si="309"/>
        <v>#VALUE!</v>
      </c>
      <c r="BN242" t="e">
        <f t="shared" si="310"/>
        <v>#VALUE!</v>
      </c>
      <c r="BO242" t="e">
        <f t="shared" si="311"/>
        <v>#VALUE!</v>
      </c>
      <c r="BP242" t="e">
        <f t="shared" si="312"/>
        <v>#VALUE!</v>
      </c>
      <c r="BQ242" t="e">
        <f t="shared" si="313"/>
        <v>#VALUE!</v>
      </c>
      <c r="BR242" t="e">
        <f t="shared" si="314"/>
        <v>#VALUE!</v>
      </c>
      <c r="BS242" t="e">
        <f t="shared" si="315"/>
        <v>#VALUE!</v>
      </c>
      <c r="BT242" t="e">
        <f t="shared" si="316"/>
        <v>#VALUE!</v>
      </c>
      <c r="BU242" t="e">
        <f t="shared" si="317"/>
        <v>#VALUE!</v>
      </c>
      <c r="BV242" t="e">
        <f t="shared" si="318"/>
        <v>#VALUE!</v>
      </c>
      <c r="BW242" t="e">
        <f t="shared" si="319"/>
        <v>#VALUE!</v>
      </c>
      <c r="BX242" t="e">
        <f t="shared" si="320"/>
        <v>#VALUE!</v>
      </c>
      <c r="BY242" t="e">
        <f t="shared" si="321"/>
        <v>#VALUE!</v>
      </c>
      <c r="BZ242" t="e">
        <f t="shared" si="322"/>
        <v>#VALUE!</v>
      </c>
      <c r="CA242" t="e">
        <f t="shared" si="323"/>
        <v>#VALUE!</v>
      </c>
      <c r="CB242" t="e">
        <f t="shared" si="324"/>
        <v>#VALUE!</v>
      </c>
      <c r="CC242" t="e">
        <f t="shared" si="325"/>
        <v>#VALUE!</v>
      </c>
      <c r="CD242" t="e">
        <f t="shared" si="326"/>
        <v>#VALUE!</v>
      </c>
      <c r="CE242" t="e">
        <f t="shared" si="327"/>
        <v>#VALUE!</v>
      </c>
      <c r="CF242" t="e">
        <f t="shared" si="328"/>
        <v>#VALUE!</v>
      </c>
      <c r="CG242" t="e">
        <f t="shared" si="329"/>
        <v>#VALUE!</v>
      </c>
      <c r="CH242" t="e">
        <f t="shared" ca="1" si="330"/>
        <v>#N/A</v>
      </c>
    </row>
    <row r="243" spans="5:86" x14ac:dyDescent="0.25">
      <c r="E243">
        <f t="shared" si="334"/>
        <v>1045626</v>
      </c>
      <c r="F243">
        <f t="shared" si="334"/>
        <v>1045626</v>
      </c>
      <c r="G243" t="e">
        <f t="shared" si="332"/>
        <v>#N/A</v>
      </c>
      <c r="H243" t="e">
        <f t="shared" si="252"/>
        <v>#VALUE!</v>
      </c>
      <c r="I243" t="e">
        <f t="shared" si="253"/>
        <v>#VALUE!</v>
      </c>
      <c r="J243" t="e">
        <f t="shared" si="254"/>
        <v>#VALUE!</v>
      </c>
      <c r="K243" t="e">
        <f t="shared" si="255"/>
        <v>#VALUE!</v>
      </c>
      <c r="L243" t="e">
        <f t="shared" si="256"/>
        <v>#VALUE!</v>
      </c>
      <c r="M243" t="e">
        <f t="shared" si="257"/>
        <v>#VALUE!</v>
      </c>
      <c r="N243" t="e">
        <f t="shared" si="258"/>
        <v>#VALUE!</v>
      </c>
      <c r="O243" t="e">
        <f t="shared" si="259"/>
        <v>#VALUE!</v>
      </c>
      <c r="P243" t="e">
        <f t="shared" si="260"/>
        <v>#VALUE!</v>
      </c>
      <c r="Q243" t="e">
        <f t="shared" si="261"/>
        <v>#VALUE!</v>
      </c>
      <c r="R243" t="e">
        <f t="shared" si="262"/>
        <v>#VALUE!</v>
      </c>
      <c r="S243" t="e">
        <f t="shared" si="263"/>
        <v>#VALUE!</v>
      </c>
      <c r="T243" t="e">
        <f t="shared" si="264"/>
        <v>#VALUE!</v>
      </c>
      <c r="U243" t="e">
        <f t="shared" si="265"/>
        <v>#VALUE!</v>
      </c>
      <c r="V243" t="e">
        <f t="shared" si="266"/>
        <v>#VALUE!</v>
      </c>
      <c r="W243" t="e">
        <f t="shared" si="267"/>
        <v>#VALUE!</v>
      </c>
      <c r="X243" t="e">
        <f t="shared" si="268"/>
        <v>#VALUE!</v>
      </c>
      <c r="Y243" t="e">
        <f t="shared" si="269"/>
        <v>#VALUE!</v>
      </c>
      <c r="Z243" t="e">
        <f t="shared" si="270"/>
        <v>#VALUE!</v>
      </c>
      <c r="AA243" t="e">
        <f t="shared" si="271"/>
        <v>#VALUE!</v>
      </c>
      <c r="AB243" t="e">
        <f t="shared" si="272"/>
        <v>#VALUE!</v>
      </c>
      <c r="AC243" t="e">
        <f t="shared" si="273"/>
        <v>#VALUE!</v>
      </c>
      <c r="AD243" t="e">
        <f t="shared" si="274"/>
        <v>#VALUE!</v>
      </c>
      <c r="AE243" t="e">
        <f t="shared" si="275"/>
        <v>#VALUE!</v>
      </c>
      <c r="AF243" t="e">
        <f t="shared" si="276"/>
        <v>#VALUE!</v>
      </c>
      <c r="AG243" t="e">
        <f t="shared" si="277"/>
        <v>#VALUE!</v>
      </c>
      <c r="AH243" t="e">
        <f t="shared" si="278"/>
        <v>#VALUE!</v>
      </c>
      <c r="AI243" t="e">
        <f t="shared" si="279"/>
        <v>#VALUE!</v>
      </c>
      <c r="AJ243" t="e">
        <f t="shared" si="280"/>
        <v>#VALUE!</v>
      </c>
      <c r="AK243" t="e">
        <f t="shared" si="281"/>
        <v>#VALUE!</v>
      </c>
      <c r="AL243" t="e">
        <f t="shared" si="282"/>
        <v>#VALUE!</v>
      </c>
      <c r="AM243" t="e">
        <f t="shared" si="283"/>
        <v>#VALUE!</v>
      </c>
      <c r="AN243" t="e">
        <f t="shared" si="284"/>
        <v>#VALUE!</v>
      </c>
      <c r="AO243" t="e">
        <f t="shared" si="285"/>
        <v>#VALUE!</v>
      </c>
      <c r="AP243" t="e">
        <f t="shared" si="286"/>
        <v>#VALUE!</v>
      </c>
      <c r="AQ243" t="e">
        <f t="shared" si="287"/>
        <v>#VALUE!</v>
      </c>
      <c r="AR243" t="e">
        <f t="shared" si="288"/>
        <v>#VALUE!</v>
      </c>
      <c r="AS243" t="e">
        <f t="shared" si="289"/>
        <v>#VALUE!</v>
      </c>
      <c r="AT243" t="e">
        <f t="shared" si="290"/>
        <v>#VALUE!</v>
      </c>
      <c r="AU243" t="e">
        <f t="shared" si="291"/>
        <v>#VALUE!</v>
      </c>
      <c r="AV243" t="e">
        <f t="shared" si="292"/>
        <v>#VALUE!</v>
      </c>
      <c r="AW243" t="e">
        <f t="shared" si="293"/>
        <v>#VALUE!</v>
      </c>
      <c r="AX243" t="e">
        <f t="shared" si="294"/>
        <v>#VALUE!</v>
      </c>
      <c r="AY243" t="e">
        <f t="shared" si="295"/>
        <v>#VALUE!</v>
      </c>
      <c r="AZ243" t="e">
        <f t="shared" si="296"/>
        <v>#VALUE!</v>
      </c>
      <c r="BA243" t="e">
        <f t="shared" si="297"/>
        <v>#VALUE!</v>
      </c>
      <c r="BB243" t="e">
        <f t="shared" si="298"/>
        <v>#VALUE!</v>
      </c>
      <c r="BC243" t="e">
        <f t="shared" si="299"/>
        <v>#VALUE!</v>
      </c>
      <c r="BD243" t="e">
        <f t="shared" si="300"/>
        <v>#VALUE!</v>
      </c>
      <c r="BE243" t="e">
        <f t="shared" si="301"/>
        <v>#VALUE!</v>
      </c>
      <c r="BF243" t="e">
        <f t="shared" si="302"/>
        <v>#VALUE!</v>
      </c>
      <c r="BG243" t="e">
        <f t="shared" si="303"/>
        <v>#VALUE!</v>
      </c>
      <c r="BH243" t="e">
        <f t="shared" si="304"/>
        <v>#VALUE!</v>
      </c>
      <c r="BI243" t="e">
        <f t="shared" si="305"/>
        <v>#VALUE!</v>
      </c>
      <c r="BJ243" t="e">
        <f t="shared" si="306"/>
        <v>#VALUE!</v>
      </c>
      <c r="BK243" t="e">
        <f t="shared" si="307"/>
        <v>#VALUE!</v>
      </c>
      <c r="BL243" t="e">
        <f t="shared" si="308"/>
        <v>#VALUE!</v>
      </c>
      <c r="BM243" t="e">
        <f t="shared" si="309"/>
        <v>#VALUE!</v>
      </c>
      <c r="BN243" t="e">
        <f t="shared" si="310"/>
        <v>#VALUE!</v>
      </c>
      <c r="BO243" t="e">
        <f t="shared" si="311"/>
        <v>#VALUE!</v>
      </c>
      <c r="BP243" t="e">
        <f t="shared" si="312"/>
        <v>#VALUE!</v>
      </c>
      <c r="BQ243" t="e">
        <f t="shared" si="313"/>
        <v>#VALUE!</v>
      </c>
      <c r="BR243" t="e">
        <f t="shared" si="314"/>
        <v>#VALUE!</v>
      </c>
      <c r="BS243" t="e">
        <f t="shared" si="315"/>
        <v>#VALUE!</v>
      </c>
      <c r="BT243" t="e">
        <f t="shared" si="316"/>
        <v>#VALUE!</v>
      </c>
      <c r="BU243" t="e">
        <f t="shared" si="317"/>
        <v>#VALUE!</v>
      </c>
      <c r="BV243" t="e">
        <f t="shared" si="318"/>
        <v>#VALUE!</v>
      </c>
      <c r="BW243" t="e">
        <f t="shared" si="319"/>
        <v>#VALUE!</v>
      </c>
      <c r="BX243" t="e">
        <f t="shared" si="320"/>
        <v>#VALUE!</v>
      </c>
      <c r="BY243" t="e">
        <f t="shared" si="321"/>
        <v>#VALUE!</v>
      </c>
      <c r="BZ243" t="e">
        <f t="shared" si="322"/>
        <v>#VALUE!</v>
      </c>
      <c r="CA243" t="e">
        <f t="shared" si="323"/>
        <v>#VALUE!</v>
      </c>
      <c r="CB243" t="e">
        <f t="shared" si="324"/>
        <v>#VALUE!</v>
      </c>
      <c r="CC243" t="e">
        <f t="shared" si="325"/>
        <v>#VALUE!</v>
      </c>
      <c r="CD243" t="e">
        <f t="shared" si="326"/>
        <v>#VALUE!</v>
      </c>
      <c r="CE243" t="e">
        <f t="shared" si="327"/>
        <v>#VALUE!</v>
      </c>
      <c r="CF243" t="e">
        <f t="shared" si="328"/>
        <v>#VALUE!</v>
      </c>
      <c r="CG243" t="e">
        <f t="shared" si="329"/>
        <v>#VALUE!</v>
      </c>
      <c r="CH243" t="e">
        <f t="shared" ca="1" si="330"/>
        <v>#N/A</v>
      </c>
    </row>
    <row r="244" spans="5:86" x14ac:dyDescent="0.25">
      <c r="E244">
        <f t="shared" si="334"/>
        <v>1045625</v>
      </c>
      <c r="F244">
        <f t="shared" si="334"/>
        <v>1045625</v>
      </c>
      <c r="G244" t="e">
        <f t="shared" si="332"/>
        <v>#N/A</v>
      </c>
      <c r="H244" t="e">
        <f t="shared" si="252"/>
        <v>#VALUE!</v>
      </c>
      <c r="I244" t="e">
        <f t="shared" si="253"/>
        <v>#VALUE!</v>
      </c>
      <c r="J244" t="e">
        <f t="shared" si="254"/>
        <v>#VALUE!</v>
      </c>
      <c r="K244" t="e">
        <f t="shared" si="255"/>
        <v>#VALUE!</v>
      </c>
      <c r="L244" t="e">
        <f t="shared" si="256"/>
        <v>#VALUE!</v>
      </c>
      <c r="M244" t="e">
        <f t="shared" si="257"/>
        <v>#VALUE!</v>
      </c>
      <c r="N244" t="e">
        <f t="shared" si="258"/>
        <v>#VALUE!</v>
      </c>
      <c r="O244" t="e">
        <f t="shared" si="259"/>
        <v>#VALUE!</v>
      </c>
      <c r="P244" t="e">
        <f t="shared" si="260"/>
        <v>#VALUE!</v>
      </c>
      <c r="Q244" t="e">
        <f t="shared" si="261"/>
        <v>#VALUE!</v>
      </c>
      <c r="R244" t="e">
        <f t="shared" si="262"/>
        <v>#VALUE!</v>
      </c>
      <c r="S244" t="e">
        <f t="shared" si="263"/>
        <v>#VALUE!</v>
      </c>
      <c r="T244" t="e">
        <f t="shared" si="264"/>
        <v>#VALUE!</v>
      </c>
      <c r="U244" t="e">
        <f t="shared" si="265"/>
        <v>#VALUE!</v>
      </c>
      <c r="V244" t="e">
        <f t="shared" si="266"/>
        <v>#VALUE!</v>
      </c>
      <c r="W244" t="e">
        <f t="shared" si="267"/>
        <v>#VALUE!</v>
      </c>
      <c r="X244" t="e">
        <f t="shared" si="268"/>
        <v>#VALUE!</v>
      </c>
      <c r="Y244" t="e">
        <f t="shared" si="269"/>
        <v>#VALUE!</v>
      </c>
      <c r="Z244" t="e">
        <f t="shared" si="270"/>
        <v>#VALUE!</v>
      </c>
      <c r="AA244" t="e">
        <f t="shared" si="271"/>
        <v>#VALUE!</v>
      </c>
      <c r="AB244" t="e">
        <f t="shared" si="272"/>
        <v>#VALUE!</v>
      </c>
      <c r="AC244" t="e">
        <f t="shared" si="273"/>
        <v>#VALUE!</v>
      </c>
      <c r="AD244" t="e">
        <f t="shared" si="274"/>
        <v>#VALUE!</v>
      </c>
      <c r="AE244" t="e">
        <f t="shared" si="275"/>
        <v>#VALUE!</v>
      </c>
      <c r="AF244" t="e">
        <f t="shared" si="276"/>
        <v>#VALUE!</v>
      </c>
      <c r="AG244" t="e">
        <f t="shared" si="277"/>
        <v>#VALUE!</v>
      </c>
      <c r="AH244" t="e">
        <f t="shared" si="278"/>
        <v>#VALUE!</v>
      </c>
      <c r="AI244" t="e">
        <f t="shared" si="279"/>
        <v>#VALUE!</v>
      </c>
      <c r="AJ244" t="e">
        <f t="shared" si="280"/>
        <v>#VALUE!</v>
      </c>
      <c r="AK244" t="e">
        <f t="shared" si="281"/>
        <v>#VALUE!</v>
      </c>
      <c r="AL244" t="e">
        <f t="shared" si="282"/>
        <v>#VALUE!</v>
      </c>
      <c r="AM244" t="e">
        <f t="shared" si="283"/>
        <v>#VALUE!</v>
      </c>
      <c r="AN244" t="e">
        <f t="shared" si="284"/>
        <v>#VALUE!</v>
      </c>
      <c r="AO244" t="e">
        <f t="shared" si="285"/>
        <v>#VALUE!</v>
      </c>
      <c r="AP244" t="e">
        <f t="shared" si="286"/>
        <v>#VALUE!</v>
      </c>
      <c r="AQ244" t="e">
        <f t="shared" si="287"/>
        <v>#VALUE!</v>
      </c>
      <c r="AR244" t="e">
        <f t="shared" si="288"/>
        <v>#VALUE!</v>
      </c>
      <c r="AS244" t="e">
        <f t="shared" si="289"/>
        <v>#VALUE!</v>
      </c>
      <c r="AT244" t="e">
        <f t="shared" si="290"/>
        <v>#VALUE!</v>
      </c>
      <c r="AU244" t="e">
        <f t="shared" si="291"/>
        <v>#VALUE!</v>
      </c>
      <c r="AV244" t="e">
        <f t="shared" si="292"/>
        <v>#VALUE!</v>
      </c>
      <c r="AW244" t="e">
        <f t="shared" si="293"/>
        <v>#VALUE!</v>
      </c>
      <c r="AX244" t="e">
        <f t="shared" si="294"/>
        <v>#VALUE!</v>
      </c>
      <c r="AY244" t="e">
        <f t="shared" si="295"/>
        <v>#VALUE!</v>
      </c>
      <c r="AZ244" t="e">
        <f t="shared" si="296"/>
        <v>#VALUE!</v>
      </c>
      <c r="BA244" t="e">
        <f t="shared" si="297"/>
        <v>#VALUE!</v>
      </c>
      <c r="BB244" t="e">
        <f t="shared" si="298"/>
        <v>#VALUE!</v>
      </c>
      <c r="BC244" t="e">
        <f t="shared" si="299"/>
        <v>#VALUE!</v>
      </c>
      <c r="BD244" t="e">
        <f t="shared" si="300"/>
        <v>#VALUE!</v>
      </c>
      <c r="BE244" t="e">
        <f t="shared" si="301"/>
        <v>#VALUE!</v>
      </c>
      <c r="BF244" t="e">
        <f t="shared" si="302"/>
        <v>#VALUE!</v>
      </c>
      <c r="BG244" t="e">
        <f t="shared" si="303"/>
        <v>#VALUE!</v>
      </c>
      <c r="BH244" t="e">
        <f t="shared" si="304"/>
        <v>#VALUE!</v>
      </c>
      <c r="BI244" t="e">
        <f t="shared" si="305"/>
        <v>#VALUE!</v>
      </c>
      <c r="BJ244" t="e">
        <f t="shared" si="306"/>
        <v>#VALUE!</v>
      </c>
      <c r="BK244" t="e">
        <f t="shared" si="307"/>
        <v>#VALUE!</v>
      </c>
      <c r="BL244" t="e">
        <f t="shared" si="308"/>
        <v>#VALUE!</v>
      </c>
      <c r="BM244" t="e">
        <f t="shared" si="309"/>
        <v>#VALUE!</v>
      </c>
      <c r="BN244" t="e">
        <f t="shared" si="310"/>
        <v>#VALUE!</v>
      </c>
      <c r="BO244" t="e">
        <f t="shared" si="311"/>
        <v>#VALUE!</v>
      </c>
      <c r="BP244" t="e">
        <f t="shared" si="312"/>
        <v>#VALUE!</v>
      </c>
      <c r="BQ244" t="e">
        <f t="shared" si="313"/>
        <v>#VALUE!</v>
      </c>
      <c r="BR244" t="e">
        <f t="shared" si="314"/>
        <v>#VALUE!</v>
      </c>
      <c r="BS244" t="e">
        <f t="shared" si="315"/>
        <v>#VALUE!</v>
      </c>
      <c r="BT244" t="e">
        <f t="shared" si="316"/>
        <v>#VALUE!</v>
      </c>
      <c r="BU244" t="e">
        <f t="shared" si="317"/>
        <v>#VALUE!</v>
      </c>
      <c r="BV244" t="e">
        <f t="shared" si="318"/>
        <v>#VALUE!</v>
      </c>
      <c r="BW244" t="e">
        <f t="shared" si="319"/>
        <v>#VALUE!</v>
      </c>
      <c r="BX244" t="e">
        <f t="shared" si="320"/>
        <v>#VALUE!</v>
      </c>
      <c r="BY244" t="e">
        <f t="shared" si="321"/>
        <v>#VALUE!</v>
      </c>
      <c r="BZ244" t="e">
        <f t="shared" si="322"/>
        <v>#VALUE!</v>
      </c>
      <c r="CA244" t="e">
        <f t="shared" si="323"/>
        <v>#VALUE!</v>
      </c>
      <c r="CB244" t="e">
        <f t="shared" si="324"/>
        <v>#VALUE!</v>
      </c>
      <c r="CC244" t="e">
        <f t="shared" si="325"/>
        <v>#VALUE!</v>
      </c>
      <c r="CD244" t="e">
        <f t="shared" si="326"/>
        <v>#VALUE!</v>
      </c>
      <c r="CE244" t="e">
        <f t="shared" si="327"/>
        <v>#VALUE!</v>
      </c>
      <c r="CF244" t="e">
        <f t="shared" si="328"/>
        <v>#VALUE!</v>
      </c>
      <c r="CG244" t="e">
        <f t="shared" si="329"/>
        <v>#VALUE!</v>
      </c>
      <c r="CH244" t="e">
        <f t="shared" ca="1" si="330"/>
        <v>#N/A</v>
      </c>
    </row>
    <row r="245" spans="5:86" x14ac:dyDescent="0.25">
      <c r="E245">
        <f t="shared" si="334"/>
        <v>1045624</v>
      </c>
      <c r="F245">
        <f t="shared" si="334"/>
        <v>1045624</v>
      </c>
      <c r="G245" t="e">
        <f t="shared" si="332"/>
        <v>#N/A</v>
      </c>
      <c r="H245" t="e">
        <f t="shared" si="252"/>
        <v>#VALUE!</v>
      </c>
      <c r="I245" t="e">
        <f t="shared" si="253"/>
        <v>#VALUE!</v>
      </c>
      <c r="J245" t="e">
        <f t="shared" si="254"/>
        <v>#VALUE!</v>
      </c>
      <c r="K245" t="e">
        <f t="shared" si="255"/>
        <v>#VALUE!</v>
      </c>
      <c r="L245" t="e">
        <f t="shared" si="256"/>
        <v>#VALUE!</v>
      </c>
      <c r="M245" t="e">
        <f t="shared" si="257"/>
        <v>#VALUE!</v>
      </c>
      <c r="N245" t="e">
        <f t="shared" si="258"/>
        <v>#VALUE!</v>
      </c>
      <c r="O245" t="e">
        <f t="shared" si="259"/>
        <v>#VALUE!</v>
      </c>
      <c r="P245" t="e">
        <f t="shared" si="260"/>
        <v>#VALUE!</v>
      </c>
      <c r="Q245" t="e">
        <f t="shared" si="261"/>
        <v>#VALUE!</v>
      </c>
      <c r="R245" t="e">
        <f t="shared" si="262"/>
        <v>#VALUE!</v>
      </c>
      <c r="S245" t="e">
        <f t="shared" si="263"/>
        <v>#VALUE!</v>
      </c>
      <c r="T245" t="e">
        <f t="shared" si="264"/>
        <v>#VALUE!</v>
      </c>
      <c r="U245" t="e">
        <f t="shared" si="265"/>
        <v>#VALUE!</v>
      </c>
      <c r="V245" t="e">
        <f t="shared" si="266"/>
        <v>#VALUE!</v>
      </c>
      <c r="W245" t="e">
        <f t="shared" si="267"/>
        <v>#VALUE!</v>
      </c>
      <c r="X245" t="e">
        <f t="shared" si="268"/>
        <v>#VALUE!</v>
      </c>
      <c r="Y245" t="e">
        <f t="shared" si="269"/>
        <v>#VALUE!</v>
      </c>
      <c r="Z245" t="e">
        <f t="shared" si="270"/>
        <v>#VALUE!</v>
      </c>
      <c r="AA245" t="e">
        <f t="shared" si="271"/>
        <v>#VALUE!</v>
      </c>
      <c r="AB245" t="e">
        <f t="shared" si="272"/>
        <v>#VALUE!</v>
      </c>
      <c r="AC245" t="e">
        <f t="shared" si="273"/>
        <v>#VALUE!</v>
      </c>
      <c r="AD245" t="e">
        <f t="shared" si="274"/>
        <v>#VALUE!</v>
      </c>
      <c r="AE245" t="e">
        <f t="shared" si="275"/>
        <v>#VALUE!</v>
      </c>
      <c r="AF245" t="e">
        <f t="shared" si="276"/>
        <v>#VALUE!</v>
      </c>
      <c r="AG245" t="e">
        <f t="shared" si="277"/>
        <v>#VALUE!</v>
      </c>
      <c r="AH245" t="e">
        <f t="shared" si="278"/>
        <v>#VALUE!</v>
      </c>
      <c r="AI245" t="e">
        <f t="shared" si="279"/>
        <v>#VALUE!</v>
      </c>
      <c r="AJ245" t="e">
        <f t="shared" si="280"/>
        <v>#VALUE!</v>
      </c>
      <c r="AK245" t="e">
        <f t="shared" si="281"/>
        <v>#VALUE!</v>
      </c>
      <c r="AL245" t="e">
        <f t="shared" si="282"/>
        <v>#VALUE!</v>
      </c>
      <c r="AM245" t="e">
        <f t="shared" si="283"/>
        <v>#VALUE!</v>
      </c>
      <c r="AN245" t="e">
        <f t="shared" si="284"/>
        <v>#VALUE!</v>
      </c>
      <c r="AO245" t="e">
        <f t="shared" si="285"/>
        <v>#VALUE!</v>
      </c>
      <c r="AP245" t="e">
        <f t="shared" si="286"/>
        <v>#VALUE!</v>
      </c>
      <c r="AQ245" t="e">
        <f t="shared" si="287"/>
        <v>#VALUE!</v>
      </c>
      <c r="AR245" t="e">
        <f t="shared" si="288"/>
        <v>#VALUE!</v>
      </c>
      <c r="AS245" t="e">
        <f t="shared" si="289"/>
        <v>#VALUE!</v>
      </c>
      <c r="AT245" t="e">
        <f t="shared" si="290"/>
        <v>#VALUE!</v>
      </c>
      <c r="AU245" t="e">
        <f t="shared" si="291"/>
        <v>#VALUE!</v>
      </c>
      <c r="AV245" t="e">
        <f t="shared" si="292"/>
        <v>#VALUE!</v>
      </c>
      <c r="AW245" t="e">
        <f t="shared" si="293"/>
        <v>#VALUE!</v>
      </c>
      <c r="AX245" t="e">
        <f t="shared" si="294"/>
        <v>#VALUE!</v>
      </c>
      <c r="AY245" t="e">
        <f t="shared" si="295"/>
        <v>#VALUE!</v>
      </c>
      <c r="AZ245" t="e">
        <f t="shared" si="296"/>
        <v>#VALUE!</v>
      </c>
      <c r="BA245" t="e">
        <f t="shared" si="297"/>
        <v>#VALUE!</v>
      </c>
      <c r="BB245" t="e">
        <f t="shared" si="298"/>
        <v>#VALUE!</v>
      </c>
      <c r="BC245" t="e">
        <f t="shared" si="299"/>
        <v>#VALUE!</v>
      </c>
      <c r="BD245" t="e">
        <f t="shared" si="300"/>
        <v>#VALUE!</v>
      </c>
      <c r="BE245" t="e">
        <f t="shared" si="301"/>
        <v>#VALUE!</v>
      </c>
      <c r="BF245" t="e">
        <f t="shared" si="302"/>
        <v>#VALUE!</v>
      </c>
      <c r="BG245" t="e">
        <f t="shared" si="303"/>
        <v>#VALUE!</v>
      </c>
      <c r="BH245" t="e">
        <f t="shared" si="304"/>
        <v>#VALUE!</v>
      </c>
      <c r="BI245" t="e">
        <f t="shared" si="305"/>
        <v>#VALUE!</v>
      </c>
      <c r="BJ245" t="e">
        <f t="shared" si="306"/>
        <v>#VALUE!</v>
      </c>
      <c r="BK245" t="e">
        <f t="shared" si="307"/>
        <v>#VALUE!</v>
      </c>
      <c r="BL245" t="e">
        <f t="shared" si="308"/>
        <v>#VALUE!</v>
      </c>
      <c r="BM245" t="e">
        <f t="shared" si="309"/>
        <v>#VALUE!</v>
      </c>
      <c r="BN245" t="e">
        <f t="shared" si="310"/>
        <v>#VALUE!</v>
      </c>
      <c r="BO245" t="e">
        <f t="shared" si="311"/>
        <v>#VALUE!</v>
      </c>
      <c r="BP245" t="e">
        <f t="shared" si="312"/>
        <v>#VALUE!</v>
      </c>
      <c r="BQ245" t="e">
        <f t="shared" si="313"/>
        <v>#VALUE!</v>
      </c>
      <c r="BR245" t="e">
        <f t="shared" si="314"/>
        <v>#VALUE!</v>
      </c>
      <c r="BS245" t="e">
        <f t="shared" si="315"/>
        <v>#VALUE!</v>
      </c>
      <c r="BT245" t="e">
        <f t="shared" si="316"/>
        <v>#VALUE!</v>
      </c>
      <c r="BU245" t="e">
        <f t="shared" si="317"/>
        <v>#VALUE!</v>
      </c>
      <c r="BV245" t="e">
        <f t="shared" si="318"/>
        <v>#VALUE!</v>
      </c>
      <c r="BW245" t="e">
        <f t="shared" si="319"/>
        <v>#VALUE!</v>
      </c>
      <c r="BX245" t="e">
        <f t="shared" si="320"/>
        <v>#VALUE!</v>
      </c>
      <c r="BY245" t="e">
        <f t="shared" si="321"/>
        <v>#VALUE!</v>
      </c>
      <c r="BZ245" t="e">
        <f t="shared" si="322"/>
        <v>#VALUE!</v>
      </c>
      <c r="CA245" t="e">
        <f t="shared" si="323"/>
        <v>#VALUE!</v>
      </c>
      <c r="CB245" t="e">
        <f t="shared" si="324"/>
        <v>#VALUE!</v>
      </c>
      <c r="CC245" t="e">
        <f t="shared" si="325"/>
        <v>#VALUE!</v>
      </c>
      <c r="CD245" t="e">
        <f t="shared" si="326"/>
        <v>#VALUE!</v>
      </c>
      <c r="CE245" t="e">
        <f t="shared" si="327"/>
        <v>#VALUE!</v>
      </c>
      <c r="CF245" t="e">
        <f t="shared" si="328"/>
        <v>#VALUE!</v>
      </c>
      <c r="CG245" t="e">
        <f t="shared" si="329"/>
        <v>#VALUE!</v>
      </c>
      <c r="CH245" t="e">
        <f t="shared" ca="1" si="330"/>
        <v>#N/A</v>
      </c>
    </row>
    <row r="246" spans="5:86" x14ac:dyDescent="0.25">
      <c r="E246">
        <f t="shared" ref="E246:F261" si="335">E245-1</f>
        <v>1045623</v>
      </c>
      <c r="F246">
        <f t="shared" si="335"/>
        <v>1045623</v>
      </c>
      <c r="G246" t="e">
        <f t="shared" si="332"/>
        <v>#N/A</v>
      </c>
      <c r="H246" t="e">
        <f t="shared" si="252"/>
        <v>#VALUE!</v>
      </c>
      <c r="I246" t="e">
        <f t="shared" si="253"/>
        <v>#VALUE!</v>
      </c>
      <c r="J246" t="e">
        <f t="shared" si="254"/>
        <v>#VALUE!</v>
      </c>
      <c r="K246" t="e">
        <f t="shared" si="255"/>
        <v>#VALUE!</v>
      </c>
      <c r="L246" t="e">
        <f t="shared" si="256"/>
        <v>#VALUE!</v>
      </c>
      <c r="M246" t="e">
        <f t="shared" si="257"/>
        <v>#VALUE!</v>
      </c>
      <c r="N246" t="e">
        <f t="shared" si="258"/>
        <v>#VALUE!</v>
      </c>
      <c r="O246" t="e">
        <f t="shared" si="259"/>
        <v>#VALUE!</v>
      </c>
      <c r="P246" t="e">
        <f t="shared" si="260"/>
        <v>#VALUE!</v>
      </c>
      <c r="Q246" t="e">
        <f t="shared" si="261"/>
        <v>#VALUE!</v>
      </c>
      <c r="R246" t="e">
        <f t="shared" si="262"/>
        <v>#VALUE!</v>
      </c>
      <c r="S246" t="e">
        <f t="shared" si="263"/>
        <v>#VALUE!</v>
      </c>
      <c r="T246" t="e">
        <f t="shared" si="264"/>
        <v>#VALUE!</v>
      </c>
      <c r="U246" t="e">
        <f t="shared" si="265"/>
        <v>#VALUE!</v>
      </c>
      <c r="V246" t="e">
        <f t="shared" si="266"/>
        <v>#VALUE!</v>
      </c>
      <c r="W246" t="e">
        <f t="shared" si="267"/>
        <v>#VALUE!</v>
      </c>
      <c r="X246" t="e">
        <f t="shared" si="268"/>
        <v>#VALUE!</v>
      </c>
      <c r="Y246" t="e">
        <f t="shared" si="269"/>
        <v>#VALUE!</v>
      </c>
      <c r="Z246" t="e">
        <f t="shared" si="270"/>
        <v>#VALUE!</v>
      </c>
      <c r="AA246" t="e">
        <f t="shared" si="271"/>
        <v>#VALUE!</v>
      </c>
      <c r="AB246" t="e">
        <f t="shared" si="272"/>
        <v>#VALUE!</v>
      </c>
      <c r="AC246" t="e">
        <f t="shared" si="273"/>
        <v>#VALUE!</v>
      </c>
      <c r="AD246" t="e">
        <f t="shared" si="274"/>
        <v>#VALUE!</v>
      </c>
      <c r="AE246" t="e">
        <f t="shared" si="275"/>
        <v>#VALUE!</v>
      </c>
      <c r="AF246" t="e">
        <f t="shared" si="276"/>
        <v>#VALUE!</v>
      </c>
      <c r="AG246" t="e">
        <f t="shared" si="277"/>
        <v>#VALUE!</v>
      </c>
      <c r="AH246" t="e">
        <f t="shared" si="278"/>
        <v>#VALUE!</v>
      </c>
      <c r="AI246" t="e">
        <f t="shared" si="279"/>
        <v>#VALUE!</v>
      </c>
      <c r="AJ246" t="e">
        <f t="shared" si="280"/>
        <v>#VALUE!</v>
      </c>
      <c r="AK246" t="e">
        <f t="shared" si="281"/>
        <v>#VALUE!</v>
      </c>
      <c r="AL246" t="e">
        <f t="shared" si="282"/>
        <v>#VALUE!</v>
      </c>
      <c r="AM246" t="e">
        <f t="shared" si="283"/>
        <v>#VALUE!</v>
      </c>
      <c r="AN246" t="e">
        <f t="shared" si="284"/>
        <v>#VALUE!</v>
      </c>
      <c r="AO246" t="e">
        <f t="shared" si="285"/>
        <v>#VALUE!</v>
      </c>
      <c r="AP246" t="e">
        <f t="shared" si="286"/>
        <v>#VALUE!</v>
      </c>
      <c r="AQ246" t="e">
        <f t="shared" si="287"/>
        <v>#VALUE!</v>
      </c>
      <c r="AR246" t="e">
        <f t="shared" si="288"/>
        <v>#VALUE!</v>
      </c>
      <c r="AS246" t="e">
        <f t="shared" si="289"/>
        <v>#VALUE!</v>
      </c>
      <c r="AT246" t="e">
        <f t="shared" si="290"/>
        <v>#VALUE!</v>
      </c>
      <c r="AU246" t="e">
        <f t="shared" si="291"/>
        <v>#VALUE!</v>
      </c>
      <c r="AV246" t="e">
        <f t="shared" si="292"/>
        <v>#VALUE!</v>
      </c>
      <c r="AW246" t="e">
        <f t="shared" si="293"/>
        <v>#VALUE!</v>
      </c>
      <c r="AX246" t="e">
        <f t="shared" si="294"/>
        <v>#VALUE!</v>
      </c>
      <c r="AY246" t="e">
        <f t="shared" si="295"/>
        <v>#VALUE!</v>
      </c>
      <c r="AZ246" t="e">
        <f t="shared" si="296"/>
        <v>#VALUE!</v>
      </c>
      <c r="BA246" t="e">
        <f t="shared" si="297"/>
        <v>#VALUE!</v>
      </c>
      <c r="BB246" t="e">
        <f t="shared" si="298"/>
        <v>#VALUE!</v>
      </c>
      <c r="BC246" t="e">
        <f t="shared" si="299"/>
        <v>#VALUE!</v>
      </c>
      <c r="BD246" t="e">
        <f t="shared" si="300"/>
        <v>#VALUE!</v>
      </c>
      <c r="BE246" t="e">
        <f t="shared" si="301"/>
        <v>#VALUE!</v>
      </c>
      <c r="BF246" t="e">
        <f t="shared" si="302"/>
        <v>#VALUE!</v>
      </c>
      <c r="BG246" t="e">
        <f t="shared" si="303"/>
        <v>#VALUE!</v>
      </c>
      <c r="BH246" t="e">
        <f t="shared" si="304"/>
        <v>#VALUE!</v>
      </c>
      <c r="BI246" t="e">
        <f t="shared" si="305"/>
        <v>#VALUE!</v>
      </c>
      <c r="BJ246" t="e">
        <f t="shared" si="306"/>
        <v>#VALUE!</v>
      </c>
      <c r="BK246" t="e">
        <f t="shared" si="307"/>
        <v>#VALUE!</v>
      </c>
      <c r="BL246" t="e">
        <f t="shared" si="308"/>
        <v>#VALUE!</v>
      </c>
      <c r="BM246" t="e">
        <f t="shared" si="309"/>
        <v>#VALUE!</v>
      </c>
      <c r="BN246" t="e">
        <f t="shared" si="310"/>
        <v>#VALUE!</v>
      </c>
      <c r="BO246" t="e">
        <f t="shared" si="311"/>
        <v>#VALUE!</v>
      </c>
      <c r="BP246" t="e">
        <f t="shared" si="312"/>
        <v>#VALUE!</v>
      </c>
      <c r="BQ246" t="e">
        <f t="shared" si="313"/>
        <v>#VALUE!</v>
      </c>
      <c r="BR246" t="e">
        <f t="shared" si="314"/>
        <v>#VALUE!</v>
      </c>
      <c r="BS246" t="e">
        <f t="shared" si="315"/>
        <v>#VALUE!</v>
      </c>
      <c r="BT246" t="e">
        <f t="shared" si="316"/>
        <v>#VALUE!</v>
      </c>
      <c r="BU246" t="e">
        <f t="shared" si="317"/>
        <v>#VALUE!</v>
      </c>
      <c r="BV246" t="e">
        <f t="shared" si="318"/>
        <v>#VALUE!</v>
      </c>
      <c r="BW246" t="e">
        <f t="shared" si="319"/>
        <v>#VALUE!</v>
      </c>
      <c r="BX246" t="e">
        <f t="shared" si="320"/>
        <v>#VALUE!</v>
      </c>
      <c r="BY246" t="e">
        <f t="shared" si="321"/>
        <v>#VALUE!</v>
      </c>
      <c r="BZ246" t="e">
        <f t="shared" si="322"/>
        <v>#VALUE!</v>
      </c>
      <c r="CA246" t="e">
        <f t="shared" si="323"/>
        <v>#VALUE!</v>
      </c>
      <c r="CB246" t="e">
        <f t="shared" si="324"/>
        <v>#VALUE!</v>
      </c>
      <c r="CC246" t="e">
        <f t="shared" si="325"/>
        <v>#VALUE!</v>
      </c>
      <c r="CD246" t="e">
        <f t="shared" si="326"/>
        <v>#VALUE!</v>
      </c>
      <c r="CE246" t="e">
        <f t="shared" si="327"/>
        <v>#VALUE!</v>
      </c>
      <c r="CF246" t="e">
        <f t="shared" si="328"/>
        <v>#VALUE!</v>
      </c>
      <c r="CG246" t="e">
        <f t="shared" si="329"/>
        <v>#VALUE!</v>
      </c>
      <c r="CH246" t="e">
        <f t="shared" ca="1" si="330"/>
        <v>#N/A</v>
      </c>
    </row>
    <row r="247" spans="5:86" x14ac:dyDescent="0.25">
      <c r="E247">
        <f t="shared" si="335"/>
        <v>1045622</v>
      </c>
      <c r="F247">
        <f t="shared" si="335"/>
        <v>1045622</v>
      </c>
      <c r="G247" t="e">
        <f t="shared" si="332"/>
        <v>#N/A</v>
      </c>
      <c r="H247" t="e">
        <f t="shared" si="252"/>
        <v>#VALUE!</v>
      </c>
      <c r="I247" t="e">
        <f t="shared" si="253"/>
        <v>#VALUE!</v>
      </c>
      <c r="J247" t="e">
        <f t="shared" si="254"/>
        <v>#VALUE!</v>
      </c>
      <c r="K247" t="e">
        <f t="shared" si="255"/>
        <v>#VALUE!</v>
      </c>
      <c r="L247" t="e">
        <f t="shared" si="256"/>
        <v>#VALUE!</v>
      </c>
      <c r="M247" t="e">
        <f t="shared" si="257"/>
        <v>#VALUE!</v>
      </c>
      <c r="N247" t="e">
        <f t="shared" si="258"/>
        <v>#VALUE!</v>
      </c>
      <c r="O247" t="e">
        <f t="shared" si="259"/>
        <v>#VALUE!</v>
      </c>
      <c r="P247" t="e">
        <f t="shared" si="260"/>
        <v>#VALUE!</v>
      </c>
      <c r="Q247" t="e">
        <f t="shared" si="261"/>
        <v>#VALUE!</v>
      </c>
      <c r="R247" t="e">
        <f t="shared" si="262"/>
        <v>#VALUE!</v>
      </c>
      <c r="S247" t="e">
        <f t="shared" si="263"/>
        <v>#VALUE!</v>
      </c>
      <c r="T247" t="e">
        <f t="shared" si="264"/>
        <v>#VALUE!</v>
      </c>
      <c r="U247" t="e">
        <f t="shared" si="265"/>
        <v>#VALUE!</v>
      </c>
      <c r="V247" t="e">
        <f t="shared" si="266"/>
        <v>#VALUE!</v>
      </c>
      <c r="W247" t="e">
        <f t="shared" si="267"/>
        <v>#VALUE!</v>
      </c>
      <c r="X247" t="e">
        <f t="shared" si="268"/>
        <v>#VALUE!</v>
      </c>
      <c r="Y247" t="e">
        <f t="shared" si="269"/>
        <v>#VALUE!</v>
      </c>
      <c r="Z247" t="e">
        <f t="shared" si="270"/>
        <v>#VALUE!</v>
      </c>
      <c r="AA247" t="e">
        <f t="shared" si="271"/>
        <v>#VALUE!</v>
      </c>
      <c r="AB247" t="e">
        <f t="shared" si="272"/>
        <v>#VALUE!</v>
      </c>
      <c r="AC247" t="e">
        <f t="shared" si="273"/>
        <v>#VALUE!</v>
      </c>
      <c r="AD247" t="e">
        <f t="shared" si="274"/>
        <v>#VALUE!</v>
      </c>
      <c r="AE247" t="e">
        <f t="shared" si="275"/>
        <v>#VALUE!</v>
      </c>
      <c r="AF247" t="e">
        <f t="shared" si="276"/>
        <v>#VALUE!</v>
      </c>
      <c r="AG247" t="e">
        <f t="shared" si="277"/>
        <v>#VALUE!</v>
      </c>
      <c r="AH247" t="e">
        <f t="shared" si="278"/>
        <v>#VALUE!</v>
      </c>
      <c r="AI247" t="e">
        <f t="shared" si="279"/>
        <v>#VALUE!</v>
      </c>
      <c r="AJ247" t="e">
        <f t="shared" si="280"/>
        <v>#VALUE!</v>
      </c>
      <c r="AK247" t="e">
        <f t="shared" si="281"/>
        <v>#VALUE!</v>
      </c>
      <c r="AL247" t="e">
        <f t="shared" si="282"/>
        <v>#VALUE!</v>
      </c>
      <c r="AM247" t="e">
        <f t="shared" si="283"/>
        <v>#VALUE!</v>
      </c>
      <c r="AN247" t="e">
        <f t="shared" si="284"/>
        <v>#VALUE!</v>
      </c>
      <c r="AO247" t="e">
        <f t="shared" si="285"/>
        <v>#VALUE!</v>
      </c>
      <c r="AP247" t="e">
        <f t="shared" si="286"/>
        <v>#VALUE!</v>
      </c>
      <c r="AQ247" t="e">
        <f t="shared" si="287"/>
        <v>#VALUE!</v>
      </c>
      <c r="AR247" t="e">
        <f t="shared" si="288"/>
        <v>#VALUE!</v>
      </c>
      <c r="AS247" t="e">
        <f t="shared" si="289"/>
        <v>#VALUE!</v>
      </c>
      <c r="AT247" t="e">
        <f t="shared" si="290"/>
        <v>#VALUE!</v>
      </c>
      <c r="AU247" t="e">
        <f t="shared" si="291"/>
        <v>#VALUE!</v>
      </c>
      <c r="AV247" t="e">
        <f t="shared" si="292"/>
        <v>#VALUE!</v>
      </c>
      <c r="AW247" t="e">
        <f t="shared" si="293"/>
        <v>#VALUE!</v>
      </c>
      <c r="AX247" t="e">
        <f t="shared" si="294"/>
        <v>#VALUE!</v>
      </c>
      <c r="AY247" t="e">
        <f t="shared" si="295"/>
        <v>#VALUE!</v>
      </c>
      <c r="AZ247" t="e">
        <f t="shared" si="296"/>
        <v>#VALUE!</v>
      </c>
      <c r="BA247" t="e">
        <f t="shared" si="297"/>
        <v>#VALUE!</v>
      </c>
      <c r="BB247" t="e">
        <f t="shared" si="298"/>
        <v>#VALUE!</v>
      </c>
      <c r="BC247" t="e">
        <f t="shared" si="299"/>
        <v>#VALUE!</v>
      </c>
      <c r="BD247" t="e">
        <f t="shared" si="300"/>
        <v>#VALUE!</v>
      </c>
      <c r="BE247" t="e">
        <f t="shared" si="301"/>
        <v>#VALUE!</v>
      </c>
      <c r="BF247" t="e">
        <f t="shared" si="302"/>
        <v>#VALUE!</v>
      </c>
      <c r="BG247" t="e">
        <f t="shared" si="303"/>
        <v>#VALUE!</v>
      </c>
      <c r="BH247" t="e">
        <f t="shared" si="304"/>
        <v>#VALUE!</v>
      </c>
      <c r="BI247" t="e">
        <f t="shared" si="305"/>
        <v>#VALUE!</v>
      </c>
      <c r="BJ247" t="e">
        <f t="shared" si="306"/>
        <v>#VALUE!</v>
      </c>
      <c r="BK247" t="e">
        <f t="shared" si="307"/>
        <v>#VALUE!</v>
      </c>
      <c r="BL247" t="e">
        <f t="shared" si="308"/>
        <v>#VALUE!</v>
      </c>
      <c r="BM247" t="e">
        <f t="shared" si="309"/>
        <v>#VALUE!</v>
      </c>
      <c r="BN247" t="e">
        <f t="shared" si="310"/>
        <v>#VALUE!</v>
      </c>
      <c r="BO247" t="e">
        <f t="shared" si="311"/>
        <v>#VALUE!</v>
      </c>
      <c r="BP247" t="e">
        <f t="shared" si="312"/>
        <v>#VALUE!</v>
      </c>
      <c r="BQ247" t="e">
        <f t="shared" si="313"/>
        <v>#VALUE!</v>
      </c>
      <c r="BR247" t="e">
        <f t="shared" si="314"/>
        <v>#VALUE!</v>
      </c>
      <c r="BS247" t="e">
        <f t="shared" si="315"/>
        <v>#VALUE!</v>
      </c>
      <c r="BT247" t="e">
        <f t="shared" si="316"/>
        <v>#VALUE!</v>
      </c>
      <c r="BU247" t="e">
        <f t="shared" si="317"/>
        <v>#VALUE!</v>
      </c>
      <c r="BV247" t="e">
        <f t="shared" si="318"/>
        <v>#VALUE!</v>
      </c>
      <c r="BW247" t="e">
        <f t="shared" si="319"/>
        <v>#VALUE!</v>
      </c>
      <c r="BX247" t="e">
        <f t="shared" si="320"/>
        <v>#VALUE!</v>
      </c>
      <c r="BY247" t="e">
        <f t="shared" si="321"/>
        <v>#VALUE!</v>
      </c>
      <c r="BZ247" t="e">
        <f t="shared" si="322"/>
        <v>#VALUE!</v>
      </c>
      <c r="CA247" t="e">
        <f t="shared" si="323"/>
        <v>#VALUE!</v>
      </c>
      <c r="CB247" t="e">
        <f t="shared" si="324"/>
        <v>#VALUE!</v>
      </c>
      <c r="CC247" t="e">
        <f t="shared" si="325"/>
        <v>#VALUE!</v>
      </c>
      <c r="CD247" t="e">
        <f t="shared" si="326"/>
        <v>#VALUE!</v>
      </c>
      <c r="CE247" t="e">
        <f t="shared" si="327"/>
        <v>#VALUE!</v>
      </c>
      <c r="CF247" t="e">
        <f t="shared" si="328"/>
        <v>#VALUE!</v>
      </c>
      <c r="CG247" t="e">
        <f t="shared" si="329"/>
        <v>#VALUE!</v>
      </c>
      <c r="CH247" t="e">
        <f t="shared" ca="1" si="330"/>
        <v>#N/A</v>
      </c>
    </row>
    <row r="248" spans="5:86" x14ac:dyDescent="0.25">
      <c r="E248">
        <f t="shared" si="335"/>
        <v>1045621</v>
      </c>
      <c r="F248">
        <f t="shared" si="335"/>
        <v>1045621</v>
      </c>
      <c r="G248" t="e">
        <f t="shared" si="332"/>
        <v>#N/A</v>
      </c>
      <c r="H248" t="e">
        <f t="shared" si="252"/>
        <v>#VALUE!</v>
      </c>
      <c r="I248" t="e">
        <f t="shared" si="253"/>
        <v>#VALUE!</v>
      </c>
      <c r="J248" t="e">
        <f t="shared" si="254"/>
        <v>#VALUE!</v>
      </c>
      <c r="K248" t="e">
        <f t="shared" si="255"/>
        <v>#VALUE!</v>
      </c>
      <c r="L248" t="e">
        <f t="shared" si="256"/>
        <v>#VALUE!</v>
      </c>
      <c r="M248" t="e">
        <f t="shared" si="257"/>
        <v>#VALUE!</v>
      </c>
      <c r="N248" t="e">
        <f t="shared" si="258"/>
        <v>#VALUE!</v>
      </c>
      <c r="O248" t="e">
        <f t="shared" si="259"/>
        <v>#VALUE!</v>
      </c>
      <c r="P248" t="e">
        <f t="shared" si="260"/>
        <v>#VALUE!</v>
      </c>
      <c r="Q248" t="e">
        <f t="shared" si="261"/>
        <v>#VALUE!</v>
      </c>
      <c r="R248" t="e">
        <f t="shared" si="262"/>
        <v>#VALUE!</v>
      </c>
      <c r="S248" t="e">
        <f t="shared" si="263"/>
        <v>#VALUE!</v>
      </c>
      <c r="T248" t="e">
        <f t="shared" si="264"/>
        <v>#VALUE!</v>
      </c>
      <c r="U248" t="e">
        <f t="shared" si="265"/>
        <v>#VALUE!</v>
      </c>
      <c r="V248" t="e">
        <f t="shared" si="266"/>
        <v>#VALUE!</v>
      </c>
      <c r="W248" t="e">
        <f t="shared" si="267"/>
        <v>#VALUE!</v>
      </c>
      <c r="X248" t="e">
        <f t="shared" si="268"/>
        <v>#VALUE!</v>
      </c>
      <c r="Y248" t="e">
        <f t="shared" si="269"/>
        <v>#VALUE!</v>
      </c>
      <c r="Z248" t="e">
        <f t="shared" si="270"/>
        <v>#VALUE!</v>
      </c>
      <c r="AA248" t="e">
        <f t="shared" si="271"/>
        <v>#VALUE!</v>
      </c>
      <c r="AB248" t="e">
        <f t="shared" si="272"/>
        <v>#VALUE!</v>
      </c>
      <c r="AC248" t="e">
        <f t="shared" si="273"/>
        <v>#VALUE!</v>
      </c>
      <c r="AD248" t="e">
        <f t="shared" si="274"/>
        <v>#VALUE!</v>
      </c>
      <c r="AE248" t="e">
        <f t="shared" si="275"/>
        <v>#VALUE!</v>
      </c>
      <c r="AF248" t="e">
        <f t="shared" si="276"/>
        <v>#VALUE!</v>
      </c>
      <c r="AG248" t="e">
        <f t="shared" si="277"/>
        <v>#VALUE!</v>
      </c>
      <c r="AH248" t="e">
        <f t="shared" si="278"/>
        <v>#VALUE!</v>
      </c>
      <c r="AI248" t="e">
        <f t="shared" si="279"/>
        <v>#VALUE!</v>
      </c>
      <c r="AJ248" t="e">
        <f t="shared" si="280"/>
        <v>#VALUE!</v>
      </c>
      <c r="AK248" t="e">
        <f t="shared" si="281"/>
        <v>#VALUE!</v>
      </c>
      <c r="AL248" t="e">
        <f t="shared" si="282"/>
        <v>#VALUE!</v>
      </c>
      <c r="AM248" t="e">
        <f t="shared" si="283"/>
        <v>#VALUE!</v>
      </c>
      <c r="AN248" t="e">
        <f t="shared" si="284"/>
        <v>#VALUE!</v>
      </c>
      <c r="AO248" t="e">
        <f t="shared" si="285"/>
        <v>#VALUE!</v>
      </c>
      <c r="AP248" t="e">
        <f t="shared" si="286"/>
        <v>#VALUE!</v>
      </c>
      <c r="AQ248" t="e">
        <f t="shared" si="287"/>
        <v>#VALUE!</v>
      </c>
      <c r="AR248" t="e">
        <f t="shared" si="288"/>
        <v>#VALUE!</v>
      </c>
      <c r="AS248" t="e">
        <f t="shared" si="289"/>
        <v>#VALUE!</v>
      </c>
      <c r="AT248" t="e">
        <f t="shared" si="290"/>
        <v>#VALUE!</v>
      </c>
      <c r="AU248" t="e">
        <f t="shared" si="291"/>
        <v>#VALUE!</v>
      </c>
      <c r="AV248" t="e">
        <f t="shared" si="292"/>
        <v>#VALUE!</v>
      </c>
      <c r="AW248" t="e">
        <f t="shared" si="293"/>
        <v>#VALUE!</v>
      </c>
      <c r="AX248" t="e">
        <f t="shared" si="294"/>
        <v>#VALUE!</v>
      </c>
      <c r="AY248" t="e">
        <f t="shared" si="295"/>
        <v>#VALUE!</v>
      </c>
      <c r="AZ248" t="e">
        <f t="shared" si="296"/>
        <v>#VALUE!</v>
      </c>
      <c r="BA248" t="e">
        <f t="shared" si="297"/>
        <v>#VALUE!</v>
      </c>
      <c r="BB248" t="e">
        <f t="shared" si="298"/>
        <v>#VALUE!</v>
      </c>
      <c r="BC248" t="e">
        <f t="shared" si="299"/>
        <v>#VALUE!</v>
      </c>
      <c r="BD248" t="e">
        <f t="shared" si="300"/>
        <v>#VALUE!</v>
      </c>
      <c r="BE248" t="e">
        <f t="shared" si="301"/>
        <v>#VALUE!</v>
      </c>
      <c r="BF248" t="e">
        <f t="shared" si="302"/>
        <v>#VALUE!</v>
      </c>
      <c r="BG248" t="e">
        <f t="shared" si="303"/>
        <v>#VALUE!</v>
      </c>
      <c r="BH248" t="e">
        <f t="shared" si="304"/>
        <v>#VALUE!</v>
      </c>
      <c r="BI248" t="e">
        <f t="shared" si="305"/>
        <v>#VALUE!</v>
      </c>
      <c r="BJ248" t="e">
        <f t="shared" si="306"/>
        <v>#VALUE!</v>
      </c>
      <c r="BK248" t="e">
        <f t="shared" si="307"/>
        <v>#VALUE!</v>
      </c>
      <c r="BL248" t="e">
        <f t="shared" si="308"/>
        <v>#VALUE!</v>
      </c>
      <c r="BM248" t="e">
        <f t="shared" si="309"/>
        <v>#VALUE!</v>
      </c>
      <c r="BN248" t="e">
        <f t="shared" si="310"/>
        <v>#VALUE!</v>
      </c>
      <c r="BO248" t="e">
        <f t="shared" si="311"/>
        <v>#VALUE!</v>
      </c>
      <c r="BP248" t="e">
        <f t="shared" si="312"/>
        <v>#VALUE!</v>
      </c>
      <c r="BQ248" t="e">
        <f t="shared" si="313"/>
        <v>#VALUE!</v>
      </c>
      <c r="BR248" t="e">
        <f t="shared" si="314"/>
        <v>#VALUE!</v>
      </c>
      <c r="BS248" t="e">
        <f t="shared" si="315"/>
        <v>#VALUE!</v>
      </c>
      <c r="BT248" t="e">
        <f t="shared" si="316"/>
        <v>#VALUE!</v>
      </c>
      <c r="BU248" t="e">
        <f t="shared" si="317"/>
        <v>#VALUE!</v>
      </c>
      <c r="BV248" t="e">
        <f t="shared" si="318"/>
        <v>#VALUE!</v>
      </c>
      <c r="BW248" t="e">
        <f t="shared" si="319"/>
        <v>#VALUE!</v>
      </c>
      <c r="BX248" t="e">
        <f t="shared" si="320"/>
        <v>#VALUE!</v>
      </c>
      <c r="BY248" t="e">
        <f t="shared" si="321"/>
        <v>#VALUE!</v>
      </c>
      <c r="BZ248" t="e">
        <f t="shared" si="322"/>
        <v>#VALUE!</v>
      </c>
      <c r="CA248" t="e">
        <f t="shared" si="323"/>
        <v>#VALUE!</v>
      </c>
      <c r="CB248" t="e">
        <f t="shared" si="324"/>
        <v>#VALUE!</v>
      </c>
      <c r="CC248" t="e">
        <f t="shared" si="325"/>
        <v>#VALUE!</v>
      </c>
      <c r="CD248" t="e">
        <f t="shared" si="326"/>
        <v>#VALUE!</v>
      </c>
      <c r="CE248" t="e">
        <f t="shared" si="327"/>
        <v>#VALUE!</v>
      </c>
      <c r="CF248" t="e">
        <f t="shared" si="328"/>
        <v>#VALUE!</v>
      </c>
      <c r="CG248" t="e">
        <f t="shared" si="329"/>
        <v>#VALUE!</v>
      </c>
      <c r="CH248" t="e">
        <f t="shared" ca="1" si="330"/>
        <v>#N/A</v>
      </c>
    </row>
    <row r="249" spans="5:86" x14ac:dyDescent="0.25">
      <c r="E249">
        <f t="shared" si="335"/>
        <v>1045620</v>
      </c>
      <c r="F249">
        <f t="shared" si="335"/>
        <v>1045620</v>
      </c>
      <c r="G249" t="e">
        <f t="shared" si="332"/>
        <v>#N/A</v>
      </c>
      <c r="H249" t="e">
        <f t="shared" si="252"/>
        <v>#VALUE!</v>
      </c>
      <c r="I249" t="e">
        <f t="shared" si="253"/>
        <v>#VALUE!</v>
      </c>
      <c r="J249" t="e">
        <f t="shared" si="254"/>
        <v>#VALUE!</v>
      </c>
      <c r="K249" t="e">
        <f t="shared" si="255"/>
        <v>#VALUE!</v>
      </c>
      <c r="L249" t="e">
        <f t="shared" si="256"/>
        <v>#VALUE!</v>
      </c>
      <c r="M249" t="e">
        <f t="shared" si="257"/>
        <v>#VALUE!</v>
      </c>
      <c r="N249" t="e">
        <f t="shared" si="258"/>
        <v>#VALUE!</v>
      </c>
      <c r="O249" t="e">
        <f t="shared" si="259"/>
        <v>#VALUE!</v>
      </c>
      <c r="P249" t="e">
        <f t="shared" si="260"/>
        <v>#VALUE!</v>
      </c>
      <c r="Q249" t="e">
        <f t="shared" si="261"/>
        <v>#VALUE!</v>
      </c>
      <c r="R249" t="e">
        <f t="shared" si="262"/>
        <v>#VALUE!</v>
      </c>
      <c r="S249" t="e">
        <f t="shared" si="263"/>
        <v>#VALUE!</v>
      </c>
      <c r="T249" t="e">
        <f t="shared" si="264"/>
        <v>#VALUE!</v>
      </c>
      <c r="U249" t="e">
        <f t="shared" si="265"/>
        <v>#VALUE!</v>
      </c>
      <c r="V249" t="e">
        <f t="shared" si="266"/>
        <v>#VALUE!</v>
      </c>
      <c r="W249" t="e">
        <f t="shared" si="267"/>
        <v>#VALUE!</v>
      </c>
      <c r="X249" t="e">
        <f t="shared" si="268"/>
        <v>#VALUE!</v>
      </c>
      <c r="Y249" t="e">
        <f t="shared" si="269"/>
        <v>#VALUE!</v>
      </c>
      <c r="Z249" t="e">
        <f t="shared" si="270"/>
        <v>#VALUE!</v>
      </c>
      <c r="AA249" t="e">
        <f t="shared" si="271"/>
        <v>#VALUE!</v>
      </c>
      <c r="AB249" t="e">
        <f t="shared" si="272"/>
        <v>#VALUE!</v>
      </c>
      <c r="AC249" t="e">
        <f t="shared" si="273"/>
        <v>#VALUE!</v>
      </c>
      <c r="AD249" t="e">
        <f t="shared" si="274"/>
        <v>#VALUE!</v>
      </c>
      <c r="AE249" t="e">
        <f t="shared" si="275"/>
        <v>#VALUE!</v>
      </c>
      <c r="AF249" t="e">
        <f t="shared" si="276"/>
        <v>#VALUE!</v>
      </c>
      <c r="AG249" t="e">
        <f t="shared" si="277"/>
        <v>#VALUE!</v>
      </c>
      <c r="AH249" t="e">
        <f t="shared" si="278"/>
        <v>#VALUE!</v>
      </c>
      <c r="AI249" t="e">
        <f t="shared" si="279"/>
        <v>#VALUE!</v>
      </c>
      <c r="AJ249" t="e">
        <f t="shared" si="280"/>
        <v>#VALUE!</v>
      </c>
      <c r="AK249" t="e">
        <f t="shared" si="281"/>
        <v>#VALUE!</v>
      </c>
      <c r="AL249" t="e">
        <f t="shared" si="282"/>
        <v>#VALUE!</v>
      </c>
      <c r="AM249" t="e">
        <f t="shared" si="283"/>
        <v>#VALUE!</v>
      </c>
      <c r="AN249" t="e">
        <f t="shared" si="284"/>
        <v>#VALUE!</v>
      </c>
      <c r="AO249" t="e">
        <f t="shared" si="285"/>
        <v>#VALUE!</v>
      </c>
      <c r="AP249" t="e">
        <f t="shared" si="286"/>
        <v>#VALUE!</v>
      </c>
      <c r="AQ249" t="e">
        <f t="shared" si="287"/>
        <v>#VALUE!</v>
      </c>
      <c r="AR249" t="e">
        <f t="shared" si="288"/>
        <v>#VALUE!</v>
      </c>
      <c r="AS249" t="e">
        <f t="shared" si="289"/>
        <v>#VALUE!</v>
      </c>
      <c r="AT249" t="e">
        <f t="shared" si="290"/>
        <v>#VALUE!</v>
      </c>
      <c r="AU249" t="e">
        <f t="shared" si="291"/>
        <v>#VALUE!</v>
      </c>
      <c r="AV249" t="e">
        <f t="shared" si="292"/>
        <v>#VALUE!</v>
      </c>
      <c r="AW249" t="e">
        <f t="shared" si="293"/>
        <v>#VALUE!</v>
      </c>
      <c r="AX249" t="e">
        <f t="shared" si="294"/>
        <v>#VALUE!</v>
      </c>
      <c r="AY249" t="e">
        <f t="shared" si="295"/>
        <v>#VALUE!</v>
      </c>
      <c r="AZ249" t="e">
        <f t="shared" si="296"/>
        <v>#VALUE!</v>
      </c>
      <c r="BA249" t="e">
        <f t="shared" si="297"/>
        <v>#VALUE!</v>
      </c>
      <c r="BB249" t="e">
        <f t="shared" si="298"/>
        <v>#VALUE!</v>
      </c>
      <c r="BC249" t="e">
        <f t="shared" si="299"/>
        <v>#VALUE!</v>
      </c>
      <c r="BD249" t="e">
        <f t="shared" si="300"/>
        <v>#VALUE!</v>
      </c>
      <c r="BE249" t="e">
        <f t="shared" si="301"/>
        <v>#VALUE!</v>
      </c>
      <c r="BF249" t="e">
        <f t="shared" si="302"/>
        <v>#VALUE!</v>
      </c>
      <c r="BG249" t="e">
        <f t="shared" si="303"/>
        <v>#VALUE!</v>
      </c>
      <c r="BH249" t="e">
        <f t="shared" si="304"/>
        <v>#VALUE!</v>
      </c>
      <c r="BI249" t="e">
        <f t="shared" si="305"/>
        <v>#VALUE!</v>
      </c>
      <c r="BJ249" t="e">
        <f t="shared" si="306"/>
        <v>#VALUE!</v>
      </c>
      <c r="BK249" t="e">
        <f t="shared" si="307"/>
        <v>#VALUE!</v>
      </c>
      <c r="BL249" t="e">
        <f t="shared" si="308"/>
        <v>#VALUE!</v>
      </c>
      <c r="BM249" t="e">
        <f t="shared" si="309"/>
        <v>#VALUE!</v>
      </c>
      <c r="BN249" t="e">
        <f t="shared" si="310"/>
        <v>#VALUE!</v>
      </c>
      <c r="BO249" t="e">
        <f t="shared" si="311"/>
        <v>#VALUE!</v>
      </c>
      <c r="BP249" t="e">
        <f t="shared" si="312"/>
        <v>#VALUE!</v>
      </c>
      <c r="BQ249" t="e">
        <f t="shared" si="313"/>
        <v>#VALUE!</v>
      </c>
      <c r="BR249" t="e">
        <f t="shared" si="314"/>
        <v>#VALUE!</v>
      </c>
      <c r="BS249" t="e">
        <f t="shared" si="315"/>
        <v>#VALUE!</v>
      </c>
      <c r="BT249" t="e">
        <f t="shared" si="316"/>
        <v>#VALUE!</v>
      </c>
      <c r="BU249" t="e">
        <f t="shared" si="317"/>
        <v>#VALUE!</v>
      </c>
      <c r="BV249" t="e">
        <f t="shared" si="318"/>
        <v>#VALUE!</v>
      </c>
      <c r="BW249" t="e">
        <f t="shared" si="319"/>
        <v>#VALUE!</v>
      </c>
      <c r="BX249" t="e">
        <f t="shared" si="320"/>
        <v>#VALUE!</v>
      </c>
      <c r="BY249" t="e">
        <f t="shared" si="321"/>
        <v>#VALUE!</v>
      </c>
      <c r="BZ249" t="e">
        <f t="shared" si="322"/>
        <v>#VALUE!</v>
      </c>
      <c r="CA249" t="e">
        <f t="shared" si="323"/>
        <v>#VALUE!</v>
      </c>
      <c r="CB249" t="e">
        <f t="shared" si="324"/>
        <v>#VALUE!</v>
      </c>
      <c r="CC249" t="e">
        <f t="shared" si="325"/>
        <v>#VALUE!</v>
      </c>
      <c r="CD249" t="e">
        <f t="shared" si="326"/>
        <v>#VALUE!</v>
      </c>
      <c r="CE249" t="e">
        <f t="shared" si="327"/>
        <v>#VALUE!</v>
      </c>
      <c r="CF249" t="e">
        <f t="shared" si="328"/>
        <v>#VALUE!</v>
      </c>
      <c r="CG249" t="e">
        <f t="shared" si="329"/>
        <v>#VALUE!</v>
      </c>
      <c r="CH249" t="e">
        <f t="shared" ca="1" si="330"/>
        <v>#N/A</v>
      </c>
    </row>
    <row r="250" spans="5:86" x14ac:dyDescent="0.25">
      <c r="E250">
        <f t="shared" si="335"/>
        <v>1045619</v>
      </c>
      <c r="F250">
        <f t="shared" si="335"/>
        <v>1045619</v>
      </c>
      <c r="G250" t="e">
        <f t="shared" si="332"/>
        <v>#N/A</v>
      </c>
      <c r="H250" t="e">
        <f t="shared" si="252"/>
        <v>#VALUE!</v>
      </c>
      <c r="I250" t="e">
        <f t="shared" si="253"/>
        <v>#VALUE!</v>
      </c>
      <c r="J250" t="e">
        <f t="shared" si="254"/>
        <v>#VALUE!</v>
      </c>
      <c r="K250" t="e">
        <f t="shared" si="255"/>
        <v>#VALUE!</v>
      </c>
      <c r="L250" t="e">
        <f t="shared" si="256"/>
        <v>#VALUE!</v>
      </c>
      <c r="M250" t="e">
        <f t="shared" si="257"/>
        <v>#VALUE!</v>
      </c>
      <c r="N250" t="e">
        <f t="shared" si="258"/>
        <v>#VALUE!</v>
      </c>
      <c r="O250" t="e">
        <f t="shared" si="259"/>
        <v>#VALUE!</v>
      </c>
      <c r="P250" t="e">
        <f t="shared" si="260"/>
        <v>#VALUE!</v>
      </c>
      <c r="Q250" t="e">
        <f t="shared" si="261"/>
        <v>#VALUE!</v>
      </c>
      <c r="R250" t="e">
        <f t="shared" si="262"/>
        <v>#VALUE!</v>
      </c>
      <c r="S250" t="e">
        <f t="shared" si="263"/>
        <v>#VALUE!</v>
      </c>
      <c r="T250" t="e">
        <f t="shared" si="264"/>
        <v>#VALUE!</v>
      </c>
      <c r="U250" t="e">
        <f t="shared" si="265"/>
        <v>#VALUE!</v>
      </c>
      <c r="V250" t="e">
        <f t="shared" si="266"/>
        <v>#VALUE!</v>
      </c>
      <c r="W250" t="e">
        <f t="shared" si="267"/>
        <v>#VALUE!</v>
      </c>
      <c r="X250" t="e">
        <f t="shared" si="268"/>
        <v>#VALUE!</v>
      </c>
      <c r="Y250" t="e">
        <f t="shared" si="269"/>
        <v>#VALUE!</v>
      </c>
      <c r="Z250" t="e">
        <f t="shared" si="270"/>
        <v>#VALUE!</v>
      </c>
      <c r="AA250" t="e">
        <f t="shared" si="271"/>
        <v>#VALUE!</v>
      </c>
      <c r="AB250" t="e">
        <f t="shared" si="272"/>
        <v>#VALUE!</v>
      </c>
      <c r="AC250" t="e">
        <f t="shared" si="273"/>
        <v>#VALUE!</v>
      </c>
      <c r="AD250" t="e">
        <f t="shared" si="274"/>
        <v>#VALUE!</v>
      </c>
      <c r="AE250" t="e">
        <f t="shared" si="275"/>
        <v>#VALUE!</v>
      </c>
      <c r="AF250" t="e">
        <f t="shared" si="276"/>
        <v>#VALUE!</v>
      </c>
      <c r="AG250" t="e">
        <f t="shared" si="277"/>
        <v>#VALUE!</v>
      </c>
      <c r="AH250" t="e">
        <f t="shared" si="278"/>
        <v>#VALUE!</v>
      </c>
      <c r="AI250" t="e">
        <f t="shared" si="279"/>
        <v>#VALUE!</v>
      </c>
      <c r="AJ250" t="e">
        <f t="shared" si="280"/>
        <v>#VALUE!</v>
      </c>
      <c r="AK250" t="e">
        <f t="shared" si="281"/>
        <v>#VALUE!</v>
      </c>
      <c r="AL250" t="e">
        <f t="shared" si="282"/>
        <v>#VALUE!</v>
      </c>
      <c r="AM250" t="e">
        <f t="shared" si="283"/>
        <v>#VALUE!</v>
      </c>
      <c r="AN250" t="e">
        <f t="shared" si="284"/>
        <v>#VALUE!</v>
      </c>
      <c r="AO250" t="e">
        <f t="shared" si="285"/>
        <v>#VALUE!</v>
      </c>
      <c r="AP250" t="e">
        <f t="shared" si="286"/>
        <v>#VALUE!</v>
      </c>
      <c r="AQ250" t="e">
        <f t="shared" si="287"/>
        <v>#VALUE!</v>
      </c>
      <c r="AR250" t="e">
        <f t="shared" si="288"/>
        <v>#VALUE!</v>
      </c>
      <c r="AS250" t="e">
        <f t="shared" si="289"/>
        <v>#VALUE!</v>
      </c>
      <c r="AT250" t="e">
        <f t="shared" si="290"/>
        <v>#VALUE!</v>
      </c>
      <c r="AU250" t="e">
        <f t="shared" si="291"/>
        <v>#VALUE!</v>
      </c>
      <c r="AV250" t="e">
        <f t="shared" si="292"/>
        <v>#VALUE!</v>
      </c>
      <c r="AW250" t="e">
        <f t="shared" si="293"/>
        <v>#VALUE!</v>
      </c>
      <c r="AX250" t="e">
        <f t="shared" si="294"/>
        <v>#VALUE!</v>
      </c>
      <c r="AY250" t="e">
        <f t="shared" si="295"/>
        <v>#VALUE!</v>
      </c>
      <c r="AZ250" t="e">
        <f t="shared" si="296"/>
        <v>#VALUE!</v>
      </c>
      <c r="BA250" t="e">
        <f t="shared" si="297"/>
        <v>#VALUE!</v>
      </c>
      <c r="BB250" t="e">
        <f t="shared" si="298"/>
        <v>#VALUE!</v>
      </c>
      <c r="BC250" t="e">
        <f t="shared" si="299"/>
        <v>#VALUE!</v>
      </c>
      <c r="BD250" t="e">
        <f t="shared" si="300"/>
        <v>#VALUE!</v>
      </c>
      <c r="BE250" t="e">
        <f t="shared" si="301"/>
        <v>#VALUE!</v>
      </c>
      <c r="BF250" t="e">
        <f t="shared" si="302"/>
        <v>#VALUE!</v>
      </c>
      <c r="BG250" t="e">
        <f t="shared" si="303"/>
        <v>#VALUE!</v>
      </c>
      <c r="BH250" t="e">
        <f t="shared" si="304"/>
        <v>#VALUE!</v>
      </c>
      <c r="BI250" t="e">
        <f t="shared" si="305"/>
        <v>#VALUE!</v>
      </c>
      <c r="BJ250" t="e">
        <f t="shared" si="306"/>
        <v>#VALUE!</v>
      </c>
      <c r="BK250" t="e">
        <f t="shared" si="307"/>
        <v>#VALUE!</v>
      </c>
      <c r="BL250" t="e">
        <f t="shared" si="308"/>
        <v>#VALUE!</v>
      </c>
      <c r="BM250" t="e">
        <f t="shared" si="309"/>
        <v>#VALUE!</v>
      </c>
      <c r="BN250" t="e">
        <f t="shared" si="310"/>
        <v>#VALUE!</v>
      </c>
      <c r="BO250" t="e">
        <f t="shared" si="311"/>
        <v>#VALUE!</v>
      </c>
      <c r="BP250" t="e">
        <f t="shared" si="312"/>
        <v>#VALUE!</v>
      </c>
      <c r="BQ250" t="e">
        <f t="shared" si="313"/>
        <v>#VALUE!</v>
      </c>
      <c r="BR250" t="e">
        <f t="shared" si="314"/>
        <v>#VALUE!</v>
      </c>
      <c r="BS250" t="e">
        <f t="shared" si="315"/>
        <v>#VALUE!</v>
      </c>
      <c r="BT250" t="e">
        <f t="shared" si="316"/>
        <v>#VALUE!</v>
      </c>
      <c r="BU250" t="e">
        <f t="shared" si="317"/>
        <v>#VALUE!</v>
      </c>
      <c r="BV250" t="e">
        <f t="shared" si="318"/>
        <v>#VALUE!</v>
      </c>
      <c r="BW250" t="e">
        <f t="shared" si="319"/>
        <v>#VALUE!</v>
      </c>
      <c r="BX250" t="e">
        <f t="shared" si="320"/>
        <v>#VALUE!</v>
      </c>
      <c r="BY250" t="e">
        <f t="shared" si="321"/>
        <v>#VALUE!</v>
      </c>
      <c r="BZ250" t="e">
        <f t="shared" si="322"/>
        <v>#VALUE!</v>
      </c>
      <c r="CA250" t="e">
        <f t="shared" si="323"/>
        <v>#VALUE!</v>
      </c>
      <c r="CB250" t="e">
        <f t="shared" si="324"/>
        <v>#VALUE!</v>
      </c>
      <c r="CC250" t="e">
        <f t="shared" si="325"/>
        <v>#VALUE!</v>
      </c>
      <c r="CD250" t="e">
        <f t="shared" si="326"/>
        <v>#VALUE!</v>
      </c>
      <c r="CE250" t="e">
        <f t="shared" si="327"/>
        <v>#VALUE!</v>
      </c>
      <c r="CF250" t="e">
        <f t="shared" si="328"/>
        <v>#VALUE!</v>
      </c>
      <c r="CG250" t="e">
        <f t="shared" si="329"/>
        <v>#VALUE!</v>
      </c>
      <c r="CH250" t="e">
        <f t="shared" ca="1" si="330"/>
        <v>#N/A</v>
      </c>
    </row>
    <row r="251" spans="5:86" x14ac:dyDescent="0.25">
      <c r="E251">
        <f t="shared" si="335"/>
        <v>1045618</v>
      </c>
      <c r="F251">
        <f t="shared" si="335"/>
        <v>1045618</v>
      </c>
      <c r="G251" t="e">
        <f t="shared" si="332"/>
        <v>#N/A</v>
      </c>
      <c r="H251" t="e">
        <f t="shared" si="252"/>
        <v>#VALUE!</v>
      </c>
      <c r="I251" t="e">
        <f t="shared" si="253"/>
        <v>#VALUE!</v>
      </c>
      <c r="J251" t="e">
        <f t="shared" si="254"/>
        <v>#VALUE!</v>
      </c>
      <c r="K251" t="e">
        <f t="shared" si="255"/>
        <v>#VALUE!</v>
      </c>
      <c r="L251" t="e">
        <f t="shared" si="256"/>
        <v>#VALUE!</v>
      </c>
      <c r="M251" t="e">
        <f t="shared" si="257"/>
        <v>#VALUE!</v>
      </c>
      <c r="N251" t="e">
        <f t="shared" si="258"/>
        <v>#VALUE!</v>
      </c>
      <c r="O251" t="e">
        <f t="shared" si="259"/>
        <v>#VALUE!</v>
      </c>
      <c r="P251" t="e">
        <f t="shared" si="260"/>
        <v>#VALUE!</v>
      </c>
      <c r="Q251" t="e">
        <f t="shared" si="261"/>
        <v>#VALUE!</v>
      </c>
      <c r="R251" t="e">
        <f t="shared" si="262"/>
        <v>#VALUE!</v>
      </c>
      <c r="S251" t="e">
        <f t="shared" si="263"/>
        <v>#VALUE!</v>
      </c>
      <c r="T251" t="e">
        <f t="shared" si="264"/>
        <v>#VALUE!</v>
      </c>
      <c r="U251" t="e">
        <f t="shared" si="265"/>
        <v>#VALUE!</v>
      </c>
      <c r="V251" t="e">
        <f t="shared" si="266"/>
        <v>#VALUE!</v>
      </c>
      <c r="W251" t="e">
        <f t="shared" si="267"/>
        <v>#VALUE!</v>
      </c>
      <c r="X251" t="e">
        <f t="shared" si="268"/>
        <v>#VALUE!</v>
      </c>
      <c r="Y251" t="e">
        <f t="shared" si="269"/>
        <v>#VALUE!</v>
      </c>
      <c r="Z251" t="e">
        <f t="shared" si="270"/>
        <v>#VALUE!</v>
      </c>
      <c r="AA251" t="e">
        <f t="shared" si="271"/>
        <v>#VALUE!</v>
      </c>
      <c r="AB251" t="e">
        <f t="shared" si="272"/>
        <v>#VALUE!</v>
      </c>
      <c r="AC251" t="e">
        <f t="shared" si="273"/>
        <v>#VALUE!</v>
      </c>
      <c r="AD251" t="e">
        <f t="shared" si="274"/>
        <v>#VALUE!</v>
      </c>
      <c r="AE251" t="e">
        <f t="shared" si="275"/>
        <v>#VALUE!</v>
      </c>
      <c r="AF251" t="e">
        <f t="shared" si="276"/>
        <v>#VALUE!</v>
      </c>
      <c r="AG251" t="e">
        <f t="shared" si="277"/>
        <v>#VALUE!</v>
      </c>
      <c r="AH251" t="e">
        <f t="shared" si="278"/>
        <v>#VALUE!</v>
      </c>
      <c r="AI251" t="e">
        <f t="shared" si="279"/>
        <v>#VALUE!</v>
      </c>
      <c r="AJ251" t="e">
        <f t="shared" si="280"/>
        <v>#VALUE!</v>
      </c>
      <c r="AK251" t="e">
        <f t="shared" si="281"/>
        <v>#VALUE!</v>
      </c>
      <c r="AL251" t="e">
        <f t="shared" si="282"/>
        <v>#VALUE!</v>
      </c>
      <c r="AM251" t="e">
        <f t="shared" si="283"/>
        <v>#VALUE!</v>
      </c>
      <c r="AN251" t="e">
        <f t="shared" si="284"/>
        <v>#VALUE!</v>
      </c>
      <c r="AO251" t="e">
        <f t="shared" si="285"/>
        <v>#VALUE!</v>
      </c>
      <c r="AP251" t="e">
        <f t="shared" si="286"/>
        <v>#VALUE!</v>
      </c>
      <c r="AQ251" t="e">
        <f t="shared" si="287"/>
        <v>#VALUE!</v>
      </c>
      <c r="AR251" t="e">
        <f t="shared" si="288"/>
        <v>#VALUE!</v>
      </c>
      <c r="AS251" t="e">
        <f t="shared" si="289"/>
        <v>#VALUE!</v>
      </c>
      <c r="AT251" t="e">
        <f t="shared" si="290"/>
        <v>#VALUE!</v>
      </c>
      <c r="AU251" t="e">
        <f t="shared" si="291"/>
        <v>#VALUE!</v>
      </c>
      <c r="AV251" t="e">
        <f t="shared" si="292"/>
        <v>#VALUE!</v>
      </c>
      <c r="AW251" t="e">
        <f t="shared" si="293"/>
        <v>#VALUE!</v>
      </c>
      <c r="AX251" t="e">
        <f t="shared" si="294"/>
        <v>#VALUE!</v>
      </c>
      <c r="AY251" t="e">
        <f t="shared" si="295"/>
        <v>#VALUE!</v>
      </c>
      <c r="AZ251" t="e">
        <f t="shared" si="296"/>
        <v>#VALUE!</v>
      </c>
      <c r="BA251" t="e">
        <f t="shared" si="297"/>
        <v>#VALUE!</v>
      </c>
      <c r="BB251" t="e">
        <f t="shared" si="298"/>
        <v>#VALUE!</v>
      </c>
      <c r="BC251" t="e">
        <f t="shared" si="299"/>
        <v>#VALUE!</v>
      </c>
      <c r="BD251" t="e">
        <f t="shared" si="300"/>
        <v>#VALUE!</v>
      </c>
      <c r="BE251" t="e">
        <f t="shared" si="301"/>
        <v>#VALUE!</v>
      </c>
      <c r="BF251" t="e">
        <f t="shared" si="302"/>
        <v>#VALUE!</v>
      </c>
      <c r="BG251" t="e">
        <f t="shared" si="303"/>
        <v>#VALUE!</v>
      </c>
      <c r="BH251" t="e">
        <f t="shared" si="304"/>
        <v>#VALUE!</v>
      </c>
      <c r="BI251" t="e">
        <f t="shared" si="305"/>
        <v>#VALUE!</v>
      </c>
      <c r="BJ251" t="e">
        <f t="shared" si="306"/>
        <v>#VALUE!</v>
      </c>
      <c r="BK251" t="e">
        <f t="shared" si="307"/>
        <v>#VALUE!</v>
      </c>
      <c r="BL251" t="e">
        <f t="shared" si="308"/>
        <v>#VALUE!</v>
      </c>
      <c r="BM251" t="e">
        <f t="shared" si="309"/>
        <v>#VALUE!</v>
      </c>
      <c r="BN251" t="e">
        <f t="shared" si="310"/>
        <v>#VALUE!</v>
      </c>
      <c r="BO251" t="e">
        <f t="shared" si="311"/>
        <v>#VALUE!</v>
      </c>
      <c r="BP251" t="e">
        <f t="shared" si="312"/>
        <v>#VALUE!</v>
      </c>
      <c r="BQ251" t="e">
        <f t="shared" si="313"/>
        <v>#VALUE!</v>
      </c>
      <c r="BR251" t="e">
        <f t="shared" si="314"/>
        <v>#VALUE!</v>
      </c>
      <c r="BS251" t="e">
        <f t="shared" si="315"/>
        <v>#VALUE!</v>
      </c>
      <c r="BT251" t="e">
        <f t="shared" si="316"/>
        <v>#VALUE!</v>
      </c>
      <c r="BU251" t="e">
        <f t="shared" si="317"/>
        <v>#VALUE!</v>
      </c>
      <c r="BV251" t="e">
        <f t="shared" si="318"/>
        <v>#VALUE!</v>
      </c>
      <c r="BW251" t="e">
        <f t="shared" si="319"/>
        <v>#VALUE!</v>
      </c>
      <c r="BX251" t="e">
        <f t="shared" si="320"/>
        <v>#VALUE!</v>
      </c>
      <c r="BY251" t="e">
        <f t="shared" si="321"/>
        <v>#VALUE!</v>
      </c>
      <c r="BZ251" t="e">
        <f t="shared" si="322"/>
        <v>#VALUE!</v>
      </c>
      <c r="CA251" t="e">
        <f t="shared" si="323"/>
        <v>#VALUE!</v>
      </c>
      <c r="CB251" t="e">
        <f t="shared" si="324"/>
        <v>#VALUE!</v>
      </c>
      <c r="CC251" t="e">
        <f t="shared" si="325"/>
        <v>#VALUE!</v>
      </c>
      <c r="CD251" t="e">
        <f t="shared" si="326"/>
        <v>#VALUE!</v>
      </c>
      <c r="CE251" t="e">
        <f t="shared" si="327"/>
        <v>#VALUE!</v>
      </c>
      <c r="CF251" t="e">
        <f t="shared" si="328"/>
        <v>#VALUE!</v>
      </c>
      <c r="CG251" t="e">
        <f t="shared" si="329"/>
        <v>#VALUE!</v>
      </c>
      <c r="CH251" t="e">
        <f t="shared" ca="1" si="330"/>
        <v>#N/A</v>
      </c>
    </row>
    <row r="252" spans="5:86" x14ac:dyDescent="0.25">
      <c r="E252">
        <f t="shared" si="335"/>
        <v>1045617</v>
      </c>
      <c r="F252">
        <f t="shared" si="335"/>
        <v>1045617</v>
      </c>
      <c r="G252" t="e">
        <f t="shared" si="332"/>
        <v>#N/A</v>
      </c>
      <c r="H252" t="e">
        <f t="shared" si="252"/>
        <v>#VALUE!</v>
      </c>
      <c r="I252" t="e">
        <f t="shared" si="253"/>
        <v>#VALUE!</v>
      </c>
      <c r="J252" t="e">
        <f t="shared" si="254"/>
        <v>#VALUE!</v>
      </c>
      <c r="K252" t="e">
        <f t="shared" si="255"/>
        <v>#VALUE!</v>
      </c>
      <c r="L252" t="e">
        <f t="shared" si="256"/>
        <v>#VALUE!</v>
      </c>
      <c r="M252" t="e">
        <f t="shared" si="257"/>
        <v>#VALUE!</v>
      </c>
      <c r="N252" t="e">
        <f t="shared" si="258"/>
        <v>#VALUE!</v>
      </c>
      <c r="O252" t="e">
        <f t="shared" si="259"/>
        <v>#VALUE!</v>
      </c>
      <c r="P252" t="e">
        <f t="shared" si="260"/>
        <v>#VALUE!</v>
      </c>
      <c r="Q252" t="e">
        <f t="shared" si="261"/>
        <v>#VALUE!</v>
      </c>
      <c r="R252" t="e">
        <f t="shared" si="262"/>
        <v>#VALUE!</v>
      </c>
      <c r="S252" t="e">
        <f t="shared" si="263"/>
        <v>#VALUE!</v>
      </c>
      <c r="T252" t="e">
        <f t="shared" si="264"/>
        <v>#VALUE!</v>
      </c>
      <c r="U252" t="e">
        <f t="shared" si="265"/>
        <v>#VALUE!</v>
      </c>
      <c r="V252" t="e">
        <f t="shared" si="266"/>
        <v>#VALUE!</v>
      </c>
      <c r="W252" t="e">
        <f t="shared" si="267"/>
        <v>#VALUE!</v>
      </c>
      <c r="X252" t="e">
        <f t="shared" si="268"/>
        <v>#VALUE!</v>
      </c>
      <c r="Y252" t="e">
        <f t="shared" si="269"/>
        <v>#VALUE!</v>
      </c>
      <c r="Z252" t="e">
        <f t="shared" si="270"/>
        <v>#VALUE!</v>
      </c>
      <c r="AA252" t="e">
        <f t="shared" si="271"/>
        <v>#VALUE!</v>
      </c>
      <c r="AB252" t="e">
        <f t="shared" si="272"/>
        <v>#VALUE!</v>
      </c>
      <c r="AC252" t="e">
        <f t="shared" si="273"/>
        <v>#VALUE!</v>
      </c>
      <c r="AD252" t="e">
        <f t="shared" si="274"/>
        <v>#VALUE!</v>
      </c>
      <c r="AE252" t="e">
        <f t="shared" si="275"/>
        <v>#VALUE!</v>
      </c>
      <c r="AF252" t="e">
        <f t="shared" si="276"/>
        <v>#VALUE!</v>
      </c>
      <c r="AG252" t="e">
        <f t="shared" si="277"/>
        <v>#VALUE!</v>
      </c>
      <c r="AH252" t="e">
        <f t="shared" si="278"/>
        <v>#VALUE!</v>
      </c>
      <c r="AI252" t="e">
        <f t="shared" si="279"/>
        <v>#VALUE!</v>
      </c>
      <c r="AJ252" t="e">
        <f t="shared" si="280"/>
        <v>#VALUE!</v>
      </c>
      <c r="AK252" t="e">
        <f t="shared" si="281"/>
        <v>#VALUE!</v>
      </c>
      <c r="AL252" t="e">
        <f t="shared" si="282"/>
        <v>#VALUE!</v>
      </c>
      <c r="AM252" t="e">
        <f t="shared" si="283"/>
        <v>#VALUE!</v>
      </c>
      <c r="AN252" t="e">
        <f t="shared" si="284"/>
        <v>#VALUE!</v>
      </c>
      <c r="AO252" t="e">
        <f t="shared" si="285"/>
        <v>#VALUE!</v>
      </c>
      <c r="AP252" t="e">
        <f t="shared" si="286"/>
        <v>#VALUE!</v>
      </c>
      <c r="AQ252" t="e">
        <f t="shared" si="287"/>
        <v>#VALUE!</v>
      </c>
      <c r="AR252" t="e">
        <f t="shared" si="288"/>
        <v>#VALUE!</v>
      </c>
      <c r="AS252" t="e">
        <f t="shared" si="289"/>
        <v>#VALUE!</v>
      </c>
      <c r="AT252" t="e">
        <f t="shared" si="290"/>
        <v>#VALUE!</v>
      </c>
      <c r="AU252" t="e">
        <f t="shared" si="291"/>
        <v>#VALUE!</v>
      </c>
      <c r="AV252" t="e">
        <f t="shared" si="292"/>
        <v>#VALUE!</v>
      </c>
      <c r="AW252" t="e">
        <f t="shared" si="293"/>
        <v>#VALUE!</v>
      </c>
      <c r="AX252" t="e">
        <f t="shared" si="294"/>
        <v>#VALUE!</v>
      </c>
      <c r="AY252" t="e">
        <f t="shared" si="295"/>
        <v>#VALUE!</v>
      </c>
      <c r="AZ252" t="e">
        <f t="shared" si="296"/>
        <v>#VALUE!</v>
      </c>
      <c r="BA252" t="e">
        <f t="shared" si="297"/>
        <v>#VALUE!</v>
      </c>
      <c r="BB252" t="e">
        <f t="shared" si="298"/>
        <v>#VALUE!</v>
      </c>
      <c r="BC252" t="e">
        <f t="shared" si="299"/>
        <v>#VALUE!</v>
      </c>
      <c r="BD252" t="e">
        <f t="shared" si="300"/>
        <v>#VALUE!</v>
      </c>
      <c r="BE252" t="e">
        <f t="shared" si="301"/>
        <v>#VALUE!</v>
      </c>
      <c r="BF252" t="e">
        <f t="shared" si="302"/>
        <v>#VALUE!</v>
      </c>
      <c r="BG252" t="e">
        <f t="shared" si="303"/>
        <v>#VALUE!</v>
      </c>
      <c r="BH252" t="e">
        <f t="shared" si="304"/>
        <v>#VALUE!</v>
      </c>
      <c r="BI252" t="e">
        <f t="shared" si="305"/>
        <v>#VALUE!</v>
      </c>
      <c r="BJ252" t="e">
        <f t="shared" si="306"/>
        <v>#VALUE!</v>
      </c>
      <c r="BK252" t="e">
        <f t="shared" si="307"/>
        <v>#VALUE!</v>
      </c>
      <c r="BL252" t="e">
        <f t="shared" si="308"/>
        <v>#VALUE!</v>
      </c>
      <c r="BM252" t="e">
        <f t="shared" si="309"/>
        <v>#VALUE!</v>
      </c>
      <c r="BN252" t="e">
        <f t="shared" si="310"/>
        <v>#VALUE!</v>
      </c>
      <c r="BO252" t="e">
        <f t="shared" si="311"/>
        <v>#VALUE!</v>
      </c>
      <c r="BP252" t="e">
        <f t="shared" si="312"/>
        <v>#VALUE!</v>
      </c>
      <c r="BQ252" t="e">
        <f t="shared" si="313"/>
        <v>#VALUE!</v>
      </c>
      <c r="BR252" t="e">
        <f t="shared" si="314"/>
        <v>#VALUE!</v>
      </c>
      <c r="BS252" t="e">
        <f t="shared" si="315"/>
        <v>#VALUE!</v>
      </c>
      <c r="BT252" t="e">
        <f t="shared" si="316"/>
        <v>#VALUE!</v>
      </c>
      <c r="BU252" t="e">
        <f t="shared" si="317"/>
        <v>#VALUE!</v>
      </c>
      <c r="BV252" t="e">
        <f t="shared" si="318"/>
        <v>#VALUE!</v>
      </c>
      <c r="BW252" t="e">
        <f t="shared" si="319"/>
        <v>#VALUE!</v>
      </c>
      <c r="BX252" t="e">
        <f t="shared" si="320"/>
        <v>#VALUE!</v>
      </c>
      <c r="BY252" t="e">
        <f t="shared" si="321"/>
        <v>#VALUE!</v>
      </c>
      <c r="BZ252" t="e">
        <f t="shared" si="322"/>
        <v>#VALUE!</v>
      </c>
      <c r="CA252" t="e">
        <f t="shared" si="323"/>
        <v>#VALUE!</v>
      </c>
      <c r="CB252" t="e">
        <f t="shared" si="324"/>
        <v>#VALUE!</v>
      </c>
      <c r="CC252" t="e">
        <f t="shared" si="325"/>
        <v>#VALUE!</v>
      </c>
      <c r="CD252" t="e">
        <f t="shared" si="326"/>
        <v>#VALUE!</v>
      </c>
      <c r="CE252" t="e">
        <f t="shared" si="327"/>
        <v>#VALUE!</v>
      </c>
      <c r="CF252" t="e">
        <f t="shared" si="328"/>
        <v>#VALUE!</v>
      </c>
      <c r="CG252" t="e">
        <f t="shared" si="329"/>
        <v>#VALUE!</v>
      </c>
      <c r="CH252" t="e">
        <f t="shared" ca="1" si="330"/>
        <v>#N/A</v>
      </c>
    </row>
    <row r="253" spans="5:86" x14ac:dyDescent="0.25">
      <c r="E253">
        <f t="shared" si="335"/>
        <v>1045616</v>
      </c>
      <c r="F253">
        <f t="shared" si="335"/>
        <v>1045616</v>
      </c>
      <c r="G253" t="e">
        <f t="shared" si="332"/>
        <v>#N/A</v>
      </c>
      <c r="H253" t="e">
        <f t="shared" si="252"/>
        <v>#VALUE!</v>
      </c>
      <c r="I253" t="e">
        <f t="shared" si="253"/>
        <v>#VALUE!</v>
      </c>
      <c r="J253" t="e">
        <f t="shared" si="254"/>
        <v>#VALUE!</v>
      </c>
      <c r="K253" t="e">
        <f t="shared" si="255"/>
        <v>#VALUE!</v>
      </c>
      <c r="L253" t="e">
        <f t="shared" si="256"/>
        <v>#VALUE!</v>
      </c>
      <c r="M253" t="e">
        <f t="shared" si="257"/>
        <v>#VALUE!</v>
      </c>
      <c r="N253" t="e">
        <f t="shared" si="258"/>
        <v>#VALUE!</v>
      </c>
      <c r="O253" t="e">
        <f t="shared" si="259"/>
        <v>#VALUE!</v>
      </c>
      <c r="P253" t="e">
        <f t="shared" si="260"/>
        <v>#VALUE!</v>
      </c>
      <c r="Q253" t="e">
        <f t="shared" si="261"/>
        <v>#VALUE!</v>
      </c>
      <c r="R253" t="e">
        <f t="shared" si="262"/>
        <v>#VALUE!</v>
      </c>
      <c r="S253" t="e">
        <f t="shared" si="263"/>
        <v>#VALUE!</v>
      </c>
      <c r="T253" t="e">
        <f t="shared" si="264"/>
        <v>#VALUE!</v>
      </c>
      <c r="U253" t="e">
        <f t="shared" si="265"/>
        <v>#VALUE!</v>
      </c>
      <c r="V253" t="e">
        <f t="shared" si="266"/>
        <v>#VALUE!</v>
      </c>
      <c r="W253" t="e">
        <f t="shared" si="267"/>
        <v>#VALUE!</v>
      </c>
      <c r="X253" t="e">
        <f t="shared" si="268"/>
        <v>#VALUE!</v>
      </c>
      <c r="Y253" t="e">
        <f t="shared" si="269"/>
        <v>#VALUE!</v>
      </c>
      <c r="Z253" t="e">
        <f t="shared" si="270"/>
        <v>#VALUE!</v>
      </c>
      <c r="AA253" t="e">
        <f t="shared" si="271"/>
        <v>#VALUE!</v>
      </c>
      <c r="AB253" t="e">
        <f t="shared" si="272"/>
        <v>#VALUE!</v>
      </c>
      <c r="AC253" t="e">
        <f t="shared" si="273"/>
        <v>#VALUE!</v>
      </c>
      <c r="AD253" t="e">
        <f t="shared" si="274"/>
        <v>#VALUE!</v>
      </c>
      <c r="AE253" t="e">
        <f t="shared" si="275"/>
        <v>#VALUE!</v>
      </c>
      <c r="AF253" t="e">
        <f t="shared" si="276"/>
        <v>#VALUE!</v>
      </c>
      <c r="AG253" t="e">
        <f t="shared" si="277"/>
        <v>#VALUE!</v>
      </c>
      <c r="AH253" t="e">
        <f t="shared" si="278"/>
        <v>#VALUE!</v>
      </c>
      <c r="AI253" t="e">
        <f t="shared" si="279"/>
        <v>#VALUE!</v>
      </c>
      <c r="AJ253" t="e">
        <f t="shared" si="280"/>
        <v>#VALUE!</v>
      </c>
      <c r="AK253" t="e">
        <f t="shared" si="281"/>
        <v>#VALUE!</v>
      </c>
      <c r="AL253" t="e">
        <f t="shared" si="282"/>
        <v>#VALUE!</v>
      </c>
      <c r="AM253" t="e">
        <f t="shared" si="283"/>
        <v>#VALUE!</v>
      </c>
      <c r="AN253" t="e">
        <f t="shared" si="284"/>
        <v>#VALUE!</v>
      </c>
      <c r="AO253" t="e">
        <f t="shared" si="285"/>
        <v>#VALUE!</v>
      </c>
      <c r="AP253" t="e">
        <f t="shared" si="286"/>
        <v>#VALUE!</v>
      </c>
      <c r="AQ253" t="e">
        <f t="shared" si="287"/>
        <v>#VALUE!</v>
      </c>
      <c r="AR253" t="e">
        <f t="shared" si="288"/>
        <v>#VALUE!</v>
      </c>
      <c r="AS253" t="e">
        <f t="shared" si="289"/>
        <v>#VALUE!</v>
      </c>
      <c r="AT253" t="e">
        <f t="shared" si="290"/>
        <v>#VALUE!</v>
      </c>
      <c r="AU253" t="e">
        <f t="shared" si="291"/>
        <v>#VALUE!</v>
      </c>
      <c r="AV253" t="e">
        <f t="shared" si="292"/>
        <v>#VALUE!</v>
      </c>
      <c r="AW253" t="e">
        <f t="shared" si="293"/>
        <v>#VALUE!</v>
      </c>
      <c r="AX253" t="e">
        <f t="shared" si="294"/>
        <v>#VALUE!</v>
      </c>
      <c r="AY253" t="e">
        <f t="shared" si="295"/>
        <v>#VALUE!</v>
      </c>
      <c r="AZ253" t="e">
        <f t="shared" si="296"/>
        <v>#VALUE!</v>
      </c>
      <c r="BA253" t="e">
        <f t="shared" si="297"/>
        <v>#VALUE!</v>
      </c>
      <c r="BB253" t="e">
        <f t="shared" si="298"/>
        <v>#VALUE!</v>
      </c>
      <c r="BC253" t="e">
        <f t="shared" si="299"/>
        <v>#VALUE!</v>
      </c>
      <c r="BD253" t="e">
        <f t="shared" si="300"/>
        <v>#VALUE!</v>
      </c>
      <c r="BE253" t="e">
        <f t="shared" si="301"/>
        <v>#VALUE!</v>
      </c>
      <c r="BF253" t="e">
        <f t="shared" si="302"/>
        <v>#VALUE!</v>
      </c>
      <c r="BG253" t="e">
        <f t="shared" si="303"/>
        <v>#VALUE!</v>
      </c>
      <c r="BH253" t="e">
        <f t="shared" si="304"/>
        <v>#VALUE!</v>
      </c>
      <c r="BI253" t="e">
        <f t="shared" si="305"/>
        <v>#VALUE!</v>
      </c>
      <c r="BJ253" t="e">
        <f t="shared" si="306"/>
        <v>#VALUE!</v>
      </c>
      <c r="BK253" t="e">
        <f t="shared" si="307"/>
        <v>#VALUE!</v>
      </c>
      <c r="BL253" t="e">
        <f t="shared" si="308"/>
        <v>#VALUE!</v>
      </c>
      <c r="BM253" t="e">
        <f t="shared" si="309"/>
        <v>#VALUE!</v>
      </c>
      <c r="BN253" t="e">
        <f t="shared" si="310"/>
        <v>#VALUE!</v>
      </c>
      <c r="BO253" t="e">
        <f t="shared" si="311"/>
        <v>#VALUE!</v>
      </c>
      <c r="BP253" t="e">
        <f t="shared" si="312"/>
        <v>#VALUE!</v>
      </c>
      <c r="BQ253" t="e">
        <f t="shared" si="313"/>
        <v>#VALUE!</v>
      </c>
      <c r="BR253" t="e">
        <f t="shared" si="314"/>
        <v>#VALUE!</v>
      </c>
      <c r="BS253" t="e">
        <f t="shared" si="315"/>
        <v>#VALUE!</v>
      </c>
      <c r="BT253" t="e">
        <f t="shared" si="316"/>
        <v>#VALUE!</v>
      </c>
      <c r="BU253" t="e">
        <f t="shared" si="317"/>
        <v>#VALUE!</v>
      </c>
      <c r="BV253" t="e">
        <f t="shared" si="318"/>
        <v>#VALUE!</v>
      </c>
      <c r="BW253" t="e">
        <f t="shared" si="319"/>
        <v>#VALUE!</v>
      </c>
      <c r="BX253" t="e">
        <f t="shared" si="320"/>
        <v>#VALUE!</v>
      </c>
      <c r="BY253" t="e">
        <f t="shared" si="321"/>
        <v>#VALUE!</v>
      </c>
      <c r="BZ253" t="e">
        <f t="shared" si="322"/>
        <v>#VALUE!</v>
      </c>
      <c r="CA253" t="e">
        <f t="shared" si="323"/>
        <v>#VALUE!</v>
      </c>
      <c r="CB253" t="e">
        <f t="shared" si="324"/>
        <v>#VALUE!</v>
      </c>
      <c r="CC253" t="e">
        <f t="shared" si="325"/>
        <v>#VALUE!</v>
      </c>
      <c r="CD253" t="e">
        <f t="shared" si="326"/>
        <v>#VALUE!</v>
      </c>
      <c r="CE253" t="e">
        <f t="shared" si="327"/>
        <v>#VALUE!</v>
      </c>
      <c r="CF253" t="e">
        <f t="shared" si="328"/>
        <v>#VALUE!</v>
      </c>
      <c r="CG253" t="e">
        <f t="shared" si="329"/>
        <v>#VALUE!</v>
      </c>
      <c r="CH253" t="e">
        <f t="shared" ca="1" si="330"/>
        <v>#N/A</v>
      </c>
    </row>
    <row r="254" spans="5:86" x14ac:dyDescent="0.25">
      <c r="E254">
        <f t="shared" si="335"/>
        <v>1045615</v>
      </c>
      <c r="F254">
        <f t="shared" si="335"/>
        <v>1045615</v>
      </c>
      <c r="G254" t="e">
        <f t="shared" si="332"/>
        <v>#N/A</v>
      </c>
      <c r="H254" t="e">
        <f t="shared" si="252"/>
        <v>#VALUE!</v>
      </c>
      <c r="I254" t="e">
        <f t="shared" si="253"/>
        <v>#VALUE!</v>
      </c>
      <c r="J254" t="e">
        <f t="shared" si="254"/>
        <v>#VALUE!</v>
      </c>
      <c r="K254" t="e">
        <f t="shared" si="255"/>
        <v>#VALUE!</v>
      </c>
      <c r="L254" t="e">
        <f t="shared" si="256"/>
        <v>#VALUE!</v>
      </c>
      <c r="M254" t="e">
        <f t="shared" si="257"/>
        <v>#VALUE!</v>
      </c>
      <c r="N254" t="e">
        <f t="shared" si="258"/>
        <v>#VALUE!</v>
      </c>
      <c r="O254" t="e">
        <f t="shared" si="259"/>
        <v>#VALUE!</v>
      </c>
      <c r="P254" t="e">
        <f t="shared" si="260"/>
        <v>#VALUE!</v>
      </c>
      <c r="Q254" t="e">
        <f t="shared" si="261"/>
        <v>#VALUE!</v>
      </c>
      <c r="R254" t="e">
        <f t="shared" si="262"/>
        <v>#VALUE!</v>
      </c>
      <c r="S254" t="e">
        <f t="shared" si="263"/>
        <v>#VALUE!</v>
      </c>
      <c r="T254" t="e">
        <f t="shared" si="264"/>
        <v>#VALUE!</v>
      </c>
      <c r="U254" t="e">
        <f t="shared" si="265"/>
        <v>#VALUE!</v>
      </c>
      <c r="V254" t="e">
        <f t="shared" si="266"/>
        <v>#VALUE!</v>
      </c>
      <c r="W254" t="e">
        <f t="shared" si="267"/>
        <v>#VALUE!</v>
      </c>
      <c r="X254" t="e">
        <f t="shared" si="268"/>
        <v>#VALUE!</v>
      </c>
      <c r="Y254" t="e">
        <f t="shared" si="269"/>
        <v>#VALUE!</v>
      </c>
      <c r="Z254" t="e">
        <f t="shared" si="270"/>
        <v>#VALUE!</v>
      </c>
      <c r="AA254" t="e">
        <f t="shared" si="271"/>
        <v>#VALUE!</v>
      </c>
      <c r="AB254" t="e">
        <f t="shared" si="272"/>
        <v>#VALUE!</v>
      </c>
      <c r="AC254" t="e">
        <f t="shared" si="273"/>
        <v>#VALUE!</v>
      </c>
      <c r="AD254" t="e">
        <f t="shared" si="274"/>
        <v>#VALUE!</v>
      </c>
      <c r="AE254" t="e">
        <f t="shared" si="275"/>
        <v>#VALUE!</v>
      </c>
      <c r="AF254" t="e">
        <f t="shared" si="276"/>
        <v>#VALUE!</v>
      </c>
      <c r="AG254" t="e">
        <f t="shared" si="277"/>
        <v>#VALUE!</v>
      </c>
      <c r="AH254" t="e">
        <f t="shared" si="278"/>
        <v>#VALUE!</v>
      </c>
      <c r="AI254" t="e">
        <f t="shared" si="279"/>
        <v>#VALUE!</v>
      </c>
      <c r="AJ254" t="e">
        <f t="shared" si="280"/>
        <v>#VALUE!</v>
      </c>
      <c r="AK254" t="e">
        <f t="shared" si="281"/>
        <v>#VALUE!</v>
      </c>
      <c r="AL254" t="e">
        <f t="shared" si="282"/>
        <v>#VALUE!</v>
      </c>
      <c r="AM254" t="e">
        <f t="shared" si="283"/>
        <v>#VALUE!</v>
      </c>
      <c r="AN254" t="e">
        <f t="shared" si="284"/>
        <v>#VALUE!</v>
      </c>
      <c r="AO254" t="e">
        <f t="shared" si="285"/>
        <v>#VALUE!</v>
      </c>
      <c r="AP254" t="e">
        <f t="shared" si="286"/>
        <v>#VALUE!</v>
      </c>
      <c r="AQ254" t="e">
        <f t="shared" si="287"/>
        <v>#VALUE!</v>
      </c>
      <c r="AR254" t="e">
        <f t="shared" si="288"/>
        <v>#VALUE!</v>
      </c>
      <c r="AS254" t="e">
        <f t="shared" si="289"/>
        <v>#VALUE!</v>
      </c>
      <c r="AT254" t="e">
        <f t="shared" si="290"/>
        <v>#VALUE!</v>
      </c>
      <c r="AU254" t="e">
        <f t="shared" si="291"/>
        <v>#VALUE!</v>
      </c>
      <c r="AV254" t="e">
        <f t="shared" si="292"/>
        <v>#VALUE!</v>
      </c>
      <c r="AW254" t="e">
        <f t="shared" si="293"/>
        <v>#VALUE!</v>
      </c>
      <c r="AX254" t="e">
        <f t="shared" si="294"/>
        <v>#VALUE!</v>
      </c>
      <c r="AY254" t="e">
        <f t="shared" si="295"/>
        <v>#VALUE!</v>
      </c>
      <c r="AZ254" t="e">
        <f t="shared" si="296"/>
        <v>#VALUE!</v>
      </c>
      <c r="BA254" t="e">
        <f t="shared" si="297"/>
        <v>#VALUE!</v>
      </c>
      <c r="BB254" t="e">
        <f t="shared" si="298"/>
        <v>#VALUE!</v>
      </c>
      <c r="BC254" t="e">
        <f t="shared" si="299"/>
        <v>#VALUE!</v>
      </c>
      <c r="BD254" t="e">
        <f t="shared" si="300"/>
        <v>#VALUE!</v>
      </c>
      <c r="BE254" t="e">
        <f t="shared" si="301"/>
        <v>#VALUE!</v>
      </c>
      <c r="BF254" t="e">
        <f t="shared" si="302"/>
        <v>#VALUE!</v>
      </c>
      <c r="BG254" t="e">
        <f t="shared" si="303"/>
        <v>#VALUE!</v>
      </c>
      <c r="BH254" t="e">
        <f t="shared" si="304"/>
        <v>#VALUE!</v>
      </c>
      <c r="BI254" t="e">
        <f t="shared" si="305"/>
        <v>#VALUE!</v>
      </c>
      <c r="BJ254" t="e">
        <f t="shared" si="306"/>
        <v>#VALUE!</v>
      </c>
      <c r="BK254" t="e">
        <f t="shared" si="307"/>
        <v>#VALUE!</v>
      </c>
      <c r="BL254" t="e">
        <f t="shared" si="308"/>
        <v>#VALUE!</v>
      </c>
      <c r="BM254" t="e">
        <f t="shared" si="309"/>
        <v>#VALUE!</v>
      </c>
      <c r="BN254" t="e">
        <f t="shared" si="310"/>
        <v>#VALUE!</v>
      </c>
      <c r="BO254" t="e">
        <f t="shared" si="311"/>
        <v>#VALUE!</v>
      </c>
      <c r="BP254" t="e">
        <f t="shared" si="312"/>
        <v>#VALUE!</v>
      </c>
      <c r="BQ254" t="e">
        <f t="shared" si="313"/>
        <v>#VALUE!</v>
      </c>
      <c r="BR254" t="e">
        <f t="shared" si="314"/>
        <v>#VALUE!</v>
      </c>
      <c r="BS254" t="e">
        <f t="shared" si="315"/>
        <v>#VALUE!</v>
      </c>
      <c r="BT254" t="e">
        <f t="shared" si="316"/>
        <v>#VALUE!</v>
      </c>
      <c r="BU254" t="e">
        <f t="shared" si="317"/>
        <v>#VALUE!</v>
      </c>
      <c r="BV254" t="e">
        <f t="shared" si="318"/>
        <v>#VALUE!</v>
      </c>
      <c r="BW254" t="e">
        <f t="shared" si="319"/>
        <v>#VALUE!</v>
      </c>
      <c r="BX254" t="e">
        <f t="shared" si="320"/>
        <v>#VALUE!</v>
      </c>
      <c r="BY254" t="e">
        <f t="shared" si="321"/>
        <v>#VALUE!</v>
      </c>
      <c r="BZ254" t="e">
        <f t="shared" si="322"/>
        <v>#VALUE!</v>
      </c>
      <c r="CA254" t="e">
        <f t="shared" si="323"/>
        <v>#VALUE!</v>
      </c>
      <c r="CB254" t="e">
        <f t="shared" si="324"/>
        <v>#VALUE!</v>
      </c>
      <c r="CC254" t="e">
        <f t="shared" si="325"/>
        <v>#VALUE!</v>
      </c>
      <c r="CD254" t="e">
        <f t="shared" si="326"/>
        <v>#VALUE!</v>
      </c>
      <c r="CE254" t="e">
        <f t="shared" si="327"/>
        <v>#VALUE!</v>
      </c>
      <c r="CF254" t="e">
        <f t="shared" si="328"/>
        <v>#VALUE!</v>
      </c>
      <c r="CG254" t="e">
        <f t="shared" si="329"/>
        <v>#VALUE!</v>
      </c>
      <c r="CH254" t="e">
        <f t="shared" ca="1" si="330"/>
        <v>#N/A</v>
      </c>
    </row>
    <row r="255" spans="5:86" x14ac:dyDescent="0.25">
      <c r="E255">
        <f t="shared" si="335"/>
        <v>1045614</v>
      </c>
      <c r="F255">
        <f t="shared" si="335"/>
        <v>1045614</v>
      </c>
      <c r="G255" t="e">
        <f t="shared" si="332"/>
        <v>#N/A</v>
      </c>
      <c r="H255" t="e">
        <f t="shared" si="252"/>
        <v>#VALUE!</v>
      </c>
      <c r="I255" t="e">
        <f t="shared" si="253"/>
        <v>#VALUE!</v>
      </c>
      <c r="J255" t="e">
        <f t="shared" si="254"/>
        <v>#VALUE!</v>
      </c>
      <c r="K255" t="e">
        <f t="shared" si="255"/>
        <v>#VALUE!</v>
      </c>
      <c r="L255" t="e">
        <f t="shared" si="256"/>
        <v>#VALUE!</v>
      </c>
      <c r="M255" t="e">
        <f t="shared" si="257"/>
        <v>#VALUE!</v>
      </c>
      <c r="N255" t="e">
        <f t="shared" si="258"/>
        <v>#VALUE!</v>
      </c>
      <c r="O255" t="e">
        <f t="shared" si="259"/>
        <v>#VALUE!</v>
      </c>
      <c r="P255" t="e">
        <f t="shared" si="260"/>
        <v>#VALUE!</v>
      </c>
      <c r="Q255" t="e">
        <f t="shared" si="261"/>
        <v>#VALUE!</v>
      </c>
      <c r="R255" t="e">
        <f t="shared" si="262"/>
        <v>#VALUE!</v>
      </c>
      <c r="S255" t="e">
        <f t="shared" si="263"/>
        <v>#VALUE!</v>
      </c>
      <c r="T255" t="e">
        <f t="shared" si="264"/>
        <v>#VALUE!</v>
      </c>
      <c r="U255" t="e">
        <f t="shared" si="265"/>
        <v>#VALUE!</v>
      </c>
      <c r="V255" t="e">
        <f t="shared" si="266"/>
        <v>#VALUE!</v>
      </c>
      <c r="W255" t="e">
        <f t="shared" si="267"/>
        <v>#VALUE!</v>
      </c>
      <c r="X255" t="e">
        <f t="shared" si="268"/>
        <v>#VALUE!</v>
      </c>
      <c r="Y255" t="e">
        <f t="shared" si="269"/>
        <v>#VALUE!</v>
      </c>
      <c r="Z255" t="e">
        <f t="shared" si="270"/>
        <v>#VALUE!</v>
      </c>
      <c r="AA255" t="e">
        <f t="shared" si="271"/>
        <v>#VALUE!</v>
      </c>
      <c r="AB255" t="e">
        <f t="shared" si="272"/>
        <v>#VALUE!</v>
      </c>
      <c r="AC255" t="e">
        <f t="shared" si="273"/>
        <v>#VALUE!</v>
      </c>
      <c r="AD255" t="e">
        <f t="shared" si="274"/>
        <v>#VALUE!</v>
      </c>
      <c r="AE255" t="e">
        <f t="shared" si="275"/>
        <v>#VALUE!</v>
      </c>
      <c r="AF255" t="e">
        <f t="shared" si="276"/>
        <v>#VALUE!</v>
      </c>
      <c r="AG255" t="e">
        <f t="shared" si="277"/>
        <v>#VALUE!</v>
      </c>
      <c r="AH255" t="e">
        <f t="shared" si="278"/>
        <v>#VALUE!</v>
      </c>
      <c r="AI255" t="e">
        <f t="shared" si="279"/>
        <v>#VALUE!</v>
      </c>
      <c r="AJ255" t="e">
        <f t="shared" si="280"/>
        <v>#VALUE!</v>
      </c>
      <c r="AK255" t="e">
        <f t="shared" si="281"/>
        <v>#VALUE!</v>
      </c>
      <c r="AL255" t="e">
        <f t="shared" si="282"/>
        <v>#VALUE!</v>
      </c>
      <c r="AM255" t="e">
        <f t="shared" si="283"/>
        <v>#VALUE!</v>
      </c>
      <c r="AN255" t="e">
        <f t="shared" si="284"/>
        <v>#VALUE!</v>
      </c>
      <c r="AO255" t="e">
        <f t="shared" si="285"/>
        <v>#VALUE!</v>
      </c>
      <c r="AP255" t="e">
        <f t="shared" si="286"/>
        <v>#VALUE!</v>
      </c>
      <c r="AQ255" t="e">
        <f t="shared" si="287"/>
        <v>#VALUE!</v>
      </c>
      <c r="AR255" t="e">
        <f t="shared" si="288"/>
        <v>#VALUE!</v>
      </c>
      <c r="AS255" t="e">
        <f t="shared" si="289"/>
        <v>#VALUE!</v>
      </c>
      <c r="AT255" t="e">
        <f t="shared" si="290"/>
        <v>#VALUE!</v>
      </c>
      <c r="AU255" t="e">
        <f t="shared" si="291"/>
        <v>#VALUE!</v>
      </c>
      <c r="AV255" t="e">
        <f t="shared" si="292"/>
        <v>#VALUE!</v>
      </c>
      <c r="AW255" t="e">
        <f t="shared" si="293"/>
        <v>#VALUE!</v>
      </c>
      <c r="AX255" t="e">
        <f t="shared" si="294"/>
        <v>#VALUE!</v>
      </c>
      <c r="AY255" t="e">
        <f t="shared" si="295"/>
        <v>#VALUE!</v>
      </c>
      <c r="AZ255" t="e">
        <f t="shared" si="296"/>
        <v>#VALUE!</v>
      </c>
      <c r="BA255" t="e">
        <f t="shared" si="297"/>
        <v>#VALUE!</v>
      </c>
      <c r="BB255" t="e">
        <f t="shared" si="298"/>
        <v>#VALUE!</v>
      </c>
      <c r="BC255" t="e">
        <f t="shared" si="299"/>
        <v>#VALUE!</v>
      </c>
      <c r="BD255" t="e">
        <f t="shared" si="300"/>
        <v>#VALUE!</v>
      </c>
      <c r="BE255" t="e">
        <f t="shared" si="301"/>
        <v>#VALUE!</v>
      </c>
      <c r="BF255" t="e">
        <f t="shared" si="302"/>
        <v>#VALUE!</v>
      </c>
      <c r="BG255" t="e">
        <f t="shared" si="303"/>
        <v>#VALUE!</v>
      </c>
      <c r="BH255" t="e">
        <f t="shared" si="304"/>
        <v>#VALUE!</v>
      </c>
      <c r="BI255" t="e">
        <f t="shared" si="305"/>
        <v>#VALUE!</v>
      </c>
      <c r="BJ255" t="e">
        <f t="shared" si="306"/>
        <v>#VALUE!</v>
      </c>
      <c r="BK255" t="e">
        <f t="shared" si="307"/>
        <v>#VALUE!</v>
      </c>
      <c r="BL255" t="e">
        <f t="shared" si="308"/>
        <v>#VALUE!</v>
      </c>
      <c r="BM255" t="e">
        <f t="shared" si="309"/>
        <v>#VALUE!</v>
      </c>
      <c r="BN255" t="e">
        <f t="shared" si="310"/>
        <v>#VALUE!</v>
      </c>
      <c r="BO255" t="e">
        <f t="shared" si="311"/>
        <v>#VALUE!</v>
      </c>
      <c r="BP255" t="e">
        <f t="shared" si="312"/>
        <v>#VALUE!</v>
      </c>
      <c r="BQ255" t="e">
        <f t="shared" si="313"/>
        <v>#VALUE!</v>
      </c>
      <c r="BR255" t="e">
        <f t="shared" si="314"/>
        <v>#VALUE!</v>
      </c>
      <c r="BS255" t="e">
        <f t="shared" si="315"/>
        <v>#VALUE!</v>
      </c>
      <c r="BT255" t="e">
        <f t="shared" si="316"/>
        <v>#VALUE!</v>
      </c>
      <c r="BU255" t="e">
        <f t="shared" si="317"/>
        <v>#VALUE!</v>
      </c>
      <c r="BV255" t="e">
        <f t="shared" si="318"/>
        <v>#VALUE!</v>
      </c>
      <c r="BW255" t="e">
        <f t="shared" si="319"/>
        <v>#VALUE!</v>
      </c>
      <c r="BX255" t="e">
        <f t="shared" si="320"/>
        <v>#VALUE!</v>
      </c>
      <c r="BY255" t="e">
        <f t="shared" si="321"/>
        <v>#VALUE!</v>
      </c>
      <c r="BZ255" t="e">
        <f t="shared" si="322"/>
        <v>#VALUE!</v>
      </c>
      <c r="CA255" t="e">
        <f t="shared" si="323"/>
        <v>#VALUE!</v>
      </c>
      <c r="CB255" t="e">
        <f t="shared" si="324"/>
        <v>#VALUE!</v>
      </c>
      <c r="CC255" t="e">
        <f t="shared" si="325"/>
        <v>#VALUE!</v>
      </c>
      <c r="CD255" t="e">
        <f t="shared" si="326"/>
        <v>#VALUE!</v>
      </c>
      <c r="CE255" t="e">
        <f t="shared" si="327"/>
        <v>#VALUE!</v>
      </c>
      <c r="CF255" t="e">
        <f t="shared" si="328"/>
        <v>#VALUE!</v>
      </c>
      <c r="CG255" t="e">
        <f t="shared" si="329"/>
        <v>#VALUE!</v>
      </c>
      <c r="CH255" t="e">
        <f t="shared" ca="1" si="330"/>
        <v>#N/A</v>
      </c>
    </row>
    <row r="256" spans="5:86" x14ac:dyDescent="0.25">
      <c r="E256">
        <f t="shared" si="335"/>
        <v>1045613</v>
      </c>
      <c r="F256">
        <f t="shared" si="335"/>
        <v>1045613</v>
      </c>
      <c r="G256" t="e">
        <f t="shared" si="332"/>
        <v>#N/A</v>
      </c>
      <c r="H256" t="e">
        <f t="shared" si="252"/>
        <v>#VALUE!</v>
      </c>
      <c r="I256" t="e">
        <f t="shared" si="253"/>
        <v>#VALUE!</v>
      </c>
      <c r="J256" t="e">
        <f t="shared" si="254"/>
        <v>#VALUE!</v>
      </c>
      <c r="K256" t="e">
        <f t="shared" si="255"/>
        <v>#VALUE!</v>
      </c>
      <c r="L256" t="e">
        <f t="shared" si="256"/>
        <v>#VALUE!</v>
      </c>
      <c r="M256" t="e">
        <f t="shared" si="257"/>
        <v>#VALUE!</v>
      </c>
      <c r="N256" t="e">
        <f t="shared" si="258"/>
        <v>#VALUE!</v>
      </c>
      <c r="O256" t="e">
        <f t="shared" si="259"/>
        <v>#VALUE!</v>
      </c>
      <c r="P256" t="e">
        <f t="shared" si="260"/>
        <v>#VALUE!</v>
      </c>
      <c r="Q256" t="e">
        <f t="shared" si="261"/>
        <v>#VALUE!</v>
      </c>
      <c r="R256" t="e">
        <f t="shared" si="262"/>
        <v>#VALUE!</v>
      </c>
      <c r="S256" t="e">
        <f t="shared" si="263"/>
        <v>#VALUE!</v>
      </c>
      <c r="T256" t="e">
        <f t="shared" si="264"/>
        <v>#VALUE!</v>
      </c>
      <c r="U256" t="e">
        <f t="shared" si="265"/>
        <v>#VALUE!</v>
      </c>
      <c r="V256" t="e">
        <f t="shared" si="266"/>
        <v>#VALUE!</v>
      </c>
      <c r="W256" t="e">
        <f t="shared" si="267"/>
        <v>#VALUE!</v>
      </c>
      <c r="X256" t="e">
        <f t="shared" si="268"/>
        <v>#VALUE!</v>
      </c>
      <c r="Y256" t="e">
        <f t="shared" si="269"/>
        <v>#VALUE!</v>
      </c>
      <c r="Z256" t="e">
        <f t="shared" si="270"/>
        <v>#VALUE!</v>
      </c>
      <c r="AA256" t="e">
        <f t="shared" si="271"/>
        <v>#VALUE!</v>
      </c>
      <c r="AB256" t="e">
        <f t="shared" si="272"/>
        <v>#VALUE!</v>
      </c>
      <c r="AC256" t="e">
        <f t="shared" si="273"/>
        <v>#VALUE!</v>
      </c>
      <c r="AD256" t="e">
        <f t="shared" si="274"/>
        <v>#VALUE!</v>
      </c>
      <c r="AE256" t="e">
        <f t="shared" si="275"/>
        <v>#VALUE!</v>
      </c>
      <c r="AF256" t="e">
        <f t="shared" si="276"/>
        <v>#VALUE!</v>
      </c>
      <c r="AG256" t="e">
        <f t="shared" si="277"/>
        <v>#VALUE!</v>
      </c>
      <c r="AH256" t="e">
        <f t="shared" si="278"/>
        <v>#VALUE!</v>
      </c>
      <c r="AI256" t="e">
        <f t="shared" si="279"/>
        <v>#VALUE!</v>
      </c>
      <c r="AJ256" t="e">
        <f t="shared" si="280"/>
        <v>#VALUE!</v>
      </c>
      <c r="AK256" t="e">
        <f t="shared" si="281"/>
        <v>#VALUE!</v>
      </c>
      <c r="AL256" t="e">
        <f t="shared" si="282"/>
        <v>#VALUE!</v>
      </c>
      <c r="AM256" t="e">
        <f t="shared" si="283"/>
        <v>#VALUE!</v>
      </c>
      <c r="AN256" t="e">
        <f t="shared" si="284"/>
        <v>#VALUE!</v>
      </c>
      <c r="AO256" t="e">
        <f t="shared" si="285"/>
        <v>#VALUE!</v>
      </c>
      <c r="AP256" t="e">
        <f t="shared" si="286"/>
        <v>#VALUE!</v>
      </c>
      <c r="AQ256" t="e">
        <f t="shared" si="287"/>
        <v>#VALUE!</v>
      </c>
      <c r="AR256" t="e">
        <f t="shared" si="288"/>
        <v>#VALUE!</v>
      </c>
      <c r="AS256" t="e">
        <f t="shared" si="289"/>
        <v>#VALUE!</v>
      </c>
      <c r="AT256" t="e">
        <f t="shared" si="290"/>
        <v>#VALUE!</v>
      </c>
      <c r="AU256" t="e">
        <f t="shared" si="291"/>
        <v>#VALUE!</v>
      </c>
      <c r="AV256" t="e">
        <f t="shared" si="292"/>
        <v>#VALUE!</v>
      </c>
      <c r="AW256" t="e">
        <f t="shared" si="293"/>
        <v>#VALUE!</v>
      </c>
      <c r="AX256" t="e">
        <f t="shared" si="294"/>
        <v>#VALUE!</v>
      </c>
      <c r="AY256" t="e">
        <f t="shared" si="295"/>
        <v>#VALUE!</v>
      </c>
      <c r="AZ256" t="e">
        <f t="shared" si="296"/>
        <v>#VALUE!</v>
      </c>
      <c r="BA256" t="e">
        <f t="shared" si="297"/>
        <v>#VALUE!</v>
      </c>
      <c r="BB256" t="e">
        <f t="shared" si="298"/>
        <v>#VALUE!</v>
      </c>
      <c r="BC256" t="e">
        <f t="shared" si="299"/>
        <v>#VALUE!</v>
      </c>
      <c r="BD256" t="e">
        <f t="shared" si="300"/>
        <v>#VALUE!</v>
      </c>
      <c r="BE256" t="e">
        <f t="shared" si="301"/>
        <v>#VALUE!</v>
      </c>
      <c r="BF256" t="e">
        <f t="shared" si="302"/>
        <v>#VALUE!</v>
      </c>
      <c r="BG256" t="e">
        <f t="shared" si="303"/>
        <v>#VALUE!</v>
      </c>
      <c r="BH256" t="e">
        <f t="shared" si="304"/>
        <v>#VALUE!</v>
      </c>
      <c r="BI256" t="e">
        <f t="shared" si="305"/>
        <v>#VALUE!</v>
      </c>
      <c r="BJ256" t="e">
        <f t="shared" si="306"/>
        <v>#VALUE!</v>
      </c>
      <c r="BK256" t="e">
        <f t="shared" si="307"/>
        <v>#VALUE!</v>
      </c>
      <c r="BL256" t="e">
        <f t="shared" si="308"/>
        <v>#VALUE!</v>
      </c>
      <c r="BM256" t="e">
        <f t="shared" si="309"/>
        <v>#VALUE!</v>
      </c>
      <c r="BN256" t="e">
        <f t="shared" si="310"/>
        <v>#VALUE!</v>
      </c>
      <c r="BO256" t="e">
        <f t="shared" si="311"/>
        <v>#VALUE!</v>
      </c>
      <c r="BP256" t="e">
        <f t="shared" si="312"/>
        <v>#VALUE!</v>
      </c>
      <c r="BQ256" t="e">
        <f t="shared" si="313"/>
        <v>#VALUE!</v>
      </c>
      <c r="BR256" t="e">
        <f t="shared" si="314"/>
        <v>#VALUE!</v>
      </c>
      <c r="BS256" t="e">
        <f t="shared" si="315"/>
        <v>#VALUE!</v>
      </c>
      <c r="BT256" t="e">
        <f t="shared" si="316"/>
        <v>#VALUE!</v>
      </c>
      <c r="BU256" t="e">
        <f t="shared" si="317"/>
        <v>#VALUE!</v>
      </c>
      <c r="BV256" t="e">
        <f t="shared" si="318"/>
        <v>#VALUE!</v>
      </c>
      <c r="BW256" t="e">
        <f t="shared" si="319"/>
        <v>#VALUE!</v>
      </c>
      <c r="BX256" t="e">
        <f t="shared" si="320"/>
        <v>#VALUE!</v>
      </c>
      <c r="BY256" t="e">
        <f t="shared" si="321"/>
        <v>#VALUE!</v>
      </c>
      <c r="BZ256" t="e">
        <f t="shared" si="322"/>
        <v>#VALUE!</v>
      </c>
      <c r="CA256" t="e">
        <f t="shared" si="323"/>
        <v>#VALUE!</v>
      </c>
      <c r="CB256" t="e">
        <f t="shared" si="324"/>
        <v>#VALUE!</v>
      </c>
      <c r="CC256" t="e">
        <f t="shared" si="325"/>
        <v>#VALUE!</v>
      </c>
      <c r="CD256" t="e">
        <f t="shared" si="326"/>
        <v>#VALUE!</v>
      </c>
      <c r="CE256" t="e">
        <f t="shared" si="327"/>
        <v>#VALUE!</v>
      </c>
      <c r="CF256" t="e">
        <f t="shared" si="328"/>
        <v>#VALUE!</v>
      </c>
      <c r="CG256" t="e">
        <f t="shared" si="329"/>
        <v>#VALUE!</v>
      </c>
      <c r="CH256" t="e">
        <f t="shared" ca="1" si="330"/>
        <v>#N/A</v>
      </c>
    </row>
    <row r="257" spans="5:86" x14ac:dyDescent="0.25">
      <c r="E257">
        <f t="shared" si="335"/>
        <v>1045612</v>
      </c>
      <c r="F257">
        <f t="shared" si="335"/>
        <v>1045612</v>
      </c>
      <c r="G257" t="e">
        <f t="shared" si="332"/>
        <v>#N/A</v>
      </c>
      <c r="H257" t="e">
        <f t="shared" si="252"/>
        <v>#VALUE!</v>
      </c>
      <c r="I257" t="e">
        <f t="shared" si="253"/>
        <v>#VALUE!</v>
      </c>
      <c r="J257" t="e">
        <f t="shared" si="254"/>
        <v>#VALUE!</v>
      </c>
      <c r="K257" t="e">
        <f t="shared" si="255"/>
        <v>#VALUE!</v>
      </c>
      <c r="L257" t="e">
        <f t="shared" si="256"/>
        <v>#VALUE!</v>
      </c>
      <c r="M257" t="e">
        <f t="shared" si="257"/>
        <v>#VALUE!</v>
      </c>
      <c r="N257" t="e">
        <f t="shared" si="258"/>
        <v>#VALUE!</v>
      </c>
      <c r="O257" t="e">
        <f t="shared" si="259"/>
        <v>#VALUE!</v>
      </c>
      <c r="P257" t="e">
        <f t="shared" si="260"/>
        <v>#VALUE!</v>
      </c>
      <c r="Q257" t="e">
        <f t="shared" si="261"/>
        <v>#VALUE!</v>
      </c>
      <c r="R257" t="e">
        <f t="shared" si="262"/>
        <v>#VALUE!</v>
      </c>
      <c r="S257" t="e">
        <f t="shared" si="263"/>
        <v>#VALUE!</v>
      </c>
      <c r="T257" t="e">
        <f t="shared" si="264"/>
        <v>#VALUE!</v>
      </c>
      <c r="U257" t="e">
        <f t="shared" si="265"/>
        <v>#VALUE!</v>
      </c>
      <c r="V257" t="e">
        <f t="shared" si="266"/>
        <v>#VALUE!</v>
      </c>
      <c r="W257" t="e">
        <f t="shared" si="267"/>
        <v>#VALUE!</v>
      </c>
      <c r="X257" t="e">
        <f t="shared" si="268"/>
        <v>#VALUE!</v>
      </c>
      <c r="Y257" t="e">
        <f t="shared" si="269"/>
        <v>#VALUE!</v>
      </c>
      <c r="Z257" t="e">
        <f t="shared" si="270"/>
        <v>#VALUE!</v>
      </c>
      <c r="AA257" t="e">
        <f t="shared" si="271"/>
        <v>#VALUE!</v>
      </c>
      <c r="AB257" t="e">
        <f t="shared" si="272"/>
        <v>#VALUE!</v>
      </c>
      <c r="AC257" t="e">
        <f t="shared" si="273"/>
        <v>#VALUE!</v>
      </c>
      <c r="AD257" t="e">
        <f t="shared" si="274"/>
        <v>#VALUE!</v>
      </c>
      <c r="AE257" t="e">
        <f t="shared" si="275"/>
        <v>#VALUE!</v>
      </c>
      <c r="AF257" t="e">
        <f t="shared" si="276"/>
        <v>#VALUE!</v>
      </c>
      <c r="AG257" t="e">
        <f t="shared" si="277"/>
        <v>#VALUE!</v>
      </c>
      <c r="AH257" t="e">
        <f t="shared" si="278"/>
        <v>#VALUE!</v>
      </c>
      <c r="AI257" t="e">
        <f t="shared" si="279"/>
        <v>#VALUE!</v>
      </c>
      <c r="AJ257" t="e">
        <f t="shared" si="280"/>
        <v>#VALUE!</v>
      </c>
      <c r="AK257" t="e">
        <f t="shared" si="281"/>
        <v>#VALUE!</v>
      </c>
      <c r="AL257" t="e">
        <f t="shared" si="282"/>
        <v>#VALUE!</v>
      </c>
      <c r="AM257" t="e">
        <f t="shared" si="283"/>
        <v>#VALUE!</v>
      </c>
      <c r="AN257" t="e">
        <f t="shared" si="284"/>
        <v>#VALUE!</v>
      </c>
      <c r="AO257" t="e">
        <f t="shared" si="285"/>
        <v>#VALUE!</v>
      </c>
      <c r="AP257" t="e">
        <f t="shared" si="286"/>
        <v>#VALUE!</v>
      </c>
      <c r="AQ257" t="e">
        <f t="shared" si="287"/>
        <v>#VALUE!</v>
      </c>
      <c r="AR257" t="e">
        <f t="shared" si="288"/>
        <v>#VALUE!</v>
      </c>
      <c r="AS257" t="e">
        <f t="shared" si="289"/>
        <v>#VALUE!</v>
      </c>
      <c r="AT257" t="e">
        <f t="shared" si="290"/>
        <v>#VALUE!</v>
      </c>
      <c r="AU257" t="e">
        <f t="shared" si="291"/>
        <v>#VALUE!</v>
      </c>
      <c r="AV257" t="e">
        <f t="shared" si="292"/>
        <v>#VALUE!</v>
      </c>
      <c r="AW257" t="e">
        <f t="shared" si="293"/>
        <v>#VALUE!</v>
      </c>
      <c r="AX257" t="e">
        <f t="shared" si="294"/>
        <v>#VALUE!</v>
      </c>
      <c r="AY257" t="e">
        <f t="shared" si="295"/>
        <v>#VALUE!</v>
      </c>
      <c r="AZ257" t="e">
        <f t="shared" si="296"/>
        <v>#VALUE!</v>
      </c>
      <c r="BA257" t="e">
        <f t="shared" si="297"/>
        <v>#VALUE!</v>
      </c>
      <c r="BB257" t="e">
        <f t="shared" si="298"/>
        <v>#VALUE!</v>
      </c>
      <c r="BC257" t="e">
        <f t="shared" si="299"/>
        <v>#VALUE!</v>
      </c>
      <c r="BD257" t="e">
        <f t="shared" si="300"/>
        <v>#VALUE!</v>
      </c>
      <c r="BE257" t="e">
        <f t="shared" si="301"/>
        <v>#VALUE!</v>
      </c>
      <c r="BF257" t="e">
        <f t="shared" si="302"/>
        <v>#VALUE!</v>
      </c>
      <c r="BG257" t="e">
        <f t="shared" si="303"/>
        <v>#VALUE!</v>
      </c>
      <c r="BH257" t="e">
        <f t="shared" si="304"/>
        <v>#VALUE!</v>
      </c>
      <c r="BI257" t="e">
        <f t="shared" si="305"/>
        <v>#VALUE!</v>
      </c>
      <c r="BJ257" t="e">
        <f t="shared" si="306"/>
        <v>#VALUE!</v>
      </c>
      <c r="BK257" t="e">
        <f t="shared" si="307"/>
        <v>#VALUE!</v>
      </c>
      <c r="BL257" t="e">
        <f t="shared" si="308"/>
        <v>#VALUE!</v>
      </c>
      <c r="BM257" t="e">
        <f t="shared" si="309"/>
        <v>#VALUE!</v>
      </c>
      <c r="BN257" t="e">
        <f t="shared" si="310"/>
        <v>#VALUE!</v>
      </c>
      <c r="BO257" t="e">
        <f t="shared" si="311"/>
        <v>#VALUE!</v>
      </c>
      <c r="BP257" t="e">
        <f t="shared" si="312"/>
        <v>#VALUE!</v>
      </c>
      <c r="BQ257" t="e">
        <f t="shared" si="313"/>
        <v>#VALUE!</v>
      </c>
      <c r="BR257" t="e">
        <f t="shared" si="314"/>
        <v>#VALUE!</v>
      </c>
      <c r="BS257" t="e">
        <f t="shared" si="315"/>
        <v>#VALUE!</v>
      </c>
      <c r="BT257" t="e">
        <f t="shared" si="316"/>
        <v>#VALUE!</v>
      </c>
      <c r="BU257" t="e">
        <f t="shared" si="317"/>
        <v>#VALUE!</v>
      </c>
      <c r="BV257" t="e">
        <f t="shared" si="318"/>
        <v>#VALUE!</v>
      </c>
      <c r="BW257" t="e">
        <f t="shared" si="319"/>
        <v>#VALUE!</v>
      </c>
      <c r="BX257" t="e">
        <f t="shared" si="320"/>
        <v>#VALUE!</v>
      </c>
      <c r="BY257" t="e">
        <f t="shared" si="321"/>
        <v>#VALUE!</v>
      </c>
      <c r="BZ257" t="e">
        <f t="shared" si="322"/>
        <v>#VALUE!</v>
      </c>
      <c r="CA257" t="e">
        <f t="shared" si="323"/>
        <v>#VALUE!</v>
      </c>
      <c r="CB257" t="e">
        <f t="shared" si="324"/>
        <v>#VALUE!</v>
      </c>
      <c r="CC257" t="e">
        <f t="shared" si="325"/>
        <v>#VALUE!</v>
      </c>
      <c r="CD257" t="e">
        <f t="shared" si="326"/>
        <v>#VALUE!</v>
      </c>
      <c r="CE257" t="e">
        <f t="shared" si="327"/>
        <v>#VALUE!</v>
      </c>
      <c r="CF257" t="e">
        <f t="shared" si="328"/>
        <v>#VALUE!</v>
      </c>
      <c r="CG257" t="e">
        <f t="shared" si="329"/>
        <v>#VALUE!</v>
      </c>
      <c r="CH257" t="e">
        <f t="shared" ca="1" si="330"/>
        <v>#N/A</v>
      </c>
    </row>
    <row r="258" spans="5:86" x14ac:dyDescent="0.25">
      <c r="E258">
        <f t="shared" si="335"/>
        <v>1045611</v>
      </c>
      <c r="F258">
        <f t="shared" si="335"/>
        <v>1045611</v>
      </c>
      <c r="G258" t="e">
        <f t="shared" si="332"/>
        <v>#N/A</v>
      </c>
      <c r="H258" t="e">
        <f t="shared" si="252"/>
        <v>#VALUE!</v>
      </c>
      <c r="I258" t="e">
        <f t="shared" si="253"/>
        <v>#VALUE!</v>
      </c>
      <c r="J258" t="e">
        <f t="shared" si="254"/>
        <v>#VALUE!</v>
      </c>
      <c r="K258" t="e">
        <f t="shared" si="255"/>
        <v>#VALUE!</v>
      </c>
      <c r="L258" t="e">
        <f t="shared" si="256"/>
        <v>#VALUE!</v>
      </c>
      <c r="M258" t="e">
        <f t="shared" si="257"/>
        <v>#VALUE!</v>
      </c>
      <c r="N258" t="e">
        <f t="shared" si="258"/>
        <v>#VALUE!</v>
      </c>
      <c r="O258" t="e">
        <f t="shared" si="259"/>
        <v>#VALUE!</v>
      </c>
      <c r="P258" t="e">
        <f t="shared" si="260"/>
        <v>#VALUE!</v>
      </c>
      <c r="Q258" t="e">
        <f t="shared" si="261"/>
        <v>#VALUE!</v>
      </c>
      <c r="R258" t="e">
        <f t="shared" si="262"/>
        <v>#VALUE!</v>
      </c>
      <c r="S258" t="e">
        <f t="shared" si="263"/>
        <v>#VALUE!</v>
      </c>
      <c r="T258" t="e">
        <f t="shared" si="264"/>
        <v>#VALUE!</v>
      </c>
      <c r="U258" t="e">
        <f t="shared" si="265"/>
        <v>#VALUE!</v>
      </c>
      <c r="V258" t="e">
        <f t="shared" si="266"/>
        <v>#VALUE!</v>
      </c>
      <c r="W258" t="e">
        <f t="shared" si="267"/>
        <v>#VALUE!</v>
      </c>
      <c r="X258" t="e">
        <f t="shared" si="268"/>
        <v>#VALUE!</v>
      </c>
      <c r="Y258" t="e">
        <f t="shared" si="269"/>
        <v>#VALUE!</v>
      </c>
      <c r="Z258" t="e">
        <f t="shared" si="270"/>
        <v>#VALUE!</v>
      </c>
      <c r="AA258" t="e">
        <f t="shared" si="271"/>
        <v>#VALUE!</v>
      </c>
      <c r="AB258" t="e">
        <f t="shared" si="272"/>
        <v>#VALUE!</v>
      </c>
      <c r="AC258" t="e">
        <f t="shared" si="273"/>
        <v>#VALUE!</v>
      </c>
      <c r="AD258" t="e">
        <f t="shared" si="274"/>
        <v>#VALUE!</v>
      </c>
      <c r="AE258" t="e">
        <f t="shared" si="275"/>
        <v>#VALUE!</v>
      </c>
      <c r="AF258" t="e">
        <f t="shared" si="276"/>
        <v>#VALUE!</v>
      </c>
      <c r="AG258" t="e">
        <f t="shared" si="277"/>
        <v>#VALUE!</v>
      </c>
      <c r="AH258" t="e">
        <f t="shared" si="278"/>
        <v>#VALUE!</v>
      </c>
      <c r="AI258" t="e">
        <f t="shared" si="279"/>
        <v>#VALUE!</v>
      </c>
      <c r="AJ258" t="e">
        <f t="shared" si="280"/>
        <v>#VALUE!</v>
      </c>
      <c r="AK258" t="e">
        <f t="shared" si="281"/>
        <v>#VALUE!</v>
      </c>
      <c r="AL258" t="e">
        <f t="shared" si="282"/>
        <v>#VALUE!</v>
      </c>
      <c r="AM258" t="e">
        <f t="shared" si="283"/>
        <v>#VALUE!</v>
      </c>
      <c r="AN258" t="e">
        <f t="shared" si="284"/>
        <v>#VALUE!</v>
      </c>
      <c r="AO258" t="e">
        <f t="shared" si="285"/>
        <v>#VALUE!</v>
      </c>
      <c r="AP258" t="e">
        <f t="shared" si="286"/>
        <v>#VALUE!</v>
      </c>
      <c r="AQ258" t="e">
        <f t="shared" si="287"/>
        <v>#VALUE!</v>
      </c>
      <c r="AR258" t="e">
        <f t="shared" si="288"/>
        <v>#VALUE!</v>
      </c>
      <c r="AS258" t="e">
        <f t="shared" si="289"/>
        <v>#VALUE!</v>
      </c>
      <c r="AT258" t="e">
        <f t="shared" si="290"/>
        <v>#VALUE!</v>
      </c>
      <c r="AU258" t="e">
        <f t="shared" si="291"/>
        <v>#VALUE!</v>
      </c>
      <c r="AV258" t="e">
        <f t="shared" si="292"/>
        <v>#VALUE!</v>
      </c>
      <c r="AW258" t="e">
        <f t="shared" si="293"/>
        <v>#VALUE!</v>
      </c>
      <c r="AX258" t="e">
        <f t="shared" si="294"/>
        <v>#VALUE!</v>
      </c>
      <c r="AY258" t="e">
        <f t="shared" si="295"/>
        <v>#VALUE!</v>
      </c>
      <c r="AZ258" t="e">
        <f t="shared" si="296"/>
        <v>#VALUE!</v>
      </c>
      <c r="BA258" t="e">
        <f t="shared" si="297"/>
        <v>#VALUE!</v>
      </c>
      <c r="BB258" t="e">
        <f t="shared" si="298"/>
        <v>#VALUE!</v>
      </c>
      <c r="BC258" t="e">
        <f t="shared" si="299"/>
        <v>#VALUE!</v>
      </c>
      <c r="BD258" t="e">
        <f t="shared" si="300"/>
        <v>#VALUE!</v>
      </c>
      <c r="BE258" t="e">
        <f t="shared" si="301"/>
        <v>#VALUE!</v>
      </c>
      <c r="BF258" t="e">
        <f t="shared" si="302"/>
        <v>#VALUE!</v>
      </c>
      <c r="BG258" t="e">
        <f t="shared" si="303"/>
        <v>#VALUE!</v>
      </c>
      <c r="BH258" t="e">
        <f t="shared" si="304"/>
        <v>#VALUE!</v>
      </c>
      <c r="BI258" t="e">
        <f t="shared" si="305"/>
        <v>#VALUE!</v>
      </c>
      <c r="BJ258" t="e">
        <f t="shared" si="306"/>
        <v>#VALUE!</v>
      </c>
      <c r="BK258" t="e">
        <f t="shared" si="307"/>
        <v>#VALUE!</v>
      </c>
      <c r="BL258" t="e">
        <f t="shared" si="308"/>
        <v>#VALUE!</v>
      </c>
      <c r="BM258" t="e">
        <f t="shared" si="309"/>
        <v>#VALUE!</v>
      </c>
      <c r="BN258" t="e">
        <f t="shared" si="310"/>
        <v>#VALUE!</v>
      </c>
      <c r="BO258" t="e">
        <f t="shared" si="311"/>
        <v>#VALUE!</v>
      </c>
      <c r="BP258" t="e">
        <f t="shared" si="312"/>
        <v>#VALUE!</v>
      </c>
      <c r="BQ258" t="e">
        <f t="shared" si="313"/>
        <v>#VALUE!</v>
      </c>
      <c r="BR258" t="e">
        <f t="shared" si="314"/>
        <v>#VALUE!</v>
      </c>
      <c r="BS258" t="e">
        <f t="shared" si="315"/>
        <v>#VALUE!</v>
      </c>
      <c r="BT258" t="e">
        <f t="shared" si="316"/>
        <v>#VALUE!</v>
      </c>
      <c r="BU258" t="e">
        <f t="shared" si="317"/>
        <v>#VALUE!</v>
      </c>
      <c r="BV258" t="e">
        <f t="shared" si="318"/>
        <v>#VALUE!</v>
      </c>
      <c r="BW258" t="e">
        <f t="shared" si="319"/>
        <v>#VALUE!</v>
      </c>
      <c r="BX258" t="e">
        <f t="shared" si="320"/>
        <v>#VALUE!</v>
      </c>
      <c r="BY258" t="e">
        <f t="shared" si="321"/>
        <v>#VALUE!</v>
      </c>
      <c r="BZ258" t="e">
        <f t="shared" si="322"/>
        <v>#VALUE!</v>
      </c>
      <c r="CA258" t="e">
        <f t="shared" si="323"/>
        <v>#VALUE!</v>
      </c>
      <c r="CB258" t="e">
        <f t="shared" si="324"/>
        <v>#VALUE!</v>
      </c>
      <c r="CC258" t="e">
        <f t="shared" si="325"/>
        <v>#VALUE!</v>
      </c>
      <c r="CD258" t="e">
        <f t="shared" si="326"/>
        <v>#VALUE!</v>
      </c>
      <c r="CE258" t="e">
        <f t="shared" si="327"/>
        <v>#VALUE!</v>
      </c>
      <c r="CF258" t="e">
        <f t="shared" si="328"/>
        <v>#VALUE!</v>
      </c>
      <c r="CG258" t="e">
        <f t="shared" si="329"/>
        <v>#VALUE!</v>
      </c>
      <c r="CH258" t="e">
        <f t="shared" ca="1" si="330"/>
        <v>#N/A</v>
      </c>
    </row>
    <row r="259" spans="5:86" x14ac:dyDescent="0.25">
      <c r="E259">
        <f t="shared" si="335"/>
        <v>1045610</v>
      </c>
      <c r="F259">
        <f t="shared" si="335"/>
        <v>1045610</v>
      </c>
      <c r="G259" t="e">
        <f t="shared" si="332"/>
        <v>#N/A</v>
      </c>
      <c r="H259" t="e">
        <f t="shared" si="252"/>
        <v>#VALUE!</v>
      </c>
      <c r="I259" t="e">
        <f t="shared" si="253"/>
        <v>#VALUE!</v>
      </c>
      <c r="J259" t="e">
        <f t="shared" si="254"/>
        <v>#VALUE!</v>
      </c>
      <c r="K259" t="e">
        <f t="shared" si="255"/>
        <v>#VALUE!</v>
      </c>
      <c r="L259" t="e">
        <f t="shared" si="256"/>
        <v>#VALUE!</v>
      </c>
      <c r="M259" t="e">
        <f t="shared" si="257"/>
        <v>#VALUE!</v>
      </c>
      <c r="N259" t="e">
        <f t="shared" si="258"/>
        <v>#VALUE!</v>
      </c>
      <c r="O259" t="e">
        <f t="shared" si="259"/>
        <v>#VALUE!</v>
      </c>
      <c r="P259" t="e">
        <f t="shared" si="260"/>
        <v>#VALUE!</v>
      </c>
      <c r="Q259" t="e">
        <f t="shared" si="261"/>
        <v>#VALUE!</v>
      </c>
      <c r="R259" t="e">
        <f t="shared" si="262"/>
        <v>#VALUE!</v>
      </c>
      <c r="S259" t="e">
        <f t="shared" si="263"/>
        <v>#VALUE!</v>
      </c>
      <c r="T259" t="e">
        <f t="shared" si="264"/>
        <v>#VALUE!</v>
      </c>
      <c r="U259" t="e">
        <f t="shared" si="265"/>
        <v>#VALUE!</v>
      </c>
      <c r="V259" t="e">
        <f t="shared" si="266"/>
        <v>#VALUE!</v>
      </c>
      <c r="W259" t="e">
        <f t="shared" si="267"/>
        <v>#VALUE!</v>
      </c>
      <c r="X259" t="e">
        <f t="shared" si="268"/>
        <v>#VALUE!</v>
      </c>
      <c r="Y259" t="e">
        <f t="shared" si="269"/>
        <v>#VALUE!</v>
      </c>
      <c r="Z259" t="e">
        <f t="shared" si="270"/>
        <v>#VALUE!</v>
      </c>
      <c r="AA259" t="e">
        <f t="shared" si="271"/>
        <v>#VALUE!</v>
      </c>
      <c r="AB259" t="e">
        <f t="shared" si="272"/>
        <v>#VALUE!</v>
      </c>
      <c r="AC259" t="e">
        <f t="shared" si="273"/>
        <v>#VALUE!</v>
      </c>
      <c r="AD259" t="e">
        <f t="shared" si="274"/>
        <v>#VALUE!</v>
      </c>
      <c r="AE259" t="e">
        <f t="shared" si="275"/>
        <v>#VALUE!</v>
      </c>
      <c r="AF259" t="e">
        <f t="shared" si="276"/>
        <v>#VALUE!</v>
      </c>
      <c r="AG259" t="e">
        <f t="shared" si="277"/>
        <v>#VALUE!</v>
      </c>
      <c r="AH259" t="e">
        <f t="shared" si="278"/>
        <v>#VALUE!</v>
      </c>
      <c r="AI259" t="e">
        <f t="shared" si="279"/>
        <v>#VALUE!</v>
      </c>
      <c r="AJ259" t="e">
        <f t="shared" si="280"/>
        <v>#VALUE!</v>
      </c>
      <c r="AK259" t="e">
        <f t="shared" si="281"/>
        <v>#VALUE!</v>
      </c>
      <c r="AL259" t="e">
        <f t="shared" si="282"/>
        <v>#VALUE!</v>
      </c>
      <c r="AM259" t="e">
        <f t="shared" si="283"/>
        <v>#VALUE!</v>
      </c>
      <c r="AN259" t="e">
        <f t="shared" si="284"/>
        <v>#VALUE!</v>
      </c>
      <c r="AO259" t="e">
        <f t="shared" si="285"/>
        <v>#VALUE!</v>
      </c>
      <c r="AP259" t="e">
        <f t="shared" si="286"/>
        <v>#VALUE!</v>
      </c>
      <c r="AQ259" t="e">
        <f t="shared" si="287"/>
        <v>#VALUE!</v>
      </c>
      <c r="AR259" t="e">
        <f t="shared" si="288"/>
        <v>#VALUE!</v>
      </c>
      <c r="AS259" t="e">
        <f t="shared" si="289"/>
        <v>#VALUE!</v>
      </c>
      <c r="AT259" t="e">
        <f t="shared" si="290"/>
        <v>#VALUE!</v>
      </c>
      <c r="AU259" t="e">
        <f t="shared" si="291"/>
        <v>#VALUE!</v>
      </c>
      <c r="AV259" t="e">
        <f t="shared" si="292"/>
        <v>#VALUE!</v>
      </c>
      <c r="AW259" t="e">
        <f t="shared" si="293"/>
        <v>#VALUE!</v>
      </c>
      <c r="AX259" t="e">
        <f t="shared" si="294"/>
        <v>#VALUE!</v>
      </c>
      <c r="AY259" t="e">
        <f t="shared" si="295"/>
        <v>#VALUE!</v>
      </c>
      <c r="AZ259" t="e">
        <f t="shared" si="296"/>
        <v>#VALUE!</v>
      </c>
      <c r="BA259" t="e">
        <f t="shared" si="297"/>
        <v>#VALUE!</v>
      </c>
      <c r="BB259" t="e">
        <f t="shared" si="298"/>
        <v>#VALUE!</v>
      </c>
      <c r="BC259" t="e">
        <f t="shared" si="299"/>
        <v>#VALUE!</v>
      </c>
      <c r="BD259" t="e">
        <f t="shared" si="300"/>
        <v>#VALUE!</v>
      </c>
      <c r="BE259" t="e">
        <f t="shared" si="301"/>
        <v>#VALUE!</v>
      </c>
      <c r="BF259" t="e">
        <f t="shared" si="302"/>
        <v>#VALUE!</v>
      </c>
      <c r="BG259" t="e">
        <f t="shared" si="303"/>
        <v>#VALUE!</v>
      </c>
      <c r="BH259" t="e">
        <f t="shared" si="304"/>
        <v>#VALUE!</v>
      </c>
      <c r="BI259" t="e">
        <f t="shared" si="305"/>
        <v>#VALUE!</v>
      </c>
      <c r="BJ259" t="e">
        <f t="shared" si="306"/>
        <v>#VALUE!</v>
      </c>
      <c r="BK259" t="e">
        <f t="shared" si="307"/>
        <v>#VALUE!</v>
      </c>
      <c r="BL259" t="e">
        <f t="shared" si="308"/>
        <v>#VALUE!</v>
      </c>
      <c r="BM259" t="e">
        <f t="shared" si="309"/>
        <v>#VALUE!</v>
      </c>
      <c r="BN259" t="e">
        <f t="shared" si="310"/>
        <v>#VALUE!</v>
      </c>
      <c r="BO259" t="e">
        <f t="shared" si="311"/>
        <v>#VALUE!</v>
      </c>
      <c r="BP259" t="e">
        <f t="shared" si="312"/>
        <v>#VALUE!</v>
      </c>
      <c r="BQ259" t="e">
        <f t="shared" si="313"/>
        <v>#VALUE!</v>
      </c>
      <c r="BR259" t="e">
        <f t="shared" si="314"/>
        <v>#VALUE!</v>
      </c>
      <c r="BS259" t="e">
        <f t="shared" si="315"/>
        <v>#VALUE!</v>
      </c>
      <c r="BT259" t="e">
        <f t="shared" si="316"/>
        <v>#VALUE!</v>
      </c>
      <c r="BU259" t="e">
        <f t="shared" si="317"/>
        <v>#VALUE!</v>
      </c>
      <c r="BV259" t="e">
        <f t="shared" si="318"/>
        <v>#VALUE!</v>
      </c>
      <c r="BW259" t="e">
        <f t="shared" si="319"/>
        <v>#VALUE!</v>
      </c>
      <c r="BX259" t="e">
        <f t="shared" si="320"/>
        <v>#VALUE!</v>
      </c>
      <c r="BY259" t="e">
        <f t="shared" si="321"/>
        <v>#VALUE!</v>
      </c>
      <c r="BZ259" t="e">
        <f t="shared" si="322"/>
        <v>#VALUE!</v>
      </c>
      <c r="CA259" t="e">
        <f t="shared" si="323"/>
        <v>#VALUE!</v>
      </c>
      <c r="CB259" t="e">
        <f t="shared" si="324"/>
        <v>#VALUE!</v>
      </c>
      <c r="CC259" t="e">
        <f t="shared" si="325"/>
        <v>#VALUE!</v>
      </c>
      <c r="CD259" t="e">
        <f t="shared" si="326"/>
        <v>#VALUE!</v>
      </c>
      <c r="CE259" t="e">
        <f t="shared" si="327"/>
        <v>#VALUE!</v>
      </c>
      <c r="CF259" t="e">
        <f t="shared" si="328"/>
        <v>#VALUE!</v>
      </c>
      <c r="CG259" t="e">
        <f t="shared" si="329"/>
        <v>#VALUE!</v>
      </c>
      <c r="CH259" t="e">
        <f t="shared" ca="1" si="330"/>
        <v>#N/A</v>
      </c>
    </row>
    <row r="260" spans="5:86" x14ac:dyDescent="0.25">
      <c r="E260">
        <f t="shared" si="335"/>
        <v>1045609</v>
      </c>
      <c r="F260">
        <f t="shared" si="335"/>
        <v>1045609</v>
      </c>
      <c r="G260" t="e">
        <f t="shared" si="332"/>
        <v>#N/A</v>
      </c>
      <c r="H260" t="e">
        <f t="shared" si="252"/>
        <v>#VALUE!</v>
      </c>
      <c r="I260" t="e">
        <f t="shared" si="253"/>
        <v>#VALUE!</v>
      </c>
      <c r="J260" t="e">
        <f t="shared" si="254"/>
        <v>#VALUE!</v>
      </c>
      <c r="K260" t="e">
        <f t="shared" si="255"/>
        <v>#VALUE!</v>
      </c>
      <c r="L260" t="e">
        <f t="shared" si="256"/>
        <v>#VALUE!</v>
      </c>
      <c r="M260" t="e">
        <f t="shared" si="257"/>
        <v>#VALUE!</v>
      </c>
      <c r="N260" t="e">
        <f t="shared" si="258"/>
        <v>#VALUE!</v>
      </c>
      <c r="O260" t="e">
        <f t="shared" si="259"/>
        <v>#VALUE!</v>
      </c>
      <c r="P260" t="e">
        <f t="shared" si="260"/>
        <v>#VALUE!</v>
      </c>
      <c r="Q260" t="e">
        <f t="shared" si="261"/>
        <v>#VALUE!</v>
      </c>
      <c r="R260" t="e">
        <f t="shared" si="262"/>
        <v>#VALUE!</v>
      </c>
      <c r="S260" t="e">
        <f t="shared" si="263"/>
        <v>#VALUE!</v>
      </c>
      <c r="T260" t="e">
        <f t="shared" si="264"/>
        <v>#VALUE!</v>
      </c>
      <c r="U260" t="e">
        <f t="shared" si="265"/>
        <v>#VALUE!</v>
      </c>
      <c r="V260" t="e">
        <f t="shared" si="266"/>
        <v>#VALUE!</v>
      </c>
      <c r="W260" t="e">
        <f t="shared" si="267"/>
        <v>#VALUE!</v>
      </c>
      <c r="X260" t="e">
        <f t="shared" si="268"/>
        <v>#VALUE!</v>
      </c>
      <c r="Y260" t="e">
        <f t="shared" si="269"/>
        <v>#VALUE!</v>
      </c>
      <c r="Z260" t="e">
        <f t="shared" si="270"/>
        <v>#VALUE!</v>
      </c>
      <c r="AA260" t="e">
        <f t="shared" si="271"/>
        <v>#VALUE!</v>
      </c>
      <c r="AB260" t="e">
        <f t="shared" si="272"/>
        <v>#VALUE!</v>
      </c>
      <c r="AC260" t="e">
        <f t="shared" si="273"/>
        <v>#VALUE!</v>
      </c>
      <c r="AD260" t="e">
        <f t="shared" si="274"/>
        <v>#VALUE!</v>
      </c>
      <c r="AE260" t="e">
        <f t="shared" si="275"/>
        <v>#VALUE!</v>
      </c>
      <c r="AF260" t="e">
        <f t="shared" si="276"/>
        <v>#VALUE!</v>
      </c>
      <c r="AG260" t="e">
        <f t="shared" si="277"/>
        <v>#VALUE!</v>
      </c>
      <c r="AH260" t="e">
        <f t="shared" si="278"/>
        <v>#VALUE!</v>
      </c>
      <c r="AI260" t="e">
        <f t="shared" si="279"/>
        <v>#VALUE!</v>
      </c>
      <c r="AJ260" t="e">
        <f t="shared" si="280"/>
        <v>#VALUE!</v>
      </c>
      <c r="AK260" t="e">
        <f t="shared" si="281"/>
        <v>#VALUE!</v>
      </c>
      <c r="AL260" t="e">
        <f t="shared" si="282"/>
        <v>#VALUE!</v>
      </c>
      <c r="AM260" t="e">
        <f t="shared" si="283"/>
        <v>#VALUE!</v>
      </c>
      <c r="AN260" t="e">
        <f t="shared" si="284"/>
        <v>#VALUE!</v>
      </c>
      <c r="AO260" t="e">
        <f t="shared" si="285"/>
        <v>#VALUE!</v>
      </c>
      <c r="AP260" t="e">
        <f t="shared" si="286"/>
        <v>#VALUE!</v>
      </c>
      <c r="AQ260" t="e">
        <f t="shared" si="287"/>
        <v>#VALUE!</v>
      </c>
      <c r="AR260" t="e">
        <f t="shared" si="288"/>
        <v>#VALUE!</v>
      </c>
      <c r="AS260" t="e">
        <f t="shared" si="289"/>
        <v>#VALUE!</v>
      </c>
      <c r="AT260" t="e">
        <f t="shared" si="290"/>
        <v>#VALUE!</v>
      </c>
      <c r="AU260" t="e">
        <f t="shared" si="291"/>
        <v>#VALUE!</v>
      </c>
      <c r="AV260" t="e">
        <f t="shared" si="292"/>
        <v>#VALUE!</v>
      </c>
      <c r="AW260" t="e">
        <f t="shared" si="293"/>
        <v>#VALUE!</v>
      </c>
      <c r="AX260" t="e">
        <f t="shared" si="294"/>
        <v>#VALUE!</v>
      </c>
      <c r="AY260" t="e">
        <f t="shared" si="295"/>
        <v>#VALUE!</v>
      </c>
      <c r="AZ260" t="e">
        <f t="shared" si="296"/>
        <v>#VALUE!</v>
      </c>
      <c r="BA260" t="e">
        <f t="shared" si="297"/>
        <v>#VALUE!</v>
      </c>
      <c r="BB260" t="e">
        <f t="shared" si="298"/>
        <v>#VALUE!</v>
      </c>
      <c r="BC260" t="e">
        <f t="shared" si="299"/>
        <v>#VALUE!</v>
      </c>
      <c r="BD260" t="e">
        <f t="shared" si="300"/>
        <v>#VALUE!</v>
      </c>
      <c r="BE260" t="e">
        <f t="shared" si="301"/>
        <v>#VALUE!</v>
      </c>
      <c r="BF260" t="e">
        <f t="shared" si="302"/>
        <v>#VALUE!</v>
      </c>
      <c r="BG260" t="e">
        <f t="shared" si="303"/>
        <v>#VALUE!</v>
      </c>
      <c r="BH260" t="e">
        <f t="shared" si="304"/>
        <v>#VALUE!</v>
      </c>
      <c r="BI260" t="e">
        <f t="shared" si="305"/>
        <v>#VALUE!</v>
      </c>
      <c r="BJ260" t="e">
        <f t="shared" si="306"/>
        <v>#VALUE!</v>
      </c>
      <c r="BK260" t="e">
        <f t="shared" si="307"/>
        <v>#VALUE!</v>
      </c>
      <c r="BL260" t="e">
        <f t="shared" si="308"/>
        <v>#VALUE!</v>
      </c>
      <c r="BM260" t="e">
        <f t="shared" si="309"/>
        <v>#VALUE!</v>
      </c>
      <c r="BN260" t="e">
        <f t="shared" si="310"/>
        <v>#VALUE!</v>
      </c>
      <c r="BO260" t="e">
        <f t="shared" si="311"/>
        <v>#VALUE!</v>
      </c>
      <c r="BP260" t="e">
        <f t="shared" si="312"/>
        <v>#VALUE!</v>
      </c>
      <c r="BQ260" t="e">
        <f t="shared" si="313"/>
        <v>#VALUE!</v>
      </c>
      <c r="BR260" t="e">
        <f t="shared" si="314"/>
        <v>#VALUE!</v>
      </c>
      <c r="BS260" t="e">
        <f t="shared" si="315"/>
        <v>#VALUE!</v>
      </c>
      <c r="BT260" t="e">
        <f t="shared" si="316"/>
        <v>#VALUE!</v>
      </c>
      <c r="BU260" t="e">
        <f t="shared" si="317"/>
        <v>#VALUE!</v>
      </c>
      <c r="BV260" t="e">
        <f t="shared" si="318"/>
        <v>#VALUE!</v>
      </c>
      <c r="BW260" t="e">
        <f t="shared" si="319"/>
        <v>#VALUE!</v>
      </c>
      <c r="BX260" t="e">
        <f t="shared" si="320"/>
        <v>#VALUE!</v>
      </c>
      <c r="BY260" t="e">
        <f t="shared" si="321"/>
        <v>#VALUE!</v>
      </c>
      <c r="BZ260" t="e">
        <f t="shared" si="322"/>
        <v>#VALUE!</v>
      </c>
      <c r="CA260" t="e">
        <f t="shared" si="323"/>
        <v>#VALUE!</v>
      </c>
      <c r="CB260" t="e">
        <f t="shared" si="324"/>
        <v>#VALUE!</v>
      </c>
      <c r="CC260" t="e">
        <f t="shared" si="325"/>
        <v>#VALUE!</v>
      </c>
      <c r="CD260" t="e">
        <f t="shared" si="326"/>
        <v>#VALUE!</v>
      </c>
      <c r="CE260" t="e">
        <f t="shared" si="327"/>
        <v>#VALUE!</v>
      </c>
      <c r="CF260" t="e">
        <f t="shared" si="328"/>
        <v>#VALUE!</v>
      </c>
      <c r="CG260" t="e">
        <f t="shared" si="329"/>
        <v>#VALUE!</v>
      </c>
      <c r="CH260" t="e">
        <f t="shared" ca="1" si="330"/>
        <v>#N/A</v>
      </c>
    </row>
    <row r="261" spans="5:86" x14ac:dyDescent="0.25">
      <c r="E261">
        <f t="shared" si="335"/>
        <v>1045608</v>
      </c>
      <c r="F261">
        <f t="shared" si="335"/>
        <v>1045608</v>
      </c>
      <c r="G261" t="e">
        <f t="shared" si="332"/>
        <v>#N/A</v>
      </c>
      <c r="H261" t="e">
        <f t="shared" ref="H261:H324" si="336">IF(F261=0,$B$5,H260-1)</f>
        <v>#VALUE!</v>
      </c>
      <c r="I261" t="e">
        <f t="shared" ref="I261:I324" si="337">IF(F261=0,$C$5,I260+1)</f>
        <v>#VALUE!</v>
      </c>
      <c r="J261" t="e">
        <f t="shared" ref="J261:J324" si="338">IF(H261=0,$B$6,J260-1)</f>
        <v>#VALUE!</v>
      </c>
      <c r="K261" t="e">
        <f t="shared" ref="K261:K324" si="339">IF(H261=0,$C$6,K260+1)</f>
        <v>#VALUE!</v>
      </c>
      <c r="L261" t="e">
        <f t="shared" ref="L261:L324" si="340">IF(J261=0,$B$7,L260-1)</f>
        <v>#VALUE!</v>
      </c>
      <c r="M261" t="e">
        <f t="shared" ref="M261:M324" si="341">IF(J261=0,$C$7,M260+1)</f>
        <v>#VALUE!</v>
      </c>
      <c r="N261" t="e">
        <f t="shared" ref="N261:N324" si="342">IF(L261=0,$B$8,N260-1)</f>
        <v>#VALUE!</v>
      </c>
      <c r="O261" t="e">
        <f t="shared" ref="O261:O324" si="343">IF(L261=0,$C$8,O260+1)</f>
        <v>#VALUE!</v>
      </c>
      <c r="P261" t="e">
        <f t="shared" ref="P261:P324" si="344">IF(N261=0,$B$9,P260-1)</f>
        <v>#VALUE!</v>
      </c>
      <c r="Q261" t="e">
        <f t="shared" ref="Q261:Q324" si="345">IF(N261=0,$C$9,Q260+1)</f>
        <v>#VALUE!</v>
      </c>
      <c r="R261" t="e">
        <f t="shared" ref="R261:R324" si="346">IF(P261=0,$B$10,R260-1)</f>
        <v>#VALUE!</v>
      </c>
      <c r="S261" t="e">
        <f t="shared" ref="S261:S324" si="347">IF(P261=0,$C$10,S260+1)</f>
        <v>#VALUE!</v>
      </c>
      <c r="T261" t="e">
        <f t="shared" ref="T261:T324" si="348">IF(R261=0,$B$11,T260-1)</f>
        <v>#VALUE!</v>
      </c>
      <c r="U261" t="e">
        <f t="shared" ref="U261:U324" si="349">IF(R261=0,$C$11,U260+1)</f>
        <v>#VALUE!</v>
      </c>
      <c r="V261" t="e">
        <f t="shared" ref="V261:V324" si="350">IF(T261=0,$B$12,V260-1)</f>
        <v>#VALUE!</v>
      </c>
      <c r="W261" t="e">
        <f t="shared" ref="W261:W324" si="351">IF(T261=0,$C$12,W260+1)</f>
        <v>#VALUE!</v>
      </c>
      <c r="X261" t="e">
        <f t="shared" ref="X261:X324" si="352">IF(V261=0,$B$13,X260-1)</f>
        <v>#VALUE!</v>
      </c>
      <c r="Y261" t="e">
        <f t="shared" ref="Y261:Y324" si="353">IF(V261=0,$C$13,Y260+1)</f>
        <v>#VALUE!</v>
      </c>
      <c r="Z261" t="e">
        <f t="shared" ref="Z261:Z324" si="354">IF(X261=0,$B$14,Z260-1)</f>
        <v>#VALUE!</v>
      </c>
      <c r="AA261" t="e">
        <f t="shared" ref="AA261:AA324" si="355">IF(X261=0,$C$14,AA260+1)</f>
        <v>#VALUE!</v>
      </c>
      <c r="AB261" t="e">
        <f t="shared" ref="AB261:AB324" si="356">IF(Z261=0,$B$15,AB260-1)</f>
        <v>#VALUE!</v>
      </c>
      <c r="AC261" t="e">
        <f t="shared" ref="AC261:AC324" si="357">IF(Z261=0,$C$15,AC260+1)</f>
        <v>#VALUE!</v>
      </c>
      <c r="AD261" t="e">
        <f t="shared" ref="AD261:AD324" si="358">IF(AB261=0,$B$16,AD260-1)</f>
        <v>#VALUE!</v>
      </c>
      <c r="AE261" t="e">
        <f t="shared" ref="AE261:AE324" si="359">IF(AB261=0,$C$16,AE260+1)</f>
        <v>#VALUE!</v>
      </c>
      <c r="AF261" t="e">
        <f t="shared" ref="AF261:AF324" si="360">IF(AD261=0,$B$17,AF260-1)</f>
        <v>#VALUE!</v>
      </c>
      <c r="AG261" t="e">
        <f t="shared" ref="AG261:AG324" si="361">IF(AD261=0,$C$17,AG260+1)</f>
        <v>#VALUE!</v>
      </c>
      <c r="AH261" t="e">
        <f t="shared" ref="AH261:AH324" si="362">IF(AF261=0,$B$18,AH260-1)</f>
        <v>#VALUE!</v>
      </c>
      <c r="AI261" t="e">
        <f t="shared" ref="AI261:AI324" si="363">IF(AF261=0,$C$18,AI260+1)</f>
        <v>#VALUE!</v>
      </c>
      <c r="AJ261" t="e">
        <f t="shared" ref="AJ261:AJ324" si="364">IF(AH261=0,$B$19,AJ260-1)</f>
        <v>#VALUE!</v>
      </c>
      <c r="AK261" t="e">
        <f t="shared" ref="AK261:AK324" si="365">IF(AH261=0,$C$19,AK260+1)</f>
        <v>#VALUE!</v>
      </c>
      <c r="AL261" t="e">
        <f t="shared" ref="AL261:AL324" si="366">IF(AJ261=0,$B$20,AL260-1)</f>
        <v>#VALUE!</v>
      </c>
      <c r="AM261" t="e">
        <f t="shared" ref="AM261:AM324" si="367">IF(AJ261=0,$C$20,AM260+1)</f>
        <v>#VALUE!</v>
      </c>
      <c r="AN261" t="e">
        <f t="shared" ref="AN261:AN324" si="368">IF(AL261=0,$B$21,AN260-1)</f>
        <v>#VALUE!</v>
      </c>
      <c r="AO261" t="e">
        <f t="shared" ref="AO261:AO324" si="369">IF(AL261=0,$C$21,AO260+1)</f>
        <v>#VALUE!</v>
      </c>
      <c r="AP261" t="e">
        <f t="shared" ref="AP261:AP324" si="370">IF(AN261=0,$B$22,AP260-1)</f>
        <v>#VALUE!</v>
      </c>
      <c r="AQ261" t="e">
        <f t="shared" ref="AQ261:AQ324" si="371">IF(AN261=0,$C$22,AQ260+1)</f>
        <v>#VALUE!</v>
      </c>
      <c r="AR261" t="e">
        <f t="shared" ref="AR261:AR324" si="372">IF(AP261=0,$B$23,AR260-1)</f>
        <v>#VALUE!</v>
      </c>
      <c r="AS261" t="e">
        <f t="shared" ref="AS261:AS324" si="373">IF(AP261=0,$C$23,AS260+1)</f>
        <v>#VALUE!</v>
      </c>
      <c r="AT261" t="e">
        <f t="shared" ref="AT261:AT324" si="374">IF(AR261=0,$B$24,AT260-1)</f>
        <v>#VALUE!</v>
      </c>
      <c r="AU261" t="e">
        <f t="shared" ref="AU261:AU324" si="375">IF(AR261=0,$C$24,AU260+1)</f>
        <v>#VALUE!</v>
      </c>
      <c r="AV261" t="e">
        <f t="shared" ref="AV261:AV324" si="376">IF(AT261=0,$B$25,AV260-1)</f>
        <v>#VALUE!</v>
      </c>
      <c r="AW261" t="e">
        <f t="shared" ref="AW261:AW324" si="377">IF(AT261=0,$C$25,AW260+1)</f>
        <v>#VALUE!</v>
      </c>
      <c r="AX261" t="e">
        <f t="shared" ref="AX261:AX324" si="378">IF(AV261=0,$B$26,AX260-1)</f>
        <v>#VALUE!</v>
      </c>
      <c r="AY261" t="e">
        <f t="shared" ref="AY261:AY324" si="379">IF(AV261=0,$C$26,AY260+1)</f>
        <v>#VALUE!</v>
      </c>
      <c r="AZ261" t="e">
        <f t="shared" ref="AZ261:AZ324" si="380">IF(AX261=0,$B$27,AZ260-1)</f>
        <v>#VALUE!</v>
      </c>
      <c r="BA261" t="e">
        <f t="shared" ref="BA261:BA324" si="381">IF(AX261=0,$C$27,BA260+1)</f>
        <v>#VALUE!</v>
      </c>
      <c r="BB261" t="e">
        <f t="shared" ref="BB261:BB324" si="382">IF(AZ261=0,$B$28,BB260-1)</f>
        <v>#VALUE!</v>
      </c>
      <c r="BC261" t="e">
        <f t="shared" ref="BC261:BC324" si="383">IF(AZ261=0,$C$28,BC260+1)</f>
        <v>#VALUE!</v>
      </c>
      <c r="BD261" t="e">
        <f t="shared" ref="BD261:BD324" si="384">IF(BB261=0,$B$29,BD260-1)</f>
        <v>#VALUE!</v>
      </c>
      <c r="BE261" t="e">
        <f t="shared" ref="BE261:BE324" si="385">IF(BB261=0,$C$29,BE260+1)</f>
        <v>#VALUE!</v>
      </c>
      <c r="BF261" t="e">
        <f t="shared" ref="BF261:BF324" si="386">IF(BD261=0,$B$30,BF260-1)</f>
        <v>#VALUE!</v>
      </c>
      <c r="BG261" t="e">
        <f t="shared" ref="BG261:BG324" si="387">IF(BD261=0,$C$30,BG260+1)</f>
        <v>#VALUE!</v>
      </c>
      <c r="BH261" t="e">
        <f t="shared" ref="BH261:BH324" si="388">IF(BF261=0,$B$31,BH260-1)</f>
        <v>#VALUE!</v>
      </c>
      <c r="BI261" t="e">
        <f t="shared" ref="BI261:BI324" si="389">IF(BF261=0,$C$31,BI260+1)</f>
        <v>#VALUE!</v>
      </c>
      <c r="BJ261" t="e">
        <f t="shared" ref="BJ261:BJ324" si="390">IF(BH261=0,$B$32,BJ260-1)</f>
        <v>#VALUE!</v>
      </c>
      <c r="BK261" t="e">
        <f t="shared" ref="BK261:BK324" si="391">IF(BH261=0,$C$32,BK260+1)</f>
        <v>#VALUE!</v>
      </c>
      <c r="BL261" t="e">
        <f t="shared" ref="BL261:BL324" si="392">IF(BJ261=0,$B$33,BL260-1)</f>
        <v>#VALUE!</v>
      </c>
      <c r="BM261" t="e">
        <f t="shared" ref="BM261:BM324" si="393">IF(BJ261=0,$C$33,BM260+1)</f>
        <v>#VALUE!</v>
      </c>
      <c r="BN261" t="e">
        <f t="shared" ref="BN261:BN324" si="394">IF(BL261=0,$B$34,BN260-1)</f>
        <v>#VALUE!</v>
      </c>
      <c r="BO261" t="e">
        <f t="shared" ref="BO261:BO324" si="395">IF(BL261=0,$C$34,BO260+1)</f>
        <v>#VALUE!</v>
      </c>
      <c r="BP261" t="e">
        <f t="shared" ref="BP261:BP324" si="396">IF(BN261=0,$B$35,BP260-1)</f>
        <v>#VALUE!</v>
      </c>
      <c r="BQ261" t="e">
        <f t="shared" ref="BQ261:BQ324" si="397">IF(BN261=0,$C$35,BQ260+1)</f>
        <v>#VALUE!</v>
      </c>
      <c r="BR261" t="e">
        <f t="shared" ref="BR261:BR324" si="398">IF(BP261=0,$B$36,BR260-1)</f>
        <v>#VALUE!</v>
      </c>
      <c r="BS261" t="e">
        <f t="shared" ref="BS261:BS324" si="399">IF(BP261=0,$C$36,BS260+1)</f>
        <v>#VALUE!</v>
      </c>
      <c r="BT261" t="e">
        <f t="shared" ref="BT261:BT324" si="400">IF(BR261=0,$B$37,BT260-1)</f>
        <v>#VALUE!</v>
      </c>
      <c r="BU261" t="e">
        <f t="shared" ref="BU261:BU324" si="401">IF(BR261=0,$C$37,BU260+1)</f>
        <v>#VALUE!</v>
      </c>
      <c r="BV261" t="e">
        <f t="shared" ref="BV261:BV324" si="402">IF(BT261=0,$B$38,BV260-1)</f>
        <v>#VALUE!</v>
      </c>
      <c r="BW261" t="e">
        <f t="shared" ref="BW261:BW324" si="403">IF(BT261=0,$C$38,BW260+1)</f>
        <v>#VALUE!</v>
      </c>
      <c r="BX261" t="e">
        <f t="shared" ref="BX261:BX324" si="404">IF(BV261=0,$B$39,BX260-1)</f>
        <v>#VALUE!</v>
      </c>
      <c r="BY261" t="e">
        <f t="shared" ref="BY261:BY324" si="405">IF(BV261=0,$C$39,BY260+1)</f>
        <v>#VALUE!</v>
      </c>
      <c r="BZ261" t="e">
        <f t="shared" ref="BZ261:BZ324" si="406">IF(BX261=0,$B$40,BZ260-1)</f>
        <v>#VALUE!</v>
      </c>
      <c r="CA261" t="e">
        <f t="shared" ref="CA261:CA324" si="407">IF(BX261=0,$C$40,CA260+1)</f>
        <v>#VALUE!</v>
      </c>
      <c r="CB261" t="e">
        <f t="shared" ref="CB261:CB324" si="408">IF(BZ261=0,$B$41,CB260-1)</f>
        <v>#VALUE!</v>
      </c>
      <c r="CC261" t="e">
        <f t="shared" ref="CC261:CC324" si="409">IF(BZ261=0,$C$41,CC260+1)</f>
        <v>#VALUE!</v>
      </c>
      <c r="CD261" t="e">
        <f t="shared" ref="CD261:CD324" si="410">IF(CB261=0,$B$42,CD260-1)</f>
        <v>#VALUE!</v>
      </c>
      <c r="CE261" t="e">
        <f t="shared" ref="CE261:CE324" si="411">IF(CB261=0,$C$42,CE260+1)</f>
        <v>#VALUE!</v>
      </c>
      <c r="CF261" t="e">
        <f t="shared" ref="CF261:CF324" si="412">IF(CD261=0,$B$43,CF260-1)</f>
        <v>#VALUE!</v>
      </c>
      <c r="CG261" t="e">
        <f t="shared" ref="CG261:CG324" si="413">IF(CD261=0,$C$43,CG260+1)</f>
        <v>#VALUE!</v>
      </c>
      <c r="CH261" t="e">
        <f t="shared" ref="CH261:CH324" ca="1" si="414">IF(E261&lt;=0,"",IF(F261&gt;0,INDIRECT("EMH!C"&amp;(G261)),IF(H261&gt;0,INDIRECT("EMH!C"&amp;(I261)),IF(J261&gt;0,INDIRECT("EMH!C"&amp;(K261)),IF(L261&gt;0,INDIRECT("EMH!C"&amp;(M261)),IF(N261&gt;0,INDIRECT("EMH!C"&amp;(O261)),IF(P261&gt;0,INDIRECT("EMH!C"&amp;(Q261)),IF(R261&gt;0,INDIRECT("EMH!C"&amp;(S261)),IF(T261&gt;0,INDIRECT("EMH!C"&amp;(U261)),IF(V261&gt;0,INDIRECT("EMH!C"&amp;(W261)),IF(X261&gt;0,INDIRECT("EMH!C"&amp;(Y261)),IF(Z261&gt;0,INDIRECT("EMH!C"&amp;(AA261)),IF(AB261&gt;0,INDIRECT("EMH!C"&amp;(AC261)),IF(AD261&gt;0,INDIRECT("EMH!C"&amp;(AE261)),IF(AF261&gt;0,INDIRECT("EMH!C"&amp;(AG261)),IF(AH261&gt;0,INDIRECT("EMH!C"&amp;(AI261)),IF(AJ261&gt;0,INDIRECT("EMH!C"&amp;(AK261)),IF(AL261&gt;0,INDIRECT("EMH!C"&amp;(AM261)),IF(AN261&gt;0,INDIRECT("EMH!C"&amp;(AO261)),IF(AP261&gt;0,INDIRECT("EMH!C"&amp;(AQ261)),IF(AR261&gt;0,INDIRECT("EMH!C"&amp;(AS261)),IF(AT261&gt;0,INDIRECT("EMH!C"&amp;(AU261)),IF(AV261&gt;0,INDIRECT("EMH!C"&amp;(AW261)),IF(AX261&gt;0,INDIRECT("EMH!C"&amp;(AY261)),IF(AZ261&gt;0,INDIRECT("EMH!C"&amp;(BA261)),IF(BB261&gt;0,INDIRECT("EMH!C"&amp;(BC261)),IF(BD261&gt;0,INDIRECT("EMH!C"&amp;(BE261)),IF(BF261&gt;0,INDIRECT("EMH!C"&amp;(BG261)),IF(BH261&gt;0,INDIRECT("EMH!C"&amp;(BI261)),IF(BJ261&gt;0,INDIRECT("EMH!C"&amp;(BK261)),IF(BL261&gt;0,INDIRECT("EMH!C"&amp;(BM261)),IF(BN261&gt;0,INDIRECT("EMH!C"&amp;(BO261)),IF(BP261&gt;0,INDIRECT("EMH!C"&amp;(BQ261)),IF(BR261&gt;0,INDIRECT("EMH!C"&amp;(BS261)),IF(BT261&gt;0,INDIRECT("EMH!C"&amp;(BU261)),IF(BV261&gt;0,INDIRECT("EMH!C"&amp;(BW261)),IF(BX261&gt;0,INDIRECT("EMH!C"&amp;(BY261)),IF(BZ261&gt;0,INDIRECT("EMH!C"&amp;(CA261)),IF(CB261&gt;0,INDIRECT("EMH!C"&amp;(CC261)),IF(CD261&gt;0,INDIRECT("EMH!C"&amp;(CE261)),IF(CF261&gt;0,INDIRECT("EMH!C"&amp;(CG261)),"")))))))))))))))))))))))))))))))))))))))))</f>
        <v>#N/A</v>
      </c>
    </row>
    <row r="262" spans="5:86" x14ac:dyDescent="0.25">
      <c r="E262">
        <f t="shared" ref="E262:F277" si="415">E261-1</f>
        <v>1045607</v>
      </c>
      <c r="F262">
        <f t="shared" si="415"/>
        <v>1045607</v>
      </c>
      <c r="G262" t="e">
        <f t="shared" ref="G262:G325" si="416">G261+1</f>
        <v>#N/A</v>
      </c>
      <c r="H262" t="e">
        <f t="shared" si="336"/>
        <v>#VALUE!</v>
      </c>
      <c r="I262" t="e">
        <f t="shared" si="337"/>
        <v>#VALUE!</v>
      </c>
      <c r="J262" t="e">
        <f t="shared" si="338"/>
        <v>#VALUE!</v>
      </c>
      <c r="K262" t="e">
        <f t="shared" si="339"/>
        <v>#VALUE!</v>
      </c>
      <c r="L262" t="e">
        <f t="shared" si="340"/>
        <v>#VALUE!</v>
      </c>
      <c r="M262" t="e">
        <f t="shared" si="341"/>
        <v>#VALUE!</v>
      </c>
      <c r="N262" t="e">
        <f t="shared" si="342"/>
        <v>#VALUE!</v>
      </c>
      <c r="O262" t="e">
        <f t="shared" si="343"/>
        <v>#VALUE!</v>
      </c>
      <c r="P262" t="e">
        <f t="shared" si="344"/>
        <v>#VALUE!</v>
      </c>
      <c r="Q262" t="e">
        <f t="shared" si="345"/>
        <v>#VALUE!</v>
      </c>
      <c r="R262" t="e">
        <f t="shared" si="346"/>
        <v>#VALUE!</v>
      </c>
      <c r="S262" t="e">
        <f t="shared" si="347"/>
        <v>#VALUE!</v>
      </c>
      <c r="T262" t="e">
        <f t="shared" si="348"/>
        <v>#VALUE!</v>
      </c>
      <c r="U262" t="e">
        <f t="shared" si="349"/>
        <v>#VALUE!</v>
      </c>
      <c r="V262" t="e">
        <f t="shared" si="350"/>
        <v>#VALUE!</v>
      </c>
      <c r="W262" t="e">
        <f t="shared" si="351"/>
        <v>#VALUE!</v>
      </c>
      <c r="X262" t="e">
        <f t="shared" si="352"/>
        <v>#VALUE!</v>
      </c>
      <c r="Y262" t="e">
        <f t="shared" si="353"/>
        <v>#VALUE!</v>
      </c>
      <c r="Z262" t="e">
        <f t="shared" si="354"/>
        <v>#VALUE!</v>
      </c>
      <c r="AA262" t="e">
        <f t="shared" si="355"/>
        <v>#VALUE!</v>
      </c>
      <c r="AB262" t="e">
        <f t="shared" si="356"/>
        <v>#VALUE!</v>
      </c>
      <c r="AC262" t="e">
        <f t="shared" si="357"/>
        <v>#VALUE!</v>
      </c>
      <c r="AD262" t="e">
        <f t="shared" si="358"/>
        <v>#VALUE!</v>
      </c>
      <c r="AE262" t="e">
        <f t="shared" si="359"/>
        <v>#VALUE!</v>
      </c>
      <c r="AF262" t="e">
        <f t="shared" si="360"/>
        <v>#VALUE!</v>
      </c>
      <c r="AG262" t="e">
        <f t="shared" si="361"/>
        <v>#VALUE!</v>
      </c>
      <c r="AH262" t="e">
        <f t="shared" si="362"/>
        <v>#VALUE!</v>
      </c>
      <c r="AI262" t="e">
        <f t="shared" si="363"/>
        <v>#VALUE!</v>
      </c>
      <c r="AJ262" t="e">
        <f t="shared" si="364"/>
        <v>#VALUE!</v>
      </c>
      <c r="AK262" t="e">
        <f t="shared" si="365"/>
        <v>#VALUE!</v>
      </c>
      <c r="AL262" t="e">
        <f t="shared" si="366"/>
        <v>#VALUE!</v>
      </c>
      <c r="AM262" t="e">
        <f t="shared" si="367"/>
        <v>#VALUE!</v>
      </c>
      <c r="AN262" t="e">
        <f t="shared" si="368"/>
        <v>#VALUE!</v>
      </c>
      <c r="AO262" t="e">
        <f t="shared" si="369"/>
        <v>#VALUE!</v>
      </c>
      <c r="AP262" t="e">
        <f t="shared" si="370"/>
        <v>#VALUE!</v>
      </c>
      <c r="AQ262" t="e">
        <f t="shared" si="371"/>
        <v>#VALUE!</v>
      </c>
      <c r="AR262" t="e">
        <f t="shared" si="372"/>
        <v>#VALUE!</v>
      </c>
      <c r="AS262" t="e">
        <f t="shared" si="373"/>
        <v>#VALUE!</v>
      </c>
      <c r="AT262" t="e">
        <f t="shared" si="374"/>
        <v>#VALUE!</v>
      </c>
      <c r="AU262" t="e">
        <f t="shared" si="375"/>
        <v>#VALUE!</v>
      </c>
      <c r="AV262" t="e">
        <f t="shared" si="376"/>
        <v>#VALUE!</v>
      </c>
      <c r="AW262" t="e">
        <f t="shared" si="377"/>
        <v>#VALUE!</v>
      </c>
      <c r="AX262" t="e">
        <f t="shared" si="378"/>
        <v>#VALUE!</v>
      </c>
      <c r="AY262" t="e">
        <f t="shared" si="379"/>
        <v>#VALUE!</v>
      </c>
      <c r="AZ262" t="e">
        <f t="shared" si="380"/>
        <v>#VALUE!</v>
      </c>
      <c r="BA262" t="e">
        <f t="shared" si="381"/>
        <v>#VALUE!</v>
      </c>
      <c r="BB262" t="e">
        <f t="shared" si="382"/>
        <v>#VALUE!</v>
      </c>
      <c r="BC262" t="e">
        <f t="shared" si="383"/>
        <v>#VALUE!</v>
      </c>
      <c r="BD262" t="e">
        <f t="shared" si="384"/>
        <v>#VALUE!</v>
      </c>
      <c r="BE262" t="e">
        <f t="shared" si="385"/>
        <v>#VALUE!</v>
      </c>
      <c r="BF262" t="e">
        <f t="shared" si="386"/>
        <v>#VALUE!</v>
      </c>
      <c r="BG262" t="e">
        <f t="shared" si="387"/>
        <v>#VALUE!</v>
      </c>
      <c r="BH262" t="e">
        <f t="shared" si="388"/>
        <v>#VALUE!</v>
      </c>
      <c r="BI262" t="e">
        <f t="shared" si="389"/>
        <v>#VALUE!</v>
      </c>
      <c r="BJ262" t="e">
        <f t="shared" si="390"/>
        <v>#VALUE!</v>
      </c>
      <c r="BK262" t="e">
        <f t="shared" si="391"/>
        <v>#VALUE!</v>
      </c>
      <c r="BL262" t="e">
        <f t="shared" si="392"/>
        <v>#VALUE!</v>
      </c>
      <c r="BM262" t="e">
        <f t="shared" si="393"/>
        <v>#VALUE!</v>
      </c>
      <c r="BN262" t="e">
        <f t="shared" si="394"/>
        <v>#VALUE!</v>
      </c>
      <c r="BO262" t="e">
        <f t="shared" si="395"/>
        <v>#VALUE!</v>
      </c>
      <c r="BP262" t="e">
        <f t="shared" si="396"/>
        <v>#VALUE!</v>
      </c>
      <c r="BQ262" t="e">
        <f t="shared" si="397"/>
        <v>#VALUE!</v>
      </c>
      <c r="BR262" t="e">
        <f t="shared" si="398"/>
        <v>#VALUE!</v>
      </c>
      <c r="BS262" t="e">
        <f t="shared" si="399"/>
        <v>#VALUE!</v>
      </c>
      <c r="BT262" t="e">
        <f t="shared" si="400"/>
        <v>#VALUE!</v>
      </c>
      <c r="BU262" t="e">
        <f t="shared" si="401"/>
        <v>#VALUE!</v>
      </c>
      <c r="BV262" t="e">
        <f t="shared" si="402"/>
        <v>#VALUE!</v>
      </c>
      <c r="BW262" t="e">
        <f t="shared" si="403"/>
        <v>#VALUE!</v>
      </c>
      <c r="BX262" t="e">
        <f t="shared" si="404"/>
        <v>#VALUE!</v>
      </c>
      <c r="BY262" t="e">
        <f t="shared" si="405"/>
        <v>#VALUE!</v>
      </c>
      <c r="BZ262" t="e">
        <f t="shared" si="406"/>
        <v>#VALUE!</v>
      </c>
      <c r="CA262" t="e">
        <f t="shared" si="407"/>
        <v>#VALUE!</v>
      </c>
      <c r="CB262" t="e">
        <f t="shared" si="408"/>
        <v>#VALUE!</v>
      </c>
      <c r="CC262" t="e">
        <f t="shared" si="409"/>
        <v>#VALUE!</v>
      </c>
      <c r="CD262" t="e">
        <f t="shared" si="410"/>
        <v>#VALUE!</v>
      </c>
      <c r="CE262" t="e">
        <f t="shared" si="411"/>
        <v>#VALUE!</v>
      </c>
      <c r="CF262" t="e">
        <f t="shared" si="412"/>
        <v>#VALUE!</v>
      </c>
      <c r="CG262" t="e">
        <f t="shared" si="413"/>
        <v>#VALUE!</v>
      </c>
      <c r="CH262" t="e">
        <f t="shared" ca="1" si="414"/>
        <v>#N/A</v>
      </c>
    </row>
    <row r="263" spans="5:86" x14ac:dyDescent="0.25">
      <c r="E263">
        <f t="shared" si="415"/>
        <v>1045606</v>
      </c>
      <c r="F263">
        <f t="shared" si="415"/>
        <v>1045606</v>
      </c>
      <c r="G263" t="e">
        <f t="shared" si="416"/>
        <v>#N/A</v>
      </c>
      <c r="H263" t="e">
        <f t="shared" si="336"/>
        <v>#VALUE!</v>
      </c>
      <c r="I263" t="e">
        <f t="shared" si="337"/>
        <v>#VALUE!</v>
      </c>
      <c r="J263" t="e">
        <f t="shared" si="338"/>
        <v>#VALUE!</v>
      </c>
      <c r="K263" t="e">
        <f t="shared" si="339"/>
        <v>#VALUE!</v>
      </c>
      <c r="L263" t="e">
        <f t="shared" si="340"/>
        <v>#VALUE!</v>
      </c>
      <c r="M263" t="e">
        <f t="shared" si="341"/>
        <v>#VALUE!</v>
      </c>
      <c r="N263" t="e">
        <f t="shared" si="342"/>
        <v>#VALUE!</v>
      </c>
      <c r="O263" t="e">
        <f t="shared" si="343"/>
        <v>#VALUE!</v>
      </c>
      <c r="P263" t="e">
        <f t="shared" si="344"/>
        <v>#VALUE!</v>
      </c>
      <c r="Q263" t="e">
        <f t="shared" si="345"/>
        <v>#VALUE!</v>
      </c>
      <c r="R263" t="e">
        <f t="shared" si="346"/>
        <v>#VALUE!</v>
      </c>
      <c r="S263" t="e">
        <f t="shared" si="347"/>
        <v>#VALUE!</v>
      </c>
      <c r="T263" t="e">
        <f t="shared" si="348"/>
        <v>#VALUE!</v>
      </c>
      <c r="U263" t="e">
        <f t="shared" si="349"/>
        <v>#VALUE!</v>
      </c>
      <c r="V263" t="e">
        <f t="shared" si="350"/>
        <v>#VALUE!</v>
      </c>
      <c r="W263" t="e">
        <f t="shared" si="351"/>
        <v>#VALUE!</v>
      </c>
      <c r="X263" t="e">
        <f t="shared" si="352"/>
        <v>#VALUE!</v>
      </c>
      <c r="Y263" t="e">
        <f t="shared" si="353"/>
        <v>#VALUE!</v>
      </c>
      <c r="Z263" t="e">
        <f t="shared" si="354"/>
        <v>#VALUE!</v>
      </c>
      <c r="AA263" t="e">
        <f t="shared" si="355"/>
        <v>#VALUE!</v>
      </c>
      <c r="AB263" t="e">
        <f t="shared" si="356"/>
        <v>#VALUE!</v>
      </c>
      <c r="AC263" t="e">
        <f t="shared" si="357"/>
        <v>#VALUE!</v>
      </c>
      <c r="AD263" t="e">
        <f t="shared" si="358"/>
        <v>#VALUE!</v>
      </c>
      <c r="AE263" t="e">
        <f t="shared" si="359"/>
        <v>#VALUE!</v>
      </c>
      <c r="AF263" t="e">
        <f t="shared" si="360"/>
        <v>#VALUE!</v>
      </c>
      <c r="AG263" t="e">
        <f t="shared" si="361"/>
        <v>#VALUE!</v>
      </c>
      <c r="AH263" t="e">
        <f t="shared" si="362"/>
        <v>#VALUE!</v>
      </c>
      <c r="AI263" t="e">
        <f t="shared" si="363"/>
        <v>#VALUE!</v>
      </c>
      <c r="AJ263" t="e">
        <f t="shared" si="364"/>
        <v>#VALUE!</v>
      </c>
      <c r="AK263" t="e">
        <f t="shared" si="365"/>
        <v>#VALUE!</v>
      </c>
      <c r="AL263" t="e">
        <f t="shared" si="366"/>
        <v>#VALUE!</v>
      </c>
      <c r="AM263" t="e">
        <f t="shared" si="367"/>
        <v>#VALUE!</v>
      </c>
      <c r="AN263" t="e">
        <f t="shared" si="368"/>
        <v>#VALUE!</v>
      </c>
      <c r="AO263" t="e">
        <f t="shared" si="369"/>
        <v>#VALUE!</v>
      </c>
      <c r="AP263" t="e">
        <f t="shared" si="370"/>
        <v>#VALUE!</v>
      </c>
      <c r="AQ263" t="e">
        <f t="shared" si="371"/>
        <v>#VALUE!</v>
      </c>
      <c r="AR263" t="e">
        <f t="shared" si="372"/>
        <v>#VALUE!</v>
      </c>
      <c r="AS263" t="e">
        <f t="shared" si="373"/>
        <v>#VALUE!</v>
      </c>
      <c r="AT263" t="e">
        <f t="shared" si="374"/>
        <v>#VALUE!</v>
      </c>
      <c r="AU263" t="e">
        <f t="shared" si="375"/>
        <v>#VALUE!</v>
      </c>
      <c r="AV263" t="e">
        <f t="shared" si="376"/>
        <v>#VALUE!</v>
      </c>
      <c r="AW263" t="e">
        <f t="shared" si="377"/>
        <v>#VALUE!</v>
      </c>
      <c r="AX263" t="e">
        <f t="shared" si="378"/>
        <v>#VALUE!</v>
      </c>
      <c r="AY263" t="e">
        <f t="shared" si="379"/>
        <v>#VALUE!</v>
      </c>
      <c r="AZ263" t="e">
        <f t="shared" si="380"/>
        <v>#VALUE!</v>
      </c>
      <c r="BA263" t="e">
        <f t="shared" si="381"/>
        <v>#VALUE!</v>
      </c>
      <c r="BB263" t="e">
        <f t="shared" si="382"/>
        <v>#VALUE!</v>
      </c>
      <c r="BC263" t="e">
        <f t="shared" si="383"/>
        <v>#VALUE!</v>
      </c>
      <c r="BD263" t="e">
        <f t="shared" si="384"/>
        <v>#VALUE!</v>
      </c>
      <c r="BE263" t="e">
        <f t="shared" si="385"/>
        <v>#VALUE!</v>
      </c>
      <c r="BF263" t="e">
        <f t="shared" si="386"/>
        <v>#VALUE!</v>
      </c>
      <c r="BG263" t="e">
        <f t="shared" si="387"/>
        <v>#VALUE!</v>
      </c>
      <c r="BH263" t="e">
        <f t="shared" si="388"/>
        <v>#VALUE!</v>
      </c>
      <c r="BI263" t="e">
        <f t="shared" si="389"/>
        <v>#VALUE!</v>
      </c>
      <c r="BJ263" t="e">
        <f t="shared" si="390"/>
        <v>#VALUE!</v>
      </c>
      <c r="BK263" t="e">
        <f t="shared" si="391"/>
        <v>#VALUE!</v>
      </c>
      <c r="BL263" t="e">
        <f t="shared" si="392"/>
        <v>#VALUE!</v>
      </c>
      <c r="BM263" t="e">
        <f t="shared" si="393"/>
        <v>#VALUE!</v>
      </c>
      <c r="BN263" t="e">
        <f t="shared" si="394"/>
        <v>#VALUE!</v>
      </c>
      <c r="BO263" t="e">
        <f t="shared" si="395"/>
        <v>#VALUE!</v>
      </c>
      <c r="BP263" t="e">
        <f t="shared" si="396"/>
        <v>#VALUE!</v>
      </c>
      <c r="BQ263" t="e">
        <f t="shared" si="397"/>
        <v>#VALUE!</v>
      </c>
      <c r="BR263" t="e">
        <f t="shared" si="398"/>
        <v>#VALUE!</v>
      </c>
      <c r="BS263" t="e">
        <f t="shared" si="399"/>
        <v>#VALUE!</v>
      </c>
      <c r="BT263" t="e">
        <f t="shared" si="400"/>
        <v>#VALUE!</v>
      </c>
      <c r="BU263" t="e">
        <f t="shared" si="401"/>
        <v>#VALUE!</v>
      </c>
      <c r="BV263" t="e">
        <f t="shared" si="402"/>
        <v>#VALUE!</v>
      </c>
      <c r="BW263" t="e">
        <f t="shared" si="403"/>
        <v>#VALUE!</v>
      </c>
      <c r="BX263" t="e">
        <f t="shared" si="404"/>
        <v>#VALUE!</v>
      </c>
      <c r="BY263" t="e">
        <f t="shared" si="405"/>
        <v>#VALUE!</v>
      </c>
      <c r="BZ263" t="e">
        <f t="shared" si="406"/>
        <v>#VALUE!</v>
      </c>
      <c r="CA263" t="e">
        <f t="shared" si="407"/>
        <v>#VALUE!</v>
      </c>
      <c r="CB263" t="e">
        <f t="shared" si="408"/>
        <v>#VALUE!</v>
      </c>
      <c r="CC263" t="e">
        <f t="shared" si="409"/>
        <v>#VALUE!</v>
      </c>
      <c r="CD263" t="e">
        <f t="shared" si="410"/>
        <v>#VALUE!</v>
      </c>
      <c r="CE263" t="e">
        <f t="shared" si="411"/>
        <v>#VALUE!</v>
      </c>
      <c r="CF263" t="e">
        <f t="shared" si="412"/>
        <v>#VALUE!</v>
      </c>
      <c r="CG263" t="e">
        <f t="shared" si="413"/>
        <v>#VALUE!</v>
      </c>
      <c r="CH263" t="e">
        <f t="shared" ca="1" si="414"/>
        <v>#N/A</v>
      </c>
    </row>
    <row r="264" spans="5:86" x14ac:dyDescent="0.25">
      <c r="E264">
        <f t="shared" si="415"/>
        <v>1045605</v>
      </c>
      <c r="F264">
        <f t="shared" si="415"/>
        <v>1045605</v>
      </c>
      <c r="G264" t="e">
        <f t="shared" si="416"/>
        <v>#N/A</v>
      </c>
      <c r="H264" t="e">
        <f t="shared" si="336"/>
        <v>#VALUE!</v>
      </c>
      <c r="I264" t="e">
        <f t="shared" si="337"/>
        <v>#VALUE!</v>
      </c>
      <c r="J264" t="e">
        <f t="shared" si="338"/>
        <v>#VALUE!</v>
      </c>
      <c r="K264" t="e">
        <f t="shared" si="339"/>
        <v>#VALUE!</v>
      </c>
      <c r="L264" t="e">
        <f t="shared" si="340"/>
        <v>#VALUE!</v>
      </c>
      <c r="M264" t="e">
        <f t="shared" si="341"/>
        <v>#VALUE!</v>
      </c>
      <c r="N264" t="e">
        <f t="shared" si="342"/>
        <v>#VALUE!</v>
      </c>
      <c r="O264" t="e">
        <f t="shared" si="343"/>
        <v>#VALUE!</v>
      </c>
      <c r="P264" t="e">
        <f t="shared" si="344"/>
        <v>#VALUE!</v>
      </c>
      <c r="Q264" t="e">
        <f t="shared" si="345"/>
        <v>#VALUE!</v>
      </c>
      <c r="R264" t="e">
        <f t="shared" si="346"/>
        <v>#VALUE!</v>
      </c>
      <c r="S264" t="e">
        <f t="shared" si="347"/>
        <v>#VALUE!</v>
      </c>
      <c r="T264" t="e">
        <f t="shared" si="348"/>
        <v>#VALUE!</v>
      </c>
      <c r="U264" t="e">
        <f t="shared" si="349"/>
        <v>#VALUE!</v>
      </c>
      <c r="V264" t="e">
        <f t="shared" si="350"/>
        <v>#VALUE!</v>
      </c>
      <c r="W264" t="e">
        <f t="shared" si="351"/>
        <v>#VALUE!</v>
      </c>
      <c r="X264" t="e">
        <f t="shared" si="352"/>
        <v>#VALUE!</v>
      </c>
      <c r="Y264" t="e">
        <f t="shared" si="353"/>
        <v>#VALUE!</v>
      </c>
      <c r="Z264" t="e">
        <f t="shared" si="354"/>
        <v>#VALUE!</v>
      </c>
      <c r="AA264" t="e">
        <f t="shared" si="355"/>
        <v>#VALUE!</v>
      </c>
      <c r="AB264" t="e">
        <f t="shared" si="356"/>
        <v>#VALUE!</v>
      </c>
      <c r="AC264" t="e">
        <f t="shared" si="357"/>
        <v>#VALUE!</v>
      </c>
      <c r="AD264" t="e">
        <f t="shared" si="358"/>
        <v>#VALUE!</v>
      </c>
      <c r="AE264" t="e">
        <f t="shared" si="359"/>
        <v>#VALUE!</v>
      </c>
      <c r="AF264" t="e">
        <f t="shared" si="360"/>
        <v>#VALUE!</v>
      </c>
      <c r="AG264" t="e">
        <f t="shared" si="361"/>
        <v>#VALUE!</v>
      </c>
      <c r="AH264" t="e">
        <f t="shared" si="362"/>
        <v>#VALUE!</v>
      </c>
      <c r="AI264" t="e">
        <f t="shared" si="363"/>
        <v>#VALUE!</v>
      </c>
      <c r="AJ264" t="e">
        <f t="shared" si="364"/>
        <v>#VALUE!</v>
      </c>
      <c r="AK264" t="e">
        <f t="shared" si="365"/>
        <v>#VALUE!</v>
      </c>
      <c r="AL264" t="e">
        <f t="shared" si="366"/>
        <v>#VALUE!</v>
      </c>
      <c r="AM264" t="e">
        <f t="shared" si="367"/>
        <v>#VALUE!</v>
      </c>
      <c r="AN264" t="e">
        <f t="shared" si="368"/>
        <v>#VALUE!</v>
      </c>
      <c r="AO264" t="e">
        <f t="shared" si="369"/>
        <v>#VALUE!</v>
      </c>
      <c r="AP264" t="e">
        <f t="shared" si="370"/>
        <v>#VALUE!</v>
      </c>
      <c r="AQ264" t="e">
        <f t="shared" si="371"/>
        <v>#VALUE!</v>
      </c>
      <c r="AR264" t="e">
        <f t="shared" si="372"/>
        <v>#VALUE!</v>
      </c>
      <c r="AS264" t="e">
        <f t="shared" si="373"/>
        <v>#VALUE!</v>
      </c>
      <c r="AT264" t="e">
        <f t="shared" si="374"/>
        <v>#VALUE!</v>
      </c>
      <c r="AU264" t="e">
        <f t="shared" si="375"/>
        <v>#VALUE!</v>
      </c>
      <c r="AV264" t="e">
        <f t="shared" si="376"/>
        <v>#VALUE!</v>
      </c>
      <c r="AW264" t="e">
        <f t="shared" si="377"/>
        <v>#VALUE!</v>
      </c>
      <c r="AX264" t="e">
        <f t="shared" si="378"/>
        <v>#VALUE!</v>
      </c>
      <c r="AY264" t="e">
        <f t="shared" si="379"/>
        <v>#VALUE!</v>
      </c>
      <c r="AZ264" t="e">
        <f t="shared" si="380"/>
        <v>#VALUE!</v>
      </c>
      <c r="BA264" t="e">
        <f t="shared" si="381"/>
        <v>#VALUE!</v>
      </c>
      <c r="BB264" t="e">
        <f t="shared" si="382"/>
        <v>#VALUE!</v>
      </c>
      <c r="BC264" t="e">
        <f t="shared" si="383"/>
        <v>#VALUE!</v>
      </c>
      <c r="BD264" t="e">
        <f t="shared" si="384"/>
        <v>#VALUE!</v>
      </c>
      <c r="BE264" t="e">
        <f t="shared" si="385"/>
        <v>#VALUE!</v>
      </c>
      <c r="BF264" t="e">
        <f t="shared" si="386"/>
        <v>#VALUE!</v>
      </c>
      <c r="BG264" t="e">
        <f t="shared" si="387"/>
        <v>#VALUE!</v>
      </c>
      <c r="BH264" t="e">
        <f t="shared" si="388"/>
        <v>#VALUE!</v>
      </c>
      <c r="BI264" t="e">
        <f t="shared" si="389"/>
        <v>#VALUE!</v>
      </c>
      <c r="BJ264" t="e">
        <f t="shared" si="390"/>
        <v>#VALUE!</v>
      </c>
      <c r="BK264" t="e">
        <f t="shared" si="391"/>
        <v>#VALUE!</v>
      </c>
      <c r="BL264" t="e">
        <f t="shared" si="392"/>
        <v>#VALUE!</v>
      </c>
      <c r="BM264" t="e">
        <f t="shared" si="393"/>
        <v>#VALUE!</v>
      </c>
      <c r="BN264" t="e">
        <f t="shared" si="394"/>
        <v>#VALUE!</v>
      </c>
      <c r="BO264" t="e">
        <f t="shared" si="395"/>
        <v>#VALUE!</v>
      </c>
      <c r="BP264" t="e">
        <f t="shared" si="396"/>
        <v>#VALUE!</v>
      </c>
      <c r="BQ264" t="e">
        <f t="shared" si="397"/>
        <v>#VALUE!</v>
      </c>
      <c r="BR264" t="e">
        <f t="shared" si="398"/>
        <v>#VALUE!</v>
      </c>
      <c r="BS264" t="e">
        <f t="shared" si="399"/>
        <v>#VALUE!</v>
      </c>
      <c r="BT264" t="e">
        <f t="shared" si="400"/>
        <v>#VALUE!</v>
      </c>
      <c r="BU264" t="e">
        <f t="shared" si="401"/>
        <v>#VALUE!</v>
      </c>
      <c r="BV264" t="e">
        <f t="shared" si="402"/>
        <v>#VALUE!</v>
      </c>
      <c r="BW264" t="e">
        <f t="shared" si="403"/>
        <v>#VALUE!</v>
      </c>
      <c r="BX264" t="e">
        <f t="shared" si="404"/>
        <v>#VALUE!</v>
      </c>
      <c r="BY264" t="e">
        <f t="shared" si="405"/>
        <v>#VALUE!</v>
      </c>
      <c r="BZ264" t="e">
        <f t="shared" si="406"/>
        <v>#VALUE!</v>
      </c>
      <c r="CA264" t="e">
        <f t="shared" si="407"/>
        <v>#VALUE!</v>
      </c>
      <c r="CB264" t="e">
        <f t="shared" si="408"/>
        <v>#VALUE!</v>
      </c>
      <c r="CC264" t="e">
        <f t="shared" si="409"/>
        <v>#VALUE!</v>
      </c>
      <c r="CD264" t="e">
        <f t="shared" si="410"/>
        <v>#VALUE!</v>
      </c>
      <c r="CE264" t="e">
        <f t="shared" si="411"/>
        <v>#VALUE!</v>
      </c>
      <c r="CF264" t="e">
        <f t="shared" si="412"/>
        <v>#VALUE!</v>
      </c>
      <c r="CG264" t="e">
        <f t="shared" si="413"/>
        <v>#VALUE!</v>
      </c>
      <c r="CH264" t="e">
        <f t="shared" ca="1" si="414"/>
        <v>#N/A</v>
      </c>
    </row>
    <row r="265" spans="5:86" x14ac:dyDescent="0.25">
      <c r="E265">
        <f t="shared" si="415"/>
        <v>1045604</v>
      </c>
      <c r="F265">
        <f t="shared" si="415"/>
        <v>1045604</v>
      </c>
      <c r="G265" t="e">
        <f t="shared" si="416"/>
        <v>#N/A</v>
      </c>
      <c r="H265" t="e">
        <f t="shared" si="336"/>
        <v>#VALUE!</v>
      </c>
      <c r="I265" t="e">
        <f t="shared" si="337"/>
        <v>#VALUE!</v>
      </c>
      <c r="J265" t="e">
        <f t="shared" si="338"/>
        <v>#VALUE!</v>
      </c>
      <c r="K265" t="e">
        <f t="shared" si="339"/>
        <v>#VALUE!</v>
      </c>
      <c r="L265" t="e">
        <f t="shared" si="340"/>
        <v>#VALUE!</v>
      </c>
      <c r="M265" t="e">
        <f t="shared" si="341"/>
        <v>#VALUE!</v>
      </c>
      <c r="N265" t="e">
        <f t="shared" si="342"/>
        <v>#VALUE!</v>
      </c>
      <c r="O265" t="e">
        <f t="shared" si="343"/>
        <v>#VALUE!</v>
      </c>
      <c r="P265" t="e">
        <f t="shared" si="344"/>
        <v>#VALUE!</v>
      </c>
      <c r="Q265" t="e">
        <f t="shared" si="345"/>
        <v>#VALUE!</v>
      </c>
      <c r="R265" t="e">
        <f t="shared" si="346"/>
        <v>#VALUE!</v>
      </c>
      <c r="S265" t="e">
        <f t="shared" si="347"/>
        <v>#VALUE!</v>
      </c>
      <c r="T265" t="e">
        <f t="shared" si="348"/>
        <v>#VALUE!</v>
      </c>
      <c r="U265" t="e">
        <f t="shared" si="349"/>
        <v>#VALUE!</v>
      </c>
      <c r="V265" t="e">
        <f t="shared" si="350"/>
        <v>#VALUE!</v>
      </c>
      <c r="W265" t="e">
        <f t="shared" si="351"/>
        <v>#VALUE!</v>
      </c>
      <c r="X265" t="e">
        <f t="shared" si="352"/>
        <v>#VALUE!</v>
      </c>
      <c r="Y265" t="e">
        <f t="shared" si="353"/>
        <v>#VALUE!</v>
      </c>
      <c r="Z265" t="e">
        <f t="shared" si="354"/>
        <v>#VALUE!</v>
      </c>
      <c r="AA265" t="e">
        <f t="shared" si="355"/>
        <v>#VALUE!</v>
      </c>
      <c r="AB265" t="e">
        <f t="shared" si="356"/>
        <v>#VALUE!</v>
      </c>
      <c r="AC265" t="e">
        <f t="shared" si="357"/>
        <v>#VALUE!</v>
      </c>
      <c r="AD265" t="e">
        <f t="shared" si="358"/>
        <v>#VALUE!</v>
      </c>
      <c r="AE265" t="e">
        <f t="shared" si="359"/>
        <v>#VALUE!</v>
      </c>
      <c r="AF265" t="e">
        <f t="shared" si="360"/>
        <v>#VALUE!</v>
      </c>
      <c r="AG265" t="e">
        <f t="shared" si="361"/>
        <v>#VALUE!</v>
      </c>
      <c r="AH265" t="e">
        <f t="shared" si="362"/>
        <v>#VALUE!</v>
      </c>
      <c r="AI265" t="e">
        <f t="shared" si="363"/>
        <v>#VALUE!</v>
      </c>
      <c r="AJ265" t="e">
        <f t="shared" si="364"/>
        <v>#VALUE!</v>
      </c>
      <c r="AK265" t="e">
        <f t="shared" si="365"/>
        <v>#VALUE!</v>
      </c>
      <c r="AL265" t="e">
        <f t="shared" si="366"/>
        <v>#VALUE!</v>
      </c>
      <c r="AM265" t="e">
        <f t="shared" si="367"/>
        <v>#VALUE!</v>
      </c>
      <c r="AN265" t="e">
        <f t="shared" si="368"/>
        <v>#VALUE!</v>
      </c>
      <c r="AO265" t="e">
        <f t="shared" si="369"/>
        <v>#VALUE!</v>
      </c>
      <c r="AP265" t="e">
        <f t="shared" si="370"/>
        <v>#VALUE!</v>
      </c>
      <c r="AQ265" t="e">
        <f t="shared" si="371"/>
        <v>#VALUE!</v>
      </c>
      <c r="AR265" t="e">
        <f t="shared" si="372"/>
        <v>#VALUE!</v>
      </c>
      <c r="AS265" t="e">
        <f t="shared" si="373"/>
        <v>#VALUE!</v>
      </c>
      <c r="AT265" t="e">
        <f t="shared" si="374"/>
        <v>#VALUE!</v>
      </c>
      <c r="AU265" t="e">
        <f t="shared" si="375"/>
        <v>#VALUE!</v>
      </c>
      <c r="AV265" t="e">
        <f t="shared" si="376"/>
        <v>#VALUE!</v>
      </c>
      <c r="AW265" t="e">
        <f t="shared" si="377"/>
        <v>#VALUE!</v>
      </c>
      <c r="AX265" t="e">
        <f t="shared" si="378"/>
        <v>#VALUE!</v>
      </c>
      <c r="AY265" t="e">
        <f t="shared" si="379"/>
        <v>#VALUE!</v>
      </c>
      <c r="AZ265" t="e">
        <f t="shared" si="380"/>
        <v>#VALUE!</v>
      </c>
      <c r="BA265" t="e">
        <f t="shared" si="381"/>
        <v>#VALUE!</v>
      </c>
      <c r="BB265" t="e">
        <f t="shared" si="382"/>
        <v>#VALUE!</v>
      </c>
      <c r="BC265" t="e">
        <f t="shared" si="383"/>
        <v>#VALUE!</v>
      </c>
      <c r="BD265" t="e">
        <f t="shared" si="384"/>
        <v>#VALUE!</v>
      </c>
      <c r="BE265" t="e">
        <f t="shared" si="385"/>
        <v>#VALUE!</v>
      </c>
      <c r="BF265" t="e">
        <f t="shared" si="386"/>
        <v>#VALUE!</v>
      </c>
      <c r="BG265" t="e">
        <f t="shared" si="387"/>
        <v>#VALUE!</v>
      </c>
      <c r="BH265" t="e">
        <f t="shared" si="388"/>
        <v>#VALUE!</v>
      </c>
      <c r="BI265" t="e">
        <f t="shared" si="389"/>
        <v>#VALUE!</v>
      </c>
      <c r="BJ265" t="e">
        <f t="shared" si="390"/>
        <v>#VALUE!</v>
      </c>
      <c r="BK265" t="e">
        <f t="shared" si="391"/>
        <v>#VALUE!</v>
      </c>
      <c r="BL265" t="e">
        <f t="shared" si="392"/>
        <v>#VALUE!</v>
      </c>
      <c r="BM265" t="e">
        <f t="shared" si="393"/>
        <v>#VALUE!</v>
      </c>
      <c r="BN265" t="e">
        <f t="shared" si="394"/>
        <v>#VALUE!</v>
      </c>
      <c r="BO265" t="e">
        <f t="shared" si="395"/>
        <v>#VALUE!</v>
      </c>
      <c r="BP265" t="e">
        <f t="shared" si="396"/>
        <v>#VALUE!</v>
      </c>
      <c r="BQ265" t="e">
        <f t="shared" si="397"/>
        <v>#VALUE!</v>
      </c>
      <c r="BR265" t="e">
        <f t="shared" si="398"/>
        <v>#VALUE!</v>
      </c>
      <c r="BS265" t="e">
        <f t="shared" si="399"/>
        <v>#VALUE!</v>
      </c>
      <c r="BT265" t="e">
        <f t="shared" si="400"/>
        <v>#VALUE!</v>
      </c>
      <c r="BU265" t="e">
        <f t="shared" si="401"/>
        <v>#VALUE!</v>
      </c>
      <c r="BV265" t="e">
        <f t="shared" si="402"/>
        <v>#VALUE!</v>
      </c>
      <c r="BW265" t="e">
        <f t="shared" si="403"/>
        <v>#VALUE!</v>
      </c>
      <c r="BX265" t="e">
        <f t="shared" si="404"/>
        <v>#VALUE!</v>
      </c>
      <c r="BY265" t="e">
        <f t="shared" si="405"/>
        <v>#VALUE!</v>
      </c>
      <c r="BZ265" t="e">
        <f t="shared" si="406"/>
        <v>#VALUE!</v>
      </c>
      <c r="CA265" t="e">
        <f t="shared" si="407"/>
        <v>#VALUE!</v>
      </c>
      <c r="CB265" t="e">
        <f t="shared" si="408"/>
        <v>#VALUE!</v>
      </c>
      <c r="CC265" t="e">
        <f t="shared" si="409"/>
        <v>#VALUE!</v>
      </c>
      <c r="CD265" t="e">
        <f t="shared" si="410"/>
        <v>#VALUE!</v>
      </c>
      <c r="CE265" t="e">
        <f t="shared" si="411"/>
        <v>#VALUE!</v>
      </c>
      <c r="CF265" t="e">
        <f t="shared" si="412"/>
        <v>#VALUE!</v>
      </c>
      <c r="CG265" t="e">
        <f t="shared" si="413"/>
        <v>#VALUE!</v>
      </c>
      <c r="CH265" t="e">
        <f t="shared" ca="1" si="414"/>
        <v>#N/A</v>
      </c>
    </row>
    <row r="266" spans="5:86" x14ac:dyDescent="0.25">
      <c r="E266">
        <f t="shared" si="415"/>
        <v>1045603</v>
      </c>
      <c r="F266">
        <f t="shared" si="415"/>
        <v>1045603</v>
      </c>
      <c r="G266" t="e">
        <f t="shared" si="416"/>
        <v>#N/A</v>
      </c>
      <c r="H266" t="e">
        <f t="shared" si="336"/>
        <v>#VALUE!</v>
      </c>
      <c r="I266" t="e">
        <f t="shared" si="337"/>
        <v>#VALUE!</v>
      </c>
      <c r="J266" t="e">
        <f t="shared" si="338"/>
        <v>#VALUE!</v>
      </c>
      <c r="K266" t="e">
        <f t="shared" si="339"/>
        <v>#VALUE!</v>
      </c>
      <c r="L266" t="e">
        <f t="shared" si="340"/>
        <v>#VALUE!</v>
      </c>
      <c r="M266" t="e">
        <f t="shared" si="341"/>
        <v>#VALUE!</v>
      </c>
      <c r="N266" t="e">
        <f t="shared" si="342"/>
        <v>#VALUE!</v>
      </c>
      <c r="O266" t="e">
        <f t="shared" si="343"/>
        <v>#VALUE!</v>
      </c>
      <c r="P266" t="e">
        <f t="shared" si="344"/>
        <v>#VALUE!</v>
      </c>
      <c r="Q266" t="e">
        <f t="shared" si="345"/>
        <v>#VALUE!</v>
      </c>
      <c r="R266" t="e">
        <f t="shared" si="346"/>
        <v>#VALUE!</v>
      </c>
      <c r="S266" t="e">
        <f t="shared" si="347"/>
        <v>#VALUE!</v>
      </c>
      <c r="T266" t="e">
        <f t="shared" si="348"/>
        <v>#VALUE!</v>
      </c>
      <c r="U266" t="e">
        <f t="shared" si="349"/>
        <v>#VALUE!</v>
      </c>
      <c r="V266" t="e">
        <f t="shared" si="350"/>
        <v>#VALUE!</v>
      </c>
      <c r="W266" t="e">
        <f t="shared" si="351"/>
        <v>#VALUE!</v>
      </c>
      <c r="X266" t="e">
        <f t="shared" si="352"/>
        <v>#VALUE!</v>
      </c>
      <c r="Y266" t="e">
        <f t="shared" si="353"/>
        <v>#VALUE!</v>
      </c>
      <c r="Z266" t="e">
        <f t="shared" si="354"/>
        <v>#VALUE!</v>
      </c>
      <c r="AA266" t="e">
        <f t="shared" si="355"/>
        <v>#VALUE!</v>
      </c>
      <c r="AB266" t="e">
        <f t="shared" si="356"/>
        <v>#VALUE!</v>
      </c>
      <c r="AC266" t="e">
        <f t="shared" si="357"/>
        <v>#VALUE!</v>
      </c>
      <c r="AD266" t="e">
        <f t="shared" si="358"/>
        <v>#VALUE!</v>
      </c>
      <c r="AE266" t="e">
        <f t="shared" si="359"/>
        <v>#VALUE!</v>
      </c>
      <c r="AF266" t="e">
        <f t="shared" si="360"/>
        <v>#VALUE!</v>
      </c>
      <c r="AG266" t="e">
        <f t="shared" si="361"/>
        <v>#VALUE!</v>
      </c>
      <c r="AH266" t="e">
        <f t="shared" si="362"/>
        <v>#VALUE!</v>
      </c>
      <c r="AI266" t="e">
        <f t="shared" si="363"/>
        <v>#VALUE!</v>
      </c>
      <c r="AJ266" t="e">
        <f t="shared" si="364"/>
        <v>#VALUE!</v>
      </c>
      <c r="AK266" t="e">
        <f t="shared" si="365"/>
        <v>#VALUE!</v>
      </c>
      <c r="AL266" t="e">
        <f t="shared" si="366"/>
        <v>#VALUE!</v>
      </c>
      <c r="AM266" t="e">
        <f t="shared" si="367"/>
        <v>#VALUE!</v>
      </c>
      <c r="AN266" t="e">
        <f t="shared" si="368"/>
        <v>#VALUE!</v>
      </c>
      <c r="AO266" t="e">
        <f t="shared" si="369"/>
        <v>#VALUE!</v>
      </c>
      <c r="AP266" t="e">
        <f t="shared" si="370"/>
        <v>#VALUE!</v>
      </c>
      <c r="AQ266" t="e">
        <f t="shared" si="371"/>
        <v>#VALUE!</v>
      </c>
      <c r="AR266" t="e">
        <f t="shared" si="372"/>
        <v>#VALUE!</v>
      </c>
      <c r="AS266" t="e">
        <f t="shared" si="373"/>
        <v>#VALUE!</v>
      </c>
      <c r="AT266" t="e">
        <f t="shared" si="374"/>
        <v>#VALUE!</v>
      </c>
      <c r="AU266" t="e">
        <f t="shared" si="375"/>
        <v>#VALUE!</v>
      </c>
      <c r="AV266" t="e">
        <f t="shared" si="376"/>
        <v>#VALUE!</v>
      </c>
      <c r="AW266" t="e">
        <f t="shared" si="377"/>
        <v>#VALUE!</v>
      </c>
      <c r="AX266" t="e">
        <f t="shared" si="378"/>
        <v>#VALUE!</v>
      </c>
      <c r="AY266" t="e">
        <f t="shared" si="379"/>
        <v>#VALUE!</v>
      </c>
      <c r="AZ266" t="e">
        <f t="shared" si="380"/>
        <v>#VALUE!</v>
      </c>
      <c r="BA266" t="e">
        <f t="shared" si="381"/>
        <v>#VALUE!</v>
      </c>
      <c r="BB266" t="e">
        <f t="shared" si="382"/>
        <v>#VALUE!</v>
      </c>
      <c r="BC266" t="e">
        <f t="shared" si="383"/>
        <v>#VALUE!</v>
      </c>
      <c r="BD266" t="e">
        <f t="shared" si="384"/>
        <v>#VALUE!</v>
      </c>
      <c r="BE266" t="e">
        <f t="shared" si="385"/>
        <v>#VALUE!</v>
      </c>
      <c r="BF266" t="e">
        <f t="shared" si="386"/>
        <v>#VALUE!</v>
      </c>
      <c r="BG266" t="e">
        <f t="shared" si="387"/>
        <v>#VALUE!</v>
      </c>
      <c r="BH266" t="e">
        <f t="shared" si="388"/>
        <v>#VALUE!</v>
      </c>
      <c r="BI266" t="e">
        <f t="shared" si="389"/>
        <v>#VALUE!</v>
      </c>
      <c r="BJ266" t="e">
        <f t="shared" si="390"/>
        <v>#VALUE!</v>
      </c>
      <c r="BK266" t="e">
        <f t="shared" si="391"/>
        <v>#VALUE!</v>
      </c>
      <c r="BL266" t="e">
        <f t="shared" si="392"/>
        <v>#VALUE!</v>
      </c>
      <c r="BM266" t="e">
        <f t="shared" si="393"/>
        <v>#VALUE!</v>
      </c>
      <c r="BN266" t="e">
        <f t="shared" si="394"/>
        <v>#VALUE!</v>
      </c>
      <c r="BO266" t="e">
        <f t="shared" si="395"/>
        <v>#VALUE!</v>
      </c>
      <c r="BP266" t="e">
        <f t="shared" si="396"/>
        <v>#VALUE!</v>
      </c>
      <c r="BQ266" t="e">
        <f t="shared" si="397"/>
        <v>#VALUE!</v>
      </c>
      <c r="BR266" t="e">
        <f t="shared" si="398"/>
        <v>#VALUE!</v>
      </c>
      <c r="BS266" t="e">
        <f t="shared" si="399"/>
        <v>#VALUE!</v>
      </c>
      <c r="BT266" t="e">
        <f t="shared" si="400"/>
        <v>#VALUE!</v>
      </c>
      <c r="BU266" t="e">
        <f t="shared" si="401"/>
        <v>#VALUE!</v>
      </c>
      <c r="BV266" t="e">
        <f t="shared" si="402"/>
        <v>#VALUE!</v>
      </c>
      <c r="BW266" t="e">
        <f t="shared" si="403"/>
        <v>#VALUE!</v>
      </c>
      <c r="BX266" t="e">
        <f t="shared" si="404"/>
        <v>#VALUE!</v>
      </c>
      <c r="BY266" t="e">
        <f t="shared" si="405"/>
        <v>#VALUE!</v>
      </c>
      <c r="BZ266" t="e">
        <f t="shared" si="406"/>
        <v>#VALUE!</v>
      </c>
      <c r="CA266" t="e">
        <f t="shared" si="407"/>
        <v>#VALUE!</v>
      </c>
      <c r="CB266" t="e">
        <f t="shared" si="408"/>
        <v>#VALUE!</v>
      </c>
      <c r="CC266" t="e">
        <f t="shared" si="409"/>
        <v>#VALUE!</v>
      </c>
      <c r="CD266" t="e">
        <f t="shared" si="410"/>
        <v>#VALUE!</v>
      </c>
      <c r="CE266" t="e">
        <f t="shared" si="411"/>
        <v>#VALUE!</v>
      </c>
      <c r="CF266" t="e">
        <f t="shared" si="412"/>
        <v>#VALUE!</v>
      </c>
      <c r="CG266" t="e">
        <f t="shared" si="413"/>
        <v>#VALUE!</v>
      </c>
      <c r="CH266" t="e">
        <f t="shared" ca="1" si="414"/>
        <v>#N/A</v>
      </c>
    </row>
    <row r="267" spans="5:86" x14ac:dyDescent="0.25">
      <c r="E267">
        <f t="shared" si="415"/>
        <v>1045602</v>
      </c>
      <c r="F267">
        <f t="shared" si="415"/>
        <v>1045602</v>
      </c>
      <c r="G267" t="e">
        <f t="shared" si="416"/>
        <v>#N/A</v>
      </c>
      <c r="H267" t="e">
        <f t="shared" si="336"/>
        <v>#VALUE!</v>
      </c>
      <c r="I267" t="e">
        <f t="shared" si="337"/>
        <v>#VALUE!</v>
      </c>
      <c r="J267" t="e">
        <f t="shared" si="338"/>
        <v>#VALUE!</v>
      </c>
      <c r="K267" t="e">
        <f t="shared" si="339"/>
        <v>#VALUE!</v>
      </c>
      <c r="L267" t="e">
        <f t="shared" si="340"/>
        <v>#VALUE!</v>
      </c>
      <c r="M267" t="e">
        <f t="shared" si="341"/>
        <v>#VALUE!</v>
      </c>
      <c r="N267" t="e">
        <f t="shared" si="342"/>
        <v>#VALUE!</v>
      </c>
      <c r="O267" t="e">
        <f t="shared" si="343"/>
        <v>#VALUE!</v>
      </c>
      <c r="P267" t="e">
        <f t="shared" si="344"/>
        <v>#VALUE!</v>
      </c>
      <c r="Q267" t="e">
        <f t="shared" si="345"/>
        <v>#VALUE!</v>
      </c>
      <c r="R267" t="e">
        <f t="shared" si="346"/>
        <v>#VALUE!</v>
      </c>
      <c r="S267" t="e">
        <f t="shared" si="347"/>
        <v>#VALUE!</v>
      </c>
      <c r="T267" t="e">
        <f t="shared" si="348"/>
        <v>#VALUE!</v>
      </c>
      <c r="U267" t="e">
        <f t="shared" si="349"/>
        <v>#VALUE!</v>
      </c>
      <c r="V267" t="e">
        <f t="shared" si="350"/>
        <v>#VALUE!</v>
      </c>
      <c r="W267" t="e">
        <f t="shared" si="351"/>
        <v>#VALUE!</v>
      </c>
      <c r="X267" t="e">
        <f t="shared" si="352"/>
        <v>#VALUE!</v>
      </c>
      <c r="Y267" t="e">
        <f t="shared" si="353"/>
        <v>#VALUE!</v>
      </c>
      <c r="Z267" t="e">
        <f t="shared" si="354"/>
        <v>#VALUE!</v>
      </c>
      <c r="AA267" t="e">
        <f t="shared" si="355"/>
        <v>#VALUE!</v>
      </c>
      <c r="AB267" t="e">
        <f t="shared" si="356"/>
        <v>#VALUE!</v>
      </c>
      <c r="AC267" t="e">
        <f t="shared" si="357"/>
        <v>#VALUE!</v>
      </c>
      <c r="AD267" t="e">
        <f t="shared" si="358"/>
        <v>#VALUE!</v>
      </c>
      <c r="AE267" t="e">
        <f t="shared" si="359"/>
        <v>#VALUE!</v>
      </c>
      <c r="AF267" t="e">
        <f t="shared" si="360"/>
        <v>#VALUE!</v>
      </c>
      <c r="AG267" t="e">
        <f t="shared" si="361"/>
        <v>#VALUE!</v>
      </c>
      <c r="AH267" t="e">
        <f t="shared" si="362"/>
        <v>#VALUE!</v>
      </c>
      <c r="AI267" t="e">
        <f t="shared" si="363"/>
        <v>#VALUE!</v>
      </c>
      <c r="AJ267" t="e">
        <f t="shared" si="364"/>
        <v>#VALUE!</v>
      </c>
      <c r="AK267" t="e">
        <f t="shared" si="365"/>
        <v>#VALUE!</v>
      </c>
      <c r="AL267" t="e">
        <f t="shared" si="366"/>
        <v>#VALUE!</v>
      </c>
      <c r="AM267" t="e">
        <f t="shared" si="367"/>
        <v>#VALUE!</v>
      </c>
      <c r="AN267" t="e">
        <f t="shared" si="368"/>
        <v>#VALUE!</v>
      </c>
      <c r="AO267" t="e">
        <f t="shared" si="369"/>
        <v>#VALUE!</v>
      </c>
      <c r="AP267" t="e">
        <f t="shared" si="370"/>
        <v>#VALUE!</v>
      </c>
      <c r="AQ267" t="e">
        <f t="shared" si="371"/>
        <v>#VALUE!</v>
      </c>
      <c r="AR267" t="e">
        <f t="shared" si="372"/>
        <v>#VALUE!</v>
      </c>
      <c r="AS267" t="e">
        <f t="shared" si="373"/>
        <v>#VALUE!</v>
      </c>
      <c r="AT267" t="e">
        <f t="shared" si="374"/>
        <v>#VALUE!</v>
      </c>
      <c r="AU267" t="e">
        <f t="shared" si="375"/>
        <v>#VALUE!</v>
      </c>
      <c r="AV267" t="e">
        <f t="shared" si="376"/>
        <v>#VALUE!</v>
      </c>
      <c r="AW267" t="e">
        <f t="shared" si="377"/>
        <v>#VALUE!</v>
      </c>
      <c r="AX267" t="e">
        <f t="shared" si="378"/>
        <v>#VALUE!</v>
      </c>
      <c r="AY267" t="e">
        <f t="shared" si="379"/>
        <v>#VALUE!</v>
      </c>
      <c r="AZ267" t="e">
        <f t="shared" si="380"/>
        <v>#VALUE!</v>
      </c>
      <c r="BA267" t="e">
        <f t="shared" si="381"/>
        <v>#VALUE!</v>
      </c>
      <c r="BB267" t="e">
        <f t="shared" si="382"/>
        <v>#VALUE!</v>
      </c>
      <c r="BC267" t="e">
        <f t="shared" si="383"/>
        <v>#VALUE!</v>
      </c>
      <c r="BD267" t="e">
        <f t="shared" si="384"/>
        <v>#VALUE!</v>
      </c>
      <c r="BE267" t="e">
        <f t="shared" si="385"/>
        <v>#VALUE!</v>
      </c>
      <c r="BF267" t="e">
        <f t="shared" si="386"/>
        <v>#VALUE!</v>
      </c>
      <c r="BG267" t="e">
        <f t="shared" si="387"/>
        <v>#VALUE!</v>
      </c>
      <c r="BH267" t="e">
        <f t="shared" si="388"/>
        <v>#VALUE!</v>
      </c>
      <c r="BI267" t="e">
        <f t="shared" si="389"/>
        <v>#VALUE!</v>
      </c>
      <c r="BJ267" t="e">
        <f t="shared" si="390"/>
        <v>#VALUE!</v>
      </c>
      <c r="BK267" t="e">
        <f t="shared" si="391"/>
        <v>#VALUE!</v>
      </c>
      <c r="BL267" t="e">
        <f t="shared" si="392"/>
        <v>#VALUE!</v>
      </c>
      <c r="BM267" t="e">
        <f t="shared" si="393"/>
        <v>#VALUE!</v>
      </c>
      <c r="BN267" t="e">
        <f t="shared" si="394"/>
        <v>#VALUE!</v>
      </c>
      <c r="BO267" t="e">
        <f t="shared" si="395"/>
        <v>#VALUE!</v>
      </c>
      <c r="BP267" t="e">
        <f t="shared" si="396"/>
        <v>#VALUE!</v>
      </c>
      <c r="BQ267" t="e">
        <f t="shared" si="397"/>
        <v>#VALUE!</v>
      </c>
      <c r="BR267" t="e">
        <f t="shared" si="398"/>
        <v>#VALUE!</v>
      </c>
      <c r="BS267" t="e">
        <f t="shared" si="399"/>
        <v>#VALUE!</v>
      </c>
      <c r="BT267" t="e">
        <f t="shared" si="400"/>
        <v>#VALUE!</v>
      </c>
      <c r="BU267" t="e">
        <f t="shared" si="401"/>
        <v>#VALUE!</v>
      </c>
      <c r="BV267" t="e">
        <f t="shared" si="402"/>
        <v>#VALUE!</v>
      </c>
      <c r="BW267" t="e">
        <f t="shared" si="403"/>
        <v>#VALUE!</v>
      </c>
      <c r="BX267" t="e">
        <f t="shared" si="404"/>
        <v>#VALUE!</v>
      </c>
      <c r="BY267" t="e">
        <f t="shared" si="405"/>
        <v>#VALUE!</v>
      </c>
      <c r="BZ267" t="e">
        <f t="shared" si="406"/>
        <v>#VALUE!</v>
      </c>
      <c r="CA267" t="e">
        <f t="shared" si="407"/>
        <v>#VALUE!</v>
      </c>
      <c r="CB267" t="e">
        <f t="shared" si="408"/>
        <v>#VALUE!</v>
      </c>
      <c r="CC267" t="e">
        <f t="shared" si="409"/>
        <v>#VALUE!</v>
      </c>
      <c r="CD267" t="e">
        <f t="shared" si="410"/>
        <v>#VALUE!</v>
      </c>
      <c r="CE267" t="e">
        <f t="shared" si="411"/>
        <v>#VALUE!</v>
      </c>
      <c r="CF267" t="e">
        <f t="shared" si="412"/>
        <v>#VALUE!</v>
      </c>
      <c r="CG267" t="e">
        <f t="shared" si="413"/>
        <v>#VALUE!</v>
      </c>
      <c r="CH267" t="e">
        <f t="shared" ca="1" si="414"/>
        <v>#N/A</v>
      </c>
    </row>
    <row r="268" spans="5:86" x14ac:dyDescent="0.25">
      <c r="E268">
        <f t="shared" si="415"/>
        <v>1045601</v>
      </c>
      <c r="F268">
        <f t="shared" si="415"/>
        <v>1045601</v>
      </c>
      <c r="G268" t="e">
        <f t="shared" si="416"/>
        <v>#N/A</v>
      </c>
      <c r="H268" t="e">
        <f t="shared" si="336"/>
        <v>#VALUE!</v>
      </c>
      <c r="I268" t="e">
        <f t="shared" si="337"/>
        <v>#VALUE!</v>
      </c>
      <c r="J268" t="e">
        <f t="shared" si="338"/>
        <v>#VALUE!</v>
      </c>
      <c r="K268" t="e">
        <f t="shared" si="339"/>
        <v>#VALUE!</v>
      </c>
      <c r="L268" t="e">
        <f t="shared" si="340"/>
        <v>#VALUE!</v>
      </c>
      <c r="M268" t="e">
        <f t="shared" si="341"/>
        <v>#VALUE!</v>
      </c>
      <c r="N268" t="e">
        <f t="shared" si="342"/>
        <v>#VALUE!</v>
      </c>
      <c r="O268" t="e">
        <f t="shared" si="343"/>
        <v>#VALUE!</v>
      </c>
      <c r="P268" t="e">
        <f t="shared" si="344"/>
        <v>#VALUE!</v>
      </c>
      <c r="Q268" t="e">
        <f t="shared" si="345"/>
        <v>#VALUE!</v>
      </c>
      <c r="R268" t="e">
        <f t="shared" si="346"/>
        <v>#VALUE!</v>
      </c>
      <c r="S268" t="e">
        <f t="shared" si="347"/>
        <v>#VALUE!</v>
      </c>
      <c r="T268" t="e">
        <f t="shared" si="348"/>
        <v>#VALUE!</v>
      </c>
      <c r="U268" t="e">
        <f t="shared" si="349"/>
        <v>#VALUE!</v>
      </c>
      <c r="V268" t="e">
        <f t="shared" si="350"/>
        <v>#VALUE!</v>
      </c>
      <c r="W268" t="e">
        <f t="shared" si="351"/>
        <v>#VALUE!</v>
      </c>
      <c r="X268" t="e">
        <f t="shared" si="352"/>
        <v>#VALUE!</v>
      </c>
      <c r="Y268" t="e">
        <f t="shared" si="353"/>
        <v>#VALUE!</v>
      </c>
      <c r="Z268" t="e">
        <f t="shared" si="354"/>
        <v>#VALUE!</v>
      </c>
      <c r="AA268" t="e">
        <f t="shared" si="355"/>
        <v>#VALUE!</v>
      </c>
      <c r="AB268" t="e">
        <f t="shared" si="356"/>
        <v>#VALUE!</v>
      </c>
      <c r="AC268" t="e">
        <f t="shared" si="357"/>
        <v>#VALUE!</v>
      </c>
      <c r="AD268" t="e">
        <f t="shared" si="358"/>
        <v>#VALUE!</v>
      </c>
      <c r="AE268" t="e">
        <f t="shared" si="359"/>
        <v>#VALUE!</v>
      </c>
      <c r="AF268" t="e">
        <f t="shared" si="360"/>
        <v>#VALUE!</v>
      </c>
      <c r="AG268" t="e">
        <f t="shared" si="361"/>
        <v>#VALUE!</v>
      </c>
      <c r="AH268" t="e">
        <f t="shared" si="362"/>
        <v>#VALUE!</v>
      </c>
      <c r="AI268" t="e">
        <f t="shared" si="363"/>
        <v>#VALUE!</v>
      </c>
      <c r="AJ268" t="e">
        <f t="shared" si="364"/>
        <v>#VALUE!</v>
      </c>
      <c r="AK268" t="e">
        <f t="shared" si="365"/>
        <v>#VALUE!</v>
      </c>
      <c r="AL268" t="e">
        <f t="shared" si="366"/>
        <v>#VALUE!</v>
      </c>
      <c r="AM268" t="e">
        <f t="shared" si="367"/>
        <v>#VALUE!</v>
      </c>
      <c r="AN268" t="e">
        <f t="shared" si="368"/>
        <v>#VALUE!</v>
      </c>
      <c r="AO268" t="e">
        <f t="shared" si="369"/>
        <v>#VALUE!</v>
      </c>
      <c r="AP268" t="e">
        <f t="shared" si="370"/>
        <v>#VALUE!</v>
      </c>
      <c r="AQ268" t="e">
        <f t="shared" si="371"/>
        <v>#VALUE!</v>
      </c>
      <c r="AR268" t="e">
        <f t="shared" si="372"/>
        <v>#VALUE!</v>
      </c>
      <c r="AS268" t="e">
        <f t="shared" si="373"/>
        <v>#VALUE!</v>
      </c>
      <c r="AT268" t="e">
        <f t="shared" si="374"/>
        <v>#VALUE!</v>
      </c>
      <c r="AU268" t="e">
        <f t="shared" si="375"/>
        <v>#VALUE!</v>
      </c>
      <c r="AV268" t="e">
        <f t="shared" si="376"/>
        <v>#VALUE!</v>
      </c>
      <c r="AW268" t="e">
        <f t="shared" si="377"/>
        <v>#VALUE!</v>
      </c>
      <c r="AX268" t="e">
        <f t="shared" si="378"/>
        <v>#VALUE!</v>
      </c>
      <c r="AY268" t="e">
        <f t="shared" si="379"/>
        <v>#VALUE!</v>
      </c>
      <c r="AZ268" t="e">
        <f t="shared" si="380"/>
        <v>#VALUE!</v>
      </c>
      <c r="BA268" t="e">
        <f t="shared" si="381"/>
        <v>#VALUE!</v>
      </c>
      <c r="BB268" t="e">
        <f t="shared" si="382"/>
        <v>#VALUE!</v>
      </c>
      <c r="BC268" t="e">
        <f t="shared" si="383"/>
        <v>#VALUE!</v>
      </c>
      <c r="BD268" t="e">
        <f t="shared" si="384"/>
        <v>#VALUE!</v>
      </c>
      <c r="BE268" t="e">
        <f t="shared" si="385"/>
        <v>#VALUE!</v>
      </c>
      <c r="BF268" t="e">
        <f t="shared" si="386"/>
        <v>#VALUE!</v>
      </c>
      <c r="BG268" t="e">
        <f t="shared" si="387"/>
        <v>#VALUE!</v>
      </c>
      <c r="BH268" t="e">
        <f t="shared" si="388"/>
        <v>#VALUE!</v>
      </c>
      <c r="BI268" t="e">
        <f t="shared" si="389"/>
        <v>#VALUE!</v>
      </c>
      <c r="BJ268" t="e">
        <f t="shared" si="390"/>
        <v>#VALUE!</v>
      </c>
      <c r="BK268" t="e">
        <f t="shared" si="391"/>
        <v>#VALUE!</v>
      </c>
      <c r="BL268" t="e">
        <f t="shared" si="392"/>
        <v>#VALUE!</v>
      </c>
      <c r="BM268" t="e">
        <f t="shared" si="393"/>
        <v>#VALUE!</v>
      </c>
      <c r="BN268" t="e">
        <f t="shared" si="394"/>
        <v>#VALUE!</v>
      </c>
      <c r="BO268" t="e">
        <f t="shared" si="395"/>
        <v>#VALUE!</v>
      </c>
      <c r="BP268" t="e">
        <f t="shared" si="396"/>
        <v>#VALUE!</v>
      </c>
      <c r="BQ268" t="e">
        <f t="shared" si="397"/>
        <v>#VALUE!</v>
      </c>
      <c r="BR268" t="e">
        <f t="shared" si="398"/>
        <v>#VALUE!</v>
      </c>
      <c r="BS268" t="e">
        <f t="shared" si="399"/>
        <v>#VALUE!</v>
      </c>
      <c r="BT268" t="e">
        <f t="shared" si="400"/>
        <v>#VALUE!</v>
      </c>
      <c r="BU268" t="e">
        <f t="shared" si="401"/>
        <v>#VALUE!</v>
      </c>
      <c r="BV268" t="e">
        <f t="shared" si="402"/>
        <v>#VALUE!</v>
      </c>
      <c r="BW268" t="e">
        <f t="shared" si="403"/>
        <v>#VALUE!</v>
      </c>
      <c r="BX268" t="e">
        <f t="shared" si="404"/>
        <v>#VALUE!</v>
      </c>
      <c r="BY268" t="e">
        <f t="shared" si="405"/>
        <v>#VALUE!</v>
      </c>
      <c r="BZ268" t="e">
        <f t="shared" si="406"/>
        <v>#VALUE!</v>
      </c>
      <c r="CA268" t="e">
        <f t="shared" si="407"/>
        <v>#VALUE!</v>
      </c>
      <c r="CB268" t="e">
        <f t="shared" si="408"/>
        <v>#VALUE!</v>
      </c>
      <c r="CC268" t="e">
        <f t="shared" si="409"/>
        <v>#VALUE!</v>
      </c>
      <c r="CD268" t="e">
        <f t="shared" si="410"/>
        <v>#VALUE!</v>
      </c>
      <c r="CE268" t="e">
        <f t="shared" si="411"/>
        <v>#VALUE!</v>
      </c>
      <c r="CF268" t="e">
        <f t="shared" si="412"/>
        <v>#VALUE!</v>
      </c>
      <c r="CG268" t="e">
        <f t="shared" si="413"/>
        <v>#VALUE!</v>
      </c>
      <c r="CH268" t="e">
        <f t="shared" ca="1" si="414"/>
        <v>#N/A</v>
      </c>
    </row>
    <row r="269" spans="5:86" x14ac:dyDescent="0.25">
      <c r="E269">
        <f t="shared" si="415"/>
        <v>1045600</v>
      </c>
      <c r="F269">
        <f t="shared" si="415"/>
        <v>1045600</v>
      </c>
      <c r="G269" t="e">
        <f t="shared" si="416"/>
        <v>#N/A</v>
      </c>
      <c r="H269" t="e">
        <f t="shared" si="336"/>
        <v>#VALUE!</v>
      </c>
      <c r="I269" t="e">
        <f t="shared" si="337"/>
        <v>#VALUE!</v>
      </c>
      <c r="J269" t="e">
        <f t="shared" si="338"/>
        <v>#VALUE!</v>
      </c>
      <c r="K269" t="e">
        <f t="shared" si="339"/>
        <v>#VALUE!</v>
      </c>
      <c r="L269" t="e">
        <f t="shared" si="340"/>
        <v>#VALUE!</v>
      </c>
      <c r="M269" t="e">
        <f t="shared" si="341"/>
        <v>#VALUE!</v>
      </c>
      <c r="N269" t="e">
        <f t="shared" si="342"/>
        <v>#VALUE!</v>
      </c>
      <c r="O269" t="e">
        <f t="shared" si="343"/>
        <v>#VALUE!</v>
      </c>
      <c r="P269" t="e">
        <f t="shared" si="344"/>
        <v>#VALUE!</v>
      </c>
      <c r="Q269" t="e">
        <f t="shared" si="345"/>
        <v>#VALUE!</v>
      </c>
      <c r="R269" t="e">
        <f t="shared" si="346"/>
        <v>#VALUE!</v>
      </c>
      <c r="S269" t="e">
        <f t="shared" si="347"/>
        <v>#VALUE!</v>
      </c>
      <c r="T269" t="e">
        <f t="shared" si="348"/>
        <v>#VALUE!</v>
      </c>
      <c r="U269" t="e">
        <f t="shared" si="349"/>
        <v>#VALUE!</v>
      </c>
      <c r="V269" t="e">
        <f t="shared" si="350"/>
        <v>#VALUE!</v>
      </c>
      <c r="W269" t="e">
        <f t="shared" si="351"/>
        <v>#VALUE!</v>
      </c>
      <c r="X269" t="e">
        <f t="shared" si="352"/>
        <v>#VALUE!</v>
      </c>
      <c r="Y269" t="e">
        <f t="shared" si="353"/>
        <v>#VALUE!</v>
      </c>
      <c r="Z269" t="e">
        <f t="shared" si="354"/>
        <v>#VALUE!</v>
      </c>
      <c r="AA269" t="e">
        <f t="shared" si="355"/>
        <v>#VALUE!</v>
      </c>
      <c r="AB269" t="e">
        <f t="shared" si="356"/>
        <v>#VALUE!</v>
      </c>
      <c r="AC269" t="e">
        <f t="shared" si="357"/>
        <v>#VALUE!</v>
      </c>
      <c r="AD269" t="e">
        <f t="shared" si="358"/>
        <v>#VALUE!</v>
      </c>
      <c r="AE269" t="e">
        <f t="shared" si="359"/>
        <v>#VALUE!</v>
      </c>
      <c r="AF269" t="e">
        <f t="shared" si="360"/>
        <v>#VALUE!</v>
      </c>
      <c r="AG269" t="e">
        <f t="shared" si="361"/>
        <v>#VALUE!</v>
      </c>
      <c r="AH269" t="e">
        <f t="shared" si="362"/>
        <v>#VALUE!</v>
      </c>
      <c r="AI269" t="e">
        <f t="shared" si="363"/>
        <v>#VALUE!</v>
      </c>
      <c r="AJ269" t="e">
        <f t="shared" si="364"/>
        <v>#VALUE!</v>
      </c>
      <c r="AK269" t="e">
        <f t="shared" si="365"/>
        <v>#VALUE!</v>
      </c>
      <c r="AL269" t="e">
        <f t="shared" si="366"/>
        <v>#VALUE!</v>
      </c>
      <c r="AM269" t="e">
        <f t="shared" si="367"/>
        <v>#VALUE!</v>
      </c>
      <c r="AN269" t="e">
        <f t="shared" si="368"/>
        <v>#VALUE!</v>
      </c>
      <c r="AO269" t="e">
        <f t="shared" si="369"/>
        <v>#VALUE!</v>
      </c>
      <c r="AP269" t="e">
        <f t="shared" si="370"/>
        <v>#VALUE!</v>
      </c>
      <c r="AQ269" t="e">
        <f t="shared" si="371"/>
        <v>#VALUE!</v>
      </c>
      <c r="AR269" t="e">
        <f t="shared" si="372"/>
        <v>#VALUE!</v>
      </c>
      <c r="AS269" t="e">
        <f t="shared" si="373"/>
        <v>#VALUE!</v>
      </c>
      <c r="AT269" t="e">
        <f t="shared" si="374"/>
        <v>#VALUE!</v>
      </c>
      <c r="AU269" t="e">
        <f t="shared" si="375"/>
        <v>#VALUE!</v>
      </c>
      <c r="AV269" t="e">
        <f t="shared" si="376"/>
        <v>#VALUE!</v>
      </c>
      <c r="AW269" t="e">
        <f t="shared" si="377"/>
        <v>#VALUE!</v>
      </c>
      <c r="AX269" t="e">
        <f t="shared" si="378"/>
        <v>#VALUE!</v>
      </c>
      <c r="AY269" t="e">
        <f t="shared" si="379"/>
        <v>#VALUE!</v>
      </c>
      <c r="AZ269" t="e">
        <f t="shared" si="380"/>
        <v>#VALUE!</v>
      </c>
      <c r="BA269" t="e">
        <f t="shared" si="381"/>
        <v>#VALUE!</v>
      </c>
      <c r="BB269" t="e">
        <f t="shared" si="382"/>
        <v>#VALUE!</v>
      </c>
      <c r="BC269" t="e">
        <f t="shared" si="383"/>
        <v>#VALUE!</v>
      </c>
      <c r="BD269" t="e">
        <f t="shared" si="384"/>
        <v>#VALUE!</v>
      </c>
      <c r="BE269" t="e">
        <f t="shared" si="385"/>
        <v>#VALUE!</v>
      </c>
      <c r="BF269" t="e">
        <f t="shared" si="386"/>
        <v>#VALUE!</v>
      </c>
      <c r="BG269" t="e">
        <f t="shared" si="387"/>
        <v>#VALUE!</v>
      </c>
      <c r="BH269" t="e">
        <f t="shared" si="388"/>
        <v>#VALUE!</v>
      </c>
      <c r="BI269" t="e">
        <f t="shared" si="389"/>
        <v>#VALUE!</v>
      </c>
      <c r="BJ269" t="e">
        <f t="shared" si="390"/>
        <v>#VALUE!</v>
      </c>
      <c r="BK269" t="e">
        <f t="shared" si="391"/>
        <v>#VALUE!</v>
      </c>
      <c r="BL269" t="e">
        <f t="shared" si="392"/>
        <v>#VALUE!</v>
      </c>
      <c r="BM269" t="e">
        <f t="shared" si="393"/>
        <v>#VALUE!</v>
      </c>
      <c r="BN269" t="e">
        <f t="shared" si="394"/>
        <v>#VALUE!</v>
      </c>
      <c r="BO269" t="e">
        <f t="shared" si="395"/>
        <v>#VALUE!</v>
      </c>
      <c r="BP269" t="e">
        <f t="shared" si="396"/>
        <v>#VALUE!</v>
      </c>
      <c r="BQ269" t="e">
        <f t="shared" si="397"/>
        <v>#VALUE!</v>
      </c>
      <c r="BR269" t="e">
        <f t="shared" si="398"/>
        <v>#VALUE!</v>
      </c>
      <c r="BS269" t="e">
        <f t="shared" si="399"/>
        <v>#VALUE!</v>
      </c>
      <c r="BT269" t="e">
        <f t="shared" si="400"/>
        <v>#VALUE!</v>
      </c>
      <c r="BU269" t="e">
        <f t="shared" si="401"/>
        <v>#VALUE!</v>
      </c>
      <c r="BV269" t="e">
        <f t="shared" si="402"/>
        <v>#VALUE!</v>
      </c>
      <c r="BW269" t="e">
        <f t="shared" si="403"/>
        <v>#VALUE!</v>
      </c>
      <c r="BX269" t="e">
        <f t="shared" si="404"/>
        <v>#VALUE!</v>
      </c>
      <c r="BY269" t="e">
        <f t="shared" si="405"/>
        <v>#VALUE!</v>
      </c>
      <c r="BZ269" t="e">
        <f t="shared" si="406"/>
        <v>#VALUE!</v>
      </c>
      <c r="CA269" t="e">
        <f t="shared" si="407"/>
        <v>#VALUE!</v>
      </c>
      <c r="CB269" t="e">
        <f t="shared" si="408"/>
        <v>#VALUE!</v>
      </c>
      <c r="CC269" t="e">
        <f t="shared" si="409"/>
        <v>#VALUE!</v>
      </c>
      <c r="CD269" t="e">
        <f t="shared" si="410"/>
        <v>#VALUE!</v>
      </c>
      <c r="CE269" t="e">
        <f t="shared" si="411"/>
        <v>#VALUE!</v>
      </c>
      <c r="CF269" t="e">
        <f t="shared" si="412"/>
        <v>#VALUE!</v>
      </c>
      <c r="CG269" t="e">
        <f t="shared" si="413"/>
        <v>#VALUE!</v>
      </c>
      <c r="CH269" t="e">
        <f t="shared" ca="1" si="414"/>
        <v>#N/A</v>
      </c>
    </row>
    <row r="270" spans="5:86" x14ac:dyDescent="0.25">
      <c r="E270">
        <f t="shared" si="415"/>
        <v>1045599</v>
      </c>
      <c r="F270">
        <f t="shared" si="415"/>
        <v>1045599</v>
      </c>
      <c r="G270" t="e">
        <f t="shared" si="416"/>
        <v>#N/A</v>
      </c>
      <c r="H270" t="e">
        <f t="shared" si="336"/>
        <v>#VALUE!</v>
      </c>
      <c r="I270" t="e">
        <f t="shared" si="337"/>
        <v>#VALUE!</v>
      </c>
      <c r="J270" t="e">
        <f t="shared" si="338"/>
        <v>#VALUE!</v>
      </c>
      <c r="K270" t="e">
        <f t="shared" si="339"/>
        <v>#VALUE!</v>
      </c>
      <c r="L270" t="e">
        <f t="shared" si="340"/>
        <v>#VALUE!</v>
      </c>
      <c r="M270" t="e">
        <f t="shared" si="341"/>
        <v>#VALUE!</v>
      </c>
      <c r="N270" t="e">
        <f t="shared" si="342"/>
        <v>#VALUE!</v>
      </c>
      <c r="O270" t="e">
        <f t="shared" si="343"/>
        <v>#VALUE!</v>
      </c>
      <c r="P270" t="e">
        <f t="shared" si="344"/>
        <v>#VALUE!</v>
      </c>
      <c r="Q270" t="e">
        <f t="shared" si="345"/>
        <v>#VALUE!</v>
      </c>
      <c r="R270" t="e">
        <f t="shared" si="346"/>
        <v>#VALUE!</v>
      </c>
      <c r="S270" t="e">
        <f t="shared" si="347"/>
        <v>#VALUE!</v>
      </c>
      <c r="T270" t="e">
        <f t="shared" si="348"/>
        <v>#VALUE!</v>
      </c>
      <c r="U270" t="e">
        <f t="shared" si="349"/>
        <v>#VALUE!</v>
      </c>
      <c r="V270" t="e">
        <f t="shared" si="350"/>
        <v>#VALUE!</v>
      </c>
      <c r="W270" t="e">
        <f t="shared" si="351"/>
        <v>#VALUE!</v>
      </c>
      <c r="X270" t="e">
        <f t="shared" si="352"/>
        <v>#VALUE!</v>
      </c>
      <c r="Y270" t="e">
        <f t="shared" si="353"/>
        <v>#VALUE!</v>
      </c>
      <c r="Z270" t="e">
        <f t="shared" si="354"/>
        <v>#VALUE!</v>
      </c>
      <c r="AA270" t="e">
        <f t="shared" si="355"/>
        <v>#VALUE!</v>
      </c>
      <c r="AB270" t="e">
        <f t="shared" si="356"/>
        <v>#VALUE!</v>
      </c>
      <c r="AC270" t="e">
        <f t="shared" si="357"/>
        <v>#VALUE!</v>
      </c>
      <c r="AD270" t="e">
        <f t="shared" si="358"/>
        <v>#VALUE!</v>
      </c>
      <c r="AE270" t="e">
        <f t="shared" si="359"/>
        <v>#VALUE!</v>
      </c>
      <c r="AF270" t="e">
        <f t="shared" si="360"/>
        <v>#VALUE!</v>
      </c>
      <c r="AG270" t="e">
        <f t="shared" si="361"/>
        <v>#VALUE!</v>
      </c>
      <c r="AH270" t="e">
        <f t="shared" si="362"/>
        <v>#VALUE!</v>
      </c>
      <c r="AI270" t="e">
        <f t="shared" si="363"/>
        <v>#VALUE!</v>
      </c>
      <c r="AJ270" t="e">
        <f t="shared" si="364"/>
        <v>#VALUE!</v>
      </c>
      <c r="AK270" t="e">
        <f t="shared" si="365"/>
        <v>#VALUE!</v>
      </c>
      <c r="AL270" t="e">
        <f t="shared" si="366"/>
        <v>#VALUE!</v>
      </c>
      <c r="AM270" t="e">
        <f t="shared" si="367"/>
        <v>#VALUE!</v>
      </c>
      <c r="AN270" t="e">
        <f t="shared" si="368"/>
        <v>#VALUE!</v>
      </c>
      <c r="AO270" t="e">
        <f t="shared" si="369"/>
        <v>#VALUE!</v>
      </c>
      <c r="AP270" t="e">
        <f t="shared" si="370"/>
        <v>#VALUE!</v>
      </c>
      <c r="AQ270" t="e">
        <f t="shared" si="371"/>
        <v>#VALUE!</v>
      </c>
      <c r="AR270" t="e">
        <f t="shared" si="372"/>
        <v>#VALUE!</v>
      </c>
      <c r="AS270" t="e">
        <f t="shared" si="373"/>
        <v>#VALUE!</v>
      </c>
      <c r="AT270" t="e">
        <f t="shared" si="374"/>
        <v>#VALUE!</v>
      </c>
      <c r="AU270" t="e">
        <f t="shared" si="375"/>
        <v>#VALUE!</v>
      </c>
      <c r="AV270" t="e">
        <f t="shared" si="376"/>
        <v>#VALUE!</v>
      </c>
      <c r="AW270" t="e">
        <f t="shared" si="377"/>
        <v>#VALUE!</v>
      </c>
      <c r="AX270" t="e">
        <f t="shared" si="378"/>
        <v>#VALUE!</v>
      </c>
      <c r="AY270" t="e">
        <f t="shared" si="379"/>
        <v>#VALUE!</v>
      </c>
      <c r="AZ270" t="e">
        <f t="shared" si="380"/>
        <v>#VALUE!</v>
      </c>
      <c r="BA270" t="e">
        <f t="shared" si="381"/>
        <v>#VALUE!</v>
      </c>
      <c r="BB270" t="e">
        <f t="shared" si="382"/>
        <v>#VALUE!</v>
      </c>
      <c r="BC270" t="e">
        <f t="shared" si="383"/>
        <v>#VALUE!</v>
      </c>
      <c r="BD270" t="e">
        <f t="shared" si="384"/>
        <v>#VALUE!</v>
      </c>
      <c r="BE270" t="e">
        <f t="shared" si="385"/>
        <v>#VALUE!</v>
      </c>
      <c r="BF270" t="e">
        <f t="shared" si="386"/>
        <v>#VALUE!</v>
      </c>
      <c r="BG270" t="e">
        <f t="shared" si="387"/>
        <v>#VALUE!</v>
      </c>
      <c r="BH270" t="e">
        <f t="shared" si="388"/>
        <v>#VALUE!</v>
      </c>
      <c r="BI270" t="e">
        <f t="shared" si="389"/>
        <v>#VALUE!</v>
      </c>
      <c r="BJ270" t="e">
        <f t="shared" si="390"/>
        <v>#VALUE!</v>
      </c>
      <c r="BK270" t="e">
        <f t="shared" si="391"/>
        <v>#VALUE!</v>
      </c>
      <c r="BL270" t="e">
        <f t="shared" si="392"/>
        <v>#VALUE!</v>
      </c>
      <c r="BM270" t="e">
        <f t="shared" si="393"/>
        <v>#VALUE!</v>
      </c>
      <c r="BN270" t="e">
        <f t="shared" si="394"/>
        <v>#VALUE!</v>
      </c>
      <c r="BO270" t="e">
        <f t="shared" si="395"/>
        <v>#VALUE!</v>
      </c>
      <c r="BP270" t="e">
        <f t="shared" si="396"/>
        <v>#VALUE!</v>
      </c>
      <c r="BQ270" t="e">
        <f t="shared" si="397"/>
        <v>#VALUE!</v>
      </c>
      <c r="BR270" t="e">
        <f t="shared" si="398"/>
        <v>#VALUE!</v>
      </c>
      <c r="BS270" t="e">
        <f t="shared" si="399"/>
        <v>#VALUE!</v>
      </c>
      <c r="BT270" t="e">
        <f t="shared" si="400"/>
        <v>#VALUE!</v>
      </c>
      <c r="BU270" t="e">
        <f t="shared" si="401"/>
        <v>#VALUE!</v>
      </c>
      <c r="BV270" t="e">
        <f t="shared" si="402"/>
        <v>#VALUE!</v>
      </c>
      <c r="BW270" t="e">
        <f t="shared" si="403"/>
        <v>#VALUE!</v>
      </c>
      <c r="BX270" t="e">
        <f t="shared" si="404"/>
        <v>#VALUE!</v>
      </c>
      <c r="BY270" t="e">
        <f t="shared" si="405"/>
        <v>#VALUE!</v>
      </c>
      <c r="BZ270" t="e">
        <f t="shared" si="406"/>
        <v>#VALUE!</v>
      </c>
      <c r="CA270" t="e">
        <f t="shared" si="407"/>
        <v>#VALUE!</v>
      </c>
      <c r="CB270" t="e">
        <f t="shared" si="408"/>
        <v>#VALUE!</v>
      </c>
      <c r="CC270" t="e">
        <f t="shared" si="409"/>
        <v>#VALUE!</v>
      </c>
      <c r="CD270" t="e">
        <f t="shared" si="410"/>
        <v>#VALUE!</v>
      </c>
      <c r="CE270" t="e">
        <f t="shared" si="411"/>
        <v>#VALUE!</v>
      </c>
      <c r="CF270" t="e">
        <f t="shared" si="412"/>
        <v>#VALUE!</v>
      </c>
      <c r="CG270" t="e">
        <f t="shared" si="413"/>
        <v>#VALUE!</v>
      </c>
      <c r="CH270" t="e">
        <f t="shared" ca="1" si="414"/>
        <v>#N/A</v>
      </c>
    </row>
    <row r="271" spans="5:86" x14ac:dyDescent="0.25">
      <c r="E271">
        <f t="shared" si="415"/>
        <v>1045598</v>
      </c>
      <c r="F271">
        <f t="shared" si="415"/>
        <v>1045598</v>
      </c>
      <c r="G271" t="e">
        <f t="shared" si="416"/>
        <v>#N/A</v>
      </c>
      <c r="H271" t="e">
        <f t="shared" si="336"/>
        <v>#VALUE!</v>
      </c>
      <c r="I271" t="e">
        <f t="shared" si="337"/>
        <v>#VALUE!</v>
      </c>
      <c r="J271" t="e">
        <f t="shared" si="338"/>
        <v>#VALUE!</v>
      </c>
      <c r="K271" t="e">
        <f t="shared" si="339"/>
        <v>#VALUE!</v>
      </c>
      <c r="L271" t="e">
        <f t="shared" si="340"/>
        <v>#VALUE!</v>
      </c>
      <c r="M271" t="e">
        <f t="shared" si="341"/>
        <v>#VALUE!</v>
      </c>
      <c r="N271" t="e">
        <f t="shared" si="342"/>
        <v>#VALUE!</v>
      </c>
      <c r="O271" t="e">
        <f t="shared" si="343"/>
        <v>#VALUE!</v>
      </c>
      <c r="P271" t="e">
        <f t="shared" si="344"/>
        <v>#VALUE!</v>
      </c>
      <c r="Q271" t="e">
        <f t="shared" si="345"/>
        <v>#VALUE!</v>
      </c>
      <c r="R271" t="e">
        <f t="shared" si="346"/>
        <v>#VALUE!</v>
      </c>
      <c r="S271" t="e">
        <f t="shared" si="347"/>
        <v>#VALUE!</v>
      </c>
      <c r="T271" t="e">
        <f t="shared" si="348"/>
        <v>#VALUE!</v>
      </c>
      <c r="U271" t="e">
        <f t="shared" si="349"/>
        <v>#VALUE!</v>
      </c>
      <c r="V271" t="e">
        <f t="shared" si="350"/>
        <v>#VALUE!</v>
      </c>
      <c r="W271" t="e">
        <f t="shared" si="351"/>
        <v>#VALUE!</v>
      </c>
      <c r="X271" t="e">
        <f t="shared" si="352"/>
        <v>#VALUE!</v>
      </c>
      <c r="Y271" t="e">
        <f t="shared" si="353"/>
        <v>#VALUE!</v>
      </c>
      <c r="Z271" t="e">
        <f t="shared" si="354"/>
        <v>#VALUE!</v>
      </c>
      <c r="AA271" t="e">
        <f t="shared" si="355"/>
        <v>#VALUE!</v>
      </c>
      <c r="AB271" t="e">
        <f t="shared" si="356"/>
        <v>#VALUE!</v>
      </c>
      <c r="AC271" t="e">
        <f t="shared" si="357"/>
        <v>#VALUE!</v>
      </c>
      <c r="AD271" t="e">
        <f t="shared" si="358"/>
        <v>#VALUE!</v>
      </c>
      <c r="AE271" t="e">
        <f t="shared" si="359"/>
        <v>#VALUE!</v>
      </c>
      <c r="AF271" t="e">
        <f t="shared" si="360"/>
        <v>#VALUE!</v>
      </c>
      <c r="AG271" t="e">
        <f t="shared" si="361"/>
        <v>#VALUE!</v>
      </c>
      <c r="AH271" t="e">
        <f t="shared" si="362"/>
        <v>#VALUE!</v>
      </c>
      <c r="AI271" t="e">
        <f t="shared" si="363"/>
        <v>#VALUE!</v>
      </c>
      <c r="AJ271" t="e">
        <f t="shared" si="364"/>
        <v>#VALUE!</v>
      </c>
      <c r="AK271" t="e">
        <f t="shared" si="365"/>
        <v>#VALUE!</v>
      </c>
      <c r="AL271" t="e">
        <f t="shared" si="366"/>
        <v>#VALUE!</v>
      </c>
      <c r="AM271" t="e">
        <f t="shared" si="367"/>
        <v>#VALUE!</v>
      </c>
      <c r="AN271" t="e">
        <f t="shared" si="368"/>
        <v>#VALUE!</v>
      </c>
      <c r="AO271" t="e">
        <f t="shared" si="369"/>
        <v>#VALUE!</v>
      </c>
      <c r="AP271" t="e">
        <f t="shared" si="370"/>
        <v>#VALUE!</v>
      </c>
      <c r="AQ271" t="e">
        <f t="shared" si="371"/>
        <v>#VALUE!</v>
      </c>
      <c r="AR271" t="e">
        <f t="shared" si="372"/>
        <v>#VALUE!</v>
      </c>
      <c r="AS271" t="e">
        <f t="shared" si="373"/>
        <v>#VALUE!</v>
      </c>
      <c r="AT271" t="e">
        <f t="shared" si="374"/>
        <v>#VALUE!</v>
      </c>
      <c r="AU271" t="e">
        <f t="shared" si="375"/>
        <v>#VALUE!</v>
      </c>
      <c r="AV271" t="e">
        <f t="shared" si="376"/>
        <v>#VALUE!</v>
      </c>
      <c r="AW271" t="e">
        <f t="shared" si="377"/>
        <v>#VALUE!</v>
      </c>
      <c r="AX271" t="e">
        <f t="shared" si="378"/>
        <v>#VALUE!</v>
      </c>
      <c r="AY271" t="e">
        <f t="shared" si="379"/>
        <v>#VALUE!</v>
      </c>
      <c r="AZ271" t="e">
        <f t="shared" si="380"/>
        <v>#VALUE!</v>
      </c>
      <c r="BA271" t="e">
        <f t="shared" si="381"/>
        <v>#VALUE!</v>
      </c>
      <c r="BB271" t="e">
        <f t="shared" si="382"/>
        <v>#VALUE!</v>
      </c>
      <c r="BC271" t="e">
        <f t="shared" si="383"/>
        <v>#VALUE!</v>
      </c>
      <c r="BD271" t="e">
        <f t="shared" si="384"/>
        <v>#VALUE!</v>
      </c>
      <c r="BE271" t="e">
        <f t="shared" si="385"/>
        <v>#VALUE!</v>
      </c>
      <c r="BF271" t="e">
        <f t="shared" si="386"/>
        <v>#VALUE!</v>
      </c>
      <c r="BG271" t="e">
        <f t="shared" si="387"/>
        <v>#VALUE!</v>
      </c>
      <c r="BH271" t="e">
        <f t="shared" si="388"/>
        <v>#VALUE!</v>
      </c>
      <c r="BI271" t="e">
        <f t="shared" si="389"/>
        <v>#VALUE!</v>
      </c>
      <c r="BJ271" t="e">
        <f t="shared" si="390"/>
        <v>#VALUE!</v>
      </c>
      <c r="BK271" t="e">
        <f t="shared" si="391"/>
        <v>#VALUE!</v>
      </c>
      <c r="BL271" t="e">
        <f t="shared" si="392"/>
        <v>#VALUE!</v>
      </c>
      <c r="BM271" t="e">
        <f t="shared" si="393"/>
        <v>#VALUE!</v>
      </c>
      <c r="BN271" t="e">
        <f t="shared" si="394"/>
        <v>#VALUE!</v>
      </c>
      <c r="BO271" t="e">
        <f t="shared" si="395"/>
        <v>#VALUE!</v>
      </c>
      <c r="BP271" t="e">
        <f t="shared" si="396"/>
        <v>#VALUE!</v>
      </c>
      <c r="BQ271" t="e">
        <f t="shared" si="397"/>
        <v>#VALUE!</v>
      </c>
      <c r="BR271" t="e">
        <f t="shared" si="398"/>
        <v>#VALUE!</v>
      </c>
      <c r="BS271" t="e">
        <f t="shared" si="399"/>
        <v>#VALUE!</v>
      </c>
      <c r="BT271" t="e">
        <f t="shared" si="400"/>
        <v>#VALUE!</v>
      </c>
      <c r="BU271" t="e">
        <f t="shared" si="401"/>
        <v>#VALUE!</v>
      </c>
      <c r="BV271" t="e">
        <f t="shared" si="402"/>
        <v>#VALUE!</v>
      </c>
      <c r="BW271" t="e">
        <f t="shared" si="403"/>
        <v>#VALUE!</v>
      </c>
      <c r="BX271" t="e">
        <f t="shared" si="404"/>
        <v>#VALUE!</v>
      </c>
      <c r="BY271" t="e">
        <f t="shared" si="405"/>
        <v>#VALUE!</v>
      </c>
      <c r="BZ271" t="e">
        <f t="shared" si="406"/>
        <v>#VALUE!</v>
      </c>
      <c r="CA271" t="e">
        <f t="shared" si="407"/>
        <v>#VALUE!</v>
      </c>
      <c r="CB271" t="e">
        <f t="shared" si="408"/>
        <v>#VALUE!</v>
      </c>
      <c r="CC271" t="e">
        <f t="shared" si="409"/>
        <v>#VALUE!</v>
      </c>
      <c r="CD271" t="e">
        <f t="shared" si="410"/>
        <v>#VALUE!</v>
      </c>
      <c r="CE271" t="e">
        <f t="shared" si="411"/>
        <v>#VALUE!</v>
      </c>
      <c r="CF271" t="e">
        <f t="shared" si="412"/>
        <v>#VALUE!</v>
      </c>
      <c r="CG271" t="e">
        <f t="shared" si="413"/>
        <v>#VALUE!</v>
      </c>
      <c r="CH271" t="e">
        <f t="shared" ca="1" si="414"/>
        <v>#N/A</v>
      </c>
    </row>
    <row r="272" spans="5:86" x14ac:dyDescent="0.25">
      <c r="E272">
        <f t="shared" si="415"/>
        <v>1045597</v>
      </c>
      <c r="F272">
        <f t="shared" si="415"/>
        <v>1045597</v>
      </c>
      <c r="G272" t="e">
        <f t="shared" si="416"/>
        <v>#N/A</v>
      </c>
      <c r="H272" t="e">
        <f t="shared" si="336"/>
        <v>#VALUE!</v>
      </c>
      <c r="I272" t="e">
        <f t="shared" si="337"/>
        <v>#VALUE!</v>
      </c>
      <c r="J272" t="e">
        <f t="shared" si="338"/>
        <v>#VALUE!</v>
      </c>
      <c r="K272" t="e">
        <f t="shared" si="339"/>
        <v>#VALUE!</v>
      </c>
      <c r="L272" t="e">
        <f t="shared" si="340"/>
        <v>#VALUE!</v>
      </c>
      <c r="M272" t="e">
        <f t="shared" si="341"/>
        <v>#VALUE!</v>
      </c>
      <c r="N272" t="e">
        <f t="shared" si="342"/>
        <v>#VALUE!</v>
      </c>
      <c r="O272" t="e">
        <f t="shared" si="343"/>
        <v>#VALUE!</v>
      </c>
      <c r="P272" t="e">
        <f t="shared" si="344"/>
        <v>#VALUE!</v>
      </c>
      <c r="Q272" t="e">
        <f t="shared" si="345"/>
        <v>#VALUE!</v>
      </c>
      <c r="R272" t="e">
        <f t="shared" si="346"/>
        <v>#VALUE!</v>
      </c>
      <c r="S272" t="e">
        <f t="shared" si="347"/>
        <v>#VALUE!</v>
      </c>
      <c r="T272" t="e">
        <f t="shared" si="348"/>
        <v>#VALUE!</v>
      </c>
      <c r="U272" t="e">
        <f t="shared" si="349"/>
        <v>#VALUE!</v>
      </c>
      <c r="V272" t="e">
        <f t="shared" si="350"/>
        <v>#VALUE!</v>
      </c>
      <c r="W272" t="e">
        <f t="shared" si="351"/>
        <v>#VALUE!</v>
      </c>
      <c r="X272" t="e">
        <f t="shared" si="352"/>
        <v>#VALUE!</v>
      </c>
      <c r="Y272" t="e">
        <f t="shared" si="353"/>
        <v>#VALUE!</v>
      </c>
      <c r="Z272" t="e">
        <f t="shared" si="354"/>
        <v>#VALUE!</v>
      </c>
      <c r="AA272" t="e">
        <f t="shared" si="355"/>
        <v>#VALUE!</v>
      </c>
      <c r="AB272" t="e">
        <f t="shared" si="356"/>
        <v>#VALUE!</v>
      </c>
      <c r="AC272" t="e">
        <f t="shared" si="357"/>
        <v>#VALUE!</v>
      </c>
      <c r="AD272" t="e">
        <f t="shared" si="358"/>
        <v>#VALUE!</v>
      </c>
      <c r="AE272" t="e">
        <f t="shared" si="359"/>
        <v>#VALUE!</v>
      </c>
      <c r="AF272" t="e">
        <f t="shared" si="360"/>
        <v>#VALUE!</v>
      </c>
      <c r="AG272" t="e">
        <f t="shared" si="361"/>
        <v>#VALUE!</v>
      </c>
      <c r="AH272" t="e">
        <f t="shared" si="362"/>
        <v>#VALUE!</v>
      </c>
      <c r="AI272" t="e">
        <f t="shared" si="363"/>
        <v>#VALUE!</v>
      </c>
      <c r="AJ272" t="e">
        <f t="shared" si="364"/>
        <v>#VALUE!</v>
      </c>
      <c r="AK272" t="e">
        <f t="shared" si="365"/>
        <v>#VALUE!</v>
      </c>
      <c r="AL272" t="e">
        <f t="shared" si="366"/>
        <v>#VALUE!</v>
      </c>
      <c r="AM272" t="e">
        <f t="shared" si="367"/>
        <v>#VALUE!</v>
      </c>
      <c r="AN272" t="e">
        <f t="shared" si="368"/>
        <v>#VALUE!</v>
      </c>
      <c r="AO272" t="e">
        <f t="shared" si="369"/>
        <v>#VALUE!</v>
      </c>
      <c r="AP272" t="e">
        <f t="shared" si="370"/>
        <v>#VALUE!</v>
      </c>
      <c r="AQ272" t="e">
        <f t="shared" si="371"/>
        <v>#VALUE!</v>
      </c>
      <c r="AR272" t="e">
        <f t="shared" si="372"/>
        <v>#VALUE!</v>
      </c>
      <c r="AS272" t="e">
        <f t="shared" si="373"/>
        <v>#VALUE!</v>
      </c>
      <c r="AT272" t="e">
        <f t="shared" si="374"/>
        <v>#VALUE!</v>
      </c>
      <c r="AU272" t="e">
        <f t="shared" si="375"/>
        <v>#VALUE!</v>
      </c>
      <c r="AV272" t="e">
        <f t="shared" si="376"/>
        <v>#VALUE!</v>
      </c>
      <c r="AW272" t="e">
        <f t="shared" si="377"/>
        <v>#VALUE!</v>
      </c>
      <c r="AX272" t="e">
        <f t="shared" si="378"/>
        <v>#VALUE!</v>
      </c>
      <c r="AY272" t="e">
        <f t="shared" si="379"/>
        <v>#VALUE!</v>
      </c>
      <c r="AZ272" t="e">
        <f t="shared" si="380"/>
        <v>#VALUE!</v>
      </c>
      <c r="BA272" t="e">
        <f t="shared" si="381"/>
        <v>#VALUE!</v>
      </c>
      <c r="BB272" t="e">
        <f t="shared" si="382"/>
        <v>#VALUE!</v>
      </c>
      <c r="BC272" t="e">
        <f t="shared" si="383"/>
        <v>#VALUE!</v>
      </c>
      <c r="BD272" t="e">
        <f t="shared" si="384"/>
        <v>#VALUE!</v>
      </c>
      <c r="BE272" t="e">
        <f t="shared" si="385"/>
        <v>#VALUE!</v>
      </c>
      <c r="BF272" t="e">
        <f t="shared" si="386"/>
        <v>#VALUE!</v>
      </c>
      <c r="BG272" t="e">
        <f t="shared" si="387"/>
        <v>#VALUE!</v>
      </c>
      <c r="BH272" t="e">
        <f t="shared" si="388"/>
        <v>#VALUE!</v>
      </c>
      <c r="BI272" t="e">
        <f t="shared" si="389"/>
        <v>#VALUE!</v>
      </c>
      <c r="BJ272" t="e">
        <f t="shared" si="390"/>
        <v>#VALUE!</v>
      </c>
      <c r="BK272" t="e">
        <f t="shared" si="391"/>
        <v>#VALUE!</v>
      </c>
      <c r="BL272" t="e">
        <f t="shared" si="392"/>
        <v>#VALUE!</v>
      </c>
      <c r="BM272" t="e">
        <f t="shared" si="393"/>
        <v>#VALUE!</v>
      </c>
      <c r="BN272" t="e">
        <f t="shared" si="394"/>
        <v>#VALUE!</v>
      </c>
      <c r="BO272" t="e">
        <f t="shared" si="395"/>
        <v>#VALUE!</v>
      </c>
      <c r="BP272" t="e">
        <f t="shared" si="396"/>
        <v>#VALUE!</v>
      </c>
      <c r="BQ272" t="e">
        <f t="shared" si="397"/>
        <v>#VALUE!</v>
      </c>
      <c r="BR272" t="e">
        <f t="shared" si="398"/>
        <v>#VALUE!</v>
      </c>
      <c r="BS272" t="e">
        <f t="shared" si="399"/>
        <v>#VALUE!</v>
      </c>
      <c r="BT272" t="e">
        <f t="shared" si="400"/>
        <v>#VALUE!</v>
      </c>
      <c r="BU272" t="e">
        <f t="shared" si="401"/>
        <v>#VALUE!</v>
      </c>
      <c r="BV272" t="e">
        <f t="shared" si="402"/>
        <v>#VALUE!</v>
      </c>
      <c r="BW272" t="e">
        <f t="shared" si="403"/>
        <v>#VALUE!</v>
      </c>
      <c r="BX272" t="e">
        <f t="shared" si="404"/>
        <v>#VALUE!</v>
      </c>
      <c r="BY272" t="e">
        <f t="shared" si="405"/>
        <v>#VALUE!</v>
      </c>
      <c r="BZ272" t="e">
        <f t="shared" si="406"/>
        <v>#VALUE!</v>
      </c>
      <c r="CA272" t="e">
        <f t="shared" si="407"/>
        <v>#VALUE!</v>
      </c>
      <c r="CB272" t="e">
        <f t="shared" si="408"/>
        <v>#VALUE!</v>
      </c>
      <c r="CC272" t="e">
        <f t="shared" si="409"/>
        <v>#VALUE!</v>
      </c>
      <c r="CD272" t="e">
        <f t="shared" si="410"/>
        <v>#VALUE!</v>
      </c>
      <c r="CE272" t="e">
        <f t="shared" si="411"/>
        <v>#VALUE!</v>
      </c>
      <c r="CF272" t="e">
        <f t="shared" si="412"/>
        <v>#VALUE!</v>
      </c>
      <c r="CG272" t="e">
        <f t="shared" si="413"/>
        <v>#VALUE!</v>
      </c>
      <c r="CH272" t="e">
        <f t="shared" ca="1" si="414"/>
        <v>#N/A</v>
      </c>
    </row>
    <row r="273" spans="5:86" x14ac:dyDescent="0.25">
      <c r="E273">
        <f t="shared" si="415"/>
        <v>1045596</v>
      </c>
      <c r="F273">
        <f t="shared" si="415"/>
        <v>1045596</v>
      </c>
      <c r="G273" t="e">
        <f t="shared" si="416"/>
        <v>#N/A</v>
      </c>
      <c r="H273" t="e">
        <f t="shared" si="336"/>
        <v>#VALUE!</v>
      </c>
      <c r="I273" t="e">
        <f t="shared" si="337"/>
        <v>#VALUE!</v>
      </c>
      <c r="J273" t="e">
        <f t="shared" si="338"/>
        <v>#VALUE!</v>
      </c>
      <c r="K273" t="e">
        <f t="shared" si="339"/>
        <v>#VALUE!</v>
      </c>
      <c r="L273" t="e">
        <f t="shared" si="340"/>
        <v>#VALUE!</v>
      </c>
      <c r="M273" t="e">
        <f t="shared" si="341"/>
        <v>#VALUE!</v>
      </c>
      <c r="N273" t="e">
        <f t="shared" si="342"/>
        <v>#VALUE!</v>
      </c>
      <c r="O273" t="e">
        <f t="shared" si="343"/>
        <v>#VALUE!</v>
      </c>
      <c r="P273" t="e">
        <f t="shared" si="344"/>
        <v>#VALUE!</v>
      </c>
      <c r="Q273" t="e">
        <f t="shared" si="345"/>
        <v>#VALUE!</v>
      </c>
      <c r="R273" t="e">
        <f t="shared" si="346"/>
        <v>#VALUE!</v>
      </c>
      <c r="S273" t="e">
        <f t="shared" si="347"/>
        <v>#VALUE!</v>
      </c>
      <c r="T273" t="e">
        <f t="shared" si="348"/>
        <v>#VALUE!</v>
      </c>
      <c r="U273" t="e">
        <f t="shared" si="349"/>
        <v>#VALUE!</v>
      </c>
      <c r="V273" t="e">
        <f t="shared" si="350"/>
        <v>#VALUE!</v>
      </c>
      <c r="W273" t="e">
        <f t="shared" si="351"/>
        <v>#VALUE!</v>
      </c>
      <c r="X273" t="e">
        <f t="shared" si="352"/>
        <v>#VALUE!</v>
      </c>
      <c r="Y273" t="e">
        <f t="shared" si="353"/>
        <v>#VALUE!</v>
      </c>
      <c r="Z273" t="e">
        <f t="shared" si="354"/>
        <v>#VALUE!</v>
      </c>
      <c r="AA273" t="e">
        <f t="shared" si="355"/>
        <v>#VALUE!</v>
      </c>
      <c r="AB273" t="e">
        <f t="shared" si="356"/>
        <v>#VALUE!</v>
      </c>
      <c r="AC273" t="e">
        <f t="shared" si="357"/>
        <v>#VALUE!</v>
      </c>
      <c r="AD273" t="e">
        <f t="shared" si="358"/>
        <v>#VALUE!</v>
      </c>
      <c r="AE273" t="e">
        <f t="shared" si="359"/>
        <v>#VALUE!</v>
      </c>
      <c r="AF273" t="e">
        <f t="shared" si="360"/>
        <v>#VALUE!</v>
      </c>
      <c r="AG273" t="e">
        <f t="shared" si="361"/>
        <v>#VALUE!</v>
      </c>
      <c r="AH273" t="e">
        <f t="shared" si="362"/>
        <v>#VALUE!</v>
      </c>
      <c r="AI273" t="e">
        <f t="shared" si="363"/>
        <v>#VALUE!</v>
      </c>
      <c r="AJ273" t="e">
        <f t="shared" si="364"/>
        <v>#VALUE!</v>
      </c>
      <c r="AK273" t="e">
        <f t="shared" si="365"/>
        <v>#VALUE!</v>
      </c>
      <c r="AL273" t="e">
        <f t="shared" si="366"/>
        <v>#VALUE!</v>
      </c>
      <c r="AM273" t="e">
        <f t="shared" si="367"/>
        <v>#VALUE!</v>
      </c>
      <c r="AN273" t="e">
        <f t="shared" si="368"/>
        <v>#VALUE!</v>
      </c>
      <c r="AO273" t="e">
        <f t="shared" si="369"/>
        <v>#VALUE!</v>
      </c>
      <c r="AP273" t="e">
        <f t="shared" si="370"/>
        <v>#VALUE!</v>
      </c>
      <c r="AQ273" t="e">
        <f t="shared" si="371"/>
        <v>#VALUE!</v>
      </c>
      <c r="AR273" t="e">
        <f t="shared" si="372"/>
        <v>#VALUE!</v>
      </c>
      <c r="AS273" t="e">
        <f t="shared" si="373"/>
        <v>#VALUE!</v>
      </c>
      <c r="AT273" t="e">
        <f t="shared" si="374"/>
        <v>#VALUE!</v>
      </c>
      <c r="AU273" t="e">
        <f t="shared" si="375"/>
        <v>#VALUE!</v>
      </c>
      <c r="AV273" t="e">
        <f t="shared" si="376"/>
        <v>#VALUE!</v>
      </c>
      <c r="AW273" t="e">
        <f t="shared" si="377"/>
        <v>#VALUE!</v>
      </c>
      <c r="AX273" t="e">
        <f t="shared" si="378"/>
        <v>#VALUE!</v>
      </c>
      <c r="AY273" t="e">
        <f t="shared" si="379"/>
        <v>#VALUE!</v>
      </c>
      <c r="AZ273" t="e">
        <f t="shared" si="380"/>
        <v>#VALUE!</v>
      </c>
      <c r="BA273" t="e">
        <f t="shared" si="381"/>
        <v>#VALUE!</v>
      </c>
      <c r="BB273" t="e">
        <f t="shared" si="382"/>
        <v>#VALUE!</v>
      </c>
      <c r="BC273" t="e">
        <f t="shared" si="383"/>
        <v>#VALUE!</v>
      </c>
      <c r="BD273" t="e">
        <f t="shared" si="384"/>
        <v>#VALUE!</v>
      </c>
      <c r="BE273" t="e">
        <f t="shared" si="385"/>
        <v>#VALUE!</v>
      </c>
      <c r="BF273" t="e">
        <f t="shared" si="386"/>
        <v>#VALUE!</v>
      </c>
      <c r="BG273" t="e">
        <f t="shared" si="387"/>
        <v>#VALUE!</v>
      </c>
      <c r="BH273" t="e">
        <f t="shared" si="388"/>
        <v>#VALUE!</v>
      </c>
      <c r="BI273" t="e">
        <f t="shared" si="389"/>
        <v>#VALUE!</v>
      </c>
      <c r="BJ273" t="e">
        <f t="shared" si="390"/>
        <v>#VALUE!</v>
      </c>
      <c r="BK273" t="e">
        <f t="shared" si="391"/>
        <v>#VALUE!</v>
      </c>
      <c r="BL273" t="e">
        <f t="shared" si="392"/>
        <v>#VALUE!</v>
      </c>
      <c r="BM273" t="e">
        <f t="shared" si="393"/>
        <v>#VALUE!</v>
      </c>
      <c r="BN273" t="e">
        <f t="shared" si="394"/>
        <v>#VALUE!</v>
      </c>
      <c r="BO273" t="e">
        <f t="shared" si="395"/>
        <v>#VALUE!</v>
      </c>
      <c r="BP273" t="e">
        <f t="shared" si="396"/>
        <v>#VALUE!</v>
      </c>
      <c r="BQ273" t="e">
        <f t="shared" si="397"/>
        <v>#VALUE!</v>
      </c>
      <c r="BR273" t="e">
        <f t="shared" si="398"/>
        <v>#VALUE!</v>
      </c>
      <c r="BS273" t="e">
        <f t="shared" si="399"/>
        <v>#VALUE!</v>
      </c>
      <c r="BT273" t="e">
        <f t="shared" si="400"/>
        <v>#VALUE!</v>
      </c>
      <c r="BU273" t="e">
        <f t="shared" si="401"/>
        <v>#VALUE!</v>
      </c>
      <c r="BV273" t="e">
        <f t="shared" si="402"/>
        <v>#VALUE!</v>
      </c>
      <c r="BW273" t="e">
        <f t="shared" si="403"/>
        <v>#VALUE!</v>
      </c>
      <c r="BX273" t="e">
        <f t="shared" si="404"/>
        <v>#VALUE!</v>
      </c>
      <c r="BY273" t="e">
        <f t="shared" si="405"/>
        <v>#VALUE!</v>
      </c>
      <c r="BZ273" t="e">
        <f t="shared" si="406"/>
        <v>#VALUE!</v>
      </c>
      <c r="CA273" t="e">
        <f t="shared" si="407"/>
        <v>#VALUE!</v>
      </c>
      <c r="CB273" t="e">
        <f t="shared" si="408"/>
        <v>#VALUE!</v>
      </c>
      <c r="CC273" t="e">
        <f t="shared" si="409"/>
        <v>#VALUE!</v>
      </c>
      <c r="CD273" t="e">
        <f t="shared" si="410"/>
        <v>#VALUE!</v>
      </c>
      <c r="CE273" t="e">
        <f t="shared" si="411"/>
        <v>#VALUE!</v>
      </c>
      <c r="CF273" t="e">
        <f t="shared" si="412"/>
        <v>#VALUE!</v>
      </c>
      <c r="CG273" t="e">
        <f t="shared" si="413"/>
        <v>#VALUE!</v>
      </c>
      <c r="CH273" t="e">
        <f t="shared" ca="1" si="414"/>
        <v>#N/A</v>
      </c>
    </row>
    <row r="274" spans="5:86" x14ac:dyDescent="0.25">
      <c r="E274">
        <f t="shared" si="415"/>
        <v>1045595</v>
      </c>
      <c r="F274">
        <f t="shared" si="415"/>
        <v>1045595</v>
      </c>
      <c r="G274" t="e">
        <f t="shared" si="416"/>
        <v>#N/A</v>
      </c>
      <c r="H274" t="e">
        <f t="shared" si="336"/>
        <v>#VALUE!</v>
      </c>
      <c r="I274" t="e">
        <f t="shared" si="337"/>
        <v>#VALUE!</v>
      </c>
      <c r="J274" t="e">
        <f t="shared" si="338"/>
        <v>#VALUE!</v>
      </c>
      <c r="K274" t="e">
        <f t="shared" si="339"/>
        <v>#VALUE!</v>
      </c>
      <c r="L274" t="e">
        <f t="shared" si="340"/>
        <v>#VALUE!</v>
      </c>
      <c r="M274" t="e">
        <f t="shared" si="341"/>
        <v>#VALUE!</v>
      </c>
      <c r="N274" t="e">
        <f t="shared" si="342"/>
        <v>#VALUE!</v>
      </c>
      <c r="O274" t="e">
        <f t="shared" si="343"/>
        <v>#VALUE!</v>
      </c>
      <c r="P274" t="e">
        <f t="shared" si="344"/>
        <v>#VALUE!</v>
      </c>
      <c r="Q274" t="e">
        <f t="shared" si="345"/>
        <v>#VALUE!</v>
      </c>
      <c r="R274" t="e">
        <f t="shared" si="346"/>
        <v>#VALUE!</v>
      </c>
      <c r="S274" t="e">
        <f t="shared" si="347"/>
        <v>#VALUE!</v>
      </c>
      <c r="T274" t="e">
        <f t="shared" si="348"/>
        <v>#VALUE!</v>
      </c>
      <c r="U274" t="e">
        <f t="shared" si="349"/>
        <v>#VALUE!</v>
      </c>
      <c r="V274" t="e">
        <f t="shared" si="350"/>
        <v>#VALUE!</v>
      </c>
      <c r="W274" t="e">
        <f t="shared" si="351"/>
        <v>#VALUE!</v>
      </c>
      <c r="X274" t="e">
        <f t="shared" si="352"/>
        <v>#VALUE!</v>
      </c>
      <c r="Y274" t="e">
        <f t="shared" si="353"/>
        <v>#VALUE!</v>
      </c>
      <c r="Z274" t="e">
        <f t="shared" si="354"/>
        <v>#VALUE!</v>
      </c>
      <c r="AA274" t="e">
        <f t="shared" si="355"/>
        <v>#VALUE!</v>
      </c>
      <c r="AB274" t="e">
        <f t="shared" si="356"/>
        <v>#VALUE!</v>
      </c>
      <c r="AC274" t="e">
        <f t="shared" si="357"/>
        <v>#VALUE!</v>
      </c>
      <c r="AD274" t="e">
        <f t="shared" si="358"/>
        <v>#VALUE!</v>
      </c>
      <c r="AE274" t="e">
        <f t="shared" si="359"/>
        <v>#VALUE!</v>
      </c>
      <c r="AF274" t="e">
        <f t="shared" si="360"/>
        <v>#VALUE!</v>
      </c>
      <c r="AG274" t="e">
        <f t="shared" si="361"/>
        <v>#VALUE!</v>
      </c>
      <c r="AH274" t="e">
        <f t="shared" si="362"/>
        <v>#VALUE!</v>
      </c>
      <c r="AI274" t="e">
        <f t="shared" si="363"/>
        <v>#VALUE!</v>
      </c>
      <c r="AJ274" t="e">
        <f t="shared" si="364"/>
        <v>#VALUE!</v>
      </c>
      <c r="AK274" t="e">
        <f t="shared" si="365"/>
        <v>#VALUE!</v>
      </c>
      <c r="AL274" t="e">
        <f t="shared" si="366"/>
        <v>#VALUE!</v>
      </c>
      <c r="AM274" t="e">
        <f t="shared" si="367"/>
        <v>#VALUE!</v>
      </c>
      <c r="AN274" t="e">
        <f t="shared" si="368"/>
        <v>#VALUE!</v>
      </c>
      <c r="AO274" t="e">
        <f t="shared" si="369"/>
        <v>#VALUE!</v>
      </c>
      <c r="AP274" t="e">
        <f t="shared" si="370"/>
        <v>#VALUE!</v>
      </c>
      <c r="AQ274" t="e">
        <f t="shared" si="371"/>
        <v>#VALUE!</v>
      </c>
      <c r="AR274" t="e">
        <f t="shared" si="372"/>
        <v>#VALUE!</v>
      </c>
      <c r="AS274" t="e">
        <f t="shared" si="373"/>
        <v>#VALUE!</v>
      </c>
      <c r="AT274" t="e">
        <f t="shared" si="374"/>
        <v>#VALUE!</v>
      </c>
      <c r="AU274" t="e">
        <f t="shared" si="375"/>
        <v>#VALUE!</v>
      </c>
      <c r="AV274" t="e">
        <f t="shared" si="376"/>
        <v>#VALUE!</v>
      </c>
      <c r="AW274" t="e">
        <f t="shared" si="377"/>
        <v>#VALUE!</v>
      </c>
      <c r="AX274" t="e">
        <f t="shared" si="378"/>
        <v>#VALUE!</v>
      </c>
      <c r="AY274" t="e">
        <f t="shared" si="379"/>
        <v>#VALUE!</v>
      </c>
      <c r="AZ274" t="e">
        <f t="shared" si="380"/>
        <v>#VALUE!</v>
      </c>
      <c r="BA274" t="e">
        <f t="shared" si="381"/>
        <v>#VALUE!</v>
      </c>
      <c r="BB274" t="e">
        <f t="shared" si="382"/>
        <v>#VALUE!</v>
      </c>
      <c r="BC274" t="e">
        <f t="shared" si="383"/>
        <v>#VALUE!</v>
      </c>
      <c r="BD274" t="e">
        <f t="shared" si="384"/>
        <v>#VALUE!</v>
      </c>
      <c r="BE274" t="e">
        <f t="shared" si="385"/>
        <v>#VALUE!</v>
      </c>
      <c r="BF274" t="e">
        <f t="shared" si="386"/>
        <v>#VALUE!</v>
      </c>
      <c r="BG274" t="e">
        <f t="shared" si="387"/>
        <v>#VALUE!</v>
      </c>
      <c r="BH274" t="e">
        <f t="shared" si="388"/>
        <v>#VALUE!</v>
      </c>
      <c r="BI274" t="e">
        <f t="shared" si="389"/>
        <v>#VALUE!</v>
      </c>
      <c r="BJ274" t="e">
        <f t="shared" si="390"/>
        <v>#VALUE!</v>
      </c>
      <c r="BK274" t="e">
        <f t="shared" si="391"/>
        <v>#VALUE!</v>
      </c>
      <c r="BL274" t="e">
        <f t="shared" si="392"/>
        <v>#VALUE!</v>
      </c>
      <c r="BM274" t="e">
        <f t="shared" si="393"/>
        <v>#VALUE!</v>
      </c>
      <c r="BN274" t="e">
        <f t="shared" si="394"/>
        <v>#VALUE!</v>
      </c>
      <c r="BO274" t="e">
        <f t="shared" si="395"/>
        <v>#VALUE!</v>
      </c>
      <c r="BP274" t="e">
        <f t="shared" si="396"/>
        <v>#VALUE!</v>
      </c>
      <c r="BQ274" t="e">
        <f t="shared" si="397"/>
        <v>#VALUE!</v>
      </c>
      <c r="BR274" t="e">
        <f t="shared" si="398"/>
        <v>#VALUE!</v>
      </c>
      <c r="BS274" t="e">
        <f t="shared" si="399"/>
        <v>#VALUE!</v>
      </c>
      <c r="BT274" t="e">
        <f t="shared" si="400"/>
        <v>#VALUE!</v>
      </c>
      <c r="BU274" t="e">
        <f t="shared" si="401"/>
        <v>#VALUE!</v>
      </c>
      <c r="BV274" t="e">
        <f t="shared" si="402"/>
        <v>#VALUE!</v>
      </c>
      <c r="BW274" t="e">
        <f t="shared" si="403"/>
        <v>#VALUE!</v>
      </c>
      <c r="BX274" t="e">
        <f t="shared" si="404"/>
        <v>#VALUE!</v>
      </c>
      <c r="BY274" t="e">
        <f t="shared" si="405"/>
        <v>#VALUE!</v>
      </c>
      <c r="BZ274" t="e">
        <f t="shared" si="406"/>
        <v>#VALUE!</v>
      </c>
      <c r="CA274" t="e">
        <f t="shared" si="407"/>
        <v>#VALUE!</v>
      </c>
      <c r="CB274" t="e">
        <f t="shared" si="408"/>
        <v>#VALUE!</v>
      </c>
      <c r="CC274" t="e">
        <f t="shared" si="409"/>
        <v>#VALUE!</v>
      </c>
      <c r="CD274" t="e">
        <f t="shared" si="410"/>
        <v>#VALUE!</v>
      </c>
      <c r="CE274" t="e">
        <f t="shared" si="411"/>
        <v>#VALUE!</v>
      </c>
      <c r="CF274" t="e">
        <f t="shared" si="412"/>
        <v>#VALUE!</v>
      </c>
      <c r="CG274" t="e">
        <f t="shared" si="413"/>
        <v>#VALUE!</v>
      </c>
      <c r="CH274" t="e">
        <f t="shared" ca="1" si="414"/>
        <v>#N/A</v>
      </c>
    </row>
    <row r="275" spans="5:86" x14ac:dyDescent="0.25">
      <c r="E275">
        <f t="shared" si="415"/>
        <v>1045594</v>
      </c>
      <c r="F275">
        <f t="shared" si="415"/>
        <v>1045594</v>
      </c>
      <c r="G275" t="e">
        <f t="shared" si="416"/>
        <v>#N/A</v>
      </c>
      <c r="H275" t="e">
        <f t="shared" si="336"/>
        <v>#VALUE!</v>
      </c>
      <c r="I275" t="e">
        <f t="shared" si="337"/>
        <v>#VALUE!</v>
      </c>
      <c r="J275" t="e">
        <f t="shared" si="338"/>
        <v>#VALUE!</v>
      </c>
      <c r="K275" t="e">
        <f t="shared" si="339"/>
        <v>#VALUE!</v>
      </c>
      <c r="L275" t="e">
        <f t="shared" si="340"/>
        <v>#VALUE!</v>
      </c>
      <c r="M275" t="e">
        <f t="shared" si="341"/>
        <v>#VALUE!</v>
      </c>
      <c r="N275" t="e">
        <f t="shared" si="342"/>
        <v>#VALUE!</v>
      </c>
      <c r="O275" t="e">
        <f t="shared" si="343"/>
        <v>#VALUE!</v>
      </c>
      <c r="P275" t="e">
        <f t="shared" si="344"/>
        <v>#VALUE!</v>
      </c>
      <c r="Q275" t="e">
        <f t="shared" si="345"/>
        <v>#VALUE!</v>
      </c>
      <c r="R275" t="e">
        <f t="shared" si="346"/>
        <v>#VALUE!</v>
      </c>
      <c r="S275" t="e">
        <f t="shared" si="347"/>
        <v>#VALUE!</v>
      </c>
      <c r="T275" t="e">
        <f t="shared" si="348"/>
        <v>#VALUE!</v>
      </c>
      <c r="U275" t="e">
        <f t="shared" si="349"/>
        <v>#VALUE!</v>
      </c>
      <c r="V275" t="e">
        <f t="shared" si="350"/>
        <v>#VALUE!</v>
      </c>
      <c r="W275" t="e">
        <f t="shared" si="351"/>
        <v>#VALUE!</v>
      </c>
      <c r="X275" t="e">
        <f t="shared" si="352"/>
        <v>#VALUE!</v>
      </c>
      <c r="Y275" t="e">
        <f t="shared" si="353"/>
        <v>#VALUE!</v>
      </c>
      <c r="Z275" t="e">
        <f t="shared" si="354"/>
        <v>#VALUE!</v>
      </c>
      <c r="AA275" t="e">
        <f t="shared" si="355"/>
        <v>#VALUE!</v>
      </c>
      <c r="AB275" t="e">
        <f t="shared" si="356"/>
        <v>#VALUE!</v>
      </c>
      <c r="AC275" t="e">
        <f t="shared" si="357"/>
        <v>#VALUE!</v>
      </c>
      <c r="AD275" t="e">
        <f t="shared" si="358"/>
        <v>#VALUE!</v>
      </c>
      <c r="AE275" t="e">
        <f t="shared" si="359"/>
        <v>#VALUE!</v>
      </c>
      <c r="AF275" t="e">
        <f t="shared" si="360"/>
        <v>#VALUE!</v>
      </c>
      <c r="AG275" t="e">
        <f t="shared" si="361"/>
        <v>#VALUE!</v>
      </c>
      <c r="AH275" t="e">
        <f t="shared" si="362"/>
        <v>#VALUE!</v>
      </c>
      <c r="AI275" t="e">
        <f t="shared" si="363"/>
        <v>#VALUE!</v>
      </c>
      <c r="AJ275" t="e">
        <f t="shared" si="364"/>
        <v>#VALUE!</v>
      </c>
      <c r="AK275" t="e">
        <f t="shared" si="365"/>
        <v>#VALUE!</v>
      </c>
      <c r="AL275" t="e">
        <f t="shared" si="366"/>
        <v>#VALUE!</v>
      </c>
      <c r="AM275" t="e">
        <f t="shared" si="367"/>
        <v>#VALUE!</v>
      </c>
      <c r="AN275" t="e">
        <f t="shared" si="368"/>
        <v>#VALUE!</v>
      </c>
      <c r="AO275" t="e">
        <f t="shared" si="369"/>
        <v>#VALUE!</v>
      </c>
      <c r="AP275" t="e">
        <f t="shared" si="370"/>
        <v>#VALUE!</v>
      </c>
      <c r="AQ275" t="e">
        <f t="shared" si="371"/>
        <v>#VALUE!</v>
      </c>
      <c r="AR275" t="e">
        <f t="shared" si="372"/>
        <v>#VALUE!</v>
      </c>
      <c r="AS275" t="e">
        <f t="shared" si="373"/>
        <v>#VALUE!</v>
      </c>
      <c r="AT275" t="e">
        <f t="shared" si="374"/>
        <v>#VALUE!</v>
      </c>
      <c r="AU275" t="e">
        <f t="shared" si="375"/>
        <v>#VALUE!</v>
      </c>
      <c r="AV275" t="e">
        <f t="shared" si="376"/>
        <v>#VALUE!</v>
      </c>
      <c r="AW275" t="e">
        <f t="shared" si="377"/>
        <v>#VALUE!</v>
      </c>
      <c r="AX275" t="e">
        <f t="shared" si="378"/>
        <v>#VALUE!</v>
      </c>
      <c r="AY275" t="e">
        <f t="shared" si="379"/>
        <v>#VALUE!</v>
      </c>
      <c r="AZ275" t="e">
        <f t="shared" si="380"/>
        <v>#VALUE!</v>
      </c>
      <c r="BA275" t="e">
        <f t="shared" si="381"/>
        <v>#VALUE!</v>
      </c>
      <c r="BB275" t="e">
        <f t="shared" si="382"/>
        <v>#VALUE!</v>
      </c>
      <c r="BC275" t="e">
        <f t="shared" si="383"/>
        <v>#VALUE!</v>
      </c>
      <c r="BD275" t="e">
        <f t="shared" si="384"/>
        <v>#VALUE!</v>
      </c>
      <c r="BE275" t="e">
        <f t="shared" si="385"/>
        <v>#VALUE!</v>
      </c>
      <c r="BF275" t="e">
        <f t="shared" si="386"/>
        <v>#VALUE!</v>
      </c>
      <c r="BG275" t="e">
        <f t="shared" si="387"/>
        <v>#VALUE!</v>
      </c>
      <c r="BH275" t="e">
        <f t="shared" si="388"/>
        <v>#VALUE!</v>
      </c>
      <c r="BI275" t="e">
        <f t="shared" si="389"/>
        <v>#VALUE!</v>
      </c>
      <c r="BJ275" t="e">
        <f t="shared" si="390"/>
        <v>#VALUE!</v>
      </c>
      <c r="BK275" t="e">
        <f t="shared" si="391"/>
        <v>#VALUE!</v>
      </c>
      <c r="BL275" t="e">
        <f t="shared" si="392"/>
        <v>#VALUE!</v>
      </c>
      <c r="BM275" t="e">
        <f t="shared" si="393"/>
        <v>#VALUE!</v>
      </c>
      <c r="BN275" t="e">
        <f t="shared" si="394"/>
        <v>#VALUE!</v>
      </c>
      <c r="BO275" t="e">
        <f t="shared" si="395"/>
        <v>#VALUE!</v>
      </c>
      <c r="BP275" t="e">
        <f t="shared" si="396"/>
        <v>#VALUE!</v>
      </c>
      <c r="BQ275" t="e">
        <f t="shared" si="397"/>
        <v>#VALUE!</v>
      </c>
      <c r="BR275" t="e">
        <f t="shared" si="398"/>
        <v>#VALUE!</v>
      </c>
      <c r="BS275" t="e">
        <f t="shared" si="399"/>
        <v>#VALUE!</v>
      </c>
      <c r="BT275" t="e">
        <f t="shared" si="400"/>
        <v>#VALUE!</v>
      </c>
      <c r="BU275" t="e">
        <f t="shared" si="401"/>
        <v>#VALUE!</v>
      </c>
      <c r="BV275" t="e">
        <f t="shared" si="402"/>
        <v>#VALUE!</v>
      </c>
      <c r="BW275" t="e">
        <f t="shared" si="403"/>
        <v>#VALUE!</v>
      </c>
      <c r="BX275" t="e">
        <f t="shared" si="404"/>
        <v>#VALUE!</v>
      </c>
      <c r="BY275" t="e">
        <f t="shared" si="405"/>
        <v>#VALUE!</v>
      </c>
      <c r="BZ275" t="e">
        <f t="shared" si="406"/>
        <v>#VALUE!</v>
      </c>
      <c r="CA275" t="e">
        <f t="shared" si="407"/>
        <v>#VALUE!</v>
      </c>
      <c r="CB275" t="e">
        <f t="shared" si="408"/>
        <v>#VALUE!</v>
      </c>
      <c r="CC275" t="e">
        <f t="shared" si="409"/>
        <v>#VALUE!</v>
      </c>
      <c r="CD275" t="e">
        <f t="shared" si="410"/>
        <v>#VALUE!</v>
      </c>
      <c r="CE275" t="e">
        <f t="shared" si="411"/>
        <v>#VALUE!</v>
      </c>
      <c r="CF275" t="e">
        <f t="shared" si="412"/>
        <v>#VALUE!</v>
      </c>
      <c r="CG275" t="e">
        <f t="shared" si="413"/>
        <v>#VALUE!</v>
      </c>
      <c r="CH275" t="e">
        <f t="shared" ca="1" si="414"/>
        <v>#N/A</v>
      </c>
    </row>
    <row r="276" spans="5:86" x14ac:dyDescent="0.25">
      <c r="E276">
        <f t="shared" si="415"/>
        <v>1045593</v>
      </c>
      <c r="F276">
        <f t="shared" si="415"/>
        <v>1045593</v>
      </c>
      <c r="G276" t="e">
        <f t="shared" si="416"/>
        <v>#N/A</v>
      </c>
      <c r="H276" t="e">
        <f t="shared" si="336"/>
        <v>#VALUE!</v>
      </c>
      <c r="I276" t="e">
        <f t="shared" si="337"/>
        <v>#VALUE!</v>
      </c>
      <c r="J276" t="e">
        <f t="shared" si="338"/>
        <v>#VALUE!</v>
      </c>
      <c r="K276" t="e">
        <f t="shared" si="339"/>
        <v>#VALUE!</v>
      </c>
      <c r="L276" t="e">
        <f t="shared" si="340"/>
        <v>#VALUE!</v>
      </c>
      <c r="M276" t="e">
        <f t="shared" si="341"/>
        <v>#VALUE!</v>
      </c>
      <c r="N276" t="e">
        <f t="shared" si="342"/>
        <v>#VALUE!</v>
      </c>
      <c r="O276" t="e">
        <f t="shared" si="343"/>
        <v>#VALUE!</v>
      </c>
      <c r="P276" t="e">
        <f t="shared" si="344"/>
        <v>#VALUE!</v>
      </c>
      <c r="Q276" t="e">
        <f t="shared" si="345"/>
        <v>#VALUE!</v>
      </c>
      <c r="R276" t="e">
        <f t="shared" si="346"/>
        <v>#VALUE!</v>
      </c>
      <c r="S276" t="e">
        <f t="shared" si="347"/>
        <v>#VALUE!</v>
      </c>
      <c r="T276" t="e">
        <f t="shared" si="348"/>
        <v>#VALUE!</v>
      </c>
      <c r="U276" t="e">
        <f t="shared" si="349"/>
        <v>#VALUE!</v>
      </c>
      <c r="V276" t="e">
        <f t="shared" si="350"/>
        <v>#VALUE!</v>
      </c>
      <c r="W276" t="e">
        <f t="shared" si="351"/>
        <v>#VALUE!</v>
      </c>
      <c r="X276" t="e">
        <f t="shared" si="352"/>
        <v>#VALUE!</v>
      </c>
      <c r="Y276" t="e">
        <f t="shared" si="353"/>
        <v>#VALUE!</v>
      </c>
      <c r="Z276" t="e">
        <f t="shared" si="354"/>
        <v>#VALUE!</v>
      </c>
      <c r="AA276" t="e">
        <f t="shared" si="355"/>
        <v>#VALUE!</v>
      </c>
      <c r="AB276" t="e">
        <f t="shared" si="356"/>
        <v>#VALUE!</v>
      </c>
      <c r="AC276" t="e">
        <f t="shared" si="357"/>
        <v>#VALUE!</v>
      </c>
      <c r="AD276" t="e">
        <f t="shared" si="358"/>
        <v>#VALUE!</v>
      </c>
      <c r="AE276" t="e">
        <f t="shared" si="359"/>
        <v>#VALUE!</v>
      </c>
      <c r="AF276" t="e">
        <f t="shared" si="360"/>
        <v>#VALUE!</v>
      </c>
      <c r="AG276" t="e">
        <f t="shared" si="361"/>
        <v>#VALUE!</v>
      </c>
      <c r="AH276" t="e">
        <f t="shared" si="362"/>
        <v>#VALUE!</v>
      </c>
      <c r="AI276" t="e">
        <f t="shared" si="363"/>
        <v>#VALUE!</v>
      </c>
      <c r="AJ276" t="e">
        <f t="shared" si="364"/>
        <v>#VALUE!</v>
      </c>
      <c r="AK276" t="e">
        <f t="shared" si="365"/>
        <v>#VALUE!</v>
      </c>
      <c r="AL276" t="e">
        <f t="shared" si="366"/>
        <v>#VALUE!</v>
      </c>
      <c r="AM276" t="e">
        <f t="shared" si="367"/>
        <v>#VALUE!</v>
      </c>
      <c r="AN276" t="e">
        <f t="shared" si="368"/>
        <v>#VALUE!</v>
      </c>
      <c r="AO276" t="e">
        <f t="shared" si="369"/>
        <v>#VALUE!</v>
      </c>
      <c r="AP276" t="e">
        <f t="shared" si="370"/>
        <v>#VALUE!</v>
      </c>
      <c r="AQ276" t="e">
        <f t="shared" si="371"/>
        <v>#VALUE!</v>
      </c>
      <c r="AR276" t="e">
        <f t="shared" si="372"/>
        <v>#VALUE!</v>
      </c>
      <c r="AS276" t="e">
        <f t="shared" si="373"/>
        <v>#VALUE!</v>
      </c>
      <c r="AT276" t="e">
        <f t="shared" si="374"/>
        <v>#VALUE!</v>
      </c>
      <c r="AU276" t="e">
        <f t="shared" si="375"/>
        <v>#VALUE!</v>
      </c>
      <c r="AV276" t="e">
        <f t="shared" si="376"/>
        <v>#VALUE!</v>
      </c>
      <c r="AW276" t="e">
        <f t="shared" si="377"/>
        <v>#VALUE!</v>
      </c>
      <c r="AX276" t="e">
        <f t="shared" si="378"/>
        <v>#VALUE!</v>
      </c>
      <c r="AY276" t="e">
        <f t="shared" si="379"/>
        <v>#VALUE!</v>
      </c>
      <c r="AZ276" t="e">
        <f t="shared" si="380"/>
        <v>#VALUE!</v>
      </c>
      <c r="BA276" t="e">
        <f t="shared" si="381"/>
        <v>#VALUE!</v>
      </c>
      <c r="BB276" t="e">
        <f t="shared" si="382"/>
        <v>#VALUE!</v>
      </c>
      <c r="BC276" t="e">
        <f t="shared" si="383"/>
        <v>#VALUE!</v>
      </c>
      <c r="BD276" t="e">
        <f t="shared" si="384"/>
        <v>#VALUE!</v>
      </c>
      <c r="BE276" t="e">
        <f t="shared" si="385"/>
        <v>#VALUE!</v>
      </c>
      <c r="BF276" t="e">
        <f t="shared" si="386"/>
        <v>#VALUE!</v>
      </c>
      <c r="BG276" t="e">
        <f t="shared" si="387"/>
        <v>#VALUE!</v>
      </c>
      <c r="BH276" t="e">
        <f t="shared" si="388"/>
        <v>#VALUE!</v>
      </c>
      <c r="BI276" t="e">
        <f t="shared" si="389"/>
        <v>#VALUE!</v>
      </c>
      <c r="BJ276" t="e">
        <f t="shared" si="390"/>
        <v>#VALUE!</v>
      </c>
      <c r="BK276" t="e">
        <f t="shared" si="391"/>
        <v>#VALUE!</v>
      </c>
      <c r="BL276" t="e">
        <f t="shared" si="392"/>
        <v>#VALUE!</v>
      </c>
      <c r="BM276" t="e">
        <f t="shared" si="393"/>
        <v>#VALUE!</v>
      </c>
      <c r="BN276" t="e">
        <f t="shared" si="394"/>
        <v>#VALUE!</v>
      </c>
      <c r="BO276" t="e">
        <f t="shared" si="395"/>
        <v>#VALUE!</v>
      </c>
      <c r="BP276" t="e">
        <f t="shared" si="396"/>
        <v>#VALUE!</v>
      </c>
      <c r="BQ276" t="e">
        <f t="shared" si="397"/>
        <v>#VALUE!</v>
      </c>
      <c r="BR276" t="e">
        <f t="shared" si="398"/>
        <v>#VALUE!</v>
      </c>
      <c r="BS276" t="e">
        <f t="shared" si="399"/>
        <v>#VALUE!</v>
      </c>
      <c r="BT276" t="e">
        <f t="shared" si="400"/>
        <v>#VALUE!</v>
      </c>
      <c r="BU276" t="e">
        <f t="shared" si="401"/>
        <v>#VALUE!</v>
      </c>
      <c r="BV276" t="e">
        <f t="shared" si="402"/>
        <v>#VALUE!</v>
      </c>
      <c r="BW276" t="e">
        <f t="shared" si="403"/>
        <v>#VALUE!</v>
      </c>
      <c r="BX276" t="e">
        <f t="shared" si="404"/>
        <v>#VALUE!</v>
      </c>
      <c r="BY276" t="e">
        <f t="shared" si="405"/>
        <v>#VALUE!</v>
      </c>
      <c r="BZ276" t="e">
        <f t="shared" si="406"/>
        <v>#VALUE!</v>
      </c>
      <c r="CA276" t="e">
        <f t="shared" si="407"/>
        <v>#VALUE!</v>
      </c>
      <c r="CB276" t="e">
        <f t="shared" si="408"/>
        <v>#VALUE!</v>
      </c>
      <c r="CC276" t="e">
        <f t="shared" si="409"/>
        <v>#VALUE!</v>
      </c>
      <c r="CD276" t="e">
        <f t="shared" si="410"/>
        <v>#VALUE!</v>
      </c>
      <c r="CE276" t="e">
        <f t="shared" si="411"/>
        <v>#VALUE!</v>
      </c>
      <c r="CF276" t="e">
        <f t="shared" si="412"/>
        <v>#VALUE!</v>
      </c>
      <c r="CG276" t="e">
        <f t="shared" si="413"/>
        <v>#VALUE!</v>
      </c>
      <c r="CH276" t="e">
        <f t="shared" ca="1" si="414"/>
        <v>#N/A</v>
      </c>
    </row>
    <row r="277" spans="5:86" x14ac:dyDescent="0.25">
      <c r="E277">
        <f t="shared" si="415"/>
        <v>1045592</v>
      </c>
      <c r="F277">
        <f t="shared" si="415"/>
        <v>1045592</v>
      </c>
      <c r="G277" t="e">
        <f t="shared" si="416"/>
        <v>#N/A</v>
      </c>
      <c r="H277" t="e">
        <f t="shared" si="336"/>
        <v>#VALUE!</v>
      </c>
      <c r="I277" t="e">
        <f t="shared" si="337"/>
        <v>#VALUE!</v>
      </c>
      <c r="J277" t="e">
        <f t="shared" si="338"/>
        <v>#VALUE!</v>
      </c>
      <c r="K277" t="e">
        <f t="shared" si="339"/>
        <v>#VALUE!</v>
      </c>
      <c r="L277" t="e">
        <f t="shared" si="340"/>
        <v>#VALUE!</v>
      </c>
      <c r="M277" t="e">
        <f t="shared" si="341"/>
        <v>#VALUE!</v>
      </c>
      <c r="N277" t="e">
        <f t="shared" si="342"/>
        <v>#VALUE!</v>
      </c>
      <c r="O277" t="e">
        <f t="shared" si="343"/>
        <v>#VALUE!</v>
      </c>
      <c r="P277" t="e">
        <f t="shared" si="344"/>
        <v>#VALUE!</v>
      </c>
      <c r="Q277" t="e">
        <f t="shared" si="345"/>
        <v>#VALUE!</v>
      </c>
      <c r="R277" t="e">
        <f t="shared" si="346"/>
        <v>#VALUE!</v>
      </c>
      <c r="S277" t="e">
        <f t="shared" si="347"/>
        <v>#VALUE!</v>
      </c>
      <c r="T277" t="e">
        <f t="shared" si="348"/>
        <v>#VALUE!</v>
      </c>
      <c r="U277" t="e">
        <f t="shared" si="349"/>
        <v>#VALUE!</v>
      </c>
      <c r="V277" t="e">
        <f t="shared" si="350"/>
        <v>#VALUE!</v>
      </c>
      <c r="W277" t="e">
        <f t="shared" si="351"/>
        <v>#VALUE!</v>
      </c>
      <c r="X277" t="e">
        <f t="shared" si="352"/>
        <v>#VALUE!</v>
      </c>
      <c r="Y277" t="e">
        <f t="shared" si="353"/>
        <v>#VALUE!</v>
      </c>
      <c r="Z277" t="e">
        <f t="shared" si="354"/>
        <v>#VALUE!</v>
      </c>
      <c r="AA277" t="e">
        <f t="shared" si="355"/>
        <v>#VALUE!</v>
      </c>
      <c r="AB277" t="e">
        <f t="shared" si="356"/>
        <v>#VALUE!</v>
      </c>
      <c r="AC277" t="e">
        <f t="shared" si="357"/>
        <v>#VALUE!</v>
      </c>
      <c r="AD277" t="e">
        <f t="shared" si="358"/>
        <v>#VALUE!</v>
      </c>
      <c r="AE277" t="e">
        <f t="shared" si="359"/>
        <v>#VALUE!</v>
      </c>
      <c r="AF277" t="e">
        <f t="shared" si="360"/>
        <v>#VALUE!</v>
      </c>
      <c r="AG277" t="e">
        <f t="shared" si="361"/>
        <v>#VALUE!</v>
      </c>
      <c r="AH277" t="e">
        <f t="shared" si="362"/>
        <v>#VALUE!</v>
      </c>
      <c r="AI277" t="e">
        <f t="shared" si="363"/>
        <v>#VALUE!</v>
      </c>
      <c r="AJ277" t="e">
        <f t="shared" si="364"/>
        <v>#VALUE!</v>
      </c>
      <c r="AK277" t="e">
        <f t="shared" si="365"/>
        <v>#VALUE!</v>
      </c>
      <c r="AL277" t="e">
        <f t="shared" si="366"/>
        <v>#VALUE!</v>
      </c>
      <c r="AM277" t="e">
        <f t="shared" si="367"/>
        <v>#VALUE!</v>
      </c>
      <c r="AN277" t="e">
        <f t="shared" si="368"/>
        <v>#VALUE!</v>
      </c>
      <c r="AO277" t="e">
        <f t="shared" si="369"/>
        <v>#VALUE!</v>
      </c>
      <c r="AP277" t="e">
        <f t="shared" si="370"/>
        <v>#VALUE!</v>
      </c>
      <c r="AQ277" t="e">
        <f t="shared" si="371"/>
        <v>#VALUE!</v>
      </c>
      <c r="AR277" t="e">
        <f t="shared" si="372"/>
        <v>#VALUE!</v>
      </c>
      <c r="AS277" t="e">
        <f t="shared" si="373"/>
        <v>#VALUE!</v>
      </c>
      <c r="AT277" t="e">
        <f t="shared" si="374"/>
        <v>#VALUE!</v>
      </c>
      <c r="AU277" t="e">
        <f t="shared" si="375"/>
        <v>#VALUE!</v>
      </c>
      <c r="AV277" t="e">
        <f t="shared" si="376"/>
        <v>#VALUE!</v>
      </c>
      <c r="AW277" t="e">
        <f t="shared" si="377"/>
        <v>#VALUE!</v>
      </c>
      <c r="AX277" t="e">
        <f t="shared" si="378"/>
        <v>#VALUE!</v>
      </c>
      <c r="AY277" t="e">
        <f t="shared" si="379"/>
        <v>#VALUE!</v>
      </c>
      <c r="AZ277" t="e">
        <f t="shared" si="380"/>
        <v>#VALUE!</v>
      </c>
      <c r="BA277" t="e">
        <f t="shared" si="381"/>
        <v>#VALUE!</v>
      </c>
      <c r="BB277" t="e">
        <f t="shared" si="382"/>
        <v>#VALUE!</v>
      </c>
      <c r="BC277" t="e">
        <f t="shared" si="383"/>
        <v>#VALUE!</v>
      </c>
      <c r="BD277" t="e">
        <f t="shared" si="384"/>
        <v>#VALUE!</v>
      </c>
      <c r="BE277" t="e">
        <f t="shared" si="385"/>
        <v>#VALUE!</v>
      </c>
      <c r="BF277" t="e">
        <f t="shared" si="386"/>
        <v>#VALUE!</v>
      </c>
      <c r="BG277" t="e">
        <f t="shared" si="387"/>
        <v>#VALUE!</v>
      </c>
      <c r="BH277" t="e">
        <f t="shared" si="388"/>
        <v>#VALUE!</v>
      </c>
      <c r="BI277" t="e">
        <f t="shared" si="389"/>
        <v>#VALUE!</v>
      </c>
      <c r="BJ277" t="e">
        <f t="shared" si="390"/>
        <v>#VALUE!</v>
      </c>
      <c r="BK277" t="e">
        <f t="shared" si="391"/>
        <v>#VALUE!</v>
      </c>
      <c r="BL277" t="e">
        <f t="shared" si="392"/>
        <v>#VALUE!</v>
      </c>
      <c r="BM277" t="e">
        <f t="shared" si="393"/>
        <v>#VALUE!</v>
      </c>
      <c r="BN277" t="e">
        <f t="shared" si="394"/>
        <v>#VALUE!</v>
      </c>
      <c r="BO277" t="e">
        <f t="shared" si="395"/>
        <v>#VALUE!</v>
      </c>
      <c r="BP277" t="e">
        <f t="shared" si="396"/>
        <v>#VALUE!</v>
      </c>
      <c r="BQ277" t="e">
        <f t="shared" si="397"/>
        <v>#VALUE!</v>
      </c>
      <c r="BR277" t="e">
        <f t="shared" si="398"/>
        <v>#VALUE!</v>
      </c>
      <c r="BS277" t="e">
        <f t="shared" si="399"/>
        <v>#VALUE!</v>
      </c>
      <c r="BT277" t="e">
        <f t="shared" si="400"/>
        <v>#VALUE!</v>
      </c>
      <c r="BU277" t="e">
        <f t="shared" si="401"/>
        <v>#VALUE!</v>
      </c>
      <c r="BV277" t="e">
        <f t="shared" si="402"/>
        <v>#VALUE!</v>
      </c>
      <c r="BW277" t="e">
        <f t="shared" si="403"/>
        <v>#VALUE!</v>
      </c>
      <c r="BX277" t="e">
        <f t="shared" si="404"/>
        <v>#VALUE!</v>
      </c>
      <c r="BY277" t="e">
        <f t="shared" si="405"/>
        <v>#VALUE!</v>
      </c>
      <c r="BZ277" t="e">
        <f t="shared" si="406"/>
        <v>#VALUE!</v>
      </c>
      <c r="CA277" t="e">
        <f t="shared" si="407"/>
        <v>#VALUE!</v>
      </c>
      <c r="CB277" t="e">
        <f t="shared" si="408"/>
        <v>#VALUE!</v>
      </c>
      <c r="CC277" t="e">
        <f t="shared" si="409"/>
        <v>#VALUE!</v>
      </c>
      <c r="CD277" t="e">
        <f t="shared" si="410"/>
        <v>#VALUE!</v>
      </c>
      <c r="CE277" t="e">
        <f t="shared" si="411"/>
        <v>#VALUE!</v>
      </c>
      <c r="CF277" t="e">
        <f t="shared" si="412"/>
        <v>#VALUE!</v>
      </c>
      <c r="CG277" t="e">
        <f t="shared" si="413"/>
        <v>#VALUE!</v>
      </c>
      <c r="CH277" t="e">
        <f t="shared" ca="1" si="414"/>
        <v>#N/A</v>
      </c>
    </row>
    <row r="278" spans="5:86" x14ac:dyDescent="0.25">
      <c r="E278">
        <f t="shared" ref="E278:F293" si="417">E277-1</f>
        <v>1045591</v>
      </c>
      <c r="F278">
        <f t="shared" si="417"/>
        <v>1045591</v>
      </c>
      <c r="G278" t="e">
        <f t="shared" si="416"/>
        <v>#N/A</v>
      </c>
      <c r="H278" t="e">
        <f t="shared" si="336"/>
        <v>#VALUE!</v>
      </c>
      <c r="I278" t="e">
        <f t="shared" si="337"/>
        <v>#VALUE!</v>
      </c>
      <c r="J278" t="e">
        <f t="shared" si="338"/>
        <v>#VALUE!</v>
      </c>
      <c r="K278" t="e">
        <f t="shared" si="339"/>
        <v>#VALUE!</v>
      </c>
      <c r="L278" t="e">
        <f t="shared" si="340"/>
        <v>#VALUE!</v>
      </c>
      <c r="M278" t="e">
        <f t="shared" si="341"/>
        <v>#VALUE!</v>
      </c>
      <c r="N278" t="e">
        <f t="shared" si="342"/>
        <v>#VALUE!</v>
      </c>
      <c r="O278" t="e">
        <f t="shared" si="343"/>
        <v>#VALUE!</v>
      </c>
      <c r="P278" t="e">
        <f t="shared" si="344"/>
        <v>#VALUE!</v>
      </c>
      <c r="Q278" t="e">
        <f t="shared" si="345"/>
        <v>#VALUE!</v>
      </c>
      <c r="R278" t="e">
        <f t="shared" si="346"/>
        <v>#VALUE!</v>
      </c>
      <c r="S278" t="e">
        <f t="shared" si="347"/>
        <v>#VALUE!</v>
      </c>
      <c r="T278" t="e">
        <f t="shared" si="348"/>
        <v>#VALUE!</v>
      </c>
      <c r="U278" t="e">
        <f t="shared" si="349"/>
        <v>#VALUE!</v>
      </c>
      <c r="V278" t="e">
        <f t="shared" si="350"/>
        <v>#VALUE!</v>
      </c>
      <c r="W278" t="e">
        <f t="shared" si="351"/>
        <v>#VALUE!</v>
      </c>
      <c r="X278" t="e">
        <f t="shared" si="352"/>
        <v>#VALUE!</v>
      </c>
      <c r="Y278" t="e">
        <f t="shared" si="353"/>
        <v>#VALUE!</v>
      </c>
      <c r="Z278" t="e">
        <f t="shared" si="354"/>
        <v>#VALUE!</v>
      </c>
      <c r="AA278" t="e">
        <f t="shared" si="355"/>
        <v>#VALUE!</v>
      </c>
      <c r="AB278" t="e">
        <f t="shared" si="356"/>
        <v>#VALUE!</v>
      </c>
      <c r="AC278" t="e">
        <f t="shared" si="357"/>
        <v>#VALUE!</v>
      </c>
      <c r="AD278" t="e">
        <f t="shared" si="358"/>
        <v>#VALUE!</v>
      </c>
      <c r="AE278" t="e">
        <f t="shared" si="359"/>
        <v>#VALUE!</v>
      </c>
      <c r="AF278" t="e">
        <f t="shared" si="360"/>
        <v>#VALUE!</v>
      </c>
      <c r="AG278" t="e">
        <f t="shared" si="361"/>
        <v>#VALUE!</v>
      </c>
      <c r="AH278" t="e">
        <f t="shared" si="362"/>
        <v>#VALUE!</v>
      </c>
      <c r="AI278" t="e">
        <f t="shared" si="363"/>
        <v>#VALUE!</v>
      </c>
      <c r="AJ278" t="e">
        <f t="shared" si="364"/>
        <v>#VALUE!</v>
      </c>
      <c r="AK278" t="e">
        <f t="shared" si="365"/>
        <v>#VALUE!</v>
      </c>
      <c r="AL278" t="e">
        <f t="shared" si="366"/>
        <v>#VALUE!</v>
      </c>
      <c r="AM278" t="e">
        <f t="shared" si="367"/>
        <v>#VALUE!</v>
      </c>
      <c r="AN278" t="e">
        <f t="shared" si="368"/>
        <v>#VALUE!</v>
      </c>
      <c r="AO278" t="e">
        <f t="shared" si="369"/>
        <v>#VALUE!</v>
      </c>
      <c r="AP278" t="e">
        <f t="shared" si="370"/>
        <v>#VALUE!</v>
      </c>
      <c r="AQ278" t="e">
        <f t="shared" si="371"/>
        <v>#VALUE!</v>
      </c>
      <c r="AR278" t="e">
        <f t="shared" si="372"/>
        <v>#VALUE!</v>
      </c>
      <c r="AS278" t="e">
        <f t="shared" si="373"/>
        <v>#VALUE!</v>
      </c>
      <c r="AT278" t="e">
        <f t="shared" si="374"/>
        <v>#VALUE!</v>
      </c>
      <c r="AU278" t="e">
        <f t="shared" si="375"/>
        <v>#VALUE!</v>
      </c>
      <c r="AV278" t="e">
        <f t="shared" si="376"/>
        <v>#VALUE!</v>
      </c>
      <c r="AW278" t="e">
        <f t="shared" si="377"/>
        <v>#VALUE!</v>
      </c>
      <c r="AX278" t="e">
        <f t="shared" si="378"/>
        <v>#VALUE!</v>
      </c>
      <c r="AY278" t="e">
        <f t="shared" si="379"/>
        <v>#VALUE!</v>
      </c>
      <c r="AZ278" t="e">
        <f t="shared" si="380"/>
        <v>#VALUE!</v>
      </c>
      <c r="BA278" t="e">
        <f t="shared" si="381"/>
        <v>#VALUE!</v>
      </c>
      <c r="BB278" t="e">
        <f t="shared" si="382"/>
        <v>#VALUE!</v>
      </c>
      <c r="BC278" t="e">
        <f t="shared" si="383"/>
        <v>#VALUE!</v>
      </c>
      <c r="BD278" t="e">
        <f t="shared" si="384"/>
        <v>#VALUE!</v>
      </c>
      <c r="BE278" t="e">
        <f t="shared" si="385"/>
        <v>#VALUE!</v>
      </c>
      <c r="BF278" t="e">
        <f t="shared" si="386"/>
        <v>#VALUE!</v>
      </c>
      <c r="BG278" t="e">
        <f t="shared" si="387"/>
        <v>#VALUE!</v>
      </c>
      <c r="BH278" t="e">
        <f t="shared" si="388"/>
        <v>#VALUE!</v>
      </c>
      <c r="BI278" t="e">
        <f t="shared" si="389"/>
        <v>#VALUE!</v>
      </c>
      <c r="BJ278" t="e">
        <f t="shared" si="390"/>
        <v>#VALUE!</v>
      </c>
      <c r="BK278" t="e">
        <f t="shared" si="391"/>
        <v>#VALUE!</v>
      </c>
      <c r="BL278" t="e">
        <f t="shared" si="392"/>
        <v>#VALUE!</v>
      </c>
      <c r="BM278" t="e">
        <f t="shared" si="393"/>
        <v>#VALUE!</v>
      </c>
      <c r="BN278" t="e">
        <f t="shared" si="394"/>
        <v>#VALUE!</v>
      </c>
      <c r="BO278" t="e">
        <f t="shared" si="395"/>
        <v>#VALUE!</v>
      </c>
      <c r="BP278" t="e">
        <f t="shared" si="396"/>
        <v>#VALUE!</v>
      </c>
      <c r="BQ278" t="e">
        <f t="shared" si="397"/>
        <v>#VALUE!</v>
      </c>
      <c r="BR278" t="e">
        <f t="shared" si="398"/>
        <v>#VALUE!</v>
      </c>
      <c r="BS278" t="e">
        <f t="shared" si="399"/>
        <v>#VALUE!</v>
      </c>
      <c r="BT278" t="e">
        <f t="shared" si="400"/>
        <v>#VALUE!</v>
      </c>
      <c r="BU278" t="e">
        <f t="shared" si="401"/>
        <v>#VALUE!</v>
      </c>
      <c r="BV278" t="e">
        <f t="shared" si="402"/>
        <v>#VALUE!</v>
      </c>
      <c r="BW278" t="e">
        <f t="shared" si="403"/>
        <v>#VALUE!</v>
      </c>
      <c r="BX278" t="e">
        <f t="shared" si="404"/>
        <v>#VALUE!</v>
      </c>
      <c r="BY278" t="e">
        <f t="shared" si="405"/>
        <v>#VALUE!</v>
      </c>
      <c r="BZ278" t="e">
        <f t="shared" si="406"/>
        <v>#VALUE!</v>
      </c>
      <c r="CA278" t="e">
        <f t="shared" si="407"/>
        <v>#VALUE!</v>
      </c>
      <c r="CB278" t="e">
        <f t="shared" si="408"/>
        <v>#VALUE!</v>
      </c>
      <c r="CC278" t="e">
        <f t="shared" si="409"/>
        <v>#VALUE!</v>
      </c>
      <c r="CD278" t="e">
        <f t="shared" si="410"/>
        <v>#VALUE!</v>
      </c>
      <c r="CE278" t="e">
        <f t="shared" si="411"/>
        <v>#VALUE!</v>
      </c>
      <c r="CF278" t="e">
        <f t="shared" si="412"/>
        <v>#VALUE!</v>
      </c>
      <c r="CG278" t="e">
        <f t="shared" si="413"/>
        <v>#VALUE!</v>
      </c>
      <c r="CH278" t="e">
        <f t="shared" ca="1" si="414"/>
        <v>#N/A</v>
      </c>
    </row>
    <row r="279" spans="5:86" x14ac:dyDescent="0.25">
      <c r="E279">
        <f t="shared" si="417"/>
        <v>1045590</v>
      </c>
      <c r="F279">
        <f t="shared" si="417"/>
        <v>1045590</v>
      </c>
      <c r="G279" t="e">
        <f t="shared" si="416"/>
        <v>#N/A</v>
      </c>
      <c r="H279" t="e">
        <f t="shared" si="336"/>
        <v>#VALUE!</v>
      </c>
      <c r="I279" t="e">
        <f t="shared" si="337"/>
        <v>#VALUE!</v>
      </c>
      <c r="J279" t="e">
        <f t="shared" si="338"/>
        <v>#VALUE!</v>
      </c>
      <c r="K279" t="e">
        <f t="shared" si="339"/>
        <v>#VALUE!</v>
      </c>
      <c r="L279" t="e">
        <f t="shared" si="340"/>
        <v>#VALUE!</v>
      </c>
      <c r="M279" t="e">
        <f t="shared" si="341"/>
        <v>#VALUE!</v>
      </c>
      <c r="N279" t="e">
        <f t="shared" si="342"/>
        <v>#VALUE!</v>
      </c>
      <c r="O279" t="e">
        <f t="shared" si="343"/>
        <v>#VALUE!</v>
      </c>
      <c r="P279" t="e">
        <f t="shared" si="344"/>
        <v>#VALUE!</v>
      </c>
      <c r="Q279" t="e">
        <f t="shared" si="345"/>
        <v>#VALUE!</v>
      </c>
      <c r="R279" t="e">
        <f t="shared" si="346"/>
        <v>#VALUE!</v>
      </c>
      <c r="S279" t="e">
        <f t="shared" si="347"/>
        <v>#VALUE!</v>
      </c>
      <c r="T279" t="e">
        <f t="shared" si="348"/>
        <v>#VALUE!</v>
      </c>
      <c r="U279" t="e">
        <f t="shared" si="349"/>
        <v>#VALUE!</v>
      </c>
      <c r="V279" t="e">
        <f t="shared" si="350"/>
        <v>#VALUE!</v>
      </c>
      <c r="W279" t="e">
        <f t="shared" si="351"/>
        <v>#VALUE!</v>
      </c>
      <c r="X279" t="e">
        <f t="shared" si="352"/>
        <v>#VALUE!</v>
      </c>
      <c r="Y279" t="e">
        <f t="shared" si="353"/>
        <v>#VALUE!</v>
      </c>
      <c r="Z279" t="e">
        <f t="shared" si="354"/>
        <v>#VALUE!</v>
      </c>
      <c r="AA279" t="e">
        <f t="shared" si="355"/>
        <v>#VALUE!</v>
      </c>
      <c r="AB279" t="e">
        <f t="shared" si="356"/>
        <v>#VALUE!</v>
      </c>
      <c r="AC279" t="e">
        <f t="shared" si="357"/>
        <v>#VALUE!</v>
      </c>
      <c r="AD279" t="e">
        <f t="shared" si="358"/>
        <v>#VALUE!</v>
      </c>
      <c r="AE279" t="e">
        <f t="shared" si="359"/>
        <v>#VALUE!</v>
      </c>
      <c r="AF279" t="e">
        <f t="shared" si="360"/>
        <v>#VALUE!</v>
      </c>
      <c r="AG279" t="e">
        <f t="shared" si="361"/>
        <v>#VALUE!</v>
      </c>
      <c r="AH279" t="e">
        <f t="shared" si="362"/>
        <v>#VALUE!</v>
      </c>
      <c r="AI279" t="e">
        <f t="shared" si="363"/>
        <v>#VALUE!</v>
      </c>
      <c r="AJ279" t="e">
        <f t="shared" si="364"/>
        <v>#VALUE!</v>
      </c>
      <c r="AK279" t="e">
        <f t="shared" si="365"/>
        <v>#VALUE!</v>
      </c>
      <c r="AL279" t="e">
        <f t="shared" si="366"/>
        <v>#VALUE!</v>
      </c>
      <c r="AM279" t="e">
        <f t="shared" si="367"/>
        <v>#VALUE!</v>
      </c>
      <c r="AN279" t="e">
        <f t="shared" si="368"/>
        <v>#VALUE!</v>
      </c>
      <c r="AO279" t="e">
        <f t="shared" si="369"/>
        <v>#VALUE!</v>
      </c>
      <c r="AP279" t="e">
        <f t="shared" si="370"/>
        <v>#VALUE!</v>
      </c>
      <c r="AQ279" t="e">
        <f t="shared" si="371"/>
        <v>#VALUE!</v>
      </c>
      <c r="AR279" t="e">
        <f t="shared" si="372"/>
        <v>#VALUE!</v>
      </c>
      <c r="AS279" t="e">
        <f t="shared" si="373"/>
        <v>#VALUE!</v>
      </c>
      <c r="AT279" t="e">
        <f t="shared" si="374"/>
        <v>#VALUE!</v>
      </c>
      <c r="AU279" t="e">
        <f t="shared" si="375"/>
        <v>#VALUE!</v>
      </c>
      <c r="AV279" t="e">
        <f t="shared" si="376"/>
        <v>#VALUE!</v>
      </c>
      <c r="AW279" t="e">
        <f t="shared" si="377"/>
        <v>#VALUE!</v>
      </c>
      <c r="AX279" t="e">
        <f t="shared" si="378"/>
        <v>#VALUE!</v>
      </c>
      <c r="AY279" t="e">
        <f t="shared" si="379"/>
        <v>#VALUE!</v>
      </c>
      <c r="AZ279" t="e">
        <f t="shared" si="380"/>
        <v>#VALUE!</v>
      </c>
      <c r="BA279" t="e">
        <f t="shared" si="381"/>
        <v>#VALUE!</v>
      </c>
      <c r="BB279" t="e">
        <f t="shared" si="382"/>
        <v>#VALUE!</v>
      </c>
      <c r="BC279" t="e">
        <f t="shared" si="383"/>
        <v>#VALUE!</v>
      </c>
      <c r="BD279" t="e">
        <f t="shared" si="384"/>
        <v>#VALUE!</v>
      </c>
      <c r="BE279" t="e">
        <f t="shared" si="385"/>
        <v>#VALUE!</v>
      </c>
      <c r="BF279" t="e">
        <f t="shared" si="386"/>
        <v>#VALUE!</v>
      </c>
      <c r="BG279" t="e">
        <f t="shared" si="387"/>
        <v>#VALUE!</v>
      </c>
      <c r="BH279" t="e">
        <f t="shared" si="388"/>
        <v>#VALUE!</v>
      </c>
      <c r="BI279" t="e">
        <f t="shared" si="389"/>
        <v>#VALUE!</v>
      </c>
      <c r="BJ279" t="e">
        <f t="shared" si="390"/>
        <v>#VALUE!</v>
      </c>
      <c r="BK279" t="e">
        <f t="shared" si="391"/>
        <v>#VALUE!</v>
      </c>
      <c r="BL279" t="e">
        <f t="shared" si="392"/>
        <v>#VALUE!</v>
      </c>
      <c r="BM279" t="e">
        <f t="shared" si="393"/>
        <v>#VALUE!</v>
      </c>
      <c r="BN279" t="e">
        <f t="shared" si="394"/>
        <v>#VALUE!</v>
      </c>
      <c r="BO279" t="e">
        <f t="shared" si="395"/>
        <v>#VALUE!</v>
      </c>
      <c r="BP279" t="e">
        <f t="shared" si="396"/>
        <v>#VALUE!</v>
      </c>
      <c r="BQ279" t="e">
        <f t="shared" si="397"/>
        <v>#VALUE!</v>
      </c>
      <c r="BR279" t="e">
        <f t="shared" si="398"/>
        <v>#VALUE!</v>
      </c>
      <c r="BS279" t="e">
        <f t="shared" si="399"/>
        <v>#VALUE!</v>
      </c>
      <c r="BT279" t="e">
        <f t="shared" si="400"/>
        <v>#VALUE!</v>
      </c>
      <c r="BU279" t="e">
        <f t="shared" si="401"/>
        <v>#VALUE!</v>
      </c>
      <c r="BV279" t="e">
        <f t="shared" si="402"/>
        <v>#VALUE!</v>
      </c>
      <c r="BW279" t="e">
        <f t="shared" si="403"/>
        <v>#VALUE!</v>
      </c>
      <c r="BX279" t="e">
        <f t="shared" si="404"/>
        <v>#VALUE!</v>
      </c>
      <c r="BY279" t="e">
        <f t="shared" si="405"/>
        <v>#VALUE!</v>
      </c>
      <c r="BZ279" t="e">
        <f t="shared" si="406"/>
        <v>#VALUE!</v>
      </c>
      <c r="CA279" t="e">
        <f t="shared" si="407"/>
        <v>#VALUE!</v>
      </c>
      <c r="CB279" t="e">
        <f t="shared" si="408"/>
        <v>#VALUE!</v>
      </c>
      <c r="CC279" t="e">
        <f t="shared" si="409"/>
        <v>#VALUE!</v>
      </c>
      <c r="CD279" t="e">
        <f t="shared" si="410"/>
        <v>#VALUE!</v>
      </c>
      <c r="CE279" t="e">
        <f t="shared" si="411"/>
        <v>#VALUE!</v>
      </c>
      <c r="CF279" t="e">
        <f t="shared" si="412"/>
        <v>#VALUE!</v>
      </c>
      <c r="CG279" t="e">
        <f t="shared" si="413"/>
        <v>#VALUE!</v>
      </c>
      <c r="CH279" t="e">
        <f t="shared" ca="1" si="414"/>
        <v>#N/A</v>
      </c>
    </row>
    <row r="280" spans="5:86" x14ac:dyDescent="0.25">
      <c r="E280">
        <f t="shared" si="417"/>
        <v>1045589</v>
      </c>
      <c r="F280">
        <f t="shared" si="417"/>
        <v>1045589</v>
      </c>
      <c r="G280" t="e">
        <f t="shared" si="416"/>
        <v>#N/A</v>
      </c>
      <c r="H280" t="e">
        <f t="shared" si="336"/>
        <v>#VALUE!</v>
      </c>
      <c r="I280" t="e">
        <f t="shared" si="337"/>
        <v>#VALUE!</v>
      </c>
      <c r="J280" t="e">
        <f t="shared" si="338"/>
        <v>#VALUE!</v>
      </c>
      <c r="K280" t="e">
        <f t="shared" si="339"/>
        <v>#VALUE!</v>
      </c>
      <c r="L280" t="e">
        <f t="shared" si="340"/>
        <v>#VALUE!</v>
      </c>
      <c r="M280" t="e">
        <f t="shared" si="341"/>
        <v>#VALUE!</v>
      </c>
      <c r="N280" t="e">
        <f t="shared" si="342"/>
        <v>#VALUE!</v>
      </c>
      <c r="O280" t="e">
        <f t="shared" si="343"/>
        <v>#VALUE!</v>
      </c>
      <c r="P280" t="e">
        <f t="shared" si="344"/>
        <v>#VALUE!</v>
      </c>
      <c r="Q280" t="e">
        <f t="shared" si="345"/>
        <v>#VALUE!</v>
      </c>
      <c r="R280" t="e">
        <f t="shared" si="346"/>
        <v>#VALUE!</v>
      </c>
      <c r="S280" t="e">
        <f t="shared" si="347"/>
        <v>#VALUE!</v>
      </c>
      <c r="T280" t="e">
        <f t="shared" si="348"/>
        <v>#VALUE!</v>
      </c>
      <c r="U280" t="e">
        <f t="shared" si="349"/>
        <v>#VALUE!</v>
      </c>
      <c r="V280" t="e">
        <f t="shared" si="350"/>
        <v>#VALUE!</v>
      </c>
      <c r="W280" t="e">
        <f t="shared" si="351"/>
        <v>#VALUE!</v>
      </c>
      <c r="X280" t="e">
        <f t="shared" si="352"/>
        <v>#VALUE!</v>
      </c>
      <c r="Y280" t="e">
        <f t="shared" si="353"/>
        <v>#VALUE!</v>
      </c>
      <c r="Z280" t="e">
        <f t="shared" si="354"/>
        <v>#VALUE!</v>
      </c>
      <c r="AA280" t="e">
        <f t="shared" si="355"/>
        <v>#VALUE!</v>
      </c>
      <c r="AB280" t="e">
        <f t="shared" si="356"/>
        <v>#VALUE!</v>
      </c>
      <c r="AC280" t="e">
        <f t="shared" si="357"/>
        <v>#VALUE!</v>
      </c>
      <c r="AD280" t="e">
        <f t="shared" si="358"/>
        <v>#VALUE!</v>
      </c>
      <c r="AE280" t="e">
        <f t="shared" si="359"/>
        <v>#VALUE!</v>
      </c>
      <c r="AF280" t="e">
        <f t="shared" si="360"/>
        <v>#VALUE!</v>
      </c>
      <c r="AG280" t="e">
        <f t="shared" si="361"/>
        <v>#VALUE!</v>
      </c>
      <c r="AH280" t="e">
        <f t="shared" si="362"/>
        <v>#VALUE!</v>
      </c>
      <c r="AI280" t="e">
        <f t="shared" si="363"/>
        <v>#VALUE!</v>
      </c>
      <c r="AJ280" t="e">
        <f t="shared" si="364"/>
        <v>#VALUE!</v>
      </c>
      <c r="AK280" t="e">
        <f t="shared" si="365"/>
        <v>#VALUE!</v>
      </c>
      <c r="AL280" t="e">
        <f t="shared" si="366"/>
        <v>#VALUE!</v>
      </c>
      <c r="AM280" t="e">
        <f t="shared" si="367"/>
        <v>#VALUE!</v>
      </c>
      <c r="AN280" t="e">
        <f t="shared" si="368"/>
        <v>#VALUE!</v>
      </c>
      <c r="AO280" t="e">
        <f t="shared" si="369"/>
        <v>#VALUE!</v>
      </c>
      <c r="AP280" t="e">
        <f t="shared" si="370"/>
        <v>#VALUE!</v>
      </c>
      <c r="AQ280" t="e">
        <f t="shared" si="371"/>
        <v>#VALUE!</v>
      </c>
      <c r="AR280" t="e">
        <f t="shared" si="372"/>
        <v>#VALUE!</v>
      </c>
      <c r="AS280" t="e">
        <f t="shared" si="373"/>
        <v>#VALUE!</v>
      </c>
      <c r="AT280" t="e">
        <f t="shared" si="374"/>
        <v>#VALUE!</v>
      </c>
      <c r="AU280" t="e">
        <f t="shared" si="375"/>
        <v>#VALUE!</v>
      </c>
      <c r="AV280" t="e">
        <f t="shared" si="376"/>
        <v>#VALUE!</v>
      </c>
      <c r="AW280" t="e">
        <f t="shared" si="377"/>
        <v>#VALUE!</v>
      </c>
      <c r="AX280" t="e">
        <f t="shared" si="378"/>
        <v>#VALUE!</v>
      </c>
      <c r="AY280" t="e">
        <f t="shared" si="379"/>
        <v>#VALUE!</v>
      </c>
      <c r="AZ280" t="e">
        <f t="shared" si="380"/>
        <v>#VALUE!</v>
      </c>
      <c r="BA280" t="e">
        <f t="shared" si="381"/>
        <v>#VALUE!</v>
      </c>
      <c r="BB280" t="e">
        <f t="shared" si="382"/>
        <v>#VALUE!</v>
      </c>
      <c r="BC280" t="e">
        <f t="shared" si="383"/>
        <v>#VALUE!</v>
      </c>
      <c r="BD280" t="e">
        <f t="shared" si="384"/>
        <v>#VALUE!</v>
      </c>
      <c r="BE280" t="e">
        <f t="shared" si="385"/>
        <v>#VALUE!</v>
      </c>
      <c r="BF280" t="e">
        <f t="shared" si="386"/>
        <v>#VALUE!</v>
      </c>
      <c r="BG280" t="e">
        <f t="shared" si="387"/>
        <v>#VALUE!</v>
      </c>
      <c r="BH280" t="e">
        <f t="shared" si="388"/>
        <v>#VALUE!</v>
      </c>
      <c r="BI280" t="e">
        <f t="shared" si="389"/>
        <v>#VALUE!</v>
      </c>
      <c r="BJ280" t="e">
        <f t="shared" si="390"/>
        <v>#VALUE!</v>
      </c>
      <c r="BK280" t="e">
        <f t="shared" si="391"/>
        <v>#VALUE!</v>
      </c>
      <c r="BL280" t="e">
        <f t="shared" si="392"/>
        <v>#VALUE!</v>
      </c>
      <c r="BM280" t="e">
        <f t="shared" si="393"/>
        <v>#VALUE!</v>
      </c>
      <c r="BN280" t="e">
        <f t="shared" si="394"/>
        <v>#VALUE!</v>
      </c>
      <c r="BO280" t="e">
        <f t="shared" si="395"/>
        <v>#VALUE!</v>
      </c>
      <c r="BP280" t="e">
        <f t="shared" si="396"/>
        <v>#VALUE!</v>
      </c>
      <c r="BQ280" t="e">
        <f t="shared" si="397"/>
        <v>#VALUE!</v>
      </c>
      <c r="BR280" t="e">
        <f t="shared" si="398"/>
        <v>#VALUE!</v>
      </c>
      <c r="BS280" t="e">
        <f t="shared" si="399"/>
        <v>#VALUE!</v>
      </c>
      <c r="BT280" t="e">
        <f t="shared" si="400"/>
        <v>#VALUE!</v>
      </c>
      <c r="BU280" t="e">
        <f t="shared" si="401"/>
        <v>#VALUE!</v>
      </c>
      <c r="BV280" t="e">
        <f t="shared" si="402"/>
        <v>#VALUE!</v>
      </c>
      <c r="BW280" t="e">
        <f t="shared" si="403"/>
        <v>#VALUE!</v>
      </c>
      <c r="BX280" t="e">
        <f t="shared" si="404"/>
        <v>#VALUE!</v>
      </c>
      <c r="BY280" t="e">
        <f t="shared" si="405"/>
        <v>#VALUE!</v>
      </c>
      <c r="BZ280" t="e">
        <f t="shared" si="406"/>
        <v>#VALUE!</v>
      </c>
      <c r="CA280" t="e">
        <f t="shared" si="407"/>
        <v>#VALUE!</v>
      </c>
      <c r="CB280" t="e">
        <f t="shared" si="408"/>
        <v>#VALUE!</v>
      </c>
      <c r="CC280" t="e">
        <f t="shared" si="409"/>
        <v>#VALUE!</v>
      </c>
      <c r="CD280" t="e">
        <f t="shared" si="410"/>
        <v>#VALUE!</v>
      </c>
      <c r="CE280" t="e">
        <f t="shared" si="411"/>
        <v>#VALUE!</v>
      </c>
      <c r="CF280" t="e">
        <f t="shared" si="412"/>
        <v>#VALUE!</v>
      </c>
      <c r="CG280" t="e">
        <f t="shared" si="413"/>
        <v>#VALUE!</v>
      </c>
      <c r="CH280" t="e">
        <f t="shared" ca="1" si="414"/>
        <v>#N/A</v>
      </c>
    </row>
    <row r="281" spans="5:86" x14ac:dyDescent="0.25">
      <c r="E281">
        <f t="shared" si="417"/>
        <v>1045588</v>
      </c>
      <c r="F281">
        <f t="shared" si="417"/>
        <v>1045588</v>
      </c>
      <c r="G281" t="e">
        <f t="shared" si="416"/>
        <v>#N/A</v>
      </c>
      <c r="H281" t="e">
        <f t="shared" si="336"/>
        <v>#VALUE!</v>
      </c>
      <c r="I281" t="e">
        <f t="shared" si="337"/>
        <v>#VALUE!</v>
      </c>
      <c r="J281" t="e">
        <f t="shared" si="338"/>
        <v>#VALUE!</v>
      </c>
      <c r="K281" t="e">
        <f t="shared" si="339"/>
        <v>#VALUE!</v>
      </c>
      <c r="L281" t="e">
        <f t="shared" si="340"/>
        <v>#VALUE!</v>
      </c>
      <c r="M281" t="e">
        <f t="shared" si="341"/>
        <v>#VALUE!</v>
      </c>
      <c r="N281" t="e">
        <f t="shared" si="342"/>
        <v>#VALUE!</v>
      </c>
      <c r="O281" t="e">
        <f t="shared" si="343"/>
        <v>#VALUE!</v>
      </c>
      <c r="P281" t="e">
        <f t="shared" si="344"/>
        <v>#VALUE!</v>
      </c>
      <c r="Q281" t="e">
        <f t="shared" si="345"/>
        <v>#VALUE!</v>
      </c>
      <c r="R281" t="e">
        <f t="shared" si="346"/>
        <v>#VALUE!</v>
      </c>
      <c r="S281" t="e">
        <f t="shared" si="347"/>
        <v>#VALUE!</v>
      </c>
      <c r="T281" t="e">
        <f t="shared" si="348"/>
        <v>#VALUE!</v>
      </c>
      <c r="U281" t="e">
        <f t="shared" si="349"/>
        <v>#VALUE!</v>
      </c>
      <c r="V281" t="e">
        <f t="shared" si="350"/>
        <v>#VALUE!</v>
      </c>
      <c r="W281" t="e">
        <f t="shared" si="351"/>
        <v>#VALUE!</v>
      </c>
      <c r="X281" t="e">
        <f t="shared" si="352"/>
        <v>#VALUE!</v>
      </c>
      <c r="Y281" t="e">
        <f t="shared" si="353"/>
        <v>#VALUE!</v>
      </c>
      <c r="Z281" t="e">
        <f t="shared" si="354"/>
        <v>#VALUE!</v>
      </c>
      <c r="AA281" t="e">
        <f t="shared" si="355"/>
        <v>#VALUE!</v>
      </c>
      <c r="AB281" t="e">
        <f t="shared" si="356"/>
        <v>#VALUE!</v>
      </c>
      <c r="AC281" t="e">
        <f t="shared" si="357"/>
        <v>#VALUE!</v>
      </c>
      <c r="AD281" t="e">
        <f t="shared" si="358"/>
        <v>#VALUE!</v>
      </c>
      <c r="AE281" t="e">
        <f t="shared" si="359"/>
        <v>#VALUE!</v>
      </c>
      <c r="AF281" t="e">
        <f t="shared" si="360"/>
        <v>#VALUE!</v>
      </c>
      <c r="AG281" t="e">
        <f t="shared" si="361"/>
        <v>#VALUE!</v>
      </c>
      <c r="AH281" t="e">
        <f t="shared" si="362"/>
        <v>#VALUE!</v>
      </c>
      <c r="AI281" t="e">
        <f t="shared" si="363"/>
        <v>#VALUE!</v>
      </c>
      <c r="AJ281" t="e">
        <f t="shared" si="364"/>
        <v>#VALUE!</v>
      </c>
      <c r="AK281" t="e">
        <f t="shared" si="365"/>
        <v>#VALUE!</v>
      </c>
      <c r="AL281" t="e">
        <f t="shared" si="366"/>
        <v>#VALUE!</v>
      </c>
      <c r="AM281" t="e">
        <f t="shared" si="367"/>
        <v>#VALUE!</v>
      </c>
      <c r="AN281" t="e">
        <f t="shared" si="368"/>
        <v>#VALUE!</v>
      </c>
      <c r="AO281" t="e">
        <f t="shared" si="369"/>
        <v>#VALUE!</v>
      </c>
      <c r="AP281" t="e">
        <f t="shared" si="370"/>
        <v>#VALUE!</v>
      </c>
      <c r="AQ281" t="e">
        <f t="shared" si="371"/>
        <v>#VALUE!</v>
      </c>
      <c r="AR281" t="e">
        <f t="shared" si="372"/>
        <v>#VALUE!</v>
      </c>
      <c r="AS281" t="e">
        <f t="shared" si="373"/>
        <v>#VALUE!</v>
      </c>
      <c r="AT281" t="e">
        <f t="shared" si="374"/>
        <v>#VALUE!</v>
      </c>
      <c r="AU281" t="e">
        <f t="shared" si="375"/>
        <v>#VALUE!</v>
      </c>
      <c r="AV281" t="e">
        <f t="shared" si="376"/>
        <v>#VALUE!</v>
      </c>
      <c r="AW281" t="e">
        <f t="shared" si="377"/>
        <v>#VALUE!</v>
      </c>
      <c r="AX281" t="e">
        <f t="shared" si="378"/>
        <v>#VALUE!</v>
      </c>
      <c r="AY281" t="e">
        <f t="shared" si="379"/>
        <v>#VALUE!</v>
      </c>
      <c r="AZ281" t="e">
        <f t="shared" si="380"/>
        <v>#VALUE!</v>
      </c>
      <c r="BA281" t="e">
        <f t="shared" si="381"/>
        <v>#VALUE!</v>
      </c>
      <c r="BB281" t="e">
        <f t="shared" si="382"/>
        <v>#VALUE!</v>
      </c>
      <c r="BC281" t="e">
        <f t="shared" si="383"/>
        <v>#VALUE!</v>
      </c>
      <c r="BD281" t="e">
        <f t="shared" si="384"/>
        <v>#VALUE!</v>
      </c>
      <c r="BE281" t="e">
        <f t="shared" si="385"/>
        <v>#VALUE!</v>
      </c>
      <c r="BF281" t="e">
        <f t="shared" si="386"/>
        <v>#VALUE!</v>
      </c>
      <c r="BG281" t="e">
        <f t="shared" si="387"/>
        <v>#VALUE!</v>
      </c>
      <c r="BH281" t="e">
        <f t="shared" si="388"/>
        <v>#VALUE!</v>
      </c>
      <c r="BI281" t="e">
        <f t="shared" si="389"/>
        <v>#VALUE!</v>
      </c>
      <c r="BJ281" t="e">
        <f t="shared" si="390"/>
        <v>#VALUE!</v>
      </c>
      <c r="BK281" t="e">
        <f t="shared" si="391"/>
        <v>#VALUE!</v>
      </c>
      <c r="BL281" t="e">
        <f t="shared" si="392"/>
        <v>#VALUE!</v>
      </c>
      <c r="BM281" t="e">
        <f t="shared" si="393"/>
        <v>#VALUE!</v>
      </c>
      <c r="BN281" t="e">
        <f t="shared" si="394"/>
        <v>#VALUE!</v>
      </c>
      <c r="BO281" t="e">
        <f t="shared" si="395"/>
        <v>#VALUE!</v>
      </c>
      <c r="BP281" t="e">
        <f t="shared" si="396"/>
        <v>#VALUE!</v>
      </c>
      <c r="BQ281" t="e">
        <f t="shared" si="397"/>
        <v>#VALUE!</v>
      </c>
      <c r="BR281" t="e">
        <f t="shared" si="398"/>
        <v>#VALUE!</v>
      </c>
      <c r="BS281" t="e">
        <f t="shared" si="399"/>
        <v>#VALUE!</v>
      </c>
      <c r="BT281" t="e">
        <f t="shared" si="400"/>
        <v>#VALUE!</v>
      </c>
      <c r="BU281" t="e">
        <f t="shared" si="401"/>
        <v>#VALUE!</v>
      </c>
      <c r="BV281" t="e">
        <f t="shared" si="402"/>
        <v>#VALUE!</v>
      </c>
      <c r="BW281" t="e">
        <f t="shared" si="403"/>
        <v>#VALUE!</v>
      </c>
      <c r="BX281" t="e">
        <f t="shared" si="404"/>
        <v>#VALUE!</v>
      </c>
      <c r="BY281" t="e">
        <f t="shared" si="405"/>
        <v>#VALUE!</v>
      </c>
      <c r="BZ281" t="e">
        <f t="shared" si="406"/>
        <v>#VALUE!</v>
      </c>
      <c r="CA281" t="e">
        <f t="shared" si="407"/>
        <v>#VALUE!</v>
      </c>
      <c r="CB281" t="e">
        <f t="shared" si="408"/>
        <v>#VALUE!</v>
      </c>
      <c r="CC281" t="e">
        <f t="shared" si="409"/>
        <v>#VALUE!</v>
      </c>
      <c r="CD281" t="e">
        <f t="shared" si="410"/>
        <v>#VALUE!</v>
      </c>
      <c r="CE281" t="e">
        <f t="shared" si="411"/>
        <v>#VALUE!</v>
      </c>
      <c r="CF281" t="e">
        <f t="shared" si="412"/>
        <v>#VALUE!</v>
      </c>
      <c r="CG281" t="e">
        <f t="shared" si="413"/>
        <v>#VALUE!</v>
      </c>
      <c r="CH281" t="e">
        <f t="shared" ca="1" si="414"/>
        <v>#N/A</v>
      </c>
    </row>
    <row r="282" spans="5:86" x14ac:dyDescent="0.25">
      <c r="E282">
        <f t="shared" si="417"/>
        <v>1045587</v>
      </c>
      <c r="F282">
        <f t="shared" si="417"/>
        <v>1045587</v>
      </c>
      <c r="G282" t="e">
        <f t="shared" si="416"/>
        <v>#N/A</v>
      </c>
      <c r="H282" t="e">
        <f t="shared" si="336"/>
        <v>#VALUE!</v>
      </c>
      <c r="I282" t="e">
        <f t="shared" si="337"/>
        <v>#VALUE!</v>
      </c>
      <c r="J282" t="e">
        <f t="shared" si="338"/>
        <v>#VALUE!</v>
      </c>
      <c r="K282" t="e">
        <f t="shared" si="339"/>
        <v>#VALUE!</v>
      </c>
      <c r="L282" t="e">
        <f t="shared" si="340"/>
        <v>#VALUE!</v>
      </c>
      <c r="M282" t="e">
        <f t="shared" si="341"/>
        <v>#VALUE!</v>
      </c>
      <c r="N282" t="e">
        <f t="shared" si="342"/>
        <v>#VALUE!</v>
      </c>
      <c r="O282" t="e">
        <f t="shared" si="343"/>
        <v>#VALUE!</v>
      </c>
      <c r="P282" t="e">
        <f t="shared" si="344"/>
        <v>#VALUE!</v>
      </c>
      <c r="Q282" t="e">
        <f t="shared" si="345"/>
        <v>#VALUE!</v>
      </c>
      <c r="R282" t="e">
        <f t="shared" si="346"/>
        <v>#VALUE!</v>
      </c>
      <c r="S282" t="e">
        <f t="shared" si="347"/>
        <v>#VALUE!</v>
      </c>
      <c r="T282" t="e">
        <f t="shared" si="348"/>
        <v>#VALUE!</v>
      </c>
      <c r="U282" t="e">
        <f t="shared" si="349"/>
        <v>#VALUE!</v>
      </c>
      <c r="V282" t="e">
        <f t="shared" si="350"/>
        <v>#VALUE!</v>
      </c>
      <c r="W282" t="e">
        <f t="shared" si="351"/>
        <v>#VALUE!</v>
      </c>
      <c r="X282" t="e">
        <f t="shared" si="352"/>
        <v>#VALUE!</v>
      </c>
      <c r="Y282" t="e">
        <f t="shared" si="353"/>
        <v>#VALUE!</v>
      </c>
      <c r="Z282" t="e">
        <f t="shared" si="354"/>
        <v>#VALUE!</v>
      </c>
      <c r="AA282" t="e">
        <f t="shared" si="355"/>
        <v>#VALUE!</v>
      </c>
      <c r="AB282" t="e">
        <f t="shared" si="356"/>
        <v>#VALUE!</v>
      </c>
      <c r="AC282" t="e">
        <f t="shared" si="357"/>
        <v>#VALUE!</v>
      </c>
      <c r="AD282" t="e">
        <f t="shared" si="358"/>
        <v>#VALUE!</v>
      </c>
      <c r="AE282" t="e">
        <f t="shared" si="359"/>
        <v>#VALUE!</v>
      </c>
      <c r="AF282" t="e">
        <f t="shared" si="360"/>
        <v>#VALUE!</v>
      </c>
      <c r="AG282" t="e">
        <f t="shared" si="361"/>
        <v>#VALUE!</v>
      </c>
      <c r="AH282" t="e">
        <f t="shared" si="362"/>
        <v>#VALUE!</v>
      </c>
      <c r="AI282" t="e">
        <f t="shared" si="363"/>
        <v>#VALUE!</v>
      </c>
      <c r="AJ282" t="e">
        <f t="shared" si="364"/>
        <v>#VALUE!</v>
      </c>
      <c r="AK282" t="e">
        <f t="shared" si="365"/>
        <v>#VALUE!</v>
      </c>
      <c r="AL282" t="e">
        <f t="shared" si="366"/>
        <v>#VALUE!</v>
      </c>
      <c r="AM282" t="e">
        <f t="shared" si="367"/>
        <v>#VALUE!</v>
      </c>
      <c r="AN282" t="e">
        <f t="shared" si="368"/>
        <v>#VALUE!</v>
      </c>
      <c r="AO282" t="e">
        <f t="shared" si="369"/>
        <v>#VALUE!</v>
      </c>
      <c r="AP282" t="e">
        <f t="shared" si="370"/>
        <v>#VALUE!</v>
      </c>
      <c r="AQ282" t="e">
        <f t="shared" si="371"/>
        <v>#VALUE!</v>
      </c>
      <c r="AR282" t="e">
        <f t="shared" si="372"/>
        <v>#VALUE!</v>
      </c>
      <c r="AS282" t="e">
        <f t="shared" si="373"/>
        <v>#VALUE!</v>
      </c>
      <c r="AT282" t="e">
        <f t="shared" si="374"/>
        <v>#VALUE!</v>
      </c>
      <c r="AU282" t="e">
        <f t="shared" si="375"/>
        <v>#VALUE!</v>
      </c>
      <c r="AV282" t="e">
        <f t="shared" si="376"/>
        <v>#VALUE!</v>
      </c>
      <c r="AW282" t="e">
        <f t="shared" si="377"/>
        <v>#VALUE!</v>
      </c>
      <c r="AX282" t="e">
        <f t="shared" si="378"/>
        <v>#VALUE!</v>
      </c>
      <c r="AY282" t="e">
        <f t="shared" si="379"/>
        <v>#VALUE!</v>
      </c>
      <c r="AZ282" t="e">
        <f t="shared" si="380"/>
        <v>#VALUE!</v>
      </c>
      <c r="BA282" t="e">
        <f t="shared" si="381"/>
        <v>#VALUE!</v>
      </c>
      <c r="BB282" t="e">
        <f t="shared" si="382"/>
        <v>#VALUE!</v>
      </c>
      <c r="BC282" t="e">
        <f t="shared" si="383"/>
        <v>#VALUE!</v>
      </c>
      <c r="BD282" t="e">
        <f t="shared" si="384"/>
        <v>#VALUE!</v>
      </c>
      <c r="BE282" t="e">
        <f t="shared" si="385"/>
        <v>#VALUE!</v>
      </c>
      <c r="BF282" t="e">
        <f t="shared" si="386"/>
        <v>#VALUE!</v>
      </c>
      <c r="BG282" t="e">
        <f t="shared" si="387"/>
        <v>#VALUE!</v>
      </c>
      <c r="BH282" t="e">
        <f t="shared" si="388"/>
        <v>#VALUE!</v>
      </c>
      <c r="BI282" t="e">
        <f t="shared" si="389"/>
        <v>#VALUE!</v>
      </c>
      <c r="BJ282" t="e">
        <f t="shared" si="390"/>
        <v>#VALUE!</v>
      </c>
      <c r="BK282" t="e">
        <f t="shared" si="391"/>
        <v>#VALUE!</v>
      </c>
      <c r="BL282" t="e">
        <f t="shared" si="392"/>
        <v>#VALUE!</v>
      </c>
      <c r="BM282" t="e">
        <f t="shared" si="393"/>
        <v>#VALUE!</v>
      </c>
      <c r="BN282" t="e">
        <f t="shared" si="394"/>
        <v>#VALUE!</v>
      </c>
      <c r="BO282" t="e">
        <f t="shared" si="395"/>
        <v>#VALUE!</v>
      </c>
      <c r="BP282" t="e">
        <f t="shared" si="396"/>
        <v>#VALUE!</v>
      </c>
      <c r="BQ282" t="e">
        <f t="shared" si="397"/>
        <v>#VALUE!</v>
      </c>
      <c r="BR282" t="e">
        <f t="shared" si="398"/>
        <v>#VALUE!</v>
      </c>
      <c r="BS282" t="e">
        <f t="shared" si="399"/>
        <v>#VALUE!</v>
      </c>
      <c r="BT282" t="e">
        <f t="shared" si="400"/>
        <v>#VALUE!</v>
      </c>
      <c r="BU282" t="e">
        <f t="shared" si="401"/>
        <v>#VALUE!</v>
      </c>
      <c r="BV282" t="e">
        <f t="shared" si="402"/>
        <v>#VALUE!</v>
      </c>
      <c r="BW282" t="e">
        <f t="shared" si="403"/>
        <v>#VALUE!</v>
      </c>
      <c r="BX282" t="e">
        <f t="shared" si="404"/>
        <v>#VALUE!</v>
      </c>
      <c r="BY282" t="e">
        <f t="shared" si="405"/>
        <v>#VALUE!</v>
      </c>
      <c r="BZ282" t="e">
        <f t="shared" si="406"/>
        <v>#VALUE!</v>
      </c>
      <c r="CA282" t="e">
        <f t="shared" si="407"/>
        <v>#VALUE!</v>
      </c>
      <c r="CB282" t="e">
        <f t="shared" si="408"/>
        <v>#VALUE!</v>
      </c>
      <c r="CC282" t="e">
        <f t="shared" si="409"/>
        <v>#VALUE!</v>
      </c>
      <c r="CD282" t="e">
        <f t="shared" si="410"/>
        <v>#VALUE!</v>
      </c>
      <c r="CE282" t="e">
        <f t="shared" si="411"/>
        <v>#VALUE!</v>
      </c>
      <c r="CF282" t="e">
        <f t="shared" si="412"/>
        <v>#VALUE!</v>
      </c>
      <c r="CG282" t="e">
        <f t="shared" si="413"/>
        <v>#VALUE!</v>
      </c>
      <c r="CH282" t="e">
        <f t="shared" ca="1" si="414"/>
        <v>#N/A</v>
      </c>
    </row>
    <row r="283" spans="5:86" x14ac:dyDescent="0.25">
      <c r="E283">
        <f t="shared" si="417"/>
        <v>1045586</v>
      </c>
      <c r="F283">
        <f t="shared" si="417"/>
        <v>1045586</v>
      </c>
      <c r="G283" t="e">
        <f t="shared" si="416"/>
        <v>#N/A</v>
      </c>
      <c r="H283" t="e">
        <f t="shared" si="336"/>
        <v>#VALUE!</v>
      </c>
      <c r="I283" t="e">
        <f t="shared" si="337"/>
        <v>#VALUE!</v>
      </c>
      <c r="J283" t="e">
        <f t="shared" si="338"/>
        <v>#VALUE!</v>
      </c>
      <c r="K283" t="e">
        <f t="shared" si="339"/>
        <v>#VALUE!</v>
      </c>
      <c r="L283" t="e">
        <f t="shared" si="340"/>
        <v>#VALUE!</v>
      </c>
      <c r="M283" t="e">
        <f t="shared" si="341"/>
        <v>#VALUE!</v>
      </c>
      <c r="N283" t="e">
        <f t="shared" si="342"/>
        <v>#VALUE!</v>
      </c>
      <c r="O283" t="e">
        <f t="shared" si="343"/>
        <v>#VALUE!</v>
      </c>
      <c r="P283" t="e">
        <f t="shared" si="344"/>
        <v>#VALUE!</v>
      </c>
      <c r="Q283" t="e">
        <f t="shared" si="345"/>
        <v>#VALUE!</v>
      </c>
      <c r="R283" t="e">
        <f t="shared" si="346"/>
        <v>#VALUE!</v>
      </c>
      <c r="S283" t="e">
        <f t="shared" si="347"/>
        <v>#VALUE!</v>
      </c>
      <c r="T283" t="e">
        <f t="shared" si="348"/>
        <v>#VALUE!</v>
      </c>
      <c r="U283" t="e">
        <f t="shared" si="349"/>
        <v>#VALUE!</v>
      </c>
      <c r="V283" t="e">
        <f t="shared" si="350"/>
        <v>#VALUE!</v>
      </c>
      <c r="W283" t="e">
        <f t="shared" si="351"/>
        <v>#VALUE!</v>
      </c>
      <c r="X283" t="e">
        <f t="shared" si="352"/>
        <v>#VALUE!</v>
      </c>
      <c r="Y283" t="e">
        <f t="shared" si="353"/>
        <v>#VALUE!</v>
      </c>
      <c r="Z283" t="e">
        <f t="shared" si="354"/>
        <v>#VALUE!</v>
      </c>
      <c r="AA283" t="e">
        <f t="shared" si="355"/>
        <v>#VALUE!</v>
      </c>
      <c r="AB283" t="e">
        <f t="shared" si="356"/>
        <v>#VALUE!</v>
      </c>
      <c r="AC283" t="e">
        <f t="shared" si="357"/>
        <v>#VALUE!</v>
      </c>
      <c r="AD283" t="e">
        <f t="shared" si="358"/>
        <v>#VALUE!</v>
      </c>
      <c r="AE283" t="e">
        <f t="shared" si="359"/>
        <v>#VALUE!</v>
      </c>
      <c r="AF283" t="e">
        <f t="shared" si="360"/>
        <v>#VALUE!</v>
      </c>
      <c r="AG283" t="e">
        <f t="shared" si="361"/>
        <v>#VALUE!</v>
      </c>
      <c r="AH283" t="e">
        <f t="shared" si="362"/>
        <v>#VALUE!</v>
      </c>
      <c r="AI283" t="e">
        <f t="shared" si="363"/>
        <v>#VALUE!</v>
      </c>
      <c r="AJ283" t="e">
        <f t="shared" si="364"/>
        <v>#VALUE!</v>
      </c>
      <c r="AK283" t="e">
        <f t="shared" si="365"/>
        <v>#VALUE!</v>
      </c>
      <c r="AL283" t="e">
        <f t="shared" si="366"/>
        <v>#VALUE!</v>
      </c>
      <c r="AM283" t="e">
        <f t="shared" si="367"/>
        <v>#VALUE!</v>
      </c>
      <c r="AN283" t="e">
        <f t="shared" si="368"/>
        <v>#VALUE!</v>
      </c>
      <c r="AO283" t="e">
        <f t="shared" si="369"/>
        <v>#VALUE!</v>
      </c>
      <c r="AP283" t="e">
        <f t="shared" si="370"/>
        <v>#VALUE!</v>
      </c>
      <c r="AQ283" t="e">
        <f t="shared" si="371"/>
        <v>#VALUE!</v>
      </c>
      <c r="AR283" t="e">
        <f t="shared" si="372"/>
        <v>#VALUE!</v>
      </c>
      <c r="AS283" t="e">
        <f t="shared" si="373"/>
        <v>#VALUE!</v>
      </c>
      <c r="AT283" t="e">
        <f t="shared" si="374"/>
        <v>#VALUE!</v>
      </c>
      <c r="AU283" t="e">
        <f t="shared" si="375"/>
        <v>#VALUE!</v>
      </c>
      <c r="AV283" t="e">
        <f t="shared" si="376"/>
        <v>#VALUE!</v>
      </c>
      <c r="AW283" t="e">
        <f t="shared" si="377"/>
        <v>#VALUE!</v>
      </c>
      <c r="AX283" t="e">
        <f t="shared" si="378"/>
        <v>#VALUE!</v>
      </c>
      <c r="AY283" t="e">
        <f t="shared" si="379"/>
        <v>#VALUE!</v>
      </c>
      <c r="AZ283" t="e">
        <f t="shared" si="380"/>
        <v>#VALUE!</v>
      </c>
      <c r="BA283" t="e">
        <f t="shared" si="381"/>
        <v>#VALUE!</v>
      </c>
      <c r="BB283" t="e">
        <f t="shared" si="382"/>
        <v>#VALUE!</v>
      </c>
      <c r="BC283" t="e">
        <f t="shared" si="383"/>
        <v>#VALUE!</v>
      </c>
      <c r="BD283" t="e">
        <f t="shared" si="384"/>
        <v>#VALUE!</v>
      </c>
      <c r="BE283" t="e">
        <f t="shared" si="385"/>
        <v>#VALUE!</v>
      </c>
      <c r="BF283" t="e">
        <f t="shared" si="386"/>
        <v>#VALUE!</v>
      </c>
      <c r="BG283" t="e">
        <f t="shared" si="387"/>
        <v>#VALUE!</v>
      </c>
      <c r="BH283" t="e">
        <f t="shared" si="388"/>
        <v>#VALUE!</v>
      </c>
      <c r="BI283" t="e">
        <f t="shared" si="389"/>
        <v>#VALUE!</v>
      </c>
      <c r="BJ283" t="e">
        <f t="shared" si="390"/>
        <v>#VALUE!</v>
      </c>
      <c r="BK283" t="e">
        <f t="shared" si="391"/>
        <v>#VALUE!</v>
      </c>
      <c r="BL283" t="e">
        <f t="shared" si="392"/>
        <v>#VALUE!</v>
      </c>
      <c r="BM283" t="e">
        <f t="shared" si="393"/>
        <v>#VALUE!</v>
      </c>
      <c r="BN283" t="e">
        <f t="shared" si="394"/>
        <v>#VALUE!</v>
      </c>
      <c r="BO283" t="e">
        <f t="shared" si="395"/>
        <v>#VALUE!</v>
      </c>
      <c r="BP283" t="e">
        <f t="shared" si="396"/>
        <v>#VALUE!</v>
      </c>
      <c r="BQ283" t="e">
        <f t="shared" si="397"/>
        <v>#VALUE!</v>
      </c>
      <c r="BR283" t="e">
        <f t="shared" si="398"/>
        <v>#VALUE!</v>
      </c>
      <c r="BS283" t="e">
        <f t="shared" si="399"/>
        <v>#VALUE!</v>
      </c>
      <c r="BT283" t="e">
        <f t="shared" si="400"/>
        <v>#VALUE!</v>
      </c>
      <c r="BU283" t="e">
        <f t="shared" si="401"/>
        <v>#VALUE!</v>
      </c>
      <c r="BV283" t="e">
        <f t="shared" si="402"/>
        <v>#VALUE!</v>
      </c>
      <c r="BW283" t="e">
        <f t="shared" si="403"/>
        <v>#VALUE!</v>
      </c>
      <c r="BX283" t="e">
        <f t="shared" si="404"/>
        <v>#VALUE!</v>
      </c>
      <c r="BY283" t="e">
        <f t="shared" si="405"/>
        <v>#VALUE!</v>
      </c>
      <c r="BZ283" t="e">
        <f t="shared" si="406"/>
        <v>#VALUE!</v>
      </c>
      <c r="CA283" t="e">
        <f t="shared" si="407"/>
        <v>#VALUE!</v>
      </c>
      <c r="CB283" t="e">
        <f t="shared" si="408"/>
        <v>#VALUE!</v>
      </c>
      <c r="CC283" t="e">
        <f t="shared" si="409"/>
        <v>#VALUE!</v>
      </c>
      <c r="CD283" t="e">
        <f t="shared" si="410"/>
        <v>#VALUE!</v>
      </c>
      <c r="CE283" t="e">
        <f t="shared" si="411"/>
        <v>#VALUE!</v>
      </c>
      <c r="CF283" t="e">
        <f t="shared" si="412"/>
        <v>#VALUE!</v>
      </c>
      <c r="CG283" t="e">
        <f t="shared" si="413"/>
        <v>#VALUE!</v>
      </c>
      <c r="CH283" t="e">
        <f t="shared" ca="1" si="414"/>
        <v>#N/A</v>
      </c>
    </row>
    <row r="284" spans="5:86" x14ac:dyDescent="0.25">
      <c r="E284">
        <f t="shared" si="417"/>
        <v>1045585</v>
      </c>
      <c r="F284">
        <f t="shared" si="417"/>
        <v>1045585</v>
      </c>
      <c r="G284" t="e">
        <f t="shared" si="416"/>
        <v>#N/A</v>
      </c>
      <c r="H284" t="e">
        <f t="shared" si="336"/>
        <v>#VALUE!</v>
      </c>
      <c r="I284" t="e">
        <f t="shared" si="337"/>
        <v>#VALUE!</v>
      </c>
      <c r="J284" t="e">
        <f t="shared" si="338"/>
        <v>#VALUE!</v>
      </c>
      <c r="K284" t="e">
        <f t="shared" si="339"/>
        <v>#VALUE!</v>
      </c>
      <c r="L284" t="e">
        <f t="shared" si="340"/>
        <v>#VALUE!</v>
      </c>
      <c r="M284" t="e">
        <f t="shared" si="341"/>
        <v>#VALUE!</v>
      </c>
      <c r="N284" t="e">
        <f t="shared" si="342"/>
        <v>#VALUE!</v>
      </c>
      <c r="O284" t="e">
        <f t="shared" si="343"/>
        <v>#VALUE!</v>
      </c>
      <c r="P284" t="e">
        <f t="shared" si="344"/>
        <v>#VALUE!</v>
      </c>
      <c r="Q284" t="e">
        <f t="shared" si="345"/>
        <v>#VALUE!</v>
      </c>
      <c r="R284" t="e">
        <f t="shared" si="346"/>
        <v>#VALUE!</v>
      </c>
      <c r="S284" t="e">
        <f t="shared" si="347"/>
        <v>#VALUE!</v>
      </c>
      <c r="T284" t="e">
        <f t="shared" si="348"/>
        <v>#VALUE!</v>
      </c>
      <c r="U284" t="e">
        <f t="shared" si="349"/>
        <v>#VALUE!</v>
      </c>
      <c r="V284" t="e">
        <f t="shared" si="350"/>
        <v>#VALUE!</v>
      </c>
      <c r="W284" t="e">
        <f t="shared" si="351"/>
        <v>#VALUE!</v>
      </c>
      <c r="X284" t="e">
        <f t="shared" si="352"/>
        <v>#VALUE!</v>
      </c>
      <c r="Y284" t="e">
        <f t="shared" si="353"/>
        <v>#VALUE!</v>
      </c>
      <c r="Z284" t="e">
        <f t="shared" si="354"/>
        <v>#VALUE!</v>
      </c>
      <c r="AA284" t="e">
        <f t="shared" si="355"/>
        <v>#VALUE!</v>
      </c>
      <c r="AB284" t="e">
        <f t="shared" si="356"/>
        <v>#VALUE!</v>
      </c>
      <c r="AC284" t="e">
        <f t="shared" si="357"/>
        <v>#VALUE!</v>
      </c>
      <c r="AD284" t="e">
        <f t="shared" si="358"/>
        <v>#VALUE!</v>
      </c>
      <c r="AE284" t="e">
        <f t="shared" si="359"/>
        <v>#VALUE!</v>
      </c>
      <c r="AF284" t="e">
        <f t="shared" si="360"/>
        <v>#VALUE!</v>
      </c>
      <c r="AG284" t="e">
        <f t="shared" si="361"/>
        <v>#VALUE!</v>
      </c>
      <c r="AH284" t="e">
        <f t="shared" si="362"/>
        <v>#VALUE!</v>
      </c>
      <c r="AI284" t="e">
        <f t="shared" si="363"/>
        <v>#VALUE!</v>
      </c>
      <c r="AJ284" t="e">
        <f t="shared" si="364"/>
        <v>#VALUE!</v>
      </c>
      <c r="AK284" t="e">
        <f t="shared" si="365"/>
        <v>#VALUE!</v>
      </c>
      <c r="AL284" t="e">
        <f t="shared" si="366"/>
        <v>#VALUE!</v>
      </c>
      <c r="AM284" t="e">
        <f t="shared" si="367"/>
        <v>#VALUE!</v>
      </c>
      <c r="AN284" t="e">
        <f t="shared" si="368"/>
        <v>#VALUE!</v>
      </c>
      <c r="AO284" t="e">
        <f t="shared" si="369"/>
        <v>#VALUE!</v>
      </c>
      <c r="AP284" t="e">
        <f t="shared" si="370"/>
        <v>#VALUE!</v>
      </c>
      <c r="AQ284" t="e">
        <f t="shared" si="371"/>
        <v>#VALUE!</v>
      </c>
      <c r="AR284" t="e">
        <f t="shared" si="372"/>
        <v>#VALUE!</v>
      </c>
      <c r="AS284" t="e">
        <f t="shared" si="373"/>
        <v>#VALUE!</v>
      </c>
      <c r="AT284" t="e">
        <f t="shared" si="374"/>
        <v>#VALUE!</v>
      </c>
      <c r="AU284" t="e">
        <f t="shared" si="375"/>
        <v>#VALUE!</v>
      </c>
      <c r="AV284" t="e">
        <f t="shared" si="376"/>
        <v>#VALUE!</v>
      </c>
      <c r="AW284" t="e">
        <f t="shared" si="377"/>
        <v>#VALUE!</v>
      </c>
      <c r="AX284" t="e">
        <f t="shared" si="378"/>
        <v>#VALUE!</v>
      </c>
      <c r="AY284" t="e">
        <f t="shared" si="379"/>
        <v>#VALUE!</v>
      </c>
      <c r="AZ284" t="e">
        <f t="shared" si="380"/>
        <v>#VALUE!</v>
      </c>
      <c r="BA284" t="e">
        <f t="shared" si="381"/>
        <v>#VALUE!</v>
      </c>
      <c r="BB284" t="e">
        <f t="shared" si="382"/>
        <v>#VALUE!</v>
      </c>
      <c r="BC284" t="e">
        <f t="shared" si="383"/>
        <v>#VALUE!</v>
      </c>
      <c r="BD284" t="e">
        <f t="shared" si="384"/>
        <v>#VALUE!</v>
      </c>
      <c r="BE284" t="e">
        <f t="shared" si="385"/>
        <v>#VALUE!</v>
      </c>
      <c r="BF284" t="e">
        <f t="shared" si="386"/>
        <v>#VALUE!</v>
      </c>
      <c r="BG284" t="e">
        <f t="shared" si="387"/>
        <v>#VALUE!</v>
      </c>
      <c r="BH284" t="e">
        <f t="shared" si="388"/>
        <v>#VALUE!</v>
      </c>
      <c r="BI284" t="e">
        <f t="shared" si="389"/>
        <v>#VALUE!</v>
      </c>
      <c r="BJ284" t="e">
        <f t="shared" si="390"/>
        <v>#VALUE!</v>
      </c>
      <c r="BK284" t="e">
        <f t="shared" si="391"/>
        <v>#VALUE!</v>
      </c>
      <c r="BL284" t="e">
        <f t="shared" si="392"/>
        <v>#VALUE!</v>
      </c>
      <c r="BM284" t="e">
        <f t="shared" si="393"/>
        <v>#VALUE!</v>
      </c>
      <c r="BN284" t="e">
        <f t="shared" si="394"/>
        <v>#VALUE!</v>
      </c>
      <c r="BO284" t="e">
        <f t="shared" si="395"/>
        <v>#VALUE!</v>
      </c>
      <c r="BP284" t="e">
        <f t="shared" si="396"/>
        <v>#VALUE!</v>
      </c>
      <c r="BQ284" t="e">
        <f t="shared" si="397"/>
        <v>#VALUE!</v>
      </c>
      <c r="BR284" t="e">
        <f t="shared" si="398"/>
        <v>#VALUE!</v>
      </c>
      <c r="BS284" t="e">
        <f t="shared" si="399"/>
        <v>#VALUE!</v>
      </c>
      <c r="BT284" t="e">
        <f t="shared" si="400"/>
        <v>#VALUE!</v>
      </c>
      <c r="BU284" t="e">
        <f t="shared" si="401"/>
        <v>#VALUE!</v>
      </c>
      <c r="BV284" t="e">
        <f t="shared" si="402"/>
        <v>#VALUE!</v>
      </c>
      <c r="BW284" t="e">
        <f t="shared" si="403"/>
        <v>#VALUE!</v>
      </c>
      <c r="BX284" t="e">
        <f t="shared" si="404"/>
        <v>#VALUE!</v>
      </c>
      <c r="BY284" t="e">
        <f t="shared" si="405"/>
        <v>#VALUE!</v>
      </c>
      <c r="BZ284" t="e">
        <f t="shared" si="406"/>
        <v>#VALUE!</v>
      </c>
      <c r="CA284" t="e">
        <f t="shared" si="407"/>
        <v>#VALUE!</v>
      </c>
      <c r="CB284" t="e">
        <f t="shared" si="408"/>
        <v>#VALUE!</v>
      </c>
      <c r="CC284" t="e">
        <f t="shared" si="409"/>
        <v>#VALUE!</v>
      </c>
      <c r="CD284" t="e">
        <f t="shared" si="410"/>
        <v>#VALUE!</v>
      </c>
      <c r="CE284" t="e">
        <f t="shared" si="411"/>
        <v>#VALUE!</v>
      </c>
      <c r="CF284" t="e">
        <f t="shared" si="412"/>
        <v>#VALUE!</v>
      </c>
      <c r="CG284" t="e">
        <f t="shared" si="413"/>
        <v>#VALUE!</v>
      </c>
      <c r="CH284" t="e">
        <f t="shared" ca="1" si="414"/>
        <v>#N/A</v>
      </c>
    </row>
    <row r="285" spans="5:86" x14ac:dyDescent="0.25">
      <c r="E285">
        <f t="shared" si="417"/>
        <v>1045584</v>
      </c>
      <c r="F285">
        <f t="shared" si="417"/>
        <v>1045584</v>
      </c>
      <c r="G285" t="e">
        <f t="shared" si="416"/>
        <v>#N/A</v>
      </c>
      <c r="H285" t="e">
        <f t="shared" si="336"/>
        <v>#VALUE!</v>
      </c>
      <c r="I285" t="e">
        <f t="shared" si="337"/>
        <v>#VALUE!</v>
      </c>
      <c r="J285" t="e">
        <f t="shared" si="338"/>
        <v>#VALUE!</v>
      </c>
      <c r="K285" t="e">
        <f t="shared" si="339"/>
        <v>#VALUE!</v>
      </c>
      <c r="L285" t="e">
        <f t="shared" si="340"/>
        <v>#VALUE!</v>
      </c>
      <c r="M285" t="e">
        <f t="shared" si="341"/>
        <v>#VALUE!</v>
      </c>
      <c r="N285" t="e">
        <f t="shared" si="342"/>
        <v>#VALUE!</v>
      </c>
      <c r="O285" t="e">
        <f t="shared" si="343"/>
        <v>#VALUE!</v>
      </c>
      <c r="P285" t="e">
        <f t="shared" si="344"/>
        <v>#VALUE!</v>
      </c>
      <c r="Q285" t="e">
        <f t="shared" si="345"/>
        <v>#VALUE!</v>
      </c>
      <c r="R285" t="e">
        <f t="shared" si="346"/>
        <v>#VALUE!</v>
      </c>
      <c r="S285" t="e">
        <f t="shared" si="347"/>
        <v>#VALUE!</v>
      </c>
      <c r="T285" t="e">
        <f t="shared" si="348"/>
        <v>#VALUE!</v>
      </c>
      <c r="U285" t="e">
        <f t="shared" si="349"/>
        <v>#VALUE!</v>
      </c>
      <c r="V285" t="e">
        <f t="shared" si="350"/>
        <v>#VALUE!</v>
      </c>
      <c r="W285" t="e">
        <f t="shared" si="351"/>
        <v>#VALUE!</v>
      </c>
      <c r="X285" t="e">
        <f t="shared" si="352"/>
        <v>#VALUE!</v>
      </c>
      <c r="Y285" t="e">
        <f t="shared" si="353"/>
        <v>#VALUE!</v>
      </c>
      <c r="Z285" t="e">
        <f t="shared" si="354"/>
        <v>#VALUE!</v>
      </c>
      <c r="AA285" t="e">
        <f t="shared" si="355"/>
        <v>#VALUE!</v>
      </c>
      <c r="AB285" t="e">
        <f t="shared" si="356"/>
        <v>#VALUE!</v>
      </c>
      <c r="AC285" t="e">
        <f t="shared" si="357"/>
        <v>#VALUE!</v>
      </c>
      <c r="AD285" t="e">
        <f t="shared" si="358"/>
        <v>#VALUE!</v>
      </c>
      <c r="AE285" t="e">
        <f t="shared" si="359"/>
        <v>#VALUE!</v>
      </c>
      <c r="AF285" t="e">
        <f t="shared" si="360"/>
        <v>#VALUE!</v>
      </c>
      <c r="AG285" t="e">
        <f t="shared" si="361"/>
        <v>#VALUE!</v>
      </c>
      <c r="AH285" t="e">
        <f t="shared" si="362"/>
        <v>#VALUE!</v>
      </c>
      <c r="AI285" t="e">
        <f t="shared" si="363"/>
        <v>#VALUE!</v>
      </c>
      <c r="AJ285" t="e">
        <f t="shared" si="364"/>
        <v>#VALUE!</v>
      </c>
      <c r="AK285" t="e">
        <f t="shared" si="365"/>
        <v>#VALUE!</v>
      </c>
      <c r="AL285" t="e">
        <f t="shared" si="366"/>
        <v>#VALUE!</v>
      </c>
      <c r="AM285" t="e">
        <f t="shared" si="367"/>
        <v>#VALUE!</v>
      </c>
      <c r="AN285" t="e">
        <f t="shared" si="368"/>
        <v>#VALUE!</v>
      </c>
      <c r="AO285" t="e">
        <f t="shared" si="369"/>
        <v>#VALUE!</v>
      </c>
      <c r="AP285" t="e">
        <f t="shared" si="370"/>
        <v>#VALUE!</v>
      </c>
      <c r="AQ285" t="e">
        <f t="shared" si="371"/>
        <v>#VALUE!</v>
      </c>
      <c r="AR285" t="e">
        <f t="shared" si="372"/>
        <v>#VALUE!</v>
      </c>
      <c r="AS285" t="e">
        <f t="shared" si="373"/>
        <v>#VALUE!</v>
      </c>
      <c r="AT285" t="e">
        <f t="shared" si="374"/>
        <v>#VALUE!</v>
      </c>
      <c r="AU285" t="e">
        <f t="shared" si="375"/>
        <v>#VALUE!</v>
      </c>
      <c r="AV285" t="e">
        <f t="shared" si="376"/>
        <v>#VALUE!</v>
      </c>
      <c r="AW285" t="e">
        <f t="shared" si="377"/>
        <v>#VALUE!</v>
      </c>
      <c r="AX285" t="e">
        <f t="shared" si="378"/>
        <v>#VALUE!</v>
      </c>
      <c r="AY285" t="e">
        <f t="shared" si="379"/>
        <v>#VALUE!</v>
      </c>
      <c r="AZ285" t="e">
        <f t="shared" si="380"/>
        <v>#VALUE!</v>
      </c>
      <c r="BA285" t="e">
        <f t="shared" si="381"/>
        <v>#VALUE!</v>
      </c>
      <c r="BB285" t="e">
        <f t="shared" si="382"/>
        <v>#VALUE!</v>
      </c>
      <c r="BC285" t="e">
        <f t="shared" si="383"/>
        <v>#VALUE!</v>
      </c>
      <c r="BD285" t="e">
        <f t="shared" si="384"/>
        <v>#VALUE!</v>
      </c>
      <c r="BE285" t="e">
        <f t="shared" si="385"/>
        <v>#VALUE!</v>
      </c>
      <c r="BF285" t="e">
        <f t="shared" si="386"/>
        <v>#VALUE!</v>
      </c>
      <c r="BG285" t="e">
        <f t="shared" si="387"/>
        <v>#VALUE!</v>
      </c>
      <c r="BH285" t="e">
        <f t="shared" si="388"/>
        <v>#VALUE!</v>
      </c>
      <c r="BI285" t="e">
        <f t="shared" si="389"/>
        <v>#VALUE!</v>
      </c>
      <c r="BJ285" t="e">
        <f t="shared" si="390"/>
        <v>#VALUE!</v>
      </c>
      <c r="BK285" t="e">
        <f t="shared" si="391"/>
        <v>#VALUE!</v>
      </c>
      <c r="BL285" t="e">
        <f t="shared" si="392"/>
        <v>#VALUE!</v>
      </c>
      <c r="BM285" t="e">
        <f t="shared" si="393"/>
        <v>#VALUE!</v>
      </c>
      <c r="BN285" t="e">
        <f t="shared" si="394"/>
        <v>#VALUE!</v>
      </c>
      <c r="BO285" t="e">
        <f t="shared" si="395"/>
        <v>#VALUE!</v>
      </c>
      <c r="BP285" t="e">
        <f t="shared" si="396"/>
        <v>#VALUE!</v>
      </c>
      <c r="BQ285" t="e">
        <f t="shared" si="397"/>
        <v>#VALUE!</v>
      </c>
      <c r="BR285" t="e">
        <f t="shared" si="398"/>
        <v>#VALUE!</v>
      </c>
      <c r="BS285" t="e">
        <f t="shared" si="399"/>
        <v>#VALUE!</v>
      </c>
      <c r="BT285" t="e">
        <f t="shared" si="400"/>
        <v>#VALUE!</v>
      </c>
      <c r="BU285" t="e">
        <f t="shared" si="401"/>
        <v>#VALUE!</v>
      </c>
      <c r="BV285" t="e">
        <f t="shared" si="402"/>
        <v>#VALUE!</v>
      </c>
      <c r="BW285" t="e">
        <f t="shared" si="403"/>
        <v>#VALUE!</v>
      </c>
      <c r="BX285" t="e">
        <f t="shared" si="404"/>
        <v>#VALUE!</v>
      </c>
      <c r="BY285" t="e">
        <f t="shared" si="405"/>
        <v>#VALUE!</v>
      </c>
      <c r="BZ285" t="e">
        <f t="shared" si="406"/>
        <v>#VALUE!</v>
      </c>
      <c r="CA285" t="e">
        <f t="shared" si="407"/>
        <v>#VALUE!</v>
      </c>
      <c r="CB285" t="e">
        <f t="shared" si="408"/>
        <v>#VALUE!</v>
      </c>
      <c r="CC285" t="e">
        <f t="shared" si="409"/>
        <v>#VALUE!</v>
      </c>
      <c r="CD285" t="e">
        <f t="shared" si="410"/>
        <v>#VALUE!</v>
      </c>
      <c r="CE285" t="e">
        <f t="shared" si="411"/>
        <v>#VALUE!</v>
      </c>
      <c r="CF285" t="e">
        <f t="shared" si="412"/>
        <v>#VALUE!</v>
      </c>
      <c r="CG285" t="e">
        <f t="shared" si="413"/>
        <v>#VALUE!</v>
      </c>
      <c r="CH285" t="e">
        <f t="shared" ca="1" si="414"/>
        <v>#N/A</v>
      </c>
    </row>
    <row r="286" spans="5:86" x14ac:dyDescent="0.25">
      <c r="E286">
        <f t="shared" si="417"/>
        <v>1045583</v>
      </c>
      <c r="F286">
        <f t="shared" si="417"/>
        <v>1045583</v>
      </c>
      <c r="G286" t="e">
        <f t="shared" si="416"/>
        <v>#N/A</v>
      </c>
      <c r="H286" t="e">
        <f t="shared" si="336"/>
        <v>#VALUE!</v>
      </c>
      <c r="I286" t="e">
        <f t="shared" si="337"/>
        <v>#VALUE!</v>
      </c>
      <c r="J286" t="e">
        <f t="shared" si="338"/>
        <v>#VALUE!</v>
      </c>
      <c r="K286" t="e">
        <f t="shared" si="339"/>
        <v>#VALUE!</v>
      </c>
      <c r="L286" t="e">
        <f t="shared" si="340"/>
        <v>#VALUE!</v>
      </c>
      <c r="M286" t="e">
        <f t="shared" si="341"/>
        <v>#VALUE!</v>
      </c>
      <c r="N286" t="e">
        <f t="shared" si="342"/>
        <v>#VALUE!</v>
      </c>
      <c r="O286" t="e">
        <f t="shared" si="343"/>
        <v>#VALUE!</v>
      </c>
      <c r="P286" t="e">
        <f t="shared" si="344"/>
        <v>#VALUE!</v>
      </c>
      <c r="Q286" t="e">
        <f t="shared" si="345"/>
        <v>#VALUE!</v>
      </c>
      <c r="R286" t="e">
        <f t="shared" si="346"/>
        <v>#VALUE!</v>
      </c>
      <c r="S286" t="e">
        <f t="shared" si="347"/>
        <v>#VALUE!</v>
      </c>
      <c r="T286" t="e">
        <f t="shared" si="348"/>
        <v>#VALUE!</v>
      </c>
      <c r="U286" t="e">
        <f t="shared" si="349"/>
        <v>#VALUE!</v>
      </c>
      <c r="V286" t="e">
        <f t="shared" si="350"/>
        <v>#VALUE!</v>
      </c>
      <c r="W286" t="e">
        <f t="shared" si="351"/>
        <v>#VALUE!</v>
      </c>
      <c r="X286" t="e">
        <f t="shared" si="352"/>
        <v>#VALUE!</v>
      </c>
      <c r="Y286" t="e">
        <f t="shared" si="353"/>
        <v>#VALUE!</v>
      </c>
      <c r="Z286" t="e">
        <f t="shared" si="354"/>
        <v>#VALUE!</v>
      </c>
      <c r="AA286" t="e">
        <f t="shared" si="355"/>
        <v>#VALUE!</v>
      </c>
      <c r="AB286" t="e">
        <f t="shared" si="356"/>
        <v>#VALUE!</v>
      </c>
      <c r="AC286" t="e">
        <f t="shared" si="357"/>
        <v>#VALUE!</v>
      </c>
      <c r="AD286" t="e">
        <f t="shared" si="358"/>
        <v>#VALUE!</v>
      </c>
      <c r="AE286" t="e">
        <f t="shared" si="359"/>
        <v>#VALUE!</v>
      </c>
      <c r="AF286" t="e">
        <f t="shared" si="360"/>
        <v>#VALUE!</v>
      </c>
      <c r="AG286" t="e">
        <f t="shared" si="361"/>
        <v>#VALUE!</v>
      </c>
      <c r="AH286" t="e">
        <f t="shared" si="362"/>
        <v>#VALUE!</v>
      </c>
      <c r="AI286" t="e">
        <f t="shared" si="363"/>
        <v>#VALUE!</v>
      </c>
      <c r="AJ286" t="e">
        <f t="shared" si="364"/>
        <v>#VALUE!</v>
      </c>
      <c r="AK286" t="e">
        <f t="shared" si="365"/>
        <v>#VALUE!</v>
      </c>
      <c r="AL286" t="e">
        <f t="shared" si="366"/>
        <v>#VALUE!</v>
      </c>
      <c r="AM286" t="e">
        <f t="shared" si="367"/>
        <v>#VALUE!</v>
      </c>
      <c r="AN286" t="e">
        <f t="shared" si="368"/>
        <v>#VALUE!</v>
      </c>
      <c r="AO286" t="e">
        <f t="shared" si="369"/>
        <v>#VALUE!</v>
      </c>
      <c r="AP286" t="e">
        <f t="shared" si="370"/>
        <v>#VALUE!</v>
      </c>
      <c r="AQ286" t="e">
        <f t="shared" si="371"/>
        <v>#VALUE!</v>
      </c>
      <c r="AR286" t="e">
        <f t="shared" si="372"/>
        <v>#VALUE!</v>
      </c>
      <c r="AS286" t="e">
        <f t="shared" si="373"/>
        <v>#VALUE!</v>
      </c>
      <c r="AT286" t="e">
        <f t="shared" si="374"/>
        <v>#VALUE!</v>
      </c>
      <c r="AU286" t="e">
        <f t="shared" si="375"/>
        <v>#VALUE!</v>
      </c>
      <c r="AV286" t="e">
        <f t="shared" si="376"/>
        <v>#VALUE!</v>
      </c>
      <c r="AW286" t="e">
        <f t="shared" si="377"/>
        <v>#VALUE!</v>
      </c>
      <c r="AX286" t="e">
        <f t="shared" si="378"/>
        <v>#VALUE!</v>
      </c>
      <c r="AY286" t="e">
        <f t="shared" si="379"/>
        <v>#VALUE!</v>
      </c>
      <c r="AZ286" t="e">
        <f t="shared" si="380"/>
        <v>#VALUE!</v>
      </c>
      <c r="BA286" t="e">
        <f t="shared" si="381"/>
        <v>#VALUE!</v>
      </c>
      <c r="BB286" t="e">
        <f t="shared" si="382"/>
        <v>#VALUE!</v>
      </c>
      <c r="BC286" t="e">
        <f t="shared" si="383"/>
        <v>#VALUE!</v>
      </c>
      <c r="BD286" t="e">
        <f t="shared" si="384"/>
        <v>#VALUE!</v>
      </c>
      <c r="BE286" t="e">
        <f t="shared" si="385"/>
        <v>#VALUE!</v>
      </c>
      <c r="BF286" t="e">
        <f t="shared" si="386"/>
        <v>#VALUE!</v>
      </c>
      <c r="BG286" t="e">
        <f t="shared" si="387"/>
        <v>#VALUE!</v>
      </c>
      <c r="BH286" t="e">
        <f t="shared" si="388"/>
        <v>#VALUE!</v>
      </c>
      <c r="BI286" t="e">
        <f t="shared" si="389"/>
        <v>#VALUE!</v>
      </c>
      <c r="BJ286" t="e">
        <f t="shared" si="390"/>
        <v>#VALUE!</v>
      </c>
      <c r="BK286" t="e">
        <f t="shared" si="391"/>
        <v>#VALUE!</v>
      </c>
      <c r="BL286" t="e">
        <f t="shared" si="392"/>
        <v>#VALUE!</v>
      </c>
      <c r="BM286" t="e">
        <f t="shared" si="393"/>
        <v>#VALUE!</v>
      </c>
      <c r="BN286" t="e">
        <f t="shared" si="394"/>
        <v>#VALUE!</v>
      </c>
      <c r="BO286" t="e">
        <f t="shared" si="395"/>
        <v>#VALUE!</v>
      </c>
      <c r="BP286" t="e">
        <f t="shared" si="396"/>
        <v>#VALUE!</v>
      </c>
      <c r="BQ286" t="e">
        <f t="shared" si="397"/>
        <v>#VALUE!</v>
      </c>
      <c r="BR286" t="e">
        <f t="shared" si="398"/>
        <v>#VALUE!</v>
      </c>
      <c r="BS286" t="e">
        <f t="shared" si="399"/>
        <v>#VALUE!</v>
      </c>
      <c r="BT286" t="e">
        <f t="shared" si="400"/>
        <v>#VALUE!</v>
      </c>
      <c r="BU286" t="e">
        <f t="shared" si="401"/>
        <v>#VALUE!</v>
      </c>
      <c r="BV286" t="e">
        <f t="shared" si="402"/>
        <v>#VALUE!</v>
      </c>
      <c r="BW286" t="e">
        <f t="shared" si="403"/>
        <v>#VALUE!</v>
      </c>
      <c r="BX286" t="e">
        <f t="shared" si="404"/>
        <v>#VALUE!</v>
      </c>
      <c r="BY286" t="e">
        <f t="shared" si="405"/>
        <v>#VALUE!</v>
      </c>
      <c r="BZ286" t="e">
        <f t="shared" si="406"/>
        <v>#VALUE!</v>
      </c>
      <c r="CA286" t="e">
        <f t="shared" si="407"/>
        <v>#VALUE!</v>
      </c>
      <c r="CB286" t="e">
        <f t="shared" si="408"/>
        <v>#VALUE!</v>
      </c>
      <c r="CC286" t="e">
        <f t="shared" si="409"/>
        <v>#VALUE!</v>
      </c>
      <c r="CD286" t="e">
        <f t="shared" si="410"/>
        <v>#VALUE!</v>
      </c>
      <c r="CE286" t="e">
        <f t="shared" si="411"/>
        <v>#VALUE!</v>
      </c>
      <c r="CF286" t="e">
        <f t="shared" si="412"/>
        <v>#VALUE!</v>
      </c>
      <c r="CG286" t="e">
        <f t="shared" si="413"/>
        <v>#VALUE!</v>
      </c>
      <c r="CH286" t="e">
        <f t="shared" ca="1" si="414"/>
        <v>#N/A</v>
      </c>
    </row>
    <row r="287" spans="5:86" x14ac:dyDescent="0.25">
      <c r="E287">
        <f t="shared" si="417"/>
        <v>1045582</v>
      </c>
      <c r="F287">
        <f t="shared" si="417"/>
        <v>1045582</v>
      </c>
      <c r="G287" t="e">
        <f t="shared" si="416"/>
        <v>#N/A</v>
      </c>
      <c r="H287" t="e">
        <f t="shared" si="336"/>
        <v>#VALUE!</v>
      </c>
      <c r="I287" t="e">
        <f t="shared" si="337"/>
        <v>#VALUE!</v>
      </c>
      <c r="J287" t="e">
        <f t="shared" si="338"/>
        <v>#VALUE!</v>
      </c>
      <c r="K287" t="e">
        <f t="shared" si="339"/>
        <v>#VALUE!</v>
      </c>
      <c r="L287" t="e">
        <f t="shared" si="340"/>
        <v>#VALUE!</v>
      </c>
      <c r="M287" t="e">
        <f t="shared" si="341"/>
        <v>#VALUE!</v>
      </c>
      <c r="N287" t="e">
        <f t="shared" si="342"/>
        <v>#VALUE!</v>
      </c>
      <c r="O287" t="e">
        <f t="shared" si="343"/>
        <v>#VALUE!</v>
      </c>
      <c r="P287" t="e">
        <f t="shared" si="344"/>
        <v>#VALUE!</v>
      </c>
      <c r="Q287" t="e">
        <f t="shared" si="345"/>
        <v>#VALUE!</v>
      </c>
      <c r="R287" t="e">
        <f t="shared" si="346"/>
        <v>#VALUE!</v>
      </c>
      <c r="S287" t="e">
        <f t="shared" si="347"/>
        <v>#VALUE!</v>
      </c>
      <c r="T287" t="e">
        <f t="shared" si="348"/>
        <v>#VALUE!</v>
      </c>
      <c r="U287" t="e">
        <f t="shared" si="349"/>
        <v>#VALUE!</v>
      </c>
      <c r="V287" t="e">
        <f t="shared" si="350"/>
        <v>#VALUE!</v>
      </c>
      <c r="W287" t="e">
        <f t="shared" si="351"/>
        <v>#VALUE!</v>
      </c>
      <c r="X287" t="e">
        <f t="shared" si="352"/>
        <v>#VALUE!</v>
      </c>
      <c r="Y287" t="e">
        <f t="shared" si="353"/>
        <v>#VALUE!</v>
      </c>
      <c r="Z287" t="e">
        <f t="shared" si="354"/>
        <v>#VALUE!</v>
      </c>
      <c r="AA287" t="e">
        <f t="shared" si="355"/>
        <v>#VALUE!</v>
      </c>
      <c r="AB287" t="e">
        <f t="shared" si="356"/>
        <v>#VALUE!</v>
      </c>
      <c r="AC287" t="e">
        <f t="shared" si="357"/>
        <v>#VALUE!</v>
      </c>
      <c r="AD287" t="e">
        <f t="shared" si="358"/>
        <v>#VALUE!</v>
      </c>
      <c r="AE287" t="e">
        <f t="shared" si="359"/>
        <v>#VALUE!</v>
      </c>
      <c r="AF287" t="e">
        <f t="shared" si="360"/>
        <v>#VALUE!</v>
      </c>
      <c r="AG287" t="e">
        <f t="shared" si="361"/>
        <v>#VALUE!</v>
      </c>
      <c r="AH287" t="e">
        <f t="shared" si="362"/>
        <v>#VALUE!</v>
      </c>
      <c r="AI287" t="e">
        <f t="shared" si="363"/>
        <v>#VALUE!</v>
      </c>
      <c r="AJ287" t="e">
        <f t="shared" si="364"/>
        <v>#VALUE!</v>
      </c>
      <c r="AK287" t="e">
        <f t="shared" si="365"/>
        <v>#VALUE!</v>
      </c>
      <c r="AL287" t="e">
        <f t="shared" si="366"/>
        <v>#VALUE!</v>
      </c>
      <c r="AM287" t="e">
        <f t="shared" si="367"/>
        <v>#VALUE!</v>
      </c>
      <c r="AN287" t="e">
        <f t="shared" si="368"/>
        <v>#VALUE!</v>
      </c>
      <c r="AO287" t="e">
        <f t="shared" si="369"/>
        <v>#VALUE!</v>
      </c>
      <c r="AP287" t="e">
        <f t="shared" si="370"/>
        <v>#VALUE!</v>
      </c>
      <c r="AQ287" t="e">
        <f t="shared" si="371"/>
        <v>#VALUE!</v>
      </c>
      <c r="AR287" t="e">
        <f t="shared" si="372"/>
        <v>#VALUE!</v>
      </c>
      <c r="AS287" t="e">
        <f t="shared" si="373"/>
        <v>#VALUE!</v>
      </c>
      <c r="AT287" t="e">
        <f t="shared" si="374"/>
        <v>#VALUE!</v>
      </c>
      <c r="AU287" t="e">
        <f t="shared" si="375"/>
        <v>#VALUE!</v>
      </c>
      <c r="AV287" t="e">
        <f t="shared" si="376"/>
        <v>#VALUE!</v>
      </c>
      <c r="AW287" t="e">
        <f t="shared" si="377"/>
        <v>#VALUE!</v>
      </c>
      <c r="AX287" t="e">
        <f t="shared" si="378"/>
        <v>#VALUE!</v>
      </c>
      <c r="AY287" t="e">
        <f t="shared" si="379"/>
        <v>#VALUE!</v>
      </c>
      <c r="AZ287" t="e">
        <f t="shared" si="380"/>
        <v>#VALUE!</v>
      </c>
      <c r="BA287" t="e">
        <f t="shared" si="381"/>
        <v>#VALUE!</v>
      </c>
      <c r="BB287" t="e">
        <f t="shared" si="382"/>
        <v>#VALUE!</v>
      </c>
      <c r="BC287" t="e">
        <f t="shared" si="383"/>
        <v>#VALUE!</v>
      </c>
      <c r="BD287" t="e">
        <f t="shared" si="384"/>
        <v>#VALUE!</v>
      </c>
      <c r="BE287" t="e">
        <f t="shared" si="385"/>
        <v>#VALUE!</v>
      </c>
      <c r="BF287" t="e">
        <f t="shared" si="386"/>
        <v>#VALUE!</v>
      </c>
      <c r="BG287" t="e">
        <f t="shared" si="387"/>
        <v>#VALUE!</v>
      </c>
      <c r="BH287" t="e">
        <f t="shared" si="388"/>
        <v>#VALUE!</v>
      </c>
      <c r="BI287" t="e">
        <f t="shared" si="389"/>
        <v>#VALUE!</v>
      </c>
      <c r="BJ287" t="e">
        <f t="shared" si="390"/>
        <v>#VALUE!</v>
      </c>
      <c r="BK287" t="e">
        <f t="shared" si="391"/>
        <v>#VALUE!</v>
      </c>
      <c r="BL287" t="e">
        <f t="shared" si="392"/>
        <v>#VALUE!</v>
      </c>
      <c r="BM287" t="e">
        <f t="shared" si="393"/>
        <v>#VALUE!</v>
      </c>
      <c r="BN287" t="e">
        <f t="shared" si="394"/>
        <v>#VALUE!</v>
      </c>
      <c r="BO287" t="e">
        <f t="shared" si="395"/>
        <v>#VALUE!</v>
      </c>
      <c r="BP287" t="e">
        <f t="shared" si="396"/>
        <v>#VALUE!</v>
      </c>
      <c r="BQ287" t="e">
        <f t="shared" si="397"/>
        <v>#VALUE!</v>
      </c>
      <c r="BR287" t="e">
        <f t="shared" si="398"/>
        <v>#VALUE!</v>
      </c>
      <c r="BS287" t="e">
        <f t="shared" si="399"/>
        <v>#VALUE!</v>
      </c>
      <c r="BT287" t="e">
        <f t="shared" si="400"/>
        <v>#VALUE!</v>
      </c>
      <c r="BU287" t="e">
        <f t="shared" si="401"/>
        <v>#VALUE!</v>
      </c>
      <c r="BV287" t="e">
        <f t="shared" si="402"/>
        <v>#VALUE!</v>
      </c>
      <c r="BW287" t="e">
        <f t="shared" si="403"/>
        <v>#VALUE!</v>
      </c>
      <c r="BX287" t="e">
        <f t="shared" si="404"/>
        <v>#VALUE!</v>
      </c>
      <c r="BY287" t="e">
        <f t="shared" si="405"/>
        <v>#VALUE!</v>
      </c>
      <c r="BZ287" t="e">
        <f t="shared" si="406"/>
        <v>#VALUE!</v>
      </c>
      <c r="CA287" t="e">
        <f t="shared" si="407"/>
        <v>#VALUE!</v>
      </c>
      <c r="CB287" t="e">
        <f t="shared" si="408"/>
        <v>#VALUE!</v>
      </c>
      <c r="CC287" t="e">
        <f t="shared" si="409"/>
        <v>#VALUE!</v>
      </c>
      <c r="CD287" t="e">
        <f t="shared" si="410"/>
        <v>#VALUE!</v>
      </c>
      <c r="CE287" t="e">
        <f t="shared" si="411"/>
        <v>#VALUE!</v>
      </c>
      <c r="CF287" t="e">
        <f t="shared" si="412"/>
        <v>#VALUE!</v>
      </c>
      <c r="CG287" t="e">
        <f t="shared" si="413"/>
        <v>#VALUE!</v>
      </c>
      <c r="CH287" t="e">
        <f t="shared" ca="1" si="414"/>
        <v>#N/A</v>
      </c>
    </row>
    <row r="288" spans="5:86" x14ac:dyDescent="0.25">
      <c r="E288">
        <f t="shared" si="417"/>
        <v>1045581</v>
      </c>
      <c r="F288">
        <f t="shared" si="417"/>
        <v>1045581</v>
      </c>
      <c r="G288" t="e">
        <f t="shared" si="416"/>
        <v>#N/A</v>
      </c>
      <c r="H288" t="e">
        <f t="shared" si="336"/>
        <v>#VALUE!</v>
      </c>
      <c r="I288" t="e">
        <f t="shared" si="337"/>
        <v>#VALUE!</v>
      </c>
      <c r="J288" t="e">
        <f t="shared" si="338"/>
        <v>#VALUE!</v>
      </c>
      <c r="K288" t="e">
        <f t="shared" si="339"/>
        <v>#VALUE!</v>
      </c>
      <c r="L288" t="e">
        <f t="shared" si="340"/>
        <v>#VALUE!</v>
      </c>
      <c r="M288" t="e">
        <f t="shared" si="341"/>
        <v>#VALUE!</v>
      </c>
      <c r="N288" t="e">
        <f t="shared" si="342"/>
        <v>#VALUE!</v>
      </c>
      <c r="O288" t="e">
        <f t="shared" si="343"/>
        <v>#VALUE!</v>
      </c>
      <c r="P288" t="e">
        <f t="shared" si="344"/>
        <v>#VALUE!</v>
      </c>
      <c r="Q288" t="e">
        <f t="shared" si="345"/>
        <v>#VALUE!</v>
      </c>
      <c r="R288" t="e">
        <f t="shared" si="346"/>
        <v>#VALUE!</v>
      </c>
      <c r="S288" t="e">
        <f t="shared" si="347"/>
        <v>#VALUE!</v>
      </c>
      <c r="T288" t="e">
        <f t="shared" si="348"/>
        <v>#VALUE!</v>
      </c>
      <c r="U288" t="e">
        <f t="shared" si="349"/>
        <v>#VALUE!</v>
      </c>
      <c r="V288" t="e">
        <f t="shared" si="350"/>
        <v>#VALUE!</v>
      </c>
      <c r="W288" t="e">
        <f t="shared" si="351"/>
        <v>#VALUE!</v>
      </c>
      <c r="X288" t="e">
        <f t="shared" si="352"/>
        <v>#VALUE!</v>
      </c>
      <c r="Y288" t="e">
        <f t="shared" si="353"/>
        <v>#VALUE!</v>
      </c>
      <c r="Z288" t="e">
        <f t="shared" si="354"/>
        <v>#VALUE!</v>
      </c>
      <c r="AA288" t="e">
        <f t="shared" si="355"/>
        <v>#VALUE!</v>
      </c>
      <c r="AB288" t="e">
        <f t="shared" si="356"/>
        <v>#VALUE!</v>
      </c>
      <c r="AC288" t="e">
        <f t="shared" si="357"/>
        <v>#VALUE!</v>
      </c>
      <c r="AD288" t="e">
        <f t="shared" si="358"/>
        <v>#VALUE!</v>
      </c>
      <c r="AE288" t="e">
        <f t="shared" si="359"/>
        <v>#VALUE!</v>
      </c>
      <c r="AF288" t="e">
        <f t="shared" si="360"/>
        <v>#VALUE!</v>
      </c>
      <c r="AG288" t="e">
        <f t="shared" si="361"/>
        <v>#VALUE!</v>
      </c>
      <c r="AH288" t="e">
        <f t="shared" si="362"/>
        <v>#VALUE!</v>
      </c>
      <c r="AI288" t="e">
        <f t="shared" si="363"/>
        <v>#VALUE!</v>
      </c>
      <c r="AJ288" t="e">
        <f t="shared" si="364"/>
        <v>#VALUE!</v>
      </c>
      <c r="AK288" t="e">
        <f t="shared" si="365"/>
        <v>#VALUE!</v>
      </c>
      <c r="AL288" t="e">
        <f t="shared" si="366"/>
        <v>#VALUE!</v>
      </c>
      <c r="AM288" t="e">
        <f t="shared" si="367"/>
        <v>#VALUE!</v>
      </c>
      <c r="AN288" t="e">
        <f t="shared" si="368"/>
        <v>#VALUE!</v>
      </c>
      <c r="AO288" t="e">
        <f t="shared" si="369"/>
        <v>#VALUE!</v>
      </c>
      <c r="AP288" t="e">
        <f t="shared" si="370"/>
        <v>#VALUE!</v>
      </c>
      <c r="AQ288" t="e">
        <f t="shared" si="371"/>
        <v>#VALUE!</v>
      </c>
      <c r="AR288" t="e">
        <f t="shared" si="372"/>
        <v>#VALUE!</v>
      </c>
      <c r="AS288" t="e">
        <f t="shared" si="373"/>
        <v>#VALUE!</v>
      </c>
      <c r="AT288" t="e">
        <f t="shared" si="374"/>
        <v>#VALUE!</v>
      </c>
      <c r="AU288" t="e">
        <f t="shared" si="375"/>
        <v>#VALUE!</v>
      </c>
      <c r="AV288" t="e">
        <f t="shared" si="376"/>
        <v>#VALUE!</v>
      </c>
      <c r="AW288" t="e">
        <f t="shared" si="377"/>
        <v>#VALUE!</v>
      </c>
      <c r="AX288" t="e">
        <f t="shared" si="378"/>
        <v>#VALUE!</v>
      </c>
      <c r="AY288" t="e">
        <f t="shared" si="379"/>
        <v>#VALUE!</v>
      </c>
      <c r="AZ288" t="e">
        <f t="shared" si="380"/>
        <v>#VALUE!</v>
      </c>
      <c r="BA288" t="e">
        <f t="shared" si="381"/>
        <v>#VALUE!</v>
      </c>
      <c r="BB288" t="e">
        <f t="shared" si="382"/>
        <v>#VALUE!</v>
      </c>
      <c r="BC288" t="e">
        <f t="shared" si="383"/>
        <v>#VALUE!</v>
      </c>
      <c r="BD288" t="e">
        <f t="shared" si="384"/>
        <v>#VALUE!</v>
      </c>
      <c r="BE288" t="e">
        <f t="shared" si="385"/>
        <v>#VALUE!</v>
      </c>
      <c r="BF288" t="e">
        <f t="shared" si="386"/>
        <v>#VALUE!</v>
      </c>
      <c r="BG288" t="e">
        <f t="shared" si="387"/>
        <v>#VALUE!</v>
      </c>
      <c r="BH288" t="e">
        <f t="shared" si="388"/>
        <v>#VALUE!</v>
      </c>
      <c r="BI288" t="e">
        <f t="shared" si="389"/>
        <v>#VALUE!</v>
      </c>
      <c r="BJ288" t="e">
        <f t="shared" si="390"/>
        <v>#VALUE!</v>
      </c>
      <c r="BK288" t="e">
        <f t="shared" si="391"/>
        <v>#VALUE!</v>
      </c>
      <c r="BL288" t="e">
        <f t="shared" si="392"/>
        <v>#VALUE!</v>
      </c>
      <c r="BM288" t="e">
        <f t="shared" si="393"/>
        <v>#VALUE!</v>
      </c>
      <c r="BN288" t="e">
        <f t="shared" si="394"/>
        <v>#VALUE!</v>
      </c>
      <c r="BO288" t="e">
        <f t="shared" si="395"/>
        <v>#VALUE!</v>
      </c>
      <c r="BP288" t="e">
        <f t="shared" si="396"/>
        <v>#VALUE!</v>
      </c>
      <c r="BQ288" t="e">
        <f t="shared" si="397"/>
        <v>#VALUE!</v>
      </c>
      <c r="BR288" t="e">
        <f t="shared" si="398"/>
        <v>#VALUE!</v>
      </c>
      <c r="BS288" t="e">
        <f t="shared" si="399"/>
        <v>#VALUE!</v>
      </c>
      <c r="BT288" t="e">
        <f t="shared" si="400"/>
        <v>#VALUE!</v>
      </c>
      <c r="BU288" t="e">
        <f t="shared" si="401"/>
        <v>#VALUE!</v>
      </c>
      <c r="BV288" t="e">
        <f t="shared" si="402"/>
        <v>#VALUE!</v>
      </c>
      <c r="BW288" t="e">
        <f t="shared" si="403"/>
        <v>#VALUE!</v>
      </c>
      <c r="BX288" t="e">
        <f t="shared" si="404"/>
        <v>#VALUE!</v>
      </c>
      <c r="BY288" t="e">
        <f t="shared" si="405"/>
        <v>#VALUE!</v>
      </c>
      <c r="BZ288" t="e">
        <f t="shared" si="406"/>
        <v>#VALUE!</v>
      </c>
      <c r="CA288" t="e">
        <f t="shared" si="407"/>
        <v>#VALUE!</v>
      </c>
      <c r="CB288" t="e">
        <f t="shared" si="408"/>
        <v>#VALUE!</v>
      </c>
      <c r="CC288" t="e">
        <f t="shared" si="409"/>
        <v>#VALUE!</v>
      </c>
      <c r="CD288" t="e">
        <f t="shared" si="410"/>
        <v>#VALUE!</v>
      </c>
      <c r="CE288" t="e">
        <f t="shared" si="411"/>
        <v>#VALUE!</v>
      </c>
      <c r="CF288" t="e">
        <f t="shared" si="412"/>
        <v>#VALUE!</v>
      </c>
      <c r="CG288" t="e">
        <f t="shared" si="413"/>
        <v>#VALUE!</v>
      </c>
      <c r="CH288" t="e">
        <f t="shared" ca="1" si="414"/>
        <v>#N/A</v>
      </c>
    </row>
    <row r="289" spans="5:86" x14ac:dyDescent="0.25">
      <c r="E289">
        <f t="shared" si="417"/>
        <v>1045580</v>
      </c>
      <c r="F289">
        <f t="shared" si="417"/>
        <v>1045580</v>
      </c>
      <c r="G289" t="e">
        <f t="shared" si="416"/>
        <v>#N/A</v>
      </c>
      <c r="H289" t="e">
        <f t="shared" si="336"/>
        <v>#VALUE!</v>
      </c>
      <c r="I289" t="e">
        <f t="shared" si="337"/>
        <v>#VALUE!</v>
      </c>
      <c r="J289" t="e">
        <f t="shared" si="338"/>
        <v>#VALUE!</v>
      </c>
      <c r="K289" t="e">
        <f t="shared" si="339"/>
        <v>#VALUE!</v>
      </c>
      <c r="L289" t="e">
        <f t="shared" si="340"/>
        <v>#VALUE!</v>
      </c>
      <c r="M289" t="e">
        <f t="shared" si="341"/>
        <v>#VALUE!</v>
      </c>
      <c r="N289" t="e">
        <f t="shared" si="342"/>
        <v>#VALUE!</v>
      </c>
      <c r="O289" t="e">
        <f t="shared" si="343"/>
        <v>#VALUE!</v>
      </c>
      <c r="P289" t="e">
        <f t="shared" si="344"/>
        <v>#VALUE!</v>
      </c>
      <c r="Q289" t="e">
        <f t="shared" si="345"/>
        <v>#VALUE!</v>
      </c>
      <c r="R289" t="e">
        <f t="shared" si="346"/>
        <v>#VALUE!</v>
      </c>
      <c r="S289" t="e">
        <f t="shared" si="347"/>
        <v>#VALUE!</v>
      </c>
      <c r="T289" t="e">
        <f t="shared" si="348"/>
        <v>#VALUE!</v>
      </c>
      <c r="U289" t="e">
        <f t="shared" si="349"/>
        <v>#VALUE!</v>
      </c>
      <c r="V289" t="e">
        <f t="shared" si="350"/>
        <v>#VALUE!</v>
      </c>
      <c r="W289" t="e">
        <f t="shared" si="351"/>
        <v>#VALUE!</v>
      </c>
      <c r="X289" t="e">
        <f t="shared" si="352"/>
        <v>#VALUE!</v>
      </c>
      <c r="Y289" t="e">
        <f t="shared" si="353"/>
        <v>#VALUE!</v>
      </c>
      <c r="Z289" t="e">
        <f t="shared" si="354"/>
        <v>#VALUE!</v>
      </c>
      <c r="AA289" t="e">
        <f t="shared" si="355"/>
        <v>#VALUE!</v>
      </c>
      <c r="AB289" t="e">
        <f t="shared" si="356"/>
        <v>#VALUE!</v>
      </c>
      <c r="AC289" t="e">
        <f t="shared" si="357"/>
        <v>#VALUE!</v>
      </c>
      <c r="AD289" t="e">
        <f t="shared" si="358"/>
        <v>#VALUE!</v>
      </c>
      <c r="AE289" t="e">
        <f t="shared" si="359"/>
        <v>#VALUE!</v>
      </c>
      <c r="AF289" t="e">
        <f t="shared" si="360"/>
        <v>#VALUE!</v>
      </c>
      <c r="AG289" t="e">
        <f t="shared" si="361"/>
        <v>#VALUE!</v>
      </c>
      <c r="AH289" t="e">
        <f t="shared" si="362"/>
        <v>#VALUE!</v>
      </c>
      <c r="AI289" t="e">
        <f t="shared" si="363"/>
        <v>#VALUE!</v>
      </c>
      <c r="AJ289" t="e">
        <f t="shared" si="364"/>
        <v>#VALUE!</v>
      </c>
      <c r="AK289" t="e">
        <f t="shared" si="365"/>
        <v>#VALUE!</v>
      </c>
      <c r="AL289" t="e">
        <f t="shared" si="366"/>
        <v>#VALUE!</v>
      </c>
      <c r="AM289" t="e">
        <f t="shared" si="367"/>
        <v>#VALUE!</v>
      </c>
      <c r="AN289" t="e">
        <f t="shared" si="368"/>
        <v>#VALUE!</v>
      </c>
      <c r="AO289" t="e">
        <f t="shared" si="369"/>
        <v>#VALUE!</v>
      </c>
      <c r="AP289" t="e">
        <f t="shared" si="370"/>
        <v>#VALUE!</v>
      </c>
      <c r="AQ289" t="e">
        <f t="shared" si="371"/>
        <v>#VALUE!</v>
      </c>
      <c r="AR289" t="e">
        <f t="shared" si="372"/>
        <v>#VALUE!</v>
      </c>
      <c r="AS289" t="e">
        <f t="shared" si="373"/>
        <v>#VALUE!</v>
      </c>
      <c r="AT289" t="e">
        <f t="shared" si="374"/>
        <v>#VALUE!</v>
      </c>
      <c r="AU289" t="e">
        <f t="shared" si="375"/>
        <v>#VALUE!</v>
      </c>
      <c r="AV289" t="e">
        <f t="shared" si="376"/>
        <v>#VALUE!</v>
      </c>
      <c r="AW289" t="e">
        <f t="shared" si="377"/>
        <v>#VALUE!</v>
      </c>
      <c r="AX289" t="e">
        <f t="shared" si="378"/>
        <v>#VALUE!</v>
      </c>
      <c r="AY289" t="e">
        <f t="shared" si="379"/>
        <v>#VALUE!</v>
      </c>
      <c r="AZ289" t="e">
        <f t="shared" si="380"/>
        <v>#VALUE!</v>
      </c>
      <c r="BA289" t="e">
        <f t="shared" si="381"/>
        <v>#VALUE!</v>
      </c>
      <c r="BB289" t="e">
        <f t="shared" si="382"/>
        <v>#VALUE!</v>
      </c>
      <c r="BC289" t="e">
        <f t="shared" si="383"/>
        <v>#VALUE!</v>
      </c>
      <c r="BD289" t="e">
        <f t="shared" si="384"/>
        <v>#VALUE!</v>
      </c>
      <c r="BE289" t="e">
        <f t="shared" si="385"/>
        <v>#VALUE!</v>
      </c>
      <c r="BF289" t="e">
        <f t="shared" si="386"/>
        <v>#VALUE!</v>
      </c>
      <c r="BG289" t="e">
        <f t="shared" si="387"/>
        <v>#VALUE!</v>
      </c>
      <c r="BH289" t="e">
        <f t="shared" si="388"/>
        <v>#VALUE!</v>
      </c>
      <c r="BI289" t="e">
        <f t="shared" si="389"/>
        <v>#VALUE!</v>
      </c>
      <c r="BJ289" t="e">
        <f t="shared" si="390"/>
        <v>#VALUE!</v>
      </c>
      <c r="BK289" t="e">
        <f t="shared" si="391"/>
        <v>#VALUE!</v>
      </c>
      <c r="BL289" t="e">
        <f t="shared" si="392"/>
        <v>#VALUE!</v>
      </c>
      <c r="BM289" t="e">
        <f t="shared" si="393"/>
        <v>#VALUE!</v>
      </c>
      <c r="BN289" t="e">
        <f t="shared" si="394"/>
        <v>#VALUE!</v>
      </c>
      <c r="BO289" t="e">
        <f t="shared" si="395"/>
        <v>#VALUE!</v>
      </c>
      <c r="BP289" t="e">
        <f t="shared" si="396"/>
        <v>#VALUE!</v>
      </c>
      <c r="BQ289" t="e">
        <f t="shared" si="397"/>
        <v>#VALUE!</v>
      </c>
      <c r="BR289" t="e">
        <f t="shared" si="398"/>
        <v>#VALUE!</v>
      </c>
      <c r="BS289" t="e">
        <f t="shared" si="399"/>
        <v>#VALUE!</v>
      </c>
      <c r="BT289" t="e">
        <f t="shared" si="400"/>
        <v>#VALUE!</v>
      </c>
      <c r="BU289" t="e">
        <f t="shared" si="401"/>
        <v>#VALUE!</v>
      </c>
      <c r="BV289" t="e">
        <f t="shared" si="402"/>
        <v>#VALUE!</v>
      </c>
      <c r="BW289" t="e">
        <f t="shared" si="403"/>
        <v>#VALUE!</v>
      </c>
      <c r="BX289" t="e">
        <f t="shared" si="404"/>
        <v>#VALUE!</v>
      </c>
      <c r="BY289" t="e">
        <f t="shared" si="405"/>
        <v>#VALUE!</v>
      </c>
      <c r="BZ289" t="e">
        <f t="shared" si="406"/>
        <v>#VALUE!</v>
      </c>
      <c r="CA289" t="e">
        <f t="shared" si="407"/>
        <v>#VALUE!</v>
      </c>
      <c r="CB289" t="e">
        <f t="shared" si="408"/>
        <v>#VALUE!</v>
      </c>
      <c r="CC289" t="e">
        <f t="shared" si="409"/>
        <v>#VALUE!</v>
      </c>
      <c r="CD289" t="e">
        <f t="shared" si="410"/>
        <v>#VALUE!</v>
      </c>
      <c r="CE289" t="e">
        <f t="shared" si="411"/>
        <v>#VALUE!</v>
      </c>
      <c r="CF289" t="e">
        <f t="shared" si="412"/>
        <v>#VALUE!</v>
      </c>
      <c r="CG289" t="e">
        <f t="shared" si="413"/>
        <v>#VALUE!</v>
      </c>
      <c r="CH289" t="e">
        <f t="shared" ca="1" si="414"/>
        <v>#N/A</v>
      </c>
    </row>
    <row r="290" spans="5:86" x14ac:dyDescent="0.25">
      <c r="E290">
        <f t="shared" si="417"/>
        <v>1045579</v>
      </c>
      <c r="F290">
        <f t="shared" si="417"/>
        <v>1045579</v>
      </c>
      <c r="G290" t="e">
        <f t="shared" si="416"/>
        <v>#N/A</v>
      </c>
      <c r="H290" t="e">
        <f t="shared" si="336"/>
        <v>#VALUE!</v>
      </c>
      <c r="I290" t="e">
        <f t="shared" si="337"/>
        <v>#VALUE!</v>
      </c>
      <c r="J290" t="e">
        <f t="shared" si="338"/>
        <v>#VALUE!</v>
      </c>
      <c r="K290" t="e">
        <f t="shared" si="339"/>
        <v>#VALUE!</v>
      </c>
      <c r="L290" t="e">
        <f t="shared" si="340"/>
        <v>#VALUE!</v>
      </c>
      <c r="M290" t="e">
        <f t="shared" si="341"/>
        <v>#VALUE!</v>
      </c>
      <c r="N290" t="e">
        <f t="shared" si="342"/>
        <v>#VALUE!</v>
      </c>
      <c r="O290" t="e">
        <f t="shared" si="343"/>
        <v>#VALUE!</v>
      </c>
      <c r="P290" t="e">
        <f t="shared" si="344"/>
        <v>#VALUE!</v>
      </c>
      <c r="Q290" t="e">
        <f t="shared" si="345"/>
        <v>#VALUE!</v>
      </c>
      <c r="R290" t="e">
        <f t="shared" si="346"/>
        <v>#VALUE!</v>
      </c>
      <c r="S290" t="e">
        <f t="shared" si="347"/>
        <v>#VALUE!</v>
      </c>
      <c r="T290" t="e">
        <f t="shared" si="348"/>
        <v>#VALUE!</v>
      </c>
      <c r="U290" t="e">
        <f t="shared" si="349"/>
        <v>#VALUE!</v>
      </c>
      <c r="V290" t="e">
        <f t="shared" si="350"/>
        <v>#VALUE!</v>
      </c>
      <c r="W290" t="e">
        <f t="shared" si="351"/>
        <v>#VALUE!</v>
      </c>
      <c r="X290" t="e">
        <f t="shared" si="352"/>
        <v>#VALUE!</v>
      </c>
      <c r="Y290" t="e">
        <f t="shared" si="353"/>
        <v>#VALUE!</v>
      </c>
      <c r="Z290" t="e">
        <f t="shared" si="354"/>
        <v>#VALUE!</v>
      </c>
      <c r="AA290" t="e">
        <f t="shared" si="355"/>
        <v>#VALUE!</v>
      </c>
      <c r="AB290" t="e">
        <f t="shared" si="356"/>
        <v>#VALUE!</v>
      </c>
      <c r="AC290" t="e">
        <f t="shared" si="357"/>
        <v>#VALUE!</v>
      </c>
      <c r="AD290" t="e">
        <f t="shared" si="358"/>
        <v>#VALUE!</v>
      </c>
      <c r="AE290" t="e">
        <f t="shared" si="359"/>
        <v>#VALUE!</v>
      </c>
      <c r="AF290" t="e">
        <f t="shared" si="360"/>
        <v>#VALUE!</v>
      </c>
      <c r="AG290" t="e">
        <f t="shared" si="361"/>
        <v>#VALUE!</v>
      </c>
      <c r="AH290" t="e">
        <f t="shared" si="362"/>
        <v>#VALUE!</v>
      </c>
      <c r="AI290" t="e">
        <f t="shared" si="363"/>
        <v>#VALUE!</v>
      </c>
      <c r="AJ290" t="e">
        <f t="shared" si="364"/>
        <v>#VALUE!</v>
      </c>
      <c r="AK290" t="e">
        <f t="shared" si="365"/>
        <v>#VALUE!</v>
      </c>
      <c r="AL290" t="e">
        <f t="shared" si="366"/>
        <v>#VALUE!</v>
      </c>
      <c r="AM290" t="e">
        <f t="shared" si="367"/>
        <v>#VALUE!</v>
      </c>
      <c r="AN290" t="e">
        <f t="shared" si="368"/>
        <v>#VALUE!</v>
      </c>
      <c r="AO290" t="e">
        <f t="shared" si="369"/>
        <v>#VALUE!</v>
      </c>
      <c r="AP290" t="e">
        <f t="shared" si="370"/>
        <v>#VALUE!</v>
      </c>
      <c r="AQ290" t="e">
        <f t="shared" si="371"/>
        <v>#VALUE!</v>
      </c>
      <c r="AR290" t="e">
        <f t="shared" si="372"/>
        <v>#VALUE!</v>
      </c>
      <c r="AS290" t="e">
        <f t="shared" si="373"/>
        <v>#VALUE!</v>
      </c>
      <c r="AT290" t="e">
        <f t="shared" si="374"/>
        <v>#VALUE!</v>
      </c>
      <c r="AU290" t="e">
        <f t="shared" si="375"/>
        <v>#VALUE!</v>
      </c>
      <c r="AV290" t="e">
        <f t="shared" si="376"/>
        <v>#VALUE!</v>
      </c>
      <c r="AW290" t="e">
        <f t="shared" si="377"/>
        <v>#VALUE!</v>
      </c>
      <c r="AX290" t="e">
        <f t="shared" si="378"/>
        <v>#VALUE!</v>
      </c>
      <c r="AY290" t="e">
        <f t="shared" si="379"/>
        <v>#VALUE!</v>
      </c>
      <c r="AZ290" t="e">
        <f t="shared" si="380"/>
        <v>#VALUE!</v>
      </c>
      <c r="BA290" t="e">
        <f t="shared" si="381"/>
        <v>#VALUE!</v>
      </c>
      <c r="BB290" t="e">
        <f t="shared" si="382"/>
        <v>#VALUE!</v>
      </c>
      <c r="BC290" t="e">
        <f t="shared" si="383"/>
        <v>#VALUE!</v>
      </c>
      <c r="BD290" t="e">
        <f t="shared" si="384"/>
        <v>#VALUE!</v>
      </c>
      <c r="BE290" t="e">
        <f t="shared" si="385"/>
        <v>#VALUE!</v>
      </c>
      <c r="BF290" t="e">
        <f t="shared" si="386"/>
        <v>#VALUE!</v>
      </c>
      <c r="BG290" t="e">
        <f t="shared" si="387"/>
        <v>#VALUE!</v>
      </c>
      <c r="BH290" t="e">
        <f t="shared" si="388"/>
        <v>#VALUE!</v>
      </c>
      <c r="BI290" t="e">
        <f t="shared" si="389"/>
        <v>#VALUE!</v>
      </c>
      <c r="BJ290" t="e">
        <f t="shared" si="390"/>
        <v>#VALUE!</v>
      </c>
      <c r="BK290" t="e">
        <f t="shared" si="391"/>
        <v>#VALUE!</v>
      </c>
      <c r="BL290" t="e">
        <f t="shared" si="392"/>
        <v>#VALUE!</v>
      </c>
      <c r="BM290" t="e">
        <f t="shared" si="393"/>
        <v>#VALUE!</v>
      </c>
      <c r="BN290" t="e">
        <f t="shared" si="394"/>
        <v>#VALUE!</v>
      </c>
      <c r="BO290" t="e">
        <f t="shared" si="395"/>
        <v>#VALUE!</v>
      </c>
      <c r="BP290" t="e">
        <f t="shared" si="396"/>
        <v>#VALUE!</v>
      </c>
      <c r="BQ290" t="e">
        <f t="shared" si="397"/>
        <v>#VALUE!</v>
      </c>
      <c r="BR290" t="e">
        <f t="shared" si="398"/>
        <v>#VALUE!</v>
      </c>
      <c r="BS290" t="e">
        <f t="shared" si="399"/>
        <v>#VALUE!</v>
      </c>
      <c r="BT290" t="e">
        <f t="shared" si="400"/>
        <v>#VALUE!</v>
      </c>
      <c r="BU290" t="e">
        <f t="shared" si="401"/>
        <v>#VALUE!</v>
      </c>
      <c r="BV290" t="e">
        <f t="shared" si="402"/>
        <v>#VALUE!</v>
      </c>
      <c r="BW290" t="e">
        <f t="shared" si="403"/>
        <v>#VALUE!</v>
      </c>
      <c r="BX290" t="e">
        <f t="shared" si="404"/>
        <v>#VALUE!</v>
      </c>
      <c r="BY290" t="e">
        <f t="shared" si="405"/>
        <v>#VALUE!</v>
      </c>
      <c r="BZ290" t="e">
        <f t="shared" si="406"/>
        <v>#VALUE!</v>
      </c>
      <c r="CA290" t="e">
        <f t="shared" si="407"/>
        <v>#VALUE!</v>
      </c>
      <c r="CB290" t="e">
        <f t="shared" si="408"/>
        <v>#VALUE!</v>
      </c>
      <c r="CC290" t="e">
        <f t="shared" si="409"/>
        <v>#VALUE!</v>
      </c>
      <c r="CD290" t="e">
        <f t="shared" si="410"/>
        <v>#VALUE!</v>
      </c>
      <c r="CE290" t="e">
        <f t="shared" si="411"/>
        <v>#VALUE!</v>
      </c>
      <c r="CF290" t="e">
        <f t="shared" si="412"/>
        <v>#VALUE!</v>
      </c>
      <c r="CG290" t="e">
        <f t="shared" si="413"/>
        <v>#VALUE!</v>
      </c>
      <c r="CH290" t="e">
        <f t="shared" ca="1" si="414"/>
        <v>#N/A</v>
      </c>
    </row>
    <row r="291" spans="5:86" x14ac:dyDescent="0.25">
      <c r="E291">
        <f t="shared" si="417"/>
        <v>1045578</v>
      </c>
      <c r="F291">
        <f t="shared" si="417"/>
        <v>1045578</v>
      </c>
      <c r="G291" t="e">
        <f t="shared" si="416"/>
        <v>#N/A</v>
      </c>
      <c r="H291" t="e">
        <f t="shared" si="336"/>
        <v>#VALUE!</v>
      </c>
      <c r="I291" t="e">
        <f t="shared" si="337"/>
        <v>#VALUE!</v>
      </c>
      <c r="J291" t="e">
        <f t="shared" si="338"/>
        <v>#VALUE!</v>
      </c>
      <c r="K291" t="e">
        <f t="shared" si="339"/>
        <v>#VALUE!</v>
      </c>
      <c r="L291" t="e">
        <f t="shared" si="340"/>
        <v>#VALUE!</v>
      </c>
      <c r="M291" t="e">
        <f t="shared" si="341"/>
        <v>#VALUE!</v>
      </c>
      <c r="N291" t="e">
        <f t="shared" si="342"/>
        <v>#VALUE!</v>
      </c>
      <c r="O291" t="e">
        <f t="shared" si="343"/>
        <v>#VALUE!</v>
      </c>
      <c r="P291" t="e">
        <f t="shared" si="344"/>
        <v>#VALUE!</v>
      </c>
      <c r="Q291" t="e">
        <f t="shared" si="345"/>
        <v>#VALUE!</v>
      </c>
      <c r="R291" t="e">
        <f t="shared" si="346"/>
        <v>#VALUE!</v>
      </c>
      <c r="S291" t="e">
        <f t="shared" si="347"/>
        <v>#VALUE!</v>
      </c>
      <c r="T291" t="e">
        <f t="shared" si="348"/>
        <v>#VALUE!</v>
      </c>
      <c r="U291" t="e">
        <f t="shared" si="349"/>
        <v>#VALUE!</v>
      </c>
      <c r="V291" t="e">
        <f t="shared" si="350"/>
        <v>#VALUE!</v>
      </c>
      <c r="W291" t="e">
        <f t="shared" si="351"/>
        <v>#VALUE!</v>
      </c>
      <c r="X291" t="e">
        <f t="shared" si="352"/>
        <v>#VALUE!</v>
      </c>
      <c r="Y291" t="e">
        <f t="shared" si="353"/>
        <v>#VALUE!</v>
      </c>
      <c r="Z291" t="e">
        <f t="shared" si="354"/>
        <v>#VALUE!</v>
      </c>
      <c r="AA291" t="e">
        <f t="shared" si="355"/>
        <v>#VALUE!</v>
      </c>
      <c r="AB291" t="e">
        <f t="shared" si="356"/>
        <v>#VALUE!</v>
      </c>
      <c r="AC291" t="e">
        <f t="shared" si="357"/>
        <v>#VALUE!</v>
      </c>
      <c r="AD291" t="e">
        <f t="shared" si="358"/>
        <v>#VALUE!</v>
      </c>
      <c r="AE291" t="e">
        <f t="shared" si="359"/>
        <v>#VALUE!</v>
      </c>
      <c r="AF291" t="e">
        <f t="shared" si="360"/>
        <v>#VALUE!</v>
      </c>
      <c r="AG291" t="e">
        <f t="shared" si="361"/>
        <v>#VALUE!</v>
      </c>
      <c r="AH291" t="e">
        <f t="shared" si="362"/>
        <v>#VALUE!</v>
      </c>
      <c r="AI291" t="e">
        <f t="shared" si="363"/>
        <v>#VALUE!</v>
      </c>
      <c r="AJ291" t="e">
        <f t="shared" si="364"/>
        <v>#VALUE!</v>
      </c>
      <c r="AK291" t="e">
        <f t="shared" si="365"/>
        <v>#VALUE!</v>
      </c>
      <c r="AL291" t="e">
        <f t="shared" si="366"/>
        <v>#VALUE!</v>
      </c>
      <c r="AM291" t="e">
        <f t="shared" si="367"/>
        <v>#VALUE!</v>
      </c>
      <c r="AN291" t="e">
        <f t="shared" si="368"/>
        <v>#VALUE!</v>
      </c>
      <c r="AO291" t="e">
        <f t="shared" si="369"/>
        <v>#VALUE!</v>
      </c>
      <c r="AP291" t="e">
        <f t="shared" si="370"/>
        <v>#VALUE!</v>
      </c>
      <c r="AQ291" t="e">
        <f t="shared" si="371"/>
        <v>#VALUE!</v>
      </c>
      <c r="AR291" t="e">
        <f t="shared" si="372"/>
        <v>#VALUE!</v>
      </c>
      <c r="AS291" t="e">
        <f t="shared" si="373"/>
        <v>#VALUE!</v>
      </c>
      <c r="AT291" t="e">
        <f t="shared" si="374"/>
        <v>#VALUE!</v>
      </c>
      <c r="AU291" t="e">
        <f t="shared" si="375"/>
        <v>#VALUE!</v>
      </c>
      <c r="AV291" t="e">
        <f t="shared" si="376"/>
        <v>#VALUE!</v>
      </c>
      <c r="AW291" t="e">
        <f t="shared" si="377"/>
        <v>#VALUE!</v>
      </c>
      <c r="AX291" t="e">
        <f t="shared" si="378"/>
        <v>#VALUE!</v>
      </c>
      <c r="AY291" t="e">
        <f t="shared" si="379"/>
        <v>#VALUE!</v>
      </c>
      <c r="AZ291" t="e">
        <f t="shared" si="380"/>
        <v>#VALUE!</v>
      </c>
      <c r="BA291" t="e">
        <f t="shared" si="381"/>
        <v>#VALUE!</v>
      </c>
      <c r="BB291" t="e">
        <f t="shared" si="382"/>
        <v>#VALUE!</v>
      </c>
      <c r="BC291" t="e">
        <f t="shared" si="383"/>
        <v>#VALUE!</v>
      </c>
      <c r="BD291" t="e">
        <f t="shared" si="384"/>
        <v>#VALUE!</v>
      </c>
      <c r="BE291" t="e">
        <f t="shared" si="385"/>
        <v>#VALUE!</v>
      </c>
      <c r="BF291" t="e">
        <f t="shared" si="386"/>
        <v>#VALUE!</v>
      </c>
      <c r="BG291" t="e">
        <f t="shared" si="387"/>
        <v>#VALUE!</v>
      </c>
      <c r="BH291" t="e">
        <f t="shared" si="388"/>
        <v>#VALUE!</v>
      </c>
      <c r="BI291" t="e">
        <f t="shared" si="389"/>
        <v>#VALUE!</v>
      </c>
      <c r="BJ291" t="e">
        <f t="shared" si="390"/>
        <v>#VALUE!</v>
      </c>
      <c r="BK291" t="e">
        <f t="shared" si="391"/>
        <v>#VALUE!</v>
      </c>
      <c r="BL291" t="e">
        <f t="shared" si="392"/>
        <v>#VALUE!</v>
      </c>
      <c r="BM291" t="e">
        <f t="shared" si="393"/>
        <v>#VALUE!</v>
      </c>
      <c r="BN291" t="e">
        <f t="shared" si="394"/>
        <v>#VALUE!</v>
      </c>
      <c r="BO291" t="e">
        <f t="shared" si="395"/>
        <v>#VALUE!</v>
      </c>
      <c r="BP291" t="e">
        <f t="shared" si="396"/>
        <v>#VALUE!</v>
      </c>
      <c r="BQ291" t="e">
        <f t="shared" si="397"/>
        <v>#VALUE!</v>
      </c>
      <c r="BR291" t="e">
        <f t="shared" si="398"/>
        <v>#VALUE!</v>
      </c>
      <c r="BS291" t="e">
        <f t="shared" si="399"/>
        <v>#VALUE!</v>
      </c>
      <c r="BT291" t="e">
        <f t="shared" si="400"/>
        <v>#VALUE!</v>
      </c>
      <c r="BU291" t="e">
        <f t="shared" si="401"/>
        <v>#VALUE!</v>
      </c>
      <c r="BV291" t="e">
        <f t="shared" si="402"/>
        <v>#VALUE!</v>
      </c>
      <c r="BW291" t="e">
        <f t="shared" si="403"/>
        <v>#VALUE!</v>
      </c>
      <c r="BX291" t="e">
        <f t="shared" si="404"/>
        <v>#VALUE!</v>
      </c>
      <c r="BY291" t="e">
        <f t="shared" si="405"/>
        <v>#VALUE!</v>
      </c>
      <c r="BZ291" t="e">
        <f t="shared" si="406"/>
        <v>#VALUE!</v>
      </c>
      <c r="CA291" t="e">
        <f t="shared" si="407"/>
        <v>#VALUE!</v>
      </c>
      <c r="CB291" t="e">
        <f t="shared" si="408"/>
        <v>#VALUE!</v>
      </c>
      <c r="CC291" t="e">
        <f t="shared" si="409"/>
        <v>#VALUE!</v>
      </c>
      <c r="CD291" t="e">
        <f t="shared" si="410"/>
        <v>#VALUE!</v>
      </c>
      <c r="CE291" t="e">
        <f t="shared" si="411"/>
        <v>#VALUE!</v>
      </c>
      <c r="CF291" t="e">
        <f t="shared" si="412"/>
        <v>#VALUE!</v>
      </c>
      <c r="CG291" t="e">
        <f t="shared" si="413"/>
        <v>#VALUE!</v>
      </c>
      <c r="CH291" t="e">
        <f t="shared" ca="1" si="414"/>
        <v>#N/A</v>
      </c>
    </row>
    <row r="292" spans="5:86" x14ac:dyDescent="0.25">
      <c r="E292">
        <f t="shared" si="417"/>
        <v>1045577</v>
      </c>
      <c r="F292">
        <f t="shared" si="417"/>
        <v>1045577</v>
      </c>
      <c r="G292" t="e">
        <f t="shared" si="416"/>
        <v>#N/A</v>
      </c>
      <c r="H292" t="e">
        <f t="shared" si="336"/>
        <v>#VALUE!</v>
      </c>
      <c r="I292" t="e">
        <f t="shared" si="337"/>
        <v>#VALUE!</v>
      </c>
      <c r="J292" t="e">
        <f t="shared" si="338"/>
        <v>#VALUE!</v>
      </c>
      <c r="K292" t="e">
        <f t="shared" si="339"/>
        <v>#VALUE!</v>
      </c>
      <c r="L292" t="e">
        <f t="shared" si="340"/>
        <v>#VALUE!</v>
      </c>
      <c r="M292" t="e">
        <f t="shared" si="341"/>
        <v>#VALUE!</v>
      </c>
      <c r="N292" t="e">
        <f t="shared" si="342"/>
        <v>#VALUE!</v>
      </c>
      <c r="O292" t="e">
        <f t="shared" si="343"/>
        <v>#VALUE!</v>
      </c>
      <c r="P292" t="e">
        <f t="shared" si="344"/>
        <v>#VALUE!</v>
      </c>
      <c r="Q292" t="e">
        <f t="shared" si="345"/>
        <v>#VALUE!</v>
      </c>
      <c r="R292" t="e">
        <f t="shared" si="346"/>
        <v>#VALUE!</v>
      </c>
      <c r="S292" t="e">
        <f t="shared" si="347"/>
        <v>#VALUE!</v>
      </c>
      <c r="T292" t="e">
        <f t="shared" si="348"/>
        <v>#VALUE!</v>
      </c>
      <c r="U292" t="e">
        <f t="shared" si="349"/>
        <v>#VALUE!</v>
      </c>
      <c r="V292" t="e">
        <f t="shared" si="350"/>
        <v>#VALUE!</v>
      </c>
      <c r="W292" t="e">
        <f t="shared" si="351"/>
        <v>#VALUE!</v>
      </c>
      <c r="X292" t="e">
        <f t="shared" si="352"/>
        <v>#VALUE!</v>
      </c>
      <c r="Y292" t="e">
        <f t="shared" si="353"/>
        <v>#VALUE!</v>
      </c>
      <c r="Z292" t="e">
        <f t="shared" si="354"/>
        <v>#VALUE!</v>
      </c>
      <c r="AA292" t="e">
        <f t="shared" si="355"/>
        <v>#VALUE!</v>
      </c>
      <c r="AB292" t="e">
        <f t="shared" si="356"/>
        <v>#VALUE!</v>
      </c>
      <c r="AC292" t="e">
        <f t="shared" si="357"/>
        <v>#VALUE!</v>
      </c>
      <c r="AD292" t="e">
        <f t="shared" si="358"/>
        <v>#VALUE!</v>
      </c>
      <c r="AE292" t="e">
        <f t="shared" si="359"/>
        <v>#VALUE!</v>
      </c>
      <c r="AF292" t="e">
        <f t="shared" si="360"/>
        <v>#VALUE!</v>
      </c>
      <c r="AG292" t="e">
        <f t="shared" si="361"/>
        <v>#VALUE!</v>
      </c>
      <c r="AH292" t="e">
        <f t="shared" si="362"/>
        <v>#VALUE!</v>
      </c>
      <c r="AI292" t="e">
        <f t="shared" si="363"/>
        <v>#VALUE!</v>
      </c>
      <c r="AJ292" t="e">
        <f t="shared" si="364"/>
        <v>#VALUE!</v>
      </c>
      <c r="AK292" t="e">
        <f t="shared" si="365"/>
        <v>#VALUE!</v>
      </c>
      <c r="AL292" t="e">
        <f t="shared" si="366"/>
        <v>#VALUE!</v>
      </c>
      <c r="AM292" t="e">
        <f t="shared" si="367"/>
        <v>#VALUE!</v>
      </c>
      <c r="AN292" t="e">
        <f t="shared" si="368"/>
        <v>#VALUE!</v>
      </c>
      <c r="AO292" t="e">
        <f t="shared" si="369"/>
        <v>#VALUE!</v>
      </c>
      <c r="AP292" t="e">
        <f t="shared" si="370"/>
        <v>#VALUE!</v>
      </c>
      <c r="AQ292" t="e">
        <f t="shared" si="371"/>
        <v>#VALUE!</v>
      </c>
      <c r="AR292" t="e">
        <f t="shared" si="372"/>
        <v>#VALUE!</v>
      </c>
      <c r="AS292" t="e">
        <f t="shared" si="373"/>
        <v>#VALUE!</v>
      </c>
      <c r="AT292" t="e">
        <f t="shared" si="374"/>
        <v>#VALUE!</v>
      </c>
      <c r="AU292" t="e">
        <f t="shared" si="375"/>
        <v>#VALUE!</v>
      </c>
      <c r="AV292" t="e">
        <f t="shared" si="376"/>
        <v>#VALUE!</v>
      </c>
      <c r="AW292" t="e">
        <f t="shared" si="377"/>
        <v>#VALUE!</v>
      </c>
      <c r="AX292" t="e">
        <f t="shared" si="378"/>
        <v>#VALUE!</v>
      </c>
      <c r="AY292" t="e">
        <f t="shared" si="379"/>
        <v>#VALUE!</v>
      </c>
      <c r="AZ292" t="e">
        <f t="shared" si="380"/>
        <v>#VALUE!</v>
      </c>
      <c r="BA292" t="e">
        <f t="shared" si="381"/>
        <v>#VALUE!</v>
      </c>
      <c r="BB292" t="e">
        <f t="shared" si="382"/>
        <v>#VALUE!</v>
      </c>
      <c r="BC292" t="e">
        <f t="shared" si="383"/>
        <v>#VALUE!</v>
      </c>
      <c r="BD292" t="e">
        <f t="shared" si="384"/>
        <v>#VALUE!</v>
      </c>
      <c r="BE292" t="e">
        <f t="shared" si="385"/>
        <v>#VALUE!</v>
      </c>
      <c r="BF292" t="e">
        <f t="shared" si="386"/>
        <v>#VALUE!</v>
      </c>
      <c r="BG292" t="e">
        <f t="shared" si="387"/>
        <v>#VALUE!</v>
      </c>
      <c r="BH292" t="e">
        <f t="shared" si="388"/>
        <v>#VALUE!</v>
      </c>
      <c r="BI292" t="e">
        <f t="shared" si="389"/>
        <v>#VALUE!</v>
      </c>
      <c r="BJ292" t="e">
        <f t="shared" si="390"/>
        <v>#VALUE!</v>
      </c>
      <c r="BK292" t="e">
        <f t="shared" si="391"/>
        <v>#VALUE!</v>
      </c>
      <c r="BL292" t="e">
        <f t="shared" si="392"/>
        <v>#VALUE!</v>
      </c>
      <c r="BM292" t="e">
        <f t="shared" si="393"/>
        <v>#VALUE!</v>
      </c>
      <c r="BN292" t="e">
        <f t="shared" si="394"/>
        <v>#VALUE!</v>
      </c>
      <c r="BO292" t="e">
        <f t="shared" si="395"/>
        <v>#VALUE!</v>
      </c>
      <c r="BP292" t="e">
        <f t="shared" si="396"/>
        <v>#VALUE!</v>
      </c>
      <c r="BQ292" t="e">
        <f t="shared" si="397"/>
        <v>#VALUE!</v>
      </c>
      <c r="BR292" t="e">
        <f t="shared" si="398"/>
        <v>#VALUE!</v>
      </c>
      <c r="BS292" t="e">
        <f t="shared" si="399"/>
        <v>#VALUE!</v>
      </c>
      <c r="BT292" t="e">
        <f t="shared" si="400"/>
        <v>#VALUE!</v>
      </c>
      <c r="BU292" t="e">
        <f t="shared" si="401"/>
        <v>#VALUE!</v>
      </c>
      <c r="BV292" t="e">
        <f t="shared" si="402"/>
        <v>#VALUE!</v>
      </c>
      <c r="BW292" t="e">
        <f t="shared" si="403"/>
        <v>#VALUE!</v>
      </c>
      <c r="BX292" t="e">
        <f t="shared" si="404"/>
        <v>#VALUE!</v>
      </c>
      <c r="BY292" t="e">
        <f t="shared" si="405"/>
        <v>#VALUE!</v>
      </c>
      <c r="BZ292" t="e">
        <f t="shared" si="406"/>
        <v>#VALUE!</v>
      </c>
      <c r="CA292" t="e">
        <f t="shared" si="407"/>
        <v>#VALUE!</v>
      </c>
      <c r="CB292" t="e">
        <f t="shared" si="408"/>
        <v>#VALUE!</v>
      </c>
      <c r="CC292" t="e">
        <f t="shared" si="409"/>
        <v>#VALUE!</v>
      </c>
      <c r="CD292" t="e">
        <f t="shared" si="410"/>
        <v>#VALUE!</v>
      </c>
      <c r="CE292" t="e">
        <f t="shared" si="411"/>
        <v>#VALUE!</v>
      </c>
      <c r="CF292" t="e">
        <f t="shared" si="412"/>
        <v>#VALUE!</v>
      </c>
      <c r="CG292" t="e">
        <f t="shared" si="413"/>
        <v>#VALUE!</v>
      </c>
      <c r="CH292" t="e">
        <f t="shared" ca="1" si="414"/>
        <v>#N/A</v>
      </c>
    </row>
    <row r="293" spans="5:86" x14ac:dyDescent="0.25">
      <c r="E293">
        <f t="shared" si="417"/>
        <v>1045576</v>
      </c>
      <c r="F293">
        <f t="shared" si="417"/>
        <v>1045576</v>
      </c>
      <c r="G293" t="e">
        <f t="shared" si="416"/>
        <v>#N/A</v>
      </c>
      <c r="H293" t="e">
        <f t="shared" si="336"/>
        <v>#VALUE!</v>
      </c>
      <c r="I293" t="e">
        <f t="shared" si="337"/>
        <v>#VALUE!</v>
      </c>
      <c r="J293" t="e">
        <f t="shared" si="338"/>
        <v>#VALUE!</v>
      </c>
      <c r="K293" t="e">
        <f t="shared" si="339"/>
        <v>#VALUE!</v>
      </c>
      <c r="L293" t="e">
        <f t="shared" si="340"/>
        <v>#VALUE!</v>
      </c>
      <c r="M293" t="e">
        <f t="shared" si="341"/>
        <v>#VALUE!</v>
      </c>
      <c r="N293" t="e">
        <f t="shared" si="342"/>
        <v>#VALUE!</v>
      </c>
      <c r="O293" t="e">
        <f t="shared" si="343"/>
        <v>#VALUE!</v>
      </c>
      <c r="P293" t="e">
        <f t="shared" si="344"/>
        <v>#VALUE!</v>
      </c>
      <c r="Q293" t="e">
        <f t="shared" si="345"/>
        <v>#VALUE!</v>
      </c>
      <c r="R293" t="e">
        <f t="shared" si="346"/>
        <v>#VALUE!</v>
      </c>
      <c r="S293" t="e">
        <f t="shared" si="347"/>
        <v>#VALUE!</v>
      </c>
      <c r="T293" t="e">
        <f t="shared" si="348"/>
        <v>#VALUE!</v>
      </c>
      <c r="U293" t="e">
        <f t="shared" si="349"/>
        <v>#VALUE!</v>
      </c>
      <c r="V293" t="e">
        <f t="shared" si="350"/>
        <v>#VALUE!</v>
      </c>
      <c r="W293" t="e">
        <f t="shared" si="351"/>
        <v>#VALUE!</v>
      </c>
      <c r="X293" t="e">
        <f t="shared" si="352"/>
        <v>#VALUE!</v>
      </c>
      <c r="Y293" t="e">
        <f t="shared" si="353"/>
        <v>#VALUE!</v>
      </c>
      <c r="Z293" t="e">
        <f t="shared" si="354"/>
        <v>#VALUE!</v>
      </c>
      <c r="AA293" t="e">
        <f t="shared" si="355"/>
        <v>#VALUE!</v>
      </c>
      <c r="AB293" t="e">
        <f t="shared" si="356"/>
        <v>#VALUE!</v>
      </c>
      <c r="AC293" t="e">
        <f t="shared" si="357"/>
        <v>#VALUE!</v>
      </c>
      <c r="AD293" t="e">
        <f t="shared" si="358"/>
        <v>#VALUE!</v>
      </c>
      <c r="AE293" t="e">
        <f t="shared" si="359"/>
        <v>#VALUE!</v>
      </c>
      <c r="AF293" t="e">
        <f t="shared" si="360"/>
        <v>#VALUE!</v>
      </c>
      <c r="AG293" t="e">
        <f t="shared" si="361"/>
        <v>#VALUE!</v>
      </c>
      <c r="AH293" t="e">
        <f t="shared" si="362"/>
        <v>#VALUE!</v>
      </c>
      <c r="AI293" t="e">
        <f t="shared" si="363"/>
        <v>#VALUE!</v>
      </c>
      <c r="AJ293" t="e">
        <f t="shared" si="364"/>
        <v>#VALUE!</v>
      </c>
      <c r="AK293" t="e">
        <f t="shared" si="365"/>
        <v>#VALUE!</v>
      </c>
      <c r="AL293" t="e">
        <f t="shared" si="366"/>
        <v>#VALUE!</v>
      </c>
      <c r="AM293" t="e">
        <f t="shared" si="367"/>
        <v>#VALUE!</v>
      </c>
      <c r="AN293" t="e">
        <f t="shared" si="368"/>
        <v>#VALUE!</v>
      </c>
      <c r="AO293" t="e">
        <f t="shared" si="369"/>
        <v>#VALUE!</v>
      </c>
      <c r="AP293" t="e">
        <f t="shared" si="370"/>
        <v>#VALUE!</v>
      </c>
      <c r="AQ293" t="e">
        <f t="shared" si="371"/>
        <v>#VALUE!</v>
      </c>
      <c r="AR293" t="e">
        <f t="shared" si="372"/>
        <v>#VALUE!</v>
      </c>
      <c r="AS293" t="e">
        <f t="shared" si="373"/>
        <v>#VALUE!</v>
      </c>
      <c r="AT293" t="e">
        <f t="shared" si="374"/>
        <v>#VALUE!</v>
      </c>
      <c r="AU293" t="e">
        <f t="shared" si="375"/>
        <v>#VALUE!</v>
      </c>
      <c r="AV293" t="e">
        <f t="shared" si="376"/>
        <v>#VALUE!</v>
      </c>
      <c r="AW293" t="e">
        <f t="shared" si="377"/>
        <v>#VALUE!</v>
      </c>
      <c r="AX293" t="e">
        <f t="shared" si="378"/>
        <v>#VALUE!</v>
      </c>
      <c r="AY293" t="e">
        <f t="shared" si="379"/>
        <v>#VALUE!</v>
      </c>
      <c r="AZ293" t="e">
        <f t="shared" si="380"/>
        <v>#VALUE!</v>
      </c>
      <c r="BA293" t="e">
        <f t="shared" si="381"/>
        <v>#VALUE!</v>
      </c>
      <c r="BB293" t="e">
        <f t="shared" si="382"/>
        <v>#VALUE!</v>
      </c>
      <c r="BC293" t="e">
        <f t="shared" si="383"/>
        <v>#VALUE!</v>
      </c>
      <c r="BD293" t="e">
        <f t="shared" si="384"/>
        <v>#VALUE!</v>
      </c>
      <c r="BE293" t="e">
        <f t="shared" si="385"/>
        <v>#VALUE!</v>
      </c>
      <c r="BF293" t="e">
        <f t="shared" si="386"/>
        <v>#VALUE!</v>
      </c>
      <c r="BG293" t="e">
        <f t="shared" si="387"/>
        <v>#VALUE!</v>
      </c>
      <c r="BH293" t="e">
        <f t="shared" si="388"/>
        <v>#VALUE!</v>
      </c>
      <c r="BI293" t="e">
        <f t="shared" si="389"/>
        <v>#VALUE!</v>
      </c>
      <c r="BJ293" t="e">
        <f t="shared" si="390"/>
        <v>#VALUE!</v>
      </c>
      <c r="BK293" t="e">
        <f t="shared" si="391"/>
        <v>#VALUE!</v>
      </c>
      <c r="BL293" t="e">
        <f t="shared" si="392"/>
        <v>#VALUE!</v>
      </c>
      <c r="BM293" t="e">
        <f t="shared" si="393"/>
        <v>#VALUE!</v>
      </c>
      <c r="BN293" t="e">
        <f t="shared" si="394"/>
        <v>#VALUE!</v>
      </c>
      <c r="BO293" t="e">
        <f t="shared" si="395"/>
        <v>#VALUE!</v>
      </c>
      <c r="BP293" t="e">
        <f t="shared" si="396"/>
        <v>#VALUE!</v>
      </c>
      <c r="BQ293" t="e">
        <f t="shared" si="397"/>
        <v>#VALUE!</v>
      </c>
      <c r="BR293" t="e">
        <f t="shared" si="398"/>
        <v>#VALUE!</v>
      </c>
      <c r="BS293" t="e">
        <f t="shared" si="399"/>
        <v>#VALUE!</v>
      </c>
      <c r="BT293" t="e">
        <f t="shared" si="400"/>
        <v>#VALUE!</v>
      </c>
      <c r="BU293" t="e">
        <f t="shared" si="401"/>
        <v>#VALUE!</v>
      </c>
      <c r="BV293" t="e">
        <f t="shared" si="402"/>
        <v>#VALUE!</v>
      </c>
      <c r="BW293" t="e">
        <f t="shared" si="403"/>
        <v>#VALUE!</v>
      </c>
      <c r="BX293" t="e">
        <f t="shared" si="404"/>
        <v>#VALUE!</v>
      </c>
      <c r="BY293" t="e">
        <f t="shared" si="405"/>
        <v>#VALUE!</v>
      </c>
      <c r="BZ293" t="e">
        <f t="shared" si="406"/>
        <v>#VALUE!</v>
      </c>
      <c r="CA293" t="e">
        <f t="shared" si="407"/>
        <v>#VALUE!</v>
      </c>
      <c r="CB293" t="e">
        <f t="shared" si="408"/>
        <v>#VALUE!</v>
      </c>
      <c r="CC293" t="e">
        <f t="shared" si="409"/>
        <v>#VALUE!</v>
      </c>
      <c r="CD293" t="e">
        <f t="shared" si="410"/>
        <v>#VALUE!</v>
      </c>
      <c r="CE293" t="e">
        <f t="shared" si="411"/>
        <v>#VALUE!</v>
      </c>
      <c r="CF293" t="e">
        <f t="shared" si="412"/>
        <v>#VALUE!</v>
      </c>
      <c r="CG293" t="e">
        <f t="shared" si="413"/>
        <v>#VALUE!</v>
      </c>
      <c r="CH293" t="e">
        <f t="shared" ca="1" si="414"/>
        <v>#N/A</v>
      </c>
    </row>
    <row r="294" spans="5:86" x14ac:dyDescent="0.25">
      <c r="E294">
        <f t="shared" ref="E294:F309" si="418">E293-1</f>
        <v>1045575</v>
      </c>
      <c r="F294">
        <f t="shared" si="418"/>
        <v>1045575</v>
      </c>
      <c r="G294" t="e">
        <f t="shared" si="416"/>
        <v>#N/A</v>
      </c>
      <c r="H294" t="e">
        <f t="shared" si="336"/>
        <v>#VALUE!</v>
      </c>
      <c r="I294" t="e">
        <f t="shared" si="337"/>
        <v>#VALUE!</v>
      </c>
      <c r="J294" t="e">
        <f t="shared" si="338"/>
        <v>#VALUE!</v>
      </c>
      <c r="K294" t="e">
        <f t="shared" si="339"/>
        <v>#VALUE!</v>
      </c>
      <c r="L294" t="e">
        <f t="shared" si="340"/>
        <v>#VALUE!</v>
      </c>
      <c r="M294" t="e">
        <f t="shared" si="341"/>
        <v>#VALUE!</v>
      </c>
      <c r="N294" t="e">
        <f t="shared" si="342"/>
        <v>#VALUE!</v>
      </c>
      <c r="O294" t="e">
        <f t="shared" si="343"/>
        <v>#VALUE!</v>
      </c>
      <c r="P294" t="e">
        <f t="shared" si="344"/>
        <v>#VALUE!</v>
      </c>
      <c r="Q294" t="e">
        <f t="shared" si="345"/>
        <v>#VALUE!</v>
      </c>
      <c r="R294" t="e">
        <f t="shared" si="346"/>
        <v>#VALUE!</v>
      </c>
      <c r="S294" t="e">
        <f t="shared" si="347"/>
        <v>#VALUE!</v>
      </c>
      <c r="T294" t="e">
        <f t="shared" si="348"/>
        <v>#VALUE!</v>
      </c>
      <c r="U294" t="e">
        <f t="shared" si="349"/>
        <v>#VALUE!</v>
      </c>
      <c r="V294" t="e">
        <f t="shared" si="350"/>
        <v>#VALUE!</v>
      </c>
      <c r="W294" t="e">
        <f t="shared" si="351"/>
        <v>#VALUE!</v>
      </c>
      <c r="X294" t="e">
        <f t="shared" si="352"/>
        <v>#VALUE!</v>
      </c>
      <c r="Y294" t="e">
        <f t="shared" si="353"/>
        <v>#VALUE!</v>
      </c>
      <c r="Z294" t="e">
        <f t="shared" si="354"/>
        <v>#VALUE!</v>
      </c>
      <c r="AA294" t="e">
        <f t="shared" si="355"/>
        <v>#VALUE!</v>
      </c>
      <c r="AB294" t="e">
        <f t="shared" si="356"/>
        <v>#VALUE!</v>
      </c>
      <c r="AC294" t="e">
        <f t="shared" si="357"/>
        <v>#VALUE!</v>
      </c>
      <c r="AD294" t="e">
        <f t="shared" si="358"/>
        <v>#VALUE!</v>
      </c>
      <c r="AE294" t="e">
        <f t="shared" si="359"/>
        <v>#VALUE!</v>
      </c>
      <c r="AF294" t="e">
        <f t="shared" si="360"/>
        <v>#VALUE!</v>
      </c>
      <c r="AG294" t="e">
        <f t="shared" si="361"/>
        <v>#VALUE!</v>
      </c>
      <c r="AH294" t="e">
        <f t="shared" si="362"/>
        <v>#VALUE!</v>
      </c>
      <c r="AI294" t="e">
        <f t="shared" si="363"/>
        <v>#VALUE!</v>
      </c>
      <c r="AJ294" t="e">
        <f t="shared" si="364"/>
        <v>#VALUE!</v>
      </c>
      <c r="AK294" t="e">
        <f t="shared" si="365"/>
        <v>#VALUE!</v>
      </c>
      <c r="AL294" t="e">
        <f t="shared" si="366"/>
        <v>#VALUE!</v>
      </c>
      <c r="AM294" t="e">
        <f t="shared" si="367"/>
        <v>#VALUE!</v>
      </c>
      <c r="AN294" t="e">
        <f t="shared" si="368"/>
        <v>#VALUE!</v>
      </c>
      <c r="AO294" t="e">
        <f t="shared" si="369"/>
        <v>#VALUE!</v>
      </c>
      <c r="AP294" t="e">
        <f t="shared" si="370"/>
        <v>#VALUE!</v>
      </c>
      <c r="AQ294" t="e">
        <f t="shared" si="371"/>
        <v>#VALUE!</v>
      </c>
      <c r="AR294" t="e">
        <f t="shared" si="372"/>
        <v>#VALUE!</v>
      </c>
      <c r="AS294" t="e">
        <f t="shared" si="373"/>
        <v>#VALUE!</v>
      </c>
      <c r="AT294" t="e">
        <f t="shared" si="374"/>
        <v>#VALUE!</v>
      </c>
      <c r="AU294" t="e">
        <f t="shared" si="375"/>
        <v>#VALUE!</v>
      </c>
      <c r="AV294" t="e">
        <f t="shared" si="376"/>
        <v>#VALUE!</v>
      </c>
      <c r="AW294" t="e">
        <f t="shared" si="377"/>
        <v>#VALUE!</v>
      </c>
      <c r="AX294" t="e">
        <f t="shared" si="378"/>
        <v>#VALUE!</v>
      </c>
      <c r="AY294" t="e">
        <f t="shared" si="379"/>
        <v>#VALUE!</v>
      </c>
      <c r="AZ294" t="e">
        <f t="shared" si="380"/>
        <v>#VALUE!</v>
      </c>
      <c r="BA294" t="e">
        <f t="shared" si="381"/>
        <v>#VALUE!</v>
      </c>
      <c r="BB294" t="e">
        <f t="shared" si="382"/>
        <v>#VALUE!</v>
      </c>
      <c r="BC294" t="e">
        <f t="shared" si="383"/>
        <v>#VALUE!</v>
      </c>
      <c r="BD294" t="e">
        <f t="shared" si="384"/>
        <v>#VALUE!</v>
      </c>
      <c r="BE294" t="e">
        <f t="shared" si="385"/>
        <v>#VALUE!</v>
      </c>
      <c r="BF294" t="e">
        <f t="shared" si="386"/>
        <v>#VALUE!</v>
      </c>
      <c r="BG294" t="e">
        <f t="shared" si="387"/>
        <v>#VALUE!</v>
      </c>
      <c r="BH294" t="e">
        <f t="shared" si="388"/>
        <v>#VALUE!</v>
      </c>
      <c r="BI294" t="e">
        <f t="shared" si="389"/>
        <v>#VALUE!</v>
      </c>
      <c r="BJ294" t="e">
        <f t="shared" si="390"/>
        <v>#VALUE!</v>
      </c>
      <c r="BK294" t="e">
        <f t="shared" si="391"/>
        <v>#VALUE!</v>
      </c>
      <c r="BL294" t="e">
        <f t="shared" si="392"/>
        <v>#VALUE!</v>
      </c>
      <c r="BM294" t="e">
        <f t="shared" si="393"/>
        <v>#VALUE!</v>
      </c>
      <c r="BN294" t="e">
        <f t="shared" si="394"/>
        <v>#VALUE!</v>
      </c>
      <c r="BO294" t="e">
        <f t="shared" si="395"/>
        <v>#VALUE!</v>
      </c>
      <c r="BP294" t="e">
        <f t="shared" si="396"/>
        <v>#VALUE!</v>
      </c>
      <c r="BQ294" t="e">
        <f t="shared" si="397"/>
        <v>#VALUE!</v>
      </c>
      <c r="BR294" t="e">
        <f t="shared" si="398"/>
        <v>#VALUE!</v>
      </c>
      <c r="BS294" t="e">
        <f t="shared" si="399"/>
        <v>#VALUE!</v>
      </c>
      <c r="BT294" t="e">
        <f t="shared" si="400"/>
        <v>#VALUE!</v>
      </c>
      <c r="BU294" t="e">
        <f t="shared" si="401"/>
        <v>#VALUE!</v>
      </c>
      <c r="BV294" t="e">
        <f t="shared" si="402"/>
        <v>#VALUE!</v>
      </c>
      <c r="BW294" t="e">
        <f t="shared" si="403"/>
        <v>#VALUE!</v>
      </c>
      <c r="BX294" t="e">
        <f t="shared" si="404"/>
        <v>#VALUE!</v>
      </c>
      <c r="BY294" t="e">
        <f t="shared" si="405"/>
        <v>#VALUE!</v>
      </c>
      <c r="BZ294" t="e">
        <f t="shared" si="406"/>
        <v>#VALUE!</v>
      </c>
      <c r="CA294" t="e">
        <f t="shared" si="407"/>
        <v>#VALUE!</v>
      </c>
      <c r="CB294" t="e">
        <f t="shared" si="408"/>
        <v>#VALUE!</v>
      </c>
      <c r="CC294" t="e">
        <f t="shared" si="409"/>
        <v>#VALUE!</v>
      </c>
      <c r="CD294" t="e">
        <f t="shared" si="410"/>
        <v>#VALUE!</v>
      </c>
      <c r="CE294" t="e">
        <f t="shared" si="411"/>
        <v>#VALUE!</v>
      </c>
      <c r="CF294" t="e">
        <f t="shared" si="412"/>
        <v>#VALUE!</v>
      </c>
      <c r="CG294" t="e">
        <f t="shared" si="413"/>
        <v>#VALUE!</v>
      </c>
      <c r="CH294" t="e">
        <f t="shared" ca="1" si="414"/>
        <v>#N/A</v>
      </c>
    </row>
    <row r="295" spans="5:86" x14ac:dyDescent="0.25">
      <c r="E295">
        <f t="shared" si="418"/>
        <v>1045574</v>
      </c>
      <c r="F295">
        <f t="shared" si="418"/>
        <v>1045574</v>
      </c>
      <c r="G295" t="e">
        <f t="shared" si="416"/>
        <v>#N/A</v>
      </c>
      <c r="H295" t="e">
        <f t="shared" si="336"/>
        <v>#VALUE!</v>
      </c>
      <c r="I295" t="e">
        <f t="shared" si="337"/>
        <v>#VALUE!</v>
      </c>
      <c r="J295" t="e">
        <f t="shared" si="338"/>
        <v>#VALUE!</v>
      </c>
      <c r="K295" t="e">
        <f t="shared" si="339"/>
        <v>#VALUE!</v>
      </c>
      <c r="L295" t="e">
        <f t="shared" si="340"/>
        <v>#VALUE!</v>
      </c>
      <c r="M295" t="e">
        <f t="shared" si="341"/>
        <v>#VALUE!</v>
      </c>
      <c r="N295" t="e">
        <f t="shared" si="342"/>
        <v>#VALUE!</v>
      </c>
      <c r="O295" t="e">
        <f t="shared" si="343"/>
        <v>#VALUE!</v>
      </c>
      <c r="P295" t="e">
        <f t="shared" si="344"/>
        <v>#VALUE!</v>
      </c>
      <c r="Q295" t="e">
        <f t="shared" si="345"/>
        <v>#VALUE!</v>
      </c>
      <c r="R295" t="e">
        <f t="shared" si="346"/>
        <v>#VALUE!</v>
      </c>
      <c r="S295" t="e">
        <f t="shared" si="347"/>
        <v>#VALUE!</v>
      </c>
      <c r="T295" t="e">
        <f t="shared" si="348"/>
        <v>#VALUE!</v>
      </c>
      <c r="U295" t="e">
        <f t="shared" si="349"/>
        <v>#VALUE!</v>
      </c>
      <c r="V295" t="e">
        <f t="shared" si="350"/>
        <v>#VALUE!</v>
      </c>
      <c r="W295" t="e">
        <f t="shared" si="351"/>
        <v>#VALUE!</v>
      </c>
      <c r="X295" t="e">
        <f t="shared" si="352"/>
        <v>#VALUE!</v>
      </c>
      <c r="Y295" t="e">
        <f t="shared" si="353"/>
        <v>#VALUE!</v>
      </c>
      <c r="Z295" t="e">
        <f t="shared" si="354"/>
        <v>#VALUE!</v>
      </c>
      <c r="AA295" t="e">
        <f t="shared" si="355"/>
        <v>#VALUE!</v>
      </c>
      <c r="AB295" t="e">
        <f t="shared" si="356"/>
        <v>#VALUE!</v>
      </c>
      <c r="AC295" t="e">
        <f t="shared" si="357"/>
        <v>#VALUE!</v>
      </c>
      <c r="AD295" t="e">
        <f t="shared" si="358"/>
        <v>#VALUE!</v>
      </c>
      <c r="AE295" t="e">
        <f t="shared" si="359"/>
        <v>#VALUE!</v>
      </c>
      <c r="AF295" t="e">
        <f t="shared" si="360"/>
        <v>#VALUE!</v>
      </c>
      <c r="AG295" t="e">
        <f t="shared" si="361"/>
        <v>#VALUE!</v>
      </c>
      <c r="AH295" t="e">
        <f t="shared" si="362"/>
        <v>#VALUE!</v>
      </c>
      <c r="AI295" t="e">
        <f t="shared" si="363"/>
        <v>#VALUE!</v>
      </c>
      <c r="AJ295" t="e">
        <f t="shared" si="364"/>
        <v>#VALUE!</v>
      </c>
      <c r="AK295" t="e">
        <f t="shared" si="365"/>
        <v>#VALUE!</v>
      </c>
      <c r="AL295" t="e">
        <f t="shared" si="366"/>
        <v>#VALUE!</v>
      </c>
      <c r="AM295" t="e">
        <f t="shared" si="367"/>
        <v>#VALUE!</v>
      </c>
      <c r="AN295" t="e">
        <f t="shared" si="368"/>
        <v>#VALUE!</v>
      </c>
      <c r="AO295" t="e">
        <f t="shared" si="369"/>
        <v>#VALUE!</v>
      </c>
      <c r="AP295" t="e">
        <f t="shared" si="370"/>
        <v>#VALUE!</v>
      </c>
      <c r="AQ295" t="e">
        <f t="shared" si="371"/>
        <v>#VALUE!</v>
      </c>
      <c r="AR295" t="e">
        <f t="shared" si="372"/>
        <v>#VALUE!</v>
      </c>
      <c r="AS295" t="e">
        <f t="shared" si="373"/>
        <v>#VALUE!</v>
      </c>
      <c r="AT295" t="e">
        <f t="shared" si="374"/>
        <v>#VALUE!</v>
      </c>
      <c r="AU295" t="e">
        <f t="shared" si="375"/>
        <v>#VALUE!</v>
      </c>
      <c r="AV295" t="e">
        <f t="shared" si="376"/>
        <v>#VALUE!</v>
      </c>
      <c r="AW295" t="e">
        <f t="shared" si="377"/>
        <v>#VALUE!</v>
      </c>
      <c r="AX295" t="e">
        <f t="shared" si="378"/>
        <v>#VALUE!</v>
      </c>
      <c r="AY295" t="e">
        <f t="shared" si="379"/>
        <v>#VALUE!</v>
      </c>
      <c r="AZ295" t="e">
        <f t="shared" si="380"/>
        <v>#VALUE!</v>
      </c>
      <c r="BA295" t="e">
        <f t="shared" si="381"/>
        <v>#VALUE!</v>
      </c>
      <c r="BB295" t="e">
        <f t="shared" si="382"/>
        <v>#VALUE!</v>
      </c>
      <c r="BC295" t="e">
        <f t="shared" si="383"/>
        <v>#VALUE!</v>
      </c>
      <c r="BD295" t="e">
        <f t="shared" si="384"/>
        <v>#VALUE!</v>
      </c>
      <c r="BE295" t="e">
        <f t="shared" si="385"/>
        <v>#VALUE!</v>
      </c>
      <c r="BF295" t="e">
        <f t="shared" si="386"/>
        <v>#VALUE!</v>
      </c>
      <c r="BG295" t="e">
        <f t="shared" si="387"/>
        <v>#VALUE!</v>
      </c>
      <c r="BH295" t="e">
        <f t="shared" si="388"/>
        <v>#VALUE!</v>
      </c>
      <c r="BI295" t="e">
        <f t="shared" si="389"/>
        <v>#VALUE!</v>
      </c>
      <c r="BJ295" t="e">
        <f t="shared" si="390"/>
        <v>#VALUE!</v>
      </c>
      <c r="BK295" t="e">
        <f t="shared" si="391"/>
        <v>#VALUE!</v>
      </c>
      <c r="BL295" t="e">
        <f t="shared" si="392"/>
        <v>#VALUE!</v>
      </c>
      <c r="BM295" t="e">
        <f t="shared" si="393"/>
        <v>#VALUE!</v>
      </c>
      <c r="BN295" t="e">
        <f t="shared" si="394"/>
        <v>#VALUE!</v>
      </c>
      <c r="BO295" t="e">
        <f t="shared" si="395"/>
        <v>#VALUE!</v>
      </c>
      <c r="BP295" t="e">
        <f t="shared" si="396"/>
        <v>#VALUE!</v>
      </c>
      <c r="BQ295" t="e">
        <f t="shared" si="397"/>
        <v>#VALUE!</v>
      </c>
      <c r="BR295" t="e">
        <f t="shared" si="398"/>
        <v>#VALUE!</v>
      </c>
      <c r="BS295" t="e">
        <f t="shared" si="399"/>
        <v>#VALUE!</v>
      </c>
      <c r="BT295" t="e">
        <f t="shared" si="400"/>
        <v>#VALUE!</v>
      </c>
      <c r="BU295" t="e">
        <f t="shared" si="401"/>
        <v>#VALUE!</v>
      </c>
      <c r="BV295" t="e">
        <f t="shared" si="402"/>
        <v>#VALUE!</v>
      </c>
      <c r="BW295" t="e">
        <f t="shared" si="403"/>
        <v>#VALUE!</v>
      </c>
      <c r="BX295" t="e">
        <f t="shared" si="404"/>
        <v>#VALUE!</v>
      </c>
      <c r="BY295" t="e">
        <f t="shared" si="405"/>
        <v>#VALUE!</v>
      </c>
      <c r="BZ295" t="e">
        <f t="shared" si="406"/>
        <v>#VALUE!</v>
      </c>
      <c r="CA295" t="e">
        <f t="shared" si="407"/>
        <v>#VALUE!</v>
      </c>
      <c r="CB295" t="e">
        <f t="shared" si="408"/>
        <v>#VALUE!</v>
      </c>
      <c r="CC295" t="e">
        <f t="shared" si="409"/>
        <v>#VALUE!</v>
      </c>
      <c r="CD295" t="e">
        <f t="shared" si="410"/>
        <v>#VALUE!</v>
      </c>
      <c r="CE295" t="e">
        <f t="shared" si="411"/>
        <v>#VALUE!</v>
      </c>
      <c r="CF295" t="e">
        <f t="shared" si="412"/>
        <v>#VALUE!</v>
      </c>
      <c r="CG295" t="e">
        <f t="shared" si="413"/>
        <v>#VALUE!</v>
      </c>
      <c r="CH295" t="e">
        <f t="shared" ca="1" si="414"/>
        <v>#N/A</v>
      </c>
    </row>
    <row r="296" spans="5:86" x14ac:dyDescent="0.25">
      <c r="E296">
        <f t="shared" si="418"/>
        <v>1045573</v>
      </c>
      <c r="F296">
        <f t="shared" si="418"/>
        <v>1045573</v>
      </c>
      <c r="G296" t="e">
        <f t="shared" si="416"/>
        <v>#N/A</v>
      </c>
      <c r="H296" t="e">
        <f t="shared" si="336"/>
        <v>#VALUE!</v>
      </c>
      <c r="I296" t="e">
        <f t="shared" si="337"/>
        <v>#VALUE!</v>
      </c>
      <c r="J296" t="e">
        <f t="shared" si="338"/>
        <v>#VALUE!</v>
      </c>
      <c r="K296" t="e">
        <f t="shared" si="339"/>
        <v>#VALUE!</v>
      </c>
      <c r="L296" t="e">
        <f t="shared" si="340"/>
        <v>#VALUE!</v>
      </c>
      <c r="M296" t="e">
        <f t="shared" si="341"/>
        <v>#VALUE!</v>
      </c>
      <c r="N296" t="e">
        <f t="shared" si="342"/>
        <v>#VALUE!</v>
      </c>
      <c r="O296" t="e">
        <f t="shared" si="343"/>
        <v>#VALUE!</v>
      </c>
      <c r="P296" t="e">
        <f t="shared" si="344"/>
        <v>#VALUE!</v>
      </c>
      <c r="Q296" t="e">
        <f t="shared" si="345"/>
        <v>#VALUE!</v>
      </c>
      <c r="R296" t="e">
        <f t="shared" si="346"/>
        <v>#VALUE!</v>
      </c>
      <c r="S296" t="e">
        <f t="shared" si="347"/>
        <v>#VALUE!</v>
      </c>
      <c r="T296" t="e">
        <f t="shared" si="348"/>
        <v>#VALUE!</v>
      </c>
      <c r="U296" t="e">
        <f t="shared" si="349"/>
        <v>#VALUE!</v>
      </c>
      <c r="V296" t="e">
        <f t="shared" si="350"/>
        <v>#VALUE!</v>
      </c>
      <c r="W296" t="e">
        <f t="shared" si="351"/>
        <v>#VALUE!</v>
      </c>
      <c r="X296" t="e">
        <f t="shared" si="352"/>
        <v>#VALUE!</v>
      </c>
      <c r="Y296" t="e">
        <f t="shared" si="353"/>
        <v>#VALUE!</v>
      </c>
      <c r="Z296" t="e">
        <f t="shared" si="354"/>
        <v>#VALUE!</v>
      </c>
      <c r="AA296" t="e">
        <f t="shared" si="355"/>
        <v>#VALUE!</v>
      </c>
      <c r="AB296" t="e">
        <f t="shared" si="356"/>
        <v>#VALUE!</v>
      </c>
      <c r="AC296" t="e">
        <f t="shared" si="357"/>
        <v>#VALUE!</v>
      </c>
      <c r="AD296" t="e">
        <f t="shared" si="358"/>
        <v>#VALUE!</v>
      </c>
      <c r="AE296" t="e">
        <f t="shared" si="359"/>
        <v>#VALUE!</v>
      </c>
      <c r="AF296" t="e">
        <f t="shared" si="360"/>
        <v>#VALUE!</v>
      </c>
      <c r="AG296" t="e">
        <f t="shared" si="361"/>
        <v>#VALUE!</v>
      </c>
      <c r="AH296" t="e">
        <f t="shared" si="362"/>
        <v>#VALUE!</v>
      </c>
      <c r="AI296" t="e">
        <f t="shared" si="363"/>
        <v>#VALUE!</v>
      </c>
      <c r="AJ296" t="e">
        <f t="shared" si="364"/>
        <v>#VALUE!</v>
      </c>
      <c r="AK296" t="e">
        <f t="shared" si="365"/>
        <v>#VALUE!</v>
      </c>
      <c r="AL296" t="e">
        <f t="shared" si="366"/>
        <v>#VALUE!</v>
      </c>
      <c r="AM296" t="e">
        <f t="shared" si="367"/>
        <v>#VALUE!</v>
      </c>
      <c r="AN296" t="e">
        <f t="shared" si="368"/>
        <v>#VALUE!</v>
      </c>
      <c r="AO296" t="e">
        <f t="shared" si="369"/>
        <v>#VALUE!</v>
      </c>
      <c r="AP296" t="e">
        <f t="shared" si="370"/>
        <v>#VALUE!</v>
      </c>
      <c r="AQ296" t="e">
        <f t="shared" si="371"/>
        <v>#VALUE!</v>
      </c>
      <c r="AR296" t="e">
        <f t="shared" si="372"/>
        <v>#VALUE!</v>
      </c>
      <c r="AS296" t="e">
        <f t="shared" si="373"/>
        <v>#VALUE!</v>
      </c>
      <c r="AT296" t="e">
        <f t="shared" si="374"/>
        <v>#VALUE!</v>
      </c>
      <c r="AU296" t="e">
        <f t="shared" si="375"/>
        <v>#VALUE!</v>
      </c>
      <c r="AV296" t="e">
        <f t="shared" si="376"/>
        <v>#VALUE!</v>
      </c>
      <c r="AW296" t="e">
        <f t="shared" si="377"/>
        <v>#VALUE!</v>
      </c>
      <c r="AX296" t="e">
        <f t="shared" si="378"/>
        <v>#VALUE!</v>
      </c>
      <c r="AY296" t="e">
        <f t="shared" si="379"/>
        <v>#VALUE!</v>
      </c>
      <c r="AZ296" t="e">
        <f t="shared" si="380"/>
        <v>#VALUE!</v>
      </c>
      <c r="BA296" t="e">
        <f t="shared" si="381"/>
        <v>#VALUE!</v>
      </c>
      <c r="BB296" t="e">
        <f t="shared" si="382"/>
        <v>#VALUE!</v>
      </c>
      <c r="BC296" t="e">
        <f t="shared" si="383"/>
        <v>#VALUE!</v>
      </c>
      <c r="BD296" t="e">
        <f t="shared" si="384"/>
        <v>#VALUE!</v>
      </c>
      <c r="BE296" t="e">
        <f t="shared" si="385"/>
        <v>#VALUE!</v>
      </c>
      <c r="BF296" t="e">
        <f t="shared" si="386"/>
        <v>#VALUE!</v>
      </c>
      <c r="BG296" t="e">
        <f t="shared" si="387"/>
        <v>#VALUE!</v>
      </c>
      <c r="BH296" t="e">
        <f t="shared" si="388"/>
        <v>#VALUE!</v>
      </c>
      <c r="BI296" t="e">
        <f t="shared" si="389"/>
        <v>#VALUE!</v>
      </c>
      <c r="BJ296" t="e">
        <f t="shared" si="390"/>
        <v>#VALUE!</v>
      </c>
      <c r="BK296" t="e">
        <f t="shared" si="391"/>
        <v>#VALUE!</v>
      </c>
      <c r="BL296" t="e">
        <f t="shared" si="392"/>
        <v>#VALUE!</v>
      </c>
      <c r="BM296" t="e">
        <f t="shared" si="393"/>
        <v>#VALUE!</v>
      </c>
      <c r="BN296" t="e">
        <f t="shared" si="394"/>
        <v>#VALUE!</v>
      </c>
      <c r="BO296" t="e">
        <f t="shared" si="395"/>
        <v>#VALUE!</v>
      </c>
      <c r="BP296" t="e">
        <f t="shared" si="396"/>
        <v>#VALUE!</v>
      </c>
      <c r="BQ296" t="e">
        <f t="shared" si="397"/>
        <v>#VALUE!</v>
      </c>
      <c r="BR296" t="e">
        <f t="shared" si="398"/>
        <v>#VALUE!</v>
      </c>
      <c r="BS296" t="e">
        <f t="shared" si="399"/>
        <v>#VALUE!</v>
      </c>
      <c r="BT296" t="e">
        <f t="shared" si="400"/>
        <v>#VALUE!</v>
      </c>
      <c r="BU296" t="e">
        <f t="shared" si="401"/>
        <v>#VALUE!</v>
      </c>
      <c r="BV296" t="e">
        <f t="shared" si="402"/>
        <v>#VALUE!</v>
      </c>
      <c r="BW296" t="e">
        <f t="shared" si="403"/>
        <v>#VALUE!</v>
      </c>
      <c r="BX296" t="e">
        <f t="shared" si="404"/>
        <v>#VALUE!</v>
      </c>
      <c r="BY296" t="e">
        <f t="shared" si="405"/>
        <v>#VALUE!</v>
      </c>
      <c r="BZ296" t="e">
        <f t="shared" si="406"/>
        <v>#VALUE!</v>
      </c>
      <c r="CA296" t="e">
        <f t="shared" si="407"/>
        <v>#VALUE!</v>
      </c>
      <c r="CB296" t="e">
        <f t="shared" si="408"/>
        <v>#VALUE!</v>
      </c>
      <c r="CC296" t="e">
        <f t="shared" si="409"/>
        <v>#VALUE!</v>
      </c>
      <c r="CD296" t="e">
        <f t="shared" si="410"/>
        <v>#VALUE!</v>
      </c>
      <c r="CE296" t="e">
        <f t="shared" si="411"/>
        <v>#VALUE!</v>
      </c>
      <c r="CF296" t="e">
        <f t="shared" si="412"/>
        <v>#VALUE!</v>
      </c>
      <c r="CG296" t="e">
        <f t="shared" si="413"/>
        <v>#VALUE!</v>
      </c>
      <c r="CH296" t="e">
        <f t="shared" ca="1" si="414"/>
        <v>#N/A</v>
      </c>
    </row>
    <row r="297" spans="5:86" x14ac:dyDescent="0.25">
      <c r="E297">
        <f t="shared" si="418"/>
        <v>1045572</v>
      </c>
      <c r="F297">
        <f t="shared" si="418"/>
        <v>1045572</v>
      </c>
      <c r="G297" t="e">
        <f t="shared" si="416"/>
        <v>#N/A</v>
      </c>
      <c r="H297" t="e">
        <f t="shared" si="336"/>
        <v>#VALUE!</v>
      </c>
      <c r="I297" t="e">
        <f t="shared" si="337"/>
        <v>#VALUE!</v>
      </c>
      <c r="J297" t="e">
        <f t="shared" si="338"/>
        <v>#VALUE!</v>
      </c>
      <c r="K297" t="e">
        <f t="shared" si="339"/>
        <v>#VALUE!</v>
      </c>
      <c r="L297" t="e">
        <f t="shared" si="340"/>
        <v>#VALUE!</v>
      </c>
      <c r="M297" t="e">
        <f t="shared" si="341"/>
        <v>#VALUE!</v>
      </c>
      <c r="N297" t="e">
        <f t="shared" si="342"/>
        <v>#VALUE!</v>
      </c>
      <c r="O297" t="e">
        <f t="shared" si="343"/>
        <v>#VALUE!</v>
      </c>
      <c r="P297" t="e">
        <f t="shared" si="344"/>
        <v>#VALUE!</v>
      </c>
      <c r="Q297" t="e">
        <f t="shared" si="345"/>
        <v>#VALUE!</v>
      </c>
      <c r="R297" t="e">
        <f t="shared" si="346"/>
        <v>#VALUE!</v>
      </c>
      <c r="S297" t="e">
        <f t="shared" si="347"/>
        <v>#VALUE!</v>
      </c>
      <c r="T297" t="e">
        <f t="shared" si="348"/>
        <v>#VALUE!</v>
      </c>
      <c r="U297" t="e">
        <f t="shared" si="349"/>
        <v>#VALUE!</v>
      </c>
      <c r="V297" t="e">
        <f t="shared" si="350"/>
        <v>#VALUE!</v>
      </c>
      <c r="W297" t="e">
        <f t="shared" si="351"/>
        <v>#VALUE!</v>
      </c>
      <c r="X297" t="e">
        <f t="shared" si="352"/>
        <v>#VALUE!</v>
      </c>
      <c r="Y297" t="e">
        <f t="shared" si="353"/>
        <v>#VALUE!</v>
      </c>
      <c r="Z297" t="e">
        <f t="shared" si="354"/>
        <v>#VALUE!</v>
      </c>
      <c r="AA297" t="e">
        <f t="shared" si="355"/>
        <v>#VALUE!</v>
      </c>
      <c r="AB297" t="e">
        <f t="shared" si="356"/>
        <v>#VALUE!</v>
      </c>
      <c r="AC297" t="e">
        <f t="shared" si="357"/>
        <v>#VALUE!</v>
      </c>
      <c r="AD297" t="e">
        <f t="shared" si="358"/>
        <v>#VALUE!</v>
      </c>
      <c r="AE297" t="e">
        <f t="shared" si="359"/>
        <v>#VALUE!</v>
      </c>
      <c r="AF297" t="e">
        <f t="shared" si="360"/>
        <v>#VALUE!</v>
      </c>
      <c r="AG297" t="e">
        <f t="shared" si="361"/>
        <v>#VALUE!</v>
      </c>
      <c r="AH297" t="e">
        <f t="shared" si="362"/>
        <v>#VALUE!</v>
      </c>
      <c r="AI297" t="e">
        <f t="shared" si="363"/>
        <v>#VALUE!</v>
      </c>
      <c r="AJ297" t="e">
        <f t="shared" si="364"/>
        <v>#VALUE!</v>
      </c>
      <c r="AK297" t="e">
        <f t="shared" si="365"/>
        <v>#VALUE!</v>
      </c>
      <c r="AL297" t="e">
        <f t="shared" si="366"/>
        <v>#VALUE!</v>
      </c>
      <c r="AM297" t="e">
        <f t="shared" si="367"/>
        <v>#VALUE!</v>
      </c>
      <c r="AN297" t="e">
        <f t="shared" si="368"/>
        <v>#VALUE!</v>
      </c>
      <c r="AO297" t="e">
        <f t="shared" si="369"/>
        <v>#VALUE!</v>
      </c>
      <c r="AP297" t="e">
        <f t="shared" si="370"/>
        <v>#VALUE!</v>
      </c>
      <c r="AQ297" t="e">
        <f t="shared" si="371"/>
        <v>#VALUE!</v>
      </c>
      <c r="AR297" t="e">
        <f t="shared" si="372"/>
        <v>#VALUE!</v>
      </c>
      <c r="AS297" t="e">
        <f t="shared" si="373"/>
        <v>#VALUE!</v>
      </c>
      <c r="AT297" t="e">
        <f t="shared" si="374"/>
        <v>#VALUE!</v>
      </c>
      <c r="AU297" t="e">
        <f t="shared" si="375"/>
        <v>#VALUE!</v>
      </c>
      <c r="AV297" t="e">
        <f t="shared" si="376"/>
        <v>#VALUE!</v>
      </c>
      <c r="AW297" t="e">
        <f t="shared" si="377"/>
        <v>#VALUE!</v>
      </c>
      <c r="AX297" t="e">
        <f t="shared" si="378"/>
        <v>#VALUE!</v>
      </c>
      <c r="AY297" t="e">
        <f t="shared" si="379"/>
        <v>#VALUE!</v>
      </c>
      <c r="AZ297" t="e">
        <f t="shared" si="380"/>
        <v>#VALUE!</v>
      </c>
      <c r="BA297" t="e">
        <f t="shared" si="381"/>
        <v>#VALUE!</v>
      </c>
      <c r="BB297" t="e">
        <f t="shared" si="382"/>
        <v>#VALUE!</v>
      </c>
      <c r="BC297" t="e">
        <f t="shared" si="383"/>
        <v>#VALUE!</v>
      </c>
      <c r="BD297" t="e">
        <f t="shared" si="384"/>
        <v>#VALUE!</v>
      </c>
      <c r="BE297" t="e">
        <f t="shared" si="385"/>
        <v>#VALUE!</v>
      </c>
      <c r="BF297" t="e">
        <f t="shared" si="386"/>
        <v>#VALUE!</v>
      </c>
      <c r="BG297" t="e">
        <f t="shared" si="387"/>
        <v>#VALUE!</v>
      </c>
      <c r="BH297" t="e">
        <f t="shared" si="388"/>
        <v>#VALUE!</v>
      </c>
      <c r="BI297" t="e">
        <f t="shared" si="389"/>
        <v>#VALUE!</v>
      </c>
      <c r="BJ297" t="e">
        <f t="shared" si="390"/>
        <v>#VALUE!</v>
      </c>
      <c r="BK297" t="e">
        <f t="shared" si="391"/>
        <v>#VALUE!</v>
      </c>
      <c r="BL297" t="e">
        <f t="shared" si="392"/>
        <v>#VALUE!</v>
      </c>
      <c r="BM297" t="e">
        <f t="shared" si="393"/>
        <v>#VALUE!</v>
      </c>
      <c r="BN297" t="e">
        <f t="shared" si="394"/>
        <v>#VALUE!</v>
      </c>
      <c r="BO297" t="e">
        <f t="shared" si="395"/>
        <v>#VALUE!</v>
      </c>
      <c r="BP297" t="e">
        <f t="shared" si="396"/>
        <v>#VALUE!</v>
      </c>
      <c r="BQ297" t="e">
        <f t="shared" si="397"/>
        <v>#VALUE!</v>
      </c>
      <c r="BR297" t="e">
        <f t="shared" si="398"/>
        <v>#VALUE!</v>
      </c>
      <c r="BS297" t="e">
        <f t="shared" si="399"/>
        <v>#VALUE!</v>
      </c>
      <c r="BT297" t="e">
        <f t="shared" si="400"/>
        <v>#VALUE!</v>
      </c>
      <c r="BU297" t="e">
        <f t="shared" si="401"/>
        <v>#VALUE!</v>
      </c>
      <c r="BV297" t="e">
        <f t="shared" si="402"/>
        <v>#VALUE!</v>
      </c>
      <c r="BW297" t="e">
        <f t="shared" si="403"/>
        <v>#VALUE!</v>
      </c>
      <c r="BX297" t="e">
        <f t="shared" si="404"/>
        <v>#VALUE!</v>
      </c>
      <c r="BY297" t="e">
        <f t="shared" si="405"/>
        <v>#VALUE!</v>
      </c>
      <c r="BZ297" t="e">
        <f t="shared" si="406"/>
        <v>#VALUE!</v>
      </c>
      <c r="CA297" t="e">
        <f t="shared" si="407"/>
        <v>#VALUE!</v>
      </c>
      <c r="CB297" t="e">
        <f t="shared" si="408"/>
        <v>#VALUE!</v>
      </c>
      <c r="CC297" t="e">
        <f t="shared" si="409"/>
        <v>#VALUE!</v>
      </c>
      <c r="CD297" t="e">
        <f t="shared" si="410"/>
        <v>#VALUE!</v>
      </c>
      <c r="CE297" t="e">
        <f t="shared" si="411"/>
        <v>#VALUE!</v>
      </c>
      <c r="CF297" t="e">
        <f t="shared" si="412"/>
        <v>#VALUE!</v>
      </c>
      <c r="CG297" t="e">
        <f t="shared" si="413"/>
        <v>#VALUE!</v>
      </c>
      <c r="CH297" t="e">
        <f t="shared" ca="1" si="414"/>
        <v>#N/A</v>
      </c>
    </row>
    <row r="298" spans="5:86" x14ac:dyDescent="0.25">
      <c r="E298">
        <f t="shared" si="418"/>
        <v>1045571</v>
      </c>
      <c r="F298">
        <f t="shared" si="418"/>
        <v>1045571</v>
      </c>
      <c r="G298" t="e">
        <f t="shared" si="416"/>
        <v>#N/A</v>
      </c>
      <c r="H298" t="e">
        <f t="shared" si="336"/>
        <v>#VALUE!</v>
      </c>
      <c r="I298" t="e">
        <f t="shared" si="337"/>
        <v>#VALUE!</v>
      </c>
      <c r="J298" t="e">
        <f t="shared" si="338"/>
        <v>#VALUE!</v>
      </c>
      <c r="K298" t="e">
        <f t="shared" si="339"/>
        <v>#VALUE!</v>
      </c>
      <c r="L298" t="e">
        <f t="shared" si="340"/>
        <v>#VALUE!</v>
      </c>
      <c r="M298" t="e">
        <f t="shared" si="341"/>
        <v>#VALUE!</v>
      </c>
      <c r="N298" t="e">
        <f t="shared" si="342"/>
        <v>#VALUE!</v>
      </c>
      <c r="O298" t="e">
        <f t="shared" si="343"/>
        <v>#VALUE!</v>
      </c>
      <c r="P298" t="e">
        <f t="shared" si="344"/>
        <v>#VALUE!</v>
      </c>
      <c r="Q298" t="e">
        <f t="shared" si="345"/>
        <v>#VALUE!</v>
      </c>
      <c r="R298" t="e">
        <f t="shared" si="346"/>
        <v>#VALUE!</v>
      </c>
      <c r="S298" t="e">
        <f t="shared" si="347"/>
        <v>#VALUE!</v>
      </c>
      <c r="T298" t="e">
        <f t="shared" si="348"/>
        <v>#VALUE!</v>
      </c>
      <c r="U298" t="e">
        <f t="shared" si="349"/>
        <v>#VALUE!</v>
      </c>
      <c r="V298" t="e">
        <f t="shared" si="350"/>
        <v>#VALUE!</v>
      </c>
      <c r="W298" t="e">
        <f t="shared" si="351"/>
        <v>#VALUE!</v>
      </c>
      <c r="X298" t="e">
        <f t="shared" si="352"/>
        <v>#VALUE!</v>
      </c>
      <c r="Y298" t="e">
        <f t="shared" si="353"/>
        <v>#VALUE!</v>
      </c>
      <c r="Z298" t="e">
        <f t="shared" si="354"/>
        <v>#VALUE!</v>
      </c>
      <c r="AA298" t="e">
        <f t="shared" si="355"/>
        <v>#VALUE!</v>
      </c>
      <c r="AB298" t="e">
        <f t="shared" si="356"/>
        <v>#VALUE!</v>
      </c>
      <c r="AC298" t="e">
        <f t="shared" si="357"/>
        <v>#VALUE!</v>
      </c>
      <c r="AD298" t="e">
        <f t="shared" si="358"/>
        <v>#VALUE!</v>
      </c>
      <c r="AE298" t="e">
        <f t="shared" si="359"/>
        <v>#VALUE!</v>
      </c>
      <c r="AF298" t="e">
        <f t="shared" si="360"/>
        <v>#VALUE!</v>
      </c>
      <c r="AG298" t="e">
        <f t="shared" si="361"/>
        <v>#VALUE!</v>
      </c>
      <c r="AH298" t="e">
        <f t="shared" si="362"/>
        <v>#VALUE!</v>
      </c>
      <c r="AI298" t="e">
        <f t="shared" si="363"/>
        <v>#VALUE!</v>
      </c>
      <c r="AJ298" t="e">
        <f t="shared" si="364"/>
        <v>#VALUE!</v>
      </c>
      <c r="AK298" t="e">
        <f t="shared" si="365"/>
        <v>#VALUE!</v>
      </c>
      <c r="AL298" t="e">
        <f t="shared" si="366"/>
        <v>#VALUE!</v>
      </c>
      <c r="AM298" t="e">
        <f t="shared" si="367"/>
        <v>#VALUE!</v>
      </c>
      <c r="AN298" t="e">
        <f t="shared" si="368"/>
        <v>#VALUE!</v>
      </c>
      <c r="AO298" t="e">
        <f t="shared" si="369"/>
        <v>#VALUE!</v>
      </c>
      <c r="AP298" t="e">
        <f t="shared" si="370"/>
        <v>#VALUE!</v>
      </c>
      <c r="AQ298" t="e">
        <f t="shared" si="371"/>
        <v>#VALUE!</v>
      </c>
      <c r="AR298" t="e">
        <f t="shared" si="372"/>
        <v>#VALUE!</v>
      </c>
      <c r="AS298" t="e">
        <f t="shared" si="373"/>
        <v>#VALUE!</v>
      </c>
      <c r="AT298" t="e">
        <f t="shared" si="374"/>
        <v>#VALUE!</v>
      </c>
      <c r="AU298" t="e">
        <f t="shared" si="375"/>
        <v>#VALUE!</v>
      </c>
      <c r="AV298" t="e">
        <f t="shared" si="376"/>
        <v>#VALUE!</v>
      </c>
      <c r="AW298" t="e">
        <f t="shared" si="377"/>
        <v>#VALUE!</v>
      </c>
      <c r="AX298" t="e">
        <f t="shared" si="378"/>
        <v>#VALUE!</v>
      </c>
      <c r="AY298" t="e">
        <f t="shared" si="379"/>
        <v>#VALUE!</v>
      </c>
      <c r="AZ298" t="e">
        <f t="shared" si="380"/>
        <v>#VALUE!</v>
      </c>
      <c r="BA298" t="e">
        <f t="shared" si="381"/>
        <v>#VALUE!</v>
      </c>
      <c r="BB298" t="e">
        <f t="shared" si="382"/>
        <v>#VALUE!</v>
      </c>
      <c r="BC298" t="e">
        <f t="shared" si="383"/>
        <v>#VALUE!</v>
      </c>
      <c r="BD298" t="e">
        <f t="shared" si="384"/>
        <v>#VALUE!</v>
      </c>
      <c r="BE298" t="e">
        <f t="shared" si="385"/>
        <v>#VALUE!</v>
      </c>
      <c r="BF298" t="e">
        <f t="shared" si="386"/>
        <v>#VALUE!</v>
      </c>
      <c r="BG298" t="e">
        <f t="shared" si="387"/>
        <v>#VALUE!</v>
      </c>
      <c r="BH298" t="e">
        <f t="shared" si="388"/>
        <v>#VALUE!</v>
      </c>
      <c r="BI298" t="e">
        <f t="shared" si="389"/>
        <v>#VALUE!</v>
      </c>
      <c r="BJ298" t="e">
        <f t="shared" si="390"/>
        <v>#VALUE!</v>
      </c>
      <c r="BK298" t="e">
        <f t="shared" si="391"/>
        <v>#VALUE!</v>
      </c>
      <c r="BL298" t="e">
        <f t="shared" si="392"/>
        <v>#VALUE!</v>
      </c>
      <c r="BM298" t="e">
        <f t="shared" si="393"/>
        <v>#VALUE!</v>
      </c>
      <c r="BN298" t="e">
        <f t="shared" si="394"/>
        <v>#VALUE!</v>
      </c>
      <c r="BO298" t="e">
        <f t="shared" si="395"/>
        <v>#VALUE!</v>
      </c>
      <c r="BP298" t="e">
        <f t="shared" si="396"/>
        <v>#VALUE!</v>
      </c>
      <c r="BQ298" t="e">
        <f t="shared" si="397"/>
        <v>#VALUE!</v>
      </c>
      <c r="BR298" t="e">
        <f t="shared" si="398"/>
        <v>#VALUE!</v>
      </c>
      <c r="BS298" t="e">
        <f t="shared" si="399"/>
        <v>#VALUE!</v>
      </c>
      <c r="BT298" t="e">
        <f t="shared" si="400"/>
        <v>#VALUE!</v>
      </c>
      <c r="BU298" t="e">
        <f t="shared" si="401"/>
        <v>#VALUE!</v>
      </c>
      <c r="BV298" t="e">
        <f t="shared" si="402"/>
        <v>#VALUE!</v>
      </c>
      <c r="BW298" t="e">
        <f t="shared" si="403"/>
        <v>#VALUE!</v>
      </c>
      <c r="BX298" t="e">
        <f t="shared" si="404"/>
        <v>#VALUE!</v>
      </c>
      <c r="BY298" t="e">
        <f t="shared" si="405"/>
        <v>#VALUE!</v>
      </c>
      <c r="BZ298" t="e">
        <f t="shared" si="406"/>
        <v>#VALUE!</v>
      </c>
      <c r="CA298" t="e">
        <f t="shared" si="407"/>
        <v>#VALUE!</v>
      </c>
      <c r="CB298" t="e">
        <f t="shared" si="408"/>
        <v>#VALUE!</v>
      </c>
      <c r="CC298" t="e">
        <f t="shared" si="409"/>
        <v>#VALUE!</v>
      </c>
      <c r="CD298" t="e">
        <f t="shared" si="410"/>
        <v>#VALUE!</v>
      </c>
      <c r="CE298" t="e">
        <f t="shared" si="411"/>
        <v>#VALUE!</v>
      </c>
      <c r="CF298" t="e">
        <f t="shared" si="412"/>
        <v>#VALUE!</v>
      </c>
      <c r="CG298" t="e">
        <f t="shared" si="413"/>
        <v>#VALUE!</v>
      </c>
      <c r="CH298" t="e">
        <f t="shared" ca="1" si="414"/>
        <v>#N/A</v>
      </c>
    </row>
    <row r="299" spans="5:86" x14ac:dyDescent="0.25">
      <c r="E299">
        <f t="shared" si="418"/>
        <v>1045570</v>
      </c>
      <c r="F299">
        <f t="shared" si="418"/>
        <v>1045570</v>
      </c>
      <c r="G299" t="e">
        <f t="shared" si="416"/>
        <v>#N/A</v>
      </c>
      <c r="H299" t="e">
        <f t="shared" si="336"/>
        <v>#VALUE!</v>
      </c>
      <c r="I299" t="e">
        <f t="shared" si="337"/>
        <v>#VALUE!</v>
      </c>
      <c r="J299" t="e">
        <f t="shared" si="338"/>
        <v>#VALUE!</v>
      </c>
      <c r="K299" t="e">
        <f t="shared" si="339"/>
        <v>#VALUE!</v>
      </c>
      <c r="L299" t="e">
        <f t="shared" si="340"/>
        <v>#VALUE!</v>
      </c>
      <c r="M299" t="e">
        <f t="shared" si="341"/>
        <v>#VALUE!</v>
      </c>
      <c r="N299" t="e">
        <f t="shared" si="342"/>
        <v>#VALUE!</v>
      </c>
      <c r="O299" t="e">
        <f t="shared" si="343"/>
        <v>#VALUE!</v>
      </c>
      <c r="P299" t="e">
        <f t="shared" si="344"/>
        <v>#VALUE!</v>
      </c>
      <c r="Q299" t="e">
        <f t="shared" si="345"/>
        <v>#VALUE!</v>
      </c>
      <c r="R299" t="e">
        <f t="shared" si="346"/>
        <v>#VALUE!</v>
      </c>
      <c r="S299" t="e">
        <f t="shared" si="347"/>
        <v>#VALUE!</v>
      </c>
      <c r="T299" t="e">
        <f t="shared" si="348"/>
        <v>#VALUE!</v>
      </c>
      <c r="U299" t="e">
        <f t="shared" si="349"/>
        <v>#VALUE!</v>
      </c>
      <c r="V299" t="e">
        <f t="shared" si="350"/>
        <v>#VALUE!</v>
      </c>
      <c r="W299" t="e">
        <f t="shared" si="351"/>
        <v>#VALUE!</v>
      </c>
      <c r="X299" t="e">
        <f t="shared" si="352"/>
        <v>#VALUE!</v>
      </c>
      <c r="Y299" t="e">
        <f t="shared" si="353"/>
        <v>#VALUE!</v>
      </c>
      <c r="Z299" t="e">
        <f t="shared" si="354"/>
        <v>#VALUE!</v>
      </c>
      <c r="AA299" t="e">
        <f t="shared" si="355"/>
        <v>#VALUE!</v>
      </c>
      <c r="AB299" t="e">
        <f t="shared" si="356"/>
        <v>#VALUE!</v>
      </c>
      <c r="AC299" t="e">
        <f t="shared" si="357"/>
        <v>#VALUE!</v>
      </c>
      <c r="AD299" t="e">
        <f t="shared" si="358"/>
        <v>#VALUE!</v>
      </c>
      <c r="AE299" t="e">
        <f t="shared" si="359"/>
        <v>#VALUE!</v>
      </c>
      <c r="AF299" t="e">
        <f t="shared" si="360"/>
        <v>#VALUE!</v>
      </c>
      <c r="AG299" t="e">
        <f t="shared" si="361"/>
        <v>#VALUE!</v>
      </c>
      <c r="AH299" t="e">
        <f t="shared" si="362"/>
        <v>#VALUE!</v>
      </c>
      <c r="AI299" t="e">
        <f t="shared" si="363"/>
        <v>#VALUE!</v>
      </c>
      <c r="AJ299" t="e">
        <f t="shared" si="364"/>
        <v>#VALUE!</v>
      </c>
      <c r="AK299" t="e">
        <f t="shared" si="365"/>
        <v>#VALUE!</v>
      </c>
      <c r="AL299" t="e">
        <f t="shared" si="366"/>
        <v>#VALUE!</v>
      </c>
      <c r="AM299" t="e">
        <f t="shared" si="367"/>
        <v>#VALUE!</v>
      </c>
      <c r="AN299" t="e">
        <f t="shared" si="368"/>
        <v>#VALUE!</v>
      </c>
      <c r="AO299" t="e">
        <f t="shared" si="369"/>
        <v>#VALUE!</v>
      </c>
      <c r="AP299" t="e">
        <f t="shared" si="370"/>
        <v>#VALUE!</v>
      </c>
      <c r="AQ299" t="e">
        <f t="shared" si="371"/>
        <v>#VALUE!</v>
      </c>
      <c r="AR299" t="e">
        <f t="shared" si="372"/>
        <v>#VALUE!</v>
      </c>
      <c r="AS299" t="e">
        <f t="shared" si="373"/>
        <v>#VALUE!</v>
      </c>
      <c r="AT299" t="e">
        <f t="shared" si="374"/>
        <v>#VALUE!</v>
      </c>
      <c r="AU299" t="e">
        <f t="shared" si="375"/>
        <v>#VALUE!</v>
      </c>
      <c r="AV299" t="e">
        <f t="shared" si="376"/>
        <v>#VALUE!</v>
      </c>
      <c r="AW299" t="e">
        <f t="shared" si="377"/>
        <v>#VALUE!</v>
      </c>
      <c r="AX299" t="e">
        <f t="shared" si="378"/>
        <v>#VALUE!</v>
      </c>
      <c r="AY299" t="e">
        <f t="shared" si="379"/>
        <v>#VALUE!</v>
      </c>
      <c r="AZ299" t="e">
        <f t="shared" si="380"/>
        <v>#VALUE!</v>
      </c>
      <c r="BA299" t="e">
        <f t="shared" si="381"/>
        <v>#VALUE!</v>
      </c>
      <c r="BB299" t="e">
        <f t="shared" si="382"/>
        <v>#VALUE!</v>
      </c>
      <c r="BC299" t="e">
        <f t="shared" si="383"/>
        <v>#VALUE!</v>
      </c>
      <c r="BD299" t="e">
        <f t="shared" si="384"/>
        <v>#VALUE!</v>
      </c>
      <c r="BE299" t="e">
        <f t="shared" si="385"/>
        <v>#VALUE!</v>
      </c>
      <c r="BF299" t="e">
        <f t="shared" si="386"/>
        <v>#VALUE!</v>
      </c>
      <c r="BG299" t="e">
        <f t="shared" si="387"/>
        <v>#VALUE!</v>
      </c>
      <c r="BH299" t="e">
        <f t="shared" si="388"/>
        <v>#VALUE!</v>
      </c>
      <c r="BI299" t="e">
        <f t="shared" si="389"/>
        <v>#VALUE!</v>
      </c>
      <c r="BJ299" t="e">
        <f t="shared" si="390"/>
        <v>#VALUE!</v>
      </c>
      <c r="BK299" t="e">
        <f t="shared" si="391"/>
        <v>#VALUE!</v>
      </c>
      <c r="BL299" t="e">
        <f t="shared" si="392"/>
        <v>#VALUE!</v>
      </c>
      <c r="BM299" t="e">
        <f t="shared" si="393"/>
        <v>#VALUE!</v>
      </c>
      <c r="BN299" t="e">
        <f t="shared" si="394"/>
        <v>#VALUE!</v>
      </c>
      <c r="BO299" t="e">
        <f t="shared" si="395"/>
        <v>#VALUE!</v>
      </c>
      <c r="BP299" t="e">
        <f t="shared" si="396"/>
        <v>#VALUE!</v>
      </c>
      <c r="BQ299" t="e">
        <f t="shared" si="397"/>
        <v>#VALUE!</v>
      </c>
      <c r="BR299" t="e">
        <f t="shared" si="398"/>
        <v>#VALUE!</v>
      </c>
      <c r="BS299" t="e">
        <f t="shared" si="399"/>
        <v>#VALUE!</v>
      </c>
      <c r="BT299" t="e">
        <f t="shared" si="400"/>
        <v>#VALUE!</v>
      </c>
      <c r="BU299" t="e">
        <f t="shared" si="401"/>
        <v>#VALUE!</v>
      </c>
      <c r="BV299" t="e">
        <f t="shared" si="402"/>
        <v>#VALUE!</v>
      </c>
      <c r="BW299" t="e">
        <f t="shared" si="403"/>
        <v>#VALUE!</v>
      </c>
      <c r="BX299" t="e">
        <f t="shared" si="404"/>
        <v>#VALUE!</v>
      </c>
      <c r="BY299" t="e">
        <f t="shared" si="405"/>
        <v>#VALUE!</v>
      </c>
      <c r="BZ299" t="e">
        <f t="shared" si="406"/>
        <v>#VALUE!</v>
      </c>
      <c r="CA299" t="e">
        <f t="shared" si="407"/>
        <v>#VALUE!</v>
      </c>
      <c r="CB299" t="e">
        <f t="shared" si="408"/>
        <v>#VALUE!</v>
      </c>
      <c r="CC299" t="e">
        <f t="shared" si="409"/>
        <v>#VALUE!</v>
      </c>
      <c r="CD299" t="e">
        <f t="shared" si="410"/>
        <v>#VALUE!</v>
      </c>
      <c r="CE299" t="e">
        <f t="shared" si="411"/>
        <v>#VALUE!</v>
      </c>
      <c r="CF299" t="e">
        <f t="shared" si="412"/>
        <v>#VALUE!</v>
      </c>
      <c r="CG299" t="e">
        <f t="shared" si="413"/>
        <v>#VALUE!</v>
      </c>
      <c r="CH299" t="e">
        <f t="shared" ca="1" si="414"/>
        <v>#N/A</v>
      </c>
    </row>
    <row r="300" spans="5:86" x14ac:dyDescent="0.25">
      <c r="E300">
        <f t="shared" si="418"/>
        <v>1045569</v>
      </c>
      <c r="F300">
        <f t="shared" si="418"/>
        <v>1045569</v>
      </c>
      <c r="G300" t="e">
        <f t="shared" si="416"/>
        <v>#N/A</v>
      </c>
      <c r="H300" t="e">
        <f t="shared" si="336"/>
        <v>#VALUE!</v>
      </c>
      <c r="I300" t="e">
        <f t="shared" si="337"/>
        <v>#VALUE!</v>
      </c>
      <c r="J300" t="e">
        <f t="shared" si="338"/>
        <v>#VALUE!</v>
      </c>
      <c r="K300" t="e">
        <f t="shared" si="339"/>
        <v>#VALUE!</v>
      </c>
      <c r="L300" t="e">
        <f t="shared" si="340"/>
        <v>#VALUE!</v>
      </c>
      <c r="M300" t="e">
        <f t="shared" si="341"/>
        <v>#VALUE!</v>
      </c>
      <c r="N300" t="e">
        <f t="shared" si="342"/>
        <v>#VALUE!</v>
      </c>
      <c r="O300" t="e">
        <f t="shared" si="343"/>
        <v>#VALUE!</v>
      </c>
      <c r="P300" t="e">
        <f t="shared" si="344"/>
        <v>#VALUE!</v>
      </c>
      <c r="Q300" t="e">
        <f t="shared" si="345"/>
        <v>#VALUE!</v>
      </c>
      <c r="R300" t="e">
        <f t="shared" si="346"/>
        <v>#VALUE!</v>
      </c>
      <c r="S300" t="e">
        <f t="shared" si="347"/>
        <v>#VALUE!</v>
      </c>
      <c r="T300" t="e">
        <f t="shared" si="348"/>
        <v>#VALUE!</v>
      </c>
      <c r="U300" t="e">
        <f t="shared" si="349"/>
        <v>#VALUE!</v>
      </c>
      <c r="V300" t="e">
        <f t="shared" si="350"/>
        <v>#VALUE!</v>
      </c>
      <c r="W300" t="e">
        <f t="shared" si="351"/>
        <v>#VALUE!</v>
      </c>
      <c r="X300" t="e">
        <f t="shared" si="352"/>
        <v>#VALUE!</v>
      </c>
      <c r="Y300" t="e">
        <f t="shared" si="353"/>
        <v>#VALUE!</v>
      </c>
      <c r="Z300" t="e">
        <f t="shared" si="354"/>
        <v>#VALUE!</v>
      </c>
      <c r="AA300" t="e">
        <f t="shared" si="355"/>
        <v>#VALUE!</v>
      </c>
      <c r="AB300" t="e">
        <f t="shared" si="356"/>
        <v>#VALUE!</v>
      </c>
      <c r="AC300" t="e">
        <f t="shared" si="357"/>
        <v>#VALUE!</v>
      </c>
      <c r="AD300" t="e">
        <f t="shared" si="358"/>
        <v>#VALUE!</v>
      </c>
      <c r="AE300" t="e">
        <f t="shared" si="359"/>
        <v>#VALUE!</v>
      </c>
      <c r="AF300" t="e">
        <f t="shared" si="360"/>
        <v>#VALUE!</v>
      </c>
      <c r="AG300" t="e">
        <f t="shared" si="361"/>
        <v>#VALUE!</v>
      </c>
      <c r="AH300" t="e">
        <f t="shared" si="362"/>
        <v>#VALUE!</v>
      </c>
      <c r="AI300" t="e">
        <f t="shared" si="363"/>
        <v>#VALUE!</v>
      </c>
      <c r="AJ300" t="e">
        <f t="shared" si="364"/>
        <v>#VALUE!</v>
      </c>
      <c r="AK300" t="e">
        <f t="shared" si="365"/>
        <v>#VALUE!</v>
      </c>
      <c r="AL300" t="e">
        <f t="shared" si="366"/>
        <v>#VALUE!</v>
      </c>
      <c r="AM300" t="e">
        <f t="shared" si="367"/>
        <v>#VALUE!</v>
      </c>
      <c r="AN300" t="e">
        <f t="shared" si="368"/>
        <v>#VALUE!</v>
      </c>
      <c r="AO300" t="e">
        <f t="shared" si="369"/>
        <v>#VALUE!</v>
      </c>
      <c r="AP300" t="e">
        <f t="shared" si="370"/>
        <v>#VALUE!</v>
      </c>
      <c r="AQ300" t="e">
        <f t="shared" si="371"/>
        <v>#VALUE!</v>
      </c>
      <c r="AR300" t="e">
        <f t="shared" si="372"/>
        <v>#VALUE!</v>
      </c>
      <c r="AS300" t="e">
        <f t="shared" si="373"/>
        <v>#VALUE!</v>
      </c>
      <c r="AT300" t="e">
        <f t="shared" si="374"/>
        <v>#VALUE!</v>
      </c>
      <c r="AU300" t="e">
        <f t="shared" si="375"/>
        <v>#VALUE!</v>
      </c>
      <c r="AV300" t="e">
        <f t="shared" si="376"/>
        <v>#VALUE!</v>
      </c>
      <c r="AW300" t="e">
        <f t="shared" si="377"/>
        <v>#VALUE!</v>
      </c>
      <c r="AX300" t="e">
        <f t="shared" si="378"/>
        <v>#VALUE!</v>
      </c>
      <c r="AY300" t="e">
        <f t="shared" si="379"/>
        <v>#VALUE!</v>
      </c>
      <c r="AZ300" t="e">
        <f t="shared" si="380"/>
        <v>#VALUE!</v>
      </c>
      <c r="BA300" t="e">
        <f t="shared" si="381"/>
        <v>#VALUE!</v>
      </c>
      <c r="BB300" t="e">
        <f t="shared" si="382"/>
        <v>#VALUE!</v>
      </c>
      <c r="BC300" t="e">
        <f t="shared" si="383"/>
        <v>#VALUE!</v>
      </c>
      <c r="BD300" t="e">
        <f t="shared" si="384"/>
        <v>#VALUE!</v>
      </c>
      <c r="BE300" t="e">
        <f t="shared" si="385"/>
        <v>#VALUE!</v>
      </c>
      <c r="BF300" t="e">
        <f t="shared" si="386"/>
        <v>#VALUE!</v>
      </c>
      <c r="BG300" t="e">
        <f t="shared" si="387"/>
        <v>#VALUE!</v>
      </c>
      <c r="BH300" t="e">
        <f t="shared" si="388"/>
        <v>#VALUE!</v>
      </c>
      <c r="BI300" t="e">
        <f t="shared" si="389"/>
        <v>#VALUE!</v>
      </c>
      <c r="BJ300" t="e">
        <f t="shared" si="390"/>
        <v>#VALUE!</v>
      </c>
      <c r="BK300" t="e">
        <f t="shared" si="391"/>
        <v>#VALUE!</v>
      </c>
      <c r="BL300" t="e">
        <f t="shared" si="392"/>
        <v>#VALUE!</v>
      </c>
      <c r="BM300" t="e">
        <f t="shared" si="393"/>
        <v>#VALUE!</v>
      </c>
      <c r="BN300" t="e">
        <f t="shared" si="394"/>
        <v>#VALUE!</v>
      </c>
      <c r="BO300" t="e">
        <f t="shared" si="395"/>
        <v>#VALUE!</v>
      </c>
      <c r="BP300" t="e">
        <f t="shared" si="396"/>
        <v>#VALUE!</v>
      </c>
      <c r="BQ300" t="e">
        <f t="shared" si="397"/>
        <v>#VALUE!</v>
      </c>
      <c r="BR300" t="e">
        <f t="shared" si="398"/>
        <v>#VALUE!</v>
      </c>
      <c r="BS300" t="e">
        <f t="shared" si="399"/>
        <v>#VALUE!</v>
      </c>
      <c r="BT300" t="e">
        <f t="shared" si="400"/>
        <v>#VALUE!</v>
      </c>
      <c r="BU300" t="e">
        <f t="shared" si="401"/>
        <v>#VALUE!</v>
      </c>
      <c r="BV300" t="e">
        <f t="shared" si="402"/>
        <v>#VALUE!</v>
      </c>
      <c r="BW300" t="e">
        <f t="shared" si="403"/>
        <v>#VALUE!</v>
      </c>
      <c r="BX300" t="e">
        <f t="shared" si="404"/>
        <v>#VALUE!</v>
      </c>
      <c r="BY300" t="e">
        <f t="shared" si="405"/>
        <v>#VALUE!</v>
      </c>
      <c r="BZ300" t="e">
        <f t="shared" si="406"/>
        <v>#VALUE!</v>
      </c>
      <c r="CA300" t="e">
        <f t="shared" si="407"/>
        <v>#VALUE!</v>
      </c>
      <c r="CB300" t="e">
        <f t="shared" si="408"/>
        <v>#VALUE!</v>
      </c>
      <c r="CC300" t="e">
        <f t="shared" si="409"/>
        <v>#VALUE!</v>
      </c>
      <c r="CD300" t="e">
        <f t="shared" si="410"/>
        <v>#VALUE!</v>
      </c>
      <c r="CE300" t="e">
        <f t="shared" si="411"/>
        <v>#VALUE!</v>
      </c>
      <c r="CF300" t="e">
        <f t="shared" si="412"/>
        <v>#VALUE!</v>
      </c>
      <c r="CG300" t="e">
        <f t="shared" si="413"/>
        <v>#VALUE!</v>
      </c>
      <c r="CH300" t="e">
        <f t="shared" ca="1" si="414"/>
        <v>#N/A</v>
      </c>
    </row>
    <row r="301" spans="5:86" x14ac:dyDescent="0.25">
      <c r="E301">
        <f t="shared" si="418"/>
        <v>1045568</v>
      </c>
      <c r="F301">
        <f t="shared" si="418"/>
        <v>1045568</v>
      </c>
      <c r="G301" t="e">
        <f t="shared" si="416"/>
        <v>#N/A</v>
      </c>
      <c r="H301" t="e">
        <f t="shared" si="336"/>
        <v>#VALUE!</v>
      </c>
      <c r="I301" t="e">
        <f t="shared" si="337"/>
        <v>#VALUE!</v>
      </c>
      <c r="J301" t="e">
        <f t="shared" si="338"/>
        <v>#VALUE!</v>
      </c>
      <c r="K301" t="e">
        <f t="shared" si="339"/>
        <v>#VALUE!</v>
      </c>
      <c r="L301" t="e">
        <f t="shared" si="340"/>
        <v>#VALUE!</v>
      </c>
      <c r="M301" t="e">
        <f t="shared" si="341"/>
        <v>#VALUE!</v>
      </c>
      <c r="N301" t="e">
        <f t="shared" si="342"/>
        <v>#VALUE!</v>
      </c>
      <c r="O301" t="e">
        <f t="shared" si="343"/>
        <v>#VALUE!</v>
      </c>
      <c r="P301" t="e">
        <f t="shared" si="344"/>
        <v>#VALUE!</v>
      </c>
      <c r="Q301" t="e">
        <f t="shared" si="345"/>
        <v>#VALUE!</v>
      </c>
      <c r="R301" t="e">
        <f t="shared" si="346"/>
        <v>#VALUE!</v>
      </c>
      <c r="S301" t="e">
        <f t="shared" si="347"/>
        <v>#VALUE!</v>
      </c>
      <c r="T301" t="e">
        <f t="shared" si="348"/>
        <v>#VALUE!</v>
      </c>
      <c r="U301" t="e">
        <f t="shared" si="349"/>
        <v>#VALUE!</v>
      </c>
      <c r="V301" t="e">
        <f t="shared" si="350"/>
        <v>#VALUE!</v>
      </c>
      <c r="W301" t="e">
        <f t="shared" si="351"/>
        <v>#VALUE!</v>
      </c>
      <c r="X301" t="e">
        <f t="shared" si="352"/>
        <v>#VALUE!</v>
      </c>
      <c r="Y301" t="e">
        <f t="shared" si="353"/>
        <v>#VALUE!</v>
      </c>
      <c r="Z301" t="e">
        <f t="shared" si="354"/>
        <v>#VALUE!</v>
      </c>
      <c r="AA301" t="e">
        <f t="shared" si="355"/>
        <v>#VALUE!</v>
      </c>
      <c r="AB301" t="e">
        <f t="shared" si="356"/>
        <v>#VALUE!</v>
      </c>
      <c r="AC301" t="e">
        <f t="shared" si="357"/>
        <v>#VALUE!</v>
      </c>
      <c r="AD301" t="e">
        <f t="shared" si="358"/>
        <v>#VALUE!</v>
      </c>
      <c r="AE301" t="e">
        <f t="shared" si="359"/>
        <v>#VALUE!</v>
      </c>
      <c r="AF301" t="e">
        <f t="shared" si="360"/>
        <v>#VALUE!</v>
      </c>
      <c r="AG301" t="e">
        <f t="shared" si="361"/>
        <v>#VALUE!</v>
      </c>
      <c r="AH301" t="e">
        <f t="shared" si="362"/>
        <v>#VALUE!</v>
      </c>
      <c r="AI301" t="e">
        <f t="shared" si="363"/>
        <v>#VALUE!</v>
      </c>
      <c r="AJ301" t="e">
        <f t="shared" si="364"/>
        <v>#VALUE!</v>
      </c>
      <c r="AK301" t="e">
        <f t="shared" si="365"/>
        <v>#VALUE!</v>
      </c>
      <c r="AL301" t="e">
        <f t="shared" si="366"/>
        <v>#VALUE!</v>
      </c>
      <c r="AM301" t="e">
        <f t="shared" si="367"/>
        <v>#VALUE!</v>
      </c>
      <c r="AN301" t="e">
        <f t="shared" si="368"/>
        <v>#VALUE!</v>
      </c>
      <c r="AO301" t="e">
        <f t="shared" si="369"/>
        <v>#VALUE!</v>
      </c>
      <c r="AP301" t="e">
        <f t="shared" si="370"/>
        <v>#VALUE!</v>
      </c>
      <c r="AQ301" t="e">
        <f t="shared" si="371"/>
        <v>#VALUE!</v>
      </c>
      <c r="AR301" t="e">
        <f t="shared" si="372"/>
        <v>#VALUE!</v>
      </c>
      <c r="AS301" t="e">
        <f t="shared" si="373"/>
        <v>#VALUE!</v>
      </c>
      <c r="AT301" t="e">
        <f t="shared" si="374"/>
        <v>#VALUE!</v>
      </c>
      <c r="AU301" t="e">
        <f t="shared" si="375"/>
        <v>#VALUE!</v>
      </c>
      <c r="AV301" t="e">
        <f t="shared" si="376"/>
        <v>#VALUE!</v>
      </c>
      <c r="AW301" t="e">
        <f t="shared" si="377"/>
        <v>#VALUE!</v>
      </c>
      <c r="AX301" t="e">
        <f t="shared" si="378"/>
        <v>#VALUE!</v>
      </c>
      <c r="AY301" t="e">
        <f t="shared" si="379"/>
        <v>#VALUE!</v>
      </c>
      <c r="AZ301" t="e">
        <f t="shared" si="380"/>
        <v>#VALUE!</v>
      </c>
      <c r="BA301" t="e">
        <f t="shared" si="381"/>
        <v>#VALUE!</v>
      </c>
      <c r="BB301" t="e">
        <f t="shared" si="382"/>
        <v>#VALUE!</v>
      </c>
      <c r="BC301" t="e">
        <f t="shared" si="383"/>
        <v>#VALUE!</v>
      </c>
      <c r="BD301" t="e">
        <f t="shared" si="384"/>
        <v>#VALUE!</v>
      </c>
      <c r="BE301" t="e">
        <f t="shared" si="385"/>
        <v>#VALUE!</v>
      </c>
      <c r="BF301" t="e">
        <f t="shared" si="386"/>
        <v>#VALUE!</v>
      </c>
      <c r="BG301" t="e">
        <f t="shared" si="387"/>
        <v>#VALUE!</v>
      </c>
      <c r="BH301" t="e">
        <f t="shared" si="388"/>
        <v>#VALUE!</v>
      </c>
      <c r="BI301" t="e">
        <f t="shared" si="389"/>
        <v>#VALUE!</v>
      </c>
      <c r="BJ301" t="e">
        <f t="shared" si="390"/>
        <v>#VALUE!</v>
      </c>
      <c r="BK301" t="e">
        <f t="shared" si="391"/>
        <v>#VALUE!</v>
      </c>
      <c r="BL301" t="e">
        <f t="shared" si="392"/>
        <v>#VALUE!</v>
      </c>
      <c r="BM301" t="e">
        <f t="shared" si="393"/>
        <v>#VALUE!</v>
      </c>
      <c r="BN301" t="e">
        <f t="shared" si="394"/>
        <v>#VALUE!</v>
      </c>
      <c r="BO301" t="e">
        <f t="shared" si="395"/>
        <v>#VALUE!</v>
      </c>
      <c r="BP301" t="e">
        <f t="shared" si="396"/>
        <v>#VALUE!</v>
      </c>
      <c r="BQ301" t="e">
        <f t="shared" si="397"/>
        <v>#VALUE!</v>
      </c>
      <c r="BR301" t="e">
        <f t="shared" si="398"/>
        <v>#VALUE!</v>
      </c>
      <c r="BS301" t="e">
        <f t="shared" si="399"/>
        <v>#VALUE!</v>
      </c>
      <c r="BT301" t="e">
        <f t="shared" si="400"/>
        <v>#VALUE!</v>
      </c>
      <c r="BU301" t="e">
        <f t="shared" si="401"/>
        <v>#VALUE!</v>
      </c>
      <c r="BV301" t="e">
        <f t="shared" si="402"/>
        <v>#VALUE!</v>
      </c>
      <c r="BW301" t="e">
        <f t="shared" si="403"/>
        <v>#VALUE!</v>
      </c>
      <c r="BX301" t="e">
        <f t="shared" si="404"/>
        <v>#VALUE!</v>
      </c>
      <c r="BY301" t="e">
        <f t="shared" si="405"/>
        <v>#VALUE!</v>
      </c>
      <c r="BZ301" t="e">
        <f t="shared" si="406"/>
        <v>#VALUE!</v>
      </c>
      <c r="CA301" t="e">
        <f t="shared" si="407"/>
        <v>#VALUE!</v>
      </c>
      <c r="CB301" t="e">
        <f t="shared" si="408"/>
        <v>#VALUE!</v>
      </c>
      <c r="CC301" t="e">
        <f t="shared" si="409"/>
        <v>#VALUE!</v>
      </c>
      <c r="CD301" t="e">
        <f t="shared" si="410"/>
        <v>#VALUE!</v>
      </c>
      <c r="CE301" t="e">
        <f t="shared" si="411"/>
        <v>#VALUE!</v>
      </c>
      <c r="CF301" t="e">
        <f t="shared" si="412"/>
        <v>#VALUE!</v>
      </c>
      <c r="CG301" t="e">
        <f t="shared" si="413"/>
        <v>#VALUE!</v>
      </c>
      <c r="CH301" t="e">
        <f t="shared" ca="1" si="414"/>
        <v>#N/A</v>
      </c>
    </row>
    <row r="302" spans="5:86" x14ac:dyDescent="0.25">
      <c r="E302">
        <f t="shared" si="418"/>
        <v>1045567</v>
      </c>
      <c r="F302">
        <f t="shared" si="418"/>
        <v>1045567</v>
      </c>
      <c r="G302" t="e">
        <f t="shared" si="416"/>
        <v>#N/A</v>
      </c>
      <c r="H302" t="e">
        <f t="shared" si="336"/>
        <v>#VALUE!</v>
      </c>
      <c r="I302" t="e">
        <f t="shared" si="337"/>
        <v>#VALUE!</v>
      </c>
      <c r="J302" t="e">
        <f t="shared" si="338"/>
        <v>#VALUE!</v>
      </c>
      <c r="K302" t="e">
        <f t="shared" si="339"/>
        <v>#VALUE!</v>
      </c>
      <c r="L302" t="e">
        <f t="shared" si="340"/>
        <v>#VALUE!</v>
      </c>
      <c r="M302" t="e">
        <f t="shared" si="341"/>
        <v>#VALUE!</v>
      </c>
      <c r="N302" t="e">
        <f t="shared" si="342"/>
        <v>#VALUE!</v>
      </c>
      <c r="O302" t="e">
        <f t="shared" si="343"/>
        <v>#VALUE!</v>
      </c>
      <c r="P302" t="e">
        <f t="shared" si="344"/>
        <v>#VALUE!</v>
      </c>
      <c r="Q302" t="e">
        <f t="shared" si="345"/>
        <v>#VALUE!</v>
      </c>
      <c r="R302" t="e">
        <f t="shared" si="346"/>
        <v>#VALUE!</v>
      </c>
      <c r="S302" t="e">
        <f t="shared" si="347"/>
        <v>#VALUE!</v>
      </c>
      <c r="T302" t="e">
        <f t="shared" si="348"/>
        <v>#VALUE!</v>
      </c>
      <c r="U302" t="e">
        <f t="shared" si="349"/>
        <v>#VALUE!</v>
      </c>
      <c r="V302" t="e">
        <f t="shared" si="350"/>
        <v>#VALUE!</v>
      </c>
      <c r="W302" t="e">
        <f t="shared" si="351"/>
        <v>#VALUE!</v>
      </c>
      <c r="X302" t="e">
        <f t="shared" si="352"/>
        <v>#VALUE!</v>
      </c>
      <c r="Y302" t="e">
        <f t="shared" si="353"/>
        <v>#VALUE!</v>
      </c>
      <c r="Z302" t="e">
        <f t="shared" si="354"/>
        <v>#VALUE!</v>
      </c>
      <c r="AA302" t="e">
        <f t="shared" si="355"/>
        <v>#VALUE!</v>
      </c>
      <c r="AB302" t="e">
        <f t="shared" si="356"/>
        <v>#VALUE!</v>
      </c>
      <c r="AC302" t="e">
        <f t="shared" si="357"/>
        <v>#VALUE!</v>
      </c>
      <c r="AD302" t="e">
        <f t="shared" si="358"/>
        <v>#VALUE!</v>
      </c>
      <c r="AE302" t="e">
        <f t="shared" si="359"/>
        <v>#VALUE!</v>
      </c>
      <c r="AF302" t="e">
        <f t="shared" si="360"/>
        <v>#VALUE!</v>
      </c>
      <c r="AG302" t="e">
        <f t="shared" si="361"/>
        <v>#VALUE!</v>
      </c>
      <c r="AH302" t="e">
        <f t="shared" si="362"/>
        <v>#VALUE!</v>
      </c>
      <c r="AI302" t="e">
        <f t="shared" si="363"/>
        <v>#VALUE!</v>
      </c>
      <c r="AJ302" t="e">
        <f t="shared" si="364"/>
        <v>#VALUE!</v>
      </c>
      <c r="AK302" t="e">
        <f t="shared" si="365"/>
        <v>#VALUE!</v>
      </c>
      <c r="AL302" t="e">
        <f t="shared" si="366"/>
        <v>#VALUE!</v>
      </c>
      <c r="AM302" t="e">
        <f t="shared" si="367"/>
        <v>#VALUE!</v>
      </c>
      <c r="AN302" t="e">
        <f t="shared" si="368"/>
        <v>#VALUE!</v>
      </c>
      <c r="AO302" t="e">
        <f t="shared" si="369"/>
        <v>#VALUE!</v>
      </c>
      <c r="AP302" t="e">
        <f t="shared" si="370"/>
        <v>#VALUE!</v>
      </c>
      <c r="AQ302" t="e">
        <f t="shared" si="371"/>
        <v>#VALUE!</v>
      </c>
      <c r="AR302" t="e">
        <f t="shared" si="372"/>
        <v>#VALUE!</v>
      </c>
      <c r="AS302" t="e">
        <f t="shared" si="373"/>
        <v>#VALUE!</v>
      </c>
      <c r="AT302" t="e">
        <f t="shared" si="374"/>
        <v>#VALUE!</v>
      </c>
      <c r="AU302" t="e">
        <f t="shared" si="375"/>
        <v>#VALUE!</v>
      </c>
      <c r="AV302" t="e">
        <f t="shared" si="376"/>
        <v>#VALUE!</v>
      </c>
      <c r="AW302" t="e">
        <f t="shared" si="377"/>
        <v>#VALUE!</v>
      </c>
      <c r="AX302" t="e">
        <f t="shared" si="378"/>
        <v>#VALUE!</v>
      </c>
      <c r="AY302" t="e">
        <f t="shared" si="379"/>
        <v>#VALUE!</v>
      </c>
      <c r="AZ302" t="e">
        <f t="shared" si="380"/>
        <v>#VALUE!</v>
      </c>
      <c r="BA302" t="e">
        <f t="shared" si="381"/>
        <v>#VALUE!</v>
      </c>
      <c r="BB302" t="e">
        <f t="shared" si="382"/>
        <v>#VALUE!</v>
      </c>
      <c r="BC302" t="e">
        <f t="shared" si="383"/>
        <v>#VALUE!</v>
      </c>
      <c r="BD302" t="e">
        <f t="shared" si="384"/>
        <v>#VALUE!</v>
      </c>
      <c r="BE302" t="e">
        <f t="shared" si="385"/>
        <v>#VALUE!</v>
      </c>
      <c r="BF302" t="e">
        <f t="shared" si="386"/>
        <v>#VALUE!</v>
      </c>
      <c r="BG302" t="e">
        <f t="shared" si="387"/>
        <v>#VALUE!</v>
      </c>
      <c r="BH302" t="e">
        <f t="shared" si="388"/>
        <v>#VALUE!</v>
      </c>
      <c r="BI302" t="e">
        <f t="shared" si="389"/>
        <v>#VALUE!</v>
      </c>
      <c r="BJ302" t="e">
        <f t="shared" si="390"/>
        <v>#VALUE!</v>
      </c>
      <c r="BK302" t="e">
        <f t="shared" si="391"/>
        <v>#VALUE!</v>
      </c>
      <c r="BL302" t="e">
        <f t="shared" si="392"/>
        <v>#VALUE!</v>
      </c>
      <c r="BM302" t="e">
        <f t="shared" si="393"/>
        <v>#VALUE!</v>
      </c>
      <c r="BN302" t="e">
        <f t="shared" si="394"/>
        <v>#VALUE!</v>
      </c>
      <c r="BO302" t="e">
        <f t="shared" si="395"/>
        <v>#VALUE!</v>
      </c>
      <c r="BP302" t="e">
        <f t="shared" si="396"/>
        <v>#VALUE!</v>
      </c>
      <c r="BQ302" t="e">
        <f t="shared" si="397"/>
        <v>#VALUE!</v>
      </c>
      <c r="BR302" t="e">
        <f t="shared" si="398"/>
        <v>#VALUE!</v>
      </c>
      <c r="BS302" t="e">
        <f t="shared" si="399"/>
        <v>#VALUE!</v>
      </c>
      <c r="BT302" t="e">
        <f t="shared" si="400"/>
        <v>#VALUE!</v>
      </c>
      <c r="BU302" t="e">
        <f t="shared" si="401"/>
        <v>#VALUE!</v>
      </c>
      <c r="BV302" t="e">
        <f t="shared" si="402"/>
        <v>#VALUE!</v>
      </c>
      <c r="BW302" t="e">
        <f t="shared" si="403"/>
        <v>#VALUE!</v>
      </c>
      <c r="BX302" t="e">
        <f t="shared" si="404"/>
        <v>#VALUE!</v>
      </c>
      <c r="BY302" t="e">
        <f t="shared" si="405"/>
        <v>#VALUE!</v>
      </c>
      <c r="BZ302" t="e">
        <f t="shared" si="406"/>
        <v>#VALUE!</v>
      </c>
      <c r="CA302" t="e">
        <f t="shared" si="407"/>
        <v>#VALUE!</v>
      </c>
      <c r="CB302" t="e">
        <f t="shared" si="408"/>
        <v>#VALUE!</v>
      </c>
      <c r="CC302" t="e">
        <f t="shared" si="409"/>
        <v>#VALUE!</v>
      </c>
      <c r="CD302" t="e">
        <f t="shared" si="410"/>
        <v>#VALUE!</v>
      </c>
      <c r="CE302" t="e">
        <f t="shared" si="411"/>
        <v>#VALUE!</v>
      </c>
      <c r="CF302" t="e">
        <f t="shared" si="412"/>
        <v>#VALUE!</v>
      </c>
      <c r="CG302" t="e">
        <f t="shared" si="413"/>
        <v>#VALUE!</v>
      </c>
      <c r="CH302" t="e">
        <f t="shared" ca="1" si="414"/>
        <v>#N/A</v>
      </c>
    </row>
    <row r="303" spans="5:86" x14ac:dyDescent="0.25">
      <c r="E303">
        <f t="shared" si="418"/>
        <v>1045566</v>
      </c>
      <c r="F303">
        <f t="shared" si="418"/>
        <v>1045566</v>
      </c>
      <c r="G303" t="e">
        <f t="shared" si="416"/>
        <v>#N/A</v>
      </c>
      <c r="H303" t="e">
        <f t="shared" si="336"/>
        <v>#VALUE!</v>
      </c>
      <c r="I303" t="e">
        <f t="shared" si="337"/>
        <v>#VALUE!</v>
      </c>
      <c r="J303" t="e">
        <f t="shared" si="338"/>
        <v>#VALUE!</v>
      </c>
      <c r="K303" t="e">
        <f t="shared" si="339"/>
        <v>#VALUE!</v>
      </c>
      <c r="L303" t="e">
        <f t="shared" si="340"/>
        <v>#VALUE!</v>
      </c>
      <c r="M303" t="e">
        <f t="shared" si="341"/>
        <v>#VALUE!</v>
      </c>
      <c r="N303" t="e">
        <f t="shared" si="342"/>
        <v>#VALUE!</v>
      </c>
      <c r="O303" t="e">
        <f t="shared" si="343"/>
        <v>#VALUE!</v>
      </c>
      <c r="P303" t="e">
        <f t="shared" si="344"/>
        <v>#VALUE!</v>
      </c>
      <c r="Q303" t="e">
        <f t="shared" si="345"/>
        <v>#VALUE!</v>
      </c>
      <c r="R303" t="e">
        <f t="shared" si="346"/>
        <v>#VALUE!</v>
      </c>
      <c r="S303" t="e">
        <f t="shared" si="347"/>
        <v>#VALUE!</v>
      </c>
      <c r="T303" t="e">
        <f t="shared" si="348"/>
        <v>#VALUE!</v>
      </c>
      <c r="U303" t="e">
        <f t="shared" si="349"/>
        <v>#VALUE!</v>
      </c>
      <c r="V303" t="e">
        <f t="shared" si="350"/>
        <v>#VALUE!</v>
      </c>
      <c r="W303" t="e">
        <f t="shared" si="351"/>
        <v>#VALUE!</v>
      </c>
      <c r="X303" t="e">
        <f t="shared" si="352"/>
        <v>#VALUE!</v>
      </c>
      <c r="Y303" t="e">
        <f t="shared" si="353"/>
        <v>#VALUE!</v>
      </c>
      <c r="Z303" t="e">
        <f t="shared" si="354"/>
        <v>#VALUE!</v>
      </c>
      <c r="AA303" t="e">
        <f t="shared" si="355"/>
        <v>#VALUE!</v>
      </c>
      <c r="AB303" t="e">
        <f t="shared" si="356"/>
        <v>#VALUE!</v>
      </c>
      <c r="AC303" t="e">
        <f t="shared" si="357"/>
        <v>#VALUE!</v>
      </c>
      <c r="AD303" t="e">
        <f t="shared" si="358"/>
        <v>#VALUE!</v>
      </c>
      <c r="AE303" t="e">
        <f t="shared" si="359"/>
        <v>#VALUE!</v>
      </c>
      <c r="AF303" t="e">
        <f t="shared" si="360"/>
        <v>#VALUE!</v>
      </c>
      <c r="AG303" t="e">
        <f t="shared" si="361"/>
        <v>#VALUE!</v>
      </c>
      <c r="AH303" t="e">
        <f t="shared" si="362"/>
        <v>#VALUE!</v>
      </c>
      <c r="AI303" t="e">
        <f t="shared" si="363"/>
        <v>#VALUE!</v>
      </c>
      <c r="AJ303" t="e">
        <f t="shared" si="364"/>
        <v>#VALUE!</v>
      </c>
      <c r="AK303" t="e">
        <f t="shared" si="365"/>
        <v>#VALUE!</v>
      </c>
      <c r="AL303" t="e">
        <f t="shared" si="366"/>
        <v>#VALUE!</v>
      </c>
      <c r="AM303" t="e">
        <f t="shared" si="367"/>
        <v>#VALUE!</v>
      </c>
      <c r="AN303" t="e">
        <f t="shared" si="368"/>
        <v>#VALUE!</v>
      </c>
      <c r="AO303" t="e">
        <f t="shared" si="369"/>
        <v>#VALUE!</v>
      </c>
      <c r="AP303" t="e">
        <f t="shared" si="370"/>
        <v>#VALUE!</v>
      </c>
      <c r="AQ303" t="e">
        <f t="shared" si="371"/>
        <v>#VALUE!</v>
      </c>
      <c r="AR303" t="e">
        <f t="shared" si="372"/>
        <v>#VALUE!</v>
      </c>
      <c r="AS303" t="e">
        <f t="shared" si="373"/>
        <v>#VALUE!</v>
      </c>
      <c r="AT303" t="e">
        <f t="shared" si="374"/>
        <v>#VALUE!</v>
      </c>
      <c r="AU303" t="e">
        <f t="shared" si="375"/>
        <v>#VALUE!</v>
      </c>
      <c r="AV303" t="e">
        <f t="shared" si="376"/>
        <v>#VALUE!</v>
      </c>
      <c r="AW303" t="e">
        <f t="shared" si="377"/>
        <v>#VALUE!</v>
      </c>
      <c r="AX303" t="e">
        <f t="shared" si="378"/>
        <v>#VALUE!</v>
      </c>
      <c r="AY303" t="e">
        <f t="shared" si="379"/>
        <v>#VALUE!</v>
      </c>
      <c r="AZ303" t="e">
        <f t="shared" si="380"/>
        <v>#VALUE!</v>
      </c>
      <c r="BA303" t="e">
        <f t="shared" si="381"/>
        <v>#VALUE!</v>
      </c>
      <c r="BB303" t="e">
        <f t="shared" si="382"/>
        <v>#VALUE!</v>
      </c>
      <c r="BC303" t="e">
        <f t="shared" si="383"/>
        <v>#VALUE!</v>
      </c>
      <c r="BD303" t="e">
        <f t="shared" si="384"/>
        <v>#VALUE!</v>
      </c>
      <c r="BE303" t="e">
        <f t="shared" si="385"/>
        <v>#VALUE!</v>
      </c>
      <c r="BF303" t="e">
        <f t="shared" si="386"/>
        <v>#VALUE!</v>
      </c>
      <c r="BG303" t="e">
        <f t="shared" si="387"/>
        <v>#VALUE!</v>
      </c>
      <c r="BH303" t="e">
        <f t="shared" si="388"/>
        <v>#VALUE!</v>
      </c>
      <c r="BI303" t="e">
        <f t="shared" si="389"/>
        <v>#VALUE!</v>
      </c>
      <c r="BJ303" t="e">
        <f t="shared" si="390"/>
        <v>#VALUE!</v>
      </c>
      <c r="BK303" t="e">
        <f t="shared" si="391"/>
        <v>#VALUE!</v>
      </c>
      <c r="BL303" t="e">
        <f t="shared" si="392"/>
        <v>#VALUE!</v>
      </c>
      <c r="BM303" t="e">
        <f t="shared" si="393"/>
        <v>#VALUE!</v>
      </c>
      <c r="BN303" t="e">
        <f t="shared" si="394"/>
        <v>#VALUE!</v>
      </c>
      <c r="BO303" t="e">
        <f t="shared" si="395"/>
        <v>#VALUE!</v>
      </c>
      <c r="BP303" t="e">
        <f t="shared" si="396"/>
        <v>#VALUE!</v>
      </c>
      <c r="BQ303" t="e">
        <f t="shared" si="397"/>
        <v>#VALUE!</v>
      </c>
      <c r="BR303" t="e">
        <f t="shared" si="398"/>
        <v>#VALUE!</v>
      </c>
      <c r="BS303" t="e">
        <f t="shared" si="399"/>
        <v>#VALUE!</v>
      </c>
      <c r="BT303" t="e">
        <f t="shared" si="400"/>
        <v>#VALUE!</v>
      </c>
      <c r="BU303" t="e">
        <f t="shared" si="401"/>
        <v>#VALUE!</v>
      </c>
      <c r="BV303" t="e">
        <f t="shared" si="402"/>
        <v>#VALUE!</v>
      </c>
      <c r="BW303" t="e">
        <f t="shared" si="403"/>
        <v>#VALUE!</v>
      </c>
      <c r="BX303" t="e">
        <f t="shared" si="404"/>
        <v>#VALUE!</v>
      </c>
      <c r="BY303" t="e">
        <f t="shared" si="405"/>
        <v>#VALUE!</v>
      </c>
      <c r="BZ303" t="e">
        <f t="shared" si="406"/>
        <v>#VALUE!</v>
      </c>
      <c r="CA303" t="e">
        <f t="shared" si="407"/>
        <v>#VALUE!</v>
      </c>
      <c r="CB303" t="e">
        <f t="shared" si="408"/>
        <v>#VALUE!</v>
      </c>
      <c r="CC303" t="e">
        <f t="shared" si="409"/>
        <v>#VALUE!</v>
      </c>
      <c r="CD303" t="e">
        <f t="shared" si="410"/>
        <v>#VALUE!</v>
      </c>
      <c r="CE303" t="e">
        <f t="shared" si="411"/>
        <v>#VALUE!</v>
      </c>
      <c r="CF303" t="e">
        <f t="shared" si="412"/>
        <v>#VALUE!</v>
      </c>
      <c r="CG303" t="e">
        <f t="shared" si="413"/>
        <v>#VALUE!</v>
      </c>
      <c r="CH303" t="e">
        <f t="shared" ca="1" si="414"/>
        <v>#N/A</v>
      </c>
    </row>
    <row r="304" spans="5:86" x14ac:dyDescent="0.25">
      <c r="E304">
        <f t="shared" si="418"/>
        <v>1045565</v>
      </c>
      <c r="F304">
        <f t="shared" si="418"/>
        <v>1045565</v>
      </c>
      <c r="G304" t="e">
        <f t="shared" si="416"/>
        <v>#N/A</v>
      </c>
      <c r="H304" t="e">
        <f t="shared" si="336"/>
        <v>#VALUE!</v>
      </c>
      <c r="I304" t="e">
        <f t="shared" si="337"/>
        <v>#VALUE!</v>
      </c>
      <c r="J304" t="e">
        <f t="shared" si="338"/>
        <v>#VALUE!</v>
      </c>
      <c r="K304" t="e">
        <f t="shared" si="339"/>
        <v>#VALUE!</v>
      </c>
      <c r="L304" t="e">
        <f t="shared" si="340"/>
        <v>#VALUE!</v>
      </c>
      <c r="M304" t="e">
        <f t="shared" si="341"/>
        <v>#VALUE!</v>
      </c>
      <c r="N304" t="e">
        <f t="shared" si="342"/>
        <v>#VALUE!</v>
      </c>
      <c r="O304" t="e">
        <f t="shared" si="343"/>
        <v>#VALUE!</v>
      </c>
      <c r="P304" t="e">
        <f t="shared" si="344"/>
        <v>#VALUE!</v>
      </c>
      <c r="Q304" t="e">
        <f t="shared" si="345"/>
        <v>#VALUE!</v>
      </c>
      <c r="R304" t="e">
        <f t="shared" si="346"/>
        <v>#VALUE!</v>
      </c>
      <c r="S304" t="e">
        <f t="shared" si="347"/>
        <v>#VALUE!</v>
      </c>
      <c r="T304" t="e">
        <f t="shared" si="348"/>
        <v>#VALUE!</v>
      </c>
      <c r="U304" t="e">
        <f t="shared" si="349"/>
        <v>#VALUE!</v>
      </c>
      <c r="V304" t="e">
        <f t="shared" si="350"/>
        <v>#VALUE!</v>
      </c>
      <c r="W304" t="e">
        <f t="shared" si="351"/>
        <v>#VALUE!</v>
      </c>
      <c r="X304" t="e">
        <f t="shared" si="352"/>
        <v>#VALUE!</v>
      </c>
      <c r="Y304" t="e">
        <f t="shared" si="353"/>
        <v>#VALUE!</v>
      </c>
      <c r="Z304" t="e">
        <f t="shared" si="354"/>
        <v>#VALUE!</v>
      </c>
      <c r="AA304" t="e">
        <f t="shared" si="355"/>
        <v>#VALUE!</v>
      </c>
      <c r="AB304" t="e">
        <f t="shared" si="356"/>
        <v>#VALUE!</v>
      </c>
      <c r="AC304" t="e">
        <f t="shared" si="357"/>
        <v>#VALUE!</v>
      </c>
      <c r="AD304" t="e">
        <f t="shared" si="358"/>
        <v>#VALUE!</v>
      </c>
      <c r="AE304" t="e">
        <f t="shared" si="359"/>
        <v>#VALUE!</v>
      </c>
      <c r="AF304" t="e">
        <f t="shared" si="360"/>
        <v>#VALUE!</v>
      </c>
      <c r="AG304" t="e">
        <f t="shared" si="361"/>
        <v>#VALUE!</v>
      </c>
      <c r="AH304" t="e">
        <f t="shared" si="362"/>
        <v>#VALUE!</v>
      </c>
      <c r="AI304" t="e">
        <f t="shared" si="363"/>
        <v>#VALUE!</v>
      </c>
      <c r="AJ304" t="e">
        <f t="shared" si="364"/>
        <v>#VALUE!</v>
      </c>
      <c r="AK304" t="e">
        <f t="shared" si="365"/>
        <v>#VALUE!</v>
      </c>
      <c r="AL304" t="e">
        <f t="shared" si="366"/>
        <v>#VALUE!</v>
      </c>
      <c r="AM304" t="e">
        <f t="shared" si="367"/>
        <v>#VALUE!</v>
      </c>
      <c r="AN304" t="e">
        <f t="shared" si="368"/>
        <v>#VALUE!</v>
      </c>
      <c r="AO304" t="e">
        <f t="shared" si="369"/>
        <v>#VALUE!</v>
      </c>
      <c r="AP304" t="e">
        <f t="shared" si="370"/>
        <v>#VALUE!</v>
      </c>
      <c r="AQ304" t="e">
        <f t="shared" si="371"/>
        <v>#VALUE!</v>
      </c>
      <c r="AR304" t="e">
        <f t="shared" si="372"/>
        <v>#VALUE!</v>
      </c>
      <c r="AS304" t="e">
        <f t="shared" si="373"/>
        <v>#VALUE!</v>
      </c>
      <c r="AT304" t="e">
        <f t="shared" si="374"/>
        <v>#VALUE!</v>
      </c>
      <c r="AU304" t="e">
        <f t="shared" si="375"/>
        <v>#VALUE!</v>
      </c>
      <c r="AV304" t="e">
        <f t="shared" si="376"/>
        <v>#VALUE!</v>
      </c>
      <c r="AW304" t="e">
        <f t="shared" si="377"/>
        <v>#VALUE!</v>
      </c>
      <c r="AX304" t="e">
        <f t="shared" si="378"/>
        <v>#VALUE!</v>
      </c>
      <c r="AY304" t="e">
        <f t="shared" si="379"/>
        <v>#VALUE!</v>
      </c>
      <c r="AZ304" t="e">
        <f t="shared" si="380"/>
        <v>#VALUE!</v>
      </c>
      <c r="BA304" t="e">
        <f t="shared" si="381"/>
        <v>#VALUE!</v>
      </c>
      <c r="BB304" t="e">
        <f t="shared" si="382"/>
        <v>#VALUE!</v>
      </c>
      <c r="BC304" t="e">
        <f t="shared" si="383"/>
        <v>#VALUE!</v>
      </c>
      <c r="BD304" t="e">
        <f t="shared" si="384"/>
        <v>#VALUE!</v>
      </c>
      <c r="BE304" t="e">
        <f t="shared" si="385"/>
        <v>#VALUE!</v>
      </c>
      <c r="BF304" t="e">
        <f t="shared" si="386"/>
        <v>#VALUE!</v>
      </c>
      <c r="BG304" t="e">
        <f t="shared" si="387"/>
        <v>#VALUE!</v>
      </c>
      <c r="BH304" t="e">
        <f t="shared" si="388"/>
        <v>#VALUE!</v>
      </c>
      <c r="BI304" t="e">
        <f t="shared" si="389"/>
        <v>#VALUE!</v>
      </c>
      <c r="BJ304" t="e">
        <f t="shared" si="390"/>
        <v>#VALUE!</v>
      </c>
      <c r="BK304" t="e">
        <f t="shared" si="391"/>
        <v>#VALUE!</v>
      </c>
      <c r="BL304" t="e">
        <f t="shared" si="392"/>
        <v>#VALUE!</v>
      </c>
      <c r="BM304" t="e">
        <f t="shared" si="393"/>
        <v>#VALUE!</v>
      </c>
      <c r="BN304" t="e">
        <f t="shared" si="394"/>
        <v>#VALUE!</v>
      </c>
      <c r="BO304" t="e">
        <f t="shared" si="395"/>
        <v>#VALUE!</v>
      </c>
      <c r="BP304" t="e">
        <f t="shared" si="396"/>
        <v>#VALUE!</v>
      </c>
      <c r="BQ304" t="e">
        <f t="shared" si="397"/>
        <v>#VALUE!</v>
      </c>
      <c r="BR304" t="e">
        <f t="shared" si="398"/>
        <v>#VALUE!</v>
      </c>
      <c r="BS304" t="e">
        <f t="shared" si="399"/>
        <v>#VALUE!</v>
      </c>
      <c r="BT304" t="e">
        <f t="shared" si="400"/>
        <v>#VALUE!</v>
      </c>
      <c r="BU304" t="e">
        <f t="shared" si="401"/>
        <v>#VALUE!</v>
      </c>
      <c r="BV304" t="e">
        <f t="shared" si="402"/>
        <v>#VALUE!</v>
      </c>
      <c r="BW304" t="e">
        <f t="shared" si="403"/>
        <v>#VALUE!</v>
      </c>
      <c r="BX304" t="e">
        <f t="shared" si="404"/>
        <v>#VALUE!</v>
      </c>
      <c r="BY304" t="e">
        <f t="shared" si="405"/>
        <v>#VALUE!</v>
      </c>
      <c r="BZ304" t="e">
        <f t="shared" si="406"/>
        <v>#VALUE!</v>
      </c>
      <c r="CA304" t="e">
        <f t="shared" si="407"/>
        <v>#VALUE!</v>
      </c>
      <c r="CB304" t="e">
        <f t="shared" si="408"/>
        <v>#VALUE!</v>
      </c>
      <c r="CC304" t="e">
        <f t="shared" si="409"/>
        <v>#VALUE!</v>
      </c>
      <c r="CD304" t="e">
        <f t="shared" si="410"/>
        <v>#VALUE!</v>
      </c>
      <c r="CE304" t="e">
        <f t="shared" si="411"/>
        <v>#VALUE!</v>
      </c>
      <c r="CF304" t="e">
        <f t="shared" si="412"/>
        <v>#VALUE!</v>
      </c>
      <c r="CG304" t="e">
        <f t="shared" si="413"/>
        <v>#VALUE!</v>
      </c>
      <c r="CH304" t="e">
        <f t="shared" ca="1" si="414"/>
        <v>#N/A</v>
      </c>
    </row>
    <row r="305" spans="5:86" x14ac:dyDescent="0.25">
      <c r="E305">
        <f t="shared" si="418"/>
        <v>1045564</v>
      </c>
      <c r="F305">
        <f t="shared" si="418"/>
        <v>1045564</v>
      </c>
      <c r="G305" t="e">
        <f t="shared" si="416"/>
        <v>#N/A</v>
      </c>
      <c r="H305" t="e">
        <f t="shared" si="336"/>
        <v>#VALUE!</v>
      </c>
      <c r="I305" t="e">
        <f t="shared" si="337"/>
        <v>#VALUE!</v>
      </c>
      <c r="J305" t="e">
        <f t="shared" si="338"/>
        <v>#VALUE!</v>
      </c>
      <c r="K305" t="e">
        <f t="shared" si="339"/>
        <v>#VALUE!</v>
      </c>
      <c r="L305" t="e">
        <f t="shared" si="340"/>
        <v>#VALUE!</v>
      </c>
      <c r="M305" t="e">
        <f t="shared" si="341"/>
        <v>#VALUE!</v>
      </c>
      <c r="N305" t="e">
        <f t="shared" si="342"/>
        <v>#VALUE!</v>
      </c>
      <c r="O305" t="e">
        <f t="shared" si="343"/>
        <v>#VALUE!</v>
      </c>
      <c r="P305" t="e">
        <f t="shared" si="344"/>
        <v>#VALUE!</v>
      </c>
      <c r="Q305" t="e">
        <f t="shared" si="345"/>
        <v>#VALUE!</v>
      </c>
      <c r="R305" t="e">
        <f t="shared" si="346"/>
        <v>#VALUE!</v>
      </c>
      <c r="S305" t="e">
        <f t="shared" si="347"/>
        <v>#VALUE!</v>
      </c>
      <c r="T305" t="e">
        <f t="shared" si="348"/>
        <v>#VALUE!</v>
      </c>
      <c r="U305" t="e">
        <f t="shared" si="349"/>
        <v>#VALUE!</v>
      </c>
      <c r="V305" t="e">
        <f t="shared" si="350"/>
        <v>#VALUE!</v>
      </c>
      <c r="W305" t="e">
        <f t="shared" si="351"/>
        <v>#VALUE!</v>
      </c>
      <c r="X305" t="e">
        <f t="shared" si="352"/>
        <v>#VALUE!</v>
      </c>
      <c r="Y305" t="e">
        <f t="shared" si="353"/>
        <v>#VALUE!</v>
      </c>
      <c r="Z305" t="e">
        <f t="shared" si="354"/>
        <v>#VALUE!</v>
      </c>
      <c r="AA305" t="e">
        <f t="shared" si="355"/>
        <v>#VALUE!</v>
      </c>
      <c r="AB305" t="e">
        <f t="shared" si="356"/>
        <v>#VALUE!</v>
      </c>
      <c r="AC305" t="e">
        <f t="shared" si="357"/>
        <v>#VALUE!</v>
      </c>
      <c r="AD305" t="e">
        <f t="shared" si="358"/>
        <v>#VALUE!</v>
      </c>
      <c r="AE305" t="e">
        <f t="shared" si="359"/>
        <v>#VALUE!</v>
      </c>
      <c r="AF305" t="e">
        <f t="shared" si="360"/>
        <v>#VALUE!</v>
      </c>
      <c r="AG305" t="e">
        <f t="shared" si="361"/>
        <v>#VALUE!</v>
      </c>
      <c r="AH305" t="e">
        <f t="shared" si="362"/>
        <v>#VALUE!</v>
      </c>
      <c r="AI305" t="e">
        <f t="shared" si="363"/>
        <v>#VALUE!</v>
      </c>
      <c r="AJ305" t="e">
        <f t="shared" si="364"/>
        <v>#VALUE!</v>
      </c>
      <c r="AK305" t="e">
        <f t="shared" si="365"/>
        <v>#VALUE!</v>
      </c>
      <c r="AL305" t="e">
        <f t="shared" si="366"/>
        <v>#VALUE!</v>
      </c>
      <c r="AM305" t="e">
        <f t="shared" si="367"/>
        <v>#VALUE!</v>
      </c>
      <c r="AN305" t="e">
        <f t="shared" si="368"/>
        <v>#VALUE!</v>
      </c>
      <c r="AO305" t="e">
        <f t="shared" si="369"/>
        <v>#VALUE!</v>
      </c>
      <c r="AP305" t="e">
        <f t="shared" si="370"/>
        <v>#VALUE!</v>
      </c>
      <c r="AQ305" t="e">
        <f t="shared" si="371"/>
        <v>#VALUE!</v>
      </c>
      <c r="AR305" t="e">
        <f t="shared" si="372"/>
        <v>#VALUE!</v>
      </c>
      <c r="AS305" t="e">
        <f t="shared" si="373"/>
        <v>#VALUE!</v>
      </c>
      <c r="AT305" t="e">
        <f t="shared" si="374"/>
        <v>#VALUE!</v>
      </c>
      <c r="AU305" t="e">
        <f t="shared" si="375"/>
        <v>#VALUE!</v>
      </c>
      <c r="AV305" t="e">
        <f t="shared" si="376"/>
        <v>#VALUE!</v>
      </c>
      <c r="AW305" t="e">
        <f t="shared" si="377"/>
        <v>#VALUE!</v>
      </c>
      <c r="AX305" t="e">
        <f t="shared" si="378"/>
        <v>#VALUE!</v>
      </c>
      <c r="AY305" t="e">
        <f t="shared" si="379"/>
        <v>#VALUE!</v>
      </c>
      <c r="AZ305" t="e">
        <f t="shared" si="380"/>
        <v>#VALUE!</v>
      </c>
      <c r="BA305" t="e">
        <f t="shared" si="381"/>
        <v>#VALUE!</v>
      </c>
      <c r="BB305" t="e">
        <f t="shared" si="382"/>
        <v>#VALUE!</v>
      </c>
      <c r="BC305" t="e">
        <f t="shared" si="383"/>
        <v>#VALUE!</v>
      </c>
      <c r="BD305" t="e">
        <f t="shared" si="384"/>
        <v>#VALUE!</v>
      </c>
      <c r="BE305" t="e">
        <f t="shared" si="385"/>
        <v>#VALUE!</v>
      </c>
      <c r="BF305" t="e">
        <f t="shared" si="386"/>
        <v>#VALUE!</v>
      </c>
      <c r="BG305" t="e">
        <f t="shared" si="387"/>
        <v>#VALUE!</v>
      </c>
      <c r="BH305" t="e">
        <f t="shared" si="388"/>
        <v>#VALUE!</v>
      </c>
      <c r="BI305" t="e">
        <f t="shared" si="389"/>
        <v>#VALUE!</v>
      </c>
      <c r="BJ305" t="e">
        <f t="shared" si="390"/>
        <v>#VALUE!</v>
      </c>
      <c r="BK305" t="e">
        <f t="shared" si="391"/>
        <v>#VALUE!</v>
      </c>
      <c r="BL305" t="e">
        <f t="shared" si="392"/>
        <v>#VALUE!</v>
      </c>
      <c r="BM305" t="e">
        <f t="shared" si="393"/>
        <v>#VALUE!</v>
      </c>
      <c r="BN305" t="e">
        <f t="shared" si="394"/>
        <v>#VALUE!</v>
      </c>
      <c r="BO305" t="e">
        <f t="shared" si="395"/>
        <v>#VALUE!</v>
      </c>
      <c r="BP305" t="e">
        <f t="shared" si="396"/>
        <v>#VALUE!</v>
      </c>
      <c r="BQ305" t="e">
        <f t="shared" si="397"/>
        <v>#VALUE!</v>
      </c>
      <c r="BR305" t="e">
        <f t="shared" si="398"/>
        <v>#VALUE!</v>
      </c>
      <c r="BS305" t="e">
        <f t="shared" si="399"/>
        <v>#VALUE!</v>
      </c>
      <c r="BT305" t="e">
        <f t="shared" si="400"/>
        <v>#VALUE!</v>
      </c>
      <c r="BU305" t="e">
        <f t="shared" si="401"/>
        <v>#VALUE!</v>
      </c>
      <c r="BV305" t="e">
        <f t="shared" si="402"/>
        <v>#VALUE!</v>
      </c>
      <c r="BW305" t="e">
        <f t="shared" si="403"/>
        <v>#VALUE!</v>
      </c>
      <c r="BX305" t="e">
        <f t="shared" si="404"/>
        <v>#VALUE!</v>
      </c>
      <c r="BY305" t="e">
        <f t="shared" si="405"/>
        <v>#VALUE!</v>
      </c>
      <c r="BZ305" t="e">
        <f t="shared" si="406"/>
        <v>#VALUE!</v>
      </c>
      <c r="CA305" t="e">
        <f t="shared" si="407"/>
        <v>#VALUE!</v>
      </c>
      <c r="CB305" t="e">
        <f t="shared" si="408"/>
        <v>#VALUE!</v>
      </c>
      <c r="CC305" t="e">
        <f t="shared" si="409"/>
        <v>#VALUE!</v>
      </c>
      <c r="CD305" t="e">
        <f t="shared" si="410"/>
        <v>#VALUE!</v>
      </c>
      <c r="CE305" t="e">
        <f t="shared" si="411"/>
        <v>#VALUE!</v>
      </c>
      <c r="CF305" t="e">
        <f t="shared" si="412"/>
        <v>#VALUE!</v>
      </c>
      <c r="CG305" t="e">
        <f t="shared" si="413"/>
        <v>#VALUE!</v>
      </c>
      <c r="CH305" t="e">
        <f t="shared" ca="1" si="414"/>
        <v>#N/A</v>
      </c>
    </row>
    <row r="306" spans="5:86" x14ac:dyDescent="0.25">
      <c r="E306">
        <f t="shared" si="418"/>
        <v>1045563</v>
      </c>
      <c r="F306">
        <f t="shared" si="418"/>
        <v>1045563</v>
      </c>
      <c r="G306" t="e">
        <f t="shared" si="416"/>
        <v>#N/A</v>
      </c>
      <c r="H306" t="e">
        <f t="shared" si="336"/>
        <v>#VALUE!</v>
      </c>
      <c r="I306" t="e">
        <f t="shared" si="337"/>
        <v>#VALUE!</v>
      </c>
      <c r="J306" t="e">
        <f t="shared" si="338"/>
        <v>#VALUE!</v>
      </c>
      <c r="K306" t="e">
        <f t="shared" si="339"/>
        <v>#VALUE!</v>
      </c>
      <c r="L306" t="e">
        <f t="shared" si="340"/>
        <v>#VALUE!</v>
      </c>
      <c r="M306" t="e">
        <f t="shared" si="341"/>
        <v>#VALUE!</v>
      </c>
      <c r="N306" t="e">
        <f t="shared" si="342"/>
        <v>#VALUE!</v>
      </c>
      <c r="O306" t="e">
        <f t="shared" si="343"/>
        <v>#VALUE!</v>
      </c>
      <c r="P306" t="e">
        <f t="shared" si="344"/>
        <v>#VALUE!</v>
      </c>
      <c r="Q306" t="e">
        <f t="shared" si="345"/>
        <v>#VALUE!</v>
      </c>
      <c r="R306" t="e">
        <f t="shared" si="346"/>
        <v>#VALUE!</v>
      </c>
      <c r="S306" t="e">
        <f t="shared" si="347"/>
        <v>#VALUE!</v>
      </c>
      <c r="T306" t="e">
        <f t="shared" si="348"/>
        <v>#VALUE!</v>
      </c>
      <c r="U306" t="e">
        <f t="shared" si="349"/>
        <v>#VALUE!</v>
      </c>
      <c r="V306" t="e">
        <f t="shared" si="350"/>
        <v>#VALUE!</v>
      </c>
      <c r="W306" t="e">
        <f t="shared" si="351"/>
        <v>#VALUE!</v>
      </c>
      <c r="X306" t="e">
        <f t="shared" si="352"/>
        <v>#VALUE!</v>
      </c>
      <c r="Y306" t="e">
        <f t="shared" si="353"/>
        <v>#VALUE!</v>
      </c>
      <c r="Z306" t="e">
        <f t="shared" si="354"/>
        <v>#VALUE!</v>
      </c>
      <c r="AA306" t="e">
        <f t="shared" si="355"/>
        <v>#VALUE!</v>
      </c>
      <c r="AB306" t="e">
        <f t="shared" si="356"/>
        <v>#VALUE!</v>
      </c>
      <c r="AC306" t="e">
        <f t="shared" si="357"/>
        <v>#VALUE!</v>
      </c>
      <c r="AD306" t="e">
        <f t="shared" si="358"/>
        <v>#VALUE!</v>
      </c>
      <c r="AE306" t="e">
        <f t="shared" si="359"/>
        <v>#VALUE!</v>
      </c>
      <c r="AF306" t="e">
        <f t="shared" si="360"/>
        <v>#VALUE!</v>
      </c>
      <c r="AG306" t="e">
        <f t="shared" si="361"/>
        <v>#VALUE!</v>
      </c>
      <c r="AH306" t="e">
        <f t="shared" si="362"/>
        <v>#VALUE!</v>
      </c>
      <c r="AI306" t="e">
        <f t="shared" si="363"/>
        <v>#VALUE!</v>
      </c>
      <c r="AJ306" t="e">
        <f t="shared" si="364"/>
        <v>#VALUE!</v>
      </c>
      <c r="AK306" t="e">
        <f t="shared" si="365"/>
        <v>#VALUE!</v>
      </c>
      <c r="AL306" t="e">
        <f t="shared" si="366"/>
        <v>#VALUE!</v>
      </c>
      <c r="AM306" t="e">
        <f t="shared" si="367"/>
        <v>#VALUE!</v>
      </c>
      <c r="AN306" t="e">
        <f t="shared" si="368"/>
        <v>#VALUE!</v>
      </c>
      <c r="AO306" t="e">
        <f t="shared" si="369"/>
        <v>#VALUE!</v>
      </c>
      <c r="AP306" t="e">
        <f t="shared" si="370"/>
        <v>#VALUE!</v>
      </c>
      <c r="AQ306" t="e">
        <f t="shared" si="371"/>
        <v>#VALUE!</v>
      </c>
      <c r="AR306" t="e">
        <f t="shared" si="372"/>
        <v>#VALUE!</v>
      </c>
      <c r="AS306" t="e">
        <f t="shared" si="373"/>
        <v>#VALUE!</v>
      </c>
      <c r="AT306" t="e">
        <f t="shared" si="374"/>
        <v>#VALUE!</v>
      </c>
      <c r="AU306" t="e">
        <f t="shared" si="375"/>
        <v>#VALUE!</v>
      </c>
      <c r="AV306" t="e">
        <f t="shared" si="376"/>
        <v>#VALUE!</v>
      </c>
      <c r="AW306" t="e">
        <f t="shared" si="377"/>
        <v>#VALUE!</v>
      </c>
      <c r="AX306" t="e">
        <f t="shared" si="378"/>
        <v>#VALUE!</v>
      </c>
      <c r="AY306" t="e">
        <f t="shared" si="379"/>
        <v>#VALUE!</v>
      </c>
      <c r="AZ306" t="e">
        <f t="shared" si="380"/>
        <v>#VALUE!</v>
      </c>
      <c r="BA306" t="e">
        <f t="shared" si="381"/>
        <v>#VALUE!</v>
      </c>
      <c r="BB306" t="e">
        <f t="shared" si="382"/>
        <v>#VALUE!</v>
      </c>
      <c r="BC306" t="e">
        <f t="shared" si="383"/>
        <v>#VALUE!</v>
      </c>
      <c r="BD306" t="e">
        <f t="shared" si="384"/>
        <v>#VALUE!</v>
      </c>
      <c r="BE306" t="e">
        <f t="shared" si="385"/>
        <v>#VALUE!</v>
      </c>
      <c r="BF306" t="e">
        <f t="shared" si="386"/>
        <v>#VALUE!</v>
      </c>
      <c r="BG306" t="e">
        <f t="shared" si="387"/>
        <v>#VALUE!</v>
      </c>
      <c r="BH306" t="e">
        <f t="shared" si="388"/>
        <v>#VALUE!</v>
      </c>
      <c r="BI306" t="e">
        <f t="shared" si="389"/>
        <v>#VALUE!</v>
      </c>
      <c r="BJ306" t="e">
        <f t="shared" si="390"/>
        <v>#VALUE!</v>
      </c>
      <c r="BK306" t="e">
        <f t="shared" si="391"/>
        <v>#VALUE!</v>
      </c>
      <c r="BL306" t="e">
        <f t="shared" si="392"/>
        <v>#VALUE!</v>
      </c>
      <c r="BM306" t="e">
        <f t="shared" si="393"/>
        <v>#VALUE!</v>
      </c>
      <c r="BN306" t="e">
        <f t="shared" si="394"/>
        <v>#VALUE!</v>
      </c>
      <c r="BO306" t="e">
        <f t="shared" si="395"/>
        <v>#VALUE!</v>
      </c>
      <c r="BP306" t="e">
        <f t="shared" si="396"/>
        <v>#VALUE!</v>
      </c>
      <c r="BQ306" t="e">
        <f t="shared" si="397"/>
        <v>#VALUE!</v>
      </c>
      <c r="BR306" t="e">
        <f t="shared" si="398"/>
        <v>#VALUE!</v>
      </c>
      <c r="BS306" t="e">
        <f t="shared" si="399"/>
        <v>#VALUE!</v>
      </c>
      <c r="BT306" t="e">
        <f t="shared" si="400"/>
        <v>#VALUE!</v>
      </c>
      <c r="BU306" t="e">
        <f t="shared" si="401"/>
        <v>#VALUE!</v>
      </c>
      <c r="BV306" t="e">
        <f t="shared" si="402"/>
        <v>#VALUE!</v>
      </c>
      <c r="BW306" t="e">
        <f t="shared" si="403"/>
        <v>#VALUE!</v>
      </c>
      <c r="BX306" t="e">
        <f t="shared" si="404"/>
        <v>#VALUE!</v>
      </c>
      <c r="BY306" t="e">
        <f t="shared" si="405"/>
        <v>#VALUE!</v>
      </c>
      <c r="BZ306" t="e">
        <f t="shared" si="406"/>
        <v>#VALUE!</v>
      </c>
      <c r="CA306" t="e">
        <f t="shared" si="407"/>
        <v>#VALUE!</v>
      </c>
      <c r="CB306" t="e">
        <f t="shared" si="408"/>
        <v>#VALUE!</v>
      </c>
      <c r="CC306" t="e">
        <f t="shared" si="409"/>
        <v>#VALUE!</v>
      </c>
      <c r="CD306" t="e">
        <f t="shared" si="410"/>
        <v>#VALUE!</v>
      </c>
      <c r="CE306" t="e">
        <f t="shared" si="411"/>
        <v>#VALUE!</v>
      </c>
      <c r="CF306" t="e">
        <f t="shared" si="412"/>
        <v>#VALUE!</v>
      </c>
      <c r="CG306" t="e">
        <f t="shared" si="413"/>
        <v>#VALUE!</v>
      </c>
      <c r="CH306" t="e">
        <f t="shared" ca="1" si="414"/>
        <v>#N/A</v>
      </c>
    </row>
    <row r="307" spans="5:86" x14ac:dyDescent="0.25">
      <c r="E307">
        <f t="shared" si="418"/>
        <v>1045562</v>
      </c>
      <c r="F307">
        <f t="shared" si="418"/>
        <v>1045562</v>
      </c>
      <c r="G307" t="e">
        <f t="shared" si="416"/>
        <v>#N/A</v>
      </c>
      <c r="H307" t="e">
        <f t="shared" si="336"/>
        <v>#VALUE!</v>
      </c>
      <c r="I307" t="e">
        <f t="shared" si="337"/>
        <v>#VALUE!</v>
      </c>
      <c r="J307" t="e">
        <f t="shared" si="338"/>
        <v>#VALUE!</v>
      </c>
      <c r="K307" t="e">
        <f t="shared" si="339"/>
        <v>#VALUE!</v>
      </c>
      <c r="L307" t="e">
        <f t="shared" si="340"/>
        <v>#VALUE!</v>
      </c>
      <c r="M307" t="e">
        <f t="shared" si="341"/>
        <v>#VALUE!</v>
      </c>
      <c r="N307" t="e">
        <f t="shared" si="342"/>
        <v>#VALUE!</v>
      </c>
      <c r="O307" t="e">
        <f t="shared" si="343"/>
        <v>#VALUE!</v>
      </c>
      <c r="P307" t="e">
        <f t="shared" si="344"/>
        <v>#VALUE!</v>
      </c>
      <c r="Q307" t="e">
        <f t="shared" si="345"/>
        <v>#VALUE!</v>
      </c>
      <c r="R307" t="e">
        <f t="shared" si="346"/>
        <v>#VALUE!</v>
      </c>
      <c r="S307" t="e">
        <f t="shared" si="347"/>
        <v>#VALUE!</v>
      </c>
      <c r="T307" t="e">
        <f t="shared" si="348"/>
        <v>#VALUE!</v>
      </c>
      <c r="U307" t="e">
        <f t="shared" si="349"/>
        <v>#VALUE!</v>
      </c>
      <c r="V307" t="e">
        <f t="shared" si="350"/>
        <v>#VALUE!</v>
      </c>
      <c r="W307" t="e">
        <f t="shared" si="351"/>
        <v>#VALUE!</v>
      </c>
      <c r="X307" t="e">
        <f t="shared" si="352"/>
        <v>#VALUE!</v>
      </c>
      <c r="Y307" t="e">
        <f t="shared" si="353"/>
        <v>#VALUE!</v>
      </c>
      <c r="Z307" t="e">
        <f t="shared" si="354"/>
        <v>#VALUE!</v>
      </c>
      <c r="AA307" t="e">
        <f t="shared" si="355"/>
        <v>#VALUE!</v>
      </c>
      <c r="AB307" t="e">
        <f t="shared" si="356"/>
        <v>#VALUE!</v>
      </c>
      <c r="AC307" t="e">
        <f t="shared" si="357"/>
        <v>#VALUE!</v>
      </c>
      <c r="AD307" t="e">
        <f t="shared" si="358"/>
        <v>#VALUE!</v>
      </c>
      <c r="AE307" t="e">
        <f t="shared" si="359"/>
        <v>#VALUE!</v>
      </c>
      <c r="AF307" t="e">
        <f t="shared" si="360"/>
        <v>#VALUE!</v>
      </c>
      <c r="AG307" t="e">
        <f t="shared" si="361"/>
        <v>#VALUE!</v>
      </c>
      <c r="AH307" t="e">
        <f t="shared" si="362"/>
        <v>#VALUE!</v>
      </c>
      <c r="AI307" t="e">
        <f t="shared" si="363"/>
        <v>#VALUE!</v>
      </c>
      <c r="AJ307" t="e">
        <f t="shared" si="364"/>
        <v>#VALUE!</v>
      </c>
      <c r="AK307" t="e">
        <f t="shared" si="365"/>
        <v>#VALUE!</v>
      </c>
      <c r="AL307" t="e">
        <f t="shared" si="366"/>
        <v>#VALUE!</v>
      </c>
      <c r="AM307" t="e">
        <f t="shared" si="367"/>
        <v>#VALUE!</v>
      </c>
      <c r="AN307" t="e">
        <f t="shared" si="368"/>
        <v>#VALUE!</v>
      </c>
      <c r="AO307" t="e">
        <f t="shared" si="369"/>
        <v>#VALUE!</v>
      </c>
      <c r="AP307" t="e">
        <f t="shared" si="370"/>
        <v>#VALUE!</v>
      </c>
      <c r="AQ307" t="e">
        <f t="shared" si="371"/>
        <v>#VALUE!</v>
      </c>
      <c r="AR307" t="e">
        <f t="shared" si="372"/>
        <v>#VALUE!</v>
      </c>
      <c r="AS307" t="e">
        <f t="shared" si="373"/>
        <v>#VALUE!</v>
      </c>
      <c r="AT307" t="e">
        <f t="shared" si="374"/>
        <v>#VALUE!</v>
      </c>
      <c r="AU307" t="e">
        <f t="shared" si="375"/>
        <v>#VALUE!</v>
      </c>
      <c r="AV307" t="e">
        <f t="shared" si="376"/>
        <v>#VALUE!</v>
      </c>
      <c r="AW307" t="e">
        <f t="shared" si="377"/>
        <v>#VALUE!</v>
      </c>
      <c r="AX307" t="e">
        <f t="shared" si="378"/>
        <v>#VALUE!</v>
      </c>
      <c r="AY307" t="e">
        <f t="shared" si="379"/>
        <v>#VALUE!</v>
      </c>
      <c r="AZ307" t="e">
        <f t="shared" si="380"/>
        <v>#VALUE!</v>
      </c>
      <c r="BA307" t="e">
        <f t="shared" si="381"/>
        <v>#VALUE!</v>
      </c>
      <c r="BB307" t="e">
        <f t="shared" si="382"/>
        <v>#VALUE!</v>
      </c>
      <c r="BC307" t="e">
        <f t="shared" si="383"/>
        <v>#VALUE!</v>
      </c>
      <c r="BD307" t="e">
        <f t="shared" si="384"/>
        <v>#VALUE!</v>
      </c>
      <c r="BE307" t="e">
        <f t="shared" si="385"/>
        <v>#VALUE!</v>
      </c>
      <c r="BF307" t="e">
        <f t="shared" si="386"/>
        <v>#VALUE!</v>
      </c>
      <c r="BG307" t="e">
        <f t="shared" si="387"/>
        <v>#VALUE!</v>
      </c>
      <c r="BH307" t="e">
        <f t="shared" si="388"/>
        <v>#VALUE!</v>
      </c>
      <c r="BI307" t="e">
        <f t="shared" si="389"/>
        <v>#VALUE!</v>
      </c>
      <c r="BJ307" t="e">
        <f t="shared" si="390"/>
        <v>#VALUE!</v>
      </c>
      <c r="BK307" t="e">
        <f t="shared" si="391"/>
        <v>#VALUE!</v>
      </c>
      <c r="BL307" t="e">
        <f t="shared" si="392"/>
        <v>#VALUE!</v>
      </c>
      <c r="BM307" t="e">
        <f t="shared" si="393"/>
        <v>#VALUE!</v>
      </c>
      <c r="BN307" t="e">
        <f t="shared" si="394"/>
        <v>#VALUE!</v>
      </c>
      <c r="BO307" t="e">
        <f t="shared" si="395"/>
        <v>#VALUE!</v>
      </c>
      <c r="BP307" t="e">
        <f t="shared" si="396"/>
        <v>#VALUE!</v>
      </c>
      <c r="BQ307" t="e">
        <f t="shared" si="397"/>
        <v>#VALUE!</v>
      </c>
      <c r="BR307" t="e">
        <f t="shared" si="398"/>
        <v>#VALUE!</v>
      </c>
      <c r="BS307" t="e">
        <f t="shared" si="399"/>
        <v>#VALUE!</v>
      </c>
      <c r="BT307" t="e">
        <f t="shared" si="400"/>
        <v>#VALUE!</v>
      </c>
      <c r="BU307" t="e">
        <f t="shared" si="401"/>
        <v>#VALUE!</v>
      </c>
      <c r="BV307" t="e">
        <f t="shared" si="402"/>
        <v>#VALUE!</v>
      </c>
      <c r="BW307" t="e">
        <f t="shared" si="403"/>
        <v>#VALUE!</v>
      </c>
      <c r="BX307" t="e">
        <f t="shared" si="404"/>
        <v>#VALUE!</v>
      </c>
      <c r="BY307" t="e">
        <f t="shared" si="405"/>
        <v>#VALUE!</v>
      </c>
      <c r="BZ307" t="e">
        <f t="shared" si="406"/>
        <v>#VALUE!</v>
      </c>
      <c r="CA307" t="e">
        <f t="shared" si="407"/>
        <v>#VALUE!</v>
      </c>
      <c r="CB307" t="e">
        <f t="shared" si="408"/>
        <v>#VALUE!</v>
      </c>
      <c r="CC307" t="e">
        <f t="shared" si="409"/>
        <v>#VALUE!</v>
      </c>
      <c r="CD307" t="e">
        <f t="shared" si="410"/>
        <v>#VALUE!</v>
      </c>
      <c r="CE307" t="e">
        <f t="shared" si="411"/>
        <v>#VALUE!</v>
      </c>
      <c r="CF307" t="e">
        <f t="shared" si="412"/>
        <v>#VALUE!</v>
      </c>
      <c r="CG307" t="e">
        <f t="shared" si="413"/>
        <v>#VALUE!</v>
      </c>
      <c r="CH307" t="e">
        <f t="shared" ca="1" si="414"/>
        <v>#N/A</v>
      </c>
    </row>
    <row r="308" spans="5:86" x14ac:dyDescent="0.25">
      <c r="E308">
        <f t="shared" si="418"/>
        <v>1045561</v>
      </c>
      <c r="F308">
        <f t="shared" si="418"/>
        <v>1045561</v>
      </c>
      <c r="G308" t="e">
        <f t="shared" si="416"/>
        <v>#N/A</v>
      </c>
      <c r="H308" t="e">
        <f t="shared" si="336"/>
        <v>#VALUE!</v>
      </c>
      <c r="I308" t="e">
        <f t="shared" si="337"/>
        <v>#VALUE!</v>
      </c>
      <c r="J308" t="e">
        <f t="shared" si="338"/>
        <v>#VALUE!</v>
      </c>
      <c r="K308" t="e">
        <f t="shared" si="339"/>
        <v>#VALUE!</v>
      </c>
      <c r="L308" t="e">
        <f t="shared" si="340"/>
        <v>#VALUE!</v>
      </c>
      <c r="M308" t="e">
        <f t="shared" si="341"/>
        <v>#VALUE!</v>
      </c>
      <c r="N308" t="e">
        <f t="shared" si="342"/>
        <v>#VALUE!</v>
      </c>
      <c r="O308" t="e">
        <f t="shared" si="343"/>
        <v>#VALUE!</v>
      </c>
      <c r="P308" t="e">
        <f t="shared" si="344"/>
        <v>#VALUE!</v>
      </c>
      <c r="Q308" t="e">
        <f t="shared" si="345"/>
        <v>#VALUE!</v>
      </c>
      <c r="R308" t="e">
        <f t="shared" si="346"/>
        <v>#VALUE!</v>
      </c>
      <c r="S308" t="e">
        <f t="shared" si="347"/>
        <v>#VALUE!</v>
      </c>
      <c r="T308" t="e">
        <f t="shared" si="348"/>
        <v>#VALUE!</v>
      </c>
      <c r="U308" t="e">
        <f t="shared" si="349"/>
        <v>#VALUE!</v>
      </c>
      <c r="V308" t="e">
        <f t="shared" si="350"/>
        <v>#VALUE!</v>
      </c>
      <c r="W308" t="e">
        <f t="shared" si="351"/>
        <v>#VALUE!</v>
      </c>
      <c r="X308" t="e">
        <f t="shared" si="352"/>
        <v>#VALUE!</v>
      </c>
      <c r="Y308" t="e">
        <f t="shared" si="353"/>
        <v>#VALUE!</v>
      </c>
      <c r="Z308" t="e">
        <f t="shared" si="354"/>
        <v>#VALUE!</v>
      </c>
      <c r="AA308" t="e">
        <f t="shared" si="355"/>
        <v>#VALUE!</v>
      </c>
      <c r="AB308" t="e">
        <f t="shared" si="356"/>
        <v>#VALUE!</v>
      </c>
      <c r="AC308" t="e">
        <f t="shared" si="357"/>
        <v>#VALUE!</v>
      </c>
      <c r="AD308" t="e">
        <f t="shared" si="358"/>
        <v>#VALUE!</v>
      </c>
      <c r="AE308" t="e">
        <f t="shared" si="359"/>
        <v>#VALUE!</v>
      </c>
      <c r="AF308" t="e">
        <f t="shared" si="360"/>
        <v>#VALUE!</v>
      </c>
      <c r="AG308" t="e">
        <f t="shared" si="361"/>
        <v>#VALUE!</v>
      </c>
      <c r="AH308" t="e">
        <f t="shared" si="362"/>
        <v>#VALUE!</v>
      </c>
      <c r="AI308" t="e">
        <f t="shared" si="363"/>
        <v>#VALUE!</v>
      </c>
      <c r="AJ308" t="e">
        <f t="shared" si="364"/>
        <v>#VALUE!</v>
      </c>
      <c r="AK308" t="e">
        <f t="shared" si="365"/>
        <v>#VALUE!</v>
      </c>
      <c r="AL308" t="e">
        <f t="shared" si="366"/>
        <v>#VALUE!</v>
      </c>
      <c r="AM308" t="e">
        <f t="shared" si="367"/>
        <v>#VALUE!</v>
      </c>
      <c r="AN308" t="e">
        <f t="shared" si="368"/>
        <v>#VALUE!</v>
      </c>
      <c r="AO308" t="e">
        <f t="shared" si="369"/>
        <v>#VALUE!</v>
      </c>
      <c r="AP308" t="e">
        <f t="shared" si="370"/>
        <v>#VALUE!</v>
      </c>
      <c r="AQ308" t="e">
        <f t="shared" si="371"/>
        <v>#VALUE!</v>
      </c>
      <c r="AR308" t="e">
        <f t="shared" si="372"/>
        <v>#VALUE!</v>
      </c>
      <c r="AS308" t="e">
        <f t="shared" si="373"/>
        <v>#VALUE!</v>
      </c>
      <c r="AT308" t="e">
        <f t="shared" si="374"/>
        <v>#VALUE!</v>
      </c>
      <c r="AU308" t="e">
        <f t="shared" si="375"/>
        <v>#VALUE!</v>
      </c>
      <c r="AV308" t="e">
        <f t="shared" si="376"/>
        <v>#VALUE!</v>
      </c>
      <c r="AW308" t="e">
        <f t="shared" si="377"/>
        <v>#VALUE!</v>
      </c>
      <c r="AX308" t="e">
        <f t="shared" si="378"/>
        <v>#VALUE!</v>
      </c>
      <c r="AY308" t="e">
        <f t="shared" si="379"/>
        <v>#VALUE!</v>
      </c>
      <c r="AZ308" t="e">
        <f t="shared" si="380"/>
        <v>#VALUE!</v>
      </c>
      <c r="BA308" t="e">
        <f t="shared" si="381"/>
        <v>#VALUE!</v>
      </c>
      <c r="BB308" t="e">
        <f t="shared" si="382"/>
        <v>#VALUE!</v>
      </c>
      <c r="BC308" t="e">
        <f t="shared" si="383"/>
        <v>#VALUE!</v>
      </c>
      <c r="BD308" t="e">
        <f t="shared" si="384"/>
        <v>#VALUE!</v>
      </c>
      <c r="BE308" t="e">
        <f t="shared" si="385"/>
        <v>#VALUE!</v>
      </c>
      <c r="BF308" t="e">
        <f t="shared" si="386"/>
        <v>#VALUE!</v>
      </c>
      <c r="BG308" t="e">
        <f t="shared" si="387"/>
        <v>#VALUE!</v>
      </c>
      <c r="BH308" t="e">
        <f t="shared" si="388"/>
        <v>#VALUE!</v>
      </c>
      <c r="BI308" t="e">
        <f t="shared" si="389"/>
        <v>#VALUE!</v>
      </c>
      <c r="BJ308" t="e">
        <f t="shared" si="390"/>
        <v>#VALUE!</v>
      </c>
      <c r="BK308" t="e">
        <f t="shared" si="391"/>
        <v>#VALUE!</v>
      </c>
      <c r="BL308" t="e">
        <f t="shared" si="392"/>
        <v>#VALUE!</v>
      </c>
      <c r="BM308" t="e">
        <f t="shared" si="393"/>
        <v>#VALUE!</v>
      </c>
      <c r="BN308" t="e">
        <f t="shared" si="394"/>
        <v>#VALUE!</v>
      </c>
      <c r="BO308" t="e">
        <f t="shared" si="395"/>
        <v>#VALUE!</v>
      </c>
      <c r="BP308" t="e">
        <f t="shared" si="396"/>
        <v>#VALUE!</v>
      </c>
      <c r="BQ308" t="e">
        <f t="shared" si="397"/>
        <v>#VALUE!</v>
      </c>
      <c r="BR308" t="e">
        <f t="shared" si="398"/>
        <v>#VALUE!</v>
      </c>
      <c r="BS308" t="e">
        <f t="shared" si="399"/>
        <v>#VALUE!</v>
      </c>
      <c r="BT308" t="e">
        <f t="shared" si="400"/>
        <v>#VALUE!</v>
      </c>
      <c r="BU308" t="e">
        <f t="shared" si="401"/>
        <v>#VALUE!</v>
      </c>
      <c r="BV308" t="e">
        <f t="shared" si="402"/>
        <v>#VALUE!</v>
      </c>
      <c r="BW308" t="e">
        <f t="shared" si="403"/>
        <v>#VALUE!</v>
      </c>
      <c r="BX308" t="e">
        <f t="shared" si="404"/>
        <v>#VALUE!</v>
      </c>
      <c r="BY308" t="e">
        <f t="shared" si="405"/>
        <v>#VALUE!</v>
      </c>
      <c r="BZ308" t="e">
        <f t="shared" si="406"/>
        <v>#VALUE!</v>
      </c>
      <c r="CA308" t="e">
        <f t="shared" si="407"/>
        <v>#VALUE!</v>
      </c>
      <c r="CB308" t="e">
        <f t="shared" si="408"/>
        <v>#VALUE!</v>
      </c>
      <c r="CC308" t="e">
        <f t="shared" si="409"/>
        <v>#VALUE!</v>
      </c>
      <c r="CD308" t="e">
        <f t="shared" si="410"/>
        <v>#VALUE!</v>
      </c>
      <c r="CE308" t="e">
        <f t="shared" si="411"/>
        <v>#VALUE!</v>
      </c>
      <c r="CF308" t="e">
        <f t="shared" si="412"/>
        <v>#VALUE!</v>
      </c>
      <c r="CG308" t="e">
        <f t="shared" si="413"/>
        <v>#VALUE!</v>
      </c>
      <c r="CH308" t="e">
        <f t="shared" ca="1" si="414"/>
        <v>#N/A</v>
      </c>
    </row>
    <row r="309" spans="5:86" x14ac:dyDescent="0.25">
      <c r="E309">
        <f t="shared" si="418"/>
        <v>1045560</v>
      </c>
      <c r="F309">
        <f t="shared" si="418"/>
        <v>1045560</v>
      </c>
      <c r="G309" t="e">
        <f t="shared" si="416"/>
        <v>#N/A</v>
      </c>
      <c r="H309" t="e">
        <f t="shared" si="336"/>
        <v>#VALUE!</v>
      </c>
      <c r="I309" t="e">
        <f t="shared" si="337"/>
        <v>#VALUE!</v>
      </c>
      <c r="J309" t="e">
        <f t="shared" si="338"/>
        <v>#VALUE!</v>
      </c>
      <c r="K309" t="e">
        <f t="shared" si="339"/>
        <v>#VALUE!</v>
      </c>
      <c r="L309" t="e">
        <f t="shared" si="340"/>
        <v>#VALUE!</v>
      </c>
      <c r="M309" t="e">
        <f t="shared" si="341"/>
        <v>#VALUE!</v>
      </c>
      <c r="N309" t="e">
        <f t="shared" si="342"/>
        <v>#VALUE!</v>
      </c>
      <c r="O309" t="e">
        <f t="shared" si="343"/>
        <v>#VALUE!</v>
      </c>
      <c r="P309" t="e">
        <f t="shared" si="344"/>
        <v>#VALUE!</v>
      </c>
      <c r="Q309" t="e">
        <f t="shared" si="345"/>
        <v>#VALUE!</v>
      </c>
      <c r="R309" t="e">
        <f t="shared" si="346"/>
        <v>#VALUE!</v>
      </c>
      <c r="S309" t="e">
        <f t="shared" si="347"/>
        <v>#VALUE!</v>
      </c>
      <c r="T309" t="e">
        <f t="shared" si="348"/>
        <v>#VALUE!</v>
      </c>
      <c r="U309" t="e">
        <f t="shared" si="349"/>
        <v>#VALUE!</v>
      </c>
      <c r="V309" t="e">
        <f t="shared" si="350"/>
        <v>#VALUE!</v>
      </c>
      <c r="W309" t="e">
        <f t="shared" si="351"/>
        <v>#VALUE!</v>
      </c>
      <c r="X309" t="e">
        <f t="shared" si="352"/>
        <v>#VALUE!</v>
      </c>
      <c r="Y309" t="e">
        <f t="shared" si="353"/>
        <v>#VALUE!</v>
      </c>
      <c r="Z309" t="e">
        <f t="shared" si="354"/>
        <v>#VALUE!</v>
      </c>
      <c r="AA309" t="e">
        <f t="shared" si="355"/>
        <v>#VALUE!</v>
      </c>
      <c r="AB309" t="e">
        <f t="shared" si="356"/>
        <v>#VALUE!</v>
      </c>
      <c r="AC309" t="e">
        <f t="shared" si="357"/>
        <v>#VALUE!</v>
      </c>
      <c r="AD309" t="e">
        <f t="shared" si="358"/>
        <v>#VALUE!</v>
      </c>
      <c r="AE309" t="e">
        <f t="shared" si="359"/>
        <v>#VALUE!</v>
      </c>
      <c r="AF309" t="e">
        <f t="shared" si="360"/>
        <v>#VALUE!</v>
      </c>
      <c r="AG309" t="e">
        <f t="shared" si="361"/>
        <v>#VALUE!</v>
      </c>
      <c r="AH309" t="e">
        <f t="shared" si="362"/>
        <v>#VALUE!</v>
      </c>
      <c r="AI309" t="e">
        <f t="shared" si="363"/>
        <v>#VALUE!</v>
      </c>
      <c r="AJ309" t="e">
        <f t="shared" si="364"/>
        <v>#VALUE!</v>
      </c>
      <c r="AK309" t="e">
        <f t="shared" si="365"/>
        <v>#VALUE!</v>
      </c>
      <c r="AL309" t="e">
        <f t="shared" si="366"/>
        <v>#VALUE!</v>
      </c>
      <c r="AM309" t="e">
        <f t="shared" si="367"/>
        <v>#VALUE!</v>
      </c>
      <c r="AN309" t="e">
        <f t="shared" si="368"/>
        <v>#VALUE!</v>
      </c>
      <c r="AO309" t="e">
        <f t="shared" si="369"/>
        <v>#VALUE!</v>
      </c>
      <c r="AP309" t="e">
        <f t="shared" si="370"/>
        <v>#VALUE!</v>
      </c>
      <c r="AQ309" t="e">
        <f t="shared" si="371"/>
        <v>#VALUE!</v>
      </c>
      <c r="AR309" t="e">
        <f t="shared" si="372"/>
        <v>#VALUE!</v>
      </c>
      <c r="AS309" t="e">
        <f t="shared" si="373"/>
        <v>#VALUE!</v>
      </c>
      <c r="AT309" t="e">
        <f t="shared" si="374"/>
        <v>#VALUE!</v>
      </c>
      <c r="AU309" t="e">
        <f t="shared" si="375"/>
        <v>#VALUE!</v>
      </c>
      <c r="AV309" t="e">
        <f t="shared" si="376"/>
        <v>#VALUE!</v>
      </c>
      <c r="AW309" t="e">
        <f t="shared" si="377"/>
        <v>#VALUE!</v>
      </c>
      <c r="AX309" t="e">
        <f t="shared" si="378"/>
        <v>#VALUE!</v>
      </c>
      <c r="AY309" t="e">
        <f t="shared" si="379"/>
        <v>#VALUE!</v>
      </c>
      <c r="AZ309" t="e">
        <f t="shared" si="380"/>
        <v>#VALUE!</v>
      </c>
      <c r="BA309" t="e">
        <f t="shared" si="381"/>
        <v>#VALUE!</v>
      </c>
      <c r="BB309" t="e">
        <f t="shared" si="382"/>
        <v>#VALUE!</v>
      </c>
      <c r="BC309" t="e">
        <f t="shared" si="383"/>
        <v>#VALUE!</v>
      </c>
      <c r="BD309" t="e">
        <f t="shared" si="384"/>
        <v>#VALUE!</v>
      </c>
      <c r="BE309" t="e">
        <f t="shared" si="385"/>
        <v>#VALUE!</v>
      </c>
      <c r="BF309" t="e">
        <f t="shared" si="386"/>
        <v>#VALUE!</v>
      </c>
      <c r="BG309" t="e">
        <f t="shared" si="387"/>
        <v>#VALUE!</v>
      </c>
      <c r="BH309" t="e">
        <f t="shared" si="388"/>
        <v>#VALUE!</v>
      </c>
      <c r="BI309" t="e">
        <f t="shared" si="389"/>
        <v>#VALUE!</v>
      </c>
      <c r="BJ309" t="e">
        <f t="shared" si="390"/>
        <v>#VALUE!</v>
      </c>
      <c r="BK309" t="e">
        <f t="shared" si="391"/>
        <v>#VALUE!</v>
      </c>
      <c r="BL309" t="e">
        <f t="shared" si="392"/>
        <v>#VALUE!</v>
      </c>
      <c r="BM309" t="e">
        <f t="shared" si="393"/>
        <v>#VALUE!</v>
      </c>
      <c r="BN309" t="e">
        <f t="shared" si="394"/>
        <v>#VALUE!</v>
      </c>
      <c r="BO309" t="e">
        <f t="shared" si="395"/>
        <v>#VALUE!</v>
      </c>
      <c r="BP309" t="e">
        <f t="shared" si="396"/>
        <v>#VALUE!</v>
      </c>
      <c r="BQ309" t="e">
        <f t="shared" si="397"/>
        <v>#VALUE!</v>
      </c>
      <c r="BR309" t="e">
        <f t="shared" si="398"/>
        <v>#VALUE!</v>
      </c>
      <c r="BS309" t="e">
        <f t="shared" si="399"/>
        <v>#VALUE!</v>
      </c>
      <c r="BT309" t="e">
        <f t="shared" si="400"/>
        <v>#VALUE!</v>
      </c>
      <c r="BU309" t="e">
        <f t="shared" si="401"/>
        <v>#VALUE!</v>
      </c>
      <c r="BV309" t="e">
        <f t="shared" si="402"/>
        <v>#VALUE!</v>
      </c>
      <c r="BW309" t="e">
        <f t="shared" si="403"/>
        <v>#VALUE!</v>
      </c>
      <c r="BX309" t="e">
        <f t="shared" si="404"/>
        <v>#VALUE!</v>
      </c>
      <c r="BY309" t="e">
        <f t="shared" si="405"/>
        <v>#VALUE!</v>
      </c>
      <c r="BZ309" t="e">
        <f t="shared" si="406"/>
        <v>#VALUE!</v>
      </c>
      <c r="CA309" t="e">
        <f t="shared" si="407"/>
        <v>#VALUE!</v>
      </c>
      <c r="CB309" t="e">
        <f t="shared" si="408"/>
        <v>#VALUE!</v>
      </c>
      <c r="CC309" t="e">
        <f t="shared" si="409"/>
        <v>#VALUE!</v>
      </c>
      <c r="CD309" t="e">
        <f t="shared" si="410"/>
        <v>#VALUE!</v>
      </c>
      <c r="CE309" t="e">
        <f t="shared" si="411"/>
        <v>#VALUE!</v>
      </c>
      <c r="CF309" t="e">
        <f t="shared" si="412"/>
        <v>#VALUE!</v>
      </c>
      <c r="CG309" t="e">
        <f t="shared" si="413"/>
        <v>#VALUE!</v>
      </c>
      <c r="CH309" t="e">
        <f t="shared" ca="1" si="414"/>
        <v>#N/A</v>
      </c>
    </row>
    <row r="310" spans="5:86" x14ac:dyDescent="0.25">
      <c r="E310">
        <f t="shared" ref="E310:F325" si="419">E309-1</f>
        <v>1045559</v>
      </c>
      <c r="F310">
        <f t="shared" si="419"/>
        <v>1045559</v>
      </c>
      <c r="G310" t="e">
        <f t="shared" si="416"/>
        <v>#N/A</v>
      </c>
      <c r="H310" t="e">
        <f t="shared" si="336"/>
        <v>#VALUE!</v>
      </c>
      <c r="I310" t="e">
        <f t="shared" si="337"/>
        <v>#VALUE!</v>
      </c>
      <c r="J310" t="e">
        <f t="shared" si="338"/>
        <v>#VALUE!</v>
      </c>
      <c r="K310" t="e">
        <f t="shared" si="339"/>
        <v>#VALUE!</v>
      </c>
      <c r="L310" t="e">
        <f t="shared" si="340"/>
        <v>#VALUE!</v>
      </c>
      <c r="M310" t="e">
        <f t="shared" si="341"/>
        <v>#VALUE!</v>
      </c>
      <c r="N310" t="e">
        <f t="shared" si="342"/>
        <v>#VALUE!</v>
      </c>
      <c r="O310" t="e">
        <f t="shared" si="343"/>
        <v>#VALUE!</v>
      </c>
      <c r="P310" t="e">
        <f t="shared" si="344"/>
        <v>#VALUE!</v>
      </c>
      <c r="Q310" t="e">
        <f t="shared" si="345"/>
        <v>#VALUE!</v>
      </c>
      <c r="R310" t="e">
        <f t="shared" si="346"/>
        <v>#VALUE!</v>
      </c>
      <c r="S310" t="e">
        <f t="shared" si="347"/>
        <v>#VALUE!</v>
      </c>
      <c r="T310" t="e">
        <f t="shared" si="348"/>
        <v>#VALUE!</v>
      </c>
      <c r="U310" t="e">
        <f t="shared" si="349"/>
        <v>#VALUE!</v>
      </c>
      <c r="V310" t="e">
        <f t="shared" si="350"/>
        <v>#VALUE!</v>
      </c>
      <c r="W310" t="e">
        <f t="shared" si="351"/>
        <v>#VALUE!</v>
      </c>
      <c r="X310" t="e">
        <f t="shared" si="352"/>
        <v>#VALUE!</v>
      </c>
      <c r="Y310" t="e">
        <f t="shared" si="353"/>
        <v>#VALUE!</v>
      </c>
      <c r="Z310" t="e">
        <f t="shared" si="354"/>
        <v>#VALUE!</v>
      </c>
      <c r="AA310" t="e">
        <f t="shared" si="355"/>
        <v>#VALUE!</v>
      </c>
      <c r="AB310" t="e">
        <f t="shared" si="356"/>
        <v>#VALUE!</v>
      </c>
      <c r="AC310" t="e">
        <f t="shared" si="357"/>
        <v>#VALUE!</v>
      </c>
      <c r="AD310" t="e">
        <f t="shared" si="358"/>
        <v>#VALUE!</v>
      </c>
      <c r="AE310" t="e">
        <f t="shared" si="359"/>
        <v>#VALUE!</v>
      </c>
      <c r="AF310" t="e">
        <f t="shared" si="360"/>
        <v>#VALUE!</v>
      </c>
      <c r="AG310" t="e">
        <f t="shared" si="361"/>
        <v>#VALUE!</v>
      </c>
      <c r="AH310" t="e">
        <f t="shared" si="362"/>
        <v>#VALUE!</v>
      </c>
      <c r="AI310" t="e">
        <f t="shared" si="363"/>
        <v>#VALUE!</v>
      </c>
      <c r="AJ310" t="e">
        <f t="shared" si="364"/>
        <v>#VALUE!</v>
      </c>
      <c r="AK310" t="e">
        <f t="shared" si="365"/>
        <v>#VALUE!</v>
      </c>
      <c r="AL310" t="e">
        <f t="shared" si="366"/>
        <v>#VALUE!</v>
      </c>
      <c r="AM310" t="e">
        <f t="shared" si="367"/>
        <v>#VALUE!</v>
      </c>
      <c r="AN310" t="e">
        <f t="shared" si="368"/>
        <v>#VALUE!</v>
      </c>
      <c r="AO310" t="e">
        <f t="shared" si="369"/>
        <v>#VALUE!</v>
      </c>
      <c r="AP310" t="e">
        <f t="shared" si="370"/>
        <v>#VALUE!</v>
      </c>
      <c r="AQ310" t="e">
        <f t="shared" si="371"/>
        <v>#VALUE!</v>
      </c>
      <c r="AR310" t="e">
        <f t="shared" si="372"/>
        <v>#VALUE!</v>
      </c>
      <c r="AS310" t="e">
        <f t="shared" si="373"/>
        <v>#VALUE!</v>
      </c>
      <c r="AT310" t="e">
        <f t="shared" si="374"/>
        <v>#VALUE!</v>
      </c>
      <c r="AU310" t="e">
        <f t="shared" si="375"/>
        <v>#VALUE!</v>
      </c>
      <c r="AV310" t="e">
        <f t="shared" si="376"/>
        <v>#VALUE!</v>
      </c>
      <c r="AW310" t="e">
        <f t="shared" si="377"/>
        <v>#VALUE!</v>
      </c>
      <c r="AX310" t="e">
        <f t="shared" si="378"/>
        <v>#VALUE!</v>
      </c>
      <c r="AY310" t="e">
        <f t="shared" si="379"/>
        <v>#VALUE!</v>
      </c>
      <c r="AZ310" t="e">
        <f t="shared" si="380"/>
        <v>#VALUE!</v>
      </c>
      <c r="BA310" t="e">
        <f t="shared" si="381"/>
        <v>#VALUE!</v>
      </c>
      <c r="BB310" t="e">
        <f t="shared" si="382"/>
        <v>#VALUE!</v>
      </c>
      <c r="BC310" t="e">
        <f t="shared" si="383"/>
        <v>#VALUE!</v>
      </c>
      <c r="BD310" t="e">
        <f t="shared" si="384"/>
        <v>#VALUE!</v>
      </c>
      <c r="BE310" t="e">
        <f t="shared" si="385"/>
        <v>#VALUE!</v>
      </c>
      <c r="BF310" t="e">
        <f t="shared" si="386"/>
        <v>#VALUE!</v>
      </c>
      <c r="BG310" t="e">
        <f t="shared" si="387"/>
        <v>#VALUE!</v>
      </c>
      <c r="BH310" t="e">
        <f t="shared" si="388"/>
        <v>#VALUE!</v>
      </c>
      <c r="BI310" t="e">
        <f t="shared" si="389"/>
        <v>#VALUE!</v>
      </c>
      <c r="BJ310" t="e">
        <f t="shared" si="390"/>
        <v>#VALUE!</v>
      </c>
      <c r="BK310" t="e">
        <f t="shared" si="391"/>
        <v>#VALUE!</v>
      </c>
      <c r="BL310" t="e">
        <f t="shared" si="392"/>
        <v>#VALUE!</v>
      </c>
      <c r="BM310" t="e">
        <f t="shared" si="393"/>
        <v>#VALUE!</v>
      </c>
      <c r="BN310" t="e">
        <f t="shared" si="394"/>
        <v>#VALUE!</v>
      </c>
      <c r="BO310" t="e">
        <f t="shared" si="395"/>
        <v>#VALUE!</v>
      </c>
      <c r="BP310" t="e">
        <f t="shared" si="396"/>
        <v>#VALUE!</v>
      </c>
      <c r="BQ310" t="e">
        <f t="shared" si="397"/>
        <v>#VALUE!</v>
      </c>
      <c r="BR310" t="e">
        <f t="shared" si="398"/>
        <v>#VALUE!</v>
      </c>
      <c r="BS310" t="e">
        <f t="shared" si="399"/>
        <v>#VALUE!</v>
      </c>
      <c r="BT310" t="e">
        <f t="shared" si="400"/>
        <v>#VALUE!</v>
      </c>
      <c r="BU310" t="e">
        <f t="shared" si="401"/>
        <v>#VALUE!</v>
      </c>
      <c r="BV310" t="e">
        <f t="shared" si="402"/>
        <v>#VALUE!</v>
      </c>
      <c r="BW310" t="e">
        <f t="shared" si="403"/>
        <v>#VALUE!</v>
      </c>
      <c r="BX310" t="e">
        <f t="shared" si="404"/>
        <v>#VALUE!</v>
      </c>
      <c r="BY310" t="e">
        <f t="shared" si="405"/>
        <v>#VALUE!</v>
      </c>
      <c r="BZ310" t="e">
        <f t="shared" si="406"/>
        <v>#VALUE!</v>
      </c>
      <c r="CA310" t="e">
        <f t="shared" si="407"/>
        <v>#VALUE!</v>
      </c>
      <c r="CB310" t="e">
        <f t="shared" si="408"/>
        <v>#VALUE!</v>
      </c>
      <c r="CC310" t="e">
        <f t="shared" si="409"/>
        <v>#VALUE!</v>
      </c>
      <c r="CD310" t="e">
        <f t="shared" si="410"/>
        <v>#VALUE!</v>
      </c>
      <c r="CE310" t="e">
        <f t="shared" si="411"/>
        <v>#VALUE!</v>
      </c>
      <c r="CF310" t="e">
        <f t="shared" si="412"/>
        <v>#VALUE!</v>
      </c>
      <c r="CG310" t="e">
        <f t="shared" si="413"/>
        <v>#VALUE!</v>
      </c>
      <c r="CH310" t="e">
        <f t="shared" ca="1" si="414"/>
        <v>#N/A</v>
      </c>
    </row>
    <row r="311" spans="5:86" x14ac:dyDescent="0.25">
      <c r="E311">
        <f t="shared" si="419"/>
        <v>1045558</v>
      </c>
      <c r="F311">
        <f t="shared" si="419"/>
        <v>1045558</v>
      </c>
      <c r="G311" t="e">
        <f t="shared" si="416"/>
        <v>#N/A</v>
      </c>
      <c r="H311" t="e">
        <f t="shared" si="336"/>
        <v>#VALUE!</v>
      </c>
      <c r="I311" t="e">
        <f t="shared" si="337"/>
        <v>#VALUE!</v>
      </c>
      <c r="J311" t="e">
        <f t="shared" si="338"/>
        <v>#VALUE!</v>
      </c>
      <c r="K311" t="e">
        <f t="shared" si="339"/>
        <v>#VALUE!</v>
      </c>
      <c r="L311" t="e">
        <f t="shared" si="340"/>
        <v>#VALUE!</v>
      </c>
      <c r="M311" t="e">
        <f t="shared" si="341"/>
        <v>#VALUE!</v>
      </c>
      <c r="N311" t="e">
        <f t="shared" si="342"/>
        <v>#VALUE!</v>
      </c>
      <c r="O311" t="e">
        <f t="shared" si="343"/>
        <v>#VALUE!</v>
      </c>
      <c r="P311" t="e">
        <f t="shared" si="344"/>
        <v>#VALUE!</v>
      </c>
      <c r="Q311" t="e">
        <f t="shared" si="345"/>
        <v>#VALUE!</v>
      </c>
      <c r="R311" t="e">
        <f t="shared" si="346"/>
        <v>#VALUE!</v>
      </c>
      <c r="S311" t="e">
        <f t="shared" si="347"/>
        <v>#VALUE!</v>
      </c>
      <c r="T311" t="e">
        <f t="shared" si="348"/>
        <v>#VALUE!</v>
      </c>
      <c r="U311" t="e">
        <f t="shared" si="349"/>
        <v>#VALUE!</v>
      </c>
      <c r="V311" t="e">
        <f t="shared" si="350"/>
        <v>#VALUE!</v>
      </c>
      <c r="W311" t="e">
        <f t="shared" si="351"/>
        <v>#VALUE!</v>
      </c>
      <c r="X311" t="e">
        <f t="shared" si="352"/>
        <v>#VALUE!</v>
      </c>
      <c r="Y311" t="e">
        <f t="shared" si="353"/>
        <v>#VALUE!</v>
      </c>
      <c r="Z311" t="e">
        <f t="shared" si="354"/>
        <v>#VALUE!</v>
      </c>
      <c r="AA311" t="e">
        <f t="shared" si="355"/>
        <v>#VALUE!</v>
      </c>
      <c r="AB311" t="e">
        <f t="shared" si="356"/>
        <v>#VALUE!</v>
      </c>
      <c r="AC311" t="e">
        <f t="shared" si="357"/>
        <v>#VALUE!</v>
      </c>
      <c r="AD311" t="e">
        <f t="shared" si="358"/>
        <v>#VALUE!</v>
      </c>
      <c r="AE311" t="e">
        <f t="shared" si="359"/>
        <v>#VALUE!</v>
      </c>
      <c r="AF311" t="e">
        <f t="shared" si="360"/>
        <v>#VALUE!</v>
      </c>
      <c r="AG311" t="e">
        <f t="shared" si="361"/>
        <v>#VALUE!</v>
      </c>
      <c r="AH311" t="e">
        <f t="shared" si="362"/>
        <v>#VALUE!</v>
      </c>
      <c r="AI311" t="e">
        <f t="shared" si="363"/>
        <v>#VALUE!</v>
      </c>
      <c r="AJ311" t="e">
        <f t="shared" si="364"/>
        <v>#VALUE!</v>
      </c>
      <c r="AK311" t="e">
        <f t="shared" si="365"/>
        <v>#VALUE!</v>
      </c>
      <c r="AL311" t="e">
        <f t="shared" si="366"/>
        <v>#VALUE!</v>
      </c>
      <c r="AM311" t="e">
        <f t="shared" si="367"/>
        <v>#VALUE!</v>
      </c>
      <c r="AN311" t="e">
        <f t="shared" si="368"/>
        <v>#VALUE!</v>
      </c>
      <c r="AO311" t="e">
        <f t="shared" si="369"/>
        <v>#VALUE!</v>
      </c>
      <c r="AP311" t="e">
        <f t="shared" si="370"/>
        <v>#VALUE!</v>
      </c>
      <c r="AQ311" t="e">
        <f t="shared" si="371"/>
        <v>#VALUE!</v>
      </c>
      <c r="AR311" t="e">
        <f t="shared" si="372"/>
        <v>#VALUE!</v>
      </c>
      <c r="AS311" t="e">
        <f t="shared" si="373"/>
        <v>#VALUE!</v>
      </c>
      <c r="AT311" t="e">
        <f t="shared" si="374"/>
        <v>#VALUE!</v>
      </c>
      <c r="AU311" t="e">
        <f t="shared" si="375"/>
        <v>#VALUE!</v>
      </c>
      <c r="AV311" t="e">
        <f t="shared" si="376"/>
        <v>#VALUE!</v>
      </c>
      <c r="AW311" t="e">
        <f t="shared" si="377"/>
        <v>#VALUE!</v>
      </c>
      <c r="AX311" t="e">
        <f t="shared" si="378"/>
        <v>#VALUE!</v>
      </c>
      <c r="AY311" t="e">
        <f t="shared" si="379"/>
        <v>#VALUE!</v>
      </c>
      <c r="AZ311" t="e">
        <f t="shared" si="380"/>
        <v>#VALUE!</v>
      </c>
      <c r="BA311" t="e">
        <f t="shared" si="381"/>
        <v>#VALUE!</v>
      </c>
      <c r="BB311" t="e">
        <f t="shared" si="382"/>
        <v>#VALUE!</v>
      </c>
      <c r="BC311" t="e">
        <f t="shared" si="383"/>
        <v>#VALUE!</v>
      </c>
      <c r="BD311" t="e">
        <f t="shared" si="384"/>
        <v>#VALUE!</v>
      </c>
      <c r="BE311" t="e">
        <f t="shared" si="385"/>
        <v>#VALUE!</v>
      </c>
      <c r="BF311" t="e">
        <f t="shared" si="386"/>
        <v>#VALUE!</v>
      </c>
      <c r="BG311" t="e">
        <f t="shared" si="387"/>
        <v>#VALUE!</v>
      </c>
      <c r="BH311" t="e">
        <f t="shared" si="388"/>
        <v>#VALUE!</v>
      </c>
      <c r="BI311" t="e">
        <f t="shared" si="389"/>
        <v>#VALUE!</v>
      </c>
      <c r="BJ311" t="e">
        <f t="shared" si="390"/>
        <v>#VALUE!</v>
      </c>
      <c r="BK311" t="e">
        <f t="shared" si="391"/>
        <v>#VALUE!</v>
      </c>
      <c r="BL311" t="e">
        <f t="shared" si="392"/>
        <v>#VALUE!</v>
      </c>
      <c r="BM311" t="e">
        <f t="shared" si="393"/>
        <v>#VALUE!</v>
      </c>
      <c r="BN311" t="e">
        <f t="shared" si="394"/>
        <v>#VALUE!</v>
      </c>
      <c r="BO311" t="e">
        <f t="shared" si="395"/>
        <v>#VALUE!</v>
      </c>
      <c r="BP311" t="e">
        <f t="shared" si="396"/>
        <v>#VALUE!</v>
      </c>
      <c r="BQ311" t="e">
        <f t="shared" si="397"/>
        <v>#VALUE!</v>
      </c>
      <c r="BR311" t="e">
        <f t="shared" si="398"/>
        <v>#VALUE!</v>
      </c>
      <c r="BS311" t="e">
        <f t="shared" si="399"/>
        <v>#VALUE!</v>
      </c>
      <c r="BT311" t="e">
        <f t="shared" si="400"/>
        <v>#VALUE!</v>
      </c>
      <c r="BU311" t="e">
        <f t="shared" si="401"/>
        <v>#VALUE!</v>
      </c>
      <c r="BV311" t="e">
        <f t="shared" si="402"/>
        <v>#VALUE!</v>
      </c>
      <c r="BW311" t="e">
        <f t="shared" si="403"/>
        <v>#VALUE!</v>
      </c>
      <c r="BX311" t="e">
        <f t="shared" si="404"/>
        <v>#VALUE!</v>
      </c>
      <c r="BY311" t="e">
        <f t="shared" si="405"/>
        <v>#VALUE!</v>
      </c>
      <c r="BZ311" t="e">
        <f t="shared" si="406"/>
        <v>#VALUE!</v>
      </c>
      <c r="CA311" t="e">
        <f t="shared" si="407"/>
        <v>#VALUE!</v>
      </c>
      <c r="CB311" t="e">
        <f t="shared" si="408"/>
        <v>#VALUE!</v>
      </c>
      <c r="CC311" t="e">
        <f t="shared" si="409"/>
        <v>#VALUE!</v>
      </c>
      <c r="CD311" t="e">
        <f t="shared" si="410"/>
        <v>#VALUE!</v>
      </c>
      <c r="CE311" t="e">
        <f t="shared" si="411"/>
        <v>#VALUE!</v>
      </c>
      <c r="CF311" t="e">
        <f t="shared" si="412"/>
        <v>#VALUE!</v>
      </c>
      <c r="CG311" t="e">
        <f t="shared" si="413"/>
        <v>#VALUE!</v>
      </c>
      <c r="CH311" t="e">
        <f t="shared" ca="1" si="414"/>
        <v>#N/A</v>
      </c>
    </row>
    <row r="312" spans="5:86" x14ac:dyDescent="0.25">
      <c r="E312">
        <f t="shared" si="419"/>
        <v>1045557</v>
      </c>
      <c r="F312">
        <f t="shared" si="419"/>
        <v>1045557</v>
      </c>
      <c r="G312" t="e">
        <f t="shared" si="416"/>
        <v>#N/A</v>
      </c>
      <c r="H312" t="e">
        <f t="shared" si="336"/>
        <v>#VALUE!</v>
      </c>
      <c r="I312" t="e">
        <f t="shared" si="337"/>
        <v>#VALUE!</v>
      </c>
      <c r="J312" t="e">
        <f t="shared" si="338"/>
        <v>#VALUE!</v>
      </c>
      <c r="K312" t="e">
        <f t="shared" si="339"/>
        <v>#VALUE!</v>
      </c>
      <c r="L312" t="e">
        <f t="shared" si="340"/>
        <v>#VALUE!</v>
      </c>
      <c r="M312" t="e">
        <f t="shared" si="341"/>
        <v>#VALUE!</v>
      </c>
      <c r="N312" t="e">
        <f t="shared" si="342"/>
        <v>#VALUE!</v>
      </c>
      <c r="O312" t="e">
        <f t="shared" si="343"/>
        <v>#VALUE!</v>
      </c>
      <c r="P312" t="e">
        <f t="shared" si="344"/>
        <v>#VALUE!</v>
      </c>
      <c r="Q312" t="e">
        <f t="shared" si="345"/>
        <v>#VALUE!</v>
      </c>
      <c r="R312" t="e">
        <f t="shared" si="346"/>
        <v>#VALUE!</v>
      </c>
      <c r="S312" t="e">
        <f t="shared" si="347"/>
        <v>#VALUE!</v>
      </c>
      <c r="T312" t="e">
        <f t="shared" si="348"/>
        <v>#VALUE!</v>
      </c>
      <c r="U312" t="e">
        <f t="shared" si="349"/>
        <v>#VALUE!</v>
      </c>
      <c r="V312" t="e">
        <f t="shared" si="350"/>
        <v>#VALUE!</v>
      </c>
      <c r="W312" t="e">
        <f t="shared" si="351"/>
        <v>#VALUE!</v>
      </c>
      <c r="X312" t="e">
        <f t="shared" si="352"/>
        <v>#VALUE!</v>
      </c>
      <c r="Y312" t="e">
        <f t="shared" si="353"/>
        <v>#VALUE!</v>
      </c>
      <c r="Z312" t="e">
        <f t="shared" si="354"/>
        <v>#VALUE!</v>
      </c>
      <c r="AA312" t="e">
        <f t="shared" si="355"/>
        <v>#VALUE!</v>
      </c>
      <c r="AB312" t="e">
        <f t="shared" si="356"/>
        <v>#VALUE!</v>
      </c>
      <c r="AC312" t="e">
        <f t="shared" si="357"/>
        <v>#VALUE!</v>
      </c>
      <c r="AD312" t="e">
        <f t="shared" si="358"/>
        <v>#VALUE!</v>
      </c>
      <c r="AE312" t="e">
        <f t="shared" si="359"/>
        <v>#VALUE!</v>
      </c>
      <c r="AF312" t="e">
        <f t="shared" si="360"/>
        <v>#VALUE!</v>
      </c>
      <c r="AG312" t="e">
        <f t="shared" si="361"/>
        <v>#VALUE!</v>
      </c>
      <c r="AH312" t="e">
        <f t="shared" si="362"/>
        <v>#VALUE!</v>
      </c>
      <c r="AI312" t="e">
        <f t="shared" si="363"/>
        <v>#VALUE!</v>
      </c>
      <c r="AJ312" t="e">
        <f t="shared" si="364"/>
        <v>#VALUE!</v>
      </c>
      <c r="AK312" t="e">
        <f t="shared" si="365"/>
        <v>#VALUE!</v>
      </c>
      <c r="AL312" t="e">
        <f t="shared" si="366"/>
        <v>#VALUE!</v>
      </c>
      <c r="AM312" t="e">
        <f t="shared" si="367"/>
        <v>#VALUE!</v>
      </c>
      <c r="AN312" t="e">
        <f t="shared" si="368"/>
        <v>#VALUE!</v>
      </c>
      <c r="AO312" t="e">
        <f t="shared" si="369"/>
        <v>#VALUE!</v>
      </c>
      <c r="AP312" t="e">
        <f t="shared" si="370"/>
        <v>#VALUE!</v>
      </c>
      <c r="AQ312" t="e">
        <f t="shared" si="371"/>
        <v>#VALUE!</v>
      </c>
      <c r="AR312" t="e">
        <f t="shared" si="372"/>
        <v>#VALUE!</v>
      </c>
      <c r="AS312" t="e">
        <f t="shared" si="373"/>
        <v>#VALUE!</v>
      </c>
      <c r="AT312" t="e">
        <f t="shared" si="374"/>
        <v>#VALUE!</v>
      </c>
      <c r="AU312" t="e">
        <f t="shared" si="375"/>
        <v>#VALUE!</v>
      </c>
      <c r="AV312" t="e">
        <f t="shared" si="376"/>
        <v>#VALUE!</v>
      </c>
      <c r="AW312" t="e">
        <f t="shared" si="377"/>
        <v>#VALUE!</v>
      </c>
      <c r="AX312" t="e">
        <f t="shared" si="378"/>
        <v>#VALUE!</v>
      </c>
      <c r="AY312" t="e">
        <f t="shared" si="379"/>
        <v>#VALUE!</v>
      </c>
      <c r="AZ312" t="e">
        <f t="shared" si="380"/>
        <v>#VALUE!</v>
      </c>
      <c r="BA312" t="e">
        <f t="shared" si="381"/>
        <v>#VALUE!</v>
      </c>
      <c r="BB312" t="e">
        <f t="shared" si="382"/>
        <v>#VALUE!</v>
      </c>
      <c r="BC312" t="e">
        <f t="shared" si="383"/>
        <v>#VALUE!</v>
      </c>
      <c r="BD312" t="e">
        <f t="shared" si="384"/>
        <v>#VALUE!</v>
      </c>
      <c r="BE312" t="e">
        <f t="shared" si="385"/>
        <v>#VALUE!</v>
      </c>
      <c r="BF312" t="e">
        <f t="shared" si="386"/>
        <v>#VALUE!</v>
      </c>
      <c r="BG312" t="e">
        <f t="shared" si="387"/>
        <v>#VALUE!</v>
      </c>
      <c r="BH312" t="e">
        <f t="shared" si="388"/>
        <v>#VALUE!</v>
      </c>
      <c r="BI312" t="e">
        <f t="shared" si="389"/>
        <v>#VALUE!</v>
      </c>
      <c r="BJ312" t="e">
        <f t="shared" si="390"/>
        <v>#VALUE!</v>
      </c>
      <c r="BK312" t="e">
        <f t="shared" si="391"/>
        <v>#VALUE!</v>
      </c>
      <c r="BL312" t="e">
        <f t="shared" si="392"/>
        <v>#VALUE!</v>
      </c>
      <c r="BM312" t="e">
        <f t="shared" si="393"/>
        <v>#VALUE!</v>
      </c>
      <c r="BN312" t="e">
        <f t="shared" si="394"/>
        <v>#VALUE!</v>
      </c>
      <c r="BO312" t="e">
        <f t="shared" si="395"/>
        <v>#VALUE!</v>
      </c>
      <c r="BP312" t="e">
        <f t="shared" si="396"/>
        <v>#VALUE!</v>
      </c>
      <c r="BQ312" t="e">
        <f t="shared" si="397"/>
        <v>#VALUE!</v>
      </c>
      <c r="BR312" t="e">
        <f t="shared" si="398"/>
        <v>#VALUE!</v>
      </c>
      <c r="BS312" t="e">
        <f t="shared" si="399"/>
        <v>#VALUE!</v>
      </c>
      <c r="BT312" t="e">
        <f t="shared" si="400"/>
        <v>#VALUE!</v>
      </c>
      <c r="BU312" t="e">
        <f t="shared" si="401"/>
        <v>#VALUE!</v>
      </c>
      <c r="BV312" t="e">
        <f t="shared" si="402"/>
        <v>#VALUE!</v>
      </c>
      <c r="BW312" t="e">
        <f t="shared" si="403"/>
        <v>#VALUE!</v>
      </c>
      <c r="BX312" t="e">
        <f t="shared" si="404"/>
        <v>#VALUE!</v>
      </c>
      <c r="BY312" t="e">
        <f t="shared" si="405"/>
        <v>#VALUE!</v>
      </c>
      <c r="BZ312" t="e">
        <f t="shared" si="406"/>
        <v>#VALUE!</v>
      </c>
      <c r="CA312" t="e">
        <f t="shared" si="407"/>
        <v>#VALUE!</v>
      </c>
      <c r="CB312" t="e">
        <f t="shared" si="408"/>
        <v>#VALUE!</v>
      </c>
      <c r="CC312" t="e">
        <f t="shared" si="409"/>
        <v>#VALUE!</v>
      </c>
      <c r="CD312" t="e">
        <f t="shared" si="410"/>
        <v>#VALUE!</v>
      </c>
      <c r="CE312" t="e">
        <f t="shared" si="411"/>
        <v>#VALUE!</v>
      </c>
      <c r="CF312" t="e">
        <f t="shared" si="412"/>
        <v>#VALUE!</v>
      </c>
      <c r="CG312" t="e">
        <f t="shared" si="413"/>
        <v>#VALUE!</v>
      </c>
      <c r="CH312" t="e">
        <f t="shared" ca="1" si="414"/>
        <v>#N/A</v>
      </c>
    </row>
    <row r="313" spans="5:86" x14ac:dyDescent="0.25">
      <c r="E313">
        <f t="shared" si="419"/>
        <v>1045556</v>
      </c>
      <c r="F313">
        <f t="shared" si="419"/>
        <v>1045556</v>
      </c>
      <c r="G313" t="e">
        <f t="shared" si="416"/>
        <v>#N/A</v>
      </c>
      <c r="H313" t="e">
        <f t="shared" si="336"/>
        <v>#VALUE!</v>
      </c>
      <c r="I313" t="e">
        <f t="shared" si="337"/>
        <v>#VALUE!</v>
      </c>
      <c r="J313" t="e">
        <f t="shared" si="338"/>
        <v>#VALUE!</v>
      </c>
      <c r="K313" t="e">
        <f t="shared" si="339"/>
        <v>#VALUE!</v>
      </c>
      <c r="L313" t="e">
        <f t="shared" si="340"/>
        <v>#VALUE!</v>
      </c>
      <c r="M313" t="e">
        <f t="shared" si="341"/>
        <v>#VALUE!</v>
      </c>
      <c r="N313" t="e">
        <f t="shared" si="342"/>
        <v>#VALUE!</v>
      </c>
      <c r="O313" t="e">
        <f t="shared" si="343"/>
        <v>#VALUE!</v>
      </c>
      <c r="P313" t="e">
        <f t="shared" si="344"/>
        <v>#VALUE!</v>
      </c>
      <c r="Q313" t="e">
        <f t="shared" si="345"/>
        <v>#VALUE!</v>
      </c>
      <c r="R313" t="e">
        <f t="shared" si="346"/>
        <v>#VALUE!</v>
      </c>
      <c r="S313" t="e">
        <f t="shared" si="347"/>
        <v>#VALUE!</v>
      </c>
      <c r="T313" t="e">
        <f t="shared" si="348"/>
        <v>#VALUE!</v>
      </c>
      <c r="U313" t="e">
        <f t="shared" si="349"/>
        <v>#VALUE!</v>
      </c>
      <c r="V313" t="e">
        <f t="shared" si="350"/>
        <v>#VALUE!</v>
      </c>
      <c r="W313" t="e">
        <f t="shared" si="351"/>
        <v>#VALUE!</v>
      </c>
      <c r="X313" t="e">
        <f t="shared" si="352"/>
        <v>#VALUE!</v>
      </c>
      <c r="Y313" t="e">
        <f t="shared" si="353"/>
        <v>#VALUE!</v>
      </c>
      <c r="Z313" t="e">
        <f t="shared" si="354"/>
        <v>#VALUE!</v>
      </c>
      <c r="AA313" t="e">
        <f t="shared" si="355"/>
        <v>#VALUE!</v>
      </c>
      <c r="AB313" t="e">
        <f t="shared" si="356"/>
        <v>#VALUE!</v>
      </c>
      <c r="AC313" t="e">
        <f t="shared" si="357"/>
        <v>#VALUE!</v>
      </c>
      <c r="AD313" t="e">
        <f t="shared" si="358"/>
        <v>#VALUE!</v>
      </c>
      <c r="AE313" t="e">
        <f t="shared" si="359"/>
        <v>#VALUE!</v>
      </c>
      <c r="AF313" t="e">
        <f t="shared" si="360"/>
        <v>#VALUE!</v>
      </c>
      <c r="AG313" t="e">
        <f t="shared" si="361"/>
        <v>#VALUE!</v>
      </c>
      <c r="AH313" t="e">
        <f t="shared" si="362"/>
        <v>#VALUE!</v>
      </c>
      <c r="AI313" t="e">
        <f t="shared" si="363"/>
        <v>#VALUE!</v>
      </c>
      <c r="AJ313" t="e">
        <f t="shared" si="364"/>
        <v>#VALUE!</v>
      </c>
      <c r="AK313" t="e">
        <f t="shared" si="365"/>
        <v>#VALUE!</v>
      </c>
      <c r="AL313" t="e">
        <f t="shared" si="366"/>
        <v>#VALUE!</v>
      </c>
      <c r="AM313" t="e">
        <f t="shared" si="367"/>
        <v>#VALUE!</v>
      </c>
      <c r="AN313" t="e">
        <f t="shared" si="368"/>
        <v>#VALUE!</v>
      </c>
      <c r="AO313" t="e">
        <f t="shared" si="369"/>
        <v>#VALUE!</v>
      </c>
      <c r="AP313" t="e">
        <f t="shared" si="370"/>
        <v>#VALUE!</v>
      </c>
      <c r="AQ313" t="e">
        <f t="shared" si="371"/>
        <v>#VALUE!</v>
      </c>
      <c r="AR313" t="e">
        <f t="shared" si="372"/>
        <v>#VALUE!</v>
      </c>
      <c r="AS313" t="e">
        <f t="shared" si="373"/>
        <v>#VALUE!</v>
      </c>
      <c r="AT313" t="e">
        <f t="shared" si="374"/>
        <v>#VALUE!</v>
      </c>
      <c r="AU313" t="e">
        <f t="shared" si="375"/>
        <v>#VALUE!</v>
      </c>
      <c r="AV313" t="e">
        <f t="shared" si="376"/>
        <v>#VALUE!</v>
      </c>
      <c r="AW313" t="e">
        <f t="shared" si="377"/>
        <v>#VALUE!</v>
      </c>
      <c r="AX313" t="e">
        <f t="shared" si="378"/>
        <v>#VALUE!</v>
      </c>
      <c r="AY313" t="e">
        <f t="shared" si="379"/>
        <v>#VALUE!</v>
      </c>
      <c r="AZ313" t="e">
        <f t="shared" si="380"/>
        <v>#VALUE!</v>
      </c>
      <c r="BA313" t="e">
        <f t="shared" si="381"/>
        <v>#VALUE!</v>
      </c>
      <c r="BB313" t="e">
        <f t="shared" si="382"/>
        <v>#VALUE!</v>
      </c>
      <c r="BC313" t="e">
        <f t="shared" si="383"/>
        <v>#VALUE!</v>
      </c>
      <c r="BD313" t="e">
        <f t="shared" si="384"/>
        <v>#VALUE!</v>
      </c>
      <c r="BE313" t="e">
        <f t="shared" si="385"/>
        <v>#VALUE!</v>
      </c>
      <c r="BF313" t="e">
        <f t="shared" si="386"/>
        <v>#VALUE!</v>
      </c>
      <c r="BG313" t="e">
        <f t="shared" si="387"/>
        <v>#VALUE!</v>
      </c>
      <c r="BH313" t="e">
        <f t="shared" si="388"/>
        <v>#VALUE!</v>
      </c>
      <c r="BI313" t="e">
        <f t="shared" si="389"/>
        <v>#VALUE!</v>
      </c>
      <c r="BJ313" t="e">
        <f t="shared" si="390"/>
        <v>#VALUE!</v>
      </c>
      <c r="BK313" t="e">
        <f t="shared" si="391"/>
        <v>#VALUE!</v>
      </c>
      <c r="BL313" t="e">
        <f t="shared" si="392"/>
        <v>#VALUE!</v>
      </c>
      <c r="BM313" t="e">
        <f t="shared" si="393"/>
        <v>#VALUE!</v>
      </c>
      <c r="BN313" t="e">
        <f t="shared" si="394"/>
        <v>#VALUE!</v>
      </c>
      <c r="BO313" t="e">
        <f t="shared" si="395"/>
        <v>#VALUE!</v>
      </c>
      <c r="BP313" t="e">
        <f t="shared" si="396"/>
        <v>#VALUE!</v>
      </c>
      <c r="BQ313" t="e">
        <f t="shared" si="397"/>
        <v>#VALUE!</v>
      </c>
      <c r="BR313" t="e">
        <f t="shared" si="398"/>
        <v>#VALUE!</v>
      </c>
      <c r="BS313" t="e">
        <f t="shared" si="399"/>
        <v>#VALUE!</v>
      </c>
      <c r="BT313" t="e">
        <f t="shared" si="400"/>
        <v>#VALUE!</v>
      </c>
      <c r="BU313" t="e">
        <f t="shared" si="401"/>
        <v>#VALUE!</v>
      </c>
      <c r="BV313" t="e">
        <f t="shared" si="402"/>
        <v>#VALUE!</v>
      </c>
      <c r="BW313" t="e">
        <f t="shared" si="403"/>
        <v>#VALUE!</v>
      </c>
      <c r="BX313" t="e">
        <f t="shared" si="404"/>
        <v>#VALUE!</v>
      </c>
      <c r="BY313" t="e">
        <f t="shared" si="405"/>
        <v>#VALUE!</v>
      </c>
      <c r="BZ313" t="e">
        <f t="shared" si="406"/>
        <v>#VALUE!</v>
      </c>
      <c r="CA313" t="e">
        <f t="shared" si="407"/>
        <v>#VALUE!</v>
      </c>
      <c r="CB313" t="e">
        <f t="shared" si="408"/>
        <v>#VALUE!</v>
      </c>
      <c r="CC313" t="e">
        <f t="shared" si="409"/>
        <v>#VALUE!</v>
      </c>
      <c r="CD313" t="e">
        <f t="shared" si="410"/>
        <v>#VALUE!</v>
      </c>
      <c r="CE313" t="e">
        <f t="shared" si="411"/>
        <v>#VALUE!</v>
      </c>
      <c r="CF313" t="e">
        <f t="shared" si="412"/>
        <v>#VALUE!</v>
      </c>
      <c r="CG313" t="e">
        <f t="shared" si="413"/>
        <v>#VALUE!</v>
      </c>
      <c r="CH313" t="e">
        <f t="shared" ca="1" si="414"/>
        <v>#N/A</v>
      </c>
    </row>
    <row r="314" spans="5:86" x14ac:dyDescent="0.25">
      <c r="E314">
        <f t="shared" si="419"/>
        <v>1045555</v>
      </c>
      <c r="F314">
        <f t="shared" si="419"/>
        <v>1045555</v>
      </c>
      <c r="G314" t="e">
        <f t="shared" si="416"/>
        <v>#N/A</v>
      </c>
      <c r="H314" t="e">
        <f t="shared" si="336"/>
        <v>#VALUE!</v>
      </c>
      <c r="I314" t="e">
        <f t="shared" si="337"/>
        <v>#VALUE!</v>
      </c>
      <c r="J314" t="e">
        <f t="shared" si="338"/>
        <v>#VALUE!</v>
      </c>
      <c r="K314" t="e">
        <f t="shared" si="339"/>
        <v>#VALUE!</v>
      </c>
      <c r="L314" t="e">
        <f t="shared" si="340"/>
        <v>#VALUE!</v>
      </c>
      <c r="M314" t="e">
        <f t="shared" si="341"/>
        <v>#VALUE!</v>
      </c>
      <c r="N314" t="e">
        <f t="shared" si="342"/>
        <v>#VALUE!</v>
      </c>
      <c r="O314" t="e">
        <f t="shared" si="343"/>
        <v>#VALUE!</v>
      </c>
      <c r="P314" t="e">
        <f t="shared" si="344"/>
        <v>#VALUE!</v>
      </c>
      <c r="Q314" t="e">
        <f t="shared" si="345"/>
        <v>#VALUE!</v>
      </c>
      <c r="R314" t="e">
        <f t="shared" si="346"/>
        <v>#VALUE!</v>
      </c>
      <c r="S314" t="e">
        <f t="shared" si="347"/>
        <v>#VALUE!</v>
      </c>
      <c r="T314" t="e">
        <f t="shared" si="348"/>
        <v>#VALUE!</v>
      </c>
      <c r="U314" t="e">
        <f t="shared" si="349"/>
        <v>#VALUE!</v>
      </c>
      <c r="V314" t="e">
        <f t="shared" si="350"/>
        <v>#VALUE!</v>
      </c>
      <c r="W314" t="e">
        <f t="shared" si="351"/>
        <v>#VALUE!</v>
      </c>
      <c r="X314" t="e">
        <f t="shared" si="352"/>
        <v>#VALUE!</v>
      </c>
      <c r="Y314" t="e">
        <f t="shared" si="353"/>
        <v>#VALUE!</v>
      </c>
      <c r="Z314" t="e">
        <f t="shared" si="354"/>
        <v>#VALUE!</v>
      </c>
      <c r="AA314" t="e">
        <f t="shared" si="355"/>
        <v>#VALUE!</v>
      </c>
      <c r="AB314" t="e">
        <f t="shared" si="356"/>
        <v>#VALUE!</v>
      </c>
      <c r="AC314" t="e">
        <f t="shared" si="357"/>
        <v>#VALUE!</v>
      </c>
      <c r="AD314" t="e">
        <f t="shared" si="358"/>
        <v>#VALUE!</v>
      </c>
      <c r="AE314" t="e">
        <f t="shared" si="359"/>
        <v>#VALUE!</v>
      </c>
      <c r="AF314" t="e">
        <f t="shared" si="360"/>
        <v>#VALUE!</v>
      </c>
      <c r="AG314" t="e">
        <f t="shared" si="361"/>
        <v>#VALUE!</v>
      </c>
      <c r="AH314" t="e">
        <f t="shared" si="362"/>
        <v>#VALUE!</v>
      </c>
      <c r="AI314" t="e">
        <f t="shared" si="363"/>
        <v>#VALUE!</v>
      </c>
      <c r="AJ314" t="e">
        <f t="shared" si="364"/>
        <v>#VALUE!</v>
      </c>
      <c r="AK314" t="e">
        <f t="shared" si="365"/>
        <v>#VALUE!</v>
      </c>
      <c r="AL314" t="e">
        <f t="shared" si="366"/>
        <v>#VALUE!</v>
      </c>
      <c r="AM314" t="e">
        <f t="shared" si="367"/>
        <v>#VALUE!</v>
      </c>
      <c r="AN314" t="e">
        <f t="shared" si="368"/>
        <v>#VALUE!</v>
      </c>
      <c r="AO314" t="e">
        <f t="shared" si="369"/>
        <v>#VALUE!</v>
      </c>
      <c r="AP314" t="e">
        <f t="shared" si="370"/>
        <v>#VALUE!</v>
      </c>
      <c r="AQ314" t="e">
        <f t="shared" si="371"/>
        <v>#VALUE!</v>
      </c>
      <c r="AR314" t="e">
        <f t="shared" si="372"/>
        <v>#VALUE!</v>
      </c>
      <c r="AS314" t="e">
        <f t="shared" si="373"/>
        <v>#VALUE!</v>
      </c>
      <c r="AT314" t="e">
        <f t="shared" si="374"/>
        <v>#VALUE!</v>
      </c>
      <c r="AU314" t="e">
        <f t="shared" si="375"/>
        <v>#VALUE!</v>
      </c>
      <c r="AV314" t="e">
        <f t="shared" si="376"/>
        <v>#VALUE!</v>
      </c>
      <c r="AW314" t="e">
        <f t="shared" si="377"/>
        <v>#VALUE!</v>
      </c>
      <c r="AX314" t="e">
        <f t="shared" si="378"/>
        <v>#VALUE!</v>
      </c>
      <c r="AY314" t="e">
        <f t="shared" si="379"/>
        <v>#VALUE!</v>
      </c>
      <c r="AZ314" t="e">
        <f t="shared" si="380"/>
        <v>#VALUE!</v>
      </c>
      <c r="BA314" t="e">
        <f t="shared" si="381"/>
        <v>#VALUE!</v>
      </c>
      <c r="BB314" t="e">
        <f t="shared" si="382"/>
        <v>#VALUE!</v>
      </c>
      <c r="BC314" t="e">
        <f t="shared" si="383"/>
        <v>#VALUE!</v>
      </c>
      <c r="BD314" t="e">
        <f t="shared" si="384"/>
        <v>#VALUE!</v>
      </c>
      <c r="BE314" t="e">
        <f t="shared" si="385"/>
        <v>#VALUE!</v>
      </c>
      <c r="BF314" t="e">
        <f t="shared" si="386"/>
        <v>#VALUE!</v>
      </c>
      <c r="BG314" t="e">
        <f t="shared" si="387"/>
        <v>#VALUE!</v>
      </c>
      <c r="BH314" t="e">
        <f t="shared" si="388"/>
        <v>#VALUE!</v>
      </c>
      <c r="BI314" t="e">
        <f t="shared" si="389"/>
        <v>#VALUE!</v>
      </c>
      <c r="BJ314" t="e">
        <f t="shared" si="390"/>
        <v>#VALUE!</v>
      </c>
      <c r="BK314" t="e">
        <f t="shared" si="391"/>
        <v>#VALUE!</v>
      </c>
      <c r="BL314" t="e">
        <f t="shared" si="392"/>
        <v>#VALUE!</v>
      </c>
      <c r="BM314" t="e">
        <f t="shared" si="393"/>
        <v>#VALUE!</v>
      </c>
      <c r="BN314" t="e">
        <f t="shared" si="394"/>
        <v>#VALUE!</v>
      </c>
      <c r="BO314" t="e">
        <f t="shared" si="395"/>
        <v>#VALUE!</v>
      </c>
      <c r="BP314" t="e">
        <f t="shared" si="396"/>
        <v>#VALUE!</v>
      </c>
      <c r="BQ314" t="e">
        <f t="shared" si="397"/>
        <v>#VALUE!</v>
      </c>
      <c r="BR314" t="e">
        <f t="shared" si="398"/>
        <v>#VALUE!</v>
      </c>
      <c r="BS314" t="e">
        <f t="shared" si="399"/>
        <v>#VALUE!</v>
      </c>
      <c r="BT314" t="e">
        <f t="shared" si="400"/>
        <v>#VALUE!</v>
      </c>
      <c r="BU314" t="e">
        <f t="shared" si="401"/>
        <v>#VALUE!</v>
      </c>
      <c r="BV314" t="e">
        <f t="shared" si="402"/>
        <v>#VALUE!</v>
      </c>
      <c r="BW314" t="e">
        <f t="shared" si="403"/>
        <v>#VALUE!</v>
      </c>
      <c r="BX314" t="e">
        <f t="shared" si="404"/>
        <v>#VALUE!</v>
      </c>
      <c r="BY314" t="e">
        <f t="shared" si="405"/>
        <v>#VALUE!</v>
      </c>
      <c r="BZ314" t="e">
        <f t="shared" si="406"/>
        <v>#VALUE!</v>
      </c>
      <c r="CA314" t="e">
        <f t="shared" si="407"/>
        <v>#VALUE!</v>
      </c>
      <c r="CB314" t="e">
        <f t="shared" si="408"/>
        <v>#VALUE!</v>
      </c>
      <c r="CC314" t="e">
        <f t="shared" si="409"/>
        <v>#VALUE!</v>
      </c>
      <c r="CD314" t="e">
        <f t="shared" si="410"/>
        <v>#VALUE!</v>
      </c>
      <c r="CE314" t="e">
        <f t="shared" si="411"/>
        <v>#VALUE!</v>
      </c>
      <c r="CF314" t="e">
        <f t="shared" si="412"/>
        <v>#VALUE!</v>
      </c>
      <c r="CG314" t="e">
        <f t="shared" si="413"/>
        <v>#VALUE!</v>
      </c>
      <c r="CH314" t="e">
        <f t="shared" ca="1" si="414"/>
        <v>#N/A</v>
      </c>
    </row>
    <row r="315" spans="5:86" x14ac:dyDescent="0.25">
      <c r="E315">
        <f t="shared" si="419"/>
        <v>1045554</v>
      </c>
      <c r="F315">
        <f t="shared" si="419"/>
        <v>1045554</v>
      </c>
      <c r="G315" t="e">
        <f t="shared" si="416"/>
        <v>#N/A</v>
      </c>
      <c r="H315" t="e">
        <f t="shared" si="336"/>
        <v>#VALUE!</v>
      </c>
      <c r="I315" t="e">
        <f t="shared" si="337"/>
        <v>#VALUE!</v>
      </c>
      <c r="J315" t="e">
        <f t="shared" si="338"/>
        <v>#VALUE!</v>
      </c>
      <c r="K315" t="e">
        <f t="shared" si="339"/>
        <v>#VALUE!</v>
      </c>
      <c r="L315" t="e">
        <f t="shared" si="340"/>
        <v>#VALUE!</v>
      </c>
      <c r="M315" t="e">
        <f t="shared" si="341"/>
        <v>#VALUE!</v>
      </c>
      <c r="N315" t="e">
        <f t="shared" si="342"/>
        <v>#VALUE!</v>
      </c>
      <c r="O315" t="e">
        <f t="shared" si="343"/>
        <v>#VALUE!</v>
      </c>
      <c r="P315" t="e">
        <f t="shared" si="344"/>
        <v>#VALUE!</v>
      </c>
      <c r="Q315" t="e">
        <f t="shared" si="345"/>
        <v>#VALUE!</v>
      </c>
      <c r="R315" t="e">
        <f t="shared" si="346"/>
        <v>#VALUE!</v>
      </c>
      <c r="S315" t="e">
        <f t="shared" si="347"/>
        <v>#VALUE!</v>
      </c>
      <c r="T315" t="e">
        <f t="shared" si="348"/>
        <v>#VALUE!</v>
      </c>
      <c r="U315" t="e">
        <f t="shared" si="349"/>
        <v>#VALUE!</v>
      </c>
      <c r="V315" t="e">
        <f t="shared" si="350"/>
        <v>#VALUE!</v>
      </c>
      <c r="W315" t="e">
        <f t="shared" si="351"/>
        <v>#VALUE!</v>
      </c>
      <c r="X315" t="e">
        <f t="shared" si="352"/>
        <v>#VALUE!</v>
      </c>
      <c r="Y315" t="e">
        <f t="shared" si="353"/>
        <v>#VALUE!</v>
      </c>
      <c r="Z315" t="e">
        <f t="shared" si="354"/>
        <v>#VALUE!</v>
      </c>
      <c r="AA315" t="e">
        <f t="shared" si="355"/>
        <v>#VALUE!</v>
      </c>
      <c r="AB315" t="e">
        <f t="shared" si="356"/>
        <v>#VALUE!</v>
      </c>
      <c r="AC315" t="e">
        <f t="shared" si="357"/>
        <v>#VALUE!</v>
      </c>
      <c r="AD315" t="e">
        <f t="shared" si="358"/>
        <v>#VALUE!</v>
      </c>
      <c r="AE315" t="e">
        <f t="shared" si="359"/>
        <v>#VALUE!</v>
      </c>
      <c r="AF315" t="e">
        <f t="shared" si="360"/>
        <v>#VALUE!</v>
      </c>
      <c r="AG315" t="e">
        <f t="shared" si="361"/>
        <v>#VALUE!</v>
      </c>
      <c r="AH315" t="e">
        <f t="shared" si="362"/>
        <v>#VALUE!</v>
      </c>
      <c r="AI315" t="e">
        <f t="shared" si="363"/>
        <v>#VALUE!</v>
      </c>
      <c r="AJ315" t="e">
        <f t="shared" si="364"/>
        <v>#VALUE!</v>
      </c>
      <c r="AK315" t="e">
        <f t="shared" si="365"/>
        <v>#VALUE!</v>
      </c>
      <c r="AL315" t="e">
        <f t="shared" si="366"/>
        <v>#VALUE!</v>
      </c>
      <c r="AM315" t="e">
        <f t="shared" si="367"/>
        <v>#VALUE!</v>
      </c>
      <c r="AN315" t="e">
        <f t="shared" si="368"/>
        <v>#VALUE!</v>
      </c>
      <c r="AO315" t="e">
        <f t="shared" si="369"/>
        <v>#VALUE!</v>
      </c>
      <c r="AP315" t="e">
        <f t="shared" si="370"/>
        <v>#VALUE!</v>
      </c>
      <c r="AQ315" t="e">
        <f t="shared" si="371"/>
        <v>#VALUE!</v>
      </c>
      <c r="AR315" t="e">
        <f t="shared" si="372"/>
        <v>#VALUE!</v>
      </c>
      <c r="AS315" t="e">
        <f t="shared" si="373"/>
        <v>#VALUE!</v>
      </c>
      <c r="AT315" t="e">
        <f t="shared" si="374"/>
        <v>#VALUE!</v>
      </c>
      <c r="AU315" t="e">
        <f t="shared" si="375"/>
        <v>#VALUE!</v>
      </c>
      <c r="AV315" t="e">
        <f t="shared" si="376"/>
        <v>#VALUE!</v>
      </c>
      <c r="AW315" t="e">
        <f t="shared" si="377"/>
        <v>#VALUE!</v>
      </c>
      <c r="AX315" t="e">
        <f t="shared" si="378"/>
        <v>#VALUE!</v>
      </c>
      <c r="AY315" t="e">
        <f t="shared" si="379"/>
        <v>#VALUE!</v>
      </c>
      <c r="AZ315" t="e">
        <f t="shared" si="380"/>
        <v>#VALUE!</v>
      </c>
      <c r="BA315" t="e">
        <f t="shared" si="381"/>
        <v>#VALUE!</v>
      </c>
      <c r="BB315" t="e">
        <f t="shared" si="382"/>
        <v>#VALUE!</v>
      </c>
      <c r="BC315" t="e">
        <f t="shared" si="383"/>
        <v>#VALUE!</v>
      </c>
      <c r="BD315" t="e">
        <f t="shared" si="384"/>
        <v>#VALUE!</v>
      </c>
      <c r="BE315" t="e">
        <f t="shared" si="385"/>
        <v>#VALUE!</v>
      </c>
      <c r="BF315" t="e">
        <f t="shared" si="386"/>
        <v>#VALUE!</v>
      </c>
      <c r="BG315" t="e">
        <f t="shared" si="387"/>
        <v>#VALUE!</v>
      </c>
      <c r="BH315" t="e">
        <f t="shared" si="388"/>
        <v>#VALUE!</v>
      </c>
      <c r="BI315" t="e">
        <f t="shared" si="389"/>
        <v>#VALUE!</v>
      </c>
      <c r="BJ315" t="e">
        <f t="shared" si="390"/>
        <v>#VALUE!</v>
      </c>
      <c r="BK315" t="e">
        <f t="shared" si="391"/>
        <v>#VALUE!</v>
      </c>
      <c r="BL315" t="e">
        <f t="shared" si="392"/>
        <v>#VALUE!</v>
      </c>
      <c r="BM315" t="e">
        <f t="shared" si="393"/>
        <v>#VALUE!</v>
      </c>
      <c r="BN315" t="e">
        <f t="shared" si="394"/>
        <v>#VALUE!</v>
      </c>
      <c r="BO315" t="e">
        <f t="shared" si="395"/>
        <v>#VALUE!</v>
      </c>
      <c r="BP315" t="e">
        <f t="shared" si="396"/>
        <v>#VALUE!</v>
      </c>
      <c r="BQ315" t="e">
        <f t="shared" si="397"/>
        <v>#VALUE!</v>
      </c>
      <c r="BR315" t="e">
        <f t="shared" si="398"/>
        <v>#VALUE!</v>
      </c>
      <c r="BS315" t="e">
        <f t="shared" si="399"/>
        <v>#VALUE!</v>
      </c>
      <c r="BT315" t="e">
        <f t="shared" si="400"/>
        <v>#VALUE!</v>
      </c>
      <c r="BU315" t="e">
        <f t="shared" si="401"/>
        <v>#VALUE!</v>
      </c>
      <c r="BV315" t="e">
        <f t="shared" si="402"/>
        <v>#VALUE!</v>
      </c>
      <c r="BW315" t="e">
        <f t="shared" si="403"/>
        <v>#VALUE!</v>
      </c>
      <c r="BX315" t="e">
        <f t="shared" si="404"/>
        <v>#VALUE!</v>
      </c>
      <c r="BY315" t="e">
        <f t="shared" si="405"/>
        <v>#VALUE!</v>
      </c>
      <c r="BZ315" t="e">
        <f t="shared" si="406"/>
        <v>#VALUE!</v>
      </c>
      <c r="CA315" t="e">
        <f t="shared" si="407"/>
        <v>#VALUE!</v>
      </c>
      <c r="CB315" t="e">
        <f t="shared" si="408"/>
        <v>#VALUE!</v>
      </c>
      <c r="CC315" t="e">
        <f t="shared" si="409"/>
        <v>#VALUE!</v>
      </c>
      <c r="CD315" t="e">
        <f t="shared" si="410"/>
        <v>#VALUE!</v>
      </c>
      <c r="CE315" t="e">
        <f t="shared" si="411"/>
        <v>#VALUE!</v>
      </c>
      <c r="CF315" t="e">
        <f t="shared" si="412"/>
        <v>#VALUE!</v>
      </c>
      <c r="CG315" t="e">
        <f t="shared" si="413"/>
        <v>#VALUE!</v>
      </c>
      <c r="CH315" t="e">
        <f t="shared" ca="1" si="414"/>
        <v>#N/A</v>
      </c>
    </row>
    <row r="316" spans="5:86" x14ac:dyDescent="0.25">
      <c r="E316">
        <f t="shared" si="419"/>
        <v>1045553</v>
      </c>
      <c r="F316">
        <f t="shared" si="419"/>
        <v>1045553</v>
      </c>
      <c r="G316" t="e">
        <f t="shared" si="416"/>
        <v>#N/A</v>
      </c>
      <c r="H316" t="e">
        <f t="shared" si="336"/>
        <v>#VALUE!</v>
      </c>
      <c r="I316" t="e">
        <f t="shared" si="337"/>
        <v>#VALUE!</v>
      </c>
      <c r="J316" t="e">
        <f t="shared" si="338"/>
        <v>#VALUE!</v>
      </c>
      <c r="K316" t="e">
        <f t="shared" si="339"/>
        <v>#VALUE!</v>
      </c>
      <c r="L316" t="e">
        <f t="shared" si="340"/>
        <v>#VALUE!</v>
      </c>
      <c r="M316" t="e">
        <f t="shared" si="341"/>
        <v>#VALUE!</v>
      </c>
      <c r="N316" t="e">
        <f t="shared" si="342"/>
        <v>#VALUE!</v>
      </c>
      <c r="O316" t="e">
        <f t="shared" si="343"/>
        <v>#VALUE!</v>
      </c>
      <c r="P316" t="e">
        <f t="shared" si="344"/>
        <v>#VALUE!</v>
      </c>
      <c r="Q316" t="e">
        <f t="shared" si="345"/>
        <v>#VALUE!</v>
      </c>
      <c r="R316" t="e">
        <f t="shared" si="346"/>
        <v>#VALUE!</v>
      </c>
      <c r="S316" t="e">
        <f t="shared" si="347"/>
        <v>#VALUE!</v>
      </c>
      <c r="T316" t="e">
        <f t="shared" si="348"/>
        <v>#VALUE!</v>
      </c>
      <c r="U316" t="e">
        <f t="shared" si="349"/>
        <v>#VALUE!</v>
      </c>
      <c r="V316" t="e">
        <f t="shared" si="350"/>
        <v>#VALUE!</v>
      </c>
      <c r="W316" t="e">
        <f t="shared" si="351"/>
        <v>#VALUE!</v>
      </c>
      <c r="X316" t="e">
        <f t="shared" si="352"/>
        <v>#VALUE!</v>
      </c>
      <c r="Y316" t="e">
        <f t="shared" si="353"/>
        <v>#VALUE!</v>
      </c>
      <c r="Z316" t="e">
        <f t="shared" si="354"/>
        <v>#VALUE!</v>
      </c>
      <c r="AA316" t="e">
        <f t="shared" si="355"/>
        <v>#VALUE!</v>
      </c>
      <c r="AB316" t="e">
        <f t="shared" si="356"/>
        <v>#VALUE!</v>
      </c>
      <c r="AC316" t="e">
        <f t="shared" si="357"/>
        <v>#VALUE!</v>
      </c>
      <c r="AD316" t="e">
        <f t="shared" si="358"/>
        <v>#VALUE!</v>
      </c>
      <c r="AE316" t="e">
        <f t="shared" si="359"/>
        <v>#VALUE!</v>
      </c>
      <c r="AF316" t="e">
        <f t="shared" si="360"/>
        <v>#VALUE!</v>
      </c>
      <c r="AG316" t="e">
        <f t="shared" si="361"/>
        <v>#VALUE!</v>
      </c>
      <c r="AH316" t="e">
        <f t="shared" si="362"/>
        <v>#VALUE!</v>
      </c>
      <c r="AI316" t="e">
        <f t="shared" si="363"/>
        <v>#VALUE!</v>
      </c>
      <c r="AJ316" t="e">
        <f t="shared" si="364"/>
        <v>#VALUE!</v>
      </c>
      <c r="AK316" t="e">
        <f t="shared" si="365"/>
        <v>#VALUE!</v>
      </c>
      <c r="AL316" t="e">
        <f t="shared" si="366"/>
        <v>#VALUE!</v>
      </c>
      <c r="AM316" t="e">
        <f t="shared" si="367"/>
        <v>#VALUE!</v>
      </c>
      <c r="AN316" t="e">
        <f t="shared" si="368"/>
        <v>#VALUE!</v>
      </c>
      <c r="AO316" t="e">
        <f t="shared" si="369"/>
        <v>#VALUE!</v>
      </c>
      <c r="AP316" t="e">
        <f t="shared" si="370"/>
        <v>#VALUE!</v>
      </c>
      <c r="AQ316" t="e">
        <f t="shared" si="371"/>
        <v>#VALUE!</v>
      </c>
      <c r="AR316" t="e">
        <f t="shared" si="372"/>
        <v>#VALUE!</v>
      </c>
      <c r="AS316" t="e">
        <f t="shared" si="373"/>
        <v>#VALUE!</v>
      </c>
      <c r="AT316" t="e">
        <f t="shared" si="374"/>
        <v>#VALUE!</v>
      </c>
      <c r="AU316" t="e">
        <f t="shared" si="375"/>
        <v>#VALUE!</v>
      </c>
      <c r="AV316" t="e">
        <f t="shared" si="376"/>
        <v>#VALUE!</v>
      </c>
      <c r="AW316" t="e">
        <f t="shared" si="377"/>
        <v>#VALUE!</v>
      </c>
      <c r="AX316" t="e">
        <f t="shared" si="378"/>
        <v>#VALUE!</v>
      </c>
      <c r="AY316" t="e">
        <f t="shared" si="379"/>
        <v>#VALUE!</v>
      </c>
      <c r="AZ316" t="e">
        <f t="shared" si="380"/>
        <v>#VALUE!</v>
      </c>
      <c r="BA316" t="e">
        <f t="shared" si="381"/>
        <v>#VALUE!</v>
      </c>
      <c r="BB316" t="e">
        <f t="shared" si="382"/>
        <v>#VALUE!</v>
      </c>
      <c r="BC316" t="e">
        <f t="shared" si="383"/>
        <v>#VALUE!</v>
      </c>
      <c r="BD316" t="e">
        <f t="shared" si="384"/>
        <v>#VALUE!</v>
      </c>
      <c r="BE316" t="e">
        <f t="shared" si="385"/>
        <v>#VALUE!</v>
      </c>
      <c r="BF316" t="e">
        <f t="shared" si="386"/>
        <v>#VALUE!</v>
      </c>
      <c r="BG316" t="e">
        <f t="shared" si="387"/>
        <v>#VALUE!</v>
      </c>
      <c r="BH316" t="e">
        <f t="shared" si="388"/>
        <v>#VALUE!</v>
      </c>
      <c r="BI316" t="e">
        <f t="shared" si="389"/>
        <v>#VALUE!</v>
      </c>
      <c r="BJ316" t="e">
        <f t="shared" si="390"/>
        <v>#VALUE!</v>
      </c>
      <c r="BK316" t="e">
        <f t="shared" si="391"/>
        <v>#VALUE!</v>
      </c>
      <c r="BL316" t="e">
        <f t="shared" si="392"/>
        <v>#VALUE!</v>
      </c>
      <c r="BM316" t="e">
        <f t="shared" si="393"/>
        <v>#VALUE!</v>
      </c>
      <c r="BN316" t="e">
        <f t="shared" si="394"/>
        <v>#VALUE!</v>
      </c>
      <c r="BO316" t="e">
        <f t="shared" si="395"/>
        <v>#VALUE!</v>
      </c>
      <c r="BP316" t="e">
        <f t="shared" si="396"/>
        <v>#VALUE!</v>
      </c>
      <c r="BQ316" t="e">
        <f t="shared" si="397"/>
        <v>#VALUE!</v>
      </c>
      <c r="BR316" t="e">
        <f t="shared" si="398"/>
        <v>#VALUE!</v>
      </c>
      <c r="BS316" t="e">
        <f t="shared" si="399"/>
        <v>#VALUE!</v>
      </c>
      <c r="BT316" t="e">
        <f t="shared" si="400"/>
        <v>#VALUE!</v>
      </c>
      <c r="BU316" t="e">
        <f t="shared" si="401"/>
        <v>#VALUE!</v>
      </c>
      <c r="BV316" t="e">
        <f t="shared" si="402"/>
        <v>#VALUE!</v>
      </c>
      <c r="BW316" t="e">
        <f t="shared" si="403"/>
        <v>#VALUE!</v>
      </c>
      <c r="BX316" t="e">
        <f t="shared" si="404"/>
        <v>#VALUE!</v>
      </c>
      <c r="BY316" t="e">
        <f t="shared" si="405"/>
        <v>#VALUE!</v>
      </c>
      <c r="BZ316" t="e">
        <f t="shared" si="406"/>
        <v>#VALUE!</v>
      </c>
      <c r="CA316" t="e">
        <f t="shared" si="407"/>
        <v>#VALUE!</v>
      </c>
      <c r="CB316" t="e">
        <f t="shared" si="408"/>
        <v>#VALUE!</v>
      </c>
      <c r="CC316" t="e">
        <f t="shared" si="409"/>
        <v>#VALUE!</v>
      </c>
      <c r="CD316" t="e">
        <f t="shared" si="410"/>
        <v>#VALUE!</v>
      </c>
      <c r="CE316" t="e">
        <f t="shared" si="411"/>
        <v>#VALUE!</v>
      </c>
      <c r="CF316" t="e">
        <f t="shared" si="412"/>
        <v>#VALUE!</v>
      </c>
      <c r="CG316" t="e">
        <f t="shared" si="413"/>
        <v>#VALUE!</v>
      </c>
      <c r="CH316" t="e">
        <f t="shared" ca="1" si="414"/>
        <v>#N/A</v>
      </c>
    </row>
    <row r="317" spans="5:86" x14ac:dyDescent="0.25">
      <c r="E317">
        <f t="shared" si="419"/>
        <v>1045552</v>
      </c>
      <c r="F317">
        <f t="shared" si="419"/>
        <v>1045552</v>
      </c>
      <c r="G317" t="e">
        <f t="shared" si="416"/>
        <v>#N/A</v>
      </c>
      <c r="H317" t="e">
        <f t="shared" si="336"/>
        <v>#VALUE!</v>
      </c>
      <c r="I317" t="e">
        <f t="shared" si="337"/>
        <v>#VALUE!</v>
      </c>
      <c r="J317" t="e">
        <f t="shared" si="338"/>
        <v>#VALUE!</v>
      </c>
      <c r="K317" t="e">
        <f t="shared" si="339"/>
        <v>#VALUE!</v>
      </c>
      <c r="L317" t="e">
        <f t="shared" si="340"/>
        <v>#VALUE!</v>
      </c>
      <c r="M317" t="e">
        <f t="shared" si="341"/>
        <v>#VALUE!</v>
      </c>
      <c r="N317" t="e">
        <f t="shared" si="342"/>
        <v>#VALUE!</v>
      </c>
      <c r="O317" t="e">
        <f t="shared" si="343"/>
        <v>#VALUE!</v>
      </c>
      <c r="P317" t="e">
        <f t="shared" si="344"/>
        <v>#VALUE!</v>
      </c>
      <c r="Q317" t="e">
        <f t="shared" si="345"/>
        <v>#VALUE!</v>
      </c>
      <c r="R317" t="e">
        <f t="shared" si="346"/>
        <v>#VALUE!</v>
      </c>
      <c r="S317" t="e">
        <f t="shared" si="347"/>
        <v>#VALUE!</v>
      </c>
      <c r="T317" t="e">
        <f t="shared" si="348"/>
        <v>#VALUE!</v>
      </c>
      <c r="U317" t="e">
        <f t="shared" si="349"/>
        <v>#VALUE!</v>
      </c>
      <c r="V317" t="e">
        <f t="shared" si="350"/>
        <v>#VALUE!</v>
      </c>
      <c r="W317" t="e">
        <f t="shared" si="351"/>
        <v>#VALUE!</v>
      </c>
      <c r="X317" t="e">
        <f t="shared" si="352"/>
        <v>#VALUE!</v>
      </c>
      <c r="Y317" t="e">
        <f t="shared" si="353"/>
        <v>#VALUE!</v>
      </c>
      <c r="Z317" t="e">
        <f t="shared" si="354"/>
        <v>#VALUE!</v>
      </c>
      <c r="AA317" t="e">
        <f t="shared" si="355"/>
        <v>#VALUE!</v>
      </c>
      <c r="AB317" t="e">
        <f t="shared" si="356"/>
        <v>#VALUE!</v>
      </c>
      <c r="AC317" t="e">
        <f t="shared" si="357"/>
        <v>#VALUE!</v>
      </c>
      <c r="AD317" t="e">
        <f t="shared" si="358"/>
        <v>#VALUE!</v>
      </c>
      <c r="AE317" t="e">
        <f t="shared" si="359"/>
        <v>#VALUE!</v>
      </c>
      <c r="AF317" t="e">
        <f t="shared" si="360"/>
        <v>#VALUE!</v>
      </c>
      <c r="AG317" t="e">
        <f t="shared" si="361"/>
        <v>#VALUE!</v>
      </c>
      <c r="AH317" t="e">
        <f t="shared" si="362"/>
        <v>#VALUE!</v>
      </c>
      <c r="AI317" t="e">
        <f t="shared" si="363"/>
        <v>#VALUE!</v>
      </c>
      <c r="AJ317" t="e">
        <f t="shared" si="364"/>
        <v>#VALUE!</v>
      </c>
      <c r="AK317" t="e">
        <f t="shared" si="365"/>
        <v>#VALUE!</v>
      </c>
      <c r="AL317" t="e">
        <f t="shared" si="366"/>
        <v>#VALUE!</v>
      </c>
      <c r="AM317" t="e">
        <f t="shared" si="367"/>
        <v>#VALUE!</v>
      </c>
      <c r="AN317" t="e">
        <f t="shared" si="368"/>
        <v>#VALUE!</v>
      </c>
      <c r="AO317" t="e">
        <f t="shared" si="369"/>
        <v>#VALUE!</v>
      </c>
      <c r="AP317" t="e">
        <f t="shared" si="370"/>
        <v>#VALUE!</v>
      </c>
      <c r="AQ317" t="e">
        <f t="shared" si="371"/>
        <v>#VALUE!</v>
      </c>
      <c r="AR317" t="e">
        <f t="shared" si="372"/>
        <v>#VALUE!</v>
      </c>
      <c r="AS317" t="e">
        <f t="shared" si="373"/>
        <v>#VALUE!</v>
      </c>
      <c r="AT317" t="e">
        <f t="shared" si="374"/>
        <v>#VALUE!</v>
      </c>
      <c r="AU317" t="e">
        <f t="shared" si="375"/>
        <v>#VALUE!</v>
      </c>
      <c r="AV317" t="e">
        <f t="shared" si="376"/>
        <v>#VALUE!</v>
      </c>
      <c r="AW317" t="e">
        <f t="shared" si="377"/>
        <v>#VALUE!</v>
      </c>
      <c r="AX317" t="e">
        <f t="shared" si="378"/>
        <v>#VALUE!</v>
      </c>
      <c r="AY317" t="e">
        <f t="shared" si="379"/>
        <v>#VALUE!</v>
      </c>
      <c r="AZ317" t="e">
        <f t="shared" si="380"/>
        <v>#VALUE!</v>
      </c>
      <c r="BA317" t="e">
        <f t="shared" si="381"/>
        <v>#VALUE!</v>
      </c>
      <c r="BB317" t="e">
        <f t="shared" si="382"/>
        <v>#VALUE!</v>
      </c>
      <c r="BC317" t="e">
        <f t="shared" si="383"/>
        <v>#VALUE!</v>
      </c>
      <c r="BD317" t="e">
        <f t="shared" si="384"/>
        <v>#VALUE!</v>
      </c>
      <c r="BE317" t="e">
        <f t="shared" si="385"/>
        <v>#VALUE!</v>
      </c>
      <c r="BF317" t="e">
        <f t="shared" si="386"/>
        <v>#VALUE!</v>
      </c>
      <c r="BG317" t="e">
        <f t="shared" si="387"/>
        <v>#VALUE!</v>
      </c>
      <c r="BH317" t="e">
        <f t="shared" si="388"/>
        <v>#VALUE!</v>
      </c>
      <c r="BI317" t="e">
        <f t="shared" si="389"/>
        <v>#VALUE!</v>
      </c>
      <c r="BJ317" t="e">
        <f t="shared" si="390"/>
        <v>#VALUE!</v>
      </c>
      <c r="BK317" t="e">
        <f t="shared" si="391"/>
        <v>#VALUE!</v>
      </c>
      <c r="BL317" t="e">
        <f t="shared" si="392"/>
        <v>#VALUE!</v>
      </c>
      <c r="BM317" t="e">
        <f t="shared" si="393"/>
        <v>#VALUE!</v>
      </c>
      <c r="BN317" t="e">
        <f t="shared" si="394"/>
        <v>#VALUE!</v>
      </c>
      <c r="BO317" t="e">
        <f t="shared" si="395"/>
        <v>#VALUE!</v>
      </c>
      <c r="BP317" t="e">
        <f t="shared" si="396"/>
        <v>#VALUE!</v>
      </c>
      <c r="BQ317" t="e">
        <f t="shared" si="397"/>
        <v>#VALUE!</v>
      </c>
      <c r="BR317" t="e">
        <f t="shared" si="398"/>
        <v>#VALUE!</v>
      </c>
      <c r="BS317" t="e">
        <f t="shared" si="399"/>
        <v>#VALUE!</v>
      </c>
      <c r="BT317" t="e">
        <f t="shared" si="400"/>
        <v>#VALUE!</v>
      </c>
      <c r="BU317" t="e">
        <f t="shared" si="401"/>
        <v>#VALUE!</v>
      </c>
      <c r="BV317" t="e">
        <f t="shared" si="402"/>
        <v>#VALUE!</v>
      </c>
      <c r="BW317" t="e">
        <f t="shared" si="403"/>
        <v>#VALUE!</v>
      </c>
      <c r="BX317" t="e">
        <f t="shared" si="404"/>
        <v>#VALUE!</v>
      </c>
      <c r="BY317" t="e">
        <f t="shared" si="405"/>
        <v>#VALUE!</v>
      </c>
      <c r="BZ317" t="e">
        <f t="shared" si="406"/>
        <v>#VALUE!</v>
      </c>
      <c r="CA317" t="e">
        <f t="shared" si="407"/>
        <v>#VALUE!</v>
      </c>
      <c r="CB317" t="e">
        <f t="shared" si="408"/>
        <v>#VALUE!</v>
      </c>
      <c r="CC317" t="e">
        <f t="shared" si="409"/>
        <v>#VALUE!</v>
      </c>
      <c r="CD317" t="e">
        <f t="shared" si="410"/>
        <v>#VALUE!</v>
      </c>
      <c r="CE317" t="e">
        <f t="shared" si="411"/>
        <v>#VALUE!</v>
      </c>
      <c r="CF317" t="e">
        <f t="shared" si="412"/>
        <v>#VALUE!</v>
      </c>
      <c r="CG317" t="e">
        <f t="shared" si="413"/>
        <v>#VALUE!</v>
      </c>
      <c r="CH317" t="e">
        <f t="shared" ca="1" si="414"/>
        <v>#N/A</v>
      </c>
    </row>
    <row r="318" spans="5:86" x14ac:dyDescent="0.25">
      <c r="E318">
        <f t="shared" si="419"/>
        <v>1045551</v>
      </c>
      <c r="F318">
        <f t="shared" si="419"/>
        <v>1045551</v>
      </c>
      <c r="G318" t="e">
        <f t="shared" si="416"/>
        <v>#N/A</v>
      </c>
      <c r="H318" t="e">
        <f t="shared" si="336"/>
        <v>#VALUE!</v>
      </c>
      <c r="I318" t="e">
        <f t="shared" si="337"/>
        <v>#VALUE!</v>
      </c>
      <c r="J318" t="e">
        <f t="shared" si="338"/>
        <v>#VALUE!</v>
      </c>
      <c r="K318" t="e">
        <f t="shared" si="339"/>
        <v>#VALUE!</v>
      </c>
      <c r="L318" t="e">
        <f t="shared" si="340"/>
        <v>#VALUE!</v>
      </c>
      <c r="M318" t="e">
        <f t="shared" si="341"/>
        <v>#VALUE!</v>
      </c>
      <c r="N318" t="e">
        <f t="shared" si="342"/>
        <v>#VALUE!</v>
      </c>
      <c r="O318" t="e">
        <f t="shared" si="343"/>
        <v>#VALUE!</v>
      </c>
      <c r="P318" t="e">
        <f t="shared" si="344"/>
        <v>#VALUE!</v>
      </c>
      <c r="Q318" t="e">
        <f t="shared" si="345"/>
        <v>#VALUE!</v>
      </c>
      <c r="R318" t="e">
        <f t="shared" si="346"/>
        <v>#VALUE!</v>
      </c>
      <c r="S318" t="e">
        <f t="shared" si="347"/>
        <v>#VALUE!</v>
      </c>
      <c r="T318" t="e">
        <f t="shared" si="348"/>
        <v>#VALUE!</v>
      </c>
      <c r="U318" t="e">
        <f t="shared" si="349"/>
        <v>#VALUE!</v>
      </c>
      <c r="V318" t="e">
        <f t="shared" si="350"/>
        <v>#VALUE!</v>
      </c>
      <c r="W318" t="e">
        <f t="shared" si="351"/>
        <v>#VALUE!</v>
      </c>
      <c r="X318" t="e">
        <f t="shared" si="352"/>
        <v>#VALUE!</v>
      </c>
      <c r="Y318" t="e">
        <f t="shared" si="353"/>
        <v>#VALUE!</v>
      </c>
      <c r="Z318" t="e">
        <f t="shared" si="354"/>
        <v>#VALUE!</v>
      </c>
      <c r="AA318" t="e">
        <f t="shared" si="355"/>
        <v>#VALUE!</v>
      </c>
      <c r="AB318" t="e">
        <f t="shared" si="356"/>
        <v>#VALUE!</v>
      </c>
      <c r="AC318" t="e">
        <f t="shared" si="357"/>
        <v>#VALUE!</v>
      </c>
      <c r="AD318" t="e">
        <f t="shared" si="358"/>
        <v>#VALUE!</v>
      </c>
      <c r="AE318" t="e">
        <f t="shared" si="359"/>
        <v>#VALUE!</v>
      </c>
      <c r="AF318" t="e">
        <f t="shared" si="360"/>
        <v>#VALUE!</v>
      </c>
      <c r="AG318" t="e">
        <f t="shared" si="361"/>
        <v>#VALUE!</v>
      </c>
      <c r="AH318" t="e">
        <f t="shared" si="362"/>
        <v>#VALUE!</v>
      </c>
      <c r="AI318" t="e">
        <f t="shared" si="363"/>
        <v>#VALUE!</v>
      </c>
      <c r="AJ318" t="e">
        <f t="shared" si="364"/>
        <v>#VALUE!</v>
      </c>
      <c r="AK318" t="e">
        <f t="shared" si="365"/>
        <v>#VALUE!</v>
      </c>
      <c r="AL318" t="e">
        <f t="shared" si="366"/>
        <v>#VALUE!</v>
      </c>
      <c r="AM318" t="e">
        <f t="shared" si="367"/>
        <v>#VALUE!</v>
      </c>
      <c r="AN318" t="e">
        <f t="shared" si="368"/>
        <v>#VALUE!</v>
      </c>
      <c r="AO318" t="e">
        <f t="shared" si="369"/>
        <v>#VALUE!</v>
      </c>
      <c r="AP318" t="e">
        <f t="shared" si="370"/>
        <v>#VALUE!</v>
      </c>
      <c r="AQ318" t="e">
        <f t="shared" si="371"/>
        <v>#VALUE!</v>
      </c>
      <c r="AR318" t="e">
        <f t="shared" si="372"/>
        <v>#VALUE!</v>
      </c>
      <c r="AS318" t="e">
        <f t="shared" si="373"/>
        <v>#VALUE!</v>
      </c>
      <c r="AT318" t="e">
        <f t="shared" si="374"/>
        <v>#VALUE!</v>
      </c>
      <c r="AU318" t="e">
        <f t="shared" si="375"/>
        <v>#VALUE!</v>
      </c>
      <c r="AV318" t="e">
        <f t="shared" si="376"/>
        <v>#VALUE!</v>
      </c>
      <c r="AW318" t="e">
        <f t="shared" si="377"/>
        <v>#VALUE!</v>
      </c>
      <c r="AX318" t="e">
        <f t="shared" si="378"/>
        <v>#VALUE!</v>
      </c>
      <c r="AY318" t="e">
        <f t="shared" si="379"/>
        <v>#VALUE!</v>
      </c>
      <c r="AZ318" t="e">
        <f t="shared" si="380"/>
        <v>#VALUE!</v>
      </c>
      <c r="BA318" t="e">
        <f t="shared" si="381"/>
        <v>#VALUE!</v>
      </c>
      <c r="BB318" t="e">
        <f t="shared" si="382"/>
        <v>#VALUE!</v>
      </c>
      <c r="BC318" t="e">
        <f t="shared" si="383"/>
        <v>#VALUE!</v>
      </c>
      <c r="BD318" t="e">
        <f t="shared" si="384"/>
        <v>#VALUE!</v>
      </c>
      <c r="BE318" t="e">
        <f t="shared" si="385"/>
        <v>#VALUE!</v>
      </c>
      <c r="BF318" t="e">
        <f t="shared" si="386"/>
        <v>#VALUE!</v>
      </c>
      <c r="BG318" t="e">
        <f t="shared" si="387"/>
        <v>#VALUE!</v>
      </c>
      <c r="BH318" t="e">
        <f t="shared" si="388"/>
        <v>#VALUE!</v>
      </c>
      <c r="BI318" t="e">
        <f t="shared" si="389"/>
        <v>#VALUE!</v>
      </c>
      <c r="BJ318" t="e">
        <f t="shared" si="390"/>
        <v>#VALUE!</v>
      </c>
      <c r="BK318" t="e">
        <f t="shared" si="391"/>
        <v>#VALUE!</v>
      </c>
      <c r="BL318" t="e">
        <f t="shared" si="392"/>
        <v>#VALUE!</v>
      </c>
      <c r="BM318" t="e">
        <f t="shared" si="393"/>
        <v>#VALUE!</v>
      </c>
      <c r="BN318" t="e">
        <f t="shared" si="394"/>
        <v>#VALUE!</v>
      </c>
      <c r="BO318" t="e">
        <f t="shared" si="395"/>
        <v>#VALUE!</v>
      </c>
      <c r="BP318" t="e">
        <f t="shared" si="396"/>
        <v>#VALUE!</v>
      </c>
      <c r="BQ318" t="e">
        <f t="shared" si="397"/>
        <v>#VALUE!</v>
      </c>
      <c r="BR318" t="e">
        <f t="shared" si="398"/>
        <v>#VALUE!</v>
      </c>
      <c r="BS318" t="e">
        <f t="shared" si="399"/>
        <v>#VALUE!</v>
      </c>
      <c r="BT318" t="e">
        <f t="shared" si="400"/>
        <v>#VALUE!</v>
      </c>
      <c r="BU318" t="e">
        <f t="shared" si="401"/>
        <v>#VALUE!</v>
      </c>
      <c r="BV318" t="e">
        <f t="shared" si="402"/>
        <v>#VALUE!</v>
      </c>
      <c r="BW318" t="e">
        <f t="shared" si="403"/>
        <v>#VALUE!</v>
      </c>
      <c r="BX318" t="e">
        <f t="shared" si="404"/>
        <v>#VALUE!</v>
      </c>
      <c r="BY318" t="e">
        <f t="shared" si="405"/>
        <v>#VALUE!</v>
      </c>
      <c r="BZ318" t="e">
        <f t="shared" si="406"/>
        <v>#VALUE!</v>
      </c>
      <c r="CA318" t="e">
        <f t="shared" si="407"/>
        <v>#VALUE!</v>
      </c>
      <c r="CB318" t="e">
        <f t="shared" si="408"/>
        <v>#VALUE!</v>
      </c>
      <c r="CC318" t="e">
        <f t="shared" si="409"/>
        <v>#VALUE!</v>
      </c>
      <c r="CD318" t="e">
        <f t="shared" si="410"/>
        <v>#VALUE!</v>
      </c>
      <c r="CE318" t="e">
        <f t="shared" si="411"/>
        <v>#VALUE!</v>
      </c>
      <c r="CF318" t="e">
        <f t="shared" si="412"/>
        <v>#VALUE!</v>
      </c>
      <c r="CG318" t="e">
        <f t="shared" si="413"/>
        <v>#VALUE!</v>
      </c>
      <c r="CH318" t="e">
        <f t="shared" ca="1" si="414"/>
        <v>#N/A</v>
      </c>
    </row>
    <row r="319" spans="5:86" x14ac:dyDescent="0.25">
      <c r="E319">
        <f t="shared" si="419"/>
        <v>1045550</v>
      </c>
      <c r="F319">
        <f t="shared" si="419"/>
        <v>1045550</v>
      </c>
      <c r="G319" t="e">
        <f t="shared" si="416"/>
        <v>#N/A</v>
      </c>
      <c r="H319" t="e">
        <f t="shared" si="336"/>
        <v>#VALUE!</v>
      </c>
      <c r="I319" t="e">
        <f t="shared" si="337"/>
        <v>#VALUE!</v>
      </c>
      <c r="J319" t="e">
        <f t="shared" si="338"/>
        <v>#VALUE!</v>
      </c>
      <c r="K319" t="e">
        <f t="shared" si="339"/>
        <v>#VALUE!</v>
      </c>
      <c r="L319" t="e">
        <f t="shared" si="340"/>
        <v>#VALUE!</v>
      </c>
      <c r="M319" t="e">
        <f t="shared" si="341"/>
        <v>#VALUE!</v>
      </c>
      <c r="N319" t="e">
        <f t="shared" si="342"/>
        <v>#VALUE!</v>
      </c>
      <c r="O319" t="e">
        <f t="shared" si="343"/>
        <v>#VALUE!</v>
      </c>
      <c r="P319" t="e">
        <f t="shared" si="344"/>
        <v>#VALUE!</v>
      </c>
      <c r="Q319" t="e">
        <f t="shared" si="345"/>
        <v>#VALUE!</v>
      </c>
      <c r="R319" t="e">
        <f t="shared" si="346"/>
        <v>#VALUE!</v>
      </c>
      <c r="S319" t="e">
        <f t="shared" si="347"/>
        <v>#VALUE!</v>
      </c>
      <c r="T319" t="e">
        <f t="shared" si="348"/>
        <v>#VALUE!</v>
      </c>
      <c r="U319" t="e">
        <f t="shared" si="349"/>
        <v>#VALUE!</v>
      </c>
      <c r="V319" t="e">
        <f t="shared" si="350"/>
        <v>#VALUE!</v>
      </c>
      <c r="W319" t="e">
        <f t="shared" si="351"/>
        <v>#VALUE!</v>
      </c>
      <c r="X319" t="e">
        <f t="shared" si="352"/>
        <v>#VALUE!</v>
      </c>
      <c r="Y319" t="e">
        <f t="shared" si="353"/>
        <v>#VALUE!</v>
      </c>
      <c r="Z319" t="e">
        <f t="shared" si="354"/>
        <v>#VALUE!</v>
      </c>
      <c r="AA319" t="e">
        <f t="shared" si="355"/>
        <v>#VALUE!</v>
      </c>
      <c r="AB319" t="e">
        <f t="shared" si="356"/>
        <v>#VALUE!</v>
      </c>
      <c r="AC319" t="e">
        <f t="shared" si="357"/>
        <v>#VALUE!</v>
      </c>
      <c r="AD319" t="e">
        <f t="shared" si="358"/>
        <v>#VALUE!</v>
      </c>
      <c r="AE319" t="e">
        <f t="shared" si="359"/>
        <v>#VALUE!</v>
      </c>
      <c r="AF319" t="e">
        <f t="shared" si="360"/>
        <v>#VALUE!</v>
      </c>
      <c r="AG319" t="e">
        <f t="shared" si="361"/>
        <v>#VALUE!</v>
      </c>
      <c r="AH319" t="e">
        <f t="shared" si="362"/>
        <v>#VALUE!</v>
      </c>
      <c r="AI319" t="e">
        <f t="shared" si="363"/>
        <v>#VALUE!</v>
      </c>
      <c r="AJ319" t="e">
        <f t="shared" si="364"/>
        <v>#VALUE!</v>
      </c>
      <c r="AK319" t="e">
        <f t="shared" si="365"/>
        <v>#VALUE!</v>
      </c>
      <c r="AL319" t="e">
        <f t="shared" si="366"/>
        <v>#VALUE!</v>
      </c>
      <c r="AM319" t="e">
        <f t="shared" si="367"/>
        <v>#VALUE!</v>
      </c>
      <c r="AN319" t="e">
        <f t="shared" si="368"/>
        <v>#VALUE!</v>
      </c>
      <c r="AO319" t="e">
        <f t="shared" si="369"/>
        <v>#VALUE!</v>
      </c>
      <c r="AP319" t="e">
        <f t="shared" si="370"/>
        <v>#VALUE!</v>
      </c>
      <c r="AQ319" t="e">
        <f t="shared" si="371"/>
        <v>#VALUE!</v>
      </c>
      <c r="AR319" t="e">
        <f t="shared" si="372"/>
        <v>#VALUE!</v>
      </c>
      <c r="AS319" t="e">
        <f t="shared" si="373"/>
        <v>#VALUE!</v>
      </c>
      <c r="AT319" t="e">
        <f t="shared" si="374"/>
        <v>#VALUE!</v>
      </c>
      <c r="AU319" t="e">
        <f t="shared" si="375"/>
        <v>#VALUE!</v>
      </c>
      <c r="AV319" t="e">
        <f t="shared" si="376"/>
        <v>#VALUE!</v>
      </c>
      <c r="AW319" t="e">
        <f t="shared" si="377"/>
        <v>#VALUE!</v>
      </c>
      <c r="AX319" t="e">
        <f t="shared" si="378"/>
        <v>#VALUE!</v>
      </c>
      <c r="AY319" t="e">
        <f t="shared" si="379"/>
        <v>#VALUE!</v>
      </c>
      <c r="AZ319" t="e">
        <f t="shared" si="380"/>
        <v>#VALUE!</v>
      </c>
      <c r="BA319" t="e">
        <f t="shared" si="381"/>
        <v>#VALUE!</v>
      </c>
      <c r="BB319" t="e">
        <f t="shared" si="382"/>
        <v>#VALUE!</v>
      </c>
      <c r="BC319" t="e">
        <f t="shared" si="383"/>
        <v>#VALUE!</v>
      </c>
      <c r="BD319" t="e">
        <f t="shared" si="384"/>
        <v>#VALUE!</v>
      </c>
      <c r="BE319" t="e">
        <f t="shared" si="385"/>
        <v>#VALUE!</v>
      </c>
      <c r="BF319" t="e">
        <f t="shared" si="386"/>
        <v>#VALUE!</v>
      </c>
      <c r="BG319" t="e">
        <f t="shared" si="387"/>
        <v>#VALUE!</v>
      </c>
      <c r="BH319" t="e">
        <f t="shared" si="388"/>
        <v>#VALUE!</v>
      </c>
      <c r="BI319" t="e">
        <f t="shared" si="389"/>
        <v>#VALUE!</v>
      </c>
      <c r="BJ319" t="e">
        <f t="shared" si="390"/>
        <v>#VALUE!</v>
      </c>
      <c r="BK319" t="e">
        <f t="shared" si="391"/>
        <v>#VALUE!</v>
      </c>
      <c r="BL319" t="e">
        <f t="shared" si="392"/>
        <v>#VALUE!</v>
      </c>
      <c r="BM319" t="e">
        <f t="shared" si="393"/>
        <v>#VALUE!</v>
      </c>
      <c r="BN319" t="e">
        <f t="shared" si="394"/>
        <v>#VALUE!</v>
      </c>
      <c r="BO319" t="e">
        <f t="shared" si="395"/>
        <v>#VALUE!</v>
      </c>
      <c r="BP319" t="e">
        <f t="shared" si="396"/>
        <v>#VALUE!</v>
      </c>
      <c r="BQ319" t="e">
        <f t="shared" si="397"/>
        <v>#VALUE!</v>
      </c>
      <c r="BR319" t="e">
        <f t="shared" si="398"/>
        <v>#VALUE!</v>
      </c>
      <c r="BS319" t="e">
        <f t="shared" si="399"/>
        <v>#VALUE!</v>
      </c>
      <c r="BT319" t="e">
        <f t="shared" si="400"/>
        <v>#VALUE!</v>
      </c>
      <c r="BU319" t="e">
        <f t="shared" si="401"/>
        <v>#VALUE!</v>
      </c>
      <c r="BV319" t="e">
        <f t="shared" si="402"/>
        <v>#VALUE!</v>
      </c>
      <c r="BW319" t="e">
        <f t="shared" si="403"/>
        <v>#VALUE!</v>
      </c>
      <c r="BX319" t="e">
        <f t="shared" si="404"/>
        <v>#VALUE!</v>
      </c>
      <c r="BY319" t="e">
        <f t="shared" si="405"/>
        <v>#VALUE!</v>
      </c>
      <c r="BZ319" t="e">
        <f t="shared" si="406"/>
        <v>#VALUE!</v>
      </c>
      <c r="CA319" t="e">
        <f t="shared" si="407"/>
        <v>#VALUE!</v>
      </c>
      <c r="CB319" t="e">
        <f t="shared" si="408"/>
        <v>#VALUE!</v>
      </c>
      <c r="CC319" t="e">
        <f t="shared" si="409"/>
        <v>#VALUE!</v>
      </c>
      <c r="CD319" t="e">
        <f t="shared" si="410"/>
        <v>#VALUE!</v>
      </c>
      <c r="CE319" t="e">
        <f t="shared" si="411"/>
        <v>#VALUE!</v>
      </c>
      <c r="CF319" t="e">
        <f t="shared" si="412"/>
        <v>#VALUE!</v>
      </c>
      <c r="CG319" t="e">
        <f t="shared" si="413"/>
        <v>#VALUE!</v>
      </c>
      <c r="CH319" t="e">
        <f t="shared" ca="1" si="414"/>
        <v>#N/A</v>
      </c>
    </row>
    <row r="320" spans="5:86" x14ac:dyDescent="0.25">
      <c r="E320">
        <f t="shared" si="419"/>
        <v>1045549</v>
      </c>
      <c r="F320">
        <f t="shared" si="419"/>
        <v>1045549</v>
      </c>
      <c r="G320" t="e">
        <f t="shared" si="416"/>
        <v>#N/A</v>
      </c>
      <c r="H320" t="e">
        <f t="shared" si="336"/>
        <v>#VALUE!</v>
      </c>
      <c r="I320" t="e">
        <f t="shared" si="337"/>
        <v>#VALUE!</v>
      </c>
      <c r="J320" t="e">
        <f t="shared" si="338"/>
        <v>#VALUE!</v>
      </c>
      <c r="K320" t="e">
        <f t="shared" si="339"/>
        <v>#VALUE!</v>
      </c>
      <c r="L320" t="e">
        <f t="shared" si="340"/>
        <v>#VALUE!</v>
      </c>
      <c r="M320" t="e">
        <f t="shared" si="341"/>
        <v>#VALUE!</v>
      </c>
      <c r="N320" t="e">
        <f t="shared" si="342"/>
        <v>#VALUE!</v>
      </c>
      <c r="O320" t="e">
        <f t="shared" si="343"/>
        <v>#VALUE!</v>
      </c>
      <c r="P320" t="e">
        <f t="shared" si="344"/>
        <v>#VALUE!</v>
      </c>
      <c r="Q320" t="e">
        <f t="shared" si="345"/>
        <v>#VALUE!</v>
      </c>
      <c r="R320" t="e">
        <f t="shared" si="346"/>
        <v>#VALUE!</v>
      </c>
      <c r="S320" t="e">
        <f t="shared" si="347"/>
        <v>#VALUE!</v>
      </c>
      <c r="T320" t="e">
        <f t="shared" si="348"/>
        <v>#VALUE!</v>
      </c>
      <c r="U320" t="e">
        <f t="shared" si="349"/>
        <v>#VALUE!</v>
      </c>
      <c r="V320" t="e">
        <f t="shared" si="350"/>
        <v>#VALUE!</v>
      </c>
      <c r="W320" t="e">
        <f t="shared" si="351"/>
        <v>#VALUE!</v>
      </c>
      <c r="X320" t="e">
        <f t="shared" si="352"/>
        <v>#VALUE!</v>
      </c>
      <c r="Y320" t="e">
        <f t="shared" si="353"/>
        <v>#VALUE!</v>
      </c>
      <c r="Z320" t="e">
        <f t="shared" si="354"/>
        <v>#VALUE!</v>
      </c>
      <c r="AA320" t="e">
        <f t="shared" si="355"/>
        <v>#VALUE!</v>
      </c>
      <c r="AB320" t="e">
        <f t="shared" si="356"/>
        <v>#VALUE!</v>
      </c>
      <c r="AC320" t="e">
        <f t="shared" si="357"/>
        <v>#VALUE!</v>
      </c>
      <c r="AD320" t="e">
        <f t="shared" si="358"/>
        <v>#VALUE!</v>
      </c>
      <c r="AE320" t="e">
        <f t="shared" si="359"/>
        <v>#VALUE!</v>
      </c>
      <c r="AF320" t="e">
        <f t="shared" si="360"/>
        <v>#VALUE!</v>
      </c>
      <c r="AG320" t="e">
        <f t="shared" si="361"/>
        <v>#VALUE!</v>
      </c>
      <c r="AH320" t="e">
        <f t="shared" si="362"/>
        <v>#VALUE!</v>
      </c>
      <c r="AI320" t="e">
        <f t="shared" si="363"/>
        <v>#VALUE!</v>
      </c>
      <c r="AJ320" t="e">
        <f t="shared" si="364"/>
        <v>#VALUE!</v>
      </c>
      <c r="AK320" t="e">
        <f t="shared" si="365"/>
        <v>#VALUE!</v>
      </c>
      <c r="AL320" t="e">
        <f t="shared" si="366"/>
        <v>#VALUE!</v>
      </c>
      <c r="AM320" t="e">
        <f t="shared" si="367"/>
        <v>#VALUE!</v>
      </c>
      <c r="AN320" t="e">
        <f t="shared" si="368"/>
        <v>#VALUE!</v>
      </c>
      <c r="AO320" t="e">
        <f t="shared" si="369"/>
        <v>#VALUE!</v>
      </c>
      <c r="AP320" t="e">
        <f t="shared" si="370"/>
        <v>#VALUE!</v>
      </c>
      <c r="AQ320" t="e">
        <f t="shared" si="371"/>
        <v>#VALUE!</v>
      </c>
      <c r="AR320" t="e">
        <f t="shared" si="372"/>
        <v>#VALUE!</v>
      </c>
      <c r="AS320" t="e">
        <f t="shared" si="373"/>
        <v>#VALUE!</v>
      </c>
      <c r="AT320" t="e">
        <f t="shared" si="374"/>
        <v>#VALUE!</v>
      </c>
      <c r="AU320" t="e">
        <f t="shared" si="375"/>
        <v>#VALUE!</v>
      </c>
      <c r="AV320" t="e">
        <f t="shared" si="376"/>
        <v>#VALUE!</v>
      </c>
      <c r="AW320" t="e">
        <f t="shared" si="377"/>
        <v>#VALUE!</v>
      </c>
      <c r="AX320" t="e">
        <f t="shared" si="378"/>
        <v>#VALUE!</v>
      </c>
      <c r="AY320" t="e">
        <f t="shared" si="379"/>
        <v>#VALUE!</v>
      </c>
      <c r="AZ320" t="e">
        <f t="shared" si="380"/>
        <v>#VALUE!</v>
      </c>
      <c r="BA320" t="e">
        <f t="shared" si="381"/>
        <v>#VALUE!</v>
      </c>
      <c r="BB320" t="e">
        <f t="shared" si="382"/>
        <v>#VALUE!</v>
      </c>
      <c r="BC320" t="e">
        <f t="shared" si="383"/>
        <v>#VALUE!</v>
      </c>
      <c r="BD320" t="e">
        <f t="shared" si="384"/>
        <v>#VALUE!</v>
      </c>
      <c r="BE320" t="e">
        <f t="shared" si="385"/>
        <v>#VALUE!</v>
      </c>
      <c r="BF320" t="e">
        <f t="shared" si="386"/>
        <v>#VALUE!</v>
      </c>
      <c r="BG320" t="e">
        <f t="shared" si="387"/>
        <v>#VALUE!</v>
      </c>
      <c r="BH320" t="e">
        <f t="shared" si="388"/>
        <v>#VALUE!</v>
      </c>
      <c r="BI320" t="e">
        <f t="shared" si="389"/>
        <v>#VALUE!</v>
      </c>
      <c r="BJ320" t="e">
        <f t="shared" si="390"/>
        <v>#VALUE!</v>
      </c>
      <c r="BK320" t="e">
        <f t="shared" si="391"/>
        <v>#VALUE!</v>
      </c>
      <c r="BL320" t="e">
        <f t="shared" si="392"/>
        <v>#VALUE!</v>
      </c>
      <c r="BM320" t="e">
        <f t="shared" si="393"/>
        <v>#VALUE!</v>
      </c>
      <c r="BN320" t="e">
        <f t="shared" si="394"/>
        <v>#VALUE!</v>
      </c>
      <c r="BO320" t="e">
        <f t="shared" si="395"/>
        <v>#VALUE!</v>
      </c>
      <c r="BP320" t="e">
        <f t="shared" si="396"/>
        <v>#VALUE!</v>
      </c>
      <c r="BQ320" t="e">
        <f t="shared" si="397"/>
        <v>#VALUE!</v>
      </c>
      <c r="BR320" t="e">
        <f t="shared" si="398"/>
        <v>#VALUE!</v>
      </c>
      <c r="BS320" t="e">
        <f t="shared" si="399"/>
        <v>#VALUE!</v>
      </c>
      <c r="BT320" t="e">
        <f t="shared" si="400"/>
        <v>#VALUE!</v>
      </c>
      <c r="BU320" t="e">
        <f t="shared" si="401"/>
        <v>#VALUE!</v>
      </c>
      <c r="BV320" t="e">
        <f t="shared" si="402"/>
        <v>#VALUE!</v>
      </c>
      <c r="BW320" t="e">
        <f t="shared" si="403"/>
        <v>#VALUE!</v>
      </c>
      <c r="BX320" t="e">
        <f t="shared" si="404"/>
        <v>#VALUE!</v>
      </c>
      <c r="BY320" t="e">
        <f t="shared" si="405"/>
        <v>#VALUE!</v>
      </c>
      <c r="BZ320" t="e">
        <f t="shared" si="406"/>
        <v>#VALUE!</v>
      </c>
      <c r="CA320" t="e">
        <f t="shared" si="407"/>
        <v>#VALUE!</v>
      </c>
      <c r="CB320" t="e">
        <f t="shared" si="408"/>
        <v>#VALUE!</v>
      </c>
      <c r="CC320" t="e">
        <f t="shared" si="409"/>
        <v>#VALUE!</v>
      </c>
      <c r="CD320" t="e">
        <f t="shared" si="410"/>
        <v>#VALUE!</v>
      </c>
      <c r="CE320" t="e">
        <f t="shared" si="411"/>
        <v>#VALUE!</v>
      </c>
      <c r="CF320" t="e">
        <f t="shared" si="412"/>
        <v>#VALUE!</v>
      </c>
      <c r="CG320" t="e">
        <f t="shared" si="413"/>
        <v>#VALUE!</v>
      </c>
      <c r="CH320" t="e">
        <f t="shared" ca="1" si="414"/>
        <v>#N/A</v>
      </c>
    </row>
    <row r="321" spans="5:86" x14ac:dyDescent="0.25">
      <c r="E321">
        <f t="shared" si="419"/>
        <v>1045548</v>
      </c>
      <c r="F321">
        <f t="shared" si="419"/>
        <v>1045548</v>
      </c>
      <c r="G321" t="e">
        <f t="shared" si="416"/>
        <v>#N/A</v>
      </c>
      <c r="H321" t="e">
        <f t="shared" si="336"/>
        <v>#VALUE!</v>
      </c>
      <c r="I321" t="e">
        <f t="shared" si="337"/>
        <v>#VALUE!</v>
      </c>
      <c r="J321" t="e">
        <f t="shared" si="338"/>
        <v>#VALUE!</v>
      </c>
      <c r="K321" t="e">
        <f t="shared" si="339"/>
        <v>#VALUE!</v>
      </c>
      <c r="L321" t="e">
        <f t="shared" si="340"/>
        <v>#VALUE!</v>
      </c>
      <c r="M321" t="e">
        <f t="shared" si="341"/>
        <v>#VALUE!</v>
      </c>
      <c r="N321" t="e">
        <f t="shared" si="342"/>
        <v>#VALUE!</v>
      </c>
      <c r="O321" t="e">
        <f t="shared" si="343"/>
        <v>#VALUE!</v>
      </c>
      <c r="P321" t="e">
        <f t="shared" si="344"/>
        <v>#VALUE!</v>
      </c>
      <c r="Q321" t="e">
        <f t="shared" si="345"/>
        <v>#VALUE!</v>
      </c>
      <c r="R321" t="e">
        <f t="shared" si="346"/>
        <v>#VALUE!</v>
      </c>
      <c r="S321" t="e">
        <f t="shared" si="347"/>
        <v>#VALUE!</v>
      </c>
      <c r="T321" t="e">
        <f t="shared" si="348"/>
        <v>#VALUE!</v>
      </c>
      <c r="U321" t="e">
        <f t="shared" si="349"/>
        <v>#VALUE!</v>
      </c>
      <c r="V321" t="e">
        <f t="shared" si="350"/>
        <v>#VALUE!</v>
      </c>
      <c r="W321" t="e">
        <f t="shared" si="351"/>
        <v>#VALUE!</v>
      </c>
      <c r="X321" t="e">
        <f t="shared" si="352"/>
        <v>#VALUE!</v>
      </c>
      <c r="Y321" t="e">
        <f t="shared" si="353"/>
        <v>#VALUE!</v>
      </c>
      <c r="Z321" t="e">
        <f t="shared" si="354"/>
        <v>#VALUE!</v>
      </c>
      <c r="AA321" t="e">
        <f t="shared" si="355"/>
        <v>#VALUE!</v>
      </c>
      <c r="AB321" t="e">
        <f t="shared" si="356"/>
        <v>#VALUE!</v>
      </c>
      <c r="AC321" t="e">
        <f t="shared" si="357"/>
        <v>#VALUE!</v>
      </c>
      <c r="AD321" t="e">
        <f t="shared" si="358"/>
        <v>#VALUE!</v>
      </c>
      <c r="AE321" t="e">
        <f t="shared" si="359"/>
        <v>#VALUE!</v>
      </c>
      <c r="AF321" t="e">
        <f t="shared" si="360"/>
        <v>#VALUE!</v>
      </c>
      <c r="AG321" t="e">
        <f t="shared" si="361"/>
        <v>#VALUE!</v>
      </c>
      <c r="AH321" t="e">
        <f t="shared" si="362"/>
        <v>#VALUE!</v>
      </c>
      <c r="AI321" t="e">
        <f t="shared" si="363"/>
        <v>#VALUE!</v>
      </c>
      <c r="AJ321" t="e">
        <f t="shared" si="364"/>
        <v>#VALUE!</v>
      </c>
      <c r="AK321" t="e">
        <f t="shared" si="365"/>
        <v>#VALUE!</v>
      </c>
      <c r="AL321" t="e">
        <f t="shared" si="366"/>
        <v>#VALUE!</v>
      </c>
      <c r="AM321" t="e">
        <f t="shared" si="367"/>
        <v>#VALUE!</v>
      </c>
      <c r="AN321" t="e">
        <f t="shared" si="368"/>
        <v>#VALUE!</v>
      </c>
      <c r="AO321" t="e">
        <f t="shared" si="369"/>
        <v>#VALUE!</v>
      </c>
      <c r="AP321" t="e">
        <f t="shared" si="370"/>
        <v>#VALUE!</v>
      </c>
      <c r="AQ321" t="e">
        <f t="shared" si="371"/>
        <v>#VALUE!</v>
      </c>
      <c r="AR321" t="e">
        <f t="shared" si="372"/>
        <v>#VALUE!</v>
      </c>
      <c r="AS321" t="e">
        <f t="shared" si="373"/>
        <v>#VALUE!</v>
      </c>
      <c r="AT321" t="e">
        <f t="shared" si="374"/>
        <v>#VALUE!</v>
      </c>
      <c r="AU321" t="e">
        <f t="shared" si="375"/>
        <v>#VALUE!</v>
      </c>
      <c r="AV321" t="e">
        <f t="shared" si="376"/>
        <v>#VALUE!</v>
      </c>
      <c r="AW321" t="e">
        <f t="shared" si="377"/>
        <v>#VALUE!</v>
      </c>
      <c r="AX321" t="e">
        <f t="shared" si="378"/>
        <v>#VALUE!</v>
      </c>
      <c r="AY321" t="e">
        <f t="shared" si="379"/>
        <v>#VALUE!</v>
      </c>
      <c r="AZ321" t="e">
        <f t="shared" si="380"/>
        <v>#VALUE!</v>
      </c>
      <c r="BA321" t="e">
        <f t="shared" si="381"/>
        <v>#VALUE!</v>
      </c>
      <c r="BB321" t="e">
        <f t="shared" si="382"/>
        <v>#VALUE!</v>
      </c>
      <c r="BC321" t="e">
        <f t="shared" si="383"/>
        <v>#VALUE!</v>
      </c>
      <c r="BD321" t="e">
        <f t="shared" si="384"/>
        <v>#VALUE!</v>
      </c>
      <c r="BE321" t="e">
        <f t="shared" si="385"/>
        <v>#VALUE!</v>
      </c>
      <c r="BF321" t="e">
        <f t="shared" si="386"/>
        <v>#VALUE!</v>
      </c>
      <c r="BG321" t="e">
        <f t="shared" si="387"/>
        <v>#VALUE!</v>
      </c>
      <c r="BH321" t="e">
        <f t="shared" si="388"/>
        <v>#VALUE!</v>
      </c>
      <c r="BI321" t="e">
        <f t="shared" si="389"/>
        <v>#VALUE!</v>
      </c>
      <c r="BJ321" t="e">
        <f t="shared" si="390"/>
        <v>#VALUE!</v>
      </c>
      <c r="BK321" t="e">
        <f t="shared" si="391"/>
        <v>#VALUE!</v>
      </c>
      <c r="BL321" t="e">
        <f t="shared" si="392"/>
        <v>#VALUE!</v>
      </c>
      <c r="BM321" t="e">
        <f t="shared" si="393"/>
        <v>#VALUE!</v>
      </c>
      <c r="BN321" t="e">
        <f t="shared" si="394"/>
        <v>#VALUE!</v>
      </c>
      <c r="BO321" t="e">
        <f t="shared" si="395"/>
        <v>#VALUE!</v>
      </c>
      <c r="BP321" t="e">
        <f t="shared" si="396"/>
        <v>#VALUE!</v>
      </c>
      <c r="BQ321" t="e">
        <f t="shared" si="397"/>
        <v>#VALUE!</v>
      </c>
      <c r="BR321" t="e">
        <f t="shared" si="398"/>
        <v>#VALUE!</v>
      </c>
      <c r="BS321" t="e">
        <f t="shared" si="399"/>
        <v>#VALUE!</v>
      </c>
      <c r="BT321" t="e">
        <f t="shared" si="400"/>
        <v>#VALUE!</v>
      </c>
      <c r="BU321" t="e">
        <f t="shared" si="401"/>
        <v>#VALUE!</v>
      </c>
      <c r="BV321" t="e">
        <f t="shared" si="402"/>
        <v>#VALUE!</v>
      </c>
      <c r="BW321" t="e">
        <f t="shared" si="403"/>
        <v>#VALUE!</v>
      </c>
      <c r="BX321" t="e">
        <f t="shared" si="404"/>
        <v>#VALUE!</v>
      </c>
      <c r="BY321" t="e">
        <f t="shared" si="405"/>
        <v>#VALUE!</v>
      </c>
      <c r="BZ321" t="e">
        <f t="shared" si="406"/>
        <v>#VALUE!</v>
      </c>
      <c r="CA321" t="e">
        <f t="shared" si="407"/>
        <v>#VALUE!</v>
      </c>
      <c r="CB321" t="e">
        <f t="shared" si="408"/>
        <v>#VALUE!</v>
      </c>
      <c r="CC321" t="e">
        <f t="shared" si="409"/>
        <v>#VALUE!</v>
      </c>
      <c r="CD321" t="e">
        <f t="shared" si="410"/>
        <v>#VALUE!</v>
      </c>
      <c r="CE321" t="e">
        <f t="shared" si="411"/>
        <v>#VALUE!</v>
      </c>
      <c r="CF321" t="e">
        <f t="shared" si="412"/>
        <v>#VALUE!</v>
      </c>
      <c r="CG321" t="e">
        <f t="shared" si="413"/>
        <v>#VALUE!</v>
      </c>
      <c r="CH321" t="e">
        <f t="shared" ca="1" si="414"/>
        <v>#N/A</v>
      </c>
    </row>
    <row r="322" spans="5:86" x14ac:dyDescent="0.25">
      <c r="E322">
        <f t="shared" si="419"/>
        <v>1045547</v>
      </c>
      <c r="F322">
        <f t="shared" si="419"/>
        <v>1045547</v>
      </c>
      <c r="G322" t="e">
        <f t="shared" si="416"/>
        <v>#N/A</v>
      </c>
      <c r="H322" t="e">
        <f t="shared" si="336"/>
        <v>#VALUE!</v>
      </c>
      <c r="I322" t="e">
        <f t="shared" si="337"/>
        <v>#VALUE!</v>
      </c>
      <c r="J322" t="e">
        <f t="shared" si="338"/>
        <v>#VALUE!</v>
      </c>
      <c r="K322" t="e">
        <f t="shared" si="339"/>
        <v>#VALUE!</v>
      </c>
      <c r="L322" t="e">
        <f t="shared" si="340"/>
        <v>#VALUE!</v>
      </c>
      <c r="M322" t="e">
        <f t="shared" si="341"/>
        <v>#VALUE!</v>
      </c>
      <c r="N322" t="e">
        <f t="shared" si="342"/>
        <v>#VALUE!</v>
      </c>
      <c r="O322" t="e">
        <f t="shared" si="343"/>
        <v>#VALUE!</v>
      </c>
      <c r="P322" t="e">
        <f t="shared" si="344"/>
        <v>#VALUE!</v>
      </c>
      <c r="Q322" t="e">
        <f t="shared" si="345"/>
        <v>#VALUE!</v>
      </c>
      <c r="R322" t="e">
        <f t="shared" si="346"/>
        <v>#VALUE!</v>
      </c>
      <c r="S322" t="e">
        <f t="shared" si="347"/>
        <v>#VALUE!</v>
      </c>
      <c r="T322" t="e">
        <f t="shared" si="348"/>
        <v>#VALUE!</v>
      </c>
      <c r="U322" t="e">
        <f t="shared" si="349"/>
        <v>#VALUE!</v>
      </c>
      <c r="V322" t="e">
        <f t="shared" si="350"/>
        <v>#VALUE!</v>
      </c>
      <c r="W322" t="e">
        <f t="shared" si="351"/>
        <v>#VALUE!</v>
      </c>
      <c r="X322" t="e">
        <f t="shared" si="352"/>
        <v>#VALUE!</v>
      </c>
      <c r="Y322" t="e">
        <f t="shared" si="353"/>
        <v>#VALUE!</v>
      </c>
      <c r="Z322" t="e">
        <f t="shared" si="354"/>
        <v>#VALUE!</v>
      </c>
      <c r="AA322" t="e">
        <f t="shared" si="355"/>
        <v>#VALUE!</v>
      </c>
      <c r="AB322" t="e">
        <f t="shared" si="356"/>
        <v>#VALUE!</v>
      </c>
      <c r="AC322" t="e">
        <f t="shared" si="357"/>
        <v>#VALUE!</v>
      </c>
      <c r="AD322" t="e">
        <f t="shared" si="358"/>
        <v>#VALUE!</v>
      </c>
      <c r="AE322" t="e">
        <f t="shared" si="359"/>
        <v>#VALUE!</v>
      </c>
      <c r="AF322" t="e">
        <f t="shared" si="360"/>
        <v>#VALUE!</v>
      </c>
      <c r="AG322" t="e">
        <f t="shared" si="361"/>
        <v>#VALUE!</v>
      </c>
      <c r="AH322" t="e">
        <f t="shared" si="362"/>
        <v>#VALUE!</v>
      </c>
      <c r="AI322" t="e">
        <f t="shared" si="363"/>
        <v>#VALUE!</v>
      </c>
      <c r="AJ322" t="e">
        <f t="shared" si="364"/>
        <v>#VALUE!</v>
      </c>
      <c r="AK322" t="e">
        <f t="shared" si="365"/>
        <v>#VALUE!</v>
      </c>
      <c r="AL322" t="e">
        <f t="shared" si="366"/>
        <v>#VALUE!</v>
      </c>
      <c r="AM322" t="e">
        <f t="shared" si="367"/>
        <v>#VALUE!</v>
      </c>
      <c r="AN322" t="e">
        <f t="shared" si="368"/>
        <v>#VALUE!</v>
      </c>
      <c r="AO322" t="e">
        <f t="shared" si="369"/>
        <v>#VALUE!</v>
      </c>
      <c r="AP322" t="e">
        <f t="shared" si="370"/>
        <v>#VALUE!</v>
      </c>
      <c r="AQ322" t="e">
        <f t="shared" si="371"/>
        <v>#VALUE!</v>
      </c>
      <c r="AR322" t="e">
        <f t="shared" si="372"/>
        <v>#VALUE!</v>
      </c>
      <c r="AS322" t="e">
        <f t="shared" si="373"/>
        <v>#VALUE!</v>
      </c>
      <c r="AT322" t="e">
        <f t="shared" si="374"/>
        <v>#VALUE!</v>
      </c>
      <c r="AU322" t="e">
        <f t="shared" si="375"/>
        <v>#VALUE!</v>
      </c>
      <c r="AV322" t="e">
        <f t="shared" si="376"/>
        <v>#VALUE!</v>
      </c>
      <c r="AW322" t="e">
        <f t="shared" si="377"/>
        <v>#VALUE!</v>
      </c>
      <c r="AX322" t="e">
        <f t="shared" si="378"/>
        <v>#VALUE!</v>
      </c>
      <c r="AY322" t="e">
        <f t="shared" si="379"/>
        <v>#VALUE!</v>
      </c>
      <c r="AZ322" t="e">
        <f t="shared" si="380"/>
        <v>#VALUE!</v>
      </c>
      <c r="BA322" t="e">
        <f t="shared" si="381"/>
        <v>#VALUE!</v>
      </c>
      <c r="BB322" t="e">
        <f t="shared" si="382"/>
        <v>#VALUE!</v>
      </c>
      <c r="BC322" t="e">
        <f t="shared" si="383"/>
        <v>#VALUE!</v>
      </c>
      <c r="BD322" t="e">
        <f t="shared" si="384"/>
        <v>#VALUE!</v>
      </c>
      <c r="BE322" t="e">
        <f t="shared" si="385"/>
        <v>#VALUE!</v>
      </c>
      <c r="BF322" t="e">
        <f t="shared" si="386"/>
        <v>#VALUE!</v>
      </c>
      <c r="BG322" t="e">
        <f t="shared" si="387"/>
        <v>#VALUE!</v>
      </c>
      <c r="BH322" t="e">
        <f t="shared" si="388"/>
        <v>#VALUE!</v>
      </c>
      <c r="BI322" t="e">
        <f t="shared" si="389"/>
        <v>#VALUE!</v>
      </c>
      <c r="BJ322" t="e">
        <f t="shared" si="390"/>
        <v>#VALUE!</v>
      </c>
      <c r="BK322" t="e">
        <f t="shared" si="391"/>
        <v>#VALUE!</v>
      </c>
      <c r="BL322" t="e">
        <f t="shared" si="392"/>
        <v>#VALUE!</v>
      </c>
      <c r="BM322" t="e">
        <f t="shared" si="393"/>
        <v>#VALUE!</v>
      </c>
      <c r="BN322" t="e">
        <f t="shared" si="394"/>
        <v>#VALUE!</v>
      </c>
      <c r="BO322" t="e">
        <f t="shared" si="395"/>
        <v>#VALUE!</v>
      </c>
      <c r="BP322" t="e">
        <f t="shared" si="396"/>
        <v>#VALUE!</v>
      </c>
      <c r="BQ322" t="e">
        <f t="shared" si="397"/>
        <v>#VALUE!</v>
      </c>
      <c r="BR322" t="e">
        <f t="shared" si="398"/>
        <v>#VALUE!</v>
      </c>
      <c r="BS322" t="e">
        <f t="shared" si="399"/>
        <v>#VALUE!</v>
      </c>
      <c r="BT322" t="e">
        <f t="shared" si="400"/>
        <v>#VALUE!</v>
      </c>
      <c r="BU322" t="e">
        <f t="shared" si="401"/>
        <v>#VALUE!</v>
      </c>
      <c r="BV322" t="e">
        <f t="shared" si="402"/>
        <v>#VALUE!</v>
      </c>
      <c r="BW322" t="e">
        <f t="shared" si="403"/>
        <v>#VALUE!</v>
      </c>
      <c r="BX322" t="e">
        <f t="shared" si="404"/>
        <v>#VALUE!</v>
      </c>
      <c r="BY322" t="e">
        <f t="shared" si="405"/>
        <v>#VALUE!</v>
      </c>
      <c r="BZ322" t="e">
        <f t="shared" si="406"/>
        <v>#VALUE!</v>
      </c>
      <c r="CA322" t="e">
        <f t="shared" si="407"/>
        <v>#VALUE!</v>
      </c>
      <c r="CB322" t="e">
        <f t="shared" si="408"/>
        <v>#VALUE!</v>
      </c>
      <c r="CC322" t="e">
        <f t="shared" si="409"/>
        <v>#VALUE!</v>
      </c>
      <c r="CD322" t="e">
        <f t="shared" si="410"/>
        <v>#VALUE!</v>
      </c>
      <c r="CE322" t="e">
        <f t="shared" si="411"/>
        <v>#VALUE!</v>
      </c>
      <c r="CF322" t="e">
        <f t="shared" si="412"/>
        <v>#VALUE!</v>
      </c>
      <c r="CG322" t="e">
        <f t="shared" si="413"/>
        <v>#VALUE!</v>
      </c>
      <c r="CH322" t="e">
        <f t="shared" ca="1" si="414"/>
        <v>#N/A</v>
      </c>
    </row>
    <row r="323" spans="5:86" x14ac:dyDescent="0.25">
      <c r="E323">
        <f t="shared" si="419"/>
        <v>1045546</v>
      </c>
      <c r="F323">
        <f t="shared" si="419"/>
        <v>1045546</v>
      </c>
      <c r="G323" t="e">
        <f t="shared" si="416"/>
        <v>#N/A</v>
      </c>
      <c r="H323" t="e">
        <f t="shared" si="336"/>
        <v>#VALUE!</v>
      </c>
      <c r="I323" t="e">
        <f t="shared" si="337"/>
        <v>#VALUE!</v>
      </c>
      <c r="J323" t="e">
        <f t="shared" si="338"/>
        <v>#VALUE!</v>
      </c>
      <c r="K323" t="e">
        <f t="shared" si="339"/>
        <v>#VALUE!</v>
      </c>
      <c r="L323" t="e">
        <f t="shared" si="340"/>
        <v>#VALUE!</v>
      </c>
      <c r="M323" t="e">
        <f t="shared" si="341"/>
        <v>#VALUE!</v>
      </c>
      <c r="N323" t="e">
        <f t="shared" si="342"/>
        <v>#VALUE!</v>
      </c>
      <c r="O323" t="e">
        <f t="shared" si="343"/>
        <v>#VALUE!</v>
      </c>
      <c r="P323" t="e">
        <f t="shared" si="344"/>
        <v>#VALUE!</v>
      </c>
      <c r="Q323" t="e">
        <f t="shared" si="345"/>
        <v>#VALUE!</v>
      </c>
      <c r="R323" t="e">
        <f t="shared" si="346"/>
        <v>#VALUE!</v>
      </c>
      <c r="S323" t="e">
        <f t="shared" si="347"/>
        <v>#VALUE!</v>
      </c>
      <c r="T323" t="e">
        <f t="shared" si="348"/>
        <v>#VALUE!</v>
      </c>
      <c r="U323" t="e">
        <f t="shared" si="349"/>
        <v>#VALUE!</v>
      </c>
      <c r="V323" t="e">
        <f t="shared" si="350"/>
        <v>#VALUE!</v>
      </c>
      <c r="W323" t="e">
        <f t="shared" si="351"/>
        <v>#VALUE!</v>
      </c>
      <c r="X323" t="e">
        <f t="shared" si="352"/>
        <v>#VALUE!</v>
      </c>
      <c r="Y323" t="e">
        <f t="shared" si="353"/>
        <v>#VALUE!</v>
      </c>
      <c r="Z323" t="e">
        <f t="shared" si="354"/>
        <v>#VALUE!</v>
      </c>
      <c r="AA323" t="e">
        <f t="shared" si="355"/>
        <v>#VALUE!</v>
      </c>
      <c r="AB323" t="e">
        <f t="shared" si="356"/>
        <v>#VALUE!</v>
      </c>
      <c r="AC323" t="e">
        <f t="shared" si="357"/>
        <v>#VALUE!</v>
      </c>
      <c r="AD323" t="e">
        <f t="shared" si="358"/>
        <v>#VALUE!</v>
      </c>
      <c r="AE323" t="e">
        <f t="shared" si="359"/>
        <v>#VALUE!</v>
      </c>
      <c r="AF323" t="e">
        <f t="shared" si="360"/>
        <v>#VALUE!</v>
      </c>
      <c r="AG323" t="e">
        <f t="shared" si="361"/>
        <v>#VALUE!</v>
      </c>
      <c r="AH323" t="e">
        <f t="shared" si="362"/>
        <v>#VALUE!</v>
      </c>
      <c r="AI323" t="e">
        <f t="shared" si="363"/>
        <v>#VALUE!</v>
      </c>
      <c r="AJ323" t="e">
        <f t="shared" si="364"/>
        <v>#VALUE!</v>
      </c>
      <c r="AK323" t="e">
        <f t="shared" si="365"/>
        <v>#VALUE!</v>
      </c>
      <c r="AL323" t="e">
        <f t="shared" si="366"/>
        <v>#VALUE!</v>
      </c>
      <c r="AM323" t="e">
        <f t="shared" si="367"/>
        <v>#VALUE!</v>
      </c>
      <c r="AN323" t="e">
        <f t="shared" si="368"/>
        <v>#VALUE!</v>
      </c>
      <c r="AO323" t="e">
        <f t="shared" si="369"/>
        <v>#VALUE!</v>
      </c>
      <c r="AP323" t="e">
        <f t="shared" si="370"/>
        <v>#VALUE!</v>
      </c>
      <c r="AQ323" t="e">
        <f t="shared" si="371"/>
        <v>#VALUE!</v>
      </c>
      <c r="AR323" t="e">
        <f t="shared" si="372"/>
        <v>#VALUE!</v>
      </c>
      <c r="AS323" t="e">
        <f t="shared" si="373"/>
        <v>#VALUE!</v>
      </c>
      <c r="AT323" t="e">
        <f t="shared" si="374"/>
        <v>#VALUE!</v>
      </c>
      <c r="AU323" t="e">
        <f t="shared" si="375"/>
        <v>#VALUE!</v>
      </c>
      <c r="AV323" t="e">
        <f t="shared" si="376"/>
        <v>#VALUE!</v>
      </c>
      <c r="AW323" t="e">
        <f t="shared" si="377"/>
        <v>#VALUE!</v>
      </c>
      <c r="AX323" t="e">
        <f t="shared" si="378"/>
        <v>#VALUE!</v>
      </c>
      <c r="AY323" t="e">
        <f t="shared" si="379"/>
        <v>#VALUE!</v>
      </c>
      <c r="AZ323" t="e">
        <f t="shared" si="380"/>
        <v>#VALUE!</v>
      </c>
      <c r="BA323" t="e">
        <f t="shared" si="381"/>
        <v>#VALUE!</v>
      </c>
      <c r="BB323" t="e">
        <f t="shared" si="382"/>
        <v>#VALUE!</v>
      </c>
      <c r="BC323" t="e">
        <f t="shared" si="383"/>
        <v>#VALUE!</v>
      </c>
      <c r="BD323" t="e">
        <f t="shared" si="384"/>
        <v>#VALUE!</v>
      </c>
      <c r="BE323" t="e">
        <f t="shared" si="385"/>
        <v>#VALUE!</v>
      </c>
      <c r="BF323" t="e">
        <f t="shared" si="386"/>
        <v>#VALUE!</v>
      </c>
      <c r="BG323" t="e">
        <f t="shared" si="387"/>
        <v>#VALUE!</v>
      </c>
      <c r="BH323" t="e">
        <f t="shared" si="388"/>
        <v>#VALUE!</v>
      </c>
      <c r="BI323" t="e">
        <f t="shared" si="389"/>
        <v>#VALUE!</v>
      </c>
      <c r="BJ323" t="e">
        <f t="shared" si="390"/>
        <v>#VALUE!</v>
      </c>
      <c r="BK323" t="e">
        <f t="shared" si="391"/>
        <v>#VALUE!</v>
      </c>
      <c r="BL323" t="e">
        <f t="shared" si="392"/>
        <v>#VALUE!</v>
      </c>
      <c r="BM323" t="e">
        <f t="shared" si="393"/>
        <v>#VALUE!</v>
      </c>
      <c r="BN323" t="e">
        <f t="shared" si="394"/>
        <v>#VALUE!</v>
      </c>
      <c r="BO323" t="e">
        <f t="shared" si="395"/>
        <v>#VALUE!</v>
      </c>
      <c r="BP323" t="e">
        <f t="shared" si="396"/>
        <v>#VALUE!</v>
      </c>
      <c r="BQ323" t="e">
        <f t="shared" si="397"/>
        <v>#VALUE!</v>
      </c>
      <c r="BR323" t="e">
        <f t="shared" si="398"/>
        <v>#VALUE!</v>
      </c>
      <c r="BS323" t="e">
        <f t="shared" si="399"/>
        <v>#VALUE!</v>
      </c>
      <c r="BT323" t="e">
        <f t="shared" si="400"/>
        <v>#VALUE!</v>
      </c>
      <c r="BU323" t="e">
        <f t="shared" si="401"/>
        <v>#VALUE!</v>
      </c>
      <c r="BV323" t="e">
        <f t="shared" si="402"/>
        <v>#VALUE!</v>
      </c>
      <c r="BW323" t="e">
        <f t="shared" si="403"/>
        <v>#VALUE!</v>
      </c>
      <c r="BX323" t="e">
        <f t="shared" si="404"/>
        <v>#VALUE!</v>
      </c>
      <c r="BY323" t="e">
        <f t="shared" si="405"/>
        <v>#VALUE!</v>
      </c>
      <c r="BZ323" t="e">
        <f t="shared" si="406"/>
        <v>#VALUE!</v>
      </c>
      <c r="CA323" t="e">
        <f t="shared" si="407"/>
        <v>#VALUE!</v>
      </c>
      <c r="CB323" t="e">
        <f t="shared" si="408"/>
        <v>#VALUE!</v>
      </c>
      <c r="CC323" t="e">
        <f t="shared" si="409"/>
        <v>#VALUE!</v>
      </c>
      <c r="CD323" t="e">
        <f t="shared" si="410"/>
        <v>#VALUE!</v>
      </c>
      <c r="CE323" t="e">
        <f t="shared" si="411"/>
        <v>#VALUE!</v>
      </c>
      <c r="CF323" t="e">
        <f t="shared" si="412"/>
        <v>#VALUE!</v>
      </c>
      <c r="CG323" t="e">
        <f t="shared" si="413"/>
        <v>#VALUE!</v>
      </c>
      <c r="CH323" t="e">
        <f t="shared" ca="1" si="414"/>
        <v>#N/A</v>
      </c>
    </row>
    <row r="324" spans="5:86" x14ac:dyDescent="0.25">
      <c r="E324">
        <f t="shared" si="419"/>
        <v>1045545</v>
      </c>
      <c r="F324">
        <f t="shared" si="419"/>
        <v>1045545</v>
      </c>
      <c r="G324" t="e">
        <f t="shared" si="416"/>
        <v>#N/A</v>
      </c>
      <c r="H324" t="e">
        <f t="shared" si="336"/>
        <v>#VALUE!</v>
      </c>
      <c r="I324" t="e">
        <f t="shared" si="337"/>
        <v>#VALUE!</v>
      </c>
      <c r="J324" t="e">
        <f t="shared" si="338"/>
        <v>#VALUE!</v>
      </c>
      <c r="K324" t="e">
        <f t="shared" si="339"/>
        <v>#VALUE!</v>
      </c>
      <c r="L324" t="e">
        <f t="shared" si="340"/>
        <v>#VALUE!</v>
      </c>
      <c r="M324" t="e">
        <f t="shared" si="341"/>
        <v>#VALUE!</v>
      </c>
      <c r="N324" t="e">
        <f t="shared" si="342"/>
        <v>#VALUE!</v>
      </c>
      <c r="O324" t="e">
        <f t="shared" si="343"/>
        <v>#VALUE!</v>
      </c>
      <c r="P324" t="e">
        <f t="shared" si="344"/>
        <v>#VALUE!</v>
      </c>
      <c r="Q324" t="e">
        <f t="shared" si="345"/>
        <v>#VALUE!</v>
      </c>
      <c r="R324" t="e">
        <f t="shared" si="346"/>
        <v>#VALUE!</v>
      </c>
      <c r="S324" t="e">
        <f t="shared" si="347"/>
        <v>#VALUE!</v>
      </c>
      <c r="T324" t="e">
        <f t="shared" si="348"/>
        <v>#VALUE!</v>
      </c>
      <c r="U324" t="e">
        <f t="shared" si="349"/>
        <v>#VALUE!</v>
      </c>
      <c r="V324" t="e">
        <f t="shared" si="350"/>
        <v>#VALUE!</v>
      </c>
      <c r="W324" t="e">
        <f t="shared" si="351"/>
        <v>#VALUE!</v>
      </c>
      <c r="X324" t="e">
        <f t="shared" si="352"/>
        <v>#VALUE!</v>
      </c>
      <c r="Y324" t="e">
        <f t="shared" si="353"/>
        <v>#VALUE!</v>
      </c>
      <c r="Z324" t="e">
        <f t="shared" si="354"/>
        <v>#VALUE!</v>
      </c>
      <c r="AA324" t="e">
        <f t="shared" si="355"/>
        <v>#VALUE!</v>
      </c>
      <c r="AB324" t="e">
        <f t="shared" si="356"/>
        <v>#VALUE!</v>
      </c>
      <c r="AC324" t="e">
        <f t="shared" si="357"/>
        <v>#VALUE!</v>
      </c>
      <c r="AD324" t="e">
        <f t="shared" si="358"/>
        <v>#VALUE!</v>
      </c>
      <c r="AE324" t="e">
        <f t="shared" si="359"/>
        <v>#VALUE!</v>
      </c>
      <c r="AF324" t="e">
        <f t="shared" si="360"/>
        <v>#VALUE!</v>
      </c>
      <c r="AG324" t="e">
        <f t="shared" si="361"/>
        <v>#VALUE!</v>
      </c>
      <c r="AH324" t="e">
        <f t="shared" si="362"/>
        <v>#VALUE!</v>
      </c>
      <c r="AI324" t="e">
        <f t="shared" si="363"/>
        <v>#VALUE!</v>
      </c>
      <c r="AJ324" t="e">
        <f t="shared" si="364"/>
        <v>#VALUE!</v>
      </c>
      <c r="AK324" t="e">
        <f t="shared" si="365"/>
        <v>#VALUE!</v>
      </c>
      <c r="AL324" t="e">
        <f t="shared" si="366"/>
        <v>#VALUE!</v>
      </c>
      <c r="AM324" t="e">
        <f t="shared" si="367"/>
        <v>#VALUE!</v>
      </c>
      <c r="AN324" t="e">
        <f t="shared" si="368"/>
        <v>#VALUE!</v>
      </c>
      <c r="AO324" t="e">
        <f t="shared" si="369"/>
        <v>#VALUE!</v>
      </c>
      <c r="AP324" t="e">
        <f t="shared" si="370"/>
        <v>#VALUE!</v>
      </c>
      <c r="AQ324" t="e">
        <f t="shared" si="371"/>
        <v>#VALUE!</v>
      </c>
      <c r="AR324" t="e">
        <f t="shared" si="372"/>
        <v>#VALUE!</v>
      </c>
      <c r="AS324" t="e">
        <f t="shared" si="373"/>
        <v>#VALUE!</v>
      </c>
      <c r="AT324" t="e">
        <f t="shared" si="374"/>
        <v>#VALUE!</v>
      </c>
      <c r="AU324" t="e">
        <f t="shared" si="375"/>
        <v>#VALUE!</v>
      </c>
      <c r="AV324" t="e">
        <f t="shared" si="376"/>
        <v>#VALUE!</v>
      </c>
      <c r="AW324" t="e">
        <f t="shared" si="377"/>
        <v>#VALUE!</v>
      </c>
      <c r="AX324" t="e">
        <f t="shared" si="378"/>
        <v>#VALUE!</v>
      </c>
      <c r="AY324" t="e">
        <f t="shared" si="379"/>
        <v>#VALUE!</v>
      </c>
      <c r="AZ324" t="e">
        <f t="shared" si="380"/>
        <v>#VALUE!</v>
      </c>
      <c r="BA324" t="e">
        <f t="shared" si="381"/>
        <v>#VALUE!</v>
      </c>
      <c r="BB324" t="e">
        <f t="shared" si="382"/>
        <v>#VALUE!</v>
      </c>
      <c r="BC324" t="e">
        <f t="shared" si="383"/>
        <v>#VALUE!</v>
      </c>
      <c r="BD324" t="e">
        <f t="shared" si="384"/>
        <v>#VALUE!</v>
      </c>
      <c r="BE324" t="e">
        <f t="shared" si="385"/>
        <v>#VALUE!</v>
      </c>
      <c r="BF324" t="e">
        <f t="shared" si="386"/>
        <v>#VALUE!</v>
      </c>
      <c r="BG324" t="e">
        <f t="shared" si="387"/>
        <v>#VALUE!</v>
      </c>
      <c r="BH324" t="e">
        <f t="shared" si="388"/>
        <v>#VALUE!</v>
      </c>
      <c r="BI324" t="e">
        <f t="shared" si="389"/>
        <v>#VALUE!</v>
      </c>
      <c r="BJ324" t="e">
        <f t="shared" si="390"/>
        <v>#VALUE!</v>
      </c>
      <c r="BK324" t="e">
        <f t="shared" si="391"/>
        <v>#VALUE!</v>
      </c>
      <c r="BL324" t="e">
        <f t="shared" si="392"/>
        <v>#VALUE!</v>
      </c>
      <c r="BM324" t="e">
        <f t="shared" si="393"/>
        <v>#VALUE!</v>
      </c>
      <c r="BN324" t="e">
        <f t="shared" si="394"/>
        <v>#VALUE!</v>
      </c>
      <c r="BO324" t="e">
        <f t="shared" si="395"/>
        <v>#VALUE!</v>
      </c>
      <c r="BP324" t="e">
        <f t="shared" si="396"/>
        <v>#VALUE!</v>
      </c>
      <c r="BQ324" t="e">
        <f t="shared" si="397"/>
        <v>#VALUE!</v>
      </c>
      <c r="BR324" t="e">
        <f t="shared" si="398"/>
        <v>#VALUE!</v>
      </c>
      <c r="BS324" t="e">
        <f t="shared" si="399"/>
        <v>#VALUE!</v>
      </c>
      <c r="BT324" t="e">
        <f t="shared" si="400"/>
        <v>#VALUE!</v>
      </c>
      <c r="BU324" t="e">
        <f t="shared" si="401"/>
        <v>#VALUE!</v>
      </c>
      <c r="BV324" t="e">
        <f t="shared" si="402"/>
        <v>#VALUE!</v>
      </c>
      <c r="BW324" t="e">
        <f t="shared" si="403"/>
        <v>#VALUE!</v>
      </c>
      <c r="BX324" t="e">
        <f t="shared" si="404"/>
        <v>#VALUE!</v>
      </c>
      <c r="BY324" t="e">
        <f t="shared" si="405"/>
        <v>#VALUE!</v>
      </c>
      <c r="BZ324" t="e">
        <f t="shared" si="406"/>
        <v>#VALUE!</v>
      </c>
      <c r="CA324" t="e">
        <f t="shared" si="407"/>
        <v>#VALUE!</v>
      </c>
      <c r="CB324" t="e">
        <f t="shared" si="408"/>
        <v>#VALUE!</v>
      </c>
      <c r="CC324" t="e">
        <f t="shared" si="409"/>
        <v>#VALUE!</v>
      </c>
      <c r="CD324" t="e">
        <f t="shared" si="410"/>
        <v>#VALUE!</v>
      </c>
      <c r="CE324" t="e">
        <f t="shared" si="411"/>
        <v>#VALUE!</v>
      </c>
      <c r="CF324" t="e">
        <f t="shared" si="412"/>
        <v>#VALUE!</v>
      </c>
      <c r="CG324" t="e">
        <f t="shared" si="413"/>
        <v>#VALUE!</v>
      </c>
      <c r="CH324" t="e">
        <f t="shared" ca="1" si="414"/>
        <v>#N/A</v>
      </c>
    </row>
    <row r="325" spans="5:86" x14ac:dyDescent="0.25">
      <c r="E325">
        <f t="shared" si="419"/>
        <v>1045544</v>
      </c>
      <c r="F325">
        <f t="shared" si="419"/>
        <v>1045544</v>
      </c>
      <c r="G325" t="e">
        <f t="shared" si="416"/>
        <v>#N/A</v>
      </c>
      <c r="H325" t="e">
        <f t="shared" ref="H325:H388" si="420">IF(F325=0,$B$5,H324-1)</f>
        <v>#VALUE!</v>
      </c>
      <c r="I325" t="e">
        <f t="shared" ref="I325:I388" si="421">IF(F325=0,$C$5,I324+1)</f>
        <v>#VALUE!</v>
      </c>
      <c r="J325" t="e">
        <f t="shared" ref="J325:J388" si="422">IF(H325=0,$B$6,J324-1)</f>
        <v>#VALUE!</v>
      </c>
      <c r="K325" t="e">
        <f t="shared" ref="K325:K388" si="423">IF(H325=0,$C$6,K324+1)</f>
        <v>#VALUE!</v>
      </c>
      <c r="L325" t="e">
        <f t="shared" ref="L325:L388" si="424">IF(J325=0,$B$7,L324-1)</f>
        <v>#VALUE!</v>
      </c>
      <c r="M325" t="e">
        <f t="shared" ref="M325:M388" si="425">IF(J325=0,$C$7,M324+1)</f>
        <v>#VALUE!</v>
      </c>
      <c r="N325" t="e">
        <f t="shared" ref="N325:N388" si="426">IF(L325=0,$B$8,N324-1)</f>
        <v>#VALUE!</v>
      </c>
      <c r="O325" t="e">
        <f t="shared" ref="O325:O388" si="427">IF(L325=0,$C$8,O324+1)</f>
        <v>#VALUE!</v>
      </c>
      <c r="P325" t="e">
        <f t="shared" ref="P325:P388" si="428">IF(N325=0,$B$9,P324-1)</f>
        <v>#VALUE!</v>
      </c>
      <c r="Q325" t="e">
        <f t="shared" ref="Q325:Q388" si="429">IF(N325=0,$C$9,Q324+1)</f>
        <v>#VALUE!</v>
      </c>
      <c r="R325" t="e">
        <f t="shared" ref="R325:R388" si="430">IF(P325=0,$B$10,R324-1)</f>
        <v>#VALUE!</v>
      </c>
      <c r="S325" t="e">
        <f t="shared" ref="S325:S388" si="431">IF(P325=0,$C$10,S324+1)</f>
        <v>#VALUE!</v>
      </c>
      <c r="T325" t="e">
        <f t="shared" ref="T325:T388" si="432">IF(R325=0,$B$11,T324-1)</f>
        <v>#VALUE!</v>
      </c>
      <c r="U325" t="e">
        <f t="shared" ref="U325:U388" si="433">IF(R325=0,$C$11,U324+1)</f>
        <v>#VALUE!</v>
      </c>
      <c r="V325" t="e">
        <f t="shared" ref="V325:V388" si="434">IF(T325=0,$B$12,V324-1)</f>
        <v>#VALUE!</v>
      </c>
      <c r="W325" t="e">
        <f t="shared" ref="W325:W388" si="435">IF(T325=0,$C$12,W324+1)</f>
        <v>#VALUE!</v>
      </c>
      <c r="X325" t="e">
        <f t="shared" ref="X325:X388" si="436">IF(V325=0,$B$13,X324-1)</f>
        <v>#VALUE!</v>
      </c>
      <c r="Y325" t="e">
        <f t="shared" ref="Y325:Y388" si="437">IF(V325=0,$C$13,Y324+1)</f>
        <v>#VALUE!</v>
      </c>
      <c r="Z325" t="e">
        <f t="shared" ref="Z325:Z388" si="438">IF(X325=0,$B$14,Z324-1)</f>
        <v>#VALUE!</v>
      </c>
      <c r="AA325" t="e">
        <f t="shared" ref="AA325:AA388" si="439">IF(X325=0,$C$14,AA324+1)</f>
        <v>#VALUE!</v>
      </c>
      <c r="AB325" t="e">
        <f t="shared" ref="AB325:AB388" si="440">IF(Z325=0,$B$15,AB324-1)</f>
        <v>#VALUE!</v>
      </c>
      <c r="AC325" t="e">
        <f t="shared" ref="AC325:AC388" si="441">IF(Z325=0,$C$15,AC324+1)</f>
        <v>#VALUE!</v>
      </c>
      <c r="AD325" t="e">
        <f t="shared" ref="AD325:AD388" si="442">IF(AB325=0,$B$16,AD324-1)</f>
        <v>#VALUE!</v>
      </c>
      <c r="AE325" t="e">
        <f t="shared" ref="AE325:AE388" si="443">IF(AB325=0,$C$16,AE324+1)</f>
        <v>#VALUE!</v>
      </c>
      <c r="AF325" t="e">
        <f t="shared" ref="AF325:AF388" si="444">IF(AD325=0,$B$17,AF324-1)</f>
        <v>#VALUE!</v>
      </c>
      <c r="AG325" t="e">
        <f t="shared" ref="AG325:AG388" si="445">IF(AD325=0,$C$17,AG324+1)</f>
        <v>#VALUE!</v>
      </c>
      <c r="AH325" t="e">
        <f t="shared" ref="AH325:AH388" si="446">IF(AF325=0,$B$18,AH324-1)</f>
        <v>#VALUE!</v>
      </c>
      <c r="AI325" t="e">
        <f t="shared" ref="AI325:AI388" si="447">IF(AF325=0,$C$18,AI324+1)</f>
        <v>#VALUE!</v>
      </c>
      <c r="AJ325" t="e">
        <f t="shared" ref="AJ325:AJ388" si="448">IF(AH325=0,$B$19,AJ324-1)</f>
        <v>#VALUE!</v>
      </c>
      <c r="AK325" t="e">
        <f t="shared" ref="AK325:AK388" si="449">IF(AH325=0,$C$19,AK324+1)</f>
        <v>#VALUE!</v>
      </c>
      <c r="AL325" t="e">
        <f t="shared" ref="AL325:AL388" si="450">IF(AJ325=0,$B$20,AL324-1)</f>
        <v>#VALUE!</v>
      </c>
      <c r="AM325" t="e">
        <f t="shared" ref="AM325:AM388" si="451">IF(AJ325=0,$C$20,AM324+1)</f>
        <v>#VALUE!</v>
      </c>
      <c r="AN325" t="e">
        <f t="shared" ref="AN325:AN388" si="452">IF(AL325=0,$B$21,AN324-1)</f>
        <v>#VALUE!</v>
      </c>
      <c r="AO325" t="e">
        <f t="shared" ref="AO325:AO388" si="453">IF(AL325=0,$C$21,AO324+1)</f>
        <v>#VALUE!</v>
      </c>
      <c r="AP325" t="e">
        <f t="shared" ref="AP325:AP388" si="454">IF(AN325=0,$B$22,AP324-1)</f>
        <v>#VALUE!</v>
      </c>
      <c r="AQ325" t="e">
        <f t="shared" ref="AQ325:AQ388" si="455">IF(AN325=0,$C$22,AQ324+1)</f>
        <v>#VALUE!</v>
      </c>
      <c r="AR325" t="e">
        <f t="shared" ref="AR325:AR388" si="456">IF(AP325=0,$B$23,AR324-1)</f>
        <v>#VALUE!</v>
      </c>
      <c r="AS325" t="e">
        <f t="shared" ref="AS325:AS388" si="457">IF(AP325=0,$C$23,AS324+1)</f>
        <v>#VALUE!</v>
      </c>
      <c r="AT325" t="e">
        <f t="shared" ref="AT325:AT388" si="458">IF(AR325=0,$B$24,AT324-1)</f>
        <v>#VALUE!</v>
      </c>
      <c r="AU325" t="e">
        <f t="shared" ref="AU325:AU388" si="459">IF(AR325=0,$C$24,AU324+1)</f>
        <v>#VALUE!</v>
      </c>
      <c r="AV325" t="e">
        <f t="shared" ref="AV325:AV388" si="460">IF(AT325=0,$B$25,AV324-1)</f>
        <v>#VALUE!</v>
      </c>
      <c r="AW325" t="e">
        <f t="shared" ref="AW325:AW388" si="461">IF(AT325=0,$C$25,AW324+1)</f>
        <v>#VALUE!</v>
      </c>
      <c r="AX325" t="e">
        <f t="shared" ref="AX325:AX388" si="462">IF(AV325=0,$B$26,AX324-1)</f>
        <v>#VALUE!</v>
      </c>
      <c r="AY325" t="e">
        <f t="shared" ref="AY325:AY388" si="463">IF(AV325=0,$C$26,AY324+1)</f>
        <v>#VALUE!</v>
      </c>
      <c r="AZ325" t="e">
        <f t="shared" ref="AZ325:AZ388" si="464">IF(AX325=0,$B$27,AZ324-1)</f>
        <v>#VALUE!</v>
      </c>
      <c r="BA325" t="e">
        <f t="shared" ref="BA325:BA388" si="465">IF(AX325=0,$C$27,BA324+1)</f>
        <v>#VALUE!</v>
      </c>
      <c r="BB325" t="e">
        <f t="shared" ref="BB325:BB388" si="466">IF(AZ325=0,$B$28,BB324-1)</f>
        <v>#VALUE!</v>
      </c>
      <c r="BC325" t="e">
        <f t="shared" ref="BC325:BC388" si="467">IF(AZ325=0,$C$28,BC324+1)</f>
        <v>#VALUE!</v>
      </c>
      <c r="BD325" t="e">
        <f t="shared" ref="BD325:BD388" si="468">IF(BB325=0,$B$29,BD324-1)</f>
        <v>#VALUE!</v>
      </c>
      <c r="BE325" t="e">
        <f t="shared" ref="BE325:BE388" si="469">IF(BB325=0,$C$29,BE324+1)</f>
        <v>#VALUE!</v>
      </c>
      <c r="BF325" t="e">
        <f t="shared" ref="BF325:BF388" si="470">IF(BD325=0,$B$30,BF324-1)</f>
        <v>#VALUE!</v>
      </c>
      <c r="BG325" t="e">
        <f t="shared" ref="BG325:BG388" si="471">IF(BD325=0,$C$30,BG324+1)</f>
        <v>#VALUE!</v>
      </c>
      <c r="BH325" t="e">
        <f t="shared" ref="BH325:BH388" si="472">IF(BF325=0,$B$31,BH324-1)</f>
        <v>#VALUE!</v>
      </c>
      <c r="BI325" t="e">
        <f t="shared" ref="BI325:BI388" si="473">IF(BF325=0,$C$31,BI324+1)</f>
        <v>#VALUE!</v>
      </c>
      <c r="BJ325" t="e">
        <f t="shared" ref="BJ325:BJ388" si="474">IF(BH325=0,$B$32,BJ324-1)</f>
        <v>#VALUE!</v>
      </c>
      <c r="BK325" t="e">
        <f t="shared" ref="BK325:BK388" si="475">IF(BH325=0,$C$32,BK324+1)</f>
        <v>#VALUE!</v>
      </c>
      <c r="BL325" t="e">
        <f t="shared" ref="BL325:BL388" si="476">IF(BJ325=0,$B$33,BL324-1)</f>
        <v>#VALUE!</v>
      </c>
      <c r="BM325" t="e">
        <f t="shared" ref="BM325:BM388" si="477">IF(BJ325=0,$C$33,BM324+1)</f>
        <v>#VALUE!</v>
      </c>
      <c r="BN325" t="e">
        <f t="shared" ref="BN325:BN388" si="478">IF(BL325=0,$B$34,BN324-1)</f>
        <v>#VALUE!</v>
      </c>
      <c r="BO325" t="e">
        <f t="shared" ref="BO325:BO388" si="479">IF(BL325=0,$C$34,BO324+1)</f>
        <v>#VALUE!</v>
      </c>
      <c r="BP325" t="e">
        <f t="shared" ref="BP325:BP388" si="480">IF(BN325=0,$B$35,BP324-1)</f>
        <v>#VALUE!</v>
      </c>
      <c r="BQ325" t="e">
        <f t="shared" ref="BQ325:BQ388" si="481">IF(BN325=0,$C$35,BQ324+1)</f>
        <v>#VALUE!</v>
      </c>
      <c r="BR325" t="e">
        <f t="shared" ref="BR325:BR388" si="482">IF(BP325=0,$B$36,BR324-1)</f>
        <v>#VALUE!</v>
      </c>
      <c r="BS325" t="e">
        <f t="shared" ref="BS325:BS388" si="483">IF(BP325=0,$C$36,BS324+1)</f>
        <v>#VALUE!</v>
      </c>
      <c r="BT325" t="e">
        <f t="shared" ref="BT325:BT388" si="484">IF(BR325=0,$B$37,BT324-1)</f>
        <v>#VALUE!</v>
      </c>
      <c r="BU325" t="e">
        <f t="shared" ref="BU325:BU388" si="485">IF(BR325=0,$C$37,BU324+1)</f>
        <v>#VALUE!</v>
      </c>
      <c r="BV325" t="e">
        <f t="shared" ref="BV325:BV388" si="486">IF(BT325=0,$B$38,BV324-1)</f>
        <v>#VALUE!</v>
      </c>
      <c r="BW325" t="e">
        <f t="shared" ref="BW325:BW388" si="487">IF(BT325=0,$C$38,BW324+1)</f>
        <v>#VALUE!</v>
      </c>
      <c r="BX325" t="e">
        <f t="shared" ref="BX325:BX388" si="488">IF(BV325=0,$B$39,BX324-1)</f>
        <v>#VALUE!</v>
      </c>
      <c r="BY325" t="e">
        <f t="shared" ref="BY325:BY388" si="489">IF(BV325=0,$C$39,BY324+1)</f>
        <v>#VALUE!</v>
      </c>
      <c r="BZ325" t="e">
        <f t="shared" ref="BZ325:BZ388" si="490">IF(BX325=0,$B$40,BZ324-1)</f>
        <v>#VALUE!</v>
      </c>
      <c r="CA325" t="e">
        <f t="shared" ref="CA325:CA388" si="491">IF(BX325=0,$C$40,CA324+1)</f>
        <v>#VALUE!</v>
      </c>
      <c r="CB325" t="e">
        <f t="shared" ref="CB325:CB388" si="492">IF(BZ325=0,$B$41,CB324-1)</f>
        <v>#VALUE!</v>
      </c>
      <c r="CC325" t="e">
        <f t="shared" ref="CC325:CC388" si="493">IF(BZ325=0,$C$41,CC324+1)</f>
        <v>#VALUE!</v>
      </c>
      <c r="CD325" t="e">
        <f t="shared" ref="CD325:CD388" si="494">IF(CB325=0,$B$42,CD324-1)</f>
        <v>#VALUE!</v>
      </c>
      <c r="CE325" t="e">
        <f t="shared" ref="CE325:CE388" si="495">IF(CB325=0,$C$42,CE324+1)</f>
        <v>#VALUE!</v>
      </c>
      <c r="CF325" t="e">
        <f t="shared" ref="CF325:CF388" si="496">IF(CD325=0,$B$43,CF324-1)</f>
        <v>#VALUE!</v>
      </c>
      <c r="CG325" t="e">
        <f t="shared" ref="CG325:CG388" si="497">IF(CD325=0,$C$43,CG324+1)</f>
        <v>#VALUE!</v>
      </c>
      <c r="CH325" t="e">
        <f t="shared" ref="CH325:CH388" ca="1" si="498">IF(E325&lt;=0,"",IF(F325&gt;0,INDIRECT("EMH!C"&amp;(G325)),IF(H325&gt;0,INDIRECT("EMH!C"&amp;(I325)),IF(J325&gt;0,INDIRECT("EMH!C"&amp;(K325)),IF(L325&gt;0,INDIRECT("EMH!C"&amp;(M325)),IF(N325&gt;0,INDIRECT("EMH!C"&amp;(O325)),IF(P325&gt;0,INDIRECT("EMH!C"&amp;(Q325)),IF(R325&gt;0,INDIRECT("EMH!C"&amp;(S325)),IF(T325&gt;0,INDIRECT("EMH!C"&amp;(U325)),IF(V325&gt;0,INDIRECT("EMH!C"&amp;(W325)),IF(X325&gt;0,INDIRECT("EMH!C"&amp;(Y325)),IF(Z325&gt;0,INDIRECT("EMH!C"&amp;(AA325)),IF(AB325&gt;0,INDIRECT("EMH!C"&amp;(AC325)),IF(AD325&gt;0,INDIRECT("EMH!C"&amp;(AE325)),IF(AF325&gt;0,INDIRECT("EMH!C"&amp;(AG325)),IF(AH325&gt;0,INDIRECT("EMH!C"&amp;(AI325)),IF(AJ325&gt;0,INDIRECT("EMH!C"&amp;(AK325)),IF(AL325&gt;0,INDIRECT("EMH!C"&amp;(AM325)),IF(AN325&gt;0,INDIRECT("EMH!C"&amp;(AO325)),IF(AP325&gt;0,INDIRECT("EMH!C"&amp;(AQ325)),IF(AR325&gt;0,INDIRECT("EMH!C"&amp;(AS325)),IF(AT325&gt;0,INDIRECT("EMH!C"&amp;(AU325)),IF(AV325&gt;0,INDIRECT("EMH!C"&amp;(AW325)),IF(AX325&gt;0,INDIRECT("EMH!C"&amp;(AY325)),IF(AZ325&gt;0,INDIRECT("EMH!C"&amp;(BA325)),IF(BB325&gt;0,INDIRECT("EMH!C"&amp;(BC325)),IF(BD325&gt;0,INDIRECT("EMH!C"&amp;(BE325)),IF(BF325&gt;0,INDIRECT("EMH!C"&amp;(BG325)),IF(BH325&gt;0,INDIRECT("EMH!C"&amp;(BI325)),IF(BJ325&gt;0,INDIRECT("EMH!C"&amp;(BK325)),IF(BL325&gt;0,INDIRECT("EMH!C"&amp;(BM325)),IF(BN325&gt;0,INDIRECT("EMH!C"&amp;(BO325)),IF(BP325&gt;0,INDIRECT("EMH!C"&amp;(BQ325)),IF(BR325&gt;0,INDIRECT("EMH!C"&amp;(BS325)),IF(BT325&gt;0,INDIRECT("EMH!C"&amp;(BU325)),IF(BV325&gt;0,INDIRECT("EMH!C"&amp;(BW325)),IF(BX325&gt;0,INDIRECT("EMH!C"&amp;(BY325)),IF(BZ325&gt;0,INDIRECT("EMH!C"&amp;(CA325)),IF(CB325&gt;0,INDIRECT("EMH!C"&amp;(CC325)),IF(CD325&gt;0,INDIRECT("EMH!C"&amp;(CE325)),IF(CF325&gt;0,INDIRECT("EMH!C"&amp;(CG325)),"")))))))))))))))))))))))))))))))))))))))))</f>
        <v>#N/A</v>
      </c>
    </row>
    <row r="326" spans="5:86" x14ac:dyDescent="0.25">
      <c r="E326">
        <f t="shared" ref="E326:F341" si="499">E325-1</f>
        <v>1045543</v>
      </c>
      <c r="F326">
        <f t="shared" si="499"/>
        <v>1045543</v>
      </c>
      <c r="G326" t="e">
        <f t="shared" ref="G326:G389" si="500">G325+1</f>
        <v>#N/A</v>
      </c>
      <c r="H326" t="e">
        <f t="shared" si="420"/>
        <v>#VALUE!</v>
      </c>
      <c r="I326" t="e">
        <f t="shared" si="421"/>
        <v>#VALUE!</v>
      </c>
      <c r="J326" t="e">
        <f t="shared" si="422"/>
        <v>#VALUE!</v>
      </c>
      <c r="K326" t="e">
        <f t="shared" si="423"/>
        <v>#VALUE!</v>
      </c>
      <c r="L326" t="e">
        <f t="shared" si="424"/>
        <v>#VALUE!</v>
      </c>
      <c r="M326" t="e">
        <f t="shared" si="425"/>
        <v>#VALUE!</v>
      </c>
      <c r="N326" t="e">
        <f t="shared" si="426"/>
        <v>#VALUE!</v>
      </c>
      <c r="O326" t="e">
        <f t="shared" si="427"/>
        <v>#VALUE!</v>
      </c>
      <c r="P326" t="e">
        <f t="shared" si="428"/>
        <v>#VALUE!</v>
      </c>
      <c r="Q326" t="e">
        <f t="shared" si="429"/>
        <v>#VALUE!</v>
      </c>
      <c r="R326" t="e">
        <f t="shared" si="430"/>
        <v>#VALUE!</v>
      </c>
      <c r="S326" t="e">
        <f t="shared" si="431"/>
        <v>#VALUE!</v>
      </c>
      <c r="T326" t="e">
        <f t="shared" si="432"/>
        <v>#VALUE!</v>
      </c>
      <c r="U326" t="e">
        <f t="shared" si="433"/>
        <v>#VALUE!</v>
      </c>
      <c r="V326" t="e">
        <f t="shared" si="434"/>
        <v>#VALUE!</v>
      </c>
      <c r="W326" t="e">
        <f t="shared" si="435"/>
        <v>#VALUE!</v>
      </c>
      <c r="X326" t="e">
        <f t="shared" si="436"/>
        <v>#VALUE!</v>
      </c>
      <c r="Y326" t="e">
        <f t="shared" si="437"/>
        <v>#VALUE!</v>
      </c>
      <c r="Z326" t="e">
        <f t="shared" si="438"/>
        <v>#VALUE!</v>
      </c>
      <c r="AA326" t="e">
        <f t="shared" si="439"/>
        <v>#VALUE!</v>
      </c>
      <c r="AB326" t="e">
        <f t="shared" si="440"/>
        <v>#VALUE!</v>
      </c>
      <c r="AC326" t="e">
        <f t="shared" si="441"/>
        <v>#VALUE!</v>
      </c>
      <c r="AD326" t="e">
        <f t="shared" si="442"/>
        <v>#VALUE!</v>
      </c>
      <c r="AE326" t="e">
        <f t="shared" si="443"/>
        <v>#VALUE!</v>
      </c>
      <c r="AF326" t="e">
        <f t="shared" si="444"/>
        <v>#VALUE!</v>
      </c>
      <c r="AG326" t="e">
        <f t="shared" si="445"/>
        <v>#VALUE!</v>
      </c>
      <c r="AH326" t="e">
        <f t="shared" si="446"/>
        <v>#VALUE!</v>
      </c>
      <c r="AI326" t="e">
        <f t="shared" si="447"/>
        <v>#VALUE!</v>
      </c>
      <c r="AJ326" t="e">
        <f t="shared" si="448"/>
        <v>#VALUE!</v>
      </c>
      <c r="AK326" t="e">
        <f t="shared" si="449"/>
        <v>#VALUE!</v>
      </c>
      <c r="AL326" t="e">
        <f t="shared" si="450"/>
        <v>#VALUE!</v>
      </c>
      <c r="AM326" t="e">
        <f t="shared" si="451"/>
        <v>#VALUE!</v>
      </c>
      <c r="AN326" t="e">
        <f t="shared" si="452"/>
        <v>#VALUE!</v>
      </c>
      <c r="AO326" t="e">
        <f t="shared" si="453"/>
        <v>#VALUE!</v>
      </c>
      <c r="AP326" t="e">
        <f t="shared" si="454"/>
        <v>#VALUE!</v>
      </c>
      <c r="AQ326" t="e">
        <f t="shared" si="455"/>
        <v>#VALUE!</v>
      </c>
      <c r="AR326" t="e">
        <f t="shared" si="456"/>
        <v>#VALUE!</v>
      </c>
      <c r="AS326" t="e">
        <f t="shared" si="457"/>
        <v>#VALUE!</v>
      </c>
      <c r="AT326" t="e">
        <f t="shared" si="458"/>
        <v>#VALUE!</v>
      </c>
      <c r="AU326" t="e">
        <f t="shared" si="459"/>
        <v>#VALUE!</v>
      </c>
      <c r="AV326" t="e">
        <f t="shared" si="460"/>
        <v>#VALUE!</v>
      </c>
      <c r="AW326" t="e">
        <f t="shared" si="461"/>
        <v>#VALUE!</v>
      </c>
      <c r="AX326" t="e">
        <f t="shared" si="462"/>
        <v>#VALUE!</v>
      </c>
      <c r="AY326" t="e">
        <f t="shared" si="463"/>
        <v>#VALUE!</v>
      </c>
      <c r="AZ326" t="e">
        <f t="shared" si="464"/>
        <v>#VALUE!</v>
      </c>
      <c r="BA326" t="e">
        <f t="shared" si="465"/>
        <v>#VALUE!</v>
      </c>
      <c r="BB326" t="e">
        <f t="shared" si="466"/>
        <v>#VALUE!</v>
      </c>
      <c r="BC326" t="e">
        <f t="shared" si="467"/>
        <v>#VALUE!</v>
      </c>
      <c r="BD326" t="e">
        <f t="shared" si="468"/>
        <v>#VALUE!</v>
      </c>
      <c r="BE326" t="e">
        <f t="shared" si="469"/>
        <v>#VALUE!</v>
      </c>
      <c r="BF326" t="e">
        <f t="shared" si="470"/>
        <v>#VALUE!</v>
      </c>
      <c r="BG326" t="e">
        <f t="shared" si="471"/>
        <v>#VALUE!</v>
      </c>
      <c r="BH326" t="e">
        <f t="shared" si="472"/>
        <v>#VALUE!</v>
      </c>
      <c r="BI326" t="e">
        <f t="shared" si="473"/>
        <v>#VALUE!</v>
      </c>
      <c r="BJ326" t="e">
        <f t="shared" si="474"/>
        <v>#VALUE!</v>
      </c>
      <c r="BK326" t="e">
        <f t="shared" si="475"/>
        <v>#VALUE!</v>
      </c>
      <c r="BL326" t="e">
        <f t="shared" si="476"/>
        <v>#VALUE!</v>
      </c>
      <c r="BM326" t="e">
        <f t="shared" si="477"/>
        <v>#VALUE!</v>
      </c>
      <c r="BN326" t="e">
        <f t="shared" si="478"/>
        <v>#VALUE!</v>
      </c>
      <c r="BO326" t="e">
        <f t="shared" si="479"/>
        <v>#VALUE!</v>
      </c>
      <c r="BP326" t="e">
        <f t="shared" si="480"/>
        <v>#VALUE!</v>
      </c>
      <c r="BQ326" t="e">
        <f t="shared" si="481"/>
        <v>#VALUE!</v>
      </c>
      <c r="BR326" t="e">
        <f t="shared" si="482"/>
        <v>#VALUE!</v>
      </c>
      <c r="BS326" t="e">
        <f t="shared" si="483"/>
        <v>#VALUE!</v>
      </c>
      <c r="BT326" t="e">
        <f t="shared" si="484"/>
        <v>#VALUE!</v>
      </c>
      <c r="BU326" t="e">
        <f t="shared" si="485"/>
        <v>#VALUE!</v>
      </c>
      <c r="BV326" t="e">
        <f t="shared" si="486"/>
        <v>#VALUE!</v>
      </c>
      <c r="BW326" t="e">
        <f t="shared" si="487"/>
        <v>#VALUE!</v>
      </c>
      <c r="BX326" t="e">
        <f t="shared" si="488"/>
        <v>#VALUE!</v>
      </c>
      <c r="BY326" t="e">
        <f t="shared" si="489"/>
        <v>#VALUE!</v>
      </c>
      <c r="BZ326" t="e">
        <f t="shared" si="490"/>
        <v>#VALUE!</v>
      </c>
      <c r="CA326" t="e">
        <f t="shared" si="491"/>
        <v>#VALUE!</v>
      </c>
      <c r="CB326" t="e">
        <f t="shared" si="492"/>
        <v>#VALUE!</v>
      </c>
      <c r="CC326" t="e">
        <f t="shared" si="493"/>
        <v>#VALUE!</v>
      </c>
      <c r="CD326" t="e">
        <f t="shared" si="494"/>
        <v>#VALUE!</v>
      </c>
      <c r="CE326" t="e">
        <f t="shared" si="495"/>
        <v>#VALUE!</v>
      </c>
      <c r="CF326" t="e">
        <f t="shared" si="496"/>
        <v>#VALUE!</v>
      </c>
      <c r="CG326" t="e">
        <f t="shared" si="497"/>
        <v>#VALUE!</v>
      </c>
      <c r="CH326" t="e">
        <f t="shared" ca="1" si="498"/>
        <v>#N/A</v>
      </c>
    </row>
    <row r="327" spans="5:86" x14ac:dyDescent="0.25">
      <c r="E327">
        <f t="shared" si="499"/>
        <v>1045542</v>
      </c>
      <c r="F327">
        <f t="shared" si="499"/>
        <v>1045542</v>
      </c>
      <c r="G327" t="e">
        <f t="shared" si="500"/>
        <v>#N/A</v>
      </c>
      <c r="H327" t="e">
        <f t="shared" si="420"/>
        <v>#VALUE!</v>
      </c>
      <c r="I327" t="e">
        <f t="shared" si="421"/>
        <v>#VALUE!</v>
      </c>
      <c r="J327" t="e">
        <f t="shared" si="422"/>
        <v>#VALUE!</v>
      </c>
      <c r="K327" t="e">
        <f t="shared" si="423"/>
        <v>#VALUE!</v>
      </c>
      <c r="L327" t="e">
        <f t="shared" si="424"/>
        <v>#VALUE!</v>
      </c>
      <c r="M327" t="e">
        <f t="shared" si="425"/>
        <v>#VALUE!</v>
      </c>
      <c r="N327" t="e">
        <f t="shared" si="426"/>
        <v>#VALUE!</v>
      </c>
      <c r="O327" t="e">
        <f t="shared" si="427"/>
        <v>#VALUE!</v>
      </c>
      <c r="P327" t="e">
        <f t="shared" si="428"/>
        <v>#VALUE!</v>
      </c>
      <c r="Q327" t="e">
        <f t="shared" si="429"/>
        <v>#VALUE!</v>
      </c>
      <c r="R327" t="e">
        <f t="shared" si="430"/>
        <v>#VALUE!</v>
      </c>
      <c r="S327" t="e">
        <f t="shared" si="431"/>
        <v>#VALUE!</v>
      </c>
      <c r="T327" t="e">
        <f t="shared" si="432"/>
        <v>#VALUE!</v>
      </c>
      <c r="U327" t="e">
        <f t="shared" si="433"/>
        <v>#VALUE!</v>
      </c>
      <c r="V327" t="e">
        <f t="shared" si="434"/>
        <v>#VALUE!</v>
      </c>
      <c r="W327" t="e">
        <f t="shared" si="435"/>
        <v>#VALUE!</v>
      </c>
      <c r="X327" t="e">
        <f t="shared" si="436"/>
        <v>#VALUE!</v>
      </c>
      <c r="Y327" t="e">
        <f t="shared" si="437"/>
        <v>#VALUE!</v>
      </c>
      <c r="Z327" t="e">
        <f t="shared" si="438"/>
        <v>#VALUE!</v>
      </c>
      <c r="AA327" t="e">
        <f t="shared" si="439"/>
        <v>#VALUE!</v>
      </c>
      <c r="AB327" t="e">
        <f t="shared" si="440"/>
        <v>#VALUE!</v>
      </c>
      <c r="AC327" t="e">
        <f t="shared" si="441"/>
        <v>#VALUE!</v>
      </c>
      <c r="AD327" t="e">
        <f t="shared" si="442"/>
        <v>#VALUE!</v>
      </c>
      <c r="AE327" t="e">
        <f t="shared" si="443"/>
        <v>#VALUE!</v>
      </c>
      <c r="AF327" t="e">
        <f t="shared" si="444"/>
        <v>#VALUE!</v>
      </c>
      <c r="AG327" t="e">
        <f t="shared" si="445"/>
        <v>#VALUE!</v>
      </c>
      <c r="AH327" t="e">
        <f t="shared" si="446"/>
        <v>#VALUE!</v>
      </c>
      <c r="AI327" t="e">
        <f t="shared" si="447"/>
        <v>#VALUE!</v>
      </c>
      <c r="AJ327" t="e">
        <f t="shared" si="448"/>
        <v>#VALUE!</v>
      </c>
      <c r="AK327" t="e">
        <f t="shared" si="449"/>
        <v>#VALUE!</v>
      </c>
      <c r="AL327" t="e">
        <f t="shared" si="450"/>
        <v>#VALUE!</v>
      </c>
      <c r="AM327" t="e">
        <f t="shared" si="451"/>
        <v>#VALUE!</v>
      </c>
      <c r="AN327" t="e">
        <f t="shared" si="452"/>
        <v>#VALUE!</v>
      </c>
      <c r="AO327" t="e">
        <f t="shared" si="453"/>
        <v>#VALUE!</v>
      </c>
      <c r="AP327" t="e">
        <f t="shared" si="454"/>
        <v>#VALUE!</v>
      </c>
      <c r="AQ327" t="e">
        <f t="shared" si="455"/>
        <v>#VALUE!</v>
      </c>
      <c r="AR327" t="e">
        <f t="shared" si="456"/>
        <v>#VALUE!</v>
      </c>
      <c r="AS327" t="e">
        <f t="shared" si="457"/>
        <v>#VALUE!</v>
      </c>
      <c r="AT327" t="e">
        <f t="shared" si="458"/>
        <v>#VALUE!</v>
      </c>
      <c r="AU327" t="e">
        <f t="shared" si="459"/>
        <v>#VALUE!</v>
      </c>
      <c r="AV327" t="e">
        <f t="shared" si="460"/>
        <v>#VALUE!</v>
      </c>
      <c r="AW327" t="e">
        <f t="shared" si="461"/>
        <v>#VALUE!</v>
      </c>
      <c r="AX327" t="e">
        <f t="shared" si="462"/>
        <v>#VALUE!</v>
      </c>
      <c r="AY327" t="e">
        <f t="shared" si="463"/>
        <v>#VALUE!</v>
      </c>
      <c r="AZ327" t="e">
        <f t="shared" si="464"/>
        <v>#VALUE!</v>
      </c>
      <c r="BA327" t="e">
        <f t="shared" si="465"/>
        <v>#VALUE!</v>
      </c>
      <c r="BB327" t="e">
        <f t="shared" si="466"/>
        <v>#VALUE!</v>
      </c>
      <c r="BC327" t="e">
        <f t="shared" si="467"/>
        <v>#VALUE!</v>
      </c>
      <c r="BD327" t="e">
        <f t="shared" si="468"/>
        <v>#VALUE!</v>
      </c>
      <c r="BE327" t="e">
        <f t="shared" si="469"/>
        <v>#VALUE!</v>
      </c>
      <c r="BF327" t="e">
        <f t="shared" si="470"/>
        <v>#VALUE!</v>
      </c>
      <c r="BG327" t="e">
        <f t="shared" si="471"/>
        <v>#VALUE!</v>
      </c>
      <c r="BH327" t="e">
        <f t="shared" si="472"/>
        <v>#VALUE!</v>
      </c>
      <c r="BI327" t="e">
        <f t="shared" si="473"/>
        <v>#VALUE!</v>
      </c>
      <c r="BJ327" t="e">
        <f t="shared" si="474"/>
        <v>#VALUE!</v>
      </c>
      <c r="BK327" t="e">
        <f t="shared" si="475"/>
        <v>#VALUE!</v>
      </c>
      <c r="BL327" t="e">
        <f t="shared" si="476"/>
        <v>#VALUE!</v>
      </c>
      <c r="BM327" t="e">
        <f t="shared" si="477"/>
        <v>#VALUE!</v>
      </c>
      <c r="BN327" t="e">
        <f t="shared" si="478"/>
        <v>#VALUE!</v>
      </c>
      <c r="BO327" t="e">
        <f t="shared" si="479"/>
        <v>#VALUE!</v>
      </c>
      <c r="BP327" t="e">
        <f t="shared" si="480"/>
        <v>#VALUE!</v>
      </c>
      <c r="BQ327" t="e">
        <f t="shared" si="481"/>
        <v>#VALUE!</v>
      </c>
      <c r="BR327" t="e">
        <f t="shared" si="482"/>
        <v>#VALUE!</v>
      </c>
      <c r="BS327" t="e">
        <f t="shared" si="483"/>
        <v>#VALUE!</v>
      </c>
      <c r="BT327" t="e">
        <f t="shared" si="484"/>
        <v>#VALUE!</v>
      </c>
      <c r="BU327" t="e">
        <f t="shared" si="485"/>
        <v>#VALUE!</v>
      </c>
      <c r="BV327" t="e">
        <f t="shared" si="486"/>
        <v>#VALUE!</v>
      </c>
      <c r="BW327" t="e">
        <f t="shared" si="487"/>
        <v>#VALUE!</v>
      </c>
      <c r="BX327" t="e">
        <f t="shared" si="488"/>
        <v>#VALUE!</v>
      </c>
      <c r="BY327" t="e">
        <f t="shared" si="489"/>
        <v>#VALUE!</v>
      </c>
      <c r="BZ327" t="e">
        <f t="shared" si="490"/>
        <v>#VALUE!</v>
      </c>
      <c r="CA327" t="e">
        <f t="shared" si="491"/>
        <v>#VALUE!</v>
      </c>
      <c r="CB327" t="e">
        <f t="shared" si="492"/>
        <v>#VALUE!</v>
      </c>
      <c r="CC327" t="e">
        <f t="shared" si="493"/>
        <v>#VALUE!</v>
      </c>
      <c r="CD327" t="e">
        <f t="shared" si="494"/>
        <v>#VALUE!</v>
      </c>
      <c r="CE327" t="e">
        <f t="shared" si="495"/>
        <v>#VALUE!</v>
      </c>
      <c r="CF327" t="e">
        <f t="shared" si="496"/>
        <v>#VALUE!</v>
      </c>
      <c r="CG327" t="e">
        <f t="shared" si="497"/>
        <v>#VALUE!</v>
      </c>
      <c r="CH327" t="e">
        <f t="shared" ca="1" si="498"/>
        <v>#N/A</v>
      </c>
    </row>
    <row r="328" spans="5:86" x14ac:dyDescent="0.25">
      <c r="E328">
        <f t="shared" si="499"/>
        <v>1045541</v>
      </c>
      <c r="F328">
        <f t="shared" si="499"/>
        <v>1045541</v>
      </c>
      <c r="G328" t="e">
        <f t="shared" si="500"/>
        <v>#N/A</v>
      </c>
      <c r="H328" t="e">
        <f t="shared" si="420"/>
        <v>#VALUE!</v>
      </c>
      <c r="I328" t="e">
        <f t="shared" si="421"/>
        <v>#VALUE!</v>
      </c>
      <c r="J328" t="e">
        <f t="shared" si="422"/>
        <v>#VALUE!</v>
      </c>
      <c r="K328" t="e">
        <f t="shared" si="423"/>
        <v>#VALUE!</v>
      </c>
      <c r="L328" t="e">
        <f t="shared" si="424"/>
        <v>#VALUE!</v>
      </c>
      <c r="M328" t="e">
        <f t="shared" si="425"/>
        <v>#VALUE!</v>
      </c>
      <c r="N328" t="e">
        <f t="shared" si="426"/>
        <v>#VALUE!</v>
      </c>
      <c r="O328" t="e">
        <f t="shared" si="427"/>
        <v>#VALUE!</v>
      </c>
      <c r="P328" t="e">
        <f t="shared" si="428"/>
        <v>#VALUE!</v>
      </c>
      <c r="Q328" t="e">
        <f t="shared" si="429"/>
        <v>#VALUE!</v>
      </c>
      <c r="R328" t="e">
        <f t="shared" si="430"/>
        <v>#VALUE!</v>
      </c>
      <c r="S328" t="e">
        <f t="shared" si="431"/>
        <v>#VALUE!</v>
      </c>
      <c r="T328" t="e">
        <f t="shared" si="432"/>
        <v>#VALUE!</v>
      </c>
      <c r="U328" t="e">
        <f t="shared" si="433"/>
        <v>#VALUE!</v>
      </c>
      <c r="V328" t="e">
        <f t="shared" si="434"/>
        <v>#VALUE!</v>
      </c>
      <c r="W328" t="e">
        <f t="shared" si="435"/>
        <v>#VALUE!</v>
      </c>
      <c r="X328" t="e">
        <f t="shared" si="436"/>
        <v>#VALUE!</v>
      </c>
      <c r="Y328" t="e">
        <f t="shared" si="437"/>
        <v>#VALUE!</v>
      </c>
      <c r="Z328" t="e">
        <f t="shared" si="438"/>
        <v>#VALUE!</v>
      </c>
      <c r="AA328" t="e">
        <f t="shared" si="439"/>
        <v>#VALUE!</v>
      </c>
      <c r="AB328" t="e">
        <f t="shared" si="440"/>
        <v>#VALUE!</v>
      </c>
      <c r="AC328" t="e">
        <f t="shared" si="441"/>
        <v>#VALUE!</v>
      </c>
      <c r="AD328" t="e">
        <f t="shared" si="442"/>
        <v>#VALUE!</v>
      </c>
      <c r="AE328" t="e">
        <f t="shared" si="443"/>
        <v>#VALUE!</v>
      </c>
      <c r="AF328" t="e">
        <f t="shared" si="444"/>
        <v>#VALUE!</v>
      </c>
      <c r="AG328" t="e">
        <f t="shared" si="445"/>
        <v>#VALUE!</v>
      </c>
      <c r="AH328" t="e">
        <f t="shared" si="446"/>
        <v>#VALUE!</v>
      </c>
      <c r="AI328" t="e">
        <f t="shared" si="447"/>
        <v>#VALUE!</v>
      </c>
      <c r="AJ328" t="e">
        <f t="shared" si="448"/>
        <v>#VALUE!</v>
      </c>
      <c r="AK328" t="e">
        <f t="shared" si="449"/>
        <v>#VALUE!</v>
      </c>
      <c r="AL328" t="e">
        <f t="shared" si="450"/>
        <v>#VALUE!</v>
      </c>
      <c r="AM328" t="e">
        <f t="shared" si="451"/>
        <v>#VALUE!</v>
      </c>
      <c r="AN328" t="e">
        <f t="shared" si="452"/>
        <v>#VALUE!</v>
      </c>
      <c r="AO328" t="e">
        <f t="shared" si="453"/>
        <v>#VALUE!</v>
      </c>
      <c r="AP328" t="e">
        <f t="shared" si="454"/>
        <v>#VALUE!</v>
      </c>
      <c r="AQ328" t="e">
        <f t="shared" si="455"/>
        <v>#VALUE!</v>
      </c>
      <c r="AR328" t="e">
        <f t="shared" si="456"/>
        <v>#VALUE!</v>
      </c>
      <c r="AS328" t="e">
        <f t="shared" si="457"/>
        <v>#VALUE!</v>
      </c>
      <c r="AT328" t="e">
        <f t="shared" si="458"/>
        <v>#VALUE!</v>
      </c>
      <c r="AU328" t="e">
        <f t="shared" si="459"/>
        <v>#VALUE!</v>
      </c>
      <c r="AV328" t="e">
        <f t="shared" si="460"/>
        <v>#VALUE!</v>
      </c>
      <c r="AW328" t="e">
        <f t="shared" si="461"/>
        <v>#VALUE!</v>
      </c>
      <c r="AX328" t="e">
        <f t="shared" si="462"/>
        <v>#VALUE!</v>
      </c>
      <c r="AY328" t="e">
        <f t="shared" si="463"/>
        <v>#VALUE!</v>
      </c>
      <c r="AZ328" t="e">
        <f t="shared" si="464"/>
        <v>#VALUE!</v>
      </c>
      <c r="BA328" t="e">
        <f t="shared" si="465"/>
        <v>#VALUE!</v>
      </c>
      <c r="BB328" t="e">
        <f t="shared" si="466"/>
        <v>#VALUE!</v>
      </c>
      <c r="BC328" t="e">
        <f t="shared" si="467"/>
        <v>#VALUE!</v>
      </c>
      <c r="BD328" t="e">
        <f t="shared" si="468"/>
        <v>#VALUE!</v>
      </c>
      <c r="BE328" t="e">
        <f t="shared" si="469"/>
        <v>#VALUE!</v>
      </c>
      <c r="BF328" t="e">
        <f t="shared" si="470"/>
        <v>#VALUE!</v>
      </c>
      <c r="BG328" t="e">
        <f t="shared" si="471"/>
        <v>#VALUE!</v>
      </c>
      <c r="BH328" t="e">
        <f t="shared" si="472"/>
        <v>#VALUE!</v>
      </c>
      <c r="BI328" t="e">
        <f t="shared" si="473"/>
        <v>#VALUE!</v>
      </c>
      <c r="BJ328" t="e">
        <f t="shared" si="474"/>
        <v>#VALUE!</v>
      </c>
      <c r="BK328" t="e">
        <f t="shared" si="475"/>
        <v>#VALUE!</v>
      </c>
      <c r="BL328" t="e">
        <f t="shared" si="476"/>
        <v>#VALUE!</v>
      </c>
      <c r="BM328" t="e">
        <f t="shared" si="477"/>
        <v>#VALUE!</v>
      </c>
      <c r="BN328" t="e">
        <f t="shared" si="478"/>
        <v>#VALUE!</v>
      </c>
      <c r="BO328" t="e">
        <f t="shared" si="479"/>
        <v>#VALUE!</v>
      </c>
      <c r="BP328" t="e">
        <f t="shared" si="480"/>
        <v>#VALUE!</v>
      </c>
      <c r="BQ328" t="e">
        <f t="shared" si="481"/>
        <v>#VALUE!</v>
      </c>
      <c r="BR328" t="e">
        <f t="shared" si="482"/>
        <v>#VALUE!</v>
      </c>
      <c r="BS328" t="e">
        <f t="shared" si="483"/>
        <v>#VALUE!</v>
      </c>
      <c r="BT328" t="e">
        <f t="shared" si="484"/>
        <v>#VALUE!</v>
      </c>
      <c r="BU328" t="e">
        <f t="shared" si="485"/>
        <v>#VALUE!</v>
      </c>
      <c r="BV328" t="e">
        <f t="shared" si="486"/>
        <v>#VALUE!</v>
      </c>
      <c r="BW328" t="e">
        <f t="shared" si="487"/>
        <v>#VALUE!</v>
      </c>
      <c r="BX328" t="e">
        <f t="shared" si="488"/>
        <v>#VALUE!</v>
      </c>
      <c r="BY328" t="e">
        <f t="shared" si="489"/>
        <v>#VALUE!</v>
      </c>
      <c r="BZ328" t="e">
        <f t="shared" si="490"/>
        <v>#VALUE!</v>
      </c>
      <c r="CA328" t="e">
        <f t="shared" si="491"/>
        <v>#VALUE!</v>
      </c>
      <c r="CB328" t="e">
        <f t="shared" si="492"/>
        <v>#VALUE!</v>
      </c>
      <c r="CC328" t="e">
        <f t="shared" si="493"/>
        <v>#VALUE!</v>
      </c>
      <c r="CD328" t="e">
        <f t="shared" si="494"/>
        <v>#VALUE!</v>
      </c>
      <c r="CE328" t="e">
        <f t="shared" si="495"/>
        <v>#VALUE!</v>
      </c>
      <c r="CF328" t="e">
        <f t="shared" si="496"/>
        <v>#VALUE!</v>
      </c>
      <c r="CG328" t="e">
        <f t="shared" si="497"/>
        <v>#VALUE!</v>
      </c>
      <c r="CH328" t="e">
        <f t="shared" ca="1" si="498"/>
        <v>#N/A</v>
      </c>
    </row>
    <row r="329" spans="5:86" x14ac:dyDescent="0.25">
      <c r="E329">
        <f t="shared" si="499"/>
        <v>1045540</v>
      </c>
      <c r="F329">
        <f t="shared" si="499"/>
        <v>1045540</v>
      </c>
      <c r="G329" t="e">
        <f t="shared" si="500"/>
        <v>#N/A</v>
      </c>
      <c r="H329" t="e">
        <f t="shared" si="420"/>
        <v>#VALUE!</v>
      </c>
      <c r="I329" t="e">
        <f t="shared" si="421"/>
        <v>#VALUE!</v>
      </c>
      <c r="J329" t="e">
        <f t="shared" si="422"/>
        <v>#VALUE!</v>
      </c>
      <c r="K329" t="e">
        <f t="shared" si="423"/>
        <v>#VALUE!</v>
      </c>
      <c r="L329" t="e">
        <f t="shared" si="424"/>
        <v>#VALUE!</v>
      </c>
      <c r="M329" t="e">
        <f t="shared" si="425"/>
        <v>#VALUE!</v>
      </c>
      <c r="N329" t="e">
        <f t="shared" si="426"/>
        <v>#VALUE!</v>
      </c>
      <c r="O329" t="e">
        <f t="shared" si="427"/>
        <v>#VALUE!</v>
      </c>
      <c r="P329" t="e">
        <f t="shared" si="428"/>
        <v>#VALUE!</v>
      </c>
      <c r="Q329" t="e">
        <f t="shared" si="429"/>
        <v>#VALUE!</v>
      </c>
      <c r="R329" t="e">
        <f t="shared" si="430"/>
        <v>#VALUE!</v>
      </c>
      <c r="S329" t="e">
        <f t="shared" si="431"/>
        <v>#VALUE!</v>
      </c>
      <c r="T329" t="e">
        <f t="shared" si="432"/>
        <v>#VALUE!</v>
      </c>
      <c r="U329" t="e">
        <f t="shared" si="433"/>
        <v>#VALUE!</v>
      </c>
      <c r="V329" t="e">
        <f t="shared" si="434"/>
        <v>#VALUE!</v>
      </c>
      <c r="W329" t="e">
        <f t="shared" si="435"/>
        <v>#VALUE!</v>
      </c>
      <c r="X329" t="e">
        <f t="shared" si="436"/>
        <v>#VALUE!</v>
      </c>
      <c r="Y329" t="e">
        <f t="shared" si="437"/>
        <v>#VALUE!</v>
      </c>
      <c r="Z329" t="e">
        <f t="shared" si="438"/>
        <v>#VALUE!</v>
      </c>
      <c r="AA329" t="e">
        <f t="shared" si="439"/>
        <v>#VALUE!</v>
      </c>
      <c r="AB329" t="e">
        <f t="shared" si="440"/>
        <v>#VALUE!</v>
      </c>
      <c r="AC329" t="e">
        <f t="shared" si="441"/>
        <v>#VALUE!</v>
      </c>
      <c r="AD329" t="e">
        <f t="shared" si="442"/>
        <v>#VALUE!</v>
      </c>
      <c r="AE329" t="e">
        <f t="shared" si="443"/>
        <v>#VALUE!</v>
      </c>
      <c r="AF329" t="e">
        <f t="shared" si="444"/>
        <v>#VALUE!</v>
      </c>
      <c r="AG329" t="e">
        <f t="shared" si="445"/>
        <v>#VALUE!</v>
      </c>
      <c r="AH329" t="e">
        <f t="shared" si="446"/>
        <v>#VALUE!</v>
      </c>
      <c r="AI329" t="e">
        <f t="shared" si="447"/>
        <v>#VALUE!</v>
      </c>
      <c r="AJ329" t="e">
        <f t="shared" si="448"/>
        <v>#VALUE!</v>
      </c>
      <c r="AK329" t="e">
        <f t="shared" si="449"/>
        <v>#VALUE!</v>
      </c>
      <c r="AL329" t="e">
        <f t="shared" si="450"/>
        <v>#VALUE!</v>
      </c>
      <c r="AM329" t="e">
        <f t="shared" si="451"/>
        <v>#VALUE!</v>
      </c>
      <c r="AN329" t="e">
        <f t="shared" si="452"/>
        <v>#VALUE!</v>
      </c>
      <c r="AO329" t="e">
        <f t="shared" si="453"/>
        <v>#VALUE!</v>
      </c>
      <c r="AP329" t="e">
        <f t="shared" si="454"/>
        <v>#VALUE!</v>
      </c>
      <c r="AQ329" t="e">
        <f t="shared" si="455"/>
        <v>#VALUE!</v>
      </c>
      <c r="AR329" t="e">
        <f t="shared" si="456"/>
        <v>#VALUE!</v>
      </c>
      <c r="AS329" t="e">
        <f t="shared" si="457"/>
        <v>#VALUE!</v>
      </c>
      <c r="AT329" t="e">
        <f t="shared" si="458"/>
        <v>#VALUE!</v>
      </c>
      <c r="AU329" t="e">
        <f t="shared" si="459"/>
        <v>#VALUE!</v>
      </c>
      <c r="AV329" t="e">
        <f t="shared" si="460"/>
        <v>#VALUE!</v>
      </c>
      <c r="AW329" t="e">
        <f t="shared" si="461"/>
        <v>#VALUE!</v>
      </c>
      <c r="AX329" t="e">
        <f t="shared" si="462"/>
        <v>#VALUE!</v>
      </c>
      <c r="AY329" t="e">
        <f t="shared" si="463"/>
        <v>#VALUE!</v>
      </c>
      <c r="AZ329" t="e">
        <f t="shared" si="464"/>
        <v>#VALUE!</v>
      </c>
      <c r="BA329" t="e">
        <f t="shared" si="465"/>
        <v>#VALUE!</v>
      </c>
      <c r="BB329" t="e">
        <f t="shared" si="466"/>
        <v>#VALUE!</v>
      </c>
      <c r="BC329" t="e">
        <f t="shared" si="467"/>
        <v>#VALUE!</v>
      </c>
      <c r="BD329" t="e">
        <f t="shared" si="468"/>
        <v>#VALUE!</v>
      </c>
      <c r="BE329" t="e">
        <f t="shared" si="469"/>
        <v>#VALUE!</v>
      </c>
      <c r="BF329" t="e">
        <f t="shared" si="470"/>
        <v>#VALUE!</v>
      </c>
      <c r="BG329" t="e">
        <f t="shared" si="471"/>
        <v>#VALUE!</v>
      </c>
      <c r="BH329" t="e">
        <f t="shared" si="472"/>
        <v>#VALUE!</v>
      </c>
      <c r="BI329" t="e">
        <f t="shared" si="473"/>
        <v>#VALUE!</v>
      </c>
      <c r="BJ329" t="e">
        <f t="shared" si="474"/>
        <v>#VALUE!</v>
      </c>
      <c r="BK329" t="e">
        <f t="shared" si="475"/>
        <v>#VALUE!</v>
      </c>
      <c r="BL329" t="e">
        <f t="shared" si="476"/>
        <v>#VALUE!</v>
      </c>
      <c r="BM329" t="e">
        <f t="shared" si="477"/>
        <v>#VALUE!</v>
      </c>
      <c r="BN329" t="e">
        <f t="shared" si="478"/>
        <v>#VALUE!</v>
      </c>
      <c r="BO329" t="e">
        <f t="shared" si="479"/>
        <v>#VALUE!</v>
      </c>
      <c r="BP329" t="e">
        <f t="shared" si="480"/>
        <v>#VALUE!</v>
      </c>
      <c r="BQ329" t="e">
        <f t="shared" si="481"/>
        <v>#VALUE!</v>
      </c>
      <c r="BR329" t="e">
        <f t="shared" si="482"/>
        <v>#VALUE!</v>
      </c>
      <c r="BS329" t="e">
        <f t="shared" si="483"/>
        <v>#VALUE!</v>
      </c>
      <c r="BT329" t="e">
        <f t="shared" si="484"/>
        <v>#VALUE!</v>
      </c>
      <c r="BU329" t="e">
        <f t="shared" si="485"/>
        <v>#VALUE!</v>
      </c>
      <c r="BV329" t="e">
        <f t="shared" si="486"/>
        <v>#VALUE!</v>
      </c>
      <c r="BW329" t="e">
        <f t="shared" si="487"/>
        <v>#VALUE!</v>
      </c>
      <c r="BX329" t="e">
        <f t="shared" si="488"/>
        <v>#VALUE!</v>
      </c>
      <c r="BY329" t="e">
        <f t="shared" si="489"/>
        <v>#VALUE!</v>
      </c>
      <c r="BZ329" t="e">
        <f t="shared" si="490"/>
        <v>#VALUE!</v>
      </c>
      <c r="CA329" t="e">
        <f t="shared" si="491"/>
        <v>#VALUE!</v>
      </c>
      <c r="CB329" t="e">
        <f t="shared" si="492"/>
        <v>#VALUE!</v>
      </c>
      <c r="CC329" t="e">
        <f t="shared" si="493"/>
        <v>#VALUE!</v>
      </c>
      <c r="CD329" t="e">
        <f t="shared" si="494"/>
        <v>#VALUE!</v>
      </c>
      <c r="CE329" t="e">
        <f t="shared" si="495"/>
        <v>#VALUE!</v>
      </c>
      <c r="CF329" t="e">
        <f t="shared" si="496"/>
        <v>#VALUE!</v>
      </c>
      <c r="CG329" t="e">
        <f t="shared" si="497"/>
        <v>#VALUE!</v>
      </c>
      <c r="CH329" t="e">
        <f t="shared" ca="1" si="498"/>
        <v>#N/A</v>
      </c>
    </row>
    <row r="330" spans="5:86" x14ac:dyDescent="0.25">
      <c r="E330">
        <f t="shared" si="499"/>
        <v>1045539</v>
      </c>
      <c r="F330">
        <f t="shared" si="499"/>
        <v>1045539</v>
      </c>
      <c r="G330" t="e">
        <f t="shared" si="500"/>
        <v>#N/A</v>
      </c>
      <c r="H330" t="e">
        <f t="shared" si="420"/>
        <v>#VALUE!</v>
      </c>
      <c r="I330" t="e">
        <f t="shared" si="421"/>
        <v>#VALUE!</v>
      </c>
      <c r="J330" t="e">
        <f t="shared" si="422"/>
        <v>#VALUE!</v>
      </c>
      <c r="K330" t="e">
        <f t="shared" si="423"/>
        <v>#VALUE!</v>
      </c>
      <c r="L330" t="e">
        <f t="shared" si="424"/>
        <v>#VALUE!</v>
      </c>
      <c r="M330" t="e">
        <f t="shared" si="425"/>
        <v>#VALUE!</v>
      </c>
      <c r="N330" t="e">
        <f t="shared" si="426"/>
        <v>#VALUE!</v>
      </c>
      <c r="O330" t="e">
        <f t="shared" si="427"/>
        <v>#VALUE!</v>
      </c>
      <c r="P330" t="e">
        <f t="shared" si="428"/>
        <v>#VALUE!</v>
      </c>
      <c r="Q330" t="e">
        <f t="shared" si="429"/>
        <v>#VALUE!</v>
      </c>
      <c r="R330" t="e">
        <f t="shared" si="430"/>
        <v>#VALUE!</v>
      </c>
      <c r="S330" t="e">
        <f t="shared" si="431"/>
        <v>#VALUE!</v>
      </c>
      <c r="T330" t="e">
        <f t="shared" si="432"/>
        <v>#VALUE!</v>
      </c>
      <c r="U330" t="e">
        <f t="shared" si="433"/>
        <v>#VALUE!</v>
      </c>
      <c r="V330" t="e">
        <f t="shared" si="434"/>
        <v>#VALUE!</v>
      </c>
      <c r="W330" t="e">
        <f t="shared" si="435"/>
        <v>#VALUE!</v>
      </c>
      <c r="X330" t="e">
        <f t="shared" si="436"/>
        <v>#VALUE!</v>
      </c>
      <c r="Y330" t="e">
        <f t="shared" si="437"/>
        <v>#VALUE!</v>
      </c>
      <c r="Z330" t="e">
        <f t="shared" si="438"/>
        <v>#VALUE!</v>
      </c>
      <c r="AA330" t="e">
        <f t="shared" si="439"/>
        <v>#VALUE!</v>
      </c>
      <c r="AB330" t="e">
        <f t="shared" si="440"/>
        <v>#VALUE!</v>
      </c>
      <c r="AC330" t="e">
        <f t="shared" si="441"/>
        <v>#VALUE!</v>
      </c>
      <c r="AD330" t="e">
        <f t="shared" si="442"/>
        <v>#VALUE!</v>
      </c>
      <c r="AE330" t="e">
        <f t="shared" si="443"/>
        <v>#VALUE!</v>
      </c>
      <c r="AF330" t="e">
        <f t="shared" si="444"/>
        <v>#VALUE!</v>
      </c>
      <c r="AG330" t="e">
        <f t="shared" si="445"/>
        <v>#VALUE!</v>
      </c>
      <c r="AH330" t="e">
        <f t="shared" si="446"/>
        <v>#VALUE!</v>
      </c>
      <c r="AI330" t="e">
        <f t="shared" si="447"/>
        <v>#VALUE!</v>
      </c>
      <c r="AJ330" t="e">
        <f t="shared" si="448"/>
        <v>#VALUE!</v>
      </c>
      <c r="AK330" t="e">
        <f t="shared" si="449"/>
        <v>#VALUE!</v>
      </c>
      <c r="AL330" t="e">
        <f t="shared" si="450"/>
        <v>#VALUE!</v>
      </c>
      <c r="AM330" t="e">
        <f t="shared" si="451"/>
        <v>#VALUE!</v>
      </c>
      <c r="AN330" t="e">
        <f t="shared" si="452"/>
        <v>#VALUE!</v>
      </c>
      <c r="AO330" t="e">
        <f t="shared" si="453"/>
        <v>#VALUE!</v>
      </c>
      <c r="AP330" t="e">
        <f t="shared" si="454"/>
        <v>#VALUE!</v>
      </c>
      <c r="AQ330" t="e">
        <f t="shared" si="455"/>
        <v>#VALUE!</v>
      </c>
      <c r="AR330" t="e">
        <f t="shared" si="456"/>
        <v>#VALUE!</v>
      </c>
      <c r="AS330" t="e">
        <f t="shared" si="457"/>
        <v>#VALUE!</v>
      </c>
      <c r="AT330" t="e">
        <f t="shared" si="458"/>
        <v>#VALUE!</v>
      </c>
      <c r="AU330" t="e">
        <f t="shared" si="459"/>
        <v>#VALUE!</v>
      </c>
      <c r="AV330" t="e">
        <f t="shared" si="460"/>
        <v>#VALUE!</v>
      </c>
      <c r="AW330" t="e">
        <f t="shared" si="461"/>
        <v>#VALUE!</v>
      </c>
      <c r="AX330" t="e">
        <f t="shared" si="462"/>
        <v>#VALUE!</v>
      </c>
      <c r="AY330" t="e">
        <f t="shared" si="463"/>
        <v>#VALUE!</v>
      </c>
      <c r="AZ330" t="e">
        <f t="shared" si="464"/>
        <v>#VALUE!</v>
      </c>
      <c r="BA330" t="e">
        <f t="shared" si="465"/>
        <v>#VALUE!</v>
      </c>
      <c r="BB330" t="e">
        <f t="shared" si="466"/>
        <v>#VALUE!</v>
      </c>
      <c r="BC330" t="e">
        <f t="shared" si="467"/>
        <v>#VALUE!</v>
      </c>
      <c r="BD330" t="e">
        <f t="shared" si="468"/>
        <v>#VALUE!</v>
      </c>
      <c r="BE330" t="e">
        <f t="shared" si="469"/>
        <v>#VALUE!</v>
      </c>
      <c r="BF330" t="e">
        <f t="shared" si="470"/>
        <v>#VALUE!</v>
      </c>
      <c r="BG330" t="e">
        <f t="shared" si="471"/>
        <v>#VALUE!</v>
      </c>
      <c r="BH330" t="e">
        <f t="shared" si="472"/>
        <v>#VALUE!</v>
      </c>
      <c r="BI330" t="e">
        <f t="shared" si="473"/>
        <v>#VALUE!</v>
      </c>
      <c r="BJ330" t="e">
        <f t="shared" si="474"/>
        <v>#VALUE!</v>
      </c>
      <c r="BK330" t="e">
        <f t="shared" si="475"/>
        <v>#VALUE!</v>
      </c>
      <c r="BL330" t="e">
        <f t="shared" si="476"/>
        <v>#VALUE!</v>
      </c>
      <c r="BM330" t="e">
        <f t="shared" si="477"/>
        <v>#VALUE!</v>
      </c>
      <c r="BN330" t="e">
        <f t="shared" si="478"/>
        <v>#VALUE!</v>
      </c>
      <c r="BO330" t="e">
        <f t="shared" si="479"/>
        <v>#VALUE!</v>
      </c>
      <c r="BP330" t="e">
        <f t="shared" si="480"/>
        <v>#VALUE!</v>
      </c>
      <c r="BQ330" t="e">
        <f t="shared" si="481"/>
        <v>#VALUE!</v>
      </c>
      <c r="BR330" t="e">
        <f t="shared" si="482"/>
        <v>#VALUE!</v>
      </c>
      <c r="BS330" t="e">
        <f t="shared" si="483"/>
        <v>#VALUE!</v>
      </c>
      <c r="BT330" t="e">
        <f t="shared" si="484"/>
        <v>#VALUE!</v>
      </c>
      <c r="BU330" t="e">
        <f t="shared" si="485"/>
        <v>#VALUE!</v>
      </c>
      <c r="BV330" t="e">
        <f t="shared" si="486"/>
        <v>#VALUE!</v>
      </c>
      <c r="BW330" t="e">
        <f t="shared" si="487"/>
        <v>#VALUE!</v>
      </c>
      <c r="BX330" t="e">
        <f t="shared" si="488"/>
        <v>#VALUE!</v>
      </c>
      <c r="BY330" t="e">
        <f t="shared" si="489"/>
        <v>#VALUE!</v>
      </c>
      <c r="BZ330" t="e">
        <f t="shared" si="490"/>
        <v>#VALUE!</v>
      </c>
      <c r="CA330" t="e">
        <f t="shared" si="491"/>
        <v>#VALUE!</v>
      </c>
      <c r="CB330" t="e">
        <f t="shared" si="492"/>
        <v>#VALUE!</v>
      </c>
      <c r="CC330" t="e">
        <f t="shared" si="493"/>
        <v>#VALUE!</v>
      </c>
      <c r="CD330" t="e">
        <f t="shared" si="494"/>
        <v>#VALUE!</v>
      </c>
      <c r="CE330" t="e">
        <f t="shared" si="495"/>
        <v>#VALUE!</v>
      </c>
      <c r="CF330" t="e">
        <f t="shared" si="496"/>
        <v>#VALUE!</v>
      </c>
      <c r="CG330" t="e">
        <f t="shared" si="497"/>
        <v>#VALUE!</v>
      </c>
      <c r="CH330" t="e">
        <f t="shared" ca="1" si="498"/>
        <v>#N/A</v>
      </c>
    </row>
    <row r="331" spans="5:86" x14ac:dyDescent="0.25">
      <c r="E331">
        <f t="shared" si="499"/>
        <v>1045538</v>
      </c>
      <c r="F331">
        <f t="shared" si="499"/>
        <v>1045538</v>
      </c>
      <c r="G331" t="e">
        <f t="shared" si="500"/>
        <v>#N/A</v>
      </c>
      <c r="H331" t="e">
        <f t="shared" si="420"/>
        <v>#VALUE!</v>
      </c>
      <c r="I331" t="e">
        <f t="shared" si="421"/>
        <v>#VALUE!</v>
      </c>
      <c r="J331" t="e">
        <f t="shared" si="422"/>
        <v>#VALUE!</v>
      </c>
      <c r="K331" t="e">
        <f t="shared" si="423"/>
        <v>#VALUE!</v>
      </c>
      <c r="L331" t="e">
        <f t="shared" si="424"/>
        <v>#VALUE!</v>
      </c>
      <c r="M331" t="e">
        <f t="shared" si="425"/>
        <v>#VALUE!</v>
      </c>
      <c r="N331" t="e">
        <f t="shared" si="426"/>
        <v>#VALUE!</v>
      </c>
      <c r="O331" t="e">
        <f t="shared" si="427"/>
        <v>#VALUE!</v>
      </c>
      <c r="P331" t="e">
        <f t="shared" si="428"/>
        <v>#VALUE!</v>
      </c>
      <c r="Q331" t="e">
        <f t="shared" si="429"/>
        <v>#VALUE!</v>
      </c>
      <c r="R331" t="e">
        <f t="shared" si="430"/>
        <v>#VALUE!</v>
      </c>
      <c r="S331" t="e">
        <f t="shared" si="431"/>
        <v>#VALUE!</v>
      </c>
      <c r="T331" t="e">
        <f t="shared" si="432"/>
        <v>#VALUE!</v>
      </c>
      <c r="U331" t="e">
        <f t="shared" si="433"/>
        <v>#VALUE!</v>
      </c>
      <c r="V331" t="e">
        <f t="shared" si="434"/>
        <v>#VALUE!</v>
      </c>
      <c r="W331" t="e">
        <f t="shared" si="435"/>
        <v>#VALUE!</v>
      </c>
      <c r="X331" t="e">
        <f t="shared" si="436"/>
        <v>#VALUE!</v>
      </c>
      <c r="Y331" t="e">
        <f t="shared" si="437"/>
        <v>#VALUE!</v>
      </c>
      <c r="Z331" t="e">
        <f t="shared" si="438"/>
        <v>#VALUE!</v>
      </c>
      <c r="AA331" t="e">
        <f t="shared" si="439"/>
        <v>#VALUE!</v>
      </c>
      <c r="AB331" t="e">
        <f t="shared" si="440"/>
        <v>#VALUE!</v>
      </c>
      <c r="AC331" t="e">
        <f t="shared" si="441"/>
        <v>#VALUE!</v>
      </c>
      <c r="AD331" t="e">
        <f t="shared" si="442"/>
        <v>#VALUE!</v>
      </c>
      <c r="AE331" t="e">
        <f t="shared" si="443"/>
        <v>#VALUE!</v>
      </c>
      <c r="AF331" t="e">
        <f t="shared" si="444"/>
        <v>#VALUE!</v>
      </c>
      <c r="AG331" t="e">
        <f t="shared" si="445"/>
        <v>#VALUE!</v>
      </c>
      <c r="AH331" t="e">
        <f t="shared" si="446"/>
        <v>#VALUE!</v>
      </c>
      <c r="AI331" t="e">
        <f t="shared" si="447"/>
        <v>#VALUE!</v>
      </c>
      <c r="AJ331" t="e">
        <f t="shared" si="448"/>
        <v>#VALUE!</v>
      </c>
      <c r="AK331" t="e">
        <f t="shared" si="449"/>
        <v>#VALUE!</v>
      </c>
      <c r="AL331" t="e">
        <f t="shared" si="450"/>
        <v>#VALUE!</v>
      </c>
      <c r="AM331" t="e">
        <f t="shared" si="451"/>
        <v>#VALUE!</v>
      </c>
      <c r="AN331" t="e">
        <f t="shared" si="452"/>
        <v>#VALUE!</v>
      </c>
      <c r="AO331" t="e">
        <f t="shared" si="453"/>
        <v>#VALUE!</v>
      </c>
      <c r="AP331" t="e">
        <f t="shared" si="454"/>
        <v>#VALUE!</v>
      </c>
      <c r="AQ331" t="e">
        <f t="shared" si="455"/>
        <v>#VALUE!</v>
      </c>
      <c r="AR331" t="e">
        <f t="shared" si="456"/>
        <v>#VALUE!</v>
      </c>
      <c r="AS331" t="e">
        <f t="shared" si="457"/>
        <v>#VALUE!</v>
      </c>
      <c r="AT331" t="e">
        <f t="shared" si="458"/>
        <v>#VALUE!</v>
      </c>
      <c r="AU331" t="e">
        <f t="shared" si="459"/>
        <v>#VALUE!</v>
      </c>
      <c r="AV331" t="e">
        <f t="shared" si="460"/>
        <v>#VALUE!</v>
      </c>
      <c r="AW331" t="e">
        <f t="shared" si="461"/>
        <v>#VALUE!</v>
      </c>
      <c r="AX331" t="e">
        <f t="shared" si="462"/>
        <v>#VALUE!</v>
      </c>
      <c r="AY331" t="e">
        <f t="shared" si="463"/>
        <v>#VALUE!</v>
      </c>
      <c r="AZ331" t="e">
        <f t="shared" si="464"/>
        <v>#VALUE!</v>
      </c>
      <c r="BA331" t="e">
        <f t="shared" si="465"/>
        <v>#VALUE!</v>
      </c>
      <c r="BB331" t="e">
        <f t="shared" si="466"/>
        <v>#VALUE!</v>
      </c>
      <c r="BC331" t="e">
        <f t="shared" si="467"/>
        <v>#VALUE!</v>
      </c>
      <c r="BD331" t="e">
        <f t="shared" si="468"/>
        <v>#VALUE!</v>
      </c>
      <c r="BE331" t="e">
        <f t="shared" si="469"/>
        <v>#VALUE!</v>
      </c>
      <c r="BF331" t="e">
        <f t="shared" si="470"/>
        <v>#VALUE!</v>
      </c>
      <c r="BG331" t="e">
        <f t="shared" si="471"/>
        <v>#VALUE!</v>
      </c>
      <c r="BH331" t="e">
        <f t="shared" si="472"/>
        <v>#VALUE!</v>
      </c>
      <c r="BI331" t="e">
        <f t="shared" si="473"/>
        <v>#VALUE!</v>
      </c>
      <c r="BJ331" t="e">
        <f t="shared" si="474"/>
        <v>#VALUE!</v>
      </c>
      <c r="BK331" t="e">
        <f t="shared" si="475"/>
        <v>#VALUE!</v>
      </c>
      <c r="BL331" t="e">
        <f t="shared" si="476"/>
        <v>#VALUE!</v>
      </c>
      <c r="BM331" t="e">
        <f t="shared" si="477"/>
        <v>#VALUE!</v>
      </c>
      <c r="BN331" t="e">
        <f t="shared" si="478"/>
        <v>#VALUE!</v>
      </c>
      <c r="BO331" t="e">
        <f t="shared" si="479"/>
        <v>#VALUE!</v>
      </c>
      <c r="BP331" t="e">
        <f t="shared" si="480"/>
        <v>#VALUE!</v>
      </c>
      <c r="BQ331" t="e">
        <f t="shared" si="481"/>
        <v>#VALUE!</v>
      </c>
      <c r="BR331" t="e">
        <f t="shared" si="482"/>
        <v>#VALUE!</v>
      </c>
      <c r="BS331" t="e">
        <f t="shared" si="483"/>
        <v>#VALUE!</v>
      </c>
      <c r="BT331" t="e">
        <f t="shared" si="484"/>
        <v>#VALUE!</v>
      </c>
      <c r="BU331" t="e">
        <f t="shared" si="485"/>
        <v>#VALUE!</v>
      </c>
      <c r="BV331" t="e">
        <f t="shared" si="486"/>
        <v>#VALUE!</v>
      </c>
      <c r="BW331" t="e">
        <f t="shared" si="487"/>
        <v>#VALUE!</v>
      </c>
      <c r="BX331" t="e">
        <f t="shared" si="488"/>
        <v>#VALUE!</v>
      </c>
      <c r="BY331" t="e">
        <f t="shared" si="489"/>
        <v>#VALUE!</v>
      </c>
      <c r="BZ331" t="e">
        <f t="shared" si="490"/>
        <v>#VALUE!</v>
      </c>
      <c r="CA331" t="e">
        <f t="shared" si="491"/>
        <v>#VALUE!</v>
      </c>
      <c r="CB331" t="e">
        <f t="shared" si="492"/>
        <v>#VALUE!</v>
      </c>
      <c r="CC331" t="e">
        <f t="shared" si="493"/>
        <v>#VALUE!</v>
      </c>
      <c r="CD331" t="e">
        <f t="shared" si="494"/>
        <v>#VALUE!</v>
      </c>
      <c r="CE331" t="e">
        <f t="shared" si="495"/>
        <v>#VALUE!</v>
      </c>
      <c r="CF331" t="e">
        <f t="shared" si="496"/>
        <v>#VALUE!</v>
      </c>
      <c r="CG331" t="e">
        <f t="shared" si="497"/>
        <v>#VALUE!</v>
      </c>
      <c r="CH331" t="e">
        <f t="shared" ca="1" si="498"/>
        <v>#N/A</v>
      </c>
    </row>
    <row r="332" spans="5:86" x14ac:dyDescent="0.25">
      <c r="E332">
        <f t="shared" si="499"/>
        <v>1045537</v>
      </c>
      <c r="F332">
        <f t="shared" si="499"/>
        <v>1045537</v>
      </c>
      <c r="G332" t="e">
        <f t="shared" si="500"/>
        <v>#N/A</v>
      </c>
      <c r="H332" t="e">
        <f t="shared" si="420"/>
        <v>#VALUE!</v>
      </c>
      <c r="I332" t="e">
        <f t="shared" si="421"/>
        <v>#VALUE!</v>
      </c>
      <c r="J332" t="e">
        <f t="shared" si="422"/>
        <v>#VALUE!</v>
      </c>
      <c r="K332" t="e">
        <f t="shared" si="423"/>
        <v>#VALUE!</v>
      </c>
      <c r="L332" t="e">
        <f t="shared" si="424"/>
        <v>#VALUE!</v>
      </c>
      <c r="M332" t="e">
        <f t="shared" si="425"/>
        <v>#VALUE!</v>
      </c>
      <c r="N332" t="e">
        <f t="shared" si="426"/>
        <v>#VALUE!</v>
      </c>
      <c r="O332" t="e">
        <f t="shared" si="427"/>
        <v>#VALUE!</v>
      </c>
      <c r="P332" t="e">
        <f t="shared" si="428"/>
        <v>#VALUE!</v>
      </c>
      <c r="Q332" t="e">
        <f t="shared" si="429"/>
        <v>#VALUE!</v>
      </c>
      <c r="R332" t="e">
        <f t="shared" si="430"/>
        <v>#VALUE!</v>
      </c>
      <c r="S332" t="e">
        <f t="shared" si="431"/>
        <v>#VALUE!</v>
      </c>
      <c r="T332" t="e">
        <f t="shared" si="432"/>
        <v>#VALUE!</v>
      </c>
      <c r="U332" t="e">
        <f t="shared" si="433"/>
        <v>#VALUE!</v>
      </c>
      <c r="V332" t="e">
        <f t="shared" si="434"/>
        <v>#VALUE!</v>
      </c>
      <c r="W332" t="e">
        <f t="shared" si="435"/>
        <v>#VALUE!</v>
      </c>
      <c r="X332" t="e">
        <f t="shared" si="436"/>
        <v>#VALUE!</v>
      </c>
      <c r="Y332" t="e">
        <f t="shared" si="437"/>
        <v>#VALUE!</v>
      </c>
      <c r="Z332" t="e">
        <f t="shared" si="438"/>
        <v>#VALUE!</v>
      </c>
      <c r="AA332" t="e">
        <f t="shared" si="439"/>
        <v>#VALUE!</v>
      </c>
      <c r="AB332" t="e">
        <f t="shared" si="440"/>
        <v>#VALUE!</v>
      </c>
      <c r="AC332" t="e">
        <f t="shared" si="441"/>
        <v>#VALUE!</v>
      </c>
      <c r="AD332" t="e">
        <f t="shared" si="442"/>
        <v>#VALUE!</v>
      </c>
      <c r="AE332" t="e">
        <f t="shared" si="443"/>
        <v>#VALUE!</v>
      </c>
      <c r="AF332" t="e">
        <f t="shared" si="444"/>
        <v>#VALUE!</v>
      </c>
      <c r="AG332" t="e">
        <f t="shared" si="445"/>
        <v>#VALUE!</v>
      </c>
      <c r="AH332" t="e">
        <f t="shared" si="446"/>
        <v>#VALUE!</v>
      </c>
      <c r="AI332" t="e">
        <f t="shared" si="447"/>
        <v>#VALUE!</v>
      </c>
      <c r="AJ332" t="e">
        <f t="shared" si="448"/>
        <v>#VALUE!</v>
      </c>
      <c r="AK332" t="e">
        <f t="shared" si="449"/>
        <v>#VALUE!</v>
      </c>
      <c r="AL332" t="e">
        <f t="shared" si="450"/>
        <v>#VALUE!</v>
      </c>
      <c r="AM332" t="e">
        <f t="shared" si="451"/>
        <v>#VALUE!</v>
      </c>
      <c r="AN332" t="e">
        <f t="shared" si="452"/>
        <v>#VALUE!</v>
      </c>
      <c r="AO332" t="e">
        <f t="shared" si="453"/>
        <v>#VALUE!</v>
      </c>
      <c r="AP332" t="e">
        <f t="shared" si="454"/>
        <v>#VALUE!</v>
      </c>
      <c r="AQ332" t="e">
        <f t="shared" si="455"/>
        <v>#VALUE!</v>
      </c>
      <c r="AR332" t="e">
        <f t="shared" si="456"/>
        <v>#VALUE!</v>
      </c>
      <c r="AS332" t="e">
        <f t="shared" si="457"/>
        <v>#VALUE!</v>
      </c>
      <c r="AT332" t="e">
        <f t="shared" si="458"/>
        <v>#VALUE!</v>
      </c>
      <c r="AU332" t="e">
        <f t="shared" si="459"/>
        <v>#VALUE!</v>
      </c>
      <c r="AV332" t="e">
        <f t="shared" si="460"/>
        <v>#VALUE!</v>
      </c>
      <c r="AW332" t="e">
        <f t="shared" si="461"/>
        <v>#VALUE!</v>
      </c>
      <c r="AX332" t="e">
        <f t="shared" si="462"/>
        <v>#VALUE!</v>
      </c>
      <c r="AY332" t="e">
        <f t="shared" si="463"/>
        <v>#VALUE!</v>
      </c>
      <c r="AZ332" t="e">
        <f t="shared" si="464"/>
        <v>#VALUE!</v>
      </c>
      <c r="BA332" t="e">
        <f t="shared" si="465"/>
        <v>#VALUE!</v>
      </c>
      <c r="BB332" t="e">
        <f t="shared" si="466"/>
        <v>#VALUE!</v>
      </c>
      <c r="BC332" t="e">
        <f t="shared" si="467"/>
        <v>#VALUE!</v>
      </c>
      <c r="BD332" t="e">
        <f t="shared" si="468"/>
        <v>#VALUE!</v>
      </c>
      <c r="BE332" t="e">
        <f t="shared" si="469"/>
        <v>#VALUE!</v>
      </c>
      <c r="BF332" t="e">
        <f t="shared" si="470"/>
        <v>#VALUE!</v>
      </c>
      <c r="BG332" t="e">
        <f t="shared" si="471"/>
        <v>#VALUE!</v>
      </c>
      <c r="BH332" t="e">
        <f t="shared" si="472"/>
        <v>#VALUE!</v>
      </c>
      <c r="BI332" t="e">
        <f t="shared" si="473"/>
        <v>#VALUE!</v>
      </c>
      <c r="BJ332" t="e">
        <f t="shared" si="474"/>
        <v>#VALUE!</v>
      </c>
      <c r="BK332" t="e">
        <f t="shared" si="475"/>
        <v>#VALUE!</v>
      </c>
      <c r="BL332" t="e">
        <f t="shared" si="476"/>
        <v>#VALUE!</v>
      </c>
      <c r="BM332" t="e">
        <f t="shared" si="477"/>
        <v>#VALUE!</v>
      </c>
      <c r="BN332" t="e">
        <f t="shared" si="478"/>
        <v>#VALUE!</v>
      </c>
      <c r="BO332" t="e">
        <f t="shared" si="479"/>
        <v>#VALUE!</v>
      </c>
      <c r="BP332" t="e">
        <f t="shared" si="480"/>
        <v>#VALUE!</v>
      </c>
      <c r="BQ332" t="e">
        <f t="shared" si="481"/>
        <v>#VALUE!</v>
      </c>
      <c r="BR332" t="e">
        <f t="shared" si="482"/>
        <v>#VALUE!</v>
      </c>
      <c r="BS332" t="e">
        <f t="shared" si="483"/>
        <v>#VALUE!</v>
      </c>
      <c r="BT332" t="e">
        <f t="shared" si="484"/>
        <v>#VALUE!</v>
      </c>
      <c r="BU332" t="e">
        <f t="shared" si="485"/>
        <v>#VALUE!</v>
      </c>
      <c r="BV332" t="e">
        <f t="shared" si="486"/>
        <v>#VALUE!</v>
      </c>
      <c r="BW332" t="e">
        <f t="shared" si="487"/>
        <v>#VALUE!</v>
      </c>
      <c r="BX332" t="e">
        <f t="shared" si="488"/>
        <v>#VALUE!</v>
      </c>
      <c r="BY332" t="e">
        <f t="shared" si="489"/>
        <v>#VALUE!</v>
      </c>
      <c r="BZ332" t="e">
        <f t="shared" si="490"/>
        <v>#VALUE!</v>
      </c>
      <c r="CA332" t="e">
        <f t="shared" si="491"/>
        <v>#VALUE!</v>
      </c>
      <c r="CB332" t="e">
        <f t="shared" si="492"/>
        <v>#VALUE!</v>
      </c>
      <c r="CC332" t="e">
        <f t="shared" si="493"/>
        <v>#VALUE!</v>
      </c>
      <c r="CD332" t="e">
        <f t="shared" si="494"/>
        <v>#VALUE!</v>
      </c>
      <c r="CE332" t="e">
        <f t="shared" si="495"/>
        <v>#VALUE!</v>
      </c>
      <c r="CF332" t="e">
        <f t="shared" si="496"/>
        <v>#VALUE!</v>
      </c>
      <c r="CG332" t="e">
        <f t="shared" si="497"/>
        <v>#VALUE!</v>
      </c>
      <c r="CH332" t="e">
        <f t="shared" ca="1" si="498"/>
        <v>#N/A</v>
      </c>
    </row>
    <row r="333" spans="5:86" x14ac:dyDescent="0.25">
      <c r="E333">
        <f t="shared" si="499"/>
        <v>1045536</v>
      </c>
      <c r="F333">
        <f t="shared" si="499"/>
        <v>1045536</v>
      </c>
      <c r="G333" t="e">
        <f t="shared" si="500"/>
        <v>#N/A</v>
      </c>
      <c r="H333" t="e">
        <f t="shared" si="420"/>
        <v>#VALUE!</v>
      </c>
      <c r="I333" t="e">
        <f t="shared" si="421"/>
        <v>#VALUE!</v>
      </c>
      <c r="J333" t="e">
        <f t="shared" si="422"/>
        <v>#VALUE!</v>
      </c>
      <c r="K333" t="e">
        <f t="shared" si="423"/>
        <v>#VALUE!</v>
      </c>
      <c r="L333" t="e">
        <f t="shared" si="424"/>
        <v>#VALUE!</v>
      </c>
      <c r="M333" t="e">
        <f t="shared" si="425"/>
        <v>#VALUE!</v>
      </c>
      <c r="N333" t="e">
        <f t="shared" si="426"/>
        <v>#VALUE!</v>
      </c>
      <c r="O333" t="e">
        <f t="shared" si="427"/>
        <v>#VALUE!</v>
      </c>
      <c r="P333" t="e">
        <f t="shared" si="428"/>
        <v>#VALUE!</v>
      </c>
      <c r="Q333" t="e">
        <f t="shared" si="429"/>
        <v>#VALUE!</v>
      </c>
      <c r="R333" t="e">
        <f t="shared" si="430"/>
        <v>#VALUE!</v>
      </c>
      <c r="S333" t="e">
        <f t="shared" si="431"/>
        <v>#VALUE!</v>
      </c>
      <c r="T333" t="e">
        <f t="shared" si="432"/>
        <v>#VALUE!</v>
      </c>
      <c r="U333" t="e">
        <f t="shared" si="433"/>
        <v>#VALUE!</v>
      </c>
      <c r="V333" t="e">
        <f t="shared" si="434"/>
        <v>#VALUE!</v>
      </c>
      <c r="W333" t="e">
        <f t="shared" si="435"/>
        <v>#VALUE!</v>
      </c>
      <c r="X333" t="e">
        <f t="shared" si="436"/>
        <v>#VALUE!</v>
      </c>
      <c r="Y333" t="e">
        <f t="shared" si="437"/>
        <v>#VALUE!</v>
      </c>
      <c r="Z333" t="e">
        <f t="shared" si="438"/>
        <v>#VALUE!</v>
      </c>
      <c r="AA333" t="e">
        <f t="shared" si="439"/>
        <v>#VALUE!</v>
      </c>
      <c r="AB333" t="e">
        <f t="shared" si="440"/>
        <v>#VALUE!</v>
      </c>
      <c r="AC333" t="e">
        <f t="shared" si="441"/>
        <v>#VALUE!</v>
      </c>
      <c r="AD333" t="e">
        <f t="shared" si="442"/>
        <v>#VALUE!</v>
      </c>
      <c r="AE333" t="e">
        <f t="shared" si="443"/>
        <v>#VALUE!</v>
      </c>
      <c r="AF333" t="e">
        <f t="shared" si="444"/>
        <v>#VALUE!</v>
      </c>
      <c r="AG333" t="e">
        <f t="shared" si="445"/>
        <v>#VALUE!</v>
      </c>
      <c r="AH333" t="e">
        <f t="shared" si="446"/>
        <v>#VALUE!</v>
      </c>
      <c r="AI333" t="e">
        <f t="shared" si="447"/>
        <v>#VALUE!</v>
      </c>
      <c r="AJ333" t="e">
        <f t="shared" si="448"/>
        <v>#VALUE!</v>
      </c>
      <c r="AK333" t="e">
        <f t="shared" si="449"/>
        <v>#VALUE!</v>
      </c>
      <c r="AL333" t="e">
        <f t="shared" si="450"/>
        <v>#VALUE!</v>
      </c>
      <c r="AM333" t="e">
        <f t="shared" si="451"/>
        <v>#VALUE!</v>
      </c>
      <c r="AN333" t="e">
        <f t="shared" si="452"/>
        <v>#VALUE!</v>
      </c>
      <c r="AO333" t="e">
        <f t="shared" si="453"/>
        <v>#VALUE!</v>
      </c>
      <c r="AP333" t="e">
        <f t="shared" si="454"/>
        <v>#VALUE!</v>
      </c>
      <c r="AQ333" t="e">
        <f t="shared" si="455"/>
        <v>#VALUE!</v>
      </c>
      <c r="AR333" t="e">
        <f t="shared" si="456"/>
        <v>#VALUE!</v>
      </c>
      <c r="AS333" t="e">
        <f t="shared" si="457"/>
        <v>#VALUE!</v>
      </c>
      <c r="AT333" t="e">
        <f t="shared" si="458"/>
        <v>#VALUE!</v>
      </c>
      <c r="AU333" t="e">
        <f t="shared" si="459"/>
        <v>#VALUE!</v>
      </c>
      <c r="AV333" t="e">
        <f t="shared" si="460"/>
        <v>#VALUE!</v>
      </c>
      <c r="AW333" t="e">
        <f t="shared" si="461"/>
        <v>#VALUE!</v>
      </c>
      <c r="AX333" t="e">
        <f t="shared" si="462"/>
        <v>#VALUE!</v>
      </c>
      <c r="AY333" t="e">
        <f t="shared" si="463"/>
        <v>#VALUE!</v>
      </c>
      <c r="AZ333" t="e">
        <f t="shared" si="464"/>
        <v>#VALUE!</v>
      </c>
      <c r="BA333" t="e">
        <f t="shared" si="465"/>
        <v>#VALUE!</v>
      </c>
      <c r="BB333" t="e">
        <f t="shared" si="466"/>
        <v>#VALUE!</v>
      </c>
      <c r="BC333" t="e">
        <f t="shared" si="467"/>
        <v>#VALUE!</v>
      </c>
      <c r="BD333" t="e">
        <f t="shared" si="468"/>
        <v>#VALUE!</v>
      </c>
      <c r="BE333" t="e">
        <f t="shared" si="469"/>
        <v>#VALUE!</v>
      </c>
      <c r="BF333" t="e">
        <f t="shared" si="470"/>
        <v>#VALUE!</v>
      </c>
      <c r="BG333" t="e">
        <f t="shared" si="471"/>
        <v>#VALUE!</v>
      </c>
      <c r="BH333" t="e">
        <f t="shared" si="472"/>
        <v>#VALUE!</v>
      </c>
      <c r="BI333" t="e">
        <f t="shared" si="473"/>
        <v>#VALUE!</v>
      </c>
      <c r="BJ333" t="e">
        <f t="shared" si="474"/>
        <v>#VALUE!</v>
      </c>
      <c r="BK333" t="e">
        <f t="shared" si="475"/>
        <v>#VALUE!</v>
      </c>
      <c r="BL333" t="e">
        <f t="shared" si="476"/>
        <v>#VALUE!</v>
      </c>
      <c r="BM333" t="e">
        <f t="shared" si="477"/>
        <v>#VALUE!</v>
      </c>
      <c r="BN333" t="e">
        <f t="shared" si="478"/>
        <v>#VALUE!</v>
      </c>
      <c r="BO333" t="e">
        <f t="shared" si="479"/>
        <v>#VALUE!</v>
      </c>
      <c r="BP333" t="e">
        <f t="shared" si="480"/>
        <v>#VALUE!</v>
      </c>
      <c r="BQ333" t="e">
        <f t="shared" si="481"/>
        <v>#VALUE!</v>
      </c>
      <c r="BR333" t="e">
        <f t="shared" si="482"/>
        <v>#VALUE!</v>
      </c>
      <c r="BS333" t="e">
        <f t="shared" si="483"/>
        <v>#VALUE!</v>
      </c>
      <c r="BT333" t="e">
        <f t="shared" si="484"/>
        <v>#VALUE!</v>
      </c>
      <c r="BU333" t="e">
        <f t="shared" si="485"/>
        <v>#VALUE!</v>
      </c>
      <c r="BV333" t="e">
        <f t="shared" si="486"/>
        <v>#VALUE!</v>
      </c>
      <c r="BW333" t="e">
        <f t="shared" si="487"/>
        <v>#VALUE!</v>
      </c>
      <c r="BX333" t="e">
        <f t="shared" si="488"/>
        <v>#VALUE!</v>
      </c>
      <c r="BY333" t="e">
        <f t="shared" si="489"/>
        <v>#VALUE!</v>
      </c>
      <c r="BZ333" t="e">
        <f t="shared" si="490"/>
        <v>#VALUE!</v>
      </c>
      <c r="CA333" t="e">
        <f t="shared" si="491"/>
        <v>#VALUE!</v>
      </c>
      <c r="CB333" t="e">
        <f t="shared" si="492"/>
        <v>#VALUE!</v>
      </c>
      <c r="CC333" t="e">
        <f t="shared" si="493"/>
        <v>#VALUE!</v>
      </c>
      <c r="CD333" t="e">
        <f t="shared" si="494"/>
        <v>#VALUE!</v>
      </c>
      <c r="CE333" t="e">
        <f t="shared" si="495"/>
        <v>#VALUE!</v>
      </c>
      <c r="CF333" t="e">
        <f t="shared" si="496"/>
        <v>#VALUE!</v>
      </c>
      <c r="CG333" t="e">
        <f t="shared" si="497"/>
        <v>#VALUE!</v>
      </c>
      <c r="CH333" t="e">
        <f t="shared" ca="1" si="498"/>
        <v>#N/A</v>
      </c>
    </row>
    <row r="334" spans="5:86" x14ac:dyDescent="0.25">
      <c r="E334">
        <f t="shared" si="499"/>
        <v>1045535</v>
      </c>
      <c r="F334">
        <f t="shared" si="499"/>
        <v>1045535</v>
      </c>
      <c r="G334" t="e">
        <f t="shared" si="500"/>
        <v>#N/A</v>
      </c>
      <c r="H334" t="e">
        <f t="shared" si="420"/>
        <v>#VALUE!</v>
      </c>
      <c r="I334" t="e">
        <f t="shared" si="421"/>
        <v>#VALUE!</v>
      </c>
      <c r="J334" t="e">
        <f t="shared" si="422"/>
        <v>#VALUE!</v>
      </c>
      <c r="K334" t="e">
        <f t="shared" si="423"/>
        <v>#VALUE!</v>
      </c>
      <c r="L334" t="e">
        <f t="shared" si="424"/>
        <v>#VALUE!</v>
      </c>
      <c r="M334" t="e">
        <f t="shared" si="425"/>
        <v>#VALUE!</v>
      </c>
      <c r="N334" t="e">
        <f t="shared" si="426"/>
        <v>#VALUE!</v>
      </c>
      <c r="O334" t="e">
        <f t="shared" si="427"/>
        <v>#VALUE!</v>
      </c>
      <c r="P334" t="e">
        <f t="shared" si="428"/>
        <v>#VALUE!</v>
      </c>
      <c r="Q334" t="e">
        <f t="shared" si="429"/>
        <v>#VALUE!</v>
      </c>
      <c r="R334" t="e">
        <f t="shared" si="430"/>
        <v>#VALUE!</v>
      </c>
      <c r="S334" t="e">
        <f t="shared" si="431"/>
        <v>#VALUE!</v>
      </c>
      <c r="T334" t="e">
        <f t="shared" si="432"/>
        <v>#VALUE!</v>
      </c>
      <c r="U334" t="e">
        <f t="shared" si="433"/>
        <v>#VALUE!</v>
      </c>
      <c r="V334" t="e">
        <f t="shared" si="434"/>
        <v>#VALUE!</v>
      </c>
      <c r="W334" t="e">
        <f t="shared" si="435"/>
        <v>#VALUE!</v>
      </c>
      <c r="X334" t="e">
        <f t="shared" si="436"/>
        <v>#VALUE!</v>
      </c>
      <c r="Y334" t="e">
        <f t="shared" si="437"/>
        <v>#VALUE!</v>
      </c>
      <c r="Z334" t="e">
        <f t="shared" si="438"/>
        <v>#VALUE!</v>
      </c>
      <c r="AA334" t="e">
        <f t="shared" si="439"/>
        <v>#VALUE!</v>
      </c>
      <c r="AB334" t="e">
        <f t="shared" si="440"/>
        <v>#VALUE!</v>
      </c>
      <c r="AC334" t="e">
        <f t="shared" si="441"/>
        <v>#VALUE!</v>
      </c>
      <c r="AD334" t="e">
        <f t="shared" si="442"/>
        <v>#VALUE!</v>
      </c>
      <c r="AE334" t="e">
        <f t="shared" si="443"/>
        <v>#VALUE!</v>
      </c>
      <c r="AF334" t="e">
        <f t="shared" si="444"/>
        <v>#VALUE!</v>
      </c>
      <c r="AG334" t="e">
        <f t="shared" si="445"/>
        <v>#VALUE!</v>
      </c>
      <c r="AH334" t="e">
        <f t="shared" si="446"/>
        <v>#VALUE!</v>
      </c>
      <c r="AI334" t="e">
        <f t="shared" si="447"/>
        <v>#VALUE!</v>
      </c>
      <c r="AJ334" t="e">
        <f t="shared" si="448"/>
        <v>#VALUE!</v>
      </c>
      <c r="AK334" t="e">
        <f t="shared" si="449"/>
        <v>#VALUE!</v>
      </c>
      <c r="AL334" t="e">
        <f t="shared" si="450"/>
        <v>#VALUE!</v>
      </c>
      <c r="AM334" t="e">
        <f t="shared" si="451"/>
        <v>#VALUE!</v>
      </c>
      <c r="AN334" t="e">
        <f t="shared" si="452"/>
        <v>#VALUE!</v>
      </c>
      <c r="AO334" t="e">
        <f t="shared" si="453"/>
        <v>#VALUE!</v>
      </c>
      <c r="AP334" t="e">
        <f t="shared" si="454"/>
        <v>#VALUE!</v>
      </c>
      <c r="AQ334" t="e">
        <f t="shared" si="455"/>
        <v>#VALUE!</v>
      </c>
      <c r="AR334" t="e">
        <f t="shared" si="456"/>
        <v>#VALUE!</v>
      </c>
      <c r="AS334" t="e">
        <f t="shared" si="457"/>
        <v>#VALUE!</v>
      </c>
      <c r="AT334" t="e">
        <f t="shared" si="458"/>
        <v>#VALUE!</v>
      </c>
      <c r="AU334" t="e">
        <f t="shared" si="459"/>
        <v>#VALUE!</v>
      </c>
      <c r="AV334" t="e">
        <f t="shared" si="460"/>
        <v>#VALUE!</v>
      </c>
      <c r="AW334" t="e">
        <f t="shared" si="461"/>
        <v>#VALUE!</v>
      </c>
      <c r="AX334" t="e">
        <f t="shared" si="462"/>
        <v>#VALUE!</v>
      </c>
      <c r="AY334" t="e">
        <f t="shared" si="463"/>
        <v>#VALUE!</v>
      </c>
      <c r="AZ334" t="e">
        <f t="shared" si="464"/>
        <v>#VALUE!</v>
      </c>
      <c r="BA334" t="e">
        <f t="shared" si="465"/>
        <v>#VALUE!</v>
      </c>
      <c r="BB334" t="e">
        <f t="shared" si="466"/>
        <v>#VALUE!</v>
      </c>
      <c r="BC334" t="e">
        <f t="shared" si="467"/>
        <v>#VALUE!</v>
      </c>
      <c r="BD334" t="e">
        <f t="shared" si="468"/>
        <v>#VALUE!</v>
      </c>
      <c r="BE334" t="e">
        <f t="shared" si="469"/>
        <v>#VALUE!</v>
      </c>
      <c r="BF334" t="e">
        <f t="shared" si="470"/>
        <v>#VALUE!</v>
      </c>
      <c r="BG334" t="e">
        <f t="shared" si="471"/>
        <v>#VALUE!</v>
      </c>
      <c r="BH334" t="e">
        <f t="shared" si="472"/>
        <v>#VALUE!</v>
      </c>
      <c r="BI334" t="e">
        <f t="shared" si="473"/>
        <v>#VALUE!</v>
      </c>
      <c r="BJ334" t="e">
        <f t="shared" si="474"/>
        <v>#VALUE!</v>
      </c>
      <c r="BK334" t="e">
        <f t="shared" si="475"/>
        <v>#VALUE!</v>
      </c>
      <c r="BL334" t="e">
        <f t="shared" si="476"/>
        <v>#VALUE!</v>
      </c>
      <c r="BM334" t="e">
        <f t="shared" si="477"/>
        <v>#VALUE!</v>
      </c>
      <c r="BN334" t="e">
        <f t="shared" si="478"/>
        <v>#VALUE!</v>
      </c>
      <c r="BO334" t="e">
        <f t="shared" si="479"/>
        <v>#VALUE!</v>
      </c>
      <c r="BP334" t="e">
        <f t="shared" si="480"/>
        <v>#VALUE!</v>
      </c>
      <c r="BQ334" t="e">
        <f t="shared" si="481"/>
        <v>#VALUE!</v>
      </c>
      <c r="BR334" t="e">
        <f t="shared" si="482"/>
        <v>#VALUE!</v>
      </c>
      <c r="BS334" t="e">
        <f t="shared" si="483"/>
        <v>#VALUE!</v>
      </c>
      <c r="BT334" t="e">
        <f t="shared" si="484"/>
        <v>#VALUE!</v>
      </c>
      <c r="BU334" t="e">
        <f t="shared" si="485"/>
        <v>#VALUE!</v>
      </c>
      <c r="BV334" t="e">
        <f t="shared" si="486"/>
        <v>#VALUE!</v>
      </c>
      <c r="BW334" t="e">
        <f t="shared" si="487"/>
        <v>#VALUE!</v>
      </c>
      <c r="BX334" t="e">
        <f t="shared" si="488"/>
        <v>#VALUE!</v>
      </c>
      <c r="BY334" t="e">
        <f t="shared" si="489"/>
        <v>#VALUE!</v>
      </c>
      <c r="BZ334" t="e">
        <f t="shared" si="490"/>
        <v>#VALUE!</v>
      </c>
      <c r="CA334" t="e">
        <f t="shared" si="491"/>
        <v>#VALUE!</v>
      </c>
      <c r="CB334" t="e">
        <f t="shared" si="492"/>
        <v>#VALUE!</v>
      </c>
      <c r="CC334" t="e">
        <f t="shared" si="493"/>
        <v>#VALUE!</v>
      </c>
      <c r="CD334" t="e">
        <f t="shared" si="494"/>
        <v>#VALUE!</v>
      </c>
      <c r="CE334" t="e">
        <f t="shared" si="495"/>
        <v>#VALUE!</v>
      </c>
      <c r="CF334" t="e">
        <f t="shared" si="496"/>
        <v>#VALUE!</v>
      </c>
      <c r="CG334" t="e">
        <f t="shared" si="497"/>
        <v>#VALUE!</v>
      </c>
      <c r="CH334" t="e">
        <f t="shared" ca="1" si="498"/>
        <v>#N/A</v>
      </c>
    </row>
    <row r="335" spans="5:86" x14ac:dyDescent="0.25">
      <c r="E335">
        <f t="shared" si="499"/>
        <v>1045534</v>
      </c>
      <c r="F335">
        <f t="shared" si="499"/>
        <v>1045534</v>
      </c>
      <c r="G335" t="e">
        <f t="shared" si="500"/>
        <v>#N/A</v>
      </c>
      <c r="H335" t="e">
        <f t="shared" si="420"/>
        <v>#VALUE!</v>
      </c>
      <c r="I335" t="e">
        <f t="shared" si="421"/>
        <v>#VALUE!</v>
      </c>
      <c r="J335" t="e">
        <f t="shared" si="422"/>
        <v>#VALUE!</v>
      </c>
      <c r="K335" t="e">
        <f t="shared" si="423"/>
        <v>#VALUE!</v>
      </c>
      <c r="L335" t="e">
        <f t="shared" si="424"/>
        <v>#VALUE!</v>
      </c>
      <c r="M335" t="e">
        <f t="shared" si="425"/>
        <v>#VALUE!</v>
      </c>
      <c r="N335" t="e">
        <f t="shared" si="426"/>
        <v>#VALUE!</v>
      </c>
      <c r="O335" t="e">
        <f t="shared" si="427"/>
        <v>#VALUE!</v>
      </c>
      <c r="P335" t="e">
        <f t="shared" si="428"/>
        <v>#VALUE!</v>
      </c>
      <c r="Q335" t="e">
        <f t="shared" si="429"/>
        <v>#VALUE!</v>
      </c>
      <c r="R335" t="e">
        <f t="shared" si="430"/>
        <v>#VALUE!</v>
      </c>
      <c r="S335" t="e">
        <f t="shared" si="431"/>
        <v>#VALUE!</v>
      </c>
      <c r="T335" t="e">
        <f t="shared" si="432"/>
        <v>#VALUE!</v>
      </c>
      <c r="U335" t="e">
        <f t="shared" si="433"/>
        <v>#VALUE!</v>
      </c>
      <c r="V335" t="e">
        <f t="shared" si="434"/>
        <v>#VALUE!</v>
      </c>
      <c r="W335" t="e">
        <f t="shared" si="435"/>
        <v>#VALUE!</v>
      </c>
      <c r="X335" t="e">
        <f t="shared" si="436"/>
        <v>#VALUE!</v>
      </c>
      <c r="Y335" t="e">
        <f t="shared" si="437"/>
        <v>#VALUE!</v>
      </c>
      <c r="Z335" t="e">
        <f t="shared" si="438"/>
        <v>#VALUE!</v>
      </c>
      <c r="AA335" t="e">
        <f t="shared" si="439"/>
        <v>#VALUE!</v>
      </c>
      <c r="AB335" t="e">
        <f t="shared" si="440"/>
        <v>#VALUE!</v>
      </c>
      <c r="AC335" t="e">
        <f t="shared" si="441"/>
        <v>#VALUE!</v>
      </c>
      <c r="AD335" t="e">
        <f t="shared" si="442"/>
        <v>#VALUE!</v>
      </c>
      <c r="AE335" t="e">
        <f t="shared" si="443"/>
        <v>#VALUE!</v>
      </c>
      <c r="AF335" t="e">
        <f t="shared" si="444"/>
        <v>#VALUE!</v>
      </c>
      <c r="AG335" t="e">
        <f t="shared" si="445"/>
        <v>#VALUE!</v>
      </c>
      <c r="AH335" t="e">
        <f t="shared" si="446"/>
        <v>#VALUE!</v>
      </c>
      <c r="AI335" t="e">
        <f t="shared" si="447"/>
        <v>#VALUE!</v>
      </c>
      <c r="AJ335" t="e">
        <f t="shared" si="448"/>
        <v>#VALUE!</v>
      </c>
      <c r="AK335" t="e">
        <f t="shared" si="449"/>
        <v>#VALUE!</v>
      </c>
      <c r="AL335" t="e">
        <f t="shared" si="450"/>
        <v>#VALUE!</v>
      </c>
      <c r="AM335" t="e">
        <f t="shared" si="451"/>
        <v>#VALUE!</v>
      </c>
      <c r="AN335" t="e">
        <f t="shared" si="452"/>
        <v>#VALUE!</v>
      </c>
      <c r="AO335" t="e">
        <f t="shared" si="453"/>
        <v>#VALUE!</v>
      </c>
      <c r="AP335" t="e">
        <f t="shared" si="454"/>
        <v>#VALUE!</v>
      </c>
      <c r="AQ335" t="e">
        <f t="shared" si="455"/>
        <v>#VALUE!</v>
      </c>
      <c r="AR335" t="e">
        <f t="shared" si="456"/>
        <v>#VALUE!</v>
      </c>
      <c r="AS335" t="e">
        <f t="shared" si="457"/>
        <v>#VALUE!</v>
      </c>
      <c r="AT335" t="e">
        <f t="shared" si="458"/>
        <v>#VALUE!</v>
      </c>
      <c r="AU335" t="e">
        <f t="shared" si="459"/>
        <v>#VALUE!</v>
      </c>
      <c r="AV335" t="e">
        <f t="shared" si="460"/>
        <v>#VALUE!</v>
      </c>
      <c r="AW335" t="e">
        <f t="shared" si="461"/>
        <v>#VALUE!</v>
      </c>
      <c r="AX335" t="e">
        <f t="shared" si="462"/>
        <v>#VALUE!</v>
      </c>
      <c r="AY335" t="e">
        <f t="shared" si="463"/>
        <v>#VALUE!</v>
      </c>
      <c r="AZ335" t="e">
        <f t="shared" si="464"/>
        <v>#VALUE!</v>
      </c>
      <c r="BA335" t="e">
        <f t="shared" si="465"/>
        <v>#VALUE!</v>
      </c>
      <c r="BB335" t="e">
        <f t="shared" si="466"/>
        <v>#VALUE!</v>
      </c>
      <c r="BC335" t="e">
        <f t="shared" si="467"/>
        <v>#VALUE!</v>
      </c>
      <c r="BD335" t="e">
        <f t="shared" si="468"/>
        <v>#VALUE!</v>
      </c>
      <c r="BE335" t="e">
        <f t="shared" si="469"/>
        <v>#VALUE!</v>
      </c>
      <c r="BF335" t="e">
        <f t="shared" si="470"/>
        <v>#VALUE!</v>
      </c>
      <c r="BG335" t="e">
        <f t="shared" si="471"/>
        <v>#VALUE!</v>
      </c>
      <c r="BH335" t="e">
        <f t="shared" si="472"/>
        <v>#VALUE!</v>
      </c>
      <c r="BI335" t="e">
        <f t="shared" si="473"/>
        <v>#VALUE!</v>
      </c>
      <c r="BJ335" t="e">
        <f t="shared" si="474"/>
        <v>#VALUE!</v>
      </c>
      <c r="BK335" t="e">
        <f t="shared" si="475"/>
        <v>#VALUE!</v>
      </c>
      <c r="BL335" t="e">
        <f t="shared" si="476"/>
        <v>#VALUE!</v>
      </c>
      <c r="BM335" t="e">
        <f t="shared" si="477"/>
        <v>#VALUE!</v>
      </c>
      <c r="BN335" t="e">
        <f t="shared" si="478"/>
        <v>#VALUE!</v>
      </c>
      <c r="BO335" t="e">
        <f t="shared" si="479"/>
        <v>#VALUE!</v>
      </c>
      <c r="BP335" t="e">
        <f t="shared" si="480"/>
        <v>#VALUE!</v>
      </c>
      <c r="BQ335" t="e">
        <f t="shared" si="481"/>
        <v>#VALUE!</v>
      </c>
      <c r="BR335" t="e">
        <f t="shared" si="482"/>
        <v>#VALUE!</v>
      </c>
      <c r="BS335" t="e">
        <f t="shared" si="483"/>
        <v>#VALUE!</v>
      </c>
      <c r="BT335" t="e">
        <f t="shared" si="484"/>
        <v>#VALUE!</v>
      </c>
      <c r="BU335" t="e">
        <f t="shared" si="485"/>
        <v>#VALUE!</v>
      </c>
      <c r="BV335" t="e">
        <f t="shared" si="486"/>
        <v>#VALUE!</v>
      </c>
      <c r="BW335" t="e">
        <f t="shared" si="487"/>
        <v>#VALUE!</v>
      </c>
      <c r="BX335" t="e">
        <f t="shared" si="488"/>
        <v>#VALUE!</v>
      </c>
      <c r="BY335" t="e">
        <f t="shared" si="489"/>
        <v>#VALUE!</v>
      </c>
      <c r="BZ335" t="e">
        <f t="shared" si="490"/>
        <v>#VALUE!</v>
      </c>
      <c r="CA335" t="e">
        <f t="shared" si="491"/>
        <v>#VALUE!</v>
      </c>
      <c r="CB335" t="e">
        <f t="shared" si="492"/>
        <v>#VALUE!</v>
      </c>
      <c r="CC335" t="e">
        <f t="shared" si="493"/>
        <v>#VALUE!</v>
      </c>
      <c r="CD335" t="e">
        <f t="shared" si="494"/>
        <v>#VALUE!</v>
      </c>
      <c r="CE335" t="e">
        <f t="shared" si="495"/>
        <v>#VALUE!</v>
      </c>
      <c r="CF335" t="e">
        <f t="shared" si="496"/>
        <v>#VALUE!</v>
      </c>
      <c r="CG335" t="e">
        <f t="shared" si="497"/>
        <v>#VALUE!</v>
      </c>
      <c r="CH335" t="e">
        <f t="shared" ca="1" si="498"/>
        <v>#N/A</v>
      </c>
    </row>
    <row r="336" spans="5:86" x14ac:dyDescent="0.25">
      <c r="E336">
        <f t="shared" si="499"/>
        <v>1045533</v>
      </c>
      <c r="F336">
        <f t="shared" si="499"/>
        <v>1045533</v>
      </c>
      <c r="G336" t="e">
        <f t="shared" si="500"/>
        <v>#N/A</v>
      </c>
      <c r="H336" t="e">
        <f t="shared" si="420"/>
        <v>#VALUE!</v>
      </c>
      <c r="I336" t="e">
        <f t="shared" si="421"/>
        <v>#VALUE!</v>
      </c>
      <c r="J336" t="e">
        <f t="shared" si="422"/>
        <v>#VALUE!</v>
      </c>
      <c r="K336" t="e">
        <f t="shared" si="423"/>
        <v>#VALUE!</v>
      </c>
      <c r="L336" t="e">
        <f t="shared" si="424"/>
        <v>#VALUE!</v>
      </c>
      <c r="M336" t="e">
        <f t="shared" si="425"/>
        <v>#VALUE!</v>
      </c>
      <c r="N336" t="e">
        <f t="shared" si="426"/>
        <v>#VALUE!</v>
      </c>
      <c r="O336" t="e">
        <f t="shared" si="427"/>
        <v>#VALUE!</v>
      </c>
      <c r="P336" t="e">
        <f t="shared" si="428"/>
        <v>#VALUE!</v>
      </c>
      <c r="Q336" t="e">
        <f t="shared" si="429"/>
        <v>#VALUE!</v>
      </c>
      <c r="R336" t="e">
        <f t="shared" si="430"/>
        <v>#VALUE!</v>
      </c>
      <c r="S336" t="e">
        <f t="shared" si="431"/>
        <v>#VALUE!</v>
      </c>
      <c r="T336" t="e">
        <f t="shared" si="432"/>
        <v>#VALUE!</v>
      </c>
      <c r="U336" t="e">
        <f t="shared" si="433"/>
        <v>#VALUE!</v>
      </c>
      <c r="V336" t="e">
        <f t="shared" si="434"/>
        <v>#VALUE!</v>
      </c>
      <c r="W336" t="e">
        <f t="shared" si="435"/>
        <v>#VALUE!</v>
      </c>
      <c r="X336" t="e">
        <f t="shared" si="436"/>
        <v>#VALUE!</v>
      </c>
      <c r="Y336" t="e">
        <f t="shared" si="437"/>
        <v>#VALUE!</v>
      </c>
      <c r="Z336" t="e">
        <f t="shared" si="438"/>
        <v>#VALUE!</v>
      </c>
      <c r="AA336" t="e">
        <f t="shared" si="439"/>
        <v>#VALUE!</v>
      </c>
      <c r="AB336" t="e">
        <f t="shared" si="440"/>
        <v>#VALUE!</v>
      </c>
      <c r="AC336" t="e">
        <f t="shared" si="441"/>
        <v>#VALUE!</v>
      </c>
      <c r="AD336" t="e">
        <f t="shared" si="442"/>
        <v>#VALUE!</v>
      </c>
      <c r="AE336" t="e">
        <f t="shared" si="443"/>
        <v>#VALUE!</v>
      </c>
      <c r="AF336" t="e">
        <f t="shared" si="444"/>
        <v>#VALUE!</v>
      </c>
      <c r="AG336" t="e">
        <f t="shared" si="445"/>
        <v>#VALUE!</v>
      </c>
      <c r="AH336" t="e">
        <f t="shared" si="446"/>
        <v>#VALUE!</v>
      </c>
      <c r="AI336" t="e">
        <f t="shared" si="447"/>
        <v>#VALUE!</v>
      </c>
      <c r="AJ336" t="e">
        <f t="shared" si="448"/>
        <v>#VALUE!</v>
      </c>
      <c r="AK336" t="e">
        <f t="shared" si="449"/>
        <v>#VALUE!</v>
      </c>
      <c r="AL336" t="e">
        <f t="shared" si="450"/>
        <v>#VALUE!</v>
      </c>
      <c r="AM336" t="e">
        <f t="shared" si="451"/>
        <v>#VALUE!</v>
      </c>
      <c r="AN336" t="e">
        <f t="shared" si="452"/>
        <v>#VALUE!</v>
      </c>
      <c r="AO336" t="e">
        <f t="shared" si="453"/>
        <v>#VALUE!</v>
      </c>
      <c r="AP336" t="e">
        <f t="shared" si="454"/>
        <v>#VALUE!</v>
      </c>
      <c r="AQ336" t="e">
        <f t="shared" si="455"/>
        <v>#VALUE!</v>
      </c>
      <c r="AR336" t="e">
        <f t="shared" si="456"/>
        <v>#VALUE!</v>
      </c>
      <c r="AS336" t="e">
        <f t="shared" si="457"/>
        <v>#VALUE!</v>
      </c>
      <c r="AT336" t="e">
        <f t="shared" si="458"/>
        <v>#VALUE!</v>
      </c>
      <c r="AU336" t="e">
        <f t="shared" si="459"/>
        <v>#VALUE!</v>
      </c>
      <c r="AV336" t="e">
        <f t="shared" si="460"/>
        <v>#VALUE!</v>
      </c>
      <c r="AW336" t="e">
        <f t="shared" si="461"/>
        <v>#VALUE!</v>
      </c>
      <c r="AX336" t="e">
        <f t="shared" si="462"/>
        <v>#VALUE!</v>
      </c>
      <c r="AY336" t="e">
        <f t="shared" si="463"/>
        <v>#VALUE!</v>
      </c>
      <c r="AZ336" t="e">
        <f t="shared" si="464"/>
        <v>#VALUE!</v>
      </c>
      <c r="BA336" t="e">
        <f t="shared" si="465"/>
        <v>#VALUE!</v>
      </c>
      <c r="BB336" t="e">
        <f t="shared" si="466"/>
        <v>#VALUE!</v>
      </c>
      <c r="BC336" t="e">
        <f t="shared" si="467"/>
        <v>#VALUE!</v>
      </c>
      <c r="BD336" t="e">
        <f t="shared" si="468"/>
        <v>#VALUE!</v>
      </c>
      <c r="BE336" t="e">
        <f t="shared" si="469"/>
        <v>#VALUE!</v>
      </c>
      <c r="BF336" t="e">
        <f t="shared" si="470"/>
        <v>#VALUE!</v>
      </c>
      <c r="BG336" t="e">
        <f t="shared" si="471"/>
        <v>#VALUE!</v>
      </c>
      <c r="BH336" t="e">
        <f t="shared" si="472"/>
        <v>#VALUE!</v>
      </c>
      <c r="BI336" t="e">
        <f t="shared" si="473"/>
        <v>#VALUE!</v>
      </c>
      <c r="BJ336" t="e">
        <f t="shared" si="474"/>
        <v>#VALUE!</v>
      </c>
      <c r="BK336" t="e">
        <f t="shared" si="475"/>
        <v>#VALUE!</v>
      </c>
      <c r="BL336" t="e">
        <f t="shared" si="476"/>
        <v>#VALUE!</v>
      </c>
      <c r="BM336" t="e">
        <f t="shared" si="477"/>
        <v>#VALUE!</v>
      </c>
      <c r="BN336" t="e">
        <f t="shared" si="478"/>
        <v>#VALUE!</v>
      </c>
      <c r="BO336" t="e">
        <f t="shared" si="479"/>
        <v>#VALUE!</v>
      </c>
      <c r="BP336" t="e">
        <f t="shared" si="480"/>
        <v>#VALUE!</v>
      </c>
      <c r="BQ336" t="e">
        <f t="shared" si="481"/>
        <v>#VALUE!</v>
      </c>
      <c r="BR336" t="e">
        <f t="shared" si="482"/>
        <v>#VALUE!</v>
      </c>
      <c r="BS336" t="e">
        <f t="shared" si="483"/>
        <v>#VALUE!</v>
      </c>
      <c r="BT336" t="e">
        <f t="shared" si="484"/>
        <v>#VALUE!</v>
      </c>
      <c r="BU336" t="e">
        <f t="shared" si="485"/>
        <v>#VALUE!</v>
      </c>
      <c r="BV336" t="e">
        <f t="shared" si="486"/>
        <v>#VALUE!</v>
      </c>
      <c r="BW336" t="e">
        <f t="shared" si="487"/>
        <v>#VALUE!</v>
      </c>
      <c r="BX336" t="e">
        <f t="shared" si="488"/>
        <v>#VALUE!</v>
      </c>
      <c r="BY336" t="e">
        <f t="shared" si="489"/>
        <v>#VALUE!</v>
      </c>
      <c r="BZ336" t="e">
        <f t="shared" si="490"/>
        <v>#VALUE!</v>
      </c>
      <c r="CA336" t="e">
        <f t="shared" si="491"/>
        <v>#VALUE!</v>
      </c>
      <c r="CB336" t="e">
        <f t="shared" si="492"/>
        <v>#VALUE!</v>
      </c>
      <c r="CC336" t="e">
        <f t="shared" si="493"/>
        <v>#VALUE!</v>
      </c>
      <c r="CD336" t="e">
        <f t="shared" si="494"/>
        <v>#VALUE!</v>
      </c>
      <c r="CE336" t="e">
        <f t="shared" si="495"/>
        <v>#VALUE!</v>
      </c>
      <c r="CF336" t="e">
        <f t="shared" si="496"/>
        <v>#VALUE!</v>
      </c>
      <c r="CG336" t="e">
        <f t="shared" si="497"/>
        <v>#VALUE!</v>
      </c>
      <c r="CH336" t="e">
        <f t="shared" ca="1" si="498"/>
        <v>#N/A</v>
      </c>
    </row>
    <row r="337" spans="5:86" x14ac:dyDescent="0.25">
      <c r="E337">
        <f t="shared" si="499"/>
        <v>1045532</v>
      </c>
      <c r="F337">
        <f t="shared" si="499"/>
        <v>1045532</v>
      </c>
      <c r="G337" t="e">
        <f t="shared" si="500"/>
        <v>#N/A</v>
      </c>
      <c r="H337" t="e">
        <f t="shared" si="420"/>
        <v>#VALUE!</v>
      </c>
      <c r="I337" t="e">
        <f t="shared" si="421"/>
        <v>#VALUE!</v>
      </c>
      <c r="J337" t="e">
        <f t="shared" si="422"/>
        <v>#VALUE!</v>
      </c>
      <c r="K337" t="e">
        <f t="shared" si="423"/>
        <v>#VALUE!</v>
      </c>
      <c r="L337" t="e">
        <f t="shared" si="424"/>
        <v>#VALUE!</v>
      </c>
      <c r="M337" t="e">
        <f t="shared" si="425"/>
        <v>#VALUE!</v>
      </c>
      <c r="N337" t="e">
        <f t="shared" si="426"/>
        <v>#VALUE!</v>
      </c>
      <c r="O337" t="e">
        <f t="shared" si="427"/>
        <v>#VALUE!</v>
      </c>
      <c r="P337" t="e">
        <f t="shared" si="428"/>
        <v>#VALUE!</v>
      </c>
      <c r="Q337" t="e">
        <f t="shared" si="429"/>
        <v>#VALUE!</v>
      </c>
      <c r="R337" t="e">
        <f t="shared" si="430"/>
        <v>#VALUE!</v>
      </c>
      <c r="S337" t="e">
        <f t="shared" si="431"/>
        <v>#VALUE!</v>
      </c>
      <c r="T337" t="e">
        <f t="shared" si="432"/>
        <v>#VALUE!</v>
      </c>
      <c r="U337" t="e">
        <f t="shared" si="433"/>
        <v>#VALUE!</v>
      </c>
      <c r="V337" t="e">
        <f t="shared" si="434"/>
        <v>#VALUE!</v>
      </c>
      <c r="W337" t="e">
        <f t="shared" si="435"/>
        <v>#VALUE!</v>
      </c>
      <c r="X337" t="e">
        <f t="shared" si="436"/>
        <v>#VALUE!</v>
      </c>
      <c r="Y337" t="e">
        <f t="shared" si="437"/>
        <v>#VALUE!</v>
      </c>
      <c r="Z337" t="e">
        <f t="shared" si="438"/>
        <v>#VALUE!</v>
      </c>
      <c r="AA337" t="e">
        <f t="shared" si="439"/>
        <v>#VALUE!</v>
      </c>
      <c r="AB337" t="e">
        <f t="shared" si="440"/>
        <v>#VALUE!</v>
      </c>
      <c r="AC337" t="e">
        <f t="shared" si="441"/>
        <v>#VALUE!</v>
      </c>
      <c r="AD337" t="e">
        <f t="shared" si="442"/>
        <v>#VALUE!</v>
      </c>
      <c r="AE337" t="e">
        <f t="shared" si="443"/>
        <v>#VALUE!</v>
      </c>
      <c r="AF337" t="e">
        <f t="shared" si="444"/>
        <v>#VALUE!</v>
      </c>
      <c r="AG337" t="e">
        <f t="shared" si="445"/>
        <v>#VALUE!</v>
      </c>
      <c r="AH337" t="e">
        <f t="shared" si="446"/>
        <v>#VALUE!</v>
      </c>
      <c r="AI337" t="e">
        <f t="shared" si="447"/>
        <v>#VALUE!</v>
      </c>
      <c r="AJ337" t="e">
        <f t="shared" si="448"/>
        <v>#VALUE!</v>
      </c>
      <c r="AK337" t="e">
        <f t="shared" si="449"/>
        <v>#VALUE!</v>
      </c>
      <c r="AL337" t="e">
        <f t="shared" si="450"/>
        <v>#VALUE!</v>
      </c>
      <c r="AM337" t="e">
        <f t="shared" si="451"/>
        <v>#VALUE!</v>
      </c>
      <c r="AN337" t="e">
        <f t="shared" si="452"/>
        <v>#VALUE!</v>
      </c>
      <c r="AO337" t="e">
        <f t="shared" si="453"/>
        <v>#VALUE!</v>
      </c>
      <c r="AP337" t="e">
        <f t="shared" si="454"/>
        <v>#VALUE!</v>
      </c>
      <c r="AQ337" t="e">
        <f t="shared" si="455"/>
        <v>#VALUE!</v>
      </c>
      <c r="AR337" t="e">
        <f t="shared" si="456"/>
        <v>#VALUE!</v>
      </c>
      <c r="AS337" t="e">
        <f t="shared" si="457"/>
        <v>#VALUE!</v>
      </c>
      <c r="AT337" t="e">
        <f t="shared" si="458"/>
        <v>#VALUE!</v>
      </c>
      <c r="AU337" t="e">
        <f t="shared" si="459"/>
        <v>#VALUE!</v>
      </c>
      <c r="AV337" t="e">
        <f t="shared" si="460"/>
        <v>#VALUE!</v>
      </c>
      <c r="AW337" t="e">
        <f t="shared" si="461"/>
        <v>#VALUE!</v>
      </c>
      <c r="AX337" t="e">
        <f t="shared" si="462"/>
        <v>#VALUE!</v>
      </c>
      <c r="AY337" t="e">
        <f t="shared" si="463"/>
        <v>#VALUE!</v>
      </c>
      <c r="AZ337" t="e">
        <f t="shared" si="464"/>
        <v>#VALUE!</v>
      </c>
      <c r="BA337" t="e">
        <f t="shared" si="465"/>
        <v>#VALUE!</v>
      </c>
      <c r="BB337" t="e">
        <f t="shared" si="466"/>
        <v>#VALUE!</v>
      </c>
      <c r="BC337" t="e">
        <f t="shared" si="467"/>
        <v>#VALUE!</v>
      </c>
      <c r="BD337" t="e">
        <f t="shared" si="468"/>
        <v>#VALUE!</v>
      </c>
      <c r="BE337" t="e">
        <f t="shared" si="469"/>
        <v>#VALUE!</v>
      </c>
      <c r="BF337" t="e">
        <f t="shared" si="470"/>
        <v>#VALUE!</v>
      </c>
      <c r="BG337" t="e">
        <f t="shared" si="471"/>
        <v>#VALUE!</v>
      </c>
      <c r="BH337" t="e">
        <f t="shared" si="472"/>
        <v>#VALUE!</v>
      </c>
      <c r="BI337" t="e">
        <f t="shared" si="473"/>
        <v>#VALUE!</v>
      </c>
      <c r="BJ337" t="e">
        <f t="shared" si="474"/>
        <v>#VALUE!</v>
      </c>
      <c r="BK337" t="e">
        <f t="shared" si="475"/>
        <v>#VALUE!</v>
      </c>
      <c r="BL337" t="e">
        <f t="shared" si="476"/>
        <v>#VALUE!</v>
      </c>
      <c r="BM337" t="e">
        <f t="shared" si="477"/>
        <v>#VALUE!</v>
      </c>
      <c r="BN337" t="e">
        <f t="shared" si="478"/>
        <v>#VALUE!</v>
      </c>
      <c r="BO337" t="e">
        <f t="shared" si="479"/>
        <v>#VALUE!</v>
      </c>
      <c r="BP337" t="e">
        <f t="shared" si="480"/>
        <v>#VALUE!</v>
      </c>
      <c r="BQ337" t="e">
        <f t="shared" si="481"/>
        <v>#VALUE!</v>
      </c>
      <c r="BR337" t="e">
        <f t="shared" si="482"/>
        <v>#VALUE!</v>
      </c>
      <c r="BS337" t="e">
        <f t="shared" si="483"/>
        <v>#VALUE!</v>
      </c>
      <c r="BT337" t="e">
        <f t="shared" si="484"/>
        <v>#VALUE!</v>
      </c>
      <c r="BU337" t="e">
        <f t="shared" si="485"/>
        <v>#VALUE!</v>
      </c>
      <c r="BV337" t="e">
        <f t="shared" si="486"/>
        <v>#VALUE!</v>
      </c>
      <c r="BW337" t="e">
        <f t="shared" si="487"/>
        <v>#VALUE!</v>
      </c>
      <c r="BX337" t="e">
        <f t="shared" si="488"/>
        <v>#VALUE!</v>
      </c>
      <c r="BY337" t="e">
        <f t="shared" si="489"/>
        <v>#VALUE!</v>
      </c>
      <c r="BZ337" t="e">
        <f t="shared" si="490"/>
        <v>#VALUE!</v>
      </c>
      <c r="CA337" t="e">
        <f t="shared" si="491"/>
        <v>#VALUE!</v>
      </c>
      <c r="CB337" t="e">
        <f t="shared" si="492"/>
        <v>#VALUE!</v>
      </c>
      <c r="CC337" t="e">
        <f t="shared" si="493"/>
        <v>#VALUE!</v>
      </c>
      <c r="CD337" t="e">
        <f t="shared" si="494"/>
        <v>#VALUE!</v>
      </c>
      <c r="CE337" t="e">
        <f t="shared" si="495"/>
        <v>#VALUE!</v>
      </c>
      <c r="CF337" t="e">
        <f t="shared" si="496"/>
        <v>#VALUE!</v>
      </c>
      <c r="CG337" t="e">
        <f t="shared" si="497"/>
        <v>#VALUE!</v>
      </c>
      <c r="CH337" t="e">
        <f t="shared" ca="1" si="498"/>
        <v>#N/A</v>
      </c>
    </row>
    <row r="338" spans="5:86" x14ac:dyDescent="0.25">
      <c r="E338">
        <f t="shared" si="499"/>
        <v>1045531</v>
      </c>
      <c r="F338">
        <f t="shared" si="499"/>
        <v>1045531</v>
      </c>
      <c r="G338" t="e">
        <f t="shared" si="500"/>
        <v>#N/A</v>
      </c>
      <c r="H338" t="e">
        <f t="shared" si="420"/>
        <v>#VALUE!</v>
      </c>
      <c r="I338" t="e">
        <f t="shared" si="421"/>
        <v>#VALUE!</v>
      </c>
      <c r="J338" t="e">
        <f t="shared" si="422"/>
        <v>#VALUE!</v>
      </c>
      <c r="K338" t="e">
        <f t="shared" si="423"/>
        <v>#VALUE!</v>
      </c>
      <c r="L338" t="e">
        <f t="shared" si="424"/>
        <v>#VALUE!</v>
      </c>
      <c r="M338" t="e">
        <f t="shared" si="425"/>
        <v>#VALUE!</v>
      </c>
      <c r="N338" t="e">
        <f t="shared" si="426"/>
        <v>#VALUE!</v>
      </c>
      <c r="O338" t="e">
        <f t="shared" si="427"/>
        <v>#VALUE!</v>
      </c>
      <c r="P338" t="e">
        <f t="shared" si="428"/>
        <v>#VALUE!</v>
      </c>
      <c r="Q338" t="e">
        <f t="shared" si="429"/>
        <v>#VALUE!</v>
      </c>
      <c r="R338" t="e">
        <f t="shared" si="430"/>
        <v>#VALUE!</v>
      </c>
      <c r="S338" t="e">
        <f t="shared" si="431"/>
        <v>#VALUE!</v>
      </c>
      <c r="T338" t="e">
        <f t="shared" si="432"/>
        <v>#VALUE!</v>
      </c>
      <c r="U338" t="e">
        <f t="shared" si="433"/>
        <v>#VALUE!</v>
      </c>
      <c r="V338" t="e">
        <f t="shared" si="434"/>
        <v>#VALUE!</v>
      </c>
      <c r="W338" t="e">
        <f t="shared" si="435"/>
        <v>#VALUE!</v>
      </c>
      <c r="X338" t="e">
        <f t="shared" si="436"/>
        <v>#VALUE!</v>
      </c>
      <c r="Y338" t="e">
        <f t="shared" si="437"/>
        <v>#VALUE!</v>
      </c>
      <c r="Z338" t="e">
        <f t="shared" si="438"/>
        <v>#VALUE!</v>
      </c>
      <c r="AA338" t="e">
        <f t="shared" si="439"/>
        <v>#VALUE!</v>
      </c>
      <c r="AB338" t="e">
        <f t="shared" si="440"/>
        <v>#VALUE!</v>
      </c>
      <c r="AC338" t="e">
        <f t="shared" si="441"/>
        <v>#VALUE!</v>
      </c>
      <c r="AD338" t="e">
        <f t="shared" si="442"/>
        <v>#VALUE!</v>
      </c>
      <c r="AE338" t="e">
        <f t="shared" si="443"/>
        <v>#VALUE!</v>
      </c>
      <c r="AF338" t="e">
        <f t="shared" si="444"/>
        <v>#VALUE!</v>
      </c>
      <c r="AG338" t="e">
        <f t="shared" si="445"/>
        <v>#VALUE!</v>
      </c>
      <c r="AH338" t="e">
        <f t="shared" si="446"/>
        <v>#VALUE!</v>
      </c>
      <c r="AI338" t="e">
        <f t="shared" si="447"/>
        <v>#VALUE!</v>
      </c>
      <c r="AJ338" t="e">
        <f t="shared" si="448"/>
        <v>#VALUE!</v>
      </c>
      <c r="AK338" t="e">
        <f t="shared" si="449"/>
        <v>#VALUE!</v>
      </c>
      <c r="AL338" t="e">
        <f t="shared" si="450"/>
        <v>#VALUE!</v>
      </c>
      <c r="AM338" t="e">
        <f t="shared" si="451"/>
        <v>#VALUE!</v>
      </c>
      <c r="AN338" t="e">
        <f t="shared" si="452"/>
        <v>#VALUE!</v>
      </c>
      <c r="AO338" t="e">
        <f t="shared" si="453"/>
        <v>#VALUE!</v>
      </c>
      <c r="AP338" t="e">
        <f t="shared" si="454"/>
        <v>#VALUE!</v>
      </c>
      <c r="AQ338" t="e">
        <f t="shared" si="455"/>
        <v>#VALUE!</v>
      </c>
      <c r="AR338" t="e">
        <f t="shared" si="456"/>
        <v>#VALUE!</v>
      </c>
      <c r="AS338" t="e">
        <f t="shared" si="457"/>
        <v>#VALUE!</v>
      </c>
      <c r="AT338" t="e">
        <f t="shared" si="458"/>
        <v>#VALUE!</v>
      </c>
      <c r="AU338" t="e">
        <f t="shared" si="459"/>
        <v>#VALUE!</v>
      </c>
      <c r="AV338" t="e">
        <f t="shared" si="460"/>
        <v>#VALUE!</v>
      </c>
      <c r="AW338" t="e">
        <f t="shared" si="461"/>
        <v>#VALUE!</v>
      </c>
      <c r="AX338" t="e">
        <f t="shared" si="462"/>
        <v>#VALUE!</v>
      </c>
      <c r="AY338" t="e">
        <f t="shared" si="463"/>
        <v>#VALUE!</v>
      </c>
      <c r="AZ338" t="e">
        <f t="shared" si="464"/>
        <v>#VALUE!</v>
      </c>
      <c r="BA338" t="e">
        <f t="shared" si="465"/>
        <v>#VALUE!</v>
      </c>
      <c r="BB338" t="e">
        <f t="shared" si="466"/>
        <v>#VALUE!</v>
      </c>
      <c r="BC338" t="e">
        <f t="shared" si="467"/>
        <v>#VALUE!</v>
      </c>
      <c r="BD338" t="e">
        <f t="shared" si="468"/>
        <v>#VALUE!</v>
      </c>
      <c r="BE338" t="e">
        <f t="shared" si="469"/>
        <v>#VALUE!</v>
      </c>
      <c r="BF338" t="e">
        <f t="shared" si="470"/>
        <v>#VALUE!</v>
      </c>
      <c r="BG338" t="e">
        <f t="shared" si="471"/>
        <v>#VALUE!</v>
      </c>
      <c r="BH338" t="e">
        <f t="shared" si="472"/>
        <v>#VALUE!</v>
      </c>
      <c r="BI338" t="e">
        <f t="shared" si="473"/>
        <v>#VALUE!</v>
      </c>
      <c r="BJ338" t="e">
        <f t="shared" si="474"/>
        <v>#VALUE!</v>
      </c>
      <c r="BK338" t="e">
        <f t="shared" si="475"/>
        <v>#VALUE!</v>
      </c>
      <c r="BL338" t="e">
        <f t="shared" si="476"/>
        <v>#VALUE!</v>
      </c>
      <c r="BM338" t="e">
        <f t="shared" si="477"/>
        <v>#VALUE!</v>
      </c>
      <c r="BN338" t="e">
        <f t="shared" si="478"/>
        <v>#VALUE!</v>
      </c>
      <c r="BO338" t="e">
        <f t="shared" si="479"/>
        <v>#VALUE!</v>
      </c>
      <c r="BP338" t="e">
        <f t="shared" si="480"/>
        <v>#VALUE!</v>
      </c>
      <c r="BQ338" t="e">
        <f t="shared" si="481"/>
        <v>#VALUE!</v>
      </c>
      <c r="BR338" t="e">
        <f t="shared" si="482"/>
        <v>#VALUE!</v>
      </c>
      <c r="BS338" t="e">
        <f t="shared" si="483"/>
        <v>#VALUE!</v>
      </c>
      <c r="BT338" t="e">
        <f t="shared" si="484"/>
        <v>#VALUE!</v>
      </c>
      <c r="BU338" t="e">
        <f t="shared" si="485"/>
        <v>#VALUE!</v>
      </c>
      <c r="BV338" t="e">
        <f t="shared" si="486"/>
        <v>#VALUE!</v>
      </c>
      <c r="BW338" t="e">
        <f t="shared" si="487"/>
        <v>#VALUE!</v>
      </c>
      <c r="BX338" t="e">
        <f t="shared" si="488"/>
        <v>#VALUE!</v>
      </c>
      <c r="BY338" t="e">
        <f t="shared" si="489"/>
        <v>#VALUE!</v>
      </c>
      <c r="BZ338" t="e">
        <f t="shared" si="490"/>
        <v>#VALUE!</v>
      </c>
      <c r="CA338" t="e">
        <f t="shared" si="491"/>
        <v>#VALUE!</v>
      </c>
      <c r="CB338" t="e">
        <f t="shared" si="492"/>
        <v>#VALUE!</v>
      </c>
      <c r="CC338" t="e">
        <f t="shared" si="493"/>
        <v>#VALUE!</v>
      </c>
      <c r="CD338" t="e">
        <f t="shared" si="494"/>
        <v>#VALUE!</v>
      </c>
      <c r="CE338" t="e">
        <f t="shared" si="495"/>
        <v>#VALUE!</v>
      </c>
      <c r="CF338" t="e">
        <f t="shared" si="496"/>
        <v>#VALUE!</v>
      </c>
      <c r="CG338" t="e">
        <f t="shared" si="497"/>
        <v>#VALUE!</v>
      </c>
      <c r="CH338" t="e">
        <f t="shared" ca="1" si="498"/>
        <v>#N/A</v>
      </c>
    </row>
    <row r="339" spans="5:86" x14ac:dyDescent="0.25">
      <c r="E339">
        <f t="shared" si="499"/>
        <v>1045530</v>
      </c>
      <c r="F339">
        <f t="shared" si="499"/>
        <v>1045530</v>
      </c>
      <c r="G339" t="e">
        <f t="shared" si="500"/>
        <v>#N/A</v>
      </c>
      <c r="H339" t="e">
        <f t="shared" si="420"/>
        <v>#VALUE!</v>
      </c>
      <c r="I339" t="e">
        <f t="shared" si="421"/>
        <v>#VALUE!</v>
      </c>
      <c r="J339" t="e">
        <f t="shared" si="422"/>
        <v>#VALUE!</v>
      </c>
      <c r="K339" t="e">
        <f t="shared" si="423"/>
        <v>#VALUE!</v>
      </c>
      <c r="L339" t="e">
        <f t="shared" si="424"/>
        <v>#VALUE!</v>
      </c>
      <c r="M339" t="e">
        <f t="shared" si="425"/>
        <v>#VALUE!</v>
      </c>
      <c r="N339" t="e">
        <f t="shared" si="426"/>
        <v>#VALUE!</v>
      </c>
      <c r="O339" t="e">
        <f t="shared" si="427"/>
        <v>#VALUE!</v>
      </c>
      <c r="P339" t="e">
        <f t="shared" si="428"/>
        <v>#VALUE!</v>
      </c>
      <c r="Q339" t="e">
        <f t="shared" si="429"/>
        <v>#VALUE!</v>
      </c>
      <c r="R339" t="e">
        <f t="shared" si="430"/>
        <v>#VALUE!</v>
      </c>
      <c r="S339" t="e">
        <f t="shared" si="431"/>
        <v>#VALUE!</v>
      </c>
      <c r="T339" t="e">
        <f t="shared" si="432"/>
        <v>#VALUE!</v>
      </c>
      <c r="U339" t="e">
        <f t="shared" si="433"/>
        <v>#VALUE!</v>
      </c>
      <c r="V339" t="e">
        <f t="shared" si="434"/>
        <v>#VALUE!</v>
      </c>
      <c r="W339" t="e">
        <f t="shared" si="435"/>
        <v>#VALUE!</v>
      </c>
      <c r="X339" t="e">
        <f t="shared" si="436"/>
        <v>#VALUE!</v>
      </c>
      <c r="Y339" t="e">
        <f t="shared" si="437"/>
        <v>#VALUE!</v>
      </c>
      <c r="Z339" t="e">
        <f t="shared" si="438"/>
        <v>#VALUE!</v>
      </c>
      <c r="AA339" t="e">
        <f t="shared" si="439"/>
        <v>#VALUE!</v>
      </c>
      <c r="AB339" t="e">
        <f t="shared" si="440"/>
        <v>#VALUE!</v>
      </c>
      <c r="AC339" t="e">
        <f t="shared" si="441"/>
        <v>#VALUE!</v>
      </c>
      <c r="AD339" t="e">
        <f t="shared" si="442"/>
        <v>#VALUE!</v>
      </c>
      <c r="AE339" t="e">
        <f t="shared" si="443"/>
        <v>#VALUE!</v>
      </c>
      <c r="AF339" t="e">
        <f t="shared" si="444"/>
        <v>#VALUE!</v>
      </c>
      <c r="AG339" t="e">
        <f t="shared" si="445"/>
        <v>#VALUE!</v>
      </c>
      <c r="AH339" t="e">
        <f t="shared" si="446"/>
        <v>#VALUE!</v>
      </c>
      <c r="AI339" t="e">
        <f t="shared" si="447"/>
        <v>#VALUE!</v>
      </c>
      <c r="AJ339" t="e">
        <f t="shared" si="448"/>
        <v>#VALUE!</v>
      </c>
      <c r="AK339" t="e">
        <f t="shared" si="449"/>
        <v>#VALUE!</v>
      </c>
      <c r="AL339" t="e">
        <f t="shared" si="450"/>
        <v>#VALUE!</v>
      </c>
      <c r="AM339" t="e">
        <f t="shared" si="451"/>
        <v>#VALUE!</v>
      </c>
      <c r="AN339" t="e">
        <f t="shared" si="452"/>
        <v>#VALUE!</v>
      </c>
      <c r="AO339" t="e">
        <f t="shared" si="453"/>
        <v>#VALUE!</v>
      </c>
      <c r="AP339" t="e">
        <f t="shared" si="454"/>
        <v>#VALUE!</v>
      </c>
      <c r="AQ339" t="e">
        <f t="shared" si="455"/>
        <v>#VALUE!</v>
      </c>
      <c r="AR339" t="e">
        <f t="shared" si="456"/>
        <v>#VALUE!</v>
      </c>
      <c r="AS339" t="e">
        <f t="shared" si="457"/>
        <v>#VALUE!</v>
      </c>
      <c r="AT339" t="e">
        <f t="shared" si="458"/>
        <v>#VALUE!</v>
      </c>
      <c r="AU339" t="e">
        <f t="shared" si="459"/>
        <v>#VALUE!</v>
      </c>
      <c r="AV339" t="e">
        <f t="shared" si="460"/>
        <v>#VALUE!</v>
      </c>
      <c r="AW339" t="e">
        <f t="shared" si="461"/>
        <v>#VALUE!</v>
      </c>
      <c r="AX339" t="e">
        <f t="shared" si="462"/>
        <v>#VALUE!</v>
      </c>
      <c r="AY339" t="e">
        <f t="shared" si="463"/>
        <v>#VALUE!</v>
      </c>
      <c r="AZ339" t="e">
        <f t="shared" si="464"/>
        <v>#VALUE!</v>
      </c>
      <c r="BA339" t="e">
        <f t="shared" si="465"/>
        <v>#VALUE!</v>
      </c>
      <c r="BB339" t="e">
        <f t="shared" si="466"/>
        <v>#VALUE!</v>
      </c>
      <c r="BC339" t="e">
        <f t="shared" si="467"/>
        <v>#VALUE!</v>
      </c>
      <c r="BD339" t="e">
        <f t="shared" si="468"/>
        <v>#VALUE!</v>
      </c>
      <c r="BE339" t="e">
        <f t="shared" si="469"/>
        <v>#VALUE!</v>
      </c>
      <c r="BF339" t="e">
        <f t="shared" si="470"/>
        <v>#VALUE!</v>
      </c>
      <c r="BG339" t="e">
        <f t="shared" si="471"/>
        <v>#VALUE!</v>
      </c>
      <c r="BH339" t="e">
        <f t="shared" si="472"/>
        <v>#VALUE!</v>
      </c>
      <c r="BI339" t="e">
        <f t="shared" si="473"/>
        <v>#VALUE!</v>
      </c>
      <c r="BJ339" t="e">
        <f t="shared" si="474"/>
        <v>#VALUE!</v>
      </c>
      <c r="BK339" t="e">
        <f t="shared" si="475"/>
        <v>#VALUE!</v>
      </c>
      <c r="BL339" t="e">
        <f t="shared" si="476"/>
        <v>#VALUE!</v>
      </c>
      <c r="BM339" t="e">
        <f t="shared" si="477"/>
        <v>#VALUE!</v>
      </c>
      <c r="BN339" t="e">
        <f t="shared" si="478"/>
        <v>#VALUE!</v>
      </c>
      <c r="BO339" t="e">
        <f t="shared" si="479"/>
        <v>#VALUE!</v>
      </c>
      <c r="BP339" t="e">
        <f t="shared" si="480"/>
        <v>#VALUE!</v>
      </c>
      <c r="BQ339" t="e">
        <f t="shared" si="481"/>
        <v>#VALUE!</v>
      </c>
      <c r="BR339" t="e">
        <f t="shared" si="482"/>
        <v>#VALUE!</v>
      </c>
      <c r="BS339" t="e">
        <f t="shared" si="483"/>
        <v>#VALUE!</v>
      </c>
      <c r="BT339" t="e">
        <f t="shared" si="484"/>
        <v>#VALUE!</v>
      </c>
      <c r="BU339" t="e">
        <f t="shared" si="485"/>
        <v>#VALUE!</v>
      </c>
      <c r="BV339" t="e">
        <f t="shared" si="486"/>
        <v>#VALUE!</v>
      </c>
      <c r="BW339" t="e">
        <f t="shared" si="487"/>
        <v>#VALUE!</v>
      </c>
      <c r="BX339" t="e">
        <f t="shared" si="488"/>
        <v>#VALUE!</v>
      </c>
      <c r="BY339" t="e">
        <f t="shared" si="489"/>
        <v>#VALUE!</v>
      </c>
      <c r="BZ339" t="e">
        <f t="shared" si="490"/>
        <v>#VALUE!</v>
      </c>
      <c r="CA339" t="e">
        <f t="shared" si="491"/>
        <v>#VALUE!</v>
      </c>
      <c r="CB339" t="e">
        <f t="shared" si="492"/>
        <v>#VALUE!</v>
      </c>
      <c r="CC339" t="e">
        <f t="shared" si="493"/>
        <v>#VALUE!</v>
      </c>
      <c r="CD339" t="e">
        <f t="shared" si="494"/>
        <v>#VALUE!</v>
      </c>
      <c r="CE339" t="e">
        <f t="shared" si="495"/>
        <v>#VALUE!</v>
      </c>
      <c r="CF339" t="e">
        <f t="shared" si="496"/>
        <v>#VALUE!</v>
      </c>
      <c r="CG339" t="e">
        <f t="shared" si="497"/>
        <v>#VALUE!</v>
      </c>
      <c r="CH339" t="e">
        <f t="shared" ca="1" si="498"/>
        <v>#N/A</v>
      </c>
    </row>
    <row r="340" spans="5:86" x14ac:dyDescent="0.25">
      <c r="E340">
        <f t="shared" si="499"/>
        <v>1045529</v>
      </c>
      <c r="F340">
        <f t="shared" si="499"/>
        <v>1045529</v>
      </c>
      <c r="G340" t="e">
        <f t="shared" si="500"/>
        <v>#N/A</v>
      </c>
      <c r="H340" t="e">
        <f t="shared" si="420"/>
        <v>#VALUE!</v>
      </c>
      <c r="I340" t="e">
        <f t="shared" si="421"/>
        <v>#VALUE!</v>
      </c>
      <c r="J340" t="e">
        <f t="shared" si="422"/>
        <v>#VALUE!</v>
      </c>
      <c r="K340" t="e">
        <f t="shared" si="423"/>
        <v>#VALUE!</v>
      </c>
      <c r="L340" t="e">
        <f t="shared" si="424"/>
        <v>#VALUE!</v>
      </c>
      <c r="M340" t="e">
        <f t="shared" si="425"/>
        <v>#VALUE!</v>
      </c>
      <c r="N340" t="e">
        <f t="shared" si="426"/>
        <v>#VALUE!</v>
      </c>
      <c r="O340" t="e">
        <f t="shared" si="427"/>
        <v>#VALUE!</v>
      </c>
      <c r="P340" t="e">
        <f t="shared" si="428"/>
        <v>#VALUE!</v>
      </c>
      <c r="Q340" t="e">
        <f t="shared" si="429"/>
        <v>#VALUE!</v>
      </c>
      <c r="R340" t="e">
        <f t="shared" si="430"/>
        <v>#VALUE!</v>
      </c>
      <c r="S340" t="e">
        <f t="shared" si="431"/>
        <v>#VALUE!</v>
      </c>
      <c r="T340" t="e">
        <f t="shared" si="432"/>
        <v>#VALUE!</v>
      </c>
      <c r="U340" t="e">
        <f t="shared" si="433"/>
        <v>#VALUE!</v>
      </c>
      <c r="V340" t="e">
        <f t="shared" si="434"/>
        <v>#VALUE!</v>
      </c>
      <c r="W340" t="e">
        <f t="shared" si="435"/>
        <v>#VALUE!</v>
      </c>
      <c r="X340" t="e">
        <f t="shared" si="436"/>
        <v>#VALUE!</v>
      </c>
      <c r="Y340" t="e">
        <f t="shared" si="437"/>
        <v>#VALUE!</v>
      </c>
      <c r="Z340" t="e">
        <f t="shared" si="438"/>
        <v>#VALUE!</v>
      </c>
      <c r="AA340" t="e">
        <f t="shared" si="439"/>
        <v>#VALUE!</v>
      </c>
      <c r="AB340" t="e">
        <f t="shared" si="440"/>
        <v>#VALUE!</v>
      </c>
      <c r="AC340" t="e">
        <f t="shared" si="441"/>
        <v>#VALUE!</v>
      </c>
      <c r="AD340" t="e">
        <f t="shared" si="442"/>
        <v>#VALUE!</v>
      </c>
      <c r="AE340" t="e">
        <f t="shared" si="443"/>
        <v>#VALUE!</v>
      </c>
      <c r="AF340" t="e">
        <f t="shared" si="444"/>
        <v>#VALUE!</v>
      </c>
      <c r="AG340" t="e">
        <f t="shared" si="445"/>
        <v>#VALUE!</v>
      </c>
      <c r="AH340" t="e">
        <f t="shared" si="446"/>
        <v>#VALUE!</v>
      </c>
      <c r="AI340" t="e">
        <f t="shared" si="447"/>
        <v>#VALUE!</v>
      </c>
      <c r="AJ340" t="e">
        <f t="shared" si="448"/>
        <v>#VALUE!</v>
      </c>
      <c r="AK340" t="e">
        <f t="shared" si="449"/>
        <v>#VALUE!</v>
      </c>
      <c r="AL340" t="e">
        <f t="shared" si="450"/>
        <v>#VALUE!</v>
      </c>
      <c r="AM340" t="e">
        <f t="shared" si="451"/>
        <v>#VALUE!</v>
      </c>
      <c r="AN340" t="e">
        <f t="shared" si="452"/>
        <v>#VALUE!</v>
      </c>
      <c r="AO340" t="e">
        <f t="shared" si="453"/>
        <v>#VALUE!</v>
      </c>
      <c r="AP340" t="e">
        <f t="shared" si="454"/>
        <v>#VALUE!</v>
      </c>
      <c r="AQ340" t="e">
        <f t="shared" si="455"/>
        <v>#VALUE!</v>
      </c>
      <c r="AR340" t="e">
        <f t="shared" si="456"/>
        <v>#VALUE!</v>
      </c>
      <c r="AS340" t="e">
        <f t="shared" si="457"/>
        <v>#VALUE!</v>
      </c>
      <c r="AT340" t="e">
        <f t="shared" si="458"/>
        <v>#VALUE!</v>
      </c>
      <c r="AU340" t="e">
        <f t="shared" si="459"/>
        <v>#VALUE!</v>
      </c>
      <c r="AV340" t="e">
        <f t="shared" si="460"/>
        <v>#VALUE!</v>
      </c>
      <c r="AW340" t="e">
        <f t="shared" si="461"/>
        <v>#VALUE!</v>
      </c>
      <c r="AX340" t="e">
        <f t="shared" si="462"/>
        <v>#VALUE!</v>
      </c>
      <c r="AY340" t="e">
        <f t="shared" si="463"/>
        <v>#VALUE!</v>
      </c>
      <c r="AZ340" t="e">
        <f t="shared" si="464"/>
        <v>#VALUE!</v>
      </c>
      <c r="BA340" t="e">
        <f t="shared" si="465"/>
        <v>#VALUE!</v>
      </c>
      <c r="BB340" t="e">
        <f t="shared" si="466"/>
        <v>#VALUE!</v>
      </c>
      <c r="BC340" t="e">
        <f t="shared" si="467"/>
        <v>#VALUE!</v>
      </c>
      <c r="BD340" t="e">
        <f t="shared" si="468"/>
        <v>#VALUE!</v>
      </c>
      <c r="BE340" t="e">
        <f t="shared" si="469"/>
        <v>#VALUE!</v>
      </c>
      <c r="BF340" t="e">
        <f t="shared" si="470"/>
        <v>#VALUE!</v>
      </c>
      <c r="BG340" t="e">
        <f t="shared" si="471"/>
        <v>#VALUE!</v>
      </c>
      <c r="BH340" t="e">
        <f t="shared" si="472"/>
        <v>#VALUE!</v>
      </c>
      <c r="BI340" t="e">
        <f t="shared" si="473"/>
        <v>#VALUE!</v>
      </c>
      <c r="BJ340" t="e">
        <f t="shared" si="474"/>
        <v>#VALUE!</v>
      </c>
      <c r="BK340" t="e">
        <f t="shared" si="475"/>
        <v>#VALUE!</v>
      </c>
      <c r="BL340" t="e">
        <f t="shared" si="476"/>
        <v>#VALUE!</v>
      </c>
      <c r="BM340" t="e">
        <f t="shared" si="477"/>
        <v>#VALUE!</v>
      </c>
      <c r="BN340" t="e">
        <f t="shared" si="478"/>
        <v>#VALUE!</v>
      </c>
      <c r="BO340" t="e">
        <f t="shared" si="479"/>
        <v>#VALUE!</v>
      </c>
      <c r="BP340" t="e">
        <f t="shared" si="480"/>
        <v>#VALUE!</v>
      </c>
      <c r="BQ340" t="e">
        <f t="shared" si="481"/>
        <v>#VALUE!</v>
      </c>
      <c r="BR340" t="e">
        <f t="shared" si="482"/>
        <v>#VALUE!</v>
      </c>
      <c r="BS340" t="e">
        <f t="shared" si="483"/>
        <v>#VALUE!</v>
      </c>
      <c r="BT340" t="e">
        <f t="shared" si="484"/>
        <v>#VALUE!</v>
      </c>
      <c r="BU340" t="e">
        <f t="shared" si="485"/>
        <v>#VALUE!</v>
      </c>
      <c r="BV340" t="e">
        <f t="shared" si="486"/>
        <v>#VALUE!</v>
      </c>
      <c r="BW340" t="e">
        <f t="shared" si="487"/>
        <v>#VALUE!</v>
      </c>
      <c r="BX340" t="e">
        <f t="shared" si="488"/>
        <v>#VALUE!</v>
      </c>
      <c r="BY340" t="e">
        <f t="shared" si="489"/>
        <v>#VALUE!</v>
      </c>
      <c r="BZ340" t="e">
        <f t="shared" si="490"/>
        <v>#VALUE!</v>
      </c>
      <c r="CA340" t="e">
        <f t="shared" si="491"/>
        <v>#VALUE!</v>
      </c>
      <c r="CB340" t="e">
        <f t="shared" si="492"/>
        <v>#VALUE!</v>
      </c>
      <c r="CC340" t="e">
        <f t="shared" si="493"/>
        <v>#VALUE!</v>
      </c>
      <c r="CD340" t="e">
        <f t="shared" si="494"/>
        <v>#VALUE!</v>
      </c>
      <c r="CE340" t="e">
        <f t="shared" si="495"/>
        <v>#VALUE!</v>
      </c>
      <c r="CF340" t="e">
        <f t="shared" si="496"/>
        <v>#VALUE!</v>
      </c>
      <c r="CG340" t="e">
        <f t="shared" si="497"/>
        <v>#VALUE!</v>
      </c>
      <c r="CH340" t="e">
        <f t="shared" ca="1" si="498"/>
        <v>#N/A</v>
      </c>
    </row>
    <row r="341" spans="5:86" x14ac:dyDescent="0.25">
      <c r="E341">
        <f t="shared" si="499"/>
        <v>1045528</v>
      </c>
      <c r="F341">
        <f t="shared" si="499"/>
        <v>1045528</v>
      </c>
      <c r="G341" t="e">
        <f t="shared" si="500"/>
        <v>#N/A</v>
      </c>
      <c r="H341" t="e">
        <f t="shared" si="420"/>
        <v>#VALUE!</v>
      </c>
      <c r="I341" t="e">
        <f t="shared" si="421"/>
        <v>#VALUE!</v>
      </c>
      <c r="J341" t="e">
        <f t="shared" si="422"/>
        <v>#VALUE!</v>
      </c>
      <c r="K341" t="e">
        <f t="shared" si="423"/>
        <v>#VALUE!</v>
      </c>
      <c r="L341" t="e">
        <f t="shared" si="424"/>
        <v>#VALUE!</v>
      </c>
      <c r="M341" t="e">
        <f t="shared" si="425"/>
        <v>#VALUE!</v>
      </c>
      <c r="N341" t="e">
        <f t="shared" si="426"/>
        <v>#VALUE!</v>
      </c>
      <c r="O341" t="e">
        <f t="shared" si="427"/>
        <v>#VALUE!</v>
      </c>
      <c r="P341" t="e">
        <f t="shared" si="428"/>
        <v>#VALUE!</v>
      </c>
      <c r="Q341" t="e">
        <f t="shared" si="429"/>
        <v>#VALUE!</v>
      </c>
      <c r="R341" t="e">
        <f t="shared" si="430"/>
        <v>#VALUE!</v>
      </c>
      <c r="S341" t="e">
        <f t="shared" si="431"/>
        <v>#VALUE!</v>
      </c>
      <c r="T341" t="e">
        <f t="shared" si="432"/>
        <v>#VALUE!</v>
      </c>
      <c r="U341" t="e">
        <f t="shared" si="433"/>
        <v>#VALUE!</v>
      </c>
      <c r="V341" t="e">
        <f t="shared" si="434"/>
        <v>#VALUE!</v>
      </c>
      <c r="W341" t="e">
        <f t="shared" si="435"/>
        <v>#VALUE!</v>
      </c>
      <c r="X341" t="e">
        <f t="shared" si="436"/>
        <v>#VALUE!</v>
      </c>
      <c r="Y341" t="e">
        <f t="shared" si="437"/>
        <v>#VALUE!</v>
      </c>
      <c r="Z341" t="e">
        <f t="shared" si="438"/>
        <v>#VALUE!</v>
      </c>
      <c r="AA341" t="e">
        <f t="shared" si="439"/>
        <v>#VALUE!</v>
      </c>
      <c r="AB341" t="e">
        <f t="shared" si="440"/>
        <v>#VALUE!</v>
      </c>
      <c r="AC341" t="e">
        <f t="shared" si="441"/>
        <v>#VALUE!</v>
      </c>
      <c r="AD341" t="e">
        <f t="shared" si="442"/>
        <v>#VALUE!</v>
      </c>
      <c r="AE341" t="e">
        <f t="shared" si="443"/>
        <v>#VALUE!</v>
      </c>
      <c r="AF341" t="e">
        <f t="shared" si="444"/>
        <v>#VALUE!</v>
      </c>
      <c r="AG341" t="e">
        <f t="shared" si="445"/>
        <v>#VALUE!</v>
      </c>
      <c r="AH341" t="e">
        <f t="shared" si="446"/>
        <v>#VALUE!</v>
      </c>
      <c r="AI341" t="e">
        <f t="shared" si="447"/>
        <v>#VALUE!</v>
      </c>
      <c r="AJ341" t="e">
        <f t="shared" si="448"/>
        <v>#VALUE!</v>
      </c>
      <c r="AK341" t="e">
        <f t="shared" si="449"/>
        <v>#VALUE!</v>
      </c>
      <c r="AL341" t="e">
        <f t="shared" si="450"/>
        <v>#VALUE!</v>
      </c>
      <c r="AM341" t="e">
        <f t="shared" si="451"/>
        <v>#VALUE!</v>
      </c>
      <c r="AN341" t="e">
        <f t="shared" si="452"/>
        <v>#VALUE!</v>
      </c>
      <c r="AO341" t="e">
        <f t="shared" si="453"/>
        <v>#VALUE!</v>
      </c>
      <c r="AP341" t="e">
        <f t="shared" si="454"/>
        <v>#VALUE!</v>
      </c>
      <c r="AQ341" t="e">
        <f t="shared" si="455"/>
        <v>#VALUE!</v>
      </c>
      <c r="AR341" t="e">
        <f t="shared" si="456"/>
        <v>#VALUE!</v>
      </c>
      <c r="AS341" t="e">
        <f t="shared" si="457"/>
        <v>#VALUE!</v>
      </c>
      <c r="AT341" t="e">
        <f t="shared" si="458"/>
        <v>#VALUE!</v>
      </c>
      <c r="AU341" t="e">
        <f t="shared" si="459"/>
        <v>#VALUE!</v>
      </c>
      <c r="AV341" t="e">
        <f t="shared" si="460"/>
        <v>#VALUE!</v>
      </c>
      <c r="AW341" t="e">
        <f t="shared" si="461"/>
        <v>#VALUE!</v>
      </c>
      <c r="AX341" t="e">
        <f t="shared" si="462"/>
        <v>#VALUE!</v>
      </c>
      <c r="AY341" t="e">
        <f t="shared" si="463"/>
        <v>#VALUE!</v>
      </c>
      <c r="AZ341" t="e">
        <f t="shared" si="464"/>
        <v>#VALUE!</v>
      </c>
      <c r="BA341" t="e">
        <f t="shared" si="465"/>
        <v>#VALUE!</v>
      </c>
      <c r="BB341" t="e">
        <f t="shared" si="466"/>
        <v>#VALUE!</v>
      </c>
      <c r="BC341" t="e">
        <f t="shared" si="467"/>
        <v>#VALUE!</v>
      </c>
      <c r="BD341" t="e">
        <f t="shared" si="468"/>
        <v>#VALUE!</v>
      </c>
      <c r="BE341" t="e">
        <f t="shared" si="469"/>
        <v>#VALUE!</v>
      </c>
      <c r="BF341" t="e">
        <f t="shared" si="470"/>
        <v>#VALUE!</v>
      </c>
      <c r="BG341" t="e">
        <f t="shared" si="471"/>
        <v>#VALUE!</v>
      </c>
      <c r="BH341" t="e">
        <f t="shared" si="472"/>
        <v>#VALUE!</v>
      </c>
      <c r="BI341" t="e">
        <f t="shared" si="473"/>
        <v>#VALUE!</v>
      </c>
      <c r="BJ341" t="e">
        <f t="shared" si="474"/>
        <v>#VALUE!</v>
      </c>
      <c r="BK341" t="e">
        <f t="shared" si="475"/>
        <v>#VALUE!</v>
      </c>
      <c r="BL341" t="e">
        <f t="shared" si="476"/>
        <v>#VALUE!</v>
      </c>
      <c r="BM341" t="e">
        <f t="shared" si="477"/>
        <v>#VALUE!</v>
      </c>
      <c r="BN341" t="e">
        <f t="shared" si="478"/>
        <v>#VALUE!</v>
      </c>
      <c r="BO341" t="e">
        <f t="shared" si="479"/>
        <v>#VALUE!</v>
      </c>
      <c r="BP341" t="e">
        <f t="shared" si="480"/>
        <v>#VALUE!</v>
      </c>
      <c r="BQ341" t="e">
        <f t="shared" si="481"/>
        <v>#VALUE!</v>
      </c>
      <c r="BR341" t="e">
        <f t="shared" si="482"/>
        <v>#VALUE!</v>
      </c>
      <c r="BS341" t="e">
        <f t="shared" si="483"/>
        <v>#VALUE!</v>
      </c>
      <c r="BT341" t="e">
        <f t="shared" si="484"/>
        <v>#VALUE!</v>
      </c>
      <c r="BU341" t="e">
        <f t="shared" si="485"/>
        <v>#VALUE!</v>
      </c>
      <c r="BV341" t="e">
        <f t="shared" si="486"/>
        <v>#VALUE!</v>
      </c>
      <c r="BW341" t="e">
        <f t="shared" si="487"/>
        <v>#VALUE!</v>
      </c>
      <c r="BX341" t="e">
        <f t="shared" si="488"/>
        <v>#VALUE!</v>
      </c>
      <c r="BY341" t="e">
        <f t="shared" si="489"/>
        <v>#VALUE!</v>
      </c>
      <c r="BZ341" t="e">
        <f t="shared" si="490"/>
        <v>#VALUE!</v>
      </c>
      <c r="CA341" t="e">
        <f t="shared" si="491"/>
        <v>#VALUE!</v>
      </c>
      <c r="CB341" t="e">
        <f t="shared" si="492"/>
        <v>#VALUE!</v>
      </c>
      <c r="CC341" t="e">
        <f t="shared" si="493"/>
        <v>#VALUE!</v>
      </c>
      <c r="CD341" t="e">
        <f t="shared" si="494"/>
        <v>#VALUE!</v>
      </c>
      <c r="CE341" t="e">
        <f t="shared" si="495"/>
        <v>#VALUE!</v>
      </c>
      <c r="CF341" t="e">
        <f t="shared" si="496"/>
        <v>#VALUE!</v>
      </c>
      <c r="CG341" t="e">
        <f t="shared" si="497"/>
        <v>#VALUE!</v>
      </c>
      <c r="CH341" t="e">
        <f t="shared" ca="1" si="498"/>
        <v>#N/A</v>
      </c>
    </row>
    <row r="342" spans="5:86" x14ac:dyDescent="0.25">
      <c r="E342">
        <f t="shared" ref="E342:F357" si="501">E341-1</f>
        <v>1045527</v>
      </c>
      <c r="F342">
        <f t="shared" si="501"/>
        <v>1045527</v>
      </c>
      <c r="G342" t="e">
        <f t="shared" si="500"/>
        <v>#N/A</v>
      </c>
      <c r="H342" t="e">
        <f t="shared" si="420"/>
        <v>#VALUE!</v>
      </c>
      <c r="I342" t="e">
        <f t="shared" si="421"/>
        <v>#VALUE!</v>
      </c>
      <c r="J342" t="e">
        <f t="shared" si="422"/>
        <v>#VALUE!</v>
      </c>
      <c r="K342" t="e">
        <f t="shared" si="423"/>
        <v>#VALUE!</v>
      </c>
      <c r="L342" t="e">
        <f t="shared" si="424"/>
        <v>#VALUE!</v>
      </c>
      <c r="M342" t="e">
        <f t="shared" si="425"/>
        <v>#VALUE!</v>
      </c>
      <c r="N342" t="e">
        <f t="shared" si="426"/>
        <v>#VALUE!</v>
      </c>
      <c r="O342" t="e">
        <f t="shared" si="427"/>
        <v>#VALUE!</v>
      </c>
      <c r="P342" t="e">
        <f t="shared" si="428"/>
        <v>#VALUE!</v>
      </c>
      <c r="Q342" t="e">
        <f t="shared" si="429"/>
        <v>#VALUE!</v>
      </c>
      <c r="R342" t="e">
        <f t="shared" si="430"/>
        <v>#VALUE!</v>
      </c>
      <c r="S342" t="e">
        <f t="shared" si="431"/>
        <v>#VALUE!</v>
      </c>
      <c r="T342" t="e">
        <f t="shared" si="432"/>
        <v>#VALUE!</v>
      </c>
      <c r="U342" t="e">
        <f t="shared" si="433"/>
        <v>#VALUE!</v>
      </c>
      <c r="V342" t="e">
        <f t="shared" si="434"/>
        <v>#VALUE!</v>
      </c>
      <c r="W342" t="e">
        <f t="shared" si="435"/>
        <v>#VALUE!</v>
      </c>
      <c r="X342" t="e">
        <f t="shared" si="436"/>
        <v>#VALUE!</v>
      </c>
      <c r="Y342" t="e">
        <f t="shared" si="437"/>
        <v>#VALUE!</v>
      </c>
      <c r="Z342" t="e">
        <f t="shared" si="438"/>
        <v>#VALUE!</v>
      </c>
      <c r="AA342" t="e">
        <f t="shared" si="439"/>
        <v>#VALUE!</v>
      </c>
      <c r="AB342" t="e">
        <f t="shared" si="440"/>
        <v>#VALUE!</v>
      </c>
      <c r="AC342" t="e">
        <f t="shared" si="441"/>
        <v>#VALUE!</v>
      </c>
      <c r="AD342" t="e">
        <f t="shared" si="442"/>
        <v>#VALUE!</v>
      </c>
      <c r="AE342" t="e">
        <f t="shared" si="443"/>
        <v>#VALUE!</v>
      </c>
      <c r="AF342" t="e">
        <f t="shared" si="444"/>
        <v>#VALUE!</v>
      </c>
      <c r="AG342" t="e">
        <f t="shared" si="445"/>
        <v>#VALUE!</v>
      </c>
      <c r="AH342" t="e">
        <f t="shared" si="446"/>
        <v>#VALUE!</v>
      </c>
      <c r="AI342" t="e">
        <f t="shared" si="447"/>
        <v>#VALUE!</v>
      </c>
      <c r="AJ342" t="e">
        <f t="shared" si="448"/>
        <v>#VALUE!</v>
      </c>
      <c r="AK342" t="e">
        <f t="shared" si="449"/>
        <v>#VALUE!</v>
      </c>
      <c r="AL342" t="e">
        <f t="shared" si="450"/>
        <v>#VALUE!</v>
      </c>
      <c r="AM342" t="e">
        <f t="shared" si="451"/>
        <v>#VALUE!</v>
      </c>
      <c r="AN342" t="e">
        <f t="shared" si="452"/>
        <v>#VALUE!</v>
      </c>
      <c r="AO342" t="e">
        <f t="shared" si="453"/>
        <v>#VALUE!</v>
      </c>
      <c r="AP342" t="e">
        <f t="shared" si="454"/>
        <v>#VALUE!</v>
      </c>
      <c r="AQ342" t="e">
        <f t="shared" si="455"/>
        <v>#VALUE!</v>
      </c>
      <c r="AR342" t="e">
        <f t="shared" si="456"/>
        <v>#VALUE!</v>
      </c>
      <c r="AS342" t="e">
        <f t="shared" si="457"/>
        <v>#VALUE!</v>
      </c>
      <c r="AT342" t="e">
        <f t="shared" si="458"/>
        <v>#VALUE!</v>
      </c>
      <c r="AU342" t="e">
        <f t="shared" si="459"/>
        <v>#VALUE!</v>
      </c>
      <c r="AV342" t="e">
        <f t="shared" si="460"/>
        <v>#VALUE!</v>
      </c>
      <c r="AW342" t="e">
        <f t="shared" si="461"/>
        <v>#VALUE!</v>
      </c>
      <c r="AX342" t="e">
        <f t="shared" si="462"/>
        <v>#VALUE!</v>
      </c>
      <c r="AY342" t="e">
        <f t="shared" si="463"/>
        <v>#VALUE!</v>
      </c>
      <c r="AZ342" t="e">
        <f t="shared" si="464"/>
        <v>#VALUE!</v>
      </c>
      <c r="BA342" t="e">
        <f t="shared" si="465"/>
        <v>#VALUE!</v>
      </c>
      <c r="BB342" t="e">
        <f t="shared" si="466"/>
        <v>#VALUE!</v>
      </c>
      <c r="BC342" t="e">
        <f t="shared" si="467"/>
        <v>#VALUE!</v>
      </c>
      <c r="BD342" t="e">
        <f t="shared" si="468"/>
        <v>#VALUE!</v>
      </c>
      <c r="BE342" t="e">
        <f t="shared" si="469"/>
        <v>#VALUE!</v>
      </c>
      <c r="BF342" t="e">
        <f t="shared" si="470"/>
        <v>#VALUE!</v>
      </c>
      <c r="BG342" t="e">
        <f t="shared" si="471"/>
        <v>#VALUE!</v>
      </c>
      <c r="BH342" t="e">
        <f t="shared" si="472"/>
        <v>#VALUE!</v>
      </c>
      <c r="BI342" t="e">
        <f t="shared" si="473"/>
        <v>#VALUE!</v>
      </c>
      <c r="BJ342" t="e">
        <f t="shared" si="474"/>
        <v>#VALUE!</v>
      </c>
      <c r="BK342" t="e">
        <f t="shared" si="475"/>
        <v>#VALUE!</v>
      </c>
      <c r="BL342" t="e">
        <f t="shared" si="476"/>
        <v>#VALUE!</v>
      </c>
      <c r="BM342" t="e">
        <f t="shared" si="477"/>
        <v>#VALUE!</v>
      </c>
      <c r="BN342" t="e">
        <f t="shared" si="478"/>
        <v>#VALUE!</v>
      </c>
      <c r="BO342" t="e">
        <f t="shared" si="479"/>
        <v>#VALUE!</v>
      </c>
      <c r="BP342" t="e">
        <f t="shared" si="480"/>
        <v>#VALUE!</v>
      </c>
      <c r="BQ342" t="e">
        <f t="shared" si="481"/>
        <v>#VALUE!</v>
      </c>
      <c r="BR342" t="e">
        <f t="shared" si="482"/>
        <v>#VALUE!</v>
      </c>
      <c r="BS342" t="e">
        <f t="shared" si="483"/>
        <v>#VALUE!</v>
      </c>
      <c r="BT342" t="e">
        <f t="shared" si="484"/>
        <v>#VALUE!</v>
      </c>
      <c r="BU342" t="e">
        <f t="shared" si="485"/>
        <v>#VALUE!</v>
      </c>
      <c r="BV342" t="e">
        <f t="shared" si="486"/>
        <v>#VALUE!</v>
      </c>
      <c r="BW342" t="e">
        <f t="shared" si="487"/>
        <v>#VALUE!</v>
      </c>
      <c r="BX342" t="e">
        <f t="shared" si="488"/>
        <v>#VALUE!</v>
      </c>
      <c r="BY342" t="e">
        <f t="shared" si="489"/>
        <v>#VALUE!</v>
      </c>
      <c r="BZ342" t="e">
        <f t="shared" si="490"/>
        <v>#VALUE!</v>
      </c>
      <c r="CA342" t="e">
        <f t="shared" si="491"/>
        <v>#VALUE!</v>
      </c>
      <c r="CB342" t="e">
        <f t="shared" si="492"/>
        <v>#VALUE!</v>
      </c>
      <c r="CC342" t="e">
        <f t="shared" si="493"/>
        <v>#VALUE!</v>
      </c>
      <c r="CD342" t="e">
        <f t="shared" si="494"/>
        <v>#VALUE!</v>
      </c>
      <c r="CE342" t="e">
        <f t="shared" si="495"/>
        <v>#VALUE!</v>
      </c>
      <c r="CF342" t="e">
        <f t="shared" si="496"/>
        <v>#VALUE!</v>
      </c>
      <c r="CG342" t="e">
        <f t="shared" si="497"/>
        <v>#VALUE!</v>
      </c>
      <c r="CH342" t="e">
        <f t="shared" ca="1" si="498"/>
        <v>#N/A</v>
      </c>
    </row>
    <row r="343" spans="5:86" x14ac:dyDescent="0.25">
      <c r="E343">
        <f t="shared" si="501"/>
        <v>1045526</v>
      </c>
      <c r="F343">
        <f t="shared" si="501"/>
        <v>1045526</v>
      </c>
      <c r="G343" t="e">
        <f t="shared" si="500"/>
        <v>#N/A</v>
      </c>
      <c r="H343" t="e">
        <f t="shared" si="420"/>
        <v>#VALUE!</v>
      </c>
      <c r="I343" t="e">
        <f t="shared" si="421"/>
        <v>#VALUE!</v>
      </c>
      <c r="J343" t="e">
        <f t="shared" si="422"/>
        <v>#VALUE!</v>
      </c>
      <c r="K343" t="e">
        <f t="shared" si="423"/>
        <v>#VALUE!</v>
      </c>
      <c r="L343" t="e">
        <f t="shared" si="424"/>
        <v>#VALUE!</v>
      </c>
      <c r="M343" t="e">
        <f t="shared" si="425"/>
        <v>#VALUE!</v>
      </c>
      <c r="N343" t="e">
        <f t="shared" si="426"/>
        <v>#VALUE!</v>
      </c>
      <c r="O343" t="e">
        <f t="shared" si="427"/>
        <v>#VALUE!</v>
      </c>
      <c r="P343" t="e">
        <f t="shared" si="428"/>
        <v>#VALUE!</v>
      </c>
      <c r="Q343" t="e">
        <f t="shared" si="429"/>
        <v>#VALUE!</v>
      </c>
      <c r="R343" t="e">
        <f t="shared" si="430"/>
        <v>#VALUE!</v>
      </c>
      <c r="S343" t="e">
        <f t="shared" si="431"/>
        <v>#VALUE!</v>
      </c>
      <c r="T343" t="e">
        <f t="shared" si="432"/>
        <v>#VALUE!</v>
      </c>
      <c r="U343" t="e">
        <f t="shared" si="433"/>
        <v>#VALUE!</v>
      </c>
      <c r="V343" t="e">
        <f t="shared" si="434"/>
        <v>#VALUE!</v>
      </c>
      <c r="W343" t="e">
        <f t="shared" si="435"/>
        <v>#VALUE!</v>
      </c>
      <c r="X343" t="e">
        <f t="shared" si="436"/>
        <v>#VALUE!</v>
      </c>
      <c r="Y343" t="e">
        <f t="shared" si="437"/>
        <v>#VALUE!</v>
      </c>
      <c r="Z343" t="e">
        <f t="shared" si="438"/>
        <v>#VALUE!</v>
      </c>
      <c r="AA343" t="e">
        <f t="shared" si="439"/>
        <v>#VALUE!</v>
      </c>
      <c r="AB343" t="e">
        <f t="shared" si="440"/>
        <v>#VALUE!</v>
      </c>
      <c r="AC343" t="e">
        <f t="shared" si="441"/>
        <v>#VALUE!</v>
      </c>
      <c r="AD343" t="e">
        <f t="shared" si="442"/>
        <v>#VALUE!</v>
      </c>
      <c r="AE343" t="e">
        <f t="shared" si="443"/>
        <v>#VALUE!</v>
      </c>
      <c r="AF343" t="e">
        <f t="shared" si="444"/>
        <v>#VALUE!</v>
      </c>
      <c r="AG343" t="e">
        <f t="shared" si="445"/>
        <v>#VALUE!</v>
      </c>
      <c r="AH343" t="e">
        <f t="shared" si="446"/>
        <v>#VALUE!</v>
      </c>
      <c r="AI343" t="e">
        <f t="shared" si="447"/>
        <v>#VALUE!</v>
      </c>
      <c r="AJ343" t="e">
        <f t="shared" si="448"/>
        <v>#VALUE!</v>
      </c>
      <c r="AK343" t="e">
        <f t="shared" si="449"/>
        <v>#VALUE!</v>
      </c>
      <c r="AL343" t="e">
        <f t="shared" si="450"/>
        <v>#VALUE!</v>
      </c>
      <c r="AM343" t="e">
        <f t="shared" si="451"/>
        <v>#VALUE!</v>
      </c>
      <c r="AN343" t="e">
        <f t="shared" si="452"/>
        <v>#VALUE!</v>
      </c>
      <c r="AO343" t="e">
        <f t="shared" si="453"/>
        <v>#VALUE!</v>
      </c>
      <c r="AP343" t="e">
        <f t="shared" si="454"/>
        <v>#VALUE!</v>
      </c>
      <c r="AQ343" t="e">
        <f t="shared" si="455"/>
        <v>#VALUE!</v>
      </c>
      <c r="AR343" t="e">
        <f t="shared" si="456"/>
        <v>#VALUE!</v>
      </c>
      <c r="AS343" t="e">
        <f t="shared" si="457"/>
        <v>#VALUE!</v>
      </c>
      <c r="AT343" t="e">
        <f t="shared" si="458"/>
        <v>#VALUE!</v>
      </c>
      <c r="AU343" t="e">
        <f t="shared" si="459"/>
        <v>#VALUE!</v>
      </c>
      <c r="AV343" t="e">
        <f t="shared" si="460"/>
        <v>#VALUE!</v>
      </c>
      <c r="AW343" t="e">
        <f t="shared" si="461"/>
        <v>#VALUE!</v>
      </c>
      <c r="AX343" t="e">
        <f t="shared" si="462"/>
        <v>#VALUE!</v>
      </c>
      <c r="AY343" t="e">
        <f t="shared" si="463"/>
        <v>#VALUE!</v>
      </c>
      <c r="AZ343" t="e">
        <f t="shared" si="464"/>
        <v>#VALUE!</v>
      </c>
      <c r="BA343" t="e">
        <f t="shared" si="465"/>
        <v>#VALUE!</v>
      </c>
      <c r="BB343" t="e">
        <f t="shared" si="466"/>
        <v>#VALUE!</v>
      </c>
      <c r="BC343" t="e">
        <f t="shared" si="467"/>
        <v>#VALUE!</v>
      </c>
      <c r="BD343" t="e">
        <f t="shared" si="468"/>
        <v>#VALUE!</v>
      </c>
      <c r="BE343" t="e">
        <f t="shared" si="469"/>
        <v>#VALUE!</v>
      </c>
      <c r="BF343" t="e">
        <f t="shared" si="470"/>
        <v>#VALUE!</v>
      </c>
      <c r="BG343" t="e">
        <f t="shared" si="471"/>
        <v>#VALUE!</v>
      </c>
      <c r="BH343" t="e">
        <f t="shared" si="472"/>
        <v>#VALUE!</v>
      </c>
      <c r="BI343" t="e">
        <f t="shared" si="473"/>
        <v>#VALUE!</v>
      </c>
      <c r="BJ343" t="e">
        <f t="shared" si="474"/>
        <v>#VALUE!</v>
      </c>
      <c r="BK343" t="e">
        <f t="shared" si="475"/>
        <v>#VALUE!</v>
      </c>
      <c r="BL343" t="e">
        <f t="shared" si="476"/>
        <v>#VALUE!</v>
      </c>
      <c r="BM343" t="e">
        <f t="shared" si="477"/>
        <v>#VALUE!</v>
      </c>
      <c r="BN343" t="e">
        <f t="shared" si="478"/>
        <v>#VALUE!</v>
      </c>
      <c r="BO343" t="e">
        <f t="shared" si="479"/>
        <v>#VALUE!</v>
      </c>
      <c r="BP343" t="e">
        <f t="shared" si="480"/>
        <v>#VALUE!</v>
      </c>
      <c r="BQ343" t="e">
        <f t="shared" si="481"/>
        <v>#VALUE!</v>
      </c>
      <c r="BR343" t="e">
        <f t="shared" si="482"/>
        <v>#VALUE!</v>
      </c>
      <c r="BS343" t="e">
        <f t="shared" si="483"/>
        <v>#VALUE!</v>
      </c>
      <c r="BT343" t="e">
        <f t="shared" si="484"/>
        <v>#VALUE!</v>
      </c>
      <c r="BU343" t="e">
        <f t="shared" si="485"/>
        <v>#VALUE!</v>
      </c>
      <c r="BV343" t="e">
        <f t="shared" si="486"/>
        <v>#VALUE!</v>
      </c>
      <c r="BW343" t="e">
        <f t="shared" si="487"/>
        <v>#VALUE!</v>
      </c>
      <c r="BX343" t="e">
        <f t="shared" si="488"/>
        <v>#VALUE!</v>
      </c>
      <c r="BY343" t="e">
        <f t="shared" si="489"/>
        <v>#VALUE!</v>
      </c>
      <c r="BZ343" t="e">
        <f t="shared" si="490"/>
        <v>#VALUE!</v>
      </c>
      <c r="CA343" t="e">
        <f t="shared" si="491"/>
        <v>#VALUE!</v>
      </c>
      <c r="CB343" t="e">
        <f t="shared" si="492"/>
        <v>#VALUE!</v>
      </c>
      <c r="CC343" t="e">
        <f t="shared" si="493"/>
        <v>#VALUE!</v>
      </c>
      <c r="CD343" t="e">
        <f t="shared" si="494"/>
        <v>#VALUE!</v>
      </c>
      <c r="CE343" t="e">
        <f t="shared" si="495"/>
        <v>#VALUE!</v>
      </c>
      <c r="CF343" t="e">
        <f t="shared" si="496"/>
        <v>#VALUE!</v>
      </c>
      <c r="CG343" t="e">
        <f t="shared" si="497"/>
        <v>#VALUE!</v>
      </c>
      <c r="CH343" t="e">
        <f t="shared" ca="1" si="498"/>
        <v>#N/A</v>
      </c>
    </row>
    <row r="344" spans="5:86" x14ac:dyDescent="0.25">
      <c r="E344">
        <f t="shared" si="501"/>
        <v>1045525</v>
      </c>
      <c r="F344">
        <f t="shared" si="501"/>
        <v>1045525</v>
      </c>
      <c r="G344" t="e">
        <f t="shared" si="500"/>
        <v>#N/A</v>
      </c>
      <c r="H344" t="e">
        <f t="shared" si="420"/>
        <v>#VALUE!</v>
      </c>
      <c r="I344" t="e">
        <f t="shared" si="421"/>
        <v>#VALUE!</v>
      </c>
      <c r="J344" t="e">
        <f t="shared" si="422"/>
        <v>#VALUE!</v>
      </c>
      <c r="K344" t="e">
        <f t="shared" si="423"/>
        <v>#VALUE!</v>
      </c>
      <c r="L344" t="e">
        <f t="shared" si="424"/>
        <v>#VALUE!</v>
      </c>
      <c r="M344" t="e">
        <f t="shared" si="425"/>
        <v>#VALUE!</v>
      </c>
      <c r="N344" t="e">
        <f t="shared" si="426"/>
        <v>#VALUE!</v>
      </c>
      <c r="O344" t="e">
        <f t="shared" si="427"/>
        <v>#VALUE!</v>
      </c>
      <c r="P344" t="e">
        <f t="shared" si="428"/>
        <v>#VALUE!</v>
      </c>
      <c r="Q344" t="e">
        <f t="shared" si="429"/>
        <v>#VALUE!</v>
      </c>
      <c r="R344" t="e">
        <f t="shared" si="430"/>
        <v>#VALUE!</v>
      </c>
      <c r="S344" t="e">
        <f t="shared" si="431"/>
        <v>#VALUE!</v>
      </c>
      <c r="T344" t="e">
        <f t="shared" si="432"/>
        <v>#VALUE!</v>
      </c>
      <c r="U344" t="e">
        <f t="shared" si="433"/>
        <v>#VALUE!</v>
      </c>
      <c r="V344" t="e">
        <f t="shared" si="434"/>
        <v>#VALUE!</v>
      </c>
      <c r="W344" t="e">
        <f t="shared" si="435"/>
        <v>#VALUE!</v>
      </c>
      <c r="X344" t="e">
        <f t="shared" si="436"/>
        <v>#VALUE!</v>
      </c>
      <c r="Y344" t="e">
        <f t="shared" si="437"/>
        <v>#VALUE!</v>
      </c>
      <c r="Z344" t="e">
        <f t="shared" si="438"/>
        <v>#VALUE!</v>
      </c>
      <c r="AA344" t="e">
        <f t="shared" si="439"/>
        <v>#VALUE!</v>
      </c>
      <c r="AB344" t="e">
        <f t="shared" si="440"/>
        <v>#VALUE!</v>
      </c>
      <c r="AC344" t="e">
        <f t="shared" si="441"/>
        <v>#VALUE!</v>
      </c>
      <c r="AD344" t="e">
        <f t="shared" si="442"/>
        <v>#VALUE!</v>
      </c>
      <c r="AE344" t="e">
        <f t="shared" si="443"/>
        <v>#VALUE!</v>
      </c>
      <c r="AF344" t="e">
        <f t="shared" si="444"/>
        <v>#VALUE!</v>
      </c>
      <c r="AG344" t="e">
        <f t="shared" si="445"/>
        <v>#VALUE!</v>
      </c>
      <c r="AH344" t="e">
        <f t="shared" si="446"/>
        <v>#VALUE!</v>
      </c>
      <c r="AI344" t="e">
        <f t="shared" si="447"/>
        <v>#VALUE!</v>
      </c>
      <c r="AJ344" t="e">
        <f t="shared" si="448"/>
        <v>#VALUE!</v>
      </c>
      <c r="AK344" t="e">
        <f t="shared" si="449"/>
        <v>#VALUE!</v>
      </c>
      <c r="AL344" t="e">
        <f t="shared" si="450"/>
        <v>#VALUE!</v>
      </c>
      <c r="AM344" t="e">
        <f t="shared" si="451"/>
        <v>#VALUE!</v>
      </c>
      <c r="AN344" t="e">
        <f t="shared" si="452"/>
        <v>#VALUE!</v>
      </c>
      <c r="AO344" t="e">
        <f t="shared" si="453"/>
        <v>#VALUE!</v>
      </c>
      <c r="AP344" t="e">
        <f t="shared" si="454"/>
        <v>#VALUE!</v>
      </c>
      <c r="AQ344" t="e">
        <f t="shared" si="455"/>
        <v>#VALUE!</v>
      </c>
      <c r="AR344" t="e">
        <f t="shared" si="456"/>
        <v>#VALUE!</v>
      </c>
      <c r="AS344" t="e">
        <f t="shared" si="457"/>
        <v>#VALUE!</v>
      </c>
      <c r="AT344" t="e">
        <f t="shared" si="458"/>
        <v>#VALUE!</v>
      </c>
      <c r="AU344" t="e">
        <f t="shared" si="459"/>
        <v>#VALUE!</v>
      </c>
      <c r="AV344" t="e">
        <f t="shared" si="460"/>
        <v>#VALUE!</v>
      </c>
      <c r="AW344" t="e">
        <f t="shared" si="461"/>
        <v>#VALUE!</v>
      </c>
      <c r="AX344" t="e">
        <f t="shared" si="462"/>
        <v>#VALUE!</v>
      </c>
      <c r="AY344" t="e">
        <f t="shared" si="463"/>
        <v>#VALUE!</v>
      </c>
      <c r="AZ344" t="e">
        <f t="shared" si="464"/>
        <v>#VALUE!</v>
      </c>
      <c r="BA344" t="e">
        <f t="shared" si="465"/>
        <v>#VALUE!</v>
      </c>
      <c r="BB344" t="e">
        <f t="shared" si="466"/>
        <v>#VALUE!</v>
      </c>
      <c r="BC344" t="e">
        <f t="shared" si="467"/>
        <v>#VALUE!</v>
      </c>
      <c r="BD344" t="e">
        <f t="shared" si="468"/>
        <v>#VALUE!</v>
      </c>
      <c r="BE344" t="e">
        <f t="shared" si="469"/>
        <v>#VALUE!</v>
      </c>
      <c r="BF344" t="e">
        <f t="shared" si="470"/>
        <v>#VALUE!</v>
      </c>
      <c r="BG344" t="e">
        <f t="shared" si="471"/>
        <v>#VALUE!</v>
      </c>
      <c r="BH344" t="e">
        <f t="shared" si="472"/>
        <v>#VALUE!</v>
      </c>
      <c r="BI344" t="e">
        <f t="shared" si="473"/>
        <v>#VALUE!</v>
      </c>
      <c r="BJ344" t="e">
        <f t="shared" si="474"/>
        <v>#VALUE!</v>
      </c>
      <c r="BK344" t="e">
        <f t="shared" si="475"/>
        <v>#VALUE!</v>
      </c>
      <c r="BL344" t="e">
        <f t="shared" si="476"/>
        <v>#VALUE!</v>
      </c>
      <c r="BM344" t="e">
        <f t="shared" si="477"/>
        <v>#VALUE!</v>
      </c>
      <c r="BN344" t="e">
        <f t="shared" si="478"/>
        <v>#VALUE!</v>
      </c>
      <c r="BO344" t="e">
        <f t="shared" si="479"/>
        <v>#VALUE!</v>
      </c>
      <c r="BP344" t="e">
        <f t="shared" si="480"/>
        <v>#VALUE!</v>
      </c>
      <c r="BQ344" t="e">
        <f t="shared" si="481"/>
        <v>#VALUE!</v>
      </c>
      <c r="BR344" t="e">
        <f t="shared" si="482"/>
        <v>#VALUE!</v>
      </c>
      <c r="BS344" t="e">
        <f t="shared" si="483"/>
        <v>#VALUE!</v>
      </c>
      <c r="BT344" t="e">
        <f t="shared" si="484"/>
        <v>#VALUE!</v>
      </c>
      <c r="BU344" t="e">
        <f t="shared" si="485"/>
        <v>#VALUE!</v>
      </c>
      <c r="BV344" t="e">
        <f t="shared" si="486"/>
        <v>#VALUE!</v>
      </c>
      <c r="BW344" t="e">
        <f t="shared" si="487"/>
        <v>#VALUE!</v>
      </c>
      <c r="BX344" t="e">
        <f t="shared" si="488"/>
        <v>#VALUE!</v>
      </c>
      <c r="BY344" t="e">
        <f t="shared" si="489"/>
        <v>#VALUE!</v>
      </c>
      <c r="BZ344" t="e">
        <f t="shared" si="490"/>
        <v>#VALUE!</v>
      </c>
      <c r="CA344" t="e">
        <f t="shared" si="491"/>
        <v>#VALUE!</v>
      </c>
      <c r="CB344" t="e">
        <f t="shared" si="492"/>
        <v>#VALUE!</v>
      </c>
      <c r="CC344" t="e">
        <f t="shared" si="493"/>
        <v>#VALUE!</v>
      </c>
      <c r="CD344" t="e">
        <f t="shared" si="494"/>
        <v>#VALUE!</v>
      </c>
      <c r="CE344" t="e">
        <f t="shared" si="495"/>
        <v>#VALUE!</v>
      </c>
      <c r="CF344" t="e">
        <f t="shared" si="496"/>
        <v>#VALUE!</v>
      </c>
      <c r="CG344" t="e">
        <f t="shared" si="497"/>
        <v>#VALUE!</v>
      </c>
      <c r="CH344" t="e">
        <f t="shared" ca="1" si="498"/>
        <v>#N/A</v>
      </c>
    </row>
    <row r="345" spans="5:86" x14ac:dyDescent="0.25">
      <c r="E345">
        <f t="shared" si="501"/>
        <v>1045524</v>
      </c>
      <c r="F345">
        <f t="shared" si="501"/>
        <v>1045524</v>
      </c>
      <c r="G345" t="e">
        <f t="shared" si="500"/>
        <v>#N/A</v>
      </c>
      <c r="H345" t="e">
        <f t="shared" si="420"/>
        <v>#VALUE!</v>
      </c>
      <c r="I345" t="e">
        <f t="shared" si="421"/>
        <v>#VALUE!</v>
      </c>
      <c r="J345" t="e">
        <f t="shared" si="422"/>
        <v>#VALUE!</v>
      </c>
      <c r="K345" t="e">
        <f t="shared" si="423"/>
        <v>#VALUE!</v>
      </c>
      <c r="L345" t="e">
        <f t="shared" si="424"/>
        <v>#VALUE!</v>
      </c>
      <c r="M345" t="e">
        <f t="shared" si="425"/>
        <v>#VALUE!</v>
      </c>
      <c r="N345" t="e">
        <f t="shared" si="426"/>
        <v>#VALUE!</v>
      </c>
      <c r="O345" t="e">
        <f t="shared" si="427"/>
        <v>#VALUE!</v>
      </c>
      <c r="P345" t="e">
        <f t="shared" si="428"/>
        <v>#VALUE!</v>
      </c>
      <c r="Q345" t="e">
        <f t="shared" si="429"/>
        <v>#VALUE!</v>
      </c>
      <c r="R345" t="e">
        <f t="shared" si="430"/>
        <v>#VALUE!</v>
      </c>
      <c r="S345" t="e">
        <f t="shared" si="431"/>
        <v>#VALUE!</v>
      </c>
      <c r="T345" t="e">
        <f t="shared" si="432"/>
        <v>#VALUE!</v>
      </c>
      <c r="U345" t="e">
        <f t="shared" si="433"/>
        <v>#VALUE!</v>
      </c>
      <c r="V345" t="e">
        <f t="shared" si="434"/>
        <v>#VALUE!</v>
      </c>
      <c r="W345" t="e">
        <f t="shared" si="435"/>
        <v>#VALUE!</v>
      </c>
      <c r="X345" t="e">
        <f t="shared" si="436"/>
        <v>#VALUE!</v>
      </c>
      <c r="Y345" t="e">
        <f t="shared" si="437"/>
        <v>#VALUE!</v>
      </c>
      <c r="Z345" t="e">
        <f t="shared" si="438"/>
        <v>#VALUE!</v>
      </c>
      <c r="AA345" t="e">
        <f t="shared" si="439"/>
        <v>#VALUE!</v>
      </c>
      <c r="AB345" t="e">
        <f t="shared" si="440"/>
        <v>#VALUE!</v>
      </c>
      <c r="AC345" t="e">
        <f t="shared" si="441"/>
        <v>#VALUE!</v>
      </c>
      <c r="AD345" t="e">
        <f t="shared" si="442"/>
        <v>#VALUE!</v>
      </c>
      <c r="AE345" t="e">
        <f t="shared" si="443"/>
        <v>#VALUE!</v>
      </c>
      <c r="AF345" t="e">
        <f t="shared" si="444"/>
        <v>#VALUE!</v>
      </c>
      <c r="AG345" t="e">
        <f t="shared" si="445"/>
        <v>#VALUE!</v>
      </c>
      <c r="AH345" t="e">
        <f t="shared" si="446"/>
        <v>#VALUE!</v>
      </c>
      <c r="AI345" t="e">
        <f t="shared" si="447"/>
        <v>#VALUE!</v>
      </c>
      <c r="AJ345" t="e">
        <f t="shared" si="448"/>
        <v>#VALUE!</v>
      </c>
      <c r="AK345" t="e">
        <f t="shared" si="449"/>
        <v>#VALUE!</v>
      </c>
      <c r="AL345" t="e">
        <f t="shared" si="450"/>
        <v>#VALUE!</v>
      </c>
      <c r="AM345" t="e">
        <f t="shared" si="451"/>
        <v>#VALUE!</v>
      </c>
      <c r="AN345" t="e">
        <f t="shared" si="452"/>
        <v>#VALUE!</v>
      </c>
      <c r="AO345" t="e">
        <f t="shared" si="453"/>
        <v>#VALUE!</v>
      </c>
      <c r="AP345" t="e">
        <f t="shared" si="454"/>
        <v>#VALUE!</v>
      </c>
      <c r="AQ345" t="e">
        <f t="shared" si="455"/>
        <v>#VALUE!</v>
      </c>
      <c r="AR345" t="e">
        <f t="shared" si="456"/>
        <v>#VALUE!</v>
      </c>
      <c r="AS345" t="e">
        <f t="shared" si="457"/>
        <v>#VALUE!</v>
      </c>
      <c r="AT345" t="e">
        <f t="shared" si="458"/>
        <v>#VALUE!</v>
      </c>
      <c r="AU345" t="e">
        <f t="shared" si="459"/>
        <v>#VALUE!</v>
      </c>
      <c r="AV345" t="e">
        <f t="shared" si="460"/>
        <v>#VALUE!</v>
      </c>
      <c r="AW345" t="e">
        <f t="shared" si="461"/>
        <v>#VALUE!</v>
      </c>
      <c r="AX345" t="e">
        <f t="shared" si="462"/>
        <v>#VALUE!</v>
      </c>
      <c r="AY345" t="e">
        <f t="shared" si="463"/>
        <v>#VALUE!</v>
      </c>
      <c r="AZ345" t="e">
        <f t="shared" si="464"/>
        <v>#VALUE!</v>
      </c>
      <c r="BA345" t="e">
        <f t="shared" si="465"/>
        <v>#VALUE!</v>
      </c>
      <c r="BB345" t="e">
        <f t="shared" si="466"/>
        <v>#VALUE!</v>
      </c>
      <c r="BC345" t="e">
        <f t="shared" si="467"/>
        <v>#VALUE!</v>
      </c>
      <c r="BD345" t="e">
        <f t="shared" si="468"/>
        <v>#VALUE!</v>
      </c>
      <c r="BE345" t="e">
        <f t="shared" si="469"/>
        <v>#VALUE!</v>
      </c>
      <c r="BF345" t="e">
        <f t="shared" si="470"/>
        <v>#VALUE!</v>
      </c>
      <c r="BG345" t="e">
        <f t="shared" si="471"/>
        <v>#VALUE!</v>
      </c>
      <c r="BH345" t="e">
        <f t="shared" si="472"/>
        <v>#VALUE!</v>
      </c>
      <c r="BI345" t="e">
        <f t="shared" si="473"/>
        <v>#VALUE!</v>
      </c>
      <c r="BJ345" t="e">
        <f t="shared" si="474"/>
        <v>#VALUE!</v>
      </c>
      <c r="BK345" t="e">
        <f t="shared" si="475"/>
        <v>#VALUE!</v>
      </c>
      <c r="BL345" t="e">
        <f t="shared" si="476"/>
        <v>#VALUE!</v>
      </c>
      <c r="BM345" t="e">
        <f t="shared" si="477"/>
        <v>#VALUE!</v>
      </c>
      <c r="BN345" t="e">
        <f t="shared" si="478"/>
        <v>#VALUE!</v>
      </c>
      <c r="BO345" t="e">
        <f t="shared" si="479"/>
        <v>#VALUE!</v>
      </c>
      <c r="BP345" t="e">
        <f t="shared" si="480"/>
        <v>#VALUE!</v>
      </c>
      <c r="BQ345" t="e">
        <f t="shared" si="481"/>
        <v>#VALUE!</v>
      </c>
      <c r="BR345" t="e">
        <f t="shared" si="482"/>
        <v>#VALUE!</v>
      </c>
      <c r="BS345" t="e">
        <f t="shared" si="483"/>
        <v>#VALUE!</v>
      </c>
      <c r="BT345" t="e">
        <f t="shared" si="484"/>
        <v>#VALUE!</v>
      </c>
      <c r="BU345" t="e">
        <f t="shared" si="485"/>
        <v>#VALUE!</v>
      </c>
      <c r="BV345" t="e">
        <f t="shared" si="486"/>
        <v>#VALUE!</v>
      </c>
      <c r="BW345" t="e">
        <f t="shared" si="487"/>
        <v>#VALUE!</v>
      </c>
      <c r="BX345" t="e">
        <f t="shared" si="488"/>
        <v>#VALUE!</v>
      </c>
      <c r="BY345" t="e">
        <f t="shared" si="489"/>
        <v>#VALUE!</v>
      </c>
      <c r="BZ345" t="e">
        <f t="shared" si="490"/>
        <v>#VALUE!</v>
      </c>
      <c r="CA345" t="e">
        <f t="shared" si="491"/>
        <v>#VALUE!</v>
      </c>
      <c r="CB345" t="e">
        <f t="shared" si="492"/>
        <v>#VALUE!</v>
      </c>
      <c r="CC345" t="e">
        <f t="shared" si="493"/>
        <v>#VALUE!</v>
      </c>
      <c r="CD345" t="e">
        <f t="shared" si="494"/>
        <v>#VALUE!</v>
      </c>
      <c r="CE345" t="e">
        <f t="shared" si="495"/>
        <v>#VALUE!</v>
      </c>
      <c r="CF345" t="e">
        <f t="shared" si="496"/>
        <v>#VALUE!</v>
      </c>
      <c r="CG345" t="e">
        <f t="shared" si="497"/>
        <v>#VALUE!</v>
      </c>
      <c r="CH345" t="e">
        <f t="shared" ca="1" si="498"/>
        <v>#N/A</v>
      </c>
    </row>
    <row r="346" spans="5:86" x14ac:dyDescent="0.25">
      <c r="E346">
        <f t="shared" si="501"/>
        <v>1045523</v>
      </c>
      <c r="F346">
        <f t="shared" si="501"/>
        <v>1045523</v>
      </c>
      <c r="G346" t="e">
        <f t="shared" si="500"/>
        <v>#N/A</v>
      </c>
      <c r="H346" t="e">
        <f t="shared" si="420"/>
        <v>#VALUE!</v>
      </c>
      <c r="I346" t="e">
        <f t="shared" si="421"/>
        <v>#VALUE!</v>
      </c>
      <c r="J346" t="e">
        <f t="shared" si="422"/>
        <v>#VALUE!</v>
      </c>
      <c r="K346" t="e">
        <f t="shared" si="423"/>
        <v>#VALUE!</v>
      </c>
      <c r="L346" t="e">
        <f t="shared" si="424"/>
        <v>#VALUE!</v>
      </c>
      <c r="M346" t="e">
        <f t="shared" si="425"/>
        <v>#VALUE!</v>
      </c>
      <c r="N346" t="e">
        <f t="shared" si="426"/>
        <v>#VALUE!</v>
      </c>
      <c r="O346" t="e">
        <f t="shared" si="427"/>
        <v>#VALUE!</v>
      </c>
      <c r="P346" t="e">
        <f t="shared" si="428"/>
        <v>#VALUE!</v>
      </c>
      <c r="Q346" t="e">
        <f t="shared" si="429"/>
        <v>#VALUE!</v>
      </c>
      <c r="R346" t="e">
        <f t="shared" si="430"/>
        <v>#VALUE!</v>
      </c>
      <c r="S346" t="e">
        <f t="shared" si="431"/>
        <v>#VALUE!</v>
      </c>
      <c r="T346" t="e">
        <f t="shared" si="432"/>
        <v>#VALUE!</v>
      </c>
      <c r="U346" t="e">
        <f t="shared" si="433"/>
        <v>#VALUE!</v>
      </c>
      <c r="V346" t="e">
        <f t="shared" si="434"/>
        <v>#VALUE!</v>
      </c>
      <c r="W346" t="e">
        <f t="shared" si="435"/>
        <v>#VALUE!</v>
      </c>
      <c r="X346" t="e">
        <f t="shared" si="436"/>
        <v>#VALUE!</v>
      </c>
      <c r="Y346" t="e">
        <f t="shared" si="437"/>
        <v>#VALUE!</v>
      </c>
      <c r="Z346" t="e">
        <f t="shared" si="438"/>
        <v>#VALUE!</v>
      </c>
      <c r="AA346" t="e">
        <f t="shared" si="439"/>
        <v>#VALUE!</v>
      </c>
      <c r="AB346" t="e">
        <f t="shared" si="440"/>
        <v>#VALUE!</v>
      </c>
      <c r="AC346" t="e">
        <f t="shared" si="441"/>
        <v>#VALUE!</v>
      </c>
      <c r="AD346" t="e">
        <f t="shared" si="442"/>
        <v>#VALUE!</v>
      </c>
      <c r="AE346" t="e">
        <f t="shared" si="443"/>
        <v>#VALUE!</v>
      </c>
      <c r="AF346" t="e">
        <f t="shared" si="444"/>
        <v>#VALUE!</v>
      </c>
      <c r="AG346" t="e">
        <f t="shared" si="445"/>
        <v>#VALUE!</v>
      </c>
      <c r="AH346" t="e">
        <f t="shared" si="446"/>
        <v>#VALUE!</v>
      </c>
      <c r="AI346" t="e">
        <f t="shared" si="447"/>
        <v>#VALUE!</v>
      </c>
      <c r="AJ346" t="e">
        <f t="shared" si="448"/>
        <v>#VALUE!</v>
      </c>
      <c r="AK346" t="e">
        <f t="shared" si="449"/>
        <v>#VALUE!</v>
      </c>
      <c r="AL346" t="e">
        <f t="shared" si="450"/>
        <v>#VALUE!</v>
      </c>
      <c r="AM346" t="e">
        <f t="shared" si="451"/>
        <v>#VALUE!</v>
      </c>
      <c r="AN346" t="e">
        <f t="shared" si="452"/>
        <v>#VALUE!</v>
      </c>
      <c r="AO346" t="e">
        <f t="shared" si="453"/>
        <v>#VALUE!</v>
      </c>
      <c r="AP346" t="e">
        <f t="shared" si="454"/>
        <v>#VALUE!</v>
      </c>
      <c r="AQ346" t="e">
        <f t="shared" si="455"/>
        <v>#VALUE!</v>
      </c>
      <c r="AR346" t="e">
        <f t="shared" si="456"/>
        <v>#VALUE!</v>
      </c>
      <c r="AS346" t="e">
        <f t="shared" si="457"/>
        <v>#VALUE!</v>
      </c>
      <c r="AT346" t="e">
        <f t="shared" si="458"/>
        <v>#VALUE!</v>
      </c>
      <c r="AU346" t="e">
        <f t="shared" si="459"/>
        <v>#VALUE!</v>
      </c>
      <c r="AV346" t="e">
        <f t="shared" si="460"/>
        <v>#VALUE!</v>
      </c>
      <c r="AW346" t="e">
        <f t="shared" si="461"/>
        <v>#VALUE!</v>
      </c>
      <c r="AX346" t="e">
        <f t="shared" si="462"/>
        <v>#VALUE!</v>
      </c>
      <c r="AY346" t="e">
        <f t="shared" si="463"/>
        <v>#VALUE!</v>
      </c>
      <c r="AZ346" t="e">
        <f t="shared" si="464"/>
        <v>#VALUE!</v>
      </c>
      <c r="BA346" t="e">
        <f t="shared" si="465"/>
        <v>#VALUE!</v>
      </c>
      <c r="BB346" t="e">
        <f t="shared" si="466"/>
        <v>#VALUE!</v>
      </c>
      <c r="BC346" t="e">
        <f t="shared" si="467"/>
        <v>#VALUE!</v>
      </c>
      <c r="BD346" t="e">
        <f t="shared" si="468"/>
        <v>#VALUE!</v>
      </c>
      <c r="BE346" t="e">
        <f t="shared" si="469"/>
        <v>#VALUE!</v>
      </c>
      <c r="BF346" t="e">
        <f t="shared" si="470"/>
        <v>#VALUE!</v>
      </c>
      <c r="BG346" t="e">
        <f t="shared" si="471"/>
        <v>#VALUE!</v>
      </c>
      <c r="BH346" t="e">
        <f t="shared" si="472"/>
        <v>#VALUE!</v>
      </c>
      <c r="BI346" t="e">
        <f t="shared" si="473"/>
        <v>#VALUE!</v>
      </c>
      <c r="BJ346" t="e">
        <f t="shared" si="474"/>
        <v>#VALUE!</v>
      </c>
      <c r="BK346" t="e">
        <f t="shared" si="475"/>
        <v>#VALUE!</v>
      </c>
      <c r="BL346" t="e">
        <f t="shared" si="476"/>
        <v>#VALUE!</v>
      </c>
      <c r="BM346" t="e">
        <f t="shared" si="477"/>
        <v>#VALUE!</v>
      </c>
      <c r="BN346" t="e">
        <f t="shared" si="478"/>
        <v>#VALUE!</v>
      </c>
      <c r="BO346" t="e">
        <f t="shared" si="479"/>
        <v>#VALUE!</v>
      </c>
      <c r="BP346" t="e">
        <f t="shared" si="480"/>
        <v>#VALUE!</v>
      </c>
      <c r="BQ346" t="e">
        <f t="shared" si="481"/>
        <v>#VALUE!</v>
      </c>
      <c r="BR346" t="e">
        <f t="shared" si="482"/>
        <v>#VALUE!</v>
      </c>
      <c r="BS346" t="e">
        <f t="shared" si="483"/>
        <v>#VALUE!</v>
      </c>
      <c r="BT346" t="e">
        <f t="shared" si="484"/>
        <v>#VALUE!</v>
      </c>
      <c r="BU346" t="e">
        <f t="shared" si="485"/>
        <v>#VALUE!</v>
      </c>
      <c r="BV346" t="e">
        <f t="shared" si="486"/>
        <v>#VALUE!</v>
      </c>
      <c r="BW346" t="e">
        <f t="shared" si="487"/>
        <v>#VALUE!</v>
      </c>
      <c r="BX346" t="e">
        <f t="shared" si="488"/>
        <v>#VALUE!</v>
      </c>
      <c r="BY346" t="e">
        <f t="shared" si="489"/>
        <v>#VALUE!</v>
      </c>
      <c r="BZ346" t="e">
        <f t="shared" si="490"/>
        <v>#VALUE!</v>
      </c>
      <c r="CA346" t="e">
        <f t="shared" si="491"/>
        <v>#VALUE!</v>
      </c>
      <c r="CB346" t="e">
        <f t="shared" si="492"/>
        <v>#VALUE!</v>
      </c>
      <c r="CC346" t="e">
        <f t="shared" si="493"/>
        <v>#VALUE!</v>
      </c>
      <c r="CD346" t="e">
        <f t="shared" si="494"/>
        <v>#VALUE!</v>
      </c>
      <c r="CE346" t="e">
        <f t="shared" si="495"/>
        <v>#VALUE!</v>
      </c>
      <c r="CF346" t="e">
        <f t="shared" si="496"/>
        <v>#VALUE!</v>
      </c>
      <c r="CG346" t="e">
        <f t="shared" si="497"/>
        <v>#VALUE!</v>
      </c>
      <c r="CH346" t="e">
        <f t="shared" ca="1" si="498"/>
        <v>#N/A</v>
      </c>
    </row>
    <row r="347" spans="5:86" x14ac:dyDescent="0.25">
      <c r="E347">
        <f t="shared" si="501"/>
        <v>1045522</v>
      </c>
      <c r="F347">
        <f t="shared" si="501"/>
        <v>1045522</v>
      </c>
      <c r="G347" t="e">
        <f t="shared" si="500"/>
        <v>#N/A</v>
      </c>
      <c r="H347" t="e">
        <f t="shared" si="420"/>
        <v>#VALUE!</v>
      </c>
      <c r="I347" t="e">
        <f t="shared" si="421"/>
        <v>#VALUE!</v>
      </c>
      <c r="J347" t="e">
        <f t="shared" si="422"/>
        <v>#VALUE!</v>
      </c>
      <c r="K347" t="e">
        <f t="shared" si="423"/>
        <v>#VALUE!</v>
      </c>
      <c r="L347" t="e">
        <f t="shared" si="424"/>
        <v>#VALUE!</v>
      </c>
      <c r="M347" t="e">
        <f t="shared" si="425"/>
        <v>#VALUE!</v>
      </c>
      <c r="N347" t="e">
        <f t="shared" si="426"/>
        <v>#VALUE!</v>
      </c>
      <c r="O347" t="e">
        <f t="shared" si="427"/>
        <v>#VALUE!</v>
      </c>
      <c r="P347" t="e">
        <f t="shared" si="428"/>
        <v>#VALUE!</v>
      </c>
      <c r="Q347" t="e">
        <f t="shared" si="429"/>
        <v>#VALUE!</v>
      </c>
      <c r="R347" t="e">
        <f t="shared" si="430"/>
        <v>#VALUE!</v>
      </c>
      <c r="S347" t="e">
        <f t="shared" si="431"/>
        <v>#VALUE!</v>
      </c>
      <c r="T347" t="e">
        <f t="shared" si="432"/>
        <v>#VALUE!</v>
      </c>
      <c r="U347" t="e">
        <f t="shared" si="433"/>
        <v>#VALUE!</v>
      </c>
      <c r="V347" t="e">
        <f t="shared" si="434"/>
        <v>#VALUE!</v>
      </c>
      <c r="W347" t="e">
        <f t="shared" si="435"/>
        <v>#VALUE!</v>
      </c>
      <c r="X347" t="e">
        <f t="shared" si="436"/>
        <v>#VALUE!</v>
      </c>
      <c r="Y347" t="e">
        <f t="shared" si="437"/>
        <v>#VALUE!</v>
      </c>
      <c r="Z347" t="e">
        <f t="shared" si="438"/>
        <v>#VALUE!</v>
      </c>
      <c r="AA347" t="e">
        <f t="shared" si="439"/>
        <v>#VALUE!</v>
      </c>
      <c r="AB347" t="e">
        <f t="shared" si="440"/>
        <v>#VALUE!</v>
      </c>
      <c r="AC347" t="e">
        <f t="shared" si="441"/>
        <v>#VALUE!</v>
      </c>
      <c r="AD347" t="e">
        <f t="shared" si="442"/>
        <v>#VALUE!</v>
      </c>
      <c r="AE347" t="e">
        <f t="shared" si="443"/>
        <v>#VALUE!</v>
      </c>
      <c r="AF347" t="e">
        <f t="shared" si="444"/>
        <v>#VALUE!</v>
      </c>
      <c r="AG347" t="e">
        <f t="shared" si="445"/>
        <v>#VALUE!</v>
      </c>
      <c r="AH347" t="e">
        <f t="shared" si="446"/>
        <v>#VALUE!</v>
      </c>
      <c r="AI347" t="e">
        <f t="shared" si="447"/>
        <v>#VALUE!</v>
      </c>
      <c r="AJ347" t="e">
        <f t="shared" si="448"/>
        <v>#VALUE!</v>
      </c>
      <c r="AK347" t="e">
        <f t="shared" si="449"/>
        <v>#VALUE!</v>
      </c>
      <c r="AL347" t="e">
        <f t="shared" si="450"/>
        <v>#VALUE!</v>
      </c>
      <c r="AM347" t="e">
        <f t="shared" si="451"/>
        <v>#VALUE!</v>
      </c>
      <c r="AN347" t="e">
        <f t="shared" si="452"/>
        <v>#VALUE!</v>
      </c>
      <c r="AO347" t="e">
        <f t="shared" si="453"/>
        <v>#VALUE!</v>
      </c>
      <c r="AP347" t="e">
        <f t="shared" si="454"/>
        <v>#VALUE!</v>
      </c>
      <c r="AQ347" t="e">
        <f t="shared" si="455"/>
        <v>#VALUE!</v>
      </c>
      <c r="AR347" t="e">
        <f t="shared" si="456"/>
        <v>#VALUE!</v>
      </c>
      <c r="AS347" t="e">
        <f t="shared" si="457"/>
        <v>#VALUE!</v>
      </c>
      <c r="AT347" t="e">
        <f t="shared" si="458"/>
        <v>#VALUE!</v>
      </c>
      <c r="AU347" t="e">
        <f t="shared" si="459"/>
        <v>#VALUE!</v>
      </c>
      <c r="AV347" t="e">
        <f t="shared" si="460"/>
        <v>#VALUE!</v>
      </c>
      <c r="AW347" t="e">
        <f t="shared" si="461"/>
        <v>#VALUE!</v>
      </c>
      <c r="AX347" t="e">
        <f t="shared" si="462"/>
        <v>#VALUE!</v>
      </c>
      <c r="AY347" t="e">
        <f t="shared" si="463"/>
        <v>#VALUE!</v>
      </c>
      <c r="AZ347" t="e">
        <f t="shared" si="464"/>
        <v>#VALUE!</v>
      </c>
      <c r="BA347" t="e">
        <f t="shared" si="465"/>
        <v>#VALUE!</v>
      </c>
      <c r="BB347" t="e">
        <f t="shared" si="466"/>
        <v>#VALUE!</v>
      </c>
      <c r="BC347" t="e">
        <f t="shared" si="467"/>
        <v>#VALUE!</v>
      </c>
      <c r="BD347" t="e">
        <f t="shared" si="468"/>
        <v>#VALUE!</v>
      </c>
      <c r="BE347" t="e">
        <f t="shared" si="469"/>
        <v>#VALUE!</v>
      </c>
      <c r="BF347" t="e">
        <f t="shared" si="470"/>
        <v>#VALUE!</v>
      </c>
      <c r="BG347" t="e">
        <f t="shared" si="471"/>
        <v>#VALUE!</v>
      </c>
      <c r="BH347" t="e">
        <f t="shared" si="472"/>
        <v>#VALUE!</v>
      </c>
      <c r="BI347" t="e">
        <f t="shared" si="473"/>
        <v>#VALUE!</v>
      </c>
      <c r="BJ347" t="e">
        <f t="shared" si="474"/>
        <v>#VALUE!</v>
      </c>
      <c r="BK347" t="e">
        <f t="shared" si="475"/>
        <v>#VALUE!</v>
      </c>
      <c r="BL347" t="e">
        <f t="shared" si="476"/>
        <v>#VALUE!</v>
      </c>
      <c r="BM347" t="e">
        <f t="shared" si="477"/>
        <v>#VALUE!</v>
      </c>
      <c r="BN347" t="e">
        <f t="shared" si="478"/>
        <v>#VALUE!</v>
      </c>
      <c r="BO347" t="e">
        <f t="shared" si="479"/>
        <v>#VALUE!</v>
      </c>
      <c r="BP347" t="e">
        <f t="shared" si="480"/>
        <v>#VALUE!</v>
      </c>
      <c r="BQ347" t="e">
        <f t="shared" si="481"/>
        <v>#VALUE!</v>
      </c>
      <c r="BR347" t="e">
        <f t="shared" si="482"/>
        <v>#VALUE!</v>
      </c>
      <c r="BS347" t="e">
        <f t="shared" si="483"/>
        <v>#VALUE!</v>
      </c>
      <c r="BT347" t="e">
        <f t="shared" si="484"/>
        <v>#VALUE!</v>
      </c>
      <c r="BU347" t="e">
        <f t="shared" si="485"/>
        <v>#VALUE!</v>
      </c>
      <c r="BV347" t="e">
        <f t="shared" si="486"/>
        <v>#VALUE!</v>
      </c>
      <c r="BW347" t="e">
        <f t="shared" si="487"/>
        <v>#VALUE!</v>
      </c>
      <c r="BX347" t="e">
        <f t="shared" si="488"/>
        <v>#VALUE!</v>
      </c>
      <c r="BY347" t="e">
        <f t="shared" si="489"/>
        <v>#VALUE!</v>
      </c>
      <c r="BZ347" t="e">
        <f t="shared" si="490"/>
        <v>#VALUE!</v>
      </c>
      <c r="CA347" t="e">
        <f t="shared" si="491"/>
        <v>#VALUE!</v>
      </c>
      <c r="CB347" t="e">
        <f t="shared" si="492"/>
        <v>#VALUE!</v>
      </c>
      <c r="CC347" t="e">
        <f t="shared" si="493"/>
        <v>#VALUE!</v>
      </c>
      <c r="CD347" t="e">
        <f t="shared" si="494"/>
        <v>#VALUE!</v>
      </c>
      <c r="CE347" t="e">
        <f t="shared" si="495"/>
        <v>#VALUE!</v>
      </c>
      <c r="CF347" t="e">
        <f t="shared" si="496"/>
        <v>#VALUE!</v>
      </c>
      <c r="CG347" t="e">
        <f t="shared" si="497"/>
        <v>#VALUE!</v>
      </c>
      <c r="CH347" t="e">
        <f t="shared" ca="1" si="498"/>
        <v>#N/A</v>
      </c>
    </row>
    <row r="348" spans="5:86" x14ac:dyDescent="0.25">
      <c r="E348">
        <f t="shared" si="501"/>
        <v>1045521</v>
      </c>
      <c r="F348">
        <f t="shared" si="501"/>
        <v>1045521</v>
      </c>
      <c r="G348" t="e">
        <f t="shared" si="500"/>
        <v>#N/A</v>
      </c>
      <c r="H348" t="e">
        <f t="shared" si="420"/>
        <v>#VALUE!</v>
      </c>
      <c r="I348" t="e">
        <f t="shared" si="421"/>
        <v>#VALUE!</v>
      </c>
      <c r="J348" t="e">
        <f t="shared" si="422"/>
        <v>#VALUE!</v>
      </c>
      <c r="K348" t="e">
        <f t="shared" si="423"/>
        <v>#VALUE!</v>
      </c>
      <c r="L348" t="e">
        <f t="shared" si="424"/>
        <v>#VALUE!</v>
      </c>
      <c r="M348" t="e">
        <f t="shared" si="425"/>
        <v>#VALUE!</v>
      </c>
      <c r="N348" t="e">
        <f t="shared" si="426"/>
        <v>#VALUE!</v>
      </c>
      <c r="O348" t="e">
        <f t="shared" si="427"/>
        <v>#VALUE!</v>
      </c>
      <c r="P348" t="e">
        <f t="shared" si="428"/>
        <v>#VALUE!</v>
      </c>
      <c r="Q348" t="e">
        <f t="shared" si="429"/>
        <v>#VALUE!</v>
      </c>
      <c r="R348" t="e">
        <f t="shared" si="430"/>
        <v>#VALUE!</v>
      </c>
      <c r="S348" t="e">
        <f t="shared" si="431"/>
        <v>#VALUE!</v>
      </c>
      <c r="T348" t="e">
        <f t="shared" si="432"/>
        <v>#VALUE!</v>
      </c>
      <c r="U348" t="e">
        <f t="shared" si="433"/>
        <v>#VALUE!</v>
      </c>
      <c r="V348" t="e">
        <f t="shared" si="434"/>
        <v>#VALUE!</v>
      </c>
      <c r="W348" t="e">
        <f t="shared" si="435"/>
        <v>#VALUE!</v>
      </c>
      <c r="X348" t="e">
        <f t="shared" si="436"/>
        <v>#VALUE!</v>
      </c>
      <c r="Y348" t="e">
        <f t="shared" si="437"/>
        <v>#VALUE!</v>
      </c>
      <c r="Z348" t="e">
        <f t="shared" si="438"/>
        <v>#VALUE!</v>
      </c>
      <c r="AA348" t="e">
        <f t="shared" si="439"/>
        <v>#VALUE!</v>
      </c>
      <c r="AB348" t="e">
        <f t="shared" si="440"/>
        <v>#VALUE!</v>
      </c>
      <c r="AC348" t="e">
        <f t="shared" si="441"/>
        <v>#VALUE!</v>
      </c>
      <c r="AD348" t="e">
        <f t="shared" si="442"/>
        <v>#VALUE!</v>
      </c>
      <c r="AE348" t="e">
        <f t="shared" si="443"/>
        <v>#VALUE!</v>
      </c>
      <c r="AF348" t="e">
        <f t="shared" si="444"/>
        <v>#VALUE!</v>
      </c>
      <c r="AG348" t="e">
        <f t="shared" si="445"/>
        <v>#VALUE!</v>
      </c>
      <c r="AH348" t="e">
        <f t="shared" si="446"/>
        <v>#VALUE!</v>
      </c>
      <c r="AI348" t="e">
        <f t="shared" si="447"/>
        <v>#VALUE!</v>
      </c>
      <c r="AJ348" t="e">
        <f t="shared" si="448"/>
        <v>#VALUE!</v>
      </c>
      <c r="AK348" t="e">
        <f t="shared" si="449"/>
        <v>#VALUE!</v>
      </c>
      <c r="AL348" t="e">
        <f t="shared" si="450"/>
        <v>#VALUE!</v>
      </c>
      <c r="AM348" t="e">
        <f t="shared" si="451"/>
        <v>#VALUE!</v>
      </c>
      <c r="AN348" t="e">
        <f t="shared" si="452"/>
        <v>#VALUE!</v>
      </c>
      <c r="AO348" t="e">
        <f t="shared" si="453"/>
        <v>#VALUE!</v>
      </c>
      <c r="AP348" t="e">
        <f t="shared" si="454"/>
        <v>#VALUE!</v>
      </c>
      <c r="AQ348" t="e">
        <f t="shared" si="455"/>
        <v>#VALUE!</v>
      </c>
      <c r="AR348" t="e">
        <f t="shared" si="456"/>
        <v>#VALUE!</v>
      </c>
      <c r="AS348" t="e">
        <f t="shared" si="457"/>
        <v>#VALUE!</v>
      </c>
      <c r="AT348" t="e">
        <f t="shared" si="458"/>
        <v>#VALUE!</v>
      </c>
      <c r="AU348" t="e">
        <f t="shared" si="459"/>
        <v>#VALUE!</v>
      </c>
      <c r="AV348" t="e">
        <f t="shared" si="460"/>
        <v>#VALUE!</v>
      </c>
      <c r="AW348" t="e">
        <f t="shared" si="461"/>
        <v>#VALUE!</v>
      </c>
      <c r="AX348" t="e">
        <f t="shared" si="462"/>
        <v>#VALUE!</v>
      </c>
      <c r="AY348" t="e">
        <f t="shared" si="463"/>
        <v>#VALUE!</v>
      </c>
      <c r="AZ348" t="e">
        <f t="shared" si="464"/>
        <v>#VALUE!</v>
      </c>
      <c r="BA348" t="e">
        <f t="shared" si="465"/>
        <v>#VALUE!</v>
      </c>
      <c r="BB348" t="e">
        <f t="shared" si="466"/>
        <v>#VALUE!</v>
      </c>
      <c r="BC348" t="e">
        <f t="shared" si="467"/>
        <v>#VALUE!</v>
      </c>
      <c r="BD348" t="e">
        <f t="shared" si="468"/>
        <v>#VALUE!</v>
      </c>
      <c r="BE348" t="e">
        <f t="shared" si="469"/>
        <v>#VALUE!</v>
      </c>
      <c r="BF348" t="e">
        <f t="shared" si="470"/>
        <v>#VALUE!</v>
      </c>
      <c r="BG348" t="e">
        <f t="shared" si="471"/>
        <v>#VALUE!</v>
      </c>
      <c r="BH348" t="e">
        <f t="shared" si="472"/>
        <v>#VALUE!</v>
      </c>
      <c r="BI348" t="e">
        <f t="shared" si="473"/>
        <v>#VALUE!</v>
      </c>
      <c r="BJ348" t="e">
        <f t="shared" si="474"/>
        <v>#VALUE!</v>
      </c>
      <c r="BK348" t="e">
        <f t="shared" si="475"/>
        <v>#VALUE!</v>
      </c>
      <c r="BL348" t="e">
        <f t="shared" si="476"/>
        <v>#VALUE!</v>
      </c>
      <c r="BM348" t="e">
        <f t="shared" si="477"/>
        <v>#VALUE!</v>
      </c>
      <c r="BN348" t="e">
        <f t="shared" si="478"/>
        <v>#VALUE!</v>
      </c>
      <c r="BO348" t="e">
        <f t="shared" si="479"/>
        <v>#VALUE!</v>
      </c>
      <c r="BP348" t="e">
        <f t="shared" si="480"/>
        <v>#VALUE!</v>
      </c>
      <c r="BQ348" t="e">
        <f t="shared" si="481"/>
        <v>#VALUE!</v>
      </c>
      <c r="BR348" t="e">
        <f t="shared" si="482"/>
        <v>#VALUE!</v>
      </c>
      <c r="BS348" t="e">
        <f t="shared" si="483"/>
        <v>#VALUE!</v>
      </c>
      <c r="BT348" t="e">
        <f t="shared" si="484"/>
        <v>#VALUE!</v>
      </c>
      <c r="BU348" t="e">
        <f t="shared" si="485"/>
        <v>#VALUE!</v>
      </c>
      <c r="BV348" t="e">
        <f t="shared" si="486"/>
        <v>#VALUE!</v>
      </c>
      <c r="BW348" t="e">
        <f t="shared" si="487"/>
        <v>#VALUE!</v>
      </c>
      <c r="BX348" t="e">
        <f t="shared" si="488"/>
        <v>#VALUE!</v>
      </c>
      <c r="BY348" t="e">
        <f t="shared" si="489"/>
        <v>#VALUE!</v>
      </c>
      <c r="BZ348" t="e">
        <f t="shared" si="490"/>
        <v>#VALUE!</v>
      </c>
      <c r="CA348" t="e">
        <f t="shared" si="491"/>
        <v>#VALUE!</v>
      </c>
      <c r="CB348" t="e">
        <f t="shared" si="492"/>
        <v>#VALUE!</v>
      </c>
      <c r="CC348" t="e">
        <f t="shared" si="493"/>
        <v>#VALUE!</v>
      </c>
      <c r="CD348" t="e">
        <f t="shared" si="494"/>
        <v>#VALUE!</v>
      </c>
      <c r="CE348" t="e">
        <f t="shared" si="495"/>
        <v>#VALUE!</v>
      </c>
      <c r="CF348" t="e">
        <f t="shared" si="496"/>
        <v>#VALUE!</v>
      </c>
      <c r="CG348" t="e">
        <f t="shared" si="497"/>
        <v>#VALUE!</v>
      </c>
      <c r="CH348" t="e">
        <f t="shared" ca="1" si="498"/>
        <v>#N/A</v>
      </c>
    </row>
    <row r="349" spans="5:86" x14ac:dyDescent="0.25">
      <c r="E349">
        <f t="shared" si="501"/>
        <v>1045520</v>
      </c>
      <c r="F349">
        <f t="shared" si="501"/>
        <v>1045520</v>
      </c>
      <c r="G349" t="e">
        <f t="shared" si="500"/>
        <v>#N/A</v>
      </c>
      <c r="H349" t="e">
        <f t="shared" si="420"/>
        <v>#VALUE!</v>
      </c>
      <c r="I349" t="e">
        <f t="shared" si="421"/>
        <v>#VALUE!</v>
      </c>
      <c r="J349" t="e">
        <f t="shared" si="422"/>
        <v>#VALUE!</v>
      </c>
      <c r="K349" t="e">
        <f t="shared" si="423"/>
        <v>#VALUE!</v>
      </c>
      <c r="L349" t="e">
        <f t="shared" si="424"/>
        <v>#VALUE!</v>
      </c>
      <c r="M349" t="e">
        <f t="shared" si="425"/>
        <v>#VALUE!</v>
      </c>
      <c r="N349" t="e">
        <f t="shared" si="426"/>
        <v>#VALUE!</v>
      </c>
      <c r="O349" t="e">
        <f t="shared" si="427"/>
        <v>#VALUE!</v>
      </c>
      <c r="P349" t="e">
        <f t="shared" si="428"/>
        <v>#VALUE!</v>
      </c>
      <c r="Q349" t="e">
        <f t="shared" si="429"/>
        <v>#VALUE!</v>
      </c>
      <c r="R349" t="e">
        <f t="shared" si="430"/>
        <v>#VALUE!</v>
      </c>
      <c r="S349" t="e">
        <f t="shared" si="431"/>
        <v>#VALUE!</v>
      </c>
      <c r="T349" t="e">
        <f t="shared" si="432"/>
        <v>#VALUE!</v>
      </c>
      <c r="U349" t="e">
        <f t="shared" si="433"/>
        <v>#VALUE!</v>
      </c>
      <c r="V349" t="e">
        <f t="shared" si="434"/>
        <v>#VALUE!</v>
      </c>
      <c r="W349" t="e">
        <f t="shared" si="435"/>
        <v>#VALUE!</v>
      </c>
      <c r="X349" t="e">
        <f t="shared" si="436"/>
        <v>#VALUE!</v>
      </c>
      <c r="Y349" t="e">
        <f t="shared" si="437"/>
        <v>#VALUE!</v>
      </c>
      <c r="Z349" t="e">
        <f t="shared" si="438"/>
        <v>#VALUE!</v>
      </c>
      <c r="AA349" t="e">
        <f t="shared" si="439"/>
        <v>#VALUE!</v>
      </c>
      <c r="AB349" t="e">
        <f t="shared" si="440"/>
        <v>#VALUE!</v>
      </c>
      <c r="AC349" t="e">
        <f t="shared" si="441"/>
        <v>#VALUE!</v>
      </c>
      <c r="AD349" t="e">
        <f t="shared" si="442"/>
        <v>#VALUE!</v>
      </c>
      <c r="AE349" t="e">
        <f t="shared" si="443"/>
        <v>#VALUE!</v>
      </c>
      <c r="AF349" t="e">
        <f t="shared" si="444"/>
        <v>#VALUE!</v>
      </c>
      <c r="AG349" t="e">
        <f t="shared" si="445"/>
        <v>#VALUE!</v>
      </c>
      <c r="AH349" t="e">
        <f t="shared" si="446"/>
        <v>#VALUE!</v>
      </c>
      <c r="AI349" t="e">
        <f t="shared" si="447"/>
        <v>#VALUE!</v>
      </c>
      <c r="AJ349" t="e">
        <f t="shared" si="448"/>
        <v>#VALUE!</v>
      </c>
      <c r="AK349" t="e">
        <f t="shared" si="449"/>
        <v>#VALUE!</v>
      </c>
      <c r="AL349" t="e">
        <f t="shared" si="450"/>
        <v>#VALUE!</v>
      </c>
      <c r="AM349" t="e">
        <f t="shared" si="451"/>
        <v>#VALUE!</v>
      </c>
      <c r="AN349" t="e">
        <f t="shared" si="452"/>
        <v>#VALUE!</v>
      </c>
      <c r="AO349" t="e">
        <f t="shared" si="453"/>
        <v>#VALUE!</v>
      </c>
      <c r="AP349" t="e">
        <f t="shared" si="454"/>
        <v>#VALUE!</v>
      </c>
      <c r="AQ349" t="e">
        <f t="shared" si="455"/>
        <v>#VALUE!</v>
      </c>
      <c r="AR349" t="e">
        <f t="shared" si="456"/>
        <v>#VALUE!</v>
      </c>
      <c r="AS349" t="e">
        <f t="shared" si="457"/>
        <v>#VALUE!</v>
      </c>
      <c r="AT349" t="e">
        <f t="shared" si="458"/>
        <v>#VALUE!</v>
      </c>
      <c r="AU349" t="e">
        <f t="shared" si="459"/>
        <v>#VALUE!</v>
      </c>
      <c r="AV349" t="e">
        <f t="shared" si="460"/>
        <v>#VALUE!</v>
      </c>
      <c r="AW349" t="e">
        <f t="shared" si="461"/>
        <v>#VALUE!</v>
      </c>
      <c r="AX349" t="e">
        <f t="shared" si="462"/>
        <v>#VALUE!</v>
      </c>
      <c r="AY349" t="e">
        <f t="shared" si="463"/>
        <v>#VALUE!</v>
      </c>
      <c r="AZ349" t="e">
        <f t="shared" si="464"/>
        <v>#VALUE!</v>
      </c>
      <c r="BA349" t="e">
        <f t="shared" si="465"/>
        <v>#VALUE!</v>
      </c>
      <c r="BB349" t="e">
        <f t="shared" si="466"/>
        <v>#VALUE!</v>
      </c>
      <c r="BC349" t="e">
        <f t="shared" si="467"/>
        <v>#VALUE!</v>
      </c>
      <c r="BD349" t="e">
        <f t="shared" si="468"/>
        <v>#VALUE!</v>
      </c>
      <c r="BE349" t="e">
        <f t="shared" si="469"/>
        <v>#VALUE!</v>
      </c>
      <c r="BF349" t="e">
        <f t="shared" si="470"/>
        <v>#VALUE!</v>
      </c>
      <c r="BG349" t="e">
        <f t="shared" si="471"/>
        <v>#VALUE!</v>
      </c>
      <c r="BH349" t="e">
        <f t="shared" si="472"/>
        <v>#VALUE!</v>
      </c>
      <c r="BI349" t="e">
        <f t="shared" si="473"/>
        <v>#VALUE!</v>
      </c>
      <c r="BJ349" t="e">
        <f t="shared" si="474"/>
        <v>#VALUE!</v>
      </c>
      <c r="BK349" t="e">
        <f t="shared" si="475"/>
        <v>#VALUE!</v>
      </c>
      <c r="BL349" t="e">
        <f t="shared" si="476"/>
        <v>#VALUE!</v>
      </c>
      <c r="BM349" t="e">
        <f t="shared" si="477"/>
        <v>#VALUE!</v>
      </c>
      <c r="BN349" t="e">
        <f t="shared" si="478"/>
        <v>#VALUE!</v>
      </c>
      <c r="BO349" t="e">
        <f t="shared" si="479"/>
        <v>#VALUE!</v>
      </c>
      <c r="BP349" t="e">
        <f t="shared" si="480"/>
        <v>#VALUE!</v>
      </c>
      <c r="BQ349" t="e">
        <f t="shared" si="481"/>
        <v>#VALUE!</v>
      </c>
      <c r="BR349" t="e">
        <f t="shared" si="482"/>
        <v>#VALUE!</v>
      </c>
      <c r="BS349" t="e">
        <f t="shared" si="483"/>
        <v>#VALUE!</v>
      </c>
      <c r="BT349" t="e">
        <f t="shared" si="484"/>
        <v>#VALUE!</v>
      </c>
      <c r="BU349" t="e">
        <f t="shared" si="485"/>
        <v>#VALUE!</v>
      </c>
      <c r="BV349" t="e">
        <f t="shared" si="486"/>
        <v>#VALUE!</v>
      </c>
      <c r="BW349" t="e">
        <f t="shared" si="487"/>
        <v>#VALUE!</v>
      </c>
      <c r="BX349" t="e">
        <f t="shared" si="488"/>
        <v>#VALUE!</v>
      </c>
      <c r="BY349" t="e">
        <f t="shared" si="489"/>
        <v>#VALUE!</v>
      </c>
      <c r="BZ349" t="e">
        <f t="shared" si="490"/>
        <v>#VALUE!</v>
      </c>
      <c r="CA349" t="e">
        <f t="shared" si="491"/>
        <v>#VALUE!</v>
      </c>
      <c r="CB349" t="e">
        <f t="shared" si="492"/>
        <v>#VALUE!</v>
      </c>
      <c r="CC349" t="e">
        <f t="shared" si="493"/>
        <v>#VALUE!</v>
      </c>
      <c r="CD349" t="e">
        <f t="shared" si="494"/>
        <v>#VALUE!</v>
      </c>
      <c r="CE349" t="e">
        <f t="shared" si="495"/>
        <v>#VALUE!</v>
      </c>
      <c r="CF349" t="e">
        <f t="shared" si="496"/>
        <v>#VALUE!</v>
      </c>
      <c r="CG349" t="e">
        <f t="shared" si="497"/>
        <v>#VALUE!</v>
      </c>
      <c r="CH349" t="e">
        <f t="shared" ca="1" si="498"/>
        <v>#N/A</v>
      </c>
    </row>
    <row r="350" spans="5:86" x14ac:dyDescent="0.25">
      <c r="E350">
        <f t="shared" si="501"/>
        <v>1045519</v>
      </c>
      <c r="F350">
        <f t="shared" si="501"/>
        <v>1045519</v>
      </c>
      <c r="G350" t="e">
        <f t="shared" si="500"/>
        <v>#N/A</v>
      </c>
      <c r="H350" t="e">
        <f t="shared" si="420"/>
        <v>#VALUE!</v>
      </c>
      <c r="I350" t="e">
        <f t="shared" si="421"/>
        <v>#VALUE!</v>
      </c>
      <c r="J350" t="e">
        <f t="shared" si="422"/>
        <v>#VALUE!</v>
      </c>
      <c r="K350" t="e">
        <f t="shared" si="423"/>
        <v>#VALUE!</v>
      </c>
      <c r="L350" t="e">
        <f t="shared" si="424"/>
        <v>#VALUE!</v>
      </c>
      <c r="M350" t="e">
        <f t="shared" si="425"/>
        <v>#VALUE!</v>
      </c>
      <c r="N350" t="e">
        <f t="shared" si="426"/>
        <v>#VALUE!</v>
      </c>
      <c r="O350" t="e">
        <f t="shared" si="427"/>
        <v>#VALUE!</v>
      </c>
      <c r="P350" t="e">
        <f t="shared" si="428"/>
        <v>#VALUE!</v>
      </c>
      <c r="Q350" t="e">
        <f t="shared" si="429"/>
        <v>#VALUE!</v>
      </c>
      <c r="R350" t="e">
        <f t="shared" si="430"/>
        <v>#VALUE!</v>
      </c>
      <c r="S350" t="e">
        <f t="shared" si="431"/>
        <v>#VALUE!</v>
      </c>
      <c r="T350" t="e">
        <f t="shared" si="432"/>
        <v>#VALUE!</v>
      </c>
      <c r="U350" t="e">
        <f t="shared" si="433"/>
        <v>#VALUE!</v>
      </c>
      <c r="V350" t="e">
        <f t="shared" si="434"/>
        <v>#VALUE!</v>
      </c>
      <c r="W350" t="e">
        <f t="shared" si="435"/>
        <v>#VALUE!</v>
      </c>
      <c r="X350" t="e">
        <f t="shared" si="436"/>
        <v>#VALUE!</v>
      </c>
      <c r="Y350" t="e">
        <f t="shared" si="437"/>
        <v>#VALUE!</v>
      </c>
      <c r="Z350" t="e">
        <f t="shared" si="438"/>
        <v>#VALUE!</v>
      </c>
      <c r="AA350" t="e">
        <f t="shared" si="439"/>
        <v>#VALUE!</v>
      </c>
      <c r="AB350" t="e">
        <f t="shared" si="440"/>
        <v>#VALUE!</v>
      </c>
      <c r="AC350" t="e">
        <f t="shared" si="441"/>
        <v>#VALUE!</v>
      </c>
      <c r="AD350" t="e">
        <f t="shared" si="442"/>
        <v>#VALUE!</v>
      </c>
      <c r="AE350" t="e">
        <f t="shared" si="443"/>
        <v>#VALUE!</v>
      </c>
      <c r="AF350" t="e">
        <f t="shared" si="444"/>
        <v>#VALUE!</v>
      </c>
      <c r="AG350" t="e">
        <f t="shared" si="445"/>
        <v>#VALUE!</v>
      </c>
      <c r="AH350" t="e">
        <f t="shared" si="446"/>
        <v>#VALUE!</v>
      </c>
      <c r="AI350" t="e">
        <f t="shared" si="447"/>
        <v>#VALUE!</v>
      </c>
      <c r="AJ350" t="e">
        <f t="shared" si="448"/>
        <v>#VALUE!</v>
      </c>
      <c r="AK350" t="e">
        <f t="shared" si="449"/>
        <v>#VALUE!</v>
      </c>
      <c r="AL350" t="e">
        <f t="shared" si="450"/>
        <v>#VALUE!</v>
      </c>
      <c r="AM350" t="e">
        <f t="shared" si="451"/>
        <v>#VALUE!</v>
      </c>
      <c r="AN350" t="e">
        <f t="shared" si="452"/>
        <v>#VALUE!</v>
      </c>
      <c r="AO350" t="e">
        <f t="shared" si="453"/>
        <v>#VALUE!</v>
      </c>
      <c r="AP350" t="e">
        <f t="shared" si="454"/>
        <v>#VALUE!</v>
      </c>
      <c r="AQ350" t="e">
        <f t="shared" si="455"/>
        <v>#VALUE!</v>
      </c>
      <c r="AR350" t="e">
        <f t="shared" si="456"/>
        <v>#VALUE!</v>
      </c>
      <c r="AS350" t="e">
        <f t="shared" si="457"/>
        <v>#VALUE!</v>
      </c>
      <c r="AT350" t="e">
        <f t="shared" si="458"/>
        <v>#VALUE!</v>
      </c>
      <c r="AU350" t="e">
        <f t="shared" si="459"/>
        <v>#VALUE!</v>
      </c>
      <c r="AV350" t="e">
        <f t="shared" si="460"/>
        <v>#VALUE!</v>
      </c>
      <c r="AW350" t="e">
        <f t="shared" si="461"/>
        <v>#VALUE!</v>
      </c>
      <c r="AX350" t="e">
        <f t="shared" si="462"/>
        <v>#VALUE!</v>
      </c>
      <c r="AY350" t="e">
        <f t="shared" si="463"/>
        <v>#VALUE!</v>
      </c>
      <c r="AZ350" t="e">
        <f t="shared" si="464"/>
        <v>#VALUE!</v>
      </c>
      <c r="BA350" t="e">
        <f t="shared" si="465"/>
        <v>#VALUE!</v>
      </c>
      <c r="BB350" t="e">
        <f t="shared" si="466"/>
        <v>#VALUE!</v>
      </c>
      <c r="BC350" t="e">
        <f t="shared" si="467"/>
        <v>#VALUE!</v>
      </c>
      <c r="BD350" t="e">
        <f t="shared" si="468"/>
        <v>#VALUE!</v>
      </c>
      <c r="BE350" t="e">
        <f t="shared" si="469"/>
        <v>#VALUE!</v>
      </c>
      <c r="BF350" t="e">
        <f t="shared" si="470"/>
        <v>#VALUE!</v>
      </c>
      <c r="BG350" t="e">
        <f t="shared" si="471"/>
        <v>#VALUE!</v>
      </c>
      <c r="BH350" t="e">
        <f t="shared" si="472"/>
        <v>#VALUE!</v>
      </c>
      <c r="BI350" t="e">
        <f t="shared" si="473"/>
        <v>#VALUE!</v>
      </c>
      <c r="BJ350" t="e">
        <f t="shared" si="474"/>
        <v>#VALUE!</v>
      </c>
      <c r="BK350" t="e">
        <f t="shared" si="475"/>
        <v>#VALUE!</v>
      </c>
      <c r="BL350" t="e">
        <f t="shared" si="476"/>
        <v>#VALUE!</v>
      </c>
      <c r="BM350" t="e">
        <f t="shared" si="477"/>
        <v>#VALUE!</v>
      </c>
      <c r="BN350" t="e">
        <f t="shared" si="478"/>
        <v>#VALUE!</v>
      </c>
      <c r="BO350" t="e">
        <f t="shared" si="479"/>
        <v>#VALUE!</v>
      </c>
      <c r="BP350" t="e">
        <f t="shared" si="480"/>
        <v>#VALUE!</v>
      </c>
      <c r="BQ350" t="e">
        <f t="shared" si="481"/>
        <v>#VALUE!</v>
      </c>
      <c r="BR350" t="e">
        <f t="shared" si="482"/>
        <v>#VALUE!</v>
      </c>
      <c r="BS350" t="e">
        <f t="shared" si="483"/>
        <v>#VALUE!</v>
      </c>
      <c r="BT350" t="e">
        <f t="shared" si="484"/>
        <v>#VALUE!</v>
      </c>
      <c r="BU350" t="e">
        <f t="shared" si="485"/>
        <v>#VALUE!</v>
      </c>
      <c r="BV350" t="e">
        <f t="shared" si="486"/>
        <v>#VALUE!</v>
      </c>
      <c r="BW350" t="e">
        <f t="shared" si="487"/>
        <v>#VALUE!</v>
      </c>
      <c r="BX350" t="e">
        <f t="shared" si="488"/>
        <v>#VALUE!</v>
      </c>
      <c r="BY350" t="e">
        <f t="shared" si="489"/>
        <v>#VALUE!</v>
      </c>
      <c r="BZ350" t="e">
        <f t="shared" si="490"/>
        <v>#VALUE!</v>
      </c>
      <c r="CA350" t="e">
        <f t="shared" si="491"/>
        <v>#VALUE!</v>
      </c>
      <c r="CB350" t="e">
        <f t="shared" si="492"/>
        <v>#VALUE!</v>
      </c>
      <c r="CC350" t="e">
        <f t="shared" si="493"/>
        <v>#VALUE!</v>
      </c>
      <c r="CD350" t="e">
        <f t="shared" si="494"/>
        <v>#VALUE!</v>
      </c>
      <c r="CE350" t="e">
        <f t="shared" si="495"/>
        <v>#VALUE!</v>
      </c>
      <c r="CF350" t="e">
        <f t="shared" si="496"/>
        <v>#VALUE!</v>
      </c>
      <c r="CG350" t="e">
        <f t="shared" si="497"/>
        <v>#VALUE!</v>
      </c>
      <c r="CH350" t="e">
        <f t="shared" ca="1" si="498"/>
        <v>#N/A</v>
      </c>
    </row>
    <row r="351" spans="5:86" x14ac:dyDescent="0.25">
      <c r="E351">
        <f t="shared" si="501"/>
        <v>1045518</v>
      </c>
      <c r="F351">
        <f t="shared" si="501"/>
        <v>1045518</v>
      </c>
      <c r="G351" t="e">
        <f t="shared" si="500"/>
        <v>#N/A</v>
      </c>
      <c r="H351" t="e">
        <f t="shared" si="420"/>
        <v>#VALUE!</v>
      </c>
      <c r="I351" t="e">
        <f t="shared" si="421"/>
        <v>#VALUE!</v>
      </c>
      <c r="J351" t="e">
        <f t="shared" si="422"/>
        <v>#VALUE!</v>
      </c>
      <c r="K351" t="e">
        <f t="shared" si="423"/>
        <v>#VALUE!</v>
      </c>
      <c r="L351" t="e">
        <f t="shared" si="424"/>
        <v>#VALUE!</v>
      </c>
      <c r="M351" t="e">
        <f t="shared" si="425"/>
        <v>#VALUE!</v>
      </c>
      <c r="N351" t="e">
        <f t="shared" si="426"/>
        <v>#VALUE!</v>
      </c>
      <c r="O351" t="e">
        <f t="shared" si="427"/>
        <v>#VALUE!</v>
      </c>
      <c r="P351" t="e">
        <f t="shared" si="428"/>
        <v>#VALUE!</v>
      </c>
      <c r="Q351" t="e">
        <f t="shared" si="429"/>
        <v>#VALUE!</v>
      </c>
      <c r="R351" t="e">
        <f t="shared" si="430"/>
        <v>#VALUE!</v>
      </c>
      <c r="S351" t="e">
        <f t="shared" si="431"/>
        <v>#VALUE!</v>
      </c>
      <c r="T351" t="e">
        <f t="shared" si="432"/>
        <v>#VALUE!</v>
      </c>
      <c r="U351" t="e">
        <f t="shared" si="433"/>
        <v>#VALUE!</v>
      </c>
      <c r="V351" t="e">
        <f t="shared" si="434"/>
        <v>#VALUE!</v>
      </c>
      <c r="W351" t="e">
        <f t="shared" si="435"/>
        <v>#VALUE!</v>
      </c>
      <c r="X351" t="e">
        <f t="shared" si="436"/>
        <v>#VALUE!</v>
      </c>
      <c r="Y351" t="e">
        <f t="shared" si="437"/>
        <v>#VALUE!</v>
      </c>
      <c r="Z351" t="e">
        <f t="shared" si="438"/>
        <v>#VALUE!</v>
      </c>
      <c r="AA351" t="e">
        <f t="shared" si="439"/>
        <v>#VALUE!</v>
      </c>
      <c r="AB351" t="e">
        <f t="shared" si="440"/>
        <v>#VALUE!</v>
      </c>
      <c r="AC351" t="e">
        <f t="shared" si="441"/>
        <v>#VALUE!</v>
      </c>
      <c r="AD351" t="e">
        <f t="shared" si="442"/>
        <v>#VALUE!</v>
      </c>
      <c r="AE351" t="e">
        <f t="shared" si="443"/>
        <v>#VALUE!</v>
      </c>
      <c r="AF351" t="e">
        <f t="shared" si="444"/>
        <v>#VALUE!</v>
      </c>
      <c r="AG351" t="e">
        <f t="shared" si="445"/>
        <v>#VALUE!</v>
      </c>
      <c r="AH351" t="e">
        <f t="shared" si="446"/>
        <v>#VALUE!</v>
      </c>
      <c r="AI351" t="e">
        <f t="shared" si="447"/>
        <v>#VALUE!</v>
      </c>
      <c r="AJ351" t="e">
        <f t="shared" si="448"/>
        <v>#VALUE!</v>
      </c>
      <c r="AK351" t="e">
        <f t="shared" si="449"/>
        <v>#VALUE!</v>
      </c>
      <c r="AL351" t="e">
        <f t="shared" si="450"/>
        <v>#VALUE!</v>
      </c>
      <c r="AM351" t="e">
        <f t="shared" si="451"/>
        <v>#VALUE!</v>
      </c>
      <c r="AN351" t="e">
        <f t="shared" si="452"/>
        <v>#VALUE!</v>
      </c>
      <c r="AO351" t="e">
        <f t="shared" si="453"/>
        <v>#VALUE!</v>
      </c>
      <c r="AP351" t="e">
        <f t="shared" si="454"/>
        <v>#VALUE!</v>
      </c>
      <c r="AQ351" t="e">
        <f t="shared" si="455"/>
        <v>#VALUE!</v>
      </c>
      <c r="AR351" t="e">
        <f t="shared" si="456"/>
        <v>#VALUE!</v>
      </c>
      <c r="AS351" t="e">
        <f t="shared" si="457"/>
        <v>#VALUE!</v>
      </c>
      <c r="AT351" t="e">
        <f t="shared" si="458"/>
        <v>#VALUE!</v>
      </c>
      <c r="AU351" t="e">
        <f t="shared" si="459"/>
        <v>#VALUE!</v>
      </c>
      <c r="AV351" t="e">
        <f t="shared" si="460"/>
        <v>#VALUE!</v>
      </c>
      <c r="AW351" t="e">
        <f t="shared" si="461"/>
        <v>#VALUE!</v>
      </c>
      <c r="AX351" t="e">
        <f t="shared" si="462"/>
        <v>#VALUE!</v>
      </c>
      <c r="AY351" t="e">
        <f t="shared" si="463"/>
        <v>#VALUE!</v>
      </c>
      <c r="AZ351" t="e">
        <f t="shared" si="464"/>
        <v>#VALUE!</v>
      </c>
      <c r="BA351" t="e">
        <f t="shared" si="465"/>
        <v>#VALUE!</v>
      </c>
      <c r="BB351" t="e">
        <f t="shared" si="466"/>
        <v>#VALUE!</v>
      </c>
      <c r="BC351" t="e">
        <f t="shared" si="467"/>
        <v>#VALUE!</v>
      </c>
      <c r="BD351" t="e">
        <f t="shared" si="468"/>
        <v>#VALUE!</v>
      </c>
      <c r="BE351" t="e">
        <f t="shared" si="469"/>
        <v>#VALUE!</v>
      </c>
      <c r="BF351" t="e">
        <f t="shared" si="470"/>
        <v>#VALUE!</v>
      </c>
      <c r="BG351" t="e">
        <f t="shared" si="471"/>
        <v>#VALUE!</v>
      </c>
      <c r="BH351" t="e">
        <f t="shared" si="472"/>
        <v>#VALUE!</v>
      </c>
      <c r="BI351" t="e">
        <f t="shared" si="473"/>
        <v>#VALUE!</v>
      </c>
      <c r="BJ351" t="e">
        <f t="shared" si="474"/>
        <v>#VALUE!</v>
      </c>
      <c r="BK351" t="e">
        <f t="shared" si="475"/>
        <v>#VALUE!</v>
      </c>
      <c r="BL351" t="e">
        <f t="shared" si="476"/>
        <v>#VALUE!</v>
      </c>
      <c r="BM351" t="e">
        <f t="shared" si="477"/>
        <v>#VALUE!</v>
      </c>
      <c r="BN351" t="e">
        <f t="shared" si="478"/>
        <v>#VALUE!</v>
      </c>
      <c r="BO351" t="e">
        <f t="shared" si="479"/>
        <v>#VALUE!</v>
      </c>
      <c r="BP351" t="e">
        <f t="shared" si="480"/>
        <v>#VALUE!</v>
      </c>
      <c r="BQ351" t="e">
        <f t="shared" si="481"/>
        <v>#VALUE!</v>
      </c>
      <c r="BR351" t="e">
        <f t="shared" si="482"/>
        <v>#VALUE!</v>
      </c>
      <c r="BS351" t="e">
        <f t="shared" si="483"/>
        <v>#VALUE!</v>
      </c>
      <c r="BT351" t="e">
        <f t="shared" si="484"/>
        <v>#VALUE!</v>
      </c>
      <c r="BU351" t="e">
        <f t="shared" si="485"/>
        <v>#VALUE!</v>
      </c>
      <c r="BV351" t="e">
        <f t="shared" si="486"/>
        <v>#VALUE!</v>
      </c>
      <c r="BW351" t="e">
        <f t="shared" si="487"/>
        <v>#VALUE!</v>
      </c>
      <c r="BX351" t="e">
        <f t="shared" si="488"/>
        <v>#VALUE!</v>
      </c>
      <c r="BY351" t="e">
        <f t="shared" si="489"/>
        <v>#VALUE!</v>
      </c>
      <c r="BZ351" t="e">
        <f t="shared" si="490"/>
        <v>#VALUE!</v>
      </c>
      <c r="CA351" t="e">
        <f t="shared" si="491"/>
        <v>#VALUE!</v>
      </c>
      <c r="CB351" t="e">
        <f t="shared" si="492"/>
        <v>#VALUE!</v>
      </c>
      <c r="CC351" t="e">
        <f t="shared" si="493"/>
        <v>#VALUE!</v>
      </c>
      <c r="CD351" t="e">
        <f t="shared" si="494"/>
        <v>#VALUE!</v>
      </c>
      <c r="CE351" t="e">
        <f t="shared" si="495"/>
        <v>#VALUE!</v>
      </c>
      <c r="CF351" t="e">
        <f t="shared" si="496"/>
        <v>#VALUE!</v>
      </c>
      <c r="CG351" t="e">
        <f t="shared" si="497"/>
        <v>#VALUE!</v>
      </c>
      <c r="CH351" t="e">
        <f t="shared" ca="1" si="498"/>
        <v>#N/A</v>
      </c>
    </row>
    <row r="352" spans="5:86" x14ac:dyDescent="0.25">
      <c r="E352">
        <f t="shared" si="501"/>
        <v>1045517</v>
      </c>
      <c r="F352">
        <f t="shared" si="501"/>
        <v>1045517</v>
      </c>
      <c r="G352" t="e">
        <f t="shared" si="500"/>
        <v>#N/A</v>
      </c>
      <c r="H352" t="e">
        <f t="shared" si="420"/>
        <v>#VALUE!</v>
      </c>
      <c r="I352" t="e">
        <f t="shared" si="421"/>
        <v>#VALUE!</v>
      </c>
      <c r="J352" t="e">
        <f t="shared" si="422"/>
        <v>#VALUE!</v>
      </c>
      <c r="K352" t="e">
        <f t="shared" si="423"/>
        <v>#VALUE!</v>
      </c>
      <c r="L352" t="e">
        <f t="shared" si="424"/>
        <v>#VALUE!</v>
      </c>
      <c r="M352" t="e">
        <f t="shared" si="425"/>
        <v>#VALUE!</v>
      </c>
      <c r="N352" t="e">
        <f t="shared" si="426"/>
        <v>#VALUE!</v>
      </c>
      <c r="O352" t="e">
        <f t="shared" si="427"/>
        <v>#VALUE!</v>
      </c>
      <c r="P352" t="e">
        <f t="shared" si="428"/>
        <v>#VALUE!</v>
      </c>
      <c r="Q352" t="e">
        <f t="shared" si="429"/>
        <v>#VALUE!</v>
      </c>
      <c r="R352" t="e">
        <f t="shared" si="430"/>
        <v>#VALUE!</v>
      </c>
      <c r="S352" t="e">
        <f t="shared" si="431"/>
        <v>#VALUE!</v>
      </c>
      <c r="T352" t="e">
        <f t="shared" si="432"/>
        <v>#VALUE!</v>
      </c>
      <c r="U352" t="e">
        <f t="shared" si="433"/>
        <v>#VALUE!</v>
      </c>
      <c r="V352" t="e">
        <f t="shared" si="434"/>
        <v>#VALUE!</v>
      </c>
      <c r="W352" t="e">
        <f t="shared" si="435"/>
        <v>#VALUE!</v>
      </c>
      <c r="X352" t="e">
        <f t="shared" si="436"/>
        <v>#VALUE!</v>
      </c>
      <c r="Y352" t="e">
        <f t="shared" si="437"/>
        <v>#VALUE!</v>
      </c>
      <c r="Z352" t="e">
        <f t="shared" si="438"/>
        <v>#VALUE!</v>
      </c>
      <c r="AA352" t="e">
        <f t="shared" si="439"/>
        <v>#VALUE!</v>
      </c>
      <c r="AB352" t="e">
        <f t="shared" si="440"/>
        <v>#VALUE!</v>
      </c>
      <c r="AC352" t="e">
        <f t="shared" si="441"/>
        <v>#VALUE!</v>
      </c>
      <c r="AD352" t="e">
        <f t="shared" si="442"/>
        <v>#VALUE!</v>
      </c>
      <c r="AE352" t="e">
        <f t="shared" si="443"/>
        <v>#VALUE!</v>
      </c>
      <c r="AF352" t="e">
        <f t="shared" si="444"/>
        <v>#VALUE!</v>
      </c>
      <c r="AG352" t="e">
        <f t="shared" si="445"/>
        <v>#VALUE!</v>
      </c>
      <c r="AH352" t="e">
        <f t="shared" si="446"/>
        <v>#VALUE!</v>
      </c>
      <c r="AI352" t="e">
        <f t="shared" si="447"/>
        <v>#VALUE!</v>
      </c>
      <c r="AJ352" t="e">
        <f t="shared" si="448"/>
        <v>#VALUE!</v>
      </c>
      <c r="AK352" t="e">
        <f t="shared" si="449"/>
        <v>#VALUE!</v>
      </c>
      <c r="AL352" t="e">
        <f t="shared" si="450"/>
        <v>#VALUE!</v>
      </c>
      <c r="AM352" t="e">
        <f t="shared" si="451"/>
        <v>#VALUE!</v>
      </c>
      <c r="AN352" t="e">
        <f t="shared" si="452"/>
        <v>#VALUE!</v>
      </c>
      <c r="AO352" t="e">
        <f t="shared" si="453"/>
        <v>#VALUE!</v>
      </c>
      <c r="AP352" t="e">
        <f t="shared" si="454"/>
        <v>#VALUE!</v>
      </c>
      <c r="AQ352" t="e">
        <f t="shared" si="455"/>
        <v>#VALUE!</v>
      </c>
      <c r="AR352" t="e">
        <f t="shared" si="456"/>
        <v>#VALUE!</v>
      </c>
      <c r="AS352" t="e">
        <f t="shared" si="457"/>
        <v>#VALUE!</v>
      </c>
      <c r="AT352" t="e">
        <f t="shared" si="458"/>
        <v>#VALUE!</v>
      </c>
      <c r="AU352" t="e">
        <f t="shared" si="459"/>
        <v>#VALUE!</v>
      </c>
      <c r="AV352" t="e">
        <f t="shared" si="460"/>
        <v>#VALUE!</v>
      </c>
      <c r="AW352" t="e">
        <f t="shared" si="461"/>
        <v>#VALUE!</v>
      </c>
      <c r="AX352" t="e">
        <f t="shared" si="462"/>
        <v>#VALUE!</v>
      </c>
      <c r="AY352" t="e">
        <f t="shared" si="463"/>
        <v>#VALUE!</v>
      </c>
      <c r="AZ352" t="e">
        <f t="shared" si="464"/>
        <v>#VALUE!</v>
      </c>
      <c r="BA352" t="e">
        <f t="shared" si="465"/>
        <v>#VALUE!</v>
      </c>
      <c r="BB352" t="e">
        <f t="shared" si="466"/>
        <v>#VALUE!</v>
      </c>
      <c r="BC352" t="e">
        <f t="shared" si="467"/>
        <v>#VALUE!</v>
      </c>
      <c r="BD352" t="e">
        <f t="shared" si="468"/>
        <v>#VALUE!</v>
      </c>
      <c r="BE352" t="e">
        <f t="shared" si="469"/>
        <v>#VALUE!</v>
      </c>
      <c r="BF352" t="e">
        <f t="shared" si="470"/>
        <v>#VALUE!</v>
      </c>
      <c r="BG352" t="e">
        <f t="shared" si="471"/>
        <v>#VALUE!</v>
      </c>
      <c r="BH352" t="e">
        <f t="shared" si="472"/>
        <v>#VALUE!</v>
      </c>
      <c r="BI352" t="e">
        <f t="shared" si="473"/>
        <v>#VALUE!</v>
      </c>
      <c r="BJ352" t="e">
        <f t="shared" si="474"/>
        <v>#VALUE!</v>
      </c>
      <c r="BK352" t="e">
        <f t="shared" si="475"/>
        <v>#VALUE!</v>
      </c>
      <c r="BL352" t="e">
        <f t="shared" si="476"/>
        <v>#VALUE!</v>
      </c>
      <c r="BM352" t="e">
        <f t="shared" si="477"/>
        <v>#VALUE!</v>
      </c>
      <c r="BN352" t="e">
        <f t="shared" si="478"/>
        <v>#VALUE!</v>
      </c>
      <c r="BO352" t="e">
        <f t="shared" si="479"/>
        <v>#VALUE!</v>
      </c>
      <c r="BP352" t="e">
        <f t="shared" si="480"/>
        <v>#VALUE!</v>
      </c>
      <c r="BQ352" t="e">
        <f t="shared" si="481"/>
        <v>#VALUE!</v>
      </c>
      <c r="BR352" t="e">
        <f t="shared" si="482"/>
        <v>#VALUE!</v>
      </c>
      <c r="BS352" t="e">
        <f t="shared" si="483"/>
        <v>#VALUE!</v>
      </c>
      <c r="BT352" t="e">
        <f t="shared" si="484"/>
        <v>#VALUE!</v>
      </c>
      <c r="BU352" t="e">
        <f t="shared" si="485"/>
        <v>#VALUE!</v>
      </c>
      <c r="BV352" t="e">
        <f t="shared" si="486"/>
        <v>#VALUE!</v>
      </c>
      <c r="BW352" t="e">
        <f t="shared" si="487"/>
        <v>#VALUE!</v>
      </c>
      <c r="BX352" t="e">
        <f t="shared" si="488"/>
        <v>#VALUE!</v>
      </c>
      <c r="BY352" t="e">
        <f t="shared" si="489"/>
        <v>#VALUE!</v>
      </c>
      <c r="BZ352" t="e">
        <f t="shared" si="490"/>
        <v>#VALUE!</v>
      </c>
      <c r="CA352" t="e">
        <f t="shared" si="491"/>
        <v>#VALUE!</v>
      </c>
      <c r="CB352" t="e">
        <f t="shared" si="492"/>
        <v>#VALUE!</v>
      </c>
      <c r="CC352" t="e">
        <f t="shared" si="493"/>
        <v>#VALUE!</v>
      </c>
      <c r="CD352" t="e">
        <f t="shared" si="494"/>
        <v>#VALUE!</v>
      </c>
      <c r="CE352" t="e">
        <f t="shared" si="495"/>
        <v>#VALUE!</v>
      </c>
      <c r="CF352" t="e">
        <f t="shared" si="496"/>
        <v>#VALUE!</v>
      </c>
      <c r="CG352" t="e">
        <f t="shared" si="497"/>
        <v>#VALUE!</v>
      </c>
      <c r="CH352" t="e">
        <f t="shared" ca="1" si="498"/>
        <v>#N/A</v>
      </c>
    </row>
    <row r="353" spans="5:86" x14ac:dyDescent="0.25">
      <c r="E353">
        <f t="shared" si="501"/>
        <v>1045516</v>
      </c>
      <c r="F353">
        <f t="shared" si="501"/>
        <v>1045516</v>
      </c>
      <c r="G353" t="e">
        <f t="shared" si="500"/>
        <v>#N/A</v>
      </c>
      <c r="H353" t="e">
        <f t="shared" si="420"/>
        <v>#VALUE!</v>
      </c>
      <c r="I353" t="e">
        <f t="shared" si="421"/>
        <v>#VALUE!</v>
      </c>
      <c r="J353" t="e">
        <f t="shared" si="422"/>
        <v>#VALUE!</v>
      </c>
      <c r="K353" t="e">
        <f t="shared" si="423"/>
        <v>#VALUE!</v>
      </c>
      <c r="L353" t="e">
        <f t="shared" si="424"/>
        <v>#VALUE!</v>
      </c>
      <c r="M353" t="e">
        <f t="shared" si="425"/>
        <v>#VALUE!</v>
      </c>
      <c r="N353" t="e">
        <f t="shared" si="426"/>
        <v>#VALUE!</v>
      </c>
      <c r="O353" t="e">
        <f t="shared" si="427"/>
        <v>#VALUE!</v>
      </c>
      <c r="P353" t="e">
        <f t="shared" si="428"/>
        <v>#VALUE!</v>
      </c>
      <c r="Q353" t="e">
        <f t="shared" si="429"/>
        <v>#VALUE!</v>
      </c>
      <c r="R353" t="e">
        <f t="shared" si="430"/>
        <v>#VALUE!</v>
      </c>
      <c r="S353" t="e">
        <f t="shared" si="431"/>
        <v>#VALUE!</v>
      </c>
      <c r="T353" t="e">
        <f t="shared" si="432"/>
        <v>#VALUE!</v>
      </c>
      <c r="U353" t="e">
        <f t="shared" si="433"/>
        <v>#VALUE!</v>
      </c>
      <c r="V353" t="e">
        <f t="shared" si="434"/>
        <v>#VALUE!</v>
      </c>
      <c r="W353" t="e">
        <f t="shared" si="435"/>
        <v>#VALUE!</v>
      </c>
      <c r="X353" t="e">
        <f t="shared" si="436"/>
        <v>#VALUE!</v>
      </c>
      <c r="Y353" t="e">
        <f t="shared" si="437"/>
        <v>#VALUE!</v>
      </c>
      <c r="Z353" t="e">
        <f t="shared" si="438"/>
        <v>#VALUE!</v>
      </c>
      <c r="AA353" t="e">
        <f t="shared" si="439"/>
        <v>#VALUE!</v>
      </c>
      <c r="AB353" t="e">
        <f t="shared" si="440"/>
        <v>#VALUE!</v>
      </c>
      <c r="AC353" t="e">
        <f t="shared" si="441"/>
        <v>#VALUE!</v>
      </c>
      <c r="AD353" t="e">
        <f t="shared" si="442"/>
        <v>#VALUE!</v>
      </c>
      <c r="AE353" t="e">
        <f t="shared" si="443"/>
        <v>#VALUE!</v>
      </c>
      <c r="AF353" t="e">
        <f t="shared" si="444"/>
        <v>#VALUE!</v>
      </c>
      <c r="AG353" t="e">
        <f t="shared" si="445"/>
        <v>#VALUE!</v>
      </c>
      <c r="AH353" t="e">
        <f t="shared" si="446"/>
        <v>#VALUE!</v>
      </c>
      <c r="AI353" t="e">
        <f t="shared" si="447"/>
        <v>#VALUE!</v>
      </c>
      <c r="AJ353" t="e">
        <f t="shared" si="448"/>
        <v>#VALUE!</v>
      </c>
      <c r="AK353" t="e">
        <f t="shared" si="449"/>
        <v>#VALUE!</v>
      </c>
      <c r="AL353" t="e">
        <f t="shared" si="450"/>
        <v>#VALUE!</v>
      </c>
      <c r="AM353" t="e">
        <f t="shared" si="451"/>
        <v>#VALUE!</v>
      </c>
      <c r="AN353" t="e">
        <f t="shared" si="452"/>
        <v>#VALUE!</v>
      </c>
      <c r="AO353" t="e">
        <f t="shared" si="453"/>
        <v>#VALUE!</v>
      </c>
      <c r="AP353" t="e">
        <f t="shared" si="454"/>
        <v>#VALUE!</v>
      </c>
      <c r="AQ353" t="e">
        <f t="shared" si="455"/>
        <v>#VALUE!</v>
      </c>
      <c r="AR353" t="e">
        <f t="shared" si="456"/>
        <v>#VALUE!</v>
      </c>
      <c r="AS353" t="e">
        <f t="shared" si="457"/>
        <v>#VALUE!</v>
      </c>
      <c r="AT353" t="e">
        <f t="shared" si="458"/>
        <v>#VALUE!</v>
      </c>
      <c r="AU353" t="e">
        <f t="shared" si="459"/>
        <v>#VALUE!</v>
      </c>
      <c r="AV353" t="e">
        <f t="shared" si="460"/>
        <v>#VALUE!</v>
      </c>
      <c r="AW353" t="e">
        <f t="shared" si="461"/>
        <v>#VALUE!</v>
      </c>
      <c r="AX353" t="e">
        <f t="shared" si="462"/>
        <v>#VALUE!</v>
      </c>
      <c r="AY353" t="e">
        <f t="shared" si="463"/>
        <v>#VALUE!</v>
      </c>
      <c r="AZ353" t="e">
        <f t="shared" si="464"/>
        <v>#VALUE!</v>
      </c>
      <c r="BA353" t="e">
        <f t="shared" si="465"/>
        <v>#VALUE!</v>
      </c>
      <c r="BB353" t="e">
        <f t="shared" si="466"/>
        <v>#VALUE!</v>
      </c>
      <c r="BC353" t="e">
        <f t="shared" si="467"/>
        <v>#VALUE!</v>
      </c>
      <c r="BD353" t="e">
        <f t="shared" si="468"/>
        <v>#VALUE!</v>
      </c>
      <c r="BE353" t="e">
        <f t="shared" si="469"/>
        <v>#VALUE!</v>
      </c>
      <c r="BF353" t="e">
        <f t="shared" si="470"/>
        <v>#VALUE!</v>
      </c>
      <c r="BG353" t="e">
        <f t="shared" si="471"/>
        <v>#VALUE!</v>
      </c>
      <c r="BH353" t="e">
        <f t="shared" si="472"/>
        <v>#VALUE!</v>
      </c>
      <c r="BI353" t="e">
        <f t="shared" si="473"/>
        <v>#VALUE!</v>
      </c>
      <c r="BJ353" t="e">
        <f t="shared" si="474"/>
        <v>#VALUE!</v>
      </c>
      <c r="BK353" t="e">
        <f t="shared" si="475"/>
        <v>#VALUE!</v>
      </c>
      <c r="BL353" t="e">
        <f t="shared" si="476"/>
        <v>#VALUE!</v>
      </c>
      <c r="BM353" t="e">
        <f t="shared" si="477"/>
        <v>#VALUE!</v>
      </c>
      <c r="BN353" t="e">
        <f t="shared" si="478"/>
        <v>#VALUE!</v>
      </c>
      <c r="BO353" t="e">
        <f t="shared" si="479"/>
        <v>#VALUE!</v>
      </c>
      <c r="BP353" t="e">
        <f t="shared" si="480"/>
        <v>#VALUE!</v>
      </c>
      <c r="BQ353" t="e">
        <f t="shared" si="481"/>
        <v>#VALUE!</v>
      </c>
      <c r="BR353" t="e">
        <f t="shared" si="482"/>
        <v>#VALUE!</v>
      </c>
      <c r="BS353" t="e">
        <f t="shared" si="483"/>
        <v>#VALUE!</v>
      </c>
      <c r="BT353" t="e">
        <f t="shared" si="484"/>
        <v>#VALUE!</v>
      </c>
      <c r="BU353" t="e">
        <f t="shared" si="485"/>
        <v>#VALUE!</v>
      </c>
      <c r="BV353" t="e">
        <f t="shared" si="486"/>
        <v>#VALUE!</v>
      </c>
      <c r="BW353" t="e">
        <f t="shared" si="487"/>
        <v>#VALUE!</v>
      </c>
      <c r="BX353" t="e">
        <f t="shared" si="488"/>
        <v>#VALUE!</v>
      </c>
      <c r="BY353" t="e">
        <f t="shared" si="489"/>
        <v>#VALUE!</v>
      </c>
      <c r="BZ353" t="e">
        <f t="shared" si="490"/>
        <v>#VALUE!</v>
      </c>
      <c r="CA353" t="e">
        <f t="shared" si="491"/>
        <v>#VALUE!</v>
      </c>
      <c r="CB353" t="e">
        <f t="shared" si="492"/>
        <v>#VALUE!</v>
      </c>
      <c r="CC353" t="e">
        <f t="shared" si="493"/>
        <v>#VALUE!</v>
      </c>
      <c r="CD353" t="e">
        <f t="shared" si="494"/>
        <v>#VALUE!</v>
      </c>
      <c r="CE353" t="e">
        <f t="shared" si="495"/>
        <v>#VALUE!</v>
      </c>
      <c r="CF353" t="e">
        <f t="shared" si="496"/>
        <v>#VALUE!</v>
      </c>
      <c r="CG353" t="e">
        <f t="shared" si="497"/>
        <v>#VALUE!</v>
      </c>
      <c r="CH353" t="e">
        <f t="shared" ca="1" si="498"/>
        <v>#N/A</v>
      </c>
    </row>
    <row r="354" spans="5:86" x14ac:dyDescent="0.25">
      <c r="E354">
        <f t="shared" si="501"/>
        <v>1045515</v>
      </c>
      <c r="F354">
        <f t="shared" si="501"/>
        <v>1045515</v>
      </c>
      <c r="G354" t="e">
        <f t="shared" si="500"/>
        <v>#N/A</v>
      </c>
      <c r="H354" t="e">
        <f t="shared" si="420"/>
        <v>#VALUE!</v>
      </c>
      <c r="I354" t="e">
        <f t="shared" si="421"/>
        <v>#VALUE!</v>
      </c>
      <c r="J354" t="e">
        <f t="shared" si="422"/>
        <v>#VALUE!</v>
      </c>
      <c r="K354" t="e">
        <f t="shared" si="423"/>
        <v>#VALUE!</v>
      </c>
      <c r="L354" t="e">
        <f t="shared" si="424"/>
        <v>#VALUE!</v>
      </c>
      <c r="M354" t="e">
        <f t="shared" si="425"/>
        <v>#VALUE!</v>
      </c>
      <c r="N354" t="e">
        <f t="shared" si="426"/>
        <v>#VALUE!</v>
      </c>
      <c r="O354" t="e">
        <f t="shared" si="427"/>
        <v>#VALUE!</v>
      </c>
      <c r="P354" t="e">
        <f t="shared" si="428"/>
        <v>#VALUE!</v>
      </c>
      <c r="Q354" t="e">
        <f t="shared" si="429"/>
        <v>#VALUE!</v>
      </c>
      <c r="R354" t="e">
        <f t="shared" si="430"/>
        <v>#VALUE!</v>
      </c>
      <c r="S354" t="e">
        <f t="shared" si="431"/>
        <v>#VALUE!</v>
      </c>
      <c r="T354" t="e">
        <f t="shared" si="432"/>
        <v>#VALUE!</v>
      </c>
      <c r="U354" t="e">
        <f t="shared" si="433"/>
        <v>#VALUE!</v>
      </c>
      <c r="V354" t="e">
        <f t="shared" si="434"/>
        <v>#VALUE!</v>
      </c>
      <c r="W354" t="e">
        <f t="shared" si="435"/>
        <v>#VALUE!</v>
      </c>
      <c r="X354" t="e">
        <f t="shared" si="436"/>
        <v>#VALUE!</v>
      </c>
      <c r="Y354" t="e">
        <f t="shared" si="437"/>
        <v>#VALUE!</v>
      </c>
      <c r="Z354" t="e">
        <f t="shared" si="438"/>
        <v>#VALUE!</v>
      </c>
      <c r="AA354" t="e">
        <f t="shared" si="439"/>
        <v>#VALUE!</v>
      </c>
      <c r="AB354" t="e">
        <f t="shared" si="440"/>
        <v>#VALUE!</v>
      </c>
      <c r="AC354" t="e">
        <f t="shared" si="441"/>
        <v>#VALUE!</v>
      </c>
      <c r="AD354" t="e">
        <f t="shared" si="442"/>
        <v>#VALUE!</v>
      </c>
      <c r="AE354" t="e">
        <f t="shared" si="443"/>
        <v>#VALUE!</v>
      </c>
      <c r="AF354" t="e">
        <f t="shared" si="444"/>
        <v>#VALUE!</v>
      </c>
      <c r="AG354" t="e">
        <f t="shared" si="445"/>
        <v>#VALUE!</v>
      </c>
      <c r="AH354" t="e">
        <f t="shared" si="446"/>
        <v>#VALUE!</v>
      </c>
      <c r="AI354" t="e">
        <f t="shared" si="447"/>
        <v>#VALUE!</v>
      </c>
      <c r="AJ354" t="e">
        <f t="shared" si="448"/>
        <v>#VALUE!</v>
      </c>
      <c r="AK354" t="e">
        <f t="shared" si="449"/>
        <v>#VALUE!</v>
      </c>
      <c r="AL354" t="e">
        <f t="shared" si="450"/>
        <v>#VALUE!</v>
      </c>
      <c r="AM354" t="e">
        <f t="shared" si="451"/>
        <v>#VALUE!</v>
      </c>
      <c r="AN354" t="e">
        <f t="shared" si="452"/>
        <v>#VALUE!</v>
      </c>
      <c r="AO354" t="e">
        <f t="shared" si="453"/>
        <v>#VALUE!</v>
      </c>
      <c r="AP354" t="e">
        <f t="shared" si="454"/>
        <v>#VALUE!</v>
      </c>
      <c r="AQ354" t="e">
        <f t="shared" si="455"/>
        <v>#VALUE!</v>
      </c>
      <c r="AR354" t="e">
        <f t="shared" si="456"/>
        <v>#VALUE!</v>
      </c>
      <c r="AS354" t="e">
        <f t="shared" si="457"/>
        <v>#VALUE!</v>
      </c>
      <c r="AT354" t="e">
        <f t="shared" si="458"/>
        <v>#VALUE!</v>
      </c>
      <c r="AU354" t="e">
        <f t="shared" si="459"/>
        <v>#VALUE!</v>
      </c>
      <c r="AV354" t="e">
        <f t="shared" si="460"/>
        <v>#VALUE!</v>
      </c>
      <c r="AW354" t="e">
        <f t="shared" si="461"/>
        <v>#VALUE!</v>
      </c>
      <c r="AX354" t="e">
        <f t="shared" si="462"/>
        <v>#VALUE!</v>
      </c>
      <c r="AY354" t="e">
        <f t="shared" si="463"/>
        <v>#VALUE!</v>
      </c>
      <c r="AZ354" t="e">
        <f t="shared" si="464"/>
        <v>#VALUE!</v>
      </c>
      <c r="BA354" t="e">
        <f t="shared" si="465"/>
        <v>#VALUE!</v>
      </c>
      <c r="BB354" t="e">
        <f t="shared" si="466"/>
        <v>#VALUE!</v>
      </c>
      <c r="BC354" t="e">
        <f t="shared" si="467"/>
        <v>#VALUE!</v>
      </c>
      <c r="BD354" t="e">
        <f t="shared" si="468"/>
        <v>#VALUE!</v>
      </c>
      <c r="BE354" t="e">
        <f t="shared" si="469"/>
        <v>#VALUE!</v>
      </c>
      <c r="BF354" t="e">
        <f t="shared" si="470"/>
        <v>#VALUE!</v>
      </c>
      <c r="BG354" t="e">
        <f t="shared" si="471"/>
        <v>#VALUE!</v>
      </c>
      <c r="BH354" t="e">
        <f t="shared" si="472"/>
        <v>#VALUE!</v>
      </c>
      <c r="BI354" t="e">
        <f t="shared" si="473"/>
        <v>#VALUE!</v>
      </c>
      <c r="BJ354" t="e">
        <f t="shared" si="474"/>
        <v>#VALUE!</v>
      </c>
      <c r="BK354" t="e">
        <f t="shared" si="475"/>
        <v>#VALUE!</v>
      </c>
      <c r="BL354" t="e">
        <f t="shared" si="476"/>
        <v>#VALUE!</v>
      </c>
      <c r="BM354" t="e">
        <f t="shared" si="477"/>
        <v>#VALUE!</v>
      </c>
      <c r="BN354" t="e">
        <f t="shared" si="478"/>
        <v>#VALUE!</v>
      </c>
      <c r="BO354" t="e">
        <f t="shared" si="479"/>
        <v>#VALUE!</v>
      </c>
      <c r="BP354" t="e">
        <f t="shared" si="480"/>
        <v>#VALUE!</v>
      </c>
      <c r="BQ354" t="e">
        <f t="shared" si="481"/>
        <v>#VALUE!</v>
      </c>
      <c r="BR354" t="e">
        <f t="shared" si="482"/>
        <v>#VALUE!</v>
      </c>
      <c r="BS354" t="e">
        <f t="shared" si="483"/>
        <v>#VALUE!</v>
      </c>
      <c r="BT354" t="e">
        <f t="shared" si="484"/>
        <v>#VALUE!</v>
      </c>
      <c r="BU354" t="e">
        <f t="shared" si="485"/>
        <v>#VALUE!</v>
      </c>
      <c r="BV354" t="e">
        <f t="shared" si="486"/>
        <v>#VALUE!</v>
      </c>
      <c r="BW354" t="e">
        <f t="shared" si="487"/>
        <v>#VALUE!</v>
      </c>
      <c r="BX354" t="e">
        <f t="shared" si="488"/>
        <v>#VALUE!</v>
      </c>
      <c r="BY354" t="e">
        <f t="shared" si="489"/>
        <v>#VALUE!</v>
      </c>
      <c r="BZ354" t="e">
        <f t="shared" si="490"/>
        <v>#VALUE!</v>
      </c>
      <c r="CA354" t="e">
        <f t="shared" si="491"/>
        <v>#VALUE!</v>
      </c>
      <c r="CB354" t="e">
        <f t="shared" si="492"/>
        <v>#VALUE!</v>
      </c>
      <c r="CC354" t="e">
        <f t="shared" si="493"/>
        <v>#VALUE!</v>
      </c>
      <c r="CD354" t="e">
        <f t="shared" si="494"/>
        <v>#VALUE!</v>
      </c>
      <c r="CE354" t="e">
        <f t="shared" si="495"/>
        <v>#VALUE!</v>
      </c>
      <c r="CF354" t="e">
        <f t="shared" si="496"/>
        <v>#VALUE!</v>
      </c>
      <c r="CG354" t="e">
        <f t="shared" si="497"/>
        <v>#VALUE!</v>
      </c>
      <c r="CH354" t="e">
        <f t="shared" ca="1" si="498"/>
        <v>#N/A</v>
      </c>
    </row>
    <row r="355" spans="5:86" x14ac:dyDescent="0.25">
      <c r="E355">
        <f t="shared" si="501"/>
        <v>1045514</v>
      </c>
      <c r="F355">
        <f t="shared" si="501"/>
        <v>1045514</v>
      </c>
      <c r="G355" t="e">
        <f t="shared" si="500"/>
        <v>#N/A</v>
      </c>
      <c r="H355" t="e">
        <f t="shared" si="420"/>
        <v>#VALUE!</v>
      </c>
      <c r="I355" t="e">
        <f t="shared" si="421"/>
        <v>#VALUE!</v>
      </c>
      <c r="J355" t="e">
        <f t="shared" si="422"/>
        <v>#VALUE!</v>
      </c>
      <c r="K355" t="e">
        <f t="shared" si="423"/>
        <v>#VALUE!</v>
      </c>
      <c r="L355" t="e">
        <f t="shared" si="424"/>
        <v>#VALUE!</v>
      </c>
      <c r="M355" t="e">
        <f t="shared" si="425"/>
        <v>#VALUE!</v>
      </c>
      <c r="N355" t="e">
        <f t="shared" si="426"/>
        <v>#VALUE!</v>
      </c>
      <c r="O355" t="e">
        <f t="shared" si="427"/>
        <v>#VALUE!</v>
      </c>
      <c r="P355" t="e">
        <f t="shared" si="428"/>
        <v>#VALUE!</v>
      </c>
      <c r="Q355" t="e">
        <f t="shared" si="429"/>
        <v>#VALUE!</v>
      </c>
      <c r="R355" t="e">
        <f t="shared" si="430"/>
        <v>#VALUE!</v>
      </c>
      <c r="S355" t="e">
        <f t="shared" si="431"/>
        <v>#VALUE!</v>
      </c>
      <c r="T355" t="e">
        <f t="shared" si="432"/>
        <v>#VALUE!</v>
      </c>
      <c r="U355" t="e">
        <f t="shared" si="433"/>
        <v>#VALUE!</v>
      </c>
      <c r="V355" t="e">
        <f t="shared" si="434"/>
        <v>#VALUE!</v>
      </c>
      <c r="W355" t="e">
        <f t="shared" si="435"/>
        <v>#VALUE!</v>
      </c>
      <c r="X355" t="e">
        <f t="shared" si="436"/>
        <v>#VALUE!</v>
      </c>
      <c r="Y355" t="e">
        <f t="shared" si="437"/>
        <v>#VALUE!</v>
      </c>
      <c r="Z355" t="e">
        <f t="shared" si="438"/>
        <v>#VALUE!</v>
      </c>
      <c r="AA355" t="e">
        <f t="shared" si="439"/>
        <v>#VALUE!</v>
      </c>
      <c r="AB355" t="e">
        <f t="shared" si="440"/>
        <v>#VALUE!</v>
      </c>
      <c r="AC355" t="e">
        <f t="shared" si="441"/>
        <v>#VALUE!</v>
      </c>
      <c r="AD355" t="e">
        <f t="shared" si="442"/>
        <v>#VALUE!</v>
      </c>
      <c r="AE355" t="e">
        <f t="shared" si="443"/>
        <v>#VALUE!</v>
      </c>
      <c r="AF355" t="e">
        <f t="shared" si="444"/>
        <v>#VALUE!</v>
      </c>
      <c r="AG355" t="e">
        <f t="shared" si="445"/>
        <v>#VALUE!</v>
      </c>
      <c r="AH355" t="e">
        <f t="shared" si="446"/>
        <v>#VALUE!</v>
      </c>
      <c r="AI355" t="e">
        <f t="shared" si="447"/>
        <v>#VALUE!</v>
      </c>
      <c r="AJ355" t="e">
        <f t="shared" si="448"/>
        <v>#VALUE!</v>
      </c>
      <c r="AK355" t="e">
        <f t="shared" si="449"/>
        <v>#VALUE!</v>
      </c>
      <c r="AL355" t="e">
        <f t="shared" si="450"/>
        <v>#VALUE!</v>
      </c>
      <c r="AM355" t="e">
        <f t="shared" si="451"/>
        <v>#VALUE!</v>
      </c>
      <c r="AN355" t="e">
        <f t="shared" si="452"/>
        <v>#VALUE!</v>
      </c>
      <c r="AO355" t="e">
        <f t="shared" si="453"/>
        <v>#VALUE!</v>
      </c>
      <c r="AP355" t="e">
        <f t="shared" si="454"/>
        <v>#VALUE!</v>
      </c>
      <c r="AQ355" t="e">
        <f t="shared" si="455"/>
        <v>#VALUE!</v>
      </c>
      <c r="AR355" t="e">
        <f t="shared" si="456"/>
        <v>#VALUE!</v>
      </c>
      <c r="AS355" t="e">
        <f t="shared" si="457"/>
        <v>#VALUE!</v>
      </c>
      <c r="AT355" t="e">
        <f t="shared" si="458"/>
        <v>#VALUE!</v>
      </c>
      <c r="AU355" t="e">
        <f t="shared" si="459"/>
        <v>#VALUE!</v>
      </c>
      <c r="AV355" t="e">
        <f t="shared" si="460"/>
        <v>#VALUE!</v>
      </c>
      <c r="AW355" t="e">
        <f t="shared" si="461"/>
        <v>#VALUE!</v>
      </c>
      <c r="AX355" t="e">
        <f t="shared" si="462"/>
        <v>#VALUE!</v>
      </c>
      <c r="AY355" t="e">
        <f t="shared" si="463"/>
        <v>#VALUE!</v>
      </c>
      <c r="AZ355" t="e">
        <f t="shared" si="464"/>
        <v>#VALUE!</v>
      </c>
      <c r="BA355" t="e">
        <f t="shared" si="465"/>
        <v>#VALUE!</v>
      </c>
      <c r="BB355" t="e">
        <f t="shared" si="466"/>
        <v>#VALUE!</v>
      </c>
      <c r="BC355" t="e">
        <f t="shared" si="467"/>
        <v>#VALUE!</v>
      </c>
      <c r="BD355" t="e">
        <f t="shared" si="468"/>
        <v>#VALUE!</v>
      </c>
      <c r="BE355" t="e">
        <f t="shared" si="469"/>
        <v>#VALUE!</v>
      </c>
      <c r="BF355" t="e">
        <f t="shared" si="470"/>
        <v>#VALUE!</v>
      </c>
      <c r="BG355" t="e">
        <f t="shared" si="471"/>
        <v>#VALUE!</v>
      </c>
      <c r="BH355" t="e">
        <f t="shared" si="472"/>
        <v>#VALUE!</v>
      </c>
      <c r="BI355" t="e">
        <f t="shared" si="473"/>
        <v>#VALUE!</v>
      </c>
      <c r="BJ355" t="e">
        <f t="shared" si="474"/>
        <v>#VALUE!</v>
      </c>
      <c r="BK355" t="e">
        <f t="shared" si="475"/>
        <v>#VALUE!</v>
      </c>
      <c r="BL355" t="e">
        <f t="shared" si="476"/>
        <v>#VALUE!</v>
      </c>
      <c r="BM355" t="e">
        <f t="shared" si="477"/>
        <v>#VALUE!</v>
      </c>
      <c r="BN355" t="e">
        <f t="shared" si="478"/>
        <v>#VALUE!</v>
      </c>
      <c r="BO355" t="e">
        <f t="shared" si="479"/>
        <v>#VALUE!</v>
      </c>
      <c r="BP355" t="e">
        <f t="shared" si="480"/>
        <v>#VALUE!</v>
      </c>
      <c r="BQ355" t="e">
        <f t="shared" si="481"/>
        <v>#VALUE!</v>
      </c>
      <c r="BR355" t="e">
        <f t="shared" si="482"/>
        <v>#VALUE!</v>
      </c>
      <c r="BS355" t="e">
        <f t="shared" si="483"/>
        <v>#VALUE!</v>
      </c>
      <c r="BT355" t="e">
        <f t="shared" si="484"/>
        <v>#VALUE!</v>
      </c>
      <c r="BU355" t="e">
        <f t="shared" si="485"/>
        <v>#VALUE!</v>
      </c>
      <c r="BV355" t="e">
        <f t="shared" si="486"/>
        <v>#VALUE!</v>
      </c>
      <c r="BW355" t="e">
        <f t="shared" si="487"/>
        <v>#VALUE!</v>
      </c>
      <c r="BX355" t="e">
        <f t="shared" si="488"/>
        <v>#VALUE!</v>
      </c>
      <c r="BY355" t="e">
        <f t="shared" si="489"/>
        <v>#VALUE!</v>
      </c>
      <c r="BZ355" t="e">
        <f t="shared" si="490"/>
        <v>#VALUE!</v>
      </c>
      <c r="CA355" t="e">
        <f t="shared" si="491"/>
        <v>#VALUE!</v>
      </c>
      <c r="CB355" t="e">
        <f t="shared" si="492"/>
        <v>#VALUE!</v>
      </c>
      <c r="CC355" t="e">
        <f t="shared" si="493"/>
        <v>#VALUE!</v>
      </c>
      <c r="CD355" t="e">
        <f t="shared" si="494"/>
        <v>#VALUE!</v>
      </c>
      <c r="CE355" t="e">
        <f t="shared" si="495"/>
        <v>#VALUE!</v>
      </c>
      <c r="CF355" t="e">
        <f t="shared" si="496"/>
        <v>#VALUE!</v>
      </c>
      <c r="CG355" t="e">
        <f t="shared" si="497"/>
        <v>#VALUE!</v>
      </c>
      <c r="CH355" t="e">
        <f t="shared" ca="1" si="498"/>
        <v>#N/A</v>
      </c>
    </row>
    <row r="356" spans="5:86" x14ac:dyDescent="0.25">
      <c r="E356">
        <f t="shared" si="501"/>
        <v>1045513</v>
      </c>
      <c r="F356">
        <f t="shared" si="501"/>
        <v>1045513</v>
      </c>
      <c r="G356" t="e">
        <f t="shared" si="500"/>
        <v>#N/A</v>
      </c>
      <c r="H356" t="e">
        <f t="shared" si="420"/>
        <v>#VALUE!</v>
      </c>
      <c r="I356" t="e">
        <f t="shared" si="421"/>
        <v>#VALUE!</v>
      </c>
      <c r="J356" t="e">
        <f t="shared" si="422"/>
        <v>#VALUE!</v>
      </c>
      <c r="K356" t="e">
        <f t="shared" si="423"/>
        <v>#VALUE!</v>
      </c>
      <c r="L356" t="e">
        <f t="shared" si="424"/>
        <v>#VALUE!</v>
      </c>
      <c r="M356" t="e">
        <f t="shared" si="425"/>
        <v>#VALUE!</v>
      </c>
      <c r="N356" t="e">
        <f t="shared" si="426"/>
        <v>#VALUE!</v>
      </c>
      <c r="O356" t="e">
        <f t="shared" si="427"/>
        <v>#VALUE!</v>
      </c>
      <c r="P356" t="e">
        <f t="shared" si="428"/>
        <v>#VALUE!</v>
      </c>
      <c r="Q356" t="e">
        <f t="shared" si="429"/>
        <v>#VALUE!</v>
      </c>
      <c r="R356" t="e">
        <f t="shared" si="430"/>
        <v>#VALUE!</v>
      </c>
      <c r="S356" t="e">
        <f t="shared" si="431"/>
        <v>#VALUE!</v>
      </c>
      <c r="T356" t="e">
        <f t="shared" si="432"/>
        <v>#VALUE!</v>
      </c>
      <c r="U356" t="e">
        <f t="shared" si="433"/>
        <v>#VALUE!</v>
      </c>
      <c r="V356" t="e">
        <f t="shared" si="434"/>
        <v>#VALUE!</v>
      </c>
      <c r="W356" t="e">
        <f t="shared" si="435"/>
        <v>#VALUE!</v>
      </c>
      <c r="X356" t="e">
        <f t="shared" si="436"/>
        <v>#VALUE!</v>
      </c>
      <c r="Y356" t="e">
        <f t="shared" si="437"/>
        <v>#VALUE!</v>
      </c>
      <c r="Z356" t="e">
        <f t="shared" si="438"/>
        <v>#VALUE!</v>
      </c>
      <c r="AA356" t="e">
        <f t="shared" si="439"/>
        <v>#VALUE!</v>
      </c>
      <c r="AB356" t="e">
        <f t="shared" si="440"/>
        <v>#VALUE!</v>
      </c>
      <c r="AC356" t="e">
        <f t="shared" si="441"/>
        <v>#VALUE!</v>
      </c>
      <c r="AD356" t="e">
        <f t="shared" si="442"/>
        <v>#VALUE!</v>
      </c>
      <c r="AE356" t="e">
        <f t="shared" si="443"/>
        <v>#VALUE!</v>
      </c>
      <c r="AF356" t="e">
        <f t="shared" si="444"/>
        <v>#VALUE!</v>
      </c>
      <c r="AG356" t="e">
        <f t="shared" si="445"/>
        <v>#VALUE!</v>
      </c>
      <c r="AH356" t="e">
        <f t="shared" si="446"/>
        <v>#VALUE!</v>
      </c>
      <c r="AI356" t="e">
        <f t="shared" si="447"/>
        <v>#VALUE!</v>
      </c>
      <c r="AJ356" t="e">
        <f t="shared" si="448"/>
        <v>#VALUE!</v>
      </c>
      <c r="AK356" t="e">
        <f t="shared" si="449"/>
        <v>#VALUE!</v>
      </c>
      <c r="AL356" t="e">
        <f t="shared" si="450"/>
        <v>#VALUE!</v>
      </c>
      <c r="AM356" t="e">
        <f t="shared" si="451"/>
        <v>#VALUE!</v>
      </c>
      <c r="AN356" t="e">
        <f t="shared" si="452"/>
        <v>#VALUE!</v>
      </c>
      <c r="AO356" t="e">
        <f t="shared" si="453"/>
        <v>#VALUE!</v>
      </c>
      <c r="AP356" t="e">
        <f t="shared" si="454"/>
        <v>#VALUE!</v>
      </c>
      <c r="AQ356" t="e">
        <f t="shared" si="455"/>
        <v>#VALUE!</v>
      </c>
      <c r="AR356" t="e">
        <f t="shared" si="456"/>
        <v>#VALUE!</v>
      </c>
      <c r="AS356" t="e">
        <f t="shared" si="457"/>
        <v>#VALUE!</v>
      </c>
      <c r="AT356" t="e">
        <f t="shared" si="458"/>
        <v>#VALUE!</v>
      </c>
      <c r="AU356" t="e">
        <f t="shared" si="459"/>
        <v>#VALUE!</v>
      </c>
      <c r="AV356" t="e">
        <f t="shared" si="460"/>
        <v>#VALUE!</v>
      </c>
      <c r="AW356" t="e">
        <f t="shared" si="461"/>
        <v>#VALUE!</v>
      </c>
      <c r="AX356" t="e">
        <f t="shared" si="462"/>
        <v>#VALUE!</v>
      </c>
      <c r="AY356" t="e">
        <f t="shared" si="463"/>
        <v>#VALUE!</v>
      </c>
      <c r="AZ356" t="e">
        <f t="shared" si="464"/>
        <v>#VALUE!</v>
      </c>
      <c r="BA356" t="e">
        <f t="shared" si="465"/>
        <v>#VALUE!</v>
      </c>
      <c r="BB356" t="e">
        <f t="shared" si="466"/>
        <v>#VALUE!</v>
      </c>
      <c r="BC356" t="e">
        <f t="shared" si="467"/>
        <v>#VALUE!</v>
      </c>
      <c r="BD356" t="e">
        <f t="shared" si="468"/>
        <v>#VALUE!</v>
      </c>
      <c r="BE356" t="e">
        <f t="shared" si="469"/>
        <v>#VALUE!</v>
      </c>
      <c r="BF356" t="e">
        <f t="shared" si="470"/>
        <v>#VALUE!</v>
      </c>
      <c r="BG356" t="e">
        <f t="shared" si="471"/>
        <v>#VALUE!</v>
      </c>
      <c r="BH356" t="e">
        <f t="shared" si="472"/>
        <v>#VALUE!</v>
      </c>
      <c r="BI356" t="e">
        <f t="shared" si="473"/>
        <v>#VALUE!</v>
      </c>
      <c r="BJ356" t="e">
        <f t="shared" si="474"/>
        <v>#VALUE!</v>
      </c>
      <c r="BK356" t="e">
        <f t="shared" si="475"/>
        <v>#VALUE!</v>
      </c>
      <c r="BL356" t="e">
        <f t="shared" si="476"/>
        <v>#VALUE!</v>
      </c>
      <c r="BM356" t="e">
        <f t="shared" si="477"/>
        <v>#VALUE!</v>
      </c>
      <c r="BN356" t="e">
        <f t="shared" si="478"/>
        <v>#VALUE!</v>
      </c>
      <c r="BO356" t="e">
        <f t="shared" si="479"/>
        <v>#VALUE!</v>
      </c>
      <c r="BP356" t="e">
        <f t="shared" si="480"/>
        <v>#VALUE!</v>
      </c>
      <c r="BQ356" t="e">
        <f t="shared" si="481"/>
        <v>#VALUE!</v>
      </c>
      <c r="BR356" t="e">
        <f t="shared" si="482"/>
        <v>#VALUE!</v>
      </c>
      <c r="BS356" t="e">
        <f t="shared" si="483"/>
        <v>#VALUE!</v>
      </c>
      <c r="BT356" t="e">
        <f t="shared" si="484"/>
        <v>#VALUE!</v>
      </c>
      <c r="BU356" t="e">
        <f t="shared" si="485"/>
        <v>#VALUE!</v>
      </c>
      <c r="BV356" t="e">
        <f t="shared" si="486"/>
        <v>#VALUE!</v>
      </c>
      <c r="BW356" t="e">
        <f t="shared" si="487"/>
        <v>#VALUE!</v>
      </c>
      <c r="BX356" t="e">
        <f t="shared" si="488"/>
        <v>#VALUE!</v>
      </c>
      <c r="BY356" t="e">
        <f t="shared" si="489"/>
        <v>#VALUE!</v>
      </c>
      <c r="BZ356" t="e">
        <f t="shared" si="490"/>
        <v>#VALUE!</v>
      </c>
      <c r="CA356" t="e">
        <f t="shared" si="491"/>
        <v>#VALUE!</v>
      </c>
      <c r="CB356" t="e">
        <f t="shared" si="492"/>
        <v>#VALUE!</v>
      </c>
      <c r="CC356" t="e">
        <f t="shared" si="493"/>
        <v>#VALUE!</v>
      </c>
      <c r="CD356" t="e">
        <f t="shared" si="494"/>
        <v>#VALUE!</v>
      </c>
      <c r="CE356" t="e">
        <f t="shared" si="495"/>
        <v>#VALUE!</v>
      </c>
      <c r="CF356" t="e">
        <f t="shared" si="496"/>
        <v>#VALUE!</v>
      </c>
      <c r="CG356" t="e">
        <f t="shared" si="497"/>
        <v>#VALUE!</v>
      </c>
      <c r="CH356" t="e">
        <f t="shared" ca="1" si="498"/>
        <v>#N/A</v>
      </c>
    </row>
    <row r="357" spans="5:86" x14ac:dyDescent="0.25">
      <c r="E357">
        <f t="shared" si="501"/>
        <v>1045512</v>
      </c>
      <c r="F357">
        <f t="shared" si="501"/>
        <v>1045512</v>
      </c>
      <c r="G357" t="e">
        <f t="shared" si="500"/>
        <v>#N/A</v>
      </c>
      <c r="H357" t="e">
        <f t="shared" si="420"/>
        <v>#VALUE!</v>
      </c>
      <c r="I357" t="e">
        <f t="shared" si="421"/>
        <v>#VALUE!</v>
      </c>
      <c r="J357" t="e">
        <f t="shared" si="422"/>
        <v>#VALUE!</v>
      </c>
      <c r="K357" t="e">
        <f t="shared" si="423"/>
        <v>#VALUE!</v>
      </c>
      <c r="L357" t="e">
        <f t="shared" si="424"/>
        <v>#VALUE!</v>
      </c>
      <c r="M357" t="e">
        <f t="shared" si="425"/>
        <v>#VALUE!</v>
      </c>
      <c r="N357" t="e">
        <f t="shared" si="426"/>
        <v>#VALUE!</v>
      </c>
      <c r="O357" t="e">
        <f t="shared" si="427"/>
        <v>#VALUE!</v>
      </c>
      <c r="P357" t="e">
        <f t="shared" si="428"/>
        <v>#VALUE!</v>
      </c>
      <c r="Q357" t="e">
        <f t="shared" si="429"/>
        <v>#VALUE!</v>
      </c>
      <c r="R357" t="e">
        <f t="shared" si="430"/>
        <v>#VALUE!</v>
      </c>
      <c r="S357" t="e">
        <f t="shared" si="431"/>
        <v>#VALUE!</v>
      </c>
      <c r="T357" t="e">
        <f t="shared" si="432"/>
        <v>#VALUE!</v>
      </c>
      <c r="U357" t="e">
        <f t="shared" si="433"/>
        <v>#VALUE!</v>
      </c>
      <c r="V357" t="e">
        <f t="shared" si="434"/>
        <v>#VALUE!</v>
      </c>
      <c r="W357" t="e">
        <f t="shared" si="435"/>
        <v>#VALUE!</v>
      </c>
      <c r="X357" t="e">
        <f t="shared" si="436"/>
        <v>#VALUE!</v>
      </c>
      <c r="Y357" t="e">
        <f t="shared" si="437"/>
        <v>#VALUE!</v>
      </c>
      <c r="Z357" t="e">
        <f t="shared" si="438"/>
        <v>#VALUE!</v>
      </c>
      <c r="AA357" t="e">
        <f t="shared" si="439"/>
        <v>#VALUE!</v>
      </c>
      <c r="AB357" t="e">
        <f t="shared" si="440"/>
        <v>#VALUE!</v>
      </c>
      <c r="AC357" t="e">
        <f t="shared" si="441"/>
        <v>#VALUE!</v>
      </c>
      <c r="AD357" t="e">
        <f t="shared" si="442"/>
        <v>#VALUE!</v>
      </c>
      <c r="AE357" t="e">
        <f t="shared" si="443"/>
        <v>#VALUE!</v>
      </c>
      <c r="AF357" t="e">
        <f t="shared" si="444"/>
        <v>#VALUE!</v>
      </c>
      <c r="AG357" t="e">
        <f t="shared" si="445"/>
        <v>#VALUE!</v>
      </c>
      <c r="AH357" t="e">
        <f t="shared" si="446"/>
        <v>#VALUE!</v>
      </c>
      <c r="AI357" t="e">
        <f t="shared" si="447"/>
        <v>#VALUE!</v>
      </c>
      <c r="AJ357" t="e">
        <f t="shared" si="448"/>
        <v>#VALUE!</v>
      </c>
      <c r="AK357" t="e">
        <f t="shared" si="449"/>
        <v>#VALUE!</v>
      </c>
      <c r="AL357" t="e">
        <f t="shared" si="450"/>
        <v>#VALUE!</v>
      </c>
      <c r="AM357" t="e">
        <f t="shared" si="451"/>
        <v>#VALUE!</v>
      </c>
      <c r="AN357" t="e">
        <f t="shared" si="452"/>
        <v>#VALUE!</v>
      </c>
      <c r="AO357" t="e">
        <f t="shared" si="453"/>
        <v>#VALUE!</v>
      </c>
      <c r="AP357" t="e">
        <f t="shared" si="454"/>
        <v>#VALUE!</v>
      </c>
      <c r="AQ357" t="e">
        <f t="shared" si="455"/>
        <v>#VALUE!</v>
      </c>
      <c r="AR357" t="e">
        <f t="shared" si="456"/>
        <v>#VALUE!</v>
      </c>
      <c r="AS357" t="e">
        <f t="shared" si="457"/>
        <v>#VALUE!</v>
      </c>
      <c r="AT357" t="e">
        <f t="shared" si="458"/>
        <v>#VALUE!</v>
      </c>
      <c r="AU357" t="e">
        <f t="shared" si="459"/>
        <v>#VALUE!</v>
      </c>
      <c r="AV357" t="e">
        <f t="shared" si="460"/>
        <v>#VALUE!</v>
      </c>
      <c r="AW357" t="e">
        <f t="shared" si="461"/>
        <v>#VALUE!</v>
      </c>
      <c r="AX357" t="e">
        <f t="shared" si="462"/>
        <v>#VALUE!</v>
      </c>
      <c r="AY357" t="e">
        <f t="shared" si="463"/>
        <v>#VALUE!</v>
      </c>
      <c r="AZ357" t="e">
        <f t="shared" si="464"/>
        <v>#VALUE!</v>
      </c>
      <c r="BA357" t="e">
        <f t="shared" si="465"/>
        <v>#VALUE!</v>
      </c>
      <c r="BB357" t="e">
        <f t="shared" si="466"/>
        <v>#VALUE!</v>
      </c>
      <c r="BC357" t="e">
        <f t="shared" si="467"/>
        <v>#VALUE!</v>
      </c>
      <c r="BD357" t="e">
        <f t="shared" si="468"/>
        <v>#VALUE!</v>
      </c>
      <c r="BE357" t="e">
        <f t="shared" si="469"/>
        <v>#VALUE!</v>
      </c>
      <c r="BF357" t="e">
        <f t="shared" si="470"/>
        <v>#VALUE!</v>
      </c>
      <c r="BG357" t="e">
        <f t="shared" si="471"/>
        <v>#VALUE!</v>
      </c>
      <c r="BH357" t="e">
        <f t="shared" si="472"/>
        <v>#VALUE!</v>
      </c>
      <c r="BI357" t="e">
        <f t="shared" si="473"/>
        <v>#VALUE!</v>
      </c>
      <c r="BJ357" t="e">
        <f t="shared" si="474"/>
        <v>#VALUE!</v>
      </c>
      <c r="BK357" t="e">
        <f t="shared" si="475"/>
        <v>#VALUE!</v>
      </c>
      <c r="BL357" t="e">
        <f t="shared" si="476"/>
        <v>#VALUE!</v>
      </c>
      <c r="BM357" t="e">
        <f t="shared" si="477"/>
        <v>#VALUE!</v>
      </c>
      <c r="BN357" t="e">
        <f t="shared" si="478"/>
        <v>#VALUE!</v>
      </c>
      <c r="BO357" t="e">
        <f t="shared" si="479"/>
        <v>#VALUE!</v>
      </c>
      <c r="BP357" t="e">
        <f t="shared" si="480"/>
        <v>#VALUE!</v>
      </c>
      <c r="BQ357" t="e">
        <f t="shared" si="481"/>
        <v>#VALUE!</v>
      </c>
      <c r="BR357" t="e">
        <f t="shared" si="482"/>
        <v>#VALUE!</v>
      </c>
      <c r="BS357" t="e">
        <f t="shared" si="483"/>
        <v>#VALUE!</v>
      </c>
      <c r="BT357" t="e">
        <f t="shared" si="484"/>
        <v>#VALUE!</v>
      </c>
      <c r="BU357" t="e">
        <f t="shared" si="485"/>
        <v>#VALUE!</v>
      </c>
      <c r="BV357" t="e">
        <f t="shared" si="486"/>
        <v>#VALUE!</v>
      </c>
      <c r="BW357" t="e">
        <f t="shared" si="487"/>
        <v>#VALUE!</v>
      </c>
      <c r="BX357" t="e">
        <f t="shared" si="488"/>
        <v>#VALUE!</v>
      </c>
      <c r="BY357" t="e">
        <f t="shared" si="489"/>
        <v>#VALUE!</v>
      </c>
      <c r="BZ357" t="e">
        <f t="shared" si="490"/>
        <v>#VALUE!</v>
      </c>
      <c r="CA357" t="e">
        <f t="shared" si="491"/>
        <v>#VALUE!</v>
      </c>
      <c r="CB357" t="e">
        <f t="shared" si="492"/>
        <v>#VALUE!</v>
      </c>
      <c r="CC357" t="e">
        <f t="shared" si="493"/>
        <v>#VALUE!</v>
      </c>
      <c r="CD357" t="e">
        <f t="shared" si="494"/>
        <v>#VALUE!</v>
      </c>
      <c r="CE357" t="e">
        <f t="shared" si="495"/>
        <v>#VALUE!</v>
      </c>
      <c r="CF357" t="e">
        <f t="shared" si="496"/>
        <v>#VALUE!</v>
      </c>
      <c r="CG357" t="e">
        <f t="shared" si="497"/>
        <v>#VALUE!</v>
      </c>
      <c r="CH357" t="e">
        <f t="shared" ca="1" si="498"/>
        <v>#N/A</v>
      </c>
    </row>
    <row r="358" spans="5:86" x14ac:dyDescent="0.25">
      <c r="E358">
        <f t="shared" ref="E358:F373" si="502">E357-1</f>
        <v>1045511</v>
      </c>
      <c r="F358">
        <f t="shared" si="502"/>
        <v>1045511</v>
      </c>
      <c r="G358" t="e">
        <f t="shared" si="500"/>
        <v>#N/A</v>
      </c>
      <c r="H358" t="e">
        <f t="shared" si="420"/>
        <v>#VALUE!</v>
      </c>
      <c r="I358" t="e">
        <f t="shared" si="421"/>
        <v>#VALUE!</v>
      </c>
      <c r="J358" t="e">
        <f t="shared" si="422"/>
        <v>#VALUE!</v>
      </c>
      <c r="K358" t="e">
        <f t="shared" si="423"/>
        <v>#VALUE!</v>
      </c>
      <c r="L358" t="e">
        <f t="shared" si="424"/>
        <v>#VALUE!</v>
      </c>
      <c r="M358" t="e">
        <f t="shared" si="425"/>
        <v>#VALUE!</v>
      </c>
      <c r="N358" t="e">
        <f t="shared" si="426"/>
        <v>#VALUE!</v>
      </c>
      <c r="O358" t="e">
        <f t="shared" si="427"/>
        <v>#VALUE!</v>
      </c>
      <c r="P358" t="e">
        <f t="shared" si="428"/>
        <v>#VALUE!</v>
      </c>
      <c r="Q358" t="e">
        <f t="shared" si="429"/>
        <v>#VALUE!</v>
      </c>
      <c r="R358" t="e">
        <f t="shared" si="430"/>
        <v>#VALUE!</v>
      </c>
      <c r="S358" t="e">
        <f t="shared" si="431"/>
        <v>#VALUE!</v>
      </c>
      <c r="T358" t="e">
        <f t="shared" si="432"/>
        <v>#VALUE!</v>
      </c>
      <c r="U358" t="e">
        <f t="shared" si="433"/>
        <v>#VALUE!</v>
      </c>
      <c r="V358" t="e">
        <f t="shared" si="434"/>
        <v>#VALUE!</v>
      </c>
      <c r="W358" t="e">
        <f t="shared" si="435"/>
        <v>#VALUE!</v>
      </c>
      <c r="X358" t="e">
        <f t="shared" si="436"/>
        <v>#VALUE!</v>
      </c>
      <c r="Y358" t="e">
        <f t="shared" si="437"/>
        <v>#VALUE!</v>
      </c>
      <c r="Z358" t="e">
        <f t="shared" si="438"/>
        <v>#VALUE!</v>
      </c>
      <c r="AA358" t="e">
        <f t="shared" si="439"/>
        <v>#VALUE!</v>
      </c>
      <c r="AB358" t="e">
        <f t="shared" si="440"/>
        <v>#VALUE!</v>
      </c>
      <c r="AC358" t="e">
        <f t="shared" si="441"/>
        <v>#VALUE!</v>
      </c>
      <c r="AD358" t="e">
        <f t="shared" si="442"/>
        <v>#VALUE!</v>
      </c>
      <c r="AE358" t="e">
        <f t="shared" si="443"/>
        <v>#VALUE!</v>
      </c>
      <c r="AF358" t="e">
        <f t="shared" si="444"/>
        <v>#VALUE!</v>
      </c>
      <c r="AG358" t="e">
        <f t="shared" si="445"/>
        <v>#VALUE!</v>
      </c>
      <c r="AH358" t="e">
        <f t="shared" si="446"/>
        <v>#VALUE!</v>
      </c>
      <c r="AI358" t="e">
        <f t="shared" si="447"/>
        <v>#VALUE!</v>
      </c>
      <c r="AJ358" t="e">
        <f t="shared" si="448"/>
        <v>#VALUE!</v>
      </c>
      <c r="AK358" t="e">
        <f t="shared" si="449"/>
        <v>#VALUE!</v>
      </c>
      <c r="AL358" t="e">
        <f t="shared" si="450"/>
        <v>#VALUE!</v>
      </c>
      <c r="AM358" t="e">
        <f t="shared" si="451"/>
        <v>#VALUE!</v>
      </c>
      <c r="AN358" t="e">
        <f t="shared" si="452"/>
        <v>#VALUE!</v>
      </c>
      <c r="AO358" t="e">
        <f t="shared" si="453"/>
        <v>#VALUE!</v>
      </c>
      <c r="AP358" t="e">
        <f t="shared" si="454"/>
        <v>#VALUE!</v>
      </c>
      <c r="AQ358" t="e">
        <f t="shared" si="455"/>
        <v>#VALUE!</v>
      </c>
      <c r="AR358" t="e">
        <f t="shared" si="456"/>
        <v>#VALUE!</v>
      </c>
      <c r="AS358" t="e">
        <f t="shared" si="457"/>
        <v>#VALUE!</v>
      </c>
      <c r="AT358" t="e">
        <f t="shared" si="458"/>
        <v>#VALUE!</v>
      </c>
      <c r="AU358" t="e">
        <f t="shared" si="459"/>
        <v>#VALUE!</v>
      </c>
      <c r="AV358" t="e">
        <f t="shared" si="460"/>
        <v>#VALUE!</v>
      </c>
      <c r="AW358" t="e">
        <f t="shared" si="461"/>
        <v>#VALUE!</v>
      </c>
      <c r="AX358" t="e">
        <f t="shared" si="462"/>
        <v>#VALUE!</v>
      </c>
      <c r="AY358" t="e">
        <f t="shared" si="463"/>
        <v>#VALUE!</v>
      </c>
      <c r="AZ358" t="e">
        <f t="shared" si="464"/>
        <v>#VALUE!</v>
      </c>
      <c r="BA358" t="e">
        <f t="shared" si="465"/>
        <v>#VALUE!</v>
      </c>
      <c r="BB358" t="e">
        <f t="shared" si="466"/>
        <v>#VALUE!</v>
      </c>
      <c r="BC358" t="e">
        <f t="shared" si="467"/>
        <v>#VALUE!</v>
      </c>
      <c r="BD358" t="e">
        <f t="shared" si="468"/>
        <v>#VALUE!</v>
      </c>
      <c r="BE358" t="e">
        <f t="shared" si="469"/>
        <v>#VALUE!</v>
      </c>
      <c r="BF358" t="e">
        <f t="shared" si="470"/>
        <v>#VALUE!</v>
      </c>
      <c r="BG358" t="e">
        <f t="shared" si="471"/>
        <v>#VALUE!</v>
      </c>
      <c r="BH358" t="e">
        <f t="shared" si="472"/>
        <v>#VALUE!</v>
      </c>
      <c r="BI358" t="e">
        <f t="shared" si="473"/>
        <v>#VALUE!</v>
      </c>
      <c r="BJ358" t="e">
        <f t="shared" si="474"/>
        <v>#VALUE!</v>
      </c>
      <c r="BK358" t="e">
        <f t="shared" si="475"/>
        <v>#VALUE!</v>
      </c>
      <c r="BL358" t="e">
        <f t="shared" si="476"/>
        <v>#VALUE!</v>
      </c>
      <c r="BM358" t="e">
        <f t="shared" si="477"/>
        <v>#VALUE!</v>
      </c>
      <c r="BN358" t="e">
        <f t="shared" si="478"/>
        <v>#VALUE!</v>
      </c>
      <c r="BO358" t="e">
        <f t="shared" si="479"/>
        <v>#VALUE!</v>
      </c>
      <c r="BP358" t="e">
        <f t="shared" si="480"/>
        <v>#VALUE!</v>
      </c>
      <c r="BQ358" t="e">
        <f t="shared" si="481"/>
        <v>#VALUE!</v>
      </c>
      <c r="BR358" t="e">
        <f t="shared" si="482"/>
        <v>#VALUE!</v>
      </c>
      <c r="BS358" t="e">
        <f t="shared" si="483"/>
        <v>#VALUE!</v>
      </c>
      <c r="BT358" t="e">
        <f t="shared" si="484"/>
        <v>#VALUE!</v>
      </c>
      <c r="BU358" t="e">
        <f t="shared" si="485"/>
        <v>#VALUE!</v>
      </c>
      <c r="BV358" t="e">
        <f t="shared" si="486"/>
        <v>#VALUE!</v>
      </c>
      <c r="BW358" t="e">
        <f t="shared" si="487"/>
        <v>#VALUE!</v>
      </c>
      <c r="BX358" t="e">
        <f t="shared" si="488"/>
        <v>#VALUE!</v>
      </c>
      <c r="BY358" t="e">
        <f t="shared" si="489"/>
        <v>#VALUE!</v>
      </c>
      <c r="BZ358" t="e">
        <f t="shared" si="490"/>
        <v>#VALUE!</v>
      </c>
      <c r="CA358" t="e">
        <f t="shared" si="491"/>
        <v>#VALUE!</v>
      </c>
      <c r="CB358" t="e">
        <f t="shared" si="492"/>
        <v>#VALUE!</v>
      </c>
      <c r="CC358" t="e">
        <f t="shared" si="493"/>
        <v>#VALUE!</v>
      </c>
      <c r="CD358" t="e">
        <f t="shared" si="494"/>
        <v>#VALUE!</v>
      </c>
      <c r="CE358" t="e">
        <f t="shared" si="495"/>
        <v>#VALUE!</v>
      </c>
      <c r="CF358" t="e">
        <f t="shared" si="496"/>
        <v>#VALUE!</v>
      </c>
      <c r="CG358" t="e">
        <f t="shared" si="497"/>
        <v>#VALUE!</v>
      </c>
      <c r="CH358" t="e">
        <f t="shared" ca="1" si="498"/>
        <v>#N/A</v>
      </c>
    </row>
    <row r="359" spans="5:86" x14ac:dyDescent="0.25">
      <c r="E359">
        <f t="shared" si="502"/>
        <v>1045510</v>
      </c>
      <c r="F359">
        <f t="shared" si="502"/>
        <v>1045510</v>
      </c>
      <c r="G359" t="e">
        <f t="shared" si="500"/>
        <v>#N/A</v>
      </c>
      <c r="H359" t="e">
        <f t="shared" si="420"/>
        <v>#VALUE!</v>
      </c>
      <c r="I359" t="e">
        <f t="shared" si="421"/>
        <v>#VALUE!</v>
      </c>
      <c r="J359" t="e">
        <f t="shared" si="422"/>
        <v>#VALUE!</v>
      </c>
      <c r="K359" t="e">
        <f t="shared" si="423"/>
        <v>#VALUE!</v>
      </c>
      <c r="L359" t="e">
        <f t="shared" si="424"/>
        <v>#VALUE!</v>
      </c>
      <c r="M359" t="e">
        <f t="shared" si="425"/>
        <v>#VALUE!</v>
      </c>
      <c r="N359" t="e">
        <f t="shared" si="426"/>
        <v>#VALUE!</v>
      </c>
      <c r="O359" t="e">
        <f t="shared" si="427"/>
        <v>#VALUE!</v>
      </c>
      <c r="P359" t="e">
        <f t="shared" si="428"/>
        <v>#VALUE!</v>
      </c>
      <c r="Q359" t="e">
        <f t="shared" si="429"/>
        <v>#VALUE!</v>
      </c>
      <c r="R359" t="e">
        <f t="shared" si="430"/>
        <v>#VALUE!</v>
      </c>
      <c r="S359" t="e">
        <f t="shared" si="431"/>
        <v>#VALUE!</v>
      </c>
      <c r="T359" t="e">
        <f t="shared" si="432"/>
        <v>#VALUE!</v>
      </c>
      <c r="U359" t="e">
        <f t="shared" si="433"/>
        <v>#VALUE!</v>
      </c>
      <c r="V359" t="e">
        <f t="shared" si="434"/>
        <v>#VALUE!</v>
      </c>
      <c r="W359" t="e">
        <f t="shared" si="435"/>
        <v>#VALUE!</v>
      </c>
      <c r="X359" t="e">
        <f t="shared" si="436"/>
        <v>#VALUE!</v>
      </c>
      <c r="Y359" t="e">
        <f t="shared" si="437"/>
        <v>#VALUE!</v>
      </c>
      <c r="Z359" t="e">
        <f t="shared" si="438"/>
        <v>#VALUE!</v>
      </c>
      <c r="AA359" t="e">
        <f t="shared" si="439"/>
        <v>#VALUE!</v>
      </c>
      <c r="AB359" t="e">
        <f t="shared" si="440"/>
        <v>#VALUE!</v>
      </c>
      <c r="AC359" t="e">
        <f t="shared" si="441"/>
        <v>#VALUE!</v>
      </c>
      <c r="AD359" t="e">
        <f t="shared" si="442"/>
        <v>#VALUE!</v>
      </c>
      <c r="AE359" t="e">
        <f t="shared" si="443"/>
        <v>#VALUE!</v>
      </c>
      <c r="AF359" t="e">
        <f t="shared" si="444"/>
        <v>#VALUE!</v>
      </c>
      <c r="AG359" t="e">
        <f t="shared" si="445"/>
        <v>#VALUE!</v>
      </c>
      <c r="AH359" t="e">
        <f t="shared" si="446"/>
        <v>#VALUE!</v>
      </c>
      <c r="AI359" t="e">
        <f t="shared" si="447"/>
        <v>#VALUE!</v>
      </c>
      <c r="AJ359" t="e">
        <f t="shared" si="448"/>
        <v>#VALUE!</v>
      </c>
      <c r="AK359" t="e">
        <f t="shared" si="449"/>
        <v>#VALUE!</v>
      </c>
      <c r="AL359" t="e">
        <f t="shared" si="450"/>
        <v>#VALUE!</v>
      </c>
      <c r="AM359" t="e">
        <f t="shared" si="451"/>
        <v>#VALUE!</v>
      </c>
      <c r="AN359" t="e">
        <f t="shared" si="452"/>
        <v>#VALUE!</v>
      </c>
      <c r="AO359" t="e">
        <f t="shared" si="453"/>
        <v>#VALUE!</v>
      </c>
      <c r="AP359" t="e">
        <f t="shared" si="454"/>
        <v>#VALUE!</v>
      </c>
      <c r="AQ359" t="e">
        <f t="shared" si="455"/>
        <v>#VALUE!</v>
      </c>
      <c r="AR359" t="e">
        <f t="shared" si="456"/>
        <v>#VALUE!</v>
      </c>
      <c r="AS359" t="e">
        <f t="shared" si="457"/>
        <v>#VALUE!</v>
      </c>
      <c r="AT359" t="e">
        <f t="shared" si="458"/>
        <v>#VALUE!</v>
      </c>
      <c r="AU359" t="e">
        <f t="shared" si="459"/>
        <v>#VALUE!</v>
      </c>
      <c r="AV359" t="e">
        <f t="shared" si="460"/>
        <v>#VALUE!</v>
      </c>
      <c r="AW359" t="e">
        <f t="shared" si="461"/>
        <v>#VALUE!</v>
      </c>
      <c r="AX359" t="e">
        <f t="shared" si="462"/>
        <v>#VALUE!</v>
      </c>
      <c r="AY359" t="e">
        <f t="shared" si="463"/>
        <v>#VALUE!</v>
      </c>
      <c r="AZ359" t="e">
        <f t="shared" si="464"/>
        <v>#VALUE!</v>
      </c>
      <c r="BA359" t="e">
        <f t="shared" si="465"/>
        <v>#VALUE!</v>
      </c>
      <c r="BB359" t="e">
        <f t="shared" si="466"/>
        <v>#VALUE!</v>
      </c>
      <c r="BC359" t="e">
        <f t="shared" si="467"/>
        <v>#VALUE!</v>
      </c>
      <c r="BD359" t="e">
        <f t="shared" si="468"/>
        <v>#VALUE!</v>
      </c>
      <c r="BE359" t="e">
        <f t="shared" si="469"/>
        <v>#VALUE!</v>
      </c>
      <c r="BF359" t="e">
        <f t="shared" si="470"/>
        <v>#VALUE!</v>
      </c>
      <c r="BG359" t="e">
        <f t="shared" si="471"/>
        <v>#VALUE!</v>
      </c>
      <c r="BH359" t="e">
        <f t="shared" si="472"/>
        <v>#VALUE!</v>
      </c>
      <c r="BI359" t="e">
        <f t="shared" si="473"/>
        <v>#VALUE!</v>
      </c>
      <c r="BJ359" t="e">
        <f t="shared" si="474"/>
        <v>#VALUE!</v>
      </c>
      <c r="BK359" t="e">
        <f t="shared" si="475"/>
        <v>#VALUE!</v>
      </c>
      <c r="BL359" t="e">
        <f t="shared" si="476"/>
        <v>#VALUE!</v>
      </c>
      <c r="BM359" t="e">
        <f t="shared" si="477"/>
        <v>#VALUE!</v>
      </c>
      <c r="BN359" t="e">
        <f t="shared" si="478"/>
        <v>#VALUE!</v>
      </c>
      <c r="BO359" t="e">
        <f t="shared" si="479"/>
        <v>#VALUE!</v>
      </c>
      <c r="BP359" t="e">
        <f t="shared" si="480"/>
        <v>#VALUE!</v>
      </c>
      <c r="BQ359" t="e">
        <f t="shared" si="481"/>
        <v>#VALUE!</v>
      </c>
      <c r="BR359" t="e">
        <f t="shared" si="482"/>
        <v>#VALUE!</v>
      </c>
      <c r="BS359" t="e">
        <f t="shared" si="483"/>
        <v>#VALUE!</v>
      </c>
      <c r="BT359" t="e">
        <f t="shared" si="484"/>
        <v>#VALUE!</v>
      </c>
      <c r="BU359" t="e">
        <f t="shared" si="485"/>
        <v>#VALUE!</v>
      </c>
      <c r="BV359" t="e">
        <f t="shared" si="486"/>
        <v>#VALUE!</v>
      </c>
      <c r="BW359" t="e">
        <f t="shared" si="487"/>
        <v>#VALUE!</v>
      </c>
      <c r="BX359" t="e">
        <f t="shared" si="488"/>
        <v>#VALUE!</v>
      </c>
      <c r="BY359" t="e">
        <f t="shared" si="489"/>
        <v>#VALUE!</v>
      </c>
      <c r="BZ359" t="e">
        <f t="shared" si="490"/>
        <v>#VALUE!</v>
      </c>
      <c r="CA359" t="e">
        <f t="shared" si="491"/>
        <v>#VALUE!</v>
      </c>
      <c r="CB359" t="e">
        <f t="shared" si="492"/>
        <v>#VALUE!</v>
      </c>
      <c r="CC359" t="e">
        <f t="shared" si="493"/>
        <v>#VALUE!</v>
      </c>
      <c r="CD359" t="e">
        <f t="shared" si="494"/>
        <v>#VALUE!</v>
      </c>
      <c r="CE359" t="e">
        <f t="shared" si="495"/>
        <v>#VALUE!</v>
      </c>
      <c r="CF359" t="e">
        <f t="shared" si="496"/>
        <v>#VALUE!</v>
      </c>
      <c r="CG359" t="e">
        <f t="shared" si="497"/>
        <v>#VALUE!</v>
      </c>
      <c r="CH359" t="e">
        <f t="shared" ca="1" si="498"/>
        <v>#N/A</v>
      </c>
    </row>
    <row r="360" spans="5:86" x14ac:dyDescent="0.25">
      <c r="E360">
        <f t="shared" si="502"/>
        <v>1045509</v>
      </c>
      <c r="F360">
        <f t="shared" si="502"/>
        <v>1045509</v>
      </c>
      <c r="G360" t="e">
        <f t="shared" si="500"/>
        <v>#N/A</v>
      </c>
      <c r="H360" t="e">
        <f t="shared" si="420"/>
        <v>#VALUE!</v>
      </c>
      <c r="I360" t="e">
        <f t="shared" si="421"/>
        <v>#VALUE!</v>
      </c>
      <c r="J360" t="e">
        <f t="shared" si="422"/>
        <v>#VALUE!</v>
      </c>
      <c r="K360" t="e">
        <f t="shared" si="423"/>
        <v>#VALUE!</v>
      </c>
      <c r="L360" t="e">
        <f t="shared" si="424"/>
        <v>#VALUE!</v>
      </c>
      <c r="M360" t="e">
        <f t="shared" si="425"/>
        <v>#VALUE!</v>
      </c>
      <c r="N360" t="e">
        <f t="shared" si="426"/>
        <v>#VALUE!</v>
      </c>
      <c r="O360" t="e">
        <f t="shared" si="427"/>
        <v>#VALUE!</v>
      </c>
      <c r="P360" t="e">
        <f t="shared" si="428"/>
        <v>#VALUE!</v>
      </c>
      <c r="Q360" t="e">
        <f t="shared" si="429"/>
        <v>#VALUE!</v>
      </c>
      <c r="R360" t="e">
        <f t="shared" si="430"/>
        <v>#VALUE!</v>
      </c>
      <c r="S360" t="e">
        <f t="shared" si="431"/>
        <v>#VALUE!</v>
      </c>
      <c r="T360" t="e">
        <f t="shared" si="432"/>
        <v>#VALUE!</v>
      </c>
      <c r="U360" t="e">
        <f t="shared" si="433"/>
        <v>#VALUE!</v>
      </c>
      <c r="V360" t="e">
        <f t="shared" si="434"/>
        <v>#VALUE!</v>
      </c>
      <c r="W360" t="e">
        <f t="shared" si="435"/>
        <v>#VALUE!</v>
      </c>
      <c r="X360" t="e">
        <f t="shared" si="436"/>
        <v>#VALUE!</v>
      </c>
      <c r="Y360" t="e">
        <f t="shared" si="437"/>
        <v>#VALUE!</v>
      </c>
      <c r="Z360" t="e">
        <f t="shared" si="438"/>
        <v>#VALUE!</v>
      </c>
      <c r="AA360" t="e">
        <f t="shared" si="439"/>
        <v>#VALUE!</v>
      </c>
      <c r="AB360" t="e">
        <f t="shared" si="440"/>
        <v>#VALUE!</v>
      </c>
      <c r="AC360" t="e">
        <f t="shared" si="441"/>
        <v>#VALUE!</v>
      </c>
      <c r="AD360" t="e">
        <f t="shared" si="442"/>
        <v>#VALUE!</v>
      </c>
      <c r="AE360" t="e">
        <f t="shared" si="443"/>
        <v>#VALUE!</v>
      </c>
      <c r="AF360" t="e">
        <f t="shared" si="444"/>
        <v>#VALUE!</v>
      </c>
      <c r="AG360" t="e">
        <f t="shared" si="445"/>
        <v>#VALUE!</v>
      </c>
      <c r="AH360" t="e">
        <f t="shared" si="446"/>
        <v>#VALUE!</v>
      </c>
      <c r="AI360" t="e">
        <f t="shared" si="447"/>
        <v>#VALUE!</v>
      </c>
      <c r="AJ360" t="e">
        <f t="shared" si="448"/>
        <v>#VALUE!</v>
      </c>
      <c r="AK360" t="e">
        <f t="shared" si="449"/>
        <v>#VALUE!</v>
      </c>
      <c r="AL360" t="e">
        <f t="shared" si="450"/>
        <v>#VALUE!</v>
      </c>
      <c r="AM360" t="e">
        <f t="shared" si="451"/>
        <v>#VALUE!</v>
      </c>
      <c r="AN360" t="e">
        <f t="shared" si="452"/>
        <v>#VALUE!</v>
      </c>
      <c r="AO360" t="e">
        <f t="shared" si="453"/>
        <v>#VALUE!</v>
      </c>
      <c r="AP360" t="e">
        <f t="shared" si="454"/>
        <v>#VALUE!</v>
      </c>
      <c r="AQ360" t="e">
        <f t="shared" si="455"/>
        <v>#VALUE!</v>
      </c>
      <c r="AR360" t="e">
        <f t="shared" si="456"/>
        <v>#VALUE!</v>
      </c>
      <c r="AS360" t="e">
        <f t="shared" si="457"/>
        <v>#VALUE!</v>
      </c>
      <c r="AT360" t="e">
        <f t="shared" si="458"/>
        <v>#VALUE!</v>
      </c>
      <c r="AU360" t="e">
        <f t="shared" si="459"/>
        <v>#VALUE!</v>
      </c>
      <c r="AV360" t="e">
        <f t="shared" si="460"/>
        <v>#VALUE!</v>
      </c>
      <c r="AW360" t="e">
        <f t="shared" si="461"/>
        <v>#VALUE!</v>
      </c>
      <c r="AX360" t="e">
        <f t="shared" si="462"/>
        <v>#VALUE!</v>
      </c>
      <c r="AY360" t="e">
        <f t="shared" si="463"/>
        <v>#VALUE!</v>
      </c>
      <c r="AZ360" t="e">
        <f t="shared" si="464"/>
        <v>#VALUE!</v>
      </c>
      <c r="BA360" t="e">
        <f t="shared" si="465"/>
        <v>#VALUE!</v>
      </c>
      <c r="BB360" t="e">
        <f t="shared" si="466"/>
        <v>#VALUE!</v>
      </c>
      <c r="BC360" t="e">
        <f t="shared" si="467"/>
        <v>#VALUE!</v>
      </c>
      <c r="BD360" t="e">
        <f t="shared" si="468"/>
        <v>#VALUE!</v>
      </c>
      <c r="BE360" t="e">
        <f t="shared" si="469"/>
        <v>#VALUE!</v>
      </c>
      <c r="BF360" t="e">
        <f t="shared" si="470"/>
        <v>#VALUE!</v>
      </c>
      <c r="BG360" t="e">
        <f t="shared" si="471"/>
        <v>#VALUE!</v>
      </c>
      <c r="BH360" t="e">
        <f t="shared" si="472"/>
        <v>#VALUE!</v>
      </c>
      <c r="BI360" t="e">
        <f t="shared" si="473"/>
        <v>#VALUE!</v>
      </c>
      <c r="BJ360" t="e">
        <f t="shared" si="474"/>
        <v>#VALUE!</v>
      </c>
      <c r="BK360" t="e">
        <f t="shared" si="475"/>
        <v>#VALUE!</v>
      </c>
      <c r="BL360" t="e">
        <f t="shared" si="476"/>
        <v>#VALUE!</v>
      </c>
      <c r="BM360" t="e">
        <f t="shared" si="477"/>
        <v>#VALUE!</v>
      </c>
      <c r="BN360" t="e">
        <f t="shared" si="478"/>
        <v>#VALUE!</v>
      </c>
      <c r="BO360" t="e">
        <f t="shared" si="479"/>
        <v>#VALUE!</v>
      </c>
      <c r="BP360" t="e">
        <f t="shared" si="480"/>
        <v>#VALUE!</v>
      </c>
      <c r="BQ360" t="e">
        <f t="shared" si="481"/>
        <v>#VALUE!</v>
      </c>
      <c r="BR360" t="e">
        <f t="shared" si="482"/>
        <v>#VALUE!</v>
      </c>
      <c r="BS360" t="e">
        <f t="shared" si="483"/>
        <v>#VALUE!</v>
      </c>
      <c r="BT360" t="e">
        <f t="shared" si="484"/>
        <v>#VALUE!</v>
      </c>
      <c r="BU360" t="e">
        <f t="shared" si="485"/>
        <v>#VALUE!</v>
      </c>
      <c r="BV360" t="e">
        <f t="shared" si="486"/>
        <v>#VALUE!</v>
      </c>
      <c r="BW360" t="e">
        <f t="shared" si="487"/>
        <v>#VALUE!</v>
      </c>
      <c r="BX360" t="e">
        <f t="shared" si="488"/>
        <v>#VALUE!</v>
      </c>
      <c r="BY360" t="e">
        <f t="shared" si="489"/>
        <v>#VALUE!</v>
      </c>
      <c r="BZ360" t="e">
        <f t="shared" si="490"/>
        <v>#VALUE!</v>
      </c>
      <c r="CA360" t="e">
        <f t="shared" si="491"/>
        <v>#VALUE!</v>
      </c>
      <c r="CB360" t="e">
        <f t="shared" si="492"/>
        <v>#VALUE!</v>
      </c>
      <c r="CC360" t="e">
        <f t="shared" si="493"/>
        <v>#VALUE!</v>
      </c>
      <c r="CD360" t="e">
        <f t="shared" si="494"/>
        <v>#VALUE!</v>
      </c>
      <c r="CE360" t="e">
        <f t="shared" si="495"/>
        <v>#VALUE!</v>
      </c>
      <c r="CF360" t="e">
        <f t="shared" si="496"/>
        <v>#VALUE!</v>
      </c>
      <c r="CG360" t="e">
        <f t="shared" si="497"/>
        <v>#VALUE!</v>
      </c>
      <c r="CH360" t="e">
        <f t="shared" ca="1" si="498"/>
        <v>#N/A</v>
      </c>
    </row>
    <row r="361" spans="5:86" x14ac:dyDescent="0.25">
      <c r="E361">
        <f t="shared" si="502"/>
        <v>1045508</v>
      </c>
      <c r="F361">
        <f t="shared" si="502"/>
        <v>1045508</v>
      </c>
      <c r="G361" t="e">
        <f t="shared" si="500"/>
        <v>#N/A</v>
      </c>
      <c r="H361" t="e">
        <f t="shared" si="420"/>
        <v>#VALUE!</v>
      </c>
      <c r="I361" t="e">
        <f t="shared" si="421"/>
        <v>#VALUE!</v>
      </c>
      <c r="J361" t="e">
        <f t="shared" si="422"/>
        <v>#VALUE!</v>
      </c>
      <c r="K361" t="e">
        <f t="shared" si="423"/>
        <v>#VALUE!</v>
      </c>
      <c r="L361" t="e">
        <f t="shared" si="424"/>
        <v>#VALUE!</v>
      </c>
      <c r="M361" t="e">
        <f t="shared" si="425"/>
        <v>#VALUE!</v>
      </c>
      <c r="N361" t="e">
        <f t="shared" si="426"/>
        <v>#VALUE!</v>
      </c>
      <c r="O361" t="e">
        <f t="shared" si="427"/>
        <v>#VALUE!</v>
      </c>
      <c r="P361" t="e">
        <f t="shared" si="428"/>
        <v>#VALUE!</v>
      </c>
      <c r="Q361" t="e">
        <f t="shared" si="429"/>
        <v>#VALUE!</v>
      </c>
      <c r="R361" t="e">
        <f t="shared" si="430"/>
        <v>#VALUE!</v>
      </c>
      <c r="S361" t="e">
        <f t="shared" si="431"/>
        <v>#VALUE!</v>
      </c>
      <c r="T361" t="e">
        <f t="shared" si="432"/>
        <v>#VALUE!</v>
      </c>
      <c r="U361" t="e">
        <f t="shared" si="433"/>
        <v>#VALUE!</v>
      </c>
      <c r="V361" t="e">
        <f t="shared" si="434"/>
        <v>#VALUE!</v>
      </c>
      <c r="W361" t="e">
        <f t="shared" si="435"/>
        <v>#VALUE!</v>
      </c>
      <c r="X361" t="e">
        <f t="shared" si="436"/>
        <v>#VALUE!</v>
      </c>
      <c r="Y361" t="e">
        <f t="shared" si="437"/>
        <v>#VALUE!</v>
      </c>
      <c r="Z361" t="e">
        <f t="shared" si="438"/>
        <v>#VALUE!</v>
      </c>
      <c r="AA361" t="e">
        <f t="shared" si="439"/>
        <v>#VALUE!</v>
      </c>
      <c r="AB361" t="e">
        <f t="shared" si="440"/>
        <v>#VALUE!</v>
      </c>
      <c r="AC361" t="e">
        <f t="shared" si="441"/>
        <v>#VALUE!</v>
      </c>
      <c r="AD361" t="e">
        <f t="shared" si="442"/>
        <v>#VALUE!</v>
      </c>
      <c r="AE361" t="e">
        <f t="shared" si="443"/>
        <v>#VALUE!</v>
      </c>
      <c r="AF361" t="e">
        <f t="shared" si="444"/>
        <v>#VALUE!</v>
      </c>
      <c r="AG361" t="e">
        <f t="shared" si="445"/>
        <v>#VALUE!</v>
      </c>
      <c r="AH361" t="e">
        <f t="shared" si="446"/>
        <v>#VALUE!</v>
      </c>
      <c r="AI361" t="e">
        <f t="shared" si="447"/>
        <v>#VALUE!</v>
      </c>
      <c r="AJ361" t="e">
        <f t="shared" si="448"/>
        <v>#VALUE!</v>
      </c>
      <c r="AK361" t="e">
        <f t="shared" si="449"/>
        <v>#VALUE!</v>
      </c>
      <c r="AL361" t="e">
        <f t="shared" si="450"/>
        <v>#VALUE!</v>
      </c>
      <c r="AM361" t="e">
        <f t="shared" si="451"/>
        <v>#VALUE!</v>
      </c>
      <c r="AN361" t="e">
        <f t="shared" si="452"/>
        <v>#VALUE!</v>
      </c>
      <c r="AO361" t="e">
        <f t="shared" si="453"/>
        <v>#VALUE!</v>
      </c>
      <c r="AP361" t="e">
        <f t="shared" si="454"/>
        <v>#VALUE!</v>
      </c>
      <c r="AQ361" t="e">
        <f t="shared" si="455"/>
        <v>#VALUE!</v>
      </c>
      <c r="AR361" t="e">
        <f t="shared" si="456"/>
        <v>#VALUE!</v>
      </c>
      <c r="AS361" t="e">
        <f t="shared" si="457"/>
        <v>#VALUE!</v>
      </c>
      <c r="AT361" t="e">
        <f t="shared" si="458"/>
        <v>#VALUE!</v>
      </c>
      <c r="AU361" t="e">
        <f t="shared" si="459"/>
        <v>#VALUE!</v>
      </c>
      <c r="AV361" t="e">
        <f t="shared" si="460"/>
        <v>#VALUE!</v>
      </c>
      <c r="AW361" t="e">
        <f t="shared" si="461"/>
        <v>#VALUE!</v>
      </c>
      <c r="AX361" t="e">
        <f t="shared" si="462"/>
        <v>#VALUE!</v>
      </c>
      <c r="AY361" t="e">
        <f t="shared" si="463"/>
        <v>#VALUE!</v>
      </c>
      <c r="AZ361" t="e">
        <f t="shared" si="464"/>
        <v>#VALUE!</v>
      </c>
      <c r="BA361" t="e">
        <f t="shared" si="465"/>
        <v>#VALUE!</v>
      </c>
      <c r="BB361" t="e">
        <f t="shared" si="466"/>
        <v>#VALUE!</v>
      </c>
      <c r="BC361" t="e">
        <f t="shared" si="467"/>
        <v>#VALUE!</v>
      </c>
      <c r="BD361" t="e">
        <f t="shared" si="468"/>
        <v>#VALUE!</v>
      </c>
      <c r="BE361" t="e">
        <f t="shared" si="469"/>
        <v>#VALUE!</v>
      </c>
      <c r="BF361" t="e">
        <f t="shared" si="470"/>
        <v>#VALUE!</v>
      </c>
      <c r="BG361" t="e">
        <f t="shared" si="471"/>
        <v>#VALUE!</v>
      </c>
      <c r="BH361" t="e">
        <f t="shared" si="472"/>
        <v>#VALUE!</v>
      </c>
      <c r="BI361" t="e">
        <f t="shared" si="473"/>
        <v>#VALUE!</v>
      </c>
      <c r="BJ361" t="e">
        <f t="shared" si="474"/>
        <v>#VALUE!</v>
      </c>
      <c r="BK361" t="e">
        <f t="shared" si="475"/>
        <v>#VALUE!</v>
      </c>
      <c r="BL361" t="e">
        <f t="shared" si="476"/>
        <v>#VALUE!</v>
      </c>
      <c r="BM361" t="e">
        <f t="shared" si="477"/>
        <v>#VALUE!</v>
      </c>
      <c r="BN361" t="e">
        <f t="shared" si="478"/>
        <v>#VALUE!</v>
      </c>
      <c r="BO361" t="e">
        <f t="shared" si="479"/>
        <v>#VALUE!</v>
      </c>
      <c r="BP361" t="e">
        <f t="shared" si="480"/>
        <v>#VALUE!</v>
      </c>
      <c r="BQ361" t="e">
        <f t="shared" si="481"/>
        <v>#VALUE!</v>
      </c>
      <c r="BR361" t="e">
        <f t="shared" si="482"/>
        <v>#VALUE!</v>
      </c>
      <c r="BS361" t="e">
        <f t="shared" si="483"/>
        <v>#VALUE!</v>
      </c>
      <c r="BT361" t="e">
        <f t="shared" si="484"/>
        <v>#VALUE!</v>
      </c>
      <c r="BU361" t="e">
        <f t="shared" si="485"/>
        <v>#VALUE!</v>
      </c>
      <c r="BV361" t="e">
        <f t="shared" si="486"/>
        <v>#VALUE!</v>
      </c>
      <c r="BW361" t="e">
        <f t="shared" si="487"/>
        <v>#VALUE!</v>
      </c>
      <c r="BX361" t="e">
        <f t="shared" si="488"/>
        <v>#VALUE!</v>
      </c>
      <c r="BY361" t="e">
        <f t="shared" si="489"/>
        <v>#VALUE!</v>
      </c>
      <c r="BZ361" t="e">
        <f t="shared" si="490"/>
        <v>#VALUE!</v>
      </c>
      <c r="CA361" t="e">
        <f t="shared" si="491"/>
        <v>#VALUE!</v>
      </c>
      <c r="CB361" t="e">
        <f t="shared" si="492"/>
        <v>#VALUE!</v>
      </c>
      <c r="CC361" t="e">
        <f t="shared" si="493"/>
        <v>#VALUE!</v>
      </c>
      <c r="CD361" t="e">
        <f t="shared" si="494"/>
        <v>#VALUE!</v>
      </c>
      <c r="CE361" t="e">
        <f t="shared" si="495"/>
        <v>#VALUE!</v>
      </c>
      <c r="CF361" t="e">
        <f t="shared" si="496"/>
        <v>#VALUE!</v>
      </c>
      <c r="CG361" t="e">
        <f t="shared" si="497"/>
        <v>#VALUE!</v>
      </c>
      <c r="CH361" t="e">
        <f t="shared" ca="1" si="498"/>
        <v>#N/A</v>
      </c>
    </row>
    <row r="362" spans="5:86" x14ac:dyDescent="0.25">
      <c r="E362">
        <f t="shared" si="502"/>
        <v>1045507</v>
      </c>
      <c r="F362">
        <f t="shared" si="502"/>
        <v>1045507</v>
      </c>
      <c r="G362" t="e">
        <f t="shared" si="500"/>
        <v>#N/A</v>
      </c>
      <c r="H362" t="e">
        <f t="shared" si="420"/>
        <v>#VALUE!</v>
      </c>
      <c r="I362" t="e">
        <f t="shared" si="421"/>
        <v>#VALUE!</v>
      </c>
      <c r="J362" t="e">
        <f t="shared" si="422"/>
        <v>#VALUE!</v>
      </c>
      <c r="K362" t="e">
        <f t="shared" si="423"/>
        <v>#VALUE!</v>
      </c>
      <c r="L362" t="e">
        <f t="shared" si="424"/>
        <v>#VALUE!</v>
      </c>
      <c r="M362" t="e">
        <f t="shared" si="425"/>
        <v>#VALUE!</v>
      </c>
      <c r="N362" t="e">
        <f t="shared" si="426"/>
        <v>#VALUE!</v>
      </c>
      <c r="O362" t="e">
        <f t="shared" si="427"/>
        <v>#VALUE!</v>
      </c>
      <c r="P362" t="e">
        <f t="shared" si="428"/>
        <v>#VALUE!</v>
      </c>
      <c r="Q362" t="e">
        <f t="shared" si="429"/>
        <v>#VALUE!</v>
      </c>
      <c r="R362" t="e">
        <f t="shared" si="430"/>
        <v>#VALUE!</v>
      </c>
      <c r="S362" t="e">
        <f t="shared" si="431"/>
        <v>#VALUE!</v>
      </c>
      <c r="T362" t="e">
        <f t="shared" si="432"/>
        <v>#VALUE!</v>
      </c>
      <c r="U362" t="e">
        <f t="shared" si="433"/>
        <v>#VALUE!</v>
      </c>
      <c r="V362" t="e">
        <f t="shared" si="434"/>
        <v>#VALUE!</v>
      </c>
      <c r="W362" t="e">
        <f t="shared" si="435"/>
        <v>#VALUE!</v>
      </c>
      <c r="X362" t="e">
        <f t="shared" si="436"/>
        <v>#VALUE!</v>
      </c>
      <c r="Y362" t="e">
        <f t="shared" si="437"/>
        <v>#VALUE!</v>
      </c>
      <c r="Z362" t="e">
        <f t="shared" si="438"/>
        <v>#VALUE!</v>
      </c>
      <c r="AA362" t="e">
        <f t="shared" si="439"/>
        <v>#VALUE!</v>
      </c>
      <c r="AB362" t="e">
        <f t="shared" si="440"/>
        <v>#VALUE!</v>
      </c>
      <c r="AC362" t="e">
        <f t="shared" si="441"/>
        <v>#VALUE!</v>
      </c>
      <c r="AD362" t="e">
        <f t="shared" si="442"/>
        <v>#VALUE!</v>
      </c>
      <c r="AE362" t="e">
        <f t="shared" si="443"/>
        <v>#VALUE!</v>
      </c>
      <c r="AF362" t="e">
        <f t="shared" si="444"/>
        <v>#VALUE!</v>
      </c>
      <c r="AG362" t="e">
        <f t="shared" si="445"/>
        <v>#VALUE!</v>
      </c>
      <c r="AH362" t="e">
        <f t="shared" si="446"/>
        <v>#VALUE!</v>
      </c>
      <c r="AI362" t="e">
        <f t="shared" si="447"/>
        <v>#VALUE!</v>
      </c>
      <c r="AJ362" t="e">
        <f t="shared" si="448"/>
        <v>#VALUE!</v>
      </c>
      <c r="AK362" t="e">
        <f t="shared" si="449"/>
        <v>#VALUE!</v>
      </c>
      <c r="AL362" t="e">
        <f t="shared" si="450"/>
        <v>#VALUE!</v>
      </c>
      <c r="AM362" t="e">
        <f t="shared" si="451"/>
        <v>#VALUE!</v>
      </c>
      <c r="AN362" t="e">
        <f t="shared" si="452"/>
        <v>#VALUE!</v>
      </c>
      <c r="AO362" t="e">
        <f t="shared" si="453"/>
        <v>#VALUE!</v>
      </c>
      <c r="AP362" t="e">
        <f t="shared" si="454"/>
        <v>#VALUE!</v>
      </c>
      <c r="AQ362" t="e">
        <f t="shared" si="455"/>
        <v>#VALUE!</v>
      </c>
      <c r="AR362" t="e">
        <f t="shared" si="456"/>
        <v>#VALUE!</v>
      </c>
      <c r="AS362" t="e">
        <f t="shared" si="457"/>
        <v>#VALUE!</v>
      </c>
      <c r="AT362" t="e">
        <f t="shared" si="458"/>
        <v>#VALUE!</v>
      </c>
      <c r="AU362" t="e">
        <f t="shared" si="459"/>
        <v>#VALUE!</v>
      </c>
      <c r="AV362" t="e">
        <f t="shared" si="460"/>
        <v>#VALUE!</v>
      </c>
      <c r="AW362" t="e">
        <f t="shared" si="461"/>
        <v>#VALUE!</v>
      </c>
      <c r="AX362" t="e">
        <f t="shared" si="462"/>
        <v>#VALUE!</v>
      </c>
      <c r="AY362" t="e">
        <f t="shared" si="463"/>
        <v>#VALUE!</v>
      </c>
      <c r="AZ362" t="e">
        <f t="shared" si="464"/>
        <v>#VALUE!</v>
      </c>
      <c r="BA362" t="e">
        <f t="shared" si="465"/>
        <v>#VALUE!</v>
      </c>
      <c r="BB362" t="e">
        <f t="shared" si="466"/>
        <v>#VALUE!</v>
      </c>
      <c r="BC362" t="e">
        <f t="shared" si="467"/>
        <v>#VALUE!</v>
      </c>
      <c r="BD362" t="e">
        <f t="shared" si="468"/>
        <v>#VALUE!</v>
      </c>
      <c r="BE362" t="e">
        <f t="shared" si="469"/>
        <v>#VALUE!</v>
      </c>
      <c r="BF362" t="e">
        <f t="shared" si="470"/>
        <v>#VALUE!</v>
      </c>
      <c r="BG362" t="e">
        <f t="shared" si="471"/>
        <v>#VALUE!</v>
      </c>
      <c r="BH362" t="e">
        <f t="shared" si="472"/>
        <v>#VALUE!</v>
      </c>
      <c r="BI362" t="e">
        <f t="shared" si="473"/>
        <v>#VALUE!</v>
      </c>
      <c r="BJ362" t="e">
        <f t="shared" si="474"/>
        <v>#VALUE!</v>
      </c>
      <c r="BK362" t="e">
        <f t="shared" si="475"/>
        <v>#VALUE!</v>
      </c>
      <c r="BL362" t="e">
        <f t="shared" si="476"/>
        <v>#VALUE!</v>
      </c>
      <c r="BM362" t="e">
        <f t="shared" si="477"/>
        <v>#VALUE!</v>
      </c>
      <c r="BN362" t="e">
        <f t="shared" si="478"/>
        <v>#VALUE!</v>
      </c>
      <c r="BO362" t="e">
        <f t="shared" si="479"/>
        <v>#VALUE!</v>
      </c>
      <c r="BP362" t="e">
        <f t="shared" si="480"/>
        <v>#VALUE!</v>
      </c>
      <c r="BQ362" t="e">
        <f t="shared" si="481"/>
        <v>#VALUE!</v>
      </c>
      <c r="BR362" t="e">
        <f t="shared" si="482"/>
        <v>#VALUE!</v>
      </c>
      <c r="BS362" t="e">
        <f t="shared" si="483"/>
        <v>#VALUE!</v>
      </c>
      <c r="BT362" t="e">
        <f t="shared" si="484"/>
        <v>#VALUE!</v>
      </c>
      <c r="BU362" t="e">
        <f t="shared" si="485"/>
        <v>#VALUE!</v>
      </c>
      <c r="BV362" t="e">
        <f t="shared" si="486"/>
        <v>#VALUE!</v>
      </c>
      <c r="BW362" t="e">
        <f t="shared" si="487"/>
        <v>#VALUE!</v>
      </c>
      <c r="BX362" t="e">
        <f t="shared" si="488"/>
        <v>#VALUE!</v>
      </c>
      <c r="BY362" t="e">
        <f t="shared" si="489"/>
        <v>#VALUE!</v>
      </c>
      <c r="BZ362" t="e">
        <f t="shared" si="490"/>
        <v>#VALUE!</v>
      </c>
      <c r="CA362" t="e">
        <f t="shared" si="491"/>
        <v>#VALUE!</v>
      </c>
      <c r="CB362" t="e">
        <f t="shared" si="492"/>
        <v>#VALUE!</v>
      </c>
      <c r="CC362" t="e">
        <f t="shared" si="493"/>
        <v>#VALUE!</v>
      </c>
      <c r="CD362" t="e">
        <f t="shared" si="494"/>
        <v>#VALUE!</v>
      </c>
      <c r="CE362" t="e">
        <f t="shared" si="495"/>
        <v>#VALUE!</v>
      </c>
      <c r="CF362" t="e">
        <f t="shared" si="496"/>
        <v>#VALUE!</v>
      </c>
      <c r="CG362" t="e">
        <f t="shared" si="497"/>
        <v>#VALUE!</v>
      </c>
      <c r="CH362" t="e">
        <f t="shared" ca="1" si="498"/>
        <v>#N/A</v>
      </c>
    </row>
    <row r="363" spans="5:86" x14ac:dyDescent="0.25">
      <c r="E363">
        <f t="shared" si="502"/>
        <v>1045506</v>
      </c>
      <c r="F363">
        <f t="shared" si="502"/>
        <v>1045506</v>
      </c>
      <c r="G363" t="e">
        <f t="shared" si="500"/>
        <v>#N/A</v>
      </c>
      <c r="H363" t="e">
        <f t="shared" si="420"/>
        <v>#VALUE!</v>
      </c>
      <c r="I363" t="e">
        <f t="shared" si="421"/>
        <v>#VALUE!</v>
      </c>
      <c r="J363" t="e">
        <f t="shared" si="422"/>
        <v>#VALUE!</v>
      </c>
      <c r="K363" t="e">
        <f t="shared" si="423"/>
        <v>#VALUE!</v>
      </c>
      <c r="L363" t="e">
        <f t="shared" si="424"/>
        <v>#VALUE!</v>
      </c>
      <c r="M363" t="e">
        <f t="shared" si="425"/>
        <v>#VALUE!</v>
      </c>
      <c r="N363" t="e">
        <f t="shared" si="426"/>
        <v>#VALUE!</v>
      </c>
      <c r="O363" t="e">
        <f t="shared" si="427"/>
        <v>#VALUE!</v>
      </c>
      <c r="P363" t="e">
        <f t="shared" si="428"/>
        <v>#VALUE!</v>
      </c>
      <c r="Q363" t="e">
        <f t="shared" si="429"/>
        <v>#VALUE!</v>
      </c>
      <c r="R363" t="e">
        <f t="shared" si="430"/>
        <v>#VALUE!</v>
      </c>
      <c r="S363" t="e">
        <f t="shared" si="431"/>
        <v>#VALUE!</v>
      </c>
      <c r="T363" t="e">
        <f t="shared" si="432"/>
        <v>#VALUE!</v>
      </c>
      <c r="U363" t="e">
        <f t="shared" si="433"/>
        <v>#VALUE!</v>
      </c>
      <c r="V363" t="e">
        <f t="shared" si="434"/>
        <v>#VALUE!</v>
      </c>
      <c r="W363" t="e">
        <f t="shared" si="435"/>
        <v>#VALUE!</v>
      </c>
      <c r="X363" t="e">
        <f t="shared" si="436"/>
        <v>#VALUE!</v>
      </c>
      <c r="Y363" t="e">
        <f t="shared" si="437"/>
        <v>#VALUE!</v>
      </c>
      <c r="Z363" t="e">
        <f t="shared" si="438"/>
        <v>#VALUE!</v>
      </c>
      <c r="AA363" t="e">
        <f t="shared" si="439"/>
        <v>#VALUE!</v>
      </c>
      <c r="AB363" t="e">
        <f t="shared" si="440"/>
        <v>#VALUE!</v>
      </c>
      <c r="AC363" t="e">
        <f t="shared" si="441"/>
        <v>#VALUE!</v>
      </c>
      <c r="AD363" t="e">
        <f t="shared" si="442"/>
        <v>#VALUE!</v>
      </c>
      <c r="AE363" t="e">
        <f t="shared" si="443"/>
        <v>#VALUE!</v>
      </c>
      <c r="AF363" t="e">
        <f t="shared" si="444"/>
        <v>#VALUE!</v>
      </c>
      <c r="AG363" t="e">
        <f t="shared" si="445"/>
        <v>#VALUE!</v>
      </c>
      <c r="AH363" t="e">
        <f t="shared" si="446"/>
        <v>#VALUE!</v>
      </c>
      <c r="AI363" t="e">
        <f t="shared" si="447"/>
        <v>#VALUE!</v>
      </c>
      <c r="AJ363" t="e">
        <f t="shared" si="448"/>
        <v>#VALUE!</v>
      </c>
      <c r="AK363" t="e">
        <f t="shared" si="449"/>
        <v>#VALUE!</v>
      </c>
      <c r="AL363" t="e">
        <f t="shared" si="450"/>
        <v>#VALUE!</v>
      </c>
      <c r="AM363" t="e">
        <f t="shared" si="451"/>
        <v>#VALUE!</v>
      </c>
      <c r="AN363" t="e">
        <f t="shared" si="452"/>
        <v>#VALUE!</v>
      </c>
      <c r="AO363" t="e">
        <f t="shared" si="453"/>
        <v>#VALUE!</v>
      </c>
      <c r="AP363" t="e">
        <f t="shared" si="454"/>
        <v>#VALUE!</v>
      </c>
      <c r="AQ363" t="e">
        <f t="shared" si="455"/>
        <v>#VALUE!</v>
      </c>
      <c r="AR363" t="e">
        <f t="shared" si="456"/>
        <v>#VALUE!</v>
      </c>
      <c r="AS363" t="e">
        <f t="shared" si="457"/>
        <v>#VALUE!</v>
      </c>
      <c r="AT363" t="e">
        <f t="shared" si="458"/>
        <v>#VALUE!</v>
      </c>
      <c r="AU363" t="e">
        <f t="shared" si="459"/>
        <v>#VALUE!</v>
      </c>
      <c r="AV363" t="e">
        <f t="shared" si="460"/>
        <v>#VALUE!</v>
      </c>
      <c r="AW363" t="e">
        <f t="shared" si="461"/>
        <v>#VALUE!</v>
      </c>
      <c r="AX363" t="e">
        <f t="shared" si="462"/>
        <v>#VALUE!</v>
      </c>
      <c r="AY363" t="e">
        <f t="shared" si="463"/>
        <v>#VALUE!</v>
      </c>
      <c r="AZ363" t="e">
        <f t="shared" si="464"/>
        <v>#VALUE!</v>
      </c>
      <c r="BA363" t="e">
        <f t="shared" si="465"/>
        <v>#VALUE!</v>
      </c>
      <c r="BB363" t="e">
        <f t="shared" si="466"/>
        <v>#VALUE!</v>
      </c>
      <c r="BC363" t="e">
        <f t="shared" si="467"/>
        <v>#VALUE!</v>
      </c>
      <c r="BD363" t="e">
        <f t="shared" si="468"/>
        <v>#VALUE!</v>
      </c>
      <c r="BE363" t="e">
        <f t="shared" si="469"/>
        <v>#VALUE!</v>
      </c>
      <c r="BF363" t="e">
        <f t="shared" si="470"/>
        <v>#VALUE!</v>
      </c>
      <c r="BG363" t="e">
        <f t="shared" si="471"/>
        <v>#VALUE!</v>
      </c>
      <c r="BH363" t="e">
        <f t="shared" si="472"/>
        <v>#VALUE!</v>
      </c>
      <c r="BI363" t="e">
        <f t="shared" si="473"/>
        <v>#VALUE!</v>
      </c>
      <c r="BJ363" t="e">
        <f t="shared" si="474"/>
        <v>#VALUE!</v>
      </c>
      <c r="BK363" t="e">
        <f t="shared" si="475"/>
        <v>#VALUE!</v>
      </c>
      <c r="BL363" t="e">
        <f t="shared" si="476"/>
        <v>#VALUE!</v>
      </c>
      <c r="BM363" t="e">
        <f t="shared" si="477"/>
        <v>#VALUE!</v>
      </c>
      <c r="BN363" t="e">
        <f t="shared" si="478"/>
        <v>#VALUE!</v>
      </c>
      <c r="BO363" t="e">
        <f t="shared" si="479"/>
        <v>#VALUE!</v>
      </c>
      <c r="BP363" t="e">
        <f t="shared" si="480"/>
        <v>#VALUE!</v>
      </c>
      <c r="BQ363" t="e">
        <f t="shared" si="481"/>
        <v>#VALUE!</v>
      </c>
      <c r="BR363" t="e">
        <f t="shared" si="482"/>
        <v>#VALUE!</v>
      </c>
      <c r="BS363" t="e">
        <f t="shared" si="483"/>
        <v>#VALUE!</v>
      </c>
      <c r="BT363" t="e">
        <f t="shared" si="484"/>
        <v>#VALUE!</v>
      </c>
      <c r="BU363" t="e">
        <f t="shared" si="485"/>
        <v>#VALUE!</v>
      </c>
      <c r="BV363" t="e">
        <f t="shared" si="486"/>
        <v>#VALUE!</v>
      </c>
      <c r="BW363" t="e">
        <f t="shared" si="487"/>
        <v>#VALUE!</v>
      </c>
      <c r="BX363" t="e">
        <f t="shared" si="488"/>
        <v>#VALUE!</v>
      </c>
      <c r="BY363" t="e">
        <f t="shared" si="489"/>
        <v>#VALUE!</v>
      </c>
      <c r="BZ363" t="e">
        <f t="shared" si="490"/>
        <v>#VALUE!</v>
      </c>
      <c r="CA363" t="e">
        <f t="shared" si="491"/>
        <v>#VALUE!</v>
      </c>
      <c r="CB363" t="e">
        <f t="shared" si="492"/>
        <v>#VALUE!</v>
      </c>
      <c r="CC363" t="e">
        <f t="shared" si="493"/>
        <v>#VALUE!</v>
      </c>
      <c r="CD363" t="e">
        <f t="shared" si="494"/>
        <v>#VALUE!</v>
      </c>
      <c r="CE363" t="e">
        <f t="shared" si="495"/>
        <v>#VALUE!</v>
      </c>
      <c r="CF363" t="e">
        <f t="shared" si="496"/>
        <v>#VALUE!</v>
      </c>
      <c r="CG363" t="e">
        <f t="shared" si="497"/>
        <v>#VALUE!</v>
      </c>
      <c r="CH363" t="e">
        <f t="shared" ca="1" si="498"/>
        <v>#N/A</v>
      </c>
    </row>
    <row r="364" spans="5:86" x14ac:dyDescent="0.25">
      <c r="E364">
        <f t="shared" si="502"/>
        <v>1045505</v>
      </c>
      <c r="F364">
        <f t="shared" si="502"/>
        <v>1045505</v>
      </c>
      <c r="G364" t="e">
        <f t="shared" si="500"/>
        <v>#N/A</v>
      </c>
      <c r="H364" t="e">
        <f t="shared" si="420"/>
        <v>#VALUE!</v>
      </c>
      <c r="I364" t="e">
        <f t="shared" si="421"/>
        <v>#VALUE!</v>
      </c>
      <c r="J364" t="e">
        <f t="shared" si="422"/>
        <v>#VALUE!</v>
      </c>
      <c r="K364" t="e">
        <f t="shared" si="423"/>
        <v>#VALUE!</v>
      </c>
      <c r="L364" t="e">
        <f t="shared" si="424"/>
        <v>#VALUE!</v>
      </c>
      <c r="M364" t="e">
        <f t="shared" si="425"/>
        <v>#VALUE!</v>
      </c>
      <c r="N364" t="e">
        <f t="shared" si="426"/>
        <v>#VALUE!</v>
      </c>
      <c r="O364" t="e">
        <f t="shared" si="427"/>
        <v>#VALUE!</v>
      </c>
      <c r="P364" t="e">
        <f t="shared" si="428"/>
        <v>#VALUE!</v>
      </c>
      <c r="Q364" t="e">
        <f t="shared" si="429"/>
        <v>#VALUE!</v>
      </c>
      <c r="R364" t="e">
        <f t="shared" si="430"/>
        <v>#VALUE!</v>
      </c>
      <c r="S364" t="e">
        <f t="shared" si="431"/>
        <v>#VALUE!</v>
      </c>
      <c r="T364" t="e">
        <f t="shared" si="432"/>
        <v>#VALUE!</v>
      </c>
      <c r="U364" t="e">
        <f t="shared" si="433"/>
        <v>#VALUE!</v>
      </c>
      <c r="V364" t="e">
        <f t="shared" si="434"/>
        <v>#VALUE!</v>
      </c>
      <c r="W364" t="e">
        <f t="shared" si="435"/>
        <v>#VALUE!</v>
      </c>
      <c r="X364" t="e">
        <f t="shared" si="436"/>
        <v>#VALUE!</v>
      </c>
      <c r="Y364" t="e">
        <f t="shared" si="437"/>
        <v>#VALUE!</v>
      </c>
      <c r="Z364" t="e">
        <f t="shared" si="438"/>
        <v>#VALUE!</v>
      </c>
      <c r="AA364" t="e">
        <f t="shared" si="439"/>
        <v>#VALUE!</v>
      </c>
      <c r="AB364" t="e">
        <f t="shared" si="440"/>
        <v>#VALUE!</v>
      </c>
      <c r="AC364" t="e">
        <f t="shared" si="441"/>
        <v>#VALUE!</v>
      </c>
      <c r="AD364" t="e">
        <f t="shared" si="442"/>
        <v>#VALUE!</v>
      </c>
      <c r="AE364" t="e">
        <f t="shared" si="443"/>
        <v>#VALUE!</v>
      </c>
      <c r="AF364" t="e">
        <f t="shared" si="444"/>
        <v>#VALUE!</v>
      </c>
      <c r="AG364" t="e">
        <f t="shared" si="445"/>
        <v>#VALUE!</v>
      </c>
      <c r="AH364" t="e">
        <f t="shared" si="446"/>
        <v>#VALUE!</v>
      </c>
      <c r="AI364" t="e">
        <f t="shared" si="447"/>
        <v>#VALUE!</v>
      </c>
      <c r="AJ364" t="e">
        <f t="shared" si="448"/>
        <v>#VALUE!</v>
      </c>
      <c r="AK364" t="e">
        <f t="shared" si="449"/>
        <v>#VALUE!</v>
      </c>
      <c r="AL364" t="e">
        <f t="shared" si="450"/>
        <v>#VALUE!</v>
      </c>
      <c r="AM364" t="e">
        <f t="shared" si="451"/>
        <v>#VALUE!</v>
      </c>
      <c r="AN364" t="e">
        <f t="shared" si="452"/>
        <v>#VALUE!</v>
      </c>
      <c r="AO364" t="e">
        <f t="shared" si="453"/>
        <v>#VALUE!</v>
      </c>
      <c r="AP364" t="e">
        <f t="shared" si="454"/>
        <v>#VALUE!</v>
      </c>
      <c r="AQ364" t="e">
        <f t="shared" si="455"/>
        <v>#VALUE!</v>
      </c>
      <c r="AR364" t="e">
        <f t="shared" si="456"/>
        <v>#VALUE!</v>
      </c>
      <c r="AS364" t="e">
        <f t="shared" si="457"/>
        <v>#VALUE!</v>
      </c>
      <c r="AT364" t="e">
        <f t="shared" si="458"/>
        <v>#VALUE!</v>
      </c>
      <c r="AU364" t="e">
        <f t="shared" si="459"/>
        <v>#VALUE!</v>
      </c>
      <c r="AV364" t="e">
        <f t="shared" si="460"/>
        <v>#VALUE!</v>
      </c>
      <c r="AW364" t="e">
        <f t="shared" si="461"/>
        <v>#VALUE!</v>
      </c>
      <c r="AX364" t="e">
        <f t="shared" si="462"/>
        <v>#VALUE!</v>
      </c>
      <c r="AY364" t="e">
        <f t="shared" si="463"/>
        <v>#VALUE!</v>
      </c>
      <c r="AZ364" t="e">
        <f t="shared" si="464"/>
        <v>#VALUE!</v>
      </c>
      <c r="BA364" t="e">
        <f t="shared" si="465"/>
        <v>#VALUE!</v>
      </c>
      <c r="BB364" t="e">
        <f t="shared" si="466"/>
        <v>#VALUE!</v>
      </c>
      <c r="BC364" t="e">
        <f t="shared" si="467"/>
        <v>#VALUE!</v>
      </c>
      <c r="BD364" t="e">
        <f t="shared" si="468"/>
        <v>#VALUE!</v>
      </c>
      <c r="BE364" t="e">
        <f t="shared" si="469"/>
        <v>#VALUE!</v>
      </c>
      <c r="BF364" t="e">
        <f t="shared" si="470"/>
        <v>#VALUE!</v>
      </c>
      <c r="BG364" t="e">
        <f t="shared" si="471"/>
        <v>#VALUE!</v>
      </c>
      <c r="BH364" t="e">
        <f t="shared" si="472"/>
        <v>#VALUE!</v>
      </c>
      <c r="BI364" t="e">
        <f t="shared" si="473"/>
        <v>#VALUE!</v>
      </c>
      <c r="BJ364" t="e">
        <f t="shared" si="474"/>
        <v>#VALUE!</v>
      </c>
      <c r="BK364" t="e">
        <f t="shared" si="475"/>
        <v>#VALUE!</v>
      </c>
      <c r="BL364" t="e">
        <f t="shared" si="476"/>
        <v>#VALUE!</v>
      </c>
      <c r="BM364" t="e">
        <f t="shared" si="477"/>
        <v>#VALUE!</v>
      </c>
      <c r="BN364" t="e">
        <f t="shared" si="478"/>
        <v>#VALUE!</v>
      </c>
      <c r="BO364" t="e">
        <f t="shared" si="479"/>
        <v>#VALUE!</v>
      </c>
      <c r="BP364" t="e">
        <f t="shared" si="480"/>
        <v>#VALUE!</v>
      </c>
      <c r="BQ364" t="e">
        <f t="shared" si="481"/>
        <v>#VALUE!</v>
      </c>
      <c r="BR364" t="e">
        <f t="shared" si="482"/>
        <v>#VALUE!</v>
      </c>
      <c r="BS364" t="e">
        <f t="shared" si="483"/>
        <v>#VALUE!</v>
      </c>
      <c r="BT364" t="e">
        <f t="shared" si="484"/>
        <v>#VALUE!</v>
      </c>
      <c r="BU364" t="e">
        <f t="shared" si="485"/>
        <v>#VALUE!</v>
      </c>
      <c r="BV364" t="e">
        <f t="shared" si="486"/>
        <v>#VALUE!</v>
      </c>
      <c r="BW364" t="e">
        <f t="shared" si="487"/>
        <v>#VALUE!</v>
      </c>
      <c r="BX364" t="e">
        <f t="shared" si="488"/>
        <v>#VALUE!</v>
      </c>
      <c r="BY364" t="e">
        <f t="shared" si="489"/>
        <v>#VALUE!</v>
      </c>
      <c r="BZ364" t="e">
        <f t="shared" si="490"/>
        <v>#VALUE!</v>
      </c>
      <c r="CA364" t="e">
        <f t="shared" si="491"/>
        <v>#VALUE!</v>
      </c>
      <c r="CB364" t="e">
        <f t="shared" si="492"/>
        <v>#VALUE!</v>
      </c>
      <c r="CC364" t="e">
        <f t="shared" si="493"/>
        <v>#VALUE!</v>
      </c>
      <c r="CD364" t="e">
        <f t="shared" si="494"/>
        <v>#VALUE!</v>
      </c>
      <c r="CE364" t="e">
        <f t="shared" si="495"/>
        <v>#VALUE!</v>
      </c>
      <c r="CF364" t="e">
        <f t="shared" si="496"/>
        <v>#VALUE!</v>
      </c>
      <c r="CG364" t="e">
        <f t="shared" si="497"/>
        <v>#VALUE!</v>
      </c>
      <c r="CH364" t="e">
        <f t="shared" ca="1" si="498"/>
        <v>#N/A</v>
      </c>
    </row>
    <row r="365" spans="5:86" x14ac:dyDescent="0.25">
      <c r="E365">
        <f t="shared" si="502"/>
        <v>1045504</v>
      </c>
      <c r="F365">
        <f t="shared" si="502"/>
        <v>1045504</v>
      </c>
      <c r="G365" t="e">
        <f t="shared" si="500"/>
        <v>#N/A</v>
      </c>
      <c r="H365" t="e">
        <f t="shared" si="420"/>
        <v>#VALUE!</v>
      </c>
      <c r="I365" t="e">
        <f t="shared" si="421"/>
        <v>#VALUE!</v>
      </c>
      <c r="J365" t="e">
        <f t="shared" si="422"/>
        <v>#VALUE!</v>
      </c>
      <c r="K365" t="e">
        <f t="shared" si="423"/>
        <v>#VALUE!</v>
      </c>
      <c r="L365" t="e">
        <f t="shared" si="424"/>
        <v>#VALUE!</v>
      </c>
      <c r="M365" t="e">
        <f t="shared" si="425"/>
        <v>#VALUE!</v>
      </c>
      <c r="N365" t="e">
        <f t="shared" si="426"/>
        <v>#VALUE!</v>
      </c>
      <c r="O365" t="e">
        <f t="shared" si="427"/>
        <v>#VALUE!</v>
      </c>
      <c r="P365" t="e">
        <f t="shared" si="428"/>
        <v>#VALUE!</v>
      </c>
      <c r="Q365" t="e">
        <f t="shared" si="429"/>
        <v>#VALUE!</v>
      </c>
      <c r="R365" t="e">
        <f t="shared" si="430"/>
        <v>#VALUE!</v>
      </c>
      <c r="S365" t="e">
        <f t="shared" si="431"/>
        <v>#VALUE!</v>
      </c>
      <c r="T365" t="e">
        <f t="shared" si="432"/>
        <v>#VALUE!</v>
      </c>
      <c r="U365" t="e">
        <f t="shared" si="433"/>
        <v>#VALUE!</v>
      </c>
      <c r="V365" t="e">
        <f t="shared" si="434"/>
        <v>#VALUE!</v>
      </c>
      <c r="W365" t="e">
        <f t="shared" si="435"/>
        <v>#VALUE!</v>
      </c>
      <c r="X365" t="e">
        <f t="shared" si="436"/>
        <v>#VALUE!</v>
      </c>
      <c r="Y365" t="e">
        <f t="shared" si="437"/>
        <v>#VALUE!</v>
      </c>
      <c r="Z365" t="e">
        <f t="shared" si="438"/>
        <v>#VALUE!</v>
      </c>
      <c r="AA365" t="e">
        <f t="shared" si="439"/>
        <v>#VALUE!</v>
      </c>
      <c r="AB365" t="e">
        <f t="shared" si="440"/>
        <v>#VALUE!</v>
      </c>
      <c r="AC365" t="e">
        <f t="shared" si="441"/>
        <v>#VALUE!</v>
      </c>
      <c r="AD365" t="e">
        <f t="shared" si="442"/>
        <v>#VALUE!</v>
      </c>
      <c r="AE365" t="e">
        <f t="shared" si="443"/>
        <v>#VALUE!</v>
      </c>
      <c r="AF365" t="e">
        <f t="shared" si="444"/>
        <v>#VALUE!</v>
      </c>
      <c r="AG365" t="e">
        <f t="shared" si="445"/>
        <v>#VALUE!</v>
      </c>
      <c r="AH365" t="e">
        <f t="shared" si="446"/>
        <v>#VALUE!</v>
      </c>
      <c r="AI365" t="e">
        <f t="shared" si="447"/>
        <v>#VALUE!</v>
      </c>
      <c r="AJ365" t="e">
        <f t="shared" si="448"/>
        <v>#VALUE!</v>
      </c>
      <c r="AK365" t="e">
        <f t="shared" si="449"/>
        <v>#VALUE!</v>
      </c>
      <c r="AL365" t="e">
        <f t="shared" si="450"/>
        <v>#VALUE!</v>
      </c>
      <c r="AM365" t="e">
        <f t="shared" si="451"/>
        <v>#VALUE!</v>
      </c>
      <c r="AN365" t="e">
        <f t="shared" si="452"/>
        <v>#VALUE!</v>
      </c>
      <c r="AO365" t="e">
        <f t="shared" si="453"/>
        <v>#VALUE!</v>
      </c>
      <c r="AP365" t="e">
        <f t="shared" si="454"/>
        <v>#VALUE!</v>
      </c>
      <c r="AQ365" t="e">
        <f t="shared" si="455"/>
        <v>#VALUE!</v>
      </c>
      <c r="AR365" t="e">
        <f t="shared" si="456"/>
        <v>#VALUE!</v>
      </c>
      <c r="AS365" t="e">
        <f t="shared" si="457"/>
        <v>#VALUE!</v>
      </c>
      <c r="AT365" t="e">
        <f t="shared" si="458"/>
        <v>#VALUE!</v>
      </c>
      <c r="AU365" t="e">
        <f t="shared" si="459"/>
        <v>#VALUE!</v>
      </c>
      <c r="AV365" t="e">
        <f t="shared" si="460"/>
        <v>#VALUE!</v>
      </c>
      <c r="AW365" t="e">
        <f t="shared" si="461"/>
        <v>#VALUE!</v>
      </c>
      <c r="AX365" t="e">
        <f t="shared" si="462"/>
        <v>#VALUE!</v>
      </c>
      <c r="AY365" t="e">
        <f t="shared" si="463"/>
        <v>#VALUE!</v>
      </c>
      <c r="AZ365" t="e">
        <f t="shared" si="464"/>
        <v>#VALUE!</v>
      </c>
      <c r="BA365" t="e">
        <f t="shared" si="465"/>
        <v>#VALUE!</v>
      </c>
      <c r="BB365" t="e">
        <f t="shared" si="466"/>
        <v>#VALUE!</v>
      </c>
      <c r="BC365" t="e">
        <f t="shared" si="467"/>
        <v>#VALUE!</v>
      </c>
      <c r="BD365" t="e">
        <f t="shared" si="468"/>
        <v>#VALUE!</v>
      </c>
      <c r="BE365" t="e">
        <f t="shared" si="469"/>
        <v>#VALUE!</v>
      </c>
      <c r="BF365" t="e">
        <f t="shared" si="470"/>
        <v>#VALUE!</v>
      </c>
      <c r="BG365" t="e">
        <f t="shared" si="471"/>
        <v>#VALUE!</v>
      </c>
      <c r="BH365" t="e">
        <f t="shared" si="472"/>
        <v>#VALUE!</v>
      </c>
      <c r="BI365" t="e">
        <f t="shared" si="473"/>
        <v>#VALUE!</v>
      </c>
      <c r="BJ365" t="e">
        <f t="shared" si="474"/>
        <v>#VALUE!</v>
      </c>
      <c r="BK365" t="e">
        <f t="shared" si="475"/>
        <v>#VALUE!</v>
      </c>
      <c r="BL365" t="e">
        <f t="shared" si="476"/>
        <v>#VALUE!</v>
      </c>
      <c r="BM365" t="e">
        <f t="shared" si="477"/>
        <v>#VALUE!</v>
      </c>
      <c r="BN365" t="e">
        <f t="shared" si="478"/>
        <v>#VALUE!</v>
      </c>
      <c r="BO365" t="e">
        <f t="shared" si="479"/>
        <v>#VALUE!</v>
      </c>
      <c r="BP365" t="e">
        <f t="shared" si="480"/>
        <v>#VALUE!</v>
      </c>
      <c r="BQ365" t="e">
        <f t="shared" si="481"/>
        <v>#VALUE!</v>
      </c>
      <c r="BR365" t="e">
        <f t="shared" si="482"/>
        <v>#VALUE!</v>
      </c>
      <c r="BS365" t="e">
        <f t="shared" si="483"/>
        <v>#VALUE!</v>
      </c>
      <c r="BT365" t="e">
        <f t="shared" si="484"/>
        <v>#VALUE!</v>
      </c>
      <c r="BU365" t="e">
        <f t="shared" si="485"/>
        <v>#VALUE!</v>
      </c>
      <c r="BV365" t="e">
        <f t="shared" si="486"/>
        <v>#VALUE!</v>
      </c>
      <c r="BW365" t="e">
        <f t="shared" si="487"/>
        <v>#VALUE!</v>
      </c>
      <c r="BX365" t="e">
        <f t="shared" si="488"/>
        <v>#VALUE!</v>
      </c>
      <c r="BY365" t="e">
        <f t="shared" si="489"/>
        <v>#VALUE!</v>
      </c>
      <c r="BZ365" t="e">
        <f t="shared" si="490"/>
        <v>#VALUE!</v>
      </c>
      <c r="CA365" t="e">
        <f t="shared" si="491"/>
        <v>#VALUE!</v>
      </c>
      <c r="CB365" t="e">
        <f t="shared" si="492"/>
        <v>#VALUE!</v>
      </c>
      <c r="CC365" t="e">
        <f t="shared" si="493"/>
        <v>#VALUE!</v>
      </c>
      <c r="CD365" t="e">
        <f t="shared" si="494"/>
        <v>#VALUE!</v>
      </c>
      <c r="CE365" t="e">
        <f t="shared" si="495"/>
        <v>#VALUE!</v>
      </c>
      <c r="CF365" t="e">
        <f t="shared" si="496"/>
        <v>#VALUE!</v>
      </c>
      <c r="CG365" t="e">
        <f t="shared" si="497"/>
        <v>#VALUE!</v>
      </c>
      <c r="CH365" t="e">
        <f t="shared" ca="1" si="498"/>
        <v>#N/A</v>
      </c>
    </row>
    <row r="366" spans="5:86" x14ac:dyDescent="0.25">
      <c r="E366">
        <f t="shared" si="502"/>
        <v>1045503</v>
      </c>
      <c r="F366">
        <f t="shared" si="502"/>
        <v>1045503</v>
      </c>
      <c r="G366" t="e">
        <f t="shared" si="500"/>
        <v>#N/A</v>
      </c>
      <c r="H366" t="e">
        <f t="shared" si="420"/>
        <v>#VALUE!</v>
      </c>
      <c r="I366" t="e">
        <f t="shared" si="421"/>
        <v>#VALUE!</v>
      </c>
      <c r="J366" t="e">
        <f t="shared" si="422"/>
        <v>#VALUE!</v>
      </c>
      <c r="K366" t="e">
        <f t="shared" si="423"/>
        <v>#VALUE!</v>
      </c>
      <c r="L366" t="e">
        <f t="shared" si="424"/>
        <v>#VALUE!</v>
      </c>
      <c r="M366" t="e">
        <f t="shared" si="425"/>
        <v>#VALUE!</v>
      </c>
      <c r="N366" t="e">
        <f t="shared" si="426"/>
        <v>#VALUE!</v>
      </c>
      <c r="O366" t="e">
        <f t="shared" si="427"/>
        <v>#VALUE!</v>
      </c>
      <c r="P366" t="e">
        <f t="shared" si="428"/>
        <v>#VALUE!</v>
      </c>
      <c r="Q366" t="e">
        <f t="shared" si="429"/>
        <v>#VALUE!</v>
      </c>
      <c r="R366" t="e">
        <f t="shared" si="430"/>
        <v>#VALUE!</v>
      </c>
      <c r="S366" t="e">
        <f t="shared" si="431"/>
        <v>#VALUE!</v>
      </c>
      <c r="T366" t="e">
        <f t="shared" si="432"/>
        <v>#VALUE!</v>
      </c>
      <c r="U366" t="e">
        <f t="shared" si="433"/>
        <v>#VALUE!</v>
      </c>
      <c r="V366" t="e">
        <f t="shared" si="434"/>
        <v>#VALUE!</v>
      </c>
      <c r="W366" t="e">
        <f t="shared" si="435"/>
        <v>#VALUE!</v>
      </c>
      <c r="X366" t="e">
        <f t="shared" si="436"/>
        <v>#VALUE!</v>
      </c>
      <c r="Y366" t="e">
        <f t="shared" si="437"/>
        <v>#VALUE!</v>
      </c>
      <c r="Z366" t="e">
        <f t="shared" si="438"/>
        <v>#VALUE!</v>
      </c>
      <c r="AA366" t="e">
        <f t="shared" si="439"/>
        <v>#VALUE!</v>
      </c>
      <c r="AB366" t="e">
        <f t="shared" si="440"/>
        <v>#VALUE!</v>
      </c>
      <c r="AC366" t="e">
        <f t="shared" si="441"/>
        <v>#VALUE!</v>
      </c>
      <c r="AD366" t="e">
        <f t="shared" si="442"/>
        <v>#VALUE!</v>
      </c>
      <c r="AE366" t="e">
        <f t="shared" si="443"/>
        <v>#VALUE!</v>
      </c>
      <c r="AF366" t="e">
        <f t="shared" si="444"/>
        <v>#VALUE!</v>
      </c>
      <c r="AG366" t="e">
        <f t="shared" si="445"/>
        <v>#VALUE!</v>
      </c>
      <c r="AH366" t="e">
        <f t="shared" si="446"/>
        <v>#VALUE!</v>
      </c>
      <c r="AI366" t="e">
        <f t="shared" si="447"/>
        <v>#VALUE!</v>
      </c>
      <c r="AJ366" t="e">
        <f t="shared" si="448"/>
        <v>#VALUE!</v>
      </c>
      <c r="AK366" t="e">
        <f t="shared" si="449"/>
        <v>#VALUE!</v>
      </c>
      <c r="AL366" t="e">
        <f t="shared" si="450"/>
        <v>#VALUE!</v>
      </c>
      <c r="AM366" t="e">
        <f t="shared" si="451"/>
        <v>#VALUE!</v>
      </c>
      <c r="AN366" t="e">
        <f t="shared" si="452"/>
        <v>#VALUE!</v>
      </c>
      <c r="AO366" t="e">
        <f t="shared" si="453"/>
        <v>#VALUE!</v>
      </c>
      <c r="AP366" t="e">
        <f t="shared" si="454"/>
        <v>#VALUE!</v>
      </c>
      <c r="AQ366" t="e">
        <f t="shared" si="455"/>
        <v>#VALUE!</v>
      </c>
      <c r="AR366" t="e">
        <f t="shared" si="456"/>
        <v>#VALUE!</v>
      </c>
      <c r="AS366" t="e">
        <f t="shared" si="457"/>
        <v>#VALUE!</v>
      </c>
      <c r="AT366" t="e">
        <f t="shared" si="458"/>
        <v>#VALUE!</v>
      </c>
      <c r="AU366" t="e">
        <f t="shared" si="459"/>
        <v>#VALUE!</v>
      </c>
      <c r="AV366" t="e">
        <f t="shared" si="460"/>
        <v>#VALUE!</v>
      </c>
      <c r="AW366" t="e">
        <f t="shared" si="461"/>
        <v>#VALUE!</v>
      </c>
      <c r="AX366" t="e">
        <f t="shared" si="462"/>
        <v>#VALUE!</v>
      </c>
      <c r="AY366" t="e">
        <f t="shared" si="463"/>
        <v>#VALUE!</v>
      </c>
      <c r="AZ366" t="e">
        <f t="shared" si="464"/>
        <v>#VALUE!</v>
      </c>
      <c r="BA366" t="e">
        <f t="shared" si="465"/>
        <v>#VALUE!</v>
      </c>
      <c r="BB366" t="e">
        <f t="shared" si="466"/>
        <v>#VALUE!</v>
      </c>
      <c r="BC366" t="e">
        <f t="shared" si="467"/>
        <v>#VALUE!</v>
      </c>
      <c r="BD366" t="e">
        <f t="shared" si="468"/>
        <v>#VALUE!</v>
      </c>
      <c r="BE366" t="e">
        <f t="shared" si="469"/>
        <v>#VALUE!</v>
      </c>
      <c r="BF366" t="e">
        <f t="shared" si="470"/>
        <v>#VALUE!</v>
      </c>
      <c r="BG366" t="e">
        <f t="shared" si="471"/>
        <v>#VALUE!</v>
      </c>
      <c r="BH366" t="e">
        <f t="shared" si="472"/>
        <v>#VALUE!</v>
      </c>
      <c r="BI366" t="e">
        <f t="shared" si="473"/>
        <v>#VALUE!</v>
      </c>
      <c r="BJ366" t="e">
        <f t="shared" si="474"/>
        <v>#VALUE!</v>
      </c>
      <c r="BK366" t="e">
        <f t="shared" si="475"/>
        <v>#VALUE!</v>
      </c>
      <c r="BL366" t="e">
        <f t="shared" si="476"/>
        <v>#VALUE!</v>
      </c>
      <c r="BM366" t="e">
        <f t="shared" si="477"/>
        <v>#VALUE!</v>
      </c>
      <c r="BN366" t="e">
        <f t="shared" si="478"/>
        <v>#VALUE!</v>
      </c>
      <c r="BO366" t="e">
        <f t="shared" si="479"/>
        <v>#VALUE!</v>
      </c>
      <c r="BP366" t="e">
        <f t="shared" si="480"/>
        <v>#VALUE!</v>
      </c>
      <c r="BQ366" t="e">
        <f t="shared" si="481"/>
        <v>#VALUE!</v>
      </c>
      <c r="BR366" t="e">
        <f t="shared" si="482"/>
        <v>#VALUE!</v>
      </c>
      <c r="BS366" t="e">
        <f t="shared" si="483"/>
        <v>#VALUE!</v>
      </c>
      <c r="BT366" t="e">
        <f t="shared" si="484"/>
        <v>#VALUE!</v>
      </c>
      <c r="BU366" t="e">
        <f t="shared" si="485"/>
        <v>#VALUE!</v>
      </c>
      <c r="BV366" t="e">
        <f t="shared" si="486"/>
        <v>#VALUE!</v>
      </c>
      <c r="BW366" t="e">
        <f t="shared" si="487"/>
        <v>#VALUE!</v>
      </c>
      <c r="BX366" t="e">
        <f t="shared" si="488"/>
        <v>#VALUE!</v>
      </c>
      <c r="BY366" t="e">
        <f t="shared" si="489"/>
        <v>#VALUE!</v>
      </c>
      <c r="BZ366" t="e">
        <f t="shared" si="490"/>
        <v>#VALUE!</v>
      </c>
      <c r="CA366" t="e">
        <f t="shared" si="491"/>
        <v>#VALUE!</v>
      </c>
      <c r="CB366" t="e">
        <f t="shared" si="492"/>
        <v>#VALUE!</v>
      </c>
      <c r="CC366" t="e">
        <f t="shared" si="493"/>
        <v>#VALUE!</v>
      </c>
      <c r="CD366" t="e">
        <f t="shared" si="494"/>
        <v>#VALUE!</v>
      </c>
      <c r="CE366" t="e">
        <f t="shared" si="495"/>
        <v>#VALUE!</v>
      </c>
      <c r="CF366" t="e">
        <f t="shared" si="496"/>
        <v>#VALUE!</v>
      </c>
      <c r="CG366" t="e">
        <f t="shared" si="497"/>
        <v>#VALUE!</v>
      </c>
      <c r="CH366" t="e">
        <f t="shared" ca="1" si="498"/>
        <v>#N/A</v>
      </c>
    </row>
    <row r="367" spans="5:86" x14ac:dyDescent="0.25">
      <c r="E367">
        <f t="shared" si="502"/>
        <v>1045502</v>
      </c>
      <c r="F367">
        <f t="shared" si="502"/>
        <v>1045502</v>
      </c>
      <c r="G367" t="e">
        <f t="shared" si="500"/>
        <v>#N/A</v>
      </c>
      <c r="H367" t="e">
        <f t="shared" si="420"/>
        <v>#VALUE!</v>
      </c>
      <c r="I367" t="e">
        <f t="shared" si="421"/>
        <v>#VALUE!</v>
      </c>
      <c r="J367" t="e">
        <f t="shared" si="422"/>
        <v>#VALUE!</v>
      </c>
      <c r="K367" t="e">
        <f t="shared" si="423"/>
        <v>#VALUE!</v>
      </c>
      <c r="L367" t="e">
        <f t="shared" si="424"/>
        <v>#VALUE!</v>
      </c>
      <c r="M367" t="e">
        <f t="shared" si="425"/>
        <v>#VALUE!</v>
      </c>
      <c r="N367" t="e">
        <f t="shared" si="426"/>
        <v>#VALUE!</v>
      </c>
      <c r="O367" t="e">
        <f t="shared" si="427"/>
        <v>#VALUE!</v>
      </c>
      <c r="P367" t="e">
        <f t="shared" si="428"/>
        <v>#VALUE!</v>
      </c>
      <c r="Q367" t="e">
        <f t="shared" si="429"/>
        <v>#VALUE!</v>
      </c>
      <c r="R367" t="e">
        <f t="shared" si="430"/>
        <v>#VALUE!</v>
      </c>
      <c r="S367" t="e">
        <f t="shared" si="431"/>
        <v>#VALUE!</v>
      </c>
      <c r="T367" t="e">
        <f t="shared" si="432"/>
        <v>#VALUE!</v>
      </c>
      <c r="U367" t="e">
        <f t="shared" si="433"/>
        <v>#VALUE!</v>
      </c>
      <c r="V367" t="e">
        <f t="shared" si="434"/>
        <v>#VALUE!</v>
      </c>
      <c r="W367" t="e">
        <f t="shared" si="435"/>
        <v>#VALUE!</v>
      </c>
      <c r="X367" t="e">
        <f t="shared" si="436"/>
        <v>#VALUE!</v>
      </c>
      <c r="Y367" t="e">
        <f t="shared" si="437"/>
        <v>#VALUE!</v>
      </c>
      <c r="Z367" t="e">
        <f t="shared" si="438"/>
        <v>#VALUE!</v>
      </c>
      <c r="AA367" t="e">
        <f t="shared" si="439"/>
        <v>#VALUE!</v>
      </c>
      <c r="AB367" t="e">
        <f t="shared" si="440"/>
        <v>#VALUE!</v>
      </c>
      <c r="AC367" t="e">
        <f t="shared" si="441"/>
        <v>#VALUE!</v>
      </c>
      <c r="AD367" t="e">
        <f t="shared" si="442"/>
        <v>#VALUE!</v>
      </c>
      <c r="AE367" t="e">
        <f t="shared" si="443"/>
        <v>#VALUE!</v>
      </c>
      <c r="AF367" t="e">
        <f t="shared" si="444"/>
        <v>#VALUE!</v>
      </c>
      <c r="AG367" t="e">
        <f t="shared" si="445"/>
        <v>#VALUE!</v>
      </c>
      <c r="AH367" t="e">
        <f t="shared" si="446"/>
        <v>#VALUE!</v>
      </c>
      <c r="AI367" t="e">
        <f t="shared" si="447"/>
        <v>#VALUE!</v>
      </c>
      <c r="AJ367" t="e">
        <f t="shared" si="448"/>
        <v>#VALUE!</v>
      </c>
      <c r="AK367" t="e">
        <f t="shared" si="449"/>
        <v>#VALUE!</v>
      </c>
      <c r="AL367" t="e">
        <f t="shared" si="450"/>
        <v>#VALUE!</v>
      </c>
      <c r="AM367" t="e">
        <f t="shared" si="451"/>
        <v>#VALUE!</v>
      </c>
      <c r="AN367" t="e">
        <f t="shared" si="452"/>
        <v>#VALUE!</v>
      </c>
      <c r="AO367" t="e">
        <f t="shared" si="453"/>
        <v>#VALUE!</v>
      </c>
      <c r="AP367" t="e">
        <f t="shared" si="454"/>
        <v>#VALUE!</v>
      </c>
      <c r="AQ367" t="e">
        <f t="shared" si="455"/>
        <v>#VALUE!</v>
      </c>
      <c r="AR367" t="e">
        <f t="shared" si="456"/>
        <v>#VALUE!</v>
      </c>
      <c r="AS367" t="e">
        <f t="shared" si="457"/>
        <v>#VALUE!</v>
      </c>
      <c r="AT367" t="e">
        <f t="shared" si="458"/>
        <v>#VALUE!</v>
      </c>
      <c r="AU367" t="e">
        <f t="shared" si="459"/>
        <v>#VALUE!</v>
      </c>
      <c r="AV367" t="e">
        <f t="shared" si="460"/>
        <v>#VALUE!</v>
      </c>
      <c r="AW367" t="e">
        <f t="shared" si="461"/>
        <v>#VALUE!</v>
      </c>
      <c r="AX367" t="e">
        <f t="shared" si="462"/>
        <v>#VALUE!</v>
      </c>
      <c r="AY367" t="e">
        <f t="shared" si="463"/>
        <v>#VALUE!</v>
      </c>
      <c r="AZ367" t="e">
        <f t="shared" si="464"/>
        <v>#VALUE!</v>
      </c>
      <c r="BA367" t="e">
        <f t="shared" si="465"/>
        <v>#VALUE!</v>
      </c>
      <c r="BB367" t="e">
        <f t="shared" si="466"/>
        <v>#VALUE!</v>
      </c>
      <c r="BC367" t="e">
        <f t="shared" si="467"/>
        <v>#VALUE!</v>
      </c>
      <c r="BD367" t="e">
        <f t="shared" si="468"/>
        <v>#VALUE!</v>
      </c>
      <c r="BE367" t="e">
        <f t="shared" si="469"/>
        <v>#VALUE!</v>
      </c>
      <c r="BF367" t="e">
        <f t="shared" si="470"/>
        <v>#VALUE!</v>
      </c>
      <c r="BG367" t="e">
        <f t="shared" si="471"/>
        <v>#VALUE!</v>
      </c>
      <c r="BH367" t="e">
        <f t="shared" si="472"/>
        <v>#VALUE!</v>
      </c>
      <c r="BI367" t="e">
        <f t="shared" si="473"/>
        <v>#VALUE!</v>
      </c>
      <c r="BJ367" t="e">
        <f t="shared" si="474"/>
        <v>#VALUE!</v>
      </c>
      <c r="BK367" t="e">
        <f t="shared" si="475"/>
        <v>#VALUE!</v>
      </c>
      <c r="BL367" t="e">
        <f t="shared" si="476"/>
        <v>#VALUE!</v>
      </c>
      <c r="BM367" t="e">
        <f t="shared" si="477"/>
        <v>#VALUE!</v>
      </c>
      <c r="BN367" t="e">
        <f t="shared" si="478"/>
        <v>#VALUE!</v>
      </c>
      <c r="BO367" t="e">
        <f t="shared" si="479"/>
        <v>#VALUE!</v>
      </c>
      <c r="BP367" t="e">
        <f t="shared" si="480"/>
        <v>#VALUE!</v>
      </c>
      <c r="BQ367" t="e">
        <f t="shared" si="481"/>
        <v>#VALUE!</v>
      </c>
      <c r="BR367" t="e">
        <f t="shared" si="482"/>
        <v>#VALUE!</v>
      </c>
      <c r="BS367" t="e">
        <f t="shared" si="483"/>
        <v>#VALUE!</v>
      </c>
      <c r="BT367" t="e">
        <f t="shared" si="484"/>
        <v>#VALUE!</v>
      </c>
      <c r="BU367" t="e">
        <f t="shared" si="485"/>
        <v>#VALUE!</v>
      </c>
      <c r="BV367" t="e">
        <f t="shared" si="486"/>
        <v>#VALUE!</v>
      </c>
      <c r="BW367" t="e">
        <f t="shared" si="487"/>
        <v>#VALUE!</v>
      </c>
      <c r="BX367" t="e">
        <f t="shared" si="488"/>
        <v>#VALUE!</v>
      </c>
      <c r="BY367" t="e">
        <f t="shared" si="489"/>
        <v>#VALUE!</v>
      </c>
      <c r="BZ367" t="e">
        <f t="shared" si="490"/>
        <v>#VALUE!</v>
      </c>
      <c r="CA367" t="e">
        <f t="shared" si="491"/>
        <v>#VALUE!</v>
      </c>
      <c r="CB367" t="e">
        <f t="shared" si="492"/>
        <v>#VALUE!</v>
      </c>
      <c r="CC367" t="e">
        <f t="shared" si="493"/>
        <v>#VALUE!</v>
      </c>
      <c r="CD367" t="e">
        <f t="shared" si="494"/>
        <v>#VALUE!</v>
      </c>
      <c r="CE367" t="e">
        <f t="shared" si="495"/>
        <v>#VALUE!</v>
      </c>
      <c r="CF367" t="e">
        <f t="shared" si="496"/>
        <v>#VALUE!</v>
      </c>
      <c r="CG367" t="e">
        <f t="shared" si="497"/>
        <v>#VALUE!</v>
      </c>
      <c r="CH367" t="e">
        <f t="shared" ca="1" si="498"/>
        <v>#N/A</v>
      </c>
    </row>
    <row r="368" spans="5:86" x14ac:dyDescent="0.25">
      <c r="E368">
        <f t="shared" si="502"/>
        <v>1045501</v>
      </c>
      <c r="F368">
        <f t="shared" si="502"/>
        <v>1045501</v>
      </c>
      <c r="G368" t="e">
        <f t="shared" si="500"/>
        <v>#N/A</v>
      </c>
      <c r="H368" t="e">
        <f t="shared" si="420"/>
        <v>#VALUE!</v>
      </c>
      <c r="I368" t="e">
        <f t="shared" si="421"/>
        <v>#VALUE!</v>
      </c>
      <c r="J368" t="e">
        <f t="shared" si="422"/>
        <v>#VALUE!</v>
      </c>
      <c r="K368" t="e">
        <f t="shared" si="423"/>
        <v>#VALUE!</v>
      </c>
      <c r="L368" t="e">
        <f t="shared" si="424"/>
        <v>#VALUE!</v>
      </c>
      <c r="M368" t="e">
        <f t="shared" si="425"/>
        <v>#VALUE!</v>
      </c>
      <c r="N368" t="e">
        <f t="shared" si="426"/>
        <v>#VALUE!</v>
      </c>
      <c r="O368" t="e">
        <f t="shared" si="427"/>
        <v>#VALUE!</v>
      </c>
      <c r="P368" t="e">
        <f t="shared" si="428"/>
        <v>#VALUE!</v>
      </c>
      <c r="Q368" t="e">
        <f t="shared" si="429"/>
        <v>#VALUE!</v>
      </c>
      <c r="R368" t="e">
        <f t="shared" si="430"/>
        <v>#VALUE!</v>
      </c>
      <c r="S368" t="e">
        <f t="shared" si="431"/>
        <v>#VALUE!</v>
      </c>
      <c r="T368" t="e">
        <f t="shared" si="432"/>
        <v>#VALUE!</v>
      </c>
      <c r="U368" t="e">
        <f t="shared" si="433"/>
        <v>#VALUE!</v>
      </c>
      <c r="V368" t="e">
        <f t="shared" si="434"/>
        <v>#VALUE!</v>
      </c>
      <c r="W368" t="e">
        <f t="shared" si="435"/>
        <v>#VALUE!</v>
      </c>
      <c r="X368" t="e">
        <f t="shared" si="436"/>
        <v>#VALUE!</v>
      </c>
      <c r="Y368" t="e">
        <f t="shared" si="437"/>
        <v>#VALUE!</v>
      </c>
      <c r="Z368" t="e">
        <f t="shared" si="438"/>
        <v>#VALUE!</v>
      </c>
      <c r="AA368" t="e">
        <f t="shared" si="439"/>
        <v>#VALUE!</v>
      </c>
      <c r="AB368" t="e">
        <f t="shared" si="440"/>
        <v>#VALUE!</v>
      </c>
      <c r="AC368" t="e">
        <f t="shared" si="441"/>
        <v>#VALUE!</v>
      </c>
      <c r="AD368" t="e">
        <f t="shared" si="442"/>
        <v>#VALUE!</v>
      </c>
      <c r="AE368" t="e">
        <f t="shared" si="443"/>
        <v>#VALUE!</v>
      </c>
      <c r="AF368" t="e">
        <f t="shared" si="444"/>
        <v>#VALUE!</v>
      </c>
      <c r="AG368" t="e">
        <f t="shared" si="445"/>
        <v>#VALUE!</v>
      </c>
      <c r="AH368" t="e">
        <f t="shared" si="446"/>
        <v>#VALUE!</v>
      </c>
      <c r="AI368" t="e">
        <f t="shared" si="447"/>
        <v>#VALUE!</v>
      </c>
      <c r="AJ368" t="e">
        <f t="shared" si="448"/>
        <v>#VALUE!</v>
      </c>
      <c r="AK368" t="e">
        <f t="shared" si="449"/>
        <v>#VALUE!</v>
      </c>
      <c r="AL368" t="e">
        <f t="shared" si="450"/>
        <v>#VALUE!</v>
      </c>
      <c r="AM368" t="e">
        <f t="shared" si="451"/>
        <v>#VALUE!</v>
      </c>
      <c r="AN368" t="e">
        <f t="shared" si="452"/>
        <v>#VALUE!</v>
      </c>
      <c r="AO368" t="e">
        <f t="shared" si="453"/>
        <v>#VALUE!</v>
      </c>
      <c r="AP368" t="e">
        <f t="shared" si="454"/>
        <v>#VALUE!</v>
      </c>
      <c r="AQ368" t="e">
        <f t="shared" si="455"/>
        <v>#VALUE!</v>
      </c>
      <c r="AR368" t="e">
        <f t="shared" si="456"/>
        <v>#VALUE!</v>
      </c>
      <c r="AS368" t="e">
        <f t="shared" si="457"/>
        <v>#VALUE!</v>
      </c>
      <c r="AT368" t="e">
        <f t="shared" si="458"/>
        <v>#VALUE!</v>
      </c>
      <c r="AU368" t="e">
        <f t="shared" si="459"/>
        <v>#VALUE!</v>
      </c>
      <c r="AV368" t="e">
        <f t="shared" si="460"/>
        <v>#VALUE!</v>
      </c>
      <c r="AW368" t="e">
        <f t="shared" si="461"/>
        <v>#VALUE!</v>
      </c>
      <c r="AX368" t="e">
        <f t="shared" si="462"/>
        <v>#VALUE!</v>
      </c>
      <c r="AY368" t="e">
        <f t="shared" si="463"/>
        <v>#VALUE!</v>
      </c>
      <c r="AZ368" t="e">
        <f t="shared" si="464"/>
        <v>#VALUE!</v>
      </c>
      <c r="BA368" t="e">
        <f t="shared" si="465"/>
        <v>#VALUE!</v>
      </c>
      <c r="BB368" t="e">
        <f t="shared" si="466"/>
        <v>#VALUE!</v>
      </c>
      <c r="BC368" t="e">
        <f t="shared" si="467"/>
        <v>#VALUE!</v>
      </c>
      <c r="BD368" t="e">
        <f t="shared" si="468"/>
        <v>#VALUE!</v>
      </c>
      <c r="BE368" t="e">
        <f t="shared" si="469"/>
        <v>#VALUE!</v>
      </c>
      <c r="BF368" t="e">
        <f t="shared" si="470"/>
        <v>#VALUE!</v>
      </c>
      <c r="BG368" t="e">
        <f t="shared" si="471"/>
        <v>#VALUE!</v>
      </c>
      <c r="BH368" t="e">
        <f t="shared" si="472"/>
        <v>#VALUE!</v>
      </c>
      <c r="BI368" t="e">
        <f t="shared" si="473"/>
        <v>#VALUE!</v>
      </c>
      <c r="BJ368" t="e">
        <f t="shared" si="474"/>
        <v>#VALUE!</v>
      </c>
      <c r="BK368" t="e">
        <f t="shared" si="475"/>
        <v>#VALUE!</v>
      </c>
      <c r="BL368" t="e">
        <f t="shared" si="476"/>
        <v>#VALUE!</v>
      </c>
      <c r="BM368" t="e">
        <f t="shared" si="477"/>
        <v>#VALUE!</v>
      </c>
      <c r="BN368" t="e">
        <f t="shared" si="478"/>
        <v>#VALUE!</v>
      </c>
      <c r="BO368" t="e">
        <f t="shared" si="479"/>
        <v>#VALUE!</v>
      </c>
      <c r="BP368" t="e">
        <f t="shared" si="480"/>
        <v>#VALUE!</v>
      </c>
      <c r="BQ368" t="e">
        <f t="shared" si="481"/>
        <v>#VALUE!</v>
      </c>
      <c r="BR368" t="e">
        <f t="shared" si="482"/>
        <v>#VALUE!</v>
      </c>
      <c r="BS368" t="e">
        <f t="shared" si="483"/>
        <v>#VALUE!</v>
      </c>
      <c r="BT368" t="e">
        <f t="shared" si="484"/>
        <v>#VALUE!</v>
      </c>
      <c r="BU368" t="e">
        <f t="shared" si="485"/>
        <v>#VALUE!</v>
      </c>
      <c r="BV368" t="e">
        <f t="shared" si="486"/>
        <v>#VALUE!</v>
      </c>
      <c r="BW368" t="e">
        <f t="shared" si="487"/>
        <v>#VALUE!</v>
      </c>
      <c r="BX368" t="e">
        <f t="shared" si="488"/>
        <v>#VALUE!</v>
      </c>
      <c r="BY368" t="e">
        <f t="shared" si="489"/>
        <v>#VALUE!</v>
      </c>
      <c r="BZ368" t="e">
        <f t="shared" si="490"/>
        <v>#VALUE!</v>
      </c>
      <c r="CA368" t="e">
        <f t="shared" si="491"/>
        <v>#VALUE!</v>
      </c>
      <c r="CB368" t="e">
        <f t="shared" si="492"/>
        <v>#VALUE!</v>
      </c>
      <c r="CC368" t="e">
        <f t="shared" si="493"/>
        <v>#VALUE!</v>
      </c>
      <c r="CD368" t="e">
        <f t="shared" si="494"/>
        <v>#VALUE!</v>
      </c>
      <c r="CE368" t="e">
        <f t="shared" si="495"/>
        <v>#VALUE!</v>
      </c>
      <c r="CF368" t="e">
        <f t="shared" si="496"/>
        <v>#VALUE!</v>
      </c>
      <c r="CG368" t="e">
        <f t="shared" si="497"/>
        <v>#VALUE!</v>
      </c>
      <c r="CH368" t="e">
        <f t="shared" ca="1" si="498"/>
        <v>#N/A</v>
      </c>
    </row>
    <row r="369" spans="5:86" x14ac:dyDescent="0.25">
      <c r="E369">
        <f t="shared" si="502"/>
        <v>1045500</v>
      </c>
      <c r="F369">
        <f t="shared" si="502"/>
        <v>1045500</v>
      </c>
      <c r="G369" t="e">
        <f t="shared" si="500"/>
        <v>#N/A</v>
      </c>
      <c r="H369" t="e">
        <f t="shared" si="420"/>
        <v>#VALUE!</v>
      </c>
      <c r="I369" t="e">
        <f t="shared" si="421"/>
        <v>#VALUE!</v>
      </c>
      <c r="J369" t="e">
        <f t="shared" si="422"/>
        <v>#VALUE!</v>
      </c>
      <c r="K369" t="e">
        <f t="shared" si="423"/>
        <v>#VALUE!</v>
      </c>
      <c r="L369" t="e">
        <f t="shared" si="424"/>
        <v>#VALUE!</v>
      </c>
      <c r="M369" t="e">
        <f t="shared" si="425"/>
        <v>#VALUE!</v>
      </c>
      <c r="N369" t="e">
        <f t="shared" si="426"/>
        <v>#VALUE!</v>
      </c>
      <c r="O369" t="e">
        <f t="shared" si="427"/>
        <v>#VALUE!</v>
      </c>
      <c r="P369" t="e">
        <f t="shared" si="428"/>
        <v>#VALUE!</v>
      </c>
      <c r="Q369" t="e">
        <f t="shared" si="429"/>
        <v>#VALUE!</v>
      </c>
      <c r="R369" t="e">
        <f t="shared" si="430"/>
        <v>#VALUE!</v>
      </c>
      <c r="S369" t="e">
        <f t="shared" si="431"/>
        <v>#VALUE!</v>
      </c>
      <c r="T369" t="e">
        <f t="shared" si="432"/>
        <v>#VALUE!</v>
      </c>
      <c r="U369" t="e">
        <f t="shared" si="433"/>
        <v>#VALUE!</v>
      </c>
      <c r="V369" t="e">
        <f t="shared" si="434"/>
        <v>#VALUE!</v>
      </c>
      <c r="W369" t="e">
        <f t="shared" si="435"/>
        <v>#VALUE!</v>
      </c>
      <c r="X369" t="e">
        <f t="shared" si="436"/>
        <v>#VALUE!</v>
      </c>
      <c r="Y369" t="e">
        <f t="shared" si="437"/>
        <v>#VALUE!</v>
      </c>
      <c r="Z369" t="e">
        <f t="shared" si="438"/>
        <v>#VALUE!</v>
      </c>
      <c r="AA369" t="e">
        <f t="shared" si="439"/>
        <v>#VALUE!</v>
      </c>
      <c r="AB369" t="e">
        <f t="shared" si="440"/>
        <v>#VALUE!</v>
      </c>
      <c r="AC369" t="e">
        <f t="shared" si="441"/>
        <v>#VALUE!</v>
      </c>
      <c r="AD369" t="e">
        <f t="shared" si="442"/>
        <v>#VALUE!</v>
      </c>
      <c r="AE369" t="e">
        <f t="shared" si="443"/>
        <v>#VALUE!</v>
      </c>
      <c r="AF369" t="e">
        <f t="shared" si="444"/>
        <v>#VALUE!</v>
      </c>
      <c r="AG369" t="e">
        <f t="shared" si="445"/>
        <v>#VALUE!</v>
      </c>
      <c r="AH369" t="e">
        <f t="shared" si="446"/>
        <v>#VALUE!</v>
      </c>
      <c r="AI369" t="e">
        <f t="shared" si="447"/>
        <v>#VALUE!</v>
      </c>
      <c r="AJ369" t="e">
        <f t="shared" si="448"/>
        <v>#VALUE!</v>
      </c>
      <c r="AK369" t="e">
        <f t="shared" si="449"/>
        <v>#VALUE!</v>
      </c>
      <c r="AL369" t="e">
        <f t="shared" si="450"/>
        <v>#VALUE!</v>
      </c>
      <c r="AM369" t="e">
        <f t="shared" si="451"/>
        <v>#VALUE!</v>
      </c>
      <c r="AN369" t="e">
        <f t="shared" si="452"/>
        <v>#VALUE!</v>
      </c>
      <c r="AO369" t="e">
        <f t="shared" si="453"/>
        <v>#VALUE!</v>
      </c>
      <c r="AP369" t="e">
        <f t="shared" si="454"/>
        <v>#VALUE!</v>
      </c>
      <c r="AQ369" t="e">
        <f t="shared" si="455"/>
        <v>#VALUE!</v>
      </c>
      <c r="AR369" t="e">
        <f t="shared" si="456"/>
        <v>#VALUE!</v>
      </c>
      <c r="AS369" t="e">
        <f t="shared" si="457"/>
        <v>#VALUE!</v>
      </c>
      <c r="AT369" t="e">
        <f t="shared" si="458"/>
        <v>#VALUE!</v>
      </c>
      <c r="AU369" t="e">
        <f t="shared" si="459"/>
        <v>#VALUE!</v>
      </c>
      <c r="AV369" t="e">
        <f t="shared" si="460"/>
        <v>#VALUE!</v>
      </c>
      <c r="AW369" t="e">
        <f t="shared" si="461"/>
        <v>#VALUE!</v>
      </c>
      <c r="AX369" t="e">
        <f t="shared" si="462"/>
        <v>#VALUE!</v>
      </c>
      <c r="AY369" t="e">
        <f t="shared" si="463"/>
        <v>#VALUE!</v>
      </c>
      <c r="AZ369" t="e">
        <f t="shared" si="464"/>
        <v>#VALUE!</v>
      </c>
      <c r="BA369" t="e">
        <f t="shared" si="465"/>
        <v>#VALUE!</v>
      </c>
      <c r="BB369" t="e">
        <f t="shared" si="466"/>
        <v>#VALUE!</v>
      </c>
      <c r="BC369" t="e">
        <f t="shared" si="467"/>
        <v>#VALUE!</v>
      </c>
      <c r="BD369" t="e">
        <f t="shared" si="468"/>
        <v>#VALUE!</v>
      </c>
      <c r="BE369" t="e">
        <f t="shared" si="469"/>
        <v>#VALUE!</v>
      </c>
      <c r="BF369" t="e">
        <f t="shared" si="470"/>
        <v>#VALUE!</v>
      </c>
      <c r="BG369" t="e">
        <f t="shared" si="471"/>
        <v>#VALUE!</v>
      </c>
      <c r="BH369" t="e">
        <f t="shared" si="472"/>
        <v>#VALUE!</v>
      </c>
      <c r="BI369" t="e">
        <f t="shared" si="473"/>
        <v>#VALUE!</v>
      </c>
      <c r="BJ369" t="e">
        <f t="shared" si="474"/>
        <v>#VALUE!</v>
      </c>
      <c r="BK369" t="e">
        <f t="shared" si="475"/>
        <v>#VALUE!</v>
      </c>
      <c r="BL369" t="e">
        <f t="shared" si="476"/>
        <v>#VALUE!</v>
      </c>
      <c r="BM369" t="e">
        <f t="shared" si="477"/>
        <v>#VALUE!</v>
      </c>
      <c r="BN369" t="e">
        <f t="shared" si="478"/>
        <v>#VALUE!</v>
      </c>
      <c r="BO369" t="e">
        <f t="shared" si="479"/>
        <v>#VALUE!</v>
      </c>
      <c r="BP369" t="e">
        <f t="shared" si="480"/>
        <v>#VALUE!</v>
      </c>
      <c r="BQ369" t="e">
        <f t="shared" si="481"/>
        <v>#VALUE!</v>
      </c>
      <c r="BR369" t="e">
        <f t="shared" si="482"/>
        <v>#VALUE!</v>
      </c>
      <c r="BS369" t="e">
        <f t="shared" si="483"/>
        <v>#VALUE!</v>
      </c>
      <c r="BT369" t="e">
        <f t="shared" si="484"/>
        <v>#VALUE!</v>
      </c>
      <c r="BU369" t="e">
        <f t="shared" si="485"/>
        <v>#VALUE!</v>
      </c>
      <c r="BV369" t="e">
        <f t="shared" si="486"/>
        <v>#VALUE!</v>
      </c>
      <c r="BW369" t="e">
        <f t="shared" si="487"/>
        <v>#VALUE!</v>
      </c>
      <c r="BX369" t="e">
        <f t="shared" si="488"/>
        <v>#VALUE!</v>
      </c>
      <c r="BY369" t="e">
        <f t="shared" si="489"/>
        <v>#VALUE!</v>
      </c>
      <c r="BZ369" t="e">
        <f t="shared" si="490"/>
        <v>#VALUE!</v>
      </c>
      <c r="CA369" t="e">
        <f t="shared" si="491"/>
        <v>#VALUE!</v>
      </c>
      <c r="CB369" t="e">
        <f t="shared" si="492"/>
        <v>#VALUE!</v>
      </c>
      <c r="CC369" t="e">
        <f t="shared" si="493"/>
        <v>#VALUE!</v>
      </c>
      <c r="CD369" t="e">
        <f t="shared" si="494"/>
        <v>#VALUE!</v>
      </c>
      <c r="CE369" t="e">
        <f t="shared" si="495"/>
        <v>#VALUE!</v>
      </c>
      <c r="CF369" t="e">
        <f t="shared" si="496"/>
        <v>#VALUE!</v>
      </c>
      <c r="CG369" t="e">
        <f t="shared" si="497"/>
        <v>#VALUE!</v>
      </c>
      <c r="CH369" t="e">
        <f t="shared" ca="1" si="498"/>
        <v>#N/A</v>
      </c>
    </row>
    <row r="370" spans="5:86" x14ac:dyDescent="0.25">
      <c r="E370">
        <f t="shared" si="502"/>
        <v>1045499</v>
      </c>
      <c r="F370">
        <f t="shared" si="502"/>
        <v>1045499</v>
      </c>
      <c r="G370" t="e">
        <f t="shared" si="500"/>
        <v>#N/A</v>
      </c>
      <c r="H370" t="e">
        <f t="shared" si="420"/>
        <v>#VALUE!</v>
      </c>
      <c r="I370" t="e">
        <f t="shared" si="421"/>
        <v>#VALUE!</v>
      </c>
      <c r="J370" t="e">
        <f t="shared" si="422"/>
        <v>#VALUE!</v>
      </c>
      <c r="K370" t="e">
        <f t="shared" si="423"/>
        <v>#VALUE!</v>
      </c>
      <c r="L370" t="e">
        <f t="shared" si="424"/>
        <v>#VALUE!</v>
      </c>
      <c r="M370" t="e">
        <f t="shared" si="425"/>
        <v>#VALUE!</v>
      </c>
      <c r="N370" t="e">
        <f t="shared" si="426"/>
        <v>#VALUE!</v>
      </c>
      <c r="O370" t="e">
        <f t="shared" si="427"/>
        <v>#VALUE!</v>
      </c>
      <c r="P370" t="e">
        <f t="shared" si="428"/>
        <v>#VALUE!</v>
      </c>
      <c r="Q370" t="e">
        <f t="shared" si="429"/>
        <v>#VALUE!</v>
      </c>
      <c r="R370" t="e">
        <f t="shared" si="430"/>
        <v>#VALUE!</v>
      </c>
      <c r="S370" t="e">
        <f t="shared" si="431"/>
        <v>#VALUE!</v>
      </c>
      <c r="T370" t="e">
        <f t="shared" si="432"/>
        <v>#VALUE!</v>
      </c>
      <c r="U370" t="e">
        <f t="shared" si="433"/>
        <v>#VALUE!</v>
      </c>
      <c r="V370" t="e">
        <f t="shared" si="434"/>
        <v>#VALUE!</v>
      </c>
      <c r="W370" t="e">
        <f t="shared" si="435"/>
        <v>#VALUE!</v>
      </c>
      <c r="X370" t="e">
        <f t="shared" si="436"/>
        <v>#VALUE!</v>
      </c>
      <c r="Y370" t="e">
        <f t="shared" si="437"/>
        <v>#VALUE!</v>
      </c>
      <c r="Z370" t="e">
        <f t="shared" si="438"/>
        <v>#VALUE!</v>
      </c>
      <c r="AA370" t="e">
        <f t="shared" si="439"/>
        <v>#VALUE!</v>
      </c>
      <c r="AB370" t="e">
        <f t="shared" si="440"/>
        <v>#VALUE!</v>
      </c>
      <c r="AC370" t="e">
        <f t="shared" si="441"/>
        <v>#VALUE!</v>
      </c>
      <c r="AD370" t="e">
        <f t="shared" si="442"/>
        <v>#VALUE!</v>
      </c>
      <c r="AE370" t="e">
        <f t="shared" si="443"/>
        <v>#VALUE!</v>
      </c>
      <c r="AF370" t="e">
        <f t="shared" si="444"/>
        <v>#VALUE!</v>
      </c>
      <c r="AG370" t="e">
        <f t="shared" si="445"/>
        <v>#VALUE!</v>
      </c>
      <c r="AH370" t="e">
        <f t="shared" si="446"/>
        <v>#VALUE!</v>
      </c>
      <c r="AI370" t="e">
        <f t="shared" si="447"/>
        <v>#VALUE!</v>
      </c>
      <c r="AJ370" t="e">
        <f t="shared" si="448"/>
        <v>#VALUE!</v>
      </c>
      <c r="AK370" t="e">
        <f t="shared" si="449"/>
        <v>#VALUE!</v>
      </c>
      <c r="AL370" t="e">
        <f t="shared" si="450"/>
        <v>#VALUE!</v>
      </c>
      <c r="AM370" t="e">
        <f t="shared" si="451"/>
        <v>#VALUE!</v>
      </c>
      <c r="AN370" t="e">
        <f t="shared" si="452"/>
        <v>#VALUE!</v>
      </c>
      <c r="AO370" t="e">
        <f t="shared" si="453"/>
        <v>#VALUE!</v>
      </c>
      <c r="AP370" t="e">
        <f t="shared" si="454"/>
        <v>#VALUE!</v>
      </c>
      <c r="AQ370" t="e">
        <f t="shared" si="455"/>
        <v>#VALUE!</v>
      </c>
      <c r="AR370" t="e">
        <f t="shared" si="456"/>
        <v>#VALUE!</v>
      </c>
      <c r="AS370" t="e">
        <f t="shared" si="457"/>
        <v>#VALUE!</v>
      </c>
      <c r="AT370" t="e">
        <f t="shared" si="458"/>
        <v>#VALUE!</v>
      </c>
      <c r="AU370" t="e">
        <f t="shared" si="459"/>
        <v>#VALUE!</v>
      </c>
      <c r="AV370" t="e">
        <f t="shared" si="460"/>
        <v>#VALUE!</v>
      </c>
      <c r="AW370" t="e">
        <f t="shared" si="461"/>
        <v>#VALUE!</v>
      </c>
      <c r="AX370" t="e">
        <f t="shared" si="462"/>
        <v>#VALUE!</v>
      </c>
      <c r="AY370" t="e">
        <f t="shared" si="463"/>
        <v>#VALUE!</v>
      </c>
      <c r="AZ370" t="e">
        <f t="shared" si="464"/>
        <v>#VALUE!</v>
      </c>
      <c r="BA370" t="e">
        <f t="shared" si="465"/>
        <v>#VALUE!</v>
      </c>
      <c r="BB370" t="e">
        <f t="shared" si="466"/>
        <v>#VALUE!</v>
      </c>
      <c r="BC370" t="e">
        <f t="shared" si="467"/>
        <v>#VALUE!</v>
      </c>
      <c r="BD370" t="e">
        <f t="shared" si="468"/>
        <v>#VALUE!</v>
      </c>
      <c r="BE370" t="e">
        <f t="shared" si="469"/>
        <v>#VALUE!</v>
      </c>
      <c r="BF370" t="e">
        <f t="shared" si="470"/>
        <v>#VALUE!</v>
      </c>
      <c r="BG370" t="e">
        <f t="shared" si="471"/>
        <v>#VALUE!</v>
      </c>
      <c r="BH370" t="e">
        <f t="shared" si="472"/>
        <v>#VALUE!</v>
      </c>
      <c r="BI370" t="e">
        <f t="shared" si="473"/>
        <v>#VALUE!</v>
      </c>
      <c r="BJ370" t="e">
        <f t="shared" si="474"/>
        <v>#VALUE!</v>
      </c>
      <c r="BK370" t="e">
        <f t="shared" si="475"/>
        <v>#VALUE!</v>
      </c>
      <c r="BL370" t="e">
        <f t="shared" si="476"/>
        <v>#VALUE!</v>
      </c>
      <c r="BM370" t="e">
        <f t="shared" si="477"/>
        <v>#VALUE!</v>
      </c>
      <c r="BN370" t="e">
        <f t="shared" si="478"/>
        <v>#VALUE!</v>
      </c>
      <c r="BO370" t="e">
        <f t="shared" si="479"/>
        <v>#VALUE!</v>
      </c>
      <c r="BP370" t="e">
        <f t="shared" si="480"/>
        <v>#VALUE!</v>
      </c>
      <c r="BQ370" t="e">
        <f t="shared" si="481"/>
        <v>#VALUE!</v>
      </c>
      <c r="BR370" t="e">
        <f t="shared" si="482"/>
        <v>#VALUE!</v>
      </c>
      <c r="BS370" t="e">
        <f t="shared" si="483"/>
        <v>#VALUE!</v>
      </c>
      <c r="BT370" t="e">
        <f t="shared" si="484"/>
        <v>#VALUE!</v>
      </c>
      <c r="BU370" t="e">
        <f t="shared" si="485"/>
        <v>#VALUE!</v>
      </c>
      <c r="BV370" t="e">
        <f t="shared" si="486"/>
        <v>#VALUE!</v>
      </c>
      <c r="BW370" t="e">
        <f t="shared" si="487"/>
        <v>#VALUE!</v>
      </c>
      <c r="BX370" t="e">
        <f t="shared" si="488"/>
        <v>#VALUE!</v>
      </c>
      <c r="BY370" t="e">
        <f t="shared" si="489"/>
        <v>#VALUE!</v>
      </c>
      <c r="BZ370" t="e">
        <f t="shared" si="490"/>
        <v>#VALUE!</v>
      </c>
      <c r="CA370" t="e">
        <f t="shared" si="491"/>
        <v>#VALUE!</v>
      </c>
      <c r="CB370" t="e">
        <f t="shared" si="492"/>
        <v>#VALUE!</v>
      </c>
      <c r="CC370" t="e">
        <f t="shared" si="493"/>
        <v>#VALUE!</v>
      </c>
      <c r="CD370" t="e">
        <f t="shared" si="494"/>
        <v>#VALUE!</v>
      </c>
      <c r="CE370" t="e">
        <f t="shared" si="495"/>
        <v>#VALUE!</v>
      </c>
      <c r="CF370" t="e">
        <f t="shared" si="496"/>
        <v>#VALUE!</v>
      </c>
      <c r="CG370" t="e">
        <f t="shared" si="497"/>
        <v>#VALUE!</v>
      </c>
      <c r="CH370" t="e">
        <f t="shared" ca="1" si="498"/>
        <v>#N/A</v>
      </c>
    </row>
    <row r="371" spans="5:86" x14ac:dyDescent="0.25">
      <c r="E371">
        <f t="shared" si="502"/>
        <v>1045498</v>
      </c>
      <c r="F371">
        <f t="shared" si="502"/>
        <v>1045498</v>
      </c>
      <c r="G371" t="e">
        <f t="shared" si="500"/>
        <v>#N/A</v>
      </c>
      <c r="H371" t="e">
        <f t="shared" si="420"/>
        <v>#VALUE!</v>
      </c>
      <c r="I371" t="e">
        <f t="shared" si="421"/>
        <v>#VALUE!</v>
      </c>
      <c r="J371" t="e">
        <f t="shared" si="422"/>
        <v>#VALUE!</v>
      </c>
      <c r="K371" t="e">
        <f t="shared" si="423"/>
        <v>#VALUE!</v>
      </c>
      <c r="L371" t="e">
        <f t="shared" si="424"/>
        <v>#VALUE!</v>
      </c>
      <c r="M371" t="e">
        <f t="shared" si="425"/>
        <v>#VALUE!</v>
      </c>
      <c r="N371" t="e">
        <f t="shared" si="426"/>
        <v>#VALUE!</v>
      </c>
      <c r="O371" t="e">
        <f t="shared" si="427"/>
        <v>#VALUE!</v>
      </c>
      <c r="P371" t="e">
        <f t="shared" si="428"/>
        <v>#VALUE!</v>
      </c>
      <c r="Q371" t="e">
        <f t="shared" si="429"/>
        <v>#VALUE!</v>
      </c>
      <c r="R371" t="e">
        <f t="shared" si="430"/>
        <v>#VALUE!</v>
      </c>
      <c r="S371" t="e">
        <f t="shared" si="431"/>
        <v>#VALUE!</v>
      </c>
      <c r="T371" t="e">
        <f t="shared" si="432"/>
        <v>#VALUE!</v>
      </c>
      <c r="U371" t="e">
        <f t="shared" si="433"/>
        <v>#VALUE!</v>
      </c>
      <c r="V371" t="e">
        <f t="shared" si="434"/>
        <v>#VALUE!</v>
      </c>
      <c r="W371" t="e">
        <f t="shared" si="435"/>
        <v>#VALUE!</v>
      </c>
      <c r="X371" t="e">
        <f t="shared" si="436"/>
        <v>#VALUE!</v>
      </c>
      <c r="Y371" t="e">
        <f t="shared" si="437"/>
        <v>#VALUE!</v>
      </c>
      <c r="Z371" t="e">
        <f t="shared" si="438"/>
        <v>#VALUE!</v>
      </c>
      <c r="AA371" t="e">
        <f t="shared" si="439"/>
        <v>#VALUE!</v>
      </c>
      <c r="AB371" t="e">
        <f t="shared" si="440"/>
        <v>#VALUE!</v>
      </c>
      <c r="AC371" t="e">
        <f t="shared" si="441"/>
        <v>#VALUE!</v>
      </c>
      <c r="AD371" t="e">
        <f t="shared" si="442"/>
        <v>#VALUE!</v>
      </c>
      <c r="AE371" t="e">
        <f t="shared" si="443"/>
        <v>#VALUE!</v>
      </c>
      <c r="AF371" t="e">
        <f t="shared" si="444"/>
        <v>#VALUE!</v>
      </c>
      <c r="AG371" t="e">
        <f t="shared" si="445"/>
        <v>#VALUE!</v>
      </c>
      <c r="AH371" t="e">
        <f t="shared" si="446"/>
        <v>#VALUE!</v>
      </c>
      <c r="AI371" t="e">
        <f t="shared" si="447"/>
        <v>#VALUE!</v>
      </c>
      <c r="AJ371" t="e">
        <f t="shared" si="448"/>
        <v>#VALUE!</v>
      </c>
      <c r="AK371" t="e">
        <f t="shared" si="449"/>
        <v>#VALUE!</v>
      </c>
      <c r="AL371" t="e">
        <f t="shared" si="450"/>
        <v>#VALUE!</v>
      </c>
      <c r="AM371" t="e">
        <f t="shared" si="451"/>
        <v>#VALUE!</v>
      </c>
      <c r="AN371" t="e">
        <f t="shared" si="452"/>
        <v>#VALUE!</v>
      </c>
      <c r="AO371" t="e">
        <f t="shared" si="453"/>
        <v>#VALUE!</v>
      </c>
      <c r="AP371" t="e">
        <f t="shared" si="454"/>
        <v>#VALUE!</v>
      </c>
      <c r="AQ371" t="e">
        <f t="shared" si="455"/>
        <v>#VALUE!</v>
      </c>
      <c r="AR371" t="e">
        <f t="shared" si="456"/>
        <v>#VALUE!</v>
      </c>
      <c r="AS371" t="e">
        <f t="shared" si="457"/>
        <v>#VALUE!</v>
      </c>
      <c r="AT371" t="e">
        <f t="shared" si="458"/>
        <v>#VALUE!</v>
      </c>
      <c r="AU371" t="e">
        <f t="shared" si="459"/>
        <v>#VALUE!</v>
      </c>
      <c r="AV371" t="e">
        <f t="shared" si="460"/>
        <v>#VALUE!</v>
      </c>
      <c r="AW371" t="e">
        <f t="shared" si="461"/>
        <v>#VALUE!</v>
      </c>
      <c r="AX371" t="e">
        <f t="shared" si="462"/>
        <v>#VALUE!</v>
      </c>
      <c r="AY371" t="e">
        <f t="shared" si="463"/>
        <v>#VALUE!</v>
      </c>
      <c r="AZ371" t="e">
        <f t="shared" si="464"/>
        <v>#VALUE!</v>
      </c>
      <c r="BA371" t="e">
        <f t="shared" si="465"/>
        <v>#VALUE!</v>
      </c>
      <c r="BB371" t="e">
        <f t="shared" si="466"/>
        <v>#VALUE!</v>
      </c>
      <c r="BC371" t="e">
        <f t="shared" si="467"/>
        <v>#VALUE!</v>
      </c>
      <c r="BD371" t="e">
        <f t="shared" si="468"/>
        <v>#VALUE!</v>
      </c>
      <c r="BE371" t="e">
        <f t="shared" si="469"/>
        <v>#VALUE!</v>
      </c>
      <c r="BF371" t="e">
        <f t="shared" si="470"/>
        <v>#VALUE!</v>
      </c>
      <c r="BG371" t="e">
        <f t="shared" si="471"/>
        <v>#VALUE!</v>
      </c>
      <c r="BH371" t="e">
        <f t="shared" si="472"/>
        <v>#VALUE!</v>
      </c>
      <c r="BI371" t="e">
        <f t="shared" si="473"/>
        <v>#VALUE!</v>
      </c>
      <c r="BJ371" t="e">
        <f t="shared" si="474"/>
        <v>#VALUE!</v>
      </c>
      <c r="BK371" t="e">
        <f t="shared" si="475"/>
        <v>#VALUE!</v>
      </c>
      <c r="BL371" t="e">
        <f t="shared" si="476"/>
        <v>#VALUE!</v>
      </c>
      <c r="BM371" t="e">
        <f t="shared" si="477"/>
        <v>#VALUE!</v>
      </c>
      <c r="BN371" t="e">
        <f t="shared" si="478"/>
        <v>#VALUE!</v>
      </c>
      <c r="BO371" t="e">
        <f t="shared" si="479"/>
        <v>#VALUE!</v>
      </c>
      <c r="BP371" t="e">
        <f t="shared" si="480"/>
        <v>#VALUE!</v>
      </c>
      <c r="BQ371" t="e">
        <f t="shared" si="481"/>
        <v>#VALUE!</v>
      </c>
      <c r="BR371" t="e">
        <f t="shared" si="482"/>
        <v>#VALUE!</v>
      </c>
      <c r="BS371" t="e">
        <f t="shared" si="483"/>
        <v>#VALUE!</v>
      </c>
      <c r="BT371" t="e">
        <f t="shared" si="484"/>
        <v>#VALUE!</v>
      </c>
      <c r="BU371" t="e">
        <f t="shared" si="485"/>
        <v>#VALUE!</v>
      </c>
      <c r="BV371" t="e">
        <f t="shared" si="486"/>
        <v>#VALUE!</v>
      </c>
      <c r="BW371" t="e">
        <f t="shared" si="487"/>
        <v>#VALUE!</v>
      </c>
      <c r="BX371" t="e">
        <f t="shared" si="488"/>
        <v>#VALUE!</v>
      </c>
      <c r="BY371" t="e">
        <f t="shared" si="489"/>
        <v>#VALUE!</v>
      </c>
      <c r="BZ371" t="e">
        <f t="shared" si="490"/>
        <v>#VALUE!</v>
      </c>
      <c r="CA371" t="e">
        <f t="shared" si="491"/>
        <v>#VALUE!</v>
      </c>
      <c r="CB371" t="e">
        <f t="shared" si="492"/>
        <v>#VALUE!</v>
      </c>
      <c r="CC371" t="e">
        <f t="shared" si="493"/>
        <v>#VALUE!</v>
      </c>
      <c r="CD371" t="e">
        <f t="shared" si="494"/>
        <v>#VALUE!</v>
      </c>
      <c r="CE371" t="e">
        <f t="shared" si="495"/>
        <v>#VALUE!</v>
      </c>
      <c r="CF371" t="e">
        <f t="shared" si="496"/>
        <v>#VALUE!</v>
      </c>
      <c r="CG371" t="e">
        <f t="shared" si="497"/>
        <v>#VALUE!</v>
      </c>
      <c r="CH371" t="e">
        <f t="shared" ca="1" si="498"/>
        <v>#N/A</v>
      </c>
    </row>
    <row r="372" spans="5:86" x14ac:dyDescent="0.25">
      <c r="E372">
        <f t="shared" si="502"/>
        <v>1045497</v>
      </c>
      <c r="F372">
        <f t="shared" si="502"/>
        <v>1045497</v>
      </c>
      <c r="G372" t="e">
        <f t="shared" si="500"/>
        <v>#N/A</v>
      </c>
      <c r="H372" t="e">
        <f t="shared" si="420"/>
        <v>#VALUE!</v>
      </c>
      <c r="I372" t="e">
        <f t="shared" si="421"/>
        <v>#VALUE!</v>
      </c>
      <c r="J372" t="e">
        <f t="shared" si="422"/>
        <v>#VALUE!</v>
      </c>
      <c r="K372" t="e">
        <f t="shared" si="423"/>
        <v>#VALUE!</v>
      </c>
      <c r="L372" t="e">
        <f t="shared" si="424"/>
        <v>#VALUE!</v>
      </c>
      <c r="M372" t="e">
        <f t="shared" si="425"/>
        <v>#VALUE!</v>
      </c>
      <c r="N372" t="e">
        <f t="shared" si="426"/>
        <v>#VALUE!</v>
      </c>
      <c r="O372" t="e">
        <f t="shared" si="427"/>
        <v>#VALUE!</v>
      </c>
      <c r="P372" t="e">
        <f t="shared" si="428"/>
        <v>#VALUE!</v>
      </c>
      <c r="Q372" t="e">
        <f t="shared" si="429"/>
        <v>#VALUE!</v>
      </c>
      <c r="R372" t="e">
        <f t="shared" si="430"/>
        <v>#VALUE!</v>
      </c>
      <c r="S372" t="e">
        <f t="shared" si="431"/>
        <v>#VALUE!</v>
      </c>
      <c r="T372" t="e">
        <f t="shared" si="432"/>
        <v>#VALUE!</v>
      </c>
      <c r="U372" t="e">
        <f t="shared" si="433"/>
        <v>#VALUE!</v>
      </c>
      <c r="V372" t="e">
        <f t="shared" si="434"/>
        <v>#VALUE!</v>
      </c>
      <c r="W372" t="e">
        <f t="shared" si="435"/>
        <v>#VALUE!</v>
      </c>
      <c r="X372" t="e">
        <f t="shared" si="436"/>
        <v>#VALUE!</v>
      </c>
      <c r="Y372" t="e">
        <f t="shared" si="437"/>
        <v>#VALUE!</v>
      </c>
      <c r="Z372" t="e">
        <f t="shared" si="438"/>
        <v>#VALUE!</v>
      </c>
      <c r="AA372" t="e">
        <f t="shared" si="439"/>
        <v>#VALUE!</v>
      </c>
      <c r="AB372" t="e">
        <f t="shared" si="440"/>
        <v>#VALUE!</v>
      </c>
      <c r="AC372" t="e">
        <f t="shared" si="441"/>
        <v>#VALUE!</v>
      </c>
      <c r="AD372" t="e">
        <f t="shared" si="442"/>
        <v>#VALUE!</v>
      </c>
      <c r="AE372" t="e">
        <f t="shared" si="443"/>
        <v>#VALUE!</v>
      </c>
      <c r="AF372" t="e">
        <f t="shared" si="444"/>
        <v>#VALUE!</v>
      </c>
      <c r="AG372" t="e">
        <f t="shared" si="445"/>
        <v>#VALUE!</v>
      </c>
      <c r="AH372" t="e">
        <f t="shared" si="446"/>
        <v>#VALUE!</v>
      </c>
      <c r="AI372" t="e">
        <f t="shared" si="447"/>
        <v>#VALUE!</v>
      </c>
      <c r="AJ372" t="e">
        <f t="shared" si="448"/>
        <v>#VALUE!</v>
      </c>
      <c r="AK372" t="e">
        <f t="shared" si="449"/>
        <v>#VALUE!</v>
      </c>
      <c r="AL372" t="e">
        <f t="shared" si="450"/>
        <v>#VALUE!</v>
      </c>
      <c r="AM372" t="e">
        <f t="shared" si="451"/>
        <v>#VALUE!</v>
      </c>
      <c r="AN372" t="e">
        <f t="shared" si="452"/>
        <v>#VALUE!</v>
      </c>
      <c r="AO372" t="e">
        <f t="shared" si="453"/>
        <v>#VALUE!</v>
      </c>
      <c r="AP372" t="e">
        <f t="shared" si="454"/>
        <v>#VALUE!</v>
      </c>
      <c r="AQ372" t="e">
        <f t="shared" si="455"/>
        <v>#VALUE!</v>
      </c>
      <c r="AR372" t="e">
        <f t="shared" si="456"/>
        <v>#VALUE!</v>
      </c>
      <c r="AS372" t="e">
        <f t="shared" si="457"/>
        <v>#VALUE!</v>
      </c>
      <c r="AT372" t="e">
        <f t="shared" si="458"/>
        <v>#VALUE!</v>
      </c>
      <c r="AU372" t="e">
        <f t="shared" si="459"/>
        <v>#VALUE!</v>
      </c>
      <c r="AV372" t="e">
        <f t="shared" si="460"/>
        <v>#VALUE!</v>
      </c>
      <c r="AW372" t="e">
        <f t="shared" si="461"/>
        <v>#VALUE!</v>
      </c>
      <c r="AX372" t="e">
        <f t="shared" si="462"/>
        <v>#VALUE!</v>
      </c>
      <c r="AY372" t="e">
        <f t="shared" si="463"/>
        <v>#VALUE!</v>
      </c>
      <c r="AZ372" t="e">
        <f t="shared" si="464"/>
        <v>#VALUE!</v>
      </c>
      <c r="BA372" t="e">
        <f t="shared" si="465"/>
        <v>#VALUE!</v>
      </c>
      <c r="BB372" t="e">
        <f t="shared" si="466"/>
        <v>#VALUE!</v>
      </c>
      <c r="BC372" t="e">
        <f t="shared" si="467"/>
        <v>#VALUE!</v>
      </c>
      <c r="BD372" t="e">
        <f t="shared" si="468"/>
        <v>#VALUE!</v>
      </c>
      <c r="BE372" t="e">
        <f t="shared" si="469"/>
        <v>#VALUE!</v>
      </c>
      <c r="BF372" t="e">
        <f t="shared" si="470"/>
        <v>#VALUE!</v>
      </c>
      <c r="BG372" t="e">
        <f t="shared" si="471"/>
        <v>#VALUE!</v>
      </c>
      <c r="BH372" t="e">
        <f t="shared" si="472"/>
        <v>#VALUE!</v>
      </c>
      <c r="BI372" t="e">
        <f t="shared" si="473"/>
        <v>#VALUE!</v>
      </c>
      <c r="BJ372" t="e">
        <f t="shared" si="474"/>
        <v>#VALUE!</v>
      </c>
      <c r="BK372" t="e">
        <f t="shared" si="475"/>
        <v>#VALUE!</v>
      </c>
      <c r="BL372" t="e">
        <f t="shared" si="476"/>
        <v>#VALUE!</v>
      </c>
      <c r="BM372" t="e">
        <f t="shared" si="477"/>
        <v>#VALUE!</v>
      </c>
      <c r="BN372" t="e">
        <f t="shared" si="478"/>
        <v>#VALUE!</v>
      </c>
      <c r="BO372" t="e">
        <f t="shared" si="479"/>
        <v>#VALUE!</v>
      </c>
      <c r="BP372" t="e">
        <f t="shared" si="480"/>
        <v>#VALUE!</v>
      </c>
      <c r="BQ372" t="e">
        <f t="shared" si="481"/>
        <v>#VALUE!</v>
      </c>
      <c r="BR372" t="e">
        <f t="shared" si="482"/>
        <v>#VALUE!</v>
      </c>
      <c r="BS372" t="e">
        <f t="shared" si="483"/>
        <v>#VALUE!</v>
      </c>
      <c r="BT372" t="e">
        <f t="shared" si="484"/>
        <v>#VALUE!</v>
      </c>
      <c r="BU372" t="e">
        <f t="shared" si="485"/>
        <v>#VALUE!</v>
      </c>
      <c r="BV372" t="e">
        <f t="shared" si="486"/>
        <v>#VALUE!</v>
      </c>
      <c r="BW372" t="e">
        <f t="shared" si="487"/>
        <v>#VALUE!</v>
      </c>
      <c r="BX372" t="e">
        <f t="shared" si="488"/>
        <v>#VALUE!</v>
      </c>
      <c r="BY372" t="e">
        <f t="shared" si="489"/>
        <v>#VALUE!</v>
      </c>
      <c r="BZ372" t="e">
        <f t="shared" si="490"/>
        <v>#VALUE!</v>
      </c>
      <c r="CA372" t="e">
        <f t="shared" si="491"/>
        <v>#VALUE!</v>
      </c>
      <c r="CB372" t="e">
        <f t="shared" si="492"/>
        <v>#VALUE!</v>
      </c>
      <c r="CC372" t="e">
        <f t="shared" si="493"/>
        <v>#VALUE!</v>
      </c>
      <c r="CD372" t="e">
        <f t="shared" si="494"/>
        <v>#VALUE!</v>
      </c>
      <c r="CE372" t="e">
        <f t="shared" si="495"/>
        <v>#VALUE!</v>
      </c>
      <c r="CF372" t="e">
        <f t="shared" si="496"/>
        <v>#VALUE!</v>
      </c>
      <c r="CG372" t="e">
        <f t="shared" si="497"/>
        <v>#VALUE!</v>
      </c>
      <c r="CH372" t="e">
        <f t="shared" ca="1" si="498"/>
        <v>#N/A</v>
      </c>
    </row>
    <row r="373" spans="5:86" x14ac:dyDescent="0.25">
      <c r="E373">
        <f t="shared" si="502"/>
        <v>1045496</v>
      </c>
      <c r="F373">
        <f t="shared" si="502"/>
        <v>1045496</v>
      </c>
      <c r="G373" t="e">
        <f t="shared" si="500"/>
        <v>#N/A</v>
      </c>
      <c r="H373" t="e">
        <f t="shared" si="420"/>
        <v>#VALUE!</v>
      </c>
      <c r="I373" t="e">
        <f t="shared" si="421"/>
        <v>#VALUE!</v>
      </c>
      <c r="J373" t="e">
        <f t="shared" si="422"/>
        <v>#VALUE!</v>
      </c>
      <c r="K373" t="e">
        <f t="shared" si="423"/>
        <v>#VALUE!</v>
      </c>
      <c r="L373" t="e">
        <f t="shared" si="424"/>
        <v>#VALUE!</v>
      </c>
      <c r="M373" t="e">
        <f t="shared" si="425"/>
        <v>#VALUE!</v>
      </c>
      <c r="N373" t="e">
        <f t="shared" si="426"/>
        <v>#VALUE!</v>
      </c>
      <c r="O373" t="e">
        <f t="shared" si="427"/>
        <v>#VALUE!</v>
      </c>
      <c r="P373" t="e">
        <f t="shared" si="428"/>
        <v>#VALUE!</v>
      </c>
      <c r="Q373" t="e">
        <f t="shared" si="429"/>
        <v>#VALUE!</v>
      </c>
      <c r="R373" t="e">
        <f t="shared" si="430"/>
        <v>#VALUE!</v>
      </c>
      <c r="S373" t="e">
        <f t="shared" si="431"/>
        <v>#VALUE!</v>
      </c>
      <c r="T373" t="e">
        <f t="shared" si="432"/>
        <v>#VALUE!</v>
      </c>
      <c r="U373" t="e">
        <f t="shared" si="433"/>
        <v>#VALUE!</v>
      </c>
      <c r="V373" t="e">
        <f t="shared" si="434"/>
        <v>#VALUE!</v>
      </c>
      <c r="W373" t="e">
        <f t="shared" si="435"/>
        <v>#VALUE!</v>
      </c>
      <c r="X373" t="e">
        <f t="shared" si="436"/>
        <v>#VALUE!</v>
      </c>
      <c r="Y373" t="e">
        <f t="shared" si="437"/>
        <v>#VALUE!</v>
      </c>
      <c r="Z373" t="e">
        <f t="shared" si="438"/>
        <v>#VALUE!</v>
      </c>
      <c r="AA373" t="e">
        <f t="shared" si="439"/>
        <v>#VALUE!</v>
      </c>
      <c r="AB373" t="e">
        <f t="shared" si="440"/>
        <v>#VALUE!</v>
      </c>
      <c r="AC373" t="e">
        <f t="shared" si="441"/>
        <v>#VALUE!</v>
      </c>
      <c r="AD373" t="e">
        <f t="shared" si="442"/>
        <v>#VALUE!</v>
      </c>
      <c r="AE373" t="e">
        <f t="shared" si="443"/>
        <v>#VALUE!</v>
      </c>
      <c r="AF373" t="e">
        <f t="shared" si="444"/>
        <v>#VALUE!</v>
      </c>
      <c r="AG373" t="e">
        <f t="shared" si="445"/>
        <v>#VALUE!</v>
      </c>
      <c r="AH373" t="e">
        <f t="shared" si="446"/>
        <v>#VALUE!</v>
      </c>
      <c r="AI373" t="e">
        <f t="shared" si="447"/>
        <v>#VALUE!</v>
      </c>
      <c r="AJ373" t="e">
        <f t="shared" si="448"/>
        <v>#VALUE!</v>
      </c>
      <c r="AK373" t="e">
        <f t="shared" si="449"/>
        <v>#VALUE!</v>
      </c>
      <c r="AL373" t="e">
        <f t="shared" si="450"/>
        <v>#VALUE!</v>
      </c>
      <c r="AM373" t="e">
        <f t="shared" si="451"/>
        <v>#VALUE!</v>
      </c>
      <c r="AN373" t="e">
        <f t="shared" si="452"/>
        <v>#VALUE!</v>
      </c>
      <c r="AO373" t="e">
        <f t="shared" si="453"/>
        <v>#VALUE!</v>
      </c>
      <c r="AP373" t="e">
        <f t="shared" si="454"/>
        <v>#VALUE!</v>
      </c>
      <c r="AQ373" t="e">
        <f t="shared" si="455"/>
        <v>#VALUE!</v>
      </c>
      <c r="AR373" t="e">
        <f t="shared" si="456"/>
        <v>#VALUE!</v>
      </c>
      <c r="AS373" t="e">
        <f t="shared" si="457"/>
        <v>#VALUE!</v>
      </c>
      <c r="AT373" t="e">
        <f t="shared" si="458"/>
        <v>#VALUE!</v>
      </c>
      <c r="AU373" t="e">
        <f t="shared" si="459"/>
        <v>#VALUE!</v>
      </c>
      <c r="AV373" t="e">
        <f t="shared" si="460"/>
        <v>#VALUE!</v>
      </c>
      <c r="AW373" t="e">
        <f t="shared" si="461"/>
        <v>#VALUE!</v>
      </c>
      <c r="AX373" t="e">
        <f t="shared" si="462"/>
        <v>#VALUE!</v>
      </c>
      <c r="AY373" t="e">
        <f t="shared" si="463"/>
        <v>#VALUE!</v>
      </c>
      <c r="AZ373" t="e">
        <f t="shared" si="464"/>
        <v>#VALUE!</v>
      </c>
      <c r="BA373" t="e">
        <f t="shared" si="465"/>
        <v>#VALUE!</v>
      </c>
      <c r="BB373" t="e">
        <f t="shared" si="466"/>
        <v>#VALUE!</v>
      </c>
      <c r="BC373" t="e">
        <f t="shared" si="467"/>
        <v>#VALUE!</v>
      </c>
      <c r="BD373" t="e">
        <f t="shared" si="468"/>
        <v>#VALUE!</v>
      </c>
      <c r="BE373" t="e">
        <f t="shared" si="469"/>
        <v>#VALUE!</v>
      </c>
      <c r="BF373" t="e">
        <f t="shared" si="470"/>
        <v>#VALUE!</v>
      </c>
      <c r="BG373" t="e">
        <f t="shared" si="471"/>
        <v>#VALUE!</v>
      </c>
      <c r="BH373" t="e">
        <f t="shared" si="472"/>
        <v>#VALUE!</v>
      </c>
      <c r="BI373" t="e">
        <f t="shared" si="473"/>
        <v>#VALUE!</v>
      </c>
      <c r="BJ373" t="e">
        <f t="shared" si="474"/>
        <v>#VALUE!</v>
      </c>
      <c r="BK373" t="e">
        <f t="shared" si="475"/>
        <v>#VALUE!</v>
      </c>
      <c r="BL373" t="e">
        <f t="shared" si="476"/>
        <v>#VALUE!</v>
      </c>
      <c r="BM373" t="e">
        <f t="shared" si="477"/>
        <v>#VALUE!</v>
      </c>
      <c r="BN373" t="e">
        <f t="shared" si="478"/>
        <v>#VALUE!</v>
      </c>
      <c r="BO373" t="e">
        <f t="shared" si="479"/>
        <v>#VALUE!</v>
      </c>
      <c r="BP373" t="e">
        <f t="shared" si="480"/>
        <v>#VALUE!</v>
      </c>
      <c r="BQ373" t="e">
        <f t="shared" si="481"/>
        <v>#VALUE!</v>
      </c>
      <c r="BR373" t="e">
        <f t="shared" si="482"/>
        <v>#VALUE!</v>
      </c>
      <c r="BS373" t="e">
        <f t="shared" si="483"/>
        <v>#VALUE!</v>
      </c>
      <c r="BT373" t="e">
        <f t="shared" si="484"/>
        <v>#VALUE!</v>
      </c>
      <c r="BU373" t="e">
        <f t="shared" si="485"/>
        <v>#VALUE!</v>
      </c>
      <c r="BV373" t="e">
        <f t="shared" si="486"/>
        <v>#VALUE!</v>
      </c>
      <c r="BW373" t="e">
        <f t="shared" si="487"/>
        <v>#VALUE!</v>
      </c>
      <c r="BX373" t="e">
        <f t="shared" si="488"/>
        <v>#VALUE!</v>
      </c>
      <c r="BY373" t="e">
        <f t="shared" si="489"/>
        <v>#VALUE!</v>
      </c>
      <c r="BZ373" t="e">
        <f t="shared" si="490"/>
        <v>#VALUE!</v>
      </c>
      <c r="CA373" t="e">
        <f t="shared" si="491"/>
        <v>#VALUE!</v>
      </c>
      <c r="CB373" t="e">
        <f t="shared" si="492"/>
        <v>#VALUE!</v>
      </c>
      <c r="CC373" t="e">
        <f t="shared" si="493"/>
        <v>#VALUE!</v>
      </c>
      <c r="CD373" t="e">
        <f t="shared" si="494"/>
        <v>#VALUE!</v>
      </c>
      <c r="CE373" t="e">
        <f t="shared" si="495"/>
        <v>#VALUE!</v>
      </c>
      <c r="CF373" t="e">
        <f t="shared" si="496"/>
        <v>#VALUE!</v>
      </c>
      <c r="CG373" t="e">
        <f t="shared" si="497"/>
        <v>#VALUE!</v>
      </c>
      <c r="CH373" t="e">
        <f t="shared" ca="1" si="498"/>
        <v>#N/A</v>
      </c>
    </row>
    <row r="374" spans="5:86" x14ac:dyDescent="0.25">
      <c r="E374">
        <f t="shared" ref="E374:F389" si="503">E373-1</f>
        <v>1045495</v>
      </c>
      <c r="F374">
        <f t="shared" si="503"/>
        <v>1045495</v>
      </c>
      <c r="G374" t="e">
        <f t="shared" si="500"/>
        <v>#N/A</v>
      </c>
      <c r="H374" t="e">
        <f t="shared" si="420"/>
        <v>#VALUE!</v>
      </c>
      <c r="I374" t="e">
        <f t="shared" si="421"/>
        <v>#VALUE!</v>
      </c>
      <c r="J374" t="e">
        <f t="shared" si="422"/>
        <v>#VALUE!</v>
      </c>
      <c r="K374" t="e">
        <f t="shared" si="423"/>
        <v>#VALUE!</v>
      </c>
      <c r="L374" t="e">
        <f t="shared" si="424"/>
        <v>#VALUE!</v>
      </c>
      <c r="M374" t="e">
        <f t="shared" si="425"/>
        <v>#VALUE!</v>
      </c>
      <c r="N374" t="e">
        <f t="shared" si="426"/>
        <v>#VALUE!</v>
      </c>
      <c r="O374" t="e">
        <f t="shared" si="427"/>
        <v>#VALUE!</v>
      </c>
      <c r="P374" t="e">
        <f t="shared" si="428"/>
        <v>#VALUE!</v>
      </c>
      <c r="Q374" t="e">
        <f t="shared" si="429"/>
        <v>#VALUE!</v>
      </c>
      <c r="R374" t="e">
        <f t="shared" si="430"/>
        <v>#VALUE!</v>
      </c>
      <c r="S374" t="e">
        <f t="shared" si="431"/>
        <v>#VALUE!</v>
      </c>
      <c r="T374" t="e">
        <f t="shared" si="432"/>
        <v>#VALUE!</v>
      </c>
      <c r="U374" t="e">
        <f t="shared" si="433"/>
        <v>#VALUE!</v>
      </c>
      <c r="V374" t="e">
        <f t="shared" si="434"/>
        <v>#VALUE!</v>
      </c>
      <c r="W374" t="e">
        <f t="shared" si="435"/>
        <v>#VALUE!</v>
      </c>
      <c r="X374" t="e">
        <f t="shared" si="436"/>
        <v>#VALUE!</v>
      </c>
      <c r="Y374" t="e">
        <f t="shared" si="437"/>
        <v>#VALUE!</v>
      </c>
      <c r="Z374" t="e">
        <f t="shared" si="438"/>
        <v>#VALUE!</v>
      </c>
      <c r="AA374" t="e">
        <f t="shared" si="439"/>
        <v>#VALUE!</v>
      </c>
      <c r="AB374" t="e">
        <f t="shared" si="440"/>
        <v>#VALUE!</v>
      </c>
      <c r="AC374" t="e">
        <f t="shared" si="441"/>
        <v>#VALUE!</v>
      </c>
      <c r="AD374" t="e">
        <f t="shared" si="442"/>
        <v>#VALUE!</v>
      </c>
      <c r="AE374" t="e">
        <f t="shared" si="443"/>
        <v>#VALUE!</v>
      </c>
      <c r="AF374" t="e">
        <f t="shared" si="444"/>
        <v>#VALUE!</v>
      </c>
      <c r="AG374" t="e">
        <f t="shared" si="445"/>
        <v>#VALUE!</v>
      </c>
      <c r="AH374" t="e">
        <f t="shared" si="446"/>
        <v>#VALUE!</v>
      </c>
      <c r="AI374" t="e">
        <f t="shared" si="447"/>
        <v>#VALUE!</v>
      </c>
      <c r="AJ374" t="e">
        <f t="shared" si="448"/>
        <v>#VALUE!</v>
      </c>
      <c r="AK374" t="e">
        <f t="shared" si="449"/>
        <v>#VALUE!</v>
      </c>
      <c r="AL374" t="e">
        <f t="shared" si="450"/>
        <v>#VALUE!</v>
      </c>
      <c r="AM374" t="e">
        <f t="shared" si="451"/>
        <v>#VALUE!</v>
      </c>
      <c r="AN374" t="e">
        <f t="shared" si="452"/>
        <v>#VALUE!</v>
      </c>
      <c r="AO374" t="e">
        <f t="shared" si="453"/>
        <v>#VALUE!</v>
      </c>
      <c r="AP374" t="e">
        <f t="shared" si="454"/>
        <v>#VALUE!</v>
      </c>
      <c r="AQ374" t="e">
        <f t="shared" si="455"/>
        <v>#VALUE!</v>
      </c>
      <c r="AR374" t="e">
        <f t="shared" si="456"/>
        <v>#VALUE!</v>
      </c>
      <c r="AS374" t="e">
        <f t="shared" si="457"/>
        <v>#VALUE!</v>
      </c>
      <c r="AT374" t="e">
        <f t="shared" si="458"/>
        <v>#VALUE!</v>
      </c>
      <c r="AU374" t="e">
        <f t="shared" si="459"/>
        <v>#VALUE!</v>
      </c>
      <c r="AV374" t="e">
        <f t="shared" si="460"/>
        <v>#VALUE!</v>
      </c>
      <c r="AW374" t="e">
        <f t="shared" si="461"/>
        <v>#VALUE!</v>
      </c>
      <c r="AX374" t="e">
        <f t="shared" si="462"/>
        <v>#VALUE!</v>
      </c>
      <c r="AY374" t="e">
        <f t="shared" si="463"/>
        <v>#VALUE!</v>
      </c>
      <c r="AZ374" t="e">
        <f t="shared" si="464"/>
        <v>#VALUE!</v>
      </c>
      <c r="BA374" t="e">
        <f t="shared" si="465"/>
        <v>#VALUE!</v>
      </c>
      <c r="BB374" t="e">
        <f t="shared" si="466"/>
        <v>#VALUE!</v>
      </c>
      <c r="BC374" t="e">
        <f t="shared" si="467"/>
        <v>#VALUE!</v>
      </c>
      <c r="BD374" t="e">
        <f t="shared" si="468"/>
        <v>#VALUE!</v>
      </c>
      <c r="BE374" t="e">
        <f t="shared" si="469"/>
        <v>#VALUE!</v>
      </c>
      <c r="BF374" t="e">
        <f t="shared" si="470"/>
        <v>#VALUE!</v>
      </c>
      <c r="BG374" t="e">
        <f t="shared" si="471"/>
        <v>#VALUE!</v>
      </c>
      <c r="BH374" t="e">
        <f t="shared" si="472"/>
        <v>#VALUE!</v>
      </c>
      <c r="BI374" t="e">
        <f t="shared" si="473"/>
        <v>#VALUE!</v>
      </c>
      <c r="BJ374" t="e">
        <f t="shared" si="474"/>
        <v>#VALUE!</v>
      </c>
      <c r="BK374" t="e">
        <f t="shared" si="475"/>
        <v>#VALUE!</v>
      </c>
      <c r="BL374" t="e">
        <f t="shared" si="476"/>
        <v>#VALUE!</v>
      </c>
      <c r="BM374" t="e">
        <f t="shared" si="477"/>
        <v>#VALUE!</v>
      </c>
      <c r="BN374" t="e">
        <f t="shared" si="478"/>
        <v>#VALUE!</v>
      </c>
      <c r="BO374" t="e">
        <f t="shared" si="479"/>
        <v>#VALUE!</v>
      </c>
      <c r="BP374" t="e">
        <f t="shared" si="480"/>
        <v>#VALUE!</v>
      </c>
      <c r="BQ374" t="e">
        <f t="shared" si="481"/>
        <v>#VALUE!</v>
      </c>
      <c r="BR374" t="e">
        <f t="shared" si="482"/>
        <v>#VALUE!</v>
      </c>
      <c r="BS374" t="e">
        <f t="shared" si="483"/>
        <v>#VALUE!</v>
      </c>
      <c r="BT374" t="e">
        <f t="shared" si="484"/>
        <v>#VALUE!</v>
      </c>
      <c r="BU374" t="e">
        <f t="shared" si="485"/>
        <v>#VALUE!</v>
      </c>
      <c r="BV374" t="e">
        <f t="shared" si="486"/>
        <v>#VALUE!</v>
      </c>
      <c r="BW374" t="e">
        <f t="shared" si="487"/>
        <v>#VALUE!</v>
      </c>
      <c r="BX374" t="e">
        <f t="shared" si="488"/>
        <v>#VALUE!</v>
      </c>
      <c r="BY374" t="e">
        <f t="shared" si="489"/>
        <v>#VALUE!</v>
      </c>
      <c r="BZ374" t="e">
        <f t="shared" si="490"/>
        <v>#VALUE!</v>
      </c>
      <c r="CA374" t="e">
        <f t="shared" si="491"/>
        <v>#VALUE!</v>
      </c>
      <c r="CB374" t="e">
        <f t="shared" si="492"/>
        <v>#VALUE!</v>
      </c>
      <c r="CC374" t="e">
        <f t="shared" si="493"/>
        <v>#VALUE!</v>
      </c>
      <c r="CD374" t="e">
        <f t="shared" si="494"/>
        <v>#VALUE!</v>
      </c>
      <c r="CE374" t="e">
        <f t="shared" si="495"/>
        <v>#VALUE!</v>
      </c>
      <c r="CF374" t="e">
        <f t="shared" si="496"/>
        <v>#VALUE!</v>
      </c>
      <c r="CG374" t="e">
        <f t="shared" si="497"/>
        <v>#VALUE!</v>
      </c>
      <c r="CH374" t="e">
        <f t="shared" ca="1" si="498"/>
        <v>#N/A</v>
      </c>
    </row>
    <row r="375" spans="5:86" x14ac:dyDescent="0.25">
      <c r="E375">
        <f t="shared" si="503"/>
        <v>1045494</v>
      </c>
      <c r="F375">
        <f t="shared" si="503"/>
        <v>1045494</v>
      </c>
      <c r="G375" t="e">
        <f t="shared" si="500"/>
        <v>#N/A</v>
      </c>
      <c r="H375" t="e">
        <f t="shared" si="420"/>
        <v>#VALUE!</v>
      </c>
      <c r="I375" t="e">
        <f t="shared" si="421"/>
        <v>#VALUE!</v>
      </c>
      <c r="J375" t="e">
        <f t="shared" si="422"/>
        <v>#VALUE!</v>
      </c>
      <c r="K375" t="e">
        <f t="shared" si="423"/>
        <v>#VALUE!</v>
      </c>
      <c r="L375" t="e">
        <f t="shared" si="424"/>
        <v>#VALUE!</v>
      </c>
      <c r="M375" t="e">
        <f t="shared" si="425"/>
        <v>#VALUE!</v>
      </c>
      <c r="N375" t="e">
        <f t="shared" si="426"/>
        <v>#VALUE!</v>
      </c>
      <c r="O375" t="e">
        <f t="shared" si="427"/>
        <v>#VALUE!</v>
      </c>
      <c r="P375" t="e">
        <f t="shared" si="428"/>
        <v>#VALUE!</v>
      </c>
      <c r="Q375" t="e">
        <f t="shared" si="429"/>
        <v>#VALUE!</v>
      </c>
      <c r="R375" t="e">
        <f t="shared" si="430"/>
        <v>#VALUE!</v>
      </c>
      <c r="S375" t="e">
        <f t="shared" si="431"/>
        <v>#VALUE!</v>
      </c>
      <c r="T375" t="e">
        <f t="shared" si="432"/>
        <v>#VALUE!</v>
      </c>
      <c r="U375" t="e">
        <f t="shared" si="433"/>
        <v>#VALUE!</v>
      </c>
      <c r="V375" t="e">
        <f t="shared" si="434"/>
        <v>#VALUE!</v>
      </c>
      <c r="W375" t="e">
        <f t="shared" si="435"/>
        <v>#VALUE!</v>
      </c>
      <c r="X375" t="e">
        <f t="shared" si="436"/>
        <v>#VALUE!</v>
      </c>
      <c r="Y375" t="e">
        <f t="shared" si="437"/>
        <v>#VALUE!</v>
      </c>
      <c r="Z375" t="e">
        <f t="shared" si="438"/>
        <v>#VALUE!</v>
      </c>
      <c r="AA375" t="e">
        <f t="shared" si="439"/>
        <v>#VALUE!</v>
      </c>
      <c r="AB375" t="e">
        <f t="shared" si="440"/>
        <v>#VALUE!</v>
      </c>
      <c r="AC375" t="e">
        <f t="shared" si="441"/>
        <v>#VALUE!</v>
      </c>
      <c r="AD375" t="e">
        <f t="shared" si="442"/>
        <v>#VALUE!</v>
      </c>
      <c r="AE375" t="e">
        <f t="shared" si="443"/>
        <v>#VALUE!</v>
      </c>
      <c r="AF375" t="e">
        <f t="shared" si="444"/>
        <v>#VALUE!</v>
      </c>
      <c r="AG375" t="e">
        <f t="shared" si="445"/>
        <v>#VALUE!</v>
      </c>
      <c r="AH375" t="e">
        <f t="shared" si="446"/>
        <v>#VALUE!</v>
      </c>
      <c r="AI375" t="e">
        <f t="shared" si="447"/>
        <v>#VALUE!</v>
      </c>
      <c r="AJ375" t="e">
        <f t="shared" si="448"/>
        <v>#VALUE!</v>
      </c>
      <c r="AK375" t="e">
        <f t="shared" si="449"/>
        <v>#VALUE!</v>
      </c>
      <c r="AL375" t="e">
        <f t="shared" si="450"/>
        <v>#VALUE!</v>
      </c>
      <c r="AM375" t="e">
        <f t="shared" si="451"/>
        <v>#VALUE!</v>
      </c>
      <c r="AN375" t="e">
        <f t="shared" si="452"/>
        <v>#VALUE!</v>
      </c>
      <c r="AO375" t="e">
        <f t="shared" si="453"/>
        <v>#VALUE!</v>
      </c>
      <c r="AP375" t="e">
        <f t="shared" si="454"/>
        <v>#VALUE!</v>
      </c>
      <c r="AQ375" t="e">
        <f t="shared" si="455"/>
        <v>#VALUE!</v>
      </c>
      <c r="AR375" t="e">
        <f t="shared" si="456"/>
        <v>#VALUE!</v>
      </c>
      <c r="AS375" t="e">
        <f t="shared" si="457"/>
        <v>#VALUE!</v>
      </c>
      <c r="AT375" t="e">
        <f t="shared" si="458"/>
        <v>#VALUE!</v>
      </c>
      <c r="AU375" t="e">
        <f t="shared" si="459"/>
        <v>#VALUE!</v>
      </c>
      <c r="AV375" t="e">
        <f t="shared" si="460"/>
        <v>#VALUE!</v>
      </c>
      <c r="AW375" t="e">
        <f t="shared" si="461"/>
        <v>#VALUE!</v>
      </c>
      <c r="AX375" t="e">
        <f t="shared" si="462"/>
        <v>#VALUE!</v>
      </c>
      <c r="AY375" t="e">
        <f t="shared" si="463"/>
        <v>#VALUE!</v>
      </c>
      <c r="AZ375" t="e">
        <f t="shared" si="464"/>
        <v>#VALUE!</v>
      </c>
      <c r="BA375" t="e">
        <f t="shared" si="465"/>
        <v>#VALUE!</v>
      </c>
      <c r="BB375" t="e">
        <f t="shared" si="466"/>
        <v>#VALUE!</v>
      </c>
      <c r="BC375" t="e">
        <f t="shared" si="467"/>
        <v>#VALUE!</v>
      </c>
      <c r="BD375" t="e">
        <f t="shared" si="468"/>
        <v>#VALUE!</v>
      </c>
      <c r="BE375" t="e">
        <f t="shared" si="469"/>
        <v>#VALUE!</v>
      </c>
      <c r="BF375" t="e">
        <f t="shared" si="470"/>
        <v>#VALUE!</v>
      </c>
      <c r="BG375" t="e">
        <f t="shared" si="471"/>
        <v>#VALUE!</v>
      </c>
      <c r="BH375" t="e">
        <f t="shared" si="472"/>
        <v>#VALUE!</v>
      </c>
      <c r="BI375" t="e">
        <f t="shared" si="473"/>
        <v>#VALUE!</v>
      </c>
      <c r="BJ375" t="e">
        <f t="shared" si="474"/>
        <v>#VALUE!</v>
      </c>
      <c r="BK375" t="e">
        <f t="shared" si="475"/>
        <v>#VALUE!</v>
      </c>
      <c r="BL375" t="e">
        <f t="shared" si="476"/>
        <v>#VALUE!</v>
      </c>
      <c r="BM375" t="e">
        <f t="shared" si="477"/>
        <v>#VALUE!</v>
      </c>
      <c r="BN375" t="e">
        <f t="shared" si="478"/>
        <v>#VALUE!</v>
      </c>
      <c r="BO375" t="e">
        <f t="shared" si="479"/>
        <v>#VALUE!</v>
      </c>
      <c r="BP375" t="e">
        <f t="shared" si="480"/>
        <v>#VALUE!</v>
      </c>
      <c r="BQ375" t="e">
        <f t="shared" si="481"/>
        <v>#VALUE!</v>
      </c>
      <c r="BR375" t="e">
        <f t="shared" si="482"/>
        <v>#VALUE!</v>
      </c>
      <c r="BS375" t="e">
        <f t="shared" si="483"/>
        <v>#VALUE!</v>
      </c>
      <c r="BT375" t="e">
        <f t="shared" si="484"/>
        <v>#VALUE!</v>
      </c>
      <c r="BU375" t="e">
        <f t="shared" si="485"/>
        <v>#VALUE!</v>
      </c>
      <c r="BV375" t="e">
        <f t="shared" si="486"/>
        <v>#VALUE!</v>
      </c>
      <c r="BW375" t="e">
        <f t="shared" si="487"/>
        <v>#VALUE!</v>
      </c>
      <c r="BX375" t="e">
        <f t="shared" si="488"/>
        <v>#VALUE!</v>
      </c>
      <c r="BY375" t="e">
        <f t="shared" si="489"/>
        <v>#VALUE!</v>
      </c>
      <c r="BZ375" t="e">
        <f t="shared" si="490"/>
        <v>#VALUE!</v>
      </c>
      <c r="CA375" t="e">
        <f t="shared" si="491"/>
        <v>#VALUE!</v>
      </c>
      <c r="CB375" t="e">
        <f t="shared" si="492"/>
        <v>#VALUE!</v>
      </c>
      <c r="CC375" t="e">
        <f t="shared" si="493"/>
        <v>#VALUE!</v>
      </c>
      <c r="CD375" t="e">
        <f t="shared" si="494"/>
        <v>#VALUE!</v>
      </c>
      <c r="CE375" t="e">
        <f t="shared" si="495"/>
        <v>#VALUE!</v>
      </c>
      <c r="CF375" t="e">
        <f t="shared" si="496"/>
        <v>#VALUE!</v>
      </c>
      <c r="CG375" t="e">
        <f t="shared" si="497"/>
        <v>#VALUE!</v>
      </c>
      <c r="CH375" t="e">
        <f t="shared" ca="1" si="498"/>
        <v>#N/A</v>
      </c>
    </row>
    <row r="376" spans="5:86" x14ac:dyDescent="0.25">
      <c r="E376">
        <f t="shared" si="503"/>
        <v>1045493</v>
      </c>
      <c r="F376">
        <f t="shared" si="503"/>
        <v>1045493</v>
      </c>
      <c r="G376" t="e">
        <f t="shared" si="500"/>
        <v>#N/A</v>
      </c>
      <c r="H376" t="e">
        <f t="shared" si="420"/>
        <v>#VALUE!</v>
      </c>
      <c r="I376" t="e">
        <f t="shared" si="421"/>
        <v>#VALUE!</v>
      </c>
      <c r="J376" t="e">
        <f t="shared" si="422"/>
        <v>#VALUE!</v>
      </c>
      <c r="K376" t="e">
        <f t="shared" si="423"/>
        <v>#VALUE!</v>
      </c>
      <c r="L376" t="e">
        <f t="shared" si="424"/>
        <v>#VALUE!</v>
      </c>
      <c r="M376" t="e">
        <f t="shared" si="425"/>
        <v>#VALUE!</v>
      </c>
      <c r="N376" t="e">
        <f t="shared" si="426"/>
        <v>#VALUE!</v>
      </c>
      <c r="O376" t="e">
        <f t="shared" si="427"/>
        <v>#VALUE!</v>
      </c>
      <c r="P376" t="e">
        <f t="shared" si="428"/>
        <v>#VALUE!</v>
      </c>
      <c r="Q376" t="e">
        <f t="shared" si="429"/>
        <v>#VALUE!</v>
      </c>
      <c r="R376" t="e">
        <f t="shared" si="430"/>
        <v>#VALUE!</v>
      </c>
      <c r="S376" t="e">
        <f t="shared" si="431"/>
        <v>#VALUE!</v>
      </c>
      <c r="T376" t="e">
        <f t="shared" si="432"/>
        <v>#VALUE!</v>
      </c>
      <c r="U376" t="e">
        <f t="shared" si="433"/>
        <v>#VALUE!</v>
      </c>
      <c r="V376" t="e">
        <f t="shared" si="434"/>
        <v>#VALUE!</v>
      </c>
      <c r="W376" t="e">
        <f t="shared" si="435"/>
        <v>#VALUE!</v>
      </c>
      <c r="X376" t="e">
        <f t="shared" si="436"/>
        <v>#VALUE!</v>
      </c>
      <c r="Y376" t="e">
        <f t="shared" si="437"/>
        <v>#VALUE!</v>
      </c>
      <c r="Z376" t="e">
        <f t="shared" si="438"/>
        <v>#VALUE!</v>
      </c>
      <c r="AA376" t="e">
        <f t="shared" si="439"/>
        <v>#VALUE!</v>
      </c>
      <c r="AB376" t="e">
        <f t="shared" si="440"/>
        <v>#VALUE!</v>
      </c>
      <c r="AC376" t="e">
        <f t="shared" si="441"/>
        <v>#VALUE!</v>
      </c>
      <c r="AD376" t="e">
        <f t="shared" si="442"/>
        <v>#VALUE!</v>
      </c>
      <c r="AE376" t="e">
        <f t="shared" si="443"/>
        <v>#VALUE!</v>
      </c>
      <c r="AF376" t="e">
        <f t="shared" si="444"/>
        <v>#VALUE!</v>
      </c>
      <c r="AG376" t="e">
        <f t="shared" si="445"/>
        <v>#VALUE!</v>
      </c>
      <c r="AH376" t="e">
        <f t="shared" si="446"/>
        <v>#VALUE!</v>
      </c>
      <c r="AI376" t="e">
        <f t="shared" si="447"/>
        <v>#VALUE!</v>
      </c>
      <c r="AJ376" t="e">
        <f t="shared" si="448"/>
        <v>#VALUE!</v>
      </c>
      <c r="AK376" t="e">
        <f t="shared" si="449"/>
        <v>#VALUE!</v>
      </c>
      <c r="AL376" t="e">
        <f t="shared" si="450"/>
        <v>#VALUE!</v>
      </c>
      <c r="AM376" t="e">
        <f t="shared" si="451"/>
        <v>#VALUE!</v>
      </c>
      <c r="AN376" t="e">
        <f t="shared" si="452"/>
        <v>#VALUE!</v>
      </c>
      <c r="AO376" t="e">
        <f t="shared" si="453"/>
        <v>#VALUE!</v>
      </c>
      <c r="AP376" t="e">
        <f t="shared" si="454"/>
        <v>#VALUE!</v>
      </c>
      <c r="AQ376" t="e">
        <f t="shared" si="455"/>
        <v>#VALUE!</v>
      </c>
      <c r="AR376" t="e">
        <f t="shared" si="456"/>
        <v>#VALUE!</v>
      </c>
      <c r="AS376" t="e">
        <f t="shared" si="457"/>
        <v>#VALUE!</v>
      </c>
      <c r="AT376" t="e">
        <f t="shared" si="458"/>
        <v>#VALUE!</v>
      </c>
      <c r="AU376" t="e">
        <f t="shared" si="459"/>
        <v>#VALUE!</v>
      </c>
      <c r="AV376" t="e">
        <f t="shared" si="460"/>
        <v>#VALUE!</v>
      </c>
      <c r="AW376" t="e">
        <f t="shared" si="461"/>
        <v>#VALUE!</v>
      </c>
      <c r="AX376" t="e">
        <f t="shared" si="462"/>
        <v>#VALUE!</v>
      </c>
      <c r="AY376" t="e">
        <f t="shared" si="463"/>
        <v>#VALUE!</v>
      </c>
      <c r="AZ376" t="e">
        <f t="shared" si="464"/>
        <v>#VALUE!</v>
      </c>
      <c r="BA376" t="e">
        <f t="shared" si="465"/>
        <v>#VALUE!</v>
      </c>
      <c r="BB376" t="e">
        <f t="shared" si="466"/>
        <v>#VALUE!</v>
      </c>
      <c r="BC376" t="e">
        <f t="shared" si="467"/>
        <v>#VALUE!</v>
      </c>
      <c r="BD376" t="e">
        <f t="shared" si="468"/>
        <v>#VALUE!</v>
      </c>
      <c r="BE376" t="e">
        <f t="shared" si="469"/>
        <v>#VALUE!</v>
      </c>
      <c r="BF376" t="e">
        <f t="shared" si="470"/>
        <v>#VALUE!</v>
      </c>
      <c r="BG376" t="e">
        <f t="shared" si="471"/>
        <v>#VALUE!</v>
      </c>
      <c r="BH376" t="e">
        <f t="shared" si="472"/>
        <v>#VALUE!</v>
      </c>
      <c r="BI376" t="e">
        <f t="shared" si="473"/>
        <v>#VALUE!</v>
      </c>
      <c r="BJ376" t="e">
        <f t="shared" si="474"/>
        <v>#VALUE!</v>
      </c>
      <c r="BK376" t="e">
        <f t="shared" si="475"/>
        <v>#VALUE!</v>
      </c>
      <c r="BL376" t="e">
        <f t="shared" si="476"/>
        <v>#VALUE!</v>
      </c>
      <c r="BM376" t="e">
        <f t="shared" si="477"/>
        <v>#VALUE!</v>
      </c>
      <c r="BN376" t="e">
        <f t="shared" si="478"/>
        <v>#VALUE!</v>
      </c>
      <c r="BO376" t="e">
        <f t="shared" si="479"/>
        <v>#VALUE!</v>
      </c>
      <c r="BP376" t="e">
        <f t="shared" si="480"/>
        <v>#VALUE!</v>
      </c>
      <c r="BQ376" t="e">
        <f t="shared" si="481"/>
        <v>#VALUE!</v>
      </c>
      <c r="BR376" t="e">
        <f t="shared" si="482"/>
        <v>#VALUE!</v>
      </c>
      <c r="BS376" t="e">
        <f t="shared" si="483"/>
        <v>#VALUE!</v>
      </c>
      <c r="BT376" t="e">
        <f t="shared" si="484"/>
        <v>#VALUE!</v>
      </c>
      <c r="BU376" t="e">
        <f t="shared" si="485"/>
        <v>#VALUE!</v>
      </c>
      <c r="BV376" t="e">
        <f t="shared" si="486"/>
        <v>#VALUE!</v>
      </c>
      <c r="BW376" t="e">
        <f t="shared" si="487"/>
        <v>#VALUE!</v>
      </c>
      <c r="BX376" t="e">
        <f t="shared" si="488"/>
        <v>#VALUE!</v>
      </c>
      <c r="BY376" t="e">
        <f t="shared" si="489"/>
        <v>#VALUE!</v>
      </c>
      <c r="BZ376" t="e">
        <f t="shared" si="490"/>
        <v>#VALUE!</v>
      </c>
      <c r="CA376" t="e">
        <f t="shared" si="491"/>
        <v>#VALUE!</v>
      </c>
      <c r="CB376" t="e">
        <f t="shared" si="492"/>
        <v>#VALUE!</v>
      </c>
      <c r="CC376" t="e">
        <f t="shared" si="493"/>
        <v>#VALUE!</v>
      </c>
      <c r="CD376" t="e">
        <f t="shared" si="494"/>
        <v>#VALUE!</v>
      </c>
      <c r="CE376" t="e">
        <f t="shared" si="495"/>
        <v>#VALUE!</v>
      </c>
      <c r="CF376" t="e">
        <f t="shared" si="496"/>
        <v>#VALUE!</v>
      </c>
      <c r="CG376" t="e">
        <f t="shared" si="497"/>
        <v>#VALUE!</v>
      </c>
      <c r="CH376" t="e">
        <f t="shared" ca="1" si="498"/>
        <v>#N/A</v>
      </c>
    </row>
    <row r="377" spans="5:86" x14ac:dyDescent="0.25">
      <c r="E377">
        <f t="shared" si="503"/>
        <v>1045492</v>
      </c>
      <c r="F377">
        <f t="shared" si="503"/>
        <v>1045492</v>
      </c>
      <c r="G377" t="e">
        <f t="shared" si="500"/>
        <v>#N/A</v>
      </c>
      <c r="H377" t="e">
        <f t="shared" si="420"/>
        <v>#VALUE!</v>
      </c>
      <c r="I377" t="e">
        <f t="shared" si="421"/>
        <v>#VALUE!</v>
      </c>
      <c r="J377" t="e">
        <f t="shared" si="422"/>
        <v>#VALUE!</v>
      </c>
      <c r="K377" t="e">
        <f t="shared" si="423"/>
        <v>#VALUE!</v>
      </c>
      <c r="L377" t="e">
        <f t="shared" si="424"/>
        <v>#VALUE!</v>
      </c>
      <c r="M377" t="e">
        <f t="shared" si="425"/>
        <v>#VALUE!</v>
      </c>
      <c r="N377" t="e">
        <f t="shared" si="426"/>
        <v>#VALUE!</v>
      </c>
      <c r="O377" t="e">
        <f t="shared" si="427"/>
        <v>#VALUE!</v>
      </c>
      <c r="P377" t="e">
        <f t="shared" si="428"/>
        <v>#VALUE!</v>
      </c>
      <c r="Q377" t="e">
        <f t="shared" si="429"/>
        <v>#VALUE!</v>
      </c>
      <c r="R377" t="e">
        <f t="shared" si="430"/>
        <v>#VALUE!</v>
      </c>
      <c r="S377" t="e">
        <f t="shared" si="431"/>
        <v>#VALUE!</v>
      </c>
      <c r="T377" t="e">
        <f t="shared" si="432"/>
        <v>#VALUE!</v>
      </c>
      <c r="U377" t="e">
        <f t="shared" si="433"/>
        <v>#VALUE!</v>
      </c>
      <c r="V377" t="e">
        <f t="shared" si="434"/>
        <v>#VALUE!</v>
      </c>
      <c r="W377" t="e">
        <f t="shared" si="435"/>
        <v>#VALUE!</v>
      </c>
      <c r="X377" t="e">
        <f t="shared" si="436"/>
        <v>#VALUE!</v>
      </c>
      <c r="Y377" t="e">
        <f t="shared" si="437"/>
        <v>#VALUE!</v>
      </c>
      <c r="Z377" t="e">
        <f t="shared" si="438"/>
        <v>#VALUE!</v>
      </c>
      <c r="AA377" t="e">
        <f t="shared" si="439"/>
        <v>#VALUE!</v>
      </c>
      <c r="AB377" t="e">
        <f t="shared" si="440"/>
        <v>#VALUE!</v>
      </c>
      <c r="AC377" t="e">
        <f t="shared" si="441"/>
        <v>#VALUE!</v>
      </c>
      <c r="AD377" t="e">
        <f t="shared" si="442"/>
        <v>#VALUE!</v>
      </c>
      <c r="AE377" t="e">
        <f t="shared" si="443"/>
        <v>#VALUE!</v>
      </c>
      <c r="AF377" t="e">
        <f t="shared" si="444"/>
        <v>#VALUE!</v>
      </c>
      <c r="AG377" t="e">
        <f t="shared" si="445"/>
        <v>#VALUE!</v>
      </c>
      <c r="AH377" t="e">
        <f t="shared" si="446"/>
        <v>#VALUE!</v>
      </c>
      <c r="AI377" t="e">
        <f t="shared" si="447"/>
        <v>#VALUE!</v>
      </c>
      <c r="AJ377" t="e">
        <f t="shared" si="448"/>
        <v>#VALUE!</v>
      </c>
      <c r="AK377" t="e">
        <f t="shared" si="449"/>
        <v>#VALUE!</v>
      </c>
      <c r="AL377" t="e">
        <f t="shared" si="450"/>
        <v>#VALUE!</v>
      </c>
      <c r="AM377" t="e">
        <f t="shared" si="451"/>
        <v>#VALUE!</v>
      </c>
      <c r="AN377" t="e">
        <f t="shared" si="452"/>
        <v>#VALUE!</v>
      </c>
      <c r="AO377" t="e">
        <f t="shared" si="453"/>
        <v>#VALUE!</v>
      </c>
      <c r="AP377" t="e">
        <f t="shared" si="454"/>
        <v>#VALUE!</v>
      </c>
      <c r="AQ377" t="e">
        <f t="shared" si="455"/>
        <v>#VALUE!</v>
      </c>
      <c r="AR377" t="e">
        <f t="shared" si="456"/>
        <v>#VALUE!</v>
      </c>
      <c r="AS377" t="e">
        <f t="shared" si="457"/>
        <v>#VALUE!</v>
      </c>
      <c r="AT377" t="e">
        <f t="shared" si="458"/>
        <v>#VALUE!</v>
      </c>
      <c r="AU377" t="e">
        <f t="shared" si="459"/>
        <v>#VALUE!</v>
      </c>
      <c r="AV377" t="e">
        <f t="shared" si="460"/>
        <v>#VALUE!</v>
      </c>
      <c r="AW377" t="e">
        <f t="shared" si="461"/>
        <v>#VALUE!</v>
      </c>
      <c r="AX377" t="e">
        <f t="shared" si="462"/>
        <v>#VALUE!</v>
      </c>
      <c r="AY377" t="e">
        <f t="shared" si="463"/>
        <v>#VALUE!</v>
      </c>
      <c r="AZ377" t="e">
        <f t="shared" si="464"/>
        <v>#VALUE!</v>
      </c>
      <c r="BA377" t="e">
        <f t="shared" si="465"/>
        <v>#VALUE!</v>
      </c>
      <c r="BB377" t="e">
        <f t="shared" si="466"/>
        <v>#VALUE!</v>
      </c>
      <c r="BC377" t="e">
        <f t="shared" si="467"/>
        <v>#VALUE!</v>
      </c>
      <c r="BD377" t="e">
        <f t="shared" si="468"/>
        <v>#VALUE!</v>
      </c>
      <c r="BE377" t="e">
        <f t="shared" si="469"/>
        <v>#VALUE!</v>
      </c>
      <c r="BF377" t="e">
        <f t="shared" si="470"/>
        <v>#VALUE!</v>
      </c>
      <c r="BG377" t="e">
        <f t="shared" si="471"/>
        <v>#VALUE!</v>
      </c>
      <c r="BH377" t="e">
        <f t="shared" si="472"/>
        <v>#VALUE!</v>
      </c>
      <c r="BI377" t="e">
        <f t="shared" si="473"/>
        <v>#VALUE!</v>
      </c>
      <c r="BJ377" t="e">
        <f t="shared" si="474"/>
        <v>#VALUE!</v>
      </c>
      <c r="BK377" t="e">
        <f t="shared" si="475"/>
        <v>#VALUE!</v>
      </c>
      <c r="BL377" t="e">
        <f t="shared" si="476"/>
        <v>#VALUE!</v>
      </c>
      <c r="BM377" t="e">
        <f t="shared" si="477"/>
        <v>#VALUE!</v>
      </c>
      <c r="BN377" t="e">
        <f t="shared" si="478"/>
        <v>#VALUE!</v>
      </c>
      <c r="BO377" t="e">
        <f t="shared" si="479"/>
        <v>#VALUE!</v>
      </c>
      <c r="BP377" t="e">
        <f t="shared" si="480"/>
        <v>#VALUE!</v>
      </c>
      <c r="BQ377" t="e">
        <f t="shared" si="481"/>
        <v>#VALUE!</v>
      </c>
      <c r="BR377" t="e">
        <f t="shared" si="482"/>
        <v>#VALUE!</v>
      </c>
      <c r="BS377" t="e">
        <f t="shared" si="483"/>
        <v>#VALUE!</v>
      </c>
      <c r="BT377" t="e">
        <f t="shared" si="484"/>
        <v>#VALUE!</v>
      </c>
      <c r="BU377" t="e">
        <f t="shared" si="485"/>
        <v>#VALUE!</v>
      </c>
      <c r="BV377" t="e">
        <f t="shared" si="486"/>
        <v>#VALUE!</v>
      </c>
      <c r="BW377" t="e">
        <f t="shared" si="487"/>
        <v>#VALUE!</v>
      </c>
      <c r="BX377" t="e">
        <f t="shared" si="488"/>
        <v>#VALUE!</v>
      </c>
      <c r="BY377" t="e">
        <f t="shared" si="489"/>
        <v>#VALUE!</v>
      </c>
      <c r="BZ377" t="e">
        <f t="shared" si="490"/>
        <v>#VALUE!</v>
      </c>
      <c r="CA377" t="e">
        <f t="shared" si="491"/>
        <v>#VALUE!</v>
      </c>
      <c r="CB377" t="e">
        <f t="shared" si="492"/>
        <v>#VALUE!</v>
      </c>
      <c r="CC377" t="e">
        <f t="shared" si="493"/>
        <v>#VALUE!</v>
      </c>
      <c r="CD377" t="e">
        <f t="shared" si="494"/>
        <v>#VALUE!</v>
      </c>
      <c r="CE377" t="e">
        <f t="shared" si="495"/>
        <v>#VALUE!</v>
      </c>
      <c r="CF377" t="e">
        <f t="shared" si="496"/>
        <v>#VALUE!</v>
      </c>
      <c r="CG377" t="e">
        <f t="shared" si="497"/>
        <v>#VALUE!</v>
      </c>
      <c r="CH377" t="e">
        <f t="shared" ca="1" si="498"/>
        <v>#N/A</v>
      </c>
    </row>
    <row r="378" spans="5:86" x14ac:dyDescent="0.25">
      <c r="E378">
        <f t="shared" si="503"/>
        <v>1045491</v>
      </c>
      <c r="F378">
        <f t="shared" si="503"/>
        <v>1045491</v>
      </c>
      <c r="G378" t="e">
        <f t="shared" si="500"/>
        <v>#N/A</v>
      </c>
      <c r="H378" t="e">
        <f t="shared" si="420"/>
        <v>#VALUE!</v>
      </c>
      <c r="I378" t="e">
        <f t="shared" si="421"/>
        <v>#VALUE!</v>
      </c>
      <c r="J378" t="e">
        <f t="shared" si="422"/>
        <v>#VALUE!</v>
      </c>
      <c r="K378" t="e">
        <f t="shared" si="423"/>
        <v>#VALUE!</v>
      </c>
      <c r="L378" t="e">
        <f t="shared" si="424"/>
        <v>#VALUE!</v>
      </c>
      <c r="M378" t="e">
        <f t="shared" si="425"/>
        <v>#VALUE!</v>
      </c>
      <c r="N378" t="e">
        <f t="shared" si="426"/>
        <v>#VALUE!</v>
      </c>
      <c r="O378" t="e">
        <f t="shared" si="427"/>
        <v>#VALUE!</v>
      </c>
      <c r="P378" t="e">
        <f t="shared" si="428"/>
        <v>#VALUE!</v>
      </c>
      <c r="Q378" t="e">
        <f t="shared" si="429"/>
        <v>#VALUE!</v>
      </c>
      <c r="R378" t="e">
        <f t="shared" si="430"/>
        <v>#VALUE!</v>
      </c>
      <c r="S378" t="e">
        <f t="shared" si="431"/>
        <v>#VALUE!</v>
      </c>
      <c r="T378" t="e">
        <f t="shared" si="432"/>
        <v>#VALUE!</v>
      </c>
      <c r="U378" t="e">
        <f t="shared" si="433"/>
        <v>#VALUE!</v>
      </c>
      <c r="V378" t="e">
        <f t="shared" si="434"/>
        <v>#VALUE!</v>
      </c>
      <c r="W378" t="e">
        <f t="shared" si="435"/>
        <v>#VALUE!</v>
      </c>
      <c r="X378" t="e">
        <f t="shared" si="436"/>
        <v>#VALUE!</v>
      </c>
      <c r="Y378" t="e">
        <f t="shared" si="437"/>
        <v>#VALUE!</v>
      </c>
      <c r="Z378" t="e">
        <f t="shared" si="438"/>
        <v>#VALUE!</v>
      </c>
      <c r="AA378" t="e">
        <f t="shared" si="439"/>
        <v>#VALUE!</v>
      </c>
      <c r="AB378" t="e">
        <f t="shared" si="440"/>
        <v>#VALUE!</v>
      </c>
      <c r="AC378" t="e">
        <f t="shared" si="441"/>
        <v>#VALUE!</v>
      </c>
      <c r="AD378" t="e">
        <f t="shared" si="442"/>
        <v>#VALUE!</v>
      </c>
      <c r="AE378" t="e">
        <f t="shared" si="443"/>
        <v>#VALUE!</v>
      </c>
      <c r="AF378" t="e">
        <f t="shared" si="444"/>
        <v>#VALUE!</v>
      </c>
      <c r="AG378" t="e">
        <f t="shared" si="445"/>
        <v>#VALUE!</v>
      </c>
      <c r="AH378" t="e">
        <f t="shared" si="446"/>
        <v>#VALUE!</v>
      </c>
      <c r="AI378" t="e">
        <f t="shared" si="447"/>
        <v>#VALUE!</v>
      </c>
      <c r="AJ378" t="e">
        <f t="shared" si="448"/>
        <v>#VALUE!</v>
      </c>
      <c r="AK378" t="e">
        <f t="shared" si="449"/>
        <v>#VALUE!</v>
      </c>
      <c r="AL378" t="e">
        <f t="shared" si="450"/>
        <v>#VALUE!</v>
      </c>
      <c r="AM378" t="e">
        <f t="shared" si="451"/>
        <v>#VALUE!</v>
      </c>
      <c r="AN378" t="e">
        <f t="shared" si="452"/>
        <v>#VALUE!</v>
      </c>
      <c r="AO378" t="e">
        <f t="shared" si="453"/>
        <v>#VALUE!</v>
      </c>
      <c r="AP378" t="e">
        <f t="shared" si="454"/>
        <v>#VALUE!</v>
      </c>
      <c r="AQ378" t="e">
        <f t="shared" si="455"/>
        <v>#VALUE!</v>
      </c>
      <c r="AR378" t="e">
        <f t="shared" si="456"/>
        <v>#VALUE!</v>
      </c>
      <c r="AS378" t="e">
        <f t="shared" si="457"/>
        <v>#VALUE!</v>
      </c>
      <c r="AT378" t="e">
        <f t="shared" si="458"/>
        <v>#VALUE!</v>
      </c>
      <c r="AU378" t="e">
        <f t="shared" si="459"/>
        <v>#VALUE!</v>
      </c>
      <c r="AV378" t="e">
        <f t="shared" si="460"/>
        <v>#VALUE!</v>
      </c>
      <c r="AW378" t="e">
        <f t="shared" si="461"/>
        <v>#VALUE!</v>
      </c>
      <c r="AX378" t="e">
        <f t="shared" si="462"/>
        <v>#VALUE!</v>
      </c>
      <c r="AY378" t="e">
        <f t="shared" si="463"/>
        <v>#VALUE!</v>
      </c>
      <c r="AZ378" t="e">
        <f t="shared" si="464"/>
        <v>#VALUE!</v>
      </c>
      <c r="BA378" t="e">
        <f t="shared" si="465"/>
        <v>#VALUE!</v>
      </c>
      <c r="BB378" t="e">
        <f t="shared" si="466"/>
        <v>#VALUE!</v>
      </c>
      <c r="BC378" t="e">
        <f t="shared" si="467"/>
        <v>#VALUE!</v>
      </c>
      <c r="BD378" t="e">
        <f t="shared" si="468"/>
        <v>#VALUE!</v>
      </c>
      <c r="BE378" t="e">
        <f t="shared" si="469"/>
        <v>#VALUE!</v>
      </c>
      <c r="BF378" t="e">
        <f t="shared" si="470"/>
        <v>#VALUE!</v>
      </c>
      <c r="BG378" t="e">
        <f t="shared" si="471"/>
        <v>#VALUE!</v>
      </c>
      <c r="BH378" t="e">
        <f t="shared" si="472"/>
        <v>#VALUE!</v>
      </c>
      <c r="BI378" t="e">
        <f t="shared" si="473"/>
        <v>#VALUE!</v>
      </c>
      <c r="BJ378" t="e">
        <f t="shared" si="474"/>
        <v>#VALUE!</v>
      </c>
      <c r="BK378" t="e">
        <f t="shared" si="475"/>
        <v>#VALUE!</v>
      </c>
      <c r="BL378" t="e">
        <f t="shared" si="476"/>
        <v>#VALUE!</v>
      </c>
      <c r="BM378" t="e">
        <f t="shared" si="477"/>
        <v>#VALUE!</v>
      </c>
      <c r="BN378" t="e">
        <f t="shared" si="478"/>
        <v>#VALUE!</v>
      </c>
      <c r="BO378" t="e">
        <f t="shared" si="479"/>
        <v>#VALUE!</v>
      </c>
      <c r="BP378" t="e">
        <f t="shared" si="480"/>
        <v>#VALUE!</v>
      </c>
      <c r="BQ378" t="e">
        <f t="shared" si="481"/>
        <v>#VALUE!</v>
      </c>
      <c r="BR378" t="e">
        <f t="shared" si="482"/>
        <v>#VALUE!</v>
      </c>
      <c r="BS378" t="e">
        <f t="shared" si="483"/>
        <v>#VALUE!</v>
      </c>
      <c r="BT378" t="e">
        <f t="shared" si="484"/>
        <v>#VALUE!</v>
      </c>
      <c r="BU378" t="e">
        <f t="shared" si="485"/>
        <v>#VALUE!</v>
      </c>
      <c r="BV378" t="e">
        <f t="shared" si="486"/>
        <v>#VALUE!</v>
      </c>
      <c r="BW378" t="e">
        <f t="shared" si="487"/>
        <v>#VALUE!</v>
      </c>
      <c r="BX378" t="e">
        <f t="shared" si="488"/>
        <v>#VALUE!</v>
      </c>
      <c r="BY378" t="e">
        <f t="shared" si="489"/>
        <v>#VALUE!</v>
      </c>
      <c r="BZ378" t="e">
        <f t="shared" si="490"/>
        <v>#VALUE!</v>
      </c>
      <c r="CA378" t="e">
        <f t="shared" si="491"/>
        <v>#VALUE!</v>
      </c>
      <c r="CB378" t="e">
        <f t="shared" si="492"/>
        <v>#VALUE!</v>
      </c>
      <c r="CC378" t="e">
        <f t="shared" si="493"/>
        <v>#VALUE!</v>
      </c>
      <c r="CD378" t="e">
        <f t="shared" si="494"/>
        <v>#VALUE!</v>
      </c>
      <c r="CE378" t="e">
        <f t="shared" si="495"/>
        <v>#VALUE!</v>
      </c>
      <c r="CF378" t="e">
        <f t="shared" si="496"/>
        <v>#VALUE!</v>
      </c>
      <c r="CG378" t="e">
        <f t="shared" si="497"/>
        <v>#VALUE!</v>
      </c>
      <c r="CH378" t="e">
        <f t="shared" ca="1" si="498"/>
        <v>#N/A</v>
      </c>
    </row>
    <row r="379" spans="5:86" x14ac:dyDescent="0.25">
      <c r="E379">
        <f t="shared" si="503"/>
        <v>1045490</v>
      </c>
      <c r="F379">
        <f t="shared" si="503"/>
        <v>1045490</v>
      </c>
      <c r="G379" t="e">
        <f t="shared" si="500"/>
        <v>#N/A</v>
      </c>
      <c r="H379" t="e">
        <f t="shared" si="420"/>
        <v>#VALUE!</v>
      </c>
      <c r="I379" t="e">
        <f t="shared" si="421"/>
        <v>#VALUE!</v>
      </c>
      <c r="J379" t="e">
        <f t="shared" si="422"/>
        <v>#VALUE!</v>
      </c>
      <c r="K379" t="e">
        <f t="shared" si="423"/>
        <v>#VALUE!</v>
      </c>
      <c r="L379" t="e">
        <f t="shared" si="424"/>
        <v>#VALUE!</v>
      </c>
      <c r="M379" t="e">
        <f t="shared" si="425"/>
        <v>#VALUE!</v>
      </c>
      <c r="N379" t="e">
        <f t="shared" si="426"/>
        <v>#VALUE!</v>
      </c>
      <c r="O379" t="e">
        <f t="shared" si="427"/>
        <v>#VALUE!</v>
      </c>
      <c r="P379" t="e">
        <f t="shared" si="428"/>
        <v>#VALUE!</v>
      </c>
      <c r="Q379" t="e">
        <f t="shared" si="429"/>
        <v>#VALUE!</v>
      </c>
      <c r="R379" t="e">
        <f t="shared" si="430"/>
        <v>#VALUE!</v>
      </c>
      <c r="S379" t="e">
        <f t="shared" si="431"/>
        <v>#VALUE!</v>
      </c>
      <c r="T379" t="e">
        <f t="shared" si="432"/>
        <v>#VALUE!</v>
      </c>
      <c r="U379" t="e">
        <f t="shared" si="433"/>
        <v>#VALUE!</v>
      </c>
      <c r="V379" t="e">
        <f t="shared" si="434"/>
        <v>#VALUE!</v>
      </c>
      <c r="W379" t="e">
        <f t="shared" si="435"/>
        <v>#VALUE!</v>
      </c>
      <c r="X379" t="e">
        <f t="shared" si="436"/>
        <v>#VALUE!</v>
      </c>
      <c r="Y379" t="e">
        <f t="shared" si="437"/>
        <v>#VALUE!</v>
      </c>
      <c r="Z379" t="e">
        <f t="shared" si="438"/>
        <v>#VALUE!</v>
      </c>
      <c r="AA379" t="e">
        <f t="shared" si="439"/>
        <v>#VALUE!</v>
      </c>
      <c r="AB379" t="e">
        <f t="shared" si="440"/>
        <v>#VALUE!</v>
      </c>
      <c r="AC379" t="e">
        <f t="shared" si="441"/>
        <v>#VALUE!</v>
      </c>
      <c r="AD379" t="e">
        <f t="shared" si="442"/>
        <v>#VALUE!</v>
      </c>
      <c r="AE379" t="e">
        <f t="shared" si="443"/>
        <v>#VALUE!</v>
      </c>
      <c r="AF379" t="e">
        <f t="shared" si="444"/>
        <v>#VALUE!</v>
      </c>
      <c r="AG379" t="e">
        <f t="shared" si="445"/>
        <v>#VALUE!</v>
      </c>
      <c r="AH379" t="e">
        <f t="shared" si="446"/>
        <v>#VALUE!</v>
      </c>
      <c r="AI379" t="e">
        <f t="shared" si="447"/>
        <v>#VALUE!</v>
      </c>
      <c r="AJ379" t="e">
        <f t="shared" si="448"/>
        <v>#VALUE!</v>
      </c>
      <c r="AK379" t="e">
        <f t="shared" si="449"/>
        <v>#VALUE!</v>
      </c>
      <c r="AL379" t="e">
        <f t="shared" si="450"/>
        <v>#VALUE!</v>
      </c>
      <c r="AM379" t="e">
        <f t="shared" si="451"/>
        <v>#VALUE!</v>
      </c>
      <c r="AN379" t="e">
        <f t="shared" si="452"/>
        <v>#VALUE!</v>
      </c>
      <c r="AO379" t="e">
        <f t="shared" si="453"/>
        <v>#VALUE!</v>
      </c>
      <c r="AP379" t="e">
        <f t="shared" si="454"/>
        <v>#VALUE!</v>
      </c>
      <c r="AQ379" t="e">
        <f t="shared" si="455"/>
        <v>#VALUE!</v>
      </c>
      <c r="AR379" t="e">
        <f t="shared" si="456"/>
        <v>#VALUE!</v>
      </c>
      <c r="AS379" t="e">
        <f t="shared" si="457"/>
        <v>#VALUE!</v>
      </c>
      <c r="AT379" t="e">
        <f t="shared" si="458"/>
        <v>#VALUE!</v>
      </c>
      <c r="AU379" t="e">
        <f t="shared" si="459"/>
        <v>#VALUE!</v>
      </c>
      <c r="AV379" t="e">
        <f t="shared" si="460"/>
        <v>#VALUE!</v>
      </c>
      <c r="AW379" t="e">
        <f t="shared" si="461"/>
        <v>#VALUE!</v>
      </c>
      <c r="AX379" t="e">
        <f t="shared" si="462"/>
        <v>#VALUE!</v>
      </c>
      <c r="AY379" t="e">
        <f t="shared" si="463"/>
        <v>#VALUE!</v>
      </c>
      <c r="AZ379" t="e">
        <f t="shared" si="464"/>
        <v>#VALUE!</v>
      </c>
      <c r="BA379" t="e">
        <f t="shared" si="465"/>
        <v>#VALUE!</v>
      </c>
      <c r="BB379" t="e">
        <f t="shared" si="466"/>
        <v>#VALUE!</v>
      </c>
      <c r="BC379" t="e">
        <f t="shared" si="467"/>
        <v>#VALUE!</v>
      </c>
      <c r="BD379" t="e">
        <f t="shared" si="468"/>
        <v>#VALUE!</v>
      </c>
      <c r="BE379" t="e">
        <f t="shared" si="469"/>
        <v>#VALUE!</v>
      </c>
      <c r="BF379" t="e">
        <f t="shared" si="470"/>
        <v>#VALUE!</v>
      </c>
      <c r="BG379" t="e">
        <f t="shared" si="471"/>
        <v>#VALUE!</v>
      </c>
      <c r="BH379" t="e">
        <f t="shared" si="472"/>
        <v>#VALUE!</v>
      </c>
      <c r="BI379" t="e">
        <f t="shared" si="473"/>
        <v>#VALUE!</v>
      </c>
      <c r="BJ379" t="e">
        <f t="shared" si="474"/>
        <v>#VALUE!</v>
      </c>
      <c r="BK379" t="e">
        <f t="shared" si="475"/>
        <v>#VALUE!</v>
      </c>
      <c r="BL379" t="e">
        <f t="shared" si="476"/>
        <v>#VALUE!</v>
      </c>
      <c r="BM379" t="e">
        <f t="shared" si="477"/>
        <v>#VALUE!</v>
      </c>
      <c r="BN379" t="e">
        <f t="shared" si="478"/>
        <v>#VALUE!</v>
      </c>
      <c r="BO379" t="e">
        <f t="shared" si="479"/>
        <v>#VALUE!</v>
      </c>
      <c r="BP379" t="e">
        <f t="shared" si="480"/>
        <v>#VALUE!</v>
      </c>
      <c r="BQ379" t="e">
        <f t="shared" si="481"/>
        <v>#VALUE!</v>
      </c>
      <c r="BR379" t="e">
        <f t="shared" si="482"/>
        <v>#VALUE!</v>
      </c>
      <c r="BS379" t="e">
        <f t="shared" si="483"/>
        <v>#VALUE!</v>
      </c>
      <c r="BT379" t="e">
        <f t="shared" si="484"/>
        <v>#VALUE!</v>
      </c>
      <c r="BU379" t="e">
        <f t="shared" si="485"/>
        <v>#VALUE!</v>
      </c>
      <c r="BV379" t="e">
        <f t="shared" si="486"/>
        <v>#VALUE!</v>
      </c>
      <c r="BW379" t="e">
        <f t="shared" si="487"/>
        <v>#VALUE!</v>
      </c>
      <c r="BX379" t="e">
        <f t="shared" si="488"/>
        <v>#VALUE!</v>
      </c>
      <c r="BY379" t="e">
        <f t="shared" si="489"/>
        <v>#VALUE!</v>
      </c>
      <c r="BZ379" t="e">
        <f t="shared" si="490"/>
        <v>#VALUE!</v>
      </c>
      <c r="CA379" t="e">
        <f t="shared" si="491"/>
        <v>#VALUE!</v>
      </c>
      <c r="CB379" t="e">
        <f t="shared" si="492"/>
        <v>#VALUE!</v>
      </c>
      <c r="CC379" t="e">
        <f t="shared" si="493"/>
        <v>#VALUE!</v>
      </c>
      <c r="CD379" t="e">
        <f t="shared" si="494"/>
        <v>#VALUE!</v>
      </c>
      <c r="CE379" t="e">
        <f t="shared" si="495"/>
        <v>#VALUE!</v>
      </c>
      <c r="CF379" t="e">
        <f t="shared" si="496"/>
        <v>#VALUE!</v>
      </c>
      <c r="CG379" t="e">
        <f t="shared" si="497"/>
        <v>#VALUE!</v>
      </c>
      <c r="CH379" t="e">
        <f t="shared" ca="1" si="498"/>
        <v>#N/A</v>
      </c>
    </row>
    <row r="380" spans="5:86" x14ac:dyDescent="0.25">
      <c r="E380">
        <f t="shared" si="503"/>
        <v>1045489</v>
      </c>
      <c r="F380">
        <f t="shared" si="503"/>
        <v>1045489</v>
      </c>
      <c r="G380" t="e">
        <f t="shared" si="500"/>
        <v>#N/A</v>
      </c>
      <c r="H380" t="e">
        <f t="shared" si="420"/>
        <v>#VALUE!</v>
      </c>
      <c r="I380" t="e">
        <f t="shared" si="421"/>
        <v>#VALUE!</v>
      </c>
      <c r="J380" t="e">
        <f t="shared" si="422"/>
        <v>#VALUE!</v>
      </c>
      <c r="K380" t="e">
        <f t="shared" si="423"/>
        <v>#VALUE!</v>
      </c>
      <c r="L380" t="e">
        <f t="shared" si="424"/>
        <v>#VALUE!</v>
      </c>
      <c r="M380" t="e">
        <f t="shared" si="425"/>
        <v>#VALUE!</v>
      </c>
      <c r="N380" t="e">
        <f t="shared" si="426"/>
        <v>#VALUE!</v>
      </c>
      <c r="O380" t="e">
        <f t="shared" si="427"/>
        <v>#VALUE!</v>
      </c>
      <c r="P380" t="e">
        <f t="shared" si="428"/>
        <v>#VALUE!</v>
      </c>
      <c r="Q380" t="e">
        <f t="shared" si="429"/>
        <v>#VALUE!</v>
      </c>
      <c r="R380" t="e">
        <f t="shared" si="430"/>
        <v>#VALUE!</v>
      </c>
      <c r="S380" t="e">
        <f t="shared" si="431"/>
        <v>#VALUE!</v>
      </c>
      <c r="T380" t="e">
        <f t="shared" si="432"/>
        <v>#VALUE!</v>
      </c>
      <c r="U380" t="e">
        <f t="shared" si="433"/>
        <v>#VALUE!</v>
      </c>
      <c r="V380" t="e">
        <f t="shared" si="434"/>
        <v>#VALUE!</v>
      </c>
      <c r="W380" t="e">
        <f t="shared" si="435"/>
        <v>#VALUE!</v>
      </c>
      <c r="X380" t="e">
        <f t="shared" si="436"/>
        <v>#VALUE!</v>
      </c>
      <c r="Y380" t="e">
        <f t="shared" si="437"/>
        <v>#VALUE!</v>
      </c>
      <c r="Z380" t="e">
        <f t="shared" si="438"/>
        <v>#VALUE!</v>
      </c>
      <c r="AA380" t="e">
        <f t="shared" si="439"/>
        <v>#VALUE!</v>
      </c>
      <c r="AB380" t="e">
        <f t="shared" si="440"/>
        <v>#VALUE!</v>
      </c>
      <c r="AC380" t="e">
        <f t="shared" si="441"/>
        <v>#VALUE!</v>
      </c>
      <c r="AD380" t="e">
        <f t="shared" si="442"/>
        <v>#VALUE!</v>
      </c>
      <c r="AE380" t="e">
        <f t="shared" si="443"/>
        <v>#VALUE!</v>
      </c>
      <c r="AF380" t="e">
        <f t="shared" si="444"/>
        <v>#VALUE!</v>
      </c>
      <c r="AG380" t="e">
        <f t="shared" si="445"/>
        <v>#VALUE!</v>
      </c>
      <c r="AH380" t="e">
        <f t="shared" si="446"/>
        <v>#VALUE!</v>
      </c>
      <c r="AI380" t="e">
        <f t="shared" si="447"/>
        <v>#VALUE!</v>
      </c>
      <c r="AJ380" t="e">
        <f t="shared" si="448"/>
        <v>#VALUE!</v>
      </c>
      <c r="AK380" t="e">
        <f t="shared" si="449"/>
        <v>#VALUE!</v>
      </c>
      <c r="AL380" t="e">
        <f t="shared" si="450"/>
        <v>#VALUE!</v>
      </c>
      <c r="AM380" t="e">
        <f t="shared" si="451"/>
        <v>#VALUE!</v>
      </c>
      <c r="AN380" t="e">
        <f t="shared" si="452"/>
        <v>#VALUE!</v>
      </c>
      <c r="AO380" t="e">
        <f t="shared" si="453"/>
        <v>#VALUE!</v>
      </c>
      <c r="AP380" t="e">
        <f t="shared" si="454"/>
        <v>#VALUE!</v>
      </c>
      <c r="AQ380" t="e">
        <f t="shared" si="455"/>
        <v>#VALUE!</v>
      </c>
      <c r="AR380" t="e">
        <f t="shared" si="456"/>
        <v>#VALUE!</v>
      </c>
      <c r="AS380" t="e">
        <f t="shared" si="457"/>
        <v>#VALUE!</v>
      </c>
      <c r="AT380" t="e">
        <f t="shared" si="458"/>
        <v>#VALUE!</v>
      </c>
      <c r="AU380" t="e">
        <f t="shared" si="459"/>
        <v>#VALUE!</v>
      </c>
      <c r="AV380" t="e">
        <f t="shared" si="460"/>
        <v>#VALUE!</v>
      </c>
      <c r="AW380" t="e">
        <f t="shared" si="461"/>
        <v>#VALUE!</v>
      </c>
      <c r="AX380" t="e">
        <f t="shared" si="462"/>
        <v>#VALUE!</v>
      </c>
      <c r="AY380" t="e">
        <f t="shared" si="463"/>
        <v>#VALUE!</v>
      </c>
      <c r="AZ380" t="e">
        <f t="shared" si="464"/>
        <v>#VALUE!</v>
      </c>
      <c r="BA380" t="e">
        <f t="shared" si="465"/>
        <v>#VALUE!</v>
      </c>
      <c r="BB380" t="e">
        <f t="shared" si="466"/>
        <v>#VALUE!</v>
      </c>
      <c r="BC380" t="e">
        <f t="shared" si="467"/>
        <v>#VALUE!</v>
      </c>
      <c r="BD380" t="e">
        <f t="shared" si="468"/>
        <v>#VALUE!</v>
      </c>
      <c r="BE380" t="e">
        <f t="shared" si="469"/>
        <v>#VALUE!</v>
      </c>
      <c r="BF380" t="e">
        <f t="shared" si="470"/>
        <v>#VALUE!</v>
      </c>
      <c r="BG380" t="e">
        <f t="shared" si="471"/>
        <v>#VALUE!</v>
      </c>
      <c r="BH380" t="e">
        <f t="shared" si="472"/>
        <v>#VALUE!</v>
      </c>
      <c r="BI380" t="e">
        <f t="shared" si="473"/>
        <v>#VALUE!</v>
      </c>
      <c r="BJ380" t="e">
        <f t="shared" si="474"/>
        <v>#VALUE!</v>
      </c>
      <c r="BK380" t="e">
        <f t="shared" si="475"/>
        <v>#VALUE!</v>
      </c>
      <c r="BL380" t="e">
        <f t="shared" si="476"/>
        <v>#VALUE!</v>
      </c>
      <c r="BM380" t="e">
        <f t="shared" si="477"/>
        <v>#VALUE!</v>
      </c>
      <c r="BN380" t="e">
        <f t="shared" si="478"/>
        <v>#VALUE!</v>
      </c>
      <c r="BO380" t="e">
        <f t="shared" si="479"/>
        <v>#VALUE!</v>
      </c>
      <c r="BP380" t="e">
        <f t="shared" si="480"/>
        <v>#VALUE!</v>
      </c>
      <c r="BQ380" t="e">
        <f t="shared" si="481"/>
        <v>#VALUE!</v>
      </c>
      <c r="BR380" t="e">
        <f t="shared" si="482"/>
        <v>#VALUE!</v>
      </c>
      <c r="BS380" t="e">
        <f t="shared" si="483"/>
        <v>#VALUE!</v>
      </c>
      <c r="BT380" t="e">
        <f t="shared" si="484"/>
        <v>#VALUE!</v>
      </c>
      <c r="BU380" t="e">
        <f t="shared" si="485"/>
        <v>#VALUE!</v>
      </c>
      <c r="BV380" t="e">
        <f t="shared" si="486"/>
        <v>#VALUE!</v>
      </c>
      <c r="BW380" t="e">
        <f t="shared" si="487"/>
        <v>#VALUE!</v>
      </c>
      <c r="BX380" t="e">
        <f t="shared" si="488"/>
        <v>#VALUE!</v>
      </c>
      <c r="BY380" t="e">
        <f t="shared" si="489"/>
        <v>#VALUE!</v>
      </c>
      <c r="BZ380" t="e">
        <f t="shared" si="490"/>
        <v>#VALUE!</v>
      </c>
      <c r="CA380" t="e">
        <f t="shared" si="491"/>
        <v>#VALUE!</v>
      </c>
      <c r="CB380" t="e">
        <f t="shared" si="492"/>
        <v>#VALUE!</v>
      </c>
      <c r="CC380" t="e">
        <f t="shared" si="493"/>
        <v>#VALUE!</v>
      </c>
      <c r="CD380" t="e">
        <f t="shared" si="494"/>
        <v>#VALUE!</v>
      </c>
      <c r="CE380" t="e">
        <f t="shared" si="495"/>
        <v>#VALUE!</v>
      </c>
      <c r="CF380" t="e">
        <f t="shared" si="496"/>
        <v>#VALUE!</v>
      </c>
      <c r="CG380" t="e">
        <f t="shared" si="497"/>
        <v>#VALUE!</v>
      </c>
      <c r="CH380" t="e">
        <f t="shared" ca="1" si="498"/>
        <v>#N/A</v>
      </c>
    </row>
    <row r="381" spans="5:86" x14ac:dyDescent="0.25">
      <c r="E381">
        <f t="shared" si="503"/>
        <v>1045488</v>
      </c>
      <c r="F381">
        <f t="shared" si="503"/>
        <v>1045488</v>
      </c>
      <c r="G381" t="e">
        <f t="shared" si="500"/>
        <v>#N/A</v>
      </c>
      <c r="H381" t="e">
        <f t="shared" si="420"/>
        <v>#VALUE!</v>
      </c>
      <c r="I381" t="e">
        <f t="shared" si="421"/>
        <v>#VALUE!</v>
      </c>
      <c r="J381" t="e">
        <f t="shared" si="422"/>
        <v>#VALUE!</v>
      </c>
      <c r="K381" t="e">
        <f t="shared" si="423"/>
        <v>#VALUE!</v>
      </c>
      <c r="L381" t="e">
        <f t="shared" si="424"/>
        <v>#VALUE!</v>
      </c>
      <c r="M381" t="e">
        <f t="shared" si="425"/>
        <v>#VALUE!</v>
      </c>
      <c r="N381" t="e">
        <f t="shared" si="426"/>
        <v>#VALUE!</v>
      </c>
      <c r="O381" t="e">
        <f t="shared" si="427"/>
        <v>#VALUE!</v>
      </c>
      <c r="P381" t="e">
        <f t="shared" si="428"/>
        <v>#VALUE!</v>
      </c>
      <c r="Q381" t="e">
        <f t="shared" si="429"/>
        <v>#VALUE!</v>
      </c>
      <c r="R381" t="e">
        <f t="shared" si="430"/>
        <v>#VALUE!</v>
      </c>
      <c r="S381" t="e">
        <f t="shared" si="431"/>
        <v>#VALUE!</v>
      </c>
      <c r="T381" t="e">
        <f t="shared" si="432"/>
        <v>#VALUE!</v>
      </c>
      <c r="U381" t="e">
        <f t="shared" si="433"/>
        <v>#VALUE!</v>
      </c>
      <c r="V381" t="e">
        <f t="shared" si="434"/>
        <v>#VALUE!</v>
      </c>
      <c r="W381" t="e">
        <f t="shared" si="435"/>
        <v>#VALUE!</v>
      </c>
      <c r="X381" t="e">
        <f t="shared" si="436"/>
        <v>#VALUE!</v>
      </c>
      <c r="Y381" t="e">
        <f t="shared" si="437"/>
        <v>#VALUE!</v>
      </c>
      <c r="Z381" t="e">
        <f t="shared" si="438"/>
        <v>#VALUE!</v>
      </c>
      <c r="AA381" t="e">
        <f t="shared" si="439"/>
        <v>#VALUE!</v>
      </c>
      <c r="AB381" t="e">
        <f t="shared" si="440"/>
        <v>#VALUE!</v>
      </c>
      <c r="AC381" t="e">
        <f t="shared" si="441"/>
        <v>#VALUE!</v>
      </c>
      <c r="AD381" t="e">
        <f t="shared" si="442"/>
        <v>#VALUE!</v>
      </c>
      <c r="AE381" t="e">
        <f t="shared" si="443"/>
        <v>#VALUE!</v>
      </c>
      <c r="AF381" t="e">
        <f t="shared" si="444"/>
        <v>#VALUE!</v>
      </c>
      <c r="AG381" t="e">
        <f t="shared" si="445"/>
        <v>#VALUE!</v>
      </c>
      <c r="AH381" t="e">
        <f t="shared" si="446"/>
        <v>#VALUE!</v>
      </c>
      <c r="AI381" t="e">
        <f t="shared" si="447"/>
        <v>#VALUE!</v>
      </c>
      <c r="AJ381" t="e">
        <f t="shared" si="448"/>
        <v>#VALUE!</v>
      </c>
      <c r="AK381" t="e">
        <f t="shared" si="449"/>
        <v>#VALUE!</v>
      </c>
      <c r="AL381" t="e">
        <f t="shared" si="450"/>
        <v>#VALUE!</v>
      </c>
      <c r="AM381" t="e">
        <f t="shared" si="451"/>
        <v>#VALUE!</v>
      </c>
      <c r="AN381" t="e">
        <f t="shared" si="452"/>
        <v>#VALUE!</v>
      </c>
      <c r="AO381" t="e">
        <f t="shared" si="453"/>
        <v>#VALUE!</v>
      </c>
      <c r="AP381" t="e">
        <f t="shared" si="454"/>
        <v>#VALUE!</v>
      </c>
      <c r="AQ381" t="e">
        <f t="shared" si="455"/>
        <v>#VALUE!</v>
      </c>
      <c r="AR381" t="e">
        <f t="shared" si="456"/>
        <v>#VALUE!</v>
      </c>
      <c r="AS381" t="e">
        <f t="shared" si="457"/>
        <v>#VALUE!</v>
      </c>
      <c r="AT381" t="e">
        <f t="shared" si="458"/>
        <v>#VALUE!</v>
      </c>
      <c r="AU381" t="e">
        <f t="shared" si="459"/>
        <v>#VALUE!</v>
      </c>
      <c r="AV381" t="e">
        <f t="shared" si="460"/>
        <v>#VALUE!</v>
      </c>
      <c r="AW381" t="e">
        <f t="shared" si="461"/>
        <v>#VALUE!</v>
      </c>
      <c r="AX381" t="e">
        <f t="shared" si="462"/>
        <v>#VALUE!</v>
      </c>
      <c r="AY381" t="e">
        <f t="shared" si="463"/>
        <v>#VALUE!</v>
      </c>
      <c r="AZ381" t="e">
        <f t="shared" si="464"/>
        <v>#VALUE!</v>
      </c>
      <c r="BA381" t="e">
        <f t="shared" si="465"/>
        <v>#VALUE!</v>
      </c>
      <c r="BB381" t="e">
        <f t="shared" si="466"/>
        <v>#VALUE!</v>
      </c>
      <c r="BC381" t="e">
        <f t="shared" si="467"/>
        <v>#VALUE!</v>
      </c>
      <c r="BD381" t="e">
        <f t="shared" si="468"/>
        <v>#VALUE!</v>
      </c>
      <c r="BE381" t="e">
        <f t="shared" si="469"/>
        <v>#VALUE!</v>
      </c>
      <c r="BF381" t="e">
        <f t="shared" si="470"/>
        <v>#VALUE!</v>
      </c>
      <c r="BG381" t="e">
        <f t="shared" si="471"/>
        <v>#VALUE!</v>
      </c>
      <c r="BH381" t="e">
        <f t="shared" si="472"/>
        <v>#VALUE!</v>
      </c>
      <c r="BI381" t="e">
        <f t="shared" si="473"/>
        <v>#VALUE!</v>
      </c>
      <c r="BJ381" t="e">
        <f t="shared" si="474"/>
        <v>#VALUE!</v>
      </c>
      <c r="BK381" t="e">
        <f t="shared" si="475"/>
        <v>#VALUE!</v>
      </c>
      <c r="BL381" t="e">
        <f t="shared" si="476"/>
        <v>#VALUE!</v>
      </c>
      <c r="BM381" t="e">
        <f t="shared" si="477"/>
        <v>#VALUE!</v>
      </c>
      <c r="BN381" t="e">
        <f t="shared" si="478"/>
        <v>#VALUE!</v>
      </c>
      <c r="BO381" t="e">
        <f t="shared" si="479"/>
        <v>#VALUE!</v>
      </c>
      <c r="BP381" t="e">
        <f t="shared" si="480"/>
        <v>#VALUE!</v>
      </c>
      <c r="BQ381" t="e">
        <f t="shared" si="481"/>
        <v>#VALUE!</v>
      </c>
      <c r="BR381" t="e">
        <f t="shared" si="482"/>
        <v>#VALUE!</v>
      </c>
      <c r="BS381" t="e">
        <f t="shared" si="483"/>
        <v>#VALUE!</v>
      </c>
      <c r="BT381" t="e">
        <f t="shared" si="484"/>
        <v>#VALUE!</v>
      </c>
      <c r="BU381" t="e">
        <f t="shared" si="485"/>
        <v>#VALUE!</v>
      </c>
      <c r="BV381" t="e">
        <f t="shared" si="486"/>
        <v>#VALUE!</v>
      </c>
      <c r="BW381" t="e">
        <f t="shared" si="487"/>
        <v>#VALUE!</v>
      </c>
      <c r="BX381" t="e">
        <f t="shared" si="488"/>
        <v>#VALUE!</v>
      </c>
      <c r="BY381" t="e">
        <f t="shared" si="489"/>
        <v>#VALUE!</v>
      </c>
      <c r="BZ381" t="e">
        <f t="shared" si="490"/>
        <v>#VALUE!</v>
      </c>
      <c r="CA381" t="e">
        <f t="shared" si="491"/>
        <v>#VALUE!</v>
      </c>
      <c r="CB381" t="e">
        <f t="shared" si="492"/>
        <v>#VALUE!</v>
      </c>
      <c r="CC381" t="e">
        <f t="shared" si="493"/>
        <v>#VALUE!</v>
      </c>
      <c r="CD381" t="e">
        <f t="shared" si="494"/>
        <v>#VALUE!</v>
      </c>
      <c r="CE381" t="e">
        <f t="shared" si="495"/>
        <v>#VALUE!</v>
      </c>
      <c r="CF381" t="e">
        <f t="shared" si="496"/>
        <v>#VALUE!</v>
      </c>
      <c r="CG381" t="e">
        <f t="shared" si="497"/>
        <v>#VALUE!</v>
      </c>
      <c r="CH381" t="e">
        <f t="shared" ca="1" si="498"/>
        <v>#N/A</v>
      </c>
    </row>
    <row r="382" spans="5:86" x14ac:dyDescent="0.25">
      <c r="E382">
        <f t="shared" si="503"/>
        <v>1045487</v>
      </c>
      <c r="F382">
        <f t="shared" si="503"/>
        <v>1045487</v>
      </c>
      <c r="G382" t="e">
        <f t="shared" si="500"/>
        <v>#N/A</v>
      </c>
      <c r="H382" t="e">
        <f t="shared" si="420"/>
        <v>#VALUE!</v>
      </c>
      <c r="I382" t="e">
        <f t="shared" si="421"/>
        <v>#VALUE!</v>
      </c>
      <c r="J382" t="e">
        <f t="shared" si="422"/>
        <v>#VALUE!</v>
      </c>
      <c r="K382" t="e">
        <f t="shared" si="423"/>
        <v>#VALUE!</v>
      </c>
      <c r="L382" t="e">
        <f t="shared" si="424"/>
        <v>#VALUE!</v>
      </c>
      <c r="M382" t="e">
        <f t="shared" si="425"/>
        <v>#VALUE!</v>
      </c>
      <c r="N382" t="e">
        <f t="shared" si="426"/>
        <v>#VALUE!</v>
      </c>
      <c r="O382" t="e">
        <f t="shared" si="427"/>
        <v>#VALUE!</v>
      </c>
      <c r="P382" t="e">
        <f t="shared" si="428"/>
        <v>#VALUE!</v>
      </c>
      <c r="Q382" t="e">
        <f t="shared" si="429"/>
        <v>#VALUE!</v>
      </c>
      <c r="R382" t="e">
        <f t="shared" si="430"/>
        <v>#VALUE!</v>
      </c>
      <c r="S382" t="e">
        <f t="shared" si="431"/>
        <v>#VALUE!</v>
      </c>
      <c r="T382" t="e">
        <f t="shared" si="432"/>
        <v>#VALUE!</v>
      </c>
      <c r="U382" t="e">
        <f t="shared" si="433"/>
        <v>#VALUE!</v>
      </c>
      <c r="V382" t="e">
        <f t="shared" si="434"/>
        <v>#VALUE!</v>
      </c>
      <c r="W382" t="e">
        <f t="shared" si="435"/>
        <v>#VALUE!</v>
      </c>
      <c r="X382" t="e">
        <f t="shared" si="436"/>
        <v>#VALUE!</v>
      </c>
      <c r="Y382" t="e">
        <f t="shared" si="437"/>
        <v>#VALUE!</v>
      </c>
      <c r="Z382" t="e">
        <f t="shared" si="438"/>
        <v>#VALUE!</v>
      </c>
      <c r="AA382" t="e">
        <f t="shared" si="439"/>
        <v>#VALUE!</v>
      </c>
      <c r="AB382" t="e">
        <f t="shared" si="440"/>
        <v>#VALUE!</v>
      </c>
      <c r="AC382" t="e">
        <f t="shared" si="441"/>
        <v>#VALUE!</v>
      </c>
      <c r="AD382" t="e">
        <f t="shared" si="442"/>
        <v>#VALUE!</v>
      </c>
      <c r="AE382" t="e">
        <f t="shared" si="443"/>
        <v>#VALUE!</v>
      </c>
      <c r="AF382" t="e">
        <f t="shared" si="444"/>
        <v>#VALUE!</v>
      </c>
      <c r="AG382" t="e">
        <f t="shared" si="445"/>
        <v>#VALUE!</v>
      </c>
      <c r="AH382" t="e">
        <f t="shared" si="446"/>
        <v>#VALUE!</v>
      </c>
      <c r="AI382" t="e">
        <f t="shared" si="447"/>
        <v>#VALUE!</v>
      </c>
      <c r="AJ382" t="e">
        <f t="shared" si="448"/>
        <v>#VALUE!</v>
      </c>
      <c r="AK382" t="e">
        <f t="shared" si="449"/>
        <v>#VALUE!</v>
      </c>
      <c r="AL382" t="e">
        <f t="shared" si="450"/>
        <v>#VALUE!</v>
      </c>
      <c r="AM382" t="e">
        <f t="shared" si="451"/>
        <v>#VALUE!</v>
      </c>
      <c r="AN382" t="e">
        <f t="shared" si="452"/>
        <v>#VALUE!</v>
      </c>
      <c r="AO382" t="e">
        <f t="shared" si="453"/>
        <v>#VALUE!</v>
      </c>
      <c r="AP382" t="e">
        <f t="shared" si="454"/>
        <v>#VALUE!</v>
      </c>
      <c r="AQ382" t="e">
        <f t="shared" si="455"/>
        <v>#VALUE!</v>
      </c>
      <c r="AR382" t="e">
        <f t="shared" si="456"/>
        <v>#VALUE!</v>
      </c>
      <c r="AS382" t="e">
        <f t="shared" si="457"/>
        <v>#VALUE!</v>
      </c>
      <c r="AT382" t="e">
        <f t="shared" si="458"/>
        <v>#VALUE!</v>
      </c>
      <c r="AU382" t="e">
        <f t="shared" si="459"/>
        <v>#VALUE!</v>
      </c>
      <c r="AV382" t="e">
        <f t="shared" si="460"/>
        <v>#VALUE!</v>
      </c>
      <c r="AW382" t="e">
        <f t="shared" si="461"/>
        <v>#VALUE!</v>
      </c>
      <c r="AX382" t="e">
        <f t="shared" si="462"/>
        <v>#VALUE!</v>
      </c>
      <c r="AY382" t="e">
        <f t="shared" si="463"/>
        <v>#VALUE!</v>
      </c>
      <c r="AZ382" t="e">
        <f t="shared" si="464"/>
        <v>#VALUE!</v>
      </c>
      <c r="BA382" t="e">
        <f t="shared" si="465"/>
        <v>#VALUE!</v>
      </c>
      <c r="BB382" t="e">
        <f t="shared" si="466"/>
        <v>#VALUE!</v>
      </c>
      <c r="BC382" t="e">
        <f t="shared" si="467"/>
        <v>#VALUE!</v>
      </c>
      <c r="BD382" t="e">
        <f t="shared" si="468"/>
        <v>#VALUE!</v>
      </c>
      <c r="BE382" t="e">
        <f t="shared" si="469"/>
        <v>#VALUE!</v>
      </c>
      <c r="BF382" t="e">
        <f t="shared" si="470"/>
        <v>#VALUE!</v>
      </c>
      <c r="BG382" t="e">
        <f t="shared" si="471"/>
        <v>#VALUE!</v>
      </c>
      <c r="BH382" t="e">
        <f t="shared" si="472"/>
        <v>#VALUE!</v>
      </c>
      <c r="BI382" t="e">
        <f t="shared" si="473"/>
        <v>#VALUE!</v>
      </c>
      <c r="BJ382" t="e">
        <f t="shared" si="474"/>
        <v>#VALUE!</v>
      </c>
      <c r="BK382" t="e">
        <f t="shared" si="475"/>
        <v>#VALUE!</v>
      </c>
      <c r="BL382" t="e">
        <f t="shared" si="476"/>
        <v>#VALUE!</v>
      </c>
      <c r="BM382" t="e">
        <f t="shared" si="477"/>
        <v>#VALUE!</v>
      </c>
      <c r="BN382" t="e">
        <f t="shared" si="478"/>
        <v>#VALUE!</v>
      </c>
      <c r="BO382" t="e">
        <f t="shared" si="479"/>
        <v>#VALUE!</v>
      </c>
      <c r="BP382" t="e">
        <f t="shared" si="480"/>
        <v>#VALUE!</v>
      </c>
      <c r="BQ382" t="e">
        <f t="shared" si="481"/>
        <v>#VALUE!</v>
      </c>
      <c r="BR382" t="e">
        <f t="shared" si="482"/>
        <v>#VALUE!</v>
      </c>
      <c r="BS382" t="e">
        <f t="shared" si="483"/>
        <v>#VALUE!</v>
      </c>
      <c r="BT382" t="e">
        <f t="shared" si="484"/>
        <v>#VALUE!</v>
      </c>
      <c r="BU382" t="e">
        <f t="shared" si="485"/>
        <v>#VALUE!</v>
      </c>
      <c r="BV382" t="e">
        <f t="shared" si="486"/>
        <v>#VALUE!</v>
      </c>
      <c r="BW382" t="e">
        <f t="shared" si="487"/>
        <v>#VALUE!</v>
      </c>
      <c r="BX382" t="e">
        <f t="shared" si="488"/>
        <v>#VALUE!</v>
      </c>
      <c r="BY382" t="e">
        <f t="shared" si="489"/>
        <v>#VALUE!</v>
      </c>
      <c r="BZ382" t="e">
        <f t="shared" si="490"/>
        <v>#VALUE!</v>
      </c>
      <c r="CA382" t="e">
        <f t="shared" si="491"/>
        <v>#VALUE!</v>
      </c>
      <c r="CB382" t="e">
        <f t="shared" si="492"/>
        <v>#VALUE!</v>
      </c>
      <c r="CC382" t="e">
        <f t="shared" si="493"/>
        <v>#VALUE!</v>
      </c>
      <c r="CD382" t="e">
        <f t="shared" si="494"/>
        <v>#VALUE!</v>
      </c>
      <c r="CE382" t="e">
        <f t="shared" si="495"/>
        <v>#VALUE!</v>
      </c>
      <c r="CF382" t="e">
        <f t="shared" si="496"/>
        <v>#VALUE!</v>
      </c>
      <c r="CG382" t="e">
        <f t="shared" si="497"/>
        <v>#VALUE!</v>
      </c>
      <c r="CH382" t="e">
        <f t="shared" ca="1" si="498"/>
        <v>#N/A</v>
      </c>
    </row>
    <row r="383" spans="5:86" x14ac:dyDescent="0.25">
      <c r="E383">
        <f t="shared" si="503"/>
        <v>1045486</v>
      </c>
      <c r="F383">
        <f t="shared" si="503"/>
        <v>1045486</v>
      </c>
      <c r="G383" t="e">
        <f t="shared" si="500"/>
        <v>#N/A</v>
      </c>
      <c r="H383" t="e">
        <f t="shared" si="420"/>
        <v>#VALUE!</v>
      </c>
      <c r="I383" t="e">
        <f t="shared" si="421"/>
        <v>#VALUE!</v>
      </c>
      <c r="J383" t="e">
        <f t="shared" si="422"/>
        <v>#VALUE!</v>
      </c>
      <c r="K383" t="e">
        <f t="shared" si="423"/>
        <v>#VALUE!</v>
      </c>
      <c r="L383" t="e">
        <f t="shared" si="424"/>
        <v>#VALUE!</v>
      </c>
      <c r="M383" t="e">
        <f t="shared" si="425"/>
        <v>#VALUE!</v>
      </c>
      <c r="N383" t="e">
        <f t="shared" si="426"/>
        <v>#VALUE!</v>
      </c>
      <c r="O383" t="e">
        <f t="shared" si="427"/>
        <v>#VALUE!</v>
      </c>
      <c r="P383" t="e">
        <f t="shared" si="428"/>
        <v>#VALUE!</v>
      </c>
      <c r="Q383" t="e">
        <f t="shared" si="429"/>
        <v>#VALUE!</v>
      </c>
      <c r="R383" t="e">
        <f t="shared" si="430"/>
        <v>#VALUE!</v>
      </c>
      <c r="S383" t="e">
        <f t="shared" si="431"/>
        <v>#VALUE!</v>
      </c>
      <c r="T383" t="e">
        <f t="shared" si="432"/>
        <v>#VALUE!</v>
      </c>
      <c r="U383" t="e">
        <f t="shared" si="433"/>
        <v>#VALUE!</v>
      </c>
      <c r="V383" t="e">
        <f t="shared" si="434"/>
        <v>#VALUE!</v>
      </c>
      <c r="W383" t="e">
        <f t="shared" si="435"/>
        <v>#VALUE!</v>
      </c>
      <c r="X383" t="e">
        <f t="shared" si="436"/>
        <v>#VALUE!</v>
      </c>
      <c r="Y383" t="e">
        <f t="shared" si="437"/>
        <v>#VALUE!</v>
      </c>
      <c r="Z383" t="e">
        <f t="shared" si="438"/>
        <v>#VALUE!</v>
      </c>
      <c r="AA383" t="e">
        <f t="shared" si="439"/>
        <v>#VALUE!</v>
      </c>
      <c r="AB383" t="e">
        <f t="shared" si="440"/>
        <v>#VALUE!</v>
      </c>
      <c r="AC383" t="e">
        <f t="shared" si="441"/>
        <v>#VALUE!</v>
      </c>
      <c r="AD383" t="e">
        <f t="shared" si="442"/>
        <v>#VALUE!</v>
      </c>
      <c r="AE383" t="e">
        <f t="shared" si="443"/>
        <v>#VALUE!</v>
      </c>
      <c r="AF383" t="e">
        <f t="shared" si="444"/>
        <v>#VALUE!</v>
      </c>
      <c r="AG383" t="e">
        <f t="shared" si="445"/>
        <v>#VALUE!</v>
      </c>
      <c r="AH383" t="e">
        <f t="shared" si="446"/>
        <v>#VALUE!</v>
      </c>
      <c r="AI383" t="e">
        <f t="shared" si="447"/>
        <v>#VALUE!</v>
      </c>
      <c r="AJ383" t="e">
        <f t="shared" si="448"/>
        <v>#VALUE!</v>
      </c>
      <c r="AK383" t="e">
        <f t="shared" si="449"/>
        <v>#VALUE!</v>
      </c>
      <c r="AL383" t="e">
        <f t="shared" si="450"/>
        <v>#VALUE!</v>
      </c>
      <c r="AM383" t="e">
        <f t="shared" si="451"/>
        <v>#VALUE!</v>
      </c>
      <c r="AN383" t="e">
        <f t="shared" si="452"/>
        <v>#VALUE!</v>
      </c>
      <c r="AO383" t="e">
        <f t="shared" si="453"/>
        <v>#VALUE!</v>
      </c>
      <c r="AP383" t="e">
        <f t="shared" si="454"/>
        <v>#VALUE!</v>
      </c>
      <c r="AQ383" t="e">
        <f t="shared" si="455"/>
        <v>#VALUE!</v>
      </c>
      <c r="AR383" t="e">
        <f t="shared" si="456"/>
        <v>#VALUE!</v>
      </c>
      <c r="AS383" t="e">
        <f t="shared" si="457"/>
        <v>#VALUE!</v>
      </c>
      <c r="AT383" t="e">
        <f t="shared" si="458"/>
        <v>#VALUE!</v>
      </c>
      <c r="AU383" t="e">
        <f t="shared" si="459"/>
        <v>#VALUE!</v>
      </c>
      <c r="AV383" t="e">
        <f t="shared" si="460"/>
        <v>#VALUE!</v>
      </c>
      <c r="AW383" t="e">
        <f t="shared" si="461"/>
        <v>#VALUE!</v>
      </c>
      <c r="AX383" t="e">
        <f t="shared" si="462"/>
        <v>#VALUE!</v>
      </c>
      <c r="AY383" t="e">
        <f t="shared" si="463"/>
        <v>#VALUE!</v>
      </c>
      <c r="AZ383" t="e">
        <f t="shared" si="464"/>
        <v>#VALUE!</v>
      </c>
      <c r="BA383" t="e">
        <f t="shared" si="465"/>
        <v>#VALUE!</v>
      </c>
      <c r="BB383" t="e">
        <f t="shared" si="466"/>
        <v>#VALUE!</v>
      </c>
      <c r="BC383" t="e">
        <f t="shared" si="467"/>
        <v>#VALUE!</v>
      </c>
      <c r="BD383" t="e">
        <f t="shared" si="468"/>
        <v>#VALUE!</v>
      </c>
      <c r="BE383" t="e">
        <f t="shared" si="469"/>
        <v>#VALUE!</v>
      </c>
      <c r="BF383" t="e">
        <f t="shared" si="470"/>
        <v>#VALUE!</v>
      </c>
      <c r="BG383" t="e">
        <f t="shared" si="471"/>
        <v>#VALUE!</v>
      </c>
      <c r="BH383" t="e">
        <f t="shared" si="472"/>
        <v>#VALUE!</v>
      </c>
      <c r="BI383" t="e">
        <f t="shared" si="473"/>
        <v>#VALUE!</v>
      </c>
      <c r="BJ383" t="e">
        <f t="shared" si="474"/>
        <v>#VALUE!</v>
      </c>
      <c r="BK383" t="e">
        <f t="shared" si="475"/>
        <v>#VALUE!</v>
      </c>
      <c r="BL383" t="e">
        <f t="shared" si="476"/>
        <v>#VALUE!</v>
      </c>
      <c r="BM383" t="e">
        <f t="shared" si="477"/>
        <v>#VALUE!</v>
      </c>
      <c r="BN383" t="e">
        <f t="shared" si="478"/>
        <v>#VALUE!</v>
      </c>
      <c r="BO383" t="e">
        <f t="shared" si="479"/>
        <v>#VALUE!</v>
      </c>
      <c r="BP383" t="e">
        <f t="shared" si="480"/>
        <v>#VALUE!</v>
      </c>
      <c r="BQ383" t="e">
        <f t="shared" si="481"/>
        <v>#VALUE!</v>
      </c>
      <c r="BR383" t="e">
        <f t="shared" si="482"/>
        <v>#VALUE!</v>
      </c>
      <c r="BS383" t="e">
        <f t="shared" si="483"/>
        <v>#VALUE!</v>
      </c>
      <c r="BT383" t="e">
        <f t="shared" si="484"/>
        <v>#VALUE!</v>
      </c>
      <c r="BU383" t="e">
        <f t="shared" si="485"/>
        <v>#VALUE!</v>
      </c>
      <c r="BV383" t="e">
        <f t="shared" si="486"/>
        <v>#VALUE!</v>
      </c>
      <c r="BW383" t="e">
        <f t="shared" si="487"/>
        <v>#VALUE!</v>
      </c>
      <c r="BX383" t="e">
        <f t="shared" si="488"/>
        <v>#VALUE!</v>
      </c>
      <c r="BY383" t="e">
        <f t="shared" si="489"/>
        <v>#VALUE!</v>
      </c>
      <c r="BZ383" t="e">
        <f t="shared" si="490"/>
        <v>#VALUE!</v>
      </c>
      <c r="CA383" t="e">
        <f t="shared" si="491"/>
        <v>#VALUE!</v>
      </c>
      <c r="CB383" t="e">
        <f t="shared" si="492"/>
        <v>#VALUE!</v>
      </c>
      <c r="CC383" t="e">
        <f t="shared" si="493"/>
        <v>#VALUE!</v>
      </c>
      <c r="CD383" t="e">
        <f t="shared" si="494"/>
        <v>#VALUE!</v>
      </c>
      <c r="CE383" t="e">
        <f t="shared" si="495"/>
        <v>#VALUE!</v>
      </c>
      <c r="CF383" t="e">
        <f t="shared" si="496"/>
        <v>#VALUE!</v>
      </c>
      <c r="CG383" t="e">
        <f t="shared" si="497"/>
        <v>#VALUE!</v>
      </c>
      <c r="CH383" t="e">
        <f t="shared" ca="1" si="498"/>
        <v>#N/A</v>
      </c>
    </row>
    <row r="384" spans="5:86" x14ac:dyDescent="0.25">
      <c r="E384">
        <f t="shared" si="503"/>
        <v>1045485</v>
      </c>
      <c r="F384">
        <f t="shared" si="503"/>
        <v>1045485</v>
      </c>
      <c r="G384" t="e">
        <f t="shared" si="500"/>
        <v>#N/A</v>
      </c>
      <c r="H384" t="e">
        <f t="shared" si="420"/>
        <v>#VALUE!</v>
      </c>
      <c r="I384" t="e">
        <f t="shared" si="421"/>
        <v>#VALUE!</v>
      </c>
      <c r="J384" t="e">
        <f t="shared" si="422"/>
        <v>#VALUE!</v>
      </c>
      <c r="K384" t="e">
        <f t="shared" si="423"/>
        <v>#VALUE!</v>
      </c>
      <c r="L384" t="e">
        <f t="shared" si="424"/>
        <v>#VALUE!</v>
      </c>
      <c r="M384" t="e">
        <f t="shared" si="425"/>
        <v>#VALUE!</v>
      </c>
      <c r="N384" t="e">
        <f t="shared" si="426"/>
        <v>#VALUE!</v>
      </c>
      <c r="O384" t="e">
        <f t="shared" si="427"/>
        <v>#VALUE!</v>
      </c>
      <c r="P384" t="e">
        <f t="shared" si="428"/>
        <v>#VALUE!</v>
      </c>
      <c r="Q384" t="e">
        <f t="shared" si="429"/>
        <v>#VALUE!</v>
      </c>
      <c r="R384" t="e">
        <f t="shared" si="430"/>
        <v>#VALUE!</v>
      </c>
      <c r="S384" t="e">
        <f t="shared" si="431"/>
        <v>#VALUE!</v>
      </c>
      <c r="T384" t="e">
        <f t="shared" si="432"/>
        <v>#VALUE!</v>
      </c>
      <c r="U384" t="e">
        <f t="shared" si="433"/>
        <v>#VALUE!</v>
      </c>
      <c r="V384" t="e">
        <f t="shared" si="434"/>
        <v>#VALUE!</v>
      </c>
      <c r="W384" t="e">
        <f t="shared" si="435"/>
        <v>#VALUE!</v>
      </c>
      <c r="X384" t="e">
        <f t="shared" si="436"/>
        <v>#VALUE!</v>
      </c>
      <c r="Y384" t="e">
        <f t="shared" si="437"/>
        <v>#VALUE!</v>
      </c>
      <c r="Z384" t="e">
        <f t="shared" si="438"/>
        <v>#VALUE!</v>
      </c>
      <c r="AA384" t="e">
        <f t="shared" si="439"/>
        <v>#VALUE!</v>
      </c>
      <c r="AB384" t="e">
        <f t="shared" si="440"/>
        <v>#VALUE!</v>
      </c>
      <c r="AC384" t="e">
        <f t="shared" si="441"/>
        <v>#VALUE!</v>
      </c>
      <c r="AD384" t="e">
        <f t="shared" si="442"/>
        <v>#VALUE!</v>
      </c>
      <c r="AE384" t="e">
        <f t="shared" si="443"/>
        <v>#VALUE!</v>
      </c>
      <c r="AF384" t="e">
        <f t="shared" si="444"/>
        <v>#VALUE!</v>
      </c>
      <c r="AG384" t="e">
        <f t="shared" si="445"/>
        <v>#VALUE!</v>
      </c>
      <c r="AH384" t="e">
        <f t="shared" si="446"/>
        <v>#VALUE!</v>
      </c>
      <c r="AI384" t="e">
        <f t="shared" si="447"/>
        <v>#VALUE!</v>
      </c>
      <c r="AJ384" t="e">
        <f t="shared" si="448"/>
        <v>#VALUE!</v>
      </c>
      <c r="AK384" t="e">
        <f t="shared" si="449"/>
        <v>#VALUE!</v>
      </c>
      <c r="AL384" t="e">
        <f t="shared" si="450"/>
        <v>#VALUE!</v>
      </c>
      <c r="AM384" t="e">
        <f t="shared" si="451"/>
        <v>#VALUE!</v>
      </c>
      <c r="AN384" t="e">
        <f t="shared" si="452"/>
        <v>#VALUE!</v>
      </c>
      <c r="AO384" t="e">
        <f t="shared" si="453"/>
        <v>#VALUE!</v>
      </c>
      <c r="AP384" t="e">
        <f t="shared" si="454"/>
        <v>#VALUE!</v>
      </c>
      <c r="AQ384" t="e">
        <f t="shared" si="455"/>
        <v>#VALUE!</v>
      </c>
      <c r="AR384" t="e">
        <f t="shared" si="456"/>
        <v>#VALUE!</v>
      </c>
      <c r="AS384" t="e">
        <f t="shared" si="457"/>
        <v>#VALUE!</v>
      </c>
      <c r="AT384" t="e">
        <f t="shared" si="458"/>
        <v>#VALUE!</v>
      </c>
      <c r="AU384" t="e">
        <f t="shared" si="459"/>
        <v>#VALUE!</v>
      </c>
      <c r="AV384" t="e">
        <f t="shared" si="460"/>
        <v>#VALUE!</v>
      </c>
      <c r="AW384" t="e">
        <f t="shared" si="461"/>
        <v>#VALUE!</v>
      </c>
      <c r="AX384" t="e">
        <f t="shared" si="462"/>
        <v>#VALUE!</v>
      </c>
      <c r="AY384" t="e">
        <f t="shared" si="463"/>
        <v>#VALUE!</v>
      </c>
      <c r="AZ384" t="e">
        <f t="shared" si="464"/>
        <v>#VALUE!</v>
      </c>
      <c r="BA384" t="e">
        <f t="shared" si="465"/>
        <v>#VALUE!</v>
      </c>
      <c r="BB384" t="e">
        <f t="shared" si="466"/>
        <v>#VALUE!</v>
      </c>
      <c r="BC384" t="e">
        <f t="shared" si="467"/>
        <v>#VALUE!</v>
      </c>
      <c r="BD384" t="e">
        <f t="shared" si="468"/>
        <v>#VALUE!</v>
      </c>
      <c r="BE384" t="e">
        <f t="shared" si="469"/>
        <v>#VALUE!</v>
      </c>
      <c r="BF384" t="e">
        <f t="shared" si="470"/>
        <v>#VALUE!</v>
      </c>
      <c r="BG384" t="e">
        <f t="shared" si="471"/>
        <v>#VALUE!</v>
      </c>
      <c r="BH384" t="e">
        <f t="shared" si="472"/>
        <v>#VALUE!</v>
      </c>
      <c r="BI384" t="e">
        <f t="shared" si="473"/>
        <v>#VALUE!</v>
      </c>
      <c r="BJ384" t="e">
        <f t="shared" si="474"/>
        <v>#VALUE!</v>
      </c>
      <c r="BK384" t="e">
        <f t="shared" si="475"/>
        <v>#VALUE!</v>
      </c>
      <c r="BL384" t="e">
        <f t="shared" si="476"/>
        <v>#VALUE!</v>
      </c>
      <c r="BM384" t="e">
        <f t="shared" si="477"/>
        <v>#VALUE!</v>
      </c>
      <c r="BN384" t="e">
        <f t="shared" si="478"/>
        <v>#VALUE!</v>
      </c>
      <c r="BO384" t="e">
        <f t="shared" si="479"/>
        <v>#VALUE!</v>
      </c>
      <c r="BP384" t="e">
        <f t="shared" si="480"/>
        <v>#VALUE!</v>
      </c>
      <c r="BQ384" t="e">
        <f t="shared" si="481"/>
        <v>#VALUE!</v>
      </c>
      <c r="BR384" t="e">
        <f t="shared" si="482"/>
        <v>#VALUE!</v>
      </c>
      <c r="BS384" t="e">
        <f t="shared" si="483"/>
        <v>#VALUE!</v>
      </c>
      <c r="BT384" t="e">
        <f t="shared" si="484"/>
        <v>#VALUE!</v>
      </c>
      <c r="BU384" t="e">
        <f t="shared" si="485"/>
        <v>#VALUE!</v>
      </c>
      <c r="BV384" t="e">
        <f t="shared" si="486"/>
        <v>#VALUE!</v>
      </c>
      <c r="BW384" t="e">
        <f t="shared" si="487"/>
        <v>#VALUE!</v>
      </c>
      <c r="BX384" t="e">
        <f t="shared" si="488"/>
        <v>#VALUE!</v>
      </c>
      <c r="BY384" t="e">
        <f t="shared" si="489"/>
        <v>#VALUE!</v>
      </c>
      <c r="BZ384" t="e">
        <f t="shared" si="490"/>
        <v>#VALUE!</v>
      </c>
      <c r="CA384" t="e">
        <f t="shared" si="491"/>
        <v>#VALUE!</v>
      </c>
      <c r="CB384" t="e">
        <f t="shared" si="492"/>
        <v>#VALUE!</v>
      </c>
      <c r="CC384" t="e">
        <f t="shared" si="493"/>
        <v>#VALUE!</v>
      </c>
      <c r="CD384" t="e">
        <f t="shared" si="494"/>
        <v>#VALUE!</v>
      </c>
      <c r="CE384" t="e">
        <f t="shared" si="495"/>
        <v>#VALUE!</v>
      </c>
      <c r="CF384" t="e">
        <f t="shared" si="496"/>
        <v>#VALUE!</v>
      </c>
      <c r="CG384" t="e">
        <f t="shared" si="497"/>
        <v>#VALUE!</v>
      </c>
      <c r="CH384" t="e">
        <f t="shared" ca="1" si="498"/>
        <v>#N/A</v>
      </c>
    </row>
    <row r="385" spans="5:86" x14ac:dyDescent="0.25">
      <c r="E385">
        <f t="shared" si="503"/>
        <v>1045484</v>
      </c>
      <c r="F385">
        <f t="shared" si="503"/>
        <v>1045484</v>
      </c>
      <c r="G385" t="e">
        <f t="shared" si="500"/>
        <v>#N/A</v>
      </c>
      <c r="H385" t="e">
        <f t="shared" si="420"/>
        <v>#VALUE!</v>
      </c>
      <c r="I385" t="e">
        <f t="shared" si="421"/>
        <v>#VALUE!</v>
      </c>
      <c r="J385" t="e">
        <f t="shared" si="422"/>
        <v>#VALUE!</v>
      </c>
      <c r="K385" t="e">
        <f t="shared" si="423"/>
        <v>#VALUE!</v>
      </c>
      <c r="L385" t="e">
        <f t="shared" si="424"/>
        <v>#VALUE!</v>
      </c>
      <c r="M385" t="e">
        <f t="shared" si="425"/>
        <v>#VALUE!</v>
      </c>
      <c r="N385" t="e">
        <f t="shared" si="426"/>
        <v>#VALUE!</v>
      </c>
      <c r="O385" t="e">
        <f t="shared" si="427"/>
        <v>#VALUE!</v>
      </c>
      <c r="P385" t="e">
        <f t="shared" si="428"/>
        <v>#VALUE!</v>
      </c>
      <c r="Q385" t="e">
        <f t="shared" si="429"/>
        <v>#VALUE!</v>
      </c>
      <c r="R385" t="e">
        <f t="shared" si="430"/>
        <v>#VALUE!</v>
      </c>
      <c r="S385" t="e">
        <f t="shared" si="431"/>
        <v>#VALUE!</v>
      </c>
      <c r="T385" t="e">
        <f t="shared" si="432"/>
        <v>#VALUE!</v>
      </c>
      <c r="U385" t="e">
        <f t="shared" si="433"/>
        <v>#VALUE!</v>
      </c>
      <c r="V385" t="e">
        <f t="shared" si="434"/>
        <v>#VALUE!</v>
      </c>
      <c r="W385" t="e">
        <f t="shared" si="435"/>
        <v>#VALUE!</v>
      </c>
      <c r="X385" t="e">
        <f t="shared" si="436"/>
        <v>#VALUE!</v>
      </c>
      <c r="Y385" t="e">
        <f t="shared" si="437"/>
        <v>#VALUE!</v>
      </c>
      <c r="Z385" t="e">
        <f t="shared" si="438"/>
        <v>#VALUE!</v>
      </c>
      <c r="AA385" t="e">
        <f t="shared" si="439"/>
        <v>#VALUE!</v>
      </c>
      <c r="AB385" t="e">
        <f t="shared" si="440"/>
        <v>#VALUE!</v>
      </c>
      <c r="AC385" t="e">
        <f t="shared" si="441"/>
        <v>#VALUE!</v>
      </c>
      <c r="AD385" t="e">
        <f t="shared" si="442"/>
        <v>#VALUE!</v>
      </c>
      <c r="AE385" t="e">
        <f t="shared" si="443"/>
        <v>#VALUE!</v>
      </c>
      <c r="AF385" t="e">
        <f t="shared" si="444"/>
        <v>#VALUE!</v>
      </c>
      <c r="AG385" t="e">
        <f t="shared" si="445"/>
        <v>#VALUE!</v>
      </c>
      <c r="AH385" t="e">
        <f t="shared" si="446"/>
        <v>#VALUE!</v>
      </c>
      <c r="AI385" t="e">
        <f t="shared" si="447"/>
        <v>#VALUE!</v>
      </c>
      <c r="AJ385" t="e">
        <f t="shared" si="448"/>
        <v>#VALUE!</v>
      </c>
      <c r="AK385" t="e">
        <f t="shared" si="449"/>
        <v>#VALUE!</v>
      </c>
      <c r="AL385" t="e">
        <f t="shared" si="450"/>
        <v>#VALUE!</v>
      </c>
      <c r="AM385" t="e">
        <f t="shared" si="451"/>
        <v>#VALUE!</v>
      </c>
      <c r="AN385" t="e">
        <f t="shared" si="452"/>
        <v>#VALUE!</v>
      </c>
      <c r="AO385" t="e">
        <f t="shared" si="453"/>
        <v>#VALUE!</v>
      </c>
      <c r="AP385" t="e">
        <f t="shared" si="454"/>
        <v>#VALUE!</v>
      </c>
      <c r="AQ385" t="e">
        <f t="shared" si="455"/>
        <v>#VALUE!</v>
      </c>
      <c r="AR385" t="e">
        <f t="shared" si="456"/>
        <v>#VALUE!</v>
      </c>
      <c r="AS385" t="e">
        <f t="shared" si="457"/>
        <v>#VALUE!</v>
      </c>
      <c r="AT385" t="e">
        <f t="shared" si="458"/>
        <v>#VALUE!</v>
      </c>
      <c r="AU385" t="e">
        <f t="shared" si="459"/>
        <v>#VALUE!</v>
      </c>
      <c r="AV385" t="e">
        <f t="shared" si="460"/>
        <v>#VALUE!</v>
      </c>
      <c r="AW385" t="e">
        <f t="shared" si="461"/>
        <v>#VALUE!</v>
      </c>
      <c r="AX385" t="e">
        <f t="shared" si="462"/>
        <v>#VALUE!</v>
      </c>
      <c r="AY385" t="e">
        <f t="shared" si="463"/>
        <v>#VALUE!</v>
      </c>
      <c r="AZ385" t="e">
        <f t="shared" si="464"/>
        <v>#VALUE!</v>
      </c>
      <c r="BA385" t="e">
        <f t="shared" si="465"/>
        <v>#VALUE!</v>
      </c>
      <c r="BB385" t="e">
        <f t="shared" si="466"/>
        <v>#VALUE!</v>
      </c>
      <c r="BC385" t="e">
        <f t="shared" si="467"/>
        <v>#VALUE!</v>
      </c>
      <c r="BD385" t="e">
        <f t="shared" si="468"/>
        <v>#VALUE!</v>
      </c>
      <c r="BE385" t="e">
        <f t="shared" si="469"/>
        <v>#VALUE!</v>
      </c>
      <c r="BF385" t="e">
        <f t="shared" si="470"/>
        <v>#VALUE!</v>
      </c>
      <c r="BG385" t="e">
        <f t="shared" si="471"/>
        <v>#VALUE!</v>
      </c>
      <c r="BH385" t="e">
        <f t="shared" si="472"/>
        <v>#VALUE!</v>
      </c>
      <c r="BI385" t="e">
        <f t="shared" si="473"/>
        <v>#VALUE!</v>
      </c>
      <c r="BJ385" t="e">
        <f t="shared" si="474"/>
        <v>#VALUE!</v>
      </c>
      <c r="BK385" t="e">
        <f t="shared" si="475"/>
        <v>#VALUE!</v>
      </c>
      <c r="BL385" t="e">
        <f t="shared" si="476"/>
        <v>#VALUE!</v>
      </c>
      <c r="BM385" t="e">
        <f t="shared" si="477"/>
        <v>#VALUE!</v>
      </c>
      <c r="BN385" t="e">
        <f t="shared" si="478"/>
        <v>#VALUE!</v>
      </c>
      <c r="BO385" t="e">
        <f t="shared" si="479"/>
        <v>#VALUE!</v>
      </c>
      <c r="BP385" t="e">
        <f t="shared" si="480"/>
        <v>#VALUE!</v>
      </c>
      <c r="BQ385" t="e">
        <f t="shared" si="481"/>
        <v>#VALUE!</v>
      </c>
      <c r="BR385" t="e">
        <f t="shared" si="482"/>
        <v>#VALUE!</v>
      </c>
      <c r="BS385" t="e">
        <f t="shared" si="483"/>
        <v>#VALUE!</v>
      </c>
      <c r="BT385" t="e">
        <f t="shared" si="484"/>
        <v>#VALUE!</v>
      </c>
      <c r="BU385" t="e">
        <f t="shared" si="485"/>
        <v>#VALUE!</v>
      </c>
      <c r="BV385" t="e">
        <f t="shared" si="486"/>
        <v>#VALUE!</v>
      </c>
      <c r="BW385" t="e">
        <f t="shared" si="487"/>
        <v>#VALUE!</v>
      </c>
      <c r="BX385" t="e">
        <f t="shared" si="488"/>
        <v>#VALUE!</v>
      </c>
      <c r="BY385" t="e">
        <f t="shared" si="489"/>
        <v>#VALUE!</v>
      </c>
      <c r="BZ385" t="e">
        <f t="shared" si="490"/>
        <v>#VALUE!</v>
      </c>
      <c r="CA385" t="e">
        <f t="shared" si="491"/>
        <v>#VALUE!</v>
      </c>
      <c r="CB385" t="e">
        <f t="shared" si="492"/>
        <v>#VALUE!</v>
      </c>
      <c r="CC385" t="e">
        <f t="shared" si="493"/>
        <v>#VALUE!</v>
      </c>
      <c r="CD385" t="e">
        <f t="shared" si="494"/>
        <v>#VALUE!</v>
      </c>
      <c r="CE385" t="e">
        <f t="shared" si="495"/>
        <v>#VALUE!</v>
      </c>
      <c r="CF385" t="e">
        <f t="shared" si="496"/>
        <v>#VALUE!</v>
      </c>
      <c r="CG385" t="e">
        <f t="shared" si="497"/>
        <v>#VALUE!</v>
      </c>
      <c r="CH385" t="e">
        <f t="shared" ca="1" si="498"/>
        <v>#N/A</v>
      </c>
    </row>
    <row r="386" spans="5:86" x14ac:dyDescent="0.25">
      <c r="E386">
        <f t="shared" si="503"/>
        <v>1045483</v>
      </c>
      <c r="F386">
        <f t="shared" si="503"/>
        <v>1045483</v>
      </c>
      <c r="G386" t="e">
        <f t="shared" si="500"/>
        <v>#N/A</v>
      </c>
      <c r="H386" t="e">
        <f t="shared" si="420"/>
        <v>#VALUE!</v>
      </c>
      <c r="I386" t="e">
        <f t="shared" si="421"/>
        <v>#VALUE!</v>
      </c>
      <c r="J386" t="e">
        <f t="shared" si="422"/>
        <v>#VALUE!</v>
      </c>
      <c r="K386" t="e">
        <f t="shared" si="423"/>
        <v>#VALUE!</v>
      </c>
      <c r="L386" t="e">
        <f t="shared" si="424"/>
        <v>#VALUE!</v>
      </c>
      <c r="M386" t="e">
        <f t="shared" si="425"/>
        <v>#VALUE!</v>
      </c>
      <c r="N386" t="e">
        <f t="shared" si="426"/>
        <v>#VALUE!</v>
      </c>
      <c r="O386" t="e">
        <f t="shared" si="427"/>
        <v>#VALUE!</v>
      </c>
      <c r="P386" t="e">
        <f t="shared" si="428"/>
        <v>#VALUE!</v>
      </c>
      <c r="Q386" t="e">
        <f t="shared" si="429"/>
        <v>#VALUE!</v>
      </c>
      <c r="R386" t="e">
        <f t="shared" si="430"/>
        <v>#VALUE!</v>
      </c>
      <c r="S386" t="e">
        <f t="shared" si="431"/>
        <v>#VALUE!</v>
      </c>
      <c r="T386" t="e">
        <f t="shared" si="432"/>
        <v>#VALUE!</v>
      </c>
      <c r="U386" t="e">
        <f t="shared" si="433"/>
        <v>#VALUE!</v>
      </c>
      <c r="V386" t="e">
        <f t="shared" si="434"/>
        <v>#VALUE!</v>
      </c>
      <c r="W386" t="e">
        <f t="shared" si="435"/>
        <v>#VALUE!</v>
      </c>
      <c r="X386" t="e">
        <f t="shared" si="436"/>
        <v>#VALUE!</v>
      </c>
      <c r="Y386" t="e">
        <f t="shared" si="437"/>
        <v>#VALUE!</v>
      </c>
      <c r="Z386" t="e">
        <f t="shared" si="438"/>
        <v>#VALUE!</v>
      </c>
      <c r="AA386" t="e">
        <f t="shared" si="439"/>
        <v>#VALUE!</v>
      </c>
      <c r="AB386" t="e">
        <f t="shared" si="440"/>
        <v>#VALUE!</v>
      </c>
      <c r="AC386" t="e">
        <f t="shared" si="441"/>
        <v>#VALUE!</v>
      </c>
      <c r="AD386" t="e">
        <f t="shared" si="442"/>
        <v>#VALUE!</v>
      </c>
      <c r="AE386" t="e">
        <f t="shared" si="443"/>
        <v>#VALUE!</v>
      </c>
      <c r="AF386" t="e">
        <f t="shared" si="444"/>
        <v>#VALUE!</v>
      </c>
      <c r="AG386" t="e">
        <f t="shared" si="445"/>
        <v>#VALUE!</v>
      </c>
      <c r="AH386" t="e">
        <f t="shared" si="446"/>
        <v>#VALUE!</v>
      </c>
      <c r="AI386" t="e">
        <f t="shared" si="447"/>
        <v>#VALUE!</v>
      </c>
      <c r="AJ386" t="e">
        <f t="shared" si="448"/>
        <v>#VALUE!</v>
      </c>
      <c r="AK386" t="e">
        <f t="shared" si="449"/>
        <v>#VALUE!</v>
      </c>
      <c r="AL386" t="e">
        <f t="shared" si="450"/>
        <v>#VALUE!</v>
      </c>
      <c r="AM386" t="e">
        <f t="shared" si="451"/>
        <v>#VALUE!</v>
      </c>
      <c r="AN386" t="e">
        <f t="shared" si="452"/>
        <v>#VALUE!</v>
      </c>
      <c r="AO386" t="e">
        <f t="shared" si="453"/>
        <v>#VALUE!</v>
      </c>
      <c r="AP386" t="e">
        <f t="shared" si="454"/>
        <v>#VALUE!</v>
      </c>
      <c r="AQ386" t="e">
        <f t="shared" si="455"/>
        <v>#VALUE!</v>
      </c>
      <c r="AR386" t="e">
        <f t="shared" si="456"/>
        <v>#VALUE!</v>
      </c>
      <c r="AS386" t="e">
        <f t="shared" si="457"/>
        <v>#VALUE!</v>
      </c>
      <c r="AT386" t="e">
        <f t="shared" si="458"/>
        <v>#VALUE!</v>
      </c>
      <c r="AU386" t="e">
        <f t="shared" si="459"/>
        <v>#VALUE!</v>
      </c>
      <c r="AV386" t="e">
        <f t="shared" si="460"/>
        <v>#VALUE!</v>
      </c>
      <c r="AW386" t="e">
        <f t="shared" si="461"/>
        <v>#VALUE!</v>
      </c>
      <c r="AX386" t="e">
        <f t="shared" si="462"/>
        <v>#VALUE!</v>
      </c>
      <c r="AY386" t="e">
        <f t="shared" si="463"/>
        <v>#VALUE!</v>
      </c>
      <c r="AZ386" t="e">
        <f t="shared" si="464"/>
        <v>#VALUE!</v>
      </c>
      <c r="BA386" t="e">
        <f t="shared" si="465"/>
        <v>#VALUE!</v>
      </c>
      <c r="BB386" t="e">
        <f t="shared" si="466"/>
        <v>#VALUE!</v>
      </c>
      <c r="BC386" t="e">
        <f t="shared" si="467"/>
        <v>#VALUE!</v>
      </c>
      <c r="BD386" t="e">
        <f t="shared" si="468"/>
        <v>#VALUE!</v>
      </c>
      <c r="BE386" t="e">
        <f t="shared" si="469"/>
        <v>#VALUE!</v>
      </c>
      <c r="BF386" t="e">
        <f t="shared" si="470"/>
        <v>#VALUE!</v>
      </c>
      <c r="BG386" t="e">
        <f t="shared" si="471"/>
        <v>#VALUE!</v>
      </c>
      <c r="BH386" t="e">
        <f t="shared" si="472"/>
        <v>#VALUE!</v>
      </c>
      <c r="BI386" t="e">
        <f t="shared" si="473"/>
        <v>#VALUE!</v>
      </c>
      <c r="BJ386" t="e">
        <f t="shared" si="474"/>
        <v>#VALUE!</v>
      </c>
      <c r="BK386" t="e">
        <f t="shared" si="475"/>
        <v>#VALUE!</v>
      </c>
      <c r="BL386" t="e">
        <f t="shared" si="476"/>
        <v>#VALUE!</v>
      </c>
      <c r="BM386" t="e">
        <f t="shared" si="477"/>
        <v>#VALUE!</v>
      </c>
      <c r="BN386" t="e">
        <f t="shared" si="478"/>
        <v>#VALUE!</v>
      </c>
      <c r="BO386" t="e">
        <f t="shared" si="479"/>
        <v>#VALUE!</v>
      </c>
      <c r="BP386" t="e">
        <f t="shared" si="480"/>
        <v>#VALUE!</v>
      </c>
      <c r="BQ386" t="e">
        <f t="shared" si="481"/>
        <v>#VALUE!</v>
      </c>
      <c r="BR386" t="e">
        <f t="shared" si="482"/>
        <v>#VALUE!</v>
      </c>
      <c r="BS386" t="e">
        <f t="shared" si="483"/>
        <v>#VALUE!</v>
      </c>
      <c r="BT386" t="e">
        <f t="shared" si="484"/>
        <v>#VALUE!</v>
      </c>
      <c r="BU386" t="e">
        <f t="shared" si="485"/>
        <v>#VALUE!</v>
      </c>
      <c r="BV386" t="e">
        <f t="shared" si="486"/>
        <v>#VALUE!</v>
      </c>
      <c r="BW386" t="e">
        <f t="shared" si="487"/>
        <v>#VALUE!</v>
      </c>
      <c r="BX386" t="e">
        <f t="shared" si="488"/>
        <v>#VALUE!</v>
      </c>
      <c r="BY386" t="e">
        <f t="shared" si="489"/>
        <v>#VALUE!</v>
      </c>
      <c r="BZ386" t="e">
        <f t="shared" si="490"/>
        <v>#VALUE!</v>
      </c>
      <c r="CA386" t="e">
        <f t="shared" si="491"/>
        <v>#VALUE!</v>
      </c>
      <c r="CB386" t="e">
        <f t="shared" si="492"/>
        <v>#VALUE!</v>
      </c>
      <c r="CC386" t="e">
        <f t="shared" si="493"/>
        <v>#VALUE!</v>
      </c>
      <c r="CD386" t="e">
        <f t="shared" si="494"/>
        <v>#VALUE!</v>
      </c>
      <c r="CE386" t="e">
        <f t="shared" si="495"/>
        <v>#VALUE!</v>
      </c>
      <c r="CF386" t="e">
        <f t="shared" si="496"/>
        <v>#VALUE!</v>
      </c>
      <c r="CG386" t="e">
        <f t="shared" si="497"/>
        <v>#VALUE!</v>
      </c>
      <c r="CH386" t="e">
        <f t="shared" ca="1" si="498"/>
        <v>#N/A</v>
      </c>
    </row>
    <row r="387" spans="5:86" x14ac:dyDescent="0.25">
      <c r="E387">
        <f t="shared" si="503"/>
        <v>1045482</v>
      </c>
      <c r="F387">
        <f t="shared" si="503"/>
        <v>1045482</v>
      </c>
      <c r="G387" t="e">
        <f t="shared" si="500"/>
        <v>#N/A</v>
      </c>
      <c r="H387" t="e">
        <f t="shared" si="420"/>
        <v>#VALUE!</v>
      </c>
      <c r="I387" t="e">
        <f t="shared" si="421"/>
        <v>#VALUE!</v>
      </c>
      <c r="J387" t="e">
        <f t="shared" si="422"/>
        <v>#VALUE!</v>
      </c>
      <c r="K387" t="e">
        <f t="shared" si="423"/>
        <v>#VALUE!</v>
      </c>
      <c r="L387" t="e">
        <f t="shared" si="424"/>
        <v>#VALUE!</v>
      </c>
      <c r="M387" t="e">
        <f t="shared" si="425"/>
        <v>#VALUE!</v>
      </c>
      <c r="N387" t="e">
        <f t="shared" si="426"/>
        <v>#VALUE!</v>
      </c>
      <c r="O387" t="e">
        <f t="shared" si="427"/>
        <v>#VALUE!</v>
      </c>
      <c r="P387" t="e">
        <f t="shared" si="428"/>
        <v>#VALUE!</v>
      </c>
      <c r="Q387" t="e">
        <f t="shared" si="429"/>
        <v>#VALUE!</v>
      </c>
      <c r="R387" t="e">
        <f t="shared" si="430"/>
        <v>#VALUE!</v>
      </c>
      <c r="S387" t="e">
        <f t="shared" si="431"/>
        <v>#VALUE!</v>
      </c>
      <c r="T387" t="e">
        <f t="shared" si="432"/>
        <v>#VALUE!</v>
      </c>
      <c r="U387" t="e">
        <f t="shared" si="433"/>
        <v>#VALUE!</v>
      </c>
      <c r="V387" t="e">
        <f t="shared" si="434"/>
        <v>#VALUE!</v>
      </c>
      <c r="W387" t="e">
        <f t="shared" si="435"/>
        <v>#VALUE!</v>
      </c>
      <c r="X387" t="e">
        <f t="shared" si="436"/>
        <v>#VALUE!</v>
      </c>
      <c r="Y387" t="e">
        <f t="shared" si="437"/>
        <v>#VALUE!</v>
      </c>
      <c r="Z387" t="e">
        <f t="shared" si="438"/>
        <v>#VALUE!</v>
      </c>
      <c r="AA387" t="e">
        <f t="shared" si="439"/>
        <v>#VALUE!</v>
      </c>
      <c r="AB387" t="e">
        <f t="shared" si="440"/>
        <v>#VALUE!</v>
      </c>
      <c r="AC387" t="e">
        <f t="shared" si="441"/>
        <v>#VALUE!</v>
      </c>
      <c r="AD387" t="e">
        <f t="shared" si="442"/>
        <v>#VALUE!</v>
      </c>
      <c r="AE387" t="e">
        <f t="shared" si="443"/>
        <v>#VALUE!</v>
      </c>
      <c r="AF387" t="e">
        <f t="shared" si="444"/>
        <v>#VALUE!</v>
      </c>
      <c r="AG387" t="e">
        <f t="shared" si="445"/>
        <v>#VALUE!</v>
      </c>
      <c r="AH387" t="e">
        <f t="shared" si="446"/>
        <v>#VALUE!</v>
      </c>
      <c r="AI387" t="e">
        <f t="shared" si="447"/>
        <v>#VALUE!</v>
      </c>
      <c r="AJ387" t="e">
        <f t="shared" si="448"/>
        <v>#VALUE!</v>
      </c>
      <c r="AK387" t="e">
        <f t="shared" si="449"/>
        <v>#VALUE!</v>
      </c>
      <c r="AL387" t="e">
        <f t="shared" si="450"/>
        <v>#VALUE!</v>
      </c>
      <c r="AM387" t="e">
        <f t="shared" si="451"/>
        <v>#VALUE!</v>
      </c>
      <c r="AN387" t="e">
        <f t="shared" si="452"/>
        <v>#VALUE!</v>
      </c>
      <c r="AO387" t="e">
        <f t="shared" si="453"/>
        <v>#VALUE!</v>
      </c>
      <c r="AP387" t="e">
        <f t="shared" si="454"/>
        <v>#VALUE!</v>
      </c>
      <c r="AQ387" t="e">
        <f t="shared" si="455"/>
        <v>#VALUE!</v>
      </c>
      <c r="AR387" t="e">
        <f t="shared" si="456"/>
        <v>#VALUE!</v>
      </c>
      <c r="AS387" t="e">
        <f t="shared" si="457"/>
        <v>#VALUE!</v>
      </c>
      <c r="AT387" t="e">
        <f t="shared" si="458"/>
        <v>#VALUE!</v>
      </c>
      <c r="AU387" t="e">
        <f t="shared" si="459"/>
        <v>#VALUE!</v>
      </c>
      <c r="AV387" t="e">
        <f t="shared" si="460"/>
        <v>#VALUE!</v>
      </c>
      <c r="AW387" t="e">
        <f t="shared" si="461"/>
        <v>#VALUE!</v>
      </c>
      <c r="AX387" t="e">
        <f t="shared" si="462"/>
        <v>#VALUE!</v>
      </c>
      <c r="AY387" t="e">
        <f t="shared" si="463"/>
        <v>#VALUE!</v>
      </c>
      <c r="AZ387" t="e">
        <f t="shared" si="464"/>
        <v>#VALUE!</v>
      </c>
      <c r="BA387" t="e">
        <f t="shared" si="465"/>
        <v>#VALUE!</v>
      </c>
      <c r="BB387" t="e">
        <f t="shared" si="466"/>
        <v>#VALUE!</v>
      </c>
      <c r="BC387" t="e">
        <f t="shared" si="467"/>
        <v>#VALUE!</v>
      </c>
      <c r="BD387" t="e">
        <f t="shared" si="468"/>
        <v>#VALUE!</v>
      </c>
      <c r="BE387" t="e">
        <f t="shared" si="469"/>
        <v>#VALUE!</v>
      </c>
      <c r="BF387" t="e">
        <f t="shared" si="470"/>
        <v>#VALUE!</v>
      </c>
      <c r="BG387" t="e">
        <f t="shared" si="471"/>
        <v>#VALUE!</v>
      </c>
      <c r="BH387" t="e">
        <f t="shared" si="472"/>
        <v>#VALUE!</v>
      </c>
      <c r="BI387" t="e">
        <f t="shared" si="473"/>
        <v>#VALUE!</v>
      </c>
      <c r="BJ387" t="e">
        <f t="shared" si="474"/>
        <v>#VALUE!</v>
      </c>
      <c r="BK387" t="e">
        <f t="shared" si="475"/>
        <v>#VALUE!</v>
      </c>
      <c r="BL387" t="e">
        <f t="shared" si="476"/>
        <v>#VALUE!</v>
      </c>
      <c r="BM387" t="e">
        <f t="shared" si="477"/>
        <v>#VALUE!</v>
      </c>
      <c r="BN387" t="e">
        <f t="shared" si="478"/>
        <v>#VALUE!</v>
      </c>
      <c r="BO387" t="e">
        <f t="shared" si="479"/>
        <v>#VALUE!</v>
      </c>
      <c r="BP387" t="e">
        <f t="shared" si="480"/>
        <v>#VALUE!</v>
      </c>
      <c r="BQ387" t="e">
        <f t="shared" si="481"/>
        <v>#VALUE!</v>
      </c>
      <c r="BR387" t="e">
        <f t="shared" si="482"/>
        <v>#VALUE!</v>
      </c>
      <c r="BS387" t="e">
        <f t="shared" si="483"/>
        <v>#VALUE!</v>
      </c>
      <c r="BT387" t="e">
        <f t="shared" si="484"/>
        <v>#VALUE!</v>
      </c>
      <c r="BU387" t="e">
        <f t="shared" si="485"/>
        <v>#VALUE!</v>
      </c>
      <c r="BV387" t="e">
        <f t="shared" si="486"/>
        <v>#VALUE!</v>
      </c>
      <c r="BW387" t="e">
        <f t="shared" si="487"/>
        <v>#VALUE!</v>
      </c>
      <c r="BX387" t="e">
        <f t="shared" si="488"/>
        <v>#VALUE!</v>
      </c>
      <c r="BY387" t="e">
        <f t="shared" si="489"/>
        <v>#VALUE!</v>
      </c>
      <c r="BZ387" t="e">
        <f t="shared" si="490"/>
        <v>#VALUE!</v>
      </c>
      <c r="CA387" t="e">
        <f t="shared" si="491"/>
        <v>#VALUE!</v>
      </c>
      <c r="CB387" t="e">
        <f t="shared" si="492"/>
        <v>#VALUE!</v>
      </c>
      <c r="CC387" t="e">
        <f t="shared" si="493"/>
        <v>#VALUE!</v>
      </c>
      <c r="CD387" t="e">
        <f t="shared" si="494"/>
        <v>#VALUE!</v>
      </c>
      <c r="CE387" t="e">
        <f t="shared" si="495"/>
        <v>#VALUE!</v>
      </c>
      <c r="CF387" t="e">
        <f t="shared" si="496"/>
        <v>#VALUE!</v>
      </c>
      <c r="CG387" t="e">
        <f t="shared" si="497"/>
        <v>#VALUE!</v>
      </c>
      <c r="CH387" t="e">
        <f t="shared" ca="1" si="498"/>
        <v>#N/A</v>
      </c>
    </row>
    <row r="388" spans="5:86" x14ac:dyDescent="0.25">
      <c r="E388">
        <f t="shared" si="503"/>
        <v>1045481</v>
      </c>
      <c r="F388">
        <f t="shared" si="503"/>
        <v>1045481</v>
      </c>
      <c r="G388" t="e">
        <f t="shared" si="500"/>
        <v>#N/A</v>
      </c>
      <c r="H388" t="e">
        <f t="shared" si="420"/>
        <v>#VALUE!</v>
      </c>
      <c r="I388" t="e">
        <f t="shared" si="421"/>
        <v>#VALUE!</v>
      </c>
      <c r="J388" t="e">
        <f t="shared" si="422"/>
        <v>#VALUE!</v>
      </c>
      <c r="K388" t="e">
        <f t="shared" si="423"/>
        <v>#VALUE!</v>
      </c>
      <c r="L388" t="e">
        <f t="shared" si="424"/>
        <v>#VALUE!</v>
      </c>
      <c r="M388" t="e">
        <f t="shared" si="425"/>
        <v>#VALUE!</v>
      </c>
      <c r="N388" t="e">
        <f t="shared" si="426"/>
        <v>#VALUE!</v>
      </c>
      <c r="O388" t="e">
        <f t="shared" si="427"/>
        <v>#VALUE!</v>
      </c>
      <c r="P388" t="e">
        <f t="shared" si="428"/>
        <v>#VALUE!</v>
      </c>
      <c r="Q388" t="e">
        <f t="shared" si="429"/>
        <v>#VALUE!</v>
      </c>
      <c r="R388" t="e">
        <f t="shared" si="430"/>
        <v>#VALUE!</v>
      </c>
      <c r="S388" t="e">
        <f t="shared" si="431"/>
        <v>#VALUE!</v>
      </c>
      <c r="T388" t="e">
        <f t="shared" si="432"/>
        <v>#VALUE!</v>
      </c>
      <c r="U388" t="e">
        <f t="shared" si="433"/>
        <v>#VALUE!</v>
      </c>
      <c r="V388" t="e">
        <f t="shared" si="434"/>
        <v>#VALUE!</v>
      </c>
      <c r="W388" t="e">
        <f t="shared" si="435"/>
        <v>#VALUE!</v>
      </c>
      <c r="X388" t="e">
        <f t="shared" si="436"/>
        <v>#VALUE!</v>
      </c>
      <c r="Y388" t="e">
        <f t="shared" si="437"/>
        <v>#VALUE!</v>
      </c>
      <c r="Z388" t="e">
        <f t="shared" si="438"/>
        <v>#VALUE!</v>
      </c>
      <c r="AA388" t="e">
        <f t="shared" si="439"/>
        <v>#VALUE!</v>
      </c>
      <c r="AB388" t="e">
        <f t="shared" si="440"/>
        <v>#VALUE!</v>
      </c>
      <c r="AC388" t="e">
        <f t="shared" si="441"/>
        <v>#VALUE!</v>
      </c>
      <c r="AD388" t="e">
        <f t="shared" si="442"/>
        <v>#VALUE!</v>
      </c>
      <c r="AE388" t="e">
        <f t="shared" si="443"/>
        <v>#VALUE!</v>
      </c>
      <c r="AF388" t="e">
        <f t="shared" si="444"/>
        <v>#VALUE!</v>
      </c>
      <c r="AG388" t="e">
        <f t="shared" si="445"/>
        <v>#VALUE!</v>
      </c>
      <c r="AH388" t="e">
        <f t="shared" si="446"/>
        <v>#VALUE!</v>
      </c>
      <c r="AI388" t="e">
        <f t="shared" si="447"/>
        <v>#VALUE!</v>
      </c>
      <c r="AJ388" t="e">
        <f t="shared" si="448"/>
        <v>#VALUE!</v>
      </c>
      <c r="AK388" t="e">
        <f t="shared" si="449"/>
        <v>#VALUE!</v>
      </c>
      <c r="AL388" t="e">
        <f t="shared" si="450"/>
        <v>#VALUE!</v>
      </c>
      <c r="AM388" t="e">
        <f t="shared" si="451"/>
        <v>#VALUE!</v>
      </c>
      <c r="AN388" t="e">
        <f t="shared" si="452"/>
        <v>#VALUE!</v>
      </c>
      <c r="AO388" t="e">
        <f t="shared" si="453"/>
        <v>#VALUE!</v>
      </c>
      <c r="AP388" t="e">
        <f t="shared" si="454"/>
        <v>#VALUE!</v>
      </c>
      <c r="AQ388" t="e">
        <f t="shared" si="455"/>
        <v>#VALUE!</v>
      </c>
      <c r="AR388" t="e">
        <f t="shared" si="456"/>
        <v>#VALUE!</v>
      </c>
      <c r="AS388" t="e">
        <f t="shared" si="457"/>
        <v>#VALUE!</v>
      </c>
      <c r="AT388" t="e">
        <f t="shared" si="458"/>
        <v>#VALUE!</v>
      </c>
      <c r="AU388" t="e">
        <f t="shared" si="459"/>
        <v>#VALUE!</v>
      </c>
      <c r="AV388" t="e">
        <f t="shared" si="460"/>
        <v>#VALUE!</v>
      </c>
      <c r="AW388" t="e">
        <f t="shared" si="461"/>
        <v>#VALUE!</v>
      </c>
      <c r="AX388" t="e">
        <f t="shared" si="462"/>
        <v>#VALUE!</v>
      </c>
      <c r="AY388" t="e">
        <f t="shared" si="463"/>
        <v>#VALUE!</v>
      </c>
      <c r="AZ388" t="e">
        <f t="shared" si="464"/>
        <v>#VALUE!</v>
      </c>
      <c r="BA388" t="e">
        <f t="shared" si="465"/>
        <v>#VALUE!</v>
      </c>
      <c r="BB388" t="e">
        <f t="shared" si="466"/>
        <v>#VALUE!</v>
      </c>
      <c r="BC388" t="e">
        <f t="shared" si="467"/>
        <v>#VALUE!</v>
      </c>
      <c r="BD388" t="e">
        <f t="shared" si="468"/>
        <v>#VALUE!</v>
      </c>
      <c r="BE388" t="e">
        <f t="shared" si="469"/>
        <v>#VALUE!</v>
      </c>
      <c r="BF388" t="e">
        <f t="shared" si="470"/>
        <v>#VALUE!</v>
      </c>
      <c r="BG388" t="e">
        <f t="shared" si="471"/>
        <v>#VALUE!</v>
      </c>
      <c r="BH388" t="e">
        <f t="shared" si="472"/>
        <v>#VALUE!</v>
      </c>
      <c r="BI388" t="e">
        <f t="shared" si="473"/>
        <v>#VALUE!</v>
      </c>
      <c r="BJ388" t="e">
        <f t="shared" si="474"/>
        <v>#VALUE!</v>
      </c>
      <c r="BK388" t="e">
        <f t="shared" si="475"/>
        <v>#VALUE!</v>
      </c>
      <c r="BL388" t="e">
        <f t="shared" si="476"/>
        <v>#VALUE!</v>
      </c>
      <c r="BM388" t="e">
        <f t="shared" si="477"/>
        <v>#VALUE!</v>
      </c>
      <c r="BN388" t="e">
        <f t="shared" si="478"/>
        <v>#VALUE!</v>
      </c>
      <c r="BO388" t="e">
        <f t="shared" si="479"/>
        <v>#VALUE!</v>
      </c>
      <c r="BP388" t="e">
        <f t="shared" si="480"/>
        <v>#VALUE!</v>
      </c>
      <c r="BQ388" t="e">
        <f t="shared" si="481"/>
        <v>#VALUE!</v>
      </c>
      <c r="BR388" t="e">
        <f t="shared" si="482"/>
        <v>#VALUE!</v>
      </c>
      <c r="BS388" t="e">
        <f t="shared" si="483"/>
        <v>#VALUE!</v>
      </c>
      <c r="BT388" t="e">
        <f t="shared" si="484"/>
        <v>#VALUE!</v>
      </c>
      <c r="BU388" t="e">
        <f t="shared" si="485"/>
        <v>#VALUE!</v>
      </c>
      <c r="BV388" t="e">
        <f t="shared" si="486"/>
        <v>#VALUE!</v>
      </c>
      <c r="BW388" t="e">
        <f t="shared" si="487"/>
        <v>#VALUE!</v>
      </c>
      <c r="BX388" t="e">
        <f t="shared" si="488"/>
        <v>#VALUE!</v>
      </c>
      <c r="BY388" t="e">
        <f t="shared" si="489"/>
        <v>#VALUE!</v>
      </c>
      <c r="BZ388" t="e">
        <f t="shared" si="490"/>
        <v>#VALUE!</v>
      </c>
      <c r="CA388" t="e">
        <f t="shared" si="491"/>
        <v>#VALUE!</v>
      </c>
      <c r="CB388" t="e">
        <f t="shared" si="492"/>
        <v>#VALUE!</v>
      </c>
      <c r="CC388" t="e">
        <f t="shared" si="493"/>
        <v>#VALUE!</v>
      </c>
      <c r="CD388" t="e">
        <f t="shared" si="494"/>
        <v>#VALUE!</v>
      </c>
      <c r="CE388" t="e">
        <f t="shared" si="495"/>
        <v>#VALUE!</v>
      </c>
      <c r="CF388" t="e">
        <f t="shared" si="496"/>
        <v>#VALUE!</v>
      </c>
      <c r="CG388" t="e">
        <f t="shared" si="497"/>
        <v>#VALUE!</v>
      </c>
      <c r="CH388" t="e">
        <f t="shared" ca="1" si="498"/>
        <v>#N/A</v>
      </c>
    </row>
    <row r="389" spans="5:86" x14ac:dyDescent="0.25">
      <c r="E389">
        <f t="shared" si="503"/>
        <v>1045480</v>
      </c>
      <c r="F389">
        <f t="shared" si="503"/>
        <v>1045480</v>
      </c>
      <c r="G389" t="e">
        <f t="shared" si="500"/>
        <v>#N/A</v>
      </c>
      <c r="H389" t="e">
        <f t="shared" ref="H389:H452" si="504">IF(F389=0,$B$5,H388-1)</f>
        <v>#VALUE!</v>
      </c>
      <c r="I389" t="e">
        <f t="shared" ref="I389:I452" si="505">IF(F389=0,$C$5,I388+1)</f>
        <v>#VALUE!</v>
      </c>
      <c r="J389" t="e">
        <f t="shared" ref="J389:J452" si="506">IF(H389=0,$B$6,J388-1)</f>
        <v>#VALUE!</v>
      </c>
      <c r="K389" t="e">
        <f t="shared" ref="K389:K452" si="507">IF(H389=0,$C$6,K388+1)</f>
        <v>#VALUE!</v>
      </c>
      <c r="L389" t="e">
        <f t="shared" ref="L389:L452" si="508">IF(J389=0,$B$7,L388-1)</f>
        <v>#VALUE!</v>
      </c>
      <c r="M389" t="e">
        <f t="shared" ref="M389:M452" si="509">IF(J389=0,$C$7,M388+1)</f>
        <v>#VALUE!</v>
      </c>
      <c r="N389" t="e">
        <f t="shared" ref="N389:N452" si="510">IF(L389=0,$B$8,N388-1)</f>
        <v>#VALUE!</v>
      </c>
      <c r="O389" t="e">
        <f t="shared" ref="O389:O452" si="511">IF(L389=0,$C$8,O388+1)</f>
        <v>#VALUE!</v>
      </c>
      <c r="P389" t="e">
        <f t="shared" ref="P389:P452" si="512">IF(N389=0,$B$9,P388-1)</f>
        <v>#VALUE!</v>
      </c>
      <c r="Q389" t="e">
        <f t="shared" ref="Q389:Q452" si="513">IF(N389=0,$C$9,Q388+1)</f>
        <v>#VALUE!</v>
      </c>
      <c r="R389" t="e">
        <f t="shared" ref="R389:R452" si="514">IF(P389=0,$B$10,R388-1)</f>
        <v>#VALUE!</v>
      </c>
      <c r="S389" t="e">
        <f t="shared" ref="S389:S452" si="515">IF(P389=0,$C$10,S388+1)</f>
        <v>#VALUE!</v>
      </c>
      <c r="T389" t="e">
        <f t="shared" ref="T389:T452" si="516">IF(R389=0,$B$11,T388-1)</f>
        <v>#VALUE!</v>
      </c>
      <c r="U389" t="e">
        <f t="shared" ref="U389:U452" si="517">IF(R389=0,$C$11,U388+1)</f>
        <v>#VALUE!</v>
      </c>
      <c r="V389" t="e">
        <f t="shared" ref="V389:V452" si="518">IF(T389=0,$B$12,V388-1)</f>
        <v>#VALUE!</v>
      </c>
      <c r="W389" t="e">
        <f t="shared" ref="W389:W452" si="519">IF(T389=0,$C$12,W388+1)</f>
        <v>#VALUE!</v>
      </c>
      <c r="X389" t="e">
        <f t="shared" ref="X389:X452" si="520">IF(V389=0,$B$13,X388-1)</f>
        <v>#VALUE!</v>
      </c>
      <c r="Y389" t="e">
        <f t="shared" ref="Y389:Y452" si="521">IF(V389=0,$C$13,Y388+1)</f>
        <v>#VALUE!</v>
      </c>
      <c r="Z389" t="e">
        <f t="shared" ref="Z389:Z452" si="522">IF(X389=0,$B$14,Z388-1)</f>
        <v>#VALUE!</v>
      </c>
      <c r="AA389" t="e">
        <f t="shared" ref="AA389:AA452" si="523">IF(X389=0,$C$14,AA388+1)</f>
        <v>#VALUE!</v>
      </c>
      <c r="AB389" t="e">
        <f t="shared" ref="AB389:AB452" si="524">IF(Z389=0,$B$15,AB388-1)</f>
        <v>#VALUE!</v>
      </c>
      <c r="AC389" t="e">
        <f t="shared" ref="AC389:AC452" si="525">IF(Z389=0,$C$15,AC388+1)</f>
        <v>#VALUE!</v>
      </c>
      <c r="AD389" t="e">
        <f t="shared" ref="AD389:AD452" si="526">IF(AB389=0,$B$16,AD388-1)</f>
        <v>#VALUE!</v>
      </c>
      <c r="AE389" t="e">
        <f t="shared" ref="AE389:AE452" si="527">IF(AB389=0,$C$16,AE388+1)</f>
        <v>#VALUE!</v>
      </c>
      <c r="AF389" t="e">
        <f t="shared" ref="AF389:AF452" si="528">IF(AD389=0,$B$17,AF388-1)</f>
        <v>#VALUE!</v>
      </c>
      <c r="AG389" t="e">
        <f t="shared" ref="AG389:AG452" si="529">IF(AD389=0,$C$17,AG388+1)</f>
        <v>#VALUE!</v>
      </c>
      <c r="AH389" t="e">
        <f t="shared" ref="AH389:AH452" si="530">IF(AF389=0,$B$18,AH388-1)</f>
        <v>#VALUE!</v>
      </c>
      <c r="AI389" t="e">
        <f t="shared" ref="AI389:AI452" si="531">IF(AF389=0,$C$18,AI388+1)</f>
        <v>#VALUE!</v>
      </c>
      <c r="AJ389" t="e">
        <f t="shared" ref="AJ389:AJ452" si="532">IF(AH389=0,$B$19,AJ388-1)</f>
        <v>#VALUE!</v>
      </c>
      <c r="AK389" t="e">
        <f t="shared" ref="AK389:AK452" si="533">IF(AH389=0,$C$19,AK388+1)</f>
        <v>#VALUE!</v>
      </c>
      <c r="AL389" t="e">
        <f t="shared" ref="AL389:AL452" si="534">IF(AJ389=0,$B$20,AL388-1)</f>
        <v>#VALUE!</v>
      </c>
      <c r="AM389" t="e">
        <f t="shared" ref="AM389:AM452" si="535">IF(AJ389=0,$C$20,AM388+1)</f>
        <v>#VALUE!</v>
      </c>
      <c r="AN389" t="e">
        <f t="shared" ref="AN389:AN452" si="536">IF(AL389=0,$B$21,AN388-1)</f>
        <v>#VALUE!</v>
      </c>
      <c r="AO389" t="e">
        <f t="shared" ref="AO389:AO452" si="537">IF(AL389=0,$C$21,AO388+1)</f>
        <v>#VALUE!</v>
      </c>
      <c r="AP389" t="e">
        <f t="shared" ref="AP389:AP452" si="538">IF(AN389=0,$B$22,AP388-1)</f>
        <v>#VALUE!</v>
      </c>
      <c r="AQ389" t="e">
        <f t="shared" ref="AQ389:AQ452" si="539">IF(AN389=0,$C$22,AQ388+1)</f>
        <v>#VALUE!</v>
      </c>
      <c r="AR389" t="e">
        <f t="shared" ref="AR389:AR452" si="540">IF(AP389=0,$B$23,AR388-1)</f>
        <v>#VALUE!</v>
      </c>
      <c r="AS389" t="e">
        <f t="shared" ref="AS389:AS452" si="541">IF(AP389=0,$C$23,AS388+1)</f>
        <v>#VALUE!</v>
      </c>
      <c r="AT389" t="e">
        <f t="shared" ref="AT389:AT452" si="542">IF(AR389=0,$B$24,AT388-1)</f>
        <v>#VALUE!</v>
      </c>
      <c r="AU389" t="e">
        <f t="shared" ref="AU389:AU452" si="543">IF(AR389=0,$C$24,AU388+1)</f>
        <v>#VALUE!</v>
      </c>
      <c r="AV389" t="e">
        <f t="shared" ref="AV389:AV452" si="544">IF(AT389=0,$B$25,AV388-1)</f>
        <v>#VALUE!</v>
      </c>
      <c r="AW389" t="e">
        <f t="shared" ref="AW389:AW452" si="545">IF(AT389=0,$C$25,AW388+1)</f>
        <v>#VALUE!</v>
      </c>
      <c r="AX389" t="e">
        <f t="shared" ref="AX389:AX452" si="546">IF(AV389=0,$B$26,AX388-1)</f>
        <v>#VALUE!</v>
      </c>
      <c r="AY389" t="e">
        <f t="shared" ref="AY389:AY452" si="547">IF(AV389=0,$C$26,AY388+1)</f>
        <v>#VALUE!</v>
      </c>
      <c r="AZ389" t="e">
        <f t="shared" ref="AZ389:AZ452" si="548">IF(AX389=0,$B$27,AZ388-1)</f>
        <v>#VALUE!</v>
      </c>
      <c r="BA389" t="e">
        <f t="shared" ref="BA389:BA452" si="549">IF(AX389=0,$C$27,BA388+1)</f>
        <v>#VALUE!</v>
      </c>
      <c r="BB389" t="e">
        <f t="shared" ref="BB389:BB452" si="550">IF(AZ389=0,$B$28,BB388-1)</f>
        <v>#VALUE!</v>
      </c>
      <c r="BC389" t="e">
        <f t="shared" ref="BC389:BC452" si="551">IF(AZ389=0,$C$28,BC388+1)</f>
        <v>#VALUE!</v>
      </c>
      <c r="BD389" t="e">
        <f t="shared" ref="BD389:BD452" si="552">IF(BB389=0,$B$29,BD388-1)</f>
        <v>#VALUE!</v>
      </c>
      <c r="BE389" t="e">
        <f t="shared" ref="BE389:BE452" si="553">IF(BB389=0,$C$29,BE388+1)</f>
        <v>#VALUE!</v>
      </c>
      <c r="BF389" t="e">
        <f t="shared" ref="BF389:BF452" si="554">IF(BD389=0,$B$30,BF388-1)</f>
        <v>#VALUE!</v>
      </c>
      <c r="BG389" t="e">
        <f t="shared" ref="BG389:BG452" si="555">IF(BD389=0,$C$30,BG388+1)</f>
        <v>#VALUE!</v>
      </c>
      <c r="BH389" t="e">
        <f t="shared" ref="BH389:BH452" si="556">IF(BF389=0,$B$31,BH388-1)</f>
        <v>#VALUE!</v>
      </c>
      <c r="BI389" t="e">
        <f t="shared" ref="BI389:BI452" si="557">IF(BF389=0,$C$31,BI388+1)</f>
        <v>#VALUE!</v>
      </c>
      <c r="BJ389" t="e">
        <f t="shared" ref="BJ389:BJ452" si="558">IF(BH389=0,$B$32,BJ388-1)</f>
        <v>#VALUE!</v>
      </c>
      <c r="BK389" t="e">
        <f t="shared" ref="BK389:BK452" si="559">IF(BH389=0,$C$32,BK388+1)</f>
        <v>#VALUE!</v>
      </c>
      <c r="BL389" t="e">
        <f t="shared" ref="BL389:BL452" si="560">IF(BJ389=0,$B$33,BL388-1)</f>
        <v>#VALUE!</v>
      </c>
      <c r="BM389" t="e">
        <f t="shared" ref="BM389:BM452" si="561">IF(BJ389=0,$C$33,BM388+1)</f>
        <v>#VALUE!</v>
      </c>
      <c r="BN389" t="e">
        <f t="shared" ref="BN389:BN452" si="562">IF(BL389=0,$B$34,BN388-1)</f>
        <v>#VALUE!</v>
      </c>
      <c r="BO389" t="e">
        <f t="shared" ref="BO389:BO452" si="563">IF(BL389=0,$C$34,BO388+1)</f>
        <v>#VALUE!</v>
      </c>
      <c r="BP389" t="e">
        <f t="shared" ref="BP389:BP452" si="564">IF(BN389=0,$B$35,BP388-1)</f>
        <v>#VALUE!</v>
      </c>
      <c r="BQ389" t="e">
        <f t="shared" ref="BQ389:BQ452" si="565">IF(BN389=0,$C$35,BQ388+1)</f>
        <v>#VALUE!</v>
      </c>
      <c r="BR389" t="e">
        <f t="shared" ref="BR389:BR452" si="566">IF(BP389=0,$B$36,BR388-1)</f>
        <v>#VALUE!</v>
      </c>
      <c r="BS389" t="e">
        <f t="shared" ref="BS389:BS452" si="567">IF(BP389=0,$C$36,BS388+1)</f>
        <v>#VALUE!</v>
      </c>
      <c r="BT389" t="e">
        <f t="shared" ref="BT389:BT452" si="568">IF(BR389=0,$B$37,BT388-1)</f>
        <v>#VALUE!</v>
      </c>
      <c r="BU389" t="e">
        <f t="shared" ref="BU389:BU452" si="569">IF(BR389=0,$C$37,BU388+1)</f>
        <v>#VALUE!</v>
      </c>
      <c r="BV389" t="e">
        <f t="shared" ref="BV389:BV452" si="570">IF(BT389=0,$B$38,BV388-1)</f>
        <v>#VALUE!</v>
      </c>
      <c r="BW389" t="e">
        <f t="shared" ref="BW389:BW452" si="571">IF(BT389=0,$C$38,BW388+1)</f>
        <v>#VALUE!</v>
      </c>
      <c r="BX389" t="e">
        <f t="shared" ref="BX389:BX452" si="572">IF(BV389=0,$B$39,BX388-1)</f>
        <v>#VALUE!</v>
      </c>
      <c r="BY389" t="e">
        <f t="shared" ref="BY389:BY452" si="573">IF(BV389=0,$C$39,BY388+1)</f>
        <v>#VALUE!</v>
      </c>
      <c r="BZ389" t="e">
        <f t="shared" ref="BZ389:BZ452" si="574">IF(BX389=0,$B$40,BZ388-1)</f>
        <v>#VALUE!</v>
      </c>
      <c r="CA389" t="e">
        <f t="shared" ref="CA389:CA452" si="575">IF(BX389=0,$C$40,CA388+1)</f>
        <v>#VALUE!</v>
      </c>
      <c r="CB389" t="e">
        <f t="shared" ref="CB389:CB452" si="576">IF(BZ389=0,$B$41,CB388-1)</f>
        <v>#VALUE!</v>
      </c>
      <c r="CC389" t="e">
        <f t="shared" ref="CC389:CC452" si="577">IF(BZ389=0,$C$41,CC388+1)</f>
        <v>#VALUE!</v>
      </c>
      <c r="CD389" t="e">
        <f t="shared" ref="CD389:CD452" si="578">IF(CB389=0,$B$42,CD388-1)</f>
        <v>#VALUE!</v>
      </c>
      <c r="CE389" t="e">
        <f t="shared" ref="CE389:CE452" si="579">IF(CB389=0,$C$42,CE388+1)</f>
        <v>#VALUE!</v>
      </c>
      <c r="CF389" t="e">
        <f t="shared" ref="CF389:CF452" si="580">IF(CD389=0,$B$43,CF388-1)</f>
        <v>#VALUE!</v>
      </c>
      <c r="CG389" t="e">
        <f t="shared" ref="CG389:CG452" si="581">IF(CD389=0,$C$43,CG388+1)</f>
        <v>#VALUE!</v>
      </c>
      <c r="CH389" t="e">
        <f t="shared" ref="CH389:CH452" ca="1" si="582">IF(E389&lt;=0,"",IF(F389&gt;0,INDIRECT("EMH!C"&amp;(G389)),IF(H389&gt;0,INDIRECT("EMH!C"&amp;(I389)),IF(J389&gt;0,INDIRECT("EMH!C"&amp;(K389)),IF(L389&gt;0,INDIRECT("EMH!C"&amp;(M389)),IF(N389&gt;0,INDIRECT("EMH!C"&amp;(O389)),IF(P389&gt;0,INDIRECT("EMH!C"&amp;(Q389)),IF(R389&gt;0,INDIRECT("EMH!C"&amp;(S389)),IF(T389&gt;0,INDIRECT("EMH!C"&amp;(U389)),IF(V389&gt;0,INDIRECT("EMH!C"&amp;(W389)),IF(X389&gt;0,INDIRECT("EMH!C"&amp;(Y389)),IF(Z389&gt;0,INDIRECT("EMH!C"&amp;(AA389)),IF(AB389&gt;0,INDIRECT("EMH!C"&amp;(AC389)),IF(AD389&gt;0,INDIRECT("EMH!C"&amp;(AE389)),IF(AF389&gt;0,INDIRECT("EMH!C"&amp;(AG389)),IF(AH389&gt;0,INDIRECT("EMH!C"&amp;(AI389)),IF(AJ389&gt;0,INDIRECT("EMH!C"&amp;(AK389)),IF(AL389&gt;0,INDIRECT("EMH!C"&amp;(AM389)),IF(AN389&gt;0,INDIRECT("EMH!C"&amp;(AO389)),IF(AP389&gt;0,INDIRECT("EMH!C"&amp;(AQ389)),IF(AR389&gt;0,INDIRECT("EMH!C"&amp;(AS389)),IF(AT389&gt;0,INDIRECT("EMH!C"&amp;(AU389)),IF(AV389&gt;0,INDIRECT("EMH!C"&amp;(AW389)),IF(AX389&gt;0,INDIRECT("EMH!C"&amp;(AY389)),IF(AZ389&gt;0,INDIRECT("EMH!C"&amp;(BA389)),IF(BB389&gt;0,INDIRECT("EMH!C"&amp;(BC389)),IF(BD389&gt;0,INDIRECT("EMH!C"&amp;(BE389)),IF(BF389&gt;0,INDIRECT("EMH!C"&amp;(BG389)),IF(BH389&gt;0,INDIRECT("EMH!C"&amp;(BI389)),IF(BJ389&gt;0,INDIRECT("EMH!C"&amp;(BK389)),IF(BL389&gt;0,INDIRECT("EMH!C"&amp;(BM389)),IF(BN389&gt;0,INDIRECT("EMH!C"&amp;(BO389)),IF(BP389&gt;0,INDIRECT("EMH!C"&amp;(BQ389)),IF(BR389&gt;0,INDIRECT("EMH!C"&amp;(BS389)),IF(BT389&gt;0,INDIRECT("EMH!C"&amp;(BU389)),IF(BV389&gt;0,INDIRECT("EMH!C"&amp;(BW389)),IF(BX389&gt;0,INDIRECT("EMH!C"&amp;(BY389)),IF(BZ389&gt;0,INDIRECT("EMH!C"&amp;(CA389)),IF(CB389&gt;0,INDIRECT("EMH!C"&amp;(CC389)),IF(CD389&gt;0,INDIRECT("EMH!C"&amp;(CE389)),IF(CF389&gt;0,INDIRECT("EMH!C"&amp;(CG389)),"")))))))))))))))))))))))))))))))))))))))))</f>
        <v>#N/A</v>
      </c>
    </row>
    <row r="390" spans="5:86" x14ac:dyDescent="0.25">
      <c r="E390">
        <f t="shared" ref="E390:F405" si="583">E389-1</f>
        <v>1045479</v>
      </c>
      <c r="F390">
        <f t="shared" si="583"/>
        <v>1045479</v>
      </c>
      <c r="G390" t="e">
        <f t="shared" ref="G390:G453" si="584">G389+1</f>
        <v>#N/A</v>
      </c>
      <c r="H390" t="e">
        <f t="shared" si="504"/>
        <v>#VALUE!</v>
      </c>
      <c r="I390" t="e">
        <f t="shared" si="505"/>
        <v>#VALUE!</v>
      </c>
      <c r="J390" t="e">
        <f t="shared" si="506"/>
        <v>#VALUE!</v>
      </c>
      <c r="K390" t="e">
        <f t="shared" si="507"/>
        <v>#VALUE!</v>
      </c>
      <c r="L390" t="e">
        <f t="shared" si="508"/>
        <v>#VALUE!</v>
      </c>
      <c r="M390" t="e">
        <f t="shared" si="509"/>
        <v>#VALUE!</v>
      </c>
      <c r="N390" t="e">
        <f t="shared" si="510"/>
        <v>#VALUE!</v>
      </c>
      <c r="O390" t="e">
        <f t="shared" si="511"/>
        <v>#VALUE!</v>
      </c>
      <c r="P390" t="e">
        <f t="shared" si="512"/>
        <v>#VALUE!</v>
      </c>
      <c r="Q390" t="e">
        <f t="shared" si="513"/>
        <v>#VALUE!</v>
      </c>
      <c r="R390" t="e">
        <f t="shared" si="514"/>
        <v>#VALUE!</v>
      </c>
      <c r="S390" t="e">
        <f t="shared" si="515"/>
        <v>#VALUE!</v>
      </c>
      <c r="T390" t="e">
        <f t="shared" si="516"/>
        <v>#VALUE!</v>
      </c>
      <c r="U390" t="e">
        <f t="shared" si="517"/>
        <v>#VALUE!</v>
      </c>
      <c r="V390" t="e">
        <f t="shared" si="518"/>
        <v>#VALUE!</v>
      </c>
      <c r="W390" t="e">
        <f t="shared" si="519"/>
        <v>#VALUE!</v>
      </c>
      <c r="X390" t="e">
        <f t="shared" si="520"/>
        <v>#VALUE!</v>
      </c>
      <c r="Y390" t="e">
        <f t="shared" si="521"/>
        <v>#VALUE!</v>
      </c>
      <c r="Z390" t="e">
        <f t="shared" si="522"/>
        <v>#VALUE!</v>
      </c>
      <c r="AA390" t="e">
        <f t="shared" si="523"/>
        <v>#VALUE!</v>
      </c>
      <c r="AB390" t="e">
        <f t="shared" si="524"/>
        <v>#VALUE!</v>
      </c>
      <c r="AC390" t="e">
        <f t="shared" si="525"/>
        <v>#VALUE!</v>
      </c>
      <c r="AD390" t="e">
        <f t="shared" si="526"/>
        <v>#VALUE!</v>
      </c>
      <c r="AE390" t="e">
        <f t="shared" si="527"/>
        <v>#VALUE!</v>
      </c>
      <c r="AF390" t="e">
        <f t="shared" si="528"/>
        <v>#VALUE!</v>
      </c>
      <c r="AG390" t="e">
        <f t="shared" si="529"/>
        <v>#VALUE!</v>
      </c>
      <c r="AH390" t="e">
        <f t="shared" si="530"/>
        <v>#VALUE!</v>
      </c>
      <c r="AI390" t="e">
        <f t="shared" si="531"/>
        <v>#VALUE!</v>
      </c>
      <c r="AJ390" t="e">
        <f t="shared" si="532"/>
        <v>#VALUE!</v>
      </c>
      <c r="AK390" t="e">
        <f t="shared" si="533"/>
        <v>#VALUE!</v>
      </c>
      <c r="AL390" t="e">
        <f t="shared" si="534"/>
        <v>#VALUE!</v>
      </c>
      <c r="AM390" t="e">
        <f t="shared" si="535"/>
        <v>#VALUE!</v>
      </c>
      <c r="AN390" t="e">
        <f t="shared" si="536"/>
        <v>#VALUE!</v>
      </c>
      <c r="AO390" t="e">
        <f t="shared" si="537"/>
        <v>#VALUE!</v>
      </c>
      <c r="AP390" t="e">
        <f t="shared" si="538"/>
        <v>#VALUE!</v>
      </c>
      <c r="AQ390" t="e">
        <f t="shared" si="539"/>
        <v>#VALUE!</v>
      </c>
      <c r="AR390" t="e">
        <f t="shared" si="540"/>
        <v>#VALUE!</v>
      </c>
      <c r="AS390" t="e">
        <f t="shared" si="541"/>
        <v>#VALUE!</v>
      </c>
      <c r="AT390" t="e">
        <f t="shared" si="542"/>
        <v>#VALUE!</v>
      </c>
      <c r="AU390" t="e">
        <f t="shared" si="543"/>
        <v>#VALUE!</v>
      </c>
      <c r="AV390" t="e">
        <f t="shared" si="544"/>
        <v>#VALUE!</v>
      </c>
      <c r="AW390" t="e">
        <f t="shared" si="545"/>
        <v>#VALUE!</v>
      </c>
      <c r="AX390" t="e">
        <f t="shared" si="546"/>
        <v>#VALUE!</v>
      </c>
      <c r="AY390" t="e">
        <f t="shared" si="547"/>
        <v>#VALUE!</v>
      </c>
      <c r="AZ390" t="e">
        <f t="shared" si="548"/>
        <v>#VALUE!</v>
      </c>
      <c r="BA390" t="e">
        <f t="shared" si="549"/>
        <v>#VALUE!</v>
      </c>
      <c r="BB390" t="e">
        <f t="shared" si="550"/>
        <v>#VALUE!</v>
      </c>
      <c r="BC390" t="e">
        <f t="shared" si="551"/>
        <v>#VALUE!</v>
      </c>
      <c r="BD390" t="e">
        <f t="shared" si="552"/>
        <v>#VALUE!</v>
      </c>
      <c r="BE390" t="e">
        <f t="shared" si="553"/>
        <v>#VALUE!</v>
      </c>
      <c r="BF390" t="e">
        <f t="shared" si="554"/>
        <v>#VALUE!</v>
      </c>
      <c r="BG390" t="e">
        <f t="shared" si="555"/>
        <v>#VALUE!</v>
      </c>
      <c r="BH390" t="e">
        <f t="shared" si="556"/>
        <v>#VALUE!</v>
      </c>
      <c r="BI390" t="e">
        <f t="shared" si="557"/>
        <v>#VALUE!</v>
      </c>
      <c r="BJ390" t="e">
        <f t="shared" si="558"/>
        <v>#VALUE!</v>
      </c>
      <c r="BK390" t="e">
        <f t="shared" si="559"/>
        <v>#VALUE!</v>
      </c>
      <c r="BL390" t="e">
        <f t="shared" si="560"/>
        <v>#VALUE!</v>
      </c>
      <c r="BM390" t="e">
        <f t="shared" si="561"/>
        <v>#VALUE!</v>
      </c>
      <c r="BN390" t="e">
        <f t="shared" si="562"/>
        <v>#VALUE!</v>
      </c>
      <c r="BO390" t="e">
        <f t="shared" si="563"/>
        <v>#VALUE!</v>
      </c>
      <c r="BP390" t="e">
        <f t="shared" si="564"/>
        <v>#VALUE!</v>
      </c>
      <c r="BQ390" t="e">
        <f t="shared" si="565"/>
        <v>#VALUE!</v>
      </c>
      <c r="BR390" t="e">
        <f t="shared" si="566"/>
        <v>#VALUE!</v>
      </c>
      <c r="BS390" t="e">
        <f t="shared" si="567"/>
        <v>#VALUE!</v>
      </c>
      <c r="BT390" t="e">
        <f t="shared" si="568"/>
        <v>#VALUE!</v>
      </c>
      <c r="BU390" t="e">
        <f t="shared" si="569"/>
        <v>#VALUE!</v>
      </c>
      <c r="BV390" t="e">
        <f t="shared" si="570"/>
        <v>#VALUE!</v>
      </c>
      <c r="BW390" t="e">
        <f t="shared" si="571"/>
        <v>#VALUE!</v>
      </c>
      <c r="BX390" t="e">
        <f t="shared" si="572"/>
        <v>#VALUE!</v>
      </c>
      <c r="BY390" t="e">
        <f t="shared" si="573"/>
        <v>#VALUE!</v>
      </c>
      <c r="BZ390" t="e">
        <f t="shared" si="574"/>
        <v>#VALUE!</v>
      </c>
      <c r="CA390" t="e">
        <f t="shared" si="575"/>
        <v>#VALUE!</v>
      </c>
      <c r="CB390" t="e">
        <f t="shared" si="576"/>
        <v>#VALUE!</v>
      </c>
      <c r="CC390" t="e">
        <f t="shared" si="577"/>
        <v>#VALUE!</v>
      </c>
      <c r="CD390" t="e">
        <f t="shared" si="578"/>
        <v>#VALUE!</v>
      </c>
      <c r="CE390" t="e">
        <f t="shared" si="579"/>
        <v>#VALUE!</v>
      </c>
      <c r="CF390" t="e">
        <f t="shared" si="580"/>
        <v>#VALUE!</v>
      </c>
      <c r="CG390" t="e">
        <f t="shared" si="581"/>
        <v>#VALUE!</v>
      </c>
      <c r="CH390" t="e">
        <f t="shared" ca="1" si="582"/>
        <v>#N/A</v>
      </c>
    </row>
    <row r="391" spans="5:86" x14ac:dyDescent="0.25">
      <c r="E391">
        <f t="shared" si="583"/>
        <v>1045478</v>
      </c>
      <c r="F391">
        <f t="shared" si="583"/>
        <v>1045478</v>
      </c>
      <c r="G391" t="e">
        <f t="shared" si="584"/>
        <v>#N/A</v>
      </c>
      <c r="H391" t="e">
        <f t="shared" si="504"/>
        <v>#VALUE!</v>
      </c>
      <c r="I391" t="e">
        <f t="shared" si="505"/>
        <v>#VALUE!</v>
      </c>
      <c r="J391" t="e">
        <f t="shared" si="506"/>
        <v>#VALUE!</v>
      </c>
      <c r="K391" t="e">
        <f t="shared" si="507"/>
        <v>#VALUE!</v>
      </c>
      <c r="L391" t="e">
        <f t="shared" si="508"/>
        <v>#VALUE!</v>
      </c>
      <c r="M391" t="e">
        <f t="shared" si="509"/>
        <v>#VALUE!</v>
      </c>
      <c r="N391" t="e">
        <f t="shared" si="510"/>
        <v>#VALUE!</v>
      </c>
      <c r="O391" t="e">
        <f t="shared" si="511"/>
        <v>#VALUE!</v>
      </c>
      <c r="P391" t="e">
        <f t="shared" si="512"/>
        <v>#VALUE!</v>
      </c>
      <c r="Q391" t="e">
        <f t="shared" si="513"/>
        <v>#VALUE!</v>
      </c>
      <c r="R391" t="e">
        <f t="shared" si="514"/>
        <v>#VALUE!</v>
      </c>
      <c r="S391" t="e">
        <f t="shared" si="515"/>
        <v>#VALUE!</v>
      </c>
      <c r="T391" t="e">
        <f t="shared" si="516"/>
        <v>#VALUE!</v>
      </c>
      <c r="U391" t="e">
        <f t="shared" si="517"/>
        <v>#VALUE!</v>
      </c>
      <c r="V391" t="e">
        <f t="shared" si="518"/>
        <v>#VALUE!</v>
      </c>
      <c r="W391" t="e">
        <f t="shared" si="519"/>
        <v>#VALUE!</v>
      </c>
      <c r="X391" t="e">
        <f t="shared" si="520"/>
        <v>#VALUE!</v>
      </c>
      <c r="Y391" t="e">
        <f t="shared" si="521"/>
        <v>#VALUE!</v>
      </c>
      <c r="Z391" t="e">
        <f t="shared" si="522"/>
        <v>#VALUE!</v>
      </c>
      <c r="AA391" t="e">
        <f t="shared" si="523"/>
        <v>#VALUE!</v>
      </c>
      <c r="AB391" t="e">
        <f t="shared" si="524"/>
        <v>#VALUE!</v>
      </c>
      <c r="AC391" t="e">
        <f t="shared" si="525"/>
        <v>#VALUE!</v>
      </c>
      <c r="AD391" t="e">
        <f t="shared" si="526"/>
        <v>#VALUE!</v>
      </c>
      <c r="AE391" t="e">
        <f t="shared" si="527"/>
        <v>#VALUE!</v>
      </c>
      <c r="AF391" t="e">
        <f t="shared" si="528"/>
        <v>#VALUE!</v>
      </c>
      <c r="AG391" t="e">
        <f t="shared" si="529"/>
        <v>#VALUE!</v>
      </c>
      <c r="AH391" t="e">
        <f t="shared" si="530"/>
        <v>#VALUE!</v>
      </c>
      <c r="AI391" t="e">
        <f t="shared" si="531"/>
        <v>#VALUE!</v>
      </c>
      <c r="AJ391" t="e">
        <f t="shared" si="532"/>
        <v>#VALUE!</v>
      </c>
      <c r="AK391" t="e">
        <f t="shared" si="533"/>
        <v>#VALUE!</v>
      </c>
      <c r="AL391" t="e">
        <f t="shared" si="534"/>
        <v>#VALUE!</v>
      </c>
      <c r="AM391" t="e">
        <f t="shared" si="535"/>
        <v>#VALUE!</v>
      </c>
      <c r="AN391" t="e">
        <f t="shared" si="536"/>
        <v>#VALUE!</v>
      </c>
      <c r="AO391" t="e">
        <f t="shared" si="537"/>
        <v>#VALUE!</v>
      </c>
      <c r="AP391" t="e">
        <f t="shared" si="538"/>
        <v>#VALUE!</v>
      </c>
      <c r="AQ391" t="e">
        <f t="shared" si="539"/>
        <v>#VALUE!</v>
      </c>
      <c r="AR391" t="e">
        <f t="shared" si="540"/>
        <v>#VALUE!</v>
      </c>
      <c r="AS391" t="e">
        <f t="shared" si="541"/>
        <v>#VALUE!</v>
      </c>
      <c r="AT391" t="e">
        <f t="shared" si="542"/>
        <v>#VALUE!</v>
      </c>
      <c r="AU391" t="e">
        <f t="shared" si="543"/>
        <v>#VALUE!</v>
      </c>
      <c r="AV391" t="e">
        <f t="shared" si="544"/>
        <v>#VALUE!</v>
      </c>
      <c r="AW391" t="e">
        <f t="shared" si="545"/>
        <v>#VALUE!</v>
      </c>
      <c r="AX391" t="e">
        <f t="shared" si="546"/>
        <v>#VALUE!</v>
      </c>
      <c r="AY391" t="e">
        <f t="shared" si="547"/>
        <v>#VALUE!</v>
      </c>
      <c r="AZ391" t="e">
        <f t="shared" si="548"/>
        <v>#VALUE!</v>
      </c>
      <c r="BA391" t="e">
        <f t="shared" si="549"/>
        <v>#VALUE!</v>
      </c>
      <c r="BB391" t="e">
        <f t="shared" si="550"/>
        <v>#VALUE!</v>
      </c>
      <c r="BC391" t="e">
        <f t="shared" si="551"/>
        <v>#VALUE!</v>
      </c>
      <c r="BD391" t="e">
        <f t="shared" si="552"/>
        <v>#VALUE!</v>
      </c>
      <c r="BE391" t="e">
        <f t="shared" si="553"/>
        <v>#VALUE!</v>
      </c>
      <c r="BF391" t="e">
        <f t="shared" si="554"/>
        <v>#VALUE!</v>
      </c>
      <c r="BG391" t="e">
        <f t="shared" si="555"/>
        <v>#VALUE!</v>
      </c>
      <c r="BH391" t="e">
        <f t="shared" si="556"/>
        <v>#VALUE!</v>
      </c>
      <c r="BI391" t="e">
        <f t="shared" si="557"/>
        <v>#VALUE!</v>
      </c>
      <c r="BJ391" t="e">
        <f t="shared" si="558"/>
        <v>#VALUE!</v>
      </c>
      <c r="BK391" t="e">
        <f t="shared" si="559"/>
        <v>#VALUE!</v>
      </c>
      <c r="BL391" t="e">
        <f t="shared" si="560"/>
        <v>#VALUE!</v>
      </c>
      <c r="BM391" t="e">
        <f t="shared" si="561"/>
        <v>#VALUE!</v>
      </c>
      <c r="BN391" t="e">
        <f t="shared" si="562"/>
        <v>#VALUE!</v>
      </c>
      <c r="BO391" t="e">
        <f t="shared" si="563"/>
        <v>#VALUE!</v>
      </c>
      <c r="BP391" t="e">
        <f t="shared" si="564"/>
        <v>#VALUE!</v>
      </c>
      <c r="BQ391" t="e">
        <f t="shared" si="565"/>
        <v>#VALUE!</v>
      </c>
      <c r="BR391" t="e">
        <f t="shared" si="566"/>
        <v>#VALUE!</v>
      </c>
      <c r="BS391" t="e">
        <f t="shared" si="567"/>
        <v>#VALUE!</v>
      </c>
      <c r="BT391" t="e">
        <f t="shared" si="568"/>
        <v>#VALUE!</v>
      </c>
      <c r="BU391" t="e">
        <f t="shared" si="569"/>
        <v>#VALUE!</v>
      </c>
      <c r="BV391" t="e">
        <f t="shared" si="570"/>
        <v>#VALUE!</v>
      </c>
      <c r="BW391" t="e">
        <f t="shared" si="571"/>
        <v>#VALUE!</v>
      </c>
      <c r="BX391" t="e">
        <f t="shared" si="572"/>
        <v>#VALUE!</v>
      </c>
      <c r="BY391" t="e">
        <f t="shared" si="573"/>
        <v>#VALUE!</v>
      </c>
      <c r="BZ391" t="e">
        <f t="shared" si="574"/>
        <v>#VALUE!</v>
      </c>
      <c r="CA391" t="e">
        <f t="shared" si="575"/>
        <v>#VALUE!</v>
      </c>
      <c r="CB391" t="e">
        <f t="shared" si="576"/>
        <v>#VALUE!</v>
      </c>
      <c r="CC391" t="e">
        <f t="shared" si="577"/>
        <v>#VALUE!</v>
      </c>
      <c r="CD391" t="e">
        <f t="shared" si="578"/>
        <v>#VALUE!</v>
      </c>
      <c r="CE391" t="e">
        <f t="shared" si="579"/>
        <v>#VALUE!</v>
      </c>
      <c r="CF391" t="e">
        <f t="shared" si="580"/>
        <v>#VALUE!</v>
      </c>
      <c r="CG391" t="e">
        <f t="shared" si="581"/>
        <v>#VALUE!</v>
      </c>
      <c r="CH391" t="e">
        <f t="shared" ca="1" si="582"/>
        <v>#N/A</v>
      </c>
    </row>
    <row r="392" spans="5:86" x14ac:dyDescent="0.25">
      <c r="E392">
        <f t="shared" si="583"/>
        <v>1045477</v>
      </c>
      <c r="F392">
        <f t="shared" si="583"/>
        <v>1045477</v>
      </c>
      <c r="G392" t="e">
        <f t="shared" si="584"/>
        <v>#N/A</v>
      </c>
      <c r="H392" t="e">
        <f t="shared" si="504"/>
        <v>#VALUE!</v>
      </c>
      <c r="I392" t="e">
        <f t="shared" si="505"/>
        <v>#VALUE!</v>
      </c>
      <c r="J392" t="e">
        <f t="shared" si="506"/>
        <v>#VALUE!</v>
      </c>
      <c r="K392" t="e">
        <f t="shared" si="507"/>
        <v>#VALUE!</v>
      </c>
      <c r="L392" t="e">
        <f t="shared" si="508"/>
        <v>#VALUE!</v>
      </c>
      <c r="M392" t="e">
        <f t="shared" si="509"/>
        <v>#VALUE!</v>
      </c>
      <c r="N392" t="e">
        <f t="shared" si="510"/>
        <v>#VALUE!</v>
      </c>
      <c r="O392" t="e">
        <f t="shared" si="511"/>
        <v>#VALUE!</v>
      </c>
      <c r="P392" t="e">
        <f t="shared" si="512"/>
        <v>#VALUE!</v>
      </c>
      <c r="Q392" t="e">
        <f t="shared" si="513"/>
        <v>#VALUE!</v>
      </c>
      <c r="R392" t="e">
        <f t="shared" si="514"/>
        <v>#VALUE!</v>
      </c>
      <c r="S392" t="e">
        <f t="shared" si="515"/>
        <v>#VALUE!</v>
      </c>
      <c r="T392" t="e">
        <f t="shared" si="516"/>
        <v>#VALUE!</v>
      </c>
      <c r="U392" t="e">
        <f t="shared" si="517"/>
        <v>#VALUE!</v>
      </c>
      <c r="V392" t="e">
        <f t="shared" si="518"/>
        <v>#VALUE!</v>
      </c>
      <c r="W392" t="e">
        <f t="shared" si="519"/>
        <v>#VALUE!</v>
      </c>
      <c r="X392" t="e">
        <f t="shared" si="520"/>
        <v>#VALUE!</v>
      </c>
      <c r="Y392" t="e">
        <f t="shared" si="521"/>
        <v>#VALUE!</v>
      </c>
      <c r="Z392" t="e">
        <f t="shared" si="522"/>
        <v>#VALUE!</v>
      </c>
      <c r="AA392" t="e">
        <f t="shared" si="523"/>
        <v>#VALUE!</v>
      </c>
      <c r="AB392" t="e">
        <f t="shared" si="524"/>
        <v>#VALUE!</v>
      </c>
      <c r="AC392" t="e">
        <f t="shared" si="525"/>
        <v>#VALUE!</v>
      </c>
      <c r="AD392" t="e">
        <f t="shared" si="526"/>
        <v>#VALUE!</v>
      </c>
      <c r="AE392" t="e">
        <f t="shared" si="527"/>
        <v>#VALUE!</v>
      </c>
      <c r="AF392" t="e">
        <f t="shared" si="528"/>
        <v>#VALUE!</v>
      </c>
      <c r="AG392" t="e">
        <f t="shared" si="529"/>
        <v>#VALUE!</v>
      </c>
      <c r="AH392" t="e">
        <f t="shared" si="530"/>
        <v>#VALUE!</v>
      </c>
      <c r="AI392" t="e">
        <f t="shared" si="531"/>
        <v>#VALUE!</v>
      </c>
      <c r="AJ392" t="e">
        <f t="shared" si="532"/>
        <v>#VALUE!</v>
      </c>
      <c r="AK392" t="e">
        <f t="shared" si="533"/>
        <v>#VALUE!</v>
      </c>
      <c r="AL392" t="e">
        <f t="shared" si="534"/>
        <v>#VALUE!</v>
      </c>
      <c r="AM392" t="e">
        <f t="shared" si="535"/>
        <v>#VALUE!</v>
      </c>
      <c r="AN392" t="e">
        <f t="shared" si="536"/>
        <v>#VALUE!</v>
      </c>
      <c r="AO392" t="e">
        <f t="shared" si="537"/>
        <v>#VALUE!</v>
      </c>
      <c r="AP392" t="e">
        <f t="shared" si="538"/>
        <v>#VALUE!</v>
      </c>
      <c r="AQ392" t="e">
        <f t="shared" si="539"/>
        <v>#VALUE!</v>
      </c>
      <c r="AR392" t="e">
        <f t="shared" si="540"/>
        <v>#VALUE!</v>
      </c>
      <c r="AS392" t="e">
        <f t="shared" si="541"/>
        <v>#VALUE!</v>
      </c>
      <c r="AT392" t="e">
        <f t="shared" si="542"/>
        <v>#VALUE!</v>
      </c>
      <c r="AU392" t="e">
        <f t="shared" si="543"/>
        <v>#VALUE!</v>
      </c>
      <c r="AV392" t="e">
        <f t="shared" si="544"/>
        <v>#VALUE!</v>
      </c>
      <c r="AW392" t="e">
        <f t="shared" si="545"/>
        <v>#VALUE!</v>
      </c>
      <c r="AX392" t="e">
        <f t="shared" si="546"/>
        <v>#VALUE!</v>
      </c>
      <c r="AY392" t="e">
        <f t="shared" si="547"/>
        <v>#VALUE!</v>
      </c>
      <c r="AZ392" t="e">
        <f t="shared" si="548"/>
        <v>#VALUE!</v>
      </c>
      <c r="BA392" t="e">
        <f t="shared" si="549"/>
        <v>#VALUE!</v>
      </c>
      <c r="BB392" t="e">
        <f t="shared" si="550"/>
        <v>#VALUE!</v>
      </c>
      <c r="BC392" t="e">
        <f t="shared" si="551"/>
        <v>#VALUE!</v>
      </c>
      <c r="BD392" t="e">
        <f t="shared" si="552"/>
        <v>#VALUE!</v>
      </c>
      <c r="BE392" t="e">
        <f t="shared" si="553"/>
        <v>#VALUE!</v>
      </c>
      <c r="BF392" t="e">
        <f t="shared" si="554"/>
        <v>#VALUE!</v>
      </c>
      <c r="BG392" t="e">
        <f t="shared" si="555"/>
        <v>#VALUE!</v>
      </c>
      <c r="BH392" t="e">
        <f t="shared" si="556"/>
        <v>#VALUE!</v>
      </c>
      <c r="BI392" t="e">
        <f t="shared" si="557"/>
        <v>#VALUE!</v>
      </c>
      <c r="BJ392" t="e">
        <f t="shared" si="558"/>
        <v>#VALUE!</v>
      </c>
      <c r="BK392" t="e">
        <f t="shared" si="559"/>
        <v>#VALUE!</v>
      </c>
      <c r="BL392" t="e">
        <f t="shared" si="560"/>
        <v>#VALUE!</v>
      </c>
      <c r="BM392" t="e">
        <f t="shared" si="561"/>
        <v>#VALUE!</v>
      </c>
      <c r="BN392" t="e">
        <f t="shared" si="562"/>
        <v>#VALUE!</v>
      </c>
      <c r="BO392" t="e">
        <f t="shared" si="563"/>
        <v>#VALUE!</v>
      </c>
      <c r="BP392" t="e">
        <f t="shared" si="564"/>
        <v>#VALUE!</v>
      </c>
      <c r="BQ392" t="e">
        <f t="shared" si="565"/>
        <v>#VALUE!</v>
      </c>
      <c r="BR392" t="e">
        <f t="shared" si="566"/>
        <v>#VALUE!</v>
      </c>
      <c r="BS392" t="e">
        <f t="shared" si="567"/>
        <v>#VALUE!</v>
      </c>
      <c r="BT392" t="e">
        <f t="shared" si="568"/>
        <v>#VALUE!</v>
      </c>
      <c r="BU392" t="e">
        <f t="shared" si="569"/>
        <v>#VALUE!</v>
      </c>
      <c r="BV392" t="e">
        <f t="shared" si="570"/>
        <v>#VALUE!</v>
      </c>
      <c r="BW392" t="e">
        <f t="shared" si="571"/>
        <v>#VALUE!</v>
      </c>
      <c r="BX392" t="e">
        <f t="shared" si="572"/>
        <v>#VALUE!</v>
      </c>
      <c r="BY392" t="e">
        <f t="shared" si="573"/>
        <v>#VALUE!</v>
      </c>
      <c r="BZ392" t="e">
        <f t="shared" si="574"/>
        <v>#VALUE!</v>
      </c>
      <c r="CA392" t="e">
        <f t="shared" si="575"/>
        <v>#VALUE!</v>
      </c>
      <c r="CB392" t="e">
        <f t="shared" si="576"/>
        <v>#VALUE!</v>
      </c>
      <c r="CC392" t="e">
        <f t="shared" si="577"/>
        <v>#VALUE!</v>
      </c>
      <c r="CD392" t="e">
        <f t="shared" si="578"/>
        <v>#VALUE!</v>
      </c>
      <c r="CE392" t="e">
        <f t="shared" si="579"/>
        <v>#VALUE!</v>
      </c>
      <c r="CF392" t="e">
        <f t="shared" si="580"/>
        <v>#VALUE!</v>
      </c>
      <c r="CG392" t="e">
        <f t="shared" si="581"/>
        <v>#VALUE!</v>
      </c>
      <c r="CH392" t="e">
        <f t="shared" ca="1" si="582"/>
        <v>#N/A</v>
      </c>
    </row>
    <row r="393" spans="5:86" x14ac:dyDescent="0.25">
      <c r="E393">
        <f t="shared" si="583"/>
        <v>1045476</v>
      </c>
      <c r="F393">
        <f t="shared" si="583"/>
        <v>1045476</v>
      </c>
      <c r="G393" t="e">
        <f t="shared" si="584"/>
        <v>#N/A</v>
      </c>
      <c r="H393" t="e">
        <f t="shared" si="504"/>
        <v>#VALUE!</v>
      </c>
      <c r="I393" t="e">
        <f t="shared" si="505"/>
        <v>#VALUE!</v>
      </c>
      <c r="J393" t="e">
        <f t="shared" si="506"/>
        <v>#VALUE!</v>
      </c>
      <c r="K393" t="e">
        <f t="shared" si="507"/>
        <v>#VALUE!</v>
      </c>
      <c r="L393" t="e">
        <f t="shared" si="508"/>
        <v>#VALUE!</v>
      </c>
      <c r="M393" t="e">
        <f t="shared" si="509"/>
        <v>#VALUE!</v>
      </c>
      <c r="N393" t="e">
        <f t="shared" si="510"/>
        <v>#VALUE!</v>
      </c>
      <c r="O393" t="e">
        <f t="shared" si="511"/>
        <v>#VALUE!</v>
      </c>
      <c r="P393" t="e">
        <f t="shared" si="512"/>
        <v>#VALUE!</v>
      </c>
      <c r="Q393" t="e">
        <f t="shared" si="513"/>
        <v>#VALUE!</v>
      </c>
      <c r="R393" t="e">
        <f t="shared" si="514"/>
        <v>#VALUE!</v>
      </c>
      <c r="S393" t="e">
        <f t="shared" si="515"/>
        <v>#VALUE!</v>
      </c>
      <c r="T393" t="e">
        <f t="shared" si="516"/>
        <v>#VALUE!</v>
      </c>
      <c r="U393" t="e">
        <f t="shared" si="517"/>
        <v>#VALUE!</v>
      </c>
      <c r="V393" t="e">
        <f t="shared" si="518"/>
        <v>#VALUE!</v>
      </c>
      <c r="W393" t="e">
        <f t="shared" si="519"/>
        <v>#VALUE!</v>
      </c>
      <c r="X393" t="e">
        <f t="shared" si="520"/>
        <v>#VALUE!</v>
      </c>
      <c r="Y393" t="e">
        <f t="shared" si="521"/>
        <v>#VALUE!</v>
      </c>
      <c r="Z393" t="e">
        <f t="shared" si="522"/>
        <v>#VALUE!</v>
      </c>
      <c r="AA393" t="e">
        <f t="shared" si="523"/>
        <v>#VALUE!</v>
      </c>
      <c r="AB393" t="e">
        <f t="shared" si="524"/>
        <v>#VALUE!</v>
      </c>
      <c r="AC393" t="e">
        <f t="shared" si="525"/>
        <v>#VALUE!</v>
      </c>
      <c r="AD393" t="e">
        <f t="shared" si="526"/>
        <v>#VALUE!</v>
      </c>
      <c r="AE393" t="e">
        <f t="shared" si="527"/>
        <v>#VALUE!</v>
      </c>
      <c r="AF393" t="e">
        <f t="shared" si="528"/>
        <v>#VALUE!</v>
      </c>
      <c r="AG393" t="e">
        <f t="shared" si="529"/>
        <v>#VALUE!</v>
      </c>
      <c r="AH393" t="e">
        <f t="shared" si="530"/>
        <v>#VALUE!</v>
      </c>
      <c r="AI393" t="e">
        <f t="shared" si="531"/>
        <v>#VALUE!</v>
      </c>
      <c r="AJ393" t="e">
        <f t="shared" si="532"/>
        <v>#VALUE!</v>
      </c>
      <c r="AK393" t="e">
        <f t="shared" si="533"/>
        <v>#VALUE!</v>
      </c>
      <c r="AL393" t="e">
        <f t="shared" si="534"/>
        <v>#VALUE!</v>
      </c>
      <c r="AM393" t="e">
        <f t="shared" si="535"/>
        <v>#VALUE!</v>
      </c>
      <c r="AN393" t="e">
        <f t="shared" si="536"/>
        <v>#VALUE!</v>
      </c>
      <c r="AO393" t="e">
        <f t="shared" si="537"/>
        <v>#VALUE!</v>
      </c>
      <c r="AP393" t="e">
        <f t="shared" si="538"/>
        <v>#VALUE!</v>
      </c>
      <c r="AQ393" t="e">
        <f t="shared" si="539"/>
        <v>#VALUE!</v>
      </c>
      <c r="AR393" t="e">
        <f t="shared" si="540"/>
        <v>#VALUE!</v>
      </c>
      <c r="AS393" t="e">
        <f t="shared" si="541"/>
        <v>#VALUE!</v>
      </c>
      <c r="AT393" t="e">
        <f t="shared" si="542"/>
        <v>#VALUE!</v>
      </c>
      <c r="AU393" t="e">
        <f t="shared" si="543"/>
        <v>#VALUE!</v>
      </c>
      <c r="AV393" t="e">
        <f t="shared" si="544"/>
        <v>#VALUE!</v>
      </c>
      <c r="AW393" t="e">
        <f t="shared" si="545"/>
        <v>#VALUE!</v>
      </c>
      <c r="AX393" t="e">
        <f t="shared" si="546"/>
        <v>#VALUE!</v>
      </c>
      <c r="AY393" t="e">
        <f t="shared" si="547"/>
        <v>#VALUE!</v>
      </c>
      <c r="AZ393" t="e">
        <f t="shared" si="548"/>
        <v>#VALUE!</v>
      </c>
      <c r="BA393" t="e">
        <f t="shared" si="549"/>
        <v>#VALUE!</v>
      </c>
      <c r="BB393" t="e">
        <f t="shared" si="550"/>
        <v>#VALUE!</v>
      </c>
      <c r="BC393" t="e">
        <f t="shared" si="551"/>
        <v>#VALUE!</v>
      </c>
      <c r="BD393" t="e">
        <f t="shared" si="552"/>
        <v>#VALUE!</v>
      </c>
      <c r="BE393" t="e">
        <f t="shared" si="553"/>
        <v>#VALUE!</v>
      </c>
      <c r="BF393" t="e">
        <f t="shared" si="554"/>
        <v>#VALUE!</v>
      </c>
      <c r="BG393" t="e">
        <f t="shared" si="555"/>
        <v>#VALUE!</v>
      </c>
      <c r="BH393" t="e">
        <f t="shared" si="556"/>
        <v>#VALUE!</v>
      </c>
      <c r="BI393" t="e">
        <f t="shared" si="557"/>
        <v>#VALUE!</v>
      </c>
      <c r="BJ393" t="e">
        <f t="shared" si="558"/>
        <v>#VALUE!</v>
      </c>
      <c r="BK393" t="e">
        <f t="shared" si="559"/>
        <v>#VALUE!</v>
      </c>
      <c r="BL393" t="e">
        <f t="shared" si="560"/>
        <v>#VALUE!</v>
      </c>
      <c r="BM393" t="e">
        <f t="shared" si="561"/>
        <v>#VALUE!</v>
      </c>
      <c r="BN393" t="e">
        <f t="shared" si="562"/>
        <v>#VALUE!</v>
      </c>
      <c r="BO393" t="e">
        <f t="shared" si="563"/>
        <v>#VALUE!</v>
      </c>
      <c r="BP393" t="e">
        <f t="shared" si="564"/>
        <v>#VALUE!</v>
      </c>
      <c r="BQ393" t="e">
        <f t="shared" si="565"/>
        <v>#VALUE!</v>
      </c>
      <c r="BR393" t="e">
        <f t="shared" si="566"/>
        <v>#VALUE!</v>
      </c>
      <c r="BS393" t="e">
        <f t="shared" si="567"/>
        <v>#VALUE!</v>
      </c>
      <c r="BT393" t="e">
        <f t="shared" si="568"/>
        <v>#VALUE!</v>
      </c>
      <c r="BU393" t="e">
        <f t="shared" si="569"/>
        <v>#VALUE!</v>
      </c>
      <c r="BV393" t="e">
        <f t="shared" si="570"/>
        <v>#VALUE!</v>
      </c>
      <c r="BW393" t="e">
        <f t="shared" si="571"/>
        <v>#VALUE!</v>
      </c>
      <c r="BX393" t="e">
        <f t="shared" si="572"/>
        <v>#VALUE!</v>
      </c>
      <c r="BY393" t="e">
        <f t="shared" si="573"/>
        <v>#VALUE!</v>
      </c>
      <c r="BZ393" t="e">
        <f t="shared" si="574"/>
        <v>#VALUE!</v>
      </c>
      <c r="CA393" t="e">
        <f t="shared" si="575"/>
        <v>#VALUE!</v>
      </c>
      <c r="CB393" t="e">
        <f t="shared" si="576"/>
        <v>#VALUE!</v>
      </c>
      <c r="CC393" t="e">
        <f t="shared" si="577"/>
        <v>#VALUE!</v>
      </c>
      <c r="CD393" t="e">
        <f t="shared" si="578"/>
        <v>#VALUE!</v>
      </c>
      <c r="CE393" t="e">
        <f t="shared" si="579"/>
        <v>#VALUE!</v>
      </c>
      <c r="CF393" t="e">
        <f t="shared" si="580"/>
        <v>#VALUE!</v>
      </c>
      <c r="CG393" t="e">
        <f t="shared" si="581"/>
        <v>#VALUE!</v>
      </c>
      <c r="CH393" t="e">
        <f t="shared" ca="1" si="582"/>
        <v>#N/A</v>
      </c>
    </row>
    <row r="394" spans="5:86" x14ac:dyDescent="0.25">
      <c r="E394">
        <f t="shared" si="583"/>
        <v>1045475</v>
      </c>
      <c r="F394">
        <f t="shared" si="583"/>
        <v>1045475</v>
      </c>
      <c r="G394" t="e">
        <f t="shared" si="584"/>
        <v>#N/A</v>
      </c>
      <c r="H394" t="e">
        <f t="shared" si="504"/>
        <v>#VALUE!</v>
      </c>
      <c r="I394" t="e">
        <f t="shared" si="505"/>
        <v>#VALUE!</v>
      </c>
      <c r="J394" t="e">
        <f t="shared" si="506"/>
        <v>#VALUE!</v>
      </c>
      <c r="K394" t="e">
        <f t="shared" si="507"/>
        <v>#VALUE!</v>
      </c>
      <c r="L394" t="e">
        <f t="shared" si="508"/>
        <v>#VALUE!</v>
      </c>
      <c r="M394" t="e">
        <f t="shared" si="509"/>
        <v>#VALUE!</v>
      </c>
      <c r="N394" t="e">
        <f t="shared" si="510"/>
        <v>#VALUE!</v>
      </c>
      <c r="O394" t="e">
        <f t="shared" si="511"/>
        <v>#VALUE!</v>
      </c>
      <c r="P394" t="e">
        <f t="shared" si="512"/>
        <v>#VALUE!</v>
      </c>
      <c r="Q394" t="e">
        <f t="shared" si="513"/>
        <v>#VALUE!</v>
      </c>
      <c r="R394" t="e">
        <f t="shared" si="514"/>
        <v>#VALUE!</v>
      </c>
      <c r="S394" t="e">
        <f t="shared" si="515"/>
        <v>#VALUE!</v>
      </c>
      <c r="T394" t="e">
        <f t="shared" si="516"/>
        <v>#VALUE!</v>
      </c>
      <c r="U394" t="e">
        <f t="shared" si="517"/>
        <v>#VALUE!</v>
      </c>
      <c r="V394" t="e">
        <f t="shared" si="518"/>
        <v>#VALUE!</v>
      </c>
      <c r="W394" t="e">
        <f t="shared" si="519"/>
        <v>#VALUE!</v>
      </c>
      <c r="X394" t="e">
        <f t="shared" si="520"/>
        <v>#VALUE!</v>
      </c>
      <c r="Y394" t="e">
        <f t="shared" si="521"/>
        <v>#VALUE!</v>
      </c>
      <c r="Z394" t="e">
        <f t="shared" si="522"/>
        <v>#VALUE!</v>
      </c>
      <c r="AA394" t="e">
        <f t="shared" si="523"/>
        <v>#VALUE!</v>
      </c>
      <c r="AB394" t="e">
        <f t="shared" si="524"/>
        <v>#VALUE!</v>
      </c>
      <c r="AC394" t="e">
        <f t="shared" si="525"/>
        <v>#VALUE!</v>
      </c>
      <c r="AD394" t="e">
        <f t="shared" si="526"/>
        <v>#VALUE!</v>
      </c>
      <c r="AE394" t="e">
        <f t="shared" si="527"/>
        <v>#VALUE!</v>
      </c>
      <c r="AF394" t="e">
        <f t="shared" si="528"/>
        <v>#VALUE!</v>
      </c>
      <c r="AG394" t="e">
        <f t="shared" si="529"/>
        <v>#VALUE!</v>
      </c>
      <c r="AH394" t="e">
        <f t="shared" si="530"/>
        <v>#VALUE!</v>
      </c>
      <c r="AI394" t="e">
        <f t="shared" si="531"/>
        <v>#VALUE!</v>
      </c>
      <c r="AJ394" t="e">
        <f t="shared" si="532"/>
        <v>#VALUE!</v>
      </c>
      <c r="AK394" t="e">
        <f t="shared" si="533"/>
        <v>#VALUE!</v>
      </c>
      <c r="AL394" t="e">
        <f t="shared" si="534"/>
        <v>#VALUE!</v>
      </c>
      <c r="AM394" t="e">
        <f t="shared" si="535"/>
        <v>#VALUE!</v>
      </c>
      <c r="AN394" t="e">
        <f t="shared" si="536"/>
        <v>#VALUE!</v>
      </c>
      <c r="AO394" t="e">
        <f t="shared" si="537"/>
        <v>#VALUE!</v>
      </c>
      <c r="AP394" t="e">
        <f t="shared" si="538"/>
        <v>#VALUE!</v>
      </c>
      <c r="AQ394" t="e">
        <f t="shared" si="539"/>
        <v>#VALUE!</v>
      </c>
      <c r="AR394" t="e">
        <f t="shared" si="540"/>
        <v>#VALUE!</v>
      </c>
      <c r="AS394" t="e">
        <f t="shared" si="541"/>
        <v>#VALUE!</v>
      </c>
      <c r="AT394" t="e">
        <f t="shared" si="542"/>
        <v>#VALUE!</v>
      </c>
      <c r="AU394" t="e">
        <f t="shared" si="543"/>
        <v>#VALUE!</v>
      </c>
      <c r="AV394" t="e">
        <f t="shared" si="544"/>
        <v>#VALUE!</v>
      </c>
      <c r="AW394" t="e">
        <f t="shared" si="545"/>
        <v>#VALUE!</v>
      </c>
      <c r="AX394" t="e">
        <f t="shared" si="546"/>
        <v>#VALUE!</v>
      </c>
      <c r="AY394" t="e">
        <f t="shared" si="547"/>
        <v>#VALUE!</v>
      </c>
      <c r="AZ394" t="e">
        <f t="shared" si="548"/>
        <v>#VALUE!</v>
      </c>
      <c r="BA394" t="e">
        <f t="shared" si="549"/>
        <v>#VALUE!</v>
      </c>
      <c r="BB394" t="e">
        <f t="shared" si="550"/>
        <v>#VALUE!</v>
      </c>
      <c r="BC394" t="e">
        <f t="shared" si="551"/>
        <v>#VALUE!</v>
      </c>
      <c r="BD394" t="e">
        <f t="shared" si="552"/>
        <v>#VALUE!</v>
      </c>
      <c r="BE394" t="e">
        <f t="shared" si="553"/>
        <v>#VALUE!</v>
      </c>
      <c r="BF394" t="e">
        <f t="shared" si="554"/>
        <v>#VALUE!</v>
      </c>
      <c r="BG394" t="e">
        <f t="shared" si="555"/>
        <v>#VALUE!</v>
      </c>
      <c r="BH394" t="e">
        <f t="shared" si="556"/>
        <v>#VALUE!</v>
      </c>
      <c r="BI394" t="e">
        <f t="shared" si="557"/>
        <v>#VALUE!</v>
      </c>
      <c r="BJ394" t="e">
        <f t="shared" si="558"/>
        <v>#VALUE!</v>
      </c>
      <c r="BK394" t="e">
        <f t="shared" si="559"/>
        <v>#VALUE!</v>
      </c>
      <c r="BL394" t="e">
        <f t="shared" si="560"/>
        <v>#VALUE!</v>
      </c>
      <c r="BM394" t="e">
        <f t="shared" si="561"/>
        <v>#VALUE!</v>
      </c>
      <c r="BN394" t="e">
        <f t="shared" si="562"/>
        <v>#VALUE!</v>
      </c>
      <c r="BO394" t="e">
        <f t="shared" si="563"/>
        <v>#VALUE!</v>
      </c>
      <c r="BP394" t="e">
        <f t="shared" si="564"/>
        <v>#VALUE!</v>
      </c>
      <c r="BQ394" t="e">
        <f t="shared" si="565"/>
        <v>#VALUE!</v>
      </c>
      <c r="BR394" t="e">
        <f t="shared" si="566"/>
        <v>#VALUE!</v>
      </c>
      <c r="BS394" t="e">
        <f t="shared" si="567"/>
        <v>#VALUE!</v>
      </c>
      <c r="BT394" t="e">
        <f t="shared" si="568"/>
        <v>#VALUE!</v>
      </c>
      <c r="BU394" t="e">
        <f t="shared" si="569"/>
        <v>#VALUE!</v>
      </c>
      <c r="BV394" t="e">
        <f t="shared" si="570"/>
        <v>#VALUE!</v>
      </c>
      <c r="BW394" t="e">
        <f t="shared" si="571"/>
        <v>#VALUE!</v>
      </c>
      <c r="BX394" t="e">
        <f t="shared" si="572"/>
        <v>#VALUE!</v>
      </c>
      <c r="BY394" t="e">
        <f t="shared" si="573"/>
        <v>#VALUE!</v>
      </c>
      <c r="BZ394" t="e">
        <f t="shared" si="574"/>
        <v>#VALUE!</v>
      </c>
      <c r="CA394" t="e">
        <f t="shared" si="575"/>
        <v>#VALUE!</v>
      </c>
      <c r="CB394" t="e">
        <f t="shared" si="576"/>
        <v>#VALUE!</v>
      </c>
      <c r="CC394" t="e">
        <f t="shared" si="577"/>
        <v>#VALUE!</v>
      </c>
      <c r="CD394" t="e">
        <f t="shared" si="578"/>
        <v>#VALUE!</v>
      </c>
      <c r="CE394" t="e">
        <f t="shared" si="579"/>
        <v>#VALUE!</v>
      </c>
      <c r="CF394" t="e">
        <f t="shared" si="580"/>
        <v>#VALUE!</v>
      </c>
      <c r="CG394" t="e">
        <f t="shared" si="581"/>
        <v>#VALUE!</v>
      </c>
      <c r="CH394" t="e">
        <f t="shared" ca="1" si="582"/>
        <v>#N/A</v>
      </c>
    </row>
    <row r="395" spans="5:86" x14ac:dyDescent="0.25">
      <c r="E395">
        <f t="shared" si="583"/>
        <v>1045474</v>
      </c>
      <c r="F395">
        <f t="shared" si="583"/>
        <v>1045474</v>
      </c>
      <c r="G395" t="e">
        <f t="shared" si="584"/>
        <v>#N/A</v>
      </c>
      <c r="H395" t="e">
        <f t="shared" si="504"/>
        <v>#VALUE!</v>
      </c>
      <c r="I395" t="e">
        <f t="shared" si="505"/>
        <v>#VALUE!</v>
      </c>
      <c r="J395" t="e">
        <f t="shared" si="506"/>
        <v>#VALUE!</v>
      </c>
      <c r="K395" t="e">
        <f t="shared" si="507"/>
        <v>#VALUE!</v>
      </c>
      <c r="L395" t="e">
        <f t="shared" si="508"/>
        <v>#VALUE!</v>
      </c>
      <c r="M395" t="e">
        <f t="shared" si="509"/>
        <v>#VALUE!</v>
      </c>
      <c r="N395" t="e">
        <f t="shared" si="510"/>
        <v>#VALUE!</v>
      </c>
      <c r="O395" t="e">
        <f t="shared" si="511"/>
        <v>#VALUE!</v>
      </c>
      <c r="P395" t="e">
        <f t="shared" si="512"/>
        <v>#VALUE!</v>
      </c>
      <c r="Q395" t="e">
        <f t="shared" si="513"/>
        <v>#VALUE!</v>
      </c>
      <c r="R395" t="e">
        <f t="shared" si="514"/>
        <v>#VALUE!</v>
      </c>
      <c r="S395" t="e">
        <f t="shared" si="515"/>
        <v>#VALUE!</v>
      </c>
      <c r="T395" t="e">
        <f t="shared" si="516"/>
        <v>#VALUE!</v>
      </c>
      <c r="U395" t="e">
        <f t="shared" si="517"/>
        <v>#VALUE!</v>
      </c>
      <c r="V395" t="e">
        <f t="shared" si="518"/>
        <v>#VALUE!</v>
      </c>
      <c r="W395" t="e">
        <f t="shared" si="519"/>
        <v>#VALUE!</v>
      </c>
      <c r="X395" t="e">
        <f t="shared" si="520"/>
        <v>#VALUE!</v>
      </c>
      <c r="Y395" t="e">
        <f t="shared" si="521"/>
        <v>#VALUE!</v>
      </c>
      <c r="Z395" t="e">
        <f t="shared" si="522"/>
        <v>#VALUE!</v>
      </c>
      <c r="AA395" t="e">
        <f t="shared" si="523"/>
        <v>#VALUE!</v>
      </c>
      <c r="AB395" t="e">
        <f t="shared" si="524"/>
        <v>#VALUE!</v>
      </c>
      <c r="AC395" t="e">
        <f t="shared" si="525"/>
        <v>#VALUE!</v>
      </c>
      <c r="AD395" t="e">
        <f t="shared" si="526"/>
        <v>#VALUE!</v>
      </c>
      <c r="AE395" t="e">
        <f t="shared" si="527"/>
        <v>#VALUE!</v>
      </c>
      <c r="AF395" t="e">
        <f t="shared" si="528"/>
        <v>#VALUE!</v>
      </c>
      <c r="AG395" t="e">
        <f t="shared" si="529"/>
        <v>#VALUE!</v>
      </c>
      <c r="AH395" t="e">
        <f t="shared" si="530"/>
        <v>#VALUE!</v>
      </c>
      <c r="AI395" t="e">
        <f t="shared" si="531"/>
        <v>#VALUE!</v>
      </c>
      <c r="AJ395" t="e">
        <f t="shared" si="532"/>
        <v>#VALUE!</v>
      </c>
      <c r="AK395" t="e">
        <f t="shared" si="533"/>
        <v>#VALUE!</v>
      </c>
      <c r="AL395" t="e">
        <f t="shared" si="534"/>
        <v>#VALUE!</v>
      </c>
      <c r="AM395" t="e">
        <f t="shared" si="535"/>
        <v>#VALUE!</v>
      </c>
      <c r="AN395" t="e">
        <f t="shared" si="536"/>
        <v>#VALUE!</v>
      </c>
      <c r="AO395" t="e">
        <f t="shared" si="537"/>
        <v>#VALUE!</v>
      </c>
      <c r="AP395" t="e">
        <f t="shared" si="538"/>
        <v>#VALUE!</v>
      </c>
      <c r="AQ395" t="e">
        <f t="shared" si="539"/>
        <v>#VALUE!</v>
      </c>
      <c r="AR395" t="e">
        <f t="shared" si="540"/>
        <v>#VALUE!</v>
      </c>
      <c r="AS395" t="e">
        <f t="shared" si="541"/>
        <v>#VALUE!</v>
      </c>
      <c r="AT395" t="e">
        <f t="shared" si="542"/>
        <v>#VALUE!</v>
      </c>
      <c r="AU395" t="e">
        <f t="shared" si="543"/>
        <v>#VALUE!</v>
      </c>
      <c r="AV395" t="e">
        <f t="shared" si="544"/>
        <v>#VALUE!</v>
      </c>
      <c r="AW395" t="e">
        <f t="shared" si="545"/>
        <v>#VALUE!</v>
      </c>
      <c r="AX395" t="e">
        <f t="shared" si="546"/>
        <v>#VALUE!</v>
      </c>
      <c r="AY395" t="e">
        <f t="shared" si="547"/>
        <v>#VALUE!</v>
      </c>
      <c r="AZ395" t="e">
        <f t="shared" si="548"/>
        <v>#VALUE!</v>
      </c>
      <c r="BA395" t="e">
        <f t="shared" si="549"/>
        <v>#VALUE!</v>
      </c>
      <c r="BB395" t="e">
        <f t="shared" si="550"/>
        <v>#VALUE!</v>
      </c>
      <c r="BC395" t="e">
        <f t="shared" si="551"/>
        <v>#VALUE!</v>
      </c>
      <c r="BD395" t="e">
        <f t="shared" si="552"/>
        <v>#VALUE!</v>
      </c>
      <c r="BE395" t="e">
        <f t="shared" si="553"/>
        <v>#VALUE!</v>
      </c>
      <c r="BF395" t="e">
        <f t="shared" si="554"/>
        <v>#VALUE!</v>
      </c>
      <c r="BG395" t="e">
        <f t="shared" si="555"/>
        <v>#VALUE!</v>
      </c>
      <c r="BH395" t="e">
        <f t="shared" si="556"/>
        <v>#VALUE!</v>
      </c>
      <c r="BI395" t="e">
        <f t="shared" si="557"/>
        <v>#VALUE!</v>
      </c>
      <c r="BJ395" t="e">
        <f t="shared" si="558"/>
        <v>#VALUE!</v>
      </c>
      <c r="BK395" t="e">
        <f t="shared" si="559"/>
        <v>#VALUE!</v>
      </c>
      <c r="BL395" t="e">
        <f t="shared" si="560"/>
        <v>#VALUE!</v>
      </c>
      <c r="BM395" t="e">
        <f t="shared" si="561"/>
        <v>#VALUE!</v>
      </c>
      <c r="BN395" t="e">
        <f t="shared" si="562"/>
        <v>#VALUE!</v>
      </c>
      <c r="BO395" t="e">
        <f t="shared" si="563"/>
        <v>#VALUE!</v>
      </c>
      <c r="BP395" t="e">
        <f t="shared" si="564"/>
        <v>#VALUE!</v>
      </c>
      <c r="BQ395" t="e">
        <f t="shared" si="565"/>
        <v>#VALUE!</v>
      </c>
      <c r="BR395" t="e">
        <f t="shared" si="566"/>
        <v>#VALUE!</v>
      </c>
      <c r="BS395" t="e">
        <f t="shared" si="567"/>
        <v>#VALUE!</v>
      </c>
      <c r="BT395" t="e">
        <f t="shared" si="568"/>
        <v>#VALUE!</v>
      </c>
      <c r="BU395" t="e">
        <f t="shared" si="569"/>
        <v>#VALUE!</v>
      </c>
      <c r="BV395" t="e">
        <f t="shared" si="570"/>
        <v>#VALUE!</v>
      </c>
      <c r="BW395" t="e">
        <f t="shared" si="571"/>
        <v>#VALUE!</v>
      </c>
      <c r="BX395" t="e">
        <f t="shared" si="572"/>
        <v>#VALUE!</v>
      </c>
      <c r="BY395" t="e">
        <f t="shared" si="573"/>
        <v>#VALUE!</v>
      </c>
      <c r="BZ395" t="e">
        <f t="shared" si="574"/>
        <v>#VALUE!</v>
      </c>
      <c r="CA395" t="e">
        <f t="shared" si="575"/>
        <v>#VALUE!</v>
      </c>
      <c r="CB395" t="e">
        <f t="shared" si="576"/>
        <v>#VALUE!</v>
      </c>
      <c r="CC395" t="e">
        <f t="shared" si="577"/>
        <v>#VALUE!</v>
      </c>
      <c r="CD395" t="e">
        <f t="shared" si="578"/>
        <v>#VALUE!</v>
      </c>
      <c r="CE395" t="e">
        <f t="shared" si="579"/>
        <v>#VALUE!</v>
      </c>
      <c r="CF395" t="e">
        <f t="shared" si="580"/>
        <v>#VALUE!</v>
      </c>
      <c r="CG395" t="e">
        <f t="shared" si="581"/>
        <v>#VALUE!</v>
      </c>
      <c r="CH395" t="e">
        <f t="shared" ca="1" si="582"/>
        <v>#N/A</v>
      </c>
    </row>
    <row r="396" spans="5:86" x14ac:dyDescent="0.25">
      <c r="E396">
        <f t="shared" si="583"/>
        <v>1045473</v>
      </c>
      <c r="F396">
        <f t="shared" si="583"/>
        <v>1045473</v>
      </c>
      <c r="G396" t="e">
        <f t="shared" si="584"/>
        <v>#N/A</v>
      </c>
      <c r="H396" t="e">
        <f t="shared" si="504"/>
        <v>#VALUE!</v>
      </c>
      <c r="I396" t="e">
        <f t="shared" si="505"/>
        <v>#VALUE!</v>
      </c>
      <c r="J396" t="e">
        <f t="shared" si="506"/>
        <v>#VALUE!</v>
      </c>
      <c r="K396" t="e">
        <f t="shared" si="507"/>
        <v>#VALUE!</v>
      </c>
      <c r="L396" t="e">
        <f t="shared" si="508"/>
        <v>#VALUE!</v>
      </c>
      <c r="M396" t="e">
        <f t="shared" si="509"/>
        <v>#VALUE!</v>
      </c>
      <c r="N396" t="e">
        <f t="shared" si="510"/>
        <v>#VALUE!</v>
      </c>
      <c r="O396" t="e">
        <f t="shared" si="511"/>
        <v>#VALUE!</v>
      </c>
      <c r="P396" t="e">
        <f t="shared" si="512"/>
        <v>#VALUE!</v>
      </c>
      <c r="Q396" t="e">
        <f t="shared" si="513"/>
        <v>#VALUE!</v>
      </c>
      <c r="R396" t="e">
        <f t="shared" si="514"/>
        <v>#VALUE!</v>
      </c>
      <c r="S396" t="e">
        <f t="shared" si="515"/>
        <v>#VALUE!</v>
      </c>
      <c r="T396" t="e">
        <f t="shared" si="516"/>
        <v>#VALUE!</v>
      </c>
      <c r="U396" t="e">
        <f t="shared" si="517"/>
        <v>#VALUE!</v>
      </c>
      <c r="V396" t="e">
        <f t="shared" si="518"/>
        <v>#VALUE!</v>
      </c>
      <c r="W396" t="e">
        <f t="shared" si="519"/>
        <v>#VALUE!</v>
      </c>
      <c r="X396" t="e">
        <f t="shared" si="520"/>
        <v>#VALUE!</v>
      </c>
      <c r="Y396" t="e">
        <f t="shared" si="521"/>
        <v>#VALUE!</v>
      </c>
      <c r="Z396" t="e">
        <f t="shared" si="522"/>
        <v>#VALUE!</v>
      </c>
      <c r="AA396" t="e">
        <f t="shared" si="523"/>
        <v>#VALUE!</v>
      </c>
      <c r="AB396" t="e">
        <f t="shared" si="524"/>
        <v>#VALUE!</v>
      </c>
      <c r="AC396" t="e">
        <f t="shared" si="525"/>
        <v>#VALUE!</v>
      </c>
      <c r="AD396" t="e">
        <f t="shared" si="526"/>
        <v>#VALUE!</v>
      </c>
      <c r="AE396" t="e">
        <f t="shared" si="527"/>
        <v>#VALUE!</v>
      </c>
      <c r="AF396" t="e">
        <f t="shared" si="528"/>
        <v>#VALUE!</v>
      </c>
      <c r="AG396" t="e">
        <f t="shared" si="529"/>
        <v>#VALUE!</v>
      </c>
      <c r="AH396" t="e">
        <f t="shared" si="530"/>
        <v>#VALUE!</v>
      </c>
      <c r="AI396" t="e">
        <f t="shared" si="531"/>
        <v>#VALUE!</v>
      </c>
      <c r="AJ396" t="e">
        <f t="shared" si="532"/>
        <v>#VALUE!</v>
      </c>
      <c r="AK396" t="e">
        <f t="shared" si="533"/>
        <v>#VALUE!</v>
      </c>
      <c r="AL396" t="e">
        <f t="shared" si="534"/>
        <v>#VALUE!</v>
      </c>
      <c r="AM396" t="e">
        <f t="shared" si="535"/>
        <v>#VALUE!</v>
      </c>
      <c r="AN396" t="e">
        <f t="shared" si="536"/>
        <v>#VALUE!</v>
      </c>
      <c r="AO396" t="e">
        <f t="shared" si="537"/>
        <v>#VALUE!</v>
      </c>
      <c r="AP396" t="e">
        <f t="shared" si="538"/>
        <v>#VALUE!</v>
      </c>
      <c r="AQ396" t="e">
        <f t="shared" si="539"/>
        <v>#VALUE!</v>
      </c>
      <c r="AR396" t="e">
        <f t="shared" si="540"/>
        <v>#VALUE!</v>
      </c>
      <c r="AS396" t="e">
        <f t="shared" si="541"/>
        <v>#VALUE!</v>
      </c>
      <c r="AT396" t="e">
        <f t="shared" si="542"/>
        <v>#VALUE!</v>
      </c>
      <c r="AU396" t="e">
        <f t="shared" si="543"/>
        <v>#VALUE!</v>
      </c>
      <c r="AV396" t="e">
        <f t="shared" si="544"/>
        <v>#VALUE!</v>
      </c>
      <c r="AW396" t="e">
        <f t="shared" si="545"/>
        <v>#VALUE!</v>
      </c>
      <c r="AX396" t="e">
        <f t="shared" si="546"/>
        <v>#VALUE!</v>
      </c>
      <c r="AY396" t="e">
        <f t="shared" si="547"/>
        <v>#VALUE!</v>
      </c>
      <c r="AZ396" t="e">
        <f t="shared" si="548"/>
        <v>#VALUE!</v>
      </c>
      <c r="BA396" t="e">
        <f t="shared" si="549"/>
        <v>#VALUE!</v>
      </c>
      <c r="BB396" t="e">
        <f t="shared" si="550"/>
        <v>#VALUE!</v>
      </c>
      <c r="BC396" t="e">
        <f t="shared" si="551"/>
        <v>#VALUE!</v>
      </c>
      <c r="BD396" t="e">
        <f t="shared" si="552"/>
        <v>#VALUE!</v>
      </c>
      <c r="BE396" t="e">
        <f t="shared" si="553"/>
        <v>#VALUE!</v>
      </c>
      <c r="BF396" t="e">
        <f t="shared" si="554"/>
        <v>#VALUE!</v>
      </c>
      <c r="BG396" t="e">
        <f t="shared" si="555"/>
        <v>#VALUE!</v>
      </c>
      <c r="BH396" t="e">
        <f t="shared" si="556"/>
        <v>#VALUE!</v>
      </c>
      <c r="BI396" t="e">
        <f t="shared" si="557"/>
        <v>#VALUE!</v>
      </c>
      <c r="BJ396" t="e">
        <f t="shared" si="558"/>
        <v>#VALUE!</v>
      </c>
      <c r="BK396" t="e">
        <f t="shared" si="559"/>
        <v>#VALUE!</v>
      </c>
      <c r="BL396" t="e">
        <f t="shared" si="560"/>
        <v>#VALUE!</v>
      </c>
      <c r="BM396" t="e">
        <f t="shared" si="561"/>
        <v>#VALUE!</v>
      </c>
      <c r="BN396" t="e">
        <f t="shared" si="562"/>
        <v>#VALUE!</v>
      </c>
      <c r="BO396" t="e">
        <f t="shared" si="563"/>
        <v>#VALUE!</v>
      </c>
      <c r="BP396" t="e">
        <f t="shared" si="564"/>
        <v>#VALUE!</v>
      </c>
      <c r="BQ396" t="e">
        <f t="shared" si="565"/>
        <v>#VALUE!</v>
      </c>
      <c r="BR396" t="e">
        <f t="shared" si="566"/>
        <v>#VALUE!</v>
      </c>
      <c r="BS396" t="e">
        <f t="shared" si="567"/>
        <v>#VALUE!</v>
      </c>
      <c r="BT396" t="e">
        <f t="shared" si="568"/>
        <v>#VALUE!</v>
      </c>
      <c r="BU396" t="e">
        <f t="shared" si="569"/>
        <v>#VALUE!</v>
      </c>
      <c r="BV396" t="e">
        <f t="shared" si="570"/>
        <v>#VALUE!</v>
      </c>
      <c r="BW396" t="e">
        <f t="shared" si="571"/>
        <v>#VALUE!</v>
      </c>
      <c r="BX396" t="e">
        <f t="shared" si="572"/>
        <v>#VALUE!</v>
      </c>
      <c r="BY396" t="e">
        <f t="shared" si="573"/>
        <v>#VALUE!</v>
      </c>
      <c r="BZ396" t="e">
        <f t="shared" si="574"/>
        <v>#VALUE!</v>
      </c>
      <c r="CA396" t="e">
        <f t="shared" si="575"/>
        <v>#VALUE!</v>
      </c>
      <c r="CB396" t="e">
        <f t="shared" si="576"/>
        <v>#VALUE!</v>
      </c>
      <c r="CC396" t="e">
        <f t="shared" si="577"/>
        <v>#VALUE!</v>
      </c>
      <c r="CD396" t="e">
        <f t="shared" si="578"/>
        <v>#VALUE!</v>
      </c>
      <c r="CE396" t="e">
        <f t="shared" si="579"/>
        <v>#VALUE!</v>
      </c>
      <c r="CF396" t="e">
        <f t="shared" si="580"/>
        <v>#VALUE!</v>
      </c>
      <c r="CG396" t="e">
        <f t="shared" si="581"/>
        <v>#VALUE!</v>
      </c>
      <c r="CH396" t="e">
        <f t="shared" ca="1" si="582"/>
        <v>#N/A</v>
      </c>
    </row>
    <row r="397" spans="5:86" x14ac:dyDescent="0.25">
      <c r="E397">
        <f t="shared" si="583"/>
        <v>1045472</v>
      </c>
      <c r="F397">
        <f t="shared" si="583"/>
        <v>1045472</v>
      </c>
      <c r="G397" t="e">
        <f t="shared" si="584"/>
        <v>#N/A</v>
      </c>
      <c r="H397" t="e">
        <f t="shared" si="504"/>
        <v>#VALUE!</v>
      </c>
      <c r="I397" t="e">
        <f t="shared" si="505"/>
        <v>#VALUE!</v>
      </c>
      <c r="J397" t="e">
        <f t="shared" si="506"/>
        <v>#VALUE!</v>
      </c>
      <c r="K397" t="e">
        <f t="shared" si="507"/>
        <v>#VALUE!</v>
      </c>
      <c r="L397" t="e">
        <f t="shared" si="508"/>
        <v>#VALUE!</v>
      </c>
      <c r="M397" t="e">
        <f t="shared" si="509"/>
        <v>#VALUE!</v>
      </c>
      <c r="N397" t="e">
        <f t="shared" si="510"/>
        <v>#VALUE!</v>
      </c>
      <c r="O397" t="e">
        <f t="shared" si="511"/>
        <v>#VALUE!</v>
      </c>
      <c r="P397" t="e">
        <f t="shared" si="512"/>
        <v>#VALUE!</v>
      </c>
      <c r="Q397" t="e">
        <f t="shared" si="513"/>
        <v>#VALUE!</v>
      </c>
      <c r="R397" t="e">
        <f t="shared" si="514"/>
        <v>#VALUE!</v>
      </c>
      <c r="S397" t="e">
        <f t="shared" si="515"/>
        <v>#VALUE!</v>
      </c>
      <c r="T397" t="e">
        <f t="shared" si="516"/>
        <v>#VALUE!</v>
      </c>
      <c r="U397" t="e">
        <f t="shared" si="517"/>
        <v>#VALUE!</v>
      </c>
      <c r="V397" t="e">
        <f t="shared" si="518"/>
        <v>#VALUE!</v>
      </c>
      <c r="W397" t="e">
        <f t="shared" si="519"/>
        <v>#VALUE!</v>
      </c>
      <c r="X397" t="e">
        <f t="shared" si="520"/>
        <v>#VALUE!</v>
      </c>
      <c r="Y397" t="e">
        <f t="shared" si="521"/>
        <v>#VALUE!</v>
      </c>
      <c r="Z397" t="e">
        <f t="shared" si="522"/>
        <v>#VALUE!</v>
      </c>
      <c r="AA397" t="e">
        <f t="shared" si="523"/>
        <v>#VALUE!</v>
      </c>
      <c r="AB397" t="e">
        <f t="shared" si="524"/>
        <v>#VALUE!</v>
      </c>
      <c r="AC397" t="e">
        <f t="shared" si="525"/>
        <v>#VALUE!</v>
      </c>
      <c r="AD397" t="e">
        <f t="shared" si="526"/>
        <v>#VALUE!</v>
      </c>
      <c r="AE397" t="e">
        <f t="shared" si="527"/>
        <v>#VALUE!</v>
      </c>
      <c r="AF397" t="e">
        <f t="shared" si="528"/>
        <v>#VALUE!</v>
      </c>
      <c r="AG397" t="e">
        <f t="shared" si="529"/>
        <v>#VALUE!</v>
      </c>
      <c r="AH397" t="e">
        <f t="shared" si="530"/>
        <v>#VALUE!</v>
      </c>
      <c r="AI397" t="e">
        <f t="shared" si="531"/>
        <v>#VALUE!</v>
      </c>
      <c r="AJ397" t="e">
        <f t="shared" si="532"/>
        <v>#VALUE!</v>
      </c>
      <c r="AK397" t="e">
        <f t="shared" si="533"/>
        <v>#VALUE!</v>
      </c>
      <c r="AL397" t="e">
        <f t="shared" si="534"/>
        <v>#VALUE!</v>
      </c>
      <c r="AM397" t="e">
        <f t="shared" si="535"/>
        <v>#VALUE!</v>
      </c>
      <c r="AN397" t="e">
        <f t="shared" si="536"/>
        <v>#VALUE!</v>
      </c>
      <c r="AO397" t="e">
        <f t="shared" si="537"/>
        <v>#VALUE!</v>
      </c>
      <c r="AP397" t="e">
        <f t="shared" si="538"/>
        <v>#VALUE!</v>
      </c>
      <c r="AQ397" t="e">
        <f t="shared" si="539"/>
        <v>#VALUE!</v>
      </c>
      <c r="AR397" t="e">
        <f t="shared" si="540"/>
        <v>#VALUE!</v>
      </c>
      <c r="AS397" t="e">
        <f t="shared" si="541"/>
        <v>#VALUE!</v>
      </c>
      <c r="AT397" t="e">
        <f t="shared" si="542"/>
        <v>#VALUE!</v>
      </c>
      <c r="AU397" t="e">
        <f t="shared" si="543"/>
        <v>#VALUE!</v>
      </c>
      <c r="AV397" t="e">
        <f t="shared" si="544"/>
        <v>#VALUE!</v>
      </c>
      <c r="AW397" t="e">
        <f t="shared" si="545"/>
        <v>#VALUE!</v>
      </c>
      <c r="AX397" t="e">
        <f t="shared" si="546"/>
        <v>#VALUE!</v>
      </c>
      <c r="AY397" t="e">
        <f t="shared" si="547"/>
        <v>#VALUE!</v>
      </c>
      <c r="AZ397" t="e">
        <f t="shared" si="548"/>
        <v>#VALUE!</v>
      </c>
      <c r="BA397" t="e">
        <f t="shared" si="549"/>
        <v>#VALUE!</v>
      </c>
      <c r="BB397" t="e">
        <f t="shared" si="550"/>
        <v>#VALUE!</v>
      </c>
      <c r="BC397" t="e">
        <f t="shared" si="551"/>
        <v>#VALUE!</v>
      </c>
      <c r="BD397" t="e">
        <f t="shared" si="552"/>
        <v>#VALUE!</v>
      </c>
      <c r="BE397" t="e">
        <f t="shared" si="553"/>
        <v>#VALUE!</v>
      </c>
      <c r="BF397" t="e">
        <f t="shared" si="554"/>
        <v>#VALUE!</v>
      </c>
      <c r="BG397" t="e">
        <f t="shared" si="555"/>
        <v>#VALUE!</v>
      </c>
      <c r="BH397" t="e">
        <f t="shared" si="556"/>
        <v>#VALUE!</v>
      </c>
      <c r="BI397" t="e">
        <f t="shared" si="557"/>
        <v>#VALUE!</v>
      </c>
      <c r="BJ397" t="e">
        <f t="shared" si="558"/>
        <v>#VALUE!</v>
      </c>
      <c r="BK397" t="e">
        <f t="shared" si="559"/>
        <v>#VALUE!</v>
      </c>
      <c r="BL397" t="e">
        <f t="shared" si="560"/>
        <v>#VALUE!</v>
      </c>
      <c r="BM397" t="e">
        <f t="shared" si="561"/>
        <v>#VALUE!</v>
      </c>
      <c r="BN397" t="e">
        <f t="shared" si="562"/>
        <v>#VALUE!</v>
      </c>
      <c r="BO397" t="e">
        <f t="shared" si="563"/>
        <v>#VALUE!</v>
      </c>
      <c r="BP397" t="e">
        <f t="shared" si="564"/>
        <v>#VALUE!</v>
      </c>
      <c r="BQ397" t="e">
        <f t="shared" si="565"/>
        <v>#VALUE!</v>
      </c>
      <c r="BR397" t="e">
        <f t="shared" si="566"/>
        <v>#VALUE!</v>
      </c>
      <c r="BS397" t="e">
        <f t="shared" si="567"/>
        <v>#VALUE!</v>
      </c>
      <c r="BT397" t="e">
        <f t="shared" si="568"/>
        <v>#VALUE!</v>
      </c>
      <c r="BU397" t="e">
        <f t="shared" si="569"/>
        <v>#VALUE!</v>
      </c>
      <c r="BV397" t="e">
        <f t="shared" si="570"/>
        <v>#VALUE!</v>
      </c>
      <c r="BW397" t="e">
        <f t="shared" si="571"/>
        <v>#VALUE!</v>
      </c>
      <c r="BX397" t="e">
        <f t="shared" si="572"/>
        <v>#VALUE!</v>
      </c>
      <c r="BY397" t="e">
        <f t="shared" si="573"/>
        <v>#VALUE!</v>
      </c>
      <c r="BZ397" t="e">
        <f t="shared" si="574"/>
        <v>#VALUE!</v>
      </c>
      <c r="CA397" t="e">
        <f t="shared" si="575"/>
        <v>#VALUE!</v>
      </c>
      <c r="CB397" t="e">
        <f t="shared" si="576"/>
        <v>#VALUE!</v>
      </c>
      <c r="CC397" t="e">
        <f t="shared" si="577"/>
        <v>#VALUE!</v>
      </c>
      <c r="CD397" t="e">
        <f t="shared" si="578"/>
        <v>#VALUE!</v>
      </c>
      <c r="CE397" t="e">
        <f t="shared" si="579"/>
        <v>#VALUE!</v>
      </c>
      <c r="CF397" t="e">
        <f t="shared" si="580"/>
        <v>#VALUE!</v>
      </c>
      <c r="CG397" t="e">
        <f t="shared" si="581"/>
        <v>#VALUE!</v>
      </c>
      <c r="CH397" t="e">
        <f t="shared" ca="1" si="582"/>
        <v>#N/A</v>
      </c>
    </row>
    <row r="398" spans="5:86" x14ac:dyDescent="0.25">
      <c r="E398">
        <f t="shared" si="583"/>
        <v>1045471</v>
      </c>
      <c r="F398">
        <f t="shared" si="583"/>
        <v>1045471</v>
      </c>
      <c r="G398" t="e">
        <f t="shared" si="584"/>
        <v>#N/A</v>
      </c>
      <c r="H398" t="e">
        <f t="shared" si="504"/>
        <v>#VALUE!</v>
      </c>
      <c r="I398" t="e">
        <f t="shared" si="505"/>
        <v>#VALUE!</v>
      </c>
      <c r="J398" t="e">
        <f t="shared" si="506"/>
        <v>#VALUE!</v>
      </c>
      <c r="K398" t="e">
        <f t="shared" si="507"/>
        <v>#VALUE!</v>
      </c>
      <c r="L398" t="e">
        <f t="shared" si="508"/>
        <v>#VALUE!</v>
      </c>
      <c r="M398" t="e">
        <f t="shared" si="509"/>
        <v>#VALUE!</v>
      </c>
      <c r="N398" t="e">
        <f t="shared" si="510"/>
        <v>#VALUE!</v>
      </c>
      <c r="O398" t="e">
        <f t="shared" si="511"/>
        <v>#VALUE!</v>
      </c>
      <c r="P398" t="e">
        <f t="shared" si="512"/>
        <v>#VALUE!</v>
      </c>
      <c r="Q398" t="e">
        <f t="shared" si="513"/>
        <v>#VALUE!</v>
      </c>
      <c r="R398" t="e">
        <f t="shared" si="514"/>
        <v>#VALUE!</v>
      </c>
      <c r="S398" t="e">
        <f t="shared" si="515"/>
        <v>#VALUE!</v>
      </c>
      <c r="T398" t="e">
        <f t="shared" si="516"/>
        <v>#VALUE!</v>
      </c>
      <c r="U398" t="e">
        <f t="shared" si="517"/>
        <v>#VALUE!</v>
      </c>
      <c r="V398" t="e">
        <f t="shared" si="518"/>
        <v>#VALUE!</v>
      </c>
      <c r="W398" t="e">
        <f t="shared" si="519"/>
        <v>#VALUE!</v>
      </c>
      <c r="X398" t="e">
        <f t="shared" si="520"/>
        <v>#VALUE!</v>
      </c>
      <c r="Y398" t="e">
        <f t="shared" si="521"/>
        <v>#VALUE!</v>
      </c>
      <c r="Z398" t="e">
        <f t="shared" si="522"/>
        <v>#VALUE!</v>
      </c>
      <c r="AA398" t="e">
        <f t="shared" si="523"/>
        <v>#VALUE!</v>
      </c>
      <c r="AB398" t="e">
        <f t="shared" si="524"/>
        <v>#VALUE!</v>
      </c>
      <c r="AC398" t="e">
        <f t="shared" si="525"/>
        <v>#VALUE!</v>
      </c>
      <c r="AD398" t="e">
        <f t="shared" si="526"/>
        <v>#VALUE!</v>
      </c>
      <c r="AE398" t="e">
        <f t="shared" si="527"/>
        <v>#VALUE!</v>
      </c>
      <c r="AF398" t="e">
        <f t="shared" si="528"/>
        <v>#VALUE!</v>
      </c>
      <c r="AG398" t="e">
        <f t="shared" si="529"/>
        <v>#VALUE!</v>
      </c>
      <c r="AH398" t="e">
        <f t="shared" si="530"/>
        <v>#VALUE!</v>
      </c>
      <c r="AI398" t="e">
        <f t="shared" si="531"/>
        <v>#VALUE!</v>
      </c>
      <c r="AJ398" t="e">
        <f t="shared" si="532"/>
        <v>#VALUE!</v>
      </c>
      <c r="AK398" t="e">
        <f t="shared" si="533"/>
        <v>#VALUE!</v>
      </c>
      <c r="AL398" t="e">
        <f t="shared" si="534"/>
        <v>#VALUE!</v>
      </c>
      <c r="AM398" t="e">
        <f t="shared" si="535"/>
        <v>#VALUE!</v>
      </c>
      <c r="AN398" t="e">
        <f t="shared" si="536"/>
        <v>#VALUE!</v>
      </c>
      <c r="AO398" t="e">
        <f t="shared" si="537"/>
        <v>#VALUE!</v>
      </c>
      <c r="AP398" t="e">
        <f t="shared" si="538"/>
        <v>#VALUE!</v>
      </c>
      <c r="AQ398" t="e">
        <f t="shared" si="539"/>
        <v>#VALUE!</v>
      </c>
      <c r="AR398" t="e">
        <f t="shared" si="540"/>
        <v>#VALUE!</v>
      </c>
      <c r="AS398" t="e">
        <f t="shared" si="541"/>
        <v>#VALUE!</v>
      </c>
      <c r="AT398" t="e">
        <f t="shared" si="542"/>
        <v>#VALUE!</v>
      </c>
      <c r="AU398" t="e">
        <f t="shared" si="543"/>
        <v>#VALUE!</v>
      </c>
      <c r="AV398" t="e">
        <f t="shared" si="544"/>
        <v>#VALUE!</v>
      </c>
      <c r="AW398" t="e">
        <f t="shared" si="545"/>
        <v>#VALUE!</v>
      </c>
      <c r="AX398" t="e">
        <f t="shared" si="546"/>
        <v>#VALUE!</v>
      </c>
      <c r="AY398" t="e">
        <f t="shared" si="547"/>
        <v>#VALUE!</v>
      </c>
      <c r="AZ398" t="e">
        <f t="shared" si="548"/>
        <v>#VALUE!</v>
      </c>
      <c r="BA398" t="e">
        <f t="shared" si="549"/>
        <v>#VALUE!</v>
      </c>
      <c r="BB398" t="e">
        <f t="shared" si="550"/>
        <v>#VALUE!</v>
      </c>
      <c r="BC398" t="e">
        <f t="shared" si="551"/>
        <v>#VALUE!</v>
      </c>
      <c r="BD398" t="e">
        <f t="shared" si="552"/>
        <v>#VALUE!</v>
      </c>
      <c r="BE398" t="e">
        <f t="shared" si="553"/>
        <v>#VALUE!</v>
      </c>
      <c r="BF398" t="e">
        <f t="shared" si="554"/>
        <v>#VALUE!</v>
      </c>
      <c r="BG398" t="e">
        <f t="shared" si="555"/>
        <v>#VALUE!</v>
      </c>
      <c r="BH398" t="e">
        <f t="shared" si="556"/>
        <v>#VALUE!</v>
      </c>
      <c r="BI398" t="e">
        <f t="shared" si="557"/>
        <v>#VALUE!</v>
      </c>
      <c r="BJ398" t="e">
        <f t="shared" si="558"/>
        <v>#VALUE!</v>
      </c>
      <c r="BK398" t="e">
        <f t="shared" si="559"/>
        <v>#VALUE!</v>
      </c>
      <c r="BL398" t="e">
        <f t="shared" si="560"/>
        <v>#VALUE!</v>
      </c>
      <c r="BM398" t="e">
        <f t="shared" si="561"/>
        <v>#VALUE!</v>
      </c>
      <c r="BN398" t="e">
        <f t="shared" si="562"/>
        <v>#VALUE!</v>
      </c>
      <c r="BO398" t="e">
        <f t="shared" si="563"/>
        <v>#VALUE!</v>
      </c>
      <c r="BP398" t="e">
        <f t="shared" si="564"/>
        <v>#VALUE!</v>
      </c>
      <c r="BQ398" t="e">
        <f t="shared" si="565"/>
        <v>#VALUE!</v>
      </c>
      <c r="BR398" t="e">
        <f t="shared" si="566"/>
        <v>#VALUE!</v>
      </c>
      <c r="BS398" t="e">
        <f t="shared" si="567"/>
        <v>#VALUE!</v>
      </c>
      <c r="BT398" t="e">
        <f t="shared" si="568"/>
        <v>#VALUE!</v>
      </c>
      <c r="BU398" t="e">
        <f t="shared" si="569"/>
        <v>#VALUE!</v>
      </c>
      <c r="BV398" t="e">
        <f t="shared" si="570"/>
        <v>#VALUE!</v>
      </c>
      <c r="BW398" t="e">
        <f t="shared" si="571"/>
        <v>#VALUE!</v>
      </c>
      <c r="BX398" t="e">
        <f t="shared" si="572"/>
        <v>#VALUE!</v>
      </c>
      <c r="BY398" t="e">
        <f t="shared" si="573"/>
        <v>#VALUE!</v>
      </c>
      <c r="BZ398" t="e">
        <f t="shared" si="574"/>
        <v>#VALUE!</v>
      </c>
      <c r="CA398" t="e">
        <f t="shared" si="575"/>
        <v>#VALUE!</v>
      </c>
      <c r="CB398" t="e">
        <f t="shared" si="576"/>
        <v>#VALUE!</v>
      </c>
      <c r="CC398" t="e">
        <f t="shared" si="577"/>
        <v>#VALUE!</v>
      </c>
      <c r="CD398" t="e">
        <f t="shared" si="578"/>
        <v>#VALUE!</v>
      </c>
      <c r="CE398" t="e">
        <f t="shared" si="579"/>
        <v>#VALUE!</v>
      </c>
      <c r="CF398" t="e">
        <f t="shared" si="580"/>
        <v>#VALUE!</v>
      </c>
      <c r="CG398" t="e">
        <f t="shared" si="581"/>
        <v>#VALUE!</v>
      </c>
      <c r="CH398" t="e">
        <f t="shared" ca="1" si="582"/>
        <v>#N/A</v>
      </c>
    </row>
    <row r="399" spans="5:86" x14ac:dyDescent="0.25">
      <c r="E399">
        <f t="shared" si="583"/>
        <v>1045470</v>
      </c>
      <c r="F399">
        <f t="shared" si="583"/>
        <v>1045470</v>
      </c>
      <c r="G399" t="e">
        <f t="shared" si="584"/>
        <v>#N/A</v>
      </c>
      <c r="H399" t="e">
        <f t="shared" si="504"/>
        <v>#VALUE!</v>
      </c>
      <c r="I399" t="e">
        <f t="shared" si="505"/>
        <v>#VALUE!</v>
      </c>
      <c r="J399" t="e">
        <f t="shared" si="506"/>
        <v>#VALUE!</v>
      </c>
      <c r="K399" t="e">
        <f t="shared" si="507"/>
        <v>#VALUE!</v>
      </c>
      <c r="L399" t="e">
        <f t="shared" si="508"/>
        <v>#VALUE!</v>
      </c>
      <c r="M399" t="e">
        <f t="shared" si="509"/>
        <v>#VALUE!</v>
      </c>
      <c r="N399" t="e">
        <f t="shared" si="510"/>
        <v>#VALUE!</v>
      </c>
      <c r="O399" t="e">
        <f t="shared" si="511"/>
        <v>#VALUE!</v>
      </c>
      <c r="P399" t="e">
        <f t="shared" si="512"/>
        <v>#VALUE!</v>
      </c>
      <c r="Q399" t="e">
        <f t="shared" si="513"/>
        <v>#VALUE!</v>
      </c>
      <c r="R399" t="e">
        <f t="shared" si="514"/>
        <v>#VALUE!</v>
      </c>
      <c r="S399" t="e">
        <f t="shared" si="515"/>
        <v>#VALUE!</v>
      </c>
      <c r="T399" t="e">
        <f t="shared" si="516"/>
        <v>#VALUE!</v>
      </c>
      <c r="U399" t="e">
        <f t="shared" si="517"/>
        <v>#VALUE!</v>
      </c>
      <c r="V399" t="e">
        <f t="shared" si="518"/>
        <v>#VALUE!</v>
      </c>
      <c r="W399" t="e">
        <f t="shared" si="519"/>
        <v>#VALUE!</v>
      </c>
      <c r="X399" t="e">
        <f t="shared" si="520"/>
        <v>#VALUE!</v>
      </c>
      <c r="Y399" t="e">
        <f t="shared" si="521"/>
        <v>#VALUE!</v>
      </c>
      <c r="Z399" t="e">
        <f t="shared" si="522"/>
        <v>#VALUE!</v>
      </c>
      <c r="AA399" t="e">
        <f t="shared" si="523"/>
        <v>#VALUE!</v>
      </c>
      <c r="AB399" t="e">
        <f t="shared" si="524"/>
        <v>#VALUE!</v>
      </c>
      <c r="AC399" t="e">
        <f t="shared" si="525"/>
        <v>#VALUE!</v>
      </c>
      <c r="AD399" t="e">
        <f t="shared" si="526"/>
        <v>#VALUE!</v>
      </c>
      <c r="AE399" t="e">
        <f t="shared" si="527"/>
        <v>#VALUE!</v>
      </c>
      <c r="AF399" t="e">
        <f t="shared" si="528"/>
        <v>#VALUE!</v>
      </c>
      <c r="AG399" t="e">
        <f t="shared" si="529"/>
        <v>#VALUE!</v>
      </c>
      <c r="AH399" t="e">
        <f t="shared" si="530"/>
        <v>#VALUE!</v>
      </c>
      <c r="AI399" t="e">
        <f t="shared" si="531"/>
        <v>#VALUE!</v>
      </c>
      <c r="AJ399" t="e">
        <f t="shared" si="532"/>
        <v>#VALUE!</v>
      </c>
      <c r="AK399" t="e">
        <f t="shared" si="533"/>
        <v>#VALUE!</v>
      </c>
      <c r="AL399" t="e">
        <f t="shared" si="534"/>
        <v>#VALUE!</v>
      </c>
      <c r="AM399" t="e">
        <f t="shared" si="535"/>
        <v>#VALUE!</v>
      </c>
      <c r="AN399" t="e">
        <f t="shared" si="536"/>
        <v>#VALUE!</v>
      </c>
      <c r="AO399" t="e">
        <f t="shared" si="537"/>
        <v>#VALUE!</v>
      </c>
      <c r="AP399" t="e">
        <f t="shared" si="538"/>
        <v>#VALUE!</v>
      </c>
      <c r="AQ399" t="e">
        <f t="shared" si="539"/>
        <v>#VALUE!</v>
      </c>
      <c r="AR399" t="e">
        <f t="shared" si="540"/>
        <v>#VALUE!</v>
      </c>
      <c r="AS399" t="e">
        <f t="shared" si="541"/>
        <v>#VALUE!</v>
      </c>
      <c r="AT399" t="e">
        <f t="shared" si="542"/>
        <v>#VALUE!</v>
      </c>
      <c r="AU399" t="e">
        <f t="shared" si="543"/>
        <v>#VALUE!</v>
      </c>
      <c r="AV399" t="e">
        <f t="shared" si="544"/>
        <v>#VALUE!</v>
      </c>
      <c r="AW399" t="e">
        <f t="shared" si="545"/>
        <v>#VALUE!</v>
      </c>
      <c r="AX399" t="e">
        <f t="shared" si="546"/>
        <v>#VALUE!</v>
      </c>
      <c r="AY399" t="e">
        <f t="shared" si="547"/>
        <v>#VALUE!</v>
      </c>
      <c r="AZ399" t="e">
        <f t="shared" si="548"/>
        <v>#VALUE!</v>
      </c>
      <c r="BA399" t="e">
        <f t="shared" si="549"/>
        <v>#VALUE!</v>
      </c>
      <c r="BB399" t="e">
        <f t="shared" si="550"/>
        <v>#VALUE!</v>
      </c>
      <c r="BC399" t="e">
        <f t="shared" si="551"/>
        <v>#VALUE!</v>
      </c>
      <c r="BD399" t="e">
        <f t="shared" si="552"/>
        <v>#VALUE!</v>
      </c>
      <c r="BE399" t="e">
        <f t="shared" si="553"/>
        <v>#VALUE!</v>
      </c>
      <c r="BF399" t="e">
        <f t="shared" si="554"/>
        <v>#VALUE!</v>
      </c>
      <c r="BG399" t="e">
        <f t="shared" si="555"/>
        <v>#VALUE!</v>
      </c>
      <c r="BH399" t="e">
        <f t="shared" si="556"/>
        <v>#VALUE!</v>
      </c>
      <c r="BI399" t="e">
        <f t="shared" si="557"/>
        <v>#VALUE!</v>
      </c>
      <c r="BJ399" t="e">
        <f t="shared" si="558"/>
        <v>#VALUE!</v>
      </c>
      <c r="BK399" t="e">
        <f t="shared" si="559"/>
        <v>#VALUE!</v>
      </c>
      <c r="BL399" t="e">
        <f t="shared" si="560"/>
        <v>#VALUE!</v>
      </c>
      <c r="BM399" t="e">
        <f t="shared" si="561"/>
        <v>#VALUE!</v>
      </c>
      <c r="BN399" t="e">
        <f t="shared" si="562"/>
        <v>#VALUE!</v>
      </c>
      <c r="BO399" t="e">
        <f t="shared" si="563"/>
        <v>#VALUE!</v>
      </c>
      <c r="BP399" t="e">
        <f t="shared" si="564"/>
        <v>#VALUE!</v>
      </c>
      <c r="BQ399" t="e">
        <f t="shared" si="565"/>
        <v>#VALUE!</v>
      </c>
      <c r="BR399" t="e">
        <f t="shared" si="566"/>
        <v>#VALUE!</v>
      </c>
      <c r="BS399" t="e">
        <f t="shared" si="567"/>
        <v>#VALUE!</v>
      </c>
      <c r="BT399" t="e">
        <f t="shared" si="568"/>
        <v>#VALUE!</v>
      </c>
      <c r="BU399" t="e">
        <f t="shared" si="569"/>
        <v>#VALUE!</v>
      </c>
      <c r="BV399" t="e">
        <f t="shared" si="570"/>
        <v>#VALUE!</v>
      </c>
      <c r="BW399" t="e">
        <f t="shared" si="571"/>
        <v>#VALUE!</v>
      </c>
      <c r="BX399" t="e">
        <f t="shared" si="572"/>
        <v>#VALUE!</v>
      </c>
      <c r="BY399" t="e">
        <f t="shared" si="573"/>
        <v>#VALUE!</v>
      </c>
      <c r="BZ399" t="e">
        <f t="shared" si="574"/>
        <v>#VALUE!</v>
      </c>
      <c r="CA399" t="e">
        <f t="shared" si="575"/>
        <v>#VALUE!</v>
      </c>
      <c r="CB399" t="e">
        <f t="shared" si="576"/>
        <v>#VALUE!</v>
      </c>
      <c r="CC399" t="e">
        <f t="shared" si="577"/>
        <v>#VALUE!</v>
      </c>
      <c r="CD399" t="e">
        <f t="shared" si="578"/>
        <v>#VALUE!</v>
      </c>
      <c r="CE399" t="e">
        <f t="shared" si="579"/>
        <v>#VALUE!</v>
      </c>
      <c r="CF399" t="e">
        <f t="shared" si="580"/>
        <v>#VALUE!</v>
      </c>
      <c r="CG399" t="e">
        <f t="shared" si="581"/>
        <v>#VALUE!</v>
      </c>
      <c r="CH399" t="e">
        <f t="shared" ca="1" si="582"/>
        <v>#N/A</v>
      </c>
    </row>
    <row r="400" spans="5:86" x14ac:dyDescent="0.25">
      <c r="E400">
        <f t="shared" si="583"/>
        <v>1045469</v>
      </c>
      <c r="F400">
        <f t="shared" si="583"/>
        <v>1045469</v>
      </c>
      <c r="G400" t="e">
        <f t="shared" si="584"/>
        <v>#N/A</v>
      </c>
      <c r="H400" t="e">
        <f t="shared" si="504"/>
        <v>#VALUE!</v>
      </c>
      <c r="I400" t="e">
        <f t="shared" si="505"/>
        <v>#VALUE!</v>
      </c>
      <c r="J400" t="e">
        <f t="shared" si="506"/>
        <v>#VALUE!</v>
      </c>
      <c r="K400" t="e">
        <f t="shared" si="507"/>
        <v>#VALUE!</v>
      </c>
      <c r="L400" t="e">
        <f t="shared" si="508"/>
        <v>#VALUE!</v>
      </c>
      <c r="M400" t="e">
        <f t="shared" si="509"/>
        <v>#VALUE!</v>
      </c>
      <c r="N400" t="e">
        <f t="shared" si="510"/>
        <v>#VALUE!</v>
      </c>
      <c r="O400" t="e">
        <f t="shared" si="511"/>
        <v>#VALUE!</v>
      </c>
      <c r="P400" t="e">
        <f t="shared" si="512"/>
        <v>#VALUE!</v>
      </c>
      <c r="Q400" t="e">
        <f t="shared" si="513"/>
        <v>#VALUE!</v>
      </c>
      <c r="R400" t="e">
        <f t="shared" si="514"/>
        <v>#VALUE!</v>
      </c>
      <c r="S400" t="e">
        <f t="shared" si="515"/>
        <v>#VALUE!</v>
      </c>
      <c r="T400" t="e">
        <f t="shared" si="516"/>
        <v>#VALUE!</v>
      </c>
      <c r="U400" t="e">
        <f t="shared" si="517"/>
        <v>#VALUE!</v>
      </c>
      <c r="V400" t="e">
        <f t="shared" si="518"/>
        <v>#VALUE!</v>
      </c>
      <c r="W400" t="e">
        <f t="shared" si="519"/>
        <v>#VALUE!</v>
      </c>
      <c r="X400" t="e">
        <f t="shared" si="520"/>
        <v>#VALUE!</v>
      </c>
      <c r="Y400" t="e">
        <f t="shared" si="521"/>
        <v>#VALUE!</v>
      </c>
      <c r="Z400" t="e">
        <f t="shared" si="522"/>
        <v>#VALUE!</v>
      </c>
      <c r="AA400" t="e">
        <f t="shared" si="523"/>
        <v>#VALUE!</v>
      </c>
      <c r="AB400" t="e">
        <f t="shared" si="524"/>
        <v>#VALUE!</v>
      </c>
      <c r="AC400" t="e">
        <f t="shared" si="525"/>
        <v>#VALUE!</v>
      </c>
      <c r="AD400" t="e">
        <f t="shared" si="526"/>
        <v>#VALUE!</v>
      </c>
      <c r="AE400" t="e">
        <f t="shared" si="527"/>
        <v>#VALUE!</v>
      </c>
      <c r="AF400" t="e">
        <f t="shared" si="528"/>
        <v>#VALUE!</v>
      </c>
      <c r="AG400" t="e">
        <f t="shared" si="529"/>
        <v>#VALUE!</v>
      </c>
      <c r="AH400" t="e">
        <f t="shared" si="530"/>
        <v>#VALUE!</v>
      </c>
      <c r="AI400" t="e">
        <f t="shared" si="531"/>
        <v>#VALUE!</v>
      </c>
      <c r="AJ400" t="e">
        <f t="shared" si="532"/>
        <v>#VALUE!</v>
      </c>
      <c r="AK400" t="e">
        <f t="shared" si="533"/>
        <v>#VALUE!</v>
      </c>
      <c r="AL400" t="e">
        <f t="shared" si="534"/>
        <v>#VALUE!</v>
      </c>
      <c r="AM400" t="e">
        <f t="shared" si="535"/>
        <v>#VALUE!</v>
      </c>
      <c r="AN400" t="e">
        <f t="shared" si="536"/>
        <v>#VALUE!</v>
      </c>
      <c r="AO400" t="e">
        <f t="shared" si="537"/>
        <v>#VALUE!</v>
      </c>
      <c r="AP400" t="e">
        <f t="shared" si="538"/>
        <v>#VALUE!</v>
      </c>
      <c r="AQ400" t="e">
        <f t="shared" si="539"/>
        <v>#VALUE!</v>
      </c>
      <c r="AR400" t="e">
        <f t="shared" si="540"/>
        <v>#VALUE!</v>
      </c>
      <c r="AS400" t="e">
        <f t="shared" si="541"/>
        <v>#VALUE!</v>
      </c>
      <c r="AT400" t="e">
        <f t="shared" si="542"/>
        <v>#VALUE!</v>
      </c>
      <c r="AU400" t="e">
        <f t="shared" si="543"/>
        <v>#VALUE!</v>
      </c>
      <c r="AV400" t="e">
        <f t="shared" si="544"/>
        <v>#VALUE!</v>
      </c>
      <c r="AW400" t="e">
        <f t="shared" si="545"/>
        <v>#VALUE!</v>
      </c>
      <c r="AX400" t="e">
        <f t="shared" si="546"/>
        <v>#VALUE!</v>
      </c>
      <c r="AY400" t="e">
        <f t="shared" si="547"/>
        <v>#VALUE!</v>
      </c>
      <c r="AZ400" t="e">
        <f t="shared" si="548"/>
        <v>#VALUE!</v>
      </c>
      <c r="BA400" t="e">
        <f t="shared" si="549"/>
        <v>#VALUE!</v>
      </c>
      <c r="BB400" t="e">
        <f t="shared" si="550"/>
        <v>#VALUE!</v>
      </c>
      <c r="BC400" t="e">
        <f t="shared" si="551"/>
        <v>#VALUE!</v>
      </c>
      <c r="BD400" t="e">
        <f t="shared" si="552"/>
        <v>#VALUE!</v>
      </c>
      <c r="BE400" t="e">
        <f t="shared" si="553"/>
        <v>#VALUE!</v>
      </c>
      <c r="BF400" t="e">
        <f t="shared" si="554"/>
        <v>#VALUE!</v>
      </c>
      <c r="BG400" t="e">
        <f t="shared" si="555"/>
        <v>#VALUE!</v>
      </c>
      <c r="BH400" t="e">
        <f t="shared" si="556"/>
        <v>#VALUE!</v>
      </c>
      <c r="BI400" t="e">
        <f t="shared" si="557"/>
        <v>#VALUE!</v>
      </c>
      <c r="BJ400" t="e">
        <f t="shared" si="558"/>
        <v>#VALUE!</v>
      </c>
      <c r="BK400" t="e">
        <f t="shared" si="559"/>
        <v>#VALUE!</v>
      </c>
      <c r="BL400" t="e">
        <f t="shared" si="560"/>
        <v>#VALUE!</v>
      </c>
      <c r="BM400" t="e">
        <f t="shared" si="561"/>
        <v>#VALUE!</v>
      </c>
      <c r="BN400" t="e">
        <f t="shared" si="562"/>
        <v>#VALUE!</v>
      </c>
      <c r="BO400" t="e">
        <f t="shared" si="563"/>
        <v>#VALUE!</v>
      </c>
      <c r="BP400" t="e">
        <f t="shared" si="564"/>
        <v>#VALUE!</v>
      </c>
      <c r="BQ400" t="e">
        <f t="shared" si="565"/>
        <v>#VALUE!</v>
      </c>
      <c r="BR400" t="e">
        <f t="shared" si="566"/>
        <v>#VALUE!</v>
      </c>
      <c r="BS400" t="e">
        <f t="shared" si="567"/>
        <v>#VALUE!</v>
      </c>
      <c r="BT400" t="e">
        <f t="shared" si="568"/>
        <v>#VALUE!</v>
      </c>
      <c r="BU400" t="e">
        <f t="shared" si="569"/>
        <v>#VALUE!</v>
      </c>
      <c r="BV400" t="e">
        <f t="shared" si="570"/>
        <v>#VALUE!</v>
      </c>
      <c r="BW400" t="e">
        <f t="shared" si="571"/>
        <v>#VALUE!</v>
      </c>
      <c r="BX400" t="e">
        <f t="shared" si="572"/>
        <v>#VALUE!</v>
      </c>
      <c r="BY400" t="e">
        <f t="shared" si="573"/>
        <v>#VALUE!</v>
      </c>
      <c r="BZ400" t="e">
        <f t="shared" si="574"/>
        <v>#VALUE!</v>
      </c>
      <c r="CA400" t="e">
        <f t="shared" si="575"/>
        <v>#VALUE!</v>
      </c>
      <c r="CB400" t="e">
        <f t="shared" si="576"/>
        <v>#VALUE!</v>
      </c>
      <c r="CC400" t="e">
        <f t="shared" si="577"/>
        <v>#VALUE!</v>
      </c>
      <c r="CD400" t="e">
        <f t="shared" si="578"/>
        <v>#VALUE!</v>
      </c>
      <c r="CE400" t="e">
        <f t="shared" si="579"/>
        <v>#VALUE!</v>
      </c>
      <c r="CF400" t="e">
        <f t="shared" si="580"/>
        <v>#VALUE!</v>
      </c>
      <c r="CG400" t="e">
        <f t="shared" si="581"/>
        <v>#VALUE!</v>
      </c>
      <c r="CH400" t="e">
        <f t="shared" ca="1" si="582"/>
        <v>#N/A</v>
      </c>
    </row>
    <row r="401" spans="5:86" x14ac:dyDescent="0.25">
      <c r="E401">
        <f t="shared" si="583"/>
        <v>1045468</v>
      </c>
      <c r="F401">
        <f t="shared" si="583"/>
        <v>1045468</v>
      </c>
      <c r="G401" t="e">
        <f t="shared" si="584"/>
        <v>#N/A</v>
      </c>
      <c r="H401" t="e">
        <f t="shared" si="504"/>
        <v>#VALUE!</v>
      </c>
      <c r="I401" t="e">
        <f t="shared" si="505"/>
        <v>#VALUE!</v>
      </c>
      <c r="J401" t="e">
        <f t="shared" si="506"/>
        <v>#VALUE!</v>
      </c>
      <c r="K401" t="e">
        <f t="shared" si="507"/>
        <v>#VALUE!</v>
      </c>
      <c r="L401" t="e">
        <f t="shared" si="508"/>
        <v>#VALUE!</v>
      </c>
      <c r="M401" t="e">
        <f t="shared" si="509"/>
        <v>#VALUE!</v>
      </c>
      <c r="N401" t="e">
        <f t="shared" si="510"/>
        <v>#VALUE!</v>
      </c>
      <c r="O401" t="e">
        <f t="shared" si="511"/>
        <v>#VALUE!</v>
      </c>
      <c r="P401" t="e">
        <f t="shared" si="512"/>
        <v>#VALUE!</v>
      </c>
      <c r="Q401" t="e">
        <f t="shared" si="513"/>
        <v>#VALUE!</v>
      </c>
      <c r="R401" t="e">
        <f t="shared" si="514"/>
        <v>#VALUE!</v>
      </c>
      <c r="S401" t="e">
        <f t="shared" si="515"/>
        <v>#VALUE!</v>
      </c>
      <c r="T401" t="e">
        <f t="shared" si="516"/>
        <v>#VALUE!</v>
      </c>
      <c r="U401" t="e">
        <f t="shared" si="517"/>
        <v>#VALUE!</v>
      </c>
      <c r="V401" t="e">
        <f t="shared" si="518"/>
        <v>#VALUE!</v>
      </c>
      <c r="W401" t="e">
        <f t="shared" si="519"/>
        <v>#VALUE!</v>
      </c>
      <c r="X401" t="e">
        <f t="shared" si="520"/>
        <v>#VALUE!</v>
      </c>
      <c r="Y401" t="e">
        <f t="shared" si="521"/>
        <v>#VALUE!</v>
      </c>
      <c r="Z401" t="e">
        <f t="shared" si="522"/>
        <v>#VALUE!</v>
      </c>
      <c r="AA401" t="e">
        <f t="shared" si="523"/>
        <v>#VALUE!</v>
      </c>
      <c r="AB401" t="e">
        <f t="shared" si="524"/>
        <v>#VALUE!</v>
      </c>
      <c r="AC401" t="e">
        <f t="shared" si="525"/>
        <v>#VALUE!</v>
      </c>
      <c r="AD401" t="e">
        <f t="shared" si="526"/>
        <v>#VALUE!</v>
      </c>
      <c r="AE401" t="e">
        <f t="shared" si="527"/>
        <v>#VALUE!</v>
      </c>
      <c r="AF401" t="e">
        <f t="shared" si="528"/>
        <v>#VALUE!</v>
      </c>
      <c r="AG401" t="e">
        <f t="shared" si="529"/>
        <v>#VALUE!</v>
      </c>
      <c r="AH401" t="e">
        <f t="shared" si="530"/>
        <v>#VALUE!</v>
      </c>
      <c r="AI401" t="e">
        <f t="shared" si="531"/>
        <v>#VALUE!</v>
      </c>
      <c r="AJ401" t="e">
        <f t="shared" si="532"/>
        <v>#VALUE!</v>
      </c>
      <c r="AK401" t="e">
        <f t="shared" si="533"/>
        <v>#VALUE!</v>
      </c>
      <c r="AL401" t="e">
        <f t="shared" si="534"/>
        <v>#VALUE!</v>
      </c>
      <c r="AM401" t="e">
        <f t="shared" si="535"/>
        <v>#VALUE!</v>
      </c>
      <c r="AN401" t="e">
        <f t="shared" si="536"/>
        <v>#VALUE!</v>
      </c>
      <c r="AO401" t="e">
        <f t="shared" si="537"/>
        <v>#VALUE!</v>
      </c>
      <c r="AP401" t="e">
        <f t="shared" si="538"/>
        <v>#VALUE!</v>
      </c>
      <c r="AQ401" t="e">
        <f t="shared" si="539"/>
        <v>#VALUE!</v>
      </c>
      <c r="AR401" t="e">
        <f t="shared" si="540"/>
        <v>#VALUE!</v>
      </c>
      <c r="AS401" t="e">
        <f t="shared" si="541"/>
        <v>#VALUE!</v>
      </c>
      <c r="AT401" t="e">
        <f t="shared" si="542"/>
        <v>#VALUE!</v>
      </c>
      <c r="AU401" t="e">
        <f t="shared" si="543"/>
        <v>#VALUE!</v>
      </c>
      <c r="AV401" t="e">
        <f t="shared" si="544"/>
        <v>#VALUE!</v>
      </c>
      <c r="AW401" t="e">
        <f t="shared" si="545"/>
        <v>#VALUE!</v>
      </c>
      <c r="AX401" t="e">
        <f t="shared" si="546"/>
        <v>#VALUE!</v>
      </c>
      <c r="AY401" t="e">
        <f t="shared" si="547"/>
        <v>#VALUE!</v>
      </c>
      <c r="AZ401" t="e">
        <f t="shared" si="548"/>
        <v>#VALUE!</v>
      </c>
      <c r="BA401" t="e">
        <f t="shared" si="549"/>
        <v>#VALUE!</v>
      </c>
      <c r="BB401" t="e">
        <f t="shared" si="550"/>
        <v>#VALUE!</v>
      </c>
      <c r="BC401" t="e">
        <f t="shared" si="551"/>
        <v>#VALUE!</v>
      </c>
      <c r="BD401" t="e">
        <f t="shared" si="552"/>
        <v>#VALUE!</v>
      </c>
      <c r="BE401" t="e">
        <f t="shared" si="553"/>
        <v>#VALUE!</v>
      </c>
      <c r="BF401" t="e">
        <f t="shared" si="554"/>
        <v>#VALUE!</v>
      </c>
      <c r="BG401" t="e">
        <f t="shared" si="555"/>
        <v>#VALUE!</v>
      </c>
      <c r="BH401" t="e">
        <f t="shared" si="556"/>
        <v>#VALUE!</v>
      </c>
      <c r="BI401" t="e">
        <f t="shared" si="557"/>
        <v>#VALUE!</v>
      </c>
      <c r="BJ401" t="e">
        <f t="shared" si="558"/>
        <v>#VALUE!</v>
      </c>
      <c r="BK401" t="e">
        <f t="shared" si="559"/>
        <v>#VALUE!</v>
      </c>
      <c r="BL401" t="e">
        <f t="shared" si="560"/>
        <v>#VALUE!</v>
      </c>
      <c r="BM401" t="e">
        <f t="shared" si="561"/>
        <v>#VALUE!</v>
      </c>
      <c r="BN401" t="e">
        <f t="shared" si="562"/>
        <v>#VALUE!</v>
      </c>
      <c r="BO401" t="e">
        <f t="shared" si="563"/>
        <v>#VALUE!</v>
      </c>
      <c r="BP401" t="e">
        <f t="shared" si="564"/>
        <v>#VALUE!</v>
      </c>
      <c r="BQ401" t="e">
        <f t="shared" si="565"/>
        <v>#VALUE!</v>
      </c>
      <c r="BR401" t="e">
        <f t="shared" si="566"/>
        <v>#VALUE!</v>
      </c>
      <c r="BS401" t="e">
        <f t="shared" si="567"/>
        <v>#VALUE!</v>
      </c>
      <c r="BT401" t="e">
        <f t="shared" si="568"/>
        <v>#VALUE!</v>
      </c>
      <c r="BU401" t="e">
        <f t="shared" si="569"/>
        <v>#VALUE!</v>
      </c>
      <c r="BV401" t="e">
        <f t="shared" si="570"/>
        <v>#VALUE!</v>
      </c>
      <c r="BW401" t="e">
        <f t="shared" si="571"/>
        <v>#VALUE!</v>
      </c>
      <c r="BX401" t="e">
        <f t="shared" si="572"/>
        <v>#VALUE!</v>
      </c>
      <c r="BY401" t="e">
        <f t="shared" si="573"/>
        <v>#VALUE!</v>
      </c>
      <c r="BZ401" t="e">
        <f t="shared" si="574"/>
        <v>#VALUE!</v>
      </c>
      <c r="CA401" t="e">
        <f t="shared" si="575"/>
        <v>#VALUE!</v>
      </c>
      <c r="CB401" t="e">
        <f t="shared" si="576"/>
        <v>#VALUE!</v>
      </c>
      <c r="CC401" t="e">
        <f t="shared" si="577"/>
        <v>#VALUE!</v>
      </c>
      <c r="CD401" t="e">
        <f t="shared" si="578"/>
        <v>#VALUE!</v>
      </c>
      <c r="CE401" t="e">
        <f t="shared" si="579"/>
        <v>#VALUE!</v>
      </c>
      <c r="CF401" t="e">
        <f t="shared" si="580"/>
        <v>#VALUE!</v>
      </c>
      <c r="CG401" t="e">
        <f t="shared" si="581"/>
        <v>#VALUE!</v>
      </c>
      <c r="CH401" t="e">
        <f t="shared" ca="1" si="582"/>
        <v>#N/A</v>
      </c>
    </row>
    <row r="402" spans="5:86" x14ac:dyDescent="0.25">
      <c r="E402">
        <f t="shared" si="583"/>
        <v>1045467</v>
      </c>
      <c r="F402">
        <f t="shared" si="583"/>
        <v>1045467</v>
      </c>
      <c r="G402" t="e">
        <f t="shared" si="584"/>
        <v>#N/A</v>
      </c>
      <c r="H402" t="e">
        <f t="shared" si="504"/>
        <v>#VALUE!</v>
      </c>
      <c r="I402" t="e">
        <f t="shared" si="505"/>
        <v>#VALUE!</v>
      </c>
      <c r="J402" t="e">
        <f t="shared" si="506"/>
        <v>#VALUE!</v>
      </c>
      <c r="K402" t="e">
        <f t="shared" si="507"/>
        <v>#VALUE!</v>
      </c>
      <c r="L402" t="e">
        <f t="shared" si="508"/>
        <v>#VALUE!</v>
      </c>
      <c r="M402" t="e">
        <f t="shared" si="509"/>
        <v>#VALUE!</v>
      </c>
      <c r="N402" t="e">
        <f t="shared" si="510"/>
        <v>#VALUE!</v>
      </c>
      <c r="O402" t="e">
        <f t="shared" si="511"/>
        <v>#VALUE!</v>
      </c>
      <c r="P402" t="e">
        <f t="shared" si="512"/>
        <v>#VALUE!</v>
      </c>
      <c r="Q402" t="e">
        <f t="shared" si="513"/>
        <v>#VALUE!</v>
      </c>
      <c r="R402" t="e">
        <f t="shared" si="514"/>
        <v>#VALUE!</v>
      </c>
      <c r="S402" t="e">
        <f t="shared" si="515"/>
        <v>#VALUE!</v>
      </c>
      <c r="T402" t="e">
        <f t="shared" si="516"/>
        <v>#VALUE!</v>
      </c>
      <c r="U402" t="e">
        <f t="shared" si="517"/>
        <v>#VALUE!</v>
      </c>
      <c r="V402" t="e">
        <f t="shared" si="518"/>
        <v>#VALUE!</v>
      </c>
      <c r="W402" t="e">
        <f t="shared" si="519"/>
        <v>#VALUE!</v>
      </c>
      <c r="X402" t="e">
        <f t="shared" si="520"/>
        <v>#VALUE!</v>
      </c>
      <c r="Y402" t="e">
        <f t="shared" si="521"/>
        <v>#VALUE!</v>
      </c>
      <c r="Z402" t="e">
        <f t="shared" si="522"/>
        <v>#VALUE!</v>
      </c>
      <c r="AA402" t="e">
        <f t="shared" si="523"/>
        <v>#VALUE!</v>
      </c>
      <c r="AB402" t="e">
        <f t="shared" si="524"/>
        <v>#VALUE!</v>
      </c>
      <c r="AC402" t="e">
        <f t="shared" si="525"/>
        <v>#VALUE!</v>
      </c>
      <c r="AD402" t="e">
        <f t="shared" si="526"/>
        <v>#VALUE!</v>
      </c>
      <c r="AE402" t="e">
        <f t="shared" si="527"/>
        <v>#VALUE!</v>
      </c>
      <c r="AF402" t="e">
        <f t="shared" si="528"/>
        <v>#VALUE!</v>
      </c>
      <c r="AG402" t="e">
        <f t="shared" si="529"/>
        <v>#VALUE!</v>
      </c>
      <c r="AH402" t="e">
        <f t="shared" si="530"/>
        <v>#VALUE!</v>
      </c>
      <c r="AI402" t="e">
        <f t="shared" si="531"/>
        <v>#VALUE!</v>
      </c>
      <c r="AJ402" t="e">
        <f t="shared" si="532"/>
        <v>#VALUE!</v>
      </c>
      <c r="AK402" t="e">
        <f t="shared" si="533"/>
        <v>#VALUE!</v>
      </c>
      <c r="AL402" t="e">
        <f t="shared" si="534"/>
        <v>#VALUE!</v>
      </c>
      <c r="AM402" t="e">
        <f t="shared" si="535"/>
        <v>#VALUE!</v>
      </c>
      <c r="AN402" t="e">
        <f t="shared" si="536"/>
        <v>#VALUE!</v>
      </c>
      <c r="AO402" t="e">
        <f t="shared" si="537"/>
        <v>#VALUE!</v>
      </c>
      <c r="AP402" t="e">
        <f t="shared" si="538"/>
        <v>#VALUE!</v>
      </c>
      <c r="AQ402" t="e">
        <f t="shared" si="539"/>
        <v>#VALUE!</v>
      </c>
      <c r="AR402" t="e">
        <f t="shared" si="540"/>
        <v>#VALUE!</v>
      </c>
      <c r="AS402" t="e">
        <f t="shared" si="541"/>
        <v>#VALUE!</v>
      </c>
      <c r="AT402" t="e">
        <f t="shared" si="542"/>
        <v>#VALUE!</v>
      </c>
      <c r="AU402" t="e">
        <f t="shared" si="543"/>
        <v>#VALUE!</v>
      </c>
      <c r="AV402" t="e">
        <f t="shared" si="544"/>
        <v>#VALUE!</v>
      </c>
      <c r="AW402" t="e">
        <f t="shared" si="545"/>
        <v>#VALUE!</v>
      </c>
      <c r="AX402" t="e">
        <f t="shared" si="546"/>
        <v>#VALUE!</v>
      </c>
      <c r="AY402" t="e">
        <f t="shared" si="547"/>
        <v>#VALUE!</v>
      </c>
      <c r="AZ402" t="e">
        <f t="shared" si="548"/>
        <v>#VALUE!</v>
      </c>
      <c r="BA402" t="e">
        <f t="shared" si="549"/>
        <v>#VALUE!</v>
      </c>
      <c r="BB402" t="e">
        <f t="shared" si="550"/>
        <v>#VALUE!</v>
      </c>
      <c r="BC402" t="e">
        <f t="shared" si="551"/>
        <v>#VALUE!</v>
      </c>
      <c r="BD402" t="e">
        <f t="shared" si="552"/>
        <v>#VALUE!</v>
      </c>
      <c r="BE402" t="e">
        <f t="shared" si="553"/>
        <v>#VALUE!</v>
      </c>
      <c r="BF402" t="e">
        <f t="shared" si="554"/>
        <v>#VALUE!</v>
      </c>
      <c r="BG402" t="e">
        <f t="shared" si="555"/>
        <v>#VALUE!</v>
      </c>
      <c r="BH402" t="e">
        <f t="shared" si="556"/>
        <v>#VALUE!</v>
      </c>
      <c r="BI402" t="e">
        <f t="shared" si="557"/>
        <v>#VALUE!</v>
      </c>
      <c r="BJ402" t="e">
        <f t="shared" si="558"/>
        <v>#VALUE!</v>
      </c>
      <c r="BK402" t="e">
        <f t="shared" si="559"/>
        <v>#VALUE!</v>
      </c>
      <c r="BL402" t="e">
        <f t="shared" si="560"/>
        <v>#VALUE!</v>
      </c>
      <c r="BM402" t="e">
        <f t="shared" si="561"/>
        <v>#VALUE!</v>
      </c>
      <c r="BN402" t="e">
        <f t="shared" si="562"/>
        <v>#VALUE!</v>
      </c>
      <c r="BO402" t="e">
        <f t="shared" si="563"/>
        <v>#VALUE!</v>
      </c>
      <c r="BP402" t="e">
        <f t="shared" si="564"/>
        <v>#VALUE!</v>
      </c>
      <c r="BQ402" t="e">
        <f t="shared" si="565"/>
        <v>#VALUE!</v>
      </c>
      <c r="BR402" t="e">
        <f t="shared" si="566"/>
        <v>#VALUE!</v>
      </c>
      <c r="BS402" t="e">
        <f t="shared" si="567"/>
        <v>#VALUE!</v>
      </c>
      <c r="BT402" t="e">
        <f t="shared" si="568"/>
        <v>#VALUE!</v>
      </c>
      <c r="BU402" t="e">
        <f t="shared" si="569"/>
        <v>#VALUE!</v>
      </c>
      <c r="BV402" t="e">
        <f t="shared" si="570"/>
        <v>#VALUE!</v>
      </c>
      <c r="BW402" t="e">
        <f t="shared" si="571"/>
        <v>#VALUE!</v>
      </c>
      <c r="BX402" t="e">
        <f t="shared" si="572"/>
        <v>#VALUE!</v>
      </c>
      <c r="BY402" t="e">
        <f t="shared" si="573"/>
        <v>#VALUE!</v>
      </c>
      <c r="BZ402" t="e">
        <f t="shared" si="574"/>
        <v>#VALUE!</v>
      </c>
      <c r="CA402" t="e">
        <f t="shared" si="575"/>
        <v>#VALUE!</v>
      </c>
      <c r="CB402" t="e">
        <f t="shared" si="576"/>
        <v>#VALUE!</v>
      </c>
      <c r="CC402" t="e">
        <f t="shared" si="577"/>
        <v>#VALUE!</v>
      </c>
      <c r="CD402" t="e">
        <f t="shared" si="578"/>
        <v>#VALUE!</v>
      </c>
      <c r="CE402" t="e">
        <f t="shared" si="579"/>
        <v>#VALUE!</v>
      </c>
      <c r="CF402" t="e">
        <f t="shared" si="580"/>
        <v>#VALUE!</v>
      </c>
      <c r="CG402" t="e">
        <f t="shared" si="581"/>
        <v>#VALUE!</v>
      </c>
      <c r="CH402" t="e">
        <f t="shared" ca="1" si="582"/>
        <v>#N/A</v>
      </c>
    </row>
    <row r="403" spans="5:86" x14ac:dyDescent="0.25">
      <c r="E403">
        <f t="shared" si="583"/>
        <v>1045466</v>
      </c>
      <c r="F403">
        <f t="shared" si="583"/>
        <v>1045466</v>
      </c>
      <c r="G403" t="e">
        <f t="shared" si="584"/>
        <v>#N/A</v>
      </c>
      <c r="H403" t="e">
        <f t="shared" si="504"/>
        <v>#VALUE!</v>
      </c>
      <c r="I403" t="e">
        <f t="shared" si="505"/>
        <v>#VALUE!</v>
      </c>
      <c r="J403" t="e">
        <f t="shared" si="506"/>
        <v>#VALUE!</v>
      </c>
      <c r="K403" t="e">
        <f t="shared" si="507"/>
        <v>#VALUE!</v>
      </c>
      <c r="L403" t="e">
        <f t="shared" si="508"/>
        <v>#VALUE!</v>
      </c>
      <c r="M403" t="e">
        <f t="shared" si="509"/>
        <v>#VALUE!</v>
      </c>
      <c r="N403" t="e">
        <f t="shared" si="510"/>
        <v>#VALUE!</v>
      </c>
      <c r="O403" t="e">
        <f t="shared" si="511"/>
        <v>#VALUE!</v>
      </c>
      <c r="P403" t="e">
        <f t="shared" si="512"/>
        <v>#VALUE!</v>
      </c>
      <c r="Q403" t="e">
        <f t="shared" si="513"/>
        <v>#VALUE!</v>
      </c>
      <c r="R403" t="e">
        <f t="shared" si="514"/>
        <v>#VALUE!</v>
      </c>
      <c r="S403" t="e">
        <f t="shared" si="515"/>
        <v>#VALUE!</v>
      </c>
      <c r="T403" t="e">
        <f t="shared" si="516"/>
        <v>#VALUE!</v>
      </c>
      <c r="U403" t="e">
        <f t="shared" si="517"/>
        <v>#VALUE!</v>
      </c>
      <c r="V403" t="e">
        <f t="shared" si="518"/>
        <v>#VALUE!</v>
      </c>
      <c r="W403" t="e">
        <f t="shared" si="519"/>
        <v>#VALUE!</v>
      </c>
      <c r="X403" t="e">
        <f t="shared" si="520"/>
        <v>#VALUE!</v>
      </c>
      <c r="Y403" t="e">
        <f t="shared" si="521"/>
        <v>#VALUE!</v>
      </c>
      <c r="Z403" t="e">
        <f t="shared" si="522"/>
        <v>#VALUE!</v>
      </c>
      <c r="AA403" t="e">
        <f t="shared" si="523"/>
        <v>#VALUE!</v>
      </c>
      <c r="AB403" t="e">
        <f t="shared" si="524"/>
        <v>#VALUE!</v>
      </c>
      <c r="AC403" t="e">
        <f t="shared" si="525"/>
        <v>#VALUE!</v>
      </c>
      <c r="AD403" t="e">
        <f t="shared" si="526"/>
        <v>#VALUE!</v>
      </c>
      <c r="AE403" t="e">
        <f t="shared" si="527"/>
        <v>#VALUE!</v>
      </c>
      <c r="AF403" t="e">
        <f t="shared" si="528"/>
        <v>#VALUE!</v>
      </c>
      <c r="AG403" t="e">
        <f t="shared" si="529"/>
        <v>#VALUE!</v>
      </c>
      <c r="AH403" t="e">
        <f t="shared" si="530"/>
        <v>#VALUE!</v>
      </c>
      <c r="AI403" t="e">
        <f t="shared" si="531"/>
        <v>#VALUE!</v>
      </c>
      <c r="AJ403" t="e">
        <f t="shared" si="532"/>
        <v>#VALUE!</v>
      </c>
      <c r="AK403" t="e">
        <f t="shared" si="533"/>
        <v>#VALUE!</v>
      </c>
      <c r="AL403" t="e">
        <f t="shared" si="534"/>
        <v>#VALUE!</v>
      </c>
      <c r="AM403" t="e">
        <f t="shared" si="535"/>
        <v>#VALUE!</v>
      </c>
      <c r="AN403" t="e">
        <f t="shared" si="536"/>
        <v>#VALUE!</v>
      </c>
      <c r="AO403" t="e">
        <f t="shared" si="537"/>
        <v>#VALUE!</v>
      </c>
      <c r="AP403" t="e">
        <f t="shared" si="538"/>
        <v>#VALUE!</v>
      </c>
      <c r="AQ403" t="e">
        <f t="shared" si="539"/>
        <v>#VALUE!</v>
      </c>
      <c r="AR403" t="e">
        <f t="shared" si="540"/>
        <v>#VALUE!</v>
      </c>
      <c r="AS403" t="e">
        <f t="shared" si="541"/>
        <v>#VALUE!</v>
      </c>
      <c r="AT403" t="e">
        <f t="shared" si="542"/>
        <v>#VALUE!</v>
      </c>
      <c r="AU403" t="e">
        <f t="shared" si="543"/>
        <v>#VALUE!</v>
      </c>
      <c r="AV403" t="e">
        <f t="shared" si="544"/>
        <v>#VALUE!</v>
      </c>
      <c r="AW403" t="e">
        <f t="shared" si="545"/>
        <v>#VALUE!</v>
      </c>
      <c r="AX403" t="e">
        <f t="shared" si="546"/>
        <v>#VALUE!</v>
      </c>
      <c r="AY403" t="e">
        <f t="shared" si="547"/>
        <v>#VALUE!</v>
      </c>
      <c r="AZ403" t="e">
        <f t="shared" si="548"/>
        <v>#VALUE!</v>
      </c>
      <c r="BA403" t="e">
        <f t="shared" si="549"/>
        <v>#VALUE!</v>
      </c>
      <c r="BB403" t="e">
        <f t="shared" si="550"/>
        <v>#VALUE!</v>
      </c>
      <c r="BC403" t="e">
        <f t="shared" si="551"/>
        <v>#VALUE!</v>
      </c>
      <c r="BD403" t="e">
        <f t="shared" si="552"/>
        <v>#VALUE!</v>
      </c>
      <c r="BE403" t="e">
        <f t="shared" si="553"/>
        <v>#VALUE!</v>
      </c>
      <c r="BF403" t="e">
        <f t="shared" si="554"/>
        <v>#VALUE!</v>
      </c>
      <c r="BG403" t="e">
        <f t="shared" si="555"/>
        <v>#VALUE!</v>
      </c>
      <c r="BH403" t="e">
        <f t="shared" si="556"/>
        <v>#VALUE!</v>
      </c>
      <c r="BI403" t="e">
        <f t="shared" si="557"/>
        <v>#VALUE!</v>
      </c>
      <c r="BJ403" t="e">
        <f t="shared" si="558"/>
        <v>#VALUE!</v>
      </c>
      <c r="BK403" t="e">
        <f t="shared" si="559"/>
        <v>#VALUE!</v>
      </c>
      <c r="BL403" t="e">
        <f t="shared" si="560"/>
        <v>#VALUE!</v>
      </c>
      <c r="BM403" t="e">
        <f t="shared" si="561"/>
        <v>#VALUE!</v>
      </c>
      <c r="BN403" t="e">
        <f t="shared" si="562"/>
        <v>#VALUE!</v>
      </c>
      <c r="BO403" t="e">
        <f t="shared" si="563"/>
        <v>#VALUE!</v>
      </c>
      <c r="BP403" t="e">
        <f t="shared" si="564"/>
        <v>#VALUE!</v>
      </c>
      <c r="BQ403" t="e">
        <f t="shared" si="565"/>
        <v>#VALUE!</v>
      </c>
      <c r="BR403" t="e">
        <f t="shared" si="566"/>
        <v>#VALUE!</v>
      </c>
      <c r="BS403" t="e">
        <f t="shared" si="567"/>
        <v>#VALUE!</v>
      </c>
      <c r="BT403" t="e">
        <f t="shared" si="568"/>
        <v>#VALUE!</v>
      </c>
      <c r="BU403" t="e">
        <f t="shared" si="569"/>
        <v>#VALUE!</v>
      </c>
      <c r="BV403" t="e">
        <f t="shared" si="570"/>
        <v>#VALUE!</v>
      </c>
      <c r="BW403" t="e">
        <f t="shared" si="571"/>
        <v>#VALUE!</v>
      </c>
      <c r="BX403" t="e">
        <f t="shared" si="572"/>
        <v>#VALUE!</v>
      </c>
      <c r="BY403" t="e">
        <f t="shared" si="573"/>
        <v>#VALUE!</v>
      </c>
      <c r="BZ403" t="e">
        <f t="shared" si="574"/>
        <v>#VALUE!</v>
      </c>
      <c r="CA403" t="e">
        <f t="shared" si="575"/>
        <v>#VALUE!</v>
      </c>
      <c r="CB403" t="e">
        <f t="shared" si="576"/>
        <v>#VALUE!</v>
      </c>
      <c r="CC403" t="e">
        <f t="shared" si="577"/>
        <v>#VALUE!</v>
      </c>
      <c r="CD403" t="e">
        <f t="shared" si="578"/>
        <v>#VALUE!</v>
      </c>
      <c r="CE403" t="e">
        <f t="shared" si="579"/>
        <v>#VALUE!</v>
      </c>
      <c r="CF403" t="e">
        <f t="shared" si="580"/>
        <v>#VALUE!</v>
      </c>
      <c r="CG403" t="e">
        <f t="shared" si="581"/>
        <v>#VALUE!</v>
      </c>
      <c r="CH403" t="e">
        <f t="shared" ca="1" si="582"/>
        <v>#N/A</v>
      </c>
    </row>
    <row r="404" spans="5:86" x14ac:dyDescent="0.25">
      <c r="E404">
        <f t="shared" si="583"/>
        <v>1045465</v>
      </c>
      <c r="F404">
        <f t="shared" si="583"/>
        <v>1045465</v>
      </c>
      <c r="G404" t="e">
        <f t="shared" si="584"/>
        <v>#N/A</v>
      </c>
      <c r="H404" t="e">
        <f t="shared" si="504"/>
        <v>#VALUE!</v>
      </c>
      <c r="I404" t="e">
        <f t="shared" si="505"/>
        <v>#VALUE!</v>
      </c>
      <c r="J404" t="e">
        <f t="shared" si="506"/>
        <v>#VALUE!</v>
      </c>
      <c r="K404" t="e">
        <f t="shared" si="507"/>
        <v>#VALUE!</v>
      </c>
      <c r="L404" t="e">
        <f t="shared" si="508"/>
        <v>#VALUE!</v>
      </c>
      <c r="M404" t="e">
        <f t="shared" si="509"/>
        <v>#VALUE!</v>
      </c>
      <c r="N404" t="e">
        <f t="shared" si="510"/>
        <v>#VALUE!</v>
      </c>
      <c r="O404" t="e">
        <f t="shared" si="511"/>
        <v>#VALUE!</v>
      </c>
      <c r="P404" t="e">
        <f t="shared" si="512"/>
        <v>#VALUE!</v>
      </c>
      <c r="Q404" t="e">
        <f t="shared" si="513"/>
        <v>#VALUE!</v>
      </c>
      <c r="R404" t="e">
        <f t="shared" si="514"/>
        <v>#VALUE!</v>
      </c>
      <c r="S404" t="e">
        <f t="shared" si="515"/>
        <v>#VALUE!</v>
      </c>
      <c r="T404" t="e">
        <f t="shared" si="516"/>
        <v>#VALUE!</v>
      </c>
      <c r="U404" t="e">
        <f t="shared" si="517"/>
        <v>#VALUE!</v>
      </c>
      <c r="V404" t="e">
        <f t="shared" si="518"/>
        <v>#VALUE!</v>
      </c>
      <c r="W404" t="e">
        <f t="shared" si="519"/>
        <v>#VALUE!</v>
      </c>
      <c r="X404" t="e">
        <f t="shared" si="520"/>
        <v>#VALUE!</v>
      </c>
      <c r="Y404" t="e">
        <f t="shared" si="521"/>
        <v>#VALUE!</v>
      </c>
      <c r="Z404" t="e">
        <f t="shared" si="522"/>
        <v>#VALUE!</v>
      </c>
      <c r="AA404" t="e">
        <f t="shared" si="523"/>
        <v>#VALUE!</v>
      </c>
      <c r="AB404" t="e">
        <f t="shared" si="524"/>
        <v>#VALUE!</v>
      </c>
      <c r="AC404" t="e">
        <f t="shared" si="525"/>
        <v>#VALUE!</v>
      </c>
      <c r="AD404" t="e">
        <f t="shared" si="526"/>
        <v>#VALUE!</v>
      </c>
      <c r="AE404" t="e">
        <f t="shared" si="527"/>
        <v>#VALUE!</v>
      </c>
      <c r="AF404" t="e">
        <f t="shared" si="528"/>
        <v>#VALUE!</v>
      </c>
      <c r="AG404" t="e">
        <f t="shared" si="529"/>
        <v>#VALUE!</v>
      </c>
      <c r="AH404" t="e">
        <f t="shared" si="530"/>
        <v>#VALUE!</v>
      </c>
      <c r="AI404" t="e">
        <f t="shared" si="531"/>
        <v>#VALUE!</v>
      </c>
      <c r="AJ404" t="e">
        <f t="shared" si="532"/>
        <v>#VALUE!</v>
      </c>
      <c r="AK404" t="e">
        <f t="shared" si="533"/>
        <v>#VALUE!</v>
      </c>
      <c r="AL404" t="e">
        <f t="shared" si="534"/>
        <v>#VALUE!</v>
      </c>
      <c r="AM404" t="e">
        <f t="shared" si="535"/>
        <v>#VALUE!</v>
      </c>
      <c r="AN404" t="e">
        <f t="shared" si="536"/>
        <v>#VALUE!</v>
      </c>
      <c r="AO404" t="e">
        <f t="shared" si="537"/>
        <v>#VALUE!</v>
      </c>
      <c r="AP404" t="e">
        <f t="shared" si="538"/>
        <v>#VALUE!</v>
      </c>
      <c r="AQ404" t="e">
        <f t="shared" si="539"/>
        <v>#VALUE!</v>
      </c>
      <c r="AR404" t="e">
        <f t="shared" si="540"/>
        <v>#VALUE!</v>
      </c>
      <c r="AS404" t="e">
        <f t="shared" si="541"/>
        <v>#VALUE!</v>
      </c>
      <c r="AT404" t="e">
        <f t="shared" si="542"/>
        <v>#VALUE!</v>
      </c>
      <c r="AU404" t="e">
        <f t="shared" si="543"/>
        <v>#VALUE!</v>
      </c>
      <c r="AV404" t="e">
        <f t="shared" si="544"/>
        <v>#VALUE!</v>
      </c>
      <c r="AW404" t="e">
        <f t="shared" si="545"/>
        <v>#VALUE!</v>
      </c>
      <c r="AX404" t="e">
        <f t="shared" si="546"/>
        <v>#VALUE!</v>
      </c>
      <c r="AY404" t="e">
        <f t="shared" si="547"/>
        <v>#VALUE!</v>
      </c>
      <c r="AZ404" t="e">
        <f t="shared" si="548"/>
        <v>#VALUE!</v>
      </c>
      <c r="BA404" t="e">
        <f t="shared" si="549"/>
        <v>#VALUE!</v>
      </c>
      <c r="BB404" t="e">
        <f t="shared" si="550"/>
        <v>#VALUE!</v>
      </c>
      <c r="BC404" t="e">
        <f t="shared" si="551"/>
        <v>#VALUE!</v>
      </c>
      <c r="BD404" t="e">
        <f t="shared" si="552"/>
        <v>#VALUE!</v>
      </c>
      <c r="BE404" t="e">
        <f t="shared" si="553"/>
        <v>#VALUE!</v>
      </c>
      <c r="BF404" t="e">
        <f t="shared" si="554"/>
        <v>#VALUE!</v>
      </c>
      <c r="BG404" t="e">
        <f t="shared" si="555"/>
        <v>#VALUE!</v>
      </c>
      <c r="BH404" t="e">
        <f t="shared" si="556"/>
        <v>#VALUE!</v>
      </c>
      <c r="BI404" t="e">
        <f t="shared" si="557"/>
        <v>#VALUE!</v>
      </c>
      <c r="BJ404" t="e">
        <f t="shared" si="558"/>
        <v>#VALUE!</v>
      </c>
      <c r="BK404" t="e">
        <f t="shared" si="559"/>
        <v>#VALUE!</v>
      </c>
      <c r="BL404" t="e">
        <f t="shared" si="560"/>
        <v>#VALUE!</v>
      </c>
      <c r="BM404" t="e">
        <f t="shared" si="561"/>
        <v>#VALUE!</v>
      </c>
      <c r="BN404" t="e">
        <f t="shared" si="562"/>
        <v>#VALUE!</v>
      </c>
      <c r="BO404" t="e">
        <f t="shared" si="563"/>
        <v>#VALUE!</v>
      </c>
      <c r="BP404" t="e">
        <f t="shared" si="564"/>
        <v>#VALUE!</v>
      </c>
      <c r="BQ404" t="e">
        <f t="shared" si="565"/>
        <v>#VALUE!</v>
      </c>
      <c r="BR404" t="e">
        <f t="shared" si="566"/>
        <v>#VALUE!</v>
      </c>
      <c r="BS404" t="e">
        <f t="shared" si="567"/>
        <v>#VALUE!</v>
      </c>
      <c r="BT404" t="e">
        <f t="shared" si="568"/>
        <v>#VALUE!</v>
      </c>
      <c r="BU404" t="e">
        <f t="shared" si="569"/>
        <v>#VALUE!</v>
      </c>
      <c r="BV404" t="e">
        <f t="shared" si="570"/>
        <v>#VALUE!</v>
      </c>
      <c r="BW404" t="e">
        <f t="shared" si="571"/>
        <v>#VALUE!</v>
      </c>
      <c r="BX404" t="e">
        <f t="shared" si="572"/>
        <v>#VALUE!</v>
      </c>
      <c r="BY404" t="e">
        <f t="shared" si="573"/>
        <v>#VALUE!</v>
      </c>
      <c r="BZ404" t="e">
        <f t="shared" si="574"/>
        <v>#VALUE!</v>
      </c>
      <c r="CA404" t="e">
        <f t="shared" si="575"/>
        <v>#VALUE!</v>
      </c>
      <c r="CB404" t="e">
        <f t="shared" si="576"/>
        <v>#VALUE!</v>
      </c>
      <c r="CC404" t="e">
        <f t="shared" si="577"/>
        <v>#VALUE!</v>
      </c>
      <c r="CD404" t="e">
        <f t="shared" si="578"/>
        <v>#VALUE!</v>
      </c>
      <c r="CE404" t="e">
        <f t="shared" si="579"/>
        <v>#VALUE!</v>
      </c>
      <c r="CF404" t="e">
        <f t="shared" si="580"/>
        <v>#VALUE!</v>
      </c>
      <c r="CG404" t="e">
        <f t="shared" si="581"/>
        <v>#VALUE!</v>
      </c>
      <c r="CH404" t="e">
        <f t="shared" ca="1" si="582"/>
        <v>#N/A</v>
      </c>
    </row>
    <row r="405" spans="5:86" x14ac:dyDescent="0.25">
      <c r="E405">
        <f t="shared" si="583"/>
        <v>1045464</v>
      </c>
      <c r="F405">
        <f t="shared" si="583"/>
        <v>1045464</v>
      </c>
      <c r="G405" t="e">
        <f t="shared" si="584"/>
        <v>#N/A</v>
      </c>
      <c r="H405" t="e">
        <f t="shared" si="504"/>
        <v>#VALUE!</v>
      </c>
      <c r="I405" t="e">
        <f t="shared" si="505"/>
        <v>#VALUE!</v>
      </c>
      <c r="J405" t="e">
        <f t="shared" si="506"/>
        <v>#VALUE!</v>
      </c>
      <c r="K405" t="e">
        <f t="shared" si="507"/>
        <v>#VALUE!</v>
      </c>
      <c r="L405" t="e">
        <f t="shared" si="508"/>
        <v>#VALUE!</v>
      </c>
      <c r="M405" t="e">
        <f t="shared" si="509"/>
        <v>#VALUE!</v>
      </c>
      <c r="N405" t="e">
        <f t="shared" si="510"/>
        <v>#VALUE!</v>
      </c>
      <c r="O405" t="e">
        <f t="shared" si="511"/>
        <v>#VALUE!</v>
      </c>
      <c r="P405" t="e">
        <f t="shared" si="512"/>
        <v>#VALUE!</v>
      </c>
      <c r="Q405" t="e">
        <f t="shared" si="513"/>
        <v>#VALUE!</v>
      </c>
      <c r="R405" t="e">
        <f t="shared" si="514"/>
        <v>#VALUE!</v>
      </c>
      <c r="S405" t="e">
        <f t="shared" si="515"/>
        <v>#VALUE!</v>
      </c>
      <c r="T405" t="e">
        <f t="shared" si="516"/>
        <v>#VALUE!</v>
      </c>
      <c r="U405" t="e">
        <f t="shared" si="517"/>
        <v>#VALUE!</v>
      </c>
      <c r="V405" t="e">
        <f t="shared" si="518"/>
        <v>#VALUE!</v>
      </c>
      <c r="W405" t="e">
        <f t="shared" si="519"/>
        <v>#VALUE!</v>
      </c>
      <c r="X405" t="e">
        <f t="shared" si="520"/>
        <v>#VALUE!</v>
      </c>
      <c r="Y405" t="e">
        <f t="shared" si="521"/>
        <v>#VALUE!</v>
      </c>
      <c r="Z405" t="e">
        <f t="shared" si="522"/>
        <v>#VALUE!</v>
      </c>
      <c r="AA405" t="e">
        <f t="shared" si="523"/>
        <v>#VALUE!</v>
      </c>
      <c r="AB405" t="e">
        <f t="shared" si="524"/>
        <v>#VALUE!</v>
      </c>
      <c r="AC405" t="e">
        <f t="shared" si="525"/>
        <v>#VALUE!</v>
      </c>
      <c r="AD405" t="e">
        <f t="shared" si="526"/>
        <v>#VALUE!</v>
      </c>
      <c r="AE405" t="e">
        <f t="shared" si="527"/>
        <v>#VALUE!</v>
      </c>
      <c r="AF405" t="e">
        <f t="shared" si="528"/>
        <v>#VALUE!</v>
      </c>
      <c r="AG405" t="e">
        <f t="shared" si="529"/>
        <v>#VALUE!</v>
      </c>
      <c r="AH405" t="e">
        <f t="shared" si="530"/>
        <v>#VALUE!</v>
      </c>
      <c r="AI405" t="e">
        <f t="shared" si="531"/>
        <v>#VALUE!</v>
      </c>
      <c r="AJ405" t="e">
        <f t="shared" si="532"/>
        <v>#VALUE!</v>
      </c>
      <c r="AK405" t="e">
        <f t="shared" si="533"/>
        <v>#VALUE!</v>
      </c>
      <c r="AL405" t="e">
        <f t="shared" si="534"/>
        <v>#VALUE!</v>
      </c>
      <c r="AM405" t="e">
        <f t="shared" si="535"/>
        <v>#VALUE!</v>
      </c>
      <c r="AN405" t="e">
        <f t="shared" si="536"/>
        <v>#VALUE!</v>
      </c>
      <c r="AO405" t="e">
        <f t="shared" si="537"/>
        <v>#VALUE!</v>
      </c>
      <c r="AP405" t="e">
        <f t="shared" si="538"/>
        <v>#VALUE!</v>
      </c>
      <c r="AQ405" t="e">
        <f t="shared" si="539"/>
        <v>#VALUE!</v>
      </c>
      <c r="AR405" t="e">
        <f t="shared" si="540"/>
        <v>#VALUE!</v>
      </c>
      <c r="AS405" t="e">
        <f t="shared" si="541"/>
        <v>#VALUE!</v>
      </c>
      <c r="AT405" t="e">
        <f t="shared" si="542"/>
        <v>#VALUE!</v>
      </c>
      <c r="AU405" t="e">
        <f t="shared" si="543"/>
        <v>#VALUE!</v>
      </c>
      <c r="AV405" t="e">
        <f t="shared" si="544"/>
        <v>#VALUE!</v>
      </c>
      <c r="AW405" t="e">
        <f t="shared" si="545"/>
        <v>#VALUE!</v>
      </c>
      <c r="AX405" t="e">
        <f t="shared" si="546"/>
        <v>#VALUE!</v>
      </c>
      <c r="AY405" t="e">
        <f t="shared" si="547"/>
        <v>#VALUE!</v>
      </c>
      <c r="AZ405" t="e">
        <f t="shared" si="548"/>
        <v>#VALUE!</v>
      </c>
      <c r="BA405" t="e">
        <f t="shared" si="549"/>
        <v>#VALUE!</v>
      </c>
      <c r="BB405" t="e">
        <f t="shared" si="550"/>
        <v>#VALUE!</v>
      </c>
      <c r="BC405" t="e">
        <f t="shared" si="551"/>
        <v>#VALUE!</v>
      </c>
      <c r="BD405" t="e">
        <f t="shared" si="552"/>
        <v>#VALUE!</v>
      </c>
      <c r="BE405" t="e">
        <f t="shared" si="553"/>
        <v>#VALUE!</v>
      </c>
      <c r="BF405" t="e">
        <f t="shared" si="554"/>
        <v>#VALUE!</v>
      </c>
      <c r="BG405" t="e">
        <f t="shared" si="555"/>
        <v>#VALUE!</v>
      </c>
      <c r="BH405" t="e">
        <f t="shared" si="556"/>
        <v>#VALUE!</v>
      </c>
      <c r="BI405" t="e">
        <f t="shared" si="557"/>
        <v>#VALUE!</v>
      </c>
      <c r="BJ405" t="e">
        <f t="shared" si="558"/>
        <v>#VALUE!</v>
      </c>
      <c r="BK405" t="e">
        <f t="shared" si="559"/>
        <v>#VALUE!</v>
      </c>
      <c r="BL405" t="e">
        <f t="shared" si="560"/>
        <v>#VALUE!</v>
      </c>
      <c r="BM405" t="e">
        <f t="shared" si="561"/>
        <v>#VALUE!</v>
      </c>
      <c r="BN405" t="e">
        <f t="shared" si="562"/>
        <v>#VALUE!</v>
      </c>
      <c r="BO405" t="e">
        <f t="shared" si="563"/>
        <v>#VALUE!</v>
      </c>
      <c r="BP405" t="e">
        <f t="shared" si="564"/>
        <v>#VALUE!</v>
      </c>
      <c r="BQ405" t="e">
        <f t="shared" si="565"/>
        <v>#VALUE!</v>
      </c>
      <c r="BR405" t="e">
        <f t="shared" si="566"/>
        <v>#VALUE!</v>
      </c>
      <c r="BS405" t="e">
        <f t="shared" si="567"/>
        <v>#VALUE!</v>
      </c>
      <c r="BT405" t="e">
        <f t="shared" si="568"/>
        <v>#VALUE!</v>
      </c>
      <c r="BU405" t="e">
        <f t="shared" si="569"/>
        <v>#VALUE!</v>
      </c>
      <c r="BV405" t="e">
        <f t="shared" si="570"/>
        <v>#VALUE!</v>
      </c>
      <c r="BW405" t="e">
        <f t="shared" si="571"/>
        <v>#VALUE!</v>
      </c>
      <c r="BX405" t="e">
        <f t="shared" si="572"/>
        <v>#VALUE!</v>
      </c>
      <c r="BY405" t="e">
        <f t="shared" si="573"/>
        <v>#VALUE!</v>
      </c>
      <c r="BZ405" t="e">
        <f t="shared" si="574"/>
        <v>#VALUE!</v>
      </c>
      <c r="CA405" t="e">
        <f t="shared" si="575"/>
        <v>#VALUE!</v>
      </c>
      <c r="CB405" t="e">
        <f t="shared" si="576"/>
        <v>#VALUE!</v>
      </c>
      <c r="CC405" t="e">
        <f t="shared" si="577"/>
        <v>#VALUE!</v>
      </c>
      <c r="CD405" t="e">
        <f t="shared" si="578"/>
        <v>#VALUE!</v>
      </c>
      <c r="CE405" t="e">
        <f t="shared" si="579"/>
        <v>#VALUE!</v>
      </c>
      <c r="CF405" t="e">
        <f t="shared" si="580"/>
        <v>#VALUE!</v>
      </c>
      <c r="CG405" t="e">
        <f t="shared" si="581"/>
        <v>#VALUE!</v>
      </c>
      <c r="CH405" t="e">
        <f t="shared" ca="1" si="582"/>
        <v>#N/A</v>
      </c>
    </row>
    <row r="406" spans="5:86" x14ac:dyDescent="0.25">
      <c r="E406">
        <f t="shared" ref="E406:F421" si="585">E405-1</f>
        <v>1045463</v>
      </c>
      <c r="F406">
        <f t="shared" si="585"/>
        <v>1045463</v>
      </c>
      <c r="G406" t="e">
        <f t="shared" si="584"/>
        <v>#N/A</v>
      </c>
      <c r="H406" t="e">
        <f t="shared" si="504"/>
        <v>#VALUE!</v>
      </c>
      <c r="I406" t="e">
        <f t="shared" si="505"/>
        <v>#VALUE!</v>
      </c>
      <c r="J406" t="e">
        <f t="shared" si="506"/>
        <v>#VALUE!</v>
      </c>
      <c r="K406" t="e">
        <f t="shared" si="507"/>
        <v>#VALUE!</v>
      </c>
      <c r="L406" t="e">
        <f t="shared" si="508"/>
        <v>#VALUE!</v>
      </c>
      <c r="M406" t="e">
        <f t="shared" si="509"/>
        <v>#VALUE!</v>
      </c>
      <c r="N406" t="e">
        <f t="shared" si="510"/>
        <v>#VALUE!</v>
      </c>
      <c r="O406" t="e">
        <f t="shared" si="511"/>
        <v>#VALUE!</v>
      </c>
      <c r="P406" t="e">
        <f t="shared" si="512"/>
        <v>#VALUE!</v>
      </c>
      <c r="Q406" t="e">
        <f t="shared" si="513"/>
        <v>#VALUE!</v>
      </c>
      <c r="R406" t="e">
        <f t="shared" si="514"/>
        <v>#VALUE!</v>
      </c>
      <c r="S406" t="e">
        <f t="shared" si="515"/>
        <v>#VALUE!</v>
      </c>
      <c r="T406" t="e">
        <f t="shared" si="516"/>
        <v>#VALUE!</v>
      </c>
      <c r="U406" t="e">
        <f t="shared" si="517"/>
        <v>#VALUE!</v>
      </c>
      <c r="V406" t="e">
        <f t="shared" si="518"/>
        <v>#VALUE!</v>
      </c>
      <c r="W406" t="e">
        <f t="shared" si="519"/>
        <v>#VALUE!</v>
      </c>
      <c r="X406" t="e">
        <f t="shared" si="520"/>
        <v>#VALUE!</v>
      </c>
      <c r="Y406" t="e">
        <f t="shared" si="521"/>
        <v>#VALUE!</v>
      </c>
      <c r="Z406" t="e">
        <f t="shared" si="522"/>
        <v>#VALUE!</v>
      </c>
      <c r="AA406" t="e">
        <f t="shared" si="523"/>
        <v>#VALUE!</v>
      </c>
      <c r="AB406" t="e">
        <f t="shared" si="524"/>
        <v>#VALUE!</v>
      </c>
      <c r="AC406" t="e">
        <f t="shared" si="525"/>
        <v>#VALUE!</v>
      </c>
      <c r="AD406" t="e">
        <f t="shared" si="526"/>
        <v>#VALUE!</v>
      </c>
      <c r="AE406" t="e">
        <f t="shared" si="527"/>
        <v>#VALUE!</v>
      </c>
      <c r="AF406" t="e">
        <f t="shared" si="528"/>
        <v>#VALUE!</v>
      </c>
      <c r="AG406" t="e">
        <f t="shared" si="529"/>
        <v>#VALUE!</v>
      </c>
      <c r="AH406" t="e">
        <f t="shared" si="530"/>
        <v>#VALUE!</v>
      </c>
      <c r="AI406" t="e">
        <f t="shared" si="531"/>
        <v>#VALUE!</v>
      </c>
      <c r="AJ406" t="e">
        <f t="shared" si="532"/>
        <v>#VALUE!</v>
      </c>
      <c r="AK406" t="e">
        <f t="shared" si="533"/>
        <v>#VALUE!</v>
      </c>
      <c r="AL406" t="e">
        <f t="shared" si="534"/>
        <v>#VALUE!</v>
      </c>
      <c r="AM406" t="e">
        <f t="shared" si="535"/>
        <v>#VALUE!</v>
      </c>
      <c r="AN406" t="e">
        <f t="shared" si="536"/>
        <v>#VALUE!</v>
      </c>
      <c r="AO406" t="e">
        <f t="shared" si="537"/>
        <v>#VALUE!</v>
      </c>
      <c r="AP406" t="e">
        <f t="shared" si="538"/>
        <v>#VALUE!</v>
      </c>
      <c r="AQ406" t="e">
        <f t="shared" si="539"/>
        <v>#VALUE!</v>
      </c>
      <c r="AR406" t="e">
        <f t="shared" si="540"/>
        <v>#VALUE!</v>
      </c>
      <c r="AS406" t="e">
        <f t="shared" si="541"/>
        <v>#VALUE!</v>
      </c>
      <c r="AT406" t="e">
        <f t="shared" si="542"/>
        <v>#VALUE!</v>
      </c>
      <c r="AU406" t="e">
        <f t="shared" si="543"/>
        <v>#VALUE!</v>
      </c>
      <c r="AV406" t="e">
        <f t="shared" si="544"/>
        <v>#VALUE!</v>
      </c>
      <c r="AW406" t="e">
        <f t="shared" si="545"/>
        <v>#VALUE!</v>
      </c>
      <c r="AX406" t="e">
        <f t="shared" si="546"/>
        <v>#VALUE!</v>
      </c>
      <c r="AY406" t="e">
        <f t="shared" si="547"/>
        <v>#VALUE!</v>
      </c>
      <c r="AZ406" t="e">
        <f t="shared" si="548"/>
        <v>#VALUE!</v>
      </c>
      <c r="BA406" t="e">
        <f t="shared" si="549"/>
        <v>#VALUE!</v>
      </c>
      <c r="BB406" t="e">
        <f t="shared" si="550"/>
        <v>#VALUE!</v>
      </c>
      <c r="BC406" t="e">
        <f t="shared" si="551"/>
        <v>#VALUE!</v>
      </c>
      <c r="BD406" t="e">
        <f t="shared" si="552"/>
        <v>#VALUE!</v>
      </c>
      <c r="BE406" t="e">
        <f t="shared" si="553"/>
        <v>#VALUE!</v>
      </c>
      <c r="BF406" t="e">
        <f t="shared" si="554"/>
        <v>#VALUE!</v>
      </c>
      <c r="BG406" t="e">
        <f t="shared" si="555"/>
        <v>#VALUE!</v>
      </c>
      <c r="BH406" t="e">
        <f t="shared" si="556"/>
        <v>#VALUE!</v>
      </c>
      <c r="BI406" t="e">
        <f t="shared" si="557"/>
        <v>#VALUE!</v>
      </c>
      <c r="BJ406" t="e">
        <f t="shared" si="558"/>
        <v>#VALUE!</v>
      </c>
      <c r="BK406" t="e">
        <f t="shared" si="559"/>
        <v>#VALUE!</v>
      </c>
      <c r="BL406" t="e">
        <f t="shared" si="560"/>
        <v>#VALUE!</v>
      </c>
      <c r="BM406" t="e">
        <f t="shared" si="561"/>
        <v>#VALUE!</v>
      </c>
      <c r="BN406" t="e">
        <f t="shared" si="562"/>
        <v>#VALUE!</v>
      </c>
      <c r="BO406" t="e">
        <f t="shared" si="563"/>
        <v>#VALUE!</v>
      </c>
      <c r="BP406" t="e">
        <f t="shared" si="564"/>
        <v>#VALUE!</v>
      </c>
      <c r="BQ406" t="e">
        <f t="shared" si="565"/>
        <v>#VALUE!</v>
      </c>
      <c r="BR406" t="e">
        <f t="shared" si="566"/>
        <v>#VALUE!</v>
      </c>
      <c r="BS406" t="e">
        <f t="shared" si="567"/>
        <v>#VALUE!</v>
      </c>
      <c r="BT406" t="e">
        <f t="shared" si="568"/>
        <v>#VALUE!</v>
      </c>
      <c r="BU406" t="e">
        <f t="shared" si="569"/>
        <v>#VALUE!</v>
      </c>
      <c r="BV406" t="e">
        <f t="shared" si="570"/>
        <v>#VALUE!</v>
      </c>
      <c r="BW406" t="e">
        <f t="shared" si="571"/>
        <v>#VALUE!</v>
      </c>
      <c r="BX406" t="e">
        <f t="shared" si="572"/>
        <v>#VALUE!</v>
      </c>
      <c r="BY406" t="e">
        <f t="shared" si="573"/>
        <v>#VALUE!</v>
      </c>
      <c r="BZ406" t="e">
        <f t="shared" si="574"/>
        <v>#VALUE!</v>
      </c>
      <c r="CA406" t="e">
        <f t="shared" si="575"/>
        <v>#VALUE!</v>
      </c>
      <c r="CB406" t="e">
        <f t="shared" si="576"/>
        <v>#VALUE!</v>
      </c>
      <c r="CC406" t="e">
        <f t="shared" si="577"/>
        <v>#VALUE!</v>
      </c>
      <c r="CD406" t="e">
        <f t="shared" si="578"/>
        <v>#VALUE!</v>
      </c>
      <c r="CE406" t="e">
        <f t="shared" si="579"/>
        <v>#VALUE!</v>
      </c>
      <c r="CF406" t="e">
        <f t="shared" si="580"/>
        <v>#VALUE!</v>
      </c>
      <c r="CG406" t="e">
        <f t="shared" si="581"/>
        <v>#VALUE!</v>
      </c>
      <c r="CH406" t="e">
        <f t="shared" ca="1" si="582"/>
        <v>#N/A</v>
      </c>
    </row>
    <row r="407" spans="5:86" x14ac:dyDescent="0.25">
      <c r="E407">
        <f t="shared" si="585"/>
        <v>1045462</v>
      </c>
      <c r="F407">
        <f t="shared" si="585"/>
        <v>1045462</v>
      </c>
      <c r="G407" t="e">
        <f t="shared" si="584"/>
        <v>#N/A</v>
      </c>
      <c r="H407" t="e">
        <f t="shared" si="504"/>
        <v>#VALUE!</v>
      </c>
      <c r="I407" t="e">
        <f t="shared" si="505"/>
        <v>#VALUE!</v>
      </c>
      <c r="J407" t="e">
        <f t="shared" si="506"/>
        <v>#VALUE!</v>
      </c>
      <c r="K407" t="e">
        <f t="shared" si="507"/>
        <v>#VALUE!</v>
      </c>
      <c r="L407" t="e">
        <f t="shared" si="508"/>
        <v>#VALUE!</v>
      </c>
      <c r="M407" t="e">
        <f t="shared" si="509"/>
        <v>#VALUE!</v>
      </c>
      <c r="N407" t="e">
        <f t="shared" si="510"/>
        <v>#VALUE!</v>
      </c>
      <c r="O407" t="e">
        <f t="shared" si="511"/>
        <v>#VALUE!</v>
      </c>
      <c r="P407" t="e">
        <f t="shared" si="512"/>
        <v>#VALUE!</v>
      </c>
      <c r="Q407" t="e">
        <f t="shared" si="513"/>
        <v>#VALUE!</v>
      </c>
      <c r="R407" t="e">
        <f t="shared" si="514"/>
        <v>#VALUE!</v>
      </c>
      <c r="S407" t="e">
        <f t="shared" si="515"/>
        <v>#VALUE!</v>
      </c>
      <c r="T407" t="e">
        <f t="shared" si="516"/>
        <v>#VALUE!</v>
      </c>
      <c r="U407" t="e">
        <f t="shared" si="517"/>
        <v>#VALUE!</v>
      </c>
      <c r="V407" t="e">
        <f t="shared" si="518"/>
        <v>#VALUE!</v>
      </c>
      <c r="W407" t="e">
        <f t="shared" si="519"/>
        <v>#VALUE!</v>
      </c>
      <c r="X407" t="e">
        <f t="shared" si="520"/>
        <v>#VALUE!</v>
      </c>
      <c r="Y407" t="e">
        <f t="shared" si="521"/>
        <v>#VALUE!</v>
      </c>
      <c r="Z407" t="e">
        <f t="shared" si="522"/>
        <v>#VALUE!</v>
      </c>
      <c r="AA407" t="e">
        <f t="shared" si="523"/>
        <v>#VALUE!</v>
      </c>
      <c r="AB407" t="e">
        <f t="shared" si="524"/>
        <v>#VALUE!</v>
      </c>
      <c r="AC407" t="e">
        <f t="shared" si="525"/>
        <v>#VALUE!</v>
      </c>
      <c r="AD407" t="e">
        <f t="shared" si="526"/>
        <v>#VALUE!</v>
      </c>
      <c r="AE407" t="e">
        <f t="shared" si="527"/>
        <v>#VALUE!</v>
      </c>
      <c r="AF407" t="e">
        <f t="shared" si="528"/>
        <v>#VALUE!</v>
      </c>
      <c r="AG407" t="e">
        <f t="shared" si="529"/>
        <v>#VALUE!</v>
      </c>
      <c r="AH407" t="e">
        <f t="shared" si="530"/>
        <v>#VALUE!</v>
      </c>
      <c r="AI407" t="e">
        <f t="shared" si="531"/>
        <v>#VALUE!</v>
      </c>
      <c r="AJ407" t="e">
        <f t="shared" si="532"/>
        <v>#VALUE!</v>
      </c>
      <c r="AK407" t="e">
        <f t="shared" si="533"/>
        <v>#VALUE!</v>
      </c>
      <c r="AL407" t="e">
        <f t="shared" si="534"/>
        <v>#VALUE!</v>
      </c>
      <c r="AM407" t="e">
        <f t="shared" si="535"/>
        <v>#VALUE!</v>
      </c>
      <c r="AN407" t="e">
        <f t="shared" si="536"/>
        <v>#VALUE!</v>
      </c>
      <c r="AO407" t="e">
        <f t="shared" si="537"/>
        <v>#VALUE!</v>
      </c>
      <c r="AP407" t="e">
        <f t="shared" si="538"/>
        <v>#VALUE!</v>
      </c>
      <c r="AQ407" t="e">
        <f t="shared" si="539"/>
        <v>#VALUE!</v>
      </c>
      <c r="AR407" t="e">
        <f t="shared" si="540"/>
        <v>#VALUE!</v>
      </c>
      <c r="AS407" t="e">
        <f t="shared" si="541"/>
        <v>#VALUE!</v>
      </c>
      <c r="AT407" t="e">
        <f t="shared" si="542"/>
        <v>#VALUE!</v>
      </c>
      <c r="AU407" t="e">
        <f t="shared" si="543"/>
        <v>#VALUE!</v>
      </c>
      <c r="AV407" t="e">
        <f t="shared" si="544"/>
        <v>#VALUE!</v>
      </c>
      <c r="AW407" t="e">
        <f t="shared" si="545"/>
        <v>#VALUE!</v>
      </c>
      <c r="AX407" t="e">
        <f t="shared" si="546"/>
        <v>#VALUE!</v>
      </c>
      <c r="AY407" t="e">
        <f t="shared" si="547"/>
        <v>#VALUE!</v>
      </c>
      <c r="AZ407" t="e">
        <f t="shared" si="548"/>
        <v>#VALUE!</v>
      </c>
      <c r="BA407" t="e">
        <f t="shared" si="549"/>
        <v>#VALUE!</v>
      </c>
      <c r="BB407" t="e">
        <f t="shared" si="550"/>
        <v>#VALUE!</v>
      </c>
      <c r="BC407" t="e">
        <f t="shared" si="551"/>
        <v>#VALUE!</v>
      </c>
      <c r="BD407" t="e">
        <f t="shared" si="552"/>
        <v>#VALUE!</v>
      </c>
      <c r="BE407" t="e">
        <f t="shared" si="553"/>
        <v>#VALUE!</v>
      </c>
      <c r="BF407" t="e">
        <f t="shared" si="554"/>
        <v>#VALUE!</v>
      </c>
      <c r="BG407" t="e">
        <f t="shared" si="555"/>
        <v>#VALUE!</v>
      </c>
      <c r="BH407" t="e">
        <f t="shared" si="556"/>
        <v>#VALUE!</v>
      </c>
      <c r="BI407" t="e">
        <f t="shared" si="557"/>
        <v>#VALUE!</v>
      </c>
      <c r="BJ407" t="e">
        <f t="shared" si="558"/>
        <v>#VALUE!</v>
      </c>
      <c r="BK407" t="e">
        <f t="shared" si="559"/>
        <v>#VALUE!</v>
      </c>
      <c r="BL407" t="e">
        <f t="shared" si="560"/>
        <v>#VALUE!</v>
      </c>
      <c r="BM407" t="e">
        <f t="shared" si="561"/>
        <v>#VALUE!</v>
      </c>
      <c r="BN407" t="e">
        <f t="shared" si="562"/>
        <v>#VALUE!</v>
      </c>
      <c r="BO407" t="e">
        <f t="shared" si="563"/>
        <v>#VALUE!</v>
      </c>
      <c r="BP407" t="e">
        <f t="shared" si="564"/>
        <v>#VALUE!</v>
      </c>
      <c r="BQ407" t="e">
        <f t="shared" si="565"/>
        <v>#VALUE!</v>
      </c>
      <c r="BR407" t="e">
        <f t="shared" si="566"/>
        <v>#VALUE!</v>
      </c>
      <c r="BS407" t="e">
        <f t="shared" si="567"/>
        <v>#VALUE!</v>
      </c>
      <c r="BT407" t="e">
        <f t="shared" si="568"/>
        <v>#VALUE!</v>
      </c>
      <c r="BU407" t="e">
        <f t="shared" si="569"/>
        <v>#VALUE!</v>
      </c>
      <c r="BV407" t="e">
        <f t="shared" si="570"/>
        <v>#VALUE!</v>
      </c>
      <c r="BW407" t="e">
        <f t="shared" si="571"/>
        <v>#VALUE!</v>
      </c>
      <c r="BX407" t="e">
        <f t="shared" si="572"/>
        <v>#VALUE!</v>
      </c>
      <c r="BY407" t="e">
        <f t="shared" si="573"/>
        <v>#VALUE!</v>
      </c>
      <c r="BZ407" t="e">
        <f t="shared" si="574"/>
        <v>#VALUE!</v>
      </c>
      <c r="CA407" t="e">
        <f t="shared" si="575"/>
        <v>#VALUE!</v>
      </c>
      <c r="CB407" t="e">
        <f t="shared" si="576"/>
        <v>#VALUE!</v>
      </c>
      <c r="CC407" t="e">
        <f t="shared" si="577"/>
        <v>#VALUE!</v>
      </c>
      <c r="CD407" t="e">
        <f t="shared" si="578"/>
        <v>#VALUE!</v>
      </c>
      <c r="CE407" t="e">
        <f t="shared" si="579"/>
        <v>#VALUE!</v>
      </c>
      <c r="CF407" t="e">
        <f t="shared" si="580"/>
        <v>#VALUE!</v>
      </c>
      <c r="CG407" t="e">
        <f t="shared" si="581"/>
        <v>#VALUE!</v>
      </c>
      <c r="CH407" t="e">
        <f t="shared" ca="1" si="582"/>
        <v>#N/A</v>
      </c>
    </row>
    <row r="408" spans="5:86" x14ac:dyDescent="0.25">
      <c r="E408">
        <f t="shared" si="585"/>
        <v>1045461</v>
      </c>
      <c r="F408">
        <f t="shared" si="585"/>
        <v>1045461</v>
      </c>
      <c r="G408" t="e">
        <f t="shared" si="584"/>
        <v>#N/A</v>
      </c>
      <c r="H408" t="e">
        <f t="shared" si="504"/>
        <v>#VALUE!</v>
      </c>
      <c r="I408" t="e">
        <f t="shared" si="505"/>
        <v>#VALUE!</v>
      </c>
      <c r="J408" t="e">
        <f t="shared" si="506"/>
        <v>#VALUE!</v>
      </c>
      <c r="K408" t="e">
        <f t="shared" si="507"/>
        <v>#VALUE!</v>
      </c>
      <c r="L408" t="e">
        <f t="shared" si="508"/>
        <v>#VALUE!</v>
      </c>
      <c r="M408" t="e">
        <f t="shared" si="509"/>
        <v>#VALUE!</v>
      </c>
      <c r="N408" t="e">
        <f t="shared" si="510"/>
        <v>#VALUE!</v>
      </c>
      <c r="O408" t="e">
        <f t="shared" si="511"/>
        <v>#VALUE!</v>
      </c>
      <c r="P408" t="e">
        <f t="shared" si="512"/>
        <v>#VALUE!</v>
      </c>
      <c r="Q408" t="e">
        <f t="shared" si="513"/>
        <v>#VALUE!</v>
      </c>
      <c r="R408" t="e">
        <f t="shared" si="514"/>
        <v>#VALUE!</v>
      </c>
      <c r="S408" t="e">
        <f t="shared" si="515"/>
        <v>#VALUE!</v>
      </c>
      <c r="T408" t="e">
        <f t="shared" si="516"/>
        <v>#VALUE!</v>
      </c>
      <c r="U408" t="e">
        <f t="shared" si="517"/>
        <v>#VALUE!</v>
      </c>
      <c r="V408" t="e">
        <f t="shared" si="518"/>
        <v>#VALUE!</v>
      </c>
      <c r="W408" t="e">
        <f t="shared" si="519"/>
        <v>#VALUE!</v>
      </c>
      <c r="X408" t="e">
        <f t="shared" si="520"/>
        <v>#VALUE!</v>
      </c>
      <c r="Y408" t="e">
        <f t="shared" si="521"/>
        <v>#VALUE!</v>
      </c>
      <c r="Z408" t="e">
        <f t="shared" si="522"/>
        <v>#VALUE!</v>
      </c>
      <c r="AA408" t="e">
        <f t="shared" si="523"/>
        <v>#VALUE!</v>
      </c>
      <c r="AB408" t="e">
        <f t="shared" si="524"/>
        <v>#VALUE!</v>
      </c>
      <c r="AC408" t="e">
        <f t="shared" si="525"/>
        <v>#VALUE!</v>
      </c>
      <c r="AD408" t="e">
        <f t="shared" si="526"/>
        <v>#VALUE!</v>
      </c>
      <c r="AE408" t="e">
        <f t="shared" si="527"/>
        <v>#VALUE!</v>
      </c>
      <c r="AF408" t="e">
        <f t="shared" si="528"/>
        <v>#VALUE!</v>
      </c>
      <c r="AG408" t="e">
        <f t="shared" si="529"/>
        <v>#VALUE!</v>
      </c>
      <c r="AH408" t="e">
        <f t="shared" si="530"/>
        <v>#VALUE!</v>
      </c>
      <c r="AI408" t="e">
        <f t="shared" si="531"/>
        <v>#VALUE!</v>
      </c>
      <c r="AJ408" t="e">
        <f t="shared" si="532"/>
        <v>#VALUE!</v>
      </c>
      <c r="AK408" t="e">
        <f t="shared" si="533"/>
        <v>#VALUE!</v>
      </c>
      <c r="AL408" t="e">
        <f t="shared" si="534"/>
        <v>#VALUE!</v>
      </c>
      <c r="AM408" t="e">
        <f t="shared" si="535"/>
        <v>#VALUE!</v>
      </c>
      <c r="AN408" t="e">
        <f t="shared" si="536"/>
        <v>#VALUE!</v>
      </c>
      <c r="AO408" t="e">
        <f t="shared" si="537"/>
        <v>#VALUE!</v>
      </c>
      <c r="AP408" t="e">
        <f t="shared" si="538"/>
        <v>#VALUE!</v>
      </c>
      <c r="AQ408" t="e">
        <f t="shared" si="539"/>
        <v>#VALUE!</v>
      </c>
      <c r="AR408" t="e">
        <f t="shared" si="540"/>
        <v>#VALUE!</v>
      </c>
      <c r="AS408" t="e">
        <f t="shared" si="541"/>
        <v>#VALUE!</v>
      </c>
      <c r="AT408" t="e">
        <f t="shared" si="542"/>
        <v>#VALUE!</v>
      </c>
      <c r="AU408" t="e">
        <f t="shared" si="543"/>
        <v>#VALUE!</v>
      </c>
      <c r="AV408" t="e">
        <f t="shared" si="544"/>
        <v>#VALUE!</v>
      </c>
      <c r="AW408" t="e">
        <f t="shared" si="545"/>
        <v>#VALUE!</v>
      </c>
      <c r="AX408" t="e">
        <f t="shared" si="546"/>
        <v>#VALUE!</v>
      </c>
      <c r="AY408" t="e">
        <f t="shared" si="547"/>
        <v>#VALUE!</v>
      </c>
      <c r="AZ408" t="e">
        <f t="shared" si="548"/>
        <v>#VALUE!</v>
      </c>
      <c r="BA408" t="e">
        <f t="shared" si="549"/>
        <v>#VALUE!</v>
      </c>
      <c r="BB408" t="e">
        <f t="shared" si="550"/>
        <v>#VALUE!</v>
      </c>
      <c r="BC408" t="e">
        <f t="shared" si="551"/>
        <v>#VALUE!</v>
      </c>
      <c r="BD408" t="e">
        <f t="shared" si="552"/>
        <v>#VALUE!</v>
      </c>
      <c r="BE408" t="e">
        <f t="shared" si="553"/>
        <v>#VALUE!</v>
      </c>
      <c r="BF408" t="e">
        <f t="shared" si="554"/>
        <v>#VALUE!</v>
      </c>
      <c r="BG408" t="e">
        <f t="shared" si="555"/>
        <v>#VALUE!</v>
      </c>
      <c r="BH408" t="e">
        <f t="shared" si="556"/>
        <v>#VALUE!</v>
      </c>
      <c r="BI408" t="e">
        <f t="shared" si="557"/>
        <v>#VALUE!</v>
      </c>
      <c r="BJ408" t="e">
        <f t="shared" si="558"/>
        <v>#VALUE!</v>
      </c>
      <c r="BK408" t="e">
        <f t="shared" si="559"/>
        <v>#VALUE!</v>
      </c>
      <c r="BL408" t="e">
        <f t="shared" si="560"/>
        <v>#VALUE!</v>
      </c>
      <c r="BM408" t="e">
        <f t="shared" si="561"/>
        <v>#VALUE!</v>
      </c>
      <c r="BN408" t="e">
        <f t="shared" si="562"/>
        <v>#VALUE!</v>
      </c>
      <c r="BO408" t="e">
        <f t="shared" si="563"/>
        <v>#VALUE!</v>
      </c>
      <c r="BP408" t="e">
        <f t="shared" si="564"/>
        <v>#VALUE!</v>
      </c>
      <c r="BQ408" t="e">
        <f t="shared" si="565"/>
        <v>#VALUE!</v>
      </c>
      <c r="BR408" t="e">
        <f t="shared" si="566"/>
        <v>#VALUE!</v>
      </c>
      <c r="BS408" t="e">
        <f t="shared" si="567"/>
        <v>#VALUE!</v>
      </c>
      <c r="BT408" t="e">
        <f t="shared" si="568"/>
        <v>#VALUE!</v>
      </c>
      <c r="BU408" t="e">
        <f t="shared" si="569"/>
        <v>#VALUE!</v>
      </c>
      <c r="BV408" t="e">
        <f t="shared" si="570"/>
        <v>#VALUE!</v>
      </c>
      <c r="BW408" t="e">
        <f t="shared" si="571"/>
        <v>#VALUE!</v>
      </c>
      <c r="BX408" t="e">
        <f t="shared" si="572"/>
        <v>#VALUE!</v>
      </c>
      <c r="BY408" t="e">
        <f t="shared" si="573"/>
        <v>#VALUE!</v>
      </c>
      <c r="BZ408" t="e">
        <f t="shared" si="574"/>
        <v>#VALUE!</v>
      </c>
      <c r="CA408" t="e">
        <f t="shared" si="575"/>
        <v>#VALUE!</v>
      </c>
      <c r="CB408" t="e">
        <f t="shared" si="576"/>
        <v>#VALUE!</v>
      </c>
      <c r="CC408" t="e">
        <f t="shared" si="577"/>
        <v>#VALUE!</v>
      </c>
      <c r="CD408" t="e">
        <f t="shared" si="578"/>
        <v>#VALUE!</v>
      </c>
      <c r="CE408" t="e">
        <f t="shared" si="579"/>
        <v>#VALUE!</v>
      </c>
      <c r="CF408" t="e">
        <f t="shared" si="580"/>
        <v>#VALUE!</v>
      </c>
      <c r="CG408" t="e">
        <f t="shared" si="581"/>
        <v>#VALUE!</v>
      </c>
      <c r="CH408" t="e">
        <f t="shared" ca="1" si="582"/>
        <v>#N/A</v>
      </c>
    </row>
    <row r="409" spans="5:86" x14ac:dyDescent="0.25">
      <c r="E409">
        <f t="shared" si="585"/>
        <v>1045460</v>
      </c>
      <c r="F409">
        <f t="shared" si="585"/>
        <v>1045460</v>
      </c>
      <c r="G409" t="e">
        <f t="shared" si="584"/>
        <v>#N/A</v>
      </c>
      <c r="H409" t="e">
        <f t="shared" si="504"/>
        <v>#VALUE!</v>
      </c>
      <c r="I409" t="e">
        <f t="shared" si="505"/>
        <v>#VALUE!</v>
      </c>
      <c r="J409" t="e">
        <f t="shared" si="506"/>
        <v>#VALUE!</v>
      </c>
      <c r="K409" t="e">
        <f t="shared" si="507"/>
        <v>#VALUE!</v>
      </c>
      <c r="L409" t="e">
        <f t="shared" si="508"/>
        <v>#VALUE!</v>
      </c>
      <c r="M409" t="e">
        <f t="shared" si="509"/>
        <v>#VALUE!</v>
      </c>
      <c r="N409" t="e">
        <f t="shared" si="510"/>
        <v>#VALUE!</v>
      </c>
      <c r="O409" t="e">
        <f t="shared" si="511"/>
        <v>#VALUE!</v>
      </c>
      <c r="P409" t="e">
        <f t="shared" si="512"/>
        <v>#VALUE!</v>
      </c>
      <c r="Q409" t="e">
        <f t="shared" si="513"/>
        <v>#VALUE!</v>
      </c>
      <c r="R409" t="e">
        <f t="shared" si="514"/>
        <v>#VALUE!</v>
      </c>
      <c r="S409" t="e">
        <f t="shared" si="515"/>
        <v>#VALUE!</v>
      </c>
      <c r="T409" t="e">
        <f t="shared" si="516"/>
        <v>#VALUE!</v>
      </c>
      <c r="U409" t="e">
        <f t="shared" si="517"/>
        <v>#VALUE!</v>
      </c>
      <c r="V409" t="e">
        <f t="shared" si="518"/>
        <v>#VALUE!</v>
      </c>
      <c r="W409" t="e">
        <f t="shared" si="519"/>
        <v>#VALUE!</v>
      </c>
      <c r="X409" t="e">
        <f t="shared" si="520"/>
        <v>#VALUE!</v>
      </c>
      <c r="Y409" t="e">
        <f t="shared" si="521"/>
        <v>#VALUE!</v>
      </c>
      <c r="Z409" t="e">
        <f t="shared" si="522"/>
        <v>#VALUE!</v>
      </c>
      <c r="AA409" t="e">
        <f t="shared" si="523"/>
        <v>#VALUE!</v>
      </c>
      <c r="AB409" t="e">
        <f t="shared" si="524"/>
        <v>#VALUE!</v>
      </c>
      <c r="AC409" t="e">
        <f t="shared" si="525"/>
        <v>#VALUE!</v>
      </c>
      <c r="AD409" t="e">
        <f t="shared" si="526"/>
        <v>#VALUE!</v>
      </c>
      <c r="AE409" t="e">
        <f t="shared" si="527"/>
        <v>#VALUE!</v>
      </c>
      <c r="AF409" t="e">
        <f t="shared" si="528"/>
        <v>#VALUE!</v>
      </c>
      <c r="AG409" t="e">
        <f t="shared" si="529"/>
        <v>#VALUE!</v>
      </c>
      <c r="AH409" t="e">
        <f t="shared" si="530"/>
        <v>#VALUE!</v>
      </c>
      <c r="AI409" t="e">
        <f t="shared" si="531"/>
        <v>#VALUE!</v>
      </c>
      <c r="AJ409" t="e">
        <f t="shared" si="532"/>
        <v>#VALUE!</v>
      </c>
      <c r="AK409" t="e">
        <f t="shared" si="533"/>
        <v>#VALUE!</v>
      </c>
      <c r="AL409" t="e">
        <f t="shared" si="534"/>
        <v>#VALUE!</v>
      </c>
      <c r="AM409" t="e">
        <f t="shared" si="535"/>
        <v>#VALUE!</v>
      </c>
      <c r="AN409" t="e">
        <f t="shared" si="536"/>
        <v>#VALUE!</v>
      </c>
      <c r="AO409" t="e">
        <f t="shared" si="537"/>
        <v>#VALUE!</v>
      </c>
      <c r="AP409" t="e">
        <f t="shared" si="538"/>
        <v>#VALUE!</v>
      </c>
      <c r="AQ409" t="e">
        <f t="shared" si="539"/>
        <v>#VALUE!</v>
      </c>
      <c r="AR409" t="e">
        <f t="shared" si="540"/>
        <v>#VALUE!</v>
      </c>
      <c r="AS409" t="e">
        <f t="shared" si="541"/>
        <v>#VALUE!</v>
      </c>
      <c r="AT409" t="e">
        <f t="shared" si="542"/>
        <v>#VALUE!</v>
      </c>
      <c r="AU409" t="e">
        <f t="shared" si="543"/>
        <v>#VALUE!</v>
      </c>
      <c r="AV409" t="e">
        <f t="shared" si="544"/>
        <v>#VALUE!</v>
      </c>
      <c r="AW409" t="e">
        <f t="shared" si="545"/>
        <v>#VALUE!</v>
      </c>
      <c r="AX409" t="e">
        <f t="shared" si="546"/>
        <v>#VALUE!</v>
      </c>
      <c r="AY409" t="e">
        <f t="shared" si="547"/>
        <v>#VALUE!</v>
      </c>
      <c r="AZ409" t="e">
        <f t="shared" si="548"/>
        <v>#VALUE!</v>
      </c>
      <c r="BA409" t="e">
        <f t="shared" si="549"/>
        <v>#VALUE!</v>
      </c>
      <c r="BB409" t="e">
        <f t="shared" si="550"/>
        <v>#VALUE!</v>
      </c>
      <c r="BC409" t="e">
        <f t="shared" si="551"/>
        <v>#VALUE!</v>
      </c>
      <c r="BD409" t="e">
        <f t="shared" si="552"/>
        <v>#VALUE!</v>
      </c>
      <c r="BE409" t="e">
        <f t="shared" si="553"/>
        <v>#VALUE!</v>
      </c>
      <c r="BF409" t="e">
        <f t="shared" si="554"/>
        <v>#VALUE!</v>
      </c>
      <c r="BG409" t="e">
        <f t="shared" si="555"/>
        <v>#VALUE!</v>
      </c>
      <c r="BH409" t="e">
        <f t="shared" si="556"/>
        <v>#VALUE!</v>
      </c>
      <c r="BI409" t="e">
        <f t="shared" si="557"/>
        <v>#VALUE!</v>
      </c>
      <c r="BJ409" t="e">
        <f t="shared" si="558"/>
        <v>#VALUE!</v>
      </c>
      <c r="BK409" t="e">
        <f t="shared" si="559"/>
        <v>#VALUE!</v>
      </c>
      <c r="BL409" t="e">
        <f t="shared" si="560"/>
        <v>#VALUE!</v>
      </c>
      <c r="BM409" t="e">
        <f t="shared" si="561"/>
        <v>#VALUE!</v>
      </c>
      <c r="BN409" t="e">
        <f t="shared" si="562"/>
        <v>#VALUE!</v>
      </c>
      <c r="BO409" t="e">
        <f t="shared" si="563"/>
        <v>#VALUE!</v>
      </c>
      <c r="BP409" t="e">
        <f t="shared" si="564"/>
        <v>#VALUE!</v>
      </c>
      <c r="BQ409" t="e">
        <f t="shared" si="565"/>
        <v>#VALUE!</v>
      </c>
      <c r="BR409" t="e">
        <f t="shared" si="566"/>
        <v>#VALUE!</v>
      </c>
      <c r="BS409" t="e">
        <f t="shared" si="567"/>
        <v>#VALUE!</v>
      </c>
      <c r="BT409" t="e">
        <f t="shared" si="568"/>
        <v>#VALUE!</v>
      </c>
      <c r="BU409" t="e">
        <f t="shared" si="569"/>
        <v>#VALUE!</v>
      </c>
      <c r="BV409" t="e">
        <f t="shared" si="570"/>
        <v>#VALUE!</v>
      </c>
      <c r="BW409" t="e">
        <f t="shared" si="571"/>
        <v>#VALUE!</v>
      </c>
      <c r="BX409" t="e">
        <f t="shared" si="572"/>
        <v>#VALUE!</v>
      </c>
      <c r="BY409" t="e">
        <f t="shared" si="573"/>
        <v>#VALUE!</v>
      </c>
      <c r="BZ409" t="e">
        <f t="shared" si="574"/>
        <v>#VALUE!</v>
      </c>
      <c r="CA409" t="e">
        <f t="shared" si="575"/>
        <v>#VALUE!</v>
      </c>
      <c r="CB409" t="e">
        <f t="shared" si="576"/>
        <v>#VALUE!</v>
      </c>
      <c r="CC409" t="e">
        <f t="shared" si="577"/>
        <v>#VALUE!</v>
      </c>
      <c r="CD409" t="e">
        <f t="shared" si="578"/>
        <v>#VALUE!</v>
      </c>
      <c r="CE409" t="e">
        <f t="shared" si="579"/>
        <v>#VALUE!</v>
      </c>
      <c r="CF409" t="e">
        <f t="shared" si="580"/>
        <v>#VALUE!</v>
      </c>
      <c r="CG409" t="e">
        <f t="shared" si="581"/>
        <v>#VALUE!</v>
      </c>
      <c r="CH409" t="e">
        <f t="shared" ca="1" si="582"/>
        <v>#N/A</v>
      </c>
    </row>
    <row r="410" spans="5:86" x14ac:dyDescent="0.25">
      <c r="E410">
        <f t="shared" si="585"/>
        <v>1045459</v>
      </c>
      <c r="F410">
        <f t="shared" si="585"/>
        <v>1045459</v>
      </c>
      <c r="G410" t="e">
        <f t="shared" si="584"/>
        <v>#N/A</v>
      </c>
      <c r="H410" t="e">
        <f t="shared" si="504"/>
        <v>#VALUE!</v>
      </c>
      <c r="I410" t="e">
        <f t="shared" si="505"/>
        <v>#VALUE!</v>
      </c>
      <c r="J410" t="e">
        <f t="shared" si="506"/>
        <v>#VALUE!</v>
      </c>
      <c r="K410" t="e">
        <f t="shared" si="507"/>
        <v>#VALUE!</v>
      </c>
      <c r="L410" t="e">
        <f t="shared" si="508"/>
        <v>#VALUE!</v>
      </c>
      <c r="M410" t="e">
        <f t="shared" si="509"/>
        <v>#VALUE!</v>
      </c>
      <c r="N410" t="e">
        <f t="shared" si="510"/>
        <v>#VALUE!</v>
      </c>
      <c r="O410" t="e">
        <f t="shared" si="511"/>
        <v>#VALUE!</v>
      </c>
      <c r="P410" t="e">
        <f t="shared" si="512"/>
        <v>#VALUE!</v>
      </c>
      <c r="Q410" t="e">
        <f t="shared" si="513"/>
        <v>#VALUE!</v>
      </c>
      <c r="R410" t="e">
        <f t="shared" si="514"/>
        <v>#VALUE!</v>
      </c>
      <c r="S410" t="e">
        <f t="shared" si="515"/>
        <v>#VALUE!</v>
      </c>
      <c r="T410" t="e">
        <f t="shared" si="516"/>
        <v>#VALUE!</v>
      </c>
      <c r="U410" t="e">
        <f t="shared" si="517"/>
        <v>#VALUE!</v>
      </c>
      <c r="V410" t="e">
        <f t="shared" si="518"/>
        <v>#VALUE!</v>
      </c>
      <c r="W410" t="e">
        <f t="shared" si="519"/>
        <v>#VALUE!</v>
      </c>
      <c r="X410" t="e">
        <f t="shared" si="520"/>
        <v>#VALUE!</v>
      </c>
      <c r="Y410" t="e">
        <f t="shared" si="521"/>
        <v>#VALUE!</v>
      </c>
      <c r="Z410" t="e">
        <f t="shared" si="522"/>
        <v>#VALUE!</v>
      </c>
      <c r="AA410" t="e">
        <f t="shared" si="523"/>
        <v>#VALUE!</v>
      </c>
      <c r="AB410" t="e">
        <f t="shared" si="524"/>
        <v>#VALUE!</v>
      </c>
      <c r="AC410" t="e">
        <f t="shared" si="525"/>
        <v>#VALUE!</v>
      </c>
      <c r="AD410" t="e">
        <f t="shared" si="526"/>
        <v>#VALUE!</v>
      </c>
      <c r="AE410" t="e">
        <f t="shared" si="527"/>
        <v>#VALUE!</v>
      </c>
      <c r="AF410" t="e">
        <f t="shared" si="528"/>
        <v>#VALUE!</v>
      </c>
      <c r="AG410" t="e">
        <f t="shared" si="529"/>
        <v>#VALUE!</v>
      </c>
      <c r="AH410" t="e">
        <f t="shared" si="530"/>
        <v>#VALUE!</v>
      </c>
      <c r="AI410" t="e">
        <f t="shared" si="531"/>
        <v>#VALUE!</v>
      </c>
      <c r="AJ410" t="e">
        <f t="shared" si="532"/>
        <v>#VALUE!</v>
      </c>
      <c r="AK410" t="e">
        <f t="shared" si="533"/>
        <v>#VALUE!</v>
      </c>
      <c r="AL410" t="e">
        <f t="shared" si="534"/>
        <v>#VALUE!</v>
      </c>
      <c r="AM410" t="e">
        <f t="shared" si="535"/>
        <v>#VALUE!</v>
      </c>
      <c r="AN410" t="e">
        <f t="shared" si="536"/>
        <v>#VALUE!</v>
      </c>
      <c r="AO410" t="e">
        <f t="shared" si="537"/>
        <v>#VALUE!</v>
      </c>
      <c r="AP410" t="e">
        <f t="shared" si="538"/>
        <v>#VALUE!</v>
      </c>
      <c r="AQ410" t="e">
        <f t="shared" si="539"/>
        <v>#VALUE!</v>
      </c>
      <c r="AR410" t="e">
        <f t="shared" si="540"/>
        <v>#VALUE!</v>
      </c>
      <c r="AS410" t="e">
        <f t="shared" si="541"/>
        <v>#VALUE!</v>
      </c>
      <c r="AT410" t="e">
        <f t="shared" si="542"/>
        <v>#VALUE!</v>
      </c>
      <c r="AU410" t="e">
        <f t="shared" si="543"/>
        <v>#VALUE!</v>
      </c>
      <c r="AV410" t="e">
        <f t="shared" si="544"/>
        <v>#VALUE!</v>
      </c>
      <c r="AW410" t="e">
        <f t="shared" si="545"/>
        <v>#VALUE!</v>
      </c>
      <c r="AX410" t="e">
        <f t="shared" si="546"/>
        <v>#VALUE!</v>
      </c>
      <c r="AY410" t="e">
        <f t="shared" si="547"/>
        <v>#VALUE!</v>
      </c>
      <c r="AZ410" t="e">
        <f t="shared" si="548"/>
        <v>#VALUE!</v>
      </c>
      <c r="BA410" t="e">
        <f t="shared" si="549"/>
        <v>#VALUE!</v>
      </c>
      <c r="BB410" t="e">
        <f t="shared" si="550"/>
        <v>#VALUE!</v>
      </c>
      <c r="BC410" t="e">
        <f t="shared" si="551"/>
        <v>#VALUE!</v>
      </c>
      <c r="BD410" t="e">
        <f t="shared" si="552"/>
        <v>#VALUE!</v>
      </c>
      <c r="BE410" t="e">
        <f t="shared" si="553"/>
        <v>#VALUE!</v>
      </c>
      <c r="BF410" t="e">
        <f t="shared" si="554"/>
        <v>#VALUE!</v>
      </c>
      <c r="BG410" t="e">
        <f t="shared" si="555"/>
        <v>#VALUE!</v>
      </c>
      <c r="BH410" t="e">
        <f t="shared" si="556"/>
        <v>#VALUE!</v>
      </c>
      <c r="BI410" t="e">
        <f t="shared" si="557"/>
        <v>#VALUE!</v>
      </c>
      <c r="BJ410" t="e">
        <f t="shared" si="558"/>
        <v>#VALUE!</v>
      </c>
      <c r="BK410" t="e">
        <f t="shared" si="559"/>
        <v>#VALUE!</v>
      </c>
      <c r="BL410" t="e">
        <f t="shared" si="560"/>
        <v>#VALUE!</v>
      </c>
      <c r="BM410" t="e">
        <f t="shared" si="561"/>
        <v>#VALUE!</v>
      </c>
      <c r="BN410" t="e">
        <f t="shared" si="562"/>
        <v>#VALUE!</v>
      </c>
      <c r="BO410" t="e">
        <f t="shared" si="563"/>
        <v>#VALUE!</v>
      </c>
      <c r="BP410" t="e">
        <f t="shared" si="564"/>
        <v>#VALUE!</v>
      </c>
      <c r="BQ410" t="e">
        <f t="shared" si="565"/>
        <v>#VALUE!</v>
      </c>
      <c r="BR410" t="e">
        <f t="shared" si="566"/>
        <v>#VALUE!</v>
      </c>
      <c r="BS410" t="e">
        <f t="shared" si="567"/>
        <v>#VALUE!</v>
      </c>
      <c r="BT410" t="e">
        <f t="shared" si="568"/>
        <v>#VALUE!</v>
      </c>
      <c r="BU410" t="e">
        <f t="shared" si="569"/>
        <v>#VALUE!</v>
      </c>
      <c r="BV410" t="e">
        <f t="shared" si="570"/>
        <v>#VALUE!</v>
      </c>
      <c r="BW410" t="e">
        <f t="shared" si="571"/>
        <v>#VALUE!</v>
      </c>
      <c r="BX410" t="e">
        <f t="shared" si="572"/>
        <v>#VALUE!</v>
      </c>
      <c r="BY410" t="e">
        <f t="shared" si="573"/>
        <v>#VALUE!</v>
      </c>
      <c r="BZ410" t="e">
        <f t="shared" si="574"/>
        <v>#VALUE!</v>
      </c>
      <c r="CA410" t="e">
        <f t="shared" si="575"/>
        <v>#VALUE!</v>
      </c>
      <c r="CB410" t="e">
        <f t="shared" si="576"/>
        <v>#VALUE!</v>
      </c>
      <c r="CC410" t="e">
        <f t="shared" si="577"/>
        <v>#VALUE!</v>
      </c>
      <c r="CD410" t="e">
        <f t="shared" si="578"/>
        <v>#VALUE!</v>
      </c>
      <c r="CE410" t="e">
        <f t="shared" si="579"/>
        <v>#VALUE!</v>
      </c>
      <c r="CF410" t="e">
        <f t="shared" si="580"/>
        <v>#VALUE!</v>
      </c>
      <c r="CG410" t="e">
        <f t="shared" si="581"/>
        <v>#VALUE!</v>
      </c>
      <c r="CH410" t="e">
        <f t="shared" ca="1" si="582"/>
        <v>#N/A</v>
      </c>
    </row>
    <row r="411" spans="5:86" x14ac:dyDescent="0.25">
      <c r="E411">
        <f t="shared" si="585"/>
        <v>1045458</v>
      </c>
      <c r="F411">
        <f t="shared" si="585"/>
        <v>1045458</v>
      </c>
      <c r="G411" t="e">
        <f t="shared" si="584"/>
        <v>#N/A</v>
      </c>
      <c r="H411" t="e">
        <f t="shared" si="504"/>
        <v>#VALUE!</v>
      </c>
      <c r="I411" t="e">
        <f t="shared" si="505"/>
        <v>#VALUE!</v>
      </c>
      <c r="J411" t="e">
        <f t="shared" si="506"/>
        <v>#VALUE!</v>
      </c>
      <c r="K411" t="e">
        <f t="shared" si="507"/>
        <v>#VALUE!</v>
      </c>
      <c r="L411" t="e">
        <f t="shared" si="508"/>
        <v>#VALUE!</v>
      </c>
      <c r="M411" t="e">
        <f t="shared" si="509"/>
        <v>#VALUE!</v>
      </c>
      <c r="N411" t="e">
        <f t="shared" si="510"/>
        <v>#VALUE!</v>
      </c>
      <c r="O411" t="e">
        <f t="shared" si="511"/>
        <v>#VALUE!</v>
      </c>
      <c r="P411" t="e">
        <f t="shared" si="512"/>
        <v>#VALUE!</v>
      </c>
      <c r="Q411" t="e">
        <f t="shared" si="513"/>
        <v>#VALUE!</v>
      </c>
      <c r="R411" t="e">
        <f t="shared" si="514"/>
        <v>#VALUE!</v>
      </c>
      <c r="S411" t="e">
        <f t="shared" si="515"/>
        <v>#VALUE!</v>
      </c>
      <c r="T411" t="e">
        <f t="shared" si="516"/>
        <v>#VALUE!</v>
      </c>
      <c r="U411" t="e">
        <f t="shared" si="517"/>
        <v>#VALUE!</v>
      </c>
      <c r="V411" t="e">
        <f t="shared" si="518"/>
        <v>#VALUE!</v>
      </c>
      <c r="W411" t="e">
        <f t="shared" si="519"/>
        <v>#VALUE!</v>
      </c>
      <c r="X411" t="e">
        <f t="shared" si="520"/>
        <v>#VALUE!</v>
      </c>
      <c r="Y411" t="e">
        <f t="shared" si="521"/>
        <v>#VALUE!</v>
      </c>
      <c r="Z411" t="e">
        <f t="shared" si="522"/>
        <v>#VALUE!</v>
      </c>
      <c r="AA411" t="e">
        <f t="shared" si="523"/>
        <v>#VALUE!</v>
      </c>
      <c r="AB411" t="e">
        <f t="shared" si="524"/>
        <v>#VALUE!</v>
      </c>
      <c r="AC411" t="e">
        <f t="shared" si="525"/>
        <v>#VALUE!</v>
      </c>
      <c r="AD411" t="e">
        <f t="shared" si="526"/>
        <v>#VALUE!</v>
      </c>
      <c r="AE411" t="e">
        <f t="shared" si="527"/>
        <v>#VALUE!</v>
      </c>
      <c r="AF411" t="e">
        <f t="shared" si="528"/>
        <v>#VALUE!</v>
      </c>
      <c r="AG411" t="e">
        <f t="shared" si="529"/>
        <v>#VALUE!</v>
      </c>
      <c r="AH411" t="e">
        <f t="shared" si="530"/>
        <v>#VALUE!</v>
      </c>
      <c r="AI411" t="e">
        <f t="shared" si="531"/>
        <v>#VALUE!</v>
      </c>
      <c r="AJ411" t="e">
        <f t="shared" si="532"/>
        <v>#VALUE!</v>
      </c>
      <c r="AK411" t="e">
        <f t="shared" si="533"/>
        <v>#VALUE!</v>
      </c>
      <c r="AL411" t="e">
        <f t="shared" si="534"/>
        <v>#VALUE!</v>
      </c>
      <c r="AM411" t="e">
        <f t="shared" si="535"/>
        <v>#VALUE!</v>
      </c>
      <c r="AN411" t="e">
        <f t="shared" si="536"/>
        <v>#VALUE!</v>
      </c>
      <c r="AO411" t="e">
        <f t="shared" si="537"/>
        <v>#VALUE!</v>
      </c>
      <c r="AP411" t="e">
        <f t="shared" si="538"/>
        <v>#VALUE!</v>
      </c>
      <c r="AQ411" t="e">
        <f t="shared" si="539"/>
        <v>#VALUE!</v>
      </c>
      <c r="AR411" t="e">
        <f t="shared" si="540"/>
        <v>#VALUE!</v>
      </c>
      <c r="AS411" t="e">
        <f t="shared" si="541"/>
        <v>#VALUE!</v>
      </c>
      <c r="AT411" t="e">
        <f t="shared" si="542"/>
        <v>#VALUE!</v>
      </c>
      <c r="AU411" t="e">
        <f t="shared" si="543"/>
        <v>#VALUE!</v>
      </c>
      <c r="AV411" t="e">
        <f t="shared" si="544"/>
        <v>#VALUE!</v>
      </c>
      <c r="AW411" t="e">
        <f t="shared" si="545"/>
        <v>#VALUE!</v>
      </c>
      <c r="AX411" t="e">
        <f t="shared" si="546"/>
        <v>#VALUE!</v>
      </c>
      <c r="AY411" t="e">
        <f t="shared" si="547"/>
        <v>#VALUE!</v>
      </c>
      <c r="AZ411" t="e">
        <f t="shared" si="548"/>
        <v>#VALUE!</v>
      </c>
      <c r="BA411" t="e">
        <f t="shared" si="549"/>
        <v>#VALUE!</v>
      </c>
      <c r="BB411" t="e">
        <f t="shared" si="550"/>
        <v>#VALUE!</v>
      </c>
      <c r="BC411" t="e">
        <f t="shared" si="551"/>
        <v>#VALUE!</v>
      </c>
      <c r="BD411" t="e">
        <f t="shared" si="552"/>
        <v>#VALUE!</v>
      </c>
      <c r="BE411" t="e">
        <f t="shared" si="553"/>
        <v>#VALUE!</v>
      </c>
      <c r="BF411" t="e">
        <f t="shared" si="554"/>
        <v>#VALUE!</v>
      </c>
      <c r="BG411" t="e">
        <f t="shared" si="555"/>
        <v>#VALUE!</v>
      </c>
      <c r="BH411" t="e">
        <f t="shared" si="556"/>
        <v>#VALUE!</v>
      </c>
      <c r="BI411" t="e">
        <f t="shared" si="557"/>
        <v>#VALUE!</v>
      </c>
      <c r="BJ411" t="e">
        <f t="shared" si="558"/>
        <v>#VALUE!</v>
      </c>
      <c r="BK411" t="e">
        <f t="shared" si="559"/>
        <v>#VALUE!</v>
      </c>
      <c r="BL411" t="e">
        <f t="shared" si="560"/>
        <v>#VALUE!</v>
      </c>
      <c r="BM411" t="e">
        <f t="shared" si="561"/>
        <v>#VALUE!</v>
      </c>
      <c r="BN411" t="e">
        <f t="shared" si="562"/>
        <v>#VALUE!</v>
      </c>
      <c r="BO411" t="e">
        <f t="shared" si="563"/>
        <v>#VALUE!</v>
      </c>
      <c r="BP411" t="e">
        <f t="shared" si="564"/>
        <v>#VALUE!</v>
      </c>
      <c r="BQ411" t="e">
        <f t="shared" si="565"/>
        <v>#VALUE!</v>
      </c>
      <c r="BR411" t="e">
        <f t="shared" si="566"/>
        <v>#VALUE!</v>
      </c>
      <c r="BS411" t="e">
        <f t="shared" si="567"/>
        <v>#VALUE!</v>
      </c>
      <c r="BT411" t="e">
        <f t="shared" si="568"/>
        <v>#VALUE!</v>
      </c>
      <c r="BU411" t="e">
        <f t="shared" si="569"/>
        <v>#VALUE!</v>
      </c>
      <c r="BV411" t="e">
        <f t="shared" si="570"/>
        <v>#VALUE!</v>
      </c>
      <c r="BW411" t="e">
        <f t="shared" si="571"/>
        <v>#VALUE!</v>
      </c>
      <c r="BX411" t="e">
        <f t="shared" si="572"/>
        <v>#VALUE!</v>
      </c>
      <c r="BY411" t="e">
        <f t="shared" si="573"/>
        <v>#VALUE!</v>
      </c>
      <c r="BZ411" t="e">
        <f t="shared" si="574"/>
        <v>#VALUE!</v>
      </c>
      <c r="CA411" t="e">
        <f t="shared" si="575"/>
        <v>#VALUE!</v>
      </c>
      <c r="CB411" t="e">
        <f t="shared" si="576"/>
        <v>#VALUE!</v>
      </c>
      <c r="CC411" t="e">
        <f t="shared" si="577"/>
        <v>#VALUE!</v>
      </c>
      <c r="CD411" t="e">
        <f t="shared" si="578"/>
        <v>#VALUE!</v>
      </c>
      <c r="CE411" t="e">
        <f t="shared" si="579"/>
        <v>#VALUE!</v>
      </c>
      <c r="CF411" t="e">
        <f t="shared" si="580"/>
        <v>#VALUE!</v>
      </c>
      <c r="CG411" t="e">
        <f t="shared" si="581"/>
        <v>#VALUE!</v>
      </c>
      <c r="CH411" t="e">
        <f t="shared" ca="1" si="582"/>
        <v>#N/A</v>
      </c>
    </row>
    <row r="412" spans="5:86" x14ac:dyDescent="0.25">
      <c r="E412">
        <f t="shared" si="585"/>
        <v>1045457</v>
      </c>
      <c r="F412">
        <f t="shared" si="585"/>
        <v>1045457</v>
      </c>
      <c r="G412" t="e">
        <f t="shared" si="584"/>
        <v>#N/A</v>
      </c>
      <c r="H412" t="e">
        <f t="shared" si="504"/>
        <v>#VALUE!</v>
      </c>
      <c r="I412" t="e">
        <f t="shared" si="505"/>
        <v>#VALUE!</v>
      </c>
      <c r="J412" t="e">
        <f t="shared" si="506"/>
        <v>#VALUE!</v>
      </c>
      <c r="K412" t="e">
        <f t="shared" si="507"/>
        <v>#VALUE!</v>
      </c>
      <c r="L412" t="e">
        <f t="shared" si="508"/>
        <v>#VALUE!</v>
      </c>
      <c r="M412" t="e">
        <f t="shared" si="509"/>
        <v>#VALUE!</v>
      </c>
      <c r="N412" t="e">
        <f t="shared" si="510"/>
        <v>#VALUE!</v>
      </c>
      <c r="O412" t="e">
        <f t="shared" si="511"/>
        <v>#VALUE!</v>
      </c>
      <c r="P412" t="e">
        <f t="shared" si="512"/>
        <v>#VALUE!</v>
      </c>
      <c r="Q412" t="e">
        <f t="shared" si="513"/>
        <v>#VALUE!</v>
      </c>
      <c r="R412" t="e">
        <f t="shared" si="514"/>
        <v>#VALUE!</v>
      </c>
      <c r="S412" t="e">
        <f t="shared" si="515"/>
        <v>#VALUE!</v>
      </c>
      <c r="T412" t="e">
        <f t="shared" si="516"/>
        <v>#VALUE!</v>
      </c>
      <c r="U412" t="e">
        <f t="shared" si="517"/>
        <v>#VALUE!</v>
      </c>
      <c r="V412" t="e">
        <f t="shared" si="518"/>
        <v>#VALUE!</v>
      </c>
      <c r="W412" t="e">
        <f t="shared" si="519"/>
        <v>#VALUE!</v>
      </c>
      <c r="X412" t="e">
        <f t="shared" si="520"/>
        <v>#VALUE!</v>
      </c>
      <c r="Y412" t="e">
        <f t="shared" si="521"/>
        <v>#VALUE!</v>
      </c>
      <c r="Z412" t="e">
        <f t="shared" si="522"/>
        <v>#VALUE!</v>
      </c>
      <c r="AA412" t="e">
        <f t="shared" si="523"/>
        <v>#VALUE!</v>
      </c>
      <c r="AB412" t="e">
        <f t="shared" si="524"/>
        <v>#VALUE!</v>
      </c>
      <c r="AC412" t="e">
        <f t="shared" si="525"/>
        <v>#VALUE!</v>
      </c>
      <c r="AD412" t="e">
        <f t="shared" si="526"/>
        <v>#VALUE!</v>
      </c>
      <c r="AE412" t="e">
        <f t="shared" si="527"/>
        <v>#VALUE!</v>
      </c>
      <c r="AF412" t="e">
        <f t="shared" si="528"/>
        <v>#VALUE!</v>
      </c>
      <c r="AG412" t="e">
        <f t="shared" si="529"/>
        <v>#VALUE!</v>
      </c>
      <c r="AH412" t="e">
        <f t="shared" si="530"/>
        <v>#VALUE!</v>
      </c>
      <c r="AI412" t="e">
        <f t="shared" si="531"/>
        <v>#VALUE!</v>
      </c>
      <c r="AJ412" t="e">
        <f t="shared" si="532"/>
        <v>#VALUE!</v>
      </c>
      <c r="AK412" t="e">
        <f t="shared" si="533"/>
        <v>#VALUE!</v>
      </c>
      <c r="AL412" t="e">
        <f t="shared" si="534"/>
        <v>#VALUE!</v>
      </c>
      <c r="AM412" t="e">
        <f t="shared" si="535"/>
        <v>#VALUE!</v>
      </c>
      <c r="AN412" t="e">
        <f t="shared" si="536"/>
        <v>#VALUE!</v>
      </c>
      <c r="AO412" t="e">
        <f t="shared" si="537"/>
        <v>#VALUE!</v>
      </c>
      <c r="AP412" t="e">
        <f t="shared" si="538"/>
        <v>#VALUE!</v>
      </c>
      <c r="AQ412" t="e">
        <f t="shared" si="539"/>
        <v>#VALUE!</v>
      </c>
      <c r="AR412" t="e">
        <f t="shared" si="540"/>
        <v>#VALUE!</v>
      </c>
      <c r="AS412" t="e">
        <f t="shared" si="541"/>
        <v>#VALUE!</v>
      </c>
      <c r="AT412" t="e">
        <f t="shared" si="542"/>
        <v>#VALUE!</v>
      </c>
      <c r="AU412" t="e">
        <f t="shared" si="543"/>
        <v>#VALUE!</v>
      </c>
      <c r="AV412" t="e">
        <f t="shared" si="544"/>
        <v>#VALUE!</v>
      </c>
      <c r="AW412" t="e">
        <f t="shared" si="545"/>
        <v>#VALUE!</v>
      </c>
      <c r="AX412" t="e">
        <f t="shared" si="546"/>
        <v>#VALUE!</v>
      </c>
      <c r="AY412" t="e">
        <f t="shared" si="547"/>
        <v>#VALUE!</v>
      </c>
      <c r="AZ412" t="e">
        <f t="shared" si="548"/>
        <v>#VALUE!</v>
      </c>
      <c r="BA412" t="e">
        <f t="shared" si="549"/>
        <v>#VALUE!</v>
      </c>
      <c r="BB412" t="e">
        <f t="shared" si="550"/>
        <v>#VALUE!</v>
      </c>
      <c r="BC412" t="e">
        <f t="shared" si="551"/>
        <v>#VALUE!</v>
      </c>
      <c r="BD412" t="e">
        <f t="shared" si="552"/>
        <v>#VALUE!</v>
      </c>
      <c r="BE412" t="e">
        <f t="shared" si="553"/>
        <v>#VALUE!</v>
      </c>
      <c r="BF412" t="e">
        <f t="shared" si="554"/>
        <v>#VALUE!</v>
      </c>
      <c r="BG412" t="e">
        <f t="shared" si="555"/>
        <v>#VALUE!</v>
      </c>
      <c r="BH412" t="e">
        <f t="shared" si="556"/>
        <v>#VALUE!</v>
      </c>
      <c r="BI412" t="e">
        <f t="shared" si="557"/>
        <v>#VALUE!</v>
      </c>
      <c r="BJ412" t="e">
        <f t="shared" si="558"/>
        <v>#VALUE!</v>
      </c>
      <c r="BK412" t="e">
        <f t="shared" si="559"/>
        <v>#VALUE!</v>
      </c>
      <c r="BL412" t="e">
        <f t="shared" si="560"/>
        <v>#VALUE!</v>
      </c>
      <c r="BM412" t="e">
        <f t="shared" si="561"/>
        <v>#VALUE!</v>
      </c>
      <c r="BN412" t="e">
        <f t="shared" si="562"/>
        <v>#VALUE!</v>
      </c>
      <c r="BO412" t="e">
        <f t="shared" si="563"/>
        <v>#VALUE!</v>
      </c>
      <c r="BP412" t="e">
        <f t="shared" si="564"/>
        <v>#VALUE!</v>
      </c>
      <c r="BQ412" t="e">
        <f t="shared" si="565"/>
        <v>#VALUE!</v>
      </c>
      <c r="BR412" t="e">
        <f t="shared" si="566"/>
        <v>#VALUE!</v>
      </c>
      <c r="BS412" t="e">
        <f t="shared" si="567"/>
        <v>#VALUE!</v>
      </c>
      <c r="BT412" t="e">
        <f t="shared" si="568"/>
        <v>#VALUE!</v>
      </c>
      <c r="BU412" t="e">
        <f t="shared" si="569"/>
        <v>#VALUE!</v>
      </c>
      <c r="BV412" t="e">
        <f t="shared" si="570"/>
        <v>#VALUE!</v>
      </c>
      <c r="BW412" t="e">
        <f t="shared" si="571"/>
        <v>#VALUE!</v>
      </c>
      <c r="BX412" t="e">
        <f t="shared" si="572"/>
        <v>#VALUE!</v>
      </c>
      <c r="BY412" t="e">
        <f t="shared" si="573"/>
        <v>#VALUE!</v>
      </c>
      <c r="BZ412" t="e">
        <f t="shared" si="574"/>
        <v>#VALUE!</v>
      </c>
      <c r="CA412" t="e">
        <f t="shared" si="575"/>
        <v>#VALUE!</v>
      </c>
      <c r="CB412" t="e">
        <f t="shared" si="576"/>
        <v>#VALUE!</v>
      </c>
      <c r="CC412" t="e">
        <f t="shared" si="577"/>
        <v>#VALUE!</v>
      </c>
      <c r="CD412" t="e">
        <f t="shared" si="578"/>
        <v>#VALUE!</v>
      </c>
      <c r="CE412" t="e">
        <f t="shared" si="579"/>
        <v>#VALUE!</v>
      </c>
      <c r="CF412" t="e">
        <f t="shared" si="580"/>
        <v>#VALUE!</v>
      </c>
      <c r="CG412" t="e">
        <f t="shared" si="581"/>
        <v>#VALUE!</v>
      </c>
      <c r="CH412" t="e">
        <f t="shared" ca="1" si="582"/>
        <v>#N/A</v>
      </c>
    </row>
    <row r="413" spans="5:86" x14ac:dyDescent="0.25">
      <c r="E413">
        <f t="shared" si="585"/>
        <v>1045456</v>
      </c>
      <c r="F413">
        <f t="shared" si="585"/>
        <v>1045456</v>
      </c>
      <c r="G413" t="e">
        <f t="shared" si="584"/>
        <v>#N/A</v>
      </c>
      <c r="H413" t="e">
        <f t="shared" si="504"/>
        <v>#VALUE!</v>
      </c>
      <c r="I413" t="e">
        <f t="shared" si="505"/>
        <v>#VALUE!</v>
      </c>
      <c r="J413" t="e">
        <f t="shared" si="506"/>
        <v>#VALUE!</v>
      </c>
      <c r="K413" t="e">
        <f t="shared" si="507"/>
        <v>#VALUE!</v>
      </c>
      <c r="L413" t="e">
        <f t="shared" si="508"/>
        <v>#VALUE!</v>
      </c>
      <c r="M413" t="e">
        <f t="shared" si="509"/>
        <v>#VALUE!</v>
      </c>
      <c r="N413" t="e">
        <f t="shared" si="510"/>
        <v>#VALUE!</v>
      </c>
      <c r="O413" t="e">
        <f t="shared" si="511"/>
        <v>#VALUE!</v>
      </c>
      <c r="P413" t="e">
        <f t="shared" si="512"/>
        <v>#VALUE!</v>
      </c>
      <c r="Q413" t="e">
        <f t="shared" si="513"/>
        <v>#VALUE!</v>
      </c>
      <c r="R413" t="e">
        <f t="shared" si="514"/>
        <v>#VALUE!</v>
      </c>
      <c r="S413" t="e">
        <f t="shared" si="515"/>
        <v>#VALUE!</v>
      </c>
      <c r="T413" t="e">
        <f t="shared" si="516"/>
        <v>#VALUE!</v>
      </c>
      <c r="U413" t="e">
        <f t="shared" si="517"/>
        <v>#VALUE!</v>
      </c>
      <c r="V413" t="e">
        <f t="shared" si="518"/>
        <v>#VALUE!</v>
      </c>
      <c r="W413" t="e">
        <f t="shared" si="519"/>
        <v>#VALUE!</v>
      </c>
      <c r="X413" t="e">
        <f t="shared" si="520"/>
        <v>#VALUE!</v>
      </c>
      <c r="Y413" t="e">
        <f t="shared" si="521"/>
        <v>#VALUE!</v>
      </c>
      <c r="Z413" t="e">
        <f t="shared" si="522"/>
        <v>#VALUE!</v>
      </c>
      <c r="AA413" t="e">
        <f t="shared" si="523"/>
        <v>#VALUE!</v>
      </c>
      <c r="AB413" t="e">
        <f t="shared" si="524"/>
        <v>#VALUE!</v>
      </c>
      <c r="AC413" t="e">
        <f t="shared" si="525"/>
        <v>#VALUE!</v>
      </c>
      <c r="AD413" t="e">
        <f t="shared" si="526"/>
        <v>#VALUE!</v>
      </c>
      <c r="AE413" t="e">
        <f t="shared" si="527"/>
        <v>#VALUE!</v>
      </c>
      <c r="AF413" t="e">
        <f t="shared" si="528"/>
        <v>#VALUE!</v>
      </c>
      <c r="AG413" t="e">
        <f t="shared" si="529"/>
        <v>#VALUE!</v>
      </c>
      <c r="AH413" t="e">
        <f t="shared" si="530"/>
        <v>#VALUE!</v>
      </c>
      <c r="AI413" t="e">
        <f t="shared" si="531"/>
        <v>#VALUE!</v>
      </c>
      <c r="AJ413" t="e">
        <f t="shared" si="532"/>
        <v>#VALUE!</v>
      </c>
      <c r="AK413" t="e">
        <f t="shared" si="533"/>
        <v>#VALUE!</v>
      </c>
      <c r="AL413" t="e">
        <f t="shared" si="534"/>
        <v>#VALUE!</v>
      </c>
      <c r="AM413" t="e">
        <f t="shared" si="535"/>
        <v>#VALUE!</v>
      </c>
      <c r="AN413" t="e">
        <f t="shared" si="536"/>
        <v>#VALUE!</v>
      </c>
      <c r="AO413" t="e">
        <f t="shared" si="537"/>
        <v>#VALUE!</v>
      </c>
      <c r="AP413" t="e">
        <f t="shared" si="538"/>
        <v>#VALUE!</v>
      </c>
      <c r="AQ413" t="e">
        <f t="shared" si="539"/>
        <v>#VALUE!</v>
      </c>
      <c r="AR413" t="e">
        <f t="shared" si="540"/>
        <v>#VALUE!</v>
      </c>
      <c r="AS413" t="e">
        <f t="shared" si="541"/>
        <v>#VALUE!</v>
      </c>
      <c r="AT413" t="e">
        <f t="shared" si="542"/>
        <v>#VALUE!</v>
      </c>
      <c r="AU413" t="e">
        <f t="shared" si="543"/>
        <v>#VALUE!</v>
      </c>
      <c r="AV413" t="e">
        <f t="shared" si="544"/>
        <v>#VALUE!</v>
      </c>
      <c r="AW413" t="e">
        <f t="shared" si="545"/>
        <v>#VALUE!</v>
      </c>
      <c r="AX413" t="e">
        <f t="shared" si="546"/>
        <v>#VALUE!</v>
      </c>
      <c r="AY413" t="e">
        <f t="shared" si="547"/>
        <v>#VALUE!</v>
      </c>
      <c r="AZ413" t="e">
        <f t="shared" si="548"/>
        <v>#VALUE!</v>
      </c>
      <c r="BA413" t="e">
        <f t="shared" si="549"/>
        <v>#VALUE!</v>
      </c>
      <c r="BB413" t="e">
        <f t="shared" si="550"/>
        <v>#VALUE!</v>
      </c>
      <c r="BC413" t="e">
        <f t="shared" si="551"/>
        <v>#VALUE!</v>
      </c>
      <c r="BD413" t="e">
        <f t="shared" si="552"/>
        <v>#VALUE!</v>
      </c>
      <c r="BE413" t="e">
        <f t="shared" si="553"/>
        <v>#VALUE!</v>
      </c>
      <c r="BF413" t="e">
        <f t="shared" si="554"/>
        <v>#VALUE!</v>
      </c>
      <c r="BG413" t="e">
        <f t="shared" si="555"/>
        <v>#VALUE!</v>
      </c>
      <c r="BH413" t="e">
        <f t="shared" si="556"/>
        <v>#VALUE!</v>
      </c>
      <c r="BI413" t="e">
        <f t="shared" si="557"/>
        <v>#VALUE!</v>
      </c>
      <c r="BJ413" t="e">
        <f t="shared" si="558"/>
        <v>#VALUE!</v>
      </c>
      <c r="BK413" t="e">
        <f t="shared" si="559"/>
        <v>#VALUE!</v>
      </c>
      <c r="BL413" t="e">
        <f t="shared" si="560"/>
        <v>#VALUE!</v>
      </c>
      <c r="BM413" t="e">
        <f t="shared" si="561"/>
        <v>#VALUE!</v>
      </c>
      <c r="BN413" t="e">
        <f t="shared" si="562"/>
        <v>#VALUE!</v>
      </c>
      <c r="BO413" t="e">
        <f t="shared" si="563"/>
        <v>#VALUE!</v>
      </c>
      <c r="BP413" t="e">
        <f t="shared" si="564"/>
        <v>#VALUE!</v>
      </c>
      <c r="BQ413" t="e">
        <f t="shared" si="565"/>
        <v>#VALUE!</v>
      </c>
      <c r="BR413" t="e">
        <f t="shared" si="566"/>
        <v>#VALUE!</v>
      </c>
      <c r="BS413" t="e">
        <f t="shared" si="567"/>
        <v>#VALUE!</v>
      </c>
      <c r="BT413" t="e">
        <f t="shared" si="568"/>
        <v>#VALUE!</v>
      </c>
      <c r="BU413" t="e">
        <f t="shared" si="569"/>
        <v>#VALUE!</v>
      </c>
      <c r="BV413" t="e">
        <f t="shared" si="570"/>
        <v>#VALUE!</v>
      </c>
      <c r="BW413" t="e">
        <f t="shared" si="571"/>
        <v>#VALUE!</v>
      </c>
      <c r="BX413" t="e">
        <f t="shared" si="572"/>
        <v>#VALUE!</v>
      </c>
      <c r="BY413" t="e">
        <f t="shared" si="573"/>
        <v>#VALUE!</v>
      </c>
      <c r="BZ413" t="e">
        <f t="shared" si="574"/>
        <v>#VALUE!</v>
      </c>
      <c r="CA413" t="e">
        <f t="shared" si="575"/>
        <v>#VALUE!</v>
      </c>
      <c r="CB413" t="e">
        <f t="shared" si="576"/>
        <v>#VALUE!</v>
      </c>
      <c r="CC413" t="e">
        <f t="shared" si="577"/>
        <v>#VALUE!</v>
      </c>
      <c r="CD413" t="e">
        <f t="shared" si="578"/>
        <v>#VALUE!</v>
      </c>
      <c r="CE413" t="e">
        <f t="shared" si="579"/>
        <v>#VALUE!</v>
      </c>
      <c r="CF413" t="e">
        <f t="shared" si="580"/>
        <v>#VALUE!</v>
      </c>
      <c r="CG413" t="e">
        <f t="shared" si="581"/>
        <v>#VALUE!</v>
      </c>
      <c r="CH413" t="e">
        <f t="shared" ca="1" si="582"/>
        <v>#N/A</v>
      </c>
    </row>
    <row r="414" spans="5:86" x14ac:dyDescent="0.25">
      <c r="E414">
        <f t="shared" si="585"/>
        <v>1045455</v>
      </c>
      <c r="F414">
        <f t="shared" si="585"/>
        <v>1045455</v>
      </c>
      <c r="G414" t="e">
        <f t="shared" si="584"/>
        <v>#N/A</v>
      </c>
      <c r="H414" t="e">
        <f t="shared" si="504"/>
        <v>#VALUE!</v>
      </c>
      <c r="I414" t="e">
        <f t="shared" si="505"/>
        <v>#VALUE!</v>
      </c>
      <c r="J414" t="e">
        <f t="shared" si="506"/>
        <v>#VALUE!</v>
      </c>
      <c r="K414" t="e">
        <f t="shared" si="507"/>
        <v>#VALUE!</v>
      </c>
      <c r="L414" t="e">
        <f t="shared" si="508"/>
        <v>#VALUE!</v>
      </c>
      <c r="M414" t="e">
        <f t="shared" si="509"/>
        <v>#VALUE!</v>
      </c>
      <c r="N414" t="e">
        <f t="shared" si="510"/>
        <v>#VALUE!</v>
      </c>
      <c r="O414" t="e">
        <f t="shared" si="511"/>
        <v>#VALUE!</v>
      </c>
      <c r="P414" t="e">
        <f t="shared" si="512"/>
        <v>#VALUE!</v>
      </c>
      <c r="Q414" t="e">
        <f t="shared" si="513"/>
        <v>#VALUE!</v>
      </c>
      <c r="R414" t="e">
        <f t="shared" si="514"/>
        <v>#VALUE!</v>
      </c>
      <c r="S414" t="e">
        <f t="shared" si="515"/>
        <v>#VALUE!</v>
      </c>
      <c r="T414" t="e">
        <f t="shared" si="516"/>
        <v>#VALUE!</v>
      </c>
      <c r="U414" t="e">
        <f t="shared" si="517"/>
        <v>#VALUE!</v>
      </c>
      <c r="V414" t="e">
        <f t="shared" si="518"/>
        <v>#VALUE!</v>
      </c>
      <c r="W414" t="e">
        <f t="shared" si="519"/>
        <v>#VALUE!</v>
      </c>
      <c r="X414" t="e">
        <f t="shared" si="520"/>
        <v>#VALUE!</v>
      </c>
      <c r="Y414" t="e">
        <f t="shared" si="521"/>
        <v>#VALUE!</v>
      </c>
      <c r="Z414" t="e">
        <f t="shared" si="522"/>
        <v>#VALUE!</v>
      </c>
      <c r="AA414" t="e">
        <f t="shared" si="523"/>
        <v>#VALUE!</v>
      </c>
      <c r="AB414" t="e">
        <f t="shared" si="524"/>
        <v>#VALUE!</v>
      </c>
      <c r="AC414" t="e">
        <f t="shared" si="525"/>
        <v>#VALUE!</v>
      </c>
      <c r="AD414" t="e">
        <f t="shared" si="526"/>
        <v>#VALUE!</v>
      </c>
      <c r="AE414" t="e">
        <f t="shared" si="527"/>
        <v>#VALUE!</v>
      </c>
      <c r="AF414" t="e">
        <f t="shared" si="528"/>
        <v>#VALUE!</v>
      </c>
      <c r="AG414" t="e">
        <f t="shared" si="529"/>
        <v>#VALUE!</v>
      </c>
      <c r="AH414" t="e">
        <f t="shared" si="530"/>
        <v>#VALUE!</v>
      </c>
      <c r="AI414" t="e">
        <f t="shared" si="531"/>
        <v>#VALUE!</v>
      </c>
      <c r="AJ414" t="e">
        <f t="shared" si="532"/>
        <v>#VALUE!</v>
      </c>
      <c r="AK414" t="e">
        <f t="shared" si="533"/>
        <v>#VALUE!</v>
      </c>
      <c r="AL414" t="e">
        <f t="shared" si="534"/>
        <v>#VALUE!</v>
      </c>
      <c r="AM414" t="e">
        <f t="shared" si="535"/>
        <v>#VALUE!</v>
      </c>
      <c r="AN414" t="e">
        <f t="shared" si="536"/>
        <v>#VALUE!</v>
      </c>
      <c r="AO414" t="e">
        <f t="shared" si="537"/>
        <v>#VALUE!</v>
      </c>
      <c r="AP414" t="e">
        <f t="shared" si="538"/>
        <v>#VALUE!</v>
      </c>
      <c r="AQ414" t="e">
        <f t="shared" si="539"/>
        <v>#VALUE!</v>
      </c>
      <c r="AR414" t="e">
        <f t="shared" si="540"/>
        <v>#VALUE!</v>
      </c>
      <c r="AS414" t="e">
        <f t="shared" si="541"/>
        <v>#VALUE!</v>
      </c>
      <c r="AT414" t="e">
        <f t="shared" si="542"/>
        <v>#VALUE!</v>
      </c>
      <c r="AU414" t="e">
        <f t="shared" si="543"/>
        <v>#VALUE!</v>
      </c>
      <c r="AV414" t="e">
        <f t="shared" si="544"/>
        <v>#VALUE!</v>
      </c>
      <c r="AW414" t="e">
        <f t="shared" si="545"/>
        <v>#VALUE!</v>
      </c>
      <c r="AX414" t="e">
        <f t="shared" si="546"/>
        <v>#VALUE!</v>
      </c>
      <c r="AY414" t="e">
        <f t="shared" si="547"/>
        <v>#VALUE!</v>
      </c>
      <c r="AZ414" t="e">
        <f t="shared" si="548"/>
        <v>#VALUE!</v>
      </c>
      <c r="BA414" t="e">
        <f t="shared" si="549"/>
        <v>#VALUE!</v>
      </c>
      <c r="BB414" t="e">
        <f t="shared" si="550"/>
        <v>#VALUE!</v>
      </c>
      <c r="BC414" t="e">
        <f t="shared" si="551"/>
        <v>#VALUE!</v>
      </c>
      <c r="BD414" t="e">
        <f t="shared" si="552"/>
        <v>#VALUE!</v>
      </c>
      <c r="BE414" t="e">
        <f t="shared" si="553"/>
        <v>#VALUE!</v>
      </c>
      <c r="BF414" t="e">
        <f t="shared" si="554"/>
        <v>#VALUE!</v>
      </c>
      <c r="BG414" t="e">
        <f t="shared" si="555"/>
        <v>#VALUE!</v>
      </c>
      <c r="BH414" t="e">
        <f t="shared" si="556"/>
        <v>#VALUE!</v>
      </c>
      <c r="BI414" t="e">
        <f t="shared" si="557"/>
        <v>#VALUE!</v>
      </c>
      <c r="BJ414" t="e">
        <f t="shared" si="558"/>
        <v>#VALUE!</v>
      </c>
      <c r="BK414" t="e">
        <f t="shared" si="559"/>
        <v>#VALUE!</v>
      </c>
      <c r="BL414" t="e">
        <f t="shared" si="560"/>
        <v>#VALUE!</v>
      </c>
      <c r="BM414" t="e">
        <f t="shared" si="561"/>
        <v>#VALUE!</v>
      </c>
      <c r="BN414" t="e">
        <f t="shared" si="562"/>
        <v>#VALUE!</v>
      </c>
      <c r="BO414" t="e">
        <f t="shared" si="563"/>
        <v>#VALUE!</v>
      </c>
      <c r="BP414" t="e">
        <f t="shared" si="564"/>
        <v>#VALUE!</v>
      </c>
      <c r="BQ414" t="e">
        <f t="shared" si="565"/>
        <v>#VALUE!</v>
      </c>
      <c r="BR414" t="e">
        <f t="shared" si="566"/>
        <v>#VALUE!</v>
      </c>
      <c r="BS414" t="e">
        <f t="shared" si="567"/>
        <v>#VALUE!</v>
      </c>
      <c r="BT414" t="e">
        <f t="shared" si="568"/>
        <v>#VALUE!</v>
      </c>
      <c r="BU414" t="e">
        <f t="shared" si="569"/>
        <v>#VALUE!</v>
      </c>
      <c r="BV414" t="e">
        <f t="shared" si="570"/>
        <v>#VALUE!</v>
      </c>
      <c r="BW414" t="e">
        <f t="shared" si="571"/>
        <v>#VALUE!</v>
      </c>
      <c r="BX414" t="e">
        <f t="shared" si="572"/>
        <v>#VALUE!</v>
      </c>
      <c r="BY414" t="e">
        <f t="shared" si="573"/>
        <v>#VALUE!</v>
      </c>
      <c r="BZ414" t="e">
        <f t="shared" si="574"/>
        <v>#VALUE!</v>
      </c>
      <c r="CA414" t="e">
        <f t="shared" si="575"/>
        <v>#VALUE!</v>
      </c>
      <c r="CB414" t="e">
        <f t="shared" si="576"/>
        <v>#VALUE!</v>
      </c>
      <c r="CC414" t="e">
        <f t="shared" si="577"/>
        <v>#VALUE!</v>
      </c>
      <c r="CD414" t="e">
        <f t="shared" si="578"/>
        <v>#VALUE!</v>
      </c>
      <c r="CE414" t="e">
        <f t="shared" si="579"/>
        <v>#VALUE!</v>
      </c>
      <c r="CF414" t="e">
        <f t="shared" si="580"/>
        <v>#VALUE!</v>
      </c>
      <c r="CG414" t="e">
        <f t="shared" si="581"/>
        <v>#VALUE!</v>
      </c>
      <c r="CH414" t="e">
        <f t="shared" ca="1" si="582"/>
        <v>#N/A</v>
      </c>
    </row>
    <row r="415" spans="5:86" x14ac:dyDescent="0.25">
      <c r="E415">
        <f t="shared" si="585"/>
        <v>1045454</v>
      </c>
      <c r="F415">
        <f t="shared" si="585"/>
        <v>1045454</v>
      </c>
      <c r="G415" t="e">
        <f t="shared" si="584"/>
        <v>#N/A</v>
      </c>
      <c r="H415" t="e">
        <f t="shared" si="504"/>
        <v>#VALUE!</v>
      </c>
      <c r="I415" t="e">
        <f t="shared" si="505"/>
        <v>#VALUE!</v>
      </c>
      <c r="J415" t="e">
        <f t="shared" si="506"/>
        <v>#VALUE!</v>
      </c>
      <c r="K415" t="e">
        <f t="shared" si="507"/>
        <v>#VALUE!</v>
      </c>
      <c r="L415" t="e">
        <f t="shared" si="508"/>
        <v>#VALUE!</v>
      </c>
      <c r="M415" t="e">
        <f t="shared" si="509"/>
        <v>#VALUE!</v>
      </c>
      <c r="N415" t="e">
        <f t="shared" si="510"/>
        <v>#VALUE!</v>
      </c>
      <c r="O415" t="e">
        <f t="shared" si="511"/>
        <v>#VALUE!</v>
      </c>
      <c r="P415" t="e">
        <f t="shared" si="512"/>
        <v>#VALUE!</v>
      </c>
      <c r="Q415" t="e">
        <f t="shared" si="513"/>
        <v>#VALUE!</v>
      </c>
      <c r="R415" t="e">
        <f t="shared" si="514"/>
        <v>#VALUE!</v>
      </c>
      <c r="S415" t="e">
        <f t="shared" si="515"/>
        <v>#VALUE!</v>
      </c>
      <c r="T415" t="e">
        <f t="shared" si="516"/>
        <v>#VALUE!</v>
      </c>
      <c r="U415" t="e">
        <f t="shared" si="517"/>
        <v>#VALUE!</v>
      </c>
      <c r="V415" t="e">
        <f t="shared" si="518"/>
        <v>#VALUE!</v>
      </c>
      <c r="W415" t="e">
        <f t="shared" si="519"/>
        <v>#VALUE!</v>
      </c>
      <c r="X415" t="e">
        <f t="shared" si="520"/>
        <v>#VALUE!</v>
      </c>
      <c r="Y415" t="e">
        <f t="shared" si="521"/>
        <v>#VALUE!</v>
      </c>
      <c r="Z415" t="e">
        <f t="shared" si="522"/>
        <v>#VALUE!</v>
      </c>
      <c r="AA415" t="e">
        <f t="shared" si="523"/>
        <v>#VALUE!</v>
      </c>
      <c r="AB415" t="e">
        <f t="shared" si="524"/>
        <v>#VALUE!</v>
      </c>
      <c r="AC415" t="e">
        <f t="shared" si="525"/>
        <v>#VALUE!</v>
      </c>
      <c r="AD415" t="e">
        <f t="shared" si="526"/>
        <v>#VALUE!</v>
      </c>
      <c r="AE415" t="e">
        <f t="shared" si="527"/>
        <v>#VALUE!</v>
      </c>
      <c r="AF415" t="e">
        <f t="shared" si="528"/>
        <v>#VALUE!</v>
      </c>
      <c r="AG415" t="e">
        <f t="shared" si="529"/>
        <v>#VALUE!</v>
      </c>
      <c r="AH415" t="e">
        <f t="shared" si="530"/>
        <v>#VALUE!</v>
      </c>
      <c r="AI415" t="e">
        <f t="shared" si="531"/>
        <v>#VALUE!</v>
      </c>
      <c r="AJ415" t="e">
        <f t="shared" si="532"/>
        <v>#VALUE!</v>
      </c>
      <c r="AK415" t="e">
        <f t="shared" si="533"/>
        <v>#VALUE!</v>
      </c>
      <c r="AL415" t="e">
        <f t="shared" si="534"/>
        <v>#VALUE!</v>
      </c>
      <c r="AM415" t="e">
        <f t="shared" si="535"/>
        <v>#VALUE!</v>
      </c>
      <c r="AN415" t="e">
        <f t="shared" si="536"/>
        <v>#VALUE!</v>
      </c>
      <c r="AO415" t="e">
        <f t="shared" si="537"/>
        <v>#VALUE!</v>
      </c>
      <c r="AP415" t="e">
        <f t="shared" si="538"/>
        <v>#VALUE!</v>
      </c>
      <c r="AQ415" t="e">
        <f t="shared" si="539"/>
        <v>#VALUE!</v>
      </c>
      <c r="AR415" t="e">
        <f t="shared" si="540"/>
        <v>#VALUE!</v>
      </c>
      <c r="AS415" t="e">
        <f t="shared" si="541"/>
        <v>#VALUE!</v>
      </c>
      <c r="AT415" t="e">
        <f t="shared" si="542"/>
        <v>#VALUE!</v>
      </c>
      <c r="AU415" t="e">
        <f t="shared" si="543"/>
        <v>#VALUE!</v>
      </c>
      <c r="AV415" t="e">
        <f t="shared" si="544"/>
        <v>#VALUE!</v>
      </c>
      <c r="AW415" t="e">
        <f t="shared" si="545"/>
        <v>#VALUE!</v>
      </c>
      <c r="AX415" t="e">
        <f t="shared" si="546"/>
        <v>#VALUE!</v>
      </c>
      <c r="AY415" t="e">
        <f t="shared" si="547"/>
        <v>#VALUE!</v>
      </c>
      <c r="AZ415" t="e">
        <f t="shared" si="548"/>
        <v>#VALUE!</v>
      </c>
      <c r="BA415" t="e">
        <f t="shared" si="549"/>
        <v>#VALUE!</v>
      </c>
      <c r="BB415" t="e">
        <f t="shared" si="550"/>
        <v>#VALUE!</v>
      </c>
      <c r="BC415" t="e">
        <f t="shared" si="551"/>
        <v>#VALUE!</v>
      </c>
      <c r="BD415" t="e">
        <f t="shared" si="552"/>
        <v>#VALUE!</v>
      </c>
      <c r="BE415" t="e">
        <f t="shared" si="553"/>
        <v>#VALUE!</v>
      </c>
      <c r="BF415" t="e">
        <f t="shared" si="554"/>
        <v>#VALUE!</v>
      </c>
      <c r="BG415" t="e">
        <f t="shared" si="555"/>
        <v>#VALUE!</v>
      </c>
      <c r="BH415" t="e">
        <f t="shared" si="556"/>
        <v>#VALUE!</v>
      </c>
      <c r="BI415" t="e">
        <f t="shared" si="557"/>
        <v>#VALUE!</v>
      </c>
      <c r="BJ415" t="e">
        <f t="shared" si="558"/>
        <v>#VALUE!</v>
      </c>
      <c r="BK415" t="e">
        <f t="shared" si="559"/>
        <v>#VALUE!</v>
      </c>
      <c r="BL415" t="e">
        <f t="shared" si="560"/>
        <v>#VALUE!</v>
      </c>
      <c r="BM415" t="e">
        <f t="shared" si="561"/>
        <v>#VALUE!</v>
      </c>
      <c r="BN415" t="e">
        <f t="shared" si="562"/>
        <v>#VALUE!</v>
      </c>
      <c r="BO415" t="e">
        <f t="shared" si="563"/>
        <v>#VALUE!</v>
      </c>
      <c r="BP415" t="e">
        <f t="shared" si="564"/>
        <v>#VALUE!</v>
      </c>
      <c r="BQ415" t="e">
        <f t="shared" si="565"/>
        <v>#VALUE!</v>
      </c>
      <c r="BR415" t="e">
        <f t="shared" si="566"/>
        <v>#VALUE!</v>
      </c>
      <c r="BS415" t="e">
        <f t="shared" si="567"/>
        <v>#VALUE!</v>
      </c>
      <c r="BT415" t="e">
        <f t="shared" si="568"/>
        <v>#VALUE!</v>
      </c>
      <c r="BU415" t="e">
        <f t="shared" si="569"/>
        <v>#VALUE!</v>
      </c>
      <c r="BV415" t="e">
        <f t="shared" si="570"/>
        <v>#VALUE!</v>
      </c>
      <c r="BW415" t="e">
        <f t="shared" si="571"/>
        <v>#VALUE!</v>
      </c>
      <c r="BX415" t="e">
        <f t="shared" si="572"/>
        <v>#VALUE!</v>
      </c>
      <c r="BY415" t="e">
        <f t="shared" si="573"/>
        <v>#VALUE!</v>
      </c>
      <c r="BZ415" t="e">
        <f t="shared" si="574"/>
        <v>#VALUE!</v>
      </c>
      <c r="CA415" t="e">
        <f t="shared" si="575"/>
        <v>#VALUE!</v>
      </c>
      <c r="CB415" t="e">
        <f t="shared" si="576"/>
        <v>#VALUE!</v>
      </c>
      <c r="CC415" t="e">
        <f t="shared" si="577"/>
        <v>#VALUE!</v>
      </c>
      <c r="CD415" t="e">
        <f t="shared" si="578"/>
        <v>#VALUE!</v>
      </c>
      <c r="CE415" t="e">
        <f t="shared" si="579"/>
        <v>#VALUE!</v>
      </c>
      <c r="CF415" t="e">
        <f t="shared" si="580"/>
        <v>#VALUE!</v>
      </c>
      <c r="CG415" t="e">
        <f t="shared" si="581"/>
        <v>#VALUE!</v>
      </c>
      <c r="CH415" t="e">
        <f t="shared" ca="1" si="582"/>
        <v>#N/A</v>
      </c>
    </row>
    <row r="416" spans="5:86" x14ac:dyDescent="0.25">
      <c r="E416">
        <f t="shared" si="585"/>
        <v>1045453</v>
      </c>
      <c r="F416">
        <f t="shared" si="585"/>
        <v>1045453</v>
      </c>
      <c r="G416" t="e">
        <f t="shared" si="584"/>
        <v>#N/A</v>
      </c>
      <c r="H416" t="e">
        <f t="shared" si="504"/>
        <v>#VALUE!</v>
      </c>
      <c r="I416" t="e">
        <f t="shared" si="505"/>
        <v>#VALUE!</v>
      </c>
      <c r="J416" t="e">
        <f t="shared" si="506"/>
        <v>#VALUE!</v>
      </c>
      <c r="K416" t="e">
        <f t="shared" si="507"/>
        <v>#VALUE!</v>
      </c>
      <c r="L416" t="e">
        <f t="shared" si="508"/>
        <v>#VALUE!</v>
      </c>
      <c r="M416" t="e">
        <f t="shared" si="509"/>
        <v>#VALUE!</v>
      </c>
      <c r="N416" t="e">
        <f t="shared" si="510"/>
        <v>#VALUE!</v>
      </c>
      <c r="O416" t="e">
        <f t="shared" si="511"/>
        <v>#VALUE!</v>
      </c>
      <c r="P416" t="e">
        <f t="shared" si="512"/>
        <v>#VALUE!</v>
      </c>
      <c r="Q416" t="e">
        <f t="shared" si="513"/>
        <v>#VALUE!</v>
      </c>
      <c r="R416" t="e">
        <f t="shared" si="514"/>
        <v>#VALUE!</v>
      </c>
      <c r="S416" t="e">
        <f t="shared" si="515"/>
        <v>#VALUE!</v>
      </c>
      <c r="T416" t="e">
        <f t="shared" si="516"/>
        <v>#VALUE!</v>
      </c>
      <c r="U416" t="e">
        <f t="shared" si="517"/>
        <v>#VALUE!</v>
      </c>
      <c r="V416" t="e">
        <f t="shared" si="518"/>
        <v>#VALUE!</v>
      </c>
      <c r="W416" t="e">
        <f t="shared" si="519"/>
        <v>#VALUE!</v>
      </c>
      <c r="X416" t="e">
        <f t="shared" si="520"/>
        <v>#VALUE!</v>
      </c>
      <c r="Y416" t="e">
        <f t="shared" si="521"/>
        <v>#VALUE!</v>
      </c>
      <c r="Z416" t="e">
        <f t="shared" si="522"/>
        <v>#VALUE!</v>
      </c>
      <c r="AA416" t="e">
        <f t="shared" si="523"/>
        <v>#VALUE!</v>
      </c>
      <c r="AB416" t="e">
        <f t="shared" si="524"/>
        <v>#VALUE!</v>
      </c>
      <c r="AC416" t="e">
        <f t="shared" si="525"/>
        <v>#VALUE!</v>
      </c>
      <c r="AD416" t="e">
        <f t="shared" si="526"/>
        <v>#VALUE!</v>
      </c>
      <c r="AE416" t="e">
        <f t="shared" si="527"/>
        <v>#VALUE!</v>
      </c>
      <c r="AF416" t="e">
        <f t="shared" si="528"/>
        <v>#VALUE!</v>
      </c>
      <c r="AG416" t="e">
        <f t="shared" si="529"/>
        <v>#VALUE!</v>
      </c>
      <c r="AH416" t="e">
        <f t="shared" si="530"/>
        <v>#VALUE!</v>
      </c>
      <c r="AI416" t="e">
        <f t="shared" si="531"/>
        <v>#VALUE!</v>
      </c>
      <c r="AJ416" t="e">
        <f t="shared" si="532"/>
        <v>#VALUE!</v>
      </c>
      <c r="AK416" t="e">
        <f t="shared" si="533"/>
        <v>#VALUE!</v>
      </c>
      <c r="AL416" t="e">
        <f t="shared" si="534"/>
        <v>#VALUE!</v>
      </c>
      <c r="AM416" t="e">
        <f t="shared" si="535"/>
        <v>#VALUE!</v>
      </c>
      <c r="AN416" t="e">
        <f t="shared" si="536"/>
        <v>#VALUE!</v>
      </c>
      <c r="AO416" t="e">
        <f t="shared" si="537"/>
        <v>#VALUE!</v>
      </c>
      <c r="AP416" t="e">
        <f t="shared" si="538"/>
        <v>#VALUE!</v>
      </c>
      <c r="AQ416" t="e">
        <f t="shared" si="539"/>
        <v>#VALUE!</v>
      </c>
      <c r="AR416" t="e">
        <f t="shared" si="540"/>
        <v>#VALUE!</v>
      </c>
      <c r="AS416" t="e">
        <f t="shared" si="541"/>
        <v>#VALUE!</v>
      </c>
      <c r="AT416" t="e">
        <f t="shared" si="542"/>
        <v>#VALUE!</v>
      </c>
      <c r="AU416" t="e">
        <f t="shared" si="543"/>
        <v>#VALUE!</v>
      </c>
      <c r="AV416" t="e">
        <f t="shared" si="544"/>
        <v>#VALUE!</v>
      </c>
      <c r="AW416" t="e">
        <f t="shared" si="545"/>
        <v>#VALUE!</v>
      </c>
      <c r="AX416" t="e">
        <f t="shared" si="546"/>
        <v>#VALUE!</v>
      </c>
      <c r="AY416" t="e">
        <f t="shared" si="547"/>
        <v>#VALUE!</v>
      </c>
      <c r="AZ416" t="e">
        <f t="shared" si="548"/>
        <v>#VALUE!</v>
      </c>
      <c r="BA416" t="e">
        <f t="shared" si="549"/>
        <v>#VALUE!</v>
      </c>
      <c r="BB416" t="e">
        <f t="shared" si="550"/>
        <v>#VALUE!</v>
      </c>
      <c r="BC416" t="e">
        <f t="shared" si="551"/>
        <v>#VALUE!</v>
      </c>
      <c r="BD416" t="e">
        <f t="shared" si="552"/>
        <v>#VALUE!</v>
      </c>
      <c r="BE416" t="e">
        <f t="shared" si="553"/>
        <v>#VALUE!</v>
      </c>
      <c r="BF416" t="e">
        <f t="shared" si="554"/>
        <v>#VALUE!</v>
      </c>
      <c r="BG416" t="e">
        <f t="shared" si="555"/>
        <v>#VALUE!</v>
      </c>
      <c r="BH416" t="e">
        <f t="shared" si="556"/>
        <v>#VALUE!</v>
      </c>
      <c r="BI416" t="e">
        <f t="shared" si="557"/>
        <v>#VALUE!</v>
      </c>
      <c r="BJ416" t="e">
        <f t="shared" si="558"/>
        <v>#VALUE!</v>
      </c>
      <c r="BK416" t="e">
        <f t="shared" si="559"/>
        <v>#VALUE!</v>
      </c>
      <c r="BL416" t="e">
        <f t="shared" si="560"/>
        <v>#VALUE!</v>
      </c>
      <c r="BM416" t="e">
        <f t="shared" si="561"/>
        <v>#VALUE!</v>
      </c>
      <c r="BN416" t="e">
        <f t="shared" si="562"/>
        <v>#VALUE!</v>
      </c>
      <c r="BO416" t="e">
        <f t="shared" si="563"/>
        <v>#VALUE!</v>
      </c>
      <c r="BP416" t="e">
        <f t="shared" si="564"/>
        <v>#VALUE!</v>
      </c>
      <c r="BQ416" t="e">
        <f t="shared" si="565"/>
        <v>#VALUE!</v>
      </c>
      <c r="BR416" t="e">
        <f t="shared" si="566"/>
        <v>#VALUE!</v>
      </c>
      <c r="BS416" t="e">
        <f t="shared" si="567"/>
        <v>#VALUE!</v>
      </c>
      <c r="BT416" t="e">
        <f t="shared" si="568"/>
        <v>#VALUE!</v>
      </c>
      <c r="BU416" t="e">
        <f t="shared" si="569"/>
        <v>#VALUE!</v>
      </c>
      <c r="BV416" t="e">
        <f t="shared" si="570"/>
        <v>#VALUE!</v>
      </c>
      <c r="BW416" t="e">
        <f t="shared" si="571"/>
        <v>#VALUE!</v>
      </c>
      <c r="BX416" t="e">
        <f t="shared" si="572"/>
        <v>#VALUE!</v>
      </c>
      <c r="BY416" t="e">
        <f t="shared" si="573"/>
        <v>#VALUE!</v>
      </c>
      <c r="BZ416" t="e">
        <f t="shared" si="574"/>
        <v>#VALUE!</v>
      </c>
      <c r="CA416" t="e">
        <f t="shared" si="575"/>
        <v>#VALUE!</v>
      </c>
      <c r="CB416" t="e">
        <f t="shared" si="576"/>
        <v>#VALUE!</v>
      </c>
      <c r="CC416" t="e">
        <f t="shared" si="577"/>
        <v>#VALUE!</v>
      </c>
      <c r="CD416" t="e">
        <f t="shared" si="578"/>
        <v>#VALUE!</v>
      </c>
      <c r="CE416" t="e">
        <f t="shared" si="579"/>
        <v>#VALUE!</v>
      </c>
      <c r="CF416" t="e">
        <f t="shared" si="580"/>
        <v>#VALUE!</v>
      </c>
      <c r="CG416" t="e">
        <f t="shared" si="581"/>
        <v>#VALUE!</v>
      </c>
      <c r="CH416" t="e">
        <f t="shared" ca="1" si="582"/>
        <v>#N/A</v>
      </c>
    </row>
    <row r="417" spans="5:86" x14ac:dyDescent="0.25">
      <c r="E417">
        <f t="shared" si="585"/>
        <v>1045452</v>
      </c>
      <c r="F417">
        <f t="shared" si="585"/>
        <v>1045452</v>
      </c>
      <c r="G417" t="e">
        <f t="shared" si="584"/>
        <v>#N/A</v>
      </c>
      <c r="H417" t="e">
        <f t="shared" si="504"/>
        <v>#VALUE!</v>
      </c>
      <c r="I417" t="e">
        <f t="shared" si="505"/>
        <v>#VALUE!</v>
      </c>
      <c r="J417" t="e">
        <f t="shared" si="506"/>
        <v>#VALUE!</v>
      </c>
      <c r="K417" t="e">
        <f t="shared" si="507"/>
        <v>#VALUE!</v>
      </c>
      <c r="L417" t="e">
        <f t="shared" si="508"/>
        <v>#VALUE!</v>
      </c>
      <c r="M417" t="e">
        <f t="shared" si="509"/>
        <v>#VALUE!</v>
      </c>
      <c r="N417" t="e">
        <f t="shared" si="510"/>
        <v>#VALUE!</v>
      </c>
      <c r="O417" t="e">
        <f t="shared" si="511"/>
        <v>#VALUE!</v>
      </c>
      <c r="P417" t="e">
        <f t="shared" si="512"/>
        <v>#VALUE!</v>
      </c>
      <c r="Q417" t="e">
        <f t="shared" si="513"/>
        <v>#VALUE!</v>
      </c>
      <c r="R417" t="e">
        <f t="shared" si="514"/>
        <v>#VALUE!</v>
      </c>
      <c r="S417" t="e">
        <f t="shared" si="515"/>
        <v>#VALUE!</v>
      </c>
      <c r="T417" t="e">
        <f t="shared" si="516"/>
        <v>#VALUE!</v>
      </c>
      <c r="U417" t="e">
        <f t="shared" si="517"/>
        <v>#VALUE!</v>
      </c>
      <c r="V417" t="e">
        <f t="shared" si="518"/>
        <v>#VALUE!</v>
      </c>
      <c r="W417" t="e">
        <f t="shared" si="519"/>
        <v>#VALUE!</v>
      </c>
      <c r="X417" t="e">
        <f t="shared" si="520"/>
        <v>#VALUE!</v>
      </c>
      <c r="Y417" t="e">
        <f t="shared" si="521"/>
        <v>#VALUE!</v>
      </c>
      <c r="Z417" t="e">
        <f t="shared" si="522"/>
        <v>#VALUE!</v>
      </c>
      <c r="AA417" t="e">
        <f t="shared" si="523"/>
        <v>#VALUE!</v>
      </c>
      <c r="AB417" t="e">
        <f t="shared" si="524"/>
        <v>#VALUE!</v>
      </c>
      <c r="AC417" t="e">
        <f t="shared" si="525"/>
        <v>#VALUE!</v>
      </c>
      <c r="AD417" t="e">
        <f t="shared" si="526"/>
        <v>#VALUE!</v>
      </c>
      <c r="AE417" t="e">
        <f t="shared" si="527"/>
        <v>#VALUE!</v>
      </c>
      <c r="AF417" t="e">
        <f t="shared" si="528"/>
        <v>#VALUE!</v>
      </c>
      <c r="AG417" t="e">
        <f t="shared" si="529"/>
        <v>#VALUE!</v>
      </c>
      <c r="AH417" t="e">
        <f t="shared" si="530"/>
        <v>#VALUE!</v>
      </c>
      <c r="AI417" t="e">
        <f t="shared" si="531"/>
        <v>#VALUE!</v>
      </c>
      <c r="AJ417" t="e">
        <f t="shared" si="532"/>
        <v>#VALUE!</v>
      </c>
      <c r="AK417" t="e">
        <f t="shared" si="533"/>
        <v>#VALUE!</v>
      </c>
      <c r="AL417" t="e">
        <f t="shared" si="534"/>
        <v>#VALUE!</v>
      </c>
      <c r="AM417" t="e">
        <f t="shared" si="535"/>
        <v>#VALUE!</v>
      </c>
      <c r="AN417" t="e">
        <f t="shared" si="536"/>
        <v>#VALUE!</v>
      </c>
      <c r="AO417" t="e">
        <f t="shared" si="537"/>
        <v>#VALUE!</v>
      </c>
      <c r="AP417" t="e">
        <f t="shared" si="538"/>
        <v>#VALUE!</v>
      </c>
      <c r="AQ417" t="e">
        <f t="shared" si="539"/>
        <v>#VALUE!</v>
      </c>
      <c r="AR417" t="e">
        <f t="shared" si="540"/>
        <v>#VALUE!</v>
      </c>
      <c r="AS417" t="e">
        <f t="shared" si="541"/>
        <v>#VALUE!</v>
      </c>
      <c r="AT417" t="e">
        <f t="shared" si="542"/>
        <v>#VALUE!</v>
      </c>
      <c r="AU417" t="e">
        <f t="shared" si="543"/>
        <v>#VALUE!</v>
      </c>
      <c r="AV417" t="e">
        <f t="shared" si="544"/>
        <v>#VALUE!</v>
      </c>
      <c r="AW417" t="e">
        <f t="shared" si="545"/>
        <v>#VALUE!</v>
      </c>
      <c r="AX417" t="e">
        <f t="shared" si="546"/>
        <v>#VALUE!</v>
      </c>
      <c r="AY417" t="e">
        <f t="shared" si="547"/>
        <v>#VALUE!</v>
      </c>
      <c r="AZ417" t="e">
        <f t="shared" si="548"/>
        <v>#VALUE!</v>
      </c>
      <c r="BA417" t="e">
        <f t="shared" si="549"/>
        <v>#VALUE!</v>
      </c>
      <c r="BB417" t="e">
        <f t="shared" si="550"/>
        <v>#VALUE!</v>
      </c>
      <c r="BC417" t="e">
        <f t="shared" si="551"/>
        <v>#VALUE!</v>
      </c>
      <c r="BD417" t="e">
        <f t="shared" si="552"/>
        <v>#VALUE!</v>
      </c>
      <c r="BE417" t="e">
        <f t="shared" si="553"/>
        <v>#VALUE!</v>
      </c>
      <c r="BF417" t="e">
        <f t="shared" si="554"/>
        <v>#VALUE!</v>
      </c>
      <c r="BG417" t="e">
        <f t="shared" si="555"/>
        <v>#VALUE!</v>
      </c>
      <c r="BH417" t="e">
        <f t="shared" si="556"/>
        <v>#VALUE!</v>
      </c>
      <c r="BI417" t="e">
        <f t="shared" si="557"/>
        <v>#VALUE!</v>
      </c>
      <c r="BJ417" t="e">
        <f t="shared" si="558"/>
        <v>#VALUE!</v>
      </c>
      <c r="BK417" t="e">
        <f t="shared" si="559"/>
        <v>#VALUE!</v>
      </c>
      <c r="BL417" t="e">
        <f t="shared" si="560"/>
        <v>#VALUE!</v>
      </c>
      <c r="BM417" t="e">
        <f t="shared" si="561"/>
        <v>#VALUE!</v>
      </c>
      <c r="BN417" t="e">
        <f t="shared" si="562"/>
        <v>#VALUE!</v>
      </c>
      <c r="BO417" t="e">
        <f t="shared" si="563"/>
        <v>#VALUE!</v>
      </c>
      <c r="BP417" t="e">
        <f t="shared" si="564"/>
        <v>#VALUE!</v>
      </c>
      <c r="BQ417" t="e">
        <f t="shared" si="565"/>
        <v>#VALUE!</v>
      </c>
      <c r="BR417" t="e">
        <f t="shared" si="566"/>
        <v>#VALUE!</v>
      </c>
      <c r="BS417" t="e">
        <f t="shared" si="567"/>
        <v>#VALUE!</v>
      </c>
      <c r="BT417" t="e">
        <f t="shared" si="568"/>
        <v>#VALUE!</v>
      </c>
      <c r="BU417" t="e">
        <f t="shared" si="569"/>
        <v>#VALUE!</v>
      </c>
      <c r="BV417" t="e">
        <f t="shared" si="570"/>
        <v>#VALUE!</v>
      </c>
      <c r="BW417" t="e">
        <f t="shared" si="571"/>
        <v>#VALUE!</v>
      </c>
      <c r="BX417" t="e">
        <f t="shared" si="572"/>
        <v>#VALUE!</v>
      </c>
      <c r="BY417" t="e">
        <f t="shared" si="573"/>
        <v>#VALUE!</v>
      </c>
      <c r="BZ417" t="e">
        <f t="shared" si="574"/>
        <v>#VALUE!</v>
      </c>
      <c r="CA417" t="e">
        <f t="shared" si="575"/>
        <v>#VALUE!</v>
      </c>
      <c r="CB417" t="e">
        <f t="shared" si="576"/>
        <v>#VALUE!</v>
      </c>
      <c r="CC417" t="e">
        <f t="shared" si="577"/>
        <v>#VALUE!</v>
      </c>
      <c r="CD417" t="e">
        <f t="shared" si="578"/>
        <v>#VALUE!</v>
      </c>
      <c r="CE417" t="e">
        <f t="shared" si="579"/>
        <v>#VALUE!</v>
      </c>
      <c r="CF417" t="e">
        <f t="shared" si="580"/>
        <v>#VALUE!</v>
      </c>
      <c r="CG417" t="e">
        <f t="shared" si="581"/>
        <v>#VALUE!</v>
      </c>
      <c r="CH417" t="e">
        <f t="shared" ca="1" si="582"/>
        <v>#N/A</v>
      </c>
    </row>
    <row r="418" spans="5:86" x14ac:dyDescent="0.25">
      <c r="E418">
        <f t="shared" si="585"/>
        <v>1045451</v>
      </c>
      <c r="F418">
        <f t="shared" si="585"/>
        <v>1045451</v>
      </c>
      <c r="G418" t="e">
        <f t="shared" si="584"/>
        <v>#N/A</v>
      </c>
      <c r="H418" t="e">
        <f t="shared" si="504"/>
        <v>#VALUE!</v>
      </c>
      <c r="I418" t="e">
        <f t="shared" si="505"/>
        <v>#VALUE!</v>
      </c>
      <c r="J418" t="e">
        <f t="shared" si="506"/>
        <v>#VALUE!</v>
      </c>
      <c r="K418" t="e">
        <f t="shared" si="507"/>
        <v>#VALUE!</v>
      </c>
      <c r="L418" t="e">
        <f t="shared" si="508"/>
        <v>#VALUE!</v>
      </c>
      <c r="M418" t="e">
        <f t="shared" si="509"/>
        <v>#VALUE!</v>
      </c>
      <c r="N418" t="e">
        <f t="shared" si="510"/>
        <v>#VALUE!</v>
      </c>
      <c r="O418" t="e">
        <f t="shared" si="511"/>
        <v>#VALUE!</v>
      </c>
      <c r="P418" t="e">
        <f t="shared" si="512"/>
        <v>#VALUE!</v>
      </c>
      <c r="Q418" t="e">
        <f t="shared" si="513"/>
        <v>#VALUE!</v>
      </c>
      <c r="R418" t="e">
        <f t="shared" si="514"/>
        <v>#VALUE!</v>
      </c>
      <c r="S418" t="e">
        <f t="shared" si="515"/>
        <v>#VALUE!</v>
      </c>
      <c r="T418" t="e">
        <f t="shared" si="516"/>
        <v>#VALUE!</v>
      </c>
      <c r="U418" t="e">
        <f t="shared" si="517"/>
        <v>#VALUE!</v>
      </c>
      <c r="V418" t="e">
        <f t="shared" si="518"/>
        <v>#VALUE!</v>
      </c>
      <c r="W418" t="e">
        <f t="shared" si="519"/>
        <v>#VALUE!</v>
      </c>
      <c r="X418" t="e">
        <f t="shared" si="520"/>
        <v>#VALUE!</v>
      </c>
      <c r="Y418" t="e">
        <f t="shared" si="521"/>
        <v>#VALUE!</v>
      </c>
      <c r="Z418" t="e">
        <f t="shared" si="522"/>
        <v>#VALUE!</v>
      </c>
      <c r="AA418" t="e">
        <f t="shared" si="523"/>
        <v>#VALUE!</v>
      </c>
      <c r="AB418" t="e">
        <f t="shared" si="524"/>
        <v>#VALUE!</v>
      </c>
      <c r="AC418" t="e">
        <f t="shared" si="525"/>
        <v>#VALUE!</v>
      </c>
      <c r="AD418" t="e">
        <f t="shared" si="526"/>
        <v>#VALUE!</v>
      </c>
      <c r="AE418" t="e">
        <f t="shared" si="527"/>
        <v>#VALUE!</v>
      </c>
      <c r="AF418" t="e">
        <f t="shared" si="528"/>
        <v>#VALUE!</v>
      </c>
      <c r="AG418" t="e">
        <f t="shared" si="529"/>
        <v>#VALUE!</v>
      </c>
      <c r="AH418" t="e">
        <f t="shared" si="530"/>
        <v>#VALUE!</v>
      </c>
      <c r="AI418" t="e">
        <f t="shared" si="531"/>
        <v>#VALUE!</v>
      </c>
      <c r="AJ418" t="e">
        <f t="shared" si="532"/>
        <v>#VALUE!</v>
      </c>
      <c r="AK418" t="e">
        <f t="shared" si="533"/>
        <v>#VALUE!</v>
      </c>
      <c r="AL418" t="e">
        <f t="shared" si="534"/>
        <v>#VALUE!</v>
      </c>
      <c r="AM418" t="e">
        <f t="shared" si="535"/>
        <v>#VALUE!</v>
      </c>
      <c r="AN418" t="e">
        <f t="shared" si="536"/>
        <v>#VALUE!</v>
      </c>
      <c r="AO418" t="e">
        <f t="shared" si="537"/>
        <v>#VALUE!</v>
      </c>
      <c r="AP418" t="e">
        <f t="shared" si="538"/>
        <v>#VALUE!</v>
      </c>
      <c r="AQ418" t="e">
        <f t="shared" si="539"/>
        <v>#VALUE!</v>
      </c>
      <c r="AR418" t="e">
        <f t="shared" si="540"/>
        <v>#VALUE!</v>
      </c>
      <c r="AS418" t="e">
        <f t="shared" si="541"/>
        <v>#VALUE!</v>
      </c>
      <c r="AT418" t="e">
        <f t="shared" si="542"/>
        <v>#VALUE!</v>
      </c>
      <c r="AU418" t="e">
        <f t="shared" si="543"/>
        <v>#VALUE!</v>
      </c>
      <c r="AV418" t="e">
        <f t="shared" si="544"/>
        <v>#VALUE!</v>
      </c>
      <c r="AW418" t="e">
        <f t="shared" si="545"/>
        <v>#VALUE!</v>
      </c>
      <c r="AX418" t="e">
        <f t="shared" si="546"/>
        <v>#VALUE!</v>
      </c>
      <c r="AY418" t="e">
        <f t="shared" si="547"/>
        <v>#VALUE!</v>
      </c>
      <c r="AZ418" t="e">
        <f t="shared" si="548"/>
        <v>#VALUE!</v>
      </c>
      <c r="BA418" t="e">
        <f t="shared" si="549"/>
        <v>#VALUE!</v>
      </c>
      <c r="BB418" t="e">
        <f t="shared" si="550"/>
        <v>#VALUE!</v>
      </c>
      <c r="BC418" t="e">
        <f t="shared" si="551"/>
        <v>#VALUE!</v>
      </c>
      <c r="BD418" t="e">
        <f t="shared" si="552"/>
        <v>#VALUE!</v>
      </c>
      <c r="BE418" t="e">
        <f t="shared" si="553"/>
        <v>#VALUE!</v>
      </c>
      <c r="BF418" t="e">
        <f t="shared" si="554"/>
        <v>#VALUE!</v>
      </c>
      <c r="BG418" t="e">
        <f t="shared" si="555"/>
        <v>#VALUE!</v>
      </c>
      <c r="BH418" t="e">
        <f t="shared" si="556"/>
        <v>#VALUE!</v>
      </c>
      <c r="BI418" t="e">
        <f t="shared" si="557"/>
        <v>#VALUE!</v>
      </c>
      <c r="BJ418" t="e">
        <f t="shared" si="558"/>
        <v>#VALUE!</v>
      </c>
      <c r="BK418" t="e">
        <f t="shared" si="559"/>
        <v>#VALUE!</v>
      </c>
      <c r="BL418" t="e">
        <f t="shared" si="560"/>
        <v>#VALUE!</v>
      </c>
      <c r="BM418" t="e">
        <f t="shared" si="561"/>
        <v>#VALUE!</v>
      </c>
      <c r="BN418" t="e">
        <f t="shared" si="562"/>
        <v>#VALUE!</v>
      </c>
      <c r="BO418" t="e">
        <f t="shared" si="563"/>
        <v>#VALUE!</v>
      </c>
      <c r="BP418" t="e">
        <f t="shared" si="564"/>
        <v>#VALUE!</v>
      </c>
      <c r="BQ418" t="e">
        <f t="shared" si="565"/>
        <v>#VALUE!</v>
      </c>
      <c r="BR418" t="e">
        <f t="shared" si="566"/>
        <v>#VALUE!</v>
      </c>
      <c r="BS418" t="e">
        <f t="shared" si="567"/>
        <v>#VALUE!</v>
      </c>
      <c r="BT418" t="e">
        <f t="shared" si="568"/>
        <v>#VALUE!</v>
      </c>
      <c r="BU418" t="e">
        <f t="shared" si="569"/>
        <v>#VALUE!</v>
      </c>
      <c r="BV418" t="e">
        <f t="shared" si="570"/>
        <v>#VALUE!</v>
      </c>
      <c r="BW418" t="e">
        <f t="shared" si="571"/>
        <v>#VALUE!</v>
      </c>
      <c r="BX418" t="e">
        <f t="shared" si="572"/>
        <v>#VALUE!</v>
      </c>
      <c r="BY418" t="e">
        <f t="shared" si="573"/>
        <v>#VALUE!</v>
      </c>
      <c r="BZ418" t="e">
        <f t="shared" si="574"/>
        <v>#VALUE!</v>
      </c>
      <c r="CA418" t="e">
        <f t="shared" si="575"/>
        <v>#VALUE!</v>
      </c>
      <c r="CB418" t="e">
        <f t="shared" si="576"/>
        <v>#VALUE!</v>
      </c>
      <c r="CC418" t="e">
        <f t="shared" si="577"/>
        <v>#VALUE!</v>
      </c>
      <c r="CD418" t="e">
        <f t="shared" si="578"/>
        <v>#VALUE!</v>
      </c>
      <c r="CE418" t="e">
        <f t="shared" si="579"/>
        <v>#VALUE!</v>
      </c>
      <c r="CF418" t="e">
        <f t="shared" si="580"/>
        <v>#VALUE!</v>
      </c>
      <c r="CG418" t="e">
        <f t="shared" si="581"/>
        <v>#VALUE!</v>
      </c>
      <c r="CH418" t="e">
        <f t="shared" ca="1" si="582"/>
        <v>#N/A</v>
      </c>
    </row>
    <row r="419" spans="5:86" x14ac:dyDescent="0.25">
      <c r="E419">
        <f t="shared" si="585"/>
        <v>1045450</v>
      </c>
      <c r="F419">
        <f t="shared" si="585"/>
        <v>1045450</v>
      </c>
      <c r="G419" t="e">
        <f t="shared" si="584"/>
        <v>#N/A</v>
      </c>
      <c r="H419" t="e">
        <f t="shared" si="504"/>
        <v>#VALUE!</v>
      </c>
      <c r="I419" t="e">
        <f t="shared" si="505"/>
        <v>#VALUE!</v>
      </c>
      <c r="J419" t="e">
        <f t="shared" si="506"/>
        <v>#VALUE!</v>
      </c>
      <c r="K419" t="e">
        <f t="shared" si="507"/>
        <v>#VALUE!</v>
      </c>
      <c r="L419" t="e">
        <f t="shared" si="508"/>
        <v>#VALUE!</v>
      </c>
      <c r="M419" t="e">
        <f t="shared" si="509"/>
        <v>#VALUE!</v>
      </c>
      <c r="N419" t="e">
        <f t="shared" si="510"/>
        <v>#VALUE!</v>
      </c>
      <c r="O419" t="e">
        <f t="shared" si="511"/>
        <v>#VALUE!</v>
      </c>
      <c r="P419" t="e">
        <f t="shared" si="512"/>
        <v>#VALUE!</v>
      </c>
      <c r="Q419" t="e">
        <f t="shared" si="513"/>
        <v>#VALUE!</v>
      </c>
      <c r="R419" t="e">
        <f t="shared" si="514"/>
        <v>#VALUE!</v>
      </c>
      <c r="S419" t="e">
        <f t="shared" si="515"/>
        <v>#VALUE!</v>
      </c>
      <c r="T419" t="e">
        <f t="shared" si="516"/>
        <v>#VALUE!</v>
      </c>
      <c r="U419" t="e">
        <f t="shared" si="517"/>
        <v>#VALUE!</v>
      </c>
      <c r="V419" t="e">
        <f t="shared" si="518"/>
        <v>#VALUE!</v>
      </c>
      <c r="W419" t="e">
        <f t="shared" si="519"/>
        <v>#VALUE!</v>
      </c>
      <c r="X419" t="e">
        <f t="shared" si="520"/>
        <v>#VALUE!</v>
      </c>
      <c r="Y419" t="e">
        <f t="shared" si="521"/>
        <v>#VALUE!</v>
      </c>
      <c r="Z419" t="e">
        <f t="shared" si="522"/>
        <v>#VALUE!</v>
      </c>
      <c r="AA419" t="e">
        <f t="shared" si="523"/>
        <v>#VALUE!</v>
      </c>
      <c r="AB419" t="e">
        <f t="shared" si="524"/>
        <v>#VALUE!</v>
      </c>
      <c r="AC419" t="e">
        <f t="shared" si="525"/>
        <v>#VALUE!</v>
      </c>
      <c r="AD419" t="e">
        <f t="shared" si="526"/>
        <v>#VALUE!</v>
      </c>
      <c r="AE419" t="e">
        <f t="shared" si="527"/>
        <v>#VALUE!</v>
      </c>
      <c r="AF419" t="e">
        <f t="shared" si="528"/>
        <v>#VALUE!</v>
      </c>
      <c r="AG419" t="e">
        <f t="shared" si="529"/>
        <v>#VALUE!</v>
      </c>
      <c r="AH419" t="e">
        <f t="shared" si="530"/>
        <v>#VALUE!</v>
      </c>
      <c r="AI419" t="e">
        <f t="shared" si="531"/>
        <v>#VALUE!</v>
      </c>
      <c r="AJ419" t="e">
        <f t="shared" si="532"/>
        <v>#VALUE!</v>
      </c>
      <c r="AK419" t="e">
        <f t="shared" si="533"/>
        <v>#VALUE!</v>
      </c>
      <c r="AL419" t="e">
        <f t="shared" si="534"/>
        <v>#VALUE!</v>
      </c>
      <c r="AM419" t="e">
        <f t="shared" si="535"/>
        <v>#VALUE!</v>
      </c>
      <c r="AN419" t="e">
        <f t="shared" si="536"/>
        <v>#VALUE!</v>
      </c>
      <c r="AO419" t="e">
        <f t="shared" si="537"/>
        <v>#VALUE!</v>
      </c>
      <c r="AP419" t="e">
        <f t="shared" si="538"/>
        <v>#VALUE!</v>
      </c>
      <c r="AQ419" t="e">
        <f t="shared" si="539"/>
        <v>#VALUE!</v>
      </c>
      <c r="AR419" t="e">
        <f t="shared" si="540"/>
        <v>#VALUE!</v>
      </c>
      <c r="AS419" t="e">
        <f t="shared" si="541"/>
        <v>#VALUE!</v>
      </c>
      <c r="AT419" t="e">
        <f t="shared" si="542"/>
        <v>#VALUE!</v>
      </c>
      <c r="AU419" t="e">
        <f t="shared" si="543"/>
        <v>#VALUE!</v>
      </c>
      <c r="AV419" t="e">
        <f t="shared" si="544"/>
        <v>#VALUE!</v>
      </c>
      <c r="AW419" t="e">
        <f t="shared" si="545"/>
        <v>#VALUE!</v>
      </c>
      <c r="AX419" t="e">
        <f t="shared" si="546"/>
        <v>#VALUE!</v>
      </c>
      <c r="AY419" t="e">
        <f t="shared" si="547"/>
        <v>#VALUE!</v>
      </c>
      <c r="AZ419" t="e">
        <f t="shared" si="548"/>
        <v>#VALUE!</v>
      </c>
      <c r="BA419" t="e">
        <f t="shared" si="549"/>
        <v>#VALUE!</v>
      </c>
      <c r="BB419" t="e">
        <f t="shared" si="550"/>
        <v>#VALUE!</v>
      </c>
      <c r="BC419" t="e">
        <f t="shared" si="551"/>
        <v>#VALUE!</v>
      </c>
      <c r="BD419" t="e">
        <f t="shared" si="552"/>
        <v>#VALUE!</v>
      </c>
      <c r="BE419" t="e">
        <f t="shared" si="553"/>
        <v>#VALUE!</v>
      </c>
      <c r="BF419" t="e">
        <f t="shared" si="554"/>
        <v>#VALUE!</v>
      </c>
      <c r="BG419" t="e">
        <f t="shared" si="555"/>
        <v>#VALUE!</v>
      </c>
      <c r="BH419" t="e">
        <f t="shared" si="556"/>
        <v>#VALUE!</v>
      </c>
      <c r="BI419" t="e">
        <f t="shared" si="557"/>
        <v>#VALUE!</v>
      </c>
      <c r="BJ419" t="e">
        <f t="shared" si="558"/>
        <v>#VALUE!</v>
      </c>
      <c r="BK419" t="e">
        <f t="shared" si="559"/>
        <v>#VALUE!</v>
      </c>
      <c r="BL419" t="e">
        <f t="shared" si="560"/>
        <v>#VALUE!</v>
      </c>
      <c r="BM419" t="e">
        <f t="shared" si="561"/>
        <v>#VALUE!</v>
      </c>
      <c r="BN419" t="e">
        <f t="shared" si="562"/>
        <v>#VALUE!</v>
      </c>
      <c r="BO419" t="e">
        <f t="shared" si="563"/>
        <v>#VALUE!</v>
      </c>
      <c r="BP419" t="e">
        <f t="shared" si="564"/>
        <v>#VALUE!</v>
      </c>
      <c r="BQ419" t="e">
        <f t="shared" si="565"/>
        <v>#VALUE!</v>
      </c>
      <c r="BR419" t="e">
        <f t="shared" si="566"/>
        <v>#VALUE!</v>
      </c>
      <c r="BS419" t="e">
        <f t="shared" si="567"/>
        <v>#VALUE!</v>
      </c>
      <c r="BT419" t="e">
        <f t="shared" si="568"/>
        <v>#VALUE!</v>
      </c>
      <c r="BU419" t="e">
        <f t="shared" si="569"/>
        <v>#VALUE!</v>
      </c>
      <c r="BV419" t="e">
        <f t="shared" si="570"/>
        <v>#VALUE!</v>
      </c>
      <c r="BW419" t="e">
        <f t="shared" si="571"/>
        <v>#VALUE!</v>
      </c>
      <c r="BX419" t="e">
        <f t="shared" si="572"/>
        <v>#VALUE!</v>
      </c>
      <c r="BY419" t="e">
        <f t="shared" si="573"/>
        <v>#VALUE!</v>
      </c>
      <c r="BZ419" t="e">
        <f t="shared" si="574"/>
        <v>#VALUE!</v>
      </c>
      <c r="CA419" t="e">
        <f t="shared" si="575"/>
        <v>#VALUE!</v>
      </c>
      <c r="CB419" t="e">
        <f t="shared" si="576"/>
        <v>#VALUE!</v>
      </c>
      <c r="CC419" t="e">
        <f t="shared" si="577"/>
        <v>#VALUE!</v>
      </c>
      <c r="CD419" t="e">
        <f t="shared" si="578"/>
        <v>#VALUE!</v>
      </c>
      <c r="CE419" t="e">
        <f t="shared" si="579"/>
        <v>#VALUE!</v>
      </c>
      <c r="CF419" t="e">
        <f t="shared" si="580"/>
        <v>#VALUE!</v>
      </c>
      <c r="CG419" t="e">
        <f t="shared" si="581"/>
        <v>#VALUE!</v>
      </c>
      <c r="CH419" t="e">
        <f t="shared" ca="1" si="582"/>
        <v>#N/A</v>
      </c>
    </row>
    <row r="420" spans="5:86" x14ac:dyDescent="0.25">
      <c r="E420">
        <f t="shared" si="585"/>
        <v>1045449</v>
      </c>
      <c r="F420">
        <f t="shared" si="585"/>
        <v>1045449</v>
      </c>
      <c r="G420" t="e">
        <f t="shared" si="584"/>
        <v>#N/A</v>
      </c>
      <c r="H420" t="e">
        <f t="shared" si="504"/>
        <v>#VALUE!</v>
      </c>
      <c r="I420" t="e">
        <f t="shared" si="505"/>
        <v>#VALUE!</v>
      </c>
      <c r="J420" t="e">
        <f t="shared" si="506"/>
        <v>#VALUE!</v>
      </c>
      <c r="K420" t="e">
        <f t="shared" si="507"/>
        <v>#VALUE!</v>
      </c>
      <c r="L420" t="e">
        <f t="shared" si="508"/>
        <v>#VALUE!</v>
      </c>
      <c r="M420" t="e">
        <f t="shared" si="509"/>
        <v>#VALUE!</v>
      </c>
      <c r="N420" t="e">
        <f t="shared" si="510"/>
        <v>#VALUE!</v>
      </c>
      <c r="O420" t="e">
        <f t="shared" si="511"/>
        <v>#VALUE!</v>
      </c>
      <c r="P420" t="e">
        <f t="shared" si="512"/>
        <v>#VALUE!</v>
      </c>
      <c r="Q420" t="e">
        <f t="shared" si="513"/>
        <v>#VALUE!</v>
      </c>
      <c r="R420" t="e">
        <f t="shared" si="514"/>
        <v>#VALUE!</v>
      </c>
      <c r="S420" t="e">
        <f t="shared" si="515"/>
        <v>#VALUE!</v>
      </c>
      <c r="T420" t="e">
        <f t="shared" si="516"/>
        <v>#VALUE!</v>
      </c>
      <c r="U420" t="e">
        <f t="shared" si="517"/>
        <v>#VALUE!</v>
      </c>
      <c r="V420" t="e">
        <f t="shared" si="518"/>
        <v>#VALUE!</v>
      </c>
      <c r="W420" t="e">
        <f t="shared" si="519"/>
        <v>#VALUE!</v>
      </c>
      <c r="X420" t="e">
        <f t="shared" si="520"/>
        <v>#VALUE!</v>
      </c>
      <c r="Y420" t="e">
        <f t="shared" si="521"/>
        <v>#VALUE!</v>
      </c>
      <c r="Z420" t="e">
        <f t="shared" si="522"/>
        <v>#VALUE!</v>
      </c>
      <c r="AA420" t="e">
        <f t="shared" si="523"/>
        <v>#VALUE!</v>
      </c>
      <c r="AB420" t="e">
        <f t="shared" si="524"/>
        <v>#VALUE!</v>
      </c>
      <c r="AC420" t="e">
        <f t="shared" si="525"/>
        <v>#VALUE!</v>
      </c>
      <c r="AD420" t="e">
        <f t="shared" si="526"/>
        <v>#VALUE!</v>
      </c>
      <c r="AE420" t="e">
        <f t="shared" si="527"/>
        <v>#VALUE!</v>
      </c>
      <c r="AF420" t="e">
        <f t="shared" si="528"/>
        <v>#VALUE!</v>
      </c>
      <c r="AG420" t="e">
        <f t="shared" si="529"/>
        <v>#VALUE!</v>
      </c>
      <c r="AH420" t="e">
        <f t="shared" si="530"/>
        <v>#VALUE!</v>
      </c>
      <c r="AI420" t="e">
        <f t="shared" si="531"/>
        <v>#VALUE!</v>
      </c>
      <c r="AJ420" t="e">
        <f t="shared" si="532"/>
        <v>#VALUE!</v>
      </c>
      <c r="AK420" t="e">
        <f t="shared" si="533"/>
        <v>#VALUE!</v>
      </c>
      <c r="AL420" t="e">
        <f t="shared" si="534"/>
        <v>#VALUE!</v>
      </c>
      <c r="AM420" t="e">
        <f t="shared" si="535"/>
        <v>#VALUE!</v>
      </c>
      <c r="AN420" t="e">
        <f t="shared" si="536"/>
        <v>#VALUE!</v>
      </c>
      <c r="AO420" t="e">
        <f t="shared" si="537"/>
        <v>#VALUE!</v>
      </c>
      <c r="AP420" t="e">
        <f t="shared" si="538"/>
        <v>#VALUE!</v>
      </c>
      <c r="AQ420" t="e">
        <f t="shared" si="539"/>
        <v>#VALUE!</v>
      </c>
      <c r="AR420" t="e">
        <f t="shared" si="540"/>
        <v>#VALUE!</v>
      </c>
      <c r="AS420" t="e">
        <f t="shared" si="541"/>
        <v>#VALUE!</v>
      </c>
      <c r="AT420" t="e">
        <f t="shared" si="542"/>
        <v>#VALUE!</v>
      </c>
      <c r="AU420" t="e">
        <f t="shared" si="543"/>
        <v>#VALUE!</v>
      </c>
      <c r="AV420" t="e">
        <f t="shared" si="544"/>
        <v>#VALUE!</v>
      </c>
      <c r="AW420" t="e">
        <f t="shared" si="545"/>
        <v>#VALUE!</v>
      </c>
      <c r="AX420" t="e">
        <f t="shared" si="546"/>
        <v>#VALUE!</v>
      </c>
      <c r="AY420" t="e">
        <f t="shared" si="547"/>
        <v>#VALUE!</v>
      </c>
      <c r="AZ420" t="e">
        <f t="shared" si="548"/>
        <v>#VALUE!</v>
      </c>
      <c r="BA420" t="e">
        <f t="shared" si="549"/>
        <v>#VALUE!</v>
      </c>
      <c r="BB420" t="e">
        <f t="shared" si="550"/>
        <v>#VALUE!</v>
      </c>
      <c r="BC420" t="e">
        <f t="shared" si="551"/>
        <v>#VALUE!</v>
      </c>
      <c r="BD420" t="e">
        <f t="shared" si="552"/>
        <v>#VALUE!</v>
      </c>
      <c r="BE420" t="e">
        <f t="shared" si="553"/>
        <v>#VALUE!</v>
      </c>
      <c r="BF420" t="e">
        <f t="shared" si="554"/>
        <v>#VALUE!</v>
      </c>
      <c r="BG420" t="e">
        <f t="shared" si="555"/>
        <v>#VALUE!</v>
      </c>
      <c r="BH420" t="e">
        <f t="shared" si="556"/>
        <v>#VALUE!</v>
      </c>
      <c r="BI420" t="e">
        <f t="shared" si="557"/>
        <v>#VALUE!</v>
      </c>
      <c r="BJ420" t="e">
        <f t="shared" si="558"/>
        <v>#VALUE!</v>
      </c>
      <c r="BK420" t="e">
        <f t="shared" si="559"/>
        <v>#VALUE!</v>
      </c>
      <c r="BL420" t="e">
        <f t="shared" si="560"/>
        <v>#VALUE!</v>
      </c>
      <c r="BM420" t="e">
        <f t="shared" si="561"/>
        <v>#VALUE!</v>
      </c>
      <c r="BN420" t="e">
        <f t="shared" si="562"/>
        <v>#VALUE!</v>
      </c>
      <c r="BO420" t="e">
        <f t="shared" si="563"/>
        <v>#VALUE!</v>
      </c>
      <c r="BP420" t="e">
        <f t="shared" si="564"/>
        <v>#VALUE!</v>
      </c>
      <c r="BQ420" t="e">
        <f t="shared" si="565"/>
        <v>#VALUE!</v>
      </c>
      <c r="BR420" t="e">
        <f t="shared" si="566"/>
        <v>#VALUE!</v>
      </c>
      <c r="BS420" t="e">
        <f t="shared" si="567"/>
        <v>#VALUE!</v>
      </c>
      <c r="BT420" t="e">
        <f t="shared" si="568"/>
        <v>#VALUE!</v>
      </c>
      <c r="BU420" t="e">
        <f t="shared" si="569"/>
        <v>#VALUE!</v>
      </c>
      <c r="BV420" t="e">
        <f t="shared" si="570"/>
        <v>#VALUE!</v>
      </c>
      <c r="BW420" t="e">
        <f t="shared" si="571"/>
        <v>#VALUE!</v>
      </c>
      <c r="BX420" t="e">
        <f t="shared" si="572"/>
        <v>#VALUE!</v>
      </c>
      <c r="BY420" t="e">
        <f t="shared" si="573"/>
        <v>#VALUE!</v>
      </c>
      <c r="BZ420" t="e">
        <f t="shared" si="574"/>
        <v>#VALUE!</v>
      </c>
      <c r="CA420" t="e">
        <f t="shared" si="575"/>
        <v>#VALUE!</v>
      </c>
      <c r="CB420" t="e">
        <f t="shared" si="576"/>
        <v>#VALUE!</v>
      </c>
      <c r="CC420" t="e">
        <f t="shared" si="577"/>
        <v>#VALUE!</v>
      </c>
      <c r="CD420" t="e">
        <f t="shared" si="578"/>
        <v>#VALUE!</v>
      </c>
      <c r="CE420" t="e">
        <f t="shared" si="579"/>
        <v>#VALUE!</v>
      </c>
      <c r="CF420" t="e">
        <f t="shared" si="580"/>
        <v>#VALUE!</v>
      </c>
      <c r="CG420" t="e">
        <f t="shared" si="581"/>
        <v>#VALUE!</v>
      </c>
      <c r="CH420" t="e">
        <f t="shared" ca="1" si="582"/>
        <v>#N/A</v>
      </c>
    </row>
    <row r="421" spans="5:86" x14ac:dyDescent="0.25">
      <c r="E421">
        <f t="shared" si="585"/>
        <v>1045448</v>
      </c>
      <c r="F421">
        <f t="shared" si="585"/>
        <v>1045448</v>
      </c>
      <c r="G421" t="e">
        <f t="shared" si="584"/>
        <v>#N/A</v>
      </c>
      <c r="H421" t="e">
        <f t="shared" si="504"/>
        <v>#VALUE!</v>
      </c>
      <c r="I421" t="e">
        <f t="shared" si="505"/>
        <v>#VALUE!</v>
      </c>
      <c r="J421" t="e">
        <f t="shared" si="506"/>
        <v>#VALUE!</v>
      </c>
      <c r="K421" t="e">
        <f t="shared" si="507"/>
        <v>#VALUE!</v>
      </c>
      <c r="L421" t="e">
        <f t="shared" si="508"/>
        <v>#VALUE!</v>
      </c>
      <c r="M421" t="e">
        <f t="shared" si="509"/>
        <v>#VALUE!</v>
      </c>
      <c r="N421" t="e">
        <f t="shared" si="510"/>
        <v>#VALUE!</v>
      </c>
      <c r="O421" t="e">
        <f t="shared" si="511"/>
        <v>#VALUE!</v>
      </c>
      <c r="P421" t="e">
        <f t="shared" si="512"/>
        <v>#VALUE!</v>
      </c>
      <c r="Q421" t="e">
        <f t="shared" si="513"/>
        <v>#VALUE!</v>
      </c>
      <c r="R421" t="e">
        <f t="shared" si="514"/>
        <v>#VALUE!</v>
      </c>
      <c r="S421" t="e">
        <f t="shared" si="515"/>
        <v>#VALUE!</v>
      </c>
      <c r="T421" t="e">
        <f t="shared" si="516"/>
        <v>#VALUE!</v>
      </c>
      <c r="U421" t="e">
        <f t="shared" si="517"/>
        <v>#VALUE!</v>
      </c>
      <c r="V421" t="e">
        <f t="shared" si="518"/>
        <v>#VALUE!</v>
      </c>
      <c r="W421" t="e">
        <f t="shared" si="519"/>
        <v>#VALUE!</v>
      </c>
      <c r="X421" t="e">
        <f t="shared" si="520"/>
        <v>#VALUE!</v>
      </c>
      <c r="Y421" t="e">
        <f t="shared" si="521"/>
        <v>#VALUE!</v>
      </c>
      <c r="Z421" t="e">
        <f t="shared" si="522"/>
        <v>#VALUE!</v>
      </c>
      <c r="AA421" t="e">
        <f t="shared" si="523"/>
        <v>#VALUE!</v>
      </c>
      <c r="AB421" t="e">
        <f t="shared" si="524"/>
        <v>#VALUE!</v>
      </c>
      <c r="AC421" t="e">
        <f t="shared" si="525"/>
        <v>#VALUE!</v>
      </c>
      <c r="AD421" t="e">
        <f t="shared" si="526"/>
        <v>#VALUE!</v>
      </c>
      <c r="AE421" t="e">
        <f t="shared" si="527"/>
        <v>#VALUE!</v>
      </c>
      <c r="AF421" t="e">
        <f t="shared" si="528"/>
        <v>#VALUE!</v>
      </c>
      <c r="AG421" t="e">
        <f t="shared" si="529"/>
        <v>#VALUE!</v>
      </c>
      <c r="AH421" t="e">
        <f t="shared" si="530"/>
        <v>#VALUE!</v>
      </c>
      <c r="AI421" t="e">
        <f t="shared" si="531"/>
        <v>#VALUE!</v>
      </c>
      <c r="AJ421" t="e">
        <f t="shared" si="532"/>
        <v>#VALUE!</v>
      </c>
      <c r="AK421" t="e">
        <f t="shared" si="533"/>
        <v>#VALUE!</v>
      </c>
      <c r="AL421" t="e">
        <f t="shared" si="534"/>
        <v>#VALUE!</v>
      </c>
      <c r="AM421" t="e">
        <f t="shared" si="535"/>
        <v>#VALUE!</v>
      </c>
      <c r="AN421" t="e">
        <f t="shared" si="536"/>
        <v>#VALUE!</v>
      </c>
      <c r="AO421" t="e">
        <f t="shared" si="537"/>
        <v>#VALUE!</v>
      </c>
      <c r="AP421" t="e">
        <f t="shared" si="538"/>
        <v>#VALUE!</v>
      </c>
      <c r="AQ421" t="e">
        <f t="shared" si="539"/>
        <v>#VALUE!</v>
      </c>
      <c r="AR421" t="e">
        <f t="shared" si="540"/>
        <v>#VALUE!</v>
      </c>
      <c r="AS421" t="e">
        <f t="shared" si="541"/>
        <v>#VALUE!</v>
      </c>
      <c r="AT421" t="e">
        <f t="shared" si="542"/>
        <v>#VALUE!</v>
      </c>
      <c r="AU421" t="e">
        <f t="shared" si="543"/>
        <v>#VALUE!</v>
      </c>
      <c r="AV421" t="e">
        <f t="shared" si="544"/>
        <v>#VALUE!</v>
      </c>
      <c r="AW421" t="e">
        <f t="shared" si="545"/>
        <v>#VALUE!</v>
      </c>
      <c r="AX421" t="e">
        <f t="shared" si="546"/>
        <v>#VALUE!</v>
      </c>
      <c r="AY421" t="e">
        <f t="shared" si="547"/>
        <v>#VALUE!</v>
      </c>
      <c r="AZ421" t="e">
        <f t="shared" si="548"/>
        <v>#VALUE!</v>
      </c>
      <c r="BA421" t="e">
        <f t="shared" si="549"/>
        <v>#VALUE!</v>
      </c>
      <c r="BB421" t="e">
        <f t="shared" si="550"/>
        <v>#VALUE!</v>
      </c>
      <c r="BC421" t="e">
        <f t="shared" si="551"/>
        <v>#VALUE!</v>
      </c>
      <c r="BD421" t="e">
        <f t="shared" si="552"/>
        <v>#VALUE!</v>
      </c>
      <c r="BE421" t="e">
        <f t="shared" si="553"/>
        <v>#VALUE!</v>
      </c>
      <c r="BF421" t="e">
        <f t="shared" si="554"/>
        <v>#VALUE!</v>
      </c>
      <c r="BG421" t="e">
        <f t="shared" si="555"/>
        <v>#VALUE!</v>
      </c>
      <c r="BH421" t="e">
        <f t="shared" si="556"/>
        <v>#VALUE!</v>
      </c>
      <c r="BI421" t="e">
        <f t="shared" si="557"/>
        <v>#VALUE!</v>
      </c>
      <c r="BJ421" t="e">
        <f t="shared" si="558"/>
        <v>#VALUE!</v>
      </c>
      <c r="BK421" t="e">
        <f t="shared" si="559"/>
        <v>#VALUE!</v>
      </c>
      <c r="BL421" t="e">
        <f t="shared" si="560"/>
        <v>#VALUE!</v>
      </c>
      <c r="BM421" t="e">
        <f t="shared" si="561"/>
        <v>#VALUE!</v>
      </c>
      <c r="BN421" t="e">
        <f t="shared" si="562"/>
        <v>#VALUE!</v>
      </c>
      <c r="BO421" t="e">
        <f t="shared" si="563"/>
        <v>#VALUE!</v>
      </c>
      <c r="BP421" t="e">
        <f t="shared" si="564"/>
        <v>#VALUE!</v>
      </c>
      <c r="BQ421" t="e">
        <f t="shared" si="565"/>
        <v>#VALUE!</v>
      </c>
      <c r="BR421" t="e">
        <f t="shared" si="566"/>
        <v>#VALUE!</v>
      </c>
      <c r="BS421" t="e">
        <f t="shared" si="567"/>
        <v>#VALUE!</v>
      </c>
      <c r="BT421" t="e">
        <f t="shared" si="568"/>
        <v>#VALUE!</v>
      </c>
      <c r="BU421" t="e">
        <f t="shared" si="569"/>
        <v>#VALUE!</v>
      </c>
      <c r="BV421" t="e">
        <f t="shared" si="570"/>
        <v>#VALUE!</v>
      </c>
      <c r="BW421" t="e">
        <f t="shared" si="571"/>
        <v>#VALUE!</v>
      </c>
      <c r="BX421" t="e">
        <f t="shared" si="572"/>
        <v>#VALUE!</v>
      </c>
      <c r="BY421" t="e">
        <f t="shared" si="573"/>
        <v>#VALUE!</v>
      </c>
      <c r="BZ421" t="e">
        <f t="shared" si="574"/>
        <v>#VALUE!</v>
      </c>
      <c r="CA421" t="e">
        <f t="shared" si="575"/>
        <v>#VALUE!</v>
      </c>
      <c r="CB421" t="e">
        <f t="shared" si="576"/>
        <v>#VALUE!</v>
      </c>
      <c r="CC421" t="e">
        <f t="shared" si="577"/>
        <v>#VALUE!</v>
      </c>
      <c r="CD421" t="e">
        <f t="shared" si="578"/>
        <v>#VALUE!</v>
      </c>
      <c r="CE421" t="e">
        <f t="shared" si="579"/>
        <v>#VALUE!</v>
      </c>
      <c r="CF421" t="e">
        <f t="shared" si="580"/>
        <v>#VALUE!</v>
      </c>
      <c r="CG421" t="e">
        <f t="shared" si="581"/>
        <v>#VALUE!</v>
      </c>
      <c r="CH421" t="e">
        <f t="shared" ca="1" si="582"/>
        <v>#N/A</v>
      </c>
    </row>
    <row r="422" spans="5:86" x14ac:dyDescent="0.25">
      <c r="E422">
        <f t="shared" ref="E422:F437" si="586">E421-1</f>
        <v>1045447</v>
      </c>
      <c r="F422">
        <f t="shared" si="586"/>
        <v>1045447</v>
      </c>
      <c r="G422" t="e">
        <f t="shared" si="584"/>
        <v>#N/A</v>
      </c>
      <c r="H422" t="e">
        <f t="shared" si="504"/>
        <v>#VALUE!</v>
      </c>
      <c r="I422" t="e">
        <f t="shared" si="505"/>
        <v>#VALUE!</v>
      </c>
      <c r="J422" t="e">
        <f t="shared" si="506"/>
        <v>#VALUE!</v>
      </c>
      <c r="K422" t="e">
        <f t="shared" si="507"/>
        <v>#VALUE!</v>
      </c>
      <c r="L422" t="e">
        <f t="shared" si="508"/>
        <v>#VALUE!</v>
      </c>
      <c r="M422" t="e">
        <f t="shared" si="509"/>
        <v>#VALUE!</v>
      </c>
      <c r="N422" t="e">
        <f t="shared" si="510"/>
        <v>#VALUE!</v>
      </c>
      <c r="O422" t="e">
        <f t="shared" si="511"/>
        <v>#VALUE!</v>
      </c>
      <c r="P422" t="e">
        <f t="shared" si="512"/>
        <v>#VALUE!</v>
      </c>
      <c r="Q422" t="e">
        <f t="shared" si="513"/>
        <v>#VALUE!</v>
      </c>
      <c r="R422" t="e">
        <f t="shared" si="514"/>
        <v>#VALUE!</v>
      </c>
      <c r="S422" t="e">
        <f t="shared" si="515"/>
        <v>#VALUE!</v>
      </c>
      <c r="T422" t="e">
        <f t="shared" si="516"/>
        <v>#VALUE!</v>
      </c>
      <c r="U422" t="e">
        <f t="shared" si="517"/>
        <v>#VALUE!</v>
      </c>
      <c r="V422" t="e">
        <f t="shared" si="518"/>
        <v>#VALUE!</v>
      </c>
      <c r="W422" t="e">
        <f t="shared" si="519"/>
        <v>#VALUE!</v>
      </c>
      <c r="X422" t="e">
        <f t="shared" si="520"/>
        <v>#VALUE!</v>
      </c>
      <c r="Y422" t="e">
        <f t="shared" si="521"/>
        <v>#VALUE!</v>
      </c>
      <c r="Z422" t="e">
        <f t="shared" si="522"/>
        <v>#VALUE!</v>
      </c>
      <c r="AA422" t="e">
        <f t="shared" si="523"/>
        <v>#VALUE!</v>
      </c>
      <c r="AB422" t="e">
        <f t="shared" si="524"/>
        <v>#VALUE!</v>
      </c>
      <c r="AC422" t="e">
        <f t="shared" si="525"/>
        <v>#VALUE!</v>
      </c>
      <c r="AD422" t="e">
        <f t="shared" si="526"/>
        <v>#VALUE!</v>
      </c>
      <c r="AE422" t="e">
        <f t="shared" si="527"/>
        <v>#VALUE!</v>
      </c>
      <c r="AF422" t="e">
        <f t="shared" si="528"/>
        <v>#VALUE!</v>
      </c>
      <c r="AG422" t="e">
        <f t="shared" si="529"/>
        <v>#VALUE!</v>
      </c>
      <c r="AH422" t="e">
        <f t="shared" si="530"/>
        <v>#VALUE!</v>
      </c>
      <c r="AI422" t="e">
        <f t="shared" si="531"/>
        <v>#VALUE!</v>
      </c>
      <c r="AJ422" t="e">
        <f t="shared" si="532"/>
        <v>#VALUE!</v>
      </c>
      <c r="AK422" t="e">
        <f t="shared" si="533"/>
        <v>#VALUE!</v>
      </c>
      <c r="AL422" t="e">
        <f t="shared" si="534"/>
        <v>#VALUE!</v>
      </c>
      <c r="AM422" t="e">
        <f t="shared" si="535"/>
        <v>#VALUE!</v>
      </c>
      <c r="AN422" t="e">
        <f t="shared" si="536"/>
        <v>#VALUE!</v>
      </c>
      <c r="AO422" t="e">
        <f t="shared" si="537"/>
        <v>#VALUE!</v>
      </c>
      <c r="AP422" t="e">
        <f t="shared" si="538"/>
        <v>#VALUE!</v>
      </c>
      <c r="AQ422" t="e">
        <f t="shared" si="539"/>
        <v>#VALUE!</v>
      </c>
      <c r="AR422" t="e">
        <f t="shared" si="540"/>
        <v>#VALUE!</v>
      </c>
      <c r="AS422" t="e">
        <f t="shared" si="541"/>
        <v>#VALUE!</v>
      </c>
      <c r="AT422" t="e">
        <f t="shared" si="542"/>
        <v>#VALUE!</v>
      </c>
      <c r="AU422" t="e">
        <f t="shared" si="543"/>
        <v>#VALUE!</v>
      </c>
      <c r="AV422" t="e">
        <f t="shared" si="544"/>
        <v>#VALUE!</v>
      </c>
      <c r="AW422" t="e">
        <f t="shared" si="545"/>
        <v>#VALUE!</v>
      </c>
      <c r="AX422" t="e">
        <f t="shared" si="546"/>
        <v>#VALUE!</v>
      </c>
      <c r="AY422" t="e">
        <f t="shared" si="547"/>
        <v>#VALUE!</v>
      </c>
      <c r="AZ422" t="e">
        <f t="shared" si="548"/>
        <v>#VALUE!</v>
      </c>
      <c r="BA422" t="e">
        <f t="shared" si="549"/>
        <v>#VALUE!</v>
      </c>
      <c r="BB422" t="e">
        <f t="shared" si="550"/>
        <v>#VALUE!</v>
      </c>
      <c r="BC422" t="e">
        <f t="shared" si="551"/>
        <v>#VALUE!</v>
      </c>
      <c r="BD422" t="e">
        <f t="shared" si="552"/>
        <v>#VALUE!</v>
      </c>
      <c r="BE422" t="e">
        <f t="shared" si="553"/>
        <v>#VALUE!</v>
      </c>
      <c r="BF422" t="e">
        <f t="shared" si="554"/>
        <v>#VALUE!</v>
      </c>
      <c r="BG422" t="e">
        <f t="shared" si="555"/>
        <v>#VALUE!</v>
      </c>
      <c r="BH422" t="e">
        <f t="shared" si="556"/>
        <v>#VALUE!</v>
      </c>
      <c r="BI422" t="e">
        <f t="shared" si="557"/>
        <v>#VALUE!</v>
      </c>
      <c r="BJ422" t="e">
        <f t="shared" si="558"/>
        <v>#VALUE!</v>
      </c>
      <c r="BK422" t="e">
        <f t="shared" si="559"/>
        <v>#VALUE!</v>
      </c>
      <c r="BL422" t="e">
        <f t="shared" si="560"/>
        <v>#VALUE!</v>
      </c>
      <c r="BM422" t="e">
        <f t="shared" si="561"/>
        <v>#VALUE!</v>
      </c>
      <c r="BN422" t="e">
        <f t="shared" si="562"/>
        <v>#VALUE!</v>
      </c>
      <c r="BO422" t="e">
        <f t="shared" si="563"/>
        <v>#VALUE!</v>
      </c>
      <c r="BP422" t="e">
        <f t="shared" si="564"/>
        <v>#VALUE!</v>
      </c>
      <c r="BQ422" t="e">
        <f t="shared" si="565"/>
        <v>#VALUE!</v>
      </c>
      <c r="BR422" t="e">
        <f t="shared" si="566"/>
        <v>#VALUE!</v>
      </c>
      <c r="BS422" t="e">
        <f t="shared" si="567"/>
        <v>#VALUE!</v>
      </c>
      <c r="BT422" t="e">
        <f t="shared" si="568"/>
        <v>#VALUE!</v>
      </c>
      <c r="BU422" t="e">
        <f t="shared" si="569"/>
        <v>#VALUE!</v>
      </c>
      <c r="BV422" t="e">
        <f t="shared" si="570"/>
        <v>#VALUE!</v>
      </c>
      <c r="BW422" t="e">
        <f t="shared" si="571"/>
        <v>#VALUE!</v>
      </c>
      <c r="BX422" t="e">
        <f t="shared" si="572"/>
        <v>#VALUE!</v>
      </c>
      <c r="BY422" t="e">
        <f t="shared" si="573"/>
        <v>#VALUE!</v>
      </c>
      <c r="BZ422" t="e">
        <f t="shared" si="574"/>
        <v>#VALUE!</v>
      </c>
      <c r="CA422" t="e">
        <f t="shared" si="575"/>
        <v>#VALUE!</v>
      </c>
      <c r="CB422" t="e">
        <f t="shared" si="576"/>
        <v>#VALUE!</v>
      </c>
      <c r="CC422" t="e">
        <f t="shared" si="577"/>
        <v>#VALUE!</v>
      </c>
      <c r="CD422" t="e">
        <f t="shared" si="578"/>
        <v>#VALUE!</v>
      </c>
      <c r="CE422" t="e">
        <f t="shared" si="579"/>
        <v>#VALUE!</v>
      </c>
      <c r="CF422" t="e">
        <f t="shared" si="580"/>
        <v>#VALUE!</v>
      </c>
      <c r="CG422" t="e">
        <f t="shared" si="581"/>
        <v>#VALUE!</v>
      </c>
      <c r="CH422" t="e">
        <f t="shared" ca="1" si="582"/>
        <v>#N/A</v>
      </c>
    </row>
    <row r="423" spans="5:86" x14ac:dyDescent="0.25">
      <c r="E423">
        <f t="shared" si="586"/>
        <v>1045446</v>
      </c>
      <c r="F423">
        <f t="shared" si="586"/>
        <v>1045446</v>
      </c>
      <c r="G423" t="e">
        <f t="shared" si="584"/>
        <v>#N/A</v>
      </c>
      <c r="H423" t="e">
        <f t="shared" si="504"/>
        <v>#VALUE!</v>
      </c>
      <c r="I423" t="e">
        <f t="shared" si="505"/>
        <v>#VALUE!</v>
      </c>
      <c r="J423" t="e">
        <f t="shared" si="506"/>
        <v>#VALUE!</v>
      </c>
      <c r="K423" t="e">
        <f t="shared" si="507"/>
        <v>#VALUE!</v>
      </c>
      <c r="L423" t="e">
        <f t="shared" si="508"/>
        <v>#VALUE!</v>
      </c>
      <c r="M423" t="e">
        <f t="shared" si="509"/>
        <v>#VALUE!</v>
      </c>
      <c r="N423" t="e">
        <f t="shared" si="510"/>
        <v>#VALUE!</v>
      </c>
      <c r="O423" t="e">
        <f t="shared" si="511"/>
        <v>#VALUE!</v>
      </c>
      <c r="P423" t="e">
        <f t="shared" si="512"/>
        <v>#VALUE!</v>
      </c>
      <c r="Q423" t="e">
        <f t="shared" si="513"/>
        <v>#VALUE!</v>
      </c>
      <c r="R423" t="e">
        <f t="shared" si="514"/>
        <v>#VALUE!</v>
      </c>
      <c r="S423" t="e">
        <f t="shared" si="515"/>
        <v>#VALUE!</v>
      </c>
      <c r="T423" t="e">
        <f t="shared" si="516"/>
        <v>#VALUE!</v>
      </c>
      <c r="U423" t="e">
        <f t="shared" si="517"/>
        <v>#VALUE!</v>
      </c>
      <c r="V423" t="e">
        <f t="shared" si="518"/>
        <v>#VALUE!</v>
      </c>
      <c r="W423" t="e">
        <f t="shared" si="519"/>
        <v>#VALUE!</v>
      </c>
      <c r="X423" t="e">
        <f t="shared" si="520"/>
        <v>#VALUE!</v>
      </c>
      <c r="Y423" t="e">
        <f t="shared" si="521"/>
        <v>#VALUE!</v>
      </c>
      <c r="Z423" t="e">
        <f t="shared" si="522"/>
        <v>#VALUE!</v>
      </c>
      <c r="AA423" t="e">
        <f t="shared" si="523"/>
        <v>#VALUE!</v>
      </c>
      <c r="AB423" t="e">
        <f t="shared" si="524"/>
        <v>#VALUE!</v>
      </c>
      <c r="AC423" t="e">
        <f t="shared" si="525"/>
        <v>#VALUE!</v>
      </c>
      <c r="AD423" t="e">
        <f t="shared" si="526"/>
        <v>#VALUE!</v>
      </c>
      <c r="AE423" t="e">
        <f t="shared" si="527"/>
        <v>#VALUE!</v>
      </c>
      <c r="AF423" t="e">
        <f t="shared" si="528"/>
        <v>#VALUE!</v>
      </c>
      <c r="AG423" t="e">
        <f t="shared" si="529"/>
        <v>#VALUE!</v>
      </c>
      <c r="AH423" t="e">
        <f t="shared" si="530"/>
        <v>#VALUE!</v>
      </c>
      <c r="AI423" t="e">
        <f t="shared" si="531"/>
        <v>#VALUE!</v>
      </c>
      <c r="AJ423" t="e">
        <f t="shared" si="532"/>
        <v>#VALUE!</v>
      </c>
      <c r="AK423" t="e">
        <f t="shared" si="533"/>
        <v>#VALUE!</v>
      </c>
      <c r="AL423" t="e">
        <f t="shared" si="534"/>
        <v>#VALUE!</v>
      </c>
      <c r="AM423" t="e">
        <f t="shared" si="535"/>
        <v>#VALUE!</v>
      </c>
      <c r="AN423" t="e">
        <f t="shared" si="536"/>
        <v>#VALUE!</v>
      </c>
      <c r="AO423" t="e">
        <f t="shared" si="537"/>
        <v>#VALUE!</v>
      </c>
      <c r="AP423" t="e">
        <f t="shared" si="538"/>
        <v>#VALUE!</v>
      </c>
      <c r="AQ423" t="e">
        <f t="shared" si="539"/>
        <v>#VALUE!</v>
      </c>
      <c r="AR423" t="e">
        <f t="shared" si="540"/>
        <v>#VALUE!</v>
      </c>
      <c r="AS423" t="e">
        <f t="shared" si="541"/>
        <v>#VALUE!</v>
      </c>
      <c r="AT423" t="e">
        <f t="shared" si="542"/>
        <v>#VALUE!</v>
      </c>
      <c r="AU423" t="e">
        <f t="shared" si="543"/>
        <v>#VALUE!</v>
      </c>
      <c r="AV423" t="e">
        <f t="shared" si="544"/>
        <v>#VALUE!</v>
      </c>
      <c r="AW423" t="e">
        <f t="shared" si="545"/>
        <v>#VALUE!</v>
      </c>
      <c r="AX423" t="e">
        <f t="shared" si="546"/>
        <v>#VALUE!</v>
      </c>
      <c r="AY423" t="e">
        <f t="shared" si="547"/>
        <v>#VALUE!</v>
      </c>
      <c r="AZ423" t="e">
        <f t="shared" si="548"/>
        <v>#VALUE!</v>
      </c>
      <c r="BA423" t="e">
        <f t="shared" si="549"/>
        <v>#VALUE!</v>
      </c>
      <c r="BB423" t="e">
        <f t="shared" si="550"/>
        <v>#VALUE!</v>
      </c>
      <c r="BC423" t="e">
        <f t="shared" si="551"/>
        <v>#VALUE!</v>
      </c>
      <c r="BD423" t="e">
        <f t="shared" si="552"/>
        <v>#VALUE!</v>
      </c>
      <c r="BE423" t="e">
        <f t="shared" si="553"/>
        <v>#VALUE!</v>
      </c>
      <c r="BF423" t="e">
        <f t="shared" si="554"/>
        <v>#VALUE!</v>
      </c>
      <c r="BG423" t="e">
        <f t="shared" si="555"/>
        <v>#VALUE!</v>
      </c>
      <c r="BH423" t="e">
        <f t="shared" si="556"/>
        <v>#VALUE!</v>
      </c>
      <c r="BI423" t="e">
        <f t="shared" si="557"/>
        <v>#VALUE!</v>
      </c>
      <c r="BJ423" t="e">
        <f t="shared" si="558"/>
        <v>#VALUE!</v>
      </c>
      <c r="BK423" t="e">
        <f t="shared" si="559"/>
        <v>#VALUE!</v>
      </c>
      <c r="BL423" t="e">
        <f t="shared" si="560"/>
        <v>#VALUE!</v>
      </c>
      <c r="BM423" t="e">
        <f t="shared" si="561"/>
        <v>#VALUE!</v>
      </c>
      <c r="BN423" t="e">
        <f t="shared" si="562"/>
        <v>#VALUE!</v>
      </c>
      <c r="BO423" t="e">
        <f t="shared" si="563"/>
        <v>#VALUE!</v>
      </c>
      <c r="BP423" t="e">
        <f t="shared" si="564"/>
        <v>#VALUE!</v>
      </c>
      <c r="BQ423" t="e">
        <f t="shared" si="565"/>
        <v>#VALUE!</v>
      </c>
      <c r="BR423" t="e">
        <f t="shared" si="566"/>
        <v>#VALUE!</v>
      </c>
      <c r="BS423" t="e">
        <f t="shared" si="567"/>
        <v>#VALUE!</v>
      </c>
      <c r="BT423" t="e">
        <f t="shared" si="568"/>
        <v>#VALUE!</v>
      </c>
      <c r="BU423" t="e">
        <f t="shared" si="569"/>
        <v>#VALUE!</v>
      </c>
      <c r="BV423" t="e">
        <f t="shared" si="570"/>
        <v>#VALUE!</v>
      </c>
      <c r="BW423" t="e">
        <f t="shared" si="571"/>
        <v>#VALUE!</v>
      </c>
      <c r="BX423" t="e">
        <f t="shared" si="572"/>
        <v>#VALUE!</v>
      </c>
      <c r="BY423" t="e">
        <f t="shared" si="573"/>
        <v>#VALUE!</v>
      </c>
      <c r="BZ423" t="e">
        <f t="shared" si="574"/>
        <v>#VALUE!</v>
      </c>
      <c r="CA423" t="e">
        <f t="shared" si="575"/>
        <v>#VALUE!</v>
      </c>
      <c r="CB423" t="e">
        <f t="shared" si="576"/>
        <v>#VALUE!</v>
      </c>
      <c r="CC423" t="e">
        <f t="shared" si="577"/>
        <v>#VALUE!</v>
      </c>
      <c r="CD423" t="e">
        <f t="shared" si="578"/>
        <v>#VALUE!</v>
      </c>
      <c r="CE423" t="e">
        <f t="shared" si="579"/>
        <v>#VALUE!</v>
      </c>
      <c r="CF423" t="e">
        <f t="shared" si="580"/>
        <v>#VALUE!</v>
      </c>
      <c r="CG423" t="e">
        <f t="shared" si="581"/>
        <v>#VALUE!</v>
      </c>
      <c r="CH423" t="e">
        <f t="shared" ca="1" si="582"/>
        <v>#N/A</v>
      </c>
    </row>
    <row r="424" spans="5:86" x14ac:dyDescent="0.25">
      <c r="E424">
        <f t="shared" si="586"/>
        <v>1045445</v>
      </c>
      <c r="F424">
        <f t="shared" si="586"/>
        <v>1045445</v>
      </c>
      <c r="G424" t="e">
        <f t="shared" si="584"/>
        <v>#N/A</v>
      </c>
      <c r="H424" t="e">
        <f t="shared" si="504"/>
        <v>#VALUE!</v>
      </c>
      <c r="I424" t="e">
        <f t="shared" si="505"/>
        <v>#VALUE!</v>
      </c>
      <c r="J424" t="e">
        <f t="shared" si="506"/>
        <v>#VALUE!</v>
      </c>
      <c r="K424" t="e">
        <f t="shared" si="507"/>
        <v>#VALUE!</v>
      </c>
      <c r="L424" t="e">
        <f t="shared" si="508"/>
        <v>#VALUE!</v>
      </c>
      <c r="M424" t="e">
        <f t="shared" si="509"/>
        <v>#VALUE!</v>
      </c>
      <c r="N424" t="e">
        <f t="shared" si="510"/>
        <v>#VALUE!</v>
      </c>
      <c r="O424" t="e">
        <f t="shared" si="511"/>
        <v>#VALUE!</v>
      </c>
      <c r="P424" t="e">
        <f t="shared" si="512"/>
        <v>#VALUE!</v>
      </c>
      <c r="Q424" t="e">
        <f t="shared" si="513"/>
        <v>#VALUE!</v>
      </c>
      <c r="R424" t="e">
        <f t="shared" si="514"/>
        <v>#VALUE!</v>
      </c>
      <c r="S424" t="e">
        <f t="shared" si="515"/>
        <v>#VALUE!</v>
      </c>
      <c r="T424" t="e">
        <f t="shared" si="516"/>
        <v>#VALUE!</v>
      </c>
      <c r="U424" t="e">
        <f t="shared" si="517"/>
        <v>#VALUE!</v>
      </c>
      <c r="V424" t="e">
        <f t="shared" si="518"/>
        <v>#VALUE!</v>
      </c>
      <c r="W424" t="e">
        <f t="shared" si="519"/>
        <v>#VALUE!</v>
      </c>
      <c r="X424" t="e">
        <f t="shared" si="520"/>
        <v>#VALUE!</v>
      </c>
      <c r="Y424" t="e">
        <f t="shared" si="521"/>
        <v>#VALUE!</v>
      </c>
      <c r="Z424" t="e">
        <f t="shared" si="522"/>
        <v>#VALUE!</v>
      </c>
      <c r="AA424" t="e">
        <f t="shared" si="523"/>
        <v>#VALUE!</v>
      </c>
      <c r="AB424" t="e">
        <f t="shared" si="524"/>
        <v>#VALUE!</v>
      </c>
      <c r="AC424" t="e">
        <f t="shared" si="525"/>
        <v>#VALUE!</v>
      </c>
      <c r="AD424" t="e">
        <f t="shared" si="526"/>
        <v>#VALUE!</v>
      </c>
      <c r="AE424" t="e">
        <f t="shared" si="527"/>
        <v>#VALUE!</v>
      </c>
      <c r="AF424" t="e">
        <f t="shared" si="528"/>
        <v>#VALUE!</v>
      </c>
      <c r="AG424" t="e">
        <f t="shared" si="529"/>
        <v>#VALUE!</v>
      </c>
      <c r="AH424" t="e">
        <f t="shared" si="530"/>
        <v>#VALUE!</v>
      </c>
      <c r="AI424" t="e">
        <f t="shared" si="531"/>
        <v>#VALUE!</v>
      </c>
      <c r="AJ424" t="e">
        <f t="shared" si="532"/>
        <v>#VALUE!</v>
      </c>
      <c r="AK424" t="e">
        <f t="shared" si="533"/>
        <v>#VALUE!</v>
      </c>
      <c r="AL424" t="e">
        <f t="shared" si="534"/>
        <v>#VALUE!</v>
      </c>
      <c r="AM424" t="e">
        <f t="shared" si="535"/>
        <v>#VALUE!</v>
      </c>
      <c r="AN424" t="e">
        <f t="shared" si="536"/>
        <v>#VALUE!</v>
      </c>
      <c r="AO424" t="e">
        <f t="shared" si="537"/>
        <v>#VALUE!</v>
      </c>
      <c r="AP424" t="e">
        <f t="shared" si="538"/>
        <v>#VALUE!</v>
      </c>
      <c r="AQ424" t="e">
        <f t="shared" si="539"/>
        <v>#VALUE!</v>
      </c>
      <c r="AR424" t="e">
        <f t="shared" si="540"/>
        <v>#VALUE!</v>
      </c>
      <c r="AS424" t="e">
        <f t="shared" si="541"/>
        <v>#VALUE!</v>
      </c>
      <c r="AT424" t="e">
        <f t="shared" si="542"/>
        <v>#VALUE!</v>
      </c>
      <c r="AU424" t="e">
        <f t="shared" si="543"/>
        <v>#VALUE!</v>
      </c>
      <c r="AV424" t="e">
        <f t="shared" si="544"/>
        <v>#VALUE!</v>
      </c>
      <c r="AW424" t="e">
        <f t="shared" si="545"/>
        <v>#VALUE!</v>
      </c>
      <c r="AX424" t="e">
        <f t="shared" si="546"/>
        <v>#VALUE!</v>
      </c>
      <c r="AY424" t="e">
        <f t="shared" si="547"/>
        <v>#VALUE!</v>
      </c>
      <c r="AZ424" t="e">
        <f t="shared" si="548"/>
        <v>#VALUE!</v>
      </c>
      <c r="BA424" t="e">
        <f t="shared" si="549"/>
        <v>#VALUE!</v>
      </c>
      <c r="BB424" t="e">
        <f t="shared" si="550"/>
        <v>#VALUE!</v>
      </c>
      <c r="BC424" t="e">
        <f t="shared" si="551"/>
        <v>#VALUE!</v>
      </c>
      <c r="BD424" t="e">
        <f t="shared" si="552"/>
        <v>#VALUE!</v>
      </c>
      <c r="BE424" t="e">
        <f t="shared" si="553"/>
        <v>#VALUE!</v>
      </c>
      <c r="BF424" t="e">
        <f t="shared" si="554"/>
        <v>#VALUE!</v>
      </c>
      <c r="BG424" t="e">
        <f t="shared" si="555"/>
        <v>#VALUE!</v>
      </c>
      <c r="BH424" t="e">
        <f t="shared" si="556"/>
        <v>#VALUE!</v>
      </c>
      <c r="BI424" t="e">
        <f t="shared" si="557"/>
        <v>#VALUE!</v>
      </c>
      <c r="BJ424" t="e">
        <f t="shared" si="558"/>
        <v>#VALUE!</v>
      </c>
      <c r="BK424" t="e">
        <f t="shared" si="559"/>
        <v>#VALUE!</v>
      </c>
      <c r="BL424" t="e">
        <f t="shared" si="560"/>
        <v>#VALUE!</v>
      </c>
      <c r="BM424" t="e">
        <f t="shared" si="561"/>
        <v>#VALUE!</v>
      </c>
      <c r="BN424" t="e">
        <f t="shared" si="562"/>
        <v>#VALUE!</v>
      </c>
      <c r="BO424" t="e">
        <f t="shared" si="563"/>
        <v>#VALUE!</v>
      </c>
      <c r="BP424" t="e">
        <f t="shared" si="564"/>
        <v>#VALUE!</v>
      </c>
      <c r="BQ424" t="e">
        <f t="shared" si="565"/>
        <v>#VALUE!</v>
      </c>
      <c r="BR424" t="e">
        <f t="shared" si="566"/>
        <v>#VALUE!</v>
      </c>
      <c r="BS424" t="e">
        <f t="shared" si="567"/>
        <v>#VALUE!</v>
      </c>
      <c r="BT424" t="e">
        <f t="shared" si="568"/>
        <v>#VALUE!</v>
      </c>
      <c r="BU424" t="e">
        <f t="shared" si="569"/>
        <v>#VALUE!</v>
      </c>
      <c r="BV424" t="e">
        <f t="shared" si="570"/>
        <v>#VALUE!</v>
      </c>
      <c r="BW424" t="e">
        <f t="shared" si="571"/>
        <v>#VALUE!</v>
      </c>
      <c r="BX424" t="e">
        <f t="shared" si="572"/>
        <v>#VALUE!</v>
      </c>
      <c r="BY424" t="e">
        <f t="shared" si="573"/>
        <v>#VALUE!</v>
      </c>
      <c r="BZ424" t="e">
        <f t="shared" si="574"/>
        <v>#VALUE!</v>
      </c>
      <c r="CA424" t="e">
        <f t="shared" si="575"/>
        <v>#VALUE!</v>
      </c>
      <c r="CB424" t="e">
        <f t="shared" si="576"/>
        <v>#VALUE!</v>
      </c>
      <c r="CC424" t="e">
        <f t="shared" si="577"/>
        <v>#VALUE!</v>
      </c>
      <c r="CD424" t="e">
        <f t="shared" si="578"/>
        <v>#VALUE!</v>
      </c>
      <c r="CE424" t="e">
        <f t="shared" si="579"/>
        <v>#VALUE!</v>
      </c>
      <c r="CF424" t="e">
        <f t="shared" si="580"/>
        <v>#VALUE!</v>
      </c>
      <c r="CG424" t="e">
        <f t="shared" si="581"/>
        <v>#VALUE!</v>
      </c>
      <c r="CH424" t="e">
        <f t="shared" ca="1" si="582"/>
        <v>#N/A</v>
      </c>
    </row>
    <row r="425" spans="5:86" x14ac:dyDescent="0.25">
      <c r="E425">
        <f t="shared" si="586"/>
        <v>1045444</v>
      </c>
      <c r="F425">
        <f t="shared" si="586"/>
        <v>1045444</v>
      </c>
      <c r="G425" t="e">
        <f t="shared" si="584"/>
        <v>#N/A</v>
      </c>
      <c r="H425" t="e">
        <f t="shared" si="504"/>
        <v>#VALUE!</v>
      </c>
      <c r="I425" t="e">
        <f t="shared" si="505"/>
        <v>#VALUE!</v>
      </c>
      <c r="J425" t="e">
        <f t="shared" si="506"/>
        <v>#VALUE!</v>
      </c>
      <c r="K425" t="e">
        <f t="shared" si="507"/>
        <v>#VALUE!</v>
      </c>
      <c r="L425" t="e">
        <f t="shared" si="508"/>
        <v>#VALUE!</v>
      </c>
      <c r="M425" t="e">
        <f t="shared" si="509"/>
        <v>#VALUE!</v>
      </c>
      <c r="N425" t="e">
        <f t="shared" si="510"/>
        <v>#VALUE!</v>
      </c>
      <c r="O425" t="e">
        <f t="shared" si="511"/>
        <v>#VALUE!</v>
      </c>
      <c r="P425" t="e">
        <f t="shared" si="512"/>
        <v>#VALUE!</v>
      </c>
      <c r="Q425" t="e">
        <f t="shared" si="513"/>
        <v>#VALUE!</v>
      </c>
      <c r="R425" t="e">
        <f t="shared" si="514"/>
        <v>#VALUE!</v>
      </c>
      <c r="S425" t="e">
        <f t="shared" si="515"/>
        <v>#VALUE!</v>
      </c>
      <c r="T425" t="e">
        <f t="shared" si="516"/>
        <v>#VALUE!</v>
      </c>
      <c r="U425" t="e">
        <f t="shared" si="517"/>
        <v>#VALUE!</v>
      </c>
      <c r="V425" t="e">
        <f t="shared" si="518"/>
        <v>#VALUE!</v>
      </c>
      <c r="W425" t="e">
        <f t="shared" si="519"/>
        <v>#VALUE!</v>
      </c>
      <c r="X425" t="e">
        <f t="shared" si="520"/>
        <v>#VALUE!</v>
      </c>
      <c r="Y425" t="e">
        <f t="shared" si="521"/>
        <v>#VALUE!</v>
      </c>
      <c r="Z425" t="e">
        <f t="shared" si="522"/>
        <v>#VALUE!</v>
      </c>
      <c r="AA425" t="e">
        <f t="shared" si="523"/>
        <v>#VALUE!</v>
      </c>
      <c r="AB425" t="e">
        <f t="shared" si="524"/>
        <v>#VALUE!</v>
      </c>
      <c r="AC425" t="e">
        <f t="shared" si="525"/>
        <v>#VALUE!</v>
      </c>
      <c r="AD425" t="e">
        <f t="shared" si="526"/>
        <v>#VALUE!</v>
      </c>
      <c r="AE425" t="e">
        <f t="shared" si="527"/>
        <v>#VALUE!</v>
      </c>
      <c r="AF425" t="e">
        <f t="shared" si="528"/>
        <v>#VALUE!</v>
      </c>
      <c r="AG425" t="e">
        <f t="shared" si="529"/>
        <v>#VALUE!</v>
      </c>
      <c r="AH425" t="e">
        <f t="shared" si="530"/>
        <v>#VALUE!</v>
      </c>
      <c r="AI425" t="e">
        <f t="shared" si="531"/>
        <v>#VALUE!</v>
      </c>
      <c r="AJ425" t="e">
        <f t="shared" si="532"/>
        <v>#VALUE!</v>
      </c>
      <c r="AK425" t="e">
        <f t="shared" si="533"/>
        <v>#VALUE!</v>
      </c>
      <c r="AL425" t="e">
        <f t="shared" si="534"/>
        <v>#VALUE!</v>
      </c>
      <c r="AM425" t="e">
        <f t="shared" si="535"/>
        <v>#VALUE!</v>
      </c>
      <c r="AN425" t="e">
        <f t="shared" si="536"/>
        <v>#VALUE!</v>
      </c>
      <c r="AO425" t="e">
        <f t="shared" si="537"/>
        <v>#VALUE!</v>
      </c>
      <c r="AP425" t="e">
        <f t="shared" si="538"/>
        <v>#VALUE!</v>
      </c>
      <c r="AQ425" t="e">
        <f t="shared" si="539"/>
        <v>#VALUE!</v>
      </c>
      <c r="AR425" t="e">
        <f t="shared" si="540"/>
        <v>#VALUE!</v>
      </c>
      <c r="AS425" t="e">
        <f t="shared" si="541"/>
        <v>#VALUE!</v>
      </c>
      <c r="AT425" t="e">
        <f t="shared" si="542"/>
        <v>#VALUE!</v>
      </c>
      <c r="AU425" t="e">
        <f t="shared" si="543"/>
        <v>#VALUE!</v>
      </c>
      <c r="AV425" t="e">
        <f t="shared" si="544"/>
        <v>#VALUE!</v>
      </c>
      <c r="AW425" t="e">
        <f t="shared" si="545"/>
        <v>#VALUE!</v>
      </c>
      <c r="AX425" t="e">
        <f t="shared" si="546"/>
        <v>#VALUE!</v>
      </c>
      <c r="AY425" t="e">
        <f t="shared" si="547"/>
        <v>#VALUE!</v>
      </c>
      <c r="AZ425" t="e">
        <f t="shared" si="548"/>
        <v>#VALUE!</v>
      </c>
      <c r="BA425" t="e">
        <f t="shared" si="549"/>
        <v>#VALUE!</v>
      </c>
      <c r="BB425" t="e">
        <f t="shared" si="550"/>
        <v>#VALUE!</v>
      </c>
      <c r="BC425" t="e">
        <f t="shared" si="551"/>
        <v>#VALUE!</v>
      </c>
      <c r="BD425" t="e">
        <f t="shared" si="552"/>
        <v>#VALUE!</v>
      </c>
      <c r="BE425" t="e">
        <f t="shared" si="553"/>
        <v>#VALUE!</v>
      </c>
      <c r="BF425" t="e">
        <f t="shared" si="554"/>
        <v>#VALUE!</v>
      </c>
      <c r="BG425" t="e">
        <f t="shared" si="555"/>
        <v>#VALUE!</v>
      </c>
      <c r="BH425" t="e">
        <f t="shared" si="556"/>
        <v>#VALUE!</v>
      </c>
      <c r="BI425" t="e">
        <f t="shared" si="557"/>
        <v>#VALUE!</v>
      </c>
      <c r="BJ425" t="e">
        <f t="shared" si="558"/>
        <v>#VALUE!</v>
      </c>
      <c r="BK425" t="e">
        <f t="shared" si="559"/>
        <v>#VALUE!</v>
      </c>
      <c r="BL425" t="e">
        <f t="shared" si="560"/>
        <v>#VALUE!</v>
      </c>
      <c r="BM425" t="e">
        <f t="shared" si="561"/>
        <v>#VALUE!</v>
      </c>
      <c r="BN425" t="e">
        <f t="shared" si="562"/>
        <v>#VALUE!</v>
      </c>
      <c r="BO425" t="e">
        <f t="shared" si="563"/>
        <v>#VALUE!</v>
      </c>
      <c r="BP425" t="e">
        <f t="shared" si="564"/>
        <v>#VALUE!</v>
      </c>
      <c r="BQ425" t="e">
        <f t="shared" si="565"/>
        <v>#VALUE!</v>
      </c>
      <c r="BR425" t="e">
        <f t="shared" si="566"/>
        <v>#VALUE!</v>
      </c>
      <c r="BS425" t="e">
        <f t="shared" si="567"/>
        <v>#VALUE!</v>
      </c>
      <c r="BT425" t="e">
        <f t="shared" si="568"/>
        <v>#VALUE!</v>
      </c>
      <c r="BU425" t="e">
        <f t="shared" si="569"/>
        <v>#VALUE!</v>
      </c>
      <c r="BV425" t="e">
        <f t="shared" si="570"/>
        <v>#VALUE!</v>
      </c>
      <c r="BW425" t="e">
        <f t="shared" si="571"/>
        <v>#VALUE!</v>
      </c>
      <c r="BX425" t="e">
        <f t="shared" si="572"/>
        <v>#VALUE!</v>
      </c>
      <c r="BY425" t="e">
        <f t="shared" si="573"/>
        <v>#VALUE!</v>
      </c>
      <c r="BZ425" t="e">
        <f t="shared" si="574"/>
        <v>#VALUE!</v>
      </c>
      <c r="CA425" t="e">
        <f t="shared" si="575"/>
        <v>#VALUE!</v>
      </c>
      <c r="CB425" t="e">
        <f t="shared" si="576"/>
        <v>#VALUE!</v>
      </c>
      <c r="CC425" t="e">
        <f t="shared" si="577"/>
        <v>#VALUE!</v>
      </c>
      <c r="CD425" t="e">
        <f t="shared" si="578"/>
        <v>#VALUE!</v>
      </c>
      <c r="CE425" t="e">
        <f t="shared" si="579"/>
        <v>#VALUE!</v>
      </c>
      <c r="CF425" t="e">
        <f t="shared" si="580"/>
        <v>#VALUE!</v>
      </c>
      <c r="CG425" t="e">
        <f t="shared" si="581"/>
        <v>#VALUE!</v>
      </c>
      <c r="CH425" t="e">
        <f t="shared" ca="1" si="582"/>
        <v>#N/A</v>
      </c>
    </row>
    <row r="426" spans="5:86" x14ac:dyDescent="0.25">
      <c r="E426">
        <f t="shared" si="586"/>
        <v>1045443</v>
      </c>
      <c r="F426">
        <f t="shared" si="586"/>
        <v>1045443</v>
      </c>
      <c r="G426" t="e">
        <f t="shared" si="584"/>
        <v>#N/A</v>
      </c>
      <c r="H426" t="e">
        <f t="shared" si="504"/>
        <v>#VALUE!</v>
      </c>
      <c r="I426" t="e">
        <f t="shared" si="505"/>
        <v>#VALUE!</v>
      </c>
      <c r="J426" t="e">
        <f t="shared" si="506"/>
        <v>#VALUE!</v>
      </c>
      <c r="K426" t="e">
        <f t="shared" si="507"/>
        <v>#VALUE!</v>
      </c>
      <c r="L426" t="e">
        <f t="shared" si="508"/>
        <v>#VALUE!</v>
      </c>
      <c r="M426" t="e">
        <f t="shared" si="509"/>
        <v>#VALUE!</v>
      </c>
      <c r="N426" t="e">
        <f t="shared" si="510"/>
        <v>#VALUE!</v>
      </c>
      <c r="O426" t="e">
        <f t="shared" si="511"/>
        <v>#VALUE!</v>
      </c>
      <c r="P426" t="e">
        <f t="shared" si="512"/>
        <v>#VALUE!</v>
      </c>
      <c r="Q426" t="e">
        <f t="shared" si="513"/>
        <v>#VALUE!</v>
      </c>
      <c r="R426" t="e">
        <f t="shared" si="514"/>
        <v>#VALUE!</v>
      </c>
      <c r="S426" t="e">
        <f t="shared" si="515"/>
        <v>#VALUE!</v>
      </c>
      <c r="T426" t="e">
        <f t="shared" si="516"/>
        <v>#VALUE!</v>
      </c>
      <c r="U426" t="e">
        <f t="shared" si="517"/>
        <v>#VALUE!</v>
      </c>
      <c r="V426" t="e">
        <f t="shared" si="518"/>
        <v>#VALUE!</v>
      </c>
      <c r="W426" t="e">
        <f t="shared" si="519"/>
        <v>#VALUE!</v>
      </c>
      <c r="X426" t="e">
        <f t="shared" si="520"/>
        <v>#VALUE!</v>
      </c>
      <c r="Y426" t="e">
        <f t="shared" si="521"/>
        <v>#VALUE!</v>
      </c>
      <c r="Z426" t="e">
        <f t="shared" si="522"/>
        <v>#VALUE!</v>
      </c>
      <c r="AA426" t="e">
        <f t="shared" si="523"/>
        <v>#VALUE!</v>
      </c>
      <c r="AB426" t="e">
        <f t="shared" si="524"/>
        <v>#VALUE!</v>
      </c>
      <c r="AC426" t="e">
        <f t="shared" si="525"/>
        <v>#VALUE!</v>
      </c>
      <c r="AD426" t="e">
        <f t="shared" si="526"/>
        <v>#VALUE!</v>
      </c>
      <c r="AE426" t="e">
        <f t="shared" si="527"/>
        <v>#VALUE!</v>
      </c>
      <c r="AF426" t="e">
        <f t="shared" si="528"/>
        <v>#VALUE!</v>
      </c>
      <c r="AG426" t="e">
        <f t="shared" si="529"/>
        <v>#VALUE!</v>
      </c>
      <c r="AH426" t="e">
        <f t="shared" si="530"/>
        <v>#VALUE!</v>
      </c>
      <c r="AI426" t="e">
        <f t="shared" si="531"/>
        <v>#VALUE!</v>
      </c>
      <c r="AJ426" t="e">
        <f t="shared" si="532"/>
        <v>#VALUE!</v>
      </c>
      <c r="AK426" t="e">
        <f t="shared" si="533"/>
        <v>#VALUE!</v>
      </c>
      <c r="AL426" t="e">
        <f t="shared" si="534"/>
        <v>#VALUE!</v>
      </c>
      <c r="AM426" t="e">
        <f t="shared" si="535"/>
        <v>#VALUE!</v>
      </c>
      <c r="AN426" t="e">
        <f t="shared" si="536"/>
        <v>#VALUE!</v>
      </c>
      <c r="AO426" t="e">
        <f t="shared" si="537"/>
        <v>#VALUE!</v>
      </c>
      <c r="AP426" t="e">
        <f t="shared" si="538"/>
        <v>#VALUE!</v>
      </c>
      <c r="AQ426" t="e">
        <f t="shared" si="539"/>
        <v>#VALUE!</v>
      </c>
      <c r="AR426" t="e">
        <f t="shared" si="540"/>
        <v>#VALUE!</v>
      </c>
      <c r="AS426" t="e">
        <f t="shared" si="541"/>
        <v>#VALUE!</v>
      </c>
      <c r="AT426" t="e">
        <f t="shared" si="542"/>
        <v>#VALUE!</v>
      </c>
      <c r="AU426" t="e">
        <f t="shared" si="543"/>
        <v>#VALUE!</v>
      </c>
      <c r="AV426" t="e">
        <f t="shared" si="544"/>
        <v>#VALUE!</v>
      </c>
      <c r="AW426" t="e">
        <f t="shared" si="545"/>
        <v>#VALUE!</v>
      </c>
      <c r="AX426" t="e">
        <f t="shared" si="546"/>
        <v>#VALUE!</v>
      </c>
      <c r="AY426" t="e">
        <f t="shared" si="547"/>
        <v>#VALUE!</v>
      </c>
      <c r="AZ426" t="e">
        <f t="shared" si="548"/>
        <v>#VALUE!</v>
      </c>
      <c r="BA426" t="e">
        <f t="shared" si="549"/>
        <v>#VALUE!</v>
      </c>
      <c r="BB426" t="e">
        <f t="shared" si="550"/>
        <v>#VALUE!</v>
      </c>
      <c r="BC426" t="e">
        <f t="shared" si="551"/>
        <v>#VALUE!</v>
      </c>
      <c r="BD426" t="e">
        <f t="shared" si="552"/>
        <v>#VALUE!</v>
      </c>
      <c r="BE426" t="e">
        <f t="shared" si="553"/>
        <v>#VALUE!</v>
      </c>
      <c r="BF426" t="e">
        <f t="shared" si="554"/>
        <v>#VALUE!</v>
      </c>
      <c r="BG426" t="e">
        <f t="shared" si="555"/>
        <v>#VALUE!</v>
      </c>
      <c r="BH426" t="e">
        <f t="shared" si="556"/>
        <v>#VALUE!</v>
      </c>
      <c r="BI426" t="e">
        <f t="shared" si="557"/>
        <v>#VALUE!</v>
      </c>
      <c r="BJ426" t="e">
        <f t="shared" si="558"/>
        <v>#VALUE!</v>
      </c>
      <c r="BK426" t="e">
        <f t="shared" si="559"/>
        <v>#VALUE!</v>
      </c>
      <c r="BL426" t="e">
        <f t="shared" si="560"/>
        <v>#VALUE!</v>
      </c>
      <c r="BM426" t="e">
        <f t="shared" si="561"/>
        <v>#VALUE!</v>
      </c>
      <c r="BN426" t="e">
        <f t="shared" si="562"/>
        <v>#VALUE!</v>
      </c>
      <c r="BO426" t="e">
        <f t="shared" si="563"/>
        <v>#VALUE!</v>
      </c>
      <c r="BP426" t="e">
        <f t="shared" si="564"/>
        <v>#VALUE!</v>
      </c>
      <c r="BQ426" t="e">
        <f t="shared" si="565"/>
        <v>#VALUE!</v>
      </c>
      <c r="BR426" t="e">
        <f t="shared" si="566"/>
        <v>#VALUE!</v>
      </c>
      <c r="BS426" t="e">
        <f t="shared" si="567"/>
        <v>#VALUE!</v>
      </c>
      <c r="BT426" t="e">
        <f t="shared" si="568"/>
        <v>#VALUE!</v>
      </c>
      <c r="BU426" t="e">
        <f t="shared" si="569"/>
        <v>#VALUE!</v>
      </c>
      <c r="BV426" t="e">
        <f t="shared" si="570"/>
        <v>#VALUE!</v>
      </c>
      <c r="BW426" t="e">
        <f t="shared" si="571"/>
        <v>#VALUE!</v>
      </c>
      <c r="BX426" t="e">
        <f t="shared" si="572"/>
        <v>#VALUE!</v>
      </c>
      <c r="BY426" t="e">
        <f t="shared" si="573"/>
        <v>#VALUE!</v>
      </c>
      <c r="BZ426" t="e">
        <f t="shared" si="574"/>
        <v>#VALUE!</v>
      </c>
      <c r="CA426" t="e">
        <f t="shared" si="575"/>
        <v>#VALUE!</v>
      </c>
      <c r="CB426" t="e">
        <f t="shared" si="576"/>
        <v>#VALUE!</v>
      </c>
      <c r="CC426" t="e">
        <f t="shared" si="577"/>
        <v>#VALUE!</v>
      </c>
      <c r="CD426" t="e">
        <f t="shared" si="578"/>
        <v>#VALUE!</v>
      </c>
      <c r="CE426" t="e">
        <f t="shared" si="579"/>
        <v>#VALUE!</v>
      </c>
      <c r="CF426" t="e">
        <f t="shared" si="580"/>
        <v>#VALUE!</v>
      </c>
      <c r="CG426" t="e">
        <f t="shared" si="581"/>
        <v>#VALUE!</v>
      </c>
      <c r="CH426" t="e">
        <f t="shared" ca="1" si="582"/>
        <v>#N/A</v>
      </c>
    </row>
    <row r="427" spans="5:86" x14ac:dyDescent="0.25">
      <c r="E427">
        <f t="shared" si="586"/>
        <v>1045442</v>
      </c>
      <c r="F427">
        <f t="shared" si="586"/>
        <v>1045442</v>
      </c>
      <c r="G427" t="e">
        <f t="shared" si="584"/>
        <v>#N/A</v>
      </c>
      <c r="H427" t="e">
        <f t="shared" si="504"/>
        <v>#VALUE!</v>
      </c>
      <c r="I427" t="e">
        <f t="shared" si="505"/>
        <v>#VALUE!</v>
      </c>
      <c r="J427" t="e">
        <f t="shared" si="506"/>
        <v>#VALUE!</v>
      </c>
      <c r="K427" t="e">
        <f t="shared" si="507"/>
        <v>#VALUE!</v>
      </c>
      <c r="L427" t="e">
        <f t="shared" si="508"/>
        <v>#VALUE!</v>
      </c>
      <c r="M427" t="e">
        <f t="shared" si="509"/>
        <v>#VALUE!</v>
      </c>
      <c r="N427" t="e">
        <f t="shared" si="510"/>
        <v>#VALUE!</v>
      </c>
      <c r="O427" t="e">
        <f t="shared" si="511"/>
        <v>#VALUE!</v>
      </c>
      <c r="P427" t="e">
        <f t="shared" si="512"/>
        <v>#VALUE!</v>
      </c>
      <c r="Q427" t="e">
        <f t="shared" si="513"/>
        <v>#VALUE!</v>
      </c>
      <c r="R427" t="e">
        <f t="shared" si="514"/>
        <v>#VALUE!</v>
      </c>
      <c r="S427" t="e">
        <f t="shared" si="515"/>
        <v>#VALUE!</v>
      </c>
      <c r="T427" t="e">
        <f t="shared" si="516"/>
        <v>#VALUE!</v>
      </c>
      <c r="U427" t="e">
        <f t="shared" si="517"/>
        <v>#VALUE!</v>
      </c>
      <c r="V427" t="e">
        <f t="shared" si="518"/>
        <v>#VALUE!</v>
      </c>
      <c r="W427" t="e">
        <f t="shared" si="519"/>
        <v>#VALUE!</v>
      </c>
      <c r="X427" t="e">
        <f t="shared" si="520"/>
        <v>#VALUE!</v>
      </c>
      <c r="Y427" t="e">
        <f t="shared" si="521"/>
        <v>#VALUE!</v>
      </c>
      <c r="Z427" t="e">
        <f t="shared" si="522"/>
        <v>#VALUE!</v>
      </c>
      <c r="AA427" t="e">
        <f t="shared" si="523"/>
        <v>#VALUE!</v>
      </c>
      <c r="AB427" t="e">
        <f t="shared" si="524"/>
        <v>#VALUE!</v>
      </c>
      <c r="AC427" t="e">
        <f t="shared" si="525"/>
        <v>#VALUE!</v>
      </c>
      <c r="AD427" t="e">
        <f t="shared" si="526"/>
        <v>#VALUE!</v>
      </c>
      <c r="AE427" t="e">
        <f t="shared" si="527"/>
        <v>#VALUE!</v>
      </c>
      <c r="AF427" t="e">
        <f t="shared" si="528"/>
        <v>#VALUE!</v>
      </c>
      <c r="AG427" t="e">
        <f t="shared" si="529"/>
        <v>#VALUE!</v>
      </c>
      <c r="AH427" t="e">
        <f t="shared" si="530"/>
        <v>#VALUE!</v>
      </c>
      <c r="AI427" t="e">
        <f t="shared" si="531"/>
        <v>#VALUE!</v>
      </c>
      <c r="AJ427" t="e">
        <f t="shared" si="532"/>
        <v>#VALUE!</v>
      </c>
      <c r="AK427" t="e">
        <f t="shared" si="533"/>
        <v>#VALUE!</v>
      </c>
      <c r="AL427" t="e">
        <f t="shared" si="534"/>
        <v>#VALUE!</v>
      </c>
      <c r="AM427" t="e">
        <f t="shared" si="535"/>
        <v>#VALUE!</v>
      </c>
      <c r="AN427" t="e">
        <f t="shared" si="536"/>
        <v>#VALUE!</v>
      </c>
      <c r="AO427" t="e">
        <f t="shared" si="537"/>
        <v>#VALUE!</v>
      </c>
      <c r="AP427" t="e">
        <f t="shared" si="538"/>
        <v>#VALUE!</v>
      </c>
      <c r="AQ427" t="e">
        <f t="shared" si="539"/>
        <v>#VALUE!</v>
      </c>
      <c r="AR427" t="e">
        <f t="shared" si="540"/>
        <v>#VALUE!</v>
      </c>
      <c r="AS427" t="e">
        <f t="shared" si="541"/>
        <v>#VALUE!</v>
      </c>
      <c r="AT427" t="e">
        <f t="shared" si="542"/>
        <v>#VALUE!</v>
      </c>
      <c r="AU427" t="e">
        <f t="shared" si="543"/>
        <v>#VALUE!</v>
      </c>
      <c r="AV427" t="e">
        <f t="shared" si="544"/>
        <v>#VALUE!</v>
      </c>
      <c r="AW427" t="e">
        <f t="shared" si="545"/>
        <v>#VALUE!</v>
      </c>
      <c r="AX427" t="e">
        <f t="shared" si="546"/>
        <v>#VALUE!</v>
      </c>
      <c r="AY427" t="e">
        <f t="shared" si="547"/>
        <v>#VALUE!</v>
      </c>
      <c r="AZ427" t="e">
        <f t="shared" si="548"/>
        <v>#VALUE!</v>
      </c>
      <c r="BA427" t="e">
        <f t="shared" si="549"/>
        <v>#VALUE!</v>
      </c>
      <c r="BB427" t="e">
        <f t="shared" si="550"/>
        <v>#VALUE!</v>
      </c>
      <c r="BC427" t="e">
        <f t="shared" si="551"/>
        <v>#VALUE!</v>
      </c>
      <c r="BD427" t="e">
        <f t="shared" si="552"/>
        <v>#VALUE!</v>
      </c>
      <c r="BE427" t="e">
        <f t="shared" si="553"/>
        <v>#VALUE!</v>
      </c>
      <c r="BF427" t="e">
        <f t="shared" si="554"/>
        <v>#VALUE!</v>
      </c>
      <c r="BG427" t="e">
        <f t="shared" si="555"/>
        <v>#VALUE!</v>
      </c>
      <c r="BH427" t="e">
        <f t="shared" si="556"/>
        <v>#VALUE!</v>
      </c>
      <c r="BI427" t="e">
        <f t="shared" si="557"/>
        <v>#VALUE!</v>
      </c>
      <c r="BJ427" t="e">
        <f t="shared" si="558"/>
        <v>#VALUE!</v>
      </c>
      <c r="BK427" t="e">
        <f t="shared" si="559"/>
        <v>#VALUE!</v>
      </c>
      <c r="BL427" t="e">
        <f t="shared" si="560"/>
        <v>#VALUE!</v>
      </c>
      <c r="BM427" t="e">
        <f t="shared" si="561"/>
        <v>#VALUE!</v>
      </c>
      <c r="BN427" t="e">
        <f t="shared" si="562"/>
        <v>#VALUE!</v>
      </c>
      <c r="BO427" t="e">
        <f t="shared" si="563"/>
        <v>#VALUE!</v>
      </c>
      <c r="BP427" t="e">
        <f t="shared" si="564"/>
        <v>#VALUE!</v>
      </c>
      <c r="BQ427" t="e">
        <f t="shared" si="565"/>
        <v>#VALUE!</v>
      </c>
      <c r="BR427" t="e">
        <f t="shared" si="566"/>
        <v>#VALUE!</v>
      </c>
      <c r="BS427" t="e">
        <f t="shared" si="567"/>
        <v>#VALUE!</v>
      </c>
      <c r="BT427" t="e">
        <f t="shared" si="568"/>
        <v>#VALUE!</v>
      </c>
      <c r="BU427" t="e">
        <f t="shared" si="569"/>
        <v>#VALUE!</v>
      </c>
      <c r="BV427" t="e">
        <f t="shared" si="570"/>
        <v>#VALUE!</v>
      </c>
      <c r="BW427" t="e">
        <f t="shared" si="571"/>
        <v>#VALUE!</v>
      </c>
      <c r="BX427" t="e">
        <f t="shared" si="572"/>
        <v>#VALUE!</v>
      </c>
      <c r="BY427" t="e">
        <f t="shared" si="573"/>
        <v>#VALUE!</v>
      </c>
      <c r="BZ427" t="e">
        <f t="shared" si="574"/>
        <v>#VALUE!</v>
      </c>
      <c r="CA427" t="e">
        <f t="shared" si="575"/>
        <v>#VALUE!</v>
      </c>
      <c r="CB427" t="e">
        <f t="shared" si="576"/>
        <v>#VALUE!</v>
      </c>
      <c r="CC427" t="e">
        <f t="shared" si="577"/>
        <v>#VALUE!</v>
      </c>
      <c r="CD427" t="e">
        <f t="shared" si="578"/>
        <v>#VALUE!</v>
      </c>
      <c r="CE427" t="e">
        <f t="shared" si="579"/>
        <v>#VALUE!</v>
      </c>
      <c r="CF427" t="e">
        <f t="shared" si="580"/>
        <v>#VALUE!</v>
      </c>
      <c r="CG427" t="e">
        <f t="shared" si="581"/>
        <v>#VALUE!</v>
      </c>
      <c r="CH427" t="e">
        <f t="shared" ca="1" si="582"/>
        <v>#N/A</v>
      </c>
    </row>
    <row r="428" spans="5:86" x14ac:dyDescent="0.25">
      <c r="E428">
        <f t="shared" si="586"/>
        <v>1045441</v>
      </c>
      <c r="F428">
        <f t="shared" si="586"/>
        <v>1045441</v>
      </c>
      <c r="G428" t="e">
        <f t="shared" si="584"/>
        <v>#N/A</v>
      </c>
      <c r="H428" t="e">
        <f t="shared" si="504"/>
        <v>#VALUE!</v>
      </c>
      <c r="I428" t="e">
        <f t="shared" si="505"/>
        <v>#VALUE!</v>
      </c>
      <c r="J428" t="e">
        <f t="shared" si="506"/>
        <v>#VALUE!</v>
      </c>
      <c r="K428" t="e">
        <f t="shared" si="507"/>
        <v>#VALUE!</v>
      </c>
      <c r="L428" t="e">
        <f t="shared" si="508"/>
        <v>#VALUE!</v>
      </c>
      <c r="M428" t="e">
        <f t="shared" si="509"/>
        <v>#VALUE!</v>
      </c>
      <c r="N428" t="e">
        <f t="shared" si="510"/>
        <v>#VALUE!</v>
      </c>
      <c r="O428" t="e">
        <f t="shared" si="511"/>
        <v>#VALUE!</v>
      </c>
      <c r="P428" t="e">
        <f t="shared" si="512"/>
        <v>#VALUE!</v>
      </c>
      <c r="Q428" t="e">
        <f t="shared" si="513"/>
        <v>#VALUE!</v>
      </c>
      <c r="R428" t="e">
        <f t="shared" si="514"/>
        <v>#VALUE!</v>
      </c>
      <c r="S428" t="e">
        <f t="shared" si="515"/>
        <v>#VALUE!</v>
      </c>
      <c r="T428" t="e">
        <f t="shared" si="516"/>
        <v>#VALUE!</v>
      </c>
      <c r="U428" t="e">
        <f t="shared" si="517"/>
        <v>#VALUE!</v>
      </c>
      <c r="V428" t="e">
        <f t="shared" si="518"/>
        <v>#VALUE!</v>
      </c>
      <c r="W428" t="e">
        <f t="shared" si="519"/>
        <v>#VALUE!</v>
      </c>
      <c r="X428" t="e">
        <f t="shared" si="520"/>
        <v>#VALUE!</v>
      </c>
      <c r="Y428" t="e">
        <f t="shared" si="521"/>
        <v>#VALUE!</v>
      </c>
      <c r="Z428" t="e">
        <f t="shared" si="522"/>
        <v>#VALUE!</v>
      </c>
      <c r="AA428" t="e">
        <f t="shared" si="523"/>
        <v>#VALUE!</v>
      </c>
      <c r="AB428" t="e">
        <f t="shared" si="524"/>
        <v>#VALUE!</v>
      </c>
      <c r="AC428" t="e">
        <f t="shared" si="525"/>
        <v>#VALUE!</v>
      </c>
      <c r="AD428" t="e">
        <f t="shared" si="526"/>
        <v>#VALUE!</v>
      </c>
      <c r="AE428" t="e">
        <f t="shared" si="527"/>
        <v>#VALUE!</v>
      </c>
      <c r="AF428" t="e">
        <f t="shared" si="528"/>
        <v>#VALUE!</v>
      </c>
      <c r="AG428" t="e">
        <f t="shared" si="529"/>
        <v>#VALUE!</v>
      </c>
      <c r="AH428" t="e">
        <f t="shared" si="530"/>
        <v>#VALUE!</v>
      </c>
      <c r="AI428" t="e">
        <f t="shared" si="531"/>
        <v>#VALUE!</v>
      </c>
      <c r="AJ428" t="e">
        <f t="shared" si="532"/>
        <v>#VALUE!</v>
      </c>
      <c r="AK428" t="e">
        <f t="shared" si="533"/>
        <v>#VALUE!</v>
      </c>
      <c r="AL428" t="e">
        <f t="shared" si="534"/>
        <v>#VALUE!</v>
      </c>
      <c r="AM428" t="e">
        <f t="shared" si="535"/>
        <v>#VALUE!</v>
      </c>
      <c r="AN428" t="e">
        <f t="shared" si="536"/>
        <v>#VALUE!</v>
      </c>
      <c r="AO428" t="e">
        <f t="shared" si="537"/>
        <v>#VALUE!</v>
      </c>
      <c r="AP428" t="e">
        <f t="shared" si="538"/>
        <v>#VALUE!</v>
      </c>
      <c r="AQ428" t="e">
        <f t="shared" si="539"/>
        <v>#VALUE!</v>
      </c>
      <c r="AR428" t="e">
        <f t="shared" si="540"/>
        <v>#VALUE!</v>
      </c>
      <c r="AS428" t="e">
        <f t="shared" si="541"/>
        <v>#VALUE!</v>
      </c>
      <c r="AT428" t="e">
        <f t="shared" si="542"/>
        <v>#VALUE!</v>
      </c>
      <c r="AU428" t="e">
        <f t="shared" si="543"/>
        <v>#VALUE!</v>
      </c>
      <c r="AV428" t="e">
        <f t="shared" si="544"/>
        <v>#VALUE!</v>
      </c>
      <c r="AW428" t="e">
        <f t="shared" si="545"/>
        <v>#VALUE!</v>
      </c>
      <c r="AX428" t="e">
        <f t="shared" si="546"/>
        <v>#VALUE!</v>
      </c>
      <c r="AY428" t="e">
        <f t="shared" si="547"/>
        <v>#VALUE!</v>
      </c>
      <c r="AZ428" t="e">
        <f t="shared" si="548"/>
        <v>#VALUE!</v>
      </c>
      <c r="BA428" t="e">
        <f t="shared" si="549"/>
        <v>#VALUE!</v>
      </c>
      <c r="BB428" t="e">
        <f t="shared" si="550"/>
        <v>#VALUE!</v>
      </c>
      <c r="BC428" t="e">
        <f t="shared" si="551"/>
        <v>#VALUE!</v>
      </c>
      <c r="BD428" t="e">
        <f t="shared" si="552"/>
        <v>#VALUE!</v>
      </c>
      <c r="BE428" t="e">
        <f t="shared" si="553"/>
        <v>#VALUE!</v>
      </c>
      <c r="BF428" t="e">
        <f t="shared" si="554"/>
        <v>#VALUE!</v>
      </c>
      <c r="BG428" t="e">
        <f t="shared" si="555"/>
        <v>#VALUE!</v>
      </c>
      <c r="BH428" t="e">
        <f t="shared" si="556"/>
        <v>#VALUE!</v>
      </c>
      <c r="BI428" t="e">
        <f t="shared" si="557"/>
        <v>#VALUE!</v>
      </c>
      <c r="BJ428" t="e">
        <f t="shared" si="558"/>
        <v>#VALUE!</v>
      </c>
      <c r="BK428" t="e">
        <f t="shared" si="559"/>
        <v>#VALUE!</v>
      </c>
      <c r="BL428" t="e">
        <f t="shared" si="560"/>
        <v>#VALUE!</v>
      </c>
      <c r="BM428" t="e">
        <f t="shared" si="561"/>
        <v>#VALUE!</v>
      </c>
      <c r="BN428" t="e">
        <f t="shared" si="562"/>
        <v>#VALUE!</v>
      </c>
      <c r="BO428" t="e">
        <f t="shared" si="563"/>
        <v>#VALUE!</v>
      </c>
      <c r="BP428" t="e">
        <f t="shared" si="564"/>
        <v>#VALUE!</v>
      </c>
      <c r="BQ428" t="e">
        <f t="shared" si="565"/>
        <v>#VALUE!</v>
      </c>
      <c r="BR428" t="e">
        <f t="shared" si="566"/>
        <v>#VALUE!</v>
      </c>
      <c r="BS428" t="e">
        <f t="shared" si="567"/>
        <v>#VALUE!</v>
      </c>
      <c r="BT428" t="e">
        <f t="shared" si="568"/>
        <v>#VALUE!</v>
      </c>
      <c r="BU428" t="e">
        <f t="shared" si="569"/>
        <v>#VALUE!</v>
      </c>
      <c r="BV428" t="e">
        <f t="shared" si="570"/>
        <v>#VALUE!</v>
      </c>
      <c r="BW428" t="e">
        <f t="shared" si="571"/>
        <v>#VALUE!</v>
      </c>
      <c r="BX428" t="e">
        <f t="shared" si="572"/>
        <v>#VALUE!</v>
      </c>
      <c r="BY428" t="e">
        <f t="shared" si="573"/>
        <v>#VALUE!</v>
      </c>
      <c r="BZ428" t="e">
        <f t="shared" si="574"/>
        <v>#VALUE!</v>
      </c>
      <c r="CA428" t="e">
        <f t="shared" si="575"/>
        <v>#VALUE!</v>
      </c>
      <c r="CB428" t="e">
        <f t="shared" si="576"/>
        <v>#VALUE!</v>
      </c>
      <c r="CC428" t="e">
        <f t="shared" si="577"/>
        <v>#VALUE!</v>
      </c>
      <c r="CD428" t="e">
        <f t="shared" si="578"/>
        <v>#VALUE!</v>
      </c>
      <c r="CE428" t="e">
        <f t="shared" si="579"/>
        <v>#VALUE!</v>
      </c>
      <c r="CF428" t="e">
        <f t="shared" si="580"/>
        <v>#VALUE!</v>
      </c>
      <c r="CG428" t="e">
        <f t="shared" si="581"/>
        <v>#VALUE!</v>
      </c>
      <c r="CH428" t="e">
        <f t="shared" ca="1" si="582"/>
        <v>#N/A</v>
      </c>
    </row>
    <row r="429" spans="5:86" x14ac:dyDescent="0.25">
      <c r="E429">
        <f t="shared" si="586"/>
        <v>1045440</v>
      </c>
      <c r="F429">
        <f t="shared" si="586"/>
        <v>1045440</v>
      </c>
      <c r="G429" t="e">
        <f t="shared" si="584"/>
        <v>#N/A</v>
      </c>
      <c r="H429" t="e">
        <f t="shared" si="504"/>
        <v>#VALUE!</v>
      </c>
      <c r="I429" t="e">
        <f t="shared" si="505"/>
        <v>#VALUE!</v>
      </c>
      <c r="J429" t="e">
        <f t="shared" si="506"/>
        <v>#VALUE!</v>
      </c>
      <c r="K429" t="e">
        <f t="shared" si="507"/>
        <v>#VALUE!</v>
      </c>
      <c r="L429" t="e">
        <f t="shared" si="508"/>
        <v>#VALUE!</v>
      </c>
      <c r="M429" t="e">
        <f t="shared" si="509"/>
        <v>#VALUE!</v>
      </c>
      <c r="N429" t="e">
        <f t="shared" si="510"/>
        <v>#VALUE!</v>
      </c>
      <c r="O429" t="e">
        <f t="shared" si="511"/>
        <v>#VALUE!</v>
      </c>
      <c r="P429" t="e">
        <f t="shared" si="512"/>
        <v>#VALUE!</v>
      </c>
      <c r="Q429" t="e">
        <f t="shared" si="513"/>
        <v>#VALUE!</v>
      </c>
      <c r="R429" t="e">
        <f t="shared" si="514"/>
        <v>#VALUE!</v>
      </c>
      <c r="S429" t="e">
        <f t="shared" si="515"/>
        <v>#VALUE!</v>
      </c>
      <c r="T429" t="e">
        <f t="shared" si="516"/>
        <v>#VALUE!</v>
      </c>
      <c r="U429" t="e">
        <f t="shared" si="517"/>
        <v>#VALUE!</v>
      </c>
      <c r="V429" t="e">
        <f t="shared" si="518"/>
        <v>#VALUE!</v>
      </c>
      <c r="W429" t="e">
        <f t="shared" si="519"/>
        <v>#VALUE!</v>
      </c>
      <c r="X429" t="e">
        <f t="shared" si="520"/>
        <v>#VALUE!</v>
      </c>
      <c r="Y429" t="e">
        <f t="shared" si="521"/>
        <v>#VALUE!</v>
      </c>
      <c r="Z429" t="e">
        <f t="shared" si="522"/>
        <v>#VALUE!</v>
      </c>
      <c r="AA429" t="e">
        <f t="shared" si="523"/>
        <v>#VALUE!</v>
      </c>
      <c r="AB429" t="e">
        <f t="shared" si="524"/>
        <v>#VALUE!</v>
      </c>
      <c r="AC429" t="e">
        <f t="shared" si="525"/>
        <v>#VALUE!</v>
      </c>
      <c r="AD429" t="e">
        <f t="shared" si="526"/>
        <v>#VALUE!</v>
      </c>
      <c r="AE429" t="e">
        <f t="shared" si="527"/>
        <v>#VALUE!</v>
      </c>
      <c r="AF429" t="e">
        <f t="shared" si="528"/>
        <v>#VALUE!</v>
      </c>
      <c r="AG429" t="e">
        <f t="shared" si="529"/>
        <v>#VALUE!</v>
      </c>
      <c r="AH429" t="e">
        <f t="shared" si="530"/>
        <v>#VALUE!</v>
      </c>
      <c r="AI429" t="e">
        <f t="shared" si="531"/>
        <v>#VALUE!</v>
      </c>
      <c r="AJ429" t="e">
        <f t="shared" si="532"/>
        <v>#VALUE!</v>
      </c>
      <c r="AK429" t="e">
        <f t="shared" si="533"/>
        <v>#VALUE!</v>
      </c>
      <c r="AL429" t="e">
        <f t="shared" si="534"/>
        <v>#VALUE!</v>
      </c>
      <c r="AM429" t="e">
        <f t="shared" si="535"/>
        <v>#VALUE!</v>
      </c>
      <c r="AN429" t="e">
        <f t="shared" si="536"/>
        <v>#VALUE!</v>
      </c>
      <c r="AO429" t="e">
        <f t="shared" si="537"/>
        <v>#VALUE!</v>
      </c>
      <c r="AP429" t="e">
        <f t="shared" si="538"/>
        <v>#VALUE!</v>
      </c>
      <c r="AQ429" t="e">
        <f t="shared" si="539"/>
        <v>#VALUE!</v>
      </c>
      <c r="AR429" t="e">
        <f t="shared" si="540"/>
        <v>#VALUE!</v>
      </c>
      <c r="AS429" t="e">
        <f t="shared" si="541"/>
        <v>#VALUE!</v>
      </c>
      <c r="AT429" t="e">
        <f t="shared" si="542"/>
        <v>#VALUE!</v>
      </c>
      <c r="AU429" t="e">
        <f t="shared" si="543"/>
        <v>#VALUE!</v>
      </c>
      <c r="AV429" t="e">
        <f t="shared" si="544"/>
        <v>#VALUE!</v>
      </c>
      <c r="AW429" t="e">
        <f t="shared" si="545"/>
        <v>#VALUE!</v>
      </c>
      <c r="AX429" t="e">
        <f t="shared" si="546"/>
        <v>#VALUE!</v>
      </c>
      <c r="AY429" t="e">
        <f t="shared" si="547"/>
        <v>#VALUE!</v>
      </c>
      <c r="AZ429" t="e">
        <f t="shared" si="548"/>
        <v>#VALUE!</v>
      </c>
      <c r="BA429" t="e">
        <f t="shared" si="549"/>
        <v>#VALUE!</v>
      </c>
      <c r="BB429" t="e">
        <f t="shared" si="550"/>
        <v>#VALUE!</v>
      </c>
      <c r="BC429" t="e">
        <f t="shared" si="551"/>
        <v>#VALUE!</v>
      </c>
      <c r="BD429" t="e">
        <f t="shared" si="552"/>
        <v>#VALUE!</v>
      </c>
      <c r="BE429" t="e">
        <f t="shared" si="553"/>
        <v>#VALUE!</v>
      </c>
      <c r="BF429" t="e">
        <f t="shared" si="554"/>
        <v>#VALUE!</v>
      </c>
      <c r="BG429" t="e">
        <f t="shared" si="555"/>
        <v>#VALUE!</v>
      </c>
      <c r="BH429" t="e">
        <f t="shared" si="556"/>
        <v>#VALUE!</v>
      </c>
      <c r="BI429" t="e">
        <f t="shared" si="557"/>
        <v>#VALUE!</v>
      </c>
      <c r="BJ429" t="e">
        <f t="shared" si="558"/>
        <v>#VALUE!</v>
      </c>
      <c r="BK429" t="e">
        <f t="shared" si="559"/>
        <v>#VALUE!</v>
      </c>
      <c r="BL429" t="e">
        <f t="shared" si="560"/>
        <v>#VALUE!</v>
      </c>
      <c r="BM429" t="e">
        <f t="shared" si="561"/>
        <v>#VALUE!</v>
      </c>
      <c r="BN429" t="e">
        <f t="shared" si="562"/>
        <v>#VALUE!</v>
      </c>
      <c r="BO429" t="e">
        <f t="shared" si="563"/>
        <v>#VALUE!</v>
      </c>
      <c r="BP429" t="e">
        <f t="shared" si="564"/>
        <v>#VALUE!</v>
      </c>
      <c r="BQ429" t="e">
        <f t="shared" si="565"/>
        <v>#VALUE!</v>
      </c>
      <c r="BR429" t="e">
        <f t="shared" si="566"/>
        <v>#VALUE!</v>
      </c>
      <c r="BS429" t="e">
        <f t="shared" si="567"/>
        <v>#VALUE!</v>
      </c>
      <c r="BT429" t="e">
        <f t="shared" si="568"/>
        <v>#VALUE!</v>
      </c>
      <c r="BU429" t="e">
        <f t="shared" si="569"/>
        <v>#VALUE!</v>
      </c>
      <c r="BV429" t="e">
        <f t="shared" si="570"/>
        <v>#VALUE!</v>
      </c>
      <c r="BW429" t="e">
        <f t="shared" si="571"/>
        <v>#VALUE!</v>
      </c>
      <c r="BX429" t="e">
        <f t="shared" si="572"/>
        <v>#VALUE!</v>
      </c>
      <c r="BY429" t="e">
        <f t="shared" si="573"/>
        <v>#VALUE!</v>
      </c>
      <c r="BZ429" t="e">
        <f t="shared" si="574"/>
        <v>#VALUE!</v>
      </c>
      <c r="CA429" t="e">
        <f t="shared" si="575"/>
        <v>#VALUE!</v>
      </c>
      <c r="CB429" t="e">
        <f t="shared" si="576"/>
        <v>#VALUE!</v>
      </c>
      <c r="CC429" t="e">
        <f t="shared" si="577"/>
        <v>#VALUE!</v>
      </c>
      <c r="CD429" t="e">
        <f t="shared" si="578"/>
        <v>#VALUE!</v>
      </c>
      <c r="CE429" t="e">
        <f t="shared" si="579"/>
        <v>#VALUE!</v>
      </c>
      <c r="CF429" t="e">
        <f t="shared" si="580"/>
        <v>#VALUE!</v>
      </c>
      <c r="CG429" t="e">
        <f t="shared" si="581"/>
        <v>#VALUE!</v>
      </c>
      <c r="CH429" t="e">
        <f t="shared" ca="1" si="582"/>
        <v>#N/A</v>
      </c>
    </row>
    <row r="430" spans="5:86" x14ac:dyDescent="0.25">
      <c r="E430">
        <f t="shared" si="586"/>
        <v>1045439</v>
      </c>
      <c r="F430">
        <f t="shared" si="586"/>
        <v>1045439</v>
      </c>
      <c r="G430" t="e">
        <f t="shared" si="584"/>
        <v>#N/A</v>
      </c>
      <c r="H430" t="e">
        <f t="shared" si="504"/>
        <v>#VALUE!</v>
      </c>
      <c r="I430" t="e">
        <f t="shared" si="505"/>
        <v>#VALUE!</v>
      </c>
      <c r="J430" t="e">
        <f t="shared" si="506"/>
        <v>#VALUE!</v>
      </c>
      <c r="K430" t="e">
        <f t="shared" si="507"/>
        <v>#VALUE!</v>
      </c>
      <c r="L430" t="e">
        <f t="shared" si="508"/>
        <v>#VALUE!</v>
      </c>
      <c r="M430" t="e">
        <f t="shared" si="509"/>
        <v>#VALUE!</v>
      </c>
      <c r="N430" t="e">
        <f t="shared" si="510"/>
        <v>#VALUE!</v>
      </c>
      <c r="O430" t="e">
        <f t="shared" si="511"/>
        <v>#VALUE!</v>
      </c>
      <c r="P430" t="e">
        <f t="shared" si="512"/>
        <v>#VALUE!</v>
      </c>
      <c r="Q430" t="e">
        <f t="shared" si="513"/>
        <v>#VALUE!</v>
      </c>
      <c r="R430" t="e">
        <f t="shared" si="514"/>
        <v>#VALUE!</v>
      </c>
      <c r="S430" t="e">
        <f t="shared" si="515"/>
        <v>#VALUE!</v>
      </c>
      <c r="T430" t="e">
        <f t="shared" si="516"/>
        <v>#VALUE!</v>
      </c>
      <c r="U430" t="e">
        <f t="shared" si="517"/>
        <v>#VALUE!</v>
      </c>
      <c r="V430" t="e">
        <f t="shared" si="518"/>
        <v>#VALUE!</v>
      </c>
      <c r="W430" t="e">
        <f t="shared" si="519"/>
        <v>#VALUE!</v>
      </c>
      <c r="X430" t="e">
        <f t="shared" si="520"/>
        <v>#VALUE!</v>
      </c>
      <c r="Y430" t="e">
        <f t="shared" si="521"/>
        <v>#VALUE!</v>
      </c>
      <c r="Z430" t="e">
        <f t="shared" si="522"/>
        <v>#VALUE!</v>
      </c>
      <c r="AA430" t="e">
        <f t="shared" si="523"/>
        <v>#VALUE!</v>
      </c>
      <c r="AB430" t="e">
        <f t="shared" si="524"/>
        <v>#VALUE!</v>
      </c>
      <c r="AC430" t="e">
        <f t="shared" si="525"/>
        <v>#VALUE!</v>
      </c>
      <c r="AD430" t="e">
        <f t="shared" si="526"/>
        <v>#VALUE!</v>
      </c>
      <c r="AE430" t="e">
        <f t="shared" si="527"/>
        <v>#VALUE!</v>
      </c>
      <c r="AF430" t="e">
        <f t="shared" si="528"/>
        <v>#VALUE!</v>
      </c>
      <c r="AG430" t="e">
        <f t="shared" si="529"/>
        <v>#VALUE!</v>
      </c>
      <c r="AH430" t="e">
        <f t="shared" si="530"/>
        <v>#VALUE!</v>
      </c>
      <c r="AI430" t="e">
        <f t="shared" si="531"/>
        <v>#VALUE!</v>
      </c>
      <c r="AJ430" t="e">
        <f t="shared" si="532"/>
        <v>#VALUE!</v>
      </c>
      <c r="AK430" t="e">
        <f t="shared" si="533"/>
        <v>#VALUE!</v>
      </c>
      <c r="AL430" t="e">
        <f t="shared" si="534"/>
        <v>#VALUE!</v>
      </c>
      <c r="AM430" t="e">
        <f t="shared" si="535"/>
        <v>#VALUE!</v>
      </c>
      <c r="AN430" t="e">
        <f t="shared" si="536"/>
        <v>#VALUE!</v>
      </c>
      <c r="AO430" t="e">
        <f t="shared" si="537"/>
        <v>#VALUE!</v>
      </c>
      <c r="AP430" t="e">
        <f t="shared" si="538"/>
        <v>#VALUE!</v>
      </c>
      <c r="AQ430" t="e">
        <f t="shared" si="539"/>
        <v>#VALUE!</v>
      </c>
      <c r="AR430" t="e">
        <f t="shared" si="540"/>
        <v>#VALUE!</v>
      </c>
      <c r="AS430" t="e">
        <f t="shared" si="541"/>
        <v>#VALUE!</v>
      </c>
      <c r="AT430" t="e">
        <f t="shared" si="542"/>
        <v>#VALUE!</v>
      </c>
      <c r="AU430" t="e">
        <f t="shared" si="543"/>
        <v>#VALUE!</v>
      </c>
      <c r="AV430" t="e">
        <f t="shared" si="544"/>
        <v>#VALUE!</v>
      </c>
      <c r="AW430" t="e">
        <f t="shared" si="545"/>
        <v>#VALUE!</v>
      </c>
      <c r="AX430" t="e">
        <f t="shared" si="546"/>
        <v>#VALUE!</v>
      </c>
      <c r="AY430" t="e">
        <f t="shared" si="547"/>
        <v>#VALUE!</v>
      </c>
      <c r="AZ430" t="e">
        <f t="shared" si="548"/>
        <v>#VALUE!</v>
      </c>
      <c r="BA430" t="e">
        <f t="shared" si="549"/>
        <v>#VALUE!</v>
      </c>
      <c r="BB430" t="e">
        <f t="shared" si="550"/>
        <v>#VALUE!</v>
      </c>
      <c r="BC430" t="e">
        <f t="shared" si="551"/>
        <v>#VALUE!</v>
      </c>
      <c r="BD430" t="e">
        <f t="shared" si="552"/>
        <v>#VALUE!</v>
      </c>
      <c r="BE430" t="e">
        <f t="shared" si="553"/>
        <v>#VALUE!</v>
      </c>
      <c r="BF430" t="e">
        <f t="shared" si="554"/>
        <v>#VALUE!</v>
      </c>
      <c r="BG430" t="e">
        <f t="shared" si="555"/>
        <v>#VALUE!</v>
      </c>
      <c r="BH430" t="e">
        <f t="shared" si="556"/>
        <v>#VALUE!</v>
      </c>
      <c r="BI430" t="e">
        <f t="shared" si="557"/>
        <v>#VALUE!</v>
      </c>
      <c r="BJ430" t="e">
        <f t="shared" si="558"/>
        <v>#VALUE!</v>
      </c>
      <c r="BK430" t="e">
        <f t="shared" si="559"/>
        <v>#VALUE!</v>
      </c>
      <c r="BL430" t="e">
        <f t="shared" si="560"/>
        <v>#VALUE!</v>
      </c>
      <c r="BM430" t="e">
        <f t="shared" si="561"/>
        <v>#VALUE!</v>
      </c>
      <c r="BN430" t="e">
        <f t="shared" si="562"/>
        <v>#VALUE!</v>
      </c>
      <c r="BO430" t="e">
        <f t="shared" si="563"/>
        <v>#VALUE!</v>
      </c>
      <c r="BP430" t="e">
        <f t="shared" si="564"/>
        <v>#VALUE!</v>
      </c>
      <c r="BQ430" t="e">
        <f t="shared" si="565"/>
        <v>#VALUE!</v>
      </c>
      <c r="BR430" t="e">
        <f t="shared" si="566"/>
        <v>#VALUE!</v>
      </c>
      <c r="BS430" t="e">
        <f t="shared" si="567"/>
        <v>#VALUE!</v>
      </c>
      <c r="BT430" t="e">
        <f t="shared" si="568"/>
        <v>#VALUE!</v>
      </c>
      <c r="BU430" t="e">
        <f t="shared" si="569"/>
        <v>#VALUE!</v>
      </c>
      <c r="BV430" t="e">
        <f t="shared" si="570"/>
        <v>#VALUE!</v>
      </c>
      <c r="BW430" t="e">
        <f t="shared" si="571"/>
        <v>#VALUE!</v>
      </c>
      <c r="BX430" t="e">
        <f t="shared" si="572"/>
        <v>#VALUE!</v>
      </c>
      <c r="BY430" t="e">
        <f t="shared" si="573"/>
        <v>#VALUE!</v>
      </c>
      <c r="BZ430" t="e">
        <f t="shared" si="574"/>
        <v>#VALUE!</v>
      </c>
      <c r="CA430" t="e">
        <f t="shared" si="575"/>
        <v>#VALUE!</v>
      </c>
      <c r="CB430" t="e">
        <f t="shared" si="576"/>
        <v>#VALUE!</v>
      </c>
      <c r="CC430" t="e">
        <f t="shared" si="577"/>
        <v>#VALUE!</v>
      </c>
      <c r="CD430" t="e">
        <f t="shared" si="578"/>
        <v>#VALUE!</v>
      </c>
      <c r="CE430" t="e">
        <f t="shared" si="579"/>
        <v>#VALUE!</v>
      </c>
      <c r="CF430" t="e">
        <f t="shared" si="580"/>
        <v>#VALUE!</v>
      </c>
      <c r="CG430" t="e">
        <f t="shared" si="581"/>
        <v>#VALUE!</v>
      </c>
      <c r="CH430" t="e">
        <f t="shared" ca="1" si="582"/>
        <v>#N/A</v>
      </c>
    </row>
    <row r="431" spans="5:86" x14ac:dyDescent="0.25">
      <c r="E431">
        <f t="shared" si="586"/>
        <v>1045438</v>
      </c>
      <c r="F431">
        <f t="shared" si="586"/>
        <v>1045438</v>
      </c>
      <c r="G431" t="e">
        <f t="shared" si="584"/>
        <v>#N/A</v>
      </c>
      <c r="H431" t="e">
        <f t="shared" si="504"/>
        <v>#VALUE!</v>
      </c>
      <c r="I431" t="e">
        <f t="shared" si="505"/>
        <v>#VALUE!</v>
      </c>
      <c r="J431" t="e">
        <f t="shared" si="506"/>
        <v>#VALUE!</v>
      </c>
      <c r="K431" t="e">
        <f t="shared" si="507"/>
        <v>#VALUE!</v>
      </c>
      <c r="L431" t="e">
        <f t="shared" si="508"/>
        <v>#VALUE!</v>
      </c>
      <c r="M431" t="e">
        <f t="shared" si="509"/>
        <v>#VALUE!</v>
      </c>
      <c r="N431" t="e">
        <f t="shared" si="510"/>
        <v>#VALUE!</v>
      </c>
      <c r="O431" t="e">
        <f t="shared" si="511"/>
        <v>#VALUE!</v>
      </c>
      <c r="P431" t="e">
        <f t="shared" si="512"/>
        <v>#VALUE!</v>
      </c>
      <c r="Q431" t="e">
        <f t="shared" si="513"/>
        <v>#VALUE!</v>
      </c>
      <c r="R431" t="e">
        <f t="shared" si="514"/>
        <v>#VALUE!</v>
      </c>
      <c r="S431" t="e">
        <f t="shared" si="515"/>
        <v>#VALUE!</v>
      </c>
      <c r="T431" t="e">
        <f t="shared" si="516"/>
        <v>#VALUE!</v>
      </c>
      <c r="U431" t="e">
        <f t="shared" si="517"/>
        <v>#VALUE!</v>
      </c>
      <c r="V431" t="e">
        <f t="shared" si="518"/>
        <v>#VALUE!</v>
      </c>
      <c r="W431" t="e">
        <f t="shared" si="519"/>
        <v>#VALUE!</v>
      </c>
      <c r="X431" t="e">
        <f t="shared" si="520"/>
        <v>#VALUE!</v>
      </c>
      <c r="Y431" t="e">
        <f t="shared" si="521"/>
        <v>#VALUE!</v>
      </c>
      <c r="Z431" t="e">
        <f t="shared" si="522"/>
        <v>#VALUE!</v>
      </c>
      <c r="AA431" t="e">
        <f t="shared" si="523"/>
        <v>#VALUE!</v>
      </c>
      <c r="AB431" t="e">
        <f t="shared" si="524"/>
        <v>#VALUE!</v>
      </c>
      <c r="AC431" t="e">
        <f t="shared" si="525"/>
        <v>#VALUE!</v>
      </c>
      <c r="AD431" t="e">
        <f t="shared" si="526"/>
        <v>#VALUE!</v>
      </c>
      <c r="AE431" t="e">
        <f t="shared" si="527"/>
        <v>#VALUE!</v>
      </c>
      <c r="AF431" t="e">
        <f t="shared" si="528"/>
        <v>#VALUE!</v>
      </c>
      <c r="AG431" t="e">
        <f t="shared" si="529"/>
        <v>#VALUE!</v>
      </c>
      <c r="AH431" t="e">
        <f t="shared" si="530"/>
        <v>#VALUE!</v>
      </c>
      <c r="AI431" t="e">
        <f t="shared" si="531"/>
        <v>#VALUE!</v>
      </c>
      <c r="AJ431" t="e">
        <f t="shared" si="532"/>
        <v>#VALUE!</v>
      </c>
      <c r="AK431" t="e">
        <f t="shared" si="533"/>
        <v>#VALUE!</v>
      </c>
      <c r="AL431" t="e">
        <f t="shared" si="534"/>
        <v>#VALUE!</v>
      </c>
      <c r="AM431" t="e">
        <f t="shared" si="535"/>
        <v>#VALUE!</v>
      </c>
      <c r="AN431" t="e">
        <f t="shared" si="536"/>
        <v>#VALUE!</v>
      </c>
      <c r="AO431" t="e">
        <f t="shared" si="537"/>
        <v>#VALUE!</v>
      </c>
      <c r="AP431" t="e">
        <f t="shared" si="538"/>
        <v>#VALUE!</v>
      </c>
      <c r="AQ431" t="e">
        <f t="shared" si="539"/>
        <v>#VALUE!</v>
      </c>
      <c r="AR431" t="e">
        <f t="shared" si="540"/>
        <v>#VALUE!</v>
      </c>
      <c r="AS431" t="e">
        <f t="shared" si="541"/>
        <v>#VALUE!</v>
      </c>
      <c r="AT431" t="e">
        <f t="shared" si="542"/>
        <v>#VALUE!</v>
      </c>
      <c r="AU431" t="e">
        <f t="shared" si="543"/>
        <v>#VALUE!</v>
      </c>
      <c r="AV431" t="e">
        <f t="shared" si="544"/>
        <v>#VALUE!</v>
      </c>
      <c r="AW431" t="e">
        <f t="shared" si="545"/>
        <v>#VALUE!</v>
      </c>
      <c r="AX431" t="e">
        <f t="shared" si="546"/>
        <v>#VALUE!</v>
      </c>
      <c r="AY431" t="e">
        <f t="shared" si="547"/>
        <v>#VALUE!</v>
      </c>
      <c r="AZ431" t="e">
        <f t="shared" si="548"/>
        <v>#VALUE!</v>
      </c>
      <c r="BA431" t="e">
        <f t="shared" si="549"/>
        <v>#VALUE!</v>
      </c>
      <c r="BB431" t="e">
        <f t="shared" si="550"/>
        <v>#VALUE!</v>
      </c>
      <c r="BC431" t="e">
        <f t="shared" si="551"/>
        <v>#VALUE!</v>
      </c>
      <c r="BD431" t="e">
        <f t="shared" si="552"/>
        <v>#VALUE!</v>
      </c>
      <c r="BE431" t="e">
        <f t="shared" si="553"/>
        <v>#VALUE!</v>
      </c>
      <c r="BF431" t="e">
        <f t="shared" si="554"/>
        <v>#VALUE!</v>
      </c>
      <c r="BG431" t="e">
        <f t="shared" si="555"/>
        <v>#VALUE!</v>
      </c>
      <c r="BH431" t="e">
        <f t="shared" si="556"/>
        <v>#VALUE!</v>
      </c>
      <c r="BI431" t="e">
        <f t="shared" si="557"/>
        <v>#VALUE!</v>
      </c>
      <c r="BJ431" t="e">
        <f t="shared" si="558"/>
        <v>#VALUE!</v>
      </c>
      <c r="BK431" t="e">
        <f t="shared" si="559"/>
        <v>#VALUE!</v>
      </c>
      <c r="BL431" t="e">
        <f t="shared" si="560"/>
        <v>#VALUE!</v>
      </c>
      <c r="BM431" t="e">
        <f t="shared" si="561"/>
        <v>#VALUE!</v>
      </c>
      <c r="BN431" t="e">
        <f t="shared" si="562"/>
        <v>#VALUE!</v>
      </c>
      <c r="BO431" t="e">
        <f t="shared" si="563"/>
        <v>#VALUE!</v>
      </c>
      <c r="BP431" t="e">
        <f t="shared" si="564"/>
        <v>#VALUE!</v>
      </c>
      <c r="BQ431" t="e">
        <f t="shared" si="565"/>
        <v>#VALUE!</v>
      </c>
      <c r="BR431" t="e">
        <f t="shared" si="566"/>
        <v>#VALUE!</v>
      </c>
      <c r="BS431" t="e">
        <f t="shared" si="567"/>
        <v>#VALUE!</v>
      </c>
      <c r="BT431" t="e">
        <f t="shared" si="568"/>
        <v>#VALUE!</v>
      </c>
      <c r="BU431" t="e">
        <f t="shared" si="569"/>
        <v>#VALUE!</v>
      </c>
      <c r="BV431" t="e">
        <f t="shared" si="570"/>
        <v>#VALUE!</v>
      </c>
      <c r="BW431" t="e">
        <f t="shared" si="571"/>
        <v>#VALUE!</v>
      </c>
      <c r="BX431" t="e">
        <f t="shared" si="572"/>
        <v>#VALUE!</v>
      </c>
      <c r="BY431" t="e">
        <f t="shared" si="573"/>
        <v>#VALUE!</v>
      </c>
      <c r="BZ431" t="e">
        <f t="shared" si="574"/>
        <v>#VALUE!</v>
      </c>
      <c r="CA431" t="e">
        <f t="shared" si="575"/>
        <v>#VALUE!</v>
      </c>
      <c r="CB431" t="e">
        <f t="shared" si="576"/>
        <v>#VALUE!</v>
      </c>
      <c r="CC431" t="e">
        <f t="shared" si="577"/>
        <v>#VALUE!</v>
      </c>
      <c r="CD431" t="e">
        <f t="shared" si="578"/>
        <v>#VALUE!</v>
      </c>
      <c r="CE431" t="e">
        <f t="shared" si="579"/>
        <v>#VALUE!</v>
      </c>
      <c r="CF431" t="e">
        <f t="shared" si="580"/>
        <v>#VALUE!</v>
      </c>
      <c r="CG431" t="e">
        <f t="shared" si="581"/>
        <v>#VALUE!</v>
      </c>
      <c r="CH431" t="e">
        <f t="shared" ca="1" si="582"/>
        <v>#N/A</v>
      </c>
    </row>
    <row r="432" spans="5:86" x14ac:dyDescent="0.25">
      <c r="E432">
        <f t="shared" si="586"/>
        <v>1045437</v>
      </c>
      <c r="F432">
        <f t="shared" si="586"/>
        <v>1045437</v>
      </c>
      <c r="G432" t="e">
        <f t="shared" si="584"/>
        <v>#N/A</v>
      </c>
      <c r="H432" t="e">
        <f t="shared" si="504"/>
        <v>#VALUE!</v>
      </c>
      <c r="I432" t="e">
        <f t="shared" si="505"/>
        <v>#VALUE!</v>
      </c>
      <c r="J432" t="e">
        <f t="shared" si="506"/>
        <v>#VALUE!</v>
      </c>
      <c r="K432" t="e">
        <f t="shared" si="507"/>
        <v>#VALUE!</v>
      </c>
      <c r="L432" t="e">
        <f t="shared" si="508"/>
        <v>#VALUE!</v>
      </c>
      <c r="M432" t="e">
        <f t="shared" si="509"/>
        <v>#VALUE!</v>
      </c>
      <c r="N432" t="e">
        <f t="shared" si="510"/>
        <v>#VALUE!</v>
      </c>
      <c r="O432" t="e">
        <f t="shared" si="511"/>
        <v>#VALUE!</v>
      </c>
      <c r="P432" t="e">
        <f t="shared" si="512"/>
        <v>#VALUE!</v>
      </c>
      <c r="Q432" t="e">
        <f t="shared" si="513"/>
        <v>#VALUE!</v>
      </c>
      <c r="R432" t="e">
        <f t="shared" si="514"/>
        <v>#VALUE!</v>
      </c>
      <c r="S432" t="e">
        <f t="shared" si="515"/>
        <v>#VALUE!</v>
      </c>
      <c r="T432" t="e">
        <f t="shared" si="516"/>
        <v>#VALUE!</v>
      </c>
      <c r="U432" t="e">
        <f t="shared" si="517"/>
        <v>#VALUE!</v>
      </c>
      <c r="V432" t="e">
        <f t="shared" si="518"/>
        <v>#VALUE!</v>
      </c>
      <c r="W432" t="e">
        <f t="shared" si="519"/>
        <v>#VALUE!</v>
      </c>
      <c r="X432" t="e">
        <f t="shared" si="520"/>
        <v>#VALUE!</v>
      </c>
      <c r="Y432" t="e">
        <f t="shared" si="521"/>
        <v>#VALUE!</v>
      </c>
      <c r="Z432" t="e">
        <f t="shared" si="522"/>
        <v>#VALUE!</v>
      </c>
      <c r="AA432" t="e">
        <f t="shared" si="523"/>
        <v>#VALUE!</v>
      </c>
      <c r="AB432" t="e">
        <f t="shared" si="524"/>
        <v>#VALUE!</v>
      </c>
      <c r="AC432" t="e">
        <f t="shared" si="525"/>
        <v>#VALUE!</v>
      </c>
      <c r="AD432" t="e">
        <f t="shared" si="526"/>
        <v>#VALUE!</v>
      </c>
      <c r="AE432" t="e">
        <f t="shared" si="527"/>
        <v>#VALUE!</v>
      </c>
      <c r="AF432" t="e">
        <f t="shared" si="528"/>
        <v>#VALUE!</v>
      </c>
      <c r="AG432" t="e">
        <f t="shared" si="529"/>
        <v>#VALUE!</v>
      </c>
      <c r="AH432" t="e">
        <f t="shared" si="530"/>
        <v>#VALUE!</v>
      </c>
      <c r="AI432" t="e">
        <f t="shared" si="531"/>
        <v>#VALUE!</v>
      </c>
      <c r="AJ432" t="e">
        <f t="shared" si="532"/>
        <v>#VALUE!</v>
      </c>
      <c r="AK432" t="e">
        <f t="shared" si="533"/>
        <v>#VALUE!</v>
      </c>
      <c r="AL432" t="e">
        <f t="shared" si="534"/>
        <v>#VALUE!</v>
      </c>
      <c r="AM432" t="e">
        <f t="shared" si="535"/>
        <v>#VALUE!</v>
      </c>
      <c r="AN432" t="e">
        <f t="shared" si="536"/>
        <v>#VALUE!</v>
      </c>
      <c r="AO432" t="e">
        <f t="shared" si="537"/>
        <v>#VALUE!</v>
      </c>
      <c r="AP432" t="e">
        <f t="shared" si="538"/>
        <v>#VALUE!</v>
      </c>
      <c r="AQ432" t="e">
        <f t="shared" si="539"/>
        <v>#VALUE!</v>
      </c>
      <c r="AR432" t="e">
        <f t="shared" si="540"/>
        <v>#VALUE!</v>
      </c>
      <c r="AS432" t="e">
        <f t="shared" si="541"/>
        <v>#VALUE!</v>
      </c>
      <c r="AT432" t="e">
        <f t="shared" si="542"/>
        <v>#VALUE!</v>
      </c>
      <c r="AU432" t="e">
        <f t="shared" si="543"/>
        <v>#VALUE!</v>
      </c>
      <c r="AV432" t="e">
        <f t="shared" si="544"/>
        <v>#VALUE!</v>
      </c>
      <c r="AW432" t="e">
        <f t="shared" si="545"/>
        <v>#VALUE!</v>
      </c>
      <c r="AX432" t="e">
        <f t="shared" si="546"/>
        <v>#VALUE!</v>
      </c>
      <c r="AY432" t="e">
        <f t="shared" si="547"/>
        <v>#VALUE!</v>
      </c>
      <c r="AZ432" t="e">
        <f t="shared" si="548"/>
        <v>#VALUE!</v>
      </c>
      <c r="BA432" t="e">
        <f t="shared" si="549"/>
        <v>#VALUE!</v>
      </c>
      <c r="BB432" t="e">
        <f t="shared" si="550"/>
        <v>#VALUE!</v>
      </c>
      <c r="BC432" t="e">
        <f t="shared" si="551"/>
        <v>#VALUE!</v>
      </c>
      <c r="BD432" t="e">
        <f t="shared" si="552"/>
        <v>#VALUE!</v>
      </c>
      <c r="BE432" t="e">
        <f t="shared" si="553"/>
        <v>#VALUE!</v>
      </c>
      <c r="BF432" t="e">
        <f t="shared" si="554"/>
        <v>#VALUE!</v>
      </c>
      <c r="BG432" t="e">
        <f t="shared" si="555"/>
        <v>#VALUE!</v>
      </c>
      <c r="BH432" t="e">
        <f t="shared" si="556"/>
        <v>#VALUE!</v>
      </c>
      <c r="BI432" t="e">
        <f t="shared" si="557"/>
        <v>#VALUE!</v>
      </c>
      <c r="BJ432" t="e">
        <f t="shared" si="558"/>
        <v>#VALUE!</v>
      </c>
      <c r="BK432" t="e">
        <f t="shared" si="559"/>
        <v>#VALUE!</v>
      </c>
      <c r="BL432" t="e">
        <f t="shared" si="560"/>
        <v>#VALUE!</v>
      </c>
      <c r="BM432" t="e">
        <f t="shared" si="561"/>
        <v>#VALUE!</v>
      </c>
      <c r="BN432" t="e">
        <f t="shared" si="562"/>
        <v>#VALUE!</v>
      </c>
      <c r="BO432" t="e">
        <f t="shared" si="563"/>
        <v>#VALUE!</v>
      </c>
      <c r="BP432" t="e">
        <f t="shared" si="564"/>
        <v>#VALUE!</v>
      </c>
      <c r="BQ432" t="e">
        <f t="shared" si="565"/>
        <v>#VALUE!</v>
      </c>
      <c r="BR432" t="e">
        <f t="shared" si="566"/>
        <v>#VALUE!</v>
      </c>
      <c r="BS432" t="e">
        <f t="shared" si="567"/>
        <v>#VALUE!</v>
      </c>
      <c r="BT432" t="e">
        <f t="shared" si="568"/>
        <v>#VALUE!</v>
      </c>
      <c r="BU432" t="e">
        <f t="shared" si="569"/>
        <v>#VALUE!</v>
      </c>
      <c r="BV432" t="e">
        <f t="shared" si="570"/>
        <v>#VALUE!</v>
      </c>
      <c r="BW432" t="e">
        <f t="shared" si="571"/>
        <v>#VALUE!</v>
      </c>
      <c r="BX432" t="e">
        <f t="shared" si="572"/>
        <v>#VALUE!</v>
      </c>
      <c r="BY432" t="e">
        <f t="shared" si="573"/>
        <v>#VALUE!</v>
      </c>
      <c r="BZ432" t="e">
        <f t="shared" si="574"/>
        <v>#VALUE!</v>
      </c>
      <c r="CA432" t="e">
        <f t="shared" si="575"/>
        <v>#VALUE!</v>
      </c>
      <c r="CB432" t="e">
        <f t="shared" si="576"/>
        <v>#VALUE!</v>
      </c>
      <c r="CC432" t="e">
        <f t="shared" si="577"/>
        <v>#VALUE!</v>
      </c>
      <c r="CD432" t="e">
        <f t="shared" si="578"/>
        <v>#VALUE!</v>
      </c>
      <c r="CE432" t="e">
        <f t="shared" si="579"/>
        <v>#VALUE!</v>
      </c>
      <c r="CF432" t="e">
        <f t="shared" si="580"/>
        <v>#VALUE!</v>
      </c>
      <c r="CG432" t="e">
        <f t="shared" si="581"/>
        <v>#VALUE!</v>
      </c>
      <c r="CH432" t="e">
        <f t="shared" ca="1" si="582"/>
        <v>#N/A</v>
      </c>
    </row>
    <row r="433" spans="5:86" x14ac:dyDescent="0.25">
      <c r="E433">
        <f t="shared" si="586"/>
        <v>1045436</v>
      </c>
      <c r="F433">
        <f t="shared" si="586"/>
        <v>1045436</v>
      </c>
      <c r="G433" t="e">
        <f t="shared" si="584"/>
        <v>#N/A</v>
      </c>
      <c r="H433" t="e">
        <f t="shared" si="504"/>
        <v>#VALUE!</v>
      </c>
      <c r="I433" t="e">
        <f t="shared" si="505"/>
        <v>#VALUE!</v>
      </c>
      <c r="J433" t="e">
        <f t="shared" si="506"/>
        <v>#VALUE!</v>
      </c>
      <c r="K433" t="e">
        <f t="shared" si="507"/>
        <v>#VALUE!</v>
      </c>
      <c r="L433" t="e">
        <f t="shared" si="508"/>
        <v>#VALUE!</v>
      </c>
      <c r="M433" t="e">
        <f t="shared" si="509"/>
        <v>#VALUE!</v>
      </c>
      <c r="N433" t="e">
        <f t="shared" si="510"/>
        <v>#VALUE!</v>
      </c>
      <c r="O433" t="e">
        <f t="shared" si="511"/>
        <v>#VALUE!</v>
      </c>
      <c r="P433" t="e">
        <f t="shared" si="512"/>
        <v>#VALUE!</v>
      </c>
      <c r="Q433" t="e">
        <f t="shared" si="513"/>
        <v>#VALUE!</v>
      </c>
      <c r="R433" t="e">
        <f t="shared" si="514"/>
        <v>#VALUE!</v>
      </c>
      <c r="S433" t="e">
        <f t="shared" si="515"/>
        <v>#VALUE!</v>
      </c>
      <c r="T433" t="e">
        <f t="shared" si="516"/>
        <v>#VALUE!</v>
      </c>
      <c r="U433" t="e">
        <f t="shared" si="517"/>
        <v>#VALUE!</v>
      </c>
      <c r="V433" t="e">
        <f t="shared" si="518"/>
        <v>#VALUE!</v>
      </c>
      <c r="W433" t="e">
        <f t="shared" si="519"/>
        <v>#VALUE!</v>
      </c>
      <c r="X433" t="e">
        <f t="shared" si="520"/>
        <v>#VALUE!</v>
      </c>
      <c r="Y433" t="e">
        <f t="shared" si="521"/>
        <v>#VALUE!</v>
      </c>
      <c r="Z433" t="e">
        <f t="shared" si="522"/>
        <v>#VALUE!</v>
      </c>
      <c r="AA433" t="e">
        <f t="shared" si="523"/>
        <v>#VALUE!</v>
      </c>
      <c r="AB433" t="e">
        <f t="shared" si="524"/>
        <v>#VALUE!</v>
      </c>
      <c r="AC433" t="e">
        <f t="shared" si="525"/>
        <v>#VALUE!</v>
      </c>
      <c r="AD433" t="e">
        <f t="shared" si="526"/>
        <v>#VALUE!</v>
      </c>
      <c r="AE433" t="e">
        <f t="shared" si="527"/>
        <v>#VALUE!</v>
      </c>
      <c r="AF433" t="e">
        <f t="shared" si="528"/>
        <v>#VALUE!</v>
      </c>
      <c r="AG433" t="e">
        <f t="shared" si="529"/>
        <v>#VALUE!</v>
      </c>
      <c r="AH433" t="e">
        <f t="shared" si="530"/>
        <v>#VALUE!</v>
      </c>
      <c r="AI433" t="e">
        <f t="shared" si="531"/>
        <v>#VALUE!</v>
      </c>
      <c r="AJ433" t="e">
        <f t="shared" si="532"/>
        <v>#VALUE!</v>
      </c>
      <c r="AK433" t="e">
        <f t="shared" si="533"/>
        <v>#VALUE!</v>
      </c>
      <c r="AL433" t="e">
        <f t="shared" si="534"/>
        <v>#VALUE!</v>
      </c>
      <c r="AM433" t="e">
        <f t="shared" si="535"/>
        <v>#VALUE!</v>
      </c>
      <c r="AN433" t="e">
        <f t="shared" si="536"/>
        <v>#VALUE!</v>
      </c>
      <c r="AO433" t="e">
        <f t="shared" si="537"/>
        <v>#VALUE!</v>
      </c>
      <c r="AP433" t="e">
        <f t="shared" si="538"/>
        <v>#VALUE!</v>
      </c>
      <c r="AQ433" t="e">
        <f t="shared" si="539"/>
        <v>#VALUE!</v>
      </c>
      <c r="AR433" t="e">
        <f t="shared" si="540"/>
        <v>#VALUE!</v>
      </c>
      <c r="AS433" t="e">
        <f t="shared" si="541"/>
        <v>#VALUE!</v>
      </c>
      <c r="AT433" t="e">
        <f t="shared" si="542"/>
        <v>#VALUE!</v>
      </c>
      <c r="AU433" t="e">
        <f t="shared" si="543"/>
        <v>#VALUE!</v>
      </c>
      <c r="AV433" t="e">
        <f t="shared" si="544"/>
        <v>#VALUE!</v>
      </c>
      <c r="AW433" t="e">
        <f t="shared" si="545"/>
        <v>#VALUE!</v>
      </c>
      <c r="AX433" t="e">
        <f t="shared" si="546"/>
        <v>#VALUE!</v>
      </c>
      <c r="AY433" t="e">
        <f t="shared" si="547"/>
        <v>#VALUE!</v>
      </c>
      <c r="AZ433" t="e">
        <f t="shared" si="548"/>
        <v>#VALUE!</v>
      </c>
      <c r="BA433" t="e">
        <f t="shared" si="549"/>
        <v>#VALUE!</v>
      </c>
      <c r="BB433" t="e">
        <f t="shared" si="550"/>
        <v>#VALUE!</v>
      </c>
      <c r="BC433" t="e">
        <f t="shared" si="551"/>
        <v>#VALUE!</v>
      </c>
      <c r="BD433" t="e">
        <f t="shared" si="552"/>
        <v>#VALUE!</v>
      </c>
      <c r="BE433" t="e">
        <f t="shared" si="553"/>
        <v>#VALUE!</v>
      </c>
      <c r="BF433" t="e">
        <f t="shared" si="554"/>
        <v>#VALUE!</v>
      </c>
      <c r="BG433" t="e">
        <f t="shared" si="555"/>
        <v>#VALUE!</v>
      </c>
      <c r="BH433" t="e">
        <f t="shared" si="556"/>
        <v>#VALUE!</v>
      </c>
      <c r="BI433" t="e">
        <f t="shared" si="557"/>
        <v>#VALUE!</v>
      </c>
      <c r="BJ433" t="e">
        <f t="shared" si="558"/>
        <v>#VALUE!</v>
      </c>
      <c r="BK433" t="e">
        <f t="shared" si="559"/>
        <v>#VALUE!</v>
      </c>
      <c r="BL433" t="e">
        <f t="shared" si="560"/>
        <v>#VALUE!</v>
      </c>
      <c r="BM433" t="e">
        <f t="shared" si="561"/>
        <v>#VALUE!</v>
      </c>
      <c r="BN433" t="e">
        <f t="shared" si="562"/>
        <v>#VALUE!</v>
      </c>
      <c r="BO433" t="e">
        <f t="shared" si="563"/>
        <v>#VALUE!</v>
      </c>
      <c r="BP433" t="e">
        <f t="shared" si="564"/>
        <v>#VALUE!</v>
      </c>
      <c r="BQ433" t="e">
        <f t="shared" si="565"/>
        <v>#VALUE!</v>
      </c>
      <c r="BR433" t="e">
        <f t="shared" si="566"/>
        <v>#VALUE!</v>
      </c>
      <c r="BS433" t="e">
        <f t="shared" si="567"/>
        <v>#VALUE!</v>
      </c>
      <c r="BT433" t="e">
        <f t="shared" si="568"/>
        <v>#VALUE!</v>
      </c>
      <c r="BU433" t="e">
        <f t="shared" si="569"/>
        <v>#VALUE!</v>
      </c>
      <c r="BV433" t="e">
        <f t="shared" si="570"/>
        <v>#VALUE!</v>
      </c>
      <c r="BW433" t="e">
        <f t="shared" si="571"/>
        <v>#VALUE!</v>
      </c>
      <c r="BX433" t="e">
        <f t="shared" si="572"/>
        <v>#VALUE!</v>
      </c>
      <c r="BY433" t="e">
        <f t="shared" si="573"/>
        <v>#VALUE!</v>
      </c>
      <c r="BZ433" t="e">
        <f t="shared" si="574"/>
        <v>#VALUE!</v>
      </c>
      <c r="CA433" t="e">
        <f t="shared" si="575"/>
        <v>#VALUE!</v>
      </c>
      <c r="CB433" t="e">
        <f t="shared" si="576"/>
        <v>#VALUE!</v>
      </c>
      <c r="CC433" t="e">
        <f t="shared" si="577"/>
        <v>#VALUE!</v>
      </c>
      <c r="CD433" t="e">
        <f t="shared" si="578"/>
        <v>#VALUE!</v>
      </c>
      <c r="CE433" t="e">
        <f t="shared" si="579"/>
        <v>#VALUE!</v>
      </c>
      <c r="CF433" t="e">
        <f t="shared" si="580"/>
        <v>#VALUE!</v>
      </c>
      <c r="CG433" t="e">
        <f t="shared" si="581"/>
        <v>#VALUE!</v>
      </c>
      <c r="CH433" t="e">
        <f t="shared" ca="1" si="582"/>
        <v>#N/A</v>
      </c>
    </row>
    <row r="434" spans="5:86" x14ac:dyDescent="0.25">
      <c r="E434">
        <f t="shared" si="586"/>
        <v>1045435</v>
      </c>
      <c r="F434">
        <f t="shared" si="586"/>
        <v>1045435</v>
      </c>
      <c r="G434" t="e">
        <f t="shared" si="584"/>
        <v>#N/A</v>
      </c>
      <c r="H434" t="e">
        <f t="shared" si="504"/>
        <v>#VALUE!</v>
      </c>
      <c r="I434" t="e">
        <f t="shared" si="505"/>
        <v>#VALUE!</v>
      </c>
      <c r="J434" t="e">
        <f t="shared" si="506"/>
        <v>#VALUE!</v>
      </c>
      <c r="K434" t="e">
        <f t="shared" si="507"/>
        <v>#VALUE!</v>
      </c>
      <c r="L434" t="e">
        <f t="shared" si="508"/>
        <v>#VALUE!</v>
      </c>
      <c r="M434" t="e">
        <f t="shared" si="509"/>
        <v>#VALUE!</v>
      </c>
      <c r="N434" t="e">
        <f t="shared" si="510"/>
        <v>#VALUE!</v>
      </c>
      <c r="O434" t="e">
        <f t="shared" si="511"/>
        <v>#VALUE!</v>
      </c>
      <c r="P434" t="e">
        <f t="shared" si="512"/>
        <v>#VALUE!</v>
      </c>
      <c r="Q434" t="e">
        <f t="shared" si="513"/>
        <v>#VALUE!</v>
      </c>
      <c r="R434" t="e">
        <f t="shared" si="514"/>
        <v>#VALUE!</v>
      </c>
      <c r="S434" t="e">
        <f t="shared" si="515"/>
        <v>#VALUE!</v>
      </c>
      <c r="T434" t="e">
        <f t="shared" si="516"/>
        <v>#VALUE!</v>
      </c>
      <c r="U434" t="e">
        <f t="shared" si="517"/>
        <v>#VALUE!</v>
      </c>
      <c r="V434" t="e">
        <f t="shared" si="518"/>
        <v>#VALUE!</v>
      </c>
      <c r="W434" t="e">
        <f t="shared" si="519"/>
        <v>#VALUE!</v>
      </c>
      <c r="X434" t="e">
        <f t="shared" si="520"/>
        <v>#VALUE!</v>
      </c>
      <c r="Y434" t="e">
        <f t="shared" si="521"/>
        <v>#VALUE!</v>
      </c>
      <c r="Z434" t="e">
        <f t="shared" si="522"/>
        <v>#VALUE!</v>
      </c>
      <c r="AA434" t="e">
        <f t="shared" si="523"/>
        <v>#VALUE!</v>
      </c>
      <c r="AB434" t="e">
        <f t="shared" si="524"/>
        <v>#VALUE!</v>
      </c>
      <c r="AC434" t="e">
        <f t="shared" si="525"/>
        <v>#VALUE!</v>
      </c>
      <c r="AD434" t="e">
        <f t="shared" si="526"/>
        <v>#VALUE!</v>
      </c>
      <c r="AE434" t="e">
        <f t="shared" si="527"/>
        <v>#VALUE!</v>
      </c>
      <c r="AF434" t="e">
        <f t="shared" si="528"/>
        <v>#VALUE!</v>
      </c>
      <c r="AG434" t="e">
        <f t="shared" si="529"/>
        <v>#VALUE!</v>
      </c>
      <c r="AH434" t="e">
        <f t="shared" si="530"/>
        <v>#VALUE!</v>
      </c>
      <c r="AI434" t="e">
        <f t="shared" si="531"/>
        <v>#VALUE!</v>
      </c>
      <c r="AJ434" t="e">
        <f t="shared" si="532"/>
        <v>#VALUE!</v>
      </c>
      <c r="AK434" t="e">
        <f t="shared" si="533"/>
        <v>#VALUE!</v>
      </c>
      <c r="AL434" t="e">
        <f t="shared" si="534"/>
        <v>#VALUE!</v>
      </c>
      <c r="AM434" t="e">
        <f t="shared" si="535"/>
        <v>#VALUE!</v>
      </c>
      <c r="AN434" t="e">
        <f t="shared" si="536"/>
        <v>#VALUE!</v>
      </c>
      <c r="AO434" t="e">
        <f t="shared" si="537"/>
        <v>#VALUE!</v>
      </c>
      <c r="AP434" t="e">
        <f t="shared" si="538"/>
        <v>#VALUE!</v>
      </c>
      <c r="AQ434" t="e">
        <f t="shared" si="539"/>
        <v>#VALUE!</v>
      </c>
      <c r="AR434" t="e">
        <f t="shared" si="540"/>
        <v>#VALUE!</v>
      </c>
      <c r="AS434" t="e">
        <f t="shared" si="541"/>
        <v>#VALUE!</v>
      </c>
      <c r="AT434" t="e">
        <f t="shared" si="542"/>
        <v>#VALUE!</v>
      </c>
      <c r="AU434" t="e">
        <f t="shared" si="543"/>
        <v>#VALUE!</v>
      </c>
      <c r="AV434" t="e">
        <f t="shared" si="544"/>
        <v>#VALUE!</v>
      </c>
      <c r="AW434" t="e">
        <f t="shared" si="545"/>
        <v>#VALUE!</v>
      </c>
      <c r="AX434" t="e">
        <f t="shared" si="546"/>
        <v>#VALUE!</v>
      </c>
      <c r="AY434" t="e">
        <f t="shared" si="547"/>
        <v>#VALUE!</v>
      </c>
      <c r="AZ434" t="e">
        <f t="shared" si="548"/>
        <v>#VALUE!</v>
      </c>
      <c r="BA434" t="e">
        <f t="shared" si="549"/>
        <v>#VALUE!</v>
      </c>
      <c r="BB434" t="e">
        <f t="shared" si="550"/>
        <v>#VALUE!</v>
      </c>
      <c r="BC434" t="e">
        <f t="shared" si="551"/>
        <v>#VALUE!</v>
      </c>
      <c r="BD434" t="e">
        <f t="shared" si="552"/>
        <v>#VALUE!</v>
      </c>
      <c r="BE434" t="e">
        <f t="shared" si="553"/>
        <v>#VALUE!</v>
      </c>
      <c r="BF434" t="e">
        <f t="shared" si="554"/>
        <v>#VALUE!</v>
      </c>
      <c r="BG434" t="e">
        <f t="shared" si="555"/>
        <v>#VALUE!</v>
      </c>
      <c r="BH434" t="e">
        <f t="shared" si="556"/>
        <v>#VALUE!</v>
      </c>
      <c r="BI434" t="e">
        <f t="shared" si="557"/>
        <v>#VALUE!</v>
      </c>
      <c r="BJ434" t="e">
        <f t="shared" si="558"/>
        <v>#VALUE!</v>
      </c>
      <c r="BK434" t="e">
        <f t="shared" si="559"/>
        <v>#VALUE!</v>
      </c>
      <c r="BL434" t="e">
        <f t="shared" si="560"/>
        <v>#VALUE!</v>
      </c>
      <c r="BM434" t="e">
        <f t="shared" si="561"/>
        <v>#VALUE!</v>
      </c>
      <c r="BN434" t="e">
        <f t="shared" si="562"/>
        <v>#VALUE!</v>
      </c>
      <c r="BO434" t="e">
        <f t="shared" si="563"/>
        <v>#VALUE!</v>
      </c>
      <c r="BP434" t="e">
        <f t="shared" si="564"/>
        <v>#VALUE!</v>
      </c>
      <c r="BQ434" t="e">
        <f t="shared" si="565"/>
        <v>#VALUE!</v>
      </c>
      <c r="BR434" t="e">
        <f t="shared" si="566"/>
        <v>#VALUE!</v>
      </c>
      <c r="BS434" t="e">
        <f t="shared" si="567"/>
        <v>#VALUE!</v>
      </c>
      <c r="BT434" t="e">
        <f t="shared" si="568"/>
        <v>#VALUE!</v>
      </c>
      <c r="BU434" t="e">
        <f t="shared" si="569"/>
        <v>#VALUE!</v>
      </c>
      <c r="BV434" t="e">
        <f t="shared" si="570"/>
        <v>#VALUE!</v>
      </c>
      <c r="BW434" t="e">
        <f t="shared" si="571"/>
        <v>#VALUE!</v>
      </c>
      <c r="BX434" t="e">
        <f t="shared" si="572"/>
        <v>#VALUE!</v>
      </c>
      <c r="BY434" t="e">
        <f t="shared" si="573"/>
        <v>#VALUE!</v>
      </c>
      <c r="BZ434" t="e">
        <f t="shared" si="574"/>
        <v>#VALUE!</v>
      </c>
      <c r="CA434" t="e">
        <f t="shared" si="575"/>
        <v>#VALUE!</v>
      </c>
      <c r="CB434" t="e">
        <f t="shared" si="576"/>
        <v>#VALUE!</v>
      </c>
      <c r="CC434" t="e">
        <f t="shared" si="577"/>
        <v>#VALUE!</v>
      </c>
      <c r="CD434" t="e">
        <f t="shared" si="578"/>
        <v>#VALUE!</v>
      </c>
      <c r="CE434" t="e">
        <f t="shared" si="579"/>
        <v>#VALUE!</v>
      </c>
      <c r="CF434" t="e">
        <f t="shared" si="580"/>
        <v>#VALUE!</v>
      </c>
      <c r="CG434" t="e">
        <f t="shared" si="581"/>
        <v>#VALUE!</v>
      </c>
      <c r="CH434" t="e">
        <f t="shared" ca="1" si="582"/>
        <v>#N/A</v>
      </c>
    </row>
    <row r="435" spans="5:86" x14ac:dyDescent="0.25">
      <c r="E435">
        <f t="shared" si="586"/>
        <v>1045434</v>
      </c>
      <c r="F435">
        <f t="shared" si="586"/>
        <v>1045434</v>
      </c>
      <c r="G435" t="e">
        <f t="shared" si="584"/>
        <v>#N/A</v>
      </c>
      <c r="H435" t="e">
        <f t="shared" si="504"/>
        <v>#VALUE!</v>
      </c>
      <c r="I435" t="e">
        <f t="shared" si="505"/>
        <v>#VALUE!</v>
      </c>
      <c r="J435" t="e">
        <f t="shared" si="506"/>
        <v>#VALUE!</v>
      </c>
      <c r="K435" t="e">
        <f t="shared" si="507"/>
        <v>#VALUE!</v>
      </c>
      <c r="L435" t="e">
        <f t="shared" si="508"/>
        <v>#VALUE!</v>
      </c>
      <c r="M435" t="e">
        <f t="shared" si="509"/>
        <v>#VALUE!</v>
      </c>
      <c r="N435" t="e">
        <f t="shared" si="510"/>
        <v>#VALUE!</v>
      </c>
      <c r="O435" t="e">
        <f t="shared" si="511"/>
        <v>#VALUE!</v>
      </c>
      <c r="P435" t="e">
        <f t="shared" si="512"/>
        <v>#VALUE!</v>
      </c>
      <c r="Q435" t="e">
        <f t="shared" si="513"/>
        <v>#VALUE!</v>
      </c>
      <c r="R435" t="e">
        <f t="shared" si="514"/>
        <v>#VALUE!</v>
      </c>
      <c r="S435" t="e">
        <f t="shared" si="515"/>
        <v>#VALUE!</v>
      </c>
      <c r="T435" t="e">
        <f t="shared" si="516"/>
        <v>#VALUE!</v>
      </c>
      <c r="U435" t="e">
        <f t="shared" si="517"/>
        <v>#VALUE!</v>
      </c>
      <c r="V435" t="e">
        <f t="shared" si="518"/>
        <v>#VALUE!</v>
      </c>
      <c r="W435" t="e">
        <f t="shared" si="519"/>
        <v>#VALUE!</v>
      </c>
      <c r="X435" t="e">
        <f t="shared" si="520"/>
        <v>#VALUE!</v>
      </c>
      <c r="Y435" t="e">
        <f t="shared" si="521"/>
        <v>#VALUE!</v>
      </c>
      <c r="Z435" t="e">
        <f t="shared" si="522"/>
        <v>#VALUE!</v>
      </c>
      <c r="AA435" t="e">
        <f t="shared" si="523"/>
        <v>#VALUE!</v>
      </c>
      <c r="AB435" t="e">
        <f t="shared" si="524"/>
        <v>#VALUE!</v>
      </c>
      <c r="AC435" t="e">
        <f t="shared" si="525"/>
        <v>#VALUE!</v>
      </c>
      <c r="AD435" t="e">
        <f t="shared" si="526"/>
        <v>#VALUE!</v>
      </c>
      <c r="AE435" t="e">
        <f t="shared" si="527"/>
        <v>#VALUE!</v>
      </c>
      <c r="AF435" t="e">
        <f t="shared" si="528"/>
        <v>#VALUE!</v>
      </c>
      <c r="AG435" t="e">
        <f t="shared" si="529"/>
        <v>#VALUE!</v>
      </c>
      <c r="AH435" t="e">
        <f t="shared" si="530"/>
        <v>#VALUE!</v>
      </c>
      <c r="AI435" t="e">
        <f t="shared" si="531"/>
        <v>#VALUE!</v>
      </c>
      <c r="AJ435" t="e">
        <f t="shared" si="532"/>
        <v>#VALUE!</v>
      </c>
      <c r="AK435" t="e">
        <f t="shared" si="533"/>
        <v>#VALUE!</v>
      </c>
      <c r="AL435" t="e">
        <f t="shared" si="534"/>
        <v>#VALUE!</v>
      </c>
      <c r="AM435" t="e">
        <f t="shared" si="535"/>
        <v>#VALUE!</v>
      </c>
      <c r="AN435" t="e">
        <f t="shared" si="536"/>
        <v>#VALUE!</v>
      </c>
      <c r="AO435" t="e">
        <f t="shared" si="537"/>
        <v>#VALUE!</v>
      </c>
      <c r="AP435" t="e">
        <f t="shared" si="538"/>
        <v>#VALUE!</v>
      </c>
      <c r="AQ435" t="e">
        <f t="shared" si="539"/>
        <v>#VALUE!</v>
      </c>
      <c r="AR435" t="e">
        <f t="shared" si="540"/>
        <v>#VALUE!</v>
      </c>
      <c r="AS435" t="e">
        <f t="shared" si="541"/>
        <v>#VALUE!</v>
      </c>
      <c r="AT435" t="e">
        <f t="shared" si="542"/>
        <v>#VALUE!</v>
      </c>
      <c r="AU435" t="e">
        <f t="shared" si="543"/>
        <v>#VALUE!</v>
      </c>
      <c r="AV435" t="e">
        <f t="shared" si="544"/>
        <v>#VALUE!</v>
      </c>
      <c r="AW435" t="e">
        <f t="shared" si="545"/>
        <v>#VALUE!</v>
      </c>
      <c r="AX435" t="e">
        <f t="shared" si="546"/>
        <v>#VALUE!</v>
      </c>
      <c r="AY435" t="e">
        <f t="shared" si="547"/>
        <v>#VALUE!</v>
      </c>
      <c r="AZ435" t="e">
        <f t="shared" si="548"/>
        <v>#VALUE!</v>
      </c>
      <c r="BA435" t="e">
        <f t="shared" si="549"/>
        <v>#VALUE!</v>
      </c>
      <c r="BB435" t="e">
        <f t="shared" si="550"/>
        <v>#VALUE!</v>
      </c>
      <c r="BC435" t="e">
        <f t="shared" si="551"/>
        <v>#VALUE!</v>
      </c>
      <c r="BD435" t="e">
        <f t="shared" si="552"/>
        <v>#VALUE!</v>
      </c>
      <c r="BE435" t="e">
        <f t="shared" si="553"/>
        <v>#VALUE!</v>
      </c>
      <c r="BF435" t="e">
        <f t="shared" si="554"/>
        <v>#VALUE!</v>
      </c>
      <c r="BG435" t="e">
        <f t="shared" si="555"/>
        <v>#VALUE!</v>
      </c>
      <c r="BH435" t="e">
        <f t="shared" si="556"/>
        <v>#VALUE!</v>
      </c>
      <c r="BI435" t="e">
        <f t="shared" si="557"/>
        <v>#VALUE!</v>
      </c>
      <c r="BJ435" t="e">
        <f t="shared" si="558"/>
        <v>#VALUE!</v>
      </c>
      <c r="BK435" t="e">
        <f t="shared" si="559"/>
        <v>#VALUE!</v>
      </c>
      <c r="BL435" t="e">
        <f t="shared" si="560"/>
        <v>#VALUE!</v>
      </c>
      <c r="BM435" t="e">
        <f t="shared" si="561"/>
        <v>#VALUE!</v>
      </c>
      <c r="BN435" t="e">
        <f t="shared" si="562"/>
        <v>#VALUE!</v>
      </c>
      <c r="BO435" t="e">
        <f t="shared" si="563"/>
        <v>#VALUE!</v>
      </c>
      <c r="BP435" t="e">
        <f t="shared" si="564"/>
        <v>#VALUE!</v>
      </c>
      <c r="BQ435" t="e">
        <f t="shared" si="565"/>
        <v>#VALUE!</v>
      </c>
      <c r="BR435" t="e">
        <f t="shared" si="566"/>
        <v>#VALUE!</v>
      </c>
      <c r="BS435" t="e">
        <f t="shared" si="567"/>
        <v>#VALUE!</v>
      </c>
      <c r="BT435" t="e">
        <f t="shared" si="568"/>
        <v>#VALUE!</v>
      </c>
      <c r="BU435" t="e">
        <f t="shared" si="569"/>
        <v>#VALUE!</v>
      </c>
      <c r="BV435" t="e">
        <f t="shared" si="570"/>
        <v>#VALUE!</v>
      </c>
      <c r="BW435" t="e">
        <f t="shared" si="571"/>
        <v>#VALUE!</v>
      </c>
      <c r="BX435" t="e">
        <f t="shared" si="572"/>
        <v>#VALUE!</v>
      </c>
      <c r="BY435" t="e">
        <f t="shared" si="573"/>
        <v>#VALUE!</v>
      </c>
      <c r="BZ435" t="e">
        <f t="shared" si="574"/>
        <v>#VALUE!</v>
      </c>
      <c r="CA435" t="e">
        <f t="shared" si="575"/>
        <v>#VALUE!</v>
      </c>
      <c r="CB435" t="e">
        <f t="shared" si="576"/>
        <v>#VALUE!</v>
      </c>
      <c r="CC435" t="e">
        <f t="shared" si="577"/>
        <v>#VALUE!</v>
      </c>
      <c r="CD435" t="e">
        <f t="shared" si="578"/>
        <v>#VALUE!</v>
      </c>
      <c r="CE435" t="e">
        <f t="shared" si="579"/>
        <v>#VALUE!</v>
      </c>
      <c r="CF435" t="e">
        <f t="shared" si="580"/>
        <v>#VALUE!</v>
      </c>
      <c r="CG435" t="e">
        <f t="shared" si="581"/>
        <v>#VALUE!</v>
      </c>
      <c r="CH435" t="e">
        <f t="shared" ca="1" si="582"/>
        <v>#N/A</v>
      </c>
    </row>
    <row r="436" spans="5:86" x14ac:dyDescent="0.25">
      <c r="E436">
        <f t="shared" si="586"/>
        <v>1045433</v>
      </c>
      <c r="F436">
        <f t="shared" si="586"/>
        <v>1045433</v>
      </c>
      <c r="G436" t="e">
        <f t="shared" si="584"/>
        <v>#N/A</v>
      </c>
      <c r="H436" t="e">
        <f t="shared" si="504"/>
        <v>#VALUE!</v>
      </c>
      <c r="I436" t="e">
        <f t="shared" si="505"/>
        <v>#VALUE!</v>
      </c>
      <c r="J436" t="e">
        <f t="shared" si="506"/>
        <v>#VALUE!</v>
      </c>
      <c r="K436" t="e">
        <f t="shared" si="507"/>
        <v>#VALUE!</v>
      </c>
      <c r="L436" t="e">
        <f t="shared" si="508"/>
        <v>#VALUE!</v>
      </c>
      <c r="M436" t="e">
        <f t="shared" si="509"/>
        <v>#VALUE!</v>
      </c>
      <c r="N436" t="e">
        <f t="shared" si="510"/>
        <v>#VALUE!</v>
      </c>
      <c r="O436" t="e">
        <f t="shared" si="511"/>
        <v>#VALUE!</v>
      </c>
      <c r="P436" t="e">
        <f t="shared" si="512"/>
        <v>#VALUE!</v>
      </c>
      <c r="Q436" t="e">
        <f t="shared" si="513"/>
        <v>#VALUE!</v>
      </c>
      <c r="R436" t="e">
        <f t="shared" si="514"/>
        <v>#VALUE!</v>
      </c>
      <c r="S436" t="e">
        <f t="shared" si="515"/>
        <v>#VALUE!</v>
      </c>
      <c r="T436" t="e">
        <f t="shared" si="516"/>
        <v>#VALUE!</v>
      </c>
      <c r="U436" t="e">
        <f t="shared" si="517"/>
        <v>#VALUE!</v>
      </c>
      <c r="V436" t="e">
        <f t="shared" si="518"/>
        <v>#VALUE!</v>
      </c>
      <c r="W436" t="e">
        <f t="shared" si="519"/>
        <v>#VALUE!</v>
      </c>
      <c r="X436" t="e">
        <f t="shared" si="520"/>
        <v>#VALUE!</v>
      </c>
      <c r="Y436" t="e">
        <f t="shared" si="521"/>
        <v>#VALUE!</v>
      </c>
      <c r="Z436" t="e">
        <f t="shared" si="522"/>
        <v>#VALUE!</v>
      </c>
      <c r="AA436" t="e">
        <f t="shared" si="523"/>
        <v>#VALUE!</v>
      </c>
      <c r="AB436" t="e">
        <f t="shared" si="524"/>
        <v>#VALUE!</v>
      </c>
      <c r="AC436" t="e">
        <f t="shared" si="525"/>
        <v>#VALUE!</v>
      </c>
      <c r="AD436" t="e">
        <f t="shared" si="526"/>
        <v>#VALUE!</v>
      </c>
      <c r="AE436" t="e">
        <f t="shared" si="527"/>
        <v>#VALUE!</v>
      </c>
      <c r="AF436" t="e">
        <f t="shared" si="528"/>
        <v>#VALUE!</v>
      </c>
      <c r="AG436" t="e">
        <f t="shared" si="529"/>
        <v>#VALUE!</v>
      </c>
      <c r="AH436" t="e">
        <f t="shared" si="530"/>
        <v>#VALUE!</v>
      </c>
      <c r="AI436" t="e">
        <f t="shared" si="531"/>
        <v>#VALUE!</v>
      </c>
      <c r="AJ436" t="e">
        <f t="shared" si="532"/>
        <v>#VALUE!</v>
      </c>
      <c r="AK436" t="e">
        <f t="shared" si="533"/>
        <v>#VALUE!</v>
      </c>
      <c r="AL436" t="e">
        <f t="shared" si="534"/>
        <v>#VALUE!</v>
      </c>
      <c r="AM436" t="e">
        <f t="shared" si="535"/>
        <v>#VALUE!</v>
      </c>
      <c r="AN436" t="e">
        <f t="shared" si="536"/>
        <v>#VALUE!</v>
      </c>
      <c r="AO436" t="e">
        <f t="shared" si="537"/>
        <v>#VALUE!</v>
      </c>
      <c r="AP436" t="e">
        <f t="shared" si="538"/>
        <v>#VALUE!</v>
      </c>
      <c r="AQ436" t="e">
        <f t="shared" si="539"/>
        <v>#VALUE!</v>
      </c>
      <c r="AR436" t="e">
        <f t="shared" si="540"/>
        <v>#VALUE!</v>
      </c>
      <c r="AS436" t="e">
        <f t="shared" si="541"/>
        <v>#VALUE!</v>
      </c>
      <c r="AT436" t="e">
        <f t="shared" si="542"/>
        <v>#VALUE!</v>
      </c>
      <c r="AU436" t="e">
        <f t="shared" si="543"/>
        <v>#VALUE!</v>
      </c>
      <c r="AV436" t="e">
        <f t="shared" si="544"/>
        <v>#VALUE!</v>
      </c>
      <c r="AW436" t="e">
        <f t="shared" si="545"/>
        <v>#VALUE!</v>
      </c>
      <c r="AX436" t="e">
        <f t="shared" si="546"/>
        <v>#VALUE!</v>
      </c>
      <c r="AY436" t="e">
        <f t="shared" si="547"/>
        <v>#VALUE!</v>
      </c>
      <c r="AZ436" t="e">
        <f t="shared" si="548"/>
        <v>#VALUE!</v>
      </c>
      <c r="BA436" t="e">
        <f t="shared" si="549"/>
        <v>#VALUE!</v>
      </c>
      <c r="BB436" t="e">
        <f t="shared" si="550"/>
        <v>#VALUE!</v>
      </c>
      <c r="BC436" t="e">
        <f t="shared" si="551"/>
        <v>#VALUE!</v>
      </c>
      <c r="BD436" t="e">
        <f t="shared" si="552"/>
        <v>#VALUE!</v>
      </c>
      <c r="BE436" t="e">
        <f t="shared" si="553"/>
        <v>#VALUE!</v>
      </c>
      <c r="BF436" t="e">
        <f t="shared" si="554"/>
        <v>#VALUE!</v>
      </c>
      <c r="BG436" t="e">
        <f t="shared" si="555"/>
        <v>#VALUE!</v>
      </c>
      <c r="BH436" t="e">
        <f t="shared" si="556"/>
        <v>#VALUE!</v>
      </c>
      <c r="BI436" t="e">
        <f t="shared" si="557"/>
        <v>#VALUE!</v>
      </c>
      <c r="BJ436" t="e">
        <f t="shared" si="558"/>
        <v>#VALUE!</v>
      </c>
      <c r="BK436" t="e">
        <f t="shared" si="559"/>
        <v>#VALUE!</v>
      </c>
      <c r="BL436" t="e">
        <f t="shared" si="560"/>
        <v>#VALUE!</v>
      </c>
      <c r="BM436" t="e">
        <f t="shared" si="561"/>
        <v>#VALUE!</v>
      </c>
      <c r="BN436" t="e">
        <f t="shared" si="562"/>
        <v>#VALUE!</v>
      </c>
      <c r="BO436" t="e">
        <f t="shared" si="563"/>
        <v>#VALUE!</v>
      </c>
      <c r="BP436" t="e">
        <f t="shared" si="564"/>
        <v>#VALUE!</v>
      </c>
      <c r="BQ436" t="e">
        <f t="shared" si="565"/>
        <v>#VALUE!</v>
      </c>
      <c r="BR436" t="e">
        <f t="shared" si="566"/>
        <v>#VALUE!</v>
      </c>
      <c r="BS436" t="e">
        <f t="shared" si="567"/>
        <v>#VALUE!</v>
      </c>
      <c r="BT436" t="e">
        <f t="shared" si="568"/>
        <v>#VALUE!</v>
      </c>
      <c r="BU436" t="e">
        <f t="shared" si="569"/>
        <v>#VALUE!</v>
      </c>
      <c r="BV436" t="e">
        <f t="shared" si="570"/>
        <v>#VALUE!</v>
      </c>
      <c r="BW436" t="e">
        <f t="shared" si="571"/>
        <v>#VALUE!</v>
      </c>
      <c r="BX436" t="e">
        <f t="shared" si="572"/>
        <v>#VALUE!</v>
      </c>
      <c r="BY436" t="e">
        <f t="shared" si="573"/>
        <v>#VALUE!</v>
      </c>
      <c r="BZ436" t="e">
        <f t="shared" si="574"/>
        <v>#VALUE!</v>
      </c>
      <c r="CA436" t="e">
        <f t="shared" si="575"/>
        <v>#VALUE!</v>
      </c>
      <c r="CB436" t="e">
        <f t="shared" si="576"/>
        <v>#VALUE!</v>
      </c>
      <c r="CC436" t="e">
        <f t="shared" si="577"/>
        <v>#VALUE!</v>
      </c>
      <c r="CD436" t="e">
        <f t="shared" si="578"/>
        <v>#VALUE!</v>
      </c>
      <c r="CE436" t="e">
        <f t="shared" si="579"/>
        <v>#VALUE!</v>
      </c>
      <c r="CF436" t="e">
        <f t="shared" si="580"/>
        <v>#VALUE!</v>
      </c>
      <c r="CG436" t="e">
        <f t="shared" si="581"/>
        <v>#VALUE!</v>
      </c>
      <c r="CH436" t="e">
        <f t="shared" ca="1" si="582"/>
        <v>#N/A</v>
      </c>
    </row>
    <row r="437" spans="5:86" x14ac:dyDescent="0.25">
      <c r="E437">
        <f t="shared" si="586"/>
        <v>1045432</v>
      </c>
      <c r="F437">
        <f t="shared" si="586"/>
        <v>1045432</v>
      </c>
      <c r="G437" t="e">
        <f t="shared" si="584"/>
        <v>#N/A</v>
      </c>
      <c r="H437" t="e">
        <f t="shared" si="504"/>
        <v>#VALUE!</v>
      </c>
      <c r="I437" t="e">
        <f t="shared" si="505"/>
        <v>#VALUE!</v>
      </c>
      <c r="J437" t="e">
        <f t="shared" si="506"/>
        <v>#VALUE!</v>
      </c>
      <c r="K437" t="e">
        <f t="shared" si="507"/>
        <v>#VALUE!</v>
      </c>
      <c r="L437" t="e">
        <f t="shared" si="508"/>
        <v>#VALUE!</v>
      </c>
      <c r="M437" t="e">
        <f t="shared" si="509"/>
        <v>#VALUE!</v>
      </c>
      <c r="N437" t="e">
        <f t="shared" si="510"/>
        <v>#VALUE!</v>
      </c>
      <c r="O437" t="e">
        <f t="shared" si="511"/>
        <v>#VALUE!</v>
      </c>
      <c r="P437" t="e">
        <f t="shared" si="512"/>
        <v>#VALUE!</v>
      </c>
      <c r="Q437" t="e">
        <f t="shared" si="513"/>
        <v>#VALUE!</v>
      </c>
      <c r="R437" t="e">
        <f t="shared" si="514"/>
        <v>#VALUE!</v>
      </c>
      <c r="S437" t="e">
        <f t="shared" si="515"/>
        <v>#VALUE!</v>
      </c>
      <c r="T437" t="e">
        <f t="shared" si="516"/>
        <v>#VALUE!</v>
      </c>
      <c r="U437" t="e">
        <f t="shared" si="517"/>
        <v>#VALUE!</v>
      </c>
      <c r="V437" t="e">
        <f t="shared" si="518"/>
        <v>#VALUE!</v>
      </c>
      <c r="W437" t="e">
        <f t="shared" si="519"/>
        <v>#VALUE!</v>
      </c>
      <c r="X437" t="e">
        <f t="shared" si="520"/>
        <v>#VALUE!</v>
      </c>
      <c r="Y437" t="e">
        <f t="shared" si="521"/>
        <v>#VALUE!</v>
      </c>
      <c r="Z437" t="e">
        <f t="shared" si="522"/>
        <v>#VALUE!</v>
      </c>
      <c r="AA437" t="e">
        <f t="shared" si="523"/>
        <v>#VALUE!</v>
      </c>
      <c r="AB437" t="e">
        <f t="shared" si="524"/>
        <v>#VALUE!</v>
      </c>
      <c r="AC437" t="e">
        <f t="shared" si="525"/>
        <v>#VALUE!</v>
      </c>
      <c r="AD437" t="e">
        <f t="shared" si="526"/>
        <v>#VALUE!</v>
      </c>
      <c r="AE437" t="e">
        <f t="shared" si="527"/>
        <v>#VALUE!</v>
      </c>
      <c r="AF437" t="e">
        <f t="shared" si="528"/>
        <v>#VALUE!</v>
      </c>
      <c r="AG437" t="e">
        <f t="shared" si="529"/>
        <v>#VALUE!</v>
      </c>
      <c r="AH437" t="e">
        <f t="shared" si="530"/>
        <v>#VALUE!</v>
      </c>
      <c r="AI437" t="e">
        <f t="shared" si="531"/>
        <v>#VALUE!</v>
      </c>
      <c r="AJ437" t="e">
        <f t="shared" si="532"/>
        <v>#VALUE!</v>
      </c>
      <c r="AK437" t="e">
        <f t="shared" si="533"/>
        <v>#VALUE!</v>
      </c>
      <c r="AL437" t="e">
        <f t="shared" si="534"/>
        <v>#VALUE!</v>
      </c>
      <c r="AM437" t="e">
        <f t="shared" si="535"/>
        <v>#VALUE!</v>
      </c>
      <c r="AN437" t="e">
        <f t="shared" si="536"/>
        <v>#VALUE!</v>
      </c>
      <c r="AO437" t="e">
        <f t="shared" si="537"/>
        <v>#VALUE!</v>
      </c>
      <c r="AP437" t="e">
        <f t="shared" si="538"/>
        <v>#VALUE!</v>
      </c>
      <c r="AQ437" t="e">
        <f t="shared" si="539"/>
        <v>#VALUE!</v>
      </c>
      <c r="AR437" t="e">
        <f t="shared" si="540"/>
        <v>#VALUE!</v>
      </c>
      <c r="AS437" t="e">
        <f t="shared" si="541"/>
        <v>#VALUE!</v>
      </c>
      <c r="AT437" t="e">
        <f t="shared" si="542"/>
        <v>#VALUE!</v>
      </c>
      <c r="AU437" t="e">
        <f t="shared" si="543"/>
        <v>#VALUE!</v>
      </c>
      <c r="AV437" t="e">
        <f t="shared" si="544"/>
        <v>#VALUE!</v>
      </c>
      <c r="AW437" t="e">
        <f t="shared" si="545"/>
        <v>#VALUE!</v>
      </c>
      <c r="AX437" t="e">
        <f t="shared" si="546"/>
        <v>#VALUE!</v>
      </c>
      <c r="AY437" t="e">
        <f t="shared" si="547"/>
        <v>#VALUE!</v>
      </c>
      <c r="AZ437" t="e">
        <f t="shared" si="548"/>
        <v>#VALUE!</v>
      </c>
      <c r="BA437" t="e">
        <f t="shared" si="549"/>
        <v>#VALUE!</v>
      </c>
      <c r="BB437" t="e">
        <f t="shared" si="550"/>
        <v>#VALUE!</v>
      </c>
      <c r="BC437" t="e">
        <f t="shared" si="551"/>
        <v>#VALUE!</v>
      </c>
      <c r="BD437" t="e">
        <f t="shared" si="552"/>
        <v>#VALUE!</v>
      </c>
      <c r="BE437" t="e">
        <f t="shared" si="553"/>
        <v>#VALUE!</v>
      </c>
      <c r="BF437" t="e">
        <f t="shared" si="554"/>
        <v>#VALUE!</v>
      </c>
      <c r="BG437" t="e">
        <f t="shared" si="555"/>
        <v>#VALUE!</v>
      </c>
      <c r="BH437" t="e">
        <f t="shared" si="556"/>
        <v>#VALUE!</v>
      </c>
      <c r="BI437" t="e">
        <f t="shared" si="557"/>
        <v>#VALUE!</v>
      </c>
      <c r="BJ437" t="e">
        <f t="shared" si="558"/>
        <v>#VALUE!</v>
      </c>
      <c r="BK437" t="e">
        <f t="shared" si="559"/>
        <v>#VALUE!</v>
      </c>
      <c r="BL437" t="e">
        <f t="shared" si="560"/>
        <v>#VALUE!</v>
      </c>
      <c r="BM437" t="e">
        <f t="shared" si="561"/>
        <v>#VALUE!</v>
      </c>
      <c r="BN437" t="e">
        <f t="shared" si="562"/>
        <v>#VALUE!</v>
      </c>
      <c r="BO437" t="e">
        <f t="shared" si="563"/>
        <v>#VALUE!</v>
      </c>
      <c r="BP437" t="e">
        <f t="shared" si="564"/>
        <v>#VALUE!</v>
      </c>
      <c r="BQ437" t="e">
        <f t="shared" si="565"/>
        <v>#VALUE!</v>
      </c>
      <c r="BR437" t="e">
        <f t="shared" si="566"/>
        <v>#VALUE!</v>
      </c>
      <c r="BS437" t="e">
        <f t="shared" si="567"/>
        <v>#VALUE!</v>
      </c>
      <c r="BT437" t="e">
        <f t="shared" si="568"/>
        <v>#VALUE!</v>
      </c>
      <c r="BU437" t="e">
        <f t="shared" si="569"/>
        <v>#VALUE!</v>
      </c>
      <c r="BV437" t="e">
        <f t="shared" si="570"/>
        <v>#VALUE!</v>
      </c>
      <c r="BW437" t="e">
        <f t="shared" si="571"/>
        <v>#VALUE!</v>
      </c>
      <c r="BX437" t="e">
        <f t="shared" si="572"/>
        <v>#VALUE!</v>
      </c>
      <c r="BY437" t="e">
        <f t="shared" si="573"/>
        <v>#VALUE!</v>
      </c>
      <c r="BZ437" t="e">
        <f t="shared" si="574"/>
        <v>#VALUE!</v>
      </c>
      <c r="CA437" t="e">
        <f t="shared" si="575"/>
        <v>#VALUE!</v>
      </c>
      <c r="CB437" t="e">
        <f t="shared" si="576"/>
        <v>#VALUE!</v>
      </c>
      <c r="CC437" t="e">
        <f t="shared" si="577"/>
        <v>#VALUE!</v>
      </c>
      <c r="CD437" t="e">
        <f t="shared" si="578"/>
        <v>#VALUE!</v>
      </c>
      <c r="CE437" t="e">
        <f t="shared" si="579"/>
        <v>#VALUE!</v>
      </c>
      <c r="CF437" t="e">
        <f t="shared" si="580"/>
        <v>#VALUE!</v>
      </c>
      <c r="CG437" t="e">
        <f t="shared" si="581"/>
        <v>#VALUE!</v>
      </c>
      <c r="CH437" t="e">
        <f t="shared" ca="1" si="582"/>
        <v>#N/A</v>
      </c>
    </row>
    <row r="438" spans="5:86" x14ac:dyDescent="0.25">
      <c r="E438">
        <f t="shared" ref="E438:F453" si="587">E437-1</f>
        <v>1045431</v>
      </c>
      <c r="F438">
        <f t="shared" si="587"/>
        <v>1045431</v>
      </c>
      <c r="G438" t="e">
        <f t="shared" si="584"/>
        <v>#N/A</v>
      </c>
      <c r="H438" t="e">
        <f t="shared" si="504"/>
        <v>#VALUE!</v>
      </c>
      <c r="I438" t="e">
        <f t="shared" si="505"/>
        <v>#VALUE!</v>
      </c>
      <c r="J438" t="e">
        <f t="shared" si="506"/>
        <v>#VALUE!</v>
      </c>
      <c r="K438" t="e">
        <f t="shared" si="507"/>
        <v>#VALUE!</v>
      </c>
      <c r="L438" t="e">
        <f t="shared" si="508"/>
        <v>#VALUE!</v>
      </c>
      <c r="M438" t="e">
        <f t="shared" si="509"/>
        <v>#VALUE!</v>
      </c>
      <c r="N438" t="e">
        <f t="shared" si="510"/>
        <v>#VALUE!</v>
      </c>
      <c r="O438" t="e">
        <f t="shared" si="511"/>
        <v>#VALUE!</v>
      </c>
      <c r="P438" t="e">
        <f t="shared" si="512"/>
        <v>#VALUE!</v>
      </c>
      <c r="Q438" t="e">
        <f t="shared" si="513"/>
        <v>#VALUE!</v>
      </c>
      <c r="R438" t="e">
        <f t="shared" si="514"/>
        <v>#VALUE!</v>
      </c>
      <c r="S438" t="e">
        <f t="shared" si="515"/>
        <v>#VALUE!</v>
      </c>
      <c r="T438" t="e">
        <f t="shared" si="516"/>
        <v>#VALUE!</v>
      </c>
      <c r="U438" t="e">
        <f t="shared" si="517"/>
        <v>#VALUE!</v>
      </c>
      <c r="V438" t="e">
        <f t="shared" si="518"/>
        <v>#VALUE!</v>
      </c>
      <c r="W438" t="e">
        <f t="shared" si="519"/>
        <v>#VALUE!</v>
      </c>
      <c r="X438" t="e">
        <f t="shared" si="520"/>
        <v>#VALUE!</v>
      </c>
      <c r="Y438" t="e">
        <f t="shared" si="521"/>
        <v>#VALUE!</v>
      </c>
      <c r="Z438" t="e">
        <f t="shared" si="522"/>
        <v>#VALUE!</v>
      </c>
      <c r="AA438" t="e">
        <f t="shared" si="523"/>
        <v>#VALUE!</v>
      </c>
      <c r="AB438" t="e">
        <f t="shared" si="524"/>
        <v>#VALUE!</v>
      </c>
      <c r="AC438" t="e">
        <f t="shared" si="525"/>
        <v>#VALUE!</v>
      </c>
      <c r="AD438" t="e">
        <f t="shared" si="526"/>
        <v>#VALUE!</v>
      </c>
      <c r="AE438" t="e">
        <f t="shared" si="527"/>
        <v>#VALUE!</v>
      </c>
      <c r="AF438" t="e">
        <f t="shared" si="528"/>
        <v>#VALUE!</v>
      </c>
      <c r="AG438" t="e">
        <f t="shared" si="529"/>
        <v>#VALUE!</v>
      </c>
      <c r="AH438" t="e">
        <f t="shared" si="530"/>
        <v>#VALUE!</v>
      </c>
      <c r="AI438" t="e">
        <f t="shared" si="531"/>
        <v>#VALUE!</v>
      </c>
      <c r="AJ438" t="e">
        <f t="shared" si="532"/>
        <v>#VALUE!</v>
      </c>
      <c r="AK438" t="e">
        <f t="shared" si="533"/>
        <v>#VALUE!</v>
      </c>
      <c r="AL438" t="e">
        <f t="shared" si="534"/>
        <v>#VALUE!</v>
      </c>
      <c r="AM438" t="e">
        <f t="shared" si="535"/>
        <v>#VALUE!</v>
      </c>
      <c r="AN438" t="e">
        <f t="shared" si="536"/>
        <v>#VALUE!</v>
      </c>
      <c r="AO438" t="e">
        <f t="shared" si="537"/>
        <v>#VALUE!</v>
      </c>
      <c r="AP438" t="e">
        <f t="shared" si="538"/>
        <v>#VALUE!</v>
      </c>
      <c r="AQ438" t="e">
        <f t="shared" si="539"/>
        <v>#VALUE!</v>
      </c>
      <c r="AR438" t="e">
        <f t="shared" si="540"/>
        <v>#VALUE!</v>
      </c>
      <c r="AS438" t="e">
        <f t="shared" si="541"/>
        <v>#VALUE!</v>
      </c>
      <c r="AT438" t="e">
        <f t="shared" si="542"/>
        <v>#VALUE!</v>
      </c>
      <c r="AU438" t="e">
        <f t="shared" si="543"/>
        <v>#VALUE!</v>
      </c>
      <c r="AV438" t="e">
        <f t="shared" si="544"/>
        <v>#VALUE!</v>
      </c>
      <c r="AW438" t="e">
        <f t="shared" si="545"/>
        <v>#VALUE!</v>
      </c>
      <c r="AX438" t="e">
        <f t="shared" si="546"/>
        <v>#VALUE!</v>
      </c>
      <c r="AY438" t="e">
        <f t="shared" si="547"/>
        <v>#VALUE!</v>
      </c>
      <c r="AZ438" t="e">
        <f t="shared" si="548"/>
        <v>#VALUE!</v>
      </c>
      <c r="BA438" t="e">
        <f t="shared" si="549"/>
        <v>#VALUE!</v>
      </c>
      <c r="BB438" t="e">
        <f t="shared" si="550"/>
        <v>#VALUE!</v>
      </c>
      <c r="BC438" t="e">
        <f t="shared" si="551"/>
        <v>#VALUE!</v>
      </c>
      <c r="BD438" t="e">
        <f t="shared" si="552"/>
        <v>#VALUE!</v>
      </c>
      <c r="BE438" t="e">
        <f t="shared" si="553"/>
        <v>#VALUE!</v>
      </c>
      <c r="BF438" t="e">
        <f t="shared" si="554"/>
        <v>#VALUE!</v>
      </c>
      <c r="BG438" t="e">
        <f t="shared" si="555"/>
        <v>#VALUE!</v>
      </c>
      <c r="BH438" t="e">
        <f t="shared" si="556"/>
        <v>#VALUE!</v>
      </c>
      <c r="BI438" t="e">
        <f t="shared" si="557"/>
        <v>#VALUE!</v>
      </c>
      <c r="BJ438" t="e">
        <f t="shared" si="558"/>
        <v>#VALUE!</v>
      </c>
      <c r="BK438" t="e">
        <f t="shared" si="559"/>
        <v>#VALUE!</v>
      </c>
      <c r="BL438" t="e">
        <f t="shared" si="560"/>
        <v>#VALUE!</v>
      </c>
      <c r="BM438" t="e">
        <f t="shared" si="561"/>
        <v>#VALUE!</v>
      </c>
      <c r="BN438" t="e">
        <f t="shared" si="562"/>
        <v>#VALUE!</v>
      </c>
      <c r="BO438" t="e">
        <f t="shared" si="563"/>
        <v>#VALUE!</v>
      </c>
      <c r="BP438" t="e">
        <f t="shared" si="564"/>
        <v>#VALUE!</v>
      </c>
      <c r="BQ438" t="e">
        <f t="shared" si="565"/>
        <v>#VALUE!</v>
      </c>
      <c r="BR438" t="e">
        <f t="shared" si="566"/>
        <v>#VALUE!</v>
      </c>
      <c r="BS438" t="e">
        <f t="shared" si="567"/>
        <v>#VALUE!</v>
      </c>
      <c r="BT438" t="e">
        <f t="shared" si="568"/>
        <v>#VALUE!</v>
      </c>
      <c r="BU438" t="e">
        <f t="shared" si="569"/>
        <v>#VALUE!</v>
      </c>
      <c r="BV438" t="e">
        <f t="shared" si="570"/>
        <v>#VALUE!</v>
      </c>
      <c r="BW438" t="e">
        <f t="shared" si="571"/>
        <v>#VALUE!</v>
      </c>
      <c r="BX438" t="e">
        <f t="shared" si="572"/>
        <v>#VALUE!</v>
      </c>
      <c r="BY438" t="e">
        <f t="shared" si="573"/>
        <v>#VALUE!</v>
      </c>
      <c r="BZ438" t="e">
        <f t="shared" si="574"/>
        <v>#VALUE!</v>
      </c>
      <c r="CA438" t="e">
        <f t="shared" si="575"/>
        <v>#VALUE!</v>
      </c>
      <c r="CB438" t="e">
        <f t="shared" si="576"/>
        <v>#VALUE!</v>
      </c>
      <c r="CC438" t="e">
        <f t="shared" si="577"/>
        <v>#VALUE!</v>
      </c>
      <c r="CD438" t="e">
        <f t="shared" si="578"/>
        <v>#VALUE!</v>
      </c>
      <c r="CE438" t="e">
        <f t="shared" si="579"/>
        <v>#VALUE!</v>
      </c>
      <c r="CF438" t="e">
        <f t="shared" si="580"/>
        <v>#VALUE!</v>
      </c>
      <c r="CG438" t="e">
        <f t="shared" si="581"/>
        <v>#VALUE!</v>
      </c>
      <c r="CH438" t="e">
        <f t="shared" ca="1" si="582"/>
        <v>#N/A</v>
      </c>
    </row>
    <row r="439" spans="5:86" x14ac:dyDescent="0.25">
      <c r="E439">
        <f t="shared" si="587"/>
        <v>1045430</v>
      </c>
      <c r="F439">
        <f t="shared" si="587"/>
        <v>1045430</v>
      </c>
      <c r="G439" t="e">
        <f t="shared" si="584"/>
        <v>#N/A</v>
      </c>
      <c r="H439" t="e">
        <f t="shared" si="504"/>
        <v>#VALUE!</v>
      </c>
      <c r="I439" t="e">
        <f t="shared" si="505"/>
        <v>#VALUE!</v>
      </c>
      <c r="J439" t="e">
        <f t="shared" si="506"/>
        <v>#VALUE!</v>
      </c>
      <c r="K439" t="e">
        <f t="shared" si="507"/>
        <v>#VALUE!</v>
      </c>
      <c r="L439" t="e">
        <f t="shared" si="508"/>
        <v>#VALUE!</v>
      </c>
      <c r="M439" t="e">
        <f t="shared" si="509"/>
        <v>#VALUE!</v>
      </c>
      <c r="N439" t="e">
        <f t="shared" si="510"/>
        <v>#VALUE!</v>
      </c>
      <c r="O439" t="e">
        <f t="shared" si="511"/>
        <v>#VALUE!</v>
      </c>
      <c r="P439" t="e">
        <f t="shared" si="512"/>
        <v>#VALUE!</v>
      </c>
      <c r="Q439" t="e">
        <f t="shared" si="513"/>
        <v>#VALUE!</v>
      </c>
      <c r="R439" t="e">
        <f t="shared" si="514"/>
        <v>#VALUE!</v>
      </c>
      <c r="S439" t="e">
        <f t="shared" si="515"/>
        <v>#VALUE!</v>
      </c>
      <c r="T439" t="e">
        <f t="shared" si="516"/>
        <v>#VALUE!</v>
      </c>
      <c r="U439" t="e">
        <f t="shared" si="517"/>
        <v>#VALUE!</v>
      </c>
      <c r="V439" t="e">
        <f t="shared" si="518"/>
        <v>#VALUE!</v>
      </c>
      <c r="W439" t="e">
        <f t="shared" si="519"/>
        <v>#VALUE!</v>
      </c>
      <c r="X439" t="e">
        <f t="shared" si="520"/>
        <v>#VALUE!</v>
      </c>
      <c r="Y439" t="e">
        <f t="shared" si="521"/>
        <v>#VALUE!</v>
      </c>
      <c r="Z439" t="e">
        <f t="shared" si="522"/>
        <v>#VALUE!</v>
      </c>
      <c r="AA439" t="e">
        <f t="shared" si="523"/>
        <v>#VALUE!</v>
      </c>
      <c r="AB439" t="e">
        <f t="shared" si="524"/>
        <v>#VALUE!</v>
      </c>
      <c r="AC439" t="e">
        <f t="shared" si="525"/>
        <v>#VALUE!</v>
      </c>
      <c r="AD439" t="e">
        <f t="shared" si="526"/>
        <v>#VALUE!</v>
      </c>
      <c r="AE439" t="e">
        <f t="shared" si="527"/>
        <v>#VALUE!</v>
      </c>
      <c r="AF439" t="e">
        <f t="shared" si="528"/>
        <v>#VALUE!</v>
      </c>
      <c r="AG439" t="e">
        <f t="shared" si="529"/>
        <v>#VALUE!</v>
      </c>
      <c r="AH439" t="e">
        <f t="shared" si="530"/>
        <v>#VALUE!</v>
      </c>
      <c r="AI439" t="e">
        <f t="shared" si="531"/>
        <v>#VALUE!</v>
      </c>
      <c r="AJ439" t="e">
        <f t="shared" si="532"/>
        <v>#VALUE!</v>
      </c>
      <c r="AK439" t="e">
        <f t="shared" si="533"/>
        <v>#VALUE!</v>
      </c>
      <c r="AL439" t="e">
        <f t="shared" si="534"/>
        <v>#VALUE!</v>
      </c>
      <c r="AM439" t="e">
        <f t="shared" si="535"/>
        <v>#VALUE!</v>
      </c>
      <c r="AN439" t="e">
        <f t="shared" si="536"/>
        <v>#VALUE!</v>
      </c>
      <c r="AO439" t="e">
        <f t="shared" si="537"/>
        <v>#VALUE!</v>
      </c>
      <c r="AP439" t="e">
        <f t="shared" si="538"/>
        <v>#VALUE!</v>
      </c>
      <c r="AQ439" t="e">
        <f t="shared" si="539"/>
        <v>#VALUE!</v>
      </c>
      <c r="AR439" t="e">
        <f t="shared" si="540"/>
        <v>#VALUE!</v>
      </c>
      <c r="AS439" t="e">
        <f t="shared" si="541"/>
        <v>#VALUE!</v>
      </c>
      <c r="AT439" t="e">
        <f t="shared" si="542"/>
        <v>#VALUE!</v>
      </c>
      <c r="AU439" t="e">
        <f t="shared" si="543"/>
        <v>#VALUE!</v>
      </c>
      <c r="AV439" t="e">
        <f t="shared" si="544"/>
        <v>#VALUE!</v>
      </c>
      <c r="AW439" t="e">
        <f t="shared" si="545"/>
        <v>#VALUE!</v>
      </c>
      <c r="AX439" t="e">
        <f t="shared" si="546"/>
        <v>#VALUE!</v>
      </c>
      <c r="AY439" t="e">
        <f t="shared" si="547"/>
        <v>#VALUE!</v>
      </c>
      <c r="AZ439" t="e">
        <f t="shared" si="548"/>
        <v>#VALUE!</v>
      </c>
      <c r="BA439" t="e">
        <f t="shared" si="549"/>
        <v>#VALUE!</v>
      </c>
      <c r="BB439" t="e">
        <f t="shared" si="550"/>
        <v>#VALUE!</v>
      </c>
      <c r="BC439" t="e">
        <f t="shared" si="551"/>
        <v>#VALUE!</v>
      </c>
      <c r="BD439" t="e">
        <f t="shared" si="552"/>
        <v>#VALUE!</v>
      </c>
      <c r="BE439" t="e">
        <f t="shared" si="553"/>
        <v>#VALUE!</v>
      </c>
      <c r="BF439" t="e">
        <f t="shared" si="554"/>
        <v>#VALUE!</v>
      </c>
      <c r="BG439" t="e">
        <f t="shared" si="555"/>
        <v>#VALUE!</v>
      </c>
      <c r="BH439" t="e">
        <f t="shared" si="556"/>
        <v>#VALUE!</v>
      </c>
      <c r="BI439" t="e">
        <f t="shared" si="557"/>
        <v>#VALUE!</v>
      </c>
      <c r="BJ439" t="e">
        <f t="shared" si="558"/>
        <v>#VALUE!</v>
      </c>
      <c r="BK439" t="e">
        <f t="shared" si="559"/>
        <v>#VALUE!</v>
      </c>
      <c r="BL439" t="e">
        <f t="shared" si="560"/>
        <v>#VALUE!</v>
      </c>
      <c r="BM439" t="e">
        <f t="shared" si="561"/>
        <v>#VALUE!</v>
      </c>
      <c r="BN439" t="e">
        <f t="shared" si="562"/>
        <v>#VALUE!</v>
      </c>
      <c r="BO439" t="e">
        <f t="shared" si="563"/>
        <v>#VALUE!</v>
      </c>
      <c r="BP439" t="e">
        <f t="shared" si="564"/>
        <v>#VALUE!</v>
      </c>
      <c r="BQ439" t="e">
        <f t="shared" si="565"/>
        <v>#VALUE!</v>
      </c>
      <c r="BR439" t="e">
        <f t="shared" si="566"/>
        <v>#VALUE!</v>
      </c>
      <c r="BS439" t="e">
        <f t="shared" si="567"/>
        <v>#VALUE!</v>
      </c>
      <c r="BT439" t="e">
        <f t="shared" si="568"/>
        <v>#VALUE!</v>
      </c>
      <c r="BU439" t="e">
        <f t="shared" si="569"/>
        <v>#VALUE!</v>
      </c>
      <c r="BV439" t="e">
        <f t="shared" si="570"/>
        <v>#VALUE!</v>
      </c>
      <c r="BW439" t="e">
        <f t="shared" si="571"/>
        <v>#VALUE!</v>
      </c>
      <c r="BX439" t="e">
        <f t="shared" si="572"/>
        <v>#VALUE!</v>
      </c>
      <c r="BY439" t="e">
        <f t="shared" si="573"/>
        <v>#VALUE!</v>
      </c>
      <c r="BZ439" t="e">
        <f t="shared" si="574"/>
        <v>#VALUE!</v>
      </c>
      <c r="CA439" t="e">
        <f t="shared" si="575"/>
        <v>#VALUE!</v>
      </c>
      <c r="CB439" t="e">
        <f t="shared" si="576"/>
        <v>#VALUE!</v>
      </c>
      <c r="CC439" t="e">
        <f t="shared" si="577"/>
        <v>#VALUE!</v>
      </c>
      <c r="CD439" t="e">
        <f t="shared" si="578"/>
        <v>#VALUE!</v>
      </c>
      <c r="CE439" t="e">
        <f t="shared" si="579"/>
        <v>#VALUE!</v>
      </c>
      <c r="CF439" t="e">
        <f t="shared" si="580"/>
        <v>#VALUE!</v>
      </c>
      <c r="CG439" t="e">
        <f t="shared" si="581"/>
        <v>#VALUE!</v>
      </c>
      <c r="CH439" t="e">
        <f t="shared" ca="1" si="582"/>
        <v>#N/A</v>
      </c>
    </row>
    <row r="440" spans="5:86" x14ac:dyDescent="0.25">
      <c r="E440">
        <f t="shared" si="587"/>
        <v>1045429</v>
      </c>
      <c r="F440">
        <f t="shared" si="587"/>
        <v>1045429</v>
      </c>
      <c r="G440" t="e">
        <f t="shared" si="584"/>
        <v>#N/A</v>
      </c>
      <c r="H440" t="e">
        <f t="shared" si="504"/>
        <v>#VALUE!</v>
      </c>
      <c r="I440" t="e">
        <f t="shared" si="505"/>
        <v>#VALUE!</v>
      </c>
      <c r="J440" t="e">
        <f t="shared" si="506"/>
        <v>#VALUE!</v>
      </c>
      <c r="K440" t="e">
        <f t="shared" si="507"/>
        <v>#VALUE!</v>
      </c>
      <c r="L440" t="e">
        <f t="shared" si="508"/>
        <v>#VALUE!</v>
      </c>
      <c r="M440" t="e">
        <f t="shared" si="509"/>
        <v>#VALUE!</v>
      </c>
      <c r="N440" t="e">
        <f t="shared" si="510"/>
        <v>#VALUE!</v>
      </c>
      <c r="O440" t="e">
        <f t="shared" si="511"/>
        <v>#VALUE!</v>
      </c>
      <c r="P440" t="e">
        <f t="shared" si="512"/>
        <v>#VALUE!</v>
      </c>
      <c r="Q440" t="e">
        <f t="shared" si="513"/>
        <v>#VALUE!</v>
      </c>
      <c r="R440" t="e">
        <f t="shared" si="514"/>
        <v>#VALUE!</v>
      </c>
      <c r="S440" t="e">
        <f t="shared" si="515"/>
        <v>#VALUE!</v>
      </c>
      <c r="T440" t="e">
        <f t="shared" si="516"/>
        <v>#VALUE!</v>
      </c>
      <c r="U440" t="e">
        <f t="shared" si="517"/>
        <v>#VALUE!</v>
      </c>
      <c r="V440" t="e">
        <f t="shared" si="518"/>
        <v>#VALUE!</v>
      </c>
      <c r="W440" t="e">
        <f t="shared" si="519"/>
        <v>#VALUE!</v>
      </c>
      <c r="X440" t="e">
        <f t="shared" si="520"/>
        <v>#VALUE!</v>
      </c>
      <c r="Y440" t="e">
        <f t="shared" si="521"/>
        <v>#VALUE!</v>
      </c>
      <c r="Z440" t="e">
        <f t="shared" si="522"/>
        <v>#VALUE!</v>
      </c>
      <c r="AA440" t="e">
        <f t="shared" si="523"/>
        <v>#VALUE!</v>
      </c>
      <c r="AB440" t="e">
        <f t="shared" si="524"/>
        <v>#VALUE!</v>
      </c>
      <c r="AC440" t="e">
        <f t="shared" si="525"/>
        <v>#VALUE!</v>
      </c>
      <c r="AD440" t="e">
        <f t="shared" si="526"/>
        <v>#VALUE!</v>
      </c>
      <c r="AE440" t="e">
        <f t="shared" si="527"/>
        <v>#VALUE!</v>
      </c>
      <c r="AF440" t="e">
        <f t="shared" si="528"/>
        <v>#VALUE!</v>
      </c>
      <c r="AG440" t="e">
        <f t="shared" si="529"/>
        <v>#VALUE!</v>
      </c>
      <c r="AH440" t="e">
        <f t="shared" si="530"/>
        <v>#VALUE!</v>
      </c>
      <c r="AI440" t="e">
        <f t="shared" si="531"/>
        <v>#VALUE!</v>
      </c>
      <c r="AJ440" t="e">
        <f t="shared" si="532"/>
        <v>#VALUE!</v>
      </c>
      <c r="AK440" t="e">
        <f t="shared" si="533"/>
        <v>#VALUE!</v>
      </c>
      <c r="AL440" t="e">
        <f t="shared" si="534"/>
        <v>#VALUE!</v>
      </c>
      <c r="AM440" t="e">
        <f t="shared" si="535"/>
        <v>#VALUE!</v>
      </c>
      <c r="AN440" t="e">
        <f t="shared" si="536"/>
        <v>#VALUE!</v>
      </c>
      <c r="AO440" t="e">
        <f t="shared" si="537"/>
        <v>#VALUE!</v>
      </c>
      <c r="AP440" t="e">
        <f t="shared" si="538"/>
        <v>#VALUE!</v>
      </c>
      <c r="AQ440" t="e">
        <f t="shared" si="539"/>
        <v>#VALUE!</v>
      </c>
      <c r="AR440" t="e">
        <f t="shared" si="540"/>
        <v>#VALUE!</v>
      </c>
      <c r="AS440" t="e">
        <f t="shared" si="541"/>
        <v>#VALUE!</v>
      </c>
      <c r="AT440" t="e">
        <f t="shared" si="542"/>
        <v>#VALUE!</v>
      </c>
      <c r="AU440" t="e">
        <f t="shared" si="543"/>
        <v>#VALUE!</v>
      </c>
      <c r="AV440" t="e">
        <f t="shared" si="544"/>
        <v>#VALUE!</v>
      </c>
      <c r="AW440" t="e">
        <f t="shared" si="545"/>
        <v>#VALUE!</v>
      </c>
      <c r="AX440" t="e">
        <f t="shared" si="546"/>
        <v>#VALUE!</v>
      </c>
      <c r="AY440" t="e">
        <f t="shared" si="547"/>
        <v>#VALUE!</v>
      </c>
      <c r="AZ440" t="e">
        <f t="shared" si="548"/>
        <v>#VALUE!</v>
      </c>
      <c r="BA440" t="e">
        <f t="shared" si="549"/>
        <v>#VALUE!</v>
      </c>
      <c r="BB440" t="e">
        <f t="shared" si="550"/>
        <v>#VALUE!</v>
      </c>
      <c r="BC440" t="e">
        <f t="shared" si="551"/>
        <v>#VALUE!</v>
      </c>
      <c r="BD440" t="e">
        <f t="shared" si="552"/>
        <v>#VALUE!</v>
      </c>
      <c r="BE440" t="e">
        <f t="shared" si="553"/>
        <v>#VALUE!</v>
      </c>
      <c r="BF440" t="e">
        <f t="shared" si="554"/>
        <v>#VALUE!</v>
      </c>
      <c r="BG440" t="e">
        <f t="shared" si="555"/>
        <v>#VALUE!</v>
      </c>
      <c r="BH440" t="e">
        <f t="shared" si="556"/>
        <v>#VALUE!</v>
      </c>
      <c r="BI440" t="e">
        <f t="shared" si="557"/>
        <v>#VALUE!</v>
      </c>
      <c r="BJ440" t="e">
        <f t="shared" si="558"/>
        <v>#VALUE!</v>
      </c>
      <c r="BK440" t="e">
        <f t="shared" si="559"/>
        <v>#VALUE!</v>
      </c>
      <c r="BL440" t="e">
        <f t="shared" si="560"/>
        <v>#VALUE!</v>
      </c>
      <c r="BM440" t="e">
        <f t="shared" si="561"/>
        <v>#VALUE!</v>
      </c>
      <c r="BN440" t="e">
        <f t="shared" si="562"/>
        <v>#VALUE!</v>
      </c>
      <c r="BO440" t="e">
        <f t="shared" si="563"/>
        <v>#VALUE!</v>
      </c>
      <c r="BP440" t="e">
        <f t="shared" si="564"/>
        <v>#VALUE!</v>
      </c>
      <c r="BQ440" t="e">
        <f t="shared" si="565"/>
        <v>#VALUE!</v>
      </c>
      <c r="BR440" t="e">
        <f t="shared" si="566"/>
        <v>#VALUE!</v>
      </c>
      <c r="BS440" t="e">
        <f t="shared" si="567"/>
        <v>#VALUE!</v>
      </c>
      <c r="BT440" t="e">
        <f t="shared" si="568"/>
        <v>#VALUE!</v>
      </c>
      <c r="BU440" t="e">
        <f t="shared" si="569"/>
        <v>#VALUE!</v>
      </c>
      <c r="BV440" t="e">
        <f t="shared" si="570"/>
        <v>#VALUE!</v>
      </c>
      <c r="BW440" t="e">
        <f t="shared" si="571"/>
        <v>#VALUE!</v>
      </c>
      <c r="BX440" t="e">
        <f t="shared" si="572"/>
        <v>#VALUE!</v>
      </c>
      <c r="BY440" t="e">
        <f t="shared" si="573"/>
        <v>#VALUE!</v>
      </c>
      <c r="BZ440" t="e">
        <f t="shared" si="574"/>
        <v>#VALUE!</v>
      </c>
      <c r="CA440" t="e">
        <f t="shared" si="575"/>
        <v>#VALUE!</v>
      </c>
      <c r="CB440" t="e">
        <f t="shared" si="576"/>
        <v>#VALUE!</v>
      </c>
      <c r="CC440" t="e">
        <f t="shared" si="577"/>
        <v>#VALUE!</v>
      </c>
      <c r="CD440" t="e">
        <f t="shared" si="578"/>
        <v>#VALUE!</v>
      </c>
      <c r="CE440" t="e">
        <f t="shared" si="579"/>
        <v>#VALUE!</v>
      </c>
      <c r="CF440" t="e">
        <f t="shared" si="580"/>
        <v>#VALUE!</v>
      </c>
      <c r="CG440" t="e">
        <f t="shared" si="581"/>
        <v>#VALUE!</v>
      </c>
      <c r="CH440" t="e">
        <f t="shared" ca="1" si="582"/>
        <v>#N/A</v>
      </c>
    </row>
    <row r="441" spans="5:86" x14ac:dyDescent="0.25">
      <c r="E441">
        <f t="shared" si="587"/>
        <v>1045428</v>
      </c>
      <c r="F441">
        <f t="shared" si="587"/>
        <v>1045428</v>
      </c>
      <c r="G441" t="e">
        <f t="shared" si="584"/>
        <v>#N/A</v>
      </c>
      <c r="H441" t="e">
        <f t="shared" si="504"/>
        <v>#VALUE!</v>
      </c>
      <c r="I441" t="e">
        <f t="shared" si="505"/>
        <v>#VALUE!</v>
      </c>
      <c r="J441" t="e">
        <f t="shared" si="506"/>
        <v>#VALUE!</v>
      </c>
      <c r="K441" t="e">
        <f t="shared" si="507"/>
        <v>#VALUE!</v>
      </c>
      <c r="L441" t="e">
        <f t="shared" si="508"/>
        <v>#VALUE!</v>
      </c>
      <c r="M441" t="e">
        <f t="shared" si="509"/>
        <v>#VALUE!</v>
      </c>
      <c r="N441" t="e">
        <f t="shared" si="510"/>
        <v>#VALUE!</v>
      </c>
      <c r="O441" t="e">
        <f t="shared" si="511"/>
        <v>#VALUE!</v>
      </c>
      <c r="P441" t="e">
        <f t="shared" si="512"/>
        <v>#VALUE!</v>
      </c>
      <c r="Q441" t="e">
        <f t="shared" si="513"/>
        <v>#VALUE!</v>
      </c>
      <c r="R441" t="e">
        <f t="shared" si="514"/>
        <v>#VALUE!</v>
      </c>
      <c r="S441" t="e">
        <f t="shared" si="515"/>
        <v>#VALUE!</v>
      </c>
      <c r="T441" t="e">
        <f t="shared" si="516"/>
        <v>#VALUE!</v>
      </c>
      <c r="U441" t="e">
        <f t="shared" si="517"/>
        <v>#VALUE!</v>
      </c>
      <c r="V441" t="e">
        <f t="shared" si="518"/>
        <v>#VALUE!</v>
      </c>
      <c r="W441" t="e">
        <f t="shared" si="519"/>
        <v>#VALUE!</v>
      </c>
      <c r="X441" t="e">
        <f t="shared" si="520"/>
        <v>#VALUE!</v>
      </c>
      <c r="Y441" t="e">
        <f t="shared" si="521"/>
        <v>#VALUE!</v>
      </c>
      <c r="Z441" t="e">
        <f t="shared" si="522"/>
        <v>#VALUE!</v>
      </c>
      <c r="AA441" t="e">
        <f t="shared" si="523"/>
        <v>#VALUE!</v>
      </c>
      <c r="AB441" t="e">
        <f t="shared" si="524"/>
        <v>#VALUE!</v>
      </c>
      <c r="AC441" t="e">
        <f t="shared" si="525"/>
        <v>#VALUE!</v>
      </c>
      <c r="AD441" t="e">
        <f t="shared" si="526"/>
        <v>#VALUE!</v>
      </c>
      <c r="AE441" t="e">
        <f t="shared" si="527"/>
        <v>#VALUE!</v>
      </c>
      <c r="AF441" t="e">
        <f t="shared" si="528"/>
        <v>#VALUE!</v>
      </c>
      <c r="AG441" t="e">
        <f t="shared" si="529"/>
        <v>#VALUE!</v>
      </c>
      <c r="AH441" t="e">
        <f t="shared" si="530"/>
        <v>#VALUE!</v>
      </c>
      <c r="AI441" t="e">
        <f t="shared" si="531"/>
        <v>#VALUE!</v>
      </c>
      <c r="AJ441" t="e">
        <f t="shared" si="532"/>
        <v>#VALUE!</v>
      </c>
      <c r="AK441" t="e">
        <f t="shared" si="533"/>
        <v>#VALUE!</v>
      </c>
      <c r="AL441" t="e">
        <f t="shared" si="534"/>
        <v>#VALUE!</v>
      </c>
      <c r="AM441" t="e">
        <f t="shared" si="535"/>
        <v>#VALUE!</v>
      </c>
      <c r="AN441" t="e">
        <f t="shared" si="536"/>
        <v>#VALUE!</v>
      </c>
      <c r="AO441" t="e">
        <f t="shared" si="537"/>
        <v>#VALUE!</v>
      </c>
      <c r="AP441" t="e">
        <f t="shared" si="538"/>
        <v>#VALUE!</v>
      </c>
      <c r="AQ441" t="e">
        <f t="shared" si="539"/>
        <v>#VALUE!</v>
      </c>
      <c r="AR441" t="e">
        <f t="shared" si="540"/>
        <v>#VALUE!</v>
      </c>
      <c r="AS441" t="e">
        <f t="shared" si="541"/>
        <v>#VALUE!</v>
      </c>
      <c r="AT441" t="e">
        <f t="shared" si="542"/>
        <v>#VALUE!</v>
      </c>
      <c r="AU441" t="e">
        <f t="shared" si="543"/>
        <v>#VALUE!</v>
      </c>
      <c r="AV441" t="e">
        <f t="shared" si="544"/>
        <v>#VALUE!</v>
      </c>
      <c r="AW441" t="e">
        <f t="shared" si="545"/>
        <v>#VALUE!</v>
      </c>
      <c r="AX441" t="e">
        <f t="shared" si="546"/>
        <v>#VALUE!</v>
      </c>
      <c r="AY441" t="e">
        <f t="shared" si="547"/>
        <v>#VALUE!</v>
      </c>
      <c r="AZ441" t="e">
        <f t="shared" si="548"/>
        <v>#VALUE!</v>
      </c>
      <c r="BA441" t="e">
        <f t="shared" si="549"/>
        <v>#VALUE!</v>
      </c>
      <c r="BB441" t="e">
        <f t="shared" si="550"/>
        <v>#VALUE!</v>
      </c>
      <c r="BC441" t="e">
        <f t="shared" si="551"/>
        <v>#VALUE!</v>
      </c>
      <c r="BD441" t="e">
        <f t="shared" si="552"/>
        <v>#VALUE!</v>
      </c>
      <c r="BE441" t="e">
        <f t="shared" si="553"/>
        <v>#VALUE!</v>
      </c>
      <c r="BF441" t="e">
        <f t="shared" si="554"/>
        <v>#VALUE!</v>
      </c>
      <c r="BG441" t="e">
        <f t="shared" si="555"/>
        <v>#VALUE!</v>
      </c>
      <c r="BH441" t="e">
        <f t="shared" si="556"/>
        <v>#VALUE!</v>
      </c>
      <c r="BI441" t="e">
        <f t="shared" si="557"/>
        <v>#VALUE!</v>
      </c>
      <c r="BJ441" t="e">
        <f t="shared" si="558"/>
        <v>#VALUE!</v>
      </c>
      <c r="BK441" t="e">
        <f t="shared" si="559"/>
        <v>#VALUE!</v>
      </c>
      <c r="BL441" t="e">
        <f t="shared" si="560"/>
        <v>#VALUE!</v>
      </c>
      <c r="BM441" t="e">
        <f t="shared" si="561"/>
        <v>#VALUE!</v>
      </c>
      <c r="BN441" t="e">
        <f t="shared" si="562"/>
        <v>#VALUE!</v>
      </c>
      <c r="BO441" t="e">
        <f t="shared" si="563"/>
        <v>#VALUE!</v>
      </c>
      <c r="BP441" t="e">
        <f t="shared" si="564"/>
        <v>#VALUE!</v>
      </c>
      <c r="BQ441" t="e">
        <f t="shared" si="565"/>
        <v>#VALUE!</v>
      </c>
      <c r="BR441" t="e">
        <f t="shared" si="566"/>
        <v>#VALUE!</v>
      </c>
      <c r="BS441" t="e">
        <f t="shared" si="567"/>
        <v>#VALUE!</v>
      </c>
      <c r="BT441" t="e">
        <f t="shared" si="568"/>
        <v>#VALUE!</v>
      </c>
      <c r="BU441" t="e">
        <f t="shared" si="569"/>
        <v>#VALUE!</v>
      </c>
      <c r="BV441" t="e">
        <f t="shared" si="570"/>
        <v>#VALUE!</v>
      </c>
      <c r="BW441" t="e">
        <f t="shared" si="571"/>
        <v>#VALUE!</v>
      </c>
      <c r="BX441" t="e">
        <f t="shared" si="572"/>
        <v>#VALUE!</v>
      </c>
      <c r="BY441" t="e">
        <f t="shared" si="573"/>
        <v>#VALUE!</v>
      </c>
      <c r="BZ441" t="e">
        <f t="shared" si="574"/>
        <v>#VALUE!</v>
      </c>
      <c r="CA441" t="e">
        <f t="shared" si="575"/>
        <v>#VALUE!</v>
      </c>
      <c r="CB441" t="e">
        <f t="shared" si="576"/>
        <v>#VALUE!</v>
      </c>
      <c r="CC441" t="e">
        <f t="shared" si="577"/>
        <v>#VALUE!</v>
      </c>
      <c r="CD441" t="e">
        <f t="shared" si="578"/>
        <v>#VALUE!</v>
      </c>
      <c r="CE441" t="e">
        <f t="shared" si="579"/>
        <v>#VALUE!</v>
      </c>
      <c r="CF441" t="e">
        <f t="shared" si="580"/>
        <v>#VALUE!</v>
      </c>
      <c r="CG441" t="e">
        <f t="shared" si="581"/>
        <v>#VALUE!</v>
      </c>
      <c r="CH441" t="e">
        <f t="shared" ca="1" si="582"/>
        <v>#N/A</v>
      </c>
    </row>
    <row r="442" spans="5:86" x14ac:dyDescent="0.25">
      <c r="E442">
        <f t="shared" si="587"/>
        <v>1045427</v>
      </c>
      <c r="F442">
        <f t="shared" si="587"/>
        <v>1045427</v>
      </c>
      <c r="G442" t="e">
        <f t="shared" si="584"/>
        <v>#N/A</v>
      </c>
      <c r="H442" t="e">
        <f t="shared" si="504"/>
        <v>#VALUE!</v>
      </c>
      <c r="I442" t="e">
        <f t="shared" si="505"/>
        <v>#VALUE!</v>
      </c>
      <c r="J442" t="e">
        <f t="shared" si="506"/>
        <v>#VALUE!</v>
      </c>
      <c r="K442" t="e">
        <f t="shared" si="507"/>
        <v>#VALUE!</v>
      </c>
      <c r="L442" t="e">
        <f t="shared" si="508"/>
        <v>#VALUE!</v>
      </c>
      <c r="M442" t="e">
        <f t="shared" si="509"/>
        <v>#VALUE!</v>
      </c>
      <c r="N442" t="e">
        <f t="shared" si="510"/>
        <v>#VALUE!</v>
      </c>
      <c r="O442" t="e">
        <f t="shared" si="511"/>
        <v>#VALUE!</v>
      </c>
      <c r="P442" t="e">
        <f t="shared" si="512"/>
        <v>#VALUE!</v>
      </c>
      <c r="Q442" t="e">
        <f t="shared" si="513"/>
        <v>#VALUE!</v>
      </c>
      <c r="R442" t="e">
        <f t="shared" si="514"/>
        <v>#VALUE!</v>
      </c>
      <c r="S442" t="e">
        <f t="shared" si="515"/>
        <v>#VALUE!</v>
      </c>
      <c r="T442" t="e">
        <f t="shared" si="516"/>
        <v>#VALUE!</v>
      </c>
      <c r="U442" t="e">
        <f t="shared" si="517"/>
        <v>#VALUE!</v>
      </c>
      <c r="V442" t="e">
        <f t="shared" si="518"/>
        <v>#VALUE!</v>
      </c>
      <c r="W442" t="e">
        <f t="shared" si="519"/>
        <v>#VALUE!</v>
      </c>
      <c r="X442" t="e">
        <f t="shared" si="520"/>
        <v>#VALUE!</v>
      </c>
      <c r="Y442" t="e">
        <f t="shared" si="521"/>
        <v>#VALUE!</v>
      </c>
      <c r="Z442" t="e">
        <f t="shared" si="522"/>
        <v>#VALUE!</v>
      </c>
      <c r="AA442" t="e">
        <f t="shared" si="523"/>
        <v>#VALUE!</v>
      </c>
      <c r="AB442" t="e">
        <f t="shared" si="524"/>
        <v>#VALUE!</v>
      </c>
      <c r="AC442" t="e">
        <f t="shared" si="525"/>
        <v>#VALUE!</v>
      </c>
      <c r="AD442" t="e">
        <f t="shared" si="526"/>
        <v>#VALUE!</v>
      </c>
      <c r="AE442" t="e">
        <f t="shared" si="527"/>
        <v>#VALUE!</v>
      </c>
      <c r="AF442" t="e">
        <f t="shared" si="528"/>
        <v>#VALUE!</v>
      </c>
      <c r="AG442" t="e">
        <f t="shared" si="529"/>
        <v>#VALUE!</v>
      </c>
      <c r="AH442" t="e">
        <f t="shared" si="530"/>
        <v>#VALUE!</v>
      </c>
      <c r="AI442" t="e">
        <f t="shared" si="531"/>
        <v>#VALUE!</v>
      </c>
      <c r="AJ442" t="e">
        <f t="shared" si="532"/>
        <v>#VALUE!</v>
      </c>
      <c r="AK442" t="e">
        <f t="shared" si="533"/>
        <v>#VALUE!</v>
      </c>
      <c r="AL442" t="e">
        <f t="shared" si="534"/>
        <v>#VALUE!</v>
      </c>
      <c r="AM442" t="e">
        <f t="shared" si="535"/>
        <v>#VALUE!</v>
      </c>
      <c r="AN442" t="e">
        <f t="shared" si="536"/>
        <v>#VALUE!</v>
      </c>
      <c r="AO442" t="e">
        <f t="shared" si="537"/>
        <v>#VALUE!</v>
      </c>
      <c r="AP442" t="e">
        <f t="shared" si="538"/>
        <v>#VALUE!</v>
      </c>
      <c r="AQ442" t="e">
        <f t="shared" si="539"/>
        <v>#VALUE!</v>
      </c>
      <c r="AR442" t="e">
        <f t="shared" si="540"/>
        <v>#VALUE!</v>
      </c>
      <c r="AS442" t="e">
        <f t="shared" si="541"/>
        <v>#VALUE!</v>
      </c>
      <c r="AT442" t="e">
        <f t="shared" si="542"/>
        <v>#VALUE!</v>
      </c>
      <c r="AU442" t="e">
        <f t="shared" si="543"/>
        <v>#VALUE!</v>
      </c>
      <c r="AV442" t="e">
        <f t="shared" si="544"/>
        <v>#VALUE!</v>
      </c>
      <c r="AW442" t="e">
        <f t="shared" si="545"/>
        <v>#VALUE!</v>
      </c>
      <c r="AX442" t="e">
        <f t="shared" si="546"/>
        <v>#VALUE!</v>
      </c>
      <c r="AY442" t="e">
        <f t="shared" si="547"/>
        <v>#VALUE!</v>
      </c>
      <c r="AZ442" t="e">
        <f t="shared" si="548"/>
        <v>#VALUE!</v>
      </c>
      <c r="BA442" t="e">
        <f t="shared" si="549"/>
        <v>#VALUE!</v>
      </c>
      <c r="BB442" t="e">
        <f t="shared" si="550"/>
        <v>#VALUE!</v>
      </c>
      <c r="BC442" t="e">
        <f t="shared" si="551"/>
        <v>#VALUE!</v>
      </c>
      <c r="BD442" t="e">
        <f t="shared" si="552"/>
        <v>#VALUE!</v>
      </c>
      <c r="BE442" t="e">
        <f t="shared" si="553"/>
        <v>#VALUE!</v>
      </c>
      <c r="BF442" t="e">
        <f t="shared" si="554"/>
        <v>#VALUE!</v>
      </c>
      <c r="BG442" t="e">
        <f t="shared" si="555"/>
        <v>#VALUE!</v>
      </c>
      <c r="BH442" t="e">
        <f t="shared" si="556"/>
        <v>#VALUE!</v>
      </c>
      <c r="BI442" t="e">
        <f t="shared" si="557"/>
        <v>#VALUE!</v>
      </c>
      <c r="BJ442" t="e">
        <f t="shared" si="558"/>
        <v>#VALUE!</v>
      </c>
      <c r="BK442" t="e">
        <f t="shared" si="559"/>
        <v>#VALUE!</v>
      </c>
      <c r="BL442" t="e">
        <f t="shared" si="560"/>
        <v>#VALUE!</v>
      </c>
      <c r="BM442" t="e">
        <f t="shared" si="561"/>
        <v>#VALUE!</v>
      </c>
      <c r="BN442" t="e">
        <f t="shared" si="562"/>
        <v>#VALUE!</v>
      </c>
      <c r="BO442" t="e">
        <f t="shared" si="563"/>
        <v>#VALUE!</v>
      </c>
      <c r="BP442" t="e">
        <f t="shared" si="564"/>
        <v>#VALUE!</v>
      </c>
      <c r="BQ442" t="e">
        <f t="shared" si="565"/>
        <v>#VALUE!</v>
      </c>
      <c r="BR442" t="e">
        <f t="shared" si="566"/>
        <v>#VALUE!</v>
      </c>
      <c r="BS442" t="e">
        <f t="shared" si="567"/>
        <v>#VALUE!</v>
      </c>
      <c r="BT442" t="e">
        <f t="shared" si="568"/>
        <v>#VALUE!</v>
      </c>
      <c r="BU442" t="e">
        <f t="shared" si="569"/>
        <v>#VALUE!</v>
      </c>
      <c r="BV442" t="e">
        <f t="shared" si="570"/>
        <v>#VALUE!</v>
      </c>
      <c r="BW442" t="e">
        <f t="shared" si="571"/>
        <v>#VALUE!</v>
      </c>
      <c r="BX442" t="e">
        <f t="shared" si="572"/>
        <v>#VALUE!</v>
      </c>
      <c r="BY442" t="e">
        <f t="shared" si="573"/>
        <v>#VALUE!</v>
      </c>
      <c r="BZ442" t="e">
        <f t="shared" si="574"/>
        <v>#VALUE!</v>
      </c>
      <c r="CA442" t="e">
        <f t="shared" si="575"/>
        <v>#VALUE!</v>
      </c>
      <c r="CB442" t="e">
        <f t="shared" si="576"/>
        <v>#VALUE!</v>
      </c>
      <c r="CC442" t="e">
        <f t="shared" si="577"/>
        <v>#VALUE!</v>
      </c>
      <c r="CD442" t="e">
        <f t="shared" si="578"/>
        <v>#VALUE!</v>
      </c>
      <c r="CE442" t="e">
        <f t="shared" si="579"/>
        <v>#VALUE!</v>
      </c>
      <c r="CF442" t="e">
        <f t="shared" si="580"/>
        <v>#VALUE!</v>
      </c>
      <c r="CG442" t="e">
        <f t="shared" si="581"/>
        <v>#VALUE!</v>
      </c>
      <c r="CH442" t="e">
        <f t="shared" ca="1" si="582"/>
        <v>#N/A</v>
      </c>
    </row>
    <row r="443" spans="5:86" x14ac:dyDescent="0.25">
      <c r="E443">
        <f t="shared" si="587"/>
        <v>1045426</v>
      </c>
      <c r="F443">
        <f t="shared" si="587"/>
        <v>1045426</v>
      </c>
      <c r="G443" t="e">
        <f t="shared" si="584"/>
        <v>#N/A</v>
      </c>
      <c r="H443" t="e">
        <f t="shared" si="504"/>
        <v>#VALUE!</v>
      </c>
      <c r="I443" t="e">
        <f t="shared" si="505"/>
        <v>#VALUE!</v>
      </c>
      <c r="J443" t="e">
        <f t="shared" si="506"/>
        <v>#VALUE!</v>
      </c>
      <c r="K443" t="e">
        <f t="shared" si="507"/>
        <v>#VALUE!</v>
      </c>
      <c r="L443" t="e">
        <f t="shared" si="508"/>
        <v>#VALUE!</v>
      </c>
      <c r="M443" t="e">
        <f t="shared" si="509"/>
        <v>#VALUE!</v>
      </c>
      <c r="N443" t="e">
        <f t="shared" si="510"/>
        <v>#VALUE!</v>
      </c>
      <c r="O443" t="e">
        <f t="shared" si="511"/>
        <v>#VALUE!</v>
      </c>
      <c r="P443" t="e">
        <f t="shared" si="512"/>
        <v>#VALUE!</v>
      </c>
      <c r="Q443" t="e">
        <f t="shared" si="513"/>
        <v>#VALUE!</v>
      </c>
      <c r="R443" t="e">
        <f t="shared" si="514"/>
        <v>#VALUE!</v>
      </c>
      <c r="S443" t="e">
        <f t="shared" si="515"/>
        <v>#VALUE!</v>
      </c>
      <c r="T443" t="e">
        <f t="shared" si="516"/>
        <v>#VALUE!</v>
      </c>
      <c r="U443" t="e">
        <f t="shared" si="517"/>
        <v>#VALUE!</v>
      </c>
      <c r="V443" t="e">
        <f t="shared" si="518"/>
        <v>#VALUE!</v>
      </c>
      <c r="W443" t="e">
        <f t="shared" si="519"/>
        <v>#VALUE!</v>
      </c>
      <c r="X443" t="e">
        <f t="shared" si="520"/>
        <v>#VALUE!</v>
      </c>
      <c r="Y443" t="e">
        <f t="shared" si="521"/>
        <v>#VALUE!</v>
      </c>
      <c r="Z443" t="e">
        <f t="shared" si="522"/>
        <v>#VALUE!</v>
      </c>
      <c r="AA443" t="e">
        <f t="shared" si="523"/>
        <v>#VALUE!</v>
      </c>
      <c r="AB443" t="e">
        <f t="shared" si="524"/>
        <v>#VALUE!</v>
      </c>
      <c r="AC443" t="e">
        <f t="shared" si="525"/>
        <v>#VALUE!</v>
      </c>
      <c r="AD443" t="e">
        <f t="shared" si="526"/>
        <v>#VALUE!</v>
      </c>
      <c r="AE443" t="e">
        <f t="shared" si="527"/>
        <v>#VALUE!</v>
      </c>
      <c r="AF443" t="e">
        <f t="shared" si="528"/>
        <v>#VALUE!</v>
      </c>
      <c r="AG443" t="e">
        <f t="shared" si="529"/>
        <v>#VALUE!</v>
      </c>
      <c r="AH443" t="e">
        <f t="shared" si="530"/>
        <v>#VALUE!</v>
      </c>
      <c r="AI443" t="e">
        <f t="shared" si="531"/>
        <v>#VALUE!</v>
      </c>
      <c r="AJ443" t="e">
        <f t="shared" si="532"/>
        <v>#VALUE!</v>
      </c>
      <c r="AK443" t="e">
        <f t="shared" si="533"/>
        <v>#VALUE!</v>
      </c>
      <c r="AL443" t="e">
        <f t="shared" si="534"/>
        <v>#VALUE!</v>
      </c>
      <c r="AM443" t="e">
        <f t="shared" si="535"/>
        <v>#VALUE!</v>
      </c>
      <c r="AN443" t="e">
        <f t="shared" si="536"/>
        <v>#VALUE!</v>
      </c>
      <c r="AO443" t="e">
        <f t="shared" si="537"/>
        <v>#VALUE!</v>
      </c>
      <c r="AP443" t="e">
        <f t="shared" si="538"/>
        <v>#VALUE!</v>
      </c>
      <c r="AQ443" t="e">
        <f t="shared" si="539"/>
        <v>#VALUE!</v>
      </c>
      <c r="AR443" t="e">
        <f t="shared" si="540"/>
        <v>#VALUE!</v>
      </c>
      <c r="AS443" t="e">
        <f t="shared" si="541"/>
        <v>#VALUE!</v>
      </c>
      <c r="AT443" t="e">
        <f t="shared" si="542"/>
        <v>#VALUE!</v>
      </c>
      <c r="AU443" t="e">
        <f t="shared" si="543"/>
        <v>#VALUE!</v>
      </c>
      <c r="AV443" t="e">
        <f t="shared" si="544"/>
        <v>#VALUE!</v>
      </c>
      <c r="AW443" t="e">
        <f t="shared" si="545"/>
        <v>#VALUE!</v>
      </c>
      <c r="AX443" t="e">
        <f t="shared" si="546"/>
        <v>#VALUE!</v>
      </c>
      <c r="AY443" t="e">
        <f t="shared" si="547"/>
        <v>#VALUE!</v>
      </c>
      <c r="AZ443" t="e">
        <f t="shared" si="548"/>
        <v>#VALUE!</v>
      </c>
      <c r="BA443" t="e">
        <f t="shared" si="549"/>
        <v>#VALUE!</v>
      </c>
      <c r="BB443" t="e">
        <f t="shared" si="550"/>
        <v>#VALUE!</v>
      </c>
      <c r="BC443" t="e">
        <f t="shared" si="551"/>
        <v>#VALUE!</v>
      </c>
      <c r="BD443" t="e">
        <f t="shared" si="552"/>
        <v>#VALUE!</v>
      </c>
      <c r="BE443" t="e">
        <f t="shared" si="553"/>
        <v>#VALUE!</v>
      </c>
      <c r="BF443" t="e">
        <f t="shared" si="554"/>
        <v>#VALUE!</v>
      </c>
      <c r="BG443" t="e">
        <f t="shared" si="555"/>
        <v>#VALUE!</v>
      </c>
      <c r="BH443" t="e">
        <f t="shared" si="556"/>
        <v>#VALUE!</v>
      </c>
      <c r="BI443" t="e">
        <f t="shared" si="557"/>
        <v>#VALUE!</v>
      </c>
      <c r="BJ443" t="e">
        <f t="shared" si="558"/>
        <v>#VALUE!</v>
      </c>
      <c r="BK443" t="e">
        <f t="shared" si="559"/>
        <v>#VALUE!</v>
      </c>
      <c r="BL443" t="e">
        <f t="shared" si="560"/>
        <v>#VALUE!</v>
      </c>
      <c r="BM443" t="e">
        <f t="shared" si="561"/>
        <v>#VALUE!</v>
      </c>
      <c r="BN443" t="e">
        <f t="shared" si="562"/>
        <v>#VALUE!</v>
      </c>
      <c r="BO443" t="e">
        <f t="shared" si="563"/>
        <v>#VALUE!</v>
      </c>
      <c r="BP443" t="e">
        <f t="shared" si="564"/>
        <v>#VALUE!</v>
      </c>
      <c r="BQ443" t="e">
        <f t="shared" si="565"/>
        <v>#VALUE!</v>
      </c>
      <c r="BR443" t="e">
        <f t="shared" si="566"/>
        <v>#VALUE!</v>
      </c>
      <c r="BS443" t="e">
        <f t="shared" si="567"/>
        <v>#VALUE!</v>
      </c>
      <c r="BT443" t="e">
        <f t="shared" si="568"/>
        <v>#VALUE!</v>
      </c>
      <c r="BU443" t="e">
        <f t="shared" si="569"/>
        <v>#VALUE!</v>
      </c>
      <c r="BV443" t="e">
        <f t="shared" si="570"/>
        <v>#VALUE!</v>
      </c>
      <c r="BW443" t="e">
        <f t="shared" si="571"/>
        <v>#VALUE!</v>
      </c>
      <c r="BX443" t="e">
        <f t="shared" si="572"/>
        <v>#VALUE!</v>
      </c>
      <c r="BY443" t="e">
        <f t="shared" si="573"/>
        <v>#VALUE!</v>
      </c>
      <c r="BZ443" t="e">
        <f t="shared" si="574"/>
        <v>#VALUE!</v>
      </c>
      <c r="CA443" t="e">
        <f t="shared" si="575"/>
        <v>#VALUE!</v>
      </c>
      <c r="CB443" t="e">
        <f t="shared" si="576"/>
        <v>#VALUE!</v>
      </c>
      <c r="CC443" t="e">
        <f t="shared" si="577"/>
        <v>#VALUE!</v>
      </c>
      <c r="CD443" t="e">
        <f t="shared" si="578"/>
        <v>#VALUE!</v>
      </c>
      <c r="CE443" t="e">
        <f t="shared" si="579"/>
        <v>#VALUE!</v>
      </c>
      <c r="CF443" t="e">
        <f t="shared" si="580"/>
        <v>#VALUE!</v>
      </c>
      <c r="CG443" t="e">
        <f t="shared" si="581"/>
        <v>#VALUE!</v>
      </c>
      <c r="CH443" t="e">
        <f t="shared" ca="1" si="582"/>
        <v>#N/A</v>
      </c>
    </row>
    <row r="444" spans="5:86" x14ac:dyDescent="0.25">
      <c r="E444">
        <f t="shared" si="587"/>
        <v>1045425</v>
      </c>
      <c r="F444">
        <f t="shared" si="587"/>
        <v>1045425</v>
      </c>
      <c r="G444" t="e">
        <f t="shared" si="584"/>
        <v>#N/A</v>
      </c>
      <c r="H444" t="e">
        <f t="shared" si="504"/>
        <v>#VALUE!</v>
      </c>
      <c r="I444" t="e">
        <f t="shared" si="505"/>
        <v>#VALUE!</v>
      </c>
      <c r="J444" t="e">
        <f t="shared" si="506"/>
        <v>#VALUE!</v>
      </c>
      <c r="K444" t="e">
        <f t="shared" si="507"/>
        <v>#VALUE!</v>
      </c>
      <c r="L444" t="e">
        <f t="shared" si="508"/>
        <v>#VALUE!</v>
      </c>
      <c r="M444" t="e">
        <f t="shared" si="509"/>
        <v>#VALUE!</v>
      </c>
      <c r="N444" t="e">
        <f t="shared" si="510"/>
        <v>#VALUE!</v>
      </c>
      <c r="O444" t="e">
        <f t="shared" si="511"/>
        <v>#VALUE!</v>
      </c>
      <c r="P444" t="e">
        <f t="shared" si="512"/>
        <v>#VALUE!</v>
      </c>
      <c r="Q444" t="e">
        <f t="shared" si="513"/>
        <v>#VALUE!</v>
      </c>
      <c r="R444" t="e">
        <f t="shared" si="514"/>
        <v>#VALUE!</v>
      </c>
      <c r="S444" t="e">
        <f t="shared" si="515"/>
        <v>#VALUE!</v>
      </c>
      <c r="T444" t="e">
        <f t="shared" si="516"/>
        <v>#VALUE!</v>
      </c>
      <c r="U444" t="e">
        <f t="shared" si="517"/>
        <v>#VALUE!</v>
      </c>
      <c r="V444" t="e">
        <f t="shared" si="518"/>
        <v>#VALUE!</v>
      </c>
      <c r="W444" t="e">
        <f t="shared" si="519"/>
        <v>#VALUE!</v>
      </c>
      <c r="X444" t="e">
        <f t="shared" si="520"/>
        <v>#VALUE!</v>
      </c>
      <c r="Y444" t="e">
        <f t="shared" si="521"/>
        <v>#VALUE!</v>
      </c>
      <c r="Z444" t="e">
        <f t="shared" si="522"/>
        <v>#VALUE!</v>
      </c>
      <c r="AA444" t="e">
        <f t="shared" si="523"/>
        <v>#VALUE!</v>
      </c>
      <c r="AB444" t="e">
        <f t="shared" si="524"/>
        <v>#VALUE!</v>
      </c>
      <c r="AC444" t="e">
        <f t="shared" si="525"/>
        <v>#VALUE!</v>
      </c>
      <c r="AD444" t="e">
        <f t="shared" si="526"/>
        <v>#VALUE!</v>
      </c>
      <c r="AE444" t="e">
        <f t="shared" si="527"/>
        <v>#VALUE!</v>
      </c>
      <c r="AF444" t="e">
        <f t="shared" si="528"/>
        <v>#VALUE!</v>
      </c>
      <c r="AG444" t="e">
        <f t="shared" si="529"/>
        <v>#VALUE!</v>
      </c>
      <c r="AH444" t="e">
        <f t="shared" si="530"/>
        <v>#VALUE!</v>
      </c>
      <c r="AI444" t="e">
        <f t="shared" si="531"/>
        <v>#VALUE!</v>
      </c>
      <c r="AJ444" t="e">
        <f t="shared" si="532"/>
        <v>#VALUE!</v>
      </c>
      <c r="AK444" t="e">
        <f t="shared" si="533"/>
        <v>#VALUE!</v>
      </c>
      <c r="AL444" t="e">
        <f t="shared" si="534"/>
        <v>#VALUE!</v>
      </c>
      <c r="AM444" t="e">
        <f t="shared" si="535"/>
        <v>#VALUE!</v>
      </c>
      <c r="AN444" t="e">
        <f t="shared" si="536"/>
        <v>#VALUE!</v>
      </c>
      <c r="AO444" t="e">
        <f t="shared" si="537"/>
        <v>#VALUE!</v>
      </c>
      <c r="AP444" t="e">
        <f t="shared" si="538"/>
        <v>#VALUE!</v>
      </c>
      <c r="AQ444" t="e">
        <f t="shared" si="539"/>
        <v>#VALUE!</v>
      </c>
      <c r="AR444" t="e">
        <f t="shared" si="540"/>
        <v>#VALUE!</v>
      </c>
      <c r="AS444" t="e">
        <f t="shared" si="541"/>
        <v>#VALUE!</v>
      </c>
      <c r="AT444" t="e">
        <f t="shared" si="542"/>
        <v>#VALUE!</v>
      </c>
      <c r="AU444" t="e">
        <f t="shared" si="543"/>
        <v>#VALUE!</v>
      </c>
      <c r="AV444" t="e">
        <f t="shared" si="544"/>
        <v>#VALUE!</v>
      </c>
      <c r="AW444" t="e">
        <f t="shared" si="545"/>
        <v>#VALUE!</v>
      </c>
      <c r="AX444" t="e">
        <f t="shared" si="546"/>
        <v>#VALUE!</v>
      </c>
      <c r="AY444" t="e">
        <f t="shared" si="547"/>
        <v>#VALUE!</v>
      </c>
      <c r="AZ444" t="e">
        <f t="shared" si="548"/>
        <v>#VALUE!</v>
      </c>
      <c r="BA444" t="e">
        <f t="shared" si="549"/>
        <v>#VALUE!</v>
      </c>
      <c r="BB444" t="e">
        <f t="shared" si="550"/>
        <v>#VALUE!</v>
      </c>
      <c r="BC444" t="e">
        <f t="shared" si="551"/>
        <v>#VALUE!</v>
      </c>
      <c r="BD444" t="e">
        <f t="shared" si="552"/>
        <v>#VALUE!</v>
      </c>
      <c r="BE444" t="e">
        <f t="shared" si="553"/>
        <v>#VALUE!</v>
      </c>
      <c r="BF444" t="e">
        <f t="shared" si="554"/>
        <v>#VALUE!</v>
      </c>
      <c r="BG444" t="e">
        <f t="shared" si="555"/>
        <v>#VALUE!</v>
      </c>
      <c r="BH444" t="e">
        <f t="shared" si="556"/>
        <v>#VALUE!</v>
      </c>
      <c r="BI444" t="e">
        <f t="shared" si="557"/>
        <v>#VALUE!</v>
      </c>
      <c r="BJ444" t="e">
        <f t="shared" si="558"/>
        <v>#VALUE!</v>
      </c>
      <c r="BK444" t="e">
        <f t="shared" si="559"/>
        <v>#VALUE!</v>
      </c>
      <c r="BL444" t="e">
        <f t="shared" si="560"/>
        <v>#VALUE!</v>
      </c>
      <c r="BM444" t="e">
        <f t="shared" si="561"/>
        <v>#VALUE!</v>
      </c>
      <c r="BN444" t="e">
        <f t="shared" si="562"/>
        <v>#VALUE!</v>
      </c>
      <c r="BO444" t="e">
        <f t="shared" si="563"/>
        <v>#VALUE!</v>
      </c>
      <c r="BP444" t="e">
        <f t="shared" si="564"/>
        <v>#VALUE!</v>
      </c>
      <c r="BQ444" t="e">
        <f t="shared" si="565"/>
        <v>#VALUE!</v>
      </c>
      <c r="BR444" t="e">
        <f t="shared" si="566"/>
        <v>#VALUE!</v>
      </c>
      <c r="BS444" t="e">
        <f t="shared" si="567"/>
        <v>#VALUE!</v>
      </c>
      <c r="BT444" t="e">
        <f t="shared" si="568"/>
        <v>#VALUE!</v>
      </c>
      <c r="BU444" t="e">
        <f t="shared" si="569"/>
        <v>#VALUE!</v>
      </c>
      <c r="BV444" t="e">
        <f t="shared" si="570"/>
        <v>#VALUE!</v>
      </c>
      <c r="BW444" t="e">
        <f t="shared" si="571"/>
        <v>#VALUE!</v>
      </c>
      <c r="BX444" t="e">
        <f t="shared" si="572"/>
        <v>#VALUE!</v>
      </c>
      <c r="BY444" t="e">
        <f t="shared" si="573"/>
        <v>#VALUE!</v>
      </c>
      <c r="BZ444" t="e">
        <f t="shared" si="574"/>
        <v>#VALUE!</v>
      </c>
      <c r="CA444" t="e">
        <f t="shared" si="575"/>
        <v>#VALUE!</v>
      </c>
      <c r="CB444" t="e">
        <f t="shared" si="576"/>
        <v>#VALUE!</v>
      </c>
      <c r="CC444" t="e">
        <f t="shared" si="577"/>
        <v>#VALUE!</v>
      </c>
      <c r="CD444" t="e">
        <f t="shared" si="578"/>
        <v>#VALUE!</v>
      </c>
      <c r="CE444" t="e">
        <f t="shared" si="579"/>
        <v>#VALUE!</v>
      </c>
      <c r="CF444" t="e">
        <f t="shared" si="580"/>
        <v>#VALUE!</v>
      </c>
      <c r="CG444" t="e">
        <f t="shared" si="581"/>
        <v>#VALUE!</v>
      </c>
      <c r="CH444" t="e">
        <f t="shared" ca="1" si="582"/>
        <v>#N/A</v>
      </c>
    </row>
    <row r="445" spans="5:86" x14ac:dyDescent="0.25">
      <c r="E445">
        <f t="shared" si="587"/>
        <v>1045424</v>
      </c>
      <c r="F445">
        <f t="shared" si="587"/>
        <v>1045424</v>
      </c>
      <c r="G445" t="e">
        <f t="shared" si="584"/>
        <v>#N/A</v>
      </c>
      <c r="H445" t="e">
        <f t="shared" si="504"/>
        <v>#VALUE!</v>
      </c>
      <c r="I445" t="e">
        <f t="shared" si="505"/>
        <v>#VALUE!</v>
      </c>
      <c r="J445" t="e">
        <f t="shared" si="506"/>
        <v>#VALUE!</v>
      </c>
      <c r="K445" t="e">
        <f t="shared" si="507"/>
        <v>#VALUE!</v>
      </c>
      <c r="L445" t="e">
        <f t="shared" si="508"/>
        <v>#VALUE!</v>
      </c>
      <c r="M445" t="e">
        <f t="shared" si="509"/>
        <v>#VALUE!</v>
      </c>
      <c r="N445" t="e">
        <f t="shared" si="510"/>
        <v>#VALUE!</v>
      </c>
      <c r="O445" t="e">
        <f t="shared" si="511"/>
        <v>#VALUE!</v>
      </c>
      <c r="P445" t="e">
        <f t="shared" si="512"/>
        <v>#VALUE!</v>
      </c>
      <c r="Q445" t="e">
        <f t="shared" si="513"/>
        <v>#VALUE!</v>
      </c>
      <c r="R445" t="e">
        <f t="shared" si="514"/>
        <v>#VALUE!</v>
      </c>
      <c r="S445" t="e">
        <f t="shared" si="515"/>
        <v>#VALUE!</v>
      </c>
      <c r="T445" t="e">
        <f t="shared" si="516"/>
        <v>#VALUE!</v>
      </c>
      <c r="U445" t="e">
        <f t="shared" si="517"/>
        <v>#VALUE!</v>
      </c>
      <c r="V445" t="e">
        <f t="shared" si="518"/>
        <v>#VALUE!</v>
      </c>
      <c r="W445" t="e">
        <f t="shared" si="519"/>
        <v>#VALUE!</v>
      </c>
      <c r="X445" t="e">
        <f t="shared" si="520"/>
        <v>#VALUE!</v>
      </c>
      <c r="Y445" t="e">
        <f t="shared" si="521"/>
        <v>#VALUE!</v>
      </c>
      <c r="Z445" t="e">
        <f t="shared" si="522"/>
        <v>#VALUE!</v>
      </c>
      <c r="AA445" t="e">
        <f t="shared" si="523"/>
        <v>#VALUE!</v>
      </c>
      <c r="AB445" t="e">
        <f t="shared" si="524"/>
        <v>#VALUE!</v>
      </c>
      <c r="AC445" t="e">
        <f t="shared" si="525"/>
        <v>#VALUE!</v>
      </c>
      <c r="AD445" t="e">
        <f t="shared" si="526"/>
        <v>#VALUE!</v>
      </c>
      <c r="AE445" t="e">
        <f t="shared" si="527"/>
        <v>#VALUE!</v>
      </c>
      <c r="AF445" t="e">
        <f t="shared" si="528"/>
        <v>#VALUE!</v>
      </c>
      <c r="AG445" t="e">
        <f t="shared" si="529"/>
        <v>#VALUE!</v>
      </c>
      <c r="AH445" t="e">
        <f t="shared" si="530"/>
        <v>#VALUE!</v>
      </c>
      <c r="AI445" t="e">
        <f t="shared" si="531"/>
        <v>#VALUE!</v>
      </c>
      <c r="AJ445" t="e">
        <f t="shared" si="532"/>
        <v>#VALUE!</v>
      </c>
      <c r="AK445" t="e">
        <f t="shared" si="533"/>
        <v>#VALUE!</v>
      </c>
      <c r="AL445" t="e">
        <f t="shared" si="534"/>
        <v>#VALUE!</v>
      </c>
      <c r="AM445" t="e">
        <f t="shared" si="535"/>
        <v>#VALUE!</v>
      </c>
      <c r="AN445" t="e">
        <f t="shared" si="536"/>
        <v>#VALUE!</v>
      </c>
      <c r="AO445" t="e">
        <f t="shared" si="537"/>
        <v>#VALUE!</v>
      </c>
      <c r="AP445" t="e">
        <f t="shared" si="538"/>
        <v>#VALUE!</v>
      </c>
      <c r="AQ445" t="e">
        <f t="shared" si="539"/>
        <v>#VALUE!</v>
      </c>
      <c r="AR445" t="e">
        <f t="shared" si="540"/>
        <v>#VALUE!</v>
      </c>
      <c r="AS445" t="e">
        <f t="shared" si="541"/>
        <v>#VALUE!</v>
      </c>
      <c r="AT445" t="e">
        <f t="shared" si="542"/>
        <v>#VALUE!</v>
      </c>
      <c r="AU445" t="e">
        <f t="shared" si="543"/>
        <v>#VALUE!</v>
      </c>
      <c r="AV445" t="e">
        <f t="shared" si="544"/>
        <v>#VALUE!</v>
      </c>
      <c r="AW445" t="e">
        <f t="shared" si="545"/>
        <v>#VALUE!</v>
      </c>
      <c r="AX445" t="e">
        <f t="shared" si="546"/>
        <v>#VALUE!</v>
      </c>
      <c r="AY445" t="e">
        <f t="shared" si="547"/>
        <v>#VALUE!</v>
      </c>
      <c r="AZ445" t="e">
        <f t="shared" si="548"/>
        <v>#VALUE!</v>
      </c>
      <c r="BA445" t="e">
        <f t="shared" si="549"/>
        <v>#VALUE!</v>
      </c>
      <c r="BB445" t="e">
        <f t="shared" si="550"/>
        <v>#VALUE!</v>
      </c>
      <c r="BC445" t="e">
        <f t="shared" si="551"/>
        <v>#VALUE!</v>
      </c>
      <c r="BD445" t="e">
        <f t="shared" si="552"/>
        <v>#VALUE!</v>
      </c>
      <c r="BE445" t="e">
        <f t="shared" si="553"/>
        <v>#VALUE!</v>
      </c>
      <c r="BF445" t="e">
        <f t="shared" si="554"/>
        <v>#VALUE!</v>
      </c>
      <c r="BG445" t="e">
        <f t="shared" si="555"/>
        <v>#VALUE!</v>
      </c>
      <c r="BH445" t="e">
        <f t="shared" si="556"/>
        <v>#VALUE!</v>
      </c>
      <c r="BI445" t="e">
        <f t="shared" si="557"/>
        <v>#VALUE!</v>
      </c>
      <c r="BJ445" t="e">
        <f t="shared" si="558"/>
        <v>#VALUE!</v>
      </c>
      <c r="BK445" t="e">
        <f t="shared" si="559"/>
        <v>#VALUE!</v>
      </c>
      <c r="BL445" t="e">
        <f t="shared" si="560"/>
        <v>#VALUE!</v>
      </c>
      <c r="BM445" t="e">
        <f t="shared" si="561"/>
        <v>#VALUE!</v>
      </c>
      <c r="BN445" t="e">
        <f t="shared" si="562"/>
        <v>#VALUE!</v>
      </c>
      <c r="BO445" t="e">
        <f t="shared" si="563"/>
        <v>#VALUE!</v>
      </c>
      <c r="BP445" t="e">
        <f t="shared" si="564"/>
        <v>#VALUE!</v>
      </c>
      <c r="BQ445" t="e">
        <f t="shared" si="565"/>
        <v>#VALUE!</v>
      </c>
      <c r="BR445" t="e">
        <f t="shared" si="566"/>
        <v>#VALUE!</v>
      </c>
      <c r="BS445" t="e">
        <f t="shared" si="567"/>
        <v>#VALUE!</v>
      </c>
      <c r="BT445" t="e">
        <f t="shared" si="568"/>
        <v>#VALUE!</v>
      </c>
      <c r="BU445" t="e">
        <f t="shared" si="569"/>
        <v>#VALUE!</v>
      </c>
      <c r="BV445" t="e">
        <f t="shared" si="570"/>
        <v>#VALUE!</v>
      </c>
      <c r="BW445" t="e">
        <f t="shared" si="571"/>
        <v>#VALUE!</v>
      </c>
      <c r="BX445" t="e">
        <f t="shared" si="572"/>
        <v>#VALUE!</v>
      </c>
      <c r="BY445" t="e">
        <f t="shared" si="573"/>
        <v>#VALUE!</v>
      </c>
      <c r="BZ445" t="e">
        <f t="shared" si="574"/>
        <v>#VALUE!</v>
      </c>
      <c r="CA445" t="e">
        <f t="shared" si="575"/>
        <v>#VALUE!</v>
      </c>
      <c r="CB445" t="e">
        <f t="shared" si="576"/>
        <v>#VALUE!</v>
      </c>
      <c r="CC445" t="e">
        <f t="shared" si="577"/>
        <v>#VALUE!</v>
      </c>
      <c r="CD445" t="e">
        <f t="shared" si="578"/>
        <v>#VALUE!</v>
      </c>
      <c r="CE445" t="e">
        <f t="shared" si="579"/>
        <v>#VALUE!</v>
      </c>
      <c r="CF445" t="e">
        <f t="shared" si="580"/>
        <v>#VALUE!</v>
      </c>
      <c r="CG445" t="e">
        <f t="shared" si="581"/>
        <v>#VALUE!</v>
      </c>
      <c r="CH445" t="e">
        <f t="shared" ca="1" si="582"/>
        <v>#N/A</v>
      </c>
    </row>
    <row r="446" spans="5:86" x14ac:dyDescent="0.25">
      <c r="E446">
        <f t="shared" si="587"/>
        <v>1045423</v>
      </c>
      <c r="F446">
        <f t="shared" si="587"/>
        <v>1045423</v>
      </c>
      <c r="G446" t="e">
        <f t="shared" si="584"/>
        <v>#N/A</v>
      </c>
      <c r="H446" t="e">
        <f t="shared" si="504"/>
        <v>#VALUE!</v>
      </c>
      <c r="I446" t="e">
        <f t="shared" si="505"/>
        <v>#VALUE!</v>
      </c>
      <c r="J446" t="e">
        <f t="shared" si="506"/>
        <v>#VALUE!</v>
      </c>
      <c r="K446" t="e">
        <f t="shared" si="507"/>
        <v>#VALUE!</v>
      </c>
      <c r="L446" t="e">
        <f t="shared" si="508"/>
        <v>#VALUE!</v>
      </c>
      <c r="M446" t="e">
        <f t="shared" si="509"/>
        <v>#VALUE!</v>
      </c>
      <c r="N446" t="e">
        <f t="shared" si="510"/>
        <v>#VALUE!</v>
      </c>
      <c r="O446" t="e">
        <f t="shared" si="511"/>
        <v>#VALUE!</v>
      </c>
      <c r="P446" t="e">
        <f t="shared" si="512"/>
        <v>#VALUE!</v>
      </c>
      <c r="Q446" t="e">
        <f t="shared" si="513"/>
        <v>#VALUE!</v>
      </c>
      <c r="R446" t="e">
        <f t="shared" si="514"/>
        <v>#VALUE!</v>
      </c>
      <c r="S446" t="e">
        <f t="shared" si="515"/>
        <v>#VALUE!</v>
      </c>
      <c r="T446" t="e">
        <f t="shared" si="516"/>
        <v>#VALUE!</v>
      </c>
      <c r="U446" t="e">
        <f t="shared" si="517"/>
        <v>#VALUE!</v>
      </c>
      <c r="V446" t="e">
        <f t="shared" si="518"/>
        <v>#VALUE!</v>
      </c>
      <c r="W446" t="e">
        <f t="shared" si="519"/>
        <v>#VALUE!</v>
      </c>
      <c r="X446" t="e">
        <f t="shared" si="520"/>
        <v>#VALUE!</v>
      </c>
      <c r="Y446" t="e">
        <f t="shared" si="521"/>
        <v>#VALUE!</v>
      </c>
      <c r="Z446" t="e">
        <f t="shared" si="522"/>
        <v>#VALUE!</v>
      </c>
      <c r="AA446" t="e">
        <f t="shared" si="523"/>
        <v>#VALUE!</v>
      </c>
      <c r="AB446" t="e">
        <f t="shared" si="524"/>
        <v>#VALUE!</v>
      </c>
      <c r="AC446" t="e">
        <f t="shared" si="525"/>
        <v>#VALUE!</v>
      </c>
      <c r="AD446" t="e">
        <f t="shared" si="526"/>
        <v>#VALUE!</v>
      </c>
      <c r="AE446" t="e">
        <f t="shared" si="527"/>
        <v>#VALUE!</v>
      </c>
      <c r="AF446" t="e">
        <f t="shared" si="528"/>
        <v>#VALUE!</v>
      </c>
      <c r="AG446" t="e">
        <f t="shared" si="529"/>
        <v>#VALUE!</v>
      </c>
      <c r="AH446" t="e">
        <f t="shared" si="530"/>
        <v>#VALUE!</v>
      </c>
      <c r="AI446" t="e">
        <f t="shared" si="531"/>
        <v>#VALUE!</v>
      </c>
      <c r="AJ446" t="e">
        <f t="shared" si="532"/>
        <v>#VALUE!</v>
      </c>
      <c r="AK446" t="e">
        <f t="shared" si="533"/>
        <v>#VALUE!</v>
      </c>
      <c r="AL446" t="e">
        <f t="shared" si="534"/>
        <v>#VALUE!</v>
      </c>
      <c r="AM446" t="e">
        <f t="shared" si="535"/>
        <v>#VALUE!</v>
      </c>
      <c r="AN446" t="e">
        <f t="shared" si="536"/>
        <v>#VALUE!</v>
      </c>
      <c r="AO446" t="e">
        <f t="shared" si="537"/>
        <v>#VALUE!</v>
      </c>
      <c r="AP446" t="e">
        <f t="shared" si="538"/>
        <v>#VALUE!</v>
      </c>
      <c r="AQ446" t="e">
        <f t="shared" si="539"/>
        <v>#VALUE!</v>
      </c>
      <c r="AR446" t="e">
        <f t="shared" si="540"/>
        <v>#VALUE!</v>
      </c>
      <c r="AS446" t="e">
        <f t="shared" si="541"/>
        <v>#VALUE!</v>
      </c>
      <c r="AT446" t="e">
        <f t="shared" si="542"/>
        <v>#VALUE!</v>
      </c>
      <c r="AU446" t="e">
        <f t="shared" si="543"/>
        <v>#VALUE!</v>
      </c>
      <c r="AV446" t="e">
        <f t="shared" si="544"/>
        <v>#VALUE!</v>
      </c>
      <c r="AW446" t="e">
        <f t="shared" si="545"/>
        <v>#VALUE!</v>
      </c>
      <c r="AX446" t="e">
        <f t="shared" si="546"/>
        <v>#VALUE!</v>
      </c>
      <c r="AY446" t="e">
        <f t="shared" si="547"/>
        <v>#VALUE!</v>
      </c>
      <c r="AZ446" t="e">
        <f t="shared" si="548"/>
        <v>#VALUE!</v>
      </c>
      <c r="BA446" t="e">
        <f t="shared" si="549"/>
        <v>#VALUE!</v>
      </c>
      <c r="BB446" t="e">
        <f t="shared" si="550"/>
        <v>#VALUE!</v>
      </c>
      <c r="BC446" t="e">
        <f t="shared" si="551"/>
        <v>#VALUE!</v>
      </c>
      <c r="BD446" t="e">
        <f t="shared" si="552"/>
        <v>#VALUE!</v>
      </c>
      <c r="BE446" t="e">
        <f t="shared" si="553"/>
        <v>#VALUE!</v>
      </c>
      <c r="BF446" t="e">
        <f t="shared" si="554"/>
        <v>#VALUE!</v>
      </c>
      <c r="BG446" t="e">
        <f t="shared" si="555"/>
        <v>#VALUE!</v>
      </c>
      <c r="BH446" t="e">
        <f t="shared" si="556"/>
        <v>#VALUE!</v>
      </c>
      <c r="BI446" t="e">
        <f t="shared" si="557"/>
        <v>#VALUE!</v>
      </c>
      <c r="BJ446" t="e">
        <f t="shared" si="558"/>
        <v>#VALUE!</v>
      </c>
      <c r="BK446" t="e">
        <f t="shared" si="559"/>
        <v>#VALUE!</v>
      </c>
      <c r="BL446" t="e">
        <f t="shared" si="560"/>
        <v>#VALUE!</v>
      </c>
      <c r="BM446" t="e">
        <f t="shared" si="561"/>
        <v>#VALUE!</v>
      </c>
      <c r="BN446" t="e">
        <f t="shared" si="562"/>
        <v>#VALUE!</v>
      </c>
      <c r="BO446" t="e">
        <f t="shared" si="563"/>
        <v>#VALUE!</v>
      </c>
      <c r="BP446" t="e">
        <f t="shared" si="564"/>
        <v>#VALUE!</v>
      </c>
      <c r="BQ446" t="e">
        <f t="shared" si="565"/>
        <v>#VALUE!</v>
      </c>
      <c r="BR446" t="e">
        <f t="shared" si="566"/>
        <v>#VALUE!</v>
      </c>
      <c r="BS446" t="e">
        <f t="shared" si="567"/>
        <v>#VALUE!</v>
      </c>
      <c r="BT446" t="e">
        <f t="shared" si="568"/>
        <v>#VALUE!</v>
      </c>
      <c r="BU446" t="e">
        <f t="shared" si="569"/>
        <v>#VALUE!</v>
      </c>
      <c r="BV446" t="e">
        <f t="shared" si="570"/>
        <v>#VALUE!</v>
      </c>
      <c r="BW446" t="e">
        <f t="shared" si="571"/>
        <v>#VALUE!</v>
      </c>
      <c r="BX446" t="e">
        <f t="shared" si="572"/>
        <v>#VALUE!</v>
      </c>
      <c r="BY446" t="e">
        <f t="shared" si="573"/>
        <v>#VALUE!</v>
      </c>
      <c r="BZ446" t="e">
        <f t="shared" si="574"/>
        <v>#VALUE!</v>
      </c>
      <c r="CA446" t="e">
        <f t="shared" si="575"/>
        <v>#VALUE!</v>
      </c>
      <c r="CB446" t="e">
        <f t="shared" si="576"/>
        <v>#VALUE!</v>
      </c>
      <c r="CC446" t="e">
        <f t="shared" si="577"/>
        <v>#VALUE!</v>
      </c>
      <c r="CD446" t="e">
        <f t="shared" si="578"/>
        <v>#VALUE!</v>
      </c>
      <c r="CE446" t="e">
        <f t="shared" si="579"/>
        <v>#VALUE!</v>
      </c>
      <c r="CF446" t="e">
        <f t="shared" si="580"/>
        <v>#VALUE!</v>
      </c>
      <c r="CG446" t="e">
        <f t="shared" si="581"/>
        <v>#VALUE!</v>
      </c>
      <c r="CH446" t="e">
        <f t="shared" ca="1" si="582"/>
        <v>#N/A</v>
      </c>
    </row>
    <row r="447" spans="5:86" x14ac:dyDescent="0.25">
      <c r="E447">
        <f t="shared" si="587"/>
        <v>1045422</v>
      </c>
      <c r="F447">
        <f t="shared" si="587"/>
        <v>1045422</v>
      </c>
      <c r="G447" t="e">
        <f t="shared" si="584"/>
        <v>#N/A</v>
      </c>
      <c r="H447" t="e">
        <f t="shared" si="504"/>
        <v>#VALUE!</v>
      </c>
      <c r="I447" t="e">
        <f t="shared" si="505"/>
        <v>#VALUE!</v>
      </c>
      <c r="J447" t="e">
        <f t="shared" si="506"/>
        <v>#VALUE!</v>
      </c>
      <c r="K447" t="e">
        <f t="shared" si="507"/>
        <v>#VALUE!</v>
      </c>
      <c r="L447" t="e">
        <f t="shared" si="508"/>
        <v>#VALUE!</v>
      </c>
      <c r="M447" t="e">
        <f t="shared" si="509"/>
        <v>#VALUE!</v>
      </c>
      <c r="N447" t="e">
        <f t="shared" si="510"/>
        <v>#VALUE!</v>
      </c>
      <c r="O447" t="e">
        <f t="shared" si="511"/>
        <v>#VALUE!</v>
      </c>
      <c r="P447" t="e">
        <f t="shared" si="512"/>
        <v>#VALUE!</v>
      </c>
      <c r="Q447" t="e">
        <f t="shared" si="513"/>
        <v>#VALUE!</v>
      </c>
      <c r="R447" t="e">
        <f t="shared" si="514"/>
        <v>#VALUE!</v>
      </c>
      <c r="S447" t="e">
        <f t="shared" si="515"/>
        <v>#VALUE!</v>
      </c>
      <c r="T447" t="e">
        <f t="shared" si="516"/>
        <v>#VALUE!</v>
      </c>
      <c r="U447" t="e">
        <f t="shared" si="517"/>
        <v>#VALUE!</v>
      </c>
      <c r="V447" t="e">
        <f t="shared" si="518"/>
        <v>#VALUE!</v>
      </c>
      <c r="W447" t="e">
        <f t="shared" si="519"/>
        <v>#VALUE!</v>
      </c>
      <c r="X447" t="e">
        <f t="shared" si="520"/>
        <v>#VALUE!</v>
      </c>
      <c r="Y447" t="e">
        <f t="shared" si="521"/>
        <v>#VALUE!</v>
      </c>
      <c r="Z447" t="e">
        <f t="shared" si="522"/>
        <v>#VALUE!</v>
      </c>
      <c r="AA447" t="e">
        <f t="shared" si="523"/>
        <v>#VALUE!</v>
      </c>
      <c r="AB447" t="e">
        <f t="shared" si="524"/>
        <v>#VALUE!</v>
      </c>
      <c r="AC447" t="e">
        <f t="shared" si="525"/>
        <v>#VALUE!</v>
      </c>
      <c r="AD447" t="e">
        <f t="shared" si="526"/>
        <v>#VALUE!</v>
      </c>
      <c r="AE447" t="e">
        <f t="shared" si="527"/>
        <v>#VALUE!</v>
      </c>
      <c r="AF447" t="e">
        <f t="shared" si="528"/>
        <v>#VALUE!</v>
      </c>
      <c r="AG447" t="e">
        <f t="shared" si="529"/>
        <v>#VALUE!</v>
      </c>
      <c r="AH447" t="e">
        <f t="shared" si="530"/>
        <v>#VALUE!</v>
      </c>
      <c r="AI447" t="e">
        <f t="shared" si="531"/>
        <v>#VALUE!</v>
      </c>
      <c r="AJ447" t="e">
        <f t="shared" si="532"/>
        <v>#VALUE!</v>
      </c>
      <c r="AK447" t="e">
        <f t="shared" si="533"/>
        <v>#VALUE!</v>
      </c>
      <c r="AL447" t="e">
        <f t="shared" si="534"/>
        <v>#VALUE!</v>
      </c>
      <c r="AM447" t="e">
        <f t="shared" si="535"/>
        <v>#VALUE!</v>
      </c>
      <c r="AN447" t="e">
        <f t="shared" si="536"/>
        <v>#VALUE!</v>
      </c>
      <c r="AO447" t="e">
        <f t="shared" si="537"/>
        <v>#VALUE!</v>
      </c>
      <c r="AP447" t="e">
        <f t="shared" si="538"/>
        <v>#VALUE!</v>
      </c>
      <c r="AQ447" t="e">
        <f t="shared" si="539"/>
        <v>#VALUE!</v>
      </c>
      <c r="AR447" t="e">
        <f t="shared" si="540"/>
        <v>#VALUE!</v>
      </c>
      <c r="AS447" t="e">
        <f t="shared" si="541"/>
        <v>#VALUE!</v>
      </c>
      <c r="AT447" t="e">
        <f t="shared" si="542"/>
        <v>#VALUE!</v>
      </c>
      <c r="AU447" t="e">
        <f t="shared" si="543"/>
        <v>#VALUE!</v>
      </c>
      <c r="AV447" t="e">
        <f t="shared" si="544"/>
        <v>#VALUE!</v>
      </c>
      <c r="AW447" t="e">
        <f t="shared" si="545"/>
        <v>#VALUE!</v>
      </c>
      <c r="AX447" t="e">
        <f t="shared" si="546"/>
        <v>#VALUE!</v>
      </c>
      <c r="AY447" t="e">
        <f t="shared" si="547"/>
        <v>#VALUE!</v>
      </c>
      <c r="AZ447" t="e">
        <f t="shared" si="548"/>
        <v>#VALUE!</v>
      </c>
      <c r="BA447" t="e">
        <f t="shared" si="549"/>
        <v>#VALUE!</v>
      </c>
      <c r="BB447" t="e">
        <f t="shared" si="550"/>
        <v>#VALUE!</v>
      </c>
      <c r="BC447" t="e">
        <f t="shared" si="551"/>
        <v>#VALUE!</v>
      </c>
      <c r="BD447" t="e">
        <f t="shared" si="552"/>
        <v>#VALUE!</v>
      </c>
      <c r="BE447" t="e">
        <f t="shared" si="553"/>
        <v>#VALUE!</v>
      </c>
      <c r="BF447" t="e">
        <f t="shared" si="554"/>
        <v>#VALUE!</v>
      </c>
      <c r="BG447" t="e">
        <f t="shared" si="555"/>
        <v>#VALUE!</v>
      </c>
      <c r="BH447" t="e">
        <f t="shared" si="556"/>
        <v>#VALUE!</v>
      </c>
      <c r="BI447" t="e">
        <f t="shared" si="557"/>
        <v>#VALUE!</v>
      </c>
      <c r="BJ447" t="e">
        <f t="shared" si="558"/>
        <v>#VALUE!</v>
      </c>
      <c r="BK447" t="e">
        <f t="shared" si="559"/>
        <v>#VALUE!</v>
      </c>
      <c r="BL447" t="e">
        <f t="shared" si="560"/>
        <v>#VALUE!</v>
      </c>
      <c r="BM447" t="e">
        <f t="shared" si="561"/>
        <v>#VALUE!</v>
      </c>
      <c r="BN447" t="e">
        <f t="shared" si="562"/>
        <v>#VALUE!</v>
      </c>
      <c r="BO447" t="e">
        <f t="shared" si="563"/>
        <v>#VALUE!</v>
      </c>
      <c r="BP447" t="e">
        <f t="shared" si="564"/>
        <v>#VALUE!</v>
      </c>
      <c r="BQ447" t="e">
        <f t="shared" si="565"/>
        <v>#VALUE!</v>
      </c>
      <c r="BR447" t="e">
        <f t="shared" si="566"/>
        <v>#VALUE!</v>
      </c>
      <c r="BS447" t="e">
        <f t="shared" si="567"/>
        <v>#VALUE!</v>
      </c>
      <c r="BT447" t="e">
        <f t="shared" si="568"/>
        <v>#VALUE!</v>
      </c>
      <c r="BU447" t="e">
        <f t="shared" si="569"/>
        <v>#VALUE!</v>
      </c>
      <c r="BV447" t="e">
        <f t="shared" si="570"/>
        <v>#VALUE!</v>
      </c>
      <c r="BW447" t="e">
        <f t="shared" si="571"/>
        <v>#VALUE!</v>
      </c>
      <c r="BX447" t="e">
        <f t="shared" si="572"/>
        <v>#VALUE!</v>
      </c>
      <c r="BY447" t="e">
        <f t="shared" si="573"/>
        <v>#VALUE!</v>
      </c>
      <c r="BZ447" t="e">
        <f t="shared" si="574"/>
        <v>#VALUE!</v>
      </c>
      <c r="CA447" t="e">
        <f t="shared" si="575"/>
        <v>#VALUE!</v>
      </c>
      <c r="CB447" t="e">
        <f t="shared" si="576"/>
        <v>#VALUE!</v>
      </c>
      <c r="CC447" t="e">
        <f t="shared" si="577"/>
        <v>#VALUE!</v>
      </c>
      <c r="CD447" t="e">
        <f t="shared" si="578"/>
        <v>#VALUE!</v>
      </c>
      <c r="CE447" t="e">
        <f t="shared" si="579"/>
        <v>#VALUE!</v>
      </c>
      <c r="CF447" t="e">
        <f t="shared" si="580"/>
        <v>#VALUE!</v>
      </c>
      <c r="CG447" t="e">
        <f t="shared" si="581"/>
        <v>#VALUE!</v>
      </c>
      <c r="CH447" t="e">
        <f t="shared" ca="1" si="582"/>
        <v>#N/A</v>
      </c>
    </row>
    <row r="448" spans="5:86" x14ac:dyDescent="0.25">
      <c r="E448">
        <f t="shared" si="587"/>
        <v>1045421</v>
      </c>
      <c r="F448">
        <f t="shared" si="587"/>
        <v>1045421</v>
      </c>
      <c r="G448" t="e">
        <f t="shared" si="584"/>
        <v>#N/A</v>
      </c>
      <c r="H448" t="e">
        <f t="shared" si="504"/>
        <v>#VALUE!</v>
      </c>
      <c r="I448" t="e">
        <f t="shared" si="505"/>
        <v>#VALUE!</v>
      </c>
      <c r="J448" t="e">
        <f t="shared" si="506"/>
        <v>#VALUE!</v>
      </c>
      <c r="K448" t="e">
        <f t="shared" si="507"/>
        <v>#VALUE!</v>
      </c>
      <c r="L448" t="e">
        <f t="shared" si="508"/>
        <v>#VALUE!</v>
      </c>
      <c r="M448" t="e">
        <f t="shared" si="509"/>
        <v>#VALUE!</v>
      </c>
      <c r="N448" t="e">
        <f t="shared" si="510"/>
        <v>#VALUE!</v>
      </c>
      <c r="O448" t="e">
        <f t="shared" si="511"/>
        <v>#VALUE!</v>
      </c>
      <c r="P448" t="e">
        <f t="shared" si="512"/>
        <v>#VALUE!</v>
      </c>
      <c r="Q448" t="e">
        <f t="shared" si="513"/>
        <v>#VALUE!</v>
      </c>
      <c r="R448" t="e">
        <f t="shared" si="514"/>
        <v>#VALUE!</v>
      </c>
      <c r="S448" t="e">
        <f t="shared" si="515"/>
        <v>#VALUE!</v>
      </c>
      <c r="T448" t="e">
        <f t="shared" si="516"/>
        <v>#VALUE!</v>
      </c>
      <c r="U448" t="e">
        <f t="shared" si="517"/>
        <v>#VALUE!</v>
      </c>
      <c r="V448" t="e">
        <f t="shared" si="518"/>
        <v>#VALUE!</v>
      </c>
      <c r="W448" t="e">
        <f t="shared" si="519"/>
        <v>#VALUE!</v>
      </c>
      <c r="X448" t="e">
        <f t="shared" si="520"/>
        <v>#VALUE!</v>
      </c>
      <c r="Y448" t="e">
        <f t="shared" si="521"/>
        <v>#VALUE!</v>
      </c>
      <c r="Z448" t="e">
        <f t="shared" si="522"/>
        <v>#VALUE!</v>
      </c>
      <c r="AA448" t="e">
        <f t="shared" si="523"/>
        <v>#VALUE!</v>
      </c>
      <c r="AB448" t="e">
        <f t="shared" si="524"/>
        <v>#VALUE!</v>
      </c>
      <c r="AC448" t="e">
        <f t="shared" si="525"/>
        <v>#VALUE!</v>
      </c>
      <c r="AD448" t="e">
        <f t="shared" si="526"/>
        <v>#VALUE!</v>
      </c>
      <c r="AE448" t="e">
        <f t="shared" si="527"/>
        <v>#VALUE!</v>
      </c>
      <c r="AF448" t="e">
        <f t="shared" si="528"/>
        <v>#VALUE!</v>
      </c>
      <c r="AG448" t="e">
        <f t="shared" si="529"/>
        <v>#VALUE!</v>
      </c>
      <c r="AH448" t="e">
        <f t="shared" si="530"/>
        <v>#VALUE!</v>
      </c>
      <c r="AI448" t="e">
        <f t="shared" si="531"/>
        <v>#VALUE!</v>
      </c>
      <c r="AJ448" t="e">
        <f t="shared" si="532"/>
        <v>#VALUE!</v>
      </c>
      <c r="AK448" t="e">
        <f t="shared" si="533"/>
        <v>#VALUE!</v>
      </c>
      <c r="AL448" t="e">
        <f t="shared" si="534"/>
        <v>#VALUE!</v>
      </c>
      <c r="AM448" t="e">
        <f t="shared" si="535"/>
        <v>#VALUE!</v>
      </c>
      <c r="AN448" t="e">
        <f t="shared" si="536"/>
        <v>#VALUE!</v>
      </c>
      <c r="AO448" t="e">
        <f t="shared" si="537"/>
        <v>#VALUE!</v>
      </c>
      <c r="AP448" t="e">
        <f t="shared" si="538"/>
        <v>#VALUE!</v>
      </c>
      <c r="AQ448" t="e">
        <f t="shared" si="539"/>
        <v>#VALUE!</v>
      </c>
      <c r="AR448" t="e">
        <f t="shared" si="540"/>
        <v>#VALUE!</v>
      </c>
      <c r="AS448" t="e">
        <f t="shared" si="541"/>
        <v>#VALUE!</v>
      </c>
      <c r="AT448" t="e">
        <f t="shared" si="542"/>
        <v>#VALUE!</v>
      </c>
      <c r="AU448" t="e">
        <f t="shared" si="543"/>
        <v>#VALUE!</v>
      </c>
      <c r="AV448" t="e">
        <f t="shared" si="544"/>
        <v>#VALUE!</v>
      </c>
      <c r="AW448" t="e">
        <f t="shared" si="545"/>
        <v>#VALUE!</v>
      </c>
      <c r="AX448" t="e">
        <f t="shared" si="546"/>
        <v>#VALUE!</v>
      </c>
      <c r="AY448" t="e">
        <f t="shared" si="547"/>
        <v>#VALUE!</v>
      </c>
      <c r="AZ448" t="e">
        <f t="shared" si="548"/>
        <v>#VALUE!</v>
      </c>
      <c r="BA448" t="e">
        <f t="shared" si="549"/>
        <v>#VALUE!</v>
      </c>
      <c r="BB448" t="e">
        <f t="shared" si="550"/>
        <v>#VALUE!</v>
      </c>
      <c r="BC448" t="e">
        <f t="shared" si="551"/>
        <v>#VALUE!</v>
      </c>
      <c r="BD448" t="e">
        <f t="shared" si="552"/>
        <v>#VALUE!</v>
      </c>
      <c r="BE448" t="e">
        <f t="shared" si="553"/>
        <v>#VALUE!</v>
      </c>
      <c r="BF448" t="e">
        <f t="shared" si="554"/>
        <v>#VALUE!</v>
      </c>
      <c r="BG448" t="e">
        <f t="shared" si="555"/>
        <v>#VALUE!</v>
      </c>
      <c r="BH448" t="e">
        <f t="shared" si="556"/>
        <v>#VALUE!</v>
      </c>
      <c r="BI448" t="e">
        <f t="shared" si="557"/>
        <v>#VALUE!</v>
      </c>
      <c r="BJ448" t="e">
        <f t="shared" si="558"/>
        <v>#VALUE!</v>
      </c>
      <c r="BK448" t="e">
        <f t="shared" si="559"/>
        <v>#VALUE!</v>
      </c>
      <c r="BL448" t="e">
        <f t="shared" si="560"/>
        <v>#VALUE!</v>
      </c>
      <c r="BM448" t="e">
        <f t="shared" si="561"/>
        <v>#VALUE!</v>
      </c>
      <c r="BN448" t="e">
        <f t="shared" si="562"/>
        <v>#VALUE!</v>
      </c>
      <c r="BO448" t="e">
        <f t="shared" si="563"/>
        <v>#VALUE!</v>
      </c>
      <c r="BP448" t="e">
        <f t="shared" si="564"/>
        <v>#VALUE!</v>
      </c>
      <c r="BQ448" t="e">
        <f t="shared" si="565"/>
        <v>#VALUE!</v>
      </c>
      <c r="BR448" t="e">
        <f t="shared" si="566"/>
        <v>#VALUE!</v>
      </c>
      <c r="BS448" t="e">
        <f t="shared" si="567"/>
        <v>#VALUE!</v>
      </c>
      <c r="BT448" t="e">
        <f t="shared" si="568"/>
        <v>#VALUE!</v>
      </c>
      <c r="BU448" t="e">
        <f t="shared" si="569"/>
        <v>#VALUE!</v>
      </c>
      <c r="BV448" t="e">
        <f t="shared" si="570"/>
        <v>#VALUE!</v>
      </c>
      <c r="BW448" t="e">
        <f t="shared" si="571"/>
        <v>#VALUE!</v>
      </c>
      <c r="BX448" t="e">
        <f t="shared" si="572"/>
        <v>#VALUE!</v>
      </c>
      <c r="BY448" t="e">
        <f t="shared" si="573"/>
        <v>#VALUE!</v>
      </c>
      <c r="BZ448" t="e">
        <f t="shared" si="574"/>
        <v>#VALUE!</v>
      </c>
      <c r="CA448" t="e">
        <f t="shared" si="575"/>
        <v>#VALUE!</v>
      </c>
      <c r="CB448" t="e">
        <f t="shared" si="576"/>
        <v>#VALUE!</v>
      </c>
      <c r="CC448" t="e">
        <f t="shared" si="577"/>
        <v>#VALUE!</v>
      </c>
      <c r="CD448" t="e">
        <f t="shared" si="578"/>
        <v>#VALUE!</v>
      </c>
      <c r="CE448" t="e">
        <f t="shared" si="579"/>
        <v>#VALUE!</v>
      </c>
      <c r="CF448" t="e">
        <f t="shared" si="580"/>
        <v>#VALUE!</v>
      </c>
      <c r="CG448" t="e">
        <f t="shared" si="581"/>
        <v>#VALUE!</v>
      </c>
      <c r="CH448" t="e">
        <f t="shared" ca="1" si="582"/>
        <v>#N/A</v>
      </c>
    </row>
    <row r="449" spans="5:86" x14ac:dyDescent="0.25">
      <c r="E449">
        <f t="shared" si="587"/>
        <v>1045420</v>
      </c>
      <c r="F449">
        <f t="shared" si="587"/>
        <v>1045420</v>
      </c>
      <c r="G449" t="e">
        <f t="shared" si="584"/>
        <v>#N/A</v>
      </c>
      <c r="H449" t="e">
        <f t="shared" si="504"/>
        <v>#VALUE!</v>
      </c>
      <c r="I449" t="e">
        <f t="shared" si="505"/>
        <v>#VALUE!</v>
      </c>
      <c r="J449" t="e">
        <f t="shared" si="506"/>
        <v>#VALUE!</v>
      </c>
      <c r="K449" t="e">
        <f t="shared" si="507"/>
        <v>#VALUE!</v>
      </c>
      <c r="L449" t="e">
        <f t="shared" si="508"/>
        <v>#VALUE!</v>
      </c>
      <c r="M449" t="e">
        <f t="shared" si="509"/>
        <v>#VALUE!</v>
      </c>
      <c r="N449" t="e">
        <f t="shared" si="510"/>
        <v>#VALUE!</v>
      </c>
      <c r="O449" t="e">
        <f t="shared" si="511"/>
        <v>#VALUE!</v>
      </c>
      <c r="P449" t="e">
        <f t="shared" si="512"/>
        <v>#VALUE!</v>
      </c>
      <c r="Q449" t="e">
        <f t="shared" si="513"/>
        <v>#VALUE!</v>
      </c>
      <c r="R449" t="e">
        <f t="shared" si="514"/>
        <v>#VALUE!</v>
      </c>
      <c r="S449" t="e">
        <f t="shared" si="515"/>
        <v>#VALUE!</v>
      </c>
      <c r="T449" t="e">
        <f t="shared" si="516"/>
        <v>#VALUE!</v>
      </c>
      <c r="U449" t="e">
        <f t="shared" si="517"/>
        <v>#VALUE!</v>
      </c>
      <c r="V449" t="e">
        <f t="shared" si="518"/>
        <v>#VALUE!</v>
      </c>
      <c r="W449" t="e">
        <f t="shared" si="519"/>
        <v>#VALUE!</v>
      </c>
      <c r="X449" t="e">
        <f t="shared" si="520"/>
        <v>#VALUE!</v>
      </c>
      <c r="Y449" t="e">
        <f t="shared" si="521"/>
        <v>#VALUE!</v>
      </c>
      <c r="Z449" t="e">
        <f t="shared" si="522"/>
        <v>#VALUE!</v>
      </c>
      <c r="AA449" t="e">
        <f t="shared" si="523"/>
        <v>#VALUE!</v>
      </c>
      <c r="AB449" t="e">
        <f t="shared" si="524"/>
        <v>#VALUE!</v>
      </c>
      <c r="AC449" t="e">
        <f t="shared" si="525"/>
        <v>#VALUE!</v>
      </c>
      <c r="AD449" t="e">
        <f t="shared" si="526"/>
        <v>#VALUE!</v>
      </c>
      <c r="AE449" t="e">
        <f t="shared" si="527"/>
        <v>#VALUE!</v>
      </c>
      <c r="AF449" t="e">
        <f t="shared" si="528"/>
        <v>#VALUE!</v>
      </c>
      <c r="AG449" t="e">
        <f t="shared" si="529"/>
        <v>#VALUE!</v>
      </c>
      <c r="AH449" t="e">
        <f t="shared" si="530"/>
        <v>#VALUE!</v>
      </c>
      <c r="AI449" t="e">
        <f t="shared" si="531"/>
        <v>#VALUE!</v>
      </c>
      <c r="AJ449" t="e">
        <f t="shared" si="532"/>
        <v>#VALUE!</v>
      </c>
      <c r="AK449" t="e">
        <f t="shared" si="533"/>
        <v>#VALUE!</v>
      </c>
      <c r="AL449" t="e">
        <f t="shared" si="534"/>
        <v>#VALUE!</v>
      </c>
      <c r="AM449" t="e">
        <f t="shared" si="535"/>
        <v>#VALUE!</v>
      </c>
      <c r="AN449" t="e">
        <f t="shared" si="536"/>
        <v>#VALUE!</v>
      </c>
      <c r="AO449" t="e">
        <f t="shared" si="537"/>
        <v>#VALUE!</v>
      </c>
      <c r="AP449" t="e">
        <f t="shared" si="538"/>
        <v>#VALUE!</v>
      </c>
      <c r="AQ449" t="e">
        <f t="shared" si="539"/>
        <v>#VALUE!</v>
      </c>
      <c r="AR449" t="e">
        <f t="shared" si="540"/>
        <v>#VALUE!</v>
      </c>
      <c r="AS449" t="e">
        <f t="shared" si="541"/>
        <v>#VALUE!</v>
      </c>
      <c r="AT449" t="e">
        <f t="shared" si="542"/>
        <v>#VALUE!</v>
      </c>
      <c r="AU449" t="e">
        <f t="shared" si="543"/>
        <v>#VALUE!</v>
      </c>
      <c r="AV449" t="e">
        <f t="shared" si="544"/>
        <v>#VALUE!</v>
      </c>
      <c r="AW449" t="e">
        <f t="shared" si="545"/>
        <v>#VALUE!</v>
      </c>
      <c r="AX449" t="e">
        <f t="shared" si="546"/>
        <v>#VALUE!</v>
      </c>
      <c r="AY449" t="e">
        <f t="shared" si="547"/>
        <v>#VALUE!</v>
      </c>
      <c r="AZ449" t="e">
        <f t="shared" si="548"/>
        <v>#VALUE!</v>
      </c>
      <c r="BA449" t="e">
        <f t="shared" si="549"/>
        <v>#VALUE!</v>
      </c>
      <c r="BB449" t="e">
        <f t="shared" si="550"/>
        <v>#VALUE!</v>
      </c>
      <c r="BC449" t="e">
        <f t="shared" si="551"/>
        <v>#VALUE!</v>
      </c>
      <c r="BD449" t="e">
        <f t="shared" si="552"/>
        <v>#VALUE!</v>
      </c>
      <c r="BE449" t="e">
        <f t="shared" si="553"/>
        <v>#VALUE!</v>
      </c>
      <c r="BF449" t="e">
        <f t="shared" si="554"/>
        <v>#VALUE!</v>
      </c>
      <c r="BG449" t="e">
        <f t="shared" si="555"/>
        <v>#VALUE!</v>
      </c>
      <c r="BH449" t="e">
        <f t="shared" si="556"/>
        <v>#VALUE!</v>
      </c>
      <c r="BI449" t="e">
        <f t="shared" si="557"/>
        <v>#VALUE!</v>
      </c>
      <c r="BJ449" t="e">
        <f t="shared" si="558"/>
        <v>#VALUE!</v>
      </c>
      <c r="BK449" t="e">
        <f t="shared" si="559"/>
        <v>#VALUE!</v>
      </c>
      <c r="BL449" t="e">
        <f t="shared" si="560"/>
        <v>#VALUE!</v>
      </c>
      <c r="BM449" t="e">
        <f t="shared" si="561"/>
        <v>#VALUE!</v>
      </c>
      <c r="BN449" t="e">
        <f t="shared" si="562"/>
        <v>#VALUE!</v>
      </c>
      <c r="BO449" t="e">
        <f t="shared" si="563"/>
        <v>#VALUE!</v>
      </c>
      <c r="BP449" t="e">
        <f t="shared" si="564"/>
        <v>#VALUE!</v>
      </c>
      <c r="BQ449" t="e">
        <f t="shared" si="565"/>
        <v>#VALUE!</v>
      </c>
      <c r="BR449" t="e">
        <f t="shared" si="566"/>
        <v>#VALUE!</v>
      </c>
      <c r="BS449" t="e">
        <f t="shared" si="567"/>
        <v>#VALUE!</v>
      </c>
      <c r="BT449" t="e">
        <f t="shared" si="568"/>
        <v>#VALUE!</v>
      </c>
      <c r="BU449" t="e">
        <f t="shared" si="569"/>
        <v>#VALUE!</v>
      </c>
      <c r="BV449" t="e">
        <f t="shared" si="570"/>
        <v>#VALUE!</v>
      </c>
      <c r="BW449" t="e">
        <f t="shared" si="571"/>
        <v>#VALUE!</v>
      </c>
      <c r="BX449" t="e">
        <f t="shared" si="572"/>
        <v>#VALUE!</v>
      </c>
      <c r="BY449" t="e">
        <f t="shared" si="573"/>
        <v>#VALUE!</v>
      </c>
      <c r="BZ449" t="e">
        <f t="shared" si="574"/>
        <v>#VALUE!</v>
      </c>
      <c r="CA449" t="e">
        <f t="shared" si="575"/>
        <v>#VALUE!</v>
      </c>
      <c r="CB449" t="e">
        <f t="shared" si="576"/>
        <v>#VALUE!</v>
      </c>
      <c r="CC449" t="e">
        <f t="shared" si="577"/>
        <v>#VALUE!</v>
      </c>
      <c r="CD449" t="e">
        <f t="shared" si="578"/>
        <v>#VALUE!</v>
      </c>
      <c r="CE449" t="e">
        <f t="shared" si="579"/>
        <v>#VALUE!</v>
      </c>
      <c r="CF449" t="e">
        <f t="shared" si="580"/>
        <v>#VALUE!</v>
      </c>
      <c r="CG449" t="e">
        <f t="shared" si="581"/>
        <v>#VALUE!</v>
      </c>
      <c r="CH449" t="e">
        <f t="shared" ca="1" si="582"/>
        <v>#N/A</v>
      </c>
    </row>
    <row r="450" spans="5:86" x14ac:dyDescent="0.25">
      <c r="E450">
        <f t="shared" si="587"/>
        <v>1045419</v>
      </c>
      <c r="F450">
        <f t="shared" si="587"/>
        <v>1045419</v>
      </c>
      <c r="G450" t="e">
        <f t="shared" si="584"/>
        <v>#N/A</v>
      </c>
      <c r="H450" t="e">
        <f t="shared" si="504"/>
        <v>#VALUE!</v>
      </c>
      <c r="I450" t="e">
        <f t="shared" si="505"/>
        <v>#VALUE!</v>
      </c>
      <c r="J450" t="e">
        <f t="shared" si="506"/>
        <v>#VALUE!</v>
      </c>
      <c r="K450" t="e">
        <f t="shared" si="507"/>
        <v>#VALUE!</v>
      </c>
      <c r="L450" t="e">
        <f t="shared" si="508"/>
        <v>#VALUE!</v>
      </c>
      <c r="M450" t="e">
        <f t="shared" si="509"/>
        <v>#VALUE!</v>
      </c>
      <c r="N450" t="e">
        <f t="shared" si="510"/>
        <v>#VALUE!</v>
      </c>
      <c r="O450" t="e">
        <f t="shared" si="511"/>
        <v>#VALUE!</v>
      </c>
      <c r="P450" t="e">
        <f t="shared" si="512"/>
        <v>#VALUE!</v>
      </c>
      <c r="Q450" t="e">
        <f t="shared" si="513"/>
        <v>#VALUE!</v>
      </c>
      <c r="R450" t="e">
        <f t="shared" si="514"/>
        <v>#VALUE!</v>
      </c>
      <c r="S450" t="e">
        <f t="shared" si="515"/>
        <v>#VALUE!</v>
      </c>
      <c r="T450" t="e">
        <f t="shared" si="516"/>
        <v>#VALUE!</v>
      </c>
      <c r="U450" t="e">
        <f t="shared" si="517"/>
        <v>#VALUE!</v>
      </c>
      <c r="V450" t="e">
        <f t="shared" si="518"/>
        <v>#VALUE!</v>
      </c>
      <c r="W450" t="e">
        <f t="shared" si="519"/>
        <v>#VALUE!</v>
      </c>
      <c r="X450" t="e">
        <f t="shared" si="520"/>
        <v>#VALUE!</v>
      </c>
      <c r="Y450" t="e">
        <f t="shared" si="521"/>
        <v>#VALUE!</v>
      </c>
      <c r="Z450" t="e">
        <f t="shared" si="522"/>
        <v>#VALUE!</v>
      </c>
      <c r="AA450" t="e">
        <f t="shared" si="523"/>
        <v>#VALUE!</v>
      </c>
      <c r="AB450" t="e">
        <f t="shared" si="524"/>
        <v>#VALUE!</v>
      </c>
      <c r="AC450" t="e">
        <f t="shared" si="525"/>
        <v>#VALUE!</v>
      </c>
      <c r="AD450" t="e">
        <f t="shared" si="526"/>
        <v>#VALUE!</v>
      </c>
      <c r="AE450" t="e">
        <f t="shared" si="527"/>
        <v>#VALUE!</v>
      </c>
      <c r="AF450" t="e">
        <f t="shared" si="528"/>
        <v>#VALUE!</v>
      </c>
      <c r="AG450" t="e">
        <f t="shared" si="529"/>
        <v>#VALUE!</v>
      </c>
      <c r="AH450" t="e">
        <f t="shared" si="530"/>
        <v>#VALUE!</v>
      </c>
      <c r="AI450" t="e">
        <f t="shared" si="531"/>
        <v>#VALUE!</v>
      </c>
      <c r="AJ450" t="e">
        <f t="shared" si="532"/>
        <v>#VALUE!</v>
      </c>
      <c r="AK450" t="e">
        <f t="shared" si="533"/>
        <v>#VALUE!</v>
      </c>
      <c r="AL450" t="e">
        <f t="shared" si="534"/>
        <v>#VALUE!</v>
      </c>
      <c r="AM450" t="e">
        <f t="shared" si="535"/>
        <v>#VALUE!</v>
      </c>
      <c r="AN450" t="e">
        <f t="shared" si="536"/>
        <v>#VALUE!</v>
      </c>
      <c r="AO450" t="e">
        <f t="shared" si="537"/>
        <v>#VALUE!</v>
      </c>
      <c r="AP450" t="e">
        <f t="shared" si="538"/>
        <v>#VALUE!</v>
      </c>
      <c r="AQ450" t="e">
        <f t="shared" si="539"/>
        <v>#VALUE!</v>
      </c>
      <c r="AR450" t="e">
        <f t="shared" si="540"/>
        <v>#VALUE!</v>
      </c>
      <c r="AS450" t="e">
        <f t="shared" si="541"/>
        <v>#VALUE!</v>
      </c>
      <c r="AT450" t="e">
        <f t="shared" si="542"/>
        <v>#VALUE!</v>
      </c>
      <c r="AU450" t="e">
        <f t="shared" si="543"/>
        <v>#VALUE!</v>
      </c>
      <c r="AV450" t="e">
        <f t="shared" si="544"/>
        <v>#VALUE!</v>
      </c>
      <c r="AW450" t="e">
        <f t="shared" si="545"/>
        <v>#VALUE!</v>
      </c>
      <c r="AX450" t="e">
        <f t="shared" si="546"/>
        <v>#VALUE!</v>
      </c>
      <c r="AY450" t="e">
        <f t="shared" si="547"/>
        <v>#VALUE!</v>
      </c>
      <c r="AZ450" t="e">
        <f t="shared" si="548"/>
        <v>#VALUE!</v>
      </c>
      <c r="BA450" t="e">
        <f t="shared" si="549"/>
        <v>#VALUE!</v>
      </c>
      <c r="BB450" t="e">
        <f t="shared" si="550"/>
        <v>#VALUE!</v>
      </c>
      <c r="BC450" t="e">
        <f t="shared" si="551"/>
        <v>#VALUE!</v>
      </c>
      <c r="BD450" t="e">
        <f t="shared" si="552"/>
        <v>#VALUE!</v>
      </c>
      <c r="BE450" t="e">
        <f t="shared" si="553"/>
        <v>#VALUE!</v>
      </c>
      <c r="BF450" t="e">
        <f t="shared" si="554"/>
        <v>#VALUE!</v>
      </c>
      <c r="BG450" t="e">
        <f t="shared" si="555"/>
        <v>#VALUE!</v>
      </c>
      <c r="BH450" t="e">
        <f t="shared" si="556"/>
        <v>#VALUE!</v>
      </c>
      <c r="BI450" t="e">
        <f t="shared" si="557"/>
        <v>#VALUE!</v>
      </c>
      <c r="BJ450" t="e">
        <f t="shared" si="558"/>
        <v>#VALUE!</v>
      </c>
      <c r="BK450" t="e">
        <f t="shared" si="559"/>
        <v>#VALUE!</v>
      </c>
      <c r="BL450" t="e">
        <f t="shared" si="560"/>
        <v>#VALUE!</v>
      </c>
      <c r="BM450" t="e">
        <f t="shared" si="561"/>
        <v>#VALUE!</v>
      </c>
      <c r="BN450" t="e">
        <f t="shared" si="562"/>
        <v>#VALUE!</v>
      </c>
      <c r="BO450" t="e">
        <f t="shared" si="563"/>
        <v>#VALUE!</v>
      </c>
      <c r="BP450" t="e">
        <f t="shared" si="564"/>
        <v>#VALUE!</v>
      </c>
      <c r="BQ450" t="e">
        <f t="shared" si="565"/>
        <v>#VALUE!</v>
      </c>
      <c r="BR450" t="e">
        <f t="shared" si="566"/>
        <v>#VALUE!</v>
      </c>
      <c r="BS450" t="e">
        <f t="shared" si="567"/>
        <v>#VALUE!</v>
      </c>
      <c r="BT450" t="e">
        <f t="shared" si="568"/>
        <v>#VALUE!</v>
      </c>
      <c r="BU450" t="e">
        <f t="shared" si="569"/>
        <v>#VALUE!</v>
      </c>
      <c r="BV450" t="e">
        <f t="shared" si="570"/>
        <v>#VALUE!</v>
      </c>
      <c r="BW450" t="e">
        <f t="shared" si="571"/>
        <v>#VALUE!</v>
      </c>
      <c r="BX450" t="e">
        <f t="shared" si="572"/>
        <v>#VALUE!</v>
      </c>
      <c r="BY450" t="e">
        <f t="shared" si="573"/>
        <v>#VALUE!</v>
      </c>
      <c r="BZ450" t="e">
        <f t="shared" si="574"/>
        <v>#VALUE!</v>
      </c>
      <c r="CA450" t="e">
        <f t="shared" si="575"/>
        <v>#VALUE!</v>
      </c>
      <c r="CB450" t="e">
        <f t="shared" si="576"/>
        <v>#VALUE!</v>
      </c>
      <c r="CC450" t="e">
        <f t="shared" si="577"/>
        <v>#VALUE!</v>
      </c>
      <c r="CD450" t="e">
        <f t="shared" si="578"/>
        <v>#VALUE!</v>
      </c>
      <c r="CE450" t="e">
        <f t="shared" si="579"/>
        <v>#VALUE!</v>
      </c>
      <c r="CF450" t="e">
        <f t="shared" si="580"/>
        <v>#VALUE!</v>
      </c>
      <c r="CG450" t="e">
        <f t="shared" si="581"/>
        <v>#VALUE!</v>
      </c>
      <c r="CH450" t="e">
        <f t="shared" ca="1" si="582"/>
        <v>#N/A</v>
      </c>
    </row>
    <row r="451" spans="5:86" x14ac:dyDescent="0.25">
      <c r="E451">
        <f t="shared" si="587"/>
        <v>1045418</v>
      </c>
      <c r="F451">
        <f t="shared" si="587"/>
        <v>1045418</v>
      </c>
      <c r="G451" t="e">
        <f t="shared" si="584"/>
        <v>#N/A</v>
      </c>
      <c r="H451" t="e">
        <f t="shared" si="504"/>
        <v>#VALUE!</v>
      </c>
      <c r="I451" t="e">
        <f t="shared" si="505"/>
        <v>#VALUE!</v>
      </c>
      <c r="J451" t="e">
        <f t="shared" si="506"/>
        <v>#VALUE!</v>
      </c>
      <c r="K451" t="e">
        <f t="shared" si="507"/>
        <v>#VALUE!</v>
      </c>
      <c r="L451" t="e">
        <f t="shared" si="508"/>
        <v>#VALUE!</v>
      </c>
      <c r="M451" t="e">
        <f t="shared" si="509"/>
        <v>#VALUE!</v>
      </c>
      <c r="N451" t="e">
        <f t="shared" si="510"/>
        <v>#VALUE!</v>
      </c>
      <c r="O451" t="e">
        <f t="shared" si="511"/>
        <v>#VALUE!</v>
      </c>
      <c r="P451" t="e">
        <f t="shared" si="512"/>
        <v>#VALUE!</v>
      </c>
      <c r="Q451" t="e">
        <f t="shared" si="513"/>
        <v>#VALUE!</v>
      </c>
      <c r="R451" t="e">
        <f t="shared" si="514"/>
        <v>#VALUE!</v>
      </c>
      <c r="S451" t="e">
        <f t="shared" si="515"/>
        <v>#VALUE!</v>
      </c>
      <c r="T451" t="e">
        <f t="shared" si="516"/>
        <v>#VALUE!</v>
      </c>
      <c r="U451" t="e">
        <f t="shared" si="517"/>
        <v>#VALUE!</v>
      </c>
      <c r="V451" t="e">
        <f t="shared" si="518"/>
        <v>#VALUE!</v>
      </c>
      <c r="W451" t="e">
        <f t="shared" si="519"/>
        <v>#VALUE!</v>
      </c>
      <c r="X451" t="e">
        <f t="shared" si="520"/>
        <v>#VALUE!</v>
      </c>
      <c r="Y451" t="e">
        <f t="shared" si="521"/>
        <v>#VALUE!</v>
      </c>
      <c r="Z451" t="e">
        <f t="shared" si="522"/>
        <v>#VALUE!</v>
      </c>
      <c r="AA451" t="e">
        <f t="shared" si="523"/>
        <v>#VALUE!</v>
      </c>
      <c r="AB451" t="e">
        <f t="shared" si="524"/>
        <v>#VALUE!</v>
      </c>
      <c r="AC451" t="e">
        <f t="shared" si="525"/>
        <v>#VALUE!</v>
      </c>
      <c r="AD451" t="e">
        <f t="shared" si="526"/>
        <v>#VALUE!</v>
      </c>
      <c r="AE451" t="e">
        <f t="shared" si="527"/>
        <v>#VALUE!</v>
      </c>
      <c r="AF451" t="e">
        <f t="shared" si="528"/>
        <v>#VALUE!</v>
      </c>
      <c r="AG451" t="e">
        <f t="shared" si="529"/>
        <v>#VALUE!</v>
      </c>
      <c r="AH451" t="e">
        <f t="shared" si="530"/>
        <v>#VALUE!</v>
      </c>
      <c r="AI451" t="e">
        <f t="shared" si="531"/>
        <v>#VALUE!</v>
      </c>
      <c r="AJ451" t="e">
        <f t="shared" si="532"/>
        <v>#VALUE!</v>
      </c>
      <c r="AK451" t="e">
        <f t="shared" si="533"/>
        <v>#VALUE!</v>
      </c>
      <c r="AL451" t="e">
        <f t="shared" si="534"/>
        <v>#VALUE!</v>
      </c>
      <c r="AM451" t="e">
        <f t="shared" si="535"/>
        <v>#VALUE!</v>
      </c>
      <c r="AN451" t="e">
        <f t="shared" si="536"/>
        <v>#VALUE!</v>
      </c>
      <c r="AO451" t="e">
        <f t="shared" si="537"/>
        <v>#VALUE!</v>
      </c>
      <c r="AP451" t="e">
        <f t="shared" si="538"/>
        <v>#VALUE!</v>
      </c>
      <c r="AQ451" t="e">
        <f t="shared" si="539"/>
        <v>#VALUE!</v>
      </c>
      <c r="AR451" t="e">
        <f t="shared" si="540"/>
        <v>#VALUE!</v>
      </c>
      <c r="AS451" t="e">
        <f t="shared" si="541"/>
        <v>#VALUE!</v>
      </c>
      <c r="AT451" t="e">
        <f t="shared" si="542"/>
        <v>#VALUE!</v>
      </c>
      <c r="AU451" t="e">
        <f t="shared" si="543"/>
        <v>#VALUE!</v>
      </c>
      <c r="AV451" t="e">
        <f t="shared" si="544"/>
        <v>#VALUE!</v>
      </c>
      <c r="AW451" t="e">
        <f t="shared" si="545"/>
        <v>#VALUE!</v>
      </c>
      <c r="AX451" t="e">
        <f t="shared" si="546"/>
        <v>#VALUE!</v>
      </c>
      <c r="AY451" t="e">
        <f t="shared" si="547"/>
        <v>#VALUE!</v>
      </c>
      <c r="AZ451" t="e">
        <f t="shared" si="548"/>
        <v>#VALUE!</v>
      </c>
      <c r="BA451" t="e">
        <f t="shared" si="549"/>
        <v>#VALUE!</v>
      </c>
      <c r="BB451" t="e">
        <f t="shared" si="550"/>
        <v>#VALUE!</v>
      </c>
      <c r="BC451" t="e">
        <f t="shared" si="551"/>
        <v>#VALUE!</v>
      </c>
      <c r="BD451" t="e">
        <f t="shared" si="552"/>
        <v>#VALUE!</v>
      </c>
      <c r="BE451" t="e">
        <f t="shared" si="553"/>
        <v>#VALUE!</v>
      </c>
      <c r="BF451" t="e">
        <f t="shared" si="554"/>
        <v>#VALUE!</v>
      </c>
      <c r="BG451" t="e">
        <f t="shared" si="555"/>
        <v>#VALUE!</v>
      </c>
      <c r="BH451" t="e">
        <f t="shared" si="556"/>
        <v>#VALUE!</v>
      </c>
      <c r="BI451" t="e">
        <f t="shared" si="557"/>
        <v>#VALUE!</v>
      </c>
      <c r="BJ451" t="e">
        <f t="shared" si="558"/>
        <v>#VALUE!</v>
      </c>
      <c r="BK451" t="e">
        <f t="shared" si="559"/>
        <v>#VALUE!</v>
      </c>
      <c r="BL451" t="e">
        <f t="shared" si="560"/>
        <v>#VALUE!</v>
      </c>
      <c r="BM451" t="e">
        <f t="shared" si="561"/>
        <v>#VALUE!</v>
      </c>
      <c r="BN451" t="e">
        <f t="shared" si="562"/>
        <v>#VALUE!</v>
      </c>
      <c r="BO451" t="e">
        <f t="shared" si="563"/>
        <v>#VALUE!</v>
      </c>
      <c r="BP451" t="e">
        <f t="shared" si="564"/>
        <v>#VALUE!</v>
      </c>
      <c r="BQ451" t="e">
        <f t="shared" si="565"/>
        <v>#VALUE!</v>
      </c>
      <c r="BR451" t="e">
        <f t="shared" si="566"/>
        <v>#VALUE!</v>
      </c>
      <c r="BS451" t="e">
        <f t="shared" si="567"/>
        <v>#VALUE!</v>
      </c>
      <c r="BT451" t="e">
        <f t="shared" si="568"/>
        <v>#VALUE!</v>
      </c>
      <c r="BU451" t="e">
        <f t="shared" si="569"/>
        <v>#VALUE!</v>
      </c>
      <c r="BV451" t="e">
        <f t="shared" si="570"/>
        <v>#VALUE!</v>
      </c>
      <c r="BW451" t="e">
        <f t="shared" si="571"/>
        <v>#VALUE!</v>
      </c>
      <c r="BX451" t="e">
        <f t="shared" si="572"/>
        <v>#VALUE!</v>
      </c>
      <c r="BY451" t="e">
        <f t="shared" si="573"/>
        <v>#VALUE!</v>
      </c>
      <c r="BZ451" t="e">
        <f t="shared" si="574"/>
        <v>#VALUE!</v>
      </c>
      <c r="CA451" t="e">
        <f t="shared" si="575"/>
        <v>#VALUE!</v>
      </c>
      <c r="CB451" t="e">
        <f t="shared" si="576"/>
        <v>#VALUE!</v>
      </c>
      <c r="CC451" t="e">
        <f t="shared" si="577"/>
        <v>#VALUE!</v>
      </c>
      <c r="CD451" t="e">
        <f t="shared" si="578"/>
        <v>#VALUE!</v>
      </c>
      <c r="CE451" t="e">
        <f t="shared" si="579"/>
        <v>#VALUE!</v>
      </c>
      <c r="CF451" t="e">
        <f t="shared" si="580"/>
        <v>#VALUE!</v>
      </c>
      <c r="CG451" t="e">
        <f t="shared" si="581"/>
        <v>#VALUE!</v>
      </c>
      <c r="CH451" t="e">
        <f t="shared" ca="1" si="582"/>
        <v>#N/A</v>
      </c>
    </row>
    <row r="452" spans="5:86" x14ac:dyDescent="0.25">
      <c r="E452">
        <f t="shared" si="587"/>
        <v>1045417</v>
      </c>
      <c r="F452">
        <f t="shared" si="587"/>
        <v>1045417</v>
      </c>
      <c r="G452" t="e">
        <f t="shared" si="584"/>
        <v>#N/A</v>
      </c>
      <c r="H452" t="e">
        <f t="shared" si="504"/>
        <v>#VALUE!</v>
      </c>
      <c r="I452" t="e">
        <f t="shared" si="505"/>
        <v>#VALUE!</v>
      </c>
      <c r="J452" t="e">
        <f t="shared" si="506"/>
        <v>#VALUE!</v>
      </c>
      <c r="K452" t="e">
        <f t="shared" si="507"/>
        <v>#VALUE!</v>
      </c>
      <c r="L452" t="e">
        <f t="shared" si="508"/>
        <v>#VALUE!</v>
      </c>
      <c r="M452" t="e">
        <f t="shared" si="509"/>
        <v>#VALUE!</v>
      </c>
      <c r="N452" t="e">
        <f t="shared" si="510"/>
        <v>#VALUE!</v>
      </c>
      <c r="O452" t="e">
        <f t="shared" si="511"/>
        <v>#VALUE!</v>
      </c>
      <c r="P452" t="e">
        <f t="shared" si="512"/>
        <v>#VALUE!</v>
      </c>
      <c r="Q452" t="e">
        <f t="shared" si="513"/>
        <v>#VALUE!</v>
      </c>
      <c r="R452" t="e">
        <f t="shared" si="514"/>
        <v>#VALUE!</v>
      </c>
      <c r="S452" t="e">
        <f t="shared" si="515"/>
        <v>#VALUE!</v>
      </c>
      <c r="T452" t="e">
        <f t="shared" si="516"/>
        <v>#VALUE!</v>
      </c>
      <c r="U452" t="e">
        <f t="shared" si="517"/>
        <v>#VALUE!</v>
      </c>
      <c r="V452" t="e">
        <f t="shared" si="518"/>
        <v>#VALUE!</v>
      </c>
      <c r="W452" t="e">
        <f t="shared" si="519"/>
        <v>#VALUE!</v>
      </c>
      <c r="X452" t="e">
        <f t="shared" si="520"/>
        <v>#VALUE!</v>
      </c>
      <c r="Y452" t="e">
        <f t="shared" si="521"/>
        <v>#VALUE!</v>
      </c>
      <c r="Z452" t="e">
        <f t="shared" si="522"/>
        <v>#VALUE!</v>
      </c>
      <c r="AA452" t="e">
        <f t="shared" si="523"/>
        <v>#VALUE!</v>
      </c>
      <c r="AB452" t="e">
        <f t="shared" si="524"/>
        <v>#VALUE!</v>
      </c>
      <c r="AC452" t="e">
        <f t="shared" si="525"/>
        <v>#VALUE!</v>
      </c>
      <c r="AD452" t="e">
        <f t="shared" si="526"/>
        <v>#VALUE!</v>
      </c>
      <c r="AE452" t="e">
        <f t="shared" si="527"/>
        <v>#VALUE!</v>
      </c>
      <c r="AF452" t="e">
        <f t="shared" si="528"/>
        <v>#VALUE!</v>
      </c>
      <c r="AG452" t="e">
        <f t="shared" si="529"/>
        <v>#VALUE!</v>
      </c>
      <c r="AH452" t="e">
        <f t="shared" si="530"/>
        <v>#VALUE!</v>
      </c>
      <c r="AI452" t="e">
        <f t="shared" si="531"/>
        <v>#VALUE!</v>
      </c>
      <c r="AJ452" t="e">
        <f t="shared" si="532"/>
        <v>#VALUE!</v>
      </c>
      <c r="AK452" t="e">
        <f t="shared" si="533"/>
        <v>#VALUE!</v>
      </c>
      <c r="AL452" t="e">
        <f t="shared" si="534"/>
        <v>#VALUE!</v>
      </c>
      <c r="AM452" t="e">
        <f t="shared" si="535"/>
        <v>#VALUE!</v>
      </c>
      <c r="AN452" t="e">
        <f t="shared" si="536"/>
        <v>#VALUE!</v>
      </c>
      <c r="AO452" t="e">
        <f t="shared" si="537"/>
        <v>#VALUE!</v>
      </c>
      <c r="AP452" t="e">
        <f t="shared" si="538"/>
        <v>#VALUE!</v>
      </c>
      <c r="AQ452" t="e">
        <f t="shared" si="539"/>
        <v>#VALUE!</v>
      </c>
      <c r="AR452" t="e">
        <f t="shared" si="540"/>
        <v>#VALUE!</v>
      </c>
      <c r="AS452" t="e">
        <f t="shared" si="541"/>
        <v>#VALUE!</v>
      </c>
      <c r="AT452" t="e">
        <f t="shared" si="542"/>
        <v>#VALUE!</v>
      </c>
      <c r="AU452" t="e">
        <f t="shared" si="543"/>
        <v>#VALUE!</v>
      </c>
      <c r="AV452" t="e">
        <f t="shared" si="544"/>
        <v>#VALUE!</v>
      </c>
      <c r="AW452" t="e">
        <f t="shared" si="545"/>
        <v>#VALUE!</v>
      </c>
      <c r="AX452" t="e">
        <f t="shared" si="546"/>
        <v>#VALUE!</v>
      </c>
      <c r="AY452" t="e">
        <f t="shared" si="547"/>
        <v>#VALUE!</v>
      </c>
      <c r="AZ452" t="e">
        <f t="shared" si="548"/>
        <v>#VALUE!</v>
      </c>
      <c r="BA452" t="e">
        <f t="shared" si="549"/>
        <v>#VALUE!</v>
      </c>
      <c r="BB452" t="e">
        <f t="shared" si="550"/>
        <v>#VALUE!</v>
      </c>
      <c r="BC452" t="e">
        <f t="shared" si="551"/>
        <v>#VALUE!</v>
      </c>
      <c r="BD452" t="e">
        <f t="shared" si="552"/>
        <v>#VALUE!</v>
      </c>
      <c r="BE452" t="e">
        <f t="shared" si="553"/>
        <v>#VALUE!</v>
      </c>
      <c r="BF452" t="e">
        <f t="shared" si="554"/>
        <v>#VALUE!</v>
      </c>
      <c r="BG452" t="e">
        <f t="shared" si="555"/>
        <v>#VALUE!</v>
      </c>
      <c r="BH452" t="e">
        <f t="shared" si="556"/>
        <v>#VALUE!</v>
      </c>
      <c r="BI452" t="e">
        <f t="shared" si="557"/>
        <v>#VALUE!</v>
      </c>
      <c r="BJ452" t="e">
        <f t="shared" si="558"/>
        <v>#VALUE!</v>
      </c>
      <c r="BK452" t="e">
        <f t="shared" si="559"/>
        <v>#VALUE!</v>
      </c>
      <c r="BL452" t="e">
        <f t="shared" si="560"/>
        <v>#VALUE!</v>
      </c>
      <c r="BM452" t="e">
        <f t="shared" si="561"/>
        <v>#VALUE!</v>
      </c>
      <c r="BN452" t="e">
        <f t="shared" si="562"/>
        <v>#VALUE!</v>
      </c>
      <c r="BO452" t="e">
        <f t="shared" si="563"/>
        <v>#VALUE!</v>
      </c>
      <c r="BP452" t="e">
        <f t="shared" si="564"/>
        <v>#VALUE!</v>
      </c>
      <c r="BQ452" t="e">
        <f t="shared" si="565"/>
        <v>#VALUE!</v>
      </c>
      <c r="BR452" t="e">
        <f t="shared" si="566"/>
        <v>#VALUE!</v>
      </c>
      <c r="BS452" t="e">
        <f t="shared" si="567"/>
        <v>#VALUE!</v>
      </c>
      <c r="BT452" t="e">
        <f t="shared" si="568"/>
        <v>#VALUE!</v>
      </c>
      <c r="BU452" t="e">
        <f t="shared" si="569"/>
        <v>#VALUE!</v>
      </c>
      <c r="BV452" t="e">
        <f t="shared" si="570"/>
        <v>#VALUE!</v>
      </c>
      <c r="BW452" t="e">
        <f t="shared" si="571"/>
        <v>#VALUE!</v>
      </c>
      <c r="BX452" t="e">
        <f t="shared" si="572"/>
        <v>#VALUE!</v>
      </c>
      <c r="BY452" t="e">
        <f t="shared" si="573"/>
        <v>#VALUE!</v>
      </c>
      <c r="BZ452" t="e">
        <f t="shared" si="574"/>
        <v>#VALUE!</v>
      </c>
      <c r="CA452" t="e">
        <f t="shared" si="575"/>
        <v>#VALUE!</v>
      </c>
      <c r="CB452" t="e">
        <f t="shared" si="576"/>
        <v>#VALUE!</v>
      </c>
      <c r="CC452" t="e">
        <f t="shared" si="577"/>
        <v>#VALUE!</v>
      </c>
      <c r="CD452" t="e">
        <f t="shared" si="578"/>
        <v>#VALUE!</v>
      </c>
      <c r="CE452" t="e">
        <f t="shared" si="579"/>
        <v>#VALUE!</v>
      </c>
      <c r="CF452" t="e">
        <f t="shared" si="580"/>
        <v>#VALUE!</v>
      </c>
      <c r="CG452" t="e">
        <f t="shared" si="581"/>
        <v>#VALUE!</v>
      </c>
      <c r="CH452" t="e">
        <f t="shared" ca="1" si="582"/>
        <v>#N/A</v>
      </c>
    </row>
    <row r="453" spans="5:86" x14ac:dyDescent="0.25">
      <c r="E453">
        <f t="shared" si="587"/>
        <v>1045416</v>
      </c>
      <c r="F453">
        <f t="shared" si="587"/>
        <v>1045416</v>
      </c>
      <c r="G453" t="e">
        <f t="shared" si="584"/>
        <v>#N/A</v>
      </c>
      <c r="H453" t="e">
        <f t="shared" ref="H453:H501" si="588">IF(F453=0,$B$5,H452-1)</f>
        <v>#VALUE!</v>
      </c>
      <c r="I453" t="e">
        <f t="shared" ref="I453:I501" si="589">IF(F453=0,$C$5,I452+1)</f>
        <v>#VALUE!</v>
      </c>
      <c r="J453" t="e">
        <f t="shared" ref="J453:J501" si="590">IF(H453=0,$B$6,J452-1)</f>
        <v>#VALUE!</v>
      </c>
      <c r="K453" t="e">
        <f t="shared" ref="K453:K501" si="591">IF(H453=0,$C$6,K452+1)</f>
        <v>#VALUE!</v>
      </c>
      <c r="L453" t="e">
        <f t="shared" ref="L453:L501" si="592">IF(J453=0,$B$7,L452-1)</f>
        <v>#VALUE!</v>
      </c>
      <c r="M453" t="e">
        <f t="shared" ref="M453:M501" si="593">IF(J453=0,$C$7,M452+1)</f>
        <v>#VALUE!</v>
      </c>
      <c r="N453" t="e">
        <f t="shared" ref="N453:N501" si="594">IF(L453=0,$B$8,N452-1)</f>
        <v>#VALUE!</v>
      </c>
      <c r="O453" t="e">
        <f t="shared" ref="O453:O501" si="595">IF(L453=0,$C$8,O452+1)</f>
        <v>#VALUE!</v>
      </c>
      <c r="P453" t="e">
        <f t="shared" ref="P453:P501" si="596">IF(N453=0,$B$9,P452-1)</f>
        <v>#VALUE!</v>
      </c>
      <c r="Q453" t="e">
        <f t="shared" ref="Q453:Q501" si="597">IF(N453=0,$C$9,Q452+1)</f>
        <v>#VALUE!</v>
      </c>
      <c r="R453" t="e">
        <f t="shared" ref="R453:R501" si="598">IF(P453=0,$B$10,R452-1)</f>
        <v>#VALUE!</v>
      </c>
      <c r="S453" t="e">
        <f t="shared" ref="S453:S501" si="599">IF(P453=0,$C$10,S452+1)</f>
        <v>#VALUE!</v>
      </c>
      <c r="T453" t="e">
        <f t="shared" ref="T453:T501" si="600">IF(R453=0,$B$11,T452-1)</f>
        <v>#VALUE!</v>
      </c>
      <c r="U453" t="e">
        <f t="shared" ref="U453:U501" si="601">IF(R453=0,$C$11,U452+1)</f>
        <v>#VALUE!</v>
      </c>
      <c r="V453" t="e">
        <f t="shared" ref="V453:V501" si="602">IF(T453=0,$B$12,V452-1)</f>
        <v>#VALUE!</v>
      </c>
      <c r="W453" t="e">
        <f t="shared" ref="W453:W501" si="603">IF(T453=0,$C$12,W452+1)</f>
        <v>#VALUE!</v>
      </c>
      <c r="X453" t="e">
        <f t="shared" ref="X453:X501" si="604">IF(V453=0,$B$13,X452-1)</f>
        <v>#VALUE!</v>
      </c>
      <c r="Y453" t="e">
        <f t="shared" ref="Y453:Y501" si="605">IF(V453=0,$C$13,Y452+1)</f>
        <v>#VALUE!</v>
      </c>
      <c r="Z453" t="e">
        <f t="shared" ref="Z453:Z501" si="606">IF(X453=0,$B$14,Z452-1)</f>
        <v>#VALUE!</v>
      </c>
      <c r="AA453" t="e">
        <f t="shared" ref="AA453:AA501" si="607">IF(X453=0,$C$14,AA452+1)</f>
        <v>#VALUE!</v>
      </c>
      <c r="AB453" t="e">
        <f t="shared" ref="AB453:AB501" si="608">IF(Z453=0,$B$15,AB452-1)</f>
        <v>#VALUE!</v>
      </c>
      <c r="AC453" t="e">
        <f t="shared" ref="AC453:AC501" si="609">IF(Z453=0,$C$15,AC452+1)</f>
        <v>#VALUE!</v>
      </c>
      <c r="AD453" t="e">
        <f t="shared" ref="AD453:AD501" si="610">IF(AB453=0,$B$16,AD452-1)</f>
        <v>#VALUE!</v>
      </c>
      <c r="AE453" t="e">
        <f t="shared" ref="AE453:AE501" si="611">IF(AB453=0,$C$16,AE452+1)</f>
        <v>#VALUE!</v>
      </c>
      <c r="AF453" t="e">
        <f t="shared" ref="AF453:AF501" si="612">IF(AD453=0,$B$17,AF452-1)</f>
        <v>#VALUE!</v>
      </c>
      <c r="AG453" t="e">
        <f t="shared" ref="AG453:AG501" si="613">IF(AD453=0,$C$17,AG452+1)</f>
        <v>#VALUE!</v>
      </c>
      <c r="AH453" t="e">
        <f t="shared" ref="AH453:AH501" si="614">IF(AF453=0,$B$18,AH452-1)</f>
        <v>#VALUE!</v>
      </c>
      <c r="AI453" t="e">
        <f t="shared" ref="AI453:AI501" si="615">IF(AF453=0,$C$18,AI452+1)</f>
        <v>#VALUE!</v>
      </c>
      <c r="AJ453" t="e">
        <f t="shared" ref="AJ453:AJ501" si="616">IF(AH453=0,$B$19,AJ452-1)</f>
        <v>#VALUE!</v>
      </c>
      <c r="AK453" t="e">
        <f t="shared" ref="AK453:AK501" si="617">IF(AH453=0,$C$19,AK452+1)</f>
        <v>#VALUE!</v>
      </c>
      <c r="AL453" t="e">
        <f t="shared" ref="AL453:AL501" si="618">IF(AJ453=0,$B$20,AL452-1)</f>
        <v>#VALUE!</v>
      </c>
      <c r="AM453" t="e">
        <f t="shared" ref="AM453:AM501" si="619">IF(AJ453=0,$C$20,AM452+1)</f>
        <v>#VALUE!</v>
      </c>
      <c r="AN453" t="e">
        <f t="shared" ref="AN453:AN501" si="620">IF(AL453=0,$B$21,AN452-1)</f>
        <v>#VALUE!</v>
      </c>
      <c r="AO453" t="e">
        <f t="shared" ref="AO453:AO501" si="621">IF(AL453=0,$C$21,AO452+1)</f>
        <v>#VALUE!</v>
      </c>
      <c r="AP453" t="e">
        <f t="shared" ref="AP453:AP501" si="622">IF(AN453=0,$B$22,AP452-1)</f>
        <v>#VALUE!</v>
      </c>
      <c r="AQ453" t="e">
        <f t="shared" ref="AQ453:AQ501" si="623">IF(AN453=0,$C$22,AQ452+1)</f>
        <v>#VALUE!</v>
      </c>
      <c r="AR453" t="e">
        <f t="shared" ref="AR453:AR501" si="624">IF(AP453=0,$B$23,AR452-1)</f>
        <v>#VALUE!</v>
      </c>
      <c r="AS453" t="e">
        <f t="shared" ref="AS453:AS501" si="625">IF(AP453=0,$C$23,AS452+1)</f>
        <v>#VALUE!</v>
      </c>
      <c r="AT453" t="e">
        <f t="shared" ref="AT453:AT501" si="626">IF(AR453=0,$B$24,AT452-1)</f>
        <v>#VALUE!</v>
      </c>
      <c r="AU453" t="e">
        <f t="shared" ref="AU453:AU501" si="627">IF(AR453=0,$C$24,AU452+1)</f>
        <v>#VALUE!</v>
      </c>
      <c r="AV453" t="e">
        <f t="shared" ref="AV453:AV501" si="628">IF(AT453=0,$B$25,AV452-1)</f>
        <v>#VALUE!</v>
      </c>
      <c r="AW453" t="e">
        <f t="shared" ref="AW453:AW501" si="629">IF(AT453=0,$C$25,AW452+1)</f>
        <v>#VALUE!</v>
      </c>
      <c r="AX453" t="e">
        <f t="shared" ref="AX453:AX501" si="630">IF(AV453=0,$B$26,AX452-1)</f>
        <v>#VALUE!</v>
      </c>
      <c r="AY453" t="e">
        <f t="shared" ref="AY453:AY501" si="631">IF(AV453=0,$C$26,AY452+1)</f>
        <v>#VALUE!</v>
      </c>
      <c r="AZ453" t="e">
        <f t="shared" ref="AZ453:AZ501" si="632">IF(AX453=0,$B$27,AZ452-1)</f>
        <v>#VALUE!</v>
      </c>
      <c r="BA453" t="e">
        <f t="shared" ref="BA453:BA501" si="633">IF(AX453=0,$C$27,BA452+1)</f>
        <v>#VALUE!</v>
      </c>
      <c r="BB453" t="e">
        <f t="shared" ref="BB453:BB501" si="634">IF(AZ453=0,$B$28,BB452-1)</f>
        <v>#VALUE!</v>
      </c>
      <c r="BC453" t="e">
        <f t="shared" ref="BC453:BC501" si="635">IF(AZ453=0,$C$28,BC452+1)</f>
        <v>#VALUE!</v>
      </c>
      <c r="BD453" t="e">
        <f t="shared" ref="BD453:BD501" si="636">IF(BB453=0,$B$29,BD452-1)</f>
        <v>#VALUE!</v>
      </c>
      <c r="BE453" t="e">
        <f t="shared" ref="BE453:BE501" si="637">IF(BB453=0,$C$29,BE452+1)</f>
        <v>#VALUE!</v>
      </c>
      <c r="BF453" t="e">
        <f t="shared" ref="BF453:BF501" si="638">IF(BD453=0,$B$30,BF452-1)</f>
        <v>#VALUE!</v>
      </c>
      <c r="BG453" t="e">
        <f t="shared" ref="BG453:BG501" si="639">IF(BD453=0,$C$30,BG452+1)</f>
        <v>#VALUE!</v>
      </c>
      <c r="BH453" t="e">
        <f t="shared" ref="BH453:BH501" si="640">IF(BF453=0,$B$31,BH452-1)</f>
        <v>#VALUE!</v>
      </c>
      <c r="BI453" t="e">
        <f t="shared" ref="BI453:BI501" si="641">IF(BF453=0,$C$31,BI452+1)</f>
        <v>#VALUE!</v>
      </c>
      <c r="BJ453" t="e">
        <f t="shared" ref="BJ453:BJ501" si="642">IF(BH453=0,$B$32,BJ452-1)</f>
        <v>#VALUE!</v>
      </c>
      <c r="BK453" t="e">
        <f t="shared" ref="BK453:BK501" si="643">IF(BH453=0,$C$32,BK452+1)</f>
        <v>#VALUE!</v>
      </c>
      <c r="BL453" t="e">
        <f t="shared" ref="BL453:BL501" si="644">IF(BJ453=0,$B$33,BL452-1)</f>
        <v>#VALUE!</v>
      </c>
      <c r="BM453" t="e">
        <f t="shared" ref="BM453:BM501" si="645">IF(BJ453=0,$C$33,BM452+1)</f>
        <v>#VALUE!</v>
      </c>
      <c r="BN453" t="e">
        <f t="shared" ref="BN453:BN501" si="646">IF(BL453=0,$B$34,BN452-1)</f>
        <v>#VALUE!</v>
      </c>
      <c r="BO453" t="e">
        <f t="shared" ref="BO453:BO501" si="647">IF(BL453=0,$C$34,BO452+1)</f>
        <v>#VALUE!</v>
      </c>
      <c r="BP453" t="e">
        <f t="shared" ref="BP453:BP501" si="648">IF(BN453=0,$B$35,BP452-1)</f>
        <v>#VALUE!</v>
      </c>
      <c r="BQ453" t="e">
        <f t="shared" ref="BQ453:BQ501" si="649">IF(BN453=0,$C$35,BQ452+1)</f>
        <v>#VALUE!</v>
      </c>
      <c r="BR453" t="e">
        <f t="shared" ref="BR453:BR501" si="650">IF(BP453=0,$B$36,BR452-1)</f>
        <v>#VALUE!</v>
      </c>
      <c r="BS453" t="e">
        <f t="shared" ref="BS453:BS501" si="651">IF(BP453=0,$C$36,BS452+1)</f>
        <v>#VALUE!</v>
      </c>
      <c r="BT453" t="e">
        <f t="shared" ref="BT453:BT501" si="652">IF(BR453=0,$B$37,BT452-1)</f>
        <v>#VALUE!</v>
      </c>
      <c r="BU453" t="e">
        <f t="shared" ref="BU453:BU501" si="653">IF(BR453=0,$C$37,BU452+1)</f>
        <v>#VALUE!</v>
      </c>
      <c r="BV453" t="e">
        <f t="shared" ref="BV453:BV501" si="654">IF(BT453=0,$B$38,BV452-1)</f>
        <v>#VALUE!</v>
      </c>
      <c r="BW453" t="e">
        <f t="shared" ref="BW453:BW501" si="655">IF(BT453=0,$C$38,BW452+1)</f>
        <v>#VALUE!</v>
      </c>
      <c r="BX453" t="e">
        <f t="shared" ref="BX453:BX501" si="656">IF(BV453=0,$B$39,BX452-1)</f>
        <v>#VALUE!</v>
      </c>
      <c r="BY453" t="e">
        <f t="shared" ref="BY453:BY501" si="657">IF(BV453=0,$C$39,BY452+1)</f>
        <v>#VALUE!</v>
      </c>
      <c r="BZ453" t="e">
        <f t="shared" ref="BZ453:BZ501" si="658">IF(BX453=0,$B$40,BZ452-1)</f>
        <v>#VALUE!</v>
      </c>
      <c r="CA453" t="e">
        <f t="shared" ref="CA453:CA501" si="659">IF(BX453=0,$C$40,CA452+1)</f>
        <v>#VALUE!</v>
      </c>
      <c r="CB453" t="e">
        <f t="shared" ref="CB453:CB501" si="660">IF(BZ453=0,$B$41,CB452-1)</f>
        <v>#VALUE!</v>
      </c>
      <c r="CC453" t="e">
        <f t="shared" ref="CC453:CC501" si="661">IF(BZ453=0,$C$41,CC452+1)</f>
        <v>#VALUE!</v>
      </c>
      <c r="CD453" t="e">
        <f t="shared" ref="CD453:CD501" si="662">IF(CB453=0,$B$42,CD452-1)</f>
        <v>#VALUE!</v>
      </c>
      <c r="CE453" t="e">
        <f t="shared" ref="CE453:CE501" si="663">IF(CB453=0,$C$42,CE452+1)</f>
        <v>#VALUE!</v>
      </c>
      <c r="CF453" t="e">
        <f t="shared" ref="CF453:CF501" si="664">IF(CD453=0,$B$43,CF452-1)</f>
        <v>#VALUE!</v>
      </c>
      <c r="CG453" t="e">
        <f t="shared" ref="CG453:CG501" si="665">IF(CD453=0,$C$43,CG452+1)</f>
        <v>#VALUE!</v>
      </c>
      <c r="CH453" t="e">
        <f t="shared" ref="CH453:CH501" ca="1" si="666">IF(E453&lt;=0,"",IF(F453&gt;0,INDIRECT("EMH!C"&amp;(G453)),IF(H453&gt;0,INDIRECT("EMH!C"&amp;(I453)),IF(J453&gt;0,INDIRECT("EMH!C"&amp;(K453)),IF(L453&gt;0,INDIRECT("EMH!C"&amp;(M453)),IF(N453&gt;0,INDIRECT("EMH!C"&amp;(O453)),IF(P453&gt;0,INDIRECT("EMH!C"&amp;(Q453)),IF(R453&gt;0,INDIRECT("EMH!C"&amp;(S453)),IF(T453&gt;0,INDIRECT("EMH!C"&amp;(U453)),IF(V453&gt;0,INDIRECT("EMH!C"&amp;(W453)),IF(X453&gt;0,INDIRECT("EMH!C"&amp;(Y453)),IF(Z453&gt;0,INDIRECT("EMH!C"&amp;(AA453)),IF(AB453&gt;0,INDIRECT("EMH!C"&amp;(AC453)),IF(AD453&gt;0,INDIRECT("EMH!C"&amp;(AE453)),IF(AF453&gt;0,INDIRECT("EMH!C"&amp;(AG453)),IF(AH453&gt;0,INDIRECT("EMH!C"&amp;(AI453)),IF(AJ453&gt;0,INDIRECT("EMH!C"&amp;(AK453)),IF(AL453&gt;0,INDIRECT("EMH!C"&amp;(AM453)),IF(AN453&gt;0,INDIRECT("EMH!C"&amp;(AO453)),IF(AP453&gt;0,INDIRECT("EMH!C"&amp;(AQ453)),IF(AR453&gt;0,INDIRECT("EMH!C"&amp;(AS453)),IF(AT453&gt;0,INDIRECT("EMH!C"&amp;(AU453)),IF(AV453&gt;0,INDIRECT("EMH!C"&amp;(AW453)),IF(AX453&gt;0,INDIRECT("EMH!C"&amp;(AY453)),IF(AZ453&gt;0,INDIRECT("EMH!C"&amp;(BA453)),IF(BB453&gt;0,INDIRECT("EMH!C"&amp;(BC453)),IF(BD453&gt;0,INDIRECT("EMH!C"&amp;(BE453)),IF(BF453&gt;0,INDIRECT("EMH!C"&amp;(BG453)),IF(BH453&gt;0,INDIRECT("EMH!C"&amp;(BI453)),IF(BJ453&gt;0,INDIRECT("EMH!C"&amp;(BK453)),IF(BL453&gt;0,INDIRECT("EMH!C"&amp;(BM453)),IF(BN453&gt;0,INDIRECT("EMH!C"&amp;(BO453)),IF(BP453&gt;0,INDIRECT("EMH!C"&amp;(BQ453)),IF(BR453&gt;0,INDIRECT("EMH!C"&amp;(BS453)),IF(BT453&gt;0,INDIRECT("EMH!C"&amp;(BU453)),IF(BV453&gt;0,INDIRECT("EMH!C"&amp;(BW453)),IF(BX453&gt;0,INDIRECT("EMH!C"&amp;(BY453)),IF(BZ453&gt;0,INDIRECT("EMH!C"&amp;(CA453)),IF(CB453&gt;0,INDIRECT("EMH!C"&amp;(CC453)),IF(CD453&gt;0,INDIRECT("EMH!C"&amp;(CE453)),IF(CF453&gt;0,INDIRECT("EMH!C"&amp;(CG453)),"")))))))))))))))))))))))))))))))))))))))))</f>
        <v>#N/A</v>
      </c>
    </row>
    <row r="454" spans="5:86" x14ac:dyDescent="0.25">
      <c r="E454">
        <f t="shared" ref="E454:F469" si="667">E453-1</f>
        <v>1045415</v>
      </c>
      <c r="F454">
        <f t="shared" si="667"/>
        <v>1045415</v>
      </c>
      <c r="G454" t="e">
        <f t="shared" ref="G454:G501" si="668">G453+1</f>
        <v>#N/A</v>
      </c>
      <c r="H454" t="e">
        <f t="shared" si="588"/>
        <v>#VALUE!</v>
      </c>
      <c r="I454" t="e">
        <f t="shared" si="589"/>
        <v>#VALUE!</v>
      </c>
      <c r="J454" t="e">
        <f t="shared" si="590"/>
        <v>#VALUE!</v>
      </c>
      <c r="K454" t="e">
        <f t="shared" si="591"/>
        <v>#VALUE!</v>
      </c>
      <c r="L454" t="e">
        <f t="shared" si="592"/>
        <v>#VALUE!</v>
      </c>
      <c r="M454" t="e">
        <f t="shared" si="593"/>
        <v>#VALUE!</v>
      </c>
      <c r="N454" t="e">
        <f t="shared" si="594"/>
        <v>#VALUE!</v>
      </c>
      <c r="O454" t="e">
        <f t="shared" si="595"/>
        <v>#VALUE!</v>
      </c>
      <c r="P454" t="e">
        <f t="shared" si="596"/>
        <v>#VALUE!</v>
      </c>
      <c r="Q454" t="e">
        <f t="shared" si="597"/>
        <v>#VALUE!</v>
      </c>
      <c r="R454" t="e">
        <f t="shared" si="598"/>
        <v>#VALUE!</v>
      </c>
      <c r="S454" t="e">
        <f t="shared" si="599"/>
        <v>#VALUE!</v>
      </c>
      <c r="T454" t="e">
        <f t="shared" si="600"/>
        <v>#VALUE!</v>
      </c>
      <c r="U454" t="e">
        <f t="shared" si="601"/>
        <v>#VALUE!</v>
      </c>
      <c r="V454" t="e">
        <f t="shared" si="602"/>
        <v>#VALUE!</v>
      </c>
      <c r="W454" t="e">
        <f t="shared" si="603"/>
        <v>#VALUE!</v>
      </c>
      <c r="X454" t="e">
        <f t="shared" si="604"/>
        <v>#VALUE!</v>
      </c>
      <c r="Y454" t="e">
        <f t="shared" si="605"/>
        <v>#VALUE!</v>
      </c>
      <c r="Z454" t="e">
        <f t="shared" si="606"/>
        <v>#VALUE!</v>
      </c>
      <c r="AA454" t="e">
        <f t="shared" si="607"/>
        <v>#VALUE!</v>
      </c>
      <c r="AB454" t="e">
        <f t="shared" si="608"/>
        <v>#VALUE!</v>
      </c>
      <c r="AC454" t="e">
        <f t="shared" si="609"/>
        <v>#VALUE!</v>
      </c>
      <c r="AD454" t="e">
        <f t="shared" si="610"/>
        <v>#VALUE!</v>
      </c>
      <c r="AE454" t="e">
        <f t="shared" si="611"/>
        <v>#VALUE!</v>
      </c>
      <c r="AF454" t="e">
        <f t="shared" si="612"/>
        <v>#VALUE!</v>
      </c>
      <c r="AG454" t="e">
        <f t="shared" si="613"/>
        <v>#VALUE!</v>
      </c>
      <c r="AH454" t="e">
        <f t="shared" si="614"/>
        <v>#VALUE!</v>
      </c>
      <c r="AI454" t="e">
        <f t="shared" si="615"/>
        <v>#VALUE!</v>
      </c>
      <c r="AJ454" t="e">
        <f t="shared" si="616"/>
        <v>#VALUE!</v>
      </c>
      <c r="AK454" t="e">
        <f t="shared" si="617"/>
        <v>#VALUE!</v>
      </c>
      <c r="AL454" t="e">
        <f t="shared" si="618"/>
        <v>#VALUE!</v>
      </c>
      <c r="AM454" t="e">
        <f t="shared" si="619"/>
        <v>#VALUE!</v>
      </c>
      <c r="AN454" t="e">
        <f t="shared" si="620"/>
        <v>#VALUE!</v>
      </c>
      <c r="AO454" t="e">
        <f t="shared" si="621"/>
        <v>#VALUE!</v>
      </c>
      <c r="AP454" t="e">
        <f t="shared" si="622"/>
        <v>#VALUE!</v>
      </c>
      <c r="AQ454" t="e">
        <f t="shared" si="623"/>
        <v>#VALUE!</v>
      </c>
      <c r="AR454" t="e">
        <f t="shared" si="624"/>
        <v>#VALUE!</v>
      </c>
      <c r="AS454" t="e">
        <f t="shared" si="625"/>
        <v>#VALUE!</v>
      </c>
      <c r="AT454" t="e">
        <f t="shared" si="626"/>
        <v>#VALUE!</v>
      </c>
      <c r="AU454" t="e">
        <f t="shared" si="627"/>
        <v>#VALUE!</v>
      </c>
      <c r="AV454" t="e">
        <f t="shared" si="628"/>
        <v>#VALUE!</v>
      </c>
      <c r="AW454" t="e">
        <f t="shared" si="629"/>
        <v>#VALUE!</v>
      </c>
      <c r="AX454" t="e">
        <f t="shared" si="630"/>
        <v>#VALUE!</v>
      </c>
      <c r="AY454" t="e">
        <f t="shared" si="631"/>
        <v>#VALUE!</v>
      </c>
      <c r="AZ454" t="e">
        <f t="shared" si="632"/>
        <v>#VALUE!</v>
      </c>
      <c r="BA454" t="e">
        <f t="shared" si="633"/>
        <v>#VALUE!</v>
      </c>
      <c r="BB454" t="e">
        <f t="shared" si="634"/>
        <v>#VALUE!</v>
      </c>
      <c r="BC454" t="e">
        <f t="shared" si="635"/>
        <v>#VALUE!</v>
      </c>
      <c r="BD454" t="e">
        <f t="shared" si="636"/>
        <v>#VALUE!</v>
      </c>
      <c r="BE454" t="e">
        <f t="shared" si="637"/>
        <v>#VALUE!</v>
      </c>
      <c r="BF454" t="e">
        <f t="shared" si="638"/>
        <v>#VALUE!</v>
      </c>
      <c r="BG454" t="e">
        <f t="shared" si="639"/>
        <v>#VALUE!</v>
      </c>
      <c r="BH454" t="e">
        <f t="shared" si="640"/>
        <v>#VALUE!</v>
      </c>
      <c r="BI454" t="e">
        <f t="shared" si="641"/>
        <v>#VALUE!</v>
      </c>
      <c r="BJ454" t="e">
        <f t="shared" si="642"/>
        <v>#VALUE!</v>
      </c>
      <c r="BK454" t="e">
        <f t="shared" si="643"/>
        <v>#VALUE!</v>
      </c>
      <c r="BL454" t="e">
        <f t="shared" si="644"/>
        <v>#VALUE!</v>
      </c>
      <c r="BM454" t="e">
        <f t="shared" si="645"/>
        <v>#VALUE!</v>
      </c>
      <c r="BN454" t="e">
        <f t="shared" si="646"/>
        <v>#VALUE!</v>
      </c>
      <c r="BO454" t="e">
        <f t="shared" si="647"/>
        <v>#VALUE!</v>
      </c>
      <c r="BP454" t="e">
        <f t="shared" si="648"/>
        <v>#VALUE!</v>
      </c>
      <c r="BQ454" t="e">
        <f t="shared" si="649"/>
        <v>#VALUE!</v>
      </c>
      <c r="BR454" t="e">
        <f t="shared" si="650"/>
        <v>#VALUE!</v>
      </c>
      <c r="BS454" t="e">
        <f t="shared" si="651"/>
        <v>#VALUE!</v>
      </c>
      <c r="BT454" t="e">
        <f t="shared" si="652"/>
        <v>#VALUE!</v>
      </c>
      <c r="BU454" t="e">
        <f t="shared" si="653"/>
        <v>#VALUE!</v>
      </c>
      <c r="BV454" t="e">
        <f t="shared" si="654"/>
        <v>#VALUE!</v>
      </c>
      <c r="BW454" t="e">
        <f t="shared" si="655"/>
        <v>#VALUE!</v>
      </c>
      <c r="BX454" t="e">
        <f t="shared" si="656"/>
        <v>#VALUE!</v>
      </c>
      <c r="BY454" t="e">
        <f t="shared" si="657"/>
        <v>#VALUE!</v>
      </c>
      <c r="BZ454" t="e">
        <f t="shared" si="658"/>
        <v>#VALUE!</v>
      </c>
      <c r="CA454" t="e">
        <f t="shared" si="659"/>
        <v>#VALUE!</v>
      </c>
      <c r="CB454" t="e">
        <f t="shared" si="660"/>
        <v>#VALUE!</v>
      </c>
      <c r="CC454" t="e">
        <f t="shared" si="661"/>
        <v>#VALUE!</v>
      </c>
      <c r="CD454" t="e">
        <f t="shared" si="662"/>
        <v>#VALUE!</v>
      </c>
      <c r="CE454" t="e">
        <f t="shared" si="663"/>
        <v>#VALUE!</v>
      </c>
      <c r="CF454" t="e">
        <f t="shared" si="664"/>
        <v>#VALUE!</v>
      </c>
      <c r="CG454" t="e">
        <f t="shared" si="665"/>
        <v>#VALUE!</v>
      </c>
      <c r="CH454" t="e">
        <f t="shared" ca="1" si="666"/>
        <v>#N/A</v>
      </c>
    </row>
    <row r="455" spans="5:86" x14ac:dyDescent="0.25">
      <c r="E455">
        <f t="shared" si="667"/>
        <v>1045414</v>
      </c>
      <c r="F455">
        <f t="shared" si="667"/>
        <v>1045414</v>
      </c>
      <c r="G455" t="e">
        <f t="shared" si="668"/>
        <v>#N/A</v>
      </c>
      <c r="H455" t="e">
        <f t="shared" si="588"/>
        <v>#VALUE!</v>
      </c>
      <c r="I455" t="e">
        <f t="shared" si="589"/>
        <v>#VALUE!</v>
      </c>
      <c r="J455" t="e">
        <f t="shared" si="590"/>
        <v>#VALUE!</v>
      </c>
      <c r="K455" t="e">
        <f t="shared" si="591"/>
        <v>#VALUE!</v>
      </c>
      <c r="L455" t="e">
        <f t="shared" si="592"/>
        <v>#VALUE!</v>
      </c>
      <c r="M455" t="e">
        <f t="shared" si="593"/>
        <v>#VALUE!</v>
      </c>
      <c r="N455" t="e">
        <f t="shared" si="594"/>
        <v>#VALUE!</v>
      </c>
      <c r="O455" t="e">
        <f t="shared" si="595"/>
        <v>#VALUE!</v>
      </c>
      <c r="P455" t="e">
        <f t="shared" si="596"/>
        <v>#VALUE!</v>
      </c>
      <c r="Q455" t="e">
        <f t="shared" si="597"/>
        <v>#VALUE!</v>
      </c>
      <c r="R455" t="e">
        <f t="shared" si="598"/>
        <v>#VALUE!</v>
      </c>
      <c r="S455" t="e">
        <f t="shared" si="599"/>
        <v>#VALUE!</v>
      </c>
      <c r="T455" t="e">
        <f t="shared" si="600"/>
        <v>#VALUE!</v>
      </c>
      <c r="U455" t="e">
        <f t="shared" si="601"/>
        <v>#VALUE!</v>
      </c>
      <c r="V455" t="e">
        <f t="shared" si="602"/>
        <v>#VALUE!</v>
      </c>
      <c r="W455" t="e">
        <f t="shared" si="603"/>
        <v>#VALUE!</v>
      </c>
      <c r="X455" t="e">
        <f t="shared" si="604"/>
        <v>#VALUE!</v>
      </c>
      <c r="Y455" t="e">
        <f t="shared" si="605"/>
        <v>#VALUE!</v>
      </c>
      <c r="Z455" t="e">
        <f t="shared" si="606"/>
        <v>#VALUE!</v>
      </c>
      <c r="AA455" t="e">
        <f t="shared" si="607"/>
        <v>#VALUE!</v>
      </c>
      <c r="AB455" t="e">
        <f t="shared" si="608"/>
        <v>#VALUE!</v>
      </c>
      <c r="AC455" t="e">
        <f t="shared" si="609"/>
        <v>#VALUE!</v>
      </c>
      <c r="AD455" t="e">
        <f t="shared" si="610"/>
        <v>#VALUE!</v>
      </c>
      <c r="AE455" t="e">
        <f t="shared" si="611"/>
        <v>#VALUE!</v>
      </c>
      <c r="AF455" t="e">
        <f t="shared" si="612"/>
        <v>#VALUE!</v>
      </c>
      <c r="AG455" t="e">
        <f t="shared" si="613"/>
        <v>#VALUE!</v>
      </c>
      <c r="AH455" t="e">
        <f t="shared" si="614"/>
        <v>#VALUE!</v>
      </c>
      <c r="AI455" t="e">
        <f t="shared" si="615"/>
        <v>#VALUE!</v>
      </c>
      <c r="AJ455" t="e">
        <f t="shared" si="616"/>
        <v>#VALUE!</v>
      </c>
      <c r="AK455" t="e">
        <f t="shared" si="617"/>
        <v>#VALUE!</v>
      </c>
      <c r="AL455" t="e">
        <f t="shared" si="618"/>
        <v>#VALUE!</v>
      </c>
      <c r="AM455" t="e">
        <f t="shared" si="619"/>
        <v>#VALUE!</v>
      </c>
      <c r="AN455" t="e">
        <f t="shared" si="620"/>
        <v>#VALUE!</v>
      </c>
      <c r="AO455" t="e">
        <f t="shared" si="621"/>
        <v>#VALUE!</v>
      </c>
      <c r="AP455" t="e">
        <f t="shared" si="622"/>
        <v>#VALUE!</v>
      </c>
      <c r="AQ455" t="e">
        <f t="shared" si="623"/>
        <v>#VALUE!</v>
      </c>
      <c r="AR455" t="e">
        <f t="shared" si="624"/>
        <v>#VALUE!</v>
      </c>
      <c r="AS455" t="e">
        <f t="shared" si="625"/>
        <v>#VALUE!</v>
      </c>
      <c r="AT455" t="e">
        <f t="shared" si="626"/>
        <v>#VALUE!</v>
      </c>
      <c r="AU455" t="e">
        <f t="shared" si="627"/>
        <v>#VALUE!</v>
      </c>
      <c r="AV455" t="e">
        <f t="shared" si="628"/>
        <v>#VALUE!</v>
      </c>
      <c r="AW455" t="e">
        <f t="shared" si="629"/>
        <v>#VALUE!</v>
      </c>
      <c r="AX455" t="e">
        <f t="shared" si="630"/>
        <v>#VALUE!</v>
      </c>
      <c r="AY455" t="e">
        <f t="shared" si="631"/>
        <v>#VALUE!</v>
      </c>
      <c r="AZ455" t="e">
        <f t="shared" si="632"/>
        <v>#VALUE!</v>
      </c>
      <c r="BA455" t="e">
        <f t="shared" si="633"/>
        <v>#VALUE!</v>
      </c>
      <c r="BB455" t="e">
        <f t="shared" si="634"/>
        <v>#VALUE!</v>
      </c>
      <c r="BC455" t="e">
        <f t="shared" si="635"/>
        <v>#VALUE!</v>
      </c>
      <c r="BD455" t="e">
        <f t="shared" si="636"/>
        <v>#VALUE!</v>
      </c>
      <c r="BE455" t="e">
        <f t="shared" si="637"/>
        <v>#VALUE!</v>
      </c>
      <c r="BF455" t="e">
        <f t="shared" si="638"/>
        <v>#VALUE!</v>
      </c>
      <c r="BG455" t="e">
        <f t="shared" si="639"/>
        <v>#VALUE!</v>
      </c>
      <c r="BH455" t="e">
        <f t="shared" si="640"/>
        <v>#VALUE!</v>
      </c>
      <c r="BI455" t="e">
        <f t="shared" si="641"/>
        <v>#VALUE!</v>
      </c>
      <c r="BJ455" t="e">
        <f t="shared" si="642"/>
        <v>#VALUE!</v>
      </c>
      <c r="BK455" t="e">
        <f t="shared" si="643"/>
        <v>#VALUE!</v>
      </c>
      <c r="BL455" t="e">
        <f t="shared" si="644"/>
        <v>#VALUE!</v>
      </c>
      <c r="BM455" t="e">
        <f t="shared" si="645"/>
        <v>#VALUE!</v>
      </c>
      <c r="BN455" t="e">
        <f t="shared" si="646"/>
        <v>#VALUE!</v>
      </c>
      <c r="BO455" t="e">
        <f t="shared" si="647"/>
        <v>#VALUE!</v>
      </c>
      <c r="BP455" t="e">
        <f t="shared" si="648"/>
        <v>#VALUE!</v>
      </c>
      <c r="BQ455" t="e">
        <f t="shared" si="649"/>
        <v>#VALUE!</v>
      </c>
      <c r="BR455" t="e">
        <f t="shared" si="650"/>
        <v>#VALUE!</v>
      </c>
      <c r="BS455" t="e">
        <f t="shared" si="651"/>
        <v>#VALUE!</v>
      </c>
      <c r="BT455" t="e">
        <f t="shared" si="652"/>
        <v>#VALUE!</v>
      </c>
      <c r="BU455" t="e">
        <f t="shared" si="653"/>
        <v>#VALUE!</v>
      </c>
      <c r="BV455" t="e">
        <f t="shared" si="654"/>
        <v>#VALUE!</v>
      </c>
      <c r="BW455" t="e">
        <f t="shared" si="655"/>
        <v>#VALUE!</v>
      </c>
      <c r="BX455" t="e">
        <f t="shared" si="656"/>
        <v>#VALUE!</v>
      </c>
      <c r="BY455" t="e">
        <f t="shared" si="657"/>
        <v>#VALUE!</v>
      </c>
      <c r="BZ455" t="e">
        <f t="shared" si="658"/>
        <v>#VALUE!</v>
      </c>
      <c r="CA455" t="e">
        <f t="shared" si="659"/>
        <v>#VALUE!</v>
      </c>
      <c r="CB455" t="e">
        <f t="shared" si="660"/>
        <v>#VALUE!</v>
      </c>
      <c r="CC455" t="e">
        <f t="shared" si="661"/>
        <v>#VALUE!</v>
      </c>
      <c r="CD455" t="e">
        <f t="shared" si="662"/>
        <v>#VALUE!</v>
      </c>
      <c r="CE455" t="e">
        <f t="shared" si="663"/>
        <v>#VALUE!</v>
      </c>
      <c r="CF455" t="e">
        <f t="shared" si="664"/>
        <v>#VALUE!</v>
      </c>
      <c r="CG455" t="e">
        <f t="shared" si="665"/>
        <v>#VALUE!</v>
      </c>
      <c r="CH455" t="e">
        <f t="shared" ca="1" si="666"/>
        <v>#N/A</v>
      </c>
    </row>
    <row r="456" spans="5:86" x14ac:dyDescent="0.25">
      <c r="E456">
        <f t="shared" si="667"/>
        <v>1045413</v>
      </c>
      <c r="F456">
        <f t="shared" si="667"/>
        <v>1045413</v>
      </c>
      <c r="G456" t="e">
        <f t="shared" si="668"/>
        <v>#N/A</v>
      </c>
      <c r="H456" t="e">
        <f t="shared" si="588"/>
        <v>#VALUE!</v>
      </c>
      <c r="I456" t="e">
        <f t="shared" si="589"/>
        <v>#VALUE!</v>
      </c>
      <c r="J456" t="e">
        <f t="shared" si="590"/>
        <v>#VALUE!</v>
      </c>
      <c r="K456" t="e">
        <f t="shared" si="591"/>
        <v>#VALUE!</v>
      </c>
      <c r="L456" t="e">
        <f t="shared" si="592"/>
        <v>#VALUE!</v>
      </c>
      <c r="M456" t="e">
        <f t="shared" si="593"/>
        <v>#VALUE!</v>
      </c>
      <c r="N456" t="e">
        <f t="shared" si="594"/>
        <v>#VALUE!</v>
      </c>
      <c r="O456" t="e">
        <f t="shared" si="595"/>
        <v>#VALUE!</v>
      </c>
      <c r="P456" t="e">
        <f t="shared" si="596"/>
        <v>#VALUE!</v>
      </c>
      <c r="Q456" t="e">
        <f t="shared" si="597"/>
        <v>#VALUE!</v>
      </c>
      <c r="R456" t="e">
        <f t="shared" si="598"/>
        <v>#VALUE!</v>
      </c>
      <c r="S456" t="e">
        <f t="shared" si="599"/>
        <v>#VALUE!</v>
      </c>
      <c r="T456" t="e">
        <f t="shared" si="600"/>
        <v>#VALUE!</v>
      </c>
      <c r="U456" t="e">
        <f t="shared" si="601"/>
        <v>#VALUE!</v>
      </c>
      <c r="V456" t="e">
        <f t="shared" si="602"/>
        <v>#VALUE!</v>
      </c>
      <c r="W456" t="e">
        <f t="shared" si="603"/>
        <v>#VALUE!</v>
      </c>
      <c r="X456" t="e">
        <f t="shared" si="604"/>
        <v>#VALUE!</v>
      </c>
      <c r="Y456" t="e">
        <f t="shared" si="605"/>
        <v>#VALUE!</v>
      </c>
      <c r="Z456" t="e">
        <f t="shared" si="606"/>
        <v>#VALUE!</v>
      </c>
      <c r="AA456" t="e">
        <f t="shared" si="607"/>
        <v>#VALUE!</v>
      </c>
      <c r="AB456" t="e">
        <f t="shared" si="608"/>
        <v>#VALUE!</v>
      </c>
      <c r="AC456" t="e">
        <f t="shared" si="609"/>
        <v>#VALUE!</v>
      </c>
      <c r="AD456" t="e">
        <f t="shared" si="610"/>
        <v>#VALUE!</v>
      </c>
      <c r="AE456" t="e">
        <f t="shared" si="611"/>
        <v>#VALUE!</v>
      </c>
      <c r="AF456" t="e">
        <f t="shared" si="612"/>
        <v>#VALUE!</v>
      </c>
      <c r="AG456" t="e">
        <f t="shared" si="613"/>
        <v>#VALUE!</v>
      </c>
      <c r="AH456" t="e">
        <f t="shared" si="614"/>
        <v>#VALUE!</v>
      </c>
      <c r="AI456" t="e">
        <f t="shared" si="615"/>
        <v>#VALUE!</v>
      </c>
      <c r="AJ456" t="e">
        <f t="shared" si="616"/>
        <v>#VALUE!</v>
      </c>
      <c r="AK456" t="e">
        <f t="shared" si="617"/>
        <v>#VALUE!</v>
      </c>
      <c r="AL456" t="e">
        <f t="shared" si="618"/>
        <v>#VALUE!</v>
      </c>
      <c r="AM456" t="e">
        <f t="shared" si="619"/>
        <v>#VALUE!</v>
      </c>
      <c r="AN456" t="e">
        <f t="shared" si="620"/>
        <v>#VALUE!</v>
      </c>
      <c r="AO456" t="e">
        <f t="shared" si="621"/>
        <v>#VALUE!</v>
      </c>
      <c r="AP456" t="e">
        <f t="shared" si="622"/>
        <v>#VALUE!</v>
      </c>
      <c r="AQ456" t="e">
        <f t="shared" si="623"/>
        <v>#VALUE!</v>
      </c>
      <c r="AR456" t="e">
        <f t="shared" si="624"/>
        <v>#VALUE!</v>
      </c>
      <c r="AS456" t="e">
        <f t="shared" si="625"/>
        <v>#VALUE!</v>
      </c>
      <c r="AT456" t="e">
        <f t="shared" si="626"/>
        <v>#VALUE!</v>
      </c>
      <c r="AU456" t="e">
        <f t="shared" si="627"/>
        <v>#VALUE!</v>
      </c>
      <c r="AV456" t="e">
        <f t="shared" si="628"/>
        <v>#VALUE!</v>
      </c>
      <c r="AW456" t="e">
        <f t="shared" si="629"/>
        <v>#VALUE!</v>
      </c>
      <c r="AX456" t="e">
        <f t="shared" si="630"/>
        <v>#VALUE!</v>
      </c>
      <c r="AY456" t="e">
        <f t="shared" si="631"/>
        <v>#VALUE!</v>
      </c>
      <c r="AZ456" t="e">
        <f t="shared" si="632"/>
        <v>#VALUE!</v>
      </c>
      <c r="BA456" t="e">
        <f t="shared" si="633"/>
        <v>#VALUE!</v>
      </c>
      <c r="BB456" t="e">
        <f t="shared" si="634"/>
        <v>#VALUE!</v>
      </c>
      <c r="BC456" t="e">
        <f t="shared" si="635"/>
        <v>#VALUE!</v>
      </c>
      <c r="BD456" t="e">
        <f t="shared" si="636"/>
        <v>#VALUE!</v>
      </c>
      <c r="BE456" t="e">
        <f t="shared" si="637"/>
        <v>#VALUE!</v>
      </c>
      <c r="BF456" t="e">
        <f t="shared" si="638"/>
        <v>#VALUE!</v>
      </c>
      <c r="BG456" t="e">
        <f t="shared" si="639"/>
        <v>#VALUE!</v>
      </c>
      <c r="BH456" t="e">
        <f t="shared" si="640"/>
        <v>#VALUE!</v>
      </c>
      <c r="BI456" t="e">
        <f t="shared" si="641"/>
        <v>#VALUE!</v>
      </c>
      <c r="BJ456" t="e">
        <f t="shared" si="642"/>
        <v>#VALUE!</v>
      </c>
      <c r="BK456" t="e">
        <f t="shared" si="643"/>
        <v>#VALUE!</v>
      </c>
      <c r="BL456" t="e">
        <f t="shared" si="644"/>
        <v>#VALUE!</v>
      </c>
      <c r="BM456" t="e">
        <f t="shared" si="645"/>
        <v>#VALUE!</v>
      </c>
      <c r="BN456" t="e">
        <f t="shared" si="646"/>
        <v>#VALUE!</v>
      </c>
      <c r="BO456" t="e">
        <f t="shared" si="647"/>
        <v>#VALUE!</v>
      </c>
      <c r="BP456" t="e">
        <f t="shared" si="648"/>
        <v>#VALUE!</v>
      </c>
      <c r="BQ456" t="e">
        <f t="shared" si="649"/>
        <v>#VALUE!</v>
      </c>
      <c r="BR456" t="e">
        <f t="shared" si="650"/>
        <v>#VALUE!</v>
      </c>
      <c r="BS456" t="e">
        <f t="shared" si="651"/>
        <v>#VALUE!</v>
      </c>
      <c r="BT456" t="e">
        <f t="shared" si="652"/>
        <v>#VALUE!</v>
      </c>
      <c r="BU456" t="e">
        <f t="shared" si="653"/>
        <v>#VALUE!</v>
      </c>
      <c r="BV456" t="e">
        <f t="shared" si="654"/>
        <v>#VALUE!</v>
      </c>
      <c r="BW456" t="e">
        <f t="shared" si="655"/>
        <v>#VALUE!</v>
      </c>
      <c r="BX456" t="e">
        <f t="shared" si="656"/>
        <v>#VALUE!</v>
      </c>
      <c r="BY456" t="e">
        <f t="shared" si="657"/>
        <v>#VALUE!</v>
      </c>
      <c r="BZ456" t="e">
        <f t="shared" si="658"/>
        <v>#VALUE!</v>
      </c>
      <c r="CA456" t="e">
        <f t="shared" si="659"/>
        <v>#VALUE!</v>
      </c>
      <c r="CB456" t="e">
        <f t="shared" si="660"/>
        <v>#VALUE!</v>
      </c>
      <c r="CC456" t="e">
        <f t="shared" si="661"/>
        <v>#VALUE!</v>
      </c>
      <c r="CD456" t="e">
        <f t="shared" si="662"/>
        <v>#VALUE!</v>
      </c>
      <c r="CE456" t="e">
        <f t="shared" si="663"/>
        <v>#VALUE!</v>
      </c>
      <c r="CF456" t="e">
        <f t="shared" si="664"/>
        <v>#VALUE!</v>
      </c>
      <c r="CG456" t="e">
        <f t="shared" si="665"/>
        <v>#VALUE!</v>
      </c>
      <c r="CH456" t="e">
        <f t="shared" ca="1" si="666"/>
        <v>#N/A</v>
      </c>
    </row>
    <row r="457" spans="5:86" x14ac:dyDescent="0.25">
      <c r="E457">
        <f t="shared" si="667"/>
        <v>1045412</v>
      </c>
      <c r="F457">
        <f t="shared" si="667"/>
        <v>1045412</v>
      </c>
      <c r="G457" t="e">
        <f t="shared" si="668"/>
        <v>#N/A</v>
      </c>
      <c r="H457" t="e">
        <f t="shared" si="588"/>
        <v>#VALUE!</v>
      </c>
      <c r="I457" t="e">
        <f t="shared" si="589"/>
        <v>#VALUE!</v>
      </c>
      <c r="J457" t="e">
        <f t="shared" si="590"/>
        <v>#VALUE!</v>
      </c>
      <c r="K457" t="e">
        <f t="shared" si="591"/>
        <v>#VALUE!</v>
      </c>
      <c r="L457" t="e">
        <f t="shared" si="592"/>
        <v>#VALUE!</v>
      </c>
      <c r="M457" t="e">
        <f t="shared" si="593"/>
        <v>#VALUE!</v>
      </c>
      <c r="N457" t="e">
        <f t="shared" si="594"/>
        <v>#VALUE!</v>
      </c>
      <c r="O457" t="e">
        <f t="shared" si="595"/>
        <v>#VALUE!</v>
      </c>
      <c r="P457" t="e">
        <f t="shared" si="596"/>
        <v>#VALUE!</v>
      </c>
      <c r="Q457" t="e">
        <f t="shared" si="597"/>
        <v>#VALUE!</v>
      </c>
      <c r="R457" t="e">
        <f t="shared" si="598"/>
        <v>#VALUE!</v>
      </c>
      <c r="S457" t="e">
        <f t="shared" si="599"/>
        <v>#VALUE!</v>
      </c>
      <c r="T457" t="e">
        <f t="shared" si="600"/>
        <v>#VALUE!</v>
      </c>
      <c r="U457" t="e">
        <f t="shared" si="601"/>
        <v>#VALUE!</v>
      </c>
      <c r="V457" t="e">
        <f t="shared" si="602"/>
        <v>#VALUE!</v>
      </c>
      <c r="W457" t="e">
        <f t="shared" si="603"/>
        <v>#VALUE!</v>
      </c>
      <c r="X457" t="e">
        <f t="shared" si="604"/>
        <v>#VALUE!</v>
      </c>
      <c r="Y457" t="e">
        <f t="shared" si="605"/>
        <v>#VALUE!</v>
      </c>
      <c r="Z457" t="e">
        <f t="shared" si="606"/>
        <v>#VALUE!</v>
      </c>
      <c r="AA457" t="e">
        <f t="shared" si="607"/>
        <v>#VALUE!</v>
      </c>
      <c r="AB457" t="e">
        <f t="shared" si="608"/>
        <v>#VALUE!</v>
      </c>
      <c r="AC457" t="e">
        <f t="shared" si="609"/>
        <v>#VALUE!</v>
      </c>
      <c r="AD457" t="e">
        <f t="shared" si="610"/>
        <v>#VALUE!</v>
      </c>
      <c r="AE457" t="e">
        <f t="shared" si="611"/>
        <v>#VALUE!</v>
      </c>
      <c r="AF457" t="e">
        <f t="shared" si="612"/>
        <v>#VALUE!</v>
      </c>
      <c r="AG457" t="e">
        <f t="shared" si="613"/>
        <v>#VALUE!</v>
      </c>
      <c r="AH457" t="e">
        <f t="shared" si="614"/>
        <v>#VALUE!</v>
      </c>
      <c r="AI457" t="e">
        <f t="shared" si="615"/>
        <v>#VALUE!</v>
      </c>
      <c r="AJ457" t="e">
        <f t="shared" si="616"/>
        <v>#VALUE!</v>
      </c>
      <c r="AK457" t="e">
        <f t="shared" si="617"/>
        <v>#VALUE!</v>
      </c>
      <c r="AL457" t="e">
        <f t="shared" si="618"/>
        <v>#VALUE!</v>
      </c>
      <c r="AM457" t="e">
        <f t="shared" si="619"/>
        <v>#VALUE!</v>
      </c>
      <c r="AN457" t="e">
        <f t="shared" si="620"/>
        <v>#VALUE!</v>
      </c>
      <c r="AO457" t="e">
        <f t="shared" si="621"/>
        <v>#VALUE!</v>
      </c>
      <c r="AP457" t="e">
        <f t="shared" si="622"/>
        <v>#VALUE!</v>
      </c>
      <c r="AQ457" t="e">
        <f t="shared" si="623"/>
        <v>#VALUE!</v>
      </c>
      <c r="AR457" t="e">
        <f t="shared" si="624"/>
        <v>#VALUE!</v>
      </c>
      <c r="AS457" t="e">
        <f t="shared" si="625"/>
        <v>#VALUE!</v>
      </c>
      <c r="AT457" t="e">
        <f t="shared" si="626"/>
        <v>#VALUE!</v>
      </c>
      <c r="AU457" t="e">
        <f t="shared" si="627"/>
        <v>#VALUE!</v>
      </c>
      <c r="AV457" t="e">
        <f t="shared" si="628"/>
        <v>#VALUE!</v>
      </c>
      <c r="AW457" t="e">
        <f t="shared" si="629"/>
        <v>#VALUE!</v>
      </c>
      <c r="AX457" t="e">
        <f t="shared" si="630"/>
        <v>#VALUE!</v>
      </c>
      <c r="AY457" t="e">
        <f t="shared" si="631"/>
        <v>#VALUE!</v>
      </c>
      <c r="AZ457" t="e">
        <f t="shared" si="632"/>
        <v>#VALUE!</v>
      </c>
      <c r="BA457" t="e">
        <f t="shared" si="633"/>
        <v>#VALUE!</v>
      </c>
      <c r="BB457" t="e">
        <f t="shared" si="634"/>
        <v>#VALUE!</v>
      </c>
      <c r="BC457" t="e">
        <f t="shared" si="635"/>
        <v>#VALUE!</v>
      </c>
      <c r="BD457" t="e">
        <f t="shared" si="636"/>
        <v>#VALUE!</v>
      </c>
      <c r="BE457" t="e">
        <f t="shared" si="637"/>
        <v>#VALUE!</v>
      </c>
      <c r="BF457" t="e">
        <f t="shared" si="638"/>
        <v>#VALUE!</v>
      </c>
      <c r="BG457" t="e">
        <f t="shared" si="639"/>
        <v>#VALUE!</v>
      </c>
      <c r="BH457" t="e">
        <f t="shared" si="640"/>
        <v>#VALUE!</v>
      </c>
      <c r="BI457" t="e">
        <f t="shared" si="641"/>
        <v>#VALUE!</v>
      </c>
      <c r="BJ457" t="e">
        <f t="shared" si="642"/>
        <v>#VALUE!</v>
      </c>
      <c r="BK457" t="e">
        <f t="shared" si="643"/>
        <v>#VALUE!</v>
      </c>
      <c r="BL457" t="e">
        <f t="shared" si="644"/>
        <v>#VALUE!</v>
      </c>
      <c r="BM457" t="e">
        <f t="shared" si="645"/>
        <v>#VALUE!</v>
      </c>
      <c r="BN457" t="e">
        <f t="shared" si="646"/>
        <v>#VALUE!</v>
      </c>
      <c r="BO457" t="e">
        <f t="shared" si="647"/>
        <v>#VALUE!</v>
      </c>
      <c r="BP457" t="e">
        <f t="shared" si="648"/>
        <v>#VALUE!</v>
      </c>
      <c r="BQ457" t="e">
        <f t="shared" si="649"/>
        <v>#VALUE!</v>
      </c>
      <c r="BR457" t="e">
        <f t="shared" si="650"/>
        <v>#VALUE!</v>
      </c>
      <c r="BS457" t="e">
        <f t="shared" si="651"/>
        <v>#VALUE!</v>
      </c>
      <c r="BT457" t="e">
        <f t="shared" si="652"/>
        <v>#VALUE!</v>
      </c>
      <c r="BU457" t="e">
        <f t="shared" si="653"/>
        <v>#VALUE!</v>
      </c>
      <c r="BV457" t="e">
        <f t="shared" si="654"/>
        <v>#VALUE!</v>
      </c>
      <c r="BW457" t="e">
        <f t="shared" si="655"/>
        <v>#VALUE!</v>
      </c>
      <c r="BX457" t="e">
        <f t="shared" si="656"/>
        <v>#VALUE!</v>
      </c>
      <c r="BY457" t="e">
        <f t="shared" si="657"/>
        <v>#VALUE!</v>
      </c>
      <c r="BZ457" t="e">
        <f t="shared" si="658"/>
        <v>#VALUE!</v>
      </c>
      <c r="CA457" t="e">
        <f t="shared" si="659"/>
        <v>#VALUE!</v>
      </c>
      <c r="CB457" t="e">
        <f t="shared" si="660"/>
        <v>#VALUE!</v>
      </c>
      <c r="CC457" t="e">
        <f t="shared" si="661"/>
        <v>#VALUE!</v>
      </c>
      <c r="CD457" t="e">
        <f t="shared" si="662"/>
        <v>#VALUE!</v>
      </c>
      <c r="CE457" t="e">
        <f t="shared" si="663"/>
        <v>#VALUE!</v>
      </c>
      <c r="CF457" t="e">
        <f t="shared" si="664"/>
        <v>#VALUE!</v>
      </c>
      <c r="CG457" t="e">
        <f t="shared" si="665"/>
        <v>#VALUE!</v>
      </c>
      <c r="CH457" t="e">
        <f t="shared" ca="1" si="666"/>
        <v>#N/A</v>
      </c>
    </row>
    <row r="458" spans="5:86" x14ac:dyDescent="0.25">
      <c r="E458">
        <f t="shared" si="667"/>
        <v>1045411</v>
      </c>
      <c r="F458">
        <f t="shared" si="667"/>
        <v>1045411</v>
      </c>
      <c r="G458" t="e">
        <f t="shared" si="668"/>
        <v>#N/A</v>
      </c>
      <c r="H458" t="e">
        <f t="shared" si="588"/>
        <v>#VALUE!</v>
      </c>
      <c r="I458" t="e">
        <f t="shared" si="589"/>
        <v>#VALUE!</v>
      </c>
      <c r="J458" t="e">
        <f t="shared" si="590"/>
        <v>#VALUE!</v>
      </c>
      <c r="K458" t="e">
        <f t="shared" si="591"/>
        <v>#VALUE!</v>
      </c>
      <c r="L458" t="e">
        <f t="shared" si="592"/>
        <v>#VALUE!</v>
      </c>
      <c r="M458" t="e">
        <f t="shared" si="593"/>
        <v>#VALUE!</v>
      </c>
      <c r="N458" t="e">
        <f t="shared" si="594"/>
        <v>#VALUE!</v>
      </c>
      <c r="O458" t="e">
        <f t="shared" si="595"/>
        <v>#VALUE!</v>
      </c>
      <c r="P458" t="e">
        <f t="shared" si="596"/>
        <v>#VALUE!</v>
      </c>
      <c r="Q458" t="e">
        <f t="shared" si="597"/>
        <v>#VALUE!</v>
      </c>
      <c r="R458" t="e">
        <f t="shared" si="598"/>
        <v>#VALUE!</v>
      </c>
      <c r="S458" t="e">
        <f t="shared" si="599"/>
        <v>#VALUE!</v>
      </c>
      <c r="T458" t="e">
        <f t="shared" si="600"/>
        <v>#VALUE!</v>
      </c>
      <c r="U458" t="e">
        <f t="shared" si="601"/>
        <v>#VALUE!</v>
      </c>
      <c r="V458" t="e">
        <f t="shared" si="602"/>
        <v>#VALUE!</v>
      </c>
      <c r="W458" t="e">
        <f t="shared" si="603"/>
        <v>#VALUE!</v>
      </c>
      <c r="X458" t="e">
        <f t="shared" si="604"/>
        <v>#VALUE!</v>
      </c>
      <c r="Y458" t="e">
        <f t="shared" si="605"/>
        <v>#VALUE!</v>
      </c>
      <c r="Z458" t="e">
        <f t="shared" si="606"/>
        <v>#VALUE!</v>
      </c>
      <c r="AA458" t="e">
        <f t="shared" si="607"/>
        <v>#VALUE!</v>
      </c>
      <c r="AB458" t="e">
        <f t="shared" si="608"/>
        <v>#VALUE!</v>
      </c>
      <c r="AC458" t="e">
        <f t="shared" si="609"/>
        <v>#VALUE!</v>
      </c>
      <c r="AD458" t="e">
        <f t="shared" si="610"/>
        <v>#VALUE!</v>
      </c>
      <c r="AE458" t="e">
        <f t="shared" si="611"/>
        <v>#VALUE!</v>
      </c>
      <c r="AF458" t="e">
        <f t="shared" si="612"/>
        <v>#VALUE!</v>
      </c>
      <c r="AG458" t="e">
        <f t="shared" si="613"/>
        <v>#VALUE!</v>
      </c>
      <c r="AH458" t="e">
        <f t="shared" si="614"/>
        <v>#VALUE!</v>
      </c>
      <c r="AI458" t="e">
        <f t="shared" si="615"/>
        <v>#VALUE!</v>
      </c>
      <c r="AJ458" t="e">
        <f t="shared" si="616"/>
        <v>#VALUE!</v>
      </c>
      <c r="AK458" t="e">
        <f t="shared" si="617"/>
        <v>#VALUE!</v>
      </c>
      <c r="AL458" t="e">
        <f t="shared" si="618"/>
        <v>#VALUE!</v>
      </c>
      <c r="AM458" t="e">
        <f t="shared" si="619"/>
        <v>#VALUE!</v>
      </c>
      <c r="AN458" t="e">
        <f t="shared" si="620"/>
        <v>#VALUE!</v>
      </c>
      <c r="AO458" t="e">
        <f t="shared" si="621"/>
        <v>#VALUE!</v>
      </c>
      <c r="AP458" t="e">
        <f t="shared" si="622"/>
        <v>#VALUE!</v>
      </c>
      <c r="AQ458" t="e">
        <f t="shared" si="623"/>
        <v>#VALUE!</v>
      </c>
      <c r="AR458" t="e">
        <f t="shared" si="624"/>
        <v>#VALUE!</v>
      </c>
      <c r="AS458" t="e">
        <f t="shared" si="625"/>
        <v>#VALUE!</v>
      </c>
      <c r="AT458" t="e">
        <f t="shared" si="626"/>
        <v>#VALUE!</v>
      </c>
      <c r="AU458" t="e">
        <f t="shared" si="627"/>
        <v>#VALUE!</v>
      </c>
      <c r="AV458" t="e">
        <f t="shared" si="628"/>
        <v>#VALUE!</v>
      </c>
      <c r="AW458" t="e">
        <f t="shared" si="629"/>
        <v>#VALUE!</v>
      </c>
      <c r="AX458" t="e">
        <f t="shared" si="630"/>
        <v>#VALUE!</v>
      </c>
      <c r="AY458" t="e">
        <f t="shared" si="631"/>
        <v>#VALUE!</v>
      </c>
      <c r="AZ458" t="e">
        <f t="shared" si="632"/>
        <v>#VALUE!</v>
      </c>
      <c r="BA458" t="e">
        <f t="shared" si="633"/>
        <v>#VALUE!</v>
      </c>
      <c r="BB458" t="e">
        <f t="shared" si="634"/>
        <v>#VALUE!</v>
      </c>
      <c r="BC458" t="e">
        <f t="shared" si="635"/>
        <v>#VALUE!</v>
      </c>
      <c r="BD458" t="e">
        <f t="shared" si="636"/>
        <v>#VALUE!</v>
      </c>
      <c r="BE458" t="e">
        <f t="shared" si="637"/>
        <v>#VALUE!</v>
      </c>
      <c r="BF458" t="e">
        <f t="shared" si="638"/>
        <v>#VALUE!</v>
      </c>
      <c r="BG458" t="e">
        <f t="shared" si="639"/>
        <v>#VALUE!</v>
      </c>
      <c r="BH458" t="e">
        <f t="shared" si="640"/>
        <v>#VALUE!</v>
      </c>
      <c r="BI458" t="e">
        <f t="shared" si="641"/>
        <v>#VALUE!</v>
      </c>
      <c r="BJ458" t="e">
        <f t="shared" si="642"/>
        <v>#VALUE!</v>
      </c>
      <c r="BK458" t="e">
        <f t="shared" si="643"/>
        <v>#VALUE!</v>
      </c>
      <c r="BL458" t="e">
        <f t="shared" si="644"/>
        <v>#VALUE!</v>
      </c>
      <c r="BM458" t="e">
        <f t="shared" si="645"/>
        <v>#VALUE!</v>
      </c>
      <c r="BN458" t="e">
        <f t="shared" si="646"/>
        <v>#VALUE!</v>
      </c>
      <c r="BO458" t="e">
        <f t="shared" si="647"/>
        <v>#VALUE!</v>
      </c>
      <c r="BP458" t="e">
        <f t="shared" si="648"/>
        <v>#VALUE!</v>
      </c>
      <c r="BQ458" t="e">
        <f t="shared" si="649"/>
        <v>#VALUE!</v>
      </c>
      <c r="BR458" t="e">
        <f t="shared" si="650"/>
        <v>#VALUE!</v>
      </c>
      <c r="BS458" t="e">
        <f t="shared" si="651"/>
        <v>#VALUE!</v>
      </c>
      <c r="BT458" t="e">
        <f t="shared" si="652"/>
        <v>#VALUE!</v>
      </c>
      <c r="BU458" t="e">
        <f t="shared" si="653"/>
        <v>#VALUE!</v>
      </c>
      <c r="BV458" t="e">
        <f t="shared" si="654"/>
        <v>#VALUE!</v>
      </c>
      <c r="BW458" t="e">
        <f t="shared" si="655"/>
        <v>#VALUE!</v>
      </c>
      <c r="BX458" t="e">
        <f t="shared" si="656"/>
        <v>#VALUE!</v>
      </c>
      <c r="BY458" t="e">
        <f t="shared" si="657"/>
        <v>#VALUE!</v>
      </c>
      <c r="BZ458" t="e">
        <f t="shared" si="658"/>
        <v>#VALUE!</v>
      </c>
      <c r="CA458" t="e">
        <f t="shared" si="659"/>
        <v>#VALUE!</v>
      </c>
      <c r="CB458" t="e">
        <f t="shared" si="660"/>
        <v>#VALUE!</v>
      </c>
      <c r="CC458" t="e">
        <f t="shared" si="661"/>
        <v>#VALUE!</v>
      </c>
      <c r="CD458" t="e">
        <f t="shared" si="662"/>
        <v>#VALUE!</v>
      </c>
      <c r="CE458" t="e">
        <f t="shared" si="663"/>
        <v>#VALUE!</v>
      </c>
      <c r="CF458" t="e">
        <f t="shared" si="664"/>
        <v>#VALUE!</v>
      </c>
      <c r="CG458" t="e">
        <f t="shared" si="665"/>
        <v>#VALUE!</v>
      </c>
      <c r="CH458" t="e">
        <f t="shared" ca="1" si="666"/>
        <v>#N/A</v>
      </c>
    </row>
    <row r="459" spans="5:86" x14ac:dyDescent="0.25">
      <c r="E459">
        <f t="shared" si="667"/>
        <v>1045410</v>
      </c>
      <c r="F459">
        <f t="shared" si="667"/>
        <v>1045410</v>
      </c>
      <c r="G459" t="e">
        <f t="shared" si="668"/>
        <v>#N/A</v>
      </c>
      <c r="H459" t="e">
        <f t="shared" si="588"/>
        <v>#VALUE!</v>
      </c>
      <c r="I459" t="e">
        <f t="shared" si="589"/>
        <v>#VALUE!</v>
      </c>
      <c r="J459" t="e">
        <f t="shared" si="590"/>
        <v>#VALUE!</v>
      </c>
      <c r="K459" t="e">
        <f t="shared" si="591"/>
        <v>#VALUE!</v>
      </c>
      <c r="L459" t="e">
        <f t="shared" si="592"/>
        <v>#VALUE!</v>
      </c>
      <c r="M459" t="e">
        <f t="shared" si="593"/>
        <v>#VALUE!</v>
      </c>
      <c r="N459" t="e">
        <f t="shared" si="594"/>
        <v>#VALUE!</v>
      </c>
      <c r="O459" t="e">
        <f t="shared" si="595"/>
        <v>#VALUE!</v>
      </c>
      <c r="P459" t="e">
        <f t="shared" si="596"/>
        <v>#VALUE!</v>
      </c>
      <c r="Q459" t="e">
        <f t="shared" si="597"/>
        <v>#VALUE!</v>
      </c>
      <c r="R459" t="e">
        <f t="shared" si="598"/>
        <v>#VALUE!</v>
      </c>
      <c r="S459" t="e">
        <f t="shared" si="599"/>
        <v>#VALUE!</v>
      </c>
      <c r="T459" t="e">
        <f t="shared" si="600"/>
        <v>#VALUE!</v>
      </c>
      <c r="U459" t="e">
        <f t="shared" si="601"/>
        <v>#VALUE!</v>
      </c>
      <c r="V459" t="e">
        <f t="shared" si="602"/>
        <v>#VALUE!</v>
      </c>
      <c r="W459" t="e">
        <f t="shared" si="603"/>
        <v>#VALUE!</v>
      </c>
      <c r="X459" t="e">
        <f t="shared" si="604"/>
        <v>#VALUE!</v>
      </c>
      <c r="Y459" t="e">
        <f t="shared" si="605"/>
        <v>#VALUE!</v>
      </c>
      <c r="Z459" t="e">
        <f t="shared" si="606"/>
        <v>#VALUE!</v>
      </c>
      <c r="AA459" t="e">
        <f t="shared" si="607"/>
        <v>#VALUE!</v>
      </c>
      <c r="AB459" t="e">
        <f t="shared" si="608"/>
        <v>#VALUE!</v>
      </c>
      <c r="AC459" t="e">
        <f t="shared" si="609"/>
        <v>#VALUE!</v>
      </c>
      <c r="AD459" t="e">
        <f t="shared" si="610"/>
        <v>#VALUE!</v>
      </c>
      <c r="AE459" t="e">
        <f t="shared" si="611"/>
        <v>#VALUE!</v>
      </c>
      <c r="AF459" t="e">
        <f t="shared" si="612"/>
        <v>#VALUE!</v>
      </c>
      <c r="AG459" t="e">
        <f t="shared" si="613"/>
        <v>#VALUE!</v>
      </c>
      <c r="AH459" t="e">
        <f t="shared" si="614"/>
        <v>#VALUE!</v>
      </c>
      <c r="AI459" t="e">
        <f t="shared" si="615"/>
        <v>#VALUE!</v>
      </c>
      <c r="AJ459" t="e">
        <f t="shared" si="616"/>
        <v>#VALUE!</v>
      </c>
      <c r="AK459" t="e">
        <f t="shared" si="617"/>
        <v>#VALUE!</v>
      </c>
      <c r="AL459" t="e">
        <f t="shared" si="618"/>
        <v>#VALUE!</v>
      </c>
      <c r="AM459" t="e">
        <f t="shared" si="619"/>
        <v>#VALUE!</v>
      </c>
      <c r="AN459" t="e">
        <f t="shared" si="620"/>
        <v>#VALUE!</v>
      </c>
      <c r="AO459" t="e">
        <f t="shared" si="621"/>
        <v>#VALUE!</v>
      </c>
      <c r="AP459" t="e">
        <f t="shared" si="622"/>
        <v>#VALUE!</v>
      </c>
      <c r="AQ459" t="e">
        <f t="shared" si="623"/>
        <v>#VALUE!</v>
      </c>
      <c r="AR459" t="e">
        <f t="shared" si="624"/>
        <v>#VALUE!</v>
      </c>
      <c r="AS459" t="e">
        <f t="shared" si="625"/>
        <v>#VALUE!</v>
      </c>
      <c r="AT459" t="e">
        <f t="shared" si="626"/>
        <v>#VALUE!</v>
      </c>
      <c r="AU459" t="e">
        <f t="shared" si="627"/>
        <v>#VALUE!</v>
      </c>
      <c r="AV459" t="e">
        <f t="shared" si="628"/>
        <v>#VALUE!</v>
      </c>
      <c r="AW459" t="e">
        <f t="shared" si="629"/>
        <v>#VALUE!</v>
      </c>
      <c r="AX459" t="e">
        <f t="shared" si="630"/>
        <v>#VALUE!</v>
      </c>
      <c r="AY459" t="e">
        <f t="shared" si="631"/>
        <v>#VALUE!</v>
      </c>
      <c r="AZ459" t="e">
        <f t="shared" si="632"/>
        <v>#VALUE!</v>
      </c>
      <c r="BA459" t="e">
        <f t="shared" si="633"/>
        <v>#VALUE!</v>
      </c>
      <c r="BB459" t="e">
        <f t="shared" si="634"/>
        <v>#VALUE!</v>
      </c>
      <c r="BC459" t="e">
        <f t="shared" si="635"/>
        <v>#VALUE!</v>
      </c>
      <c r="BD459" t="e">
        <f t="shared" si="636"/>
        <v>#VALUE!</v>
      </c>
      <c r="BE459" t="e">
        <f t="shared" si="637"/>
        <v>#VALUE!</v>
      </c>
      <c r="BF459" t="e">
        <f t="shared" si="638"/>
        <v>#VALUE!</v>
      </c>
      <c r="BG459" t="e">
        <f t="shared" si="639"/>
        <v>#VALUE!</v>
      </c>
      <c r="BH459" t="e">
        <f t="shared" si="640"/>
        <v>#VALUE!</v>
      </c>
      <c r="BI459" t="e">
        <f t="shared" si="641"/>
        <v>#VALUE!</v>
      </c>
      <c r="BJ459" t="e">
        <f t="shared" si="642"/>
        <v>#VALUE!</v>
      </c>
      <c r="BK459" t="e">
        <f t="shared" si="643"/>
        <v>#VALUE!</v>
      </c>
      <c r="BL459" t="e">
        <f t="shared" si="644"/>
        <v>#VALUE!</v>
      </c>
      <c r="BM459" t="e">
        <f t="shared" si="645"/>
        <v>#VALUE!</v>
      </c>
      <c r="BN459" t="e">
        <f t="shared" si="646"/>
        <v>#VALUE!</v>
      </c>
      <c r="BO459" t="e">
        <f t="shared" si="647"/>
        <v>#VALUE!</v>
      </c>
      <c r="BP459" t="e">
        <f t="shared" si="648"/>
        <v>#VALUE!</v>
      </c>
      <c r="BQ459" t="e">
        <f t="shared" si="649"/>
        <v>#VALUE!</v>
      </c>
      <c r="BR459" t="e">
        <f t="shared" si="650"/>
        <v>#VALUE!</v>
      </c>
      <c r="BS459" t="e">
        <f t="shared" si="651"/>
        <v>#VALUE!</v>
      </c>
      <c r="BT459" t="e">
        <f t="shared" si="652"/>
        <v>#VALUE!</v>
      </c>
      <c r="BU459" t="e">
        <f t="shared" si="653"/>
        <v>#VALUE!</v>
      </c>
      <c r="BV459" t="e">
        <f t="shared" si="654"/>
        <v>#VALUE!</v>
      </c>
      <c r="BW459" t="e">
        <f t="shared" si="655"/>
        <v>#VALUE!</v>
      </c>
      <c r="BX459" t="e">
        <f t="shared" si="656"/>
        <v>#VALUE!</v>
      </c>
      <c r="BY459" t="e">
        <f t="shared" si="657"/>
        <v>#VALUE!</v>
      </c>
      <c r="BZ459" t="e">
        <f t="shared" si="658"/>
        <v>#VALUE!</v>
      </c>
      <c r="CA459" t="e">
        <f t="shared" si="659"/>
        <v>#VALUE!</v>
      </c>
      <c r="CB459" t="e">
        <f t="shared" si="660"/>
        <v>#VALUE!</v>
      </c>
      <c r="CC459" t="e">
        <f t="shared" si="661"/>
        <v>#VALUE!</v>
      </c>
      <c r="CD459" t="e">
        <f t="shared" si="662"/>
        <v>#VALUE!</v>
      </c>
      <c r="CE459" t="e">
        <f t="shared" si="663"/>
        <v>#VALUE!</v>
      </c>
      <c r="CF459" t="e">
        <f t="shared" si="664"/>
        <v>#VALUE!</v>
      </c>
      <c r="CG459" t="e">
        <f t="shared" si="665"/>
        <v>#VALUE!</v>
      </c>
      <c r="CH459" t="e">
        <f t="shared" ca="1" si="666"/>
        <v>#N/A</v>
      </c>
    </row>
    <row r="460" spans="5:86" x14ac:dyDescent="0.25">
      <c r="E460">
        <f t="shared" si="667"/>
        <v>1045409</v>
      </c>
      <c r="F460">
        <f t="shared" si="667"/>
        <v>1045409</v>
      </c>
      <c r="G460" t="e">
        <f t="shared" si="668"/>
        <v>#N/A</v>
      </c>
      <c r="H460" t="e">
        <f t="shared" si="588"/>
        <v>#VALUE!</v>
      </c>
      <c r="I460" t="e">
        <f t="shared" si="589"/>
        <v>#VALUE!</v>
      </c>
      <c r="J460" t="e">
        <f t="shared" si="590"/>
        <v>#VALUE!</v>
      </c>
      <c r="K460" t="e">
        <f t="shared" si="591"/>
        <v>#VALUE!</v>
      </c>
      <c r="L460" t="e">
        <f t="shared" si="592"/>
        <v>#VALUE!</v>
      </c>
      <c r="M460" t="e">
        <f t="shared" si="593"/>
        <v>#VALUE!</v>
      </c>
      <c r="N460" t="e">
        <f t="shared" si="594"/>
        <v>#VALUE!</v>
      </c>
      <c r="O460" t="e">
        <f t="shared" si="595"/>
        <v>#VALUE!</v>
      </c>
      <c r="P460" t="e">
        <f t="shared" si="596"/>
        <v>#VALUE!</v>
      </c>
      <c r="Q460" t="e">
        <f t="shared" si="597"/>
        <v>#VALUE!</v>
      </c>
      <c r="R460" t="e">
        <f t="shared" si="598"/>
        <v>#VALUE!</v>
      </c>
      <c r="S460" t="e">
        <f t="shared" si="599"/>
        <v>#VALUE!</v>
      </c>
      <c r="T460" t="e">
        <f t="shared" si="600"/>
        <v>#VALUE!</v>
      </c>
      <c r="U460" t="e">
        <f t="shared" si="601"/>
        <v>#VALUE!</v>
      </c>
      <c r="V460" t="e">
        <f t="shared" si="602"/>
        <v>#VALUE!</v>
      </c>
      <c r="W460" t="e">
        <f t="shared" si="603"/>
        <v>#VALUE!</v>
      </c>
      <c r="X460" t="e">
        <f t="shared" si="604"/>
        <v>#VALUE!</v>
      </c>
      <c r="Y460" t="e">
        <f t="shared" si="605"/>
        <v>#VALUE!</v>
      </c>
      <c r="Z460" t="e">
        <f t="shared" si="606"/>
        <v>#VALUE!</v>
      </c>
      <c r="AA460" t="e">
        <f t="shared" si="607"/>
        <v>#VALUE!</v>
      </c>
      <c r="AB460" t="e">
        <f t="shared" si="608"/>
        <v>#VALUE!</v>
      </c>
      <c r="AC460" t="e">
        <f t="shared" si="609"/>
        <v>#VALUE!</v>
      </c>
      <c r="AD460" t="e">
        <f t="shared" si="610"/>
        <v>#VALUE!</v>
      </c>
      <c r="AE460" t="e">
        <f t="shared" si="611"/>
        <v>#VALUE!</v>
      </c>
      <c r="AF460" t="e">
        <f t="shared" si="612"/>
        <v>#VALUE!</v>
      </c>
      <c r="AG460" t="e">
        <f t="shared" si="613"/>
        <v>#VALUE!</v>
      </c>
      <c r="AH460" t="e">
        <f t="shared" si="614"/>
        <v>#VALUE!</v>
      </c>
      <c r="AI460" t="e">
        <f t="shared" si="615"/>
        <v>#VALUE!</v>
      </c>
      <c r="AJ460" t="e">
        <f t="shared" si="616"/>
        <v>#VALUE!</v>
      </c>
      <c r="AK460" t="e">
        <f t="shared" si="617"/>
        <v>#VALUE!</v>
      </c>
      <c r="AL460" t="e">
        <f t="shared" si="618"/>
        <v>#VALUE!</v>
      </c>
      <c r="AM460" t="e">
        <f t="shared" si="619"/>
        <v>#VALUE!</v>
      </c>
      <c r="AN460" t="e">
        <f t="shared" si="620"/>
        <v>#VALUE!</v>
      </c>
      <c r="AO460" t="e">
        <f t="shared" si="621"/>
        <v>#VALUE!</v>
      </c>
      <c r="AP460" t="e">
        <f t="shared" si="622"/>
        <v>#VALUE!</v>
      </c>
      <c r="AQ460" t="e">
        <f t="shared" si="623"/>
        <v>#VALUE!</v>
      </c>
      <c r="AR460" t="e">
        <f t="shared" si="624"/>
        <v>#VALUE!</v>
      </c>
      <c r="AS460" t="e">
        <f t="shared" si="625"/>
        <v>#VALUE!</v>
      </c>
      <c r="AT460" t="e">
        <f t="shared" si="626"/>
        <v>#VALUE!</v>
      </c>
      <c r="AU460" t="e">
        <f t="shared" si="627"/>
        <v>#VALUE!</v>
      </c>
      <c r="AV460" t="e">
        <f t="shared" si="628"/>
        <v>#VALUE!</v>
      </c>
      <c r="AW460" t="e">
        <f t="shared" si="629"/>
        <v>#VALUE!</v>
      </c>
      <c r="AX460" t="e">
        <f t="shared" si="630"/>
        <v>#VALUE!</v>
      </c>
      <c r="AY460" t="e">
        <f t="shared" si="631"/>
        <v>#VALUE!</v>
      </c>
      <c r="AZ460" t="e">
        <f t="shared" si="632"/>
        <v>#VALUE!</v>
      </c>
      <c r="BA460" t="e">
        <f t="shared" si="633"/>
        <v>#VALUE!</v>
      </c>
      <c r="BB460" t="e">
        <f t="shared" si="634"/>
        <v>#VALUE!</v>
      </c>
      <c r="BC460" t="e">
        <f t="shared" si="635"/>
        <v>#VALUE!</v>
      </c>
      <c r="BD460" t="e">
        <f t="shared" si="636"/>
        <v>#VALUE!</v>
      </c>
      <c r="BE460" t="e">
        <f t="shared" si="637"/>
        <v>#VALUE!</v>
      </c>
      <c r="BF460" t="e">
        <f t="shared" si="638"/>
        <v>#VALUE!</v>
      </c>
      <c r="BG460" t="e">
        <f t="shared" si="639"/>
        <v>#VALUE!</v>
      </c>
      <c r="BH460" t="e">
        <f t="shared" si="640"/>
        <v>#VALUE!</v>
      </c>
      <c r="BI460" t="e">
        <f t="shared" si="641"/>
        <v>#VALUE!</v>
      </c>
      <c r="BJ460" t="e">
        <f t="shared" si="642"/>
        <v>#VALUE!</v>
      </c>
      <c r="BK460" t="e">
        <f t="shared" si="643"/>
        <v>#VALUE!</v>
      </c>
      <c r="BL460" t="e">
        <f t="shared" si="644"/>
        <v>#VALUE!</v>
      </c>
      <c r="BM460" t="e">
        <f t="shared" si="645"/>
        <v>#VALUE!</v>
      </c>
      <c r="BN460" t="e">
        <f t="shared" si="646"/>
        <v>#VALUE!</v>
      </c>
      <c r="BO460" t="e">
        <f t="shared" si="647"/>
        <v>#VALUE!</v>
      </c>
      <c r="BP460" t="e">
        <f t="shared" si="648"/>
        <v>#VALUE!</v>
      </c>
      <c r="BQ460" t="e">
        <f t="shared" si="649"/>
        <v>#VALUE!</v>
      </c>
      <c r="BR460" t="e">
        <f t="shared" si="650"/>
        <v>#VALUE!</v>
      </c>
      <c r="BS460" t="e">
        <f t="shared" si="651"/>
        <v>#VALUE!</v>
      </c>
      <c r="BT460" t="e">
        <f t="shared" si="652"/>
        <v>#VALUE!</v>
      </c>
      <c r="BU460" t="e">
        <f t="shared" si="653"/>
        <v>#VALUE!</v>
      </c>
      <c r="BV460" t="e">
        <f t="shared" si="654"/>
        <v>#VALUE!</v>
      </c>
      <c r="BW460" t="e">
        <f t="shared" si="655"/>
        <v>#VALUE!</v>
      </c>
      <c r="BX460" t="e">
        <f t="shared" si="656"/>
        <v>#VALUE!</v>
      </c>
      <c r="BY460" t="e">
        <f t="shared" si="657"/>
        <v>#VALUE!</v>
      </c>
      <c r="BZ460" t="e">
        <f t="shared" si="658"/>
        <v>#VALUE!</v>
      </c>
      <c r="CA460" t="e">
        <f t="shared" si="659"/>
        <v>#VALUE!</v>
      </c>
      <c r="CB460" t="e">
        <f t="shared" si="660"/>
        <v>#VALUE!</v>
      </c>
      <c r="CC460" t="e">
        <f t="shared" si="661"/>
        <v>#VALUE!</v>
      </c>
      <c r="CD460" t="e">
        <f t="shared" si="662"/>
        <v>#VALUE!</v>
      </c>
      <c r="CE460" t="e">
        <f t="shared" si="663"/>
        <v>#VALUE!</v>
      </c>
      <c r="CF460" t="e">
        <f t="shared" si="664"/>
        <v>#VALUE!</v>
      </c>
      <c r="CG460" t="e">
        <f t="shared" si="665"/>
        <v>#VALUE!</v>
      </c>
      <c r="CH460" t="e">
        <f t="shared" ca="1" si="666"/>
        <v>#N/A</v>
      </c>
    </row>
    <row r="461" spans="5:86" x14ac:dyDescent="0.25">
      <c r="E461">
        <f t="shared" si="667"/>
        <v>1045408</v>
      </c>
      <c r="F461">
        <f t="shared" si="667"/>
        <v>1045408</v>
      </c>
      <c r="G461" t="e">
        <f t="shared" si="668"/>
        <v>#N/A</v>
      </c>
      <c r="H461" t="e">
        <f t="shared" si="588"/>
        <v>#VALUE!</v>
      </c>
      <c r="I461" t="e">
        <f t="shared" si="589"/>
        <v>#VALUE!</v>
      </c>
      <c r="J461" t="e">
        <f t="shared" si="590"/>
        <v>#VALUE!</v>
      </c>
      <c r="K461" t="e">
        <f t="shared" si="591"/>
        <v>#VALUE!</v>
      </c>
      <c r="L461" t="e">
        <f t="shared" si="592"/>
        <v>#VALUE!</v>
      </c>
      <c r="M461" t="e">
        <f t="shared" si="593"/>
        <v>#VALUE!</v>
      </c>
      <c r="N461" t="e">
        <f t="shared" si="594"/>
        <v>#VALUE!</v>
      </c>
      <c r="O461" t="e">
        <f t="shared" si="595"/>
        <v>#VALUE!</v>
      </c>
      <c r="P461" t="e">
        <f t="shared" si="596"/>
        <v>#VALUE!</v>
      </c>
      <c r="Q461" t="e">
        <f t="shared" si="597"/>
        <v>#VALUE!</v>
      </c>
      <c r="R461" t="e">
        <f t="shared" si="598"/>
        <v>#VALUE!</v>
      </c>
      <c r="S461" t="e">
        <f t="shared" si="599"/>
        <v>#VALUE!</v>
      </c>
      <c r="T461" t="e">
        <f t="shared" si="600"/>
        <v>#VALUE!</v>
      </c>
      <c r="U461" t="e">
        <f t="shared" si="601"/>
        <v>#VALUE!</v>
      </c>
      <c r="V461" t="e">
        <f t="shared" si="602"/>
        <v>#VALUE!</v>
      </c>
      <c r="W461" t="e">
        <f t="shared" si="603"/>
        <v>#VALUE!</v>
      </c>
      <c r="X461" t="e">
        <f t="shared" si="604"/>
        <v>#VALUE!</v>
      </c>
      <c r="Y461" t="e">
        <f t="shared" si="605"/>
        <v>#VALUE!</v>
      </c>
      <c r="Z461" t="e">
        <f t="shared" si="606"/>
        <v>#VALUE!</v>
      </c>
      <c r="AA461" t="e">
        <f t="shared" si="607"/>
        <v>#VALUE!</v>
      </c>
      <c r="AB461" t="e">
        <f t="shared" si="608"/>
        <v>#VALUE!</v>
      </c>
      <c r="AC461" t="e">
        <f t="shared" si="609"/>
        <v>#VALUE!</v>
      </c>
      <c r="AD461" t="e">
        <f t="shared" si="610"/>
        <v>#VALUE!</v>
      </c>
      <c r="AE461" t="e">
        <f t="shared" si="611"/>
        <v>#VALUE!</v>
      </c>
      <c r="AF461" t="e">
        <f t="shared" si="612"/>
        <v>#VALUE!</v>
      </c>
      <c r="AG461" t="e">
        <f t="shared" si="613"/>
        <v>#VALUE!</v>
      </c>
      <c r="AH461" t="e">
        <f t="shared" si="614"/>
        <v>#VALUE!</v>
      </c>
      <c r="AI461" t="e">
        <f t="shared" si="615"/>
        <v>#VALUE!</v>
      </c>
      <c r="AJ461" t="e">
        <f t="shared" si="616"/>
        <v>#VALUE!</v>
      </c>
      <c r="AK461" t="e">
        <f t="shared" si="617"/>
        <v>#VALUE!</v>
      </c>
      <c r="AL461" t="e">
        <f t="shared" si="618"/>
        <v>#VALUE!</v>
      </c>
      <c r="AM461" t="e">
        <f t="shared" si="619"/>
        <v>#VALUE!</v>
      </c>
      <c r="AN461" t="e">
        <f t="shared" si="620"/>
        <v>#VALUE!</v>
      </c>
      <c r="AO461" t="e">
        <f t="shared" si="621"/>
        <v>#VALUE!</v>
      </c>
      <c r="AP461" t="e">
        <f t="shared" si="622"/>
        <v>#VALUE!</v>
      </c>
      <c r="AQ461" t="e">
        <f t="shared" si="623"/>
        <v>#VALUE!</v>
      </c>
      <c r="AR461" t="e">
        <f t="shared" si="624"/>
        <v>#VALUE!</v>
      </c>
      <c r="AS461" t="e">
        <f t="shared" si="625"/>
        <v>#VALUE!</v>
      </c>
      <c r="AT461" t="e">
        <f t="shared" si="626"/>
        <v>#VALUE!</v>
      </c>
      <c r="AU461" t="e">
        <f t="shared" si="627"/>
        <v>#VALUE!</v>
      </c>
      <c r="AV461" t="e">
        <f t="shared" si="628"/>
        <v>#VALUE!</v>
      </c>
      <c r="AW461" t="e">
        <f t="shared" si="629"/>
        <v>#VALUE!</v>
      </c>
      <c r="AX461" t="e">
        <f t="shared" si="630"/>
        <v>#VALUE!</v>
      </c>
      <c r="AY461" t="e">
        <f t="shared" si="631"/>
        <v>#VALUE!</v>
      </c>
      <c r="AZ461" t="e">
        <f t="shared" si="632"/>
        <v>#VALUE!</v>
      </c>
      <c r="BA461" t="e">
        <f t="shared" si="633"/>
        <v>#VALUE!</v>
      </c>
      <c r="BB461" t="e">
        <f t="shared" si="634"/>
        <v>#VALUE!</v>
      </c>
      <c r="BC461" t="e">
        <f t="shared" si="635"/>
        <v>#VALUE!</v>
      </c>
      <c r="BD461" t="e">
        <f t="shared" si="636"/>
        <v>#VALUE!</v>
      </c>
      <c r="BE461" t="e">
        <f t="shared" si="637"/>
        <v>#VALUE!</v>
      </c>
      <c r="BF461" t="e">
        <f t="shared" si="638"/>
        <v>#VALUE!</v>
      </c>
      <c r="BG461" t="e">
        <f t="shared" si="639"/>
        <v>#VALUE!</v>
      </c>
      <c r="BH461" t="e">
        <f t="shared" si="640"/>
        <v>#VALUE!</v>
      </c>
      <c r="BI461" t="e">
        <f t="shared" si="641"/>
        <v>#VALUE!</v>
      </c>
      <c r="BJ461" t="e">
        <f t="shared" si="642"/>
        <v>#VALUE!</v>
      </c>
      <c r="BK461" t="e">
        <f t="shared" si="643"/>
        <v>#VALUE!</v>
      </c>
      <c r="BL461" t="e">
        <f t="shared" si="644"/>
        <v>#VALUE!</v>
      </c>
      <c r="BM461" t="e">
        <f t="shared" si="645"/>
        <v>#VALUE!</v>
      </c>
      <c r="BN461" t="e">
        <f t="shared" si="646"/>
        <v>#VALUE!</v>
      </c>
      <c r="BO461" t="e">
        <f t="shared" si="647"/>
        <v>#VALUE!</v>
      </c>
      <c r="BP461" t="e">
        <f t="shared" si="648"/>
        <v>#VALUE!</v>
      </c>
      <c r="BQ461" t="e">
        <f t="shared" si="649"/>
        <v>#VALUE!</v>
      </c>
      <c r="BR461" t="e">
        <f t="shared" si="650"/>
        <v>#VALUE!</v>
      </c>
      <c r="BS461" t="e">
        <f t="shared" si="651"/>
        <v>#VALUE!</v>
      </c>
      <c r="BT461" t="e">
        <f t="shared" si="652"/>
        <v>#VALUE!</v>
      </c>
      <c r="BU461" t="e">
        <f t="shared" si="653"/>
        <v>#VALUE!</v>
      </c>
      <c r="BV461" t="e">
        <f t="shared" si="654"/>
        <v>#VALUE!</v>
      </c>
      <c r="BW461" t="e">
        <f t="shared" si="655"/>
        <v>#VALUE!</v>
      </c>
      <c r="BX461" t="e">
        <f t="shared" si="656"/>
        <v>#VALUE!</v>
      </c>
      <c r="BY461" t="e">
        <f t="shared" si="657"/>
        <v>#VALUE!</v>
      </c>
      <c r="BZ461" t="e">
        <f t="shared" si="658"/>
        <v>#VALUE!</v>
      </c>
      <c r="CA461" t="e">
        <f t="shared" si="659"/>
        <v>#VALUE!</v>
      </c>
      <c r="CB461" t="e">
        <f t="shared" si="660"/>
        <v>#VALUE!</v>
      </c>
      <c r="CC461" t="e">
        <f t="shared" si="661"/>
        <v>#VALUE!</v>
      </c>
      <c r="CD461" t="e">
        <f t="shared" si="662"/>
        <v>#VALUE!</v>
      </c>
      <c r="CE461" t="e">
        <f t="shared" si="663"/>
        <v>#VALUE!</v>
      </c>
      <c r="CF461" t="e">
        <f t="shared" si="664"/>
        <v>#VALUE!</v>
      </c>
      <c r="CG461" t="e">
        <f t="shared" si="665"/>
        <v>#VALUE!</v>
      </c>
      <c r="CH461" t="e">
        <f t="shared" ca="1" si="666"/>
        <v>#N/A</v>
      </c>
    </row>
    <row r="462" spans="5:86" x14ac:dyDescent="0.25">
      <c r="E462">
        <f t="shared" si="667"/>
        <v>1045407</v>
      </c>
      <c r="F462">
        <f t="shared" si="667"/>
        <v>1045407</v>
      </c>
      <c r="G462" t="e">
        <f t="shared" si="668"/>
        <v>#N/A</v>
      </c>
      <c r="H462" t="e">
        <f t="shared" si="588"/>
        <v>#VALUE!</v>
      </c>
      <c r="I462" t="e">
        <f t="shared" si="589"/>
        <v>#VALUE!</v>
      </c>
      <c r="J462" t="e">
        <f t="shared" si="590"/>
        <v>#VALUE!</v>
      </c>
      <c r="K462" t="e">
        <f t="shared" si="591"/>
        <v>#VALUE!</v>
      </c>
      <c r="L462" t="e">
        <f t="shared" si="592"/>
        <v>#VALUE!</v>
      </c>
      <c r="M462" t="e">
        <f t="shared" si="593"/>
        <v>#VALUE!</v>
      </c>
      <c r="N462" t="e">
        <f t="shared" si="594"/>
        <v>#VALUE!</v>
      </c>
      <c r="O462" t="e">
        <f t="shared" si="595"/>
        <v>#VALUE!</v>
      </c>
      <c r="P462" t="e">
        <f t="shared" si="596"/>
        <v>#VALUE!</v>
      </c>
      <c r="Q462" t="e">
        <f t="shared" si="597"/>
        <v>#VALUE!</v>
      </c>
      <c r="R462" t="e">
        <f t="shared" si="598"/>
        <v>#VALUE!</v>
      </c>
      <c r="S462" t="e">
        <f t="shared" si="599"/>
        <v>#VALUE!</v>
      </c>
      <c r="T462" t="e">
        <f t="shared" si="600"/>
        <v>#VALUE!</v>
      </c>
      <c r="U462" t="e">
        <f t="shared" si="601"/>
        <v>#VALUE!</v>
      </c>
      <c r="V462" t="e">
        <f t="shared" si="602"/>
        <v>#VALUE!</v>
      </c>
      <c r="W462" t="e">
        <f t="shared" si="603"/>
        <v>#VALUE!</v>
      </c>
      <c r="X462" t="e">
        <f t="shared" si="604"/>
        <v>#VALUE!</v>
      </c>
      <c r="Y462" t="e">
        <f t="shared" si="605"/>
        <v>#VALUE!</v>
      </c>
      <c r="Z462" t="e">
        <f t="shared" si="606"/>
        <v>#VALUE!</v>
      </c>
      <c r="AA462" t="e">
        <f t="shared" si="607"/>
        <v>#VALUE!</v>
      </c>
      <c r="AB462" t="e">
        <f t="shared" si="608"/>
        <v>#VALUE!</v>
      </c>
      <c r="AC462" t="e">
        <f t="shared" si="609"/>
        <v>#VALUE!</v>
      </c>
      <c r="AD462" t="e">
        <f t="shared" si="610"/>
        <v>#VALUE!</v>
      </c>
      <c r="AE462" t="e">
        <f t="shared" si="611"/>
        <v>#VALUE!</v>
      </c>
      <c r="AF462" t="e">
        <f t="shared" si="612"/>
        <v>#VALUE!</v>
      </c>
      <c r="AG462" t="e">
        <f t="shared" si="613"/>
        <v>#VALUE!</v>
      </c>
      <c r="AH462" t="e">
        <f t="shared" si="614"/>
        <v>#VALUE!</v>
      </c>
      <c r="AI462" t="e">
        <f t="shared" si="615"/>
        <v>#VALUE!</v>
      </c>
      <c r="AJ462" t="e">
        <f t="shared" si="616"/>
        <v>#VALUE!</v>
      </c>
      <c r="AK462" t="e">
        <f t="shared" si="617"/>
        <v>#VALUE!</v>
      </c>
      <c r="AL462" t="e">
        <f t="shared" si="618"/>
        <v>#VALUE!</v>
      </c>
      <c r="AM462" t="e">
        <f t="shared" si="619"/>
        <v>#VALUE!</v>
      </c>
      <c r="AN462" t="e">
        <f t="shared" si="620"/>
        <v>#VALUE!</v>
      </c>
      <c r="AO462" t="e">
        <f t="shared" si="621"/>
        <v>#VALUE!</v>
      </c>
      <c r="AP462" t="e">
        <f t="shared" si="622"/>
        <v>#VALUE!</v>
      </c>
      <c r="AQ462" t="e">
        <f t="shared" si="623"/>
        <v>#VALUE!</v>
      </c>
      <c r="AR462" t="e">
        <f t="shared" si="624"/>
        <v>#VALUE!</v>
      </c>
      <c r="AS462" t="e">
        <f t="shared" si="625"/>
        <v>#VALUE!</v>
      </c>
      <c r="AT462" t="e">
        <f t="shared" si="626"/>
        <v>#VALUE!</v>
      </c>
      <c r="AU462" t="e">
        <f t="shared" si="627"/>
        <v>#VALUE!</v>
      </c>
      <c r="AV462" t="e">
        <f t="shared" si="628"/>
        <v>#VALUE!</v>
      </c>
      <c r="AW462" t="e">
        <f t="shared" si="629"/>
        <v>#VALUE!</v>
      </c>
      <c r="AX462" t="e">
        <f t="shared" si="630"/>
        <v>#VALUE!</v>
      </c>
      <c r="AY462" t="e">
        <f t="shared" si="631"/>
        <v>#VALUE!</v>
      </c>
      <c r="AZ462" t="e">
        <f t="shared" si="632"/>
        <v>#VALUE!</v>
      </c>
      <c r="BA462" t="e">
        <f t="shared" si="633"/>
        <v>#VALUE!</v>
      </c>
      <c r="BB462" t="e">
        <f t="shared" si="634"/>
        <v>#VALUE!</v>
      </c>
      <c r="BC462" t="e">
        <f t="shared" si="635"/>
        <v>#VALUE!</v>
      </c>
      <c r="BD462" t="e">
        <f t="shared" si="636"/>
        <v>#VALUE!</v>
      </c>
      <c r="BE462" t="e">
        <f t="shared" si="637"/>
        <v>#VALUE!</v>
      </c>
      <c r="BF462" t="e">
        <f t="shared" si="638"/>
        <v>#VALUE!</v>
      </c>
      <c r="BG462" t="e">
        <f t="shared" si="639"/>
        <v>#VALUE!</v>
      </c>
      <c r="BH462" t="e">
        <f t="shared" si="640"/>
        <v>#VALUE!</v>
      </c>
      <c r="BI462" t="e">
        <f t="shared" si="641"/>
        <v>#VALUE!</v>
      </c>
      <c r="BJ462" t="e">
        <f t="shared" si="642"/>
        <v>#VALUE!</v>
      </c>
      <c r="BK462" t="e">
        <f t="shared" si="643"/>
        <v>#VALUE!</v>
      </c>
      <c r="BL462" t="e">
        <f t="shared" si="644"/>
        <v>#VALUE!</v>
      </c>
      <c r="BM462" t="e">
        <f t="shared" si="645"/>
        <v>#VALUE!</v>
      </c>
      <c r="BN462" t="e">
        <f t="shared" si="646"/>
        <v>#VALUE!</v>
      </c>
      <c r="BO462" t="e">
        <f t="shared" si="647"/>
        <v>#VALUE!</v>
      </c>
      <c r="BP462" t="e">
        <f t="shared" si="648"/>
        <v>#VALUE!</v>
      </c>
      <c r="BQ462" t="e">
        <f t="shared" si="649"/>
        <v>#VALUE!</v>
      </c>
      <c r="BR462" t="e">
        <f t="shared" si="650"/>
        <v>#VALUE!</v>
      </c>
      <c r="BS462" t="e">
        <f t="shared" si="651"/>
        <v>#VALUE!</v>
      </c>
      <c r="BT462" t="e">
        <f t="shared" si="652"/>
        <v>#VALUE!</v>
      </c>
      <c r="BU462" t="e">
        <f t="shared" si="653"/>
        <v>#VALUE!</v>
      </c>
      <c r="BV462" t="e">
        <f t="shared" si="654"/>
        <v>#VALUE!</v>
      </c>
      <c r="BW462" t="e">
        <f t="shared" si="655"/>
        <v>#VALUE!</v>
      </c>
      <c r="BX462" t="e">
        <f t="shared" si="656"/>
        <v>#VALUE!</v>
      </c>
      <c r="BY462" t="e">
        <f t="shared" si="657"/>
        <v>#VALUE!</v>
      </c>
      <c r="BZ462" t="e">
        <f t="shared" si="658"/>
        <v>#VALUE!</v>
      </c>
      <c r="CA462" t="e">
        <f t="shared" si="659"/>
        <v>#VALUE!</v>
      </c>
      <c r="CB462" t="e">
        <f t="shared" si="660"/>
        <v>#VALUE!</v>
      </c>
      <c r="CC462" t="e">
        <f t="shared" si="661"/>
        <v>#VALUE!</v>
      </c>
      <c r="CD462" t="e">
        <f t="shared" si="662"/>
        <v>#VALUE!</v>
      </c>
      <c r="CE462" t="e">
        <f t="shared" si="663"/>
        <v>#VALUE!</v>
      </c>
      <c r="CF462" t="e">
        <f t="shared" si="664"/>
        <v>#VALUE!</v>
      </c>
      <c r="CG462" t="e">
        <f t="shared" si="665"/>
        <v>#VALUE!</v>
      </c>
      <c r="CH462" t="e">
        <f t="shared" ca="1" si="666"/>
        <v>#N/A</v>
      </c>
    </row>
    <row r="463" spans="5:86" x14ac:dyDescent="0.25">
      <c r="E463">
        <f t="shared" si="667"/>
        <v>1045406</v>
      </c>
      <c r="F463">
        <f t="shared" si="667"/>
        <v>1045406</v>
      </c>
      <c r="G463" t="e">
        <f t="shared" si="668"/>
        <v>#N/A</v>
      </c>
      <c r="H463" t="e">
        <f t="shared" si="588"/>
        <v>#VALUE!</v>
      </c>
      <c r="I463" t="e">
        <f t="shared" si="589"/>
        <v>#VALUE!</v>
      </c>
      <c r="J463" t="e">
        <f t="shared" si="590"/>
        <v>#VALUE!</v>
      </c>
      <c r="K463" t="e">
        <f t="shared" si="591"/>
        <v>#VALUE!</v>
      </c>
      <c r="L463" t="e">
        <f t="shared" si="592"/>
        <v>#VALUE!</v>
      </c>
      <c r="M463" t="e">
        <f t="shared" si="593"/>
        <v>#VALUE!</v>
      </c>
      <c r="N463" t="e">
        <f t="shared" si="594"/>
        <v>#VALUE!</v>
      </c>
      <c r="O463" t="e">
        <f t="shared" si="595"/>
        <v>#VALUE!</v>
      </c>
      <c r="P463" t="e">
        <f t="shared" si="596"/>
        <v>#VALUE!</v>
      </c>
      <c r="Q463" t="e">
        <f t="shared" si="597"/>
        <v>#VALUE!</v>
      </c>
      <c r="R463" t="e">
        <f t="shared" si="598"/>
        <v>#VALUE!</v>
      </c>
      <c r="S463" t="e">
        <f t="shared" si="599"/>
        <v>#VALUE!</v>
      </c>
      <c r="T463" t="e">
        <f t="shared" si="600"/>
        <v>#VALUE!</v>
      </c>
      <c r="U463" t="e">
        <f t="shared" si="601"/>
        <v>#VALUE!</v>
      </c>
      <c r="V463" t="e">
        <f t="shared" si="602"/>
        <v>#VALUE!</v>
      </c>
      <c r="W463" t="e">
        <f t="shared" si="603"/>
        <v>#VALUE!</v>
      </c>
      <c r="X463" t="e">
        <f t="shared" si="604"/>
        <v>#VALUE!</v>
      </c>
      <c r="Y463" t="e">
        <f t="shared" si="605"/>
        <v>#VALUE!</v>
      </c>
      <c r="Z463" t="e">
        <f t="shared" si="606"/>
        <v>#VALUE!</v>
      </c>
      <c r="AA463" t="e">
        <f t="shared" si="607"/>
        <v>#VALUE!</v>
      </c>
      <c r="AB463" t="e">
        <f t="shared" si="608"/>
        <v>#VALUE!</v>
      </c>
      <c r="AC463" t="e">
        <f t="shared" si="609"/>
        <v>#VALUE!</v>
      </c>
      <c r="AD463" t="e">
        <f t="shared" si="610"/>
        <v>#VALUE!</v>
      </c>
      <c r="AE463" t="e">
        <f t="shared" si="611"/>
        <v>#VALUE!</v>
      </c>
      <c r="AF463" t="e">
        <f t="shared" si="612"/>
        <v>#VALUE!</v>
      </c>
      <c r="AG463" t="e">
        <f t="shared" si="613"/>
        <v>#VALUE!</v>
      </c>
      <c r="AH463" t="e">
        <f t="shared" si="614"/>
        <v>#VALUE!</v>
      </c>
      <c r="AI463" t="e">
        <f t="shared" si="615"/>
        <v>#VALUE!</v>
      </c>
      <c r="AJ463" t="e">
        <f t="shared" si="616"/>
        <v>#VALUE!</v>
      </c>
      <c r="AK463" t="e">
        <f t="shared" si="617"/>
        <v>#VALUE!</v>
      </c>
      <c r="AL463" t="e">
        <f t="shared" si="618"/>
        <v>#VALUE!</v>
      </c>
      <c r="AM463" t="e">
        <f t="shared" si="619"/>
        <v>#VALUE!</v>
      </c>
      <c r="AN463" t="e">
        <f t="shared" si="620"/>
        <v>#VALUE!</v>
      </c>
      <c r="AO463" t="e">
        <f t="shared" si="621"/>
        <v>#VALUE!</v>
      </c>
      <c r="AP463" t="e">
        <f t="shared" si="622"/>
        <v>#VALUE!</v>
      </c>
      <c r="AQ463" t="e">
        <f t="shared" si="623"/>
        <v>#VALUE!</v>
      </c>
      <c r="AR463" t="e">
        <f t="shared" si="624"/>
        <v>#VALUE!</v>
      </c>
      <c r="AS463" t="e">
        <f t="shared" si="625"/>
        <v>#VALUE!</v>
      </c>
      <c r="AT463" t="e">
        <f t="shared" si="626"/>
        <v>#VALUE!</v>
      </c>
      <c r="AU463" t="e">
        <f t="shared" si="627"/>
        <v>#VALUE!</v>
      </c>
      <c r="AV463" t="e">
        <f t="shared" si="628"/>
        <v>#VALUE!</v>
      </c>
      <c r="AW463" t="e">
        <f t="shared" si="629"/>
        <v>#VALUE!</v>
      </c>
      <c r="AX463" t="e">
        <f t="shared" si="630"/>
        <v>#VALUE!</v>
      </c>
      <c r="AY463" t="e">
        <f t="shared" si="631"/>
        <v>#VALUE!</v>
      </c>
      <c r="AZ463" t="e">
        <f t="shared" si="632"/>
        <v>#VALUE!</v>
      </c>
      <c r="BA463" t="e">
        <f t="shared" si="633"/>
        <v>#VALUE!</v>
      </c>
      <c r="BB463" t="e">
        <f t="shared" si="634"/>
        <v>#VALUE!</v>
      </c>
      <c r="BC463" t="e">
        <f t="shared" si="635"/>
        <v>#VALUE!</v>
      </c>
      <c r="BD463" t="e">
        <f t="shared" si="636"/>
        <v>#VALUE!</v>
      </c>
      <c r="BE463" t="e">
        <f t="shared" si="637"/>
        <v>#VALUE!</v>
      </c>
      <c r="BF463" t="e">
        <f t="shared" si="638"/>
        <v>#VALUE!</v>
      </c>
      <c r="BG463" t="e">
        <f t="shared" si="639"/>
        <v>#VALUE!</v>
      </c>
      <c r="BH463" t="e">
        <f t="shared" si="640"/>
        <v>#VALUE!</v>
      </c>
      <c r="BI463" t="e">
        <f t="shared" si="641"/>
        <v>#VALUE!</v>
      </c>
      <c r="BJ463" t="e">
        <f t="shared" si="642"/>
        <v>#VALUE!</v>
      </c>
      <c r="BK463" t="e">
        <f t="shared" si="643"/>
        <v>#VALUE!</v>
      </c>
      <c r="BL463" t="e">
        <f t="shared" si="644"/>
        <v>#VALUE!</v>
      </c>
      <c r="BM463" t="e">
        <f t="shared" si="645"/>
        <v>#VALUE!</v>
      </c>
      <c r="BN463" t="e">
        <f t="shared" si="646"/>
        <v>#VALUE!</v>
      </c>
      <c r="BO463" t="e">
        <f t="shared" si="647"/>
        <v>#VALUE!</v>
      </c>
      <c r="BP463" t="e">
        <f t="shared" si="648"/>
        <v>#VALUE!</v>
      </c>
      <c r="BQ463" t="e">
        <f t="shared" si="649"/>
        <v>#VALUE!</v>
      </c>
      <c r="BR463" t="e">
        <f t="shared" si="650"/>
        <v>#VALUE!</v>
      </c>
      <c r="BS463" t="e">
        <f t="shared" si="651"/>
        <v>#VALUE!</v>
      </c>
      <c r="BT463" t="e">
        <f t="shared" si="652"/>
        <v>#VALUE!</v>
      </c>
      <c r="BU463" t="e">
        <f t="shared" si="653"/>
        <v>#VALUE!</v>
      </c>
      <c r="BV463" t="e">
        <f t="shared" si="654"/>
        <v>#VALUE!</v>
      </c>
      <c r="BW463" t="e">
        <f t="shared" si="655"/>
        <v>#VALUE!</v>
      </c>
      <c r="BX463" t="e">
        <f t="shared" si="656"/>
        <v>#VALUE!</v>
      </c>
      <c r="BY463" t="e">
        <f t="shared" si="657"/>
        <v>#VALUE!</v>
      </c>
      <c r="BZ463" t="e">
        <f t="shared" si="658"/>
        <v>#VALUE!</v>
      </c>
      <c r="CA463" t="e">
        <f t="shared" si="659"/>
        <v>#VALUE!</v>
      </c>
      <c r="CB463" t="e">
        <f t="shared" si="660"/>
        <v>#VALUE!</v>
      </c>
      <c r="CC463" t="e">
        <f t="shared" si="661"/>
        <v>#VALUE!</v>
      </c>
      <c r="CD463" t="e">
        <f t="shared" si="662"/>
        <v>#VALUE!</v>
      </c>
      <c r="CE463" t="e">
        <f t="shared" si="663"/>
        <v>#VALUE!</v>
      </c>
      <c r="CF463" t="e">
        <f t="shared" si="664"/>
        <v>#VALUE!</v>
      </c>
      <c r="CG463" t="e">
        <f t="shared" si="665"/>
        <v>#VALUE!</v>
      </c>
      <c r="CH463" t="e">
        <f t="shared" ca="1" si="666"/>
        <v>#N/A</v>
      </c>
    </row>
    <row r="464" spans="5:86" x14ac:dyDescent="0.25">
      <c r="E464">
        <f t="shared" si="667"/>
        <v>1045405</v>
      </c>
      <c r="F464">
        <f t="shared" si="667"/>
        <v>1045405</v>
      </c>
      <c r="G464" t="e">
        <f t="shared" si="668"/>
        <v>#N/A</v>
      </c>
      <c r="H464" t="e">
        <f t="shared" si="588"/>
        <v>#VALUE!</v>
      </c>
      <c r="I464" t="e">
        <f t="shared" si="589"/>
        <v>#VALUE!</v>
      </c>
      <c r="J464" t="e">
        <f t="shared" si="590"/>
        <v>#VALUE!</v>
      </c>
      <c r="K464" t="e">
        <f t="shared" si="591"/>
        <v>#VALUE!</v>
      </c>
      <c r="L464" t="e">
        <f t="shared" si="592"/>
        <v>#VALUE!</v>
      </c>
      <c r="M464" t="e">
        <f t="shared" si="593"/>
        <v>#VALUE!</v>
      </c>
      <c r="N464" t="e">
        <f t="shared" si="594"/>
        <v>#VALUE!</v>
      </c>
      <c r="O464" t="e">
        <f t="shared" si="595"/>
        <v>#VALUE!</v>
      </c>
      <c r="P464" t="e">
        <f t="shared" si="596"/>
        <v>#VALUE!</v>
      </c>
      <c r="Q464" t="e">
        <f t="shared" si="597"/>
        <v>#VALUE!</v>
      </c>
      <c r="R464" t="e">
        <f t="shared" si="598"/>
        <v>#VALUE!</v>
      </c>
      <c r="S464" t="e">
        <f t="shared" si="599"/>
        <v>#VALUE!</v>
      </c>
      <c r="T464" t="e">
        <f t="shared" si="600"/>
        <v>#VALUE!</v>
      </c>
      <c r="U464" t="e">
        <f t="shared" si="601"/>
        <v>#VALUE!</v>
      </c>
      <c r="V464" t="e">
        <f t="shared" si="602"/>
        <v>#VALUE!</v>
      </c>
      <c r="W464" t="e">
        <f t="shared" si="603"/>
        <v>#VALUE!</v>
      </c>
      <c r="X464" t="e">
        <f t="shared" si="604"/>
        <v>#VALUE!</v>
      </c>
      <c r="Y464" t="e">
        <f t="shared" si="605"/>
        <v>#VALUE!</v>
      </c>
      <c r="Z464" t="e">
        <f t="shared" si="606"/>
        <v>#VALUE!</v>
      </c>
      <c r="AA464" t="e">
        <f t="shared" si="607"/>
        <v>#VALUE!</v>
      </c>
      <c r="AB464" t="e">
        <f t="shared" si="608"/>
        <v>#VALUE!</v>
      </c>
      <c r="AC464" t="e">
        <f t="shared" si="609"/>
        <v>#VALUE!</v>
      </c>
      <c r="AD464" t="e">
        <f t="shared" si="610"/>
        <v>#VALUE!</v>
      </c>
      <c r="AE464" t="e">
        <f t="shared" si="611"/>
        <v>#VALUE!</v>
      </c>
      <c r="AF464" t="e">
        <f t="shared" si="612"/>
        <v>#VALUE!</v>
      </c>
      <c r="AG464" t="e">
        <f t="shared" si="613"/>
        <v>#VALUE!</v>
      </c>
      <c r="AH464" t="e">
        <f t="shared" si="614"/>
        <v>#VALUE!</v>
      </c>
      <c r="AI464" t="e">
        <f t="shared" si="615"/>
        <v>#VALUE!</v>
      </c>
      <c r="AJ464" t="e">
        <f t="shared" si="616"/>
        <v>#VALUE!</v>
      </c>
      <c r="AK464" t="e">
        <f t="shared" si="617"/>
        <v>#VALUE!</v>
      </c>
      <c r="AL464" t="e">
        <f t="shared" si="618"/>
        <v>#VALUE!</v>
      </c>
      <c r="AM464" t="e">
        <f t="shared" si="619"/>
        <v>#VALUE!</v>
      </c>
      <c r="AN464" t="e">
        <f t="shared" si="620"/>
        <v>#VALUE!</v>
      </c>
      <c r="AO464" t="e">
        <f t="shared" si="621"/>
        <v>#VALUE!</v>
      </c>
      <c r="AP464" t="e">
        <f t="shared" si="622"/>
        <v>#VALUE!</v>
      </c>
      <c r="AQ464" t="e">
        <f t="shared" si="623"/>
        <v>#VALUE!</v>
      </c>
      <c r="AR464" t="e">
        <f t="shared" si="624"/>
        <v>#VALUE!</v>
      </c>
      <c r="AS464" t="e">
        <f t="shared" si="625"/>
        <v>#VALUE!</v>
      </c>
      <c r="AT464" t="e">
        <f t="shared" si="626"/>
        <v>#VALUE!</v>
      </c>
      <c r="AU464" t="e">
        <f t="shared" si="627"/>
        <v>#VALUE!</v>
      </c>
      <c r="AV464" t="e">
        <f t="shared" si="628"/>
        <v>#VALUE!</v>
      </c>
      <c r="AW464" t="e">
        <f t="shared" si="629"/>
        <v>#VALUE!</v>
      </c>
      <c r="AX464" t="e">
        <f t="shared" si="630"/>
        <v>#VALUE!</v>
      </c>
      <c r="AY464" t="e">
        <f t="shared" si="631"/>
        <v>#VALUE!</v>
      </c>
      <c r="AZ464" t="e">
        <f t="shared" si="632"/>
        <v>#VALUE!</v>
      </c>
      <c r="BA464" t="e">
        <f t="shared" si="633"/>
        <v>#VALUE!</v>
      </c>
      <c r="BB464" t="e">
        <f t="shared" si="634"/>
        <v>#VALUE!</v>
      </c>
      <c r="BC464" t="e">
        <f t="shared" si="635"/>
        <v>#VALUE!</v>
      </c>
      <c r="BD464" t="e">
        <f t="shared" si="636"/>
        <v>#VALUE!</v>
      </c>
      <c r="BE464" t="e">
        <f t="shared" si="637"/>
        <v>#VALUE!</v>
      </c>
      <c r="BF464" t="e">
        <f t="shared" si="638"/>
        <v>#VALUE!</v>
      </c>
      <c r="BG464" t="e">
        <f t="shared" si="639"/>
        <v>#VALUE!</v>
      </c>
      <c r="BH464" t="e">
        <f t="shared" si="640"/>
        <v>#VALUE!</v>
      </c>
      <c r="BI464" t="e">
        <f t="shared" si="641"/>
        <v>#VALUE!</v>
      </c>
      <c r="BJ464" t="e">
        <f t="shared" si="642"/>
        <v>#VALUE!</v>
      </c>
      <c r="BK464" t="e">
        <f t="shared" si="643"/>
        <v>#VALUE!</v>
      </c>
      <c r="BL464" t="e">
        <f t="shared" si="644"/>
        <v>#VALUE!</v>
      </c>
      <c r="BM464" t="e">
        <f t="shared" si="645"/>
        <v>#VALUE!</v>
      </c>
      <c r="BN464" t="e">
        <f t="shared" si="646"/>
        <v>#VALUE!</v>
      </c>
      <c r="BO464" t="e">
        <f t="shared" si="647"/>
        <v>#VALUE!</v>
      </c>
      <c r="BP464" t="e">
        <f t="shared" si="648"/>
        <v>#VALUE!</v>
      </c>
      <c r="BQ464" t="e">
        <f t="shared" si="649"/>
        <v>#VALUE!</v>
      </c>
      <c r="BR464" t="e">
        <f t="shared" si="650"/>
        <v>#VALUE!</v>
      </c>
      <c r="BS464" t="e">
        <f t="shared" si="651"/>
        <v>#VALUE!</v>
      </c>
      <c r="BT464" t="e">
        <f t="shared" si="652"/>
        <v>#VALUE!</v>
      </c>
      <c r="BU464" t="e">
        <f t="shared" si="653"/>
        <v>#VALUE!</v>
      </c>
      <c r="BV464" t="e">
        <f t="shared" si="654"/>
        <v>#VALUE!</v>
      </c>
      <c r="BW464" t="e">
        <f t="shared" si="655"/>
        <v>#VALUE!</v>
      </c>
      <c r="BX464" t="e">
        <f t="shared" si="656"/>
        <v>#VALUE!</v>
      </c>
      <c r="BY464" t="e">
        <f t="shared" si="657"/>
        <v>#VALUE!</v>
      </c>
      <c r="BZ464" t="e">
        <f t="shared" si="658"/>
        <v>#VALUE!</v>
      </c>
      <c r="CA464" t="e">
        <f t="shared" si="659"/>
        <v>#VALUE!</v>
      </c>
      <c r="CB464" t="e">
        <f t="shared" si="660"/>
        <v>#VALUE!</v>
      </c>
      <c r="CC464" t="e">
        <f t="shared" si="661"/>
        <v>#VALUE!</v>
      </c>
      <c r="CD464" t="e">
        <f t="shared" si="662"/>
        <v>#VALUE!</v>
      </c>
      <c r="CE464" t="e">
        <f t="shared" si="663"/>
        <v>#VALUE!</v>
      </c>
      <c r="CF464" t="e">
        <f t="shared" si="664"/>
        <v>#VALUE!</v>
      </c>
      <c r="CG464" t="e">
        <f t="shared" si="665"/>
        <v>#VALUE!</v>
      </c>
      <c r="CH464" t="e">
        <f t="shared" ca="1" si="666"/>
        <v>#N/A</v>
      </c>
    </row>
    <row r="465" spans="5:86" x14ac:dyDescent="0.25">
      <c r="E465">
        <f t="shared" si="667"/>
        <v>1045404</v>
      </c>
      <c r="F465">
        <f t="shared" si="667"/>
        <v>1045404</v>
      </c>
      <c r="G465" t="e">
        <f t="shared" si="668"/>
        <v>#N/A</v>
      </c>
      <c r="H465" t="e">
        <f t="shared" si="588"/>
        <v>#VALUE!</v>
      </c>
      <c r="I465" t="e">
        <f t="shared" si="589"/>
        <v>#VALUE!</v>
      </c>
      <c r="J465" t="e">
        <f t="shared" si="590"/>
        <v>#VALUE!</v>
      </c>
      <c r="K465" t="e">
        <f t="shared" si="591"/>
        <v>#VALUE!</v>
      </c>
      <c r="L465" t="e">
        <f t="shared" si="592"/>
        <v>#VALUE!</v>
      </c>
      <c r="M465" t="e">
        <f t="shared" si="593"/>
        <v>#VALUE!</v>
      </c>
      <c r="N465" t="e">
        <f t="shared" si="594"/>
        <v>#VALUE!</v>
      </c>
      <c r="O465" t="e">
        <f t="shared" si="595"/>
        <v>#VALUE!</v>
      </c>
      <c r="P465" t="e">
        <f t="shared" si="596"/>
        <v>#VALUE!</v>
      </c>
      <c r="Q465" t="e">
        <f t="shared" si="597"/>
        <v>#VALUE!</v>
      </c>
      <c r="R465" t="e">
        <f t="shared" si="598"/>
        <v>#VALUE!</v>
      </c>
      <c r="S465" t="e">
        <f t="shared" si="599"/>
        <v>#VALUE!</v>
      </c>
      <c r="T465" t="e">
        <f t="shared" si="600"/>
        <v>#VALUE!</v>
      </c>
      <c r="U465" t="e">
        <f t="shared" si="601"/>
        <v>#VALUE!</v>
      </c>
      <c r="V465" t="e">
        <f t="shared" si="602"/>
        <v>#VALUE!</v>
      </c>
      <c r="W465" t="e">
        <f t="shared" si="603"/>
        <v>#VALUE!</v>
      </c>
      <c r="X465" t="e">
        <f t="shared" si="604"/>
        <v>#VALUE!</v>
      </c>
      <c r="Y465" t="e">
        <f t="shared" si="605"/>
        <v>#VALUE!</v>
      </c>
      <c r="Z465" t="e">
        <f t="shared" si="606"/>
        <v>#VALUE!</v>
      </c>
      <c r="AA465" t="e">
        <f t="shared" si="607"/>
        <v>#VALUE!</v>
      </c>
      <c r="AB465" t="e">
        <f t="shared" si="608"/>
        <v>#VALUE!</v>
      </c>
      <c r="AC465" t="e">
        <f t="shared" si="609"/>
        <v>#VALUE!</v>
      </c>
      <c r="AD465" t="e">
        <f t="shared" si="610"/>
        <v>#VALUE!</v>
      </c>
      <c r="AE465" t="e">
        <f t="shared" si="611"/>
        <v>#VALUE!</v>
      </c>
      <c r="AF465" t="e">
        <f t="shared" si="612"/>
        <v>#VALUE!</v>
      </c>
      <c r="AG465" t="e">
        <f t="shared" si="613"/>
        <v>#VALUE!</v>
      </c>
      <c r="AH465" t="e">
        <f t="shared" si="614"/>
        <v>#VALUE!</v>
      </c>
      <c r="AI465" t="e">
        <f t="shared" si="615"/>
        <v>#VALUE!</v>
      </c>
      <c r="AJ465" t="e">
        <f t="shared" si="616"/>
        <v>#VALUE!</v>
      </c>
      <c r="AK465" t="e">
        <f t="shared" si="617"/>
        <v>#VALUE!</v>
      </c>
      <c r="AL465" t="e">
        <f t="shared" si="618"/>
        <v>#VALUE!</v>
      </c>
      <c r="AM465" t="e">
        <f t="shared" si="619"/>
        <v>#VALUE!</v>
      </c>
      <c r="AN465" t="e">
        <f t="shared" si="620"/>
        <v>#VALUE!</v>
      </c>
      <c r="AO465" t="e">
        <f t="shared" si="621"/>
        <v>#VALUE!</v>
      </c>
      <c r="AP465" t="e">
        <f t="shared" si="622"/>
        <v>#VALUE!</v>
      </c>
      <c r="AQ465" t="e">
        <f t="shared" si="623"/>
        <v>#VALUE!</v>
      </c>
      <c r="AR465" t="e">
        <f t="shared" si="624"/>
        <v>#VALUE!</v>
      </c>
      <c r="AS465" t="e">
        <f t="shared" si="625"/>
        <v>#VALUE!</v>
      </c>
      <c r="AT465" t="e">
        <f t="shared" si="626"/>
        <v>#VALUE!</v>
      </c>
      <c r="AU465" t="e">
        <f t="shared" si="627"/>
        <v>#VALUE!</v>
      </c>
      <c r="AV465" t="e">
        <f t="shared" si="628"/>
        <v>#VALUE!</v>
      </c>
      <c r="AW465" t="e">
        <f t="shared" si="629"/>
        <v>#VALUE!</v>
      </c>
      <c r="AX465" t="e">
        <f t="shared" si="630"/>
        <v>#VALUE!</v>
      </c>
      <c r="AY465" t="e">
        <f t="shared" si="631"/>
        <v>#VALUE!</v>
      </c>
      <c r="AZ465" t="e">
        <f t="shared" si="632"/>
        <v>#VALUE!</v>
      </c>
      <c r="BA465" t="e">
        <f t="shared" si="633"/>
        <v>#VALUE!</v>
      </c>
      <c r="BB465" t="e">
        <f t="shared" si="634"/>
        <v>#VALUE!</v>
      </c>
      <c r="BC465" t="e">
        <f t="shared" si="635"/>
        <v>#VALUE!</v>
      </c>
      <c r="BD465" t="e">
        <f t="shared" si="636"/>
        <v>#VALUE!</v>
      </c>
      <c r="BE465" t="e">
        <f t="shared" si="637"/>
        <v>#VALUE!</v>
      </c>
      <c r="BF465" t="e">
        <f t="shared" si="638"/>
        <v>#VALUE!</v>
      </c>
      <c r="BG465" t="e">
        <f t="shared" si="639"/>
        <v>#VALUE!</v>
      </c>
      <c r="BH465" t="e">
        <f t="shared" si="640"/>
        <v>#VALUE!</v>
      </c>
      <c r="BI465" t="e">
        <f t="shared" si="641"/>
        <v>#VALUE!</v>
      </c>
      <c r="BJ465" t="e">
        <f t="shared" si="642"/>
        <v>#VALUE!</v>
      </c>
      <c r="BK465" t="e">
        <f t="shared" si="643"/>
        <v>#VALUE!</v>
      </c>
      <c r="BL465" t="e">
        <f t="shared" si="644"/>
        <v>#VALUE!</v>
      </c>
      <c r="BM465" t="e">
        <f t="shared" si="645"/>
        <v>#VALUE!</v>
      </c>
      <c r="BN465" t="e">
        <f t="shared" si="646"/>
        <v>#VALUE!</v>
      </c>
      <c r="BO465" t="e">
        <f t="shared" si="647"/>
        <v>#VALUE!</v>
      </c>
      <c r="BP465" t="e">
        <f t="shared" si="648"/>
        <v>#VALUE!</v>
      </c>
      <c r="BQ465" t="e">
        <f t="shared" si="649"/>
        <v>#VALUE!</v>
      </c>
      <c r="BR465" t="e">
        <f t="shared" si="650"/>
        <v>#VALUE!</v>
      </c>
      <c r="BS465" t="e">
        <f t="shared" si="651"/>
        <v>#VALUE!</v>
      </c>
      <c r="BT465" t="e">
        <f t="shared" si="652"/>
        <v>#VALUE!</v>
      </c>
      <c r="BU465" t="e">
        <f t="shared" si="653"/>
        <v>#VALUE!</v>
      </c>
      <c r="BV465" t="e">
        <f t="shared" si="654"/>
        <v>#VALUE!</v>
      </c>
      <c r="BW465" t="e">
        <f t="shared" si="655"/>
        <v>#VALUE!</v>
      </c>
      <c r="BX465" t="e">
        <f t="shared" si="656"/>
        <v>#VALUE!</v>
      </c>
      <c r="BY465" t="e">
        <f t="shared" si="657"/>
        <v>#VALUE!</v>
      </c>
      <c r="BZ465" t="e">
        <f t="shared" si="658"/>
        <v>#VALUE!</v>
      </c>
      <c r="CA465" t="e">
        <f t="shared" si="659"/>
        <v>#VALUE!</v>
      </c>
      <c r="CB465" t="e">
        <f t="shared" si="660"/>
        <v>#VALUE!</v>
      </c>
      <c r="CC465" t="e">
        <f t="shared" si="661"/>
        <v>#VALUE!</v>
      </c>
      <c r="CD465" t="e">
        <f t="shared" si="662"/>
        <v>#VALUE!</v>
      </c>
      <c r="CE465" t="e">
        <f t="shared" si="663"/>
        <v>#VALUE!</v>
      </c>
      <c r="CF465" t="e">
        <f t="shared" si="664"/>
        <v>#VALUE!</v>
      </c>
      <c r="CG465" t="e">
        <f t="shared" si="665"/>
        <v>#VALUE!</v>
      </c>
      <c r="CH465" t="e">
        <f t="shared" ca="1" si="666"/>
        <v>#N/A</v>
      </c>
    </row>
    <row r="466" spans="5:86" x14ac:dyDescent="0.25">
      <c r="E466">
        <f t="shared" si="667"/>
        <v>1045403</v>
      </c>
      <c r="F466">
        <f t="shared" si="667"/>
        <v>1045403</v>
      </c>
      <c r="G466" t="e">
        <f t="shared" si="668"/>
        <v>#N/A</v>
      </c>
      <c r="H466" t="e">
        <f t="shared" si="588"/>
        <v>#VALUE!</v>
      </c>
      <c r="I466" t="e">
        <f t="shared" si="589"/>
        <v>#VALUE!</v>
      </c>
      <c r="J466" t="e">
        <f t="shared" si="590"/>
        <v>#VALUE!</v>
      </c>
      <c r="K466" t="e">
        <f t="shared" si="591"/>
        <v>#VALUE!</v>
      </c>
      <c r="L466" t="e">
        <f t="shared" si="592"/>
        <v>#VALUE!</v>
      </c>
      <c r="M466" t="e">
        <f t="shared" si="593"/>
        <v>#VALUE!</v>
      </c>
      <c r="N466" t="e">
        <f t="shared" si="594"/>
        <v>#VALUE!</v>
      </c>
      <c r="O466" t="e">
        <f t="shared" si="595"/>
        <v>#VALUE!</v>
      </c>
      <c r="P466" t="e">
        <f t="shared" si="596"/>
        <v>#VALUE!</v>
      </c>
      <c r="Q466" t="e">
        <f t="shared" si="597"/>
        <v>#VALUE!</v>
      </c>
      <c r="R466" t="e">
        <f t="shared" si="598"/>
        <v>#VALUE!</v>
      </c>
      <c r="S466" t="e">
        <f t="shared" si="599"/>
        <v>#VALUE!</v>
      </c>
      <c r="T466" t="e">
        <f t="shared" si="600"/>
        <v>#VALUE!</v>
      </c>
      <c r="U466" t="e">
        <f t="shared" si="601"/>
        <v>#VALUE!</v>
      </c>
      <c r="V466" t="e">
        <f t="shared" si="602"/>
        <v>#VALUE!</v>
      </c>
      <c r="W466" t="e">
        <f t="shared" si="603"/>
        <v>#VALUE!</v>
      </c>
      <c r="X466" t="e">
        <f t="shared" si="604"/>
        <v>#VALUE!</v>
      </c>
      <c r="Y466" t="e">
        <f t="shared" si="605"/>
        <v>#VALUE!</v>
      </c>
      <c r="Z466" t="e">
        <f t="shared" si="606"/>
        <v>#VALUE!</v>
      </c>
      <c r="AA466" t="e">
        <f t="shared" si="607"/>
        <v>#VALUE!</v>
      </c>
      <c r="AB466" t="e">
        <f t="shared" si="608"/>
        <v>#VALUE!</v>
      </c>
      <c r="AC466" t="e">
        <f t="shared" si="609"/>
        <v>#VALUE!</v>
      </c>
      <c r="AD466" t="e">
        <f t="shared" si="610"/>
        <v>#VALUE!</v>
      </c>
      <c r="AE466" t="e">
        <f t="shared" si="611"/>
        <v>#VALUE!</v>
      </c>
      <c r="AF466" t="e">
        <f t="shared" si="612"/>
        <v>#VALUE!</v>
      </c>
      <c r="AG466" t="e">
        <f t="shared" si="613"/>
        <v>#VALUE!</v>
      </c>
      <c r="AH466" t="e">
        <f t="shared" si="614"/>
        <v>#VALUE!</v>
      </c>
      <c r="AI466" t="e">
        <f t="shared" si="615"/>
        <v>#VALUE!</v>
      </c>
      <c r="AJ466" t="e">
        <f t="shared" si="616"/>
        <v>#VALUE!</v>
      </c>
      <c r="AK466" t="e">
        <f t="shared" si="617"/>
        <v>#VALUE!</v>
      </c>
      <c r="AL466" t="e">
        <f t="shared" si="618"/>
        <v>#VALUE!</v>
      </c>
      <c r="AM466" t="e">
        <f t="shared" si="619"/>
        <v>#VALUE!</v>
      </c>
      <c r="AN466" t="e">
        <f t="shared" si="620"/>
        <v>#VALUE!</v>
      </c>
      <c r="AO466" t="e">
        <f t="shared" si="621"/>
        <v>#VALUE!</v>
      </c>
      <c r="AP466" t="e">
        <f t="shared" si="622"/>
        <v>#VALUE!</v>
      </c>
      <c r="AQ466" t="e">
        <f t="shared" si="623"/>
        <v>#VALUE!</v>
      </c>
      <c r="AR466" t="e">
        <f t="shared" si="624"/>
        <v>#VALUE!</v>
      </c>
      <c r="AS466" t="e">
        <f t="shared" si="625"/>
        <v>#VALUE!</v>
      </c>
      <c r="AT466" t="e">
        <f t="shared" si="626"/>
        <v>#VALUE!</v>
      </c>
      <c r="AU466" t="e">
        <f t="shared" si="627"/>
        <v>#VALUE!</v>
      </c>
      <c r="AV466" t="e">
        <f t="shared" si="628"/>
        <v>#VALUE!</v>
      </c>
      <c r="AW466" t="e">
        <f t="shared" si="629"/>
        <v>#VALUE!</v>
      </c>
      <c r="AX466" t="e">
        <f t="shared" si="630"/>
        <v>#VALUE!</v>
      </c>
      <c r="AY466" t="e">
        <f t="shared" si="631"/>
        <v>#VALUE!</v>
      </c>
      <c r="AZ466" t="e">
        <f t="shared" si="632"/>
        <v>#VALUE!</v>
      </c>
      <c r="BA466" t="e">
        <f t="shared" si="633"/>
        <v>#VALUE!</v>
      </c>
      <c r="BB466" t="e">
        <f t="shared" si="634"/>
        <v>#VALUE!</v>
      </c>
      <c r="BC466" t="e">
        <f t="shared" si="635"/>
        <v>#VALUE!</v>
      </c>
      <c r="BD466" t="e">
        <f t="shared" si="636"/>
        <v>#VALUE!</v>
      </c>
      <c r="BE466" t="e">
        <f t="shared" si="637"/>
        <v>#VALUE!</v>
      </c>
      <c r="BF466" t="e">
        <f t="shared" si="638"/>
        <v>#VALUE!</v>
      </c>
      <c r="BG466" t="e">
        <f t="shared" si="639"/>
        <v>#VALUE!</v>
      </c>
      <c r="BH466" t="e">
        <f t="shared" si="640"/>
        <v>#VALUE!</v>
      </c>
      <c r="BI466" t="e">
        <f t="shared" si="641"/>
        <v>#VALUE!</v>
      </c>
      <c r="BJ466" t="e">
        <f t="shared" si="642"/>
        <v>#VALUE!</v>
      </c>
      <c r="BK466" t="e">
        <f t="shared" si="643"/>
        <v>#VALUE!</v>
      </c>
      <c r="BL466" t="e">
        <f t="shared" si="644"/>
        <v>#VALUE!</v>
      </c>
      <c r="BM466" t="e">
        <f t="shared" si="645"/>
        <v>#VALUE!</v>
      </c>
      <c r="BN466" t="e">
        <f t="shared" si="646"/>
        <v>#VALUE!</v>
      </c>
      <c r="BO466" t="e">
        <f t="shared" si="647"/>
        <v>#VALUE!</v>
      </c>
      <c r="BP466" t="e">
        <f t="shared" si="648"/>
        <v>#VALUE!</v>
      </c>
      <c r="BQ466" t="e">
        <f t="shared" si="649"/>
        <v>#VALUE!</v>
      </c>
      <c r="BR466" t="e">
        <f t="shared" si="650"/>
        <v>#VALUE!</v>
      </c>
      <c r="BS466" t="e">
        <f t="shared" si="651"/>
        <v>#VALUE!</v>
      </c>
      <c r="BT466" t="e">
        <f t="shared" si="652"/>
        <v>#VALUE!</v>
      </c>
      <c r="BU466" t="e">
        <f t="shared" si="653"/>
        <v>#VALUE!</v>
      </c>
      <c r="BV466" t="e">
        <f t="shared" si="654"/>
        <v>#VALUE!</v>
      </c>
      <c r="BW466" t="e">
        <f t="shared" si="655"/>
        <v>#VALUE!</v>
      </c>
      <c r="BX466" t="e">
        <f t="shared" si="656"/>
        <v>#VALUE!</v>
      </c>
      <c r="BY466" t="e">
        <f t="shared" si="657"/>
        <v>#VALUE!</v>
      </c>
      <c r="BZ466" t="e">
        <f t="shared" si="658"/>
        <v>#VALUE!</v>
      </c>
      <c r="CA466" t="e">
        <f t="shared" si="659"/>
        <v>#VALUE!</v>
      </c>
      <c r="CB466" t="e">
        <f t="shared" si="660"/>
        <v>#VALUE!</v>
      </c>
      <c r="CC466" t="e">
        <f t="shared" si="661"/>
        <v>#VALUE!</v>
      </c>
      <c r="CD466" t="e">
        <f t="shared" si="662"/>
        <v>#VALUE!</v>
      </c>
      <c r="CE466" t="e">
        <f t="shared" si="663"/>
        <v>#VALUE!</v>
      </c>
      <c r="CF466" t="e">
        <f t="shared" si="664"/>
        <v>#VALUE!</v>
      </c>
      <c r="CG466" t="e">
        <f t="shared" si="665"/>
        <v>#VALUE!</v>
      </c>
      <c r="CH466" t="e">
        <f t="shared" ca="1" si="666"/>
        <v>#N/A</v>
      </c>
    </row>
    <row r="467" spans="5:86" x14ac:dyDescent="0.25">
      <c r="E467">
        <f t="shared" si="667"/>
        <v>1045402</v>
      </c>
      <c r="F467">
        <f t="shared" si="667"/>
        <v>1045402</v>
      </c>
      <c r="G467" t="e">
        <f t="shared" si="668"/>
        <v>#N/A</v>
      </c>
      <c r="H467" t="e">
        <f t="shared" si="588"/>
        <v>#VALUE!</v>
      </c>
      <c r="I467" t="e">
        <f t="shared" si="589"/>
        <v>#VALUE!</v>
      </c>
      <c r="J467" t="e">
        <f t="shared" si="590"/>
        <v>#VALUE!</v>
      </c>
      <c r="K467" t="e">
        <f t="shared" si="591"/>
        <v>#VALUE!</v>
      </c>
      <c r="L467" t="e">
        <f t="shared" si="592"/>
        <v>#VALUE!</v>
      </c>
      <c r="M467" t="e">
        <f t="shared" si="593"/>
        <v>#VALUE!</v>
      </c>
      <c r="N467" t="e">
        <f t="shared" si="594"/>
        <v>#VALUE!</v>
      </c>
      <c r="O467" t="e">
        <f t="shared" si="595"/>
        <v>#VALUE!</v>
      </c>
      <c r="P467" t="e">
        <f t="shared" si="596"/>
        <v>#VALUE!</v>
      </c>
      <c r="Q467" t="e">
        <f t="shared" si="597"/>
        <v>#VALUE!</v>
      </c>
      <c r="R467" t="e">
        <f t="shared" si="598"/>
        <v>#VALUE!</v>
      </c>
      <c r="S467" t="e">
        <f t="shared" si="599"/>
        <v>#VALUE!</v>
      </c>
      <c r="T467" t="e">
        <f t="shared" si="600"/>
        <v>#VALUE!</v>
      </c>
      <c r="U467" t="e">
        <f t="shared" si="601"/>
        <v>#VALUE!</v>
      </c>
      <c r="V467" t="e">
        <f t="shared" si="602"/>
        <v>#VALUE!</v>
      </c>
      <c r="W467" t="e">
        <f t="shared" si="603"/>
        <v>#VALUE!</v>
      </c>
      <c r="X467" t="e">
        <f t="shared" si="604"/>
        <v>#VALUE!</v>
      </c>
      <c r="Y467" t="e">
        <f t="shared" si="605"/>
        <v>#VALUE!</v>
      </c>
      <c r="Z467" t="e">
        <f t="shared" si="606"/>
        <v>#VALUE!</v>
      </c>
      <c r="AA467" t="e">
        <f t="shared" si="607"/>
        <v>#VALUE!</v>
      </c>
      <c r="AB467" t="e">
        <f t="shared" si="608"/>
        <v>#VALUE!</v>
      </c>
      <c r="AC467" t="e">
        <f t="shared" si="609"/>
        <v>#VALUE!</v>
      </c>
      <c r="AD467" t="e">
        <f t="shared" si="610"/>
        <v>#VALUE!</v>
      </c>
      <c r="AE467" t="e">
        <f t="shared" si="611"/>
        <v>#VALUE!</v>
      </c>
      <c r="AF467" t="e">
        <f t="shared" si="612"/>
        <v>#VALUE!</v>
      </c>
      <c r="AG467" t="e">
        <f t="shared" si="613"/>
        <v>#VALUE!</v>
      </c>
      <c r="AH467" t="e">
        <f t="shared" si="614"/>
        <v>#VALUE!</v>
      </c>
      <c r="AI467" t="e">
        <f t="shared" si="615"/>
        <v>#VALUE!</v>
      </c>
      <c r="AJ467" t="e">
        <f t="shared" si="616"/>
        <v>#VALUE!</v>
      </c>
      <c r="AK467" t="e">
        <f t="shared" si="617"/>
        <v>#VALUE!</v>
      </c>
      <c r="AL467" t="e">
        <f t="shared" si="618"/>
        <v>#VALUE!</v>
      </c>
      <c r="AM467" t="e">
        <f t="shared" si="619"/>
        <v>#VALUE!</v>
      </c>
      <c r="AN467" t="e">
        <f t="shared" si="620"/>
        <v>#VALUE!</v>
      </c>
      <c r="AO467" t="e">
        <f t="shared" si="621"/>
        <v>#VALUE!</v>
      </c>
      <c r="AP467" t="e">
        <f t="shared" si="622"/>
        <v>#VALUE!</v>
      </c>
      <c r="AQ467" t="e">
        <f t="shared" si="623"/>
        <v>#VALUE!</v>
      </c>
      <c r="AR467" t="e">
        <f t="shared" si="624"/>
        <v>#VALUE!</v>
      </c>
      <c r="AS467" t="e">
        <f t="shared" si="625"/>
        <v>#VALUE!</v>
      </c>
      <c r="AT467" t="e">
        <f t="shared" si="626"/>
        <v>#VALUE!</v>
      </c>
      <c r="AU467" t="e">
        <f t="shared" si="627"/>
        <v>#VALUE!</v>
      </c>
      <c r="AV467" t="e">
        <f t="shared" si="628"/>
        <v>#VALUE!</v>
      </c>
      <c r="AW467" t="e">
        <f t="shared" si="629"/>
        <v>#VALUE!</v>
      </c>
      <c r="AX467" t="e">
        <f t="shared" si="630"/>
        <v>#VALUE!</v>
      </c>
      <c r="AY467" t="e">
        <f t="shared" si="631"/>
        <v>#VALUE!</v>
      </c>
      <c r="AZ467" t="e">
        <f t="shared" si="632"/>
        <v>#VALUE!</v>
      </c>
      <c r="BA467" t="e">
        <f t="shared" si="633"/>
        <v>#VALUE!</v>
      </c>
      <c r="BB467" t="e">
        <f t="shared" si="634"/>
        <v>#VALUE!</v>
      </c>
      <c r="BC467" t="e">
        <f t="shared" si="635"/>
        <v>#VALUE!</v>
      </c>
      <c r="BD467" t="e">
        <f t="shared" si="636"/>
        <v>#VALUE!</v>
      </c>
      <c r="BE467" t="e">
        <f t="shared" si="637"/>
        <v>#VALUE!</v>
      </c>
      <c r="BF467" t="e">
        <f t="shared" si="638"/>
        <v>#VALUE!</v>
      </c>
      <c r="BG467" t="e">
        <f t="shared" si="639"/>
        <v>#VALUE!</v>
      </c>
      <c r="BH467" t="e">
        <f t="shared" si="640"/>
        <v>#VALUE!</v>
      </c>
      <c r="BI467" t="e">
        <f t="shared" si="641"/>
        <v>#VALUE!</v>
      </c>
      <c r="BJ467" t="e">
        <f t="shared" si="642"/>
        <v>#VALUE!</v>
      </c>
      <c r="BK467" t="e">
        <f t="shared" si="643"/>
        <v>#VALUE!</v>
      </c>
      <c r="BL467" t="e">
        <f t="shared" si="644"/>
        <v>#VALUE!</v>
      </c>
      <c r="BM467" t="e">
        <f t="shared" si="645"/>
        <v>#VALUE!</v>
      </c>
      <c r="BN467" t="e">
        <f t="shared" si="646"/>
        <v>#VALUE!</v>
      </c>
      <c r="BO467" t="e">
        <f t="shared" si="647"/>
        <v>#VALUE!</v>
      </c>
      <c r="BP467" t="e">
        <f t="shared" si="648"/>
        <v>#VALUE!</v>
      </c>
      <c r="BQ467" t="e">
        <f t="shared" si="649"/>
        <v>#VALUE!</v>
      </c>
      <c r="BR467" t="e">
        <f t="shared" si="650"/>
        <v>#VALUE!</v>
      </c>
      <c r="BS467" t="e">
        <f t="shared" si="651"/>
        <v>#VALUE!</v>
      </c>
      <c r="BT467" t="e">
        <f t="shared" si="652"/>
        <v>#VALUE!</v>
      </c>
      <c r="BU467" t="e">
        <f t="shared" si="653"/>
        <v>#VALUE!</v>
      </c>
      <c r="BV467" t="e">
        <f t="shared" si="654"/>
        <v>#VALUE!</v>
      </c>
      <c r="BW467" t="e">
        <f t="shared" si="655"/>
        <v>#VALUE!</v>
      </c>
      <c r="BX467" t="e">
        <f t="shared" si="656"/>
        <v>#VALUE!</v>
      </c>
      <c r="BY467" t="e">
        <f t="shared" si="657"/>
        <v>#VALUE!</v>
      </c>
      <c r="BZ467" t="e">
        <f t="shared" si="658"/>
        <v>#VALUE!</v>
      </c>
      <c r="CA467" t="e">
        <f t="shared" si="659"/>
        <v>#VALUE!</v>
      </c>
      <c r="CB467" t="e">
        <f t="shared" si="660"/>
        <v>#VALUE!</v>
      </c>
      <c r="CC467" t="e">
        <f t="shared" si="661"/>
        <v>#VALUE!</v>
      </c>
      <c r="CD467" t="e">
        <f t="shared" si="662"/>
        <v>#VALUE!</v>
      </c>
      <c r="CE467" t="e">
        <f t="shared" si="663"/>
        <v>#VALUE!</v>
      </c>
      <c r="CF467" t="e">
        <f t="shared" si="664"/>
        <v>#VALUE!</v>
      </c>
      <c r="CG467" t="e">
        <f t="shared" si="665"/>
        <v>#VALUE!</v>
      </c>
      <c r="CH467" t="e">
        <f t="shared" ca="1" si="666"/>
        <v>#N/A</v>
      </c>
    </row>
    <row r="468" spans="5:86" x14ac:dyDescent="0.25">
      <c r="E468">
        <f t="shared" si="667"/>
        <v>1045401</v>
      </c>
      <c r="F468">
        <f t="shared" si="667"/>
        <v>1045401</v>
      </c>
      <c r="G468" t="e">
        <f t="shared" si="668"/>
        <v>#N/A</v>
      </c>
      <c r="H468" t="e">
        <f t="shared" si="588"/>
        <v>#VALUE!</v>
      </c>
      <c r="I468" t="e">
        <f t="shared" si="589"/>
        <v>#VALUE!</v>
      </c>
      <c r="J468" t="e">
        <f t="shared" si="590"/>
        <v>#VALUE!</v>
      </c>
      <c r="K468" t="e">
        <f t="shared" si="591"/>
        <v>#VALUE!</v>
      </c>
      <c r="L468" t="e">
        <f t="shared" si="592"/>
        <v>#VALUE!</v>
      </c>
      <c r="M468" t="e">
        <f t="shared" si="593"/>
        <v>#VALUE!</v>
      </c>
      <c r="N468" t="e">
        <f t="shared" si="594"/>
        <v>#VALUE!</v>
      </c>
      <c r="O468" t="e">
        <f t="shared" si="595"/>
        <v>#VALUE!</v>
      </c>
      <c r="P468" t="e">
        <f t="shared" si="596"/>
        <v>#VALUE!</v>
      </c>
      <c r="Q468" t="e">
        <f t="shared" si="597"/>
        <v>#VALUE!</v>
      </c>
      <c r="R468" t="e">
        <f t="shared" si="598"/>
        <v>#VALUE!</v>
      </c>
      <c r="S468" t="e">
        <f t="shared" si="599"/>
        <v>#VALUE!</v>
      </c>
      <c r="T468" t="e">
        <f t="shared" si="600"/>
        <v>#VALUE!</v>
      </c>
      <c r="U468" t="e">
        <f t="shared" si="601"/>
        <v>#VALUE!</v>
      </c>
      <c r="V468" t="e">
        <f t="shared" si="602"/>
        <v>#VALUE!</v>
      </c>
      <c r="W468" t="e">
        <f t="shared" si="603"/>
        <v>#VALUE!</v>
      </c>
      <c r="X468" t="e">
        <f t="shared" si="604"/>
        <v>#VALUE!</v>
      </c>
      <c r="Y468" t="e">
        <f t="shared" si="605"/>
        <v>#VALUE!</v>
      </c>
      <c r="Z468" t="e">
        <f t="shared" si="606"/>
        <v>#VALUE!</v>
      </c>
      <c r="AA468" t="e">
        <f t="shared" si="607"/>
        <v>#VALUE!</v>
      </c>
      <c r="AB468" t="e">
        <f t="shared" si="608"/>
        <v>#VALUE!</v>
      </c>
      <c r="AC468" t="e">
        <f t="shared" si="609"/>
        <v>#VALUE!</v>
      </c>
      <c r="AD468" t="e">
        <f t="shared" si="610"/>
        <v>#VALUE!</v>
      </c>
      <c r="AE468" t="e">
        <f t="shared" si="611"/>
        <v>#VALUE!</v>
      </c>
      <c r="AF468" t="e">
        <f t="shared" si="612"/>
        <v>#VALUE!</v>
      </c>
      <c r="AG468" t="e">
        <f t="shared" si="613"/>
        <v>#VALUE!</v>
      </c>
      <c r="AH468" t="e">
        <f t="shared" si="614"/>
        <v>#VALUE!</v>
      </c>
      <c r="AI468" t="e">
        <f t="shared" si="615"/>
        <v>#VALUE!</v>
      </c>
      <c r="AJ468" t="e">
        <f t="shared" si="616"/>
        <v>#VALUE!</v>
      </c>
      <c r="AK468" t="e">
        <f t="shared" si="617"/>
        <v>#VALUE!</v>
      </c>
      <c r="AL468" t="e">
        <f t="shared" si="618"/>
        <v>#VALUE!</v>
      </c>
      <c r="AM468" t="e">
        <f t="shared" si="619"/>
        <v>#VALUE!</v>
      </c>
      <c r="AN468" t="e">
        <f t="shared" si="620"/>
        <v>#VALUE!</v>
      </c>
      <c r="AO468" t="e">
        <f t="shared" si="621"/>
        <v>#VALUE!</v>
      </c>
      <c r="AP468" t="e">
        <f t="shared" si="622"/>
        <v>#VALUE!</v>
      </c>
      <c r="AQ468" t="e">
        <f t="shared" si="623"/>
        <v>#VALUE!</v>
      </c>
      <c r="AR468" t="e">
        <f t="shared" si="624"/>
        <v>#VALUE!</v>
      </c>
      <c r="AS468" t="e">
        <f t="shared" si="625"/>
        <v>#VALUE!</v>
      </c>
      <c r="AT468" t="e">
        <f t="shared" si="626"/>
        <v>#VALUE!</v>
      </c>
      <c r="AU468" t="e">
        <f t="shared" si="627"/>
        <v>#VALUE!</v>
      </c>
      <c r="AV468" t="e">
        <f t="shared" si="628"/>
        <v>#VALUE!</v>
      </c>
      <c r="AW468" t="e">
        <f t="shared" si="629"/>
        <v>#VALUE!</v>
      </c>
      <c r="AX468" t="e">
        <f t="shared" si="630"/>
        <v>#VALUE!</v>
      </c>
      <c r="AY468" t="e">
        <f t="shared" si="631"/>
        <v>#VALUE!</v>
      </c>
      <c r="AZ468" t="e">
        <f t="shared" si="632"/>
        <v>#VALUE!</v>
      </c>
      <c r="BA468" t="e">
        <f t="shared" si="633"/>
        <v>#VALUE!</v>
      </c>
      <c r="BB468" t="e">
        <f t="shared" si="634"/>
        <v>#VALUE!</v>
      </c>
      <c r="BC468" t="e">
        <f t="shared" si="635"/>
        <v>#VALUE!</v>
      </c>
      <c r="BD468" t="e">
        <f t="shared" si="636"/>
        <v>#VALUE!</v>
      </c>
      <c r="BE468" t="e">
        <f t="shared" si="637"/>
        <v>#VALUE!</v>
      </c>
      <c r="BF468" t="e">
        <f t="shared" si="638"/>
        <v>#VALUE!</v>
      </c>
      <c r="BG468" t="e">
        <f t="shared" si="639"/>
        <v>#VALUE!</v>
      </c>
      <c r="BH468" t="e">
        <f t="shared" si="640"/>
        <v>#VALUE!</v>
      </c>
      <c r="BI468" t="e">
        <f t="shared" si="641"/>
        <v>#VALUE!</v>
      </c>
      <c r="BJ468" t="e">
        <f t="shared" si="642"/>
        <v>#VALUE!</v>
      </c>
      <c r="BK468" t="e">
        <f t="shared" si="643"/>
        <v>#VALUE!</v>
      </c>
      <c r="BL468" t="e">
        <f t="shared" si="644"/>
        <v>#VALUE!</v>
      </c>
      <c r="BM468" t="e">
        <f t="shared" si="645"/>
        <v>#VALUE!</v>
      </c>
      <c r="BN468" t="e">
        <f t="shared" si="646"/>
        <v>#VALUE!</v>
      </c>
      <c r="BO468" t="e">
        <f t="shared" si="647"/>
        <v>#VALUE!</v>
      </c>
      <c r="BP468" t="e">
        <f t="shared" si="648"/>
        <v>#VALUE!</v>
      </c>
      <c r="BQ468" t="e">
        <f t="shared" si="649"/>
        <v>#VALUE!</v>
      </c>
      <c r="BR468" t="e">
        <f t="shared" si="650"/>
        <v>#VALUE!</v>
      </c>
      <c r="BS468" t="e">
        <f t="shared" si="651"/>
        <v>#VALUE!</v>
      </c>
      <c r="BT468" t="e">
        <f t="shared" si="652"/>
        <v>#VALUE!</v>
      </c>
      <c r="BU468" t="e">
        <f t="shared" si="653"/>
        <v>#VALUE!</v>
      </c>
      <c r="BV468" t="e">
        <f t="shared" si="654"/>
        <v>#VALUE!</v>
      </c>
      <c r="BW468" t="e">
        <f t="shared" si="655"/>
        <v>#VALUE!</v>
      </c>
      <c r="BX468" t="e">
        <f t="shared" si="656"/>
        <v>#VALUE!</v>
      </c>
      <c r="BY468" t="e">
        <f t="shared" si="657"/>
        <v>#VALUE!</v>
      </c>
      <c r="BZ468" t="e">
        <f t="shared" si="658"/>
        <v>#VALUE!</v>
      </c>
      <c r="CA468" t="e">
        <f t="shared" si="659"/>
        <v>#VALUE!</v>
      </c>
      <c r="CB468" t="e">
        <f t="shared" si="660"/>
        <v>#VALUE!</v>
      </c>
      <c r="CC468" t="e">
        <f t="shared" si="661"/>
        <v>#VALUE!</v>
      </c>
      <c r="CD468" t="e">
        <f t="shared" si="662"/>
        <v>#VALUE!</v>
      </c>
      <c r="CE468" t="e">
        <f t="shared" si="663"/>
        <v>#VALUE!</v>
      </c>
      <c r="CF468" t="e">
        <f t="shared" si="664"/>
        <v>#VALUE!</v>
      </c>
      <c r="CG468" t="e">
        <f t="shared" si="665"/>
        <v>#VALUE!</v>
      </c>
      <c r="CH468" t="e">
        <f t="shared" ca="1" si="666"/>
        <v>#N/A</v>
      </c>
    </row>
    <row r="469" spans="5:86" x14ac:dyDescent="0.25">
      <c r="E469">
        <f t="shared" si="667"/>
        <v>1045400</v>
      </c>
      <c r="F469">
        <f t="shared" si="667"/>
        <v>1045400</v>
      </c>
      <c r="G469" t="e">
        <f t="shared" si="668"/>
        <v>#N/A</v>
      </c>
      <c r="H469" t="e">
        <f t="shared" si="588"/>
        <v>#VALUE!</v>
      </c>
      <c r="I469" t="e">
        <f t="shared" si="589"/>
        <v>#VALUE!</v>
      </c>
      <c r="J469" t="e">
        <f t="shared" si="590"/>
        <v>#VALUE!</v>
      </c>
      <c r="K469" t="e">
        <f t="shared" si="591"/>
        <v>#VALUE!</v>
      </c>
      <c r="L469" t="e">
        <f t="shared" si="592"/>
        <v>#VALUE!</v>
      </c>
      <c r="M469" t="e">
        <f t="shared" si="593"/>
        <v>#VALUE!</v>
      </c>
      <c r="N469" t="e">
        <f t="shared" si="594"/>
        <v>#VALUE!</v>
      </c>
      <c r="O469" t="e">
        <f t="shared" si="595"/>
        <v>#VALUE!</v>
      </c>
      <c r="P469" t="e">
        <f t="shared" si="596"/>
        <v>#VALUE!</v>
      </c>
      <c r="Q469" t="e">
        <f t="shared" si="597"/>
        <v>#VALUE!</v>
      </c>
      <c r="R469" t="e">
        <f t="shared" si="598"/>
        <v>#VALUE!</v>
      </c>
      <c r="S469" t="e">
        <f t="shared" si="599"/>
        <v>#VALUE!</v>
      </c>
      <c r="T469" t="e">
        <f t="shared" si="600"/>
        <v>#VALUE!</v>
      </c>
      <c r="U469" t="e">
        <f t="shared" si="601"/>
        <v>#VALUE!</v>
      </c>
      <c r="V469" t="e">
        <f t="shared" si="602"/>
        <v>#VALUE!</v>
      </c>
      <c r="W469" t="e">
        <f t="shared" si="603"/>
        <v>#VALUE!</v>
      </c>
      <c r="X469" t="e">
        <f t="shared" si="604"/>
        <v>#VALUE!</v>
      </c>
      <c r="Y469" t="e">
        <f t="shared" si="605"/>
        <v>#VALUE!</v>
      </c>
      <c r="Z469" t="e">
        <f t="shared" si="606"/>
        <v>#VALUE!</v>
      </c>
      <c r="AA469" t="e">
        <f t="shared" si="607"/>
        <v>#VALUE!</v>
      </c>
      <c r="AB469" t="e">
        <f t="shared" si="608"/>
        <v>#VALUE!</v>
      </c>
      <c r="AC469" t="e">
        <f t="shared" si="609"/>
        <v>#VALUE!</v>
      </c>
      <c r="AD469" t="e">
        <f t="shared" si="610"/>
        <v>#VALUE!</v>
      </c>
      <c r="AE469" t="e">
        <f t="shared" si="611"/>
        <v>#VALUE!</v>
      </c>
      <c r="AF469" t="e">
        <f t="shared" si="612"/>
        <v>#VALUE!</v>
      </c>
      <c r="AG469" t="e">
        <f t="shared" si="613"/>
        <v>#VALUE!</v>
      </c>
      <c r="AH469" t="e">
        <f t="shared" si="614"/>
        <v>#VALUE!</v>
      </c>
      <c r="AI469" t="e">
        <f t="shared" si="615"/>
        <v>#VALUE!</v>
      </c>
      <c r="AJ469" t="e">
        <f t="shared" si="616"/>
        <v>#VALUE!</v>
      </c>
      <c r="AK469" t="e">
        <f t="shared" si="617"/>
        <v>#VALUE!</v>
      </c>
      <c r="AL469" t="e">
        <f t="shared" si="618"/>
        <v>#VALUE!</v>
      </c>
      <c r="AM469" t="e">
        <f t="shared" si="619"/>
        <v>#VALUE!</v>
      </c>
      <c r="AN469" t="e">
        <f t="shared" si="620"/>
        <v>#VALUE!</v>
      </c>
      <c r="AO469" t="e">
        <f t="shared" si="621"/>
        <v>#VALUE!</v>
      </c>
      <c r="AP469" t="e">
        <f t="shared" si="622"/>
        <v>#VALUE!</v>
      </c>
      <c r="AQ469" t="e">
        <f t="shared" si="623"/>
        <v>#VALUE!</v>
      </c>
      <c r="AR469" t="e">
        <f t="shared" si="624"/>
        <v>#VALUE!</v>
      </c>
      <c r="AS469" t="e">
        <f t="shared" si="625"/>
        <v>#VALUE!</v>
      </c>
      <c r="AT469" t="e">
        <f t="shared" si="626"/>
        <v>#VALUE!</v>
      </c>
      <c r="AU469" t="e">
        <f t="shared" si="627"/>
        <v>#VALUE!</v>
      </c>
      <c r="AV469" t="e">
        <f t="shared" si="628"/>
        <v>#VALUE!</v>
      </c>
      <c r="AW469" t="e">
        <f t="shared" si="629"/>
        <v>#VALUE!</v>
      </c>
      <c r="AX469" t="e">
        <f t="shared" si="630"/>
        <v>#VALUE!</v>
      </c>
      <c r="AY469" t="e">
        <f t="shared" si="631"/>
        <v>#VALUE!</v>
      </c>
      <c r="AZ469" t="e">
        <f t="shared" si="632"/>
        <v>#VALUE!</v>
      </c>
      <c r="BA469" t="e">
        <f t="shared" si="633"/>
        <v>#VALUE!</v>
      </c>
      <c r="BB469" t="e">
        <f t="shared" si="634"/>
        <v>#VALUE!</v>
      </c>
      <c r="BC469" t="e">
        <f t="shared" si="635"/>
        <v>#VALUE!</v>
      </c>
      <c r="BD469" t="e">
        <f t="shared" si="636"/>
        <v>#VALUE!</v>
      </c>
      <c r="BE469" t="e">
        <f t="shared" si="637"/>
        <v>#VALUE!</v>
      </c>
      <c r="BF469" t="e">
        <f t="shared" si="638"/>
        <v>#VALUE!</v>
      </c>
      <c r="BG469" t="e">
        <f t="shared" si="639"/>
        <v>#VALUE!</v>
      </c>
      <c r="BH469" t="e">
        <f t="shared" si="640"/>
        <v>#VALUE!</v>
      </c>
      <c r="BI469" t="e">
        <f t="shared" si="641"/>
        <v>#VALUE!</v>
      </c>
      <c r="BJ469" t="e">
        <f t="shared" si="642"/>
        <v>#VALUE!</v>
      </c>
      <c r="BK469" t="e">
        <f t="shared" si="643"/>
        <v>#VALUE!</v>
      </c>
      <c r="BL469" t="e">
        <f t="shared" si="644"/>
        <v>#VALUE!</v>
      </c>
      <c r="BM469" t="e">
        <f t="shared" si="645"/>
        <v>#VALUE!</v>
      </c>
      <c r="BN469" t="e">
        <f t="shared" si="646"/>
        <v>#VALUE!</v>
      </c>
      <c r="BO469" t="e">
        <f t="shared" si="647"/>
        <v>#VALUE!</v>
      </c>
      <c r="BP469" t="e">
        <f t="shared" si="648"/>
        <v>#VALUE!</v>
      </c>
      <c r="BQ469" t="e">
        <f t="shared" si="649"/>
        <v>#VALUE!</v>
      </c>
      <c r="BR469" t="e">
        <f t="shared" si="650"/>
        <v>#VALUE!</v>
      </c>
      <c r="BS469" t="e">
        <f t="shared" si="651"/>
        <v>#VALUE!</v>
      </c>
      <c r="BT469" t="e">
        <f t="shared" si="652"/>
        <v>#VALUE!</v>
      </c>
      <c r="BU469" t="e">
        <f t="shared" si="653"/>
        <v>#VALUE!</v>
      </c>
      <c r="BV469" t="e">
        <f t="shared" si="654"/>
        <v>#VALUE!</v>
      </c>
      <c r="BW469" t="e">
        <f t="shared" si="655"/>
        <v>#VALUE!</v>
      </c>
      <c r="BX469" t="e">
        <f t="shared" si="656"/>
        <v>#VALUE!</v>
      </c>
      <c r="BY469" t="e">
        <f t="shared" si="657"/>
        <v>#VALUE!</v>
      </c>
      <c r="BZ469" t="e">
        <f t="shared" si="658"/>
        <v>#VALUE!</v>
      </c>
      <c r="CA469" t="e">
        <f t="shared" si="659"/>
        <v>#VALUE!</v>
      </c>
      <c r="CB469" t="e">
        <f t="shared" si="660"/>
        <v>#VALUE!</v>
      </c>
      <c r="CC469" t="e">
        <f t="shared" si="661"/>
        <v>#VALUE!</v>
      </c>
      <c r="CD469" t="e">
        <f t="shared" si="662"/>
        <v>#VALUE!</v>
      </c>
      <c r="CE469" t="e">
        <f t="shared" si="663"/>
        <v>#VALUE!</v>
      </c>
      <c r="CF469" t="e">
        <f t="shared" si="664"/>
        <v>#VALUE!</v>
      </c>
      <c r="CG469" t="e">
        <f t="shared" si="665"/>
        <v>#VALUE!</v>
      </c>
      <c r="CH469" t="e">
        <f t="shared" ca="1" si="666"/>
        <v>#N/A</v>
      </c>
    </row>
    <row r="470" spans="5:86" x14ac:dyDescent="0.25">
      <c r="E470">
        <f t="shared" ref="E470:F485" si="669">E469-1</f>
        <v>1045399</v>
      </c>
      <c r="F470">
        <f t="shared" si="669"/>
        <v>1045399</v>
      </c>
      <c r="G470" t="e">
        <f t="shared" si="668"/>
        <v>#N/A</v>
      </c>
      <c r="H470" t="e">
        <f t="shared" si="588"/>
        <v>#VALUE!</v>
      </c>
      <c r="I470" t="e">
        <f t="shared" si="589"/>
        <v>#VALUE!</v>
      </c>
      <c r="J470" t="e">
        <f t="shared" si="590"/>
        <v>#VALUE!</v>
      </c>
      <c r="K470" t="e">
        <f t="shared" si="591"/>
        <v>#VALUE!</v>
      </c>
      <c r="L470" t="e">
        <f t="shared" si="592"/>
        <v>#VALUE!</v>
      </c>
      <c r="M470" t="e">
        <f t="shared" si="593"/>
        <v>#VALUE!</v>
      </c>
      <c r="N470" t="e">
        <f t="shared" si="594"/>
        <v>#VALUE!</v>
      </c>
      <c r="O470" t="e">
        <f t="shared" si="595"/>
        <v>#VALUE!</v>
      </c>
      <c r="P470" t="e">
        <f t="shared" si="596"/>
        <v>#VALUE!</v>
      </c>
      <c r="Q470" t="e">
        <f t="shared" si="597"/>
        <v>#VALUE!</v>
      </c>
      <c r="R470" t="e">
        <f t="shared" si="598"/>
        <v>#VALUE!</v>
      </c>
      <c r="S470" t="e">
        <f t="shared" si="599"/>
        <v>#VALUE!</v>
      </c>
      <c r="T470" t="e">
        <f t="shared" si="600"/>
        <v>#VALUE!</v>
      </c>
      <c r="U470" t="e">
        <f t="shared" si="601"/>
        <v>#VALUE!</v>
      </c>
      <c r="V470" t="e">
        <f t="shared" si="602"/>
        <v>#VALUE!</v>
      </c>
      <c r="W470" t="e">
        <f t="shared" si="603"/>
        <v>#VALUE!</v>
      </c>
      <c r="X470" t="e">
        <f t="shared" si="604"/>
        <v>#VALUE!</v>
      </c>
      <c r="Y470" t="e">
        <f t="shared" si="605"/>
        <v>#VALUE!</v>
      </c>
      <c r="Z470" t="e">
        <f t="shared" si="606"/>
        <v>#VALUE!</v>
      </c>
      <c r="AA470" t="e">
        <f t="shared" si="607"/>
        <v>#VALUE!</v>
      </c>
      <c r="AB470" t="e">
        <f t="shared" si="608"/>
        <v>#VALUE!</v>
      </c>
      <c r="AC470" t="e">
        <f t="shared" si="609"/>
        <v>#VALUE!</v>
      </c>
      <c r="AD470" t="e">
        <f t="shared" si="610"/>
        <v>#VALUE!</v>
      </c>
      <c r="AE470" t="e">
        <f t="shared" si="611"/>
        <v>#VALUE!</v>
      </c>
      <c r="AF470" t="e">
        <f t="shared" si="612"/>
        <v>#VALUE!</v>
      </c>
      <c r="AG470" t="e">
        <f t="shared" si="613"/>
        <v>#VALUE!</v>
      </c>
      <c r="AH470" t="e">
        <f t="shared" si="614"/>
        <v>#VALUE!</v>
      </c>
      <c r="AI470" t="e">
        <f t="shared" si="615"/>
        <v>#VALUE!</v>
      </c>
      <c r="AJ470" t="e">
        <f t="shared" si="616"/>
        <v>#VALUE!</v>
      </c>
      <c r="AK470" t="e">
        <f t="shared" si="617"/>
        <v>#VALUE!</v>
      </c>
      <c r="AL470" t="e">
        <f t="shared" si="618"/>
        <v>#VALUE!</v>
      </c>
      <c r="AM470" t="e">
        <f t="shared" si="619"/>
        <v>#VALUE!</v>
      </c>
      <c r="AN470" t="e">
        <f t="shared" si="620"/>
        <v>#VALUE!</v>
      </c>
      <c r="AO470" t="e">
        <f t="shared" si="621"/>
        <v>#VALUE!</v>
      </c>
      <c r="AP470" t="e">
        <f t="shared" si="622"/>
        <v>#VALUE!</v>
      </c>
      <c r="AQ470" t="e">
        <f t="shared" si="623"/>
        <v>#VALUE!</v>
      </c>
      <c r="AR470" t="e">
        <f t="shared" si="624"/>
        <v>#VALUE!</v>
      </c>
      <c r="AS470" t="e">
        <f t="shared" si="625"/>
        <v>#VALUE!</v>
      </c>
      <c r="AT470" t="e">
        <f t="shared" si="626"/>
        <v>#VALUE!</v>
      </c>
      <c r="AU470" t="e">
        <f t="shared" si="627"/>
        <v>#VALUE!</v>
      </c>
      <c r="AV470" t="e">
        <f t="shared" si="628"/>
        <v>#VALUE!</v>
      </c>
      <c r="AW470" t="e">
        <f t="shared" si="629"/>
        <v>#VALUE!</v>
      </c>
      <c r="AX470" t="e">
        <f t="shared" si="630"/>
        <v>#VALUE!</v>
      </c>
      <c r="AY470" t="e">
        <f t="shared" si="631"/>
        <v>#VALUE!</v>
      </c>
      <c r="AZ470" t="e">
        <f t="shared" si="632"/>
        <v>#VALUE!</v>
      </c>
      <c r="BA470" t="e">
        <f t="shared" si="633"/>
        <v>#VALUE!</v>
      </c>
      <c r="BB470" t="e">
        <f t="shared" si="634"/>
        <v>#VALUE!</v>
      </c>
      <c r="BC470" t="e">
        <f t="shared" si="635"/>
        <v>#VALUE!</v>
      </c>
      <c r="BD470" t="e">
        <f t="shared" si="636"/>
        <v>#VALUE!</v>
      </c>
      <c r="BE470" t="e">
        <f t="shared" si="637"/>
        <v>#VALUE!</v>
      </c>
      <c r="BF470" t="e">
        <f t="shared" si="638"/>
        <v>#VALUE!</v>
      </c>
      <c r="BG470" t="e">
        <f t="shared" si="639"/>
        <v>#VALUE!</v>
      </c>
      <c r="BH470" t="e">
        <f t="shared" si="640"/>
        <v>#VALUE!</v>
      </c>
      <c r="BI470" t="e">
        <f t="shared" si="641"/>
        <v>#VALUE!</v>
      </c>
      <c r="BJ470" t="e">
        <f t="shared" si="642"/>
        <v>#VALUE!</v>
      </c>
      <c r="BK470" t="e">
        <f t="shared" si="643"/>
        <v>#VALUE!</v>
      </c>
      <c r="BL470" t="e">
        <f t="shared" si="644"/>
        <v>#VALUE!</v>
      </c>
      <c r="BM470" t="e">
        <f t="shared" si="645"/>
        <v>#VALUE!</v>
      </c>
      <c r="BN470" t="e">
        <f t="shared" si="646"/>
        <v>#VALUE!</v>
      </c>
      <c r="BO470" t="e">
        <f t="shared" si="647"/>
        <v>#VALUE!</v>
      </c>
      <c r="BP470" t="e">
        <f t="shared" si="648"/>
        <v>#VALUE!</v>
      </c>
      <c r="BQ470" t="e">
        <f t="shared" si="649"/>
        <v>#VALUE!</v>
      </c>
      <c r="BR470" t="e">
        <f t="shared" si="650"/>
        <v>#VALUE!</v>
      </c>
      <c r="BS470" t="e">
        <f t="shared" si="651"/>
        <v>#VALUE!</v>
      </c>
      <c r="BT470" t="e">
        <f t="shared" si="652"/>
        <v>#VALUE!</v>
      </c>
      <c r="BU470" t="e">
        <f t="shared" si="653"/>
        <v>#VALUE!</v>
      </c>
      <c r="BV470" t="e">
        <f t="shared" si="654"/>
        <v>#VALUE!</v>
      </c>
      <c r="BW470" t="e">
        <f t="shared" si="655"/>
        <v>#VALUE!</v>
      </c>
      <c r="BX470" t="e">
        <f t="shared" si="656"/>
        <v>#VALUE!</v>
      </c>
      <c r="BY470" t="e">
        <f t="shared" si="657"/>
        <v>#VALUE!</v>
      </c>
      <c r="BZ470" t="e">
        <f t="shared" si="658"/>
        <v>#VALUE!</v>
      </c>
      <c r="CA470" t="e">
        <f t="shared" si="659"/>
        <v>#VALUE!</v>
      </c>
      <c r="CB470" t="e">
        <f t="shared" si="660"/>
        <v>#VALUE!</v>
      </c>
      <c r="CC470" t="e">
        <f t="shared" si="661"/>
        <v>#VALUE!</v>
      </c>
      <c r="CD470" t="e">
        <f t="shared" si="662"/>
        <v>#VALUE!</v>
      </c>
      <c r="CE470" t="e">
        <f t="shared" si="663"/>
        <v>#VALUE!</v>
      </c>
      <c r="CF470" t="e">
        <f t="shared" si="664"/>
        <v>#VALUE!</v>
      </c>
      <c r="CG470" t="e">
        <f t="shared" si="665"/>
        <v>#VALUE!</v>
      </c>
      <c r="CH470" t="e">
        <f t="shared" ca="1" si="666"/>
        <v>#N/A</v>
      </c>
    </row>
    <row r="471" spans="5:86" x14ac:dyDescent="0.25">
      <c r="E471">
        <f t="shared" si="669"/>
        <v>1045398</v>
      </c>
      <c r="F471">
        <f t="shared" si="669"/>
        <v>1045398</v>
      </c>
      <c r="G471" t="e">
        <f t="shared" si="668"/>
        <v>#N/A</v>
      </c>
      <c r="H471" t="e">
        <f t="shared" si="588"/>
        <v>#VALUE!</v>
      </c>
      <c r="I471" t="e">
        <f t="shared" si="589"/>
        <v>#VALUE!</v>
      </c>
      <c r="J471" t="e">
        <f t="shared" si="590"/>
        <v>#VALUE!</v>
      </c>
      <c r="K471" t="e">
        <f t="shared" si="591"/>
        <v>#VALUE!</v>
      </c>
      <c r="L471" t="e">
        <f t="shared" si="592"/>
        <v>#VALUE!</v>
      </c>
      <c r="M471" t="e">
        <f t="shared" si="593"/>
        <v>#VALUE!</v>
      </c>
      <c r="N471" t="e">
        <f t="shared" si="594"/>
        <v>#VALUE!</v>
      </c>
      <c r="O471" t="e">
        <f t="shared" si="595"/>
        <v>#VALUE!</v>
      </c>
      <c r="P471" t="e">
        <f t="shared" si="596"/>
        <v>#VALUE!</v>
      </c>
      <c r="Q471" t="e">
        <f t="shared" si="597"/>
        <v>#VALUE!</v>
      </c>
      <c r="R471" t="e">
        <f t="shared" si="598"/>
        <v>#VALUE!</v>
      </c>
      <c r="S471" t="e">
        <f t="shared" si="599"/>
        <v>#VALUE!</v>
      </c>
      <c r="T471" t="e">
        <f t="shared" si="600"/>
        <v>#VALUE!</v>
      </c>
      <c r="U471" t="e">
        <f t="shared" si="601"/>
        <v>#VALUE!</v>
      </c>
      <c r="V471" t="e">
        <f t="shared" si="602"/>
        <v>#VALUE!</v>
      </c>
      <c r="W471" t="e">
        <f t="shared" si="603"/>
        <v>#VALUE!</v>
      </c>
      <c r="X471" t="e">
        <f t="shared" si="604"/>
        <v>#VALUE!</v>
      </c>
      <c r="Y471" t="e">
        <f t="shared" si="605"/>
        <v>#VALUE!</v>
      </c>
      <c r="Z471" t="e">
        <f t="shared" si="606"/>
        <v>#VALUE!</v>
      </c>
      <c r="AA471" t="e">
        <f t="shared" si="607"/>
        <v>#VALUE!</v>
      </c>
      <c r="AB471" t="e">
        <f t="shared" si="608"/>
        <v>#VALUE!</v>
      </c>
      <c r="AC471" t="e">
        <f t="shared" si="609"/>
        <v>#VALUE!</v>
      </c>
      <c r="AD471" t="e">
        <f t="shared" si="610"/>
        <v>#VALUE!</v>
      </c>
      <c r="AE471" t="e">
        <f t="shared" si="611"/>
        <v>#VALUE!</v>
      </c>
      <c r="AF471" t="e">
        <f t="shared" si="612"/>
        <v>#VALUE!</v>
      </c>
      <c r="AG471" t="e">
        <f t="shared" si="613"/>
        <v>#VALUE!</v>
      </c>
      <c r="AH471" t="e">
        <f t="shared" si="614"/>
        <v>#VALUE!</v>
      </c>
      <c r="AI471" t="e">
        <f t="shared" si="615"/>
        <v>#VALUE!</v>
      </c>
      <c r="AJ471" t="e">
        <f t="shared" si="616"/>
        <v>#VALUE!</v>
      </c>
      <c r="AK471" t="e">
        <f t="shared" si="617"/>
        <v>#VALUE!</v>
      </c>
      <c r="AL471" t="e">
        <f t="shared" si="618"/>
        <v>#VALUE!</v>
      </c>
      <c r="AM471" t="e">
        <f t="shared" si="619"/>
        <v>#VALUE!</v>
      </c>
      <c r="AN471" t="e">
        <f t="shared" si="620"/>
        <v>#VALUE!</v>
      </c>
      <c r="AO471" t="e">
        <f t="shared" si="621"/>
        <v>#VALUE!</v>
      </c>
      <c r="AP471" t="e">
        <f t="shared" si="622"/>
        <v>#VALUE!</v>
      </c>
      <c r="AQ471" t="e">
        <f t="shared" si="623"/>
        <v>#VALUE!</v>
      </c>
      <c r="AR471" t="e">
        <f t="shared" si="624"/>
        <v>#VALUE!</v>
      </c>
      <c r="AS471" t="e">
        <f t="shared" si="625"/>
        <v>#VALUE!</v>
      </c>
      <c r="AT471" t="e">
        <f t="shared" si="626"/>
        <v>#VALUE!</v>
      </c>
      <c r="AU471" t="e">
        <f t="shared" si="627"/>
        <v>#VALUE!</v>
      </c>
      <c r="AV471" t="e">
        <f t="shared" si="628"/>
        <v>#VALUE!</v>
      </c>
      <c r="AW471" t="e">
        <f t="shared" si="629"/>
        <v>#VALUE!</v>
      </c>
      <c r="AX471" t="e">
        <f t="shared" si="630"/>
        <v>#VALUE!</v>
      </c>
      <c r="AY471" t="e">
        <f t="shared" si="631"/>
        <v>#VALUE!</v>
      </c>
      <c r="AZ471" t="e">
        <f t="shared" si="632"/>
        <v>#VALUE!</v>
      </c>
      <c r="BA471" t="e">
        <f t="shared" si="633"/>
        <v>#VALUE!</v>
      </c>
      <c r="BB471" t="e">
        <f t="shared" si="634"/>
        <v>#VALUE!</v>
      </c>
      <c r="BC471" t="e">
        <f t="shared" si="635"/>
        <v>#VALUE!</v>
      </c>
      <c r="BD471" t="e">
        <f t="shared" si="636"/>
        <v>#VALUE!</v>
      </c>
      <c r="BE471" t="e">
        <f t="shared" si="637"/>
        <v>#VALUE!</v>
      </c>
      <c r="BF471" t="e">
        <f t="shared" si="638"/>
        <v>#VALUE!</v>
      </c>
      <c r="BG471" t="e">
        <f t="shared" si="639"/>
        <v>#VALUE!</v>
      </c>
      <c r="BH471" t="e">
        <f t="shared" si="640"/>
        <v>#VALUE!</v>
      </c>
      <c r="BI471" t="e">
        <f t="shared" si="641"/>
        <v>#VALUE!</v>
      </c>
      <c r="BJ471" t="e">
        <f t="shared" si="642"/>
        <v>#VALUE!</v>
      </c>
      <c r="BK471" t="e">
        <f t="shared" si="643"/>
        <v>#VALUE!</v>
      </c>
      <c r="BL471" t="e">
        <f t="shared" si="644"/>
        <v>#VALUE!</v>
      </c>
      <c r="BM471" t="e">
        <f t="shared" si="645"/>
        <v>#VALUE!</v>
      </c>
      <c r="BN471" t="e">
        <f t="shared" si="646"/>
        <v>#VALUE!</v>
      </c>
      <c r="BO471" t="e">
        <f t="shared" si="647"/>
        <v>#VALUE!</v>
      </c>
      <c r="BP471" t="e">
        <f t="shared" si="648"/>
        <v>#VALUE!</v>
      </c>
      <c r="BQ471" t="e">
        <f t="shared" si="649"/>
        <v>#VALUE!</v>
      </c>
      <c r="BR471" t="e">
        <f t="shared" si="650"/>
        <v>#VALUE!</v>
      </c>
      <c r="BS471" t="e">
        <f t="shared" si="651"/>
        <v>#VALUE!</v>
      </c>
      <c r="BT471" t="e">
        <f t="shared" si="652"/>
        <v>#VALUE!</v>
      </c>
      <c r="BU471" t="e">
        <f t="shared" si="653"/>
        <v>#VALUE!</v>
      </c>
      <c r="BV471" t="e">
        <f t="shared" si="654"/>
        <v>#VALUE!</v>
      </c>
      <c r="BW471" t="e">
        <f t="shared" si="655"/>
        <v>#VALUE!</v>
      </c>
      <c r="BX471" t="e">
        <f t="shared" si="656"/>
        <v>#VALUE!</v>
      </c>
      <c r="BY471" t="e">
        <f t="shared" si="657"/>
        <v>#VALUE!</v>
      </c>
      <c r="BZ471" t="e">
        <f t="shared" si="658"/>
        <v>#VALUE!</v>
      </c>
      <c r="CA471" t="e">
        <f t="shared" si="659"/>
        <v>#VALUE!</v>
      </c>
      <c r="CB471" t="e">
        <f t="shared" si="660"/>
        <v>#VALUE!</v>
      </c>
      <c r="CC471" t="e">
        <f t="shared" si="661"/>
        <v>#VALUE!</v>
      </c>
      <c r="CD471" t="e">
        <f t="shared" si="662"/>
        <v>#VALUE!</v>
      </c>
      <c r="CE471" t="e">
        <f t="shared" si="663"/>
        <v>#VALUE!</v>
      </c>
      <c r="CF471" t="e">
        <f t="shared" si="664"/>
        <v>#VALUE!</v>
      </c>
      <c r="CG471" t="e">
        <f t="shared" si="665"/>
        <v>#VALUE!</v>
      </c>
      <c r="CH471" t="e">
        <f t="shared" ca="1" si="666"/>
        <v>#N/A</v>
      </c>
    </row>
    <row r="472" spans="5:86" x14ac:dyDescent="0.25">
      <c r="E472">
        <f t="shared" si="669"/>
        <v>1045397</v>
      </c>
      <c r="F472">
        <f t="shared" si="669"/>
        <v>1045397</v>
      </c>
      <c r="G472" t="e">
        <f t="shared" si="668"/>
        <v>#N/A</v>
      </c>
      <c r="H472" t="e">
        <f t="shared" si="588"/>
        <v>#VALUE!</v>
      </c>
      <c r="I472" t="e">
        <f t="shared" si="589"/>
        <v>#VALUE!</v>
      </c>
      <c r="J472" t="e">
        <f t="shared" si="590"/>
        <v>#VALUE!</v>
      </c>
      <c r="K472" t="e">
        <f t="shared" si="591"/>
        <v>#VALUE!</v>
      </c>
      <c r="L472" t="e">
        <f t="shared" si="592"/>
        <v>#VALUE!</v>
      </c>
      <c r="M472" t="e">
        <f t="shared" si="593"/>
        <v>#VALUE!</v>
      </c>
      <c r="N472" t="e">
        <f t="shared" si="594"/>
        <v>#VALUE!</v>
      </c>
      <c r="O472" t="e">
        <f t="shared" si="595"/>
        <v>#VALUE!</v>
      </c>
      <c r="P472" t="e">
        <f t="shared" si="596"/>
        <v>#VALUE!</v>
      </c>
      <c r="Q472" t="e">
        <f t="shared" si="597"/>
        <v>#VALUE!</v>
      </c>
      <c r="R472" t="e">
        <f t="shared" si="598"/>
        <v>#VALUE!</v>
      </c>
      <c r="S472" t="e">
        <f t="shared" si="599"/>
        <v>#VALUE!</v>
      </c>
      <c r="T472" t="e">
        <f t="shared" si="600"/>
        <v>#VALUE!</v>
      </c>
      <c r="U472" t="e">
        <f t="shared" si="601"/>
        <v>#VALUE!</v>
      </c>
      <c r="V472" t="e">
        <f t="shared" si="602"/>
        <v>#VALUE!</v>
      </c>
      <c r="W472" t="e">
        <f t="shared" si="603"/>
        <v>#VALUE!</v>
      </c>
      <c r="X472" t="e">
        <f t="shared" si="604"/>
        <v>#VALUE!</v>
      </c>
      <c r="Y472" t="e">
        <f t="shared" si="605"/>
        <v>#VALUE!</v>
      </c>
      <c r="Z472" t="e">
        <f t="shared" si="606"/>
        <v>#VALUE!</v>
      </c>
      <c r="AA472" t="e">
        <f t="shared" si="607"/>
        <v>#VALUE!</v>
      </c>
      <c r="AB472" t="e">
        <f t="shared" si="608"/>
        <v>#VALUE!</v>
      </c>
      <c r="AC472" t="e">
        <f t="shared" si="609"/>
        <v>#VALUE!</v>
      </c>
      <c r="AD472" t="e">
        <f t="shared" si="610"/>
        <v>#VALUE!</v>
      </c>
      <c r="AE472" t="e">
        <f t="shared" si="611"/>
        <v>#VALUE!</v>
      </c>
      <c r="AF472" t="e">
        <f t="shared" si="612"/>
        <v>#VALUE!</v>
      </c>
      <c r="AG472" t="e">
        <f t="shared" si="613"/>
        <v>#VALUE!</v>
      </c>
      <c r="AH472" t="e">
        <f t="shared" si="614"/>
        <v>#VALUE!</v>
      </c>
      <c r="AI472" t="e">
        <f t="shared" si="615"/>
        <v>#VALUE!</v>
      </c>
      <c r="AJ472" t="e">
        <f t="shared" si="616"/>
        <v>#VALUE!</v>
      </c>
      <c r="AK472" t="e">
        <f t="shared" si="617"/>
        <v>#VALUE!</v>
      </c>
      <c r="AL472" t="e">
        <f t="shared" si="618"/>
        <v>#VALUE!</v>
      </c>
      <c r="AM472" t="e">
        <f t="shared" si="619"/>
        <v>#VALUE!</v>
      </c>
      <c r="AN472" t="e">
        <f t="shared" si="620"/>
        <v>#VALUE!</v>
      </c>
      <c r="AO472" t="e">
        <f t="shared" si="621"/>
        <v>#VALUE!</v>
      </c>
      <c r="AP472" t="e">
        <f t="shared" si="622"/>
        <v>#VALUE!</v>
      </c>
      <c r="AQ472" t="e">
        <f t="shared" si="623"/>
        <v>#VALUE!</v>
      </c>
      <c r="AR472" t="e">
        <f t="shared" si="624"/>
        <v>#VALUE!</v>
      </c>
      <c r="AS472" t="e">
        <f t="shared" si="625"/>
        <v>#VALUE!</v>
      </c>
      <c r="AT472" t="e">
        <f t="shared" si="626"/>
        <v>#VALUE!</v>
      </c>
      <c r="AU472" t="e">
        <f t="shared" si="627"/>
        <v>#VALUE!</v>
      </c>
      <c r="AV472" t="e">
        <f t="shared" si="628"/>
        <v>#VALUE!</v>
      </c>
      <c r="AW472" t="e">
        <f t="shared" si="629"/>
        <v>#VALUE!</v>
      </c>
      <c r="AX472" t="e">
        <f t="shared" si="630"/>
        <v>#VALUE!</v>
      </c>
      <c r="AY472" t="e">
        <f t="shared" si="631"/>
        <v>#VALUE!</v>
      </c>
      <c r="AZ472" t="e">
        <f t="shared" si="632"/>
        <v>#VALUE!</v>
      </c>
      <c r="BA472" t="e">
        <f t="shared" si="633"/>
        <v>#VALUE!</v>
      </c>
      <c r="BB472" t="e">
        <f t="shared" si="634"/>
        <v>#VALUE!</v>
      </c>
      <c r="BC472" t="e">
        <f t="shared" si="635"/>
        <v>#VALUE!</v>
      </c>
      <c r="BD472" t="e">
        <f t="shared" si="636"/>
        <v>#VALUE!</v>
      </c>
      <c r="BE472" t="e">
        <f t="shared" si="637"/>
        <v>#VALUE!</v>
      </c>
      <c r="BF472" t="e">
        <f t="shared" si="638"/>
        <v>#VALUE!</v>
      </c>
      <c r="BG472" t="e">
        <f t="shared" si="639"/>
        <v>#VALUE!</v>
      </c>
      <c r="BH472" t="e">
        <f t="shared" si="640"/>
        <v>#VALUE!</v>
      </c>
      <c r="BI472" t="e">
        <f t="shared" si="641"/>
        <v>#VALUE!</v>
      </c>
      <c r="BJ472" t="e">
        <f t="shared" si="642"/>
        <v>#VALUE!</v>
      </c>
      <c r="BK472" t="e">
        <f t="shared" si="643"/>
        <v>#VALUE!</v>
      </c>
      <c r="BL472" t="e">
        <f t="shared" si="644"/>
        <v>#VALUE!</v>
      </c>
      <c r="BM472" t="e">
        <f t="shared" si="645"/>
        <v>#VALUE!</v>
      </c>
      <c r="BN472" t="e">
        <f t="shared" si="646"/>
        <v>#VALUE!</v>
      </c>
      <c r="BO472" t="e">
        <f t="shared" si="647"/>
        <v>#VALUE!</v>
      </c>
      <c r="BP472" t="e">
        <f t="shared" si="648"/>
        <v>#VALUE!</v>
      </c>
      <c r="BQ472" t="e">
        <f t="shared" si="649"/>
        <v>#VALUE!</v>
      </c>
      <c r="BR472" t="e">
        <f t="shared" si="650"/>
        <v>#VALUE!</v>
      </c>
      <c r="BS472" t="e">
        <f t="shared" si="651"/>
        <v>#VALUE!</v>
      </c>
      <c r="BT472" t="e">
        <f t="shared" si="652"/>
        <v>#VALUE!</v>
      </c>
      <c r="BU472" t="e">
        <f t="shared" si="653"/>
        <v>#VALUE!</v>
      </c>
      <c r="BV472" t="e">
        <f t="shared" si="654"/>
        <v>#VALUE!</v>
      </c>
      <c r="BW472" t="e">
        <f t="shared" si="655"/>
        <v>#VALUE!</v>
      </c>
      <c r="BX472" t="e">
        <f t="shared" si="656"/>
        <v>#VALUE!</v>
      </c>
      <c r="BY472" t="e">
        <f t="shared" si="657"/>
        <v>#VALUE!</v>
      </c>
      <c r="BZ472" t="e">
        <f t="shared" si="658"/>
        <v>#VALUE!</v>
      </c>
      <c r="CA472" t="e">
        <f t="shared" si="659"/>
        <v>#VALUE!</v>
      </c>
      <c r="CB472" t="e">
        <f t="shared" si="660"/>
        <v>#VALUE!</v>
      </c>
      <c r="CC472" t="e">
        <f t="shared" si="661"/>
        <v>#VALUE!</v>
      </c>
      <c r="CD472" t="e">
        <f t="shared" si="662"/>
        <v>#VALUE!</v>
      </c>
      <c r="CE472" t="e">
        <f t="shared" si="663"/>
        <v>#VALUE!</v>
      </c>
      <c r="CF472" t="e">
        <f t="shared" si="664"/>
        <v>#VALUE!</v>
      </c>
      <c r="CG472" t="e">
        <f t="shared" si="665"/>
        <v>#VALUE!</v>
      </c>
      <c r="CH472" t="e">
        <f t="shared" ca="1" si="666"/>
        <v>#N/A</v>
      </c>
    </row>
    <row r="473" spans="5:86" x14ac:dyDescent="0.25">
      <c r="E473">
        <f t="shared" si="669"/>
        <v>1045396</v>
      </c>
      <c r="F473">
        <f t="shared" si="669"/>
        <v>1045396</v>
      </c>
      <c r="G473" t="e">
        <f t="shared" si="668"/>
        <v>#N/A</v>
      </c>
      <c r="H473" t="e">
        <f t="shared" si="588"/>
        <v>#VALUE!</v>
      </c>
      <c r="I473" t="e">
        <f t="shared" si="589"/>
        <v>#VALUE!</v>
      </c>
      <c r="J473" t="e">
        <f t="shared" si="590"/>
        <v>#VALUE!</v>
      </c>
      <c r="K473" t="e">
        <f t="shared" si="591"/>
        <v>#VALUE!</v>
      </c>
      <c r="L473" t="e">
        <f t="shared" si="592"/>
        <v>#VALUE!</v>
      </c>
      <c r="M473" t="e">
        <f t="shared" si="593"/>
        <v>#VALUE!</v>
      </c>
      <c r="N473" t="e">
        <f t="shared" si="594"/>
        <v>#VALUE!</v>
      </c>
      <c r="O473" t="e">
        <f t="shared" si="595"/>
        <v>#VALUE!</v>
      </c>
      <c r="P473" t="e">
        <f t="shared" si="596"/>
        <v>#VALUE!</v>
      </c>
      <c r="Q473" t="e">
        <f t="shared" si="597"/>
        <v>#VALUE!</v>
      </c>
      <c r="R473" t="e">
        <f t="shared" si="598"/>
        <v>#VALUE!</v>
      </c>
      <c r="S473" t="e">
        <f t="shared" si="599"/>
        <v>#VALUE!</v>
      </c>
      <c r="T473" t="e">
        <f t="shared" si="600"/>
        <v>#VALUE!</v>
      </c>
      <c r="U473" t="e">
        <f t="shared" si="601"/>
        <v>#VALUE!</v>
      </c>
      <c r="V473" t="e">
        <f t="shared" si="602"/>
        <v>#VALUE!</v>
      </c>
      <c r="W473" t="e">
        <f t="shared" si="603"/>
        <v>#VALUE!</v>
      </c>
      <c r="X473" t="e">
        <f t="shared" si="604"/>
        <v>#VALUE!</v>
      </c>
      <c r="Y473" t="e">
        <f t="shared" si="605"/>
        <v>#VALUE!</v>
      </c>
      <c r="Z473" t="e">
        <f t="shared" si="606"/>
        <v>#VALUE!</v>
      </c>
      <c r="AA473" t="e">
        <f t="shared" si="607"/>
        <v>#VALUE!</v>
      </c>
      <c r="AB473" t="e">
        <f t="shared" si="608"/>
        <v>#VALUE!</v>
      </c>
      <c r="AC473" t="e">
        <f t="shared" si="609"/>
        <v>#VALUE!</v>
      </c>
      <c r="AD473" t="e">
        <f t="shared" si="610"/>
        <v>#VALUE!</v>
      </c>
      <c r="AE473" t="e">
        <f t="shared" si="611"/>
        <v>#VALUE!</v>
      </c>
      <c r="AF473" t="e">
        <f t="shared" si="612"/>
        <v>#VALUE!</v>
      </c>
      <c r="AG473" t="e">
        <f t="shared" si="613"/>
        <v>#VALUE!</v>
      </c>
      <c r="AH473" t="e">
        <f t="shared" si="614"/>
        <v>#VALUE!</v>
      </c>
      <c r="AI473" t="e">
        <f t="shared" si="615"/>
        <v>#VALUE!</v>
      </c>
      <c r="AJ473" t="e">
        <f t="shared" si="616"/>
        <v>#VALUE!</v>
      </c>
      <c r="AK473" t="e">
        <f t="shared" si="617"/>
        <v>#VALUE!</v>
      </c>
      <c r="AL473" t="e">
        <f t="shared" si="618"/>
        <v>#VALUE!</v>
      </c>
      <c r="AM473" t="e">
        <f t="shared" si="619"/>
        <v>#VALUE!</v>
      </c>
      <c r="AN473" t="e">
        <f t="shared" si="620"/>
        <v>#VALUE!</v>
      </c>
      <c r="AO473" t="e">
        <f t="shared" si="621"/>
        <v>#VALUE!</v>
      </c>
      <c r="AP473" t="e">
        <f t="shared" si="622"/>
        <v>#VALUE!</v>
      </c>
      <c r="AQ473" t="e">
        <f t="shared" si="623"/>
        <v>#VALUE!</v>
      </c>
      <c r="AR473" t="e">
        <f t="shared" si="624"/>
        <v>#VALUE!</v>
      </c>
      <c r="AS473" t="e">
        <f t="shared" si="625"/>
        <v>#VALUE!</v>
      </c>
      <c r="AT473" t="e">
        <f t="shared" si="626"/>
        <v>#VALUE!</v>
      </c>
      <c r="AU473" t="e">
        <f t="shared" si="627"/>
        <v>#VALUE!</v>
      </c>
      <c r="AV473" t="e">
        <f t="shared" si="628"/>
        <v>#VALUE!</v>
      </c>
      <c r="AW473" t="e">
        <f t="shared" si="629"/>
        <v>#VALUE!</v>
      </c>
      <c r="AX473" t="e">
        <f t="shared" si="630"/>
        <v>#VALUE!</v>
      </c>
      <c r="AY473" t="e">
        <f t="shared" si="631"/>
        <v>#VALUE!</v>
      </c>
      <c r="AZ473" t="e">
        <f t="shared" si="632"/>
        <v>#VALUE!</v>
      </c>
      <c r="BA473" t="e">
        <f t="shared" si="633"/>
        <v>#VALUE!</v>
      </c>
      <c r="BB473" t="e">
        <f t="shared" si="634"/>
        <v>#VALUE!</v>
      </c>
      <c r="BC473" t="e">
        <f t="shared" si="635"/>
        <v>#VALUE!</v>
      </c>
      <c r="BD473" t="e">
        <f t="shared" si="636"/>
        <v>#VALUE!</v>
      </c>
      <c r="BE473" t="e">
        <f t="shared" si="637"/>
        <v>#VALUE!</v>
      </c>
      <c r="BF473" t="e">
        <f t="shared" si="638"/>
        <v>#VALUE!</v>
      </c>
      <c r="BG473" t="e">
        <f t="shared" si="639"/>
        <v>#VALUE!</v>
      </c>
      <c r="BH473" t="e">
        <f t="shared" si="640"/>
        <v>#VALUE!</v>
      </c>
      <c r="BI473" t="e">
        <f t="shared" si="641"/>
        <v>#VALUE!</v>
      </c>
      <c r="BJ473" t="e">
        <f t="shared" si="642"/>
        <v>#VALUE!</v>
      </c>
      <c r="BK473" t="e">
        <f t="shared" si="643"/>
        <v>#VALUE!</v>
      </c>
      <c r="BL473" t="e">
        <f t="shared" si="644"/>
        <v>#VALUE!</v>
      </c>
      <c r="BM473" t="e">
        <f t="shared" si="645"/>
        <v>#VALUE!</v>
      </c>
      <c r="BN473" t="e">
        <f t="shared" si="646"/>
        <v>#VALUE!</v>
      </c>
      <c r="BO473" t="e">
        <f t="shared" si="647"/>
        <v>#VALUE!</v>
      </c>
      <c r="BP473" t="e">
        <f t="shared" si="648"/>
        <v>#VALUE!</v>
      </c>
      <c r="BQ473" t="e">
        <f t="shared" si="649"/>
        <v>#VALUE!</v>
      </c>
      <c r="BR473" t="e">
        <f t="shared" si="650"/>
        <v>#VALUE!</v>
      </c>
      <c r="BS473" t="e">
        <f t="shared" si="651"/>
        <v>#VALUE!</v>
      </c>
      <c r="BT473" t="e">
        <f t="shared" si="652"/>
        <v>#VALUE!</v>
      </c>
      <c r="BU473" t="e">
        <f t="shared" si="653"/>
        <v>#VALUE!</v>
      </c>
      <c r="BV473" t="e">
        <f t="shared" si="654"/>
        <v>#VALUE!</v>
      </c>
      <c r="BW473" t="e">
        <f t="shared" si="655"/>
        <v>#VALUE!</v>
      </c>
      <c r="BX473" t="e">
        <f t="shared" si="656"/>
        <v>#VALUE!</v>
      </c>
      <c r="BY473" t="e">
        <f t="shared" si="657"/>
        <v>#VALUE!</v>
      </c>
      <c r="BZ473" t="e">
        <f t="shared" si="658"/>
        <v>#VALUE!</v>
      </c>
      <c r="CA473" t="e">
        <f t="shared" si="659"/>
        <v>#VALUE!</v>
      </c>
      <c r="CB473" t="e">
        <f t="shared" si="660"/>
        <v>#VALUE!</v>
      </c>
      <c r="CC473" t="e">
        <f t="shared" si="661"/>
        <v>#VALUE!</v>
      </c>
      <c r="CD473" t="e">
        <f t="shared" si="662"/>
        <v>#VALUE!</v>
      </c>
      <c r="CE473" t="e">
        <f t="shared" si="663"/>
        <v>#VALUE!</v>
      </c>
      <c r="CF473" t="e">
        <f t="shared" si="664"/>
        <v>#VALUE!</v>
      </c>
      <c r="CG473" t="e">
        <f t="shared" si="665"/>
        <v>#VALUE!</v>
      </c>
      <c r="CH473" t="e">
        <f t="shared" ca="1" si="666"/>
        <v>#N/A</v>
      </c>
    </row>
    <row r="474" spans="5:86" x14ac:dyDescent="0.25">
      <c r="E474">
        <f t="shared" si="669"/>
        <v>1045395</v>
      </c>
      <c r="F474">
        <f t="shared" si="669"/>
        <v>1045395</v>
      </c>
      <c r="G474" t="e">
        <f t="shared" si="668"/>
        <v>#N/A</v>
      </c>
      <c r="H474" t="e">
        <f t="shared" si="588"/>
        <v>#VALUE!</v>
      </c>
      <c r="I474" t="e">
        <f t="shared" si="589"/>
        <v>#VALUE!</v>
      </c>
      <c r="J474" t="e">
        <f t="shared" si="590"/>
        <v>#VALUE!</v>
      </c>
      <c r="K474" t="e">
        <f t="shared" si="591"/>
        <v>#VALUE!</v>
      </c>
      <c r="L474" t="e">
        <f t="shared" si="592"/>
        <v>#VALUE!</v>
      </c>
      <c r="M474" t="e">
        <f t="shared" si="593"/>
        <v>#VALUE!</v>
      </c>
      <c r="N474" t="e">
        <f t="shared" si="594"/>
        <v>#VALUE!</v>
      </c>
      <c r="O474" t="e">
        <f t="shared" si="595"/>
        <v>#VALUE!</v>
      </c>
      <c r="P474" t="e">
        <f t="shared" si="596"/>
        <v>#VALUE!</v>
      </c>
      <c r="Q474" t="e">
        <f t="shared" si="597"/>
        <v>#VALUE!</v>
      </c>
      <c r="R474" t="e">
        <f t="shared" si="598"/>
        <v>#VALUE!</v>
      </c>
      <c r="S474" t="e">
        <f t="shared" si="599"/>
        <v>#VALUE!</v>
      </c>
      <c r="T474" t="e">
        <f t="shared" si="600"/>
        <v>#VALUE!</v>
      </c>
      <c r="U474" t="e">
        <f t="shared" si="601"/>
        <v>#VALUE!</v>
      </c>
      <c r="V474" t="e">
        <f t="shared" si="602"/>
        <v>#VALUE!</v>
      </c>
      <c r="W474" t="e">
        <f t="shared" si="603"/>
        <v>#VALUE!</v>
      </c>
      <c r="X474" t="e">
        <f t="shared" si="604"/>
        <v>#VALUE!</v>
      </c>
      <c r="Y474" t="e">
        <f t="shared" si="605"/>
        <v>#VALUE!</v>
      </c>
      <c r="Z474" t="e">
        <f t="shared" si="606"/>
        <v>#VALUE!</v>
      </c>
      <c r="AA474" t="e">
        <f t="shared" si="607"/>
        <v>#VALUE!</v>
      </c>
      <c r="AB474" t="e">
        <f t="shared" si="608"/>
        <v>#VALUE!</v>
      </c>
      <c r="AC474" t="e">
        <f t="shared" si="609"/>
        <v>#VALUE!</v>
      </c>
      <c r="AD474" t="e">
        <f t="shared" si="610"/>
        <v>#VALUE!</v>
      </c>
      <c r="AE474" t="e">
        <f t="shared" si="611"/>
        <v>#VALUE!</v>
      </c>
      <c r="AF474" t="e">
        <f t="shared" si="612"/>
        <v>#VALUE!</v>
      </c>
      <c r="AG474" t="e">
        <f t="shared" si="613"/>
        <v>#VALUE!</v>
      </c>
      <c r="AH474" t="e">
        <f t="shared" si="614"/>
        <v>#VALUE!</v>
      </c>
      <c r="AI474" t="e">
        <f t="shared" si="615"/>
        <v>#VALUE!</v>
      </c>
      <c r="AJ474" t="e">
        <f t="shared" si="616"/>
        <v>#VALUE!</v>
      </c>
      <c r="AK474" t="e">
        <f t="shared" si="617"/>
        <v>#VALUE!</v>
      </c>
      <c r="AL474" t="e">
        <f t="shared" si="618"/>
        <v>#VALUE!</v>
      </c>
      <c r="AM474" t="e">
        <f t="shared" si="619"/>
        <v>#VALUE!</v>
      </c>
      <c r="AN474" t="e">
        <f t="shared" si="620"/>
        <v>#VALUE!</v>
      </c>
      <c r="AO474" t="e">
        <f t="shared" si="621"/>
        <v>#VALUE!</v>
      </c>
      <c r="AP474" t="e">
        <f t="shared" si="622"/>
        <v>#VALUE!</v>
      </c>
      <c r="AQ474" t="e">
        <f t="shared" si="623"/>
        <v>#VALUE!</v>
      </c>
      <c r="AR474" t="e">
        <f t="shared" si="624"/>
        <v>#VALUE!</v>
      </c>
      <c r="AS474" t="e">
        <f t="shared" si="625"/>
        <v>#VALUE!</v>
      </c>
      <c r="AT474" t="e">
        <f t="shared" si="626"/>
        <v>#VALUE!</v>
      </c>
      <c r="AU474" t="e">
        <f t="shared" si="627"/>
        <v>#VALUE!</v>
      </c>
      <c r="AV474" t="e">
        <f t="shared" si="628"/>
        <v>#VALUE!</v>
      </c>
      <c r="AW474" t="e">
        <f t="shared" si="629"/>
        <v>#VALUE!</v>
      </c>
      <c r="AX474" t="e">
        <f t="shared" si="630"/>
        <v>#VALUE!</v>
      </c>
      <c r="AY474" t="e">
        <f t="shared" si="631"/>
        <v>#VALUE!</v>
      </c>
      <c r="AZ474" t="e">
        <f t="shared" si="632"/>
        <v>#VALUE!</v>
      </c>
      <c r="BA474" t="e">
        <f t="shared" si="633"/>
        <v>#VALUE!</v>
      </c>
      <c r="BB474" t="e">
        <f t="shared" si="634"/>
        <v>#VALUE!</v>
      </c>
      <c r="BC474" t="e">
        <f t="shared" si="635"/>
        <v>#VALUE!</v>
      </c>
      <c r="BD474" t="e">
        <f t="shared" si="636"/>
        <v>#VALUE!</v>
      </c>
      <c r="BE474" t="e">
        <f t="shared" si="637"/>
        <v>#VALUE!</v>
      </c>
      <c r="BF474" t="e">
        <f t="shared" si="638"/>
        <v>#VALUE!</v>
      </c>
      <c r="BG474" t="e">
        <f t="shared" si="639"/>
        <v>#VALUE!</v>
      </c>
      <c r="BH474" t="e">
        <f t="shared" si="640"/>
        <v>#VALUE!</v>
      </c>
      <c r="BI474" t="e">
        <f t="shared" si="641"/>
        <v>#VALUE!</v>
      </c>
      <c r="BJ474" t="e">
        <f t="shared" si="642"/>
        <v>#VALUE!</v>
      </c>
      <c r="BK474" t="e">
        <f t="shared" si="643"/>
        <v>#VALUE!</v>
      </c>
      <c r="BL474" t="e">
        <f t="shared" si="644"/>
        <v>#VALUE!</v>
      </c>
      <c r="BM474" t="e">
        <f t="shared" si="645"/>
        <v>#VALUE!</v>
      </c>
      <c r="BN474" t="e">
        <f t="shared" si="646"/>
        <v>#VALUE!</v>
      </c>
      <c r="BO474" t="e">
        <f t="shared" si="647"/>
        <v>#VALUE!</v>
      </c>
      <c r="BP474" t="e">
        <f t="shared" si="648"/>
        <v>#VALUE!</v>
      </c>
      <c r="BQ474" t="e">
        <f t="shared" si="649"/>
        <v>#VALUE!</v>
      </c>
      <c r="BR474" t="e">
        <f t="shared" si="650"/>
        <v>#VALUE!</v>
      </c>
      <c r="BS474" t="e">
        <f t="shared" si="651"/>
        <v>#VALUE!</v>
      </c>
      <c r="BT474" t="e">
        <f t="shared" si="652"/>
        <v>#VALUE!</v>
      </c>
      <c r="BU474" t="e">
        <f t="shared" si="653"/>
        <v>#VALUE!</v>
      </c>
      <c r="BV474" t="e">
        <f t="shared" si="654"/>
        <v>#VALUE!</v>
      </c>
      <c r="BW474" t="e">
        <f t="shared" si="655"/>
        <v>#VALUE!</v>
      </c>
      <c r="BX474" t="e">
        <f t="shared" si="656"/>
        <v>#VALUE!</v>
      </c>
      <c r="BY474" t="e">
        <f t="shared" si="657"/>
        <v>#VALUE!</v>
      </c>
      <c r="BZ474" t="e">
        <f t="shared" si="658"/>
        <v>#VALUE!</v>
      </c>
      <c r="CA474" t="e">
        <f t="shared" si="659"/>
        <v>#VALUE!</v>
      </c>
      <c r="CB474" t="e">
        <f t="shared" si="660"/>
        <v>#VALUE!</v>
      </c>
      <c r="CC474" t="e">
        <f t="shared" si="661"/>
        <v>#VALUE!</v>
      </c>
      <c r="CD474" t="e">
        <f t="shared" si="662"/>
        <v>#VALUE!</v>
      </c>
      <c r="CE474" t="e">
        <f t="shared" si="663"/>
        <v>#VALUE!</v>
      </c>
      <c r="CF474" t="e">
        <f t="shared" si="664"/>
        <v>#VALUE!</v>
      </c>
      <c r="CG474" t="e">
        <f t="shared" si="665"/>
        <v>#VALUE!</v>
      </c>
      <c r="CH474" t="e">
        <f t="shared" ca="1" si="666"/>
        <v>#N/A</v>
      </c>
    </row>
    <row r="475" spans="5:86" x14ac:dyDescent="0.25">
      <c r="E475">
        <f t="shared" si="669"/>
        <v>1045394</v>
      </c>
      <c r="F475">
        <f t="shared" si="669"/>
        <v>1045394</v>
      </c>
      <c r="G475" t="e">
        <f t="shared" si="668"/>
        <v>#N/A</v>
      </c>
      <c r="H475" t="e">
        <f t="shared" si="588"/>
        <v>#VALUE!</v>
      </c>
      <c r="I475" t="e">
        <f t="shared" si="589"/>
        <v>#VALUE!</v>
      </c>
      <c r="J475" t="e">
        <f t="shared" si="590"/>
        <v>#VALUE!</v>
      </c>
      <c r="K475" t="e">
        <f t="shared" si="591"/>
        <v>#VALUE!</v>
      </c>
      <c r="L475" t="e">
        <f t="shared" si="592"/>
        <v>#VALUE!</v>
      </c>
      <c r="M475" t="e">
        <f t="shared" si="593"/>
        <v>#VALUE!</v>
      </c>
      <c r="N475" t="e">
        <f t="shared" si="594"/>
        <v>#VALUE!</v>
      </c>
      <c r="O475" t="e">
        <f t="shared" si="595"/>
        <v>#VALUE!</v>
      </c>
      <c r="P475" t="e">
        <f t="shared" si="596"/>
        <v>#VALUE!</v>
      </c>
      <c r="Q475" t="e">
        <f t="shared" si="597"/>
        <v>#VALUE!</v>
      </c>
      <c r="R475" t="e">
        <f t="shared" si="598"/>
        <v>#VALUE!</v>
      </c>
      <c r="S475" t="e">
        <f t="shared" si="599"/>
        <v>#VALUE!</v>
      </c>
      <c r="T475" t="e">
        <f t="shared" si="600"/>
        <v>#VALUE!</v>
      </c>
      <c r="U475" t="e">
        <f t="shared" si="601"/>
        <v>#VALUE!</v>
      </c>
      <c r="V475" t="e">
        <f t="shared" si="602"/>
        <v>#VALUE!</v>
      </c>
      <c r="W475" t="e">
        <f t="shared" si="603"/>
        <v>#VALUE!</v>
      </c>
      <c r="X475" t="e">
        <f t="shared" si="604"/>
        <v>#VALUE!</v>
      </c>
      <c r="Y475" t="e">
        <f t="shared" si="605"/>
        <v>#VALUE!</v>
      </c>
      <c r="Z475" t="e">
        <f t="shared" si="606"/>
        <v>#VALUE!</v>
      </c>
      <c r="AA475" t="e">
        <f t="shared" si="607"/>
        <v>#VALUE!</v>
      </c>
      <c r="AB475" t="e">
        <f t="shared" si="608"/>
        <v>#VALUE!</v>
      </c>
      <c r="AC475" t="e">
        <f t="shared" si="609"/>
        <v>#VALUE!</v>
      </c>
      <c r="AD475" t="e">
        <f t="shared" si="610"/>
        <v>#VALUE!</v>
      </c>
      <c r="AE475" t="e">
        <f t="shared" si="611"/>
        <v>#VALUE!</v>
      </c>
      <c r="AF475" t="e">
        <f t="shared" si="612"/>
        <v>#VALUE!</v>
      </c>
      <c r="AG475" t="e">
        <f t="shared" si="613"/>
        <v>#VALUE!</v>
      </c>
      <c r="AH475" t="e">
        <f t="shared" si="614"/>
        <v>#VALUE!</v>
      </c>
      <c r="AI475" t="e">
        <f t="shared" si="615"/>
        <v>#VALUE!</v>
      </c>
      <c r="AJ475" t="e">
        <f t="shared" si="616"/>
        <v>#VALUE!</v>
      </c>
      <c r="AK475" t="e">
        <f t="shared" si="617"/>
        <v>#VALUE!</v>
      </c>
      <c r="AL475" t="e">
        <f t="shared" si="618"/>
        <v>#VALUE!</v>
      </c>
      <c r="AM475" t="e">
        <f t="shared" si="619"/>
        <v>#VALUE!</v>
      </c>
      <c r="AN475" t="e">
        <f t="shared" si="620"/>
        <v>#VALUE!</v>
      </c>
      <c r="AO475" t="e">
        <f t="shared" si="621"/>
        <v>#VALUE!</v>
      </c>
      <c r="AP475" t="e">
        <f t="shared" si="622"/>
        <v>#VALUE!</v>
      </c>
      <c r="AQ475" t="e">
        <f t="shared" si="623"/>
        <v>#VALUE!</v>
      </c>
      <c r="AR475" t="e">
        <f t="shared" si="624"/>
        <v>#VALUE!</v>
      </c>
      <c r="AS475" t="e">
        <f t="shared" si="625"/>
        <v>#VALUE!</v>
      </c>
      <c r="AT475" t="e">
        <f t="shared" si="626"/>
        <v>#VALUE!</v>
      </c>
      <c r="AU475" t="e">
        <f t="shared" si="627"/>
        <v>#VALUE!</v>
      </c>
      <c r="AV475" t="e">
        <f t="shared" si="628"/>
        <v>#VALUE!</v>
      </c>
      <c r="AW475" t="e">
        <f t="shared" si="629"/>
        <v>#VALUE!</v>
      </c>
      <c r="AX475" t="e">
        <f t="shared" si="630"/>
        <v>#VALUE!</v>
      </c>
      <c r="AY475" t="e">
        <f t="shared" si="631"/>
        <v>#VALUE!</v>
      </c>
      <c r="AZ475" t="e">
        <f t="shared" si="632"/>
        <v>#VALUE!</v>
      </c>
      <c r="BA475" t="e">
        <f t="shared" si="633"/>
        <v>#VALUE!</v>
      </c>
      <c r="BB475" t="e">
        <f t="shared" si="634"/>
        <v>#VALUE!</v>
      </c>
      <c r="BC475" t="e">
        <f t="shared" si="635"/>
        <v>#VALUE!</v>
      </c>
      <c r="BD475" t="e">
        <f t="shared" si="636"/>
        <v>#VALUE!</v>
      </c>
      <c r="BE475" t="e">
        <f t="shared" si="637"/>
        <v>#VALUE!</v>
      </c>
      <c r="BF475" t="e">
        <f t="shared" si="638"/>
        <v>#VALUE!</v>
      </c>
      <c r="BG475" t="e">
        <f t="shared" si="639"/>
        <v>#VALUE!</v>
      </c>
      <c r="BH475" t="e">
        <f t="shared" si="640"/>
        <v>#VALUE!</v>
      </c>
      <c r="BI475" t="e">
        <f t="shared" si="641"/>
        <v>#VALUE!</v>
      </c>
      <c r="BJ475" t="e">
        <f t="shared" si="642"/>
        <v>#VALUE!</v>
      </c>
      <c r="BK475" t="e">
        <f t="shared" si="643"/>
        <v>#VALUE!</v>
      </c>
      <c r="BL475" t="e">
        <f t="shared" si="644"/>
        <v>#VALUE!</v>
      </c>
      <c r="BM475" t="e">
        <f t="shared" si="645"/>
        <v>#VALUE!</v>
      </c>
      <c r="BN475" t="e">
        <f t="shared" si="646"/>
        <v>#VALUE!</v>
      </c>
      <c r="BO475" t="e">
        <f t="shared" si="647"/>
        <v>#VALUE!</v>
      </c>
      <c r="BP475" t="e">
        <f t="shared" si="648"/>
        <v>#VALUE!</v>
      </c>
      <c r="BQ475" t="e">
        <f t="shared" si="649"/>
        <v>#VALUE!</v>
      </c>
      <c r="BR475" t="e">
        <f t="shared" si="650"/>
        <v>#VALUE!</v>
      </c>
      <c r="BS475" t="e">
        <f t="shared" si="651"/>
        <v>#VALUE!</v>
      </c>
      <c r="BT475" t="e">
        <f t="shared" si="652"/>
        <v>#VALUE!</v>
      </c>
      <c r="BU475" t="e">
        <f t="shared" si="653"/>
        <v>#VALUE!</v>
      </c>
      <c r="BV475" t="e">
        <f t="shared" si="654"/>
        <v>#VALUE!</v>
      </c>
      <c r="BW475" t="e">
        <f t="shared" si="655"/>
        <v>#VALUE!</v>
      </c>
      <c r="BX475" t="e">
        <f t="shared" si="656"/>
        <v>#VALUE!</v>
      </c>
      <c r="BY475" t="e">
        <f t="shared" si="657"/>
        <v>#VALUE!</v>
      </c>
      <c r="BZ475" t="e">
        <f t="shared" si="658"/>
        <v>#VALUE!</v>
      </c>
      <c r="CA475" t="e">
        <f t="shared" si="659"/>
        <v>#VALUE!</v>
      </c>
      <c r="CB475" t="e">
        <f t="shared" si="660"/>
        <v>#VALUE!</v>
      </c>
      <c r="CC475" t="e">
        <f t="shared" si="661"/>
        <v>#VALUE!</v>
      </c>
      <c r="CD475" t="e">
        <f t="shared" si="662"/>
        <v>#VALUE!</v>
      </c>
      <c r="CE475" t="e">
        <f t="shared" si="663"/>
        <v>#VALUE!</v>
      </c>
      <c r="CF475" t="e">
        <f t="shared" si="664"/>
        <v>#VALUE!</v>
      </c>
      <c r="CG475" t="e">
        <f t="shared" si="665"/>
        <v>#VALUE!</v>
      </c>
      <c r="CH475" t="e">
        <f t="shared" ca="1" si="666"/>
        <v>#N/A</v>
      </c>
    </row>
    <row r="476" spans="5:86" x14ac:dyDescent="0.25">
      <c r="E476">
        <f t="shared" si="669"/>
        <v>1045393</v>
      </c>
      <c r="F476">
        <f t="shared" si="669"/>
        <v>1045393</v>
      </c>
      <c r="G476" t="e">
        <f t="shared" si="668"/>
        <v>#N/A</v>
      </c>
      <c r="H476" t="e">
        <f t="shared" si="588"/>
        <v>#VALUE!</v>
      </c>
      <c r="I476" t="e">
        <f t="shared" si="589"/>
        <v>#VALUE!</v>
      </c>
      <c r="J476" t="e">
        <f t="shared" si="590"/>
        <v>#VALUE!</v>
      </c>
      <c r="K476" t="e">
        <f t="shared" si="591"/>
        <v>#VALUE!</v>
      </c>
      <c r="L476" t="e">
        <f t="shared" si="592"/>
        <v>#VALUE!</v>
      </c>
      <c r="M476" t="e">
        <f t="shared" si="593"/>
        <v>#VALUE!</v>
      </c>
      <c r="N476" t="e">
        <f t="shared" si="594"/>
        <v>#VALUE!</v>
      </c>
      <c r="O476" t="e">
        <f t="shared" si="595"/>
        <v>#VALUE!</v>
      </c>
      <c r="P476" t="e">
        <f t="shared" si="596"/>
        <v>#VALUE!</v>
      </c>
      <c r="Q476" t="e">
        <f t="shared" si="597"/>
        <v>#VALUE!</v>
      </c>
      <c r="R476" t="e">
        <f t="shared" si="598"/>
        <v>#VALUE!</v>
      </c>
      <c r="S476" t="e">
        <f t="shared" si="599"/>
        <v>#VALUE!</v>
      </c>
      <c r="T476" t="e">
        <f t="shared" si="600"/>
        <v>#VALUE!</v>
      </c>
      <c r="U476" t="e">
        <f t="shared" si="601"/>
        <v>#VALUE!</v>
      </c>
      <c r="V476" t="e">
        <f t="shared" si="602"/>
        <v>#VALUE!</v>
      </c>
      <c r="W476" t="e">
        <f t="shared" si="603"/>
        <v>#VALUE!</v>
      </c>
      <c r="X476" t="e">
        <f t="shared" si="604"/>
        <v>#VALUE!</v>
      </c>
      <c r="Y476" t="e">
        <f t="shared" si="605"/>
        <v>#VALUE!</v>
      </c>
      <c r="Z476" t="e">
        <f t="shared" si="606"/>
        <v>#VALUE!</v>
      </c>
      <c r="AA476" t="e">
        <f t="shared" si="607"/>
        <v>#VALUE!</v>
      </c>
      <c r="AB476" t="e">
        <f t="shared" si="608"/>
        <v>#VALUE!</v>
      </c>
      <c r="AC476" t="e">
        <f t="shared" si="609"/>
        <v>#VALUE!</v>
      </c>
      <c r="AD476" t="e">
        <f t="shared" si="610"/>
        <v>#VALUE!</v>
      </c>
      <c r="AE476" t="e">
        <f t="shared" si="611"/>
        <v>#VALUE!</v>
      </c>
      <c r="AF476" t="e">
        <f t="shared" si="612"/>
        <v>#VALUE!</v>
      </c>
      <c r="AG476" t="e">
        <f t="shared" si="613"/>
        <v>#VALUE!</v>
      </c>
      <c r="AH476" t="e">
        <f t="shared" si="614"/>
        <v>#VALUE!</v>
      </c>
      <c r="AI476" t="e">
        <f t="shared" si="615"/>
        <v>#VALUE!</v>
      </c>
      <c r="AJ476" t="e">
        <f t="shared" si="616"/>
        <v>#VALUE!</v>
      </c>
      <c r="AK476" t="e">
        <f t="shared" si="617"/>
        <v>#VALUE!</v>
      </c>
      <c r="AL476" t="e">
        <f t="shared" si="618"/>
        <v>#VALUE!</v>
      </c>
      <c r="AM476" t="e">
        <f t="shared" si="619"/>
        <v>#VALUE!</v>
      </c>
      <c r="AN476" t="e">
        <f t="shared" si="620"/>
        <v>#VALUE!</v>
      </c>
      <c r="AO476" t="e">
        <f t="shared" si="621"/>
        <v>#VALUE!</v>
      </c>
      <c r="AP476" t="e">
        <f t="shared" si="622"/>
        <v>#VALUE!</v>
      </c>
      <c r="AQ476" t="e">
        <f t="shared" si="623"/>
        <v>#VALUE!</v>
      </c>
      <c r="AR476" t="e">
        <f t="shared" si="624"/>
        <v>#VALUE!</v>
      </c>
      <c r="AS476" t="e">
        <f t="shared" si="625"/>
        <v>#VALUE!</v>
      </c>
      <c r="AT476" t="e">
        <f t="shared" si="626"/>
        <v>#VALUE!</v>
      </c>
      <c r="AU476" t="e">
        <f t="shared" si="627"/>
        <v>#VALUE!</v>
      </c>
      <c r="AV476" t="e">
        <f t="shared" si="628"/>
        <v>#VALUE!</v>
      </c>
      <c r="AW476" t="e">
        <f t="shared" si="629"/>
        <v>#VALUE!</v>
      </c>
      <c r="AX476" t="e">
        <f t="shared" si="630"/>
        <v>#VALUE!</v>
      </c>
      <c r="AY476" t="e">
        <f t="shared" si="631"/>
        <v>#VALUE!</v>
      </c>
      <c r="AZ476" t="e">
        <f t="shared" si="632"/>
        <v>#VALUE!</v>
      </c>
      <c r="BA476" t="e">
        <f t="shared" si="633"/>
        <v>#VALUE!</v>
      </c>
      <c r="BB476" t="e">
        <f t="shared" si="634"/>
        <v>#VALUE!</v>
      </c>
      <c r="BC476" t="e">
        <f t="shared" si="635"/>
        <v>#VALUE!</v>
      </c>
      <c r="BD476" t="e">
        <f t="shared" si="636"/>
        <v>#VALUE!</v>
      </c>
      <c r="BE476" t="e">
        <f t="shared" si="637"/>
        <v>#VALUE!</v>
      </c>
      <c r="BF476" t="e">
        <f t="shared" si="638"/>
        <v>#VALUE!</v>
      </c>
      <c r="BG476" t="e">
        <f t="shared" si="639"/>
        <v>#VALUE!</v>
      </c>
      <c r="BH476" t="e">
        <f t="shared" si="640"/>
        <v>#VALUE!</v>
      </c>
      <c r="BI476" t="e">
        <f t="shared" si="641"/>
        <v>#VALUE!</v>
      </c>
      <c r="BJ476" t="e">
        <f t="shared" si="642"/>
        <v>#VALUE!</v>
      </c>
      <c r="BK476" t="e">
        <f t="shared" si="643"/>
        <v>#VALUE!</v>
      </c>
      <c r="BL476" t="e">
        <f t="shared" si="644"/>
        <v>#VALUE!</v>
      </c>
      <c r="BM476" t="e">
        <f t="shared" si="645"/>
        <v>#VALUE!</v>
      </c>
      <c r="BN476" t="e">
        <f t="shared" si="646"/>
        <v>#VALUE!</v>
      </c>
      <c r="BO476" t="e">
        <f t="shared" si="647"/>
        <v>#VALUE!</v>
      </c>
      <c r="BP476" t="e">
        <f t="shared" si="648"/>
        <v>#VALUE!</v>
      </c>
      <c r="BQ476" t="e">
        <f t="shared" si="649"/>
        <v>#VALUE!</v>
      </c>
      <c r="BR476" t="e">
        <f t="shared" si="650"/>
        <v>#VALUE!</v>
      </c>
      <c r="BS476" t="e">
        <f t="shared" si="651"/>
        <v>#VALUE!</v>
      </c>
      <c r="BT476" t="e">
        <f t="shared" si="652"/>
        <v>#VALUE!</v>
      </c>
      <c r="BU476" t="e">
        <f t="shared" si="653"/>
        <v>#VALUE!</v>
      </c>
      <c r="BV476" t="e">
        <f t="shared" si="654"/>
        <v>#VALUE!</v>
      </c>
      <c r="BW476" t="e">
        <f t="shared" si="655"/>
        <v>#VALUE!</v>
      </c>
      <c r="BX476" t="e">
        <f t="shared" si="656"/>
        <v>#VALUE!</v>
      </c>
      <c r="BY476" t="e">
        <f t="shared" si="657"/>
        <v>#VALUE!</v>
      </c>
      <c r="BZ476" t="e">
        <f t="shared" si="658"/>
        <v>#VALUE!</v>
      </c>
      <c r="CA476" t="e">
        <f t="shared" si="659"/>
        <v>#VALUE!</v>
      </c>
      <c r="CB476" t="e">
        <f t="shared" si="660"/>
        <v>#VALUE!</v>
      </c>
      <c r="CC476" t="e">
        <f t="shared" si="661"/>
        <v>#VALUE!</v>
      </c>
      <c r="CD476" t="e">
        <f t="shared" si="662"/>
        <v>#VALUE!</v>
      </c>
      <c r="CE476" t="e">
        <f t="shared" si="663"/>
        <v>#VALUE!</v>
      </c>
      <c r="CF476" t="e">
        <f t="shared" si="664"/>
        <v>#VALUE!</v>
      </c>
      <c r="CG476" t="e">
        <f t="shared" si="665"/>
        <v>#VALUE!</v>
      </c>
      <c r="CH476" t="e">
        <f t="shared" ca="1" si="666"/>
        <v>#N/A</v>
      </c>
    </row>
    <row r="477" spans="5:86" x14ac:dyDescent="0.25">
      <c r="E477">
        <f t="shared" si="669"/>
        <v>1045392</v>
      </c>
      <c r="F477">
        <f t="shared" si="669"/>
        <v>1045392</v>
      </c>
      <c r="G477" t="e">
        <f t="shared" si="668"/>
        <v>#N/A</v>
      </c>
      <c r="H477" t="e">
        <f t="shared" si="588"/>
        <v>#VALUE!</v>
      </c>
      <c r="I477" t="e">
        <f t="shared" si="589"/>
        <v>#VALUE!</v>
      </c>
      <c r="J477" t="e">
        <f t="shared" si="590"/>
        <v>#VALUE!</v>
      </c>
      <c r="K477" t="e">
        <f t="shared" si="591"/>
        <v>#VALUE!</v>
      </c>
      <c r="L477" t="e">
        <f t="shared" si="592"/>
        <v>#VALUE!</v>
      </c>
      <c r="M477" t="e">
        <f t="shared" si="593"/>
        <v>#VALUE!</v>
      </c>
      <c r="N477" t="e">
        <f t="shared" si="594"/>
        <v>#VALUE!</v>
      </c>
      <c r="O477" t="e">
        <f t="shared" si="595"/>
        <v>#VALUE!</v>
      </c>
      <c r="P477" t="e">
        <f t="shared" si="596"/>
        <v>#VALUE!</v>
      </c>
      <c r="Q477" t="e">
        <f t="shared" si="597"/>
        <v>#VALUE!</v>
      </c>
      <c r="R477" t="e">
        <f t="shared" si="598"/>
        <v>#VALUE!</v>
      </c>
      <c r="S477" t="e">
        <f t="shared" si="599"/>
        <v>#VALUE!</v>
      </c>
      <c r="T477" t="e">
        <f t="shared" si="600"/>
        <v>#VALUE!</v>
      </c>
      <c r="U477" t="e">
        <f t="shared" si="601"/>
        <v>#VALUE!</v>
      </c>
      <c r="V477" t="e">
        <f t="shared" si="602"/>
        <v>#VALUE!</v>
      </c>
      <c r="W477" t="e">
        <f t="shared" si="603"/>
        <v>#VALUE!</v>
      </c>
      <c r="X477" t="e">
        <f t="shared" si="604"/>
        <v>#VALUE!</v>
      </c>
      <c r="Y477" t="e">
        <f t="shared" si="605"/>
        <v>#VALUE!</v>
      </c>
      <c r="Z477" t="e">
        <f t="shared" si="606"/>
        <v>#VALUE!</v>
      </c>
      <c r="AA477" t="e">
        <f t="shared" si="607"/>
        <v>#VALUE!</v>
      </c>
      <c r="AB477" t="e">
        <f t="shared" si="608"/>
        <v>#VALUE!</v>
      </c>
      <c r="AC477" t="e">
        <f t="shared" si="609"/>
        <v>#VALUE!</v>
      </c>
      <c r="AD477" t="e">
        <f t="shared" si="610"/>
        <v>#VALUE!</v>
      </c>
      <c r="AE477" t="e">
        <f t="shared" si="611"/>
        <v>#VALUE!</v>
      </c>
      <c r="AF477" t="e">
        <f t="shared" si="612"/>
        <v>#VALUE!</v>
      </c>
      <c r="AG477" t="e">
        <f t="shared" si="613"/>
        <v>#VALUE!</v>
      </c>
      <c r="AH477" t="e">
        <f t="shared" si="614"/>
        <v>#VALUE!</v>
      </c>
      <c r="AI477" t="e">
        <f t="shared" si="615"/>
        <v>#VALUE!</v>
      </c>
      <c r="AJ477" t="e">
        <f t="shared" si="616"/>
        <v>#VALUE!</v>
      </c>
      <c r="AK477" t="e">
        <f t="shared" si="617"/>
        <v>#VALUE!</v>
      </c>
      <c r="AL477" t="e">
        <f t="shared" si="618"/>
        <v>#VALUE!</v>
      </c>
      <c r="AM477" t="e">
        <f t="shared" si="619"/>
        <v>#VALUE!</v>
      </c>
      <c r="AN477" t="e">
        <f t="shared" si="620"/>
        <v>#VALUE!</v>
      </c>
      <c r="AO477" t="e">
        <f t="shared" si="621"/>
        <v>#VALUE!</v>
      </c>
      <c r="AP477" t="e">
        <f t="shared" si="622"/>
        <v>#VALUE!</v>
      </c>
      <c r="AQ477" t="e">
        <f t="shared" si="623"/>
        <v>#VALUE!</v>
      </c>
      <c r="AR477" t="e">
        <f t="shared" si="624"/>
        <v>#VALUE!</v>
      </c>
      <c r="AS477" t="e">
        <f t="shared" si="625"/>
        <v>#VALUE!</v>
      </c>
      <c r="AT477" t="e">
        <f t="shared" si="626"/>
        <v>#VALUE!</v>
      </c>
      <c r="AU477" t="e">
        <f t="shared" si="627"/>
        <v>#VALUE!</v>
      </c>
      <c r="AV477" t="e">
        <f t="shared" si="628"/>
        <v>#VALUE!</v>
      </c>
      <c r="AW477" t="e">
        <f t="shared" si="629"/>
        <v>#VALUE!</v>
      </c>
      <c r="AX477" t="e">
        <f t="shared" si="630"/>
        <v>#VALUE!</v>
      </c>
      <c r="AY477" t="e">
        <f t="shared" si="631"/>
        <v>#VALUE!</v>
      </c>
      <c r="AZ477" t="e">
        <f t="shared" si="632"/>
        <v>#VALUE!</v>
      </c>
      <c r="BA477" t="e">
        <f t="shared" si="633"/>
        <v>#VALUE!</v>
      </c>
      <c r="BB477" t="e">
        <f t="shared" si="634"/>
        <v>#VALUE!</v>
      </c>
      <c r="BC477" t="e">
        <f t="shared" si="635"/>
        <v>#VALUE!</v>
      </c>
      <c r="BD477" t="e">
        <f t="shared" si="636"/>
        <v>#VALUE!</v>
      </c>
      <c r="BE477" t="e">
        <f t="shared" si="637"/>
        <v>#VALUE!</v>
      </c>
      <c r="BF477" t="e">
        <f t="shared" si="638"/>
        <v>#VALUE!</v>
      </c>
      <c r="BG477" t="e">
        <f t="shared" si="639"/>
        <v>#VALUE!</v>
      </c>
      <c r="BH477" t="e">
        <f t="shared" si="640"/>
        <v>#VALUE!</v>
      </c>
      <c r="BI477" t="e">
        <f t="shared" si="641"/>
        <v>#VALUE!</v>
      </c>
      <c r="BJ477" t="e">
        <f t="shared" si="642"/>
        <v>#VALUE!</v>
      </c>
      <c r="BK477" t="e">
        <f t="shared" si="643"/>
        <v>#VALUE!</v>
      </c>
      <c r="BL477" t="e">
        <f t="shared" si="644"/>
        <v>#VALUE!</v>
      </c>
      <c r="BM477" t="e">
        <f t="shared" si="645"/>
        <v>#VALUE!</v>
      </c>
      <c r="BN477" t="e">
        <f t="shared" si="646"/>
        <v>#VALUE!</v>
      </c>
      <c r="BO477" t="e">
        <f t="shared" si="647"/>
        <v>#VALUE!</v>
      </c>
      <c r="BP477" t="e">
        <f t="shared" si="648"/>
        <v>#VALUE!</v>
      </c>
      <c r="BQ477" t="e">
        <f t="shared" si="649"/>
        <v>#VALUE!</v>
      </c>
      <c r="BR477" t="e">
        <f t="shared" si="650"/>
        <v>#VALUE!</v>
      </c>
      <c r="BS477" t="e">
        <f t="shared" si="651"/>
        <v>#VALUE!</v>
      </c>
      <c r="BT477" t="e">
        <f t="shared" si="652"/>
        <v>#VALUE!</v>
      </c>
      <c r="BU477" t="e">
        <f t="shared" si="653"/>
        <v>#VALUE!</v>
      </c>
      <c r="BV477" t="e">
        <f t="shared" si="654"/>
        <v>#VALUE!</v>
      </c>
      <c r="BW477" t="e">
        <f t="shared" si="655"/>
        <v>#VALUE!</v>
      </c>
      <c r="BX477" t="e">
        <f t="shared" si="656"/>
        <v>#VALUE!</v>
      </c>
      <c r="BY477" t="e">
        <f t="shared" si="657"/>
        <v>#VALUE!</v>
      </c>
      <c r="BZ477" t="e">
        <f t="shared" si="658"/>
        <v>#VALUE!</v>
      </c>
      <c r="CA477" t="e">
        <f t="shared" si="659"/>
        <v>#VALUE!</v>
      </c>
      <c r="CB477" t="e">
        <f t="shared" si="660"/>
        <v>#VALUE!</v>
      </c>
      <c r="CC477" t="e">
        <f t="shared" si="661"/>
        <v>#VALUE!</v>
      </c>
      <c r="CD477" t="e">
        <f t="shared" si="662"/>
        <v>#VALUE!</v>
      </c>
      <c r="CE477" t="e">
        <f t="shared" si="663"/>
        <v>#VALUE!</v>
      </c>
      <c r="CF477" t="e">
        <f t="shared" si="664"/>
        <v>#VALUE!</v>
      </c>
      <c r="CG477" t="e">
        <f t="shared" si="665"/>
        <v>#VALUE!</v>
      </c>
      <c r="CH477" t="e">
        <f t="shared" ca="1" si="666"/>
        <v>#N/A</v>
      </c>
    </row>
    <row r="478" spans="5:86" x14ac:dyDescent="0.25">
      <c r="E478">
        <f t="shared" si="669"/>
        <v>1045391</v>
      </c>
      <c r="F478">
        <f t="shared" si="669"/>
        <v>1045391</v>
      </c>
      <c r="G478" t="e">
        <f t="shared" si="668"/>
        <v>#N/A</v>
      </c>
      <c r="H478" t="e">
        <f t="shared" si="588"/>
        <v>#VALUE!</v>
      </c>
      <c r="I478" t="e">
        <f t="shared" si="589"/>
        <v>#VALUE!</v>
      </c>
      <c r="J478" t="e">
        <f t="shared" si="590"/>
        <v>#VALUE!</v>
      </c>
      <c r="K478" t="e">
        <f t="shared" si="591"/>
        <v>#VALUE!</v>
      </c>
      <c r="L478" t="e">
        <f t="shared" si="592"/>
        <v>#VALUE!</v>
      </c>
      <c r="M478" t="e">
        <f t="shared" si="593"/>
        <v>#VALUE!</v>
      </c>
      <c r="N478" t="e">
        <f t="shared" si="594"/>
        <v>#VALUE!</v>
      </c>
      <c r="O478" t="e">
        <f t="shared" si="595"/>
        <v>#VALUE!</v>
      </c>
      <c r="P478" t="e">
        <f t="shared" si="596"/>
        <v>#VALUE!</v>
      </c>
      <c r="Q478" t="e">
        <f t="shared" si="597"/>
        <v>#VALUE!</v>
      </c>
      <c r="R478" t="e">
        <f t="shared" si="598"/>
        <v>#VALUE!</v>
      </c>
      <c r="S478" t="e">
        <f t="shared" si="599"/>
        <v>#VALUE!</v>
      </c>
      <c r="T478" t="e">
        <f t="shared" si="600"/>
        <v>#VALUE!</v>
      </c>
      <c r="U478" t="e">
        <f t="shared" si="601"/>
        <v>#VALUE!</v>
      </c>
      <c r="V478" t="e">
        <f t="shared" si="602"/>
        <v>#VALUE!</v>
      </c>
      <c r="W478" t="e">
        <f t="shared" si="603"/>
        <v>#VALUE!</v>
      </c>
      <c r="X478" t="e">
        <f t="shared" si="604"/>
        <v>#VALUE!</v>
      </c>
      <c r="Y478" t="e">
        <f t="shared" si="605"/>
        <v>#VALUE!</v>
      </c>
      <c r="Z478" t="e">
        <f t="shared" si="606"/>
        <v>#VALUE!</v>
      </c>
      <c r="AA478" t="e">
        <f t="shared" si="607"/>
        <v>#VALUE!</v>
      </c>
      <c r="AB478" t="e">
        <f t="shared" si="608"/>
        <v>#VALUE!</v>
      </c>
      <c r="AC478" t="e">
        <f t="shared" si="609"/>
        <v>#VALUE!</v>
      </c>
      <c r="AD478" t="e">
        <f t="shared" si="610"/>
        <v>#VALUE!</v>
      </c>
      <c r="AE478" t="e">
        <f t="shared" si="611"/>
        <v>#VALUE!</v>
      </c>
      <c r="AF478" t="e">
        <f t="shared" si="612"/>
        <v>#VALUE!</v>
      </c>
      <c r="AG478" t="e">
        <f t="shared" si="613"/>
        <v>#VALUE!</v>
      </c>
      <c r="AH478" t="e">
        <f t="shared" si="614"/>
        <v>#VALUE!</v>
      </c>
      <c r="AI478" t="e">
        <f t="shared" si="615"/>
        <v>#VALUE!</v>
      </c>
      <c r="AJ478" t="e">
        <f t="shared" si="616"/>
        <v>#VALUE!</v>
      </c>
      <c r="AK478" t="e">
        <f t="shared" si="617"/>
        <v>#VALUE!</v>
      </c>
      <c r="AL478" t="e">
        <f t="shared" si="618"/>
        <v>#VALUE!</v>
      </c>
      <c r="AM478" t="e">
        <f t="shared" si="619"/>
        <v>#VALUE!</v>
      </c>
      <c r="AN478" t="e">
        <f t="shared" si="620"/>
        <v>#VALUE!</v>
      </c>
      <c r="AO478" t="e">
        <f t="shared" si="621"/>
        <v>#VALUE!</v>
      </c>
      <c r="AP478" t="e">
        <f t="shared" si="622"/>
        <v>#VALUE!</v>
      </c>
      <c r="AQ478" t="e">
        <f t="shared" si="623"/>
        <v>#VALUE!</v>
      </c>
      <c r="AR478" t="e">
        <f t="shared" si="624"/>
        <v>#VALUE!</v>
      </c>
      <c r="AS478" t="e">
        <f t="shared" si="625"/>
        <v>#VALUE!</v>
      </c>
      <c r="AT478" t="e">
        <f t="shared" si="626"/>
        <v>#VALUE!</v>
      </c>
      <c r="AU478" t="e">
        <f t="shared" si="627"/>
        <v>#VALUE!</v>
      </c>
      <c r="AV478" t="e">
        <f t="shared" si="628"/>
        <v>#VALUE!</v>
      </c>
      <c r="AW478" t="e">
        <f t="shared" si="629"/>
        <v>#VALUE!</v>
      </c>
      <c r="AX478" t="e">
        <f t="shared" si="630"/>
        <v>#VALUE!</v>
      </c>
      <c r="AY478" t="e">
        <f t="shared" si="631"/>
        <v>#VALUE!</v>
      </c>
      <c r="AZ478" t="e">
        <f t="shared" si="632"/>
        <v>#VALUE!</v>
      </c>
      <c r="BA478" t="e">
        <f t="shared" si="633"/>
        <v>#VALUE!</v>
      </c>
      <c r="BB478" t="e">
        <f t="shared" si="634"/>
        <v>#VALUE!</v>
      </c>
      <c r="BC478" t="e">
        <f t="shared" si="635"/>
        <v>#VALUE!</v>
      </c>
      <c r="BD478" t="e">
        <f t="shared" si="636"/>
        <v>#VALUE!</v>
      </c>
      <c r="BE478" t="e">
        <f t="shared" si="637"/>
        <v>#VALUE!</v>
      </c>
      <c r="BF478" t="e">
        <f t="shared" si="638"/>
        <v>#VALUE!</v>
      </c>
      <c r="BG478" t="e">
        <f t="shared" si="639"/>
        <v>#VALUE!</v>
      </c>
      <c r="BH478" t="e">
        <f t="shared" si="640"/>
        <v>#VALUE!</v>
      </c>
      <c r="BI478" t="e">
        <f t="shared" si="641"/>
        <v>#VALUE!</v>
      </c>
      <c r="BJ478" t="e">
        <f t="shared" si="642"/>
        <v>#VALUE!</v>
      </c>
      <c r="BK478" t="e">
        <f t="shared" si="643"/>
        <v>#VALUE!</v>
      </c>
      <c r="BL478" t="e">
        <f t="shared" si="644"/>
        <v>#VALUE!</v>
      </c>
      <c r="BM478" t="e">
        <f t="shared" si="645"/>
        <v>#VALUE!</v>
      </c>
      <c r="BN478" t="e">
        <f t="shared" si="646"/>
        <v>#VALUE!</v>
      </c>
      <c r="BO478" t="e">
        <f t="shared" si="647"/>
        <v>#VALUE!</v>
      </c>
      <c r="BP478" t="e">
        <f t="shared" si="648"/>
        <v>#VALUE!</v>
      </c>
      <c r="BQ478" t="e">
        <f t="shared" si="649"/>
        <v>#VALUE!</v>
      </c>
      <c r="BR478" t="e">
        <f t="shared" si="650"/>
        <v>#VALUE!</v>
      </c>
      <c r="BS478" t="e">
        <f t="shared" si="651"/>
        <v>#VALUE!</v>
      </c>
      <c r="BT478" t="e">
        <f t="shared" si="652"/>
        <v>#VALUE!</v>
      </c>
      <c r="BU478" t="e">
        <f t="shared" si="653"/>
        <v>#VALUE!</v>
      </c>
      <c r="BV478" t="e">
        <f t="shared" si="654"/>
        <v>#VALUE!</v>
      </c>
      <c r="BW478" t="e">
        <f t="shared" si="655"/>
        <v>#VALUE!</v>
      </c>
      <c r="BX478" t="e">
        <f t="shared" si="656"/>
        <v>#VALUE!</v>
      </c>
      <c r="BY478" t="e">
        <f t="shared" si="657"/>
        <v>#VALUE!</v>
      </c>
      <c r="BZ478" t="e">
        <f t="shared" si="658"/>
        <v>#VALUE!</v>
      </c>
      <c r="CA478" t="e">
        <f t="shared" si="659"/>
        <v>#VALUE!</v>
      </c>
      <c r="CB478" t="e">
        <f t="shared" si="660"/>
        <v>#VALUE!</v>
      </c>
      <c r="CC478" t="e">
        <f t="shared" si="661"/>
        <v>#VALUE!</v>
      </c>
      <c r="CD478" t="e">
        <f t="shared" si="662"/>
        <v>#VALUE!</v>
      </c>
      <c r="CE478" t="e">
        <f t="shared" si="663"/>
        <v>#VALUE!</v>
      </c>
      <c r="CF478" t="e">
        <f t="shared" si="664"/>
        <v>#VALUE!</v>
      </c>
      <c r="CG478" t="e">
        <f t="shared" si="665"/>
        <v>#VALUE!</v>
      </c>
      <c r="CH478" t="e">
        <f t="shared" ca="1" si="666"/>
        <v>#N/A</v>
      </c>
    </row>
    <row r="479" spans="5:86" x14ac:dyDescent="0.25">
      <c r="E479">
        <f t="shared" si="669"/>
        <v>1045390</v>
      </c>
      <c r="F479">
        <f t="shared" si="669"/>
        <v>1045390</v>
      </c>
      <c r="G479" t="e">
        <f t="shared" si="668"/>
        <v>#N/A</v>
      </c>
      <c r="H479" t="e">
        <f t="shared" si="588"/>
        <v>#VALUE!</v>
      </c>
      <c r="I479" t="e">
        <f t="shared" si="589"/>
        <v>#VALUE!</v>
      </c>
      <c r="J479" t="e">
        <f t="shared" si="590"/>
        <v>#VALUE!</v>
      </c>
      <c r="K479" t="e">
        <f t="shared" si="591"/>
        <v>#VALUE!</v>
      </c>
      <c r="L479" t="e">
        <f t="shared" si="592"/>
        <v>#VALUE!</v>
      </c>
      <c r="M479" t="e">
        <f t="shared" si="593"/>
        <v>#VALUE!</v>
      </c>
      <c r="N479" t="e">
        <f t="shared" si="594"/>
        <v>#VALUE!</v>
      </c>
      <c r="O479" t="e">
        <f t="shared" si="595"/>
        <v>#VALUE!</v>
      </c>
      <c r="P479" t="e">
        <f t="shared" si="596"/>
        <v>#VALUE!</v>
      </c>
      <c r="Q479" t="e">
        <f t="shared" si="597"/>
        <v>#VALUE!</v>
      </c>
      <c r="R479" t="e">
        <f t="shared" si="598"/>
        <v>#VALUE!</v>
      </c>
      <c r="S479" t="e">
        <f t="shared" si="599"/>
        <v>#VALUE!</v>
      </c>
      <c r="T479" t="e">
        <f t="shared" si="600"/>
        <v>#VALUE!</v>
      </c>
      <c r="U479" t="e">
        <f t="shared" si="601"/>
        <v>#VALUE!</v>
      </c>
      <c r="V479" t="e">
        <f t="shared" si="602"/>
        <v>#VALUE!</v>
      </c>
      <c r="W479" t="e">
        <f t="shared" si="603"/>
        <v>#VALUE!</v>
      </c>
      <c r="X479" t="e">
        <f t="shared" si="604"/>
        <v>#VALUE!</v>
      </c>
      <c r="Y479" t="e">
        <f t="shared" si="605"/>
        <v>#VALUE!</v>
      </c>
      <c r="Z479" t="e">
        <f t="shared" si="606"/>
        <v>#VALUE!</v>
      </c>
      <c r="AA479" t="e">
        <f t="shared" si="607"/>
        <v>#VALUE!</v>
      </c>
      <c r="AB479" t="e">
        <f t="shared" si="608"/>
        <v>#VALUE!</v>
      </c>
      <c r="AC479" t="e">
        <f t="shared" si="609"/>
        <v>#VALUE!</v>
      </c>
      <c r="AD479" t="e">
        <f t="shared" si="610"/>
        <v>#VALUE!</v>
      </c>
      <c r="AE479" t="e">
        <f t="shared" si="611"/>
        <v>#VALUE!</v>
      </c>
      <c r="AF479" t="e">
        <f t="shared" si="612"/>
        <v>#VALUE!</v>
      </c>
      <c r="AG479" t="e">
        <f t="shared" si="613"/>
        <v>#VALUE!</v>
      </c>
      <c r="AH479" t="e">
        <f t="shared" si="614"/>
        <v>#VALUE!</v>
      </c>
      <c r="AI479" t="e">
        <f t="shared" si="615"/>
        <v>#VALUE!</v>
      </c>
      <c r="AJ479" t="e">
        <f t="shared" si="616"/>
        <v>#VALUE!</v>
      </c>
      <c r="AK479" t="e">
        <f t="shared" si="617"/>
        <v>#VALUE!</v>
      </c>
      <c r="AL479" t="e">
        <f t="shared" si="618"/>
        <v>#VALUE!</v>
      </c>
      <c r="AM479" t="e">
        <f t="shared" si="619"/>
        <v>#VALUE!</v>
      </c>
      <c r="AN479" t="e">
        <f t="shared" si="620"/>
        <v>#VALUE!</v>
      </c>
      <c r="AO479" t="e">
        <f t="shared" si="621"/>
        <v>#VALUE!</v>
      </c>
      <c r="AP479" t="e">
        <f t="shared" si="622"/>
        <v>#VALUE!</v>
      </c>
      <c r="AQ479" t="e">
        <f t="shared" si="623"/>
        <v>#VALUE!</v>
      </c>
      <c r="AR479" t="e">
        <f t="shared" si="624"/>
        <v>#VALUE!</v>
      </c>
      <c r="AS479" t="e">
        <f t="shared" si="625"/>
        <v>#VALUE!</v>
      </c>
      <c r="AT479" t="e">
        <f t="shared" si="626"/>
        <v>#VALUE!</v>
      </c>
      <c r="AU479" t="e">
        <f t="shared" si="627"/>
        <v>#VALUE!</v>
      </c>
      <c r="AV479" t="e">
        <f t="shared" si="628"/>
        <v>#VALUE!</v>
      </c>
      <c r="AW479" t="e">
        <f t="shared" si="629"/>
        <v>#VALUE!</v>
      </c>
      <c r="AX479" t="e">
        <f t="shared" si="630"/>
        <v>#VALUE!</v>
      </c>
      <c r="AY479" t="e">
        <f t="shared" si="631"/>
        <v>#VALUE!</v>
      </c>
      <c r="AZ479" t="e">
        <f t="shared" si="632"/>
        <v>#VALUE!</v>
      </c>
      <c r="BA479" t="e">
        <f t="shared" si="633"/>
        <v>#VALUE!</v>
      </c>
      <c r="BB479" t="e">
        <f t="shared" si="634"/>
        <v>#VALUE!</v>
      </c>
      <c r="BC479" t="e">
        <f t="shared" si="635"/>
        <v>#VALUE!</v>
      </c>
      <c r="BD479" t="e">
        <f t="shared" si="636"/>
        <v>#VALUE!</v>
      </c>
      <c r="BE479" t="e">
        <f t="shared" si="637"/>
        <v>#VALUE!</v>
      </c>
      <c r="BF479" t="e">
        <f t="shared" si="638"/>
        <v>#VALUE!</v>
      </c>
      <c r="BG479" t="e">
        <f t="shared" si="639"/>
        <v>#VALUE!</v>
      </c>
      <c r="BH479" t="e">
        <f t="shared" si="640"/>
        <v>#VALUE!</v>
      </c>
      <c r="BI479" t="e">
        <f t="shared" si="641"/>
        <v>#VALUE!</v>
      </c>
      <c r="BJ479" t="e">
        <f t="shared" si="642"/>
        <v>#VALUE!</v>
      </c>
      <c r="BK479" t="e">
        <f t="shared" si="643"/>
        <v>#VALUE!</v>
      </c>
      <c r="BL479" t="e">
        <f t="shared" si="644"/>
        <v>#VALUE!</v>
      </c>
      <c r="BM479" t="e">
        <f t="shared" si="645"/>
        <v>#VALUE!</v>
      </c>
      <c r="BN479" t="e">
        <f t="shared" si="646"/>
        <v>#VALUE!</v>
      </c>
      <c r="BO479" t="e">
        <f t="shared" si="647"/>
        <v>#VALUE!</v>
      </c>
      <c r="BP479" t="e">
        <f t="shared" si="648"/>
        <v>#VALUE!</v>
      </c>
      <c r="BQ479" t="e">
        <f t="shared" si="649"/>
        <v>#VALUE!</v>
      </c>
      <c r="BR479" t="e">
        <f t="shared" si="650"/>
        <v>#VALUE!</v>
      </c>
      <c r="BS479" t="e">
        <f t="shared" si="651"/>
        <v>#VALUE!</v>
      </c>
      <c r="BT479" t="e">
        <f t="shared" si="652"/>
        <v>#VALUE!</v>
      </c>
      <c r="BU479" t="e">
        <f t="shared" si="653"/>
        <v>#VALUE!</v>
      </c>
      <c r="BV479" t="e">
        <f t="shared" si="654"/>
        <v>#VALUE!</v>
      </c>
      <c r="BW479" t="e">
        <f t="shared" si="655"/>
        <v>#VALUE!</v>
      </c>
      <c r="BX479" t="e">
        <f t="shared" si="656"/>
        <v>#VALUE!</v>
      </c>
      <c r="BY479" t="e">
        <f t="shared" si="657"/>
        <v>#VALUE!</v>
      </c>
      <c r="BZ479" t="e">
        <f t="shared" si="658"/>
        <v>#VALUE!</v>
      </c>
      <c r="CA479" t="e">
        <f t="shared" si="659"/>
        <v>#VALUE!</v>
      </c>
      <c r="CB479" t="e">
        <f t="shared" si="660"/>
        <v>#VALUE!</v>
      </c>
      <c r="CC479" t="e">
        <f t="shared" si="661"/>
        <v>#VALUE!</v>
      </c>
      <c r="CD479" t="e">
        <f t="shared" si="662"/>
        <v>#VALUE!</v>
      </c>
      <c r="CE479" t="e">
        <f t="shared" si="663"/>
        <v>#VALUE!</v>
      </c>
      <c r="CF479" t="e">
        <f t="shared" si="664"/>
        <v>#VALUE!</v>
      </c>
      <c r="CG479" t="e">
        <f t="shared" si="665"/>
        <v>#VALUE!</v>
      </c>
      <c r="CH479" t="e">
        <f t="shared" ca="1" si="666"/>
        <v>#N/A</v>
      </c>
    </row>
    <row r="480" spans="5:86" x14ac:dyDescent="0.25">
      <c r="E480">
        <f t="shared" si="669"/>
        <v>1045389</v>
      </c>
      <c r="F480">
        <f t="shared" si="669"/>
        <v>1045389</v>
      </c>
      <c r="G480" t="e">
        <f t="shared" si="668"/>
        <v>#N/A</v>
      </c>
      <c r="H480" t="e">
        <f t="shared" si="588"/>
        <v>#VALUE!</v>
      </c>
      <c r="I480" t="e">
        <f t="shared" si="589"/>
        <v>#VALUE!</v>
      </c>
      <c r="J480" t="e">
        <f t="shared" si="590"/>
        <v>#VALUE!</v>
      </c>
      <c r="K480" t="e">
        <f t="shared" si="591"/>
        <v>#VALUE!</v>
      </c>
      <c r="L480" t="e">
        <f t="shared" si="592"/>
        <v>#VALUE!</v>
      </c>
      <c r="M480" t="e">
        <f t="shared" si="593"/>
        <v>#VALUE!</v>
      </c>
      <c r="N480" t="e">
        <f t="shared" si="594"/>
        <v>#VALUE!</v>
      </c>
      <c r="O480" t="e">
        <f t="shared" si="595"/>
        <v>#VALUE!</v>
      </c>
      <c r="P480" t="e">
        <f t="shared" si="596"/>
        <v>#VALUE!</v>
      </c>
      <c r="Q480" t="e">
        <f t="shared" si="597"/>
        <v>#VALUE!</v>
      </c>
      <c r="R480" t="e">
        <f t="shared" si="598"/>
        <v>#VALUE!</v>
      </c>
      <c r="S480" t="e">
        <f t="shared" si="599"/>
        <v>#VALUE!</v>
      </c>
      <c r="T480" t="e">
        <f t="shared" si="600"/>
        <v>#VALUE!</v>
      </c>
      <c r="U480" t="e">
        <f t="shared" si="601"/>
        <v>#VALUE!</v>
      </c>
      <c r="V480" t="e">
        <f t="shared" si="602"/>
        <v>#VALUE!</v>
      </c>
      <c r="W480" t="e">
        <f t="shared" si="603"/>
        <v>#VALUE!</v>
      </c>
      <c r="X480" t="e">
        <f t="shared" si="604"/>
        <v>#VALUE!</v>
      </c>
      <c r="Y480" t="e">
        <f t="shared" si="605"/>
        <v>#VALUE!</v>
      </c>
      <c r="Z480" t="e">
        <f t="shared" si="606"/>
        <v>#VALUE!</v>
      </c>
      <c r="AA480" t="e">
        <f t="shared" si="607"/>
        <v>#VALUE!</v>
      </c>
      <c r="AB480" t="e">
        <f t="shared" si="608"/>
        <v>#VALUE!</v>
      </c>
      <c r="AC480" t="e">
        <f t="shared" si="609"/>
        <v>#VALUE!</v>
      </c>
      <c r="AD480" t="e">
        <f t="shared" si="610"/>
        <v>#VALUE!</v>
      </c>
      <c r="AE480" t="e">
        <f t="shared" si="611"/>
        <v>#VALUE!</v>
      </c>
      <c r="AF480" t="e">
        <f t="shared" si="612"/>
        <v>#VALUE!</v>
      </c>
      <c r="AG480" t="e">
        <f t="shared" si="613"/>
        <v>#VALUE!</v>
      </c>
      <c r="AH480" t="e">
        <f t="shared" si="614"/>
        <v>#VALUE!</v>
      </c>
      <c r="AI480" t="e">
        <f t="shared" si="615"/>
        <v>#VALUE!</v>
      </c>
      <c r="AJ480" t="e">
        <f t="shared" si="616"/>
        <v>#VALUE!</v>
      </c>
      <c r="AK480" t="e">
        <f t="shared" si="617"/>
        <v>#VALUE!</v>
      </c>
      <c r="AL480" t="e">
        <f t="shared" si="618"/>
        <v>#VALUE!</v>
      </c>
      <c r="AM480" t="e">
        <f t="shared" si="619"/>
        <v>#VALUE!</v>
      </c>
      <c r="AN480" t="e">
        <f t="shared" si="620"/>
        <v>#VALUE!</v>
      </c>
      <c r="AO480" t="e">
        <f t="shared" si="621"/>
        <v>#VALUE!</v>
      </c>
      <c r="AP480" t="e">
        <f t="shared" si="622"/>
        <v>#VALUE!</v>
      </c>
      <c r="AQ480" t="e">
        <f t="shared" si="623"/>
        <v>#VALUE!</v>
      </c>
      <c r="AR480" t="e">
        <f t="shared" si="624"/>
        <v>#VALUE!</v>
      </c>
      <c r="AS480" t="e">
        <f t="shared" si="625"/>
        <v>#VALUE!</v>
      </c>
      <c r="AT480" t="e">
        <f t="shared" si="626"/>
        <v>#VALUE!</v>
      </c>
      <c r="AU480" t="e">
        <f t="shared" si="627"/>
        <v>#VALUE!</v>
      </c>
      <c r="AV480" t="e">
        <f t="shared" si="628"/>
        <v>#VALUE!</v>
      </c>
      <c r="AW480" t="e">
        <f t="shared" si="629"/>
        <v>#VALUE!</v>
      </c>
      <c r="AX480" t="e">
        <f t="shared" si="630"/>
        <v>#VALUE!</v>
      </c>
      <c r="AY480" t="e">
        <f t="shared" si="631"/>
        <v>#VALUE!</v>
      </c>
      <c r="AZ480" t="e">
        <f t="shared" si="632"/>
        <v>#VALUE!</v>
      </c>
      <c r="BA480" t="e">
        <f t="shared" si="633"/>
        <v>#VALUE!</v>
      </c>
      <c r="BB480" t="e">
        <f t="shared" si="634"/>
        <v>#VALUE!</v>
      </c>
      <c r="BC480" t="e">
        <f t="shared" si="635"/>
        <v>#VALUE!</v>
      </c>
      <c r="BD480" t="e">
        <f t="shared" si="636"/>
        <v>#VALUE!</v>
      </c>
      <c r="BE480" t="e">
        <f t="shared" si="637"/>
        <v>#VALUE!</v>
      </c>
      <c r="BF480" t="e">
        <f t="shared" si="638"/>
        <v>#VALUE!</v>
      </c>
      <c r="BG480" t="e">
        <f t="shared" si="639"/>
        <v>#VALUE!</v>
      </c>
      <c r="BH480" t="e">
        <f t="shared" si="640"/>
        <v>#VALUE!</v>
      </c>
      <c r="BI480" t="e">
        <f t="shared" si="641"/>
        <v>#VALUE!</v>
      </c>
      <c r="BJ480" t="e">
        <f t="shared" si="642"/>
        <v>#VALUE!</v>
      </c>
      <c r="BK480" t="e">
        <f t="shared" si="643"/>
        <v>#VALUE!</v>
      </c>
      <c r="BL480" t="e">
        <f t="shared" si="644"/>
        <v>#VALUE!</v>
      </c>
      <c r="BM480" t="e">
        <f t="shared" si="645"/>
        <v>#VALUE!</v>
      </c>
      <c r="BN480" t="e">
        <f t="shared" si="646"/>
        <v>#VALUE!</v>
      </c>
      <c r="BO480" t="e">
        <f t="shared" si="647"/>
        <v>#VALUE!</v>
      </c>
      <c r="BP480" t="e">
        <f t="shared" si="648"/>
        <v>#VALUE!</v>
      </c>
      <c r="BQ480" t="e">
        <f t="shared" si="649"/>
        <v>#VALUE!</v>
      </c>
      <c r="BR480" t="e">
        <f t="shared" si="650"/>
        <v>#VALUE!</v>
      </c>
      <c r="BS480" t="e">
        <f t="shared" si="651"/>
        <v>#VALUE!</v>
      </c>
      <c r="BT480" t="e">
        <f t="shared" si="652"/>
        <v>#VALUE!</v>
      </c>
      <c r="BU480" t="e">
        <f t="shared" si="653"/>
        <v>#VALUE!</v>
      </c>
      <c r="BV480" t="e">
        <f t="shared" si="654"/>
        <v>#VALUE!</v>
      </c>
      <c r="BW480" t="e">
        <f t="shared" si="655"/>
        <v>#VALUE!</v>
      </c>
      <c r="BX480" t="e">
        <f t="shared" si="656"/>
        <v>#VALUE!</v>
      </c>
      <c r="BY480" t="e">
        <f t="shared" si="657"/>
        <v>#VALUE!</v>
      </c>
      <c r="BZ480" t="e">
        <f t="shared" si="658"/>
        <v>#VALUE!</v>
      </c>
      <c r="CA480" t="e">
        <f t="shared" si="659"/>
        <v>#VALUE!</v>
      </c>
      <c r="CB480" t="e">
        <f t="shared" si="660"/>
        <v>#VALUE!</v>
      </c>
      <c r="CC480" t="e">
        <f t="shared" si="661"/>
        <v>#VALUE!</v>
      </c>
      <c r="CD480" t="e">
        <f t="shared" si="662"/>
        <v>#VALUE!</v>
      </c>
      <c r="CE480" t="e">
        <f t="shared" si="663"/>
        <v>#VALUE!</v>
      </c>
      <c r="CF480" t="e">
        <f t="shared" si="664"/>
        <v>#VALUE!</v>
      </c>
      <c r="CG480" t="e">
        <f t="shared" si="665"/>
        <v>#VALUE!</v>
      </c>
      <c r="CH480" t="e">
        <f t="shared" ca="1" si="666"/>
        <v>#N/A</v>
      </c>
    </row>
    <row r="481" spans="5:86" x14ac:dyDescent="0.25">
      <c r="E481">
        <f t="shared" si="669"/>
        <v>1045388</v>
      </c>
      <c r="F481">
        <f t="shared" si="669"/>
        <v>1045388</v>
      </c>
      <c r="G481" t="e">
        <f t="shared" si="668"/>
        <v>#N/A</v>
      </c>
      <c r="H481" t="e">
        <f t="shared" si="588"/>
        <v>#VALUE!</v>
      </c>
      <c r="I481" t="e">
        <f t="shared" si="589"/>
        <v>#VALUE!</v>
      </c>
      <c r="J481" t="e">
        <f t="shared" si="590"/>
        <v>#VALUE!</v>
      </c>
      <c r="K481" t="e">
        <f t="shared" si="591"/>
        <v>#VALUE!</v>
      </c>
      <c r="L481" t="e">
        <f t="shared" si="592"/>
        <v>#VALUE!</v>
      </c>
      <c r="M481" t="e">
        <f t="shared" si="593"/>
        <v>#VALUE!</v>
      </c>
      <c r="N481" t="e">
        <f t="shared" si="594"/>
        <v>#VALUE!</v>
      </c>
      <c r="O481" t="e">
        <f t="shared" si="595"/>
        <v>#VALUE!</v>
      </c>
      <c r="P481" t="e">
        <f t="shared" si="596"/>
        <v>#VALUE!</v>
      </c>
      <c r="Q481" t="e">
        <f t="shared" si="597"/>
        <v>#VALUE!</v>
      </c>
      <c r="R481" t="e">
        <f t="shared" si="598"/>
        <v>#VALUE!</v>
      </c>
      <c r="S481" t="e">
        <f t="shared" si="599"/>
        <v>#VALUE!</v>
      </c>
      <c r="T481" t="e">
        <f t="shared" si="600"/>
        <v>#VALUE!</v>
      </c>
      <c r="U481" t="e">
        <f t="shared" si="601"/>
        <v>#VALUE!</v>
      </c>
      <c r="V481" t="e">
        <f t="shared" si="602"/>
        <v>#VALUE!</v>
      </c>
      <c r="W481" t="e">
        <f t="shared" si="603"/>
        <v>#VALUE!</v>
      </c>
      <c r="X481" t="e">
        <f t="shared" si="604"/>
        <v>#VALUE!</v>
      </c>
      <c r="Y481" t="e">
        <f t="shared" si="605"/>
        <v>#VALUE!</v>
      </c>
      <c r="Z481" t="e">
        <f t="shared" si="606"/>
        <v>#VALUE!</v>
      </c>
      <c r="AA481" t="e">
        <f t="shared" si="607"/>
        <v>#VALUE!</v>
      </c>
      <c r="AB481" t="e">
        <f t="shared" si="608"/>
        <v>#VALUE!</v>
      </c>
      <c r="AC481" t="e">
        <f t="shared" si="609"/>
        <v>#VALUE!</v>
      </c>
      <c r="AD481" t="e">
        <f t="shared" si="610"/>
        <v>#VALUE!</v>
      </c>
      <c r="AE481" t="e">
        <f t="shared" si="611"/>
        <v>#VALUE!</v>
      </c>
      <c r="AF481" t="e">
        <f t="shared" si="612"/>
        <v>#VALUE!</v>
      </c>
      <c r="AG481" t="e">
        <f t="shared" si="613"/>
        <v>#VALUE!</v>
      </c>
      <c r="AH481" t="e">
        <f t="shared" si="614"/>
        <v>#VALUE!</v>
      </c>
      <c r="AI481" t="e">
        <f t="shared" si="615"/>
        <v>#VALUE!</v>
      </c>
      <c r="AJ481" t="e">
        <f t="shared" si="616"/>
        <v>#VALUE!</v>
      </c>
      <c r="AK481" t="e">
        <f t="shared" si="617"/>
        <v>#VALUE!</v>
      </c>
      <c r="AL481" t="e">
        <f t="shared" si="618"/>
        <v>#VALUE!</v>
      </c>
      <c r="AM481" t="e">
        <f t="shared" si="619"/>
        <v>#VALUE!</v>
      </c>
      <c r="AN481" t="e">
        <f t="shared" si="620"/>
        <v>#VALUE!</v>
      </c>
      <c r="AO481" t="e">
        <f t="shared" si="621"/>
        <v>#VALUE!</v>
      </c>
      <c r="AP481" t="e">
        <f t="shared" si="622"/>
        <v>#VALUE!</v>
      </c>
      <c r="AQ481" t="e">
        <f t="shared" si="623"/>
        <v>#VALUE!</v>
      </c>
      <c r="AR481" t="e">
        <f t="shared" si="624"/>
        <v>#VALUE!</v>
      </c>
      <c r="AS481" t="e">
        <f t="shared" si="625"/>
        <v>#VALUE!</v>
      </c>
      <c r="AT481" t="e">
        <f t="shared" si="626"/>
        <v>#VALUE!</v>
      </c>
      <c r="AU481" t="e">
        <f t="shared" si="627"/>
        <v>#VALUE!</v>
      </c>
      <c r="AV481" t="e">
        <f t="shared" si="628"/>
        <v>#VALUE!</v>
      </c>
      <c r="AW481" t="e">
        <f t="shared" si="629"/>
        <v>#VALUE!</v>
      </c>
      <c r="AX481" t="e">
        <f t="shared" si="630"/>
        <v>#VALUE!</v>
      </c>
      <c r="AY481" t="e">
        <f t="shared" si="631"/>
        <v>#VALUE!</v>
      </c>
      <c r="AZ481" t="e">
        <f t="shared" si="632"/>
        <v>#VALUE!</v>
      </c>
      <c r="BA481" t="e">
        <f t="shared" si="633"/>
        <v>#VALUE!</v>
      </c>
      <c r="BB481" t="e">
        <f t="shared" si="634"/>
        <v>#VALUE!</v>
      </c>
      <c r="BC481" t="e">
        <f t="shared" si="635"/>
        <v>#VALUE!</v>
      </c>
      <c r="BD481" t="e">
        <f t="shared" si="636"/>
        <v>#VALUE!</v>
      </c>
      <c r="BE481" t="e">
        <f t="shared" si="637"/>
        <v>#VALUE!</v>
      </c>
      <c r="BF481" t="e">
        <f t="shared" si="638"/>
        <v>#VALUE!</v>
      </c>
      <c r="BG481" t="e">
        <f t="shared" si="639"/>
        <v>#VALUE!</v>
      </c>
      <c r="BH481" t="e">
        <f t="shared" si="640"/>
        <v>#VALUE!</v>
      </c>
      <c r="BI481" t="e">
        <f t="shared" si="641"/>
        <v>#VALUE!</v>
      </c>
      <c r="BJ481" t="e">
        <f t="shared" si="642"/>
        <v>#VALUE!</v>
      </c>
      <c r="BK481" t="e">
        <f t="shared" si="643"/>
        <v>#VALUE!</v>
      </c>
      <c r="BL481" t="e">
        <f t="shared" si="644"/>
        <v>#VALUE!</v>
      </c>
      <c r="BM481" t="e">
        <f t="shared" si="645"/>
        <v>#VALUE!</v>
      </c>
      <c r="BN481" t="e">
        <f t="shared" si="646"/>
        <v>#VALUE!</v>
      </c>
      <c r="BO481" t="e">
        <f t="shared" si="647"/>
        <v>#VALUE!</v>
      </c>
      <c r="BP481" t="e">
        <f t="shared" si="648"/>
        <v>#VALUE!</v>
      </c>
      <c r="BQ481" t="e">
        <f t="shared" si="649"/>
        <v>#VALUE!</v>
      </c>
      <c r="BR481" t="e">
        <f t="shared" si="650"/>
        <v>#VALUE!</v>
      </c>
      <c r="BS481" t="e">
        <f t="shared" si="651"/>
        <v>#VALUE!</v>
      </c>
      <c r="BT481" t="e">
        <f t="shared" si="652"/>
        <v>#VALUE!</v>
      </c>
      <c r="BU481" t="e">
        <f t="shared" si="653"/>
        <v>#VALUE!</v>
      </c>
      <c r="BV481" t="e">
        <f t="shared" si="654"/>
        <v>#VALUE!</v>
      </c>
      <c r="BW481" t="e">
        <f t="shared" si="655"/>
        <v>#VALUE!</v>
      </c>
      <c r="BX481" t="e">
        <f t="shared" si="656"/>
        <v>#VALUE!</v>
      </c>
      <c r="BY481" t="e">
        <f t="shared" si="657"/>
        <v>#VALUE!</v>
      </c>
      <c r="BZ481" t="e">
        <f t="shared" si="658"/>
        <v>#VALUE!</v>
      </c>
      <c r="CA481" t="e">
        <f t="shared" si="659"/>
        <v>#VALUE!</v>
      </c>
      <c r="CB481" t="e">
        <f t="shared" si="660"/>
        <v>#VALUE!</v>
      </c>
      <c r="CC481" t="e">
        <f t="shared" si="661"/>
        <v>#VALUE!</v>
      </c>
      <c r="CD481" t="e">
        <f t="shared" si="662"/>
        <v>#VALUE!</v>
      </c>
      <c r="CE481" t="e">
        <f t="shared" si="663"/>
        <v>#VALUE!</v>
      </c>
      <c r="CF481" t="e">
        <f t="shared" si="664"/>
        <v>#VALUE!</v>
      </c>
      <c r="CG481" t="e">
        <f t="shared" si="665"/>
        <v>#VALUE!</v>
      </c>
      <c r="CH481" t="e">
        <f t="shared" ca="1" si="666"/>
        <v>#N/A</v>
      </c>
    </row>
    <row r="482" spans="5:86" x14ac:dyDescent="0.25">
      <c r="E482">
        <f t="shared" si="669"/>
        <v>1045387</v>
      </c>
      <c r="F482">
        <f t="shared" si="669"/>
        <v>1045387</v>
      </c>
      <c r="G482" t="e">
        <f t="shared" si="668"/>
        <v>#N/A</v>
      </c>
      <c r="H482" t="e">
        <f t="shared" si="588"/>
        <v>#VALUE!</v>
      </c>
      <c r="I482" t="e">
        <f t="shared" si="589"/>
        <v>#VALUE!</v>
      </c>
      <c r="J482" t="e">
        <f t="shared" si="590"/>
        <v>#VALUE!</v>
      </c>
      <c r="K482" t="e">
        <f t="shared" si="591"/>
        <v>#VALUE!</v>
      </c>
      <c r="L482" t="e">
        <f t="shared" si="592"/>
        <v>#VALUE!</v>
      </c>
      <c r="M482" t="e">
        <f t="shared" si="593"/>
        <v>#VALUE!</v>
      </c>
      <c r="N482" t="e">
        <f t="shared" si="594"/>
        <v>#VALUE!</v>
      </c>
      <c r="O482" t="e">
        <f t="shared" si="595"/>
        <v>#VALUE!</v>
      </c>
      <c r="P482" t="e">
        <f t="shared" si="596"/>
        <v>#VALUE!</v>
      </c>
      <c r="Q482" t="e">
        <f t="shared" si="597"/>
        <v>#VALUE!</v>
      </c>
      <c r="R482" t="e">
        <f t="shared" si="598"/>
        <v>#VALUE!</v>
      </c>
      <c r="S482" t="e">
        <f t="shared" si="599"/>
        <v>#VALUE!</v>
      </c>
      <c r="T482" t="e">
        <f t="shared" si="600"/>
        <v>#VALUE!</v>
      </c>
      <c r="U482" t="e">
        <f t="shared" si="601"/>
        <v>#VALUE!</v>
      </c>
      <c r="V482" t="e">
        <f t="shared" si="602"/>
        <v>#VALUE!</v>
      </c>
      <c r="W482" t="e">
        <f t="shared" si="603"/>
        <v>#VALUE!</v>
      </c>
      <c r="X482" t="e">
        <f t="shared" si="604"/>
        <v>#VALUE!</v>
      </c>
      <c r="Y482" t="e">
        <f t="shared" si="605"/>
        <v>#VALUE!</v>
      </c>
      <c r="Z482" t="e">
        <f t="shared" si="606"/>
        <v>#VALUE!</v>
      </c>
      <c r="AA482" t="e">
        <f t="shared" si="607"/>
        <v>#VALUE!</v>
      </c>
      <c r="AB482" t="e">
        <f t="shared" si="608"/>
        <v>#VALUE!</v>
      </c>
      <c r="AC482" t="e">
        <f t="shared" si="609"/>
        <v>#VALUE!</v>
      </c>
      <c r="AD482" t="e">
        <f t="shared" si="610"/>
        <v>#VALUE!</v>
      </c>
      <c r="AE482" t="e">
        <f t="shared" si="611"/>
        <v>#VALUE!</v>
      </c>
      <c r="AF482" t="e">
        <f t="shared" si="612"/>
        <v>#VALUE!</v>
      </c>
      <c r="AG482" t="e">
        <f t="shared" si="613"/>
        <v>#VALUE!</v>
      </c>
      <c r="AH482" t="e">
        <f t="shared" si="614"/>
        <v>#VALUE!</v>
      </c>
      <c r="AI482" t="e">
        <f t="shared" si="615"/>
        <v>#VALUE!</v>
      </c>
      <c r="AJ482" t="e">
        <f t="shared" si="616"/>
        <v>#VALUE!</v>
      </c>
      <c r="AK482" t="e">
        <f t="shared" si="617"/>
        <v>#VALUE!</v>
      </c>
      <c r="AL482" t="e">
        <f t="shared" si="618"/>
        <v>#VALUE!</v>
      </c>
      <c r="AM482" t="e">
        <f t="shared" si="619"/>
        <v>#VALUE!</v>
      </c>
      <c r="AN482" t="e">
        <f t="shared" si="620"/>
        <v>#VALUE!</v>
      </c>
      <c r="AO482" t="e">
        <f t="shared" si="621"/>
        <v>#VALUE!</v>
      </c>
      <c r="AP482" t="e">
        <f t="shared" si="622"/>
        <v>#VALUE!</v>
      </c>
      <c r="AQ482" t="e">
        <f t="shared" si="623"/>
        <v>#VALUE!</v>
      </c>
      <c r="AR482" t="e">
        <f t="shared" si="624"/>
        <v>#VALUE!</v>
      </c>
      <c r="AS482" t="e">
        <f t="shared" si="625"/>
        <v>#VALUE!</v>
      </c>
      <c r="AT482" t="e">
        <f t="shared" si="626"/>
        <v>#VALUE!</v>
      </c>
      <c r="AU482" t="e">
        <f t="shared" si="627"/>
        <v>#VALUE!</v>
      </c>
      <c r="AV482" t="e">
        <f t="shared" si="628"/>
        <v>#VALUE!</v>
      </c>
      <c r="AW482" t="e">
        <f t="shared" si="629"/>
        <v>#VALUE!</v>
      </c>
      <c r="AX482" t="e">
        <f t="shared" si="630"/>
        <v>#VALUE!</v>
      </c>
      <c r="AY482" t="e">
        <f t="shared" si="631"/>
        <v>#VALUE!</v>
      </c>
      <c r="AZ482" t="e">
        <f t="shared" si="632"/>
        <v>#VALUE!</v>
      </c>
      <c r="BA482" t="e">
        <f t="shared" si="633"/>
        <v>#VALUE!</v>
      </c>
      <c r="BB482" t="e">
        <f t="shared" si="634"/>
        <v>#VALUE!</v>
      </c>
      <c r="BC482" t="e">
        <f t="shared" si="635"/>
        <v>#VALUE!</v>
      </c>
      <c r="BD482" t="e">
        <f t="shared" si="636"/>
        <v>#VALUE!</v>
      </c>
      <c r="BE482" t="e">
        <f t="shared" si="637"/>
        <v>#VALUE!</v>
      </c>
      <c r="BF482" t="e">
        <f t="shared" si="638"/>
        <v>#VALUE!</v>
      </c>
      <c r="BG482" t="e">
        <f t="shared" si="639"/>
        <v>#VALUE!</v>
      </c>
      <c r="BH482" t="e">
        <f t="shared" si="640"/>
        <v>#VALUE!</v>
      </c>
      <c r="BI482" t="e">
        <f t="shared" si="641"/>
        <v>#VALUE!</v>
      </c>
      <c r="BJ482" t="e">
        <f t="shared" si="642"/>
        <v>#VALUE!</v>
      </c>
      <c r="BK482" t="e">
        <f t="shared" si="643"/>
        <v>#VALUE!</v>
      </c>
      <c r="BL482" t="e">
        <f t="shared" si="644"/>
        <v>#VALUE!</v>
      </c>
      <c r="BM482" t="e">
        <f t="shared" si="645"/>
        <v>#VALUE!</v>
      </c>
      <c r="BN482" t="e">
        <f t="shared" si="646"/>
        <v>#VALUE!</v>
      </c>
      <c r="BO482" t="e">
        <f t="shared" si="647"/>
        <v>#VALUE!</v>
      </c>
      <c r="BP482" t="e">
        <f t="shared" si="648"/>
        <v>#VALUE!</v>
      </c>
      <c r="BQ482" t="e">
        <f t="shared" si="649"/>
        <v>#VALUE!</v>
      </c>
      <c r="BR482" t="e">
        <f t="shared" si="650"/>
        <v>#VALUE!</v>
      </c>
      <c r="BS482" t="e">
        <f t="shared" si="651"/>
        <v>#VALUE!</v>
      </c>
      <c r="BT482" t="e">
        <f t="shared" si="652"/>
        <v>#VALUE!</v>
      </c>
      <c r="BU482" t="e">
        <f t="shared" si="653"/>
        <v>#VALUE!</v>
      </c>
      <c r="BV482" t="e">
        <f t="shared" si="654"/>
        <v>#VALUE!</v>
      </c>
      <c r="BW482" t="e">
        <f t="shared" si="655"/>
        <v>#VALUE!</v>
      </c>
      <c r="BX482" t="e">
        <f t="shared" si="656"/>
        <v>#VALUE!</v>
      </c>
      <c r="BY482" t="e">
        <f t="shared" si="657"/>
        <v>#VALUE!</v>
      </c>
      <c r="BZ482" t="e">
        <f t="shared" si="658"/>
        <v>#VALUE!</v>
      </c>
      <c r="CA482" t="e">
        <f t="shared" si="659"/>
        <v>#VALUE!</v>
      </c>
      <c r="CB482" t="e">
        <f t="shared" si="660"/>
        <v>#VALUE!</v>
      </c>
      <c r="CC482" t="e">
        <f t="shared" si="661"/>
        <v>#VALUE!</v>
      </c>
      <c r="CD482" t="e">
        <f t="shared" si="662"/>
        <v>#VALUE!</v>
      </c>
      <c r="CE482" t="e">
        <f t="shared" si="663"/>
        <v>#VALUE!</v>
      </c>
      <c r="CF482" t="e">
        <f t="shared" si="664"/>
        <v>#VALUE!</v>
      </c>
      <c r="CG482" t="e">
        <f t="shared" si="665"/>
        <v>#VALUE!</v>
      </c>
      <c r="CH482" t="e">
        <f t="shared" ca="1" si="666"/>
        <v>#N/A</v>
      </c>
    </row>
    <row r="483" spans="5:86" x14ac:dyDescent="0.25">
      <c r="E483">
        <f t="shared" si="669"/>
        <v>1045386</v>
      </c>
      <c r="F483">
        <f t="shared" si="669"/>
        <v>1045386</v>
      </c>
      <c r="G483" t="e">
        <f t="shared" si="668"/>
        <v>#N/A</v>
      </c>
      <c r="H483" t="e">
        <f t="shared" si="588"/>
        <v>#VALUE!</v>
      </c>
      <c r="I483" t="e">
        <f t="shared" si="589"/>
        <v>#VALUE!</v>
      </c>
      <c r="J483" t="e">
        <f t="shared" si="590"/>
        <v>#VALUE!</v>
      </c>
      <c r="K483" t="e">
        <f t="shared" si="591"/>
        <v>#VALUE!</v>
      </c>
      <c r="L483" t="e">
        <f t="shared" si="592"/>
        <v>#VALUE!</v>
      </c>
      <c r="M483" t="e">
        <f t="shared" si="593"/>
        <v>#VALUE!</v>
      </c>
      <c r="N483" t="e">
        <f t="shared" si="594"/>
        <v>#VALUE!</v>
      </c>
      <c r="O483" t="e">
        <f t="shared" si="595"/>
        <v>#VALUE!</v>
      </c>
      <c r="P483" t="e">
        <f t="shared" si="596"/>
        <v>#VALUE!</v>
      </c>
      <c r="Q483" t="e">
        <f t="shared" si="597"/>
        <v>#VALUE!</v>
      </c>
      <c r="R483" t="e">
        <f t="shared" si="598"/>
        <v>#VALUE!</v>
      </c>
      <c r="S483" t="e">
        <f t="shared" si="599"/>
        <v>#VALUE!</v>
      </c>
      <c r="T483" t="e">
        <f t="shared" si="600"/>
        <v>#VALUE!</v>
      </c>
      <c r="U483" t="e">
        <f t="shared" si="601"/>
        <v>#VALUE!</v>
      </c>
      <c r="V483" t="e">
        <f t="shared" si="602"/>
        <v>#VALUE!</v>
      </c>
      <c r="W483" t="e">
        <f t="shared" si="603"/>
        <v>#VALUE!</v>
      </c>
      <c r="X483" t="e">
        <f t="shared" si="604"/>
        <v>#VALUE!</v>
      </c>
      <c r="Y483" t="e">
        <f t="shared" si="605"/>
        <v>#VALUE!</v>
      </c>
      <c r="Z483" t="e">
        <f t="shared" si="606"/>
        <v>#VALUE!</v>
      </c>
      <c r="AA483" t="e">
        <f t="shared" si="607"/>
        <v>#VALUE!</v>
      </c>
      <c r="AB483" t="e">
        <f t="shared" si="608"/>
        <v>#VALUE!</v>
      </c>
      <c r="AC483" t="e">
        <f t="shared" si="609"/>
        <v>#VALUE!</v>
      </c>
      <c r="AD483" t="e">
        <f t="shared" si="610"/>
        <v>#VALUE!</v>
      </c>
      <c r="AE483" t="e">
        <f t="shared" si="611"/>
        <v>#VALUE!</v>
      </c>
      <c r="AF483" t="e">
        <f t="shared" si="612"/>
        <v>#VALUE!</v>
      </c>
      <c r="AG483" t="e">
        <f t="shared" si="613"/>
        <v>#VALUE!</v>
      </c>
      <c r="AH483" t="e">
        <f t="shared" si="614"/>
        <v>#VALUE!</v>
      </c>
      <c r="AI483" t="e">
        <f t="shared" si="615"/>
        <v>#VALUE!</v>
      </c>
      <c r="AJ483" t="e">
        <f t="shared" si="616"/>
        <v>#VALUE!</v>
      </c>
      <c r="AK483" t="e">
        <f t="shared" si="617"/>
        <v>#VALUE!</v>
      </c>
      <c r="AL483" t="e">
        <f t="shared" si="618"/>
        <v>#VALUE!</v>
      </c>
      <c r="AM483" t="e">
        <f t="shared" si="619"/>
        <v>#VALUE!</v>
      </c>
      <c r="AN483" t="e">
        <f t="shared" si="620"/>
        <v>#VALUE!</v>
      </c>
      <c r="AO483" t="e">
        <f t="shared" si="621"/>
        <v>#VALUE!</v>
      </c>
      <c r="AP483" t="e">
        <f t="shared" si="622"/>
        <v>#VALUE!</v>
      </c>
      <c r="AQ483" t="e">
        <f t="shared" si="623"/>
        <v>#VALUE!</v>
      </c>
      <c r="AR483" t="e">
        <f t="shared" si="624"/>
        <v>#VALUE!</v>
      </c>
      <c r="AS483" t="e">
        <f t="shared" si="625"/>
        <v>#VALUE!</v>
      </c>
      <c r="AT483" t="e">
        <f t="shared" si="626"/>
        <v>#VALUE!</v>
      </c>
      <c r="AU483" t="e">
        <f t="shared" si="627"/>
        <v>#VALUE!</v>
      </c>
      <c r="AV483" t="e">
        <f t="shared" si="628"/>
        <v>#VALUE!</v>
      </c>
      <c r="AW483" t="e">
        <f t="shared" si="629"/>
        <v>#VALUE!</v>
      </c>
      <c r="AX483" t="e">
        <f t="shared" si="630"/>
        <v>#VALUE!</v>
      </c>
      <c r="AY483" t="e">
        <f t="shared" si="631"/>
        <v>#VALUE!</v>
      </c>
      <c r="AZ483" t="e">
        <f t="shared" si="632"/>
        <v>#VALUE!</v>
      </c>
      <c r="BA483" t="e">
        <f t="shared" si="633"/>
        <v>#VALUE!</v>
      </c>
      <c r="BB483" t="e">
        <f t="shared" si="634"/>
        <v>#VALUE!</v>
      </c>
      <c r="BC483" t="e">
        <f t="shared" si="635"/>
        <v>#VALUE!</v>
      </c>
      <c r="BD483" t="e">
        <f t="shared" si="636"/>
        <v>#VALUE!</v>
      </c>
      <c r="BE483" t="e">
        <f t="shared" si="637"/>
        <v>#VALUE!</v>
      </c>
      <c r="BF483" t="e">
        <f t="shared" si="638"/>
        <v>#VALUE!</v>
      </c>
      <c r="BG483" t="e">
        <f t="shared" si="639"/>
        <v>#VALUE!</v>
      </c>
      <c r="BH483" t="e">
        <f t="shared" si="640"/>
        <v>#VALUE!</v>
      </c>
      <c r="BI483" t="e">
        <f t="shared" si="641"/>
        <v>#VALUE!</v>
      </c>
      <c r="BJ483" t="e">
        <f t="shared" si="642"/>
        <v>#VALUE!</v>
      </c>
      <c r="BK483" t="e">
        <f t="shared" si="643"/>
        <v>#VALUE!</v>
      </c>
      <c r="BL483" t="e">
        <f t="shared" si="644"/>
        <v>#VALUE!</v>
      </c>
      <c r="BM483" t="e">
        <f t="shared" si="645"/>
        <v>#VALUE!</v>
      </c>
      <c r="BN483" t="e">
        <f t="shared" si="646"/>
        <v>#VALUE!</v>
      </c>
      <c r="BO483" t="e">
        <f t="shared" si="647"/>
        <v>#VALUE!</v>
      </c>
      <c r="BP483" t="e">
        <f t="shared" si="648"/>
        <v>#VALUE!</v>
      </c>
      <c r="BQ483" t="e">
        <f t="shared" si="649"/>
        <v>#VALUE!</v>
      </c>
      <c r="BR483" t="e">
        <f t="shared" si="650"/>
        <v>#VALUE!</v>
      </c>
      <c r="BS483" t="e">
        <f t="shared" si="651"/>
        <v>#VALUE!</v>
      </c>
      <c r="BT483" t="e">
        <f t="shared" si="652"/>
        <v>#VALUE!</v>
      </c>
      <c r="BU483" t="e">
        <f t="shared" si="653"/>
        <v>#VALUE!</v>
      </c>
      <c r="BV483" t="e">
        <f t="shared" si="654"/>
        <v>#VALUE!</v>
      </c>
      <c r="BW483" t="e">
        <f t="shared" si="655"/>
        <v>#VALUE!</v>
      </c>
      <c r="BX483" t="e">
        <f t="shared" si="656"/>
        <v>#VALUE!</v>
      </c>
      <c r="BY483" t="e">
        <f t="shared" si="657"/>
        <v>#VALUE!</v>
      </c>
      <c r="BZ483" t="e">
        <f t="shared" si="658"/>
        <v>#VALUE!</v>
      </c>
      <c r="CA483" t="e">
        <f t="shared" si="659"/>
        <v>#VALUE!</v>
      </c>
      <c r="CB483" t="e">
        <f t="shared" si="660"/>
        <v>#VALUE!</v>
      </c>
      <c r="CC483" t="e">
        <f t="shared" si="661"/>
        <v>#VALUE!</v>
      </c>
      <c r="CD483" t="e">
        <f t="shared" si="662"/>
        <v>#VALUE!</v>
      </c>
      <c r="CE483" t="e">
        <f t="shared" si="663"/>
        <v>#VALUE!</v>
      </c>
      <c r="CF483" t="e">
        <f t="shared" si="664"/>
        <v>#VALUE!</v>
      </c>
      <c r="CG483" t="e">
        <f t="shared" si="665"/>
        <v>#VALUE!</v>
      </c>
      <c r="CH483" t="e">
        <f t="shared" ca="1" si="666"/>
        <v>#N/A</v>
      </c>
    </row>
    <row r="484" spans="5:86" x14ac:dyDescent="0.25">
      <c r="E484">
        <f t="shared" si="669"/>
        <v>1045385</v>
      </c>
      <c r="F484">
        <f t="shared" si="669"/>
        <v>1045385</v>
      </c>
      <c r="G484" t="e">
        <f t="shared" si="668"/>
        <v>#N/A</v>
      </c>
      <c r="H484" t="e">
        <f t="shared" si="588"/>
        <v>#VALUE!</v>
      </c>
      <c r="I484" t="e">
        <f t="shared" si="589"/>
        <v>#VALUE!</v>
      </c>
      <c r="J484" t="e">
        <f t="shared" si="590"/>
        <v>#VALUE!</v>
      </c>
      <c r="K484" t="e">
        <f t="shared" si="591"/>
        <v>#VALUE!</v>
      </c>
      <c r="L484" t="e">
        <f t="shared" si="592"/>
        <v>#VALUE!</v>
      </c>
      <c r="M484" t="e">
        <f t="shared" si="593"/>
        <v>#VALUE!</v>
      </c>
      <c r="N484" t="e">
        <f t="shared" si="594"/>
        <v>#VALUE!</v>
      </c>
      <c r="O484" t="e">
        <f t="shared" si="595"/>
        <v>#VALUE!</v>
      </c>
      <c r="P484" t="e">
        <f t="shared" si="596"/>
        <v>#VALUE!</v>
      </c>
      <c r="Q484" t="e">
        <f t="shared" si="597"/>
        <v>#VALUE!</v>
      </c>
      <c r="R484" t="e">
        <f t="shared" si="598"/>
        <v>#VALUE!</v>
      </c>
      <c r="S484" t="e">
        <f t="shared" si="599"/>
        <v>#VALUE!</v>
      </c>
      <c r="T484" t="e">
        <f t="shared" si="600"/>
        <v>#VALUE!</v>
      </c>
      <c r="U484" t="e">
        <f t="shared" si="601"/>
        <v>#VALUE!</v>
      </c>
      <c r="V484" t="e">
        <f t="shared" si="602"/>
        <v>#VALUE!</v>
      </c>
      <c r="W484" t="e">
        <f t="shared" si="603"/>
        <v>#VALUE!</v>
      </c>
      <c r="X484" t="e">
        <f t="shared" si="604"/>
        <v>#VALUE!</v>
      </c>
      <c r="Y484" t="e">
        <f t="shared" si="605"/>
        <v>#VALUE!</v>
      </c>
      <c r="Z484" t="e">
        <f t="shared" si="606"/>
        <v>#VALUE!</v>
      </c>
      <c r="AA484" t="e">
        <f t="shared" si="607"/>
        <v>#VALUE!</v>
      </c>
      <c r="AB484" t="e">
        <f t="shared" si="608"/>
        <v>#VALUE!</v>
      </c>
      <c r="AC484" t="e">
        <f t="shared" si="609"/>
        <v>#VALUE!</v>
      </c>
      <c r="AD484" t="e">
        <f t="shared" si="610"/>
        <v>#VALUE!</v>
      </c>
      <c r="AE484" t="e">
        <f t="shared" si="611"/>
        <v>#VALUE!</v>
      </c>
      <c r="AF484" t="e">
        <f t="shared" si="612"/>
        <v>#VALUE!</v>
      </c>
      <c r="AG484" t="e">
        <f t="shared" si="613"/>
        <v>#VALUE!</v>
      </c>
      <c r="AH484" t="e">
        <f t="shared" si="614"/>
        <v>#VALUE!</v>
      </c>
      <c r="AI484" t="e">
        <f t="shared" si="615"/>
        <v>#VALUE!</v>
      </c>
      <c r="AJ484" t="e">
        <f t="shared" si="616"/>
        <v>#VALUE!</v>
      </c>
      <c r="AK484" t="e">
        <f t="shared" si="617"/>
        <v>#VALUE!</v>
      </c>
      <c r="AL484" t="e">
        <f t="shared" si="618"/>
        <v>#VALUE!</v>
      </c>
      <c r="AM484" t="e">
        <f t="shared" si="619"/>
        <v>#VALUE!</v>
      </c>
      <c r="AN484" t="e">
        <f t="shared" si="620"/>
        <v>#VALUE!</v>
      </c>
      <c r="AO484" t="e">
        <f t="shared" si="621"/>
        <v>#VALUE!</v>
      </c>
      <c r="AP484" t="e">
        <f t="shared" si="622"/>
        <v>#VALUE!</v>
      </c>
      <c r="AQ484" t="e">
        <f t="shared" si="623"/>
        <v>#VALUE!</v>
      </c>
      <c r="AR484" t="e">
        <f t="shared" si="624"/>
        <v>#VALUE!</v>
      </c>
      <c r="AS484" t="e">
        <f t="shared" si="625"/>
        <v>#VALUE!</v>
      </c>
      <c r="AT484" t="e">
        <f t="shared" si="626"/>
        <v>#VALUE!</v>
      </c>
      <c r="AU484" t="e">
        <f t="shared" si="627"/>
        <v>#VALUE!</v>
      </c>
      <c r="AV484" t="e">
        <f t="shared" si="628"/>
        <v>#VALUE!</v>
      </c>
      <c r="AW484" t="e">
        <f t="shared" si="629"/>
        <v>#VALUE!</v>
      </c>
      <c r="AX484" t="e">
        <f t="shared" si="630"/>
        <v>#VALUE!</v>
      </c>
      <c r="AY484" t="e">
        <f t="shared" si="631"/>
        <v>#VALUE!</v>
      </c>
      <c r="AZ484" t="e">
        <f t="shared" si="632"/>
        <v>#VALUE!</v>
      </c>
      <c r="BA484" t="e">
        <f t="shared" si="633"/>
        <v>#VALUE!</v>
      </c>
      <c r="BB484" t="e">
        <f t="shared" si="634"/>
        <v>#VALUE!</v>
      </c>
      <c r="BC484" t="e">
        <f t="shared" si="635"/>
        <v>#VALUE!</v>
      </c>
      <c r="BD484" t="e">
        <f t="shared" si="636"/>
        <v>#VALUE!</v>
      </c>
      <c r="BE484" t="e">
        <f t="shared" si="637"/>
        <v>#VALUE!</v>
      </c>
      <c r="BF484" t="e">
        <f t="shared" si="638"/>
        <v>#VALUE!</v>
      </c>
      <c r="BG484" t="e">
        <f t="shared" si="639"/>
        <v>#VALUE!</v>
      </c>
      <c r="BH484" t="e">
        <f t="shared" si="640"/>
        <v>#VALUE!</v>
      </c>
      <c r="BI484" t="e">
        <f t="shared" si="641"/>
        <v>#VALUE!</v>
      </c>
      <c r="BJ484" t="e">
        <f t="shared" si="642"/>
        <v>#VALUE!</v>
      </c>
      <c r="BK484" t="e">
        <f t="shared" si="643"/>
        <v>#VALUE!</v>
      </c>
      <c r="BL484" t="e">
        <f t="shared" si="644"/>
        <v>#VALUE!</v>
      </c>
      <c r="BM484" t="e">
        <f t="shared" si="645"/>
        <v>#VALUE!</v>
      </c>
      <c r="BN484" t="e">
        <f t="shared" si="646"/>
        <v>#VALUE!</v>
      </c>
      <c r="BO484" t="e">
        <f t="shared" si="647"/>
        <v>#VALUE!</v>
      </c>
      <c r="BP484" t="e">
        <f t="shared" si="648"/>
        <v>#VALUE!</v>
      </c>
      <c r="BQ484" t="e">
        <f t="shared" si="649"/>
        <v>#VALUE!</v>
      </c>
      <c r="BR484" t="e">
        <f t="shared" si="650"/>
        <v>#VALUE!</v>
      </c>
      <c r="BS484" t="e">
        <f t="shared" si="651"/>
        <v>#VALUE!</v>
      </c>
      <c r="BT484" t="e">
        <f t="shared" si="652"/>
        <v>#VALUE!</v>
      </c>
      <c r="BU484" t="e">
        <f t="shared" si="653"/>
        <v>#VALUE!</v>
      </c>
      <c r="BV484" t="e">
        <f t="shared" si="654"/>
        <v>#VALUE!</v>
      </c>
      <c r="BW484" t="e">
        <f t="shared" si="655"/>
        <v>#VALUE!</v>
      </c>
      <c r="BX484" t="e">
        <f t="shared" si="656"/>
        <v>#VALUE!</v>
      </c>
      <c r="BY484" t="e">
        <f t="shared" si="657"/>
        <v>#VALUE!</v>
      </c>
      <c r="BZ484" t="e">
        <f t="shared" si="658"/>
        <v>#VALUE!</v>
      </c>
      <c r="CA484" t="e">
        <f t="shared" si="659"/>
        <v>#VALUE!</v>
      </c>
      <c r="CB484" t="e">
        <f t="shared" si="660"/>
        <v>#VALUE!</v>
      </c>
      <c r="CC484" t="e">
        <f t="shared" si="661"/>
        <v>#VALUE!</v>
      </c>
      <c r="CD484" t="e">
        <f t="shared" si="662"/>
        <v>#VALUE!</v>
      </c>
      <c r="CE484" t="e">
        <f t="shared" si="663"/>
        <v>#VALUE!</v>
      </c>
      <c r="CF484" t="e">
        <f t="shared" si="664"/>
        <v>#VALUE!</v>
      </c>
      <c r="CG484" t="e">
        <f t="shared" si="665"/>
        <v>#VALUE!</v>
      </c>
      <c r="CH484" t="e">
        <f t="shared" ca="1" si="666"/>
        <v>#N/A</v>
      </c>
    </row>
    <row r="485" spans="5:86" x14ac:dyDescent="0.25">
      <c r="E485">
        <f t="shared" si="669"/>
        <v>1045384</v>
      </c>
      <c r="F485">
        <f t="shared" si="669"/>
        <v>1045384</v>
      </c>
      <c r="G485" t="e">
        <f t="shared" si="668"/>
        <v>#N/A</v>
      </c>
      <c r="H485" t="e">
        <f t="shared" si="588"/>
        <v>#VALUE!</v>
      </c>
      <c r="I485" t="e">
        <f t="shared" si="589"/>
        <v>#VALUE!</v>
      </c>
      <c r="J485" t="e">
        <f t="shared" si="590"/>
        <v>#VALUE!</v>
      </c>
      <c r="K485" t="e">
        <f t="shared" si="591"/>
        <v>#VALUE!</v>
      </c>
      <c r="L485" t="e">
        <f t="shared" si="592"/>
        <v>#VALUE!</v>
      </c>
      <c r="M485" t="e">
        <f t="shared" si="593"/>
        <v>#VALUE!</v>
      </c>
      <c r="N485" t="e">
        <f t="shared" si="594"/>
        <v>#VALUE!</v>
      </c>
      <c r="O485" t="e">
        <f t="shared" si="595"/>
        <v>#VALUE!</v>
      </c>
      <c r="P485" t="e">
        <f t="shared" si="596"/>
        <v>#VALUE!</v>
      </c>
      <c r="Q485" t="e">
        <f t="shared" si="597"/>
        <v>#VALUE!</v>
      </c>
      <c r="R485" t="e">
        <f t="shared" si="598"/>
        <v>#VALUE!</v>
      </c>
      <c r="S485" t="e">
        <f t="shared" si="599"/>
        <v>#VALUE!</v>
      </c>
      <c r="T485" t="e">
        <f t="shared" si="600"/>
        <v>#VALUE!</v>
      </c>
      <c r="U485" t="e">
        <f t="shared" si="601"/>
        <v>#VALUE!</v>
      </c>
      <c r="V485" t="e">
        <f t="shared" si="602"/>
        <v>#VALUE!</v>
      </c>
      <c r="W485" t="e">
        <f t="shared" si="603"/>
        <v>#VALUE!</v>
      </c>
      <c r="X485" t="e">
        <f t="shared" si="604"/>
        <v>#VALUE!</v>
      </c>
      <c r="Y485" t="e">
        <f t="shared" si="605"/>
        <v>#VALUE!</v>
      </c>
      <c r="Z485" t="e">
        <f t="shared" si="606"/>
        <v>#VALUE!</v>
      </c>
      <c r="AA485" t="e">
        <f t="shared" si="607"/>
        <v>#VALUE!</v>
      </c>
      <c r="AB485" t="e">
        <f t="shared" si="608"/>
        <v>#VALUE!</v>
      </c>
      <c r="AC485" t="e">
        <f t="shared" si="609"/>
        <v>#VALUE!</v>
      </c>
      <c r="AD485" t="e">
        <f t="shared" si="610"/>
        <v>#VALUE!</v>
      </c>
      <c r="AE485" t="e">
        <f t="shared" si="611"/>
        <v>#VALUE!</v>
      </c>
      <c r="AF485" t="e">
        <f t="shared" si="612"/>
        <v>#VALUE!</v>
      </c>
      <c r="AG485" t="e">
        <f t="shared" si="613"/>
        <v>#VALUE!</v>
      </c>
      <c r="AH485" t="e">
        <f t="shared" si="614"/>
        <v>#VALUE!</v>
      </c>
      <c r="AI485" t="e">
        <f t="shared" si="615"/>
        <v>#VALUE!</v>
      </c>
      <c r="AJ485" t="e">
        <f t="shared" si="616"/>
        <v>#VALUE!</v>
      </c>
      <c r="AK485" t="e">
        <f t="shared" si="617"/>
        <v>#VALUE!</v>
      </c>
      <c r="AL485" t="e">
        <f t="shared" si="618"/>
        <v>#VALUE!</v>
      </c>
      <c r="AM485" t="e">
        <f t="shared" si="619"/>
        <v>#VALUE!</v>
      </c>
      <c r="AN485" t="e">
        <f t="shared" si="620"/>
        <v>#VALUE!</v>
      </c>
      <c r="AO485" t="e">
        <f t="shared" si="621"/>
        <v>#VALUE!</v>
      </c>
      <c r="AP485" t="e">
        <f t="shared" si="622"/>
        <v>#VALUE!</v>
      </c>
      <c r="AQ485" t="e">
        <f t="shared" si="623"/>
        <v>#VALUE!</v>
      </c>
      <c r="AR485" t="e">
        <f t="shared" si="624"/>
        <v>#VALUE!</v>
      </c>
      <c r="AS485" t="e">
        <f t="shared" si="625"/>
        <v>#VALUE!</v>
      </c>
      <c r="AT485" t="e">
        <f t="shared" si="626"/>
        <v>#VALUE!</v>
      </c>
      <c r="AU485" t="e">
        <f t="shared" si="627"/>
        <v>#VALUE!</v>
      </c>
      <c r="AV485" t="e">
        <f t="shared" si="628"/>
        <v>#VALUE!</v>
      </c>
      <c r="AW485" t="e">
        <f t="shared" si="629"/>
        <v>#VALUE!</v>
      </c>
      <c r="AX485" t="e">
        <f t="shared" si="630"/>
        <v>#VALUE!</v>
      </c>
      <c r="AY485" t="e">
        <f t="shared" si="631"/>
        <v>#VALUE!</v>
      </c>
      <c r="AZ485" t="e">
        <f t="shared" si="632"/>
        <v>#VALUE!</v>
      </c>
      <c r="BA485" t="e">
        <f t="shared" si="633"/>
        <v>#VALUE!</v>
      </c>
      <c r="BB485" t="e">
        <f t="shared" si="634"/>
        <v>#VALUE!</v>
      </c>
      <c r="BC485" t="e">
        <f t="shared" si="635"/>
        <v>#VALUE!</v>
      </c>
      <c r="BD485" t="e">
        <f t="shared" si="636"/>
        <v>#VALUE!</v>
      </c>
      <c r="BE485" t="e">
        <f t="shared" si="637"/>
        <v>#VALUE!</v>
      </c>
      <c r="BF485" t="e">
        <f t="shared" si="638"/>
        <v>#VALUE!</v>
      </c>
      <c r="BG485" t="e">
        <f t="shared" si="639"/>
        <v>#VALUE!</v>
      </c>
      <c r="BH485" t="e">
        <f t="shared" si="640"/>
        <v>#VALUE!</v>
      </c>
      <c r="BI485" t="e">
        <f t="shared" si="641"/>
        <v>#VALUE!</v>
      </c>
      <c r="BJ485" t="e">
        <f t="shared" si="642"/>
        <v>#VALUE!</v>
      </c>
      <c r="BK485" t="e">
        <f t="shared" si="643"/>
        <v>#VALUE!</v>
      </c>
      <c r="BL485" t="e">
        <f t="shared" si="644"/>
        <v>#VALUE!</v>
      </c>
      <c r="BM485" t="e">
        <f t="shared" si="645"/>
        <v>#VALUE!</v>
      </c>
      <c r="BN485" t="e">
        <f t="shared" si="646"/>
        <v>#VALUE!</v>
      </c>
      <c r="BO485" t="e">
        <f t="shared" si="647"/>
        <v>#VALUE!</v>
      </c>
      <c r="BP485" t="e">
        <f t="shared" si="648"/>
        <v>#VALUE!</v>
      </c>
      <c r="BQ485" t="e">
        <f t="shared" si="649"/>
        <v>#VALUE!</v>
      </c>
      <c r="BR485" t="e">
        <f t="shared" si="650"/>
        <v>#VALUE!</v>
      </c>
      <c r="BS485" t="e">
        <f t="shared" si="651"/>
        <v>#VALUE!</v>
      </c>
      <c r="BT485" t="e">
        <f t="shared" si="652"/>
        <v>#VALUE!</v>
      </c>
      <c r="BU485" t="e">
        <f t="shared" si="653"/>
        <v>#VALUE!</v>
      </c>
      <c r="BV485" t="e">
        <f t="shared" si="654"/>
        <v>#VALUE!</v>
      </c>
      <c r="BW485" t="e">
        <f t="shared" si="655"/>
        <v>#VALUE!</v>
      </c>
      <c r="BX485" t="e">
        <f t="shared" si="656"/>
        <v>#VALUE!</v>
      </c>
      <c r="BY485" t="e">
        <f t="shared" si="657"/>
        <v>#VALUE!</v>
      </c>
      <c r="BZ485" t="e">
        <f t="shared" si="658"/>
        <v>#VALUE!</v>
      </c>
      <c r="CA485" t="e">
        <f t="shared" si="659"/>
        <v>#VALUE!</v>
      </c>
      <c r="CB485" t="e">
        <f t="shared" si="660"/>
        <v>#VALUE!</v>
      </c>
      <c r="CC485" t="e">
        <f t="shared" si="661"/>
        <v>#VALUE!</v>
      </c>
      <c r="CD485" t="e">
        <f t="shared" si="662"/>
        <v>#VALUE!</v>
      </c>
      <c r="CE485" t="e">
        <f t="shared" si="663"/>
        <v>#VALUE!</v>
      </c>
      <c r="CF485" t="e">
        <f t="shared" si="664"/>
        <v>#VALUE!</v>
      </c>
      <c r="CG485" t="e">
        <f t="shared" si="665"/>
        <v>#VALUE!</v>
      </c>
      <c r="CH485" t="e">
        <f t="shared" ca="1" si="666"/>
        <v>#N/A</v>
      </c>
    </row>
    <row r="486" spans="5:86" x14ac:dyDescent="0.25">
      <c r="E486">
        <f t="shared" ref="E486:F501" si="670">E485-1</f>
        <v>1045383</v>
      </c>
      <c r="F486">
        <f t="shared" si="670"/>
        <v>1045383</v>
      </c>
      <c r="G486" t="e">
        <f t="shared" si="668"/>
        <v>#N/A</v>
      </c>
      <c r="H486" t="e">
        <f t="shared" si="588"/>
        <v>#VALUE!</v>
      </c>
      <c r="I486" t="e">
        <f t="shared" si="589"/>
        <v>#VALUE!</v>
      </c>
      <c r="J486" t="e">
        <f t="shared" si="590"/>
        <v>#VALUE!</v>
      </c>
      <c r="K486" t="e">
        <f t="shared" si="591"/>
        <v>#VALUE!</v>
      </c>
      <c r="L486" t="e">
        <f t="shared" si="592"/>
        <v>#VALUE!</v>
      </c>
      <c r="M486" t="e">
        <f t="shared" si="593"/>
        <v>#VALUE!</v>
      </c>
      <c r="N486" t="e">
        <f t="shared" si="594"/>
        <v>#VALUE!</v>
      </c>
      <c r="O486" t="e">
        <f t="shared" si="595"/>
        <v>#VALUE!</v>
      </c>
      <c r="P486" t="e">
        <f t="shared" si="596"/>
        <v>#VALUE!</v>
      </c>
      <c r="Q486" t="e">
        <f t="shared" si="597"/>
        <v>#VALUE!</v>
      </c>
      <c r="R486" t="e">
        <f t="shared" si="598"/>
        <v>#VALUE!</v>
      </c>
      <c r="S486" t="e">
        <f t="shared" si="599"/>
        <v>#VALUE!</v>
      </c>
      <c r="T486" t="e">
        <f t="shared" si="600"/>
        <v>#VALUE!</v>
      </c>
      <c r="U486" t="e">
        <f t="shared" si="601"/>
        <v>#VALUE!</v>
      </c>
      <c r="V486" t="e">
        <f t="shared" si="602"/>
        <v>#VALUE!</v>
      </c>
      <c r="W486" t="e">
        <f t="shared" si="603"/>
        <v>#VALUE!</v>
      </c>
      <c r="X486" t="e">
        <f t="shared" si="604"/>
        <v>#VALUE!</v>
      </c>
      <c r="Y486" t="e">
        <f t="shared" si="605"/>
        <v>#VALUE!</v>
      </c>
      <c r="Z486" t="e">
        <f t="shared" si="606"/>
        <v>#VALUE!</v>
      </c>
      <c r="AA486" t="e">
        <f t="shared" si="607"/>
        <v>#VALUE!</v>
      </c>
      <c r="AB486" t="e">
        <f t="shared" si="608"/>
        <v>#VALUE!</v>
      </c>
      <c r="AC486" t="e">
        <f t="shared" si="609"/>
        <v>#VALUE!</v>
      </c>
      <c r="AD486" t="e">
        <f t="shared" si="610"/>
        <v>#VALUE!</v>
      </c>
      <c r="AE486" t="e">
        <f t="shared" si="611"/>
        <v>#VALUE!</v>
      </c>
      <c r="AF486" t="e">
        <f t="shared" si="612"/>
        <v>#VALUE!</v>
      </c>
      <c r="AG486" t="e">
        <f t="shared" si="613"/>
        <v>#VALUE!</v>
      </c>
      <c r="AH486" t="e">
        <f t="shared" si="614"/>
        <v>#VALUE!</v>
      </c>
      <c r="AI486" t="e">
        <f t="shared" si="615"/>
        <v>#VALUE!</v>
      </c>
      <c r="AJ486" t="e">
        <f t="shared" si="616"/>
        <v>#VALUE!</v>
      </c>
      <c r="AK486" t="e">
        <f t="shared" si="617"/>
        <v>#VALUE!</v>
      </c>
      <c r="AL486" t="e">
        <f t="shared" si="618"/>
        <v>#VALUE!</v>
      </c>
      <c r="AM486" t="e">
        <f t="shared" si="619"/>
        <v>#VALUE!</v>
      </c>
      <c r="AN486" t="e">
        <f t="shared" si="620"/>
        <v>#VALUE!</v>
      </c>
      <c r="AO486" t="e">
        <f t="shared" si="621"/>
        <v>#VALUE!</v>
      </c>
      <c r="AP486" t="e">
        <f t="shared" si="622"/>
        <v>#VALUE!</v>
      </c>
      <c r="AQ486" t="e">
        <f t="shared" si="623"/>
        <v>#VALUE!</v>
      </c>
      <c r="AR486" t="e">
        <f t="shared" si="624"/>
        <v>#VALUE!</v>
      </c>
      <c r="AS486" t="e">
        <f t="shared" si="625"/>
        <v>#VALUE!</v>
      </c>
      <c r="AT486" t="e">
        <f t="shared" si="626"/>
        <v>#VALUE!</v>
      </c>
      <c r="AU486" t="e">
        <f t="shared" si="627"/>
        <v>#VALUE!</v>
      </c>
      <c r="AV486" t="e">
        <f t="shared" si="628"/>
        <v>#VALUE!</v>
      </c>
      <c r="AW486" t="e">
        <f t="shared" si="629"/>
        <v>#VALUE!</v>
      </c>
      <c r="AX486" t="e">
        <f t="shared" si="630"/>
        <v>#VALUE!</v>
      </c>
      <c r="AY486" t="e">
        <f t="shared" si="631"/>
        <v>#VALUE!</v>
      </c>
      <c r="AZ486" t="e">
        <f t="shared" si="632"/>
        <v>#VALUE!</v>
      </c>
      <c r="BA486" t="e">
        <f t="shared" si="633"/>
        <v>#VALUE!</v>
      </c>
      <c r="BB486" t="e">
        <f t="shared" si="634"/>
        <v>#VALUE!</v>
      </c>
      <c r="BC486" t="e">
        <f t="shared" si="635"/>
        <v>#VALUE!</v>
      </c>
      <c r="BD486" t="e">
        <f t="shared" si="636"/>
        <v>#VALUE!</v>
      </c>
      <c r="BE486" t="e">
        <f t="shared" si="637"/>
        <v>#VALUE!</v>
      </c>
      <c r="BF486" t="e">
        <f t="shared" si="638"/>
        <v>#VALUE!</v>
      </c>
      <c r="BG486" t="e">
        <f t="shared" si="639"/>
        <v>#VALUE!</v>
      </c>
      <c r="BH486" t="e">
        <f t="shared" si="640"/>
        <v>#VALUE!</v>
      </c>
      <c r="BI486" t="e">
        <f t="shared" si="641"/>
        <v>#VALUE!</v>
      </c>
      <c r="BJ486" t="e">
        <f t="shared" si="642"/>
        <v>#VALUE!</v>
      </c>
      <c r="BK486" t="e">
        <f t="shared" si="643"/>
        <v>#VALUE!</v>
      </c>
      <c r="BL486" t="e">
        <f t="shared" si="644"/>
        <v>#VALUE!</v>
      </c>
      <c r="BM486" t="e">
        <f t="shared" si="645"/>
        <v>#VALUE!</v>
      </c>
      <c r="BN486" t="e">
        <f t="shared" si="646"/>
        <v>#VALUE!</v>
      </c>
      <c r="BO486" t="e">
        <f t="shared" si="647"/>
        <v>#VALUE!</v>
      </c>
      <c r="BP486" t="e">
        <f t="shared" si="648"/>
        <v>#VALUE!</v>
      </c>
      <c r="BQ486" t="e">
        <f t="shared" si="649"/>
        <v>#VALUE!</v>
      </c>
      <c r="BR486" t="e">
        <f t="shared" si="650"/>
        <v>#VALUE!</v>
      </c>
      <c r="BS486" t="e">
        <f t="shared" si="651"/>
        <v>#VALUE!</v>
      </c>
      <c r="BT486" t="e">
        <f t="shared" si="652"/>
        <v>#VALUE!</v>
      </c>
      <c r="BU486" t="e">
        <f t="shared" si="653"/>
        <v>#VALUE!</v>
      </c>
      <c r="BV486" t="e">
        <f t="shared" si="654"/>
        <v>#VALUE!</v>
      </c>
      <c r="BW486" t="e">
        <f t="shared" si="655"/>
        <v>#VALUE!</v>
      </c>
      <c r="BX486" t="e">
        <f t="shared" si="656"/>
        <v>#VALUE!</v>
      </c>
      <c r="BY486" t="e">
        <f t="shared" si="657"/>
        <v>#VALUE!</v>
      </c>
      <c r="BZ486" t="e">
        <f t="shared" si="658"/>
        <v>#VALUE!</v>
      </c>
      <c r="CA486" t="e">
        <f t="shared" si="659"/>
        <v>#VALUE!</v>
      </c>
      <c r="CB486" t="e">
        <f t="shared" si="660"/>
        <v>#VALUE!</v>
      </c>
      <c r="CC486" t="e">
        <f t="shared" si="661"/>
        <v>#VALUE!</v>
      </c>
      <c r="CD486" t="e">
        <f t="shared" si="662"/>
        <v>#VALUE!</v>
      </c>
      <c r="CE486" t="e">
        <f t="shared" si="663"/>
        <v>#VALUE!</v>
      </c>
      <c r="CF486" t="e">
        <f t="shared" si="664"/>
        <v>#VALUE!</v>
      </c>
      <c r="CG486" t="e">
        <f t="shared" si="665"/>
        <v>#VALUE!</v>
      </c>
      <c r="CH486" t="e">
        <f t="shared" ca="1" si="666"/>
        <v>#N/A</v>
      </c>
    </row>
    <row r="487" spans="5:86" x14ac:dyDescent="0.25">
      <c r="E487">
        <f t="shared" si="670"/>
        <v>1045382</v>
      </c>
      <c r="F487">
        <f t="shared" si="670"/>
        <v>1045382</v>
      </c>
      <c r="G487" t="e">
        <f t="shared" si="668"/>
        <v>#N/A</v>
      </c>
      <c r="H487" t="e">
        <f t="shared" si="588"/>
        <v>#VALUE!</v>
      </c>
      <c r="I487" t="e">
        <f t="shared" si="589"/>
        <v>#VALUE!</v>
      </c>
      <c r="J487" t="e">
        <f t="shared" si="590"/>
        <v>#VALUE!</v>
      </c>
      <c r="K487" t="e">
        <f t="shared" si="591"/>
        <v>#VALUE!</v>
      </c>
      <c r="L487" t="e">
        <f t="shared" si="592"/>
        <v>#VALUE!</v>
      </c>
      <c r="M487" t="e">
        <f t="shared" si="593"/>
        <v>#VALUE!</v>
      </c>
      <c r="N487" t="e">
        <f t="shared" si="594"/>
        <v>#VALUE!</v>
      </c>
      <c r="O487" t="e">
        <f t="shared" si="595"/>
        <v>#VALUE!</v>
      </c>
      <c r="P487" t="e">
        <f t="shared" si="596"/>
        <v>#VALUE!</v>
      </c>
      <c r="Q487" t="e">
        <f t="shared" si="597"/>
        <v>#VALUE!</v>
      </c>
      <c r="R487" t="e">
        <f t="shared" si="598"/>
        <v>#VALUE!</v>
      </c>
      <c r="S487" t="e">
        <f t="shared" si="599"/>
        <v>#VALUE!</v>
      </c>
      <c r="T487" t="e">
        <f t="shared" si="600"/>
        <v>#VALUE!</v>
      </c>
      <c r="U487" t="e">
        <f t="shared" si="601"/>
        <v>#VALUE!</v>
      </c>
      <c r="V487" t="e">
        <f t="shared" si="602"/>
        <v>#VALUE!</v>
      </c>
      <c r="W487" t="e">
        <f t="shared" si="603"/>
        <v>#VALUE!</v>
      </c>
      <c r="X487" t="e">
        <f t="shared" si="604"/>
        <v>#VALUE!</v>
      </c>
      <c r="Y487" t="e">
        <f t="shared" si="605"/>
        <v>#VALUE!</v>
      </c>
      <c r="Z487" t="e">
        <f t="shared" si="606"/>
        <v>#VALUE!</v>
      </c>
      <c r="AA487" t="e">
        <f t="shared" si="607"/>
        <v>#VALUE!</v>
      </c>
      <c r="AB487" t="e">
        <f t="shared" si="608"/>
        <v>#VALUE!</v>
      </c>
      <c r="AC487" t="e">
        <f t="shared" si="609"/>
        <v>#VALUE!</v>
      </c>
      <c r="AD487" t="e">
        <f t="shared" si="610"/>
        <v>#VALUE!</v>
      </c>
      <c r="AE487" t="e">
        <f t="shared" si="611"/>
        <v>#VALUE!</v>
      </c>
      <c r="AF487" t="e">
        <f t="shared" si="612"/>
        <v>#VALUE!</v>
      </c>
      <c r="AG487" t="e">
        <f t="shared" si="613"/>
        <v>#VALUE!</v>
      </c>
      <c r="AH487" t="e">
        <f t="shared" si="614"/>
        <v>#VALUE!</v>
      </c>
      <c r="AI487" t="e">
        <f t="shared" si="615"/>
        <v>#VALUE!</v>
      </c>
      <c r="AJ487" t="e">
        <f t="shared" si="616"/>
        <v>#VALUE!</v>
      </c>
      <c r="AK487" t="e">
        <f t="shared" si="617"/>
        <v>#VALUE!</v>
      </c>
      <c r="AL487" t="e">
        <f t="shared" si="618"/>
        <v>#VALUE!</v>
      </c>
      <c r="AM487" t="e">
        <f t="shared" si="619"/>
        <v>#VALUE!</v>
      </c>
      <c r="AN487" t="e">
        <f t="shared" si="620"/>
        <v>#VALUE!</v>
      </c>
      <c r="AO487" t="e">
        <f t="shared" si="621"/>
        <v>#VALUE!</v>
      </c>
      <c r="AP487" t="e">
        <f t="shared" si="622"/>
        <v>#VALUE!</v>
      </c>
      <c r="AQ487" t="e">
        <f t="shared" si="623"/>
        <v>#VALUE!</v>
      </c>
      <c r="AR487" t="e">
        <f t="shared" si="624"/>
        <v>#VALUE!</v>
      </c>
      <c r="AS487" t="e">
        <f t="shared" si="625"/>
        <v>#VALUE!</v>
      </c>
      <c r="AT487" t="e">
        <f t="shared" si="626"/>
        <v>#VALUE!</v>
      </c>
      <c r="AU487" t="e">
        <f t="shared" si="627"/>
        <v>#VALUE!</v>
      </c>
      <c r="AV487" t="e">
        <f t="shared" si="628"/>
        <v>#VALUE!</v>
      </c>
      <c r="AW487" t="e">
        <f t="shared" si="629"/>
        <v>#VALUE!</v>
      </c>
      <c r="AX487" t="e">
        <f t="shared" si="630"/>
        <v>#VALUE!</v>
      </c>
      <c r="AY487" t="e">
        <f t="shared" si="631"/>
        <v>#VALUE!</v>
      </c>
      <c r="AZ487" t="e">
        <f t="shared" si="632"/>
        <v>#VALUE!</v>
      </c>
      <c r="BA487" t="e">
        <f t="shared" si="633"/>
        <v>#VALUE!</v>
      </c>
      <c r="BB487" t="e">
        <f t="shared" si="634"/>
        <v>#VALUE!</v>
      </c>
      <c r="BC487" t="e">
        <f t="shared" si="635"/>
        <v>#VALUE!</v>
      </c>
      <c r="BD487" t="e">
        <f t="shared" si="636"/>
        <v>#VALUE!</v>
      </c>
      <c r="BE487" t="e">
        <f t="shared" si="637"/>
        <v>#VALUE!</v>
      </c>
      <c r="BF487" t="e">
        <f t="shared" si="638"/>
        <v>#VALUE!</v>
      </c>
      <c r="BG487" t="e">
        <f t="shared" si="639"/>
        <v>#VALUE!</v>
      </c>
      <c r="BH487" t="e">
        <f t="shared" si="640"/>
        <v>#VALUE!</v>
      </c>
      <c r="BI487" t="e">
        <f t="shared" si="641"/>
        <v>#VALUE!</v>
      </c>
      <c r="BJ487" t="e">
        <f t="shared" si="642"/>
        <v>#VALUE!</v>
      </c>
      <c r="BK487" t="e">
        <f t="shared" si="643"/>
        <v>#VALUE!</v>
      </c>
      <c r="BL487" t="e">
        <f t="shared" si="644"/>
        <v>#VALUE!</v>
      </c>
      <c r="BM487" t="e">
        <f t="shared" si="645"/>
        <v>#VALUE!</v>
      </c>
      <c r="BN487" t="e">
        <f t="shared" si="646"/>
        <v>#VALUE!</v>
      </c>
      <c r="BO487" t="e">
        <f t="shared" si="647"/>
        <v>#VALUE!</v>
      </c>
      <c r="BP487" t="e">
        <f t="shared" si="648"/>
        <v>#VALUE!</v>
      </c>
      <c r="BQ487" t="e">
        <f t="shared" si="649"/>
        <v>#VALUE!</v>
      </c>
      <c r="BR487" t="e">
        <f t="shared" si="650"/>
        <v>#VALUE!</v>
      </c>
      <c r="BS487" t="e">
        <f t="shared" si="651"/>
        <v>#VALUE!</v>
      </c>
      <c r="BT487" t="e">
        <f t="shared" si="652"/>
        <v>#VALUE!</v>
      </c>
      <c r="BU487" t="e">
        <f t="shared" si="653"/>
        <v>#VALUE!</v>
      </c>
      <c r="BV487" t="e">
        <f t="shared" si="654"/>
        <v>#VALUE!</v>
      </c>
      <c r="BW487" t="e">
        <f t="shared" si="655"/>
        <v>#VALUE!</v>
      </c>
      <c r="BX487" t="e">
        <f t="shared" si="656"/>
        <v>#VALUE!</v>
      </c>
      <c r="BY487" t="e">
        <f t="shared" si="657"/>
        <v>#VALUE!</v>
      </c>
      <c r="BZ487" t="e">
        <f t="shared" si="658"/>
        <v>#VALUE!</v>
      </c>
      <c r="CA487" t="e">
        <f t="shared" si="659"/>
        <v>#VALUE!</v>
      </c>
      <c r="CB487" t="e">
        <f t="shared" si="660"/>
        <v>#VALUE!</v>
      </c>
      <c r="CC487" t="e">
        <f t="shared" si="661"/>
        <v>#VALUE!</v>
      </c>
      <c r="CD487" t="e">
        <f t="shared" si="662"/>
        <v>#VALUE!</v>
      </c>
      <c r="CE487" t="e">
        <f t="shared" si="663"/>
        <v>#VALUE!</v>
      </c>
      <c r="CF487" t="e">
        <f t="shared" si="664"/>
        <v>#VALUE!</v>
      </c>
      <c r="CG487" t="e">
        <f t="shared" si="665"/>
        <v>#VALUE!</v>
      </c>
      <c r="CH487" t="e">
        <f t="shared" ca="1" si="666"/>
        <v>#N/A</v>
      </c>
    </row>
    <row r="488" spans="5:86" x14ac:dyDescent="0.25">
      <c r="E488">
        <f t="shared" si="670"/>
        <v>1045381</v>
      </c>
      <c r="F488">
        <f t="shared" si="670"/>
        <v>1045381</v>
      </c>
      <c r="G488" t="e">
        <f t="shared" si="668"/>
        <v>#N/A</v>
      </c>
      <c r="H488" t="e">
        <f t="shared" si="588"/>
        <v>#VALUE!</v>
      </c>
      <c r="I488" t="e">
        <f t="shared" si="589"/>
        <v>#VALUE!</v>
      </c>
      <c r="J488" t="e">
        <f t="shared" si="590"/>
        <v>#VALUE!</v>
      </c>
      <c r="K488" t="e">
        <f t="shared" si="591"/>
        <v>#VALUE!</v>
      </c>
      <c r="L488" t="e">
        <f t="shared" si="592"/>
        <v>#VALUE!</v>
      </c>
      <c r="M488" t="e">
        <f t="shared" si="593"/>
        <v>#VALUE!</v>
      </c>
      <c r="N488" t="e">
        <f t="shared" si="594"/>
        <v>#VALUE!</v>
      </c>
      <c r="O488" t="e">
        <f t="shared" si="595"/>
        <v>#VALUE!</v>
      </c>
      <c r="P488" t="e">
        <f t="shared" si="596"/>
        <v>#VALUE!</v>
      </c>
      <c r="Q488" t="e">
        <f t="shared" si="597"/>
        <v>#VALUE!</v>
      </c>
      <c r="R488" t="e">
        <f t="shared" si="598"/>
        <v>#VALUE!</v>
      </c>
      <c r="S488" t="e">
        <f t="shared" si="599"/>
        <v>#VALUE!</v>
      </c>
      <c r="T488" t="e">
        <f t="shared" si="600"/>
        <v>#VALUE!</v>
      </c>
      <c r="U488" t="e">
        <f t="shared" si="601"/>
        <v>#VALUE!</v>
      </c>
      <c r="V488" t="e">
        <f t="shared" si="602"/>
        <v>#VALUE!</v>
      </c>
      <c r="W488" t="e">
        <f t="shared" si="603"/>
        <v>#VALUE!</v>
      </c>
      <c r="X488" t="e">
        <f t="shared" si="604"/>
        <v>#VALUE!</v>
      </c>
      <c r="Y488" t="e">
        <f t="shared" si="605"/>
        <v>#VALUE!</v>
      </c>
      <c r="Z488" t="e">
        <f t="shared" si="606"/>
        <v>#VALUE!</v>
      </c>
      <c r="AA488" t="e">
        <f t="shared" si="607"/>
        <v>#VALUE!</v>
      </c>
      <c r="AB488" t="e">
        <f t="shared" si="608"/>
        <v>#VALUE!</v>
      </c>
      <c r="AC488" t="e">
        <f t="shared" si="609"/>
        <v>#VALUE!</v>
      </c>
      <c r="AD488" t="e">
        <f t="shared" si="610"/>
        <v>#VALUE!</v>
      </c>
      <c r="AE488" t="e">
        <f t="shared" si="611"/>
        <v>#VALUE!</v>
      </c>
      <c r="AF488" t="e">
        <f t="shared" si="612"/>
        <v>#VALUE!</v>
      </c>
      <c r="AG488" t="e">
        <f t="shared" si="613"/>
        <v>#VALUE!</v>
      </c>
      <c r="AH488" t="e">
        <f t="shared" si="614"/>
        <v>#VALUE!</v>
      </c>
      <c r="AI488" t="e">
        <f t="shared" si="615"/>
        <v>#VALUE!</v>
      </c>
      <c r="AJ488" t="e">
        <f t="shared" si="616"/>
        <v>#VALUE!</v>
      </c>
      <c r="AK488" t="e">
        <f t="shared" si="617"/>
        <v>#VALUE!</v>
      </c>
      <c r="AL488" t="e">
        <f t="shared" si="618"/>
        <v>#VALUE!</v>
      </c>
      <c r="AM488" t="e">
        <f t="shared" si="619"/>
        <v>#VALUE!</v>
      </c>
      <c r="AN488" t="e">
        <f t="shared" si="620"/>
        <v>#VALUE!</v>
      </c>
      <c r="AO488" t="e">
        <f t="shared" si="621"/>
        <v>#VALUE!</v>
      </c>
      <c r="AP488" t="e">
        <f t="shared" si="622"/>
        <v>#VALUE!</v>
      </c>
      <c r="AQ488" t="e">
        <f t="shared" si="623"/>
        <v>#VALUE!</v>
      </c>
      <c r="AR488" t="e">
        <f t="shared" si="624"/>
        <v>#VALUE!</v>
      </c>
      <c r="AS488" t="e">
        <f t="shared" si="625"/>
        <v>#VALUE!</v>
      </c>
      <c r="AT488" t="e">
        <f t="shared" si="626"/>
        <v>#VALUE!</v>
      </c>
      <c r="AU488" t="e">
        <f t="shared" si="627"/>
        <v>#VALUE!</v>
      </c>
      <c r="AV488" t="e">
        <f t="shared" si="628"/>
        <v>#VALUE!</v>
      </c>
      <c r="AW488" t="e">
        <f t="shared" si="629"/>
        <v>#VALUE!</v>
      </c>
      <c r="AX488" t="e">
        <f t="shared" si="630"/>
        <v>#VALUE!</v>
      </c>
      <c r="AY488" t="e">
        <f t="shared" si="631"/>
        <v>#VALUE!</v>
      </c>
      <c r="AZ488" t="e">
        <f t="shared" si="632"/>
        <v>#VALUE!</v>
      </c>
      <c r="BA488" t="e">
        <f t="shared" si="633"/>
        <v>#VALUE!</v>
      </c>
      <c r="BB488" t="e">
        <f t="shared" si="634"/>
        <v>#VALUE!</v>
      </c>
      <c r="BC488" t="e">
        <f t="shared" si="635"/>
        <v>#VALUE!</v>
      </c>
      <c r="BD488" t="e">
        <f t="shared" si="636"/>
        <v>#VALUE!</v>
      </c>
      <c r="BE488" t="e">
        <f t="shared" si="637"/>
        <v>#VALUE!</v>
      </c>
      <c r="BF488" t="e">
        <f t="shared" si="638"/>
        <v>#VALUE!</v>
      </c>
      <c r="BG488" t="e">
        <f t="shared" si="639"/>
        <v>#VALUE!</v>
      </c>
      <c r="BH488" t="e">
        <f t="shared" si="640"/>
        <v>#VALUE!</v>
      </c>
      <c r="BI488" t="e">
        <f t="shared" si="641"/>
        <v>#VALUE!</v>
      </c>
      <c r="BJ488" t="e">
        <f t="shared" si="642"/>
        <v>#VALUE!</v>
      </c>
      <c r="BK488" t="e">
        <f t="shared" si="643"/>
        <v>#VALUE!</v>
      </c>
      <c r="BL488" t="e">
        <f t="shared" si="644"/>
        <v>#VALUE!</v>
      </c>
      <c r="BM488" t="e">
        <f t="shared" si="645"/>
        <v>#VALUE!</v>
      </c>
      <c r="BN488" t="e">
        <f t="shared" si="646"/>
        <v>#VALUE!</v>
      </c>
      <c r="BO488" t="e">
        <f t="shared" si="647"/>
        <v>#VALUE!</v>
      </c>
      <c r="BP488" t="e">
        <f t="shared" si="648"/>
        <v>#VALUE!</v>
      </c>
      <c r="BQ488" t="e">
        <f t="shared" si="649"/>
        <v>#VALUE!</v>
      </c>
      <c r="BR488" t="e">
        <f t="shared" si="650"/>
        <v>#VALUE!</v>
      </c>
      <c r="BS488" t="e">
        <f t="shared" si="651"/>
        <v>#VALUE!</v>
      </c>
      <c r="BT488" t="e">
        <f t="shared" si="652"/>
        <v>#VALUE!</v>
      </c>
      <c r="BU488" t="e">
        <f t="shared" si="653"/>
        <v>#VALUE!</v>
      </c>
      <c r="BV488" t="e">
        <f t="shared" si="654"/>
        <v>#VALUE!</v>
      </c>
      <c r="BW488" t="e">
        <f t="shared" si="655"/>
        <v>#VALUE!</v>
      </c>
      <c r="BX488" t="e">
        <f t="shared" si="656"/>
        <v>#VALUE!</v>
      </c>
      <c r="BY488" t="e">
        <f t="shared" si="657"/>
        <v>#VALUE!</v>
      </c>
      <c r="BZ488" t="e">
        <f t="shared" si="658"/>
        <v>#VALUE!</v>
      </c>
      <c r="CA488" t="e">
        <f t="shared" si="659"/>
        <v>#VALUE!</v>
      </c>
      <c r="CB488" t="e">
        <f t="shared" si="660"/>
        <v>#VALUE!</v>
      </c>
      <c r="CC488" t="e">
        <f t="shared" si="661"/>
        <v>#VALUE!</v>
      </c>
      <c r="CD488" t="e">
        <f t="shared" si="662"/>
        <v>#VALUE!</v>
      </c>
      <c r="CE488" t="e">
        <f t="shared" si="663"/>
        <v>#VALUE!</v>
      </c>
      <c r="CF488" t="e">
        <f t="shared" si="664"/>
        <v>#VALUE!</v>
      </c>
      <c r="CG488" t="e">
        <f t="shared" si="665"/>
        <v>#VALUE!</v>
      </c>
      <c r="CH488" t="e">
        <f t="shared" ca="1" si="666"/>
        <v>#N/A</v>
      </c>
    </row>
    <row r="489" spans="5:86" x14ac:dyDescent="0.25">
      <c r="E489">
        <f t="shared" si="670"/>
        <v>1045380</v>
      </c>
      <c r="F489">
        <f t="shared" si="670"/>
        <v>1045380</v>
      </c>
      <c r="G489" t="e">
        <f t="shared" si="668"/>
        <v>#N/A</v>
      </c>
      <c r="H489" t="e">
        <f t="shared" si="588"/>
        <v>#VALUE!</v>
      </c>
      <c r="I489" t="e">
        <f t="shared" si="589"/>
        <v>#VALUE!</v>
      </c>
      <c r="J489" t="e">
        <f t="shared" si="590"/>
        <v>#VALUE!</v>
      </c>
      <c r="K489" t="e">
        <f t="shared" si="591"/>
        <v>#VALUE!</v>
      </c>
      <c r="L489" t="e">
        <f t="shared" si="592"/>
        <v>#VALUE!</v>
      </c>
      <c r="M489" t="e">
        <f t="shared" si="593"/>
        <v>#VALUE!</v>
      </c>
      <c r="N489" t="e">
        <f t="shared" si="594"/>
        <v>#VALUE!</v>
      </c>
      <c r="O489" t="e">
        <f t="shared" si="595"/>
        <v>#VALUE!</v>
      </c>
      <c r="P489" t="e">
        <f t="shared" si="596"/>
        <v>#VALUE!</v>
      </c>
      <c r="Q489" t="e">
        <f t="shared" si="597"/>
        <v>#VALUE!</v>
      </c>
      <c r="R489" t="e">
        <f t="shared" si="598"/>
        <v>#VALUE!</v>
      </c>
      <c r="S489" t="e">
        <f t="shared" si="599"/>
        <v>#VALUE!</v>
      </c>
      <c r="T489" t="e">
        <f t="shared" si="600"/>
        <v>#VALUE!</v>
      </c>
      <c r="U489" t="e">
        <f t="shared" si="601"/>
        <v>#VALUE!</v>
      </c>
      <c r="V489" t="e">
        <f t="shared" si="602"/>
        <v>#VALUE!</v>
      </c>
      <c r="W489" t="e">
        <f t="shared" si="603"/>
        <v>#VALUE!</v>
      </c>
      <c r="X489" t="e">
        <f t="shared" si="604"/>
        <v>#VALUE!</v>
      </c>
      <c r="Y489" t="e">
        <f t="shared" si="605"/>
        <v>#VALUE!</v>
      </c>
      <c r="Z489" t="e">
        <f t="shared" si="606"/>
        <v>#VALUE!</v>
      </c>
      <c r="AA489" t="e">
        <f t="shared" si="607"/>
        <v>#VALUE!</v>
      </c>
      <c r="AB489" t="e">
        <f t="shared" si="608"/>
        <v>#VALUE!</v>
      </c>
      <c r="AC489" t="e">
        <f t="shared" si="609"/>
        <v>#VALUE!</v>
      </c>
      <c r="AD489" t="e">
        <f t="shared" si="610"/>
        <v>#VALUE!</v>
      </c>
      <c r="AE489" t="e">
        <f t="shared" si="611"/>
        <v>#VALUE!</v>
      </c>
      <c r="AF489" t="e">
        <f t="shared" si="612"/>
        <v>#VALUE!</v>
      </c>
      <c r="AG489" t="e">
        <f t="shared" si="613"/>
        <v>#VALUE!</v>
      </c>
      <c r="AH489" t="e">
        <f t="shared" si="614"/>
        <v>#VALUE!</v>
      </c>
      <c r="AI489" t="e">
        <f t="shared" si="615"/>
        <v>#VALUE!</v>
      </c>
      <c r="AJ489" t="e">
        <f t="shared" si="616"/>
        <v>#VALUE!</v>
      </c>
      <c r="AK489" t="e">
        <f t="shared" si="617"/>
        <v>#VALUE!</v>
      </c>
      <c r="AL489" t="e">
        <f t="shared" si="618"/>
        <v>#VALUE!</v>
      </c>
      <c r="AM489" t="e">
        <f t="shared" si="619"/>
        <v>#VALUE!</v>
      </c>
      <c r="AN489" t="e">
        <f t="shared" si="620"/>
        <v>#VALUE!</v>
      </c>
      <c r="AO489" t="e">
        <f t="shared" si="621"/>
        <v>#VALUE!</v>
      </c>
      <c r="AP489" t="e">
        <f t="shared" si="622"/>
        <v>#VALUE!</v>
      </c>
      <c r="AQ489" t="e">
        <f t="shared" si="623"/>
        <v>#VALUE!</v>
      </c>
      <c r="AR489" t="e">
        <f t="shared" si="624"/>
        <v>#VALUE!</v>
      </c>
      <c r="AS489" t="e">
        <f t="shared" si="625"/>
        <v>#VALUE!</v>
      </c>
      <c r="AT489" t="e">
        <f t="shared" si="626"/>
        <v>#VALUE!</v>
      </c>
      <c r="AU489" t="e">
        <f t="shared" si="627"/>
        <v>#VALUE!</v>
      </c>
      <c r="AV489" t="e">
        <f t="shared" si="628"/>
        <v>#VALUE!</v>
      </c>
      <c r="AW489" t="e">
        <f t="shared" si="629"/>
        <v>#VALUE!</v>
      </c>
      <c r="AX489" t="e">
        <f t="shared" si="630"/>
        <v>#VALUE!</v>
      </c>
      <c r="AY489" t="e">
        <f t="shared" si="631"/>
        <v>#VALUE!</v>
      </c>
      <c r="AZ489" t="e">
        <f t="shared" si="632"/>
        <v>#VALUE!</v>
      </c>
      <c r="BA489" t="e">
        <f t="shared" si="633"/>
        <v>#VALUE!</v>
      </c>
      <c r="BB489" t="e">
        <f t="shared" si="634"/>
        <v>#VALUE!</v>
      </c>
      <c r="BC489" t="e">
        <f t="shared" si="635"/>
        <v>#VALUE!</v>
      </c>
      <c r="BD489" t="e">
        <f t="shared" si="636"/>
        <v>#VALUE!</v>
      </c>
      <c r="BE489" t="e">
        <f t="shared" si="637"/>
        <v>#VALUE!</v>
      </c>
      <c r="BF489" t="e">
        <f t="shared" si="638"/>
        <v>#VALUE!</v>
      </c>
      <c r="BG489" t="e">
        <f t="shared" si="639"/>
        <v>#VALUE!</v>
      </c>
      <c r="BH489" t="e">
        <f t="shared" si="640"/>
        <v>#VALUE!</v>
      </c>
      <c r="BI489" t="e">
        <f t="shared" si="641"/>
        <v>#VALUE!</v>
      </c>
      <c r="BJ489" t="e">
        <f t="shared" si="642"/>
        <v>#VALUE!</v>
      </c>
      <c r="BK489" t="e">
        <f t="shared" si="643"/>
        <v>#VALUE!</v>
      </c>
      <c r="BL489" t="e">
        <f t="shared" si="644"/>
        <v>#VALUE!</v>
      </c>
      <c r="BM489" t="e">
        <f t="shared" si="645"/>
        <v>#VALUE!</v>
      </c>
      <c r="BN489" t="e">
        <f t="shared" si="646"/>
        <v>#VALUE!</v>
      </c>
      <c r="BO489" t="e">
        <f t="shared" si="647"/>
        <v>#VALUE!</v>
      </c>
      <c r="BP489" t="e">
        <f t="shared" si="648"/>
        <v>#VALUE!</v>
      </c>
      <c r="BQ489" t="e">
        <f t="shared" si="649"/>
        <v>#VALUE!</v>
      </c>
      <c r="BR489" t="e">
        <f t="shared" si="650"/>
        <v>#VALUE!</v>
      </c>
      <c r="BS489" t="e">
        <f t="shared" si="651"/>
        <v>#VALUE!</v>
      </c>
      <c r="BT489" t="e">
        <f t="shared" si="652"/>
        <v>#VALUE!</v>
      </c>
      <c r="BU489" t="e">
        <f t="shared" si="653"/>
        <v>#VALUE!</v>
      </c>
      <c r="BV489" t="e">
        <f t="shared" si="654"/>
        <v>#VALUE!</v>
      </c>
      <c r="BW489" t="e">
        <f t="shared" si="655"/>
        <v>#VALUE!</v>
      </c>
      <c r="BX489" t="e">
        <f t="shared" si="656"/>
        <v>#VALUE!</v>
      </c>
      <c r="BY489" t="e">
        <f t="shared" si="657"/>
        <v>#VALUE!</v>
      </c>
      <c r="BZ489" t="e">
        <f t="shared" si="658"/>
        <v>#VALUE!</v>
      </c>
      <c r="CA489" t="e">
        <f t="shared" si="659"/>
        <v>#VALUE!</v>
      </c>
      <c r="CB489" t="e">
        <f t="shared" si="660"/>
        <v>#VALUE!</v>
      </c>
      <c r="CC489" t="e">
        <f t="shared" si="661"/>
        <v>#VALUE!</v>
      </c>
      <c r="CD489" t="e">
        <f t="shared" si="662"/>
        <v>#VALUE!</v>
      </c>
      <c r="CE489" t="e">
        <f t="shared" si="663"/>
        <v>#VALUE!</v>
      </c>
      <c r="CF489" t="e">
        <f t="shared" si="664"/>
        <v>#VALUE!</v>
      </c>
      <c r="CG489" t="e">
        <f t="shared" si="665"/>
        <v>#VALUE!</v>
      </c>
      <c r="CH489" t="e">
        <f t="shared" ca="1" si="666"/>
        <v>#N/A</v>
      </c>
    </row>
    <row r="490" spans="5:86" x14ac:dyDescent="0.25">
      <c r="E490">
        <f t="shared" si="670"/>
        <v>1045379</v>
      </c>
      <c r="F490">
        <f t="shared" si="670"/>
        <v>1045379</v>
      </c>
      <c r="G490" t="e">
        <f t="shared" si="668"/>
        <v>#N/A</v>
      </c>
      <c r="H490" t="e">
        <f t="shared" si="588"/>
        <v>#VALUE!</v>
      </c>
      <c r="I490" t="e">
        <f t="shared" si="589"/>
        <v>#VALUE!</v>
      </c>
      <c r="J490" t="e">
        <f t="shared" si="590"/>
        <v>#VALUE!</v>
      </c>
      <c r="K490" t="e">
        <f t="shared" si="591"/>
        <v>#VALUE!</v>
      </c>
      <c r="L490" t="e">
        <f t="shared" si="592"/>
        <v>#VALUE!</v>
      </c>
      <c r="M490" t="e">
        <f t="shared" si="593"/>
        <v>#VALUE!</v>
      </c>
      <c r="N490" t="e">
        <f t="shared" si="594"/>
        <v>#VALUE!</v>
      </c>
      <c r="O490" t="e">
        <f t="shared" si="595"/>
        <v>#VALUE!</v>
      </c>
      <c r="P490" t="e">
        <f t="shared" si="596"/>
        <v>#VALUE!</v>
      </c>
      <c r="Q490" t="e">
        <f t="shared" si="597"/>
        <v>#VALUE!</v>
      </c>
      <c r="R490" t="e">
        <f t="shared" si="598"/>
        <v>#VALUE!</v>
      </c>
      <c r="S490" t="e">
        <f t="shared" si="599"/>
        <v>#VALUE!</v>
      </c>
      <c r="T490" t="e">
        <f t="shared" si="600"/>
        <v>#VALUE!</v>
      </c>
      <c r="U490" t="e">
        <f t="shared" si="601"/>
        <v>#VALUE!</v>
      </c>
      <c r="V490" t="e">
        <f t="shared" si="602"/>
        <v>#VALUE!</v>
      </c>
      <c r="W490" t="e">
        <f t="shared" si="603"/>
        <v>#VALUE!</v>
      </c>
      <c r="X490" t="e">
        <f t="shared" si="604"/>
        <v>#VALUE!</v>
      </c>
      <c r="Y490" t="e">
        <f t="shared" si="605"/>
        <v>#VALUE!</v>
      </c>
      <c r="Z490" t="e">
        <f t="shared" si="606"/>
        <v>#VALUE!</v>
      </c>
      <c r="AA490" t="e">
        <f t="shared" si="607"/>
        <v>#VALUE!</v>
      </c>
      <c r="AB490" t="e">
        <f t="shared" si="608"/>
        <v>#VALUE!</v>
      </c>
      <c r="AC490" t="e">
        <f t="shared" si="609"/>
        <v>#VALUE!</v>
      </c>
      <c r="AD490" t="e">
        <f t="shared" si="610"/>
        <v>#VALUE!</v>
      </c>
      <c r="AE490" t="e">
        <f t="shared" si="611"/>
        <v>#VALUE!</v>
      </c>
      <c r="AF490" t="e">
        <f t="shared" si="612"/>
        <v>#VALUE!</v>
      </c>
      <c r="AG490" t="e">
        <f t="shared" si="613"/>
        <v>#VALUE!</v>
      </c>
      <c r="AH490" t="e">
        <f t="shared" si="614"/>
        <v>#VALUE!</v>
      </c>
      <c r="AI490" t="e">
        <f t="shared" si="615"/>
        <v>#VALUE!</v>
      </c>
      <c r="AJ490" t="e">
        <f t="shared" si="616"/>
        <v>#VALUE!</v>
      </c>
      <c r="AK490" t="e">
        <f t="shared" si="617"/>
        <v>#VALUE!</v>
      </c>
      <c r="AL490" t="e">
        <f t="shared" si="618"/>
        <v>#VALUE!</v>
      </c>
      <c r="AM490" t="e">
        <f t="shared" si="619"/>
        <v>#VALUE!</v>
      </c>
      <c r="AN490" t="e">
        <f t="shared" si="620"/>
        <v>#VALUE!</v>
      </c>
      <c r="AO490" t="e">
        <f t="shared" si="621"/>
        <v>#VALUE!</v>
      </c>
      <c r="AP490" t="e">
        <f t="shared" si="622"/>
        <v>#VALUE!</v>
      </c>
      <c r="AQ490" t="e">
        <f t="shared" si="623"/>
        <v>#VALUE!</v>
      </c>
      <c r="AR490" t="e">
        <f t="shared" si="624"/>
        <v>#VALUE!</v>
      </c>
      <c r="AS490" t="e">
        <f t="shared" si="625"/>
        <v>#VALUE!</v>
      </c>
      <c r="AT490" t="e">
        <f t="shared" si="626"/>
        <v>#VALUE!</v>
      </c>
      <c r="AU490" t="e">
        <f t="shared" si="627"/>
        <v>#VALUE!</v>
      </c>
      <c r="AV490" t="e">
        <f t="shared" si="628"/>
        <v>#VALUE!</v>
      </c>
      <c r="AW490" t="e">
        <f t="shared" si="629"/>
        <v>#VALUE!</v>
      </c>
      <c r="AX490" t="e">
        <f t="shared" si="630"/>
        <v>#VALUE!</v>
      </c>
      <c r="AY490" t="e">
        <f t="shared" si="631"/>
        <v>#VALUE!</v>
      </c>
      <c r="AZ490" t="e">
        <f t="shared" si="632"/>
        <v>#VALUE!</v>
      </c>
      <c r="BA490" t="e">
        <f t="shared" si="633"/>
        <v>#VALUE!</v>
      </c>
      <c r="BB490" t="e">
        <f t="shared" si="634"/>
        <v>#VALUE!</v>
      </c>
      <c r="BC490" t="e">
        <f t="shared" si="635"/>
        <v>#VALUE!</v>
      </c>
      <c r="BD490" t="e">
        <f t="shared" si="636"/>
        <v>#VALUE!</v>
      </c>
      <c r="BE490" t="e">
        <f t="shared" si="637"/>
        <v>#VALUE!</v>
      </c>
      <c r="BF490" t="e">
        <f t="shared" si="638"/>
        <v>#VALUE!</v>
      </c>
      <c r="BG490" t="e">
        <f t="shared" si="639"/>
        <v>#VALUE!</v>
      </c>
      <c r="BH490" t="e">
        <f t="shared" si="640"/>
        <v>#VALUE!</v>
      </c>
      <c r="BI490" t="e">
        <f t="shared" si="641"/>
        <v>#VALUE!</v>
      </c>
      <c r="BJ490" t="e">
        <f t="shared" si="642"/>
        <v>#VALUE!</v>
      </c>
      <c r="BK490" t="e">
        <f t="shared" si="643"/>
        <v>#VALUE!</v>
      </c>
      <c r="BL490" t="e">
        <f t="shared" si="644"/>
        <v>#VALUE!</v>
      </c>
      <c r="BM490" t="e">
        <f t="shared" si="645"/>
        <v>#VALUE!</v>
      </c>
      <c r="BN490" t="e">
        <f t="shared" si="646"/>
        <v>#VALUE!</v>
      </c>
      <c r="BO490" t="e">
        <f t="shared" si="647"/>
        <v>#VALUE!</v>
      </c>
      <c r="BP490" t="e">
        <f t="shared" si="648"/>
        <v>#VALUE!</v>
      </c>
      <c r="BQ490" t="e">
        <f t="shared" si="649"/>
        <v>#VALUE!</v>
      </c>
      <c r="BR490" t="e">
        <f t="shared" si="650"/>
        <v>#VALUE!</v>
      </c>
      <c r="BS490" t="e">
        <f t="shared" si="651"/>
        <v>#VALUE!</v>
      </c>
      <c r="BT490" t="e">
        <f t="shared" si="652"/>
        <v>#VALUE!</v>
      </c>
      <c r="BU490" t="e">
        <f t="shared" si="653"/>
        <v>#VALUE!</v>
      </c>
      <c r="BV490" t="e">
        <f t="shared" si="654"/>
        <v>#VALUE!</v>
      </c>
      <c r="BW490" t="e">
        <f t="shared" si="655"/>
        <v>#VALUE!</v>
      </c>
      <c r="BX490" t="e">
        <f t="shared" si="656"/>
        <v>#VALUE!</v>
      </c>
      <c r="BY490" t="e">
        <f t="shared" si="657"/>
        <v>#VALUE!</v>
      </c>
      <c r="BZ490" t="e">
        <f t="shared" si="658"/>
        <v>#VALUE!</v>
      </c>
      <c r="CA490" t="e">
        <f t="shared" si="659"/>
        <v>#VALUE!</v>
      </c>
      <c r="CB490" t="e">
        <f t="shared" si="660"/>
        <v>#VALUE!</v>
      </c>
      <c r="CC490" t="e">
        <f t="shared" si="661"/>
        <v>#VALUE!</v>
      </c>
      <c r="CD490" t="e">
        <f t="shared" si="662"/>
        <v>#VALUE!</v>
      </c>
      <c r="CE490" t="e">
        <f t="shared" si="663"/>
        <v>#VALUE!</v>
      </c>
      <c r="CF490" t="e">
        <f t="shared" si="664"/>
        <v>#VALUE!</v>
      </c>
      <c r="CG490" t="e">
        <f t="shared" si="665"/>
        <v>#VALUE!</v>
      </c>
      <c r="CH490" t="e">
        <f t="shared" ca="1" si="666"/>
        <v>#N/A</v>
      </c>
    </row>
    <row r="491" spans="5:86" x14ac:dyDescent="0.25">
      <c r="E491">
        <f t="shared" si="670"/>
        <v>1045378</v>
      </c>
      <c r="F491">
        <f t="shared" si="670"/>
        <v>1045378</v>
      </c>
      <c r="G491" t="e">
        <f t="shared" si="668"/>
        <v>#N/A</v>
      </c>
      <c r="H491" t="e">
        <f t="shared" si="588"/>
        <v>#VALUE!</v>
      </c>
      <c r="I491" t="e">
        <f t="shared" si="589"/>
        <v>#VALUE!</v>
      </c>
      <c r="J491" t="e">
        <f t="shared" si="590"/>
        <v>#VALUE!</v>
      </c>
      <c r="K491" t="e">
        <f t="shared" si="591"/>
        <v>#VALUE!</v>
      </c>
      <c r="L491" t="e">
        <f t="shared" si="592"/>
        <v>#VALUE!</v>
      </c>
      <c r="M491" t="e">
        <f t="shared" si="593"/>
        <v>#VALUE!</v>
      </c>
      <c r="N491" t="e">
        <f t="shared" si="594"/>
        <v>#VALUE!</v>
      </c>
      <c r="O491" t="e">
        <f t="shared" si="595"/>
        <v>#VALUE!</v>
      </c>
      <c r="P491" t="e">
        <f t="shared" si="596"/>
        <v>#VALUE!</v>
      </c>
      <c r="Q491" t="e">
        <f t="shared" si="597"/>
        <v>#VALUE!</v>
      </c>
      <c r="R491" t="e">
        <f t="shared" si="598"/>
        <v>#VALUE!</v>
      </c>
      <c r="S491" t="e">
        <f t="shared" si="599"/>
        <v>#VALUE!</v>
      </c>
      <c r="T491" t="e">
        <f t="shared" si="600"/>
        <v>#VALUE!</v>
      </c>
      <c r="U491" t="e">
        <f t="shared" si="601"/>
        <v>#VALUE!</v>
      </c>
      <c r="V491" t="e">
        <f t="shared" si="602"/>
        <v>#VALUE!</v>
      </c>
      <c r="W491" t="e">
        <f t="shared" si="603"/>
        <v>#VALUE!</v>
      </c>
      <c r="X491" t="e">
        <f t="shared" si="604"/>
        <v>#VALUE!</v>
      </c>
      <c r="Y491" t="e">
        <f t="shared" si="605"/>
        <v>#VALUE!</v>
      </c>
      <c r="Z491" t="e">
        <f t="shared" si="606"/>
        <v>#VALUE!</v>
      </c>
      <c r="AA491" t="e">
        <f t="shared" si="607"/>
        <v>#VALUE!</v>
      </c>
      <c r="AB491" t="e">
        <f t="shared" si="608"/>
        <v>#VALUE!</v>
      </c>
      <c r="AC491" t="e">
        <f t="shared" si="609"/>
        <v>#VALUE!</v>
      </c>
      <c r="AD491" t="e">
        <f t="shared" si="610"/>
        <v>#VALUE!</v>
      </c>
      <c r="AE491" t="e">
        <f t="shared" si="611"/>
        <v>#VALUE!</v>
      </c>
      <c r="AF491" t="e">
        <f t="shared" si="612"/>
        <v>#VALUE!</v>
      </c>
      <c r="AG491" t="e">
        <f t="shared" si="613"/>
        <v>#VALUE!</v>
      </c>
      <c r="AH491" t="e">
        <f t="shared" si="614"/>
        <v>#VALUE!</v>
      </c>
      <c r="AI491" t="e">
        <f t="shared" si="615"/>
        <v>#VALUE!</v>
      </c>
      <c r="AJ491" t="e">
        <f t="shared" si="616"/>
        <v>#VALUE!</v>
      </c>
      <c r="AK491" t="e">
        <f t="shared" si="617"/>
        <v>#VALUE!</v>
      </c>
      <c r="AL491" t="e">
        <f t="shared" si="618"/>
        <v>#VALUE!</v>
      </c>
      <c r="AM491" t="e">
        <f t="shared" si="619"/>
        <v>#VALUE!</v>
      </c>
      <c r="AN491" t="e">
        <f t="shared" si="620"/>
        <v>#VALUE!</v>
      </c>
      <c r="AO491" t="e">
        <f t="shared" si="621"/>
        <v>#VALUE!</v>
      </c>
      <c r="AP491" t="e">
        <f t="shared" si="622"/>
        <v>#VALUE!</v>
      </c>
      <c r="AQ491" t="e">
        <f t="shared" si="623"/>
        <v>#VALUE!</v>
      </c>
      <c r="AR491" t="e">
        <f t="shared" si="624"/>
        <v>#VALUE!</v>
      </c>
      <c r="AS491" t="e">
        <f t="shared" si="625"/>
        <v>#VALUE!</v>
      </c>
      <c r="AT491" t="e">
        <f t="shared" si="626"/>
        <v>#VALUE!</v>
      </c>
      <c r="AU491" t="e">
        <f t="shared" si="627"/>
        <v>#VALUE!</v>
      </c>
      <c r="AV491" t="e">
        <f t="shared" si="628"/>
        <v>#VALUE!</v>
      </c>
      <c r="AW491" t="e">
        <f t="shared" si="629"/>
        <v>#VALUE!</v>
      </c>
      <c r="AX491" t="e">
        <f t="shared" si="630"/>
        <v>#VALUE!</v>
      </c>
      <c r="AY491" t="e">
        <f t="shared" si="631"/>
        <v>#VALUE!</v>
      </c>
      <c r="AZ491" t="e">
        <f t="shared" si="632"/>
        <v>#VALUE!</v>
      </c>
      <c r="BA491" t="e">
        <f t="shared" si="633"/>
        <v>#VALUE!</v>
      </c>
      <c r="BB491" t="e">
        <f t="shared" si="634"/>
        <v>#VALUE!</v>
      </c>
      <c r="BC491" t="e">
        <f t="shared" si="635"/>
        <v>#VALUE!</v>
      </c>
      <c r="BD491" t="e">
        <f t="shared" si="636"/>
        <v>#VALUE!</v>
      </c>
      <c r="BE491" t="e">
        <f t="shared" si="637"/>
        <v>#VALUE!</v>
      </c>
      <c r="BF491" t="e">
        <f t="shared" si="638"/>
        <v>#VALUE!</v>
      </c>
      <c r="BG491" t="e">
        <f t="shared" si="639"/>
        <v>#VALUE!</v>
      </c>
      <c r="BH491" t="e">
        <f t="shared" si="640"/>
        <v>#VALUE!</v>
      </c>
      <c r="BI491" t="e">
        <f t="shared" si="641"/>
        <v>#VALUE!</v>
      </c>
      <c r="BJ491" t="e">
        <f t="shared" si="642"/>
        <v>#VALUE!</v>
      </c>
      <c r="BK491" t="e">
        <f t="shared" si="643"/>
        <v>#VALUE!</v>
      </c>
      <c r="BL491" t="e">
        <f t="shared" si="644"/>
        <v>#VALUE!</v>
      </c>
      <c r="BM491" t="e">
        <f t="shared" si="645"/>
        <v>#VALUE!</v>
      </c>
      <c r="BN491" t="e">
        <f t="shared" si="646"/>
        <v>#VALUE!</v>
      </c>
      <c r="BO491" t="e">
        <f t="shared" si="647"/>
        <v>#VALUE!</v>
      </c>
      <c r="BP491" t="e">
        <f t="shared" si="648"/>
        <v>#VALUE!</v>
      </c>
      <c r="BQ491" t="e">
        <f t="shared" si="649"/>
        <v>#VALUE!</v>
      </c>
      <c r="BR491" t="e">
        <f t="shared" si="650"/>
        <v>#VALUE!</v>
      </c>
      <c r="BS491" t="e">
        <f t="shared" si="651"/>
        <v>#VALUE!</v>
      </c>
      <c r="BT491" t="e">
        <f t="shared" si="652"/>
        <v>#VALUE!</v>
      </c>
      <c r="BU491" t="e">
        <f t="shared" si="653"/>
        <v>#VALUE!</v>
      </c>
      <c r="BV491" t="e">
        <f t="shared" si="654"/>
        <v>#VALUE!</v>
      </c>
      <c r="BW491" t="e">
        <f t="shared" si="655"/>
        <v>#VALUE!</v>
      </c>
      <c r="BX491" t="e">
        <f t="shared" si="656"/>
        <v>#VALUE!</v>
      </c>
      <c r="BY491" t="e">
        <f t="shared" si="657"/>
        <v>#VALUE!</v>
      </c>
      <c r="BZ491" t="e">
        <f t="shared" si="658"/>
        <v>#VALUE!</v>
      </c>
      <c r="CA491" t="e">
        <f t="shared" si="659"/>
        <v>#VALUE!</v>
      </c>
      <c r="CB491" t="e">
        <f t="shared" si="660"/>
        <v>#VALUE!</v>
      </c>
      <c r="CC491" t="e">
        <f t="shared" si="661"/>
        <v>#VALUE!</v>
      </c>
      <c r="CD491" t="e">
        <f t="shared" si="662"/>
        <v>#VALUE!</v>
      </c>
      <c r="CE491" t="e">
        <f t="shared" si="663"/>
        <v>#VALUE!</v>
      </c>
      <c r="CF491" t="e">
        <f t="shared" si="664"/>
        <v>#VALUE!</v>
      </c>
      <c r="CG491" t="e">
        <f t="shared" si="665"/>
        <v>#VALUE!</v>
      </c>
      <c r="CH491" t="e">
        <f t="shared" ca="1" si="666"/>
        <v>#N/A</v>
      </c>
    </row>
    <row r="492" spans="5:86" x14ac:dyDescent="0.25">
      <c r="E492">
        <f t="shared" si="670"/>
        <v>1045377</v>
      </c>
      <c r="F492">
        <f t="shared" si="670"/>
        <v>1045377</v>
      </c>
      <c r="G492" t="e">
        <f t="shared" si="668"/>
        <v>#N/A</v>
      </c>
      <c r="H492" t="e">
        <f t="shared" si="588"/>
        <v>#VALUE!</v>
      </c>
      <c r="I492" t="e">
        <f t="shared" si="589"/>
        <v>#VALUE!</v>
      </c>
      <c r="J492" t="e">
        <f t="shared" si="590"/>
        <v>#VALUE!</v>
      </c>
      <c r="K492" t="e">
        <f t="shared" si="591"/>
        <v>#VALUE!</v>
      </c>
      <c r="L492" t="e">
        <f t="shared" si="592"/>
        <v>#VALUE!</v>
      </c>
      <c r="M492" t="e">
        <f t="shared" si="593"/>
        <v>#VALUE!</v>
      </c>
      <c r="N492" t="e">
        <f t="shared" si="594"/>
        <v>#VALUE!</v>
      </c>
      <c r="O492" t="e">
        <f t="shared" si="595"/>
        <v>#VALUE!</v>
      </c>
      <c r="P492" t="e">
        <f t="shared" si="596"/>
        <v>#VALUE!</v>
      </c>
      <c r="Q492" t="e">
        <f t="shared" si="597"/>
        <v>#VALUE!</v>
      </c>
      <c r="R492" t="e">
        <f t="shared" si="598"/>
        <v>#VALUE!</v>
      </c>
      <c r="S492" t="e">
        <f t="shared" si="599"/>
        <v>#VALUE!</v>
      </c>
      <c r="T492" t="e">
        <f t="shared" si="600"/>
        <v>#VALUE!</v>
      </c>
      <c r="U492" t="e">
        <f t="shared" si="601"/>
        <v>#VALUE!</v>
      </c>
      <c r="V492" t="e">
        <f t="shared" si="602"/>
        <v>#VALUE!</v>
      </c>
      <c r="W492" t="e">
        <f t="shared" si="603"/>
        <v>#VALUE!</v>
      </c>
      <c r="X492" t="e">
        <f t="shared" si="604"/>
        <v>#VALUE!</v>
      </c>
      <c r="Y492" t="e">
        <f t="shared" si="605"/>
        <v>#VALUE!</v>
      </c>
      <c r="Z492" t="e">
        <f t="shared" si="606"/>
        <v>#VALUE!</v>
      </c>
      <c r="AA492" t="e">
        <f t="shared" si="607"/>
        <v>#VALUE!</v>
      </c>
      <c r="AB492" t="e">
        <f t="shared" si="608"/>
        <v>#VALUE!</v>
      </c>
      <c r="AC492" t="e">
        <f t="shared" si="609"/>
        <v>#VALUE!</v>
      </c>
      <c r="AD492" t="e">
        <f t="shared" si="610"/>
        <v>#VALUE!</v>
      </c>
      <c r="AE492" t="e">
        <f t="shared" si="611"/>
        <v>#VALUE!</v>
      </c>
      <c r="AF492" t="e">
        <f t="shared" si="612"/>
        <v>#VALUE!</v>
      </c>
      <c r="AG492" t="e">
        <f t="shared" si="613"/>
        <v>#VALUE!</v>
      </c>
      <c r="AH492" t="e">
        <f t="shared" si="614"/>
        <v>#VALUE!</v>
      </c>
      <c r="AI492" t="e">
        <f t="shared" si="615"/>
        <v>#VALUE!</v>
      </c>
      <c r="AJ492" t="e">
        <f t="shared" si="616"/>
        <v>#VALUE!</v>
      </c>
      <c r="AK492" t="e">
        <f t="shared" si="617"/>
        <v>#VALUE!</v>
      </c>
      <c r="AL492" t="e">
        <f t="shared" si="618"/>
        <v>#VALUE!</v>
      </c>
      <c r="AM492" t="e">
        <f t="shared" si="619"/>
        <v>#VALUE!</v>
      </c>
      <c r="AN492" t="e">
        <f t="shared" si="620"/>
        <v>#VALUE!</v>
      </c>
      <c r="AO492" t="e">
        <f t="shared" si="621"/>
        <v>#VALUE!</v>
      </c>
      <c r="AP492" t="e">
        <f t="shared" si="622"/>
        <v>#VALUE!</v>
      </c>
      <c r="AQ492" t="e">
        <f t="shared" si="623"/>
        <v>#VALUE!</v>
      </c>
      <c r="AR492" t="e">
        <f t="shared" si="624"/>
        <v>#VALUE!</v>
      </c>
      <c r="AS492" t="e">
        <f t="shared" si="625"/>
        <v>#VALUE!</v>
      </c>
      <c r="AT492" t="e">
        <f t="shared" si="626"/>
        <v>#VALUE!</v>
      </c>
      <c r="AU492" t="e">
        <f t="shared" si="627"/>
        <v>#VALUE!</v>
      </c>
      <c r="AV492" t="e">
        <f t="shared" si="628"/>
        <v>#VALUE!</v>
      </c>
      <c r="AW492" t="e">
        <f t="shared" si="629"/>
        <v>#VALUE!</v>
      </c>
      <c r="AX492" t="e">
        <f t="shared" si="630"/>
        <v>#VALUE!</v>
      </c>
      <c r="AY492" t="e">
        <f t="shared" si="631"/>
        <v>#VALUE!</v>
      </c>
      <c r="AZ492" t="e">
        <f t="shared" si="632"/>
        <v>#VALUE!</v>
      </c>
      <c r="BA492" t="e">
        <f t="shared" si="633"/>
        <v>#VALUE!</v>
      </c>
      <c r="BB492" t="e">
        <f t="shared" si="634"/>
        <v>#VALUE!</v>
      </c>
      <c r="BC492" t="e">
        <f t="shared" si="635"/>
        <v>#VALUE!</v>
      </c>
      <c r="BD492" t="e">
        <f t="shared" si="636"/>
        <v>#VALUE!</v>
      </c>
      <c r="BE492" t="e">
        <f t="shared" si="637"/>
        <v>#VALUE!</v>
      </c>
      <c r="BF492" t="e">
        <f t="shared" si="638"/>
        <v>#VALUE!</v>
      </c>
      <c r="BG492" t="e">
        <f t="shared" si="639"/>
        <v>#VALUE!</v>
      </c>
      <c r="BH492" t="e">
        <f t="shared" si="640"/>
        <v>#VALUE!</v>
      </c>
      <c r="BI492" t="e">
        <f t="shared" si="641"/>
        <v>#VALUE!</v>
      </c>
      <c r="BJ492" t="e">
        <f t="shared" si="642"/>
        <v>#VALUE!</v>
      </c>
      <c r="BK492" t="e">
        <f t="shared" si="643"/>
        <v>#VALUE!</v>
      </c>
      <c r="BL492" t="e">
        <f t="shared" si="644"/>
        <v>#VALUE!</v>
      </c>
      <c r="BM492" t="e">
        <f t="shared" si="645"/>
        <v>#VALUE!</v>
      </c>
      <c r="BN492" t="e">
        <f t="shared" si="646"/>
        <v>#VALUE!</v>
      </c>
      <c r="BO492" t="e">
        <f t="shared" si="647"/>
        <v>#VALUE!</v>
      </c>
      <c r="BP492" t="e">
        <f t="shared" si="648"/>
        <v>#VALUE!</v>
      </c>
      <c r="BQ492" t="e">
        <f t="shared" si="649"/>
        <v>#VALUE!</v>
      </c>
      <c r="BR492" t="e">
        <f t="shared" si="650"/>
        <v>#VALUE!</v>
      </c>
      <c r="BS492" t="e">
        <f t="shared" si="651"/>
        <v>#VALUE!</v>
      </c>
      <c r="BT492" t="e">
        <f t="shared" si="652"/>
        <v>#VALUE!</v>
      </c>
      <c r="BU492" t="e">
        <f t="shared" si="653"/>
        <v>#VALUE!</v>
      </c>
      <c r="BV492" t="e">
        <f t="shared" si="654"/>
        <v>#VALUE!</v>
      </c>
      <c r="BW492" t="e">
        <f t="shared" si="655"/>
        <v>#VALUE!</v>
      </c>
      <c r="BX492" t="e">
        <f t="shared" si="656"/>
        <v>#VALUE!</v>
      </c>
      <c r="BY492" t="e">
        <f t="shared" si="657"/>
        <v>#VALUE!</v>
      </c>
      <c r="BZ492" t="e">
        <f t="shared" si="658"/>
        <v>#VALUE!</v>
      </c>
      <c r="CA492" t="e">
        <f t="shared" si="659"/>
        <v>#VALUE!</v>
      </c>
      <c r="CB492" t="e">
        <f t="shared" si="660"/>
        <v>#VALUE!</v>
      </c>
      <c r="CC492" t="e">
        <f t="shared" si="661"/>
        <v>#VALUE!</v>
      </c>
      <c r="CD492" t="e">
        <f t="shared" si="662"/>
        <v>#VALUE!</v>
      </c>
      <c r="CE492" t="e">
        <f t="shared" si="663"/>
        <v>#VALUE!</v>
      </c>
      <c r="CF492" t="e">
        <f t="shared" si="664"/>
        <v>#VALUE!</v>
      </c>
      <c r="CG492" t="e">
        <f t="shared" si="665"/>
        <v>#VALUE!</v>
      </c>
      <c r="CH492" t="e">
        <f t="shared" ca="1" si="666"/>
        <v>#N/A</v>
      </c>
    </row>
    <row r="493" spans="5:86" x14ac:dyDescent="0.25">
      <c r="E493">
        <f t="shared" si="670"/>
        <v>1045376</v>
      </c>
      <c r="F493">
        <f t="shared" si="670"/>
        <v>1045376</v>
      </c>
      <c r="G493" t="e">
        <f t="shared" si="668"/>
        <v>#N/A</v>
      </c>
      <c r="H493" t="e">
        <f t="shared" si="588"/>
        <v>#VALUE!</v>
      </c>
      <c r="I493" t="e">
        <f t="shared" si="589"/>
        <v>#VALUE!</v>
      </c>
      <c r="J493" t="e">
        <f t="shared" si="590"/>
        <v>#VALUE!</v>
      </c>
      <c r="K493" t="e">
        <f t="shared" si="591"/>
        <v>#VALUE!</v>
      </c>
      <c r="L493" t="e">
        <f t="shared" si="592"/>
        <v>#VALUE!</v>
      </c>
      <c r="M493" t="e">
        <f t="shared" si="593"/>
        <v>#VALUE!</v>
      </c>
      <c r="N493" t="e">
        <f t="shared" si="594"/>
        <v>#VALUE!</v>
      </c>
      <c r="O493" t="e">
        <f t="shared" si="595"/>
        <v>#VALUE!</v>
      </c>
      <c r="P493" t="e">
        <f t="shared" si="596"/>
        <v>#VALUE!</v>
      </c>
      <c r="Q493" t="e">
        <f t="shared" si="597"/>
        <v>#VALUE!</v>
      </c>
      <c r="R493" t="e">
        <f t="shared" si="598"/>
        <v>#VALUE!</v>
      </c>
      <c r="S493" t="e">
        <f t="shared" si="599"/>
        <v>#VALUE!</v>
      </c>
      <c r="T493" t="e">
        <f t="shared" si="600"/>
        <v>#VALUE!</v>
      </c>
      <c r="U493" t="e">
        <f t="shared" si="601"/>
        <v>#VALUE!</v>
      </c>
      <c r="V493" t="e">
        <f t="shared" si="602"/>
        <v>#VALUE!</v>
      </c>
      <c r="W493" t="e">
        <f t="shared" si="603"/>
        <v>#VALUE!</v>
      </c>
      <c r="X493" t="e">
        <f t="shared" si="604"/>
        <v>#VALUE!</v>
      </c>
      <c r="Y493" t="e">
        <f t="shared" si="605"/>
        <v>#VALUE!</v>
      </c>
      <c r="Z493" t="e">
        <f t="shared" si="606"/>
        <v>#VALUE!</v>
      </c>
      <c r="AA493" t="e">
        <f t="shared" si="607"/>
        <v>#VALUE!</v>
      </c>
      <c r="AB493" t="e">
        <f t="shared" si="608"/>
        <v>#VALUE!</v>
      </c>
      <c r="AC493" t="e">
        <f t="shared" si="609"/>
        <v>#VALUE!</v>
      </c>
      <c r="AD493" t="e">
        <f t="shared" si="610"/>
        <v>#VALUE!</v>
      </c>
      <c r="AE493" t="e">
        <f t="shared" si="611"/>
        <v>#VALUE!</v>
      </c>
      <c r="AF493" t="e">
        <f t="shared" si="612"/>
        <v>#VALUE!</v>
      </c>
      <c r="AG493" t="e">
        <f t="shared" si="613"/>
        <v>#VALUE!</v>
      </c>
      <c r="AH493" t="e">
        <f t="shared" si="614"/>
        <v>#VALUE!</v>
      </c>
      <c r="AI493" t="e">
        <f t="shared" si="615"/>
        <v>#VALUE!</v>
      </c>
      <c r="AJ493" t="e">
        <f t="shared" si="616"/>
        <v>#VALUE!</v>
      </c>
      <c r="AK493" t="e">
        <f t="shared" si="617"/>
        <v>#VALUE!</v>
      </c>
      <c r="AL493" t="e">
        <f t="shared" si="618"/>
        <v>#VALUE!</v>
      </c>
      <c r="AM493" t="e">
        <f t="shared" si="619"/>
        <v>#VALUE!</v>
      </c>
      <c r="AN493" t="e">
        <f t="shared" si="620"/>
        <v>#VALUE!</v>
      </c>
      <c r="AO493" t="e">
        <f t="shared" si="621"/>
        <v>#VALUE!</v>
      </c>
      <c r="AP493" t="e">
        <f t="shared" si="622"/>
        <v>#VALUE!</v>
      </c>
      <c r="AQ493" t="e">
        <f t="shared" si="623"/>
        <v>#VALUE!</v>
      </c>
      <c r="AR493" t="e">
        <f t="shared" si="624"/>
        <v>#VALUE!</v>
      </c>
      <c r="AS493" t="e">
        <f t="shared" si="625"/>
        <v>#VALUE!</v>
      </c>
      <c r="AT493" t="e">
        <f t="shared" si="626"/>
        <v>#VALUE!</v>
      </c>
      <c r="AU493" t="e">
        <f t="shared" si="627"/>
        <v>#VALUE!</v>
      </c>
      <c r="AV493" t="e">
        <f t="shared" si="628"/>
        <v>#VALUE!</v>
      </c>
      <c r="AW493" t="e">
        <f t="shared" si="629"/>
        <v>#VALUE!</v>
      </c>
      <c r="AX493" t="e">
        <f t="shared" si="630"/>
        <v>#VALUE!</v>
      </c>
      <c r="AY493" t="e">
        <f t="shared" si="631"/>
        <v>#VALUE!</v>
      </c>
      <c r="AZ493" t="e">
        <f t="shared" si="632"/>
        <v>#VALUE!</v>
      </c>
      <c r="BA493" t="e">
        <f t="shared" si="633"/>
        <v>#VALUE!</v>
      </c>
      <c r="BB493" t="e">
        <f t="shared" si="634"/>
        <v>#VALUE!</v>
      </c>
      <c r="BC493" t="e">
        <f t="shared" si="635"/>
        <v>#VALUE!</v>
      </c>
      <c r="BD493" t="e">
        <f t="shared" si="636"/>
        <v>#VALUE!</v>
      </c>
      <c r="BE493" t="e">
        <f t="shared" si="637"/>
        <v>#VALUE!</v>
      </c>
      <c r="BF493" t="e">
        <f t="shared" si="638"/>
        <v>#VALUE!</v>
      </c>
      <c r="BG493" t="e">
        <f t="shared" si="639"/>
        <v>#VALUE!</v>
      </c>
      <c r="BH493" t="e">
        <f t="shared" si="640"/>
        <v>#VALUE!</v>
      </c>
      <c r="BI493" t="e">
        <f t="shared" si="641"/>
        <v>#VALUE!</v>
      </c>
      <c r="BJ493" t="e">
        <f t="shared" si="642"/>
        <v>#VALUE!</v>
      </c>
      <c r="BK493" t="e">
        <f t="shared" si="643"/>
        <v>#VALUE!</v>
      </c>
      <c r="BL493" t="e">
        <f t="shared" si="644"/>
        <v>#VALUE!</v>
      </c>
      <c r="BM493" t="e">
        <f t="shared" si="645"/>
        <v>#VALUE!</v>
      </c>
      <c r="BN493" t="e">
        <f t="shared" si="646"/>
        <v>#VALUE!</v>
      </c>
      <c r="BO493" t="e">
        <f t="shared" si="647"/>
        <v>#VALUE!</v>
      </c>
      <c r="BP493" t="e">
        <f t="shared" si="648"/>
        <v>#VALUE!</v>
      </c>
      <c r="BQ493" t="e">
        <f t="shared" si="649"/>
        <v>#VALUE!</v>
      </c>
      <c r="BR493" t="e">
        <f t="shared" si="650"/>
        <v>#VALUE!</v>
      </c>
      <c r="BS493" t="e">
        <f t="shared" si="651"/>
        <v>#VALUE!</v>
      </c>
      <c r="BT493" t="e">
        <f t="shared" si="652"/>
        <v>#VALUE!</v>
      </c>
      <c r="BU493" t="e">
        <f t="shared" si="653"/>
        <v>#VALUE!</v>
      </c>
      <c r="BV493" t="e">
        <f t="shared" si="654"/>
        <v>#VALUE!</v>
      </c>
      <c r="BW493" t="e">
        <f t="shared" si="655"/>
        <v>#VALUE!</v>
      </c>
      <c r="BX493" t="e">
        <f t="shared" si="656"/>
        <v>#VALUE!</v>
      </c>
      <c r="BY493" t="e">
        <f t="shared" si="657"/>
        <v>#VALUE!</v>
      </c>
      <c r="BZ493" t="e">
        <f t="shared" si="658"/>
        <v>#VALUE!</v>
      </c>
      <c r="CA493" t="e">
        <f t="shared" si="659"/>
        <v>#VALUE!</v>
      </c>
      <c r="CB493" t="e">
        <f t="shared" si="660"/>
        <v>#VALUE!</v>
      </c>
      <c r="CC493" t="e">
        <f t="shared" si="661"/>
        <v>#VALUE!</v>
      </c>
      <c r="CD493" t="e">
        <f t="shared" si="662"/>
        <v>#VALUE!</v>
      </c>
      <c r="CE493" t="e">
        <f t="shared" si="663"/>
        <v>#VALUE!</v>
      </c>
      <c r="CF493" t="e">
        <f t="shared" si="664"/>
        <v>#VALUE!</v>
      </c>
      <c r="CG493" t="e">
        <f t="shared" si="665"/>
        <v>#VALUE!</v>
      </c>
      <c r="CH493" t="e">
        <f t="shared" ca="1" si="666"/>
        <v>#N/A</v>
      </c>
    </row>
    <row r="494" spans="5:86" x14ac:dyDescent="0.25">
      <c r="E494">
        <f t="shared" si="670"/>
        <v>1045375</v>
      </c>
      <c r="F494">
        <f t="shared" si="670"/>
        <v>1045375</v>
      </c>
      <c r="G494" t="e">
        <f t="shared" si="668"/>
        <v>#N/A</v>
      </c>
      <c r="H494" t="e">
        <f t="shared" si="588"/>
        <v>#VALUE!</v>
      </c>
      <c r="I494" t="e">
        <f t="shared" si="589"/>
        <v>#VALUE!</v>
      </c>
      <c r="J494" t="e">
        <f t="shared" si="590"/>
        <v>#VALUE!</v>
      </c>
      <c r="K494" t="e">
        <f t="shared" si="591"/>
        <v>#VALUE!</v>
      </c>
      <c r="L494" t="e">
        <f t="shared" si="592"/>
        <v>#VALUE!</v>
      </c>
      <c r="M494" t="e">
        <f t="shared" si="593"/>
        <v>#VALUE!</v>
      </c>
      <c r="N494" t="e">
        <f t="shared" si="594"/>
        <v>#VALUE!</v>
      </c>
      <c r="O494" t="e">
        <f t="shared" si="595"/>
        <v>#VALUE!</v>
      </c>
      <c r="P494" t="e">
        <f t="shared" si="596"/>
        <v>#VALUE!</v>
      </c>
      <c r="Q494" t="e">
        <f t="shared" si="597"/>
        <v>#VALUE!</v>
      </c>
      <c r="R494" t="e">
        <f t="shared" si="598"/>
        <v>#VALUE!</v>
      </c>
      <c r="S494" t="e">
        <f t="shared" si="599"/>
        <v>#VALUE!</v>
      </c>
      <c r="T494" t="e">
        <f t="shared" si="600"/>
        <v>#VALUE!</v>
      </c>
      <c r="U494" t="e">
        <f t="shared" si="601"/>
        <v>#VALUE!</v>
      </c>
      <c r="V494" t="e">
        <f t="shared" si="602"/>
        <v>#VALUE!</v>
      </c>
      <c r="W494" t="e">
        <f t="shared" si="603"/>
        <v>#VALUE!</v>
      </c>
      <c r="X494" t="e">
        <f t="shared" si="604"/>
        <v>#VALUE!</v>
      </c>
      <c r="Y494" t="e">
        <f t="shared" si="605"/>
        <v>#VALUE!</v>
      </c>
      <c r="Z494" t="e">
        <f t="shared" si="606"/>
        <v>#VALUE!</v>
      </c>
      <c r="AA494" t="e">
        <f t="shared" si="607"/>
        <v>#VALUE!</v>
      </c>
      <c r="AB494" t="e">
        <f t="shared" si="608"/>
        <v>#VALUE!</v>
      </c>
      <c r="AC494" t="e">
        <f t="shared" si="609"/>
        <v>#VALUE!</v>
      </c>
      <c r="AD494" t="e">
        <f t="shared" si="610"/>
        <v>#VALUE!</v>
      </c>
      <c r="AE494" t="e">
        <f t="shared" si="611"/>
        <v>#VALUE!</v>
      </c>
      <c r="AF494" t="e">
        <f t="shared" si="612"/>
        <v>#VALUE!</v>
      </c>
      <c r="AG494" t="e">
        <f t="shared" si="613"/>
        <v>#VALUE!</v>
      </c>
      <c r="AH494" t="e">
        <f t="shared" si="614"/>
        <v>#VALUE!</v>
      </c>
      <c r="AI494" t="e">
        <f t="shared" si="615"/>
        <v>#VALUE!</v>
      </c>
      <c r="AJ494" t="e">
        <f t="shared" si="616"/>
        <v>#VALUE!</v>
      </c>
      <c r="AK494" t="e">
        <f t="shared" si="617"/>
        <v>#VALUE!</v>
      </c>
      <c r="AL494" t="e">
        <f t="shared" si="618"/>
        <v>#VALUE!</v>
      </c>
      <c r="AM494" t="e">
        <f t="shared" si="619"/>
        <v>#VALUE!</v>
      </c>
      <c r="AN494" t="e">
        <f t="shared" si="620"/>
        <v>#VALUE!</v>
      </c>
      <c r="AO494" t="e">
        <f t="shared" si="621"/>
        <v>#VALUE!</v>
      </c>
      <c r="AP494" t="e">
        <f t="shared" si="622"/>
        <v>#VALUE!</v>
      </c>
      <c r="AQ494" t="e">
        <f t="shared" si="623"/>
        <v>#VALUE!</v>
      </c>
      <c r="AR494" t="e">
        <f t="shared" si="624"/>
        <v>#VALUE!</v>
      </c>
      <c r="AS494" t="e">
        <f t="shared" si="625"/>
        <v>#VALUE!</v>
      </c>
      <c r="AT494" t="e">
        <f t="shared" si="626"/>
        <v>#VALUE!</v>
      </c>
      <c r="AU494" t="e">
        <f t="shared" si="627"/>
        <v>#VALUE!</v>
      </c>
      <c r="AV494" t="e">
        <f t="shared" si="628"/>
        <v>#VALUE!</v>
      </c>
      <c r="AW494" t="e">
        <f t="shared" si="629"/>
        <v>#VALUE!</v>
      </c>
      <c r="AX494" t="e">
        <f t="shared" si="630"/>
        <v>#VALUE!</v>
      </c>
      <c r="AY494" t="e">
        <f t="shared" si="631"/>
        <v>#VALUE!</v>
      </c>
      <c r="AZ494" t="e">
        <f t="shared" si="632"/>
        <v>#VALUE!</v>
      </c>
      <c r="BA494" t="e">
        <f t="shared" si="633"/>
        <v>#VALUE!</v>
      </c>
      <c r="BB494" t="e">
        <f t="shared" si="634"/>
        <v>#VALUE!</v>
      </c>
      <c r="BC494" t="e">
        <f t="shared" si="635"/>
        <v>#VALUE!</v>
      </c>
      <c r="BD494" t="e">
        <f t="shared" si="636"/>
        <v>#VALUE!</v>
      </c>
      <c r="BE494" t="e">
        <f t="shared" si="637"/>
        <v>#VALUE!</v>
      </c>
      <c r="BF494" t="e">
        <f t="shared" si="638"/>
        <v>#VALUE!</v>
      </c>
      <c r="BG494" t="e">
        <f t="shared" si="639"/>
        <v>#VALUE!</v>
      </c>
      <c r="BH494" t="e">
        <f t="shared" si="640"/>
        <v>#VALUE!</v>
      </c>
      <c r="BI494" t="e">
        <f t="shared" si="641"/>
        <v>#VALUE!</v>
      </c>
      <c r="BJ494" t="e">
        <f t="shared" si="642"/>
        <v>#VALUE!</v>
      </c>
      <c r="BK494" t="e">
        <f t="shared" si="643"/>
        <v>#VALUE!</v>
      </c>
      <c r="BL494" t="e">
        <f t="shared" si="644"/>
        <v>#VALUE!</v>
      </c>
      <c r="BM494" t="e">
        <f t="shared" si="645"/>
        <v>#VALUE!</v>
      </c>
      <c r="BN494" t="e">
        <f t="shared" si="646"/>
        <v>#VALUE!</v>
      </c>
      <c r="BO494" t="e">
        <f t="shared" si="647"/>
        <v>#VALUE!</v>
      </c>
      <c r="BP494" t="e">
        <f t="shared" si="648"/>
        <v>#VALUE!</v>
      </c>
      <c r="BQ494" t="e">
        <f t="shared" si="649"/>
        <v>#VALUE!</v>
      </c>
      <c r="BR494" t="e">
        <f t="shared" si="650"/>
        <v>#VALUE!</v>
      </c>
      <c r="BS494" t="e">
        <f t="shared" si="651"/>
        <v>#VALUE!</v>
      </c>
      <c r="BT494" t="e">
        <f t="shared" si="652"/>
        <v>#VALUE!</v>
      </c>
      <c r="BU494" t="e">
        <f t="shared" si="653"/>
        <v>#VALUE!</v>
      </c>
      <c r="BV494" t="e">
        <f t="shared" si="654"/>
        <v>#VALUE!</v>
      </c>
      <c r="BW494" t="e">
        <f t="shared" si="655"/>
        <v>#VALUE!</v>
      </c>
      <c r="BX494" t="e">
        <f t="shared" si="656"/>
        <v>#VALUE!</v>
      </c>
      <c r="BY494" t="e">
        <f t="shared" si="657"/>
        <v>#VALUE!</v>
      </c>
      <c r="BZ494" t="e">
        <f t="shared" si="658"/>
        <v>#VALUE!</v>
      </c>
      <c r="CA494" t="e">
        <f t="shared" si="659"/>
        <v>#VALUE!</v>
      </c>
      <c r="CB494" t="e">
        <f t="shared" si="660"/>
        <v>#VALUE!</v>
      </c>
      <c r="CC494" t="e">
        <f t="shared" si="661"/>
        <v>#VALUE!</v>
      </c>
      <c r="CD494" t="e">
        <f t="shared" si="662"/>
        <v>#VALUE!</v>
      </c>
      <c r="CE494" t="e">
        <f t="shared" si="663"/>
        <v>#VALUE!</v>
      </c>
      <c r="CF494" t="e">
        <f t="shared" si="664"/>
        <v>#VALUE!</v>
      </c>
      <c r="CG494" t="e">
        <f t="shared" si="665"/>
        <v>#VALUE!</v>
      </c>
      <c r="CH494" t="e">
        <f t="shared" ca="1" si="666"/>
        <v>#N/A</v>
      </c>
    </row>
    <row r="495" spans="5:86" x14ac:dyDescent="0.25">
      <c r="E495">
        <f t="shared" si="670"/>
        <v>1045374</v>
      </c>
      <c r="F495">
        <f t="shared" si="670"/>
        <v>1045374</v>
      </c>
      <c r="G495" t="e">
        <f t="shared" si="668"/>
        <v>#N/A</v>
      </c>
      <c r="H495" t="e">
        <f t="shared" si="588"/>
        <v>#VALUE!</v>
      </c>
      <c r="I495" t="e">
        <f t="shared" si="589"/>
        <v>#VALUE!</v>
      </c>
      <c r="J495" t="e">
        <f t="shared" si="590"/>
        <v>#VALUE!</v>
      </c>
      <c r="K495" t="e">
        <f t="shared" si="591"/>
        <v>#VALUE!</v>
      </c>
      <c r="L495" t="e">
        <f t="shared" si="592"/>
        <v>#VALUE!</v>
      </c>
      <c r="M495" t="e">
        <f t="shared" si="593"/>
        <v>#VALUE!</v>
      </c>
      <c r="N495" t="e">
        <f t="shared" si="594"/>
        <v>#VALUE!</v>
      </c>
      <c r="O495" t="e">
        <f t="shared" si="595"/>
        <v>#VALUE!</v>
      </c>
      <c r="P495" t="e">
        <f t="shared" si="596"/>
        <v>#VALUE!</v>
      </c>
      <c r="Q495" t="e">
        <f t="shared" si="597"/>
        <v>#VALUE!</v>
      </c>
      <c r="R495" t="e">
        <f t="shared" si="598"/>
        <v>#VALUE!</v>
      </c>
      <c r="S495" t="e">
        <f t="shared" si="599"/>
        <v>#VALUE!</v>
      </c>
      <c r="T495" t="e">
        <f t="shared" si="600"/>
        <v>#VALUE!</v>
      </c>
      <c r="U495" t="e">
        <f t="shared" si="601"/>
        <v>#VALUE!</v>
      </c>
      <c r="V495" t="e">
        <f t="shared" si="602"/>
        <v>#VALUE!</v>
      </c>
      <c r="W495" t="e">
        <f t="shared" si="603"/>
        <v>#VALUE!</v>
      </c>
      <c r="X495" t="e">
        <f t="shared" si="604"/>
        <v>#VALUE!</v>
      </c>
      <c r="Y495" t="e">
        <f t="shared" si="605"/>
        <v>#VALUE!</v>
      </c>
      <c r="Z495" t="e">
        <f t="shared" si="606"/>
        <v>#VALUE!</v>
      </c>
      <c r="AA495" t="e">
        <f t="shared" si="607"/>
        <v>#VALUE!</v>
      </c>
      <c r="AB495" t="e">
        <f t="shared" si="608"/>
        <v>#VALUE!</v>
      </c>
      <c r="AC495" t="e">
        <f t="shared" si="609"/>
        <v>#VALUE!</v>
      </c>
      <c r="AD495" t="e">
        <f t="shared" si="610"/>
        <v>#VALUE!</v>
      </c>
      <c r="AE495" t="e">
        <f t="shared" si="611"/>
        <v>#VALUE!</v>
      </c>
      <c r="AF495" t="e">
        <f t="shared" si="612"/>
        <v>#VALUE!</v>
      </c>
      <c r="AG495" t="e">
        <f t="shared" si="613"/>
        <v>#VALUE!</v>
      </c>
      <c r="AH495" t="e">
        <f t="shared" si="614"/>
        <v>#VALUE!</v>
      </c>
      <c r="AI495" t="e">
        <f t="shared" si="615"/>
        <v>#VALUE!</v>
      </c>
      <c r="AJ495" t="e">
        <f t="shared" si="616"/>
        <v>#VALUE!</v>
      </c>
      <c r="AK495" t="e">
        <f t="shared" si="617"/>
        <v>#VALUE!</v>
      </c>
      <c r="AL495" t="e">
        <f t="shared" si="618"/>
        <v>#VALUE!</v>
      </c>
      <c r="AM495" t="e">
        <f t="shared" si="619"/>
        <v>#VALUE!</v>
      </c>
      <c r="AN495" t="e">
        <f t="shared" si="620"/>
        <v>#VALUE!</v>
      </c>
      <c r="AO495" t="e">
        <f t="shared" si="621"/>
        <v>#VALUE!</v>
      </c>
      <c r="AP495" t="e">
        <f t="shared" si="622"/>
        <v>#VALUE!</v>
      </c>
      <c r="AQ495" t="e">
        <f t="shared" si="623"/>
        <v>#VALUE!</v>
      </c>
      <c r="AR495" t="e">
        <f t="shared" si="624"/>
        <v>#VALUE!</v>
      </c>
      <c r="AS495" t="e">
        <f t="shared" si="625"/>
        <v>#VALUE!</v>
      </c>
      <c r="AT495" t="e">
        <f t="shared" si="626"/>
        <v>#VALUE!</v>
      </c>
      <c r="AU495" t="e">
        <f t="shared" si="627"/>
        <v>#VALUE!</v>
      </c>
      <c r="AV495" t="e">
        <f t="shared" si="628"/>
        <v>#VALUE!</v>
      </c>
      <c r="AW495" t="e">
        <f t="shared" si="629"/>
        <v>#VALUE!</v>
      </c>
      <c r="AX495" t="e">
        <f t="shared" si="630"/>
        <v>#VALUE!</v>
      </c>
      <c r="AY495" t="e">
        <f t="shared" si="631"/>
        <v>#VALUE!</v>
      </c>
      <c r="AZ495" t="e">
        <f t="shared" si="632"/>
        <v>#VALUE!</v>
      </c>
      <c r="BA495" t="e">
        <f t="shared" si="633"/>
        <v>#VALUE!</v>
      </c>
      <c r="BB495" t="e">
        <f t="shared" si="634"/>
        <v>#VALUE!</v>
      </c>
      <c r="BC495" t="e">
        <f t="shared" si="635"/>
        <v>#VALUE!</v>
      </c>
      <c r="BD495" t="e">
        <f t="shared" si="636"/>
        <v>#VALUE!</v>
      </c>
      <c r="BE495" t="e">
        <f t="shared" si="637"/>
        <v>#VALUE!</v>
      </c>
      <c r="BF495" t="e">
        <f t="shared" si="638"/>
        <v>#VALUE!</v>
      </c>
      <c r="BG495" t="e">
        <f t="shared" si="639"/>
        <v>#VALUE!</v>
      </c>
      <c r="BH495" t="e">
        <f t="shared" si="640"/>
        <v>#VALUE!</v>
      </c>
      <c r="BI495" t="e">
        <f t="shared" si="641"/>
        <v>#VALUE!</v>
      </c>
      <c r="BJ495" t="e">
        <f t="shared" si="642"/>
        <v>#VALUE!</v>
      </c>
      <c r="BK495" t="e">
        <f t="shared" si="643"/>
        <v>#VALUE!</v>
      </c>
      <c r="BL495" t="e">
        <f t="shared" si="644"/>
        <v>#VALUE!</v>
      </c>
      <c r="BM495" t="e">
        <f t="shared" si="645"/>
        <v>#VALUE!</v>
      </c>
      <c r="BN495" t="e">
        <f t="shared" si="646"/>
        <v>#VALUE!</v>
      </c>
      <c r="BO495" t="e">
        <f t="shared" si="647"/>
        <v>#VALUE!</v>
      </c>
      <c r="BP495" t="e">
        <f t="shared" si="648"/>
        <v>#VALUE!</v>
      </c>
      <c r="BQ495" t="e">
        <f t="shared" si="649"/>
        <v>#VALUE!</v>
      </c>
      <c r="BR495" t="e">
        <f t="shared" si="650"/>
        <v>#VALUE!</v>
      </c>
      <c r="BS495" t="e">
        <f t="shared" si="651"/>
        <v>#VALUE!</v>
      </c>
      <c r="BT495" t="e">
        <f t="shared" si="652"/>
        <v>#VALUE!</v>
      </c>
      <c r="BU495" t="e">
        <f t="shared" si="653"/>
        <v>#VALUE!</v>
      </c>
      <c r="BV495" t="e">
        <f t="shared" si="654"/>
        <v>#VALUE!</v>
      </c>
      <c r="BW495" t="e">
        <f t="shared" si="655"/>
        <v>#VALUE!</v>
      </c>
      <c r="BX495" t="e">
        <f t="shared" si="656"/>
        <v>#VALUE!</v>
      </c>
      <c r="BY495" t="e">
        <f t="shared" si="657"/>
        <v>#VALUE!</v>
      </c>
      <c r="BZ495" t="e">
        <f t="shared" si="658"/>
        <v>#VALUE!</v>
      </c>
      <c r="CA495" t="e">
        <f t="shared" si="659"/>
        <v>#VALUE!</v>
      </c>
      <c r="CB495" t="e">
        <f t="shared" si="660"/>
        <v>#VALUE!</v>
      </c>
      <c r="CC495" t="e">
        <f t="shared" si="661"/>
        <v>#VALUE!</v>
      </c>
      <c r="CD495" t="e">
        <f t="shared" si="662"/>
        <v>#VALUE!</v>
      </c>
      <c r="CE495" t="e">
        <f t="shared" si="663"/>
        <v>#VALUE!</v>
      </c>
      <c r="CF495" t="e">
        <f t="shared" si="664"/>
        <v>#VALUE!</v>
      </c>
      <c r="CG495" t="e">
        <f t="shared" si="665"/>
        <v>#VALUE!</v>
      </c>
      <c r="CH495" t="e">
        <f t="shared" ca="1" si="666"/>
        <v>#N/A</v>
      </c>
    </row>
    <row r="496" spans="5:86" x14ac:dyDescent="0.25">
      <c r="E496">
        <f t="shared" si="670"/>
        <v>1045373</v>
      </c>
      <c r="F496">
        <f t="shared" si="670"/>
        <v>1045373</v>
      </c>
      <c r="G496" t="e">
        <f t="shared" si="668"/>
        <v>#N/A</v>
      </c>
      <c r="H496" t="e">
        <f t="shared" si="588"/>
        <v>#VALUE!</v>
      </c>
      <c r="I496" t="e">
        <f t="shared" si="589"/>
        <v>#VALUE!</v>
      </c>
      <c r="J496" t="e">
        <f t="shared" si="590"/>
        <v>#VALUE!</v>
      </c>
      <c r="K496" t="e">
        <f t="shared" si="591"/>
        <v>#VALUE!</v>
      </c>
      <c r="L496" t="e">
        <f t="shared" si="592"/>
        <v>#VALUE!</v>
      </c>
      <c r="M496" t="e">
        <f t="shared" si="593"/>
        <v>#VALUE!</v>
      </c>
      <c r="N496" t="e">
        <f t="shared" si="594"/>
        <v>#VALUE!</v>
      </c>
      <c r="O496" t="e">
        <f t="shared" si="595"/>
        <v>#VALUE!</v>
      </c>
      <c r="P496" t="e">
        <f t="shared" si="596"/>
        <v>#VALUE!</v>
      </c>
      <c r="Q496" t="e">
        <f t="shared" si="597"/>
        <v>#VALUE!</v>
      </c>
      <c r="R496" t="e">
        <f t="shared" si="598"/>
        <v>#VALUE!</v>
      </c>
      <c r="S496" t="e">
        <f t="shared" si="599"/>
        <v>#VALUE!</v>
      </c>
      <c r="T496" t="e">
        <f t="shared" si="600"/>
        <v>#VALUE!</v>
      </c>
      <c r="U496" t="e">
        <f t="shared" si="601"/>
        <v>#VALUE!</v>
      </c>
      <c r="V496" t="e">
        <f t="shared" si="602"/>
        <v>#VALUE!</v>
      </c>
      <c r="W496" t="e">
        <f t="shared" si="603"/>
        <v>#VALUE!</v>
      </c>
      <c r="X496" t="e">
        <f t="shared" si="604"/>
        <v>#VALUE!</v>
      </c>
      <c r="Y496" t="e">
        <f t="shared" si="605"/>
        <v>#VALUE!</v>
      </c>
      <c r="Z496" t="e">
        <f t="shared" si="606"/>
        <v>#VALUE!</v>
      </c>
      <c r="AA496" t="e">
        <f t="shared" si="607"/>
        <v>#VALUE!</v>
      </c>
      <c r="AB496" t="e">
        <f t="shared" si="608"/>
        <v>#VALUE!</v>
      </c>
      <c r="AC496" t="e">
        <f t="shared" si="609"/>
        <v>#VALUE!</v>
      </c>
      <c r="AD496" t="e">
        <f t="shared" si="610"/>
        <v>#VALUE!</v>
      </c>
      <c r="AE496" t="e">
        <f t="shared" si="611"/>
        <v>#VALUE!</v>
      </c>
      <c r="AF496" t="e">
        <f t="shared" si="612"/>
        <v>#VALUE!</v>
      </c>
      <c r="AG496" t="e">
        <f t="shared" si="613"/>
        <v>#VALUE!</v>
      </c>
      <c r="AH496" t="e">
        <f t="shared" si="614"/>
        <v>#VALUE!</v>
      </c>
      <c r="AI496" t="e">
        <f t="shared" si="615"/>
        <v>#VALUE!</v>
      </c>
      <c r="AJ496" t="e">
        <f t="shared" si="616"/>
        <v>#VALUE!</v>
      </c>
      <c r="AK496" t="e">
        <f t="shared" si="617"/>
        <v>#VALUE!</v>
      </c>
      <c r="AL496" t="e">
        <f t="shared" si="618"/>
        <v>#VALUE!</v>
      </c>
      <c r="AM496" t="e">
        <f t="shared" si="619"/>
        <v>#VALUE!</v>
      </c>
      <c r="AN496" t="e">
        <f t="shared" si="620"/>
        <v>#VALUE!</v>
      </c>
      <c r="AO496" t="e">
        <f t="shared" si="621"/>
        <v>#VALUE!</v>
      </c>
      <c r="AP496" t="e">
        <f t="shared" si="622"/>
        <v>#VALUE!</v>
      </c>
      <c r="AQ496" t="e">
        <f t="shared" si="623"/>
        <v>#VALUE!</v>
      </c>
      <c r="AR496" t="e">
        <f t="shared" si="624"/>
        <v>#VALUE!</v>
      </c>
      <c r="AS496" t="e">
        <f t="shared" si="625"/>
        <v>#VALUE!</v>
      </c>
      <c r="AT496" t="e">
        <f t="shared" si="626"/>
        <v>#VALUE!</v>
      </c>
      <c r="AU496" t="e">
        <f t="shared" si="627"/>
        <v>#VALUE!</v>
      </c>
      <c r="AV496" t="e">
        <f t="shared" si="628"/>
        <v>#VALUE!</v>
      </c>
      <c r="AW496" t="e">
        <f t="shared" si="629"/>
        <v>#VALUE!</v>
      </c>
      <c r="AX496" t="e">
        <f t="shared" si="630"/>
        <v>#VALUE!</v>
      </c>
      <c r="AY496" t="e">
        <f t="shared" si="631"/>
        <v>#VALUE!</v>
      </c>
      <c r="AZ496" t="e">
        <f t="shared" si="632"/>
        <v>#VALUE!</v>
      </c>
      <c r="BA496" t="e">
        <f t="shared" si="633"/>
        <v>#VALUE!</v>
      </c>
      <c r="BB496" t="e">
        <f t="shared" si="634"/>
        <v>#VALUE!</v>
      </c>
      <c r="BC496" t="e">
        <f t="shared" si="635"/>
        <v>#VALUE!</v>
      </c>
      <c r="BD496" t="e">
        <f t="shared" si="636"/>
        <v>#VALUE!</v>
      </c>
      <c r="BE496" t="e">
        <f t="shared" si="637"/>
        <v>#VALUE!</v>
      </c>
      <c r="BF496" t="e">
        <f t="shared" si="638"/>
        <v>#VALUE!</v>
      </c>
      <c r="BG496" t="e">
        <f t="shared" si="639"/>
        <v>#VALUE!</v>
      </c>
      <c r="BH496" t="e">
        <f t="shared" si="640"/>
        <v>#VALUE!</v>
      </c>
      <c r="BI496" t="e">
        <f t="shared" si="641"/>
        <v>#VALUE!</v>
      </c>
      <c r="BJ496" t="e">
        <f t="shared" si="642"/>
        <v>#VALUE!</v>
      </c>
      <c r="BK496" t="e">
        <f t="shared" si="643"/>
        <v>#VALUE!</v>
      </c>
      <c r="BL496" t="e">
        <f t="shared" si="644"/>
        <v>#VALUE!</v>
      </c>
      <c r="BM496" t="e">
        <f t="shared" si="645"/>
        <v>#VALUE!</v>
      </c>
      <c r="BN496" t="e">
        <f t="shared" si="646"/>
        <v>#VALUE!</v>
      </c>
      <c r="BO496" t="e">
        <f t="shared" si="647"/>
        <v>#VALUE!</v>
      </c>
      <c r="BP496" t="e">
        <f t="shared" si="648"/>
        <v>#VALUE!</v>
      </c>
      <c r="BQ496" t="e">
        <f t="shared" si="649"/>
        <v>#VALUE!</v>
      </c>
      <c r="BR496" t="e">
        <f t="shared" si="650"/>
        <v>#VALUE!</v>
      </c>
      <c r="BS496" t="e">
        <f t="shared" si="651"/>
        <v>#VALUE!</v>
      </c>
      <c r="BT496" t="e">
        <f t="shared" si="652"/>
        <v>#VALUE!</v>
      </c>
      <c r="BU496" t="e">
        <f t="shared" si="653"/>
        <v>#VALUE!</v>
      </c>
      <c r="BV496" t="e">
        <f t="shared" si="654"/>
        <v>#VALUE!</v>
      </c>
      <c r="BW496" t="e">
        <f t="shared" si="655"/>
        <v>#VALUE!</v>
      </c>
      <c r="BX496" t="e">
        <f t="shared" si="656"/>
        <v>#VALUE!</v>
      </c>
      <c r="BY496" t="e">
        <f t="shared" si="657"/>
        <v>#VALUE!</v>
      </c>
      <c r="BZ496" t="e">
        <f t="shared" si="658"/>
        <v>#VALUE!</v>
      </c>
      <c r="CA496" t="e">
        <f t="shared" si="659"/>
        <v>#VALUE!</v>
      </c>
      <c r="CB496" t="e">
        <f t="shared" si="660"/>
        <v>#VALUE!</v>
      </c>
      <c r="CC496" t="e">
        <f t="shared" si="661"/>
        <v>#VALUE!</v>
      </c>
      <c r="CD496" t="e">
        <f t="shared" si="662"/>
        <v>#VALUE!</v>
      </c>
      <c r="CE496" t="e">
        <f t="shared" si="663"/>
        <v>#VALUE!</v>
      </c>
      <c r="CF496" t="e">
        <f t="shared" si="664"/>
        <v>#VALUE!</v>
      </c>
      <c r="CG496" t="e">
        <f t="shared" si="665"/>
        <v>#VALUE!</v>
      </c>
      <c r="CH496" t="e">
        <f t="shared" ca="1" si="666"/>
        <v>#N/A</v>
      </c>
    </row>
    <row r="497" spans="5:86" x14ac:dyDescent="0.25">
      <c r="E497">
        <f t="shared" si="670"/>
        <v>1045372</v>
      </c>
      <c r="F497">
        <f t="shared" si="670"/>
        <v>1045372</v>
      </c>
      <c r="G497" t="e">
        <f t="shared" si="668"/>
        <v>#N/A</v>
      </c>
      <c r="H497" t="e">
        <f t="shared" si="588"/>
        <v>#VALUE!</v>
      </c>
      <c r="I497" t="e">
        <f t="shared" si="589"/>
        <v>#VALUE!</v>
      </c>
      <c r="J497" t="e">
        <f t="shared" si="590"/>
        <v>#VALUE!</v>
      </c>
      <c r="K497" t="e">
        <f t="shared" si="591"/>
        <v>#VALUE!</v>
      </c>
      <c r="L497" t="e">
        <f t="shared" si="592"/>
        <v>#VALUE!</v>
      </c>
      <c r="M497" t="e">
        <f t="shared" si="593"/>
        <v>#VALUE!</v>
      </c>
      <c r="N497" t="e">
        <f t="shared" si="594"/>
        <v>#VALUE!</v>
      </c>
      <c r="O497" t="e">
        <f t="shared" si="595"/>
        <v>#VALUE!</v>
      </c>
      <c r="P497" t="e">
        <f t="shared" si="596"/>
        <v>#VALUE!</v>
      </c>
      <c r="Q497" t="e">
        <f t="shared" si="597"/>
        <v>#VALUE!</v>
      </c>
      <c r="R497" t="e">
        <f t="shared" si="598"/>
        <v>#VALUE!</v>
      </c>
      <c r="S497" t="e">
        <f t="shared" si="599"/>
        <v>#VALUE!</v>
      </c>
      <c r="T497" t="e">
        <f t="shared" si="600"/>
        <v>#VALUE!</v>
      </c>
      <c r="U497" t="e">
        <f t="shared" si="601"/>
        <v>#VALUE!</v>
      </c>
      <c r="V497" t="e">
        <f t="shared" si="602"/>
        <v>#VALUE!</v>
      </c>
      <c r="W497" t="e">
        <f t="shared" si="603"/>
        <v>#VALUE!</v>
      </c>
      <c r="X497" t="e">
        <f t="shared" si="604"/>
        <v>#VALUE!</v>
      </c>
      <c r="Y497" t="e">
        <f t="shared" si="605"/>
        <v>#VALUE!</v>
      </c>
      <c r="Z497" t="e">
        <f t="shared" si="606"/>
        <v>#VALUE!</v>
      </c>
      <c r="AA497" t="e">
        <f t="shared" si="607"/>
        <v>#VALUE!</v>
      </c>
      <c r="AB497" t="e">
        <f t="shared" si="608"/>
        <v>#VALUE!</v>
      </c>
      <c r="AC497" t="e">
        <f t="shared" si="609"/>
        <v>#VALUE!</v>
      </c>
      <c r="AD497" t="e">
        <f t="shared" si="610"/>
        <v>#VALUE!</v>
      </c>
      <c r="AE497" t="e">
        <f t="shared" si="611"/>
        <v>#VALUE!</v>
      </c>
      <c r="AF497" t="e">
        <f t="shared" si="612"/>
        <v>#VALUE!</v>
      </c>
      <c r="AG497" t="e">
        <f t="shared" si="613"/>
        <v>#VALUE!</v>
      </c>
      <c r="AH497" t="e">
        <f t="shared" si="614"/>
        <v>#VALUE!</v>
      </c>
      <c r="AI497" t="e">
        <f t="shared" si="615"/>
        <v>#VALUE!</v>
      </c>
      <c r="AJ497" t="e">
        <f t="shared" si="616"/>
        <v>#VALUE!</v>
      </c>
      <c r="AK497" t="e">
        <f t="shared" si="617"/>
        <v>#VALUE!</v>
      </c>
      <c r="AL497" t="e">
        <f t="shared" si="618"/>
        <v>#VALUE!</v>
      </c>
      <c r="AM497" t="e">
        <f t="shared" si="619"/>
        <v>#VALUE!</v>
      </c>
      <c r="AN497" t="e">
        <f t="shared" si="620"/>
        <v>#VALUE!</v>
      </c>
      <c r="AO497" t="e">
        <f t="shared" si="621"/>
        <v>#VALUE!</v>
      </c>
      <c r="AP497" t="e">
        <f t="shared" si="622"/>
        <v>#VALUE!</v>
      </c>
      <c r="AQ497" t="e">
        <f t="shared" si="623"/>
        <v>#VALUE!</v>
      </c>
      <c r="AR497" t="e">
        <f t="shared" si="624"/>
        <v>#VALUE!</v>
      </c>
      <c r="AS497" t="e">
        <f t="shared" si="625"/>
        <v>#VALUE!</v>
      </c>
      <c r="AT497" t="e">
        <f t="shared" si="626"/>
        <v>#VALUE!</v>
      </c>
      <c r="AU497" t="e">
        <f t="shared" si="627"/>
        <v>#VALUE!</v>
      </c>
      <c r="AV497" t="e">
        <f t="shared" si="628"/>
        <v>#VALUE!</v>
      </c>
      <c r="AW497" t="e">
        <f t="shared" si="629"/>
        <v>#VALUE!</v>
      </c>
      <c r="AX497" t="e">
        <f t="shared" si="630"/>
        <v>#VALUE!</v>
      </c>
      <c r="AY497" t="e">
        <f t="shared" si="631"/>
        <v>#VALUE!</v>
      </c>
      <c r="AZ497" t="e">
        <f t="shared" si="632"/>
        <v>#VALUE!</v>
      </c>
      <c r="BA497" t="e">
        <f t="shared" si="633"/>
        <v>#VALUE!</v>
      </c>
      <c r="BB497" t="e">
        <f t="shared" si="634"/>
        <v>#VALUE!</v>
      </c>
      <c r="BC497" t="e">
        <f t="shared" si="635"/>
        <v>#VALUE!</v>
      </c>
      <c r="BD497" t="e">
        <f t="shared" si="636"/>
        <v>#VALUE!</v>
      </c>
      <c r="BE497" t="e">
        <f t="shared" si="637"/>
        <v>#VALUE!</v>
      </c>
      <c r="BF497" t="e">
        <f t="shared" si="638"/>
        <v>#VALUE!</v>
      </c>
      <c r="BG497" t="e">
        <f t="shared" si="639"/>
        <v>#VALUE!</v>
      </c>
      <c r="BH497" t="e">
        <f t="shared" si="640"/>
        <v>#VALUE!</v>
      </c>
      <c r="BI497" t="e">
        <f t="shared" si="641"/>
        <v>#VALUE!</v>
      </c>
      <c r="BJ497" t="e">
        <f t="shared" si="642"/>
        <v>#VALUE!</v>
      </c>
      <c r="BK497" t="e">
        <f t="shared" si="643"/>
        <v>#VALUE!</v>
      </c>
      <c r="BL497" t="e">
        <f t="shared" si="644"/>
        <v>#VALUE!</v>
      </c>
      <c r="BM497" t="e">
        <f t="shared" si="645"/>
        <v>#VALUE!</v>
      </c>
      <c r="BN497" t="e">
        <f t="shared" si="646"/>
        <v>#VALUE!</v>
      </c>
      <c r="BO497" t="e">
        <f t="shared" si="647"/>
        <v>#VALUE!</v>
      </c>
      <c r="BP497" t="e">
        <f t="shared" si="648"/>
        <v>#VALUE!</v>
      </c>
      <c r="BQ497" t="e">
        <f t="shared" si="649"/>
        <v>#VALUE!</v>
      </c>
      <c r="BR497" t="e">
        <f t="shared" si="650"/>
        <v>#VALUE!</v>
      </c>
      <c r="BS497" t="e">
        <f t="shared" si="651"/>
        <v>#VALUE!</v>
      </c>
      <c r="BT497" t="e">
        <f t="shared" si="652"/>
        <v>#VALUE!</v>
      </c>
      <c r="BU497" t="e">
        <f t="shared" si="653"/>
        <v>#VALUE!</v>
      </c>
      <c r="BV497" t="e">
        <f t="shared" si="654"/>
        <v>#VALUE!</v>
      </c>
      <c r="BW497" t="e">
        <f t="shared" si="655"/>
        <v>#VALUE!</v>
      </c>
      <c r="BX497" t="e">
        <f t="shared" si="656"/>
        <v>#VALUE!</v>
      </c>
      <c r="BY497" t="e">
        <f t="shared" si="657"/>
        <v>#VALUE!</v>
      </c>
      <c r="BZ497" t="e">
        <f t="shared" si="658"/>
        <v>#VALUE!</v>
      </c>
      <c r="CA497" t="e">
        <f t="shared" si="659"/>
        <v>#VALUE!</v>
      </c>
      <c r="CB497" t="e">
        <f t="shared" si="660"/>
        <v>#VALUE!</v>
      </c>
      <c r="CC497" t="e">
        <f t="shared" si="661"/>
        <v>#VALUE!</v>
      </c>
      <c r="CD497" t="e">
        <f t="shared" si="662"/>
        <v>#VALUE!</v>
      </c>
      <c r="CE497" t="e">
        <f t="shared" si="663"/>
        <v>#VALUE!</v>
      </c>
      <c r="CF497" t="e">
        <f t="shared" si="664"/>
        <v>#VALUE!</v>
      </c>
      <c r="CG497" t="e">
        <f t="shared" si="665"/>
        <v>#VALUE!</v>
      </c>
      <c r="CH497" t="e">
        <f t="shared" ca="1" si="666"/>
        <v>#N/A</v>
      </c>
    </row>
    <row r="498" spans="5:86" x14ac:dyDescent="0.25">
      <c r="E498">
        <f t="shared" si="670"/>
        <v>1045371</v>
      </c>
      <c r="F498">
        <f t="shared" si="670"/>
        <v>1045371</v>
      </c>
      <c r="G498" t="e">
        <f t="shared" si="668"/>
        <v>#N/A</v>
      </c>
      <c r="H498" t="e">
        <f t="shared" si="588"/>
        <v>#VALUE!</v>
      </c>
      <c r="I498" t="e">
        <f t="shared" si="589"/>
        <v>#VALUE!</v>
      </c>
      <c r="J498" t="e">
        <f t="shared" si="590"/>
        <v>#VALUE!</v>
      </c>
      <c r="K498" t="e">
        <f t="shared" si="591"/>
        <v>#VALUE!</v>
      </c>
      <c r="L498" t="e">
        <f t="shared" si="592"/>
        <v>#VALUE!</v>
      </c>
      <c r="M498" t="e">
        <f t="shared" si="593"/>
        <v>#VALUE!</v>
      </c>
      <c r="N498" t="e">
        <f t="shared" si="594"/>
        <v>#VALUE!</v>
      </c>
      <c r="O498" t="e">
        <f t="shared" si="595"/>
        <v>#VALUE!</v>
      </c>
      <c r="P498" t="e">
        <f t="shared" si="596"/>
        <v>#VALUE!</v>
      </c>
      <c r="Q498" t="e">
        <f t="shared" si="597"/>
        <v>#VALUE!</v>
      </c>
      <c r="R498" t="e">
        <f t="shared" si="598"/>
        <v>#VALUE!</v>
      </c>
      <c r="S498" t="e">
        <f t="shared" si="599"/>
        <v>#VALUE!</v>
      </c>
      <c r="T498" t="e">
        <f t="shared" si="600"/>
        <v>#VALUE!</v>
      </c>
      <c r="U498" t="e">
        <f t="shared" si="601"/>
        <v>#VALUE!</v>
      </c>
      <c r="V498" t="e">
        <f t="shared" si="602"/>
        <v>#VALUE!</v>
      </c>
      <c r="W498" t="e">
        <f t="shared" si="603"/>
        <v>#VALUE!</v>
      </c>
      <c r="X498" t="e">
        <f t="shared" si="604"/>
        <v>#VALUE!</v>
      </c>
      <c r="Y498" t="e">
        <f t="shared" si="605"/>
        <v>#VALUE!</v>
      </c>
      <c r="Z498" t="e">
        <f t="shared" si="606"/>
        <v>#VALUE!</v>
      </c>
      <c r="AA498" t="e">
        <f t="shared" si="607"/>
        <v>#VALUE!</v>
      </c>
      <c r="AB498" t="e">
        <f t="shared" si="608"/>
        <v>#VALUE!</v>
      </c>
      <c r="AC498" t="e">
        <f t="shared" si="609"/>
        <v>#VALUE!</v>
      </c>
      <c r="AD498" t="e">
        <f t="shared" si="610"/>
        <v>#VALUE!</v>
      </c>
      <c r="AE498" t="e">
        <f t="shared" si="611"/>
        <v>#VALUE!</v>
      </c>
      <c r="AF498" t="e">
        <f t="shared" si="612"/>
        <v>#VALUE!</v>
      </c>
      <c r="AG498" t="e">
        <f t="shared" si="613"/>
        <v>#VALUE!</v>
      </c>
      <c r="AH498" t="e">
        <f t="shared" si="614"/>
        <v>#VALUE!</v>
      </c>
      <c r="AI498" t="e">
        <f t="shared" si="615"/>
        <v>#VALUE!</v>
      </c>
      <c r="AJ498" t="e">
        <f t="shared" si="616"/>
        <v>#VALUE!</v>
      </c>
      <c r="AK498" t="e">
        <f t="shared" si="617"/>
        <v>#VALUE!</v>
      </c>
      <c r="AL498" t="e">
        <f t="shared" si="618"/>
        <v>#VALUE!</v>
      </c>
      <c r="AM498" t="e">
        <f t="shared" si="619"/>
        <v>#VALUE!</v>
      </c>
      <c r="AN498" t="e">
        <f t="shared" si="620"/>
        <v>#VALUE!</v>
      </c>
      <c r="AO498" t="e">
        <f t="shared" si="621"/>
        <v>#VALUE!</v>
      </c>
      <c r="AP498" t="e">
        <f t="shared" si="622"/>
        <v>#VALUE!</v>
      </c>
      <c r="AQ498" t="e">
        <f t="shared" si="623"/>
        <v>#VALUE!</v>
      </c>
      <c r="AR498" t="e">
        <f t="shared" si="624"/>
        <v>#VALUE!</v>
      </c>
      <c r="AS498" t="e">
        <f t="shared" si="625"/>
        <v>#VALUE!</v>
      </c>
      <c r="AT498" t="e">
        <f t="shared" si="626"/>
        <v>#VALUE!</v>
      </c>
      <c r="AU498" t="e">
        <f t="shared" si="627"/>
        <v>#VALUE!</v>
      </c>
      <c r="AV498" t="e">
        <f t="shared" si="628"/>
        <v>#VALUE!</v>
      </c>
      <c r="AW498" t="e">
        <f t="shared" si="629"/>
        <v>#VALUE!</v>
      </c>
      <c r="AX498" t="e">
        <f t="shared" si="630"/>
        <v>#VALUE!</v>
      </c>
      <c r="AY498" t="e">
        <f t="shared" si="631"/>
        <v>#VALUE!</v>
      </c>
      <c r="AZ498" t="e">
        <f t="shared" si="632"/>
        <v>#VALUE!</v>
      </c>
      <c r="BA498" t="e">
        <f t="shared" si="633"/>
        <v>#VALUE!</v>
      </c>
      <c r="BB498" t="e">
        <f t="shared" si="634"/>
        <v>#VALUE!</v>
      </c>
      <c r="BC498" t="e">
        <f t="shared" si="635"/>
        <v>#VALUE!</v>
      </c>
      <c r="BD498" t="e">
        <f t="shared" si="636"/>
        <v>#VALUE!</v>
      </c>
      <c r="BE498" t="e">
        <f t="shared" si="637"/>
        <v>#VALUE!</v>
      </c>
      <c r="BF498" t="e">
        <f t="shared" si="638"/>
        <v>#VALUE!</v>
      </c>
      <c r="BG498" t="e">
        <f t="shared" si="639"/>
        <v>#VALUE!</v>
      </c>
      <c r="BH498" t="e">
        <f t="shared" si="640"/>
        <v>#VALUE!</v>
      </c>
      <c r="BI498" t="e">
        <f t="shared" si="641"/>
        <v>#VALUE!</v>
      </c>
      <c r="BJ498" t="e">
        <f t="shared" si="642"/>
        <v>#VALUE!</v>
      </c>
      <c r="BK498" t="e">
        <f t="shared" si="643"/>
        <v>#VALUE!</v>
      </c>
      <c r="BL498" t="e">
        <f t="shared" si="644"/>
        <v>#VALUE!</v>
      </c>
      <c r="BM498" t="e">
        <f t="shared" si="645"/>
        <v>#VALUE!</v>
      </c>
      <c r="BN498" t="e">
        <f t="shared" si="646"/>
        <v>#VALUE!</v>
      </c>
      <c r="BO498" t="e">
        <f t="shared" si="647"/>
        <v>#VALUE!</v>
      </c>
      <c r="BP498" t="e">
        <f t="shared" si="648"/>
        <v>#VALUE!</v>
      </c>
      <c r="BQ498" t="e">
        <f t="shared" si="649"/>
        <v>#VALUE!</v>
      </c>
      <c r="BR498" t="e">
        <f t="shared" si="650"/>
        <v>#VALUE!</v>
      </c>
      <c r="BS498" t="e">
        <f t="shared" si="651"/>
        <v>#VALUE!</v>
      </c>
      <c r="BT498" t="e">
        <f t="shared" si="652"/>
        <v>#VALUE!</v>
      </c>
      <c r="BU498" t="e">
        <f t="shared" si="653"/>
        <v>#VALUE!</v>
      </c>
      <c r="BV498" t="e">
        <f t="shared" si="654"/>
        <v>#VALUE!</v>
      </c>
      <c r="BW498" t="e">
        <f t="shared" si="655"/>
        <v>#VALUE!</v>
      </c>
      <c r="BX498" t="e">
        <f t="shared" si="656"/>
        <v>#VALUE!</v>
      </c>
      <c r="BY498" t="e">
        <f t="shared" si="657"/>
        <v>#VALUE!</v>
      </c>
      <c r="BZ498" t="e">
        <f t="shared" si="658"/>
        <v>#VALUE!</v>
      </c>
      <c r="CA498" t="e">
        <f t="shared" si="659"/>
        <v>#VALUE!</v>
      </c>
      <c r="CB498" t="e">
        <f t="shared" si="660"/>
        <v>#VALUE!</v>
      </c>
      <c r="CC498" t="e">
        <f t="shared" si="661"/>
        <v>#VALUE!</v>
      </c>
      <c r="CD498" t="e">
        <f t="shared" si="662"/>
        <v>#VALUE!</v>
      </c>
      <c r="CE498" t="e">
        <f t="shared" si="663"/>
        <v>#VALUE!</v>
      </c>
      <c r="CF498" t="e">
        <f t="shared" si="664"/>
        <v>#VALUE!</v>
      </c>
      <c r="CG498" t="e">
        <f t="shared" si="665"/>
        <v>#VALUE!</v>
      </c>
      <c r="CH498" t="e">
        <f t="shared" ca="1" si="666"/>
        <v>#N/A</v>
      </c>
    </row>
    <row r="499" spans="5:86" x14ac:dyDescent="0.25">
      <c r="E499">
        <f t="shared" si="670"/>
        <v>1045370</v>
      </c>
      <c r="F499">
        <f t="shared" si="670"/>
        <v>1045370</v>
      </c>
      <c r="G499" t="e">
        <f t="shared" si="668"/>
        <v>#N/A</v>
      </c>
      <c r="H499" t="e">
        <f t="shared" si="588"/>
        <v>#VALUE!</v>
      </c>
      <c r="I499" t="e">
        <f t="shared" si="589"/>
        <v>#VALUE!</v>
      </c>
      <c r="J499" t="e">
        <f t="shared" si="590"/>
        <v>#VALUE!</v>
      </c>
      <c r="K499" t="e">
        <f t="shared" si="591"/>
        <v>#VALUE!</v>
      </c>
      <c r="L499" t="e">
        <f t="shared" si="592"/>
        <v>#VALUE!</v>
      </c>
      <c r="M499" t="e">
        <f t="shared" si="593"/>
        <v>#VALUE!</v>
      </c>
      <c r="N499" t="e">
        <f t="shared" si="594"/>
        <v>#VALUE!</v>
      </c>
      <c r="O499" t="e">
        <f t="shared" si="595"/>
        <v>#VALUE!</v>
      </c>
      <c r="P499" t="e">
        <f t="shared" si="596"/>
        <v>#VALUE!</v>
      </c>
      <c r="Q499" t="e">
        <f t="shared" si="597"/>
        <v>#VALUE!</v>
      </c>
      <c r="R499" t="e">
        <f t="shared" si="598"/>
        <v>#VALUE!</v>
      </c>
      <c r="S499" t="e">
        <f t="shared" si="599"/>
        <v>#VALUE!</v>
      </c>
      <c r="T499" t="e">
        <f t="shared" si="600"/>
        <v>#VALUE!</v>
      </c>
      <c r="U499" t="e">
        <f t="shared" si="601"/>
        <v>#VALUE!</v>
      </c>
      <c r="V499" t="e">
        <f t="shared" si="602"/>
        <v>#VALUE!</v>
      </c>
      <c r="W499" t="e">
        <f t="shared" si="603"/>
        <v>#VALUE!</v>
      </c>
      <c r="X499" t="e">
        <f t="shared" si="604"/>
        <v>#VALUE!</v>
      </c>
      <c r="Y499" t="e">
        <f t="shared" si="605"/>
        <v>#VALUE!</v>
      </c>
      <c r="Z499" t="e">
        <f t="shared" si="606"/>
        <v>#VALUE!</v>
      </c>
      <c r="AA499" t="e">
        <f t="shared" si="607"/>
        <v>#VALUE!</v>
      </c>
      <c r="AB499" t="e">
        <f t="shared" si="608"/>
        <v>#VALUE!</v>
      </c>
      <c r="AC499" t="e">
        <f t="shared" si="609"/>
        <v>#VALUE!</v>
      </c>
      <c r="AD499" t="e">
        <f t="shared" si="610"/>
        <v>#VALUE!</v>
      </c>
      <c r="AE499" t="e">
        <f t="shared" si="611"/>
        <v>#VALUE!</v>
      </c>
      <c r="AF499" t="e">
        <f t="shared" si="612"/>
        <v>#VALUE!</v>
      </c>
      <c r="AG499" t="e">
        <f t="shared" si="613"/>
        <v>#VALUE!</v>
      </c>
      <c r="AH499" t="e">
        <f t="shared" si="614"/>
        <v>#VALUE!</v>
      </c>
      <c r="AI499" t="e">
        <f t="shared" si="615"/>
        <v>#VALUE!</v>
      </c>
      <c r="AJ499" t="e">
        <f t="shared" si="616"/>
        <v>#VALUE!</v>
      </c>
      <c r="AK499" t="e">
        <f t="shared" si="617"/>
        <v>#VALUE!</v>
      </c>
      <c r="AL499" t="e">
        <f t="shared" si="618"/>
        <v>#VALUE!</v>
      </c>
      <c r="AM499" t="e">
        <f t="shared" si="619"/>
        <v>#VALUE!</v>
      </c>
      <c r="AN499" t="e">
        <f t="shared" si="620"/>
        <v>#VALUE!</v>
      </c>
      <c r="AO499" t="e">
        <f t="shared" si="621"/>
        <v>#VALUE!</v>
      </c>
      <c r="AP499" t="e">
        <f t="shared" si="622"/>
        <v>#VALUE!</v>
      </c>
      <c r="AQ499" t="e">
        <f t="shared" si="623"/>
        <v>#VALUE!</v>
      </c>
      <c r="AR499" t="e">
        <f t="shared" si="624"/>
        <v>#VALUE!</v>
      </c>
      <c r="AS499" t="e">
        <f t="shared" si="625"/>
        <v>#VALUE!</v>
      </c>
      <c r="AT499" t="e">
        <f t="shared" si="626"/>
        <v>#VALUE!</v>
      </c>
      <c r="AU499" t="e">
        <f t="shared" si="627"/>
        <v>#VALUE!</v>
      </c>
      <c r="AV499" t="e">
        <f t="shared" si="628"/>
        <v>#VALUE!</v>
      </c>
      <c r="AW499" t="e">
        <f t="shared" si="629"/>
        <v>#VALUE!</v>
      </c>
      <c r="AX499" t="e">
        <f t="shared" si="630"/>
        <v>#VALUE!</v>
      </c>
      <c r="AY499" t="e">
        <f t="shared" si="631"/>
        <v>#VALUE!</v>
      </c>
      <c r="AZ499" t="e">
        <f t="shared" si="632"/>
        <v>#VALUE!</v>
      </c>
      <c r="BA499" t="e">
        <f t="shared" si="633"/>
        <v>#VALUE!</v>
      </c>
      <c r="BB499" t="e">
        <f t="shared" si="634"/>
        <v>#VALUE!</v>
      </c>
      <c r="BC499" t="e">
        <f t="shared" si="635"/>
        <v>#VALUE!</v>
      </c>
      <c r="BD499" t="e">
        <f t="shared" si="636"/>
        <v>#VALUE!</v>
      </c>
      <c r="BE499" t="e">
        <f t="shared" si="637"/>
        <v>#VALUE!</v>
      </c>
      <c r="BF499" t="e">
        <f t="shared" si="638"/>
        <v>#VALUE!</v>
      </c>
      <c r="BG499" t="e">
        <f t="shared" si="639"/>
        <v>#VALUE!</v>
      </c>
      <c r="BH499" t="e">
        <f t="shared" si="640"/>
        <v>#VALUE!</v>
      </c>
      <c r="BI499" t="e">
        <f t="shared" si="641"/>
        <v>#VALUE!</v>
      </c>
      <c r="BJ499" t="e">
        <f t="shared" si="642"/>
        <v>#VALUE!</v>
      </c>
      <c r="BK499" t="e">
        <f t="shared" si="643"/>
        <v>#VALUE!</v>
      </c>
      <c r="BL499" t="e">
        <f t="shared" si="644"/>
        <v>#VALUE!</v>
      </c>
      <c r="BM499" t="e">
        <f t="shared" si="645"/>
        <v>#VALUE!</v>
      </c>
      <c r="BN499" t="e">
        <f t="shared" si="646"/>
        <v>#VALUE!</v>
      </c>
      <c r="BO499" t="e">
        <f t="shared" si="647"/>
        <v>#VALUE!</v>
      </c>
      <c r="BP499" t="e">
        <f t="shared" si="648"/>
        <v>#VALUE!</v>
      </c>
      <c r="BQ499" t="e">
        <f t="shared" si="649"/>
        <v>#VALUE!</v>
      </c>
      <c r="BR499" t="e">
        <f t="shared" si="650"/>
        <v>#VALUE!</v>
      </c>
      <c r="BS499" t="e">
        <f t="shared" si="651"/>
        <v>#VALUE!</v>
      </c>
      <c r="BT499" t="e">
        <f t="shared" si="652"/>
        <v>#VALUE!</v>
      </c>
      <c r="BU499" t="e">
        <f t="shared" si="653"/>
        <v>#VALUE!</v>
      </c>
      <c r="BV499" t="e">
        <f t="shared" si="654"/>
        <v>#VALUE!</v>
      </c>
      <c r="BW499" t="e">
        <f t="shared" si="655"/>
        <v>#VALUE!</v>
      </c>
      <c r="BX499" t="e">
        <f t="shared" si="656"/>
        <v>#VALUE!</v>
      </c>
      <c r="BY499" t="e">
        <f t="shared" si="657"/>
        <v>#VALUE!</v>
      </c>
      <c r="BZ499" t="e">
        <f t="shared" si="658"/>
        <v>#VALUE!</v>
      </c>
      <c r="CA499" t="e">
        <f t="shared" si="659"/>
        <v>#VALUE!</v>
      </c>
      <c r="CB499" t="e">
        <f t="shared" si="660"/>
        <v>#VALUE!</v>
      </c>
      <c r="CC499" t="e">
        <f t="shared" si="661"/>
        <v>#VALUE!</v>
      </c>
      <c r="CD499" t="e">
        <f t="shared" si="662"/>
        <v>#VALUE!</v>
      </c>
      <c r="CE499" t="e">
        <f t="shared" si="663"/>
        <v>#VALUE!</v>
      </c>
      <c r="CF499" t="e">
        <f t="shared" si="664"/>
        <v>#VALUE!</v>
      </c>
      <c r="CG499" t="e">
        <f t="shared" si="665"/>
        <v>#VALUE!</v>
      </c>
      <c r="CH499" t="e">
        <f t="shared" ca="1" si="666"/>
        <v>#N/A</v>
      </c>
    </row>
    <row r="500" spans="5:86" x14ac:dyDescent="0.25">
      <c r="E500">
        <f t="shared" si="670"/>
        <v>1045369</v>
      </c>
      <c r="F500">
        <f t="shared" si="670"/>
        <v>1045369</v>
      </c>
      <c r="G500" t="e">
        <f t="shared" si="668"/>
        <v>#N/A</v>
      </c>
      <c r="H500" t="e">
        <f t="shared" si="588"/>
        <v>#VALUE!</v>
      </c>
      <c r="I500" t="e">
        <f t="shared" si="589"/>
        <v>#VALUE!</v>
      </c>
      <c r="J500" t="e">
        <f t="shared" si="590"/>
        <v>#VALUE!</v>
      </c>
      <c r="K500" t="e">
        <f t="shared" si="591"/>
        <v>#VALUE!</v>
      </c>
      <c r="L500" t="e">
        <f t="shared" si="592"/>
        <v>#VALUE!</v>
      </c>
      <c r="M500" t="e">
        <f t="shared" si="593"/>
        <v>#VALUE!</v>
      </c>
      <c r="N500" t="e">
        <f t="shared" si="594"/>
        <v>#VALUE!</v>
      </c>
      <c r="O500" t="e">
        <f t="shared" si="595"/>
        <v>#VALUE!</v>
      </c>
      <c r="P500" t="e">
        <f t="shared" si="596"/>
        <v>#VALUE!</v>
      </c>
      <c r="Q500" t="e">
        <f t="shared" si="597"/>
        <v>#VALUE!</v>
      </c>
      <c r="R500" t="e">
        <f t="shared" si="598"/>
        <v>#VALUE!</v>
      </c>
      <c r="S500" t="e">
        <f t="shared" si="599"/>
        <v>#VALUE!</v>
      </c>
      <c r="T500" t="e">
        <f t="shared" si="600"/>
        <v>#VALUE!</v>
      </c>
      <c r="U500" t="e">
        <f t="shared" si="601"/>
        <v>#VALUE!</v>
      </c>
      <c r="V500" t="e">
        <f t="shared" si="602"/>
        <v>#VALUE!</v>
      </c>
      <c r="W500" t="e">
        <f t="shared" si="603"/>
        <v>#VALUE!</v>
      </c>
      <c r="X500" t="e">
        <f t="shared" si="604"/>
        <v>#VALUE!</v>
      </c>
      <c r="Y500" t="e">
        <f t="shared" si="605"/>
        <v>#VALUE!</v>
      </c>
      <c r="Z500" t="e">
        <f t="shared" si="606"/>
        <v>#VALUE!</v>
      </c>
      <c r="AA500" t="e">
        <f t="shared" si="607"/>
        <v>#VALUE!</v>
      </c>
      <c r="AB500" t="e">
        <f t="shared" si="608"/>
        <v>#VALUE!</v>
      </c>
      <c r="AC500" t="e">
        <f t="shared" si="609"/>
        <v>#VALUE!</v>
      </c>
      <c r="AD500" t="e">
        <f t="shared" si="610"/>
        <v>#VALUE!</v>
      </c>
      <c r="AE500" t="e">
        <f t="shared" si="611"/>
        <v>#VALUE!</v>
      </c>
      <c r="AF500" t="e">
        <f t="shared" si="612"/>
        <v>#VALUE!</v>
      </c>
      <c r="AG500" t="e">
        <f t="shared" si="613"/>
        <v>#VALUE!</v>
      </c>
      <c r="AH500" t="e">
        <f t="shared" si="614"/>
        <v>#VALUE!</v>
      </c>
      <c r="AI500" t="e">
        <f t="shared" si="615"/>
        <v>#VALUE!</v>
      </c>
      <c r="AJ500" t="e">
        <f t="shared" si="616"/>
        <v>#VALUE!</v>
      </c>
      <c r="AK500" t="e">
        <f t="shared" si="617"/>
        <v>#VALUE!</v>
      </c>
      <c r="AL500" t="e">
        <f t="shared" si="618"/>
        <v>#VALUE!</v>
      </c>
      <c r="AM500" t="e">
        <f t="shared" si="619"/>
        <v>#VALUE!</v>
      </c>
      <c r="AN500" t="e">
        <f t="shared" si="620"/>
        <v>#VALUE!</v>
      </c>
      <c r="AO500" t="e">
        <f t="shared" si="621"/>
        <v>#VALUE!</v>
      </c>
      <c r="AP500" t="e">
        <f t="shared" si="622"/>
        <v>#VALUE!</v>
      </c>
      <c r="AQ500" t="e">
        <f t="shared" si="623"/>
        <v>#VALUE!</v>
      </c>
      <c r="AR500" t="e">
        <f t="shared" si="624"/>
        <v>#VALUE!</v>
      </c>
      <c r="AS500" t="e">
        <f t="shared" si="625"/>
        <v>#VALUE!</v>
      </c>
      <c r="AT500" t="e">
        <f t="shared" si="626"/>
        <v>#VALUE!</v>
      </c>
      <c r="AU500" t="e">
        <f t="shared" si="627"/>
        <v>#VALUE!</v>
      </c>
      <c r="AV500" t="e">
        <f t="shared" si="628"/>
        <v>#VALUE!</v>
      </c>
      <c r="AW500" t="e">
        <f t="shared" si="629"/>
        <v>#VALUE!</v>
      </c>
      <c r="AX500" t="e">
        <f t="shared" si="630"/>
        <v>#VALUE!</v>
      </c>
      <c r="AY500" t="e">
        <f t="shared" si="631"/>
        <v>#VALUE!</v>
      </c>
      <c r="AZ500" t="e">
        <f t="shared" si="632"/>
        <v>#VALUE!</v>
      </c>
      <c r="BA500" t="e">
        <f t="shared" si="633"/>
        <v>#VALUE!</v>
      </c>
      <c r="BB500" t="e">
        <f t="shared" si="634"/>
        <v>#VALUE!</v>
      </c>
      <c r="BC500" t="e">
        <f t="shared" si="635"/>
        <v>#VALUE!</v>
      </c>
      <c r="BD500" t="e">
        <f t="shared" si="636"/>
        <v>#VALUE!</v>
      </c>
      <c r="BE500" t="e">
        <f t="shared" si="637"/>
        <v>#VALUE!</v>
      </c>
      <c r="BF500" t="e">
        <f t="shared" si="638"/>
        <v>#VALUE!</v>
      </c>
      <c r="BG500" t="e">
        <f t="shared" si="639"/>
        <v>#VALUE!</v>
      </c>
      <c r="BH500" t="e">
        <f t="shared" si="640"/>
        <v>#VALUE!</v>
      </c>
      <c r="BI500" t="e">
        <f t="shared" si="641"/>
        <v>#VALUE!</v>
      </c>
      <c r="BJ500" t="e">
        <f t="shared" si="642"/>
        <v>#VALUE!</v>
      </c>
      <c r="BK500" t="e">
        <f t="shared" si="643"/>
        <v>#VALUE!</v>
      </c>
      <c r="BL500" t="e">
        <f t="shared" si="644"/>
        <v>#VALUE!</v>
      </c>
      <c r="BM500" t="e">
        <f t="shared" si="645"/>
        <v>#VALUE!</v>
      </c>
      <c r="BN500" t="e">
        <f t="shared" si="646"/>
        <v>#VALUE!</v>
      </c>
      <c r="BO500" t="e">
        <f t="shared" si="647"/>
        <v>#VALUE!</v>
      </c>
      <c r="BP500" t="e">
        <f t="shared" si="648"/>
        <v>#VALUE!</v>
      </c>
      <c r="BQ500" t="e">
        <f t="shared" si="649"/>
        <v>#VALUE!</v>
      </c>
      <c r="BR500" t="e">
        <f t="shared" si="650"/>
        <v>#VALUE!</v>
      </c>
      <c r="BS500" t="e">
        <f t="shared" si="651"/>
        <v>#VALUE!</v>
      </c>
      <c r="BT500" t="e">
        <f t="shared" si="652"/>
        <v>#VALUE!</v>
      </c>
      <c r="BU500" t="e">
        <f t="shared" si="653"/>
        <v>#VALUE!</v>
      </c>
      <c r="BV500" t="e">
        <f t="shared" si="654"/>
        <v>#VALUE!</v>
      </c>
      <c r="BW500" t="e">
        <f t="shared" si="655"/>
        <v>#VALUE!</v>
      </c>
      <c r="BX500" t="e">
        <f t="shared" si="656"/>
        <v>#VALUE!</v>
      </c>
      <c r="BY500" t="e">
        <f t="shared" si="657"/>
        <v>#VALUE!</v>
      </c>
      <c r="BZ500" t="e">
        <f t="shared" si="658"/>
        <v>#VALUE!</v>
      </c>
      <c r="CA500" t="e">
        <f t="shared" si="659"/>
        <v>#VALUE!</v>
      </c>
      <c r="CB500" t="e">
        <f t="shared" si="660"/>
        <v>#VALUE!</v>
      </c>
      <c r="CC500" t="e">
        <f t="shared" si="661"/>
        <v>#VALUE!</v>
      </c>
      <c r="CD500" t="e">
        <f t="shared" si="662"/>
        <v>#VALUE!</v>
      </c>
      <c r="CE500" t="e">
        <f t="shared" si="663"/>
        <v>#VALUE!</v>
      </c>
      <c r="CF500" t="e">
        <f t="shared" si="664"/>
        <v>#VALUE!</v>
      </c>
      <c r="CG500" t="e">
        <f t="shared" si="665"/>
        <v>#VALUE!</v>
      </c>
      <c r="CH500" t="e">
        <f t="shared" ca="1" si="666"/>
        <v>#N/A</v>
      </c>
    </row>
    <row r="501" spans="5:86" x14ac:dyDescent="0.25">
      <c r="E501">
        <f t="shared" si="670"/>
        <v>1045368</v>
      </c>
      <c r="F501">
        <f t="shared" si="670"/>
        <v>1045368</v>
      </c>
      <c r="G501" t="e">
        <f t="shared" si="668"/>
        <v>#N/A</v>
      </c>
      <c r="H501" t="e">
        <f t="shared" si="588"/>
        <v>#VALUE!</v>
      </c>
      <c r="I501" t="e">
        <f t="shared" si="589"/>
        <v>#VALUE!</v>
      </c>
      <c r="J501" t="e">
        <f t="shared" si="590"/>
        <v>#VALUE!</v>
      </c>
      <c r="K501" t="e">
        <f t="shared" si="591"/>
        <v>#VALUE!</v>
      </c>
      <c r="L501" t="e">
        <f t="shared" si="592"/>
        <v>#VALUE!</v>
      </c>
      <c r="M501" t="e">
        <f t="shared" si="593"/>
        <v>#VALUE!</v>
      </c>
      <c r="N501" t="e">
        <f t="shared" si="594"/>
        <v>#VALUE!</v>
      </c>
      <c r="O501" t="e">
        <f t="shared" si="595"/>
        <v>#VALUE!</v>
      </c>
      <c r="P501" t="e">
        <f t="shared" si="596"/>
        <v>#VALUE!</v>
      </c>
      <c r="Q501" t="e">
        <f t="shared" si="597"/>
        <v>#VALUE!</v>
      </c>
      <c r="R501" t="e">
        <f t="shared" si="598"/>
        <v>#VALUE!</v>
      </c>
      <c r="S501" t="e">
        <f t="shared" si="599"/>
        <v>#VALUE!</v>
      </c>
      <c r="T501" t="e">
        <f t="shared" si="600"/>
        <v>#VALUE!</v>
      </c>
      <c r="U501" t="e">
        <f t="shared" si="601"/>
        <v>#VALUE!</v>
      </c>
      <c r="V501" t="e">
        <f t="shared" si="602"/>
        <v>#VALUE!</v>
      </c>
      <c r="W501" t="e">
        <f t="shared" si="603"/>
        <v>#VALUE!</v>
      </c>
      <c r="X501" t="e">
        <f t="shared" si="604"/>
        <v>#VALUE!</v>
      </c>
      <c r="Y501" t="e">
        <f t="shared" si="605"/>
        <v>#VALUE!</v>
      </c>
      <c r="Z501" t="e">
        <f t="shared" si="606"/>
        <v>#VALUE!</v>
      </c>
      <c r="AA501" t="e">
        <f t="shared" si="607"/>
        <v>#VALUE!</v>
      </c>
      <c r="AB501" t="e">
        <f t="shared" si="608"/>
        <v>#VALUE!</v>
      </c>
      <c r="AC501" t="e">
        <f t="shared" si="609"/>
        <v>#VALUE!</v>
      </c>
      <c r="AD501" t="e">
        <f t="shared" si="610"/>
        <v>#VALUE!</v>
      </c>
      <c r="AE501" t="e">
        <f t="shared" si="611"/>
        <v>#VALUE!</v>
      </c>
      <c r="AF501" t="e">
        <f t="shared" si="612"/>
        <v>#VALUE!</v>
      </c>
      <c r="AG501" t="e">
        <f t="shared" si="613"/>
        <v>#VALUE!</v>
      </c>
      <c r="AH501" t="e">
        <f t="shared" si="614"/>
        <v>#VALUE!</v>
      </c>
      <c r="AI501" t="e">
        <f t="shared" si="615"/>
        <v>#VALUE!</v>
      </c>
      <c r="AJ501" t="e">
        <f t="shared" si="616"/>
        <v>#VALUE!</v>
      </c>
      <c r="AK501" t="e">
        <f t="shared" si="617"/>
        <v>#VALUE!</v>
      </c>
      <c r="AL501" t="e">
        <f t="shared" si="618"/>
        <v>#VALUE!</v>
      </c>
      <c r="AM501" t="e">
        <f t="shared" si="619"/>
        <v>#VALUE!</v>
      </c>
      <c r="AN501" t="e">
        <f t="shared" si="620"/>
        <v>#VALUE!</v>
      </c>
      <c r="AO501" t="e">
        <f t="shared" si="621"/>
        <v>#VALUE!</v>
      </c>
      <c r="AP501" t="e">
        <f t="shared" si="622"/>
        <v>#VALUE!</v>
      </c>
      <c r="AQ501" t="e">
        <f t="shared" si="623"/>
        <v>#VALUE!</v>
      </c>
      <c r="AR501" t="e">
        <f t="shared" si="624"/>
        <v>#VALUE!</v>
      </c>
      <c r="AS501" t="e">
        <f t="shared" si="625"/>
        <v>#VALUE!</v>
      </c>
      <c r="AT501" t="e">
        <f t="shared" si="626"/>
        <v>#VALUE!</v>
      </c>
      <c r="AU501" t="e">
        <f t="shared" si="627"/>
        <v>#VALUE!</v>
      </c>
      <c r="AV501" t="e">
        <f t="shared" si="628"/>
        <v>#VALUE!</v>
      </c>
      <c r="AW501" t="e">
        <f t="shared" si="629"/>
        <v>#VALUE!</v>
      </c>
      <c r="AX501" t="e">
        <f t="shared" si="630"/>
        <v>#VALUE!</v>
      </c>
      <c r="AY501" t="e">
        <f t="shared" si="631"/>
        <v>#VALUE!</v>
      </c>
      <c r="AZ501" t="e">
        <f t="shared" si="632"/>
        <v>#VALUE!</v>
      </c>
      <c r="BA501" t="e">
        <f t="shared" si="633"/>
        <v>#VALUE!</v>
      </c>
      <c r="BB501" t="e">
        <f t="shared" si="634"/>
        <v>#VALUE!</v>
      </c>
      <c r="BC501" t="e">
        <f t="shared" si="635"/>
        <v>#VALUE!</v>
      </c>
      <c r="BD501" t="e">
        <f t="shared" si="636"/>
        <v>#VALUE!</v>
      </c>
      <c r="BE501" t="e">
        <f t="shared" si="637"/>
        <v>#VALUE!</v>
      </c>
      <c r="BF501" t="e">
        <f t="shared" si="638"/>
        <v>#VALUE!</v>
      </c>
      <c r="BG501" t="e">
        <f t="shared" si="639"/>
        <v>#VALUE!</v>
      </c>
      <c r="BH501" t="e">
        <f t="shared" si="640"/>
        <v>#VALUE!</v>
      </c>
      <c r="BI501" t="e">
        <f t="shared" si="641"/>
        <v>#VALUE!</v>
      </c>
      <c r="BJ501" t="e">
        <f t="shared" si="642"/>
        <v>#VALUE!</v>
      </c>
      <c r="BK501" t="e">
        <f t="shared" si="643"/>
        <v>#VALUE!</v>
      </c>
      <c r="BL501" t="e">
        <f t="shared" si="644"/>
        <v>#VALUE!</v>
      </c>
      <c r="BM501" t="e">
        <f t="shared" si="645"/>
        <v>#VALUE!</v>
      </c>
      <c r="BN501" t="e">
        <f t="shared" si="646"/>
        <v>#VALUE!</v>
      </c>
      <c r="BO501" t="e">
        <f t="shared" si="647"/>
        <v>#VALUE!</v>
      </c>
      <c r="BP501" t="e">
        <f t="shared" si="648"/>
        <v>#VALUE!</v>
      </c>
      <c r="BQ501" t="e">
        <f t="shared" si="649"/>
        <v>#VALUE!</v>
      </c>
      <c r="BR501" t="e">
        <f t="shared" si="650"/>
        <v>#VALUE!</v>
      </c>
      <c r="BS501" t="e">
        <f t="shared" si="651"/>
        <v>#VALUE!</v>
      </c>
      <c r="BT501" t="e">
        <f t="shared" si="652"/>
        <v>#VALUE!</v>
      </c>
      <c r="BU501" t="e">
        <f t="shared" si="653"/>
        <v>#VALUE!</v>
      </c>
      <c r="BV501" t="e">
        <f t="shared" si="654"/>
        <v>#VALUE!</v>
      </c>
      <c r="BW501" t="e">
        <f t="shared" si="655"/>
        <v>#VALUE!</v>
      </c>
      <c r="BX501" t="e">
        <f t="shared" si="656"/>
        <v>#VALUE!</v>
      </c>
      <c r="BY501" t="e">
        <f t="shared" si="657"/>
        <v>#VALUE!</v>
      </c>
      <c r="BZ501" t="e">
        <f t="shared" si="658"/>
        <v>#VALUE!</v>
      </c>
      <c r="CA501" t="e">
        <f t="shared" si="659"/>
        <v>#VALUE!</v>
      </c>
      <c r="CB501" t="e">
        <f t="shared" si="660"/>
        <v>#VALUE!</v>
      </c>
      <c r="CC501" t="e">
        <f t="shared" si="661"/>
        <v>#VALUE!</v>
      </c>
      <c r="CD501" t="e">
        <f t="shared" si="662"/>
        <v>#VALUE!</v>
      </c>
      <c r="CE501" t="e">
        <f t="shared" si="663"/>
        <v>#VALUE!</v>
      </c>
      <c r="CF501" t="e">
        <f t="shared" si="664"/>
        <v>#VALUE!</v>
      </c>
      <c r="CG501" t="e">
        <f t="shared" si="665"/>
        <v>#VALUE!</v>
      </c>
      <c r="CH501" t="e">
        <f t="shared" ca="1" si="666"/>
        <v>#N/A</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7030A0"/>
  </sheetPr>
  <dimension ref="A1:O204"/>
  <sheetViews>
    <sheetView zoomScale="145" zoomScaleNormal="145" workbookViewId="0">
      <selection activeCell="I30" sqref="I30:I204"/>
    </sheetView>
  </sheetViews>
  <sheetFormatPr defaultRowHeight="15" x14ac:dyDescent="0.25"/>
  <cols>
    <col min="1" max="1" width="8.7109375" style="101" customWidth="1"/>
    <col min="2" max="2" width="30.42578125" style="101" customWidth="1"/>
    <col min="3" max="3" width="47.140625" style="101" customWidth="1"/>
    <col min="4" max="4" width="11.85546875" style="101" customWidth="1"/>
    <col min="5" max="5" width="8.140625" style="101" customWidth="1"/>
    <col min="6" max="6" width="37.140625" style="101" customWidth="1"/>
    <col min="7" max="7" width="9.140625" style="101"/>
    <col min="8" max="8" width="9.5703125" style="101" bestFit="1" customWidth="1"/>
    <col min="9" max="16384" width="9.140625" style="101"/>
  </cols>
  <sheetData>
    <row r="1" spans="1:9" x14ac:dyDescent="0.25">
      <c r="A1" s="102" t="s">
        <v>7348</v>
      </c>
      <c r="B1" s="102" t="s">
        <v>7347</v>
      </c>
      <c r="C1" s="102" t="s">
        <v>7346</v>
      </c>
      <c r="D1" s="102" t="s">
        <v>7334</v>
      </c>
      <c r="E1" s="102" t="s">
        <v>7345</v>
      </c>
      <c r="F1" s="102" t="s">
        <v>7344</v>
      </c>
      <c r="H1" s="101" t="s">
        <v>7350</v>
      </c>
      <c r="I1" s="101" t="s">
        <v>7351</v>
      </c>
    </row>
    <row r="2" spans="1:9" x14ac:dyDescent="0.25">
      <c r="A2" s="603" t="s">
        <v>2194</v>
      </c>
      <c r="B2" s="600" t="s">
        <v>2012</v>
      </c>
      <c r="C2" s="590" t="s">
        <v>7336</v>
      </c>
      <c r="D2" s="102"/>
      <c r="E2" s="102" t="s">
        <v>7338</v>
      </c>
      <c r="F2" s="592" t="s">
        <v>8378</v>
      </c>
      <c r="H2" s="592" t="s">
        <v>7353</v>
      </c>
      <c r="I2" s="592" t="s">
        <v>7352</v>
      </c>
    </row>
    <row r="3" spans="1:9" x14ac:dyDescent="0.25">
      <c r="A3" s="603" t="s">
        <v>2193</v>
      </c>
      <c r="B3" s="600" t="s">
        <v>2011</v>
      </c>
      <c r="C3" s="590" t="s">
        <v>7336</v>
      </c>
      <c r="D3" s="102"/>
      <c r="E3" s="102" t="s">
        <v>7338</v>
      </c>
      <c r="F3" s="592" t="s">
        <v>8378</v>
      </c>
      <c r="H3" s="592" t="s">
        <v>7353</v>
      </c>
      <c r="I3" s="592" t="s">
        <v>7352</v>
      </c>
    </row>
    <row r="4" spans="1:9" x14ac:dyDescent="0.25">
      <c r="A4" s="603" t="s">
        <v>2192</v>
      </c>
      <c r="B4" s="600" t="s">
        <v>2010</v>
      </c>
      <c r="C4" s="590" t="s">
        <v>7339</v>
      </c>
      <c r="D4" s="102"/>
      <c r="E4" s="102" t="s">
        <v>7338</v>
      </c>
      <c r="F4" s="592" t="s">
        <v>8378</v>
      </c>
      <c r="H4" s="592" t="s">
        <v>7352</v>
      </c>
      <c r="I4" s="592" t="s">
        <v>7352</v>
      </c>
    </row>
    <row r="5" spans="1:9" x14ac:dyDescent="0.25">
      <c r="A5" s="603" t="s">
        <v>2191</v>
      </c>
      <c r="B5" s="601" t="s">
        <v>8374</v>
      </c>
      <c r="C5" s="590" t="s">
        <v>7336</v>
      </c>
      <c r="D5" s="102"/>
      <c r="E5" s="102" t="s">
        <v>7338</v>
      </c>
      <c r="F5" s="592" t="s">
        <v>10172</v>
      </c>
      <c r="H5" s="592" t="s">
        <v>7353</v>
      </c>
      <c r="I5" s="592" t="s">
        <v>7352</v>
      </c>
    </row>
    <row r="6" spans="1:9" x14ac:dyDescent="0.25">
      <c r="A6" s="603" t="s">
        <v>2190</v>
      </c>
      <c r="B6" s="600" t="s">
        <v>2008</v>
      </c>
      <c r="C6" s="590" t="s">
        <v>7336</v>
      </c>
      <c r="D6" s="102">
        <v>9025</v>
      </c>
      <c r="E6" s="102" t="s">
        <v>7338</v>
      </c>
      <c r="F6" s="592" t="s">
        <v>8378</v>
      </c>
      <c r="H6" s="592" t="s">
        <v>7353</v>
      </c>
      <c r="I6" s="592" t="s">
        <v>7352</v>
      </c>
    </row>
    <row r="7" spans="1:9" x14ac:dyDescent="0.25">
      <c r="A7" s="603" t="s">
        <v>2189</v>
      </c>
      <c r="B7" s="600" t="s">
        <v>2007</v>
      </c>
      <c r="C7" s="590" t="s">
        <v>7335</v>
      </c>
      <c r="D7" s="102">
        <v>9025</v>
      </c>
      <c r="E7" s="102" t="s">
        <v>7340</v>
      </c>
      <c r="F7" s="592" t="s">
        <v>8377</v>
      </c>
      <c r="H7" s="592" t="s">
        <v>7353</v>
      </c>
      <c r="I7" s="592" t="s">
        <v>7353</v>
      </c>
    </row>
    <row r="8" spans="1:9" x14ac:dyDescent="0.25">
      <c r="A8" s="603" t="s">
        <v>2188</v>
      </c>
      <c r="B8" s="600" t="s">
        <v>2006</v>
      </c>
      <c r="C8" s="590" t="s">
        <v>7339</v>
      </c>
      <c r="D8" s="102"/>
      <c r="E8" s="102" t="s">
        <v>7338</v>
      </c>
      <c r="F8" s="592" t="s">
        <v>8378</v>
      </c>
      <c r="H8" s="592" t="s">
        <v>7352</v>
      </c>
      <c r="I8" s="592" t="s">
        <v>7352</v>
      </c>
    </row>
    <row r="9" spans="1:9" x14ac:dyDescent="0.25">
      <c r="A9" s="603" t="s">
        <v>2187</v>
      </c>
      <c r="B9" s="600" t="s">
        <v>2005</v>
      </c>
      <c r="C9" s="590" t="s">
        <v>7336</v>
      </c>
      <c r="D9" s="102">
        <v>9055</v>
      </c>
      <c r="E9" s="102" t="s">
        <v>7338</v>
      </c>
      <c r="F9" s="592" t="s">
        <v>8375</v>
      </c>
      <c r="H9" s="592" t="s">
        <v>7353</v>
      </c>
      <c r="I9" s="592" t="s">
        <v>7352</v>
      </c>
    </row>
    <row r="10" spans="1:9" x14ac:dyDescent="0.25">
      <c r="A10" s="603" t="s">
        <v>2186</v>
      </c>
      <c r="B10" s="600" t="s">
        <v>2004</v>
      </c>
      <c r="C10" s="590" t="s">
        <v>7335</v>
      </c>
      <c r="D10" s="102">
        <v>9055</v>
      </c>
      <c r="E10" s="102" t="s">
        <v>7338</v>
      </c>
      <c r="F10" s="592" t="s">
        <v>8377</v>
      </c>
      <c r="H10" s="592" t="s">
        <v>7353</v>
      </c>
      <c r="I10" s="592" t="s">
        <v>7353</v>
      </c>
    </row>
    <row r="11" spans="1:9" x14ac:dyDescent="0.25">
      <c r="A11" s="603" t="s">
        <v>2185</v>
      </c>
      <c r="B11" s="600" t="s">
        <v>2003</v>
      </c>
      <c r="C11" s="590" t="s">
        <v>7336</v>
      </c>
      <c r="D11" s="102"/>
      <c r="E11" s="102" t="s">
        <v>7338</v>
      </c>
      <c r="F11" s="592" t="s">
        <v>8378</v>
      </c>
      <c r="H11" s="592" t="s">
        <v>7353</v>
      </c>
      <c r="I11" s="592" t="s">
        <v>7352</v>
      </c>
    </row>
    <row r="12" spans="1:9" x14ac:dyDescent="0.25">
      <c r="A12" s="603" t="s">
        <v>2184</v>
      </c>
      <c r="B12" s="600" t="s">
        <v>2002</v>
      </c>
      <c r="C12" s="590" t="s">
        <v>7339</v>
      </c>
      <c r="D12" s="102"/>
      <c r="E12" s="102" t="s">
        <v>7338</v>
      </c>
      <c r="F12" s="592" t="s">
        <v>8376</v>
      </c>
      <c r="H12" s="592" t="s">
        <v>7352</v>
      </c>
      <c r="I12" s="592" t="s">
        <v>7353</v>
      </c>
    </row>
    <row r="13" spans="1:9" x14ac:dyDescent="0.25">
      <c r="A13" s="603" t="s">
        <v>2183</v>
      </c>
      <c r="B13" s="600" t="s">
        <v>2001</v>
      </c>
      <c r="C13" s="590" t="s">
        <v>7335</v>
      </c>
      <c r="D13" s="102"/>
      <c r="E13" s="102" t="s">
        <v>7338</v>
      </c>
      <c r="F13" s="592" t="s">
        <v>8375</v>
      </c>
      <c r="H13" s="592" t="s">
        <v>7353</v>
      </c>
      <c r="I13" s="592" t="s">
        <v>7352</v>
      </c>
    </row>
    <row r="14" spans="1:9" x14ac:dyDescent="0.25">
      <c r="A14" s="603" t="s">
        <v>2182</v>
      </c>
      <c r="B14" s="600" t="s">
        <v>2000</v>
      </c>
      <c r="C14" s="590" t="s">
        <v>7341</v>
      </c>
      <c r="D14" s="102"/>
      <c r="E14" s="102" t="s">
        <v>7338</v>
      </c>
      <c r="F14" s="592" t="s">
        <v>8376</v>
      </c>
      <c r="H14" s="592" t="s">
        <v>7353</v>
      </c>
      <c r="I14" s="592" t="s">
        <v>7353</v>
      </c>
    </row>
    <row r="15" spans="1:9" x14ac:dyDescent="0.25">
      <c r="A15" s="603" t="s">
        <v>2181</v>
      </c>
      <c r="B15" s="600" t="s">
        <v>1999</v>
      </c>
      <c r="C15" s="590" t="s">
        <v>7341</v>
      </c>
      <c r="D15" s="102">
        <v>9025</v>
      </c>
      <c r="E15" s="102" t="s">
        <v>7340</v>
      </c>
      <c r="F15" s="592" t="s">
        <v>8377</v>
      </c>
      <c r="H15" s="592" t="s">
        <v>7353</v>
      </c>
      <c r="I15" s="592" t="s">
        <v>7353</v>
      </c>
    </row>
    <row r="16" spans="1:9" x14ac:dyDescent="0.25">
      <c r="A16" s="603" t="s">
        <v>2180</v>
      </c>
      <c r="B16" s="600" t="s">
        <v>1998</v>
      </c>
      <c r="C16" s="590" t="s">
        <v>7339</v>
      </c>
      <c r="D16" s="102"/>
      <c r="E16" s="102" t="s">
        <v>7338</v>
      </c>
      <c r="F16" s="592" t="s">
        <v>8375</v>
      </c>
      <c r="H16" s="592" t="s">
        <v>7352</v>
      </c>
      <c r="I16" s="592" t="s">
        <v>7352</v>
      </c>
    </row>
    <row r="17" spans="1:9" x14ac:dyDescent="0.25">
      <c r="A17" s="603" t="s">
        <v>2179</v>
      </c>
      <c r="B17" s="600" t="s">
        <v>1997</v>
      </c>
      <c r="C17" s="590" t="s">
        <v>7335</v>
      </c>
      <c r="D17" s="102">
        <v>9025</v>
      </c>
      <c r="E17" s="102" t="s">
        <v>7340</v>
      </c>
      <c r="F17" s="592" t="s">
        <v>8376</v>
      </c>
      <c r="H17" s="592" t="s">
        <v>7353</v>
      </c>
      <c r="I17" s="592" t="s">
        <v>7353</v>
      </c>
    </row>
    <row r="18" spans="1:9" x14ac:dyDescent="0.25">
      <c r="A18" s="603" t="s">
        <v>2178</v>
      </c>
      <c r="B18" s="600" t="s">
        <v>1996</v>
      </c>
      <c r="C18" s="590" t="s">
        <v>7336</v>
      </c>
      <c r="D18" s="102">
        <v>9050</v>
      </c>
      <c r="E18" s="102" t="s">
        <v>7338</v>
      </c>
      <c r="F18" s="592" t="s">
        <v>8376</v>
      </c>
      <c r="H18" s="592" t="s">
        <v>7353</v>
      </c>
      <c r="I18" s="592" t="s">
        <v>7353</v>
      </c>
    </row>
    <row r="19" spans="1:9" x14ac:dyDescent="0.25">
      <c r="A19" s="603" t="s">
        <v>2177</v>
      </c>
      <c r="B19" s="600" t="s">
        <v>1995</v>
      </c>
      <c r="C19" s="590" t="s">
        <v>7335</v>
      </c>
      <c r="D19" s="102">
        <v>9075</v>
      </c>
      <c r="E19" s="102" t="s">
        <v>7340</v>
      </c>
      <c r="F19" s="592" t="s">
        <v>8377</v>
      </c>
      <c r="H19" s="592" t="s">
        <v>7353</v>
      </c>
      <c r="I19" s="592" t="s">
        <v>7353</v>
      </c>
    </row>
    <row r="20" spans="1:9" x14ac:dyDescent="0.25">
      <c r="A20" s="603" t="s">
        <v>2176</v>
      </c>
      <c r="B20" s="600" t="s">
        <v>1994</v>
      </c>
      <c r="C20" s="590" t="s">
        <v>7335</v>
      </c>
      <c r="D20" s="102">
        <v>9075</v>
      </c>
      <c r="E20" s="102" t="s">
        <v>7338</v>
      </c>
      <c r="F20" s="592" t="s">
        <v>8376</v>
      </c>
      <c r="H20" s="592" t="s">
        <v>7353</v>
      </c>
      <c r="I20" s="592" t="s">
        <v>7353</v>
      </c>
    </row>
    <row r="21" spans="1:9" x14ac:dyDescent="0.25">
      <c r="A21" s="603" t="s">
        <v>2175</v>
      </c>
      <c r="B21" s="600" t="s">
        <v>1993</v>
      </c>
      <c r="C21" s="590" t="s">
        <v>7335</v>
      </c>
      <c r="D21" s="102">
        <v>9075</v>
      </c>
      <c r="E21" s="102" t="s">
        <v>7338</v>
      </c>
      <c r="F21" s="592" t="s">
        <v>8376</v>
      </c>
      <c r="H21" s="592" t="s">
        <v>7353</v>
      </c>
      <c r="I21" s="592" t="s">
        <v>7353</v>
      </c>
    </row>
    <row r="22" spans="1:9" x14ac:dyDescent="0.25">
      <c r="A22" s="603" t="s">
        <v>2174</v>
      </c>
      <c r="B22" s="600" t="s">
        <v>1992</v>
      </c>
      <c r="C22" s="590" t="s">
        <v>7335</v>
      </c>
      <c r="D22" s="102">
        <v>9075</v>
      </c>
      <c r="E22" s="102" t="s">
        <v>7338</v>
      </c>
      <c r="F22" s="592" t="s">
        <v>8377</v>
      </c>
      <c r="H22" s="592" t="s">
        <v>7353</v>
      </c>
      <c r="I22" s="592" t="s">
        <v>7353</v>
      </c>
    </row>
    <row r="23" spans="1:9" x14ac:dyDescent="0.25">
      <c r="A23" s="603" t="s">
        <v>2173</v>
      </c>
      <c r="B23" s="600" t="s">
        <v>1991</v>
      </c>
      <c r="C23" s="590" t="s">
        <v>7335</v>
      </c>
      <c r="D23" s="102">
        <v>9075</v>
      </c>
      <c r="E23" s="102" t="s">
        <v>7338</v>
      </c>
      <c r="F23" s="592" t="s">
        <v>8376</v>
      </c>
      <c r="H23" s="592" t="s">
        <v>7353</v>
      </c>
      <c r="I23" s="592" t="s">
        <v>7353</v>
      </c>
    </row>
    <row r="24" spans="1:9" x14ac:dyDescent="0.25">
      <c r="A24" s="603" t="s">
        <v>2172</v>
      </c>
      <c r="B24" s="600" t="s">
        <v>1990</v>
      </c>
      <c r="C24" s="590" t="s">
        <v>7336</v>
      </c>
      <c r="D24" s="102">
        <v>9150</v>
      </c>
      <c r="E24" s="102" t="s">
        <v>7338</v>
      </c>
      <c r="F24" s="592" t="s">
        <v>8378</v>
      </c>
      <c r="H24" s="592" t="s">
        <v>7353</v>
      </c>
      <c r="I24" s="592" t="s">
        <v>7352</v>
      </c>
    </row>
    <row r="25" spans="1:9" x14ac:dyDescent="0.25">
      <c r="A25" s="603" t="s">
        <v>2171</v>
      </c>
      <c r="B25" s="600" t="s">
        <v>1989</v>
      </c>
      <c r="C25" s="590" t="s">
        <v>7335</v>
      </c>
      <c r="D25" s="102">
        <v>9075</v>
      </c>
      <c r="E25" s="102" t="s">
        <v>7338</v>
      </c>
      <c r="F25" s="592" t="s">
        <v>8377</v>
      </c>
      <c r="H25" s="592" t="s">
        <v>7353</v>
      </c>
      <c r="I25" s="592" t="s">
        <v>7353</v>
      </c>
    </row>
    <row r="26" spans="1:9" x14ac:dyDescent="0.25">
      <c r="A26" s="603" t="s">
        <v>2170</v>
      </c>
      <c r="B26" s="600" t="s">
        <v>1988</v>
      </c>
      <c r="C26" s="590" t="s">
        <v>7335</v>
      </c>
      <c r="D26" s="102"/>
      <c r="E26" s="102" t="s">
        <v>7340</v>
      </c>
      <c r="F26" s="592" t="s">
        <v>8378</v>
      </c>
      <c r="H26" s="592" t="s">
        <v>7353</v>
      </c>
      <c r="I26" s="592" t="s">
        <v>7352</v>
      </c>
    </row>
    <row r="27" spans="1:9" x14ac:dyDescent="0.25">
      <c r="A27" s="603" t="s">
        <v>2169</v>
      </c>
      <c r="B27" s="600" t="s">
        <v>1987</v>
      </c>
      <c r="C27" s="590" t="s">
        <v>7341</v>
      </c>
      <c r="D27" s="102"/>
      <c r="E27" s="102" t="s">
        <v>7340</v>
      </c>
      <c r="F27" s="592" t="s">
        <v>10172</v>
      </c>
      <c r="H27" s="592" t="s">
        <v>7353</v>
      </c>
      <c r="I27" s="592" t="s">
        <v>7352</v>
      </c>
    </row>
    <row r="28" spans="1:9" x14ac:dyDescent="0.25">
      <c r="A28" s="603" t="s">
        <v>2168</v>
      </c>
      <c r="B28" s="600" t="s">
        <v>1986</v>
      </c>
      <c r="C28" s="590" t="s">
        <v>7335</v>
      </c>
      <c r="D28" s="102">
        <v>9030</v>
      </c>
      <c r="E28" s="102" t="s">
        <v>7340</v>
      </c>
      <c r="F28" s="592" t="s">
        <v>8376</v>
      </c>
      <c r="H28" s="592" t="s">
        <v>7353</v>
      </c>
      <c r="I28" s="592" t="s">
        <v>7353</v>
      </c>
    </row>
    <row r="29" spans="1:9" x14ac:dyDescent="0.25">
      <c r="A29" s="603" t="s">
        <v>2167</v>
      </c>
      <c r="B29" s="600" t="s">
        <v>1985</v>
      </c>
      <c r="C29" s="590" t="s">
        <v>7341</v>
      </c>
      <c r="D29" s="102">
        <v>9030</v>
      </c>
      <c r="E29" s="102" t="s">
        <v>7340</v>
      </c>
      <c r="F29" s="592" t="s">
        <v>8377</v>
      </c>
      <c r="H29" s="592" t="s">
        <v>7353</v>
      </c>
      <c r="I29" s="592" t="s">
        <v>7353</v>
      </c>
    </row>
    <row r="30" spans="1:9" x14ac:dyDescent="0.25">
      <c r="A30" s="604" t="s">
        <v>2166</v>
      </c>
      <c r="B30" s="600" t="s">
        <v>1984</v>
      </c>
      <c r="C30" s="590" t="s">
        <v>7335</v>
      </c>
      <c r="D30" s="102">
        <v>9025</v>
      </c>
      <c r="E30" s="102" t="s">
        <v>47</v>
      </c>
      <c r="F30" s="592" t="s">
        <v>10173</v>
      </c>
      <c r="H30" s="592" t="s">
        <v>7353</v>
      </c>
      <c r="I30" s="592" t="s">
        <v>7353</v>
      </c>
    </row>
    <row r="31" spans="1:9" x14ac:dyDescent="0.25">
      <c r="A31" s="603" t="s">
        <v>2165</v>
      </c>
      <c r="B31" s="600" t="s">
        <v>1983</v>
      </c>
      <c r="C31" s="590" t="s">
        <v>7335</v>
      </c>
      <c r="D31" s="102">
        <v>9025</v>
      </c>
      <c r="E31" s="102" t="s">
        <v>7340</v>
      </c>
      <c r="F31" s="592" t="s">
        <v>8377</v>
      </c>
      <c r="H31" s="592" t="s">
        <v>7353</v>
      </c>
      <c r="I31" s="592" t="s">
        <v>7353</v>
      </c>
    </row>
    <row r="32" spans="1:9" x14ac:dyDescent="0.25">
      <c r="A32" s="603" t="s">
        <v>2164</v>
      </c>
      <c r="B32" s="600" t="s">
        <v>1982</v>
      </c>
      <c r="C32" s="590" t="s">
        <v>7335</v>
      </c>
      <c r="D32" s="102">
        <v>9140</v>
      </c>
      <c r="E32" s="102" t="s">
        <v>7338</v>
      </c>
      <c r="F32" s="592" t="s">
        <v>8377</v>
      </c>
      <c r="H32" s="592" t="s">
        <v>7353</v>
      </c>
      <c r="I32" s="592" t="s">
        <v>7353</v>
      </c>
    </row>
    <row r="33" spans="1:15" x14ac:dyDescent="0.25">
      <c r="A33" s="603" t="s">
        <v>2163</v>
      </c>
      <c r="B33" s="600" t="s">
        <v>1981</v>
      </c>
      <c r="C33" s="590" t="s">
        <v>7335</v>
      </c>
      <c r="D33" s="102">
        <v>9055</v>
      </c>
      <c r="E33" s="102" t="s">
        <v>7338</v>
      </c>
      <c r="F33" s="592" t="s">
        <v>8376</v>
      </c>
      <c r="H33" s="592" t="s">
        <v>7353</v>
      </c>
      <c r="I33" s="592" t="s">
        <v>7353</v>
      </c>
    </row>
    <row r="34" spans="1:15" x14ac:dyDescent="0.25">
      <c r="A34" s="603" t="s">
        <v>2162</v>
      </c>
      <c r="B34" s="600" t="s">
        <v>1980</v>
      </c>
      <c r="C34" s="590" t="s">
        <v>7335</v>
      </c>
      <c r="D34" s="102">
        <v>9055</v>
      </c>
      <c r="E34" s="102" t="s">
        <v>7338</v>
      </c>
      <c r="F34" s="592" t="s">
        <v>8377</v>
      </c>
      <c r="H34" s="592" t="s">
        <v>7353</v>
      </c>
      <c r="I34" s="592" t="s">
        <v>7353</v>
      </c>
    </row>
    <row r="35" spans="1:15" x14ac:dyDescent="0.25">
      <c r="A35" s="603" t="s">
        <v>2161</v>
      </c>
      <c r="B35" s="600" t="s">
        <v>1979</v>
      </c>
      <c r="C35" s="590" t="s">
        <v>7336</v>
      </c>
      <c r="D35" s="102">
        <v>9055</v>
      </c>
      <c r="E35" s="102" t="s">
        <v>7338</v>
      </c>
      <c r="F35" s="592" t="s">
        <v>8378</v>
      </c>
      <c r="H35" s="592" t="s">
        <v>7353</v>
      </c>
      <c r="I35" s="592" t="s">
        <v>7352</v>
      </c>
    </row>
    <row r="36" spans="1:15" x14ac:dyDescent="0.25">
      <c r="A36" s="603" t="s">
        <v>2160</v>
      </c>
      <c r="B36" s="600" t="s">
        <v>1978</v>
      </c>
      <c r="C36" s="590" t="s">
        <v>7335</v>
      </c>
      <c r="D36" s="102">
        <v>9055</v>
      </c>
      <c r="E36" s="102" t="s">
        <v>7338</v>
      </c>
      <c r="F36" s="592" t="s">
        <v>8377</v>
      </c>
      <c r="H36" s="592" t="s">
        <v>7353</v>
      </c>
      <c r="I36" s="592" t="s">
        <v>7353</v>
      </c>
    </row>
    <row r="37" spans="1:15" x14ac:dyDescent="0.25">
      <c r="A37" s="603" t="s">
        <v>2159</v>
      </c>
      <c r="B37" s="600" t="s">
        <v>1977</v>
      </c>
      <c r="C37" s="590" t="s">
        <v>7336</v>
      </c>
      <c r="D37" s="102">
        <v>9055</v>
      </c>
      <c r="E37" s="102" t="s">
        <v>7338</v>
      </c>
      <c r="F37" s="592" t="s">
        <v>8377</v>
      </c>
      <c r="H37" s="592" t="s">
        <v>7353</v>
      </c>
      <c r="I37" s="592" t="s">
        <v>7353</v>
      </c>
    </row>
    <row r="38" spans="1:15" x14ac:dyDescent="0.25">
      <c r="A38" s="603" t="s">
        <v>2158</v>
      </c>
      <c r="B38" s="600" t="s">
        <v>1976</v>
      </c>
      <c r="C38" s="590" t="s">
        <v>7336</v>
      </c>
      <c r="D38" s="102">
        <v>9060</v>
      </c>
      <c r="E38" s="102" t="s">
        <v>7338</v>
      </c>
      <c r="F38" s="592" t="s">
        <v>8378</v>
      </c>
      <c r="H38" s="592" t="s">
        <v>7353</v>
      </c>
      <c r="I38" s="592" t="s">
        <v>7352</v>
      </c>
    </row>
    <row r="39" spans="1:15" x14ac:dyDescent="0.25">
      <c r="A39" s="603" t="s">
        <v>2157</v>
      </c>
      <c r="B39" s="601" t="s">
        <v>1975</v>
      </c>
      <c r="C39" s="590" t="s">
        <v>7335</v>
      </c>
      <c r="D39" s="102">
        <v>9060</v>
      </c>
      <c r="E39" s="102" t="s">
        <v>7338</v>
      </c>
      <c r="F39" s="592" t="s">
        <v>8377</v>
      </c>
      <c r="H39" s="592" t="s">
        <v>7353</v>
      </c>
      <c r="I39" s="592" t="s">
        <v>7353</v>
      </c>
    </row>
    <row r="40" spans="1:15" x14ac:dyDescent="0.25">
      <c r="A40" s="603" t="s">
        <v>2156</v>
      </c>
      <c r="B40" s="600" t="s">
        <v>1974</v>
      </c>
      <c r="C40" s="590" t="s">
        <v>7335</v>
      </c>
      <c r="D40" s="102"/>
      <c r="E40" s="102" t="s">
        <v>7340</v>
      </c>
      <c r="F40" s="592" t="s">
        <v>8376</v>
      </c>
      <c r="H40" s="592" t="s">
        <v>7353</v>
      </c>
      <c r="I40" s="592" t="s">
        <v>7353</v>
      </c>
    </row>
    <row r="41" spans="1:15" x14ac:dyDescent="0.25">
      <c r="A41" s="603" t="s">
        <v>2155</v>
      </c>
      <c r="B41" s="600" t="s">
        <v>1973</v>
      </c>
      <c r="C41" s="590" t="s">
        <v>7336</v>
      </c>
      <c r="D41" s="102"/>
      <c r="E41" s="102" t="s">
        <v>7338</v>
      </c>
      <c r="F41" s="592" t="s">
        <v>8375</v>
      </c>
      <c r="H41" s="592" t="s">
        <v>7353</v>
      </c>
      <c r="I41" s="592" t="s">
        <v>7352</v>
      </c>
      <c r="N41" s="605"/>
      <c r="O41" s="606"/>
    </row>
    <row r="42" spans="1:15" x14ac:dyDescent="0.25">
      <c r="A42" s="603" t="s">
        <v>2154</v>
      </c>
      <c r="B42" s="600" t="s">
        <v>1972</v>
      </c>
      <c r="C42" s="590" t="s">
        <v>7335</v>
      </c>
      <c r="D42" s="102">
        <v>9080</v>
      </c>
      <c r="E42" s="102" t="s">
        <v>7338</v>
      </c>
      <c r="F42" s="592" t="s">
        <v>8376</v>
      </c>
      <c r="H42" s="592" t="s">
        <v>7353</v>
      </c>
      <c r="I42" s="592" t="s">
        <v>7353</v>
      </c>
      <c r="N42" s="605"/>
      <c r="O42" s="606"/>
    </row>
    <row r="43" spans="1:15" x14ac:dyDescent="0.25">
      <c r="A43" s="603" t="s">
        <v>2153</v>
      </c>
      <c r="B43" s="600" t="s">
        <v>1971</v>
      </c>
      <c r="C43" s="590" t="s">
        <v>7341</v>
      </c>
      <c r="D43" s="102"/>
      <c r="E43" s="102" t="s">
        <v>7338</v>
      </c>
      <c r="F43" s="592" t="s">
        <v>8375</v>
      </c>
      <c r="H43" s="592" t="s">
        <v>7353</v>
      </c>
      <c r="I43" s="592" t="s">
        <v>7352</v>
      </c>
      <c r="N43" s="605"/>
      <c r="O43" s="606"/>
    </row>
    <row r="44" spans="1:15" x14ac:dyDescent="0.25">
      <c r="A44" s="603" t="s">
        <v>2152</v>
      </c>
      <c r="B44" s="600" t="s">
        <v>1970</v>
      </c>
      <c r="C44" s="590" t="s">
        <v>7335</v>
      </c>
      <c r="D44" s="102">
        <v>9030</v>
      </c>
      <c r="E44" s="102" t="s">
        <v>7338</v>
      </c>
      <c r="F44" s="592" t="s">
        <v>8378</v>
      </c>
      <c r="H44" s="592" t="s">
        <v>7353</v>
      </c>
      <c r="I44" s="592" t="s">
        <v>7352</v>
      </c>
      <c r="N44" s="605"/>
      <c r="O44" s="606"/>
    </row>
    <row r="45" spans="1:15" x14ac:dyDescent="0.25">
      <c r="A45" s="603" t="s">
        <v>2151</v>
      </c>
      <c r="B45" s="600" t="s">
        <v>1969</v>
      </c>
      <c r="C45" s="590" t="s">
        <v>7335</v>
      </c>
      <c r="D45" s="102"/>
      <c r="E45" s="102" t="s">
        <v>7340</v>
      </c>
      <c r="F45" s="592" t="s">
        <v>8376</v>
      </c>
      <c r="H45" s="592" t="s">
        <v>7353</v>
      </c>
      <c r="I45" s="592" t="s">
        <v>7353</v>
      </c>
      <c r="N45" s="605"/>
      <c r="O45" s="606"/>
    </row>
    <row r="46" spans="1:15" x14ac:dyDescent="0.25">
      <c r="A46" s="603" t="s">
        <v>2150</v>
      </c>
      <c r="B46" s="600" t="s">
        <v>1968</v>
      </c>
      <c r="C46" s="590" t="s">
        <v>7341</v>
      </c>
      <c r="D46" s="102">
        <v>9025</v>
      </c>
      <c r="E46" s="102" t="s">
        <v>7340</v>
      </c>
      <c r="F46" s="592" t="s">
        <v>8377</v>
      </c>
      <c r="H46" s="592" t="s">
        <v>7353</v>
      </c>
      <c r="I46" s="592" t="s">
        <v>7353</v>
      </c>
      <c r="N46" s="605"/>
      <c r="O46" s="606"/>
    </row>
    <row r="47" spans="1:15" x14ac:dyDescent="0.25">
      <c r="A47" s="603" t="s">
        <v>2149</v>
      </c>
      <c r="B47" s="600" t="s">
        <v>1967</v>
      </c>
      <c r="C47" s="590" t="s">
        <v>7335</v>
      </c>
      <c r="D47" s="102">
        <v>9045</v>
      </c>
      <c r="E47" s="102" t="s">
        <v>7338</v>
      </c>
      <c r="F47" s="592" t="s">
        <v>8377</v>
      </c>
      <c r="H47" s="592" t="s">
        <v>7353</v>
      </c>
      <c r="I47" s="592" t="s">
        <v>7353</v>
      </c>
      <c r="N47" s="605"/>
      <c r="O47" s="606"/>
    </row>
    <row r="48" spans="1:15" x14ac:dyDescent="0.25">
      <c r="A48" s="603" t="s">
        <v>2148</v>
      </c>
      <c r="B48" s="600" t="s">
        <v>1966</v>
      </c>
      <c r="C48" s="590" t="s">
        <v>7335</v>
      </c>
      <c r="D48" s="102">
        <v>9045</v>
      </c>
      <c r="E48" s="102" t="s">
        <v>7340</v>
      </c>
      <c r="F48" s="592" t="s">
        <v>8376</v>
      </c>
      <c r="H48" s="592" t="s">
        <v>7353</v>
      </c>
      <c r="I48" s="592" t="s">
        <v>7353</v>
      </c>
      <c r="N48" s="605"/>
      <c r="O48" s="606"/>
    </row>
    <row r="49" spans="1:15" x14ac:dyDescent="0.25">
      <c r="A49" s="603" t="s">
        <v>2147</v>
      </c>
      <c r="B49" s="600" t="s">
        <v>1965</v>
      </c>
      <c r="C49" s="590" t="s">
        <v>7335</v>
      </c>
      <c r="D49" s="102">
        <v>9025</v>
      </c>
      <c r="E49" s="102" t="s">
        <v>7340</v>
      </c>
      <c r="F49" s="592" t="s">
        <v>8377</v>
      </c>
      <c r="H49" s="592" t="s">
        <v>7353</v>
      </c>
      <c r="I49" s="592" t="s">
        <v>7353</v>
      </c>
      <c r="N49" s="605"/>
      <c r="O49" s="606"/>
    </row>
    <row r="50" spans="1:15" x14ac:dyDescent="0.25">
      <c r="A50" s="603" t="s">
        <v>2146</v>
      </c>
      <c r="B50" s="600" t="s">
        <v>1964</v>
      </c>
      <c r="C50" s="590" t="s">
        <v>7335</v>
      </c>
      <c r="D50" s="102">
        <v>9045</v>
      </c>
      <c r="E50" s="102" t="s">
        <v>7340</v>
      </c>
      <c r="F50" s="592" t="s">
        <v>8377</v>
      </c>
      <c r="H50" s="592" t="s">
        <v>7353</v>
      </c>
      <c r="I50" s="592" t="s">
        <v>7353</v>
      </c>
      <c r="N50" s="605"/>
      <c r="O50" s="606"/>
    </row>
    <row r="51" spans="1:15" x14ac:dyDescent="0.25">
      <c r="A51" s="603" t="s">
        <v>2145</v>
      </c>
      <c r="B51" s="600" t="s">
        <v>1963</v>
      </c>
      <c r="C51" s="590" t="s">
        <v>7335</v>
      </c>
      <c r="D51" s="102"/>
      <c r="E51" s="102" t="s">
        <v>7338</v>
      </c>
      <c r="F51" s="592" t="s">
        <v>8376</v>
      </c>
      <c r="H51" s="592" t="s">
        <v>7353</v>
      </c>
      <c r="I51" s="592" t="s">
        <v>7353</v>
      </c>
      <c r="N51" s="605"/>
      <c r="O51" s="606"/>
    </row>
    <row r="52" spans="1:15" x14ac:dyDescent="0.25">
      <c r="A52" s="603" t="s">
        <v>2144</v>
      </c>
      <c r="B52" s="600" t="s">
        <v>1962</v>
      </c>
      <c r="C52" s="590" t="s">
        <v>7336</v>
      </c>
      <c r="D52" s="102"/>
      <c r="E52" s="102" t="s">
        <v>7340</v>
      </c>
      <c r="F52" s="592" t="s">
        <v>8378</v>
      </c>
      <c r="H52" s="592" t="s">
        <v>7353</v>
      </c>
      <c r="I52" s="592" t="s">
        <v>7352</v>
      </c>
      <c r="N52" s="605"/>
      <c r="O52" s="606"/>
    </row>
    <row r="53" spans="1:15" x14ac:dyDescent="0.25">
      <c r="A53" s="603" t="s">
        <v>2143</v>
      </c>
      <c r="B53" s="600" t="s">
        <v>1961</v>
      </c>
      <c r="C53" s="590" t="s">
        <v>7335</v>
      </c>
      <c r="D53" s="102"/>
      <c r="E53" s="102" t="s">
        <v>7340</v>
      </c>
      <c r="F53" s="592" t="s">
        <v>8376</v>
      </c>
      <c r="H53" s="592" t="s">
        <v>7353</v>
      </c>
      <c r="I53" s="592" t="s">
        <v>7353</v>
      </c>
      <c r="N53" s="605"/>
      <c r="O53" s="606"/>
    </row>
    <row r="54" spans="1:15" x14ac:dyDescent="0.25">
      <c r="A54" s="603" t="s">
        <v>2142</v>
      </c>
      <c r="B54" s="600" t="s">
        <v>1960</v>
      </c>
      <c r="C54" s="590" t="s">
        <v>7336</v>
      </c>
      <c r="D54" s="102"/>
      <c r="E54" s="102" t="s">
        <v>7338</v>
      </c>
      <c r="F54" s="592" t="s">
        <v>8378</v>
      </c>
      <c r="H54" s="592" t="s">
        <v>7353</v>
      </c>
      <c r="I54" s="592" t="s">
        <v>7352</v>
      </c>
      <c r="N54" s="605"/>
      <c r="O54" s="606"/>
    </row>
    <row r="55" spans="1:15" x14ac:dyDescent="0.25">
      <c r="A55" s="603" t="s">
        <v>2141</v>
      </c>
      <c r="B55" s="600" t="s">
        <v>1959</v>
      </c>
      <c r="C55" s="590" t="s">
        <v>7341</v>
      </c>
      <c r="D55" s="102"/>
      <c r="E55" s="102" t="s">
        <v>7340</v>
      </c>
      <c r="F55" s="592" t="s">
        <v>8377</v>
      </c>
      <c r="H55" s="592" t="s">
        <v>7353</v>
      </c>
      <c r="I55" s="592" t="s">
        <v>7353</v>
      </c>
      <c r="N55" s="605"/>
      <c r="O55" s="606"/>
    </row>
    <row r="56" spans="1:15" x14ac:dyDescent="0.25">
      <c r="A56" s="603" t="s">
        <v>2140</v>
      </c>
      <c r="B56" s="600" t="s">
        <v>1958</v>
      </c>
      <c r="C56" s="590" t="s">
        <v>7335</v>
      </c>
      <c r="D56" s="102">
        <v>9165</v>
      </c>
      <c r="E56" s="102" t="s">
        <v>7340</v>
      </c>
      <c r="F56" s="592" t="s">
        <v>8377</v>
      </c>
      <c r="H56" s="592" t="s">
        <v>7353</v>
      </c>
      <c r="I56" s="592" t="s">
        <v>7353</v>
      </c>
      <c r="N56" s="605"/>
      <c r="O56" s="606"/>
    </row>
    <row r="57" spans="1:15" x14ac:dyDescent="0.25">
      <c r="A57" s="603" t="s">
        <v>2139</v>
      </c>
      <c r="B57" s="600" t="s">
        <v>1957</v>
      </c>
      <c r="C57" s="590" t="s">
        <v>7341</v>
      </c>
      <c r="D57" s="102"/>
      <c r="E57" s="102" t="s">
        <v>7340</v>
      </c>
      <c r="F57" s="592" t="s">
        <v>8377</v>
      </c>
      <c r="H57" s="592" t="s">
        <v>7353</v>
      </c>
      <c r="I57" s="592" t="s">
        <v>7353</v>
      </c>
      <c r="N57" s="605"/>
      <c r="O57" s="606"/>
    </row>
    <row r="58" spans="1:15" x14ac:dyDescent="0.25">
      <c r="A58" s="603" t="s">
        <v>2138</v>
      </c>
      <c r="B58" s="600" t="s">
        <v>1956</v>
      </c>
      <c r="C58" s="590" t="s">
        <v>7335</v>
      </c>
      <c r="D58" s="102">
        <v>9045</v>
      </c>
      <c r="E58" s="102" t="s">
        <v>7338</v>
      </c>
      <c r="F58" s="592" t="s">
        <v>8376</v>
      </c>
      <c r="H58" s="592" t="s">
        <v>7353</v>
      </c>
      <c r="I58" s="592" t="s">
        <v>7353</v>
      </c>
      <c r="N58" s="605"/>
      <c r="O58" s="606"/>
    </row>
    <row r="59" spans="1:15" x14ac:dyDescent="0.25">
      <c r="A59" s="603" t="s">
        <v>2137</v>
      </c>
      <c r="B59" s="600" t="s">
        <v>1955</v>
      </c>
      <c r="C59" s="590" t="s">
        <v>7335</v>
      </c>
      <c r="D59" s="102">
        <v>9045</v>
      </c>
      <c r="E59" s="102" t="s">
        <v>7338</v>
      </c>
      <c r="F59" s="592" t="s">
        <v>8377</v>
      </c>
      <c r="H59" s="592" t="s">
        <v>7353</v>
      </c>
      <c r="I59" s="592" t="s">
        <v>7353</v>
      </c>
      <c r="N59" s="605"/>
      <c r="O59" s="606"/>
    </row>
    <row r="60" spans="1:15" x14ac:dyDescent="0.25">
      <c r="A60" s="603" t="s">
        <v>2136</v>
      </c>
      <c r="B60" s="600" t="s">
        <v>1954</v>
      </c>
      <c r="C60" s="590" t="s">
        <v>7336</v>
      </c>
      <c r="D60" s="102">
        <v>9045</v>
      </c>
      <c r="E60" s="102" t="s">
        <v>7338</v>
      </c>
      <c r="F60" s="592" t="s">
        <v>8378</v>
      </c>
      <c r="H60" s="592" t="s">
        <v>7353</v>
      </c>
      <c r="I60" s="592" t="s">
        <v>7352</v>
      </c>
      <c r="N60" s="605"/>
      <c r="O60" s="606"/>
    </row>
    <row r="61" spans="1:15" x14ac:dyDescent="0.25">
      <c r="A61" s="603" t="s">
        <v>2135</v>
      </c>
      <c r="B61" s="600" t="s">
        <v>1953</v>
      </c>
      <c r="C61" s="590" t="s">
        <v>7341</v>
      </c>
      <c r="D61" s="102"/>
      <c r="E61" s="102" t="s">
        <v>7340</v>
      </c>
      <c r="F61" s="592" t="s">
        <v>8377</v>
      </c>
      <c r="H61" s="592" t="s">
        <v>7353</v>
      </c>
      <c r="I61" s="592" t="s">
        <v>7353</v>
      </c>
      <c r="N61" s="605"/>
      <c r="O61" s="606"/>
    </row>
    <row r="62" spans="1:15" x14ac:dyDescent="0.25">
      <c r="A62" s="603" t="s">
        <v>2134</v>
      </c>
      <c r="B62" s="600" t="s">
        <v>1952</v>
      </c>
      <c r="C62" s="590" t="s">
        <v>7335</v>
      </c>
      <c r="D62" s="102"/>
      <c r="E62" s="102" t="s">
        <v>7338</v>
      </c>
      <c r="F62" s="592" t="s">
        <v>8376</v>
      </c>
      <c r="H62" s="592" t="s">
        <v>7353</v>
      </c>
      <c r="I62" s="592" t="s">
        <v>7353</v>
      </c>
      <c r="N62" s="605"/>
      <c r="O62" s="606"/>
    </row>
    <row r="63" spans="1:15" x14ac:dyDescent="0.25">
      <c r="A63" s="603" t="s">
        <v>2133</v>
      </c>
      <c r="B63" s="600" t="s">
        <v>1951</v>
      </c>
      <c r="C63" s="590" t="s">
        <v>7341</v>
      </c>
      <c r="D63" s="102">
        <v>9045</v>
      </c>
      <c r="E63" s="102" t="s">
        <v>7340</v>
      </c>
      <c r="F63" s="592" t="s">
        <v>8376</v>
      </c>
      <c r="H63" s="592" t="s">
        <v>7353</v>
      </c>
      <c r="I63" s="592" t="s">
        <v>7353</v>
      </c>
      <c r="N63" s="605"/>
      <c r="O63" s="606"/>
    </row>
    <row r="64" spans="1:15" x14ac:dyDescent="0.25">
      <c r="A64" s="603" t="s">
        <v>2132</v>
      </c>
      <c r="B64" s="600" t="s">
        <v>1950</v>
      </c>
      <c r="C64" s="590" t="s">
        <v>7336</v>
      </c>
      <c r="D64" s="102">
        <v>9045</v>
      </c>
      <c r="E64" s="102" t="s">
        <v>7338</v>
      </c>
      <c r="F64" s="592" t="s">
        <v>8375</v>
      </c>
      <c r="H64" s="592" t="s">
        <v>7353</v>
      </c>
      <c r="I64" s="592" t="s">
        <v>7352</v>
      </c>
      <c r="N64" s="605"/>
      <c r="O64" s="606"/>
    </row>
    <row r="65" spans="1:15" ht="13.5" customHeight="1" x14ac:dyDescent="0.25">
      <c r="A65" s="603" t="s">
        <v>2131</v>
      </c>
      <c r="B65" s="600" t="s">
        <v>1949</v>
      </c>
      <c r="C65" s="590" t="s">
        <v>7336</v>
      </c>
      <c r="D65" s="102"/>
      <c r="E65" s="102" t="s">
        <v>7338</v>
      </c>
      <c r="F65" s="592" t="s">
        <v>8378</v>
      </c>
      <c r="H65" s="592" t="s">
        <v>7353</v>
      </c>
      <c r="I65" s="592" t="s">
        <v>7352</v>
      </c>
      <c r="N65" s="605"/>
      <c r="O65" s="606"/>
    </row>
    <row r="66" spans="1:15" x14ac:dyDescent="0.25">
      <c r="A66" s="603" t="s">
        <v>2130</v>
      </c>
      <c r="B66" s="600" t="s">
        <v>1948</v>
      </c>
      <c r="C66" s="590" t="s">
        <v>7336</v>
      </c>
      <c r="D66" s="102">
        <v>9060</v>
      </c>
      <c r="E66" s="102" t="s">
        <v>7338</v>
      </c>
      <c r="F66" s="592" t="s">
        <v>8376</v>
      </c>
      <c r="H66" s="592" t="s">
        <v>7353</v>
      </c>
      <c r="I66" s="592" t="s">
        <v>7353</v>
      </c>
      <c r="N66" s="605"/>
      <c r="O66" s="606"/>
    </row>
    <row r="67" spans="1:15" x14ac:dyDescent="0.25">
      <c r="A67" s="603" t="s">
        <v>2129</v>
      </c>
      <c r="B67" s="600" t="s">
        <v>1947</v>
      </c>
      <c r="C67" s="590" t="s">
        <v>7341</v>
      </c>
      <c r="D67" s="102">
        <v>9060</v>
      </c>
      <c r="E67" s="102" t="s">
        <v>7338</v>
      </c>
      <c r="F67" s="592" t="s">
        <v>8377</v>
      </c>
      <c r="H67" s="592" t="s">
        <v>7353</v>
      </c>
      <c r="I67" s="592" t="s">
        <v>7353</v>
      </c>
      <c r="N67" s="605"/>
      <c r="O67" s="606"/>
    </row>
    <row r="68" spans="1:15" x14ac:dyDescent="0.25">
      <c r="A68" s="603" t="s">
        <v>2128</v>
      </c>
      <c r="B68" s="600" t="s">
        <v>1946</v>
      </c>
      <c r="C68" s="590" t="s">
        <v>7335</v>
      </c>
      <c r="D68" s="102">
        <v>9030</v>
      </c>
      <c r="E68" s="102" t="s">
        <v>7338</v>
      </c>
      <c r="F68" s="592" t="s">
        <v>8376</v>
      </c>
      <c r="H68" s="592" t="s">
        <v>7353</v>
      </c>
      <c r="I68" s="592" t="s">
        <v>7353</v>
      </c>
      <c r="N68" s="605"/>
      <c r="O68" s="606"/>
    </row>
    <row r="69" spans="1:15" x14ac:dyDescent="0.25">
      <c r="A69" s="603" t="s">
        <v>2127</v>
      </c>
      <c r="B69" s="600" t="s">
        <v>1945</v>
      </c>
      <c r="C69" s="590" t="s">
        <v>7336</v>
      </c>
      <c r="D69" s="102">
        <v>9030</v>
      </c>
      <c r="E69" s="102" t="s">
        <v>7338</v>
      </c>
      <c r="F69" s="592" t="s">
        <v>8376</v>
      </c>
      <c r="H69" s="592" t="s">
        <v>7353</v>
      </c>
      <c r="I69" s="592" t="s">
        <v>7353</v>
      </c>
      <c r="N69" s="605"/>
      <c r="O69" s="606"/>
    </row>
    <row r="70" spans="1:15" x14ac:dyDescent="0.25">
      <c r="A70" s="603" t="s">
        <v>2126</v>
      </c>
      <c r="B70" s="600" t="s">
        <v>1944</v>
      </c>
      <c r="C70" s="590" t="s">
        <v>7335</v>
      </c>
      <c r="D70" s="102">
        <v>9030</v>
      </c>
      <c r="E70" s="102" t="s">
        <v>7338</v>
      </c>
      <c r="F70" s="592" t="s">
        <v>8376</v>
      </c>
      <c r="H70" s="592" t="s">
        <v>7353</v>
      </c>
      <c r="I70" s="592" t="s">
        <v>7353</v>
      </c>
      <c r="N70" s="605"/>
      <c r="O70" s="606"/>
    </row>
    <row r="71" spans="1:15" x14ac:dyDescent="0.25">
      <c r="A71" s="604" t="s">
        <v>2125</v>
      </c>
      <c r="B71" s="600" t="s">
        <v>1943</v>
      </c>
      <c r="C71" s="590" t="s">
        <v>7335</v>
      </c>
      <c r="D71" s="102">
        <v>9140</v>
      </c>
      <c r="E71" s="102" t="s">
        <v>7340</v>
      </c>
      <c r="F71" s="592" t="s">
        <v>10173</v>
      </c>
      <c r="H71" s="592" t="s">
        <v>7353</v>
      </c>
      <c r="I71" s="592" t="s">
        <v>7353</v>
      </c>
      <c r="N71" s="605"/>
      <c r="O71" s="607"/>
    </row>
    <row r="72" spans="1:15" x14ac:dyDescent="0.25">
      <c r="A72" s="603" t="s">
        <v>2124</v>
      </c>
      <c r="B72" s="600" t="s">
        <v>1942</v>
      </c>
      <c r="C72" s="590" t="s">
        <v>7335</v>
      </c>
      <c r="D72" s="102">
        <v>9095</v>
      </c>
      <c r="E72" s="102" t="s">
        <v>7338</v>
      </c>
      <c r="F72" s="592" t="s">
        <v>8377</v>
      </c>
      <c r="H72" s="592" t="s">
        <v>7353</v>
      </c>
      <c r="I72" s="592" t="s">
        <v>7353</v>
      </c>
      <c r="N72" s="605"/>
      <c r="O72" s="606"/>
    </row>
    <row r="73" spans="1:15" x14ac:dyDescent="0.25">
      <c r="A73" s="603" t="s">
        <v>2123</v>
      </c>
      <c r="B73" s="600" t="s">
        <v>1941</v>
      </c>
      <c r="C73" s="590" t="s">
        <v>7335</v>
      </c>
      <c r="D73" s="102">
        <v>9095</v>
      </c>
      <c r="E73" s="102" t="s">
        <v>7340</v>
      </c>
      <c r="F73" s="592" t="s">
        <v>8376</v>
      </c>
      <c r="H73" s="592" t="s">
        <v>7353</v>
      </c>
      <c r="I73" s="592" t="s">
        <v>7353</v>
      </c>
      <c r="N73" s="605"/>
      <c r="O73" s="606"/>
    </row>
    <row r="74" spans="1:15" x14ac:dyDescent="0.25">
      <c r="A74" s="603" t="s">
        <v>2122</v>
      </c>
      <c r="B74" s="600" t="s">
        <v>1940</v>
      </c>
      <c r="C74" s="590" t="s">
        <v>7335</v>
      </c>
      <c r="D74" s="102"/>
      <c r="E74" s="102" t="s">
        <v>7340</v>
      </c>
      <c r="F74" s="592" t="s">
        <v>8376</v>
      </c>
      <c r="H74" s="592" t="s">
        <v>7353</v>
      </c>
      <c r="I74" s="592" t="s">
        <v>7353</v>
      </c>
      <c r="N74" s="605"/>
      <c r="O74" s="606"/>
    </row>
    <row r="75" spans="1:15" x14ac:dyDescent="0.25">
      <c r="A75" s="603" t="s">
        <v>2121</v>
      </c>
      <c r="B75" s="600" t="s">
        <v>1939</v>
      </c>
      <c r="C75" s="590" t="s">
        <v>7341</v>
      </c>
      <c r="D75" s="102">
        <v>9090</v>
      </c>
      <c r="E75" s="102" t="s">
        <v>7340</v>
      </c>
      <c r="F75" s="592" t="s">
        <v>8377</v>
      </c>
      <c r="H75" s="592" t="s">
        <v>7353</v>
      </c>
      <c r="I75" s="592" t="s">
        <v>7353</v>
      </c>
      <c r="N75" s="605"/>
      <c r="O75" s="606"/>
    </row>
    <row r="76" spans="1:15" x14ac:dyDescent="0.25">
      <c r="A76" s="603" t="s">
        <v>2120</v>
      </c>
      <c r="B76" s="600" t="s">
        <v>1938</v>
      </c>
      <c r="C76" s="590" t="s">
        <v>7336</v>
      </c>
      <c r="D76" s="102">
        <v>9060</v>
      </c>
      <c r="E76" s="102" t="s">
        <v>7338</v>
      </c>
      <c r="F76" s="592" t="s">
        <v>8378</v>
      </c>
      <c r="H76" s="592" t="s">
        <v>7353</v>
      </c>
      <c r="I76" s="592" t="s">
        <v>7352</v>
      </c>
      <c r="N76" s="605"/>
      <c r="O76" s="606"/>
    </row>
    <row r="77" spans="1:15" x14ac:dyDescent="0.25">
      <c r="A77" s="603" t="s">
        <v>2119</v>
      </c>
      <c r="B77" s="600" t="s">
        <v>1937</v>
      </c>
      <c r="C77" s="590" t="s">
        <v>7341</v>
      </c>
      <c r="D77" s="102">
        <v>9060</v>
      </c>
      <c r="E77" s="102" t="s">
        <v>7340</v>
      </c>
      <c r="F77" s="592" t="s">
        <v>8377</v>
      </c>
      <c r="H77" s="592" t="s">
        <v>7353</v>
      </c>
      <c r="I77" s="592" t="s">
        <v>7353</v>
      </c>
      <c r="N77" s="605"/>
      <c r="O77" s="606"/>
    </row>
    <row r="78" spans="1:15" x14ac:dyDescent="0.25">
      <c r="A78" s="603" t="s">
        <v>2118</v>
      </c>
      <c r="B78" s="600" t="s">
        <v>7343</v>
      </c>
      <c r="C78" s="590" t="s">
        <v>7335</v>
      </c>
      <c r="D78" s="102">
        <v>9095</v>
      </c>
      <c r="E78" s="102" t="s">
        <v>7338</v>
      </c>
      <c r="F78" s="592" t="s">
        <v>8377</v>
      </c>
      <c r="H78" s="592" t="s">
        <v>7353</v>
      </c>
      <c r="I78" s="592" t="s">
        <v>7353</v>
      </c>
      <c r="N78" s="605"/>
      <c r="O78" s="606"/>
    </row>
    <row r="79" spans="1:15" x14ac:dyDescent="0.25">
      <c r="A79" s="603" t="s">
        <v>2117</v>
      </c>
      <c r="B79" s="600" t="s">
        <v>1935</v>
      </c>
      <c r="C79" s="590" t="s">
        <v>7335</v>
      </c>
      <c r="D79" s="102"/>
      <c r="E79" s="102" t="s">
        <v>7338</v>
      </c>
      <c r="F79" s="592" t="s">
        <v>8375</v>
      </c>
      <c r="H79" s="592" t="s">
        <v>7353</v>
      </c>
      <c r="I79" s="592" t="s">
        <v>7352</v>
      </c>
      <c r="N79" s="605"/>
      <c r="O79" s="606"/>
    </row>
    <row r="80" spans="1:15" x14ac:dyDescent="0.25">
      <c r="A80" s="603" t="s">
        <v>2116</v>
      </c>
      <c r="B80" s="600" t="s">
        <v>1934</v>
      </c>
      <c r="C80" s="590" t="s">
        <v>7335</v>
      </c>
      <c r="D80" s="102">
        <v>9075</v>
      </c>
      <c r="E80" s="102" t="s">
        <v>7340</v>
      </c>
      <c r="F80" s="592" t="s">
        <v>8377</v>
      </c>
      <c r="H80" s="592" t="s">
        <v>7353</v>
      </c>
      <c r="I80" s="592" t="s">
        <v>7353</v>
      </c>
      <c r="N80" s="605"/>
      <c r="O80" s="606"/>
    </row>
    <row r="81" spans="1:15" x14ac:dyDescent="0.25">
      <c r="A81" s="603" t="s">
        <v>2115</v>
      </c>
      <c r="B81" s="600" t="s">
        <v>1933</v>
      </c>
      <c r="C81" s="590" t="s">
        <v>7335</v>
      </c>
      <c r="D81" s="102">
        <v>9075</v>
      </c>
      <c r="E81" s="102" t="s">
        <v>7340</v>
      </c>
      <c r="F81" s="592" t="s">
        <v>8378</v>
      </c>
      <c r="H81" s="592" t="s">
        <v>7353</v>
      </c>
      <c r="I81" s="592" t="s">
        <v>7352</v>
      </c>
      <c r="N81" s="605"/>
      <c r="O81" s="606"/>
    </row>
    <row r="82" spans="1:15" x14ac:dyDescent="0.25">
      <c r="A82" s="603" t="s">
        <v>2114</v>
      </c>
      <c r="B82" s="600" t="s">
        <v>1932</v>
      </c>
      <c r="C82" s="590" t="s">
        <v>7335</v>
      </c>
      <c r="D82" s="102">
        <v>9025</v>
      </c>
      <c r="E82" s="102" t="s">
        <v>7340</v>
      </c>
      <c r="F82" s="592" t="s">
        <v>8377</v>
      </c>
      <c r="H82" s="592" t="s">
        <v>7353</v>
      </c>
      <c r="I82" s="592" t="s">
        <v>7353</v>
      </c>
      <c r="N82" s="605"/>
      <c r="O82" s="606"/>
    </row>
    <row r="83" spans="1:15" x14ac:dyDescent="0.25">
      <c r="A83" s="603" t="s">
        <v>2113</v>
      </c>
      <c r="B83" s="600" t="s">
        <v>1931</v>
      </c>
      <c r="C83" s="590" t="s">
        <v>7336</v>
      </c>
      <c r="D83" s="102">
        <v>9025</v>
      </c>
      <c r="E83" s="102" t="s">
        <v>7340</v>
      </c>
      <c r="F83" s="592" t="s">
        <v>8376</v>
      </c>
      <c r="H83" s="592" t="s">
        <v>7353</v>
      </c>
      <c r="I83" s="592" t="s">
        <v>7353</v>
      </c>
      <c r="N83" s="605"/>
      <c r="O83" s="606"/>
    </row>
    <row r="84" spans="1:15" x14ac:dyDescent="0.25">
      <c r="A84" s="603" t="s">
        <v>2112</v>
      </c>
      <c r="B84" s="600" t="s">
        <v>1930</v>
      </c>
      <c r="C84" s="590" t="s">
        <v>7335</v>
      </c>
      <c r="D84" s="102">
        <v>9025</v>
      </c>
      <c r="E84" s="102" t="s">
        <v>7340</v>
      </c>
      <c r="F84" s="592" t="s">
        <v>8377</v>
      </c>
      <c r="H84" s="592" t="s">
        <v>7353</v>
      </c>
      <c r="I84" s="592" t="s">
        <v>7353</v>
      </c>
      <c r="N84" s="605"/>
      <c r="O84" s="606"/>
    </row>
    <row r="85" spans="1:15" x14ac:dyDescent="0.25">
      <c r="A85" s="603" t="s">
        <v>2111</v>
      </c>
      <c r="B85" s="600" t="s">
        <v>1929</v>
      </c>
      <c r="C85" s="590" t="s">
        <v>7335</v>
      </c>
      <c r="D85" s="102">
        <v>9025</v>
      </c>
      <c r="E85" s="102" t="s">
        <v>7340</v>
      </c>
      <c r="F85" s="592" t="s">
        <v>8376</v>
      </c>
      <c r="H85" s="592" t="s">
        <v>7353</v>
      </c>
      <c r="I85" s="592" t="s">
        <v>7353</v>
      </c>
      <c r="N85" s="605"/>
      <c r="O85" s="606"/>
    </row>
    <row r="86" spans="1:15" x14ac:dyDescent="0.25">
      <c r="A86" s="603" t="s">
        <v>2110</v>
      </c>
      <c r="B86" s="600" t="s">
        <v>1928</v>
      </c>
      <c r="C86" s="590" t="s">
        <v>7336</v>
      </c>
      <c r="D86" s="102">
        <v>9025</v>
      </c>
      <c r="E86" s="102" t="s">
        <v>7340</v>
      </c>
      <c r="F86" s="592" t="s">
        <v>8376</v>
      </c>
      <c r="H86" s="592" t="s">
        <v>7353</v>
      </c>
      <c r="I86" s="592" t="s">
        <v>7353</v>
      </c>
      <c r="N86" s="605"/>
      <c r="O86" s="606"/>
    </row>
    <row r="87" spans="1:15" x14ac:dyDescent="0.25">
      <c r="A87" s="603" t="s">
        <v>2109</v>
      </c>
      <c r="B87" s="600" t="s">
        <v>1927</v>
      </c>
      <c r="C87" s="590" t="s">
        <v>7336</v>
      </c>
      <c r="D87" s="102">
        <v>9030</v>
      </c>
      <c r="E87" s="102" t="s">
        <v>7340</v>
      </c>
      <c r="F87" s="592" t="s">
        <v>8375</v>
      </c>
      <c r="H87" s="592" t="s">
        <v>7353</v>
      </c>
      <c r="I87" s="592" t="s">
        <v>7352</v>
      </c>
      <c r="N87" s="605"/>
      <c r="O87" s="606"/>
    </row>
    <row r="88" spans="1:15" x14ac:dyDescent="0.25">
      <c r="A88" s="603" t="s">
        <v>2108</v>
      </c>
      <c r="B88" s="600" t="s">
        <v>1926</v>
      </c>
      <c r="C88" s="590" t="s">
        <v>7335</v>
      </c>
      <c r="D88" s="102">
        <v>9050</v>
      </c>
      <c r="E88" s="102" t="s">
        <v>7338</v>
      </c>
      <c r="F88" s="592" t="s">
        <v>8376</v>
      </c>
      <c r="H88" s="592" t="s">
        <v>7353</v>
      </c>
      <c r="I88" s="592" t="s">
        <v>7353</v>
      </c>
      <c r="N88" s="605"/>
      <c r="O88" s="606"/>
    </row>
    <row r="89" spans="1:15" x14ac:dyDescent="0.25">
      <c r="A89" s="603" t="s">
        <v>2107</v>
      </c>
      <c r="B89" s="600" t="s">
        <v>1925</v>
      </c>
      <c r="C89" s="590" t="s">
        <v>7335</v>
      </c>
      <c r="D89" s="102">
        <v>9050</v>
      </c>
      <c r="E89" s="102" t="s">
        <v>7340</v>
      </c>
      <c r="F89" s="592" t="s">
        <v>8376</v>
      </c>
      <c r="H89" s="592" t="s">
        <v>7353</v>
      </c>
      <c r="I89" s="592" t="s">
        <v>7353</v>
      </c>
      <c r="N89" s="605"/>
      <c r="O89" s="606"/>
    </row>
    <row r="90" spans="1:15" x14ac:dyDescent="0.25">
      <c r="A90" s="603" t="s">
        <v>2106</v>
      </c>
      <c r="B90" s="600" t="s">
        <v>1924</v>
      </c>
      <c r="C90" s="590" t="s">
        <v>7339</v>
      </c>
      <c r="D90" s="102">
        <v>9050</v>
      </c>
      <c r="E90" s="102" t="s">
        <v>7338</v>
      </c>
      <c r="F90" s="592" t="s">
        <v>8375</v>
      </c>
      <c r="H90" s="592" t="s">
        <v>7352</v>
      </c>
      <c r="I90" s="592" t="s">
        <v>7352</v>
      </c>
      <c r="N90" s="605"/>
      <c r="O90" s="606"/>
    </row>
    <row r="91" spans="1:15" x14ac:dyDescent="0.25">
      <c r="A91" s="603" t="s">
        <v>2105</v>
      </c>
      <c r="B91" s="600" t="s">
        <v>1923</v>
      </c>
      <c r="C91" s="590" t="s">
        <v>7335</v>
      </c>
      <c r="D91" s="102"/>
      <c r="E91" s="102" t="s">
        <v>7340</v>
      </c>
      <c r="F91" s="592" t="s">
        <v>8376</v>
      </c>
      <c r="H91" s="592" t="s">
        <v>7353</v>
      </c>
      <c r="I91" s="592" t="s">
        <v>7353</v>
      </c>
      <c r="N91" s="605"/>
      <c r="O91" s="606"/>
    </row>
    <row r="92" spans="1:15" x14ac:dyDescent="0.25">
      <c r="A92" s="611" t="s">
        <v>2104</v>
      </c>
      <c r="B92" s="600" t="s">
        <v>1922</v>
      </c>
      <c r="C92" s="590" t="s">
        <v>7335</v>
      </c>
      <c r="D92" s="102"/>
      <c r="E92" s="102" t="s">
        <v>7338</v>
      </c>
      <c r="F92" s="592" t="s">
        <v>10174</v>
      </c>
      <c r="H92" s="592" t="s">
        <v>7353</v>
      </c>
      <c r="I92" s="592" t="s">
        <v>7352</v>
      </c>
      <c r="N92" s="605"/>
      <c r="O92" s="606"/>
    </row>
    <row r="93" spans="1:15" x14ac:dyDescent="0.25">
      <c r="A93" s="603" t="s">
        <v>2103</v>
      </c>
      <c r="B93" s="601" t="s">
        <v>1921</v>
      </c>
      <c r="C93" s="590" t="s">
        <v>7335</v>
      </c>
      <c r="D93" s="102">
        <v>9035</v>
      </c>
      <c r="E93" s="102" t="s">
        <v>7340</v>
      </c>
      <c r="F93" s="592" t="s">
        <v>8376</v>
      </c>
      <c r="H93" s="592" t="s">
        <v>7353</v>
      </c>
      <c r="I93" s="592" t="s">
        <v>7353</v>
      </c>
      <c r="N93" s="605"/>
      <c r="O93" s="606"/>
    </row>
    <row r="94" spans="1:15" x14ac:dyDescent="0.25">
      <c r="A94" s="603" t="s">
        <v>2102</v>
      </c>
      <c r="B94" s="600" t="s">
        <v>1920</v>
      </c>
      <c r="C94" s="590" t="s">
        <v>7336</v>
      </c>
      <c r="D94" s="102">
        <v>9060</v>
      </c>
      <c r="E94" s="102" t="s">
        <v>7338</v>
      </c>
      <c r="F94" s="592" t="s">
        <v>8375</v>
      </c>
      <c r="H94" s="592" t="s">
        <v>7353</v>
      </c>
      <c r="I94" s="592" t="s">
        <v>7352</v>
      </c>
      <c r="N94" s="605"/>
      <c r="O94" s="606"/>
    </row>
    <row r="95" spans="1:15" x14ac:dyDescent="0.25">
      <c r="A95" s="603" t="s">
        <v>2101</v>
      </c>
      <c r="B95" s="600" t="s">
        <v>1919</v>
      </c>
      <c r="C95" s="590" t="s">
        <v>7341</v>
      </c>
      <c r="D95" s="102">
        <v>9060</v>
      </c>
      <c r="E95" s="102" t="s">
        <v>7340</v>
      </c>
      <c r="F95" s="592" t="s">
        <v>8377</v>
      </c>
      <c r="H95" s="592" t="s">
        <v>7353</v>
      </c>
      <c r="I95" s="592" t="s">
        <v>7353</v>
      </c>
      <c r="N95" s="605"/>
      <c r="O95" s="606"/>
    </row>
    <row r="96" spans="1:15" x14ac:dyDescent="0.25">
      <c r="A96" s="603" t="s">
        <v>2100</v>
      </c>
      <c r="B96" s="600" t="s">
        <v>1918</v>
      </c>
      <c r="C96" s="590" t="s">
        <v>7335</v>
      </c>
      <c r="D96" s="102">
        <v>9060</v>
      </c>
      <c r="E96" s="102" t="s">
        <v>7340</v>
      </c>
      <c r="F96" s="592" t="s">
        <v>8377</v>
      </c>
      <c r="H96" s="592" t="s">
        <v>7353</v>
      </c>
      <c r="I96" s="592" t="s">
        <v>7353</v>
      </c>
      <c r="N96" s="605"/>
      <c r="O96" s="606"/>
    </row>
    <row r="97" spans="1:15" x14ac:dyDescent="0.25">
      <c r="A97" s="603" t="s">
        <v>2099</v>
      </c>
      <c r="B97" s="600" t="s">
        <v>1917</v>
      </c>
      <c r="C97" s="590" t="s">
        <v>7337</v>
      </c>
      <c r="D97" s="102">
        <v>9060</v>
      </c>
      <c r="E97" s="102" t="s">
        <v>7338</v>
      </c>
      <c r="F97" s="592" t="s">
        <v>8375</v>
      </c>
      <c r="H97" s="592" t="s">
        <v>7352</v>
      </c>
      <c r="I97" s="592" t="s">
        <v>7352</v>
      </c>
      <c r="N97" s="605"/>
      <c r="O97" s="606"/>
    </row>
    <row r="98" spans="1:15" x14ac:dyDescent="0.25">
      <c r="A98" s="603" t="s">
        <v>2098</v>
      </c>
      <c r="B98" s="600" t="s">
        <v>1916</v>
      </c>
      <c r="C98" s="590" t="s">
        <v>7336</v>
      </c>
      <c r="D98" s="102">
        <v>9060</v>
      </c>
      <c r="E98" s="102" t="s">
        <v>47</v>
      </c>
      <c r="F98" s="592" t="s">
        <v>8376</v>
      </c>
      <c r="H98" s="592" t="s">
        <v>7353</v>
      </c>
      <c r="I98" s="592" t="s">
        <v>7353</v>
      </c>
      <c r="N98" s="605"/>
      <c r="O98" s="606"/>
    </row>
    <row r="99" spans="1:15" x14ac:dyDescent="0.25">
      <c r="A99" s="603" t="s">
        <v>2097</v>
      </c>
      <c r="B99" s="600" t="s">
        <v>1915</v>
      </c>
      <c r="C99" s="590" t="s">
        <v>7341</v>
      </c>
      <c r="D99" s="102">
        <v>9075</v>
      </c>
      <c r="E99" s="102" t="s">
        <v>7338</v>
      </c>
      <c r="F99" s="592" t="s">
        <v>8377</v>
      </c>
      <c r="H99" s="592" t="s">
        <v>7353</v>
      </c>
      <c r="I99" s="592" t="s">
        <v>7353</v>
      </c>
      <c r="N99" s="605"/>
      <c r="O99" s="606"/>
    </row>
    <row r="100" spans="1:15" x14ac:dyDescent="0.25">
      <c r="A100" s="603" t="s">
        <v>2096</v>
      </c>
      <c r="B100" s="600" t="s">
        <v>1914</v>
      </c>
      <c r="C100" s="590" t="s">
        <v>7336</v>
      </c>
      <c r="D100" s="102">
        <v>9025</v>
      </c>
      <c r="E100" s="102" t="s">
        <v>7340</v>
      </c>
      <c r="F100" s="592" t="s">
        <v>8377</v>
      </c>
      <c r="H100" s="592" t="s">
        <v>7353</v>
      </c>
      <c r="I100" s="592" t="s">
        <v>7353</v>
      </c>
      <c r="N100" s="605"/>
      <c r="O100" s="606"/>
    </row>
    <row r="101" spans="1:15" x14ac:dyDescent="0.25">
      <c r="A101" s="603" t="s">
        <v>2095</v>
      </c>
      <c r="B101" s="600" t="s">
        <v>1913</v>
      </c>
      <c r="C101" s="590" t="s">
        <v>7335</v>
      </c>
      <c r="D101" s="102">
        <v>9025</v>
      </c>
      <c r="E101" s="102" t="s">
        <v>7338</v>
      </c>
      <c r="F101" s="592" t="s">
        <v>8377</v>
      </c>
      <c r="H101" s="592" t="s">
        <v>7353</v>
      </c>
      <c r="I101" s="592" t="s">
        <v>7353</v>
      </c>
      <c r="N101" s="605"/>
      <c r="O101" s="606"/>
    </row>
    <row r="102" spans="1:15" x14ac:dyDescent="0.25">
      <c r="A102" s="603" t="s">
        <v>2094</v>
      </c>
      <c r="B102" s="600" t="s">
        <v>1912</v>
      </c>
      <c r="C102" s="590" t="s">
        <v>7341</v>
      </c>
      <c r="D102" s="102">
        <v>9025</v>
      </c>
      <c r="E102" s="102" t="s">
        <v>7340</v>
      </c>
      <c r="F102" s="592" t="s">
        <v>8377</v>
      </c>
      <c r="H102" s="592" t="s">
        <v>7353</v>
      </c>
      <c r="I102" s="592" t="s">
        <v>7353</v>
      </c>
      <c r="N102" s="605"/>
      <c r="O102" s="606"/>
    </row>
    <row r="103" spans="1:15" x14ac:dyDescent="0.25">
      <c r="A103" s="603" t="s">
        <v>2093</v>
      </c>
      <c r="B103" s="600" t="s">
        <v>1911</v>
      </c>
      <c r="C103" s="590" t="s">
        <v>7335</v>
      </c>
      <c r="D103" s="102"/>
      <c r="E103" s="102" t="s">
        <v>7338</v>
      </c>
      <c r="F103" s="592" t="s">
        <v>8376</v>
      </c>
      <c r="H103" s="592" t="s">
        <v>7353</v>
      </c>
      <c r="I103" s="592" t="s">
        <v>7353</v>
      </c>
      <c r="N103" s="605"/>
      <c r="O103" s="606"/>
    </row>
    <row r="104" spans="1:15" x14ac:dyDescent="0.25">
      <c r="A104" s="603" t="s">
        <v>2092</v>
      </c>
      <c r="B104" s="600" t="s">
        <v>1910</v>
      </c>
      <c r="C104" s="590" t="s">
        <v>7341</v>
      </c>
      <c r="D104" s="102">
        <v>9040</v>
      </c>
      <c r="E104" s="102" t="s">
        <v>7340</v>
      </c>
      <c r="F104" s="592" t="s">
        <v>8377</v>
      </c>
      <c r="H104" s="592" t="s">
        <v>7353</v>
      </c>
      <c r="I104" s="592" t="s">
        <v>7353</v>
      </c>
      <c r="N104" s="605"/>
      <c r="O104" s="606"/>
    </row>
    <row r="105" spans="1:15" x14ac:dyDescent="0.25">
      <c r="A105" s="603" t="s">
        <v>2091</v>
      </c>
      <c r="B105" s="600" t="s">
        <v>1909</v>
      </c>
      <c r="C105" s="590" t="s">
        <v>7335</v>
      </c>
      <c r="D105" s="102">
        <v>9040</v>
      </c>
      <c r="E105" s="102" t="s">
        <v>7340</v>
      </c>
      <c r="F105" s="592" t="s">
        <v>8377</v>
      </c>
      <c r="H105" s="592" t="s">
        <v>7353</v>
      </c>
      <c r="I105" s="592" t="s">
        <v>7353</v>
      </c>
      <c r="N105" s="605"/>
      <c r="O105" s="606"/>
    </row>
    <row r="106" spans="1:15" x14ac:dyDescent="0.25">
      <c r="A106" s="603" t="s">
        <v>2090</v>
      </c>
      <c r="B106" s="600" t="s">
        <v>1908</v>
      </c>
      <c r="C106" s="590" t="s">
        <v>7335</v>
      </c>
      <c r="D106" s="102">
        <v>9040</v>
      </c>
      <c r="E106" s="102" t="s">
        <v>7340</v>
      </c>
      <c r="F106" s="592" t="s">
        <v>8377</v>
      </c>
      <c r="H106" s="592" t="s">
        <v>7353</v>
      </c>
      <c r="I106" s="592" t="s">
        <v>7353</v>
      </c>
      <c r="N106" s="605"/>
      <c r="O106" s="606"/>
    </row>
    <row r="107" spans="1:15" x14ac:dyDescent="0.25">
      <c r="A107" s="603" t="s">
        <v>2089</v>
      </c>
      <c r="B107" s="600" t="s">
        <v>1907</v>
      </c>
      <c r="C107" s="590" t="s">
        <v>7336</v>
      </c>
      <c r="D107" s="102">
        <v>9090</v>
      </c>
      <c r="E107" s="102" t="s">
        <v>7340</v>
      </c>
      <c r="F107" s="592" t="s">
        <v>8377</v>
      </c>
      <c r="H107" s="592" t="s">
        <v>7353</v>
      </c>
      <c r="I107" s="592" t="s">
        <v>7353</v>
      </c>
      <c r="N107" s="605"/>
      <c r="O107" s="606"/>
    </row>
    <row r="108" spans="1:15" x14ac:dyDescent="0.25">
      <c r="A108" s="603" t="s">
        <v>2088</v>
      </c>
      <c r="B108" s="600" t="s">
        <v>1906</v>
      </c>
      <c r="C108" s="590" t="s">
        <v>7335</v>
      </c>
      <c r="D108" s="102">
        <v>9090</v>
      </c>
      <c r="E108" s="102" t="s">
        <v>7340</v>
      </c>
      <c r="F108" s="592" t="s">
        <v>8377</v>
      </c>
      <c r="H108" s="592" t="s">
        <v>7353</v>
      </c>
      <c r="I108" s="592" t="s">
        <v>7353</v>
      </c>
      <c r="N108" s="605"/>
      <c r="O108" s="606"/>
    </row>
    <row r="109" spans="1:15" x14ac:dyDescent="0.25">
      <c r="A109" s="603" t="s">
        <v>2087</v>
      </c>
      <c r="B109" s="600" t="s">
        <v>1905</v>
      </c>
      <c r="C109" s="590" t="s">
        <v>7335</v>
      </c>
      <c r="D109" s="102"/>
      <c r="E109" s="102" t="s">
        <v>7338</v>
      </c>
      <c r="F109" s="592" t="s">
        <v>8376</v>
      </c>
      <c r="H109" s="592" t="s">
        <v>7353</v>
      </c>
      <c r="I109" s="592" t="s">
        <v>7353</v>
      </c>
      <c r="N109" s="605"/>
      <c r="O109" s="606"/>
    </row>
    <row r="110" spans="1:15" x14ac:dyDescent="0.25">
      <c r="A110" s="603" t="s">
        <v>2086</v>
      </c>
      <c r="B110" s="600" t="s">
        <v>1904</v>
      </c>
      <c r="C110" s="590" t="s">
        <v>7335</v>
      </c>
      <c r="D110" s="102">
        <v>9055</v>
      </c>
      <c r="E110" s="102" t="s">
        <v>7338</v>
      </c>
      <c r="F110" s="592" t="s">
        <v>8377</v>
      </c>
      <c r="H110" s="592" t="s">
        <v>7353</v>
      </c>
      <c r="I110" s="592" t="s">
        <v>7353</v>
      </c>
      <c r="N110" s="605"/>
      <c r="O110" s="606"/>
    </row>
    <row r="111" spans="1:15" x14ac:dyDescent="0.25">
      <c r="A111" s="603" t="s">
        <v>2085</v>
      </c>
      <c r="B111" s="600" t="s">
        <v>1903</v>
      </c>
      <c r="C111" s="590" t="s">
        <v>7336</v>
      </c>
      <c r="D111" s="102"/>
      <c r="E111" s="102" t="s">
        <v>7340</v>
      </c>
      <c r="F111" s="592" t="s">
        <v>8376</v>
      </c>
      <c r="H111" s="592" t="s">
        <v>7353</v>
      </c>
      <c r="I111" s="592" t="s">
        <v>7353</v>
      </c>
      <c r="N111" s="605"/>
      <c r="O111" s="606"/>
    </row>
    <row r="112" spans="1:15" x14ac:dyDescent="0.25">
      <c r="A112" s="603" t="s">
        <v>2084</v>
      </c>
      <c r="B112" s="600" t="s">
        <v>1902</v>
      </c>
      <c r="C112" s="590" t="s">
        <v>7339</v>
      </c>
      <c r="D112" s="102">
        <v>9080</v>
      </c>
      <c r="E112" s="102" t="s">
        <v>7338</v>
      </c>
      <c r="F112" s="592" t="s">
        <v>8375</v>
      </c>
      <c r="H112" s="592" t="s">
        <v>7352</v>
      </c>
      <c r="I112" s="592" t="s">
        <v>7352</v>
      </c>
      <c r="N112" s="605"/>
      <c r="O112" s="606"/>
    </row>
    <row r="113" spans="1:15" x14ac:dyDescent="0.25">
      <c r="A113" s="603" t="s">
        <v>2083</v>
      </c>
      <c r="B113" s="600" t="s">
        <v>1901</v>
      </c>
      <c r="C113" s="590" t="s">
        <v>7335</v>
      </c>
      <c r="D113" s="102">
        <v>9080</v>
      </c>
      <c r="E113" s="102" t="s">
        <v>7340</v>
      </c>
      <c r="F113" s="592" t="s">
        <v>8377</v>
      </c>
      <c r="H113" s="592" t="s">
        <v>7353</v>
      </c>
      <c r="I113" s="592" t="s">
        <v>7353</v>
      </c>
      <c r="N113" s="605"/>
      <c r="O113" s="606"/>
    </row>
    <row r="114" spans="1:15" x14ac:dyDescent="0.25">
      <c r="A114" s="603" t="s">
        <v>2082</v>
      </c>
      <c r="B114" s="600" t="s">
        <v>1900</v>
      </c>
      <c r="C114" s="590" t="s">
        <v>7335</v>
      </c>
      <c r="D114" s="102">
        <v>9080</v>
      </c>
      <c r="E114" s="102" t="s">
        <v>7340</v>
      </c>
      <c r="F114" s="592" t="s">
        <v>8377</v>
      </c>
      <c r="H114" s="592" t="s">
        <v>7353</v>
      </c>
      <c r="I114" s="592" t="s">
        <v>7353</v>
      </c>
      <c r="N114" s="605"/>
      <c r="O114" s="606"/>
    </row>
    <row r="115" spans="1:15" x14ac:dyDescent="0.25">
      <c r="A115" s="603" t="s">
        <v>2081</v>
      </c>
      <c r="B115" s="600" t="s">
        <v>1899</v>
      </c>
      <c r="C115" s="590" t="s">
        <v>7335</v>
      </c>
      <c r="D115" s="102"/>
      <c r="E115" s="102" t="s">
        <v>7338</v>
      </c>
      <c r="F115" s="592" t="s">
        <v>8376</v>
      </c>
      <c r="H115" s="592" t="s">
        <v>7353</v>
      </c>
      <c r="I115" s="592" t="s">
        <v>7353</v>
      </c>
      <c r="N115" s="605"/>
      <c r="O115" s="606"/>
    </row>
    <row r="116" spans="1:15" x14ac:dyDescent="0.25">
      <c r="A116" s="603" t="s">
        <v>2080</v>
      </c>
      <c r="B116" s="600" t="s">
        <v>1898</v>
      </c>
      <c r="C116" s="590" t="s">
        <v>7336</v>
      </c>
      <c r="D116" s="102">
        <v>9145</v>
      </c>
      <c r="E116" s="102" t="s">
        <v>7340</v>
      </c>
      <c r="F116" s="592" t="s">
        <v>8378</v>
      </c>
      <c r="H116" s="592" t="s">
        <v>7353</v>
      </c>
      <c r="I116" s="592" t="s">
        <v>7352</v>
      </c>
      <c r="N116" s="605"/>
      <c r="O116" s="606"/>
    </row>
    <row r="117" spans="1:15" x14ac:dyDescent="0.25">
      <c r="A117" s="603" t="s">
        <v>2079</v>
      </c>
      <c r="B117" s="600" t="s">
        <v>1897</v>
      </c>
      <c r="C117" s="590" t="s">
        <v>7336</v>
      </c>
      <c r="D117" s="102">
        <v>9035</v>
      </c>
      <c r="E117" s="102" t="s">
        <v>7340</v>
      </c>
      <c r="F117" s="592" t="s">
        <v>8376</v>
      </c>
      <c r="H117" s="592" t="s">
        <v>7353</v>
      </c>
      <c r="I117" s="592" t="s">
        <v>7353</v>
      </c>
      <c r="N117" s="605"/>
      <c r="O117" s="606"/>
    </row>
    <row r="118" spans="1:15" x14ac:dyDescent="0.25">
      <c r="A118" s="603" t="s">
        <v>2078</v>
      </c>
      <c r="B118" s="600" t="s">
        <v>1896</v>
      </c>
      <c r="C118" s="590" t="s">
        <v>7336</v>
      </c>
      <c r="D118" s="102">
        <v>9065</v>
      </c>
      <c r="E118" s="102" t="s">
        <v>7338</v>
      </c>
      <c r="F118" s="592" t="s">
        <v>8376</v>
      </c>
      <c r="H118" s="592" t="s">
        <v>7353</v>
      </c>
      <c r="I118" s="592" t="s">
        <v>7353</v>
      </c>
      <c r="N118" s="605"/>
      <c r="O118" s="606"/>
    </row>
    <row r="119" spans="1:15" x14ac:dyDescent="0.25">
      <c r="A119" s="603" t="s">
        <v>2077</v>
      </c>
      <c r="B119" s="600" t="s">
        <v>1895</v>
      </c>
      <c r="C119" s="590" t="s">
        <v>7335</v>
      </c>
      <c r="D119" s="102">
        <v>9035</v>
      </c>
      <c r="E119" s="102" t="s">
        <v>7340</v>
      </c>
      <c r="F119" s="592" t="s">
        <v>8376</v>
      </c>
      <c r="H119" s="592" t="s">
        <v>7353</v>
      </c>
      <c r="I119" s="592" t="s">
        <v>7353</v>
      </c>
      <c r="N119" s="605"/>
      <c r="O119" s="606"/>
    </row>
    <row r="120" spans="1:15" x14ac:dyDescent="0.25">
      <c r="A120" s="603" t="s">
        <v>2076</v>
      </c>
      <c r="B120" s="600" t="s">
        <v>1894</v>
      </c>
      <c r="C120" s="590" t="s">
        <v>7335</v>
      </c>
      <c r="D120" s="102">
        <v>9035</v>
      </c>
      <c r="E120" s="102" t="s">
        <v>7338</v>
      </c>
      <c r="F120" s="592" t="s">
        <v>8377</v>
      </c>
      <c r="H120" s="592" t="s">
        <v>7353</v>
      </c>
      <c r="I120" s="592" t="s">
        <v>7353</v>
      </c>
      <c r="N120" s="605"/>
      <c r="O120" s="606"/>
    </row>
    <row r="121" spans="1:15" x14ac:dyDescent="0.25">
      <c r="A121" s="603" t="s">
        <v>2075</v>
      </c>
      <c r="B121" s="600" t="s">
        <v>1893</v>
      </c>
      <c r="C121" s="590" t="s">
        <v>7336</v>
      </c>
      <c r="D121" s="102">
        <v>9150</v>
      </c>
      <c r="E121" s="102" t="s">
        <v>7338</v>
      </c>
      <c r="F121" s="592" t="s">
        <v>8378</v>
      </c>
      <c r="H121" s="592" t="s">
        <v>7353</v>
      </c>
      <c r="I121" s="592" t="s">
        <v>7352</v>
      </c>
      <c r="N121" s="605"/>
      <c r="O121" s="606"/>
    </row>
    <row r="122" spans="1:15" x14ac:dyDescent="0.25">
      <c r="A122" s="603" t="s">
        <v>2074</v>
      </c>
      <c r="B122" s="600" t="s">
        <v>1892</v>
      </c>
      <c r="C122" s="590" t="s">
        <v>7336</v>
      </c>
      <c r="D122" s="102">
        <v>9150</v>
      </c>
      <c r="E122" s="102" t="s">
        <v>7338</v>
      </c>
      <c r="F122" s="592" t="s">
        <v>8378</v>
      </c>
      <c r="H122" s="592" t="s">
        <v>7353</v>
      </c>
      <c r="I122" s="592" t="s">
        <v>7352</v>
      </c>
      <c r="N122" s="605"/>
      <c r="O122" s="606"/>
    </row>
    <row r="123" spans="1:15" x14ac:dyDescent="0.25">
      <c r="A123" s="603" t="s">
        <v>2073</v>
      </c>
      <c r="B123" s="600" t="s">
        <v>1891</v>
      </c>
      <c r="C123" s="590" t="s">
        <v>7335</v>
      </c>
      <c r="D123" s="102">
        <v>9060</v>
      </c>
      <c r="E123" s="102" t="s">
        <v>7338</v>
      </c>
      <c r="F123" s="592" t="s">
        <v>8376</v>
      </c>
      <c r="H123" s="592" t="s">
        <v>7353</v>
      </c>
      <c r="I123" s="592" t="s">
        <v>7353</v>
      </c>
      <c r="N123" s="605"/>
      <c r="O123" s="606"/>
    </row>
    <row r="124" spans="1:15" x14ac:dyDescent="0.25">
      <c r="A124" s="603" t="s">
        <v>2072</v>
      </c>
      <c r="B124" s="600" t="s">
        <v>1890</v>
      </c>
      <c r="C124" s="590" t="s">
        <v>7335</v>
      </c>
      <c r="D124" s="102">
        <v>9060</v>
      </c>
      <c r="E124" s="102" t="s">
        <v>7340</v>
      </c>
      <c r="F124" s="592" t="s">
        <v>8376</v>
      </c>
      <c r="H124" s="592" t="s">
        <v>7353</v>
      </c>
      <c r="I124" s="592" t="s">
        <v>7353</v>
      </c>
      <c r="N124" s="605"/>
      <c r="O124" s="606"/>
    </row>
    <row r="125" spans="1:15" x14ac:dyDescent="0.25">
      <c r="A125" s="603" t="s">
        <v>2071</v>
      </c>
      <c r="B125" s="600" t="s">
        <v>1889</v>
      </c>
      <c r="C125" s="590" t="s">
        <v>7335</v>
      </c>
      <c r="D125" s="102">
        <v>9150</v>
      </c>
      <c r="E125" s="102" t="s">
        <v>7340</v>
      </c>
      <c r="F125" s="592" t="s">
        <v>8377</v>
      </c>
      <c r="H125" s="592" t="s">
        <v>7353</v>
      </c>
      <c r="I125" s="592" t="s">
        <v>7353</v>
      </c>
      <c r="N125" s="605"/>
      <c r="O125" s="606"/>
    </row>
    <row r="126" spans="1:15" x14ac:dyDescent="0.25">
      <c r="A126" s="603" t="s">
        <v>2070</v>
      </c>
      <c r="B126" s="600" t="s">
        <v>1888</v>
      </c>
      <c r="C126" s="590" t="s">
        <v>7341</v>
      </c>
      <c r="D126" s="102">
        <v>9150</v>
      </c>
      <c r="E126" s="102" t="s">
        <v>7340</v>
      </c>
      <c r="F126" s="592" t="s">
        <v>8377</v>
      </c>
      <c r="H126" s="592" t="s">
        <v>7353</v>
      </c>
      <c r="I126" s="592" t="s">
        <v>7353</v>
      </c>
      <c r="N126" s="605"/>
      <c r="O126" s="606"/>
    </row>
    <row r="127" spans="1:15" x14ac:dyDescent="0.25">
      <c r="A127" s="603" t="s">
        <v>2069</v>
      </c>
      <c r="B127" s="600" t="s">
        <v>1887</v>
      </c>
      <c r="C127" s="590" t="s">
        <v>7341</v>
      </c>
      <c r="D127" s="102">
        <v>9145</v>
      </c>
      <c r="E127" s="102" t="s">
        <v>7340</v>
      </c>
      <c r="F127" s="592" t="s">
        <v>8377</v>
      </c>
      <c r="H127" s="592" t="s">
        <v>7353</v>
      </c>
      <c r="I127" s="592" t="s">
        <v>7353</v>
      </c>
      <c r="N127" s="605"/>
      <c r="O127" s="606"/>
    </row>
    <row r="128" spans="1:15" x14ac:dyDescent="0.25">
      <c r="A128" s="603" t="s">
        <v>2068</v>
      </c>
      <c r="B128" s="600" t="s">
        <v>1886</v>
      </c>
      <c r="C128" s="590" t="s">
        <v>7341</v>
      </c>
      <c r="D128" s="102">
        <v>9145</v>
      </c>
      <c r="E128" s="102" t="s">
        <v>7340</v>
      </c>
      <c r="F128" s="592" t="s">
        <v>8377</v>
      </c>
      <c r="H128" s="592" t="s">
        <v>7353</v>
      </c>
      <c r="I128" s="592" t="s">
        <v>7353</v>
      </c>
      <c r="N128" s="605"/>
      <c r="O128" s="606"/>
    </row>
    <row r="129" spans="1:15" x14ac:dyDescent="0.25">
      <c r="A129" s="603" t="s">
        <v>2067</v>
      </c>
      <c r="B129" s="600" t="s">
        <v>1885</v>
      </c>
      <c r="C129" s="590" t="s">
        <v>7335</v>
      </c>
      <c r="D129" s="102">
        <v>9140</v>
      </c>
      <c r="E129" s="102" t="s">
        <v>7340</v>
      </c>
      <c r="F129" s="592" t="s">
        <v>8377</v>
      </c>
      <c r="H129" s="592" t="s">
        <v>7353</v>
      </c>
      <c r="I129" s="592" t="s">
        <v>7353</v>
      </c>
      <c r="N129" s="605"/>
      <c r="O129" s="606"/>
    </row>
    <row r="130" spans="1:15" x14ac:dyDescent="0.25">
      <c r="A130" s="603" t="s">
        <v>2066</v>
      </c>
      <c r="B130" s="600" t="s">
        <v>1884</v>
      </c>
      <c r="C130" s="590" t="s">
        <v>7335</v>
      </c>
      <c r="D130" s="102">
        <v>9030</v>
      </c>
      <c r="E130" s="102" t="s">
        <v>7340</v>
      </c>
      <c r="F130" s="592" t="s">
        <v>8377</v>
      </c>
      <c r="H130" s="592" t="s">
        <v>7353</v>
      </c>
      <c r="I130" s="592" t="s">
        <v>7353</v>
      </c>
      <c r="N130" s="605"/>
      <c r="O130" s="606"/>
    </row>
    <row r="131" spans="1:15" x14ac:dyDescent="0.25">
      <c r="A131" s="603" t="s">
        <v>2065</v>
      </c>
      <c r="B131" s="600" t="s">
        <v>1883</v>
      </c>
      <c r="C131" s="590" t="s">
        <v>7335</v>
      </c>
      <c r="D131" s="102">
        <v>9040</v>
      </c>
      <c r="E131" s="102" t="s">
        <v>7340</v>
      </c>
      <c r="F131" s="592" t="s">
        <v>8377</v>
      </c>
      <c r="H131" s="592" t="s">
        <v>7353</v>
      </c>
      <c r="I131" s="592" t="s">
        <v>7353</v>
      </c>
      <c r="N131" s="605"/>
      <c r="O131" s="606"/>
    </row>
    <row r="132" spans="1:15" x14ac:dyDescent="0.25">
      <c r="A132" s="603" t="s">
        <v>2064</v>
      </c>
      <c r="B132" s="600" t="s">
        <v>1882</v>
      </c>
      <c r="C132" s="590" t="s">
        <v>7335</v>
      </c>
      <c r="D132" s="102">
        <v>9040</v>
      </c>
      <c r="E132" s="102" t="s">
        <v>7340</v>
      </c>
      <c r="F132" s="592" t="s">
        <v>8377</v>
      </c>
      <c r="H132" s="592" t="s">
        <v>7353</v>
      </c>
      <c r="I132" s="592" t="s">
        <v>7353</v>
      </c>
      <c r="N132" s="605"/>
      <c r="O132" s="606"/>
    </row>
    <row r="133" spans="1:15" x14ac:dyDescent="0.25">
      <c r="A133" s="603" t="s">
        <v>2063</v>
      </c>
      <c r="B133" s="600" t="s">
        <v>1881</v>
      </c>
      <c r="C133" s="590" t="s">
        <v>7341</v>
      </c>
      <c r="D133" s="102">
        <v>9030</v>
      </c>
      <c r="E133" s="102" t="s">
        <v>7340</v>
      </c>
      <c r="F133" s="592" t="s">
        <v>8377</v>
      </c>
      <c r="H133" s="592" t="s">
        <v>7353</v>
      </c>
      <c r="I133" s="592" t="s">
        <v>7353</v>
      </c>
      <c r="N133" s="605"/>
      <c r="O133" s="606"/>
    </row>
    <row r="134" spans="1:15" x14ac:dyDescent="0.25">
      <c r="A134" s="603" t="s">
        <v>2062</v>
      </c>
      <c r="B134" s="600" t="s">
        <v>1880</v>
      </c>
      <c r="C134" s="590" t="s">
        <v>7335</v>
      </c>
      <c r="D134" s="102">
        <v>9075</v>
      </c>
      <c r="E134" s="102" t="s">
        <v>7340</v>
      </c>
      <c r="F134" s="592" t="s">
        <v>8377</v>
      </c>
      <c r="H134" s="592" t="s">
        <v>7353</v>
      </c>
      <c r="I134" s="592" t="s">
        <v>7353</v>
      </c>
      <c r="N134" s="605"/>
      <c r="O134" s="606"/>
    </row>
    <row r="135" spans="1:15" x14ac:dyDescent="0.25">
      <c r="A135" s="603" t="s">
        <v>2061</v>
      </c>
      <c r="B135" s="600" t="s">
        <v>1879</v>
      </c>
      <c r="C135" s="590" t="s">
        <v>7335</v>
      </c>
      <c r="D135" s="102">
        <v>9075</v>
      </c>
      <c r="E135" s="102" t="s">
        <v>7338</v>
      </c>
      <c r="F135" s="592" t="s">
        <v>8376</v>
      </c>
      <c r="H135" s="592" t="s">
        <v>7353</v>
      </c>
      <c r="I135" s="592" t="s">
        <v>7353</v>
      </c>
      <c r="N135" s="605"/>
      <c r="O135" s="606"/>
    </row>
    <row r="136" spans="1:15" x14ac:dyDescent="0.25">
      <c r="A136" s="603" t="s">
        <v>2060</v>
      </c>
      <c r="B136" s="600" t="s">
        <v>1878</v>
      </c>
      <c r="C136" s="590" t="s">
        <v>7335</v>
      </c>
      <c r="D136" s="102">
        <v>9075</v>
      </c>
      <c r="E136" s="102" t="s">
        <v>7338</v>
      </c>
      <c r="F136" s="592" t="s">
        <v>8376</v>
      </c>
      <c r="H136" s="592" t="s">
        <v>7353</v>
      </c>
      <c r="I136" s="592" t="s">
        <v>7353</v>
      </c>
      <c r="N136" s="605"/>
      <c r="O136" s="606"/>
    </row>
    <row r="137" spans="1:15" x14ac:dyDescent="0.25">
      <c r="A137" s="603" t="s">
        <v>2059</v>
      </c>
      <c r="B137" s="600" t="s">
        <v>1877</v>
      </c>
      <c r="C137" s="590" t="s">
        <v>7335</v>
      </c>
      <c r="D137" s="102">
        <v>9075</v>
      </c>
      <c r="E137" s="102" t="s">
        <v>7340</v>
      </c>
      <c r="F137" s="592" t="s">
        <v>8377</v>
      </c>
      <c r="H137" s="592" t="s">
        <v>7353</v>
      </c>
      <c r="I137" s="592" t="s">
        <v>7353</v>
      </c>
      <c r="N137" s="605"/>
      <c r="O137" s="606"/>
    </row>
    <row r="138" spans="1:15" x14ac:dyDescent="0.25">
      <c r="A138" s="603" t="s">
        <v>2058</v>
      </c>
      <c r="B138" s="600" t="s">
        <v>1876</v>
      </c>
      <c r="C138" s="590" t="s">
        <v>7339</v>
      </c>
      <c r="D138" s="102"/>
      <c r="E138" s="102" t="s">
        <v>7338</v>
      </c>
      <c r="F138" s="592" t="s">
        <v>8375</v>
      </c>
      <c r="H138" s="592" t="s">
        <v>7352</v>
      </c>
      <c r="I138" s="592" t="s">
        <v>7352</v>
      </c>
      <c r="N138" s="605"/>
      <c r="O138" s="606"/>
    </row>
    <row r="139" spans="1:15" x14ac:dyDescent="0.25">
      <c r="A139" s="603" t="s">
        <v>2057</v>
      </c>
      <c r="B139" s="600" t="s">
        <v>1875</v>
      </c>
      <c r="C139" s="590" t="s">
        <v>7335</v>
      </c>
      <c r="D139" s="102"/>
      <c r="E139" s="102" t="s">
        <v>7338</v>
      </c>
      <c r="F139" s="592" t="s">
        <v>8376</v>
      </c>
      <c r="H139" s="592" t="s">
        <v>7353</v>
      </c>
      <c r="I139" s="592" t="s">
        <v>7353</v>
      </c>
      <c r="N139" s="605"/>
      <c r="O139" s="606"/>
    </row>
    <row r="140" spans="1:15" x14ac:dyDescent="0.25">
      <c r="A140" s="603" t="s">
        <v>2056</v>
      </c>
      <c r="B140" s="600" t="s">
        <v>1874</v>
      </c>
      <c r="C140" s="590" t="s">
        <v>7335</v>
      </c>
      <c r="D140" s="102">
        <v>9125</v>
      </c>
      <c r="E140" s="102" t="s">
        <v>7340</v>
      </c>
      <c r="F140" s="592" t="s">
        <v>8377</v>
      </c>
      <c r="H140" s="592" t="s">
        <v>7353</v>
      </c>
      <c r="I140" s="592" t="s">
        <v>7353</v>
      </c>
      <c r="N140" s="605"/>
      <c r="O140" s="606"/>
    </row>
    <row r="141" spans="1:15" x14ac:dyDescent="0.25">
      <c r="A141" s="603" t="s">
        <v>2055</v>
      </c>
      <c r="B141" s="600" t="s">
        <v>1873</v>
      </c>
      <c r="C141" s="590" t="s">
        <v>7336</v>
      </c>
      <c r="D141" s="102">
        <v>9125</v>
      </c>
      <c r="E141" s="102" t="s">
        <v>7340</v>
      </c>
      <c r="F141" s="592" t="s">
        <v>8378</v>
      </c>
      <c r="H141" s="592" t="s">
        <v>7353</v>
      </c>
      <c r="I141" s="592" t="s">
        <v>7352</v>
      </c>
      <c r="N141" s="605"/>
      <c r="O141" s="606"/>
    </row>
    <row r="142" spans="1:15" x14ac:dyDescent="0.25">
      <c r="A142" s="603" t="s">
        <v>2054</v>
      </c>
      <c r="B142" s="600" t="s">
        <v>1872</v>
      </c>
      <c r="C142" s="590" t="s">
        <v>7341</v>
      </c>
      <c r="D142" s="102">
        <v>9055</v>
      </c>
      <c r="E142" s="102" t="s">
        <v>7338</v>
      </c>
      <c r="F142" s="592" t="s">
        <v>8377</v>
      </c>
      <c r="H142" s="592" t="s">
        <v>7353</v>
      </c>
      <c r="I142" s="592" t="s">
        <v>7353</v>
      </c>
      <c r="N142" s="605"/>
      <c r="O142" s="606"/>
    </row>
    <row r="143" spans="1:15" x14ac:dyDescent="0.25">
      <c r="A143" s="603" t="s">
        <v>2053</v>
      </c>
      <c r="B143" s="600" t="s">
        <v>1871</v>
      </c>
      <c r="C143" s="590" t="s">
        <v>7336</v>
      </c>
      <c r="D143" s="102">
        <v>9055</v>
      </c>
      <c r="E143" s="102" t="s">
        <v>7338</v>
      </c>
      <c r="F143" s="592" t="s">
        <v>8378</v>
      </c>
      <c r="H143" s="592" t="s">
        <v>7353</v>
      </c>
      <c r="I143" s="592" t="s">
        <v>7352</v>
      </c>
      <c r="N143" s="605"/>
      <c r="O143" s="606"/>
    </row>
    <row r="144" spans="1:15" x14ac:dyDescent="0.25">
      <c r="A144" s="603" t="s">
        <v>2052</v>
      </c>
      <c r="B144" s="600" t="s">
        <v>1870</v>
      </c>
      <c r="C144" s="590" t="s">
        <v>7335</v>
      </c>
      <c r="D144" s="102">
        <v>9055</v>
      </c>
      <c r="E144" s="102" t="s">
        <v>7338</v>
      </c>
      <c r="F144" s="592" t="s">
        <v>8377</v>
      </c>
      <c r="H144" s="592" t="s">
        <v>7353</v>
      </c>
      <c r="I144" s="592" t="s">
        <v>7353</v>
      </c>
      <c r="N144" s="605"/>
      <c r="O144" s="606"/>
    </row>
    <row r="145" spans="1:15" x14ac:dyDescent="0.25">
      <c r="A145" s="603" t="s">
        <v>2051</v>
      </c>
      <c r="B145" s="600" t="s">
        <v>1869</v>
      </c>
      <c r="C145" s="590" t="s">
        <v>7335</v>
      </c>
      <c r="D145" s="102">
        <v>9095</v>
      </c>
      <c r="E145" s="102" t="s">
        <v>7340</v>
      </c>
      <c r="F145" s="592" t="s">
        <v>8377</v>
      </c>
      <c r="H145" s="592" t="s">
        <v>7353</v>
      </c>
      <c r="I145" s="592" t="s">
        <v>7353</v>
      </c>
      <c r="N145" s="605"/>
      <c r="O145" s="606"/>
    </row>
    <row r="146" spans="1:15" x14ac:dyDescent="0.25">
      <c r="A146" s="603" t="s">
        <v>2050</v>
      </c>
      <c r="B146" s="600" t="s">
        <v>1868</v>
      </c>
      <c r="C146" s="590" t="s">
        <v>7341</v>
      </c>
      <c r="D146" s="102">
        <v>9095</v>
      </c>
      <c r="E146" s="102" t="s">
        <v>7340</v>
      </c>
      <c r="F146" s="592" t="s">
        <v>8377</v>
      </c>
      <c r="H146" s="592" t="s">
        <v>7353</v>
      </c>
      <c r="I146" s="592" t="s">
        <v>7353</v>
      </c>
      <c r="N146" s="605"/>
      <c r="O146" s="606"/>
    </row>
    <row r="147" spans="1:15" x14ac:dyDescent="0.25">
      <c r="A147" s="603" t="s">
        <v>2049</v>
      </c>
      <c r="B147" s="600" t="s">
        <v>1867</v>
      </c>
      <c r="C147" s="590" t="s">
        <v>7335</v>
      </c>
      <c r="D147" s="102">
        <v>9095</v>
      </c>
      <c r="E147" s="102" t="s">
        <v>7340</v>
      </c>
      <c r="F147" s="592" t="s">
        <v>8376</v>
      </c>
      <c r="H147" s="592" t="s">
        <v>7353</v>
      </c>
      <c r="I147" s="592" t="s">
        <v>7353</v>
      </c>
      <c r="N147" s="605"/>
      <c r="O147" s="606"/>
    </row>
    <row r="148" spans="1:15" x14ac:dyDescent="0.25">
      <c r="A148" s="603" t="s">
        <v>2048</v>
      </c>
      <c r="B148" s="600" t="s">
        <v>1866</v>
      </c>
      <c r="C148" s="590" t="s">
        <v>7335</v>
      </c>
      <c r="D148" s="102">
        <v>9055</v>
      </c>
      <c r="E148" s="102" t="s">
        <v>7338</v>
      </c>
      <c r="F148" s="592" t="s">
        <v>8378</v>
      </c>
      <c r="H148" s="592" t="s">
        <v>7353</v>
      </c>
      <c r="I148" s="592" t="s">
        <v>7352</v>
      </c>
      <c r="N148" s="605"/>
      <c r="O148" s="606"/>
    </row>
    <row r="149" spans="1:15" x14ac:dyDescent="0.25">
      <c r="A149" s="603" t="s">
        <v>2047</v>
      </c>
      <c r="B149" s="600" t="s">
        <v>1865</v>
      </c>
      <c r="C149" s="590" t="s">
        <v>7335</v>
      </c>
      <c r="D149" s="102">
        <v>9055</v>
      </c>
      <c r="E149" s="102" t="s">
        <v>7338</v>
      </c>
      <c r="F149" s="592" t="s">
        <v>8377</v>
      </c>
      <c r="H149" s="592" t="s">
        <v>7353</v>
      </c>
      <c r="I149" s="592" t="s">
        <v>7353</v>
      </c>
      <c r="N149" s="605"/>
      <c r="O149" s="606"/>
    </row>
    <row r="150" spans="1:15" x14ac:dyDescent="0.25">
      <c r="A150" s="603" t="s">
        <v>2046</v>
      </c>
      <c r="B150" s="600" t="s">
        <v>1864</v>
      </c>
      <c r="C150" s="590" t="s">
        <v>7335</v>
      </c>
      <c r="D150" s="102">
        <v>9055</v>
      </c>
      <c r="E150" s="102" t="s">
        <v>7338</v>
      </c>
      <c r="F150" s="592" t="s">
        <v>8377</v>
      </c>
      <c r="H150" s="592" t="s">
        <v>7353</v>
      </c>
      <c r="I150" s="592" t="s">
        <v>7353</v>
      </c>
      <c r="N150" s="605"/>
      <c r="O150" s="606"/>
    </row>
    <row r="151" spans="1:15" x14ac:dyDescent="0.25">
      <c r="A151" s="603" t="s">
        <v>2045</v>
      </c>
      <c r="B151" s="600" t="s">
        <v>1863</v>
      </c>
      <c r="C151" s="590" t="s">
        <v>7335</v>
      </c>
      <c r="D151" s="102">
        <v>9050</v>
      </c>
      <c r="E151" s="102" t="s">
        <v>7340</v>
      </c>
      <c r="F151" s="592" t="s">
        <v>8377</v>
      </c>
      <c r="H151" s="592" t="s">
        <v>7353</v>
      </c>
      <c r="I151" s="592" t="s">
        <v>7353</v>
      </c>
      <c r="N151" s="605"/>
      <c r="O151" s="606"/>
    </row>
    <row r="152" spans="1:15" x14ac:dyDescent="0.25">
      <c r="A152" s="603" t="s">
        <v>2044</v>
      </c>
      <c r="B152" s="600" t="s">
        <v>1862</v>
      </c>
      <c r="C152" s="590" t="s">
        <v>7341</v>
      </c>
      <c r="D152" s="102">
        <v>9145</v>
      </c>
      <c r="E152" s="102" t="s">
        <v>7340</v>
      </c>
      <c r="F152" s="592" t="s">
        <v>8377</v>
      </c>
      <c r="H152" s="592" t="s">
        <v>7353</v>
      </c>
      <c r="I152" s="592" t="s">
        <v>7353</v>
      </c>
      <c r="N152" s="605"/>
      <c r="O152" s="606"/>
    </row>
    <row r="153" spans="1:15" x14ac:dyDescent="0.25">
      <c r="A153" s="603" t="s">
        <v>2043</v>
      </c>
      <c r="B153" s="600" t="s">
        <v>1861</v>
      </c>
      <c r="C153" s="590" t="s">
        <v>7335</v>
      </c>
      <c r="D153" s="102">
        <v>9145</v>
      </c>
      <c r="E153" s="102" t="s">
        <v>7340</v>
      </c>
      <c r="F153" s="592" t="s">
        <v>8377</v>
      </c>
      <c r="H153" s="592" t="s">
        <v>7353</v>
      </c>
      <c r="I153" s="592" t="s">
        <v>7353</v>
      </c>
      <c r="N153" s="605"/>
      <c r="O153" s="606"/>
    </row>
    <row r="154" spans="1:15" x14ac:dyDescent="0.25">
      <c r="A154" s="603" t="s">
        <v>2042</v>
      </c>
      <c r="B154" s="600" t="s">
        <v>1860</v>
      </c>
      <c r="C154" s="590" t="s">
        <v>7339</v>
      </c>
      <c r="D154" s="102">
        <v>9040</v>
      </c>
      <c r="E154" s="102" t="s">
        <v>7340</v>
      </c>
      <c r="F154" s="592" t="s">
        <v>8377</v>
      </c>
      <c r="H154" s="592" t="s">
        <v>7352</v>
      </c>
      <c r="I154" s="592" t="s">
        <v>7353</v>
      </c>
      <c r="N154" s="605"/>
      <c r="O154" s="606"/>
    </row>
    <row r="155" spans="1:15" x14ac:dyDescent="0.25">
      <c r="A155" s="603" t="s">
        <v>2041</v>
      </c>
      <c r="B155" s="601" t="s">
        <v>11766</v>
      </c>
      <c r="C155" s="590" t="s">
        <v>7335</v>
      </c>
      <c r="D155" s="102">
        <v>9040</v>
      </c>
      <c r="E155" s="102" t="s">
        <v>7340</v>
      </c>
      <c r="F155" s="592" t="s">
        <v>8376</v>
      </c>
      <c r="H155" s="592" t="s">
        <v>7353</v>
      </c>
      <c r="I155" s="592" t="s">
        <v>7353</v>
      </c>
      <c r="N155" s="605"/>
      <c r="O155" s="606"/>
    </row>
    <row r="156" spans="1:15" x14ac:dyDescent="0.25">
      <c r="A156" s="603" t="s">
        <v>2040</v>
      </c>
      <c r="B156" s="600" t="s">
        <v>1858</v>
      </c>
      <c r="C156" s="590" t="s">
        <v>7341</v>
      </c>
      <c r="D156" s="102">
        <v>9030</v>
      </c>
      <c r="E156" s="102" t="s">
        <v>7340</v>
      </c>
      <c r="F156" s="592" t="s">
        <v>8377</v>
      </c>
      <c r="H156" s="592" t="s">
        <v>7353</v>
      </c>
      <c r="I156" s="592" t="s">
        <v>7353</v>
      </c>
      <c r="N156" s="605"/>
      <c r="O156" s="606"/>
    </row>
    <row r="157" spans="1:15" x14ac:dyDescent="0.25">
      <c r="A157" s="603" t="s">
        <v>2039</v>
      </c>
      <c r="B157" s="600" t="s">
        <v>1857</v>
      </c>
      <c r="C157" s="590" t="s">
        <v>7336</v>
      </c>
      <c r="D157" s="102">
        <v>9165</v>
      </c>
      <c r="E157" s="102" t="s">
        <v>7338</v>
      </c>
      <c r="F157" s="592" t="s">
        <v>8377</v>
      </c>
      <c r="H157" s="592" t="s">
        <v>7353</v>
      </c>
      <c r="I157" s="592" t="s">
        <v>7353</v>
      </c>
      <c r="N157" s="605"/>
      <c r="O157" s="606"/>
    </row>
    <row r="158" spans="1:15" x14ac:dyDescent="0.25">
      <c r="A158" s="603" t="s">
        <v>2038</v>
      </c>
      <c r="B158" s="600" t="s">
        <v>1856</v>
      </c>
      <c r="C158" s="590" t="s">
        <v>7335</v>
      </c>
      <c r="D158" s="102">
        <v>9165</v>
      </c>
      <c r="E158" s="102" t="s">
        <v>7340</v>
      </c>
      <c r="F158" s="592" t="s">
        <v>8377</v>
      </c>
      <c r="H158" s="592" t="s">
        <v>7353</v>
      </c>
      <c r="I158" s="592" t="s">
        <v>7353</v>
      </c>
      <c r="N158" s="605"/>
      <c r="O158" s="606"/>
    </row>
    <row r="159" spans="1:15" x14ac:dyDescent="0.25">
      <c r="A159" s="603" t="s">
        <v>2037</v>
      </c>
      <c r="B159" s="600" t="s">
        <v>1855</v>
      </c>
      <c r="C159" s="590" t="s">
        <v>7335</v>
      </c>
      <c r="D159" s="102">
        <v>9040</v>
      </c>
      <c r="E159" s="102" t="s">
        <v>7340</v>
      </c>
      <c r="F159" s="592" t="s">
        <v>8377</v>
      </c>
      <c r="H159" s="592" t="s">
        <v>7353</v>
      </c>
      <c r="I159" s="592" t="s">
        <v>7353</v>
      </c>
      <c r="N159" s="605"/>
      <c r="O159" s="606"/>
    </row>
    <row r="160" spans="1:15" x14ac:dyDescent="0.25">
      <c r="A160" s="603" t="s">
        <v>2036</v>
      </c>
      <c r="B160" s="600" t="s">
        <v>1854</v>
      </c>
      <c r="C160" s="590" t="s">
        <v>7335</v>
      </c>
      <c r="D160" s="102">
        <v>9025</v>
      </c>
      <c r="E160" s="102" t="s">
        <v>7340</v>
      </c>
      <c r="F160" s="592" t="s">
        <v>8376</v>
      </c>
      <c r="H160" s="592" t="s">
        <v>7353</v>
      </c>
      <c r="I160" s="592" t="s">
        <v>7353</v>
      </c>
      <c r="N160" s="605"/>
      <c r="O160" s="606"/>
    </row>
    <row r="161" spans="1:15" x14ac:dyDescent="0.25">
      <c r="A161" s="603" t="s">
        <v>2035</v>
      </c>
      <c r="B161" s="600" t="s">
        <v>1853</v>
      </c>
      <c r="C161" s="590" t="s">
        <v>7335</v>
      </c>
      <c r="D161" s="102">
        <v>9040</v>
      </c>
      <c r="E161" s="102" t="s">
        <v>7340</v>
      </c>
      <c r="F161" s="592" t="s">
        <v>8377</v>
      </c>
      <c r="H161" s="592" t="s">
        <v>7353</v>
      </c>
      <c r="I161" s="592" t="s">
        <v>7353</v>
      </c>
      <c r="N161" s="605"/>
      <c r="O161" s="606"/>
    </row>
    <row r="162" spans="1:15" x14ac:dyDescent="0.25">
      <c r="A162" s="603" t="s">
        <v>2034</v>
      </c>
      <c r="B162" s="600" t="s">
        <v>1852</v>
      </c>
      <c r="C162" s="590" t="s">
        <v>7341</v>
      </c>
      <c r="D162" s="102">
        <v>9040</v>
      </c>
      <c r="E162" s="102" t="s">
        <v>47</v>
      </c>
      <c r="F162" s="592" t="s">
        <v>8377</v>
      </c>
      <c r="H162" s="592" t="s">
        <v>7353</v>
      </c>
      <c r="I162" s="592" t="s">
        <v>7353</v>
      </c>
      <c r="N162" s="605"/>
      <c r="O162" s="606"/>
    </row>
    <row r="163" spans="1:15" x14ac:dyDescent="0.25">
      <c r="A163" s="603" t="s">
        <v>2033</v>
      </c>
      <c r="B163" s="600" t="s">
        <v>1851</v>
      </c>
      <c r="C163" s="590" t="s">
        <v>7336</v>
      </c>
      <c r="D163" s="102">
        <v>9025</v>
      </c>
      <c r="E163" s="102" t="s">
        <v>7338</v>
      </c>
      <c r="F163" s="592" t="s">
        <v>8376</v>
      </c>
      <c r="H163" s="592" t="s">
        <v>7353</v>
      </c>
      <c r="I163" s="592" t="s">
        <v>7353</v>
      </c>
      <c r="N163" s="605"/>
      <c r="O163" s="606"/>
    </row>
    <row r="164" spans="1:15" x14ac:dyDescent="0.25">
      <c r="A164" s="603" t="s">
        <v>2032</v>
      </c>
      <c r="B164" s="600" t="s">
        <v>1850</v>
      </c>
      <c r="C164" s="590" t="s">
        <v>7336</v>
      </c>
      <c r="D164" s="102">
        <v>9035</v>
      </c>
      <c r="E164" s="102" t="s">
        <v>7340</v>
      </c>
      <c r="F164" s="592" t="s">
        <v>8376</v>
      </c>
      <c r="H164" s="592" t="s">
        <v>7353</v>
      </c>
      <c r="I164" s="592" t="s">
        <v>7353</v>
      </c>
      <c r="N164" s="605"/>
      <c r="O164" s="606"/>
    </row>
    <row r="165" spans="1:15" x14ac:dyDescent="0.25">
      <c r="A165" s="603" t="s">
        <v>2031</v>
      </c>
      <c r="B165" s="600" t="s">
        <v>1849</v>
      </c>
      <c r="C165" s="590" t="s">
        <v>7335</v>
      </c>
      <c r="D165" s="102">
        <v>9035</v>
      </c>
      <c r="E165" s="102" t="s">
        <v>7340</v>
      </c>
      <c r="F165" s="592" t="s">
        <v>8376</v>
      </c>
      <c r="H165" s="592" t="s">
        <v>7353</v>
      </c>
      <c r="I165" s="592" t="s">
        <v>7353</v>
      </c>
      <c r="N165" s="605"/>
      <c r="O165" s="606"/>
    </row>
    <row r="166" spans="1:15" x14ac:dyDescent="0.25">
      <c r="A166" s="603" t="s">
        <v>2030</v>
      </c>
      <c r="B166" s="601" t="s">
        <v>11767</v>
      </c>
      <c r="C166" s="590" t="s">
        <v>7336</v>
      </c>
      <c r="D166" s="102"/>
      <c r="E166" s="102" t="s">
        <v>7340</v>
      </c>
      <c r="F166" s="592" t="s">
        <v>8376</v>
      </c>
      <c r="H166" s="592" t="s">
        <v>7353</v>
      </c>
      <c r="I166" s="592" t="s">
        <v>7353</v>
      </c>
      <c r="N166" s="605"/>
      <c r="O166" s="606"/>
    </row>
    <row r="167" spans="1:15" x14ac:dyDescent="0.25">
      <c r="A167" s="603" t="s">
        <v>2029</v>
      </c>
      <c r="B167" s="600" t="s">
        <v>1847</v>
      </c>
      <c r="C167" s="590" t="s">
        <v>7335</v>
      </c>
      <c r="D167" s="102">
        <v>9035</v>
      </c>
      <c r="E167" s="102" t="s">
        <v>7340</v>
      </c>
      <c r="F167" s="592" t="s">
        <v>8377</v>
      </c>
      <c r="H167" s="592" t="s">
        <v>7353</v>
      </c>
      <c r="I167" s="592" t="s">
        <v>7353</v>
      </c>
      <c r="N167" s="605"/>
      <c r="O167" s="606"/>
    </row>
    <row r="168" spans="1:15" x14ac:dyDescent="0.25">
      <c r="A168" s="603" t="s">
        <v>2028</v>
      </c>
      <c r="B168" s="600" t="s">
        <v>1846</v>
      </c>
      <c r="C168" s="590" t="s">
        <v>7335</v>
      </c>
      <c r="D168" s="102">
        <v>9035</v>
      </c>
      <c r="E168" s="102" t="s">
        <v>7340</v>
      </c>
      <c r="F168" s="592" t="s">
        <v>8376</v>
      </c>
      <c r="H168" s="592" t="s">
        <v>7353</v>
      </c>
      <c r="I168" s="592" t="s">
        <v>7353</v>
      </c>
      <c r="N168" s="605"/>
      <c r="O168" s="606"/>
    </row>
    <row r="169" spans="1:15" x14ac:dyDescent="0.25">
      <c r="A169" s="603" t="s">
        <v>92</v>
      </c>
      <c r="B169" s="600" t="s">
        <v>1845</v>
      </c>
      <c r="C169" s="590" t="s">
        <v>7336</v>
      </c>
      <c r="D169" s="102"/>
      <c r="E169" s="102" t="s">
        <v>7338</v>
      </c>
      <c r="F169" s="592" t="s">
        <v>8378</v>
      </c>
      <c r="H169" s="592" t="s">
        <v>7353</v>
      </c>
      <c r="I169" s="592" t="s">
        <v>7352</v>
      </c>
      <c r="N169" s="605"/>
      <c r="O169" s="606"/>
    </row>
    <row r="170" spans="1:15" x14ac:dyDescent="0.25">
      <c r="A170" s="603" t="s">
        <v>2027</v>
      </c>
      <c r="B170" s="600" t="s">
        <v>1844</v>
      </c>
      <c r="C170" s="590" t="s">
        <v>7335</v>
      </c>
      <c r="D170" s="102">
        <v>9035</v>
      </c>
      <c r="E170" s="102" t="s">
        <v>7340</v>
      </c>
      <c r="F170" s="592" t="s">
        <v>8377</v>
      </c>
      <c r="H170" s="592" t="s">
        <v>7353</v>
      </c>
      <c r="I170" s="592" t="s">
        <v>7353</v>
      </c>
      <c r="N170" s="605"/>
      <c r="O170" s="606"/>
    </row>
    <row r="171" spans="1:15" x14ac:dyDescent="0.25">
      <c r="A171" s="603" t="s">
        <v>2026</v>
      </c>
      <c r="B171" s="600" t="s">
        <v>1843</v>
      </c>
      <c r="C171" s="590" t="s">
        <v>7336</v>
      </c>
      <c r="D171" s="102"/>
      <c r="E171" s="102" t="s">
        <v>7338</v>
      </c>
      <c r="F171" s="592" t="s">
        <v>8376</v>
      </c>
      <c r="H171" s="592" t="s">
        <v>7353</v>
      </c>
      <c r="I171" s="592" t="s">
        <v>7353</v>
      </c>
      <c r="N171" s="605"/>
      <c r="O171" s="606"/>
    </row>
    <row r="172" spans="1:15" x14ac:dyDescent="0.25">
      <c r="A172" s="603" t="s">
        <v>2025</v>
      </c>
      <c r="B172" s="600" t="s">
        <v>1842</v>
      </c>
      <c r="C172" s="590" t="s">
        <v>7335</v>
      </c>
      <c r="D172" s="102">
        <v>9035</v>
      </c>
      <c r="E172" s="102" t="s">
        <v>7338</v>
      </c>
      <c r="F172" s="592" t="s">
        <v>8376</v>
      </c>
      <c r="H172" s="592" t="s">
        <v>7353</v>
      </c>
      <c r="I172" s="592" t="s">
        <v>7353</v>
      </c>
      <c r="N172" s="605"/>
      <c r="O172" s="606"/>
    </row>
    <row r="173" spans="1:15" x14ac:dyDescent="0.25">
      <c r="A173" s="603" t="s">
        <v>2024</v>
      </c>
      <c r="B173" s="600" t="s">
        <v>1841</v>
      </c>
      <c r="C173" s="590" t="s">
        <v>7335</v>
      </c>
      <c r="D173" s="102">
        <v>9035</v>
      </c>
      <c r="E173" s="102" t="s">
        <v>7340</v>
      </c>
      <c r="F173" s="592" t="s">
        <v>8377</v>
      </c>
      <c r="H173" s="592" t="s">
        <v>7353</v>
      </c>
      <c r="I173" s="592" t="s">
        <v>7353</v>
      </c>
      <c r="N173" s="605"/>
      <c r="O173" s="606"/>
    </row>
    <row r="174" spans="1:15" x14ac:dyDescent="0.25">
      <c r="A174" s="603" t="s">
        <v>2023</v>
      </c>
      <c r="B174" s="600" t="s">
        <v>1840</v>
      </c>
      <c r="C174" s="590" t="s">
        <v>7335</v>
      </c>
      <c r="D174" s="102">
        <v>9035</v>
      </c>
      <c r="E174" s="102" t="s">
        <v>7340</v>
      </c>
      <c r="F174" s="592" t="s">
        <v>8376</v>
      </c>
      <c r="H174" s="592" t="s">
        <v>7353</v>
      </c>
      <c r="I174" s="592" t="s">
        <v>7353</v>
      </c>
      <c r="N174" s="605"/>
      <c r="O174" s="606"/>
    </row>
    <row r="175" spans="1:15" x14ac:dyDescent="0.25">
      <c r="A175" s="603" t="s">
        <v>2022</v>
      </c>
      <c r="B175" s="600" t="s">
        <v>1839</v>
      </c>
      <c r="C175" s="590" t="s">
        <v>7335</v>
      </c>
      <c r="D175" s="102">
        <v>9035</v>
      </c>
      <c r="E175" s="102" t="s">
        <v>7338</v>
      </c>
      <c r="F175" s="592" t="s">
        <v>8377</v>
      </c>
      <c r="H175" s="592" t="s">
        <v>7353</v>
      </c>
      <c r="I175" s="592" t="s">
        <v>7353</v>
      </c>
      <c r="N175" s="605"/>
      <c r="O175" s="606"/>
    </row>
    <row r="176" spans="1:15" x14ac:dyDescent="0.25">
      <c r="A176" s="603" t="s">
        <v>2021</v>
      </c>
      <c r="B176" s="600" t="s">
        <v>1838</v>
      </c>
      <c r="C176" s="590" t="s">
        <v>7335</v>
      </c>
      <c r="D176" s="102">
        <v>9040</v>
      </c>
      <c r="E176" s="102" t="s">
        <v>7340</v>
      </c>
      <c r="F176" s="592" t="s">
        <v>8377</v>
      </c>
      <c r="H176" s="592" t="s">
        <v>7353</v>
      </c>
      <c r="I176" s="592" t="s">
        <v>7353</v>
      </c>
      <c r="N176" s="605"/>
      <c r="O176" s="606"/>
    </row>
    <row r="177" spans="1:15" x14ac:dyDescent="0.25">
      <c r="A177" s="603" t="s">
        <v>2020</v>
      </c>
      <c r="B177" s="600" t="s">
        <v>1837</v>
      </c>
      <c r="C177" s="590" t="s">
        <v>7336</v>
      </c>
      <c r="D177" s="102">
        <v>9040</v>
      </c>
      <c r="E177" s="102" t="s">
        <v>7338</v>
      </c>
      <c r="F177" s="592" t="s">
        <v>8378</v>
      </c>
      <c r="H177" s="592" t="s">
        <v>7353</v>
      </c>
      <c r="I177" s="592" t="s">
        <v>7352</v>
      </c>
      <c r="N177" s="605"/>
      <c r="O177" s="606"/>
    </row>
    <row r="178" spans="1:15" x14ac:dyDescent="0.25">
      <c r="A178" s="603" t="s">
        <v>2019</v>
      </c>
      <c r="B178" s="600" t="s">
        <v>1836</v>
      </c>
      <c r="C178" s="590" t="s">
        <v>7335</v>
      </c>
      <c r="D178" s="102" t="s">
        <v>7359</v>
      </c>
      <c r="E178" s="102" t="s">
        <v>7340</v>
      </c>
      <c r="F178" s="592" t="s">
        <v>8376</v>
      </c>
      <c r="H178" s="592" t="s">
        <v>7353</v>
      </c>
      <c r="I178" s="592" t="s">
        <v>7353</v>
      </c>
      <c r="N178" s="605"/>
      <c r="O178" s="606"/>
    </row>
    <row r="179" spans="1:15" x14ac:dyDescent="0.25">
      <c r="A179" s="604" t="s">
        <v>2018</v>
      </c>
      <c r="B179" s="600" t="s">
        <v>1835</v>
      </c>
      <c r="C179" s="590" t="s">
        <v>7335</v>
      </c>
      <c r="D179" s="102">
        <v>9025</v>
      </c>
      <c r="E179" s="102" t="s">
        <v>47</v>
      </c>
      <c r="F179" s="592" t="s">
        <v>10173</v>
      </c>
      <c r="H179" s="592" t="s">
        <v>7353</v>
      </c>
      <c r="I179" s="592" t="s">
        <v>7353</v>
      </c>
      <c r="N179" s="605"/>
      <c r="O179" s="607"/>
    </row>
    <row r="180" spans="1:15" x14ac:dyDescent="0.25">
      <c r="A180" s="603" t="s">
        <v>2017</v>
      </c>
      <c r="B180" s="600" t="s">
        <v>1834</v>
      </c>
      <c r="C180" s="590" t="s">
        <v>7336</v>
      </c>
      <c r="D180" s="102"/>
      <c r="E180" s="102" t="s">
        <v>7338</v>
      </c>
      <c r="F180" s="592" t="s">
        <v>10172</v>
      </c>
      <c r="H180" s="592" t="s">
        <v>7353</v>
      </c>
      <c r="I180" s="592" t="s">
        <v>7352</v>
      </c>
      <c r="N180" s="605"/>
      <c r="O180" s="606"/>
    </row>
    <row r="181" spans="1:15" x14ac:dyDescent="0.25">
      <c r="A181" s="603" t="s">
        <v>4023</v>
      </c>
      <c r="B181" s="601" t="s">
        <v>4024</v>
      </c>
      <c r="C181" s="590" t="s">
        <v>10170</v>
      </c>
      <c r="D181" s="102"/>
      <c r="E181" s="102" t="s">
        <v>7338</v>
      </c>
      <c r="F181" s="592" t="s">
        <v>10175</v>
      </c>
      <c r="H181" s="592" t="s">
        <v>7353</v>
      </c>
      <c r="I181" s="592" t="s">
        <v>7353</v>
      </c>
      <c r="N181" s="605"/>
      <c r="O181" s="606"/>
    </row>
    <row r="182" spans="1:15" x14ac:dyDescent="0.25">
      <c r="A182" s="603" t="s">
        <v>7359</v>
      </c>
      <c r="B182" s="600" t="s">
        <v>10151</v>
      </c>
      <c r="C182" s="590" t="s">
        <v>10170</v>
      </c>
      <c r="D182" s="102"/>
      <c r="E182" s="102"/>
      <c r="F182" s="592" t="s">
        <v>7334</v>
      </c>
      <c r="H182" s="592" t="s">
        <v>7353</v>
      </c>
      <c r="I182" s="592" t="s">
        <v>7353</v>
      </c>
      <c r="N182" s="605"/>
      <c r="O182" s="606"/>
    </row>
    <row r="183" spans="1:15" x14ac:dyDescent="0.25">
      <c r="A183" s="603" t="s">
        <v>2016</v>
      </c>
      <c r="B183" s="600" t="s">
        <v>1833</v>
      </c>
      <c r="C183" s="590" t="s">
        <v>10171</v>
      </c>
      <c r="D183" s="102"/>
      <c r="E183" s="102" t="s">
        <v>47</v>
      </c>
      <c r="F183" s="592" t="s">
        <v>7334</v>
      </c>
      <c r="H183" s="592" t="s">
        <v>7353</v>
      </c>
      <c r="I183" s="592" t="s">
        <v>7353</v>
      </c>
      <c r="N183" s="605"/>
      <c r="O183" s="606"/>
    </row>
    <row r="184" spans="1:15" x14ac:dyDescent="0.25">
      <c r="A184" s="603" t="s">
        <v>2015</v>
      </c>
      <c r="B184" s="600" t="s">
        <v>1832</v>
      </c>
      <c r="C184" s="590" t="s">
        <v>10170</v>
      </c>
      <c r="D184" s="102"/>
      <c r="E184" s="102"/>
      <c r="F184" s="592" t="s">
        <v>7334</v>
      </c>
      <c r="H184" s="592" t="s">
        <v>7353</v>
      </c>
      <c r="I184" s="592" t="s">
        <v>7353</v>
      </c>
      <c r="N184" s="605"/>
      <c r="O184" s="606"/>
    </row>
    <row r="185" spans="1:15" x14ac:dyDescent="0.25">
      <c r="A185" s="603" t="s">
        <v>7362</v>
      </c>
      <c r="B185" s="600" t="s">
        <v>10150</v>
      </c>
      <c r="C185" s="590" t="s">
        <v>10170</v>
      </c>
      <c r="D185" s="102"/>
      <c r="E185" s="102"/>
      <c r="F185" s="592" t="s">
        <v>7334</v>
      </c>
      <c r="H185" s="592" t="s">
        <v>7353</v>
      </c>
      <c r="I185" s="592" t="s">
        <v>7353</v>
      </c>
      <c r="N185" s="605"/>
      <c r="O185" s="606"/>
    </row>
    <row r="186" spans="1:15" x14ac:dyDescent="0.25">
      <c r="A186" s="603" t="s">
        <v>7364</v>
      </c>
      <c r="B186" s="600" t="s">
        <v>11769</v>
      </c>
      <c r="C186" s="590" t="s">
        <v>10170</v>
      </c>
      <c r="D186" s="102"/>
      <c r="E186" s="102"/>
      <c r="F186" s="592" t="s">
        <v>7334</v>
      </c>
      <c r="H186" s="592" t="s">
        <v>7353</v>
      </c>
      <c r="I186" s="592" t="s">
        <v>7353</v>
      </c>
      <c r="N186" s="605"/>
      <c r="O186" s="606"/>
    </row>
    <row r="187" spans="1:15" x14ac:dyDescent="0.25">
      <c r="A187" s="603" t="s">
        <v>2014</v>
      </c>
      <c r="B187" s="600" t="s">
        <v>1831</v>
      </c>
      <c r="C187" s="590" t="s">
        <v>7339</v>
      </c>
      <c r="D187" s="102"/>
      <c r="E187" s="102" t="s">
        <v>47</v>
      </c>
      <c r="F187" s="592" t="s">
        <v>7334</v>
      </c>
      <c r="H187" s="592" t="s">
        <v>7352</v>
      </c>
      <c r="I187" s="592" t="s">
        <v>7353</v>
      </c>
      <c r="N187" s="605"/>
      <c r="O187" s="606"/>
    </row>
    <row r="188" spans="1:15" x14ac:dyDescent="0.25">
      <c r="A188" s="603" t="s">
        <v>3542</v>
      </c>
      <c r="B188" s="600" t="s">
        <v>10152</v>
      </c>
      <c r="C188" s="590" t="s">
        <v>10170</v>
      </c>
      <c r="D188" s="102"/>
      <c r="E188" s="102"/>
      <c r="F188" s="592" t="s">
        <v>7334</v>
      </c>
      <c r="H188" s="592" t="s">
        <v>7353</v>
      </c>
      <c r="I188" s="592" t="s">
        <v>7353</v>
      </c>
      <c r="N188" s="605"/>
      <c r="O188" s="606"/>
    </row>
    <row r="189" spans="1:15" x14ac:dyDescent="0.25">
      <c r="A189" s="603" t="s">
        <v>2533</v>
      </c>
      <c r="B189" s="600" t="s">
        <v>10153</v>
      </c>
      <c r="C189" s="590" t="s">
        <v>10170</v>
      </c>
      <c r="D189" s="102"/>
      <c r="E189" s="102"/>
      <c r="F189" s="592" t="s">
        <v>7334</v>
      </c>
      <c r="H189" s="592" t="s">
        <v>7353</v>
      </c>
      <c r="I189" s="592" t="s">
        <v>7353</v>
      </c>
      <c r="N189" s="605"/>
      <c r="O189" s="606"/>
    </row>
    <row r="190" spans="1:15" x14ac:dyDescent="0.25">
      <c r="A190" s="603" t="s">
        <v>7369</v>
      </c>
      <c r="B190" s="601" t="s">
        <v>11770</v>
      </c>
      <c r="C190" s="590" t="s">
        <v>10170</v>
      </c>
      <c r="D190" s="102"/>
      <c r="E190" s="102"/>
      <c r="F190" s="592"/>
      <c r="H190" s="592" t="s">
        <v>7353</v>
      </c>
      <c r="I190" s="592" t="s">
        <v>7353</v>
      </c>
      <c r="N190" s="605"/>
      <c r="O190" s="606"/>
    </row>
    <row r="191" spans="1:15" x14ac:dyDescent="0.25">
      <c r="A191" s="603" t="s">
        <v>7371</v>
      </c>
      <c r="B191" s="601" t="s">
        <v>10154</v>
      </c>
      <c r="C191" s="590" t="s">
        <v>10170</v>
      </c>
      <c r="D191" s="102"/>
      <c r="E191" s="102"/>
      <c r="F191" s="592" t="s">
        <v>7334</v>
      </c>
      <c r="H191" s="592" t="s">
        <v>7353</v>
      </c>
      <c r="I191" s="592" t="s">
        <v>7353</v>
      </c>
      <c r="N191" s="605"/>
      <c r="O191" s="606"/>
    </row>
    <row r="192" spans="1:15" x14ac:dyDescent="0.25">
      <c r="A192" s="603" t="s">
        <v>3863</v>
      </c>
      <c r="B192" s="601" t="s">
        <v>11771</v>
      </c>
      <c r="C192" s="590" t="s">
        <v>10170</v>
      </c>
      <c r="D192" s="102"/>
      <c r="E192" s="102"/>
      <c r="F192" s="592"/>
      <c r="H192" s="592" t="s">
        <v>7353</v>
      </c>
      <c r="I192" s="592" t="s">
        <v>7353</v>
      </c>
      <c r="N192" s="605"/>
      <c r="O192" s="606"/>
    </row>
    <row r="193" spans="1:15" x14ac:dyDescent="0.25">
      <c r="A193" s="603" t="s">
        <v>2556</v>
      </c>
      <c r="B193" s="601" t="s">
        <v>11772</v>
      </c>
      <c r="C193" s="590" t="s">
        <v>10170</v>
      </c>
      <c r="D193" s="102"/>
      <c r="E193" s="102"/>
      <c r="F193" s="592"/>
      <c r="H193" s="592" t="s">
        <v>7353</v>
      </c>
      <c r="I193" s="592" t="s">
        <v>7353</v>
      </c>
      <c r="N193" s="605"/>
      <c r="O193" s="606"/>
    </row>
    <row r="194" spans="1:15" x14ac:dyDescent="0.25">
      <c r="A194" s="603" t="s">
        <v>7375</v>
      </c>
      <c r="B194" s="601" t="s">
        <v>11773</v>
      </c>
      <c r="C194" s="590" t="s">
        <v>10170</v>
      </c>
      <c r="D194" s="102"/>
      <c r="E194" s="102"/>
      <c r="F194" s="592" t="s">
        <v>7334</v>
      </c>
      <c r="H194" s="592" t="s">
        <v>7353</v>
      </c>
      <c r="I194" s="592" t="s">
        <v>7353</v>
      </c>
      <c r="N194" s="605"/>
      <c r="O194" s="606"/>
    </row>
    <row r="195" spans="1:15" x14ac:dyDescent="0.25">
      <c r="A195" s="612" t="s">
        <v>8129</v>
      </c>
      <c r="B195" s="591" t="s">
        <v>11774</v>
      </c>
      <c r="C195" s="590" t="s">
        <v>10170</v>
      </c>
      <c r="D195" s="102"/>
      <c r="E195" s="102"/>
      <c r="F195" s="591" t="s">
        <v>7334</v>
      </c>
      <c r="H195" s="592" t="s">
        <v>7353</v>
      </c>
      <c r="I195" s="592" t="s">
        <v>7353</v>
      </c>
      <c r="N195" s="605"/>
      <c r="O195" s="608"/>
    </row>
    <row r="196" spans="1:15" x14ac:dyDescent="0.25">
      <c r="A196" s="603" t="s">
        <v>2535</v>
      </c>
      <c r="B196" s="600" t="s">
        <v>10155</v>
      </c>
      <c r="C196" s="590" t="s">
        <v>10170</v>
      </c>
      <c r="D196" s="102"/>
      <c r="E196" s="102"/>
      <c r="F196" s="592" t="s">
        <v>7334</v>
      </c>
      <c r="H196" s="592" t="s">
        <v>7353</v>
      </c>
      <c r="I196" s="592" t="s">
        <v>7353</v>
      </c>
      <c r="N196" s="605"/>
      <c r="O196" s="606"/>
    </row>
    <row r="197" spans="1:15" x14ac:dyDescent="0.25">
      <c r="A197" s="603" t="s">
        <v>2013</v>
      </c>
      <c r="B197" s="600" t="s">
        <v>1830</v>
      </c>
      <c r="C197" s="590" t="s">
        <v>7341</v>
      </c>
      <c r="D197" s="102"/>
      <c r="E197" s="102" t="s">
        <v>47</v>
      </c>
      <c r="F197" s="592" t="s">
        <v>7334</v>
      </c>
      <c r="H197" s="592" t="s">
        <v>7353</v>
      </c>
      <c r="I197" s="592" t="s">
        <v>7353</v>
      </c>
      <c r="N197" s="605"/>
      <c r="O197" s="606"/>
    </row>
    <row r="198" spans="1:15" x14ac:dyDescent="0.25">
      <c r="A198" s="612" t="s">
        <v>8133</v>
      </c>
      <c r="B198" s="591" t="s">
        <v>11775</v>
      </c>
      <c r="C198" s="590" t="s">
        <v>10170</v>
      </c>
      <c r="D198" s="102"/>
      <c r="E198" s="102"/>
      <c r="F198" s="591" t="s">
        <v>7334</v>
      </c>
      <c r="H198" s="592" t="s">
        <v>7353</v>
      </c>
      <c r="I198" s="592" t="s">
        <v>7353</v>
      </c>
      <c r="N198" s="605"/>
      <c r="O198" s="608"/>
    </row>
    <row r="199" spans="1:15" x14ac:dyDescent="0.25">
      <c r="A199" s="603" t="s">
        <v>2534</v>
      </c>
      <c r="B199" s="600" t="s">
        <v>11776</v>
      </c>
      <c r="C199" s="590" t="s">
        <v>10170</v>
      </c>
      <c r="D199" s="102"/>
      <c r="E199" s="102"/>
      <c r="F199" s="592" t="s">
        <v>7334</v>
      </c>
      <c r="H199" s="592" t="s">
        <v>7353</v>
      </c>
      <c r="I199" s="592" t="s">
        <v>7353</v>
      </c>
      <c r="N199" s="605"/>
      <c r="O199" s="606"/>
    </row>
    <row r="200" spans="1:15" x14ac:dyDescent="0.25">
      <c r="A200" s="603" t="s">
        <v>7379</v>
      </c>
      <c r="B200" s="600" t="s">
        <v>11777</v>
      </c>
      <c r="C200" s="590" t="s">
        <v>10170</v>
      </c>
      <c r="D200" s="102"/>
      <c r="E200" s="102"/>
      <c r="F200" s="592" t="s">
        <v>7334</v>
      </c>
      <c r="H200" s="592" t="s">
        <v>7353</v>
      </c>
      <c r="I200" s="592" t="s">
        <v>7353</v>
      </c>
      <c r="N200" s="605"/>
      <c r="O200" s="606"/>
    </row>
    <row r="201" spans="1:15" x14ac:dyDescent="0.25">
      <c r="A201" s="603" t="s">
        <v>7381</v>
      </c>
      <c r="B201" s="600" t="s">
        <v>11778</v>
      </c>
      <c r="C201" s="590" t="s">
        <v>10170</v>
      </c>
      <c r="D201" s="102"/>
      <c r="E201" s="102"/>
      <c r="F201" s="592" t="s">
        <v>7334</v>
      </c>
      <c r="H201" s="592" t="s">
        <v>7353</v>
      </c>
      <c r="I201" s="592" t="s">
        <v>7353</v>
      </c>
      <c r="N201" s="605"/>
      <c r="O201" s="606"/>
    </row>
    <row r="202" spans="1:15" x14ac:dyDescent="0.25">
      <c r="A202" s="612" t="s">
        <v>14392</v>
      </c>
      <c r="B202" s="591" t="s">
        <v>11779</v>
      </c>
      <c r="C202" s="590" t="s">
        <v>10170</v>
      </c>
      <c r="D202" s="102"/>
      <c r="E202" s="102"/>
      <c r="F202" s="591" t="s">
        <v>7334</v>
      </c>
      <c r="H202" s="592" t="s">
        <v>7353</v>
      </c>
      <c r="I202" s="592" t="s">
        <v>7353</v>
      </c>
      <c r="N202" s="605"/>
      <c r="O202" s="608"/>
    </row>
    <row r="203" spans="1:15" x14ac:dyDescent="0.25">
      <c r="A203" s="603" t="s">
        <v>7383</v>
      </c>
      <c r="B203" s="600" t="s">
        <v>11780</v>
      </c>
      <c r="C203" s="590" t="s">
        <v>10170</v>
      </c>
      <c r="D203" s="102"/>
      <c r="E203" s="102"/>
      <c r="F203" s="592" t="s">
        <v>7334</v>
      </c>
      <c r="H203" s="592" t="s">
        <v>7353</v>
      </c>
      <c r="I203" s="592" t="s">
        <v>7353</v>
      </c>
      <c r="N203" s="605"/>
      <c r="O203" s="606"/>
    </row>
    <row r="204" spans="1:15" x14ac:dyDescent="0.25">
      <c r="A204" s="603" t="s">
        <v>8261</v>
      </c>
      <c r="B204" s="600" t="s">
        <v>11768</v>
      </c>
      <c r="C204" s="590" t="s">
        <v>7336</v>
      </c>
      <c r="F204" s="592" t="s">
        <v>7334</v>
      </c>
      <c r="H204" s="592" t="s">
        <v>7353</v>
      </c>
      <c r="I204" s="592" t="s">
        <v>7353</v>
      </c>
      <c r="N204" s="605"/>
      <c r="O204" s="606"/>
    </row>
  </sheetData>
  <autoFilter ref="A1:I3128"/>
  <pageMargins left="0.75" right="0.75" top="1" bottom="1" header="0.5" footer="0.5"/>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N84"/>
  <sheetViews>
    <sheetView showGridLines="0" zoomScale="115" zoomScaleNormal="115" workbookViewId="0">
      <pane xSplit="1" ySplit="11" topLeftCell="B12" activePane="bottomRight" state="frozen"/>
      <selection activeCell="I13" sqref="I13"/>
      <selection pane="topRight" activeCell="I13" sqref="I13"/>
      <selection pane="bottomLeft" activeCell="I13" sqref="I13"/>
      <selection pane="bottomRight" activeCell="H60" sqref="H60"/>
    </sheetView>
  </sheetViews>
  <sheetFormatPr defaultColWidth="0" defaultRowHeight="10.5" customHeight="1" zeroHeight="1" x14ac:dyDescent="0.2"/>
  <cols>
    <col min="1" max="1" width="49.7109375" style="178" customWidth="1"/>
    <col min="2" max="2" width="3" style="178" hidden="1" customWidth="1"/>
    <col min="3" max="3" width="10.7109375" style="178" bestFit="1" customWidth="1"/>
    <col min="4" max="8" width="10.42578125" style="178" customWidth="1"/>
    <col min="9" max="9" width="12.28515625" style="178" customWidth="1"/>
    <col min="10" max="13" width="10.42578125" style="178" customWidth="1"/>
    <col min="14" max="14" width="1" style="178" customWidth="1"/>
    <col min="15" max="16384" width="9.140625" style="178" hidden="1"/>
  </cols>
  <sheetData>
    <row r="1" spans="1:14" s="57" customFormat="1" ht="14.25" customHeight="1" x14ac:dyDescent="0.25">
      <c r="A1" s="51" t="e">
        <f>DistrictName</f>
        <v>#N/A</v>
      </c>
      <c r="B1" s="52"/>
      <c r="C1" s="53"/>
      <c r="D1" s="53"/>
      <c r="E1" s="54"/>
      <c r="F1" s="54"/>
      <c r="G1" s="54" t="s">
        <v>7390</v>
      </c>
      <c r="H1" s="56"/>
      <c r="I1" s="56"/>
      <c r="J1" s="56"/>
      <c r="K1" s="56"/>
      <c r="L1" s="56"/>
      <c r="M1" s="56"/>
      <c r="N1" s="53"/>
    </row>
    <row r="2" spans="1:14" s="57" customFormat="1" ht="12.75" x14ac:dyDescent="0.2">
      <c r="A2" s="58"/>
      <c r="B2" s="58"/>
      <c r="C2" s="53"/>
      <c r="D2" s="53"/>
      <c r="E2" s="59"/>
      <c r="F2" s="59"/>
      <c r="G2" s="59" t="s">
        <v>10156</v>
      </c>
      <c r="H2" s="55"/>
      <c r="I2" s="55"/>
      <c r="J2" s="55"/>
      <c r="K2" s="60"/>
      <c r="L2" s="55"/>
      <c r="M2" s="56"/>
      <c r="N2" s="53"/>
    </row>
    <row r="3" spans="1:14" s="57" customFormat="1" ht="12.75" hidden="1" x14ac:dyDescent="0.2">
      <c r="A3" s="58"/>
      <c r="B3" s="58"/>
      <c r="C3" s="53"/>
      <c r="D3" s="53"/>
      <c r="E3" s="59"/>
      <c r="F3" s="59"/>
      <c r="G3" s="59"/>
      <c r="H3" s="55"/>
      <c r="I3" s="55"/>
      <c r="J3" s="55"/>
      <c r="K3" s="60"/>
      <c r="L3" s="55"/>
      <c r="M3" s="56"/>
      <c r="N3" s="53"/>
    </row>
    <row r="4" spans="1:14" s="57" customFormat="1" ht="12.75" hidden="1" x14ac:dyDescent="0.2">
      <c r="A4" s="58"/>
      <c r="B4" s="58"/>
      <c r="C4" s="53"/>
      <c r="D4" s="53"/>
      <c r="E4" s="59"/>
      <c r="F4" s="59"/>
      <c r="G4" s="59"/>
      <c r="H4" s="55"/>
      <c r="I4" s="55"/>
      <c r="J4" s="55"/>
      <c r="K4" s="60"/>
      <c r="L4" s="55"/>
      <c r="M4" s="56"/>
      <c r="N4" s="53"/>
    </row>
    <row r="5" spans="1:14" s="57" customFormat="1" ht="12.75" hidden="1" x14ac:dyDescent="0.2">
      <c r="A5" s="58"/>
      <c r="B5" s="58"/>
      <c r="C5" s="53"/>
      <c r="D5" s="53"/>
      <c r="E5" s="59"/>
      <c r="F5" s="59"/>
      <c r="G5" s="59"/>
      <c r="H5" s="55"/>
      <c r="I5" s="55"/>
      <c r="J5" s="55"/>
      <c r="K5" s="60"/>
      <c r="L5" s="55"/>
      <c r="M5" s="56"/>
      <c r="N5" s="53"/>
    </row>
    <row r="6" spans="1:14" s="57" customFormat="1" ht="12.75" hidden="1" x14ac:dyDescent="0.2">
      <c r="A6" s="58"/>
      <c r="B6" s="58"/>
      <c r="C6" s="53"/>
      <c r="D6" s="53"/>
      <c r="E6" s="59"/>
      <c r="F6" s="59"/>
      <c r="G6" s="59"/>
      <c r="H6" s="55"/>
      <c r="I6" s="55"/>
      <c r="J6" s="55"/>
      <c r="K6" s="60"/>
      <c r="L6" s="55"/>
      <c r="M6" s="56"/>
      <c r="N6" s="53"/>
    </row>
    <row r="7" spans="1:14" s="57" customFormat="1" ht="12.75" x14ac:dyDescent="0.2">
      <c r="A7" s="61"/>
      <c r="B7" s="61"/>
      <c r="C7" s="62">
        <v>4010</v>
      </c>
      <c r="D7" s="63">
        <v>7010</v>
      </c>
      <c r="E7" s="64">
        <v>4367</v>
      </c>
      <c r="F7" s="64">
        <v>4318</v>
      </c>
      <c r="G7" s="62">
        <v>4365</v>
      </c>
      <c r="H7" s="63">
        <v>7365</v>
      </c>
      <c r="I7" s="63">
        <v>6365</v>
      </c>
      <c r="J7" s="64">
        <v>4186</v>
      </c>
      <c r="K7" s="65">
        <v>4298</v>
      </c>
      <c r="L7" s="63">
        <v>7358</v>
      </c>
      <c r="M7" s="66"/>
      <c r="N7" s="53"/>
    </row>
    <row r="8" spans="1:14" s="57" customFormat="1" ht="12.75" hidden="1" x14ac:dyDescent="0.2">
      <c r="A8" s="61"/>
      <c r="B8" s="61"/>
      <c r="C8" s="440">
        <f>LEN(C9)</f>
        <v>11</v>
      </c>
      <c r="D8" s="440">
        <f>LEN(D9)</f>
        <v>11</v>
      </c>
      <c r="E8" s="440">
        <f t="shared" ref="E8:L8" si="0">LEN(E9)</f>
        <v>11</v>
      </c>
      <c r="F8" s="440">
        <f t="shared" si="0"/>
        <v>11</v>
      </c>
      <c r="G8" s="440">
        <f t="shared" si="0"/>
        <v>11</v>
      </c>
      <c r="H8" s="440">
        <f t="shared" si="0"/>
        <v>11</v>
      </c>
      <c r="I8" s="440"/>
      <c r="J8" s="440">
        <f t="shared" si="0"/>
        <v>11</v>
      </c>
      <c r="K8" s="440">
        <f t="shared" si="0"/>
        <v>11</v>
      </c>
      <c r="L8" s="440">
        <f t="shared" si="0"/>
        <v>11</v>
      </c>
      <c r="M8" s="66"/>
      <c r="N8" s="53"/>
    </row>
    <row r="9" spans="1:14" s="463" customFormat="1" ht="12.75" hidden="1" x14ac:dyDescent="0.2">
      <c r="A9" s="61"/>
      <c r="B9" s="61"/>
      <c r="C9" s="459" t="s">
        <v>7328</v>
      </c>
      <c r="D9" s="459" t="s">
        <v>7329</v>
      </c>
      <c r="E9" s="459" t="s">
        <v>7330</v>
      </c>
      <c r="F9" s="460" t="s">
        <v>7331</v>
      </c>
      <c r="G9" s="461" t="s">
        <v>6102</v>
      </c>
      <c r="H9" s="461" t="s">
        <v>7332</v>
      </c>
      <c r="I9" s="461" t="s">
        <v>14390</v>
      </c>
      <c r="J9" s="460" t="s">
        <v>7314</v>
      </c>
      <c r="K9" s="460" t="s">
        <v>7315</v>
      </c>
      <c r="L9" s="460" t="s">
        <v>7333</v>
      </c>
      <c r="M9" s="66"/>
      <c r="N9" s="462"/>
    </row>
    <row r="10" spans="1:14" s="57" customFormat="1" ht="56.25" x14ac:dyDescent="0.2">
      <c r="A10" s="67"/>
      <c r="B10" s="67"/>
      <c r="C10" s="68" t="s">
        <v>27</v>
      </c>
      <c r="D10" s="68" t="s">
        <v>28</v>
      </c>
      <c r="E10" s="68" t="s">
        <v>29</v>
      </c>
      <c r="F10" s="68" t="s">
        <v>30</v>
      </c>
      <c r="G10" s="68" t="s">
        <v>31</v>
      </c>
      <c r="H10" s="68" t="s">
        <v>32</v>
      </c>
      <c r="I10" s="68" t="s">
        <v>14394</v>
      </c>
      <c r="J10" s="68" t="s">
        <v>33</v>
      </c>
      <c r="K10" s="69" t="s">
        <v>34</v>
      </c>
      <c r="L10" s="68" t="s">
        <v>35</v>
      </c>
      <c r="M10" s="70" t="s">
        <v>36</v>
      </c>
      <c r="N10" s="53"/>
    </row>
    <row r="11" spans="1:14" s="57" customFormat="1" ht="2.25" hidden="1" customHeight="1" x14ac:dyDescent="0.2">
      <c r="A11" s="71"/>
      <c r="B11" s="71"/>
      <c r="C11" s="455"/>
      <c r="D11" s="455"/>
      <c r="E11" s="455"/>
      <c r="F11" s="455"/>
      <c r="G11" s="455"/>
      <c r="H11" s="455"/>
      <c r="I11" s="455"/>
      <c r="J11" s="455"/>
      <c r="K11" s="455"/>
      <c r="L11" s="72"/>
      <c r="M11" s="73"/>
      <c r="N11" s="53"/>
    </row>
    <row r="12" spans="1:14" s="57" customFormat="1" ht="15" hidden="1" customHeight="1" x14ac:dyDescent="0.2">
      <c r="A12" s="71"/>
      <c r="B12" s="71"/>
      <c r="C12" s="72"/>
      <c r="D12" s="72"/>
      <c r="E12" s="72"/>
      <c r="F12" s="72"/>
      <c r="G12" s="72"/>
      <c r="H12" s="72"/>
      <c r="I12" s="72"/>
      <c r="J12" s="72"/>
      <c r="K12" s="72"/>
      <c r="L12" s="72"/>
      <c r="M12" s="74"/>
      <c r="N12" s="53"/>
    </row>
    <row r="13" spans="1:14" s="57" customFormat="1" ht="12.75" customHeight="1" x14ac:dyDescent="0.2">
      <c r="A13" s="58" t="s">
        <v>2195</v>
      </c>
      <c r="B13" s="58"/>
      <c r="C13" s="145"/>
      <c r="D13" s="145"/>
      <c r="E13" s="145"/>
      <c r="F13" s="75"/>
      <c r="G13" s="147"/>
      <c r="H13" s="147"/>
      <c r="I13" s="147"/>
      <c r="J13" s="75"/>
      <c r="K13" s="75"/>
      <c r="L13" s="145"/>
      <c r="M13" s="76">
        <f>SUM(C12:L13)</f>
        <v>0</v>
      </c>
      <c r="N13" s="53"/>
    </row>
    <row r="14" spans="1:14" s="57" customFormat="1" ht="10.5" customHeight="1" x14ac:dyDescent="0.2">
      <c r="A14" s="304" t="s">
        <v>37</v>
      </c>
      <c r="B14" s="58"/>
      <c r="C14" s="143">
        <f>-E15</f>
        <v>0</v>
      </c>
      <c r="D14" s="77"/>
      <c r="E14" s="78"/>
      <c r="F14" s="78"/>
      <c r="G14" s="77"/>
      <c r="H14" s="77"/>
      <c r="I14" s="77"/>
      <c r="J14" s="78"/>
      <c r="K14" s="78"/>
      <c r="L14" s="77"/>
      <c r="M14" s="79">
        <f t="shared" ref="M14:M20" si="1">SUM(C14:L14)</f>
        <v>0</v>
      </c>
      <c r="N14" s="53"/>
    </row>
    <row r="15" spans="1:14" s="57" customFormat="1" ht="10.5" customHeight="1" x14ac:dyDescent="0.2">
      <c r="A15" s="304" t="s">
        <v>38</v>
      </c>
      <c r="B15" s="58"/>
      <c r="C15" s="77"/>
      <c r="D15" s="77"/>
      <c r="E15" s="146"/>
      <c r="F15" s="78"/>
      <c r="G15" s="77"/>
      <c r="H15" s="77"/>
      <c r="I15" s="77"/>
      <c r="J15" s="78"/>
      <c r="K15" s="77">
        <v>0</v>
      </c>
      <c r="L15" s="77"/>
      <c r="M15" s="79">
        <f t="shared" si="1"/>
        <v>0</v>
      </c>
      <c r="N15" s="53"/>
    </row>
    <row r="16" spans="1:14" s="57" customFormat="1" ht="10.5" customHeight="1" x14ac:dyDescent="0.2">
      <c r="A16" s="304" t="s">
        <v>103</v>
      </c>
      <c r="B16" s="172"/>
      <c r="C16" s="143">
        <f ca="1">'Location Totals'!AQ2</f>
        <v>0</v>
      </c>
      <c r="D16" s="78"/>
      <c r="E16" s="78"/>
      <c r="F16" s="143">
        <f ca="1">'Location Totals'!AR2</f>
        <v>0</v>
      </c>
      <c r="G16" s="143">
        <f ca="1">'Location Totals'!AS2</f>
        <v>0</v>
      </c>
      <c r="H16" s="143">
        <f ca="1">'Location Totals'!AT2</f>
        <v>0</v>
      </c>
      <c r="I16" s="143"/>
      <c r="J16" s="143">
        <f ca="1">'Location Totals'!AU2</f>
        <v>0</v>
      </c>
      <c r="K16" s="143">
        <f ca="1">'Location Totals'!AV2</f>
        <v>0</v>
      </c>
      <c r="L16" s="78"/>
      <c r="M16" s="79">
        <f t="shared" ca="1" si="1"/>
        <v>0</v>
      </c>
      <c r="N16" s="53"/>
    </row>
    <row r="17" spans="1:14" s="57" customFormat="1" ht="10.5" customHeight="1" x14ac:dyDescent="0.2">
      <c r="A17" s="304" t="s">
        <v>102</v>
      </c>
      <c r="B17" s="172"/>
      <c r="C17" s="77"/>
      <c r="D17" s="77"/>
      <c r="E17" s="143">
        <f ca="1">-SUM(C16,F16,G16,H16,J16,K16)</f>
        <v>0</v>
      </c>
      <c r="F17" s="78"/>
      <c r="G17" s="78"/>
      <c r="H17" s="78"/>
      <c r="I17" s="78"/>
      <c r="J17" s="78"/>
      <c r="K17" s="78"/>
      <c r="L17" s="78"/>
      <c r="M17" s="79">
        <f t="shared" ca="1" si="1"/>
        <v>0</v>
      </c>
      <c r="N17" s="53"/>
    </row>
    <row r="18" spans="1:14" s="57" customFormat="1" ht="10.5" customHeight="1" x14ac:dyDescent="0.2">
      <c r="A18" s="58" t="s">
        <v>39</v>
      </c>
      <c r="B18" s="58"/>
      <c r="C18" s="146"/>
      <c r="D18" s="146"/>
      <c r="E18" s="146"/>
      <c r="F18" s="78"/>
      <c r="G18" s="146"/>
      <c r="H18" s="146"/>
      <c r="I18" s="626"/>
      <c r="J18" s="78"/>
      <c r="K18" s="77"/>
      <c r="L18" s="146"/>
      <c r="M18" s="79">
        <f t="shared" si="1"/>
        <v>0</v>
      </c>
      <c r="N18" s="53"/>
    </row>
    <row r="19" spans="1:14" s="57" customFormat="1" ht="10.5" hidden="1" customHeight="1" x14ac:dyDescent="0.2">
      <c r="A19" s="451" t="s">
        <v>7404</v>
      </c>
      <c r="B19" s="58"/>
      <c r="C19" s="452"/>
      <c r="D19" s="452"/>
      <c r="E19" s="452"/>
      <c r="F19" s="452"/>
      <c r="G19" s="452"/>
      <c r="H19" s="452"/>
      <c r="I19" s="452"/>
      <c r="J19" s="452"/>
      <c r="K19" s="143"/>
      <c r="L19" s="452"/>
      <c r="M19" s="79">
        <f t="shared" si="1"/>
        <v>0</v>
      </c>
      <c r="N19" s="53"/>
    </row>
    <row r="20" spans="1:14" s="57" customFormat="1" ht="10.5" customHeight="1" x14ac:dyDescent="0.2">
      <c r="A20" s="80" t="s">
        <v>40</v>
      </c>
      <c r="B20" s="80"/>
      <c r="C20" s="176">
        <f>ROUND(SUM(C13+C18+C14),0)</f>
        <v>0</v>
      </c>
      <c r="D20" s="176">
        <f t="shared" ref="D20:L20" si="2">ROUND(SUM(D13+D18+D14),0)</f>
        <v>0</v>
      </c>
      <c r="E20" s="176">
        <f>ROUND(SUM(E13+E18+E15),0)</f>
        <v>0</v>
      </c>
      <c r="F20" s="176">
        <f t="shared" si="2"/>
        <v>0</v>
      </c>
      <c r="G20" s="176">
        <f t="shared" si="2"/>
        <v>0</v>
      </c>
      <c r="H20" s="176">
        <f t="shared" si="2"/>
        <v>0</v>
      </c>
      <c r="I20" s="176">
        <f>ROUND(SUM(I13+I18+I14),0)</f>
        <v>0</v>
      </c>
      <c r="J20" s="176">
        <f t="shared" si="2"/>
        <v>0</v>
      </c>
      <c r="K20" s="176">
        <f t="shared" si="2"/>
        <v>0</v>
      </c>
      <c r="L20" s="176">
        <f t="shared" si="2"/>
        <v>0</v>
      </c>
      <c r="M20" s="79">
        <f t="shared" si="1"/>
        <v>0</v>
      </c>
      <c r="N20" s="53"/>
    </row>
    <row r="21" spans="1:14" s="57" customFormat="1" ht="12.75" x14ac:dyDescent="0.2">
      <c r="A21" s="81" t="s">
        <v>41</v>
      </c>
      <c r="B21" s="82"/>
      <c r="C21" s="86"/>
      <c r="D21" s="86"/>
      <c r="E21" s="86"/>
      <c r="F21" s="86"/>
      <c r="G21" s="86"/>
      <c r="H21" s="86"/>
      <c r="I21" s="86"/>
      <c r="J21" s="86"/>
      <c r="K21" s="86"/>
      <c r="L21" s="86"/>
      <c r="M21" s="75"/>
      <c r="N21" s="53"/>
    </row>
    <row r="22" spans="1:14" s="57" customFormat="1" ht="10.5" customHeight="1" x14ac:dyDescent="0.2">
      <c r="A22" s="58" t="s">
        <v>54</v>
      </c>
      <c r="B22" s="58" t="str">
        <f>LEFT(A22,2)</f>
        <v>01</v>
      </c>
      <c r="C22" s="83">
        <f>SUMIFS(Amount_TI,Program_TI,'School Mailing Address'!$P$2,obj_ti,$B22,source_ti,C$9)+SUMIFS(Amount_CS,Program_CS,'School Mailing Address'!$P$2,obj_cs,$B22,source_cs,C$9)+SUMIFS(Amount_ETL,Program_ETL,'School Mailing Address'!$P$2,obj_etl,$B22,source_etl,C$9)+SUMIFS(Amount_Other,Program_Other,'School Mailing Address'!$P$2,obj_other,$B22,source_other,C$9)</f>
        <v>0</v>
      </c>
      <c r="D22" s="83">
        <f>SUMIFS(Amount_TI,Program_TI,'School Mailing Address'!$P$2,obj_ti,$B22,source_ti,D$9)+SUMIFS(Amount_CS,Program_CS,'School Mailing Address'!$P$2,obj_cs,$B22,source_cs,D$9)+SUMIFS(Amount_ETL,Program_ETL,'School Mailing Address'!$P$2,obj_etl,$B22,source_etl,D$9)+SUMIFS(Amount_Other,Program_Other,'School Mailing Address'!$P$2,obj_other,$B22,source_other,D$9)</f>
        <v>0</v>
      </c>
      <c r="E22" s="83">
        <f>SUMIFS(Amount_TI,Program_TI,'School Mailing Address'!$P$2,obj_ti,$B22,source_ti,E$9)+SUMIFS(Amount_CS,Program_CS,'School Mailing Address'!$P$2,obj_cs,$B22,source_cs,E$9)+SUMIFS(Amount_ETL,Program_ETL,'School Mailing Address'!$P$2,obj_etl,$B22,source_etl,E$9)+SUMIFS(Amount_Other,Program_Other,'School Mailing Address'!$P$2,obj_other,$B22,source_other,E$9)</f>
        <v>0</v>
      </c>
      <c r="F22" s="83">
        <f>SUMIFS(Amount_TI,Program_TI,'School Mailing Address'!$P$2,obj_ti,$B22,source_ti,F$9)+SUMIFS(Amount_CS,Program_CS,'School Mailing Address'!$P$2,obj_cs,$B22,source_cs,F$9)+SUMIFS(Amount_ETL,Program_ETL,'School Mailing Address'!$P$2,obj_etl,$B22,source_etl,F$9)+SUMIFS(Amount_Other,Program_Other,'School Mailing Address'!$P$2,obj_other,$B22,source_other,F$9)</f>
        <v>0</v>
      </c>
      <c r="G22" s="83">
        <f>SUMIFS(Amount_TI,Program_TI,'School Mailing Address'!$P$2,obj_ti,$B22,source_ti,G$9)+SUMIFS(Amount_CS,Program_CS,'School Mailing Address'!$P$2,obj_cs,$B22,source_cs,G$9)+SUMIFS(Amount_ETL,Program_ETL,'School Mailing Address'!$P$2,obj_etl,$B22,source_etl,G$9)+SUMIFS(Amount_Other,Program_Other,'School Mailing Address'!$P$2,obj_other,$B22,source_other,G$9)</f>
        <v>0</v>
      </c>
      <c r="H22" s="83">
        <f>SUMIFS(Amount_TI,Program_TI,'School Mailing Address'!$P$2,obj_ti,$B22,source_ti,H$9)+SUMIFS(Amount_CS,Program_CS,'School Mailing Address'!$P$2,obj_cs,$B22,source_cs,H$9)+SUMIFS(Amount_ETL,Program_ETL,'School Mailing Address'!$P$2,obj_etl,$B22,source_etl,H$9)+SUMIFS(Amount_Other,Program_Other,'School Mailing Address'!$P$2,obj_other,$B22,source_other,H$9)</f>
        <v>0</v>
      </c>
      <c r="I22" s="83">
        <f>SUMIFS(Amount_TI,Program_TI,'School Mailing Address'!$P$2,obj_ti,$B22,source_ti,I$9)+SUMIFS(Amount_CS,Program_CS,'School Mailing Address'!$P$2,obj_cs,$B22,source_cs,I$9)+SUMIFS(Amount_ETL,Program_ETL,'School Mailing Address'!$P$2,obj_etl,$B22,source_etl,I$9)+SUMIFS(Amount_Other,Program_Other,'School Mailing Address'!$P$2,obj_other,$B22,source_other,I$9)</f>
        <v>0</v>
      </c>
      <c r="J22" s="83">
        <f>SUMIFS(Amount_TI,Program_TI,'School Mailing Address'!$P$2,obj_ti,$B22,source_ti,J$9)+SUMIFS(Amount_CS,Program_CS,'School Mailing Address'!$P$2,obj_cs,$B22,source_cs,J$9)+SUMIFS(Amount_ETL,Program_ETL,'School Mailing Address'!$P$2,obj_etl,$B22,source_etl,J$9)+SUMIFS(Amount_Other,Program_Other,'School Mailing Address'!$P$2,obj_other,$B22,source_other,J$9)</f>
        <v>0</v>
      </c>
      <c r="K22" s="83">
        <f>SUMIFS(Amount_TI,Program_TI,'School Mailing Address'!$P$2,obj_ti,$B22,source_ti,K$9)+SUMIFS(Amount_CS,Program_CS,'School Mailing Address'!$P$2,obj_cs,$B22,source_cs,K$9)+SUMIFS(Amount_ETL,Program_ETL,'School Mailing Address'!$P$2,obj_etl,$B22,source_etl,K$9)+SUMIFS(Amount_Other,Program_Other,'School Mailing Address'!$P$2,obj_other,$B22,source_other,K$9)</f>
        <v>0</v>
      </c>
      <c r="L22" s="83">
        <f>SUMIFS(Amount_TI,Program_TI,'School Mailing Address'!$P$2,obj_ti,$B22,source_ti,L$9)+SUMIFS(Amount_CS,Program_CS,'School Mailing Address'!$P$2,obj_cs,$B22,source_cs,L$9)+SUMIFS(Amount_ETL,Program_ETL,'School Mailing Address'!$P$2,obj_etl,$B22,source_etl,L$9)+SUMIFS(Amount_Other,Program_Other,'School Mailing Address'!$P$2,obj_other,$B22,source_other,L$9)</f>
        <v>0</v>
      </c>
      <c r="M22" s="79">
        <f t="shared" ref="M22:M27" si="3">SUM(C22:L22)</f>
        <v>0</v>
      </c>
      <c r="N22" s="53"/>
    </row>
    <row r="23" spans="1:14" s="57" customFormat="1" ht="10.5" customHeight="1" x14ac:dyDescent="0.2">
      <c r="A23" s="58" t="s">
        <v>7</v>
      </c>
      <c r="B23" s="58" t="str">
        <f t="shared" ref="B23:B59" si="4">LEFT(A23,2)</f>
        <v>02</v>
      </c>
      <c r="C23" s="83">
        <f>SUMIFS(Amount_TI,Program_TI,'School Mailing Address'!$P$2,obj_ti,$B23,source_ti,C$9)+SUMIFS(Amount_CS,Program_CS,'School Mailing Address'!$P$2,obj_cs,$B23,source_cs,C$9)+SUMIFS(Amount_ETL,Program_ETL,'School Mailing Address'!$P$2,obj_etl,$B23,source_etl,C$9)+SUMIFS(Amount_Other,Program_Other,'School Mailing Address'!$P$2,obj_other,$B23,source_other,C$9)</f>
        <v>0</v>
      </c>
      <c r="D23" s="83">
        <f>SUMIFS(Amount_TI,Program_TI,'School Mailing Address'!$P$2,obj_ti,$B23,source_ti,D$9)+SUMIFS(Amount_CS,Program_CS,'School Mailing Address'!$P$2,obj_cs,$B23,source_cs,D$9)+SUMIFS(Amount_ETL,Program_ETL,'School Mailing Address'!$P$2,obj_etl,$B23,source_etl,D$9)+SUMIFS(Amount_Other,Program_Other,'School Mailing Address'!$P$2,obj_other,$B23,source_other,D$9)</f>
        <v>0</v>
      </c>
      <c r="E23" s="83">
        <f>SUMIFS(Amount_TI,Program_TI,'School Mailing Address'!$P$2,obj_ti,$B23,source_ti,E$9)+SUMIFS(Amount_CS,Program_CS,'School Mailing Address'!$P$2,obj_cs,$B23,source_cs,E$9)+SUMIFS(Amount_ETL,Program_ETL,'School Mailing Address'!$P$2,obj_etl,$B23,source_etl,E$9)+SUMIFS(Amount_Other,Program_Other,'School Mailing Address'!$P$2,obj_other,$B23,source_other,E$9)</f>
        <v>0</v>
      </c>
      <c r="F23" s="83">
        <f>SUMIFS(Amount_TI,Program_TI,'School Mailing Address'!$P$2,obj_ti,$B23,source_ti,F$9)+SUMIFS(Amount_CS,Program_CS,'School Mailing Address'!$P$2,obj_cs,$B23,source_cs,F$9)+SUMIFS(Amount_ETL,Program_ETL,'School Mailing Address'!$P$2,obj_etl,$B23,source_etl,F$9)+SUMIFS(Amount_Other,Program_Other,'School Mailing Address'!$P$2,obj_other,$B23,source_other,F$9)</f>
        <v>0</v>
      </c>
      <c r="G23" s="83">
        <f>SUMIFS(Amount_TI,Program_TI,'School Mailing Address'!$P$2,obj_ti,$B23,source_ti,G$9)+SUMIFS(Amount_CS,Program_CS,'School Mailing Address'!$P$2,obj_cs,$B23,source_cs,G$9)+SUMIFS(Amount_ETL,Program_ETL,'School Mailing Address'!$P$2,obj_etl,$B23,source_etl,G$9)+SUMIFS(Amount_Other,Program_Other,'School Mailing Address'!$P$2,obj_other,$B23,source_other,G$9)</f>
        <v>0</v>
      </c>
      <c r="H23" s="83">
        <f>SUMIFS(Amount_TI,Program_TI,'School Mailing Address'!$P$2,obj_ti,$B23,source_ti,H$9)+SUMIFS(Amount_CS,Program_CS,'School Mailing Address'!$P$2,obj_cs,$B23,source_cs,H$9)+SUMIFS(Amount_ETL,Program_ETL,'School Mailing Address'!$P$2,obj_etl,$B23,source_etl,H$9)+SUMIFS(Amount_Other,Program_Other,'School Mailing Address'!$P$2,obj_other,$B23,source_other,H$9)</f>
        <v>0</v>
      </c>
      <c r="I23" s="83">
        <f>SUMIFS(Amount_TI,Program_TI,'School Mailing Address'!$P$2,obj_ti,$B23,source_ti,I$9)+SUMIFS(Amount_CS,Program_CS,'School Mailing Address'!$P$2,obj_cs,$B23,source_cs,I$9)+SUMIFS(Amount_ETL,Program_ETL,'School Mailing Address'!$P$2,obj_etl,$B23,source_etl,I$9)+SUMIFS(Amount_Other,Program_Other,'School Mailing Address'!$P$2,obj_other,$B23,source_other,I$9)</f>
        <v>0</v>
      </c>
      <c r="J23" s="83">
        <f>SUMIFS(Amount_TI,Program_TI,'School Mailing Address'!$P$2,obj_ti,$B23,source_ti,J$9)+SUMIFS(Amount_CS,Program_CS,'School Mailing Address'!$P$2,obj_cs,$B23,source_cs,J$9)+SUMIFS(Amount_ETL,Program_ETL,'School Mailing Address'!$P$2,obj_etl,$B23,source_etl,J$9)+SUMIFS(Amount_Other,Program_Other,'School Mailing Address'!$P$2,obj_other,$B23,source_other,J$9)</f>
        <v>0</v>
      </c>
      <c r="K23" s="83">
        <f>SUMIFS(Amount_TI,Program_TI,'School Mailing Address'!$P$2,obj_ti,$B23,source_ti,K$9)+SUMIFS(Amount_CS,Program_CS,'School Mailing Address'!$P$2,obj_cs,$B23,source_cs,K$9)+SUMIFS(Amount_ETL,Program_ETL,'School Mailing Address'!$P$2,obj_etl,$B23,source_etl,K$9)+SUMIFS(Amount_Other,Program_Other,'School Mailing Address'!$P$2,obj_other,$B23,source_other,K$9)</f>
        <v>0</v>
      </c>
      <c r="L23" s="83">
        <f>SUMIFS(Amount_TI,Program_TI,'School Mailing Address'!$P$2,obj_ti,$B23,source_ti,L$9)+SUMIFS(Amount_CS,Program_CS,'School Mailing Address'!$P$2,obj_cs,$B23,source_cs,L$9)+SUMIFS(Amount_ETL,Program_ETL,'School Mailing Address'!$P$2,obj_etl,$B23,source_etl,L$9)+SUMIFS(Amount_Other,Program_Other,'School Mailing Address'!$P$2,obj_other,$B23,source_other,L$9)</f>
        <v>0</v>
      </c>
      <c r="M23" s="79">
        <f t="shared" si="3"/>
        <v>0</v>
      </c>
      <c r="N23" s="53"/>
    </row>
    <row r="24" spans="1:14" s="57" customFormat="1" ht="10.5" customHeight="1" x14ac:dyDescent="0.2">
      <c r="A24" s="58" t="s">
        <v>94</v>
      </c>
      <c r="B24" s="58" t="str">
        <f t="shared" si="4"/>
        <v>03</v>
      </c>
      <c r="C24" s="83">
        <f>SUMIFS(Amount_TI,Program_TI,'School Mailing Address'!$P$2,obj_ti,$B24,source_ti,C$9)+SUMIFS(Amount_CS,Program_CS,'School Mailing Address'!$P$2,obj_cs,$B24,source_cs,C$9)+SUMIFS(Amount_ETL,Program_ETL,'School Mailing Address'!$P$2,obj_etl,$B24,source_etl,C$9)+SUMIFS(Amount_Other,Program_Other,'School Mailing Address'!$P$2,obj_other,$B24,source_other,C$9)</f>
        <v>0</v>
      </c>
      <c r="D24" s="83">
        <f>SUMIFS(Amount_TI,Program_TI,'School Mailing Address'!$P$2,obj_ti,$B24,source_ti,D$9)+SUMIFS(Amount_CS,Program_CS,'School Mailing Address'!$P$2,obj_cs,$B24,source_cs,D$9)+SUMIFS(Amount_ETL,Program_ETL,'School Mailing Address'!$P$2,obj_etl,$B24,source_etl,D$9)+SUMIFS(Amount_Other,Program_Other,'School Mailing Address'!$P$2,obj_other,$B24,source_other,D$9)</f>
        <v>0</v>
      </c>
      <c r="E24" s="83">
        <f>SUMIFS(Amount_TI,Program_TI,'School Mailing Address'!$P$2,obj_ti,$B24,source_ti,E$9)+SUMIFS(Amount_CS,Program_CS,'School Mailing Address'!$P$2,obj_cs,$B24,source_cs,E$9)+SUMIFS(Amount_ETL,Program_ETL,'School Mailing Address'!$P$2,obj_etl,$B24,source_etl,E$9)+SUMIFS(Amount_Other,Program_Other,'School Mailing Address'!$P$2,obj_other,$B24,source_other,E$9)</f>
        <v>0</v>
      </c>
      <c r="F24" s="83">
        <f>SUMIFS(Amount_TI,Program_TI,'School Mailing Address'!$P$2,obj_ti,$B24,source_ti,F$9)+SUMIFS(Amount_CS,Program_CS,'School Mailing Address'!$P$2,obj_cs,$B24,source_cs,F$9)+SUMIFS(Amount_ETL,Program_ETL,'School Mailing Address'!$P$2,obj_etl,$B24,source_etl,F$9)+SUMIFS(Amount_Other,Program_Other,'School Mailing Address'!$P$2,obj_other,$B24,source_other,F$9)</f>
        <v>0</v>
      </c>
      <c r="G24" s="83">
        <f>SUMIFS(Amount_TI,Program_TI,'School Mailing Address'!$P$2,obj_ti,$B24,source_ti,G$9)+SUMIFS(Amount_CS,Program_CS,'School Mailing Address'!$P$2,obj_cs,$B24,source_cs,G$9)+SUMIFS(Amount_ETL,Program_ETL,'School Mailing Address'!$P$2,obj_etl,$B24,source_etl,G$9)+SUMIFS(Amount_Other,Program_Other,'School Mailing Address'!$P$2,obj_other,$B24,source_other,G$9)</f>
        <v>0</v>
      </c>
      <c r="H24" s="83">
        <f>SUMIFS(Amount_TI,Program_TI,'School Mailing Address'!$P$2,obj_ti,$B24,source_ti,H$9)+SUMIFS(Amount_CS,Program_CS,'School Mailing Address'!$P$2,obj_cs,$B24,source_cs,H$9)+SUMIFS(Amount_ETL,Program_ETL,'School Mailing Address'!$P$2,obj_etl,$B24,source_etl,H$9)+SUMIFS(Amount_Other,Program_Other,'School Mailing Address'!$P$2,obj_other,$B24,source_other,H$9)</f>
        <v>0</v>
      </c>
      <c r="I24" s="83">
        <f>SUMIFS(Amount_TI,Program_TI,'School Mailing Address'!$P$2,obj_ti,$B24,source_ti,I$9)+SUMIFS(Amount_CS,Program_CS,'School Mailing Address'!$P$2,obj_cs,$B24,source_cs,I$9)+SUMIFS(Amount_ETL,Program_ETL,'School Mailing Address'!$P$2,obj_etl,$B24,source_etl,I$9)+SUMIFS(Amount_Other,Program_Other,'School Mailing Address'!$P$2,obj_other,$B24,source_other,I$9)</f>
        <v>0</v>
      </c>
      <c r="J24" s="83">
        <f>SUMIFS(Amount_TI,Program_TI,'School Mailing Address'!$P$2,obj_ti,$B24,source_ti,J$9)+SUMIFS(Amount_CS,Program_CS,'School Mailing Address'!$P$2,obj_cs,$B24,source_cs,J$9)+SUMIFS(Amount_ETL,Program_ETL,'School Mailing Address'!$P$2,obj_etl,$B24,source_etl,J$9)+SUMIFS(Amount_Other,Program_Other,'School Mailing Address'!$P$2,obj_other,$B24,source_other,J$9)</f>
        <v>0</v>
      </c>
      <c r="K24" s="83">
        <f>SUMIFS(Amount_TI,Program_TI,'School Mailing Address'!$P$2,obj_ti,$B24,source_ti,K$9)+SUMIFS(Amount_CS,Program_CS,'School Mailing Address'!$P$2,obj_cs,$B24,source_cs,K$9)+SUMIFS(Amount_ETL,Program_ETL,'School Mailing Address'!$P$2,obj_etl,$B24,source_etl,K$9)+SUMIFS(Amount_Other,Program_Other,'School Mailing Address'!$P$2,obj_other,$B24,source_other,K$9)</f>
        <v>0</v>
      </c>
      <c r="L24" s="83">
        <f>SUMIFS(Amount_TI,Program_TI,'School Mailing Address'!$P$2,obj_ti,$B24,source_ti,L$9)+SUMIFS(Amount_CS,Program_CS,'School Mailing Address'!$P$2,obj_cs,$B24,source_cs,L$9)+SUMIFS(Amount_ETL,Program_ETL,'School Mailing Address'!$P$2,obj_etl,$B24,source_etl,L$9)+SUMIFS(Amount_Other,Program_Other,'School Mailing Address'!$P$2,obj_other,$B24,source_other,L$9)</f>
        <v>0</v>
      </c>
      <c r="M24" s="79">
        <f t="shared" si="3"/>
        <v>0</v>
      </c>
      <c r="N24" s="53"/>
    </row>
    <row r="25" spans="1:14" s="57" customFormat="1" ht="10.5" customHeight="1" x14ac:dyDescent="0.2">
      <c r="A25" s="58" t="s">
        <v>2251</v>
      </c>
      <c r="B25" s="58" t="str">
        <f t="shared" si="4"/>
        <v>04</v>
      </c>
      <c r="C25" s="83">
        <f>SUMIFS(Amount_TI,Program_TI,'School Mailing Address'!$P$2,obj_ti,$B25,source_ti,C$9)+SUMIFS(Amount_CS,Program_CS,'School Mailing Address'!$P$2,obj_cs,$B25,source_cs,C$9)+SUMIFS(Amount_ETL,Program_ETL,'School Mailing Address'!$P$2,obj_etl,$B25,source_etl,C$9)+SUMIFS(Amount_Other,Program_Other,'School Mailing Address'!$P$2,obj_other,$B25,source_other,C$9)</f>
        <v>0</v>
      </c>
      <c r="D25" s="83">
        <f>SUMIFS(Amount_TI,Program_TI,'School Mailing Address'!$P$2,obj_ti,$B25,source_ti,D$9)+SUMIFS(Amount_CS,Program_CS,'School Mailing Address'!$P$2,obj_cs,$B25,source_cs,D$9)+SUMIFS(Amount_ETL,Program_ETL,'School Mailing Address'!$P$2,obj_etl,$B25,source_etl,D$9)+SUMIFS(Amount_Other,Program_Other,'School Mailing Address'!$P$2,obj_other,$B25,source_other,D$9)</f>
        <v>0</v>
      </c>
      <c r="E25" s="83">
        <f>SUMIFS(Amount_TI,Program_TI,'School Mailing Address'!$P$2,obj_ti,$B25,source_ti,E$9)+SUMIFS(Amount_CS,Program_CS,'School Mailing Address'!$P$2,obj_cs,$B25,source_cs,E$9)+SUMIFS(Amount_ETL,Program_ETL,'School Mailing Address'!$P$2,obj_etl,$B25,source_etl,E$9)+SUMIFS(Amount_Other,Program_Other,'School Mailing Address'!$P$2,obj_other,$B25,source_other,E$9)</f>
        <v>0</v>
      </c>
      <c r="F25" s="83">
        <f>SUMIFS(Amount_TI,Program_TI,'School Mailing Address'!$P$2,obj_ti,$B25,source_ti,F$9)+SUMIFS(Amount_CS,Program_CS,'School Mailing Address'!$P$2,obj_cs,$B25,source_cs,F$9)+SUMIFS(Amount_ETL,Program_ETL,'School Mailing Address'!$P$2,obj_etl,$B25,source_etl,F$9)+SUMIFS(Amount_Other,Program_Other,'School Mailing Address'!$P$2,obj_other,$B25,source_other,F$9)</f>
        <v>0</v>
      </c>
      <c r="G25" s="83">
        <f>SUMIFS(Amount_TI,Program_TI,'School Mailing Address'!$P$2,obj_ti,$B25,source_ti,G$9)+SUMIFS(Amount_CS,Program_CS,'School Mailing Address'!$P$2,obj_cs,$B25,source_cs,G$9)+SUMIFS(Amount_ETL,Program_ETL,'School Mailing Address'!$P$2,obj_etl,$B25,source_etl,G$9)+SUMIFS(Amount_Other,Program_Other,'School Mailing Address'!$P$2,obj_other,$B25,source_other,G$9)</f>
        <v>0</v>
      </c>
      <c r="H25" s="83">
        <f>SUMIFS(Amount_TI,Program_TI,'School Mailing Address'!$P$2,obj_ti,$B25,source_ti,H$9)+SUMIFS(Amount_CS,Program_CS,'School Mailing Address'!$P$2,obj_cs,$B25,source_cs,H$9)+SUMIFS(Amount_ETL,Program_ETL,'School Mailing Address'!$P$2,obj_etl,$B25,source_etl,H$9)+SUMIFS(Amount_Other,Program_Other,'School Mailing Address'!$P$2,obj_other,$B25,source_other,H$9)</f>
        <v>0</v>
      </c>
      <c r="I25" s="83">
        <f>SUMIFS(Amount_TI,Program_TI,'School Mailing Address'!$P$2,obj_ti,$B25,source_ti,I$9)+SUMIFS(Amount_CS,Program_CS,'School Mailing Address'!$P$2,obj_cs,$B25,source_cs,I$9)+SUMIFS(Amount_ETL,Program_ETL,'School Mailing Address'!$P$2,obj_etl,$B25,source_etl,I$9)+SUMIFS(Amount_Other,Program_Other,'School Mailing Address'!$P$2,obj_other,$B25,source_other,I$9)</f>
        <v>0</v>
      </c>
      <c r="J25" s="83">
        <f>SUMIFS(Amount_TI,Program_TI,'School Mailing Address'!$P$2,obj_ti,$B25,source_ti,J$9)+SUMIFS(Amount_CS,Program_CS,'School Mailing Address'!$P$2,obj_cs,$B25,source_cs,J$9)+SUMIFS(Amount_ETL,Program_ETL,'School Mailing Address'!$P$2,obj_etl,$B25,source_etl,J$9)+SUMIFS(Amount_Other,Program_Other,'School Mailing Address'!$P$2,obj_other,$B25,source_other,J$9)</f>
        <v>0</v>
      </c>
      <c r="K25" s="83">
        <f>SUMIFS(Amount_TI,Program_TI,'School Mailing Address'!$P$2,obj_ti,$B25,source_ti,K$9)+SUMIFS(Amount_CS,Program_CS,'School Mailing Address'!$P$2,obj_cs,$B25,source_cs,K$9)+SUMIFS(Amount_ETL,Program_ETL,'School Mailing Address'!$P$2,obj_etl,$B25,source_etl,K$9)+SUMIFS(Amount_Other,Program_Other,'School Mailing Address'!$P$2,obj_other,$B25,source_other,K$9)</f>
        <v>0</v>
      </c>
      <c r="L25" s="83">
        <f>SUMIFS(Amount_TI,Program_TI,'School Mailing Address'!$P$2,obj_ti,$B25,source_ti,L$9)+SUMIFS(Amount_CS,Program_CS,'School Mailing Address'!$P$2,obj_cs,$B25,source_cs,L$9)+SUMIFS(Amount_ETL,Program_ETL,'School Mailing Address'!$P$2,obj_etl,$B25,source_etl,L$9)+SUMIFS(Amount_Other,Program_Other,'School Mailing Address'!$P$2,obj_other,$B25,source_other,L$9)</f>
        <v>0</v>
      </c>
      <c r="M25" s="79">
        <f t="shared" si="3"/>
        <v>0</v>
      </c>
      <c r="N25" s="53"/>
    </row>
    <row r="26" spans="1:14" s="57" customFormat="1" ht="10.5" customHeight="1" x14ac:dyDescent="0.2">
      <c r="A26" s="58" t="s">
        <v>93</v>
      </c>
      <c r="B26" s="58" t="str">
        <f t="shared" si="4"/>
        <v>05</v>
      </c>
      <c r="C26" s="83">
        <f>SUMIFS(Amount_TI,Program_TI,'School Mailing Address'!$P$2,obj_ti,$B26,source_ti,C$9)+SUMIFS(Amount_CS,Program_CS,'School Mailing Address'!$P$2,obj_cs,$B26,source_cs,C$9)+SUMIFS(Amount_ETL,Program_ETL,'School Mailing Address'!$P$2,obj_etl,$B26,source_etl,C$9)+SUMIFS(Amount_Other,Program_Other,'School Mailing Address'!$P$2,obj_other,$B26,source_other,C$9)</f>
        <v>0</v>
      </c>
      <c r="D26" s="83">
        <f>SUMIFS(Amount_TI,Program_TI,'School Mailing Address'!$P$2,obj_ti,$B26,source_ti,D$9)+SUMIFS(Amount_CS,Program_CS,'School Mailing Address'!$P$2,obj_cs,$B26,source_cs,D$9)+SUMIFS(Amount_ETL,Program_ETL,'School Mailing Address'!$P$2,obj_etl,$B26,source_etl,D$9)+SUMIFS(Amount_Other,Program_Other,'School Mailing Address'!$P$2,obj_other,$B26,source_other,D$9)</f>
        <v>0</v>
      </c>
      <c r="E26" s="83">
        <f>SUMIFS(Amount_TI,Program_TI,'School Mailing Address'!$P$2,obj_ti,$B26,source_ti,E$9)+SUMIFS(Amount_CS,Program_CS,'School Mailing Address'!$P$2,obj_cs,$B26,source_cs,E$9)+SUMIFS(Amount_ETL,Program_ETL,'School Mailing Address'!$P$2,obj_etl,$B26,source_etl,E$9)+SUMIFS(Amount_Other,Program_Other,'School Mailing Address'!$P$2,obj_other,$B26,source_other,E$9)</f>
        <v>0</v>
      </c>
      <c r="F26" s="83">
        <f>SUMIFS(Amount_TI,Program_TI,'School Mailing Address'!$P$2,obj_ti,$B26,source_ti,F$9)+SUMIFS(Amount_CS,Program_CS,'School Mailing Address'!$P$2,obj_cs,$B26,source_cs,F$9)+SUMIFS(Amount_ETL,Program_ETL,'School Mailing Address'!$P$2,obj_etl,$B26,source_etl,F$9)+SUMIFS(Amount_Other,Program_Other,'School Mailing Address'!$P$2,obj_other,$B26,source_other,F$9)</f>
        <v>0</v>
      </c>
      <c r="G26" s="83">
        <f>SUMIFS(Amount_TI,Program_TI,'School Mailing Address'!$P$2,obj_ti,$B26,source_ti,G$9)+SUMIFS(Amount_CS,Program_CS,'School Mailing Address'!$P$2,obj_cs,$B26,source_cs,G$9)+SUMIFS(Amount_ETL,Program_ETL,'School Mailing Address'!$P$2,obj_etl,$B26,source_etl,G$9)+SUMIFS(Amount_Other,Program_Other,'School Mailing Address'!$P$2,obj_other,$B26,source_other,G$9)</f>
        <v>0</v>
      </c>
      <c r="H26" s="83">
        <f>SUMIFS(Amount_TI,Program_TI,'School Mailing Address'!$P$2,obj_ti,$B26,source_ti,H$9)+SUMIFS(Amount_CS,Program_CS,'School Mailing Address'!$P$2,obj_cs,$B26,source_cs,H$9)+SUMIFS(Amount_ETL,Program_ETL,'School Mailing Address'!$P$2,obj_etl,$B26,source_etl,H$9)+SUMIFS(Amount_Other,Program_Other,'School Mailing Address'!$P$2,obj_other,$B26,source_other,H$9)</f>
        <v>0</v>
      </c>
      <c r="I26" s="83">
        <f>SUMIFS(Amount_TI,Program_TI,'School Mailing Address'!$P$2,obj_ti,$B26,source_ti,I$9)+SUMIFS(Amount_CS,Program_CS,'School Mailing Address'!$P$2,obj_cs,$B26,source_cs,I$9)+SUMIFS(Amount_ETL,Program_ETL,'School Mailing Address'!$P$2,obj_etl,$B26,source_etl,I$9)+SUMIFS(Amount_Other,Program_Other,'School Mailing Address'!$P$2,obj_other,$B26,source_other,I$9)</f>
        <v>0</v>
      </c>
      <c r="J26" s="83">
        <f>SUMIFS(Amount_TI,Program_TI,'School Mailing Address'!$P$2,obj_ti,$B26,source_ti,J$9)+SUMIFS(Amount_CS,Program_CS,'School Mailing Address'!$P$2,obj_cs,$B26,source_cs,J$9)+SUMIFS(Amount_ETL,Program_ETL,'School Mailing Address'!$P$2,obj_etl,$B26,source_etl,J$9)+SUMIFS(Amount_Other,Program_Other,'School Mailing Address'!$P$2,obj_other,$B26,source_other,J$9)</f>
        <v>0</v>
      </c>
      <c r="K26" s="83">
        <f>SUMIFS(Amount_TI,Program_TI,'School Mailing Address'!$P$2,obj_ti,$B26,source_ti,K$9)+SUMIFS(Amount_CS,Program_CS,'School Mailing Address'!$P$2,obj_cs,$B26,source_cs,K$9)+SUMIFS(Amount_ETL,Program_ETL,'School Mailing Address'!$P$2,obj_etl,$B26,source_etl,K$9)+SUMIFS(Amount_Other,Program_Other,'School Mailing Address'!$P$2,obj_other,$B26,source_other,K$9)</f>
        <v>0</v>
      </c>
      <c r="L26" s="83">
        <f>SUMIFS(Amount_TI,Program_TI,'School Mailing Address'!$P$2,obj_ti,$B26,source_ti,L$9)+SUMIFS(Amount_CS,Program_CS,'School Mailing Address'!$P$2,obj_cs,$B26,source_cs,L$9)+SUMIFS(Amount_ETL,Program_ETL,'School Mailing Address'!$P$2,obj_etl,$B26,source_etl,L$9)+SUMIFS(Amount_Other,Program_Other,'School Mailing Address'!$P$2,obj_other,$B26,source_other,L$9)</f>
        <v>0</v>
      </c>
      <c r="M26" s="79">
        <f t="shared" si="3"/>
        <v>0</v>
      </c>
      <c r="N26" s="53"/>
    </row>
    <row r="27" spans="1:14" s="57" customFormat="1" ht="10.5" customHeight="1" x14ac:dyDescent="0.2">
      <c r="A27" s="58" t="s">
        <v>91</v>
      </c>
      <c r="B27" s="58" t="str">
        <f t="shared" si="4"/>
        <v>06</v>
      </c>
      <c r="C27" s="83">
        <f>SUMIFS(Amount_TI,Program_TI,'School Mailing Address'!$P$2,obj_ti,$B27,source_ti,C$9)+SUMIFS(Amount_CS,Program_CS,'School Mailing Address'!$P$2,obj_cs,$B27,source_cs,C$9)+SUMIFS(Amount_ETL,Program_ETL,'School Mailing Address'!$P$2,obj_etl,$B27,source_etl,C$9)+SUMIFS(Amount_Other,Program_Other,'School Mailing Address'!$P$2,obj_other,$B27,source_other,C$9)</f>
        <v>0</v>
      </c>
      <c r="D27" s="83">
        <f>SUMIFS(Amount_TI,Program_TI,'School Mailing Address'!$P$2,obj_ti,$B27,source_ti,D$9)+SUMIFS(Amount_CS,Program_CS,'School Mailing Address'!$P$2,obj_cs,$B27,source_cs,D$9)+SUMIFS(Amount_ETL,Program_ETL,'School Mailing Address'!$P$2,obj_etl,$B27,source_etl,D$9)+SUMIFS(Amount_Other,Program_Other,'School Mailing Address'!$P$2,obj_other,$B27,source_other,D$9)</f>
        <v>0</v>
      </c>
      <c r="E27" s="83">
        <f>SUMIFS(Amount_TI,Program_TI,'School Mailing Address'!$P$2,obj_ti,$B27,source_ti,E$9)+SUMIFS(Amount_CS,Program_CS,'School Mailing Address'!$P$2,obj_cs,$B27,source_cs,E$9)+SUMIFS(Amount_ETL,Program_ETL,'School Mailing Address'!$P$2,obj_etl,$B27,source_etl,E$9)+SUMIFS(Amount_Other,Program_Other,'School Mailing Address'!$P$2,obj_other,$B27,source_other,E$9)</f>
        <v>0</v>
      </c>
      <c r="F27" s="83">
        <f>SUMIFS(Amount_TI,Program_TI,'School Mailing Address'!$P$2,obj_ti,$B27,source_ti,F$9)+SUMIFS(Amount_CS,Program_CS,'School Mailing Address'!$P$2,obj_cs,$B27,source_cs,F$9)+SUMIFS(Amount_ETL,Program_ETL,'School Mailing Address'!$P$2,obj_etl,$B27,source_etl,F$9)+SUMIFS(Amount_Other,Program_Other,'School Mailing Address'!$P$2,obj_other,$B27,source_other,F$9)</f>
        <v>0</v>
      </c>
      <c r="G27" s="83">
        <f>SUMIFS(Amount_TI,Program_TI,'School Mailing Address'!$P$2,obj_ti,$B27,source_ti,G$9)+SUMIFS(Amount_CS,Program_CS,'School Mailing Address'!$P$2,obj_cs,$B27,source_cs,G$9)+SUMIFS(Amount_ETL,Program_ETL,'School Mailing Address'!$P$2,obj_etl,$B27,source_etl,G$9)+SUMIFS(Amount_Other,Program_Other,'School Mailing Address'!$P$2,obj_other,$B27,source_other,G$9)</f>
        <v>0</v>
      </c>
      <c r="H27" s="83">
        <f>SUMIFS(Amount_TI,Program_TI,'School Mailing Address'!$P$2,obj_ti,$B27,source_ti,H$9)+SUMIFS(Amount_CS,Program_CS,'School Mailing Address'!$P$2,obj_cs,$B27,source_cs,H$9)+SUMIFS(Amount_ETL,Program_ETL,'School Mailing Address'!$P$2,obj_etl,$B27,source_etl,H$9)+SUMIFS(Amount_Other,Program_Other,'School Mailing Address'!$P$2,obj_other,$B27,source_other,H$9)</f>
        <v>0</v>
      </c>
      <c r="I27" s="83">
        <f>SUMIFS(Amount_TI,Program_TI,'School Mailing Address'!$P$2,obj_ti,$B27,source_ti,I$9)+SUMIFS(Amount_CS,Program_CS,'School Mailing Address'!$P$2,obj_cs,$B27,source_cs,I$9)+SUMIFS(Amount_ETL,Program_ETL,'School Mailing Address'!$P$2,obj_etl,$B27,source_etl,I$9)+SUMIFS(Amount_Other,Program_Other,'School Mailing Address'!$P$2,obj_other,$B27,source_other,I$9)</f>
        <v>0</v>
      </c>
      <c r="J27" s="83">
        <f>SUMIFS(Amount_TI,Program_TI,'School Mailing Address'!$P$2,obj_ti,$B27,source_ti,J$9)+SUMIFS(Amount_CS,Program_CS,'School Mailing Address'!$P$2,obj_cs,$B27,source_cs,J$9)+SUMIFS(Amount_ETL,Program_ETL,'School Mailing Address'!$P$2,obj_etl,$B27,source_etl,J$9)+SUMIFS(Amount_Other,Program_Other,'School Mailing Address'!$P$2,obj_other,$B27,source_other,J$9)</f>
        <v>0</v>
      </c>
      <c r="K27" s="83">
        <f>SUMIFS(Amount_TI,Program_TI,'School Mailing Address'!$P$2,obj_ti,$B27,source_ti,K$9)+SUMIFS(Amount_CS,Program_CS,'School Mailing Address'!$P$2,obj_cs,$B27,source_cs,K$9)+SUMIFS(Amount_ETL,Program_ETL,'School Mailing Address'!$P$2,obj_etl,$B27,source_etl,K$9)+SUMIFS(Amount_Other,Program_Other,'School Mailing Address'!$P$2,obj_other,$B27,source_other,K$9)</f>
        <v>0</v>
      </c>
      <c r="L27" s="83">
        <f>SUMIFS(Amount_TI,Program_TI,'School Mailing Address'!$P$2,obj_ti,$B27,source_ti,L$9)+SUMIFS(Amount_CS,Program_CS,'School Mailing Address'!$P$2,obj_cs,$B27,source_cs,L$9)+SUMIFS(Amount_ETL,Program_ETL,'School Mailing Address'!$P$2,obj_etl,$B27,source_etl,L$9)+SUMIFS(Amount_Other,Program_Other,'School Mailing Address'!$P$2,obj_other,$B27,source_other,L$9)</f>
        <v>0</v>
      </c>
      <c r="M27" s="79">
        <f t="shared" si="3"/>
        <v>0</v>
      </c>
      <c r="N27" s="53"/>
    </row>
    <row r="28" spans="1:14" s="57" customFormat="1" ht="10.5" customHeight="1" x14ac:dyDescent="0.2">
      <c r="A28" s="58" t="s">
        <v>7398</v>
      </c>
      <c r="B28" s="58" t="str">
        <f t="shared" si="4"/>
        <v>07</v>
      </c>
      <c r="C28" s="83">
        <f>SUMIFS(Amount_TI,Program_TI,'School Mailing Address'!$P$2,obj_ti,$B28,source_ti,C$9)+SUMIFS(Amount_CS,Program_CS,'School Mailing Address'!$P$2,obj_cs,$B28,source_cs,C$9)+SUMIFS(Amount_ETL,Program_ETL,'School Mailing Address'!$P$2,obj_etl,$B28,source_etl,C$9)+SUMIFS(Amount_Other,Program_Other,'School Mailing Address'!$P$2,obj_other,$B28,source_other,C$9)</f>
        <v>0</v>
      </c>
      <c r="D28" s="83">
        <f>SUMIFS(Amount_TI,Program_TI,'School Mailing Address'!$P$2,obj_ti,$B28,source_ti,D$9)+SUMIFS(Amount_CS,Program_CS,'School Mailing Address'!$P$2,obj_cs,$B28,source_cs,D$9)+SUMIFS(Amount_ETL,Program_ETL,'School Mailing Address'!$P$2,obj_etl,$B28,source_etl,D$9)+SUMIFS(Amount_Other,Program_Other,'School Mailing Address'!$P$2,obj_other,$B28,source_other,D$9)</f>
        <v>0</v>
      </c>
      <c r="E28" s="83">
        <f>SUMIFS(Amount_TI,Program_TI,'School Mailing Address'!$P$2,obj_ti,$B28,source_ti,E$9)+SUMIFS(Amount_CS,Program_CS,'School Mailing Address'!$P$2,obj_cs,$B28,source_cs,E$9)+SUMIFS(Amount_ETL,Program_ETL,'School Mailing Address'!$P$2,obj_etl,$B28,source_etl,E$9)+SUMIFS(Amount_Other,Program_Other,'School Mailing Address'!$P$2,obj_other,$B28,source_other,E$9)</f>
        <v>0</v>
      </c>
      <c r="F28" s="83">
        <f>SUMIFS(Amount_TI,Program_TI,'School Mailing Address'!$P$2,obj_ti,$B28,source_ti,F$9)+SUMIFS(Amount_CS,Program_CS,'School Mailing Address'!$P$2,obj_cs,$B28,source_cs,F$9)+SUMIFS(Amount_ETL,Program_ETL,'School Mailing Address'!$P$2,obj_etl,$B28,source_etl,F$9)+SUMIFS(Amount_Other,Program_Other,'School Mailing Address'!$P$2,obj_other,$B28,source_other,F$9)</f>
        <v>0</v>
      </c>
      <c r="G28" s="83">
        <f>SUMIFS(Amount_TI,Program_TI,'School Mailing Address'!$P$2,obj_ti,$B28,source_ti,G$9)+SUMIFS(Amount_CS,Program_CS,'School Mailing Address'!$P$2,obj_cs,$B28,source_cs,G$9)+SUMIFS(Amount_ETL,Program_ETL,'School Mailing Address'!$P$2,obj_etl,$B28,source_etl,G$9)+SUMIFS(Amount_Other,Program_Other,'School Mailing Address'!$P$2,obj_other,$B28,source_other,G$9)</f>
        <v>0</v>
      </c>
      <c r="H28" s="83">
        <f>SUMIFS(Amount_TI,Program_TI,'School Mailing Address'!$P$2,obj_ti,$B28,source_ti,H$9)+SUMIFS(Amount_CS,Program_CS,'School Mailing Address'!$P$2,obj_cs,$B28,source_cs,H$9)+SUMIFS(Amount_ETL,Program_ETL,'School Mailing Address'!$P$2,obj_etl,$B28,source_etl,H$9)+SUMIFS(Amount_Other,Program_Other,'School Mailing Address'!$P$2,obj_other,$B28,source_other,H$9)</f>
        <v>0</v>
      </c>
      <c r="I28" s="83">
        <f>SUMIFS(Amount_TI,Program_TI,'School Mailing Address'!$P$2,obj_ti,$B28,source_ti,I$9)+SUMIFS(Amount_CS,Program_CS,'School Mailing Address'!$P$2,obj_cs,$B28,source_cs,I$9)+SUMIFS(Amount_ETL,Program_ETL,'School Mailing Address'!$P$2,obj_etl,$B28,source_etl,I$9)+SUMIFS(Amount_Other,Program_Other,'School Mailing Address'!$P$2,obj_other,$B28,source_other,I$9)</f>
        <v>0</v>
      </c>
      <c r="J28" s="83">
        <f>SUMIFS(Amount_TI,Program_TI,'School Mailing Address'!$P$2,obj_ti,$B28,source_ti,J$9)+SUMIFS(Amount_CS,Program_CS,'School Mailing Address'!$P$2,obj_cs,$B28,source_cs,J$9)+SUMIFS(Amount_ETL,Program_ETL,'School Mailing Address'!$P$2,obj_etl,$B28,source_etl,J$9)+SUMIFS(Amount_Other,Program_Other,'School Mailing Address'!$P$2,obj_other,$B28,source_other,J$9)</f>
        <v>0</v>
      </c>
      <c r="K28" s="83">
        <f>SUMIFS(Amount_TI,Program_TI,'School Mailing Address'!$P$2,obj_ti,$B28,source_ti,K$9)+SUMIFS(Amount_CS,Program_CS,'School Mailing Address'!$P$2,obj_cs,$B28,source_cs,K$9)+SUMIFS(Amount_ETL,Program_ETL,'School Mailing Address'!$P$2,obj_etl,$B28,source_etl,K$9)+SUMIFS(Amount_Other,Program_Other,'School Mailing Address'!$P$2,obj_other,$B28,source_other,K$9)</f>
        <v>0</v>
      </c>
      <c r="L28" s="83">
        <f>SUMIFS(Amount_TI,Program_TI,'School Mailing Address'!$P$2,obj_ti,$B28,source_ti,L$9)+SUMIFS(Amount_CS,Program_CS,'School Mailing Address'!$P$2,obj_cs,$B28,source_cs,L$9)+SUMIFS(Amount_ETL,Program_ETL,'School Mailing Address'!$P$2,obj_etl,$B28,source_etl,L$9)+SUMIFS(Amount_Other,Program_Other,'School Mailing Address'!$P$2,obj_other,$B28,source_other,L$9)</f>
        <v>0</v>
      </c>
      <c r="M28" s="79"/>
      <c r="N28" s="53"/>
    </row>
    <row r="29" spans="1:14" s="57" customFormat="1" ht="10.5" customHeight="1" x14ac:dyDescent="0.2">
      <c r="A29" s="58" t="s">
        <v>2266</v>
      </c>
      <c r="B29" s="58" t="str">
        <f t="shared" si="4"/>
        <v>08</v>
      </c>
      <c r="C29" s="83">
        <f>SUMIFS(Amount_TI,Program_TI,'School Mailing Address'!$P$2,obj_ti,$B29,source_ti,C$9)+SUMIFS(Amount_CS,Program_CS,'School Mailing Address'!$P$2,obj_cs,$B29,source_cs,C$9)+SUMIFS(Amount_ETL,Program_ETL,'School Mailing Address'!$P$2,obj_etl,$B29,source_etl,C$9)+SUMIFS(Amount_Other,Program_Other,'School Mailing Address'!$P$2,obj_other,$B29,source_other,C$9)</f>
        <v>0</v>
      </c>
      <c r="D29" s="83">
        <f>SUMIFS(Amount_TI,Program_TI,'School Mailing Address'!$P$2,obj_ti,$B29,source_ti,D$9)+SUMIFS(Amount_CS,Program_CS,'School Mailing Address'!$P$2,obj_cs,$B29,source_cs,D$9)+SUMIFS(Amount_ETL,Program_ETL,'School Mailing Address'!$P$2,obj_etl,$B29,source_etl,D$9)+SUMIFS(Amount_Other,Program_Other,'School Mailing Address'!$P$2,obj_other,$B29,source_other,D$9)</f>
        <v>0</v>
      </c>
      <c r="E29" s="83">
        <f>SUMIFS(Amount_TI,Program_TI,'School Mailing Address'!$P$2,obj_ti,$B29,source_ti,E$9)+SUMIFS(Amount_CS,Program_CS,'School Mailing Address'!$P$2,obj_cs,$B29,source_cs,E$9)+SUMIFS(Amount_ETL,Program_ETL,'School Mailing Address'!$P$2,obj_etl,$B29,source_etl,E$9)+SUMIFS(Amount_Other,Program_Other,'School Mailing Address'!$P$2,obj_other,$B29,source_other,E$9)</f>
        <v>0</v>
      </c>
      <c r="F29" s="83">
        <f>SUMIFS(Amount_TI,Program_TI,'School Mailing Address'!$P$2,obj_ti,$B29,source_ti,F$9)+SUMIFS(Amount_CS,Program_CS,'School Mailing Address'!$P$2,obj_cs,$B29,source_cs,F$9)+SUMIFS(Amount_ETL,Program_ETL,'School Mailing Address'!$P$2,obj_etl,$B29,source_etl,F$9)+SUMIFS(Amount_Other,Program_Other,'School Mailing Address'!$P$2,obj_other,$B29,source_other,F$9)</f>
        <v>0</v>
      </c>
      <c r="G29" s="83">
        <f>SUMIFS(Amount_TI,Program_TI,'School Mailing Address'!$P$2,obj_ti,$B29,source_ti,G$9)+SUMIFS(Amount_CS,Program_CS,'School Mailing Address'!$P$2,obj_cs,$B29,source_cs,G$9)+SUMIFS(Amount_ETL,Program_ETL,'School Mailing Address'!$P$2,obj_etl,$B29,source_etl,G$9)+SUMIFS(Amount_Other,Program_Other,'School Mailing Address'!$P$2,obj_other,$B29,source_other,G$9)</f>
        <v>0</v>
      </c>
      <c r="H29" s="83">
        <f>SUMIFS(Amount_TI,Program_TI,'School Mailing Address'!$P$2,obj_ti,$B29,source_ti,H$9)+SUMIFS(Amount_CS,Program_CS,'School Mailing Address'!$P$2,obj_cs,$B29,source_cs,H$9)+SUMIFS(Amount_ETL,Program_ETL,'School Mailing Address'!$P$2,obj_etl,$B29,source_etl,H$9)+SUMIFS(Amount_Other,Program_Other,'School Mailing Address'!$P$2,obj_other,$B29,source_other,H$9)</f>
        <v>0</v>
      </c>
      <c r="I29" s="83">
        <f>SUMIFS(Amount_TI,Program_TI,'School Mailing Address'!$P$2,obj_ti,$B29,source_ti,I$9)+SUMIFS(Amount_CS,Program_CS,'School Mailing Address'!$P$2,obj_cs,$B29,source_cs,I$9)+SUMIFS(Amount_ETL,Program_ETL,'School Mailing Address'!$P$2,obj_etl,$B29,source_etl,I$9)+SUMIFS(Amount_Other,Program_Other,'School Mailing Address'!$P$2,obj_other,$B29,source_other,I$9)</f>
        <v>0</v>
      </c>
      <c r="J29" s="83">
        <f>SUMIFS(Amount_TI,Program_TI,'School Mailing Address'!$P$2,obj_ti,$B29,source_ti,J$9)+SUMIFS(Amount_CS,Program_CS,'School Mailing Address'!$P$2,obj_cs,$B29,source_cs,J$9)+SUMIFS(Amount_ETL,Program_ETL,'School Mailing Address'!$P$2,obj_etl,$B29,source_etl,J$9)+SUMIFS(Amount_Other,Program_Other,'School Mailing Address'!$P$2,obj_other,$B29,source_other,J$9)</f>
        <v>0</v>
      </c>
      <c r="K29" s="83">
        <f>SUMIFS(Amount_TI,Program_TI,'School Mailing Address'!$P$2,obj_ti,$B29,source_ti,K$9)+SUMIFS(Amount_CS,Program_CS,'School Mailing Address'!$P$2,obj_cs,$B29,source_cs,K$9)+SUMIFS(Amount_ETL,Program_ETL,'School Mailing Address'!$P$2,obj_etl,$B29,source_etl,K$9)+SUMIFS(Amount_Other,Program_Other,'School Mailing Address'!$P$2,obj_other,$B29,source_other,K$9)</f>
        <v>0</v>
      </c>
      <c r="L29" s="83">
        <f>SUMIFS(Amount_TI,Program_TI,'School Mailing Address'!$P$2,obj_ti,$B29,source_ti,L$9)+SUMIFS(Amount_CS,Program_CS,'School Mailing Address'!$P$2,obj_cs,$B29,source_cs,L$9)+SUMIFS(Amount_ETL,Program_ETL,'School Mailing Address'!$P$2,obj_etl,$B29,source_etl,L$9)+SUMIFS(Amount_Other,Program_Other,'School Mailing Address'!$P$2,obj_other,$B29,source_other,L$9)</f>
        <v>0</v>
      </c>
      <c r="M29" s="79">
        <f>SUM(C29:L29)</f>
        <v>0</v>
      </c>
      <c r="N29" s="53"/>
    </row>
    <row r="30" spans="1:14" s="57" customFormat="1" ht="10.5" customHeight="1" x14ac:dyDescent="0.2">
      <c r="A30" s="80" t="s">
        <v>7393</v>
      </c>
      <c r="B30" s="58" t="str">
        <f t="shared" si="4"/>
        <v>Su</v>
      </c>
      <c r="C30" s="177">
        <f t="shared" ref="C30:L30" si="5">SUM(C22:C29)</f>
        <v>0</v>
      </c>
      <c r="D30" s="177">
        <f t="shared" si="5"/>
        <v>0</v>
      </c>
      <c r="E30" s="177">
        <f t="shared" si="5"/>
        <v>0</v>
      </c>
      <c r="F30" s="177">
        <f t="shared" si="5"/>
        <v>0</v>
      </c>
      <c r="G30" s="177">
        <f t="shared" si="5"/>
        <v>0</v>
      </c>
      <c r="H30" s="177">
        <f t="shared" si="5"/>
        <v>0</v>
      </c>
      <c r="I30" s="177">
        <f t="shared" si="5"/>
        <v>0</v>
      </c>
      <c r="J30" s="177">
        <f t="shared" si="5"/>
        <v>0</v>
      </c>
      <c r="K30" s="177">
        <f t="shared" si="5"/>
        <v>0</v>
      </c>
      <c r="L30" s="177">
        <f t="shared" si="5"/>
        <v>0</v>
      </c>
      <c r="M30" s="171">
        <f>SUM(C30:L30)</f>
        <v>0</v>
      </c>
      <c r="N30" s="53"/>
    </row>
    <row r="31" spans="1:14" s="57" customFormat="1" ht="12.75" x14ac:dyDescent="0.2">
      <c r="A31" s="81" t="s">
        <v>44</v>
      </c>
      <c r="B31" s="58" t="str">
        <f t="shared" si="4"/>
        <v>Su</v>
      </c>
      <c r="C31" s="86"/>
      <c r="D31" s="86"/>
      <c r="E31" s="86"/>
      <c r="F31" s="86"/>
      <c r="G31" s="86"/>
      <c r="H31" s="86"/>
      <c r="I31" s="86"/>
      <c r="J31" s="86"/>
      <c r="K31" s="86"/>
      <c r="L31" s="86"/>
      <c r="M31" s="75"/>
      <c r="N31" s="53"/>
    </row>
    <row r="32" spans="1:14" s="57" customFormat="1" ht="10.5" customHeight="1" x14ac:dyDescent="0.2">
      <c r="A32" s="58" t="s">
        <v>54</v>
      </c>
      <c r="B32" s="58" t="str">
        <f t="shared" si="4"/>
        <v>01</v>
      </c>
      <c r="C32" s="83">
        <f>SUMIFS(Amount_TI,Program_TI,'School Mailing Address'!$P$3,obj_ti,$B32,source_ti,C$9)+SUMIFS(Amount_CS,Program_CS,'School Mailing Address'!$P$3,obj_cs,$B32,source_cs,C$9)+SUMIFS(Amount_ETL,Program_ETL,'School Mailing Address'!$P$3,obj_etl,$B32,source_etl,C$9)+SUMIFS(Amount_Other,Program_Other,'School Mailing Address'!$P$3,obj_other,$B32,source_other,C$9)</f>
        <v>0</v>
      </c>
      <c r="D32" s="83">
        <f>SUMIFS(Amount_TI,Program_TI,'School Mailing Address'!$P$3,obj_ti,$B32,source_ti,D$9)+SUMIFS(Amount_CS,Program_CS,'School Mailing Address'!$P$3,obj_cs,$B32,source_cs,D$9)+SUMIFS(Amount_ETL,Program_ETL,'School Mailing Address'!$P$3,obj_etl,$B32,source_etl,D$9)+SUMIFS(Amount_Other,Program_Other,'School Mailing Address'!$P$3,obj_other,$B32,source_other,D$9)</f>
        <v>0</v>
      </c>
      <c r="E32" s="83">
        <f>SUMIFS(Amount_TI,Program_TI,'School Mailing Address'!$P$3,obj_ti,$B32,source_ti,E$9)+SUMIFS(Amount_CS,Program_CS,'School Mailing Address'!$P$3,obj_cs,$B32,source_cs,E$9)+SUMIFS(Amount_ETL,Program_ETL,'School Mailing Address'!$P$3,obj_etl,$B32,source_etl,E$9)+SUMIFS(Amount_Other,Program_Other,'School Mailing Address'!$P$3,obj_other,$B32,source_other,E$9)</f>
        <v>0</v>
      </c>
      <c r="F32" s="83">
        <f>SUMIFS(Amount_TI,Program_TI,'School Mailing Address'!$P$3,obj_ti,$B32,source_ti,F$9)+SUMIFS(Amount_CS,Program_CS,'School Mailing Address'!$P$3,obj_cs,$B32,source_cs,F$9)+SUMIFS(Amount_ETL,Program_ETL,'School Mailing Address'!$P$3,obj_etl,$B32,source_etl,F$9)+SUMIFS(Amount_Other,Program_Other,'School Mailing Address'!$P$3,obj_other,$B32,source_other,F$9)</f>
        <v>0</v>
      </c>
      <c r="G32" s="83">
        <f>SUMIFS(Amount_TI,Program_TI,'School Mailing Address'!$P$3,obj_ti,$B32,source_ti,G$9)+SUMIFS(Amount_CS,Program_CS,'School Mailing Address'!$P$3,obj_cs,$B32,source_cs,G$9)+SUMIFS(Amount_ETL,Program_ETL,'School Mailing Address'!$P$3,obj_etl,$B32,source_etl,G$9)+SUMIFS(Amount_Other,Program_Other,'School Mailing Address'!$P$3,obj_other,$B32,source_other,G$9)</f>
        <v>0</v>
      </c>
      <c r="H32" s="83">
        <f>SUMIFS(Amount_TI,Program_TI,'School Mailing Address'!$P$3,obj_ti,$B32,source_ti,H$9)+SUMIFS(Amount_CS,Program_CS,'School Mailing Address'!$P$3,obj_cs,$B32,source_cs,H$9)+SUMIFS(Amount_ETL,Program_ETL,'School Mailing Address'!$P$3,obj_etl,$B32,source_etl,H$9)+SUMIFS(Amount_Other,Program_Other,'School Mailing Address'!$P$3,obj_other,$B32,source_other,H$9)</f>
        <v>0</v>
      </c>
      <c r="I32" s="83">
        <f>SUMIFS(Amount_TI,Program_TI,'School Mailing Address'!$P$3,obj_ti,$B32,source_ti,I$9)+SUMIFS(Amount_CS,Program_CS,'School Mailing Address'!$P$3,obj_cs,$B32,source_cs,I$9)+SUMIFS(Amount_ETL,Program_ETL,'School Mailing Address'!$P$3,obj_etl,$B32,source_etl,I$9)+SUMIFS(Amount_Other,Program_Other,'School Mailing Address'!$P$3,obj_other,$B32,source_other,I$9)</f>
        <v>0</v>
      </c>
      <c r="J32" s="83">
        <f>SUMIFS(Amount_TI,Program_TI,'School Mailing Address'!$P$3,obj_ti,$B32,source_ti,J$9)+SUMIFS(Amount_CS,Program_CS,'School Mailing Address'!$P$3,obj_cs,$B32,source_cs,J$9)+SUMIFS(Amount_ETL,Program_ETL,'School Mailing Address'!$P$3,obj_etl,$B32,source_etl,J$9)+SUMIFS(Amount_Other,Program_Other,'School Mailing Address'!$P$3,obj_other,$B32,source_other,J$9)</f>
        <v>0</v>
      </c>
      <c r="K32" s="83">
        <f>SUMIFS(Amount_TI,Program_TI,'School Mailing Address'!$P$3,obj_ti,$B32,source_ti,K$9)+SUMIFS(Amount_CS,Program_CS,'School Mailing Address'!$P$3,obj_cs,$B32,source_cs,K$9)+SUMIFS(Amount_ETL,Program_ETL,'School Mailing Address'!$P$3,obj_etl,$B32,source_etl,K$9)+SUMIFS(Amount_Other,Program_Other,'School Mailing Address'!$P$3,obj_other,$B32,source_other,K$9)</f>
        <v>0</v>
      </c>
      <c r="L32" s="83">
        <f>SUMIFS(Amount_TI,Program_TI,'School Mailing Address'!$P$3,obj_ti,$B32,source_ti,L$9)+SUMIFS(Amount_CS,Program_CS,'School Mailing Address'!$P$3,obj_cs,$B32,source_cs,L$9)+SUMIFS(Amount_ETL,Program_ETL,'School Mailing Address'!$P$3,obj_etl,$B32,source_etl,L$9)+SUMIFS(Amount_Other,Program_Other,'School Mailing Address'!$P$3,obj_other,$B32,source_other,L$9)</f>
        <v>0</v>
      </c>
      <c r="M32" s="79">
        <f t="shared" ref="M32:M40" si="6">SUM(C32:L32)</f>
        <v>0</v>
      </c>
      <c r="N32" s="53"/>
    </row>
    <row r="33" spans="1:14" s="57" customFormat="1" ht="10.5" customHeight="1" x14ac:dyDescent="0.2">
      <c r="A33" s="58" t="s">
        <v>7</v>
      </c>
      <c r="B33" s="58" t="str">
        <f t="shared" si="4"/>
        <v>02</v>
      </c>
      <c r="C33" s="83">
        <f>SUMIFS(Amount_TI,Program_TI,'School Mailing Address'!$P$3,obj_ti,$B33,source_ti,C$9)+SUMIFS(Amount_CS,Program_CS,'School Mailing Address'!$P$3,obj_cs,$B33,source_cs,C$9)+SUMIFS(Amount_ETL,Program_ETL,'School Mailing Address'!$P$3,obj_etl,$B33,source_etl,C$9)+SUMIFS(Amount_Other,Program_Other,'School Mailing Address'!$P$3,obj_other,$B33,source_other,C$9)</f>
        <v>0</v>
      </c>
      <c r="D33" s="83">
        <f>SUMIFS(Amount_TI,Program_TI,'School Mailing Address'!$P$3,obj_ti,$B33,source_ti,D$9)+SUMIFS(Amount_CS,Program_CS,'School Mailing Address'!$P$3,obj_cs,$B33,source_cs,D$9)+SUMIFS(Amount_ETL,Program_ETL,'School Mailing Address'!$P$3,obj_etl,$B33,source_etl,D$9)+SUMIFS(Amount_Other,Program_Other,'School Mailing Address'!$P$3,obj_other,$B33,source_other,D$9)</f>
        <v>0</v>
      </c>
      <c r="E33" s="83">
        <f>SUMIFS(Amount_TI,Program_TI,'School Mailing Address'!$P$3,obj_ti,$B33,source_ti,E$9)+SUMIFS(Amount_CS,Program_CS,'School Mailing Address'!$P$3,obj_cs,$B33,source_cs,E$9)+SUMIFS(Amount_ETL,Program_ETL,'School Mailing Address'!$P$3,obj_etl,$B33,source_etl,E$9)+SUMIFS(Amount_Other,Program_Other,'School Mailing Address'!$P$3,obj_other,$B33,source_other,E$9)</f>
        <v>0</v>
      </c>
      <c r="F33" s="83">
        <f>SUMIFS(Amount_TI,Program_TI,'School Mailing Address'!$P$3,obj_ti,$B33,source_ti,F$9)+SUMIFS(Amount_CS,Program_CS,'School Mailing Address'!$P$3,obj_cs,$B33,source_cs,F$9)+SUMIFS(Amount_ETL,Program_ETL,'School Mailing Address'!$P$3,obj_etl,$B33,source_etl,F$9)+SUMIFS(Amount_Other,Program_Other,'School Mailing Address'!$P$3,obj_other,$B33,source_other,F$9)</f>
        <v>0</v>
      </c>
      <c r="G33" s="83">
        <f>SUMIFS(Amount_TI,Program_TI,'School Mailing Address'!$P$3,obj_ti,$B33,source_ti,G$9)+SUMIFS(Amount_CS,Program_CS,'School Mailing Address'!$P$3,obj_cs,$B33,source_cs,G$9)+SUMIFS(Amount_ETL,Program_ETL,'School Mailing Address'!$P$3,obj_etl,$B33,source_etl,G$9)+SUMIFS(Amount_Other,Program_Other,'School Mailing Address'!$P$3,obj_other,$B33,source_other,G$9)</f>
        <v>0</v>
      </c>
      <c r="H33" s="83">
        <f>SUMIFS(Amount_TI,Program_TI,'School Mailing Address'!$P$3,obj_ti,$B33,source_ti,H$9)+SUMIFS(Amount_CS,Program_CS,'School Mailing Address'!$P$3,obj_cs,$B33,source_cs,H$9)+SUMIFS(Amount_ETL,Program_ETL,'School Mailing Address'!$P$3,obj_etl,$B33,source_etl,H$9)+SUMIFS(Amount_Other,Program_Other,'School Mailing Address'!$P$3,obj_other,$B33,source_other,H$9)</f>
        <v>0</v>
      </c>
      <c r="I33" s="83">
        <f>SUMIFS(Amount_TI,Program_TI,'School Mailing Address'!$P$3,obj_ti,$B33,source_ti,I$9)+SUMIFS(Amount_CS,Program_CS,'School Mailing Address'!$P$3,obj_cs,$B33,source_cs,I$9)+SUMIFS(Amount_ETL,Program_ETL,'School Mailing Address'!$P$3,obj_etl,$B33,source_etl,I$9)+SUMIFS(Amount_Other,Program_Other,'School Mailing Address'!$P$3,obj_other,$B33,source_other,I$9)</f>
        <v>0</v>
      </c>
      <c r="J33" s="83">
        <f>SUMIFS(Amount_TI,Program_TI,'School Mailing Address'!$P$3,obj_ti,$B33,source_ti,J$9)+SUMIFS(Amount_CS,Program_CS,'School Mailing Address'!$P$3,obj_cs,$B33,source_cs,J$9)+SUMIFS(Amount_ETL,Program_ETL,'School Mailing Address'!$P$3,obj_etl,$B33,source_etl,J$9)+SUMIFS(Amount_Other,Program_Other,'School Mailing Address'!$P$3,obj_other,$B33,source_other,J$9)</f>
        <v>0</v>
      </c>
      <c r="K33" s="83">
        <f>SUMIFS(Amount_TI,Program_TI,'School Mailing Address'!$P$3,obj_ti,$B33,source_ti,K$9)+SUMIFS(Amount_CS,Program_CS,'School Mailing Address'!$P$3,obj_cs,$B33,source_cs,K$9)+SUMIFS(Amount_ETL,Program_ETL,'School Mailing Address'!$P$3,obj_etl,$B33,source_etl,K$9)+SUMIFS(Amount_Other,Program_Other,'School Mailing Address'!$P$3,obj_other,$B33,source_other,K$9)</f>
        <v>0</v>
      </c>
      <c r="L33" s="83">
        <f>SUMIFS(Amount_TI,Program_TI,'School Mailing Address'!$P$3,obj_ti,$B33,source_ti,L$9)+SUMIFS(Amount_CS,Program_CS,'School Mailing Address'!$P$3,obj_cs,$B33,source_cs,L$9)+SUMIFS(Amount_ETL,Program_ETL,'School Mailing Address'!$P$3,obj_etl,$B33,source_etl,L$9)+SUMIFS(Amount_Other,Program_Other,'School Mailing Address'!$P$3,obj_other,$B33,source_other,L$9)</f>
        <v>0</v>
      </c>
      <c r="M33" s="79">
        <f t="shared" si="6"/>
        <v>0</v>
      </c>
      <c r="N33" s="53"/>
    </row>
    <row r="34" spans="1:14" s="57" customFormat="1" ht="10.5" customHeight="1" x14ac:dyDescent="0.2">
      <c r="A34" s="58" t="s">
        <v>94</v>
      </c>
      <c r="B34" s="58" t="str">
        <f t="shared" si="4"/>
        <v>03</v>
      </c>
      <c r="C34" s="83">
        <f>SUMIFS(Amount_TI,Program_TI,'School Mailing Address'!$P$3,obj_ti,$B34,source_ti,C$9)+SUMIFS(Amount_CS,Program_CS,'School Mailing Address'!$P$3,obj_cs,$B34,source_cs,C$9)+SUMIFS(Amount_ETL,Program_ETL,'School Mailing Address'!$P$3,obj_etl,$B34,source_etl,C$9)+SUMIFS(Amount_Other,Program_Other,'School Mailing Address'!$P$3,obj_other,$B34,source_other,C$9)</f>
        <v>0</v>
      </c>
      <c r="D34" s="83">
        <f>SUMIFS(Amount_TI,Program_TI,'School Mailing Address'!$P$3,obj_ti,$B34,source_ti,D$9)+SUMIFS(Amount_CS,Program_CS,'School Mailing Address'!$P$3,obj_cs,$B34,source_cs,D$9)+SUMIFS(Amount_ETL,Program_ETL,'School Mailing Address'!$P$3,obj_etl,$B34,source_etl,D$9)+SUMIFS(Amount_Other,Program_Other,'School Mailing Address'!$P$3,obj_other,$B34,source_other,D$9)</f>
        <v>0</v>
      </c>
      <c r="E34" s="83">
        <f>SUMIFS(Amount_TI,Program_TI,'School Mailing Address'!$P$3,obj_ti,$B34,source_ti,E$9)+SUMIFS(Amount_CS,Program_CS,'School Mailing Address'!$P$3,obj_cs,$B34,source_cs,E$9)+SUMIFS(Amount_ETL,Program_ETL,'School Mailing Address'!$P$3,obj_etl,$B34,source_etl,E$9)+SUMIFS(Amount_Other,Program_Other,'School Mailing Address'!$P$3,obj_other,$B34,source_other,E$9)</f>
        <v>0</v>
      </c>
      <c r="F34" s="83">
        <f>SUMIFS(Amount_TI,Program_TI,'School Mailing Address'!$P$3,obj_ti,$B34,source_ti,F$9)+SUMIFS(Amount_CS,Program_CS,'School Mailing Address'!$P$3,obj_cs,$B34,source_cs,F$9)+SUMIFS(Amount_ETL,Program_ETL,'School Mailing Address'!$P$3,obj_etl,$B34,source_etl,F$9)+SUMIFS(Amount_Other,Program_Other,'School Mailing Address'!$P$3,obj_other,$B34,source_other,F$9)</f>
        <v>0</v>
      </c>
      <c r="G34" s="83">
        <f>SUMIFS(Amount_TI,Program_TI,'School Mailing Address'!$P$3,obj_ti,$B34,source_ti,G$9)+SUMIFS(Amount_CS,Program_CS,'School Mailing Address'!$P$3,obj_cs,$B34,source_cs,G$9)+SUMIFS(Amount_ETL,Program_ETL,'School Mailing Address'!$P$3,obj_etl,$B34,source_etl,G$9)+SUMIFS(Amount_Other,Program_Other,'School Mailing Address'!$P$3,obj_other,$B34,source_other,G$9)</f>
        <v>0</v>
      </c>
      <c r="H34" s="83">
        <f>SUMIFS(Amount_TI,Program_TI,'School Mailing Address'!$P$3,obj_ti,$B34,source_ti,H$9)+SUMIFS(Amount_CS,Program_CS,'School Mailing Address'!$P$3,obj_cs,$B34,source_cs,H$9)+SUMIFS(Amount_ETL,Program_ETL,'School Mailing Address'!$P$3,obj_etl,$B34,source_etl,H$9)+SUMIFS(Amount_Other,Program_Other,'School Mailing Address'!$P$3,obj_other,$B34,source_other,H$9)</f>
        <v>0</v>
      </c>
      <c r="I34" s="83">
        <f>SUMIFS(Amount_TI,Program_TI,'School Mailing Address'!$P$3,obj_ti,$B34,source_ti,I$9)+SUMIFS(Amount_CS,Program_CS,'School Mailing Address'!$P$3,obj_cs,$B34,source_cs,I$9)+SUMIFS(Amount_ETL,Program_ETL,'School Mailing Address'!$P$3,obj_etl,$B34,source_etl,I$9)+SUMIFS(Amount_Other,Program_Other,'School Mailing Address'!$P$3,obj_other,$B34,source_other,I$9)</f>
        <v>0</v>
      </c>
      <c r="J34" s="83">
        <f>SUMIFS(Amount_TI,Program_TI,'School Mailing Address'!$P$3,obj_ti,$B34,source_ti,J$9)+SUMIFS(Amount_CS,Program_CS,'School Mailing Address'!$P$3,obj_cs,$B34,source_cs,J$9)+SUMIFS(Amount_ETL,Program_ETL,'School Mailing Address'!$P$3,obj_etl,$B34,source_etl,J$9)+SUMIFS(Amount_Other,Program_Other,'School Mailing Address'!$P$3,obj_other,$B34,source_other,J$9)</f>
        <v>0</v>
      </c>
      <c r="K34" s="83">
        <f>SUMIFS(Amount_TI,Program_TI,'School Mailing Address'!$P$3,obj_ti,$B34,source_ti,K$9)+SUMIFS(Amount_CS,Program_CS,'School Mailing Address'!$P$3,obj_cs,$B34,source_cs,K$9)+SUMIFS(Amount_ETL,Program_ETL,'School Mailing Address'!$P$3,obj_etl,$B34,source_etl,K$9)+SUMIFS(Amount_Other,Program_Other,'School Mailing Address'!$P$3,obj_other,$B34,source_other,K$9)</f>
        <v>0</v>
      </c>
      <c r="L34" s="83">
        <f>SUMIFS(Amount_TI,Program_TI,'School Mailing Address'!$P$3,obj_ti,$B34,source_ti,L$9)+SUMIFS(Amount_CS,Program_CS,'School Mailing Address'!$P$3,obj_cs,$B34,source_cs,L$9)+SUMIFS(Amount_ETL,Program_ETL,'School Mailing Address'!$P$3,obj_etl,$B34,source_etl,L$9)+SUMIFS(Amount_Other,Program_Other,'School Mailing Address'!$P$3,obj_other,$B34,source_other,L$9)</f>
        <v>0</v>
      </c>
      <c r="M34" s="79">
        <f t="shared" si="6"/>
        <v>0</v>
      </c>
      <c r="N34" s="53"/>
    </row>
    <row r="35" spans="1:14" s="57" customFormat="1" ht="10.5" customHeight="1" x14ac:dyDescent="0.2">
      <c r="A35" s="58" t="s">
        <v>2251</v>
      </c>
      <c r="B35" s="58" t="str">
        <f t="shared" si="4"/>
        <v>04</v>
      </c>
      <c r="C35" s="83">
        <f>SUMIFS(Amount_TI,Program_TI,'School Mailing Address'!$P$3,obj_ti,$B35,source_ti,C$9)+SUMIFS(Amount_CS,Program_CS,'School Mailing Address'!$P$3,obj_cs,$B35,source_cs,C$9)+SUMIFS(Amount_ETL,Program_ETL,'School Mailing Address'!$P$3,obj_etl,$B35,source_etl,C$9)+SUMIFS(Amount_Other,Program_Other,'School Mailing Address'!$P$3,obj_other,$B35,source_other,C$9)</f>
        <v>0</v>
      </c>
      <c r="D35" s="83">
        <f>SUMIFS(Amount_TI,Program_TI,'School Mailing Address'!$P$3,obj_ti,$B35,source_ti,D$9)+SUMIFS(Amount_CS,Program_CS,'School Mailing Address'!$P$3,obj_cs,$B35,source_cs,D$9)+SUMIFS(Amount_ETL,Program_ETL,'School Mailing Address'!$P$3,obj_etl,$B35,source_etl,D$9)+SUMIFS(Amount_Other,Program_Other,'School Mailing Address'!$P$3,obj_other,$B35,source_other,D$9)</f>
        <v>0</v>
      </c>
      <c r="E35" s="83">
        <f>SUMIFS(Amount_TI,Program_TI,'School Mailing Address'!$P$3,obj_ti,$B35,source_ti,E$9)+SUMIFS(Amount_CS,Program_CS,'School Mailing Address'!$P$3,obj_cs,$B35,source_cs,E$9)+SUMIFS(Amount_ETL,Program_ETL,'School Mailing Address'!$P$3,obj_etl,$B35,source_etl,E$9)+SUMIFS(Amount_Other,Program_Other,'School Mailing Address'!$P$3,obj_other,$B35,source_other,E$9)</f>
        <v>0</v>
      </c>
      <c r="F35" s="83">
        <f>SUMIFS(Amount_TI,Program_TI,'School Mailing Address'!$P$3,obj_ti,$B35,source_ti,F$9)+SUMIFS(Amount_CS,Program_CS,'School Mailing Address'!$P$3,obj_cs,$B35,source_cs,F$9)+SUMIFS(Amount_ETL,Program_ETL,'School Mailing Address'!$P$3,obj_etl,$B35,source_etl,F$9)+SUMIFS(Amount_Other,Program_Other,'School Mailing Address'!$P$3,obj_other,$B35,source_other,F$9)</f>
        <v>0</v>
      </c>
      <c r="G35" s="83">
        <f>SUMIFS(Amount_TI,Program_TI,'School Mailing Address'!$P$3,obj_ti,$B35,source_ti,G$9)+SUMIFS(Amount_CS,Program_CS,'School Mailing Address'!$P$3,obj_cs,$B35,source_cs,G$9)+SUMIFS(Amount_ETL,Program_ETL,'School Mailing Address'!$P$3,obj_etl,$B35,source_etl,G$9)+SUMIFS(Amount_Other,Program_Other,'School Mailing Address'!$P$3,obj_other,$B35,source_other,G$9)</f>
        <v>0</v>
      </c>
      <c r="H35" s="83">
        <f>SUMIFS(Amount_TI,Program_TI,'School Mailing Address'!$P$3,obj_ti,$B35,source_ti,H$9)+SUMIFS(Amount_CS,Program_CS,'School Mailing Address'!$P$3,obj_cs,$B35,source_cs,H$9)+SUMIFS(Amount_ETL,Program_ETL,'School Mailing Address'!$P$3,obj_etl,$B35,source_etl,H$9)+SUMIFS(Amount_Other,Program_Other,'School Mailing Address'!$P$3,obj_other,$B35,source_other,H$9)</f>
        <v>0</v>
      </c>
      <c r="I35" s="83">
        <f>SUMIFS(Amount_TI,Program_TI,'School Mailing Address'!$P$3,obj_ti,$B35,source_ti,I$9)+SUMIFS(Amount_CS,Program_CS,'School Mailing Address'!$P$3,obj_cs,$B35,source_cs,I$9)+SUMIFS(Amount_ETL,Program_ETL,'School Mailing Address'!$P$3,obj_etl,$B35,source_etl,I$9)+SUMIFS(Amount_Other,Program_Other,'School Mailing Address'!$P$3,obj_other,$B35,source_other,I$9)</f>
        <v>0</v>
      </c>
      <c r="J35" s="83">
        <f>SUMIFS(Amount_TI,Program_TI,'School Mailing Address'!$P$3,obj_ti,$B35,source_ti,J$9)+SUMIFS(Amount_CS,Program_CS,'School Mailing Address'!$P$3,obj_cs,$B35,source_cs,J$9)+SUMIFS(Amount_ETL,Program_ETL,'School Mailing Address'!$P$3,obj_etl,$B35,source_etl,J$9)+SUMIFS(Amount_Other,Program_Other,'School Mailing Address'!$P$3,obj_other,$B35,source_other,J$9)</f>
        <v>0</v>
      </c>
      <c r="K35" s="83">
        <f>SUMIFS(Amount_TI,Program_TI,'School Mailing Address'!$P$3,obj_ti,$B35,source_ti,K$9)+SUMIFS(Amount_CS,Program_CS,'School Mailing Address'!$P$3,obj_cs,$B35,source_cs,K$9)+SUMIFS(Amount_ETL,Program_ETL,'School Mailing Address'!$P$3,obj_etl,$B35,source_etl,K$9)+SUMIFS(Amount_Other,Program_Other,'School Mailing Address'!$P$3,obj_other,$B35,source_other,K$9)</f>
        <v>0</v>
      </c>
      <c r="L35" s="83">
        <f>SUMIFS(Amount_TI,Program_TI,'School Mailing Address'!$P$3,obj_ti,$B35,source_ti,L$9)+SUMIFS(Amount_CS,Program_CS,'School Mailing Address'!$P$3,obj_cs,$B35,source_cs,L$9)+SUMIFS(Amount_ETL,Program_ETL,'School Mailing Address'!$P$3,obj_etl,$B35,source_etl,L$9)+SUMIFS(Amount_Other,Program_Other,'School Mailing Address'!$P$3,obj_other,$B35,source_other,L$9)</f>
        <v>0</v>
      </c>
      <c r="M35" s="79">
        <f t="shared" si="6"/>
        <v>0</v>
      </c>
      <c r="N35" s="53"/>
    </row>
    <row r="36" spans="1:14" s="57" customFormat="1" ht="10.5" customHeight="1" x14ac:dyDescent="0.2">
      <c r="A36" s="58" t="s">
        <v>93</v>
      </c>
      <c r="B36" s="58" t="str">
        <f t="shared" si="4"/>
        <v>05</v>
      </c>
      <c r="C36" s="83">
        <f>SUMIFS(Amount_TI,Program_TI,'School Mailing Address'!$P$3,obj_ti,$B36,source_ti,C$9)+SUMIFS(Amount_CS,Program_CS,'School Mailing Address'!$P$3,obj_cs,$B36,source_cs,C$9)+SUMIFS(Amount_ETL,Program_ETL,'School Mailing Address'!$P$3,obj_etl,$B36,source_etl,C$9)+SUMIFS(Amount_Other,Program_Other,'School Mailing Address'!$P$3,obj_other,$B36,source_other,C$9)</f>
        <v>0</v>
      </c>
      <c r="D36" s="83">
        <f>SUMIFS(Amount_TI,Program_TI,'School Mailing Address'!$P$3,obj_ti,$B36,source_ti,D$9)+SUMIFS(Amount_CS,Program_CS,'School Mailing Address'!$P$3,obj_cs,$B36,source_cs,D$9)+SUMIFS(Amount_ETL,Program_ETL,'School Mailing Address'!$P$3,obj_etl,$B36,source_etl,D$9)+SUMIFS(Amount_Other,Program_Other,'School Mailing Address'!$P$3,obj_other,$B36,source_other,D$9)</f>
        <v>0</v>
      </c>
      <c r="E36" s="83">
        <f>SUMIFS(Amount_TI,Program_TI,'School Mailing Address'!$P$3,obj_ti,$B36,source_ti,E$9)+SUMIFS(Amount_CS,Program_CS,'School Mailing Address'!$P$3,obj_cs,$B36,source_cs,E$9)+SUMIFS(Amount_ETL,Program_ETL,'School Mailing Address'!$P$3,obj_etl,$B36,source_etl,E$9)+SUMIFS(Amount_Other,Program_Other,'School Mailing Address'!$P$3,obj_other,$B36,source_other,E$9)</f>
        <v>0</v>
      </c>
      <c r="F36" s="83">
        <f>SUMIFS(Amount_TI,Program_TI,'School Mailing Address'!$P$3,obj_ti,$B36,source_ti,F$9)+SUMIFS(Amount_CS,Program_CS,'School Mailing Address'!$P$3,obj_cs,$B36,source_cs,F$9)+SUMIFS(Amount_ETL,Program_ETL,'School Mailing Address'!$P$3,obj_etl,$B36,source_etl,F$9)+SUMIFS(Amount_Other,Program_Other,'School Mailing Address'!$P$3,obj_other,$B36,source_other,F$9)</f>
        <v>0</v>
      </c>
      <c r="G36" s="83">
        <f>SUMIFS(Amount_TI,Program_TI,'School Mailing Address'!$P$3,obj_ti,$B36,source_ti,G$9)+SUMIFS(Amount_CS,Program_CS,'School Mailing Address'!$P$3,obj_cs,$B36,source_cs,G$9)+SUMIFS(Amount_ETL,Program_ETL,'School Mailing Address'!$P$3,obj_etl,$B36,source_etl,G$9)+SUMIFS(Amount_Other,Program_Other,'School Mailing Address'!$P$3,obj_other,$B36,source_other,G$9)</f>
        <v>0</v>
      </c>
      <c r="H36" s="83">
        <f>SUMIFS(Amount_TI,Program_TI,'School Mailing Address'!$P$3,obj_ti,$B36,source_ti,H$9)+SUMIFS(Amount_CS,Program_CS,'School Mailing Address'!$P$3,obj_cs,$B36,source_cs,H$9)+SUMIFS(Amount_ETL,Program_ETL,'School Mailing Address'!$P$3,obj_etl,$B36,source_etl,H$9)+SUMIFS(Amount_Other,Program_Other,'School Mailing Address'!$P$3,obj_other,$B36,source_other,H$9)</f>
        <v>0</v>
      </c>
      <c r="I36" s="83">
        <f>SUMIFS(Amount_TI,Program_TI,'School Mailing Address'!$P$3,obj_ti,$B36,source_ti,I$9)+SUMIFS(Amount_CS,Program_CS,'School Mailing Address'!$P$3,obj_cs,$B36,source_cs,I$9)+SUMIFS(Amount_ETL,Program_ETL,'School Mailing Address'!$P$3,obj_etl,$B36,source_etl,I$9)+SUMIFS(Amount_Other,Program_Other,'School Mailing Address'!$P$3,obj_other,$B36,source_other,I$9)</f>
        <v>0</v>
      </c>
      <c r="J36" s="83">
        <f>SUMIFS(Amount_TI,Program_TI,'School Mailing Address'!$P$3,obj_ti,$B36,source_ti,J$9)+SUMIFS(Amount_CS,Program_CS,'School Mailing Address'!$P$3,obj_cs,$B36,source_cs,J$9)+SUMIFS(Amount_ETL,Program_ETL,'School Mailing Address'!$P$3,obj_etl,$B36,source_etl,J$9)+SUMIFS(Amount_Other,Program_Other,'School Mailing Address'!$P$3,obj_other,$B36,source_other,J$9)</f>
        <v>0</v>
      </c>
      <c r="K36" s="83">
        <f>SUMIFS(Amount_TI,Program_TI,'School Mailing Address'!$P$3,obj_ti,$B36,source_ti,K$9)+SUMIFS(Amount_CS,Program_CS,'School Mailing Address'!$P$3,obj_cs,$B36,source_cs,K$9)+SUMIFS(Amount_ETL,Program_ETL,'School Mailing Address'!$P$3,obj_etl,$B36,source_etl,K$9)+SUMIFS(Amount_Other,Program_Other,'School Mailing Address'!$P$3,obj_other,$B36,source_other,K$9)</f>
        <v>0</v>
      </c>
      <c r="L36" s="83">
        <f>SUMIFS(Amount_TI,Program_TI,'School Mailing Address'!$P$3,obj_ti,$B36,source_ti,L$9)+SUMIFS(Amount_CS,Program_CS,'School Mailing Address'!$P$3,obj_cs,$B36,source_cs,L$9)+SUMIFS(Amount_ETL,Program_ETL,'School Mailing Address'!$P$3,obj_etl,$B36,source_etl,L$9)+SUMIFS(Amount_Other,Program_Other,'School Mailing Address'!$P$3,obj_other,$B36,source_other,L$9)</f>
        <v>0</v>
      </c>
      <c r="M36" s="79">
        <f t="shared" si="6"/>
        <v>0</v>
      </c>
      <c r="N36" s="53"/>
    </row>
    <row r="37" spans="1:14" s="57" customFormat="1" ht="10.5" customHeight="1" x14ac:dyDescent="0.2">
      <c r="A37" s="58" t="s">
        <v>91</v>
      </c>
      <c r="B37" s="58" t="str">
        <f t="shared" si="4"/>
        <v>06</v>
      </c>
      <c r="C37" s="83">
        <f>SUMIFS(Amount_TI,Program_TI,'School Mailing Address'!$P$3,obj_ti,$B37,source_ti,C$9)+SUMIFS(Amount_CS,Program_CS,'School Mailing Address'!$P$3,obj_cs,$B37,source_cs,C$9)+SUMIFS(Amount_ETL,Program_ETL,'School Mailing Address'!$P$3,obj_etl,$B37,source_etl,C$9)+SUMIFS(Amount_Other,Program_Other,'School Mailing Address'!$P$3,obj_other,$B37,source_other,C$9)</f>
        <v>50</v>
      </c>
      <c r="D37" s="83">
        <f>SUMIFS(Amount_TI,Program_TI,'School Mailing Address'!$P$3,obj_ti,$B37,source_ti,D$9)+SUMIFS(Amount_CS,Program_CS,'School Mailing Address'!$P$3,obj_cs,$B37,source_cs,D$9)+SUMIFS(Amount_ETL,Program_ETL,'School Mailing Address'!$P$3,obj_etl,$B37,source_etl,D$9)+SUMIFS(Amount_Other,Program_Other,'School Mailing Address'!$P$3,obj_other,$B37,source_other,D$9)</f>
        <v>0</v>
      </c>
      <c r="E37" s="83">
        <f>SUMIFS(Amount_TI,Program_TI,'School Mailing Address'!$P$3,obj_ti,$B37,source_ti,E$9)+SUMIFS(Amount_CS,Program_CS,'School Mailing Address'!$P$3,obj_cs,$B37,source_cs,E$9)+SUMIFS(Amount_ETL,Program_ETL,'School Mailing Address'!$P$3,obj_etl,$B37,source_etl,E$9)+SUMIFS(Amount_Other,Program_Other,'School Mailing Address'!$P$3,obj_other,$B37,source_other,E$9)</f>
        <v>0</v>
      </c>
      <c r="F37" s="83">
        <f>SUMIFS(Amount_TI,Program_TI,'School Mailing Address'!$P$3,obj_ti,$B37,source_ti,F$9)+SUMIFS(Amount_CS,Program_CS,'School Mailing Address'!$P$3,obj_cs,$B37,source_cs,F$9)+SUMIFS(Amount_ETL,Program_ETL,'School Mailing Address'!$P$3,obj_etl,$B37,source_etl,F$9)+SUMIFS(Amount_Other,Program_Other,'School Mailing Address'!$P$3,obj_other,$B37,source_other,F$9)</f>
        <v>0</v>
      </c>
      <c r="G37" s="83">
        <f>SUMIFS(Amount_TI,Program_TI,'School Mailing Address'!$P$3,obj_ti,$B37,source_ti,G$9)+SUMIFS(Amount_CS,Program_CS,'School Mailing Address'!$P$3,obj_cs,$B37,source_cs,G$9)+SUMIFS(Amount_ETL,Program_ETL,'School Mailing Address'!$P$3,obj_etl,$B37,source_etl,G$9)+SUMIFS(Amount_Other,Program_Other,'School Mailing Address'!$P$3,obj_other,$B37,source_other,G$9)</f>
        <v>0</v>
      </c>
      <c r="H37" s="83">
        <f>SUMIFS(Amount_TI,Program_TI,'School Mailing Address'!$P$3,obj_ti,$B37,source_ti,H$9)+SUMIFS(Amount_CS,Program_CS,'School Mailing Address'!$P$3,obj_cs,$B37,source_cs,H$9)+SUMIFS(Amount_ETL,Program_ETL,'School Mailing Address'!$P$3,obj_etl,$B37,source_etl,H$9)+SUMIFS(Amount_Other,Program_Other,'School Mailing Address'!$P$3,obj_other,$B37,source_other,H$9)</f>
        <v>0</v>
      </c>
      <c r="I37" s="83">
        <f>SUMIFS(Amount_TI,Program_TI,'School Mailing Address'!$P$3,obj_ti,$B37,source_ti,I$9)+SUMIFS(Amount_CS,Program_CS,'School Mailing Address'!$P$3,obj_cs,$B37,source_cs,I$9)+SUMIFS(Amount_ETL,Program_ETL,'School Mailing Address'!$P$3,obj_etl,$B37,source_etl,I$9)+SUMIFS(Amount_Other,Program_Other,'School Mailing Address'!$P$3,obj_other,$B37,source_other,I$9)</f>
        <v>0</v>
      </c>
      <c r="J37" s="83">
        <f>SUMIFS(Amount_TI,Program_TI,'School Mailing Address'!$P$3,obj_ti,$B37,source_ti,J$9)+SUMIFS(Amount_CS,Program_CS,'School Mailing Address'!$P$3,obj_cs,$B37,source_cs,J$9)+SUMIFS(Amount_ETL,Program_ETL,'School Mailing Address'!$P$3,obj_etl,$B37,source_etl,J$9)+SUMIFS(Amount_Other,Program_Other,'School Mailing Address'!$P$3,obj_other,$B37,source_other,J$9)</f>
        <v>0</v>
      </c>
      <c r="K37" s="83">
        <f>SUMIFS(Amount_TI,Program_TI,'School Mailing Address'!$P$3,obj_ti,$B37,source_ti,K$9)+SUMIFS(Amount_CS,Program_CS,'School Mailing Address'!$P$3,obj_cs,$B37,source_cs,K$9)+SUMIFS(Amount_ETL,Program_ETL,'School Mailing Address'!$P$3,obj_etl,$B37,source_etl,K$9)+SUMIFS(Amount_Other,Program_Other,'School Mailing Address'!$P$3,obj_other,$B37,source_other,K$9)</f>
        <v>0</v>
      </c>
      <c r="L37" s="83">
        <f>SUMIFS(Amount_TI,Program_TI,'School Mailing Address'!$P$3,obj_ti,$B37,source_ti,L$9)+SUMIFS(Amount_CS,Program_CS,'School Mailing Address'!$P$3,obj_cs,$B37,source_cs,L$9)+SUMIFS(Amount_ETL,Program_ETL,'School Mailing Address'!$P$3,obj_etl,$B37,source_etl,L$9)+SUMIFS(Amount_Other,Program_Other,'School Mailing Address'!$P$3,obj_other,$B37,source_other,L$9)</f>
        <v>0</v>
      </c>
      <c r="M37" s="79">
        <f t="shared" si="6"/>
        <v>50</v>
      </c>
      <c r="N37" s="53"/>
    </row>
    <row r="38" spans="1:14" s="57" customFormat="1" ht="10.5" customHeight="1" x14ac:dyDescent="0.2">
      <c r="A38" s="58" t="s">
        <v>7398</v>
      </c>
      <c r="B38" s="58" t="str">
        <f t="shared" si="4"/>
        <v>07</v>
      </c>
      <c r="C38" s="83">
        <f>SUMIFS(Amount_TI,Program_TI,'School Mailing Address'!$P$3,obj_ti,$B38,source_ti,C$9)+SUMIFS(Amount_CS,Program_CS,'School Mailing Address'!$P$3,obj_cs,$B38,source_cs,C$9)+SUMIFS(Amount_ETL,Program_ETL,'School Mailing Address'!$P$3,obj_etl,$B38,source_etl,C$9)+SUMIFS(Amount_Other,Program_Other,'School Mailing Address'!$P$3,obj_other,$B38,source_other,C$9)</f>
        <v>0</v>
      </c>
      <c r="D38" s="83">
        <f>SUMIFS(Amount_TI,Program_TI,'School Mailing Address'!$P$3,obj_ti,$B38,source_ti,D$9)+SUMIFS(Amount_CS,Program_CS,'School Mailing Address'!$P$3,obj_cs,$B38,source_cs,D$9)+SUMIFS(Amount_ETL,Program_ETL,'School Mailing Address'!$P$3,obj_etl,$B38,source_etl,D$9)+SUMIFS(Amount_Other,Program_Other,'School Mailing Address'!$P$3,obj_other,$B38,source_other,D$9)</f>
        <v>0</v>
      </c>
      <c r="E38" s="83">
        <f>SUMIFS(Amount_TI,Program_TI,'School Mailing Address'!$P$3,obj_ti,$B38,source_ti,E$9)+SUMIFS(Amount_CS,Program_CS,'School Mailing Address'!$P$3,obj_cs,$B38,source_cs,E$9)+SUMIFS(Amount_ETL,Program_ETL,'School Mailing Address'!$P$3,obj_etl,$B38,source_etl,E$9)+SUMIFS(Amount_Other,Program_Other,'School Mailing Address'!$P$3,obj_other,$B38,source_other,E$9)</f>
        <v>0</v>
      </c>
      <c r="F38" s="83">
        <f>SUMIFS(Amount_TI,Program_TI,'School Mailing Address'!$P$3,obj_ti,$B38,source_ti,F$9)+SUMIFS(Amount_CS,Program_CS,'School Mailing Address'!$P$3,obj_cs,$B38,source_cs,F$9)+SUMIFS(Amount_ETL,Program_ETL,'School Mailing Address'!$P$3,obj_etl,$B38,source_etl,F$9)+SUMIFS(Amount_Other,Program_Other,'School Mailing Address'!$P$3,obj_other,$B38,source_other,F$9)</f>
        <v>0</v>
      </c>
      <c r="G38" s="83">
        <f>SUMIFS(Amount_TI,Program_TI,'School Mailing Address'!$P$3,obj_ti,$B38,source_ti,G$9)+SUMIFS(Amount_CS,Program_CS,'School Mailing Address'!$P$3,obj_cs,$B38,source_cs,G$9)+SUMIFS(Amount_ETL,Program_ETL,'School Mailing Address'!$P$3,obj_etl,$B38,source_etl,G$9)+SUMIFS(Amount_Other,Program_Other,'School Mailing Address'!$P$3,obj_other,$B38,source_other,G$9)</f>
        <v>0</v>
      </c>
      <c r="H38" s="83">
        <f>SUMIFS(Amount_TI,Program_TI,'School Mailing Address'!$P$3,obj_ti,$B38,source_ti,H$9)+SUMIFS(Amount_CS,Program_CS,'School Mailing Address'!$P$3,obj_cs,$B38,source_cs,H$9)+SUMIFS(Amount_ETL,Program_ETL,'School Mailing Address'!$P$3,obj_etl,$B38,source_etl,H$9)+SUMIFS(Amount_Other,Program_Other,'School Mailing Address'!$P$3,obj_other,$B38,source_other,H$9)</f>
        <v>0</v>
      </c>
      <c r="I38" s="83">
        <f>SUMIFS(Amount_TI,Program_TI,'School Mailing Address'!$P$3,obj_ti,$B38,source_ti,I$9)+SUMIFS(Amount_CS,Program_CS,'School Mailing Address'!$P$3,obj_cs,$B38,source_cs,I$9)+SUMIFS(Amount_ETL,Program_ETL,'School Mailing Address'!$P$3,obj_etl,$B38,source_etl,I$9)+SUMIFS(Amount_Other,Program_Other,'School Mailing Address'!$P$3,obj_other,$B38,source_other,I$9)</f>
        <v>0</v>
      </c>
      <c r="J38" s="83">
        <f>SUMIFS(Amount_TI,Program_TI,'School Mailing Address'!$P$3,obj_ti,$B38,source_ti,J$9)+SUMIFS(Amount_CS,Program_CS,'School Mailing Address'!$P$3,obj_cs,$B38,source_cs,J$9)+SUMIFS(Amount_ETL,Program_ETL,'School Mailing Address'!$P$3,obj_etl,$B38,source_etl,J$9)+SUMIFS(Amount_Other,Program_Other,'School Mailing Address'!$P$3,obj_other,$B38,source_other,J$9)</f>
        <v>0</v>
      </c>
      <c r="K38" s="83">
        <f>SUMIFS(Amount_TI,Program_TI,'School Mailing Address'!$P$3,obj_ti,$B38,source_ti,K$9)+SUMIFS(Amount_CS,Program_CS,'School Mailing Address'!$P$3,obj_cs,$B38,source_cs,K$9)+SUMIFS(Amount_ETL,Program_ETL,'School Mailing Address'!$P$3,obj_etl,$B38,source_etl,K$9)+SUMIFS(Amount_Other,Program_Other,'School Mailing Address'!$P$3,obj_other,$B38,source_other,K$9)</f>
        <v>0</v>
      </c>
      <c r="L38" s="83">
        <f>SUMIFS(Amount_TI,Program_TI,'School Mailing Address'!$P$3,obj_ti,$B38,source_ti,L$9)+SUMIFS(Amount_CS,Program_CS,'School Mailing Address'!$P$3,obj_cs,$B38,source_cs,L$9)+SUMIFS(Amount_ETL,Program_ETL,'School Mailing Address'!$P$3,obj_etl,$B38,source_etl,L$9)+SUMIFS(Amount_Other,Program_Other,'School Mailing Address'!$P$3,obj_other,$B38,source_other,L$9)</f>
        <v>0</v>
      </c>
      <c r="M38" s="79">
        <f t="shared" si="6"/>
        <v>0</v>
      </c>
      <c r="N38" s="53"/>
    </row>
    <row r="39" spans="1:14" s="57" customFormat="1" ht="10.5" customHeight="1" x14ac:dyDescent="0.2">
      <c r="A39" s="58" t="s">
        <v>2266</v>
      </c>
      <c r="B39" s="58" t="str">
        <f t="shared" si="4"/>
        <v>08</v>
      </c>
      <c r="C39" s="83">
        <f>SUMIFS(Amount_TI,Program_TI,'School Mailing Address'!$P$3,obj_ti,$B39,source_ti,C$9)+SUMIFS(Amount_CS,Program_CS,'School Mailing Address'!$P$3,obj_cs,$B39,source_cs,C$9)+SUMIFS(Amount_ETL,Program_ETL,'School Mailing Address'!$P$3,obj_etl,$B39,source_etl,C$9)+SUMIFS(Amount_Other,Program_Other,'School Mailing Address'!$P$3,obj_other,$B39,source_other,C$9)</f>
        <v>0</v>
      </c>
      <c r="D39" s="83">
        <f>SUMIFS(Amount_TI,Program_TI,'School Mailing Address'!$P$3,obj_ti,$B39,source_ti,D$9)+SUMIFS(Amount_CS,Program_CS,'School Mailing Address'!$P$3,obj_cs,$B39,source_cs,D$9)+SUMIFS(Amount_ETL,Program_ETL,'School Mailing Address'!$P$3,obj_etl,$B39,source_etl,D$9)+SUMIFS(Amount_Other,Program_Other,'School Mailing Address'!$P$3,obj_other,$B39,source_other,D$9)</f>
        <v>0</v>
      </c>
      <c r="E39" s="83">
        <f>SUMIFS(Amount_TI,Program_TI,'School Mailing Address'!$P$3,obj_ti,$B39,source_ti,E$9)+SUMIFS(Amount_CS,Program_CS,'School Mailing Address'!$P$3,obj_cs,$B39,source_cs,E$9)+SUMIFS(Amount_ETL,Program_ETL,'School Mailing Address'!$P$3,obj_etl,$B39,source_etl,E$9)+SUMIFS(Amount_Other,Program_Other,'School Mailing Address'!$P$3,obj_other,$B39,source_other,E$9)</f>
        <v>0</v>
      </c>
      <c r="F39" s="83">
        <f>SUMIFS(Amount_TI,Program_TI,'School Mailing Address'!$P$3,obj_ti,$B39,source_ti,F$9)+SUMIFS(Amount_CS,Program_CS,'School Mailing Address'!$P$3,obj_cs,$B39,source_cs,F$9)+SUMIFS(Amount_ETL,Program_ETL,'School Mailing Address'!$P$3,obj_etl,$B39,source_etl,F$9)+SUMIFS(Amount_Other,Program_Other,'School Mailing Address'!$P$3,obj_other,$B39,source_other,F$9)</f>
        <v>0</v>
      </c>
      <c r="G39" s="83">
        <f>SUMIFS(Amount_TI,Program_TI,'School Mailing Address'!$P$3,obj_ti,$B39,source_ti,G$9)+SUMIFS(Amount_CS,Program_CS,'School Mailing Address'!$P$3,obj_cs,$B39,source_cs,G$9)+SUMIFS(Amount_ETL,Program_ETL,'School Mailing Address'!$P$3,obj_etl,$B39,source_etl,G$9)+SUMIFS(Amount_Other,Program_Other,'School Mailing Address'!$P$3,obj_other,$B39,source_other,G$9)</f>
        <v>0</v>
      </c>
      <c r="H39" s="83">
        <f>SUMIFS(Amount_TI,Program_TI,'School Mailing Address'!$P$3,obj_ti,$B39,source_ti,H$9)+SUMIFS(Amount_CS,Program_CS,'School Mailing Address'!$P$3,obj_cs,$B39,source_cs,H$9)+SUMIFS(Amount_ETL,Program_ETL,'School Mailing Address'!$P$3,obj_etl,$B39,source_etl,H$9)+SUMIFS(Amount_Other,Program_Other,'School Mailing Address'!$P$3,obj_other,$B39,source_other,H$9)</f>
        <v>0</v>
      </c>
      <c r="I39" s="83">
        <f>SUMIFS(Amount_TI,Program_TI,'School Mailing Address'!$P$3,obj_ti,$B39,source_ti,I$9)+SUMIFS(Amount_CS,Program_CS,'School Mailing Address'!$P$3,obj_cs,$B39,source_cs,I$9)+SUMIFS(Amount_ETL,Program_ETL,'School Mailing Address'!$P$3,obj_etl,$B39,source_etl,I$9)+SUMIFS(Amount_Other,Program_Other,'School Mailing Address'!$P$3,obj_other,$B39,source_other,I$9)</f>
        <v>0</v>
      </c>
      <c r="J39" s="83">
        <f>SUMIFS(Amount_TI,Program_TI,'School Mailing Address'!$P$3,obj_ti,$B39,source_ti,J$9)+SUMIFS(Amount_CS,Program_CS,'School Mailing Address'!$P$3,obj_cs,$B39,source_cs,J$9)+SUMIFS(Amount_ETL,Program_ETL,'School Mailing Address'!$P$3,obj_etl,$B39,source_etl,J$9)+SUMIFS(Amount_Other,Program_Other,'School Mailing Address'!$P$3,obj_other,$B39,source_other,J$9)</f>
        <v>0</v>
      </c>
      <c r="K39" s="83">
        <f>SUMIFS(Amount_TI,Program_TI,'School Mailing Address'!$P$3,obj_ti,$B39,source_ti,K$9)+SUMIFS(Amount_CS,Program_CS,'School Mailing Address'!$P$3,obj_cs,$B39,source_cs,K$9)+SUMIFS(Amount_ETL,Program_ETL,'School Mailing Address'!$P$3,obj_etl,$B39,source_etl,K$9)+SUMIFS(Amount_Other,Program_Other,'School Mailing Address'!$P$3,obj_other,$B39,source_other,K$9)</f>
        <v>0</v>
      </c>
      <c r="L39" s="83">
        <f>SUMIFS(Amount_TI,Program_TI,'School Mailing Address'!$P$3,obj_ti,$B39,source_ti,L$9)+SUMIFS(Amount_CS,Program_CS,'School Mailing Address'!$P$3,obj_cs,$B39,source_cs,L$9)+SUMIFS(Amount_ETL,Program_ETL,'School Mailing Address'!$P$3,obj_etl,$B39,source_etl,L$9)+SUMIFS(Amount_Other,Program_Other,'School Mailing Address'!$P$3,obj_other,$B39,source_other,L$9)</f>
        <v>0</v>
      </c>
      <c r="M39" s="79">
        <f t="shared" si="6"/>
        <v>0</v>
      </c>
      <c r="N39" s="53"/>
    </row>
    <row r="40" spans="1:14" s="57" customFormat="1" ht="10.5" customHeight="1" x14ac:dyDescent="0.2">
      <c r="A40" s="84" t="s">
        <v>7392</v>
      </c>
      <c r="B40" s="58" t="str">
        <f t="shared" si="4"/>
        <v>Su</v>
      </c>
      <c r="C40" s="177">
        <f>SUM(C32:C39)</f>
        <v>50</v>
      </c>
      <c r="D40" s="177">
        <f t="shared" ref="D40:L40" si="7">SUM(D32:D39)</f>
        <v>0</v>
      </c>
      <c r="E40" s="177">
        <f t="shared" si="7"/>
        <v>0</v>
      </c>
      <c r="F40" s="177">
        <f t="shared" si="7"/>
        <v>0</v>
      </c>
      <c r="G40" s="177">
        <f t="shared" si="7"/>
        <v>0</v>
      </c>
      <c r="H40" s="177">
        <f t="shared" si="7"/>
        <v>0</v>
      </c>
      <c r="I40" s="177">
        <f t="shared" ref="I40" si="8">SUM(I32:I39)</f>
        <v>0</v>
      </c>
      <c r="J40" s="177">
        <f t="shared" si="7"/>
        <v>0</v>
      </c>
      <c r="K40" s="177">
        <f t="shared" si="7"/>
        <v>0</v>
      </c>
      <c r="L40" s="177">
        <f t="shared" si="7"/>
        <v>0</v>
      </c>
      <c r="M40" s="171">
        <f t="shared" si="6"/>
        <v>50</v>
      </c>
      <c r="N40" s="53"/>
    </row>
    <row r="41" spans="1:14" s="57" customFormat="1" ht="12.75" x14ac:dyDescent="0.2">
      <c r="A41" s="81" t="s">
        <v>45</v>
      </c>
      <c r="B41" s="58" t="str">
        <f t="shared" si="4"/>
        <v>Im</v>
      </c>
      <c r="C41" s="77"/>
      <c r="D41" s="77"/>
      <c r="E41" s="77"/>
      <c r="F41" s="77"/>
      <c r="G41" s="77"/>
      <c r="H41" s="77"/>
      <c r="I41" s="77"/>
      <c r="J41" s="77"/>
      <c r="K41" s="77"/>
      <c r="L41" s="77"/>
      <c r="M41" s="75"/>
      <c r="N41" s="53"/>
    </row>
    <row r="42" spans="1:14" s="57" customFormat="1" ht="10.5" customHeight="1" x14ac:dyDescent="0.2">
      <c r="A42" s="58" t="s">
        <v>54</v>
      </c>
      <c r="B42" s="58" t="str">
        <f t="shared" si="4"/>
        <v>01</v>
      </c>
      <c r="C42" s="83">
        <f>SUMIFS(Amount_TI,Program_TI,'School Mailing Address'!$P$4,obj_ti,$B42,source_ti,C$9)+SUMIFS(Amount_CS,Program_CS,'School Mailing Address'!$P$4,obj_cs,$B42,source_cs,C$9)+SUMIFS(Amount_ETL,Program_ETL,'School Mailing Address'!$P$4,obj_etl,$B42,source_etl,C$9)+SUMIFS(Amount_Other,Program_Other,'School Mailing Address'!$P$4,obj_other,$B42,source_other,C$9)</f>
        <v>0</v>
      </c>
      <c r="D42" s="83">
        <f>SUMIFS(Amount_TI,Program_TI,'School Mailing Address'!$P$4,obj_ti,$B42,source_ti,D$9)+SUMIFS(Amount_CS,Program_CS,'School Mailing Address'!$P$4,obj_cs,$B42,source_cs,D$9)+SUMIFS(Amount_ETL,Program_ETL,'School Mailing Address'!$P$4,obj_etl,$B42,source_etl,D$9)+SUMIFS(Amount_Other,Program_Other,'School Mailing Address'!$P$4,obj_other,$B42,source_other,D$9)</f>
        <v>0</v>
      </c>
      <c r="E42" s="83">
        <f>SUMIFS(Amount_TI,Program_TI,'School Mailing Address'!$P$4,obj_ti,$B42,source_ti,E$9)+SUMIFS(Amount_CS,Program_CS,'School Mailing Address'!$P$4,obj_cs,$B42,source_cs,E$9)+SUMIFS(Amount_ETL,Program_ETL,'School Mailing Address'!$P$4,obj_etl,$B42,source_etl,E$9)+SUMIFS(Amount_Other,Program_Other,'School Mailing Address'!$P$4,obj_other,$B42,source_other,E$9)</f>
        <v>0</v>
      </c>
      <c r="F42" s="83">
        <f>SUMIFS(Amount_TI,Program_TI,'School Mailing Address'!$P$4,obj_ti,$B42,source_ti,F$9)+SUMIFS(Amount_CS,Program_CS,'School Mailing Address'!$P$4,obj_cs,$B42,source_cs,F$9)+SUMIFS(Amount_ETL,Program_ETL,'School Mailing Address'!$P$4,obj_etl,$B42,source_etl,F$9)+SUMIFS(Amount_Other,Program_Other,'School Mailing Address'!$P$4,obj_other,$B42,source_other,F$9)</f>
        <v>0</v>
      </c>
      <c r="G42" s="83">
        <f>SUMIFS(Amount_TI,Program_TI,'School Mailing Address'!$P$4,obj_ti,$B42,source_ti,G$9)+SUMIFS(Amount_CS,Program_CS,'School Mailing Address'!$P$4,obj_cs,$B42,source_cs,G$9)+SUMIFS(Amount_ETL,Program_ETL,'School Mailing Address'!$P$4,obj_etl,$B42,source_etl,G$9)+SUMIFS(Amount_Other,Program_Other,'School Mailing Address'!$P$4,obj_other,$B42,source_other,G$9)</f>
        <v>0</v>
      </c>
      <c r="H42" s="83">
        <f>SUMIFS(Amount_TI,Program_TI,'School Mailing Address'!$P$4,obj_ti,$B42,source_ti,H$9)+SUMIFS(Amount_CS,Program_CS,'School Mailing Address'!$P$4,obj_cs,$B42,source_cs,H$9)+SUMIFS(Amount_ETL,Program_ETL,'School Mailing Address'!$P$4,obj_etl,$B42,source_etl,H$9)+SUMIFS(Amount_Other,Program_Other,'School Mailing Address'!$P$4,obj_other,$B42,source_other,H$9)</f>
        <v>0</v>
      </c>
      <c r="I42" s="83">
        <f>SUMIFS(Amount_TI,Program_TI,'School Mailing Address'!$P$4,obj_ti,$B42,source_ti,I$9)+SUMIFS(Amount_CS,Program_CS,'School Mailing Address'!$P$4,obj_cs,$B42,source_cs,I$9)+SUMIFS(Amount_ETL,Program_ETL,'School Mailing Address'!$P$4,obj_etl,$B42,source_etl,I$9)+SUMIFS(Amount_Other,Program_Other,'School Mailing Address'!$P$4,obj_other,$B42,source_other,I$9)</f>
        <v>0</v>
      </c>
      <c r="J42" s="83">
        <f>SUMIFS(Amount_TI,Program_TI,'School Mailing Address'!$P$4,obj_ti,$B42,source_ti,J$9)+SUMIFS(Amount_CS,Program_CS,'School Mailing Address'!$P$4,obj_cs,$B42,source_cs,J$9)+SUMIFS(Amount_ETL,Program_ETL,'School Mailing Address'!$P$4,obj_etl,$B42,source_etl,J$9)+SUMIFS(Amount_Other,Program_Other,'School Mailing Address'!$P$4,obj_other,$B42,source_other,J$9)</f>
        <v>0</v>
      </c>
      <c r="K42" s="83">
        <f>SUMIFS(Amount_TI,Program_TI,'School Mailing Address'!$P$4,obj_ti,$B42,source_ti,K$9)+SUMIFS(Amount_CS,Program_CS,'School Mailing Address'!$P$4,obj_cs,$B42,source_cs,K$9)+SUMIFS(Amount_ETL,Program_ETL,'School Mailing Address'!$P$4,obj_etl,$B42,source_etl,K$9)+SUMIFS(Amount_Other,Program_Other,'School Mailing Address'!$P$4,obj_other,$B42,source_other,K$9)</f>
        <v>0</v>
      </c>
      <c r="L42" s="83">
        <f>SUMIFS(Amount_TI,Program_TI,'School Mailing Address'!$P$4,obj_ti,$B42,source_ti,L$9)+SUMIFS(Amount_CS,Program_CS,'School Mailing Address'!$P$4,obj_cs,$B42,source_cs,L$9)+SUMIFS(Amount_ETL,Program_ETL,'School Mailing Address'!$P$4,obj_etl,$B42,source_etl,L$9)+SUMIFS(Amount_Other,Program_Other,'School Mailing Address'!$P$4,obj_other,$B42,source_other,L$9)</f>
        <v>0</v>
      </c>
      <c r="M42" s="79">
        <f t="shared" ref="M42:M50" si="9">SUM(C42:L42)</f>
        <v>0</v>
      </c>
      <c r="N42" s="53"/>
    </row>
    <row r="43" spans="1:14" s="57" customFormat="1" ht="10.5" customHeight="1" x14ac:dyDescent="0.2">
      <c r="A43" s="58" t="s">
        <v>7</v>
      </c>
      <c r="B43" s="58" t="str">
        <f t="shared" si="4"/>
        <v>02</v>
      </c>
      <c r="C43" s="83">
        <f>SUMIFS(Amount_TI,Program_TI,'School Mailing Address'!$P$4,obj_ti,$B43,source_ti,C$9)+SUMIFS(Amount_CS,Program_CS,'School Mailing Address'!$P$4,obj_cs,$B43,source_cs,C$9)+SUMIFS(Amount_ETL,Program_ETL,'School Mailing Address'!$P$4,obj_etl,$B43,source_etl,C$9)+SUMIFS(Amount_Other,Program_Other,'School Mailing Address'!$P$4,obj_other,$B43,source_other,C$9)</f>
        <v>0</v>
      </c>
      <c r="D43" s="83">
        <f>SUMIFS(Amount_TI,Program_TI,'School Mailing Address'!$P$4,obj_ti,$B43,source_ti,D$9)+SUMIFS(Amount_CS,Program_CS,'School Mailing Address'!$P$4,obj_cs,$B43,source_cs,D$9)+SUMIFS(Amount_ETL,Program_ETL,'School Mailing Address'!$P$4,obj_etl,$B43,source_etl,D$9)+SUMIFS(Amount_Other,Program_Other,'School Mailing Address'!$P$4,obj_other,$B43,source_other,D$9)</f>
        <v>0</v>
      </c>
      <c r="E43" s="83">
        <f>SUMIFS(Amount_TI,Program_TI,'School Mailing Address'!$P$4,obj_ti,$B43,source_ti,E$9)+SUMIFS(Amount_CS,Program_CS,'School Mailing Address'!$P$4,obj_cs,$B43,source_cs,E$9)+SUMIFS(Amount_ETL,Program_ETL,'School Mailing Address'!$P$4,obj_etl,$B43,source_etl,E$9)+SUMIFS(Amount_Other,Program_Other,'School Mailing Address'!$P$4,obj_other,$B43,source_other,E$9)</f>
        <v>0</v>
      </c>
      <c r="F43" s="83">
        <f>SUMIFS(Amount_TI,Program_TI,'School Mailing Address'!$P$4,obj_ti,$B43,source_ti,F$9)+SUMIFS(Amount_CS,Program_CS,'School Mailing Address'!$P$4,obj_cs,$B43,source_cs,F$9)+SUMIFS(Amount_ETL,Program_ETL,'School Mailing Address'!$P$4,obj_etl,$B43,source_etl,F$9)+SUMIFS(Amount_Other,Program_Other,'School Mailing Address'!$P$4,obj_other,$B43,source_other,F$9)</f>
        <v>0</v>
      </c>
      <c r="G43" s="83">
        <f>SUMIFS(Amount_TI,Program_TI,'School Mailing Address'!$P$4,obj_ti,$B43,source_ti,G$9)+SUMIFS(Amount_CS,Program_CS,'School Mailing Address'!$P$4,obj_cs,$B43,source_cs,G$9)+SUMIFS(Amount_ETL,Program_ETL,'School Mailing Address'!$P$4,obj_etl,$B43,source_etl,G$9)+SUMIFS(Amount_Other,Program_Other,'School Mailing Address'!$P$4,obj_other,$B43,source_other,G$9)</f>
        <v>0</v>
      </c>
      <c r="H43" s="83">
        <f>SUMIFS(Amount_TI,Program_TI,'School Mailing Address'!$P$4,obj_ti,$B43,source_ti,H$9)+SUMIFS(Amount_CS,Program_CS,'School Mailing Address'!$P$4,obj_cs,$B43,source_cs,H$9)+SUMIFS(Amount_ETL,Program_ETL,'School Mailing Address'!$P$4,obj_etl,$B43,source_etl,H$9)+SUMIFS(Amount_Other,Program_Other,'School Mailing Address'!$P$4,obj_other,$B43,source_other,H$9)</f>
        <v>0</v>
      </c>
      <c r="I43" s="83">
        <f>SUMIFS(Amount_TI,Program_TI,'School Mailing Address'!$P$4,obj_ti,$B43,source_ti,I$9)+SUMIFS(Amount_CS,Program_CS,'School Mailing Address'!$P$4,obj_cs,$B43,source_cs,I$9)+SUMIFS(Amount_ETL,Program_ETL,'School Mailing Address'!$P$4,obj_etl,$B43,source_etl,I$9)+SUMIFS(Amount_Other,Program_Other,'School Mailing Address'!$P$4,obj_other,$B43,source_other,I$9)</f>
        <v>0</v>
      </c>
      <c r="J43" s="83">
        <f>SUMIFS(Amount_TI,Program_TI,'School Mailing Address'!$P$4,obj_ti,$B43,source_ti,J$9)+SUMIFS(Amount_CS,Program_CS,'School Mailing Address'!$P$4,obj_cs,$B43,source_cs,J$9)+SUMIFS(Amount_ETL,Program_ETL,'School Mailing Address'!$P$4,obj_etl,$B43,source_etl,J$9)+SUMIFS(Amount_Other,Program_Other,'School Mailing Address'!$P$4,obj_other,$B43,source_other,J$9)</f>
        <v>0</v>
      </c>
      <c r="K43" s="83">
        <f>SUMIFS(Amount_TI,Program_TI,'School Mailing Address'!$P$4,obj_ti,$B43,source_ti,K$9)+SUMIFS(Amount_CS,Program_CS,'School Mailing Address'!$P$4,obj_cs,$B43,source_cs,K$9)+SUMIFS(Amount_ETL,Program_ETL,'School Mailing Address'!$P$4,obj_etl,$B43,source_etl,K$9)+SUMIFS(Amount_Other,Program_Other,'School Mailing Address'!$P$4,obj_other,$B43,source_other,K$9)</f>
        <v>0</v>
      </c>
      <c r="L43" s="83">
        <f>SUMIFS(Amount_TI,Program_TI,'School Mailing Address'!$P$4,obj_ti,$B43,source_ti,L$9)+SUMIFS(Amount_CS,Program_CS,'School Mailing Address'!$P$4,obj_cs,$B43,source_cs,L$9)+SUMIFS(Amount_ETL,Program_ETL,'School Mailing Address'!$P$4,obj_etl,$B43,source_etl,L$9)+SUMIFS(Amount_Other,Program_Other,'School Mailing Address'!$P$4,obj_other,$B43,source_other,L$9)</f>
        <v>0</v>
      </c>
      <c r="M43" s="79">
        <f t="shared" si="9"/>
        <v>0</v>
      </c>
      <c r="N43" s="53"/>
    </row>
    <row r="44" spans="1:14" s="57" customFormat="1" ht="10.5" customHeight="1" x14ac:dyDescent="0.2">
      <c r="A44" s="58" t="s">
        <v>94</v>
      </c>
      <c r="B44" s="58" t="str">
        <f t="shared" si="4"/>
        <v>03</v>
      </c>
      <c r="C44" s="83">
        <f>SUMIFS(Amount_TI,Program_TI,'School Mailing Address'!$P$4,obj_ti,$B44,source_ti,C$9)+SUMIFS(Amount_CS,Program_CS,'School Mailing Address'!$P$4,obj_cs,$B44,source_cs,C$9)+SUMIFS(Amount_ETL,Program_ETL,'School Mailing Address'!$P$4,obj_etl,$B44,source_etl,C$9)+SUMIFS(Amount_Other,Program_Other,'School Mailing Address'!$P$4,obj_other,$B44,source_other,C$9)</f>
        <v>0</v>
      </c>
      <c r="D44" s="83">
        <f>SUMIFS(Amount_TI,Program_TI,'School Mailing Address'!$P$4,obj_ti,$B44,source_ti,D$9)+SUMIFS(Amount_CS,Program_CS,'School Mailing Address'!$P$4,obj_cs,$B44,source_cs,D$9)+SUMIFS(Amount_ETL,Program_ETL,'School Mailing Address'!$P$4,obj_etl,$B44,source_etl,D$9)+SUMIFS(Amount_Other,Program_Other,'School Mailing Address'!$P$4,obj_other,$B44,source_other,D$9)</f>
        <v>0</v>
      </c>
      <c r="E44" s="83">
        <f>SUMIFS(Amount_TI,Program_TI,'School Mailing Address'!$P$4,obj_ti,$B44,source_ti,E$9)+SUMIFS(Amount_CS,Program_CS,'School Mailing Address'!$P$4,obj_cs,$B44,source_cs,E$9)+SUMIFS(Amount_ETL,Program_ETL,'School Mailing Address'!$P$4,obj_etl,$B44,source_etl,E$9)+SUMIFS(Amount_Other,Program_Other,'School Mailing Address'!$P$4,obj_other,$B44,source_other,E$9)</f>
        <v>0</v>
      </c>
      <c r="F44" s="83">
        <f>SUMIFS(Amount_TI,Program_TI,'School Mailing Address'!$P$4,obj_ti,$B44,source_ti,F$9)+SUMIFS(Amount_CS,Program_CS,'School Mailing Address'!$P$4,obj_cs,$B44,source_cs,F$9)+SUMIFS(Amount_ETL,Program_ETL,'School Mailing Address'!$P$4,obj_etl,$B44,source_etl,F$9)+SUMIFS(Amount_Other,Program_Other,'School Mailing Address'!$P$4,obj_other,$B44,source_other,F$9)</f>
        <v>0</v>
      </c>
      <c r="G44" s="83">
        <f>SUMIFS(Amount_TI,Program_TI,'School Mailing Address'!$P$4,obj_ti,$B44,source_ti,G$9)+SUMIFS(Amount_CS,Program_CS,'School Mailing Address'!$P$4,obj_cs,$B44,source_cs,G$9)+SUMIFS(Amount_ETL,Program_ETL,'School Mailing Address'!$P$4,obj_etl,$B44,source_etl,G$9)+SUMIFS(Amount_Other,Program_Other,'School Mailing Address'!$P$4,obj_other,$B44,source_other,G$9)</f>
        <v>0</v>
      </c>
      <c r="H44" s="83">
        <f>SUMIFS(Amount_TI,Program_TI,'School Mailing Address'!$P$4,obj_ti,$B44,source_ti,H$9)+SUMIFS(Amount_CS,Program_CS,'School Mailing Address'!$P$4,obj_cs,$B44,source_cs,H$9)+SUMIFS(Amount_ETL,Program_ETL,'School Mailing Address'!$P$4,obj_etl,$B44,source_etl,H$9)+SUMIFS(Amount_Other,Program_Other,'School Mailing Address'!$P$4,obj_other,$B44,source_other,H$9)</f>
        <v>0</v>
      </c>
      <c r="I44" s="83">
        <f>SUMIFS(Amount_TI,Program_TI,'School Mailing Address'!$P$4,obj_ti,$B44,source_ti,I$9)+SUMIFS(Amount_CS,Program_CS,'School Mailing Address'!$P$4,obj_cs,$B44,source_cs,I$9)+SUMIFS(Amount_ETL,Program_ETL,'School Mailing Address'!$P$4,obj_etl,$B44,source_etl,I$9)+SUMIFS(Amount_Other,Program_Other,'School Mailing Address'!$P$4,obj_other,$B44,source_other,I$9)</f>
        <v>0</v>
      </c>
      <c r="J44" s="83">
        <f>SUMIFS(Amount_TI,Program_TI,'School Mailing Address'!$P$4,obj_ti,$B44,source_ti,J$9)+SUMIFS(Amount_CS,Program_CS,'School Mailing Address'!$P$4,obj_cs,$B44,source_cs,J$9)+SUMIFS(Amount_ETL,Program_ETL,'School Mailing Address'!$P$4,obj_etl,$B44,source_etl,J$9)+SUMIFS(Amount_Other,Program_Other,'School Mailing Address'!$P$4,obj_other,$B44,source_other,J$9)</f>
        <v>0</v>
      </c>
      <c r="K44" s="83">
        <f>SUMIFS(Amount_TI,Program_TI,'School Mailing Address'!$P$4,obj_ti,$B44,source_ti,K$9)+SUMIFS(Amount_CS,Program_CS,'School Mailing Address'!$P$4,obj_cs,$B44,source_cs,K$9)+SUMIFS(Amount_ETL,Program_ETL,'School Mailing Address'!$P$4,obj_etl,$B44,source_etl,K$9)+SUMIFS(Amount_Other,Program_Other,'School Mailing Address'!$P$4,obj_other,$B44,source_other,K$9)</f>
        <v>0</v>
      </c>
      <c r="L44" s="83">
        <f>SUMIFS(Amount_TI,Program_TI,'School Mailing Address'!$P$4,obj_ti,$B44,source_ti,L$9)+SUMIFS(Amount_CS,Program_CS,'School Mailing Address'!$P$4,obj_cs,$B44,source_cs,L$9)+SUMIFS(Amount_ETL,Program_ETL,'School Mailing Address'!$P$4,obj_etl,$B44,source_etl,L$9)+SUMIFS(Amount_Other,Program_Other,'School Mailing Address'!$P$4,obj_other,$B44,source_other,L$9)</f>
        <v>0</v>
      </c>
      <c r="M44" s="79">
        <f t="shared" si="9"/>
        <v>0</v>
      </c>
      <c r="N44" s="53"/>
    </row>
    <row r="45" spans="1:14" s="57" customFormat="1" ht="10.5" customHeight="1" x14ac:dyDescent="0.2">
      <c r="A45" s="58" t="s">
        <v>2251</v>
      </c>
      <c r="B45" s="58" t="str">
        <f t="shared" si="4"/>
        <v>04</v>
      </c>
      <c r="C45" s="83">
        <f>SUMIFS(Amount_TI,Program_TI,'School Mailing Address'!$P$4,obj_ti,$B45,source_ti,C$9)+SUMIFS(Amount_CS,Program_CS,'School Mailing Address'!$P$4,obj_cs,$B45,source_cs,C$9)+SUMIFS(Amount_ETL,Program_ETL,'School Mailing Address'!$P$4,obj_etl,$B45,source_etl,C$9)+SUMIFS(Amount_Other,Program_Other,'School Mailing Address'!$P$4,obj_other,$B45,source_other,C$9)</f>
        <v>0</v>
      </c>
      <c r="D45" s="83">
        <f>SUMIFS(Amount_TI,Program_TI,'School Mailing Address'!$P$4,obj_ti,$B45,source_ti,D$9)+SUMIFS(Amount_CS,Program_CS,'School Mailing Address'!$P$4,obj_cs,$B45,source_cs,D$9)+SUMIFS(Amount_ETL,Program_ETL,'School Mailing Address'!$P$4,obj_etl,$B45,source_etl,D$9)+SUMIFS(Amount_Other,Program_Other,'School Mailing Address'!$P$4,obj_other,$B45,source_other,D$9)</f>
        <v>0</v>
      </c>
      <c r="E45" s="83">
        <f>SUMIFS(Amount_TI,Program_TI,'School Mailing Address'!$P$4,obj_ti,$B45,source_ti,E$9)+SUMIFS(Amount_CS,Program_CS,'School Mailing Address'!$P$4,obj_cs,$B45,source_cs,E$9)+SUMIFS(Amount_ETL,Program_ETL,'School Mailing Address'!$P$4,obj_etl,$B45,source_etl,E$9)+SUMIFS(Amount_Other,Program_Other,'School Mailing Address'!$P$4,obj_other,$B45,source_other,E$9)</f>
        <v>0</v>
      </c>
      <c r="F45" s="83">
        <f>SUMIFS(Amount_TI,Program_TI,'School Mailing Address'!$P$4,obj_ti,$B45,source_ti,F$9)+SUMIFS(Amount_CS,Program_CS,'School Mailing Address'!$P$4,obj_cs,$B45,source_cs,F$9)+SUMIFS(Amount_ETL,Program_ETL,'School Mailing Address'!$P$4,obj_etl,$B45,source_etl,F$9)+SUMIFS(Amount_Other,Program_Other,'School Mailing Address'!$P$4,obj_other,$B45,source_other,F$9)</f>
        <v>0</v>
      </c>
      <c r="G45" s="83">
        <f>SUMIFS(Amount_TI,Program_TI,'School Mailing Address'!$P$4,obj_ti,$B45,source_ti,G$9)+SUMIFS(Amount_CS,Program_CS,'School Mailing Address'!$P$4,obj_cs,$B45,source_cs,G$9)+SUMIFS(Amount_ETL,Program_ETL,'School Mailing Address'!$P$4,obj_etl,$B45,source_etl,G$9)+SUMIFS(Amount_Other,Program_Other,'School Mailing Address'!$P$4,obj_other,$B45,source_other,G$9)</f>
        <v>0</v>
      </c>
      <c r="H45" s="83">
        <f>SUMIFS(Amount_TI,Program_TI,'School Mailing Address'!$P$4,obj_ti,$B45,source_ti,H$9)+SUMIFS(Amount_CS,Program_CS,'School Mailing Address'!$P$4,obj_cs,$B45,source_cs,H$9)+SUMIFS(Amount_ETL,Program_ETL,'School Mailing Address'!$P$4,obj_etl,$B45,source_etl,H$9)+SUMIFS(Amount_Other,Program_Other,'School Mailing Address'!$P$4,obj_other,$B45,source_other,H$9)</f>
        <v>0</v>
      </c>
      <c r="I45" s="83">
        <f>SUMIFS(Amount_TI,Program_TI,'School Mailing Address'!$P$4,obj_ti,$B45,source_ti,I$9)+SUMIFS(Amount_CS,Program_CS,'School Mailing Address'!$P$4,obj_cs,$B45,source_cs,I$9)+SUMIFS(Amount_ETL,Program_ETL,'School Mailing Address'!$P$4,obj_etl,$B45,source_etl,I$9)+SUMIFS(Amount_Other,Program_Other,'School Mailing Address'!$P$4,obj_other,$B45,source_other,I$9)</f>
        <v>0</v>
      </c>
      <c r="J45" s="83">
        <f>SUMIFS(Amount_TI,Program_TI,'School Mailing Address'!$P$4,obj_ti,$B45,source_ti,J$9)+SUMIFS(Amount_CS,Program_CS,'School Mailing Address'!$P$4,obj_cs,$B45,source_cs,J$9)+SUMIFS(Amount_ETL,Program_ETL,'School Mailing Address'!$P$4,obj_etl,$B45,source_etl,J$9)+SUMIFS(Amount_Other,Program_Other,'School Mailing Address'!$P$4,obj_other,$B45,source_other,J$9)</f>
        <v>0</v>
      </c>
      <c r="K45" s="83">
        <f>SUMIFS(Amount_TI,Program_TI,'School Mailing Address'!$P$4,obj_ti,$B45,source_ti,K$9)+SUMIFS(Amount_CS,Program_CS,'School Mailing Address'!$P$4,obj_cs,$B45,source_cs,K$9)+SUMIFS(Amount_ETL,Program_ETL,'School Mailing Address'!$P$4,obj_etl,$B45,source_etl,K$9)+SUMIFS(Amount_Other,Program_Other,'School Mailing Address'!$P$4,obj_other,$B45,source_other,K$9)</f>
        <v>0</v>
      </c>
      <c r="L45" s="83">
        <f>SUMIFS(Amount_TI,Program_TI,'School Mailing Address'!$P$4,obj_ti,$B45,source_ti,L$9)+SUMIFS(Amount_CS,Program_CS,'School Mailing Address'!$P$4,obj_cs,$B45,source_cs,L$9)+SUMIFS(Amount_ETL,Program_ETL,'School Mailing Address'!$P$4,obj_etl,$B45,source_etl,L$9)+SUMIFS(Amount_Other,Program_Other,'School Mailing Address'!$P$4,obj_other,$B45,source_other,L$9)</f>
        <v>0</v>
      </c>
      <c r="M45" s="79">
        <f t="shared" si="9"/>
        <v>0</v>
      </c>
      <c r="N45" s="53"/>
    </row>
    <row r="46" spans="1:14" s="57" customFormat="1" ht="10.5" customHeight="1" x14ac:dyDescent="0.2">
      <c r="A46" s="58" t="s">
        <v>93</v>
      </c>
      <c r="B46" s="58" t="str">
        <f t="shared" si="4"/>
        <v>05</v>
      </c>
      <c r="C46" s="83">
        <f>SUMIFS(Amount_TI,Program_TI,'School Mailing Address'!$P$4,obj_ti,$B46,source_ti,C$9)+SUMIFS(Amount_CS,Program_CS,'School Mailing Address'!$P$4,obj_cs,$B46,source_cs,C$9)+SUMIFS(Amount_ETL,Program_ETL,'School Mailing Address'!$P$4,obj_etl,$B46,source_etl,C$9)+SUMIFS(Amount_Other,Program_Other,'School Mailing Address'!$P$4,obj_other,$B46,source_other,C$9)</f>
        <v>0</v>
      </c>
      <c r="D46" s="83">
        <f>SUMIFS(Amount_TI,Program_TI,'School Mailing Address'!$P$4,obj_ti,$B46,source_ti,D$9)+SUMIFS(Amount_CS,Program_CS,'School Mailing Address'!$P$4,obj_cs,$B46,source_cs,D$9)+SUMIFS(Amount_ETL,Program_ETL,'School Mailing Address'!$P$4,obj_etl,$B46,source_etl,D$9)+SUMIFS(Amount_Other,Program_Other,'School Mailing Address'!$P$4,obj_other,$B46,source_other,D$9)</f>
        <v>0</v>
      </c>
      <c r="E46" s="83">
        <f>SUMIFS(Amount_TI,Program_TI,'School Mailing Address'!$P$4,obj_ti,$B46,source_ti,E$9)+SUMIFS(Amount_CS,Program_CS,'School Mailing Address'!$P$4,obj_cs,$B46,source_cs,E$9)+SUMIFS(Amount_ETL,Program_ETL,'School Mailing Address'!$P$4,obj_etl,$B46,source_etl,E$9)+SUMIFS(Amount_Other,Program_Other,'School Mailing Address'!$P$4,obj_other,$B46,source_other,E$9)</f>
        <v>0</v>
      </c>
      <c r="F46" s="83">
        <f>SUMIFS(Amount_TI,Program_TI,'School Mailing Address'!$P$4,obj_ti,$B46,source_ti,F$9)+SUMIFS(Amount_CS,Program_CS,'School Mailing Address'!$P$4,obj_cs,$B46,source_cs,F$9)+SUMIFS(Amount_ETL,Program_ETL,'School Mailing Address'!$P$4,obj_etl,$B46,source_etl,F$9)+SUMIFS(Amount_Other,Program_Other,'School Mailing Address'!$P$4,obj_other,$B46,source_other,F$9)</f>
        <v>0</v>
      </c>
      <c r="G46" s="83">
        <f>SUMIFS(Amount_TI,Program_TI,'School Mailing Address'!$P$4,obj_ti,$B46,source_ti,G$9)+SUMIFS(Amount_CS,Program_CS,'School Mailing Address'!$P$4,obj_cs,$B46,source_cs,G$9)+SUMIFS(Amount_ETL,Program_ETL,'School Mailing Address'!$P$4,obj_etl,$B46,source_etl,G$9)+SUMIFS(Amount_Other,Program_Other,'School Mailing Address'!$P$4,obj_other,$B46,source_other,G$9)</f>
        <v>0</v>
      </c>
      <c r="H46" s="83">
        <f>SUMIFS(Amount_TI,Program_TI,'School Mailing Address'!$P$4,obj_ti,$B46,source_ti,H$9)+SUMIFS(Amount_CS,Program_CS,'School Mailing Address'!$P$4,obj_cs,$B46,source_cs,H$9)+SUMIFS(Amount_ETL,Program_ETL,'School Mailing Address'!$P$4,obj_etl,$B46,source_etl,H$9)+SUMIFS(Amount_Other,Program_Other,'School Mailing Address'!$P$4,obj_other,$B46,source_other,H$9)</f>
        <v>0</v>
      </c>
      <c r="I46" s="83">
        <f>SUMIFS(Amount_TI,Program_TI,'School Mailing Address'!$P$4,obj_ti,$B46,source_ti,I$9)+SUMIFS(Amount_CS,Program_CS,'School Mailing Address'!$P$4,obj_cs,$B46,source_cs,I$9)+SUMIFS(Amount_ETL,Program_ETL,'School Mailing Address'!$P$4,obj_etl,$B46,source_etl,I$9)+SUMIFS(Amount_Other,Program_Other,'School Mailing Address'!$P$4,obj_other,$B46,source_other,I$9)</f>
        <v>0</v>
      </c>
      <c r="J46" s="83">
        <f>SUMIFS(Amount_TI,Program_TI,'School Mailing Address'!$P$4,obj_ti,$B46,source_ti,J$9)+SUMIFS(Amount_CS,Program_CS,'School Mailing Address'!$P$4,obj_cs,$B46,source_cs,J$9)+SUMIFS(Amount_ETL,Program_ETL,'School Mailing Address'!$P$4,obj_etl,$B46,source_etl,J$9)+SUMIFS(Amount_Other,Program_Other,'School Mailing Address'!$P$4,obj_other,$B46,source_other,J$9)</f>
        <v>0</v>
      </c>
      <c r="K46" s="83">
        <f>SUMIFS(Amount_TI,Program_TI,'School Mailing Address'!$P$4,obj_ti,$B46,source_ti,K$9)+SUMIFS(Amount_CS,Program_CS,'School Mailing Address'!$P$4,obj_cs,$B46,source_cs,K$9)+SUMIFS(Amount_ETL,Program_ETL,'School Mailing Address'!$P$4,obj_etl,$B46,source_etl,K$9)+SUMIFS(Amount_Other,Program_Other,'School Mailing Address'!$P$4,obj_other,$B46,source_other,K$9)</f>
        <v>0</v>
      </c>
      <c r="L46" s="83">
        <f>SUMIFS(Amount_TI,Program_TI,'School Mailing Address'!$P$4,obj_ti,$B46,source_ti,L$9)+SUMIFS(Amount_CS,Program_CS,'School Mailing Address'!$P$4,obj_cs,$B46,source_cs,L$9)+SUMIFS(Amount_ETL,Program_ETL,'School Mailing Address'!$P$4,obj_etl,$B46,source_etl,L$9)+SUMIFS(Amount_Other,Program_Other,'School Mailing Address'!$P$4,obj_other,$B46,source_other,L$9)</f>
        <v>0</v>
      </c>
      <c r="M46" s="79">
        <f t="shared" si="9"/>
        <v>0</v>
      </c>
      <c r="N46" s="53"/>
    </row>
    <row r="47" spans="1:14" s="57" customFormat="1" ht="10.5" customHeight="1" x14ac:dyDescent="0.2">
      <c r="A47" s="58" t="s">
        <v>91</v>
      </c>
      <c r="B47" s="58" t="str">
        <f t="shared" si="4"/>
        <v>06</v>
      </c>
      <c r="C47" s="83">
        <f>SUMIFS(Amount_TI,Program_TI,'School Mailing Address'!$P$4,obj_ti,$B47,source_ti,C$9)+SUMIFS(Amount_CS,Program_CS,'School Mailing Address'!$P$4,obj_cs,$B47,source_cs,C$9)+SUMIFS(Amount_ETL,Program_ETL,'School Mailing Address'!$P$4,obj_etl,$B47,source_etl,C$9)+SUMIFS(Amount_Other,Program_Other,'School Mailing Address'!$P$4,obj_other,$B47,source_other,C$9)</f>
        <v>0</v>
      </c>
      <c r="D47" s="83">
        <f>SUMIFS(Amount_TI,Program_TI,'School Mailing Address'!$P$4,obj_ti,$B47,source_ti,D$9)+SUMIFS(Amount_CS,Program_CS,'School Mailing Address'!$P$4,obj_cs,$B47,source_cs,D$9)+SUMIFS(Amount_ETL,Program_ETL,'School Mailing Address'!$P$4,obj_etl,$B47,source_etl,D$9)+SUMIFS(Amount_Other,Program_Other,'School Mailing Address'!$P$4,obj_other,$B47,source_other,D$9)</f>
        <v>0</v>
      </c>
      <c r="E47" s="83">
        <f>SUMIFS(Amount_TI,Program_TI,'School Mailing Address'!$P$4,obj_ti,$B47,source_ti,E$9)+SUMIFS(Amount_CS,Program_CS,'School Mailing Address'!$P$4,obj_cs,$B47,source_cs,E$9)+SUMIFS(Amount_ETL,Program_ETL,'School Mailing Address'!$P$4,obj_etl,$B47,source_etl,E$9)+SUMIFS(Amount_Other,Program_Other,'School Mailing Address'!$P$4,obj_other,$B47,source_other,E$9)</f>
        <v>0</v>
      </c>
      <c r="F47" s="83">
        <f>SUMIFS(Amount_TI,Program_TI,'School Mailing Address'!$P$4,obj_ti,$B47,source_ti,F$9)+SUMIFS(Amount_CS,Program_CS,'School Mailing Address'!$P$4,obj_cs,$B47,source_cs,F$9)+SUMIFS(Amount_ETL,Program_ETL,'School Mailing Address'!$P$4,obj_etl,$B47,source_etl,F$9)+SUMIFS(Amount_Other,Program_Other,'School Mailing Address'!$P$4,obj_other,$B47,source_other,F$9)</f>
        <v>0</v>
      </c>
      <c r="G47" s="83">
        <f>SUMIFS(Amount_TI,Program_TI,'School Mailing Address'!$P$4,obj_ti,$B47,source_ti,G$9)+SUMIFS(Amount_CS,Program_CS,'School Mailing Address'!$P$4,obj_cs,$B47,source_cs,G$9)+SUMIFS(Amount_ETL,Program_ETL,'School Mailing Address'!$P$4,obj_etl,$B47,source_etl,G$9)+SUMIFS(Amount_Other,Program_Other,'School Mailing Address'!$P$4,obj_other,$B47,source_other,G$9)</f>
        <v>0</v>
      </c>
      <c r="H47" s="83">
        <f>SUMIFS(Amount_TI,Program_TI,'School Mailing Address'!$P$4,obj_ti,$B47,source_ti,H$9)+SUMIFS(Amount_CS,Program_CS,'School Mailing Address'!$P$4,obj_cs,$B47,source_cs,H$9)+SUMIFS(Amount_ETL,Program_ETL,'School Mailing Address'!$P$4,obj_etl,$B47,source_etl,H$9)+SUMIFS(Amount_Other,Program_Other,'School Mailing Address'!$P$4,obj_other,$B47,source_other,H$9)</f>
        <v>0</v>
      </c>
      <c r="I47" s="83">
        <f>SUMIFS(Amount_TI,Program_TI,'School Mailing Address'!$P$4,obj_ti,$B47,source_ti,I$9)+SUMIFS(Amount_CS,Program_CS,'School Mailing Address'!$P$4,obj_cs,$B47,source_cs,I$9)+SUMIFS(Amount_ETL,Program_ETL,'School Mailing Address'!$P$4,obj_etl,$B47,source_etl,I$9)+SUMIFS(Amount_Other,Program_Other,'School Mailing Address'!$P$4,obj_other,$B47,source_other,I$9)</f>
        <v>0</v>
      </c>
      <c r="J47" s="83">
        <f>SUMIFS(Amount_TI,Program_TI,'School Mailing Address'!$P$4,obj_ti,$B47,source_ti,J$9)+SUMIFS(Amount_CS,Program_CS,'School Mailing Address'!$P$4,obj_cs,$B47,source_cs,J$9)+SUMIFS(Amount_ETL,Program_ETL,'School Mailing Address'!$P$4,obj_etl,$B47,source_etl,J$9)+SUMIFS(Amount_Other,Program_Other,'School Mailing Address'!$P$4,obj_other,$B47,source_other,J$9)</f>
        <v>0</v>
      </c>
      <c r="K47" s="83">
        <f>SUMIFS(Amount_TI,Program_TI,'School Mailing Address'!$P$4,obj_ti,$B47,source_ti,K$9)+SUMIFS(Amount_CS,Program_CS,'School Mailing Address'!$P$4,obj_cs,$B47,source_cs,K$9)+SUMIFS(Amount_ETL,Program_ETL,'School Mailing Address'!$P$4,obj_etl,$B47,source_etl,K$9)+SUMIFS(Amount_Other,Program_Other,'School Mailing Address'!$P$4,obj_other,$B47,source_other,K$9)</f>
        <v>0</v>
      </c>
      <c r="L47" s="83">
        <f>SUMIFS(Amount_TI,Program_TI,'School Mailing Address'!$P$4,obj_ti,$B47,source_ti,L$9)+SUMIFS(Amount_CS,Program_CS,'School Mailing Address'!$P$4,obj_cs,$B47,source_cs,L$9)+SUMIFS(Amount_ETL,Program_ETL,'School Mailing Address'!$P$4,obj_etl,$B47,source_etl,L$9)+SUMIFS(Amount_Other,Program_Other,'School Mailing Address'!$P$4,obj_other,$B47,source_other,L$9)</f>
        <v>0</v>
      </c>
      <c r="M47" s="79">
        <f t="shared" si="9"/>
        <v>0</v>
      </c>
      <c r="N47" s="53"/>
    </row>
    <row r="48" spans="1:14" s="57" customFormat="1" ht="10.5" customHeight="1" x14ac:dyDescent="0.2">
      <c r="A48" s="58" t="s">
        <v>7398</v>
      </c>
      <c r="B48" s="58" t="str">
        <f t="shared" si="4"/>
        <v>07</v>
      </c>
      <c r="C48" s="83">
        <f>SUMIFS(Amount_TI,Program_TI,'School Mailing Address'!$P$4,obj_ti,$B48,source_ti,C$9)+SUMIFS(Amount_CS,Program_CS,'School Mailing Address'!$P$4,obj_cs,$B48,source_cs,C$9)+SUMIFS(Amount_ETL,Program_ETL,'School Mailing Address'!$P$4,obj_etl,$B48,source_etl,C$9)+SUMIFS(Amount_Other,Program_Other,'School Mailing Address'!$P$4,obj_other,$B48,source_other,C$9)</f>
        <v>0</v>
      </c>
      <c r="D48" s="83">
        <f>SUMIFS(Amount_TI,Program_TI,'School Mailing Address'!$P$4,obj_ti,$B48,source_ti,D$9)+SUMIFS(Amount_CS,Program_CS,'School Mailing Address'!$P$4,obj_cs,$B48,source_cs,D$9)+SUMIFS(Amount_ETL,Program_ETL,'School Mailing Address'!$P$4,obj_etl,$B48,source_etl,D$9)+SUMIFS(Amount_Other,Program_Other,'School Mailing Address'!$P$4,obj_other,$B48,source_other,D$9)</f>
        <v>0</v>
      </c>
      <c r="E48" s="83">
        <f>SUMIFS(Amount_TI,Program_TI,'School Mailing Address'!$P$4,obj_ti,$B48,source_ti,E$9)+SUMIFS(Amount_CS,Program_CS,'School Mailing Address'!$P$4,obj_cs,$B48,source_cs,E$9)+SUMIFS(Amount_ETL,Program_ETL,'School Mailing Address'!$P$4,obj_etl,$B48,source_etl,E$9)+SUMIFS(Amount_Other,Program_Other,'School Mailing Address'!$P$4,obj_other,$B48,source_other,E$9)</f>
        <v>0</v>
      </c>
      <c r="F48" s="83">
        <f>SUMIFS(Amount_TI,Program_TI,'School Mailing Address'!$P$4,obj_ti,$B48,source_ti,F$9)+SUMIFS(Amount_CS,Program_CS,'School Mailing Address'!$P$4,obj_cs,$B48,source_cs,F$9)+SUMIFS(Amount_ETL,Program_ETL,'School Mailing Address'!$P$4,obj_etl,$B48,source_etl,F$9)+SUMIFS(Amount_Other,Program_Other,'School Mailing Address'!$P$4,obj_other,$B48,source_other,F$9)</f>
        <v>0</v>
      </c>
      <c r="G48" s="83">
        <f>SUMIFS(Amount_TI,Program_TI,'School Mailing Address'!$P$4,obj_ti,$B48,source_ti,G$9)+SUMIFS(Amount_CS,Program_CS,'School Mailing Address'!$P$4,obj_cs,$B48,source_cs,G$9)+SUMIFS(Amount_ETL,Program_ETL,'School Mailing Address'!$P$4,obj_etl,$B48,source_etl,G$9)+SUMIFS(Amount_Other,Program_Other,'School Mailing Address'!$P$4,obj_other,$B48,source_other,G$9)</f>
        <v>0</v>
      </c>
      <c r="H48" s="83">
        <f>SUMIFS(Amount_TI,Program_TI,'School Mailing Address'!$P$4,obj_ti,$B48,source_ti,H$9)+SUMIFS(Amount_CS,Program_CS,'School Mailing Address'!$P$4,obj_cs,$B48,source_cs,H$9)+SUMIFS(Amount_ETL,Program_ETL,'School Mailing Address'!$P$4,obj_etl,$B48,source_etl,H$9)+SUMIFS(Amount_Other,Program_Other,'School Mailing Address'!$P$4,obj_other,$B48,source_other,H$9)</f>
        <v>0</v>
      </c>
      <c r="I48" s="83">
        <f>SUMIFS(Amount_TI,Program_TI,'School Mailing Address'!$P$4,obj_ti,$B48,source_ti,I$9)+SUMIFS(Amount_CS,Program_CS,'School Mailing Address'!$P$4,obj_cs,$B48,source_cs,I$9)+SUMIFS(Amount_ETL,Program_ETL,'School Mailing Address'!$P$4,obj_etl,$B48,source_etl,I$9)+SUMIFS(Amount_Other,Program_Other,'School Mailing Address'!$P$4,obj_other,$B48,source_other,I$9)</f>
        <v>0</v>
      </c>
      <c r="J48" s="83">
        <f>SUMIFS(Amount_TI,Program_TI,'School Mailing Address'!$P$4,obj_ti,$B48,source_ti,J$9)+SUMIFS(Amount_CS,Program_CS,'School Mailing Address'!$P$4,obj_cs,$B48,source_cs,J$9)+SUMIFS(Amount_ETL,Program_ETL,'School Mailing Address'!$P$4,obj_etl,$B48,source_etl,J$9)+SUMIFS(Amount_Other,Program_Other,'School Mailing Address'!$P$4,obj_other,$B48,source_other,J$9)</f>
        <v>0</v>
      </c>
      <c r="K48" s="83">
        <f>SUMIFS(Amount_TI,Program_TI,'School Mailing Address'!$P$4,obj_ti,$B48,source_ti,K$9)+SUMIFS(Amount_CS,Program_CS,'School Mailing Address'!$P$4,obj_cs,$B48,source_cs,K$9)+SUMIFS(Amount_ETL,Program_ETL,'School Mailing Address'!$P$4,obj_etl,$B48,source_etl,K$9)+SUMIFS(Amount_Other,Program_Other,'School Mailing Address'!$P$4,obj_other,$B48,source_other,K$9)</f>
        <v>0</v>
      </c>
      <c r="L48" s="83">
        <f>SUMIFS(Amount_TI,Program_TI,'School Mailing Address'!$P$4,obj_ti,$B48,source_ti,L$9)+SUMIFS(Amount_CS,Program_CS,'School Mailing Address'!$P$4,obj_cs,$B48,source_cs,L$9)+SUMIFS(Amount_ETL,Program_ETL,'School Mailing Address'!$P$4,obj_etl,$B48,source_etl,L$9)+SUMIFS(Amount_Other,Program_Other,'School Mailing Address'!$P$4,obj_other,$B48,source_other,L$9)</f>
        <v>0</v>
      </c>
      <c r="M48" s="79">
        <f t="shared" si="9"/>
        <v>0</v>
      </c>
      <c r="N48" s="53"/>
    </row>
    <row r="49" spans="1:14" s="57" customFormat="1" ht="10.5" customHeight="1" x14ac:dyDescent="0.2">
      <c r="A49" s="58" t="s">
        <v>2266</v>
      </c>
      <c r="B49" s="58" t="str">
        <f t="shared" si="4"/>
        <v>08</v>
      </c>
      <c r="C49" s="83">
        <f>SUMIFS(Amount_TI,Program_TI,'School Mailing Address'!$P$4,obj_ti,$B49,source_ti,C$9)+SUMIFS(Amount_CS,Program_CS,'School Mailing Address'!$P$4,obj_cs,$B49,source_cs,C$9)+SUMIFS(Amount_ETL,Program_ETL,'School Mailing Address'!$P$4,obj_etl,$B49,source_etl,C$9)+SUMIFS(Amount_Other,Program_Other,'School Mailing Address'!$P$4,obj_other,$B49,source_other,C$9)</f>
        <v>0</v>
      </c>
      <c r="D49" s="83">
        <f>SUMIFS(Amount_TI,Program_TI,'School Mailing Address'!$P$4,obj_ti,$B49,source_ti,D$9)+SUMIFS(Amount_CS,Program_CS,'School Mailing Address'!$P$4,obj_cs,$B49,source_cs,D$9)+SUMIFS(Amount_ETL,Program_ETL,'School Mailing Address'!$P$4,obj_etl,$B49,source_etl,D$9)+SUMIFS(Amount_Other,Program_Other,'School Mailing Address'!$P$4,obj_other,$B49,source_other,D$9)</f>
        <v>0</v>
      </c>
      <c r="E49" s="83">
        <f>SUMIFS(Amount_TI,Program_TI,'School Mailing Address'!$P$4,obj_ti,$B49,source_ti,E$9)+SUMIFS(Amount_CS,Program_CS,'School Mailing Address'!$P$4,obj_cs,$B49,source_cs,E$9)+SUMIFS(Amount_ETL,Program_ETL,'School Mailing Address'!$P$4,obj_etl,$B49,source_etl,E$9)+SUMIFS(Amount_Other,Program_Other,'School Mailing Address'!$P$4,obj_other,$B49,source_other,E$9)</f>
        <v>0</v>
      </c>
      <c r="F49" s="83">
        <f>SUMIFS(Amount_TI,Program_TI,'School Mailing Address'!$P$4,obj_ti,$B49,source_ti,F$9)+SUMIFS(Amount_CS,Program_CS,'School Mailing Address'!$P$4,obj_cs,$B49,source_cs,F$9)+SUMIFS(Amount_ETL,Program_ETL,'School Mailing Address'!$P$4,obj_etl,$B49,source_etl,F$9)+SUMIFS(Amount_Other,Program_Other,'School Mailing Address'!$P$4,obj_other,$B49,source_other,F$9)</f>
        <v>0</v>
      </c>
      <c r="G49" s="83">
        <f>SUMIFS(Amount_TI,Program_TI,'School Mailing Address'!$P$4,obj_ti,$B49,source_ti,G$9)+SUMIFS(Amount_CS,Program_CS,'School Mailing Address'!$P$4,obj_cs,$B49,source_cs,G$9)+SUMIFS(Amount_ETL,Program_ETL,'School Mailing Address'!$P$4,obj_etl,$B49,source_etl,G$9)+SUMIFS(Amount_Other,Program_Other,'School Mailing Address'!$P$4,obj_other,$B49,source_other,G$9)</f>
        <v>0</v>
      </c>
      <c r="H49" s="83">
        <f>SUMIFS(Amount_TI,Program_TI,'School Mailing Address'!$P$4,obj_ti,$B49,source_ti,H$9)+SUMIFS(Amount_CS,Program_CS,'School Mailing Address'!$P$4,obj_cs,$B49,source_cs,H$9)+SUMIFS(Amount_ETL,Program_ETL,'School Mailing Address'!$P$4,obj_etl,$B49,source_etl,H$9)+SUMIFS(Amount_Other,Program_Other,'School Mailing Address'!$P$4,obj_other,$B49,source_other,H$9)</f>
        <v>0</v>
      </c>
      <c r="I49" s="83">
        <f>SUMIFS(Amount_TI,Program_TI,'School Mailing Address'!$P$4,obj_ti,$B49,source_ti,I$9)+SUMIFS(Amount_CS,Program_CS,'School Mailing Address'!$P$4,obj_cs,$B49,source_cs,I$9)+SUMIFS(Amount_ETL,Program_ETL,'School Mailing Address'!$P$4,obj_etl,$B49,source_etl,I$9)+SUMIFS(Amount_Other,Program_Other,'School Mailing Address'!$P$4,obj_other,$B49,source_other,I$9)</f>
        <v>0</v>
      </c>
      <c r="J49" s="83">
        <f>SUMIFS(Amount_TI,Program_TI,'School Mailing Address'!$P$4,obj_ti,$B49,source_ti,J$9)+SUMIFS(Amount_CS,Program_CS,'School Mailing Address'!$P$4,obj_cs,$B49,source_cs,J$9)+SUMIFS(Amount_ETL,Program_ETL,'School Mailing Address'!$P$4,obj_etl,$B49,source_etl,J$9)+SUMIFS(Amount_Other,Program_Other,'School Mailing Address'!$P$4,obj_other,$B49,source_other,J$9)</f>
        <v>0</v>
      </c>
      <c r="K49" s="83">
        <f>SUMIFS(Amount_TI,Program_TI,'School Mailing Address'!$P$4,obj_ti,$B49,source_ti,K$9)+SUMIFS(Amount_CS,Program_CS,'School Mailing Address'!$P$4,obj_cs,$B49,source_cs,K$9)+SUMIFS(Amount_ETL,Program_ETL,'School Mailing Address'!$P$4,obj_etl,$B49,source_etl,K$9)+SUMIFS(Amount_Other,Program_Other,'School Mailing Address'!$P$4,obj_other,$B49,source_other,K$9)</f>
        <v>0</v>
      </c>
      <c r="L49" s="83">
        <f>SUMIFS(Amount_TI,Program_TI,'School Mailing Address'!$P$4,obj_ti,$B49,source_ti,L$9)+SUMIFS(Amount_CS,Program_CS,'School Mailing Address'!$P$4,obj_cs,$B49,source_cs,L$9)+SUMIFS(Amount_ETL,Program_ETL,'School Mailing Address'!$P$4,obj_etl,$B49,source_etl,L$9)+SUMIFS(Amount_Other,Program_Other,'School Mailing Address'!$P$4,obj_other,$B49,source_other,L$9)</f>
        <v>0</v>
      </c>
      <c r="M49" s="79">
        <f t="shared" si="9"/>
        <v>0</v>
      </c>
      <c r="N49" s="53"/>
    </row>
    <row r="50" spans="1:14" s="57" customFormat="1" ht="10.5" customHeight="1" x14ac:dyDescent="0.2">
      <c r="A50" s="80" t="s">
        <v>7391</v>
      </c>
      <c r="B50" s="58" t="str">
        <f t="shared" si="4"/>
        <v>Su</v>
      </c>
      <c r="C50" s="177">
        <f>SUM(C42:C49)</f>
        <v>0</v>
      </c>
      <c r="D50" s="177">
        <f t="shared" ref="D50:L50" si="10">SUM(D42:D49)</f>
        <v>0</v>
      </c>
      <c r="E50" s="177">
        <f t="shared" si="10"/>
        <v>0</v>
      </c>
      <c r="F50" s="177">
        <f t="shared" si="10"/>
        <v>0</v>
      </c>
      <c r="G50" s="177">
        <f t="shared" si="10"/>
        <v>0</v>
      </c>
      <c r="H50" s="177">
        <f t="shared" si="10"/>
        <v>0</v>
      </c>
      <c r="I50" s="177">
        <f t="shared" ref="I50" si="11">SUM(I42:I49)</f>
        <v>0</v>
      </c>
      <c r="J50" s="177">
        <f t="shared" si="10"/>
        <v>0</v>
      </c>
      <c r="K50" s="177">
        <f t="shared" si="10"/>
        <v>0</v>
      </c>
      <c r="L50" s="177">
        <f t="shared" si="10"/>
        <v>0</v>
      </c>
      <c r="M50" s="171">
        <f t="shared" si="9"/>
        <v>0</v>
      </c>
      <c r="N50" s="53"/>
    </row>
    <row r="51" spans="1:14" s="57" customFormat="1" ht="12.75" x14ac:dyDescent="0.2">
      <c r="A51" s="81" t="s">
        <v>46</v>
      </c>
      <c r="B51" s="58" t="str">
        <f t="shared" si="4"/>
        <v>Ad</v>
      </c>
      <c r="C51" s="77"/>
      <c r="D51" s="77"/>
      <c r="E51" s="77"/>
      <c r="F51" s="77"/>
      <c r="G51" s="77"/>
      <c r="H51" s="77"/>
      <c r="I51" s="77"/>
      <c r="J51" s="77"/>
      <c r="K51" s="77"/>
      <c r="L51" s="77"/>
      <c r="M51" s="75"/>
      <c r="N51" s="53"/>
    </row>
    <row r="52" spans="1:14" s="57" customFormat="1" ht="10.5" customHeight="1" x14ac:dyDescent="0.2">
      <c r="A52" s="58" t="s">
        <v>54</v>
      </c>
      <c r="B52" s="58" t="str">
        <f t="shared" si="4"/>
        <v>01</v>
      </c>
      <c r="C52" s="83">
        <f>SUMIFS(Amount_TI,Program_TI,'School Mailing Address'!$P$5,obj_ti,$B52,source_ti,C$9)+SUMIFS(Amount_CS,Program_CS,'School Mailing Address'!$P$5,obj_cs,$B52,source_cs,C$9)+SUMIFS(Amount_ETL,Program_ETL,'School Mailing Address'!$P$5,obj_etl,$B52,source_etl,C$9)+SUMIFS(Amount_Other,Program_Other,'School Mailing Address'!$P$5,obj_other,$B52,source_other,C$9)</f>
        <v>0</v>
      </c>
      <c r="D52" s="83">
        <f>SUMIFS(Amount_TI,Program_TI,'School Mailing Address'!$P$5,obj_ti,$B52,source_ti,D$9)+SUMIFS(Amount_CS,Program_CS,'School Mailing Address'!$P$5,obj_cs,$B52,source_cs,D$9)+SUMIFS(Amount_ETL,Program_ETL,'School Mailing Address'!$P$5,obj_etl,$B52,source_etl,D$9)+SUMIFS(Amount_Other,Program_Other,'School Mailing Address'!$P$5,obj_other,$B52,source_other,D$9)</f>
        <v>0</v>
      </c>
      <c r="E52" s="83">
        <f>SUMIFS(Amount_TI,Program_TI,'School Mailing Address'!$P$5,obj_ti,$B52,source_ti,E$9)+SUMIFS(Amount_CS,Program_CS,'School Mailing Address'!$P$5,obj_cs,$B52,source_cs,E$9)+SUMIFS(Amount_ETL,Program_ETL,'School Mailing Address'!$P$5,obj_etl,$B52,source_etl,E$9)+SUMIFS(Amount_Other,Program_Other,'School Mailing Address'!$P$5,obj_other,$B52,source_other,E$9)</f>
        <v>0</v>
      </c>
      <c r="F52" s="83">
        <f>SUMIFS(Amount_TI,Program_TI,'School Mailing Address'!$P$5,obj_ti,$B52,source_ti,F$9)+SUMIFS(Amount_CS,Program_CS,'School Mailing Address'!$P$5,obj_cs,$B52,source_cs,F$9)+SUMIFS(Amount_ETL,Program_ETL,'School Mailing Address'!$P$5,obj_etl,$B52,source_etl,F$9)+SUMIFS(Amount_Other,Program_Other,'School Mailing Address'!$P$5,obj_other,$B52,source_other,F$9)</f>
        <v>0</v>
      </c>
      <c r="G52" s="83">
        <f>SUMIFS(Amount_TI,Program_TI,'School Mailing Address'!$P$5,obj_ti,$B52,source_ti,G$9)+SUMIFS(Amount_CS,Program_CS,'School Mailing Address'!$P$5,obj_cs,$B52,source_cs,G$9)+SUMIFS(Amount_ETL,Program_ETL,'School Mailing Address'!$P$5,obj_etl,$B52,source_etl,G$9)+SUMIFS(Amount_Other,Program_Other,'School Mailing Address'!$P$5,obj_other,$B52,source_other,G$9)</f>
        <v>0</v>
      </c>
      <c r="H52" s="83">
        <f>SUMIFS(Amount_TI,Program_TI,'School Mailing Address'!$P$5,obj_ti,$B52,source_ti,H$9)+SUMIFS(Amount_CS,Program_CS,'School Mailing Address'!$P$5,obj_cs,$B52,source_cs,H$9)+SUMIFS(Amount_ETL,Program_ETL,'School Mailing Address'!$P$5,obj_etl,$B52,source_etl,H$9)+SUMIFS(Amount_Other,Program_Other,'School Mailing Address'!$P$5,obj_other,$B52,source_other,H$9)</f>
        <v>0</v>
      </c>
      <c r="I52" s="83">
        <f>SUMIFS(Amount_TI,Program_TI,'School Mailing Address'!$P$5,obj_ti,$B52,source_ti,I$9)+SUMIFS(Amount_CS,Program_CS,'School Mailing Address'!$P$5,obj_cs,$B52,source_cs,I$9)+SUMIFS(Amount_ETL,Program_ETL,'School Mailing Address'!$P$5,obj_etl,$B52,source_etl,I$9)+SUMIFS(Amount_Other,Program_Other,'School Mailing Address'!$P$5,obj_other,$B52,source_other,I$9)</f>
        <v>0</v>
      </c>
      <c r="J52" s="83">
        <f>SUMIFS(Amount_TI,Program_TI,'School Mailing Address'!$P$5,obj_ti,$B52,source_ti,J$9)+SUMIFS(Amount_CS,Program_CS,'School Mailing Address'!$P$5,obj_cs,$B52,source_cs,J$9)+SUMIFS(Amount_ETL,Program_ETL,'School Mailing Address'!$P$5,obj_etl,$B52,source_etl,J$9)+SUMIFS(Amount_Other,Program_Other,'School Mailing Address'!$P$5,obj_other,$B52,source_other,J$9)</f>
        <v>0</v>
      </c>
      <c r="K52" s="83">
        <f>SUMIFS(Amount_TI,Program_TI,'School Mailing Address'!$P$5,obj_ti,$B52,source_ti,K$9)+SUMIFS(Amount_CS,Program_CS,'School Mailing Address'!$P$5,obj_cs,$B52,source_cs,K$9)+SUMIFS(Amount_ETL,Program_ETL,'School Mailing Address'!$P$5,obj_etl,$B52,source_etl,K$9)+SUMIFS(Amount_Other,Program_Other,'School Mailing Address'!$P$5,obj_other,$B52,source_other,K$9)</f>
        <v>0</v>
      </c>
      <c r="L52" s="83">
        <f>SUMIFS(Amount_TI,Program_TI,'School Mailing Address'!$P$5,obj_ti,$B52,source_ti,L$9)+SUMIFS(Amount_CS,Program_CS,'School Mailing Address'!$P$5,obj_cs,$B52,source_cs,L$9)+SUMIFS(Amount_ETL,Program_ETL,'School Mailing Address'!$P$5,obj_etl,$B52,source_etl,L$9)+SUMIFS(Amount_Other,Program_Other,'School Mailing Address'!$P$5,obj_other,$B52,source_other,L$9)</f>
        <v>0</v>
      </c>
      <c r="M52" s="79">
        <f t="shared" ref="M52:M60" si="12">SUM(C52:L52)</f>
        <v>0</v>
      </c>
      <c r="N52" s="53"/>
    </row>
    <row r="53" spans="1:14" s="57" customFormat="1" ht="10.5" customHeight="1" x14ac:dyDescent="0.2">
      <c r="A53" s="58" t="s">
        <v>7</v>
      </c>
      <c r="B53" s="58" t="str">
        <f t="shared" si="4"/>
        <v>02</v>
      </c>
      <c r="C53" s="83">
        <f>SUMIFS(Amount_TI,Program_TI,'School Mailing Address'!$P$5,obj_ti,$B53,source_ti,C$9)+SUMIFS(Amount_CS,Program_CS,'School Mailing Address'!$P$5,obj_cs,$B53,source_cs,C$9)+SUMIFS(Amount_ETL,Program_ETL,'School Mailing Address'!$P$5,obj_etl,$B53,source_etl,C$9)+SUMIFS(Amount_Other,Program_Other,'School Mailing Address'!$P$5,obj_other,$B53,source_other,C$9)</f>
        <v>0</v>
      </c>
      <c r="D53" s="83">
        <f>SUMIFS(Amount_TI,Program_TI,'School Mailing Address'!$P$5,obj_ti,$B53,source_ti,D$9)+SUMIFS(Amount_CS,Program_CS,'School Mailing Address'!$P$5,obj_cs,$B53,source_cs,D$9)+SUMIFS(Amount_ETL,Program_ETL,'School Mailing Address'!$P$5,obj_etl,$B53,source_etl,D$9)+SUMIFS(Amount_Other,Program_Other,'School Mailing Address'!$P$5,obj_other,$B53,source_other,D$9)</f>
        <v>0</v>
      </c>
      <c r="E53" s="83">
        <f>SUMIFS(Amount_TI,Program_TI,'School Mailing Address'!$P$5,obj_ti,$B53,source_ti,E$9)+SUMIFS(Amount_CS,Program_CS,'School Mailing Address'!$P$5,obj_cs,$B53,source_cs,E$9)+SUMIFS(Amount_ETL,Program_ETL,'School Mailing Address'!$P$5,obj_etl,$B53,source_etl,E$9)+SUMIFS(Amount_Other,Program_Other,'School Mailing Address'!$P$5,obj_other,$B53,source_other,E$9)</f>
        <v>0</v>
      </c>
      <c r="F53" s="83">
        <f>SUMIFS(Amount_TI,Program_TI,'School Mailing Address'!$P$5,obj_ti,$B53,source_ti,F$9)+SUMIFS(Amount_CS,Program_CS,'School Mailing Address'!$P$5,obj_cs,$B53,source_cs,F$9)+SUMIFS(Amount_ETL,Program_ETL,'School Mailing Address'!$P$5,obj_etl,$B53,source_etl,F$9)+SUMIFS(Amount_Other,Program_Other,'School Mailing Address'!$P$5,obj_other,$B53,source_other,F$9)</f>
        <v>0</v>
      </c>
      <c r="G53" s="83">
        <f>SUMIFS(Amount_TI,Program_TI,'School Mailing Address'!$P$5,obj_ti,$B53,source_ti,G$9)+SUMIFS(Amount_CS,Program_CS,'School Mailing Address'!$P$5,obj_cs,$B53,source_cs,G$9)+SUMIFS(Amount_ETL,Program_ETL,'School Mailing Address'!$P$5,obj_etl,$B53,source_etl,G$9)+SUMIFS(Amount_Other,Program_Other,'School Mailing Address'!$P$5,obj_other,$B53,source_other,G$9)</f>
        <v>0</v>
      </c>
      <c r="H53" s="83">
        <f>SUMIFS(Amount_TI,Program_TI,'School Mailing Address'!$P$5,obj_ti,$B53,source_ti,H$9)+SUMIFS(Amount_CS,Program_CS,'School Mailing Address'!$P$5,obj_cs,$B53,source_cs,H$9)+SUMIFS(Amount_ETL,Program_ETL,'School Mailing Address'!$P$5,obj_etl,$B53,source_etl,H$9)+SUMIFS(Amount_Other,Program_Other,'School Mailing Address'!$P$5,obj_other,$B53,source_other,H$9)</f>
        <v>0</v>
      </c>
      <c r="I53" s="83">
        <f>SUMIFS(Amount_TI,Program_TI,'School Mailing Address'!$P$5,obj_ti,$B53,source_ti,I$9)+SUMIFS(Amount_CS,Program_CS,'School Mailing Address'!$P$5,obj_cs,$B53,source_cs,I$9)+SUMIFS(Amount_ETL,Program_ETL,'School Mailing Address'!$P$5,obj_etl,$B53,source_etl,I$9)+SUMIFS(Amount_Other,Program_Other,'School Mailing Address'!$P$5,obj_other,$B53,source_other,I$9)</f>
        <v>0</v>
      </c>
      <c r="J53" s="83">
        <f>SUMIFS(Amount_TI,Program_TI,'School Mailing Address'!$P$5,obj_ti,$B53,source_ti,J$9)+SUMIFS(Amount_CS,Program_CS,'School Mailing Address'!$P$5,obj_cs,$B53,source_cs,J$9)+SUMIFS(Amount_ETL,Program_ETL,'School Mailing Address'!$P$5,obj_etl,$B53,source_etl,J$9)+SUMIFS(Amount_Other,Program_Other,'School Mailing Address'!$P$5,obj_other,$B53,source_other,J$9)</f>
        <v>0</v>
      </c>
      <c r="K53" s="83">
        <f>SUMIFS(Amount_TI,Program_TI,'School Mailing Address'!$P$5,obj_ti,$B53,source_ti,K$9)+SUMIFS(Amount_CS,Program_CS,'School Mailing Address'!$P$5,obj_cs,$B53,source_cs,K$9)+SUMIFS(Amount_ETL,Program_ETL,'School Mailing Address'!$P$5,obj_etl,$B53,source_etl,K$9)+SUMIFS(Amount_Other,Program_Other,'School Mailing Address'!$P$5,obj_other,$B53,source_other,K$9)</f>
        <v>0</v>
      </c>
      <c r="L53" s="83">
        <f>SUMIFS(Amount_TI,Program_TI,'School Mailing Address'!$P$5,obj_ti,$B53,source_ti,L$9)+SUMIFS(Amount_CS,Program_CS,'School Mailing Address'!$P$5,obj_cs,$B53,source_cs,L$9)+SUMIFS(Amount_ETL,Program_ETL,'School Mailing Address'!$P$5,obj_etl,$B53,source_etl,L$9)+SUMIFS(Amount_Other,Program_Other,'School Mailing Address'!$P$5,obj_other,$B53,source_other,L$9)</f>
        <v>0</v>
      </c>
      <c r="M53" s="79">
        <f t="shared" si="12"/>
        <v>0</v>
      </c>
      <c r="N53" s="53"/>
    </row>
    <row r="54" spans="1:14" s="57" customFormat="1" ht="10.5" customHeight="1" x14ac:dyDescent="0.2">
      <c r="A54" s="58" t="s">
        <v>94</v>
      </c>
      <c r="B54" s="58" t="str">
        <f t="shared" si="4"/>
        <v>03</v>
      </c>
      <c r="C54" s="83">
        <f>SUMIFS(Amount_TI,Program_TI,'School Mailing Address'!$P$5,obj_ti,$B54,source_ti,C$9)+SUMIFS(Amount_CS,Program_CS,'School Mailing Address'!$P$5,obj_cs,$B54,source_cs,C$9)+SUMIFS(Amount_ETL,Program_ETL,'School Mailing Address'!$P$5,obj_etl,$B54,source_etl,C$9)+SUMIFS(Amount_Other,Program_Other,'School Mailing Address'!$P$5,obj_other,$B54,source_other,C$9)</f>
        <v>0</v>
      </c>
      <c r="D54" s="83">
        <f>SUMIFS(Amount_TI,Program_TI,'School Mailing Address'!$P$5,obj_ti,$B54,source_ti,D$9)+SUMIFS(Amount_CS,Program_CS,'School Mailing Address'!$P$5,obj_cs,$B54,source_cs,D$9)+SUMIFS(Amount_ETL,Program_ETL,'School Mailing Address'!$P$5,obj_etl,$B54,source_etl,D$9)+SUMIFS(Amount_Other,Program_Other,'School Mailing Address'!$P$5,obj_other,$B54,source_other,D$9)</f>
        <v>0</v>
      </c>
      <c r="E54" s="83">
        <f>SUMIFS(Amount_TI,Program_TI,'School Mailing Address'!$P$5,obj_ti,$B54,source_ti,E$9)+SUMIFS(Amount_CS,Program_CS,'School Mailing Address'!$P$5,obj_cs,$B54,source_cs,E$9)+SUMIFS(Amount_ETL,Program_ETL,'School Mailing Address'!$P$5,obj_etl,$B54,source_etl,E$9)+SUMIFS(Amount_Other,Program_Other,'School Mailing Address'!$P$5,obj_other,$B54,source_other,E$9)</f>
        <v>0</v>
      </c>
      <c r="F54" s="83">
        <f>SUMIFS(Amount_TI,Program_TI,'School Mailing Address'!$P$5,obj_ti,$B54,source_ti,F$9)+SUMIFS(Amount_CS,Program_CS,'School Mailing Address'!$P$5,obj_cs,$B54,source_cs,F$9)+SUMIFS(Amount_ETL,Program_ETL,'School Mailing Address'!$P$5,obj_etl,$B54,source_etl,F$9)+SUMIFS(Amount_Other,Program_Other,'School Mailing Address'!$P$5,obj_other,$B54,source_other,F$9)</f>
        <v>0</v>
      </c>
      <c r="G54" s="83">
        <f>SUMIFS(Amount_TI,Program_TI,'School Mailing Address'!$P$5,obj_ti,$B54,source_ti,G$9)+SUMIFS(Amount_CS,Program_CS,'School Mailing Address'!$P$5,obj_cs,$B54,source_cs,G$9)+SUMIFS(Amount_ETL,Program_ETL,'School Mailing Address'!$P$5,obj_etl,$B54,source_etl,G$9)+SUMIFS(Amount_Other,Program_Other,'School Mailing Address'!$P$5,obj_other,$B54,source_other,G$9)</f>
        <v>0</v>
      </c>
      <c r="H54" s="83">
        <f>SUMIFS(Amount_TI,Program_TI,'School Mailing Address'!$P$5,obj_ti,$B54,source_ti,H$9)+SUMIFS(Amount_CS,Program_CS,'School Mailing Address'!$P$5,obj_cs,$B54,source_cs,H$9)+SUMIFS(Amount_ETL,Program_ETL,'School Mailing Address'!$P$5,obj_etl,$B54,source_etl,H$9)+SUMIFS(Amount_Other,Program_Other,'School Mailing Address'!$P$5,obj_other,$B54,source_other,H$9)</f>
        <v>0</v>
      </c>
      <c r="I54" s="83">
        <f>SUMIFS(Amount_TI,Program_TI,'School Mailing Address'!$P$5,obj_ti,$B54,source_ti,I$9)+SUMIFS(Amount_CS,Program_CS,'School Mailing Address'!$P$5,obj_cs,$B54,source_cs,I$9)+SUMIFS(Amount_ETL,Program_ETL,'School Mailing Address'!$P$5,obj_etl,$B54,source_etl,I$9)+SUMIFS(Amount_Other,Program_Other,'School Mailing Address'!$P$5,obj_other,$B54,source_other,I$9)</f>
        <v>0</v>
      </c>
      <c r="J54" s="83">
        <f>SUMIFS(Amount_TI,Program_TI,'School Mailing Address'!$P$5,obj_ti,$B54,source_ti,J$9)+SUMIFS(Amount_CS,Program_CS,'School Mailing Address'!$P$5,obj_cs,$B54,source_cs,J$9)+SUMIFS(Amount_ETL,Program_ETL,'School Mailing Address'!$P$5,obj_etl,$B54,source_etl,J$9)+SUMIFS(Amount_Other,Program_Other,'School Mailing Address'!$P$5,obj_other,$B54,source_other,J$9)</f>
        <v>0</v>
      </c>
      <c r="K54" s="83">
        <f>SUMIFS(Amount_TI,Program_TI,'School Mailing Address'!$P$5,obj_ti,$B54,source_ti,K$9)+SUMIFS(Amount_CS,Program_CS,'School Mailing Address'!$P$5,obj_cs,$B54,source_cs,K$9)+SUMIFS(Amount_ETL,Program_ETL,'School Mailing Address'!$P$5,obj_etl,$B54,source_etl,K$9)+SUMIFS(Amount_Other,Program_Other,'School Mailing Address'!$P$5,obj_other,$B54,source_other,K$9)</f>
        <v>0</v>
      </c>
      <c r="L54" s="83">
        <f>SUMIFS(Amount_TI,Program_TI,'School Mailing Address'!$P$5,obj_ti,$B54,source_ti,L$9)+SUMIFS(Amount_CS,Program_CS,'School Mailing Address'!$P$5,obj_cs,$B54,source_cs,L$9)+SUMIFS(Amount_ETL,Program_ETL,'School Mailing Address'!$P$5,obj_etl,$B54,source_etl,L$9)+SUMIFS(Amount_Other,Program_Other,'School Mailing Address'!$P$5,obj_other,$B54,source_other,L$9)</f>
        <v>0</v>
      </c>
      <c r="M54" s="79">
        <f t="shared" si="12"/>
        <v>0</v>
      </c>
      <c r="N54" s="53"/>
    </row>
    <row r="55" spans="1:14" s="57" customFormat="1" ht="10.5" customHeight="1" x14ac:dyDescent="0.2">
      <c r="A55" s="58" t="s">
        <v>2251</v>
      </c>
      <c r="B55" s="58" t="str">
        <f t="shared" si="4"/>
        <v>04</v>
      </c>
      <c r="C55" s="83">
        <f>SUMIFS(Amount_TI,Program_TI,'School Mailing Address'!$P$5,obj_ti,$B55,source_ti,C$9)+SUMIFS(Amount_CS,Program_CS,'School Mailing Address'!$P$5,obj_cs,$B55,source_cs,C$9)+SUMIFS(Amount_ETL,Program_ETL,'School Mailing Address'!$P$5,obj_etl,$B55,source_etl,C$9)+SUMIFS(Amount_Other,Program_Other,'School Mailing Address'!$P$5,obj_other,$B55,source_other,C$9)</f>
        <v>0</v>
      </c>
      <c r="D55" s="83">
        <f>SUMIFS(Amount_TI,Program_TI,'School Mailing Address'!$P$5,obj_ti,$B55,source_ti,D$9)+SUMIFS(Amount_CS,Program_CS,'School Mailing Address'!$P$5,obj_cs,$B55,source_cs,D$9)+SUMIFS(Amount_ETL,Program_ETL,'School Mailing Address'!$P$5,obj_etl,$B55,source_etl,D$9)+SUMIFS(Amount_Other,Program_Other,'School Mailing Address'!$P$5,obj_other,$B55,source_other,D$9)</f>
        <v>0</v>
      </c>
      <c r="E55" s="83">
        <f>SUMIFS(Amount_TI,Program_TI,'School Mailing Address'!$P$5,obj_ti,$B55,source_ti,E$9)+SUMIFS(Amount_CS,Program_CS,'School Mailing Address'!$P$5,obj_cs,$B55,source_cs,E$9)+SUMIFS(Amount_ETL,Program_ETL,'School Mailing Address'!$P$5,obj_etl,$B55,source_etl,E$9)+SUMIFS(Amount_Other,Program_Other,'School Mailing Address'!$P$5,obj_other,$B55,source_other,E$9)</f>
        <v>0</v>
      </c>
      <c r="F55" s="83">
        <f>SUMIFS(Amount_TI,Program_TI,'School Mailing Address'!$P$5,obj_ti,$B55,source_ti,F$9)+SUMIFS(Amount_CS,Program_CS,'School Mailing Address'!$P$5,obj_cs,$B55,source_cs,F$9)+SUMIFS(Amount_ETL,Program_ETL,'School Mailing Address'!$P$5,obj_etl,$B55,source_etl,F$9)+SUMIFS(Amount_Other,Program_Other,'School Mailing Address'!$P$5,obj_other,$B55,source_other,F$9)</f>
        <v>0</v>
      </c>
      <c r="G55" s="83">
        <f>SUMIFS(Amount_TI,Program_TI,'School Mailing Address'!$P$5,obj_ti,$B55,source_ti,G$9)+SUMIFS(Amount_CS,Program_CS,'School Mailing Address'!$P$5,obj_cs,$B55,source_cs,G$9)+SUMIFS(Amount_ETL,Program_ETL,'School Mailing Address'!$P$5,obj_etl,$B55,source_etl,G$9)+SUMIFS(Amount_Other,Program_Other,'School Mailing Address'!$P$5,obj_other,$B55,source_other,G$9)</f>
        <v>0</v>
      </c>
      <c r="H55" s="83">
        <f>SUMIFS(Amount_TI,Program_TI,'School Mailing Address'!$P$5,obj_ti,$B55,source_ti,H$9)+SUMIFS(Amount_CS,Program_CS,'School Mailing Address'!$P$5,obj_cs,$B55,source_cs,H$9)+SUMIFS(Amount_ETL,Program_ETL,'School Mailing Address'!$P$5,obj_etl,$B55,source_etl,H$9)+SUMIFS(Amount_Other,Program_Other,'School Mailing Address'!$P$5,obj_other,$B55,source_other,H$9)</f>
        <v>0</v>
      </c>
      <c r="I55" s="83">
        <f>SUMIFS(Amount_TI,Program_TI,'School Mailing Address'!$P$5,obj_ti,$B55,source_ti,I$9)+SUMIFS(Amount_CS,Program_CS,'School Mailing Address'!$P$5,obj_cs,$B55,source_cs,I$9)+SUMIFS(Amount_ETL,Program_ETL,'School Mailing Address'!$P$5,obj_etl,$B55,source_etl,I$9)+SUMIFS(Amount_Other,Program_Other,'School Mailing Address'!$P$5,obj_other,$B55,source_other,I$9)</f>
        <v>0</v>
      </c>
      <c r="J55" s="83">
        <f>SUMIFS(Amount_TI,Program_TI,'School Mailing Address'!$P$5,obj_ti,$B55,source_ti,J$9)+SUMIFS(Amount_CS,Program_CS,'School Mailing Address'!$P$5,obj_cs,$B55,source_cs,J$9)+SUMIFS(Amount_ETL,Program_ETL,'School Mailing Address'!$P$5,obj_etl,$B55,source_etl,J$9)+SUMIFS(Amount_Other,Program_Other,'School Mailing Address'!$P$5,obj_other,$B55,source_other,J$9)</f>
        <v>0</v>
      </c>
      <c r="K55" s="83">
        <f>SUMIFS(Amount_TI,Program_TI,'School Mailing Address'!$P$5,obj_ti,$B55,source_ti,K$9)+SUMIFS(Amount_CS,Program_CS,'School Mailing Address'!$P$5,obj_cs,$B55,source_cs,K$9)+SUMIFS(Amount_ETL,Program_ETL,'School Mailing Address'!$P$5,obj_etl,$B55,source_etl,K$9)+SUMIFS(Amount_Other,Program_Other,'School Mailing Address'!$P$5,obj_other,$B55,source_other,K$9)</f>
        <v>0</v>
      </c>
      <c r="L55" s="83">
        <f>SUMIFS(Amount_TI,Program_TI,'School Mailing Address'!$P$5,obj_ti,$B55,source_ti,L$9)+SUMIFS(Amount_CS,Program_CS,'School Mailing Address'!$P$5,obj_cs,$B55,source_cs,L$9)+SUMIFS(Amount_ETL,Program_ETL,'School Mailing Address'!$P$5,obj_etl,$B55,source_etl,L$9)+SUMIFS(Amount_Other,Program_Other,'School Mailing Address'!$P$5,obj_other,$B55,source_other,L$9)</f>
        <v>0</v>
      </c>
      <c r="M55" s="79">
        <f t="shared" si="12"/>
        <v>0</v>
      </c>
      <c r="N55" s="53"/>
    </row>
    <row r="56" spans="1:14" s="57" customFormat="1" ht="10.5" customHeight="1" x14ac:dyDescent="0.2">
      <c r="A56" s="58" t="s">
        <v>93</v>
      </c>
      <c r="B56" s="58" t="str">
        <f t="shared" si="4"/>
        <v>05</v>
      </c>
      <c r="C56" s="83">
        <f>SUMIFS(Amount_TI,Program_TI,'School Mailing Address'!$P$5,obj_ti,$B56,source_ti,C$9)+SUMIFS(Amount_CS,Program_CS,'School Mailing Address'!$P$5,obj_cs,$B56,source_cs,C$9)+SUMIFS(Amount_ETL,Program_ETL,'School Mailing Address'!$P$5,obj_etl,$B56,source_etl,C$9)+SUMIFS(Amount_Other,Program_Other,'School Mailing Address'!$P$5,obj_other,$B56,source_other,C$9)</f>
        <v>0</v>
      </c>
      <c r="D56" s="83">
        <f>SUMIFS(Amount_TI,Program_TI,'School Mailing Address'!$P$5,obj_ti,$B56,source_ti,D$9)+SUMIFS(Amount_CS,Program_CS,'School Mailing Address'!$P$5,obj_cs,$B56,source_cs,D$9)+SUMIFS(Amount_ETL,Program_ETL,'School Mailing Address'!$P$5,obj_etl,$B56,source_etl,D$9)+SUMIFS(Amount_Other,Program_Other,'School Mailing Address'!$P$5,obj_other,$B56,source_other,D$9)</f>
        <v>0</v>
      </c>
      <c r="E56" s="83">
        <f>SUMIFS(Amount_TI,Program_TI,'School Mailing Address'!$P$5,obj_ti,$B56,source_ti,E$9)+SUMIFS(Amount_CS,Program_CS,'School Mailing Address'!$P$5,obj_cs,$B56,source_cs,E$9)+SUMIFS(Amount_ETL,Program_ETL,'School Mailing Address'!$P$5,obj_etl,$B56,source_etl,E$9)+SUMIFS(Amount_Other,Program_Other,'School Mailing Address'!$P$5,obj_other,$B56,source_other,E$9)</f>
        <v>0</v>
      </c>
      <c r="F56" s="83">
        <f>SUMIFS(Amount_TI,Program_TI,'School Mailing Address'!$P$5,obj_ti,$B56,source_ti,F$9)+SUMIFS(Amount_CS,Program_CS,'School Mailing Address'!$P$5,obj_cs,$B56,source_cs,F$9)+SUMIFS(Amount_ETL,Program_ETL,'School Mailing Address'!$P$5,obj_etl,$B56,source_etl,F$9)+SUMIFS(Amount_Other,Program_Other,'School Mailing Address'!$P$5,obj_other,$B56,source_other,F$9)</f>
        <v>0</v>
      </c>
      <c r="G56" s="83">
        <f>SUMIFS(Amount_TI,Program_TI,'School Mailing Address'!$P$5,obj_ti,$B56,source_ti,G$9)+SUMIFS(Amount_CS,Program_CS,'School Mailing Address'!$P$5,obj_cs,$B56,source_cs,G$9)+SUMIFS(Amount_ETL,Program_ETL,'School Mailing Address'!$P$5,obj_etl,$B56,source_etl,G$9)+SUMIFS(Amount_Other,Program_Other,'School Mailing Address'!$P$5,obj_other,$B56,source_other,G$9)</f>
        <v>0</v>
      </c>
      <c r="H56" s="83">
        <f>SUMIFS(Amount_TI,Program_TI,'School Mailing Address'!$P$5,obj_ti,$B56,source_ti,H$9)+SUMIFS(Amount_CS,Program_CS,'School Mailing Address'!$P$5,obj_cs,$B56,source_cs,H$9)+SUMIFS(Amount_ETL,Program_ETL,'School Mailing Address'!$P$5,obj_etl,$B56,source_etl,H$9)+SUMIFS(Amount_Other,Program_Other,'School Mailing Address'!$P$5,obj_other,$B56,source_other,H$9)</f>
        <v>0</v>
      </c>
      <c r="I56" s="83">
        <f>SUMIFS(Amount_TI,Program_TI,'School Mailing Address'!$P$5,obj_ti,$B56,source_ti,I$9)+SUMIFS(Amount_CS,Program_CS,'School Mailing Address'!$P$5,obj_cs,$B56,source_cs,I$9)+SUMIFS(Amount_ETL,Program_ETL,'School Mailing Address'!$P$5,obj_etl,$B56,source_etl,I$9)+SUMIFS(Amount_Other,Program_Other,'School Mailing Address'!$P$5,obj_other,$B56,source_other,I$9)</f>
        <v>0</v>
      </c>
      <c r="J56" s="83">
        <f>SUMIFS(Amount_TI,Program_TI,'School Mailing Address'!$P$5,obj_ti,$B56,source_ti,J$9)+SUMIFS(Amount_CS,Program_CS,'School Mailing Address'!$P$5,obj_cs,$B56,source_cs,J$9)+SUMIFS(Amount_ETL,Program_ETL,'School Mailing Address'!$P$5,obj_etl,$B56,source_etl,J$9)+SUMIFS(Amount_Other,Program_Other,'School Mailing Address'!$P$5,obj_other,$B56,source_other,J$9)</f>
        <v>0</v>
      </c>
      <c r="K56" s="83">
        <f>SUMIFS(Amount_TI,Program_TI,'School Mailing Address'!$P$5,obj_ti,$B56,source_ti,K$9)+SUMIFS(Amount_CS,Program_CS,'School Mailing Address'!$P$5,obj_cs,$B56,source_cs,K$9)+SUMIFS(Amount_ETL,Program_ETL,'School Mailing Address'!$P$5,obj_etl,$B56,source_etl,K$9)+SUMIFS(Amount_Other,Program_Other,'School Mailing Address'!$P$5,obj_other,$B56,source_other,K$9)</f>
        <v>0</v>
      </c>
      <c r="L56" s="83">
        <f>SUMIFS(Amount_TI,Program_TI,'School Mailing Address'!$P$5,obj_ti,$B56,source_ti,L$9)+SUMIFS(Amount_CS,Program_CS,'School Mailing Address'!$P$5,obj_cs,$B56,source_cs,L$9)+SUMIFS(Amount_ETL,Program_ETL,'School Mailing Address'!$P$5,obj_etl,$B56,source_etl,L$9)+SUMIFS(Amount_Other,Program_Other,'School Mailing Address'!$P$5,obj_other,$B56,source_other,L$9)</f>
        <v>0</v>
      </c>
      <c r="M56" s="79">
        <f t="shared" si="12"/>
        <v>0</v>
      </c>
      <c r="N56" s="53"/>
    </row>
    <row r="57" spans="1:14" s="57" customFormat="1" ht="10.5" customHeight="1" x14ac:dyDescent="0.2">
      <c r="A57" s="58" t="s">
        <v>91</v>
      </c>
      <c r="B57" s="58" t="str">
        <f t="shared" si="4"/>
        <v>06</v>
      </c>
      <c r="C57" s="83">
        <f>SUMIFS(Amount_TI,Program_TI,'School Mailing Address'!$P$5,obj_ti,$B57,source_ti,C$9)+SUMIFS(Amount_CS,Program_CS,'School Mailing Address'!$P$5,obj_cs,$B57,source_cs,C$9)+SUMIFS(Amount_ETL,Program_ETL,'School Mailing Address'!$P$5,obj_etl,$B57,source_etl,C$9)+SUMIFS(Amount_Other,Program_Other,'School Mailing Address'!$P$5,obj_other,$B57,source_other,C$9)</f>
        <v>0</v>
      </c>
      <c r="D57" s="83">
        <f>SUMIFS(Amount_TI,Program_TI,'School Mailing Address'!$P$5,obj_ti,$B57,source_ti,D$9)+SUMIFS(Amount_CS,Program_CS,'School Mailing Address'!$P$5,obj_cs,$B57,source_cs,D$9)+SUMIFS(Amount_ETL,Program_ETL,'School Mailing Address'!$P$5,obj_etl,$B57,source_etl,D$9)+SUMIFS(Amount_Other,Program_Other,'School Mailing Address'!$P$5,obj_other,$B57,source_other,D$9)</f>
        <v>0</v>
      </c>
      <c r="E57" s="83">
        <f>SUMIFS(Amount_TI,Program_TI,'School Mailing Address'!$P$5,obj_ti,$B57,source_ti,E$9)+SUMIFS(Amount_CS,Program_CS,'School Mailing Address'!$P$5,obj_cs,$B57,source_cs,E$9)+SUMIFS(Amount_ETL,Program_ETL,'School Mailing Address'!$P$5,obj_etl,$B57,source_etl,E$9)+SUMIFS(Amount_Other,Program_Other,'School Mailing Address'!$P$5,obj_other,$B57,source_other,E$9)</f>
        <v>0</v>
      </c>
      <c r="F57" s="83">
        <f>SUMIFS(Amount_TI,Program_TI,'School Mailing Address'!$P$5,obj_ti,$B57,source_ti,F$9)+SUMIFS(Amount_CS,Program_CS,'School Mailing Address'!$P$5,obj_cs,$B57,source_cs,F$9)+SUMIFS(Amount_ETL,Program_ETL,'School Mailing Address'!$P$5,obj_etl,$B57,source_etl,F$9)+SUMIFS(Amount_Other,Program_Other,'School Mailing Address'!$P$5,obj_other,$B57,source_other,F$9)</f>
        <v>0</v>
      </c>
      <c r="G57" s="83">
        <f>SUMIFS(Amount_TI,Program_TI,'School Mailing Address'!$P$5,obj_ti,$B57,source_ti,G$9)+SUMIFS(Amount_CS,Program_CS,'School Mailing Address'!$P$5,obj_cs,$B57,source_cs,G$9)+SUMIFS(Amount_ETL,Program_ETL,'School Mailing Address'!$P$5,obj_etl,$B57,source_etl,G$9)+SUMIFS(Amount_Other,Program_Other,'School Mailing Address'!$P$5,obj_other,$B57,source_other,G$9)</f>
        <v>0</v>
      </c>
      <c r="H57" s="83">
        <f>SUMIFS(Amount_TI,Program_TI,'School Mailing Address'!$P$5,obj_ti,$B57,source_ti,H$9)+SUMIFS(Amount_CS,Program_CS,'School Mailing Address'!$P$5,obj_cs,$B57,source_cs,H$9)+SUMIFS(Amount_ETL,Program_ETL,'School Mailing Address'!$P$5,obj_etl,$B57,source_etl,H$9)+SUMIFS(Amount_Other,Program_Other,'School Mailing Address'!$P$5,obj_other,$B57,source_other,H$9)</f>
        <v>0</v>
      </c>
      <c r="I57" s="83">
        <f>SUMIFS(Amount_TI,Program_TI,'School Mailing Address'!$P$5,obj_ti,$B57,source_ti,I$9)+SUMIFS(Amount_CS,Program_CS,'School Mailing Address'!$P$5,obj_cs,$B57,source_cs,I$9)+SUMIFS(Amount_ETL,Program_ETL,'School Mailing Address'!$P$5,obj_etl,$B57,source_etl,I$9)+SUMIFS(Amount_Other,Program_Other,'School Mailing Address'!$P$5,obj_other,$B57,source_other,I$9)</f>
        <v>0</v>
      </c>
      <c r="J57" s="83">
        <f>SUMIFS(Amount_TI,Program_TI,'School Mailing Address'!$P$5,obj_ti,$B57,source_ti,J$9)+SUMIFS(Amount_CS,Program_CS,'School Mailing Address'!$P$5,obj_cs,$B57,source_cs,J$9)+SUMIFS(Amount_ETL,Program_ETL,'School Mailing Address'!$P$5,obj_etl,$B57,source_etl,J$9)+SUMIFS(Amount_Other,Program_Other,'School Mailing Address'!$P$5,obj_other,$B57,source_other,J$9)</f>
        <v>0</v>
      </c>
      <c r="K57" s="83">
        <f>SUMIFS(Amount_TI,Program_TI,'School Mailing Address'!$P$5,obj_ti,$B57,source_ti,K$9)+SUMIFS(Amount_CS,Program_CS,'School Mailing Address'!$P$5,obj_cs,$B57,source_cs,K$9)+SUMIFS(Amount_ETL,Program_ETL,'School Mailing Address'!$P$5,obj_etl,$B57,source_etl,K$9)+SUMIFS(Amount_Other,Program_Other,'School Mailing Address'!$P$5,obj_other,$B57,source_other,K$9)</f>
        <v>0</v>
      </c>
      <c r="L57" s="83">
        <f>SUMIFS(Amount_TI,Program_TI,'School Mailing Address'!$P$5,obj_ti,$B57,source_ti,L$9)+SUMIFS(Amount_CS,Program_CS,'School Mailing Address'!$P$5,obj_cs,$B57,source_cs,L$9)+SUMIFS(Amount_ETL,Program_ETL,'School Mailing Address'!$P$5,obj_etl,$B57,source_etl,L$9)+SUMIFS(Amount_Other,Program_Other,'School Mailing Address'!$P$5,obj_other,$B57,source_other,L$9)</f>
        <v>0</v>
      </c>
      <c r="M57" s="79">
        <f t="shared" si="12"/>
        <v>0</v>
      </c>
      <c r="N57" s="53"/>
    </row>
    <row r="58" spans="1:14" s="57" customFormat="1" ht="10.5" customHeight="1" x14ac:dyDescent="0.2">
      <c r="A58" s="58" t="s">
        <v>7398</v>
      </c>
      <c r="B58" s="58" t="str">
        <f t="shared" si="4"/>
        <v>07</v>
      </c>
      <c r="C58" s="83">
        <f>SUMIFS(Amount_TI,Program_TI,'School Mailing Address'!$P$5,obj_ti,$B58,source_ti,C$9)+SUMIFS(Amount_CS,Program_CS,'School Mailing Address'!$P$5,obj_cs,$B58,source_cs,C$9)+SUMIFS(Amount_ETL,Program_ETL,'School Mailing Address'!$P$5,obj_etl,$B58,source_etl,C$9)+SUMIFS(Amount_Other,Program_Other,'School Mailing Address'!$P$5,obj_other,$B58,source_other,C$9)</f>
        <v>0</v>
      </c>
      <c r="D58" s="453"/>
      <c r="E58" s="83">
        <f>SUMIFS(Amount_TI,Program_TI,'School Mailing Address'!$P$5,obj_ti,$B58,source_ti,E$9)+SUMIFS(Amount_CS,Program_CS,'School Mailing Address'!$P$5,obj_cs,$B58,source_cs,E$9)+SUMIFS(Amount_ETL,Program_ETL,'School Mailing Address'!$P$5,obj_etl,$B58,source_etl,E$9)+SUMIFS(Amount_Other,Program_Other,'School Mailing Address'!$P$5,obj_other,$B58,source_other,E$9)</f>
        <v>0</v>
      </c>
      <c r="F58" s="453"/>
      <c r="G58" s="453"/>
      <c r="H58" s="453"/>
      <c r="I58" s="453"/>
      <c r="J58" s="453"/>
      <c r="K58" s="453"/>
      <c r="L58" s="83">
        <f>SUMIFS(Amount_TI,Program_TI,'School Mailing Address'!$P$5,Object_TI,'Budget Summary'!$A58,FundingSource_TI,'Budget Summary'!L$9)+SUMIFS(Amount_CS,Program_CS,'School Mailing Address'!$P$5,Object_CS,'Budget Summary'!$A58,Fundingsource_CS,'Budget Summary'!L$9)+SUMIFS(Amount_ETL,Program_ETL,'School Mailing Address'!$P$5,Object_ETL,'Budget Summary'!$A58,FundingSource_ETL,'Budget Summary'!L$9)+SUMIFS(Amount_Other,Program_Other,'School Mailing Address'!$P$5,Object_Other,'Budget Summary'!$A58,FundingSource_Other,'Budget Summary'!L$9)</f>
        <v>0</v>
      </c>
      <c r="M58" s="79">
        <f t="shared" si="12"/>
        <v>0</v>
      </c>
      <c r="N58" s="53"/>
    </row>
    <row r="59" spans="1:14" s="57" customFormat="1" ht="10.5" customHeight="1" x14ac:dyDescent="0.2">
      <c r="A59" s="58" t="s">
        <v>2266</v>
      </c>
      <c r="B59" s="58" t="str">
        <f t="shared" si="4"/>
        <v>08</v>
      </c>
      <c r="C59" s="83">
        <f>SUMIFS(Amount_TI,Program_TI,'School Mailing Address'!$P$5,obj_ti,$B59,source_ti,C$9)+SUMIFS(Amount_CS,Program_CS,'School Mailing Address'!$P$5,obj_cs,$B59,source_cs,C$9)+SUMIFS(Amount_ETL,Program_ETL,'School Mailing Address'!$P$5,obj_etl,$B59,source_etl,C$9)+SUMIFS(Amount_Other,Program_Other,'School Mailing Address'!$P$5,obj_other,$B59,source_other,C$9)</f>
        <v>0</v>
      </c>
      <c r="D59" s="83">
        <f>SUMIFS(Amount_TI,Program_TI,'School Mailing Address'!$P$5,obj_ti,$B59,source_ti,D$9)+SUMIFS(Amount_CS,Program_CS,'School Mailing Address'!$P$5,obj_cs,$B59,source_cs,D$9)+SUMIFS(Amount_ETL,Program_ETL,'School Mailing Address'!$P$5,obj_etl,$B59,source_etl,D$9)+SUMIFS(Amount_Other,Program_Other,'School Mailing Address'!$P$5,obj_other,$B59,source_other,D$9)</f>
        <v>0</v>
      </c>
      <c r="E59" s="83">
        <f>SUMIFS(Amount_TI,Program_TI,'School Mailing Address'!$P$5,obj_ti,$B59,source_ti,E$9)+SUMIFS(Amount_CS,Program_CS,'School Mailing Address'!$P$5,obj_cs,$B59,source_cs,E$9)+SUMIFS(Amount_ETL,Program_ETL,'School Mailing Address'!$P$5,obj_etl,$B59,source_etl,E$9)+SUMIFS(Amount_Other,Program_Other,'School Mailing Address'!$P$5,obj_other,$B59,source_other,E$9)</f>
        <v>0</v>
      </c>
      <c r="F59" s="83">
        <f>SUMIFS(Amount_TI,Program_TI,'School Mailing Address'!$P$5,obj_ti,$B59,source_ti,F$9)+SUMIFS(Amount_CS,Program_CS,'School Mailing Address'!$P$5,obj_cs,$B59,source_cs,F$9)+SUMIFS(Amount_ETL,Program_ETL,'School Mailing Address'!$P$5,obj_etl,$B59,source_etl,F$9)+SUMIFS(Amount_Other,Program_Other,'School Mailing Address'!$P$5,obj_other,$B59,source_other,F$9)</f>
        <v>0</v>
      </c>
      <c r="G59" s="83">
        <f>SUMIFS(Amount_TI,Program_TI,'School Mailing Address'!$P$5,obj_ti,$B59,source_ti,G$9)+SUMIFS(Amount_CS,Program_CS,'School Mailing Address'!$P$5,obj_cs,$B59,source_cs,G$9)+SUMIFS(Amount_ETL,Program_ETL,'School Mailing Address'!$P$5,obj_etl,$B59,source_etl,G$9)+SUMIFS(Amount_Other,Program_Other,'School Mailing Address'!$P$5,obj_other,$B59,source_other,G$9)</f>
        <v>0</v>
      </c>
      <c r="H59" s="83">
        <f>SUMIFS(Amount_TI,Program_TI,'School Mailing Address'!$P$5,obj_ti,$B59,source_ti,H$9)+SUMIFS(Amount_CS,Program_CS,'School Mailing Address'!$P$5,obj_cs,$B59,source_cs,H$9)+SUMIFS(Amount_ETL,Program_ETL,'School Mailing Address'!$P$5,obj_etl,$B59,source_etl,H$9)+SUMIFS(Amount_Other,Program_Other,'School Mailing Address'!$P$5,obj_other,$B59,source_other,H$9)</f>
        <v>0</v>
      </c>
      <c r="I59" s="83">
        <f>SUMIFS(Amount_TI,Program_TI,'School Mailing Address'!$P$5,obj_ti,$B59,source_ti,I$9)+SUMIFS(Amount_CS,Program_CS,'School Mailing Address'!$P$5,obj_cs,$B59,source_cs,I$9)+SUMIFS(Amount_ETL,Program_ETL,'School Mailing Address'!$P$5,obj_etl,$B59,source_etl,I$9)+SUMIFS(Amount_Other,Program_Other,'School Mailing Address'!$P$5,obj_other,$B59,source_other,I$9)</f>
        <v>0</v>
      </c>
      <c r="J59" s="83">
        <f>SUMIFS(Amount_TI,Program_TI,'School Mailing Address'!$P$5,obj_ti,$B59,source_ti,J$9)+SUMIFS(Amount_CS,Program_CS,'School Mailing Address'!$P$5,obj_cs,$B59,source_cs,J$9)+SUMIFS(Amount_ETL,Program_ETL,'School Mailing Address'!$P$5,obj_etl,$B59,source_etl,J$9)+SUMIFS(Amount_Other,Program_Other,'School Mailing Address'!$P$5,obj_other,$B59,source_other,J$9)</f>
        <v>0</v>
      </c>
      <c r="K59" s="83">
        <f>SUMIFS(Amount_TI,Program_TI,'School Mailing Address'!$P$5,obj_ti,$B59,source_ti,K$9)+SUMIFS(Amount_CS,Program_CS,'School Mailing Address'!$P$5,obj_cs,$B59,source_cs,K$9)+SUMIFS(Amount_ETL,Program_ETL,'School Mailing Address'!$P$5,obj_etl,$B59,source_etl,K$9)+SUMIFS(Amount_Other,Program_Other,'School Mailing Address'!$P$5,obj_other,$B59,source_other,K$9)</f>
        <v>0</v>
      </c>
      <c r="L59" s="83">
        <f>SUMIFS(Amount_TI,Program_TI,'School Mailing Address'!$P$5,obj_ti,$B59,source_ti,L$9)+SUMIFS(Amount_CS,Program_CS,'School Mailing Address'!$P$5,obj_cs,$B59,source_cs,L$9)+SUMIFS(Amount_ETL,Program_ETL,'School Mailing Address'!$P$5,obj_etl,$B59,source_etl,L$9)+SUMIFS(Amount_Other,Program_Other,'School Mailing Address'!$P$5,obj_other,$B59,source_other,L$9)</f>
        <v>0</v>
      </c>
      <c r="M59" s="79">
        <f t="shared" si="12"/>
        <v>0</v>
      </c>
      <c r="N59" s="53"/>
    </row>
    <row r="60" spans="1:14" s="57" customFormat="1" ht="10.5" customHeight="1" x14ac:dyDescent="0.2">
      <c r="A60" s="80" t="s">
        <v>7394</v>
      </c>
      <c r="B60" s="80"/>
      <c r="C60" s="177">
        <f>SUM(C52:C59)</f>
        <v>0</v>
      </c>
      <c r="D60" s="177">
        <f t="shared" ref="D60:L60" si="13">SUM(D52:D59)</f>
        <v>0</v>
      </c>
      <c r="E60" s="177">
        <f t="shared" si="13"/>
        <v>0</v>
      </c>
      <c r="F60" s="177">
        <f t="shared" si="13"/>
        <v>0</v>
      </c>
      <c r="G60" s="177">
        <f t="shared" si="13"/>
        <v>0</v>
      </c>
      <c r="H60" s="177">
        <f t="shared" si="13"/>
        <v>0</v>
      </c>
      <c r="I60" s="177">
        <f t="shared" ref="I60" si="14">SUM(I52:I59)</f>
        <v>0</v>
      </c>
      <c r="J60" s="177">
        <f t="shared" si="13"/>
        <v>0</v>
      </c>
      <c r="K60" s="177">
        <f t="shared" si="13"/>
        <v>0</v>
      </c>
      <c r="L60" s="177">
        <f t="shared" si="13"/>
        <v>0</v>
      </c>
      <c r="M60" s="171">
        <f t="shared" si="12"/>
        <v>0</v>
      </c>
      <c r="N60" s="53"/>
    </row>
    <row r="61" spans="1:14" s="57" customFormat="1" ht="8.25" customHeight="1" x14ac:dyDescent="0.2">
      <c r="A61" s="85"/>
      <c r="B61" s="85"/>
      <c r="C61" s="86"/>
      <c r="D61" s="86"/>
      <c r="E61" s="86"/>
      <c r="F61" s="86"/>
      <c r="G61" s="86"/>
      <c r="H61" s="86"/>
      <c r="I61" s="86"/>
      <c r="J61" s="86"/>
      <c r="K61" s="86"/>
      <c r="L61" s="86"/>
      <c r="M61" s="75"/>
      <c r="N61" s="53"/>
    </row>
    <row r="62" spans="1:14" s="57" customFormat="1" ht="10.5" customHeight="1" x14ac:dyDescent="0.2">
      <c r="A62" s="58" t="s">
        <v>100</v>
      </c>
      <c r="B62" s="58"/>
      <c r="C62" s="179">
        <f>SUMIF(FundingSource_SW,C9,Amount_SW)</f>
        <v>0</v>
      </c>
      <c r="D62" s="183"/>
      <c r="E62" s="83">
        <f>SUMIF(FundingSource_SW,$E$9,Amount_SW)</f>
        <v>0</v>
      </c>
      <c r="F62" s="183"/>
      <c r="G62" s="183"/>
      <c r="H62" s="183"/>
      <c r="I62" s="183"/>
      <c r="J62" s="183"/>
      <c r="K62" s="183"/>
      <c r="L62" s="179">
        <f>SUMIF(FundingSource_SW,"Title VI-B ",Amount_SW)</f>
        <v>0</v>
      </c>
      <c r="M62" s="79">
        <f>SUM(C62:L62)</f>
        <v>0</v>
      </c>
      <c r="N62" s="53"/>
    </row>
    <row r="63" spans="1:14" s="57" customFormat="1" ht="12.75" x14ac:dyDescent="0.2">
      <c r="A63" s="80" t="s">
        <v>7400</v>
      </c>
      <c r="B63" s="80"/>
      <c r="C63" s="176">
        <f t="shared" ref="C63:L63" si="15">C30+C40+C50+C60+C62</f>
        <v>50</v>
      </c>
      <c r="D63" s="176">
        <f t="shared" si="15"/>
        <v>0</v>
      </c>
      <c r="E63" s="176">
        <f t="shared" si="15"/>
        <v>0</v>
      </c>
      <c r="F63" s="176">
        <f t="shared" si="15"/>
        <v>0</v>
      </c>
      <c r="G63" s="176">
        <f t="shared" si="15"/>
        <v>0</v>
      </c>
      <c r="H63" s="176">
        <f t="shared" si="15"/>
        <v>0</v>
      </c>
      <c r="I63" s="176">
        <f t="shared" si="15"/>
        <v>0</v>
      </c>
      <c r="J63" s="176">
        <f t="shared" si="15"/>
        <v>0</v>
      </c>
      <c r="K63" s="176">
        <f t="shared" si="15"/>
        <v>0</v>
      </c>
      <c r="L63" s="176">
        <f t="shared" si="15"/>
        <v>0</v>
      </c>
      <c r="M63" s="79">
        <f>SUM(C63:L63)</f>
        <v>50</v>
      </c>
      <c r="N63" s="53"/>
    </row>
    <row r="64" spans="1:14" s="57" customFormat="1" ht="12.75" hidden="1" x14ac:dyDescent="0.2">
      <c r="A64" s="172" t="s">
        <v>48</v>
      </c>
      <c r="B64" s="172"/>
      <c r="C64" s="180"/>
      <c r="D64" s="180"/>
      <c r="E64" s="180"/>
      <c r="F64" s="180"/>
      <c r="G64" s="180"/>
      <c r="H64" s="180"/>
      <c r="I64" s="180"/>
      <c r="J64" s="180"/>
      <c r="K64" s="180"/>
      <c r="L64" s="180"/>
      <c r="M64" s="79"/>
      <c r="N64" s="53"/>
    </row>
    <row r="65" spans="1:14" s="57" customFormat="1" ht="12.75" x14ac:dyDescent="0.2">
      <c r="A65" s="175" t="s">
        <v>7399</v>
      </c>
      <c r="B65" s="175" t="s">
        <v>2262</v>
      </c>
      <c r="C65" s="79">
        <f>-SUMIFS(Amount_TI,Object_TI,$B65,source_ti,C$9)-SUMIFS(Amount_CS,Object_CS,$B65,source_cs,C$9)-SUMIFS(Amount_ETL,Object_ETL,$B65,source_etl,C$9)-SUMIFS(Amount_Other,Object_Other,$B65,source_other,C$9)</f>
        <v>0</v>
      </c>
      <c r="D65" s="79">
        <f>-SUMIFS(Amount_TI,Object_TI,$B65,source_ti,D$9)-SUMIFS(Amount_CS,Object_CS,$B65,source_cs,D$9)-SUMIFS(Amount_ETL,Object_ETL,$B65,source_etl,D$9)-SUMIFS(Amount_Other,Object_Other,$B65,source_other,D$9)</f>
        <v>0</v>
      </c>
      <c r="E65" s="79">
        <f>-SUMIFS(Amount_TI,Object_TI,$B65,source_ti,E$9)-SUMIFS(Amount_CS,Object_CS,$B65,source_cs,E$9)-SUMIFS(Amount_ETL,Object_ETL,$B65,source_etl,E$9)-SUMIFS(Amount_Other,Object_Other,$B65,source_other,E$9)</f>
        <v>0</v>
      </c>
      <c r="F65" s="184"/>
      <c r="G65" s="184"/>
      <c r="H65" s="184"/>
      <c r="I65" s="184"/>
      <c r="J65" s="184"/>
      <c r="K65" s="184"/>
      <c r="L65" s="180">
        <f>-L58</f>
        <v>0</v>
      </c>
      <c r="M65" s="79">
        <f>SUM(C65:L65)</f>
        <v>0</v>
      </c>
      <c r="N65" s="53"/>
    </row>
    <row r="66" spans="1:14" s="57" customFormat="1" ht="10.5" customHeight="1" x14ac:dyDescent="0.2">
      <c r="A66" s="173" t="s">
        <v>49</v>
      </c>
      <c r="B66" s="173"/>
      <c r="C66" s="181">
        <f>C63+C64+C65</f>
        <v>50</v>
      </c>
      <c r="D66" s="181">
        <f>D63+D64+D65</f>
        <v>0</v>
      </c>
      <c r="E66" s="181">
        <f t="shared" ref="E66:L66" si="16">E63+E64 + E65</f>
        <v>0</v>
      </c>
      <c r="F66" s="181">
        <f t="shared" si="16"/>
        <v>0</v>
      </c>
      <c r="G66" s="181">
        <f t="shared" si="16"/>
        <v>0</v>
      </c>
      <c r="H66" s="181">
        <f t="shared" si="16"/>
        <v>0</v>
      </c>
      <c r="I66" s="181">
        <f t="shared" ref="I66" si="17">I63+I64 + I65</f>
        <v>0</v>
      </c>
      <c r="J66" s="181">
        <f t="shared" si="16"/>
        <v>0</v>
      </c>
      <c r="K66" s="181">
        <f t="shared" si="16"/>
        <v>0</v>
      </c>
      <c r="L66" s="181">
        <f t="shared" si="16"/>
        <v>0</v>
      </c>
      <c r="M66" s="79">
        <f>SUM(C66:L66)</f>
        <v>50</v>
      </c>
      <c r="N66" s="53"/>
    </row>
    <row r="67" spans="1:14" s="57" customFormat="1" ht="10.5" customHeight="1" x14ac:dyDescent="0.2">
      <c r="A67" s="172" t="s">
        <v>50</v>
      </c>
      <c r="B67" s="172"/>
      <c r="C67" s="187">
        <f t="shared" ref="C67:L67" si="18">IndirectCostRate</f>
        <v>0</v>
      </c>
      <c r="D67" s="187">
        <f t="shared" si="18"/>
        <v>0</v>
      </c>
      <c r="E67" s="187">
        <f t="shared" si="18"/>
        <v>0</v>
      </c>
      <c r="F67" s="187">
        <f t="shared" si="18"/>
        <v>0</v>
      </c>
      <c r="G67" s="187">
        <f t="shared" si="18"/>
        <v>0</v>
      </c>
      <c r="H67" s="187">
        <f t="shared" si="18"/>
        <v>0</v>
      </c>
      <c r="I67" s="187">
        <f t="shared" si="18"/>
        <v>0</v>
      </c>
      <c r="J67" s="187">
        <f t="shared" si="18"/>
        <v>0</v>
      </c>
      <c r="K67" s="187">
        <f t="shared" si="18"/>
        <v>0</v>
      </c>
      <c r="L67" s="187">
        <f t="shared" si="18"/>
        <v>0</v>
      </c>
      <c r="M67" s="79"/>
      <c r="N67" s="53"/>
    </row>
    <row r="68" spans="1:14" s="57" customFormat="1" ht="10.5" customHeight="1" x14ac:dyDescent="0.2">
      <c r="A68" s="173" t="s">
        <v>7395</v>
      </c>
      <c r="B68" s="173"/>
      <c r="C68" s="182">
        <f>C67*C66</f>
        <v>0</v>
      </c>
      <c r="D68" s="182">
        <f t="shared" ref="D68:L68" si="19">D67*D66</f>
        <v>0</v>
      </c>
      <c r="E68" s="182">
        <f t="shared" si="19"/>
        <v>0</v>
      </c>
      <c r="F68" s="182">
        <f t="shared" si="19"/>
        <v>0</v>
      </c>
      <c r="G68" s="182">
        <f t="shared" si="19"/>
        <v>0</v>
      </c>
      <c r="H68" s="182">
        <f t="shared" si="19"/>
        <v>0</v>
      </c>
      <c r="I68" s="182">
        <f t="shared" ref="I68" si="20">I67*I66</f>
        <v>0</v>
      </c>
      <c r="J68" s="182">
        <f t="shared" si="19"/>
        <v>0</v>
      </c>
      <c r="K68" s="182">
        <f t="shared" si="19"/>
        <v>0</v>
      </c>
      <c r="L68" s="182">
        <f t="shared" si="19"/>
        <v>0</v>
      </c>
      <c r="M68" s="79">
        <f>SUM(C68:L68)-SUMIF(C69:L69,"&gt;=0",C68:L68)</f>
        <v>0</v>
      </c>
      <c r="N68" s="53"/>
    </row>
    <row r="69" spans="1:14" s="57" customFormat="1" ht="10.5" customHeight="1" x14ac:dyDescent="0.2">
      <c r="A69" s="174" t="s">
        <v>51</v>
      </c>
      <c r="B69" s="174"/>
      <c r="C69" s="297"/>
      <c r="D69" s="297"/>
      <c r="E69" s="297"/>
      <c r="F69" s="297"/>
      <c r="G69" s="297"/>
      <c r="H69" s="297"/>
      <c r="I69" s="297"/>
      <c r="J69" s="297"/>
      <c r="K69" s="297"/>
      <c r="L69" s="297"/>
      <c r="M69" s="79">
        <f>SUM(C69:L69)</f>
        <v>0</v>
      </c>
      <c r="N69" s="53"/>
    </row>
    <row r="70" spans="1:14" s="57" customFormat="1" ht="10.5" hidden="1" customHeight="1" x14ac:dyDescent="0.2">
      <c r="A70" s="172" t="s">
        <v>52</v>
      </c>
      <c r="B70" s="172"/>
      <c r="C70" s="185"/>
      <c r="D70" s="185"/>
      <c r="E70" s="185"/>
      <c r="F70" s="185"/>
      <c r="G70" s="185"/>
      <c r="H70" s="185"/>
      <c r="I70" s="185"/>
      <c r="J70" s="185"/>
      <c r="K70" s="185"/>
      <c r="L70" s="185"/>
      <c r="M70" s="79">
        <f>SUM(C70:L70)</f>
        <v>0</v>
      </c>
      <c r="N70" s="53"/>
    </row>
    <row r="71" spans="1:14" s="57" customFormat="1" ht="10.5" customHeight="1" x14ac:dyDescent="0.2">
      <c r="A71" s="80" t="s">
        <v>7396</v>
      </c>
      <c r="B71" s="80"/>
      <c r="C71" s="79">
        <f>ROUND(IF(AND(C69&lt;C68,C69&gt;=0,ISNUMBER(C69)=TRUE),C63+C69,C63+C68),0)</f>
        <v>50</v>
      </c>
      <c r="D71" s="79">
        <f t="shared" ref="D71:L71" si="21">ROUND(IF(AND(D69&lt;D68,D69&gt;=0,ISNUMBER(D69)=TRUE),D63+D69,D63+D68),0)</f>
        <v>0</v>
      </c>
      <c r="E71" s="79">
        <f t="shared" si="21"/>
        <v>0</v>
      </c>
      <c r="F71" s="79">
        <f t="shared" si="21"/>
        <v>0</v>
      </c>
      <c r="G71" s="79">
        <f t="shared" si="21"/>
        <v>0</v>
      </c>
      <c r="H71" s="79">
        <f t="shared" si="21"/>
        <v>0</v>
      </c>
      <c r="I71" s="79">
        <f t="shared" ref="I71" si="22">ROUND(IF(AND(I69&lt;I68,I69&gt;=0,ISNUMBER(I69)=TRUE),I63+I69,I63+I68),0)</f>
        <v>0</v>
      </c>
      <c r="J71" s="79">
        <f t="shared" si="21"/>
        <v>0</v>
      </c>
      <c r="K71" s="79">
        <f t="shared" si="21"/>
        <v>0</v>
      </c>
      <c r="L71" s="79">
        <f t="shared" si="21"/>
        <v>0</v>
      </c>
      <c r="M71" s="79">
        <f>SUM(C71:L71)</f>
        <v>50</v>
      </c>
      <c r="N71" s="53"/>
    </row>
    <row r="72" spans="1:14" s="91" customFormat="1" ht="9" customHeight="1" x14ac:dyDescent="0.2">
      <c r="A72" s="87"/>
      <c r="B72" s="87"/>
      <c r="C72" s="88" t="str">
        <f t="shared" ref="C72:M72" si="23">IF(C71&lt;C20,"is under",IF(C71&gt;C20,"is over","matches"))</f>
        <v>is over</v>
      </c>
      <c r="D72" s="88" t="str">
        <f t="shared" si="23"/>
        <v>matches</v>
      </c>
      <c r="E72" s="89" t="str">
        <f t="shared" si="23"/>
        <v>matches</v>
      </c>
      <c r="F72" s="89" t="str">
        <f t="shared" si="23"/>
        <v>matches</v>
      </c>
      <c r="G72" s="89" t="str">
        <f t="shared" si="23"/>
        <v>matches</v>
      </c>
      <c r="H72" s="89" t="str">
        <f t="shared" si="23"/>
        <v>matches</v>
      </c>
      <c r="I72" s="89" t="str">
        <f t="shared" ref="I72" si="24">IF(I71&lt;I20,"is under",IF(I71&gt;I20,"is over","matches"))</f>
        <v>matches</v>
      </c>
      <c r="J72" s="89" t="str">
        <f t="shared" si="23"/>
        <v>matches</v>
      </c>
      <c r="K72" s="89" t="str">
        <f t="shared" si="23"/>
        <v>matches</v>
      </c>
      <c r="L72" s="89" t="str">
        <f t="shared" si="23"/>
        <v>matches</v>
      </c>
      <c r="M72" s="90" t="str">
        <f t="shared" si="23"/>
        <v>is over</v>
      </c>
      <c r="N72" s="53"/>
    </row>
    <row r="73" spans="1:14" s="57" customFormat="1" ht="10.5" customHeight="1" x14ac:dyDescent="0.2">
      <c r="A73" s="80" t="s">
        <v>53</v>
      </c>
      <c r="B73" s="80"/>
      <c r="C73" s="79">
        <f t="shared" ref="C73:M73" si="25">C20</f>
        <v>0</v>
      </c>
      <c r="D73" s="79">
        <f t="shared" si="25"/>
        <v>0</v>
      </c>
      <c r="E73" s="79">
        <f t="shared" si="25"/>
        <v>0</v>
      </c>
      <c r="F73" s="79">
        <f t="shared" si="25"/>
        <v>0</v>
      </c>
      <c r="G73" s="79">
        <f t="shared" si="25"/>
        <v>0</v>
      </c>
      <c r="H73" s="79">
        <f t="shared" si="25"/>
        <v>0</v>
      </c>
      <c r="I73" s="79">
        <f t="shared" si="25"/>
        <v>0</v>
      </c>
      <c r="J73" s="79">
        <f t="shared" si="25"/>
        <v>0</v>
      </c>
      <c r="K73" s="79">
        <f t="shared" si="25"/>
        <v>0</v>
      </c>
      <c r="L73" s="79">
        <f t="shared" si="25"/>
        <v>0</v>
      </c>
      <c r="M73" s="79">
        <f t="shared" si="25"/>
        <v>0</v>
      </c>
      <c r="N73" s="53"/>
    </row>
    <row r="74" spans="1:14" s="91" customFormat="1" ht="7.5" customHeight="1" x14ac:dyDescent="0.2">
      <c r="A74" s="87"/>
      <c r="B74" s="87"/>
      <c r="C74" s="88" t="str">
        <f t="shared" ref="C74:M74" si="26">IF(C71&lt;&gt;C20,"by"," ")</f>
        <v>by</v>
      </c>
      <c r="D74" s="88" t="str">
        <f t="shared" si="26"/>
        <v xml:space="preserve"> </v>
      </c>
      <c r="E74" s="88" t="str">
        <f t="shared" si="26"/>
        <v xml:space="preserve"> </v>
      </c>
      <c r="F74" s="88" t="str">
        <f t="shared" si="26"/>
        <v xml:space="preserve"> </v>
      </c>
      <c r="G74" s="88" t="str">
        <f t="shared" si="26"/>
        <v xml:space="preserve"> </v>
      </c>
      <c r="H74" s="88" t="str">
        <f t="shared" si="26"/>
        <v xml:space="preserve"> </v>
      </c>
      <c r="I74" s="88" t="str">
        <f t="shared" ref="I74" si="27">IF(I71&lt;&gt;I20,"by"," ")</f>
        <v xml:space="preserve"> </v>
      </c>
      <c r="J74" s="88" t="str">
        <f t="shared" si="26"/>
        <v xml:space="preserve"> </v>
      </c>
      <c r="K74" s="88" t="str">
        <f t="shared" si="26"/>
        <v xml:space="preserve"> </v>
      </c>
      <c r="L74" s="88" t="str">
        <f t="shared" si="26"/>
        <v xml:space="preserve"> </v>
      </c>
      <c r="M74" s="92" t="str">
        <f t="shared" si="26"/>
        <v>by</v>
      </c>
      <c r="N74" s="53"/>
    </row>
    <row r="75" spans="1:14" s="57" customFormat="1" ht="15.75" customHeight="1" x14ac:dyDescent="0.2">
      <c r="A75" s="80" t="s">
        <v>7397</v>
      </c>
      <c r="B75" s="80"/>
      <c r="C75" s="79">
        <f t="shared" ref="C75:M75" si="28">C73-C71</f>
        <v>-50</v>
      </c>
      <c r="D75" s="79">
        <f t="shared" si="28"/>
        <v>0</v>
      </c>
      <c r="E75" s="79">
        <f t="shared" si="28"/>
        <v>0</v>
      </c>
      <c r="F75" s="79">
        <f t="shared" si="28"/>
        <v>0</v>
      </c>
      <c r="G75" s="79">
        <f t="shared" si="28"/>
        <v>0</v>
      </c>
      <c r="H75" s="79">
        <f t="shared" si="28"/>
        <v>0</v>
      </c>
      <c r="I75" s="79">
        <f t="shared" ref="I75" si="29">I73-I71</f>
        <v>0</v>
      </c>
      <c r="J75" s="79">
        <f t="shared" si="28"/>
        <v>0</v>
      </c>
      <c r="K75" s="79">
        <f t="shared" si="28"/>
        <v>0</v>
      </c>
      <c r="L75" s="79">
        <f t="shared" si="28"/>
        <v>0</v>
      </c>
      <c r="M75" s="79">
        <f t="shared" si="28"/>
        <v>-50</v>
      </c>
      <c r="N75" s="53"/>
    </row>
    <row r="76" spans="1:14" ht="10.5" customHeight="1" x14ac:dyDescent="0.2"/>
    <row r="77" spans="1:14" ht="10.5" hidden="1" customHeight="1" x14ac:dyDescent="0.2"/>
    <row r="78" spans="1:14" ht="10.5" hidden="1" customHeight="1" x14ac:dyDescent="0.2"/>
    <row r="79" spans="1:14" ht="10.5" hidden="1" customHeight="1" x14ac:dyDescent="0.2"/>
    <row r="80" spans="1:14" ht="10.5" hidden="1" customHeight="1" x14ac:dyDescent="0.2"/>
    <row r="81" ht="10.5" hidden="1" customHeight="1" x14ac:dyDescent="0.2"/>
    <row r="82" ht="10.5" hidden="1" customHeight="1" x14ac:dyDescent="0.2"/>
    <row r="83" ht="10.5" hidden="1" customHeight="1" x14ac:dyDescent="0.2"/>
    <row r="84" ht="10.5" hidden="1" customHeight="1" x14ac:dyDescent="0.2"/>
  </sheetData>
  <sheetProtection password="EF32" sheet="1" objects="1" scenarios="1"/>
  <conditionalFormatting sqref="C68:H68 J68:L68">
    <cfRule type="expression" dxfId="472" priority="18" stopIfTrue="1">
      <formula>AND(C69&lt;C68,C69&gt;=0,ISNUMBER(C69)=TRUE)</formula>
    </cfRule>
  </conditionalFormatting>
  <conditionalFormatting sqref="C67:H68 J67:L68">
    <cfRule type="expression" dxfId="471" priority="19" stopIfTrue="1">
      <formula>AND(C69&lt;C68,C69&gt;=0,ISNUMBER(C69)=TRUE)</formula>
    </cfRule>
  </conditionalFormatting>
  <conditionalFormatting sqref="E69:H69 J69:L69">
    <cfRule type="expression" dxfId="470" priority="20" stopIfTrue="1">
      <formula>ISBLANK(E$69)=TRUE</formula>
    </cfRule>
    <cfRule type="cellIs" dxfId="469" priority="21" stopIfTrue="1" operator="greaterThanOrEqual">
      <formula>E68</formula>
    </cfRule>
  </conditionalFormatting>
  <conditionalFormatting sqref="C75:H75 J75:L75">
    <cfRule type="cellIs" dxfId="468" priority="22" stopIfTrue="1" operator="notEqual">
      <formula>0</formula>
    </cfRule>
  </conditionalFormatting>
  <conditionalFormatting sqref="A13:B13">
    <cfRule type="expression" dxfId="467" priority="27" stopIfTrue="1">
      <formula>LEFT($A$13,3)="All"</formula>
    </cfRule>
  </conditionalFormatting>
  <conditionalFormatting sqref="A10:B10">
    <cfRule type="expression" dxfId="466" priority="28" stopIfTrue="1">
      <formula>LEFT($A$10,5)="ERROR"</formula>
    </cfRule>
  </conditionalFormatting>
  <conditionalFormatting sqref="G13">
    <cfRule type="cellIs" dxfId="465" priority="30" stopIfTrue="1" operator="lessThan">
      <formula>1</formula>
    </cfRule>
    <cfRule type="cellIs" dxfId="464" priority="31" stopIfTrue="1" operator="lessThan">
      <formula>10000</formula>
    </cfRule>
  </conditionalFormatting>
  <conditionalFormatting sqref="C69:D69">
    <cfRule type="expression" dxfId="463" priority="32" stopIfTrue="1">
      <formula>ISBLANK(C$69)=TRUE</formula>
    </cfRule>
    <cfRule type="cellIs" dxfId="462" priority="33" stopIfTrue="1" operator="greaterThanOrEqual">
      <formula>C68</formula>
    </cfRule>
  </conditionalFormatting>
  <conditionalFormatting sqref="A62:B62">
    <cfRule type="cellIs" dxfId="461" priority="35" stopIfTrue="1" operator="equal">
      <formula>"Schoolwide Programs (Required Entry)"</formula>
    </cfRule>
  </conditionalFormatting>
  <conditionalFormatting sqref="C60:H60 J60:L60">
    <cfRule type="expression" dxfId="460" priority="15" stopIfTrue="1">
      <formula>C60+IF(AND(C69&gt;=0,ISNUMBER(C69)=TRUE),C69,C68)&gt;0.1 * $C$20</formula>
    </cfRule>
  </conditionalFormatting>
  <conditionalFormatting sqref="A1:B1">
    <cfRule type="expression" dxfId="459" priority="38" stopIfTrue="1">
      <formula>$F$13="BOCES"</formula>
    </cfRule>
  </conditionalFormatting>
  <conditionalFormatting sqref="C71:H71 J71:L71">
    <cfRule type="expression" dxfId="458" priority="49" stopIfTrue="1">
      <formula>C$71&lt;&gt;C$20</formula>
    </cfRule>
  </conditionalFormatting>
  <conditionalFormatting sqref="C72:H72 C74:H74 J72:M72 J74:M74">
    <cfRule type="expression" dxfId="457" priority="50" stopIfTrue="1">
      <formula>C$71&lt;C$20</formula>
    </cfRule>
    <cfRule type="expression" dxfId="456" priority="51" stopIfTrue="1">
      <formula>C$71&gt;C$20</formula>
    </cfRule>
  </conditionalFormatting>
  <conditionalFormatting sqref="C16 E17 G16:K16">
    <cfRule type="expression" dxfId="455" priority="13">
      <formula>$E$17+$C$16+$F$16+$G$16+$H$16+$J$16+$K$16&lt;&gt;0</formula>
    </cfRule>
  </conditionalFormatting>
  <conditionalFormatting sqref="F16">
    <cfRule type="expression" dxfId="454" priority="12">
      <formula>$E$17+$C$16+$F$16+$G$16+$H$16+$J$16+$K$16&lt;&gt;0</formula>
    </cfRule>
  </conditionalFormatting>
  <conditionalFormatting sqref="I60">
    <cfRule type="expression" dxfId="453" priority="11" stopIfTrue="1">
      <formula>I60+IF(AND(I69&gt;=0,ISNUMBER(I69)=TRUE),I69,I68)&gt;0.1 * $C$20</formula>
    </cfRule>
  </conditionalFormatting>
  <conditionalFormatting sqref="I68">
    <cfRule type="expression" dxfId="452" priority="4" stopIfTrue="1">
      <formula>AND(I69&lt;I68,I69&gt;=0,ISNUMBER(I69)=TRUE)</formula>
    </cfRule>
  </conditionalFormatting>
  <conditionalFormatting sqref="I67:I68">
    <cfRule type="expression" dxfId="451" priority="5" stopIfTrue="1">
      <formula>AND(I69&lt;I68,I69&gt;=0,ISNUMBER(I69)=TRUE)</formula>
    </cfRule>
  </conditionalFormatting>
  <conditionalFormatting sqref="I69">
    <cfRule type="expression" dxfId="450" priority="6" stopIfTrue="1">
      <formula>ISBLANK(I$69)=TRUE</formula>
    </cfRule>
    <cfRule type="cellIs" dxfId="449" priority="7" stopIfTrue="1" operator="greaterThanOrEqual">
      <formula>I68</formula>
    </cfRule>
  </conditionalFormatting>
  <conditionalFormatting sqref="I71">
    <cfRule type="expression" dxfId="448" priority="8" stopIfTrue="1">
      <formula>I$71&lt;&gt;I$20</formula>
    </cfRule>
  </conditionalFormatting>
  <conditionalFormatting sqref="I72">
    <cfRule type="expression" dxfId="447" priority="9" stopIfTrue="1">
      <formula>I$71&lt;I$20</formula>
    </cfRule>
    <cfRule type="expression" dxfId="446" priority="10" stopIfTrue="1">
      <formula>I$71&gt;I$20</formula>
    </cfRule>
  </conditionalFormatting>
  <conditionalFormatting sqref="I75">
    <cfRule type="cellIs" dxfId="445" priority="1" stopIfTrue="1" operator="notEqual">
      <formula>0</formula>
    </cfRule>
  </conditionalFormatting>
  <conditionalFormatting sqref="I74">
    <cfRule type="expression" dxfId="444" priority="2" stopIfTrue="1">
      <formula>I$71&lt;I$20</formula>
    </cfRule>
    <cfRule type="expression" dxfId="443" priority="3" stopIfTrue="1">
      <formula>I$71&gt;I$20</formula>
    </cfRule>
  </conditionalFormatting>
  <dataValidations count="7">
    <dataValidation type="whole" operator="lessThan" allowBlank="1" showErrorMessage="1" errorTitle="Alert" error="The amount entered must be LESS than_x000a_the Indirect Cost Rate Calculation in Line 64 and_x000a_must be a whole number, no decimals." prompt="Amount entered must be equal to or less than Calculated Indirect Cost Rate Calculation in the line above." sqref="C69">
      <formula1>C68</formula1>
    </dataValidation>
    <dataValidation type="whole" operator="lessThan" allowBlank="1" showErrorMessage="1" errorTitle="Alert" error="The amount entered must be LESS than_x000a_the Indirect Cost Rate Calculation in line 64 and_x000a_must be a whole number, no decimals." prompt="Amount entered must be equal to or less than Calculated Indirect Cost Rate Calculation in the line above." sqref="D69:L69">
      <formula1>D68</formula1>
    </dataValidation>
    <dataValidation type="whole" operator="lessThanOrEqual" allowBlank="1" showInputMessage="1" showErrorMessage="1" errorTitle="CDE Data Validation" error="Whole numbers only.  No decimals." sqref="F17:K17 C17 D15:D17 C15 L15:L17 F15:K15 E16">
      <formula1>0</formula1>
    </dataValidation>
    <dataValidation type="whole" operator="greaterThanOrEqual" allowBlank="1" showInputMessage="1" showErrorMessage="1" errorTitle="CDE Data Validation" error="Whole numbers only.  No decimals." sqref="C13:L14 C16 C18:L18 C62:D62 F62:L62">
      <formula1>0</formula1>
    </dataValidation>
    <dataValidation type="whole" operator="lessThanOrEqual" allowBlank="1" showInputMessage="1" showErrorMessage="1" errorTitle="Title II REAP" error="Must be a Negative Number" sqref="E17">
      <formula1>0</formula1>
    </dataValidation>
    <dataValidation type="whole" operator="greaterThanOrEqual" allowBlank="1" showInputMessage="1" showErrorMessage="1" sqref="F16:K16">
      <formula1>0</formula1>
    </dataValidation>
    <dataValidation type="whole" operator="lessThanOrEqual" allowBlank="1" showInputMessage="1" showErrorMessage="1" errorTitle="Title II Transfer" error="Must be a Negative Number" sqref="E15">
      <formula1>0</formula1>
    </dataValidation>
  </dataValidations>
  <printOptions horizontalCentered="1" gridLines="1"/>
  <pageMargins left="0.1" right="0.1" top="0.1" bottom="0.4" header="0" footer="0.1"/>
  <pageSetup scale="79" orientation="landscape" horizontalDpi="4294967294" r:id="rId1"/>
  <headerFooter alignWithMargins="0">
    <oddFooter>&amp;L&amp;8&amp;F&amp;R&amp;8&amp;D</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M52"/>
  <sheetViews>
    <sheetView zoomScale="70" zoomScaleNormal="70" workbookViewId="0">
      <pane ySplit="10" topLeftCell="A11" activePane="bottomLeft" state="frozenSplit"/>
      <selection activeCell="E11" sqref="E11"/>
      <selection pane="bottomLeft" activeCell="G13" sqref="G13"/>
    </sheetView>
  </sheetViews>
  <sheetFormatPr defaultRowHeight="12.75" x14ac:dyDescent="0.2"/>
  <cols>
    <col min="1" max="1" width="2.42578125" style="336" customWidth="1"/>
    <col min="2" max="2" width="9.140625" style="337"/>
    <col min="3" max="3" width="26.7109375" style="336" customWidth="1"/>
    <col min="4" max="4" width="15.7109375" style="336" customWidth="1"/>
    <col min="5" max="5" width="13.140625" style="338" customWidth="1"/>
    <col min="6" max="7" width="12.7109375" style="336" customWidth="1"/>
    <col min="8" max="13" width="15.7109375" style="336" customWidth="1"/>
    <col min="14" max="253" width="9.140625" style="305"/>
    <col min="254" max="255" width="2.42578125" style="305" customWidth="1"/>
    <col min="256" max="256" width="3.5703125" style="305" customWidth="1"/>
    <col min="257" max="257" width="9.140625" style="305"/>
    <col min="258" max="258" width="26.7109375" style="305" customWidth="1"/>
    <col min="259" max="259" width="25.7109375" style="305" customWidth="1"/>
    <col min="260" max="261" width="20.7109375" style="305" customWidth="1"/>
    <col min="262" max="263" width="12.7109375" style="305" customWidth="1"/>
    <col min="264" max="269" width="15.7109375" style="305" customWidth="1"/>
    <col min="270" max="509" width="9.140625" style="305"/>
    <col min="510" max="511" width="2.42578125" style="305" customWidth="1"/>
    <col min="512" max="512" width="3.5703125" style="305" customWidth="1"/>
    <col min="513" max="513" width="9.140625" style="305"/>
    <col min="514" max="514" width="26.7109375" style="305" customWidth="1"/>
    <col min="515" max="515" width="25.7109375" style="305" customWidth="1"/>
    <col min="516" max="517" width="20.7109375" style="305" customWidth="1"/>
    <col min="518" max="519" width="12.7109375" style="305" customWidth="1"/>
    <col min="520" max="525" width="15.7109375" style="305" customWidth="1"/>
    <col min="526" max="765" width="9.140625" style="305"/>
    <col min="766" max="767" width="2.42578125" style="305" customWidth="1"/>
    <col min="768" max="768" width="3.5703125" style="305" customWidth="1"/>
    <col min="769" max="769" width="9.140625" style="305"/>
    <col min="770" max="770" width="26.7109375" style="305" customWidth="1"/>
    <col min="771" max="771" width="25.7109375" style="305" customWidth="1"/>
    <col min="772" max="773" width="20.7109375" style="305" customWidth="1"/>
    <col min="774" max="775" width="12.7109375" style="305" customWidth="1"/>
    <col min="776" max="781" width="15.7109375" style="305" customWidth="1"/>
    <col min="782" max="1021" width="9.140625" style="305"/>
    <col min="1022" max="1023" width="2.42578125" style="305" customWidth="1"/>
    <col min="1024" max="1024" width="3.5703125" style="305" customWidth="1"/>
    <col min="1025" max="1025" width="9.140625" style="305"/>
    <col min="1026" max="1026" width="26.7109375" style="305" customWidth="1"/>
    <col min="1027" max="1027" width="25.7109375" style="305" customWidth="1"/>
    <col min="1028" max="1029" width="20.7109375" style="305" customWidth="1"/>
    <col min="1030" max="1031" width="12.7109375" style="305" customWidth="1"/>
    <col min="1032" max="1037" width="15.7109375" style="305" customWidth="1"/>
    <col min="1038" max="1277" width="9.140625" style="305"/>
    <col min="1278" max="1279" width="2.42578125" style="305" customWidth="1"/>
    <col min="1280" max="1280" width="3.5703125" style="305" customWidth="1"/>
    <col min="1281" max="1281" width="9.140625" style="305"/>
    <col min="1282" max="1282" width="26.7109375" style="305" customWidth="1"/>
    <col min="1283" max="1283" width="25.7109375" style="305" customWidth="1"/>
    <col min="1284" max="1285" width="20.7109375" style="305" customWidth="1"/>
    <col min="1286" max="1287" width="12.7109375" style="305" customWidth="1"/>
    <col min="1288" max="1293" width="15.7109375" style="305" customWidth="1"/>
    <col min="1294" max="1533" width="9.140625" style="305"/>
    <col min="1534" max="1535" width="2.42578125" style="305" customWidth="1"/>
    <col min="1536" max="1536" width="3.5703125" style="305" customWidth="1"/>
    <col min="1537" max="1537" width="9.140625" style="305"/>
    <col min="1538" max="1538" width="26.7109375" style="305" customWidth="1"/>
    <col min="1539" max="1539" width="25.7109375" style="305" customWidth="1"/>
    <col min="1540" max="1541" width="20.7109375" style="305" customWidth="1"/>
    <col min="1542" max="1543" width="12.7109375" style="305" customWidth="1"/>
    <col min="1544" max="1549" width="15.7109375" style="305" customWidth="1"/>
    <col min="1550" max="1789" width="9.140625" style="305"/>
    <col min="1790" max="1791" width="2.42578125" style="305" customWidth="1"/>
    <col min="1792" max="1792" width="3.5703125" style="305" customWidth="1"/>
    <col min="1793" max="1793" width="9.140625" style="305"/>
    <col min="1794" max="1794" width="26.7109375" style="305" customWidth="1"/>
    <col min="1795" max="1795" width="25.7109375" style="305" customWidth="1"/>
    <col min="1796" max="1797" width="20.7109375" style="305" customWidth="1"/>
    <col min="1798" max="1799" width="12.7109375" style="305" customWidth="1"/>
    <col min="1800" max="1805" width="15.7109375" style="305" customWidth="1"/>
    <col min="1806" max="2045" width="9.140625" style="305"/>
    <col min="2046" max="2047" width="2.42578125" style="305" customWidth="1"/>
    <col min="2048" max="2048" width="3.5703125" style="305" customWidth="1"/>
    <col min="2049" max="2049" width="9.140625" style="305"/>
    <col min="2050" max="2050" width="26.7109375" style="305" customWidth="1"/>
    <col min="2051" max="2051" width="25.7109375" style="305" customWidth="1"/>
    <col min="2052" max="2053" width="20.7109375" style="305" customWidth="1"/>
    <col min="2054" max="2055" width="12.7109375" style="305" customWidth="1"/>
    <col min="2056" max="2061" width="15.7109375" style="305" customWidth="1"/>
    <col min="2062" max="2301" width="9.140625" style="305"/>
    <col min="2302" max="2303" width="2.42578125" style="305" customWidth="1"/>
    <col min="2304" max="2304" width="3.5703125" style="305" customWidth="1"/>
    <col min="2305" max="2305" width="9.140625" style="305"/>
    <col min="2306" max="2306" width="26.7109375" style="305" customWidth="1"/>
    <col min="2307" max="2307" width="25.7109375" style="305" customWidth="1"/>
    <col min="2308" max="2309" width="20.7109375" style="305" customWidth="1"/>
    <col min="2310" max="2311" width="12.7109375" style="305" customWidth="1"/>
    <col min="2312" max="2317" width="15.7109375" style="305" customWidth="1"/>
    <col min="2318" max="2557" width="9.140625" style="305"/>
    <col min="2558" max="2559" width="2.42578125" style="305" customWidth="1"/>
    <col min="2560" max="2560" width="3.5703125" style="305" customWidth="1"/>
    <col min="2561" max="2561" width="9.140625" style="305"/>
    <col min="2562" max="2562" width="26.7109375" style="305" customWidth="1"/>
    <col min="2563" max="2563" width="25.7109375" style="305" customWidth="1"/>
    <col min="2564" max="2565" width="20.7109375" style="305" customWidth="1"/>
    <col min="2566" max="2567" width="12.7109375" style="305" customWidth="1"/>
    <col min="2568" max="2573" width="15.7109375" style="305" customWidth="1"/>
    <col min="2574" max="2813" width="9.140625" style="305"/>
    <col min="2814" max="2815" width="2.42578125" style="305" customWidth="1"/>
    <col min="2816" max="2816" width="3.5703125" style="305" customWidth="1"/>
    <col min="2817" max="2817" width="9.140625" style="305"/>
    <col min="2818" max="2818" width="26.7109375" style="305" customWidth="1"/>
    <col min="2819" max="2819" width="25.7109375" style="305" customWidth="1"/>
    <col min="2820" max="2821" width="20.7109375" style="305" customWidth="1"/>
    <col min="2822" max="2823" width="12.7109375" style="305" customWidth="1"/>
    <col min="2824" max="2829" width="15.7109375" style="305" customWidth="1"/>
    <col min="2830" max="3069" width="9.140625" style="305"/>
    <col min="3070" max="3071" width="2.42578125" style="305" customWidth="1"/>
    <col min="3072" max="3072" width="3.5703125" style="305" customWidth="1"/>
    <col min="3073" max="3073" width="9.140625" style="305"/>
    <col min="3074" max="3074" width="26.7109375" style="305" customWidth="1"/>
    <col min="3075" max="3075" width="25.7109375" style="305" customWidth="1"/>
    <col min="3076" max="3077" width="20.7109375" style="305" customWidth="1"/>
    <col min="3078" max="3079" width="12.7109375" style="305" customWidth="1"/>
    <col min="3080" max="3085" width="15.7109375" style="305" customWidth="1"/>
    <col min="3086" max="3325" width="9.140625" style="305"/>
    <col min="3326" max="3327" width="2.42578125" style="305" customWidth="1"/>
    <col min="3328" max="3328" width="3.5703125" style="305" customWidth="1"/>
    <col min="3329" max="3329" width="9.140625" style="305"/>
    <col min="3330" max="3330" width="26.7109375" style="305" customWidth="1"/>
    <col min="3331" max="3331" width="25.7109375" style="305" customWidth="1"/>
    <col min="3332" max="3333" width="20.7109375" style="305" customWidth="1"/>
    <col min="3334" max="3335" width="12.7109375" style="305" customWidth="1"/>
    <col min="3336" max="3341" width="15.7109375" style="305" customWidth="1"/>
    <col min="3342" max="3581" width="9.140625" style="305"/>
    <col min="3582" max="3583" width="2.42578125" style="305" customWidth="1"/>
    <col min="3584" max="3584" width="3.5703125" style="305" customWidth="1"/>
    <col min="3585" max="3585" width="9.140625" style="305"/>
    <col min="3586" max="3586" width="26.7109375" style="305" customWidth="1"/>
    <col min="3587" max="3587" width="25.7109375" style="305" customWidth="1"/>
    <col min="3588" max="3589" width="20.7109375" style="305" customWidth="1"/>
    <col min="3590" max="3591" width="12.7109375" style="305" customWidth="1"/>
    <col min="3592" max="3597" width="15.7109375" style="305" customWidth="1"/>
    <col min="3598" max="3837" width="9.140625" style="305"/>
    <col min="3838" max="3839" width="2.42578125" style="305" customWidth="1"/>
    <col min="3840" max="3840" width="3.5703125" style="305" customWidth="1"/>
    <col min="3841" max="3841" width="9.140625" style="305"/>
    <col min="3842" max="3842" width="26.7109375" style="305" customWidth="1"/>
    <col min="3843" max="3843" width="25.7109375" style="305" customWidth="1"/>
    <col min="3844" max="3845" width="20.7109375" style="305" customWidth="1"/>
    <col min="3846" max="3847" width="12.7109375" style="305" customWidth="1"/>
    <col min="3848" max="3853" width="15.7109375" style="305" customWidth="1"/>
    <col min="3854" max="4093" width="9.140625" style="305"/>
    <col min="4094" max="4095" width="2.42578125" style="305" customWidth="1"/>
    <col min="4096" max="4096" width="3.5703125" style="305" customWidth="1"/>
    <col min="4097" max="4097" width="9.140625" style="305"/>
    <col min="4098" max="4098" width="26.7109375" style="305" customWidth="1"/>
    <col min="4099" max="4099" width="25.7109375" style="305" customWidth="1"/>
    <col min="4100" max="4101" width="20.7109375" style="305" customWidth="1"/>
    <col min="4102" max="4103" width="12.7109375" style="305" customWidth="1"/>
    <col min="4104" max="4109" width="15.7109375" style="305" customWidth="1"/>
    <col min="4110" max="4349" width="9.140625" style="305"/>
    <col min="4350" max="4351" width="2.42578125" style="305" customWidth="1"/>
    <col min="4352" max="4352" width="3.5703125" style="305" customWidth="1"/>
    <col min="4353" max="4353" width="9.140625" style="305"/>
    <col min="4354" max="4354" width="26.7109375" style="305" customWidth="1"/>
    <col min="4355" max="4355" width="25.7109375" style="305" customWidth="1"/>
    <col min="4356" max="4357" width="20.7109375" style="305" customWidth="1"/>
    <col min="4358" max="4359" width="12.7109375" style="305" customWidth="1"/>
    <col min="4360" max="4365" width="15.7109375" style="305" customWidth="1"/>
    <col min="4366" max="4605" width="9.140625" style="305"/>
    <col min="4606" max="4607" width="2.42578125" style="305" customWidth="1"/>
    <col min="4608" max="4608" width="3.5703125" style="305" customWidth="1"/>
    <col min="4609" max="4609" width="9.140625" style="305"/>
    <col min="4610" max="4610" width="26.7109375" style="305" customWidth="1"/>
    <col min="4611" max="4611" width="25.7109375" style="305" customWidth="1"/>
    <col min="4612" max="4613" width="20.7109375" style="305" customWidth="1"/>
    <col min="4614" max="4615" width="12.7109375" style="305" customWidth="1"/>
    <col min="4616" max="4621" width="15.7109375" style="305" customWidth="1"/>
    <col min="4622" max="4861" width="9.140625" style="305"/>
    <col min="4862" max="4863" width="2.42578125" style="305" customWidth="1"/>
    <col min="4864" max="4864" width="3.5703125" style="305" customWidth="1"/>
    <col min="4865" max="4865" width="9.140625" style="305"/>
    <col min="4866" max="4866" width="26.7109375" style="305" customWidth="1"/>
    <col min="4867" max="4867" width="25.7109375" style="305" customWidth="1"/>
    <col min="4868" max="4869" width="20.7109375" style="305" customWidth="1"/>
    <col min="4870" max="4871" width="12.7109375" style="305" customWidth="1"/>
    <col min="4872" max="4877" width="15.7109375" style="305" customWidth="1"/>
    <col min="4878" max="5117" width="9.140625" style="305"/>
    <col min="5118" max="5119" width="2.42578125" style="305" customWidth="1"/>
    <col min="5120" max="5120" width="3.5703125" style="305" customWidth="1"/>
    <col min="5121" max="5121" width="9.140625" style="305"/>
    <col min="5122" max="5122" width="26.7109375" style="305" customWidth="1"/>
    <col min="5123" max="5123" width="25.7109375" style="305" customWidth="1"/>
    <col min="5124" max="5125" width="20.7109375" style="305" customWidth="1"/>
    <col min="5126" max="5127" width="12.7109375" style="305" customWidth="1"/>
    <col min="5128" max="5133" width="15.7109375" style="305" customWidth="1"/>
    <col min="5134" max="5373" width="9.140625" style="305"/>
    <col min="5374" max="5375" width="2.42578125" style="305" customWidth="1"/>
    <col min="5376" max="5376" width="3.5703125" style="305" customWidth="1"/>
    <col min="5377" max="5377" width="9.140625" style="305"/>
    <col min="5378" max="5378" width="26.7109375" style="305" customWidth="1"/>
    <col min="5379" max="5379" width="25.7109375" style="305" customWidth="1"/>
    <col min="5380" max="5381" width="20.7109375" style="305" customWidth="1"/>
    <col min="5382" max="5383" width="12.7109375" style="305" customWidth="1"/>
    <col min="5384" max="5389" width="15.7109375" style="305" customWidth="1"/>
    <col min="5390" max="5629" width="9.140625" style="305"/>
    <col min="5630" max="5631" width="2.42578125" style="305" customWidth="1"/>
    <col min="5632" max="5632" width="3.5703125" style="305" customWidth="1"/>
    <col min="5633" max="5633" width="9.140625" style="305"/>
    <col min="5634" max="5634" width="26.7109375" style="305" customWidth="1"/>
    <col min="5635" max="5635" width="25.7109375" style="305" customWidth="1"/>
    <col min="5636" max="5637" width="20.7109375" style="305" customWidth="1"/>
    <col min="5638" max="5639" width="12.7109375" style="305" customWidth="1"/>
    <col min="5640" max="5645" width="15.7109375" style="305" customWidth="1"/>
    <col min="5646" max="5885" width="9.140625" style="305"/>
    <col min="5886" max="5887" width="2.42578125" style="305" customWidth="1"/>
    <col min="5888" max="5888" width="3.5703125" style="305" customWidth="1"/>
    <col min="5889" max="5889" width="9.140625" style="305"/>
    <col min="5890" max="5890" width="26.7109375" style="305" customWidth="1"/>
    <col min="5891" max="5891" width="25.7109375" style="305" customWidth="1"/>
    <col min="5892" max="5893" width="20.7109375" style="305" customWidth="1"/>
    <col min="5894" max="5895" width="12.7109375" style="305" customWidth="1"/>
    <col min="5896" max="5901" width="15.7109375" style="305" customWidth="1"/>
    <col min="5902" max="6141" width="9.140625" style="305"/>
    <col min="6142" max="6143" width="2.42578125" style="305" customWidth="1"/>
    <col min="6144" max="6144" width="3.5703125" style="305" customWidth="1"/>
    <col min="6145" max="6145" width="9.140625" style="305"/>
    <col min="6146" max="6146" width="26.7109375" style="305" customWidth="1"/>
    <col min="6147" max="6147" width="25.7109375" style="305" customWidth="1"/>
    <col min="6148" max="6149" width="20.7109375" style="305" customWidth="1"/>
    <col min="6150" max="6151" width="12.7109375" style="305" customWidth="1"/>
    <col min="6152" max="6157" width="15.7109375" style="305" customWidth="1"/>
    <col min="6158" max="6397" width="9.140625" style="305"/>
    <col min="6398" max="6399" width="2.42578125" style="305" customWidth="1"/>
    <col min="6400" max="6400" width="3.5703125" style="305" customWidth="1"/>
    <col min="6401" max="6401" width="9.140625" style="305"/>
    <col min="6402" max="6402" width="26.7109375" style="305" customWidth="1"/>
    <col min="6403" max="6403" width="25.7109375" style="305" customWidth="1"/>
    <col min="6404" max="6405" width="20.7109375" style="305" customWidth="1"/>
    <col min="6406" max="6407" width="12.7109375" style="305" customWidth="1"/>
    <col min="6408" max="6413" width="15.7109375" style="305" customWidth="1"/>
    <col min="6414" max="6653" width="9.140625" style="305"/>
    <col min="6654" max="6655" width="2.42578125" style="305" customWidth="1"/>
    <col min="6656" max="6656" width="3.5703125" style="305" customWidth="1"/>
    <col min="6657" max="6657" width="9.140625" style="305"/>
    <col min="6658" max="6658" width="26.7109375" style="305" customWidth="1"/>
    <col min="6659" max="6659" width="25.7109375" style="305" customWidth="1"/>
    <col min="6660" max="6661" width="20.7109375" style="305" customWidth="1"/>
    <col min="6662" max="6663" width="12.7109375" style="305" customWidth="1"/>
    <col min="6664" max="6669" width="15.7109375" style="305" customWidth="1"/>
    <col min="6670" max="6909" width="9.140625" style="305"/>
    <col min="6910" max="6911" width="2.42578125" style="305" customWidth="1"/>
    <col min="6912" max="6912" width="3.5703125" style="305" customWidth="1"/>
    <col min="6913" max="6913" width="9.140625" style="305"/>
    <col min="6914" max="6914" width="26.7109375" style="305" customWidth="1"/>
    <col min="6915" max="6915" width="25.7109375" style="305" customWidth="1"/>
    <col min="6916" max="6917" width="20.7109375" style="305" customWidth="1"/>
    <col min="6918" max="6919" width="12.7109375" style="305" customWidth="1"/>
    <col min="6920" max="6925" width="15.7109375" style="305" customWidth="1"/>
    <col min="6926" max="7165" width="9.140625" style="305"/>
    <col min="7166" max="7167" width="2.42578125" style="305" customWidth="1"/>
    <col min="7168" max="7168" width="3.5703125" style="305" customWidth="1"/>
    <col min="7169" max="7169" width="9.140625" style="305"/>
    <col min="7170" max="7170" width="26.7109375" style="305" customWidth="1"/>
    <col min="7171" max="7171" width="25.7109375" style="305" customWidth="1"/>
    <col min="7172" max="7173" width="20.7109375" style="305" customWidth="1"/>
    <col min="7174" max="7175" width="12.7109375" style="305" customWidth="1"/>
    <col min="7176" max="7181" width="15.7109375" style="305" customWidth="1"/>
    <col min="7182" max="7421" width="9.140625" style="305"/>
    <col min="7422" max="7423" width="2.42578125" style="305" customWidth="1"/>
    <col min="7424" max="7424" width="3.5703125" style="305" customWidth="1"/>
    <col min="7425" max="7425" width="9.140625" style="305"/>
    <col min="7426" max="7426" width="26.7109375" style="305" customWidth="1"/>
    <col min="7427" max="7427" width="25.7109375" style="305" customWidth="1"/>
    <col min="7428" max="7429" width="20.7109375" style="305" customWidth="1"/>
    <col min="7430" max="7431" width="12.7109375" style="305" customWidth="1"/>
    <col min="7432" max="7437" width="15.7109375" style="305" customWidth="1"/>
    <col min="7438" max="7677" width="9.140625" style="305"/>
    <col min="7678" max="7679" width="2.42578125" style="305" customWidth="1"/>
    <col min="7680" max="7680" width="3.5703125" style="305" customWidth="1"/>
    <col min="7681" max="7681" width="9.140625" style="305"/>
    <col min="7682" max="7682" width="26.7109375" style="305" customWidth="1"/>
    <col min="7683" max="7683" width="25.7109375" style="305" customWidth="1"/>
    <col min="7684" max="7685" width="20.7109375" style="305" customWidth="1"/>
    <col min="7686" max="7687" width="12.7109375" style="305" customWidth="1"/>
    <col min="7688" max="7693" width="15.7109375" style="305" customWidth="1"/>
    <col min="7694" max="7933" width="9.140625" style="305"/>
    <col min="7934" max="7935" width="2.42578125" style="305" customWidth="1"/>
    <col min="7936" max="7936" width="3.5703125" style="305" customWidth="1"/>
    <col min="7937" max="7937" width="9.140625" style="305"/>
    <col min="7938" max="7938" width="26.7109375" style="305" customWidth="1"/>
    <col min="7939" max="7939" width="25.7109375" style="305" customWidth="1"/>
    <col min="7940" max="7941" width="20.7109375" style="305" customWidth="1"/>
    <col min="7942" max="7943" width="12.7109375" style="305" customWidth="1"/>
    <col min="7944" max="7949" width="15.7109375" style="305" customWidth="1"/>
    <col min="7950" max="8189" width="9.140625" style="305"/>
    <col min="8190" max="8191" width="2.42578125" style="305" customWidth="1"/>
    <col min="8192" max="8192" width="3.5703125" style="305" customWidth="1"/>
    <col min="8193" max="8193" width="9.140625" style="305"/>
    <col min="8194" max="8194" width="26.7109375" style="305" customWidth="1"/>
    <col min="8195" max="8195" width="25.7109375" style="305" customWidth="1"/>
    <col min="8196" max="8197" width="20.7109375" style="305" customWidth="1"/>
    <col min="8198" max="8199" width="12.7109375" style="305" customWidth="1"/>
    <col min="8200" max="8205" width="15.7109375" style="305" customWidth="1"/>
    <col min="8206" max="8445" width="9.140625" style="305"/>
    <col min="8446" max="8447" width="2.42578125" style="305" customWidth="1"/>
    <col min="8448" max="8448" width="3.5703125" style="305" customWidth="1"/>
    <col min="8449" max="8449" width="9.140625" style="305"/>
    <col min="8450" max="8450" width="26.7109375" style="305" customWidth="1"/>
    <col min="8451" max="8451" width="25.7109375" style="305" customWidth="1"/>
    <col min="8452" max="8453" width="20.7109375" style="305" customWidth="1"/>
    <col min="8454" max="8455" width="12.7109375" style="305" customWidth="1"/>
    <col min="8456" max="8461" width="15.7109375" style="305" customWidth="1"/>
    <col min="8462" max="8701" width="9.140625" style="305"/>
    <col min="8702" max="8703" width="2.42578125" style="305" customWidth="1"/>
    <col min="8704" max="8704" width="3.5703125" style="305" customWidth="1"/>
    <col min="8705" max="8705" width="9.140625" style="305"/>
    <col min="8706" max="8706" width="26.7109375" style="305" customWidth="1"/>
    <col min="8707" max="8707" width="25.7109375" style="305" customWidth="1"/>
    <col min="8708" max="8709" width="20.7109375" style="305" customWidth="1"/>
    <col min="8710" max="8711" width="12.7109375" style="305" customWidth="1"/>
    <col min="8712" max="8717" width="15.7109375" style="305" customWidth="1"/>
    <col min="8718" max="8957" width="9.140625" style="305"/>
    <col min="8958" max="8959" width="2.42578125" style="305" customWidth="1"/>
    <col min="8960" max="8960" width="3.5703125" style="305" customWidth="1"/>
    <col min="8961" max="8961" width="9.140625" style="305"/>
    <col min="8962" max="8962" width="26.7109375" style="305" customWidth="1"/>
    <col min="8963" max="8963" width="25.7109375" style="305" customWidth="1"/>
    <col min="8964" max="8965" width="20.7109375" style="305" customWidth="1"/>
    <col min="8966" max="8967" width="12.7109375" style="305" customWidth="1"/>
    <col min="8968" max="8973" width="15.7109375" style="305" customWidth="1"/>
    <col min="8974" max="9213" width="9.140625" style="305"/>
    <col min="9214" max="9215" width="2.42578125" style="305" customWidth="1"/>
    <col min="9216" max="9216" width="3.5703125" style="305" customWidth="1"/>
    <col min="9217" max="9217" width="9.140625" style="305"/>
    <col min="9218" max="9218" width="26.7109375" style="305" customWidth="1"/>
    <col min="9219" max="9219" width="25.7109375" style="305" customWidth="1"/>
    <col min="9220" max="9221" width="20.7109375" style="305" customWidth="1"/>
    <col min="9222" max="9223" width="12.7109375" style="305" customWidth="1"/>
    <col min="9224" max="9229" width="15.7109375" style="305" customWidth="1"/>
    <col min="9230" max="9469" width="9.140625" style="305"/>
    <col min="9470" max="9471" width="2.42578125" style="305" customWidth="1"/>
    <col min="9472" max="9472" width="3.5703125" style="305" customWidth="1"/>
    <col min="9473" max="9473" width="9.140625" style="305"/>
    <col min="9474" max="9474" width="26.7109375" style="305" customWidth="1"/>
    <col min="9475" max="9475" width="25.7109375" style="305" customWidth="1"/>
    <col min="9476" max="9477" width="20.7109375" style="305" customWidth="1"/>
    <col min="9478" max="9479" width="12.7109375" style="305" customWidth="1"/>
    <col min="9480" max="9485" width="15.7109375" style="305" customWidth="1"/>
    <col min="9486" max="9725" width="9.140625" style="305"/>
    <col min="9726" max="9727" width="2.42578125" style="305" customWidth="1"/>
    <col min="9728" max="9728" width="3.5703125" style="305" customWidth="1"/>
    <col min="9729" max="9729" width="9.140625" style="305"/>
    <col min="9730" max="9730" width="26.7109375" style="305" customWidth="1"/>
    <col min="9731" max="9731" width="25.7109375" style="305" customWidth="1"/>
    <col min="9732" max="9733" width="20.7109375" style="305" customWidth="1"/>
    <col min="9734" max="9735" width="12.7109375" style="305" customWidth="1"/>
    <col min="9736" max="9741" width="15.7109375" style="305" customWidth="1"/>
    <col min="9742" max="9981" width="9.140625" style="305"/>
    <col min="9982" max="9983" width="2.42578125" style="305" customWidth="1"/>
    <col min="9984" max="9984" width="3.5703125" style="305" customWidth="1"/>
    <col min="9985" max="9985" width="9.140625" style="305"/>
    <col min="9986" max="9986" width="26.7109375" style="305" customWidth="1"/>
    <col min="9987" max="9987" width="25.7109375" style="305" customWidth="1"/>
    <col min="9988" max="9989" width="20.7109375" style="305" customWidth="1"/>
    <col min="9990" max="9991" width="12.7109375" style="305" customWidth="1"/>
    <col min="9992" max="9997" width="15.7109375" style="305" customWidth="1"/>
    <col min="9998" max="10237" width="9.140625" style="305"/>
    <col min="10238" max="10239" width="2.42578125" style="305" customWidth="1"/>
    <col min="10240" max="10240" width="3.5703125" style="305" customWidth="1"/>
    <col min="10241" max="10241" width="9.140625" style="305"/>
    <col min="10242" max="10242" width="26.7109375" style="305" customWidth="1"/>
    <col min="10243" max="10243" width="25.7109375" style="305" customWidth="1"/>
    <col min="10244" max="10245" width="20.7109375" style="305" customWidth="1"/>
    <col min="10246" max="10247" width="12.7109375" style="305" customWidth="1"/>
    <col min="10248" max="10253" width="15.7109375" style="305" customWidth="1"/>
    <col min="10254" max="10493" width="9.140625" style="305"/>
    <col min="10494" max="10495" width="2.42578125" style="305" customWidth="1"/>
    <col min="10496" max="10496" width="3.5703125" style="305" customWidth="1"/>
    <col min="10497" max="10497" width="9.140625" style="305"/>
    <col min="10498" max="10498" width="26.7109375" style="305" customWidth="1"/>
    <col min="10499" max="10499" width="25.7109375" style="305" customWidth="1"/>
    <col min="10500" max="10501" width="20.7109375" style="305" customWidth="1"/>
    <col min="10502" max="10503" width="12.7109375" style="305" customWidth="1"/>
    <col min="10504" max="10509" width="15.7109375" style="305" customWidth="1"/>
    <col min="10510" max="10749" width="9.140625" style="305"/>
    <col min="10750" max="10751" width="2.42578125" style="305" customWidth="1"/>
    <col min="10752" max="10752" width="3.5703125" style="305" customWidth="1"/>
    <col min="10753" max="10753" width="9.140625" style="305"/>
    <col min="10754" max="10754" width="26.7109375" style="305" customWidth="1"/>
    <col min="10755" max="10755" width="25.7109375" style="305" customWidth="1"/>
    <col min="10756" max="10757" width="20.7109375" style="305" customWidth="1"/>
    <col min="10758" max="10759" width="12.7109375" style="305" customWidth="1"/>
    <col min="10760" max="10765" width="15.7109375" style="305" customWidth="1"/>
    <col min="10766" max="11005" width="9.140625" style="305"/>
    <col min="11006" max="11007" width="2.42578125" style="305" customWidth="1"/>
    <col min="11008" max="11008" width="3.5703125" style="305" customWidth="1"/>
    <col min="11009" max="11009" width="9.140625" style="305"/>
    <col min="11010" max="11010" width="26.7109375" style="305" customWidth="1"/>
    <col min="11011" max="11011" width="25.7109375" style="305" customWidth="1"/>
    <col min="11012" max="11013" width="20.7109375" style="305" customWidth="1"/>
    <col min="11014" max="11015" width="12.7109375" style="305" customWidth="1"/>
    <col min="11016" max="11021" width="15.7109375" style="305" customWidth="1"/>
    <col min="11022" max="11261" width="9.140625" style="305"/>
    <col min="11262" max="11263" width="2.42578125" style="305" customWidth="1"/>
    <col min="11264" max="11264" width="3.5703125" style="305" customWidth="1"/>
    <col min="11265" max="11265" width="9.140625" style="305"/>
    <col min="11266" max="11266" width="26.7109375" style="305" customWidth="1"/>
    <col min="11267" max="11267" width="25.7109375" style="305" customWidth="1"/>
    <col min="11268" max="11269" width="20.7109375" style="305" customWidth="1"/>
    <col min="11270" max="11271" width="12.7109375" style="305" customWidth="1"/>
    <col min="11272" max="11277" width="15.7109375" style="305" customWidth="1"/>
    <col min="11278" max="11517" width="9.140625" style="305"/>
    <col min="11518" max="11519" width="2.42578125" style="305" customWidth="1"/>
    <col min="11520" max="11520" width="3.5703125" style="305" customWidth="1"/>
    <col min="11521" max="11521" width="9.140625" style="305"/>
    <col min="11522" max="11522" width="26.7109375" style="305" customWidth="1"/>
    <col min="11523" max="11523" width="25.7109375" style="305" customWidth="1"/>
    <col min="11524" max="11525" width="20.7109375" style="305" customWidth="1"/>
    <col min="11526" max="11527" width="12.7109375" style="305" customWidth="1"/>
    <col min="11528" max="11533" width="15.7109375" style="305" customWidth="1"/>
    <col min="11534" max="11773" width="9.140625" style="305"/>
    <col min="11774" max="11775" width="2.42578125" style="305" customWidth="1"/>
    <col min="11776" max="11776" width="3.5703125" style="305" customWidth="1"/>
    <col min="11777" max="11777" width="9.140625" style="305"/>
    <col min="11778" max="11778" width="26.7109375" style="305" customWidth="1"/>
    <col min="11779" max="11779" width="25.7109375" style="305" customWidth="1"/>
    <col min="11780" max="11781" width="20.7109375" style="305" customWidth="1"/>
    <col min="11782" max="11783" width="12.7109375" style="305" customWidth="1"/>
    <col min="11784" max="11789" width="15.7109375" style="305" customWidth="1"/>
    <col min="11790" max="12029" width="9.140625" style="305"/>
    <col min="12030" max="12031" width="2.42578125" style="305" customWidth="1"/>
    <col min="12032" max="12032" width="3.5703125" style="305" customWidth="1"/>
    <col min="12033" max="12033" width="9.140625" style="305"/>
    <col min="12034" max="12034" width="26.7109375" style="305" customWidth="1"/>
    <col min="12035" max="12035" width="25.7109375" style="305" customWidth="1"/>
    <col min="12036" max="12037" width="20.7109375" style="305" customWidth="1"/>
    <col min="12038" max="12039" width="12.7109375" style="305" customWidth="1"/>
    <col min="12040" max="12045" width="15.7109375" style="305" customWidth="1"/>
    <col min="12046" max="12285" width="9.140625" style="305"/>
    <col min="12286" max="12287" width="2.42578125" style="305" customWidth="1"/>
    <col min="12288" max="12288" width="3.5703125" style="305" customWidth="1"/>
    <col min="12289" max="12289" width="9.140625" style="305"/>
    <col min="12290" max="12290" width="26.7109375" style="305" customWidth="1"/>
    <col min="12291" max="12291" width="25.7109375" style="305" customWidth="1"/>
    <col min="12292" max="12293" width="20.7109375" style="305" customWidth="1"/>
    <col min="12294" max="12295" width="12.7109375" style="305" customWidth="1"/>
    <col min="12296" max="12301" width="15.7109375" style="305" customWidth="1"/>
    <col min="12302" max="12541" width="9.140625" style="305"/>
    <col min="12542" max="12543" width="2.42578125" style="305" customWidth="1"/>
    <col min="12544" max="12544" width="3.5703125" style="305" customWidth="1"/>
    <col min="12545" max="12545" width="9.140625" style="305"/>
    <col min="12546" max="12546" width="26.7109375" style="305" customWidth="1"/>
    <col min="12547" max="12547" width="25.7109375" style="305" customWidth="1"/>
    <col min="12548" max="12549" width="20.7109375" style="305" customWidth="1"/>
    <col min="12550" max="12551" width="12.7109375" style="305" customWidth="1"/>
    <col min="12552" max="12557" width="15.7109375" style="305" customWidth="1"/>
    <col min="12558" max="12797" width="9.140625" style="305"/>
    <col min="12798" max="12799" width="2.42578125" style="305" customWidth="1"/>
    <col min="12800" max="12800" width="3.5703125" style="305" customWidth="1"/>
    <col min="12801" max="12801" width="9.140625" style="305"/>
    <col min="12802" max="12802" width="26.7109375" style="305" customWidth="1"/>
    <col min="12803" max="12803" width="25.7109375" style="305" customWidth="1"/>
    <col min="12804" max="12805" width="20.7109375" style="305" customWidth="1"/>
    <col min="12806" max="12807" width="12.7109375" style="305" customWidth="1"/>
    <col min="12808" max="12813" width="15.7109375" style="305" customWidth="1"/>
    <col min="12814" max="13053" width="9.140625" style="305"/>
    <col min="13054" max="13055" width="2.42578125" style="305" customWidth="1"/>
    <col min="13056" max="13056" width="3.5703125" style="305" customWidth="1"/>
    <col min="13057" max="13057" width="9.140625" style="305"/>
    <col min="13058" max="13058" width="26.7109375" style="305" customWidth="1"/>
    <col min="13059" max="13059" width="25.7109375" style="305" customWidth="1"/>
    <col min="13060" max="13061" width="20.7109375" style="305" customWidth="1"/>
    <col min="13062" max="13063" width="12.7109375" style="305" customWidth="1"/>
    <col min="13064" max="13069" width="15.7109375" style="305" customWidth="1"/>
    <col min="13070" max="13309" width="9.140625" style="305"/>
    <col min="13310" max="13311" width="2.42578125" style="305" customWidth="1"/>
    <col min="13312" max="13312" width="3.5703125" style="305" customWidth="1"/>
    <col min="13313" max="13313" width="9.140625" style="305"/>
    <col min="13314" max="13314" width="26.7109375" style="305" customWidth="1"/>
    <col min="13315" max="13315" width="25.7109375" style="305" customWidth="1"/>
    <col min="13316" max="13317" width="20.7109375" style="305" customWidth="1"/>
    <col min="13318" max="13319" width="12.7109375" style="305" customWidth="1"/>
    <col min="13320" max="13325" width="15.7109375" style="305" customWidth="1"/>
    <col min="13326" max="13565" width="9.140625" style="305"/>
    <col min="13566" max="13567" width="2.42578125" style="305" customWidth="1"/>
    <col min="13568" max="13568" width="3.5703125" style="305" customWidth="1"/>
    <col min="13569" max="13569" width="9.140625" style="305"/>
    <col min="13570" max="13570" width="26.7109375" style="305" customWidth="1"/>
    <col min="13571" max="13571" width="25.7109375" style="305" customWidth="1"/>
    <col min="13572" max="13573" width="20.7109375" style="305" customWidth="1"/>
    <col min="13574" max="13575" width="12.7109375" style="305" customWidth="1"/>
    <col min="13576" max="13581" width="15.7109375" style="305" customWidth="1"/>
    <col min="13582" max="13821" width="9.140625" style="305"/>
    <col min="13822" max="13823" width="2.42578125" style="305" customWidth="1"/>
    <col min="13824" max="13824" width="3.5703125" style="305" customWidth="1"/>
    <col min="13825" max="13825" width="9.140625" style="305"/>
    <col min="13826" max="13826" width="26.7109375" style="305" customWidth="1"/>
    <col min="13827" max="13827" width="25.7109375" style="305" customWidth="1"/>
    <col min="13828" max="13829" width="20.7109375" style="305" customWidth="1"/>
    <col min="13830" max="13831" width="12.7109375" style="305" customWidth="1"/>
    <col min="13832" max="13837" width="15.7109375" style="305" customWidth="1"/>
    <col min="13838" max="14077" width="9.140625" style="305"/>
    <col min="14078" max="14079" width="2.42578125" style="305" customWidth="1"/>
    <col min="14080" max="14080" width="3.5703125" style="305" customWidth="1"/>
    <col min="14081" max="14081" width="9.140625" style="305"/>
    <col min="14082" max="14082" width="26.7109375" style="305" customWidth="1"/>
    <col min="14083" max="14083" width="25.7109375" style="305" customWidth="1"/>
    <col min="14084" max="14085" width="20.7109375" style="305" customWidth="1"/>
    <col min="14086" max="14087" width="12.7109375" style="305" customWidth="1"/>
    <col min="14088" max="14093" width="15.7109375" style="305" customWidth="1"/>
    <col min="14094" max="14333" width="9.140625" style="305"/>
    <col min="14334" max="14335" width="2.42578125" style="305" customWidth="1"/>
    <col min="14336" max="14336" width="3.5703125" style="305" customWidth="1"/>
    <col min="14337" max="14337" width="9.140625" style="305"/>
    <col min="14338" max="14338" width="26.7109375" style="305" customWidth="1"/>
    <col min="14339" max="14339" width="25.7109375" style="305" customWidth="1"/>
    <col min="14340" max="14341" width="20.7109375" style="305" customWidth="1"/>
    <col min="14342" max="14343" width="12.7109375" style="305" customWidth="1"/>
    <col min="14344" max="14349" width="15.7109375" style="305" customWidth="1"/>
    <col min="14350" max="14589" width="9.140625" style="305"/>
    <col min="14590" max="14591" width="2.42578125" style="305" customWidth="1"/>
    <col min="14592" max="14592" width="3.5703125" style="305" customWidth="1"/>
    <col min="14593" max="14593" width="9.140625" style="305"/>
    <col min="14594" max="14594" width="26.7109375" style="305" customWidth="1"/>
    <col min="14595" max="14595" width="25.7109375" style="305" customWidth="1"/>
    <col min="14596" max="14597" width="20.7109375" style="305" customWidth="1"/>
    <col min="14598" max="14599" width="12.7109375" style="305" customWidth="1"/>
    <col min="14600" max="14605" width="15.7109375" style="305" customWidth="1"/>
    <col min="14606" max="14845" width="9.140625" style="305"/>
    <col min="14846" max="14847" width="2.42578125" style="305" customWidth="1"/>
    <col min="14848" max="14848" width="3.5703125" style="305" customWidth="1"/>
    <col min="14849" max="14849" width="9.140625" style="305"/>
    <col min="14850" max="14850" width="26.7109375" style="305" customWidth="1"/>
    <col min="14851" max="14851" width="25.7109375" style="305" customWidth="1"/>
    <col min="14852" max="14853" width="20.7109375" style="305" customWidth="1"/>
    <col min="14854" max="14855" width="12.7109375" style="305" customWidth="1"/>
    <col min="14856" max="14861" width="15.7109375" style="305" customWidth="1"/>
    <col min="14862" max="15101" width="9.140625" style="305"/>
    <col min="15102" max="15103" width="2.42578125" style="305" customWidth="1"/>
    <col min="15104" max="15104" width="3.5703125" style="305" customWidth="1"/>
    <col min="15105" max="15105" width="9.140625" style="305"/>
    <col min="15106" max="15106" width="26.7109375" style="305" customWidth="1"/>
    <col min="15107" max="15107" width="25.7109375" style="305" customWidth="1"/>
    <col min="15108" max="15109" width="20.7109375" style="305" customWidth="1"/>
    <col min="15110" max="15111" width="12.7109375" style="305" customWidth="1"/>
    <col min="15112" max="15117" width="15.7109375" style="305" customWidth="1"/>
    <col min="15118" max="15357" width="9.140625" style="305"/>
    <col min="15358" max="15359" width="2.42578125" style="305" customWidth="1"/>
    <col min="15360" max="15360" width="3.5703125" style="305" customWidth="1"/>
    <col min="15361" max="15361" width="9.140625" style="305"/>
    <col min="15362" max="15362" width="26.7109375" style="305" customWidth="1"/>
    <col min="15363" max="15363" width="25.7109375" style="305" customWidth="1"/>
    <col min="15364" max="15365" width="20.7109375" style="305" customWidth="1"/>
    <col min="15366" max="15367" width="12.7109375" style="305" customWidth="1"/>
    <col min="15368" max="15373" width="15.7109375" style="305" customWidth="1"/>
    <col min="15374" max="15613" width="9.140625" style="305"/>
    <col min="15614" max="15615" width="2.42578125" style="305" customWidth="1"/>
    <col min="15616" max="15616" width="3.5703125" style="305" customWidth="1"/>
    <col min="15617" max="15617" width="9.140625" style="305"/>
    <col min="15618" max="15618" width="26.7109375" style="305" customWidth="1"/>
    <col min="15619" max="15619" width="25.7109375" style="305" customWidth="1"/>
    <col min="15620" max="15621" width="20.7109375" style="305" customWidth="1"/>
    <col min="15622" max="15623" width="12.7109375" style="305" customWidth="1"/>
    <col min="15624" max="15629" width="15.7109375" style="305" customWidth="1"/>
    <col min="15630" max="15869" width="9.140625" style="305"/>
    <col min="15870" max="15871" width="2.42578125" style="305" customWidth="1"/>
    <col min="15872" max="15872" width="3.5703125" style="305" customWidth="1"/>
    <col min="15873" max="15873" width="9.140625" style="305"/>
    <col min="15874" max="15874" width="26.7109375" style="305" customWidth="1"/>
    <col min="15875" max="15875" width="25.7109375" style="305" customWidth="1"/>
    <col min="15876" max="15877" width="20.7109375" style="305" customWidth="1"/>
    <col min="15878" max="15879" width="12.7109375" style="305" customWidth="1"/>
    <col min="15880" max="15885" width="15.7109375" style="305" customWidth="1"/>
    <col min="15886" max="16125" width="9.140625" style="305"/>
    <col min="16126" max="16127" width="2.42578125" style="305" customWidth="1"/>
    <col min="16128" max="16128" width="3.5703125" style="305" customWidth="1"/>
    <col min="16129" max="16129" width="9.140625" style="305"/>
    <col min="16130" max="16130" width="26.7109375" style="305" customWidth="1"/>
    <col min="16131" max="16131" width="25.7109375" style="305" customWidth="1"/>
    <col min="16132" max="16133" width="20.7109375" style="305" customWidth="1"/>
    <col min="16134" max="16135" width="12.7109375" style="305" customWidth="1"/>
    <col min="16136" max="16141" width="15.7109375" style="305" customWidth="1"/>
    <col min="16142" max="16384" width="9.140625" style="305"/>
  </cols>
  <sheetData>
    <row r="1" spans="1:13" x14ac:dyDescent="0.2">
      <c r="A1" s="305"/>
      <c r="B1" s="306"/>
      <c r="C1" s="305"/>
      <c r="D1" s="305"/>
      <c r="E1" s="307"/>
      <c r="F1" s="305"/>
      <c r="G1" s="305"/>
      <c r="H1" s="305"/>
      <c r="I1" s="303"/>
      <c r="J1" s="305"/>
      <c r="K1" s="305"/>
      <c r="L1" s="305"/>
      <c r="M1" s="308"/>
    </row>
    <row r="2" spans="1:13" ht="18" customHeight="1" x14ac:dyDescent="0.25">
      <c r="A2" s="309"/>
      <c r="B2" s="310"/>
      <c r="C2" s="305"/>
      <c r="D2" s="305"/>
      <c r="E2" s="307"/>
      <c r="F2" s="305"/>
      <c r="G2" s="305"/>
      <c r="H2" s="305"/>
      <c r="I2" s="302" t="s">
        <v>7498</v>
      </c>
      <c r="J2" s="305"/>
      <c r="K2" s="305"/>
      <c r="L2" s="311"/>
      <c r="M2" s="305"/>
    </row>
    <row r="3" spans="1:13" x14ac:dyDescent="0.2">
      <c r="A3" s="309"/>
      <c r="B3" s="442" t="str">
        <f>'Cover Page'!C17</f>
        <v>No</v>
      </c>
      <c r="C3" s="305"/>
      <c r="D3" s="305"/>
      <c r="E3" s="307"/>
      <c r="F3" s="305"/>
      <c r="G3" s="305"/>
      <c r="H3" s="305"/>
      <c r="I3" s="312" t="s">
        <v>10156</v>
      </c>
      <c r="J3" s="305"/>
      <c r="K3" s="305"/>
      <c r="L3" s="311"/>
      <c r="M3" s="305"/>
    </row>
    <row r="4" spans="1:13" x14ac:dyDescent="0.2">
      <c r="A4" s="309"/>
      <c r="B4" s="313" t="s">
        <v>7385</v>
      </c>
      <c r="C4" s="314">
        <f>'Cover Page'!coverpage</f>
        <v>0</v>
      </c>
      <c r="D4" s="314"/>
      <c r="E4" s="314"/>
      <c r="F4" s="314"/>
      <c r="G4" s="314"/>
      <c r="H4" s="305"/>
      <c r="I4" s="315"/>
      <c r="J4" s="305"/>
      <c r="K4" s="305"/>
      <c r="L4" s="316"/>
      <c r="M4" s="305"/>
    </row>
    <row r="5" spans="1:13" x14ac:dyDescent="0.2">
      <c r="A5" s="309"/>
      <c r="B5" s="313" t="s">
        <v>15</v>
      </c>
      <c r="C5" s="314" t="e">
        <f>DistrictName</f>
        <v>#N/A</v>
      </c>
      <c r="D5" s="314"/>
      <c r="E5" s="314"/>
      <c r="F5" s="314"/>
      <c r="G5" s="314"/>
      <c r="H5" s="305"/>
      <c r="I5" s="305"/>
      <c r="J5" s="305"/>
      <c r="K5" s="305"/>
      <c r="L5" s="311"/>
      <c r="M5" s="305"/>
    </row>
    <row r="6" spans="1:13" ht="6" customHeight="1" x14ac:dyDescent="0.2">
      <c r="A6" s="309"/>
      <c r="B6" s="306"/>
      <c r="C6" s="305"/>
      <c r="D6" s="305"/>
      <c r="E6" s="307"/>
      <c r="F6" s="305"/>
      <c r="G6" s="305"/>
      <c r="H6" s="305"/>
      <c r="I6" s="305"/>
      <c r="J6" s="305"/>
      <c r="K6" s="305"/>
      <c r="L6" s="305"/>
      <c r="M6" s="305"/>
    </row>
    <row r="7" spans="1:13" ht="51" x14ac:dyDescent="0.2">
      <c r="A7" s="309"/>
      <c r="B7" s="306"/>
      <c r="C7" s="317"/>
      <c r="D7" s="317"/>
      <c r="E7" s="318"/>
      <c r="F7" s="319" t="s">
        <v>7386</v>
      </c>
      <c r="G7" s="319" t="s">
        <v>7387</v>
      </c>
      <c r="H7" s="320" t="s">
        <v>27</v>
      </c>
      <c r="I7" s="320" t="s">
        <v>29</v>
      </c>
      <c r="J7" s="320" t="s">
        <v>31</v>
      </c>
      <c r="K7" s="320" t="s">
        <v>7388</v>
      </c>
      <c r="L7" s="320" t="s">
        <v>35</v>
      </c>
      <c r="M7" s="320" t="s">
        <v>36</v>
      </c>
    </row>
    <row r="8" spans="1:13" ht="6.75" customHeight="1" x14ac:dyDescent="0.2">
      <c r="A8" s="309"/>
      <c r="B8" s="306"/>
      <c r="C8" s="305"/>
      <c r="D8" s="305"/>
      <c r="E8" s="307"/>
      <c r="F8" s="305"/>
      <c r="G8" s="305"/>
      <c r="H8" s="321"/>
      <c r="I8" s="321"/>
      <c r="J8" s="321"/>
      <c r="K8" s="321"/>
      <c r="L8" s="322"/>
      <c r="M8" s="305"/>
    </row>
    <row r="9" spans="1:13" ht="27.75" customHeight="1" x14ac:dyDescent="0.2">
      <c r="A9" s="309"/>
      <c r="B9" s="306"/>
      <c r="C9" s="320" t="s">
        <v>36</v>
      </c>
      <c r="D9" s="305"/>
      <c r="E9" s="307"/>
      <c r="F9" s="323">
        <f>F51</f>
        <v>0</v>
      </c>
      <c r="G9" s="323">
        <f>G51</f>
        <v>0</v>
      </c>
      <c r="H9" s="323">
        <f>SUM(H11:H50)</f>
        <v>0</v>
      </c>
      <c r="I9" s="323">
        <f>SUM(I11:I50)</f>
        <v>0</v>
      </c>
      <c r="J9" s="323">
        <f>SUM(J11:J50)</f>
        <v>0</v>
      </c>
      <c r="K9" s="323">
        <f>SUM(K11:K50)</f>
        <v>0</v>
      </c>
      <c r="L9" s="323">
        <f>SUM(L11:L50)</f>
        <v>0</v>
      </c>
      <c r="M9" s="324">
        <f>SUM(H9:L9)</f>
        <v>0</v>
      </c>
    </row>
    <row r="10" spans="1:13" ht="52.5" customHeight="1" x14ac:dyDescent="0.2">
      <c r="A10" s="309"/>
      <c r="B10" s="325" t="s">
        <v>7389</v>
      </c>
      <c r="C10" s="326" t="s">
        <v>7350</v>
      </c>
      <c r="D10" s="326" t="s">
        <v>8152</v>
      </c>
      <c r="E10" s="326" t="s">
        <v>8153</v>
      </c>
      <c r="F10" s="305"/>
      <c r="G10" s="327"/>
      <c r="H10" s="305"/>
      <c r="I10" s="305"/>
      <c r="J10" s="305"/>
      <c r="K10" s="305"/>
      <c r="L10" s="305"/>
      <c r="M10" s="328"/>
    </row>
    <row r="11" spans="1:13" ht="25.5" customHeight="1" x14ac:dyDescent="0.2">
      <c r="A11" s="329"/>
      <c r="B11" s="341" t="str">
        <f>IF('Cover Page'!C17="YES",'BOCES-Consortium'!C4,"")</f>
        <v/>
      </c>
      <c r="C11" s="330" t="str">
        <f>IF('Cover Page'!C17="YES",'BOCES-Consortium'!C5,"")</f>
        <v/>
      </c>
      <c r="D11" s="331"/>
      <c r="E11" s="331"/>
      <c r="F11" s="332"/>
      <c r="G11" s="332"/>
      <c r="H11" s="333"/>
      <c r="I11" s="157"/>
      <c r="J11" s="157"/>
      <c r="K11" s="157"/>
      <c r="L11" s="333"/>
      <c r="M11" s="334">
        <f>SUM(H11:L11)</f>
        <v>0</v>
      </c>
    </row>
    <row r="12" spans="1:13" ht="25.5" customHeight="1" x14ac:dyDescent="0.2">
      <c r="A12" s="329"/>
      <c r="B12" s="156"/>
      <c r="C12" s="335" t="str">
        <f>IF(ISBLANK(B12)=TRUE," ",VLOOKUP($B12,'EMH1'!A:B,2,FALSE))</f>
        <v xml:space="preserve"> </v>
      </c>
      <c r="D12" s="331" t="str">
        <f>IF(B12="","",VLOOKUP(B12,DIST_IMP!A:H,8,FALSE))</f>
        <v/>
      </c>
      <c r="E12" s="331" t="str">
        <f>IF(B12="","",VLOOKUP(B12,DIST_IMP!A:I,9,FALSE))</f>
        <v/>
      </c>
      <c r="F12" s="332">
        <f t="shared" ref="F12:F50" si="0">IF(D12="YES",H12,0)</f>
        <v>0</v>
      </c>
      <c r="G12" s="332">
        <f t="shared" ref="G12:G50" si="1">IF(E12="YES",H12,0)</f>
        <v>0</v>
      </c>
      <c r="H12" s="157"/>
      <c r="I12" s="157"/>
      <c r="J12" s="157"/>
      <c r="K12" s="157"/>
      <c r="L12" s="157"/>
      <c r="M12" s="334">
        <f t="shared" ref="M12:M50" si="2">SUM(H12:L12)</f>
        <v>0</v>
      </c>
    </row>
    <row r="13" spans="1:13" ht="25.5" customHeight="1" x14ac:dyDescent="0.2">
      <c r="A13" s="329"/>
      <c r="B13" s="156"/>
      <c r="C13" s="335" t="str">
        <f>IF(ISBLANK(B13)=TRUE," ",VLOOKUP($B13,'EMH1'!A:B,2,FALSE))</f>
        <v xml:space="preserve"> </v>
      </c>
      <c r="D13" s="331" t="str">
        <f>IF(B13="","",VLOOKUP(B13,DIST_IMP!A:H,8,FALSE))</f>
        <v/>
      </c>
      <c r="E13" s="331" t="str">
        <f>IF(B13="","",VLOOKUP(B13,DIST_IMP!A:I,9,FALSE))</f>
        <v/>
      </c>
      <c r="F13" s="332">
        <f t="shared" si="0"/>
        <v>0</v>
      </c>
      <c r="G13" s="332">
        <f t="shared" si="1"/>
        <v>0</v>
      </c>
      <c r="H13" s="157"/>
      <c r="I13" s="157"/>
      <c r="J13" s="157"/>
      <c r="K13" s="157"/>
      <c r="L13" s="157"/>
      <c r="M13" s="334">
        <f>SUM(H13:L13)</f>
        <v>0</v>
      </c>
    </row>
    <row r="14" spans="1:13" ht="25.5" customHeight="1" x14ac:dyDescent="0.2">
      <c r="A14" s="329"/>
      <c r="B14" s="156"/>
      <c r="C14" s="335" t="str">
        <f>IF(ISBLANK(B14)=TRUE," ",VLOOKUP($B14,'EMH1'!A:B,2,FALSE))</f>
        <v xml:space="preserve"> </v>
      </c>
      <c r="D14" s="331" t="str">
        <f>IF(B14="","",VLOOKUP(B14,DIST_IMP!A:H,8,FALSE))</f>
        <v/>
      </c>
      <c r="E14" s="331" t="str">
        <f>IF(B14="","",VLOOKUP(B14,DIST_IMP!A:I,9,FALSE))</f>
        <v/>
      </c>
      <c r="F14" s="332">
        <f t="shared" si="0"/>
        <v>0</v>
      </c>
      <c r="G14" s="332">
        <f t="shared" si="1"/>
        <v>0</v>
      </c>
      <c r="H14" s="157"/>
      <c r="I14" s="157"/>
      <c r="J14" s="157"/>
      <c r="K14" s="157"/>
      <c r="L14" s="157"/>
      <c r="M14" s="334">
        <f t="shared" si="2"/>
        <v>0</v>
      </c>
    </row>
    <row r="15" spans="1:13" ht="25.5" customHeight="1" x14ac:dyDescent="0.2">
      <c r="A15" s="329"/>
      <c r="B15" s="156"/>
      <c r="C15" s="335" t="str">
        <f>IF(ISBLANK(B15)=TRUE," ",VLOOKUP($B15,'EMH1'!A:B,2,FALSE))</f>
        <v xml:space="preserve"> </v>
      </c>
      <c r="D15" s="331" t="str">
        <f>IF(B15="","",VLOOKUP(B15,DIST_IMP!A:H,8,FALSE))</f>
        <v/>
      </c>
      <c r="E15" s="331" t="str">
        <f>IF(B15="","",VLOOKUP(B15,DIST_IMP!A:I,9,FALSE))</f>
        <v/>
      </c>
      <c r="F15" s="332">
        <f t="shared" si="0"/>
        <v>0</v>
      </c>
      <c r="G15" s="332">
        <f t="shared" si="1"/>
        <v>0</v>
      </c>
      <c r="H15" s="157"/>
      <c r="I15" s="157"/>
      <c r="J15" s="157"/>
      <c r="K15" s="157"/>
      <c r="L15" s="157"/>
      <c r="M15" s="334">
        <f t="shared" si="2"/>
        <v>0</v>
      </c>
    </row>
    <row r="16" spans="1:13" ht="25.5" customHeight="1" x14ac:dyDescent="0.2">
      <c r="A16" s="329"/>
      <c r="B16" s="156"/>
      <c r="C16" s="335" t="str">
        <f>IF(ISBLANK(B16)=TRUE," ",VLOOKUP($B16,'EMH1'!A:B,2,FALSE))</f>
        <v xml:space="preserve"> </v>
      </c>
      <c r="D16" s="331" t="str">
        <f>IF(B16="","",VLOOKUP(B16,DIST_IMP!A:H,8,FALSE))</f>
        <v/>
      </c>
      <c r="E16" s="331" t="str">
        <f>IF(B16="","",VLOOKUP(B16,DIST_IMP!A:I,9,FALSE))</f>
        <v/>
      </c>
      <c r="F16" s="332">
        <f t="shared" si="0"/>
        <v>0</v>
      </c>
      <c r="G16" s="332">
        <f t="shared" si="1"/>
        <v>0</v>
      </c>
      <c r="H16" s="157"/>
      <c r="I16" s="157"/>
      <c r="J16" s="157"/>
      <c r="K16" s="157"/>
      <c r="L16" s="157"/>
      <c r="M16" s="334">
        <f t="shared" si="2"/>
        <v>0</v>
      </c>
    </row>
    <row r="17" spans="1:13" ht="25.5" customHeight="1" x14ac:dyDescent="0.2">
      <c r="A17" s="329"/>
      <c r="B17" s="156"/>
      <c r="C17" s="335" t="str">
        <f>IF(ISBLANK(B17)=TRUE," ",VLOOKUP($B17,'EMH1'!A:B,2,FALSE))</f>
        <v xml:space="preserve"> </v>
      </c>
      <c r="D17" s="331" t="str">
        <f>IF(B17="","",VLOOKUP(B17,DIST_IMP!A:H,8,FALSE))</f>
        <v/>
      </c>
      <c r="E17" s="331" t="str">
        <f>IF(B17="","",VLOOKUP(B17,DIST_IMP!A:I,9,FALSE))</f>
        <v/>
      </c>
      <c r="F17" s="332">
        <f t="shared" si="0"/>
        <v>0</v>
      </c>
      <c r="G17" s="332">
        <f t="shared" si="1"/>
        <v>0</v>
      </c>
      <c r="H17" s="157"/>
      <c r="I17" s="157"/>
      <c r="J17" s="157"/>
      <c r="K17" s="157"/>
      <c r="L17" s="157"/>
      <c r="M17" s="334">
        <f t="shared" si="2"/>
        <v>0</v>
      </c>
    </row>
    <row r="18" spans="1:13" ht="25.5" customHeight="1" x14ac:dyDescent="0.2">
      <c r="A18" s="329"/>
      <c r="B18" s="156"/>
      <c r="C18" s="335" t="str">
        <f>IF(ISBLANK(B18)=TRUE," ",VLOOKUP($B18,'EMH1'!A:B,2,FALSE))</f>
        <v xml:space="preserve"> </v>
      </c>
      <c r="D18" s="331" t="str">
        <f>IF(B18="","",VLOOKUP(B18,DIST_IMP!A:H,8,FALSE))</f>
        <v/>
      </c>
      <c r="E18" s="331" t="str">
        <f>IF(B18="","",VLOOKUP(B18,DIST_IMP!A:I,9,FALSE))</f>
        <v/>
      </c>
      <c r="F18" s="332">
        <f t="shared" si="0"/>
        <v>0</v>
      </c>
      <c r="G18" s="332">
        <f t="shared" si="1"/>
        <v>0</v>
      </c>
      <c r="H18" s="157"/>
      <c r="I18" s="157"/>
      <c r="J18" s="157"/>
      <c r="K18" s="157"/>
      <c r="L18" s="157"/>
      <c r="M18" s="334">
        <f t="shared" si="2"/>
        <v>0</v>
      </c>
    </row>
    <row r="19" spans="1:13" ht="25.5" customHeight="1" x14ac:dyDescent="0.2">
      <c r="A19" s="329"/>
      <c r="B19" s="156"/>
      <c r="C19" s="335" t="str">
        <f>IF(ISBLANK(B19)=TRUE," ",VLOOKUP($B19,'EMH1'!A:B,2,FALSE))</f>
        <v xml:space="preserve"> </v>
      </c>
      <c r="D19" s="331" t="str">
        <f>IF(B19="","",VLOOKUP(B19,DIST_IMP!A:H,8,FALSE))</f>
        <v/>
      </c>
      <c r="E19" s="331" t="str">
        <f>IF(B19="","",VLOOKUP(B19,DIST_IMP!A:I,9,FALSE))</f>
        <v/>
      </c>
      <c r="F19" s="332">
        <f t="shared" si="0"/>
        <v>0</v>
      </c>
      <c r="G19" s="332">
        <f t="shared" si="1"/>
        <v>0</v>
      </c>
      <c r="H19" s="157"/>
      <c r="I19" s="157"/>
      <c r="J19" s="157"/>
      <c r="K19" s="157"/>
      <c r="L19" s="157"/>
      <c r="M19" s="334">
        <f t="shared" si="2"/>
        <v>0</v>
      </c>
    </row>
    <row r="20" spans="1:13" ht="25.5" customHeight="1" x14ac:dyDescent="0.2">
      <c r="A20" s="329"/>
      <c r="B20" s="156"/>
      <c r="C20" s="335" t="str">
        <f>IF(ISBLANK(B20)=TRUE," ",VLOOKUP($B20,'EMH1'!A:B,2,FALSE))</f>
        <v xml:space="preserve"> </v>
      </c>
      <c r="D20" s="331" t="str">
        <f>IF(B20="","",VLOOKUP(B20,DIST_IMP!A:H,8,FALSE))</f>
        <v/>
      </c>
      <c r="E20" s="331" t="str">
        <f>IF(B20="","",VLOOKUP(B20,DIST_IMP!A:I,9,FALSE))</f>
        <v/>
      </c>
      <c r="F20" s="332">
        <f t="shared" si="0"/>
        <v>0</v>
      </c>
      <c r="G20" s="332">
        <f t="shared" si="1"/>
        <v>0</v>
      </c>
      <c r="H20" s="157"/>
      <c r="I20" s="157"/>
      <c r="J20" s="157"/>
      <c r="K20" s="157"/>
      <c r="L20" s="157"/>
      <c r="M20" s="334">
        <f t="shared" si="2"/>
        <v>0</v>
      </c>
    </row>
    <row r="21" spans="1:13" ht="25.5" customHeight="1" x14ac:dyDescent="0.2">
      <c r="A21" s="329"/>
      <c r="B21" s="156"/>
      <c r="C21" s="335" t="str">
        <f>IF(ISBLANK(B21)=TRUE," ",VLOOKUP($B21,'EMH1'!A:B,2,FALSE))</f>
        <v xml:space="preserve"> </v>
      </c>
      <c r="D21" s="331" t="str">
        <f>IF(B21="","",VLOOKUP(B21,DIST_IMP!A:H,8,FALSE))</f>
        <v/>
      </c>
      <c r="E21" s="331" t="str">
        <f>IF(B21="","",VLOOKUP(B21,DIST_IMP!A:I,9,FALSE))</f>
        <v/>
      </c>
      <c r="F21" s="332">
        <f t="shared" si="0"/>
        <v>0</v>
      </c>
      <c r="G21" s="332">
        <f t="shared" si="1"/>
        <v>0</v>
      </c>
      <c r="H21" s="157"/>
      <c r="I21" s="157"/>
      <c r="J21" s="157"/>
      <c r="K21" s="157"/>
      <c r="L21" s="157"/>
      <c r="M21" s="334">
        <f t="shared" si="2"/>
        <v>0</v>
      </c>
    </row>
    <row r="22" spans="1:13" ht="25.5" customHeight="1" x14ac:dyDescent="0.2">
      <c r="A22" s="329"/>
      <c r="B22" s="156"/>
      <c r="C22" s="335" t="str">
        <f>IF(ISBLANK(B22)=TRUE," ",VLOOKUP($B22,'EMH1'!A:B,2,FALSE))</f>
        <v xml:space="preserve"> </v>
      </c>
      <c r="D22" s="331" t="str">
        <f>IF(B22="","",VLOOKUP(B22,DIST_IMP!A:H,8,FALSE))</f>
        <v/>
      </c>
      <c r="E22" s="331" t="str">
        <f>IF(B22="","",VLOOKUP(B22,DIST_IMP!A:I,9,FALSE))</f>
        <v/>
      </c>
      <c r="F22" s="332">
        <f t="shared" si="0"/>
        <v>0</v>
      </c>
      <c r="G22" s="332">
        <f t="shared" si="1"/>
        <v>0</v>
      </c>
      <c r="H22" s="157"/>
      <c r="I22" s="157"/>
      <c r="J22" s="157"/>
      <c r="K22" s="157"/>
      <c r="L22" s="157"/>
      <c r="M22" s="334">
        <f t="shared" si="2"/>
        <v>0</v>
      </c>
    </row>
    <row r="23" spans="1:13" ht="25.5" customHeight="1" x14ac:dyDescent="0.2">
      <c r="A23" s="329"/>
      <c r="B23" s="156"/>
      <c r="C23" s="335" t="str">
        <f>IF(ISBLANK(B23)=TRUE," ",VLOOKUP($B23,'EMH1'!A:B,2,FALSE))</f>
        <v xml:space="preserve"> </v>
      </c>
      <c r="D23" s="331" t="str">
        <f>IF(B23="","",VLOOKUP(B23,DIST_IMP!A:H,8,FALSE))</f>
        <v/>
      </c>
      <c r="E23" s="331" t="str">
        <f>IF(B23="","",VLOOKUP(B23,DIST_IMP!A:I,9,FALSE))</f>
        <v/>
      </c>
      <c r="F23" s="332">
        <f t="shared" si="0"/>
        <v>0</v>
      </c>
      <c r="G23" s="332">
        <f t="shared" si="1"/>
        <v>0</v>
      </c>
      <c r="H23" s="157"/>
      <c r="I23" s="157"/>
      <c r="J23" s="157"/>
      <c r="K23" s="157"/>
      <c r="L23" s="157"/>
      <c r="M23" s="334">
        <f t="shared" si="2"/>
        <v>0</v>
      </c>
    </row>
    <row r="24" spans="1:13" ht="25.5" customHeight="1" x14ac:dyDescent="0.2">
      <c r="A24" s="329"/>
      <c r="B24" s="156"/>
      <c r="C24" s="335" t="str">
        <f>IF(ISBLANK(B24)=TRUE," ",VLOOKUP($B24,'EMH1'!A:B,2,FALSE))</f>
        <v xml:space="preserve"> </v>
      </c>
      <c r="D24" s="331" t="str">
        <f>IF(B24="","",VLOOKUP(B24,DIST_IMP!A:H,8,FALSE))</f>
        <v/>
      </c>
      <c r="E24" s="331" t="str">
        <f>IF(B24="","",VLOOKUP(B24,DIST_IMP!A:I,9,FALSE))</f>
        <v/>
      </c>
      <c r="F24" s="332">
        <f t="shared" si="0"/>
        <v>0</v>
      </c>
      <c r="G24" s="332">
        <f t="shared" si="1"/>
        <v>0</v>
      </c>
      <c r="H24" s="157"/>
      <c r="I24" s="157"/>
      <c r="J24" s="157"/>
      <c r="K24" s="157"/>
      <c r="L24" s="157"/>
      <c r="M24" s="334">
        <f t="shared" si="2"/>
        <v>0</v>
      </c>
    </row>
    <row r="25" spans="1:13" ht="25.5" customHeight="1" x14ac:dyDescent="0.2">
      <c r="A25" s="329"/>
      <c r="B25" s="156"/>
      <c r="C25" s="335" t="str">
        <f>IF(ISBLANK(B25)=TRUE," ",VLOOKUP($B25,'EMH1'!A:B,2,FALSE))</f>
        <v xml:space="preserve"> </v>
      </c>
      <c r="D25" s="331" t="str">
        <f>IF(B25="","",VLOOKUP(B25,DIST_IMP!A:H,8,FALSE))</f>
        <v/>
      </c>
      <c r="E25" s="331" t="str">
        <f>IF(B25="","",VLOOKUP(B25,DIST_IMP!A:I,9,FALSE))</f>
        <v/>
      </c>
      <c r="F25" s="332">
        <f t="shared" si="0"/>
        <v>0</v>
      </c>
      <c r="G25" s="332">
        <f t="shared" si="1"/>
        <v>0</v>
      </c>
      <c r="H25" s="157"/>
      <c r="I25" s="157"/>
      <c r="J25" s="157"/>
      <c r="K25" s="157"/>
      <c r="L25" s="157"/>
      <c r="M25" s="334">
        <f t="shared" si="2"/>
        <v>0</v>
      </c>
    </row>
    <row r="26" spans="1:13" ht="25.5" customHeight="1" x14ac:dyDescent="0.2">
      <c r="A26" s="329"/>
      <c r="B26" s="156"/>
      <c r="C26" s="335" t="str">
        <f>IF(ISBLANK(B26)=TRUE," ",VLOOKUP($B26,'EMH1'!A:B,2,FALSE))</f>
        <v xml:space="preserve"> </v>
      </c>
      <c r="D26" s="331" t="str">
        <f>IF(B26="","",VLOOKUP(B26,DIST_IMP!A:H,8,FALSE))</f>
        <v/>
      </c>
      <c r="E26" s="331" t="str">
        <f>IF(B26="","",VLOOKUP(B26,DIST_IMP!A:I,9,FALSE))</f>
        <v/>
      </c>
      <c r="F26" s="332">
        <f t="shared" si="0"/>
        <v>0</v>
      </c>
      <c r="G26" s="332">
        <f t="shared" si="1"/>
        <v>0</v>
      </c>
      <c r="H26" s="157"/>
      <c r="I26" s="157"/>
      <c r="J26" s="157"/>
      <c r="K26" s="157"/>
      <c r="L26" s="157"/>
      <c r="M26" s="334">
        <f t="shared" si="2"/>
        <v>0</v>
      </c>
    </row>
    <row r="27" spans="1:13" ht="25.5" customHeight="1" x14ac:dyDescent="0.2">
      <c r="A27" s="329"/>
      <c r="B27" s="156"/>
      <c r="C27" s="335" t="str">
        <f>IF(ISBLANK(B27)=TRUE," ",VLOOKUP($B27,'EMH1'!A:B,2,FALSE))</f>
        <v xml:space="preserve"> </v>
      </c>
      <c r="D27" s="331" t="str">
        <f>IF(B27="","",VLOOKUP(B27,DIST_IMP!A:H,8,FALSE))</f>
        <v/>
      </c>
      <c r="E27" s="331" t="str">
        <f>IF(B27="","",VLOOKUP(B27,DIST_IMP!A:I,9,FALSE))</f>
        <v/>
      </c>
      <c r="F27" s="332">
        <f t="shared" si="0"/>
        <v>0</v>
      </c>
      <c r="G27" s="332">
        <f t="shared" si="1"/>
        <v>0</v>
      </c>
      <c r="H27" s="157"/>
      <c r="I27" s="157"/>
      <c r="J27" s="157"/>
      <c r="K27" s="157"/>
      <c r="L27" s="157"/>
      <c r="M27" s="334">
        <f t="shared" si="2"/>
        <v>0</v>
      </c>
    </row>
    <row r="28" spans="1:13" ht="25.5" customHeight="1" x14ac:dyDescent="0.2">
      <c r="A28" s="329"/>
      <c r="B28" s="156"/>
      <c r="C28" s="335" t="str">
        <f>IF(ISBLANK(B28)=TRUE," ",VLOOKUP($B28,'EMH1'!A:B,2,FALSE))</f>
        <v xml:space="preserve"> </v>
      </c>
      <c r="D28" s="331" t="str">
        <f>IF(B28="","",VLOOKUP(B28,DIST_IMP!A:H,8,FALSE))</f>
        <v/>
      </c>
      <c r="E28" s="331" t="str">
        <f>IF(B28="","",VLOOKUP(B28,DIST_IMP!A:I,9,FALSE))</f>
        <v/>
      </c>
      <c r="F28" s="332">
        <f t="shared" si="0"/>
        <v>0</v>
      </c>
      <c r="G28" s="332">
        <f t="shared" si="1"/>
        <v>0</v>
      </c>
      <c r="H28" s="157"/>
      <c r="I28" s="157"/>
      <c r="J28" s="157"/>
      <c r="K28" s="157"/>
      <c r="L28" s="157"/>
      <c r="M28" s="334">
        <f t="shared" si="2"/>
        <v>0</v>
      </c>
    </row>
    <row r="29" spans="1:13" ht="25.5" customHeight="1" x14ac:dyDescent="0.2">
      <c r="A29" s="329"/>
      <c r="B29" s="156"/>
      <c r="C29" s="335" t="str">
        <f>IF(ISBLANK(B29)=TRUE," ",VLOOKUP($B29,'EMH1'!A:B,2,FALSE))</f>
        <v xml:space="preserve"> </v>
      </c>
      <c r="D29" s="331" t="str">
        <f>IF(B29="","",VLOOKUP(B29,DIST_IMP!A:H,8,FALSE))</f>
        <v/>
      </c>
      <c r="E29" s="331" t="str">
        <f>IF(B29="","",VLOOKUP(B29,DIST_IMP!A:I,9,FALSE))</f>
        <v/>
      </c>
      <c r="F29" s="332">
        <f t="shared" si="0"/>
        <v>0</v>
      </c>
      <c r="G29" s="332">
        <f t="shared" si="1"/>
        <v>0</v>
      </c>
      <c r="H29" s="157"/>
      <c r="I29" s="157"/>
      <c r="J29" s="157"/>
      <c r="K29" s="157"/>
      <c r="L29" s="157"/>
      <c r="M29" s="334">
        <f t="shared" si="2"/>
        <v>0</v>
      </c>
    </row>
    <row r="30" spans="1:13" ht="25.5" customHeight="1" x14ac:dyDescent="0.2">
      <c r="A30" s="329"/>
      <c r="B30" s="156"/>
      <c r="C30" s="335" t="str">
        <f>IF(ISBLANK(B30)=TRUE," ",VLOOKUP($B30,'EMH1'!A:B,2,FALSE))</f>
        <v xml:space="preserve"> </v>
      </c>
      <c r="D30" s="331" t="str">
        <f>IF(B30="","",VLOOKUP(B30,DIST_IMP!A:H,8,FALSE))</f>
        <v/>
      </c>
      <c r="E30" s="331" t="str">
        <f>IF(B30="","",VLOOKUP(B30,DIST_IMP!A:I,9,FALSE))</f>
        <v/>
      </c>
      <c r="F30" s="332">
        <f t="shared" si="0"/>
        <v>0</v>
      </c>
      <c r="G30" s="332">
        <f t="shared" si="1"/>
        <v>0</v>
      </c>
      <c r="H30" s="157"/>
      <c r="I30" s="157"/>
      <c r="J30" s="157"/>
      <c r="K30" s="157"/>
      <c r="L30" s="157"/>
      <c r="M30" s="334">
        <f t="shared" si="2"/>
        <v>0</v>
      </c>
    </row>
    <row r="31" spans="1:13" ht="25.5" customHeight="1" x14ac:dyDescent="0.2">
      <c r="A31" s="329"/>
      <c r="B31" s="156"/>
      <c r="C31" s="335" t="str">
        <f>IF(ISBLANK(B31)=TRUE," ",VLOOKUP($B31,'EMH1'!A:B,2,FALSE))</f>
        <v xml:space="preserve"> </v>
      </c>
      <c r="D31" s="331" t="str">
        <f>IF(B31="","",VLOOKUP(B31,DIST_IMP!A:H,8,FALSE))</f>
        <v/>
      </c>
      <c r="E31" s="331" t="str">
        <f>IF(B31="","",VLOOKUP(B31,DIST_IMP!A:I,9,FALSE))</f>
        <v/>
      </c>
      <c r="F31" s="332">
        <f t="shared" si="0"/>
        <v>0</v>
      </c>
      <c r="G31" s="332">
        <f t="shared" si="1"/>
        <v>0</v>
      </c>
      <c r="H31" s="157"/>
      <c r="I31" s="157"/>
      <c r="J31" s="157"/>
      <c r="K31" s="157"/>
      <c r="L31" s="157"/>
      <c r="M31" s="334">
        <f t="shared" si="2"/>
        <v>0</v>
      </c>
    </row>
    <row r="32" spans="1:13" ht="25.5" customHeight="1" x14ac:dyDescent="0.2">
      <c r="A32" s="329"/>
      <c r="B32" s="156"/>
      <c r="C32" s="335" t="str">
        <f>IF(ISBLANK(B32)=TRUE," ",VLOOKUP($B32,'EMH1'!A:B,2,FALSE))</f>
        <v xml:space="preserve"> </v>
      </c>
      <c r="D32" s="331" t="str">
        <f>IF(B32="","",VLOOKUP(B32,DIST_IMP!A:H,8,FALSE))</f>
        <v/>
      </c>
      <c r="E32" s="331" t="str">
        <f>IF(B32="","",VLOOKUP(B32,DIST_IMP!A:I,9,FALSE))</f>
        <v/>
      </c>
      <c r="F32" s="332">
        <f t="shared" si="0"/>
        <v>0</v>
      </c>
      <c r="G32" s="332">
        <f t="shared" si="1"/>
        <v>0</v>
      </c>
      <c r="H32" s="157"/>
      <c r="I32" s="157"/>
      <c r="J32" s="157"/>
      <c r="K32" s="157"/>
      <c r="L32" s="157"/>
      <c r="M32" s="334">
        <f t="shared" si="2"/>
        <v>0</v>
      </c>
    </row>
    <row r="33" spans="1:13" ht="25.5" customHeight="1" x14ac:dyDescent="0.2">
      <c r="A33" s="329"/>
      <c r="B33" s="156"/>
      <c r="C33" s="335" t="str">
        <f>IF(ISBLANK(B33)=TRUE," ",VLOOKUP($B33,'EMH1'!A:B,2,FALSE))</f>
        <v xml:space="preserve"> </v>
      </c>
      <c r="D33" s="331" t="str">
        <f>IF(B33="","",VLOOKUP(B33,DIST_IMP!A:H,8,FALSE))</f>
        <v/>
      </c>
      <c r="E33" s="331" t="str">
        <f>IF(B33="","",VLOOKUP(B33,DIST_IMP!A:I,9,FALSE))</f>
        <v/>
      </c>
      <c r="F33" s="332">
        <f t="shared" si="0"/>
        <v>0</v>
      </c>
      <c r="G33" s="332">
        <f t="shared" si="1"/>
        <v>0</v>
      </c>
      <c r="H33" s="157"/>
      <c r="I33" s="157"/>
      <c r="J33" s="157"/>
      <c r="K33" s="157"/>
      <c r="L33" s="157"/>
      <c r="M33" s="334">
        <f t="shared" si="2"/>
        <v>0</v>
      </c>
    </row>
    <row r="34" spans="1:13" ht="25.5" customHeight="1" x14ac:dyDescent="0.2">
      <c r="A34" s="329"/>
      <c r="B34" s="156"/>
      <c r="C34" s="335" t="str">
        <f>IF(ISBLANK(B34)=TRUE," ",VLOOKUP($B34,'EMH1'!A:B,2,FALSE))</f>
        <v xml:space="preserve"> </v>
      </c>
      <c r="D34" s="331" t="str">
        <f>IF(B34="","",VLOOKUP(B34,DIST_IMP!A:H,8,FALSE))</f>
        <v/>
      </c>
      <c r="E34" s="331" t="str">
        <f>IF(B34="","",VLOOKUP(B34,DIST_IMP!A:I,9,FALSE))</f>
        <v/>
      </c>
      <c r="F34" s="332">
        <f t="shared" si="0"/>
        <v>0</v>
      </c>
      <c r="G34" s="332">
        <f t="shared" si="1"/>
        <v>0</v>
      </c>
      <c r="H34" s="157"/>
      <c r="I34" s="157"/>
      <c r="J34" s="157"/>
      <c r="K34" s="157"/>
      <c r="L34" s="157"/>
      <c r="M34" s="334">
        <f t="shared" si="2"/>
        <v>0</v>
      </c>
    </row>
    <row r="35" spans="1:13" ht="25.5" customHeight="1" x14ac:dyDescent="0.2">
      <c r="A35" s="329"/>
      <c r="B35" s="156"/>
      <c r="C35" s="335" t="str">
        <f>IF(ISBLANK(B35)=TRUE," ",VLOOKUP($B35,'EMH1'!A:B,2,FALSE))</f>
        <v xml:space="preserve"> </v>
      </c>
      <c r="D35" s="331" t="str">
        <f>IF(B35="","",VLOOKUP(B35,DIST_IMP!A:H,8,FALSE))</f>
        <v/>
      </c>
      <c r="E35" s="331" t="str">
        <f>IF(B35="","",VLOOKUP(B35,DIST_IMP!A:I,9,FALSE))</f>
        <v/>
      </c>
      <c r="F35" s="332">
        <f t="shared" si="0"/>
        <v>0</v>
      </c>
      <c r="G35" s="332">
        <f t="shared" si="1"/>
        <v>0</v>
      </c>
      <c r="H35" s="157"/>
      <c r="I35" s="157"/>
      <c r="J35" s="157"/>
      <c r="K35" s="157"/>
      <c r="L35" s="157"/>
      <c r="M35" s="334">
        <f t="shared" si="2"/>
        <v>0</v>
      </c>
    </row>
    <row r="36" spans="1:13" ht="25.5" customHeight="1" x14ac:dyDescent="0.2">
      <c r="A36" s="329"/>
      <c r="B36" s="156"/>
      <c r="C36" s="335" t="str">
        <f>IF(ISBLANK(B36)=TRUE," ",VLOOKUP($B36,'EMH1'!A:B,2,FALSE))</f>
        <v xml:space="preserve"> </v>
      </c>
      <c r="D36" s="331" t="str">
        <f>IF(B36="","",VLOOKUP(B36,DIST_IMP!A:H,8,FALSE))</f>
        <v/>
      </c>
      <c r="E36" s="331" t="str">
        <f>IF(B36="","",VLOOKUP(B36,DIST_IMP!A:I,9,FALSE))</f>
        <v/>
      </c>
      <c r="F36" s="332">
        <f t="shared" si="0"/>
        <v>0</v>
      </c>
      <c r="G36" s="332">
        <f t="shared" si="1"/>
        <v>0</v>
      </c>
      <c r="H36" s="157"/>
      <c r="I36" s="157"/>
      <c r="J36" s="157"/>
      <c r="K36" s="157"/>
      <c r="L36" s="157"/>
      <c r="M36" s="334">
        <f t="shared" si="2"/>
        <v>0</v>
      </c>
    </row>
    <row r="37" spans="1:13" ht="25.5" customHeight="1" x14ac:dyDescent="0.2">
      <c r="A37" s="329"/>
      <c r="B37" s="156"/>
      <c r="C37" s="335" t="str">
        <f>IF(ISBLANK(B37)=TRUE," ",VLOOKUP($B37,'EMH1'!A:B,2,FALSE))</f>
        <v xml:space="preserve"> </v>
      </c>
      <c r="D37" s="331" t="str">
        <f>IF(B37="","",VLOOKUP(B37,DIST_IMP!A:H,8,FALSE))</f>
        <v/>
      </c>
      <c r="E37" s="331" t="str">
        <f>IF(B37="","",VLOOKUP(B37,DIST_IMP!A:I,9,FALSE))</f>
        <v/>
      </c>
      <c r="F37" s="332">
        <f t="shared" si="0"/>
        <v>0</v>
      </c>
      <c r="G37" s="332">
        <f t="shared" si="1"/>
        <v>0</v>
      </c>
      <c r="H37" s="157"/>
      <c r="I37" s="157"/>
      <c r="J37" s="157"/>
      <c r="K37" s="157"/>
      <c r="L37" s="157"/>
      <c r="M37" s="334">
        <f t="shared" si="2"/>
        <v>0</v>
      </c>
    </row>
    <row r="38" spans="1:13" ht="25.5" customHeight="1" x14ac:dyDescent="0.2">
      <c r="A38" s="329"/>
      <c r="B38" s="156"/>
      <c r="C38" s="335" t="str">
        <f>IF(ISBLANK(B38)=TRUE," ",VLOOKUP($B38,'EMH1'!A:B,2,FALSE))</f>
        <v xml:space="preserve"> </v>
      </c>
      <c r="D38" s="331" t="str">
        <f>IF(B38="","",VLOOKUP(B38,DIST_IMP!A:H,8,FALSE))</f>
        <v/>
      </c>
      <c r="E38" s="331" t="str">
        <f>IF(B38="","",VLOOKUP(B38,DIST_IMP!A:I,9,FALSE))</f>
        <v/>
      </c>
      <c r="F38" s="332">
        <f t="shared" si="0"/>
        <v>0</v>
      </c>
      <c r="G38" s="332">
        <f t="shared" si="1"/>
        <v>0</v>
      </c>
      <c r="H38" s="157"/>
      <c r="I38" s="157"/>
      <c r="J38" s="157"/>
      <c r="K38" s="157"/>
      <c r="L38" s="157"/>
      <c r="M38" s="334">
        <f t="shared" si="2"/>
        <v>0</v>
      </c>
    </row>
    <row r="39" spans="1:13" ht="25.5" customHeight="1" x14ac:dyDescent="0.2">
      <c r="A39" s="329"/>
      <c r="B39" s="156"/>
      <c r="C39" s="335" t="str">
        <f>IF(ISBLANK(B39)=TRUE," ",VLOOKUP($B39,'EMH1'!A:B,2,FALSE))</f>
        <v xml:space="preserve"> </v>
      </c>
      <c r="D39" s="331" t="str">
        <f>IF(B39="","",VLOOKUP(B39,DIST_IMP!A:H,8,FALSE))</f>
        <v/>
      </c>
      <c r="E39" s="331" t="str">
        <f>IF(B39="","",VLOOKUP(B39,DIST_IMP!A:I,9,FALSE))</f>
        <v/>
      </c>
      <c r="F39" s="332">
        <f t="shared" si="0"/>
        <v>0</v>
      </c>
      <c r="G39" s="332">
        <f t="shared" si="1"/>
        <v>0</v>
      </c>
      <c r="H39" s="157"/>
      <c r="I39" s="157"/>
      <c r="J39" s="157"/>
      <c r="K39" s="157"/>
      <c r="L39" s="157"/>
      <c r="M39" s="334">
        <f t="shared" si="2"/>
        <v>0</v>
      </c>
    </row>
    <row r="40" spans="1:13" ht="25.5" customHeight="1" x14ac:dyDescent="0.2">
      <c r="A40" s="329"/>
      <c r="B40" s="156"/>
      <c r="C40" s="335" t="str">
        <f>IF(ISBLANK(B40)=TRUE," ",VLOOKUP($B40,'EMH1'!A:B,2,FALSE))</f>
        <v xml:space="preserve"> </v>
      </c>
      <c r="D40" s="331" t="str">
        <f>IF(B40="","",VLOOKUP(B40,DIST_IMP!A:H,8,FALSE))</f>
        <v/>
      </c>
      <c r="E40" s="331" t="str">
        <f>IF(B40="","",VLOOKUP(B40,DIST_IMP!A:I,9,FALSE))</f>
        <v/>
      </c>
      <c r="F40" s="332">
        <f t="shared" si="0"/>
        <v>0</v>
      </c>
      <c r="G40" s="332">
        <f t="shared" si="1"/>
        <v>0</v>
      </c>
      <c r="H40" s="157"/>
      <c r="I40" s="157"/>
      <c r="J40" s="157"/>
      <c r="K40" s="157"/>
      <c r="L40" s="157"/>
      <c r="M40" s="334">
        <f t="shared" si="2"/>
        <v>0</v>
      </c>
    </row>
    <row r="41" spans="1:13" ht="25.5" customHeight="1" x14ac:dyDescent="0.2">
      <c r="A41" s="329"/>
      <c r="B41" s="156"/>
      <c r="C41" s="335" t="str">
        <f>IF(ISBLANK(B41)=TRUE," ",VLOOKUP($B41,'EMH1'!A:B,2,FALSE))</f>
        <v xml:space="preserve"> </v>
      </c>
      <c r="D41" s="331" t="str">
        <f>IF(B41="","",VLOOKUP(B41,DIST_IMP!A:H,8,FALSE))</f>
        <v/>
      </c>
      <c r="E41" s="331" t="str">
        <f>IF(B41="","",VLOOKUP(B41,DIST_IMP!A:I,9,FALSE))</f>
        <v/>
      </c>
      <c r="F41" s="332">
        <f t="shared" si="0"/>
        <v>0</v>
      </c>
      <c r="G41" s="332">
        <f t="shared" si="1"/>
        <v>0</v>
      </c>
      <c r="H41" s="157"/>
      <c r="I41" s="157"/>
      <c r="J41" s="157"/>
      <c r="K41" s="157"/>
      <c r="L41" s="157"/>
      <c r="M41" s="334">
        <f t="shared" si="2"/>
        <v>0</v>
      </c>
    </row>
    <row r="42" spans="1:13" ht="25.5" customHeight="1" x14ac:dyDescent="0.2">
      <c r="A42" s="329"/>
      <c r="B42" s="156"/>
      <c r="C42" s="335" t="str">
        <f>IF(ISBLANK(B42)=TRUE," ",VLOOKUP($B42,'EMH1'!A:B,2,FALSE))</f>
        <v xml:space="preserve"> </v>
      </c>
      <c r="D42" s="331" t="str">
        <f>IF(B42="","",VLOOKUP(B42,DIST_IMP!A:H,8,FALSE))</f>
        <v/>
      </c>
      <c r="E42" s="331" t="str">
        <f>IF(B42="","",VLOOKUP(B42,DIST_IMP!A:I,9,FALSE))</f>
        <v/>
      </c>
      <c r="F42" s="332">
        <f t="shared" si="0"/>
        <v>0</v>
      </c>
      <c r="G42" s="332">
        <f t="shared" si="1"/>
        <v>0</v>
      </c>
      <c r="H42" s="157"/>
      <c r="I42" s="157"/>
      <c r="J42" s="157"/>
      <c r="K42" s="157"/>
      <c r="L42" s="157"/>
      <c r="M42" s="334">
        <f t="shared" si="2"/>
        <v>0</v>
      </c>
    </row>
    <row r="43" spans="1:13" ht="25.5" customHeight="1" x14ac:dyDescent="0.2">
      <c r="A43" s="329"/>
      <c r="B43" s="156"/>
      <c r="C43" s="335" t="str">
        <f>IF(ISBLANK(B43)=TRUE," ",VLOOKUP($B43,'EMH1'!A:B,2,FALSE))</f>
        <v xml:space="preserve"> </v>
      </c>
      <c r="D43" s="331" t="str">
        <f>IF(B43="","",VLOOKUP(B43,DIST_IMP!A:H,8,FALSE))</f>
        <v/>
      </c>
      <c r="E43" s="331" t="str">
        <f>IF(B43="","",VLOOKUP(B43,DIST_IMP!A:I,9,FALSE))</f>
        <v/>
      </c>
      <c r="F43" s="332">
        <f t="shared" si="0"/>
        <v>0</v>
      </c>
      <c r="G43" s="332">
        <f t="shared" si="1"/>
        <v>0</v>
      </c>
      <c r="H43" s="157"/>
      <c r="I43" s="157"/>
      <c r="J43" s="157"/>
      <c r="K43" s="157"/>
      <c r="L43" s="157"/>
      <c r="M43" s="334">
        <f t="shared" si="2"/>
        <v>0</v>
      </c>
    </row>
    <row r="44" spans="1:13" ht="25.5" customHeight="1" x14ac:dyDescent="0.2">
      <c r="A44" s="329"/>
      <c r="B44" s="156"/>
      <c r="C44" s="335" t="str">
        <f>IF(ISBLANK(B44)=TRUE," ",VLOOKUP($B44,'EMH1'!A:B,2,FALSE))</f>
        <v xml:space="preserve"> </v>
      </c>
      <c r="D44" s="331" t="str">
        <f>IF(B44="","",VLOOKUP(B44,DIST_IMP!A:H,8,FALSE))</f>
        <v/>
      </c>
      <c r="E44" s="331" t="str">
        <f>IF(B44="","",VLOOKUP(B44,DIST_IMP!A:I,9,FALSE))</f>
        <v/>
      </c>
      <c r="F44" s="332">
        <f t="shared" si="0"/>
        <v>0</v>
      </c>
      <c r="G44" s="332">
        <f t="shared" si="1"/>
        <v>0</v>
      </c>
      <c r="H44" s="157"/>
      <c r="I44" s="157"/>
      <c r="J44" s="157"/>
      <c r="K44" s="157"/>
      <c r="L44" s="157"/>
      <c r="M44" s="334">
        <f t="shared" si="2"/>
        <v>0</v>
      </c>
    </row>
    <row r="45" spans="1:13" ht="25.5" customHeight="1" x14ac:dyDescent="0.2">
      <c r="A45" s="329"/>
      <c r="B45" s="156"/>
      <c r="C45" s="335" t="str">
        <f>IF(ISBLANK(B45)=TRUE," ",VLOOKUP($B45,'EMH1'!A:B,2,FALSE))</f>
        <v xml:space="preserve"> </v>
      </c>
      <c r="D45" s="331" t="str">
        <f>IF(B45="","",VLOOKUP(B45,DIST_IMP!A:H,8,FALSE))</f>
        <v/>
      </c>
      <c r="E45" s="331" t="str">
        <f>IF(B45="","",VLOOKUP(B45,DIST_IMP!A:I,9,FALSE))</f>
        <v/>
      </c>
      <c r="F45" s="332">
        <f t="shared" si="0"/>
        <v>0</v>
      </c>
      <c r="G45" s="332">
        <f t="shared" si="1"/>
        <v>0</v>
      </c>
      <c r="H45" s="157"/>
      <c r="I45" s="157"/>
      <c r="J45" s="157"/>
      <c r="K45" s="157"/>
      <c r="L45" s="157"/>
      <c r="M45" s="334">
        <f t="shared" si="2"/>
        <v>0</v>
      </c>
    </row>
    <row r="46" spans="1:13" ht="25.5" customHeight="1" x14ac:dyDescent="0.2">
      <c r="A46" s="329"/>
      <c r="B46" s="156"/>
      <c r="C46" s="335" t="str">
        <f>IF(ISBLANK(B46)=TRUE," ",VLOOKUP($B46,'EMH1'!A:B,2,FALSE))</f>
        <v xml:space="preserve"> </v>
      </c>
      <c r="D46" s="331" t="str">
        <f>IF(B46="","",VLOOKUP(B46,DIST_IMP!A:H,8,FALSE))</f>
        <v/>
      </c>
      <c r="E46" s="331" t="str">
        <f>IF(B46="","",VLOOKUP(B46,DIST_IMP!A:I,9,FALSE))</f>
        <v/>
      </c>
      <c r="F46" s="332">
        <f t="shared" si="0"/>
        <v>0</v>
      </c>
      <c r="G46" s="332">
        <f t="shared" si="1"/>
        <v>0</v>
      </c>
      <c r="H46" s="157"/>
      <c r="I46" s="157"/>
      <c r="J46" s="157"/>
      <c r="K46" s="157"/>
      <c r="L46" s="157"/>
      <c r="M46" s="334">
        <f t="shared" si="2"/>
        <v>0</v>
      </c>
    </row>
    <row r="47" spans="1:13" ht="25.5" customHeight="1" x14ac:dyDescent="0.2">
      <c r="A47" s="329"/>
      <c r="B47" s="156"/>
      <c r="C47" s="335" t="str">
        <f>IF(ISBLANK(B47)=TRUE," ",VLOOKUP($B47,'EMH1'!A:B,2,FALSE))</f>
        <v xml:space="preserve"> </v>
      </c>
      <c r="D47" s="331" t="str">
        <f>IF(B47="","",VLOOKUP(B47,DIST_IMP!A:H,8,FALSE))</f>
        <v/>
      </c>
      <c r="E47" s="331" t="str">
        <f>IF(B47="","",VLOOKUP(B47,DIST_IMP!A:I,9,FALSE))</f>
        <v/>
      </c>
      <c r="F47" s="332">
        <f t="shared" si="0"/>
        <v>0</v>
      </c>
      <c r="G47" s="332">
        <f t="shared" si="1"/>
        <v>0</v>
      </c>
      <c r="H47" s="157"/>
      <c r="I47" s="157"/>
      <c r="J47" s="157"/>
      <c r="K47" s="157"/>
      <c r="L47" s="157"/>
      <c r="M47" s="334">
        <f t="shared" si="2"/>
        <v>0</v>
      </c>
    </row>
    <row r="48" spans="1:13" ht="25.5" customHeight="1" x14ac:dyDescent="0.2">
      <c r="A48" s="329"/>
      <c r="B48" s="156"/>
      <c r="C48" s="335" t="str">
        <f>IF(ISBLANK(B48)=TRUE," ",VLOOKUP($B48,'EMH1'!A:B,2,FALSE))</f>
        <v xml:space="preserve"> </v>
      </c>
      <c r="D48" s="331" t="str">
        <f>IF(B48="","",VLOOKUP(B48,DIST_IMP!A:H,8,FALSE))</f>
        <v/>
      </c>
      <c r="E48" s="331" t="str">
        <f>IF(B48="","",VLOOKUP(B48,DIST_IMP!A:I,9,FALSE))</f>
        <v/>
      </c>
      <c r="F48" s="332">
        <f t="shared" si="0"/>
        <v>0</v>
      </c>
      <c r="G48" s="332">
        <f t="shared" si="1"/>
        <v>0</v>
      </c>
      <c r="H48" s="157"/>
      <c r="I48" s="157"/>
      <c r="J48" s="157"/>
      <c r="K48" s="157"/>
      <c r="L48" s="157"/>
      <c r="M48" s="334">
        <f t="shared" si="2"/>
        <v>0</v>
      </c>
    </row>
    <row r="49" spans="1:13" ht="25.5" customHeight="1" x14ac:dyDescent="0.2">
      <c r="A49" s="329"/>
      <c r="B49" s="156"/>
      <c r="C49" s="335" t="str">
        <f>IF(ISBLANK(B49)=TRUE," ",VLOOKUP($B49,'EMH1'!A:B,2,FALSE))</f>
        <v xml:space="preserve"> </v>
      </c>
      <c r="D49" s="331" t="str">
        <f>IF(B49="","",VLOOKUP(B49,DIST_IMP!A:H,8,FALSE))</f>
        <v/>
      </c>
      <c r="E49" s="331" t="str">
        <f>IF(B49="","",VLOOKUP(B49,DIST_IMP!A:I,9,FALSE))</f>
        <v/>
      </c>
      <c r="F49" s="332">
        <f t="shared" si="0"/>
        <v>0</v>
      </c>
      <c r="G49" s="332">
        <f t="shared" si="1"/>
        <v>0</v>
      </c>
      <c r="H49" s="157"/>
      <c r="I49" s="157"/>
      <c r="J49" s="157"/>
      <c r="K49" s="157"/>
      <c r="L49" s="157"/>
      <c r="M49" s="334">
        <f t="shared" si="2"/>
        <v>0</v>
      </c>
    </row>
    <row r="50" spans="1:13" ht="25.5" customHeight="1" x14ac:dyDescent="0.2">
      <c r="A50" s="329"/>
      <c r="B50" s="156"/>
      <c r="C50" s="335" t="str">
        <f>IF(ISBLANK(B50)=TRUE," ",VLOOKUP($B50,'EMH1'!A:B,2,FALSE))</f>
        <v xml:space="preserve"> </v>
      </c>
      <c r="D50" s="331" t="str">
        <f>IF(B50="","",VLOOKUP(B50,DIST_IMP!A:H,8,FALSE))</f>
        <v/>
      </c>
      <c r="E50" s="331" t="str">
        <f>IF(B50="","",VLOOKUP(B50,DIST_IMP!A:I,9,FALSE))</f>
        <v/>
      </c>
      <c r="F50" s="332">
        <f t="shared" si="0"/>
        <v>0</v>
      </c>
      <c r="G50" s="332">
        <f t="shared" si="1"/>
        <v>0</v>
      </c>
      <c r="H50" s="157"/>
      <c r="I50" s="157"/>
      <c r="J50" s="157"/>
      <c r="K50" s="157"/>
      <c r="L50" s="157"/>
      <c r="M50" s="334">
        <f t="shared" si="2"/>
        <v>0</v>
      </c>
    </row>
    <row r="51" spans="1:13" x14ac:dyDescent="0.2">
      <c r="C51" s="319" t="s">
        <v>36</v>
      </c>
      <c r="F51" s="339">
        <f>SUM(F11:F50)</f>
        <v>0</v>
      </c>
      <c r="G51" s="340">
        <f>SUM(G11:G50)</f>
        <v>0</v>
      </c>
    </row>
    <row r="52" spans="1:13" ht="33" customHeight="1" x14ac:dyDescent="0.2"/>
  </sheetData>
  <sheetProtection algorithmName="SHA-512" hashValue="dQT7XnYKLCCkERPuvhewTDD3uiHcH794WUgi1HfRsr2ej2D7RqPsx6QXZd7nUt9WVtJoKTwmi6jakt5nLqIIIg==" saltValue="2/kNcUgZCJ+m7iQGW3f0gA==" spinCount="100000" sheet="1" objects="1" scenarios="1"/>
  <dataConsolidate/>
  <conditionalFormatting sqref="J11 B12:B50 H12:L50">
    <cfRule type="expression" dxfId="442" priority="3">
      <formula>$B$3&lt;&gt;"YES"</formula>
    </cfRule>
  </conditionalFormatting>
  <conditionalFormatting sqref="K11">
    <cfRule type="expression" dxfId="441" priority="2">
      <formula>$B$3&lt;&gt;"YES"</formula>
    </cfRule>
  </conditionalFormatting>
  <conditionalFormatting sqref="I11">
    <cfRule type="expression" dxfId="440" priority="1">
      <formula>$B$3&lt;&gt;"YES"</formula>
    </cfRule>
  </conditionalFormatting>
  <dataValidations count="1">
    <dataValidation type="whole" operator="greaterThanOrEqual" allowBlank="1" showInputMessage="1" showErrorMessage="1" errorTitle="CDE Data Validation" error="Whole numbers only.  No decimals." sqref="WVP983051:WVT983090 JD11:JH50 SZ11:TD50 ACV11:ACZ50 AMR11:AMV50 AWN11:AWR50 BGJ11:BGN50 BQF11:BQJ50 CAB11:CAF50 CJX11:CKB50 CTT11:CTX50 DDP11:DDT50 DNL11:DNP50 DXH11:DXL50 EHD11:EHH50 EQZ11:ERD50 FAV11:FAZ50 FKR11:FKV50 FUN11:FUR50 GEJ11:GEN50 GOF11:GOJ50 GYB11:GYF50 HHX11:HIB50 HRT11:HRX50 IBP11:IBT50 ILL11:ILP50 IVH11:IVL50 JFD11:JFH50 JOZ11:JPD50 JYV11:JYZ50 KIR11:KIV50 KSN11:KSR50 LCJ11:LCN50 LMF11:LMJ50 LWB11:LWF50 MFX11:MGB50 MPT11:MPX50 MZP11:MZT50 NJL11:NJP50 NTH11:NTL50 ODD11:ODH50 OMZ11:OND50 OWV11:OWZ50 PGR11:PGV50 PQN11:PQR50 QAJ11:QAN50 QKF11:QKJ50 QUB11:QUF50 RDX11:REB50 RNT11:RNX50 RXP11:RXT50 SHL11:SHP50 SRH11:SRL50 TBD11:TBH50 TKZ11:TLD50 TUV11:TUZ50 UER11:UEV50 UON11:UOR50 UYJ11:UYN50 VIF11:VIJ50 VSB11:VSF50 WBX11:WCB50 WLT11:WLX50 WVP11:WVT50 H65547:L65586 JD65547:JH65586 SZ65547:TD65586 ACV65547:ACZ65586 AMR65547:AMV65586 AWN65547:AWR65586 BGJ65547:BGN65586 BQF65547:BQJ65586 CAB65547:CAF65586 CJX65547:CKB65586 CTT65547:CTX65586 DDP65547:DDT65586 DNL65547:DNP65586 DXH65547:DXL65586 EHD65547:EHH65586 EQZ65547:ERD65586 FAV65547:FAZ65586 FKR65547:FKV65586 FUN65547:FUR65586 GEJ65547:GEN65586 GOF65547:GOJ65586 GYB65547:GYF65586 HHX65547:HIB65586 HRT65547:HRX65586 IBP65547:IBT65586 ILL65547:ILP65586 IVH65547:IVL65586 JFD65547:JFH65586 JOZ65547:JPD65586 JYV65547:JYZ65586 KIR65547:KIV65586 KSN65547:KSR65586 LCJ65547:LCN65586 LMF65547:LMJ65586 LWB65547:LWF65586 MFX65547:MGB65586 MPT65547:MPX65586 MZP65547:MZT65586 NJL65547:NJP65586 NTH65547:NTL65586 ODD65547:ODH65586 OMZ65547:OND65586 OWV65547:OWZ65586 PGR65547:PGV65586 PQN65547:PQR65586 QAJ65547:QAN65586 QKF65547:QKJ65586 QUB65547:QUF65586 RDX65547:REB65586 RNT65547:RNX65586 RXP65547:RXT65586 SHL65547:SHP65586 SRH65547:SRL65586 TBD65547:TBH65586 TKZ65547:TLD65586 TUV65547:TUZ65586 UER65547:UEV65586 UON65547:UOR65586 UYJ65547:UYN65586 VIF65547:VIJ65586 VSB65547:VSF65586 WBX65547:WCB65586 WLT65547:WLX65586 WVP65547:WVT65586 H131083:L131122 JD131083:JH131122 SZ131083:TD131122 ACV131083:ACZ131122 AMR131083:AMV131122 AWN131083:AWR131122 BGJ131083:BGN131122 BQF131083:BQJ131122 CAB131083:CAF131122 CJX131083:CKB131122 CTT131083:CTX131122 DDP131083:DDT131122 DNL131083:DNP131122 DXH131083:DXL131122 EHD131083:EHH131122 EQZ131083:ERD131122 FAV131083:FAZ131122 FKR131083:FKV131122 FUN131083:FUR131122 GEJ131083:GEN131122 GOF131083:GOJ131122 GYB131083:GYF131122 HHX131083:HIB131122 HRT131083:HRX131122 IBP131083:IBT131122 ILL131083:ILP131122 IVH131083:IVL131122 JFD131083:JFH131122 JOZ131083:JPD131122 JYV131083:JYZ131122 KIR131083:KIV131122 KSN131083:KSR131122 LCJ131083:LCN131122 LMF131083:LMJ131122 LWB131083:LWF131122 MFX131083:MGB131122 MPT131083:MPX131122 MZP131083:MZT131122 NJL131083:NJP131122 NTH131083:NTL131122 ODD131083:ODH131122 OMZ131083:OND131122 OWV131083:OWZ131122 PGR131083:PGV131122 PQN131083:PQR131122 QAJ131083:QAN131122 QKF131083:QKJ131122 QUB131083:QUF131122 RDX131083:REB131122 RNT131083:RNX131122 RXP131083:RXT131122 SHL131083:SHP131122 SRH131083:SRL131122 TBD131083:TBH131122 TKZ131083:TLD131122 TUV131083:TUZ131122 UER131083:UEV131122 UON131083:UOR131122 UYJ131083:UYN131122 VIF131083:VIJ131122 VSB131083:VSF131122 WBX131083:WCB131122 WLT131083:WLX131122 WVP131083:WVT131122 H196619:L196658 JD196619:JH196658 SZ196619:TD196658 ACV196619:ACZ196658 AMR196619:AMV196658 AWN196619:AWR196658 BGJ196619:BGN196658 BQF196619:BQJ196658 CAB196619:CAF196658 CJX196619:CKB196658 CTT196619:CTX196658 DDP196619:DDT196658 DNL196619:DNP196658 DXH196619:DXL196658 EHD196619:EHH196658 EQZ196619:ERD196658 FAV196619:FAZ196658 FKR196619:FKV196658 FUN196619:FUR196658 GEJ196619:GEN196658 GOF196619:GOJ196658 GYB196619:GYF196658 HHX196619:HIB196658 HRT196619:HRX196658 IBP196619:IBT196658 ILL196619:ILP196658 IVH196619:IVL196658 JFD196619:JFH196658 JOZ196619:JPD196658 JYV196619:JYZ196658 KIR196619:KIV196658 KSN196619:KSR196658 LCJ196619:LCN196658 LMF196619:LMJ196658 LWB196619:LWF196658 MFX196619:MGB196658 MPT196619:MPX196658 MZP196619:MZT196658 NJL196619:NJP196658 NTH196619:NTL196658 ODD196619:ODH196658 OMZ196619:OND196658 OWV196619:OWZ196658 PGR196619:PGV196658 PQN196619:PQR196658 QAJ196619:QAN196658 QKF196619:QKJ196658 QUB196619:QUF196658 RDX196619:REB196658 RNT196619:RNX196658 RXP196619:RXT196658 SHL196619:SHP196658 SRH196619:SRL196658 TBD196619:TBH196658 TKZ196619:TLD196658 TUV196619:TUZ196658 UER196619:UEV196658 UON196619:UOR196658 UYJ196619:UYN196658 VIF196619:VIJ196658 VSB196619:VSF196658 WBX196619:WCB196658 WLT196619:WLX196658 WVP196619:WVT196658 H262155:L262194 JD262155:JH262194 SZ262155:TD262194 ACV262155:ACZ262194 AMR262155:AMV262194 AWN262155:AWR262194 BGJ262155:BGN262194 BQF262155:BQJ262194 CAB262155:CAF262194 CJX262155:CKB262194 CTT262155:CTX262194 DDP262155:DDT262194 DNL262155:DNP262194 DXH262155:DXL262194 EHD262155:EHH262194 EQZ262155:ERD262194 FAV262155:FAZ262194 FKR262155:FKV262194 FUN262155:FUR262194 GEJ262155:GEN262194 GOF262155:GOJ262194 GYB262155:GYF262194 HHX262155:HIB262194 HRT262155:HRX262194 IBP262155:IBT262194 ILL262155:ILP262194 IVH262155:IVL262194 JFD262155:JFH262194 JOZ262155:JPD262194 JYV262155:JYZ262194 KIR262155:KIV262194 KSN262155:KSR262194 LCJ262155:LCN262194 LMF262155:LMJ262194 LWB262155:LWF262194 MFX262155:MGB262194 MPT262155:MPX262194 MZP262155:MZT262194 NJL262155:NJP262194 NTH262155:NTL262194 ODD262155:ODH262194 OMZ262155:OND262194 OWV262155:OWZ262194 PGR262155:PGV262194 PQN262155:PQR262194 QAJ262155:QAN262194 QKF262155:QKJ262194 QUB262155:QUF262194 RDX262155:REB262194 RNT262155:RNX262194 RXP262155:RXT262194 SHL262155:SHP262194 SRH262155:SRL262194 TBD262155:TBH262194 TKZ262155:TLD262194 TUV262155:TUZ262194 UER262155:UEV262194 UON262155:UOR262194 UYJ262155:UYN262194 VIF262155:VIJ262194 VSB262155:VSF262194 WBX262155:WCB262194 WLT262155:WLX262194 WVP262155:WVT262194 H327691:L327730 JD327691:JH327730 SZ327691:TD327730 ACV327691:ACZ327730 AMR327691:AMV327730 AWN327691:AWR327730 BGJ327691:BGN327730 BQF327691:BQJ327730 CAB327691:CAF327730 CJX327691:CKB327730 CTT327691:CTX327730 DDP327691:DDT327730 DNL327691:DNP327730 DXH327691:DXL327730 EHD327691:EHH327730 EQZ327691:ERD327730 FAV327691:FAZ327730 FKR327691:FKV327730 FUN327691:FUR327730 GEJ327691:GEN327730 GOF327691:GOJ327730 GYB327691:GYF327730 HHX327691:HIB327730 HRT327691:HRX327730 IBP327691:IBT327730 ILL327691:ILP327730 IVH327691:IVL327730 JFD327691:JFH327730 JOZ327691:JPD327730 JYV327691:JYZ327730 KIR327691:KIV327730 KSN327691:KSR327730 LCJ327691:LCN327730 LMF327691:LMJ327730 LWB327691:LWF327730 MFX327691:MGB327730 MPT327691:MPX327730 MZP327691:MZT327730 NJL327691:NJP327730 NTH327691:NTL327730 ODD327691:ODH327730 OMZ327691:OND327730 OWV327691:OWZ327730 PGR327691:PGV327730 PQN327691:PQR327730 QAJ327691:QAN327730 QKF327691:QKJ327730 QUB327691:QUF327730 RDX327691:REB327730 RNT327691:RNX327730 RXP327691:RXT327730 SHL327691:SHP327730 SRH327691:SRL327730 TBD327691:TBH327730 TKZ327691:TLD327730 TUV327691:TUZ327730 UER327691:UEV327730 UON327691:UOR327730 UYJ327691:UYN327730 VIF327691:VIJ327730 VSB327691:VSF327730 WBX327691:WCB327730 WLT327691:WLX327730 WVP327691:WVT327730 H393227:L393266 JD393227:JH393266 SZ393227:TD393266 ACV393227:ACZ393266 AMR393227:AMV393266 AWN393227:AWR393266 BGJ393227:BGN393266 BQF393227:BQJ393266 CAB393227:CAF393266 CJX393227:CKB393266 CTT393227:CTX393266 DDP393227:DDT393266 DNL393227:DNP393266 DXH393227:DXL393266 EHD393227:EHH393266 EQZ393227:ERD393266 FAV393227:FAZ393266 FKR393227:FKV393266 FUN393227:FUR393266 GEJ393227:GEN393266 GOF393227:GOJ393266 GYB393227:GYF393266 HHX393227:HIB393266 HRT393227:HRX393266 IBP393227:IBT393266 ILL393227:ILP393266 IVH393227:IVL393266 JFD393227:JFH393266 JOZ393227:JPD393266 JYV393227:JYZ393266 KIR393227:KIV393266 KSN393227:KSR393266 LCJ393227:LCN393266 LMF393227:LMJ393266 LWB393227:LWF393266 MFX393227:MGB393266 MPT393227:MPX393266 MZP393227:MZT393266 NJL393227:NJP393266 NTH393227:NTL393266 ODD393227:ODH393266 OMZ393227:OND393266 OWV393227:OWZ393266 PGR393227:PGV393266 PQN393227:PQR393266 QAJ393227:QAN393266 QKF393227:QKJ393266 QUB393227:QUF393266 RDX393227:REB393266 RNT393227:RNX393266 RXP393227:RXT393266 SHL393227:SHP393266 SRH393227:SRL393266 TBD393227:TBH393266 TKZ393227:TLD393266 TUV393227:TUZ393266 UER393227:UEV393266 UON393227:UOR393266 UYJ393227:UYN393266 VIF393227:VIJ393266 VSB393227:VSF393266 WBX393227:WCB393266 WLT393227:WLX393266 WVP393227:WVT393266 H458763:L458802 JD458763:JH458802 SZ458763:TD458802 ACV458763:ACZ458802 AMR458763:AMV458802 AWN458763:AWR458802 BGJ458763:BGN458802 BQF458763:BQJ458802 CAB458763:CAF458802 CJX458763:CKB458802 CTT458763:CTX458802 DDP458763:DDT458802 DNL458763:DNP458802 DXH458763:DXL458802 EHD458763:EHH458802 EQZ458763:ERD458802 FAV458763:FAZ458802 FKR458763:FKV458802 FUN458763:FUR458802 GEJ458763:GEN458802 GOF458763:GOJ458802 GYB458763:GYF458802 HHX458763:HIB458802 HRT458763:HRX458802 IBP458763:IBT458802 ILL458763:ILP458802 IVH458763:IVL458802 JFD458763:JFH458802 JOZ458763:JPD458802 JYV458763:JYZ458802 KIR458763:KIV458802 KSN458763:KSR458802 LCJ458763:LCN458802 LMF458763:LMJ458802 LWB458763:LWF458802 MFX458763:MGB458802 MPT458763:MPX458802 MZP458763:MZT458802 NJL458763:NJP458802 NTH458763:NTL458802 ODD458763:ODH458802 OMZ458763:OND458802 OWV458763:OWZ458802 PGR458763:PGV458802 PQN458763:PQR458802 QAJ458763:QAN458802 QKF458763:QKJ458802 QUB458763:QUF458802 RDX458763:REB458802 RNT458763:RNX458802 RXP458763:RXT458802 SHL458763:SHP458802 SRH458763:SRL458802 TBD458763:TBH458802 TKZ458763:TLD458802 TUV458763:TUZ458802 UER458763:UEV458802 UON458763:UOR458802 UYJ458763:UYN458802 VIF458763:VIJ458802 VSB458763:VSF458802 WBX458763:WCB458802 WLT458763:WLX458802 WVP458763:WVT458802 H524299:L524338 JD524299:JH524338 SZ524299:TD524338 ACV524299:ACZ524338 AMR524299:AMV524338 AWN524299:AWR524338 BGJ524299:BGN524338 BQF524299:BQJ524338 CAB524299:CAF524338 CJX524299:CKB524338 CTT524299:CTX524338 DDP524299:DDT524338 DNL524299:DNP524338 DXH524299:DXL524338 EHD524299:EHH524338 EQZ524299:ERD524338 FAV524299:FAZ524338 FKR524299:FKV524338 FUN524299:FUR524338 GEJ524299:GEN524338 GOF524299:GOJ524338 GYB524299:GYF524338 HHX524299:HIB524338 HRT524299:HRX524338 IBP524299:IBT524338 ILL524299:ILP524338 IVH524299:IVL524338 JFD524299:JFH524338 JOZ524299:JPD524338 JYV524299:JYZ524338 KIR524299:KIV524338 KSN524299:KSR524338 LCJ524299:LCN524338 LMF524299:LMJ524338 LWB524299:LWF524338 MFX524299:MGB524338 MPT524299:MPX524338 MZP524299:MZT524338 NJL524299:NJP524338 NTH524299:NTL524338 ODD524299:ODH524338 OMZ524299:OND524338 OWV524299:OWZ524338 PGR524299:PGV524338 PQN524299:PQR524338 QAJ524299:QAN524338 QKF524299:QKJ524338 QUB524299:QUF524338 RDX524299:REB524338 RNT524299:RNX524338 RXP524299:RXT524338 SHL524299:SHP524338 SRH524299:SRL524338 TBD524299:TBH524338 TKZ524299:TLD524338 TUV524299:TUZ524338 UER524299:UEV524338 UON524299:UOR524338 UYJ524299:UYN524338 VIF524299:VIJ524338 VSB524299:VSF524338 WBX524299:WCB524338 WLT524299:WLX524338 WVP524299:WVT524338 H589835:L589874 JD589835:JH589874 SZ589835:TD589874 ACV589835:ACZ589874 AMR589835:AMV589874 AWN589835:AWR589874 BGJ589835:BGN589874 BQF589835:BQJ589874 CAB589835:CAF589874 CJX589835:CKB589874 CTT589835:CTX589874 DDP589835:DDT589874 DNL589835:DNP589874 DXH589835:DXL589874 EHD589835:EHH589874 EQZ589835:ERD589874 FAV589835:FAZ589874 FKR589835:FKV589874 FUN589835:FUR589874 GEJ589835:GEN589874 GOF589835:GOJ589874 GYB589835:GYF589874 HHX589835:HIB589874 HRT589835:HRX589874 IBP589835:IBT589874 ILL589835:ILP589874 IVH589835:IVL589874 JFD589835:JFH589874 JOZ589835:JPD589874 JYV589835:JYZ589874 KIR589835:KIV589874 KSN589835:KSR589874 LCJ589835:LCN589874 LMF589835:LMJ589874 LWB589835:LWF589874 MFX589835:MGB589874 MPT589835:MPX589874 MZP589835:MZT589874 NJL589835:NJP589874 NTH589835:NTL589874 ODD589835:ODH589874 OMZ589835:OND589874 OWV589835:OWZ589874 PGR589835:PGV589874 PQN589835:PQR589874 QAJ589835:QAN589874 QKF589835:QKJ589874 QUB589835:QUF589874 RDX589835:REB589874 RNT589835:RNX589874 RXP589835:RXT589874 SHL589835:SHP589874 SRH589835:SRL589874 TBD589835:TBH589874 TKZ589835:TLD589874 TUV589835:TUZ589874 UER589835:UEV589874 UON589835:UOR589874 UYJ589835:UYN589874 VIF589835:VIJ589874 VSB589835:VSF589874 WBX589835:WCB589874 WLT589835:WLX589874 WVP589835:WVT589874 H655371:L655410 JD655371:JH655410 SZ655371:TD655410 ACV655371:ACZ655410 AMR655371:AMV655410 AWN655371:AWR655410 BGJ655371:BGN655410 BQF655371:BQJ655410 CAB655371:CAF655410 CJX655371:CKB655410 CTT655371:CTX655410 DDP655371:DDT655410 DNL655371:DNP655410 DXH655371:DXL655410 EHD655371:EHH655410 EQZ655371:ERD655410 FAV655371:FAZ655410 FKR655371:FKV655410 FUN655371:FUR655410 GEJ655371:GEN655410 GOF655371:GOJ655410 GYB655371:GYF655410 HHX655371:HIB655410 HRT655371:HRX655410 IBP655371:IBT655410 ILL655371:ILP655410 IVH655371:IVL655410 JFD655371:JFH655410 JOZ655371:JPD655410 JYV655371:JYZ655410 KIR655371:KIV655410 KSN655371:KSR655410 LCJ655371:LCN655410 LMF655371:LMJ655410 LWB655371:LWF655410 MFX655371:MGB655410 MPT655371:MPX655410 MZP655371:MZT655410 NJL655371:NJP655410 NTH655371:NTL655410 ODD655371:ODH655410 OMZ655371:OND655410 OWV655371:OWZ655410 PGR655371:PGV655410 PQN655371:PQR655410 QAJ655371:QAN655410 QKF655371:QKJ655410 QUB655371:QUF655410 RDX655371:REB655410 RNT655371:RNX655410 RXP655371:RXT655410 SHL655371:SHP655410 SRH655371:SRL655410 TBD655371:TBH655410 TKZ655371:TLD655410 TUV655371:TUZ655410 UER655371:UEV655410 UON655371:UOR655410 UYJ655371:UYN655410 VIF655371:VIJ655410 VSB655371:VSF655410 WBX655371:WCB655410 WLT655371:WLX655410 WVP655371:WVT655410 H720907:L720946 JD720907:JH720946 SZ720907:TD720946 ACV720907:ACZ720946 AMR720907:AMV720946 AWN720907:AWR720946 BGJ720907:BGN720946 BQF720907:BQJ720946 CAB720907:CAF720946 CJX720907:CKB720946 CTT720907:CTX720946 DDP720907:DDT720946 DNL720907:DNP720946 DXH720907:DXL720946 EHD720907:EHH720946 EQZ720907:ERD720946 FAV720907:FAZ720946 FKR720907:FKV720946 FUN720907:FUR720946 GEJ720907:GEN720946 GOF720907:GOJ720946 GYB720907:GYF720946 HHX720907:HIB720946 HRT720907:HRX720946 IBP720907:IBT720946 ILL720907:ILP720946 IVH720907:IVL720946 JFD720907:JFH720946 JOZ720907:JPD720946 JYV720907:JYZ720946 KIR720907:KIV720946 KSN720907:KSR720946 LCJ720907:LCN720946 LMF720907:LMJ720946 LWB720907:LWF720946 MFX720907:MGB720946 MPT720907:MPX720946 MZP720907:MZT720946 NJL720907:NJP720946 NTH720907:NTL720946 ODD720907:ODH720946 OMZ720907:OND720946 OWV720907:OWZ720946 PGR720907:PGV720946 PQN720907:PQR720946 QAJ720907:QAN720946 QKF720907:QKJ720946 QUB720907:QUF720946 RDX720907:REB720946 RNT720907:RNX720946 RXP720907:RXT720946 SHL720907:SHP720946 SRH720907:SRL720946 TBD720907:TBH720946 TKZ720907:TLD720946 TUV720907:TUZ720946 UER720907:UEV720946 UON720907:UOR720946 UYJ720907:UYN720946 VIF720907:VIJ720946 VSB720907:VSF720946 WBX720907:WCB720946 WLT720907:WLX720946 WVP720907:WVT720946 H786443:L786482 JD786443:JH786482 SZ786443:TD786482 ACV786443:ACZ786482 AMR786443:AMV786482 AWN786443:AWR786482 BGJ786443:BGN786482 BQF786443:BQJ786482 CAB786443:CAF786482 CJX786443:CKB786482 CTT786443:CTX786482 DDP786443:DDT786482 DNL786443:DNP786482 DXH786443:DXL786482 EHD786443:EHH786482 EQZ786443:ERD786482 FAV786443:FAZ786482 FKR786443:FKV786482 FUN786443:FUR786482 GEJ786443:GEN786482 GOF786443:GOJ786482 GYB786443:GYF786482 HHX786443:HIB786482 HRT786443:HRX786482 IBP786443:IBT786482 ILL786443:ILP786482 IVH786443:IVL786482 JFD786443:JFH786482 JOZ786443:JPD786482 JYV786443:JYZ786482 KIR786443:KIV786482 KSN786443:KSR786482 LCJ786443:LCN786482 LMF786443:LMJ786482 LWB786443:LWF786482 MFX786443:MGB786482 MPT786443:MPX786482 MZP786443:MZT786482 NJL786443:NJP786482 NTH786443:NTL786482 ODD786443:ODH786482 OMZ786443:OND786482 OWV786443:OWZ786482 PGR786443:PGV786482 PQN786443:PQR786482 QAJ786443:QAN786482 QKF786443:QKJ786482 QUB786443:QUF786482 RDX786443:REB786482 RNT786443:RNX786482 RXP786443:RXT786482 SHL786443:SHP786482 SRH786443:SRL786482 TBD786443:TBH786482 TKZ786443:TLD786482 TUV786443:TUZ786482 UER786443:UEV786482 UON786443:UOR786482 UYJ786443:UYN786482 VIF786443:VIJ786482 VSB786443:VSF786482 WBX786443:WCB786482 WLT786443:WLX786482 WVP786443:WVT786482 H851979:L852018 JD851979:JH852018 SZ851979:TD852018 ACV851979:ACZ852018 AMR851979:AMV852018 AWN851979:AWR852018 BGJ851979:BGN852018 BQF851979:BQJ852018 CAB851979:CAF852018 CJX851979:CKB852018 CTT851979:CTX852018 DDP851979:DDT852018 DNL851979:DNP852018 DXH851979:DXL852018 EHD851979:EHH852018 EQZ851979:ERD852018 FAV851979:FAZ852018 FKR851979:FKV852018 FUN851979:FUR852018 GEJ851979:GEN852018 GOF851979:GOJ852018 GYB851979:GYF852018 HHX851979:HIB852018 HRT851979:HRX852018 IBP851979:IBT852018 ILL851979:ILP852018 IVH851979:IVL852018 JFD851979:JFH852018 JOZ851979:JPD852018 JYV851979:JYZ852018 KIR851979:KIV852018 KSN851979:KSR852018 LCJ851979:LCN852018 LMF851979:LMJ852018 LWB851979:LWF852018 MFX851979:MGB852018 MPT851979:MPX852018 MZP851979:MZT852018 NJL851979:NJP852018 NTH851979:NTL852018 ODD851979:ODH852018 OMZ851979:OND852018 OWV851979:OWZ852018 PGR851979:PGV852018 PQN851979:PQR852018 QAJ851979:QAN852018 QKF851979:QKJ852018 QUB851979:QUF852018 RDX851979:REB852018 RNT851979:RNX852018 RXP851979:RXT852018 SHL851979:SHP852018 SRH851979:SRL852018 TBD851979:TBH852018 TKZ851979:TLD852018 TUV851979:TUZ852018 UER851979:UEV852018 UON851979:UOR852018 UYJ851979:UYN852018 VIF851979:VIJ852018 VSB851979:VSF852018 WBX851979:WCB852018 WLT851979:WLX852018 WVP851979:WVT852018 H917515:L917554 JD917515:JH917554 SZ917515:TD917554 ACV917515:ACZ917554 AMR917515:AMV917554 AWN917515:AWR917554 BGJ917515:BGN917554 BQF917515:BQJ917554 CAB917515:CAF917554 CJX917515:CKB917554 CTT917515:CTX917554 DDP917515:DDT917554 DNL917515:DNP917554 DXH917515:DXL917554 EHD917515:EHH917554 EQZ917515:ERD917554 FAV917515:FAZ917554 FKR917515:FKV917554 FUN917515:FUR917554 GEJ917515:GEN917554 GOF917515:GOJ917554 GYB917515:GYF917554 HHX917515:HIB917554 HRT917515:HRX917554 IBP917515:IBT917554 ILL917515:ILP917554 IVH917515:IVL917554 JFD917515:JFH917554 JOZ917515:JPD917554 JYV917515:JYZ917554 KIR917515:KIV917554 KSN917515:KSR917554 LCJ917515:LCN917554 LMF917515:LMJ917554 LWB917515:LWF917554 MFX917515:MGB917554 MPT917515:MPX917554 MZP917515:MZT917554 NJL917515:NJP917554 NTH917515:NTL917554 ODD917515:ODH917554 OMZ917515:OND917554 OWV917515:OWZ917554 PGR917515:PGV917554 PQN917515:PQR917554 QAJ917515:QAN917554 QKF917515:QKJ917554 QUB917515:QUF917554 RDX917515:REB917554 RNT917515:RNX917554 RXP917515:RXT917554 SHL917515:SHP917554 SRH917515:SRL917554 TBD917515:TBH917554 TKZ917515:TLD917554 TUV917515:TUZ917554 UER917515:UEV917554 UON917515:UOR917554 UYJ917515:UYN917554 VIF917515:VIJ917554 VSB917515:VSF917554 WBX917515:WCB917554 WLT917515:WLX917554 WVP917515:WVT917554 H983051:L983090 JD983051:JH983090 SZ983051:TD983090 ACV983051:ACZ983090 AMR983051:AMV983090 AWN983051:AWR983090 BGJ983051:BGN983090 BQF983051:BQJ983090 CAB983051:CAF983090 CJX983051:CKB983090 CTT983051:CTX983090 DDP983051:DDT983090 DNL983051:DNP983090 DXH983051:DXL983090 EHD983051:EHH983090 EQZ983051:ERD983090 FAV983051:FAZ983090 FKR983051:FKV983090 FUN983051:FUR983090 GEJ983051:GEN983090 GOF983051:GOJ983090 GYB983051:GYF983090 HHX983051:HIB983090 HRT983051:HRX983090 IBP983051:IBT983090 ILL983051:ILP983090 IVH983051:IVL983090 JFD983051:JFH983090 JOZ983051:JPD983090 JYV983051:JYZ983090 KIR983051:KIV983090 KSN983051:KSR983090 LCJ983051:LCN983090 LMF983051:LMJ983090 LWB983051:LWF983090 MFX983051:MGB983090 MPT983051:MPX983090 MZP983051:MZT983090 NJL983051:NJP983090 NTH983051:NTL983090 ODD983051:ODH983090 OMZ983051:OND983090 OWV983051:OWZ983090 PGR983051:PGV983090 PQN983051:PQR983090 QAJ983051:QAN983090 QKF983051:QKJ983090 QUB983051:QUF983090 RDX983051:REB983090 RNT983051:RNX983090 RXP983051:RXT983090 SHL983051:SHP983090 SRH983051:SRL983090 TBD983051:TBH983090 TKZ983051:TLD983090 TUV983051:TUZ983090 UER983051:UEV983090 UON983051:UOR983090 UYJ983051:UYN983090 VIF983051:VIJ983090 VSB983051:VSF983090 WBX983051:WCB983090 WLT983051:WLX983090 H11:L50">
      <formula1>0</formula1>
    </dataValidation>
  </dataValidations>
  <printOptions horizontalCentered="1" verticalCentered="1" gridLines="1"/>
  <pageMargins left="0.25" right="0.25" top="0.75" bottom="0.75" header="0.5" footer="0.5"/>
  <pageSetup scale="69" fitToHeight="2" orientation="landscape" r:id="rId1"/>
  <headerFooter alignWithMargins="0">
    <oddFooter>&amp;L&amp;8Page &amp;P of &amp;N&amp;C&amp;8&amp;D &amp;T&amp;R&amp;8&amp;A</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C26"/>
  <sheetViews>
    <sheetView zoomScaleNormal="100" workbookViewId="0">
      <pane ySplit="1" topLeftCell="A2" activePane="bottomLeft" state="frozen"/>
      <selection pane="bottomLeft" activeCell="B13" sqref="B13"/>
    </sheetView>
  </sheetViews>
  <sheetFormatPr defaultRowHeight="12.75" x14ac:dyDescent="0.2"/>
  <cols>
    <col min="1" max="1" width="11.85546875" style="12" customWidth="1"/>
    <col min="2" max="2" width="164.28515625" style="12" customWidth="1"/>
    <col min="3" max="3" width="22.28515625" style="12" customWidth="1"/>
    <col min="4" max="5" width="9.140625" style="12"/>
    <col min="6" max="6" width="11" style="12" bestFit="1" customWidth="1"/>
    <col min="7" max="16384" width="9.140625" style="12"/>
  </cols>
  <sheetData>
    <row r="1" spans="1:3" ht="30.75" customHeight="1" thickBot="1" x14ac:dyDescent="0.25">
      <c r="A1" s="586"/>
      <c r="B1" s="587" t="s">
        <v>0</v>
      </c>
      <c r="C1" s="588" t="s">
        <v>6</v>
      </c>
    </row>
    <row r="2" spans="1:3" s="482" customFormat="1" ht="25.5" x14ac:dyDescent="0.2">
      <c r="A2" s="499" t="s">
        <v>104</v>
      </c>
      <c r="B2" s="589" t="s">
        <v>10165</v>
      </c>
      <c r="C2" s="515">
        <f>SUMIF('Tiered Instruction'!K:K,A2,'Tiered Instruction'!I:I)+SUMIF('Leadership &amp; Ed Effectiveness'!K:K,'Strategy Development'!A2,'Leadership &amp; Ed Effectiveness'!I:I)+SUMIF('Continuum of Services'!K:K,'Strategy Development'!A2,'Continuum of Services'!I:I)+SUMIF(Other!K:K,'Strategy Development'!A2,Other!I:I)</f>
        <v>50</v>
      </c>
    </row>
    <row r="3" spans="1:3" s="482" customFormat="1" ht="25.5" x14ac:dyDescent="0.2">
      <c r="A3" s="499" t="s">
        <v>105</v>
      </c>
      <c r="B3" s="589" t="s">
        <v>10163</v>
      </c>
      <c r="C3" s="515">
        <f>SUMIF('Tiered Instruction'!K:K,A3,'Tiered Instruction'!I:I)+SUMIF('Leadership &amp; Ed Effectiveness'!K:K,'Strategy Development'!A3,'Leadership &amp; Ed Effectiveness'!I:I)+SUMIF('Continuum of Services'!K:K,'Strategy Development'!A3,'Continuum of Services'!I:I)+SUMIF(Other!K:K,'Strategy Development'!A3,Other!I:I)</f>
        <v>0</v>
      </c>
    </row>
    <row r="4" spans="1:3" s="482" customFormat="1" ht="25.5" x14ac:dyDescent="0.2">
      <c r="A4" s="499" t="s">
        <v>4000</v>
      </c>
      <c r="B4" s="589" t="s">
        <v>10164</v>
      </c>
      <c r="C4" s="515">
        <f>SUMIF('Tiered Instruction'!K:K,A4,'Tiered Instruction'!I:I)+SUMIF('Leadership &amp; Ed Effectiveness'!K:K,'Strategy Development'!A4,'Leadership &amp; Ed Effectiveness'!I:I)+SUMIF('Continuum of Services'!K:K,'Strategy Development'!A4,'Continuum of Services'!I:I)+SUMIF(Other!K:K,'Strategy Development'!A4,Other!I:I)</f>
        <v>0</v>
      </c>
    </row>
    <row r="5" spans="1:3" s="482" customFormat="1" ht="25.5" x14ac:dyDescent="0.2">
      <c r="A5" s="499" t="s">
        <v>4001</v>
      </c>
      <c r="B5" s="589" t="s">
        <v>10166</v>
      </c>
      <c r="C5" s="515">
        <f>SUMIF('Tiered Instruction'!K:K,A5,'Tiered Instruction'!I:I)+SUMIF('Leadership &amp; Ed Effectiveness'!K:K,'Strategy Development'!A5,'Leadership &amp; Ed Effectiveness'!I:I)+SUMIF('Continuum of Services'!K:K,'Strategy Development'!A5,'Continuum of Services'!I:I)+SUMIF(Other!K:K,'Strategy Development'!A5,Other!I:I)</f>
        <v>0</v>
      </c>
    </row>
    <row r="6" spans="1:3" s="482" customFormat="1" ht="25.5" x14ac:dyDescent="0.2">
      <c r="A6" s="499" t="s">
        <v>4002</v>
      </c>
      <c r="B6" s="589" t="s">
        <v>10167</v>
      </c>
      <c r="C6" s="515">
        <f>SUMIF('Tiered Instruction'!K:K,A6,'Tiered Instruction'!I:I)+SUMIF('Leadership &amp; Ed Effectiveness'!K:K,'Strategy Development'!A6,'Leadership &amp; Ed Effectiveness'!I:I)+SUMIF('Continuum of Services'!K:K,'Strategy Development'!A6,'Continuum of Services'!I:I)+SUMIF(Other!K:K,'Strategy Development'!A6,Other!I:I)</f>
        <v>0</v>
      </c>
    </row>
    <row r="7" spans="1:3" s="482" customFormat="1" ht="25.5" x14ac:dyDescent="0.2">
      <c r="A7" s="499" t="s">
        <v>4003</v>
      </c>
      <c r="B7" s="589" t="s">
        <v>10168</v>
      </c>
      <c r="C7" s="515">
        <f>SUMIF('Tiered Instruction'!K:K,A7,'Tiered Instruction'!I:I)+SUMIF('Leadership &amp; Ed Effectiveness'!K:K,'Strategy Development'!A7,'Leadership &amp; Ed Effectiveness'!I:I)+SUMIF('Continuum of Services'!K:K,'Strategy Development'!A7,'Continuum of Services'!I:I)+SUMIF(Other!K:K,'Strategy Development'!A7,Other!I:I)</f>
        <v>0</v>
      </c>
    </row>
    <row r="8" spans="1:3" s="482" customFormat="1" ht="25.5" x14ac:dyDescent="0.2">
      <c r="A8" s="499" t="s">
        <v>4004</v>
      </c>
      <c r="B8" s="589" t="s">
        <v>10169</v>
      </c>
      <c r="C8" s="515">
        <f>SUMIF('Tiered Instruction'!K:K,A8,'Tiered Instruction'!I:I)+SUMIF('Leadership &amp; Ed Effectiveness'!K:K,'Strategy Development'!A8,'Leadership &amp; Ed Effectiveness'!I:I)+SUMIF('Continuum of Services'!K:K,'Strategy Development'!A8,'Continuum of Services'!I:I)+SUMIF(Other!K:K,'Strategy Development'!A8,Other!I:I)</f>
        <v>0</v>
      </c>
    </row>
    <row r="9" spans="1:3" s="482" customFormat="1" x14ac:dyDescent="0.2">
      <c r="A9" s="499" t="s">
        <v>4005</v>
      </c>
      <c r="B9" s="563"/>
      <c r="C9" s="515">
        <f>SUMIF('Tiered Instruction'!K:K,A9,'Tiered Instruction'!I:I)+SUMIF('Leadership &amp; Ed Effectiveness'!K:K,'Strategy Development'!A9,'Leadership &amp; Ed Effectiveness'!I:I)+SUMIF('Continuum of Services'!K:K,'Strategy Development'!A9,'Continuum of Services'!I:I)+SUMIF(Other!K:K,'Strategy Development'!A9,Other!I:I)</f>
        <v>0</v>
      </c>
    </row>
    <row r="10" spans="1:3" s="482" customFormat="1" x14ac:dyDescent="0.2">
      <c r="A10" s="499" t="s">
        <v>4006</v>
      </c>
      <c r="B10" s="563"/>
      <c r="C10" s="515">
        <f>SUMIF('Tiered Instruction'!K:K,A10,'Tiered Instruction'!I:I)+SUMIF('Leadership &amp; Ed Effectiveness'!K:K,'Strategy Development'!A10,'Leadership &amp; Ed Effectiveness'!I:I)+SUMIF('Continuum of Services'!K:K,'Strategy Development'!A10,'Continuum of Services'!I:I)+SUMIF(Other!K:K,'Strategy Development'!A10,Other!I:I)</f>
        <v>0</v>
      </c>
    </row>
    <row r="11" spans="1:3" s="482" customFormat="1" x14ac:dyDescent="0.2">
      <c r="A11" s="499" t="s">
        <v>4007</v>
      </c>
      <c r="B11" s="563"/>
      <c r="C11" s="515">
        <f>SUMIF('Tiered Instruction'!K:K,A11,'Tiered Instruction'!I:I)+SUMIF('Leadership &amp; Ed Effectiveness'!K:K,'Strategy Development'!A11,'Leadership &amp; Ed Effectiveness'!I:I)+SUMIF('Continuum of Services'!K:K,'Strategy Development'!A11,'Continuum of Services'!I:I)+SUMIF(Other!K:K,'Strategy Development'!A11,Other!I:I)</f>
        <v>0</v>
      </c>
    </row>
    <row r="12" spans="1:3" s="482" customFormat="1" x14ac:dyDescent="0.2">
      <c r="A12" s="499" t="s">
        <v>4008</v>
      </c>
      <c r="B12" s="563"/>
      <c r="C12" s="515">
        <f>SUMIF('Tiered Instruction'!K:K,A12,'Tiered Instruction'!I:I)+SUMIF('Leadership &amp; Ed Effectiveness'!K:K,'Strategy Development'!A12,'Leadership &amp; Ed Effectiveness'!I:I)+SUMIF('Continuum of Services'!K:K,'Strategy Development'!A12,'Continuum of Services'!I:I)+SUMIF(Other!K:K,'Strategy Development'!A12,Other!I:I)</f>
        <v>0</v>
      </c>
    </row>
    <row r="13" spans="1:3" s="482" customFormat="1" x14ac:dyDescent="0.2">
      <c r="A13" s="499" t="s">
        <v>4009</v>
      </c>
      <c r="B13" s="563"/>
      <c r="C13" s="515">
        <f>SUMIF('Tiered Instruction'!K:K,A13,'Tiered Instruction'!I:I)+SUMIF('Leadership &amp; Ed Effectiveness'!K:K,'Strategy Development'!A13,'Leadership &amp; Ed Effectiveness'!I:I)+SUMIF('Continuum of Services'!K:K,'Strategy Development'!A13,'Continuum of Services'!I:I)+SUMIF(Other!K:K,'Strategy Development'!A13,Other!I:I)</f>
        <v>0</v>
      </c>
    </row>
    <row r="14" spans="1:3" s="482" customFormat="1" x14ac:dyDescent="0.2">
      <c r="A14" s="499" t="s">
        <v>4010</v>
      </c>
      <c r="B14" s="563"/>
      <c r="C14" s="515">
        <f>SUMIF('Tiered Instruction'!K:K,A14,'Tiered Instruction'!I:I)+SUMIF('Leadership &amp; Ed Effectiveness'!K:K,'Strategy Development'!A14,'Leadership &amp; Ed Effectiveness'!I:I)+SUMIF('Continuum of Services'!K:K,'Strategy Development'!A14,'Continuum of Services'!I:I)+SUMIF(Other!K:K,'Strategy Development'!A14,Other!I:I)</f>
        <v>0</v>
      </c>
    </row>
    <row r="15" spans="1:3" s="482" customFormat="1" x14ac:dyDescent="0.2">
      <c r="A15" s="499" t="s">
        <v>4011</v>
      </c>
      <c r="B15" s="563"/>
      <c r="C15" s="515">
        <f>SUMIF('Tiered Instruction'!K:K,A15,'Tiered Instruction'!I:I)+SUMIF('Leadership &amp; Ed Effectiveness'!K:K,'Strategy Development'!A15,'Leadership &amp; Ed Effectiveness'!I:I)+SUMIF('Continuum of Services'!K:K,'Strategy Development'!A15,'Continuum of Services'!I:I)+SUMIF(Other!K:K,'Strategy Development'!A15,Other!I:I)</f>
        <v>0</v>
      </c>
    </row>
    <row r="16" spans="1:3" s="482" customFormat="1" x14ac:dyDescent="0.2">
      <c r="A16" s="499" t="s">
        <v>4012</v>
      </c>
      <c r="B16" s="563"/>
      <c r="C16" s="515">
        <f>SUMIF('Tiered Instruction'!K:K,A16,'Tiered Instruction'!I:I)+SUMIF('Leadership &amp; Ed Effectiveness'!K:K,'Strategy Development'!A16,'Leadership &amp; Ed Effectiveness'!I:I)+SUMIF('Continuum of Services'!K:K,'Strategy Development'!A16,'Continuum of Services'!I:I)+SUMIF(Other!K:K,'Strategy Development'!A16,Other!I:I)</f>
        <v>0</v>
      </c>
    </row>
    <row r="17" spans="1:3" s="482" customFormat="1" x14ac:dyDescent="0.2">
      <c r="A17" s="499" t="s">
        <v>4013</v>
      </c>
      <c r="B17" s="563"/>
      <c r="C17" s="515">
        <f>SUMIF('Tiered Instruction'!K:K,A17,'Tiered Instruction'!I:I)+SUMIF('Leadership &amp; Ed Effectiveness'!K:K,'Strategy Development'!A17,'Leadership &amp; Ed Effectiveness'!I:I)+SUMIF('Continuum of Services'!K:K,'Strategy Development'!A17,'Continuum of Services'!I:I)+SUMIF(Other!K:K,'Strategy Development'!A17,Other!I:I)</f>
        <v>0</v>
      </c>
    </row>
    <row r="18" spans="1:3" s="482" customFormat="1" x14ac:dyDescent="0.2">
      <c r="A18" s="499" t="s">
        <v>4014</v>
      </c>
      <c r="B18" s="563"/>
      <c r="C18" s="515">
        <f>SUMIF('Tiered Instruction'!K:K,A18,'Tiered Instruction'!I:I)+SUMIF('Leadership &amp; Ed Effectiveness'!K:K,'Strategy Development'!A18,'Leadership &amp; Ed Effectiveness'!I:I)+SUMIF('Continuum of Services'!K:K,'Strategy Development'!A18,'Continuum of Services'!I:I)+SUMIF(Other!K:K,'Strategy Development'!A18,Other!I:I)</f>
        <v>0</v>
      </c>
    </row>
    <row r="19" spans="1:3" s="482" customFormat="1" x14ac:dyDescent="0.2">
      <c r="A19" s="499" t="s">
        <v>4015</v>
      </c>
      <c r="B19" s="563"/>
      <c r="C19" s="515">
        <f>SUMIF('Tiered Instruction'!K:K,A19,'Tiered Instruction'!I:I)+SUMIF('Leadership &amp; Ed Effectiveness'!K:K,'Strategy Development'!A19,'Leadership &amp; Ed Effectiveness'!I:I)+SUMIF('Continuum of Services'!K:K,'Strategy Development'!A19,'Continuum of Services'!I:I)+SUMIF(Other!K:K,'Strategy Development'!A19,Other!I:I)</f>
        <v>0</v>
      </c>
    </row>
    <row r="20" spans="1:3" s="482" customFormat="1" x14ac:dyDescent="0.2">
      <c r="A20" s="499" t="s">
        <v>4016</v>
      </c>
      <c r="B20" s="563"/>
      <c r="C20" s="515">
        <f>SUMIF('Tiered Instruction'!K:K,A20,'Tiered Instruction'!I:I)+SUMIF('Leadership &amp; Ed Effectiveness'!K:K,'Strategy Development'!A20,'Leadership &amp; Ed Effectiveness'!I:I)+SUMIF('Continuum of Services'!K:K,'Strategy Development'!A20,'Continuum of Services'!I:I)+SUMIF(Other!K:K,'Strategy Development'!A20,Other!I:I)</f>
        <v>0</v>
      </c>
    </row>
    <row r="21" spans="1:3" s="482" customFormat="1" x14ac:dyDescent="0.2">
      <c r="A21" s="499" t="s">
        <v>4017</v>
      </c>
      <c r="B21" s="563"/>
      <c r="C21" s="515">
        <f>SUMIF('Tiered Instruction'!K:K,A21,'Tiered Instruction'!I:I)+SUMIF('Leadership &amp; Ed Effectiveness'!K:K,'Strategy Development'!A21,'Leadership &amp; Ed Effectiveness'!I:I)+SUMIF('Continuum of Services'!K:K,'Strategy Development'!A21,'Continuum of Services'!I:I)+SUMIF(Other!K:K,'Strategy Development'!A21,Other!I:I)</f>
        <v>0</v>
      </c>
    </row>
    <row r="22" spans="1:3" s="482" customFormat="1" x14ac:dyDescent="0.2">
      <c r="A22" s="499" t="s">
        <v>8154</v>
      </c>
      <c r="B22" s="563"/>
      <c r="C22" s="515">
        <f>SUMIF('Tiered Instruction'!K:K,A22,'Tiered Instruction'!I:I)+SUMIF('Leadership &amp; Ed Effectiveness'!K:K,'Strategy Development'!A22,'Leadership &amp; Ed Effectiveness'!I:I)+SUMIF('Continuum of Services'!K:K,'Strategy Development'!A22,'Continuum of Services'!I:I)+SUMIF(Other!K:K,'Strategy Development'!A22,Other!I:I)</f>
        <v>0</v>
      </c>
    </row>
    <row r="23" spans="1:3" s="482" customFormat="1" x14ac:dyDescent="0.2">
      <c r="A23" s="499" t="s">
        <v>8155</v>
      </c>
      <c r="B23" s="563"/>
      <c r="C23" s="515">
        <f>SUMIF('Tiered Instruction'!K:K,A23,'Tiered Instruction'!I:I)+SUMIF('Leadership &amp; Ed Effectiveness'!K:K,'Strategy Development'!A23,'Leadership &amp; Ed Effectiveness'!I:I)+SUMIF('Continuum of Services'!K:K,'Strategy Development'!A23,'Continuum of Services'!I:I)+SUMIF(Other!K:K,'Strategy Development'!A23,Other!I:I)</f>
        <v>0</v>
      </c>
    </row>
    <row r="24" spans="1:3" s="482" customFormat="1" x14ac:dyDescent="0.2">
      <c r="A24" s="499" t="s">
        <v>8156</v>
      </c>
      <c r="B24" s="563"/>
      <c r="C24" s="515">
        <f>SUMIF('Tiered Instruction'!K:K,A24,'Tiered Instruction'!I:I)+SUMIF('Leadership &amp; Ed Effectiveness'!K:K,'Strategy Development'!A24,'Leadership &amp; Ed Effectiveness'!I:I)+SUMIF('Continuum of Services'!K:K,'Strategy Development'!A24,'Continuum of Services'!I:I)+SUMIF(Other!K:K,'Strategy Development'!A24,Other!I:I)</f>
        <v>0</v>
      </c>
    </row>
    <row r="25" spans="1:3" s="482" customFormat="1" x14ac:dyDescent="0.2">
      <c r="A25" s="499" t="s">
        <v>8157</v>
      </c>
      <c r="B25" s="563"/>
      <c r="C25" s="515">
        <f>SUMIF('Tiered Instruction'!K:K,A25,'Tiered Instruction'!I:I)+SUMIF('Leadership &amp; Ed Effectiveness'!K:K,'Strategy Development'!A25,'Leadership &amp; Ed Effectiveness'!I:I)+SUMIF('Continuum of Services'!K:K,'Strategy Development'!A25,'Continuum of Services'!I:I)+SUMIF(Other!K:K,'Strategy Development'!A25,Other!I:I)</f>
        <v>0</v>
      </c>
    </row>
    <row r="26" spans="1:3" s="482" customFormat="1" ht="13.5" thickBot="1" x14ac:dyDescent="0.25">
      <c r="A26" s="500" t="s">
        <v>8158</v>
      </c>
      <c r="B26" s="585"/>
      <c r="C26" s="516">
        <f>SUMIF('Tiered Instruction'!K:K,A26,'Tiered Instruction'!I:I)+SUMIF('Leadership &amp; Ed Effectiveness'!K:K,'Strategy Development'!A26,'Leadership &amp; Ed Effectiveness'!I:I)+SUMIF('Continuum of Services'!K:K,'Strategy Development'!A26,'Continuum of Services'!I:I)+SUMIF(Other!K:K,'Strategy Development'!A26,Other!I:I)</f>
        <v>0</v>
      </c>
    </row>
  </sheetData>
  <sheetProtection algorithmName="SHA-512" hashValue="EnqirIGdveV7iG+XTEPEkNFfYErISC90aF7Kppjxk5XtzY9Q9vwd5elnf+GgGsrQl66tDcOVp2ptLXiRhjnDdQ==" saltValue="otgYE0wifzKwa0oFybg3bw==" spinCount="100000" sheet="1" objects="1" scenarios="1" formatColumns="0" formatRows="0"/>
  <pageMargins left="0.7" right="0.7" top="0.75" bottom="0.75" header="0.3" footer="0.3"/>
  <pageSetup scale="61" orientation="landscape" r:id="rId1"/>
  <headerFooter>
    <oddFooter>&amp;L&amp;F&amp;R&amp;D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286</vt:i4>
      </vt:variant>
    </vt:vector>
  </HeadingPairs>
  <TitlesOfParts>
    <vt:vector size="307" baseType="lpstr">
      <vt:lpstr>Cover Page</vt:lpstr>
      <vt:lpstr>EMH1</vt:lpstr>
      <vt:lpstr>EMH</vt:lpstr>
      <vt:lpstr>District Label</vt:lpstr>
      <vt:lpstr>BOCES SELECT</vt:lpstr>
      <vt:lpstr>DIST_IMP</vt:lpstr>
      <vt:lpstr>Budget Summary</vt:lpstr>
      <vt:lpstr>BOCES-Consortium</vt:lpstr>
      <vt:lpstr>Strategy Development</vt:lpstr>
      <vt:lpstr>Tiered Instruction</vt:lpstr>
      <vt:lpstr>Leadership &amp; Ed Effectiveness</vt:lpstr>
      <vt:lpstr>Continuum of Services</vt:lpstr>
      <vt:lpstr>Other</vt:lpstr>
      <vt:lpstr>CSW Programs</vt:lpstr>
      <vt:lpstr>Location Totals</vt:lpstr>
      <vt:lpstr>Sheet1</vt:lpstr>
      <vt:lpstr>Set-Aside Summary</vt:lpstr>
      <vt:lpstr>Work Notes &amp; CDE Comments</vt:lpstr>
      <vt:lpstr>Instructions</vt:lpstr>
      <vt:lpstr>School Mailing Address</vt:lpstr>
      <vt:lpstr>Sheet 1</vt:lpstr>
      <vt:lpstr>ACADEMY_20</vt:lpstr>
      <vt:lpstr>ADAMS_12_FIVE_STAR_SCHOOLS</vt:lpstr>
      <vt:lpstr>ADAMS_ARAPAHOE_28J</vt:lpstr>
      <vt:lpstr>ADAMS_COUNTY_14</vt:lpstr>
      <vt:lpstr>administrator</vt:lpstr>
      <vt:lpstr>AGATE_300</vt:lpstr>
      <vt:lpstr>AGUILAR_REORGANIZED_6</vt:lpstr>
      <vt:lpstr>AKRON_R_1</vt:lpstr>
      <vt:lpstr>ALAMOSA_RE_11J</vt:lpstr>
      <vt:lpstr>Amount_CS</vt:lpstr>
      <vt:lpstr>Amount_ETL</vt:lpstr>
      <vt:lpstr>Amount_Other</vt:lpstr>
      <vt:lpstr>Amount_SW</vt:lpstr>
      <vt:lpstr>Amount_TI</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BOCES_DIST_NAME</vt:lpstr>
      <vt:lpstr>BOULDER_VALLEY_RE_2</vt:lpstr>
      <vt:lpstr>BRANSON_REORGANIZED_82</vt:lpstr>
      <vt:lpstr>BRIGGSDALE_RE_10</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Changes</vt:lpstr>
      <vt:lpstr>CHARTER_SCHOOL_INSTITUTE</vt:lpstr>
      <vt:lpstr>CHERAW_31</vt:lpstr>
      <vt:lpstr>CHERRY_CREEK_5</vt:lpstr>
      <vt:lpstr>CHEYENNE_COUNTY_RE_5</vt:lpstr>
      <vt:lpstr>CHEYENNE_MOUNTAIN_12</vt:lpstr>
      <vt:lpstr>CLEAR_CREEK_RE_1</vt:lpstr>
      <vt:lpstr>coach</vt:lpstr>
      <vt:lpstr>Colorado_Digital_BOCES</vt:lpstr>
      <vt:lpstr>Colorado_School_For_The_Deaf_And_Blind</vt:lpstr>
      <vt:lpstr>COLORADO_SPRINGS_11</vt:lpstr>
      <vt:lpstr>ContactEMail</vt:lpstr>
      <vt:lpstr>ContactName</vt:lpstr>
      <vt:lpstr>ContactPhone</vt:lpstr>
      <vt:lpstr>ContactTitle</vt:lpstr>
      <vt:lpstr>COTOPAXI_RE_3</vt:lpstr>
      <vt:lpstr>'Cover Page'!coverpage</vt:lpstr>
      <vt:lpstr>'School Mailing Address'!coverpage</vt:lpstr>
      <vt:lpstr>CREEDE_SCHOOL_DISTRICT</vt:lpstr>
      <vt:lpstr>CRIPPLE_CREEK_VICTOR_RE_1</vt:lpstr>
      <vt:lpstr>CROWLEY_COUNTY_RE_1_J</vt:lpstr>
      <vt:lpstr>CUSTER_COUNTY_SCHOOL_DISTRICT_C_1</vt:lpstr>
      <vt:lpstr>DE_BEQUE_49JT</vt:lpstr>
      <vt:lpstr>DEER_TRAIL_26J</vt:lpstr>
      <vt:lpstr>DEL_NORTE_C_7</vt:lpstr>
      <vt:lpstr>DELTA_COUNTY_50_J</vt:lpstr>
      <vt:lpstr>DENVER_COUNTY_1</vt:lpstr>
      <vt:lpstr>DISTRICT</vt:lpstr>
      <vt:lpstr>DistrictName</vt:lpstr>
      <vt:lpstr>DistrictNumber</vt:lpstr>
      <vt:lpstr>DOLORES_COUNTY_RE_NO2</vt:lpstr>
      <vt:lpstr>DOLORES_RE_4A</vt:lpstr>
      <vt:lpstr>DOUGLAS_COUNTY_RE_1</vt:lpstr>
      <vt:lpstr>DURANGO_9_R</vt:lpstr>
      <vt:lpstr>EADS_RE_1</vt:lpstr>
      <vt:lpstr>EAGLE_COUNTY_RE_50</vt:lpstr>
      <vt:lpstr>East_Central_BOCES</vt:lpstr>
      <vt:lpstr>EAST_GRAND_2</vt:lpstr>
      <vt:lpstr>EAST_OTERO_R_1</vt:lpstr>
      <vt:lpstr>EATON_RE_2</vt:lpstr>
      <vt:lpstr>EDISON_54_JT</vt:lpstr>
      <vt:lpstr>ELBERT_200</vt:lpstr>
      <vt:lpstr>ELIZABETH_C_1</vt:lpstr>
      <vt:lpstr>ELLICOTT_22</vt:lpstr>
      <vt:lpstr>EMH</vt:lpstr>
      <vt:lpstr>ENGLEWOOD_1</vt:lpstr>
      <vt:lpstr>ESTES_PARK_R_3</vt:lpstr>
      <vt:lpstr>EXPEDITIONARY_BOCES</vt:lpstr>
      <vt:lpstr>FALCON_49</vt:lpstr>
      <vt:lpstr>FORT_MORGAN_RE_3</vt:lpstr>
      <vt:lpstr>FOUNTAIN_8</vt:lpstr>
      <vt:lpstr>FOWLER_R_4J</vt:lpstr>
      <vt:lpstr>FREMONT_RE_2</vt:lpstr>
      <vt:lpstr>FRENCHMAN_RE_3</vt:lpstr>
      <vt:lpstr>FTE_CS</vt:lpstr>
      <vt:lpstr>FTE_ETL</vt:lpstr>
      <vt:lpstr>FTE_Other</vt:lpstr>
      <vt:lpstr>FTE_TI</vt:lpstr>
      <vt:lpstr>funding</vt:lpstr>
      <vt:lpstr>Fundingsource_CS</vt:lpstr>
      <vt:lpstr>FundingSource_ETL</vt:lpstr>
      <vt:lpstr>FundingSource_Other</vt:lpstr>
      <vt:lpstr>FundingSource_SW</vt:lpstr>
      <vt:lpstr>FundingSource_TI</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IndirectCostRate</vt:lpstr>
      <vt:lpstr>interventionist</vt:lpstr>
      <vt:lpstr>JEFFERSON_COUNTY_R_1</vt:lpstr>
      <vt:lpstr>JOHNSTOWN_MILLIKEN_RE_5J</vt:lpstr>
      <vt:lpstr>JULESBURG_RE_1</vt:lpstr>
      <vt:lpstr>KARVAL_RE_23</vt:lpstr>
      <vt:lpstr>KIM_REORGANIZED_88</vt:lpstr>
      <vt:lpstr>KIOWA_C_2</vt:lpstr>
      <vt:lpstr>KIT_CARSON_R_1</vt:lpstr>
      <vt:lpstr>LA_VETA_RE_2</vt:lpstr>
      <vt:lpstr>LAKE_COUNTY_R_1</vt:lpstr>
      <vt:lpstr>LAMAR_RE_2</vt:lpstr>
      <vt:lpstr>LAS_ANIMAS_RE_1</vt:lpstr>
      <vt:lpstr>LEWIS_PALMER_38</vt:lpstr>
      <vt:lpstr>liaison</vt:lpstr>
      <vt:lpstr>LIBERTY_J_4</vt:lpstr>
      <vt:lpstr>LIMON_RE_4J</vt:lpstr>
      <vt:lpstr>LITTLETON_6</vt:lpstr>
      <vt:lpstr>Location_CS</vt:lpstr>
      <vt:lpstr>Location_ETL</vt:lpstr>
      <vt:lpstr>Location_Other</vt:lpstr>
      <vt:lpstr>Location_SW</vt:lpstr>
      <vt:lpstr>Location_TI</vt:lpstr>
      <vt:lpstr>LONE_STAR_101</vt:lpstr>
      <vt:lpstr>MANCOS_RE_6</vt:lpstr>
      <vt:lpstr>MANITOU_SPRINGS_14</vt:lpstr>
      <vt:lpstr>MANZANOLA_3J</vt:lpstr>
      <vt:lpstr>Mapleton</vt:lpstr>
      <vt:lpstr>MAPLETON_1</vt:lpstr>
      <vt:lpstr>MC_CLAVE_RE_2</vt:lpstr>
      <vt:lpstr>MEEKER_RE1</vt:lpstr>
      <vt:lpstr>mentor</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Mt_Evans_BOCES</vt:lpstr>
      <vt:lpstr>NORTH_CONEJOS_RE_1J</vt:lpstr>
      <vt:lpstr>North_East_BOCES</vt:lpstr>
      <vt:lpstr>NORTH_PARK_R_1</vt:lpstr>
      <vt:lpstr>Northwest_BOCES</vt:lpstr>
      <vt:lpstr>NORWOOD_R_2J</vt:lpstr>
      <vt:lpstr>obj_cs</vt:lpstr>
      <vt:lpstr>obj_etl</vt:lpstr>
      <vt:lpstr>obj_other</vt:lpstr>
      <vt:lpstr>obj_ti</vt:lpstr>
      <vt:lpstr>object</vt:lpstr>
      <vt:lpstr>object_code</vt:lpstr>
      <vt:lpstr>Object_CS</vt:lpstr>
      <vt:lpstr>Object_ETL</vt:lpstr>
      <vt:lpstr>Object_Other</vt:lpstr>
      <vt:lpstr>Object_TI</vt:lpstr>
      <vt:lpstr>other</vt:lpstr>
      <vt:lpstr>OTIS_R_3</vt:lpstr>
      <vt:lpstr>OURAY_R_1</vt:lpstr>
      <vt:lpstr>para</vt:lpstr>
      <vt:lpstr>PARK_COUNTY_RE_2</vt:lpstr>
      <vt:lpstr>PAWNEE_RE_12</vt:lpstr>
      <vt:lpstr>PEYTON_23_JT</vt:lpstr>
      <vt:lpstr>PLAINVIEW_RE_2</vt:lpstr>
      <vt:lpstr>PLATEAU_RE_5</vt:lpstr>
      <vt:lpstr>PLATEAU_VALLEY_50</vt:lpstr>
      <vt:lpstr>PLATTE_CANYON_1</vt:lpstr>
      <vt:lpstr>PLATTE_VALLEY_RE_7</vt:lpstr>
      <vt:lpstr>Position_CS</vt:lpstr>
      <vt:lpstr>Position_ETL</vt:lpstr>
      <vt:lpstr>Position_Other</vt:lpstr>
      <vt:lpstr>Position_TI</vt:lpstr>
      <vt:lpstr>POUDRE_R_1</vt:lpstr>
      <vt:lpstr>PRAIRIE_RE_11</vt:lpstr>
      <vt:lpstr>PRIMERO_REORGANIZED_2</vt:lpstr>
      <vt:lpstr>'Budget Summary'!Print_Area</vt:lpstr>
      <vt:lpstr>'Cover Page'!Print_Area</vt:lpstr>
      <vt:lpstr>'Tiered Instruction'!Print_Area</vt:lpstr>
      <vt:lpstr>'Set-Aside Summary'!Print_Titles</vt:lpstr>
      <vt:lpstr>PRITCHETT_RE_3</vt:lpstr>
      <vt:lpstr>program</vt:lpstr>
      <vt:lpstr>Program_CS</vt:lpstr>
      <vt:lpstr>Program_ETL</vt:lpstr>
      <vt:lpstr>Program_Other</vt:lpstr>
      <vt:lpstr>Program_TI</vt:lpstr>
      <vt:lpstr>ProgramImprovementStatus</vt:lpstr>
      <vt:lpstr>PUEBLO_CITY_60</vt:lpstr>
      <vt:lpstr>PUEBLO_COUNTY_70</vt:lpstr>
      <vt:lpstr>RANGELY_RE_4</vt:lpstr>
      <vt:lpstr>ReapEligible</vt:lpstr>
      <vt:lpstr>REVERE_SCHOOL_DISTRICT</vt:lpstr>
      <vt:lpstr>RIDGWAY_R_2</vt:lpstr>
      <vt:lpstr>Rio_Blanco_BOCES</vt:lpstr>
      <vt:lpstr>ROARING_FORK_RE_1</vt:lpstr>
      <vt:lpstr>ROCKY_FORD_R_2</vt:lpstr>
      <vt:lpstr>Salary</vt:lpstr>
      <vt:lpstr>SALIDA_R_32</vt:lpstr>
      <vt:lpstr>SAN_JUAN_BOCES</vt:lpstr>
      <vt:lpstr>San_Luis_Valley_BOCES</vt:lpstr>
      <vt:lpstr>SANFORD_6J</vt:lpstr>
      <vt:lpstr>SANGRE_DE_CRISTO_RE_22J</vt:lpstr>
      <vt:lpstr>Santa_Fe_Trail_BOCES</vt:lpstr>
      <vt:lpstr>SARGENT_RE_33J</vt:lpstr>
      <vt:lpstr>School_District_27J</vt:lpstr>
      <vt:lpstr>Schools_on_Improvement_Status</vt:lpstr>
      <vt:lpstr>SHERIDAN_2</vt:lpstr>
      <vt:lpstr>SIERRA_GRANDE_R_30</vt:lpstr>
      <vt:lpstr>'BOCES-Consortium'!signover</vt:lpstr>
      <vt:lpstr>'BOCES-Consortium'!signovercol1</vt:lpstr>
      <vt:lpstr>SILVERTON_1</vt:lpstr>
      <vt:lpstr>source_cs</vt:lpstr>
      <vt:lpstr>source_etl</vt:lpstr>
      <vt:lpstr>source_other</vt:lpstr>
      <vt:lpstr>source_sw</vt:lpstr>
      <vt:lpstr>source_ti</vt:lpstr>
      <vt:lpstr>South_Central_BOCES</vt:lpstr>
      <vt:lpstr>SOUTH_CONEJOS_RE_10</vt:lpstr>
      <vt:lpstr>South_Platte_Valley_BOCES</vt:lpstr>
      <vt:lpstr>SOUTH_ROUTT_RE_3</vt:lpstr>
      <vt:lpstr>Southeastern_Colo_BOCES</vt:lpstr>
      <vt:lpstr>Southwest_BOCES</vt:lpstr>
      <vt:lpstr>SPRINGFIELD_RE_4</vt:lpstr>
      <vt:lpstr>SPSS</vt:lpstr>
      <vt:lpstr>ST_VRAIN_VALLEY_RE_1J</vt:lpstr>
      <vt:lpstr>STEAMBOAT_SPRINGS_RE_2</vt:lpstr>
      <vt:lpstr>stipends</vt:lpstr>
      <vt:lpstr>STRASBURG_31J</vt:lpstr>
      <vt:lpstr>strategy</vt:lpstr>
      <vt:lpstr>Strategy_CS</vt:lpstr>
      <vt:lpstr>Strategy_ETL</vt:lpstr>
      <vt:lpstr>Strategy_Other</vt:lpstr>
      <vt:lpstr>Strategy_TI</vt:lpstr>
      <vt:lpstr>Stratiegies</vt:lpstr>
      <vt:lpstr>STRATTON_R_4</vt:lpstr>
      <vt:lpstr>subs</vt:lpstr>
      <vt:lpstr>SUMMIT_RE_1</vt:lpstr>
      <vt:lpstr>SW_Funding</vt:lpstr>
      <vt:lpstr>SWINK_33</vt:lpstr>
      <vt:lpstr>teacher</vt:lpstr>
      <vt:lpstr>TELLURIDE_R_1</vt:lpstr>
      <vt:lpstr>THOMPSON_R2_J</vt:lpstr>
      <vt:lpstr>translator</vt:lpstr>
      <vt:lpstr>TRINIDAD_1</vt:lpstr>
      <vt:lpstr>Uncompahgre_BOCES</vt:lpstr>
      <vt:lpstr>Ute_Pass_BOCES</vt:lpstr>
      <vt:lpstr>VALLEY_RE_1</vt:lpstr>
      <vt:lpstr>VILAS_RE_5</vt:lpstr>
      <vt:lpstr>WALSH_RE_1</vt:lpstr>
      <vt:lpstr>WELD_COUNTY_RE_1</vt:lpstr>
      <vt:lpstr>WELD_COUNTY_SCHOOL_DISTRICT_RE_3J</vt:lpstr>
      <vt:lpstr>WELD_COUNTY_SD_RE_8</vt:lpstr>
      <vt:lpstr>WELDON_VALLEY_RE_20_J</vt:lpstr>
      <vt:lpstr>West_Central_BOCES</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CDE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Schneiderman, David</dc:creator>
  <cp:lastModifiedBy>Dake, Nicole</cp:lastModifiedBy>
  <cp:lastPrinted>2015-02-24T18:34:36Z</cp:lastPrinted>
  <dcterms:created xsi:type="dcterms:W3CDTF">2012-12-28T15:59:27Z</dcterms:created>
  <dcterms:modified xsi:type="dcterms:W3CDTF">2015-06-08T17:07:20Z</dcterms:modified>
</cp:coreProperties>
</file>